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66925"/>
  <mc:AlternateContent xmlns:mc="http://schemas.openxmlformats.org/markup-compatibility/2006">
    <mc:Choice Requires="x15">
      <x15ac:absPath xmlns:x15ac="http://schemas.microsoft.com/office/spreadsheetml/2010/11/ac" url="\\192.168.1.243\etkobelgeler\ETKO ACCESSIBLE DOCUMENTS\GP01 Application &amp; Contract\"/>
    </mc:Choice>
  </mc:AlternateContent>
  <xr:revisionPtr revIDLastSave="0" documentId="13_ncr:1_{C8B92A03-4E22-454D-AB7D-6AF2A1142D9F}" xr6:coauthVersionLast="47" xr6:coauthVersionMax="47" xr10:uidLastSave="{00000000-0000-0000-0000-000000000000}"/>
  <bookViews>
    <workbookView xWindow="-120" yWindow="-120" windowWidth="29040" windowHeight="15720" tabRatio="444" xr2:uid="{00000000-000D-0000-FFFF-FFFF00000000}"/>
  </bookViews>
  <sheets>
    <sheet name="Application For TE &amp; GOTS" sheetId="1" r:id="rId1"/>
    <sheet name="Extracted info for SC" sheetId="7" state="hidden" r:id="rId2"/>
    <sheet name="PERCENTAGES" sheetId="9" state="hidden" r:id="rId3"/>
    <sheet name="PC&amp;PD" sheetId="2" state="hidden" r:id="rId4"/>
    <sheet name="PAPER" sheetId="10" state="hidden" r:id="rId5"/>
    <sheet name="PLASTIC" sheetId="11" state="hidden" r:id="rId6"/>
    <sheet name="LEATHER" sheetId="12" state="hidden" r:id="rId7"/>
    <sheet name="Process Category" sheetId="4" state="hidden" r:id="rId8"/>
    <sheet name="Geographic Classification" sheetId="8" state="hidden" r:id="rId9"/>
    <sheet name="Raw Material" sheetId="6" state="hidden" r:id="rId10"/>
  </sheets>
  <definedNames>
    <definedName name="_xlnm._FilterDatabase" localSheetId="1" hidden="1">'Extracted info for SC'!$A$21:$G$21</definedName>
    <definedName name="Afghanistan">'Geographic Classification'!$GC$2:$GC$35</definedName>
    <definedName name="Albania">'Geographic Classification'!$CO$2:$CO$13</definedName>
    <definedName name="Algeria">'Geographic Classification'!$GK$2:$GK$49</definedName>
    <definedName name="Andorra">'Geographic Classification'!$AQ$2:$AQ$8</definedName>
    <definedName name="Angola">'Geographic Classification'!$EJ$2:$EJ$19</definedName>
    <definedName name="Antigua_and_Barbuda">'Geographic Classification'!$AY$2:$AY$9</definedName>
    <definedName name="Argentina">'Geographic Classification'!$FH$2:$FH$25</definedName>
    <definedName name="Armenia">'Geographic Classification'!$CF$2:$CF$12</definedName>
    <definedName name="Australia">'Geographic Classification'!$AZ$2:$AZ$9</definedName>
    <definedName name="Austria">'Geographic Classification'!$BI$2:$BI$10</definedName>
    <definedName name="Azerbaijan">'Geographic Classification'!$GO$2:$GO$78</definedName>
    <definedName name="Babies_apparel">'PC&amp;PD'!$D$2:$D$3</definedName>
    <definedName name="Bahamas">'Geographic Classification'!$FZ$2:$FZ$33</definedName>
    <definedName name="Bahrain">'Geographic Classification'!$O$2:$O$5</definedName>
    <definedName name="Bangladesh">'Geographic Classification'!$BA$2:$BA$9</definedName>
    <definedName name="Barbados">'Geographic Classification'!$CG$2:$CG$12</definedName>
    <definedName name="Bedding">'PC&amp;PD'!$E$2:$E$3</definedName>
    <definedName name="Belarus">'Geographic Classification'!$AR$2:$AR$8</definedName>
    <definedName name="Belgium">'Geographic Classification'!$F$2:$F$4</definedName>
    <definedName name="Belize">'Geographic Classification'!$AF$2:$AF$7</definedName>
    <definedName name="Benin">'Geographic Classification'!$CP$2:$CP$13</definedName>
    <definedName name="Bhutan">'Geographic Classification'!$EU$2:$EU$21</definedName>
    <definedName name="Bolivia">'Geographic Classification'!$BJ$2:$BJ$10</definedName>
    <definedName name="Bonaire_Sint_Eustatius_and_Saba">'Geographic Classification'!$G$2:$G$4</definedName>
    <definedName name="Bosnia_and_Herzegovina">'Geographic Classification'!$H$2:$H$4</definedName>
    <definedName name="Botswana">'Geographic Classification'!$DT$2:$DT$17</definedName>
    <definedName name="Brazil">'Geographic Classification'!$FQ$2:$FQ$28</definedName>
    <definedName name="Brunei_Darussalam">'Geographic Classification'!$P$2:$P$5</definedName>
    <definedName name="Bulgaria">'Geographic Classification'!$FU$2:$FU$29</definedName>
    <definedName name="Burkina_Faso">'Geographic Classification'!$CY$2:$CY$14</definedName>
    <definedName name="Burundi">'Geographic Classification'!$EK$2:$EK$19</definedName>
    <definedName name="Cabo_Verde">'Geographic Classification'!$C$2:$C$3</definedName>
    <definedName name="Cambodia">'Geographic Classification'!$FL$2:$FL$26</definedName>
    <definedName name="Cameroon">'Geographic Classification'!$BR$2:$BR$11</definedName>
    <definedName name="Canada">'Geographic Classification'!$CZ$2:$CZ$14</definedName>
    <definedName name="Carried_accessories">'PC&amp;PD'!$F$2:$F$3</definedName>
    <definedName name="Central_African_Republic">'Geographic Classification'!$EC$2:$EC$18</definedName>
    <definedName name="Chad">'Geographic Classification'!$FG$2:$FG$24</definedName>
    <definedName name="Children_apparel">'PC&amp;PD'!$AK$2:$AK$13</definedName>
    <definedName name="Children_denim_apparel">'PC&amp;PD'!$AL$2:$AL$13</definedName>
    <definedName name="Chile">'Geographic Classification'!$DU$2:$DU$17</definedName>
    <definedName name="China">'Geographic Classification'!$FW$2:$FW$32</definedName>
    <definedName name="Colombia">'Geographic Classification'!$GB$2:$GB$34</definedName>
    <definedName name="Comoros">'Geographic Classification'!$I$2:$I$4</definedName>
    <definedName name="Congo">'Geographic Classification'!$CQ$2:$CQ$13</definedName>
    <definedName name="Congo_Democratic_Republic_of_the">'Geographic Classification'!$FN$2:$FN$27</definedName>
    <definedName name="Content_claimed">'Raw Material'!#REF!</definedName>
    <definedName name="Costa_Rica">'Geographic Classification'!$AS$2:$AS$8</definedName>
    <definedName name="Cote_d_Ivoire">'Geographic Classification'!$DD$2:$DD$15</definedName>
    <definedName name="Côte_d_Ivoire">'Geographic Classification'!$DD$2:$DD$15</definedName>
    <definedName name="Countries">'Geographic Classification'!$A$2:$A$250</definedName>
    <definedName name="Croatia">'Geographic Classification'!$EX$2:$EX$22</definedName>
    <definedName name="Cuba">'Geographic Classification'!$DV$2:$DV$17</definedName>
    <definedName name="Cyprus">'Geographic Classification'!$AG$2:$AG$7</definedName>
    <definedName name="Czechia">'Geographic Classification'!$DE$2:$DE$15</definedName>
    <definedName name="Denmark">'Geographic Classification'!$V$2:$V$6</definedName>
    <definedName name="Djibouti">'Geographic Classification'!$AH$2:$AH$7</definedName>
    <definedName name="Dominica">'Geographic Classification'!$BS$2:$BS$11</definedName>
    <definedName name="Dominican_Republic">'Geographic Classification'!$BT$2:$BT$11</definedName>
    <definedName name="Dyed_fabrics">'PC&amp;PD'!$N$2:$N$5</definedName>
    <definedName name="Dyed_fibers">'PC&amp;PD'!$AD$2:$AD$11</definedName>
    <definedName name="Dyed_yarns">'PC&amp;PD'!$AH$2:$AH$12</definedName>
    <definedName name="Ecuador">'Geographic Classification'!$FI$2:$FI$25</definedName>
    <definedName name="Egypt">'Geographic Classification'!$FR$2:$FR$28</definedName>
    <definedName name="El_Salvador">'Geographic Classification'!$DF$2:$DF$15</definedName>
    <definedName name="Equatorial_Guinea">'Geographic Classification'!$BU$2:$BU$11</definedName>
    <definedName name="Eritrea">'Geographic Classification'!$AI$2:$AI$7</definedName>
    <definedName name="Estonia">'Geographic Classification'!$DO$2:$DO$16</definedName>
    <definedName name="Eswatini">'Geographic Classification'!$Q$2:$Q$5</definedName>
    <definedName name="Ethiopia">'Geographic Classification'!$CH$2:$CH$12</definedName>
    <definedName name="Fabrics">'PC&amp;PD'!$P$2:$P$5</definedName>
    <definedName name="Fiji">'Geographic Classification'!$W$2:$W$6</definedName>
    <definedName name="Filling_stuffing">'PC&amp;PD'!$J$2:$J$4</definedName>
    <definedName name="Finland">'Geographic Classification'!$ER$2:$ER$20</definedName>
    <definedName name="Footwear">'PC&amp;PD'!$A$2</definedName>
    <definedName name="France">'Geographic Classification'!$DG$2:$DG$15</definedName>
    <definedName name="Functional_accessories">'PC&amp;PD'!$W$2:$W$7</definedName>
    <definedName name="Gabon">'Geographic Classification'!$BK$2:$BK$10</definedName>
    <definedName name="Gambia">'Geographic Classification'!$AJ$2:$AJ$7</definedName>
    <definedName name="Georgia">'Geographic Classification'!$CR$2:$CR$13</definedName>
    <definedName name="Germany">'Geographic Classification'!$DW$2:$DW$17</definedName>
    <definedName name="Ghana">'Geographic Classification'!$DX$2:$DX$17</definedName>
    <definedName name="GOTS_conventional">'Raw Material'!$AI$2:$AI$33</definedName>
    <definedName name="GOTS_in_conversion">'Raw Material'!$AW$2:$AW$28</definedName>
    <definedName name="GOTS_Made_with_organic">PERCENTAGES!$B$2:$B$7</definedName>
    <definedName name="GOTS_Made_with_organic_in_conversion">PERCENTAGES!$D$2:$D$7</definedName>
    <definedName name="GOTS_Organic">PERCENTAGES!$A$2:$A$4</definedName>
    <definedName name="GOTS_Organic_in_conversion">PERCENTAGES!$C$2:$C$4</definedName>
    <definedName name="GOTS_Organic_raw">'Raw Material'!$AF$2:$AF$28</definedName>
    <definedName name="GOTS_pre_post">'Raw Material'!$AG$2:$AG$8</definedName>
    <definedName name="GOTS_Responsible">'Raw Material'!$AJ$2:$AJ$8</definedName>
    <definedName name="GOTS_RM">'Raw Material'!$AF$1:$AJ$1</definedName>
    <definedName name="GOTS_RM_conversion">'Raw Material'!$AT$1:$AX$1</definedName>
    <definedName name="GOTS_Sustainably">'Raw Material'!$AJ$2</definedName>
    <definedName name="Greece">'Geographic Classification'!$DH$2:$DH$15</definedName>
    <definedName name="Greenland">'Geographic Classification'!$X$2:$X$6</definedName>
    <definedName name="Greige_fabrics">'PC&amp;PD'!$Q$2:$Q$5</definedName>
    <definedName name="Greige_yarns">'PC&amp;PD'!$AI$2:$AI$12</definedName>
    <definedName name="Grenada">'Geographic Classification'!$AT$2:$AT$8</definedName>
    <definedName name="GRS">PERCENTAGES!$J$2:$J$4</definedName>
    <definedName name="GRS_No_Label">PERCENTAGES!$K$2:$K$4</definedName>
    <definedName name="GRS_RCS_RM">'Raw Material'!$V$1:$AA$1</definedName>
    <definedName name="Guatemala">'Geographic Classification'!$FA$2:$FA$23</definedName>
    <definedName name="Guinea">'Geographic Classification'!$BB$2:$BB$9</definedName>
    <definedName name="Guinea_Bissau">'Geographic Classification'!$J$2:$J$4</definedName>
    <definedName name="Guyana">'Geographic Classification'!$BV$2:$BV$11</definedName>
    <definedName name="Haiti">'Geographic Classification'!$BW$2:$BW$11</definedName>
    <definedName name="Hard_goods">'PC&amp;PD'!$I$2:$I$3</definedName>
    <definedName name="Home_textiles">'PC&amp;PD'!$AA$2:$AA$10</definedName>
    <definedName name="Honduras">'Geographic Classification'!$EL$2:$EL$19</definedName>
    <definedName name="Hong_Kong">'Geographic Classification'!#REF!</definedName>
    <definedName name="Hungary">'Geographic Classification'!$GH$2:$GH$44</definedName>
    <definedName name="Iceland">'Geographic Classification'!$BC$2:$BC$9</definedName>
    <definedName name="In_conversion">'Raw Material'!$R$2:$R$28</definedName>
    <definedName name="India">'Geographic Classification'!$GD$2:$GD$37</definedName>
    <definedName name="Indonesia">'Geographic Classification'!$AU$2:$AU$8</definedName>
    <definedName name="Industrial_technical">'PC&amp;PD'!$L$2:$L$4</definedName>
    <definedName name="Iran">'Geographic Classification'!$FX$2:$FX$32</definedName>
    <definedName name="Iraq">'Geographic Classification'!$EM$2:$EM$19</definedName>
    <definedName name="Ireland">'Geographic Classification'!$R$2:$R$5</definedName>
    <definedName name="Israel">'Geographic Classification'!$AK$2:$AK$7</definedName>
    <definedName name="Italy">'Geographic Classification'!$EV$2:$EV$21</definedName>
    <definedName name="Jamaica">'Geographic Classification'!$DI$2:$DI$15</definedName>
    <definedName name="Japan">'Geographic Classification'!$GI$2:$GI$48</definedName>
    <definedName name="Jordan">'Geographic Classification'!$CS$2:$CS$13</definedName>
    <definedName name="Kazakhstan">'Geographic Classification'!$ED$2:$ED$18</definedName>
    <definedName name="Kenya">'Geographic Classification'!$GJ$2:$GJ$48</definedName>
    <definedName name="Kiribati">'Geographic Classification'!$K$2:$K$4</definedName>
    <definedName name="Korea_North_Democratic_People’s_Republic_of">'Geographic Classification'!$CT$2:$CT$13</definedName>
    <definedName name="Krung_Thep_Maha_Nakhon">'Geographic Classification'!$GP$3:$GP$79</definedName>
    <definedName name="Kuwait">'Geographic Classification'!$AL$2:$AL$7</definedName>
    <definedName name="Kyrgyzstan">'Geographic Classification'!$BL$2:$BL$10</definedName>
    <definedName name="LabelGrades">PERCENTAGES!$A$1:$O$1</definedName>
    <definedName name="labelgrds">OFFSET(PERCENTAGES!$B$28,,,,SUMPRODUCT((PERCENTAGES!$B$28:$P$28&lt;&gt;"")*(PERCENTAGES!$B$28:$P$28&lt;&gt;0)))</definedName>
    <definedName name="Laos">'Geographic Classification'!$EN$2:$EN$19</definedName>
    <definedName name="Latvia">'Geographic Classification'!$BM$2:$BM$10</definedName>
    <definedName name="LEATHER_Babies_apparel">LEATHER!$L$2:$L$3</definedName>
    <definedName name="LEATHER_Carried_accessories">LEATHER!$M$2:$M$3</definedName>
    <definedName name="LEATHER_Children_apparel">LEATHER!$Z$2:$Z$9</definedName>
    <definedName name="LEATHER_Fabrics">LEATHER!$X$2:$X$3</definedName>
    <definedName name="LEATHER_Footwear">LEATHER!$K$2</definedName>
    <definedName name="LEATHER_Functional_accessories">LEATHER!$T$2:$T$5</definedName>
    <definedName name="LEATHER_Hard_goods">LEATHER!$O$2:$O$3</definedName>
    <definedName name="LEATHER_Home_textiles">LEATHER!$Y$2:$Y$7</definedName>
    <definedName name="LEATHER_In_conversion">LEATHER!$E$2:$E$28</definedName>
    <definedName name="LEATHER_Industrial_technical">LEATHER!$Q$2</definedName>
    <definedName name="LEATHER_LabelGrades">PERCENTAGES!$A$15:$G$15</definedName>
    <definedName name="LEATHER_Men_apparel">LEATHER!$AC$2:$AC$7</definedName>
    <definedName name="LEATHER_No_Attribute_conventional">LEATHER!$D$2:$D$62</definedName>
    <definedName name="LEATHER_Organic">LEATHER!$A$2:$A$28</definedName>
    <definedName name="LEATHER_Other">LEATHER!$R$2:$R$4</definedName>
    <definedName name="LEATHER_Outdoor">LEATHER!$U$2:$U$5</definedName>
    <definedName name="LEATHER_Packaging">LEATHER!$P$2:$P$4</definedName>
    <definedName name="LEATHER_PC">LEATHER!$K$1:$AC$1</definedName>
    <definedName name="LEATHER_PROCESS">LEATHER!$K$17:$K$33</definedName>
    <definedName name="LEATHER_Processed_post_consumer_materials">LEATHER!$V$2</definedName>
    <definedName name="LEATHER_Processed_pre_consumer_materials">LEATHER!$W$2</definedName>
    <definedName name="LEATHER_Recycled_post_consumer">LEATHER!$C$2:$C$73</definedName>
    <definedName name="LEATHER_Recycled_pre_consumer">LEATHER!$B$2:$B$73</definedName>
    <definedName name="LEATHER_Responsible">LEATHER!$F$2:$F$8</definedName>
    <definedName name="Leather_RM">LEATHER!$A$1:$F$1</definedName>
    <definedName name="LEATHER_STANDARDS">PERCENTAGES!$A$11:$C$11</definedName>
    <definedName name="LEATHER_Toys">LEATHER!$N$2</definedName>
    <definedName name="LEATHER_Unisex_apparel">LEATHER!$AA$2:$AA$9</definedName>
    <definedName name="LEATHER_Women_apparel">LEATHER!$AB$2:$AB$3</definedName>
    <definedName name="LEATHER_Worn_accessories">LEATHER!$S$2:$S$6</definedName>
    <definedName name="Lebanon">'Geographic Classification'!$BD$2:$BD$9</definedName>
    <definedName name="Lesotho">'Geographic Classification'!$BX$2:$BX$11</definedName>
    <definedName name="Liberia">'Geographic Classification'!$DP$2:$DP$16</definedName>
    <definedName name="Libya">'Geographic Classification'!$FB$2:$FB$23</definedName>
    <definedName name="Liechtenstein">'Geographic Classification'!$CI$2:$CI$12</definedName>
    <definedName name="Lithuania">'Geographic Classification'!$BY$2:$BY$11</definedName>
    <definedName name="Luxembourg">'Geographic Classification'!$CU$2:$CU$13</definedName>
    <definedName name="Madagascar">'Geographic Classification'!$AM$2:$AM$7</definedName>
    <definedName name="Malawi">'Geographic Classification'!$L$2:$L$4</definedName>
    <definedName name="Malaysia">'Geographic Classification'!$DY$2:$DY$17</definedName>
    <definedName name="Maldives">'Geographic Classification'!$EY$2:$EY$22</definedName>
    <definedName name="Mali">'Geographic Classification'!$CJ$2:$CJ$12</definedName>
    <definedName name="Malta">'Geographic Classification'!$GN$2:$GN$69</definedName>
    <definedName name="Marshall_Islands">'Geographic Classification'!$D$2:$D$3</definedName>
    <definedName name="Mauritania">'Geographic Classification'!$DQ$2:$DQ$16</definedName>
    <definedName name="Mauritius">'Geographic Classification'!$CV$2:$CV$13</definedName>
    <definedName name="Medical">'PC&amp;PD'!$B$2</definedName>
    <definedName name="Men_apparel">'PC&amp;PD'!$AE$2:$AE$11</definedName>
    <definedName name="Men_denim_apparel">'PC&amp;PD'!$AF$2:$AF$11</definedName>
    <definedName name="Mexico">'Geographic Classification'!$GA$2:$GA$33</definedName>
    <definedName name="Micronesia">'Geographic Classification'!$S$2:$S$5</definedName>
    <definedName name="Moldova">'Geographic Classification'!$GE$2:$GE$38</definedName>
    <definedName name="Monaco">'Geographic Classification'!$EF$2:$EF$18</definedName>
    <definedName name="Mongolia">'Geographic Classification'!$FC$2:$FC$23</definedName>
    <definedName name="Montenegro">'Geographic Classification'!$FJ$2:$FJ$25</definedName>
    <definedName name="Morocco">'Geographic Classification'!$CW$2:$CW$13</definedName>
    <definedName name="Mozambique">'Geographic Classification'!$CK$2:$CK$12</definedName>
    <definedName name="Myanmar">'Geographic Classification'!$DR$2:$DR$16</definedName>
    <definedName name="Namibia">'Geographic Classification'!$DJ$2:$DJ$15</definedName>
    <definedName name="Nauru">'Geographic Classification'!$DK$2:$DK$15</definedName>
    <definedName name="Nepal">'Geographic Classification'!$Y$2:$Y$6</definedName>
    <definedName name="Netherlands">'Geographic Classification'!$CX$2:$CX$13</definedName>
    <definedName name="New_Zealand">'Geographic Classification'!$EG$2:$EG$18</definedName>
    <definedName name="Nicaragua">'Geographic Classification'!$EH$2:$EH$18</definedName>
    <definedName name="Niger">'Geographic Classification'!$BE$2:$BE$9</definedName>
    <definedName name="Nigeria">'Geographic Classification'!$GF$2:$GF$38</definedName>
    <definedName name="No_attribute_Conventional">'Raw Material'!$Q$2:$Q$62</definedName>
    <definedName name="North_Korea">'Geographic Classification'!$CT$2:$CT$13</definedName>
    <definedName name="North_Macedonia ">'Geographic Classification'!$GQ$2:$GQ$81</definedName>
    <definedName name="Norway">'Geographic Classification'!$CL$2:$CL$12</definedName>
    <definedName name="OCS_100">PERCENTAGES!$E$2:$E$4</definedName>
    <definedName name="OCS_Blended">PERCENTAGES!$F$2:$F$4</definedName>
    <definedName name="OCS_Conversion_RM">'Raw Material'!$AL$1:$AQ$1</definedName>
    <definedName name="OCS_No_Label">PERCENTAGES!$G$2:$G$4</definedName>
    <definedName name="OCS_RM">'Raw Material'!$V$6:$AA$6</definedName>
    <definedName name="Oman">'Geographic Classification'!$CM$2:$CM$12</definedName>
    <definedName name="Organic">'Raw Material'!$M$2:$M$28</definedName>
    <definedName name="Other">'PC&amp;PD'!$M$2:$M$4</definedName>
    <definedName name="Outdoor">'PC&amp;PD'!$X$2:$X$7</definedName>
    <definedName name="Packaging">'PC&amp;PD'!$K$2:$K$4</definedName>
    <definedName name="Pakistan">'Geographic Classification'!$AV$2:$AV$8</definedName>
    <definedName name="Palau">'Geographic Classification'!$DZ$2:$DZ$17</definedName>
    <definedName name="Palestine">'Geographic Classification'!$EA$2:$EA$17</definedName>
    <definedName name="Panama">'Geographic Classification'!$DA$2:$DA$14</definedName>
    <definedName name="PAPER_Dyed_Fibers">PAPER!$K$2:$K$4</definedName>
    <definedName name="PAPER_In_conversion">PAPER!$E$2:$E$13</definedName>
    <definedName name="PAPER_LabelGrades">PERCENTAGES!$A$14:$G$14</definedName>
    <definedName name="PAPER_No_Attribute_Conventional">PAPER!$D$2:$D$23</definedName>
    <definedName name="PAPER_Organic">PAPER!$A$2:$A$13</definedName>
    <definedName name="PAPER_Other">PAPER!$R$2</definedName>
    <definedName name="PAPER_Packaging">PAPER!$I$2:$I$4</definedName>
    <definedName name="PAPER_Paper_Products">PAPER!$H$2:$H$5</definedName>
    <definedName name="PAPER_PC">PAPER!$H$1:$R$1</definedName>
    <definedName name="PAPER_PROCESS">PAPER!$H$13:$H$33</definedName>
    <definedName name="PAPER_Processed_Post_Consumer_Materials">PAPER!$L$2:$L$3</definedName>
    <definedName name="PAPER_Processed_Pre_Consumer_Materials">PAPER!$M$2:$M$3</definedName>
    <definedName name="Paper_products">'PC&amp;PD'!$S$2:$S$5</definedName>
    <definedName name="PAPER_Reclaimed__Post_Consumer_Material">PAPER!$Q$2</definedName>
    <definedName name="PAPER_Reclaimed__Pre_Consumer_Material">PAPER!$P$2</definedName>
    <definedName name="PAPER_Recycled_Post_Consumer">PAPER!$C$2:$C$21</definedName>
    <definedName name="PAPER_Recycled_Pre_Consumer">PAPER!$B$2:$B$21</definedName>
    <definedName name="Paper_RM">PAPER!$A$1:$E$1</definedName>
    <definedName name="PAPER_STANDARDS">PERCENTAGES!$A$10:$C$10</definedName>
    <definedName name="PAPER_Undyed_Fibers">PAPER!$J$2:$J$3</definedName>
    <definedName name="PAPER_Unprocessed_Post_Consumer_Fibers_Materials">PAPER!$N$2</definedName>
    <definedName name="PAPER_Unprocessed_Pre_Consumer_Fibers_Materials">PAPER!$O$2</definedName>
    <definedName name="Papua_New_Guinea">'Geographic Classification'!$FD$2:$FD$23</definedName>
    <definedName name="Paraguay">'Geographic Classification'!$EO$2:$EO$19</definedName>
    <definedName name="PC表头">'PC&amp;PD'!$AS$1:$AS$42</definedName>
    <definedName name="Personal_care_hygiene">'PC&amp;PD'!$H$2:$H$3</definedName>
    <definedName name="Peru">'Geographic Classification'!$FO$2:$FO$27</definedName>
    <definedName name="Philippines">'Geographic Classification'!$EI$2:$EI$18</definedName>
    <definedName name="PLASTIC_Bedding">PLASTIC!$M$5:$M$6</definedName>
    <definedName name="PLASTIC_Carried_accessories">PLASTIC!$I$5:$I$6</definedName>
    <definedName name="PLASTIC_Dyed_fibers">PLASTIC!$X$5:$X$7</definedName>
    <definedName name="PLASTIC_Footwear">PLASTIC!$N$5</definedName>
    <definedName name="PLASTIC_Functional_accessories">PLASTIC!$O$5:$O$10</definedName>
    <definedName name="PLASTIC_Greige_yarns">PLASTIC!$U$5</definedName>
    <definedName name="PLASTIC_Hard_goods">PLASTIC!$R$5:$R$6</definedName>
    <definedName name="PLASTIC_Industrial_technical">PLASTIC!$Q$5:$Q$7</definedName>
    <definedName name="PLASTIC_LabelGrades">PERCENTAGES!$A$16:$D$16</definedName>
    <definedName name="PLASTIC_Medical">PLASTIC!$L$5</definedName>
    <definedName name="PLASTIC_No_Attribute_Conventional">PLASTIC!$C$2:$C$62</definedName>
    <definedName name="PLASTIC_Outdoor">PLASTIC!$P$5:$P$10</definedName>
    <definedName name="PLASTIC_Packaging">PLASTIC!$S$5:$S$7</definedName>
    <definedName name="PLASTIC_PC">PLASTIC!$I$4:$AB$4</definedName>
    <definedName name="PLASTIC_Personel_care_hygiene">PLASTIC!$K$5:$K$6</definedName>
    <definedName name="PLASTIC_PROCESS">PLASTIC!$I$16:$I$32</definedName>
    <definedName name="PLASTIC_Processed_materials">PLASTIC!$Y$5:$Y$7</definedName>
    <definedName name="PLASTIC_Reclaimed_post_consumer_materials">PLASTIC!$AB$5:$AB$9</definedName>
    <definedName name="PLASTIC_Reclaimed_pre_consumer_materials">PLASTIC!$AA$5:$AA$9</definedName>
    <definedName name="PLASTIC_Recycled_post_consumer">PLASTIC!$B$2:$B$73</definedName>
    <definedName name="PLASTIC_Recycled_pre_consumer">PLASTIC!$A$2:$A$73</definedName>
    <definedName name="PLASTIC_RM">PLASTIC!$A$1:$C$1</definedName>
    <definedName name="PLASTIC_STANDARDS">PERCENTAGES!$A$12:$B$12</definedName>
    <definedName name="PLASTIC_Toys">PLASTIC!$T$5:$T$6</definedName>
    <definedName name="PLASTIC_Undyed_Fibers">PLASTIC!$W$5</definedName>
    <definedName name="PLASTIC_Undyed_Yarns">PLASTIC!$V$5</definedName>
    <definedName name="PLASTIC_Unprocessed_fibers_materials">PLASTIC!$Z$5:$Z$6</definedName>
    <definedName name="PLASTIC_Worn_accessories">PLASTIC!$J$5</definedName>
    <definedName name="Plastic_RM">PLASTIC!$A$1:$B$1</definedName>
    <definedName name="Poland">'Geographic Classification'!$EB$2:$EB$17</definedName>
    <definedName name="Portugal">'Geographic Classification'!$EW$2:$EW$21</definedName>
    <definedName name="Printed_fabrics">'PC&amp;PD'!$O$2:$O$5</definedName>
    <definedName name="PROCESS">'Process Category'!$C$2:$C$43</definedName>
    <definedName name="Processed_post_consumer_materials">'PC&amp;PD'!$Y$2:$Y$7</definedName>
    <definedName name="Processed_pre_consumer_materials">'PC&amp;PD'!$Z$2:$Z$7</definedName>
    <definedName name="Qatar">'Geographic Classification'!$BF$2:$BF$9</definedName>
    <definedName name="RAS">PERCENTAGES!$O$2:$O$4</definedName>
    <definedName name="RCS_100">PERCENTAGES!$H$2:$H$4</definedName>
    <definedName name="RCS_Blended">PERCENTAGES!$I$2:$I$4</definedName>
    <definedName name="RDS">PERCENTAGES!$L$2:$L$4</definedName>
    <definedName name="Reclaimed_post_consumer_materials">'PC&amp;PD'!$U$2:$U$6</definedName>
    <definedName name="Reclaimed_pre_consumer_materials">'PC&amp;PD'!$V$2:$V$6</definedName>
    <definedName name="Recycled_post_consumer">'Raw Material'!$P$2:$P$73</definedName>
    <definedName name="Recycled_pre_consumer">'Raw Material'!$O$2:$O$73</definedName>
    <definedName name="Recycled_pre_post_consumer">'Raw Material'!$N$2:$N$62</definedName>
    <definedName name="Responsible">'Raw Material'!$S$2:$S$8</definedName>
    <definedName name="Responsible_RM">'Raw Material'!$V$10:$AA$10</definedName>
    <definedName name="RM">'Raw Material'!$M$1:$S$1</definedName>
    <definedName name="RMS">PERCENTAGES!$N$2:$N$4</definedName>
    <definedName name="Romania">'Geographic Classification'!$GG$2:$GG$43</definedName>
    <definedName name="Russian_Federation">'Geographic Classification'!$GS$2:$GS$84</definedName>
    <definedName name="Rwanda">'Geographic Classification'!$Z$2:$Z$6</definedName>
    <definedName name="RWS">PERCENTAGES!$M$2:$M$4</definedName>
    <definedName name="Saint_Helena_Ascension_and_Tristan_da_Cunha">'Geographic Classification'!$M$2:$M$4</definedName>
    <definedName name="Saint_Kitts_and_Nevis">'Geographic Classification'!$E$2:$E$3</definedName>
    <definedName name="Saint_Lucia">'Geographic Classification'!$BZ$2:$BZ$11</definedName>
    <definedName name="Saint_Vincent_and_the_Grenadines">'Geographic Classification'!$AN$2:$AN$7</definedName>
    <definedName name="Samoa">'Geographic Classification'!$CN$2:$CN$12</definedName>
    <definedName name="San_Marino">'Geographic Classification'!$BN$2:$BN$10</definedName>
    <definedName name="Sao_Tome_and_Principe">'Geographic Classification'!$AW$2:$AW$8</definedName>
    <definedName name="Saudi_Arabia">'Geographic Classification'!$DB$2:$DB$14</definedName>
    <definedName name="Senegal">'Geographic Classification'!$DL$2:$DL$15</definedName>
    <definedName name="Serbia">'Geographic Classification'!$FV$2:$FV$31</definedName>
    <definedName name="Seychelles">'Geographic Classification'!$FS$2:$FS$28</definedName>
    <definedName name="Sierra_Leone">'Geographic Classification'!$AA$2:$AA$6</definedName>
    <definedName name="Singapore">'Geographic Classification'!$AB$2:$AB$6</definedName>
    <definedName name="Slovakia">'Geographic Classification'!$BG$2:$BG$9</definedName>
    <definedName name="Slovenia">'Geographic Classification'!$GT$2:$GT$213</definedName>
    <definedName name="Solomon_Islands">'Geographic Classification'!$CA$2:$CA$11</definedName>
    <definedName name="Somalia">'Geographic Classification'!$EP$2:$EP$19</definedName>
    <definedName name="South_Africa">'Geographic Classification'!$BO$2:$BO$10</definedName>
    <definedName name="South_Korea">'Geographic Classification'!$EE$2:$EE$18</definedName>
    <definedName name="South_Sudan">'Geographic Classification'!$CB$2:$CB$11</definedName>
    <definedName name="Spain">'Geographic Classification'!$ES$2:$ES$20</definedName>
    <definedName name="Sri_Lanka">'Geographic Classification'!$BP$2:$BP$10</definedName>
    <definedName name="STANDARDS">PERCENTAGES!$A$9:$H$9</definedName>
    <definedName name="stndrds">OFFSET(PERCENTAGES!$B$23,,,,SUMPRODUCT((PERCENTAGES!$B$23:$L$23&lt;&gt;"")*(PERCENTAGES!$B$23:$L$23&lt;&gt;0)))</definedName>
    <definedName name="Sudan">'Geographic Classification'!$EQ$2:$EQ$19</definedName>
    <definedName name="Suriname">'Geographic Classification'!$CC$2:$CC$11</definedName>
    <definedName name="Sustainably_sourced">'Raw Material'!$AX$2</definedName>
    <definedName name="Sweden">'Geographic Classification'!$EZ$2:$EZ$22</definedName>
    <definedName name="Switzerland">'Geographic Classification'!$FP$2:$FP$27</definedName>
    <definedName name="Syrian_Arab_Republic">'Geographic Classification'!$DM$2:$DM$15</definedName>
    <definedName name="Taiwan">'Geographic Classification'!$FE$2:$FE$23</definedName>
    <definedName name="Tajikistan">'Geographic Classification'!$AC$2:$AC$6</definedName>
    <definedName name="Tanzania">'Geographic Classification'!$FY$2:$FY$32</definedName>
    <definedName name="Thailand">'Geographic Classification'!$GP$2:$GP$79</definedName>
    <definedName name="Timor_Leste">'Geographic Classification'!$DC$2:$DC$14</definedName>
    <definedName name="Togo">'Geographic Classification'!$AD$2:$AD$6</definedName>
    <definedName name="Tonga">'Geographic Classification'!$AE$2:$AE$6</definedName>
    <definedName name="Tops">'PC&amp;PD'!$C$2</definedName>
    <definedName name="Toys">'PC&amp;PD'!$G$2:$G$3</definedName>
    <definedName name="Trinidad_and_Tobago">'Geographic Classification'!$DS$2:$DS$16</definedName>
    <definedName name="Tunisia">'Geographic Classification'!$FK$2:$FK$25</definedName>
    <definedName name="Turkey">'Geographic Classification'!$GR$2:$GR$82</definedName>
    <definedName name="Turkmenistan">'Geographic Classification'!$AO$2:$AO$7</definedName>
    <definedName name="Tuvalu">'Geographic Classification'!$BH$2:$BH$9</definedName>
    <definedName name="Uganda">'Geographic Classification'!$T$2:$T$5</definedName>
    <definedName name="Ukraine">'Geographic Classification'!$FT$2:$FT$28</definedName>
    <definedName name="Undyed_fabrics">'PC&amp;PD'!$R$2:$R$5</definedName>
    <definedName name="Undyed_fibers">'PC&amp;PD'!$AG$2:$AG$11</definedName>
    <definedName name="Undyed_yarns">'PC&amp;PD'!$AJ$2:$AJ$12</definedName>
    <definedName name="Unisex_apparel">'PC&amp;PD'!$AM$2:$AM$13</definedName>
    <definedName name="Unisex_denim_apparel">'PC&amp;PD'!$AN$2:$AN$13</definedName>
    <definedName name="United_Arab_Emirates">'Geographic Classification'!$AX$2:$AX$8</definedName>
    <definedName name="United_Kingdom">'Geographic Classification'!$U$2:$U$5</definedName>
    <definedName name="United_States">'Geographic Classification'!$GL$2:$GL$52</definedName>
    <definedName name="United_States_Minor_Outlying_Islands_">'Geographic Classification'!$BQ$2:$BQ$10</definedName>
    <definedName name="Unprocessed_post_consumer_fibers_materials">'PC&amp;PD'!$AB$2:$AB$10</definedName>
    <definedName name="Unprocessed_pre_consumer_fibers_materials">'PC&amp;PD'!$AC$2:$AC$10</definedName>
    <definedName name="Uruguay">'Geographic Classification'!$ET$2:$ET$20</definedName>
    <definedName name="Uzbekistan">'Geographic Classification'!$DN$2:$DN$15</definedName>
    <definedName name="Vanuatu">'Geographic Classification'!$AP$2:$AP$7</definedName>
    <definedName name="Venezuela">'Geographic Classification'!$FM$2:$FM$26</definedName>
    <definedName name="Vietnam">'Geographic Classification'!$GM$2:$GM$64</definedName>
    <definedName name="Wallis_and_Futuna">'Geographic Classification'!$N$2:$N$4</definedName>
    <definedName name="Women_apparel">'PC&amp;PD'!$AO$2:$AO$13</definedName>
    <definedName name="Women_denim_apparel">'PC&amp;PD'!$AP$2:$AP$13</definedName>
    <definedName name="Worn_accessories">'PC&amp;PD'!$T$2:$T$6</definedName>
    <definedName name="_xlnm.Print_Area" localSheetId="0">OFFSET('Application For TE &amp; GOTS'!$A$1,,,COUNT('Application For TE &amp; GOTS'!$S:$S),COLUMN('Application For TE &amp; GOTS'!$P:$P))</definedName>
    <definedName name="Yemen">'Geographic Classification'!$FF$2:$FF$23</definedName>
    <definedName name="Zambia">'Geographic Classification'!$CD$2:$CD$11</definedName>
    <definedName name="Zimbabwe">'Geographic Classification'!$CE$2:$CE$11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6" i="1" l="1"/>
  <c r="F46" i="1"/>
  <c r="G46" i="1"/>
  <c r="H46" i="1"/>
  <c r="I46" i="1"/>
  <c r="J46" i="1"/>
  <c r="K46" i="1"/>
  <c r="L46" i="1"/>
  <c r="M46" i="1"/>
  <c r="N46" i="1"/>
  <c r="O46" i="1"/>
  <c r="D46" i="1"/>
  <c r="Q250" i="8" a="1"/>
  <c r="Q250" i="8" s="1"/>
  <c r="B22" i="9" l="1"/>
  <c r="C22" i="9"/>
  <c r="D22" i="9"/>
  <c r="E22" i="9"/>
  <c r="F22" i="9"/>
  <c r="G22" i="9"/>
  <c r="H22" i="9"/>
  <c r="I22" i="9"/>
  <c r="J22" i="9"/>
  <c r="K22" i="9"/>
  <c r="A13" i="9" a="1"/>
  <c r="A13" i="9" s="1"/>
  <c r="A126" i="1"/>
  <c r="A138" i="1"/>
  <c r="A150" i="1"/>
  <c r="A162" i="1"/>
  <c r="A174" i="1"/>
  <c r="A186" i="1"/>
  <c r="A198" i="1"/>
  <c r="A210" i="1"/>
  <c r="A222" i="1"/>
  <c r="A234" i="1"/>
  <c r="A246" i="1"/>
  <c r="A258" i="1"/>
  <c r="A270" i="1"/>
  <c r="A282" i="1"/>
  <c r="A294" i="1"/>
  <c r="A306" i="1"/>
  <c r="A318" i="1"/>
  <c r="A330" i="1"/>
  <c r="A342" i="1"/>
  <c r="A354" i="1"/>
  <c r="A366" i="1"/>
  <c r="A378" i="1"/>
  <c r="A390" i="1"/>
  <c r="A402" i="1"/>
  <c r="A414" i="1"/>
  <c r="A426" i="1"/>
  <c r="A438" i="1"/>
  <c r="A450" i="1"/>
  <c r="A462" i="1"/>
  <c r="A474" i="1"/>
  <c r="A486" i="1"/>
  <c r="A498" i="1"/>
  <c r="A510" i="1"/>
  <c r="A522" i="1"/>
  <c r="A534" i="1"/>
  <c r="A546" i="1"/>
  <c r="A558" i="1"/>
  <c r="A570" i="1"/>
  <c r="A582" i="1"/>
  <c r="A594" i="1"/>
  <c r="A606" i="1"/>
  <c r="A618" i="1"/>
  <c r="A630" i="1"/>
  <c r="A642" i="1"/>
  <c r="A654" i="1"/>
  <c r="A666" i="1"/>
  <c r="A678" i="1"/>
  <c r="A690" i="1"/>
  <c r="A702" i="1"/>
  <c r="A714" i="1"/>
  <c r="A726" i="1"/>
  <c r="A738" i="1"/>
  <c r="A750" i="1"/>
  <c r="A762" i="1"/>
  <c r="A774" i="1"/>
  <c r="A786" i="1"/>
  <c r="A798" i="1"/>
  <c r="A810" i="1"/>
  <c r="A822" i="1"/>
  <c r="A834" i="1"/>
  <c r="A846" i="1"/>
  <c r="A858" i="1"/>
  <c r="A870" i="1"/>
  <c r="A882" i="1"/>
  <c r="A894" i="1"/>
  <c r="A906" i="1"/>
  <c r="A918" i="1"/>
  <c r="A930" i="1"/>
  <c r="A942" i="1"/>
  <c r="A954" i="1"/>
  <c r="A966" i="1"/>
  <c r="A978" i="1"/>
  <c r="A990" i="1"/>
  <c r="A1002" i="1"/>
  <c r="A1014" i="1"/>
  <c r="A1026" i="1"/>
  <c r="A1038" i="1"/>
  <c r="A1050" i="1"/>
  <c r="A1062" i="1"/>
  <c r="A1074" i="1"/>
  <c r="A1086" i="1"/>
  <c r="A1098" i="1"/>
  <c r="A1110" i="1"/>
  <c r="A1122" i="1"/>
  <c r="A1134" i="1"/>
  <c r="A1146" i="1"/>
  <c r="A1158" i="1"/>
  <c r="A1170" i="1"/>
  <c r="A1182" i="1"/>
  <c r="A1194" i="1"/>
  <c r="A1206" i="1"/>
  <c r="A1218" i="1"/>
  <c r="A1230" i="1"/>
  <c r="A1242" i="1"/>
  <c r="A1254" i="1"/>
  <c r="A1266" i="1"/>
  <c r="A1278" i="1"/>
  <c r="A1290" i="1"/>
  <c r="A1302" i="1"/>
  <c r="A1314" i="1"/>
  <c r="A1326" i="1"/>
  <c r="A1338" i="1"/>
  <c r="A1350" i="1"/>
  <c r="A1362" i="1"/>
  <c r="A1374" i="1"/>
  <c r="A1386" i="1"/>
  <c r="A1398" i="1"/>
  <c r="A1410" i="1"/>
  <c r="A1422" i="1"/>
  <c r="A1434" i="1"/>
  <c r="A1446" i="1"/>
  <c r="A1458" i="1"/>
  <c r="A1470" i="1"/>
  <c r="A1482" i="1"/>
  <c r="A1494" i="1"/>
  <c r="A1506" i="1"/>
  <c r="A1518" i="1"/>
  <c r="A1530" i="1"/>
  <c r="A1542" i="1"/>
  <c r="A1554" i="1"/>
  <c r="A1566" i="1"/>
  <c r="A1578" i="1"/>
  <c r="A1590" i="1"/>
  <c r="A1602" i="1"/>
  <c r="A1614" i="1"/>
  <c r="A1626" i="1"/>
  <c r="A1638" i="1"/>
  <c r="A1650" i="1"/>
  <c r="A1662" i="1"/>
  <c r="A1674" i="1"/>
  <c r="A1686" i="1"/>
  <c r="A1698" i="1"/>
  <c r="A1710" i="1"/>
  <c r="A1722" i="1"/>
  <c r="A1734" i="1"/>
  <c r="A1746" i="1"/>
  <c r="A1758" i="1"/>
  <c r="A1770" i="1"/>
  <c r="A1782" i="1"/>
  <c r="A1794" i="1"/>
  <c r="A1806" i="1"/>
  <c r="A1818" i="1"/>
  <c r="A1830" i="1"/>
  <c r="A1842" i="1"/>
  <c r="A1854" i="1"/>
  <c r="A1866" i="1"/>
  <c r="A1878" i="1"/>
  <c r="A1890" i="1"/>
  <c r="A1902" i="1"/>
  <c r="A1914" i="1"/>
  <c r="A1926" i="1"/>
  <c r="A1938" i="1"/>
  <c r="A1950" i="1"/>
  <c r="A1962" i="1"/>
  <c r="A1974" i="1"/>
  <c r="A1986" i="1"/>
  <c r="A1998" i="1"/>
  <c r="A2010" i="1"/>
  <c r="A2022" i="1"/>
  <c r="A2034" i="1"/>
  <c r="A2046" i="1"/>
  <c r="A2058" i="1"/>
  <c r="A2070" i="1"/>
  <c r="A2082" i="1"/>
  <c r="A2094" i="1"/>
  <c r="A2106" i="1"/>
  <c r="A2118" i="1"/>
  <c r="A2130" i="1"/>
  <c r="A2142" i="1"/>
  <c r="A2154" i="1"/>
  <c r="A2166" i="1"/>
  <c r="A2178" i="1"/>
  <c r="A2190" i="1"/>
  <c r="A2202" i="1"/>
  <c r="A2214" i="1"/>
  <c r="A2226" i="1"/>
  <c r="A2238" i="1"/>
  <c r="A2250" i="1"/>
  <c r="A2262" i="1"/>
  <c r="A2274" i="1"/>
  <c r="A2286" i="1"/>
  <c r="A2298" i="1"/>
  <c r="A2310" i="1"/>
  <c r="A2322" i="1"/>
  <c r="A2334" i="1"/>
  <c r="A2346" i="1"/>
  <c r="A2358" i="1"/>
  <c r="A2370" i="1"/>
  <c r="A2382" i="1"/>
  <c r="A2394" i="1"/>
  <c r="A2406" i="1"/>
  <c r="A2418" i="1"/>
  <c r="A2430" i="1"/>
  <c r="A2442" i="1"/>
  <c r="A2454" i="1"/>
  <c r="A2466" i="1"/>
  <c r="A2478" i="1"/>
  <c r="A2490" i="1"/>
  <c r="A2502" i="1"/>
  <c r="A2514" i="1"/>
  <c r="A2526" i="1"/>
  <c r="A2538" i="1"/>
  <c r="A2550" i="1"/>
  <c r="A2562" i="1"/>
  <c r="A2574" i="1"/>
  <c r="A2586" i="1"/>
  <c r="A2598" i="1"/>
  <c r="A2610" i="1"/>
  <c r="A2622" i="1"/>
  <c r="A2634" i="1"/>
  <c r="A2646" i="1"/>
  <c r="A2658" i="1"/>
  <c r="A2670" i="1"/>
  <c r="A2682" i="1"/>
  <c r="A2694" i="1"/>
  <c r="A2706" i="1"/>
  <c r="A2718" i="1"/>
  <c r="A2730" i="1"/>
  <c r="A2742" i="1"/>
  <c r="A2754" i="1"/>
  <c r="A2766" i="1"/>
  <c r="A2778" i="1"/>
  <c r="A2790" i="1"/>
  <c r="A2802" i="1"/>
  <c r="A2814" i="1"/>
  <c r="A2826" i="1"/>
  <c r="A2838" i="1"/>
  <c r="A2850" i="1"/>
  <c r="A2862" i="1"/>
  <c r="A2874" i="1"/>
  <c r="A2886" i="1"/>
  <c r="A2898" i="1"/>
  <c r="A2910" i="1"/>
  <c r="A2922" i="1"/>
  <c r="A2934" i="1"/>
  <c r="A2946" i="1"/>
  <c r="A2958" i="1"/>
  <c r="A2970" i="1"/>
  <c r="A2982" i="1"/>
  <c r="A2994" i="1"/>
  <c r="A3006" i="1"/>
  <c r="A3018" i="1"/>
  <c r="A3030" i="1"/>
  <c r="A3042" i="1"/>
  <c r="A3054" i="1"/>
  <c r="A3066" i="1"/>
  <c r="A3078" i="1"/>
  <c r="A3090" i="1"/>
  <c r="A3102" i="1"/>
  <c r="A3114" i="1"/>
  <c r="A3126" i="1"/>
  <c r="A3138" i="1"/>
  <c r="A3150" i="1"/>
  <c r="A3162" i="1"/>
  <c r="A3174" i="1"/>
  <c r="A3186" i="1"/>
  <c r="A3198" i="1"/>
  <c r="A3210" i="1"/>
  <c r="A3222" i="1"/>
  <c r="A3234" i="1"/>
  <c r="A3246" i="1"/>
  <c r="A3258" i="1"/>
  <c r="A3270" i="1"/>
  <c r="A3282" i="1"/>
  <c r="A3294" i="1"/>
  <c r="A3306" i="1"/>
  <c r="A3318" i="1"/>
  <c r="A3330" i="1"/>
  <c r="A3342" i="1"/>
  <c r="A3354" i="1"/>
  <c r="A3366" i="1"/>
  <c r="A3378" i="1"/>
  <c r="A3390" i="1"/>
  <c r="A3402" i="1"/>
  <c r="A3414" i="1"/>
  <c r="A3426" i="1"/>
  <c r="A3438" i="1"/>
  <c r="A3450" i="1"/>
  <c r="A3462" i="1"/>
  <c r="A3474" i="1"/>
  <c r="A3486" i="1"/>
  <c r="A3498" i="1"/>
  <c r="A3510" i="1"/>
  <c r="A3522" i="1"/>
  <c r="A3534" i="1"/>
  <c r="A3546" i="1"/>
  <c r="A3558" i="1"/>
  <c r="A3570" i="1"/>
  <c r="AJ115" i="1"/>
  <c r="AJ116" i="1"/>
  <c r="AJ117" i="1"/>
  <c r="AJ118" i="1"/>
  <c r="AJ119" i="1"/>
  <c r="Q119" i="1" s="1"/>
  <c r="AJ120" i="1"/>
  <c r="AJ121" i="1"/>
  <c r="AJ122" i="1"/>
  <c r="Q122" i="1" s="1"/>
  <c r="AJ123" i="1"/>
  <c r="AJ124" i="1"/>
  <c r="AJ125" i="1"/>
  <c r="AJ126" i="1"/>
  <c r="AJ127" i="1"/>
  <c r="Q127" i="1" s="1"/>
  <c r="AJ128" i="1"/>
  <c r="AJ129" i="1"/>
  <c r="AJ130" i="1"/>
  <c r="Q130" i="1" s="1"/>
  <c r="AJ131" i="1"/>
  <c r="AJ132" i="1"/>
  <c r="AJ133" i="1"/>
  <c r="AJ134" i="1"/>
  <c r="AJ135" i="1"/>
  <c r="Q135" i="1" s="1"/>
  <c r="AJ136" i="1"/>
  <c r="AJ137" i="1"/>
  <c r="AJ138" i="1"/>
  <c r="Q138" i="1" s="1"/>
  <c r="AJ139" i="1"/>
  <c r="AJ140" i="1"/>
  <c r="Q140" i="1" s="1"/>
  <c r="AJ141" i="1"/>
  <c r="Q141" i="1" s="1"/>
  <c r="AJ142" i="1"/>
  <c r="AJ143" i="1"/>
  <c r="Q143" i="1" s="1"/>
  <c r="AJ144" i="1"/>
  <c r="AJ145" i="1"/>
  <c r="AJ146" i="1"/>
  <c r="Q146" i="1" s="1"/>
  <c r="AJ147" i="1"/>
  <c r="AJ148" i="1"/>
  <c r="Q148" i="1" s="1"/>
  <c r="AJ149" i="1"/>
  <c r="Q149" i="1" s="1"/>
  <c r="AJ150" i="1"/>
  <c r="AJ151" i="1"/>
  <c r="AJ152" i="1"/>
  <c r="AJ153" i="1"/>
  <c r="AJ154" i="1"/>
  <c r="Q154" i="1" s="1"/>
  <c r="AJ155" i="1"/>
  <c r="AJ156" i="1"/>
  <c r="Q156" i="1" s="1"/>
  <c r="AJ157" i="1"/>
  <c r="Q157" i="1" s="1"/>
  <c r="AJ158" i="1"/>
  <c r="AJ159" i="1"/>
  <c r="Q159" i="1" s="1"/>
  <c r="AJ160" i="1"/>
  <c r="AJ161" i="1"/>
  <c r="AJ162" i="1"/>
  <c r="Q162" i="1" s="1"/>
  <c r="AJ163" i="1"/>
  <c r="AJ164" i="1"/>
  <c r="Q164" i="1" s="1"/>
  <c r="AJ165" i="1"/>
  <c r="Q165" i="1" s="1"/>
  <c r="AJ166" i="1"/>
  <c r="AJ167" i="1"/>
  <c r="Q167" i="1" s="1"/>
  <c r="AJ168" i="1"/>
  <c r="AJ169" i="1"/>
  <c r="AJ170" i="1"/>
  <c r="Q170" i="1" s="1"/>
  <c r="AJ171" i="1"/>
  <c r="AJ172" i="1"/>
  <c r="Q172" i="1" s="1"/>
  <c r="AJ173" i="1"/>
  <c r="Q173" i="1" s="1"/>
  <c r="AJ174" i="1"/>
  <c r="AJ175" i="1"/>
  <c r="AJ176" i="1"/>
  <c r="AJ177" i="1"/>
  <c r="AJ178" i="1"/>
  <c r="AJ179" i="1"/>
  <c r="AJ180" i="1"/>
  <c r="Q180" i="1" s="1"/>
  <c r="AJ181" i="1"/>
  <c r="Q181" i="1" s="1"/>
  <c r="AJ182" i="1"/>
  <c r="AJ183" i="1"/>
  <c r="AJ184" i="1"/>
  <c r="AJ185" i="1"/>
  <c r="AJ186" i="1"/>
  <c r="Q186" i="1" s="1"/>
  <c r="AJ187" i="1"/>
  <c r="AJ188" i="1"/>
  <c r="Q188" i="1" s="1"/>
  <c r="AJ189" i="1"/>
  <c r="Q189" i="1" s="1"/>
  <c r="AJ190" i="1"/>
  <c r="AJ191" i="1"/>
  <c r="Q191" i="1" s="1"/>
  <c r="AJ192" i="1"/>
  <c r="AJ193" i="1"/>
  <c r="AJ194" i="1"/>
  <c r="Q194" i="1" s="1"/>
  <c r="AJ195" i="1"/>
  <c r="AJ196" i="1"/>
  <c r="Q196" i="1" s="1"/>
  <c r="AJ197" i="1"/>
  <c r="Q197" i="1" s="1"/>
  <c r="AJ198" i="1"/>
  <c r="AJ199" i="1"/>
  <c r="Q199" i="1" s="1"/>
  <c r="AJ200" i="1"/>
  <c r="AJ201" i="1"/>
  <c r="AJ202" i="1"/>
  <c r="Q202" i="1" s="1"/>
  <c r="AJ203" i="1"/>
  <c r="AJ204" i="1"/>
  <c r="Q204" i="1" s="1"/>
  <c r="AJ205" i="1"/>
  <c r="Q205" i="1" s="1"/>
  <c r="AJ206" i="1"/>
  <c r="AJ207" i="1"/>
  <c r="Q207" i="1" s="1"/>
  <c r="AJ208" i="1"/>
  <c r="AJ209" i="1"/>
  <c r="AJ210" i="1"/>
  <c r="Q210" i="1" s="1"/>
  <c r="AJ211" i="1"/>
  <c r="AJ212" i="1"/>
  <c r="Q212" i="1" s="1"/>
  <c r="AJ213" i="1"/>
  <c r="Q213" i="1" s="1"/>
  <c r="AJ214" i="1"/>
  <c r="AJ215" i="1"/>
  <c r="Q215" i="1" s="1"/>
  <c r="AJ216" i="1"/>
  <c r="AJ217" i="1"/>
  <c r="AJ218" i="1"/>
  <c r="Q218" i="1" s="1"/>
  <c r="AJ219" i="1"/>
  <c r="AJ220" i="1"/>
  <c r="Q220" i="1" s="1"/>
  <c r="AJ221" i="1"/>
  <c r="Q221" i="1" s="1"/>
  <c r="AJ222" i="1"/>
  <c r="AJ223" i="1"/>
  <c r="Q223" i="1" s="1"/>
  <c r="AJ224" i="1"/>
  <c r="AJ225" i="1"/>
  <c r="AJ226" i="1"/>
  <c r="Q226" i="1" s="1"/>
  <c r="AJ227" i="1"/>
  <c r="AJ228" i="1"/>
  <c r="Q228" i="1" s="1"/>
  <c r="AJ229" i="1"/>
  <c r="Q229" i="1" s="1"/>
  <c r="AJ230" i="1"/>
  <c r="AJ231" i="1"/>
  <c r="Q231" i="1" s="1"/>
  <c r="AJ232" i="1"/>
  <c r="AJ233" i="1"/>
  <c r="AJ234" i="1"/>
  <c r="Q234" i="1" s="1"/>
  <c r="AJ235" i="1"/>
  <c r="AJ236" i="1"/>
  <c r="Q236" i="1" s="1"/>
  <c r="AJ237" i="1"/>
  <c r="Q237" i="1" s="1"/>
  <c r="AJ238" i="1"/>
  <c r="AJ239" i="1"/>
  <c r="Q239" i="1" s="1"/>
  <c r="AJ240" i="1"/>
  <c r="AJ241" i="1"/>
  <c r="AJ242" i="1"/>
  <c r="Q242" i="1" s="1"/>
  <c r="AJ243" i="1"/>
  <c r="AJ244" i="1"/>
  <c r="Q244" i="1" s="1"/>
  <c r="AJ245" i="1"/>
  <c r="Q245" i="1" s="1"/>
  <c r="AJ246" i="1"/>
  <c r="AJ247" i="1"/>
  <c r="Q247" i="1" s="1"/>
  <c r="AJ248" i="1"/>
  <c r="AJ249" i="1"/>
  <c r="AJ250" i="1"/>
  <c r="AJ251" i="1"/>
  <c r="AJ252" i="1"/>
  <c r="Q252" i="1" s="1"/>
  <c r="AJ253" i="1"/>
  <c r="AJ254" i="1"/>
  <c r="AJ255" i="1"/>
  <c r="Q255" i="1" s="1"/>
  <c r="AJ256" i="1"/>
  <c r="AJ257" i="1"/>
  <c r="AJ258" i="1"/>
  <c r="Q258" i="1" s="1"/>
  <c r="AJ259" i="1"/>
  <c r="AJ260" i="1"/>
  <c r="Q260" i="1" s="1"/>
  <c r="AJ261" i="1"/>
  <c r="Q261" i="1" s="1"/>
  <c r="AJ262" i="1"/>
  <c r="AJ263" i="1"/>
  <c r="Q263" i="1" s="1"/>
  <c r="AJ264" i="1"/>
  <c r="AJ265" i="1"/>
  <c r="AJ266" i="1"/>
  <c r="Q266" i="1" s="1"/>
  <c r="AJ267" i="1"/>
  <c r="AJ268" i="1"/>
  <c r="Q268" i="1" s="1"/>
  <c r="AJ269" i="1"/>
  <c r="Q269" i="1" s="1"/>
  <c r="AJ270" i="1"/>
  <c r="AJ271" i="1"/>
  <c r="Q271" i="1" s="1"/>
  <c r="AJ272" i="1"/>
  <c r="AJ273" i="1"/>
  <c r="AJ274" i="1"/>
  <c r="Q274" i="1" s="1"/>
  <c r="AJ275" i="1"/>
  <c r="AJ276" i="1"/>
  <c r="Q276" i="1" s="1"/>
  <c r="AJ277" i="1"/>
  <c r="Q277" i="1" s="1"/>
  <c r="AJ278" i="1"/>
  <c r="AJ279" i="1"/>
  <c r="AJ280" i="1"/>
  <c r="AJ281" i="1"/>
  <c r="AJ282" i="1"/>
  <c r="Q282" i="1" s="1"/>
  <c r="AJ283" i="1"/>
  <c r="AJ284" i="1"/>
  <c r="Q284" i="1" s="1"/>
  <c r="AJ285" i="1"/>
  <c r="AJ286" i="1"/>
  <c r="AJ287" i="1"/>
  <c r="Q287" i="1" s="1"/>
  <c r="AJ288" i="1"/>
  <c r="AJ289" i="1"/>
  <c r="AJ290" i="1"/>
  <c r="Q290" i="1" s="1"/>
  <c r="AJ291" i="1"/>
  <c r="AJ292" i="1"/>
  <c r="Q292" i="1" s="1"/>
  <c r="AJ293" i="1"/>
  <c r="Q293" i="1" s="1"/>
  <c r="AJ294" i="1"/>
  <c r="AJ295" i="1"/>
  <c r="Q295" i="1" s="1"/>
  <c r="AJ296" i="1"/>
  <c r="AJ297" i="1"/>
  <c r="AJ298" i="1"/>
  <c r="Q298" i="1" s="1"/>
  <c r="AJ299" i="1"/>
  <c r="AJ300" i="1"/>
  <c r="Q300" i="1" s="1"/>
  <c r="AJ301" i="1"/>
  <c r="AJ302" i="1"/>
  <c r="AJ303" i="1"/>
  <c r="AJ304" i="1"/>
  <c r="AJ305" i="1"/>
  <c r="AJ306" i="1"/>
  <c r="Q306" i="1" s="1"/>
  <c r="AJ307" i="1"/>
  <c r="AJ308" i="1"/>
  <c r="Q308" i="1" s="1"/>
  <c r="AJ309" i="1"/>
  <c r="AJ310" i="1"/>
  <c r="AJ311" i="1"/>
  <c r="AJ312" i="1"/>
  <c r="AJ313" i="1"/>
  <c r="AJ314" i="1"/>
  <c r="Q314" i="1" s="1"/>
  <c r="AJ315" i="1"/>
  <c r="AJ316" i="1"/>
  <c r="Q316" i="1" s="1"/>
  <c r="AJ317" i="1"/>
  <c r="Q317" i="1" s="1"/>
  <c r="AJ318" i="1"/>
  <c r="AJ319" i="1"/>
  <c r="Q319" i="1" s="1"/>
  <c r="AJ320" i="1"/>
  <c r="AJ321" i="1"/>
  <c r="AJ322" i="1"/>
  <c r="AJ323" i="1"/>
  <c r="AJ324" i="1"/>
  <c r="Q324" i="1" s="1"/>
  <c r="AJ325" i="1"/>
  <c r="AJ326" i="1"/>
  <c r="AJ327" i="1"/>
  <c r="Q327" i="1" s="1"/>
  <c r="AJ328" i="1"/>
  <c r="AJ329" i="1"/>
  <c r="AJ330" i="1"/>
  <c r="Q330" i="1" s="1"/>
  <c r="AJ331" i="1"/>
  <c r="AJ332" i="1"/>
  <c r="Q332" i="1" s="1"/>
  <c r="AJ333" i="1"/>
  <c r="AJ334" i="1"/>
  <c r="AJ335" i="1"/>
  <c r="Q335" i="1" s="1"/>
  <c r="AJ336" i="1"/>
  <c r="AJ337" i="1"/>
  <c r="AJ338" i="1"/>
  <c r="Q338" i="1" s="1"/>
  <c r="AJ339" i="1"/>
  <c r="AJ340" i="1"/>
  <c r="Q340" i="1" s="1"/>
  <c r="AJ341" i="1"/>
  <c r="Q341" i="1" s="1"/>
  <c r="AJ342" i="1"/>
  <c r="AJ343" i="1"/>
  <c r="Q343" i="1" s="1"/>
  <c r="AJ344" i="1"/>
  <c r="AJ345" i="1"/>
  <c r="AJ346" i="1"/>
  <c r="Q346" i="1" s="1"/>
  <c r="AJ347" i="1"/>
  <c r="AJ348" i="1"/>
  <c r="Q348" i="1" s="1"/>
  <c r="AJ349" i="1"/>
  <c r="Q349" i="1" s="1"/>
  <c r="AJ350" i="1"/>
  <c r="AJ351" i="1"/>
  <c r="Q351" i="1" s="1"/>
  <c r="AJ352" i="1"/>
  <c r="AJ353" i="1"/>
  <c r="AJ354" i="1"/>
  <c r="Q354" i="1" s="1"/>
  <c r="AJ355" i="1"/>
  <c r="AJ356" i="1"/>
  <c r="Q356" i="1" s="1"/>
  <c r="AJ357" i="1"/>
  <c r="AJ358" i="1"/>
  <c r="AJ359" i="1"/>
  <c r="Q359" i="1" s="1"/>
  <c r="AJ360" i="1"/>
  <c r="AJ361" i="1"/>
  <c r="AJ362" i="1"/>
  <c r="Q362" i="1" s="1"/>
  <c r="AJ363" i="1"/>
  <c r="AJ364" i="1"/>
  <c r="Q364" i="1" s="1"/>
  <c r="AJ365" i="1"/>
  <c r="Q365" i="1" s="1"/>
  <c r="AJ366" i="1"/>
  <c r="AJ367" i="1"/>
  <c r="Q367" i="1" s="1"/>
  <c r="AJ368" i="1"/>
  <c r="AJ369" i="1"/>
  <c r="AJ370" i="1"/>
  <c r="AJ371" i="1"/>
  <c r="AJ372" i="1"/>
  <c r="Q372" i="1" s="1"/>
  <c r="AJ373" i="1"/>
  <c r="Q373" i="1" s="1"/>
  <c r="AJ374" i="1"/>
  <c r="AJ375" i="1"/>
  <c r="Q375" i="1" s="1"/>
  <c r="AJ376" i="1"/>
  <c r="AJ377" i="1"/>
  <c r="AJ378" i="1"/>
  <c r="Q378" i="1" s="1"/>
  <c r="AJ379" i="1"/>
  <c r="AJ380" i="1"/>
  <c r="Q380" i="1" s="1"/>
  <c r="AJ381" i="1"/>
  <c r="Q381" i="1" s="1"/>
  <c r="AJ382" i="1"/>
  <c r="AJ383" i="1"/>
  <c r="Q383" i="1" s="1"/>
  <c r="AJ384" i="1"/>
  <c r="AJ385" i="1"/>
  <c r="AJ386" i="1"/>
  <c r="Q386" i="1" s="1"/>
  <c r="AJ387" i="1"/>
  <c r="AJ388" i="1"/>
  <c r="Q388" i="1" s="1"/>
  <c r="AJ389" i="1"/>
  <c r="Q389" i="1" s="1"/>
  <c r="AJ390" i="1"/>
  <c r="AJ391" i="1"/>
  <c r="AJ392" i="1"/>
  <c r="AJ393" i="1"/>
  <c r="AJ394" i="1"/>
  <c r="AJ395" i="1"/>
  <c r="AJ396" i="1"/>
  <c r="Q396" i="1" s="1"/>
  <c r="AJ397" i="1"/>
  <c r="AJ398" i="1"/>
  <c r="AJ399" i="1"/>
  <c r="Q399" i="1" s="1"/>
  <c r="AJ400" i="1"/>
  <c r="AJ401" i="1"/>
  <c r="AJ402" i="1"/>
  <c r="Q402" i="1" s="1"/>
  <c r="AJ403" i="1"/>
  <c r="AJ404" i="1"/>
  <c r="Q404" i="1" s="1"/>
  <c r="AJ405" i="1"/>
  <c r="AJ406" i="1"/>
  <c r="AJ407" i="1"/>
  <c r="Q407" i="1" s="1"/>
  <c r="AJ408" i="1"/>
  <c r="AJ409" i="1"/>
  <c r="AJ410" i="1"/>
  <c r="Q410" i="1" s="1"/>
  <c r="AJ411" i="1"/>
  <c r="AJ412" i="1"/>
  <c r="Q412" i="1" s="1"/>
  <c r="AJ413" i="1"/>
  <c r="Q413" i="1" s="1"/>
  <c r="AJ414" i="1"/>
  <c r="AJ415" i="1"/>
  <c r="Q415" i="1" s="1"/>
  <c r="AJ416" i="1"/>
  <c r="AJ417" i="1"/>
  <c r="AJ418" i="1"/>
  <c r="Q418" i="1" s="1"/>
  <c r="AJ419" i="1"/>
  <c r="AJ420" i="1"/>
  <c r="Q420" i="1" s="1"/>
  <c r="AJ421" i="1"/>
  <c r="AJ422" i="1"/>
  <c r="AJ423" i="1"/>
  <c r="Q423" i="1" s="1"/>
  <c r="AJ424" i="1"/>
  <c r="AJ425" i="1"/>
  <c r="AJ426" i="1"/>
  <c r="Q426" i="1" s="1"/>
  <c r="AJ427" i="1"/>
  <c r="AJ428" i="1"/>
  <c r="Q428" i="1" s="1"/>
  <c r="AJ429" i="1"/>
  <c r="Q429" i="1" s="1"/>
  <c r="AJ430" i="1"/>
  <c r="AJ431" i="1"/>
  <c r="Q431" i="1" s="1"/>
  <c r="AJ432" i="1"/>
  <c r="AJ433" i="1"/>
  <c r="AJ434" i="1"/>
  <c r="Q434" i="1" s="1"/>
  <c r="AJ435" i="1"/>
  <c r="AJ436" i="1"/>
  <c r="Q436" i="1" s="1"/>
  <c r="AJ437" i="1"/>
  <c r="Q437" i="1" s="1"/>
  <c r="AJ438" i="1"/>
  <c r="AJ439" i="1"/>
  <c r="Q439" i="1" s="1"/>
  <c r="AJ440" i="1"/>
  <c r="AJ441" i="1"/>
  <c r="AJ442" i="1"/>
  <c r="Q442" i="1" s="1"/>
  <c r="AJ443" i="1"/>
  <c r="AJ444" i="1"/>
  <c r="Q444" i="1" s="1"/>
  <c r="AJ445" i="1"/>
  <c r="AJ446" i="1"/>
  <c r="AJ447" i="1"/>
  <c r="Q447" i="1" s="1"/>
  <c r="AJ448" i="1"/>
  <c r="AJ449" i="1"/>
  <c r="AJ450" i="1"/>
  <c r="Q450" i="1" s="1"/>
  <c r="AJ451" i="1"/>
  <c r="AJ452" i="1"/>
  <c r="Q452" i="1" s="1"/>
  <c r="AJ453" i="1"/>
  <c r="Q453" i="1" s="1"/>
  <c r="AJ454" i="1"/>
  <c r="AJ455" i="1"/>
  <c r="Q455" i="1" s="1"/>
  <c r="AJ456" i="1"/>
  <c r="AJ457" i="1"/>
  <c r="AJ458" i="1"/>
  <c r="Q458" i="1" s="1"/>
  <c r="AJ459" i="1"/>
  <c r="AJ460" i="1"/>
  <c r="Q460" i="1" s="1"/>
  <c r="AJ461" i="1"/>
  <c r="Q461" i="1" s="1"/>
  <c r="AJ462" i="1"/>
  <c r="AJ463" i="1"/>
  <c r="Q463" i="1" s="1"/>
  <c r="AJ464" i="1"/>
  <c r="AJ465" i="1"/>
  <c r="AJ466" i="1"/>
  <c r="AJ467" i="1"/>
  <c r="AJ468" i="1"/>
  <c r="Q468" i="1" s="1"/>
  <c r="AJ469" i="1"/>
  <c r="Q469" i="1" s="1"/>
  <c r="AJ470" i="1"/>
  <c r="AJ471" i="1"/>
  <c r="Q471" i="1" s="1"/>
  <c r="AJ472" i="1"/>
  <c r="AJ473" i="1"/>
  <c r="AJ474" i="1"/>
  <c r="Q474" i="1" s="1"/>
  <c r="AJ475" i="1"/>
  <c r="AJ476" i="1"/>
  <c r="Q476" i="1" s="1"/>
  <c r="AJ477" i="1"/>
  <c r="Q477" i="1" s="1"/>
  <c r="AJ478" i="1"/>
  <c r="AJ479" i="1"/>
  <c r="Q479" i="1" s="1"/>
  <c r="AJ480" i="1"/>
  <c r="AJ481" i="1"/>
  <c r="AJ482" i="1"/>
  <c r="Q482" i="1" s="1"/>
  <c r="AJ483" i="1"/>
  <c r="AJ484" i="1"/>
  <c r="Q484" i="1" s="1"/>
  <c r="AJ485" i="1"/>
  <c r="Q485" i="1" s="1"/>
  <c r="AJ486" i="1"/>
  <c r="AJ487" i="1"/>
  <c r="Q487" i="1" s="1"/>
  <c r="AJ488" i="1"/>
  <c r="AJ489" i="1"/>
  <c r="AJ490" i="1"/>
  <c r="Q490" i="1" s="1"/>
  <c r="AJ491" i="1"/>
  <c r="AJ492" i="1"/>
  <c r="Q492" i="1" s="1"/>
  <c r="AJ493" i="1"/>
  <c r="Q493" i="1" s="1"/>
  <c r="AJ494" i="1"/>
  <c r="AJ495" i="1"/>
  <c r="Q495" i="1" s="1"/>
  <c r="AJ496" i="1"/>
  <c r="AJ497" i="1"/>
  <c r="AJ498" i="1"/>
  <c r="Q498" i="1" s="1"/>
  <c r="AJ499" i="1"/>
  <c r="AJ500" i="1"/>
  <c r="AJ501" i="1"/>
  <c r="Q501" i="1" s="1"/>
  <c r="AJ502" i="1"/>
  <c r="AJ503" i="1"/>
  <c r="Q503" i="1" s="1"/>
  <c r="AJ504" i="1"/>
  <c r="AJ505" i="1"/>
  <c r="AJ506" i="1"/>
  <c r="Q506" i="1" s="1"/>
  <c r="AJ507" i="1"/>
  <c r="AJ508" i="1"/>
  <c r="Q508" i="1" s="1"/>
  <c r="AJ509" i="1"/>
  <c r="Q509" i="1" s="1"/>
  <c r="AJ510" i="1"/>
  <c r="AJ511" i="1"/>
  <c r="Q511" i="1" s="1"/>
  <c r="AJ512" i="1"/>
  <c r="AJ513" i="1"/>
  <c r="AJ514" i="1"/>
  <c r="AJ515" i="1"/>
  <c r="AJ516" i="1"/>
  <c r="AJ517" i="1"/>
  <c r="AJ518" i="1"/>
  <c r="AJ519" i="1"/>
  <c r="Q519" i="1" s="1"/>
  <c r="AJ520" i="1"/>
  <c r="AJ521" i="1"/>
  <c r="AJ522" i="1"/>
  <c r="Q522" i="1" s="1"/>
  <c r="AJ523" i="1"/>
  <c r="AJ524" i="1"/>
  <c r="Q524" i="1" s="1"/>
  <c r="AJ525" i="1"/>
  <c r="Q525" i="1" s="1"/>
  <c r="AJ526" i="1"/>
  <c r="AJ527" i="1"/>
  <c r="Q527" i="1" s="1"/>
  <c r="AJ528" i="1"/>
  <c r="AJ529" i="1"/>
  <c r="AJ530" i="1"/>
  <c r="Q530" i="1" s="1"/>
  <c r="AJ531" i="1"/>
  <c r="AJ532" i="1"/>
  <c r="Q532" i="1" s="1"/>
  <c r="AJ533" i="1"/>
  <c r="Q533" i="1" s="1"/>
  <c r="AJ534" i="1"/>
  <c r="AJ535" i="1"/>
  <c r="Q535" i="1" s="1"/>
  <c r="AJ536" i="1"/>
  <c r="AJ537" i="1"/>
  <c r="AJ538" i="1"/>
  <c r="AJ539" i="1"/>
  <c r="AJ540" i="1"/>
  <c r="Q540" i="1" s="1"/>
  <c r="AJ541" i="1"/>
  <c r="Q541" i="1" s="1"/>
  <c r="AJ542" i="1"/>
  <c r="AJ543" i="1"/>
  <c r="Q543" i="1" s="1"/>
  <c r="AJ544" i="1"/>
  <c r="AJ545" i="1"/>
  <c r="AJ546" i="1"/>
  <c r="Q546" i="1" s="1"/>
  <c r="AJ547" i="1"/>
  <c r="AJ548" i="1"/>
  <c r="AJ549" i="1"/>
  <c r="Q549" i="1" s="1"/>
  <c r="AJ550" i="1"/>
  <c r="AJ551" i="1"/>
  <c r="Q551" i="1" s="1"/>
  <c r="AJ552" i="1"/>
  <c r="AJ553" i="1"/>
  <c r="AJ554" i="1"/>
  <c r="Q554" i="1" s="1"/>
  <c r="AJ555" i="1"/>
  <c r="AJ556" i="1"/>
  <c r="Q556" i="1" s="1"/>
  <c r="AJ557" i="1"/>
  <c r="AJ558" i="1"/>
  <c r="AJ559" i="1"/>
  <c r="Q559" i="1" s="1"/>
  <c r="AJ560" i="1"/>
  <c r="AJ561" i="1"/>
  <c r="AJ562" i="1"/>
  <c r="Q562" i="1" s="1"/>
  <c r="AJ563" i="1"/>
  <c r="AJ564" i="1"/>
  <c r="AJ565" i="1"/>
  <c r="Q565" i="1" s="1"/>
  <c r="AJ566" i="1"/>
  <c r="AJ567" i="1"/>
  <c r="Q567" i="1" s="1"/>
  <c r="AJ568" i="1"/>
  <c r="AJ569" i="1"/>
  <c r="AJ570" i="1"/>
  <c r="Q570" i="1" s="1"/>
  <c r="AJ571" i="1"/>
  <c r="AJ572" i="1"/>
  <c r="Q572" i="1" s="1"/>
  <c r="AJ573" i="1"/>
  <c r="Q573" i="1" s="1"/>
  <c r="AJ574" i="1"/>
  <c r="AJ575" i="1"/>
  <c r="Q575" i="1" s="1"/>
  <c r="AJ576" i="1"/>
  <c r="AJ577" i="1"/>
  <c r="AJ578" i="1"/>
  <c r="Q578" i="1" s="1"/>
  <c r="AJ579" i="1"/>
  <c r="AJ580" i="1"/>
  <c r="AJ581" i="1"/>
  <c r="Q581" i="1" s="1"/>
  <c r="AJ582" i="1"/>
  <c r="AJ583" i="1"/>
  <c r="Q583" i="1" s="1"/>
  <c r="AJ584" i="1"/>
  <c r="AJ585" i="1"/>
  <c r="AJ586" i="1"/>
  <c r="Q586" i="1" s="1"/>
  <c r="AJ587" i="1"/>
  <c r="AJ588" i="1"/>
  <c r="Q588" i="1" s="1"/>
  <c r="AJ589" i="1"/>
  <c r="Q589" i="1" s="1"/>
  <c r="AJ590" i="1"/>
  <c r="AJ591" i="1"/>
  <c r="Q591" i="1" s="1"/>
  <c r="AJ592" i="1"/>
  <c r="AJ593" i="1"/>
  <c r="AJ594" i="1"/>
  <c r="Q594" i="1" s="1"/>
  <c r="AJ595" i="1"/>
  <c r="AJ596" i="1"/>
  <c r="Q596" i="1" s="1"/>
  <c r="AJ597" i="1"/>
  <c r="Q597" i="1" s="1"/>
  <c r="AJ598" i="1"/>
  <c r="AJ599" i="1"/>
  <c r="AJ600" i="1"/>
  <c r="AJ601" i="1"/>
  <c r="AJ602" i="1"/>
  <c r="AJ603" i="1"/>
  <c r="AJ604" i="1"/>
  <c r="Q604" i="1" s="1"/>
  <c r="AJ605" i="1"/>
  <c r="AJ606" i="1"/>
  <c r="AJ607" i="1"/>
  <c r="Q607" i="1" s="1"/>
  <c r="AJ608" i="1"/>
  <c r="AJ609" i="1"/>
  <c r="AJ610" i="1"/>
  <c r="Q610" i="1" s="1"/>
  <c r="AJ611" i="1"/>
  <c r="AJ612" i="1"/>
  <c r="AJ613" i="1"/>
  <c r="Q613" i="1" s="1"/>
  <c r="AJ614" i="1"/>
  <c r="AJ615" i="1"/>
  <c r="Q615" i="1" s="1"/>
  <c r="AJ616" i="1"/>
  <c r="AJ617" i="1"/>
  <c r="AJ618" i="1"/>
  <c r="Q618" i="1" s="1"/>
  <c r="AJ619" i="1"/>
  <c r="AJ620" i="1"/>
  <c r="Q620" i="1" s="1"/>
  <c r="AJ621" i="1"/>
  <c r="Q621" i="1" s="1"/>
  <c r="AJ622" i="1"/>
  <c r="AJ623" i="1"/>
  <c r="Q623" i="1" s="1"/>
  <c r="AJ624" i="1"/>
  <c r="AJ625" i="1"/>
  <c r="AJ626" i="1"/>
  <c r="Q626" i="1" s="1"/>
  <c r="AJ627" i="1"/>
  <c r="AJ628" i="1"/>
  <c r="AJ629" i="1"/>
  <c r="AJ630" i="1"/>
  <c r="AJ631" i="1"/>
  <c r="Q631" i="1" s="1"/>
  <c r="AJ632" i="1"/>
  <c r="AJ633" i="1"/>
  <c r="AJ634" i="1"/>
  <c r="Q634" i="1" s="1"/>
  <c r="AJ635" i="1"/>
  <c r="AJ636" i="1"/>
  <c r="Q636" i="1" s="1"/>
  <c r="AJ637" i="1"/>
  <c r="Q637" i="1" s="1"/>
  <c r="AJ638" i="1"/>
  <c r="AJ639" i="1"/>
  <c r="Q639" i="1" s="1"/>
  <c r="AJ640" i="1"/>
  <c r="AJ641" i="1"/>
  <c r="AJ642" i="1"/>
  <c r="Q642" i="1" s="1"/>
  <c r="AJ643" i="1"/>
  <c r="AJ644" i="1"/>
  <c r="Q644" i="1" s="1"/>
  <c r="AJ645" i="1"/>
  <c r="AJ646" i="1"/>
  <c r="AJ647" i="1"/>
  <c r="Q647" i="1" s="1"/>
  <c r="AJ648" i="1"/>
  <c r="AJ649" i="1"/>
  <c r="AJ650" i="1"/>
  <c r="Q650" i="1" s="1"/>
  <c r="AJ651" i="1"/>
  <c r="AJ652" i="1"/>
  <c r="Q652" i="1" s="1"/>
  <c r="AJ653" i="1"/>
  <c r="AJ654" i="1"/>
  <c r="AJ655" i="1"/>
  <c r="AJ656" i="1"/>
  <c r="AJ657" i="1"/>
  <c r="AJ658" i="1"/>
  <c r="Q658" i="1" s="1"/>
  <c r="AJ659" i="1"/>
  <c r="AJ660" i="1"/>
  <c r="AJ661" i="1"/>
  <c r="Q661" i="1" s="1"/>
  <c r="AJ662" i="1"/>
  <c r="AJ663" i="1"/>
  <c r="AJ664" i="1"/>
  <c r="AJ665" i="1"/>
  <c r="AJ666" i="1"/>
  <c r="Q666" i="1" s="1"/>
  <c r="AJ667" i="1"/>
  <c r="AJ668" i="1"/>
  <c r="Q668" i="1" s="1"/>
  <c r="AJ669" i="1"/>
  <c r="Q669" i="1" s="1"/>
  <c r="AJ670" i="1"/>
  <c r="AJ671" i="1"/>
  <c r="Q671" i="1" s="1"/>
  <c r="AJ672" i="1"/>
  <c r="AJ673" i="1"/>
  <c r="AJ674" i="1"/>
  <c r="AJ675" i="1"/>
  <c r="AJ676" i="1"/>
  <c r="Q676" i="1" s="1"/>
  <c r="AJ677" i="1"/>
  <c r="Q677" i="1" s="1"/>
  <c r="AJ678" i="1"/>
  <c r="AJ679" i="1"/>
  <c r="AJ680" i="1"/>
  <c r="AJ681" i="1"/>
  <c r="AJ682" i="1"/>
  <c r="Q682" i="1" s="1"/>
  <c r="AJ683" i="1"/>
  <c r="AJ684" i="1"/>
  <c r="Q684" i="1" s="1"/>
  <c r="AJ685" i="1"/>
  <c r="Q685" i="1" s="1"/>
  <c r="AJ686" i="1"/>
  <c r="AJ687" i="1"/>
  <c r="Q687" i="1" s="1"/>
  <c r="AJ688" i="1"/>
  <c r="AJ689" i="1"/>
  <c r="AJ690" i="1"/>
  <c r="Q690" i="1" s="1"/>
  <c r="AJ691" i="1"/>
  <c r="AJ692" i="1"/>
  <c r="Q692" i="1" s="1"/>
  <c r="AJ693" i="1"/>
  <c r="Q693" i="1" s="1"/>
  <c r="AJ694" i="1"/>
  <c r="AJ695" i="1"/>
  <c r="Q695" i="1" s="1"/>
  <c r="AJ696" i="1"/>
  <c r="AJ697" i="1"/>
  <c r="AJ698" i="1"/>
  <c r="Q698" i="1" s="1"/>
  <c r="AJ699" i="1"/>
  <c r="AJ700" i="1"/>
  <c r="Q700" i="1" s="1"/>
  <c r="AJ701" i="1"/>
  <c r="Q701" i="1" s="1"/>
  <c r="AJ702" i="1"/>
  <c r="AJ703" i="1"/>
  <c r="AJ704" i="1"/>
  <c r="AJ705" i="1"/>
  <c r="AJ706" i="1"/>
  <c r="Q706" i="1" s="1"/>
  <c r="AJ707" i="1"/>
  <c r="AJ708" i="1"/>
  <c r="Q708" i="1" s="1"/>
  <c r="AJ709" i="1"/>
  <c r="Q709" i="1" s="1"/>
  <c r="AJ710" i="1"/>
  <c r="AJ711" i="1"/>
  <c r="Q711" i="1" s="1"/>
  <c r="AJ712" i="1"/>
  <c r="AJ713" i="1"/>
  <c r="AJ714" i="1"/>
  <c r="Q714" i="1" s="1"/>
  <c r="AJ715" i="1"/>
  <c r="AJ716" i="1"/>
  <c r="Q716" i="1" s="1"/>
  <c r="AJ717" i="1"/>
  <c r="Q717" i="1" s="1"/>
  <c r="AJ718" i="1"/>
  <c r="AJ719" i="1"/>
  <c r="Q719" i="1" s="1"/>
  <c r="AJ720" i="1"/>
  <c r="AJ721" i="1"/>
  <c r="AJ722" i="1"/>
  <c r="Q722" i="1" s="1"/>
  <c r="AJ723" i="1"/>
  <c r="AJ724" i="1"/>
  <c r="Q724" i="1" s="1"/>
  <c r="AJ725" i="1"/>
  <c r="Q725" i="1" s="1"/>
  <c r="AJ726" i="1"/>
  <c r="AJ727" i="1"/>
  <c r="Q727" i="1" s="1"/>
  <c r="AJ728" i="1"/>
  <c r="AJ729" i="1"/>
  <c r="AJ730" i="1"/>
  <c r="Q730" i="1" s="1"/>
  <c r="AJ731" i="1"/>
  <c r="AJ732" i="1"/>
  <c r="Q732" i="1" s="1"/>
  <c r="AJ733" i="1"/>
  <c r="Q733" i="1" s="1"/>
  <c r="AJ734" i="1"/>
  <c r="AJ735" i="1"/>
  <c r="Q735" i="1" s="1"/>
  <c r="AJ736" i="1"/>
  <c r="AJ737" i="1"/>
  <c r="AJ738" i="1"/>
  <c r="Q738" i="1" s="1"/>
  <c r="AJ739" i="1"/>
  <c r="AJ740" i="1"/>
  <c r="Q740" i="1" s="1"/>
  <c r="AJ741" i="1"/>
  <c r="Q741" i="1" s="1"/>
  <c r="AJ742" i="1"/>
  <c r="AJ743" i="1"/>
  <c r="Q743" i="1" s="1"/>
  <c r="AJ744" i="1"/>
  <c r="AJ745" i="1"/>
  <c r="AJ746" i="1"/>
  <c r="AJ747" i="1"/>
  <c r="AJ748" i="1"/>
  <c r="Q748" i="1" s="1"/>
  <c r="AJ749" i="1"/>
  <c r="Q749" i="1" s="1"/>
  <c r="AJ750" i="1"/>
  <c r="AJ751" i="1"/>
  <c r="Q751" i="1" s="1"/>
  <c r="AJ752" i="1"/>
  <c r="AJ753" i="1"/>
  <c r="AJ754" i="1"/>
  <c r="Q754" i="1" s="1"/>
  <c r="AJ755" i="1"/>
  <c r="AJ756" i="1"/>
  <c r="Q756" i="1" s="1"/>
  <c r="AJ757" i="1"/>
  <c r="Q757" i="1" s="1"/>
  <c r="AJ758" i="1"/>
  <c r="AJ759" i="1"/>
  <c r="Q759" i="1" s="1"/>
  <c r="AJ760" i="1"/>
  <c r="AJ761" i="1"/>
  <c r="AJ762" i="1"/>
  <c r="Q762" i="1" s="1"/>
  <c r="AJ763" i="1"/>
  <c r="AJ764" i="1"/>
  <c r="Q764" i="1" s="1"/>
  <c r="AJ765" i="1"/>
  <c r="AJ766" i="1"/>
  <c r="AJ767" i="1"/>
  <c r="Q767" i="1" s="1"/>
  <c r="AJ768" i="1"/>
  <c r="AJ769" i="1"/>
  <c r="AJ770" i="1"/>
  <c r="Q770" i="1" s="1"/>
  <c r="AJ771" i="1"/>
  <c r="AJ772" i="1"/>
  <c r="Q772" i="1" s="1"/>
  <c r="AJ773" i="1"/>
  <c r="Q773" i="1" s="1"/>
  <c r="AJ774" i="1"/>
  <c r="AJ775" i="1"/>
  <c r="Q775" i="1" s="1"/>
  <c r="AJ776" i="1"/>
  <c r="AJ777" i="1"/>
  <c r="AJ778" i="1"/>
  <c r="Q778" i="1" s="1"/>
  <c r="AJ779" i="1"/>
  <c r="AJ780" i="1"/>
  <c r="Q780" i="1" s="1"/>
  <c r="AJ781" i="1"/>
  <c r="Q781" i="1" s="1"/>
  <c r="AJ782" i="1"/>
  <c r="AJ783" i="1"/>
  <c r="Q783" i="1" s="1"/>
  <c r="AJ784" i="1"/>
  <c r="AJ785" i="1"/>
  <c r="AJ786" i="1"/>
  <c r="Q786" i="1" s="1"/>
  <c r="AJ787" i="1"/>
  <c r="AJ788" i="1"/>
  <c r="Q788" i="1" s="1"/>
  <c r="AJ789" i="1"/>
  <c r="AJ790" i="1"/>
  <c r="AJ791" i="1"/>
  <c r="AJ792" i="1"/>
  <c r="AJ793" i="1"/>
  <c r="AJ794" i="1"/>
  <c r="Q794" i="1" s="1"/>
  <c r="AJ795" i="1"/>
  <c r="AJ796" i="1"/>
  <c r="Q796" i="1" s="1"/>
  <c r="AJ797" i="1"/>
  <c r="Q797" i="1" s="1"/>
  <c r="AJ798" i="1"/>
  <c r="AJ799" i="1"/>
  <c r="Q799" i="1" s="1"/>
  <c r="AJ800" i="1"/>
  <c r="AJ801" i="1"/>
  <c r="AJ802" i="1"/>
  <c r="Q802" i="1" s="1"/>
  <c r="AJ803" i="1"/>
  <c r="AJ804" i="1"/>
  <c r="Q804" i="1" s="1"/>
  <c r="AJ805" i="1"/>
  <c r="Q805" i="1" s="1"/>
  <c r="AJ806" i="1"/>
  <c r="AJ807" i="1"/>
  <c r="Q807" i="1" s="1"/>
  <c r="AJ808" i="1"/>
  <c r="AJ809" i="1"/>
  <c r="AJ810" i="1"/>
  <c r="AJ811" i="1"/>
  <c r="AJ812" i="1"/>
  <c r="Q812" i="1" s="1"/>
  <c r="AJ813" i="1"/>
  <c r="Q813" i="1" s="1"/>
  <c r="AJ814" i="1"/>
  <c r="AJ815" i="1"/>
  <c r="Q815" i="1" s="1"/>
  <c r="AJ816" i="1"/>
  <c r="AJ817" i="1"/>
  <c r="AJ818" i="1"/>
  <c r="Q818" i="1" s="1"/>
  <c r="AJ819" i="1"/>
  <c r="AJ820" i="1"/>
  <c r="Q820" i="1" s="1"/>
  <c r="AJ821" i="1"/>
  <c r="Q821" i="1" s="1"/>
  <c r="AJ822" i="1"/>
  <c r="AJ823" i="1"/>
  <c r="Q823" i="1" s="1"/>
  <c r="AJ824" i="1"/>
  <c r="AJ825" i="1"/>
  <c r="AJ826" i="1"/>
  <c r="Q826" i="1" s="1"/>
  <c r="AJ827" i="1"/>
  <c r="AJ828" i="1"/>
  <c r="AJ829" i="1"/>
  <c r="AJ830" i="1"/>
  <c r="AJ831" i="1"/>
  <c r="Q831" i="1" s="1"/>
  <c r="AJ832" i="1"/>
  <c r="AJ833" i="1"/>
  <c r="AJ834" i="1"/>
  <c r="Q834" i="1" s="1"/>
  <c r="AJ835" i="1"/>
  <c r="AJ836" i="1"/>
  <c r="Q836" i="1" s="1"/>
  <c r="AJ837" i="1"/>
  <c r="Q837" i="1" s="1"/>
  <c r="AJ838" i="1"/>
  <c r="AJ839" i="1"/>
  <c r="Q839" i="1" s="1"/>
  <c r="AJ840" i="1"/>
  <c r="AJ841" i="1"/>
  <c r="AJ842" i="1"/>
  <c r="Q842" i="1" s="1"/>
  <c r="AJ843" i="1"/>
  <c r="AJ844" i="1"/>
  <c r="Q844" i="1" s="1"/>
  <c r="AJ845" i="1"/>
  <c r="Q845" i="1" s="1"/>
  <c r="AJ846" i="1"/>
  <c r="AJ847" i="1"/>
  <c r="Q847" i="1" s="1"/>
  <c r="AJ848" i="1"/>
  <c r="AJ849" i="1"/>
  <c r="AJ850" i="1"/>
  <c r="Q850" i="1" s="1"/>
  <c r="AJ851" i="1"/>
  <c r="AJ852" i="1"/>
  <c r="Q852" i="1" s="1"/>
  <c r="AJ853" i="1"/>
  <c r="Q853" i="1" s="1"/>
  <c r="AJ854" i="1"/>
  <c r="AJ855" i="1"/>
  <c r="Q855" i="1" s="1"/>
  <c r="AJ856" i="1"/>
  <c r="AJ857" i="1"/>
  <c r="AJ858" i="1"/>
  <c r="Q858" i="1" s="1"/>
  <c r="AJ859" i="1"/>
  <c r="AJ860" i="1"/>
  <c r="Q860" i="1" s="1"/>
  <c r="AJ861" i="1"/>
  <c r="Q861" i="1" s="1"/>
  <c r="AJ862" i="1"/>
  <c r="AJ863" i="1"/>
  <c r="Q863" i="1" s="1"/>
  <c r="AJ864" i="1"/>
  <c r="AJ865" i="1"/>
  <c r="AJ866" i="1"/>
  <c r="Q866" i="1" s="1"/>
  <c r="AJ867" i="1"/>
  <c r="AJ868" i="1"/>
  <c r="Q868" i="1" s="1"/>
  <c r="AJ869" i="1"/>
  <c r="AJ870" i="1"/>
  <c r="AJ871" i="1"/>
  <c r="Q871" i="1" s="1"/>
  <c r="AJ872" i="1"/>
  <c r="AJ873" i="1"/>
  <c r="AJ874" i="1"/>
  <c r="Q874" i="1" s="1"/>
  <c r="AJ875" i="1"/>
  <c r="AJ876" i="1"/>
  <c r="Q876" i="1" s="1"/>
  <c r="AJ877" i="1"/>
  <c r="Q877" i="1" s="1"/>
  <c r="AJ878" i="1"/>
  <c r="AJ879" i="1"/>
  <c r="Q879" i="1" s="1"/>
  <c r="AJ880" i="1"/>
  <c r="AJ881" i="1"/>
  <c r="AJ882" i="1"/>
  <c r="AJ883" i="1"/>
  <c r="AJ884" i="1"/>
  <c r="Q884" i="1" s="1"/>
  <c r="AJ885" i="1"/>
  <c r="Q885" i="1" s="1"/>
  <c r="AJ886" i="1"/>
  <c r="AJ887" i="1"/>
  <c r="Q887" i="1" s="1"/>
  <c r="AJ888" i="1"/>
  <c r="AJ889" i="1"/>
  <c r="AJ890" i="1"/>
  <c r="Q890" i="1" s="1"/>
  <c r="AJ891" i="1"/>
  <c r="AJ892" i="1"/>
  <c r="Q892" i="1" s="1"/>
  <c r="AJ893" i="1"/>
  <c r="AJ894" i="1"/>
  <c r="AJ895" i="1"/>
  <c r="Q895" i="1" s="1"/>
  <c r="AJ896" i="1"/>
  <c r="AJ897" i="1"/>
  <c r="AJ898" i="1"/>
  <c r="Q898" i="1" s="1"/>
  <c r="AJ899" i="1"/>
  <c r="AJ900" i="1"/>
  <c r="Q900" i="1" s="1"/>
  <c r="AJ901" i="1"/>
  <c r="Q901" i="1" s="1"/>
  <c r="AJ902" i="1"/>
  <c r="AJ903" i="1"/>
  <c r="Q903" i="1" s="1"/>
  <c r="AJ904" i="1"/>
  <c r="AJ905" i="1"/>
  <c r="AJ906" i="1"/>
  <c r="Q906" i="1" s="1"/>
  <c r="AJ907" i="1"/>
  <c r="AJ908" i="1"/>
  <c r="Q908" i="1" s="1"/>
  <c r="AJ909" i="1"/>
  <c r="AJ910" i="1"/>
  <c r="AJ911" i="1"/>
  <c r="Q911" i="1" s="1"/>
  <c r="AJ912" i="1"/>
  <c r="AJ913" i="1"/>
  <c r="AJ914" i="1"/>
  <c r="Q914" i="1" s="1"/>
  <c r="AJ915" i="1"/>
  <c r="AJ916" i="1"/>
  <c r="Q916" i="1" s="1"/>
  <c r="AJ917" i="1"/>
  <c r="Q917" i="1" s="1"/>
  <c r="AJ918" i="1"/>
  <c r="AJ919" i="1"/>
  <c r="Q919" i="1" s="1"/>
  <c r="AJ920" i="1"/>
  <c r="AJ921" i="1"/>
  <c r="AJ922" i="1"/>
  <c r="Q922" i="1" s="1"/>
  <c r="AJ923" i="1"/>
  <c r="AJ924" i="1"/>
  <c r="Q924" i="1" s="1"/>
  <c r="AJ925" i="1"/>
  <c r="Q925" i="1" s="1"/>
  <c r="AJ926" i="1"/>
  <c r="AJ927" i="1"/>
  <c r="Q927" i="1" s="1"/>
  <c r="AJ928" i="1"/>
  <c r="AJ929" i="1"/>
  <c r="AJ930" i="1"/>
  <c r="Q930" i="1" s="1"/>
  <c r="AJ931" i="1"/>
  <c r="AJ932" i="1"/>
  <c r="Q932" i="1" s="1"/>
  <c r="AJ933" i="1"/>
  <c r="Q933" i="1" s="1"/>
  <c r="AJ934" i="1"/>
  <c r="AJ935" i="1"/>
  <c r="Q935" i="1" s="1"/>
  <c r="AJ936" i="1"/>
  <c r="AJ937" i="1"/>
  <c r="AJ938" i="1"/>
  <c r="Q938" i="1" s="1"/>
  <c r="AJ939" i="1"/>
  <c r="AJ940" i="1"/>
  <c r="AJ941" i="1"/>
  <c r="Q941" i="1" s="1"/>
  <c r="AJ942" i="1"/>
  <c r="AJ943" i="1"/>
  <c r="Q943" i="1" s="1"/>
  <c r="AJ944" i="1"/>
  <c r="AJ945" i="1"/>
  <c r="AJ946" i="1"/>
  <c r="AJ947" i="1"/>
  <c r="AJ948" i="1"/>
  <c r="Q948" i="1" s="1"/>
  <c r="AJ949" i="1"/>
  <c r="AJ950" i="1"/>
  <c r="AJ951" i="1"/>
  <c r="Q951" i="1" s="1"/>
  <c r="AJ952" i="1"/>
  <c r="AJ953" i="1"/>
  <c r="AJ954" i="1"/>
  <c r="Q954" i="1" s="1"/>
  <c r="AJ955" i="1"/>
  <c r="AJ956" i="1"/>
  <c r="Q956" i="1" s="1"/>
  <c r="AJ957" i="1"/>
  <c r="Q957" i="1" s="1"/>
  <c r="AJ958" i="1"/>
  <c r="AJ959" i="1"/>
  <c r="AJ960" i="1"/>
  <c r="AJ961" i="1"/>
  <c r="AJ962" i="1"/>
  <c r="Q962" i="1" s="1"/>
  <c r="AJ963" i="1"/>
  <c r="AJ964" i="1"/>
  <c r="Q964" i="1" s="1"/>
  <c r="AJ965" i="1"/>
  <c r="Q965" i="1" s="1"/>
  <c r="AJ966" i="1"/>
  <c r="AJ967" i="1"/>
  <c r="Q967" i="1" s="1"/>
  <c r="AJ968" i="1"/>
  <c r="AJ969" i="1"/>
  <c r="AJ970" i="1"/>
  <c r="Q970" i="1" s="1"/>
  <c r="AJ971" i="1"/>
  <c r="AJ972" i="1"/>
  <c r="Q972" i="1" s="1"/>
  <c r="AJ973" i="1"/>
  <c r="Q973" i="1" s="1"/>
  <c r="AJ974" i="1"/>
  <c r="AJ975" i="1"/>
  <c r="Q975" i="1" s="1"/>
  <c r="AJ976" i="1"/>
  <c r="AJ977" i="1"/>
  <c r="AJ978" i="1"/>
  <c r="Q978" i="1" s="1"/>
  <c r="AJ979" i="1"/>
  <c r="AJ980" i="1"/>
  <c r="Q980" i="1" s="1"/>
  <c r="AJ981" i="1"/>
  <c r="Q981" i="1" s="1"/>
  <c r="AJ982" i="1"/>
  <c r="AJ983" i="1"/>
  <c r="AJ984" i="1"/>
  <c r="AJ985" i="1"/>
  <c r="AJ986" i="1"/>
  <c r="Q986" i="1" s="1"/>
  <c r="AJ987" i="1"/>
  <c r="AJ988" i="1"/>
  <c r="Q988" i="1" s="1"/>
  <c r="AJ989" i="1"/>
  <c r="Q989" i="1" s="1"/>
  <c r="AJ990" i="1"/>
  <c r="AJ991" i="1"/>
  <c r="Q991" i="1" s="1"/>
  <c r="AJ992" i="1"/>
  <c r="AJ993" i="1"/>
  <c r="AJ994" i="1"/>
  <c r="Q994" i="1" s="1"/>
  <c r="AJ995" i="1"/>
  <c r="AJ996" i="1"/>
  <c r="Q996" i="1" s="1"/>
  <c r="AJ997" i="1"/>
  <c r="AJ998" i="1"/>
  <c r="AJ999" i="1"/>
  <c r="Q999" i="1" s="1"/>
  <c r="AJ1000" i="1"/>
  <c r="AJ1001" i="1"/>
  <c r="AJ1002" i="1"/>
  <c r="Q1002" i="1" s="1"/>
  <c r="AJ1003" i="1"/>
  <c r="AJ1004" i="1"/>
  <c r="Q1004" i="1" s="1"/>
  <c r="AJ1005" i="1"/>
  <c r="Q1005" i="1" s="1"/>
  <c r="AJ1006" i="1"/>
  <c r="AJ1007" i="1"/>
  <c r="AJ1008" i="1"/>
  <c r="AJ1009" i="1"/>
  <c r="AJ1010" i="1"/>
  <c r="Q1010" i="1" s="1"/>
  <c r="AJ1011" i="1"/>
  <c r="AJ1012" i="1"/>
  <c r="AJ1013" i="1"/>
  <c r="Q1013" i="1" s="1"/>
  <c r="AJ1014" i="1"/>
  <c r="AJ1015" i="1"/>
  <c r="Q1015" i="1" s="1"/>
  <c r="AJ1016" i="1"/>
  <c r="AJ1017" i="1"/>
  <c r="AJ1018" i="1"/>
  <c r="AJ1019" i="1"/>
  <c r="AJ1020" i="1"/>
  <c r="Q1020" i="1" s="1"/>
  <c r="AJ1021" i="1"/>
  <c r="Q1021" i="1" s="1"/>
  <c r="AJ1022" i="1"/>
  <c r="AJ1023" i="1"/>
  <c r="Q1023" i="1" s="1"/>
  <c r="AJ1024" i="1"/>
  <c r="AJ1025" i="1"/>
  <c r="AJ1026" i="1"/>
  <c r="Q1026" i="1" s="1"/>
  <c r="AJ1027" i="1"/>
  <c r="AJ1028" i="1"/>
  <c r="Q1028" i="1" s="1"/>
  <c r="AJ1029" i="1"/>
  <c r="Q1029" i="1" s="1"/>
  <c r="AJ1030" i="1"/>
  <c r="AJ1031" i="1"/>
  <c r="Q1031" i="1" s="1"/>
  <c r="AJ1032" i="1"/>
  <c r="AJ1033" i="1"/>
  <c r="AJ1034" i="1"/>
  <c r="Q1034" i="1" s="1"/>
  <c r="AJ1035" i="1"/>
  <c r="AJ1036" i="1"/>
  <c r="Q1036" i="1" s="1"/>
  <c r="AJ1037" i="1"/>
  <c r="AJ1038" i="1"/>
  <c r="AJ1039" i="1"/>
  <c r="Q1039" i="1" s="1"/>
  <c r="AJ1040" i="1"/>
  <c r="AJ1041" i="1"/>
  <c r="AJ1042" i="1"/>
  <c r="Q1042" i="1" s="1"/>
  <c r="AJ1043" i="1"/>
  <c r="AJ1044" i="1"/>
  <c r="Q1044" i="1" s="1"/>
  <c r="AJ1045" i="1"/>
  <c r="Q1045" i="1" s="1"/>
  <c r="AJ1046" i="1"/>
  <c r="AJ1047" i="1"/>
  <c r="Q1047" i="1" s="1"/>
  <c r="AJ1048" i="1"/>
  <c r="AJ1049" i="1"/>
  <c r="AJ1050" i="1"/>
  <c r="Q1050" i="1" s="1"/>
  <c r="AJ1051" i="1"/>
  <c r="AJ1052" i="1"/>
  <c r="Q1052" i="1" s="1"/>
  <c r="AJ1053" i="1"/>
  <c r="AJ1054" i="1"/>
  <c r="AJ1055" i="1"/>
  <c r="AJ1056" i="1"/>
  <c r="AJ1057" i="1"/>
  <c r="AJ1058" i="1"/>
  <c r="Q1058" i="1" s="1"/>
  <c r="AJ1059" i="1"/>
  <c r="AJ1060" i="1"/>
  <c r="Q1060" i="1" s="1"/>
  <c r="AJ1061" i="1"/>
  <c r="Q1061" i="1" s="1"/>
  <c r="AJ1062" i="1"/>
  <c r="AJ1063" i="1"/>
  <c r="Q1063" i="1" s="1"/>
  <c r="AJ1064" i="1"/>
  <c r="AJ1065" i="1"/>
  <c r="AJ1066" i="1"/>
  <c r="Q1066" i="1" s="1"/>
  <c r="AJ1067" i="1"/>
  <c r="AJ1068" i="1"/>
  <c r="AJ1069" i="1"/>
  <c r="AJ1070" i="1"/>
  <c r="AJ1071" i="1"/>
  <c r="Q1071" i="1" s="1"/>
  <c r="AJ1072" i="1"/>
  <c r="AJ1073" i="1"/>
  <c r="AJ1074" i="1"/>
  <c r="Q1074" i="1" s="1"/>
  <c r="AJ1075" i="1"/>
  <c r="AJ1076" i="1"/>
  <c r="Q1076" i="1" s="1"/>
  <c r="AJ1077" i="1"/>
  <c r="Q1077" i="1" s="1"/>
  <c r="AJ1078" i="1"/>
  <c r="AJ1079" i="1"/>
  <c r="Q1079" i="1" s="1"/>
  <c r="AJ1080" i="1"/>
  <c r="AJ1081" i="1"/>
  <c r="AJ1082" i="1"/>
  <c r="Q1082" i="1" s="1"/>
  <c r="AJ1083" i="1"/>
  <c r="AJ1084" i="1"/>
  <c r="Q1084" i="1" s="1"/>
  <c r="AJ1085" i="1"/>
  <c r="Q1085" i="1" s="1"/>
  <c r="AJ1086" i="1"/>
  <c r="AJ1087" i="1"/>
  <c r="Q1087" i="1" s="1"/>
  <c r="AJ1088" i="1"/>
  <c r="AJ1089" i="1"/>
  <c r="AJ1090" i="1"/>
  <c r="Q1090" i="1" s="1"/>
  <c r="AJ1091" i="1"/>
  <c r="AJ1092" i="1"/>
  <c r="Q1092" i="1" s="1"/>
  <c r="AJ1093" i="1"/>
  <c r="Q1093" i="1" s="1"/>
  <c r="AJ1094" i="1"/>
  <c r="AJ1095" i="1"/>
  <c r="Q1095" i="1" s="1"/>
  <c r="AJ1096" i="1"/>
  <c r="AJ1097" i="1"/>
  <c r="AJ1098" i="1"/>
  <c r="AJ1099" i="1"/>
  <c r="AJ1100" i="1"/>
  <c r="Q1100" i="1" s="1"/>
  <c r="AJ1101" i="1"/>
  <c r="Q1101" i="1" s="1"/>
  <c r="AJ1102" i="1"/>
  <c r="AJ1103" i="1"/>
  <c r="Q1103" i="1" s="1"/>
  <c r="AJ1104" i="1"/>
  <c r="AJ1105" i="1"/>
  <c r="AJ1106" i="1"/>
  <c r="Q1106" i="1" s="1"/>
  <c r="AJ1107" i="1"/>
  <c r="AJ1108" i="1"/>
  <c r="Q1108" i="1" s="1"/>
  <c r="AJ1109" i="1"/>
  <c r="Q1109" i="1" s="1"/>
  <c r="AJ1110" i="1"/>
  <c r="AJ1111" i="1"/>
  <c r="Q1111" i="1" s="1"/>
  <c r="AJ1112" i="1"/>
  <c r="AJ1113" i="1"/>
  <c r="AJ1114" i="1"/>
  <c r="Q1114" i="1" s="1"/>
  <c r="AJ1115" i="1"/>
  <c r="AJ1116" i="1"/>
  <c r="Q1116" i="1" s="1"/>
  <c r="AJ1117" i="1"/>
  <c r="Q1117" i="1" s="1"/>
  <c r="AJ1118" i="1"/>
  <c r="AJ1119" i="1"/>
  <c r="Q1119" i="1" s="1"/>
  <c r="AJ1120" i="1"/>
  <c r="AJ1121" i="1"/>
  <c r="AJ1122" i="1"/>
  <c r="Q1122" i="1" s="1"/>
  <c r="AJ1123" i="1"/>
  <c r="AJ1124" i="1"/>
  <c r="Q1124" i="1" s="1"/>
  <c r="AJ1125" i="1"/>
  <c r="Q1125" i="1" s="1"/>
  <c r="AJ1126" i="1"/>
  <c r="AJ1127" i="1"/>
  <c r="Q1127" i="1" s="1"/>
  <c r="AJ1128" i="1"/>
  <c r="AJ1129" i="1"/>
  <c r="AJ1130" i="1"/>
  <c r="Q1130" i="1" s="1"/>
  <c r="AJ1131" i="1"/>
  <c r="AJ1132" i="1"/>
  <c r="Q1132" i="1" s="1"/>
  <c r="AJ1133" i="1"/>
  <c r="Q1133" i="1" s="1"/>
  <c r="AJ1134" i="1"/>
  <c r="AJ1135" i="1"/>
  <c r="Q1135" i="1" s="1"/>
  <c r="AJ1136" i="1"/>
  <c r="AJ1137" i="1"/>
  <c r="AJ1138" i="1"/>
  <c r="Q1138" i="1" s="1"/>
  <c r="AJ1139" i="1"/>
  <c r="AJ1140" i="1"/>
  <c r="AJ1141" i="1"/>
  <c r="Q1141" i="1" s="1"/>
  <c r="AJ1142" i="1"/>
  <c r="AJ1143" i="1"/>
  <c r="Q1143" i="1" s="1"/>
  <c r="AJ1144" i="1"/>
  <c r="AJ1145" i="1"/>
  <c r="AJ1146" i="1"/>
  <c r="Q1146" i="1" s="1"/>
  <c r="AJ1147" i="1"/>
  <c r="AJ1148" i="1"/>
  <c r="Q1148" i="1" s="1"/>
  <c r="AJ1149" i="1"/>
  <c r="Q1149" i="1" s="1"/>
  <c r="AJ1150" i="1"/>
  <c r="AJ1151" i="1"/>
  <c r="Q1151" i="1" s="1"/>
  <c r="AJ1152" i="1"/>
  <c r="AJ1153" i="1"/>
  <c r="AJ1154" i="1"/>
  <c r="Q1154" i="1" s="1"/>
  <c r="AJ1155" i="1"/>
  <c r="AJ1156" i="1"/>
  <c r="Q1156" i="1" s="1"/>
  <c r="AJ1157" i="1"/>
  <c r="Q1157" i="1" s="1"/>
  <c r="AJ1158" i="1"/>
  <c r="AJ1159" i="1"/>
  <c r="Q1159" i="1" s="1"/>
  <c r="AJ1160" i="1"/>
  <c r="AJ1161" i="1"/>
  <c r="AJ1162" i="1"/>
  <c r="Q1162" i="1" s="1"/>
  <c r="AJ1163" i="1"/>
  <c r="AJ1164" i="1"/>
  <c r="Q1164" i="1" s="1"/>
  <c r="AJ1165" i="1"/>
  <c r="Q1165" i="1" s="1"/>
  <c r="AJ1166" i="1"/>
  <c r="AJ1167" i="1"/>
  <c r="Q1167" i="1" s="1"/>
  <c r="AJ1168" i="1"/>
  <c r="AJ1169" i="1"/>
  <c r="AJ1170" i="1"/>
  <c r="Q1170" i="1" s="1"/>
  <c r="AJ1171" i="1"/>
  <c r="AJ1172" i="1"/>
  <c r="Q1172" i="1" s="1"/>
  <c r="AJ1173" i="1"/>
  <c r="AJ1174" i="1"/>
  <c r="AJ1175" i="1"/>
  <c r="Q1175" i="1" s="1"/>
  <c r="AJ1176" i="1"/>
  <c r="AJ1177" i="1"/>
  <c r="AJ1178" i="1"/>
  <c r="AJ1179" i="1"/>
  <c r="AJ1180" i="1"/>
  <c r="Q1180" i="1" s="1"/>
  <c r="AJ1181" i="1"/>
  <c r="Q1181" i="1" s="1"/>
  <c r="AJ1182" i="1"/>
  <c r="AJ1183" i="1"/>
  <c r="AJ1184" i="1"/>
  <c r="AJ1185" i="1"/>
  <c r="AJ1186" i="1"/>
  <c r="Q1186" i="1" s="1"/>
  <c r="AJ1187" i="1"/>
  <c r="AJ1188" i="1"/>
  <c r="Q1188" i="1" s="1"/>
  <c r="AJ1189" i="1"/>
  <c r="AJ1190" i="1"/>
  <c r="AJ1191" i="1"/>
  <c r="AJ1192" i="1"/>
  <c r="AJ1193" i="1"/>
  <c r="AJ1194" i="1"/>
  <c r="Q1194" i="1" s="1"/>
  <c r="AJ1195" i="1"/>
  <c r="AJ1196" i="1"/>
  <c r="Q1196" i="1" s="1"/>
  <c r="AJ1197" i="1"/>
  <c r="Q1197" i="1" s="1"/>
  <c r="AJ1198" i="1"/>
  <c r="AJ1199" i="1"/>
  <c r="AJ1200" i="1"/>
  <c r="AJ1201" i="1"/>
  <c r="AJ1202" i="1"/>
  <c r="Q1202" i="1" s="1"/>
  <c r="AJ1203" i="1"/>
  <c r="AJ1204" i="1"/>
  <c r="Q1204" i="1" s="1"/>
  <c r="AJ1205" i="1"/>
  <c r="Q1205" i="1" s="1"/>
  <c r="AJ1206" i="1"/>
  <c r="AJ1207" i="1"/>
  <c r="Q1207" i="1" s="1"/>
  <c r="AJ1208" i="1"/>
  <c r="AJ1209" i="1"/>
  <c r="AJ1210" i="1"/>
  <c r="Q1210" i="1" s="1"/>
  <c r="AJ1211" i="1"/>
  <c r="AJ1212" i="1"/>
  <c r="Q1212" i="1" s="1"/>
  <c r="AJ1213" i="1"/>
  <c r="AJ1214" i="1"/>
  <c r="AJ1215" i="1"/>
  <c r="Q1215" i="1" s="1"/>
  <c r="AJ1216" i="1"/>
  <c r="AJ1217" i="1"/>
  <c r="AJ1218" i="1"/>
  <c r="Q1218" i="1" s="1"/>
  <c r="AJ1219" i="1"/>
  <c r="AJ1220" i="1"/>
  <c r="Q1220" i="1" s="1"/>
  <c r="AJ1221" i="1"/>
  <c r="Q1221" i="1" s="1"/>
  <c r="AJ1222" i="1"/>
  <c r="AJ1223" i="1"/>
  <c r="Q1223" i="1" s="1"/>
  <c r="AJ1224" i="1"/>
  <c r="AJ1225" i="1"/>
  <c r="AJ1226" i="1"/>
  <c r="Q1226" i="1" s="1"/>
  <c r="AJ1227" i="1"/>
  <c r="AJ1228" i="1"/>
  <c r="Q1228" i="1" s="1"/>
  <c r="AJ1229" i="1"/>
  <c r="AJ1230" i="1"/>
  <c r="AJ1231" i="1"/>
  <c r="Q1231" i="1" s="1"/>
  <c r="AJ1232" i="1"/>
  <c r="AJ1233" i="1"/>
  <c r="AJ1234" i="1"/>
  <c r="Q1234" i="1" s="1"/>
  <c r="AJ1235" i="1"/>
  <c r="AJ1236" i="1"/>
  <c r="AJ1237" i="1"/>
  <c r="Q1237" i="1" s="1"/>
  <c r="AJ1238" i="1"/>
  <c r="AJ1239" i="1"/>
  <c r="Q1239" i="1" s="1"/>
  <c r="AJ1240" i="1"/>
  <c r="AJ1241" i="1"/>
  <c r="AJ1242" i="1"/>
  <c r="Q1242" i="1" s="1"/>
  <c r="AJ1243" i="1"/>
  <c r="AJ1244" i="1"/>
  <c r="Q1244" i="1" s="1"/>
  <c r="AJ1245" i="1"/>
  <c r="Q1245" i="1" s="1"/>
  <c r="AJ1246" i="1"/>
  <c r="AJ1247" i="1"/>
  <c r="Q1247" i="1" s="1"/>
  <c r="AJ1248" i="1"/>
  <c r="AJ1249" i="1"/>
  <c r="AJ1250" i="1"/>
  <c r="AJ1251" i="1"/>
  <c r="AJ1252" i="1"/>
  <c r="Q1252" i="1" s="1"/>
  <c r="AJ1253" i="1"/>
  <c r="AJ1254" i="1"/>
  <c r="AJ1255" i="1"/>
  <c r="Q1255" i="1" s="1"/>
  <c r="AJ1256" i="1"/>
  <c r="AJ1257" i="1"/>
  <c r="AJ1258" i="1"/>
  <c r="Q1258" i="1" s="1"/>
  <c r="AJ1259" i="1"/>
  <c r="AJ1260" i="1"/>
  <c r="Q1260" i="1" s="1"/>
  <c r="AJ1261" i="1"/>
  <c r="Q1261" i="1" s="1"/>
  <c r="AJ1262" i="1"/>
  <c r="AJ1263" i="1"/>
  <c r="Q1263" i="1" s="1"/>
  <c r="AJ1264" i="1"/>
  <c r="AJ1265" i="1"/>
  <c r="AJ1266" i="1"/>
  <c r="Q1266" i="1" s="1"/>
  <c r="AJ1267" i="1"/>
  <c r="AJ1268" i="1"/>
  <c r="Q1268" i="1" s="1"/>
  <c r="AJ1269" i="1"/>
  <c r="AJ1270" i="1"/>
  <c r="AJ1271" i="1"/>
  <c r="Q1271" i="1" s="1"/>
  <c r="AJ1272" i="1"/>
  <c r="AJ1273" i="1"/>
  <c r="AJ1274" i="1"/>
  <c r="Q1274" i="1" s="1"/>
  <c r="AJ1275" i="1"/>
  <c r="AJ1276" i="1"/>
  <c r="Q1276" i="1" s="1"/>
  <c r="AJ1277" i="1"/>
  <c r="Q1277" i="1" s="1"/>
  <c r="AJ1278" i="1"/>
  <c r="AJ1279" i="1"/>
  <c r="Q1279" i="1" s="1"/>
  <c r="AJ1280" i="1"/>
  <c r="AJ1281" i="1"/>
  <c r="AJ1282" i="1"/>
  <c r="Q1282" i="1" s="1"/>
  <c r="AJ1283" i="1"/>
  <c r="AJ1284" i="1"/>
  <c r="Q1284" i="1" s="1"/>
  <c r="AJ1285" i="1"/>
  <c r="Q1285" i="1" s="1"/>
  <c r="AJ1286" i="1"/>
  <c r="AJ1287" i="1"/>
  <c r="Q1287" i="1" s="1"/>
  <c r="AJ1288" i="1"/>
  <c r="AJ1289" i="1"/>
  <c r="AJ1290" i="1"/>
  <c r="Q1290" i="1" s="1"/>
  <c r="AJ1291" i="1"/>
  <c r="AJ1292" i="1"/>
  <c r="Q1292" i="1" s="1"/>
  <c r="AJ1293" i="1"/>
  <c r="Q1293" i="1" s="1"/>
  <c r="AJ1294" i="1"/>
  <c r="AJ1295" i="1"/>
  <c r="Q1295" i="1" s="1"/>
  <c r="AJ1296" i="1"/>
  <c r="AJ1297" i="1"/>
  <c r="AJ1298" i="1"/>
  <c r="Q1298" i="1" s="1"/>
  <c r="AJ1299" i="1"/>
  <c r="AJ1300" i="1"/>
  <c r="Q1300" i="1" s="1"/>
  <c r="AJ1301" i="1"/>
  <c r="Q1301" i="1" s="1"/>
  <c r="AJ1302" i="1"/>
  <c r="AJ1303" i="1"/>
  <c r="Q1303" i="1" s="1"/>
  <c r="AJ1304" i="1"/>
  <c r="AJ1305" i="1"/>
  <c r="AJ1306" i="1"/>
  <c r="Q1306" i="1" s="1"/>
  <c r="AJ1307" i="1"/>
  <c r="AJ1308" i="1"/>
  <c r="Q1308" i="1" s="1"/>
  <c r="AJ1309" i="1"/>
  <c r="Q1309" i="1" s="1"/>
  <c r="AJ1310" i="1"/>
  <c r="AJ1311" i="1"/>
  <c r="AJ1312" i="1"/>
  <c r="AJ1313" i="1"/>
  <c r="AJ1314" i="1"/>
  <c r="Q1314" i="1" s="1"/>
  <c r="AJ1315" i="1"/>
  <c r="AJ1316" i="1"/>
  <c r="Q1316" i="1" s="1"/>
  <c r="AJ1317" i="1"/>
  <c r="AJ1318" i="1"/>
  <c r="AJ1319" i="1"/>
  <c r="Q1319" i="1" s="1"/>
  <c r="AJ1320" i="1"/>
  <c r="AJ1321" i="1"/>
  <c r="AJ1322" i="1"/>
  <c r="AJ1323" i="1"/>
  <c r="AJ1324" i="1"/>
  <c r="Q1324" i="1" s="1"/>
  <c r="AJ1325" i="1"/>
  <c r="Q1325" i="1" s="1"/>
  <c r="AJ1326" i="1"/>
  <c r="AJ1327" i="1"/>
  <c r="Q1327" i="1" s="1"/>
  <c r="AJ1328" i="1"/>
  <c r="AJ1329" i="1"/>
  <c r="AJ1330" i="1"/>
  <c r="Q1330" i="1" s="1"/>
  <c r="AJ1331" i="1"/>
  <c r="AJ1332" i="1"/>
  <c r="Q1332" i="1" s="1"/>
  <c r="AJ1333" i="1"/>
  <c r="AJ1334" i="1"/>
  <c r="AJ1335" i="1"/>
  <c r="Q1335" i="1" s="1"/>
  <c r="AJ1336" i="1"/>
  <c r="AJ1337" i="1"/>
  <c r="AJ1338" i="1"/>
  <c r="Q1338" i="1" s="1"/>
  <c r="AJ1339" i="1"/>
  <c r="AJ1340" i="1"/>
  <c r="Q1340" i="1" s="1"/>
  <c r="AJ1341" i="1"/>
  <c r="Q1341" i="1" s="1"/>
  <c r="AJ1342" i="1"/>
  <c r="AJ1343" i="1"/>
  <c r="Q1343" i="1" s="1"/>
  <c r="AJ1344" i="1"/>
  <c r="AJ1345" i="1"/>
  <c r="AJ1346" i="1"/>
  <c r="Q1346" i="1" s="1"/>
  <c r="AJ1347" i="1"/>
  <c r="AJ1348" i="1"/>
  <c r="Q1348" i="1" s="1"/>
  <c r="AJ1349" i="1"/>
  <c r="Q1349" i="1" s="1"/>
  <c r="AJ1350" i="1"/>
  <c r="AJ1351" i="1"/>
  <c r="Q1351" i="1" s="1"/>
  <c r="AJ1352" i="1"/>
  <c r="AJ1353" i="1"/>
  <c r="AJ1354" i="1"/>
  <c r="Q1354" i="1" s="1"/>
  <c r="AJ1355" i="1"/>
  <c r="AJ1356" i="1"/>
  <c r="Q1356" i="1" s="1"/>
  <c r="AJ1357" i="1"/>
  <c r="Q1357" i="1" s="1"/>
  <c r="AJ1358" i="1"/>
  <c r="AJ1359" i="1"/>
  <c r="Q1359" i="1" s="1"/>
  <c r="AJ1360" i="1"/>
  <c r="AJ1361" i="1"/>
  <c r="AJ1362" i="1"/>
  <c r="Q1362" i="1" s="1"/>
  <c r="AJ1363" i="1"/>
  <c r="AJ1364" i="1"/>
  <c r="AJ1365" i="1"/>
  <c r="Q1365" i="1" s="1"/>
  <c r="AJ1366" i="1"/>
  <c r="AJ1367" i="1"/>
  <c r="Q1367" i="1" s="1"/>
  <c r="AJ1368" i="1"/>
  <c r="AJ1369" i="1"/>
  <c r="AJ1370" i="1"/>
  <c r="Q1370" i="1" s="1"/>
  <c r="AJ1371" i="1"/>
  <c r="AJ1372" i="1"/>
  <c r="Q1372" i="1" s="1"/>
  <c r="AJ1373" i="1"/>
  <c r="AJ1374" i="1"/>
  <c r="AJ1375" i="1"/>
  <c r="Q1375" i="1" s="1"/>
  <c r="AJ1376" i="1"/>
  <c r="AJ1377" i="1"/>
  <c r="AJ1378" i="1"/>
  <c r="Q1378" i="1" s="1"/>
  <c r="AJ1379" i="1"/>
  <c r="AJ1380" i="1"/>
  <c r="Q1380" i="1" s="1"/>
  <c r="AJ1381" i="1"/>
  <c r="Q1381" i="1" s="1"/>
  <c r="AJ1382" i="1"/>
  <c r="AJ1383" i="1"/>
  <c r="Q1383" i="1" s="1"/>
  <c r="AJ1384" i="1"/>
  <c r="AJ1385" i="1"/>
  <c r="AJ1386" i="1"/>
  <c r="Q1386" i="1" s="1"/>
  <c r="AJ1387" i="1"/>
  <c r="AJ1388" i="1"/>
  <c r="Q1388" i="1" s="1"/>
  <c r="AJ1389" i="1"/>
  <c r="Q1389" i="1" s="1"/>
  <c r="AJ1390" i="1"/>
  <c r="AJ1391" i="1"/>
  <c r="Q1391" i="1" s="1"/>
  <c r="AJ1392" i="1"/>
  <c r="AJ1393" i="1"/>
  <c r="AJ1394" i="1"/>
  <c r="Q1394" i="1" s="1"/>
  <c r="AJ1395" i="1"/>
  <c r="AJ1396" i="1"/>
  <c r="Q1396" i="1" s="1"/>
  <c r="AJ1397" i="1"/>
  <c r="Q1397" i="1" s="1"/>
  <c r="AJ1398" i="1"/>
  <c r="AJ1399" i="1"/>
  <c r="Q1399" i="1" s="1"/>
  <c r="AJ1400" i="1"/>
  <c r="AJ1401" i="1"/>
  <c r="AJ1402" i="1"/>
  <c r="Q1402" i="1" s="1"/>
  <c r="AJ1403" i="1"/>
  <c r="AJ1404" i="1"/>
  <c r="Q1404" i="1" s="1"/>
  <c r="AJ1405" i="1"/>
  <c r="Q1405" i="1" s="1"/>
  <c r="AJ1406" i="1"/>
  <c r="AJ1407" i="1"/>
  <c r="AJ1408" i="1"/>
  <c r="AJ1409" i="1"/>
  <c r="AJ1410" i="1"/>
  <c r="AJ1411" i="1"/>
  <c r="AJ1412" i="1"/>
  <c r="Q1412" i="1" s="1"/>
  <c r="AJ1413" i="1"/>
  <c r="AJ1414" i="1"/>
  <c r="AJ1415" i="1"/>
  <c r="Q1415" i="1" s="1"/>
  <c r="AJ1416" i="1"/>
  <c r="AJ1417" i="1"/>
  <c r="AJ1418" i="1"/>
  <c r="Q1418" i="1" s="1"/>
  <c r="AJ1419" i="1"/>
  <c r="AJ1420" i="1"/>
  <c r="Q1420" i="1" s="1"/>
  <c r="AJ1421" i="1"/>
  <c r="Q1421" i="1" s="1"/>
  <c r="AJ1422" i="1"/>
  <c r="AJ1423" i="1"/>
  <c r="Q1423" i="1" s="1"/>
  <c r="AJ1424" i="1"/>
  <c r="AJ1425" i="1"/>
  <c r="AJ1426" i="1"/>
  <c r="Q1426" i="1" s="1"/>
  <c r="AJ1427" i="1"/>
  <c r="AJ1428" i="1"/>
  <c r="Q1428" i="1" s="1"/>
  <c r="AJ1429" i="1"/>
  <c r="Q1429" i="1" s="1"/>
  <c r="AJ1430" i="1"/>
  <c r="AJ1431" i="1"/>
  <c r="Q1431" i="1" s="1"/>
  <c r="AJ1432" i="1"/>
  <c r="AJ1433" i="1"/>
  <c r="AJ1434" i="1"/>
  <c r="Q1434" i="1" s="1"/>
  <c r="AJ1435" i="1"/>
  <c r="AJ1436" i="1"/>
  <c r="Q1436" i="1" s="1"/>
  <c r="AJ1437" i="1"/>
  <c r="Q1437" i="1" s="1"/>
  <c r="AJ1438" i="1"/>
  <c r="AJ1439" i="1"/>
  <c r="Q1439" i="1" s="1"/>
  <c r="AJ1440" i="1"/>
  <c r="AJ1441" i="1"/>
  <c r="AJ1442" i="1"/>
  <c r="Q1442" i="1" s="1"/>
  <c r="AJ1443" i="1"/>
  <c r="AJ1444" i="1"/>
  <c r="Q1444" i="1" s="1"/>
  <c r="AJ1445" i="1"/>
  <c r="Q1445" i="1" s="1"/>
  <c r="AJ1446" i="1"/>
  <c r="AJ1447" i="1"/>
  <c r="Q1447" i="1" s="1"/>
  <c r="AJ1448" i="1"/>
  <c r="AJ1449" i="1"/>
  <c r="AJ1450" i="1"/>
  <c r="Q1450" i="1" s="1"/>
  <c r="AJ1451" i="1"/>
  <c r="AJ1452" i="1"/>
  <c r="Q1452" i="1" s="1"/>
  <c r="AJ1453" i="1"/>
  <c r="Q1453" i="1" s="1"/>
  <c r="AJ1454" i="1"/>
  <c r="AJ1455" i="1"/>
  <c r="Q1455" i="1" s="1"/>
  <c r="AJ1456" i="1"/>
  <c r="AJ1457" i="1"/>
  <c r="AJ1458" i="1"/>
  <c r="Q1458" i="1" s="1"/>
  <c r="AJ1459" i="1"/>
  <c r="AJ1460" i="1"/>
  <c r="Q1460" i="1" s="1"/>
  <c r="AJ1461" i="1"/>
  <c r="AJ1462" i="1"/>
  <c r="AJ1463" i="1"/>
  <c r="Q1463" i="1" s="1"/>
  <c r="AJ1464" i="1"/>
  <c r="AJ1465" i="1"/>
  <c r="AJ1466" i="1"/>
  <c r="Q1466" i="1" s="1"/>
  <c r="AJ1467" i="1"/>
  <c r="AJ1468" i="1"/>
  <c r="Q1468" i="1" s="1"/>
  <c r="AJ1469" i="1"/>
  <c r="Q1469" i="1" s="1"/>
  <c r="AJ1470" i="1"/>
  <c r="AJ1471" i="1"/>
  <c r="Q1471" i="1" s="1"/>
  <c r="AJ1472" i="1"/>
  <c r="AJ1473" i="1"/>
  <c r="AJ1474" i="1"/>
  <c r="AJ1475" i="1"/>
  <c r="AJ1476" i="1"/>
  <c r="Q1476" i="1" s="1"/>
  <c r="AJ1477" i="1"/>
  <c r="Q1477" i="1" s="1"/>
  <c r="AJ1478" i="1"/>
  <c r="AJ1479" i="1"/>
  <c r="Q1479" i="1" s="1"/>
  <c r="AJ1480" i="1"/>
  <c r="AJ1481" i="1"/>
  <c r="AJ1482" i="1"/>
  <c r="Q1482" i="1" s="1"/>
  <c r="AJ1483" i="1"/>
  <c r="AJ1484" i="1"/>
  <c r="Q1484" i="1" s="1"/>
  <c r="AJ1485" i="1"/>
  <c r="Q1485" i="1" s="1"/>
  <c r="AJ1486" i="1"/>
  <c r="AJ1487" i="1"/>
  <c r="Q1487" i="1" s="1"/>
  <c r="AJ1488" i="1"/>
  <c r="AJ1489" i="1"/>
  <c r="AJ1490" i="1"/>
  <c r="Q1490" i="1" s="1"/>
  <c r="AJ1491" i="1"/>
  <c r="AJ1492" i="1"/>
  <c r="Q1492" i="1" s="1"/>
  <c r="AJ1493" i="1"/>
  <c r="Q1493" i="1" s="1"/>
  <c r="AJ1494" i="1"/>
  <c r="AJ1495" i="1"/>
  <c r="Q1495" i="1" s="1"/>
  <c r="AJ1496" i="1"/>
  <c r="AJ1497" i="1"/>
  <c r="AJ1498" i="1"/>
  <c r="Q1498" i="1" s="1"/>
  <c r="AJ1499" i="1"/>
  <c r="AJ1500" i="1"/>
  <c r="Q1500" i="1" s="1"/>
  <c r="AJ1501" i="1"/>
  <c r="Q1501" i="1" s="1"/>
  <c r="AJ1502" i="1"/>
  <c r="AJ1503" i="1"/>
  <c r="Q1503" i="1" s="1"/>
  <c r="AJ1504" i="1"/>
  <c r="AJ1505" i="1"/>
  <c r="AJ1506" i="1"/>
  <c r="Q1506" i="1" s="1"/>
  <c r="AJ1507" i="1"/>
  <c r="AJ1508" i="1"/>
  <c r="Q1508" i="1" s="1"/>
  <c r="AJ1509" i="1"/>
  <c r="Q1509" i="1" s="1"/>
  <c r="AJ1510" i="1"/>
  <c r="AJ1511" i="1"/>
  <c r="Q1511" i="1" s="1"/>
  <c r="AJ1512" i="1"/>
  <c r="AJ1513" i="1"/>
  <c r="AJ1514" i="1"/>
  <c r="Q1514" i="1" s="1"/>
  <c r="AJ1515" i="1"/>
  <c r="AJ1516" i="1"/>
  <c r="Q1516" i="1" s="1"/>
  <c r="AJ1517" i="1"/>
  <c r="Q1517" i="1" s="1"/>
  <c r="AJ1518" i="1"/>
  <c r="AJ1519" i="1"/>
  <c r="Q1519" i="1" s="1"/>
  <c r="AJ1520" i="1"/>
  <c r="AJ1521" i="1"/>
  <c r="AJ1522" i="1"/>
  <c r="Q1522" i="1" s="1"/>
  <c r="AJ1523" i="1"/>
  <c r="AJ1524" i="1"/>
  <c r="Q1524" i="1" s="1"/>
  <c r="AJ1525" i="1"/>
  <c r="Q1525" i="1" s="1"/>
  <c r="AJ1526" i="1"/>
  <c r="AJ1527" i="1"/>
  <c r="AJ1528" i="1"/>
  <c r="AJ1529" i="1"/>
  <c r="AJ1530" i="1"/>
  <c r="Q1530" i="1" s="1"/>
  <c r="AJ1531" i="1"/>
  <c r="AJ1532" i="1"/>
  <c r="Q1532" i="1" s="1"/>
  <c r="AJ1533" i="1"/>
  <c r="Q1533" i="1" s="1"/>
  <c r="AJ1534" i="1"/>
  <c r="AJ1535" i="1"/>
  <c r="Q1535" i="1" s="1"/>
  <c r="AJ1536" i="1"/>
  <c r="AJ1537" i="1"/>
  <c r="AJ1538" i="1"/>
  <c r="Q1538" i="1" s="1"/>
  <c r="AJ1539" i="1"/>
  <c r="AJ1540" i="1"/>
  <c r="Q1540" i="1" s="1"/>
  <c r="AJ1541" i="1"/>
  <c r="AJ1542" i="1"/>
  <c r="AJ1543" i="1"/>
  <c r="Q1543" i="1" s="1"/>
  <c r="AJ1544" i="1"/>
  <c r="AJ1545" i="1"/>
  <c r="AJ1546" i="1"/>
  <c r="AJ1547" i="1"/>
  <c r="AJ1548" i="1"/>
  <c r="Q1548" i="1" s="1"/>
  <c r="AJ1549" i="1"/>
  <c r="Q1549" i="1" s="1"/>
  <c r="AJ1550" i="1"/>
  <c r="AJ1551" i="1"/>
  <c r="Q1551" i="1" s="1"/>
  <c r="AJ1552" i="1"/>
  <c r="AJ1553" i="1"/>
  <c r="AJ1554" i="1"/>
  <c r="Q1554" i="1" s="1"/>
  <c r="AJ1555" i="1"/>
  <c r="AJ1556" i="1"/>
  <c r="Q1556" i="1" s="1"/>
  <c r="AJ1557" i="1"/>
  <c r="AJ1558" i="1"/>
  <c r="AJ1559" i="1"/>
  <c r="Q1559" i="1" s="1"/>
  <c r="AJ1560" i="1"/>
  <c r="AJ1561" i="1"/>
  <c r="AJ1562" i="1"/>
  <c r="AJ1563" i="1"/>
  <c r="AJ1564" i="1"/>
  <c r="Q1564" i="1" s="1"/>
  <c r="AJ1565" i="1"/>
  <c r="Q1565" i="1" s="1"/>
  <c r="AJ1566" i="1"/>
  <c r="AJ1567" i="1"/>
  <c r="Q1567" i="1" s="1"/>
  <c r="AJ1568" i="1"/>
  <c r="AJ1569" i="1"/>
  <c r="AJ1570" i="1"/>
  <c r="Q1570" i="1" s="1"/>
  <c r="AJ1571" i="1"/>
  <c r="AJ1572" i="1"/>
  <c r="Q1572" i="1" s="1"/>
  <c r="AJ1573" i="1"/>
  <c r="Q1573" i="1" s="1"/>
  <c r="AJ1574" i="1"/>
  <c r="AJ1575" i="1"/>
  <c r="Q1575" i="1" s="1"/>
  <c r="AJ1576" i="1"/>
  <c r="AJ1577" i="1"/>
  <c r="AJ1578" i="1"/>
  <c r="Q1578" i="1" s="1"/>
  <c r="AJ1579" i="1"/>
  <c r="AJ1580" i="1"/>
  <c r="Q1580" i="1" s="1"/>
  <c r="AJ1581" i="1"/>
  <c r="Q1581" i="1" s="1"/>
  <c r="AJ1582" i="1"/>
  <c r="AJ1583" i="1"/>
  <c r="Q1583" i="1" s="1"/>
  <c r="AJ1584" i="1"/>
  <c r="AJ1585" i="1"/>
  <c r="AJ1586" i="1"/>
  <c r="Q1586" i="1" s="1"/>
  <c r="AJ1587" i="1"/>
  <c r="AJ1588" i="1"/>
  <c r="Q1588" i="1" s="1"/>
  <c r="AJ1589" i="1"/>
  <c r="Q1589" i="1" s="1"/>
  <c r="AJ1590" i="1"/>
  <c r="AJ1591" i="1"/>
  <c r="Q1591" i="1" s="1"/>
  <c r="AJ1592" i="1"/>
  <c r="AJ1593" i="1"/>
  <c r="AJ1594" i="1"/>
  <c r="Q1594" i="1" s="1"/>
  <c r="AJ1595" i="1"/>
  <c r="AJ1596" i="1"/>
  <c r="Q1596" i="1" s="1"/>
  <c r="AJ1597" i="1"/>
  <c r="Q1597" i="1" s="1"/>
  <c r="AJ1598" i="1"/>
  <c r="AJ1599" i="1"/>
  <c r="Q1599" i="1" s="1"/>
  <c r="AJ1600" i="1"/>
  <c r="AJ1601" i="1"/>
  <c r="AJ1602" i="1"/>
  <c r="Q1602" i="1" s="1"/>
  <c r="AJ1603" i="1"/>
  <c r="AJ1604" i="1"/>
  <c r="Q1604" i="1" s="1"/>
  <c r="AJ1605" i="1"/>
  <c r="AJ1606" i="1"/>
  <c r="AJ1607" i="1"/>
  <c r="Q1607" i="1" s="1"/>
  <c r="AJ1608" i="1"/>
  <c r="AJ1609" i="1"/>
  <c r="AJ1610" i="1"/>
  <c r="Q1610" i="1" s="1"/>
  <c r="AJ1611" i="1"/>
  <c r="AJ1612" i="1"/>
  <c r="Q1612" i="1" s="1"/>
  <c r="AJ1613" i="1"/>
  <c r="Q1613" i="1" s="1"/>
  <c r="AJ1614" i="1"/>
  <c r="AJ1615" i="1"/>
  <c r="Q1615" i="1" s="1"/>
  <c r="AJ1616" i="1"/>
  <c r="AJ1617" i="1"/>
  <c r="AJ1618" i="1"/>
  <c r="Q1618" i="1" s="1"/>
  <c r="AJ1619" i="1"/>
  <c r="AJ1620" i="1"/>
  <c r="Q1620" i="1" s="1"/>
  <c r="AJ1621" i="1"/>
  <c r="AJ1622" i="1"/>
  <c r="AJ1623" i="1"/>
  <c r="Q1623" i="1" s="1"/>
  <c r="AJ1624" i="1"/>
  <c r="AJ1625" i="1"/>
  <c r="AJ1626" i="1"/>
  <c r="AJ1627" i="1"/>
  <c r="AJ1628" i="1"/>
  <c r="AJ1629" i="1"/>
  <c r="Q1629" i="1" s="1"/>
  <c r="AJ1630" i="1"/>
  <c r="AJ1631" i="1"/>
  <c r="Q1631" i="1" s="1"/>
  <c r="AJ1632" i="1"/>
  <c r="AJ1633" i="1"/>
  <c r="AJ1634" i="1"/>
  <c r="Q1634" i="1" s="1"/>
  <c r="AJ1635" i="1"/>
  <c r="AJ1636" i="1"/>
  <c r="Q1636" i="1" s="1"/>
  <c r="AJ1637" i="1"/>
  <c r="Q1637" i="1" s="1"/>
  <c r="AJ1638" i="1"/>
  <c r="AJ1639" i="1"/>
  <c r="Q1639" i="1" s="1"/>
  <c r="AJ1640" i="1"/>
  <c r="AJ1641" i="1"/>
  <c r="AJ1642" i="1"/>
  <c r="Q1642" i="1" s="1"/>
  <c r="AJ1643" i="1"/>
  <c r="AJ1644" i="1"/>
  <c r="AJ1645" i="1"/>
  <c r="Q1645" i="1" s="1"/>
  <c r="AJ1646" i="1"/>
  <c r="AJ1647" i="1"/>
  <c r="Q1647" i="1" s="1"/>
  <c r="AJ1648" i="1"/>
  <c r="AJ1649" i="1"/>
  <c r="AJ1650" i="1"/>
  <c r="Q1650" i="1" s="1"/>
  <c r="AJ1651" i="1"/>
  <c r="AJ1652" i="1"/>
  <c r="Q1652" i="1" s="1"/>
  <c r="AJ1653" i="1"/>
  <c r="Q1653" i="1" s="1"/>
  <c r="AJ1654" i="1"/>
  <c r="AJ1655" i="1"/>
  <c r="Q1655" i="1" s="1"/>
  <c r="AJ1656" i="1"/>
  <c r="AJ1657" i="1"/>
  <c r="AJ1658" i="1"/>
  <c r="Q1658" i="1" s="1"/>
  <c r="AJ1659" i="1"/>
  <c r="AJ1660" i="1"/>
  <c r="Q1660" i="1" s="1"/>
  <c r="AJ1661" i="1"/>
  <c r="Q1661" i="1" s="1"/>
  <c r="AJ1662" i="1"/>
  <c r="AJ1663" i="1"/>
  <c r="Q1663" i="1" s="1"/>
  <c r="AJ1664" i="1"/>
  <c r="AJ1665" i="1"/>
  <c r="AJ1666" i="1"/>
  <c r="Q1666" i="1" s="1"/>
  <c r="AJ1667" i="1"/>
  <c r="AJ1668" i="1"/>
  <c r="Q1668" i="1" s="1"/>
  <c r="AJ1669" i="1"/>
  <c r="Q1669" i="1" s="1"/>
  <c r="AJ1670" i="1"/>
  <c r="AJ1671" i="1"/>
  <c r="Q1671" i="1" s="1"/>
  <c r="AJ1672" i="1"/>
  <c r="AJ1673" i="1"/>
  <c r="AJ1674" i="1"/>
  <c r="Q1674" i="1" s="1"/>
  <c r="AJ1675" i="1"/>
  <c r="AJ1676" i="1"/>
  <c r="Q1676" i="1" s="1"/>
  <c r="AJ1677" i="1"/>
  <c r="Q1677" i="1" s="1"/>
  <c r="AJ1678" i="1"/>
  <c r="AJ1679" i="1"/>
  <c r="Q1679" i="1" s="1"/>
  <c r="AJ1680" i="1"/>
  <c r="AJ1681" i="1"/>
  <c r="AJ1682" i="1"/>
  <c r="Q1682" i="1" s="1"/>
  <c r="AJ1683" i="1"/>
  <c r="AJ1684" i="1"/>
  <c r="Q1684" i="1" s="1"/>
  <c r="AJ1685" i="1"/>
  <c r="AJ1686" i="1"/>
  <c r="AJ1687" i="1"/>
  <c r="Q1687" i="1" s="1"/>
  <c r="AJ1688" i="1"/>
  <c r="AJ1689" i="1"/>
  <c r="AJ1690" i="1"/>
  <c r="Q1690" i="1" s="1"/>
  <c r="AJ1691" i="1"/>
  <c r="AJ1692" i="1"/>
  <c r="Q1692" i="1" s="1"/>
  <c r="AJ1693" i="1"/>
  <c r="Q1693" i="1" s="1"/>
  <c r="AJ1694" i="1"/>
  <c r="AJ1695" i="1"/>
  <c r="Q1695" i="1" s="1"/>
  <c r="AJ1696" i="1"/>
  <c r="AJ1697" i="1"/>
  <c r="AJ1698" i="1"/>
  <c r="Q1698" i="1" s="1"/>
  <c r="AJ1699" i="1"/>
  <c r="AJ1700" i="1"/>
  <c r="Q1700" i="1" s="1"/>
  <c r="AJ1701" i="1"/>
  <c r="AJ1702" i="1"/>
  <c r="AJ1703" i="1"/>
  <c r="Q1703" i="1" s="1"/>
  <c r="AJ1704" i="1"/>
  <c r="AJ1705" i="1"/>
  <c r="AJ1706" i="1"/>
  <c r="Q1706" i="1" s="1"/>
  <c r="AJ1707" i="1"/>
  <c r="AJ1708" i="1"/>
  <c r="Q1708" i="1" s="1"/>
  <c r="AJ1709" i="1"/>
  <c r="Q1709" i="1" s="1"/>
  <c r="AJ1710" i="1"/>
  <c r="AJ1711" i="1"/>
  <c r="Q1711" i="1" s="1"/>
  <c r="AJ1712" i="1"/>
  <c r="AJ1713" i="1"/>
  <c r="AJ1714" i="1"/>
  <c r="Q1714" i="1" s="1"/>
  <c r="AJ1715" i="1"/>
  <c r="AJ1716" i="1"/>
  <c r="Q1716" i="1" s="1"/>
  <c r="AJ1717" i="1"/>
  <c r="Q1717" i="1" s="1"/>
  <c r="AJ1718" i="1"/>
  <c r="AJ1719" i="1"/>
  <c r="Q1719" i="1" s="1"/>
  <c r="AJ1720" i="1"/>
  <c r="AJ1721" i="1"/>
  <c r="AJ1722" i="1"/>
  <c r="Q1722" i="1" s="1"/>
  <c r="AJ1723" i="1"/>
  <c r="AJ1724" i="1"/>
  <c r="Q1724" i="1" s="1"/>
  <c r="AJ1725" i="1"/>
  <c r="AJ1726" i="1"/>
  <c r="AJ1727" i="1"/>
  <c r="Q1727" i="1" s="1"/>
  <c r="AJ1728" i="1"/>
  <c r="AJ1729" i="1"/>
  <c r="AJ1730" i="1"/>
  <c r="Q1730" i="1" s="1"/>
  <c r="AJ1731" i="1"/>
  <c r="AJ1732" i="1"/>
  <c r="Q1732" i="1" s="1"/>
  <c r="AJ1733" i="1"/>
  <c r="Q1733" i="1" s="1"/>
  <c r="AJ1734" i="1"/>
  <c r="AJ1735" i="1"/>
  <c r="Q1735" i="1" s="1"/>
  <c r="AJ1736" i="1"/>
  <c r="AJ1737" i="1"/>
  <c r="AJ1738" i="1"/>
  <c r="Q1738" i="1" s="1"/>
  <c r="AJ1739" i="1"/>
  <c r="AJ1740" i="1"/>
  <c r="Q1740" i="1" s="1"/>
  <c r="AJ1741" i="1"/>
  <c r="AJ1742" i="1"/>
  <c r="AJ1743" i="1"/>
  <c r="Q1743" i="1" s="1"/>
  <c r="AJ1744" i="1"/>
  <c r="AJ1745" i="1"/>
  <c r="AJ1746" i="1"/>
  <c r="Q1746" i="1" s="1"/>
  <c r="AJ1747" i="1"/>
  <c r="AJ1748" i="1"/>
  <c r="Q1748" i="1" s="1"/>
  <c r="AJ1749" i="1"/>
  <c r="Q1749" i="1" s="1"/>
  <c r="AJ1750" i="1"/>
  <c r="AJ1751" i="1"/>
  <c r="AJ1752" i="1"/>
  <c r="AJ1753" i="1"/>
  <c r="AJ1754" i="1"/>
  <c r="Q1754" i="1" s="1"/>
  <c r="AJ1755" i="1"/>
  <c r="AJ1756" i="1"/>
  <c r="Q1756" i="1" s="1"/>
  <c r="AJ1757" i="1"/>
  <c r="AJ1758" i="1"/>
  <c r="AJ1759" i="1"/>
  <c r="Q1759" i="1" s="1"/>
  <c r="AJ1760" i="1"/>
  <c r="AJ1761" i="1"/>
  <c r="AJ1762" i="1"/>
  <c r="AJ1763" i="1"/>
  <c r="AJ1764" i="1"/>
  <c r="Q1764" i="1" s="1"/>
  <c r="AJ1765" i="1"/>
  <c r="Q1765" i="1" s="1"/>
  <c r="AJ1766" i="1"/>
  <c r="AJ1767" i="1"/>
  <c r="AJ1768" i="1"/>
  <c r="AJ1769" i="1"/>
  <c r="AJ1770" i="1"/>
  <c r="Q1770" i="1" s="1"/>
  <c r="AJ1771" i="1"/>
  <c r="AJ1772" i="1"/>
  <c r="Q1772" i="1" s="1"/>
  <c r="AJ1773" i="1"/>
  <c r="Q1773" i="1" s="1"/>
  <c r="AJ1774" i="1"/>
  <c r="AJ1775" i="1"/>
  <c r="Q1775" i="1" s="1"/>
  <c r="AJ1776" i="1"/>
  <c r="AJ1777" i="1"/>
  <c r="AJ1778" i="1"/>
  <c r="Q1778" i="1" s="1"/>
  <c r="AJ1779" i="1"/>
  <c r="AJ1780" i="1"/>
  <c r="Q1780" i="1" s="1"/>
  <c r="AJ1781" i="1"/>
  <c r="Q1781" i="1" s="1"/>
  <c r="AJ1782" i="1"/>
  <c r="AJ1783" i="1"/>
  <c r="Q1783" i="1" s="1"/>
  <c r="AJ1784" i="1"/>
  <c r="AJ1785" i="1"/>
  <c r="AJ1786" i="1"/>
  <c r="Q1786" i="1" s="1"/>
  <c r="AJ1787" i="1"/>
  <c r="AJ1788" i="1"/>
  <c r="Q1788" i="1" s="1"/>
  <c r="AJ1789" i="1"/>
  <c r="Q1789" i="1" s="1"/>
  <c r="AJ1790" i="1"/>
  <c r="AJ1791" i="1"/>
  <c r="Q1791" i="1" s="1"/>
  <c r="AJ1792" i="1"/>
  <c r="AJ1793" i="1"/>
  <c r="AJ1794" i="1"/>
  <c r="Q1794" i="1" s="1"/>
  <c r="AJ1795" i="1"/>
  <c r="AJ1796" i="1"/>
  <c r="Q1796" i="1" s="1"/>
  <c r="AJ1797" i="1"/>
  <c r="Q1797" i="1" s="1"/>
  <c r="AJ1798" i="1"/>
  <c r="AJ1799" i="1"/>
  <c r="Q1799" i="1" s="1"/>
  <c r="AJ1800" i="1"/>
  <c r="AJ1801" i="1"/>
  <c r="AJ1802" i="1"/>
  <c r="Q1802" i="1" s="1"/>
  <c r="AJ1803" i="1"/>
  <c r="AJ1804" i="1"/>
  <c r="Q1804" i="1" s="1"/>
  <c r="AJ1805" i="1"/>
  <c r="AJ1806" i="1"/>
  <c r="AJ1807" i="1"/>
  <c r="Q1807" i="1" s="1"/>
  <c r="AJ1808" i="1"/>
  <c r="AJ1809" i="1"/>
  <c r="AJ1810" i="1"/>
  <c r="Q1810" i="1" s="1"/>
  <c r="AJ1811" i="1"/>
  <c r="AJ1812" i="1"/>
  <c r="Q1812" i="1" s="1"/>
  <c r="AJ1813" i="1"/>
  <c r="Q1813" i="1" s="1"/>
  <c r="AJ1814" i="1"/>
  <c r="AJ1815" i="1"/>
  <c r="Q1815" i="1" s="1"/>
  <c r="AJ1816" i="1"/>
  <c r="AJ1817" i="1"/>
  <c r="AJ1818" i="1"/>
  <c r="Q1818" i="1" s="1"/>
  <c r="AJ1819" i="1"/>
  <c r="AJ1820" i="1"/>
  <c r="Q1820" i="1" s="1"/>
  <c r="AJ1821" i="1"/>
  <c r="AJ1822" i="1"/>
  <c r="AJ1823" i="1"/>
  <c r="Q1823" i="1" s="1"/>
  <c r="AJ1824" i="1"/>
  <c r="AJ1825" i="1"/>
  <c r="AJ1826" i="1"/>
  <c r="Q1826" i="1" s="1"/>
  <c r="AJ1827" i="1"/>
  <c r="AJ1828" i="1"/>
  <c r="Q1828" i="1" s="1"/>
  <c r="AJ1829" i="1"/>
  <c r="Q1829" i="1" s="1"/>
  <c r="AJ1830" i="1"/>
  <c r="AJ1831" i="1"/>
  <c r="Q1831" i="1" s="1"/>
  <c r="AJ1832" i="1"/>
  <c r="AJ1833" i="1"/>
  <c r="AJ1834" i="1"/>
  <c r="Q1834" i="1" s="1"/>
  <c r="AJ1835" i="1"/>
  <c r="AJ1836" i="1"/>
  <c r="Q1836" i="1" s="1"/>
  <c r="AJ1837" i="1"/>
  <c r="Q1837" i="1" s="1"/>
  <c r="AJ1838" i="1"/>
  <c r="AJ1839" i="1"/>
  <c r="Q1839" i="1" s="1"/>
  <c r="AJ1840" i="1"/>
  <c r="AJ1841" i="1"/>
  <c r="AJ1842" i="1"/>
  <c r="Q1842" i="1" s="1"/>
  <c r="AJ1843" i="1"/>
  <c r="AJ1844" i="1"/>
  <c r="Q1844" i="1" s="1"/>
  <c r="AJ1845" i="1"/>
  <c r="Q1845" i="1" s="1"/>
  <c r="AJ1846" i="1"/>
  <c r="AJ1847" i="1"/>
  <c r="AJ1848" i="1"/>
  <c r="AJ1849" i="1"/>
  <c r="AJ1850" i="1"/>
  <c r="Q1850" i="1" s="1"/>
  <c r="AJ1851" i="1"/>
  <c r="AJ1852" i="1"/>
  <c r="AJ1853" i="1"/>
  <c r="Q1853" i="1" s="1"/>
  <c r="AJ1854" i="1"/>
  <c r="AJ1855" i="1"/>
  <c r="Q1855" i="1" s="1"/>
  <c r="AJ1856" i="1"/>
  <c r="AJ1857" i="1"/>
  <c r="AJ1858" i="1"/>
  <c r="Q1858" i="1" s="1"/>
  <c r="AJ1859" i="1"/>
  <c r="AJ1860" i="1"/>
  <c r="Q1860" i="1" s="1"/>
  <c r="AJ1861" i="1"/>
  <c r="Q1861" i="1" s="1"/>
  <c r="AJ1862" i="1"/>
  <c r="AJ1863" i="1"/>
  <c r="Q1863" i="1" s="1"/>
  <c r="AJ1864" i="1"/>
  <c r="AJ1865" i="1"/>
  <c r="AJ1866" i="1"/>
  <c r="Q1866" i="1" s="1"/>
  <c r="AJ1867" i="1"/>
  <c r="AJ1868" i="1"/>
  <c r="AJ1869" i="1"/>
  <c r="Q1869" i="1" s="1"/>
  <c r="AJ1870" i="1"/>
  <c r="AJ1871" i="1"/>
  <c r="Q1871" i="1" s="1"/>
  <c r="AJ1872" i="1"/>
  <c r="AJ1873" i="1"/>
  <c r="AJ1874" i="1"/>
  <c r="Q1874" i="1" s="1"/>
  <c r="AJ1875" i="1"/>
  <c r="AJ1876" i="1"/>
  <c r="Q1876" i="1" s="1"/>
  <c r="AJ1877" i="1"/>
  <c r="AJ1878" i="1"/>
  <c r="AJ1879" i="1"/>
  <c r="Q1879" i="1" s="1"/>
  <c r="AJ1880" i="1"/>
  <c r="AJ1881" i="1"/>
  <c r="AJ1882" i="1"/>
  <c r="Q1882" i="1" s="1"/>
  <c r="AJ1883" i="1"/>
  <c r="AJ1884" i="1"/>
  <c r="AJ1885" i="1"/>
  <c r="Q1885" i="1" s="1"/>
  <c r="AJ1886" i="1"/>
  <c r="AJ1887" i="1"/>
  <c r="Q1887" i="1" s="1"/>
  <c r="AJ1888" i="1"/>
  <c r="AJ1889" i="1"/>
  <c r="AJ1890" i="1"/>
  <c r="Q1890" i="1" s="1"/>
  <c r="AJ1891" i="1"/>
  <c r="AJ1892" i="1"/>
  <c r="Q1892" i="1" s="1"/>
  <c r="AJ1893" i="1"/>
  <c r="Q1893" i="1" s="1"/>
  <c r="AJ1894" i="1"/>
  <c r="AJ1895" i="1"/>
  <c r="Q1895" i="1" s="1"/>
  <c r="AJ1896" i="1"/>
  <c r="AJ1897" i="1"/>
  <c r="AJ1898" i="1"/>
  <c r="AJ1899" i="1"/>
  <c r="AJ1900" i="1"/>
  <c r="AJ1901" i="1"/>
  <c r="Q1901" i="1" s="1"/>
  <c r="AJ1902" i="1"/>
  <c r="AJ1903" i="1"/>
  <c r="Q1903" i="1" s="1"/>
  <c r="AJ1904" i="1"/>
  <c r="AJ1905" i="1"/>
  <c r="AJ1906" i="1"/>
  <c r="Q1906" i="1" s="1"/>
  <c r="AJ1907" i="1"/>
  <c r="AJ1908" i="1"/>
  <c r="Q1908" i="1" s="1"/>
  <c r="AJ1909" i="1"/>
  <c r="Q1909" i="1" s="1"/>
  <c r="AJ1910" i="1"/>
  <c r="AJ1911" i="1"/>
  <c r="Q1911" i="1" s="1"/>
  <c r="AJ1912" i="1"/>
  <c r="AJ1913" i="1"/>
  <c r="AJ1914" i="1"/>
  <c r="Q1914" i="1" s="1"/>
  <c r="AJ1915" i="1"/>
  <c r="AJ1916" i="1"/>
  <c r="Q1916" i="1" s="1"/>
  <c r="AJ1917" i="1"/>
  <c r="Q1917" i="1" s="1"/>
  <c r="AJ1918" i="1"/>
  <c r="AJ1919" i="1"/>
  <c r="AJ1920" i="1"/>
  <c r="AJ1921" i="1"/>
  <c r="AJ1922" i="1"/>
  <c r="Q1922" i="1" s="1"/>
  <c r="AJ1923" i="1"/>
  <c r="AJ1924" i="1"/>
  <c r="Q1924" i="1" s="1"/>
  <c r="AJ1925" i="1"/>
  <c r="Q1925" i="1" s="1"/>
  <c r="AJ1926" i="1"/>
  <c r="AJ1927" i="1"/>
  <c r="Q1927" i="1" s="1"/>
  <c r="AJ1928" i="1"/>
  <c r="AJ1929" i="1"/>
  <c r="AJ1930" i="1"/>
  <c r="Q1930" i="1" s="1"/>
  <c r="AJ1931" i="1"/>
  <c r="AJ1932" i="1"/>
  <c r="Q1932" i="1" s="1"/>
  <c r="AJ1933" i="1"/>
  <c r="Q1933" i="1" s="1"/>
  <c r="AJ1934" i="1"/>
  <c r="AJ1935" i="1"/>
  <c r="Q1935" i="1" s="1"/>
  <c r="AJ1936" i="1"/>
  <c r="AJ1937" i="1"/>
  <c r="AJ1938" i="1"/>
  <c r="Q1938" i="1" s="1"/>
  <c r="AJ1939" i="1"/>
  <c r="AJ1940" i="1"/>
  <c r="Q1940" i="1" s="1"/>
  <c r="AJ1941" i="1"/>
  <c r="AJ1942" i="1"/>
  <c r="AJ1943" i="1"/>
  <c r="Q1943" i="1" s="1"/>
  <c r="AJ1944" i="1"/>
  <c r="AJ1945" i="1"/>
  <c r="AJ1946" i="1"/>
  <c r="Q1946" i="1" s="1"/>
  <c r="AJ1947" i="1"/>
  <c r="AJ1948" i="1"/>
  <c r="Q1948" i="1" s="1"/>
  <c r="AJ1949" i="1"/>
  <c r="Q1949" i="1" s="1"/>
  <c r="AJ1950" i="1"/>
  <c r="AJ1951" i="1"/>
  <c r="Q1951" i="1" s="1"/>
  <c r="AJ1952" i="1"/>
  <c r="AJ1953" i="1"/>
  <c r="AJ1954" i="1"/>
  <c r="Q1954" i="1" s="1"/>
  <c r="AJ1955" i="1"/>
  <c r="AJ1956" i="1"/>
  <c r="Q1956" i="1" s="1"/>
  <c r="AJ1957" i="1"/>
  <c r="AJ1958" i="1"/>
  <c r="AJ1959" i="1"/>
  <c r="Q1959" i="1" s="1"/>
  <c r="AJ1960" i="1"/>
  <c r="AJ1961" i="1"/>
  <c r="AJ1962" i="1"/>
  <c r="Q1962" i="1" s="1"/>
  <c r="AJ1963" i="1"/>
  <c r="AJ1964" i="1"/>
  <c r="Q1964" i="1" s="1"/>
  <c r="AJ1965" i="1"/>
  <c r="Q1965" i="1" s="1"/>
  <c r="AJ1966" i="1"/>
  <c r="AJ1967" i="1"/>
  <c r="Q1967" i="1" s="1"/>
  <c r="AJ1968" i="1"/>
  <c r="AJ1969" i="1"/>
  <c r="AJ1970" i="1"/>
  <c r="Q1970" i="1" s="1"/>
  <c r="AJ1971" i="1"/>
  <c r="AJ1972" i="1"/>
  <c r="Q1972" i="1" s="1"/>
  <c r="AJ1973" i="1"/>
  <c r="Q1973" i="1" s="1"/>
  <c r="AJ1974" i="1"/>
  <c r="AJ1975" i="1"/>
  <c r="Q1975" i="1" s="1"/>
  <c r="AJ1976" i="1"/>
  <c r="AJ1977" i="1"/>
  <c r="AJ1978" i="1"/>
  <c r="Q1978" i="1" s="1"/>
  <c r="AJ1979" i="1"/>
  <c r="AJ1980" i="1"/>
  <c r="Q1980" i="1" s="1"/>
  <c r="AJ1981" i="1"/>
  <c r="AJ1982" i="1"/>
  <c r="AJ1983" i="1"/>
  <c r="Q1983" i="1" s="1"/>
  <c r="AJ1984" i="1"/>
  <c r="AJ1985" i="1"/>
  <c r="AJ1986" i="1"/>
  <c r="Q1986" i="1" s="1"/>
  <c r="AJ1987" i="1"/>
  <c r="AJ1988" i="1"/>
  <c r="AJ1989" i="1"/>
  <c r="Q1989" i="1" s="1"/>
  <c r="AJ1990" i="1"/>
  <c r="AJ1991" i="1"/>
  <c r="Q1991" i="1" s="1"/>
  <c r="AJ1992" i="1"/>
  <c r="AJ1993" i="1"/>
  <c r="AJ1994" i="1"/>
  <c r="Q1994" i="1" s="1"/>
  <c r="AJ1995" i="1"/>
  <c r="AJ1996" i="1"/>
  <c r="Q1996" i="1" s="1"/>
  <c r="AJ1997" i="1"/>
  <c r="Q1997" i="1" s="1"/>
  <c r="AJ1998" i="1"/>
  <c r="AJ1999" i="1"/>
  <c r="Q1999" i="1" s="1"/>
  <c r="AJ2000" i="1"/>
  <c r="AJ2001" i="1"/>
  <c r="AJ2002" i="1"/>
  <c r="Q2002" i="1" s="1"/>
  <c r="AJ2003" i="1"/>
  <c r="AJ2004" i="1"/>
  <c r="Q2004" i="1" s="1"/>
  <c r="AJ2005" i="1"/>
  <c r="Q2005" i="1" s="1"/>
  <c r="AJ2006" i="1"/>
  <c r="AJ2007" i="1"/>
  <c r="Q2007" i="1" s="1"/>
  <c r="AJ2008" i="1"/>
  <c r="AJ2009" i="1"/>
  <c r="AJ2010" i="1"/>
  <c r="Q2010" i="1" s="1"/>
  <c r="AJ2011" i="1"/>
  <c r="AJ2012" i="1"/>
  <c r="Q2012" i="1" s="1"/>
  <c r="AJ2013" i="1"/>
  <c r="AJ2014" i="1"/>
  <c r="AJ2015" i="1"/>
  <c r="Q2015" i="1" s="1"/>
  <c r="AJ2016" i="1"/>
  <c r="AJ2017" i="1"/>
  <c r="AJ2018" i="1"/>
  <c r="Q2018" i="1" s="1"/>
  <c r="AJ2019" i="1"/>
  <c r="AJ2020" i="1"/>
  <c r="Q2020" i="1" s="1"/>
  <c r="AJ2021" i="1"/>
  <c r="Q2021" i="1" s="1"/>
  <c r="AJ2022" i="1"/>
  <c r="AJ2023" i="1"/>
  <c r="Q2023" i="1" s="1"/>
  <c r="AJ2024" i="1"/>
  <c r="AJ2025" i="1"/>
  <c r="AJ2026" i="1"/>
  <c r="Q2026" i="1" s="1"/>
  <c r="AJ2027" i="1"/>
  <c r="AJ2028" i="1"/>
  <c r="Q2028" i="1" s="1"/>
  <c r="AJ2029" i="1"/>
  <c r="Q2029" i="1" s="1"/>
  <c r="AJ2030" i="1"/>
  <c r="AJ2031" i="1"/>
  <c r="Q2031" i="1" s="1"/>
  <c r="AJ2032" i="1"/>
  <c r="AJ2033" i="1"/>
  <c r="AJ2034" i="1"/>
  <c r="AJ2035" i="1"/>
  <c r="AJ2036" i="1"/>
  <c r="Q2036" i="1" s="1"/>
  <c r="AJ2037" i="1"/>
  <c r="Q2037" i="1" s="1"/>
  <c r="AJ2038" i="1"/>
  <c r="AJ2039" i="1"/>
  <c r="Q2039" i="1" s="1"/>
  <c r="AJ2040" i="1"/>
  <c r="AJ2041" i="1"/>
  <c r="AJ2042" i="1"/>
  <c r="Q2042" i="1" s="1"/>
  <c r="AJ2043" i="1"/>
  <c r="AJ2044" i="1"/>
  <c r="Q2044" i="1" s="1"/>
  <c r="AJ2045" i="1"/>
  <c r="Q2045" i="1" s="1"/>
  <c r="AJ2046" i="1"/>
  <c r="AJ2047" i="1"/>
  <c r="Q2047" i="1" s="1"/>
  <c r="AJ2048" i="1"/>
  <c r="AJ2049" i="1"/>
  <c r="AJ2050" i="1"/>
  <c r="Q2050" i="1" s="1"/>
  <c r="AJ2051" i="1"/>
  <c r="AJ2052" i="1"/>
  <c r="Q2052" i="1" s="1"/>
  <c r="AJ2053" i="1"/>
  <c r="Q2053" i="1" s="1"/>
  <c r="AJ2054" i="1"/>
  <c r="AJ2055" i="1"/>
  <c r="AJ2056" i="1"/>
  <c r="AJ2057" i="1"/>
  <c r="AJ2058" i="1"/>
  <c r="Q2058" i="1" s="1"/>
  <c r="AJ2059" i="1"/>
  <c r="AJ2060" i="1"/>
  <c r="Q2060" i="1" s="1"/>
  <c r="AJ2061" i="1"/>
  <c r="AJ2062" i="1"/>
  <c r="AJ2063" i="1"/>
  <c r="Q2063" i="1" s="1"/>
  <c r="AJ2064" i="1"/>
  <c r="AJ2065" i="1"/>
  <c r="AJ2066" i="1"/>
  <c r="Q2066" i="1" s="1"/>
  <c r="AJ2067" i="1"/>
  <c r="AJ2068" i="1"/>
  <c r="Q2068" i="1" s="1"/>
  <c r="AJ2069" i="1"/>
  <c r="Q2069" i="1" s="1"/>
  <c r="AJ2070" i="1"/>
  <c r="AJ2071" i="1"/>
  <c r="Q2071" i="1" s="1"/>
  <c r="AJ2072" i="1"/>
  <c r="AJ2073" i="1"/>
  <c r="AJ2074" i="1"/>
  <c r="Q2074" i="1" s="1"/>
  <c r="AJ2075" i="1"/>
  <c r="AJ2076" i="1"/>
  <c r="Q2076" i="1" s="1"/>
  <c r="AJ2077" i="1"/>
  <c r="AJ2078" i="1"/>
  <c r="AJ2079" i="1"/>
  <c r="Q2079" i="1" s="1"/>
  <c r="AJ2080" i="1"/>
  <c r="AJ2081" i="1"/>
  <c r="AJ2082" i="1"/>
  <c r="Q2082" i="1" s="1"/>
  <c r="AJ2083" i="1"/>
  <c r="AJ2084" i="1"/>
  <c r="Q2084" i="1" s="1"/>
  <c r="AJ2085" i="1"/>
  <c r="Q2085" i="1" s="1"/>
  <c r="AJ2086" i="1"/>
  <c r="AJ2087" i="1"/>
  <c r="AJ2088" i="1"/>
  <c r="AJ2089" i="1"/>
  <c r="AJ2090" i="1"/>
  <c r="Q2090" i="1" s="1"/>
  <c r="AJ2091" i="1"/>
  <c r="AJ2092" i="1"/>
  <c r="AJ2093" i="1"/>
  <c r="Q2093" i="1" s="1"/>
  <c r="AJ2094" i="1"/>
  <c r="AJ2095" i="1"/>
  <c r="Q2095" i="1" s="1"/>
  <c r="AJ2096" i="1"/>
  <c r="AJ2097" i="1"/>
  <c r="AJ2098" i="1"/>
  <c r="Q2098" i="1" s="1"/>
  <c r="AJ2099" i="1"/>
  <c r="AJ2100" i="1"/>
  <c r="Q2100" i="1" s="1"/>
  <c r="AJ2101" i="1"/>
  <c r="AJ2102" i="1"/>
  <c r="AJ2103" i="1"/>
  <c r="Q2103" i="1" s="1"/>
  <c r="AJ2104" i="1"/>
  <c r="AJ2105" i="1"/>
  <c r="AJ2106" i="1"/>
  <c r="Q2106" i="1" s="1"/>
  <c r="AJ2107" i="1"/>
  <c r="AJ2108" i="1"/>
  <c r="AJ2109" i="1"/>
  <c r="Q2109" i="1" s="1"/>
  <c r="AJ2110" i="1"/>
  <c r="AJ2111" i="1"/>
  <c r="Q2111" i="1" s="1"/>
  <c r="AJ2112" i="1"/>
  <c r="AJ2113" i="1"/>
  <c r="AJ2114" i="1"/>
  <c r="Q2114" i="1" s="1"/>
  <c r="AJ2115" i="1"/>
  <c r="AJ2116" i="1"/>
  <c r="Q2116" i="1" s="1"/>
  <c r="AJ2117" i="1"/>
  <c r="Q2117" i="1" s="1"/>
  <c r="AJ2118" i="1"/>
  <c r="AJ2119" i="1"/>
  <c r="Q2119" i="1" s="1"/>
  <c r="AJ2120" i="1"/>
  <c r="AJ2121" i="1"/>
  <c r="AJ2122" i="1"/>
  <c r="Q2122" i="1" s="1"/>
  <c r="AJ2123" i="1"/>
  <c r="AJ2124" i="1"/>
  <c r="AJ2125" i="1"/>
  <c r="Q2125" i="1" s="1"/>
  <c r="AJ2126" i="1"/>
  <c r="AJ2127" i="1"/>
  <c r="Q2127" i="1" s="1"/>
  <c r="AJ2128" i="1"/>
  <c r="AJ2129" i="1"/>
  <c r="AJ2130" i="1"/>
  <c r="Q2130" i="1" s="1"/>
  <c r="AJ2131" i="1"/>
  <c r="AJ2132" i="1"/>
  <c r="AJ2133" i="1"/>
  <c r="AJ2134" i="1"/>
  <c r="AJ2135" i="1"/>
  <c r="Q2135" i="1" s="1"/>
  <c r="AJ2136" i="1"/>
  <c r="AJ2137" i="1"/>
  <c r="AJ2138" i="1"/>
  <c r="Q2138" i="1" s="1"/>
  <c r="AJ2139" i="1"/>
  <c r="AJ2140" i="1"/>
  <c r="Q2140" i="1" s="1"/>
  <c r="AJ2141" i="1"/>
  <c r="Q2141" i="1" s="1"/>
  <c r="AJ2142" i="1"/>
  <c r="AJ2143" i="1"/>
  <c r="Q2143" i="1" s="1"/>
  <c r="AJ2144" i="1"/>
  <c r="AJ2145" i="1"/>
  <c r="AJ2146" i="1"/>
  <c r="Q2146" i="1" s="1"/>
  <c r="AJ2147" i="1"/>
  <c r="AJ2148" i="1"/>
  <c r="Q2148" i="1" s="1"/>
  <c r="AJ2149" i="1"/>
  <c r="Q2149" i="1" s="1"/>
  <c r="AJ2150" i="1"/>
  <c r="AJ2151" i="1"/>
  <c r="Q2151" i="1" s="1"/>
  <c r="AJ2152" i="1"/>
  <c r="AJ2153" i="1"/>
  <c r="AJ2154" i="1"/>
  <c r="Q2154" i="1" s="1"/>
  <c r="AJ2155" i="1"/>
  <c r="AJ2156" i="1"/>
  <c r="Q2156" i="1" s="1"/>
  <c r="AJ2157" i="1"/>
  <c r="AJ2158" i="1"/>
  <c r="AJ2159" i="1"/>
  <c r="Q2159" i="1" s="1"/>
  <c r="AJ2160" i="1"/>
  <c r="AJ2161" i="1"/>
  <c r="AJ2162" i="1"/>
  <c r="Q2162" i="1" s="1"/>
  <c r="AJ2163" i="1"/>
  <c r="AJ2164" i="1"/>
  <c r="Q2164" i="1" s="1"/>
  <c r="AJ2165" i="1"/>
  <c r="Q2165" i="1" s="1"/>
  <c r="AJ2166" i="1"/>
  <c r="AJ2167" i="1"/>
  <c r="Q2167" i="1" s="1"/>
  <c r="AJ2168" i="1"/>
  <c r="AJ2169" i="1"/>
  <c r="AJ2170" i="1"/>
  <c r="Q2170" i="1" s="1"/>
  <c r="AJ2171" i="1"/>
  <c r="AJ2172" i="1"/>
  <c r="Q2172" i="1" s="1"/>
  <c r="AJ2173" i="1"/>
  <c r="Q2173" i="1" s="1"/>
  <c r="AJ2174" i="1"/>
  <c r="AJ2175" i="1"/>
  <c r="AJ2176" i="1"/>
  <c r="AJ2177" i="1"/>
  <c r="AJ2178" i="1"/>
  <c r="Q2178" i="1" s="1"/>
  <c r="AJ2179" i="1"/>
  <c r="AJ2180" i="1"/>
  <c r="AJ2181" i="1"/>
  <c r="Q2181" i="1" s="1"/>
  <c r="AJ2182" i="1"/>
  <c r="AJ2183" i="1"/>
  <c r="Q2183" i="1" s="1"/>
  <c r="AJ2184" i="1"/>
  <c r="AJ2185" i="1"/>
  <c r="AJ2186" i="1"/>
  <c r="Q2186" i="1" s="1"/>
  <c r="AJ2187" i="1"/>
  <c r="AJ2188" i="1"/>
  <c r="Q2188" i="1" s="1"/>
  <c r="AJ2189" i="1"/>
  <c r="Q2189" i="1" s="1"/>
  <c r="AJ2190" i="1"/>
  <c r="AJ2191" i="1"/>
  <c r="Q2191" i="1" s="1"/>
  <c r="AJ2192" i="1"/>
  <c r="AJ2193" i="1"/>
  <c r="AJ2194" i="1"/>
  <c r="Q2194" i="1" s="1"/>
  <c r="AJ2195" i="1"/>
  <c r="AJ2196" i="1"/>
  <c r="AJ2197" i="1"/>
  <c r="Q2197" i="1" s="1"/>
  <c r="AJ2198" i="1"/>
  <c r="AJ2199" i="1"/>
  <c r="Q2199" i="1" s="1"/>
  <c r="AJ2200" i="1"/>
  <c r="AJ2201" i="1"/>
  <c r="AJ2202" i="1"/>
  <c r="Q2202" i="1" s="1"/>
  <c r="AJ2203" i="1"/>
  <c r="AJ2204" i="1"/>
  <c r="Q2204" i="1" s="1"/>
  <c r="AJ2205" i="1"/>
  <c r="AJ2206" i="1"/>
  <c r="AJ2207" i="1"/>
  <c r="Q2207" i="1" s="1"/>
  <c r="AJ2208" i="1"/>
  <c r="AJ2209" i="1"/>
  <c r="AJ2210" i="1"/>
  <c r="Q2210" i="1" s="1"/>
  <c r="AJ2211" i="1"/>
  <c r="AJ2212" i="1"/>
  <c r="AJ2213" i="1"/>
  <c r="Q2213" i="1" s="1"/>
  <c r="AJ2214" i="1"/>
  <c r="AJ2215" i="1"/>
  <c r="Q2215" i="1" s="1"/>
  <c r="AJ2216" i="1"/>
  <c r="AJ2217" i="1"/>
  <c r="AJ2218" i="1"/>
  <c r="Q2218" i="1" s="1"/>
  <c r="AJ2219" i="1"/>
  <c r="AJ2220" i="1"/>
  <c r="Q2220" i="1" s="1"/>
  <c r="AJ2221" i="1"/>
  <c r="Q2221" i="1" s="1"/>
  <c r="AJ2222" i="1"/>
  <c r="AJ2223" i="1"/>
  <c r="Q2223" i="1" s="1"/>
  <c r="AJ2224" i="1"/>
  <c r="AJ2225" i="1"/>
  <c r="AJ2226" i="1"/>
  <c r="Q2226" i="1" s="1"/>
  <c r="AJ2227" i="1"/>
  <c r="AJ2228" i="1"/>
  <c r="Q2228" i="1" s="1"/>
  <c r="AJ2229" i="1"/>
  <c r="AJ2230" i="1"/>
  <c r="AJ2231" i="1"/>
  <c r="Q2231" i="1" s="1"/>
  <c r="AJ2232" i="1"/>
  <c r="AJ2233" i="1"/>
  <c r="AJ2234" i="1"/>
  <c r="Q2234" i="1" s="1"/>
  <c r="AJ2235" i="1"/>
  <c r="AJ2236" i="1"/>
  <c r="Q2236" i="1" s="1"/>
  <c r="AJ2237" i="1"/>
  <c r="Q2237" i="1" s="1"/>
  <c r="AJ2238" i="1"/>
  <c r="AJ2239" i="1"/>
  <c r="Q2239" i="1" s="1"/>
  <c r="AJ2240" i="1"/>
  <c r="AJ2241" i="1"/>
  <c r="AJ2242" i="1"/>
  <c r="Q2242" i="1" s="1"/>
  <c r="AJ2243" i="1"/>
  <c r="AJ2244" i="1"/>
  <c r="Q2244" i="1" s="1"/>
  <c r="AJ2245" i="1"/>
  <c r="AJ2246" i="1"/>
  <c r="AJ2247" i="1"/>
  <c r="Q2247" i="1" s="1"/>
  <c r="AJ2248" i="1"/>
  <c r="AJ2249" i="1"/>
  <c r="AJ2250" i="1"/>
  <c r="Q2250" i="1" s="1"/>
  <c r="AJ2251" i="1"/>
  <c r="AJ2252" i="1"/>
  <c r="Q2252" i="1" s="1"/>
  <c r="AJ2253" i="1"/>
  <c r="Q2253" i="1" s="1"/>
  <c r="AJ2254" i="1"/>
  <c r="AJ2255" i="1"/>
  <c r="Q2255" i="1" s="1"/>
  <c r="AJ2256" i="1"/>
  <c r="AJ2257" i="1"/>
  <c r="AJ2258" i="1"/>
  <c r="Q2258" i="1" s="1"/>
  <c r="AJ2259" i="1"/>
  <c r="AJ2260" i="1"/>
  <c r="Q2260" i="1" s="1"/>
  <c r="AJ2261" i="1"/>
  <c r="Q2261" i="1" s="1"/>
  <c r="AJ2262" i="1"/>
  <c r="AJ2263" i="1"/>
  <c r="Q2263" i="1" s="1"/>
  <c r="AJ2264" i="1"/>
  <c r="AJ2265" i="1"/>
  <c r="AJ2266" i="1"/>
  <c r="Q2266" i="1" s="1"/>
  <c r="AJ2267" i="1"/>
  <c r="AJ2268" i="1"/>
  <c r="AJ2269" i="1"/>
  <c r="Q2269" i="1" s="1"/>
  <c r="AJ2270" i="1"/>
  <c r="AJ2271" i="1"/>
  <c r="Q2271" i="1" s="1"/>
  <c r="AJ2272" i="1"/>
  <c r="AJ2273" i="1"/>
  <c r="AJ2274" i="1"/>
  <c r="Q2274" i="1" s="1"/>
  <c r="AJ2275" i="1"/>
  <c r="AJ2276" i="1"/>
  <c r="Q2276" i="1" s="1"/>
  <c r="AJ2277" i="1"/>
  <c r="Q2277" i="1" s="1"/>
  <c r="AJ2278" i="1"/>
  <c r="AJ2279" i="1"/>
  <c r="Q2279" i="1" s="1"/>
  <c r="AJ2280" i="1"/>
  <c r="AJ2281" i="1"/>
  <c r="AJ2282" i="1"/>
  <c r="Q2282" i="1" s="1"/>
  <c r="AJ2283" i="1"/>
  <c r="AJ2284" i="1"/>
  <c r="AJ2285" i="1"/>
  <c r="AJ2286" i="1"/>
  <c r="AJ2287" i="1"/>
  <c r="AJ2288" i="1"/>
  <c r="AJ2289" i="1"/>
  <c r="AJ2290" i="1"/>
  <c r="Q2290" i="1" s="1"/>
  <c r="AJ2291" i="1"/>
  <c r="AJ2292" i="1"/>
  <c r="Q2292" i="1" s="1"/>
  <c r="AJ2293" i="1"/>
  <c r="Q2293" i="1" s="1"/>
  <c r="AJ2294" i="1"/>
  <c r="AJ2295" i="1"/>
  <c r="Q2295" i="1" s="1"/>
  <c r="AJ2296" i="1"/>
  <c r="AJ2297" i="1"/>
  <c r="AJ2298" i="1"/>
  <c r="Q2298" i="1" s="1"/>
  <c r="AJ2299" i="1"/>
  <c r="AJ2300" i="1"/>
  <c r="AJ2301" i="1"/>
  <c r="Q2301" i="1" s="1"/>
  <c r="AJ2302" i="1"/>
  <c r="AJ2303" i="1"/>
  <c r="Q2303" i="1" s="1"/>
  <c r="AJ2304" i="1"/>
  <c r="AJ2305" i="1"/>
  <c r="AJ2306" i="1"/>
  <c r="Q2306" i="1" s="1"/>
  <c r="AJ2307" i="1"/>
  <c r="AJ2308" i="1"/>
  <c r="Q2308" i="1" s="1"/>
  <c r="AJ2309" i="1"/>
  <c r="Q2309" i="1" s="1"/>
  <c r="AJ2310" i="1"/>
  <c r="AJ2311" i="1"/>
  <c r="Q2311" i="1" s="1"/>
  <c r="AJ2312" i="1"/>
  <c r="AJ2313" i="1"/>
  <c r="AJ2314" i="1"/>
  <c r="Q2314" i="1" s="1"/>
  <c r="AJ2315" i="1"/>
  <c r="AJ2316" i="1"/>
  <c r="Q2316" i="1" s="1"/>
  <c r="AJ2317" i="1"/>
  <c r="Q2317" i="1" s="1"/>
  <c r="AJ2318" i="1"/>
  <c r="AJ2319" i="1"/>
  <c r="Q2319" i="1" s="1"/>
  <c r="AJ2320" i="1"/>
  <c r="AJ2321" i="1"/>
  <c r="AJ2322" i="1"/>
  <c r="Q2322" i="1" s="1"/>
  <c r="AJ2323" i="1"/>
  <c r="AJ2324" i="1"/>
  <c r="Q2324" i="1" s="1"/>
  <c r="AJ2325" i="1"/>
  <c r="Q2325" i="1" s="1"/>
  <c r="AJ2326" i="1"/>
  <c r="AJ2327" i="1"/>
  <c r="Q2327" i="1" s="1"/>
  <c r="AJ2328" i="1"/>
  <c r="AJ2329" i="1"/>
  <c r="AJ2330" i="1"/>
  <c r="Q2330" i="1" s="1"/>
  <c r="AJ2331" i="1"/>
  <c r="AJ2332" i="1"/>
  <c r="Q2332" i="1" s="1"/>
  <c r="AJ2333" i="1"/>
  <c r="Q2333" i="1" s="1"/>
  <c r="AJ2334" i="1"/>
  <c r="AJ2335" i="1"/>
  <c r="Q2335" i="1" s="1"/>
  <c r="AJ2336" i="1"/>
  <c r="AJ2337" i="1"/>
  <c r="AJ2338" i="1"/>
  <c r="Q2338" i="1" s="1"/>
  <c r="AJ2339" i="1"/>
  <c r="AJ2340" i="1"/>
  <c r="Q2340" i="1" s="1"/>
  <c r="AJ2341" i="1"/>
  <c r="Q2341" i="1" s="1"/>
  <c r="AJ2342" i="1"/>
  <c r="AJ2343" i="1"/>
  <c r="Q2343" i="1" s="1"/>
  <c r="AJ2344" i="1"/>
  <c r="AJ2345" i="1"/>
  <c r="AJ2346" i="1"/>
  <c r="AJ2347" i="1"/>
  <c r="AJ2348" i="1"/>
  <c r="Q2348" i="1" s="1"/>
  <c r="AJ2349" i="1"/>
  <c r="Q2349" i="1" s="1"/>
  <c r="AJ2350" i="1"/>
  <c r="AJ2351" i="1"/>
  <c r="Q2351" i="1" s="1"/>
  <c r="AJ2352" i="1"/>
  <c r="AJ2353" i="1"/>
  <c r="AJ2354" i="1"/>
  <c r="Q2354" i="1" s="1"/>
  <c r="AJ2355" i="1"/>
  <c r="AJ2356" i="1"/>
  <c r="Q2356" i="1" s="1"/>
  <c r="AJ2357" i="1"/>
  <c r="Q2357" i="1" s="1"/>
  <c r="AJ2358" i="1"/>
  <c r="AJ2359" i="1"/>
  <c r="Q2359" i="1" s="1"/>
  <c r="AJ2360" i="1"/>
  <c r="AJ2361" i="1"/>
  <c r="AJ2362" i="1"/>
  <c r="Q2362" i="1" s="1"/>
  <c r="AJ2363" i="1"/>
  <c r="AJ2364" i="1"/>
  <c r="Q2364" i="1" s="1"/>
  <c r="AJ2365" i="1"/>
  <c r="Q2365" i="1" s="1"/>
  <c r="AJ2366" i="1"/>
  <c r="AJ2367" i="1"/>
  <c r="Q2367" i="1" s="1"/>
  <c r="AJ2368" i="1"/>
  <c r="AJ2369" i="1"/>
  <c r="AJ2370" i="1"/>
  <c r="Q2370" i="1" s="1"/>
  <c r="AJ2371" i="1"/>
  <c r="AJ2372" i="1"/>
  <c r="Q2372" i="1" s="1"/>
  <c r="AJ2373" i="1"/>
  <c r="Q2373" i="1" s="1"/>
  <c r="AJ2374" i="1"/>
  <c r="AJ2375" i="1"/>
  <c r="Q2375" i="1" s="1"/>
  <c r="AJ2376" i="1"/>
  <c r="AJ2377" i="1"/>
  <c r="AJ2378" i="1"/>
  <c r="Q2378" i="1" s="1"/>
  <c r="AJ2379" i="1"/>
  <c r="AJ2380" i="1"/>
  <c r="AJ2381" i="1"/>
  <c r="AJ2382" i="1"/>
  <c r="AJ2383" i="1"/>
  <c r="Q2383" i="1" s="1"/>
  <c r="AJ2384" i="1"/>
  <c r="AJ2385" i="1"/>
  <c r="AJ2386" i="1"/>
  <c r="Q2386" i="1" s="1"/>
  <c r="AJ2387" i="1"/>
  <c r="AJ2388" i="1"/>
  <c r="Q2388" i="1" s="1"/>
  <c r="AJ2389" i="1"/>
  <c r="Q2389" i="1" s="1"/>
  <c r="AJ2390" i="1"/>
  <c r="AJ2391" i="1"/>
  <c r="Q2391" i="1" s="1"/>
  <c r="AJ2392" i="1"/>
  <c r="AJ2393" i="1"/>
  <c r="AJ2394" i="1"/>
  <c r="Q2394" i="1" s="1"/>
  <c r="AJ2395" i="1"/>
  <c r="AJ2396" i="1"/>
  <c r="Q2396" i="1" s="1"/>
  <c r="AJ2397" i="1"/>
  <c r="Q2397" i="1" s="1"/>
  <c r="AJ2398" i="1"/>
  <c r="AJ2399" i="1"/>
  <c r="Q2399" i="1" s="1"/>
  <c r="AJ2400" i="1"/>
  <c r="AJ2401" i="1"/>
  <c r="AJ2402" i="1"/>
  <c r="Q2402" i="1" s="1"/>
  <c r="AJ2403" i="1"/>
  <c r="AJ2404" i="1"/>
  <c r="Q2404" i="1" s="1"/>
  <c r="AJ2405" i="1"/>
  <c r="Q2405" i="1" s="1"/>
  <c r="AJ2406" i="1"/>
  <c r="AJ2407" i="1"/>
  <c r="Q2407" i="1" s="1"/>
  <c r="AJ2408" i="1"/>
  <c r="AJ2409" i="1"/>
  <c r="AJ2410" i="1"/>
  <c r="Q2410" i="1" s="1"/>
  <c r="AJ2411" i="1"/>
  <c r="AJ2412" i="1"/>
  <c r="Q2412" i="1" s="1"/>
  <c r="AJ2413" i="1"/>
  <c r="Q2413" i="1" s="1"/>
  <c r="AJ2414" i="1"/>
  <c r="AJ2415" i="1"/>
  <c r="Q2415" i="1" s="1"/>
  <c r="AJ2416" i="1"/>
  <c r="AJ2417" i="1"/>
  <c r="AJ2418" i="1"/>
  <c r="Q2418" i="1" s="1"/>
  <c r="AJ2419" i="1"/>
  <c r="AJ2420" i="1"/>
  <c r="Q2420" i="1" s="1"/>
  <c r="AJ2421" i="1"/>
  <c r="AJ2422" i="1"/>
  <c r="AJ2423" i="1"/>
  <c r="AJ2424" i="1"/>
  <c r="AJ2425" i="1"/>
  <c r="AJ2426" i="1"/>
  <c r="Q2426" i="1" s="1"/>
  <c r="AJ2427" i="1"/>
  <c r="AJ2428" i="1"/>
  <c r="Q2428" i="1" s="1"/>
  <c r="AJ2429" i="1"/>
  <c r="Q2429" i="1" s="1"/>
  <c r="AJ2430" i="1"/>
  <c r="AJ2431" i="1"/>
  <c r="Q2431" i="1" s="1"/>
  <c r="AJ2432" i="1"/>
  <c r="AJ2433" i="1"/>
  <c r="AJ2434" i="1"/>
  <c r="Q2434" i="1" s="1"/>
  <c r="AJ2435" i="1"/>
  <c r="AJ2436" i="1"/>
  <c r="Q2436" i="1" s="1"/>
  <c r="AJ2437" i="1"/>
  <c r="AJ2438" i="1"/>
  <c r="AJ2439" i="1"/>
  <c r="Q2439" i="1" s="1"/>
  <c r="AJ2440" i="1"/>
  <c r="AJ2441" i="1"/>
  <c r="AJ2442" i="1"/>
  <c r="Q2442" i="1" s="1"/>
  <c r="AJ2443" i="1"/>
  <c r="AJ2444" i="1"/>
  <c r="Q2444" i="1" s="1"/>
  <c r="AJ2445" i="1"/>
  <c r="Q2445" i="1" s="1"/>
  <c r="AJ2446" i="1"/>
  <c r="AJ2447" i="1"/>
  <c r="Q2447" i="1" s="1"/>
  <c r="AJ2448" i="1"/>
  <c r="AJ2449" i="1"/>
  <c r="AJ2450" i="1"/>
  <c r="Q2450" i="1" s="1"/>
  <c r="AJ2451" i="1"/>
  <c r="AJ2452" i="1"/>
  <c r="Q2452" i="1" s="1"/>
  <c r="AJ2453" i="1"/>
  <c r="Q2453" i="1" s="1"/>
  <c r="AJ2454" i="1"/>
  <c r="AJ2455" i="1"/>
  <c r="Q2455" i="1" s="1"/>
  <c r="AJ2456" i="1"/>
  <c r="AJ2457" i="1"/>
  <c r="AJ2458" i="1"/>
  <c r="Q2458" i="1" s="1"/>
  <c r="AJ2459" i="1"/>
  <c r="AJ2460" i="1"/>
  <c r="Q2460" i="1" s="1"/>
  <c r="AJ2461" i="1"/>
  <c r="AJ2462" i="1"/>
  <c r="AJ2463" i="1"/>
  <c r="Q2463" i="1" s="1"/>
  <c r="AJ2464" i="1"/>
  <c r="AJ2465" i="1"/>
  <c r="AJ2466" i="1"/>
  <c r="Q2466" i="1" s="1"/>
  <c r="AJ2467" i="1"/>
  <c r="AJ2468" i="1"/>
  <c r="Q2468" i="1" s="1"/>
  <c r="AJ2469" i="1"/>
  <c r="Q2469" i="1" s="1"/>
  <c r="AJ2470" i="1"/>
  <c r="AJ2471" i="1"/>
  <c r="Q2471" i="1" s="1"/>
  <c r="AJ2472" i="1"/>
  <c r="AJ2473" i="1"/>
  <c r="AJ2474" i="1"/>
  <c r="Q2474" i="1" s="1"/>
  <c r="AJ2475" i="1"/>
  <c r="AJ2476" i="1"/>
  <c r="Q2476" i="1" s="1"/>
  <c r="AJ2477" i="1"/>
  <c r="AJ2478" i="1"/>
  <c r="AJ2479" i="1"/>
  <c r="Q2479" i="1" s="1"/>
  <c r="AJ2480" i="1"/>
  <c r="AJ2481" i="1"/>
  <c r="AJ2482" i="1"/>
  <c r="Q2482" i="1" s="1"/>
  <c r="AJ2483" i="1"/>
  <c r="AJ2484" i="1"/>
  <c r="Q2484" i="1" s="1"/>
  <c r="AJ2485" i="1"/>
  <c r="Q2485" i="1" s="1"/>
  <c r="AJ2486" i="1"/>
  <c r="AJ2487" i="1"/>
  <c r="Q2487" i="1" s="1"/>
  <c r="AJ2488" i="1"/>
  <c r="AJ2489" i="1"/>
  <c r="AJ2490" i="1"/>
  <c r="AJ2491" i="1"/>
  <c r="AJ2492" i="1"/>
  <c r="Q2492" i="1" s="1"/>
  <c r="AJ2493" i="1"/>
  <c r="Q2493" i="1" s="1"/>
  <c r="AJ2494" i="1"/>
  <c r="AJ2495" i="1"/>
  <c r="Q2495" i="1" s="1"/>
  <c r="AJ2496" i="1"/>
  <c r="AJ2497" i="1"/>
  <c r="AJ2498" i="1"/>
  <c r="Q2498" i="1" s="1"/>
  <c r="AJ2499" i="1"/>
  <c r="AJ2500" i="1"/>
  <c r="Q2500" i="1" s="1"/>
  <c r="AJ2501" i="1"/>
  <c r="AJ2502" i="1"/>
  <c r="AJ2503" i="1"/>
  <c r="Q2503" i="1" s="1"/>
  <c r="AJ2504" i="1"/>
  <c r="AJ2505" i="1"/>
  <c r="AJ2506" i="1"/>
  <c r="Q2506" i="1" s="1"/>
  <c r="AJ2507" i="1"/>
  <c r="AJ2508" i="1"/>
  <c r="Q2508" i="1" s="1"/>
  <c r="AJ2509" i="1"/>
  <c r="Q2509" i="1" s="1"/>
  <c r="AJ2510" i="1"/>
  <c r="AJ2511" i="1"/>
  <c r="Q2511" i="1" s="1"/>
  <c r="AJ2512" i="1"/>
  <c r="AJ2513" i="1"/>
  <c r="AJ2514" i="1"/>
  <c r="Q2514" i="1" s="1"/>
  <c r="AJ2515" i="1"/>
  <c r="AJ2516" i="1"/>
  <c r="AJ2517" i="1"/>
  <c r="AJ2518" i="1"/>
  <c r="AJ2519" i="1"/>
  <c r="Q2519" i="1" s="1"/>
  <c r="AJ2520" i="1"/>
  <c r="AJ2521" i="1"/>
  <c r="AJ2522" i="1"/>
  <c r="Q2522" i="1" s="1"/>
  <c r="AJ2523" i="1"/>
  <c r="AJ2524" i="1"/>
  <c r="Q2524" i="1" s="1"/>
  <c r="AJ2525" i="1"/>
  <c r="Q2525" i="1" s="1"/>
  <c r="AJ2526" i="1"/>
  <c r="AJ2527" i="1"/>
  <c r="Q2527" i="1" s="1"/>
  <c r="AJ2528" i="1"/>
  <c r="AJ2529" i="1"/>
  <c r="AJ2530" i="1"/>
  <c r="Q2530" i="1" s="1"/>
  <c r="AJ2531" i="1"/>
  <c r="AJ2532" i="1"/>
  <c r="Q2532" i="1" s="1"/>
  <c r="AJ2533" i="1"/>
  <c r="AJ2534" i="1"/>
  <c r="AJ2535" i="1"/>
  <c r="Q2535" i="1" s="1"/>
  <c r="AJ2536" i="1"/>
  <c r="AJ2537" i="1"/>
  <c r="AJ2538" i="1"/>
  <c r="Q2538" i="1" s="1"/>
  <c r="AJ2539" i="1"/>
  <c r="AJ2540" i="1"/>
  <c r="Q2540" i="1" s="1"/>
  <c r="AJ2541" i="1"/>
  <c r="Q2541" i="1" s="1"/>
  <c r="AJ2542" i="1"/>
  <c r="AJ2543" i="1"/>
  <c r="Q2543" i="1" s="1"/>
  <c r="AJ2544" i="1"/>
  <c r="AJ2545" i="1"/>
  <c r="AJ2546" i="1"/>
  <c r="Q2546" i="1" s="1"/>
  <c r="AJ2547" i="1"/>
  <c r="AJ2548" i="1"/>
  <c r="Q2548" i="1" s="1"/>
  <c r="AJ2549" i="1"/>
  <c r="Q2549" i="1" s="1"/>
  <c r="AJ2550" i="1"/>
  <c r="AJ2551" i="1"/>
  <c r="Q2551" i="1" s="1"/>
  <c r="AJ2552" i="1"/>
  <c r="AJ2553" i="1"/>
  <c r="AJ2554" i="1"/>
  <c r="Q2554" i="1" s="1"/>
  <c r="AJ2555" i="1"/>
  <c r="AJ2556" i="1"/>
  <c r="Q2556" i="1" s="1"/>
  <c r="AJ2557" i="1"/>
  <c r="AJ2558" i="1"/>
  <c r="AJ2559" i="1"/>
  <c r="Q2559" i="1" s="1"/>
  <c r="AJ2560" i="1"/>
  <c r="AJ2561" i="1"/>
  <c r="AJ2562" i="1"/>
  <c r="Q2562" i="1" s="1"/>
  <c r="AJ2563" i="1"/>
  <c r="AJ2564" i="1"/>
  <c r="Q2564" i="1" s="1"/>
  <c r="AJ2565" i="1"/>
  <c r="Q2565" i="1" s="1"/>
  <c r="AJ2566" i="1"/>
  <c r="AJ2567" i="1"/>
  <c r="Q2567" i="1" s="1"/>
  <c r="AJ2568" i="1"/>
  <c r="AJ2569" i="1"/>
  <c r="AJ2570" i="1"/>
  <c r="Q2570" i="1" s="1"/>
  <c r="AJ2571" i="1"/>
  <c r="AJ2572" i="1"/>
  <c r="AJ2573" i="1"/>
  <c r="Q2573" i="1" s="1"/>
  <c r="AJ2574" i="1"/>
  <c r="AJ2575" i="1"/>
  <c r="Q2575" i="1" s="1"/>
  <c r="AJ2576" i="1"/>
  <c r="AJ2577" i="1"/>
  <c r="AJ2578" i="1"/>
  <c r="Q2578" i="1" s="1"/>
  <c r="AJ2579" i="1"/>
  <c r="AJ2580" i="1"/>
  <c r="Q2580" i="1" s="1"/>
  <c r="AJ2581" i="1"/>
  <c r="Q2581" i="1" s="1"/>
  <c r="AJ2582" i="1"/>
  <c r="AJ2583" i="1"/>
  <c r="AJ2584" i="1"/>
  <c r="AJ2585" i="1"/>
  <c r="AJ2586" i="1"/>
  <c r="Q2586" i="1" s="1"/>
  <c r="AJ2587" i="1"/>
  <c r="AJ2588" i="1"/>
  <c r="Q2588" i="1" s="1"/>
  <c r="AJ2589" i="1"/>
  <c r="Q2589" i="1" s="1"/>
  <c r="AJ2590" i="1"/>
  <c r="AJ2591" i="1"/>
  <c r="Q2591" i="1" s="1"/>
  <c r="AJ2592" i="1"/>
  <c r="AJ2593" i="1"/>
  <c r="AJ2594" i="1"/>
  <c r="Q2594" i="1" s="1"/>
  <c r="AJ2595" i="1"/>
  <c r="AJ2596" i="1"/>
  <c r="Q2596" i="1" s="1"/>
  <c r="AJ2597" i="1"/>
  <c r="Q2597" i="1" s="1"/>
  <c r="AJ2598" i="1"/>
  <c r="AJ2599" i="1"/>
  <c r="Q2599" i="1" s="1"/>
  <c r="AJ2600" i="1"/>
  <c r="AJ2601" i="1"/>
  <c r="AJ2602" i="1"/>
  <c r="Q2602" i="1" s="1"/>
  <c r="AJ2603" i="1"/>
  <c r="AJ2604" i="1"/>
  <c r="Q2604" i="1" s="1"/>
  <c r="AJ2605" i="1"/>
  <c r="Q2605" i="1" s="1"/>
  <c r="AJ2606" i="1"/>
  <c r="AJ2607" i="1"/>
  <c r="Q2607" i="1" s="1"/>
  <c r="AJ2608" i="1"/>
  <c r="AJ2609" i="1"/>
  <c r="AJ2610" i="1"/>
  <c r="Q2610" i="1" s="1"/>
  <c r="AJ2611" i="1"/>
  <c r="AJ2612" i="1"/>
  <c r="Q2612" i="1" s="1"/>
  <c r="AJ2613" i="1"/>
  <c r="Q2613" i="1" s="1"/>
  <c r="AJ2614" i="1"/>
  <c r="AJ2615" i="1"/>
  <c r="Q2615" i="1" s="1"/>
  <c r="AJ2616" i="1"/>
  <c r="AJ2617" i="1"/>
  <c r="AJ2618" i="1"/>
  <c r="Q2618" i="1" s="1"/>
  <c r="AJ2619" i="1"/>
  <c r="AJ2620" i="1"/>
  <c r="Q2620" i="1" s="1"/>
  <c r="AJ2621" i="1"/>
  <c r="AJ2622" i="1"/>
  <c r="AJ2623" i="1"/>
  <c r="Q2623" i="1" s="1"/>
  <c r="AJ2624" i="1"/>
  <c r="AJ2625" i="1"/>
  <c r="AJ2626" i="1"/>
  <c r="Q2626" i="1" s="1"/>
  <c r="AJ2627" i="1"/>
  <c r="AJ2628" i="1"/>
  <c r="Q2628" i="1" s="1"/>
  <c r="AJ2629" i="1"/>
  <c r="Q2629" i="1" s="1"/>
  <c r="AJ2630" i="1"/>
  <c r="AJ2631" i="1"/>
  <c r="Q2631" i="1" s="1"/>
  <c r="AJ2632" i="1"/>
  <c r="AJ2633" i="1"/>
  <c r="AJ2634" i="1"/>
  <c r="Q2634" i="1" s="1"/>
  <c r="AJ2635" i="1"/>
  <c r="AJ2636" i="1"/>
  <c r="Q2636" i="1" s="1"/>
  <c r="AJ2637" i="1"/>
  <c r="Q2637" i="1" s="1"/>
  <c r="AJ2638" i="1"/>
  <c r="AJ2639" i="1"/>
  <c r="Q2639" i="1" s="1"/>
  <c r="AJ2640" i="1"/>
  <c r="AJ2641" i="1"/>
  <c r="AJ2642" i="1"/>
  <c r="Q2642" i="1" s="1"/>
  <c r="AJ2643" i="1"/>
  <c r="AJ2644" i="1"/>
  <c r="Q2644" i="1" s="1"/>
  <c r="AJ2645" i="1"/>
  <c r="AJ2646" i="1"/>
  <c r="AJ2647" i="1"/>
  <c r="Q2647" i="1" s="1"/>
  <c r="AJ2648" i="1"/>
  <c r="AJ2649" i="1"/>
  <c r="AJ2650" i="1"/>
  <c r="Q2650" i="1" s="1"/>
  <c r="AJ2651" i="1"/>
  <c r="AJ2652" i="1"/>
  <c r="Q2652" i="1" s="1"/>
  <c r="AJ2653" i="1"/>
  <c r="Q2653" i="1" s="1"/>
  <c r="AJ2654" i="1"/>
  <c r="AJ2655" i="1"/>
  <c r="Q2655" i="1" s="1"/>
  <c r="AJ2656" i="1"/>
  <c r="AJ2657" i="1"/>
  <c r="AJ2658" i="1"/>
  <c r="AJ2659" i="1"/>
  <c r="AJ2660" i="1"/>
  <c r="Q2660" i="1" s="1"/>
  <c r="AJ2661" i="1"/>
  <c r="Q2661" i="1" s="1"/>
  <c r="AJ2662" i="1"/>
  <c r="AJ2663" i="1"/>
  <c r="Q2663" i="1" s="1"/>
  <c r="AJ2664" i="1"/>
  <c r="AJ2665" i="1"/>
  <c r="AJ2666" i="1"/>
  <c r="Q2666" i="1" s="1"/>
  <c r="AJ2667" i="1"/>
  <c r="AJ2668" i="1"/>
  <c r="Q2668" i="1" s="1"/>
  <c r="AJ2669" i="1"/>
  <c r="Q2669" i="1" s="1"/>
  <c r="AJ2670" i="1"/>
  <c r="AJ2671" i="1"/>
  <c r="Q2671" i="1" s="1"/>
  <c r="AJ2672" i="1"/>
  <c r="AJ2673" i="1"/>
  <c r="AJ2674" i="1"/>
  <c r="Q2674" i="1" s="1"/>
  <c r="AJ2675" i="1"/>
  <c r="AJ2676" i="1"/>
  <c r="Q2676" i="1" s="1"/>
  <c r="AJ2677" i="1"/>
  <c r="Q2677" i="1" s="1"/>
  <c r="AJ2678" i="1"/>
  <c r="AJ2679" i="1"/>
  <c r="Q2679" i="1" s="1"/>
  <c r="AJ2680" i="1"/>
  <c r="AJ2681" i="1"/>
  <c r="AJ2682" i="1"/>
  <c r="Q2682" i="1" s="1"/>
  <c r="AJ2683" i="1"/>
  <c r="AJ2684" i="1"/>
  <c r="Q2684" i="1" s="1"/>
  <c r="AJ2685" i="1"/>
  <c r="Q2685" i="1" s="1"/>
  <c r="AJ2686" i="1"/>
  <c r="AJ2687" i="1"/>
  <c r="AJ2688" i="1"/>
  <c r="AJ2689" i="1"/>
  <c r="AJ2690" i="1"/>
  <c r="Q2690" i="1" s="1"/>
  <c r="AJ2691" i="1"/>
  <c r="AJ2692" i="1"/>
  <c r="AJ2693" i="1"/>
  <c r="Q2693" i="1" s="1"/>
  <c r="AJ2694" i="1"/>
  <c r="AJ2695" i="1"/>
  <c r="Q2695" i="1" s="1"/>
  <c r="AJ2696" i="1"/>
  <c r="AJ2697" i="1"/>
  <c r="AJ2698" i="1"/>
  <c r="Q2698" i="1" s="1"/>
  <c r="AJ2699" i="1"/>
  <c r="AJ2700" i="1"/>
  <c r="Q2700" i="1" s="1"/>
  <c r="AJ2701" i="1"/>
  <c r="AJ2702" i="1"/>
  <c r="AJ2703" i="1"/>
  <c r="Q2703" i="1" s="1"/>
  <c r="AJ2704" i="1"/>
  <c r="AJ2705" i="1"/>
  <c r="AJ2706" i="1"/>
  <c r="Q2706" i="1" s="1"/>
  <c r="AJ2707" i="1"/>
  <c r="AJ2708" i="1"/>
  <c r="Q2708" i="1" s="1"/>
  <c r="AJ2709" i="1"/>
  <c r="Q2709" i="1" s="1"/>
  <c r="AJ2710" i="1"/>
  <c r="AJ2711" i="1"/>
  <c r="Q2711" i="1" s="1"/>
  <c r="AJ2712" i="1"/>
  <c r="AJ2713" i="1"/>
  <c r="AJ2714" i="1"/>
  <c r="Q2714" i="1" s="1"/>
  <c r="AJ2715" i="1"/>
  <c r="AJ2716" i="1"/>
  <c r="Q2716" i="1" s="1"/>
  <c r="AJ2717" i="1"/>
  <c r="Q2717" i="1" s="1"/>
  <c r="AJ2718" i="1"/>
  <c r="AJ2719" i="1"/>
  <c r="Q2719" i="1" s="1"/>
  <c r="AJ2720" i="1"/>
  <c r="AJ2721" i="1"/>
  <c r="AJ2722" i="1"/>
  <c r="Q2722" i="1" s="1"/>
  <c r="AJ2723" i="1"/>
  <c r="AJ2724" i="1"/>
  <c r="Q2724" i="1" s="1"/>
  <c r="AJ2725" i="1"/>
  <c r="Q2725" i="1" s="1"/>
  <c r="AJ2726" i="1"/>
  <c r="AJ2727" i="1"/>
  <c r="Q2727" i="1" s="1"/>
  <c r="AJ2728" i="1"/>
  <c r="AJ2729" i="1"/>
  <c r="AJ2730" i="1"/>
  <c r="Q2730" i="1" s="1"/>
  <c r="AJ2731" i="1"/>
  <c r="AJ2732" i="1"/>
  <c r="AJ2733" i="1"/>
  <c r="AJ2734" i="1"/>
  <c r="AJ2735" i="1"/>
  <c r="Q2735" i="1" s="1"/>
  <c r="AJ2736" i="1"/>
  <c r="AJ2737" i="1"/>
  <c r="AJ2738" i="1"/>
  <c r="Q2738" i="1" s="1"/>
  <c r="AJ2739" i="1"/>
  <c r="AJ2740" i="1"/>
  <c r="Q2740" i="1" s="1"/>
  <c r="AJ2741" i="1"/>
  <c r="Q2741" i="1" s="1"/>
  <c r="AJ2742" i="1"/>
  <c r="AJ2743" i="1"/>
  <c r="Q2743" i="1" s="1"/>
  <c r="AJ2744" i="1"/>
  <c r="AJ2745" i="1"/>
  <c r="AJ2746" i="1"/>
  <c r="Q2746" i="1" s="1"/>
  <c r="AJ2747" i="1"/>
  <c r="AJ2748" i="1"/>
  <c r="Q2748" i="1" s="1"/>
  <c r="AJ2749" i="1"/>
  <c r="AJ2750" i="1"/>
  <c r="AJ2751" i="1"/>
  <c r="Q2751" i="1" s="1"/>
  <c r="AJ2752" i="1"/>
  <c r="AJ2753" i="1"/>
  <c r="AJ2754" i="1"/>
  <c r="Q2754" i="1" s="1"/>
  <c r="AJ2755" i="1"/>
  <c r="AJ2756" i="1"/>
  <c r="AJ2757" i="1"/>
  <c r="Q2757" i="1" s="1"/>
  <c r="AJ2758" i="1"/>
  <c r="AJ2759" i="1"/>
  <c r="Q2759" i="1" s="1"/>
  <c r="AJ2760" i="1"/>
  <c r="AJ2761" i="1"/>
  <c r="AJ2762" i="1"/>
  <c r="Q2762" i="1" s="1"/>
  <c r="AJ2763" i="1"/>
  <c r="AJ2764" i="1"/>
  <c r="Q2764" i="1" s="1"/>
  <c r="AJ2765" i="1"/>
  <c r="AJ2766" i="1"/>
  <c r="AJ2767" i="1"/>
  <c r="Q2767" i="1" s="1"/>
  <c r="AJ2768" i="1"/>
  <c r="AJ2769" i="1"/>
  <c r="AJ2770" i="1"/>
  <c r="Q2770" i="1" s="1"/>
  <c r="AJ2771" i="1"/>
  <c r="AJ2772" i="1"/>
  <c r="Q2772" i="1" s="1"/>
  <c r="AJ2773" i="1"/>
  <c r="Q2773" i="1" s="1"/>
  <c r="AJ2774" i="1"/>
  <c r="AJ2775" i="1"/>
  <c r="Q2775" i="1" s="1"/>
  <c r="AJ2776" i="1"/>
  <c r="AJ2777" i="1"/>
  <c r="AJ2778" i="1"/>
  <c r="Q2778" i="1" s="1"/>
  <c r="AJ2779" i="1"/>
  <c r="AJ2780" i="1"/>
  <c r="Q2780" i="1" s="1"/>
  <c r="AJ2781" i="1"/>
  <c r="AJ2782" i="1"/>
  <c r="AJ2783" i="1"/>
  <c r="Q2783" i="1" s="1"/>
  <c r="AJ2784" i="1"/>
  <c r="AJ2785" i="1"/>
  <c r="AJ2786" i="1"/>
  <c r="Q2786" i="1" s="1"/>
  <c r="AJ2787" i="1"/>
  <c r="AJ2788" i="1"/>
  <c r="Q2788" i="1" s="1"/>
  <c r="AJ2789" i="1"/>
  <c r="Q2789" i="1" s="1"/>
  <c r="AJ2790" i="1"/>
  <c r="AJ2791" i="1"/>
  <c r="Q2791" i="1" s="1"/>
  <c r="AJ2792" i="1"/>
  <c r="AJ2793" i="1"/>
  <c r="AJ2794" i="1"/>
  <c r="Q2794" i="1" s="1"/>
  <c r="AJ2795" i="1"/>
  <c r="AJ2796" i="1"/>
  <c r="Q2796" i="1" s="1"/>
  <c r="AJ2797" i="1"/>
  <c r="AJ2798" i="1"/>
  <c r="AJ2799" i="1"/>
  <c r="Q2799" i="1" s="1"/>
  <c r="AJ2800" i="1"/>
  <c r="AJ2801" i="1"/>
  <c r="AJ2802" i="1"/>
  <c r="Q2802" i="1" s="1"/>
  <c r="AJ2803" i="1"/>
  <c r="AJ2804" i="1"/>
  <c r="Q2804" i="1" s="1"/>
  <c r="AJ2805" i="1"/>
  <c r="Q2805" i="1" s="1"/>
  <c r="AJ2806" i="1"/>
  <c r="AJ2807" i="1"/>
  <c r="Q2807" i="1" s="1"/>
  <c r="AJ2808" i="1"/>
  <c r="AJ2809" i="1"/>
  <c r="AJ2810" i="1"/>
  <c r="Q2810" i="1" s="1"/>
  <c r="AJ2811" i="1"/>
  <c r="AJ2812" i="1"/>
  <c r="Q2812" i="1" s="1"/>
  <c r="AJ2813" i="1"/>
  <c r="AJ2814" i="1"/>
  <c r="AJ2815" i="1"/>
  <c r="Q2815" i="1" s="1"/>
  <c r="AJ2816" i="1"/>
  <c r="AJ2817" i="1"/>
  <c r="AJ2818" i="1"/>
  <c r="Q2818" i="1" s="1"/>
  <c r="AJ2819" i="1"/>
  <c r="AJ2820" i="1"/>
  <c r="Q2820" i="1" s="1"/>
  <c r="AJ2821" i="1"/>
  <c r="Q2821" i="1" s="1"/>
  <c r="AJ2822" i="1"/>
  <c r="AJ2823" i="1"/>
  <c r="Q2823" i="1" s="1"/>
  <c r="AJ2824" i="1"/>
  <c r="AJ2825" i="1"/>
  <c r="AJ2826" i="1"/>
  <c r="Q2826" i="1" s="1"/>
  <c r="AJ2827" i="1"/>
  <c r="AJ2828" i="1"/>
  <c r="Q2828" i="1" s="1"/>
  <c r="AJ2829" i="1"/>
  <c r="Q2829" i="1" s="1"/>
  <c r="AJ2830" i="1"/>
  <c r="AJ2831" i="1"/>
  <c r="Q2831" i="1" s="1"/>
  <c r="AJ2832" i="1"/>
  <c r="AJ2833" i="1"/>
  <c r="AJ2834" i="1"/>
  <c r="Q2834" i="1" s="1"/>
  <c r="AJ2835" i="1"/>
  <c r="AJ2836" i="1"/>
  <c r="Q2836" i="1" s="1"/>
  <c r="AJ2837" i="1"/>
  <c r="Q2837" i="1" s="1"/>
  <c r="AJ2838" i="1"/>
  <c r="AJ2839" i="1"/>
  <c r="Q2839" i="1" s="1"/>
  <c r="AJ2840" i="1"/>
  <c r="AJ2841" i="1"/>
  <c r="AJ2842" i="1"/>
  <c r="Q2842" i="1" s="1"/>
  <c r="AJ2843" i="1"/>
  <c r="AJ2844" i="1"/>
  <c r="Q2844" i="1" s="1"/>
  <c r="AJ2845" i="1"/>
  <c r="Q2845" i="1" s="1"/>
  <c r="AJ2846" i="1"/>
  <c r="AJ2847" i="1"/>
  <c r="Q2847" i="1" s="1"/>
  <c r="AJ2848" i="1"/>
  <c r="AJ2849" i="1"/>
  <c r="AJ2850" i="1"/>
  <c r="Q2850" i="1" s="1"/>
  <c r="AJ2851" i="1"/>
  <c r="AJ2852" i="1"/>
  <c r="Q2852" i="1" s="1"/>
  <c r="AJ2853" i="1"/>
  <c r="Q2853" i="1" s="1"/>
  <c r="AJ2854" i="1"/>
  <c r="AJ2855" i="1"/>
  <c r="Q2855" i="1" s="1"/>
  <c r="AJ2856" i="1"/>
  <c r="AJ2857" i="1"/>
  <c r="AJ2858" i="1"/>
  <c r="Q2858" i="1" s="1"/>
  <c r="AJ2859" i="1"/>
  <c r="AJ2860" i="1"/>
  <c r="Q2860" i="1" s="1"/>
  <c r="AJ2861" i="1"/>
  <c r="Q2861" i="1" s="1"/>
  <c r="AJ2862" i="1"/>
  <c r="AJ2863" i="1"/>
  <c r="Q2863" i="1" s="1"/>
  <c r="AJ2864" i="1"/>
  <c r="AJ2865" i="1"/>
  <c r="AJ2866" i="1"/>
  <c r="Q2866" i="1" s="1"/>
  <c r="AJ2867" i="1"/>
  <c r="AJ2868" i="1"/>
  <c r="AJ2869" i="1"/>
  <c r="Q2869" i="1" s="1"/>
  <c r="AJ2870" i="1"/>
  <c r="AJ2871" i="1"/>
  <c r="Q2871" i="1" s="1"/>
  <c r="AJ2872" i="1"/>
  <c r="AJ2873" i="1"/>
  <c r="AJ2874" i="1"/>
  <c r="Q2874" i="1" s="1"/>
  <c r="AJ2875" i="1"/>
  <c r="AJ2876" i="1"/>
  <c r="Q2876" i="1" s="1"/>
  <c r="AJ2877" i="1"/>
  <c r="AJ2878" i="1"/>
  <c r="AJ2879" i="1"/>
  <c r="Q2879" i="1" s="1"/>
  <c r="AJ2880" i="1"/>
  <c r="AJ2881" i="1"/>
  <c r="AJ2882" i="1"/>
  <c r="Q2882" i="1" s="1"/>
  <c r="AJ2883" i="1"/>
  <c r="AJ2884" i="1"/>
  <c r="Q2884" i="1" s="1"/>
  <c r="AJ2885" i="1"/>
  <c r="Q2885" i="1" s="1"/>
  <c r="AJ2886" i="1"/>
  <c r="AJ2887" i="1"/>
  <c r="Q2887" i="1" s="1"/>
  <c r="AJ2888" i="1"/>
  <c r="AJ2889" i="1"/>
  <c r="AJ2890" i="1"/>
  <c r="Q2890" i="1" s="1"/>
  <c r="AJ2891" i="1"/>
  <c r="AJ2892" i="1"/>
  <c r="AJ2893" i="1"/>
  <c r="AJ2894" i="1"/>
  <c r="AJ2895" i="1"/>
  <c r="Q2895" i="1" s="1"/>
  <c r="AJ2896" i="1"/>
  <c r="AJ2897" i="1"/>
  <c r="AJ2898" i="1"/>
  <c r="Q2898" i="1" s="1"/>
  <c r="AJ2899" i="1"/>
  <c r="AJ2900" i="1"/>
  <c r="Q2900" i="1" s="1"/>
  <c r="AJ2901" i="1"/>
  <c r="Q2901" i="1" s="1"/>
  <c r="AJ2902" i="1"/>
  <c r="AJ2903" i="1"/>
  <c r="Q2903" i="1" s="1"/>
  <c r="AJ2904" i="1"/>
  <c r="AJ2905" i="1"/>
  <c r="AJ2906" i="1"/>
  <c r="Q2906" i="1" s="1"/>
  <c r="AJ2907" i="1"/>
  <c r="AJ2908" i="1"/>
  <c r="Q2908" i="1" s="1"/>
  <c r="AJ2909" i="1"/>
  <c r="AJ2910" i="1"/>
  <c r="AJ2911" i="1"/>
  <c r="AJ2912" i="1"/>
  <c r="AJ2913" i="1"/>
  <c r="AJ2914" i="1"/>
  <c r="Q2914" i="1" s="1"/>
  <c r="AJ2915" i="1"/>
  <c r="AJ2916" i="1"/>
  <c r="AJ2917" i="1"/>
  <c r="Q2917" i="1" s="1"/>
  <c r="AJ2918" i="1"/>
  <c r="AJ2919" i="1"/>
  <c r="Q2919" i="1" s="1"/>
  <c r="AJ2920" i="1"/>
  <c r="AJ2921" i="1"/>
  <c r="AJ2922" i="1"/>
  <c r="Q2922" i="1" s="1"/>
  <c r="AJ2923" i="1"/>
  <c r="AJ2924" i="1"/>
  <c r="Q2924" i="1" s="1"/>
  <c r="AJ2925" i="1"/>
  <c r="Q2925" i="1" s="1"/>
  <c r="AJ2926" i="1"/>
  <c r="AJ2927" i="1"/>
  <c r="Q2927" i="1" s="1"/>
  <c r="AJ2928" i="1"/>
  <c r="AJ2929" i="1"/>
  <c r="AJ2930" i="1"/>
  <c r="Q2930" i="1" s="1"/>
  <c r="AJ2931" i="1"/>
  <c r="AJ2932" i="1"/>
  <c r="Q2932" i="1" s="1"/>
  <c r="AJ2933" i="1"/>
  <c r="Q2933" i="1" s="1"/>
  <c r="AJ2934" i="1"/>
  <c r="AJ2935" i="1"/>
  <c r="Q2935" i="1" s="1"/>
  <c r="AJ2936" i="1"/>
  <c r="AJ2937" i="1"/>
  <c r="AJ2938" i="1"/>
  <c r="Q2938" i="1" s="1"/>
  <c r="AJ2939" i="1"/>
  <c r="AJ2940" i="1"/>
  <c r="AJ2941" i="1"/>
  <c r="AJ2942" i="1"/>
  <c r="AJ2943" i="1"/>
  <c r="Q2943" i="1" s="1"/>
  <c r="AJ2944" i="1"/>
  <c r="AJ2945" i="1"/>
  <c r="AJ2946" i="1"/>
  <c r="AJ2947" i="1"/>
  <c r="AJ2948" i="1"/>
  <c r="Q2948" i="1" s="1"/>
  <c r="AJ2949" i="1"/>
  <c r="Q2949" i="1" s="1"/>
  <c r="AJ2950" i="1"/>
  <c r="AJ2951" i="1"/>
  <c r="Q2951" i="1" s="1"/>
  <c r="AJ2952" i="1"/>
  <c r="AJ2953" i="1"/>
  <c r="AJ2954" i="1"/>
  <c r="Q2954" i="1" s="1"/>
  <c r="AJ2955" i="1"/>
  <c r="AJ2956" i="1"/>
  <c r="Q2956" i="1" s="1"/>
  <c r="AJ2957" i="1"/>
  <c r="Q2957" i="1" s="1"/>
  <c r="AJ2958" i="1"/>
  <c r="AJ2959" i="1"/>
  <c r="Q2959" i="1" s="1"/>
  <c r="AJ2960" i="1"/>
  <c r="AJ2961" i="1"/>
  <c r="AJ2962" i="1"/>
  <c r="Q2962" i="1" s="1"/>
  <c r="AJ2963" i="1"/>
  <c r="AJ2964" i="1"/>
  <c r="Q2964" i="1" s="1"/>
  <c r="AJ2965" i="1"/>
  <c r="Q2965" i="1" s="1"/>
  <c r="AJ2966" i="1"/>
  <c r="AJ2967" i="1"/>
  <c r="AJ2968" i="1"/>
  <c r="AJ2969" i="1"/>
  <c r="AJ2970" i="1"/>
  <c r="Q2970" i="1" s="1"/>
  <c r="AJ2971" i="1"/>
  <c r="AJ2972" i="1"/>
  <c r="Q2972" i="1" s="1"/>
  <c r="AJ2973" i="1"/>
  <c r="AJ2974" i="1"/>
  <c r="AJ2975" i="1"/>
  <c r="Q2975" i="1" s="1"/>
  <c r="AJ2976" i="1"/>
  <c r="AJ2977" i="1"/>
  <c r="AJ2978" i="1"/>
  <c r="Q2978" i="1" s="1"/>
  <c r="AJ2979" i="1"/>
  <c r="AJ2980" i="1"/>
  <c r="Q2980" i="1" s="1"/>
  <c r="AJ2981" i="1"/>
  <c r="Q2981" i="1" s="1"/>
  <c r="AJ2982" i="1"/>
  <c r="AJ2983" i="1"/>
  <c r="Q2983" i="1" s="1"/>
  <c r="AJ2984" i="1"/>
  <c r="AJ2985" i="1"/>
  <c r="AJ2986" i="1"/>
  <c r="Q2986" i="1" s="1"/>
  <c r="AJ2987" i="1"/>
  <c r="AJ2988" i="1"/>
  <c r="Q2988" i="1" s="1"/>
  <c r="AJ2989" i="1"/>
  <c r="AJ2990" i="1"/>
  <c r="AJ2991" i="1"/>
  <c r="Q2991" i="1" s="1"/>
  <c r="AJ2992" i="1"/>
  <c r="AJ2993" i="1"/>
  <c r="AJ2994" i="1"/>
  <c r="Q2994" i="1" s="1"/>
  <c r="AJ2995" i="1"/>
  <c r="AJ2996" i="1"/>
  <c r="Q2996" i="1" s="1"/>
  <c r="AJ2997" i="1"/>
  <c r="Q2997" i="1" s="1"/>
  <c r="AJ2998" i="1"/>
  <c r="AJ2999" i="1"/>
  <c r="Q2999" i="1" s="1"/>
  <c r="AJ3000" i="1"/>
  <c r="AJ3001" i="1"/>
  <c r="AJ3002" i="1"/>
  <c r="Q3002" i="1" s="1"/>
  <c r="AJ3003" i="1"/>
  <c r="AJ3004" i="1"/>
  <c r="Q3004" i="1" s="1"/>
  <c r="AJ3005" i="1"/>
  <c r="AJ3006" i="1"/>
  <c r="AJ3007" i="1"/>
  <c r="Q3007" i="1" s="1"/>
  <c r="AJ3008" i="1"/>
  <c r="AJ3009" i="1"/>
  <c r="AJ3010" i="1"/>
  <c r="Q3010" i="1" s="1"/>
  <c r="AJ3011" i="1"/>
  <c r="AJ3012" i="1"/>
  <c r="AJ3013" i="1"/>
  <c r="Q3013" i="1" s="1"/>
  <c r="AJ3014" i="1"/>
  <c r="AJ3015" i="1"/>
  <c r="Q3015" i="1" s="1"/>
  <c r="AJ3016" i="1"/>
  <c r="AJ3017" i="1"/>
  <c r="AJ3018" i="1"/>
  <c r="Q3018" i="1" s="1"/>
  <c r="AJ3019" i="1"/>
  <c r="AJ3020" i="1"/>
  <c r="Q3020" i="1" s="1"/>
  <c r="AJ3021" i="1"/>
  <c r="AJ3022" i="1"/>
  <c r="AJ3023" i="1"/>
  <c r="Q3023" i="1" s="1"/>
  <c r="AJ3024" i="1"/>
  <c r="AJ3025" i="1"/>
  <c r="AJ3026" i="1"/>
  <c r="Q3026" i="1" s="1"/>
  <c r="AJ3027" i="1"/>
  <c r="AJ3028" i="1"/>
  <c r="Q3028" i="1" s="1"/>
  <c r="AJ3029" i="1"/>
  <c r="Q3029" i="1" s="1"/>
  <c r="AJ3030" i="1"/>
  <c r="AJ3031" i="1"/>
  <c r="Q3031" i="1" s="1"/>
  <c r="AJ3032" i="1"/>
  <c r="AJ3033" i="1"/>
  <c r="AJ3034" i="1"/>
  <c r="Q3034" i="1" s="1"/>
  <c r="AJ3035" i="1"/>
  <c r="AJ3036" i="1"/>
  <c r="Q3036" i="1" s="1"/>
  <c r="AJ3037" i="1"/>
  <c r="Q3037" i="1" s="1"/>
  <c r="AJ3038" i="1"/>
  <c r="AJ3039" i="1"/>
  <c r="Q3039" i="1" s="1"/>
  <c r="AJ3040" i="1"/>
  <c r="AJ3041" i="1"/>
  <c r="AJ3042" i="1"/>
  <c r="Q3042" i="1" s="1"/>
  <c r="AJ3043" i="1"/>
  <c r="AJ3044" i="1"/>
  <c r="Q3044" i="1" s="1"/>
  <c r="AJ3045" i="1"/>
  <c r="Q3045" i="1" s="1"/>
  <c r="AJ3046" i="1"/>
  <c r="AJ3047" i="1"/>
  <c r="Q3047" i="1" s="1"/>
  <c r="AJ3048" i="1"/>
  <c r="AJ3049" i="1"/>
  <c r="AJ3050" i="1"/>
  <c r="Q3050" i="1" s="1"/>
  <c r="AJ3051" i="1"/>
  <c r="AJ3052" i="1"/>
  <c r="Q3052" i="1" s="1"/>
  <c r="AJ3053" i="1"/>
  <c r="Q3053" i="1" s="1"/>
  <c r="AJ3054" i="1"/>
  <c r="AJ3055" i="1"/>
  <c r="Q3055" i="1" s="1"/>
  <c r="AJ3056" i="1"/>
  <c r="AJ3057" i="1"/>
  <c r="AJ3058" i="1"/>
  <c r="Q3058" i="1" s="1"/>
  <c r="AJ3059" i="1"/>
  <c r="AJ3060" i="1"/>
  <c r="Q3060" i="1" s="1"/>
  <c r="AJ3061" i="1"/>
  <c r="Q3061" i="1" s="1"/>
  <c r="AJ3062" i="1"/>
  <c r="AJ3063" i="1"/>
  <c r="Q3063" i="1" s="1"/>
  <c r="AJ3064" i="1"/>
  <c r="AJ3065" i="1"/>
  <c r="AJ3066" i="1"/>
  <c r="Q3066" i="1" s="1"/>
  <c r="AJ3067" i="1"/>
  <c r="AJ3068" i="1"/>
  <c r="Q3068" i="1" s="1"/>
  <c r="AJ3069" i="1"/>
  <c r="Q3069" i="1" s="1"/>
  <c r="AJ3070" i="1"/>
  <c r="AJ3071" i="1"/>
  <c r="Q3071" i="1" s="1"/>
  <c r="AJ3072" i="1"/>
  <c r="AJ3073" i="1"/>
  <c r="AJ3074" i="1"/>
  <c r="Q3074" i="1" s="1"/>
  <c r="AJ3075" i="1"/>
  <c r="AJ3076" i="1"/>
  <c r="Q3076" i="1" s="1"/>
  <c r="AJ3077" i="1"/>
  <c r="Q3077" i="1" s="1"/>
  <c r="AJ3078" i="1"/>
  <c r="AJ3079" i="1"/>
  <c r="Q3079" i="1" s="1"/>
  <c r="AJ3080" i="1"/>
  <c r="AJ3081" i="1"/>
  <c r="AJ3082" i="1"/>
  <c r="Q3082" i="1" s="1"/>
  <c r="AJ3083" i="1"/>
  <c r="AJ3084" i="1"/>
  <c r="Q3084" i="1" s="1"/>
  <c r="AJ3085" i="1"/>
  <c r="AJ3086" i="1"/>
  <c r="AJ3087" i="1"/>
  <c r="Q3087" i="1" s="1"/>
  <c r="AJ3088" i="1"/>
  <c r="AJ3089" i="1"/>
  <c r="AJ3090" i="1"/>
  <c r="Q3090" i="1" s="1"/>
  <c r="AJ3091" i="1"/>
  <c r="AJ3092" i="1"/>
  <c r="Q3092" i="1" s="1"/>
  <c r="AJ3093" i="1"/>
  <c r="Q3093" i="1" s="1"/>
  <c r="AJ3094" i="1"/>
  <c r="AJ3095" i="1"/>
  <c r="Q3095" i="1" s="1"/>
  <c r="AJ3096" i="1"/>
  <c r="AJ3097" i="1"/>
  <c r="AJ3098" i="1"/>
  <c r="Q3098" i="1" s="1"/>
  <c r="AJ3099" i="1"/>
  <c r="AJ3100" i="1"/>
  <c r="Q3100" i="1" s="1"/>
  <c r="AJ3101" i="1"/>
  <c r="AJ3102" i="1"/>
  <c r="AJ3103" i="1"/>
  <c r="Q3103" i="1" s="1"/>
  <c r="AJ3104" i="1"/>
  <c r="AJ3105" i="1"/>
  <c r="AJ3106" i="1"/>
  <c r="Q3106" i="1" s="1"/>
  <c r="AJ3107" i="1"/>
  <c r="AJ3108" i="1"/>
  <c r="Q3108" i="1" s="1"/>
  <c r="AJ3109" i="1"/>
  <c r="Q3109" i="1" s="1"/>
  <c r="AJ3110" i="1"/>
  <c r="AJ3111" i="1"/>
  <c r="Q3111" i="1" s="1"/>
  <c r="AJ3112" i="1"/>
  <c r="AJ3113" i="1"/>
  <c r="AJ3114" i="1"/>
  <c r="Q3114" i="1" s="1"/>
  <c r="AJ3115" i="1"/>
  <c r="AJ3116" i="1"/>
  <c r="Q3116" i="1" s="1"/>
  <c r="AJ3117" i="1"/>
  <c r="AJ3118" i="1"/>
  <c r="AJ3119" i="1"/>
  <c r="Q3119" i="1" s="1"/>
  <c r="AJ3120" i="1"/>
  <c r="AJ3121" i="1"/>
  <c r="AJ3122" i="1"/>
  <c r="Q3122" i="1" s="1"/>
  <c r="AJ3123" i="1"/>
  <c r="AJ3124" i="1"/>
  <c r="Q3124" i="1" s="1"/>
  <c r="AJ3125" i="1"/>
  <c r="Q3125" i="1" s="1"/>
  <c r="AJ3126" i="1"/>
  <c r="AJ3127" i="1"/>
  <c r="AJ3128" i="1"/>
  <c r="AJ3129" i="1"/>
  <c r="AJ3130" i="1"/>
  <c r="Q3130" i="1" s="1"/>
  <c r="AJ3131" i="1"/>
  <c r="AJ3132" i="1"/>
  <c r="Q3132" i="1" s="1"/>
  <c r="AJ3133" i="1"/>
  <c r="Q3133" i="1" s="1"/>
  <c r="AJ3134" i="1"/>
  <c r="AJ3135" i="1"/>
  <c r="Q3135" i="1" s="1"/>
  <c r="AJ3136" i="1"/>
  <c r="AJ3137" i="1"/>
  <c r="AJ3138" i="1"/>
  <c r="Q3138" i="1" s="1"/>
  <c r="AJ3139" i="1"/>
  <c r="AJ3140" i="1"/>
  <c r="Q3140" i="1" s="1"/>
  <c r="AJ3141" i="1"/>
  <c r="Q3141" i="1" s="1"/>
  <c r="AJ3142" i="1"/>
  <c r="AJ3143" i="1"/>
  <c r="Q3143" i="1" s="1"/>
  <c r="AJ3144" i="1"/>
  <c r="AJ3145" i="1"/>
  <c r="AJ3146" i="1"/>
  <c r="Q3146" i="1" s="1"/>
  <c r="AJ3147" i="1"/>
  <c r="AJ3148" i="1"/>
  <c r="AJ3149" i="1"/>
  <c r="Q3149" i="1" s="1"/>
  <c r="AJ3150" i="1"/>
  <c r="AJ3151" i="1"/>
  <c r="Q3151" i="1" s="1"/>
  <c r="AJ3152" i="1"/>
  <c r="AJ3153" i="1"/>
  <c r="AJ3154" i="1"/>
  <c r="Q3154" i="1" s="1"/>
  <c r="AJ3155" i="1"/>
  <c r="AJ3156" i="1"/>
  <c r="Q3156" i="1" s="1"/>
  <c r="AJ3157" i="1"/>
  <c r="Q3157" i="1" s="1"/>
  <c r="AJ3158" i="1"/>
  <c r="AJ3159" i="1"/>
  <c r="Q3159" i="1" s="1"/>
  <c r="AJ3160" i="1"/>
  <c r="AJ3161" i="1"/>
  <c r="AJ3162" i="1"/>
  <c r="Q3162" i="1" s="1"/>
  <c r="AJ3163" i="1"/>
  <c r="AJ3164" i="1"/>
  <c r="Q3164" i="1" s="1"/>
  <c r="AJ3165" i="1"/>
  <c r="Q3165" i="1" s="1"/>
  <c r="AJ3166" i="1"/>
  <c r="AJ3167" i="1"/>
  <c r="Q3167" i="1" s="1"/>
  <c r="AJ3168" i="1"/>
  <c r="AJ3169" i="1"/>
  <c r="AJ3170" i="1"/>
  <c r="Q3170" i="1" s="1"/>
  <c r="AJ3171" i="1"/>
  <c r="AJ3172" i="1"/>
  <c r="Q3172" i="1" s="1"/>
  <c r="AJ3173" i="1"/>
  <c r="Q3173" i="1" s="1"/>
  <c r="AJ3174" i="1"/>
  <c r="AJ3175" i="1"/>
  <c r="Q3175" i="1" s="1"/>
  <c r="AJ3176" i="1"/>
  <c r="AJ3177" i="1"/>
  <c r="AJ3178" i="1"/>
  <c r="Q3178" i="1" s="1"/>
  <c r="AJ3179" i="1"/>
  <c r="AJ3180" i="1"/>
  <c r="Q3180" i="1" s="1"/>
  <c r="AJ3181" i="1"/>
  <c r="Q3181" i="1" s="1"/>
  <c r="AJ3182" i="1"/>
  <c r="AJ3183" i="1"/>
  <c r="Q3183" i="1" s="1"/>
  <c r="AJ3184" i="1"/>
  <c r="AJ3185" i="1"/>
  <c r="AJ3186" i="1"/>
  <c r="Q3186" i="1" s="1"/>
  <c r="AJ3187" i="1"/>
  <c r="AJ3188" i="1"/>
  <c r="Q3188" i="1" s="1"/>
  <c r="AJ3189" i="1"/>
  <c r="Q3189" i="1" s="1"/>
  <c r="AJ3190" i="1"/>
  <c r="AJ3191" i="1"/>
  <c r="Q3191" i="1" s="1"/>
  <c r="AJ3192" i="1"/>
  <c r="AJ3193" i="1"/>
  <c r="AJ3194" i="1"/>
  <c r="Q3194" i="1" s="1"/>
  <c r="AJ3195" i="1"/>
  <c r="AJ3196" i="1"/>
  <c r="Q3196" i="1" s="1"/>
  <c r="AJ3197" i="1"/>
  <c r="Q3197" i="1" s="1"/>
  <c r="AJ3198" i="1"/>
  <c r="AJ3199" i="1"/>
  <c r="Q3199" i="1" s="1"/>
  <c r="AJ3200" i="1"/>
  <c r="AJ3201" i="1"/>
  <c r="AJ3202" i="1"/>
  <c r="Q3202" i="1" s="1"/>
  <c r="AJ3203" i="1"/>
  <c r="AJ3204" i="1"/>
  <c r="Q3204" i="1" s="1"/>
  <c r="AJ3205" i="1"/>
  <c r="Q3205" i="1" s="1"/>
  <c r="AJ3206" i="1"/>
  <c r="AJ3207" i="1"/>
  <c r="Q3207" i="1" s="1"/>
  <c r="AJ3208" i="1"/>
  <c r="AJ3209" i="1"/>
  <c r="AJ3210" i="1"/>
  <c r="Q3210" i="1" s="1"/>
  <c r="AJ3211" i="1"/>
  <c r="AJ3212" i="1"/>
  <c r="Q3212" i="1" s="1"/>
  <c r="AJ3213" i="1"/>
  <c r="Q3213" i="1" s="1"/>
  <c r="AJ3214" i="1"/>
  <c r="AJ3215" i="1"/>
  <c r="Q3215" i="1" s="1"/>
  <c r="AJ3216" i="1"/>
  <c r="AJ3217" i="1"/>
  <c r="AJ3218" i="1"/>
  <c r="Q3218" i="1" s="1"/>
  <c r="AJ3219" i="1"/>
  <c r="AJ3220" i="1"/>
  <c r="Q3220" i="1" s="1"/>
  <c r="AJ3221" i="1"/>
  <c r="Q3221" i="1" s="1"/>
  <c r="AJ3222" i="1"/>
  <c r="AJ3223" i="1"/>
  <c r="Q3223" i="1" s="1"/>
  <c r="AJ3224" i="1"/>
  <c r="AJ3225" i="1"/>
  <c r="AJ3226" i="1"/>
  <c r="Q3226" i="1" s="1"/>
  <c r="AJ3227" i="1"/>
  <c r="AJ3228" i="1"/>
  <c r="Q3228" i="1" s="1"/>
  <c r="AJ3229" i="1"/>
  <c r="Q3229" i="1" s="1"/>
  <c r="AJ3230" i="1"/>
  <c r="AJ3231" i="1"/>
  <c r="Q3231" i="1" s="1"/>
  <c r="AJ3232" i="1"/>
  <c r="AJ3233" i="1"/>
  <c r="AJ3234" i="1"/>
  <c r="Q3234" i="1" s="1"/>
  <c r="AJ3235" i="1"/>
  <c r="AJ3236" i="1"/>
  <c r="Q3236" i="1" s="1"/>
  <c r="AJ3237" i="1"/>
  <c r="Q3237" i="1" s="1"/>
  <c r="AJ3238" i="1"/>
  <c r="AJ3239" i="1"/>
  <c r="Q3239" i="1" s="1"/>
  <c r="AJ3240" i="1"/>
  <c r="AJ3241" i="1"/>
  <c r="AJ3242" i="1"/>
  <c r="Q3242" i="1" s="1"/>
  <c r="AJ3243" i="1"/>
  <c r="AJ3244" i="1"/>
  <c r="Q3244" i="1" s="1"/>
  <c r="AJ3245" i="1"/>
  <c r="Q3245" i="1" s="1"/>
  <c r="AJ3246" i="1"/>
  <c r="AJ3247" i="1"/>
  <c r="Q3247" i="1" s="1"/>
  <c r="AJ3248" i="1"/>
  <c r="AJ3249" i="1"/>
  <c r="AJ3250" i="1"/>
  <c r="Q3250" i="1" s="1"/>
  <c r="AJ3251" i="1"/>
  <c r="AJ3252" i="1"/>
  <c r="Q3252" i="1" s="1"/>
  <c r="AJ3253" i="1"/>
  <c r="Q3253" i="1" s="1"/>
  <c r="AJ3254" i="1"/>
  <c r="AJ3255" i="1"/>
  <c r="Q3255" i="1" s="1"/>
  <c r="AJ3256" i="1"/>
  <c r="AJ3257" i="1"/>
  <c r="AJ3258" i="1"/>
  <c r="Q3258" i="1" s="1"/>
  <c r="AJ3259" i="1"/>
  <c r="AJ3260" i="1"/>
  <c r="Q3260" i="1" s="1"/>
  <c r="AJ3261" i="1"/>
  <c r="Q3261" i="1" s="1"/>
  <c r="AJ3262" i="1"/>
  <c r="AJ3263" i="1"/>
  <c r="Q3263" i="1" s="1"/>
  <c r="AJ3264" i="1"/>
  <c r="AJ3265" i="1"/>
  <c r="AJ3266" i="1"/>
  <c r="Q3266" i="1" s="1"/>
  <c r="AJ3267" i="1"/>
  <c r="AJ3268" i="1"/>
  <c r="Q3268" i="1" s="1"/>
  <c r="AJ3269" i="1"/>
  <c r="Q3269" i="1" s="1"/>
  <c r="AJ3270" i="1"/>
  <c r="AJ3271" i="1"/>
  <c r="Q3271" i="1" s="1"/>
  <c r="AJ3272" i="1"/>
  <c r="AJ3273" i="1"/>
  <c r="AJ3274" i="1"/>
  <c r="Q3274" i="1" s="1"/>
  <c r="AJ3275" i="1"/>
  <c r="AJ3276" i="1"/>
  <c r="Q3276" i="1" s="1"/>
  <c r="AJ3277" i="1"/>
  <c r="Q3277" i="1" s="1"/>
  <c r="AJ3278" i="1"/>
  <c r="AJ3279" i="1"/>
  <c r="Q3279" i="1" s="1"/>
  <c r="AJ3280" i="1"/>
  <c r="AJ3281" i="1"/>
  <c r="AJ3282" i="1"/>
  <c r="Q3282" i="1" s="1"/>
  <c r="AJ3283" i="1"/>
  <c r="AJ3284" i="1"/>
  <c r="Q3284" i="1" s="1"/>
  <c r="AJ3285" i="1"/>
  <c r="Q3285" i="1" s="1"/>
  <c r="AJ3286" i="1"/>
  <c r="AJ3287" i="1"/>
  <c r="Q3287" i="1" s="1"/>
  <c r="AJ3288" i="1"/>
  <c r="AJ3289" i="1"/>
  <c r="AJ3290" i="1"/>
  <c r="Q3290" i="1" s="1"/>
  <c r="AJ3291" i="1"/>
  <c r="AJ3292" i="1"/>
  <c r="Q3292" i="1" s="1"/>
  <c r="AJ3293" i="1"/>
  <c r="Q3293" i="1" s="1"/>
  <c r="AJ3294" i="1"/>
  <c r="AJ3295" i="1"/>
  <c r="Q3295" i="1" s="1"/>
  <c r="AJ3296" i="1"/>
  <c r="AJ3297" i="1"/>
  <c r="AJ3298" i="1"/>
  <c r="Q3298" i="1" s="1"/>
  <c r="AJ3299" i="1"/>
  <c r="AJ3300" i="1"/>
  <c r="Q3300" i="1" s="1"/>
  <c r="AJ3301" i="1"/>
  <c r="Q3301" i="1" s="1"/>
  <c r="AJ3302" i="1"/>
  <c r="AJ3303" i="1"/>
  <c r="Q3303" i="1" s="1"/>
  <c r="AJ3304" i="1"/>
  <c r="AJ3305" i="1"/>
  <c r="AJ3306" i="1"/>
  <c r="Q3306" i="1" s="1"/>
  <c r="AJ3307" i="1"/>
  <c r="AJ3308" i="1"/>
  <c r="Q3308" i="1" s="1"/>
  <c r="AJ3309" i="1"/>
  <c r="Q3309" i="1" s="1"/>
  <c r="AJ3310" i="1"/>
  <c r="AJ3311" i="1"/>
  <c r="Q3311" i="1" s="1"/>
  <c r="AJ3312" i="1"/>
  <c r="AJ3313" i="1"/>
  <c r="AJ3314" i="1"/>
  <c r="Q3314" i="1" s="1"/>
  <c r="AJ3315" i="1"/>
  <c r="AJ3316" i="1"/>
  <c r="Q3316" i="1" s="1"/>
  <c r="AJ3317" i="1"/>
  <c r="Q3317" i="1" s="1"/>
  <c r="AJ3318" i="1"/>
  <c r="AJ3319" i="1"/>
  <c r="Q3319" i="1" s="1"/>
  <c r="AJ3320" i="1"/>
  <c r="AJ3321" i="1"/>
  <c r="AJ3322" i="1"/>
  <c r="Q3322" i="1" s="1"/>
  <c r="AJ3323" i="1"/>
  <c r="AJ3324" i="1"/>
  <c r="Q3324" i="1" s="1"/>
  <c r="AJ3325" i="1"/>
  <c r="Q3325" i="1" s="1"/>
  <c r="AJ3326" i="1"/>
  <c r="AJ3327" i="1"/>
  <c r="Q3327" i="1" s="1"/>
  <c r="AJ3328" i="1"/>
  <c r="AJ3329" i="1"/>
  <c r="AJ3330" i="1"/>
  <c r="Q3330" i="1" s="1"/>
  <c r="AJ3331" i="1"/>
  <c r="AJ3332" i="1"/>
  <c r="AJ3333" i="1"/>
  <c r="AJ3334" i="1"/>
  <c r="AJ3335" i="1"/>
  <c r="Q3335" i="1" s="1"/>
  <c r="AJ3336" i="1"/>
  <c r="AJ3337" i="1"/>
  <c r="AJ3338" i="1"/>
  <c r="Q3338" i="1" s="1"/>
  <c r="AJ3339" i="1"/>
  <c r="AJ3340" i="1"/>
  <c r="Q3340" i="1" s="1"/>
  <c r="AJ3341" i="1"/>
  <c r="Q3341" i="1" s="1"/>
  <c r="AJ3342" i="1"/>
  <c r="AJ3343" i="1"/>
  <c r="Q3343" i="1" s="1"/>
  <c r="AJ3344" i="1"/>
  <c r="AJ3345" i="1"/>
  <c r="AJ3346" i="1"/>
  <c r="Q3346" i="1" s="1"/>
  <c r="AJ3347" i="1"/>
  <c r="AJ3348" i="1"/>
  <c r="Q3348" i="1" s="1"/>
  <c r="AJ3349" i="1"/>
  <c r="Q3349" i="1" s="1"/>
  <c r="AJ3350" i="1"/>
  <c r="AJ3351" i="1"/>
  <c r="Q3351" i="1" s="1"/>
  <c r="AJ3352" i="1"/>
  <c r="AJ3353" i="1"/>
  <c r="AJ3354" i="1"/>
  <c r="Q3354" i="1" s="1"/>
  <c r="AJ3355" i="1"/>
  <c r="AJ3356" i="1"/>
  <c r="Q3356" i="1" s="1"/>
  <c r="AJ3357" i="1"/>
  <c r="AJ3358" i="1"/>
  <c r="AJ3359" i="1"/>
  <c r="Q3359" i="1" s="1"/>
  <c r="AJ3360" i="1"/>
  <c r="AJ3361" i="1"/>
  <c r="AJ3362" i="1"/>
  <c r="Q3362" i="1" s="1"/>
  <c r="AJ3363" i="1"/>
  <c r="AJ3364" i="1"/>
  <c r="Q3364" i="1" s="1"/>
  <c r="AJ3365" i="1"/>
  <c r="Q3365" i="1" s="1"/>
  <c r="AJ3366" i="1"/>
  <c r="AJ3367" i="1"/>
  <c r="Q3367" i="1" s="1"/>
  <c r="AJ3368" i="1"/>
  <c r="AJ3369" i="1"/>
  <c r="AJ3370" i="1"/>
  <c r="Q3370" i="1" s="1"/>
  <c r="AJ3371" i="1"/>
  <c r="AJ3372" i="1"/>
  <c r="Q3372" i="1" s="1"/>
  <c r="AJ3373" i="1"/>
  <c r="AJ3374" i="1"/>
  <c r="AJ3375" i="1"/>
  <c r="Q3375" i="1" s="1"/>
  <c r="AJ3376" i="1"/>
  <c r="AJ3377" i="1"/>
  <c r="AJ3378" i="1"/>
  <c r="Q3378" i="1" s="1"/>
  <c r="AJ3379" i="1"/>
  <c r="AJ3380" i="1"/>
  <c r="Q3380" i="1" s="1"/>
  <c r="AJ3381" i="1"/>
  <c r="Q3381" i="1" s="1"/>
  <c r="AJ3382" i="1"/>
  <c r="AJ3383" i="1"/>
  <c r="Q3383" i="1" s="1"/>
  <c r="AJ3384" i="1"/>
  <c r="AJ3385" i="1"/>
  <c r="AJ3386" i="1"/>
  <c r="Q3386" i="1" s="1"/>
  <c r="AJ3387" i="1"/>
  <c r="AJ3388" i="1"/>
  <c r="Q3388" i="1" s="1"/>
  <c r="AJ3389" i="1"/>
  <c r="AJ3390" i="1"/>
  <c r="AJ3391" i="1"/>
  <c r="Q3391" i="1" s="1"/>
  <c r="AJ3392" i="1"/>
  <c r="AJ3393" i="1"/>
  <c r="AJ3394" i="1"/>
  <c r="Q3394" i="1" s="1"/>
  <c r="AJ3395" i="1"/>
  <c r="AJ3396" i="1"/>
  <c r="Q3396" i="1" s="1"/>
  <c r="AJ3397" i="1"/>
  <c r="Q3397" i="1" s="1"/>
  <c r="AJ3398" i="1"/>
  <c r="AJ3399" i="1"/>
  <c r="Q3399" i="1" s="1"/>
  <c r="AJ3400" i="1"/>
  <c r="AJ3401" i="1"/>
  <c r="AJ3402" i="1"/>
  <c r="Q3402" i="1" s="1"/>
  <c r="AJ3403" i="1"/>
  <c r="AJ3404" i="1"/>
  <c r="Q3404" i="1" s="1"/>
  <c r="AJ3405" i="1"/>
  <c r="Q3405" i="1" s="1"/>
  <c r="AJ3406" i="1"/>
  <c r="AJ3407" i="1"/>
  <c r="Q3407" i="1" s="1"/>
  <c r="AJ3408" i="1"/>
  <c r="AJ3409" i="1"/>
  <c r="AJ3410" i="1"/>
  <c r="Q3410" i="1" s="1"/>
  <c r="AJ3411" i="1"/>
  <c r="AJ3412" i="1"/>
  <c r="Q3412" i="1" s="1"/>
  <c r="AJ3413" i="1"/>
  <c r="Q3413" i="1" s="1"/>
  <c r="AJ3414" i="1"/>
  <c r="AJ3415" i="1"/>
  <c r="Q3415" i="1" s="1"/>
  <c r="AJ3416" i="1"/>
  <c r="AJ3417" i="1"/>
  <c r="AJ3418" i="1"/>
  <c r="Q3418" i="1" s="1"/>
  <c r="AJ3419" i="1"/>
  <c r="AJ3420" i="1"/>
  <c r="Q3420" i="1" s="1"/>
  <c r="AJ3421" i="1"/>
  <c r="AJ3422" i="1"/>
  <c r="AJ3423" i="1"/>
  <c r="Q3423" i="1" s="1"/>
  <c r="AJ3424" i="1"/>
  <c r="AJ3425" i="1"/>
  <c r="AJ3426" i="1"/>
  <c r="Q3426" i="1" s="1"/>
  <c r="AJ3427" i="1"/>
  <c r="AJ3428" i="1"/>
  <c r="Q3428" i="1" s="1"/>
  <c r="AJ3429" i="1"/>
  <c r="Q3429" i="1" s="1"/>
  <c r="AJ3430" i="1"/>
  <c r="AJ3431" i="1"/>
  <c r="Q3431" i="1" s="1"/>
  <c r="AJ3432" i="1"/>
  <c r="AJ3433" i="1"/>
  <c r="AJ3434" i="1"/>
  <c r="Q3434" i="1" s="1"/>
  <c r="AJ3435" i="1"/>
  <c r="AJ3436" i="1"/>
  <c r="Q3436" i="1" s="1"/>
  <c r="AJ3437" i="1"/>
  <c r="AJ3438" i="1"/>
  <c r="AJ3439" i="1"/>
  <c r="Q3439" i="1" s="1"/>
  <c r="AJ3440" i="1"/>
  <c r="AJ3441" i="1"/>
  <c r="AJ3442" i="1"/>
  <c r="Q3442" i="1" s="1"/>
  <c r="AJ3443" i="1"/>
  <c r="AJ3444" i="1"/>
  <c r="Q3444" i="1" s="1"/>
  <c r="AJ3445" i="1"/>
  <c r="Q3445" i="1" s="1"/>
  <c r="AJ3446" i="1"/>
  <c r="AJ3447" i="1"/>
  <c r="Q3447" i="1" s="1"/>
  <c r="AJ3448" i="1"/>
  <c r="AJ3449" i="1"/>
  <c r="AJ3450" i="1"/>
  <c r="Q3450" i="1" s="1"/>
  <c r="AJ3451" i="1"/>
  <c r="AJ3452" i="1"/>
  <c r="Q3452" i="1" s="1"/>
  <c r="AJ3453" i="1"/>
  <c r="AJ3454" i="1"/>
  <c r="AJ3455" i="1"/>
  <c r="Q3455" i="1" s="1"/>
  <c r="AJ3456" i="1"/>
  <c r="AJ3457" i="1"/>
  <c r="AJ3458" i="1"/>
  <c r="Q3458" i="1" s="1"/>
  <c r="AJ3459" i="1"/>
  <c r="AJ3460" i="1"/>
  <c r="Q3460" i="1" s="1"/>
  <c r="AJ3461" i="1"/>
  <c r="Q3461" i="1" s="1"/>
  <c r="AJ3462" i="1"/>
  <c r="AJ3463" i="1"/>
  <c r="Q3463" i="1" s="1"/>
  <c r="AJ3464" i="1"/>
  <c r="AJ3465" i="1"/>
  <c r="AJ3466" i="1"/>
  <c r="Q3466" i="1" s="1"/>
  <c r="AJ3467" i="1"/>
  <c r="AJ3468" i="1"/>
  <c r="Q3468" i="1" s="1"/>
  <c r="AJ3469" i="1"/>
  <c r="Q3469" i="1" s="1"/>
  <c r="AJ3470" i="1"/>
  <c r="AJ3471" i="1"/>
  <c r="Q3471" i="1" s="1"/>
  <c r="AJ3472" i="1"/>
  <c r="AJ3473" i="1"/>
  <c r="AJ3474" i="1"/>
  <c r="Q3474" i="1" s="1"/>
  <c r="AJ3475" i="1"/>
  <c r="AJ3476" i="1"/>
  <c r="Q3476" i="1" s="1"/>
  <c r="AJ3477" i="1"/>
  <c r="Q3477" i="1" s="1"/>
  <c r="AJ3478" i="1"/>
  <c r="AJ3479" i="1"/>
  <c r="Q3479" i="1" s="1"/>
  <c r="AJ3480" i="1"/>
  <c r="AJ3481" i="1"/>
  <c r="AJ3482" i="1"/>
  <c r="Q3482" i="1" s="1"/>
  <c r="AJ3483" i="1"/>
  <c r="AJ3484" i="1"/>
  <c r="Q3484" i="1" s="1"/>
  <c r="AJ3485" i="1"/>
  <c r="Q3485" i="1" s="1"/>
  <c r="AJ3486" i="1"/>
  <c r="AJ3487" i="1"/>
  <c r="Q3487" i="1" s="1"/>
  <c r="AJ3488" i="1"/>
  <c r="AJ3489" i="1"/>
  <c r="AJ3490" i="1"/>
  <c r="Q3490" i="1" s="1"/>
  <c r="AJ3491" i="1"/>
  <c r="AJ3492" i="1"/>
  <c r="Q3492" i="1" s="1"/>
  <c r="AJ3493" i="1"/>
  <c r="AJ3494" i="1"/>
  <c r="AJ3495" i="1"/>
  <c r="Q3495" i="1" s="1"/>
  <c r="AJ3496" i="1"/>
  <c r="AJ3497" i="1"/>
  <c r="AJ3498" i="1"/>
  <c r="Q3498" i="1" s="1"/>
  <c r="AJ3499" i="1"/>
  <c r="AJ3500" i="1"/>
  <c r="Q3500" i="1" s="1"/>
  <c r="AJ3501" i="1"/>
  <c r="Q3501" i="1" s="1"/>
  <c r="AJ3502" i="1"/>
  <c r="AJ3503" i="1"/>
  <c r="Q3503" i="1" s="1"/>
  <c r="AJ3504" i="1"/>
  <c r="AJ3505" i="1"/>
  <c r="AJ3506" i="1"/>
  <c r="Q3506" i="1" s="1"/>
  <c r="AJ3507" i="1"/>
  <c r="AJ3508" i="1"/>
  <c r="Q3508" i="1" s="1"/>
  <c r="AJ3509" i="1"/>
  <c r="AJ3510" i="1"/>
  <c r="AJ3511" i="1"/>
  <c r="Q3511" i="1" s="1"/>
  <c r="AJ3512" i="1"/>
  <c r="AJ3513" i="1"/>
  <c r="AJ3514" i="1"/>
  <c r="Q3514" i="1" s="1"/>
  <c r="AJ3515" i="1"/>
  <c r="AJ3516" i="1"/>
  <c r="Q3516" i="1" s="1"/>
  <c r="AJ3517" i="1"/>
  <c r="Q3517" i="1" s="1"/>
  <c r="AJ3518" i="1"/>
  <c r="AJ3519" i="1"/>
  <c r="Q3519" i="1" s="1"/>
  <c r="AJ3520" i="1"/>
  <c r="AJ3521" i="1"/>
  <c r="AJ3522" i="1"/>
  <c r="Q3522" i="1" s="1"/>
  <c r="AJ3523" i="1"/>
  <c r="AJ3524" i="1"/>
  <c r="Q3524" i="1" s="1"/>
  <c r="AJ3525" i="1"/>
  <c r="AJ3526" i="1"/>
  <c r="AJ3527" i="1"/>
  <c r="Q3527" i="1" s="1"/>
  <c r="AJ3528" i="1"/>
  <c r="AJ3529" i="1"/>
  <c r="AJ3530" i="1"/>
  <c r="Q3530" i="1" s="1"/>
  <c r="AJ3531" i="1"/>
  <c r="AJ3532" i="1"/>
  <c r="Q3532" i="1" s="1"/>
  <c r="AJ3533" i="1"/>
  <c r="Q3533" i="1" s="1"/>
  <c r="AJ3534" i="1"/>
  <c r="AJ3535" i="1"/>
  <c r="Q3535" i="1" s="1"/>
  <c r="AJ3536" i="1"/>
  <c r="AJ3537" i="1"/>
  <c r="AJ3538" i="1"/>
  <c r="Q3538" i="1" s="1"/>
  <c r="AJ3539" i="1"/>
  <c r="AJ3540" i="1"/>
  <c r="Q3540" i="1" s="1"/>
  <c r="AJ3541" i="1"/>
  <c r="Q3541" i="1" s="1"/>
  <c r="AJ3542" i="1"/>
  <c r="AJ3543" i="1"/>
  <c r="Q3543" i="1" s="1"/>
  <c r="AJ3544" i="1"/>
  <c r="AJ3545" i="1"/>
  <c r="AJ3546" i="1"/>
  <c r="Q3546" i="1" s="1"/>
  <c r="AJ3547" i="1"/>
  <c r="AJ3548" i="1"/>
  <c r="AJ3549" i="1"/>
  <c r="Q3549" i="1" s="1"/>
  <c r="AJ3550" i="1"/>
  <c r="AJ3551" i="1"/>
  <c r="Q3551" i="1" s="1"/>
  <c r="AJ3552" i="1"/>
  <c r="AJ3553" i="1"/>
  <c r="AJ3554" i="1"/>
  <c r="Q3554" i="1" s="1"/>
  <c r="AJ3555" i="1"/>
  <c r="AJ3556" i="1"/>
  <c r="Q3556" i="1" s="1"/>
  <c r="AJ3557" i="1"/>
  <c r="AJ3558" i="1"/>
  <c r="AJ3559" i="1"/>
  <c r="Q3559" i="1" s="1"/>
  <c r="AJ3560" i="1"/>
  <c r="AJ3561" i="1"/>
  <c r="AJ3562" i="1"/>
  <c r="Q3562" i="1" s="1"/>
  <c r="AJ3563" i="1"/>
  <c r="AJ3564" i="1"/>
  <c r="Q3564" i="1" s="1"/>
  <c r="AJ3565" i="1"/>
  <c r="Q3565" i="1" s="1"/>
  <c r="AJ3566" i="1"/>
  <c r="AJ3567" i="1"/>
  <c r="Q3567" i="1" s="1"/>
  <c r="AJ3568" i="1"/>
  <c r="AJ3569" i="1"/>
  <c r="AJ3570" i="1"/>
  <c r="Q3570" i="1" s="1"/>
  <c r="AJ3571" i="1"/>
  <c r="AJ3572" i="1"/>
  <c r="AJ3573" i="1"/>
  <c r="Q3573" i="1" s="1"/>
  <c r="AJ3574" i="1"/>
  <c r="AJ3575" i="1"/>
  <c r="Q3575" i="1" s="1"/>
  <c r="AJ3576" i="1"/>
  <c r="AJ3577" i="1"/>
  <c r="AJ3578" i="1"/>
  <c r="Q3578" i="1" s="1"/>
  <c r="AJ3579" i="1"/>
  <c r="AJ3580" i="1"/>
  <c r="Q3580" i="1" s="1"/>
  <c r="AJ3581" i="1"/>
  <c r="Q3581" i="1" s="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L385" i="1"/>
  <c r="AL386" i="1"/>
  <c r="AL387" i="1"/>
  <c r="AL388" i="1"/>
  <c r="AL389" i="1"/>
  <c r="AL390" i="1"/>
  <c r="AL391" i="1"/>
  <c r="AL392" i="1"/>
  <c r="AL393" i="1"/>
  <c r="AL394" i="1"/>
  <c r="AL395" i="1"/>
  <c r="AL396" i="1"/>
  <c r="AL397" i="1"/>
  <c r="AL398" i="1"/>
  <c r="AL399" i="1"/>
  <c r="AL400" i="1"/>
  <c r="AL401" i="1"/>
  <c r="AL402" i="1"/>
  <c r="AL403" i="1"/>
  <c r="AL404" i="1"/>
  <c r="AL405" i="1"/>
  <c r="AL406" i="1"/>
  <c r="AL407" i="1"/>
  <c r="AL408" i="1"/>
  <c r="AL409" i="1"/>
  <c r="AL410"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L446" i="1"/>
  <c r="AL447" i="1"/>
  <c r="AL448" i="1"/>
  <c r="AL449" i="1"/>
  <c r="AL450" i="1"/>
  <c r="AL451" i="1"/>
  <c r="AL452" i="1"/>
  <c r="AL453" i="1"/>
  <c r="AL454" i="1"/>
  <c r="AL455" i="1"/>
  <c r="AL456" i="1"/>
  <c r="AL457" i="1"/>
  <c r="AL458" i="1"/>
  <c r="AL459" i="1"/>
  <c r="AL460" i="1"/>
  <c r="AL461" i="1"/>
  <c r="AL462" i="1"/>
  <c r="AL463" i="1"/>
  <c r="AL464" i="1"/>
  <c r="AL465" i="1"/>
  <c r="AL466" i="1"/>
  <c r="AL467" i="1"/>
  <c r="AL468" i="1"/>
  <c r="AL469" i="1"/>
  <c r="AL470" i="1"/>
  <c r="AL471" i="1"/>
  <c r="AL472" i="1"/>
  <c r="AL473" i="1"/>
  <c r="AL474" i="1"/>
  <c r="AL475" i="1"/>
  <c r="AL476" i="1"/>
  <c r="AL477" i="1"/>
  <c r="AL478" i="1"/>
  <c r="AL479" i="1"/>
  <c r="AL480" i="1"/>
  <c r="AL481" i="1"/>
  <c r="AL482" i="1"/>
  <c r="AL483" i="1"/>
  <c r="AL484" i="1"/>
  <c r="AL485" i="1"/>
  <c r="AL486" i="1"/>
  <c r="AL487" i="1"/>
  <c r="AL488" i="1"/>
  <c r="AL489" i="1"/>
  <c r="AL490" i="1"/>
  <c r="AL491" i="1"/>
  <c r="AL492" i="1"/>
  <c r="AL493" i="1"/>
  <c r="AL494" i="1"/>
  <c r="AL495" i="1"/>
  <c r="AL496" i="1"/>
  <c r="AL497" i="1"/>
  <c r="AL498" i="1"/>
  <c r="AL499" i="1"/>
  <c r="AL500" i="1"/>
  <c r="AL501" i="1"/>
  <c r="AL502" i="1"/>
  <c r="AL503" i="1"/>
  <c r="AL504" i="1"/>
  <c r="AL505" i="1"/>
  <c r="AL506" i="1"/>
  <c r="AL507" i="1"/>
  <c r="AL508" i="1"/>
  <c r="AL509" i="1"/>
  <c r="AL510" i="1"/>
  <c r="AL511" i="1"/>
  <c r="AL512" i="1"/>
  <c r="AL513" i="1"/>
  <c r="AL514" i="1"/>
  <c r="AL515" i="1"/>
  <c r="AL516" i="1"/>
  <c r="AL517" i="1"/>
  <c r="AL518" i="1"/>
  <c r="AL519" i="1"/>
  <c r="AL520" i="1"/>
  <c r="AL521" i="1"/>
  <c r="AL522" i="1"/>
  <c r="AL523" i="1"/>
  <c r="AL524" i="1"/>
  <c r="AL525" i="1"/>
  <c r="AL526" i="1"/>
  <c r="AL527" i="1"/>
  <c r="AL528" i="1"/>
  <c r="AL529" i="1"/>
  <c r="AL530" i="1"/>
  <c r="AL531" i="1"/>
  <c r="AL532" i="1"/>
  <c r="AL533" i="1"/>
  <c r="AL534" i="1"/>
  <c r="AL535" i="1"/>
  <c r="AL536" i="1"/>
  <c r="AL537" i="1"/>
  <c r="AL538" i="1"/>
  <c r="AL539" i="1"/>
  <c r="AL540" i="1"/>
  <c r="AL541" i="1"/>
  <c r="AL542" i="1"/>
  <c r="AL543" i="1"/>
  <c r="AL544" i="1"/>
  <c r="AL545" i="1"/>
  <c r="AL546" i="1"/>
  <c r="AL547" i="1"/>
  <c r="AL548" i="1"/>
  <c r="AL549" i="1"/>
  <c r="AL550" i="1"/>
  <c r="AL551" i="1"/>
  <c r="AL552" i="1"/>
  <c r="AL553" i="1"/>
  <c r="AL554" i="1"/>
  <c r="AL555" i="1"/>
  <c r="AL556" i="1"/>
  <c r="AL557" i="1"/>
  <c r="AL558" i="1"/>
  <c r="AL559" i="1"/>
  <c r="AL560" i="1"/>
  <c r="AL561" i="1"/>
  <c r="AL562" i="1"/>
  <c r="AL563" i="1"/>
  <c r="AL564" i="1"/>
  <c r="AL565" i="1"/>
  <c r="AL566" i="1"/>
  <c r="AL567" i="1"/>
  <c r="AL568" i="1"/>
  <c r="AL569" i="1"/>
  <c r="AL570" i="1"/>
  <c r="AL571" i="1"/>
  <c r="AL572" i="1"/>
  <c r="AL573" i="1"/>
  <c r="AL574" i="1"/>
  <c r="AL575" i="1"/>
  <c r="AL576" i="1"/>
  <c r="AL577" i="1"/>
  <c r="AL578" i="1"/>
  <c r="AL579" i="1"/>
  <c r="AL580" i="1"/>
  <c r="AL581" i="1"/>
  <c r="AL582" i="1"/>
  <c r="AL583" i="1"/>
  <c r="AL584" i="1"/>
  <c r="AL585" i="1"/>
  <c r="AL586" i="1"/>
  <c r="AL587" i="1"/>
  <c r="AL588" i="1"/>
  <c r="AL589" i="1"/>
  <c r="AL590" i="1"/>
  <c r="AL591" i="1"/>
  <c r="AL592" i="1"/>
  <c r="AL593" i="1"/>
  <c r="AL594" i="1"/>
  <c r="AL595" i="1"/>
  <c r="AL596" i="1"/>
  <c r="AL597" i="1"/>
  <c r="AL598" i="1"/>
  <c r="AL599" i="1"/>
  <c r="AL600" i="1"/>
  <c r="AL601" i="1"/>
  <c r="AL602" i="1"/>
  <c r="AL603" i="1"/>
  <c r="AL604" i="1"/>
  <c r="AL605" i="1"/>
  <c r="AL606" i="1"/>
  <c r="AL607" i="1"/>
  <c r="AL608" i="1"/>
  <c r="AL609" i="1"/>
  <c r="AL610" i="1"/>
  <c r="AL611" i="1"/>
  <c r="AL612" i="1"/>
  <c r="AL613" i="1"/>
  <c r="AL614" i="1"/>
  <c r="AL615" i="1"/>
  <c r="AL616" i="1"/>
  <c r="AL617" i="1"/>
  <c r="AL618" i="1"/>
  <c r="AL619" i="1"/>
  <c r="AL620" i="1"/>
  <c r="AL621" i="1"/>
  <c r="AL622" i="1"/>
  <c r="AL623" i="1"/>
  <c r="AL624" i="1"/>
  <c r="AL625" i="1"/>
  <c r="AL626" i="1"/>
  <c r="AL627" i="1"/>
  <c r="AL628" i="1"/>
  <c r="AL629" i="1"/>
  <c r="AL630" i="1"/>
  <c r="AL631" i="1"/>
  <c r="AL632" i="1"/>
  <c r="AL633" i="1"/>
  <c r="AL634" i="1"/>
  <c r="AL635" i="1"/>
  <c r="AL636" i="1"/>
  <c r="AL637" i="1"/>
  <c r="AL638" i="1"/>
  <c r="AL639" i="1"/>
  <c r="AL640" i="1"/>
  <c r="AL641" i="1"/>
  <c r="AL642" i="1"/>
  <c r="AL643" i="1"/>
  <c r="AL644" i="1"/>
  <c r="AL645" i="1"/>
  <c r="AL646" i="1"/>
  <c r="AL647" i="1"/>
  <c r="AL648" i="1"/>
  <c r="AL649" i="1"/>
  <c r="AL650" i="1"/>
  <c r="AL651" i="1"/>
  <c r="AL652" i="1"/>
  <c r="AL653" i="1"/>
  <c r="AL654" i="1"/>
  <c r="AL655" i="1"/>
  <c r="AL656" i="1"/>
  <c r="AL657" i="1"/>
  <c r="AL658" i="1"/>
  <c r="AL659" i="1"/>
  <c r="AL660" i="1"/>
  <c r="AL661" i="1"/>
  <c r="AL662" i="1"/>
  <c r="AL663" i="1"/>
  <c r="AL664" i="1"/>
  <c r="AL665" i="1"/>
  <c r="AL666" i="1"/>
  <c r="AL667" i="1"/>
  <c r="AL668" i="1"/>
  <c r="AL669" i="1"/>
  <c r="AL670" i="1"/>
  <c r="AL671" i="1"/>
  <c r="AL672" i="1"/>
  <c r="AL673" i="1"/>
  <c r="AL674" i="1"/>
  <c r="AL675" i="1"/>
  <c r="AL676" i="1"/>
  <c r="AL677" i="1"/>
  <c r="AL678" i="1"/>
  <c r="AL679" i="1"/>
  <c r="AL680" i="1"/>
  <c r="AL681" i="1"/>
  <c r="AL682" i="1"/>
  <c r="AL683" i="1"/>
  <c r="AL684" i="1"/>
  <c r="AL685" i="1"/>
  <c r="AL686" i="1"/>
  <c r="AL687" i="1"/>
  <c r="AL688" i="1"/>
  <c r="AL689" i="1"/>
  <c r="AL690" i="1"/>
  <c r="AL691" i="1"/>
  <c r="AL692" i="1"/>
  <c r="AL693" i="1"/>
  <c r="AL694" i="1"/>
  <c r="AL695" i="1"/>
  <c r="AL696" i="1"/>
  <c r="AL697" i="1"/>
  <c r="AL698" i="1"/>
  <c r="AL699" i="1"/>
  <c r="AL700" i="1"/>
  <c r="AL701" i="1"/>
  <c r="AL702" i="1"/>
  <c r="AL703" i="1"/>
  <c r="AL704" i="1"/>
  <c r="AL705" i="1"/>
  <c r="AL706" i="1"/>
  <c r="AL707" i="1"/>
  <c r="AL708" i="1"/>
  <c r="AL709" i="1"/>
  <c r="AL710" i="1"/>
  <c r="AL711" i="1"/>
  <c r="AL712" i="1"/>
  <c r="AL713" i="1"/>
  <c r="AL714" i="1"/>
  <c r="AL715" i="1"/>
  <c r="AL716" i="1"/>
  <c r="AL717" i="1"/>
  <c r="AL718" i="1"/>
  <c r="AL719" i="1"/>
  <c r="AL720" i="1"/>
  <c r="AL721" i="1"/>
  <c r="AL722" i="1"/>
  <c r="AL723" i="1"/>
  <c r="AL724" i="1"/>
  <c r="AL725" i="1"/>
  <c r="AL726" i="1"/>
  <c r="AL727" i="1"/>
  <c r="AL728" i="1"/>
  <c r="AL729" i="1"/>
  <c r="AL730" i="1"/>
  <c r="AL731" i="1"/>
  <c r="AL732" i="1"/>
  <c r="AL733" i="1"/>
  <c r="AL734" i="1"/>
  <c r="AL735" i="1"/>
  <c r="AL736" i="1"/>
  <c r="AL737" i="1"/>
  <c r="AL738" i="1"/>
  <c r="AL739" i="1"/>
  <c r="AL740" i="1"/>
  <c r="AL741" i="1"/>
  <c r="AL742" i="1"/>
  <c r="AL743" i="1"/>
  <c r="AL744" i="1"/>
  <c r="AL745" i="1"/>
  <c r="AL746" i="1"/>
  <c r="AL747" i="1"/>
  <c r="AL748" i="1"/>
  <c r="AL749" i="1"/>
  <c r="AL750" i="1"/>
  <c r="AL751" i="1"/>
  <c r="AL752" i="1"/>
  <c r="AL753" i="1"/>
  <c r="AL754" i="1"/>
  <c r="AL755" i="1"/>
  <c r="AL756" i="1"/>
  <c r="AL757" i="1"/>
  <c r="AL758" i="1"/>
  <c r="AL759" i="1"/>
  <c r="AL760" i="1"/>
  <c r="AL761" i="1"/>
  <c r="AL762" i="1"/>
  <c r="AL763" i="1"/>
  <c r="AL764" i="1"/>
  <c r="AL765" i="1"/>
  <c r="AL766" i="1"/>
  <c r="AL767" i="1"/>
  <c r="AL768" i="1"/>
  <c r="AL769" i="1"/>
  <c r="AL770" i="1"/>
  <c r="AL771" i="1"/>
  <c r="AL772" i="1"/>
  <c r="AL773" i="1"/>
  <c r="AL774" i="1"/>
  <c r="AL775" i="1"/>
  <c r="AL776" i="1"/>
  <c r="AL777" i="1"/>
  <c r="AL778" i="1"/>
  <c r="AL779" i="1"/>
  <c r="AL780" i="1"/>
  <c r="AL781" i="1"/>
  <c r="AL782" i="1"/>
  <c r="AL783" i="1"/>
  <c r="AL784" i="1"/>
  <c r="AL785" i="1"/>
  <c r="AL786" i="1"/>
  <c r="AL787" i="1"/>
  <c r="AL788" i="1"/>
  <c r="AL789" i="1"/>
  <c r="AL790" i="1"/>
  <c r="AL791" i="1"/>
  <c r="AL792" i="1"/>
  <c r="AL793" i="1"/>
  <c r="AL794" i="1"/>
  <c r="AL795" i="1"/>
  <c r="AL796" i="1"/>
  <c r="AL797" i="1"/>
  <c r="AL798" i="1"/>
  <c r="AL799" i="1"/>
  <c r="AL800" i="1"/>
  <c r="AL801" i="1"/>
  <c r="AL802" i="1"/>
  <c r="AL803" i="1"/>
  <c r="AL804" i="1"/>
  <c r="AL805" i="1"/>
  <c r="AL806" i="1"/>
  <c r="AL807" i="1"/>
  <c r="AL808" i="1"/>
  <c r="AL809" i="1"/>
  <c r="AL810" i="1"/>
  <c r="AL811" i="1"/>
  <c r="AL812" i="1"/>
  <c r="AL813" i="1"/>
  <c r="AL814" i="1"/>
  <c r="AL815" i="1"/>
  <c r="AL816" i="1"/>
  <c r="AL817" i="1"/>
  <c r="AL818" i="1"/>
  <c r="AL819" i="1"/>
  <c r="AL820" i="1"/>
  <c r="AL821" i="1"/>
  <c r="AL822" i="1"/>
  <c r="AL823" i="1"/>
  <c r="AL824" i="1"/>
  <c r="AL825" i="1"/>
  <c r="AL826" i="1"/>
  <c r="AL827" i="1"/>
  <c r="AL828" i="1"/>
  <c r="AL829" i="1"/>
  <c r="AL830" i="1"/>
  <c r="AL831" i="1"/>
  <c r="AL832" i="1"/>
  <c r="AL833" i="1"/>
  <c r="AL834" i="1"/>
  <c r="AL835" i="1"/>
  <c r="AL836" i="1"/>
  <c r="AL837" i="1"/>
  <c r="AL838" i="1"/>
  <c r="AL839" i="1"/>
  <c r="AL840" i="1"/>
  <c r="AL841" i="1"/>
  <c r="AL842" i="1"/>
  <c r="AL843" i="1"/>
  <c r="AL844" i="1"/>
  <c r="AL845" i="1"/>
  <c r="AL846" i="1"/>
  <c r="AL847" i="1"/>
  <c r="AL848" i="1"/>
  <c r="AL849" i="1"/>
  <c r="AL850" i="1"/>
  <c r="AL851" i="1"/>
  <c r="AL852" i="1"/>
  <c r="AL853" i="1"/>
  <c r="AL854" i="1"/>
  <c r="AL855" i="1"/>
  <c r="AL856" i="1"/>
  <c r="AL857" i="1"/>
  <c r="AL858" i="1"/>
  <c r="AL859" i="1"/>
  <c r="AL860" i="1"/>
  <c r="AL861" i="1"/>
  <c r="AL862" i="1"/>
  <c r="AL863" i="1"/>
  <c r="AL864" i="1"/>
  <c r="AL865" i="1"/>
  <c r="AL866" i="1"/>
  <c r="AL867" i="1"/>
  <c r="AL868" i="1"/>
  <c r="AL869" i="1"/>
  <c r="AL870" i="1"/>
  <c r="AL871" i="1"/>
  <c r="AL872" i="1"/>
  <c r="AL873" i="1"/>
  <c r="AL874" i="1"/>
  <c r="AL875" i="1"/>
  <c r="AL876" i="1"/>
  <c r="AL877" i="1"/>
  <c r="AL878" i="1"/>
  <c r="AL879" i="1"/>
  <c r="AL880" i="1"/>
  <c r="AL881" i="1"/>
  <c r="AL882" i="1"/>
  <c r="AL883" i="1"/>
  <c r="AL884" i="1"/>
  <c r="AL885" i="1"/>
  <c r="AL886" i="1"/>
  <c r="AL887" i="1"/>
  <c r="AL888" i="1"/>
  <c r="AL889" i="1"/>
  <c r="AL890" i="1"/>
  <c r="AL891" i="1"/>
  <c r="AL892" i="1"/>
  <c r="AL893" i="1"/>
  <c r="AL894" i="1"/>
  <c r="AL895" i="1"/>
  <c r="AL896" i="1"/>
  <c r="AL897" i="1"/>
  <c r="AL898" i="1"/>
  <c r="AL899" i="1"/>
  <c r="AL900" i="1"/>
  <c r="AL901" i="1"/>
  <c r="AL902" i="1"/>
  <c r="AL903" i="1"/>
  <c r="AL904" i="1"/>
  <c r="AL905" i="1"/>
  <c r="AL906" i="1"/>
  <c r="AL907" i="1"/>
  <c r="AL908" i="1"/>
  <c r="AL909" i="1"/>
  <c r="AL910" i="1"/>
  <c r="AL911" i="1"/>
  <c r="AL912" i="1"/>
  <c r="AL913" i="1"/>
  <c r="AL914" i="1"/>
  <c r="AL915" i="1"/>
  <c r="AL916" i="1"/>
  <c r="AL917" i="1"/>
  <c r="AL918" i="1"/>
  <c r="AL919" i="1"/>
  <c r="AL920" i="1"/>
  <c r="AL921" i="1"/>
  <c r="AL922" i="1"/>
  <c r="AL923" i="1"/>
  <c r="AL924" i="1"/>
  <c r="AL925" i="1"/>
  <c r="AL926" i="1"/>
  <c r="AL927" i="1"/>
  <c r="AL928" i="1"/>
  <c r="AL929" i="1"/>
  <c r="AL930" i="1"/>
  <c r="AL931" i="1"/>
  <c r="AL932" i="1"/>
  <c r="AL933" i="1"/>
  <c r="AL934" i="1"/>
  <c r="AL935" i="1"/>
  <c r="AL936" i="1"/>
  <c r="AL937" i="1"/>
  <c r="AL938" i="1"/>
  <c r="AL939" i="1"/>
  <c r="AL940" i="1"/>
  <c r="AL941" i="1"/>
  <c r="AL942" i="1"/>
  <c r="AL943" i="1"/>
  <c r="AL944" i="1"/>
  <c r="AL945" i="1"/>
  <c r="AL946" i="1"/>
  <c r="AL947" i="1"/>
  <c r="AL948" i="1"/>
  <c r="AL949" i="1"/>
  <c r="AL950" i="1"/>
  <c r="AL951" i="1"/>
  <c r="AL952" i="1"/>
  <c r="AL953" i="1"/>
  <c r="AL954" i="1"/>
  <c r="AL955" i="1"/>
  <c r="AL956" i="1"/>
  <c r="AL957" i="1"/>
  <c r="AL958" i="1"/>
  <c r="AL959" i="1"/>
  <c r="AL960" i="1"/>
  <c r="AL961" i="1"/>
  <c r="AL962" i="1"/>
  <c r="AL963" i="1"/>
  <c r="AL964" i="1"/>
  <c r="AL965" i="1"/>
  <c r="AL966" i="1"/>
  <c r="AL967" i="1"/>
  <c r="AL968" i="1"/>
  <c r="AL969" i="1"/>
  <c r="AL970" i="1"/>
  <c r="AL971" i="1"/>
  <c r="AL972" i="1"/>
  <c r="AL973" i="1"/>
  <c r="AL974" i="1"/>
  <c r="AL975" i="1"/>
  <c r="AL976" i="1"/>
  <c r="AL977" i="1"/>
  <c r="AL978" i="1"/>
  <c r="AL979" i="1"/>
  <c r="AL980" i="1"/>
  <c r="AL981" i="1"/>
  <c r="AL982" i="1"/>
  <c r="AL983" i="1"/>
  <c r="AL984" i="1"/>
  <c r="AL985" i="1"/>
  <c r="AL986" i="1"/>
  <c r="AL987" i="1"/>
  <c r="AL988" i="1"/>
  <c r="AL989" i="1"/>
  <c r="AL990" i="1"/>
  <c r="AL991" i="1"/>
  <c r="AL992" i="1"/>
  <c r="AL993" i="1"/>
  <c r="AL994" i="1"/>
  <c r="AL995" i="1"/>
  <c r="AL996" i="1"/>
  <c r="AL997" i="1"/>
  <c r="AL998" i="1"/>
  <c r="AL999" i="1"/>
  <c r="AL1000" i="1"/>
  <c r="AL1001" i="1"/>
  <c r="AL1002" i="1"/>
  <c r="AL1003" i="1"/>
  <c r="AL1004" i="1"/>
  <c r="AL1005" i="1"/>
  <c r="AL1006" i="1"/>
  <c r="AL1007" i="1"/>
  <c r="AL1008" i="1"/>
  <c r="AL1009" i="1"/>
  <c r="AL1010" i="1"/>
  <c r="AL1011" i="1"/>
  <c r="AL1012" i="1"/>
  <c r="AL1013" i="1"/>
  <c r="AL1014" i="1"/>
  <c r="AL1015" i="1"/>
  <c r="AL1016" i="1"/>
  <c r="AL1017" i="1"/>
  <c r="AL1018" i="1"/>
  <c r="AL1019" i="1"/>
  <c r="AL1020" i="1"/>
  <c r="AL1021" i="1"/>
  <c r="AL1022" i="1"/>
  <c r="AL1023" i="1"/>
  <c r="AL1024" i="1"/>
  <c r="AL1025" i="1"/>
  <c r="AL1026" i="1"/>
  <c r="AL1027" i="1"/>
  <c r="AL1028" i="1"/>
  <c r="AL1029" i="1"/>
  <c r="AL1030" i="1"/>
  <c r="AL1031" i="1"/>
  <c r="AL1032" i="1"/>
  <c r="AL1033" i="1"/>
  <c r="AL1034" i="1"/>
  <c r="AL1035" i="1"/>
  <c r="AL1036" i="1"/>
  <c r="AL1037" i="1"/>
  <c r="AL1038" i="1"/>
  <c r="AL1039" i="1"/>
  <c r="AL1040" i="1"/>
  <c r="AL1041" i="1"/>
  <c r="AL1042" i="1"/>
  <c r="AL1043" i="1"/>
  <c r="AL1044" i="1"/>
  <c r="AL1045" i="1"/>
  <c r="AL1046" i="1"/>
  <c r="AL1047" i="1"/>
  <c r="AL1048" i="1"/>
  <c r="AL1049" i="1"/>
  <c r="AL1050" i="1"/>
  <c r="AL1051" i="1"/>
  <c r="AL1052" i="1"/>
  <c r="AL1053" i="1"/>
  <c r="AL1054" i="1"/>
  <c r="AL1055" i="1"/>
  <c r="AL1056" i="1"/>
  <c r="AL1057" i="1"/>
  <c r="AL1058" i="1"/>
  <c r="AL1059" i="1"/>
  <c r="AL1060" i="1"/>
  <c r="AL1061" i="1"/>
  <c r="AL1062" i="1"/>
  <c r="AL1063" i="1"/>
  <c r="AL1064" i="1"/>
  <c r="AL1065" i="1"/>
  <c r="AL1066" i="1"/>
  <c r="AL1067" i="1"/>
  <c r="AL1068" i="1"/>
  <c r="AL1069" i="1"/>
  <c r="AL1070" i="1"/>
  <c r="AL1071" i="1"/>
  <c r="AL1072" i="1"/>
  <c r="AL1073" i="1"/>
  <c r="AL1074" i="1"/>
  <c r="AL1075" i="1"/>
  <c r="AL1076" i="1"/>
  <c r="AL1077" i="1"/>
  <c r="AL1078" i="1"/>
  <c r="AL1079" i="1"/>
  <c r="AL1080" i="1"/>
  <c r="AL1081" i="1"/>
  <c r="AL1082" i="1"/>
  <c r="AL1083" i="1"/>
  <c r="AL1084" i="1"/>
  <c r="AL1085" i="1"/>
  <c r="AL1086" i="1"/>
  <c r="AL1087" i="1"/>
  <c r="AL1088" i="1"/>
  <c r="AL1089" i="1"/>
  <c r="AL1090" i="1"/>
  <c r="AL1091" i="1"/>
  <c r="AL1092" i="1"/>
  <c r="AL1093" i="1"/>
  <c r="AL1094" i="1"/>
  <c r="AL1095" i="1"/>
  <c r="AL1096" i="1"/>
  <c r="AL1097" i="1"/>
  <c r="AL1098" i="1"/>
  <c r="AL1099" i="1"/>
  <c r="AL1100" i="1"/>
  <c r="AL1101" i="1"/>
  <c r="AL1102" i="1"/>
  <c r="AL1103" i="1"/>
  <c r="AL1104" i="1"/>
  <c r="AL1105" i="1"/>
  <c r="AL1106" i="1"/>
  <c r="AL1107" i="1"/>
  <c r="AL1108" i="1"/>
  <c r="AL1109" i="1"/>
  <c r="AL1110" i="1"/>
  <c r="AL1111" i="1"/>
  <c r="AL1112" i="1"/>
  <c r="AL1113" i="1"/>
  <c r="AL1114" i="1"/>
  <c r="AL1115" i="1"/>
  <c r="AL1116" i="1"/>
  <c r="AL1117" i="1"/>
  <c r="AL1118" i="1"/>
  <c r="AL1119" i="1"/>
  <c r="AL1120" i="1"/>
  <c r="AL1121" i="1"/>
  <c r="AL1122" i="1"/>
  <c r="AL1123" i="1"/>
  <c r="AL1124" i="1"/>
  <c r="AL1125" i="1"/>
  <c r="AL1126" i="1"/>
  <c r="AL1127" i="1"/>
  <c r="AL1128" i="1"/>
  <c r="AL1129" i="1"/>
  <c r="AL1130" i="1"/>
  <c r="AL1131" i="1"/>
  <c r="AL1132" i="1"/>
  <c r="AL1133" i="1"/>
  <c r="AL1134" i="1"/>
  <c r="AL1135" i="1"/>
  <c r="AL1136" i="1"/>
  <c r="AL1137" i="1"/>
  <c r="AL1138" i="1"/>
  <c r="AL1139" i="1"/>
  <c r="AL1140" i="1"/>
  <c r="AL1141" i="1"/>
  <c r="AL1142" i="1"/>
  <c r="AL1143" i="1"/>
  <c r="AL1144" i="1"/>
  <c r="AL1145" i="1"/>
  <c r="AL1146" i="1"/>
  <c r="AL1147" i="1"/>
  <c r="AL1148" i="1"/>
  <c r="AL1149" i="1"/>
  <c r="AL1150" i="1"/>
  <c r="AL1151" i="1"/>
  <c r="AL1152" i="1"/>
  <c r="AL1153" i="1"/>
  <c r="AL1154" i="1"/>
  <c r="AL1155" i="1"/>
  <c r="AL1156" i="1"/>
  <c r="AL1157" i="1"/>
  <c r="AL1158" i="1"/>
  <c r="AL1159" i="1"/>
  <c r="AL1160" i="1"/>
  <c r="AL1161" i="1"/>
  <c r="AL1162" i="1"/>
  <c r="AL1163" i="1"/>
  <c r="AL1164" i="1"/>
  <c r="AL1165" i="1"/>
  <c r="AL1166" i="1"/>
  <c r="AL1167" i="1"/>
  <c r="AL1168" i="1"/>
  <c r="AL1169" i="1"/>
  <c r="AL1170" i="1"/>
  <c r="AL1171" i="1"/>
  <c r="AL1172" i="1"/>
  <c r="AL1173" i="1"/>
  <c r="AL1174" i="1"/>
  <c r="AL1175" i="1"/>
  <c r="AL1176" i="1"/>
  <c r="AL1177" i="1"/>
  <c r="AL1178" i="1"/>
  <c r="AL1179" i="1"/>
  <c r="AL1180" i="1"/>
  <c r="AL1181" i="1"/>
  <c r="AL1182" i="1"/>
  <c r="AL1183" i="1"/>
  <c r="AL1184" i="1"/>
  <c r="AL1185" i="1"/>
  <c r="AL1186" i="1"/>
  <c r="AL1187" i="1"/>
  <c r="AL1188" i="1"/>
  <c r="AL1189" i="1"/>
  <c r="AL1190" i="1"/>
  <c r="AL1191" i="1"/>
  <c r="AL1192" i="1"/>
  <c r="AL1193" i="1"/>
  <c r="AL1194" i="1"/>
  <c r="AL1195" i="1"/>
  <c r="AL1196" i="1"/>
  <c r="AL1197" i="1"/>
  <c r="AL1198" i="1"/>
  <c r="AL1199" i="1"/>
  <c r="AL1200" i="1"/>
  <c r="AL1201" i="1"/>
  <c r="AL1202" i="1"/>
  <c r="AL1203" i="1"/>
  <c r="AL1204" i="1"/>
  <c r="AL1205" i="1"/>
  <c r="AL1206" i="1"/>
  <c r="AL1207" i="1"/>
  <c r="AL1208" i="1"/>
  <c r="AL1209" i="1"/>
  <c r="AL1210" i="1"/>
  <c r="AL1211" i="1"/>
  <c r="AL1212" i="1"/>
  <c r="AL1213" i="1"/>
  <c r="AL1214" i="1"/>
  <c r="AL1215" i="1"/>
  <c r="AL1216" i="1"/>
  <c r="AL1217" i="1"/>
  <c r="AL1218" i="1"/>
  <c r="AL1219" i="1"/>
  <c r="AL1220" i="1"/>
  <c r="AL1221" i="1"/>
  <c r="AL1222" i="1"/>
  <c r="AL1223" i="1"/>
  <c r="AL1224" i="1"/>
  <c r="AL1225" i="1"/>
  <c r="AL1226" i="1"/>
  <c r="AL1227" i="1"/>
  <c r="AL1228" i="1"/>
  <c r="AL1229" i="1"/>
  <c r="AL1230" i="1"/>
  <c r="AL1231" i="1"/>
  <c r="AL1232" i="1"/>
  <c r="AL1233" i="1"/>
  <c r="AL1234" i="1"/>
  <c r="AL1235" i="1"/>
  <c r="AL1236" i="1"/>
  <c r="AL1237" i="1"/>
  <c r="AL1238" i="1"/>
  <c r="AL1239" i="1"/>
  <c r="AL1240" i="1"/>
  <c r="AL1241" i="1"/>
  <c r="AL1242" i="1"/>
  <c r="AL1243" i="1"/>
  <c r="AL1244" i="1"/>
  <c r="AL1245" i="1"/>
  <c r="AL1246" i="1"/>
  <c r="AL1247" i="1"/>
  <c r="AL1248" i="1"/>
  <c r="AL1249" i="1"/>
  <c r="AL1250" i="1"/>
  <c r="AL1251" i="1"/>
  <c r="AL1252" i="1"/>
  <c r="AL1253" i="1"/>
  <c r="AL1254" i="1"/>
  <c r="AL1255" i="1"/>
  <c r="AL1256" i="1"/>
  <c r="AL1257" i="1"/>
  <c r="AL1258" i="1"/>
  <c r="AL1259" i="1"/>
  <c r="AL1260" i="1"/>
  <c r="AL1261" i="1"/>
  <c r="AL1262" i="1"/>
  <c r="AL1263" i="1"/>
  <c r="AL1264" i="1"/>
  <c r="AL1265" i="1"/>
  <c r="AL1266" i="1"/>
  <c r="AL1267" i="1"/>
  <c r="AL1268" i="1"/>
  <c r="AL1269" i="1"/>
  <c r="AL1270" i="1"/>
  <c r="AL1271" i="1"/>
  <c r="AL1272" i="1"/>
  <c r="AL1273" i="1"/>
  <c r="AL1274" i="1"/>
  <c r="AL1275" i="1"/>
  <c r="AL1276" i="1"/>
  <c r="AL1277" i="1"/>
  <c r="AL1278" i="1"/>
  <c r="AL1279" i="1"/>
  <c r="AL1280" i="1"/>
  <c r="AL1281" i="1"/>
  <c r="AL1282" i="1"/>
  <c r="AL1283" i="1"/>
  <c r="AL1284" i="1"/>
  <c r="AL1285" i="1"/>
  <c r="AL1286" i="1"/>
  <c r="AL1287" i="1"/>
  <c r="AL1288" i="1"/>
  <c r="AL1289" i="1"/>
  <c r="AL1290" i="1"/>
  <c r="AL1291" i="1"/>
  <c r="AL1292" i="1"/>
  <c r="AL1293" i="1"/>
  <c r="AL1294" i="1"/>
  <c r="AL1295" i="1"/>
  <c r="AL1296" i="1"/>
  <c r="AL1297" i="1"/>
  <c r="AL1298" i="1"/>
  <c r="AL1299" i="1"/>
  <c r="AL1300" i="1"/>
  <c r="AL1301" i="1"/>
  <c r="AL1302" i="1"/>
  <c r="AL1303" i="1"/>
  <c r="AL1304" i="1"/>
  <c r="AL1305" i="1"/>
  <c r="AL1306" i="1"/>
  <c r="AL1307" i="1"/>
  <c r="AL1308" i="1"/>
  <c r="AL1309" i="1"/>
  <c r="AL1310" i="1"/>
  <c r="AL1311" i="1"/>
  <c r="AL1312" i="1"/>
  <c r="AL1313" i="1"/>
  <c r="AL1314" i="1"/>
  <c r="AL1315" i="1"/>
  <c r="AL1316" i="1"/>
  <c r="AL1317" i="1"/>
  <c r="AL1318" i="1"/>
  <c r="AL1319" i="1"/>
  <c r="AL1320" i="1"/>
  <c r="AL1321" i="1"/>
  <c r="AL1322" i="1"/>
  <c r="AL1323" i="1"/>
  <c r="AL1324" i="1"/>
  <c r="AL1325" i="1"/>
  <c r="AL1326" i="1"/>
  <c r="AL1327" i="1"/>
  <c r="AL1328" i="1"/>
  <c r="AL1329" i="1"/>
  <c r="AL1330" i="1"/>
  <c r="AL1331" i="1"/>
  <c r="AL1332" i="1"/>
  <c r="AL1333" i="1"/>
  <c r="AL1334" i="1"/>
  <c r="AL1335" i="1"/>
  <c r="AL1336" i="1"/>
  <c r="AL1337" i="1"/>
  <c r="AL1338" i="1"/>
  <c r="AL1339" i="1"/>
  <c r="AL1340" i="1"/>
  <c r="AL1341" i="1"/>
  <c r="AL1342" i="1"/>
  <c r="AL1343" i="1"/>
  <c r="AL1344" i="1"/>
  <c r="AL1345" i="1"/>
  <c r="AL1346" i="1"/>
  <c r="AL1347" i="1"/>
  <c r="AL1348" i="1"/>
  <c r="AL1349" i="1"/>
  <c r="AL1350" i="1"/>
  <c r="AL1351" i="1"/>
  <c r="AL1352" i="1"/>
  <c r="AL1353" i="1"/>
  <c r="AL1354" i="1"/>
  <c r="AL1355" i="1"/>
  <c r="AL1356" i="1"/>
  <c r="AL1357" i="1"/>
  <c r="AL1358" i="1"/>
  <c r="AL1359" i="1"/>
  <c r="AL1360" i="1"/>
  <c r="AL1361" i="1"/>
  <c r="AL1362" i="1"/>
  <c r="AL1363" i="1"/>
  <c r="AL1364" i="1"/>
  <c r="AL1365" i="1"/>
  <c r="AL1366" i="1"/>
  <c r="AL1367" i="1"/>
  <c r="AL1368" i="1"/>
  <c r="AL1369" i="1"/>
  <c r="AL1370" i="1"/>
  <c r="AL1371" i="1"/>
  <c r="AL1372" i="1"/>
  <c r="AL1373" i="1"/>
  <c r="AL1374" i="1"/>
  <c r="AL1375" i="1"/>
  <c r="AL1376" i="1"/>
  <c r="AL1377" i="1"/>
  <c r="AL1378" i="1"/>
  <c r="AL1379" i="1"/>
  <c r="AL1380" i="1"/>
  <c r="AL1381" i="1"/>
  <c r="AL1382" i="1"/>
  <c r="AL1383" i="1"/>
  <c r="AL1384" i="1"/>
  <c r="AL1385" i="1"/>
  <c r="AL1386" i="1"/>
  <c r="AL1387" i="1"/>
  <c r="AL1388" i="1"/>
  <c r="AL1389" i="1"/>
  <c r="AL1390" i="1"/>
  <c r="AL1391" i="1"/>
  <c r="AL1392" i="1"/>
  <c r="AL1393" i="1"/>
  <c r="AL1394" i="1"/>
  <c r="AL1395" i="1"/>
  <c r="AL1396" i="1"/>
  <c r="AL1397" i="1"/>
  <c r="AL1398" i="1"/>
  <c r="AL1399" i="1"/>
  <c r="AL1400" i="1"/>
  <c r="AL1401" i="1"/>
  <c r="AL1402" i="1"/>
  <c r="AL1403" i="1"/>
  <c r="AL1404" i="1"/>
  <c r="AL1405" i="1"/>
  <c r="AL1406" i="1"/>
  <c r="AL1407" i="1"/>
  <c r="AL1408" i="1"/>
  <c r="AL1409" i="1"/>
  <c r="AL1410" i="1"/>
  <c r="AL1411" i="1"/>
  <c r="AL1412" i="1"/>
  <c r="AL1413" i="1"/>
  <c r="AL1414" i="1"/>
  <c r="AL1415" i="1"/>
  <c r="AL1416" i="1"/>
  <c r="AL1417" i="1"/>
  <c r="AL1418" i="1"/>
  <c r="AL1419" i="1"/>
  <c r="AL1420" i="1"/>
  <c r="AL1421" i="1"/>
  <c r="AL1422" i="1"/>
  <c r="AL1423" i="1"/>
  <c r="AL1424" i="1"/>
  <c r="AL1425" i="1"/>
  <c r="AL1426" i="1"/>
  <c r="AL1427" i="1"/>
  <c r="AL1428" i="1"/>
  <c r="AL1429" i="1"/>
  <c r="AL1430" i="1"/>
  <c r="AL1431" i="1"/>
  <c r="AL1432" i="1"/>
  <c r="AL1433" i="1"/>
  <c r="AL1434" i="1"/>
  <c r="AL1435" i="1"/>
  <c r="AL1436" i="1"/>
  <c r="AL1437" i="1"/>
  <c r="AL1438" i="1"/>
  <c r="AL1439" i="1"/>
  <c r="AL1440" i="1"/>
  <c r="AL1441" i="1"/>
  <c r="AL1442" i="1"/>
  <c r="AL1443" i="1"/>
  <c r="AL1444" i="1"/>
  <c r="AL1445" i="1"/>
  <c r="AL1446" i="1"/>
  <c r="AL1447" i="1"/>
  <c r="AL1448" i="1"/>
  <c r="AL1449" i="1"/>
  <c r="AL1450" i="1"/>
  <c r="AL1451" i="1"/>
  <c r="AL1452" i="1"/>
  <c r="AL1453" i="1"/>
  <c r="AL1454" i="1"/>
  <c r="AL1455" i="1"/>
  <c r="AL1456" i="1"/>
  <c r="AL1457" i="1"/>
  <c r="AL1458" i="1"/>
  <c r="AL1459" i="1"/>
  <c r="AL1460" i="1"/>
  <c r="AL1461" i="1"/>
  <c r="AL1462" i="1"/>
  <c r="AL1463" i="1"/>
  <c r="AL1464" i="1"/>
  <c r="AL1465" i="1"/>
  <c r="AL1466" i="1"/>
  <c r="AL1467" i="1"/>
  <c r="AL1468" i="1"/>
  <c r="AL1469" i="1"/>
  <c r="AL1470" i="1"/>
  <c r="AL1471" i="1"/>
  <c r="AL1472" i="1"/>
  <c r="AL1473" i="1"/>
  <c r="AL1474" i="1"/>
  <c r="AL1475" i="1"/>
  <c r="AL1476" i="1"/>
  <c r="AL1477" i="1"/>
  <c r="AL1478" i="1"/>
  <c r="AL1479" i="1"/>
  <c r="AL1480" i="1"/>
  <c r="AL1481" i="1"/>
  <c r="AL1482" i="1"/>
  <c r="AL1483" i="1"/>
  <c r="AL1484" i="1"/>
  <c r="AL1485" i="1"/>
  <c r="AL1486" i="1"/>
  <c r="AL1487" i="1"/>
  <c r="AL1488" i="1"/>
  <c r="AL1489" i="1"/>
  <c r="AL1490" i="1"/>
  <c r="AL1491" i="1"/>
  <c r="AL1492" i="1"/>
  <c r="AL1493" i="1"/>
  <c r="AL1494" i="1"/>
  <c r="AL1495" i="1"/>
  <c r="AL1496" i="1"/>
  <c r="AL1497" i="1"/>
  <c r="AL1498" i="1"/>
  <c r="AL1499" i="1"/>
  <c r="AL1500" i="1"/>
  <c r="AL1501" i="1"/>
  <c r="AL1502" i="1"/>
  <c r="AL1503" i="1"/>
  <c r="AL1504" i="1"/>
  <c r="AL1505" i="1"/>
  <c r="AL1506" i="1"/>
  <c r="AL1507" i="1"/>
  <c r="AL1508" i="1"/>
  <c r="AL1509" i="1"/>
  <c r="AL1510" i="1"/>
  <c r="AL1511" i="1"/>
  <c r="AL1512" i="1"/>
  <c r="AL1513" i="1"/>
  <c r="AL1514" i="1"/>
  <c r="AL1515" i="1"/>
  <c r="AL1516" i="1"/>
  <c r="AL1517" i="1"/>
  <c r="AL1518" i="1"/>
  <c r="AL1519" i="1"/>
  <c r="AL1520" i="1"/>
  <c r="AL1521" i="1"/>
  <c r="AL1522" i="1"/>
  <c r="AL1523" i="1"/>
  <c r="AL1524" i="1"/>
  <c r="AL1525" i="1"/>
  <c r="AL1526" i="1"/>
  <c r="AL1527" i="1"/>
  <c r="AL1528" i="1"/>
  <c r="AL1529" i="1"/>
  <c r="AL1530" i="1"/>
  <c r="AL1531" i="1"/>
  <c r="AL1532" i="1"/>
  <c r="AL1533" i="1"/>
  <c r="AL1534" i="1"/>
  <c r="AL1535" i="1"/>
  <c r="AL1536" i="1"/>
  <c r="AL1537" i="1"/>
  <c r="AL1538" i="1"/>
  <c r="AL1539" i="1"/>
  <c r="AL1540" i="1"/>
  <c r="AL1541" i="1"/>
  <c r="AL1542" i="1"/>
  <c r="AL1543" i="1"/>
  <c r="AL1544" i="1"/>
  <c r="AL1545" i="1"/>
  <c r="AL1546" i="1"/>
  <c r="AL1547" i="1"/>
  <c r="AL1548" i="1"/>
  <c r="AL1549" i="1"/>
  <c r="AL1550" i="1"/>
  <c r="AL1551" i="1"/>
  <c r="AL1552" i="1"/>
  <c r="AL1553" i="1"/>
  <c r="AL1554" i="1"/>
  <c r="AL1555" i="1"/>
  <c r="AL1556" i="1"/>
  <c r="AL1557" i="1"/>
  <c r="AL1558" i="1"/>
  <c r="AL1559" i="1"/>
  <c r="AL1560" i="1"/>
  <c r="AL1561" i="1"/>
  <c r="AL1562" i="1"/>
  <c r="AL1563" i="1"/>
  <c r="AL1564" i="1"/>
  <c r="AL1565" i="1"/>
  <c r="AL1566" i="1"/>
  <c r="AL1567" i="1"/>
  <c r="AL1568" i="1"/>
  <c r="AL1569" i="1"/>
  <c r="AL1570" i="1"/>
  <c r="AL1571" i="1"/>
  <c r="AL1572" i="1"/>
  <c r="AL1573" i="1"/>
  <c r="AL1574" i="1"/>
  <c r="AL1575" i="1"/>
  <c r="AL1576" i="1"/>
  <c r="AL1577" i="1"/>
  <c r="AL1578" i="1"/>
  <c r="AL1579" i="1"/>
  <c r="AL1580" i="1"/>
  <c r="AL1581" i="1"/>
  <c r="AL1582" i="1"/>
  <c r="AL1583" i="1"/>
  <c r="AL1584" i="1"/>
  <c r="AL1585" i="1"/>
  <c r="AL1586" i="1"/>
  <c r="AL1587" i="1"/>
  <c r="AL1588" i="1"/>
  <c r="AL1589" i="1"/>
  <c r="AL1590" i="1"/>
  <c r="AL1591" i="1"/>
  <c r="AL1592" i="1"/>
  <c r="AL1593" i="1"/>
  <c r="AL1594" i="1"/>
  <c r="AL1595" i="1"/>
  <c r="AL1596" i="1"/>
  <c r="AL1597" i="1"/>
  <c r="AL1598" i="1"/>
  <c r="AL1599" i="1"/>
  <c r="AL1600" i="1"/>
  <c r="AL1601" i="1"/>
  <c r="AL1602" i="1"/>
  <c r="AL1603" i="1"/>
  <c r="AL1604" i="1"/>
  <c r="AL1605" i="1"/>
  <c r="AL1606" i="1"/>
  <c r="AL1607" i="1"/>
  <c r="AL1608" i="1"/>
  <c r="AL1609" i="1"/>
  <c r="AL1610" i="1"/>
  <c r="AL1611" i="1"/>
  <c r="AL1612" i="1"/>
  <c r="AL1613" i="1"/>
  <c r="AL1614" i="1"/>
  <c r="AL1615" i="1"/>
  <c r="AL1616" i="1"/>
  <c r="AL1617" i="1"/>
  <c r="AL1618" i="1"/>
  <c r="AL1619" i="1"/>
  <c r="AL1620" i="1"/>
  <c r="AL1621" i="1"/>
  <c r="AL1622" i="1"/>
  <c r="AL1623" i="1"/>
  <c r="AL1624" i="1"/>
  <c r="AL1625" i="1"/>
  <c r="AL1626" i="1"/>
  <c r="AL1627" i="1"/>
  <c r="AL1628" i="1"/>
  <c r="AL1629" i="1"/>
  <c r="AL1630" i="1"/>
  <c r="AL1631" i="1"/>
  <c r="AL1632" i="1"/>
  <c r="AL1633" i="1"/>
  <c r="AL1634" i="1"/>
  <c r="AL1635" i="1"/>
  <c r="AL1636" i="1"/>
  <c r="AL1637" i="1"/>
  <c r="AL1638" i="1"/>
  <c r="AL1639" i="1"/>
  <c r="AL1640" i="1"/>
  <c r="AL1641" i="1"/>
  <c r="AL1642" i="1"/>
  <c r="AL1643" i="1"/>
  <c r="AL1644" i="1"/>
  <c r="AL1645" i="1"/>
  <c r="AL1646" i="1"/>
  <c r="AL1647" i="1"/>
  <c r="AL1648" i="1"/>
  <c r="AL1649" i="1"/>
  <c r="AL1650" i="1"/>
  <c r="AL1651" i="1"/>
  <c r="AL1652" i="1"/>
  <c r="AL1653" i="1"/>
  <c r="AL1654" i="1"/>
  <c r="AL1655" i="1"/>
  <c r="AL1656" i="1"/>
  <c r="AL1657" i="1"/>
  <c r="AL1658" i="1"/>
  <c r="AL1659" i="1"/>
  <c r="AL1660" i="1"/>
  <c r="AL1661" i="1"/>
  <c r="AL1662" i="1"/>
  <c r="AL1663" i="1"/>
  <c r="AL1664" i="1"/>
  <c r="AL1665" i="1"/>
  <c r="AL1666" i="1"/>
  <c r="AL1667" i="1"/>
  <c r="AL1668" i="1"/>
  <c r="AL1669" i="1"/>
  <c r="AL1670" i="1"/>
  <c r="AL1671" i="1"/>
  <c r="AL1672" i="1"/>
  <c r="AL1673" i="1"/>
  <c r="AL1674" i="1"/>
  <c r="AL1675" i="1"/>
  <c r="AL1676" i="1"/>
  <c r="AL1677" i="1"/>
  <c r="AL1678" i="1"/>
  <c r="AL1679" i="1"/>
  <c r="AL1680" i="1"/>
  <c r="AL1681" i="1"/>
  <c r="AL1682" i="1"/>
  <c r="AL1683" i="1"/>
  <c r="AL1684" i="1"/>
  <c r="AL1685" i="1"/>
  <c r="AL1686" i="1"/>
  <c r="AL1687" i="1"/>
  <c r="AL1688" i="1"/>
  <c r="AL1689" i="1"/>
  <c r="AL1690" i="1"/>
  <c r="AL1691" i="1"/>
  <c r="AL1692" i="1"/>
  <c r="AL1693" i="1"/>
  <c r="AL1694" i="1"/>
  <c r="AL1695" i="1"/>
  <c r="AL1696" i="1"/>
  <c r="AL1697" i="1"/>
  <c r="AL1698" i="1"/>
  <c r="AL1699" i="1"/>
  <c r="AL1700" i="1"/>
  <c r="AL1701" i="1"/>
  <c r="AL1702" i="1"/>
  <c r="AL1703" i="1"/>
  <c r="AL1704" i="1"/>
  <c r="AL1705" i="1"/>
  <c r="AL1706" i="1"/>
  <c r="AL1707" i="1"/>
  <c r="AL1708" i="1"/>
  <c r="AL1709" i="1"/>
  <c r="AL1710" i="1"/>
  <c r="AL1711" i="1"/>
  <c r="AL1712" i="1"/>
  <c r="AL1713" i="1"/>
  <c r="AL1714" i="1"/>
  <c r="AL1715" i="1"/>
  <c r="AL1716" i="1"/>
  <c r="AL1717" i="1"/>
  <c r="AL1718" i="1"/>
  <c r="AL1719" i="1"/>
  <c r="AL1720" i="1"/>
  <c r="AL1721" i="1"/>
  <c r="AL1722" i="1"/>
  <c r="AL1723" i="1"/>
  <c r="AL1724" i="1"/>
  <c r="AL1725" i="1"/>
  <c r="AL1726" i="1"/>
  <c r="AL1727" i="1"/>
  <c r="AL1728" i="1"/>
  <c r="AL1729" i="1"/>
  <c r="AL1730" i="1"/>
  <c r="AL1731" i="1"/>
  <c r="AL1732" i="1"/>
  <c r="AL1733" i="1"/>
  <c r="AL1734" i="1"/>
  <c r="AL1735" i="1"/>
  <c r="AL1736" i="1"/>
  <c r="AL1737" i="1"/>
  <c r="AL1738" i="1"/>
  <c r="AL1739" i="1"/>
  <c r="AL1740" i="1"/>
  <c r="AL1741" i="1"/>
  <c r="AL1742" i="1"/>
  <c r="AL1743" i="1"/>
  <c r="AL1744" i="1"/>
  <c r="AL1745" i="1"/>
  <c r="AL1746" i="1"/>
  <c r="AL1747" i="1"/>
  <c r="AL1748" i="1"/>
  <c r="AL1749" i="1"/>
  <c r="AL1750" i="1"/>
  <c r="AL1751" i="1"/>
  <c r="AL1752" i="1"/>
  <c r="AL1753" i="1"/>
  <c r="AL1754" i="1"/>
  <c r="AL1755" i="1"/>
  <c r="AL1756" i="1"/>
  <c r="AL1757" i="1"/>
  <c r="AL1758" i="1"/>
  <c r="AL1759" i="1"/>
  <c r="AL1760" i="1"/>
  <c r="AL1761" i="1"/>
  <c r="AL1762" i="1"/>
  <c r="AL1763" i="1"/>
  <c r="AL1764" i="1"/>
  <c r="AL1765" i="1"/>
  <c r="AL1766" i="1"/>
  <c r="AL1767" i="1"/>
  <c r="AL1768" i="1"/>
  <c r="AL1769" i="1"/>
  <c r="AL1770" i="1"/>
  <c r="AL1771" i="1"/>
  <c r="AL1772" i="1"/>
  <c r="AL1773" i="1"/>
  <c r="AL1774" i="1"/>
  <c r="AL1775" i="1"/>
  <c r="AL1776" i="1"/>
  <c r="AL1777" i="1"/>
  <c r="AL1778" i="1"/>
  <c r="AL1779" i="1"/>
  <c r="AL1780" i="1"/>
  <c r="AL1781" i="1"/>
  <c r="AL1782" i="1"/>
  <c r="AL1783" i="1"/>
  <c r="AL1784" i="1"/>
  <c r="AL1785" i="1"/>
  <c r="AL1786" i="1"/>
  <c r="AL1787" i="1"/>
  <c r="AL1788" i="1"/>
  <c r="AL1789" i="1"/>
  <c r="AL1790" i="1"/>
  <c r="AL1791" i="1"/>
  <c r="AL1792" i="1"/>
  <c r="AL1793" i="1"/>
  <c r="AL1794" i="1"/>
  <c r="AL1795" i="1"/>
  <c r="AL1796" i="1"/>
  <c r="AL1797" i="1"/>
  <c r="AL1798" i="1"/>
  <c r="AL1799" i="1"/>
  <c r="AL1800" i="1"/>
  <c r="AL1801" i="1"/>
  <c r="AL1802" i="1"/>
  <c r="AL1803" i="1"/>
  <c r="AL1804" i="1"/>
  <c r="AL1805" i="1"/>
  <c r="AL1806" i="1"/>
  <c r="AL1807" i="1"/>
  <c r="AL1808" i="1"/>
  <c r="AL1809" i="1"/>
  <c r="AL1810" i="1"/>
  <c r="AL1811" i="1"/>
  <c r="AL1812" i="1"/>
  <c r="AL1813" i="1"/>
  <c r="AL1814" i="1"/>
  <c r="AL1815" i="1"/>
  <c r="AL1816" i="1"/>
  <c r="AL1817" i="1"/>
  <c r="AL1818" i="1"/>
  <c r="AL1819" i="1"/>
  <c r="AL1820" i="1"/>
  <c r="AL1821" i="1"/>
  <c r="AL1822" i="1"/>
  <c r="AL1823" i="1"/>
  <c r="AL1824" i="1"/>
  <c r="AL1825" i="1"/>
  <c r="AL1826" i="1"/>
  <c r="AL1827" i="1"/>
  <c r="AL1828" i="1"/>
  <c r="AL1829" i="1"/>
  <c r="AL1830" i="1"/>
  <c r="AL1831" i="1"/>
  <c r="AL1832" i="1"/>
  <c r="AL1833" i="1"/>
  <c r="AL1834" i="1"/>
  <c r="AL1835" i="1"/>
  <c r="AL1836" i="1"/>
  <c r="AL1837" i="1"/>
  <c r="AL1838" i="1"/>
  <c r="AL1839" i="1"/>
  <c r="AL1840" i="1"/>
  <c r="AL1841" i="1"/>
  <c r="AL1842" i="1"/>
  <c r="AL1843" i="1"/>
  <c r="AL1844" i="1"/>
  <c r="AL1845" i="1"/>
  <c r="AL1846" i="1"/>
  <c r="AL1847" i="1"/>
  <c r="AL1848" i="1"/>
  <c r="AL1849" i="1"/>
  <c r="AL1850" i="1"/>
  <c r="AL1851" i="1"/>
  <c r="AL1852" i="1"/>
  <c r="AL1853" i="1"/>
  <c r="AL1854" i="1"/>
  <c r="AL1855" i="1"/>
  <c r="AL1856" i="1"/>
  <c r="AL1857" i="1"/>
  <c r="AL1858" i="1"/>
  <c r="AL1859" i="1"/>
  <c r="AL1860" i="1"/>
  <c r="AL1861" i="1"/>
  <c r="AL1862" i="1"/>
  <c r="AL1863" i="1"/>
  <c r="AL1864" i="1"/>
  <c r="AL1865" i="1"/>
  <c r="AL1866" i="1"/>
  <c r="AL1867" i="1"/>
  <c r="AL1868" i="1"/>
  <c r="AL1869" i="1"/>
  <c r="AL1870" i="1"/>
  <c r="AL1871" i="1"/>
  <c r="AL1872" i="1"/>
  <c r="AL1873" i="1"/>
  <c r="AL1874" i="1"/>
  <c r="AL1875" i="1"/>
  <c r="AL1876" i="1"/>
  <c r="AL1877" i="1"/>
  <c r="AL1878" i="1"/>
  <c r="AL1879" i="1"/>
  <c r="AL1880" i="1"/>
  <c r="AL1881" i="1"/>
  <c r="AL1882" i="1"/>
  <c r="AL1883" i="1"/>
  <c r="AL1884" i="1"/>
  <c r="AL1885" i="1"/>
  <c r="AL1886" i="1"/>
  <c r="AL1887" i="1"/>
  <c r="AL1888" i="1"/>
  <c r="AL1889" i="1"/>
  <c r="AL1890" i="1"/>
  <c r="AL1891" i="1"/>
  <c r="AL1892" i="1"/>
  <c r="AL1893" i="1"/>
  <c r="AL1894" i="1"/>
  <c r="AL1895" i="1"/>
  <c r="AL1896" i="1"/>
  <c r="AL1897" i="1"/>
  <c r="AL1898" i="1"/>
  <c r="AL1899" i="1"/>
  <c r="AL1900" i="1"/>
  <c r="AL1901" i="1"/>
  <c r="AL1902" i="1"/>
  <c r="AL1903" i="1"/>
  <c r="AL1904" i="1"/>
  <c r="AL1905" i="1"/>
  <c r="AL1906" i="1"/>
  <c r="AL1907" i="1"/>
  <c r="AL1908" i="1"/>
  <c r="AL1909" i="1"/>
  <c r="AL1910" i="1"/>
  <c r="AL1911" i="1"/>
  <c r="AL1912" i="1"/>
  <c r="AL1913" i="1"/>
  <c r="AL1914" i="1"/>
  <c r="AL1915" i="1"/>
  <c r="AL1916" i="1"/>
  <c r="AL1917" i="1"/>
  <c r="AL1918" i="1"/>
  <c r="AL1919" i="1"/>
  <c r="AL1920" i="1"/>
  <c r="AL1921" i="1"/>
  <c r="AL1922" i="1"/>
  <c r="AL1923" i="1"/>
  <c r="AL1924" i="1"/>
  <c r="AL1925" i="1"/>
  <c r="AL1926" i="1"/>
  <c r="AL1927" i="1"/>
  <c r="AL1928" i="1"/>
  <c r="AL1929" i="1"/>
  <c r="AL1930" i="1"/>
  <c r="AL1931" i="1"/>
  <c r="AL1932" i="1"/>
  <c r="AL1933" i="1"/>
  <c r="AL1934" i="1"/>
  <c r="AL1935" i="1"/>
  <c r="AL1936" i="1"/>
  <c r="AL1937" i="1"/>
  <c r="AL1938" i="1"/>
  <c r="AL1939" i="1"/>
  <c r="AL1940" i="1"/>
  <c r="AL1941" i="1"/>
  <c r="AL1942" i="1"/>
  <c r="AL1943" i="1"/>
  <c r="AL1944" i="1"/>
  <c r="AL1945" i="1"/>
  <c r="AL1946" i="1"/>
  <c r="AL1947" i="1"/>
  <c r="AL1948" i="1"/>
  <c r="AL1949" i="1"/>
  <c r="AL1950" i="1"/>
  <c r="AL1951" i="1"/>
  <c r="AL1952" i="1"/>
  <c r="AL1953" i="1"/>
  <c r="AL1954" i="1"/>
  <c r="AL1955" i="1"/>
  <c r="AL1956" i="1"/>
  <c r="AL1957" i="1"/>
  <c r="AL1958" i="1"/>
  <c r="AL1959" i="1"/>
  <c r="AL1960" i="1"/>
  <c r="AL1961" i="1"/>
  <c r="AL1962" i="1"/>
  <c r="AL1963" i="1"/>
  <c r="AL1964" i="1"/>
  <c r="AL1965" i="1"/>
  <c r="AL1966" i="1"/>
  <c r="AL1967" i="1"/>
  <c r="AL1968" i="1"/>
  <c r="AL1969" i="1"/>
  <c r="AL1970" i="1"/>
  <c r="AL1971" i="1"/>
  <c r="AL1972" i="1"/>
  <c r="AL1973" i="1"/>
  <c r="AL1974" i="1"/>
  <c r="AL1975" i="1"/>
  <c r="AL1976" i="1"/>
  <c r="AL1977" i="1"/>
  <c r="AL1978" i="1"/>
  <c r="AL1979" i="1"/>
  <c r="AL1980" i="1"/>
  <c r="AL1981" i="1"/>
  <c r="AL1982" i="1"/>
  <c r="AL1983" i="1"/>
  <c r="AL1984" i="1"/>
  <c r="AL1985" i="1"/>
  <c r="AL1986" i="1"/>
  <c r="AL1987" i="1"/>
  <c r="AL1988" i="1"/>
  <c r="AL1989" i="1"/>
  <c r="AL1990" i="1"/>
  <c r="AL1991" i="1"/>
  <c r="AL1992" i="1"/>
  <c r="AL1993" i="1"/>
  <c r="AL1994" i="1"/>
  <c r="AL1995" i="1"/>
  <c r="AL1996" i="1"/>
  <c r="AL1997" i="1"/>
  <c r="AL1998" i="1"/>
  <c r="AL1999" i="1"/>
  <c r="AL2000" i="1"/>
  <c r="AL2001" i="1"/>
  <c r="AL2002" i="1"/>
  <c r="AL2003" i="1"/>
  <c r="AL2004" i="1"/>
  <c r="AL2005" i="1"/>
  <c r="AL2006" i="1"/>
  <c r="AL2007" i="1"/>
  <c r="AL2008" i="1"/>
  <c r="AL2009" i="1"/>
  <c r="AL2010" i="1"/>
  <c r="AL2011" i="1"/>
  <c r="AL2012" i="1"/>
  <c r="AL2013" i="1"/>
  <c r="AL2014" i="1"/>
  <c r="AL2015" i="1"/>
  <c r="AL2016" i="1"/>
  <c r="AL2017" i="1"/>
  <c r="AL2018" i="1"/>
  <c r="AL2019" i="1"/>
  <c r="AL2020" i="1"/>
  <c r="AL2021" i="1"/>
  <c r="AL2022" i="1"/>
  <c r="AL2023" i="1"/>
  <c r="AL2024" i="1"/>
  <c r="AL2025" i="1"/>
  <c r="AL2026" i="1"/>
  <c r="AL2027" i="1"/>
  <c r="AL2028" i="1"/>
  <c r="AL2029" i="1"/>
  <c r="AL2030" i="1"/>
  <c r="AL2031" i="1"/>
  <c r="AL2032" i="1"/>
  <c r="AL2033" i="1"/>
  <c r="AL2034" i="1"/>
  <c r="AL2035" i="1"/>
  <c r="AL2036" i="1"/>
  <c r="AL2037" i="1"/>
  <c r="AL2038" i="1"/>
  <c r="AL2039" i="1"/>
  <c r="AL2040" i="1"/>
  <c r="AL2041" i="1"/>
  <c r="AL2042" i="1"/>
  <c r="AL2043" i="1"/>
  <c r="AL2044" i="1"/>
  <c r="AL2045" i="1"/>
  <c r="AL2046" i="1"/>
  <c r="AL2047" i="1"/>
  <c r="AL2048" i="1"/>
  <c r="AL2049" i="1"/>
  <c r="AL2050" i="1"/>
  <c r="AL2051" i="1"/>
  <c r="AL2052" i="1"/>
  <c r="AL2053" i="1"/>
  <c r="AL2054" i="1"/>
  <c r="AL2055" i="1"/>
  <c r="AL2056" i="1"/>
  <c r="AL2057" i="1"/>
  <c r="AL2058" i="1"/>
  <c r="AL2059" i="1"/>
  <c r="AL2060" i="1"/>
  <c r="AL2061" i="1"/>
  <c r="AL2062" i="1"/>
  <c r="AL2063" i="1"/>
  <c r="AL2064" i="1"/>
  <c r="AL2065" i="1"/>
  <c r="AL2066" i="1"/>
  <c r="AL2067" i="1"/>
  <c r="AL2068" i="1"/>
  <c r="AL2069" i="1"/>
  <c r="AL2070" i="1"/>
  <c r="AL2071" i="1"/>
  <c r="AL2072" i="1"/>
  <c r="AL2073" i="1"/>
  <c r="AL2074" i="1"/>
  <c r="AL2075" i="1"/>
  <c r="AL2076" i="1"/>
  <c r="AL2077" i="1"/>
  <c r="AL2078" i="1"/>
  <c r="AL2079" i="1"/>
  <c r="AL2080" i="1"/>
  <c r="AL2081" i="1"/>
  <c r="AL2082" i="1"/>
  <c r="AL2083" i="1"/>
  <c r="AL2084" i="1"/>
  <c r="AL2085" i="1"/>
  <c r="AL2086" i="1"/>
  <c r="AL2087" i="1"/>
  <c r="AL2088" i="1"/>
  <c r="AL2089" i="1"/>
  <c r="AL2090" i="1"/>
  <c r="AL2091" i="1"/>
  <c r="AL2092" i="1"/>
  <c r="AL2093" i="1"/>
  <c r="AL2094" i="1"/>
  <c r="AL2095" i="1"/>
  <c r="AL2096" i="1"/>
  <c r="AL2097" i="1"/>
  <c r="AL2098" i="1"/>
  <c r="AL2099" i="1"/>
  <c r="AL2100" i="1"/>
  <c r="AL2101" i="1"/>
  <c r="AL2102" i="1"/>
  <c r="AL2103" i="1"/>
  <c r="AL2104" i="1"/>
  <c r="AL2105" i="1"/>
  <c r="AL2106" i="1"/>
  <c r="AL2107" i="1"/>
  <c r="AL2108" i="1"/>
  <c r="AL2109" i="1"/>
  <c r="AL2110" i="1"/>
  <c r="AL2111" i="1"/>
  <c r="AL2112" i="1"/>
  <c r="AL2113" i="1"/>
  <c r="AL2114" i="1"/>
  <c r="AL2115" i="1"/>
  <c r="AL2116" i="1"/>
  <c r="AL2117" i="1"/>
  <c r="AL2118" i="1"/>
  <c r="AL2119" i="1"/>
  <c r="AL2120" i="1"/>
  <c r="AL2121" i="1"/>
  <c r="AL2122" i="1"/>
  <c r="AL2123" i="1"/>
  <c r="AL2124" i="1"/>
  <c r="AL2125" i="1"/>
  <c r="AL2126" i="1"/>
  <c r="AL2127" i="1"/>
  <c r="AL2128" i="1"/>
  <c r="AL2129" i="1"/>
  <c r="AL2130" i="1"/>
  <c r="AL2131" i="1"/>
  <c r="AL2132" i="1"/>
  <c r="AL2133" i="1"/>
  <c r="AL2134" i="1"/>
  <c r="AL2135" i="1"/>
  <c r="AL2136" i="1"/>
  <c r="AL2137" i="1"/>
  <c r="AL2138" i="1"/>
  <c r="AL2139" i="1"/>
  <c r="AL2140" i="1"/>
  <c r="AL2141" i="1"/>
  <c r="AL2142" i="1"/>
  <c r="AL2143" i="1"/>
  <c r="AL2144" i="1"/>
  <c r="AL2145" i="1"/>
  <c r="AL2146" i="1"/>
  <c r="AL2147" i="1"/>
  <c r="AL2148" i="1"/>
  <c r="AL2149" i="1"/>
  <c r="AL2150" i="1"/>
  <c r="AL2151" i="1"/>
  <c r="AL2152" i="1"/>
  <c r="AL2153" i="1"/>
  <c r="AL2154" i="1"/>
  <c r="AL2155" i="1"/>
  <c r="AL2156" i="1"/>
  <c r="AL2157" i="1"/>
  <c r="AL2158" i="1"/>
  <c r="AL2159" i="1"/>
  <c r="AL2160" i="1"/>
  <c r="AL2161" i="1"/>
  <c r="AL2162" i="1"/>
  <c r="AL2163" i="1"/>
  <c r="AL2164" i="1"/>
  <c r="AL2165" i="1"/>
  <c r="AL2166" i="1"/>
  <c r="AL2167" i="1"/>
  <c r="AL2168" i="1"/>
  <c r="AL2169" i="1"/>
  <c r="AL2170" i="1"/>
  <c r="AL2171" i="1"/>
  <c r="AL2172" i="1"/>
  <c r="AL2173" i="1"/>
  <c r="AL2174" i="1"/>
  <c r="AL2175" i="1"/>
  <c r="AL2176" i="1"/>
  <c r="AL2177" i="1"/>
  <c r="AL2178" i="1"/>
  <c r="AL2179" i="1"/>
  <c r="AL2180" i="1"/>
  <c r="AL2181" i="1"/>
  <c r="AL2182" i="1"/>
  <c r="AL2183" i="1"/>
  <c r="AL2184" i="1"/>
  <c r="AL2185" i="1"/>
  <c r="AL2186" i="1"/>
  <c r="AL2187" i="1"/>
  <c r="AL2188" i="1"/>
  <c r="AL2189" i="1"/>
  <c r="AL2190" i="1"/>
  <c r="AL2191" i="1"/>
  <c r="AL2192" i="1"/>
  <c r="AL2193" i="1"/>
  <c r="AL2194" i="1"/>
  <c r="AL2195" i="1"/>
  <c r="AL2196" i="1"/>
  <c r="AL2197" i="1"/>
  <c r="AL2198" i="1"/>
  <c r="AL2199" i="1"/>
  <c r="AL2200" i="1"/>
  <c r="AL2201" i="1"/>
  <c r="AL2202" i="1"/>
  <c r="AL2203" i="1"/>
  <c r="AL2204" i="1"/>
  <c r="AL2205" i="1"/>
  <c r="AL2206" i="1"/>
  <c r="AL2207" i="1"/>
  <c r="AL2208" i="1"/>
  <c r="AL2209" i="1"/>
  <c r="AL2210" i="1"/>
  <c r="AL2211" i="1"/>
  <c r="AL2212" i="1"/>
  <c r="AL2213" i="1"/>
  <c r="AL2214" i="1"/>
  <c r="AL2215" i="1"/>
  <c r="AL2216" i="1"/>
  <c r="AL2217" i="1"/>
  <c r="AL2218" i="1"/>
  <c r="AL2219" i="1"/>
  <c r="AL2220" i="1"/>
  <c r="AL2221" i="1"/>
  <c r="AL2222" i="1"/>
  <c r="AL2223" i="1"/>
  <c r="AL2224" i="1"/>
  <c r="AL2225" i="1"/>
  <c r="AL2226" i="1"/>
  <c r="AL2227" i="1"/>
  <c r="AL2228" i="1"/>
  <c r="AL2229" i="1"/>
  <c r="AL2230" i="1"/>
  <c r="AL2231" i="1"/>
  <c r="AL2232" i="1"/>
  <c r="AL2233" i="1"/>
  <c r="AL2234" i="1"/>
  <c r="AL2235" i="1"/>
  <c r="AL2236" i="1"/>
  <c r="AL2237" i="1"/>
  <c r="AL2238" i="1"/>
  <c r="AL2239" i="1"/>
  <c r="AL2240" i="1"/>
  <c r="AL2241" i="1"/>
  <c r="AL2242" i="1"/>
  <c r="AL2243" i="1"/>
  <c r="AL2244" i="1"/>
  <c r="AL2245" i="1"/>
  <c r="AL2246" i="1"/>
  <c r="AL2247" i="1"/>
  <c r="AL2248" i="1"/>
  <c r="AL2249" i="1"/>
  <c r="AL2250" i="1"/>
  <c r="AL2251" i="1"/>
  <c r="AL2252" i="1"/>
  <c r="AL2253" i="1"/>
  <c r="AL2254" i="1"/>
  <c r="AL2255" i="1"/>
  <c r="AL2256" i="1"/>
  <c r="AL2257" i="1"/>
  <c r="AL2258" i="1"/>
  <c r="AL2259" i="1"/>
  <c r="AL2260" i="1"/>
  <c r="AL2261" i="1"/>
  <c r="AL2262" i="1"/>
  <c r="AL2263" i="1"/>
  <c r="AL2264" i="1"/>
  <c r="AL2265" i="1"/>
  <c r="AL2266" i="1"/>
  <c r="AL2267" i="1"/>
  <c r="AL2268" i="1"/>
  <c r="AL2269" i="1"/>
  <c r="AL2270" i="1"/>
  <c r="AL2271" i="1"/>
  <c r="AL2272" i="1"/>
  <c r="AL2273" i="1"/>
  <c r="AL2274" i="1"/>
  <c r="AL2275" i="1"/>
  <c r="AL2276" i="1"/>
  <c r="AL2277" i="1"/>
  <c r="AL2278" i="1"/>
  <c r="AL2279" i="1"/>
  <c r="AL2280" i="1"/>
  <c r="AL2281" i="1"/>
  <c r="AL2282" i="1"/>
  <c r="AL2283" i="1"/>
  <c r="AL2284" i="1"/>
  <c r="AL2285" i="1"/>
  <c r="AL2286" i="1"/>
  <c r="AL2287" i="1"/>
  <c r="AL2288" i="1"/>
  <c r="AL2289" i="1"/>
  <c r="AL2290" i="1"/>
  <c r="AL2291" i="1"/>
  <c r="AL2292" i="1"/>
  <c r="AL2293" i="1"/>
  <c r="AL2294" i="1"/>
  <c r="AL2295" i="1"/>
  <c r="AL2296" i="1"/>
  <c r="AL2297" i="1"/>
  <c r="AL2298" i="1"/>
  <c r="AL2299" i="1"/>
  <c r="AL2300" i="1"/>
  <c r="AL2301" i="1"/>
  <c r="AL2302" i="1"/>
  <c r="AL2303" i="1"/>
  <c r="AL2304" i="1"/>
  <c r="AL2305" i="1"/>
  <c r="AL2306" i="1"/>
  <c r="AL2307" i="1"/>
  <c r="AL2308" i="1"/>
  <c r="AL2309" i="1"/>
  <c r="AL2310" i="1"/>
  <c r="AL2311" i="1"/>
  <c r="AL2312" i="1"/>
  <c r="AL2313" i="1"/>
  <c r="AL2314" i="1"/>
  <c r="AL2315" i="1"/>
  <c r="AL2316" i="1"/>
  <c r="AL2317" i="1"/>
  <c r="AL2318" i="1"/>
  <c r="AL2319" i="1"/>
  <c r="AL2320" i="1"/>
  <c r="AL2321" i="1"/>
  <c r="AL2322" i="1"/>
  <c r="AL2323" i="1"/>
  <c r="AL2324" i="1"/>
  <c r="AL2325" i="1"/>
  <c r="AL2326" i="1"/>
  <c r="AL2327" i="1"/>
  <c r="AL2328" i="1"/>
  <c r="AL2329" i="1"/>
  <c r="AL2330" i="1"/>
  <c r="AL2331" i="1"/>
  <c r="AL2332" i="1"/>
  <c r="AL2333" i="1"/>
  <c r="AL2334" i="1"/>
  <c r="AL2335" i="1"/>
  <c r="AL2336" i="1"/>
  <c r="AL2337" i="1"/>
  <c r="AL2338" i="1"/>
  <c r="AL2339" i="1"/>
  <c r="AL2340" i="1"/>
  <c r="AL2341" i="1"/>
  <c r="AL2342" i="1"/>
  <c r="AL2343" i="1"/>
  <c r="AL2344" i="1"/>
  <c r="AL2345" i="1"/>
  <c r="AL2346" i="1"/>
  <c r="AL2347" i="1"/>
  <c r="AL2348" i="1"/>
  <c r="AL2349" i="1"/>
  <c r="AL2350" i="1"/>
  <c r="AL2351" i="1"/>
  <c r="AL2352" i="1"/>
  <c r="AL2353" i="1"/>
  <c r="AL2354" i="1"/>
  <c r="AL2355" i="1"/>
  <c r="AL2356" i="1"/>
  <c r="AL2357" i="1"/>
  <c r="AL2358" i="1"/>
  <c r="AL2359" i="1"/>
  <c r="AL2360" i="1"/>
  <c r="AL2361" i="1"/>
  <c r="AL2362" i="1"/>
  <c r="AL2363" i="1"/>
  <c r="AL2364" i="1"/>
  <c r="AL2365" i="1"/>
  <c r="AL2366" i="1"/>
  <c r="AL2367" i="1"/>
  <c r="AL2368" i="1"/>
  <c r="AL2369" i="1"/>
  <c r="AL2370" i="1"/>
  <c r="AL2371" i="1"/>
  <c r="AL2372" i="1"/>
  <c r="AL2373" i="1"/>
  <c r="AL2374" i="1"/>
  <c r="AL2375" i="1"/>
  <c r="AL2376" i="1"/>
  <c r="AL2377" i="1"/>
  <c r="AL2378" i="1"/>
  <c r="AL2379" i="1"/>
  <c r="AL2380" i="1"/>
  <c r="AL2381" i="1"/>
  <c r="AL2382" i="1"/>
  <c r="AL2383" i="1"/>
  <c r="AL2384" i="1"/>
  <c r="AL2385" i="1"/>
  <c r="AL2386" i="1"/>
  <c r="AL2387" i="1"/>
  <c r="AL2388" i="1"/>
  <c r="AL2389" i="1"/>
  <c r="AL2390" i="1"/>
  <c r="AL2391" i="1"/>
  <c r="AL2392" i="1"/>
  <c r="AL2393" i="1"/>
  <c r="AL2394" i="1"/>
  <c r="AL2395" i="1"/>
  <c r="AL2396" i="1"/>
  <c r="AL2397" i="1"/>
  <c r="AL2398" i="1"/>
  <c r="AL2399" i="1"/>
  <c r="AL2400" i="1"/>
  <c r="AL2401" i="1"/>
  <c r="AL2402" i="1"/>
  <c r="AL2403" i="1"/>
  <c r="AL2404" i="1"/>
  <c r="AL2405" i="1"/>
  <c r="AL2406" i="1"/>
  <c r="AL2407" i="1"/>
  <c r="AL2408" i="1"/>
  <c r="AL2409" i="1"/>
  <c r="AL2410" i="1"/>
  <c r="AL2411" i="1"/>
  <c r="AL2412" i="1"/>
  <c r="AL2413" i="1"/>
  <c r="AL2414" i="1"/>
  <c r="AL2415" i="1"/>
  <c r="AL2416" i="1"/>
  <c r="AL2417" i="1"/>
  <c r="AL2418" i="1"/>
  <c r="AL2419" i="1"/>
  <c r="AL2420" i="1"/>
  <c r="AL2421" i="1"/>
  <c r="AL2422" i="1"/>
  <c r="AL2423" i="1"/>
  <c r="AL2424" i="1"/>
  <c r="AL2425" i="1"/>
  <c r="AL2426" i="1"/>
  <c r="AL2427" i="1"/>
  <c r="AL2428" i="1"/>
  <c r="AL2429" i="1"/>
  <c r="AL2430" i="1"/>
  <c r="AL2431" i="1"/>
  <c r="AL2432" i="1"/>
  <c r="AL2433" i="1"/>
  <c r="AL2434" i="1"/>
  <c r="AL2435" i="1"/>
  <c r="AL2436" i="1"/>
  <c r="AL2437" i="1"/>
  <c r="AL2438" i="1"/>
  <c r="AL2439" i="1"/>
  <c r="AL2440" i="1"/>
  <c r="AL2441" i="1"/>
  <c r="AL2442" i="1"/>
  <c r="AL2443" i="1"/>
  <c r="AL2444" i="1"/>
  <c r="AL2445" i="1"/>
  <c r="AL2446" i="1"/>
  <c r="AL2447" i="1"/>
  <c r="AL2448" i="1"/>
  <c r="AL2449" i="1"/>
  <c r="AL2450" i="1"/>
  <c r="AL2451" i="1"/>
  <c r="AL2452" i="1"/>
  <c r="AL2453" i="1"/>
  <c r="AL2454" i="1"/>
  <c r="AL2455" i="1"/>
  <c r="AL2456" i="1"/>
  <c r="AL2457" i="1"/>
  <c r="AL2458" i="1"/>
  <c r="AL2459" i="1"/>
  <c r="AL2460" i="1"/>
  <c r="AL2461" i="1"/>
  <c r="AL2462" i="1"/>
  <c r="AL2463" i="1"/>
  <c r="AL2464" i="1"/>
  <c r="AL2465" i="1"/>
  <c r="AL2466" i="1"/>
  <c r="AL2467" i="1"/>
  <c r="AL2468" i="1"/>
  <c r="AL2469" i="1"/>
  <c r="AL2470" i="1"/>
  <c r="AL2471" i="1"/>
  <c r="AL2472" i="1"/>
  <c r="AL2473" i="1"/>
  <c r="AL2474" i="1"/>
  <c r="AL2475" i="1"/>
  <c r="AL2476" i="1"/>
  <c r="AL2477" i="1"/>
  <c r="AL2478" i="1"/>
  <c r="AL2479" i="1"/>
  <c r="AL2480" i="1"/>
  <c r="AL2481" i="1"/>
  <c r="AL2482" i="1"/>
  <c r="AL2483" i="1"/>
  <c r="AL2484" i="1"/>
  <c r="AL2485" i="1"/>
  <c r="AL2486" i="1"/>
  <c r="AL2487" i="1"/>
  <c r="AL2488" i="1"/>
  <c r="AL2489" i="1"/>
  <c r="AL2490" i="1"/>
  <c r="AL2491" i="1"/>
  <c r="AL2492" i="1"/>
  <c r="AL2493" i="1"/>
  <c r="AL2494" i="1"/>
  <c r="AL2495" i="1"/>
  <c r="AL2496" i="1"/>
  <c r="AL2497" i="1"/>
  <c r="AL2498" i="1"/>
  <c r="AL2499" i="1"/>
  <c r="AL2500" i="1"/>
  <c r="AL2501" i="1"/>
  <c r="AL2502" i="1"/>
  <c r="AL2503" i="1"/>
  <c r="AL2504" i="1"/>
  <c r="AL2505" i="1"/>
  <c r="AL2506" i="1"/>
  <c r="AL2507" i="1"/>
  <c r="AL2508" i="1"/>
  <c r="AL2509" i="1"/>
  <c r="AL2510" i="1"/>
  <c r="AL2511" i="1"/>
  <c r="AL2512" i="1"/>
  <c r="AL2513" i="1"/>
  <c r="AL2514" i="1"/>
  <c r="AL2515" i="1"/>
  <c r="AL2516" i="1"/>
  <c r="AL2517" i="1"/>
  <c r="AL2518" i="1"/>
  <c r="AL2519" i="1"/>
  <c r="AL2520" i="1"/>
  <c r="AL2521" i="1"/>
  <c r="AL2522" i="1"/>
  <c r="AL2523" i="1"/>
  <c r="AL2524" i="1"/>
  <c r="AL2525" i="1"/>
  <c r="AL2526" i="1"/>
  <c r="AL2527" i="1"/>
  <c r="AL2528" i="1"/>
  <c r="AL2529" i="1"/>
  <c r="AL2530" i="1"/>
  <c r="AL2531" i="1"/>
  <c r="AL2532" i="1"/>
  <c r="AL2533" i="1"/>
  <c r="AL2534" i="1"/>
  <c r="AL2535" i="1"/>
  <c r="AL2536" i="1"/>
  <c r="AL2537" i="1"/>
  <c r="AL2538" i="1"/>
  <c r="AL2539" i="1"/>
  <c r="AL2540" i="1"/>
  <c r="AL2541" i="1"/>
  <c r="AL2542" i="1"/>
  <c r="AL2543" i="1"/>
  <c r="AL2544" i="1"/>
  <c r="AL2545" i="1"/>
  <c r="AL2546" i="1"/>
  <c r="AL2547" i="1"/>
  <c r="AL2548" i="1"/>
  <c r="AL2549" i="1"/>
  <c r="AL2550" i="1"/>
  <c r="AL2551" i="1"/>
  <c r="AL2552" i="1"/>
  <c r="AL2553" i="1"/>
  <c r="AL2554" i="1"/>
  <c r="AL2555" i="1"/>
  <c r="AL2556" i="1"/>
  <c r="AL2557" i="1"/>
  <c r="AL2558" i="1"/>
  <c r="AL2559" i="1"/>
  <c r="AL2560" i="1"/>
  <c r="AL2561" i="1"/>
  <c r="AL2562" i="1"/>
  <c r="AL2563" i="1"/>
  <c r="AL2564" i="1"/>
  <c r="AL2565" i="1"/>
  <c r="AL2566" i="1"/>
  <c r="AL2567" i="1"/>
  <c r="AL2568" i="1"/>
  <c r="AL2569" i="1"/>
  <c r="AL2570" i="1"/>
  <c r="AL2571" i="1"/>
  <c r="AL2572" i="1"/>
  <c r="AL2573" i="1"/>
  <c r="AL2574" i="1"/>
  <c r="AL2575" i="1"/>
  <c r="AL2576" i="1"/>
  <c r="AL2577" i="1"/>
  <c r="AL2578" i="1"/>
  <c r="AL2579" i="1"/>
  <c r="AL2580" i="1"/>
  <c r="AL2581" i="1"/>
  <c r="AL2582" i="1"/>
  <c r="AL2583" i="1"/>
  <c r="AL2584" i="1"/>
  <c r="AL2585" i="1"/>
  <c r="AL2586" i="1"/>
  <c r="AL2587" i="1"/>
  <c r="AL2588" i="1"/>
  <c r="AL2589" i="1"/>
  <c r="AL2590" i="1"/>
  <c r="AL2591" i="1"/>
  <c r="AL2592" i="1"/>
  <c r="AL2593" i="1"/>
  <c r="AL2594" i="1"/>
  <c r="AL2595" i="1"/>
  <c r="AL2596" i="1"/>
  <c r="AL2597" i="1"/>
  <c r="AL2598" i="1"/>
  <c r="AL2599" i="1"/>
  <c r="AL2600" i="1"/>
  <c r="AL2601" i="1"/>
  <c r="AL2602" i="1"/>
  <c r="AL2603" i="1"/>
  <c r="AL2604" i="1"/>
  <c r="AL2605" i="1"/>
  <c r="AL2606" i="1"/>
  <c r="AL2607" i="1"/>
  <c r="AL2608" i="1"/>
  <c r="AL2609" i="1"/>
  <c r="AL2610" i="1"/>
  <c r="AL2611" i="1"/>
  <c r="AL2612" i="1"/>
  <c r="AL2613" i="1"/>
  <c r="AL2614" i="1"/>
  <c r="AL2615" i="1"/>
  <c r="AL2616" i="1"/>
  <c r="AL2617" i="1"/>
  <c r="AL2618" i="1"/>
  <c r="AL2619" i="1"/>
  <c r="AL2620" i="1"/>
  <c r="AL2621" i="1"/>
  <c r="AL2622" i="1"/>
  <c r="AL2623" i="1"/>
  <c r="AL2624" i="1"/>
  <c r="AL2625" i="1"/>
  <c r="AL2626" i="1"/>
  <c r="AL2627" i="1"/>
  <c r="AL2628" i="1"/>
  <c r="AL2629" i="1"/>
  <c r="AL2630" i="1"/>
  <c r="AL2631" i="1"/>
  <c r="AL2632" i="1"/>
  <c r="AL2633" i="1"/>
  <c r="AL2634" i="1"/>
  <c r="AL2635" i="1"/>
  <c r="AL2636" i="1"/>
  <c r="AL2637" i="1"/>
  <c r="AL2638" i="1"/>
  <c r="AL2639" i="1"/>
  <c r="AL2640" i="1"/>
  <c r="AL2641" i="1"/>
  <c r="AL2642" i="1"/>
  <c r="AL2643" i="1"/>
  <c r="AL2644" i="1"/>
  <c r="AL2645" i="1"/>
  <c r="AL2646" i="1"/>
  <c r="AL2647" i="1"/>
  <c r="AL2648" i="1"/>
  <c r="AL2649" i="1"/>
  <c r="AL2650" i="1"/>
  <c r="AL2651" i="1"/>
  <c r="AL2652" i="1"/>
  <c r="AL2653" i="1"/>
  <c r="AL2654" i="1"/>
  <c r="AL2655" i="1"/>
  <c r="AL2656" i="1"/>
  <c r="AL2657" i="1"/>
  <c r="AL2658" i="1"/>
  <c r="AL2659" i="1"/>
  <c r="AL2660" i="1"/>
  <c r="AL2661" i="1"/>
  <c r="AL2662" i="1"/>
  <c r="AL2663" i="1"/>
  <c r="AL2664" i="1"/>
  <c r="AL2665" i="1"/>
  <c r="AL2666" i="1"/>
  <c r="AL2667" i="1"/>
  <c r="AL2668" i="1"/>
  <c r="AL2669" i="1"/>
  <c r="AL2670" i="1"/>
  <c r="AL2671" i="1"/>
  <c r="AL2672" i="1"/>
  <c r="AL2673" i="1"/>
  <c r="AL2674" i="1"/>
  <c r="AL2675" i="1"/>
  <c r="AL2676" i="1"/>
  <c r="AL2677" i="1"/>
  <c r="AL2678" i="1"/>
  <c r="AL2679" i="1"/>
  <c r="AL2680" i="1"/>
  <c r="AL2681" i="1"/>
  <c r="AL2682" i="1"/>
  <c r="AL2683" i="1"/>
  <c r="AL2684" i="1"/>
  <c r="AL2685" i="1"/>
  <c r="AL2686" i="1"/>
  <c r="AL2687" i="1"/>
  <c r="AL2688" i="1"/>
  <c r="AL2689" i="1"/>
  <c r="AL2690" i="1"/>
  <c r="AL2691" i="1"/>
  <c r="AL2692" i="1"/>
  <c r="AL2693" i="1"/>
  <c r="AL2694" i="1"/>
  <c r="AL2695" i="1"/>
  <c r="AL2696" i="1"/>
  <c r="AL2697" i="1"/>
  <c r="AL2698" i="1"/>
  <c r="AL2699" i="1"/>
  <c r="AL2700" i="1"/>
  <c r="AL2701" i="1"/>
  <c r="AL2702" i="1"/>
  <c r="AL2703" i="1"/>
  <c r="AL2704" i="1"/>
  <c r="AL2705" i="1"/>
  <c r="AL2706" i="1"/>
  <c r="AL2707" i="1"/>
  <c r="AL2708" i="1"/>
  <c r="AL2709" i="1"/>
  <c r="AL2710" i="1"/>
  <c r="AL2711" i="1"/>
  <c r="AL2712" i="1"/>
  <c r="AL2713" i="1"/>
  <c r="AL2714" i="1"/>
  <c r="AL2715" i="1"/>
  <c r="AL2716" i="1"/>
  <c r="AL2717" i="1"/>
  <c r="AL2718" i="1"/>
  <c r="AL2719" i="1"/>
  <c r="AL2720" i="1"/>
  <c r="AL2721" i="1"/>
  <c r="AL2722" i="1"/>
  <c r="AL2723" i="1"/>
  <c r="AL2724" i="1"/>
  <c r="AL2725" i="1"/>
  <c r="AL2726" i="1"/>
  <c r="AL2727" i="1"/>
  <c r="AL2728" i="1"/>
  <c r="AL2729" i="1"/>
  <c r="AL2730" i="1"/>
  <c r="AL2731" i="1"/>
  <c r="AL2732" i="1"/>
  <c r="AL2733" i="1"/>
  <c r="AL2734" i="1"/>
  <c r="AL2735" i="1"/>
  <c r="AL2736" i="1"/>
  <c r="AL2737" i="1"/>
  <c r="AL2738" i="1"/>
  <c r="AL2739" i="1"/>
  <c r="AL2740" i="1"/>
  <c r="AL2741" i="1"/>
  <c r="AL2742" i="1"/>
  <c r="AL2743" i="1"/>
  <c r="AL2744" i="1"/>
  <c r="AL2745" i="1"/>
  <c r="AL2746" i="1"/>
  <c r="AL2747" i="1"/>
  <c r="AL2748" i="1"/>
  <c r="AL2749" i="1"/>
  <c r="AL2750" i="1"/>
  <c r="AL2751" i="1"/>
  <c r="AL2752" i="1"/>
  <c r="AL2753" i="1"/>
  <c r="AL2754" i="1"/>
  <c r="AL2755" i="1"/>
  <c r="AL2756" i="1"/>
  <c r="AL2757" i="1"/>
  <c r="AL2758" i="1"/>
  <c r="AL2759" i="1"/>
  <c r="AL2760" i="1"/>
  <c r="AL2761" i="1"/>
  <c r="AL2762" i="1"/>
  <c r="AL2763" i="1"/>
  <c r="AL2764" i="1"/>
  <c r="AL2765" i="1"/>
  <c r="AL2766" i="1"/>
  <c r="AL2767" i="1"/>
  <c r="AL2768" i="1"/>
  <c r="AL2769" i="1"/>
  <c r="AL2770" i="1"/>
  <c r="AL2771" i="1"/>
  <c r="AL2772" i="1"/>
  <c r="AL2773" i="1"/>
  <c r="AL2774" i="1"/>
  <c r="AL2775" i="1"/>
  <c r="AL2776" i="1"/>
  <c r="AL2777" i="1"/>
  <c r="AL2778" i="1"/>
  <c r="AL2779" i="1"/>
  <c r="AL2780" i="1"/>
  <c r="AL2781" i="1"/>
  <c r="AL2782" i="1"/>
  <c r="AL2783" i="1"/>
  <c r="AL2784" i="1"/>
  <c r="AL2785" i="1"/>
  <c r="AL2786" i="1"/>
  <c r="AL2787" i="1"/>
  <c r="AL2788" i="1"/>
  <c r="AL2789" i="1"/>
  <c r="AL2790" i="1"/>
  <c r="AL2791" i="1"/>
  <c r="AL2792" i="1"/>
  <c r="AL2793" i="1"/>
  <c r="AL2794" i="1"/>
  <c r="AL2795" i="1"/>
  <c r="AL2796" i="1"/>
  <c r="AL2797" i="1"/>
  <c r="AL2798" i="1"/>
  <c r="AL2799" i="1"/>
  <c r="AL2800" i="1"/>
  <c r="AL2801" i="1"/>
  <c r="AL2802" i="1"/>
  <c r="AL2803" i="1"/>
  <c r="AL2804" i="1"/>
  <c r="AL2805" i="1"/>
  <c r="AL2806" i="1"/>
  <c r="AL2807" i="1"/>
  <c r="AL2808" i="1"/>
  <c r="AL2809" i="1"/>
  <c r="AL2810" i="1"/>
  <c r="AL2811" i="1"/>
  <c r="AL2812" i="1"/>
  <c r="AL2813" i="1"/>
  <c r="AL2814" i="1"/>
  <c r="AL2815" i="1"/>
  <c r="AL2816" i="1"/>
  <c r="AL2817" i="1"/>
  <c r="AL2818" i="1"/>
  <c r="AL2819" i="1"/>
  <c r="AL2820" i="1"/>
  <c r="AL2821" i="1"/>
  <c r="AL2822" i="1"/>
  <c r="AL2823" i="1"/>
  <c r="AL2824" i="1"/>
  <c r="AL2825" i="1"/>
  <c r="AL2826" i="1"/>
  <c r="AL2827" i="1"/>
  <c r="AL2828" i="1"/>
  <c r="AL2829" i="1"/>
  <c r="AL2830" i="1"/>
  <c r="AL2831" i="1"/>
  <c r="AL2832" i="1"/>
  <c r="AL2833" i="1"/>
  <c r="AL2834" i="1"/>
  <c r="AL2835" i="1"/>
  <c r="AL2836" i="1"/>
  <c r="AL2837" i="1"/>
  <c r="AL2838" i="1"/>
  <c r="AL2839" i="1"/>
  <c r="AL2840" i="1"/>
  <c r="AL2841" i="1"/>
  <c r="AL2842" i="1"/>
  <c r="AL2843" i="1"/>
  <c r="AL2844" i="1"/>
  <c r="AL2845" i="1"/>
  <c r="AL2846" i="1"/>
  <c r="AL2847" i="1"/>
  <c r="AL2848" i="1"/>
  <c r="AL2849" i="1"/>
  <c r="AL2850" i="1"/>
  <c r="AL2851" i="1"/>
  <c r="AL2852" i="1"/>
  <c r="AL2853" i="1"/>
  <c r="AL2854" i="1"/>
  <c r="AL2855" i="1"/>
  <c r="AL2856" i="1"/>
  <c r="AL2857" i="1"/>
  <c r="AL2858" i="1"/>
  <c r="AL2859" i="1"/>
  <c r="AL2860" i="1"/>
  <c r="AL2861" i="1"/>
  <c r="AL2862" i="1"/>
  <c r="AL2863" i="1"/>
  <c r="AL2864" i="1"/>
  <c r="AL2865" i="1"/>
  <c r="AL2866" i="1"/>
  <c r="AL2867" i="1"/>
  <c r="AL2868" i="1"/>
  <c r="AL2869" i="1"/>
  <c r="AL2870" i="1"/>
  <c r="AL2871" i="1"/>
  <c r="AL2872" i="1"/>
  <c r="AL2873" i="1"/>
  <c r="AL2874" i="1"/>
  <c r="AL2875" i="1"/>
  <c r="AL2876" i="1"/>
  <c r="AL2877" i="1"/>
  <c r="AL2878" i="1"/>
  <c r="AL2879" i="1"/>
  <c r="AL2880" i="1"/>
  <c r="AL2881" i="1"/>
  <c r="AL2882" i="1"/>
  <c r="AL2883" i="1"/>
  <c r="AL2884" i="1"/>
  <c r="AL2885" i="1"/>
  <c r="AL2886" i="1"/>
  <c r="AL2887" i="1"/>
  <c r="AL2888" i="1"/>
  <c r="AL2889" i="1"/>
  <c r="AL2890" i="1"/>
  <c r="AL2891" i="1"/>
  <c r="AL2892" i="1"/>
  <c r="AL2893" i="1"/>
  <c r="AL2894" i="1"/>
  <c r="AL2895" i="1"/>
  <c r="AL2896" i="1"/>
  <c r="AL2897" i="1"/>
  <c r="AL2898" i="1"/>
  <c r="AL2899" i="1"/>
  <c r="AL2900" i="1"/>
  <c r="AL2901" i="1"/>
  <c r="AL2902" i="1"/>
  <c r="AL2903" i="1"/>
  <c r="AL2904" i="1"/>
  <c r="AL2905" i="1"/>
  <c r="AL2906" i="1"/>
  <c r="AL2907" i="1"/>
  <c r="AL2908" i="1"/>
  <c r="AL2909" i="1"/>
  <c r="AL2910" i="1"/>
  <c r="AL2911" i="1"/>
  <c r="AL2912" i="1"/>
  <c r="AL2913" i="1"/>
  <c r="AL2914" i="1"/>
  <c r="AL2915" i="1"/>
  <c r="AL2916" i="1"/>
  <c r="AL2917" i="1"/>
  <c r="AL2918" i="1"/>
  <c r="AL2919" i="1"/>
  <c r="AL2920" i="1"/>
  <c r="AL2921" i="1"/>
  <c r="AL2922" i="1"/>
  <c r="AL2923" i="1"/>
  <c r="AL2924" i="1"/>
  <c r="AL2925" i="1"/>
  <c r="AL2926" i="1"/>
  <c r="AL2927" i="1"/>
  <c r="AL2928" i="1"/>
  <c r="AL2929" i="1"/>
  <c r="AL2930" i="1"/>
  <c r="AL2931" i="1"/>
  <c r="AL2932" i="1"/>
  <c r="AL2933" i="1"/>
  <c r="AL2934" i="1"/>
  <c r="AL2935" i="1"/>
  <c r="AL2936" i="1"/>
  <c r="AL2937" i="1"/>
  <c r="AL2938" i="1"/>
  <c r="AL2939" i="1"/>
  <c r="AL2940" i="1"/>
  <c r="AL2941" i="1"/>
  <c r="AL2942" i="1"/>
  <c r="AL2943" i="1"/>
  <c r="AL2944" i="1"/>
  <c r="AL2945" i="1"/>
  <c r="AL2946" i="1"/>
  <c r="AL2947" i="1"/>
  <c r="AL2948" i="1"/>
  <c r="AL2949" i="1"/>
  <c r="AL2950" i="1"/>
  <c r="AL2951" i="1"/>
  <c r="AL2952" i="1"/>
  <c r="AL2953" i="1"/>
  <c r="AL2954" i="1"/>
  <c r="AL2955" i="1"/>
  <c r="AL2956" i="1"/>
  <c r="AL2957" i="1"/>
  <c r="AL2958" i="1"/>
  <c r="AL2959" i="1"/>
  <c r="AL2960" i="1"/>
  <c r="AL2961" i="1"/>
  <c r="AL2962" i="1"/>
  <c r="AL2963" i="1"/>
  <c r="AL2964" i="1"/>
  <c r="AL2965" i="1"/>
  <c r="AL2966" i="1"/>
  <c r="AL2967" i="1"/>
  <c r="AL2968" i="1"/>
  <c r="AL2969" i="1"/>
  <c r="AL2970" i="1"/>
  <c r="AL2971" i="1"/>
  <c r="AL2972" i="1"/>
  <c r="AL2973" i="1"/>
  <c r="AL2974" i="1"/>
  <c r="AL2975" i="1"/>
  <c r="AL2976" i="1"/>
  <c r="AL2977" i="1"/>
  <c r="AL2978" i="1"/>
  <c r="AL2979" i="1"/>
  <c r="AL2980" i="1"/>
  <c r="AL2981" i="1"/>
  <c r="AL2982" i="1"/>
  <c r="AL2983" i="1"/>
  <c r="AL2984" i="1"/>
  <c r="AL2985" i="1"/>
  <c r="AL2986" i="1"/>
  <c r="AL2987" i="1"/>
  <c r="AL2988" i="1"/>
  <c r="AL2989" i="1"/>
  <c r="AL2990" i="1"/>
  <c r="AL2991" i="1"/>
  <c r="AL2992" i="1"/>
  <c r="AL2993" i="1"/>
  <c r="AL2994" i="1"/>
  <c r="AL2995" i="1"/>
  <c r="AL2996" i="1"/>
  <c r="AL2997" i="1"/>
  <c r="AL2998" i="1"/>
  <c r="AL2999" i="1"/>
  <c r="AL3000" i="1"/>
  <c r="AL3001" i="1"/>
  <c r="AL3002" i="1"/>
  <c r="AL3003" i="1"/>
  <c r="AL3004" i="1"/>
  <c r="AL3005" i="1"/>
  <c r="AL3006" i="1"/>
  <c r="AL3007" i="1"/>
  <c r="AL3008" i="1"/>
  <c r="AL3009" i="1"/>
  <c r="AL3010" i="1"/>
  <c r="AL3011" i="1"/>
  <c r="AL3012" i="1"/>
  <c r="AL3013" i="1"/>
  <c r="AL3014" i="1"/>
  <c r="AL3015" i="1"/>
  <c r="AL3016" i="1"/>
  <c r="AL3017" i="1"/>
  <c r="AL3018" i="1"/>
  <c r="AL3019" i="1"/>
  <c r="AL3020" i="1"/>
  <c r="AL3021" i="1"/>
  <c r="AL3022" i="1"/>
  <c r="AL3023" i="1"/>
  <c r="AL3024" i="1"/>
  <c r="AL3025" i="1"/>
  <c r="AL3026" i="1"/>
  <c r="AL3027" i="1"/>
  <c r="AL3028" i="1"/>
  <c r="AL3029" i="1"/>
  <c r="AL3030" i="1"/>
  <c r="AL3031" i="1"/>
  <c r="AL3032" i="1"/>
  <c r="AL3033" i="1"/>
  <c r="AL3034" i="1"/>
  <c r="AL3035" i="1"/>
  <c r="AL3036" i="1"/>
  <c r="AL3037" i="1"/>
  <c r="AL3038" i="1"/>
  <c r="AL3039" i="1"/>
  <c r="AL3040" i="1"/>
  <c r="AL3041" i="1"/>
  <c r="AL3042" i="1"/>
  <c r="AL3043" i="1"/>
  <c r="AL3044" i="1"/>
  <c r="AL3045" i="1"/>
  <c r="AL3046" i="1"/>
  <c r="AL3047" i="1"/>
  <c r="AL3048" i="1"/>
  <c r="AL3049" i="1"/>
  <c r="AL3050" i="1"/>
  <c r="AL3051" i="1"/>
  <c r="AL3052" i="1"/>
  <c r="AL3053" i="1"/>
  <c r="AL3054" i="1"/>
  <c r="AL3055" i="1"/>
  <c r="AL3056" i="1"/>
  <c r="AL3057" i="1"/>
  <c r="AL3058" i="1"/>
  <c r="AL3059" i="1"/>
  <c r="AL3060" i="1"/>
  <c r="AL3061" i="1"/>
  <c r="AL3062" i="1"/>
  <c r="AL3063" i="1"/>
  <c r="AL3064" i="1"/>
  <c r="AL3065" i="1"/>
  <c r="AL3066" i="1"/>
  <c r="AL3067" i="1"/>
  <c r="AL3068" i="1"/>
  <c r="AL3069" i="1"/>
  <c r="AL3070" i="1"/>
  <c r="AL3071" i="1"/>
  <c r="AL3072" i="1"/>
  <c r="AL3073" i="1"/>
  <c r="AL3074" i="1"/>
  <c r="AL3075" i="1"/>
  <c r="AL3076" i="1"/>
  <c r="AL3077" i="1"/>
  <c r="AL3078" i="1"/>
  <c r="AL3079" i="1"/>
  <c r="AL3080" i="1"/>
  <c r="AL3081" i="1"/>
  <c r="AL3082" i="1"/>
  <c r="AL3083" i="1"/>
  <c r="AL3084" i="1"/>
  <c r="AL3085" i="1"/>
  <c r="AL3086" i="1"/>
  <c r="AL3087" i="1"/>
  <c r="AL3088" i="1"/>
  <c r="AL3089" i="1"/>
  <c r="AL3090" i="1"/>
  <c r="AL3091" i="1"/>
  <c r="AL3092" i="1"/>
  <c r="AL3093" i="1"/>
  <c r="AL3094" i="1"/>
  <c r="AL3095" i="1"/>
  <c r="AL3096" i="1"/>
  <c r="AL3097" i="1"/>
  <c r="AL3098" i="1"/>
  <c r="AL3099" i="1"/>
  <c r="AL3100" i="1"/>
  <c r="AL3101" i="1"/>
  <c r="AL3102" i="1"/>
  <c r="AL3103" i="1"/>
  <c r="AL3104" i="1"/>
  <c r="AL3105" i="1"/>
  <c r="AL3106" i="1"/>
  <c r="AL3107" i="1"/>
  <c r="AL3108" i="1"/>
  <c r="AL3109" i="1"/>
  <c r="AL3110" i="1"/>
  <c r="AL3111" i="1"/>
  <c r="AL3112" i="1"/>
  <c r="AL3113" i="1"/>
  <c r="AL3114" i="1"/>
  <c r="AL3115" i="1"/>
  <c r="AL3116" i="1"/>
  <c r="AL3117" i="1"/>
  <c r="AL3118" i="1"/>
  <c r="AL3119" i="1"/>
  <c r="AL3120" i="1"/>
  <c r="AL3121" i="1"/>
  <c r="AL3122" i="1"/>
  <c r="AL3123" i="1"/>
  <c r="AL3124" i="1"/>
  <c r="AL3125" i="1"/>
  <c r="AL3126" i="1"/>
  <c r="AL3127" i="1"/>
  <c r="AL3128" i="1"/>
  <c r="AL3129" i="1"/>
  <c r="AL3130" i="1"/>
  <c r="AL3131" i="1"/>
  <c r="AL3132" i="1"/>
  <c r="AL3133" i="1"/>
  <c r="AL3134" i="1"/>
  <c r="AL3135" i="1"/>
  <c r="AL3136" i="1"/>
  <c r="AL3137" i="1"/>
  <c r="AL3138" i="1"/>
  <c r="AL3139" i="1"/>
  <c r="AL3140" i="1"/>
  <c r="AL3141" i="1"/>
  <c r="AL3142" i="1"/>
  <c r="AL3143" i="1"/>
  <c r="AL3144" i="1"/>
  <c r="AL3145" i="1"/>
  <c r="AL3146" i="1"/>
  <c r="AL3147" i="1"/>
  <c r="AL3148" i="1"/>
  <c r="AL3149" i="1"/>
  <c r="AL3150" i="1"/>
  <c r="AL3151" i="1"/>
  <c r="AL3152" i="1"/>
  <c r="AL3153" i="1"/>
  <c r="AL3154" i="1"/>
  <c r="AL3155" i="1"/>
  <c r="AL3156" i="1"/>
  <c r="AL3157" i="1"/>
  <c r="AL3158" i="1"/>
  <c r="AL3159" i="1"/>
  <c r="AL3160" i="1"/>
  <c r="AL3161" i="1"/>
  <c r="AL3162" i="1"/>
  <c r="AL3163" i="1"/>
  <c r="AL3164" i="1"/>
  <c r="AL3165" i="1"/>
  <c r="AL3166" i="1"/>
  <c r="AL3167" i="1"/>
  <c r="AL3168" i="1"/>
  <c r="AL3169" i="1"/>
  <c r="AL3170" i="1"/>
  <c r="AL3171" i="1"/>
  <c r="AL3172" i="1"/>
  <c r="AL3173" i="1"/>
  <c r="AL3174" i="1"/>
  <c r="AL3175" i="1"/>
  <c r="AL3176" i="1"/>
  <c r="AL3177" i="1"/>
  <c r="AL3178" i="1"/>
  <c r="AL3179" i="1"/>
  <c r="AL3180" i="1"/>
  <c r="AL3181" i="1"/>
  <c r="AL3182" i="1"/>
  <c r="AL3183" i="1"/>
  <c r="AL3184" i="1"/>
  <c r="AL3185" i="1"/>
  <c r="AL3186" i="1"/>
  <c r="AL3187" i="1"/>
  <c r="AL3188" i="1"/>
  <c r="AL3189" i="1"/>
  <c r="AL3190" i="1"/>
  <c r="AL3191" i="1"/>
  <c r="AL3192" i="1"/>
  <c r="AL3193" i="1"/>
  <c r="AL3194" i="1"/>
  <c r="AL3195" i="1"/>
  <c r="AL3196" i="1"/>
  <c r="AL3197" i="1"/>
  <c r="AL3198" i="1"/>
  <c r="AL3199" i="1"/>
  <c r="AL3200" i="1"/>
  <c r="AL3201" i="1"/>
  <c r="AL3202" i="1"/>
  <c r="AL3203" i="1"/>
  <c r="AL3204" i="1"/>
  <c r="AL3205" i="1"/>
  <c r="AL3206" i="1"/>
  <c r="AL3207" i="1"/>
  <c r="AL3208" i="1"/>
  <c r="AL3209" i="1"/>
  <c r="AL3210" i="1"/>
  <c r="AL3211" i="1"/>
  <c r="AL3212" i="1"/>
  <c r="AL3213" i="1"/>
  <c r="AL3214" i="1"/>
  <c r="AL3215" i="1"/>
  <c r="AL3216" i="1"/>
  <c r="AL3217" i="1"/>
  <c r="AL3218" i="1"/>
  <c r="AL3219" i="1"/>
  <c r="AL3220" i="1"/>
  <c r="AL3221" i="1"/>
  <c r="AL3222" i="1"/>
  <c r="AL3223" i="1"/>
  <c r="AL3224" i="1"/>
  <c r="AL3225" i="1"/>
  <c r="AL3226" i="1"/>
  <c r="AL3227" i="1"/>
  <c r="AL3228" i="1"/>
  <c r="AL3229" i="1"/>
  <c r="AL3230" i="1"/>
  <c r="AL3231" i="1"/>
  <c r="AL3232" i="1"/>
  <c r="AL3233" i="1"/>
  <c r="AL3234" i="1"/>
  <c r="AL3235" i="1"/>
  <c r="AL3236" i="1"/>
  <c r="AL3237" i="1"/>
  <c r="AL3238" i="1"/>
  <c r="AL3239" i="1"/>
  <c r="AL3240" i="1"/>
  <c r="AL3241" i="1"/>
  <c r="AL3242" i="1"/>
  <c r="AL3243" i="1"/>
  <c r="AL3244" i="1"/>
  <c r="AL3245" i="1"/>
  <c r="AL3246" i="1"/>
  <c r="AL3247" i="1"/>
  <c r="AL3248" i="1"/>
  <c r="AL3249" i="1"/>
  <c r="AL3250" i="1"/>
  <c r="AL3251" i="1"/>
  <c r="AL3252" i="1"/>
  <c r="AL3253" i="1"/>
  <c r="AL3254" i="1"/>
  <c r="AL3255" i="1"/>
  <c r="AL3256" i="1"/>
  <c r="AL3257" i="1"/>
  <c r="AL3258" i="1"/>
  <c r="AL3259" i="1"/>
  <c r="AL3260" i="1"/>
  <c r="AL3261" i="1"/>
  <c r="AL3262" i="1"/>
  <c r="AL3263" i="1"/>
  <c r="AL3264" i="1"/>
  <c r="AL3265" i="1"/>
  <c r="AL3266" i="1"/>
  <c r="AL3267" i="1"/>
  <c r="AL3268" i="1"/>
  <c r="AL3269" i="1"/>
  <c r="AL3270" i="1"/>
  <c r="AL3271" i="1"/>
  <c r="AL3272" i="1"/>
  <c r="AL3273" i="1"/>
  <c r="AL3274" i="1"/>
  <c r="AL3275" i="1"/>
  <c r="AL3276" i="1"/>
  <c r="AL3277" i="1"/>
  <c r="AL3278" i="1"/>
  <c r="AL3279" i="1"/>
  <c r="AL3280" i="1"/>
  <c r="AL3281" i="1"/>
  <c r="AL3282" i="1"/>
  <c r="AL3283" i="1"/>
  <c r="AL3284" i="1"/>
  <c r="AL3285" i="1"/>
  <c r="AL3286" i="1"/>
  <c r="AL3287" i="1"/>
  <c r="AL3288" i="1"/>
  <c r="AL3289" i="1"/>
  <c r="AL3290" i="1"/>
  <c r="AL3291" i="1"/>
  <c r="AL3292" i="1"/>
  <c r="AL3293" i="1"/>
  <c r="AL3294" i="1"/>
  <c r="AL3295" i="1"/>
  <c r="AL3296" i="1"/>
  <c r="AL3297" i="1"/>
  <c r="AL3298" i="1"/>
  <c r="AL3299" i="1"/>
  <c r="AL3300" i="1"/>
  <c r="AL3301" i="1"/>
  <c r="AL3302" i="1"/>
  <c r="AL3303" i="1"/>
  <c r="AL3304" i="1"/>
  <c r="AL3305" i="1"/>
  <c r="AL3306" i="1"/>
  <c r="AL3307" i="1"/>
  <c r="AL3308" i="1"/>
  <c r="AL3309" i="1"/>
  <c r="AL3310" i="1"/>
  <c r="AL3311" i="1"/>
  <c r="AL3312" i="1"/>
  <c r="AL3313" i="1"/>
  <c r="AL3314" i="1"/>
  <c r="AL3315" i="1"/>
  <c r="AL3316" i="1"/>
  <c r="AL3317" i="1"/>
  <c r="AL3318" i="1"/>
  <c r="AL3319" i="1"/>
  <c r="AL3320" i="1"/>
  <c r="AL3321" i="1"/>
  <c r="AL3322" i="1"/>
  <c r="AL3323" i="1"/>
  <c r="AL3324" i="1"/>
  <c r="AL3325" i="1"/>
  <c r="AL3326" i="1"/>
  <c r="AL3327" i="1"/>
  <c r="AL3328" i="1"/>
  <c r="AL3329" i="1"/>
  <c r="AL3330" i="1"/>
  <c r="AL3331" i="1"/>
  <c r="AL3332" i="1"/>
  <c r="AL3333" i="1"/>
  <c r="AL3334" i="1"/>
  <c r="AL3335" i="1"/>
  <c r="AL3336" i="1"/>
  <c r="AL3337" i="1"/>
  <c r="AL3338" i="1"/>
  <c r="AL3339" i="1"/>
  <c r="AL3340" i="1"/>
  <c r="AL3341" i="1"/>
  <c r="AL3342" i="1"/>
  <c r="AL3343" i="1"/>
  <c r="AL3344" i="1"/>
  <c r="AL3345" i="1"/>
  <c r="AL3346" i="1"/>
  <c r="AL3347" i="1"/>
  <c r="AL3348" i="1"/>
  <c r="AL3349" i="1"/>
  <c r="AL3350" i="1"/>
  <c r="AL3351" i="1"/>
  <c r="AL3352" i="1"/>
  <c r="AL3353" i="1"/>
  <c r="AL3354" i="1"/>
  <c r="AL3355" i="1"/>
  <c r="AL3356" i="1"/>
  <c r="AL3357" i="1"/>
  <c r="AL3358" i="1"/>
  <c r="AL3359" i="1"/>
  <c r="AL3360" i="1"/>
  <c r="AL3361" i="1"/>
  <c r="AL3362" i="1"/>
  <c r="AL3363" i="1"/>
  <c r="AL3364" i="1"/>
  <c r="AL3365" i="1"/>
  <c r="AL3366" i="1"/>
  <c r="AL3367" i="1"/>
  <c r="AL3368" i="1"/>
  <c r="AL3369" i="1"/>
  <c r="AL3370" i="1"/>
  <c r="AL3371" i="1"/>
  <c r="AL3372" i="1"/>
  <c r="AL3373" i="1"/>
  <c r="AL3374" i="1"/>
  <c r="AL3375" i="1"/>
  <c r="AL3376" i="1"/>
  <c r="AL3377" i="1"/>
  <c r="AL3378" i="1"/>
  <c r="AL3379" i="1"/>
  <c r="AL3380" i="1"/>
  <c r="AL3381" i="1"/>
  <c r="AL3382" i="1"/>
  <c r="AL3383" i="1"/>
  <c r="AL3384" i="1"/>
  <c r="AL3385" i="1"/>
  <c r="AL3386" i="1"/>
  <c r="AL3387" i="1"/>
  <c r="AL3388" i="1"/>
  <c r="AL3389" i="1"/>
  <c r="AL3390" i="1"/>
  <c r="AL3391" i="1"/>
  <c r="AL3392" i="1"/>
  <c r="AL3393" i="1"/>
  <c r="AL3394" i="1"/>
  <c r="AL3395" i="1"/>
  <c r="AL3396" i="1"/>
  <c r="AL3397" i="1"/>
  <c r="AL3398" i="1"/>
  <c r="AL3399" i="1"/>
  <c r="AL3400" i="1"/>
  <c r="AL3401" i="1"/>
  <c r="AL3402" i="1"/>
  <c r="AL3403" i="1"/>
  <c r="AL3404" i="1"/>
  <c r="AL3405" i="1"/>
  <c r="AL3406" i="1"/>
  <c r="AL3407" i="1"/>
  <c r="AL3408" i="1"/>
  <c r="AL3409" i="1"/>
  <c r="AL3410" i="1"/>
  <c r="AL3411" i="1"/>
  <c r="AL3412" i="1"/>
  <c r="AL3413" i="1"/>
  <c r="AL3414" i="1"/>
  <c r="AL3415" i="1"/>
  <c r="AL3416" i="1"/>
  <c r="AL3417" i="1"/>
  <c r="AL3418" i="1"/>
  <c r="AL3419" i="1"/>
  <c r="AL3420" i="1"/>
  <c r="AL3421" i="1"/>
  <c r="AL3422" i="1"/>
  <c r="AL3423" i="1"/>
  <c r="AL3424" i="1"/>
  <c r="AL3425" i="1"/>
  <c r="AL3426" i="1"/>
  <c r="AL3427" i="1"/>
  <c r="AL3428" i="1"/>
  <c r="AL3429" i="1"/>
  <c r="AL3430" i="1"/>
  <c r="AL3431" i="1"/>
  <c r="AL3432" i="1"/>
  <c r="AL3433" i="1"/>
  <c r="AL3434" i="1"/>
  <c r="AL3435" i="1"/>
  <c r="AL3436" i="1"/>
  <c r="AL3437" i="1"/>
  <c r="AL3438" i="1"/>
  <c r="AL3439" i="1"/>
  <c r="AL3440" i="1"/>
  <c r="AL3441" i="1"/>
  <c r="AL3442" i="1"/>
  <c r="AL3443" i="1"/>
  <c r="AL3444" i="1"/>
  <c r="AL3445" i="1"/>
  <c r="AL3446" i="1"/>
  <c r="AL3447" i="1"/>
  <c r="AL3448" i="1"/>
  <c r="AL3449" i="1"/>
  <c r="AL3450" i="1"/>
  <c r="AL3451" i="1"/>
  <c r="AL3452" i="1"/>
  <c r="AL3453" i="1"/>
  <c r="AL3454" i="1"/>
  <c r="AL3455" i="1"/>
  <c r="AL3456" i="1"/>
  <c r="AL3457" i="1"/>
  <c r="AL3458" i="1"/>
  <c r="AL3459" i="1"/>
  <c r="AL3460" i="1"/>
  <c r="AL3461" i="1"/>
  <c r="AL3462" i="1"/>
  <c r="AL3463" i="1"/>
  <c r="AL3464" i="1"/>
  <c r="AL3465" i="1"/>
  <c r="AL3466" i="1"/>
  <c r="AL3467" i="1"/>
  <c r="AL3468" i="1"/>
  <c r="AL3469" i="1"/>
  <c r="AL3470" i="1"/>
  <c r="AL3471" i="1"/>
  <c r="AL3472" i="1"/>
  <c r="AL3473" i="1"/>
  <c r="AL3474" i="1"/>
  <c r="AL3475" i="1"/>
  <c r="AL3476" i="1"/>
  <c r="AL3477" i="1"/>
  <c r="AL3478" i="1"/>
  <c r="AL3479" i="1"/>
  <c r="AL3480" i="1"/>
  <c r="AL3481" i="1"/>
  <c r="AL3482" i="1"/>
  <c r="AL3483" i="1"/>
  <c r="AL3484" i="1"/>
  <c r="AL3485" i="1"/>
  <c r="AL3486" i="1"/>
  <c r="AL3487" i="1"/>
  <c r="AL3488" i="1"/>
  <c r="AL3489" i="1"/>
  <c r="AL3490" i="1"/>
  <c r="AL3491" i="1"/>
  <c r="AL3492" i="1"/>
  <c r="AL3493" i="1"/>
  <c r="AL3494" i="1"/>
  <c r="AL3495" i="1"/>
  <c r="AL3496" i="1"/>
  <c r="AL3497" i="1"/>
  <c r="AL3498" i="1"/>
  <c r="AL3499" i="1"/>
  <c r="AL3500" i="1"/>
  <c r="AL3501" i="1"/>
  <c r="AL3502" i="1"/>
  <c r="AL3503" i="1"/>
  <c r="AL3504" i="1"/>
  <c r="AL3505" i="1"/>
  <c r="AL3506" i="1"/>
  <c r="AL3507" i="1"/>
  <c r="AL3508" i="1"/>
  <c r="AL3509" i="1"/>
  <c r="AL3510" i="1"/>
  <c r="AL3511" i="1"/>
  <c r="AL3512" i="1"/>
  <c r="AL3513" i="1"/>
  <c r="AL3514" i="1"/>
  <c r="AL3515" i="1"/>
  <c r="AL3516" i="1"/>
  <c r="AL3517" i="1"/>
  <c r="AL3518" i="1"/>
  <c r="AL3519" i="1"/>
  <c r="AL3520" i="1"/>
  <c r="AL3521" i="1"/>
  <c r="AL3522" i="1"/>
  <c r="AL3523" i="1"/>
  <c r="AL3524" i="1"/>
  <c r="AL3525" i="1"/>
  <c r="AL3526" i="1"/>
  <c r="AL3527" i="1"/>
  <c r="AL3528" i="1"/>
  <c r="AL3529" i="1"/>
  <c r="AL3530" i="1"/>
  <c r="AL3531" i="1"/>
  <c r="AL3532" i="1"/>
  <c r="AL3533" i="1"/>
  <c r="AL3534" i="1"/>
  <c r="AL3535" i="1"/>
  <c r="AL3536" i="1"/>
  <c r="AL3537" i="1"/>
  <c r="AL3538" i="1"/>
  <c r="AL3539" i="1"/>
  <c r="AL3540" i="1"/>
  <c r="AL3541" i="1"/>
  <c r="AL3542" i="1"/>
  <c r="AL3543" i="1"/>
  <c r="AL3544" i="1"/>
  <c r="AL3545" i="1"/>
  <c r="AL3546" i="1"/>
  <c r="AL3547" i="1"/>
  <c r="AL3548" i="1"/>
  <c r="AL3549" i="1"/>
  <c r="AL3550" i="1"/>
  <c r="AL3551" i="1"/>
  <c r="AL3552" i="1"/>
  <c r="AL3553" i="1"/>
  <c r="AL3554" i="1"/>
  <c r="AL3555" i="1"/>
  <c r="AL3556" i="1"/>
  <c r="AL3557" i="1"/>
  <c r="AL3558" i="1"/>
  <c r="AL3559" i="1"/>
  <c r="AL3560" i="1"/>
  <c r="AL3561" i="1"/>
  <c r="AL3562" i="1"/>
  <c r="AL3563" i="1"/>
  <c r="AL3564" i="1"/>
  <c r="AL3565" i="1"/>
  <c r="AL3566" i="1"/>
  <c r="AL3567" i="1"/>
  <c r="AL3568" i="1"/>
  <c r="AL3569" i="1"/>
  <c r="AL3570" i="1"/>
  <c r="AL3571" i="1"/>
  <c r="AL3572" i="1"/>
  <c r="AL3573" i="1"/>
  <c r="AL3574" i="1"/>
  <c r="AL3575" i="1"/>
  <c r="AL3576" i="1"/>
  <c r="AL3577" i="1"/>
  <c r="AL3578" i="1"/>
  <c r="AL3579" i="1"/>
  <c r="AL3580" i="1"/>
  <c r="AL3581" i="1"/>
  <c r="Q117" i="1"/>
  <c r="Q125" i="1"/>
  <c r="Q178" i="1"/>
  <c r="Q250" i="1"/>
  <c r="Q322" i="1"/>
  <c r="Q394" i="1"/>
  <c r="Q466" i="1"/>
  <c r="Q538" i="1"/>
  <c r="Q602" i="1"/>
  <c r="Q674" i="1"/>
  <c r="Q746" i="1"/>
  <c r="Q810" i="1"/>
  <c r="Q882" i="1"/>
  <c r="Q946" i="1"/>
  <c r="Q1018" i="1"/>
  <c r="Q1098" i="1"/>
  <c r="Q1178" i="1"/>
  <c r="Q1250" i="1"/>
  <c r="Q1322" i="1"/>
  <c r="Q1410" i="1"/>
  <c r="Q1474" i="1"/>
  <c r="Q1546" i="1"/>
  <c r="Q1626" i="1"/>
  <c r="Q1762" i="1"/>
  <c r="Q1898" i="1"/>
  <c r="Q2346" i="1"/>
  <c r="Q2490" i="1"/>
  <c r="Q2946" i="1"/>
  <c r="AJ114" i="1"/>
  <c r="Q370" i="1"/>
  <c r="Q499" i="1"/>
  <c r="Q587" i="1"/>
  <c r="Q627" i="1"/>
  <c r="Q635" i="1"/>
  <c r="Q651" i="1"/>
  <c r="Q691" i="1"/>
  <c r="Q699" i="1"/>
  <c r="Q715" i="1"/>
  <c r="Q723" i="1"/>
  <c r="Q755" i="1"/>
  <c r="Q763" i="1"/>
  <c r="Q779" i="1"/>
  <c r="Q787" i="1"/>
  <c r="Q1007" i="1"/>
  <c r="Q1183" i="1"/>
  <c r="Q1527" i="1"/>
  <c r="Q1562" i="1"/>
  <c r="Q1767" i="1"/>
  <c r="Q2034" i="1"/>
  <c r="Q2055" i="1"/>
  <c r="Q2423" i="1"/>
  <c r="Q2595" i="1"/>
  <c r="Q2603" i="1"/>
  <c r="Q2619" i="1"/>
  <c r="Q2627" i="1"/>
  <c r="Q2658" i="1"/>
  <c r="Q2911" i="1"/>
  <c r="Q3355" i="1"/>
  <c r="Q3483" i="1"/>
  <c r="AL114" i="1"/>
  <c r="U17" i="1"/>
  <c r="AK2021" i="1" s="1"/>
  <c r="T17" i="1"/>
  <c r="Q121" i="1"/>
  <c r="Q123" i="1"/>
  <c r="Q128" i="1"/>
  <c r="Q129" i="1"/>
  <c r="Q136" i="1"/>
  <c r="Q137" i="1"/>
  <c r="Q139" i="1"/>
  <c r="Q144" i="1"/>
  <c r="Q145" i="1"/>
  <c r="Q147" i="1"/>
  <c r="Q151" i="1"/>
  <c r="Q152" i="1"/>
  <c r="Q153" i="1"/>
  <c r="Q160" i="1"/>
  <c r="Q161" i="1"/>
  <c r="Q168" i="1"/>
  <c r="Q169" i="1"/>
  <c r="Q175" i="1"/>
  <c r="Q176" i="1"/>
  <c r="Q177" i="1"/>
  <c r="Q179" i="1"/>
  <c r="Q184" i="1"/>
  <c r="Q185" i="1"/>
  <c r="Q187" i="1"/>
  <c r="Q192" i="1"/>
  <c r="Q193" i="1"/>
  <c r="Q200" i="1"/>
  <c r="Q201" i="1"/>
  <c r="Q203" i="1"/>
  <c r="Q208" i="1"/>
  <c r="Q209" i="1"/>
  <c r="Q211" i="1"/>
  <c r="Q216" i="1"/>
  <c r="Q217" i="1"/>
  <c r="Q224" i="1"/>
  <c r="Q225" i="1"/>
  <c r="Q232" i="1"/>
  <c r="Q233" i="1"/>
  <c r="Q240" i="1"/>
  <c r="Q241" i="1"/>
  <c r="Q243" i="1"/>
  <c r="Q248" i="1"/>
  <c r="Q249" i="1"/>
  <c r="Q251" i="1"/>
  <c r="Q256" i="1"/>
  <c r="Q257" i="1"/>
  <c r="Q264" i="1"/>
  <c r="Q265" i="1"/>
  <c r="Q267" i="1"/>
  <c r="Q272" i="1"/>
  <c r="Q273" i="1"/>
  <c r="Q275" i="1"/>
  <c r="Q279" i="1"/>
  <c r="Q280" i="1"/>
  <c r="Q281" i="1"/>
  <c r="Q288" i="1"/>
  <c r="Q289" i="1"/>
  <c r="Q296" i="1"/>
  <c r="Q297" i="1"/>
  <c r="Q303" i="1"/>
  <c r="Q304" i="1"/>
  <c r="Q305" i="1"/>
  <c r="Q307" i="1"/>
  <c r="Q312" i="1"/>
  <c r="Q313" i="1"/>
  <c r="Q315" i="1"/>
  <c r="Q320" i="1"/>
  <c r="Q321" i="1"/>
  <c r="Q328" i="1"/>
  <c r="Q329" i="1"/>
  <c r="Q331" i="1"/>
  <c r="Q336" i="1"/>
  <c r="Q337" i="1"/>
  <c r="Q339" i="1"/>
  <c r="Q344" i="1"/>
  <c r="Q345" i="1"/>
  <c r="Q352" i="1"/>
  <c r="Q353" i="1"/>
  <c r="Q360" i="1"/>
  <c r="Q361" i="1"/>
  <c r="Q368" i="1"/>
  <c r="Q369" i="1"/>
  <c r="Q371" i="1"/>
  <c r="Q376" i="1"/>
  <c r="Q377" i="1"/>
  <c r="Q379" i="1"/>
  <c r="Q385" i="1"/>
  <c r="Q392" i="1"/>
  <c r="Q393" i="1"/>
  <c r="Q395" i="1"/>
  <c r="Q400" i="1"/>
  <c r="Q401" i="1"/>
  <c r="Q403" i="1"/>
  <c r="Q408" i="1"/>
  <c r="Q409" i="1"/>
  <c r="Q416" i="1"/>
  <c r="Q417" i="1"/>
  <c r="Q424" i="1"/>
  <c r="Q425" i="1"/>
  <c r="Q433" i="1"/>
  <c r="Q435" i="1"/>
  <c r="Q440" i="1"/>
  <c r="Q441" i="1"/>
  <c r="Q443" i="1"/>
  <c r="Q448" i="1"/>
  <c r="Q449" i="1"/>
  <c r="Q456" i="1"/>
  <c r="Q457" i="1"/>
  <c r="Q459" i="1"/>
  <c r="Q464" i="1"/>
  <c r="Q465" i="1"/>
  <c r="Q467" i="1"/>
  <c r="Q473" i="1"/>
  <c r="Q480" i="1"/>
  <c r="Q481" i="1"/>
  <c r="Q488" i="1"/>
  <c r="Q489" i="1"/>
  <c r="Q496" i="1"/>
  <c r="Q497" i="1"/>
  <c r="Q504" i="1"/>
  <c r="Q505" i="1"/>
  <c r="Q507" i="1"/>
  <c r="Q512" i="1"/>
  <c r="Q513" i="1"/>
  <c r="Q514" i="1"/>
  <c r="Q520" i="1"/>
  <c r="Q521" i="1"/>
  <c r="Q523" i="1"/>
  <c r="Q528" i="1"/>
  <c r="Q529" i="1"/>
  <c r="Q531" i="1"/>
  <c r="Q536" i="1"/>
  <c r="Q537" i="1"/>
  <c r="Q544" i="1"/>
  <c r="Q545" i="1"/>
  <c r="Q552" i="1"/>
  <c r="Q553" i="1"/>
  <c r="Q560" i="1"/>
  <c r="Q561" i="1"/>
  <c r="Q563" i="1"/>
  <c r="Q568" i="1"/>
  <c r="Q569" i="1"/>
  <c r="Q571" i="1"/>
  <c r="Q576" i="1"/>
  <c r="Q577" i="1"/>
  <c r="Q584" i="1"/>
  <c r="Q585" i="1"/>
  <c r="Q592" i="1"/>
  <c r="Q593" i="1"/>
  <c r="Q595" i="1"/>
  <c r="Q599" i="1"/>
  <c r="Q600" i="1"/>
  <c r="Q601" i="1"/>
  <c r="Q608" i="1"/>
  <c r="Q609" i="1"/>
  <c r="Q616" i="1"/>
  <c r="Q617" i="1"/>
  <c r="Q624" i="1"/>
  <c r="Q625" i="1"/>
  <c r="Q632" i="1"/>
  <c r="Q633" i="1"/>
  <c r="Q641" i="1"/>
  <c r="Q648" i="1"/>
  <c r="Q649" i="1"/>
  <c r="Q655" i="1"/>
  <c r="Q656" i="1"/>
  <c r="Q657" i="1"/>
  <c r="Q659" i="1"/>
  <c r="Q664" i="1"/>
  <c r="Q665" i="1"/>
  <c r="Q672" i="1"/>
  <c r="Q673" i="1"/>
  <c r="Q679" i="1"/>
  <c r="Q680" i="1"/>
  <c r="Q681" i="1"/>
  <c r="Q688" i="1"/>
  <c r="Q689" i="1"/>
  <c r="Q696" i="1"/>
  <c r="Q697" i="1"/>
  <c r="Q704" i="1"/>
  <c r="Q705" i="1"/>
  <c r="Q712" i="1"/>
  <c r="Q713" i="1"/>
  <c r="Q720" i="1"/>
  <c r="Q721" i="1"/>
  <c r="Q728" i="1"/>
  <c r="Q729" i="1"/>
  <c r="Q736" i="1"/>
  <c r="Q737" i="1"/>
  <c r="Q744" i="1"/>
  <c r="Q745" i="1"/>
  <c r="Q752" i="1"/>
  <c r="Q753" i="1"/>
  <c r="Q760" i="1"/>
  <c r="Q761" i="1"/>
  <c r="Q769" i="1"/>
  <c r="Q776" i="1"/>
  <c r="Q777" i="1"/>
  <c r="Q784" i="1"/>
  <c r="Q785" i="1"/>
  <c r="Q791" i="1"/>
  <c r="Q792" i="1"/>
  <c r="Q793" i="1"/>
  <c r="Q800" i="1"/>
  <c r="Q801" i="1"/>
  <c r="Q808" i="1"/>
  <c r="Q809" i="1"/>
  <c r="Q816" i="1"/>
  <c r="Q817" i="1"/>
  <c r="Q824" i="1"/>
  <c r="Q825" i="1"/>
  <c r="Q832" i="1"/>
  <c r="Q833" i="1"/>
  <c r="Q840" i="1"/>
  <c r="Q841" i="1"/>
  <c r="Q848" i="1"/>
  <c r="Q849" i="1"/>
  <c r="Q857" i="1"/>
  <c r="Q864" i="1"/>
  <c r="Q865" i="1"/>
  <c r="Q872" i="1"/>
  <c r="Q873" i="1"/>
  <c r="Q880" i="1"/>
  <c r="Q881" i="1"/>
  <c r="Q889" i="1"/>
  <c r="Q896" i="1"/>
  <c r="Q897" i="1"/>
  <c r="Q904" i="1"/>
  <c r="Q905" i="1"/>
  <c r="Q912" i="1"/>
  <c r="Q913" i="1"/>
  <c r="Q920" i="1"/>
  <c r="Q921" i="1"/>
  <c r="Q928" i="1"/>
  <c r="Q929" i="1"/>
  <c r="Q936" i="1"/>
  <c r="Q937" i="1"/>
  <c r="Q944" i="1"/>
  <c r="Q945" i="1"/>
  <c r="Q952" i="1"/>
  <c r="Q953" i="1"/>
  <c r="Q959" i="1"/>
  <c r="Q960" i="1"/>
  <c r="Q961" i="1"/>
  <c r="Q968" i="1"/>
  <c r="Q969" i="1"/>
  <c r="Q976" i="1"/>
  <c r="Q977" i="1"/>
  <c r="Q983" i="1"/>
  <c r="Q984" i="1"/>
  <c r="Q985" i="1"/>
  <c r="Q992" i="1"/>
  <c r="Q993" i="1"/>
  <c r="Q1000" i="1"/>
  <c r="Q1001" i="1"/>
  <c r="Q1008" i="1"/>
  <c r="Q1009" i="1"/>
  <c r="Q1016" i="1"/>
  <c r="Q1017" i="1"/>
  <c r="Q1024" i="1"/>
  <c r="Q1025" i="1"/>
  <c r="Q1032" i="1"/>
  <c r="Q1033" i="1"/>
  <c r="Q1040" i="1"/>
  <c r="Q1041" i="1"/>
  <c r="Q1048" i="1"/>
  <c r="Q1049" i="1"/>
  <c r="Q1056" i="1"/>
  <c r="Q1057" i="1"/>
  <c r="Q1064" i="1"/>
  <c r="Q1065" i="1"/>
  <c r="Q1072" i="1"/>
  <c r="Q1073" i="1"/>
  <c r="Q1080" i="1"/>
  <c r="Q1081" i="1"/>
  <c r="Q1088" i="1"/>
  <c r="Q1089" i="1"/>
  <c r="Q1096" i="1"/>
  <c r="Q1097" i="1"/>
  <c r="Q1104" i="1"/>
  <c r="Q1105" i="1"/>
  <c r="Q1113" i="1"/>
  <c r="Q1120" i="1"/>
  <c r="Q1121" i="1"/>
  <c r="Q1128" i="1"/>
  <c r="Q1129" i="1"/>
  <c r="Q1136" i="1"/>
  <c r="Q1137" i="1"/>
  <c r="Q1145" i="1"/>
  <c r="Q1152" i="1"/>
  <c r="Q1153" i="1"/>
  <c r="Q1160" i="1"/>
  <c r="Q1161" i="1"/>
  <c r="Q1168" i="1"/>
  <c r="Q1169" i="1"/>
  <c r="Q1176" i="1"/>
  <c r="Q1177" i="1"/>
  <c r="Q1184" i="1"/>
  <c r="Q1185" i="1"/>
  <c r="Q1192" i="1"/>
  <c r="Q1193" i="1"/>
  <c r="Q1199" i="1"/>
  <c r="Q1200" i="1"/>
  <c r="Q1201" i="1"/>
  <c r="Q1208" i="1"/>
  <c r="Q1209" i="1"/>
  <c r="Q1216" i="1"/>
  <c r="Q1217" i="1"/>
  <c r="Q1224" i="1"/>
  <c r="Q1225" i="1"/>
  <c r="Q1232" i="1"/>
  <c r="Q1233" i="1"/>
  <c r="Q1240" i="1"/>
  <c r="Q1241" i="1"/>
  <c r="Q1248" i="1"/>
  <c r="Q1249" i="1"/>
  <c r="Q1256" i="1"/>
  <c r="Q1257" i="1"/>
  <c r="Q1264" i="1"/>
  <c r="Q1265" i="1"/>
  <c r="Q1272" i="1"/>
  <c r="Q1273" i="1"/>
  <c r="Q1280" i="1"/>
  <c r="Q1281" i="1"/>
  <c r="Q1288" i="1"/>
  <c r="Q1289" i="1"/>
  <c r="Q1296" i="1"/>
  <c r="Q1297" i="1"/>
  <c r="Q1304" i="1"/>
  <c r="Q1305" i="1"/>
  <c r="Q1311" i="1"/>
  <c r="Q1312" i="1"/>
  <c r="Q1313" i="1"/>
  <c r="Q1320" i="1"/>
  <c r="Q1321" i="1"/>
  <c r="Q1328" i="1"/>
  <c r="Q1329" i="1"/>
  <c r="Q1336" i="1"/>
  <c r="Q1337" i="1"/>
  <c r="Q1344" i="1"/>
  <c r="Q1345" i="1"/>
  <c r="Q1352" i="1"/>
  <c r="Q1353" i="1"/>
  <c r="Q1360" i="1"/>
  <c r="Q1361" i="1"/>
  <c r="Q1368" i="1"/>
  <c r="Q1369" i="1"/>
  <c r="Q1376" i="1"/>
  <c r="Q1377" i="1"/>
  <c r="Q1384" i="1"/>
  <c r="Q1385" i="1"/>
  <c r="Q1392" i="1"/>
  <c r="Q1393" i="1"/>
  <c r="Q1400" i="1"/>
  <c r="Q1401" i="1"/>
  <c r="Q1408" i="1"/>
  <c r="Q1409" i="1"/>
  <c r="Q1416" i="1"/>
  <c r="Q1417" i="1"/>
  <c r="Q1424" i="1"/>
  <c r="Q1425" i="1"/>
  <c r="Q1432" i="1"/>
  <c r="Q1433" i="1"/>
  <c r="Q1440" i="1"/>
  <c r="Q1441" i="1"/>
  <c r="Q1448" i="1"/>
  <c r="Q1449" i="1"/>
  <c r="Q1456" i="1"/>
  <c r="Q1457" i="1"/>
  <c r="Q1465" i="1"/>
  <c r="Q1472" i="1"/>
  <c r="Q1473" i="1"/>
  <c r="Q1480" i="1"/>
  <c r="Q1481" i="1"/>
  <c r="Q1488" i="1"/>
  <c r="Q1489" i="1"/>
  <c r="Q1497" i="1"/>
  <c r="Q1504" i="1"/>
  <c r="Q1505" i="1"/>
  <c r="Q1512" i="1"/>
  <c r="Q1513" i="1"/>
  <c r="Q1520" i="1"/>
  <c r="Q1521" i="1"/>
  <c r="Q1528" i="1"/>
  <c r="Q1529" i="1"/>
  <c r="Q1536" i="1"/>
  <c r="Q1537" i="1"/>
  <c r="Q1544" i="1"/>
  <c r="Q1545" i="1"/>
  <c r="Q1552" i="1"/>
  <c r="Q1553" i="1"/>
  <c r="Q1560" i="1"/>
  <c r="Q1561" i="1"/>
  <c r="Q1568" i="1"/>
  <c r="Q1569" i="1"/>
  <c r="Q1576" i="1"/>
  <c r="Q1577" i="1"/>
  <c r="Q1584" i="1"/>
  <c r="Q1585" i="1"/>
  <c r="Q1592" i="1"/>
  <c r="Q1593" i="1"/>
  <c r="Q1600" i="1"/>
  <c r="Q1601" i="1"/>
  <c r="Q1608" i="1"/>
  <c r="Q1609" i="1"/>
  <c r="Q1616" i="1"/>
  <c r="Q1617" i="1"/>
  <c r="Q1624" i="1"/>
  <c r="Q1625" i="1"/>
  <c r="Q1632" i="1"/>
  <c r="Q1633" i="1"/>
  <c r="Q1640" i="1"/>
  <c r="Q1641" i="1"/>
  <c r="Q1648" i="1"/>
  <c r="Q1649" i="1"/>
  <c r="Q1656" i="1"/>
  <c r="Q1657" i="1"/>
  <c r="Q1664" i="1"/>
  <c r="Q1665" i="1"/>
  <c r="Q1672" i="1"/>
  <c r="Q1673" i="1"/>
  <c r="Q1680" i="1"/>
  <c r="Q1681" i="1"/>
  <c r="Q1688" i="1"/>
  <c r="Q1689" i="1"/>
  <c r="Q1696" i="1"/>
  <c r="Q1697" i="1"/>
  <c r="Q1704" i="1"/>
  <c r="Q1705" i="1"/>
  <c r="Q1712" i="1"/>
  <c r="Q1713" i="1"/>
  <c r="Q1721" i="1"/>
  <c r="Q1728" i="1"/>
  <c r="Q1729" i="1"/>
  <c r="Q1736" i="1"/>
  <c r="Q1737" i="1"/>
  <c r="Q1744" i="1"/>
  <c r="Q1745" i="1"/>
  <c r="Q1753" i="1"/>
  <c r="Q1760" i="1"/>
  <c r="Q1761" i="1"/>
  <c r="Q1768" i="1"/>
  <c r="Q1769" i="1"/>
  <c r="Q1776" i="1"/>
  <c r="Q1777" i="1"/>
  <c r="Q1784" i="1"/>
  <c r="Q1785" i="1"/>
  <c r="Q1792" i="1"/>
  <c r="Q1793" i="1"/>
  <c r="Q1800" i="1"/>
  <c r="Q1801" i="1"/>
  <c r="Q1808" i="1"/>
  <c r="Q1809" i="1"/>
  <c r="Q1816" i="1"/>
  <c r="Q1817" i="1"/>
  <c r="Q1824" i="1"/>
  <c r="Q1825" i="1"/>
  <c r="Q1832" i="1"/>
  <c r="Q1833" i="1"/>
  <c r="Q1840" i="1"/>
  <c r="Q1841" i="1"/>
  <c r="Q1848" i="1"/>
  <c r="Q1849" i="1"/>
  <c r="Q1856" i="1"/>
  <c r="Q1857" i="1"/>
  <c r="Q1864" i="1"/>
  <c r="Q1865" i="1"/>
  <c r="Q1872" i="1"/>
  <c r="Q1873" i="1"/>
  <c r="Q1880" i="1"/>
  <c r="Q1881" i="1"/>
  <c r="Q1888" i="1"/>
  <c r="Q1889" i="1"/>
  <c r="Q1896" i="1"/>
  <c r="Q1897" i="1"/>
  <c r="Q1904" i="1"/>
  <c r="Q1905" i="1"/>
  <c r="Q1912" i="1"/>
  <c r="Q1913" i="1"/>
  <c r="Q1919" i="1"/>
  <c r="Q1920" i="1"/>
  <c r="Q1921" i="1"/>
  <c r="Q1928" i="1"/>
  <c r="Q1929" i="1"/>
  <c r="Q1936" i="1"/>
  <c r="Q1937" i="1"/>
  <c r="Q1944" i="1"/>
  <c r="Q1945" i="1"/>
  <c r="Q1952" i="1"/>
  <c r="Q1953" i="1"/>
  <c r="Q1960" i="1"/>
  <c r="Q1961" i="1"/>
  <c r="Q1968" i="1"/>
  <c r="Q1969" i="1"/>
  <c r="Q1977" i="1"/>
  <c r="Q1984" i="1"/>
  <c r="Q1985" i="1"/>
  <c r="Q1992" i="1"/>
  <c r="Q1993" i="1"/>
  <c r="Q2000" i="1"/>
  <c r="Q2001" i="1"/>
  <c r="Q2009" i="1"/>
  <c r="Q2016" i="1"/>
  <c r="Q2017" i="1"/>
  <c r="Q2024" i="1"/>
  <c r="Q2025" i="1"/>
  <c r="Q2032" i="1"/>
  <c r="Q2033" i="1"/>
  <c r="Q2040" i="1"/>
  <c r="Q2041" i="1"/>
  <c r="Q2048" i="1"/>
  <c r="Q2049" i="1"/>
  <c r="Q2056" i="1"/>
  <c r="Q2057" i="1"/>
  <c r="Q2064" i="1"/>
  <c r="Q2065" i="1"/>
  <c r="Q2072" i="1"/>
  <c r="Q2073" i="1"/>
  <c r="Q2080" i="1"/>
  <c r="Q2081" i="1"/>
  <c r="Q2087" i="1"/>
  <c r="Q2088" i="1"/>
  <c r="Q2089" i="1"/>
  <c r="Q2096" i="1"/>
  <c r="Q2097" i="1"/>
  <c r="Q2104" i="1"/>
  <c r="Q2105" i="1"/>
  <c r="Q2112" i="1"/>
  <c r="Q2113" i="1"/>
  <c r="Q2120" i="1"/>
  <c r="Q2121" i="1"/>
  <c r="Q2128" i="1"/>
  <c r="Q2129" i="1"/>
  <c r="Q2137" i="1"/>
  <c r="Q2144" i="1"/>
  <c r="Q2145" i="1"/>
  <c r="Q2152" i="1"/>
  <c r="Q2153" i="1"/>
  <c r="Q2161" i="1"/>
  <c r="Q2168" i="1"/>
  <c r="Q2169" i="1"/>
  <c r="Q2176" i="1"/>
  <c r="Q2177" i="1"/>
  <c r="Q2184" i="1"/>
  <c r="Q2185" i="1"/>
  <c r="Q2192" i="1"/>
  <c r="Q2193" i="1"/>
  <c r="Q2200" i="1"/>
  <c r="Q2201" i="1"/>
  <c r="Q2208" i="1"/>
  <c r="Q2209" i="1"/>
  <c r="Q2216" i="1"/>
  <c r="Q2217" i="1"/>
  <c r="Q2224" i="1"/>
  <c r="Q2225" i="1"/>
  <c r="Q2232" i="1"/>
  <c r="Q2233" i="1"/>
  <c r="Q2240" i="1"/>
  <c r="Q2241" i="1"/>
  <c r="Q2248" i="1"/>
  <c r="Q2249" i="1"/>
  <c r="Q2256" i="1"/>
  <c r="Q2257" i="1"/>
  <c r="Q2265" i="1"/>
  <c r="Q2272" i="1"/>
  <c r="Q2273" i="1"/>
  <c r="Q2280" i="1"/>
  <c r="Q2281" i="1"/>
  <c r="Q2287" i="1"/>
  <c r="Q2288" i="1"/>
  <c r="Q2289" i="1"/>
  <c r="Q2296" i="1"/>
  <c r="Q2297" i="1"/>
  <c r="Q2304" i="1"/>
  <c r="Q2305" i="1"/>
  <c r="Q2312" i="1"/>
  <c r="Q2313" i="1"/>
  <c r="Q2321" i="1"/>
  <c r="Q2328" i="1"/>
  <c r="Q2329" i="1"/>
  <c r="Q2336" i="1"/>
  <c r="Q2337" i="1"/>
  <c r="Q2344" i="1"/>
  <c r="Q2345" i="1"/>
  <c r="Q2352" i="1"/>
  <c r="Q2353" i="1"/>
  <c r="Q2361" i="1"/>
  <c r="Q2368" i="1"/>
  <c r="Q2369" i="1"/>
  <c r="Q2376" i="1"/>
  <c r="Q2377" i="1"/>
  <c r="Q2384" i="1"/>
  <c r="Q2385" i="1"/>
  <c r="Q2393" i="1"/>
  <c r="Q2400" i="1"/>
  <c r="Q2401" i="1"/>
  <c r="Q2408" i="1"/>
  <c r="Q2409" i="1"/>
  <c r="Q2417" i="1"/>
  <c r="Q2424" i="1"/>
  <c r="Q2425" i="1"/>
  <c r="Q2432" i="1"/>
  <c r="Q2433" i="1"/>
  <c r="Q2440" i="1"/>
  <c r="Q2441" i="1"/>
  <c r="Q2449" i="1"/>
  <c r="Q2456" i="1"/>
  <c r="Q2457" i="1"/>
  <c r="Q2464" i="1"/>
  <c r="Q2465" i="1"/>
  <c r="Q2472" i="1"/>
  <c r="Q2473" i="1"/>
  <c r="Q2481" i="1"/>
  <c r="Q2488" i="1"/>
  <c r="Q2489" i="1"/>
  <c r="Q2496" i="1"/>
  <c r="Q2497" i="1"/>
  <c r="Q2504" i="1"/>
  <c r="Q2505" i="1"/>
  <c r="Q2513" i="1"/>
  <c r="Q2520" i="1"/>
  <c r="Q2521" i="1"/>
  <c r="Q2528" i="1"/>
  <c r="Q2529" i="1"/>
  <c r="Q2536" i="1"/>
  <c r="Q2537" i="1"/>
  <c r="Q2545" i="1"/>
  <c r="Q2552" i="1"/>
  <c r="Q2553" i="1"/>
  <c r="Q2560" i="1"/>
  <c r="Q2561" i="1"/>
  <c r="Q2568" i="1"/>
  <c r="Q2569" i="1"/>
  <c r="Q2577" i="1"/>
  <c r="Q2584" i="1"/>
  <c r="Q2585" i="1"/>
  <c r="Q2592" i="1"/>
  <c r="Q2593" i="1"/>
  <c r="Q2600" i="1"/>
  <c r="Q2601" i="1"/>
  <c r="Q2608" i="1"/>
  <c r="Q2609" i="1"/>
  <c r="Q2611" i="1"/>
  <c r="Q2617" i="1"/>
  <c r="Q2625" i="1"/>
  <c r="Q2632" i="1"/>
  <c r="Q2633" i="1"/>
  <c r="Q2635" i="1"/>
  <c r="Q2640" i="1"/>
  <c r="Q2641" i="1"/>
  <c r="Q2649" i="1"/>
  <c r="Q2656" i="1"/>
  <c r="Q2657" i="1"/>
  <c r="Q2664" i="1"/>
  <c r="Q2665" i="1"/>
  <c r="Q2672" i="1"/>
  <c r="Q2673" i="1"/>
  <c r="Q2681" i="1"/>
  <c r="Q2687" i="1"/>
  <c r="Q2688" i="1"/>
  <c r="Q2689" i="1"/>
  <c r="Q2696" i="1"/>
  <c r="Q2697" i="1"/>
  <c r="Q2704" i="1"/>
  <c r="Q2705" i="1"/>
  <c r="Q2713" i="1"/>
  <c r="Q2720" i="1"/>
  <c r="Q2721" i="1"/>
  <c r="Q2728" i="1"/>
  <c r="Q2729" i="1"/>
  <c r="Q2737" i="1"/>
  <c r="Q2745" i="1"/>
  <c r="Q2753" i="1"/>
  <c r="Q2761" i="1"/>
  <c r="Q2769" i="1"/>
  <c r="Q2777" i="1"/>
  <c r="Q2785" i="1"/>
  <c r="Q2793" i="1"/>
  <c r="Q2801" i="1"/>
  <c r="Q2809" i="1"/>
  <c r="Q2817" i="1"/>
  <c r="Q2824" i="1"/>
  <c r="Q2825" i="1"/>
  <c r="Q2833" i="1"/>
  <c r="Q2841" i="1"/>
  <c r="Q2849" i="1"/>
  <c r="Q2857" i="1"/>
  <c r="Q2865" i="1"/>
  <c r="Q2873" i="1"/>
  <c r="Q2881" i="1"/>
  <c r="Q2888" i="1"/>
  <c r="Q2889" i="1"/>
  <c r="Q2897" i="1"/>
  <c r="Q2905" i="1"/>
  <c r="Q2913" i="1"/>
  <c r="Q2921" i="1"/>
  <c r="Q2929" i="1"/>
  <c r="Q2937" i="1"/>
  <c r="Q2945" i="1"/>
  <c r="Q2952" i="1"/>
  <c r="Q2953" i="1"/>
  <c r="Q2961" i="1"/>
  <c r="Q2969" i="1"/>
  <c r="Q2977" i="1"/>
  <c r="Q2985" i="1"/>
  <c r="Q2993" i="1"/>
  <c r="Q3001" i="1"/>
  <c r="Q3009" i="1"/>
  <c r="Q3016" i="1"/>
  <c r="Q3017" i="1"/>
  <c r="Q3025" i="1"/>
  <c r="Q3033" i="1"/>
  <c r="Q3041" i="1"/>
  <c r="Q3049" i="1"/>
  <c r="Q3057" i="1"/>
  <c r="Q3065" i="1"/>
  <c r="Q3073" i="1"/>
  <c r="Q3080" i="1"/>
  <c r="Q3081" i="1"/>
  <c r="Q3089" i="1"/>
  <c r="Q3097" i="1"/>
  <c r="Q3105" i="1"/>
  <c r="Q3113" i="1"/>
  <c r="Q3121" i="1"/>
  <c r="Q3129" i="1"/>
  <c r="Q3137" i="1"/>
  <c r="Q3144" i="1"/>
  <c r="Q3145" i="1"/>
  <c r="Q3153" i="1"/>
  <c r="Q3161" i="1"/>
  <c r="Q3169" i="1"/>
  <c r="Q3177" i="1"/>
  <c r="Q3185" i="1"/>
  <c r="Q3193" i="1"/>
  <c r="Q3201" i="1"/>
  <c r="Q3209" i="1"/>
  <c r="Q3217" i="1"/>
  <c r="Q3225" i="1"/>
  <c r="Q3233" i="1"/>
  <c r="Q3241" i="1"/>
  <c r="Q3249" i="1"/>
  <c r="Q3257" i="1"/>
  <c r="Q3265" i="1"/>
  <c r="Q3273" i="1"/>
  <c r="Q3281" i="1"/>
  <c r="Q3289" i="1"/>
  <c r="Q3297" i="1"/>
  <c r="Q3305" i="1"/>
  <c r="Q3313" i="1"/>
  <c r="Q3321" i="1"/>
  <c r="Q3329" i="1"/>
  <c r="Q3336" i="1"/>
  <c r="Q3337" i="1"/>
  <c r="Q3345" i="1"/>
  <c r="Q3353" i="1"/>
  <c r="Q3361" i="1"/>
  <c r="Q3369" i="1"/>
  <c r="Q3377" i="1"/>
  <c r="Q3385" i="1"/>
  <c r="Q3393" i="1"/>
  <c r="Q3400" i="1"/>
  <c r="Q3401" i="1"/>
  <c r="Q3409" i="1"/>
  <c r="Q3417" i="1"/>
  <c r="Q3419" i="1"/>
  <c r="Q3425" i="1"/>
  <c r="Q3433" i="1"/>
  <c r="Q3441" i="1"/>
  <c r="Q3449" i="1"/>
  <c r="Q3457" i="1"/>
  <c r="Q3464" i="1"/>
  <c r="Q3465" i="1"/>
  <c r="Q3473" i="1"/>
  <c r="Q3481" i="1"/>
  <c r="Q3489" i="1"/>
  <c r="Q3497" i="1"/>
  <c r="Q3505" i="1"/>
  <c r="Q3513" i="1"/>
  <c r="Q3521" i="1"/>
  <c r="Q3528" i="1"/>
  <c r="Q3529" i="1"/>
  <c r="Q3537" i="1"/>
  <c r="Q3545" i="1"/>
  <c r="Q3547" i="1"/>
  <c r="Q3553" i="1"/>
  <c r="Q3561" i="1"/>
  <c r="Q3569" i="1"/>
  <c r="Q3577" i="1"/>
  <c r="Q2132" i="1"/>
  <c r="Q2416" i="1"/>
  <c r="Q2758" i="1"/>
  <c r="Q116" i="1"/>
  <c r="Q118" i="1"/>
  <c r="Q120" i="1"/>
  <c r="Q124" i="1"/>
  <c r="Q126" i="1"/>
  <c r="Q131" i="1"/>
  <c r="Q132" i="1"/>
  <c r="Q133" i="1"/>
  <c r="Q134" i="1"/>
  <c r="Q142" i="1"/>
  <c r="Q150" i="1"/>
  <c r="Q155" i="1"/>
  <c r="Q158" i="1"/>
  <c r="Q163" i="1"/>
  <c r="Q166" i="1"/>
  <c r="Q171" i="1"/>
  <c r="Q174" i="1"/>
  <c r="Q182" i="1"/>
  <c r="Q183" i="1"/>
  <c r="Q190" i="1"/>
  <c r="Q195" i="1"/>
  <c r="Q198" i="1"/>
  <c r="Q206" i="1"/>
  <c r="Q214" i="1"/>
  <c r="Q219" i="1"/>
  <c r="Q222" i="1"/>
  <c r="Q227" i="1"/>
  <c r="Q230" i="1"/>
  <c r="Q235" i="1"/>
  <c r="Q238" i="1"/>
  <c r="Q246" i="1"/>
  <c r="Q253" i="1"/>
  <c r="Q254" i="1"/>
  <c r="Q259" i="1"/>
  <c r="Q262" i="1"/>
  <c r="Q270" i="1"/>
  <c r="Q278" i="1"/>
  <c r="Q283" i="1"/>
  <c r="Q285" i="1"/>
  <c r="Q286" i="1"/>
  <c r="Q291" i="1"/>
  <c r="Q294" i="1"/>
  <c r="Q299" i="1"/>
  <c r="Q301" i="1"/>
  <c r="Q302" i="1"/>
  <c r="Q309" i="1"/>
  <c r="Q310" i="1"/>
  <c r="Q311" i="1"/>
  <c r="Q318" i="1"/>
  <c r="Q323" i="1"/>
  <c r="Q325" i="1"/>
  <c r="Q326" i="1"/>
  <c r="Q333" i="1"/>
  <c r="Q334" i="1"/>
  <c r="Q342" i="1"/>
  <c r="Q347" i="1"/>
  <c r="Q350" i="1"/>
  <c r="Q355" i="1"/>
  <c r="Q357" i="1"/>
  <c r="Q358" i="1"/>
  <c r="Q363" i="1"/>
  <c r="Q366" i="1"/>
  <c r="Q374" i="1"/>
  <c r="Q382" i="1"/>
  <c r="Q384" i="1"/>
  <c r="Q387" i="1"/>
  <c r="Q390" i="1"/>
  <c r="Q391" i="1"/>
  <c r="Q397" i="1"/>
  <c r="Q398" i="1"/>
  <c r="Q405" i="1"/>
  <c r="Q406" i="1"/>
  <c r="Q411" i="1"/>
  <c r="Q414" i="1"/>
  <c r="Q419" i="1"/>
  <c r="Q421" i="1"/>
  <c r="Q422" i="1"/>
  <c r="Q427" i="1"/>
  <c r="Q430" i="1"/>
  <c r="Q432" i="1"/>
  <c r="Q438" i="1"/>
  <c r="Q445" i="1"/>
  <c r="Q446" i="1"/>
  <c r="Q451" i="1"/>
  <c r="Q454" i="1"/>
  <c r="Q462" i="1"/>
  <c r="Q470" i="1"/>
  <c r="Q472" i="1"/>
  <c r="Q475" i="1"/>
  <c r="Q478" i="1"/>
  <c r="Q483" i="1"/>
  <c r="Q486" i="1"/>
  <c r="Q491" i="1"/>
  <c r="Q494" i="1"/>
  <c r="Q500" i="1"/>
  <c r="Q502" i="1"/>
  <c r="Q510" i="1"/>
  <c r="Q515" i="1"/>
  <c r="Q516" i="1"/>
  <c r="Q517" i="1"/>
  <c r="Q518" i="1"/>
  <c r="Q526" i="1"/>
  <c r="Q534" i="1"/>
  <c r="Q539" i="1"/>
  <c r="Q542" i="1"/>
  <c r="Q547" i="1"/>
  <c r="Q548" i="1"/>
  <c r="Q550" i="1"/>
  <c r="Q555" i="1"/>
  <c r="Q557" i="1"/>
  <c r="Q558" i="1"/>
  <c r="Q564" i="1"/>
  <c r="Q566" i="1"/>
  <c r="Q574" i="1"/>
  <c r="Q579" i="1"/>
  <c r="Q580" i="1"/>
  <c r="Q582" i="1"/>
  <c r="Q590" i="1"/>
  <c r="Q598" i="1"/>
  <c r="Q603" i="1"/>
  <c r="Q605" i="1"/>
  <c r="Q606" i="1"/>
  <c r="Q611" i="1"/>
  <c r="Q612" i="1"/>
  <c r="Q614" i="1"/>
  <c r="Q619" i="1"/>
  <c r="Q622" i="1"/>
  <c r="Q628" i="1"/>
  <c r="Q629" i="1"/>
  <c r="Q630" i="1"/>
  <c r="Q638" i="1"/>
  <c r="Q640" i="1"/>
  <c r="Q643" i="1"/>
  <c r="Q645" i="1"/>
  <c r="Q646" i="1"/>
  <c r="Q653" i="1"/>
  <c r="Q654" i="1"/>
  <c r="Q660" i="1"/>
  <c r="Q662" i="1"/>
  <c r="Q663" i="1"/>
  <c r="Q667" i="1"/>
  <c r="Q670" i="1"/>
  <c r="Q675" i="1"/>
  <c r="Q678" i="1"/>
  <c r="Q683" i="1"/>
  <c r="Q686" i="1"/>
  <c r="Q694" i="1"/>
  <c r="Q702" i="1"/>
  <c r="Q703" i="1"/>
  <c r="Q707" i="1"/>
  <c r="Q710" i="1"/>
  <c r="Q718" i="1"/>
  <c r="Q726" i="1"/>
  <c r="Q731" i="1"/>
  <c r="Q734" i="1"/>
  <c r="Q739" i="1"/>
  <c r="Q742" i="1"/>
  <c r="Q747" i="1"/>
  <c r="Q750" i="1"/>
  <c r="Q758" i="1"/>
  <c r="Q765" i="1"/>
  <c r="Q766" i="1"/>
  <c r="Q768" i="1"/>
  <c r="Q771" i="1"/>
  <c r="Q774" i="1"/>
  <c r="Q782" i="1"/>
  <c r="Q789" i="1"/>
  <c r="Q790" i="1"/>
  <c r="Q795" i="1"/>
  <c r="Q798" i="1"/>
  <c r="Q803" i="1"/>
  <c r="Q806" i="1"/>
  <c r="Q811" i="1"/>
  <c r="Q814" i="1"/>
  <c r="Q819" i="1"/>
  <c r="Q822" i="1"/>
  <c r="Q827" i="1"/>
  <c r="Q828" i="1"/>
  <c r="Q829" i="1"/>
  <c r="Q830" i="1"/>
  <c r="Q835" i="1"/>
  <c r="Q838" i="1"/>
  <c r="Q843" i="1"/>
  <c r="Q846" i="1"/>
  <c r="Q851" i="1"/>
  <c r="Q854" i="1"/>
  <c r="Q856" i="1"/>
  <c r="Q859" i="1"/>
  <c r="Q862" i="1"/>
  <c r="Q867" i="1"/>
  <c r="Q869" i="1"/>
  <c r="Q870" i="1"/>
  <c r="Q875" i="1"/>
  <c r="Q878" i="1"/>
  <c r="Q883" i="1"/>
  <c r="Q886" i="1"/>
  <c r="Q888" i="1"/>
  <c r="Q891" i="1"/>
  <c r="Q893" i="1"/>
  <c r="Q894" i="1"/>
  <c r="Q899" i="1"/>
  <c r="Q902" i="1"/>
  <c r="Q907" i="1"/>
  <c r="Q909" i="1"/>
  <c r="Q910" i="1"/>
  <c r="Q915" i="1"/>
  <c r="Q918" i="1"/>
  <c r="Q923" i="1"/>
  <c r="Q926" i="1"/>
  <c r="Q931" i="1"/>
  <c r="Q934" i="1"/>
  <c r="Q939" i="1"/>
  <c r="Q940" i="1"/>
  <c r="Q942" i="1"/>
  <c r="Q947" i="1"/>
  <c r="Q949" i="1"/>
  <c r="Q950" i="1"/>
  <c r="Q955" i="1"/>
  <c r="Q958" i="1"/>
  <c r="Q963" i="1"/>
  <c r="Q966" i="1"/>
  <c r="Q971" i="1"/>
  <c r="Q974" i="1"/>
  <c r="Q979" i="1"/>
  <c r="Q982" i="1"/>
  <c r="Q987" i="1"/>
  <c r="Q990" i="1"/>
  <c r="Q995" i="1"/>
  <c r="Q997" i="1"/>
  <c r="Q998" i="1"/>
  <c r="Q1003" i="1"/>
  <c r="Q1006" i="1"/>
  <c r="Q1011" i="1"/>
  <c r="Q1012" i="1"/>
  <c r="Q1014" i="1"/>
  <c r="Q1019" i="1"/>
  <c r="Q1022" i="1"/>
  <c r="Q1027" i="1"/>
  <c r="Q1030" i="1"/>
  <c r="Q1035" i="1"/>
  <c r="Q1037" i="1"/>
  <c r="Q1038" i="1"/>
  <c r="Q1043" i="1"/>
  <c r="Q1046" i="1"/>
  <c r="Q1051" i="1"/>
  <c r="Q1053" i="1"/>
  <c r="Q1054" i="1"/>
  <c r="Q1055" i="1"/>
  <c r="Q1059" i="1"/>
  <c r="Q1062" i="1"/>
  <c r="Q1067" i="1"/>
  <c r="Q1068" i="1"/>
  <c r="Q1069" i="1"/>
  <c r="Q1070" i="1"/>
  <c r="Q1075" i="1"/>
  <c r="Q1078" i="1"/>
  <c r="Q1083" i="1"/>
  <c r="Q1086" i="1"/>
  <c r="Q1091" i="1"/>
  <c r="Q1094" i="1"/>
  <c r="Q1099" i="1"/>
  <c r="Q1102" i="1"/>
  <c r="Q1107" i="1"/>
  <c r="Q1110" i="1"/>
  <c r="Q1112" i="1"/>
  <c r="Q1115" i="1"/>
  <c r="Q1118" i="1"/>
  <c r="Q1123" i="1"/>
  <c r="Q1126" i="1"/>
  <c r="Q1131" i="1"/>
  <c r="Q1134" i="1"/>
  <c r="Q1139" i="1"/>
  <c r="Q1140" i="1"/>
  <c r="Q1142" i="1"/>
  <c r="Q1144" i="1"/>
  <c r="Q1147" i="1"/>
  <c r="Q1150" i="1"/>
  <c r="Q1155" i="1"/>
  <c r="Q1158" i="1"/>
  <c r="Q1163" i="1"/>
  <c r="Q1166" i="1"/>
  <c r="Q1171" i="1"/>
  <c r="Q1173" i="1"/>
  <c r="Q1174" i="1"/>
  <c r="Q1179" i="1"/>
  <c r="Q1182" i="1"/>
  <c r="Q1187" i="1"/>
  <c r="Q1189" i="1"/>
  <c r="Q1190" i="1"/>
  <c r="Q1191" i="1"/>
  <c r="Q1195" i="1"/>
  <c r="Q1198" i="1"/>
  <c r="Q1203" i="1"/>
  <c r="Q1206" i="1"/>
  <c r="Q1211" i="1"/>
  <c r="Q1213" i="1"/>
  <c r="Q1214" i="1"/>
  <c r="Q1219" i="1"/>
  <c r="Q1222" i="1"/>
  <c r="Q1227" i="1"/>
  <c r="Q1229" i="1"/>
  <c r="Q1230" i="1"/>
  <c r="Q1235" i="1"/>
  <c r="Q1236" i="1"/>
  <c r="Q1238" i="1"/>
  <c r="Q1243" i="1"/>
  <c r="Q1246" i="1"/>
  <c r="Q1251" i="1"/>
  <c r="Q1253" i="1"/>
  <c r="Q1254" i="1"/>
  <c r="Q1259" i="1"/>
  <c r="Q1262" i="1"/>
  <c r="Q1267" i="1"/>
  <c r="Q1269" i="1"/>
  <c r="Q1270" i="1"/>
  <c r="Q1275" i="1"/>
  <c r="Q1278" i="1"/>
  <c r="Q1283" i="1"/>
  <c r="Q1286" i="1"/>
  <c r="Q1291" i="1"/>
  <c r="Q1294" i="1"/>
  <c r="Q1299" i="1"/>
  <c r="Q1302" i="1"/>
  <c r="Q1307" i="1"/>
  <c r="Q1310" i="1"/>
  <c r="Q1315" i="1"/>
  <c r="Q1317" i="1"/>
  <c r="Q1318" i="1"/>
  <c r="Q1323" i="1"/>
  <c r="Q1326" i="1"/>
  <c r="Q1331" i="1"/>
  <c r="Q1333" i="1"/>
  <c r="Q1334" i="1"/>
  <c r="Q1339" i="1"/>
  <c r="Q1342" i="1"/>
  <c r="Q1347" i="1"/>
  <c r="Q1350" i="1"/>
  <c r="Q1355" i="1"/>
  <c r="Q1358" i="1"/>
  <c r="Q1363" i="1"/>
  <c r="Q1364" i="1"/>
  <c r="Q1366" i="1"/>
  <c r="Q1371" i="1"/>
  <c r="Q1373" i="1"/>
  <c r="Q1374" i="1"/>
  <c r="Q1379" i="1"/>
  <c r="Q1382" i="1"/>
  <c r="Q1387" i="1"/>
  <c r="Q1390" i="1"/>
  <c r="Q1395" i="1"/>
  <c r="Q1398" i="1"/>
  <c r="Q1403" i="1"/>
  <c r="Q1406" i="1"/>
  <c r="Q1407" i="1"/>
  <c r="Q1411" i="1"/>
  <c r="Q1413" i="1"/>
  <c r="Q1414" i="1"/>
  <c r="Q1419" i="1"/>
  <c r="Q1422" i="1"/>
  <c r="Q1427" i="1"/>
  <c r="Q1430" i="1"/>
  <c r="Q1435" i="1"/>
  <c r="Q1438" i="1"/>
  <c r="Q1443" i="1"/>
  <c r="Q1446" i="1"/>
  <c r="Q1451" i="1"/>
  <c r="Q1454" i="1"/>
  <c r="Q1459" i="1"/>
  <c r="Q1461" i="1"/>
  <c r="Q1462" i="1"/>
  <c r="Q1464" i="1"/>
  <c r="Q1467" i="1"/>
  <c r="Q1470" i="1"/>
  <c r="Q1475" i="1"/>
  <c r="Q1478" i="1"/>
  <c r="Q1483" i="1"/>
  <c r="Q1486" i="1"/>
  <c r="Q1491" i="1"/>
  <c r="Q1494" i="1"/>
  <c r="Q1496" i="1"/>
  <c r="Q1499" i="1"/>
  <c r="Q1502" i="1"/>
  <c r="Q1507" i="1"/>
  <c r="Q1510" i="1"/>
  <c r="Q1515" i="1"/>
  <c r="Q1518" i="1"/>
  <c r="Q1523" i="1"/>
  <c r="Q1526" i="1"/>
  <c r="Q1531" i="1"/>
  <c r="Q1534" i="1"/>
  <c r="Q1539" i="1"/>
  <c r="Q1541" i="1"/>
  <c r="Q1542" i="1"/>
  <c r="Q1547" i="1"/>
  <c r="Q1550" i="1"/>
  <c r="Q1555" i="1"/>
  <c r="Q1557" i="1"/>
  <c r="Q1558" i="1"/>
  <c r="Q1563" i="1"/>
  <c r="Q1566" i="1"/>
  <c r="Q1571" i="1"/>
  <c r="Q1574" i="1"/>
  <c r="Q1579" i="1"/>
  <c r="Q1582" i="1"/>
  <c r="Q1587" i="1"/>
  <c r="Q1590" i="1"/>
  <c r="Q1595" i="1"/>
  <c r="Q1598" i="1"/>
  <c r="Q1603" i="1"/>
  <c r="Q1605" i="1"/>
  <c r="Q1606" i="1"/>
  <c r="Q1611" i="1"/>
  <c r="Q1614" i="1"/>
  <c r="Q1619" i="1"/>
  <c r="Q1621" i="1"/>
  <c r="Q1622" i="1"/>
  <c r="Q1627" i="1"/>
  <c r="Q1628" i="1"/>
  <c r="Q1630" i="1"/>
  <c r="Q1635" i="1"/>
  <c r="Q1638" i="1"/>
  <c r="Q1643" i="1"/>
  <c r="Q1644" i="1"/>
  <c r="Q1646" i="1"/>
  <c r="Q1651" i="1"/>
  <c r="Q1654" i="1"/>
  <c r="Q1659" i="1"/>
  <c r="Q1662" i="1"/>
  <c r="Q1667" i="1"/>
  <c r="Q1670" i="1"/>
  <c r="Q1675" i="1"/>
  <c r="Q1678" i="1"/>
  <c r="Q1683" i="1"/>
  <c r="Q1685" i="1"/>
  <c r="Q1686" i="1"/>
  <c r="Q1691" i="1"/>
  <c r="Q1694" i="1"/>
  <c r="Q1699" i="1"/>
  <c r="Q1701" i="1"/>
  <c r="Q1702" i="1"/>
  <c r="Q1707" i="1"/>
  <c r="Q1710" i="1"/>
  <c r="Q1715" i="1"/>
  <c r="Q1718" i="1"/>
  <c r="Q1720" i="1"/>
  <c r="Q1723" i="1"/>
  <c r="Q1725" i="1"/>
  <c r="Q1726" i="1"/>
  <c r="Q1731" i="1"/>
  <c r="Q1734" i="1"/>
  <c r="Q1739" i="1"/>
  <c r="Q1741" i="1"/>
  <c r="Q1742" i="1"/>
  <c r="Q1747" i="1"/>
  <c r="Q1750" i="1"/>
  <c r="Q1751" i="1"/>
  <c r="Q1752" i="1"/>
  <c r="Q1755" i="1"/>
  <c r="Q1757" i="1"/>
  <c r="Q1758" i="1"/>
  <c r="Q1763" i="1"/>
  <c r="Q1766" i="1"/>
  <c r="Q1771" i="1"/>
  <c r="Q1774" i="1"/>
  <c r="Q1779" i="1"/>
  <c r="Q1782" i="1"/>
  <c r="Q1787" i="1"/>
  <c r="Q1790" i="1"/>
  <c r="Q1795" i="1"/>
  <c r="Q1798" i="1"/>
  <c r="Q1803" i="1"/>
  <c r="Q1805" i="1"/>
  <c r="Q1806" i="1"/>
  <c r="Q1811" i="1"/>
  <c r="Q1814" i="1"/>
  <c r="Q1819" i="1"/>
  <c r="Q1821" i="1"/>
  <c r="Q1822" i="1"/>
  <c r="Q1827" i="1"/>
  <c r="Q1830" i="1"/>
  <c r="Q1835" i="1"/>
  <c r="Q1838" i="1"/>
  <c r="Q1843" i="1"/>
  <c r="Q1846" i="1"/>
  <c r="Q1847" i="1"/>
  <c r="Q1851" i="1"/>
  <c r="Q1852" i="1"/>
  <c r="Q1854" i="1"/>
  <c r="Q1859" i="1"/>
  <c r="Q1862" i="1"/>
  <c r="Q1867" i="1"/>
  <c r="Q1868" i="1"/>
  <c r="Q1870" i="1"/>
  <c r="Q1875" i="1"/>
  <c r="Q1877" i="1"/>
  <c r="Q1878" i="1"/>
  <c r="Q1883" i="1"/>
  <c r="Q1884" i="1"/>
  <c r="Q1886" i="1"/>
  <c r="Q1891" i="1"/>
  <c r="Q1894" i="1"/>
  <c r="Q1899" i="1"/>
  <c r="Q1900" i="1"/>
  <c r="Q1902" i="1"/>
  <c r="Q1907" i="1"/>
  <c r="Q1910" i="1"/>
  <c r="Q1915" i="1"/>
  <c r="Q1918" i="1"/>
  <c r="Q1923" i="1"/>
  <c r="Q1926" i="1"/>
  <c r="Q1931" i="1"/>
  <c r="Q1934" i="1"/>
  <c r="Q1939" i="1"/>
  <c r="Q1941" i="1"/>
  <c r="Q1942" i="1"/>
  <c r="Q1947" i="1"/>
  <c r="Q1950" i="1"/>
  <c r="Q1955" i="1"/>
  <c r="Q1957" i="1"/>
  <c r="Q1958" i="1"/>
  <c r="Q1963" i="1"/>
  <c r="Q1966" i="1"/>
  <c r="Q1971" i="1"/>
  <c r="Q1974" i="1"/>
  <c r="Q1976" i="1"/>
  <c r="Q1979" i="1"/>
  <c r="Q1981" i="1"/>
  <c r="Q1982" i="1"/>
  <c r="Q1987" i="1"/>
  <c r="Q1988" i="1"/>
  <c r="Q1990" i="1"/>
  <c r="Q1995" i="1"/>
  <c r="Q1998" i="1"/>
  <c r="Q2003" i="1"/>
  <c r="Q2006" i="1"/>
  <c r="Q2008" i="1"/>
  <c r="Q2011" i="1"/>
  <c r="Q2013" i="1"/>
  <c r="Q2014" i="1"/>
  <c r="Q2019" i="1"/>
  <c r="Q2022" i="1"/>
  <c r="Q2027" i="1"/>
  <c r="Q2030" i="1"/>
  <c r="Q2035" i="1"/>
  <c r="Q2038" i="1"/>
  <c r="Q2043" i="1"/>
  <c r="Q2046" i="1"/>
  <c r="Q2051" i="1"/>
  <c r="Q2054" i="1"/>
  <c r="Q2059" i="1"/>
  <c r="Q2061" i="1"/>
  <c r="Q2062" i="1"/>
  <c r="Q2067" i="1"/>
  <c r="Q2070" i="1"/>
  <c r="Q2075" i="1"/>
  <c r="Q2077" i="1"/>
  <c r="Q2078" i="1"/>
  <c r="Q2083" i="1"/>
  <c r="Q2086" i="1"/>
  <c r="Q2091" i="1"/>
  <c r="Q2092" i="1"/>
  <c r="Q2094" i="1"/>
  <c r="Q2099" i="1"/>
  <c r="Q2101" i="1"/>
  <c r="Q2102" i="1"/>
  <c r="Q2107" i="1"/>
  <c r="Q2108" i="1"/>
  <c r="Q2110" i="1"/>
  <c r="Q2115" i="1"/>
  <c r="Q2118" i="1"/>
  <c r="Q2123" i="1"/>
  <c r="Q2124" i="1"/>
  <c r="Q2126" i="1"/>
  <c r="Q2131" i="1"/>
  <c r="Q2133" i="1"/>
  <c r="Q2134" i="1"/>
  <c r="Q2136" i="1"/>
  <c r="Q2139" i="1"/>
  <c r="Q2142" i="1"/>
  <c r="Q2147" i="1"/>
  <c r="Q2150" i="1"/>
  <c r="Q2155" i="1"/>
  <c r="Q2157" i="1"/>
  <c r="Q2158" i="1"/>
  <c r="Q2160" i="1"/>
  <c r="Q2163" i="1"/>
  <c r="Q2166" i="1"/>
  <c r="Q2171" i="1"/>
  <c r="Q2174" i="1"/>
  <c r="Q2175" i="1"/>
  <c r="Q2179" i="1"/>
  <c r="Q2180" i="1"/>
  <c r="Q2182" i="1"/>
  <c r="Q2187" i="1"/>
  <c r="Q2190" i="1"/>
  <c r="Q2195" i="1"/>
  <c r="Q2196" i="1"/>
  <c r="Q2198" i="1"/>
  <c r="Q2203" i="1"/>
  <c r="Q2205" i="1"/>
  <c r="Q2206" i="1"/>
  <c r="Q2211" i="1"/>
  <c r="Q2212" i="1"/>
  <c r="Q2214" i="1"/>
  <c r="Q2219" i="1"/>
  <c r="Q2222" i="1"/>
  <c r="Q2227" i="1"/>
  <c r="Q2229" i="1"/>
  <c r="Q2230" i="1"/>
  <c r="Q2235" i="1"/>
  <c r="Q2238" i="1"/>
  <c r="Q2243" i="1"/>
  <c r="Q2245" i="1"/>
  <c r="Q2246" i="1"/>
  <c r="Q2251" i="1"/>
  <c r="Q2254" i="1"/>
  <c r="Q2259" i="1"/>
  <c r="Q2262" i="1"/>
  <c r="Q2264" i="1"/>
  <c r="Q2267" i="1"/>
  <c r="Q2268" i="1"/>
  <c r="Q2270" i="1"/>
  <c r="Q2275" i="1"/>
  <c r="Q2278" i="1"/>
  <c r="Q2283" i="1"/>
  <c r="Q2284" i="1"/>
  <c r="Q2285" i="1"/>
  <c r="Q2286" i="1"/>
  <c r="Q2291" i="1"/>
  <c r="Q2294" i="1"/>
  <c r="Q2299" i="1"/>
  <c r="Q2300" i="1"/>
  <c r="Q2302" i="1"/>
  <c r="Q2307" i="1"/>
  <c r="Q2310" i="1"/>
  <c r="Q2315" i="1"/>
  <c r="Q2318" i="1"/>
  <c r="Q2320" i="1"/>
  <c r="Q2323" i="1"/>
  <c r="Q2326" i="1"/>
  <c r="Q2331" i="1"/>
  <c r="Q2334" i="1"/>
  <c r="Q2339" i="1"/>
  <c r="Q2342" i="1"/>
  <c r="Q2347" i="1"/>
  <c r="Q2350" i="1"/>
  <c r="Q2355" i="1"/>
  <c r="Q2358" i="1"/>
  <c r="Q2360" i="1"/>
  <c r="Q2363" i="1"/>
  <c r="Q2366" i="1"/>
  <c r="Q2371" i="1"/>
  <c r="Q2374" i="1"/>
  <c r="Q2379" i="1"/>
  <c r="Q2380" i="1"/>
  <c r="Q2381" i="1"/>
  <c r="Q2382" i="1"/>
  <c r="Q2387" i="1"/>
  <c r="Q2390" i="1"/>
  <c r="Q2392" i="1"/>
  <c r="Q2395" i="1"/>
  <c r="Q2398" i="1"/>
  <c r="Q2403" i="1"/>
  <c r="Q2406" i="1"/>
  <c r="Q2411" i="1"/>
  <c r="Q2414" i="1"/>
  <c r="Q2419" i="1"/>
  <c r="Q2421" i="1"/>
  <c r="Q2422" i="1"/>
  <c r="Q2427" i="1"/>
  <c r="Q2430" i="1"/>
  <c r="Q2435" i="1"/>
  <c r="Q2437" i="1"/>
  <c r="Q2438" i="1"/>
  <c r="Q2443" i="1"/>
  <c r="Q2446" i="1"/>
  <c r="Q2448" i="1"/>
  <c r="Q2451" i="1"/>
  <c r="Q2454" i="1"/>
  <c r="Q2459" i="1"/>
  <c r="Q2461" i="1"/>
  <c r="Q2462" i="1"/>
  <c r="Q2467" i="1"/>
  <c r="Q2470" i="1"/>
  <c r="Q2475" i="1"/>
  <c r="Q2477" i="1"/>
  <c r="Q2478" i="1"/>
  <c r="Q2480" i="1"/>
  <c r="Q2483" i="1"/>
  <c r="Q2486" i="1"/>
  <c r="Q2491" i="1"/>
  <c r="Q2494" i="1"/>
  <c r="Q2499" i="1"/>
  <c r="Q2501" i="1"/>
  <c r="Q2502" i="1"/>
  <c r="Q2507" i="1"/>
  <c r="Q2510" i="1"/>
  <c r="Q2512" i="1"/>
  <c r="Q2515" i="1"/>
  <c r="Q2516" i="1"/>
  <c r="Q2517" i="1"/>
  <c r="Q2518" i="1"/>
  <c r="Q2523" i="1"/>
  <c r="Q2526" i="1"/>
  <c r="Q2531" i="1"/>
  <c r="Q2533" i="1"/>
  <c r="Q2534" i="1"/>
  <c r="Q2539" i="1"/>
  <c r="Q2542" i="1"/>
  <c r="Q2544" i="1"/>
  <c r="Q2547" i="1"/>
  <c r="Q2550" i="1"/>
  <c r="Q2555" i="1"/>
  <c r="Q2557" i="1"/>
  <c r="Q2558" i="1"/>
  <c r="Q2563" i="1"/>
  <c r="Q2566" i="1"/>
  <c r="Q2571" i="1"/>
  <c r="Q2572" i="1"/>
  <c r="Q2574" i="1"/>
  <c r="Q2576" i="1"/>
  <c r="Q2579" i="1"/>
  <c r="Q2582" i="1"/>
  <c r="Q2583" i="1"/>
  <c r="Q2587" i="1"/>
  <c r="Q2590" i="1"/>
  <c r="Q2598" i="1"/>
  <c r="Q2606" i="1"/>
  <c r="Q2614" i="1"/>
  <c r="Q2616" i="1"/>
  <c r="Q2621" i="1"/>
  <c r="Q2622" i="1"/>
  <c r="Q2624" i="1"/>
  <c r="Q2630" i="1"/>
  <c r="Q2638" i="1"/>
  <c r="Q2643" i="1"/>
  <c r="Q2645" i="1"/>
  <c r="Q2646" i="1"/>
  <c r="Q2648" i="1"/>
  <c r="Q2651" i="1"/>
  <c r="Q2654" i="1"/>
  <c r="Q2659" i="1"/>
  <c r="Q2662" i="1"/>
  <c r="Q2667" i="1"/>
  <c r="Q2670" i="1"/>
  <c r="Q2675" i="1"/>
  <c r="Q2678" i="1"/>
  <c r="Q2680" i="1"/>
  <c r="Q2683" i="1"/>
  <c r="Q2686" i="1"/>
  <c r="Q2691" i="1"/>
  <c r="Q2692" i="1"/>
  <c r="Q2694" i="1"/>
  <c r="Q2699" i="1"/>
  <c r="Q2701" i="1"/>
  <c r="Q2702" i="1"/>
  <c r="Q2707" i="1"/>
  <c r="Q2710" i="1"/>
  <c r="Q2712" i="1"/>
  <c r="Q2715" i="1"/>
  <c r="Q2718" i="1"/>
  <c r="Q2723" i="1"/>
  <c r="Q2726" i="1"/>
  <c r="Q2731" i="1"/>
  <c r="Q2732" i="1"/>
  <c r="Q2733" i="1"/>
  <c r="Q2734" i="1"/>
  <c r="Q2736" i="1"/>
  <c r="Q2739" i="1"/>
  <c r="Q2742" i="1"/>
  <c r="Q2744" i="1"/>
  <c r="Q2747" i="1"/>
  <c r="Q2749" i="1"/>
  <c r="Q2750" i="1"/>
  <c r="Q2752" i="1"/>
  <c r="Q2755" i="1"/>
  <c r="Q2756" i="1"/>
  <c r="Q2760" i="1"/>
  <c r="Q2763" i="1"/>
  <c r="Q2765" i="1"/>
  <c r="Q2766" i="1"/>
  <c r="Q2768" i="1"/>
  <c r="Q2771" i="1"/>
  <c r="Q2774" i="1"/>
  <c r="Q2776" i="1"/>
  <c r="Q2779" i="1"/>
  <c r="Q2781" i="1"/>
  <c r="Q2782" i="1"/>
  <c r="Q2784" i="1"/>
  <c r="Q2787" i="1"/>
  <c r="Q2790" i="1"/>
  <c r="Q2792" i="1"/>
  <c r="Q2795" i="1"/>
  <c r="Q2797" i="1"/>
  <c r="Q2798" i="1"/>
  <c r="Q2800" i="1"/>
  <c r="Q2803" i="1"/>
  <c r="Q2806" i="1"/>
  <c r="Q2808" i="1"/>
  <c r="Q2811" i="1"/>
  <c r="Q2813" i="1"/>
  <c r="Q2814" i="1"/>
  <c r="Q2816" i="1"/>
  <c r="Q2819" i="1"/>
  <c r="Q2822" i="1"/>
  <c r="Q2827" i="1"/>
  <c r="Q2830" i="1"/>
  <c r="Q2832" i="1"/>
  <c r="Q2835" i="1"/>
  <c r="Q2838" i="1"/>
  <c r="Q2840" i="1"/>
  <c r="Q2843" i="1"/>
  <c r="Q2846" i="1"/>
  <c r="Q2848" i="1"/>
  <c r="Q2851" i="1"/>
  <c r="Q2854" i="1"/>
  <c r="Q2856" i="1"/>
  <c r="Q2859" i="1"/>
  <c r="Q2862" i="1"/>
  <c r="Q2864" i="1"/>
  <c r="Q2867" i="1"/>
  <c r="Q2868" i="1"/>
  <c r="Q2870" i="1"/>
  <c r="Q2872" i="1"/>
  <c r="Q2875" i="1"/>
  <c r="Q2877" i="1"/>
  <c r="Q2878" i="1"/>
  <c r="Q2880" i="1"/>
  <c r="Q2883" i="1"/>
  <c r="Q2886" i="1"/>
  <c r="Q2891" i="1"/>
  <c r="Q2892" i="1"/>
  <c r="Q2893" i="1"/>
  <c r="Q2894" i="1"/>
  <c r="Q2896" i="1"/>
  <c r="Q2899" i="1"/>
  <c r="Q2902" i="1"/>
  <c r="Q2904" i="1"/>
  <c r="Q2907" i="1"/>
  <c r="Q2909" i="1"/>
  <c r="Q2910" i="1"/>
  <c r="Q2912" i="1"/>
  <c r="Q2915" i="1"/>
  <c r="Q2916" i="1"/>
  <c r="Q2918" i="1"/>
  <c r="Q2920" i="1"/>
  <c r="Q2923" i="1"/>
  <c r="Q2926" i="1"/>
  <c r="Q2928" i="1"/>
  <c r="Q2931" i="1"/>
  <c r="Q2934" i="1"/>
  <c r="Q2936" i="1"/>
  <c r="Q2939" i="1"/>
  <c r="Q2940" i="1"/>
  <c r="Q2941" i="1"/>
  <c r="Q2942" i="1"/>
  <c r="Q2944" i="1"/>
  <c r="Q2947" i="1"/>
  <c r="Q2950" i="1"/>
  <c r="Q2955" i="1"/>
  <c r="Q2958" i="1"/>
  <c r="Q2960" i="1"/>
  <c r="Q2963" i="1"/>
  <c r="Q2966" i="1"/>
  <c r="Q2967" i="1"/>
  <c r="Q2968" i="1"/>
  <c r="Q2971" i="1"/>
  <c r="Q2973" i="1"/>
  <c r="Q2974" i="1"/>
  <c r="Q2976" i="1"/>
  <c r="Q2979" i="1"/>
  <c r="Q2982" i="1"/>
  <c r="Q2984" i="1"/>
  <c r="Q2987" i="1"/>
  <c r="Q2989" i="1"/>
  <c r="Q2990" i="1"/>
  <c r="Q2992" i="1"/>
  <c r="Q2995" i="1"/>
  <c r="Q2998" i="1"/>
  <c r="Q3000" i="1"/>
  <c r="Q3003" i="1"/>
  <c r="Q3005" i="1"/>
  <c r="Q3006" i="1"/>
  <c r="Q3008" i="1"/>
  <c r="Q3011" i="1"/>
  <c r="Q3012" i="1"/>
  <c r="Q3014" i="1"/>
  <c r="Q3019" i="1"/>
  <c r="Q3021" i="1"/>
  <c r="Q3022" i="1"/>
  <c r="Q3024" i="1"/>
  <c r="Q3027" i="1"/>
  <c r="Q3030" i="1"/>
  <c r="Q3032" i="1"/>
  <c r="Q3035" i="1"/>
  <c r="Q3038" i="1"/>
  <c r="Q3040" i="1"/>
  <c r="Q3043" i="1"/>
  <c r="Q3046" i="1"/>
  <c r="Q3048" i="1"/>
  <c r="Q3051" i="1"/>
  <c r="Q3054" i="1"/>
  <c r="Q3056" i="1"/>
  <c r="Q3059" i="1"/>
  <c r="Q3062" i="1"/>
  <c r="Q3064" i="1"/>
  <c r="Q3067" i="1"/>
  <c r="Q3070" i="1"/>
  <c r="Q3072" i="1"/>
  <c r="Q3075" i="1"/>
  <c r="Q3078" i="1"/>
  <c r="Q3083" i="1"/>
  <c r="Q3085" i="1"/>
  <c r="Q3086" i="1"/>
  <c r="Q3088" i="1"/>
  <c r="Q3091" i="1"/>
  <c r="Q3094" i="1"/>
  <c r="Q3096" i="1"/>
  <c r="Q3099" i="1"/>
  <c r="Q3101" i="1"/>
  <c r="Q3102" i="1"/>
  <c r="Q3104" i="1"/>
  <c r="Q3107" i="1"/>
  <c r="Q3110" i="1"/>
  <c r="Q3112" i="1"/>
  <c r="Q3115" i="1"/>
  <c r="Q3117" i="1"/>
  <c r="Q3118" i="1"/>
  <c r="Q3120" i="1"/>
  <c r="Q3123" i="1"/>
  <c r="Q3126" i="1"/>
  <c r="Q3127" i="1"/>
  <c r="Q3128" i="1"/>
  <c r="Q3131" i="1"/>
  <c r="Q3134" i="1"/>
  <c r="Q3136" i="1"/>
  <c r="Q3139" i="1"/>
  <c r="Q3142" i="1"/>
  <c r="Q3147" i="1"/>
  <c r="Q3148" i="1"/>
  <c r="Q3150" i="1"/>
  <c r="Q3152" i="1"/>
  <c r="Q3155" i="1"/>
  <c r="Q3158" i="1"/>
  <c r="Q3160" i="1"/>
  <c r="Q3163" i="1"/>
  <c r="Q3166" i="1"/>
  <c r="Q3168" i="1"/>
  <c r="Q3171" i="1"/>
  <c r="Q3174" i="1"/>
  <c r="Q3176" i="1"/>
  <c r="Q3179" i="1"/>
  <c r="Q3182" i="1"/>
  <c r="Q3184" i="1"/>
  <c r="Q3187" i="1"/>
  <c r="Q3190" i="1"/>
  <c r="Q3192" i="1"/>
  <c r="Q3195" i="1"/>
  <c r="Q3198" i="1"/>
  <c r="Q3200" i="1"/>
  <c r="Q3203" i="1"/>
  <c r="Q3206" i="1"/>
  <c r="Q3208" i="1"/>
  <c r="Q3211" i="1"/>
  <c r="Q3214" i="1"/>
  <c r="Q3216" i="1"/>
  <c r="Q3219" i="1"/>
  <c r="Q3222" i="1"/>
  <c r="Q3224" i="1"/>
  <c r="Q3227" i="1"/>
  <c r="Q3230" i="1"/>
  <c r="Q3232" i="1"/>
  <c r="Q3235" i="1"/>
  <c r="Q3238" i="1"/>
  <c r="Q3240" i="1"/>
  <c r="Q3243" i="1"/>
  <c r="Q3246" i="1"/>
  <c r="Q3248" i="1"/>
  <c r="Q3251" i="1"/>
  <c r="Q3254" i="1"/>
  <c r="Q3256" i="1"/>
  <c r="Q3259" i="1"/>
  <c r="Q3262" i="1"/>
  <c r="Q3264" i="1"/>
  <c r="Q3267" i="1"/>
  <c r="Q3270" i="1"/>
  <c r="Q3272" i="1"/>
  <c r="Q3275" i="1"/>
  <c r="Q3278" i="1"/>
  <c r="Q3280" i="1"/>
  <c r="Q3283" i="1"/>
  <c r="Q3286" i="1"/>
  <c r="Q3288" i="1"/>
  <c r="Q3291" i="1"/>
  <c r="Q3294" i="1"/>
  <c r="Q3296" i="1"/>
  <c r="Q3299" i="1"/>
  <c r="Q3302" i="1"/>
  <c r="Q3304" i="1"/>
  <c r="Q3307" i="1"/>
  <c r="Q3310" i="1"/>
  <c r="Q3312" i="1"/>
  <c r="Q3315" i="1"/>
  <c r="Q3318" i="1"/>
  <c r="Q3320" i="1"/>
  <c r="Q3323" i="1"/>
  <c r="Q3326" i="1"/>
  <c r="Q3328" i="1"/>
  <c r="Q3331" i="1"/>
  <c r="Q3332" i="1"/>
  <c r="Q3333" i="1"/>
  <c r="Q3334" i="1"/>
  <c r="Q3339" i="1"/>
  <c r="Q3342" i="1"/>
  <c r="Q3344" i="1"/>
  <c r="Q3347" i="1"/>
  <c r="Q3350" i="1"/>
  <c r="Q3352" i="1"/>
  <c r="Q3357" i="1"/>
  <c r="Q3358" i="1"/>
  <c r="Q3360" i="1"/>
  <c r="Q3363" i="1"/>
  <c r="Q3366" i="1"/>
  <c r="Q3368" i="1"/>
  <c r="Q3371" i="1"/>
  <c r="Q3373" i="1"/>
  <c r="Q3374" i="1"/>
  <c r="Q3376" i="1"/>
  <c r="Q3379" i="1"/>
  <c r="Q3382" i="1"/>
  <c r="Q3384" i="1"/>
  <c r="Q3387" i="1"/>
  <c r="Q3389" i="1"/>
  <c r="Q3390" i="1"/>
  <c r="Q3392" i="1"/>
  <c r="Q3395" i="1"/>
  <c r="Q3398" i="1"/>
  <c r="Q3403" i="1"/>
  <c r="Q3406" i="1"/>
  <c r="Q3408" i="1"/>
  <c r="Q3411" i="1"/>
  <c r="Q3414" i="1"/>
  <c r="Q3416" i="1"/>
  <c r="Q3421" i="1"/>
  <c r="Q3422" i="1"/>
  <c r="Q3424" i="1"/>
  <c r="Q3427" i="1"/>
  <c r="Q3430" i="1"/>
  <c r="Q3432" i="1"/>
  <c r="Q3435" i="1"/>
  <c r="Q3437" i="1"/>
  <c r="Q3438" i="1"/>
  <c r="Q3440" i="1"/>
  <c r="Q3443" i="1"/>
  <c r="Q3446" i="1"/>
  <c r="Q3448" i="1"/>
  <c r="Q3451" i="1"/>
  <c r="Q3453" i="1"/>
  <c r="Q3454" i="1"/>
  <c r="Q3456" i="1"/>
  <c r="Q3459" i="1"/>
  <c r="Q3462" i="1"/>
  <c r="Q3467" i="1"/>
  <c r="Q3470" i="1"/>
  <c r="Q3472" i="1"/>
  <c r="Q3475" i="1"/>
  <c r="Q3478" i="1"/>
  <c r="Q3480" i="1"/>
  <c r="Q3486" i="1"/>
  <c r="Q3488" i="1"/>
  <c r="Q3491" i="1"/>
  <c r="Q3493" i="1"/>
  <c r="Q3494" i="1"/>
  <c r="Q3496" i="1"/>
  <c r="Q3499" i="1"/>
  <c r="Q3502" i="1"/>
  <c r="Q3504" i="1"/>
  <c r="Q3507" i="1"/>
  <c r="Q3509" i="1"/>
  <c r="Q3510" i="1"/>
  <c r="Q3512" i="1"/>
  <c r="Q3515" i="1"/>
  <c r="Q3518" i="1"/>
  <c r="Q3520" i="1"/>
  <c r="Q3523" i="1"/>
  <c r="Q3525" i="1"/>
  <c r="Q3526" i="1"/>
  <c r="Q3531" i="1"/>
  <c r="Q3534" i="1"/>
  <c r="Q3536" i="1"/>
  <c r="Q3539" i="1"/>
  <c r="Q3542" i="1"/>
  <c r="Q3544" i="1"/>
  <c r="Q3548" i="1"/>
  <c r="Q3550" i="1"/>
  <c r="Q3552" i="1"/>
  <c r="Q3555" i="1"/>
  <c r="Q3557" i="1"/>
  <c r="Q3558" i="1"/>
  <c r="Q3560" i="1"/>
  <c r="Q3563" i="1"/>
  <c r="Q3566" i="1"/>
  <c r="Q3568" i="1"/>
  <c r="Q3571" i="1"/>
  <c r="Q3572" i="1"/>
  <c r="Q3574" i="1"/>
  <c r="Q3576" i="1"/>
  <c r="Q3579" i="1"/>
  <c r="B23" i="9" l="1" a="1"/>
  <c r="B23" i="9" s="1"/>
  <c r="C23" i="9" s="1" a="1"/>
  <c r="C23" i="9" s="1"/>
  <c r="V39" i="1" a="1"/>
  <c r="V39" i="1" s="1"/>
  <c r="R198" i="1"/>
  <c r="L198" i="1" s="1"/>
  <c r="R786" i="1"/>
  <c r="L786" i="1" s="1"/>
  <c r="R534" i="1"/>
  <c r="L534" i="1" s="1"/>
  <c r="R438" i="1"/>
  <c r="L438" i="1" s="1"/>
  <c r="R990" i="1"/>
  <c r="L990" i="1" s="1"/>
  <c r="R774" i="1"/>
  <c r="L774" i="1" s="1"/>
  <c r="R462" i="1"/>
  <c r="L462" i="1" s="1"/>
  <c r="R1266" i="1"/>
  <c r="L1266" i="1" s="1"/>
  <c r="R1422" i="1"/>
  <c r="L1422" i="1" s="1"/>
  <c r="R3510" i="1"/>
  <c r="L3510" i="1" s="1"/>
  <c r="R3030" i="1"/>
  <c r="L3030" i="1" s="1"/>
  <c r="R2910" i="1"/>
  <c r="L2910" i="1" s="1"/>
  <c r="R2286" i="1"/>
  <c r="L2286" i="1" s="1"/>
  <c r="R2262" i="1"/>
  <c r="L2262" i="1" s="1"/>
  <c r="R1758" i="1"/>
  <c r="L1758" i="1" s="1"/>
  <c r="R1662" i="1"/>
  <c r="L1662" i="1" s="1"/>
  <c r="R3342" i="1"/>
  <c r="L3342" i="1" s="1"/>
  <c r="R3126" i="1"/>
  <c r="L3126" i="1" s="1"/>
  <c r="R3006" i="1"/>
  <c r="L3006" i="1" s="1"/>
  <c r="R2886" i="1"/>
  <c r="L2886" i="1" s="1"/>
  <c r="R2622" i="1"/>
  <c r="L2622" i="1" s="1"/>
  <c r="R2334" i="1"/>
  <c r="L2334" i="1" s="1"/>
  <c r="R2322" i="1"/>
  <c r="L2322" i="1" s="1"/>
  <c r="R2310" i="1"/>
  <c r="L2310" i="1" s="1"/>
  <c r="R1926" i="1"/>
  <c r="L1926" i="1" s="1"/>
  <c r="R1518" i="1"/>
  <c r="L1518" i="1" s="1"/>
  <c r="R1278" i="1"/>
  <c r="L1278" i="1" s="1"/>
  <c r="R1206" i="1"/>
  <c r="L1206" i="1" s="1"/>
  <c r="R3150" i="1"/>
  <c r="L3150" i="1" s="1"/>
  <c r="R2790" i="1"/>
  <c r="L2790" i="1" s="1"/>
  <c r="R3486" i="1"/>
  <c r="L3486" i="1" s="1"/>
  <c r="R3462" i="1"/>
  <c r="L3462" i="1" s="1"/>
  <c r="R3318" i="1"/>
  <c r="L3318" i="1" s="1"/>
  <c r="R3222" i="1"/>
  <c r="L3222" i="1" s="1"/>
  <c r="R2766" i="1"/>
  <c r="L2766" i="1" s="1"/>
  <c r="R2406" i="1"/>
  <c r="L2406" i="1" s="1"/>
  <c r="R2382" i="1"/>
  <c r="L2382" i="1" s="1"/>
  <c r="R2358" i="1"/>
  <c r="L2358" i="1" s="1"/>
  <c r="R2118" i="1"/>
  <c r="L2118" i="1" s="1"/>
  <c r="R1686" i="1"/>
  <c r="L1686" i="1" s="1"/>
  <c r="R1446" i="1"/>
  <c r="L1446" i="1" s="1"/>
  <c r="R1038" i="1"/>
  <c r="L1038" i="1" s="1"/>
  <c r="R966" i="1"/>
  <c r="L966" i="1" s="1"/>
  <c r="R798" i="1"/>
  <c r="L798" i="1" s="1"/>
  <c r="R702" i="1"/>
  <c r="L702" i="1" s="1"/>
  <c r="R3102" i="1"/>
  <c r="L3102" i="1" s="1"/>
  <c r="R2982" i="1"/>
  <c r="L2982" i="1" s="1"/>
  <c r="R2862" i="1"/>
  <c r="L2862" i="1" s="1"/>
  <c r="R2742" i="1"/>
  <c r="L2742" i="1" s="1"/>
  <c r="R2718" i="1"/>
  <c r="L2718" i="1" s="1"/>
  <c r="R2694" i="1"/>
  <c r="L2694" i="1" s="1"/>
  <c r="R2670" i="1"/>
  <c r="L2670" i="1" s="1"/>
  <c r="R2646" i="1"/>
  <c r="L2646" i="1" s="1"/>
  <c r="R2454" i="1"/>
  <c r="L2454" i="1" s="1"/>
  <c r="R2430" i="1"/>
  <c r="L2430" i="1" s="1"/>
  <c r="R2418" i="1"/>
  <c r="L2418" i="1" s="1"/>
  <c r="R1938" i="1"/>
  <c r="L1938" i="1" s="1"/>
  <c r="R558" i="1"/>
  <c r="L558" i="1" s="1"/>
  <c r="R294" i="1"/>
  <c r="L294" i="1" s="1"/>
  <c r="R3438" i="1"/>
  <c r="L3438" i="1" s="1"/>
  <c r="R3294" i="1"/>
  <c r="L3294" i="1" s="1"/>
  <c r="R3198" i="1"/>
  <c r="L3198" i="1" s="1"/>
  <c r="R3078" i="1"/>
  <c r="L3078" i="1" s="1"/>
  <c r="R2550" i="1"/>
  <c r="L2550" i="1" s="1"/>
  <c r="R2526" i="1"/>
  <c r="L2526" i="1" s="1"/>
  <c r="R2502" i="1"/>
  <c r="L2502" i="1" s="1"/>
  <c r="R2478" i="1"/>
  <c r="L2478" i="1" s="1"/>
  <c r="R2166" i="1"/>
  <c r="L2166" i="1" s="1"/>
  <c r="R2142" i="1"/>
  <c r="L2142" i="1" s="1"/>
  <c r="R2130" i="1"/>
  <c r="L2130" i="1" s="1"/>
  <c r="R1950" i="1"/>
  <c r="L1950" i="1" s="1"/>
  <c r="R1878" i="1"/>
  <c r="L1878" i="1" s="1"/>
  <c r="R1470" i="1"/>
  <c r="L1470" i="1" s="1"/>
  <c r="R1458" i="1"/>
  <c r="L1458" i="1" s="1"/>
  <c r="R1230" i="1"/>
  <c r="L1230" i="1" s="1"/>
  <c r="R978" i="1"/>
  <c r="L978" i="1" s="1"/>
  <c r="R606" i="1"/>
  <c r="L606" i="1" s="1"/>
  <c r="R342" i="1"/>
  <c r="L342" i="1" s="1"/>
  <c r="R3366" i="1"/>
  <c r="L3366" i="1" s="1"/>
  <c r="R3246" i="1"/>
  <c r="L3246" i="1" s="1"/>
  <c r="R2574" i="1"/>
  <c r="L2574" i="1" s="1"/>
  <c r="R2190" i="1"/>
  <c r="L2190" i="1" s="1"/>
  <c r="R1710" i="1"/>
  <c r="L1710" i="1" s="1"/>
  <c r="R1638" i="1"/>
  <c r="L1638" i="1" s="1"/>
  <c r="R1398" i="1"/>
  <c r="L1398" i="1" s="1"/>
  <c r="R3570" i="1"/>
  <c r="L3570" i="1" s="1"/>
  <c r="R3546" i="1"/>
  <c r="L3546" i="1" s="1"/>
  <c r="R3522" i="1"/>
  <c r="L3522" i="1" s="1"/>
  <c r="R3498" i="1"/>
  <c r="L3498" i="1" s="1"/>
  <c r="R3474" i="1"/>
  <c r="L3474" i="1" s="1"/>
  <c r="R3450" i="1"/>
  <c r="L3450" i="1" s="1"/>
  <c r="R3426" i="1"/>
  <c r="L3426" i="1" s="1"/>
  <c r="R3402" i="1"/>
  <c r="L3402" i="1" s="1"/>
  <c r="R3378" i="1"/>
  <c r="L3378" i="1" s="1"/>
  <c r="R3354" i="1"/>
  <c r="L3354" i="1" s="1"/>
  <c r="R3330" i="1"/>
  <c r="L3330" i="1" s="1"/>
  <c r="R3306" i="1"/>
  <c r="L3306" i="1" s="1"/>
  <c r="R3282" i="1"/>
  <c r="L3282" i="1" s="1"/>
  <c r="R3258" i="1"/>
  <c r="L3258" i="1" s="1"/>
  <c r="R3234" i="1"/>
  <c r="L3234" i="1" s="1"/>
  <c r="R3210" i="1"/>
  <c r="L3210" i="1" s="1"/>
  <c r="R3186" i="1"/>
  <c r="L3186" i="1" s="1"/>
  <c r="R3162" i="1"/>
  <c r="L3162" i="1" s="1"/>
  <c r="R3138" i="1"/>
  <c r="L3138" i="1" s="1"/>
  <c r="R3114" i="1"/>
  <c r="L3114" i="1" s="1"/>
  <c r="R3090" i="1"/>
  <c r="L3090" i="1" s="1"/>
  <c r="R3066" i="1"/>
  <c r="L3066" i="1" s="1"/>
  <c r="R3042" i="1"/>
  <c r="L3042" i="1" s="1"/>
  <c r="R3018" i="1"/>
  <c r="L3018" i="1" s="1"/>
  <c r="R2994" i="1"/>
  <c r="L2994" i="1" s="1"/>
  <c r="R2970" i="1"/>
  <c r="L2970" i="1" s="1"/>
  <c r="R2946" i="1"/>
  <c r="L2946" i="1" s="1"/>
  <c r="R2922" i="1"/>
  <c r="L2922" i="1" s="1"/>
  <c r="R2898" i="1"/>
  <c r="L2898" i="1" s="1"/>
  <c r="R2874" i="1"/>
  <c r="L2874" i="1" s="1"/>
  <c r="R2850" i="1"/>
  <c r="L2850" i="1" s="1"/>
  <c r="R2826" i="1"/>
  <c r="L2826" i="1" s="1"/>
  <c r="R2802" i="1"/>
  <c r="L2802" i="1" s="1"/>
  <c r="R2778" i="1"/>
  <c r="L2778" i="1" s="1"/>
  <c r="R2754" i="1"/>
  <c r="L2754" i="1" s="1"/>
  <c r="R3558" i="1"/>
  <c r="L3558" i="1" s="1"/>
  <c r="R3390" i="1"/>
  <c r="L3390" i="1" s="1"/>
  <c r="R3270" i="1"/>
  <c r="L3270" i="1" s="1"/>
  <c r="R3174" i="1"/>
  <c r="L3174" i="1" s="1"/>
  <c r="R2814" i="1"/>
  <c r="L2814" i="1" s="1"/>
  <c r="R2598" i="1"/>
  <c r="L2598" i="1" s="1"/>
  <c r="R2214" i="1"/>
  <c r="L2214" i="1" s="1"/>
  <c r="R1254" i="1"/>
  <c r="L1254" i="1" s="1"/>
  <c r="R366" i="1"/>
  <c r="L366" i="1" s="1"/>
  <c r="R210" i="1"/>
  <c r="L210" i="1" s="1"/>
  <c r="R3414" i="1"/>
  <c r="L3414" i="1" s="1"/>
  <c r="R2958" i="1"/>
  <c r="L2958" i="1" s="1"/>
  <c r="R2838" i="1"/>
  <c r="L2838" i="1" s="1"/>
  <c r="R3054" i="1"/>
  <c r="L3054" i="1" s="1"/>
  <c r="R2934" i="1"/>
  <c r="L2934" i="1" s="1"/>
  <c r="R3534" i="1"/>
  <c r="L3534" i="1" s="1"/>
  <c r="R2238" i="1"/>
  <c r="L2238" i="1" s="1"/>
  <c r="R2226" i="1"/>
  <c r="L2226" i="1" s="1"/>
  <c r="R1902" i="1"/>
  <c r="L1902" i="1" s="1"/>
  <c r="R1734" i="1"/>
  <c r="L1734" i="1" s="1"/>
  <c r="R1650" i="1"/>
  <c r="L1650" i="1" s="1"/>
  <c r="R1494" i="1"/>
  <c r="L1494" i="1" s="1"/>
  <c r="R1014" i="1"/>
  <c r="L1014" i="1" s="1"/>
  <c r="R630" i="1"/>
  <c r="L630" i="1" s="1"/>
  <c r="R270" i="1"/>
  <c r="L270" i="1" s="1"/>
  <c r="R2022" i="1"/>
  <c r="L2022" i="1" s="1"/>
  <c r="R1998" i="1"/>
  <c r="L1998" i="1" s="1"/>
  <c r="R1974" i="1"/>
  <c r="L1974" i="1" s="1"/>
  <c r="R1782" i="1"/>
  <c r="L1782" i="1" s="1"/>
  <c r="R1746" i="1"/>
  <c r="L1746" i="1" s="1"/>
  <c r="R1542" i="1"/>
  <c r="L1542" i="1" s="1"/>
  <c r="R1302" i="1"/>
  <c r="L1302" i="1" s="1"/>
  <c r="R1062" i="1"/>
  <c r="L1062" i="1" s="1"/>
  <c r="R882" i="1"/>
  <c r="L882" i="1" s="1"/>
  <c r="R822" i="1"/>
  <c r="L822" i="1" s="1"/>
  <c r="R498" i="1"/>
  <c r="L498" i="1" s="1"/>
  <c r="R486" i="1"/>
  <c r="L486" i="1" s="1"/>
  <c r="R402" i="1"/>
  <c r="L402" i="1" s="1"/>
  <c r="R390" i="1"/>
  <c r="L390" i="1" s="1"/>
  <c r="R306" i="1"/>
  <c r="L306" i="1" s="1"/>
  <c r="R222" i="1"/>
  <c r="L222" i="1" s="1"/>
  <c r="R2046" i="1"/>
  <c r="L2046" i="1" s="1"/>
  <c r="R2034" i="1"/>
  <c r="L2034" i="1" s="1"/>
  <c r="R1806" i="1"/>
  <c r="L1806" i="1" s="1"/>
  <c r="R1566" i="1"/>
  <c r="L1566" i="1" s="1"/>
  <c r="R1554" i="1"/>
  <c r="L1554" i="1" s="1"/>
  <c r="R1326" i="1"/>
  <c r="L1326" i="1" s="1"/>
  <c r="R1086" i="1"/>
  <c r="L1086" i="1" s="1"/>
  <c r="R1074" i="1"/>
  <c r="L1074" i="1" s="1"/>
  <c r="R894" i="1"/>
  <c r="L894" i="1" s="1"/>
  <c r="R870" i="1"/>
  <c r="L870" i="1" s="1"/>
  <c r="R846" i="1"/>
  <c r="L846" i="1" s="1"/>
  <c r="R726" i="1"/>
  <c r="L726" i="1" s="1"/>
  <c r="R654" i="1"/>
  <c r="L654" i="1" s="1"/>
  <c r="R150" i="1"/>
  <c r="L150" i="1" s="1"/>
  <c r="R2070" i="1"/>
  <c r="L2070" i="1" s="1"/>
  <c r="R1830" i="1"/>
  <c r="L1830" i="1" s="1"/>
  <c r="R1590" i="1"/>
  <c r="L1590" i="1" s="1"/>
  <c r="R1350" i="1"/>
  <c r="L1350" i="1" s="1"/>
  <c r="R1158" i="1"/>
  <c r="L1158" i="1" s="1"/>
  <c r="R1134" i="1"/>
  <c r="L1134" i="1" s="1"/>
  <c r="R1110" i="1"/>
  <c r="L1110" i="1" s="1"/>
  <c r="R918" i="1"/>
  <c r="L918" i="1" s="1"/>
  <c r="R750" i="1"/>
  <c r="L750" i="1" s="1"/>
  <c r="R582" i="1"/>
  <c r="L582" i="1" s="1"/>
  <c r="R318" i="1"/>
  <c r="L318" i="1" s="1"/>
  <c r="R246" i="1"/>
  <c r="L246" i="1" s="1"/>
  <c r="R174" i="1"/>
  <c r="L174" i="1" s="1"/>
  <c r="R2094" i="1"/>
  <c r="L2094" i="1" s="1"/>
  <c r="R1854" i="1"/>
  <c r="L1854" i="1" s="1"/>
  <c r="R1842" i="1"/>
  <c r="L1842" i="1" s="1"/>
  <c r="R1614" i="1"/>
  <c r="L1614" i="1" s="1"/>
  <c r="R1374" i="1"/>
  <c r="L1374" i="1" s="1"/>
  <c r="R1362" i="1"/>
  <c r="L1362" i="1" s="1"/>
  <c r="R1182" i="1"/>
  <c r="L1182" i="1" s="1"/>
  <c r="R1170" i="1"/>
  <c r="L1170" i="1" s="1"/>
  <c r="R942" i="1"/>
  <c r="L942" i="1" s="1"/>
  <c r="R678" i="1"/>
  <c r="L678" i="1" s="1"/>
  <c r="R510" i="1"/>
  <c r="L510" i="1" s="1"/>
  <c r="R414" i="1"/>
  <c r="L414" i="1" s="1"/>
  <c r="R2730" i="1"/>
  <c r="L2730" i="1" s="1"/>
  <c r="R2706" i="1"/>
  <c r="L2706" i="1" s="1"/>
  <c r="R2682" i="1"/>
  <c r="L2682" i="1" s="1"/>
  <c r="R2658" i="1"/>
  <c r="L2658" i="1" s="1"/>
  <c r="R2634" i="1"/>
  <c r="L2634" i="1" s="1"/>
  <c r="R2610" i="1"/>
  <c r="L2610" i="1" s="1"/>
  <c r="R2586" i="1"/>
  <c r="L2586" i="1" s="1"/>
  <c r="R2562" i="1"/>
  <c r="L2562" i="1" s="1"/>
  <c r="R2538" i="1"/>
  <c r="L2538" i="1" s="1"/>
  <c r="R2514" i="1"/>
  <c r="L2514" i="1" s="1"/>
  <c r="R2490" i="1"/>
  <c r="L2490" i="1" s="1"/>
  <c r="R2466" i="1"/>
  <c r="L2466" i="1" s="1"/>
  <c r="R2442" i="1"/>
  <c r="L2442" i="1" s="1"/>
  <c r="R2394" i="1"/>
  <c r="L2394" i="1" s="1"/>
  <c r="R2370" i="1"/>
  <c r="L2370" i="1" s="1"/>
  <c r="R2346" i="1"/>
  <c r="L2346" i="1" s="1"/>
  <c r="R2298" i="1"/>
  <c r="L2298" i="1" s="1"/>
  <c r="R2274" i="1"/>
  <c r="L2274" i="1" s="1"/>
  <c r="R2250" i="1"/>
  <c r="L2250" i="1" s="1"/>
  <c r="R2202" i="1"/>
  <c r="L2202" i="1" s="1"/>
  <c r="R2178" i="1"/>
  <c r="L2178" i="1" s="1"/>
  <c r="R2154" i="1"/>
  <c r="L2154" i="1" s="1"/>
  <c r="R2106" i="1"/>
  <c r="L2106" i="1" s="1"/>
  <c r="R2082" i="1"/>
  <c r="L2082" i="1" s="1"/>
  <c r="R2058" i="1"/>
  <c r="L2058" i="1" s="1"/>
  <c r="R2010" i="1"/>
  <c r="L2010" i="1" s="1"/>
  <c r="R1986" i="1"/>
  <c r="L1986" i="1" s="1"/>
  <c r="R1962" i="1"/>
  <c r="L1962" i="1" s="1"/>
  <c r="R1914" i="1"/>
  <c r="L1914" i="1" s="1"/>
  <c r="R1890" i="1"/>
  <c r="L1890" i="1" s="1"/>
  <c r="R1866" i="1"/>
  <c r="L1866" i="1" s="1"/>
  <c r="R1818" i="1"/>
  <c r="L1818" i="1" s="1"/>
  <c r="R1794" i="1"/>
  <c r="L1794" i="1" s="1"/>
  <c r="R1770" i="1"/>
  <c r="L1770" i="1" s="1"/>
  <c r="R1722" i="1"/>
  <c r="L1722" i="1" s="1"/>
  <c r="R1698" i="1"/>
  <c r="L1698" i="1" s="1"/>
  <c r="R1674" i="1"/>
  <c r="L1674" i="1" s="1"/>
  <c r="R1626" i="1"/>
  <c r="L1626" i="1" s="1"/>
  <c r="R1602" i="1"/>
  <c r="L1602" i="1" s="1"/>
  <c r="R1578" i="1"/>
  <c r="L1578" i="1" s="1"/>
  <c r="R1530" i="1"/>
  <c r="L1530" i="1" s="1"/>
  <c r="R1506" i="1"/>
  <c r="L1506" i="1" s="1"/>
  <c r="R1482" i="1"/>
  <c r="L1482" i="1" s="1"/>
  <c r="R1434" i="1"/>
  <c r="L1434" i="1" s="1"/>
  <c r="R1410" i="1"/>
  <c r="L1410" i="1" s="1"/>
  <c r="R1386" i="1"/>
  <c r="L1386" i="1" s="1"/>
  <c r="R1338" i="1"/>
  <c r="L1338" i="1" s="1"/>
  <c r="R1314" i="1"/>
  <c r="L1314" i="1" s="1"/>
  <c r="R1290" i="1"/>
  <c r="L1290" i="1" s="1"/>
  <c r="R1242" i="1"/>
  <c r="L1242" i="1" s="1"/>
  <c r="R1218" i="1"/>
  <c r="L1218" i="1" s="1"/>
  <c r="R1194" i="1"/>
  <c r="L1194" i="1" s="1"/>
  <c r="R1146" i="1"/>
  <c r="L1146" i="1" s="1"/>
  <c r="R1122" i="1"/>
  <c r="L1122" i="1" s="1"/>
  <c r="R1098" i="1"/>
  <c r="L1098" i="1" s="1"/>
  <c r="R1050" i="1"/>
  <c r="L1050" i="1" s="1"/>
  <c r="R1026" i="1"/>
  <c r="L1026" i="1" s="1"/>
  <c r="R1002" i="1"/>
  <c r="L1002" i="1" s="1"/>
  <c r="R954" i="1"/>
  <c r="L954" i="1" s="1"/>
  <c r="R930" i="1"/>
  <c r="L930" i="1" s="1"/>
  <c r="R906" i="1"/>
  <c r="L906" i="1" s="1"/>
  <c r="R858" i="1"/>
  <c r="L858" i="1" s="1"/>
  <c r="R834" i="1"/>
  <c r="L834" i="1" s="1"/>
  <c r="R810" i="1"/>
  <c r="L810" i="1" s="1"/>
  <c r="R762" i="1"/>
  <c r="L762" i="1" s="1"/>
  <c r="R738" i="1"/>
  <c r="L738" i="1" s="1"/>
  <c r="R714" i="1"/>
  <c r="L714" i="1" s="1"/>
  <c r="R666" i="1"/>
  <c r="L666" i="1" s="1"/>
  <c r="R642" i="1"/>
  <c r="L642" i="1" s="1"/>
  <c r="R618" i="1"/>
  <c r="L618" i="1" s="1"/>
  <c r="R570" i="1"/>
  <c r="L570" i="1" s="1"/>
  <c r="R546" i="1"/>
  <c r="L546" i="1" s="1"/>
  <c r="R522" i="1"/>
  <c r="L522" i="1" s="1"/>
  <c r="R474" i="1"/>
  <c r="L474" i="1" s="1"/>
  <c r="R450" i="1"/>
  <c r="L450" i="1" s="1"/>
  <c r="R426" i="1"/>
  <c r="L426" i="1" s="1"/>
  <c r="R378" i="1"/>
  <c r="L378" i="1" s="1"/>
  <c r="R354" i="1"/>
  <c r="L354" i="1" s="1"/>
  <c r="R330" i="1"/>
  <c r="L330" i="1" s="1"/>
  <c r="R282" i="1"/>
  <c r="L282" i="1" s="1"/>
  <c r="R258" i="1"/>
  <c r="L258" i="1" s="1"/>
  <c r="R234" i="1"/>
  <c r="L234" i="1" s="1"/>
  <c r="R186" i="1"/>
  <c r="L186" i="1" s="1"/>
  <c r="R162" i="1"/>
  <c r="L162" i="1" s="1"/>
  <c r="R138" i="1"/>
  <c r="L138" i="1" s="1"/>
  <c r="R690" i="1"/>
  <c r="L690" i="1" s="1"/>
  <c r="R594" i="1"/>
  <c r="L594" i="1" s="1"/>
  <c r="AK3578" i="1"/>
  <c r="AK3570" i="1"/>
  <c r="AK3562" i="1"/>
  <c r="AK3554" i="1"/>
  <c r="AK3546" i="1"/>
  <c r="AK3538" i="1"/>
  <c r="AK3530" i="1"/>
  <c r="AK3522" i="1"/>
  <c r="AK3514" i="1"/>
  <c r="AK3506" i="1"/>
  <c r="AK3498" i="1"/>
  <c r="AK3490" i="1"/>
  <c r="AK3482" i="1"/>
  <c r="AK3474" i="1"/>
  <c r="AK3466" i="1"/>
  <c r="AK3458" i="1"/>
  <c r="AK3450" i="1"/>
  <c r="AK3442" i="1"/>
  <c r="AK3434" i="1"/>
  <c r="AK3426" i="1"/>
  <c r="AK3418" i="1"/>
  <c r="AK3396" i="1"/>
  <c r="AK3364" i="1"/>
  <c r="AK3332" i="1"/>
  <c r="AK3300" i="1"/>
  <c r="AK3268" i="1"/>
  <c r="AK3236" i="1"/>
  <c r="AK3204" i="1"/>
  <c r="AK3172" i="1"/>
  <c r="AK3140" i="1"/>
  <c r="AK3108" i="1"/>
  <c r="AK3076" i="1"/>
  <c r="AK3044" i="1"/>
  <c r="AK3012" i="1"/>
  <c r="AK2980" i="1"/>
  <c r="AK2948" i="1"/>
  <c r="AK2916" i="1"/>
  <c r="AK2838" i="1"/>
  <c r="AK2710" i="1"/>
  <c r="AK2582" i="1"/>
  <c r="AK2454" i="1"/>
  <c r="AK2149" i="1"/>
  <c r="AK3577" i="1"/>
  <c r="AK3569" i="1"/>
  <c r="AK3561" i="1"/>
  <c r="AK3553" i="1"/>
  <c r="AK3545" i="1"/>
  <c r="AK3537" i="1"/>
  <c r="AK3529" i="1"/>
  <c r="AK3521" i="1"/>
  <c r="AK3513" i="1"/>
  <c r="AK3505" i="1"/>
  <c r="AK3497" i="1"/>
  <c r="AK3489" i="1"/>
  <c r="AK3481" i="1"/>
  <c r="AK3473" i="1"/>
  <c r="AK3465" i="1"/>
  <c r="AK3457" i="1"/>
  <c r="AK3449" i="1"/>
  <c r="AK3441" i="1"/>
  <c r="AK3433" i="1"/>
  <c r="AK3425" i="1"/>
  <c r="AK3417" i="1"/>
  <c r="AK3392" i="1"/>
  <c r="AK3360" i="1"/>
  <c r="AK3328" i="1"/>
  <c r="AK3296" i="1"/>
  <c r="AK3264" i="1"/>
  <c r="AK3232" i="1"/>
  <c r="AK3200" i="1"/>
  <c r="AK3168" i="1"/>
  <c r="AK3136" i="1"/>
  <c r="AK3104" i="1"/>
  <c r="AK3072" i="1"/>
  <c r="AK3040" i="1"/>
  <c r="AK3008" i="1"/>
  <c r="AK2976" i="1"/>
  <c r="AK2944" i="1"/>
  <c r="AK2912" i="1"/>
  <c r="AK2822" i="1"/>
  <c r="AK2694" i="1"/>
  <c r="AK2566" i="1"/>
  <c r="AK2438" i="1"/>
  <c r="AK2085" i="1"/>
  <c r="AK3576" i="1"/>
  <c r="AK3568" i="1"/>
  <c r="AK3560" i="1"/>
  <c r="AK3552" i="1"/>
  <c r="AK3544" i="1"/>
  <c r="AK3536" i="1"/>
  <c r="AK3528" i="1"/>
  <c r="AK3520" i="1"/>
  <c r="AK3512" i="1"/>
  <c r="AK3504" i="1"/>
  <c r="AK3496" i="1"/>
  <c r="AK3488" i="1"/>
  <c r="AK3480" i="1"/>
  <c r="AK3472" i="1"/>
  <c r="AK3464" i="1"/>
  <c r="AK3456" i="1"/>
  <c r="AK3448" i="1"/>
  <c r="AK3440" i="1"/>
  <c r="AK3432" i="1"/>
  <c r="AK3424" i="1"/>
  <c r="AK3416" i="1"/>
  <c r="AK3388" i="1"/>
  <c r="AK3356" i="1"/>
  <c r="AK3324" i="1"/>
  <c r="AK3292" i="1"/>
  <c r="AK3260" i="1"/>
  <c r="AK3228" i="1"/>
  <c r="AK3196" i="1"/>
  <c r="AK3164" i="1"/>
  <c r="AK3132" i="1"/>
  <c r="AK3100" i="1"/>
  <c r="AK3068" i="1"/>
  <c r="AK3036" i="1"/>
  <c r="AK3004" i="1"/>
  <c r="AK2972" i="1"/>
  <c r="AK2940" i="1"/>
  <c r="AK2908" i="1"/>
  <c r="AK2806" i="1"/>
  <c r="AK2678" i="1"/>
  <c r="AK2550" i="1"/>
  <c r="AK2422" i="1"/>
  <c r="AK115" i="1"/>
  <c r="AK123" i="1"/>
  <c r="AK131" i="1"/>
  <c r="AK139" i="1"/>
  <c r="AK147" i="1"/>
  <c r="AK155" i="1"/>
  <c r="AK163" i="1"/>
  <c r="AK171" i="1"/>
  <c r="AK179" i="1"/>
  <c r="AK187" i="1"/>
  <c r="AK195" i="1"/>
  <c r="AK203" i="1"/>
  <c r="AK211" i="1"/>
  <c r="AK219" i="1"/>
  <c r="AK227" i="1"/>
  <c r="AK235" i="1"/>
  <c r="AK243" i="1"/>
  <c r="AK251" i="1"/>
  <c r="AK259" i="1"/>
  <c r="AK267" i="1"/>
  <c r="AK275" i="1"/>
  <c r="AK283" i="1"/>
  <c r="AK291" i="1"/>
  <c r="AK299" i="1"/>
  <c r="AK307" i="1"/>
  <c r="AK315" i="1"/>
  <c r="AK323" i="1"/>
  <c r="AK331" i="1"/>
  <c r="AK339" i="1"/>
  <c r="AK347" i="1"/>
  <c r="AK355" i="1"/>
  <c r="AK363" i="1"/>
  <c r="AK371" i="1"/>
  <c r="AK379" i="1"/>
  <c r="AK387" i="1"/>
  <c r="AK395" i="1"/>
  <c r="AK403" i="1"/>
  <c r="AK411" i="1"/>
  <c r="AK419" i="1"/>
  <c r="AK427" i="1"/>
  <c r="AK435" i="1"/>
  <c r="AK443" i="1"/>
  <c r="AK451" i="1"/>
  <c r="AK459" i="1"/>
  <c r="AK467" i="1"/>
  <c r="AK475" i="1"/>
  <c r="AK483" i="1"/>
  <c r="AK491" i="1"/>
  <c r="AK499" i="1"/>
  <c r="AK507" i="1"/>
  <c r="AK515" i="1"/>
  <c r="AK523" i="1"/>
  <c r="AK531" i="1"/>
  <c r="AK539" i="1"/>
  <c r="AK547" i="1"/>
  <c r="AK555" i="1"/>
  <c r="AK563" i="1"/>
  <c r="AK571" i="1"/>
  <c r="AK579" i="1"/>
  <c r="AK587" i="1"/>
  <c r="AK595" i="1"/>
  <c r="AK603" i="1"/>
  <c r="AK611" i="1"/>
  <c r="AK619" i="1"/>
  <c r="AK627" i="1"/>
  <c r="AK635" i="1"/>
  <c r="AK643" i="1"/>
  <c r="AK651" i="1"/>
  <c r="AK659" i="1"/>
  <c r="AK667" i="1"/>
  <c r="AK675" i="1"/>
  <c r="AK683" i="1"/>
  <c r="AK691" i="1"/>
  <c r="AK699" i="1"/>
  <c r="AK707" i="1"/>
  <c r="AK715" i="1"/>
  <c r="AK723" i="1"/>
  <c r="AK731" i="1"/>
  <c r="AK739" i="1"/>
  <c r="AK747" i="1"/>
  <c r="AK755" i="1"/>
  <c r="AK763" i="1"/>
  <c r="AK771" i="1"/>
  <c r="AK779" i="1"/>
  <c r="AK787" i="1"/>
  <c r="AK116" i="1"/>
  <c r="AK124" i="1"/>
  <c r="AK132" i="1"/>
  <c r="AK140" i="1"/>
  <c r="AK148" i="1"/>
  <c r="AK156" i="1"/>
  <c r="AK164" i="1"/>
  <c r="AK172" i="1"/>
  <c r="AK180" i="1"/>
  <c r="AK188" i="1"/>
  <c r="AK196" i="1"/>
  <c r="AK204" i="1"/>
  <c r="AK212" i="1"/>
  <c r="AK220" i="1"/>
  <c r="AK228" i="1"/>
  <c r="AK236" i="1"/>
  <c r="AK244" i="1"/>
  <c r="AK252" i="1"/>
  <c r="AK260" i="1"/>
  <c r="AK268" i="1"/>
  <c r="AK276" i="1"/>
  <c r="AK284" i="1"/>
  <c r="AK292" i="1"/>
  <c r="AK300" i="1"/>
  <c r="AK308" i="1"/>
  <c r="AK316" i="1"/>
  <c r="AK324" i="1"/>
  <c r="AK332" i="1"/>
  <c r="AK340" i="1"/>
  <c r="AK348" i="1"/>
  <c r="AK356" i="1"/>
  <c r="AK364" i="1"/>
  <c r="AK372" i="1"/>
  <c r="AK380" i="1"/>
  <c r="AK388" i="1"/>
  <c r="AK396" i="1"/>
  <c r="AK404" i="1"/>
  <c r="AK412" i="1"/>
  <c r="AK420" i="1"/>
  <c r="AK428" i="1"/>
  <c r="AK436" i="1"/>
  <c r="AK444" i="1"/>
  <c r="AK452" i="1"/>
  <c r="AK460" i="1"/>
  <c r="AK468" i="1"/>
  <c r="AK476" i="1"/>
  <c r="AK484" i="1"/>
  <c r="AK492" i="1"/>
  <c r="AK500" i="1"/>
  <c r="AK508" i="1"/>
  <c r="AK516" i="1"/>
  <c r="AK524" i="1"/>
  <c r="AK532" i="1"/>
  <c r="AK540" i="1"/>
  <c r="AK548" i="1"/>
  <c r="AK556" i="1"/>
  <c r="AK564" i="1"/>
  <c r="AK572" i="1"/>
  <c r="AK580" i="1"/>
  <c r="AK588" i="1"/>
  <c r="AK596" i="1"/>
  <c r="AK604" i="1"/>
  <c r="AK612" i="1"/>
  <c r="AK620" i="1"/>
  <c r="AK628" i="1"/>
  <c r="AK636" i="1"/>
  <c r="AK644" i="1"/>
  <c r="AK652" i="1"/>
  <c r="AK660" i="1"/>
  <c r="AK668" i="1"/>
  <c r="AK676" i="1"/>
  <c r="AK684" i="1"/>
  <c r="AK692" i="1"/>
  <c r="AK700" i="1"/>
  <c r="AK708" i="1"/>
  <c r="AK716" i="1"/>
  <c r="AK724" i="1"/>
  <c r="AK732" i="1"/>
  <c r="AK740" i="1"/>
  <c r="AK748" i="1"/>
  <c r="AK756" i="1"/>
  <c r="AK764" i="1"/>
  <c r="AK772" i="1"/>
  <c r="AK780" i="1"/>
  <c r="AK788" i="1"/>
  <c r="AK117" i="1"/>
  <c r="AK125" i="1"/>
  <c r="AK133" i="1"/>
  <c r="AK141" i="1"/>
  <c r="AK149" i="1"/>
  <c r="AK157" i="1"/>
  <c r="AK165" i="1"/>
  <c r="AK173" i="1"/>
  <c r="AK181" i="1"/>
  <c r="AK189" i="1"/>
  <c r="AK197" i="1"/>
  <c r="AK205" i="1"/>
  <c r="AK213" i="1"/>
  <c r="AK221" i="1"/>
  <c r="AK229" i="1"/>
  <c r="AK237" i="1"/>
  <c r="AK245" i="1"/>
  <c r="AK253" i="1"/>
  <c r="AK261" i="1"/>
  <c r="AK269" i="1"/>
  <c r="AK277" i="1"/>
  <c r="AK285" i="1"/>
  <c r="AK293" i="1"/>
  <c r="AK301" i="1"/>
  <c r="AK309" i="1"/>
  <c r="AK317" i="1"/>
  <c r="AK325" i="1"/>
  <c r="AK333" i="1"/>
  <c r="AK341" i="1"/>
  <c r="AK349" i="1"/>
  <c r="AK357" i="1"/>
  <c r="AK365" i="1"/>
  <c r="AK373" i="1"/>
  <c r="AK381" i="1"/>
  <c r="AK389" i="1"/>
  <c r="AK397" i="1"/>
  <c r="AK405" i="1"/>
  <c r="AK413" i="1"/>
  <c r="AK421" i="1"/>
  <c r="AK429" i="1"/>
  <c r="AK437" i="1"/>
  <c r="AK445" i="1"/>
  <c r="AK453" i="1"/>
  <c r="AK461" i="1"/>
  <c r="AK469" i="1"/>
  <c r="AK477" i="1"/>
  <c r="AK485" i="1"/>
  <c r="AK493" i="1"/>
  <c r="AK501" i="1"/>
  <c r="AK509" i="1"/>
  <c r="AK517" i="1"/>
  <c r="AK525" i="1"/>
  <c r="AK533" i="1"/>
  <c r="AK541" i="1"/>
  <c r="AK549" i="1"/>
  <c r="AK557" i="1"/>
  <c r="AK565" i="1"/>
  <c r="AK573" i="1"/>
  <c r="AK581" i="1"/>
  <c r="AK589" i="1"/>
  <c r="AK597" i="1"/>
  <c r="AK605" i="1"/>
  <c r="AK613" i="1"/>
  <c r="AK621" i="1"/>
  <c r="AK629" i="1"/>
  <c r="AK637" i="1"/>
  <c r="AK645" i="1"/>
  <c r="AK653" i="1"/>
  <c r="AK661" i="1"/>
  <c r="AK669" i="1"/>
  <c r="AK677" i="1"/>
  <c r="AK685" i="1"/>
  <c r="AK693" i="1"/>
  <c r="AK701" i="1"/>
  <c r="AK709" i="1"/>
  <c r="AK717" i="1"/>
  <c r="AK725" i="1"/>
  <c r="AK733" i="1"/>
  <c r="AK118" i="1"/>
  <c r="AK126" i="1"/>
  <c r="AK134" i="1"/>
  <c r="AK142" i="1"/>
  <c r="AK150" i="1"/>
  <c r="AK158" i="1"/>
  <c r="AK166" i="1"/>
  <c r="AK174" i="1"/>
  <c r="AK182" i="1"/>
  <c r="AK190" i="1"/>
  <c r="AK198" i="1"/>
  <c r="AK206" i="1"/>
  <c r="AK214" i="1"/>
  <c r="AK222" i="1"/>
  <c r="AK230" i="1"/>
  <c r="AK238" i="1"/>
  <c r="AK246" i="1"/>
  <c r="AK254" i="1"/>
  <c r="AK262" i="1"/>
  <c r="AK270" i="1"/>
  <c r="AK278" i="1"/>
  <c r="AK286" i="1"/>
  <c r="AK294" i="1"/>
  <c r="AK302" i="1"/>
  <c r="AK310" i="1"/>
  <c r="AK318" i="1"/>
  <c r="AK326" i="1"/>
  <c r="AK334" i="1"/>
  <c r="AK342" i="1"/>
  <c r="AK350" i="1"/>
  <c r="AK358" i="1"/>
  <c r="AK366" i="1"/>
  <c r="AK374" i="1"/>
  <c r="AK382" i="1"/>
  <c r="AK390" i="1"/>
  <c r="AK398" i="1"/>
  <c r="AK406" i="1"/>
  <c r="AK414" i="1"/>
  <c r="AK422" i="1"/>
  <c r="AK430" i="1"/>
  <c r="AK438" i="1"/>
  <c r="AK446" i="1"/>
  <c r="AK454" i="1"/>
  <c r="AK462" i="1"/>
  <c r="AK470" i="1"/>
  <c r="AK478" i="1"/>
  <c r="AK486" i="1"/>
  <c r="AK119" i="1"/>
  <c r="AK120" i="1"/>
  <c r="AK128" i="1"/>
  <c r="AK136" i="1"/>
  <c r="AK144" i="1"/>
  <c r="AK152" i="1"/>
  <c r="AK160" i="1"/>
  <c r="AK168" i="1"/>
  <c r="AK176" i="1"/>
  <c r="AK184" i="1"/>
  <c r="AK192" i="1"/>
  <c r="AK200" i="1"/>
  <c r="AK208" i="1"/>
  <c r="AK216" i="1"/>
  <c r="AK224" i="1"/>
  <c r="AK232" i="1"/>
  <c r="AK240" i="1"/>
  <c r="AK248" i="1"/>
  <c r="AK256" i="1"/>
  <c r="AK264" i="1"/>
  <c r="AK272" i="1"/>
  <c r="AK280" i="1"/>
  <c r="AK288" i="1"/>
  <c r="AK296" i="1"/>
  <c r="AK304" i="1"/>
  <c r="AK312" i="1"/>
  <c r="AK320" i="1"/>
  <c r="AK328" i="1"/>
  <c r="AK336" i="1"/>
  <c r="AK344" i="1"/>
  <c r="AK352" i="1"/>
  <c r="AK360" i="1"/>
  <c r="AK368" i="1"/>
  <c r="AK376" i="1"/>
  <c r="AK384" i="1"/>
  <c r="AK392" i="1"/>
  <c r="AK400" i="1"/>
  <c r="AK408" i="1"/>
  <c r="AK416" i="1"/>
  <c r="AK424" i="1"/>
  <c r="AK432" i="1"/>
  <c r="AK440" i="1"/>
  <c r="AK448" i="1"/>
  <c r="AK456" i="1"/>
  <c r="AK464" i="1"/>
  <c r="AK472" i="1"/>
  <c r="AK480" i="1"/>
  <c r="AK488" i="1"/>
  <c r="AK496" i="1"/>
  <c r="AK504" i="1"/>
  <c r="AK512" i="1"/>
  <c r="AK520" i="1"/>
  <c r="AK528" i="1"/>
  <c r="AK536" i="1"/>
  <c r="AK544" i="1"/>
  <c r="AK552" i="1"/>
  <c r="AK560" i="1"/>
  <c r="AK568" i="1"/>
  <c r="AK576" i="1"/>
  <c r="AK584" i="1"/>
  <c r="AK592" i="1"/>
  <c r="AK600" i="1"/>
  <c r="AK608" i="1"/>
  <c r="AK616" i="1"/>
  <c r="AK624" i="1"/>
  <c r="AK632" i="1"/>
  <c r="AK640" i="1"/>
  <c r="AK648" i="1"/>
  <c r="AK656" i="1"/>
  <c r="AK121" i="1"/>
  <c r="AK129" i="1"/>
  <c r="AK137" i="1"/>
  <c r="AK145" i="1"/>
  <c r="AK153" i="1"/>
  <c r="AK161" i="1"/>
  <c r="AK169" i="1"/>
  <c r="AK177" i="1"/>
  <c r="AK185" i="1"/>
  <c r="AK193" i="1"/>
  <c r="AK201" i="1"/>
  <c r="AK209" i="1"/>
  <c r="AK217" i="1"/>
  <c r="AK225" i="1"/>
  <c r="AK233" i="1"/>
  <c r="AK241" i="1"/>
  <c r="AK249" i="1"/>
  <c r="AK257" i="1"/>
  <c r="AK265" i="1"/>
  <c r="AK273" i="1"/>
  <c r="AK281" i="1"/>
  <c r="AK289" i="1"/>
  <c r="AK297" i="1"/>
  <c r="AK305" i="1"/>
  <c r="AK313" i="1"/>
  <c r="AK321" i="1"/>
  <c r="AK329" i="1"/>
  <c r="AK337" i="1"/>
  <c r="AK345" i="1"/>
  <c r="AK353" i="1"/>
  <c r="AK361" i="1"/>
  <c r="AK369" i="1"/>
  <c r="AK377" i="1"/>
  <c r="AK385" i="1"/>
  <c r="AK393" i="1"/>
  <c r="AK401" i="1"/>
  <c r="AK409" i="1"/>
  <c r="AK417" i="1"/>
  <c r="AK425" i="1"/>
  <c r="AK433" i="1"/>
  <c r="AK441" i="1"/>
  <c r="AK449" i="1"/>
  <c r="AK457" i="1"/>
  <c r="AK465" i="1"/>
  <c r="AK473" i="1"/>
  <c r="AK481" i="1"/>
  <c r="AK489" i="1"/>
  <c r="AK497" i="1"/>
  <c r="AK505" i="1"/>
  <c r="AK513" i="1"/>
  <c r="AK521" i="1"/>
  <c r="AK529" i="1"/>
  <c r="AK537" i="1"/>
  <c r="AK545" i="1"/>
  <c r="AK553" i="1"/>
  <c r="AK561" i="1"/>
  <c r="AK569" i="1"/>
  <c r="AK577" i="1"/>
  <c r="AK585" i="1"/>
  <c r="AK593" i="1"/>
  <c r="AK601" i="1"/>
  <c r="AK609" i="1"/>
  <c r="AK617" i="1"/>
  <c r="AK625" i="1"/>
  <c r="AK633" i="1"/>
  <c r="AK641" i="1"/>
  <c r="AK649" i="1"/>
  <c r="AK657" i="1"/>
  <c r="AK665" i="1"/>
  <c r="AK673" i="1"/>
  <c r="AK681" i="1"/>
  <c r="AK689" i="1"/>
  <c r="AK697" i="1"/>
  <c r="AK705" i="1"/>
  <c r="AK713" i="1"/>
  <c r="AK721" i="1"/>
  <c r="AK729" i="1"/>
  <c r="AK737" i="1"/>
  <c r="AK745" i="1"/>
  <c r="AK753" i="1"/>
  <c r="AK122" i="1"/>
  <c r="AK130" i="1"/>
  <c r="AK138" i="1"/>
  <c r="AK146" i="1"/>
  <c r="AK154" i="1"/>
  <c r="AK162" i="1"/>
  <c r="AK170" i="1"/>
  <c r="AK178" i="1"/>
  <c r="AK186" i="1"/>
  <c r="AK194" i="1"/>
  <c r="AK202" i="1"/>
  <c r="AK210" i="1"/>
  <c r="AK218" i="1"/>
  <c r="AK226" i="1"/>
  <c r="AK234" i="1"/>
  <c r="AK242" i="1"/>
  <c r="AK250" i="1"/>
  <c r="AK258" i="1"/>
  <c r="AK266" i="1"/>
  <c r="AK274" i="1"/>
  <c r="AK282" i="1"/>
  <c r="AK290" i="1"/>
  <c r="AK298" i="1"/>
  <c r="AK306" i="1"/>
  <c r="AK314" i="1"/>
  <c r="AK322" i="1"/>
  <c r="AK330" i="1"/>
  <c r="AK338" i="1"/>
  <c r="AK346" i="1"/>
  <c r="AK354" i="1"/>
  <c r="AK362" i="1"/>
  <c r="AK370" i="1"/>
  <c r="AK378" i="1"/>
  <c r="AK386" i="1"/>
  <c r="AK394" i="1"/>
  <c r="AK402" i="1"/>
  <c r="AK410" i="1"/>
  <c r="AK418" i="1"/>
  <c r="AK426" i="1"/>
  <c r="AK434" i="1"/>
  <c r="AK442" i="1"/>
  <c r="AK450" i="1"/>
  <c r="AK458" i="1"/>
  <c r="AK466" i="1"/>
  <c r="AK474" i="1"/>
  <c r="AK482" i="1"/>
  <c r="AK490" i="1"/>
  <c r="AK498" i="1"/>
  <c r="AK506" i="1"/>
  <c r="AK514" i="1"/>
  <c r="AK522" i="1"/>
  <c r="AK530" i="1"/>
  <c r="AK538" i="1"/>
  <c r="AK546" i="1"/>
  <c r="AK554" i="1"/>
  <c r="AK562" i="1"/>
  <c r="AK570" i="1"/>
  <c r="AK578" i="1"/>
  <c r="AK586" i="1"/>
  <c r="AK594" i="1"/>
  <c r="AK602" i="1"/>
  <c r="AK610" i="1"/>
  <c r="AK618" i="1"/>
  <c r="AK626" i="1"/>
  <c r="AK634" i="1"/>
  <c r="AK642" i="1"/>
  <c r="AK650" i="1"/>
  <c r="AK658" i="1"/>
  <c r="AK666" i="1"/>
  <c r="AK674" i="1"/>
  <c r="AK682" i="1"/>
  <c r="AK690" i="1"/>
  <c r="AK698" i="1"/>
  <c r="AK706" i="1"/>
  <c r="AK714" i="1"/>
  <c r="AK722" i="1"/>
  <c r="AK730" i="1"/>
  <c r="AK738" i="1"/>
  <c r="AK746" i="1"/>
  <c r="AK754" i="1"/>
  <c r="AK762" i="1"/>
  <c r="AK770" i="1"/>
  <c r="AK778" i="1"/>
  <c r="AK786" i="1"/>
  <c r="AK794" i="1"/>
  <c r="AK127" i="1"/>
  <c r="AK191" i="1"/>
  <c r="AK255" i="1"/>
  <c r="AK319" i="1"/>
  <c r="AK383" i="1"/>
  <c r="AK447" i="1"/>
  <c r="AK502" i="1"/>
  <c r="AK534" i="1"/>
  <c r="AK566" i="1"/>
  <c r="AK598" i="1"/>
  <c r="AK630" i="1"/>
  <c r="AK662" i="1"/>
  <c r="AK680" i="1"/>
  <c r="AK703" i="1"/>
  <c r="AK726" i="1"/>
  <c r="AK743" i="1"/>
  <c r="AK759" i="1"/>
  <c r="AK135" i="1"/>
  <c r="AK199" i="1"/>
  <c r="AK263" i="1"/>
  <c r="AK327" i="1"/>
  <c r="AK391" i="1"/>
  <c r="AK455" i="1"/>
  <c r="AK503" i="1"/>
  <c r="AK535" i="1"/>
  <c r="AK567" i="1"/>
  <c r="AK599" i="1"/>
  <c r="AK631" i="1"/>
  <c r="AK663" i="1"/>
  <c r="AK686" i="1"/>
  <c r="AK704" i="1"/>
  <c r="AK727" i="1"/>
  <c r="AK744" i="1"/>
  <c r="AK760" i="1"/>
  <c r="AK774" i="1"/>
  <c r="AK785" i="1"/>
  <c r="AK797" i="1"/>
  <c r="AK805" i="1"/>
  <c r="AK813" i="1"/>
  <c r="AK821" i="1"/>
  <c r="AK829" i="1"/>
  <c r="AK837" i="1"/>
  <c r="AK845" i="1"/>
  <c r="AK853" i="1"/>
  <c r="AK861" i="1"/>
  <c r="AK869" i="1"/>
  <c r="AK877" i="1"/>
  <c r="AK885" i="1"/>
  <c r="AK893" i="1"/>
  <c r="AK901" i="1"/>
  <c r="AK909" i="1"/>
  <c r="AK917" i="1"/>
  <c r="AK925" i="1"/>
  <c r="AK933" i="1"/>
  <c r="AK941" i="1"/>
  <c r="AK949" i="1"/>
  <c r="AK957" i="1"/>
  <c r="AK965" i="1"/>
  <c r="AK973" i="1"/>
  <c r="AK981" i="1"/>
  <c r="AK989" i="1"/>
  <c r="AK997" i="1"/>
  <c r="AK1005" i="1"/>
  <c r="AK1013" i="1"/>
  <c r="AK1021" i="1"/>
  <c r="AK1029" i="1"/>
  <c r="AK1037" i="1"/>
  <c r="AK1045" i="1"/>
  <c r="AK1053" i="1"/>
  <c r="AK1061" i="1"/>
  <c r="AK1069" i="1"/>
  <c r="AK1077" i="1"/>
  <c r="AK1085" i="1"/>
  <c r="AK1093" i="1"/>
  <c r="AK1101" i="1"/>
  <c r="AK1109" i="1"/>
  <c r="AK1117" i="1"/>
  <c r="AK1125" i="1"/>
  <c r="AK1133" i="1"/>
  <c r="AK1141" i="1"/>
  <c r="AK1149" i="1"/>
  <c r="AK1157" i="1"/>
  <c r="AK1165" i="1"/>
  <c r="AK1173" i="1"/>
  <c r="AK1181" i="1"/>
  <c r="AK1189" i="1"/>
  <c r="AK1197" i="1"/>
  <c r="AK1205" i="1"/>
  <c r="AK1213" i="1"/>
  <c r="AK1221" i="1"/>
  <c r="AK1229" i="1"/>
  <c r="AK1237" i="1"/>
  <c r="AK1245" i="1"/>
  <c r="AK1253" i="1"/>
  <c r="AK1261" i="1"/>
  <c r="AK1269" i="1"/>
  <c r="AK1277" i="1"/>
  <c r="AK1285" i="1"/>
  <c r="AK1293" i="1"/>
  <c r="AK1301" i="1"/>
  <c r="AK1309" i="1"/>
  <c r="AK1317" i="1"/>
  <c r="AK1325" i="1"/>
  <c r="AK143" i="1"/>
  <c r="AK207" i="1"/>
  <c r="AK271" i="1"/>
  <c r="AK335" i="1"/>
  <c r="AK399" i="1"/>
  <c r="AK463" i="1"/>
  <c r="AK510" i="1"/>
  <c r="AK542" i="1"/>
  <c r="AK574" i="1"/>
  <c r="AK606" i="1"/>
  <c r="AK638" i="1"/>
  <c r="AK664" i="1"/>
  <c r="AK687" i="1"/>
  <c r="AK710" i="1"/>
  <c r="AK728" i="1"/>
  <c r="AK749" i="1"/>
  <c r="AK761" i="1"/>
  <c r="AK775" i="1"/>
  <c r="AK789" i="1"/>
  <c r="AK798" i="1"/>
  <c r="AK806" i="1"/>
  <c r="AK814" i="1"/>
  <c r="AK822" i="1"/>
  <c r="AK830" i="1"/>
  <c r="AK838" i="1"/>
  <c r="AK846" i="1"/>
  <c r="AK854" i="1"/>
  <c r="AK862" i="1"/>
  <c r="AK870" i="1"/>
  <c r="AK878" i="1"/>
  <c r="AK886" i="1"/>
  <c r="AK894" i="1"/>
  <c r="AK902" i="1"/>
  <c r="AK910" i="1"/>
  <c r="AK918" i="1"/>
  <c r="AK926" i="1"/>
  <c r="AK934" i="1"/>
  <c r="AK942" i="1"/>
  <c r="AK950" i="1"/>
  <c r="AK958" i="1"/>
  <c r="AK966" i="1"/>
  <c r="AK974" i="1"/>
  <c r="AK982" i="1"/>
  <c r="AK990" i="1"/>
  <c r="AK998" i="1"/>
  <c r="AK1006" i="1"/>
  <c r="AK1014" i="1"/>
  <c r="AK1022" i="1"/>
  <c r="AK1030" i="1"/>
  <c r="AK1038" i="1"/>
  <c r="AK1046" i="1"/>
  <c r="AK1054" i="1"/>
  <c r="AK1062" i="1"/>
  <c r="AK1070" i="1"/>
  <c r="AK1078" i="1"/>
  <c r="AK1086" i="1"/>
  <c r="AK1094" i="1"/>
  <c r="AK1102" i="1"/>
  <c r="AK1110" i="1"/>
  <c r="AK1118" i="1"/>
  <c r="AK1126" i="1"/>
  <c r="AK1134" i="1"/>
  <c r="AK1142" i="1"/>
  <c r="AK1150" i="1"/>
  <c r="AK1158" i="1"/>
  <c r="AK1166" i="1"/>
  <c r="AK1174" i="1"/>
  <c r="AK1182" i="1"/>
  <c r="AK1190" i="1"/>
  <c r="AK1198" i="1"/>
  <c r="AK1206" i="1"/>
  <c r="AK1214" i="1"/>
  <c r="AK1222" i="1"/>
  <c r="AK1230" i="1"/>
  <c r="AK1238" i="1"/>
  <c r="AK1246" i="1"/>
  <c r="AK1254" i="1"/>
  <c r="AK1262" i="1"/>
  <c r="AK1270" i="1"/>
  <c r="AK1278" i="1"/>
  <c r="AK1286" i="1"/>
  <c r="AK1294" i="1"/>
  <c r="AK1302" i="1"/>
  <c r="AK1310" i="1"/>
  <c r="AK1318" i="1"/>
  <c r="AK151" i="1"/>
  <c r="AK215" i="1"/>
  <c r="AK279" i="1"/>
  <c r="AK343" i="1"/>
  <c r="AK407" i="1"/>
  <c r="AK471" i="1"/>
  <c r="AK511" i="1"/>
  <c r="AK543" i="1"/>
  <c r="AK575" i="1"/>
  <c r="AK607" i="1"/>
  <c r="AK639" i="1"/>
  <c r="AK670" i="1"/>
  <c r="AK688" i="1"/>
  <c r="AK711" i="1"/>
  <c r="AK734" i="1"/>
  <c r="AK750" i="1"/>
  <c r="AK765" i="1"/>
  <c r="AK776" i="1"/>
  <c r="AK790" i="1"/>
  <c r="AK799" i="1"/>
  <c r="AK807" i="1"/>
  <c r="AK815" i="1"/>
  <c r="AK823" i="1"/>
  <c r="AK831" i="1"/>
  <c r="AK839" i="1"/>
  <c r="AK847" i="1"/>
  <c r="AK855" i="1"/>
  <c r="AK863" i="1"/>
  <c r="AK871" i="1"/>
  <c r="AK879" i="1"/>
  <c r="AK887" i="1"/>
  <c r="AK895" i="1"/>
  <c r="AK903" i="1"/>
  <c r="AK911" i="1"/>
  <c r="AK919" i="1"/>
  <c r="AK927" i="1"/>
  <c r="AK935" i="1"/>
  <c r="AK943" i="1"/>
  <c r="AK951" i="1"/>
  <c r="AK959" i="1"/>
  <c r="AK967" i="1"/>
  <c r="AK975" i="1"/>
  <c r="AK983" i="1"/>
  <c r="AK991" i="1"/>
  <c r="AK999" i="1"/>
  <c r="AK1007" i="1"/>
  <c r="AK1015" i="1"/>
  <c r="AK1023" i="1"/>
  <c r="AK1031" i="1"/>
  <c r="AK1039" i="1"/>
  <c r="AK1047" i="1"/>
  <c r="AK1055" i="1"/>
  <c r="AK1063" i="1"/>
  <c r="AK1071" i="1"/>
  <c r="AK1079" i="1"/>
  <c r="AK1087" i="1"/>
  <c r="AK1095" i="1"/>
  <c r="AK1103" i="1"/>
  <c r="AK1111" i="1"/>
  <c r="AK1119" i="1"/>
  <c r="AK1127" i="1"/>
  <c r="AK1135" i="1"/>
  <c r="AK1143" i="1"/>
  <c r="AK1151" i="1"/>
  <c r="AK1159" i="1"/>
  <c r="AK1167" i="1"/>
  <c r="AK1175" i="1"/>
  <c r="AK1183" i="1"/>
  <c r="AK1191" i="1"/>
  <c r="AK1199" i="1"/>
  <c r="AK1207" i="1"/>
  <c r="AK1215" i="1"/>
  <c r="AK1223" i="1"/>
  <c r="AK1231" i="1"/>
  <c r="AK1239" i="1"/>
  <c r="AK1247" i="1"/>
  <c r="AK1255" i="1"/>
  <c r="AK1263" i="1"/>
  <c r="AK1271" i="1"/>
  <c r="AK1279" i="1"/>
  <c r="AK1287" i="1"/>
  <c r="AK1295" i="1"/>
  <c r="AK1303" i="1"/>
  <c r="AK1311" i="1"/>
  <c r="AK1319" i="1"/>
  <c r="AK159" i="1"/>
  <c r="AK223" i="1"/>
  <c r="AK287" i="1"/>
  <c r="AK351" i="1"/>
  <c r="AK415" i="1"/>
  <c r="AK479" i="1"/>
  <c r="AK518" i="1"/>
  <c r="AK550" i="1"/>
  <c r="AK582" i="1"/>
  <c r="AK614" i="1"/>
  <c r="AK646" i="1"/>
  <c r="AK671" i="1"/>
  <c r="AK694" i="1"/>
  <c r="AK712" i="1"/>
  <c r="AK735" i="1"/>
  <c r="AK751" i="1"/>
  <c r="AK766" i="1"/>
  <c r="AK167" i="1"/>
  <c r="AK231" i="1"/>
  <c r="AK295" i="1"/>
  <c r="AK359" i="1"/>
  <c r="AK423" i="1"/>
  <c r="AK487" i="1"/>
  <c r="AK519" i="1"/>
  <c r="AK551" i="1"/>
  <c r="AK583" i="1"/>
  <c r="AK615" i="1"/>
  <c r="AK647" i="1"/>
  <c r="AK672" i="1"/>
  <c r="AK695" i="1"/>
  <c r="AK718" i="1"/>
  <c r="AK736" i="1"/>
  <c r="AK752" i="1"/>
  <c r="AK767" i="1"/>
  <c r="AK781" i="1"/>
  <c r="AK792" i="1"/>
  <c r="AK801" i="1"/>
  <c r="AK809" i="1"/>
  <c r="AK817" i="1"/>
  <c r="AK825" i="1"/>
  <c r="AK833" i="1"/>
  <c r="AK841" i="1"/>
  <c r="AK849" i="1"/>
  <c r="AK857" i="1"/>
  <c r="AK865" i="1"/>
  <c r="AK873" i="1"/>
  <c r="AK881" i="1"/>
  <c r="AK889" i="1"/>
  <c r="AK897" i="1"/>
  <c r="AK905" i="1"/>
  <c r="AK913" i="1"/>
  <c r="AK921" i="1"/>
  <c r="AK929" i="1"/>
  <c r="AK937" i="1"/>
  <c r="AK945" i="1"/>
  <c r="AK953" i="1"/>
  <c r="AK961" i="1"/>
  <c r="AK969" i="1"/>
  <c r="AK977" i="1"/>
  <c r="AK985" i="1"/>
  <c r="AK993" i="1"/>
  <c r="AK1001" i="1"/>
  <c r="AK1009" i="1"/>
  <c r="AK1017" i="1"/>
  <c r="AK1025" i="1"/>
  <c r="AK1033" i="1"/>
  <c r="AK1041" i="1"/>
  <c r="AK1049" i="1"/>
  <c r="AK1057" i="1"/>
  <c r="AK1065" i="1"/>
  <c r="AK1073" i="1"/>
  <c r="AK1081" i="1"/>
  <c r="AK1089" i="1"/>
  <c r="AK1097" i="1"/>
  <c r="AK1105" i="1"/>
  <c r="AK1113" i="1"/>
  <c r="AK1121" i="1"/>
  <c r="AK1129" i="1"/>
  <c r="AK1137" i="1"/>
  <c r="AK1145" i="1"/>
  <c r="AK1153" i="1"/>
  <c r="AK1161" i="1"/>
  <c r="AK1169" i="1"/>
  <c r="AK1177" i="1"/>
  <c r="AK1185" i="1"/>
  <c r="AK1193" i="1"/>
  <c r="AK1201" i="1"/>
  <c r="AK1209" i="1"/>
  <c r="AK1217" i="1"/>
  <c r="AK1225" i="1"/>
  <c r="AK1233" i="1"/>
  <c r="AK1241" i="1"/>
  <c r="AK1249" i="1"/>
  <c r="AK1257" i="1"/>
  <c r="AK1265" i="1"/>
  <c r="AK1273" i="1"/>
  <c r="AK1281" i="1"/>
  <c r="AK1289" i="1"/>
  <c r="AK1297" i="1"/>
  <c r="AK1305" i="1"/>
  <c r="AK1313" i="1"/>
  <c r="AK1321" i="1"/>
  <c r="AK175" i="1"/>
  <c r="AK239" i="1"/>
  <c r="AK303" i="1"/>
  <c r="AK367" i="1"/>
  <c r="AK431" i="1"/>
  <c r="AK494" i="1"/>
  <c r="AK526" i="1"/>
  <c r="AK558" i="1"/>
  <c r="AK590" i="1"/>
  <c r="AK622" i="1"/>
  <c r="AK654" i="1"/>
  <c r="AK678" i="1"/>
  <c r="AK696" i="1"/>
  <c r="AK719" i="1"/>
  <c r="AK741" i="1"/>
  <c r="AK757" i="1"/>
  <c r="AK768" i="1"/>
  <c r="AK782" i="1"/>
  <c r="AK793" i="1"/>
  <c r="AK802" i="1"/>
  <c r="AK810" i="1"/>
  <c r="AK818" i="1"/>
  <c r="AK826" i="1"/>
  <c r="AK834" i="1"/>
  <c r="AK842" i="1"/>
  <c r="AK850" i="1"/>
  <c r="AK858" i="1"/>
  <c r="AK866" i="1"/>
  <c r="AK874" i="1"/>
  <c r="AK882" i="1"/>
  <c r="AK890" i="1"/>
  <c r="AK898" i="1"/>
  <c r="AK906" i="1"/>
  <c r="AK914" i="1"/>
  <c r="AK922" i="1"/>
  <c r="AK930" i="1"/>
  <c r="AK938" i="1"/>
  <c r="AK946" i="1"/>
  <c r="AK954" i="1"/>
  <c r="AK962" i="1"/>
  <c r="AK970" i="1"/>
  <c r="AK978" i="1"/>
  <c r="AK986" i="1"/>
  <c r="AK994" i="1"/>
  <c r="AK1002" i="1"/>
  <c r="AK1010" i="1"/>
  <c r="AK1018" i="1"/>
  <c r="AK1026" i="1"/>
  <c r="AK1034" i="1"/>
  <c r="AK1042" i="1"/>
  <c r="AK1050" i="1"/>
  <c r="AK1058" i="1"/>
  <c r="AK1066" i="1"/>
  <c r="AK1074" i="1"/>
  <c r="AK1082" i="1"/>
  <c r="AK1090" i="1"/>
  <c r="AK1098" i="1"/>
  <c r="AK1106" i="1"/>
  <c r="AK1114" i="1"/>
  <c r="AK1122" i="1"/>
  <c r="AK1130" i="1"/>
  <c r="AK1138" i="1"/>
  <c r="AK1146" i="1"/>
  <c r="AK1154" i="1"/>
  <c r="AK1162" i="1"/>
  <c r="AK1170" i="1"/>
  <c r="AK1178" i="1"/>
  <c r="AK1186" i="1"/>
  <c r="AK1194" i="1"/>
  <c r="AK1202" i="1"/>
  <c r="AK1210" i="1"/>
  <c r="AK1218" i="1"/>
  <c r="AK1226" i="1"/>
  <c r="AK1234" i="1"/>
  <c r="AK1242" i="1"/>
  <c r="AK1250" i="1"/>
  <c r="AK1258" i="1"/>
  <c r="AK1266" i="1"/>
  <c r="AK1274" i="1"/>
  <c r="AK1282" i="1"/>
  <c r="AK1290" i="1"/>
  <c r="AK1298" i="1"/>
  <c r="AK1306" i="1"/>
  <c r="AK1314" i="1"/>
  <c r="AK1322" i="1"/>
  <c r="AK183" i="1"/>
  <c r="AK247" i="1"/>
  <c r="AK311" i="1"/>
  <c r="AK375" i="1"/>
  <c r="AK439" i="1"/>
  <c r="AK495" i="1"/>
  <c r="AK527" i="1"/>
  <c r="AK559" i="1"/>
  <c r="AK591" i="1"/>
  <c r="AK623" i="1"/>
  <c r="AK655" i="1"/>
  <c r="AK679" i="1"/>
  <c r="AK702" i="1"/>
  <c r="AK720" i="1"/>
  <c r="AK742" i="1"/>
  <c r="AK758" i="1"/>
  <c r="AK769" i="1"/>
  <c r="AK783" i="1"/>
  <c r="AK795" i="1"/>
  <c r="AK803" i="1"/>
  <c r="AK811" i="1"/>
  <c r="AK819" i="1"/>
  <c r="AK827" i="1"/>
  <c r="AK835" i="1"/>
  <c r="AK843" i="1"/>
  <c r="AK851" i="1"/>
  <c r="AK859" i="1"/>
  <c r="AK867" i="1"/>
  <c r="AK875" i="1"/>
  <c r="AK883" i="1"/>
  <c r="AK891" i="1"/>
  <c r="AK899" i="1"/>
  <c r="AK907" i="1"/>
  <c r="AK915" i="1"/>
  <c r="AK923" i="1"/>
  <c r="AK931" i="1"/>
  <c r="AK939" i="1"/>
  <c r="AK947" i="1"/>
  <c r="AK955" i="1"/>
  <c r="AK963" i="1"/>
  <c r="AK971" i="1"/>
  <c r="AK979" i="1"/>
  <c r="AK987" i="1"/>
  <c r="AK995" i="1"/>
  <c r="AK1003" i="1"/>
  <c r="AK1011" i="1"/>
  <c r="AK1019" i="1"/>
  <c r="AK1027" i="1"/>
  <c r="AK1035" i="1"/>
  <c r="AK1043" i="1"/>
  <c r="AK1051" i="1"/>
  <c r="AK1059" i="1"/>
  <c r="AK1067" i="1"/>
  <c r="AK1075" i="1"/>
  <c r="AK1083" i="1"/>
  <c r="AK1091" i="1"/>
  <c r="AK1099" i="1"/>
  <c r="AK1107" i="1"/>
  <c r="AK1115" i="1"/>
  <c r="AK1123" i="1"/>
  <c r="AK1131" i="1"/>
  <c r="AK1139" i="1"/>
  <c r="AK1147" i="1"/>
  <c r="AK1155" i="1"/>
  <c r="AK1163" i="1"/>
  <c r="AK1171" i="1"/>
  <c r="AK1179" i="1"/>
  <c r="AK1187" i="1"/>
  <c r="AK1195" i="1"/>
  <c r="AK1203" i="1"/>
  <c r="AK1211" i="1"/>
  <c r="AK1219" i="1"/>
  <c r="AK1227" i="1"/>
  <c r="AK1235" i="1"/>
  <c r="AK1243" i="1"/>
  <c r="AK1251" i="1"/>
  <c r="AK1259" i="1"/>
  <c r="AK1267" i="1"/>
  <c r="AK1275" i="1"/>
  <c r="AK1283" i="1"/>
  <c r="AK1291" i="1"/>
  <c r="AK1299" i="1"/>
  <c r="AK1307" i="1"/>
  <c r="AK1315" i="1"/>
  <c r="AK1323" i="1"/>
  <c r="AK777" i="1"/>
  <c r="AK816" i="1"/>
  <c r="AK848" i="1"/>
  <c r="AK880" i="1"/>
  <c r="AK912" i="1"/>
  <c r="AK944" i="1"/>
  <c r="AK976" i="1"/>
  <c r="AK1008" i="1"/>
  <c r="AK1040" i="1"/>
  <c r="AK1072" i="1"/>
  <c r="AK1104" i="1"/>
  <c r="AK1136" i="1"/>
  <c r="AK1168" i="1"/>
  <c r="AK1200" i="1"/>
  <c r="AK1232" i="1"/>
  <c r="AK1264" i="1"/>
  <c r="AK1296" i="1"/>
  <c r="AK1326" i="1"/>
  <c r="AK1334" i="1"/>
  <c r="AK1342" i="1"/>
  <c r="AK1350" i="1"/>
  <c r="AK1358" i="1"/>
  <c r="AK1366" i="1"/>
  <c r="AK1374" i="1"/>
  <c r="AK1382" i="1"/>
  <c r="AK1390" i="1"/>
  <c r="AK1398" i="1"/>
  <c r="AK1406" i="1"/>
  <c r="AK1414" i="1"/>
  <c r="AK1422" i="1"/>
  <c r="AK1430" i="1"/>
  <c r="AK1438" i="1"/>
  <c r="AK1446" i="1"/>
  <c r="AK1454" i="1"/>
  <c r="AK1462" i="1"/>
  <c r="AK1470" i="1"/>
  <c r="AK1478" i="1"/>
  <c r="AK1486" i="1"/>
  <c r="AK1494" i="1"/>
  <c r="AK1502" i="1"/>
  <c r="AK1510" i="1"/>
  <c r="AK1518" i="1"/>
  <c r="AK1526" i="1"/>
  <c r="AK1534" i="1"/>
  <c r="AK1542" i="1"/>
  <c r="AK1550" i="1"/>
  <c r="AK1558" i="1"/>
  <c r="AK1566" i="1"/>
  <c r="AK1574" i="1"/>
  <c r="AK1582" i="1"/>
  <c r="AK1590" i="1"/>
  <c r="AK1598" i="1"/>
  <c r="AK1606" i="1"/>
  <c r="AK1614" i="1"/>
  <c r="AK1622" i="1"/>
  <c r="AK1630" i="1"/>
  <c r="AK1638" i="1"/>
  <c r="AK1646" i="1"/>
  <c r="AK1654" i="1"/>
  <c r="AK1662" i="1"/>
  <c r="AK1670" i="1"/>
  <c r="AK1678" i="1"/>
  <c r="AK1686" i="1"/>
  <c r="AK1694" i="1"/>
  <c r="AK1702" i="1"/>
  <c r="AK1710" i="1"/>
  <c r="AK1718" i="1"/>
  <c r="AK1726" i="1"/>
  <c r="AK1734" i="1"/>
  <c r="AK1742" i="1"/>
  <c r="AK1750" i="1"/>
  <c r="AK1758" i="1"/>
  <c r="AK1766" i="1"/>
  <c r="AK1774" i="1"/>
  <c r="AK1782" i="1"/>
  <c r="AK1790" i="1"/>
  <c r="AK1798" i="1"/>
  <c r="AK1806" i="1"/>
  <c r="AK1814" i="1"/>
  <c r="AK1822" i="1"/>
  <c r="AK1830" i="1"/>
  <c r="AK1838" i="1"/>
  <c r="AK1846" i="1"/>
  <c r="AK1854" i="1"/>
  <c r="AK1862" i="1"/>
  <c r="AK1870" i="1"/>
  <c r="AK784" i="1"/>
  <c r="AK820" i="1"/>
  <c r="AK852" i="1"/>
  <c r="AK884" i="1"/>
  <c r="AK916" i="1"/>
  <c r="AK948" i="1"/>
  <c r="AK980" i="1"/>
  <c r="AK1012" i="1"/>
  <c r="AK1044" i="1"/>
  <c r="AK1076" i="1"/>
  <c r="AK1108" i="1"/>
  <c r="AK1140" i="1"/>
  <c r="AK1172" i="1"/>
  <c r="AK1204" i="1"/>
  <c r="AK1236" i="1"/>
  <c r="AK1268" i="1"/>
  <c r="AK1300" i="1"/>
  <c r="AK1327" i="1"/>
  <c r="AK1335" i="1"/>
  <c r="AK1343" i="1"/>
  <c r="AK1351" i="1"/>
  <c r="AK1359" i="1"/>
  <c r="AK1367" i="1"/>
  <c r="AK1375" i="1"/>
  <c r="AK1383" i="1"/>
  <c r="AK1391" i="1"/>
  <c r="AK1399" i="1"/>
  <c r="AK1407" i="1"/>
  <c r="AK1415" i="1"/>
  <c r="AK1423" i="1"/>
  <c r="AK1431" i="1"/>
  <c r="AK1439" i="1"/>
  <c r="AK1447" i="1"/>
  <c r="AK1455" i="1"/>
  <c r="AK1463" i="1"/>
  <c r="AK1471" i="1"/>
  <c r="AK1479" i="1"/>
  <c r="AK1487" i="1"/>
  <c r="AK1495" i="1"/>
  <c r="AK1503" i="1"/>
  <c r="AK1511" i="1"/>
  <c r="AK1519" i="1"/>
  <c r="AK1527" i="1"/>
  <c r="AK1535" i="1"/>
  <c r="AK1543" i="1"/>
  <c r="AK1551" i="1"/>
  <c r="AK1559" i="1"/>
  <c r="AK1567" i="1"/>
  <c r="AK1575" i="1"/>
  <c r="AK1583" i="1"/>
  <c r="AK1591" i="1"/>
  <c r="AK1599" i="1"/>
  <c r="AK1607" i="1"/>
  <c r="AK1615" i="1"/>
  <c r="AK1623" i="1"/>
  <c r="AK1631" i="1"/>
  <c r="AK1639" i="1"/>
  <c r="AK1647" i="1"/>
  <c r="AK1655" i="1"/>
  <c r="AK1663" i="1"/>
  <c r="AK1671" i="1"/>
  <c r="AK1679" i="1"/>
  <c r="AK1687" i="1"/>
  <c r="AK1695" i="1"/>
  <c r="AK1703" i="1"/>
  <c r="AK1711" i="1"/>
  <c r="AK1719" i="1"/>
  <c r="AK1727" i="1"/>
  <c r="AK1735" i="1"/>
  <c r="AK1743" i="1"/>
  <c r="AK1751" i="1"/>
  <c r="AK1759" i="1"/>
  <c r="AK1767" i="1"/>
  <c r="AK1775" i="1"/>
  <c r="AK1783" i="1"/>
  <c r="AK1791" i="1"/>
  <c r="AK1799" i="1"/>
  <c r="AK1807" i="1"/>
  <c r="AK1815" i="1"/>
  <c r="AK1823" i="1"/>
  <c r="AK1831" i="1"/>
  <c r="AK1839" i="1"/>
  <c r="AK1847" i="1"/>
  <c r="AK1855" i="1"/>
  <c r="AK1863" i="1"/>
  <c r="AK1871" i="1"/>
  <c r="AK791" i="1"/>
  <c r="AK824" i="1"/>
  <c r="AK856" i="1"/>
  <c r="AK888" i="1"/>
  <c r="AK920" i="1"/>
  <c r="AK952" i="1"/>
  <c r="AK984" i="1"/>
  <c r="AK1016" i="1"/>
  <c r="AK1048" i="1"/>
  <c r="AK1080" i="1"/>
  <c r="AK1112" i="1"/>
  <c r="AK1144" i="1"/>
  <c r="AK1176" i="1"/>
  <c r="AK1208" i="1"/>
  <c r="AK1240" i="1"/>
  <c r="AK1272" i="1"/>
  <c r="AK1304" i="1"/>
  <c r="AK1328" i="1"/>
  <c r="AK1336" i="1"/>
  <c r="AK1344" i="1"/>
  <c r="AK1352" i="1"/>
  <c r="AK1360" i="1"/>
  <c r="AK1368" i="1"/>
  <c r="AK1376" i="1"/>
  <c r="AK1384" i="1"/>
  <c r="AK1392" i="1"/>
  <c r="AK1400" i="1"/>
  <c r="AK1408" i="1"/>
  <c r="AK1416" i="1"/>
  <c r="AK1424" i="1"/>
  <c r="AK1432" i="1"/>
  <c r="AK1440" i="1"/>
  <c r="AK1448" i="1"/>
  <c r="AK1456" i="1"/>
  <c r="AK1464" i="1"/>
  <c r="AK1472" i="1"/>
  <c r="AK1480" i="1"/>
  <c r="AK1488" i="1"/>
  <c r="AK1496" i="1"/>
  <c r="AK1504" i="1"/>
  <c r="AK1512" i="1"/>
  <c r="AK1520" i="1"/>
  <c r="AK1528" i="1"/>
  <c r="AK1536" i="1"/>
  <c r="AK1544" i="1"/>
  <c r="AK1552" i="1"/>
  <c r="AK1560" i="1"/>
  <c r="AK1568" i="1"/>
  <c r="AK1576" i="1"/>
  <c r="AK1584" i="1"/>
  <c r="AK1592" i="1"/>
  <c r="AK1600" i="1"/>
  <c r="AK1608" i="1"/>
  <c r="AK1616" i="1"/>
  <c r="AK1624" i="1"/>
  <c r="AK1632" i="1"/>
  <c r="AK1640" i="1"/>
  <c r="AK1648" i="1"/>
  <c r="AK1656" i="1"/>
  <c r="AK1664" i="1"/>
  <c r="AK1672" i="1"/>
  <c r="AK1680" i="1"/>
  <c r="AK1688" i="1"/>
  <c r="AK1696" i="1"/>
  <c r="AK1704" i="1"/>
  <c r="AK1712" i="1"/>
  <c r="AK1720" i="1"/>
  <c r="AK1728" i="1"/>
  <c r="AK1736" i="1"/>
  <c r="AK1744" i="1"/>
  <c r="AK1752" i="1"/>
  <c r="AK1760" i="1"/>
  <c r="AK1768" i="1"/>
  <c r="AK1776" i="1"/>
  <c r="AK1784" i="1"/>
  <c r="AK1792" i="1"/>
  <c r="AK1800" i="1"/>
  <c r="AK1808" i="1"/>
  <c r="AK1816" i="1"/>
  <c r="AK1824" i="1"/>
  <c r="AK1832" i="1"/>
  <c r="AK1840" i="1"/>
  <c r="AK1848" i="1"/>
  <c r="AK1856" i="1"/>
  <c r="AK1864" i="1"/>
  <c r="AK800" i="1"/>
  <c r="AK832" i="1"/>
  <c r="AK864" i="1"/>
  <c r="AK896" i="1"/>
  <c r="AK928" i="1"/>
  <c r="AK960" i="1"/>
  <c r="AK992" i="1"/>
  <c r="AK1024" i="1"/>
  <c r="AK1056" i="1"/>
  <c r="AK1088" i="1"/>
  <c r="AK1120" i="1"/>
  <c r="AK1152" i="1"/>
  <c r="AK1184" i="1"/>
  <c r="AK1216" i="1"/>
  <c r="AK1248" i="1"/>
  <c r="AK1280" i="1"/>
  <c r="AK1312" i="1"/>
  <c r="AK1330" i="1"/>
  <c r="AK1338" i="1"/>
  <c r="AK1346" i="1"/>
  <c r="AK1354" i="1"/>
  <c r="AK1362" i="1"/>
  <c r="AK1370" i="1"/>
  <c r="AK1378" i="1"/>
  <c r="AK1386" i="1"/>
  <c r="AK1394" i="1"/>
  <c r="AK1402" i="1"/>
  <c r="AK1410" i="1"/>
  <c r="AK1418" i="1"/>
  <c r="AK1426" i="1"/>
  <c r="AK1434" i="1"/>
  <c r="AK1442" i="1"/>
  <c r="AK1450" i="1"/>
  <c r="AK1458" i="1"/>
  <c r="AK1466" i="1"/>
  <c r="AK1474" i="1"/>
  <c r="AK1482" i="1"/>
  <c r="AK1490" i="1"/>
  <c r="AK1498" i="1"/>
  <c r="AK1506" i="1"/>
  <c r="AK1514" i="1"/>
  <c r="AK1522" i="1"/>
  <c r="AK1530" i="1"/>
  <c r="AK1538" i="1"/>
  <c r="AK1546" i="1"/>
  <c r="AK1554" i="1"/>
  <c r="AK1562" i="1"/>
  <c r="AK1570" i="1"/>
  <c r="AK1578" i="1"/>
  <c r="AK1586" i="1"/>
  <c r="AK1594" i="1"/>
  <c r="AK1602" i="1"/>
  <c r="AK1610" i="1"/>
  <c r="AK1618" i="1"/>
  <c r="AK1626" i="1"/>
  <c r="AK1634" i="1"/>
  <c r="AK1642" i="1"/>
  <c r="AK1650" i="1"/>
  <c r="AK1658" i="1"/>
  <c r="AK1666" i="1"/>
  <c r="AK1674" i="1"/>
  <c r="AK1682" i="1"/>
  <c r="AK1690" i="1"/>
  <c r="AK1698" i="1"/>
  <c r="AK1706" i="1"/>
  <c r="AK1714" i="1"/>
  <c r="AK1722" i="1"/>
  <c r="AK1730" i="1"/>
  <c r="AK1738" i="1"/>
  <c r="AK1746" i="1"/>
  <c r="AK1754" i="1"/>
  <c r="AK1762" i="1"/>
  <c r="AK1770" i="1"/>
  <c r="AK1778" i="1"/>
  <c r="AK1786" i="1"/>
  <c r="AK1794" i="1"/>
  <c r="AK1802" i="1"/>
  <c r="AK1810" i="1"/>
  <c r="AK1818" i="1"/>
  <c r="AK1826" i="1"/>
  <c r="AK1834" i="1"/>
  <c r="AK1842" i="1"/>
  <c r="AK1850" i="1"/>
  <c r="AK1858" i="1"/>
  <c r="AK1866" i="1"/>
  <c r="AK804" i="1"/>
  <c r="AK836" i="1"/>
  <c r="AK868" i="1"/>
  <c r="AK900" i="1"/>
  <c r="AK932" i="1"/>
  <c r="AK964" i="1"/>
  <c r="AK996" i="1"/>
  <c r="AK1028" i="1"/>
  <c r="AK1060" i="1"/>
  <c r="AK1092" i="1"/>
  <c r="AK1124" i="1"/>
  <c r="AK1156" i="1"/>
  <c r="AK1188" i="1"/>
  <c r="AK1220" i="1"/>
  <c r="AK1252" i="1"/>
  <c r="AK1284" i="1"/>
  <c r="AK1316" i="1"/>
  <c r="AK1331" i="1"/>
  <c r="AK1339" i="1"/>
  <c r="AK1347" i="1"/>
  <c r="AK1355" i="1"/>
  <c r="AK1363" i="1"/>
  <c r="AK1371" i="1"/>
  <c r="AK1379" i="1"/>
  <c r="AK1387" i="1"/>
  <c r="AK1395" i="1"/>
  <c r="AK1403" i="1"/>
  <c r="AK1411" i="1"/>
  <c r="AK1419" i="1"/>
  <c r="AK1427" i="1"/>
  <c r="AK1435" i="1"/>
  <c r="AK1443" i="1"/>
  <c r="AK1451" i="1"/>
  <c r="AK1459" i="1"/>
  <c r="AK1467" i="1"/>
  <c r="AK1475" i="1"/>
  <c r="AK1483" i="1"/>
  <c r="AK1491" i="1"/>
  <c r="AK1499" i="1"/>
  <c r="AK1507" i="1"/>
  <c r="AK1515" i="1"/>
  <c r="AK1523" i="1"/>
  <c r="AK1531" i="1"/>
  <c r="AK1539" i="1"/>
  <c r="AK1547" i="1"/>
  <c r="AK1555" i="1"/>
  <c r="AK1563" i="1"/>
  <c r="AK1571" i="1"/>
  <c r="AK1579" i="1"/>
  <c r="AK1587" i="1"/>
  <c r="AK1595" i="1"/>
  <c r="AK1603" i="1"/>
  <c r="AK1611" i="1"/>
  <c r="AK1619" i="1"/>
  <c r="AK1627" i="1"/>
  <c r="AK1635" i="1"/>
  <c r="AK1643" i="1"/>
  <c r="AK1651" i="1"/>
  <c r="AK1659" i="1"/>
  <c r="AK1667" i="1"/>
  <c r="AK1675" i="1"/>
  <c r="AK1683" i="1"/>
  <c r="AK1691" i="1"/>
  <c r="AK1699" i="1"/>
  <c r="AK1707" i="1"/>
  <c r="AK1715" i="1"/>
  <c r="AK1723" i="1"/>
  <c r="AK1731" i="1"/>
  <c r="AK1739" i="1"/>
  <c r="AK1747" i="1"/>
  <c r="AK1755" i="1"/>
  <c r="AK1763" i="1"/>
  <c r="AK1771" i="1"/>
  <c r="AK1779" i="1"/>
  <c r="AK1787" i="1"/>
  <c r="AK1795" i="1"/>
  <c r="AK1803" i="1"/>
  <c r="AK1811" i="1"/>
  <c r="AK1819" i="1"/>
  <c r="AK1827" i="1"/>
  <c r="AK1835" i="1"/>
  <c r="AK1843" i="1"/>
  <c r="AK1851" i="1"/>
  <c r="AK1859" i="1"/>
  <c r="AK1867" i="1"/>
  <c r="AK808" i="1"/>
  <c r="AK840" i="1"/>
  <c r="AK872" i="1"/>
  <c r="AK904" i="1"/>
  <c r="AK936" i="1"/>
  <c r="AK968" i="1"/>
  <c r="AK1000" i="1"/>
  <c r="AK1032" i="1"/>
  <c r="AK1064" i="1"/>
  <c r="AK1096" i="1"/>
  <c r="AK1128" i="1"/>
  <c r="AK1160" i="1"/>
  <c r="AK1192" i="1"/>
  <c r="AK1224" i="1"/>
  <c r="AK1256" i="1"/>
  <c r="AK1288" i="1"/>
  <c r="AK1320" i="1"/>
  <c r="AK1332" i="1"/>
  <c r="AK1340" i="1"/>
  <c r="AK1348" i="1"/>
  <c r="AK1356" i="1"/>
  <c r="AK1364" i="1"/>
  <c r="AK1372" i="1"/>
  <c r="AK1380" i="1"/>
  <c r="AK1388" i="1"/>
  <c r="AK1396" i="1"/>
  <c r="AK1404" i="1"/>
  <c r="AK1412" i="1"/>
  <c r="AK1420" i="1"/>
  <c r="AK1428" i="1"/>
  <c r="AK1436" i="1"/>
  <c r="AK1444" i="1"/>
  <c r="AK1452" i="1"/>
  <c r="AK1460" i="1"/>
  <c r="AK1468" i="1"/>
  <c r="AK1476" i="1"/>
  <c r="AK1484" i="1"/>
  <c r="AK1492" i="1"/>
  <c r="AK1500" i="1"/>
  <c r="AK1508" i="1"/>
  <c r="AK1516" i="1"/>
  <c r="AK1524" i="1"/>
  <c r="AK1532" i="1"/>
  <c r="AK1540" i="1"/>
  <c r="AK1548" i="1"/>
  <c r="AK1556" i="1"/>
  <c r="AK1564" i="1"/>
  <c r="AK1572" i="1"/>
  <c r="AK1580" i="1"/>
  <c r="AK1588" i="1"/>
  <c r="AK1596" i="1"/>
  <c r="AK1604" i="1"/>
  <c r="AK1612" i="1"/>
  <c r="AK1620" i="1"/>
  <c r="AK1628" i="1"/>
  <c r="AK1636" i="1"/>
  <c r="AK1644" i="1"/>
  <c r="AK1652" i="1"/>
  <c r="AK1660" i="1"/>
  <c r="AK1668" i="1"/>
  <c r="AK1676" i="1"/>
  <c r="AK1684" i="1"/>
  <c r="AK1692" i="1"/>
  <c r="AK1700" i="1"/>
  <c r="AK1708" i="1"/>
  <c r="AK1716" i="1"/>
  <c r="AK1724" i="1"/>
  <c r="AK1732" i="1"/>
  <c r="AK1740" i="1"/>
  <c r="AK1748" i="1"/>
  <c r="AK1756" i="1"/>
  <c r="AK1764" i="1"/>
  <c r="AK1772" i="1"/>
  <c r="AK1780" i="1"/>
  <c r="AK1788" i="1"/>
  <c r="AK1796" i="1"/>
  <c r="AK1804" i="1"/>
  <c r="AK1812" i="1"/>
  <c r="AK1820" i="1"/>
  <c r="AK1828" i="1"/>
  <c r="AK1836" i="1"/>
  <c r="AK1844" i="1"/>
  <c r="AK1852" i="1"/>
  <c r="AK1860" i="1"/>
  <c r="AK1868" i="1"/>
  <c r="AK796" i="1"/>
  <c r="AK924" i="1"/>
  <c r="AK1052" i="1"/>
  <c r="AK1180" i="1"/>
  <c r="AK1308" i="1"/>
  <c r="AK1353" i="1"/>
  <c r="AK1385" i="1"/>
  <c r="AK1417" i="1"/>
  <c r="AK1449" i="1"/>
  <c r="AK1481" i="1"/>
  <c r="AK1513" i="1"/>
  <c r="AK1545" i="1"/>
  <c r="AK1577" i="1"/>
  <c r="AK1609" i="1"/>
  <c r="AK1641" i="1"/>
  <c r="AK1673" i="1"/>
  <c r="AK1705" i="1"/>
  <c r="AK1737" i="1"/>
  <c r="AK1769" i="1"/>
  <c r="AK1801" i="1"/>
  <c r="AK1833" i="1"/>
  <c r="AK1865" i="1"/>
  <c r="AK1878" i="1"/>
  <c r="AK1886" i="1"/>
  <c r="AK1894" i="1"/>
  <c r="AK1902" i="1"/>
  <c r="AK1910" i="1"/>
  <c r="AK1918" i="1"/>
  <c r="AK1926" i="1"/>
  <c r="AK1934" i="1"/>
  <c r="AK1942" i="1"/>
  <c r="AK1950" i="1"/>
  <c r="AK1958" i="1"/>
  <c r="AK1966" i="1"/>
  <c r="AK1974" i="1"/>
  <c r="AK1982" i="1"/>
  <c r="AK1990" i="1"/>
  <c r="AK1998" i="1"/>
  <c r="AK2006" i="1"/>
  <c r="AK2014" i="1"/>
  <c r="AK2022" i="1"/>
  <c r="AK2030" i="1"/>
  <c r="AK2038" i="1"/>
  <c r="AK2046" i="1"/>
  <c r="AK2054" i="1"/>
  <c r="AK2062" i="1"/>
  <c r="AK2070" i="1"/>
  <c r="AK2078" i="1"/>
  <c r="AK2086" i="1"/>
  <c r="AK2094" i="1"/>
  <c r="AK2102" i="1"/>
  <c r="AK2110" i="1"/>
  <c r="AK2118" i="1"/>
  <c r="AK2126" i="1"/>
  <c r="AK2134" i="1"/>
  <c r="AK2142" i="1"/>
  <c r="AK2150" i="1"/>
  <c r="AK2158" i="1"/>
  <c r="AK2166" i="1"/>
  <c r="AK2174" i="1"/>
  <c r="AK2182" i="1"/>
  <c r="AK2190" i="1"/>
  <c r="AK2198" i="1"/>
  <c r="AK2206" i="1"/>
  <c r="AK2214" i="1"/>
  <c r="AK2222" i="1"/>
  <c r="AK2230" i="1"/>
  <c r="AK2238" i="1"/>
  <c r="AK2246" i="1"/>
  <c r="AK2254" i="1"/>
  <c r="AK2262" i="1"/>
  <c r="AK2270" i="1"/>
  <c r="AK2278" i="1"/>
  <c r="AK2286" i="1"/>
  <c r="AK2294" i="1"/>
  <c r="AK2302" i="1"/>
  <c r="AK2310" i="1"/>
  <c r="AK2318" i="1"/>
  <c r="AK2326" i="1"/>
  <c r="AK2334" i="1"/>
  <c r="AK2342" i="1"/>
  <c r="AK2350" i="1"/>
  <c r="AK2358" i="1"/>
  <c r="AK2366" i="1"/>
  <c r="AK2374" i="1"/>
  <c r="AK2382" i="1"/>
  <c r="AK812" i="1"/>
  <c r="AK940" i="1"/>
  <c r="AK1068" i="1"/>
  <c r="AK1196" i="1"/>
  <c r="AK1324" i="1"/>
  <c r="AK1357" i="1"/>
  <c r="AK1389" i="1"/>
  <c r="AK1421" i="1"/>
  <c r="AK1453" i="1"/>
  <c r="AK1485" i="1"/>
  <c r="AK1517" i="1"/>
  <c r="AK1549" i="1"/>
  <c r="AK1581" i="1"/>
  <c r="AK1613" i="1"/>
  <c r="AK1645" i="1"/>
  <c r="AK1677" i="1"/>
  <c r="AK1709" i="1"/>
  <c r="AK1741" i="1"/>
  <c r="AK1773" i="1"/>
  <c r="AK1805" i="1"/>
  <c r="AK1837" i="1"/>
  <c r="AK1869" i="1"/>
  <c r="AK1879" i="1"/>
  <c r="AK1887" i="1"/>
  <c r="AK1895" i="1"/>
  <c r="AK1903" i="1"/>
  <c r="AK1911" i="1"/>
  <c r="AK1919" i="1"/>
  <c r="AK1927" i="1"/>
  <c r="AK1935" i="1"/>
  <c r="AK1943" i="1"/>
  <c r="AK1951" i="1"/>
  <c r="AK1959" i="1"/>
  <c r="AK1967" i="1"/>
  <c r="AK1975" i="1"/>
  <c r="AK1983" i="1"/>
  <c r="AK1991" i="1"/>
  <c r="AK1999" i="1"/>
  <c r="AK2007" i="1"/>
  <c r="AK2015" i="1"/>
  <c r="AK2023" i="1"/>
  <c r="AK2031" i="1"/>
  <c r="AK2039" i="1"/>
  <c r="AK2047" i="1"/>
  <c r="AK2055" i="1"/>
  <c r="AK2063" i="1"/>
  <c r="AK2071" i="1"/>
  <c r="AK2079" i="1"/>
  <c r="AK2087" i="1"/>
  <c r="AK2095" i="1"/>
  <c r="AK2103" i="1"/>
  <c r="AK2111" i="1"/>
  <c r="AK2119" i="1"/>
  <c r="AK2127" i="1"/>
  <c r="AK2135" i="1"/>
  <c r="AK2143" i="1"/>
  <c r="AK2151" i="1"/>
  <c r="AK2159" i="1"/>
  <c r="AK2167" i="1"/>
  <c r="AK2175" i="1"/>
  <c r="AK2183" i="1"/>
  <c r="AK2191" i="1"/>
  <c r="AK2199" i="1"/>
  <c r="AK2207" i="1"/>
  <c r="AK2215" i="1"/>
  <c r="AK2223" i="1"/>
  <c r="AK2231" i="1"/>
  <c r="AK2239" i="1"/>
  <c r="AK2247" i="1"/>
  <c r="AK2255" i="1"/>
  <c r="AK2263" i="1"/>
  <c r="AK2271" i="1"/>
  <c r="AK2279" i="1"/>
  <c r="AK2287" i="1"/>
  <c r="AK2295" i="1"/>
  <c r="AK2303" i="1"/>
  <c r="AK2311" i="1"/>
  <c r="AK2319" i="1"/>
  <c r="AK2327" i="1"/>
  <c r="AK2335" i="1"/>
  <c r="AK2343" i="1"/>
  <c r="AK2351" i="1"/>
  <c r="AK2359" i="1"/>
  <c r="AK2367" i="1"/>
  <c r="AK2375" i="1"/>
  <c r="AK2383" i="1"/>
  <c r="AK828" i="1"/>
  <c r="AK956" i="1"/>
  <c r="AK1084" i="1"/>
  <c r="AK1212" i="1"/>
  <c r="AK1329" i="1"/>
  <c r="AK1361" i="1"/>
  <c r="AK1393" i="1"/>
  <c r="AK1425" i="1"/>
  <c r="AK1457" i="1"/>
  <c r="AK1489" i="1"/>
  <c r="AK1521" i="1"/>
  <c r="AK1553" i="1"/>
  <c r="AK1585" i="1"/>
  <c r="AK1617" i="1"/>
  <c r="AK1649" i="1"/>
  <c r="AK1681" i="1"/>
  <c r="AK1713" i="1"/>
  <c r="AK1745" i="1"/>
  <c r="AK1777" i="1"/>
  <c r="AK1809" i="1"/>
  <c r="AK1841" i="1"/>
  <c r="AK1872" i="1"/>
  <c r="AK1880" i="1"/>
  <c r="AK1888" i="1"/>
  <c r="AK1896" i="1"/>
  <c r="AK1904" i="1"/>
  <c r="AK1912" i="1"/>
  <c r="AK1920" i="1"/>
  <c r="AK1928" i="1"/>
  <c r="AK1936" i="1"/>
  <c r="AK1944" i="1"/>
  <c r="AK1952" i="1"/>
  <c r="AK1960" i="1"/>
  <c r="AK1968" i="1"/>
  <c r="AK1976" i="1"/>
  <c r="AK1984" i="1"/>
  <c r="AK1992" i="1"/>
  <c r="AK2000" i="1"/>
  <c r="AK2008" i="1"/>
  <c r="AK2016" i="1"/>
  <c r="AK2024" i="1"/>
  <c r="AK2032" i="1"/>
  <c r="AK2040" i="1"/>
  <c r="AK2048" i="1"/>
  <c r="AK2056" i="1"/>
  <c r="AK2064" i="1"/>
  <c r="AK2072" i="1"/>
  <c r="AK2080" i="1"/>
  <c r="AK2088" i="1"/>
  <c r="AK2096" i="1"/>
  <c r="AK2104" i="1"/>
  <c r="AK2112" i="1"/>
  <c r="AK2120" i="1"/>
  <c r="AK2128" i="1"/>
  <c r="AK2136" i="1"/>
  <c r="AK2144" i="1"/>
  <c r="AK2152" i="1"/>
  <c r="AK2160" i="1"/>
  <c r="AK2168" i="1"/>
  <c r="AK2176" i="1"/>
  <c r="AK2184" i="1"/>
  <c r="AK2192" i="1"/>
  <c r="AK2200" i="1"/>
  <c r="AK2208" i="1"/>
  <c r="AK2216" i="1"/>
  <c r="AK2224" i="1"/>
  <c r="AK2232" i="1"/>
  <c r="AK2240" i="1"/>
  <c r="AK2248" i="1"/>
  <c r="AK2256" i="1"/>
  <c r="AK2264" i="1"/>
  <c r="AK2272" i="1"/>
  <c r="AK2280" i="1"/>
  <c r="AK2288" i="1"/>
  <c r="AK2296" i="1"/>
  <c r="AK2304" i="1"/>
  <c r="AK2312" i="1"/>
  <c r="AK2320" i="1"/>
  <c r="AK2328" i="1"/>
  <c r="AK2336" i="1"/>
  <c r="AK2344" i="1"/>
  <c r="AK2352" i="1"/>
  <c r="AK2360" i="1"/>
  <c r="AK2368" i="1"/>
  <c r="AK2376" i="1"/>
  <c r="AK2384" i="1"/>
  <c r="AK860" i="1"/>
  <c r="AK988" i="1"/>
  <c r="AK1116" i="1"/>
  <c r="AK1244" i="1"/>
  <c r="AK1337" i="1"/>
  <c r="AK1369" i="1"/>
  <c r="AK1401" i="1"/>
  <c r="AK1433" i="1"/>
  <c r="AK1465" i="1"/>
  <c r="AK1497" i="1"/>
  <c r="AK1529" i="1"/>
  <c r="AK1561" i="1"/>
  <c r="AK1593" i="1"/>
  <c r="AK1625" i="1"/>
  <c r="AK1657" i="1"/>
  <c r="AK1689" i="1"/>
  <c r="AK1721" i="1"/>
  <c r="AK1753" i="1"/>
  <c r="AK1785" i="1"/>
  <c r="AK1817" i="1"/>
  <c r="AK1849" i="1"/>
  <c r="AK1874" i="1"/>
  <c r="AK1882" i="1"/>
  <c r="AK1890" i="1"/>
  <c r="AK1898" i="1"/>
  <c r="AK1906" i="1"/>
  <c r="AK1914" i="1"/>
  <c r="AK1922" i="1"/>
  <c r="AK1930" i="1"/>
  <c r="AK1938" i="1"/>
  <c r="AK1946" i="1"/>
  <c r="AK1954" i="1"/>
  <c r="AK1962" i="1"/>
  <c r="AK1970" i="1"/>
  <c r="AK1978" i="1"/>
  <c r="AK1986" i="1"/>
  <c r="AK1994" i="1"/>
  <c r="AK2002" i="1"/>
  <c r="AK2010" i="1"/>
  <c r="AK2018" i="1"/>
  <c r="AK2026" i="1"/>
  <c r="AK2034" i="1"/>
  <c r="AK2042" i="1"/>
  <c r="AK2050" i="1"/>
  <c r="AK2058" i="1"/>
  <c r="AK2066" i="1"/>
  <c r="AK2074" i="1"/>
  <c r="AK2082" i="1"/>
  <c r="AK2090" i="1"/>
  <c r="AK2098" i="1"/>
  <c r="AK2106" i="1"/>
  <c r="AK2114" i="1"/>
  <c r="AK2122" i="1"/>
  <c r="AK2130" i="1"/>
  <c r="AK2138" i="1"/>
  <c r="AK2146" i="1"/>
  <c r="AK2154" i="1"/>
  <c r="AK2162" i="1"/>
  <c r="AK2170" i="1"/>
  <c r="AK2178" i="1"/>
  <c r="AK2186" i="1"/>
  <c r="AK2194" i="1"/>
  <c r="AK2202" i="1"/>
  <c r="AK2210" i="1"/>
  <c r="AK2218" i="1"/>
  <c r="AK2226" i="1"/>
  <c r="AK2234" i="1"/>
  <c r="AK2242" i="1"/>
  <c r="AK2250" i="1"/>
  <c r="AK2258" i="1"/>
  <c r="AK2266" i="1"/>
  <c r="AK2274" i="1"/>
  <c r="AK2282" i="1"/>
  <c r="AK2290" i="1"/>
  <c r="AK2298" i="1"/>
  <c r="AK2306" i="1"/>
  <c r="AK2314" i="1"/>
  <c r="AK2322" i="1"/>
  <c r="AK2330" i="1"/>
  <c r="AK2338" i="1"/>
  <c r="AK2346" i="1"/>
  <c r="AK2354" i="1"/>
  <c r="AK2362" i="1"/>
  <c r="AK2370" i="1"/>
  <c r="AK2378" i="1"/>
  <c r="AK876" i="1"/>
  <c r="AK1004" i="1"/>
  <c r="AK1132" i="1"/>
  <c r="AK1260" i="1"/>
  <c r="AK1341" i="1"/>
  <c r="AK1373" i="1"/>
  <c r="AK1405" i="1"/>
  <c r="AK1437" i="1"/>
  <c r="AK1469" i="1"/>
  <c r="AK1501" i="1"/>
  <c r="AK1533" i="1"/>
  <c r="AK1565" i="1"/>
  <c r="AK1597" i="1"/>
  <c r="AK1629" i="1"/>
  <c r="AK1661" i="1"/>
  <c r="AK1693" i="1"/>
  <c r="AK1725" i="1"/>
  <c r="AK1757" i="1"/>
  <c r="AK1789" i="1"/>
  <c r="AK1821" i="1"/>
  <c r="AK1853" i="1"/>
  <c r="AK1875" i="1"/>
  <c r="AK1883" i="1"/>
  <c r="AK1891" i="1"/>
  <c r="AK1899" i="1"/>
  <c r="AK1907" i="1"/>
  <c r="AK1915" i="1"/>
  <c r="AK1923" i="1"/>
  <c r="AK1931" i="1"/>
  <c r="AK1939" i="1"/>
  <c r="AK1947" i="1"/>
  <c r="AK1955" i="1"/>
  <c r="AK1963" i="1"/>
  <c r="AK1971" i="1"/>
  <c r="AK1979" i="1"/>
  <c r="AK1987" i="1"/>
  <c r="AK1995" i="1"/>
  <c r="AK2003" i="1"/>
  <c r="AK2011" i="1"/>
  <c r="AK2019" i="1"/>
  <c r="AK2027" i="1"/>
  <c r="AK2035" i="1"/>
  <c r="AK2043" i="1"/>
  <c r="AK2051" i="1"/>
  <c r="AK2059" i="1"/>
  <c r="AK2067" i="1"/>
  <c r="AK2075" i="1"/>
  <c r="AK2083" i="1"/>
  <c r="AK2091" i="1"/>
  <c r="AK2099" i="1"/>
  <c r="AK2107" i="1"/>
  <c r="AK2115" i="1"/>
  <c r="AK2123" i="1"/>
  <c r="AK2131" i="1"/>
  <c r="AK2139" i="1"/>
  <c r="AK2147" i="1"/>
  <c r="AK2155" i="1"/>
  <c r="AK2163" i="1"/>
  <c r="AK2171" i="1"/>
  <c r="AK2179" i="1"/>
  <c r="AK2187" i="1"/>
  <c r="AK2195" i="1"/>
  <c r="AK2203" i="1"/>
  <c r="AK2211" i="1"/>
  <c r="AK2219" i="1"/>
  <c r="AK2227" i="1"/>
  <c r="AK2235" i="1"/>
  <c r="AK2243" i="1"/>
  <c r="AK2251" i="1"/>
  <c r="AK2259" i="1"/>
  <c r="AK2267" i="1"/>
  <c r="AK2275" i="1"/>
  <c r="AK2283" i="1"/>
  <c r="AK2291" i="1"/>
  <c r="AK2299" i="1"/>
  <c r="AK2307" i="1"/>
  <c r="AK2315" i="1"/>
  <c r="AK2323" i="1"/>
  <c r="AK2331" i="1"/>
  <c r="AK2339" i="1"/>
  <c r="AK2347" i="1"/>
  <c r="AK2355" i="1"/>
  <c r="AK2363" i="1"/>
  <c r="AK2371" i="1"/>
  <c r="AK2379" i="1"/>
  <c r="AK892" i="1"/>
  <c r="AK1020" i="1"/>
  <c r="AK1148" i="1"/>
  <c r="AK1276" i="1"/>
  <c r="AK1345" i="1"/>
  <c r="AK1377" i="1"/>
  <c r="AK1409" i="1"/>
  <c r="AK1441" i="1"/>
  <c r="AK1473" i="1"/>
  <c r="AK1505" i="1"/>
  <c r="AK1537" i="1"/>
  <c r="AK1569" i="1"/>
  <c r="AK1601" i="1"/>
  <c r="AK1633" i="1"/>
  <c r="AK1665" i="1"/>
  <c r="AK1697" i="1"/>
  <c r="AK1729" i="1"/>
  <c r="AK1761" i="1"/>
  <c r="AK1793" i="1"/>
  <c r="AK1825" i="1"/>
  <c r="AK1857" i="1"/>
  <c r="AK1876" i="1"/>
  <c r="AK1884" i="1"/>
  <c r="AK1892" i="1"/>
  <c r="AK1900" i="1"/>
  <c r="AK1908" i="1"/>
  <c r="AK1916" i="1"/>
  <c r="AK1924" i="1"/>
  <c r="AK1932" i="1"/>
  <c r="AK1940" i="1"/>
  <c r="AK1948" i="1"/>
  <c r="AK1956" i="1"/>
  <c r="AK1964" i="1"/>
  <c r="AK1972" i="1"/>
  <c r="AK1980" i="1"/>
  <c r="AK1988" i="1"/>
  <c r="AK1996" i="1"/>
  <c r="AK2004" i="1"/>
  <c r="AK2012" i="1"/>
  <c r="AK2020" i="1"/>
  <c r="AK2028" i="1"/>
  <c r="AK2036" i="1"/>
  <c r="AK2044" i="1"/>
  <c r="AK2052" i="1"/>
  <c r="AK2060" i="1"/>
  <c r="AK2068" i="1"/>
  <c r="AK2076" i="1"/>
  <c r="AK2084" i="1"/>
  <c r="AK2092" i="1"/>
  <c r="AK2100" i="1"/>
  <c r="AK2108" i="1"/>
  <c r="AK2116" i="1"/>
  <c r="AK2124" i="1"/>
  <c r="AK2132" i="1"/>
  <c r="AK2140" i="1"/>
  <c r="AK2148" i="1"/>
  <c r="AK2156" i="1"/>
  <c r="AK2164" i="1"/>
  <c r="AK2172" i="1"/>
  <c r="AK2180" i="1"/>
  <c r="AK2188" i="1"/>
  <c r="AK2196" i="1"/>
  <c r="AK2204" i="1"/>
  <c r="AK2212" i="1"/>
  <c r="AK2220" i="1"/>
  <c r="AK2228" i="1"/>
  <c r="AK2236" i="1"/>
  <c r="AK2244" i="1"/>
  <c r="AK2252" i="1"/>
  <c r="AK2260" i="1"/>
  <c r="AK2268" i="1"/>
  <c r="AK2276" i="1"/>
  <c r="AK2284" i="1"/>
  <c r="AK2292" i="1"/>
  <c r="AK2300" i="1"/>
  <c r="AK2308" i="1"/>
  <c r="AK2316" i="1"/>
  <c r="AK2324" i="1"/>
  <c r="AK2332" i="1"/>
  <c r="AK2340" i="1"/>
  <c r="AK2348" i="1"/>
  <c r="AK2356" i="1"/>
  <c r="AK2364" i="1"/>
  <c r="AK2372" i="1"/>
  <c r="AK2380" i="1"/>
  <c r="AK844" i="1"/>
  <c r="AK1333" i="1"/>
  <c r="AK1461" i="1"/>
  <c r="AK1589" i="1"/>
  <c r="AK1717" i="1"/>
  <c r="AK1845" i="1"/>
  <c r="AK1897" i="1"/>
  <c r="AK1929" i="1"/>
  <c r="AK1961" i="1"/>
  <c r="AK1993" i="1"/>
  <c r="AK2025" i="1"/>
  <c r="AK2057" i="1"/>
  <c r="AK2089" i="1"/>
  <c r="AK2121" i="1"/>
  <c r="AK2153" i="1"/>
  <c r="AK2185" i="1"/>
  <c r="AK2217" i="1"/>
  <c r="AK2249" i="1"/>
  <c r="AK2281" i="1"/>
  <c r="AK2313" i="1"/>
  <c r="AK2345" i="1"/>
  <c r="AK2377" i="1"/>
  <c r="AK2391" i="1"/>
  <c r="AK2399" i="1"/>
  <c r="AK2407" i="1"/>
  <c r="AK2415" i="1"/>
  <c r="AK2423" i="1"/>
  <c r="AK2431" i="1"/>
  <c r="AK2439" i="1"/>
  <c r="AK2447" i="1"/>
  <c r="AK2455" i="1"/>
  <c r="AK2463" i="1"/>
  <c r="AK2471" i="1"/>
  <c r="AK2479" i="1"/>
  <c r="AK2487" i="1"/>
  <c r="AK2495" i="1"/>
  <c r="AK2503" i="1"/>
  <c r="AK2511" i="1"/>
  <c r="AK2519" i="1"/>
  <c r="AK2527" i="1"/>
  <c r="AK2535" i="1"/>
  <c r="AK2543" i="1"/>
  <c r="AK2551" i="1"/>
  <c r="AK2559" i="1"/>
  <c r="AK2567" i="1"/>
  <c r="AK2575" i="1"/>
  <c r="AK2583" i="1"/>
  <c r="AK2591" i="1"/>
  <c r="AK2599" i="1"/>
  <c r="AK2607" i="1"/>
  <c r="AK2615" i="1"/>
  <c r="AK2623" i="1"/>
  <c r="AK2631" i="1"/>
  <c r="AK2639" i="1"/>
  <c r="AK2647" i="1"/>
  <c r="AK2655" i="1"/>
  <c r="AK2663" i="1"/>
  <c r="AK2671" i="1"/>
  <c r="AK2679" i="1"/>
  <c r="AK2687" i="1"/>
  <c r="AK2695" i="1"/>
  <c r="AK2703" i="1"/>
  <c r="AK2711" i="1"/>
  <c r="AK2719" i="1"/>
  <c r="AK2727" i="1"/>
  <c r="AK2735" i="1"/>
  <c r="AK2743" i="1"/>
  <c r="AK2751" i="1"/>
  <c r="AK2759" i="1"/>
  <c r="AK2767" i="1"/>
  <c r="AK2775" i="1"/>
  <c r="AK2783" i="1"/>
  <c r="AK2791" i="1"/>
  <c r="AK2799" i="1"/>
  <c r="AK2807" i="1"/>
  <c r="AK2815" i="1"/>
  <c r="AK2823" i="1"/>
  <c r="AK2831" i="1"/>
  <c r="AK2839" i="1"/>
  <c r="AK2847" i="1"/>
  <c r="AK2855" i="1"/>
  <c r="AK2863" i="1"/>
  <c r="AK2871" i="1"/>
  <c r="AK2879" i="1"/>
  <c r="AK2887" i="1"/>
  <c r="AK2895" i="1"/>
  <c r="AK908" i="1"/>
  <c r="AK1349" i="1"/>
  <c r="AK1477" i="1"/>
  <c r="AK1605" i="1"/>
  <c r="AK1733" i="1"/>
  <c r="AK1861" i="1"/>
  <c r="AK1901" i="1"/>
  <c r="AK1933" i="1"/>
  <c r="AK1965" i="1"/>
  <c r="AK1997" i="1"/>
  <c r="AK2029" i="1"/>
  <c r="AK2061" i="1"/>
  <c r="AK2093" i="1"/>
  <c r="AK2125" i="1"/>
  <c r="AK2157" i="1"/>
  <c r="AK2189" i="1"/>
  <c r="AK2221" i="1"/>
  <c r="AK2253" i="1"/>
  <c r="AK2285" i="1"/>
  <c r="AK2317" i="1"/>
  <c r="AK2349" i="1"/>
  <c r="AK2381" i="1"/>
  <c r="AK2392" i="1"/>
  <c r="AK2400" i="1"/>
  <c r="AK2408" i="1"/>
  <c r="AK2416" i="1"/>
  <c r="AK2424" i="1"/>
  <c r="AK2432" i="1"/>
  <c r="AK2440" i="1"/>
  <c r="AK2448" i="1"/>
  <c r="AK2456" i="1"/>
  <c r="AK2464" i="1"/>
  <c r="AK2472" i="1"/>
  <c r="AK2480" i="1"/>
  <c r="AK2488" i="1"/>
  <c r="AK2496" i="1"/>
  <c r="AK2504" i="1"/>
  <c r="AK2512" i="1"/>
  <c r="AK2520" i="1"/>
  <c r="AK2528" i="1"/>
  <c r="AK2536" i="1"/>
  <c r="AK2544" i="1"/>
  <c r="AK2552" i="1"/>
  <c r="AK2560" i="1"/>
  <c r="AK2568" i="1"/>
  <c r="AK2576" i="1"/>
  <c r="AK2584" i="1"/>
  <c r="AK2592" i="1"/>
  <c r="AK2600" i="1"/>
  <c r="AK2608" i="1"/>
  <c r="AK2616" i="1"/>
  <c r="AK2624" i="1"/>
  <c r="AK2632" i="1"/>
  <c r="AK2640" i="1"/>
  <c r="AK2648" i="1"/>
  <c r="AK2656" i="1"/>
  <c r="AK2664" i="1"/>
  <c r="AK2672" i="1"/>
  <c r="AK2680" i="1"/>
  <c r="AK2688" i="1"/>
  <c r="AK2696" i="1"/>
  <c r="AK2704" i="1"/>
  <c r="AK2712" i="1"/>
  <c r="AK2720" i="1"/>
  <c r="AK2728" i="1"/>
  <c r="AK2736" i="1"/>
  <c r="AK2744" i="1"/>
  <c r="AK2752" i="1"/>
  <c r="AK2760" i="1"/>
  <c r="AK2768" i="1"/>
  <c r="AK2776" i="1"/>
  <c r="AK2784" i="1"/>
  <c r="AK2792" i="1"/>
  <c r="AK2800" i="1"/>
  <c r="AK2808" i="1"/>
  <c r="AK2816" i="1"/>
  <c r="AK2824" i="1"/>
  <c r="AK2832" i="1"/>
  <c r="AK2840" i="1"/>
  <c r="AK2848" i="1"/>
  <c r="AK2856" i="1"/>
  <c r="AK2864" i="1"/>
  <c r="AK2872" i="1"/>
  <c r="AK2880" i="1"/>
  <c r="AK2888" i="1"/>
  <c r="AK2896" i="1"/>
  <c r="AK972" i="1"/>
  <c r="AK1365" i="1"/>
  <c r="AK1493" i="1"/>
  <c r="AK1621" i="1"/>
  <c r="AK1749" i="1"/>
  <c r="AK1873" i="1"/>
  <c r="AK1905" i="1"/>
  <c r="AK1937" i="1"/>
  <c r="AK1969" i="1"/>
  <c r="AK2001" i="1"/>
  <c r="AK2033" i="1"/>
  <c r="AK2065" i="1"/>
  <c r="AK2097" i="1"/>
  <c r="AK2129" i="1"/>
  <c r="AK2161" i="1"/>
  <c r="AK2193" i="1"/>
  <c r="AK2225" i="1"/>
  <c r="AK2257" i="1"/>
  <c r="AK2289" i="1"/>
  <c r="AK2321" i="1"/>
  <c r="AK2353" i="1"/>
  <c r="AK2385" i="1"/>
  <c r="AK2393" i="1"/>
  <c r="AK2401" i="1"/>
  <c r="AK2409" i="1"/>
  <c r="AK2417" i="1"/>
  <c r="AK2425" i="1"/>
  <c r="AK2433" i="1"/>
  <c r="AK2441" i="1"/>
  <c r="AK2449" i="1"/>
  <c r="AK2457" i="1"/>
  <c r="AK2465" i="1"/>
  <c r="AK2473" i="1"/>
  <c r="AK2481" i="1"/>
  <c r="AK2489" i="1"/>
  <c r="AK2497" i="1"/>
  <c r="AK2505" i="1"/>
  <c r="AK2513" i="1"/>
  <c r="AK2521" i="1"/>
  <c r="AK2529" i="1"/>
  <c r="AK2537" i="1"/>
  <c r="AK2545" i="1"/>
  <c r="AK2553" i="1"/>
  <c r="AK2561" i="1"/>
  <c r="AK2569" i="1"/>
  <c r="AK2577" i="1"/>
  <c r="AK2585" i="1"/>
  <c r="AK2593" i="1"/>
  <c r="AK2601" i="1"/>
  <c r="AK2609" i="1"/>
  <c r="AK2617" i="1"/>
  <c r="AK2625" i="1"/>
  <c r="AK2633" i="1"/>
  <c r="AK2641" i="1"/>
  <c r="AK2649" i="1"/>
  <c r="AK2657" i="1"/>
  <c r="AK2665" i="1"/>
  <c r="AK2673" i="1"/>
  <c r="AK2681" i="1"/>
  <c r="AK2689" i="1"/>
  <c r="AK2697" i="1"/>
  <c r="AK2705" i="1"/>
  <c r="AK2713" i="1"/>
  <c r="AK2721" i="1"/>
  <c r="AK2729" i="1"/>
  <c r="AK2737" i="1"/>
  <c r="AK2745" i="1"/>
  <c r="AK2753" i="1"/>
  <c r="AK2761" i="1"/>
  <c r="AK2769" i="1"/>
  <c r="AK2777" i="1"/>
  <c r="AK2785" i="1"/>
  <c r="AK2793" i="1"/>
  <c r="AK2801" i="1"/>
  <c r="AK2809" i="1"/>
  <c r="AK2817" i="1"/>
  <c r="AK2825" i="1"/>
  <c r="AK2833" i="1"/>
  <c r="AK2841" i="1"/>
  <c r="AK2849" i="1"/>
  <c r="AK2857" i="1"/>
  <c r="AK2865" i="1"/>
  <c r="AK2873" i="1"/>
  <c r="AK2881" i="1"/>
  <c r="AK2889" i="1"/>
  <c r="AK2897" i="1"/>
  <c r="AK1100" i="1"/>
  <c r="AK1397" i="1"/>
  <c r="AK1525" i="1"/>
  <c r="AK1653" i="1"/>
  <c r="AK1781" i="1"/>
  <c r="AK1881" i="1"/>
  <c r="AK1913" i="1"/>
  <c r="AK1945" i="1"/>
  <c r="AK1977" i="1"/>
  <c r="AK2009" i="1"/>
  <c r="AK2041" i="1"/>
  <c r="AK2073" i="1"/>
  <c r="AK2105" i="1"/>
  <c r="AK2137" i="1"/>
  <c r="AK2169" i="1"/>
  <c r="AK2201" i="1"/>
  <c r="AK2233" i="1"/>
  <c r="AK2265" i="1"/>
  <c r="AK2297" i="1"/>
  <c r="AK2329" i="1"/>
  <c r="AK2361" i="1"/>
  <c r="AK2387" i="1"/>
  <c r="AK2395" i="1"/>
  <c r="AK2403" i="1"/>
  <c r="AK2411" i="1"/>
  <c r="AK2419" i="1"/>
  <c r="AK2427" i="1"/>
  <c r="AK2435" i="1"/>
  <c r="AK2443" i="1"/>
  <c r="AK2451" i="1"/>
  <c r="AK2459" i="1"/>
  <c r="AK2467" i="1"/>
  <c r="AK2475" i="1"/>
  <c r="AK2483" i="1"/>
  <c r="AK2491" i="1"/>
  <c r="AK2499" i="1"/>
  <c r="AK2507" i="1"/>
  <c r="AK2515" i="1"/>
  <c r="AK2523" i="1"/>
  <c r="AK2531" i="1"/>
  <c r="AK2539" i="1"/>
  <c r="AK2547" i="1"/>
  <c r="AK2555" i="1"/>
  <c r="AK2563" i="1"/>
  <c r="AK2571" i="1"/>
  <c r="AK2579" i="1"/>
  <c r="AK2587" i="1"/>
  <c r="AK2595" i="1"/>
  <c r="AK2603" i="1"/>
  <c r="AK2611" i="1"/>
  <c r="AK2619" i="1"/>
  <c r="AK2627" i="1"/>
  <c r="AK2635" i="1"/>
  <c r="AK2643" i="1"/>
  <c r="AK2651" i="1"/>
  <c r="AK2659" i="1"/>
  <c r="AK2667" i="1"/>
  <c r="AK2675" i="1"/>
  <c r="AK2683" i="1"/>
  <c r="AK2691" i="1"/>
  <c r="AK2699" i="1"/>
  <c r="AK2707" i="1"/>
  <c r="AK2715" i="1"/>
  <c r="AK2723" i="1"/>
  <c r="AK2731" i="1"/>
  <c r="AK2739" i="1"/>
  <c r="AK2747" i="1"/>
  <c r="AK2755" i="1"/>
  <c r="AK2763" i="1"/>
  <c r="AK2771" i="1"/>
  <c r="AK2779" i="1"/>
  <c r="AK2787" i="1"/>
  <c r="AK2795" i="1"/>
  <c r="AK2803" i="1"/>
  <c r="AK2811" i="1"/>
  <c r="AK2819" i="1"/>
  <c r="AK2827" i="1"/>
  <c r="AK2835" i="1"/>
  <c r="AK2843" i="1"/>
  <c r="AK2851" i="1"/>
  <c r="AK2859" i="1"/>
  <c r="AK2867" i="1"/>
  <c r="AK2875" i="1"/>
  <c r="AK2883" i="1"/>
  <c r="AK2891" i="1"/>
  <c r="AK2899" i="1"/>
  <c r="AK1164" i="1"/>
  <c r="AK1413" i="1"/>
  <c r="AK1541" i="1"/>
  <c r="AK1669" i="1"/>
  <c r="AK1797" i="1"/>
  <c r="AK1885" i="1"/>
  <c r="AK1917" i="1"/>
  <c r="AK1949" i="1"/>
  <c r="AK1981" i="1"/>
  <c r="AK2013" i="1"/>
  <c r="AK2045" i="1"/>
  <c r="AK2077" i="1"/>
  <c r="AK2109" i="1"/>
  <c r="AK2141" i="1"/>
  <c r="AK2173" i="1"/>
  <c r="AK2205" i="1"/>
  <c r="AK2237" i="1"/>
  <c r="AK2269" i="1"/>
  <c r="AK2301" i="1"/>
  <c r="AK2333" i="1"/>
  <c r="AK2365" i="1"/>
  <c r="AK2388" i="1"/>
  <c r="AK2396" i="1"/>
  <c r="AK2404" i="1"/>
  <c r="AK2412" i="1"/>
  <c r="AK2420" i="1"/>
  <c r="AK2428" i="1"/>
  <c r="AK2436" i="1"/>
  <c r="AK2444" i="1"/>
  <c r="AK2452" i="1"/>
  <c r="AK2460" i="1"/>
  <c r="AK2468" i="1"/>
  <c r="AK2476" i="1"/>
  <c r="AK2484" i="1"/>
  <c r="AK2492" i="1"/>
  <c r="AK2500" i="1"/>
  <c r="AK2508" i="1"/>
  <c r="AK2516" i="1"/>
  <c r="AK2524" i="1"/>
  <c r="AK2532" i="1"/>
  <c r="AK2540" i="1"/>
  <c r="AK2548" i="1"/>
  <c r="AK2556" i="1"/>
  <c r="AK2564" i="1"/>
  <c r="AK2572" i="1"/>
  <c r="AK2580" i="1"/>
  <c r="AK2588" i="1"/>
  <c r="AK2596" i="1"/>
  <c r="AK2604" i="1"/>
  <c r="AK2612" i="1"/>
  <c r="AK2620" i="1"/>
  <c r="AK2628" i="1"/>
  <c r="AK2636" i="1"/>
  <c r="AK2644" i="1"/>
  <c r="AK2652" i="1"/>
  <c r="AK2660" i="1"/>
  <c r="AK2668" i="1"/>
  <c r="AK2676" i="1"/>
  <c r="AK2684" i="1"/>
  <c r="AK2692" i="1"/>
  <c r="AK2700" i="1"/>
  <c r="AK2708" i="1"/>
  <c r="AK2716" i="1"/>
  <c r="AK2724" i="1"/>
  <c r="AK2732" i="1"/>
  <c r="AK2740" i="1"/>
  <c r="AK2748" i="1"/>
  <c r="AK2756" i="1"/>
  <c r="AK2764" i="1"/>
  <c r="AK2772" i="1"/>
  <c r="AK2780" i="1"/>
  <c r="AK2788" i="1"/>
  <c r="AK2796" i="1"/>
  <c r="AK2804" i="1"/>
  <c r="AK2812" i="1"/>
  <c r="AK2820" i="1"/>
  <c r="AK2828" i="1"/>
  <c r="AK2836" i="1"/>
  <c r="AK2844" i="1"/>
  <c r="AK2852" i="1"/>
  <c r="AK2860" i="1"/>
  <c r="AK2868" i="1"/>
  <c r="AK2876" i="1"/>
  <c r="AK2884" i="1"/>
  <c r="AK2892" i="1"/>
  <c r="AK1228" i="1"/>
  <c r="AK1429" i="1"/>
  <c r="AK1557" i="1"/>
  <c r="AK1685" i="1"/>
  <c r="AK1813" i="1"/>
  <c r="AK1889" i="1"/>
  <c r="AK1921" i="1"/>
  <c r="AK1953" i="1"/>
  <c r="AK1985" i="1"/>
  <c r="AK2017" i="1"/>
  <c r="AK2049" i="1"/>
  <c r="AK2081" i="1"/>
  <c r="AK2113" i="1"/>
  <c r="AK2145" i="1"/>
  <c r="AK2177" i="1"/>
  <c r="AK2209" i="1"/>
  <c r="AK2241" i="1"/>
  <c r="AK2273" i="1"/>
  <c r="AK2305" i="1"/>
  <c r="AK2337" i="1"/>
  <c r="AK2369" i="1"/>
  <c r="AK2389" i="1"/>
  <c r="AK2397" i="1"/>
  <c r="AK2405" i="1"/>
  <c r="AK2413" i="1"/>
  <c r="AK2421" i="1"/>
  <c r="AK2429" i="1"/>
  <c r="AK2437" i="1"/>
  <c r="AK2445" i="1"/>
  <c r="AK2453" i="1"/>
  <c r="AK2461" i="1"/>
  <c r="AK2469" i="1"/>
  <c r="AK2477" i="1"/>
  <c r="AK2485" i="1"/>
  <c r="AK2493" i="1"/>
  <c r="AK2501" i="1"/>
  <c r="AK2509" i="1"/>
  <c r="AK2517" i="1"/>
  <c r="AK2525" i="1"/>
  <c r="AK2533" i="1"/>
  <c r="AK2541" i="1"/>
  <c r="AK2549" i="1"/>
  <c r="AK2557" i="1"/>
  <c r="AK2565" i="1"/>
  <c r="AK2573" i="1"/>
  <c r="AK2581" i="1"/>
  <c r="AK2589" i="1"/>
  <c r="AK2597" i="1"/>
  <c r="AK2605" i="1"/>
  <c r="AK2613" i="1"/>
  <c r="AK2621" i="1"/>
  <c r="AK2629" i="1"/>
  <c r="AK2637" i="1"/>
  <c r="AK2645" i="1"/>
  <c r="AK2653" i="1"/>
  <c r="AK2661" i="1"/>
  <c r="AK2669" i="1"/>
  <c r="AK2677" i="1"/>
  <c r="AK2685" i="1"/>
  <c r="AK2693" i="1"/>
  <c r="AK2701" i="1"/>
  <c r="AK2709" i="1"/>
  <c r="AK2717" i="1"/>
  <c r="AK2725" i="1"/>
  <c r="AK2733" i="1"/>
  <c r="AK2741" i="1"/>
  <c r="AK2749" i="1"/>
  <c r="AK2757" i="1"/>
  <c r="AK2765" i="1"/>
  <c r="AK2773" i="1"/>
  <c r="AK2781" i="1"/>
  <c r="AK2789" i="1"/>
  <c r="AK2797" i="1"/>
  <c r="AK2805" i="1"/>
  <c r="AK2813" i="1"/>
  <c r="AK2821" i="1"/>
  <c r="AK2829" i="1"/>
  <c r="AK2837" i="1"/>
  <c r="AK2845" i="1"/>
  <c r="AK2853" i="1"/>
  <c r="AK2861" i="1"/>
  <c r="AK2869" i="1"/>
  <c r="AK2877" i="1"/>
  <c r="AK2885" i="1"/>
  <c r="AK2893" i="1"/>
  <c r="AK1036" i="1"/>
  <c r="AK1765" i="1"/>
  <c r="AK1973" i="1"/>
  <c r="AK2101" i="1"/>
  <c r="AK2229" i="1"/>
  <c r="AK2357" i="1"/>
  <c r="AK2410" i="1"/>
  <c r="AK2442" i="1"/>
  <c r="AK2474" i="1"/>
  <c r="AK2506" i="1"/>
  <c r="AK2538" i="1"/>
  <c r="AK2570" i="1"/>
  <c r="AK2602" i="1"/>
  <c r="AK2634" i="1"/>
  <c r="AK2666" i="1"/>
  <c r="AK2698" i="1"/>
  <c r="AK2730" i="1"/>
  <c r="AK2762" i="1"/>
  <c r="AK2794" i="1"/>
  <c r="AK2826" i="1"/>
  <c r="AK2858" i="1"/>
  <c r="AK2890" i="1"/>
  <c r="AK2905" i="1"/>
  <c r="AK2913" i="1"/>
  <c r="AK2921" i="1"/>
  <c r="AK2929" i="1"/>
  <c r="AK2937" i="1"/>
  <c r="AK2945" i="1"/>
  <c r="AK2953" i="1"/>
  <c r="AK2961" i="1"/>
  <c r="AK2969" i="1"/>
  <c r="AK2977" i="1"/>
  <c r="AK2985" i="1"/>
  <c r="AK2993" i="1"/>
  <c r="AK3001" i="1"/>
  <c r="AK3009" i="1"/>
  <c r="AK3017" i="1"/>
  <c r="AK3025" i="1"/>
  <c r="AK3033" i="1"/>
  <c r="AK3041" i="1"/>
  <c r="AK3049" i="1"/>
  <c r="AK3057" i="1"/>
  <c r="AK3065" i="1"/>
  <c r="AK3073" i="1"/>
  <c r="AK3081" i="1"/>
  <c r="AK3089" i="1"/>
  <c r="AK3097" i="1"/>
  <c r="AK3105" i="1"/>
  <c r="AK3113" i="1"/>
  <c r="AK3121" i="1"/>
  <c r="AK3129" i="1"/>
  <c r="AK3137" i="1"/>
  <c r="AK3145" i="1"/>
  <c r="AK3153" i="1"/>
  <c r="AK3161" i="1"/>
  <c r="AK3169" i="1"/>
  <c r="AK3177" i="1"/>
  <c r="AK3185" i="1"/>
  <c r="AK3193" i="1"/>
  <c r="AK3201" i="1"/>
  <c r="AK3209" i="1"/>
  <c r="AK3217" i="1"/>
  <c r="AK3225" i="1"/>
  <c r="AK3233" i="1"/>
  <c r="AK3241" i="1"/>
  <c r="AK3249" i="1"/>
  <c r="AK3257" i="1"/>
  <c r="AK3265" i="1"/>
  <c r="AK3273" i="1"/>
  <c r="AK3281" i="1"/>
  <c r="AK3289" i="1"/>
  <c r="AK3297" i="1"/>
  <c r="AK3305" i="1"/>
  <c r="AK3313" i="1"/>
  <c r="AK3321" i="1"/>
  <c r="AK3329" i="1"/>
  <c r="AK3337" i="1"/>
  <c r="AK3345" i="1"/>
  <c r="AK3353" i="1"/>
  <c r="AK3361" i="1"/>
  <c r="AK3369" i="1"/>
  <c r="AK3377" i="1"/>
  <c r="AK3385" i="1"/>
  <c r="AK3393" i="1"/>
  <c r="AK3401" i="1"/>
  <c r="AK3409" i="1"/>
  <c r="AK1292" i="1"/>
  <c r="AK1829" i="1"/>
  <c r="AK1989" i="1"/>
  <c r="AK2117" i="1"/>
  <c r="AK2245" i="1"/>
  <c r="AK2373" i="1"/>
  <c r="AK2414" i="1"/>
  <c r="AK2446" i="1"/>
  <c r="AK2478" i="1"/>
  <c r="AK2510" i="1"/>
  <c r="AK2542" i="1"/>
  <c r="AK2574" i="1"/>
  <c r="AK2606" i="1"/>
  <c r="AK2638" i="1"/>
  <c r="AK2670" i="1"/>
  <c r="AK2702" i="1"/>
  <c r="AK2734" i="1"/>
  <c r="AK2766" i="1"/>
  <c r="AK2798" i="1"/>
  <c r="AK2830" i="1"/>
  <c r="AK2862" i="1"/>
  <c r="AK2894" i="1"/>
  <c r="AK2906" i="1"/>
  <c r="AK2914" i="1"/>
  <c r="AK2922" i="1"/>
  <c r="AK2930" i="1"/>
  <c r="AK2938" i="1"/>
  <c r="AK2946" i="1"/>
  <c r="AK2954" i="1"/>
  <c r="AK2962" i="1"/>
  <c r="AK2970" i="1"/>
  <c r="AK2978" i="1"/>
  <c r="AK2986" i="1"/>
  <c r="AK2994" i="1"/>
  <c r="AK3002" i="1"/>
  <c r="AK3010" i="1"/>
  <c r="AK3018" i="1"/>
  <c r="AK3026" i="1"/>
  <c r="AK3034" i="1"/>
  <c r="AK3042" i="1"/>
  <c r="AK3050" i="1"/>
  <c r="AK3058" i="1"/>
  <c r="AK3066" i="1"/>
  <c r="AK3074" i="1"/>
  <c r="AK3082" i="1"/>
  <c r="AK3090" i="1"/>
  <c r="AK3098" i="1"/>
  <c r="AK3106" i="1"/>
  <c r="AK3114" i="1"/>
  <c r="AK3122" i="1"/>
  <c r="AK3130" i="1"/>
  <c r="AK3138" i="1"/>
  <c r="AK3146" i="1"/>
  <c r="AK3154" i="1"/>
  <c r="AK3162" i="1"/>
  <c r="AK3170" i="1"/>
  <c r="AK3178" i="1"/>
  <c r="AK3186" i="1"/>
  <c r="AK3194" i="1"/>
  <c r="AK3202" i="1"/>
  <c r="AK3210" i="1"/>
  <c r="AK3218" i="1"/>
  <c r="AK3226" i="1"/>
  <c r="AK3234" i="1"/>
  <c r="AK3242" i="1"/>
  <c r="AK3250" i="1"/>
  <c r="AK3258" i="1"/>
  <c r="AK3266" i="1"/>
  <c r="AK3274" i="1"/>
  <c r="AK3282" i="1"/>
  <c r="AK3290" i="1"/>
  <c r="AK3298" i="1"/>
  <c r="AK3306" i="1"/>
  <c r="AK3314" i="1"/>
  <c r="AK3322" i="1"/>
  <c r="AK3330" i="1"/>
  <c r="AK3338" i="1"/>
  <c r="AK3346" i="1"/>
  <c r="AK3354" i="1"/>
  <c r="AK3362" i="1"/>
  <c r="AK3370" i="1"/>
  <c r="AK3378" i="1"/>
  <c r="AK3386" i="1"/>
  <c r="AK3394" i="1"/>
  <c r="AK3402" i="1"/>
  <c r="AK3410" i="1"/>
  <c r="AK1381" i="1"/>
  <c r="AK1877" i="1"/>
  <c r="AK2005" i="1"/>
  <c r="AK2133" i="1"/>
  <c r="AK2261" i="1"/>
  <c r="AK2386" i="1"/>
  <c r="AK2418" i="1"/>
  <c r="AK2450" i="1"/>
  <c r="AK2482" i="1"/>
  <c r="AK2514" i="1"/>
  <c r="AK2546" i="1"/>
  <c r="AK2578" i="1"/>
  <c r="AK2610" i="1"/>
  <c r="AK2642" i="1"/>
  <c r="AK2674" i="1"/>
  <c r="AK2706" i="1"/>
  <c r="AK2738" i="1"/>
  <c r="AK2770" i="1"/>
  <c r="AK2802" i="1"/>
  <c r="AK2834" i="1"/>
  <c r="AK2866" i="1"/>
  <c r="AK2898" i="1"/>
  <c r="AK2907" i="1"/>
  <c r="AK2915" i="1"/>
  <c r="AK2923" i="1"/>
  <c r="AK2931" i="1"/>
  <c r="AK2939" i="1"/>
  <c r="AK2947" i="1"/>
  <c r="AK2955" i="1"/>
  <c r="AK2963" i="1"/>
  <c r="AK2971" i="1"/>
  <c r="AK2979" i="1"/>
  <c r="AK2987" i="1"/>
  <c r="AK2995" i="1"/>
  <c r="AK3003" i="1"/>
  <c r="AK3011" i="1"/>
  <c r="AK3019" i="1"/>
  <c r="AK3027" i="1"/>
  <c r="AK3035" i="1"/>
  <c r="AK3043" i="1"/>
  <c r="AK3051" i="1"/>
  <c r="AK3059" i="1"/>
  <c r="AK3067" i="1"/>
  <c r="AK3075" i="1"/>
  <c r="AK3083" i="1"/>
  <c r="AK3091" i="1"/>
  <c r="AK3099" i="1"/>
  <c r="AK3107" i="1"/>
  <c r="AK3115" i="1"/>
  <c r="AK3123" i="1"/>
  <c r="AK3131" i="1"/>
  <c r="AK3139" i="1"/>
  <c r="AK3147" i="1"/>
  <c r="AK3155" i="1"/>
  <c r="AK3163" i="1"/>
  <c r="AK3171" i="1"/>
  <c r="AK3179" i="1"/>
  <c r="AK3187" i="1"/>
  <c r="AK3195" i="1"/>
  <c r="AK3203" i="1"/>
  <c r="AK3211" i="1"/>
  <c r="AK3219" i="1"/>
  <c r="AK3227" i="1"/>
  <c r="AK3235" i="1"/>
  <c r="AK3243" i="1"/>
  <c r="AK3251" i="1"/>
  <c r="AK3259" i="1"/>
  <c r="AK3267" i="1"/>
  <c r="AK3275" i="1"/>
  <c r="AK3283" i="1"/>
  <c r="AK3291" i="1"/>
  <c r="AK3299" i="1"/>
  <c r="AK3307" i="1"/>
  <c r="AK3315" i="1"/>
  <c r="AK3323" i="1"/>
  <c r="AK3331" i="1"/>
  <c r="AK3339" i="1"/>
  <c r="AK3347" i="1"/>
  <c r="AK3355" i="1"/>
  <c r="AK3363" i="1"/>
  <c r="AK3371" i="1"/>
  <c r="AK3379" i="1"/>
  <c r="AK3387" i="1"/>
  <c r="AK3395" i="1"/>
  <c r="AK3403" i="1"/>
  <c r="AK3411" i="1"/>
  <c r="AK1509" i="1"/>
  <c r="AK1909" i="1"/>
  <c r="AK2037" i="1"/>
  <c r="AK2165" i="1"/>
  <c r="AK2293" i="1"/>
  <c r="AK2394" i="1"/>
  <c r="AK2426" i="1"/>
  <c r="AK2458" i="1"/>
  <c r="AK2490" i="1"/>
  <c r="AK2522" i="1"/>
  <c r="AK2554" i="1"/>
  <c r="AK2586" i="1"/>
  <c r="AK2618" i="1"/>
  <c r="AK2650" i="1"/>
  <c r="AK2682" i="1"/>
  <c r="AK2714" i="1"/>
  <c r="AK2746" i="1"/>
  <c r="AK2778" i="1"/>
  <c r="AK2810" i="1"/>
  <c r="AK2842" i="1"/>
  <c r="AK2874" i="1"/>
  <c r="AK2901" i="1"/>
  <c r="AK2909" i="1"/>
  <c r="AK2917" i="1"/>
  <c r="AK2925" i="1"/>
  <c r="AK2933" i="1"/>
  <c r="AK2941" i="1"/>
  <c r="AK2949" i="1"/>
  <c r="AK2957" i="1"/>
  <c r="AK2965" i="1"/>
  <c r="AK2973" i="1"/>
  <c r="AK2981" i="1"/>
  <c r="AK2989" i="1"/>
  <c r="AK2997" i="1"/>
  <c r="AK3005" i="1"/>
  <c r="AK3013" i="1"/>
  <c r="AK3021" i="1"/>
  <c r="AK3029" i="1"/>
  <c r="AK3037" i="1"/>
  <c r="AK3045" i="1"/>
  <c r="AK3053" i="1"/>
  <c r="AK3061" i="1"/>
  <c r="AK3069" i="1"/>
  <c r="AK3077" i="1"/>
  <c r="AK3085" i="1"/>
  <c r="AK3093" i="1"/>
  <c r="AK3101" i="1"/>
  <c r="AK3109" i="1"/>
  <c r="AK3117" i="1"/>
  <c r="AK3125" i="1"/>
  <c r="AK3133" i="1"/>
  <c r="AK3141" i="1"/>
  <c r="AK3149" i="1"/>
  <c r="AK3157" i="1"/>
  <c r="AK3165" i="1"/>
  <c r="AK3173" i="1"/>
  <c r="AK3181" i="1"/>
  <c r="AK3189" i="1"/>
  <c r="AK3197" i="1"/>
  <c r="AK3205" i="1"/>
  <c r="AK3213" i="1"/>
  <c r="AK3221" i="1"/>
  <c r="AK3229" i="1"/>
  <c r="AK3237" i="1"/>
  <c r="AK3245" i="1"/>
  <c r="AK3253" i="1"/>
  <c r="AK3261" i="1"/>
  <c r="AK3269" i="1"/>
  <c r="AK3277" i="1"/>
  <c r="AK3285" i="1"/>
  <c r="AK3293" i="1"/>
  <c r="AK3301" i="1"/>
  <c r="AK3309" i="1"/>
  <c r="AK3317" i="1"/>
  <c r="AK3325" i="1"/>
  <c r="AK3333" i="1"/>
  <c r="AK3341" i="1"/>
  <c r="AK3349" i="1"/>
  <c r="AK3357" i="1"/>
  <c r="AK3365" i="1"/>
  <c r="AK3373" i="1"/>
  <c r="AK3381" i="1"/>
  <c r="AK3389" i="1"/>
  <c r="AK3397" i="1"/>
  <c r="AK3405" i="1"/>
  <c r="AK3413" i="1"/>
  <c r="AK1573" i="1"/>
  <c r="AK1925" i="1"/>
  <c r="AK2053" i="1"/>
  <c r="AK2181" i="1"/>
  <c r="AK2309" i="1"/>
  <c r="AK2398" i="1"/>
  <c r="AK2430" i="1"/>
  <c r="AK2462" i="1"/>
  <c r="AK2494" i="1"/>
  <c r="AK2526" i="1"/>
  <c r="AK2558" i="1"/>
  <c r="AK2590" i="1"/>
  <c r="AK2622" i="1"/>
  <c r="AK2654" i="1"/>
  <c r="AK2686" i="1"/>
  <c r="AK2718" i="1"/>
  <c r="AK2750" i="1"/>
  <c r="AK2782" i="1"/>
  <c r="AK2814" i="1"/>
  <c r="AK2846" i="1"/>
  <c r="AK2878" i="1"/>
  <c r="AK2902" i="1"/>
  <c r="AK2910" i="1"/>
  <c r="AK2918" i="1"/>
  <c r="AK2926" i="1"/>
  <c r="AK2934" i="1"/>
  <c r="AK2942" i="1"/>
  <c r="AK2950" i="1"/>
  <c r="AK2958" i="1"/>
  <c r="AK2966" i="1"/>
  <c r="AK2974" i="1"/>
  <c r="AK2982" i="1"/>
  <c r="AK2990" i="1"/>
  <c r="AK2998" i="1"/>
  <c r="AK3006" i="1"/>
  <c r="AK3014" i="1"/>
  <c r="AK3022" i="1"/>
  <c r="AK3030" i="1"/>
  <c r="AK3038" i="1"/>
  <c r="AK3046" i="1"/>
  <c r="AK3054" i="1"/>
  <c r="AK3062" i="1"/>
  <c r="AK3070" i="1"/>
  <c r="AK3078" i="1"/>
  <c r="AK3086" i="1"/>
  <c r="AK3094" i="1"/>
  <c r="AK3102" i="1"/>
  <c r="AK3110" i="1"/>
  <c r="AK3118" i="1"/>
  <c r="AK3126" i="1"/>
  <c r="AK3134" i="1"/>
  <c r="AK3142" i="1"/>
  <c r="AK3150" i="1"/>
  <c r="AK3158" i="1"/>
  <c r="AK3166" i="1"/>
  <c r="AK3174" i="1"/>
  <c r="AK3182" i="1"/>
  <c r="AK3190" i="1"/>
  <c r="AK3198" i="1"/>
  <c r="AK3206" i="1"/>
  <c r="AK3214" i="1"/>
  <c r="AK3222" i="1"/>
  <c r="AK3230" i="1"/>
  <c r="AK3238" i="1"/>
  <c r="AK3246" i="1"/>
  <c r="AK3254" i="1"/>
  <c r="AK3262" i="1"/>
  <c r="AK3270" i="1"/>
  <c r="AK3278" i="1"/>
  <c r="AK3286" i="1"/>
  <c r="AK3294" i="1"/>
  <c r="AK3302" i="1"/>
  <c r="AK3310" i="1"/>
  <c r="AK3318" i="1"/>
  <c r="AK3326" i="1"/>
  <c r="AK3334" i="1"/>
  <c r="AK3342" i="1"/>
  <c r="AK3350" i="1"/>
  <c r="AK3358" i="1"/>
  <c r="AK3366" i="1"/>
  <c r="AK3374" i="1"/>
  <c r="AK3382" i="1"/>
  <c r="AK3390" i="1"/>
  <c r="AK3398" i="1"/>
  <c r="AK3406" i="1"/>
  <c r="AK3414" i="1"/>
  <c r="AK1637" i="1"/>
  <c r="AK1941" i="1"/>
  <c r="AK2069" i="1"/>
  <c r="AK2197" i="1"/>
  <c r="AK2325" i="1"/>
  <c r="AK2402" i="1"/>
  <c r="AK2434" i="1"/>
  <c r="AK2466" i="1"/>
  <c r="AK2498" i="1"/>
  <c r="AK2530" i="1"/>
  <c r="AK2562" i="1"/>
  <c r="AK2594" i="1"/>
  <c r="AK2626" i="1"/>
  <c r="AK2658" i="1"/>
  <c r="AK2690" i="1"/>
  <c r="AK2722" i="1"/>
  <c r="AK2754" i="1"/>
  <c r="AK2786" i="1"/>
  <c r="AK2818" i="1"/>
  <c r="AK2850" i="1"/>
  <c r="AK2882" i="1"/>
  <c r="AK2903" i="1"/>
  <c r="AK2911" i="1"/>
  <c r="AK2919" i="1"/>
  <c r="AK2927" i="1"/>
  <c r="AK2935" i="1"/>
  <c r="AK2943" i="1"/>
  <c r="AK2951" i="1"/>
  <c r="AK2959" i="1"/>
  <c r="AK2967" i="1"/>
  <c r="AK2975" i="1"/>
  <c r="AK2983" i="1"/>
  <c r="AK2991" i="1"/>
  <c r="AK2999" i="1"/>
  <c r="AK3007" i="1"/>
  <c r="AK3015" i="1"/>
  <c r="AK3023" i="1"/>
  <c r="AK3031" i="1"/>
  <c r="AK3039" i="1"/>
  <c r="AK3047" i="1"/>
  <c r="AK3055" i="1"/>
  <c r="AK3063" i="1"/>
  <c r="AK3071" i="1"/>
  <c r="AK3079" i="1"/>
  <c r="AK3087" i="1"/>
  <c r="AK3095" i="1"/>
  <c r="AK3103" i="1"/>
  <c r="AK3111" i="1"/>
  <c r="AK3119" i="1"/>
  <c r="AK3127" i="1"/>
  <c r="AK3135" i="1"/>
  <c r="AK3143" i="1"/>
  <c r="AK3151" i="1"/>
  <c r="AK3159" i="1"/>
  <c r="AK3167" i="1"/>
  <c r="AK3175" i="1"/>
  <c r="AK3183" i="1"/>
  <c r="AK3191" i="1"/>
  <c r="AK3199" i="1"/>
  <c r="AK3207" i="1"/>
  <c r="AK3215" i="1"/>
  <c r="AK3223" i="1"/>
  <c r="AK3231" i="1"/>
  <c r="AK3239" i="1"/>
  <c r="AK3247" i="1"/>
  <c r="AK3255" i="1"/>
  <c r="AK3263" i="1"/>
  <c r="AK3271" i="1"/>
  <c r="AK3279" i="1"/>
  <c r="AK3287" i="1"/>
  <c r="AK3295" i="1"/>
  <c r="AK3303" i="1"/>
  <c r="AK3311" i="1"/>
  <c r="AK3319" i="1"/>
  <c r="AK3327" i="1"/>
  <c r="AK3335" i="1"/>
  <c r="AK3343" i="1"/>
  <c r="AK3351" i="1"/>
  <c r="AK3359" i="1"/>
  <c r="AK3367" i="1"/>
  <c r="AK3375" i="1"/>
  <c r="AK3383" i="1"/>
  <c r="AK3391" i="1"/>
  <c r="AK3399" i="1"/>
  <c r="AK3407" i="1"/>
  <c r="AK3575" i="1"/>
  <c r="AK3567" i="1"/>
  <c r="AK3559" i="1"/>
  <c r="AK3551" i="1"/>
  <c r="AK3543" i="1"/>
  <c r="AK3535" i="1"/>
  <c r="AK3527" i="1"/>
  <c r="AK3519" i="1"/>
  <c r="AK3511" i="1"/>
  <c r="AK3503" i="1"/>
  <c r="AK3495" i="1"/>
  <c r="AK3487" i="1"/>
  <c r="AK3479" i="1"/>
  <c r="AK3471" i="1"/>
  <c r="AK3463" i="1"/>
  <c r="AK3455" i="1"/>
  <c r="AK3447" i="1"/>
  <c r="AK3439" i="1"/>
  <c r="AK3431" i="1"/>
  <c r="AK3423" i="1"/>
  <c r="AK3415" i="1"/>
  <c r="AK3384" i="1"/>
  <c r="AK3352" i="1"/>
  <c r="AK3320" i="1"/>
  <c r="AK3288" i="1"/>
  <c r="AK3256" i="1"/>
  <c r="AK3224" i="1"/>
  <c r="AK3192" i="1"/>
  <c r="AK3160" i="1"/>
  <c r="AK3128" i="1"/>
  <c r="AK3096" i="1"/>
  <c r="AK3064" i="1"/>
  <c r="AK3032" i="1"/>
  <c r="AK3000" i="1"/>
  <c r="AK2968" i="1"/>
  <c r="AK2936" i="1"/>
  <c r="AK2904" i="1"/>
  <c r="AK2790" i="1"/>
  <c r="AK2662" i="1"/>
  <c r="AK2534" i="1"/>
  <c r="AK2406" i="1"/>
  <c r="AK1957" i="1"/>
  <c r="AK114" i="1"/>
  <c r="AK3574" i="1"/>
  <c r="AK3566" i="1"/>
  <c r="AK3558" i="1"/>
  <c r="AK3550" i="1"/>
  <c r="AK3542" i="1"/>
  <c r="AK3534" i="1"/>
  <c r="AK3526" i="1"/>
  <c r="AK3518" i="1"/>
  <c r="AK3510" i="1"/>
  <c r="AK3502" i="1"/>
  <c r="AK3494" i="1"/>
  <c r="AK3486" i="1"/>
  <c r="AK3478" i="1"/>
  <c r="AK3470" i="1"/>
  <c r="AK3462" i="1"/>
  <c r="AK3454" i="1"/>
  <c r="AK3446" i="1"/>
  <c r="AK3438" i="1"/>
  <c r="AK3430" i="1"/>
  <c r="AK3422" i="1"/>
  <c r="AK3412" i="1"/>
  <c r="AK3380" i="1"/>
  <c r="AK3348" i="1"/>
  <c r="AK3316" i="1"/>
  <c r="AK3284" i="1"/>
  <c r="AK3252" i="1"/>
  <c r="AK3220" i="1"/>
  <c r="AK3188" i="1"/>
  <c r="AK3156" i="1"/>
  <c r="AK3124" i="1"/>
  <c r="AK3092" i="1"/>
  <c r="AK3060" i="1"/>
  <c r="AK3028" i="1"/>
  <c r="AK2996" i="1"/>
  <c r="AK2964" i="1"/>
  <c r="AK2932" i="1"/>
  <c r="AK2900" i="1"/>
  <c r="AK2774" i="1"/>
  <c r="AK2646" i="1"/>
  <c r="AK2518" i="1"/>
  <c r="AK2390" i="1"/>
  <c r="AK1893" i="1"/>
  <c r="AK3581" i="1"/>
  <c r="AK3573" i="1"/>
  <c r="AK3565" i="1"/>
  <c r="AK3557" i="1"/>
  <c r="AK3549" i="1"/>
  <c r="AK3541" i="1"/>
  <c r="AK3533" i="1"/>
  <c r="AK3525" i="1"/>
  <c r="AK3517" i="1"/>
  <c r="AK3509" i="1"/>
  <c r="AK3501" i="1"/>
  <c r="AK3493" i="1"/>
  <c r="AK3485" i="1"/>
  <c r="AK3477" i="1"/>
  <c r="AK3469" i="1"/>
  <c r="AK3461" i="1"/>
  <c r="AK3453" i="1"/>
  <c r="AK3445" i="1"/>
  <c r="AK3437" i="1"/>
  <c r="AK3429" i="1"/>
  <c r="AK3421" i="1"/>
  <c r="AK3408" i="1"/>
  <c r="AK3376" i="1"/>
  <c r="AK3344" i="1"/>
  <c r="AK3312" i="1"/>
  <c r="AK3280" i="1"/>
  <c r="AK3248" i="1"/>
  <c r="AK3216" i="1"/>
  <c r="AK3184" i="1"/>
  <c r="AK3152" i="1"/>
  <c r="AK3120" i="1"/>
  <c r="AK3088" i="1"/>
  <c r="AK3056" i="1"/>
  <c r="AK3024" i="1"/>
  <c r="AK2992" i="1"/>
  <c r="AK2960" i="1"/>
  <c r="AK2928" i="1"/>
  <c r="AK2886" i="1"/>
  <c r="AK2758" i="1"/>
  <c r="AK2630" i="1"/>
  <c r="AK2502" i="1"/>
  <c r="AK2341" i="1"/>
  <c r="AK1701" i="1"/>
  <c r="AK3580" i="1"/>
  <c r="AK3572" i="1"/>
  <c r="AK3564" i="1"/>
  <c r="AK3556" i="1"/>
  <c r="AK3548" i="1"/>
  <c r="AK3540" i="1"/>
  <c r="AK3532" i="1"/>
  <c r="AK3524" i="1"/>
  <c r="AK3516" i="1"/>
  <c r="AK3508" i="1"/>
  <c r="AK3500" i="1"/>
  <c r="AK3492" i="1"/>
  <c r="AK3484" i="1"/>
  <c r="AK3476" i="1"/>
  <c r="AK3468" i="1"/>
  <c r="AK3460" i="1"/>
  <c r="AK3452" i="1"/>
  <c r="AK3444" i="1"/>
  <c r="AK3436" i="1"/>
  <c r="AK3428" i="1"/>
  <c r="AK3420" i="1"/>
  <c r="AK3404" i="1"/>
  <c r="AK3372" i="1"/>
  <c r="AK3340" i="1"/>
  <c r="AK3308" i="1"/>
  <c r="AK3276" i="1"/>
  <c r="AK3244" i="1"/>
  <c r="AK3212" i="1"/>
  <c r="AK3180" i="1"/>
  <c r="AK3148" i="1"/>
  <c r="AK3116" i="1"/>
  <c r="AK3084" i="1"/>
  <c r="AK3052" i="1"/>
  <c r="AK3020" i="1"/>
  <c r="AK2988" i="1"/>
  <c r="AK2956" i="1"/>
  <c r="AK2924" i="1"/>
  <c r="AK2870" i="1"/>
  <c r="AK2742" i="1"/>
  <c r="AK2614" i="1"/>
  <c r="AK2486" i="1"/>
  <c r="AK2277" i="1"/>
  <c r="AK1445" i="1"/>
  <c r="AK3579" i="1"/>
  <c r="AK3571" i="1"/>
  <c r="AK3563" i="1"/>
  <c r="AK3555" i="1"/>
  <c r="AK3547" i="1"/>
  <c r="AK3539" i="1"/>
  <c r="AK3531" i="1"/>
  <c r="AK3523" i="1"/>
  <c r="AK3515" i="1"/>
  <c r="AK3507" i="1"/>
  <c r="AK3499" i="1"/>
  <c r="AK3491" i="1"/>
  <c r="AK3483" i="1"/>
  <c r="AK3475" i="1"/>
  <c r="AK3467" i="1"/>
  <c r="AK3459" i="1"/>
  <c r="AK3451" i="1"/>
  <c r="AK3443" i="1"/>
  <c r="AK3435" i="1"/>
  <c r="AK3427" i="1"/>
  <c r="AK3419" i="1"/>
  <c r="AK3400" i="1"/>
  <c r="AK3368" i="1"/>
  <c r="AK3336" i="1"/>
  <c r="AK3304" i="1"/>
  <c r="AK3272" i="1"/>
  <c r="AK3240" i="1"/>
  <c r="AK3208" i="1"/>
  <c r="AK3176" i="1"/>
  <c r="AK3144" i="1"/>
  <c r="AK3112" i="1"/>
  <c r="AK3080" i="1"/>
  <c r="AK3048" i="1"/>
  <c r="AK3016" i="1"/>
  <c r="AK2984" i="1"/>
  <c r="AK2952" i="1"/>
  <c r="AK2920" i="1"/>
  <c r="AK2854" i="1"/>
  <c r="AK2726" i="1"/>
  <c r="AK2598" i="1"/>
  <c r="AK2470" i="1"/>
  <c r="AK2213" i="1"/>
  <c r="AK773" i="1"/>
  <c r="R126" i="1"/>
  <c r="L126" i="1" s="1"/>
  <c r="AG3282" i="1"/>
  <c r="AG3294" i="1"/>
  <c r="AG3306" i="1"/>
  <c r="AG3318" i="1"/>
  <c r="AG3330" i="1"/>
  <c r="AG3342" i="1"/>
  <c r="AG3354" i="1"/>
  <c r="AG3366" i="1"/>
  <c r="AG3378" i="1"/>
  <c r="AG3390" i="1"/>
  <c r="AG3402" i="1"/>
  <c r="AG3414" i="1"/>
  <c r="AG3426" i="1"/>
  <c r="AG3438" i="1"/>
  <c r="AG3450" i="1"/>
  <c r="AG3462" i="1"/>
  <c r="AG3474" i="1"/>
  <c r="AG3486" i="1"/>
  <c r="AG3498" i="1"/>
  <c r="AG3510" i="1"/>
  <c r="AG3522" i="1"/>
  <c r="AG3534" i="1"/>
  <c r="AG3546" i="1"/>
  <c r="AG3558" i="1"/>
  <c r="AG3570" i="1"/>
  <c r="AG2586" i="1"/>
  <c r="AG2598" i="1"/>
  <c r="AG2610" i="1"/>
  <c r="AG2622" i="1"/>
  <c r="AG2634" i="1"/>
  <c r="AG2646" i="1"/>
  <c r="AG2658" i="1"/>
  <c r="AG2670" i="1"/>
  <c r="AG2682" i="1"/>
  <c r="AG2694" i="1"/>
  <c r="AG2706" i="1"/>
  <c r="AG2718" i="1"/>
  <c r="AG2730" i="1"/>
  <c r="AG2742" i="1"/>
  <c r="AG2754" i="1"/>
  <c r="AG2766" i="1"/>
  <c r="AG2778" i="1"/>
  <c r="AG2790" i="1"/>
  <c r="AG2802" i="1"/>
  <c r="AG2814" i="1"/>
  <c r="AG2826" i="1"/>
  <c r="AG2838" i="1"/>
  <c r="AG2850" i="1"/>
  <c r="AG2862" i="1"/>
  <c r="AG2874" i="1"/>
  <c r="AG2886" i="1"/>
  <c r="AG2898" i="1"/>
  <c r="AG2910" i="1"/>
  <c r="AG2922" i="1"/>
  <c r="AG2934" i="1"/>
  <c r="AG2946" i="1"/>
  <c r="AG2958" i="1"/>
  <c r="AG2970" i="1"/>
  <c r="AG2982" i="1"/>
  <c r="AG2994" i="1"/>
  <c r="AG3006" i="1"/>
  <c r="AG3018" i="1"/>
  <c r="AG3030" i="1"/>
  <c r="AG3042" i="1"/>
  <c r="AG3054" i="1"/>
  <c r="AG3066" i="1"/>
  <c r="AG3078" i="1"/>
  <c r="AG3090" i="1"/>
  <c r="AG3102" i="1"/>
  <c r="AG3114" i="1"/>
  <c r="AG3126" i="1"/>
  <c r="AG3138" i="1"/>
  <c r="AG3150" i="1"/>
  <c r="AG3162" i="1"/>
  <c r="AG3174" i="1"/>
  <c r="AG3186" i="1"/>
  <c r="AG3198" i="1"/>
  <c r="AG3210" i="1"/>
  <c r="AG3222" i="1"/>
  <c r="AG3234" i="1"/>
  <c r="AG3246" i="1"/>
  <c r="AG3258" i="1"/>
  <c r="AG3270" i="1"/>
  <c r="AG870" i="1"/>
  <c r="AG882" i="1"/>
  <c r="AG894" i="1"/>
  <c r="AG906" i="1"/>
  <c r="AG918" i="1"/>
  <c r="AG930" i="1"/>
  <c r="AG942" i="1"/>
  <c r="AG954" i="1"/>
  <c r="AG966" i="1"/>
  <c r="AG978" i="1"/>
  <c r="AG990" i="1"/>
  <c r="AG1002" i="1"/>
  <c r="AG1014" i="1"/>
  <c r="AG1026" i="1"/>
  <c r="AG1038" i="1"/>
  <c r="AG1050" i="1"/>
  <c r="AG1062" i="1"/>
  <c r="AG1074" i="1"/>
  <c r="AG1086" i="1"/>
  <c r="AG1098" i="1"/>
  <c r="AG1110" i="1"/>
  <c r="AG1122" i="1"/>
  <c r="AG1134" i="1"/>
  <c r="AG1146" i="1"/>
  <c r="AG1158" i="1"/>
  <c r="AG1170" i="1"/>
  <c r="AG1182" i="1"/>
  <c r="AG1194" i="1"/>
  <c r="AG1206" i="1"/>
  <c r="AG1218" i="1"/>
  <c r="AG1230" i="1"/>
  <c r="AG1242" i="1"/>
  <c r="AG1254" i="1"/>
  <c r="AG1266" i="1"/>
  <c r="AG1278" i="1"/>
  <c r="AG1290" i="1"/>
  <c r="AG1302" i="1"/>
  <c r="AG1314" i="1"/>
  <c r="AG1326" i="1"/>
  <c r="AG1338" i="1"/>
  <c r="AG1350" i="1"/>
  <c r="AG1362" i="1"/>
  <c r="AG1374" i="1"/>
  <c r="AG1386" i="1"/>
  <c r="AG1398" i="1"/>
  <c r="AG1410" i="1"/>
  <c r="AG1422" i="1"/>
  <c r="AG1434" i="1"/>
  <c r="AG1446" i="1"/>
  <c r="AG1458" i="1"/>
  <c r="AG1470" i="1"/>
  <c r="AG1482" i="1"/>
  <c r="AG1494" i="1"/>
  <c r="AG1506" i="1"/>
  <c r="AG1518" i="1"/>
  <c r="AG1530" i="1"/>
  <c r="AG1542" i="1"/>
  <c r="AG1554" i="1"/>
  <c r="AG1566" i="1"/>
  <c r="AG1578" i="1"/>
  <c r="AG1590" i="1"/>
  <c r="AG1602" i="1"/>
  <c r="AG1614" i="1"/>
  <c r="AG1626" i="1"/>
  <c r="AG1638" i="1"/>
  <c r="AG1650" i="1"/>
  <c r="AG1662" i="1"/>
  <c r="AG1674" i="1"/>
  <c r="AG1686" i="1"/>
  <c r="AG1698" i="1"/>
  <c r="AG1710" i="1"/>
  <c r="AG1722" i="1"/>
  <c r="AG1734" i="1"/>
  <c r="AG1746" i="1"/>
  <c r="AG1758" i="1"/>
  <c r="AG1770" i="1"/>
  <c r="AG1782" i="1"/>
  <c r="AG1794" i="1"/>
  <c r="AG1806" i="1"/>
  <c r="AG1818" i="1"/>
  <c r="AG1830" i="1"/>
  <c r="AG1842" i="1"/>
  <c r="AG1854" i="1"/>
  <c r="AG1866" i="1"/>
  <c r="AG1878" i="1"/>
  <c r="AG1890" i="1"/>
  <c r="AG1902" i="1"/>
  <c r="AG1914" i="1"/>
  <c r="AG1926" i="1"/>
  <c r="AG1938" i="1"/>
  <c r="AG1950" i="1"/>
  <c r="AG1962" i="1"/>
  <c r="AG1974" i="1"/>
  <c r="AG1986" i="1"/>
  <c r="AG1998" i="1"/>
  <c r="AG2010" i="1"/>
  <c r="AG2022" i="1"/>
  <c r="AG2034" i="1"/>
  <c r="AG2046" i="1"/>
  <c r="AG2058" i="1"/>
  <c r="AG2070" i="1"/>
  <c r="AG2082" i="1"/>
  <c r="AG2094" i="1"/>
  <c r="AG2106" i="1"/>
  <c r="AG2118" i="1"/>
  <c r="AG2130" i="1"/>
  <c r="AG2142" i="1"/>
  <c r="AG2154" i="1"/>
  <c r="AG2166" i="1"/>
  <c r="AG2178" i="1"/>
  <c r="AG2190" i="1"/>
  <c r="AG2202" i="1"/>
  <c r="AG2214" i="1"/>
  <c r="AG2226" i="1"/>
  <c r="AG2238" i="1"/>
  <c r="AG2250" i="1"/>
  <c r="AG2262" i="1"/>
  <c r="AG2274" i="1"/>
  <c r="AG2286" i="1"/>
  <c r="AG2298" i="1"/>
  <c r="AG2310" i="1"/>
  <c r="AG2322" i="1"/>
  <c r="AG2334" i="1"/>
  <c r="AG2346" i="1"/>
  <c r="AG2358" i="1"/>
  <c r="AG2370" i="1"/>
  <c r="AG2382" i="1"/>
  <c r="AG2394" i="1"/>
  <c r="AG2406" i="1"/>
  <c r="AG2418" i="1"/>
  <c r="AG2430" i="1"/>
  <c r="AG2442" i="1"/>
  <c r="AG2454" i="1"/>
  <c r="AG2466" i="1"/>
  <c r="AG2478" i="1"/>
  <c r="AG2490" i="1"/>
  <c r="AG2502" i="1"/>
  <c r="AG2514" i="1"/>
  <c r="AG2526" i="1"/>
  <c r="AG2538" i="1"/>
  <c r="AG2550" i="1"/>
  <c r="AG2562" i="1"/>
  <c r="AG2574" i="1"/>
  <c r="D18" i="7"/>
  <c r="D17" i="7"/>
  <c r="D16" i="7"/>
  <c r="D15" i="7"/>
  <c r="D14" i="7"/>
  <c r="D13" i="7"/>
  <c r="D12" i="7"/>
  <c r="D11" i="7"/>
  <c r="D10" i="7"/>
  <c r="D9" i="7"/>
  <c r="D8" i="7"/>
  <c r="D7" i="7"/>
  <c r="D6" i="7" a="1"/>
  <c r="D6" i="7" s="1"/>
  <c r="G83" i="1"/>
  <c r="D23" i="9" l="1" a="1"/>
  <c r="D23" i="9" s="1"/>
  <c r="Z126" i="1"/>
  <c r="Z138" i="1"/>
  <c r="Z150" i="1"/>
  <c r="Z162" i="1"/>
  <c r="Z174" i="1"/>
  <c r="Z186" i="1"/>
  <c r="Z198" i="1"/>
  <c r="Z210" i="1"/>
  <c r="Z222" i="1"/>
  <c r="Z234" i="1"/>
  <c r="Z246" i="1"/>
  <c r="Z258" i="1"/>
  <c r="Z270" i="1"/>
  <c r="Z282" i="1"/>
  <c r="Z294" i="1"/>
  <c r="Z306" i="1"/>
  <c r="Z318" i="1"/>
  <c r="Z330" i="1"/>
  <c r="Z342" i="1"/>
  <c r="Z354" i="1"/>
  <c r="Z366" i="1"/>
  <c r="Z378" i="1"/>
  <c r="Z390" i="1"/>
  <c r="Z402" i="1"/>
  <c r="Z414" i="1"/>
  <c r="Z426" i="1"/>
  <c r="Z438" i="1"/>
  <c r="Z450" i="1"/>
  <c r="Z462" i="1"/>
  <c r="Z474" i="1"/>
  <c r="Z486" i="1"/>
  <c r="Z498" i="1"/>
  <c r="Z510" i="1"/>
  <c r="Z522" i="1"/>
  <c r="Z534" i="1"/>
  <c r="Z546" i="1"/>
  <c r="Z558" i="1"/>
  <c r="Z570" i="1"/>
  <c r="Z582" i="1"/>
  <c r="Z594" i="1"/>
  <c r="Z606" i="1"/>
  <c r="Z618" i="1"/>
  <c r="Z630" i="1"/>
  <c r="Z642" i="1"/>
  <c r="Z654" i="1"/>
  <c r="Z666" i="1"/>
  <c r="Z678" i="1"/>
  <c r="Z690" i="1"/>
  <c r="Z702" i="1"/>
  <c r="Z714" i="1"/>
  <c r="Z726" i="1"/>
  <c r="Z738" i="1"/>
  <c r="Z750" i="1"/>
  <c r="Z762" i="1"/>
  <c r="Z774" i="1"/>
  <c r="Z786" i="1"/>
  <c r="Z798" i="1"/>
  <c r="Z810" i="1"/>
  <c r="Z822" i="1"/>
  <c r="Z834" i="1"/>
  <c r="Z846" i="1"/>
  <c r="Z858" i="1"/>
  <c r="Z870" i="1"/>
  <c r="Z882" i="1"/>
  <c r="Z894" i="1"/>
  <c r="Z906" i="1"/>
  <c r="Z918" i="1"/>
  <c r="Z930" i="1"/>
  <c r="Z942" i="1"/>
  <c r="Z954" i="1"/>
  <c r="Z966" i="1"/>
  <c r="Z978" i="1"/>
  <c r="Z990" i="1"/>
  <c r="Z1002" i="1"/>
  <c r="Z1014" i="1"/>
  <c r="Z1026" i="1"/>
  <c r="Z1038" i="1"/>
  <c r="Z1050" i="1"/>
  <c r="Z1062" i="1"/>
  <c r="Z1074" i="1"/>
  <c r="Z1086" i="1"/>
  <c r="Z1098" i="1"/>
  <c r="Z1110" i="1"/>
  <c r="Z1122" i="1"/>
  <c r="Z1134" i="1"/>
  <c r="Z1146" i="1"/>
  <c r="Z1158" i="1"/>
  <c r="Z1170" i="1"/>
  <c r="Z1182" i="1"/>
  <c r="Z1194" i="1"/>
  <c r="Z1206" i="1"/>
  <c r="Z1218" i="1"/>
  <c r="Z1230" i="1"/>
  <c r="Z1242" i="1"/>
  <c r="Z1254" i="1"/>
  <c r="Z1266" i="1"/>
  <c r="Z1278" i="1"/>
  <c r="Z1290" i="1"/>
  <c r="Z1302" i="1"/>
  <c r="Z1314" i="1"/>
  <c r="Z1326" i="1"/>
  <c r="Z1338" i="1"/>
  <c r="Z1350" i="1"/>
  <c r="Z1362" i="1"/>
  <c r="Z1374" i="1"/>
  <c r="Z1386" i="1"/>
  <c r="Z1398" i="1"/>
  <c r="Z1410" i="1"/>
  <c r="Z1422" i="1"/>
  <c r="Z1434" i="1"/>
  <c r="Z1446" i="1"/>
  <c r="Z1458" i="1"/>
  <c r="Z1470" i="1"/>
  <c r="Z1482" i="1"/>
  <c r="Z1494" i="1"/>
  <c r="Z1506" i="1"/>
  <c r="Z1518" i="1"/>
  <c r="Z1530" i="1"/>
  <c r="Z1542" i="1"/>
  <c r="Z1554" i="1"/>
  <c r="Z1566" i="1"/>
  <c r="Z1578" i="1"/>
  <c r="Z1590" i="1"/>
  <c r="Z1602" i="1"/>
  <c r="Z1614" i="1"/>
  <c r="Z1626" i="1"/>
  <c r="Z1638" i="1"/>
  <c r="Z1650" i="1"/>
  <c r="Z1662" i="1"/>
  <c r="Z1674" i="1"/>
  <c r="Z1686" i="1"/>
  <c r="Z1698" i="1"/>
  <c r="Z1710" i="1"/>
  <c r="Z1722" i="1"/>
  <c r="Z1734" i="1"/>
  <c r="Z1746" i="1"/>
  <c r="Z1758" i="1"/>
  <c r="Z1770" i="1"/>
  <c r="Z1782" i="1"/>
  <c r="Z1794" i="1"/>
  <c r="Z1806" i="1"/>
  <c r="Z1818" i="1"/>
  <c r="Z1830" i="1"/>
  <c r="Z1842" i="1"/>
  <c r="Z1854" i="1"/>
  <c r="Z1866" i="1"/>
  <c r="Z1878" i="1"/>
  <c r="Z1890" i="1"/>
  <c r="Z1902" i="1"/>
  <c r="Z1914" i="1"/>
  <c r="Z1926" i="1"/>
  <c r="Z1938" i="1"/>
  <c r="Z1950" i="1"/>
  <c r="Z1962" i="1"/>
  <c r="Z1974" i="1"/>
  <c r="Z1986" i="1"/>
  <c r="Z1998" i="1"/>
  <c r="Z2010" i="1"/>
  <c r="Z2022" i="1"/>
  <c r="Z2034" i="1"/>
  <c r="Z2046" i="1"/>
  <c r="Z2058" i="1"/>
  <c r="Z2070" i="1"/>
  <c r="Z2082" i="1"/>
  <c r="Z2094" i="1"/>
  <c r="Z2106" i="1"/>
  <c r="Z2118" i="1"/>
  <c r="Z2130" i="1"/>
  <c r="Z2142" i="1"/>
  <c r="Z2154" i="1"/>
  <c r="Z2166" i="1"/>
  <c r="Z2178" i="1"/>
  <c r="Z2190" i="1"/>
  <c r="Z2202" i="1"/>
  <c r="Z2214" i="1"/>
  <c r="Z2226" i="1"/>
  <c r="Z2238" i="1"/>
  <c r="Z2250" i="1"/>
  <c r="Z2262" i="1"/>
  <c r="Z2274" i="1"/>
  <c r="Z2286" i="1"/>
  <c r="Z2298" i="1"/>
  <c r="Z2310" i="1"/>
  <c r="Z2322" i="1"/>
  <c r="Z2334" i="1"/>
  <c r="Z2346" i="1"/>
  <c r="Z2358" i="1"/>
  <c r="Z2370" i="1"/>
  <c r="Z2382" i="1"/>
  <c r="Z2394" i="1"/>
  <c r="Z2406" i="1"/>
  <c r="Z2418" i="1"/>
  <c r="Z2430" i="1"/>
  <c r="Z2442" i="1"/>
  <c r="Z2454" i="1"/>
  <c r="Z2466" i="1"/>
  <c r="Z2478" i="1"/>
  <c r="Z2490" i="1"/>
  <c r="Z2502" i="1"/>
  <c r="Z2514" i="1"/>
  <c r="Z2526" i="1"/>
  <c r="Z2538" i="1"/>
  <c r="Z2550" i="1"/>
  <c r="Z2562" i="1"/>
  <c r="Z2574" i="1"/>
  <c r="Z2586" i="1"/>
  <c r="Z2598" i="1"/>
  <c r="Z2610" i="1"/>
  <c r="Z2622" i="1"/>
  <c r="Z2634" i="1"/>
  <c r="Z2646" i="1"/>
  <c r="Z2658" i="1"/>
  <c r="Z2670" i="1"/>
  <c r="Z2682" i="1"/>
  <c r="Z2694" i="1"/>
  <c r="Z2706" i="1"/>
  <c r="Z2718" i="1"/>
  <c r="Z2730" i="1"/>
  <c r="Z2742" i="1"/>
  <c r="Z2754" i="1"/>
  <c r="Z2766" i="1"/>
  <c r="Z2778" i="1"/>
  <c r="Z2790" i="1"/>
  <c r="Z2802" i="1"/>
  <c r="Z2814" i="1"/>
  <c r="Z2826" i="1"/>
  <c r="Z2838" i="1"/>
  <c r="Z2850" i="1"/>
  <c r="Z2862" i="1"/>
  <c r="Z2874" i="1"/>
  <c r="Z2886" i="1"/>
  <c r="Z2898" i="1"/>
  <c r="Z2910" i="1"/>
  <c r="Z2922" i="1"/>
  <c r="Z2934" i="1"/>
  <c r="Z2946" i="1"/>
  <c r="Z2958" i="1"/>
  <c r="Z2970" i="1"/>
  <c r="Z2982" i="1"/>
  <c r="Z2994" i="1"/>
  <c r="Z3006" i="1"/>
  <c r="Z3018" i="1"/>
  <c r="Z3030" i="1"/>
  <c r="Z3042" i="1"/>
  <c r="Z3054" i="1"/>
  <c r="Z3066" i="1"/>
  <c r="Z3078" i="1"/>
  <c r="Z3090" i="1"/>
  <c r="Z3102" i="1"/>
  <c r="Z3114" i="1"/>
  <c r="Z3126" i="1"/>
  <c r="Z3138" i="1"/>
  <c r="Z3150" i="1"/>
  <c r="Z3162" i="1"/>
  <c r="Z3174" i="1"/>
  <c r="Z3186" i="1"/>
  <c r="Z3198" i="1"/>
  <c r="Z3210" i="1"/>
  <c r="Z3222" i="1"/>
  <c r="Z3234" i="1"/>
  <c r="Z3246" i="1"/>
  <c r="Z3258" i="1"/>
  <c r="Z3270" i="1"/>
  <c r="Z3282" i="1"/>
  <c r="Z3294" i="1"/>
  <c r="Z3306" i="1"/>
  <c r="Z3318" i="1"/>
  <c r="Z3330" i="1"/>
  <c r="Z3342" i="1"/>
  <c r="Z3354" i="1"/>
  <c r="Z3366" i="1"/>
  <c r="Z3378" i="1"/>
  <c r="Z3390" i="1"/>
  <c r="Z3402" i="1"/>
  <c r="Z3414" i="1"/>
  <c r="Z3426" i="1"/>
  <c r="Z3438" i="1"/>
  <c r="Z3450" i="1"/>
  <c r="Z3462" i="1"/>
  <c r="Z3474" i="1"/>
  <c r="Z3486" i="1"/>
  <c r="Z3498" i="1"/>
  <c r="Z3510" i="1"/>
  <c r="Z3522" i="1"/>
  <c r="Z3534" i="1"/>
  <c r="Z3546" i="1"/>
  <c r="Z3558" i="1"/>
  <c r="Z3570" i="1"/>
  <c r="Z114" i="1"/>
  <c r="AB126" i="1"/>
  <c r="AB138" i="1"/>
  <c r="AB150" i="1"/>
  <c r="AB162" i="1"/>
  <c r="AB174" i="1"/>
  <c r="AB186" i="1"/>
  <c r="AB198" i="1"/>
  <c r="AB210" i="1"/>
  <c r="AB222" i="1"/>
  <c r="AB234" i="1"/>
  <c r="AB246" i="1"/>
  <c r="AB258" i="1"/>
  <c r="AB270" i="1"/>
  <c r="AB282" i="1"/>
  <c r="AB294" i="1"/>
  <c r="AB306" i="1"/>
  <c r="AB318" i="1"/>
  <c r="AB330" i="1"/>
  <c r="AB342" i="1"/>
  <c r="AB354" i="1"/>
  <c r="AB366" i="1"/>
  <c r="AB378" i="1"/>
  <c r="AB390" i="1"/>
  <c r="AB402" i="1"/>
  <c r="AB414" i="1"/>
  <c r="AB426" i="1"/>
  <c r="AB438" i="1"/>
  <c r="AB450" i="1"/>
  <c r="AB462" i="1"/>
  <c r="AB474" i="1"/>
  <c r="AB486" i="1"/>
  <c r="AB498" i="1"/>
  <c r="AB510" i="1"/>
  <c r="AB522" i="1"/>
  <c r="AB534" i="1"/>
  <c r="AB546" i="1"/>
  <c r="AB558" i="1"/>
  <c r="AB570" i="1"/>
  <c r="AB582" i="1"/>
  <c r="AB594" i="1"/>
  <c r="AB606" i="1"/>
  <c r="AB618" i="1"/>
  <c r="AB630" i="1"/>
  <c r="AB642" i="1"/>
  <c r="AB654" i="1"/>
  <c r="AB666" i="1"/>
  <c r="AB678" i="1"/>
  <c r="AB690" i="1"/>
  <c r="AB702" i="1"/>
  <c r="AB714" i="1"/>
  <c r="AB726" i="1"/>
  <c r="AB738" i="1"/>
  <c r="AB750" i="1"/>
  <c r="AB762" i="1"/>
  <c r="AB774" i="1"/>
  <c r="AB786" i="1"/>
  <c r="AB798" i="1"/>
  <c r="AB810" i="1"/>
  <c r="AB822" i="1"/>
  <c r="AB834" i="1"/>
  <c r="AB846" i="1"/>
  <c r="AB858" i="1"/>
  <c r="AB870" i="1"/>
  <c r="AB882" i="1"/>
  <c r="AB894" i="1"/>
  <c r="AB906" i="1"/>
  <c r="AB918" i="1"/>
  <c r="AB930" i="1"/>
  <c r="AB942" i="1"/>
  <c r="AB954" i="1"/>
  <c r="AB966" i="1"/>
  <c r="AB978" i="1"/>
  <c r="AB990" i="1"/>
  <c r="AB1002" i="1"/>
  <c r="AB1014" i="1"/>
  <c r="AB1026" i="1"/>
  <c r="AB1038" i="1"/>
  <c r="AB1050" i="1"/>
  <c r="AB1062" i="1"/>
  <c r="AB1074" i="1"/>
  <c r="AB1086" i="1"/>
  <c r="AB1098" i="1"/>
  <c r="AB1110" i="1"/>
  <c r="AB1122" i="1"/>
  <c r="AB1134" i="1"/>
  <c r="AB1146" i="1"/>
  <c r="AB1158" i="1"/>
  <c r="AB1170" i="1"/>
  <c r="AB1182" i="1"/>
  <c r="AB1194" i="1"/>
  <c r="AB1206" i="1"/>
  <c r="AB1218" i="1"/>
  <c r="AB1230" i="1"/>
  <c r="AB1242" i="1"/>
  <c r="AB1254" i="1"/>
  <c r="AB1266" i="1"/>
  <c r="AB1278" i="1"/>
  <c r="AB1290" i="1"/>
  <c r="AB1302" i="1"/>
  <c r="AB1314" i="1"/>
  <c r="AB1326" i="1"/>
  <c r="AB1338" i="1"/>
  <c r="AB1350" i="1"/>
  <c r="AB1362" i="1"/>
  <c r="AB1374" i="1"/>
  <c r="AB1386" i="1"/>
  <c r="AB1398" i="1"/>
  <c r="AB1410" i="1"/>
  <c r="AB1422" i="1"/>
  <c r="AB1434" i="1"/>
  <c r="AB1446" i="1"/>
  <c r="AB1458" i="1"/>
  <c r="AB1470" i="1"/>
  <c r="AB1482" i="1"/>
  <c r="AB1494" i="1"/>
  <c r="AB1506" i="1"/>
  <c r="AB1518" i="1"/>
  <c r="AB1530" i="1"/>
  <c r="AB1542" i="1"/>
  <c r="AB1554" i="1"/>
  <c r="AB1566" i="1"/>
  <c r="AB1578" i="1"/>
  <c r="AB1590" i="1"/>
  <c r="AB1602" i="1"/>
  <c r="AB1614" i="1"/>
  <c r="AB1626" i="1"/>
  <c r="AB1638" i="1"/>
  <c r="AB1650" i="1"/>
  <c r="AB1662" i="1"/>
  <c r="AB1674" i="1"/>
  <c r="AB1686" i="1"/>
  <c r="AB1698" i="1"/>
  <c r="AB1710" i="1"/>
  <c r="AB1722" i="1"/>
  <c r="AB1734" i="1"/>
  <c r="AB1746" i="1"/>
  <c r="AB1758" i="1"/>
  <c r="AB1770" i="1"/>
  <c r="AB1782" i="1"/>
  <c r="AB1794" i="1"/>
  <c r="AB1806" i="1"/>
  <c r="AB1818" i="1"/>
  <c r="AB1830" i="1"/>
  <c r="AB1842" i="1"/>
  <c r="AB1854" i="1"/>
  <c r="AB1866" i="1"/>
  <c r="AB1878" i="1"/>
  <c r="AB1890" i="1"/>
  <c r="AB1902" i="1"/>
  <c r="AB1914" i="1"/>
  <c r="AB1926" i="1"/>
  <c r="AB1938" i="1"/>
  <c r="AB1950" i="1"/>
  <c r="AB1962" i="1"/>
  <c r="AB1974" i="1"/>
  <c r="AB1986" i="1"/>
  <c r="AB1998" i="1"/>
  <c r="AB2010" i="1"/>
  <c r="AB2022" i="1"/>
  <c r="AB2034" i="1"/>
  <c r="AB2046" i="1"/>
  <c r="AB2058" i="1"/>
  <c r="AB2070" i="1"/>
  <c r="AB2082" i="1"/>
  <c r="AB2094" i="1"/>
  <c r="AB2106" i="1"/>
  <c r="AB2118" i="1"/>
  <c r="AB2130" i="1"/>
  <c r="AB2142" i="1"/>
  <c r="AB2154" i="1"/>
  <c r="AB2166" i="1"/>
  <c r="AB2178" i="1"/>
  <c r="AB2190" i="1"/>
  <c r="AB2202" i="1"/>
  <c r="AB2214" i="1"/>
  <c r="AB2226" i="1"/>
  <c r="AB2238" i="1"/>
  <c r="AB2250" i="1"/>
  <c r="AB2262" i="1"/>
  <c r="AB2274" i="1"/>
  <c r="AB2286" i="1"/>
  <c r="AB2298" i="1"/>
  <c r="AB2310" i="1"/>
  <c r="AB2322" i="1"/>
  <c r="AB2334" i="1"/>
  <c r="AB2346" i="1"/>
  <c r="AB2358" i="1"/>
  <c r="AB2370" i="1"/>
  <c r="AB2382" i="1"/>
  <c r="AB2394" i="1"/>
  <c r="AB2406" i="1"/>
  <c r="AB2418" i="1"/>
  <c r="AB2430" i="1"/>
  <c r="AB2442" i="1"/>
  <c r="AB2454" i="1"/>
  <c r="AB2466" i="1"/>
  <c r="AB2478" i="1"/>
  <c r="AB2490" i="1"/>
  <c r="AB2502" i="1"/>
  <c r="AB2514" i="1"/>
  <c r="AB2526" i="1"/>
  <c r="AB2538" i="1"/>
  <c r="AB2550" i="1"/>
  <c r="AB2562" i="1"/>
  <c r="AB2574" i="1"/>
  <c r="AB2586" i="1"/>
  <c r="AB2598" i="1"/>
  <c r="AB2610" i="1"/>
  <c r="AB2622" i="1"/>
  <c r="AB2634" i="1"/>
  <c r="AB2646" i="1"/>
  <c r="AB2658" i="1"/>
  <c r="AB2670" i="1"/>
  <c r="AB2682" i="1"/>
  <c r="AB2694" i="1"/>
  <c r="AB2706" i="1"/>
  <c r="AB2718" i="1"/>
  <c r="AB2730" i="1"/>
  <c r="AB2742" i="1"/>
  <c r="AB2754" i="1"/>
  <c r="AB2766" i="1"/>
  <c r="AB2778" i="1"/>
  <c r="AB2790" i="1"/>
  <c r="AB2802" i="1"/>
  <c r="AB2814" i="1"/>
  <c r="AB2826" i="1"/>
  <c r="AB2838" i="1"/>
  <c r="AB2850" i="1"/>
  <c r="AB2862" i="1"/>
  <c r="AB2874" i="1"/>
  <c r="AB2886" i="1"/>
  <c r="AB2898" i="1"/>
  <c r="AB2910" i="1"/>
  <c r="AB2922" i="1"/>
  <c r="AB2934" i="1"/>
  <c r="AB2946" i="1"/>
  <c r="AB2958" i="1"/>
  <c r="AB2970" i="1"/>
  <c r="AB2982" i="1"/>
  <c r="AB2994" i="1"/>
  <c r="AB3006" i="1"/>
  <c r="AB3018" i="1"/>
  <c r="AB3030" i="1"/>
  <c r="AB3042" i="1"/>
  <c r="AB3054" i="1"/>
  <c r="AB3066" i="1"/>
  <c r="AB3078" i="1"/>
  <c r="AB3090" i="1"/>
  <c r="AB3102" i="1"/>
  <c r="AB3114" i="1"/>
  <c r="AB3126" i="1"/>
  <c r="AB3138" i="1"/>
  <c r="AB3150" i="1"/>
  <c r="AB3162" i="1"/>
  <c r="AB3174" i="1"/>
  <c r="AB3186" i="1"/>
  <c r="AB3198" i="1"/>
  <c r="AB3210" i="1"/>
  <c r="AB3222" i="1"/>
  <c r="AB3234" i="1"/>
  <c r="AB3246" i="1"/>
  <c r="AB3258" i="1"/>
  <c r="AB3270" i="1"/>
  <c r="AB3282" i="1"/>
  <c r="AB3294" i="1"/>
  <c r="AB3306" i="1"/>
  <c r="AB3318" i="1"/>
  <c r="AB3330" i="1"/>
  <c r="AB3342" i="1"/>
  <c r="AB3354" i="1"/>
  <c r="AB3366" i="1"/>
  <c r="AB3378" i="1"/>
  <c r="AB3390" i="1"/>
  <c r="AB3402" i="1"/>
  <c r="AB3414" i="1"/>
  <c r="AB3426" i="1"/>
  <c r="AB3438" i="1"/>
  <c r="AB3450" i="1"/>
  <c r="AB3462" i="1"/>
  <c r="AB3474" i="1"/>
  <c r="AB3486" i="1"/>
  <c r="AB3498" i="1"/>
  <c r="AB3510" i="1"/>
  <c r="AB3522" i="1"/>
  <c r="AB3534" i="1"/>
  <c r="AB3546" i="1"/>
  <c r="AB3558" i="1"/>
  <c r="AB3570" i="1"/>
  <c r="AB114" i="1"/>
  <c r="AA115" i="1"/>
  <c r="Q115" i="1" s="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0" i="1"/>
  <c r="AA2111" i="1"/>
  <c r="AA2112" i="1"/>
  <c r="AA2113" i="1"/>
  <c r="AA2114" i="1"/>
  <c r="AA2115" i="1"/>
  <c r="AA2116" i="1"/>
  <c r="AA2117" i="1"/>
  <c r="AA2118" i="1"/>
  <c r="AA2119" i="1"/>
  <c r="AA2120" i="1"/>
  <c r="AA2121" i="1"/>
  <c r="AA2122" i="1"/>
  <c r="AA2123" i="1"/>
  <c r="AA2124" i="1"/>
  <c r="AA2125" i="1"/>
  <c r="AA2126" i="1"/>
  <c r="AA2127" i="1"/>
  <c r="AA2128" i="1"/>
  <c r="AA2129" i="1"/>
  <c r="AA2130" i="1"/>
  <c r="AA2131" i="1"/>
  <c r="AA2132"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AA2233" i="1"/>
  <c r="AA2234" i="1"/>
  <c r="AA2235" i="1"/>
  <c r="AA2236" i="1"/>
  <c r="AA2237" i="1"/>
  <c r="AA2238" i="1"/>
  <c r="AA2239" i="1"/>
  <c r="AA2240" i="1"/>
  <c r="AA2241" i="1"/>
  <c r="AA2242" i="1"/>
  <c r="AA2243" i="1"/>
  <c r="AA2244" i="1"/>
  <c r="AA2245" i="1"/>
  <c r="AA2246"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06" i="1"/>
  <c r="AA2307" i="1"/>
  <c r="AA2308" i="1"/>
  <c r="AA2309" i="1"/>
  <c r="AA2310" i="1"/>
  <c r="AA2311" i="1"/>
  <c r="AA2312" i="1"/>
  <c r="AA2313" i="1"/>
  <c r="AA2314" i="1"/>
  <c r="AA2315" i="1"/>
  <c r="AA2316" i="1"/>
  <c r="AA2317" i="1"/>
  <c r="AA2318" i="1"/>
  <c r="AA2319" i="1"/>
  <c r="AA2320" i="1"/>
  <c r="AA2321" i="1"/>
  <c r="AA2322" i="1"/>
  <c r="AA2323" i="1"/>
  <c r="AA2324" i="1"/>
  <c r="AA2325" i="1"/>
  <c r="AA2326" i="1"/>
  <c r="AA2327" i="1"/>
  <c r="AA2328" i="1"/>
  <c r="AA2329" i="1"/>
  <c r="AA2330" i="1"/>
  <c r="AA2331" i="1"/>
  <c r="AA2332" i="1"/>
  <c r="AA2333" i="1"/>
  <c r="AA2334" i="1"/>
  <c r="AA2335" i="1"/>
  <c r="AA2336" i="1"/>
  <c r="AA2337" i="1"/>
  <c r="AA2338" i="1"/>
  <c r="AA2339" i="1"/>
  <c r="AA2340" i="1"/>
  <c r="AA2341"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AA2378" i="1"/>
  <c r="AA2379" i="1"/>
  <c r="AA2380" i="1"/>
  <c r="AA2381" i="1"/>
  <c r="AA2382" i="1"/>
  <c r="AA2383" i="1"/>
  <c r="AA2384" i="1"/>
  <c r="AA2385" i="1"/>
  <c r="AA2386" i="1"/>
  <c r="AA2387" i="1"/>
  <c r="AA2388" i="1"/>
  <c r="AA2389" i="1"/>
  <c r="AA2390" i="1"/>
  <c r="AA2391" i="1"/>
  <c r="AA2392" i="1"/>
  <c r="AA2393" i="1"/>
  <c r="AA2394" i="1"/>
  <c r="AA2395" i="1"/>
  <c r="AA2396" i="1"/>
  <c r="AA2397" i="1"/>
  <c r="AA2398" i="1"/>
  <c r="AA2399" i="1"/>
  <c r="AA2400" i="1"/>
  <c r="AA2401" i="1"/>
  <c r="AA2402" i="1"/>
  <c r="AA2403" i="1"/>
  <c r="AA2404" i="1"/>
  <c r="AA2405" i="1"/>
  <c r="AA2406" i="1"/>
  <c r="AA2407" i="1"/>
  <c r="AA2408" i="1"/>
  <c r="AA2409" i="1"/>
  <c r="AA2410" i="1"/>
  <c r="AA2411" i="1"/>
  <c r="AA2412" i="1"/>
  <c r="AA2413" i="1"/>
  <c r="AA2414" i="1"/>
  <c r="AA2415" i="1"/>
  <c r="AA2416" i="1"/>
  <c r="AA2417" i="1"/>
  <c r="AA2418" i="1"/>
  <c r="AA2419" i="1"/>
  <c r="AA2420" i="1"/>
  <c r="AA2421" i="1"/>
  <c r="AA2422" i="1"/>
  <c r="AA2423" i="1"/>
  <c r="AA2424" i="1"/>
  <c r="AA2425" i="1"/>
  <c r="AA2426" i="1"/>
  <c r="AA2427" i="1"/>
  <c r="AA2428" i="1"/>
  <c r="AA2429" i="1"/>
  <c r="AA2430" i="1"/>
  <c r="AA2431" i="1"/>
  <c r="AA2432" i="1"/>
  <c r="AA2433" i="1"/>
  <c r="AA2434" i="1"/>
  <c r="AA2435" i="1"/>
  <c r="AA2436" i="1"/>
  <c r="AA2437" i="1"/>
  <c r="AA2438" i="1"/>
  <c r="AA2439" i="1"/>
  <c r="AA2440" i="1"/>
  <c r="AA2441" i="1"/>
  <c r="AA2442" i="1"/>
  <c r="AA2443" i="1"/>
  <c r="AA2444" i="1"/>
  <c r="AA2445" i="1"/>
  <c r="AA2446" i="1"/>
  <c r="AA2447" i="1"/>
  <c r="AA2448" i="1"/>
  <c r="AA2449" i="1"/>
  <c r="AA2450" i="1"/>
  <c r="AA2451" i="1"/>
  <c r="AA2452" i="1"/>
  <c r="AA2453" i="1"/>
  <c r="AA2454" i="1"/>
  <c r="AA2455" i="1"/>
  <c r="AA2456" i="1"/>
  <c r="AA2457" i="1"/>
  <c r="AA2458" i="1"/>
  <c r="AA2459" i="1"/>
  <c r="AA2460" i="1"/>
  <c r="AA2461" i="1"/>
  <c r="AA2462" i="1"/>
  <c r="AA2463" i="1"/>
  <c r="AA2464" i="1"/>
  <c r="AA2465" i="1"/>
  <c r="AA2466" i="1"/>
  <c r="AA2467" i="1"/>
  <c r="AA2468" i="1"/>
  <c r="AA2469" i="1"/>
  <c r="AA2470" i="1"/>
  <c r="AA2471" i="1"/>
  <c r="AA2472" i="1"/>
  <c r="AA2473" i="1"/>
  <c r="AA2474" i="1"/>
  <c r="AA2475" i="1"/>
  <c r="AA2476" i="1"/>
  <c r="AA2477" i="1"/>
  <c r="AA2478" i="1"/>
  <c r="AA2479" i="1"/>
  <c r="AA2480" i="1"/>
  <c r="AA2481" i="1"/>
  <c r="AA2482" i="1"/>
  <c r="AA2483" i="1"/>
  <c r="AA2484" i="1"/>
  <c r="AA2485" i="1"/>
  <c r="AA2486" i="1"/>
  <c r="AA2487" i="1"/>
  <c r="AA2488" i="1"/>
  <c r="AA2489" i="1"/>
  <c r="AA2490" i="1"/>
  <c r="AA2491" i="1"/>
  <c r="AA2492" i="1"/>
  <c r="AA2493" i="1"/>
  <c r="AA2494" i="1"/>
  <c r="AA2495" i="1"/>
  <c r="AA2496" i="1"/>
  <c r="AA2497" i="1"/>
  <c r="AA2498" i="1"/>
  <c r="AA2499" i="1"/>
  <c r="AA2500" i="1"/>
  <c r="AA2501" i="1"/>
  <c r="AA2502" i="1"/>
  <c r="AA2503" i="1"/>
  <c r="AA2504" i="1"/>
  <c r="AA2505" i="1"/>
  <c r="AA2506" i="1"/>
  <c r="AA2507" i="1"/>
  <c r="AA2508" i="1"/>
  <c r="AA2509" i="1"/>
  <c r="AA2510" i="1"/>
  <c r="AA2511" i="1"/>
  <c r="AA2512" i="1"/>
  <c r="AA2513" i="1"/>
  <c r="AA2514" i="1"/>
  <c r="AA2515" i="1"/>
  <c r="AA2516" i="1"/>
  <c r="AA2517" i="1"/>
  <c r="AA2518" i="1"/>
  <c r="AA2519" i="1"/>
  <c r="AA2520" i="1"/>
  <c r="AA2521" i="1"/>
  <c r="AA2522" i="1"/>
  <c r="AA2523" i="1"/>
  <c r="AA2524" i="1"/>
  <c r="AA2525" i="1"/>
  <c r="AA2526" i="1"/>
  <c r="AA2527" i="1"/>
  <c r="AA2528" i="1"/>
  <c r="AA2529" i="1"/>
  <c r="AA2530" i="1"/>
  <c r="AA2531" i="1"/>
  <c r="AA2532" i="1"/>
  <c r="AA2533" i="1"/>
  <c r="AA2534" i="1"/>
  <c r="AA2535" i="1"/>
  <c r="AA2536" i="1"/>
  <c r="AA2537" i="1"/>
  <c r="AA2538" i="1"/>
  <c r="AA2539" i="1"/>
  <c r="AA2540" i="1"/>
  <c r="AA2541" i="1"/>
  <c r="AA2542" i="1"/>
  <c r="AA2543" i="1"/>
  <c r="AA2544" i="1"/>
  <c r="AA2545" i="1"/>
  <c r="AA2546" i="1"/>
  <c r="AA2547" i="1"/>
  <c r="AA2548" i="1"/>
  <c r="AA2549" i="1"/>
  <c r="AA2550" i="1"/>
  <c r="AA2551" i="1"/>
  <c r="AA2552" i="1"/>
  <c r="AA2553" i="1"/>
  <c r="AA2554" i="1"/>
  <c r="AA2555" i="1"/>
  <c r="AA2556" i="1"/>
  <c r="AA2557" i="1"/>
  <c r="AA2558" i="1"/>
  <c r="AA2559" i="1"/>
  <c r="AA2560" i="1"/>
  <c r="AA2561" i="1"/>
  <c r="AA2562" i="1"/>
  <c r="AA2563" i="1"/>
  <c r="AA2564" i="1"/>
  <c r="AA2565" i="1"/>
  <c r="AA2566" i="1"/>
  <c r="AA2567" i="1"/>
  <c r="AA2568" i="1"/>
  <c r="AA2569" i="1"/>
  <c r="AA2570" i="1"/>
  <c r="AA2571" i="1"/>
  <c r="AA2572" i="1"/>
  <c r="AA2573" i="1"/>
  <c r="AA2574" i="1"/>
  <c r="AA2575" i="1"/>
  <c r="AA2576" i="1"/>
  <c r="AA2577" i="1"/>
  <c r="AA2578" i="1"/>
  <c r="AA2579" i="1"/>
  <c r="AA2580" i="1"/>
  <c r="AA2581" i="1"/>
  <c r="AA2582" i="1"/>
  <c r="AA2583" i="1"/>
  <c r="AA2584" i="1"/>
  <c r="AA2585" i="1"/>
  <c r="AA2586" i="1"/>
  <c r="AA2587" i="1"/>
  <c r="AA2588" i="1"/>
  <c r="AA2589" i="1"/>
  <c r="AA2590" i="1"/>
  <c r="AA2591" i="1"/>
  <c r="AA2592" i="1"/>
  <c r="AA2593" i="1"/>
  <c r="AA2594" i="1"/>
  <c r="AA2595" i="1"/>
  <c r="AA2596" i="1"/>
  <c r="AA2597" i="1"/>
  <c r="AA2598" i="1"/>
  <c r="AA2599" i="1"/>
  <c r="AA2600" i="1"/>
  <c r="AA2601" i="1"/>
  <c r="AA2602" i="1"/>
  <c r="AA2603" i="1"/>
  <c r="AA2604" i="1"/>
  <c r="AA2605" i="1"/>
  <c r="AA2606" i="1"/>
  <c r="AA2607" i="1"/>
  <c r="AA2608" i="1"/>
  <c r="AA2609" i="1"/>
  <c r="AA2610" i="1"/>
  <c r="AA2611" i="1"/>
  <c r="AA2612" i="1"/>
  <c r="AA2613" i="1"/>
  <c r="AA2614" i="1"/>
  <c r="AA2615" i="1"/>
  <c r="AA2616" i="1"/>
  <c r="AA2617" i="1"/>
  <c r="AA2618" i="1"/>
  <c r="AA2619" i="1"/>
  <c r="AA2620" i="1"/>
  <c r="AA2621" i="1"/>
  <c r="AA2622" i="1"/>
  <c r="AA2623" i="1"/>
  <c r="AA2624" i="1"/>
  <c r="AA2625" i="1"/>
  <c r="AA2626" i="1"/>
  <c r="AA2627" i="1"/>
  <c r="AA2628" i="1"/>
  <c r="AA2629" i="1"/>
  <c r="AA2630" i="1"/>
  <c r="AA2631" i="1"/>
  <c r="AA2632" i="1"/>
  <c r="AA2633" i="1"/>
  <c r="AA2634" i="1"/>
  <c r="AA2635" i="1"/>
  <c r="AA2636" i="1"/>
  <c r="AA2637" i="1"/>
  <c r="AA2638" i="1"/>
  <c r="AA2639" i="1"/>
  <c r="AA2640" i="1"/>
  <c r="AA2641" i="1"/>
  <c r="AA2642" i="1"/>
  <c r="AA2643" i="1"/>
  <c r="AA2644" i="1"/>
  <c r="AA2645" i="1"/>
  <c r="AA2646" i="1"/>
  <c r="AA2647" i="1"/>
  <c r="AA2648" i="1"/>
  <c r="AA2649" i="1"/>
  <c r="AA2650" i="1"/>
  <c r="AA2651" i="1"/>
  <c r="AA2652" i="1"/>
  <c r="AA2653" i="1"/>
  <c r="AA2654" i="1"/>
  <c r="AA2655" i="1"/>
  <c r="AA2656" i="1"/>
  <c r="AA2657" i="1"/>
  <c r="AA2658" i="1"/>
  <c r="AA2659" i="1"/>
  <c r="AA2660" i="1"/>
  <c r="AA2661" i="1"/>
  <c r="AA2662" i="1"/>
  <c r="AA2663" i="1"/>
  <c r="AA2664" i="1"/>
  <c r="AA2665" i="1"/>
  <c r="AA2666" i="1"/>
  <c r="AA2667" i="1"/>
  <c r="AA2668" i="1"/>
  <c r="AA2669" i="1"/>
  <c r="AA2670" i="1"/>
  <c r="AA2671" i="1"/>
  <c r="AA2672" i="1"/>
  <c r="AA2673" i="1"/>
  <c r="AA2674" i="1"/>
  <c r="AA2675" i="1"/>
  <c r="AA2676" i="1"/>
  <c r="AA2677" i="1"/>
  <c r="AA2678" i="1"/>
  <c r="AA2679" i="1"/>
  <c r="AA2680" i="1"/>
  <c r="AA2681" i="1"/>
  <c r="AA2682" i="1"/>
  <c r="AA2683" i="1"/>
  <c r="AA2684" i="1"/>
  <c r="AA2685" i="1"/>
  <c r="AA2686" i="1"/>
  <c r="AA2687" i="1"/>
  <c r="AA2688" i="1"/>
  <c r="AA2689" i="1"/>
  <c r="AA2690" i="1"/>
  <c r="AA2691" i="1"/>
  <c r="AA2692" i="1"/>
  <c r="AA2693" i="1"/>
  <c r="AA2694" i="1"/>
  <c r="AA2695" i="1"/>
  <c r="AA2696" i="1"/>
  <c r="AA2697" i="1"/>
  <c r="AA2698" i="1"/>
  <c r="AA2699" i="1"/>
  <c r="AA2700" i="1"/>
  <c r="AA2701" i="1"/>
  <c r="AA2702" i="1"/>
  <c r="AA2703" i="1"/>
  <c r="AA2704" i="1"/>
  <c r="AA2705" i="1"/>
  <c r="AA2706" i="1"/>
  <c r="AA2707" i="1"/>
  <c r="AA2708" i="1"/>
  <c r="AA2709" i="1"/>
  <c r="AA2710" i="1"/>
  <c r="AA2711" i="1"/>
  <c r="AA2712" i="1"/>
  <c r="AA2713" i="1"/>
  <c r="AA2714" i="1"/>
  <c r="AA2715" i="1"/>
  <c r="AA2716" i="1"/>
  <c r="AA2717" i="1"/>
  <c r="AA2718" i="1"/>
  <c r="AA2719" i="1"/>
  <c r="AA2720" i="1"/>
  <c r="AA2721" i="1"/>
  <c r="AA2722" i="1"/>
  <c r="AA2723" i="1"/>
  <c r="AA2724" i="1"/>
  <c r="AA2725" i="1"/>
  <c r="AA2726" i="1"/>
  <c r="AA2727" i="1"/>
  <c r="AA2728" i="1"/>
  <c r="AA2729" i="1"/>
  <c r="AA2730" i="1"/>
  <c r="AA2731" i="1"/>
  <c r="AA2732" i="1"/>
  <c r="AA2733" i="1"/>
  <c r="AA2734" i="1"/>
  <c r="AA2735" i="1"/>
  <c r="AA2736" i="1"/>
  <c r="AA2737" i="1"/>
  <c r="AA2738" i="1"/>
  <c r="AA2739" i="1"/>
  <c r="AA2740" i="1"/>
  <c r="AA2741" i="1"/>
  <c r="AA2742" i="1"/>
  <c r="AA2743" i="1"/>
  <c r="AA2744" i="1"/>
  <c r="AA2745" i="1"/>
  <c r="AA2746" i="1"/>
  <c r="AA2747" i="1"/>
  <c r="AA2748" i="1"/>
  <c r="AA2749" i="1"/>
  <c r="AA2750" i="1"/>
  <c r="AA2751" i="1"/>
  <c r="AA2752" i="1"/>
  <c r="AA2753" i="1"/>
  <c r="AA2754" i="1"/>
  <c r="AA2755" i="1"/>
  <c r="AA2756" i="1"/>
  <c r="AA2757" i="1"/>
  <c r="AA2758" i="1"/>
  <c r="AA2759" i="1"/>
  <c r="AA2760" i="1"/>
  <c r="AA2761" i="1"/>
  <c r="AA2762" i="1"/>
  <c r="AA2763" i="1"/>
  <c r="AA2764" i="1"/>
  <c r="AA2765" i="1"/>
  <c r="AA2766" i="1"/>
  <c r="AA2767" i="1"/>
  <c r="AA2768" i="1"/>
  <c r="AA2769" i="1"/>
  <c r="AA2770" i="1"/>
  <c r="AA2771" i="1"/>
  <c r="AA2772" i="1"/>
  <c r="AA2773" i="1"/>
  <c r="AA2774" i="1"/>
  <c r="AA2775" i="1"/>
  <c r="AA2776" i="1"/>
  <c r="AA2777" i="1"/>
  <c r="AA2778" i="1"/>
  <c r="AA2779" i="1"/>
  <c r="AA2780" i="1"/>
  <c r="AA2781" i="1"/>
  <c r="AA2782" i="1"/>
  <c r="AA2783" i="1"/>
  <c r="AA2784" i="1"/>
  <c r="AA2785" i="1"/>
  <c r="AA2786" i="1"/>
  <c r="AA2787" i="1"/>
  <c r="AA2788" i="1"/>
  <c r="AA2789" i="1"/>
  <c r="AA2790" i="1"/>
  <c r="AA2791" i="1"/>
  <c r="AA2792" i="1"/>
  <c r="AA2793" i="1"/>
  <c r="AA2794" i="1"/>
  <c r="AA2795" i="1"/>
  <c r="AA2796" i="1"/>
  <c r="AA2797" i="1"/>
  <c r="AA2798" i="1"/>
  <c r="AA2799" i="1"/>
  <c r="AA2800" i="1"/>
  <c r="AA2801" i="1"/>
  <c r="AA2802" i="1"/>
  <c r="AA2803" i="1"/>
  <c r="AA2804" i="1"/>
  <c r="AA2805" i="1"/>
  <c r="AA2806" i="1"/>
  <c r="AA2807" i="1"/>
  <c r="AA2808" i="1"/>
  <c r="AA2809" i="1"/>
  <c r="AA2810" i="1"/>
  <c r="AA2811" i="1"/>
  <c r="AA2812" i="1"/>
  <c r="AA2813" i="1"/>
  <c r="AA2814" i="1"/>
  <c r="AA2815" i="1"/>
  <c r="AA2816" i="1"/>
  <c r="AA2817" i="1"/>
  <c r="AA2818" i="1"/>
  <c r="AA2819" i="1"/>
  <c r="AA2820" i="1"/>
  <c r="AA2821" i="1"/>
  <c r="AA2822" i="1"/>
  <c r="AA2823" i="1"/>
  <c r="AA2824" i="1"/>
  <c r="AA2825" i="1"/>
  <c r="AA2826" i="1"/>
  <c r="AA2827" i="1"/>
  <c r="AA2828" i="1"/>
  <c r="AA2829" i="1"/>
  <c r="AA2830" i="1"/>
  <c r="AA2831" i="1"/>
  <c r="AA2832" i="1"/>
  <c r="AA2833" i="1"/>
  <c r="AA2834" i="1"/>
  <c r="AA2835" i="1"/>
  <c r="AA2836" i="1"/>
  <c r="AA2837" i="1"/>
  <c r="AA2838" i="1"/>
  <c r="AA2839" i="1"/>
  <c r="AA2840" i="1"/>
  <c r="AA2841" i="1"/>
  <c r="AA2842" i="1"/>
  <c r="AA2843" i="1"/>
  <c r="AA2844" i="1"/>
  <c r="AA2845" i="1"/>
  <c r="AA2846" i="1"/>
  <c r="AA2847" i="1"/>
  <c r="AA2848" i="1"/>
  <c r="AA2849" i="1"/>
  <c r="AA2850" i="1"/>
  <c r="AA2851" i="1"/>
  <c r="AA2852" i="1"/>
  <c r="AA2853" i="1"/>
  <c r="AA2854" i="1"/>
  <c r="AA2855" i="1"/>
  <c r="AA2856" i="1"/>
  <c r="AA2857" i="1"/>
  <c r="AA2858" i="1"/>
  <c r="AA2859" i="1"/>
  <c r="AA2860" i="1"/>
  <c r="AA2861" i="1"/>
  <c r="AA2862" i="1"/>
  <c r="AA2863" i="1"/>
  <c r="AA2864" i="1"/>
  <c r="AA2865" i="1"/>
  <c r="AA2866" i="1"/>
  <c r="AA2867" i="1"/>
  <c r="AA2868" i="1"/>
  <c r="AA2869" i="1"/>
  <c r="AA2870" i="1"/>
  <c r="AA2871" i="1"/>
  <c r="AA2872" i="1"/>
  <c r="AA2873" i="1"/>
  <c r="AA2874" i="1"/>
  <c r="AA2875" i="1"/>
  <c r="AA2876" i="1"/>
  <c r="AA2877" i="1"/>
  <c r="AA2878" i="1"/>
  <c r="AA2879" i="1"/>
  <c r="AA2880" i="1"/>
  <c r="AA2881" i="1"/>
  <c r="AA2882" i="1"/>
  <c r="AA2883" i="1"/>
  <c r="AA2884" i="1"/>
  <c r="AA2885" i="1"/>
  <c r="AA2886" i="1"/>
  <c r="AA2887" i="1"/>
  <c r="AA2888" i="1"/>
  <c r="AA2889" i="1"/>
  <c r="AA2890" i="1"/>
  <c r="AA2891" i="1"/>
  <c r="AA2892" i="1"/>
  <c r="AA2893" i="1"/>
  <c r="AA2894" i="1"/>
  <c r="AA2895" i="1"/>
  <c r="AA2896" i="1"/>
  <c r="AA2897" i="1"/>
  <c r="AA2898" i="1"/>
  <c r="AA2899" i="1"/>
  <c r="AA2900" i="1"/>
  <c r="AA2901" i="1"/>
  <c r="AA2902" i="1"/>
  <c r="AA2903" i="1"/>
  <c r="AA2904" i="1"/>
  <c r="AA2905" i="1"/>
  <c r="AA2906" i="1"/>
  <c r="AA2907" i="1"/>
  <c r="AA2908" i="1"/>
  <c r="AA2909" i="1"/>
  <c r="AA2910" i="1"/>
  <c r="AA2911" i="1"/>
  <c r="AA2912" i="1"/>
  <c r="AA2913" i="1"/>
  <c r="AA2914" i="1"/>
  <c r="AA2915" i="1"/>
  <c r="AA2916" i="1"/>
  <c r="AA2917" i="1"/>
  <c r="AA2918" i="1"/>
  <c r="AA2919" i="1"/>
  <c r="AA2920" i="1"/>
  <c r="AA2921" i="1"/>
  <c r="AA2922" i="1"/>
  <c r="AA2923" i="1"/>
  <c r="AA2924" i="1"/>
  <c r="AA2925" i="1"/>
  <c r="AA2926" i="1"/>
  <c r="AA2927" i="1"/>
  <c r="AA2928" i="1"/>
  <c r="AA2929" i="1"/>
  <c r="AA2930" i="1"/>
  <c r="AA2931" i="1"/>
  <c r="AA2932" i="1"/>
  <c r="AA2933" i="1"/>
  <c r="AA2934" i="1"/>
  <c r="AA2935" i="1"/>
  <c r="AA2936" i="1"/>
  <c r="AA2937" i="1"/>
  <c r="AA2938" i="1"/>
  <c r="AA2939" i="1"/>
  <c r="AA2940" i="1"/>
  <c r="AA2941" i="1"/>
  <c r="AA2942" i="1"/>
  <c r="AA2943" i="1"/>
  <c r="AA2944" i="1"/>
  <c r="AA2945" i="1"/>
  <c r="AA2946" i="1"/>
  <c r="AA2947" i="1"/>
  <c r="AA2948" i="1"/>
  <c r="AA2949" i="1"/>
  <c r="AA2950" i="1"/>
  <c r="AA2951" i="1"/>
  <c r="AA2952" i="1"/>
  <c r="AA2953" i="1"/>
  <c r="AA2954" i="1"/>
  <c r="AA2955" i="1"/>
  <c r="AA2956" i="1"/>
  <c r="AA2957" i="1"/>
  <c r="AA2958" i="1"/>
  <c r="AA2959" i="1"/>
  <c r="AA2960" i="1"/>
  <c r="AA2961" i="1"/>
  <c r="AA2962" i="1"/>
  <c r="AA2963" i="1"/>
  <c r="AA2964" i="1"/>
  <c r="AA2965" i="1"/>
  <c r="AA2966" i="1"/>
  <c r="AA2967" i="1"/>
  <c r="AA2968" i="1"/>
  <c r="AA2969" i="1"/>
  <c r="AA2970" i="1"/>
  <c r="AA2971" i="1"/>
  <c r="AA2972" i="1"/>
  <c r="AA2973" i="1"/>
  <c r="AA2974" i="1"/>
  <c r="AA2975" i="1"/>
  <c r="AA2976" i="1"/>
  <c r="AA2977" i="1"/>
  <c r="AA2978" i="1"/>
  <c r="AA2979" i="1"/>
  <c r="AA2980" i="1"/>
  <c r="AA2981" i="1"/>
  <c r="AA2982" i="1"/>
  <c r="AA2983" i="1"/>
  <c r="AA2984" i="1"/>
  <c r="AA2985" i="1"/>
  <c r="AA2986" i="1"/>
  <c r="AA2987" i="1"/>
  <c r="AA2988" i="1"/>
  <c r="AA2989" i="1"/>
  <c r="AA2990" i="1"/>
  <c r="AA2991" i="1"/>
  <c r="AA2992" i="1"/>
  <c r="AA2993" i="1"/>
  <c r="AA2994" i="1"/>
  <c r="AA2995" i="1"/>
  <c r="AA2996" i="1"/>
  <c r="AA2997" i="1"/>
  <c r="AA2998" i="1"/>
  <c r="AA2999" i="1"/>
  <c r="AA3000" i="1"/>
  <c r="AA3001" i="1"/>
  <c r="AA3002" i="1"/>
  <c r="AA3003" i="1"/>
  <c r="AA3004" i="1"/>
  <c r="AA3005" i="1"/>
  <c r="AA3006" i="1"/>
  <c r="AA3007" i="1"/>
  <c r="AA3008" i="1"/>
  <c r="AA3009" i="1"/>
  <c r="AA3010" i="1"/>
  <c r="AA3011" i="1"/>
  <c r="AA3012" i="1"/>
  <c r="AA3013" i="1"/>
  <c r="AA3014" i="1"/>
  <c r="AA3015" i="1"/>
  <c r="AA3016" i="1"/>
  <c r="AA3017" i="1"/>
  <c r="AA3018" i="1"/>
  <c r="AA3019" i="1"/>
  <c r="AA3020" i="1"/>
  <c r="AA3021" i="1"/>
  <c r="AA3022" i="1"/>
  <c r="AA3023" i="1"/>
  <c r="AA3024" i="1"/>
  <c r="AA3025" i="1"/>
  <c r="AA3026" i="1"/>
  <c r="AA3027" i="1"/>
  <c r="AA3028" i="1"/>
  <c r="AA3029" i="1"/>
  <c r="AA3030" i="1"/>
  <c r="AA3031" i="1"/>
  <c r="AA3032" i="1"/>
  <c r="AA3033" i="1"/>
  <c r="AA3034" i="1"/>
  <c r="AA3035" i="1"/>
  <c r="AA3036" i="1"/>
  <c r="AA3037" i="1"/>
  <c r="AA3038" i="1"/>
  <c r="AA3039" i="1"/>
  <c r="AA3040" i="1"/>
  <c r="AA3041" i="1"/>
  <c r="AA3042" i="1"/>
  <c r="AA3043" i="1"/>
  <c r="AA3044" i="1"/>
  <c r="AA3045" i="1"/>
  <c r="AA3046" i="1"/>
  <c r="AA3047" i="1"/>
  <c r="AA3048" i="1"/>
  <c r="AA3049" i="1"/>
  <c r="AA3050" i="1"/>
  <c r="AA3051" i="1"/>
  <c r="AA3052" i="1"/>
  <c r="AA3053" i="1"/>
  <c r="AA3054" i="1"/>
  <c r="AA3055" i="1"/>
  <c r="AA3056" i="1"/>
  <c r="AA3057" i="1"/>
  <c r="AA3058" i="1"/>
  <c r="AA3059" i="1"/>
  <c r="AA3060" i="1"/>
  <c r="AA3061" i="1"/>
  <c r="AA3062" i="1"/>
  <c r="AA3063" i="1"/>
  <c r="AA3064" i="1"/>
  <c r="AA3065" i="1"/>
  <c r="AA3066" i="1"/>
  <c r="AA3067" i="1"/>
  <c r="AA3068" i="1"/>
  <c r="AA3069" i="1"/>
  <c r="AA3070" i="1"/>
  <c r="AA3071" i="1"/>
  <c r="AA3072" i="1"/>
  <c r="AA3073" i="1"/>
  <c r="AA3074" i="1"/>
  <c r="AA3075" i="1"/>
  <c r="AA3076" i="1"/>
  <c r="AA3077" i="1"/>
  <c r="AA3078" i="1"/>
  <c r="AA3079" i="1"/>
  <c r="AA3080" i="1"/>
  <c r="AA3081" i="1"/>
  <c r="AA3082" i="1"/>
  <c r="AA3083" i="1"/>
  <c r="AA3084" i="1"/>
  <c r="AA3085" i="1"/>
  <c r="AA3086" i="1"/>
  <c r="AA3087" i="1"/>
  <c r="AA3088" i="1"/>
  <c r="AA3089" i="1"/>
  <c r="AA3090" i="1"/>
  <c r="AA3091" i="1"/>
  <c r="AA3092" i="1"/>
  <c r="AA3093" i="1"/>
  <c r="AA3094" i="1"/>
  <c r="AA3095" i="1"/>
  <c r="AA3096" i="1"/>
  <c r="AA3097" i="1"/>
  <c r="AA3098" i="1"/>
  <c r="AA3099" i="1"/>
  <c r="AA3100" i="1"/>
  <c r="AA3101" i="1"/>
  <c r="AA3102" i="1"/>
  <c r="AA3103" i="1"/>
  <c r="AA3104" i="1"/>
  <c r="AA3105" i="1"/>
  <c r="AA3106" i="1"/>
  <c r="AA3107" i="1"/>
  <c r="AA3108" i="1"/>
  <c r="AA3109" i="1"/>
  <c r="AA3110" i="1"/>
  <c r="AA3111" i="1"/>
  <c r="AA3112" i="1"/>
  <c r="AA3113" i="1"/>
  <c r="AA3114" i="1"/>
  <c r="AA3115" i="1"/>
  <c r="AA3116" i="1"/>
  <c r="AA3117" i="1"/>
  <c r="AA3118" i="1"/>
  <c r="AA3119" i="1"/>
  <c r="AA3120" i="1"/>
  <c r="AA3121" i="1"/>
  <c r="AA3122" i="1"/>
  <c r="AA3123" i="1"/>
  <c r="AA3124" i="1"/>
  <c r="AA3125" i="1"/>
  <c r="AA3126" i="1"/>
  <c r="AA3127" i="1"/>
  <c r="AA3128" i="1"/>
  <c r="AA3129" i="1"/>
  <c r="AA3130" i="1"/>
  <c r="AA3131" i="1"/>
  <c r="AA3132" i="1"/>
  <c r="AA3133" i="1"/>
  <c r="AA3134" i="1"/>
  <c r="AA3135" i="1"/>
  <c r="AA3136" i="1"/>
  <c r="AA3137" i="1"/>
  <c r="AA3138" i="1"/>
  <c r="AA3139" i="1"/>
  <c r="AA3140" i="1"/>
  <c r="AA3141" i="1"/>
  <c r="AA3142" i="1"/>
  <c r="AA3143" i="1"/>
  <c r="AA3144" i="1"/>
  <c r="AA3145" i="1"/>
  <c r="AA3146" i="1"/>
  <c r="AA3147" i="1"/>
  <c r="AA3148" i="1"/>
  <c r="AA3149" i="1"/>
  <c r="AA3150" i="1"/>
  <c r="AA3151" i="1"/>
  <c r="AA3152" i="1"/>
  <c r="AA3153" i="1"/>
  <c r="AA3154" i="1"/>
  <c r="AA3155" i="1"/>
  <c r="AA3156" i="1"/>
  <c r="AA3157" i="1"/>
  <c r="AA3158" i="1"/>
  <c r="AA3159" i="1"/>
  <c r="AA3160" i="1"/>
  <c r="AA3161" i="1"/>
  <c r="AA3162" i="1"/>
  <c r="AA3163" i="1"/>
  <c r="AA3164" i="1"/>
  <c r="AA3165" i="1"/>
  <c r="AA3166" i="1"/>
  <c r="AA3167" i="1"/>
  <c r="AA3168" i="1"/>
  <c r="AA3169" i="1"/>
  <c r="AA3170" i="1"/>
  <c r="AA3171" i="1"/>
  <c r="AA3172" i="1"/>
  <c r="AA3173" i="1"/>
  <c r="AA3174" i="1"/>
  <c r="AA3175" i="1"/>
  <c r="AA3176" i="1"/>
  <c r="AA3177" i="1"/>
  <c r="AA3178" i="1"/>
  <c r="AA3179" i="1"/>
  <c r="AA3180" i="1"/>
  <c r="AA3181" i="1"/>
  <c r="AA3182" i="1"/>
  <c r="AA3183" i="1"/>
  <c r="AA3184" i="1"/>
  <c r="AA3185" i="1"/>
  <c r="AA3186" i="1"/>
  <c r="AA3187" i="1"/>
  <c r="AA3188" i="1"/>
  <c r="AA3189" i="1"/>
  <c r="AA3190" i="1"/>
  <c r="AA3191" i="1"/>
  <c r="AA3192" i="1"/>
  <c r="AA3193" i="1"/>
  <c r="AA3194" i="1"/>
  <c r="AA3195" i="1"/>
  <c r="AA3196" i="1"/>
  <c r="AA3197" i="1"/>
  <c r="AA3198" i="1"/>
  <c r="AA3199" i="1"/>
  <c r="AA3200" i="1"/>
  <c r="AA3201" i="1"/>
  <c r="AA3202" i="1"/>
  <c r="AA3203" i="1"/>
  <c r="AA3204" i="1"/>
  <c r="AA3205" i="1"/>
  <c r="AA3206" i="1"/>
  <c r="AA3207" i="1"/>
  <c r="AA3208" i="1"/>
  <c r="AA3209" i="1"/>
  <c r="AA3210" i="1"/>
  <c r="AA3211" i="1"/>
  <c r="AA3212" i="1"/>
  <c r="AA3213" i="1"/>
  <c r="AA3214" i="1"/>
  <c r="AA3215" i="1"/>
  <c r="AA3216" i="1"/>
  <c r="AA3217" i="1"/>
  <c r="AA3218" i="1"/>
  <c r="AA3219" i="1"/>
  <c r="AA3220" i="1"/>
  <c r="AA3221" i="1"/>
  <c r="AA3222" i="1"/>
  <c r="AA3223" i="1"/>
  <c r="AA3224" i="1"/>
  <c r="AA3225" i="1"/>
  <c r="AA3226" i="1"/>
  <c r="AA3227" i="1"/>
  <c r="AA3228" i="1"/>
  <c r="AA3229" i="1"/>
  <c r="AA3230" i="1"/>
  <c r="AA3231" i="1"/>
  <c r="AA3232" i="1"/>
  <c r="AA3233" i="1"/>
  <c r="AA3234" i="1"/>
  <c r="AA3235" i="1"/>
  <c r="AA3236" i="1"/>
  <c r="AA3237" i="1"/>
  <c r="AA3238" i="1"/>
  <c r="AA3239" i="1"/>
  <c r="AA3240" i="1"/>
  <c r="AA3241" i="1"/>
  <c r="AA3242" i="1"/>
  <c r="AA3243" i="1"/>
  <c r="AA3244" i="1"/>
  <c r="AA3245" i="1"/>
  <c r="AA3246" i="1"/>
  <c r="AA3247" i="1"/>
  <c r="AA3248" i="1"/>
  <c r="AA3249" i="1"/>
  <c r="AA3250" i="1"/>
  <c r="AA3251" i="1"/>
  <c r="AA3252" i="1"/>
  <c r="AA3253" i="1"/>
  <c r="AA3254" i="1"/>
  <c r="AA3255" i="1"/>
  <c r="AA3256" i="1"/>
  <c r="AA3257" i="1"/>
  <c r="AA3258" i="1"/>
  <c r="AA3259" i="1"/>
  <c r="AA3260" i="1"/>
  <c r="AA3261" i="1"/>
  <c r="AA3262" i="1"/>
  <c r="AA3263" i="1"/>
  <c r="AA3264" i="1"/>
  <c r="AA3265" i="1"/>
  <c r="AA3266" i="1"/>
  <c r="AA3267" i="1"/>
  <c r="AA3268" i="1"/>
  <c r="AA3269" i="1"/>
  <c r="AA3270" i="1"/>
  <c r="AA3271" i="1"/>
  <c r="AA3272" i="1"/>
  <c r="AA3273" i="1"/>
  <c r="AA3274" i="1"/>
  <c r="AA3275" i="1"/>
  <c r="AA3276" i="1"/>
  <c r="AA3277" i="1"/>
  <c r="AA3278" i="1"/>
  <c r="AA3279" i="1"/>
  <c r="AA3280" i="1"/>
  <c r="AA3281" i="1"/>
  <c r="AA3282" i="1"/>
  <c r="AA3283" i="1"/>
  <c r="AA3284" i="1"/>
  <c r="AA3285" i="1"/>
  <c r="AA3286" i="1"/>
  <c r="AA3287" i="1"/>
  <c r="AA3288" i="1"/>
  <c r="AA3289" i="1"/>
  <c r="AA3290" i="1"/>
  <c r="AA3291" i="1"/>
  <c r="AA3292" i="1"/>
  <c r="AA3293" i="1"/>
  <c r="AA3294" i="1"/>
  <c r="AA3295" i="1"/>
  <c r="AA3296" i="1"/>
  <c r="AA3297" i="1"/>
  <c r="AA3298" i="1"/>
  <c r="AA3299" i="1"/>
  <c r="AA3300" i="1"/>
  <c r="AA3301" i="1"/>
  <c r="AA3302" i="1"/>
  <c r="AA3303" i="1"/>
  <c r="AA3304" i="1"/>
  <c r="AA3305" i="1"/>
  <c r="AA3306" i="1"/>
  <c r="AA3307" i="1"/>
  <c r="AA3308" i="1"/>
  <c r="AA3309" i="1"/>
  <c r="AA3310" i="1"/>
  <c r="AA3311" i="1"/>
  <c r="AA3312" i="1"/>
  <c r="AA3313" i="1"/>
  <c r="AA3314" i="1"/>
  <c r="AA3315" i="1"/>
  <c r="AA3316" i="1"/>
  <c r="AA3317" i="1"/>
  <c r="AA3318" i="1"/>
  <c r="AA3319" i="1"/>
  <c r="AA3320" i="1"/>
  <c r="AA3321" i="1"/>
  <c r="AA3322" i="1"/>
  <c r="AA3323" i="1"/>
  <c r="AA3324" i="1"/>
  <c r="AA3325" i="1"/>
  <c r="AA3326" i="1"/>
  <c r="AA3327" i="1"/>
  <c r="AA3328" i="1"/>
  <c r="AA3329" i="1"/>
  <c r="AA3330" i="1"/>
  <c r="AA3331" i="1"/>
  <c r="AA3332" i="1"/>
  <c r="AA3333" i="1"/>
  <c r="AA3334" i="1"/>
  <c r="AA3335" i="1"/>
  <c r="AA3336" i="1"/>
  <c r="AA3337" i="1"/>
  <c r="AA3338" i="1"/>
  <c r="AA3339" i="1"/>
  <c r="AA3340" i="1"/>
  <c r="AA3341" i="1"/>
  <c r="AA3342" i="1"/>
  <c r="AA3343" i="1"/>
  <c r="AA3344" i="1"/>
  <c r="AA3345" i="1"/>
  <c r="AA3346" i="1"/>
  <c r="AA3347" i="1"/>
  <c r="AA3348" i="1"/>
  <c r="AA3349" i="1"/>
  <c r="AA3350" i="1"/>
  <c r="AA3351" i="1"/>
  <c r="AA3352" i="1"/>
  <c r="AA3353" i="1"/>
  <c r="AA3354" i="1"/>
  <c r="AA3355" i="1"/>
  <c r="AA3356" i="1"/>
  <c r="AA3357" i="1"/>
  <c r="AA3358" i="1"/>
  <c r="AA3359" i="1"/>
  <c r="AA3360" i="1"/>
  <c r="AA3361" i="1"/>
  <c r="AA3362" i="1"/>
  <c r="AA3363" i="1"/>
  <c r="AA3364" i="1"/>
  <c r="AA3365" i="1"/>
  <c r="AA3366" i="1"/>
  <c r="AA3367" i="1"/>
  <c r="AA3368" i="1"/>
  <c r="AA3369" i="1"/>
  <c r="AA3370" i="1"/>
  <c r="AA3371" i="1"/>
  <c r="AA3372" i="1"/>
  <c r="AA3373" i="1"/>
  <c r="AA3374" i="1"/>
  <c r="AA3375" i="1"/>
  <c r="AA3376" i="1"/>
  <c r="AA3377" i="1"/>
  <c r="AA3378" i="1"/>
  <c r="AA3379" i="1"/>
  <c r="AA3380" i="1"/>
  <c r="AA3381" i="1"/>
  <c r="AA3382" i="1"/>
  <c r="AA3383" i="1"/>
  <c r="AA3384" i="1"/>
  <c r="AA3385" i="1"/>
  <c r="AA3386" i="1"/>
  <c r="AA3387" i="1"/>
  <c r="AA3388" i="1"/>
  <c r="AA3389" i="1"/>
  <c r="AA3390" i="1"/>
  <c r="AA3391" i="1"/>
  <c r="AA3392" i="1"/>
  <c r="AA3393" i="1"/>
  <c r="AA3394" i="1"/>
  <c r="AA3395" i="1"/>
  <c r="AA3396" i="1"/>
  <c r="AA3397" i="1"/>
  <c r="AA3398" i="1"/>
  <c r="AA3399" i="1"/>
  <c r="AA3400" i="1"/>
  <c r="AA3401" i="1"/>
  <c r="AA3402" i="1"/>
  <c r="AA3403" i="1"/>
  <c r="AA3404" i="1"/>
  <c r="AA3405" i="1"/>
  <c r="AA3406" i="1"/>
  <c r="AA3407" i="1"/>
  <c r="AA3408" i="1"/>
  <c r="AA3409" i="1"/>
  <c r="AA3410" i="1"/>
  <c r="AA3411" i="1"/>
  <c r="AA3412" i="1"/>
  <c r="AA3413" i="1"/>
  <c r="AA3414" i="1"/>
  <c r="AA3415" i="1"/>
  <c r="AA3416" i="1"/>
  <c r="AA3417" i="1"/>
  <c r="AA3418" i="1"/>
  <c r="AA3419" i="1"/>
  <c r="AA3420" i="1"/>
  <c r="AA3421" i="1"/>
  <c r="AA3422" i="1"/>
  <c r="AA3423" i="1"/>
  <c r="AA3424" i="1"/>
  <c r="AA3425" i="1"/>
  <c r="AA3426" i="1"/>
  <c r="AA3427" i="1"/>
  <c r="AA3428" i="1"/>
  <c r="AA3429" i="1"/>
  <c r="AA3430" i="1"/>
  <c r="AA3431" i="1"/>
  <c r="AA3432" i="1"/>
  <c r="AA3433" i="1"/>
  <c r="AA3434" i="1"/>
  <c r="AA3435" i="1"/>
  <c r="AA3436" i="1"/>
  <c r="AA3437" i="1"/>
  <c r="AA3438" i="1"/>
  <c r="AA3439" i="1"/>
  <c r="AA3440" i="1"/>
  <c r="AA3441" i="1"/>
  <c r="AA3442" i="1"/>
  <c r="AA3443" i="1"/>
  <c r="AA3444" i="1"/>
  <c r="AA3445" i="1"/>
  <c r="AA3446" i="1"/>
  <c r="AA3447" i="1"/>
  <c r="AA3448" i="1"/>
  <c r="AA3449" i="1"/>
  <c r="AA3450" i="1"/>
  <c r="AA3451" i="1"/>
  <c r="AA3452" i="1"/>
  <c r="AA3453" i="1"/>
  <c r="AA3454" i="1"/>
  <c r="AA3455" i="1"/>
  <c r="AA3456" i="1"/>
  <c r="AA3457" i="1"/>
  <c r="AA3458" i="1"/>
  <c r="AA3459" i="1"/>
  <c r="AA3460" i="1"/>
  <c r="AA3461" i="1"/>
  <c r="AA3462" i="1"/>
  <c r="AA3463" i="1"/>
  <c r="AA3464" i="1"/>
  <c r="AA3465" i="1"/>
  <c r="AA3466" i="1"/>
  <c r="AA3467" i="1"/>
  <c r="AA3468" i="1"/>
  <c r="AA3469" i="1"/>
  <c r="AA3470" i="1"/>
  <c r="AA3471" i="1"/>
  <c r="AA3472" i="1"/>
  <c r="AA3473" i="1"/>
  <c r="AA3474" i="1"/>
  <c r="AA3475" i="1"/>
  <c r="AA3476" i="1"/>
  <c r="AA3477" i="1"/>
  <c r="AA3478" i="1"/>
  <c r="AA3479" i="1"/>
  <c r="AA3480" i="1"/>
  <c r="AA3481" i="1"/>
  <c r="AA3482" i="1"/>
  <c r="AA3483" i="1"/>
  <c r="AA3484" i="1"/>
  <c r="AA3485" i="1"/>
  <c r="AA3486" i="1"/>
  <c r="AA3487" i="1"/>
  <c r="AA3488" i="1"/>
  <c r="AA3489" i="1"/>
  <c r="AA3490" i="1"/>
  <c r="AA3491" i="1"/>
  <c r="AA3492" i="1"/>
  <c r="AA3493" i="1"/>
  <c r="AA3494" i="1"/>
  <c r="AA3495" i="1"/>
  <c r="AA3496" i="1"/>
  <c r="AA3497" i="1"/>
  <c r="AA3498" i="1"/>
  <c r="AA3499" i="1"/>
  <c r="AA3500" i="1"/>
  <c r="AA3501" i="1"/>
  <c r="AA3502" i="1"/>
  <c r="AA3503" i="1"/>
  <c r="AA3504" i="1"/>
  <c r="AA3505" i="1"/>
  <c r="AA3506" i="1"/>
  <c r="AA3507" i="1"/>
  <c r="AA3508" i="1"/>
  <c r="AA3509" i="1"/>
  <c r="AA3510" i="1"/>
  <c r="AA3511" i="1"/>
  <c r="AA3512" i="1"/>
  <c r="AA3513" i="1"/>
  <c r="AA3514" i="1"/>
  <c r="AA3515" i="1"/>
  <c r="AA3516" i="1"/>
  <c r="AA3517" i="1"/>
  <c r="AA3518" i="1"/>
  <c r="AA3519" i="1"/>
  <c r="AA3520" i="1"/>
  <c r="AA3521" i="1"/>
  <c r="AA3522" i="1"/>
  <c r="AA3523" i="1"/>
  <c r="AA3524" i="1"/>
  <c r="AA3525" i="1"/>
  <c r="AA3526" i="1"/>
  <c r="AA3527" i="1"/>
  <c r="AA3528" i="1"/>
  <c r="AA3529" i="1"/>
  <c r="AA3530" i="1"/>
  <c r="AA3531" i="1"/>
  <c r="AA3532" i="1"/>
  <c r="AA3533" i="1"/>
  <c r="AA3534" i="1"/>
  <c r="AA3535" i="1"/>
  <c r="AA3536" i="1"/>
  <c r="AA3537" i="1"/>
  <c r="AA3538" i="1"/>
  <c r="AA3539" i="1"/>
  <c r="AA3540" i="1"/>
  <c r="AA3541" i="1"/>
  <c r="AA3542" i="1"/>
  <c r="AA3543" i="1"/>
  <c r="AA3544" i="1"/>
  <c r="AA3545" i="1"/>
  <c r="AA3546" i="1"/>
  <c r="AA3547" i="1"/>
  <c r="AA3548" i="1"/>
  <c r="AA3549" i="1"/>
  <c r="AA3550" i="1"/>
  <c r="AA3551" i="1"/>
  <c r="AA3552" i="1"/>
  <c r="AA3553" i="1"/>
  <c r="AA3554" i="1"/>
  <c r="AA3555" i="1"/>
  <c r="AA3556" i="1"/>
  <c r="AA3557" i="1"/>
  <c r="AA3558" i="1"/>
  <c r="AA3559" i="1"/>
  <c r="AA3560" i="1"/>
  <c r="AA3561" i="1"/>
  <c r="AA3562" i="1"/>
  <c r="AA3563" i="1"/>
  <c r="AA3564" i="1"/>
  <c r="AA3565" i="1"/>
  <c r="AA3566" i="1"/>
  <c r="AA3567" i="1"/>
  <c r="AA3568" i="1"/>
  <c r="AA3569" i="1"/>
  <c r="AA3570" i="1"/>
  <c r="AA3571" i="1"/>
  <c r="AA3572" i="1"/>
  <c r="AA3573" i="1"/>
  <c r="AA3574" i="1"/>
  <c r="AA3575" i="1"/>
  <c r="AA3576" i="1"/>
  <c r="AA3577" i="1"/>
  <c r="AA3578" i="1"/>
  <c r="AA3579" i="1"/>
  <c r="AA3580" i="1"/>
  <c r="AA3581" i="1"/>
  <c r="AA114" i="1"/>
  <c r="Q114" i="1" s="1"/>
  <c r="R114" i="1" s="1"/>
  <c r="B4" i="8" a="1"/>
  <c r="B4" i="8" s="1"/>
  <c r="B3" i="8"/>
  <c r="C3021" i="7"/>
  <c r="C3020" i="7"/>
  <c r="C3019" i="7"/>
  <c r="C3018" i="7"/>
  <c r="C3017" i="7"/>
  <c r="C3016" i="7"/>
  <c r="C3015" i="7"/>
  <c r="C3014" i="7"/>
  <c r="C3013" i="7"/>
  <c r="C3012" i="7"/>
  <c r="C3011" i="7"/>
  <c r="C3010" i="7"/>
  <c r="C3009" i="7"/>
  <c r="C3008" i="7"/>
  <c r="C3007" i="7"/>
  <c r="C3006" i="7"/>
  <c r="C3005" i="7"/>
  <c r="C3004" i="7"/>
  <c r="C3003" i="7"/>
  <c r="C3002" i="7"/>
  <c r="C3001" i="7"/>
  <c r="C3000" i="7"/>
  <c r="C2999" i="7"/>
  <c r="C2998" i="7"/>
  <c r="C2997" i="7"/>
  <c r="C2996" i="7"/>
  <c r="C2995" i="7"/>
  <c r="C2994" i="7"/>
  <c r="C2993" i="7"/>
  <c r="C2992" i="7"/>
  <c r="C2991" i="7"/>
  <c r="C2990" i="7"/>
  <c r="C2989" i="7"/>
  <c r="C2988" i="7"/>
  <c r="C2987" i="7"/>
  <c r="C2986" i="7"/>
  <c r="C2985" i="7"/>
  <c r="C2984" i="7"/>
  <c r="C2983" i="7"/>
  <c r="C2982" i="7"/>
  <c r="C2981" i="7"/>
  <c r="C2980" i="7"/>
  <c r="C2979" i="7"/>
  <c r="C2978" i="7"/>
  <c r="C2977" i="7"/>
  <c r="C2976" i="7"/>
  <c r="C2975" i="7"/>
  <c r="C2974" i="7"/>
  <c r="C2973" i="7"/>
  <c r="C2972" i="7"/>
  <c r="C2971" i="7"/>
  <c r="C2970" i="7"/>
  <c r="C2969" i="7"/>
  <c r="C2968" i="7"/>
  <c r="C2967" i="7"/>
  <c r="C2966" i="7"/>
  <c r="C2965" i="7"/>
  <c r="C2964" i="7"/>
  <c r="C2963" i="7"/>
  <c r="C2962" i="7"/>
  <c r="C2961" i="7"/>
  <c r="C2960" i="7"/>
  <c r="C2959" i="7"/>
  <c r="C2958" i="7"/>
  <c r="C2957" i="7"/>
  <c r="C2956" i="7"/>
  <c r="C2955" i="7"/>
  <c r="C2954" i="7"/>
  <c r="C2953" i="7"/>
  <c r="C2952" i="7"/>
  <c r="C2951" i="7"/>
  <c r="C2950" i="7"/>
  <c r="C2949" i="7"/>
  <c r="C2948" i="7"/>
  <c r="C2947" i="7"/>
  <c r="C2946" i="7"/>
  <c r="C2945" i="7"/>
  <c r="C2944" i="7"/>
  <c r="C2943" i="7"/>
  <c r="C2942" i="7"/>
  <c r="C2941" i="7"/>
  <c r="C2940" i="7"/>
  <c r="C2939" i="7"/>
  <c r="C2938" i="7"/>
  <c r="C2937" i="7"/>
  <c r="C2936" i="7"/>
  <c r="C2935" i="7"/>
  <c r="C2934" i="7"/>
  <c r="C2933" i="7"/>
  <c r="C2932" i="7"/>
  <c r="C2931" i="7"/>
  <c r="C2930" i="7"/>
  <c r="C2929" i="7"/>
  <c r="C2928" i="7"/>
  <c r="C2927" i="7"/>
  <c r="C2926" i="7"/>
  <c r="C2925" i="7"/>
  <c r="C2924" i="7"/>
  <c r="C2923" i="7"/>
  <c r="C2922" i="7"/>
  <c r="C2921" i="7"/>
  <c r="C2920" i="7"/>
  <c r="C2919" i="7"/>
  <c r="C2918" i="7"/>
  <c r="C2917" i="7"/>
  <c r="C2916" i="7"/>
  <c r="C2915" i="7"/>
  <c r="C2914" i="7"/>
  <c r="C2913" i="7"/>
  <c r="C2912" i="7"/>
  <c r="C2911" i="7"/>
  <c r="C2910" i="7"/>
  <c r="C2909" i="7"/>
  <c r="C2908" i="7"/>
  <c r="C2907" i="7"/>
  <c r="C2906" i="7"/>
  <c r="C2905" i="7"/>
  <c r="C2904" i="7"/>
  <c r="C2903" i="7"/>
  <c r="C2902" i="7"/>
  <c r="C2901" i="7"/>
  <c r="C2900" i="7"/>
  <c r="C2899" i="7"/>
  <c r="C2898" i="7"/>
  <c r="C2897" i="7"/>
  <c r="C2896" i="7"/>
  <c r="C2895" i="7"/>
  <c r="C2894" i="7"/>
  <c r="C2893" i="7"/>
  <c r="C2892" i="7"/>
  <c r="C2891" i="7"/>
  <c r="C2890" i="7"/>
  <c r="C2889" i="7"/>
  <c r="C2888" i="7"/>
  <c r="C2887" i="7"/>
  <c r="C2886" i="7"/>
  <c r="C2885" i="7"/>
  <c r="C2884" i="7"/>
  <c r="C2883" i="7"/>
  <c r="C2882" i="7"/>
  <c r="C2881" i="7"/>
  <c r="C2880" i="7"/>
  <c r="C2879" i="7"/>
  <c r="C2878" i="7"/>
  <c r="C2877" i="7"/>
  <c r="C2876" i="7"/>
  <c r="C2875" i="7"/>
  <c r="C2874" i="7"/>
  <c r="C2873" i="7"/>
  <c r="C2872" i="7"/>
  <c r="C2871" i="7"/>
  <c r="C2870" i="7"/>
  <c r="C2869" i="7"/>
  <c r="C2868" i="7"/>
  <c r="C2867" i="7"/>
  <c r="C2866" i="7"/>
  <c r="C2865" i="7"/>
  <c r="C2864" i="7"/>
  <c r="C2863" i="7"/>
  <c r="C2862" i="7"/>
  <c r="C2861" i="7"/>
  <c r="C2860" i="7"/>
  <c r="C2859" i="7"/>
  <c r="C2858" i="7"/>
  <c r="C2857" i="7"/>
  <c r="C2856" i="7"/>
  <c r="C2855" i="7"/>
  <c r="C2854" i="7"/>
  <c r="C2853" i="7"/>
  <c r="C2852" i="7"/>
  <c r="C2851" i="7"/>
  <c r="C2850" i="7"/>
  <c r="C2849" i="7"/>
  <c r="C2848" i="7"/>
  <c r="C2847" i="7"/>
  <c r="C2846" i="7"/>
  <c r="C2845" i="7"/>
  <c r="C2844" i="7"/>
  <c r="C2843" i="7"/>
  <c r="C2842" i="7"/>
  <c r="C2841" i="7"/>
  <c r="C2840" i="7"/>
  <c r="C2839" i="7"/>
  <c r="C2838" i="7"/>
  <c r="C2837" i="7"/>
  <c r="C2836" i="7"/>
  <c r="C2835" i="7"/>
  <c r="C2834" i="7"/>
  <c r="C2833" i="7"/>
  <c r="C2832" i="7"/>
  <c r="C2831" i="7"/>
  <c r="C2830" i="7"/>
  <c r="C2829" i="7"/>
  <c r="C2828" i="7"/>
  <c r="C2827" i="7"/>
  <c r="C2826" i="7"/>
  <c r="C2825" i="7"/>
  <c r="C2824" i="7"/>
  <c r="C2823" i="7"/>
  <c r="C2822" i="7"/>
  <c r="C2821" i="7"/>
  <c r="C2820" i="7"/>
  <c r="C2819" i="7"/>
  <c r="C2818" i="7"/>
  <c r="C2817" i="7"/>
  <c r="C2816" i="7"/>
  <c r="C2815" i="7"/>
  <c r="C2814" i="7"/>
  <c r="C2813" i="7"/>
  <c r="C2812" i="7"/>
  <c r="C2811" i="7"/>
  <c r="C2810" i="7"/>
  <c r="C2809" i="7"/>
  <c r="C2808" i="7"/>
  <c r="C2807" i="7"/>
  <c r="C2806" i="7"/>
  <c r="C2805" i="7"/>
  <c r="C2804" i="7"/>
  <c r="C2803" i="7"/>
  <c r="C2802" i="7"/>
  <c r="C2801" i="7"/>
  <c r="C2800" i="7"/>
  <c r="C2799" i="7"/>
  <c r="C2798" i="7"/>
  <c r="C2797" i="7"/>
  <c r="C2796" i="7"/>
  <c r="C2795" i="7"/>
  <c r="C2794" i="7"/>
  <c r="C2793" i="7"/>
  <c r="C2792" i="7"/>
  <c r="C2791" i="7"/>
  <c r="C2790" i="7"/>
  <c r="C2789" i="7"/>
  <c r="C2788" i="7"/>
  <c r="C2787" i="7"/>
  <c r="C2786" i="7"/>
  <c r="C2785" i="7"/>
  <c r="C2784" i="7"/>
  <c r="C2783" i="7"/>
  <c r="C2782" i="7"/>
  <c r="C2781" i="7"/>
  <c r="C2780" i="7"/>
  <c r="C2779" i="7"/>
  <c r="C2778" i="7"/>
  <c r="C2777" i="7"/>
  <c r="C2776" i="7"/>
  <c r="C2775" i="7"/>
  <c r="C2774" i="7"/>
  <c r="C2773" i="7"/>
  <c r="C2772" i="7"/>
  <c r="C2771" i="7"/>
  <c r="C2770" i="7"/>
  <c r="C2769" i="7"/>
  <c r="C2768" i="7"/>
  <c r="C2767" i="7"/>
  <c r="C2766" i="7"/>
  <c r="C2765" i="7"/>
  <c r="C2764" i="7"/>
  <c r="C2763" i="7"/>
  <c r="C2762" i="7"/>
  <c r="C2761" i="7"/>
  <c r="C2760" i="7"/>
  <c r="C2759" i="7"/>
  <c r="C2758" i="7"/>
  <c r="C2757" i="7"/>
  <c r="C2756" i="7"/>
  <c r="C2755" i="7"/>
  <c r="C2754" i="7"/>
  <c r="C2753" i="7"/>
  <c r="C2752" i="7"/>
  <c r="C2751" i="7"/>
  <c r="C2750" i="7"/>
  <c r="C2749" i="7"/>
  <c r="C2748" i="7"/>
  <c r="C2747" i="7"/>
  <c r="C2746" i="7"/>
  <c r="C2745" i="7"/>
  <c r="C2744" i="7"/>
  <c r="C2743" i="7"/>
  <c r="C2742" i="7"/>
  <c r="C2741" i="7"/>
  <c r="C2740" i="7"/>
  <c r="C2739" i="7"/>
  <c r="C2738" i="7"/>
  <c r="C2737" i="7"/>
  <c r="C2736" i="7"/>
  <c r="C2735" i="7"/>
  <c r="C2734" i="7"/>
  <c r="C2733" i="7"/>
  <c r="C2732" i="7"/>
  <c r="C2731" i="7"/>
  <c r="C2730" i="7"/>
  <c r="C2729" i="7"/>
  <c r="C2728" i="7"/>
  <c r="C2727" i="7"/>
  <c r="C2726" i="7"/>
  <c r="C2725" i="7"/>
  <c r="C2724" i="7"/>
  <c r="C2723" i="7"/>
  <c r="C2722" i="7"/>
  <c r="C2721" i="7"/>
  <c r="C2720" i="7"/>
  <c r="C2719" i="7"/>
  <c r="C2718" i="7"/>
  <c r="C2717" i="7"/>
  <c r="C2716" i="7"/>
  <c r="C2715" i="7"/>
  <c r="C2714" i="7"/>
  <c r="C2713" i="7"/>
  <c r="C2712" i="7"/>
  <c r="C2711" i="7"/>
  <c r="C2710" i="7"/>
  <c r="C2709" i="7"/>
  <c r="C2708" i="7"/>
  <c r="C2707" i="7"/>
  <c r="C2706" i="7"/>
  <c r="C2705" i="7"/>
  <c r="C2704" i="7"/>
  <c r="C2703" i="7"/>
  <c r="C2702" i="7"/>
  <c r="C2701" i="7"/>
  <c r="C2700" i="7"/>
  <c r="C2699" i="7"/>
  <c r="C2698" i="7"/>
  <c r="C2697" i="7"/>
  <c r="C2696" i="7"/>
  <c r="C2695" i="7"/>
  <c r="C2694" i="7"/>
  <c r="C2693" i="7"/>
  <c r="C2692" i="7"/>
  <c r="C2691" i="7"/>
  <c r="C2690" i="7"/>
  <c r="C2689" i="7"/>
  <c r="C2688" i="7"/>
  <c r="C2687" i="7"/>
  <c r="C2686" i="7"/>
  <c r="C2685" i="7"/>
  <c r="C2684" i="7"/>
  <c r="C2683" i="7"/>
  <c r="C2682" i="7"/>
  <c r="C2681" i="7"/>
  <c r="C2680" i="7"/>
  <c r="C2679" i="7"/>
  <c r="C2678" i="7"/>
  <c r="C2677" i="7"/>
  <c r="C2676" i="7"/>
  <c r="C2675" i="7"/>
  <c r="C2674" i="7"/>
  <c r="C2673" i="7"/>
  <c r="C2672" i="7"/>
  <c r="C2671" i="7"/>
  <c r="C2670" i="7"/>
  <c r="C2669" i="7"/>
  <c r="C2668" i="7"/>
  <c r="C2667" i="7"/>
  <c r="C2666" i="7"/>
  <c r="C2665" i="7"/>
  <c r="C2664" i="7"/>
  <c r="C2663" i="7"/>
  <c r="C2662" i="7"/>
  <c r="C2661" i="7"/>
  <c r="C2660" i="7"/>
  <c r="C2659" i="7"/>
  <c r="C2658" i="7"/>
  <c r="C2657" i="7"/>
  <c r="C2656" i="7"/>
  <c r="C2655" i="7"/>
  <c r="C2654" i="7"/>
  <c r="C2653" i="7"/>
  <c r="C2652" i="7"/>
  <c r="C2651" i="7"/>
  <c r="C2650" i="7"/>
  <c r="C2649" i="7"/>
  <c r="C2648" i="7"/>
  <c r="C2647" i="7"/>
  <c r="C2646" i="7"/>
  <c r="C2645" i="7"/>
  <c r="C2644" i="7"/>
  <c r="C2643" i="7"/>
  <c r="C2642" i="7"/>
  <c r="C2641" i="7"/>
  <c r="C2640" i="7"/>
  <c r="C2639" i="7"/>
  <c r="C2638" i="7"/>
  <c r="C2637" i="7"/>
  <c r="C2636" i="7"/>
  <c r="C2635" i="7"/>
  <c r="C2634" i="7"/>
  <c r="C2633" i="7"/>
  <c r="C2632" i="7"/>
  <c r="C2631" i="7"/>
  <c r="C2630" i="7"/>
  <c r="C2629" i="7"/>
  <c r="C2628" i="7"/>
  <c r="C2627" i="7"/>
  <c r="C2626" i="7"/>
  <c r="C2625" i="7"/>
  <c r="C2624" i="7"/>
  <c r="C2623" i="7"/>
  <c r="C2622" i="7"/>
  <c r="C2621" i="7"/>
  <c r="C2620" i="7"/>
  <c r="C2619" i="7"/>
  <c r="C2618" i="7"/>
  <c r="C2617" i="7"/>
  <c r="C2616" i="7"/>
  <c r="C2615" i="7"/>
  <c r="C2614" i="7"/>
  <c r="C2613" i="7"/>
  <c r="C2612" i="7"/>
  <c r="C2611" i="7"/>
  <c r="C2610" i="7"/>
  <c r="C2609" i="7"/>
  <c r="C2608" i="7"/>
  <c r="C2607" i="7"/>
  <c r="C2606" i="7"/>
  <c r="C2605" i="7"/>
  <c r="C2604" i="7"/>
  <c r="C2603" i="7"/>
  <c r="C2602" i="7"/>
  <c r="C2601" i="7"/>
  <c r="C2600" i="7"/>
  <c r="C2599" i="7"/>
  <c r="C2598" i="7"/>
  <c r="C2597" i="7"/>
  <c r="C2596" i="7"/>
  <c r="C2595" i="7"/>
  <c r="C2594" i="7"/>
  <c r="C2593" i="7"/>
  <c r="C2592" i="7"/>
  <c r="C2591" i="7"/>
  <c r="C2590" i="7"/>
  <c r="C2589" i="7"/>
  <c r="C2588" i="7"/>
  <c r="C2587" i="7"/>
  <c r="C2586" i="7"/>
  <c r="C2585" i="7"/>
  <c r="C2584" i="7"/>
  <c r="C2583" i="7"/>
  <c r="C2582" i="7"/>
  <c r="C2581" i="7"/>
  <c r="C2580" i="7"/>
  <c r="C2579" i="7"/>
  <c r="C2578" i="7"/>
  <c r="C2577" i="7"/>
  <c r="C2576" i="7"/>
  <c r="C2575" i="7"/>
  <c r="C2574" i="7"/>
  <c r="C2573" i="7"/>
  <c r="C2572" i="7"/>
  <c r="C2571" i="7"/>
  <c r="C2570" i="7"/>
  <c r="C2569" i="7"/>
  <c r="C2568" i="7"/>
  <c r="C2567" i="7"/>
  <c r="C2566" i="7"/>
  <c r="C2565" i="7"/>
  <c r="C2564" i="7"/>
  <c r="C2563" i="7"/>
  <c r="C2562" i="7"/>
  <c r="C2561" i="7"/>
  <c r="C2560" i="7"/>
  <c r="C2559" i="7"/>
  <c r="C2558" i="7"/>
  <c r="C2557" i="7"/>
  <c r="C2556" i="7"/>
  <c r="C2555" i="7"/>
  <c r="C2554" i="7"/>
  <c r="C2553" i="7"/>
  <c r="C2552" i="7"/>
  <c r="C2551" i="7"/>
  <c r="C2550" i="7"/>
  <c r="C2549" i="7"/>
  <c r="C2548" i="7"/>
  <c r="C2547" i="7"/>
  <c r="C2546" i="7"/>
  <c r="C2545" i="7"/>
  <c r="C2544" i="7"/>
  <c r="C2543" i="7"/>
  <c r="C2542" i="7"/>
  <c r="C2541" i="7"/>
  <c r="C2540" i="7"/>
  <c r="C2539" i="7"/>
  <c r="C2538" i="7"/>
  <c r="C2537" i="7"/>
  <c r="C2536" i="7"/>
  <c r="C2535" i="7"/>
  <c r="C2534" i="7"/>
  <c r="C2533" i="7"/>
  <c r="C2532" i="7"/>
  <c r="C2531" i="7"/>
  <c r="C2530" i="7"/>
  <c r="C2529" i="7"/>
  <c r="C2528" i="7"/>
  <c r="C2527" i="7"/>
  <c r="C2526" i="7"/>
  <c r="C2525" i="7"/>
  <c r="C2524" i="7"/>
  <c r="C2523" i="7"/>
  <c r="C2522" i="7"/>
  <c r="C2521" i="7"/>
  <c r="C2520" i="7"/>
  <c r="C2519" i="7"/>
  <c r="C2518" i="7"/>
  <c r="C2517" i="7"/>
  <c r="C2516" i="7"/>
  <c r="C2515" i="7"/>
  <c r="C2514" i="7"/>
  <c r="C2513" i="7"/>
  <c r="C2512" i="7"/>
  <c r="C2511" i="7"/>
  <c r="C2510" i="7"/>
  <c r="C2509" i="7"/>
  <c r="C2508" i="7"/>
  <c r="C2507" i="7"/>
  <c r="C2506" i="7"/>
  <c r="C2505" i="7"/>
  <c r="C2504" i="7"/>
  <c r="C2503" i="7"/>
  <c r="C2502" i="7"/>
  <c r="C2501" i="7"/>
  <c r="C2500" i="7"/>
  <c r="C2499" i="7"/>
  <c r="C2498" i="7"/>
  <c r="C2497" i="7"/>
  <c r="C2496" i="7"/>
  <c r="C2495" i="7"/>
  <c r="C2494" i="7"/>
  <c r="C2493" i="7"/>
  <c r="C2492" i="7"/>
  <c r="C2491" i="7"/>
  <c r="C2490" i="7"/>
  <c r="C2489" i="7"/>
  <c r="C2488" i="7"/>
  <c r="C2487" i="7"/>
  <c r="C2486" i="7"/>
  <c r="C2485" i="7"/>
  <c r="C2484" i="7"/>
  <c r="C2483" i="7"/>
  <c r="C2482" i="7"/>
  <c r="C2481" i="7"/>
  <c r="C2480" i="7"/>
  <c r="C2479" i="7"/>
  <c r="C2478" i="7"/>
  <c r="C2477" i="7"/>
  <c r="C2476" i="7"/>
  <c r="C2475" i="7"/>
  <c r="C2474" i="7"/>
  <c r="C2473" i="7"/>
  <c r="C2472" i="7"/>
  <c r="C2471" i="7"/>
  <c r="C2470" i="7"/>
  <c r="C2469" i="7"/>
  <c r="C2468" i="7"/>
  <c r="C2467" i="7"/>
  <c r="C2466" i="7"/>
  <c r="C2465" i="7"/>
  <c r="C2464" i="7"/>
  <c r="C2463" i="7"/>
  <c r="C2462" i="7"/>
  <c r="C2461" i="7"/>
  <c r="C2460" i="7"/>
  <c r="C2459" i="7"/>
  <c r="C2458" i="7"/>
  <c r="C2457" i="7"/>
  <c r="C2456" i="7"/>
  <c r="C2455" i="7"/>
  <c r="C2454" i="7"/>
  <c r="C2453" i="7"/>
  <c r="C2452" i="7"/>
  <c r="C2451" i="7"/>
  <c r="C2450" i="7"/>
  <c r="C2449" i="7"/>
  <c r="C2448" i="7"/>
  <c r="C2447" i="7"/>
  <c r="C2446" i="7"/>
  <c r="C2445" i="7"/>
  <c r="C2444" i="7"/>
  <c r="C2443" i="7"/>
  <c r="C2442" i="7"/>
  <c r="C2441" i="7"/>
  <c r="C2440" i="7"/>
  <c r="C2439" i="7"/>
  <c r="C2438" i="7"/>
  <c r="C2437" i="7"/>
  <c r="C2436" i="7"/>
  <c r="C2435" i="7"/>
  <c r="C2434" i="7"/>
  <c r="C2433" i="7"/>
  <c r="C2432" i="7"/>
  <c r="C2431" i="7"/>
  <c r="C2430" i="7"/>
  <c r="C2429" i="7"/>
  <c r="C2428" i="7"/>
  <c r="C2427" i="7"/>
  <c r="C2426" i="7"/>
  <c r="C2425" i="7"/>
  <c r="C2424" i="7"/>
  <c r="C2423" i="7"/>
  <c r="C2422" i="7"/>
  <c r="C2421" i="7"/>
  <c r="C2420" i="7"/>
  <c r="C2419" i="7"/>
  <c r="C2418" i="7"/>
  <c r="C2417" i="7"/>
  <c r="C2416" i="7"/>
  <c r="C2415" i="7"/>
  <c r="C2414" i="7"/>
  <c r="C2413" i="7"/>
  <c r="C2412" i="7"/>
  <c r="C2411" i="7"/>
  <c r="C2410" i="7"/>
  <c r="C2409" i="7"/>
  <c r="C2408" i="7"/>
  <c r="C2407" i="7"/>
  <c r="C2406" i="7"/>
  <c r="C2405" i="7"/>
  <c r="C2404" i="7"/>
  <c r="C2403" i="7"/>
  <c r="C2402" i="7"/>
  <c r="C2401" i="7"/>
  <c r="C2400" i="7"/>
  <c r="C2399" i="7"/>
  <c r="C2398" i="7"/>
  <c r="C2397" i="7"/>
  <c r="C2396" i="7"/>
  <c r="C2395" i="7"/>
  <c r="C2394" i="7"/>
  <c r="C2393" i="7"/>
  <c r="C2392" i="7"/>
  <c r="C2391" i="7"/>
  <c r="C2390" i="7"/>
  <c r="C2389" i="7"/>
  <c r="C2388" i="7"/>
  <c r="C2387" i="7"/>
  <c r="C2386" i="7"/>
  <c r="C2385" i="7"/>
  <c r="C2384" i="7"/>
  <c r="C2383" i="7"/>
  <c r="C2382" i="7"/>
  <c r="C2381" i="7"/>
  <c r="C2380" i="7"/>
  <c r="C2379" i="7"/>
  <c r="C2378" i="7"/>
  <c r="C2377" i="7"/>
  <c r="C2376" i="7"/>
  <c r="C2375" i="7"/>
  <c r="C2374" i="7"/>
  <c r="C2373" i="7"/>
  <c r="C2372" i="7"/>
  <c r="C2371" i="7"/>
  <c r="C2370" i="7"/>
  <c r="C2369" i="7"/>
  <c r="C2368" i="7"/>
  <c r="C2367" i="7"/>
  <c r="C2366" i="7"/>
  <c r="C2365" i="7"/>
  <c r="C2364" i="7"/>
  <c r="C2363" i="7"/>
  <c r="C2362" i="7"/>
  <c r="C2361" i="7"/>
  <c r="C2360" i="7"/>
  <c r="C2359" i="7"/>
  <c r="C2358" i="7"/>
  <c r="C2357" i="7"/>
  <c r="C2356" i="7"/>
  <c r="C2355" i="7"/>
  <c r="C2354" i="7"/>
  <c r="C2353" i="7"/>
  <c r="C2352" i="7"/>
  <c r="C2351" i="7"/>
  <c r="C2350" i="7"/>
  <c r="C2349" i="7"/>
  <c r="C2348" i="7"/>
  <c r="C2347" i="7"/>
  <c r="C2346" i="7"/>
  <c r="C2345" i="7"/>
  <c r="C2344" i="7"/>
  <c r="C2343" i="7"/>
  <c r="C2342" i="7"/>
  <c r="C2341" i="7"/>
  <c r="C2340" i="7"/>
  <c r="C2339" i="7"/>
  <c r="C2338" i="7"/>
  <c r="C2337" i="7"/>
  <c r="C2336" i="7"/>
  <c r="C2335" i="7"/>
  <c r="C2334" i="7"/>
  <c r="C2333" i="7"/>
  <c r="C2332" i="7"/>
  <c r="C2331" i="7"/>
  <c r="C2330" i="7"/>
  <c r="C2329" i="7"/>
  <c r="C2328" i="7"/>
  <c r="C2327" i="7"/>
  <c r="C2326" i="7"/>
  <c r="C2325" i="7"/>
  <c r="C2324" i="7"/>
  <c r="C2323" i="7"/>
  <c r="C2322" i="7"/>
  <c r="C2321" i="7"/>
  <c r="C2320" i="7"/>
  <c r="C2319" i="7"/>
  <c r="C2318" i="7"/>
  <c r="C2317" i="7"/>
  <c r="C2316" i="7"/>
  <c r="C2315" i="7"/>
  <c r="C2314" i="7"/>
  <c r="C2313" i="7"/>
  <c r="C2312" i="7"/>
  <c r="C2311" i="7"/>
  <c r="C2310" i="7"/>
  <c r="C2309" i="7"/>
  <c r="C2308" i="7"/>
  <c r="C2307" i="7"/>
  <c r="C2306" i="7"/>
  <c r="C2305" i="7"/>
  <c r="C2304" i="7"/>
  <c r="C2303" i="7"/>
  <c r="C2302" i="7"/>
  <c r="C2301" i="7"/>
  <c r="C2300" i="7"/>
  <c r="C2299" i="7"/>
  <c r="C2298" i="7"/>
  <c r="C2297" i="7"/>
  <c r="C2296" i="7"/>
  <c r="C2295" i="7"/>
  <c r="C2294" i="7"/>
  <c r="C2293" i="7"/>
  <c r="C2292" i="7"/>
  <c r="C2291" i="7"/>
  <c r="C2290" i="7"/>
  <c r="C2289" i="7"/>
  <c r="C2288" i="7"/>
  <c r="C2287" i="7"/>
  <c r="C2286" i="7"/>
  <c r="C2285" i="7"/>
  <c r="C2284" i="7"/>
  <c r="C2283" i="7"/>
  <c r="C2282" i="7"/>
  <c r="C2281" i="7"/>
  <c r="C2280" i="7"/>
  <c r="C2279" i="7"/>
  <c r="C2278" i="7"/>
  <c r="C2277" i="7"/>
  <c r="C2276" i="7"/>
  <c r="C2275" i="7"/>
  <c r="C2274" i="7"/>
  <c r="C2273" i="7"/>
  <c r="C2272" i="7"/>
  <c r="C2271" i="7"/>
  <c r="C2270" i="7"/>
  <c r="C2269" i="7"/>
  <c r="C2268" i="7"/>
  <c r="C2267" i="7"/>
  <c r="C2266" i="7"/>
  <c r="C2265" i="7"/>
  <c r="C2264" i="7"/>
  <c r="C2263" i="7"/>
  <c r="C2262" i="7"/>
  <c r="C2261" i="7"/>
  <c r="C2260" i="7"/>
  <c r="C2259" i="7"/>
  <c r="C2258" i="7"/>
  <c r="C2257" i="7"/>
  <c r="C2256" i="7"/>
  <c r="C2255" i="7"/>
  <c r="C2254" i="7"/>
  <c r="C2253" i="7"/>
  <c r="C2252" i="7"/>
  <c r="C2251" i="7"/>
  <c r="C2250" i="7"/>
  <c r="C2249" i="7"/>
  <c r="C2248" i="7"/>
  <c r="C2247" i="7"/>
  <c r="C2246" i="7"/>
  <c r="C2245" i="7"/>
  <c r="C2244" i="7"/>
  <c r="C2243" i="7"/>
  <c r="C2242" i="7"/>
  <c r="C2241" i="7"/>
  <c r="C2240" i="7"/>
  <c r="C2239" i="7"/>
  <c r="C2238" i="7"/>
  <c r="C2237" i="7"/>
  <c r="C2236" i="7"/>
  <c r="C2235" i="7"/>
  <c r="C2234" i="7"/>
  <c r="C2233" i="7"/>
  <c r="C2232" i="7"/>
  <c r="C2231" i="7"/>
  <c r="C2230" i="7"/>
  <c r="C2229" i="7"/>
  <c r="C2228" i="7"/>
  <c r="C2227" i="7"/>
  <c r="C2226" i="7"/>
  <c r="C2225" i="7"/>
  <c r="C2224" i="7"/>
  <c r="C2223" i="7"/>
  <c r="C2222" i="7"/>
  <c r="C2221" i="7"/>
  <c r="C2220" i="7"/>
  <c r="C2219" i="7"/>
  <c r="C2218" i="7"/>
  <c r="C2217" i="7"/>
  <c r="C2216" i="7"/>
  <c r="C2215" i="7"/>
  <c r="C2214" i="7"/>
  <c r="C2213" i="7"/>
  <c r="C2212" i="7"/>
  <c r="C2211" i="7"/>
  <c r="C2210" i="7"/>
  <c r="C2209" i="7"/>
  <c r="C2208" i="7"/>
  <c r="C2207" i="7"/>
  <c r="C2206" i="7"/>
  <c r="C2205" i="7"/>
  <c r="C2204" i="7"/>
  <c r="C2203" i="7"/>
  <c r="C2202" i="7"/>
  <c r="C2201" i="7"/>
  <c r="C2200" i="7"/>
  <c r="C2199" i="7"/>
  <c r="C2198" i="7"/>
  <c r="C2197" i="7"/>
  <c r="C2196" i="7"/>
  <c r="C2195" i="7"/>
  <c r="C2194" i="7"/>
  <c r="C2193" i="7"/>
  <c r="C2192" i="7"/>
  <c r="C2191" i="7"/>
  <c r="C2190" i="7"/>
  <c r="C2189" i="7"/>
  <c r="C2188" i="7"/>
  <c r="C2187" i="7"/>
  <c r="C2186" i="7"/>
  <c r="C2185" i="7"/>
  <c r="C2184" i="7"/>
  <c r="C2183" i="7"/>
  <c r="C2182" i="7"/>
  <c r="C2181" i="7"/>
  <c r="C2180" i="7"/>
  <c r="C2179" i="7"/>
  <c r="C2178" i="7"/>
  <c r="C2177" i="7"/>
  <c r="C2176" i="7"/>
  <c r="C2175" i="7"/>
  <c r="C2174" i="7"/>
  <c r="C2173" i="7"/>
  <c r="C2172" i="7"/>
  <c r="C2171" i="7"/>
  <c r="C2170" i="7"/>
  <c r="C2169" i="7"/>
  <c r="C2168" i="7"/>
  <c r="C2167" i="7"/>
  <c r="C2166" i="7"/>
  <c r="C2165" i="7"/>
  <c r="C2164" i="7"/>
  <c r="C2163" i="7"/>
  <c r="C2162" i="7"/>
  <c r="C2161" i="7"/>
  <c r="C2160" i="7"/>
  <c r="C2159" i="7"/>
  <c r="C2158" i="7"/>
  <c r="C2157" i="7"/>
  <c r="C2156" i="7"/>
  <c r="C2155" i="7"/>
  <c r="C2154" i="7"/>
  <c r="C2153" i="7"/>
  <c r="C2152" i="7"/>
  <c r="C2151" i="7"/>
  <c r="C2150" i="7"/>
  <c r="C2149" i="7"/>
  <c r="C2148" i="7"/>
  <c r="C2147" i="7"/>
  <c r="C2146" i="7"/>
  <c r="C2145" i="7"/>
  <c r="C2144" i="7"/>
  <c r="C2143" i="7"/>
  <c r="C2142" i="7"/>
  <c r="C2141" i="7"/>
  <c r="C2140" i="7"/>
  <c r="C2139" i="7"/>
  <c r="C2138" i="7"/>
  <c r="C2137" i="7"/>
  <c r="C2136" i="7"/>
  <c r="C2135" i="7"/>
  <c r="C2134" i="7"/>
  <c r="C2133" i="7"/>
  <c r="C2132" i="7"/>
  <c r="C2131" i="7"/>
  <c r="C2130" i="7"/>
  <c r="C2129" i="7"/>
  <c r="C2128" i="7"/>
  <c r="C2127" i="7"/>
  <c r="C2126" i="7"/>
  <c r="C2125" i="7"/>
  <c r="C2124" i="7"/>
  <c r="C2123" i="7"/>
  <c r="C2122" i="7"/>
  <c r="C2121" i="7"/>
  <c r="C2120" i="7"/>
  <c r="C2119" i="7"/>
  <c r="C2118" i="7"/>
  <c r="C2117" i="7"/>
  <c r="C2116" i="7"/>
  <c r="C2115" i="7"/>
  <c r="C2114" i="7"/>
  <c r="C2113" i="7"/>
  <c r="C2112" i="7"/>
  <c r="C2111" i="7"/>
  <c r="C2110" i="7"/>
  <c r="C2109" i="7"/>
  <c r="C2108" i="7"/>
  <c r="C2107" i="7"/>
  <c r="C2106" i="7"/>
  <c r="C2105" i="7"/>
  <c r="C2104" i="7"/>
  <c r="C2103" i="7"/>
  <c r="C2102" i="7"/>
  <c r="C2101" i="7"/>
  <c r="C2100" i="7"/>
  <c r="C2099" i="7"/>
  <c r="C2098" i="7"/>
  <c r="C2097" i="7"/>
  <c r="C2096" i="7"/>
  <c r="C2095" i="7"/>
  <c r="C2094" i="7"/>
  <c r="C2093" i="7"/>
  <c r="C2092" i="7"/>
  <c r="C2091" i="7"/>
  <c r="C2090" i="7"/>
  <c r="C2089" i="7"/>
  <c r="C2088" i="7"/>
  <c r="C2087" i="7"/>
  <c r="C2086" i="7"/>
  <c r="C2085" i="7"/>
  <c r="C2084" i="7"/>
  <c r="C2083" i="7"/>
  <c r="C2082" i="7"/>
  <c r="C2081" i="7"/>
  <c r="C2080" i="7"/>
  <c r="C2079" i="7"/>
  <c r="C2078" i="7"/>
  <c r="C2077" i="7"/>
  <c r="C2076" i="7"/>
  <c r="C2075" i="7"/>
  <c r="C2074" i="7"/>
  <c r="C2073" i="7"/>
  <c r="C2072" i="7"/>
  <c r="C2071" i="7"/>
  <c r="C2070" i="7"/>
  <c r="C2069" i="7"/>
  <c r="C2068" i="7"/>
  <c r="C2067" i="7"/>
  <c r="C2066" i="7"/>
  <c r="C2065" i="7"/>
  <c r="C2064" i="7"/>
  <c r="C2063" i="7"/>
  <c r="C2062" i="7"/>
  <c r="C2061" i="7"/>
  <c r="C2060" i="7"/>
  <c r="C2059" i="7"/>
  <c r="C2058" i="7"/>
  <c r="C2057" i="7"/>
  <c r="C2056" i="7"/>
  <c r="C2055" i="7"/>
  <c r="C2054" i="7"/>
  <c r="C2053" i="7"/>
  <c r="C2052" i="7"/>
  <c r="C2051" i="7"/>
  <c r="C2050" i="7"/>
  <c r="C2049" i="7"/>
  <c r="C2048" i="7"/>
  <c r="C2047" i="7"/>
  <c r="C2046" i="7"/>
  <c r="C2045" i="7"/>
  <c r="C2044" i="7"/>
  <c r="C2043" i="7"/>
  <c r="C2042" i="7"/>
  <c r="C2041" i="7"/>
  <c r="C2040" i="7"/>
  <c r="C2039" i="7"/>
  <c r="C2038" i="7"/>
  <c r="C2037" i="7"/>
  <c r="C2036" i="7"/>
  <c r="C2035" i="7"/>
  <c r="C2034" i="7"/>
  <c r="C2033" i="7"/>
  <c r="C2032" i="7"/>
  <c r="C2031" i="7"/>
  <c r="C2030" i="7"/>
  <c r="C2029" i="7"/>
  <c r="C2028" i="7"/>
  <c r="C2027" i="7"/>
  <c r="C2026" i="7"/>
  <c r="C2025" i="7"/>
  <c r="C2024" i="7"/>
  <c r="C2023" i="7"/>
  <c r="C2022" i="7"/>
  <c r="C2021" i="7"/>
  <c r="C2020" i="7"/>
  <c r="C2019" i="7"/>
  <c r="C2018" i="7"/>
  <c r="C2017" i="7"/>
  <c r="C2016" i="7"/>
  <c r="C2015" i="7"/>
  <c r="C2014" i="7"/>
  <c r="C2013" i="7"/>
  <c r="C2012" i="7"/>
  <c r="C2011" i="7"/>
  <c r="C2010" i="7"/>
  <c r="C2009" i="7"/>
  <c r="C2008" i="7"/>
  <c r="C2007" i="7"/>
  <c r="C2006" i="7"/>
  <c r="C2005" i="7"/>
  <c r="C2004" i="7"/>
  <c r="C2003" i="7"/>
  <c r="C2002" i="7"/>
  <c r="C2001" i="7"/>
  <c r="C2000" i="7"/>
  <c r="C1999" i="7"/>
  <c r="C1998" i="7"/>
  <c r="C1997" i="7"/>
  <c r="C1996" i="7"/>
  <c r="C1995" i="7"/>
  <c r="C1994" i="7"/>
  <c r="C1993" i="7"/>
  <c r="C1992" i="7"/>
  <c r="C1991" i="7"/>
  <c r="C1990" i="7"/>
  <c r="C1989" i="7"/>
  <c r="C1988" i="7"/>
  <c r="C1987" i="7"/>
  <c r="C1986" i="7"/>
  <c r="C1985" i="7"/>
  <c r="C1984" i="7"/>
  <c r="C1983" i="7"/>
  <c r="C1982" i="7"/>
  <c r="C1981" i="7"/>
  <c r="C1980" i="7"/>
  <c r="C1979" i="7"/>
  <c r="C1978" i="7"/>
  <c r="C1977" i="7"/>
  <c r="C1976" i="7"/>
  <c r="C1975" i="7"/>
  <c r="C1974" i="7"/>
  <c r="C1973" i="7"/>
  <c r="C1972" i="7"/>
  <c r="C1971" i="7"/>
  <c r="C1970" i="7"/>
  <c r="C1969" i="7"/>
  <c r="C1968" i="7"/>
  <c r="C1967" i="7"/>
  <c r="C1966" i="7"/>
  <c r="C1965" i="7"/>
  <c r="C1964" i="7"/>
  <c r="C1963" i="7"/>
  <c r="C1962" i="7"/>
  <c r="C1961" i="7"/>
  <c r="C1960" i="7"/>
  <c r="C1959" i="7"/>
  <c r="C1958" i="7"/>
  <c r="C1957" i="7"/>
  <c r="C1956" i="7"/>
  <c r="C1955" i="7"/>
  <c r="C1954" i="7"/>
  <c r="C1953" i="7"/>
  <c r="C1952" i="7"/>
  <c r="C1951" i="7"/>
  <c r="C1950" i="7"/>
  <c r="C1949" i="7"/>
  <c r="C1948" i="7"/>
  <c r="C1947" i="7"/>
  <c r="C1946" i="7"/>
  <c r="C1945" i="7"/>
  <c r="C1944" i="7"/>
  <c r="C1943" i="7"/>
  <c r="C1942" i="7"/>
  <c r="C1941" i="7"/>
  <c r="C1940" i="7"/>
  <c r="C1939" i="7"/>
  <c r="C1938" i="7"/>
  <c r="C1937" i="7"/>
  <c r="C1936" i="7"/>
  <c r="C1935" i="7"/>
  <c r="C1934" i="7"/>
  <c r="C1933" i="7"/>
  <c r="C1932" i="7"/>
  <c r="C1931" i="7"/>
  <c r="C1930" i="7"/>
  <c r="C1929" i="7"/>
  <c r="C1928" i="7"/>
  <c r="C1927" i="7"/>
  <c r="C1926" i="7"/>
  <c r="C1925" i="7"/>
  <c r="C1924" i="7"/>
  <c r="C1923" i="7"/>
  <c r="C1922" i="7"/>
  <c r="C1921" i="7"/>
  <c r="C1920" i="7"/>
  <c r="C1919" i="7"/>
  <c r="C1918" i="7"/>
  <c r="C1917" i="7"/>
  <c r="C1916" i="7"/>
  <c r="C1915" i="7"/>
  <c r="C1914" i="7"/>
  <c r="C1913" i="7"/>
  <c r="C1912" i="7"/>
  <c r="C1911" i="7"/>
  <c r="C1910" i="7"/>
  <c r="C1909" i="7"/>
  <c r="C1908" i="7"/>
  <c r="C1907" i="7"/>
  <c r="C1906" i="7"/>
  <c r="C1905" i="7"/>
  <c r="C1904" i="7"/>
  <c r="C1903" i="7"/>
  <c r="C1902" i="7"/>
  <c r="C1901" i="7"/>
  <c r="C1900" i="7"/>
  <c r="C1899" i="7"/>
  <c r="C1898" i="7"/>
  <c r="C1897" i="7"/>
  <c r="C1896" i="7"/>
  <c r="C1895" i="7"/>
  <c r="C1894" i="7"/>
  <c r="C1893" i="7"/>
  <c r="C1892" i="7"/>
  <c r="C1891" i="7"/>
  <c r="C1890" i="7"/>
  <c r="C1889" i="7"/>
  <c r="C1888" i="7"/>
  <c r="C1887" i="7"/>
  <c r="C1886" i="7"/>
  <c r="C1885" i="7"/>
  <c r="C1884" i="7"/>
  <c r="C1883" i="7"/>
  <c r="C1882" i="7"/>
  <c r="C1881" i="7"/>
  <c r="C1880" i="7"/>
  <c r="C1879" i="7"/>
  <c r="C1878" i="7"/>
  <c r="C1877" i="7"/>
  <c r="C1876" i="7"/>
  <c r="C1875" i="7"/>
  <c r="C1874" i="7"/>
  <c r="C1873" i="7"/>
  <c r="C1872" i="7"/>
  <c r="C1871" i="7"/>
  <c r="C1870" i="7"/>
  <c r="C1869" i="7"/>
  <c r="C1868" i="7"/>
  <c r="C1867" i="7"/>
  <c r="C1866" i="7"/>
  <c r="C1865" i="7"/>
  <c r="C1864" i="7"/>
  <c r="C1863" i="7"/>
  <c r="C1862" i="7"/>
  <c r="C1861" i="7"/>
  <c r="C1860" i="7"/>
  <c r="C1859" i="7"/>
  <c r="C1858" i="7"/>
  <c r="C1857" i="7"/>
  <c r="C1856" i="7"/>
  <c r="C1855" i="7"/>
  <c r="C1854" i="7"/>
  <c r="C1853" i="7"/>
  <c r="C1852" i="7"/>
  <c r="C1851" i="7"/>
  <c r="C1850" i="7"/>
  <c r="C1849" i="7"/>
  <c r="C1848" i="7"/>
  <c r="C1847" i="7"/>
  <c r="C1846" i="7"/>
  <c r="C1845" i="7"/>
  <c r="C1844" i="7"/>
  <c r="C1843" i="7"/>
  <c r="C1842" i="7"/>
  <c r="C1841" i="7"/>
  <c r="C1840" i="7"/>
  <c r="C1839" i="7"/>
  <c r="C1838" i="7"/>
  <c r="C1837" i="7"/>
  <c r="C1836" i="7"/>
  <c r="C1835" i="7"/>
  <c r="C1834" i="7"/>
  <c r="C1833" i="7"/>
  <c r="C1832" i="7"/>
  <c r="C1831" i="7"/>
  <c r="C1830" i="7"/>
  <c r="C1829" i="7"/>
  <c r="C1828" i="7"/>
  <c r="C1827" i="7"/>
  <c r="C1826" i="7"/>
  <c r="C1825" i="7"/>
  <c r="C1824" i="7"/>
  <c r="C1823" i="7"/>
  <c r="C1822" i="7"/>
  <c r="C1821" i="7"/>
  <c r="C1820" i="7"/>
  <c r="C1819" i="7"/>
  <c r="C1818" i="7"/>
  <c r="C1817" i="7"/>
  <c r="C1816" i="7"/>
  <c r="C1815" i="7"/>
  <c r="C1814" i="7"/>
  <c r="C1813" i="7"/>
  <c r="C1812" i="7"/>
  <c r="C1811" i="7"/>
  <c r="C1810" i="7"/>
  <c r="C1809" i="7"/>
  <c r="C1808" i="7"/>
  <c r="C1807" i="7"/>
  <c r="C1806" i="7"/>
  <c r="C1805" i="7"/>
  <c r="C1804" i="7"/>
  <c r="C1803" i="7"/>
  <c r="C1802" i="7"/>
  <c r="C1801" i="7"/>
  <c r="C1800" i="7"/>
  <c r="C1799" i="7"/>
  <c r="C1798" i="7"/>
  <c r="C1797" i="7"/>
  <c r="C1796" i="7"/>
  <c r="C1795" i="7"/>
  <c r="C1794" i="7"/>
  <c r="C1793" i="7"/>
  <c r="C1792" i="7"/>
  <c r="C1791" i="7"/>
  <c r="C1790" i="7"/>
  <c r="C1789" i="7"/>
  <c r="C1788" i="7"/>
  <c r="C1787" i="7"/>
  <c r="C1786" i="7"/>
  <c r="C1785" i="7"/>
  <c r="C1784" i="7"/>
  <c r="C1783" i="7"/>
  <c r="C1782" i="7"/>
  <c r="C1781" i="7"/>
  <c r="C1780" i="7"/>
  <c r="C1779" i="7"/>
  <c r="C1778" i="7"/>
  <c r="C1777" i="7"/>
  <c r="C1776" i="7"/>
  <c r="C1775" i="7"/>
  <c r="C1774" i="7"/>
  <c r="C1773" i="7"/>
  <c r="C1772" i="7"/>
  <c r="C1771" i="7"/>
  <c r="C1770" i="7"/>
  <c r="C1769" i="7"/>
  <c r="C1768" i="7"/>
  <c r="C1767" i="7"/>
  <c r="C1766" i="7"/>
  <c r="C1765" i="7"/>
  <c r="C1764" i="7"/>
  <c r="C1763" i="7"/>
  <c r="C1762" i="7"/>
  <c r="C1761" i="7"/>
  <c r="C1760" i="7"/>
  <c r="C1759" i="7"/>
  <c r="C1758" i="7"/>
  <c r="C1757" i="7"/>
  <c r="C1756" i="7"/>
  <c r="C1755" i="7"/>
  <c r="C1754" i="7"/>
  <c r="C1753" i="7"/>
  <c r="C1752" i="7"/>
  <c r="C1751" i="7"/>
  <c r="C1750" i="7"/>
  <c r="C1749" i="7"/>
  <c r="C1748" i="7"/>
  <c r="C1747" i="7"/>
  <c r="C1746" i="7"/>
  <c r="C1745" i="7"/>
  <c r="C1744" i="7"/>
  <c r="C1743" i="7"/>
  <c r="C1742" i="7"/>
  <c r="C1741" i="7"/>
  <c r="C1740" i="7"/>
  <c r="C1739" i="7"/>
  <c r="C1738" i="7"/>
  <c r="C1737" i="7"/>
  <c r="C1736" i="7"/>
  <c r="C1735" i="7"/>
  <c r="C1734" i="7"/>
  <c r="C1733" i="7"/>
  <c r="C1732" i="7"/>
  <c r="C1731" i="7"/>
  <c r="C1730" i="7"/>
  <c r="C1729" i="7"/>
  <c r="C1728" i="7"/>
  <c r="C1727" i="7"/>
  <c r="C1726" i="7"/>
  <c r="C1725" i="7"/>
  <c r="C1724" i="7"/>
  <c r="C1723" i="7"/>
  <c r="C1722" i="7"/>
  <c r="C1721" i="7"/>
  <c r="C1720" i="7"/>
  <c r="C1719" i="7"/>
  <c r="C1718" i="7"/>
  <c r="C1717" i="7"/>
  <c r="C1716" i="7"/>
  <c r="C1715" i="7"/>
  <c r="C1714" i="7"/>
  <c r="C1713" i="7"/>
  <c r="C1712" i="7"/>
  <c r="C1711" i="7"/>
  <c r="C1710" i="7"/>
  <c r="C1709" i="7"/>
  <c r="C1708" i="7"/>
  <c r="C1707" i="7"/>
  <c r="C1706" i="7"/>
  <c r="C1705" i="7"/>
  <c r="C1704" i="7"/>
  <c r="C1703" i="7"/>
  <c r="C1702" i="7"/>
  <c r="C1701" i="7"/>
  <c r="C1700" i="7"/>
  <c r="C1699" i="7"/>
  <c r="C1698" i="7"/>
  <c r="C1697" i="7"/>
  <c r="C1696" i="7"/>
  <c r="C1695" i="7"/>
  <c r="C1694" i="7"/>
  <c r="C1693" i="7"/>
  <c r="C1692" i="7"/>
  <c r="C1691" i="7"/>
  <c r="C1690" i="7"/>
  <c r="C1689" i="7"/>
  <c r="C1688" i="7"/>
  <c r="C1687" i="7"/>
  <c r="C1686" i="7"/>
  <c r="C1685" i="7"/>
  <c r="C1684" i="7"/>
  <c r="C1683" i="7"/>
  <c r="C1682" i="7"/>
  <c r="C1681" i="7"/>
  <c r="C1680" i="7"/>
  <c r="C1679" i="7"/>
  <c r="C1678" i="7"/>
  <c r="C1677" i="7"/>
  <c r="C1676" i="7"/>
  <c r="C1675" i="7"/>
  <c r="C1674" i="7"/>
  <c r="C1673" i="7"/>
  <c r="C1672" i="7"/>
  <c r="C1671" i="7"/>
  <c r="C1670" i="7"/>
  <c r="C1669" i="7"/>
  <c r="C1668" i="7"/>
  <c r="C1667" i="7"/>
  <c r="C1666" i="7"/>
  <c r="C1665" i="7"/>
  <c r="C1664" i="7"/>
  <c r="C1663" i="7"/>
  <c r="C1662" i="7"/>
  <c r="C1661" i="7"/>
  <c r="C1660" i="7"/>
  <c r="C1659" i="7"/>
  <c r="C1658" i="7"/>
  <c r="C1657" i="7"/>
  <c r="C1656" i="7"/>
  <c r="C1655" i="7"/>
  <c r="C1654" i="7"/>
  <c r="C1653" i="7"/>
  <c r="C1652" i="7"/>
  <c r="C1651" i="7"/>
  <c r="C1650" i="7"/>
  <c r="C1649" i="7"/>
  <c r="C1648" i="7"/>
  <c r="C1647" i="7"/>
  <c r="C1646" i="7"/>
  <c r="C1645" i="7"/>
  <c r="C1644" i="7"/>
  <c r="C1643" i="7"/>
  <c r="C1642" i="7"/>
  <c r="C1641" i="7"/>
  <c r="C1640" i="7"/>
  <c r="C1639" i="7"/>
  <c r="C1638" i="7"/>
  <c r="C1637" i="7"/>
  <c r="C1636" i="7"/>
  <c r="C1635" i="7"/>
  <c r="C1634" i="7"/>
  <c r="C1633" i="7"/>
  <c r="C1632" i="7"/>
  <c r="C1631" i="7"/>
  <c r="C1630" i="7"/>
  <c r="C1629" i="7"/>
  <c r="C1628" i="7"/>
  <c r="C1627" i="7"/>
  <c r="C1626" i="7"/>
  <c r="C1625" i="7"/>
  <c r="C1624" i="7"/>
  <c r="C1623" i="7"/>
  <c r="C1622" i="7"/>
  <c r="C1621" i="7"/>
  <c r="C1620" i="7"/>
  <c r="C1619" i="7"/>
  <c r="C1618" i="7"/>
  <c r="C1617" i="7"/>
  <c r="C1616" i="7"/>
  <c r="C1615" i="7"/>
  <c r="C1614" i="7"/>
  <c r="C1613" i="7"/>
  <c r="C1612" i="7"/>
  <c r="C1611" i="7"/>
  <c r="C1610" i="7"/>
  <c r="C1609" i="7"/>
  <c r="C1608" i="7"/>
  <c r="C1607" i="7"/>
  <c r="C1606" i="7"/>
  <c r="C1605" i="7"/>
  <c r="C1604" i="7"/>
  <c r="C1603" i="7"/>
  <c r="C1602" i="7"/>
  <c r="C1601" i="7"/>
  <c r="C1600" i="7"/>
  <c r="C1599" i="7"/>
  <c r="C1598" i="7"/>
  <c r="C1597" i="7"/>
  <c r="C1596" i="7"/>
  <c r="C1595" i="7"/>
  <c r="C1594" i="7"/>
  <c r="C1593" i="7"/>
  <c r="C1592" i="7"/>
  <c r="C1591" i="7"/>
  <c r="C1590" i="7"/>
  <c r="C1589" i="7"/>
  <c r="C1588" i="7"/>
  <c r="C1587" i="7"/>
  <c r="C1586" i="7"/>
  <c r="C1585" i="7"/>
  <c r="C1584" i="7"/>
  <c r="C1583" i="7"/>
  <c r="C1582" i="7"/>
  <c r="C1581" i="7"/>
  <c r="C1580" i="7"/>
  <c r="C1579" i="7"/>
  <c r="C1578" i="7"/>
  <c r="C1577" i="7"/>
  <c r="C1576" i="7"/>
  <c r="C1575" i="7"/>
  <c r="C1574" i="7"/>
  <c r="C1573" i="7"/>
  <c r="C1572" i="7"/>
  <c r="C1571" i="7"/>
  <c r="C1570" i="7"/>
  <c r="C1569" i="7"/>
  <c r="C1568" i="7"/>
  <c r="C1567" i="7"/>
  <c r="C1566" i="7"/>
  <c r="C1565" i="7"/>
  <c r="C1564" i="7"/>
  <c r="C1563" i="7"/>
  <c r="C1562" i="7"/>
  <c r="C1561" i="7"/>
  <c r="C1560" i="7"/>
  <c r="C1559" i="7"/>
  <c r="C1558" i="7"/>
  <c r="C1557" i="7"/>
  <c r="C1556" i="7"/>
  <c r="C1555" i="7"/>
  <c r="C1554" i="7"/>
  <c r="C1553" i="7"/>
  <c r="C1552" i="7"/>
  <c r="C1551" i="7"/>
  <c r="C1550" i="7"/>
  <c r="C1549" i="7"/>
  <c r="C1548" i="7"/>
  <c r="C1547" i="7"/>
  <c r="C1546" i="7"/>
  <c r="C1545" i="7"/>
  <c r="C1544" i="7"/>
  <c r="C1543" i="7"/>
  <c r="C1542" i="7"/>
  <c r="C1541" i="7"/>
  <c r="C1540" i="7"/>
  <c r="C1539" i="7"/>
  <c r="C1538" i="7"/>
  <c r="C1537" i="7"/>
  <c r="C1536" i="7"/>
  <c r="C1535" i="7"/>
  <c r="C1534" i="7"/>
  <c r="C1533" i="7"/>
  <c r="C1532" i="7"/>
  <c r="C1531" i="7"/>
  <c r="C1530" i="7"/>
  <c r="C1529" i="7"/>
  <c r="C1528" i="7"/>
  <c r="C1527" i="7"/>
  <c r="C1526" i="7"/>
  <c r="C1525" i="7"/>
  <c r="C1524" i="7"/>
  <c r="C1523" i="7"/>
  <c r="C1522" i="7"/>
  <c r="C1521" i="7"/>
  <c r="C1520" i="7"/>
  <c r="C1519" i="7"/>
  <c r="C1518" i="7"/>
  <c r="C1517" i="7"/>
  <c r="C1516" i="7"/>
  <c r="C1515" i="7"/>
  <c r="C1514" i="7"/>
  <c r="C1513" i="7"/>
  <c r="C1512" i="7"/>
  <c r="C1511" i="7"/>
  <c r="C1510" i="7"/>
  <c r="C1509" i="7"/>
  <c r="C1508" i="7"/>
  <c r="C1507" i="7"/>
  <c r="C1506" i="7"/>
  <c r="C1505" i="7"/>
  <c r="C1504" i="7"/>
  <c r="C1503" i="7"/>
  <c r="C1502" i="7"/>
  <c r="C1501" i="7"/>
  <c r="C1500" i="7"/>
  <c r="C1499" i="7"/>
  <c r="C1498" i="7"/>
  <c r="C1497" i="7"/>
  <c r="C1496" i="7"/>
  <c r="C1495" i="7"/>
  <c r="C1494" i="7"/>
  <c r="C1493" i="7"/>
  <c r="C1492" i="7"/>
  <c r="C1491" i="7"/>
  <c r="C1490" i="7"/>
  <c r="C1489" i="7"/>
  <c r="C1488" i="7"/>
  <c r="C1487" i="7"/>
  <c r="C1486" i="7"/>
  <c r="C1485" i="7"/>
  <c r="C1484" i="7"/>
  <c r="C1483" i="7"/>
  <c r="C1482" i="7"/>
  <c r="C1481" i="7"/>
  <c r="C1480" i="7"/>
  <c r="C1479" i="7"/>
  <c r="C1478" i="7"/>
  <c r="C1477" i="7"/>
  <c r="C1476" i="7"/>
  <c r="C1475" i="7"/>
  <c r="C1474" i="7"/>
  <c r="C1473" i="7"/>
  <c r="C1472" i="7"/>
  <c r="C1471" i="7"/>
  <c r="C1470" i="7"/>
  <c r="C1469" i="7"/>
  <c r="C1468" i="7"/>
  <c r="C1467" i="7"/>
  <c r="C1466" i="7"/>
  <c r="C1465" i="7"/>
  <c r="C1464" i="7"/>
  <c r="C1463" i="7"/>
  <c r="C1462" i="7"/>
  <c r="C1461" i="7"/>
  <c r="C1460" i="7"/>
  <c r="C1459" i="7"/>
  <c r="C1458" i="7"/>
  <c r="C1457" i="7"/>
  <c r="C1456" i="7"/>
  <c r="C1455" i="7"/>
  <c r="C1454" i="7"/>
  <c r="C1453" i="7"/>
  <c r="C1452" i="7"/>
  <c r="C1451" i="7"/>
  <c r="C1450" i="7"/>
  <c r="C1449" i="7"/>
  <c r="C1448" i="7"/>
  <c r="C1447" i="7"/>
  <c r="C1446" i="7"/>
  <c r="C1445" i="7"/>
  <c r="C1444" i="7"/>
  <c r="C1443" i="7"/>
  <c r="C1442" i="7"/>
  <c r="C1441" i="7"/>
  <c r="C1440" i="7"/>
  <c r="C1439" i="7"/>
  <c r="C1438" i="7"/>
  <c r="C1437" i="7"/>
  <c r="C1436" i="7"/>
  <c r="C1435" i="7"/>
  <c r="C1434" i="7"/>
  <c r="C1433" i="7"/>
  <c r="C1432" i="7"/>
  <c r="C1431" i="7"/>
  <c r="C1430" i="7"/>
  <c r="C1429" i="7"/>
  <c r="C1428" i="7"/>
  <c r="C1427" i="7"/>
  <c r="C1426" i="7"/>
  <c r="C1425" i="7"/>
  <c r="C1424" i="7"/>
  <c r="C1423" i="7"/>
  <c r="C1422" i="7"/>
  <c r="C1421" i="7"/>
  <c r="C1420" i="7"/>
  <c r="C1419" i="7"/>
  <c r="C1418" i="7"/>
  <c r="C1417" i="7"/>
  <c r="C1416" i="7"/>
  <c r="C1415" i="7"/>
  <c r="C1414" i="7"/>
  <c r="C1413" i="7"/>
  <c r="C1412" i="7"/>
  <c r="C1411" i="7"/>
  <c r="C1410" i="7"/>
  <c r="C1409" i="7"/>
  <c r="C1408" i="7"/>
  <c r="C1407" i="7"/>
  <c r="C1406" i="7"/>
  <c r="C1405" i="7"/>
  <c r="C1404" i="7"/>
  <c r="C1403" i="7"/>
  <c r="C1402" i="7"/>
  <c r="C1401" i="7"/>
  <c r="C1400" i="7"/>
  <c r="C1399" i="7"/>
  <c r="C1398" i="7"/>
  <c r="C1397" i="7"/>
  <c r="C1396" i="7"/>
  <c r="C1395" i="7"/>
  <c r="C1394" i="7"/>
  <c r="C1393" i="7"/>
  <c r="C1392" i="7"/>
  <c r="C1391" i="7"/>
  <c r="C1390" i="7"/>
  <c r="C1389" i="7"/>
  <c r="C1388" i="7"/>
  <c r="C1387" i="7"/>
  <c r="C1386" i="7"/>
  <c r="C1385" i="7"/>
  <c r="C1384" i="7"/>
  <c r="C1383" i="7"/>
  <c r="C1382" i="7"/>
  <c r="C1381" i="7"/>
  <c r="C1380" i="7"/>
  <c r="C1379" i="7"/>
  <c r="C1378" i="7"/>
  <c r="C1377" i="7"/>
  <c r="C1376" i="7"/>
  <c r="C1375" i="7"/>
  <c r="C1374" i="7"/>
  <c r="C1373" i="7"/>
  <c r="C1372" i="7"/>
  <c r="C1371" i="7"/>
  <c r="C1370" i="7"/>
  <c r="C1369" i="7"/>
  <c r="C1368" i="7"/>
  <c r="C1367" i="7"/>
  <c r="C1366" i="7"/>
  <c r="C1365" i="7"/>
  <c r="C1364" i="7"/>
  <c r="C1363" i="7"/>
  <c r="C1362" i="7"/>
  <c r="C1361" i="7"/>
  <c r="C1360" i="7"/>
  <c r="C1359" i="7"/>
  <c r="C1358" i="7"/>
  <c r="C1357" i="7"/>
  <c r="C1356" i="7"/>
  <c r="C1355" i="7"/>
  <c r="C1354" i="7"/>
  <c r="C1353" i="7"/>
  <c r="C1352" i="7"/>
  <c r="C1351" i="7"/>
  <c r="C1350" i="7"/>
  <c r="C1349" i="7"/>
  <c r="C1348" i="7"/>
  <c r="C1347" i="7"/>
  <c r="C1346" i="7"/>
  <c r="C1345" i="7"/>
  <c r="C1344" i="7"/>
  <c r="C1343" i="7"/>
  <c r="C1342" i="7"/>
  <c r="C1341" i="7"/>
  <c r="C1340" i="7"/>
  <c r="C1339" i="7"/>
  <c r="C1338" i="7"/>
  <c r="C1337" i="7"/>
  <c r="C1336" i="7"/>
  <c r="C1335" i="7"/>
  <c r="C1334" i="7"/>
  <c r="C1333" i="7"/>
  <c r="C1332" i="7"/>
  <c r="C1331" i="7"/>
  <c r="C1330" i="7"/>
  <c r="C1329" i="7"/>
  <c r="C1328" i="7"/>
  <c r="C1327" i="7"/>
  <c r="C1326" i="7"/>
  <c r="C1325" i="7"/>
  <c r="C1324" i="7"/>
  <c r="C1323" i="7"/>
  <c r="C1322" i="7"/>
  <c r="C1321" i="7"/>
  <c r="C1320" i="7"/>
  <c r="C1319" i="7"/>
  <c r="C1318" i="7"/>
  <c r="C1317" i="7"/>
  <c r="C1316" i="7"/>
  <c r="C1315" i="7"/>
  <c r="C1314" i="7"/>
  <c r="C1313" i="7"/>
  <c r="C1312" i="7"/>
  <c r="C1311" i="7"/>
  <c r="C1310" i="7"/>
  <c r="C1309" i="7"/>
  <c r="C1308" i="7"/>
  <c r="C1307" i="7"/>
  <c r="C1306" i="7"/>
  <c r="C1305" i="7"/>
  <c r="C1304" i="7"/>
  <c r="C1303" i="7"/>
  <c r="C1302" i="7"/>
  <c r="C1301" i="7"/>
  <c r="C1300" i="7"/>
  <c r="C1299" i="7"/>
  <c r="C1298" i="7"/>
  <c r="C1297" i="7"/>
  <c r="C1296" i="7"/>
  <c r="C1295" i="7"/>
  <c r="C1294" i="7"/>
  <c r="C1293" i="7"/>
  <c r="C1292" i="7"/>
  <c r="C1291" i="7"/>
  <c r="C1290" i="7"/>
  <c r="C1289" i="7"/>
  <c r="C1288" i="7"/>
  <c r="C1287" i="7"/>
  <c r="C1286" i="7"/>
  <c r="C1285" i="7"/>
  <c r="C1284" i="7"/>
  <c r="C1283" i="7"/>
  <c r="C1282" i="7"/>
  <c r="C1281" i="7"/>
  <c r="C1280" i="7"/>
  <c r="C1279" i="7"/>
  <c r="C1278" i="7"/>
  <c r="C1277" i="7"/>
  <c r="C1276" i="7"/>
  <c r="C1275" i="7"/>
  <c r="C1274" i="7"/>
  <c r="C1273" i="7"/>
  <c r="C1272" i="7"/>
  <c r="C1271" i="7"/>
  <c r="C1270" i="7"/>
  <c r="C1269" i="7"/>
  <c r="C1268" i="7"/>
  <c r="C1267" i="7"/>
  <c r="C1266" i="7"/>
  <c r="C1265" i="7"/>
  <c r="C1264" i="7"/>
  <c r="C1263" i="7"/>
  <c r="C1262" i="7"/>
  <c r="C1261" i="7"/>
  <c r="C1260" i="7"/>
  <c r="C1259" i="7"/>
  <c r="C1258" i="7"/>
  <c r="C1257" i="7"/>
  <c r="C1256" i="7"/>
  <c r="C1255" i="7"/>
  <c r="C1254" i="7"/>
  <c r="C1253" i="7"/>
  <c r="C1252" i="7"/>
  <c r="C1251" i="7"/>
  <c r="C1250" i="7"/>
  <c r="C1249" i="7"/>
  <c r="C1248" i="7"/>
  <c r="C1247" i="7"/>
  <c r="C1246" i="7"/>
  <c r="C1245" i="7"/>
  <c r="C1244" i="7"/>
  <c r="C1243" i="7"/>
  <c r="C1242" i="7"/>
  <c r="C1241" i="7"/>
  <c r="C1240" i="7"/>
  <c r="C1239" i="7"/>
  <c r="C1238" i="7"/>
  <c r="C1237" i="7"/>
  <c r="C1236" i="7"/>
  <c r="C1235" i="7"/>
  <c r="C1234" i="7"/>
  <c r="C1233" i="7"/>
  <c r="C1232" i="7"/>
  <c r="C1231" i="7"/>
  <c r="C1230" i="7"/>
  <c r="C1229" i="7"/>
  <c r="C1228" i="7"/>
  <c r="C1227" i="7"/>
  <c r="C1226" i="7"/>
  <c r="C1225" i="7"/>
  <c r="C1224" i="7"/>
  <c r="C1223" i="7"/>
  <c r="C1222" i="7"/>
  <c r="C1221" i="7"/>
  <c r="C1220" i="7"/>
  <c r="C1219" i="7"/>
  <c r="C1218" i="7"/>
  <c r="C1217" i="7"/>
  <c r="C1216" i="7"/>
  <c r="C1215" i="7"/>
  <c r="C1214" i="7"/>
  <c r="C1213" i="7"/>
  <c r="C1212" i="7"/>
  <c r="C1211" i="7"/>
  <c r="C1210" i="7"/>
  <c r="C1209" i="7"/>
  <c r="C1208" i="7"/>
  <c r="C1207" i="7"/>
  <c r="C1206" i="7"/>
  <c r="C1205" i="7"/>
  <c r="C1204" i="7"/>
  <c r="C1203" i="7"/>
  <c r="C1202" i="7"/>
  <c r="C1201" i="7"/>
  <c r="C1200" i="7"/>
  <c r="C1199" i="7"/>
  <c r="C1198" i="7"/>
  <c r="C1197" i="7"/>
  <c r="C1196" i="7"/>
  <c r="C1195" i="7"/>
  <c r="C1194" i="7"/>
  <c r="C1193" i="7"/>
  <c r="C1192" i="7"/>
  <c r="C1191" i="7"/>
  <c r="C1190" i="7"/>
  <c r="C1189" i="7"/>
  <c r="C1188" i="7"/>
  <c r="C1187" i="7"/>
  <c r="C1186" i="7"/>
  <c r="C1185" i="7"/>
  <c r="C1184" i="7"/>
  <c r="C1183" i="7"/>
  <c r="C1182" i="7"/>
  <c r="C1181" i="7"/>
  <c r="C1180" i="7"/>
  <c r="C1179" i="7"/>
  <c r="C1178" i="7"/>
  <c r="C1177" i="7"/>
  <c r="C1176" i="7"/>
  <c r="C1175" i="7"/>
  <c r="C1174" i="7"/>
  <c r="C1173" i="7"/>
  <c r="C1172" i="7"/>
  <c r="C1171" i="7"/>
  <c r="C1170" i="7"/>
  <c r="C1169" i="7"/>
  <c r="C1168" i="7"/>
  <c r="C1167" i="7"/>
  <c r="C1166" i="7"/>
  <c r="C1165" i="7"/>
  <c r="C1164" i="7"/>
  <c r="C1163" i="7"/>
  <c r="C1162" i="7"/>
  <c r="C1161" i="7"/>
  <c r="C1160" i="7"/>
  <c r="C1159" i="7"/>
  <c r="C1158" i="7"/>
  <c r="C1157" i="7"/>
  <c r="C1156" i="7"/>
  <c r="C1155" i="7"/>
  <c r="C1154" i="7"/>
  <c r="C1153" i="7"/>
  <c r="C1152" i="7"/>
  <c r="C1151" i="7"/>
  <c r="C1150" i="7"/>
  <c r="C1149" i="7"/>
  <c r="C1148" i="7"/>
  <c r="C1147" i="7"/>
  <c r="C1146" i="7"/>
  <c r="C1145" i="7"/>
  <c r="C1144" i="7"/>
  <c r="C1143" i="7"/>
  <c r="C1142" i="7"/>
  <c r="C1141" i="7"/>
  <c r="C1140" i="7"/>
  <c r="C1139" i="7"/>
  <c r="C1138" i="7"/>
  <c r="C1137" i="7"/>
  <c r="C1136" i="7"/>
  <c r="C1135" i="7"/>
  <c r="C1134" i="7"/>
  <c r="C1133" i="7"/>
  <c r="C1132" i="7"/>
  <c r="C1131" i="7"/>
  <c r="C1130" i="7"/>
  <c r="C1129" i="7"/>
  <c r="C1128" i="7"/>
  <c r="C1127" i="7"/>
  <c r="C1126" i="7"/>
  <c r="C1125" i="7"/>
  <c r="C1124" i="7"/>
  <c r="C1123" i="7"/>
  <c r="C1122" i="7"/>
  <c r="C1121" i="7"/>
  <c r="C1120" i="7"/>
  <c r="C1119" i="7"/>
  <c r="C1118" i="7"/>
  <c r="C1117" i="7"/>
  <c r="C1116" i="7"/>
  <c r="C1115" i="7"/>
  <c r="C1114" i="7"/>
  <c r="C1113" i="7"/>
  <c r="C1112" i="7"/>
  <c r="C1111" i="7"/>
  <c r="C1110" i="7"/>
  <c r="C1109" i="7"/>
  <c r="C1108" i="7"/>
  <c r="C1107" i="7"/>
  <c r="C1106" i="7"/>
  <c r="C1105" i="7"/>
  <c r="C1104" i="7"/>
  <c r="C1103" i="7"/>
  <c r="C1102" i="7"/>
  <c r="C1101" i="7"/>
  <c r="C1100" i="7"/>
  <c r="C1099" i="7"/>
  <c r="C1098" i="7"/>
  <c r="C1097" i="7"/>
  <c r="C1096" i="7"/>
  <c r="C1095" i="7"/>
  <c r="C1094" i="7"/>
  <c r="C1093" i="7"/>
  <c r="C1092" i="7"/>
  <c r="C1091" i="7"/>
  <c r="C1090" i="7"/>
  <c r="C1089" i="7"/>
  <c r="C1088" i="7"/>
  <c r="C1087" i="7"/>
  <c r="C1086" i="7"/>
  <c r="C1085" i="7"/>
  <c r="C1084" i="7"/>
  <c r="C1083" i="7"/>
  <c r="C1082" i="7"/>
  <c r="C1081" i="7"/>
  <c r="C1080" i="7"/>
  <c r="C1079" i="7"/>
  <c r="C1078" i="7"/>
  <c r="C1077" i="7"/>
  <c r="C1076" i="7"/>
  <c r="C1075" i="7"/>
  <c r="C1074" i="7"/>
  <c r="C1073" i="7"/>
  <c r="C1072" i="7"/>
  <c r="C1071" i="7"/>
  <c r="C1070" i="7"/>
  <c r="C1069" i="7"/>
  <c r="C1068" i="7"/>
  <c r="C1067" i="7"/>
  <c r="C1066" i="7"/>
  <c r="C1065" i="7"/>
  <c r="C1064" i="7"/>
  <c r="C1063" i="7"/>
  <c r="C1062" i="7"/>
  <c r="C1061" i="7"/>
  <c r="C1060" i="7"/>
  <c r="C1059" i="7"/>
  <c r="C1058" i="7"/>
  <c r="C1057" i="7"/>
  <c r="C1056" i="7"/>
  <c r="C1055" i="7"/>
  <c r="C1054" i="7"/>
  <c r="C1053" i="7"/>
  <c r="C1052" i="7"/>
  <c r="C1051" i="7"/>
  <c r="C1050" i="7"/>
  <c r="C1049" i="7"/>
  <c r="C1048" i="7"/>
  <c r="C1047" i="7"/>
  <c r="C1046" i="7"/>
  <c r="C1045" i="7"/>
  <c r="C1044" i="7"/>
  <c r="C1043" i="7"/>
  <c r="C1042" i="7"/>
  <c r="C1041" i="7"/>
  <c r="C1040" i="7"/>
  <c r="C1039" i="7"/>
  <c r="C1038" i="7"/>
  <c r="C1037" i="7"/>
  <c r="C1036" i="7"/>
  <c r="C1035" i="7"/>
  <c r="C1034" i="7"/>
  <c r="C1033" i="7"/>
  <c r="C1032" i="7"/>
  <c r="C1031" i="7"/>
  <c r="C1030" i="7"/>
  <c r="C1029" i="7"/>
  <c r="C1028" i="7"/>
  <c r="C1027" i="7"/>
  <c r="C1026" i="7"/>
  <c r="C1025" i="7"/>
  <c r="C1024" i="7"/>
  <c r="C1023" i="7"/>
  <c r="C1022" i="7"/>
  <c r="C1021" i="7"/>
  <c r="C1020" i="7"/>
  <c r="C1019" i="7"/>
  <c r="C1018" i="7"/>
  <c r="C1017" i="7"/>
  <c r="C1016" i="7"/>
  <c r="C1015" i="7"/>
  <c r="C1014" i="7"/>
  <c r="C1013" i="7"/>
  <c r="C1012" i="7"/>
  <c r="C1011" i="7"/>
  <c r="C1010" i="7"/>
  <c r="C1009" i="7"/>
  <c r="C1008" i="7"/>
  <c r="C1007" i="7"/>
  <c r="C1006" i="7"/>
  <c r="C1005" i="7"/>
  <c r="C1004" i="7"/>
  <c r="C1003" i="7"/>
  <c r="C1002" i="7"/>
  <c r="C1001" i="7"/>
  <c r="C1000" i="7"/>
  <c r="C999" i="7"/>
  <c r="C998" i="7"/>
  <c r="C997" i="7"/>
  <c r="C996" i="7"/>
  <c r="C995" i="7"/>
  <c r="C994" i="7"/>
  <c r="C993" i="7"/>
  <c r="C992" i="7"/>
  <c r="C991" i="7"/>
  <c r="C990" i="7"/>
  <c r="C989" i="7"/>
  <c r="C988" i="7"/>
  <c r="C987" i="7"/>
  <c r="C986" i="7"/>
  <c r="C985" i="7"/>
  <c r="C984" i="7"/>
  <c r="C983" i="7"/>
  <c r="C982" i="7"/>
  <c r="C981" i="7"/>
  <c r="C980" i="7"/>
  <c r="C979" i="7"/>
  <c r="C978" i="7"/>
  <c r="C977" i="7"/>
  <c r="C976" i="7"/>
  <c r="C975" i="7"/>
  <c r="C974" i="7"/>
  <c r="C973" i="7"/>
  <c r="C972" i="7"/>
  <c r="C971" i="7"/>
  <c r="C970" i="7"/>
  <c r="C969" i="7"/>
  <c r="C968" i="7"/>
  <c r="C967" i="7"/>
  <c r="C966" i="7"/>
  <c r="C965" i="7"/>
  <c r="C964" i="7"/>
  <c r="C963" i="7"/>
  <c r="C962" i="7"/>
  <c r="C961" i="7"/>
  <c r="C960" i="7"/>
  <c r="C959" i="7"/>
  <c r="C958" i="7"/>
  <c r="C957" i="7"/>
  <c r="C956" i="7"/>
  <c r="C955" i="7"/>
  <c r="C954" i="7"/>
  <c r="C953" i="7"/>
  <c r="C952" i="7"/>
  <c r="C951" i="7"/>
  <c r="C950" i="7"/>
  <c r="C949" i="7"/>
  <c r="C948" i="7"/>
  <c r="C947" i="7"/>
  <c r="C946" i="7"/>
  <c r="C945" i="7"/>
  <c r="C944" i="7"/>
  <c r="C943" i="7"/>
  <c r="C942" i="7"/>
  <c r="C941" i="7"/>
  <c r="C940" i="7"/>
  <c r="C939" i="7"/>
  <c r="C938" i="7"/>
  <c r="C937" i="7"/>
  <c r="C936" i="7"/>
  <c r="C935" i="7"/>
  <c r="C934" i="7"/>
  <c r="C933" i="7"/>
  <c r="C932" i="7"/>
  <c r="C931" i="7"/>
  <c r="C930" i="7"/>
  <c r="C929" i="7"/>
  <c r="C928" i="7"/>
  <c r="C927" i="7"/>
  <c r="C926" i="7"/>
  <c r="C925" i="7"/>
  <c r="C924" i="7"/>
  <c r="C923" i="7"/>
  <c r="C922" i="7"/>
  <c r="C921" i="7"/>
  <c r="C920" i="7"/>
  <c r="C919" i="7"/>
  <c r="C918" i="7"/>
  <c r="C917" i="7"/>
  <c r="C916" i="7"/>
  <c r="C915" i="7"/>
  <c r="C914" i="7"/>
  <c r="C913" i="7"/>
  <c r="C912" i="7"/>
  <c r="C911" i="7"/>
  <c r="C910" i="7"/>
  <c r="C909" i="7"/>
  <c r="C908" i="7"/>
  <c r="C907" i="7"/>
  <c r="C906" i="7"/>
  <c r="C905" i="7"/>
  <c r="C904" i="7"/>
  <c r="C903" i="7"/>
  <c r="C902" i="7"/>
  <c r="C901" i="7"/>
  <c r="C900" i="7"/>
  <c r="C899" i="7"/>
  <c r="C898" i="7"/>
  <c r="C897" i="7"/>
  <c r="C896" i="7"/>
  <c r="C895" i="7"/>
  <c r="C894" i="7"/>
  <c r="C893" i="7"/>
  <c r="C892" i="7"/>
  <c r="C891" i="7"/>
  <c r="C890" i="7"/>
  <c r="C889" i="7"/>
  <c r="C888" i="7"/>
  <c r="C887" i="7"/>
  <c r="C886" i="7"/>
  <c r="C885" i="7"/>
  <c r="C884" i="7"/>
  <c r="C883" i="7"/>
  <c r="C882" i="7"/>
  <c r="C881" i="7"/>
  <c r="C880" i="7"/>
  <c r="C879" i="7"/>
  <c r="C878" i="7"/>
  <c r="C877" i="7"/>
  <c r="C876" i="7"/>
  <c r="C875" i="7"/>
  <c r="C874" i="7"/>
  <c r="C873" i="7"/>
  <c r="C872" i="7"/>
  <c r="C871" i="7"/>
  <c r="C870" i="7"/>
  <c r="C869" i="7"/>
  <c r="C868" i="7"/>
  <c r="C867" i="7"/>
  <c r="C866" i="7"/>
  <c r="C865" i="7"/>
  <c r="C864" i="7"/>
  <c r="C863" i="7"/>
  <c r="C862" i="7"/>
  <c r="C861" i="7"/>
  <c r="C860" i="7"/>
  <c r="C859" i="7"/>
  <c r="C858" i="7"/>
  <c r="C857" i="7"/>
  <c r="C856" i="7"/>
  <c r="C855" i="7"/>
  <c r="C854" i="7"/>
  <c r="C853" i="7"/>
  <c r="C852" i="7"/>
  <c r="C851" i="7"/>
  <c r="C850" i="7"/>
  <c r="C849" i="7"/>
  <c r="C848" i="7"/>
  <c r="C847" i="7"/>
  <c r="C846" i="7"/>
  <c r="C845" i="7"/>
  <c r="C844" i="7"/>
  <c r="C843" i="7"/>
  <c r="C842" i="7"/>
  <c r="C841" i="7"/>
  <c r="C840" i="7"/>
  <c r="C839" i="7"/>
  <c r="C838" i="7"/>
  <c r="C837" i="7"/>
  <c r="C836" i="7"/>
  <c r="C835" i="7"/>
  <c r="C834" i="7"/>
  <c r="C833" i="7"/>
  <c r="C832" i="7"/>
  <c r="C831" i="7"/>
  <c r="C830" i="7"/>
  <c r="C829" i="7"/>
  <c r="C828" i="7"/>
  <c r="C827" i="7"/>
  <c r="C826" i="7"/>
  <c r="C825" i="7"/>
  <c r="C824" i="7"/>
  <c r="C823" i="7"/>
  <c r="C822" i="7"/>
  <c r="C821" i="7"/>
  <c r="C820" i="7"/>
  <c r="C819" i="7"/>
  <c r="C818" i="7"/>
  <c r="C817" i="7"/>
  <c r="C816" i="7"/>
  <c r="C815" i="7"/>
  <c r="C814" i="7"/>
  <c r="C813" i="7"/>
  <c r="C812" i="7"/>
  <c r="C811" i="7"/>
  <c r="C810" i="7"/>
  <c r="C809" i="7"/>
  <c r="C808" i="7"/>
  <c r="C807" i="7"/>
  <c r="C806" i="7"/>
  <c r="C805" i="7"/>
  <c r="C804" i="7"/>
  <c r="C803" i="7"/>
  <c r="C802" i="7"/>
  <c r="C801" i="7"/>
  <c r="C800" i="7"/>
  <c r="C799" i="7"/>
  <c r="C798" i="7"/>
  <c r="C797" i="7"/>
  <c r="C796" i="7"/>
  <c r="C795" i="7"/>
  <c r="C794" i="7"/>
  <c r="C793" i="7"/>
  <c r="C792" i="7"/>
  <c r="C791" i="7"/>
  <c r="C790" i="7"/>
  <c r="C789" i="7"/>
  <c r="C788" i="7"/>
  <c r="C787" i="7"/>
  <c r="C786" i="7"/>
  <c r="C785" i="7"/>
  <c r="C784" i="7"/>
  <c r="C783" i="7"/>
  <c r="C782" i="7"/>
  <c r="C781" i="7"/>
  <c r="C780" i="7"/>
  <c r="C779" i="7"/>
  <c r="C778" i="7"/>
  <c r="C777" i="7"/>
  <c r="C776" i="7"/>
  <c r="C775" i="7"/>
  <c r="C774" i="7"/>
  <c r="C773" i="7"/>
  <c r="C772" i="7"/>
  <c r="C771" i="7"/>
  <c r="C770" i="7"/>
  <c r="C769" i="7"/>
  <c r="C768" i="7"/>
  <c r="C767" i="7"/>
  <c r="C766" i="7"/>
  <c r="C765" i="7"/>
  <c r="C764" i="7"/>
  <c r="C763" i="7"/>
  <c r="C762" i="7"/>
  <c r="C761" i="7"/>
  <c r="C760" i="7"/>
  <c r="C759" i="7"/>
  <c r="C758" i="7"/>
  <c r="C757" i="7"/>
  <c r="C756" i="7"/>
  <c r="C755" i="7"/>
  <c r="C754" i="7"/>
  <c r="C753" i="7"/>
  <c r="C752" i="7"/>
  <c r="C751" i="7"/>
  <c r="C750" i="7"/>
  <c r="C749" i="7"/>
  <c r="C748" i="7"/>
  <c r="C747" i="7"/>
  <c r="C746" i="7"/>
  <c r="C745" i="7"/>
  <c r="C744" i="7"/>
  <c r="C743" i="7"/>
  <c r="C742" i="7"/>
  <c r="C741" i="7"/>
  <c r="C740" i="7"/>
  <c r="C739" i="7"/>
  <c r="C738" i="7"/>
  <c r="C737" i="7"/>
  <c r="C736" i="7"/>
  <c r="C735" i="7"/>
  <c r="C734" i="7"/>
  <c r="C733" i="7"/>
  <c r="C732" i="7"/>
  <c r="C731" i="7"/>
  <c r="C730" i="7"/>
  <c r="C729" i="7"/>
  <c r="C728" i="7"/>
  <c r="C727" i="7"/>
  <c r="C726" i="7"/>
  <c r="C725" i="7"/>
  <c r="C724" i="7"/>
  <c r="C723" i="7"/>
  <c r="C722" i="7"/>
  <c r="C721" i="7"/>
  <c r="C720" i="7"/>
  <c r="C719" i="7"/>
  <c r="C718" i="7"/>
  <c r="C717" i="7"/>
  <c r="C716" i="7"/>
  <c r="C715" i="7"/>
  <c r="C714" i="7"/>
  <c r="C713" i="7"/>
  <c r="C712" i="7"/>
  <c r="C711" i="7"/>
  <c r="C710" i="7"/>
  <c r="C709" i="7"/>
  <c r="C708" i="7"/>
  <c r="C707" i="7"/>
  <c r="C706" i="7"/>
  <c r="C705" i="7"/>
  <c r="C704" i="7"/>
  <c r="C703" i="7"/>
  <c r="C702" i="7"/>
  <c r="C701" i="7"/>
  <c r="C700" i="7"/>
  <c r="C699" i="7"/>
  <c r="C698" i="7"/>
  <c r="C697" i="7"/>
  <c r="C696" i="7"/>
  <c r="C695" i="7"/>
  <c r="C694" i="7"/>
  <c r="C693" i="7"/>
  <c r="C692" i="7"/>
  <c r="C691" i="7"/>
  <c r="C690" i="7"/>
  <c r="C689" i="7"/>
  <c r="C688" i="7"/>
  <c r="C687" i="7"/>
  <c r="C686" i="7"/>
  <c r="C685" i="7"/>
  <c r="C684" i="7"/>
  <c r="C683" i="7"/>
  <c r="C682" i="7"/>
  <c r="C681" i="7"/>
  <c r="C680" i="7"/>
  <c r="C679" i="7"/>
  <c r="C678" i="7"/>
  <c r="C677" i="7"/>
  <c r="C676" i="7"/>
  <c r="C675" i="7"/>
  <c r="C674" i="7"/>
  <c r="C673" i="7"/>
  <c r="C672" i="7"/>
  <c r="C671" i="7"/>
  <c r="C670" i="7"/>
  <c r="C669" i="7"/>
  <c r="C668" i="7"/>
  <c r="C667" i="7"/>
  <c r="C666" i="7"/>
  <c r="C665" i="7"/>
  <c r="C664" i="7"/>
  <c r="C663" i="7"/>
  <c r="C662" i="7"/>
  <c r="C661" i="7"/>
  <c r="C660" i="7"/>
  <c r="C659" i="7"/>
  <c r="C658" i="7"/>
  <c r="C657" i="7"/>
  <c r="C656" i="7"/>
  <c r="C655" i="7"/>
  <c r="C654" i="7"/>
  <c r="C653" i="7"/>
  <c r="C652" i="7"/>
  <c r="C651" i="7"/>
  <c r="C650" i="7"/>
  <c r="C649" i="7"/>
  <c r="C648" i="7"/>
  <c r="C647" i="7"/>
  <c r="C646" i="7"/>
  <c r="C645" i="7"/>
  <c r="C644" i="7"/>
  <c r="C643" i="7"/>
  <c r="C642" i="7"/>
  <c r="C641" i="7"/>
  <c r="C640" i="7"/>
  <c r="C639" i="7"/>
  <c r="C638" i="7"/>
  <c r="C637" i="7"/>
  <c r="C636" i="7"/>
  <c r="C635" i="7"/>
  <c r="C634" i="7"/>
  <c r="C633" i="7"/>
  <c r="C632" i="7"/>
  <c r="C631" i="7"/>
  <c r="C630" i="7"/>
  <c r="C629" i="7"/>
  <c r="C628" i="7"/>
  <c r="C627" i="7"/>
  <c r="C626" i="7"/>
  <c r="C625" i="7"/>
  <c r="C624" i="7"/>
  <c r="C623" i="7"/>
  <c r="C622" i="7"/>
  <c r="C621" i="7"/>
  <c r="C620" i="7"/>
  <c r="C619" i="7"/>
  <c r="C618" i="7"/>
  <c r="C617" i="7"/>
  <c r="C616" i="7"/>
  <c r="C615" i="7"/>
  <c r="C614" i="7"/>
  <c r="C613" i="7"/>
  <c r="C612" i="7"/>
  <c r="C611" i="7"/>
  <c r="C610" i="7"/>
  <c r="C609" i="7"/>
  <c r="C608" i="7"/>
  <c r="C607" i="7"/>
  <c r="C606" i="7"/>
  <c r="C605" i="7"/>
  <c r="C604" i="7"/>
  <c r="C603" i="7"/>
  <c r="C602" i="7"/>
  <c r="C601" i="7"/>
  <c r="C600" i="7"/>
  <c r="C599" i="7"/>
  <c r="C598" i="7"/>
  <c r="C597" i="7"/>
  <c r="C596" i="7"/>
  <c r="C595" i="7"/>
  <c r="C594" i="7"/>
  <c r="C593" i="7"/>
  <c r="C592" i="7"/>
  <c r="C591" i="7"/>
  <c r="C590" i="7"/>
  <c r="C589" i="7"/>
  <c r="C588" i="7"/>
  <c r="C587" i="7"/>
  <c r="C586" i="7"/>
  <c r="C585" i="7"/>
  <c r="C584" i="7"/>
  <c r="C583" i="7"/>
  <c r="C582" i="7"/>
  <c r="C581" i="7"/>
  <c r="C580" i="7"/>
  <c r="C579" i="7"/>
  <c r="C578" i="7"/>
  <c r="C577" i="7"/>
  <c r="C576" i="7"/>
  <c r="C575" i="7"/>
  <c r="C574" i="7"/>
  <c r="C573" i="7"/>
  <c r="C572" i="7"/>
  <c r="C571" i="7"/>
  <c r="C570" i="7"/>
  <c r="C569" i="7"/>
  <c r="C568" i="7"/>
  <c r="C567" i="7"/>
  <c r="C566" i="7"/>
  <c r="C565" i="7"/>
  <c r="C564" i="7"/>
  <c r="C563" i="7"/>
  <c r="C562" i="7"/>
  <c r="C561" i="7"/>
  <c r="C560" i="7"/>
  <c r="C559" i="7"/>
  <c r="C558" i="7"/>
  <c r="C557" i="7"/>
  <c r="C556" i="7"/>
  <c r="C555" i="7"/>
  <c r="C554" i="7"/>
  <c r="C553" i="7"/>
  <c r="C552" i="7"/>
  <c r="C551" i="7"/>
  <c r="C550" i="7"/>
  <c r="C549" i="7"/>
  <c r="C548" i="7"/>
  <c r="C547" i="7"/>
  <c r="C546" i="7"/>
  <c r="C545" i="7"/>
  <c r="C544" i="7"/>
  <c r="C543" i="7"/>
  <c r="C542" i="7"/>
  <c r="C541" i="7"/>
  <c r="C540" i="7"/>
  <c r="C539" i="7"/>
  <c r="C538" i="7"/>
  <c r="C537" i="7"/>
  <c r="C536" i="7"/>
  <c r="C535" i="7"/>
  <c r="C534" i="7"/>
  <c r="C533" i="7"/>
  <c r="C532" i="7"/>
  <c r="C531" i="7"/>
  <c r="C530" i="7"/>
  <c r="C529" i="7"/>
  <c r="C528" i="7"/>
  <c r="C527" i="7"/>
  <c r="C526" i="7"/>
  <c r="C525" i="7"/>
  <c r="C524" i="7"/>
  <c r="C523" i="7"/>
  <c r="C522" i="7"/>
  <c r="C521" i="7"/>
  <c r="C520" i="7"/>
  <c r="C519" i="7"/>
  <c r="C518" i="7"/>
  <c r="C517" i="7"/>
  <c r="C516" i="7"/>
  <c r="C515" i="7"/>
  <c r="C514" i="7"/>
  <c r="C513" i="7"/>
  <c r="C512" i="7"/>
  <c r="C511" i="7"/>
  <c r="C510" i="7"/>
  <c r="C509" i="7"/>
  <c r="C508" i="7"/>
  <c r="C507" i="7"/>
  <c r="C506" i="7"/>
  <c r="C505" i="7"/>
  <c r="C504" i="7"/>
  <c r="C503" i="7"/>
  <c r="C502" i="7"/>
  <c r="C501" i="7"/>
  <c r="C500" i="7"/>
  <c r="C499" i="7"/>
  <c r="C498" i="7"/>
  <c r="C497" i="7"/>
  <c r="C496" i="7"/>
  <c r="C495" i="7"/>
  <c r="C494" i="7"/>
  <c r="C493" i="7"/>
  <c r="C492" i="7"/>
  <c r="C491" i="7"/>
  <c r="C490" i="7"/>
  <c r="C489" i="7"/>
  <c r="C488" i="7"/>
  <c r="C487" i="7"/>
  <c r="C486" i="7"/>
  <c r="C485" i="7"/>
  <c r="C484" i="7"/>
  <c r="C483" i="7"/>
  <c r="C482" i="7"/>
  <c r="C481" i="7"/>
  <c r="C480" i="7"/>
  <c r="C479" i="7"/>
  <c r="C478" i="7"/>
  <c r="C477" i="7"/>
  <c r="C476" i="7"/>
  <c r="C475" i="7"/>
  <c r="C474" i="7"/>
  <c r="C473" i="7"/>
  <c r="C472" i="7"/>
  <c r="C471" i="7"/>
  <c r="C470" i="7"/>
  <c r="C469" i="7"/>
  <c r="C468" i="7"/>
  <c r="C467" i="7"/>
  <c r="C466" i="7"/>
  <c r="C465" i="7"/>
  <c r="C464" i="7"/>
  <c r="C463" i="7"/>
  <c r="C462" i="7"/>
  <c r="C461" i="7"/>
  <c r="C460" i="7"/>
  <c r="C459" i="7"/>
  <c r="C458" i="7"/>
  <c r="C457" i="7"/>
  <c r="C456" i="7"/>
  <c r="C455" i="7"/>
  <c r="C454" i="7"/>
  <c r="C453" i="7"/>
  <c r="C452" i="7"/>
  <c r="C451" i="7"/>
  <c r="C450" i="7"/>
  <c r="C449" i="7"/>
  <c r="C448" i="7"/>
  <c r="C447" i="7"/>
  <c r="C446" i="7"/>
  <c r="C445" i="7"/>
  <c r="C444" i="7"/>
  <c r="C443" i="7"/>
  <c r="C442" i="7"/>
  <c r="C441" i="7"/>
  <c r="C440" i="7"/>
  <c r="C439" i="7"/>
  <c r="C438" i="7"/>
  <c r="C437" i="7"/>
  <c r="C436" i="7"/>
  <c r="C435" i="7"/>
  <c r="C434" i="7"/>
  <c r="C433" i="7"/>
  <c r="C432" i="7"/>
  <c r="C431" i="7"/>
  <c r="C430" i="7"/>
  <c r="C429" i="7"/>
  <c r="C428" i="7"/>
  <c r="C427" i="7"/>
  <c r="C426" i="7"/>
  <c r="C425" i="7"/>
  <c r="C424" i="7"/>
  <c r="C423" i="7"/>
  <c r="C422" i="7"/>
  <c r="C421" i="7"/>
  <c r="C420" i="7"/>
  <c r="C419" i="7"/>
  <c r="C418" i="7"/>
  <c r="C417" i="7"/>
  <c r="C416" i="7"/>
  <c r="C415" i="7"/>
  <c r="C414" i="7"/>
  <c r="C413" i="7"/>
  <c r="C412" i="7"/>
  <c r="C411" i="7"/>
  <c r="C410" i="7"/>
  <c r="C409" i="7"/>
  <c r="C408" i="7"/>
  <c r="C407" i="7"/>
  <c r="C406" i="7"/>
  <c r="C405" i="7"/>
  <c r="C404" i="7"/>
  <c r="C403" i="7"/>
  <c r="C402" i="7"/>
  <c r="C401" i="7"/>
  <c r="C400" i="7"/>
  <c r="C399" i="7"/>
  <c r="C398" i="7"/>
  <c r="C397" i="7"/>
  <c r="C396" i="7"/>
  <c r="C395" i="7"/>
  <c r="C394" i="7"/>
  <c r="C393" i="7"/>
  <c r="C392" i="7"/>
  <c r="C391" i="7"/>
  <c r="C390" i="7"/>
  <c r="C389" i="7"/>
  <c r="C388" i="7"/>
  <c r="C387" i="7"/>
  <c r="C386" i="7"/>
  <c r="C385" i="7"/>
  <c r="C384" i="7"/>
  <c r="C383" i="7"/>
  <c r="C382" i="7"/>
  <c r="C381" i="7"/>
  <c r="C380" i="7"/>
  <c r="C379" i="7"/>
  <c r="C378" i="7"/>
  <c r="C377" i="7"/>
  <c r="C376" i="7"/>
  <c r="C375" i="7"/>
  <c r="C374" i="7"/>
  <c r="C373" i="7"/>
  <c r="C372" i="7"/>
  <c r="C371" i="7"/>
  <c r="C370" i="7"/>
  <c r="C369" i="7"/>
  <c r="C368" i="7"/>
  <c r="C367" i="7"/>
  <c r="C366" i="7"/>
  <c r="C365" i="7"/>
  <c r="C364" i="7"/>
  <c r="C363" i="7"/>
  <c r="C362" i="7"/>
  <c r="C361" i="7"/>
  <c r="C360" i="7"/>
  <c r="C359" i="7"/>
  <c r="C358" i="7"/>
  <c r="C357" i="7"/>
  <c r="C356" i="7"/>
  <c r="C355" i="7"/>
  <c r="C354" i="7"/>
  <c r="C353" i="7"/>
  <c r="C352" i="7"/>
  <c r="C351" i="7"/>
  <c r="C350" i="7"/>
  <c r="C349" i="7"/>
  <c r="C348" i="7"/>
  <c r="C347" i="7"/>
  <c r="C346" i="7"/>
  <c r="C345" i="7"/>
  <c r="C344" i="7"/>
  <c r="C343" i="7"/>
  <c r="C342" i="7"/>
  <c r="C341" i="7"/>
  <c r="C340" i="7"/>
  <c r="C339" i="7"/>
  <c r="C338" i="7"/>
  <c r="C337" i="7"/>
  <c r="C336" i="7"/>
  <c r="C335" i="7"/>
  <c r="C334" i="7"/>
  <c r="C333" i="7"/>
  <c r="C332" i="7"/>
  <c r="C331" i="7"/>
  <c r="C330" i="7"/>
  <c r="C329" i="7"/>
  <c r="C328" i="7"/>
  <c r="C327" i="7"/>
  <c r="C326" i="7"/>
  <c r="C325" i="7"/>
  <c r="C324" i="7"/>
  <c r="C323" i="7"/>
  <c r="C322" i="7"/>
  <c r="C321" i="7"/>
  <c r="C320" i="7"/>
  <c r="C319" i="7"/>
  <c r="C318" i="7"/>
  <c r="C317" i="7"/>
  <c r="C316" i="7"/>
  <c r="C315" i="7"/>
  <c r="C314" i="7"/>
  <c r="C313" i="7"/>
  <c r="C312" i="7"/>
  <c r="C311" i="7"/>
  <c r="C310" i="7"/>
  <c r="C309" i="7"/>
  <c r="C308" i="7"/>
  <c r="C307" i="7"/>
  <c r="C306" i="7"/>
  <c r="C305" i="7"/>
  <c r="C304" i="7"/>
  <c r="C303" i="7"/>
  <c r="C302" i="7"/>
  <c r="C301" i="7"/>
  <c r="C300" i="7"/>
  <c r="C299" i="7"/>
  <c r="C298" i="7"/>
  <c r="C297" i="7"/>
  <c r="C296" i="7"/>
  <c r="C295" i="7"/>
  <c r="C294" i="7"/>
  <c r="C293" i="7"/>
  <c r="C292" i="7"/>
  <c r="C291" i="7"/>
  <c r="C290" i="7"/>
  <c r="C289" i="7"/>
  <c r="C288" i="7"/>
  <c r="C287" i="7"/>
  <c r="C286" i="7"/>
  <c r="C285" i="7"/>
  <c r="C284" i="7"/>
  <c r="C283" i="7"/>
  <c r="C282" i="7"/>
  <c r="C281" i="7"/>
  <c r="C280" i="7"/>
  <c r="C279" i="7"/>
  <c r="C278" i="7"/>
  <c r="C277" i="7"/>
  <c r="C276" i="7"/>
  <c r="C275" i="7"/>
  <c r="C274" i="7"/>
  <c r="C273" i="7"/>
  <c r="C272" i="7"/>
  <c r="C271" i="7"/>
  <c r="C270" i="7"/>
  <c r="C269" i="7"/>
  <c r="C268" i="7"/>
  <c r="C267" i="7"/>
  <c r="C266" i="7"/>
  <c r="C265" i="7"/>
  <c r="C264" i="7"/>
  <c r="C263" i="7"/>
  <c r="C262" i="7"/>
  <c r="C261" i="7"/>
  <c r="C260" i="7"/>
  <c r="C259" i="7"/>
  <c r="C258" i="7"/>
  <c r="C257" i="7"/>
  <c r="C256" i="7"/>
  <c r="C255" i="7"/>
  <c r="C254" i="7"/>
  <c r="C253" i="7"/>
  <c r="C252" i="7"/>
  <c r="C251" i="7"/>
  <c r="C250" i="7"/>
  <c r="C249" i="7"/>
  <c r="C248" i="7"/>
  <c r="C247" i="7"/>
  <c r="C246" i="7"/>
  <c r="C245" i="7"/>
  <c r="C244" i="7"/>
  <c r="C243" i="7"/>
  <c r="C242" i="7"/>
  <c r="C241" i="7"/>
  <c r="C240" i="7"/>
  <c r="C239" i="7"/>
  <c r="C238" i="7"/>
  <c r="C237" i="7"/>
  <c r="C236" i="7"/>
  <c r="C235" i="7"/>
  <c r="C234" i="7"/>
  <c r="C233" i="7"/>
  <c r="C232" i="7"/>
  <c r="C231" i="7"/>
  <c r="C230" i="7"/>
  <c r="C229" i="7"/>
  <c r="C228" i="7"/>
  <c r="C227" i="7"/>
  <c r="C226" i="7"/>
  <c r="C225" i="7"/>
  <c r="C224" i="7"/>
  <c r="C223" i="7"/>
  <c r="C222" i="7"/>
  <c r="C221" i="7"/>
  <c r="C220" i="7"/>
  <c r="C219" i="7"/>
  <c r="C218" i="7"/>
  <c r="C217" i="7"/>
  <c r="C216" i="7"/>
  <c r="C215" i="7"/>
  <c r="C214" i="7"/>
  <c r="C213" i="7"/>
  <c r="C212" i="7"/>
  <c r="C211" i="7"/>
  <c r="C210" i="7"/>
  <c r="C209" i="7"/>
  <c r="C208" i="7"/>
  <c r="C207" i="7"/>
  <c r="C206"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2" i="7"/>
  <c r="C161" i="7"/>
  <c r="C160" i="7"/>
  <c r="C159" i="7"/>
  <c r="C158" i="7"/>
  <c r="C157" i="7"/>
  <c r="C156" i="7"/>
  <c r="C155" i="7"/>
  <c r="C154" i="7"/>
  <c r="C153" i="7"/>
  <c r="C152" i="7"/>
  <c r="C151" i="7"/>
  <c r="C150" i="7"/>
  <c r="C149" i="7"/>
  <c r="C148" i="7"/>
  <c r="C147" i="7"/>
  <c r="C146" i="7"/>
  <c r="C145" i="7"/>
  <c r="C144" i="7"/>
  <c r="C143" i="7"/>
  <c r="C142" i="7"/>
  <c r="C141" i="7"/>
  <c r="C140" i="7"/>
  <c r="C139" i="7"/>
  <c r="C138" i="7"/>
  <c r="C137" i="7"/>
  <c r="C136" i="7"/>
  <c r="C135" i="7"/>
  <c r="C134" i="7"/>
  <c r="C133" i="7"/>
  <c r="C132" i="7"/>
  <c r="C131" i="7"/>
  <c r="C130" i="7"/>
  <c r="C129" i="7"/>
  <c r="C128" i="7"/>
  <c r="C127" i="7"/>
  <c r="C126" i="7"/>
  <c r="C125" i="7"/>
  <c r="C124" i="7"/>
  <c r="C123" i="7"/>
  <c r="C122" i="7"/>
  <c r="C121" i="7"/>
  <c r="C120" i="7"/>
  <c r="C119" i="7"/>
  <c r="C118" i="7"/>
  <c r="C117" i="7"/>
  <c r="C116" i="7"/>
  <c r="C115" i="7"/>
  <c r="C114" i="7"/>
  <c r="C113" i="7"/>
  <c r="C112" i="7"/>
  <c r="C111" i="7"/>
  <c r="C110" i="7"/>
  <c r="C109" i="7"/>
  <c r="C108" i="7"/>
  <c r="C107" i="7"/>
  <c r="C106" i="7"/>
  <c r="C105" i="7"/>
  <c r="C104" i="7"/>
  <c r="C103" i="7"/>
  <c r="C102" i="7"/>
  <c r="C101" i="7"/>
  <c r="C100" i="7"/>
  <c r="C99" i="7"/>
  <c r="C98" i="7"/>
  <c r="C97" i="7"/>
  <c r="C96" i="7"/>
  <c r="C95" i="7"/>
  <c r="C94" i="7"/>
  <c r="C93" i="7"/>
  <c r="C92" i="7"/>
  <c r="C91" i="7"/>
  <c r="C90" i="7"/>
  <c r="C89" i="7"/>
  <c r="C88" i="7"/>
  <c r="C87" i="7"/>
  <c r="C86" i="7"/>
  <c r="C85" i="7"/>
  <c r="C84" i="7"/>
  <c r="C83" i="7"/>
  <c r="C82" i="7"/>
  <c r="C81" i="7"/>
  <c r="C80" i="7"/>
  <c r="C79" i="7"/>
  <c r="C78" i="7"/>
  <c r="C77" i="7"/>
  <c r="C76" i="7"/>
  <c r="C75" i="7"/>
  <c r="C74" i="7"/>
  <c r="C73" i="7"/>
  <c r="C72" i="7"/>
  <c r="C71" i="7"/>
  <c r="C70" i="7"/>
  <c r="C69" i="7"/>
  <c r="C68" i="7"/>
  <c r="C67" i="7"/>
  <c r="C66" i="7"/>
  <c r="C65" i="7"/>
  <c r="C64" i="7"/>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I18" i="7"/>
  <c r="H18" i="7"/>
  <c r="G18" i="7"/>
  <c r="F18" i="7"/>
  <c r="C18" i="7"/>
  <c r="B18" i="7"/>
  <c r="I17" i="7"/>
  <c r="H17" i="7"/>
  <c r="G17" i="7"/>
  <c r="F17" i="7"/>
  <c r="C17" i="7"/>
  <c r="B17" i="7"/>
  <c r="I16" i="7"/>
  <c r="H16" i="7"/>
  <c r="G16" i="7"/>
  <c r="F16" i="7"/>
  <c r="C16" i="7"/>
  <c r="B16" i="7"/>
  <c r="I15" i="7"/>
  <c r="H15" i="7"/>
  <c r="G15" i="7"/>
  <c r="F15" i="7"/>
  <c r="C15" i="7"/>
  <c r="B15" i="7"/>
  <c r="I14" i="7"/>
  <c r="H14" i="7"/>
  <c r="G14" i="7"/>
  <c r="F14" i="7"/>
  <c r="C14" i="7"/>
  <c r="B14" i="7"/>
  <c r="I13" i="7"/>
  <c r="H13" i="7"/>
  <c r="G13" i="7"/>
  <c r="F13" i="7"/>
  <c r="C13" i="7"/>
  <c r="B13" i="7"/>
  <c r="I12" i="7"/>
  <c r="H12" i="7"/>
  <c r="G12" i="7"/>
  <c r="F12" i="7"/>
  <c r="C12" i="7"/>
  <c r="B12" i="7"/>
  <c r="I11" i="7"/>
  <c r="H11" i="7"/>
  <c r="G11" i="7"/>
  <c r="F11" i="7"/>
  <c r="C11" i="7"/>
  <c r="B11" i="7"/>
  <c r="I10" i="7"/>
  <c r="H10" i="7"/>
  <c r="G10" i="7"/>
  <c r="F10" i="7"/>
  <c r="C10" i="7"/>
  <c r="B10" i="7"/>
  <c r="I9" i="7"/>
  <c r="H9" i="7"/>
  <c r="G9" i="7"/>
  <c r="F9" i="7"/>
  <c r="C9" i="7"/>
  <c r="B9" i="7"/>
  <c r="I8" i="7"/>
  <c r="H8" i="7"/>
  <c r="G8" i="7"/>
  <c r="F8" i="7"/>
  <c r="C8" i="7"/>
  <c r="B8" i="7"/>
  <c r="I7" i="7"/>
  <c r="H7" i="7"/>
  <c r="G7" i="7"/>
  <c r="F7" i="7"/>
  <c r="C7" i="7"/>
  <c r="B7" i="7"/>
  <c r="I6" i="7"/>
  <c r="H6" i="7"/>
  <c r="G6" i="7"/>
  <c r="F6" i="7"/>
  <c r="C6" i="7"/>
  <c r="B6" i="7"/>
  <c r="I2" i="7"/>
  <c r="H2" i="7"/>
  <c r="G2" i="7"/>
  <c r="F2" i="7"/>
  <c r="C2" i="7"/>
  <c r="C1" i="7"/>
  <c r="W3581" i="1"/>
  <c r="U3581" i="1" s="1"/>
  <c r="W3580" i="1"/>
  <c r="U3580" i="1" s="1"/>
  <c r="W3579" i="1"/>
  <c r="U3579" i="1" s="1"/>
  <c r="W3578" i="1"/>
  <c r="U3578" i="1" s="1"/>
  <c r="W3577" i="1"/>
  <c r="U3577" i="1" s="1"/>
  <c r="W3576" i="1"/>
  <c r="U3576" i="1" s="1"/>
  <c r="W3575" i="1"/>
  <c r="U3575" i="1" s="1"/>
  <c r="W3574" i="1"/>
  <c r="U3574" i="1" s="1"/>
  <c r="W3573" i="1"/>
  <c r="U3573" i="1" s="1"/>
  <c r="W3572" i="1"/>
  <c r="U3572" i="1" s="1"/>
  <c r="W3571" i="1"/>
  <c r="U3571" i="1" s="1"/>
  <c r="W3570" i="1"/>
  <c r="U3570" i="1" s="1"/>
  <c r="W3569" i="1"/>
  <c r="U3569" i="1" s="1"/>
  <c r="W3568" i="1"/>
  <c r="U3568" i="1" s="1"/>
  <c r="W3567" i="1"/>
  <c r="U3567" i="1" s="1"/>
  <c r="W3566" i="1"/>
  <c r="U3566" i="1" s="1"/>
  <c r="W3565" i="1"/>
  <c r="U3565" i="1" s="1"/>
  <c r="W3564" i="1"/>
  <c r="U3564" i="1"/>
  <c r="W3563" i="1"/>
  <c r="U3563" i="1" s="1"/>
  <c r="W3562" i="1"/>
  <c r="U3562" i="1" s="1"/>
  <c r="W3561" i="1"/>
  <c r="U3561" i="1" s="1"/>
  <c r="W3560" i="1"/>
  <c r="U3560" i="1" s="1"/>
  <c r="W3559" i="1"/>
  <c r="U3559" i="1" s="1"/>
  <c r="W3558" i="1"/>
  <c r="U3558" i="1" s="1"/>
  <c r="W3557" i="1"/>
  <c r="U3557" i="1" s="1"/>
  <c r="W3556" i="1"/>
  <c r="U3556" i="1" s="1"/>
  <c r="W3555" i="1"/>
  <c r="U3555" i="1" s="1"/>
  <c r="W3554" i="1"/>
  <c r="U3554" i="1" s="1"/>
  <c r="W3553" i="1"/>
  <c r="U3553" i="1" s="1"/>
  <c r="W3552" i="1"/>
  <c r="U3552" i="1" s="1"/>
  <c r="W3551" i="1"/>
  <c r="U3551" i="1" s="1"/>
  <c r="W3550" i="1"/>
  <c r="U3550" i="1" s="1"/>
  <c r="W3549" i="1"/>
  <c r="U3549" i="1" s="1"/>
  <c r="W3548" i="1"/>
  <c r="U3548" i="1" s="1"/>
  <c r="W3547" i="1"/>
  <c r="U3547" i="1" s="1"/>
  <c r="W3546" i="1"/>
  <c r="U3546" i="1" s="1"/>
  <c r="W3545" i="1"/>
  <c r="U3545" i="1" s="1"/>
  <c r="W3544" i="1"/>
  <c r="U3544" i="1" s="1"/>
  <c r="W3543" i="1"/>
  <c r="U3543" i="1" s="1"/>
  <c r="W3542" i="1"/>
  <c r="U3542" i="1" s="1"/>
  <c r="W3541" i="1"/>
  <c r="U3541" i="1" s="1"/>
  <c r="W3540" i="1"/>
  <c r="U3540" i="1" s="1"/>
  <c r="W3539" i="1"/>
  <c r="U3539" i="1" s="1"/>
  <c r="W3538" i="1"/>
  <c r="U3538" i="1" s="1"/>
  <c r="W3537" i="1"/>
  <c r="U3537" i="1" s="1"/>
  <c r="W3536" i="1"/>
  <c r="U3536" i="1" s="1"/>
  <c r="W3535" i="1"/>
  <c r="U3535" i="1" s="1"/>
  <c r="W3534" i="1"/>
  <c r="U3534" i="1" s="1"/>
  <c r="W3533" i="1"/>
  <c r="U3533" i="1" s="1"/>
  <c r="W3532" i="1"/>
  <c r="U3532" i="1" s="1"/>
  <c r="W3531" i="1"/>
  <c r="U3531" i="1" s="1"/>
  <c r="W3530" i="1"/>
  <c r="U3530" i="1" s="1"/>
  <c r="W3529" i="1"/>
  <c r="U3529" i="1" s="1"/>
  <c r="W3528" i="1"/>
  <c r="U3528" i="1" s="1"/>
  <c r="W3527" i="1"/>
  <c r="U3527" i="1" s="1"/>
  <c r="W3526" i="1"/>
  <c r="U3526" i="1" s="1"/>
  <c r="W3525" i="1"/>
  <c r="U3525" i="1" s="1"/>
  <c r="W3524" i="1"/>
  <c r="U3524" i="1" s="1"/>
  <c r="W3523" i="1"/>
  <c r="U3523" i="1" s="1"/>
  <c r="W3522" i="1"/>
  <c r="U3522" i="1" s="1"/>
  <c r="W3521" i="1"/>
  <c r="U3521" i="1" s="1"/>
  <c r="W3520" i="1"/>
  <c r="U3520" i="1" s="1"/>
  <c r="W3519" i="1"/>
  <c r="U3519" i="1" s="1"/>
  <c r="W3518" i="1"/>
  <c r="U3518" i="1" s="1"/>
  <c r="W3517" i="1"/>
  <c r="U3517" i="1" s="1"/>
  <c r="W3516" i="1"/>
  <c r="U3516" i="1" s="1"/>
  <c r="W3515" i="1"/>
  <c r="U3515" i="1" s="1"/>
  <c r="W3514" i="1"/>
  <c r="U3514" i="1" s="1"/>
  <c r="W3513" i="1"/>
  <c r="U3513" i="1" s="1"/>
  <c r="W3512" i="1"/>
  <c r="U3512" i="1" s="1"/>
  <c r="W3511" i="1"/>
  <c r="U3511" i="1" s="1"/>
  <c r="W3510" i="1"/>
  <c r="U3510" i="1" s="1"/>
  <c r="W3509" i="1"/>
  <c r="U3509" i="1" s="1"/>
  <c r="W3508" i="1"/>
  <c r="U3508" i="1" s="1"/>
  <c r="W3507" i="1"/>
  <c r="U3507" i="1" s="1"/>
  <c r="W3506" i="1"/>
  <c r="U3506" i="1" s="1"/>
  <c r="W3505" i="1"/>
  <c r="U3505" i="1" s="1"/>
  <c r="W3504" i="1"/>
  <c r="U3504" i="1" s="1"/>
  <c r="W3503" i="1"/>
  <c r="U3503" i="1" s="1"/>
  <c r="W3502" i="1"/>
  <c r="U3502" i="1" s="1"/>
  <c r="W3501" i="1"/>
  <c r="U3501" i="1" s="1"/>
  <c r="W3500" i="1"/>
  <c r="U3500" i="1" s="1"/>
  <c r="W3499" i="1"/>
  <c r="U3499" i="1" s="1"/>
  <c r="W3498" i="1"/>
  <c r="U3498" i="1" s="1"/>
  <c r="W3497" i="1"/>
  <c r="U3497" i="1" s="1"/>
  <c r="W3496" i="1"/>
  <c r="U3496" i="1" s="1"/>
  <c r="W3495" i="1"/>
  <c r="U3495" i="1" s="1"/>
  <c r="W3494" i="1"/>
  <c r="U3494" i="1" s="1"/>
  <c r="W3493" i="1"/>
  <c r="U3493" i="1" s="1"/>
  <c r="W3492" i="1"/>
  <c r="U3492" i="1" s="1"/>
  <c r="W3491" i="1"/>
  <c r="U3491" i="1" s="1"/>
  <c r="W3490" i="1"/>
  <c r="U3490" i="1" s="1"/>
  <c r="W3489" i="1"/>
  <c r="U3489" i="1" s="1"/>
  <c r="W3488" i="1"/>
  <c r="U3488" i="1"/>
  <c r="W3487" i="1"/>
  <c r="U3487" i="1" s="1"/>
  <c r="W3486" i="1"/>
  <c r="U3486" i="1" s="1"/>
  <c r="W3485" i="1"/>
  <c r="U3485" i="1" s="1"/>
  <c r="W3484" i="1"/>
  <c r="U3484" i="1" s="1"/>
  <c r="W3483" i="1"/>
  <c r="U3483" i="1" s="1"/>
  <c r="W3482" i="1"/>
  <c r="U3482" i="1" s="1"/>
  <c r="W3481" i="1"/>
  <c r="U3481" i="1" s="1"/>
  <c r="W3480" i="1"/>
  <c r="U3480" i="1" s="1"/>
  <c r="W3479" i="1"/>
  <c r="U3479" i="1" s="1"/>
  <c r="W3478" i="1"/>
  <c r="U3478" i="1" s="1"/>
  <c r="W3477" i="1"/>
  <c r="U3477" i="1" s="1"/>
  <c r="W3476" i="1"/>
  <c r="U3476" i="1" s="1"/>
  <c r="W3475" i="1"/>
  <c r="U3475" i="1" s="1"/>
  <c r="W3474" i="1"/>
  <c r="U3474" i="1" s="1"/>
  <c r="W3473" i="1"/>
  <c r="U3473" i="1" s="1"/>
  <c r="W3472" i="1"/>
  <c r="U3472" i="1" s="1"/>
  <c r="W3471" i="1"/>
  <c r="U3471" i="1" s="1"/>
  <c r="W3470" i="1"/>
  <c r="U3470" i="1" s="1"/>
  <c r="W3469" i="1"/>
  <c r="U3469" i="1" s="1"/>
  <c r="W3468" i="1"/>
  <c r="U3468" i="1" s="1"/>
  <c r="W3467" i="1"/>
  <c r="U3467" i="1" s="1"/>
  <c r="W3466" i="1"/>
  <c r="U3466" i="1" s="1"/>
  <c r="W3465" i="1"/>
  <c r="U3465" i="1" s="1"/>
  <c r="W3464" i="1"/>
  <c r="U3464" i="1" s="1"/>
  <c r="W3463" i="1"/>
  <c r="U3463" i="1" s="1"/>
  <c r="W3462" i="1"/>
  <c r="U3462" i="1" s="1"/>
  <c r="W3461" i="1"/>
  <c r="U3461" i="1" s="1"/>
  <c r="W3460" i="1"/>
  <c r="U3460" i="1" s="1"/>
  <c r="W3459" i="1"/>
  <c r="U3459" i="1" s="1"/>
  <c r="W3458" i="1"/>
  <c r="U3458" i="1" s="1"/>
  <c r="W3457" i="1"/>
  <c r="U3457" i="1" s="1"/>
  <c r="W3456" i="1"/>
  <c r="U3456" i="1" s="1"/>
  <c r="W3455" i="1"/>
  <c r="U3455" i="1" s="1"/>
  <c r="W3454" i="1"/>
  <c r="U3454" i="1" s="1"/>
  <c r="W3453" i="1"/>
  <c r="U3453" i="1" s="1"/>
  <c r="W3452" i="1"/>
  <c r="U3452" i="1" s="1"/>
  <c r="W3451" i="1"/>
  <c r="U3451" i="1" s="1"/>
  <c r="W3450" i="1"/>
  <c r="U3450" i="1" s="1"/>
  <c r="W3449" i="1"/>
  <c r="U3449" i="1" s="1"/>
  <c r="W3448" i="1"/>
  <c r="U3448" i="1" s="1"/>
  <c r="W3447" i="1"/>
  <c r="U3447" i="1" s="1"/>
  <c r="W3446" i="1"/>
  <c r="U3446" i="1" s="1"/>
  <c r="W3445" i="1"/>
  <c r="U3445" i="1" s="1"/>
  <c r="W3444" i="1"/>
  <c r="U3444" i="1" s="1"/>
  <c r="W3443" i="1"/>
  <c r="U3443" i="1" s="1"/>
  <c r="W3442" i="1"/>
  <c r="U3442" i="1" s="1"/>
  <c r="W3441" i="1"/>
  <c r="U3441" i="1"/>
  <c r="W3440" i="1"/>
  <c r="U3440" i="1" s="1"/>
  <c r="W3439" i="1"/>
  <c r="U3439" i="1" s="1"/>
  <c r="W3438" i="1"/>
  <c r="U3438" i="1" s="1"/>
  <c r="W3437" i="1"/>
  <c r="U3437" i="1" s="1"/>
  <c r="W3436" i="1"/>
  <c r="U3436" i="1" s="1"/>
  <c r="W3435" i="1"/>
  <c r="U3435" i="1" s="1"/>
  <c r="W3434" i="1"/>
  <c r="U3434" i="1" s="1"/>
  <c r="W3433" i="1"/>
  <c r="U3433" i="1" s="1"/>
  <c r="W3432" i="1"/>
  <c r="U3432" i="1" s="1"/>
  <c r="W3431" i="1"/>
  <c r="U3431" i="1" s="1"/>
  <c r="W3430" i="1"/>
  <c r="U3430" i="1" s="1"/>
  <c r="W3429" i="1"/>
  <c r="U3429" i="1" s="1"/>
  <c r="W3428" i="1"/>
  <c r="U3428" i="1" s="1"/>
  <c r="W3427" i="1"/>
  <c r="U3427" i="1" s="1"/>
  <c r="W3426" i="1"/>
  <c r="U3426" i="1" s="1"/>
  <c r="W3425" i="1"/>
  <c r="U3425" i="1" s="1"/>
  <c r="W3424" i="1"/>
  <c r="U3424" i="1" s="1"/>
  <c r="W3423" i="1"/>
  <c r="U3423" i="1" s="1"/>
  <c r="W3422" i="1"/>
  <c r="U3422" i="1" s="1"/>
  <c r="W3421" i="1"/>
  <c r="U3421" i="1" s="1"/>
  <c r="W3420" i="1"/>
  <c r="U3420" i="1" s="1"/>
  <c r="W3419" i="1"/>
  <c r="U3419" i="1" s="1"/>
  <c r="W3418" i="1"/>
  <c r="U3418" i="1" s="1"/>
  <c r="W3417" i="1"/>
  <c r="U3417" i="1" s="1"/>
  <c r="W3416" i="1"/>
  <c r="U3416" i="1" s="1"/>
  <c r="W3415" i="1"/>
  <c r="U3415" i="1" s="1"/>
  <c r="W3414" i="1"/>
  <c r="U3414" i="1" s="1"/>
  <c r="W3413" i="1"/>
  <c r="U3413" i="1" s="1"/>
  <c r="W3412" i="1"/>
  <c r="U3412" i="1" s="1"/>
  <c r="W3411" i="1"/>
  <c r="U3411" i="1" s="1"/>
  <c r="W3410" i="1"/>
  <c r="U3410" i="1" s="1"/>
  <c r="W3409" i="1"/>
  <c r="U3409" i="1" s="1"/>
  <c r="W3408" i="1"/>
  <c r="U3408" i="1" s="1"/>
  <c r="W3407" i="1"/>
  <c r="U3407" i="1" s="1"/>
  <c r="W3406" i="1"/>
  <c r="U3406" i="1" s="1"/>
  <c r="W3405" i="1"/>
  <c r="U3405" i="1" s="1"/>
  <c r="W3404" i="1"/>
  <c r="U3404" i="1" s="1"/>
  <c r="W3403" i="1"/>
  <c r="U3403" i="1" s="1"/>
  <c r="W3402" i="1"/>
  <c r="U3402" i="1" s="1"/>
  <c r="W3401" i="1"/>
  <c r="U3401" i="1" s="1"/>
  <c r="W3400" i="1"/>
  <c r="U3400" i="1" s="1"/>
  <c r="W3399" i="1"/>
  <c r="U3399" i="1" s="1"/>
  <c r="W3398" i="1"/>
  <c r="U3398" i="1" s="1"/>
  <c r="W3397" i="1"/>
  <c r="U3397" i="1" s="1"/>
  <c r="W3396" i="1"/>
  <c r="U3396" i="1" s="1"/>
  <c r="W3395" i="1"/>
  <c r="U3395" i="1" s="1"/>
  <c r="W3394" i="1"/>
  <c r="U3394" i="1" s="1"/>
  <c r="W3393" i="1"/>
  <c r="U3393" i="1" s="1"/>
  <c r="W3392" i="1"/>
  <c r="U3392" i="1" s="1"/>
  <c r="W3391" i="1"/>
  <c r="U3391" i="1" s="1"/>
  <c r="W3390" i="1"/>
  <c r="U3390" i="1" s="1"/>
  <c r="W3389" i="1"/>
  <c r="U3389" i="1" s="1"/>
  <c r="W3388" i="1"/>
  <c r="U3388" i="1" s="1"/>
  <c r="W3387" i="1"/>
  <c r="U3387" i="1" s="1"/>
  <c r="W3386" i="1"/>
  <c r="U3386" i="1" s="1"/>
  <c r="W3385" i="1"/>
  <c r="U3385" i="1" s="1"/>
  <c r="W3384" i="1"/>
  <c r="U3384" i="1" s="1"/>
  <c r="W3383" i="1"/>
  <c r="U3383" i="1" s="1"/>
  <c r="W3382" i="1"/>
  <c r="U3382" i="1" s="1"/>
  <c r="W3381" i="1"/>
  <c r="U3381" i="1" s="1"/>
  <c r="W3380" i="1"/>
  <c r="U3380" i="1" s="1"/>
  <c r="W3379" i="1"/>
  <c r="U3379" i="1" s="1"/>
  <c r="W3378" i="1"/>
  <c r="U3378" i="1" s="1"/>
  <c r="W3377" i="1"/>
  <c r="U3377" i="1" s="1"/>
  <c r="W3376" i="1"/>
  <c r="U3376" i="1" s="1"/>
  <c r="W3375" i="1"/>
  <c r="U3375" i="1" s="1"/>
  <c r="W3374" i="1"/>
  <c r="U3374" i="1" s="1"/>
  <c r="W3373" i="1"/>
  <c r="U3373" i="1" s="1"/>
  <c r="W3372" i="1"/>
  <c r="U3372" i="1" s="1"/>
  <c r="W3371" i="1"/>
  <c r="U3371" i="1" s="1"/>
  <c r="W3370" i="1"/>
  <c r="U3370" i="1" s="1"/>
  <c r="W3369" i="1"/>
  <c r="U3369" i="1" s="1"/>
  <c r="W3368" i="1"/>
  <c r="U3368" i="1" s="1"/>
  <c r="W3367" i="1"/>
  <c r="U3367" i="1" s="1"/>
  <c r="W3366" i="1"/>
  <c r="U3366" i="1" s="1"/>
  <c r="W3365" i="1"/>
  <c r="U3365" i="1" s="1"/>
  <c r="W3364" i="1"/>
  <c r="U3364" i="1" s="1"/>
  <c r="W3363" i="1"/>
  <c r="U3363" i="1" s="1"/>
  <c r="W3362" i="1"/>
  <c r="U3362" i="1" s="1"/>
  <c r="W3361" i="1"/>
  <c r="U3361" i="1" s="1"/>
  <c r="W3360" i="1"/>
  <c r="U3360" i="1" s="1"/>
  <c r="W3359" i="1"/>
  <c r="U3359" i="1" s="1"/>
  <c r="W3358" i="1"/>
  <c r="U3358" i="1" s="1"/>
  <c r="W3357" i="1"/>
  <c r="U3357" i="1" s="1"/>
  <c r="W3356" i="1"/>
  <c r="U3356" i="1" s="1"/>
  <c r="W3355" i="1"/>
  <c r="U3355" i="1" s="1"/>
  <c r="W3354" i="1"/>
  <c r="U3354" i="1" s="1"/>
  <c r="W3353" i="1"/>
  <c r="U3353" i="1" s="1"/>
  <c r="W3352" i="1"/>
  <c r="U3352" i="1" s="1"/>
  <c r="W3351" i="1"/>
  <c r="U3351" i="1" s="1"/>
  <c r="W3350" i="1"/>
  <c r="U3350" i="1" s="1"/>
  <c r="W3349" i="1"/>
  <c r="U3349" i="1" s="1"/>
  <c r="W3348" i="1"/>
  <c r="U3348" i="1" s="1"/>
  <c r="W3347" i="1"/>
  <c r="U3347" i="1" s="1"/>
  <c r="W3346" i="1"/>
  <c r="U3346" i="1" s="1"/>
  <c r="W3345" i="1"/>
  <c r="U3345" i="1" s="1"/>
  <c r="W3344" i="1"/>
  <c r="U3344" i="1" s="1"/>
  <c r="W3343" i="1"/>
  <c r="U3343" i="1" s="1"/>
  <c r="W3342" i="1"/>
  <c r="U3342" i="1" s="1"/>
  <c r="W3341" i="1"/>
  <c r="U3341" i="1" s="1"/>
  <c r="W3340" i="1"/>
  <c r="U3340" i="1" s="1"/>
  <c r="W3339" i="1"/>
  <c r="U3339" i="1" s="1"/>
  <c r="W3338" i="1"/>
  <c r="U3338" i="1" s="1"/>
  <c r="W3337" i="1"/>
  <c r="U3337" i="1" s="1"/>
  <c r="W3336" i="1"/>
  <c r="U3336" i="1" s="1"/>
  <c r="W3335" i="1"/>
  <c r="U3335" i="1" s="1"/>
  <c r="W3334" i="1"/>
  <c r="U3334" i="1" s="1"/>
  <c r="W3333" i="1"/>
  <c r="U3333" i="1" s="1"/>
  <c r="W3332" i="1"/>
  <c r="U3332" i="1" s="1"/>
  <c r="W3331" i="1"/>
  <c r="U3331" i="1" s="1"/>
  <c r="W3330" i="1"/>
  <c r="U3330" i="1" s="1"/>
  <c r="W3329" i="1"/>
  <c r="U3329" i="1" s="1"/>
  <c r="W3328" i="1"/>
  <c r="U3328" i="1" s="1"/>
  <c r="W3327" i="1"/>
  <c r="U3327" i="1" s="1"/>
  <c r="W3326" i="1"/>
  <c r="U3326" i="1" s="1"/>
  <c r="W3325" i="1"/>
  <c r="U3325" i="1" s="1"/>
  <c r="W3324" i="1"/>
  <c r="U3324" i="1" s="1"/>
  <c r="W3323" i="1"/>
  <c r="U3323" i="1" s="1"/>
  <c r="W3322" i="1"/>
  <c r="U3322" i="1" s="1"/>
  <c r="W3321" i="1"/>
  <c r="U3321" i="1" s="1"/>
  <c r="W3320" i="1"/>
  <c r="U3320" i="1" s="1"/>
  <c r="W3319" i="1"/>
  <c r="U3319" i="1" s="1"/>
  <c r="W3318" i="1"/>
  <c r="U3318" i="1" s="1"/>
  <c r="W3317" i="1"/>
  <c r="U3317" i="1" s="1"/>
  <c r="W3316" i="1"/>
  <c r="U3316" i="1" s="1"/>
  <c r="W3315" i="1"/>
  <c r="U3315" i="1" s="1"/>
  <c r="W3314" i="1"/>
  <c r="U3314" i="1" s="1"/>
  <c r="W3313" i="1"/>
  <c r="U3313" i="1" s="1"/>
  <c r="W3312" i="1"/>
  <c r="U3312" i="1" s="1"/>
  <c r="W3311" i="1"/>
  <c r="U3311" i="1" s="1"/>
  <c r="W3310" i="1"/>
  <c r="U3310" i="1" s="1"/>
  <c r="W3309" i="1"/>
  <c r="U3309" i="1" s="1"/>
  <c r="W3308" i="1"/>
  <c r="U3308" i="1" s="1"/>
  <c r="W3307" i="1"/>
  <c r="U3307" i="1" s="1"/>
  <c r="W3306" i="1"/>
  <c r="U3306" i="1" s="1"/>
  <c r="W3305" i="1"/>
  <c r="U3305" i="1" s="1"/>
  <c r="W3304" i="1"/>
  <c r="U3304" i="1" s="1"/>
  <c r="W3303" i="1"/>
  <c r="U3303" i="1" s="1"/>
  <c r="W3302" i="1"/>
  <c r="U3302" i="1" s="1"/>
  <c r="W3301" i="1"/>
  <c r="U3301" i="1" s="1"/>
  <c r="W3300" i="1"/>
  <c r="U3300" i="1" s="1"/>
  <c r="W3299" i="1"/>
  <c r="U3299" i="1" s="1"/>
  <c r="W3298" i="1"/>
  <c r="U3298" i="1" s="1"/>
  <c r="W3297" i="1"/>
  <c r="U3297" i="1" s="1"/>
  <c r="W3296" i="1"/>
  <c r="U3296" i="1" s="1"/>
  <c r="W3295" i="1"/>
  <c r="U3295" i="1" s="1"/>
  <c r="W3294" i="1"/>
  <c r="U3294" i="1" s="1"/>
  <c r="W3293" i="1"/>
  <c r="U3293" i="1" s="1"/>
  <c r="W3292" i="1"/>
  <c r="U3292" i="1" s="1"/>
  <c r="W3291" i="1"/>
  <c r="U3291" i="1" s="1"/>
  <c r="W3290" i="1"/>
  <c r="U3290" i="1" s="1"/>
  <c r="W3289" i="1"/>
  <c r="U3289" i="1" s="1"/>
  <c r="W3288" i="1"/>
  <c r="U3288" i="1" s="1"/>
  <c r="W3287" i="1"/>
  <c r="U3287" i="1" s="1"/>
  <c r="W3286" i="1"/>
  <c r="U3286" i="1" s="1"/>
  <c r="W3285" i="1"/>
  <c r="U3285" i="1" s="1"/>
  <c r="W3284" i="1"/>
  <c r="U3284" i="1" s="1"/>
  <c r="W3283" i="1"/>
  <c r="U3283" i="1" s="1"/>
  <c r="W3282" i="1"/>
  <c r="U3282" i="1" s="1"/>
  <c r="W3281" i="1"/>
  <c r="U3281" i="1" s="1"/>
  <c r="W3280" i="1"/>
  <c r="U3280" i="1" s="1"/>
  <c r="W3279" i="1"/>
  <c r="U3279" i="1" s="1"/>
  <c r="W3278" i="1"/>
  <c r="U3278" i="1" s="1"/>
  <c r="W3277" i="1"/>
  <c r="U3277" i="1" s="1"/>
  <c r="W3276" i="1"/>
  <c r="U3276" i="1" s="1"/>
  <c r="W3275" i="1"/>
  <c r="U3275" i="1" s="1"/>
  <c r="W3274" i="1"/>
  <c r="U3274" i="1" s="1"/>
  <c r="W3273" i="1"/>
  <c r="U3273" i="1" s="1"/>
  <c r="W3272" i="1"/>
  <c r="U3272" i="1" s="1"/>
  <c r="W3271" i="1"/>
  <c r="U3271" i="1" s="1"/>
  <c r="W3270" i="1"/>
  <c r="U3270" i="1" s="1"/>
  <c r="W3269" i="1"/>
  <c r="U3269" i="1" s="1"/>
  <c r="W3268" i="1"/>
  <c r="U3268" i="1" s="1"/>
  <c r="W3267" i="1"/>
  <c r="U3267" i="1" s="1"/>
  <c r="W3266" i="1"/>
  <c r="U3266" i="1" s="1"/>
  <c r="W3265" i="1"/>
  <c r="U3265" i="1" s="1"/>
  <c r="W3264" i="1"/>
  <c r="U3264" i="1" s="1"/>
  <c r="W3263" i="1"/>
  <c r="U3263" i="1" s="1"/>
  <c r="W3262" i="1"/>
  <c r="U3262" i="1" s="1"/>
  <c r="W3261" i="1"/>
  <c r="U3261" i="1" s="1"/>
  <c r="W3260" i="1"/>
  <c r="U3260" i="1" s="1"/>
  <c r="W3259" i="1"/>
  <c r="U3259" i="1" s="1"/>
  <c r="W3258" i="1"/>
  <c r="U3258" i="1" s="1"/>
  <c r="W3257" i="1"/>
  <c r="U3257" i="1" s="1"/>
  <c r="W3256" i="1"/>
  <c r="U3256" i="1" s="1"/>
  <c r="W3255" i="1"/>
  <c r="U3255" i="1" s="1"/>
  <c r="W3254" i="1"/>
  <c r="U3254" i="1" s="1"/>
  <c r="W3253" i="1"/>
  <c r="U3253" i="1" s="1"/>
  <c r="W3252" i="1"/>
  <c r="U3252" i="1" s="1"/>
  <c r="W3251" i="1"/>
  <c r="U3251" i="1" s="1"/>
  <c r="W3250" i="1"/>
  <c r="U3250" i="1" s="1"/>
  <c r="W3249" i="1"/>
  <c r="U3249" i="1" s="1"/>
  <c r="W3248" i="1"/>
  <c r="U3248" i="1" s="1"/>
  <c r="W3247" i="1"/>
  <c r="U3247" i="1" s="1"/>
  <c r="W3246" i="1"/>
  <c r="U3246" i="1" s="1"/>
  <c r="W3245" i="1"/>
  <c r="U3245" i="1" s="1"/>
  <c r="W3244" i="1"/>
  <c r="U3244" i="1" s="1"/>
  <c r="W3243" i="1"/>
  <c r="U3243" i="1" s="1"/>
  <c r="W3242" i="1"/>
  <c r="U3242" i="1" s="1"/>
  <c r="W3241" i="1"/>
  <c r="U3241" i="1" s="1"/>
  <c r="W3240" i="1"/>
  <c r="U3240" i="1" s="1"/>
  <c r="W3239" i="1"/>
  <c r="U3239" i="1" s="1"/>
  <c r="W3238" i="1"/>
  <c r="U3238" i="1" s="1"/>
  <c r="W3237" i="1"/>
  <c r="U3237" i="1" s="1"/>
  <c r="W3236" i="1"/>
  <c r="U3236" i="1" s="1"/>
  <c r="W3235" i="1"/>
  <c r="U3235" i="1" s="1"/>
  <c r="W3234" i="1"/>
  <c r="U3234" i="1" s="1"/>
  <c r="W3233" i="1"/>
  <c r="U3233" i="1" s="1"/>
  <c r="W3232" i="1"/>
  <c r="U3232" i="1" s="1"/>
  <c r="W3231" i="1"/>
  <c r="U3231" i="1" s="1"/>
  <c r="W3230" i="1"/>
  <c r="U3230" i="1" s="1"/>
  <c r="W3229" i="1"/>
  <c r="U3229" i="1" s="1"/>
  <c r="W3228" i="1"/>
  <c r="U3228" i="1" s="1"/>
  <c r="W3227" i="1"/>
  <c r="U3227" i="1" s="1"/>
  <c r="W3226" i="1"/>
  <c r="U3226" i="1" s="1"/>
  <c r="W3225" i="1"/>
  <c r="U3225" i="1" s="1"/>
  <c r="W3224" i="1"/>
  <c r="U3224" i="1" s="1"/>
  <c r="W3223" i="1"/>
  <c r="U3223" i="1" s="1"/>
  <c r="W3222" i="1"/>
  <c r="U3222" i="1" s="1"/>
  <c r="W3221" i="1"/>
  <c r="U3221" i="1" s="1"/>
  <c r="W3220" i="1"/>
  <c r="U3220" i="1" s="1"/>
  <c r="W3219" i="1"/>
  <c r="U3219" i="1" s="1"/>
  <c r="W3218" i="1"/>
  <c r="U3218" i="1" s="1"/>
  <c r="W3217" i="1"/>
  <c r="U3217" i="1" s="1"/>
  <c r="W3216" i="1"/>
  <c r="U3216" i="1" s="1"/>
  <c r="W3215" i="1"/>
  <c r="U3215" i="1" s="1"/>
  <c r="W3214" i="1"/>
  <c r="U3214" i="1" s="1"/>
  <c r="W3213" i="1"/>
  <c r="U3213" i="1" s="1"/>
  <c r="W3212" i="1"/>
  <c r="U3212" i="1" s="1"/>
  <c r="W3211" i="1"/>
  <c r="U3211" i="1" s="1"/>
  <c r="W3210" i="1"/>
  <c r="U3210" i="1" s="1"/>
  <c r="W3209" i="1"/>
  <c r="U3209" i="1" s="1"/>
  <c r="W3208" i="1"/>
  <c r="U3208" i="1" s="1"/>
  <c r="W3207" i="1"/>
  <c r="U3207" i="1" s="1"/>
  <c r="W3206" i="1"/>
  <c r="U3206" i="1" s="1"/>
  <c r="W3205" i="1"/>
  <c r="U3205" i="1" s="1"/>
  <c r="W3204" i="1"/>
  <c r="U3204" i="1" s="1"/>
  <c r="W3203" i="1"/>
  <c r="U3203" i="1" s="1"/>
  <c r="W3202" i="1"/>
  <c r="U3202" i="1" s="1"/>
  <c r="W3201" i="1"/>
  <c r="U3201" i="1" s="1"/>
  <c r="W3200" i="1"/>
  <c r="U3200" i="1" s="1"/>
  <c r="W3199" i="1"/>
  <c r="U3199" i="1" s="1"/>
  <c r="W3198" i="1"/>
  <c r="U3198" i="1" s="1"/>
  <c r="W3197" i="1"/>
  <c r="U3197" i="1" s="1"/>
  <c r="W3196" i="1"/>
  <c r="U3196" i="1" s="1"/>
  <c r="W3195" i="1"/>
  <c r="U3195" i="1" s="1"/>
  <c r="W3194" i="1"/>
  <c r="U3194" i="1" s="1"/>
  <c r="W3193" i="1"/>
  <c r="U3193" i="1" s="1"/>
  <c r="W3192" i="1"/>
  <c r="U3192" i="1" s="1"/>
  <c r="W3191" i="1"/>
  <c r="U3191" i="1" s="1"/>
  <c r="W3190" i="1"/>
  <c r="U3190" i="1" s="1"/>
  <c r="W3189" i="1"/>
  <c r="U3189" i="1" s="1"/>
  <c r="W3188" i="1"/>
  <c r="U3188" i="1" s="1"/>
  <c r="W3187" i="1"/>
  <c r="U3187" i="1" s="1"/>
  <c r="W3186" i="1"/>
  <c r="U3186" i="1" s="1"/>
  <c r="W3185" i="1"/>
  <c r="U3185" i="1" s="1"/>
  <c r="W3184" i="1"/>
  <c r="U3184" i="1" s="1"/>
  <c r="W3183" i="1"/>
  <c r="U3183" i="1" s="1"/>
  <c r="W3182" i="1"/>
  <c r="U3182" i="1" s="1"/>
  <c r="W3181" i="1"/>
  <c r="U3181" i="1" s="1"/>
  <c r="W3180" i="1"/>
  <c r="U3180" i="1" s="1"/>
  <c r="W3179" i="1"/>
  <c r="U3179" i="1" s="1"/>
  <c r="W3178" i="1"/>
  <c r="U3178" i="1" s="1"/>
  <c r="W3177" i="1"/>
  <c r="U3177" i="1" s="1"/>
  <c r="W3176" i="1"/>
  <c r="U3176" i="1" s="1"/>
  <c r="W3175" i="1"/>
  <c r="U3175" i="1" s="1"/>
  <c r="W3174" i="1"/>
  <c r="U3174" i="1" s="1"/>
  <c r="W3173" i="1"/>
  <c r="U3173" i="1" s="1"/>
  <c r="W3172" i="1"/>
  <c r="U3172" i="1" s="1"/>
  <c r="W3171" i="1"/>
  <c r="U3171" i="1" s="1"/>
  <c r="W3170" i="1"/>
  <c r="U3170" i="1" s="1"/>
  <c r="W3169" i="1"/>
  <c r="U3169" i="1" s="1"/>
  <c r="W3168" i="1"/>
  <c r="U3168" i="1" s="1"/>
  <c r="W3167" i="1"/>
  <c r="U3167" i="1" s="1"/>
  <c r="W3166" i="1"/>
  <c r="U3166" i="1" s="1"/>
  <c r="W3165" i="1"/>
  <c r="U3165" i="1" s="1"/>
  <c r="W3164" i="1"/>
  <c r="U3164" i="1" s="1"/>
  <c r="W3163" i="1"/>
  <c r="U3163" i="1" s="1"/>
  <c r="W3162" i="1"/>
  <c r="U3162" i="1" s="1"/>
  <c r="W3161" i="1"/>
  <c r="U3161" i="1" s="1"/>
  <c r="W3160" i="1"/>
  <c r="U3160" i="1" s="1"/>
  <c r="W3159" i="1"/>
  <c r="U3159" i="1" s="1"/>
  <c r="W3158" i="1"/>
  <c r="U3158" i="1" s="1"/>
  <c r="W3157" i="1"/>
  <c r="U3157" i="1" s="1"/>
  <c r="W3156" i="1"/>
  <c r="U3156" i="1" s="1"/>
  <c r="W3155" i="1"/>
  <c r="U3155" i="1" s="1"/>
  <c r="W3154" i="1"/>
  <c r="U3154" i="1" s="1"/>
  <c r="W3153" i="1"/>
  <c r="U3153" i="1" s="1"/>
  <c r="W3152" i="1"/>
  <c r="U3152" i="1" s="1"/>
  <c r="W3151" i="1"/>
  <c r="U3151" i="1" s="1"/>
  <c r="W3150" i="1"/>
  <c r="U3150" i="1" s="1"/>
  <c r="W3149" i="1"/>
  <c r="U3149" i="1" s="1"/>
  <c r="W3148" i="1"/>
  <c r="U3148" i="1" s="1"/>
  <c r="W3147" i="1"/>
  <c r="U3147" i="1" s="1"/>
  <c r="W3146" i="1"/>
  <c r="U3146" i="1" s="1"/>
  <c r="W3145" i="1"/>
  <c r="U3145" i="1" s="1"/>
  <c r="W3144" i="1"/>
  <c r="U3144" i="1" s="1"/>
  <c r="W3143" i="1"/>
  <c r="U3143" i="1" s="1"/>
  <c r="W3142" i="1"/>
  <c r="U3142" i="1" s="1"/>
  <c r="W3141" i="1"/>
  <c r="U3141" i="1" s="1"/>
  <c r="W3140" i="1"/>
  <c r="U3140" i="1" s="1"/>
  <c r="W3139" i="1"/>
  <c r="U3139" i="1" s="1"/>
  <c r="W3138" i="1"/>
  <c r="U3138" i="1" s="1"/>
  <c r="W3137" i="1"/>
  <c r="U3137" i="1" s="1"/>
  <c r="W3136" i="1"/>
  <c r="U3136" i="1" s="1"/>
  <c r="W3135" i="1"/>
  <c r="U3135" i="1" s="1"/>
  <c r="W3134" i="1"/>
  <c r="U3134" i="1" s="1"/>
  <c r="W3133" i="1"/>
  <c r="U3133" i="1" s="1"/>
  <c r="W3132" i="1"/>
  <c r="U3132" i="1" s="1"/>
  <c r="W3131" i="1"/>
  <c r="U3131" i="1" s="1"/>
  <c r="W3130" i="1"/>
  <c r="U3130" i="1" s="1"/>
  <c r="W3129" i="1"/>
  <c r="U3129" i="1" s="1"/>
  <c r="W3128" i="1"/>
  <c r="U3128" i="1" s="1"/>
  <c r="W3127" i="1"/>
  <c r="U3127" i="1" s="1"/>
  <c r="W3126" i="1"/>
  <c r="U3126" i="1" s="1"/>
  <c r="W3125" i="1"/>
  <c r="U3125" i="1" s="1"/>
  <c r="W3124" i="1"/>
  <c r="U3124" i="1" s="1"/>
  <c r="W3123" i="1"/>
  <c r="U3123" i="1" s="1"/>
  <c r="W3122" i="1"/>
  <c r="U3122" i="1" s="1"/>
  <c r="W3121" i="1"/>
  <c r="U3121" i="1" s="1"/>
  <c r="W3120" i="1"/>
  <c r="U3120" i="1" s="1"/>
  <c r="W3119" i="1"/>
  <c r="U3119" i="1" s="1"/>
  <c r="W3118" i="1"/>
  <c r="U3118" i="1" s="1"/>
  <c r="W3117" i="1"/>
  <c r="U3117" i="1" s="1"/>
  <c r="W3116" i="1"/>
  <c r="U3116" i="1" s="1"/>
  <c r="W3115" i="1"/>
  <c r="U3115" i="1" s="1"/>
  <c r="W3114" i="1"/>
  <c r="U3114" i="1" s="1"/>
  <c r="W3113" i="1"/>
  <c r="U3113" i="1" s="1"/>
  <c r="W3112" i="1"/>
  <c r="U3112" i="1" s="1"/>
  <c r="W3111" i="1"/>
  <c r="U3111" i="1" s="1"/>
  <c r="W3110" i="1"/>
  <c r="U3110" i="1" s="1"/>
  <c r="W3109" i="1"/>
  <c r="U3109" i="1" s="1"/>
  <c r="W3108" i="1"/>
  <c r="U3108" i="1" s="1"/>
  <c r="W3107" i="1"/>
  <c r="U3107" i="1" s="1"/>
  <c r="W3106" i="1"/>
  <c r="U3106" i="1" s="1"/>
  <c r="W3105" i="1"/>
  <c r="U3105" i="1" s="1"/>
  <c r="W3104" i="1"/>
  <c r="U3104" i="1" s="1"/>
  <c r="W3103" i="1"/>
  <c r="U3103" i="1" s="1"/>
  <c r="W3102" i="1"/>
  <c r="U3102" i="1" s="1"/>
  <c r="W3101" i="1"/>
  <c r="U3101" i="1" s="1"/>
  <c r="W3100" i="1"/>
  <c r="U3100" i="1" s="1"/>
  <c r="W3099" i="1"/>
  <c r="U3099" i="1" s="1"/>
  <c r="W3098" i="1"/>
  <c r="U3098" i="1" s="1"/>
  <c r="W3097" i="1"/>
  <c r="U3097" i="1" s="1"/>
  <c r="W3096" i="1"/>
  <c r="U3096" i="1" s="1"/>
  <c r="W3095" i="1"/>
  <c r="U3095" i="1" s="1"/>
  <c r="W3094" i="1"/>
  <c r="U3094" i="1" s="1"/>
  <c r="W3093" i="1"/>
  <c r="U3093" i="1" s="1"/>
  <c r="W3092" i="1"/>
  <c r="U3092" i="1" s="1"/>
  <c r="W3091" i="1"/>
  <c r="U3091" i="1" s="1"/>
  <c r="W3090" i="1"/>
  <c r="U3090" i="1" s="1"/>
  <c r="W3089" i="1"/>
  <c r="U3089" i="1" s="1"/>
  <c r="W3088" i="1"/>
  <c r="U3088" i="1" s="1"/>
  <c r="W3087" i="1"/>
  <c r="U3087" i="1" s="1"/>
  <c r="W3086" i="1"/>
  <c r="U3086" i="1" s="1"/>
  <c r="W3085" i="1"/>
  <c r="U3085" i="1" s="1"/>
  <c r="W3084" i="1"/>
  <c r="U3084" i="1" s="1"/>
  <c r="W3083" i="1"/>
  <c r="U3083" i="1" s="1"/>
  <c r="W3082" i="1"/>
  <c r="U3082" i="1" s="1"/>
  <c r="W3081" i="1"/>
  <c r="U3081" i="1" s="1"/>
  <c r="W3080" i="1"/>
  <c r="U3080" i="1" s="1"/>
  <c r="W3079" i="1"/>
  <c r="U3079" i="1" s="1"/>
  <c r="W3078" i="1"/>
  <c r="U3078" i="1" s="1"/>
  <c r="W3077" i="1"/>
  <c r="U3077" i="1" s="1"/>
  <c r="W3076" i="1"/>
  <c r="U3076" i="1" s="1"/>
  <c r="W3075" i="1"/>
  <c r="U3075" i="1" s="1"/>
  <c r="W3074" i="1"/>
  <c r="U3074" i="1" s="1"/>
  <c r="W3073" i="1"/>
  <c r="U3073" i="1" s="1"/>
  <c r="W3072" i="1"/>
  <c r="U3072" i="1" s="1"/>
  <c r="W3071" i="1"/>
  <c r="U3071" i="1" s="1"/>
  <c r="W3070" i="1"/>
  <c r="U3070" i="1" s="1"/>
  <c r="W3069" i="1"/>
  <c r="U3069" i="1" s="1"/>
  <c r="W3068" i="1"/>
  <c r="U3068" i="1" s="1"/>
  <c r="W3067" i="1"/>
  <c r="U3067" i="1" s="1"/>
  <c r="W3066" i="1"/>
  <c r="U3066" i="1" s="1"/>
  <c r="W3065" i="1"/>
  <c r="U3065" i="1" s="1"/>
  <c r="W3064" i="1"/>
  <c r="U3064" i="1" s="1"/>
  <c r="W3063" i="1"/>
  <c r="U3063" i="1" s="1"/>
  <c r="W3062" i="1"/>
  <c r="U3062" i="1" s="1"/>
  <c r="W3061" i="1"/>
  <c r="U3061" i="1" s="1"/>
  <c r="W3060" i="1"/>
  <c r="U3060" i="1" s="1"/>
  <c r="W3059" i="1"/>
  <c r="U3059" i="1" s="1"/>
  <c r="W3058" i="1"/>
  <c r="U3058" i="1" s="1"/>
  <c r="W3057" i="1"/>
  <c r="U3057" i="1" s="1"/>
  <c r="W3056" i="1"/>
  <c r="U3056" i="1" s="1"/>
  <c r="W3055" i="1"/>
  <c r="U3055" i="1" s="1"/>
  <c r="W3054" i="1"/>
  <c r="U3054" i="1" s="1"/>
  <c r="W3053" i="1"/>
  <c r="U3053" i="1" s="1"/>
  <c r="W3052" i="1"/>
  <c r="U3052" i="1" s="1"/>
  <c r="W3051" i="1"/>
  <c r="U3051" i="1" s="1"/>
  <c r="W3050" i="1"/>
  <c r="U3050" i="1" s="1"/>
  <c r="W3049" i="1"/>
  <c r="U3049" i="1" s="1"/>
  <c r="W3048" i="1"/>
  <c r="U3048" i="1" s="1"/>
  <c r="W3047" i="1"/>
  <c r="U3047" i="1" s="1"/>
  <c r="W3046" i="1"/>
  <c r="U3046" i="1" s="1"/>
  <c r="W3045" i="1"/>
  <c r="U3045" i="1" s="1"/>
  <c r="W3044" i="1"/>
  <c r="U3044" i="1" s="1"/>
  <c r="W3043" i="1"/>
  <c r="U3043" i="1" s="1"/>
  <c r="W3042" i="1"/>
  <c r="U3042" i="1" s="1"/>
  <c r="W3041" i="1"/>
  <c r="U3041" i="1" s="1"/>
  <c r="W3040" i="1"/>
  <c r="U3040" i="1" s="1"/>
  <c r="W3039" i="1"/>
  <c r="U3039" i="1" s="1"/>
  <c r="W3038" i="1"/>
  <c r="U3038" i="1" s="1"/>
  <c r="W3037" i="1"/>
  <c r="U3037" i="1" s="1"/>
  <c r="W3036" i="1"/>
  <c r="U3036" i="1" s="1"/>
  <c r="W3035" i="1"/>
  <c r="U3035" i="1" s="1"/>
  <c r="W3034" i="1"/>
  <c r="U3034" i="1" s="1"/>
  <c r="W3033" i="1"/>
  <c r="U3033" i="1" s="1"/>
  <c r="W3032" i="1"/>
  <c r="U3032" i="1" s="1"/>
  <c r="W3031" i="1"/>
  <c r="U3031" i="1" s="1"/>
  <c r="W3030" i="1"/>
  <c r="U3030" i="1" s="1"/>
  <c r="W3029" i="1"/>
  <c r="U3029" i="1" s="1"/>
  <c r="W3028" i="1"/>
  <c r="U3028" i="1" s="1"/>
  <c r="W3027" i="1"/>
  <c r="U3027" i="1" s="1"/>
  <c r="W3026" i="1"/>
  <c r="U3026" i="1" s="1"/>
  <c r="W3025" i="1"/>
  <c r="U3025" i="1" s="1"/>
  <c r="W3024" i="1"/>
  <c r="U3024" i="1" s="1"/>
  <c r="W3023" i="1"/>
  <c r="U3023" i="1" s="1"/>
  <c r="W3022" i="1"/>
  <c r="U3022" i="1" s="1"/>
  <c r="W3021" i="1"/>
  <c r="U3021" i="1" s="1"/>
  <c r="W3020" i="1"/>
  <c r="U3020" i="1" s="1"/>
  <c r="W3019" i="1"/>
  <c r="U3019" i="1" s="1"/>
  <c r="W3018" i="1"/>
  <c r="U3018" i="1" s="1"/>
  <c r="W3017" i="1"/>
  <c r="U3017" i="1" s="1"/>
  <c r="W3016" i="1"/>
  <c r="U3016" i="1" s="1"/>
  <c r="W3015" i="1"/>
  <c r="U3015" i="1" s="1"/>
  <c r="W3014" i="1"/>
  <c r="U3014" i="1" s="1"/>
  <c r="W3013" i="1"/>
  <c r="U3013" i="1" s="1"/>
  <c r="W3012" i="1"/>
  <c r="U3012" i="1" s="1"/>
  <c r="W3011" i="1"/>
  <c r="U3011" i="1" s="1"/>
  <c r="W3010" i="1"/>
  <c r="U3010" i="1" s="1"/>
  <c r="W3009" i="1"/>
  <c r="U3009" i="1" s="1"/>
  <c r="W3008" i="1"/>
  <c r="U3008" i="1" s="1"/>
  <c r="W3007" i="1"/>
  <c r="U3007" i="1" s="1"/>
  <c r="W3006" i="1"/>
  <c r="U3006" i="1" s="1"/>
  <c r="W3005" i="1"/>
  <c r="U3005" i="1" s="1"/>
  <c r="W3004" i="1"/>
  <c r="U3004" i="1" s="1"/>
  <c r="W3003" i="1"/>
  <c r="U3003" i="1" s="1"/>
  <c r="W3002" i="1"/>
  <c r="U3002" i="1" s="1"/>
  <c r="W3001" i="1"/>
  <c r="U3001" i="1" s="1"/>
  <c r="W3000" i="1"/>
  <c r="U3000" i="1" s="1"/>
  <c r="W2999" i="1"/>
  <c r="U2999" i="1" s="1"/>
  <c r="W2998" i="1"/>
  <c r="U2998" i="1" s="1"/>
  <c r="W2997" i="1"/>
  <c r="U2997" i="1" s="1"/>
  <c r="W2996" i="1"/>
  <c r="U2996" i="1" s="1"/>
  <c r="W2995" i="1"/>
  <c r="U2995" i="1" s="1"/>
  <c r="W2994" i="1"/>
  <c r="U2994" i="1" s="1"/>
  <c r="W2993" i="1"/>
  <c r="U2993" i="1" s="1"/>
  <c r="W2992" i="1"/>
  <c r="U2992" i="1" s="1"/>
  <c r="W2991" i="1"/>
  <c r="U2991" i="1" s="1"/>
  <c r="W2990" i="1"/>
  <c r="U2990" i="1" s="1"/>
  <c r="W2989" i="1"/>
  <c r="U2989" i="1" s="1"/>
  <c r="W2988" i="1"/>
  <c r="U2988" i="1" s="1"/>
  <c r="W2987" i="1"/>
  <c r="U2987" i="1" s="1"/>
  <c r="W2986" i="1"/>
  <c r="U2986" i="1" s="1"/>
  <c r="W2985" i="1"/>
  <c r="U2985" i="1" s="1"/>
  <c r="W2984" i="1"/>
  <c r="U2984" i="1" s="1"/>
  <c r="W2983" i="1"/>
  <c r="U2983" i="1" s="1"/>
  <c r="W2982" i="1"/>
  <c r="U2982" i="1" s="1"/>
  <c r="W2981" i="1"/>
  <c r="U2981" i="1" s="1"/>
  <c r="W2980" i="1"/>
  <c r="U2980" i="1" s="1"/>
  <c r="W2979" i="1"/>
  <c r="U2979" i="1" s="1"/>
  <c r="W2978" i="1"/>
  <c r="U2978" i="1" s="1"/>
  <c r="W2977" i="1"/>
  <c r="U2977" i="1" s="1"/>
  <c r="W2976" i="1"/>
  <c r="U2976" i="1" s="1"/>
  <c r="W2975" i="1"/>
  <c r="U2975" i="1" s="1"/>
  <c r="W2974" i="1"/>
  <c r="U2974" i="1" s="1"/>
  <c r="W2973" i="1"/>
  <c r="U2973" i="1" s="1"/>
  <c r="W2972" i="1"/>
  <c r="U2972" i="1" s="1"/>
  <c r="W2971" i="1"/>
  <c r="U2971" i="1" s="1"/>
  <c r="W2970" i="1"/>
  <c r="U2970" i="1" s="1"/>
  <c r="W2969" i="1"/>
  <c r="U2969" i="1" s="1"/>
  <c r="W2968" i="1"/>
  <c r="U2968" i="1" s="1"/>
  <c r="W2967" i="1"/>
  <c r="U2967" i="1" s="1"/>
  <c r="W2966" i="1"/>
  <c r="U2966" i="1" s="1"/>
  <c r="W2965" i="1"/>
  <c r="U2965" i="1" s="1"/>
  <c r="W2964" i="1"/>
  <c r="U2964" i="1" s="1"/>
  <c r="W2963" i="1"/>
  <c r="U2963" i="1" s="1"/>
  <c r="W2962" i="1"/>
  <c r="U2962" i="1" s="1"/>
  <c r="W2961" i="1"/>
  <c r="U2961" i="1" s="1"/>
  <c r="W2960" i="1"/>
  <c r="U2960" i="1" s="1"/>
  <c r="W2959" i="1"/>
  <c r="U2959" i="1" s="1"/>
  <c r="W2958" i="1"/>
  <c r="U2958" i="1" s="1"/>
  <c r="W2957" i="1"/>
  <c r="U2957" i="1" s="1"/>
  <c r="W2956" i="1"/>
  <c r="U2956" i="1" s="1"/>
  <c r="W2955" i="1"/>
  <c r="U2955" i="1" s="1"/>
  <c r="W2954" i="1"/>
  <c r="U2954" i="1" s="1"/>
  <c r="W2953" i="1"/>
  <c r="U2953" i="1" s="1"/>
  <c r="W2952" i="1"/>
  <c r="U2952" i="1" s="1"/>
  <c r="W2951" i="1"/>
  <c r="U2951" i="1" s="1"/>
  <c r="W2950" i="1"/>
  <c r="U2950" i="1" s="1"/>
  <c r="W2949" i="1"/>
  <c r="U2949" i="1" s="1"/>
  <c r="W2948" i="1"/>
  <c r="U2948" i="1" s="1"/>
  <c r="W2947" i="1"/>
  <c r="U2947" i="1" s="1"/>
  <c r="W2946" i="1"/>
  <c r="U2946" i="1" s="1"/>
  <c r="W2945" i="1"/>
  <c r="U2945" i="1" s="1"/>
  <c r="W2944" i="1"/>
  <c r="U2944" i="1" s="1"/>
  <c r="W2943" i="1"/>
  <c r="U2943" i="1" s="1"/>
  <c r="W2942" i="1"/>
  <c r="U2942" i="1" s="1"/>
  <c r="W2941" i="1"/>
  <c r="U2941" i="1" s="1"/>
  <c r="W2940" i="1"/>
  <c r="U2940" i="1" s="1"/>
  <c r="W2939" i="1"/>
  <c r="U2939" i="1" s="1"/>
  <c r="W2938" i="1"/>
  <c r="U2938" i="1" s="1"/>
  <c r="W2937" i="1"/>
  <c r="U2937" i="1" s="1"/>
  <c r="W2936" i="1"/>
  <c r="U2936" i="1" s="1"/>
  <c r="W2935" i="1"/>
  <c r="U2935" i="1" s="1"/>
  <c r="W2934" i="1"/>
  <c r="U2934" i="1" s="1"/>
  <c r="W2933" i="1"/>
  <c r="U2933" i="1" s="1"/>
  <c r="W2932" i="1"/>
  <c r="U2932" i="1" s="1"/>
  <c r="W2931" i="1"/>
  <c r="U2931" i="1" s="1"/>
  <c r="W2930" i="1"/>
  <c r="U2930" i="1" s="1"/>
  <c r="W2929" i="1"/>
  <c r="U2929" i="1" s="1"/>
  <c r="W2928" i="1"/>
  <c r="U2928" i="1" s="1"/>
  <c r="W2927" i="1"/>
  <c r="U2927" i="1" s="1"/>
  <c r="W2926" i="1"/>
  <c r="U2926" i="1" s="1"/>
  <c r="W2925" i="1"/>
  <c r="U2925" i="1" s="1"/>
  <c r="W2924" i="1"/>
  <c r="U2924" i="1" s="1"/>
  <c r="W2923" i="1"/>
  <c r="U2923" i="1" s="1"/>
  <c r="W2922" i="1"/>
  <c r="U2922" i="1" s="1"/>
  <c r="W2921" i="1"/>
  <c r="U2921" i="1" s="1"/>
  <c r="W2920" i="1"/>
  <c r="U2920" i="1" s="1"/>
  <c r="W2919" i="1"/>
  <c r="U2919" i="1" s="1"/>
  <c r="W2918" i="1"/>
  <c r="U2918" i="1" s="1"/>
  <c r="W2917" i="1"/>
  <c r="U2917" i="1" s="1"/>
  <c r="W2916" i="1"/>
  <c r="U2916" i="1" s="1"/>
  <c r="W2915" i="1"/>
  <c r="U2915" i="1" s="1"/>
  <c r="W2914" i="1"/>
  <c r="U2914" i="1" s="1"/>
  <c r="W2913" i="1"/>
  <c r="U2913" i="1" s="1"/>
  <c r="W2912" i="1"/>
  <c r="U2912" i="1" s="1"/>
  <c r="W2911" i="1"/>
  <c r="U2911" i="1" s="1"/>
  <c r="W2910" i="1"/>
  <c r="U2910" i="1" s="1"/>
  <c r="W2909" i="1"/>
  <c r="U2909" i="1" s="1"/>
  <c r="W2908" i="1"/>
  <c r="U2908" i="1" s="1"/>
  <c r="W2907" i="1"/>
  <c r="U2907" i="1" s="1"/>
  <c r="W2906" i="1"/>
  <c r="U2906" i="1" s="1"/>
  <c r="W2905" i="1"/>
  <c r="U2905" i="1" s="1"/>
  <c r="W2904" i="1"/>
  <c r="U2904" i="1" s="1"/>
  <c r="W2903" i="1"/>
  <c r="U2903" i="1" s="1"/>
  <c r="W2902" i="1"/>
  <c r="U2902" i="1" s="1"/>
  <c r="W2901" i="1"/>
  <c r="U2901" i="1" s="1"/>
  <c r="W2900" i="1"/>
  <c r="U2900" i="1" s="1"/>
  <c r="W2899" i="1"/>
  <c r="U2899" i="1" s="1"/>
  <c r="W2898" i="1"/>
  <c r="U2898" i="1" s="1"/>
  <c r="W2897" i="1"/>
  <c r="U2897" i="1" s="1"/>
  <c r="W2896" i="1"/>
  <c r="U2896" i="1" s="1"/>
  <c r="W2895" i="1"/>
  <c r="U2895" i="1" s="1"/>
  <c r="W2894" i="1"/>
  <c r="U2894" i="1" s="1"/>
  <c r="W2893" i="1"/>
  <c r="U2893" i="1" s="1"/>
  <c r="W2892" i="1"/>
  <c r="U2892" i="1" s="1"/>
  <c r="W2891" i="1"/>
  <c r="U2891" i="1" s="1"/>
  <c r="W2890" i="1"/>
  <c r="U2890" i="1" s="1"/>
  <c r="W2889" i="1"/>
  <c r="U2889" i="1" s="1"/>
  <c r="W2888" i="1"/>
  <c r="U2888" i="1" s="1"/>
  <c r="W2887" i="1"/>
  <c r="U2887" i="1" s="1"/>
  <c r="W2886" i="1"/>
  <c r="U2886" i="1" s="1"/>
  <c r="W2885" i="1"/>
  <c r="U2885" i="1" s="1"/>
  <c r="W2884" i="1"/>
  <c r="U2884" i="1" s="1"/>
  <c r="W2883" i="1"/>
  <c r="U2883" i="1" s="1"/>
  <c r="W2882" i="1"/>
  <c r="U2882" i="1" s="1"/>
  <c r="W2881" i="1"/>
  <c r="U2881" i="1" s="1"/>
  <c r="W2880" i="1"/>
  <c r="U2880" i="1" s="1"/>
  <c r="W2879" i="1"/>
  <c r="U2879" i="1" s="1"/>
  <c r="W2878" i="1"/>
  <c r="U2878" i="1" s="1"/>
  <c r="W2877" i="1"/>
  <c r="U2877" i="1" s="1"/>
  <c r="W2876" i="1"/>
  <c r="U2876" i="1" s="1"/>
  <c r="W2875" i="1"/>
  <c r="U2875" i="1" s="1"/>
  <c r="W2874" i="1"/>
  <c r="U2874" i="1" s="1"/>
  <c r="W2873" i="1"/>
  <c r="U2873" i="1" s="1"/>
  <c r="W2872" i="1"/>
  <c r="U2872" i="1" s="1"/>
  <c r="W2871" i="1"/>
  <c r="U2871" i="1" s="1"/>
  <c r="W2870" i="1"/>
  <c r="U2870" i="1" s="1"/>
  <c r="W2869" i="1"/>
  <c r="U2869" i="1" s="1"/>
  <c r="W2868" i="1"/>
  <c r="U2868" i="1" s="1"/>
  <c r="W2867" i="1"/>
  <c r="U2867" i="1" s="1"/>
  <c r="W2866" i="1"/>
  <c r="U2866" i="1" s="1"/>
  <c r="W2865" i="1"/>
  <c r="U2865" i="1" s="1"/>
  <c r="W2864" i="1"/>
  <c r="U2864" i="1" s="1"/>
  <c r="W2863" i="1"/>
  <c r="U2863" i="1" s="1"/>
  <c r="W2862" i="1"/>
  <c r="U2862" i="1" s="1"/>
  <c r="W2861" i="1"/>
  <c r="U2861" i="1" s="1"/>
  <c r="W2860" i="1"/>
  <c r="U2860" i="1" s="1"/>
  <c r="W2859" i="1"/>
  <c r="U2859" i="1" s="1"/>
  <c r="W2858" i="1"/>
  <c r="U2858" i="1" s="1"/>
  <c r="W2857" i="1"/>
  <c r="U2857" i="1" s="1"/>
  <c r="W2856" i="1"/>
  <c r="U2856" i="1" s="1"/>
  <c r="W2855" i="1"/>
  <c r="U2855" i="1" s="1"/>
  <c r="W2854" i="1"/>
  <c r="U2854" i="1" s="1"/>
  <c r="W2853" i="1"/>
  <c r="U2853" i="1" s="1"/>
  <c r="W2852" i="1"/>
  <c r="U2852" i="1" s="1"/>
  <c r="W2851" i="1"/>
  <c r="U2851" i="1" s="1"/>
  <c r="W2850" i="1"/>
  <c r="U2850" i="1" s="1"/>
  <c r="W2849" i="1"/>
  <c r="U2849" i="1" s="1"/>
  <c r="W2848" i="1"/>
  <c r="U2848" i="1" s="1"/>
  <c r="W2847" i="1"/>
  <c r="U2847" i="1" s="1"/>
  <c r="W2846" i="1"/>
  <c r="U2846" i="1" s="1"/>
  <c r="W2845" i="1"/>
  <c r="U2845" i="1" s="1"/>
  <c r="W2844" i="1"/>
  <c r="U2844" i="1" s="1"/>
  <c r="W2843" i="1"/>
  <c r="U2843" i="1" s="1"/>
  <c r="W2842" i="1"/>
  <c r="U2842" i="1" s="1"/>
  <c r="W2841" i="1"/>
  <c r="U2841" i="1" s="1"/>
  <c r="W2840" i="1"/>
  <c r="U2840" i="1" s="1"/>
  <c r="W2839" i="1"/>
  <c r="U2839" i="1" s="1"/>
  <c r="W2838" i="1"/>
  <c r="U2838" i="1" s="1"/>
  <c r="W2837" i="1"/>
  <c r="U2837" i="1" s="1"/>
  <c r="W2836" i="1"/>
  <c r="U2836" i="1" s="1"/>
  <c r="W2835" i="1"/>
  <c r="U2835" i="1" s="1"/>
  <c r="W2834" i="1"/>
  <c r="U2834" i="1" s="1"/>
  <c r="W2833" i="1"/>
  <c r="U2833" i="1" s="1"/>
  <c r="W2832" i="1"/>
  <c r="U2832" i="1" s="1"/>
  <c r="W2831" i="1"/>
  <c r="U2831" i="1" s="1"/>
  <c r="W2830" i="1"/>
  <c r="U2830" i="1" s="1"/>
  <c r="W2829" i="1"/>
  <c r="U2829" i="1" s="1"/>
  <c r="W2828" i="1"/>
  <c r="U2828" i="1" s="1"/>
  <c r="W2827" i="1"/>
  <c r="U2827" i="1" s="1"/>
  <c r="W2826" i="1"/>
  <c r="U2826" i="1" s="1"/>
  <c r="W2825" i="1"/>
  <c r="U2825" i="1" s="1"/>
  <c r="W2824" i="1"/>
  <c r="U2824" i="1" s="1"/>
  <c r="W2823" i="1"/>
  <c r="U2823" i="1" s="1"/>
  <c r="W2822" i="1"/>
  <c r="U2822" i="1" s="1"/>
  <c r="W2821" i="1"/>
  <c r="U2821" i="1" s="1"/>
  <c r="W2820" i="1"/>
  <c r="U2820" i="1" s="1"/>
  <c r="W2819" i="1"/>
  <c r="U2819" i="1" s="1"/>
  <c r="W2818" i="1"/>
  <c r="U2818" i="1" s="1"/>
  <c r="W2817" i="1"/>
  <c r="U2817" i="1" s="1"/>
  <c r="W2816" i="1"/>
  <c r="U2816" i="1" s="1"/>
  <c r="W2815" i="1"/>
  <c r="U2815" i="1" s="1"/>
  <c r="W2814" i="1"/>
  <c r="U2814" i="1" s="1"/>
  <c r="W2813" i="1"/>
  <c r="U2813" i="1" s="1"/>
  <c r="W2812" i="1"/>
  <c r="U2812" i="1" s="1"/>
  <c r="W2811" i="1"/>
  <c r="U2811" i="1" s="1"/>
  <c r="W2810" i="1"/>
  <c r="U2810" i="1" s="1"/>
  <c r="W2809" i="1"/>
  <c r="U2809" i="1" s="1"/>
  <c r="W2808" i="1"/>
  <c r="U2808" i="1" s="1"/>
  <c r="W2807" i="1"/>
  <c r="U2807" i="1" s="1"/>
  <c r="W2806" i="1"/>
  <c r="U2806" i="1" s="1"/>
  <c r="W2805" i="1"/>
  <c r="U2805" i="1" s="1"/>
  <c r="W2804" i="1"/>
  <c r="U2804" i="1" s="1"/>
  <c r="W2803" i="1"/>
  <c r="U2803" i="1" s="1"/>
  <c r="W2802" i="1"/>
  <c r="U2802" i="1" s="1"/>
  <c r="W2801" i="1"/>
  <c r="U2801" i="1" s="1"/>
  <c r="W2800" i="1"/>
  <c r="U2800" i="1" s="1"/>
  <c r="W2799" i="1"/>
  <c r="U2799" i="1" s="1"/>
  <c r="W2798" i="1"/>
  <c r="U2798" i="1" s="1"/>
  <c r="W2797" i="1"/>
  <c r="U2797" i="1" s="1"/>
  <c r="W2796" i="1"/>
  <c r="U2796" i="1" s="1"/>
  <c r="W2795" i="1"/>
  <c r="U2795" i="1" s="1"/>
  <c r="W2794" i="1"/>
  <c r="U2794" i="1" s="1"/>
  <c r="W2793" i="1"/>
  <c r="U2793" i="1" s="1"/>
  <c r="W2792" i="1"/>
  <c r="U2792" i="1" s="1"/>
  <c r="W2791" i="1"/>
  <c r="U2791" i="1" s="1"/>
  <c r="W2790" i="1"/>
  <c r="U2790" i="1" s="1"/>
  <c r="W2789" i="1"/>
  <c r="U2789" i="1" s="1"/>
  <c r="W2788" i="1"/>
  <c r="U2788" i="1" s="1"/>
  <c r="W2787" i="1"/>
  <c r="U2787" i="1" s="1"/>
  <c r="W2786" i="1"/>
  <c r="U2786" i="1" s="1"/>
  <c r="W2785" i="1"/>
  <c r="U2785" i="1" s="1"/>
  <c r="W2784" i="1"/>
  <c r="U2784" i="1" s="1"/>
  <c r="W2783" i="1"/>
  <c r="U2783" i="1" s="1"/>
  <c r="W2782" i="1"/>
  <c r="U2782" i="1" s="1"/>
  <c r="W2781" i="1"/>
  <c r="U2781" i="1" s="1"/>
  <c r="W2780" i="1"/>
  <c r="U2780" i="1" s="1"/>
  <c r="W2779" i="1"/>
  <c r="U2779" i="1" s="1"/>
  <c r="W2778" i="1"/>
  <c r="U2778" i="1" s="1"/>
  <c r="W2777" i="1"/>
  <c r="U2777" i="1" s="1"/>
  <c r="W2776" i="1"/>
  <c r="U2776" i="1" s="1"/>
  <c r="W2775" i="1"/>
  <c r="U2775" i="1" s="1"/>
  <c r="W2774" i="1"/>
  <c r="U2774" i="1" s="1"/>
  <c r="W2773" i="1"/>
  <c r="U2773" i="1" s="1"/>
  <c r="W2772" i="1"/>
  <c r="U2772" i="1" s="1"/>
  <c r="W2771" i="1"/>
  <c r="U2771" i="1" s="1"/>
  <c r="W2770" i="1"/>
  <c r="U2770" i="1" s="1"/>
  <c r="W2769" i="1"/>
  <c r="U2769" i="1" s="1"/>
  <c r="W2768" i="1"/>
  <c r="U2768" i="1" s="1"/>
  <c r="W2767" i="1"/>
  <c r="U2767" i="1" s="1"/>
  <c r="W2766" i="1"/>
  <c r="U2766" i="1" s="1"/>
  <c r="W2765" i="1"/>
  <c r="U2765" i="1" s="1"/>
  <c r="W2764" i="1"/>
  <c r="U2764" i="1" s="1"/>
  <c r="W2763" i="1"/>
  <c r="U2763" i="1" s="1"/>
  <c r="W2762" i="1"/>
  <c r="U2762" i="1" s="1"/>
  <c r="W2761" i="1"/>
  <c r="U2761" i="1" s="1"/>
  <c r="W2760" i="1"/>
  <c r="U2760" i="1" s="1"/>
  <c r="W2759" i="1"/>
  <c r="U2759" i="1" s="1"/>
  <c r="W2758" i="1"/>
  <c r="U2758" i="1" s="1"/>
  <c r="W2757" i="1"/>
  <c r="U2757" i="1" s="1"/>
  <c r="W2756" i="1"/>
  <c r="U2756" i="1" s="1"/>
  <c r="W2755" i="1"/>
  <c r="U2755" i="1" s="1"/>
  <c r="W2754" i="1"/>
  <c r="U2754" i="1" s="1"/>
  <c r="W2753" i="1"/>
  <c r="U2753" i="1" s="1"/>
  <c r="W2752" i="1"/>
  <c r="U2752" i="1" s="1"/>
  <c r="W2751" i="1"/>
  <c r="U2751" i="1" s="1"/>
  <c r="W2750" i="1"/>
  <c r="U2750" i="1" s="1"/>
  <c r="W2749" i="1"/>
  <c r="U2749" i="1" s="1"/>
  <c r="W2748" i="1"/>
  <c r="U2748" i="1" s="1"/>
  <c r="W2747" i="1"/>
  <c r="U2747" i="1" s="1"/>
  <c r="W2746" i="1"/>
  <c r="U2746" i="1" s="1"/>
  <c r="W2745" i="1"/>
  <c r="U2745" i="1" s="1"/>
  <c r="W2744" i="1"/>
  <c r="U2744" i="1" s="1"/>
  <c r="W2743" i="1"/>
  <c r="U2743" i="1" s="1"/>
  <c r="W2742" i="1"/>
  <c r="U2742" i="1" s="1"/>
  <c r="W2741" i="1"/>
  <c r="U2741" i="1" s="1"/>
  <c r="W2740" i="1"/>
  <c r="U2740" i="1" s="1"/>
  <c r="W2739" i="1"/>
  <c r="U2739" i="1" s="1"/>
  <c r="W2738" i="1"/>
  <c r="U2738" i="1" s="1"/>
  <c r="W2737" i="1"/>
  <c r="U2737" i="1" s="1"/>
  <c r="W2736" i="1"/>
  <c r="U2736" i="1" s="1"/>
  <c r="W2735" i="1"/>
  <c r="U2735" i="1" s="1"/>
  <c r="W2734" i="1"/>
  <c r="U2734" i="1" s="1"/>
  <c r="W2733" i="1"/>
  <c r="U2733" i="1" s="1"/>
  <c r="W2732" i="1"/>
  <c r="U2732" i="1" s="1"/>
  <c r="W2731" i="1"/>
  <c r="U2731" i="1" s="1"/>
  <c r="W2730" i="1"/>
  <c r="U2730" i="1" s="1"/>
  <c r="W2729" i="1"/>
  <c r="U2729" i="1" s="1"/>
  <c r="W2728" i="1"/>
  <c r="U2728" i="1" s="1"/>
  <c r="W2727" i="1"/>
  <c r="U2727" i="1" s="1"/>
  <c r="W2726" i="1"/>
  <c r="U2726" i="1" s="1"/>
  <c r="W2725" i="1"/>
  <c r="U2725" i="1" s="1"/>
  <c r="W2724" i="1"/>
  <c r="U2724" i="1" s="1"/>
  <c r="W2723" i="1"/>
  <c r="U2723" i="1" s="1"/>
  <c r="W2722" i="1"/>
  <c r="U2722" i="1" s="1"/>
  <c r="W2721" i="1"/>
  <c r="U2721" i="1" s="1"/>
  <c r="W2720" i="1"/>
  <c r="U2720" i="1" s="1"/>
  <c r="W2719" i="1"/>
  <c r="U2719" i="1" s="1"/>
  <c r="W2718" i="1"/>
  <c r="U2718" i="1" s="1"/>
  <c r="W2717" i="1"/>
  <c r="U2717" i="1" s="1"/>
  <c r="W2716" i="1"/>
  <c r="U2716" i="1" s="1"/>
  <c r="W2715" i="1"/>
  <c r="U2715" i="1" s="1"/>
  <c r="W2714" i="1"/>
  <c r="U2714" i="1" s="1"/>
  <c r="W2713" i="1"/>
  <c r="U2713" i="1" s="1"/>
  <c r="W2712" i="1"/>
  <c r="U2712" i="1" s="1"/>
  <c r="W2711" i="1"/>
  <c r="U2711" i="1" s="1"/>
  <c r="W2710" i="1"/>
  <c r="U2710" i="1" s="1"/>
  <c r="W2709" i="1"/>
  <c r="U2709" i="1" s="1"/>
  <c r="W2708" i="1"/>
  <c r="U2708" i="1" s="1"/>
  <c r="W2707" i="1"/>
  <c r="U2707" i="1" s="1"/>
  <c r="W2706" i="1"/>
  <c r="U2706" i="1" s="1"/>
  <c r="W2705" i="1"/>
  <c r="U2705" i="1" s="1"/>
  <c r="W2704" i="1"/>
  <c r="U2704" i="1" s="1"/>
  <c r="W2703" i="1"/>
  <c r="U2703" i="1" s="1"/>
  <c r="W2702" i="1"/>
  <c r="U2702" i="1" s="1"/>
  <c r="W2701" i="1"/>
  <c r="U2701" i="1" s="1"/>
  <c r="W2700" i="1"/>
  <c r="U2700" i="1" s="1"/>
  <c r="W2699" i="1"/>
  <c r="U2699" i="1" s="1"/>
  <c r="W2698" i="1"/>
  <c r="U2698" i="1" s="1"/>
  <c r="W2697" i="1"/>
  <c r="U2697" i="1" s="1"/>
  <c r="W2696" i="1"/>
  <c r="U2696" i="1" s="1"/>
  <c r="W2695" i="1"/>
  <c r="U2695" i="1" s="1"/>
  <c r="W2694" i="1"/>
  <c r="U2694" i="1" s="1"/>
  <c r="W2693" i="1"/>
  <c r="U2693" i="1" s="1"/>
  <c r="W2692" i="1"/>
  <c r="U2692" i="1" s="1"/>
  <c r="W2691" i="1"/>
  <c r="U2691" i="1" s="1"/>
  <c r="W2690" i="1"/>
  <c r="U2690" i="1" s="1"/>
  <c r="W2689" i="1"/>
  <c r="U2689" i="1" s="1"/>
  <c r="W2688" i="1"/>
  <c r="U2688" i="1" s="1"/>
  <c r="W2687" i="1"/>
  <c r="U2687" i="1" s="1"/>
  <c r="W2686" i="1"/>
  <c r="U2686" i="1" s="1"/>
  <c r="W2685" i="1"/>
  <c r="U2685" i="1" s="1"/>
  <c r="W2684" i="1"/>
  <c r="U2684" i="1" s="1"/>
  <c r="W2683" i="1"/>
  <c r="U2683" i="1" s="1"/>
  <c r="W2682" i="1"/>
  <c r="U2682" i="1" s="1"/>
  <c r="W2681" i="1"/>
  <c r="U2681" i="1" s="1"/>
  <c r="W2680" i="1"/>
  <c r="U2680" i="1" s="1"/>
  <c r="W2679" i="1"/>
  <c r="U2679" i="1" s="1"/>
  <c r="W2678" i="1"/>
  <c r="U2678" i="1" s="1"/>
  <c r="W2677" i="1"/>
  <c r="U2677" i="1" s="1"/>
  <c r="W2676" i="1"/>
  <c r="U2676" i="1" s="1"/>
  <c r="W2675" i="1"/>
  <c r="U2675" i="1" s="1"/>
  <c r="W2674" i="1"/>
  <c r="U2674" i="1" s="1"/>
  <c r="W2673" i="1"/>
  <c r="U2673" i="1" s="1"/>
  <c r="W2672" i="1"/>
  <c r="U2672" i="1" s="1"/>
  <c r="W2671" i="1"/>
  <c r="U2671" i="1" s="1"/>
  <c r="W2670" i="1"/>
  <c r="U2670" i="1" s="1"/>
  <c r="W2669" i="1"/>
  <c r="U2669" i="1" s="1"/>
  <c r="W2668" i="1"/>
  <c r="U2668" i="1" s="1"/>
  <c r="W2667" i="1"/>
  <c r="U2667" i="1" s="1"/>
  <c r="W2666" i="1"/>
  <c r="U2666" i="1" s="1"/>
  <c r="W2665" i="1"/>
  <c r="U2665" i="1" s="1"/>
  <c r="W2664" i="1"/>
  <c r="U2664" i="1" s="1"/>
  <c r="W2663" i="1"/>
  <c r="U2663" i="1" s="1"/>
  <c r="W2662" i="1"/>
  <c r="U2662" i="1" s="1"/>
  <c r="W2661" i="1"/>
  <c r="U2661" i="1" s="1"/>
  <c r="W2660" i="1"/>
  <c r="U2660" i="1" s="1"/>
  <c r="W2659" i="1"/>
  <c r="U2659" i="1" s="1"/>
  <c r="W2658" i="1"/>
  <c r="U2658" i="1" s="1"/>
  <c r="W2657" i="1"/>
  <c r="U2657" i="1" s="1"/>
  <c r="W2656" i="1"/>
  <c r="U2656" i="1" s="1"/>
  <c r="W2655" i="1"/>
  <c r="U2655" i="1" s="1"/>
  <c r="W2654" i="1"/>
  <c r="U2654" i="1" s="1"/>
  <c r="W2653" i="1"/>
  <c r="U2653" i="1" s="1"/>
  <c r="W2652" i="1"/>
  <c r="U2652" i="1" s="1"/>
  <c r="W2651" i="1"/>
  <c r="U2651" i="1" s="1"/>
  <c r="W2650" i="1"/>
  <c r="U2650" i="1" s="1"/>
  <c r="W2649" i="1"/>
  <c r="U2649" i="1" s="1"/>
  <c r="W2648" i="1"/>
  <c r="U2648" i="1" s="1"/>
  <c r="W2647" i="1"/>
  <c r="U2647" i="1" s="1"/>
  <c r="W2646" i="1"/>
  <c r="U2646" i="1" s="1"/>
  <c r="W2645" i="1"/>
  <c r="U2645" i="1" s="1"/>
  <c r="W2644" i="1"/>
  <c r="U2644" i="1" s="1"/>
  <c r="W2643" i="1"/>
  <c r="U2643" i="1" s="1"/>
  <c r="W2642" i="1"/>
  <c r="U2642" i="1" s="1"/>
  <c r="W2641" i="1"/>
  <c r="U2641" i="1" s="1"/>
  <c r="W2640" i="1"/>
  <c r="U2640" i="1" s="1"/>
  <c r="W2639" i="1"/>
  <c r="U2639" i="1" s="1"/>
  <c r="W2638" i="1"/>
  <c r="U2638" i="1" s="1"/>
  <c r="W2637" i="1"/>
  <c r="U2637" i="1" s="1"/>
  <c r="W2636" i="1"/>
  <c r="U2636" i="1" s="1"/>
  <c r="W2635" i="1"/>
  <c r="U2635" i="1" s="1"/>
  <c r="W2634" i="1"/>
  <c r="U2634" i="1" s="1"/>
  <c r="W2633" i="1"/>
  <c r="U2633" i="1" s="1"/>
  <c r="W2632" i="1"/>
  <c r="U2632" i="1" s="1"/>
  <c r="W2631" i="1"/>
  <c r="U2631" i="1" s="1"/>
  <c r="W2630" i="1"/>
  <c r="U2630" i="1" s="1"/>
  <c r="W2629" i="1"/>
  <c r="U2629" i="1" s="1"/>
  <c r="W2628" i="1"/>
  <c r="U2628" i="1" s="1"/>
  <c r="W2627" i="1"/>
  <c r="U2627" i="1" s="1"/>
  <c r="W2626" i="1"/>
  <c r="U2626" i="1" s="1"/>
  <c r="W2625" i="1"/>
  <c r="U2625" i="1" s="1"/>
  <c r="W2624" i="1"/>
  <c r="U2624" i="1" s="1"/>
  <c r="W2623" i="1"/>
  <c r="U2623" i="1" s="1"/>
  <c r="W2622" i="1"/>
  <c r="U2622" i="1" s="1"/>
  <c r="W2621" i="1"/>
  <c r="U2621" i="1" s="1"/>
  <c r="W2620" i="1"/>
  <c r="U2620" i="1" s="1"/>
  <c r="W2619" i="1"/>
  <c r="U2619" i="1" s="1"/>
  <c r="W2618" i="1"/>
  <c r="U2618" i="1" s="1"/>
  <c r="W2617" i="1"/>
  <c r="U2617" i="1" s="1"/>
  <c r="W2616" i="1"/>
  <c r="U2616" i="1" s="1"/>
  <c r="W2615" i="1"/>
  <c r="U2615" i="1" s="1"/>
  <c r="W2614" i="1"/>
  <c r="U2614" i="1" s="1"/>
  <c r="W2613" i="1"/>
  <c r="U2613" i="1" s="1"/>
  <c r="W2612" i="1"/>
  <c r="U2612" i="1" s="1"/>
  <c r="W2611" i="1"/>
  <c r="U2611" i="1" s="1"/>
  <c r="W2610" i="1"/>
  <c r="U2610" i="1" s="1"/>
  <c r="W2609" i="1"/>
  <c r="U2609" i="1" s="1"/>
  <c r="W2608" i="1"/>
  <c r="U2608" i="1" s="1"/>
  <c r="W2607" i="1"/>
  <c r="U2607" i="1" s="1"/>
  <c r="W2606" i="1"/>
  <c r="U2606" i="1" s="1"/>
  <c r="W2605" i="1"/>
  <c r="U2605" i="1" s="1"/>
  <c r="W2604" i="1"/>
  <c r="U2604" i="1" s="1"/>
  <c r="W2603" i="1"/>
  <c r="U2603" i="1" s="1"/>
  <c r="W2602" i="1"/>
  <c r="U2602" i="1" s="1"/>
  <c r="W2601" i="1"/>
  <c r="U2601" i="1" s="1"/>
  <c r="W2600" i="1"/>
  <c r="U2600" i="1" s="1"/>
  <c r="W2599" i="1"/>
  <c r="U2599" i="1" s="1"/>
  <c r="W2598" i="1"/>
  <c r="U2598" i="1" s="1"/>
  <c r="W2597" i="1"/>
  <c r="U2597" i="1" s="1"/>
  <c r="W2596" i="1"/>
  <c r="U2596" i="1" s="1"/>
  <c r="W2595" i="1"/>
  <c r="U2595" i="1" s="1"/>
  <c r="W2594" i="1"/>
  <c r="U2594" i="1" s="1"/>
  <c r="W2593" i="1"/>
  <c r="U2593" i="1" s="1"/>
  <c r="W2592" i="1"/>
  <c r="U2592" i="1" s="1"/>
  <c r="W2591" i="1"/>
  <c r="U2591" i="1" s="1"/>
  <c r="W2590" i="1"/>
  <c r="U2590" i="1" s="1"/>
  <c r="W2589" i="1"/>
  <c r="U2589" i="1" s="1"/>
  <c r="W2588" i="1"/>
  <c r="U2588" i="1" s="1"/>
  <c r="W2587" i="1"/>
  <c r="U2587" i="1" s="1"/>
  <c r="W2586" i="1"/>
  <c r="U2586" i="1" s="1"/>
  <c r="W2585" i="1"/>
  <c r="U2585" i="1" s="1"/>
  <c r="W2584" i="1"/>
  <c r="U2584" i="1" s="1"/>
  <c r="W2583" i="1"/>
  <c r="U2583" i="1" s="1"/>
  <c r="W2582" i="1"/>
  <c r="U2582" i="1" s="1"/>
  <c r="W2581" i="1"/>
  <c r="U2581" i="1" s="1"/>
  <c r="W2580" i="1"/>
  <c r="U2580" i="1" s="1"/>
  <c r="W2579" i="1"/>
  <c r="U2579" i="1" s="1"/>
  <c r="W2578" i="1"/>
  <c r="U2578" i="1" s="1"/>
  <c r="W2577" i="1"/>
  <c r="U2577" i="1" s="1"/>
  <c r="W2576" i="1"/>
  <c r="U2576" i="1" s="1"/>
  <c r="W2575" i="1"/>
  <c r="U2575" i="1" s="1"/>
  <c r="W2574" i="1"/>
  <c r="U2574" i="1" s="1"/>
  <c r="W2573" i="1"/>
  <c r="U2573" i="1" s="1"/>
  <c r="W2572" i="1"/>
  <c r="U2572" i="1" s="1"/>
  <c r="W2571" i="1"/>
  <c r="U2571" i="1" s="1"/>
  <c r="W2570" i="1"/>
  <c r="U2570" i="1" s="1"/>
  <c r="W2569" i="1"/>
  <c r="U2569" i="1" s="1"/>
  <c r="W2568" i="1"/>
  <c r="U2568" i="1" s="1"/>
  <c r="W2567" i="1"/>
  <c r="U2567" i="1" s="1"/>
  <c r="W2566" i="1"/>
  <c r="U2566" i="1" s="1"/>
  <c r="W2565" i="1"/>
  <c r="U2565" i="1" s="1"/>
  <c r="W2564" i="1"/>
  <c r="U2564" i="1" s="1"/>
  <c r="W2563" i="1"/>
  <c r="U2563" i="1" s="1"/>
  <c r="W2562" i="1"/>
  <c r="U2562" i="1" s="1"/>
  <c r="W2561" i="1"/>
  <c r="U2561" i="1" s="1"/>
  <c r="W2560" i="1"/>
  <c r="U2560" i="1" s="1"/>
  <c r="W2559" i="1"/>
  <c r="U2559" i="1" s="1"/>
  <c r="W2558" i="1"/>
  <c r="U2558" i="1" s="1"/>
  <c r="W2557" i="1"/>
  <c r="U2557" i="1" s="1"/>
  <c r="W2556" i="1"/>
  <c r="U2556" i="1" s="1"/>
  <c r="W2555" i="1"/>
  <c r="U2555" i="1" s="1"/>
  <c r="W2554" i="1"/>
  <c r="U2554" i="1" s="1"/>
  <c r="W2553" i="1"/>
  <c r="U2553" i="1" s="1"/>
  <c r="W2552" i="1"/>
  <c r="U2552" i="1" s="1"/>
  <c r="W2551" i="1"/>
  <c r="U2551" i="1" s="1"/>
  <c r="W2550" i="1"/>
  <c r="U2550" i="1" s="1"/>
  <c r="W2549" i="1"/>
  <c r="U2549" i="1" s="1"/>
  <c r="W2548" i="1"/>
  <c r="U2548" i="1" s="1"/>
  <c r="W2547" i="1"/>
  <c r="U2547" i="1" s="1"/>
  <c r="W2546" i="1"/>
  <c r="U2546" i="1" s="1"/>
  <c r="W2545" i="1"/>
  <c r="U2545" i="1" s="1"/>
  <c r="W2544" i="1"/>
  <c r="U2544" i="1" s="1"/>
  <c r="W2543" i="1"/>
  <c r="U2543" i="1" s="1"/>
  <c r="W2542" i="1"/>
  <c r="U2542" i="1" s="1"/>
  <c r="W2541" i="1"/>
  <c r="U2541" i="1" s="1"/>
  <c r="W2540" i="1"/>
  <c r="U2540" i="1" s="1"/>
  <c r="W2539" i="1"/>
  <c r="U2539" i="1" s="1"/>
  <c r="W2538" i="1"/>
  <c r="U2538" i="1" s="1"/>
  <c r="W2537" i="1"/>
  <c r="U2537" i="1" s="1"/>
  <c r="W2536" i="1"/>
  <c r="U2536" i="1" s="1"/>
  <c r="W2535" i="1"/>
  <c r="U2535" i="1" s="1"/>
  <c r="W2534" i="1"/>
  <c r="U2534" i="1" s="1"/>
  <c r="W2533" i="1"/>
  <c r="U2533" i="1" s="1"/>
  <c r="W2532" i="1"/>
  <c r="U2532" i="1" s="1"/>
  <c r="W2531" i="1"/>
  <c r="U2531" i="1" s="1"/>
  <c r="W2530" i="1"/>
  <c r="U2530" i="1" s="1"/>
  <c r="W2529" i="1"/>
  <c r="U2529" i="1" s="1"/>
  <c r="W2528" i="1"/>
  <c r="U2528" i="1" s="1"/>
  <c r="W2527" i="1"/>
  <c r="U2527" i="1" s="1"/>
  <c r="W2526" i="1"/>
  <c r="U2526" i="1" s="1"/>
  <c r="W2525" i="1"/>
  <c r="U2525" i="1" s="1"/>
  <c r="W2524" i="1"/>
  <c r="U2524" i="1" s="1"/>
  <c r="W2523" i="1"/>
  <c r="U2523" i="1" s="1"/>
  <c r="W2522" i="1"/>
  <c r="U2522" i="1" s="1"/>
  <c r="W2521" i="1"/>
  <c r="U2521" i="1" s="1"/>
  <c r="W2520" i="1"/>
  <c r="U2520" i="1" s="1"/>
  <c r="W2519" i="1"/>
  <c r="U2519" i="1" s="1"/>
  <c r="W2518" i="1"/>
  <c r="U2518" i="1" s="1"/>
  <c r="W2517" i="1"/>
  <c r="U2517" i="1" s="1"/>
  <c r="W2516" i="1"/>
  <c r="U2516" i="1" s="1"/>
  <c r="W2515" i="1"/>
  <c r="U2515" i="1" s="1"/>
  <c r="W2514" i="1"/>
  <c r="U2514" i="1" s="1"/>
  <c r="W2513" i="1"/>
  <c r="U2513" i="1" s="1"/>
  <c r="W2512" i="1"/>
  <c r="U2512" i="1" s="1"/>
  <c r="W2511" i="1"/>
  <c r="U2511" i="1" s="1"/>
  <c r="W2510" i="1"/>
  <c r="U2510" i="1" s="1"/>
  <c r="W2509" i="1"/>
  <c r="U2509" i="1" s="1"/>
  <c r="W2508" i="1"/>
  <c r="U2508" i="1" s="1"/>
  <c r="W2507" i="1"/>
  <c r="U2507" i="1" s="1"/>
  <c r="W2506" i="1"/>
  <c r="U2506" i="1" s="1"/>
  <c r="W2505" i="1"/>
  <c r="U2505" i="1" s="1"/>
  <c r="W2504" i="1"/>
  <c r="U2504" i="1" s="1"/>
  <c r="W2503" i="1"/>
  <c r="U2503" i="1" s="1"/>
  <c r="W2502" i="1"/>
  <c r="U2502" i="1" s="1"/>
  <c r="W2501" i="1"/>
  <c r="U2501" i="1" s="1"/>
  <c r="W2500" i="1"/>
  <c r="U2500" i="1" s="1"/>
  <c r="W2499" i="1"/>
  <c r="U2499" i="1" s="1"/>
  <c r="W2498" i="1"/>
  <c r="U2498" i="1" s="1"/>
  <c r="W2497" i="1"/>
  <c r="U2497" i="1" s="1"/>
  <c r="W2496" i="1"/>
  <c r="U2496" i="1" s="1"/>
  <c r="W2495" i="1"/>
  <c r="U2495" i="1" s="1"/>
  <c r="W2494" i="1"/>
  <c r="U2494" i="1" s="1"/>
  <c r="W2493" i="1"/>
  <c r="U2493" i="1" s="1"/>
  <c r="W2492" i="1"/>
  <c r="U2492" i="1" s="1"/>
  <c r="W2491" i="1"/>
  <c r="U2491" i="1" s="1"/>
  <c r="W2490" i="1"/>
  <c r="U2490" i="1" s="1"/>
  <c r="W2489" i="1"/>
  <c r="U2489" i="1" s="1"/>
  <c r="W2488" i="1"/>
  <c r="U2488" i="1" s="1"/>
  <c r="W2487" i="1"/>
  <c r="U2487" i="1" s="1"/>
  <c r="W2486" i="1"/>
  <c r="U2486" i="1" s="1"/>
  <c r="W2485" i="1"/>
  <c r="U2485" i="1" s="1"/>
  <c r="W2484" i="1"/>
  <c r="U2484" i="1" s="1"/>
  <c r="W2483" i="1"/>
  <c r="U2483" i="1" s="1"/>
  <c r="W2482" i="1"/>
  <c r="U2482" i="1" s="1"/>
  <c r="W2481" i="1"/>
  <c r="U2481" i="1" s="1"/>
  <c r="W2480" i="1"/>
  <c r="U2480" i="1" s="1"/>
  <c r="W2479" i="1"/>
  <c r="U2479" i="1" s="1"/>
  <c r="W2478" i="1"/>
  <c r="U2478" i="1" s="1"/>
  <c r="W2477" i="1"/>
  <c r="U2477" i="1" s="1"/>
  <c r="W2476" i="1"/>
  <c r="U2476" i="1" s="1"/>
  <c r="W2475" i="1"/>
  <c r="U2475" i="1" s="1"/>
  <c r="W2474" i="1"/>
  <c r="U2474" i="1" s="1"/>
  <c r="W2473" i="1"/>
  <c r="U2473" i="1" s="1"/>
  <c r="W2472" i="1"/>
  <c r="U2472" i="1" s="1"/>
  <c r="W2471" i="1"/>
  <c r="U2471" i="1" s="1"/>
  <c r="W2470" i="1"/>
  <c r="U2470" i="1" s="1"/>
  <c r="W2469" i="1"/>
  <c r="U2469" i="1" s="1"/>
  <c r="W2468" i="1"/>
  <c r="U2468" i="1" s="1"/>
  <c r="W2467" i="1"/>
  <c r="U2467" i="1" s="1"/>
  <c r="W2466" i="1"/>
  <c r="U2466" i="1" s="1"/>
  <c r="W2465" i="1"/>
  <c r="U2465" i="1" s="1"/>
  <c r="W2464" i="1"/>
  <c r="U2464" i="1" s="1"/>
  <c r="W2463" i="1"/>
  <c r="U2463" i="1" s="1"/>
  <c r="W2462" i="1"/>
  <c r="U2462" i="1" s="1"/>
  <c r="W2461" i="1"/>
  <c r="U2461" i="1" s="1"/>
  <c r="W2460" i="1"/>
  <c r="U2460" i="1" s="1"/>
  <c r="W2459" i="1"/>
  <c r="U2459" i="1" s="1"/>
  <c r="W2458" i="1"/>
  <c r="U2458" i="1" s="1"/>
  <c r="W2457" i="1"/>
  <c r="U2457" i="1" s="1"/>
  <c r="W2456" i="1"/>
  <c r="U2456" i="1" s="1"/>
  <c r="W2455" i="1"/>
  <c r="U2455" i="1" s="1"/>
  <c r="W2454" i="1"/>
  <c r="U2454" i="1" s="1"/>
  <c r="W2453" i="1"/>
  <c r="U2453" i="1" s="1"/>
  <c r="W2452" i="1"/>
  <c r="U2452" i="1" s="1"/>
  <c r="W2451" i="1"/>
  <c r="U2451" i="1" s="1"/>
  <c r="W2450" i="1"/>
  <c r="U2450" i="1" s="1"/>
  <c r="W2449" i="1"/>
  <c r="U2449" i="1" s="1"/>
  <c r="W2448" i="1"/>
  <c r="U2448" i="1" s="1"/>
  <c r="W2447" i="1"/>
  <c r="U2447" i="1" s="1"/>
  <c r="W2446" i="1"/>
  <c r="U2446" i="1" s="1"/>
  <c r="W2445" i="1"/>
  <c r="U2445" i="1" s="1"/>
  <c r="W2444" i="1"/>
  <c r="U2444" i="1" s="1"/>
  <c r="W2443" i="1"/>
  <c r="U2443" i="1" s="1"/>
  <c r="W2442" i="1"/>
  <c r="U2442" i="1" s="1"/>
  <c r="W2441" i="1"/>
  <c r="U2441" i="1" s="1"/>
  <c r="W2440" i="1"/>
  <c r="U2440" i="1" s="1"/>
  <c r="W2439" i="1"/>
  <c r="U2439" i="1" s="1"/>
  <c r="W2438" i="1"/>
  <c r="U2438" i="1" s="1"/>
  <c r="W2437" i="1"/>
  <c r="U2437" i="1" s="1"/>
  <c r="W2436" i="1"/>
  <c r="U2436" i="1" s="1"/>
  <c r="W2435" i="1"/>
  <c r="U2435" i="1" s="1"/>
  <c r="W2434" i="1"/>
  <c r="U2434" i="1" s="1"/>
  <c r="W2433" i="1"/>
  <c r="U2433" i="1" s="1"/>
  <c r="W2432" i="1"/>
  <c r="U2432" i="1" s="1"/>
  <c r="W2431" i="1"/>
  <c r="U2431" i="1" s="1"/>
  <c r="W2430" i="1"/>
  <c r="U2430" i="1" s="1"/>
  <c r="W2429" i="1"/>
  <c r="U2429" i="1" s="1"/>
  <c r="W2428" i="1"/>
  <c r="U2428" i="1" s="1"/>
  <c r="W2427" i="1"/>
  <c r="U2427" i="1" s="1"/>
  <c r="W2426" i="1"/>
  <c r="U2426" i="1" s="1"/>
  <c r="W2425" i="1"/>
  <c r="U2425" i="1" s="1"/>
  <c r="W2424" i="1"/>
  <c r="U2424" i="1" s="1"/>
  <c r="W2423" i="1"/>
  <c r="U2423" i="1" s="1"/>
  <c r="W2422" i="1"/>
  <c r="U2422" i="1" s="1"/>
  <c r="W2421" i="1"/>
  <c r="U2421" i="1" s="1"/>
  <c r="W2420" i="1"/>
  <c r="U2420" i="1" s="1"/>
  <c r="W2419" i="1"/>
  <c r="U2419" i="1" s="1"/>
  <c r="W2418" i="1"/>
  <c r="U2418" i="1" s="1"/>
  <c r="W2417" i="1"/>
  <c r="U2417" i="1" s="1"/>
  <c r="W2416" i="1"/>
  <c r="U2416" i="1" s="1"/>
  <c r="W2415" i="1"/>
  <c r="U2415" i="1" s="1"/>
  <c r="W2414" i="1"/>
  <c r="U2414" i="1" s="1"/>
  <c r="W2413" i="1"/>
  <c r="U2413" i="1" s="1"/>
  <c r="W2412" i="1"/>
  <c r="U2412" i="1" s="1"/>
  <c r="W2411" i="1"/>
  <c r="U2411" i="1" s="1"/>
  <c r="W2410" i="1"/>
  <c r="U2410" i="1" s="1"/>
  <c r="W2409" i="1"/>
  <c r="U2409" i="1" s="1"/>
  <c r="W2408" i="1"/>
  <c r="U2408" i="1" s="1"/>
  <c r="W2407" i="1"/>
  <c r="U2407" i="1" s="1"/>
  <c r="W2406" i="1"/>
  <c r="U2406" i="1" s="1"/>
  <c r="W2405" i="1"/>
  <c r="U2405" i="1" s="1"/>
  <c r="W2404" i="1"/>
  <c r="U2404" i="1" s="1"/>
  <c r="W2403" i="1"/>
  <c r="U2403" i="1" s="1"/>
  <c r="W2402" i="1"/>
  <c r="U2402" i="1" s="1"/>
  <c r="W2401" i="1"/>
  <c r="U2401" i="1" s="1"/>
  <c r="W2400" i="1"/>
  <c r="U2400" i="1" s="1"/>
  <c r="W2399" i="1"/>
  <c r="U2399" i="1" s="1"/>
  <c r="W2398" i="1"/>
  <c r="U2398" i="1" s="1"/>
  <c r="W2397" i="1"/>
  <c r="U2397" i="1" s="1"/>
  <c r="W2396" i="1"/>
  <c r="U2396" i="1" s="1"/>
  <c r="W2395" i="1"/>
  <c r="U2395" i="1" s="1"/>
  <c r="W2394" i="1"/>
  <c r="U2394" i="1" s="1"/>
  <c r="W2393" i="1"/>
  <c r="U2393" i="1" s="1"/>
  <c r="W2392" i="1"/>
  <c r="U2392" i="1" s="1"/>
  <c r="W2391" i="1"/>
  <c r="U2391" i="1" s="1"/>
  <c r="W2390" i="1"/>
  <c r="U2390" i="1" s="1"/>
  <c r="W2389" i="1"/>
  <c r="U2389" i="1" s="1"/>
  <c r="W2388" i="1"/>
  <c r="U2388" i="1" s="1"/>
  <c r="W2387" i="1"/>
  <c r="U2387" i="1" s="1"/>
  <c r="W2386" i="1"/>
  <c r="U2386" i="1" s="1"/>
  <c r="W2385" i="1"/>
  <c r="U2385" i="1" s="1"/>
  <c r="W2384" i="1"/>
  <c r="U2384" i="1" s="1"/>
  <c r="W2383" i="1"/>
  <c r="U2383" i="1" s="1"/>
  <c r="W2382" i="1"/>
  <c r="U2382" i="1" s="1"/>
  <c r="W2381" i="1"/>
  <c r="U2381" i="1" s="1"/>
  <c r="W2380" i="1"/>
  <c r="U2380" i="1" s="1"/>
  <c r="W2379" i="1"/>
  <c r="U2379" i="1" s="1"/>
  <c r="W2378" i="1"/>
  <c r="U2378" i="1" s="1"/>
  <c r="W2377" i="1"/>
  <c r="U2377" i="1" s="1"/>
  <c r="W2376" i="1"/>
  <c r="U2376" i="1" s="1"/>
  <c r="W2375" i="1"/>
  <c r="U2375" i="1" s="1"/>
  <c r="W2374" i="1"/>
  <c r="U2374" i="1" s="1"/>
  <c r="W2373" i="1"/>
  <c r="U2373" i="1" s="1"/>
  <c r="W2372" i="1"/>
  <c r="U2372" i="1" s="1"/>
  <c r="W2371" i="1"/>
  <c r="U2371" i="1" s="1"/>
  <c r="W2370" i="1"/>
  <c r="U2370" i="1" s="1"/>
  <c r="W2369" i="1"/>
  <c r="U2369" i="1" s="1"/>
  <c r="W2368" i="1"/>
  <c r="U2368" i="1" s="1"/>
  <c r="W2367" i="1"/>
  <c r="U2367" i="1" s="1"/>
  <c r="W2366" i="1"/>
  <c r="U2366" i="1" s="1"/>
  <c r="W2365" i="1"/>
  <c r="U2365" i="1" s="1"/>
  <c r="W2364" i="1"/>
  <c r="U2364" i="1" s="1"/>
  <c r="W2363" i="1"/>
  <c r="U2363" i="1" s="1"/>
  <c r="W2362" i="1"/>
  <c r="U2362" i="1" s="1"/>
  <c r="W2361" i="1"/>
  <c r="U2361" i="1" s="1"/>
  <c r="W2360" i="1"/>
  <c r="U2360" i="1" s="1"/>
  <c r="W2359" i="1"/>
  <c r="U2359" i="1" s="1"/>
  <c r="W2358" i="1"/>
  <c r="U2358" i="1" s="1"/>
  <c r="W2357" i="1"/>
  <c r="U2357" i="1" s="1"/>
  <c r="W2356" i="1"/>
  <c r="U2356" i="1" s="1"/>
  <c r="W2355" i="1"/>
  <c r="U2355" i="1" s="1"/>
  <c r="W2354" i="1"/>
  <c r="U2354" i="1" s="1"/>
  <c r="W2353" i="1"/>
  <c r="U2353" i="1" s="1"/>
  <c r="W2352" i="1"/>
  <c r="U2352" i="1" s="1"/>
  <c r="W2351" i="1"/>
  <c r="U2351" i="1" s="1"/>
  <c r="W2350" i="1"/>
  <c r="U2350" i="1" s="1"/>
  <c r="W2349" i="1"/>
  <c r="U2349" i="1" s="1"/>
  <c r="W2348" i="1"/>
  <c r="U2348" i="1" s="1"/>
  <c r="W2347" i="1"/>
  <c r="U2347" i="1" s="1"/>
  <c r="W2346" i="1"/>
  <c r="U2346" i="1" s="1"/>
  <c r="W2345" i="1"/>
  <c r="U2345" i="1" s="1"/>
  <c r="W2344" i="1"/>
  <c r="U2344" i="1" s="1"/>
  <c r="W2343" i="1"/>
  <c r="U2343" i="1" s="1"/>
  <c r="W2342" i="1"/>
  <c r="U2342" i="1" s="1"/>
  <c r="W2341" i="1"/>
  <c r="U2341" i="1" s="1"/>
  <c r="W2340" i="1"/>
  <c r="U2340" i="1" s="1"/>
  <c r="W2339" i="1"/>
  <c r="U2339" i="1" s="1"/>
  <c r="W2338" i="1"/>
  <c r="U2338" i="1" s="1"/>
  <c r="W2337" i="1"/>
  <c r="U2337" i="1" s="1"/>
  <c r="W2336" i="1"/>
  <c r="U2336" i="1" s="1"/>
  <c r="W2335" i="1"/>
  <c r="U2335" i="1" s="1"/>
  <c r="W2334" i="1"/>
  <c r="U2334" i="1" s="1"/>
  <c r="W2333" i="1"/>
  <c r="U2333" i="1" s="1"/>
  <c r="W2332" i="1"/>
  <c r="U2332" i="1" s="1"/>
  <c r="W2331" i="1"/>
  <c r="U2331" i="1" s="1"/>
  <c r="W2330" i="1"/>
  <c r="U2330" i="1" s="1"/>
  <c r="W2329" i="1"/>
  <c r="U2329" i="1" s="1"/>
  <c r="W2328" i="1"/>
  <c r="U2328" i="1" s="1"/>
  <c r="W2327" i="1"/>
  <c r="U2327" i="1" s="1"/>
  <c r="W2326" i="1"/>
  <c r="U2326" i="1" s="1"/>
  <c r="W2325" i="1"/>
  <c r="U2325" i="1" s="1"/>
  <c r="W2324" i="1"/>
  <c r="U2324" i="1" s="1"/>
  <c r="W2323" i="1"/>
  <c r="U2323" i="1" s="1"/>
  <c r="W2322" i="1"/>
  <c r="U2322" i="1" s="1"/>
  <c r="W2321" i="1"/>
  <c r="U2321" i="1" s="1"/>
  <c r="W2320" i="1"/>
  <c r="U2320" i="1" s="1"/>
  <c r="W2319" i="1"/>
  <c r="U2319" i="1" s="1"/>
  <c r="W2318" i="1"/>
  <c r="U2318" i="1" s="1"/>
  <c r="W2317" i="1"/>
  <c r="U2317" i="1" s="1"/>
  <c r="W2316" i="1"/>
  <c r="U2316" i="1" s="1"/>
  <c r="W2315" i="1"/>
  <c r="U2315" i="1" s="1"/>
  <c r="W2314" i="1"/>
  <c r="U2314" i="1" s="1"/>
  <c r="W2313" i="1"/>
  <c r="U2313" i="1" s="1"/>
  <c r="W2312" i="1"/>
  <c r="U2312" i="1" s="1"/>
  <c r="W2311" i="1"/>
  <c r="U2311" i="1" s="1"/>
  <c r="W2310" i="1"/>
  <c r="U2310" i="1" s="1"/>
  <c r="W2309" i="1"/>
  <c r="U2309" i="1" s="1"/>
  <c r="W2308" i="1"/>
  <c r="U2308" i="1" s="1"/>
  <c r="W2307" i="1"/>
  <c r="U2307" i="1" s="1"/>
  <c r="W2306" i="1"/>
  <c r="U2306" i="1" s="1"/>
  <c r="W2305" i="1"/>
  <c r="U2305" i="1" s="1"/>
  <c r="W2304" i="1"/>
  <c r="U2304" i="1" s="1"/>
  <c r="W2303" i="1"/>
  <c r="U2303" i="1" s="1"/>
  <c r="W2302" i="1"/>
  <c r="U2302" i="1" s="1"/>
  <c r="W2301" i="1"/>
  <c r="U2301" i="1" s="1"/>
  <c r="W2300" i="1"/>
  <c r="U2300" i="1" s="1"/>
  <c r="W2299" i="1"/>
  <c r="U2299" i="1" s="1"/>
  <c r="W2298" i="1"/>
  <c r="U2298" i="1" s="1"/>
  <c r="W2297" i="1"/>
  <c r="U2297" i="1" s="1"/>
  <c r="W2296" i="1"/>
  <c r="U2296" i="1" s="1"/>
  <c r="W2295" i="1"/>
  <c r="U2295" i="1" s="1"/>
  <c r="W2294" i="1"/>
  <c r="U2294" i="1" s="1"/>
  <c r="W2293" i="1"/>
  <c r="U2293" i="1" s="1"/>
  <c r="W2292" i="1"/>
  <c r="U2292" i="1" s="1"/>
  <c r="W2291" i="1"/>
  <c r="U2291" i="1" s="1"/>
  <c r="W2290" i="1"/>
  <c r="U2290" i="1" s="1"/>
  <c r="W2289" i="1"/>
  <c r="U2289" i="1" s="1"/>
  <c r="W2288" i="1"/>
  <c r="U2288" i="1" s="1"/>
  <c r="W2287" i="1"/>
  <c r="U2287" i="1" s="1"/>
  <c r="W2286" i="1"/>
  <c r="U2286" i="1" s="1"/>
  <c r="W2285" i="1"/>
  <c r="U2285" i="1" s="1"/>
  <c r="W2284" i="1"/>
  <c r="U2284" i="1" s="1"/>
  <c r="W2283" i="1"/>
  <c r="U2283" i="1" s="1"/>
  <c r="W2282" i="1"/>
  <c r="U2282" i="1" s="1"/>
  <c r="W2281" i="1"/>
  <c r="U2281" i="1" s="1"/>
  <c r="W2280" i="1"/>
  <c r="U2280" i="1" s="1"/>
  <c r="W2279" i="1"/>
  <c r="U2279" i="1" s="1"/>
  <c r="W2278" i="1"/>
  <c r="U2278" i="1" s="1"/>
  <c r="W2277" i="1"/>
  <c r="U2277" i="1" s="1"/>
  <c r="W2276" i="1"/>
  <c r="U2276" i="1" s="1"/>
  <c r="W2275" i="1"/>
  <c r="U2275" i="1" s="1"/>
  <c r="W2274" i="1"/>
  <c r="U2274" i="1" s="1"/>
  <c r="W2273" i="1"/>
  <c r="U2273" i="1" s="1"/>
  <c r="W2272" i="1"/>
  <c r="U2272" i="1" s="1"/>
  <c r="W2271" i="1"/>
  <c r="U2271" i="1" s="1"/>
  <c r="W2270" i="1"/>
  <c r="U2270" i="1" s="1"/>
  <c r="W2269" i="1"/>
  <c r="U2269" i="1" s="1"/>
  <c r="W2268" i="1"/>
  <c r="U2268" i="1" s="1"/>
  <c r="W2267" i="1"/>
  <c r="U2267" i="1" s="1"/>
  <c r="W2266" i="1"/>
  <c r="U2266" i="1" s="1"/>
  <c r="W2265" i="1"/>
  <c r="U2265" i="1" s="1"/>
  <c r="W2264" i="1"/>
  <c r="U2264" i="1" s="1"/>
  <c r="W2263" i="1"/>
  <c r="U2263" i="1" s="1"/>
  <c r="W2262" i="1"/>
  <c r="U2262" i="1" s="1"/>
  <c r="W2261" i="1"/>
  <c r="U2261" i="1" s="1"/>
  <c r="W2260" i="1"/>
  <c r="U2260" i="1" s="1"/>
  <c r="W2259" i="1"/>
  <c r="U2259" i="1" s="1"/>
  <c r="W2258" i="1"/>
  <c r="U2258" i="1" s="1"/>
  <c r="W2257" i="1"/>
  <c r="U2257" i="1" s="1"/>
  <c r="W2256" i="1"/>
  <c r="U2256" i="1" s="1"/>
  <c r="W2255" i="1"/>
  <c r="U2255" i="1" s="1"/>
  <c r="W2254" i="1"/>
  <c r="U2254" i="1" s="1"/>
  <c r="W2253" i="1"/>
  <c r="U2253" i="1" s="1"/>
  <c r="W2252" i="1"/>
  <c r="U2252" i="1" s="1"/>
  <c r="W2251" i="1"/>
  <c r="U2251" i="1" s="1"/>
  <c r="W2250" i="1"/>
  <c r="U2250" i="1" s="1"/>
  <c r="W2249" i="1"/>
  <c r="U2249" i="1" s="1"/>
  <c r="W2248" i="1"/>
  <c r="U2248" i="1" s="1"/>
  <c r="W2247" i="1"/>
  <c r="U2247" i="1" s="1"/>
  <c r="W2246" i="1"/>
  <c r="U2246" i="1" s="1"/>
  <c r="W2245" i="1"/>
  <c r="U2245" i="1" s="1"/>
  <c r="W2244" i="1"/>
  <c r="U2244" i="1" s="1"/>
  <c r="W2243" i="1"/>
  <c r="U2243" i="1" s="1"/>
  <c r="W2242" i="1"/>
  <c r="U2242" i="1" s="1"/>
  <c r="W2241" i="1"/>
  <c r="U2241" i="1" s="1"/>
  <c r="W2240" i="1"/>
  <c r="U2240" i="1" s="1"/>
  <c r="W2239" i="1"/>
  <c r="U2239" i="1" s="1"/>
  <c r="W2238" i="1"/>
  <c r="U2238" i="1" s="1"/>
  <c r="W2237" i="1"/>
  <c r="U2237" i="1" s="1"/>
  <c r="W2236" i="1"/>
  <c r="U2236" i="1" s="1"/>
  <c r="W2235" i="1"/>
  <c r="U2235" i="1" s="1"/>
  <c r="W2234" i="1"/>
  <c r="U2234" i="1" s="1"/>
  <c r="W2233" i="1"/>
  <c r="U2233" i="1" s="1"/>
  <c r="W2232" i="1"/>
  <c r="U2232" i="1" s="1"/>
  <c r="W2231" i="1"/>
  <c r="U2231" i="1" s="1"/>
  <c r="W2230" i="1"/>
  <c r="U2230" i="1" s="1"/>
  <c r="W2229" i="1"/>
  <c r="U2229" i="1" s="1"/>
  <c r="W2228" i="1"/>
  <c r="U2228" i="1" s="1"/>
  <c r="W2227" i="1"/>
  <c r="U2227" i="1" s="1"/>
  <c r="W2226" i="1"/>
  <c r="U2226" i="1" s="1"/>
  <c r="W2225" i="1"/>
  <c r="U2225" i="1" s="1"/>
  <c r="W2224" i="1"/>
  <c r="U2224" i="1" s="1"/>
  <c r="W2223" i="1"/>
  <c r="U2223" i="1" s="1"/>
  <c r="W2222" i="1"/>
  <c r="U2222" i="1" s="1"/>
  <c r="W2221" i="1"/>
  <c r="U2221" i="1" s="1"/>
  <c r="W2220" i="1"/>
  <c r="U2220" i="1" s="1"/>
  <c r="W2219" i="1"/>
  <c r="U2219" i="1" s="1"/>
  <c r="W2218" i="1"/>
  <c r="U2218" i="1" s="1"/>
  <c r="W2217" i="1"/>
  <c r="U2217" i="1" s="1"/>
  <c r="W2216" i="1"/>
  <c r="U2216" i="1" s="1"/>
  <c r="W2215" i="1"/>
  <c r="U2215" i="1" s="1"/>
  <c r="W2214" i="1"/>
  <c r="U2214" i="1" s="1"/>
  <c r="W2213" i="1"/>
  <c r="U2213" i="1" s="1"/>
  <c r="W2212" i="1"/>
  <c r="U2212" i="1" s="1"/>
  <c r="W2211" i="1"/>
  <c r="U2211" i="1" s="1"/>
  <c r="W2210" i="1"/>
  <c r="U2210" i="1" s="1"/>
  <c r="W2209" i="1"/>
  <c r="U2209" i="1" s="1"/>
  <c r="W2208" i="1"/>
  <c r="U2208" i="1" s="1"/>
  <c r="W2207" i="1"/>
  <c r="U2207" i="1" s="1"/>
  <c r="W2206" i="1"/>
  <c r="U2206" i="1" s="1"/>
  <c r="W2205" i="1"/>
  <c r="U2205" i="1" s="1"/>
  <c r="W2204" i="1"/>
  <c r="U2204" i="1" s="1"/>
  <c r="W2203" i="1"/>
  <c r="U2203" i="1" s="1"/>
  <c r="W2202" i="1"/>
  <c r="U2202" i="1" s="1"/>
  <c r="W2201" i="1"/>
  <c r="U2201" i="1" s="1"/>
  <c r="W2200" i="1"/>
  <c r="U2200" i="1" s="1"/>
  <c r="W2199" i="1"/>
  <c r="U2199" i="1" s="1"/>
  <c r="W2198" i="1"/>
  <c r="U2198" i="1" s="1"/>
  <c r="W2197" i="1"/>
  <c r="U2197" i="1" s="1"/>
  <c r="W2196" i="1"/>
  <c r="U2196" i="1" s="1"/>
  <c r="W2195" i="1"/>
  <c r="U2195" i="1" s="1"/>
  <c r="W2194" i="1"/>
  <c r="U2194" i="1" s="1"/>
  <c r="W2193" i="1"/>
  <c r="U2193" i="1" s="1"/>
  <c r="W2192" i="1"/>
  <c r="U2192" i="1" s="1"/>
  <c r="W2191" i="1"/>
  <c r="U2191" i="1" s="1"/>
  <c r="W2190" i="1"/>
  <c r="U2190" i="1" s="1"/>
  <c r="W2189" i="1"/>
  <c r="U2189" i="1" s="1"/>
  <c r="W2188" i="1"/>
  <c r="U2188" i="1" s="1"/>
  <c r="W2187" i="1"/>
  <c r="U2187" i="1" s="1"/>
  <c r="W2186" i="1"/>
  <c r="U2186" i="1" s="1"/>
  <c r="W2185" i="1"/>
  <c r="U2185" i="1" s="1"/>
  <c r="W2184" i="1"/>
  <c r="U2184" i="1" s="1"/>
  <c r="W2183" i="1"/>
  <c r="U2183" i="1" s="1"/>
  <c r="W2182" i="1"/>
  <c r="U2182" i="1" s="1"/>
  <c r="W2181" i="1"/>
  <c r="U2181" i="1" s="1"/>
  <c r="W2180" i="1"/>
  <c r="U2180" i="1" s="1"/>
  <c r="W2179" i="1"/>
  <c r="U2179" i="1" s="1"/>
  <c r="W2178" i="1"/>
  <c r="U2178" i="1" s="1"/>
  <c r="W2177" i="1"/>
  <c r="U2177" i="1" s="1"/>
  <c r="W2176" i="1"/>
  <c r="U2176" i="1" s="1"/>
  <c r="W2175" i="1"/>
  <c r="U2175" i="1" s="1"/>
  <c r="W2174" i="1"/>
  <c r="U2174" i="1" s="1"/>
  <c r="W2173" i="1"/>
  <c r="U2173" i="1" s="1"/>
  <c r="W2172" i="1"/>
  <c r="U2172" i="1" s="1"/>
  <c r="W2171" i="1"/>
  <c r="U2171" i="1" s="1"/>
  <c r="W2170" i="1"/>
  <c r="U2170" i="1" s="1"/>
  <c r="W2169" i="1"/>
  <c r="U2169" i="1" s="1"/>
  <c r="W2168" i="1"/>
  <c r="U2168" i="1" s="1"/>
  <c r="W2167" i="1"/>
  <c r="U2167" i="1" s="1"/>
  <c r="W2166" i="1"/>
  <c r="U2166" i="1" s="1"/>
  <c r="W2165" i="1"/>
  <c r="U2165" i="1" s="1"/>
  <c r="W2164" i="1"/>
  <c r="U2164" i="1" s="1"/>
  <c r="W2163" i="1"/>
  <c r="U2163" i="1" s="1"/>
  <c r="W2162" i="1"/>
  <c r="U2162" i="1" s="1"/>
  <c r="W2161" i="1"/>
  <c r="U2161" i="1" s="1"/>
  <c r="W2160" i="1"/>
  <c r="U2160" i="1" s="1"/>
  <c r="W2159" i="1"/>
  <c r="U2159" i="1" s="1"/>
  <c r="W2158" i="1"/>
  <c r="U2158" i="1" s="1"/>
  <c r="W2157" i="1"/>
  <c r="U2157" i="1" s="1"/>
  <c r="W2156" i="1"/>
  <c r="U2156" i="1" s="1"/>
  <c r="W2155" i="1"/>
  <c r="U2155" i="1" s="1"/>
  <c r="W2154" i="1"/>
  <c r="U2154" i="1" s="1"/>
  <c r="W2153" i="1"/>
  <c r="U2153" i="1" s="1"/>
  <c r="W2152" i="1"/>
  <c r="U2152" i="1" s="1"/>
  <c r="W2151" i="1"/>
  <c r="U2151" i="1" s="1"/>
  <c r="W2150" i="1"/>
  <c r="U2150" i="1" s="1"/>
  <c r="W2149" i="1"/>
  <c r="U2149" i="1" s="1"/>
  <c r="W2148" i="1"/>
  <c r="U2148" i="1" s="1"/>
  <c r="W2147" i="1"/>
  <c r="U2147" i="1" s="1"/>
  <c r="W2146" i="1"/>
  <c r="U2146" i="1" s="1"/>
  <c r="W2145" i="1"/>
  <c r="U2145" i="1" s="1"/>
  <c r="W2144" i="1"/>
  <c r="U2144" i="1" s="1"/>
  <c r="W2143" i="1"/>
  <c r="U2143" i="1" s="1"/>
  <c r="W2142" i="1"/>
  <c r="U2142" i="1" s="1"/>
  <c r="W2141" i="1"/>
  <c r="U2141" i="1" s="1"/>
  <c r="W2140" i="1"/>
  <c r="U2140" i="1" s="1"/>
  <c r="W2139" i="1"/>
  <c r="U2139" i="1" s="1"/>
  <c r="W2138" i="1"/>
  <c r="U2138" i="1" s="1"/>
  <c r="W2137" i="1"/>
  <c r="U2137" i="1" s="1"/>
  <c r="W2136" i="1"/>
  <c r="U2136" i="1" s="1"/>
  <c r="W2135" i="1"/>
  <c r="U2135" i="1" s="1"/>
  <c r="W2134" i="1"/>
  <c r="U2134" i="1" s="1"/>
  <c r="W2133" i="1"/>
  <c r="U2133" i="1" s="1"/>
  <c r="W2132" i="1"/>
  <c r="U2132" i="1" s="1"/>
  <c r="W2131" i="1"/>
  <c r="U2131" i="1" s="1"/>
  <c r="W2130" i="1"/>
  <c r="U2130" i="1" s="1"/>
  <c r="W2129" i="1"/>
  <c r="U2129" i="1" s="1"/>
  <c r="W2128" i="1"/>
  <c r="U2128" i="1" s="1"/>
  <c r="W2127" i="1"/>
  <c r="U2127" i="1" s="1"/>
  <c r="W2126" i="1"/>
  <c r="U2126" i="1" s="1"/>
  <c r="W2125" i="1"/>
  <c r="U2125" i="1" s="1"/>
  <c r="W2124" i="1"/>
  <c r="U2124" i="1" s="1"/>
  <c r="W2123" i="1"/>
  <c r="U2123" i="1" s="1"/>
  <c r="W2122" i="1"/>
  <c r="U2122" i="1" s="1"/>
  <c r="W2121" i="1"/>
  <c r="U2121" i="1" s="1"/>
  <c r="W2120" i="1"/>
  <c r="U2120" i="1" s="1"/>
  <c r="W2119" i="1"/>
  <c r="U2119" i="1" s="1"/>
  <c r="W2118" i="1"/>
  <c r="U2118" i="1" s="1"/>
  <c r="W2117" i="1"/>
  <c r="U2117" i="1" s="1"/>
  <c r="W2116" i="1"/>
  <c r="U2116" i="1" s="1"/>
  <c r="W2115" i="1"/>
  <c r="U2115" i="1" s="1"/>
  <c r="W2114" i="1"/>
  <c r="U2114" i="1" s="1"/>
  <c r="W2113" i="1"/>
  <c r="U2113" i="1" s="1"/>
  <c r="W2112" i="1"/>
  <c r="U2112" i="1" s="1"/>
  <c r="W2111" i="1"/>
  <c r="U2111" i="1" s="1"/>
  <c r="W2110" i="1"/>
  <c r="U2110" i="1" s="1"/>
  <c r="W2109" i="1"/>
  <c r="U2109" i="1" s="1"/>
  <c r="W2108" i="1"/>
  <c r="U2108" i="1" s="1"/>
  <c r="W2107" i="1"/>
  <c r="U2107" i="1" s="1"/>
  <c r="W2106" i="1"/>
  <c r="U2106" i="1" s="1"/>
  <c r="W2105" i="1"/>
  <c r="U2105" i="1" s="1"/>
  <c r="W2104" i="1"/>
  <c r="U2104" i="1" s="1"/>
  <c r="W2103" i="1"/>
  <c r="U2103" i="1" s="1"/>
  <c r="W2102" i="1"/>
  <c r="U2102" i="1" s="1"/>
  <c r="W2101" i="1"/>
  <c r="U2101" i="1" s="1"/>
  <c r="W2100" i="1"/>
  <c r="U2100" i="1" s="1"/>
  <c r="W2099" i="1"/>
  <c r="U2099" i="1" s="1"/>
  <c r="W2098" i="1"/>
  <c r="U2098" i="1" s="1"/>
  <c r="W2097" i="1"/>
  <c r="U2097" i="1" s="1"/>
  <c r="W2096" i="1"/>
  <c r="U2096" i="1" s="1"/>
  <c r="W2095" i="1"/>
  <c r="U2095" i="1" s="1"/>
  <c r="W2094" i="1"/>
  <c r="U2094" i="1" s="1"/>
  <c r="W2093" i="1"/>
  <c r="U2093" i="1" s="1"/>
  <c r="W2092" i="1"/>
  <c r="U2092" i="1" s="1"/>
  <c r="W2091" i="1"/>
  <c r="U2091" i="1" s="1"/>
  <c r="W2090" i="1"/>
  <c r="U2090" i="1" s="1"/>
  <c r="W2089" i="1"/>
  <c r="U2089" i="1" s="1"/>
  <c r="W2088" i="1"/>
  <c r="U2088" i="1" s="1"/>
  <c r="W2087" i="1"/>
  <c r="U2087" i="1" s="1"/>
  <c r="W2086" i="1"/>
  <c r="U2086" i="1" s="1"/>
  <c r="W2085" i="1"/>
  <c r="U2085" i="1" s="1"/>
  <c r="W2084" i="1"/>
  <c r="U2084" i="1" s="1"/>
  <c r="W2083" i="1"/>
  <c r="U2083" i="1" s="1"/>
  <c r="W2082" i="1"/>
  <c r="U2082" i="1" s="1"/>
  <c r="W2081" i="1"/>
  <c r="U2081" i="1" s="1"/>
  <c r="W2080" i="1"/>
  <c r="U2080" i="1" s="1"/>
  <c r="W2079" i="1"/>
  <c r="U2079" i="1" s="1"/>
  <c r="W2078" i="1"/>
  <c r="U2078" i="1" s="1"/>
  <c r="W2077" i="1"/>
  <c r="U2077" i="1" s="1"/>
  <c r="W2076" i="1"/>
  <c r="U2076" i="1" s="1"/>
  <c r="W2075" i="1"/>
  <c r="U2075" i="1" s="1"/>
  <c r="W2074" i="1"/>
  <c r="U2074" i="1" s="1"/>
  <c r="W2073" i="1"/>
  <c r="U2073" i="1" s="1"/>
  <c r="W2072" i="1"/>
  <c r="U2072" i="1" s="1"/>
  <c r="W2071" i="1"/>
  <c r="U2071" i="1" s="1"/>
  <c r="W2070" i="1"/>
  <c r="U2070" i="1" s="1"/>
  <c r="W2069" i="1"/>
  <c r="U2069" i="1" s="1"/>
  <c r="W2068" i="1"/>
  <c r="U2068" i="1" s="1"/>
  <c r="W2067" i="1"/>
  <c r="U2067" i="1" s="1"/>
  <c r="W2066" i="1"/>
  <c r="U2066" i="1" s="1"/>
  <c r="W2065" i="1"/>
  <c r="U2065" i="1" s="1"/>
  <c r="W2064" i="1"/>
  <c r="U2064" i="1" s="1"/>
  <c r="W2063" i="1"/>
  <c r="U2063" i="1" s="1"/>
  <c r="W2062" i="1"/>
  <c r="U2062" i="1" s="1"/>
  <c r="W2061" i="1"/>
  <c r="U2061" i="1" s="1"/>
  <c r="W2060" i="1"/>
  <c r="U2060" i="1" s="1"/>
  <c r="W2059" i="1"/>
  <c r="U2059" i="1" s="1"/>
  <c r="W2058" i="1"/>
  <c r="U2058" i="1" s="1"/>
  <c r="W2057" i="1"/>
  <c r="U2057" i="1" s="1"/>
  <c r="W2056" i="1"/>
  <c r="U2056" i="1" s="1"/>
  <c r="W2055" i="1"/>
  <c r="U2055" i="1" s="1"/>
  <c r="W2054" i="1"/>
  <c r="U2054" i="1" s="1"/>
  <c r="W2053" i="1"/>
  <c r="U2053" i="1" s="1"/>
  <c r="W2052" i="1"/>
  <c r="U2052" i="1" s="1"/>
  <c r="W2051" i="1"/>
  <c r="U2051" i="1" s="1"/>
  <c r="W2050" i="1"/>
  <c r="U2050" i="1" s="1"/>
  <c r="W2049" i="1"/>
  <c r="U2049" i="1" s="1"/>
  <c r="W2048" i="1"/>
  <c r="U2048" i="1" s="1"/>
  <c r="W2047" i="1"/>
  <c r="U2047" i="1" s="1"/>
  <c r="W2046" i="1"/>
  <c r="U2046" i="1" s="1"/>
  <c r="W2045" i="1"/>
  <c r="U2045" i="1" s="1"/>
  <c r="W2044" i="1"/>
  <c r="U2044" i="1" s="1"/>
  <c r="W2043" i="1"/>
  <c r="U2043" i="1" s="1"/>
  <c r="W2042" i="1"/>
  <c r="U2042" i="1" s="1"/>
  <c r="W2041" i="1"/>
  <c r="U2041" i="1" s="1"/>
  <c r="W2040" i="1"/>
  <c r="U2040" i="1" s="1"/>
  <c r="W2039" i="1"/>
  <c r="U2039" i="1" s="1"/>
  <c r="W2038" i="1"/>
  <c r="U2038" i="1" s="1"/>
  <c r="W2037" i="1"/>
  <c r="U2037" i="1" s="1"/>
  <c r="W2036" i="1"/>
  <c r="U2036" i="1" s="1"/>
  <c r="W2035" i="1"/>
  <c r="U2035" i="1" s="1"/>
  <c r="W2034" i="1"/>
  <c r="U2034" i="1" s="1"/>
  <c r="W2033" i="1"/>
  <c r="U2033" i="1" s="1"/>
  <c r="W2032" i="1"/>
  <c r="U2032" i="1" s="1"/>
  <c r="W2031" i="1"/>
  <c r="U2031" i="1" s="1"/>
  <c r="W2030" i="1"/>
  <c r="U2030" i="1" s="1"/>
  <c r="W2029" i="1"/>
  <c r="U2029" i="1" s="1"/>
  <c r="W2028" i="1"/>
  <c r="U2028" i="1" s="1"/>
  <c r="W2027" i="1"/>
  <c r="U2027" i="1" s="1"/>
  <c r="W2026" i="1"/>
  <c r="U2026" i="1" s="1"/>
  <c r="W2025" i="1"/>
  <c r="U2025" i="1" s="1"/>
  <c r="W2024" i="1"/>
  <c r="U2024" i="1" s="1"/>
  <c r="W2023" i="1"/>
  <c r="U2023" i="1" s="1"/>
  <c r="W2022" i="1"/>
  <c r="U2022" i="1" s="1"/>
  <c r="W2021" i="1"/>
  <c r="U2021" i="1" s="1"/>
  <c r="W2020" i="1"/>
  <c r="U2020" i="1" s="1"/>
  <c r="W2019" i="1"/>
  <c r="U2019" i="1" s="1"/>
  <c r="W2018" i="1"/>
  <c r="U2018" i="1" s="1"/>
  <c r="W2017" i="1"/>
  <c r="U2017" i="1" s="1"/>
  <c r="W2016" i="1"/>
  <c r="U2016" i="1" s="1"/>
  <c r="W2015" i="1"/>
  <c r="U2015" i="1" s="1"/>
  <c r="W2014" i="1"/>
  <c r="U2014" i="1" s="1"/>
  <c r="W2013" i="1"/>
  <c r="U2013" i="1" s="1"/>
  <c r="W2012" i="1"/>
  <c r="U2012" i="1" s="1"/>
  <c r="W2011" i="1"/>
  <c r="U2011" i="1" s="1"/>
  <c r="W2010" i="1"/>
  <c r="U2010" i="1" s="1"/>
  <c r="W2009" i="1"/>
  <c r="U2009" i="1" s="1"/>
  <c r="W2008" i="1"/>
  <c r="U2008" i="1" s="1"/>
  <c r="W2007" i="1"/>
  <c r="U2007" i="1" s="1"/>
  <c r="W2006" i="1"/>
  <c r="U2006" i="1" s="1"/>
  <c r="W2005" i="1"/>
  <c r="U2005" i="1" s="1"/>
  <c r="W2004" i="1"/>
  <c r="U2004" i="1" s="1"/>
  <c r="W2003" i="1"/>
  <c r="U2003" i="1" s="1"/>
  <c r="W2002" i="1"/>
  <c r="U2002" i="1" s="1"/>
  <c r="W2001" i="1"/>
  <c r="U2001" i="1" s="1"/>
  <c r="W2000" i="1"/>
  <c r="U2000" i="1" s="1"/>
  <c r="W1999" i="1"/>
  <c r="U1999" i="1" s="1"/>
  <c r="W1998" i="1"/>
  <c r="U1998" i="1" s="1"/>
  <c r="W1997" i="1"/>
  <c r="U1997" i="1" s="1"/>
  <c r="W1996" i="1"/>
  <c r="U1996" i="1" s="1"/>
  <c r="W1995" i="1"/>
  <c r="U1995" i="1" s="1"/>
  <c r="W1994" i="1"/>
  <c r="U1994" i="1" s="1"/>
  <c r="W1993" i="1"/>
  <c r="U1993" i="1" s="1"/>
  <c r="W1992" i="1"/>
  <c r="U1992" i="1" s="1"/>
  <c r="W1991" i="1"/>
  <c r="U1991" i="1" s="1"/>
  <c r="W1990" i="1"/>
  <c r="U1990" i="1" s="1"/>
  <c r="W1989" i="1"/>
  <c r="U1989" i="1" s="1"/>
  <c r="W1988" i="1"/>
  <c r="U1988" i="1" s="1"/>
  <c r="W1987" i="1"/>
  <c r="U1987" i="1" s="1"/>
  <c r="W1986" i="1"/>
  <c r="U1986" i="1" s="1"/>
  <c r="W1985" i="1"/>
  <c r="U1985" i="1" s="1"/>
  <c r="W1984" i="1"/>
  <c r="U1984" i="1" s="1"/>
  <c r="W1983" i="1"/>
  <c r="U1983" i="1" s="1"/>
  <c r="W1982" i="1"/>
  <c r="U1982" i="1" s="1"/>
  <c r="W1981" i="1"/>
  <c r="U1981" i="1" s="1"/>
  <c r="W1980" i="1"/>
  <c r="U1980" i="1" s="1"/>
  <c r="W1979" i="1"/>
  <c r="U1979" i="1" s="1"/>
  <c r="W1978" i="1"/>
  <c r="U1978" i="1" s="1"/>
  <c r="W1977" i="1"/>
  <c r="U1977" i="1" s="1"/>
  <c r="W1976" i="1"/>
  <c r="U1976" i="1" s="1"/>
  <c r="W1975" i="1"/>
  <c r="U1975" i="1" s="1"/>
  <c r="W1974" i="1"/>
  <c r="U1974" i="1" s="1"/>
  <c r="W1973" i="1"/>
  <c r="U1973" i="1" s="1"/>
  <c r="W1972" i="1"/>
  <c r="U1972" i="1" s="1"/>
  <c r="W1971" i="1"/>
  <c r="U1971" i="1" s="1"/>
  <c r="W1970" i="1"/>
  <c r="U1970" i="1" s="1"/>
  <c r="W1969" i="1"/>
  <c r="U1969" i="1" s="1"/>
  <c r="W1968" i="1"/>
  <c r="U1968" i="1" s="1"/>
  <c r="W1967" i="1"/>
  <c r="U1967" i="1" s="1"/>
  <c r="W1966" i="1"/>
  <c r="U1966" i="1" s="1"/>
  <c r="W1965" i="1"/>
  <c r="U1965" i="1" s="1"/>
  <c r="W1964" i="1"/>
  <c r="U1964" i="1" s="1"/>
  <c r="W1963" i="1"/>
  <c r="U1963" i="1" s="1"/>
  <c r="W1962" i="1"/>
  <c r="U1962" i="1" s="1"/>
  <c r="W1961" i="1"/>
  <c r="U1961" i="1" s="1"/>
  <c r="W1960" i="1"/>
  <c r="U1960" i="1" s="1"/>
  <c r="W1959" i="1"/>
  <c r="U1959" i="1" s="1"/>
  <c r="W1958" i="1"/>
  <c r="U1958" i="1" s="1"/>
  <c r="W1957" i="1"/>
  <c r="U1957" i="1" s="1"/>
  <c r="W1956" i="1"/>
  <c r="U1956" i="1" s="1"/>
  <c r="W1955" i="1"/>
  <c r="U1955" i="1" s="1"/>
  <c r="W1954" i="1"/>
  <c r="U1954" i="1" s="1"/>
  <c r="W1953" i="1"/>
  <c r="U1953" i="1" s="1"/>
  <c r="W1952" i="1"/>
  <c r="U1952" i="1" s="1"/>
  <c r="W1951" i="1"/>
  <c r="U1951" i="1" s="1"/>
  <c r="W1950" i="1"/>
  <c r="U1950" i="1" s="1"/>
  <c r="W1949" i="1"/>
  <c r="U1949" i="1" s="1"/>
  <c r="W1948" i="1"/>
  <c r="U1948" i="1" s="1"/>
  <c r="W1947" i="1"/>
  <c r="U1947" i="1" s="1"/>
  <c r="W1946" i="1"/>
  <c r="U1946" i="1" s="1"/>
  <c r="W1945" i="1"/>
  <c r="U1945" i="1" s="1"/>
  <c r="W1944" i="1"/>
  <c r="U1944" i="1" s="1"/>
  <c r="W1943" i="1"/>
  <c r="U1943" i="1" s="1"/>
  <c r="W1942" i="1"/>
  <c r="U1942" i="1" s="1"/>
  <c r="W1941" i="1"/>
  <c r="U1941" i="1" s="1"/>
  <c r="W1940" i="1"/>
  <c r="U1940" i="1" s="1"/>
  <c r="W1939" i="1"/>
  <c r="U1939" i="1" s="1"/>
  <c r="W1938" i="1"/>
  <c r="U1938" i="1" s="1"/>
  <c r="W1937" i="1"/>
  <c r="U1937" i="1" s="1"/>
  <c r="W1936" i="1"/>
  <c r="U1936" i="1" s="1"/>
  <c r="W1935" i="1"/>
  <c r="U1935" i="1" s="1"/>
  <c r="W1934" i="1"/>
  <c r="U1934" i="1" s="1"/>
  <c r="W1933" i="1"/>
  <c r="U1933" i="1" s="1"/>
  <c r="W1932" i="1"/>
  <c r="U1932" i="1" s="1"/>
  <c r="W1931" i="1"/>
  <c r="U1931" i="1" s="1"/>
  <c r="W1930" i="1"/>
  <c r="U1930" i="1" s="1"/>
  <c r="W1929" i="1"/>
  <c r="U1929" i="1" s="1"/>
  <c r="W1928" i="1"/>
  <c r="U1928" i="1" s="1"/>
  <c r="W1927" i="1"/>
  <c r="U1927" i="1" s="1"/>
  <c r="W1926" i="1"/>
  <c r="U1926" i="1" s="1"/>
  <c r="W1925" i="1"/>
  <c r="U1925" i="1" s="1"/>
  <c r="W1924" i="1"/>
  <c r="U1924" i="1" s="1"/>
  <c r="W1923" i="1"/>
  <c r="U1923" i="1" s="1"/>
  <c r="W1922" i="1"/>
  <c r="U1922" i="1" s="1"/>
  <c r="W1921" i="1"/>
  <c r="U1921" i="1" s="1"/>
  <c r="W1920" i="1"/>
  <c r="U1920" i="1" s="1"/>
  <c r="W1919" i="1"/>
  <c r="U1919" i="1" s="1"/>
  <c r="W1918" i="1"/>
  <c r="U1918" i="1" s="1"/>
  <c r="W1917" i="1"/>
  <c r="U1917" i="1" s="1"/>
  <c r="W1916" i="1"/>
  <c r="U1916" i="1" s="1"/>
  <c r="W1915" i="1"/>
  <c r="U1915" i="1" s="1"/>
  <c r="W1914" i="1"/>
  <c r="U1914" i="1" s="1"/>
  <c r="W1913" i="1"/>
  <c r="U1913" i="1" s="1"/>
  <c r="W1912" i="1"/>
  <c r="U1912" i="1" s="1"/>
  <c r="W1911" i="1"/>
  <c r="U1911" i="1" s="1"/>
  <c r="W1910" i="1"/>
  <c r="U1910" i="1" s="1"/>
  <c r="W1909" i="1"/>
  <c r="U1909" i="1" s="1"/>
  <c r="W1908" i="1"/>
  <c r="U1908" i="1" s="1"/>
  <c r="W1907" i="1"/>
  <c r="U1907" i="1" s="1"/>
  <c r="W1906" i="1"/>
  <c r="U1906" i="1" s="1"/>
  <c r="W1905" i="1"/>
  <c r="U1905" i="1" s="1"/>
  <c r="W1904" i="1"/>
  <c r="U1904" i="1" s="1"/>
  <c r="W1903" i="1"/>
  <c r="U1903" i="1" s="1"/>
  <c r="W1902" i="1"/>
  <c r="U1902" i="1" s="1"/>
  <c r="W1901" i="1"/>
  <c r="U1901" i="1" s="1"/>
  <c r="W1900" i="1"/>
  <c r="U1900" i="1" s="1"/>
  <c r="W1899" i="1"/>
  <c r="U1899" i="1" s="1"/>
  <c r="W1898" i="1"/>
  <c r="U1898" i="1" s="1"/>
  <c r="W1897" i="1"/>
  <c r="U1897" i="1" s="1"/>
  <c r="W1896" i="1"/>
  <c r="U1896" i="1" s="1"/>
  <c r="W1895" i="1"/>
  <c r="U1895" i="1" s="1"/>
  <c r="W1894" i="1"/>
  <c r="U1894" i="1" s="1"/>
  <c r="W1893" i="1"/>
  <c r="U1893" i="1" s="1"/>
  <c r="W1892" i="1"/>
  <c r="U1892" i="1" s="1"/>
  <c r="W1891" i="1"/>
  <c r="U1891" i="1" s="1"/>
  <c r="W1890" i="1"/>
  <c r="U1890" i="1" s="1"/>
  <c r="W1889" i="1"/>
  <c r="U1889" i="1" s="1"/>
  <c r="W1888" i="1"/>
  <c r="U1888" i="1" s="1"/>
  <c r="W1887" i="1"/>
  <c r="U1887" i="1" s="1"/>
  <c r="W1886" i="1"/>
  <c r="U1886" i="1" s="1"/>
  <c r="W1885" i="1"/>
  <c r="U1885" i="1" s="1"/>
  <c r="W1884" i="1"/>
  <c r="U1884" i="1" s="1"/>
  <c r="W1883" i="1"/>
  <c r="U1883" i="1" s="1"/>
  <c r="W1882" i="1"/>
  <c r="U1882" i="1" s="1"/>
  <c r="W1881" i="1"/>
  <c r="U1881" i="1" s="1"/>
  <c r="W1880" i="1"/>
  <c r="U1880" i="1" s="1"/>
  <c r="W1879" i="1"/>
  <c r="U1879" i="1" s="1"/>
  <c r="W1878" i="1"/>
  <c r="U1878" i="1" s="1"/>
  <c r="W1877" i="1"/>
  <c r="U1877" i="1" s="1"/>
  <c r="W1876" i="1"/>
  <c r="U1876" i="1" s="1"/>
  <c r="W1875" i="1"/>
  <c r="U1875" i="1" s="1"/>
  <c r="W1874" i="1"/>
  <c r="U1874" i="1" s="1"/>
  <c r="W1873" i="1"/>
  <c r="U1873" i="1" s="1"/>
  <c r="W1872" i="1"/>
  <c r="U1872" i="1" s="1"/>
  <c r="W1871" i="1"/>
  <c r="U1871" i="1" s="1"/>
  <c r="W1870" i="1"/>
  <c r="U1870" i="1" s="1"/>
  <c r="W1869" i="1"/>
  <c r="U1869" i="1" s="1"/>
  <c r="W1868" i="1"/>
  <c r="U1868" i="1" s="1"/>
  <c r="W1867" i="1"/>
  <c r="U1867" i="1" s="1"/>
  <c r="W1866" i="1"/>
  <c r="U1866" i="1" s="1"/>
  <c r="W1865" i="1"/>
  <c r="U1865" i="1" s="1"/>
  <c r="W1864" i="1"/>
  <c r="U1864" i="1" s="1"/>
  <c r="W1863" i="1"/>
  <c r="U1863" i="1" s="1"/>
  <c r="W1862" i="1"/>
  <c r="U1862" i="1" s="1"/>
  <c r="W1861" i="1"/>
  <c r="U1861" i="1" s="1"/>
  <c r="W1860" i="1"/>
  <c r="U1860" i="1" s="1"/>
  <c r="W1859" i="1"/>
  <c r="U1859" i="1" s="1"/>
  <c r="W1858" i="1"/>
  <c r="U1858" i="1" s="1"/>
  <c r="W1857" i="1"/>
  <c r="U1857" i="1" s="1"/>
  <c r="W1856" i="1"/>
  <c r="U1856" i="1" s="1"/>
  <c r="W1855" i="1"/>
  <c r="U1855" i="1" s="1"/>
  <c r="W1854" i="1"/>
  <c r="U1854" i="1" s="1"/>
  <c r="W1853" i="1"/>
  <c r="U1853" i="1" s="1"/>
  <c r="W1852" i="1"/>
  <c r="U1852" i="1" s="1"/>
  <c r="W1851" i="1"/>
  <c r="U1851" i="1" s="1"/>
  <c r="W1850" i="1"/>
  <c r="U1850" i="1" s="1"/>
  <c r="W1849" i="1"/>
  <c r="U1849" i="1" s="1"/>
  <c r="W1848" i="1"/>
  <c r="U1848" i="1" s="1"/>
  <c r="W1847" i="1"/>
  <c r="U1847" i="1" s="1"/>
  <c r="W1846" i="1"/>
  <c r="U1846" i="1" s="1"/>
  <c r="W1845" i="1"/>
  <c r="U1845" i="1" s="1"/>
  <c r="W1844" i="1"/>
  <c r="U1844" i="1" s="1"/>
  <c r="W1843" i="1"/>
  <c r="U1843" i="1" s="1"/>
  <c r="W1842" i="1"/>
  <c r="U1842" i="1" s="1"/>
  <c r="W1841" i="1"/>
  <c r="U1841" i="1" s="1"/>
  <c r="W1840" i="1"/>
  <c r="U1840" i="1" s="1"/>
  <c r="W1839" i="1"/>
  <c r="U1839" i="1" s="1"/>
  <c r="W1838" i="1"/>
  <c r="U1838" i="1" s="1"/>
  <c r="W1837" i="1"/>
  <c r="U1837" i="1" s="1"/>
  <c r="W1836" i="1"/>
  <c r="U1836" i="1" s="1"/>
  <c r="W1835" i="1"/>
  <c r="U1835" i="1" s="1"/>
  <c r="W1834" i="1"/>
  <c r="U1834" i="1" s="1"/>
  <c r="W1833" i="1"/>
  <c r="U1833" i="1" s="1"/>
  <c r="W1832" i="1"/>
  <c r="U1832" i="1" s="1"/>
  <c r="W1831" i="1"/>
  <c r="U1831" i="1" s="1"/>
  <c r="W1830" i="1"/>
  <c r="U1830" i="1" s="1"/>
  <c r="W1829" i="1"/>
  <c r="U1829" i="1" s="1"/>
  <c r="W1828" i="1"/>
  <c r="U1828" i="1" s="1"/>
  <c r="W1827" i="1"/>
  <c r="U1827" i="1" s="1"/>
  <c r="W1826" i="1"/>
  <c r="U1826" i="1" s="1"/>
  <c r="W1825" i="1"/>
  <c r="U1825" i="1" s="1"/>
  <c r="W1824" i="1"/>
  <c r="U1824" i="1" s="1"/>
  <c r="W1823" i="1"/>
  <c r="U1823" i="1" s="1"/>
  <c r="W1822" i="1"/>
  <c r="U1822" i="1" s="1"/>
  <c r="W1821" i="1"/>
  <c r="U1821" i="1" s="1"/>
  <c r="W1820" i="1"/>
  <c r="U1820" i="1" s="1"/>
  <c r="W1819" i="1"/>
  <c r="U1819" i="1" s="1"/>
  <c r="W1818" i="1"/>
  <c r="U1818" i="1" s="1"/>
  <c r="W1817" i="1"/>
  <c r="U1817" i="1" s="1"/>
  <c r="W1816" i="1"/>
  <c r="U1816" i="1" s="1"/>
  <c r="W1815" i="1"/>
  <c r="U1815" i="1" s="1"/>
  <c r="W1814" i="1"/>
  <c r="U1814" i="1" s="1"/>
  <c r="W1813" i="1"/>
  <c r="U1813" i="1" s="1"/>
  <c r="W1812" i="1"/>
  <c r="U1812" i="1" s="1"/>
  <c r="W1811" i="1"/>
  <c r="U1811" i="1" s="1"/>
  <c r="W1810" i="1"/>
  <c r="U1810" i="1" s="1"/>
  <c r="W1809" i="1"/>
  <c r="U1809" i="1" s="1"/>
  <c r="W1808" i="1"/>
  <c r="U1808" i="1" s="1"/>
  <c r="W1807" i="1"/>
  <c r="U1807" i="1" s="1"/>
  <c r="W1806" i="1"/>
  <c r="U1806" i="1" s="1"/>
  <c r="W1805" i="1"/>
  <c r="U1805" i="1" s="1"/>
  <c r="W1804" i="1"/>
  <c r="U1804" i="1" s="1"/>
  <c r="W1803" i="1"/>
  <c r="U1803" i="1" s="1"/>
  <c r="W1802" i="1"/>
  <c r="U1802" i="1" s="1"/>
  <c r="W1801" i="1"/>
  <c r="U1801" i="1" s="1"/>
  <c r="W1800" i="1"/>
  <c r="U1800" i="1" s="1"/>
  <c r="W1799" i="1"/>
  <c r="U1799" i="1" s="1"/>
  <c r="W1798" i="1"/>
  <c r="U1798" i="1" s="1"/>
  <c r="W1797" i="1"/>
  <c r="U1797" i="1" s="1"/>
  <c r="W1796" i="1"/>
  <c r="U1796" i="1" s="1"/>
  <c r="W1795" i="1"/>
  <c r="U1795" i="1" s="1"/>
  <c r="W1794" i="1"/>
  <c r="U1794" i="1" s="1"/>
  <c r="W1793" i="1"/>
  <c r="U1793" i="1" s="1"/>
  <c r="W1792" i="1"/>
  <c r="U1792" i="1" s="1"/>
  <c r="W1791" i="1"/>
  <c r="U1791" i="1" s="1"/>
  <c r="W1790" i="1"/>
  <c r="U1790" i="1" s="1"/>
  <c r="W1789" i="1"/>
  <c r="U1789" i="1" s="1"/>
  <c r="W1788" i="1"/>
  <c r="U1788" i="1" s="1"/>
  <c r="W1787" i="1"/>
  <c r="U1787" i="1" s="1"/>
  <c r="W1786" i="1"/>
  <c r="U1786" i="1" s="1"/>
  <c r="W1785" i="1"/>
  <c r="U1785" i="1" s="1"/>
  <c r="W1784" i="1"/>
  <c r="U1784" i="1" s="1"/>
  <c r="W1783" i="1"/>
  <c r="U1783" i="1" s="1"/>
  <c r="W1782" i="1"/>
  <c r="U1782" i="1" s="1"/>
  <c r="W1781" i="1"/>
  <c r="U1781" i="1" s="1"/>
  <c r="W1780" i="1"/>
  <c r="U1780" i="1" s="1"/>
  <c r="W1779" i="1"/>
  <c r="U1779" i="1" s="1"/>
  <c r="W1778" i="1"/>
  <c r="U1778" i="1" s="1"/>
  <c r="W1777" i="1"/>
  <c r="U1777" i="1" s="1"/>
  <c r="W1776" i="1"/>
  <c r="U1776" i="1" s="1"/>
  <c r="W1775" i="1"/>
  <c r="U1775" i="1" s="1"/>
  <c r="W1774" i="1"/>
  <c r="U1774" i="1" s="1"/>
  <c r="W1773" i="1"/>
  <c r="U1773" i="1" s="1"/>
  <c r="W1772" i="1"/>
  <c r="U1772" i="1" s="1"/>
  <c r="W1771" i="1"/>
  <c r="U1771" i="1" s="1"/>
  <c r="W1770" i="1"/>
  <c r="U1770" i="1" s="1"/>
  <c r="W1769" i="1"/>
  <c r="U1769" i="1" s="1"/>
  <c r="W1768" i="1"/>
  <c r="U1768" i="1" s="1"/>
  <c r="W1767" i="1"/>
  <c r="U1767" i="1" s="1"/>
  <c r="W1766" i="1"/>
  <c r="U1766" i="1" s="1"/>
  <c r="W1765" i="1"/>
  <c r="U1765" i="1" s="1"/>
  <c r="W1764" i="1"/>
  <c r="U1764" i="1" s="1"/>
  <c r="W1763" i="1"/>
  <c r="U1763" i="1" s="1"/>
  <c r="W1762" i="1"/>
  <c r="U1762" i="1" s="1"/>
  <c r="W1761" i="1"/>
  <c r="U1761" i="1" s="1"/>
  <c r="W1760" i="1"/>
  <c r="U1760" i="1" s="1"/>
  <c r="W1759" i="1"/>
  <c r="U1759" i="1" s="1"/>
  <c r="W1758" i="1"/>
  <c r="U1758" i="1" s="1"/>
  <c r="W1757" i="1"/>
  <c r="U1757" i="1" s="1"/>
  <c r="W1756" i="1"/>
  <c r="U1756" i="1" s="1"/>
  <c r="W1755" i="1"/>
  <c r="U1755" i="1" s="1"/>
  <c r="W1754" i="1"/>
  <c r="U1754" i="1" s="1"/>
  <c r="W1753" i="1"/>
  <c r="U1753" i="1" s="1"/>
  <c r="W1752" i="1"/>
  <c r="U1752" i="1" s="1"/>
  <c r="W1751" i="1"/>
  <c r="U1751" i="1" s="1"/>
  <c r="W1750" i="1"/>
  <c r="U1750" i="1" s="1"/>
  <c r="W1749" i="1"/>
  <c r="U1749" i="1" s="1"/>
  <c r="W1748" i="1"/>
  <c r="U1748" i="1" s="1"/>
  <c r="W1747" i="1"/>
  <c r="U1747" i="1" s="1"/>
  <c r="W1746" i="1"/>
  <c r="U1746" i="1" s="1"/>
  <c r="W1745" i="1"/>
  <c r="U1745" i="1" s="1"/>
  <c r="W1744" i="1"/>
  <c r="U1744" i="1" s="1"/>
  <c r="W1743" i="1"/>
  <c r="U1743" i="1" s="1"/>
  <c r="W1742" i="1"/>
  <c r="U1742" i="1" s="1"/>
  <c r="W1741" i="1"/>
  <c r="U1741" i="1" s="1"/>
  <c r="W1740" i="1"/>
  <c r="U1740" i="1" s="1"/>
  <c r="W1739" i="1"/>
  <c r="U1739" i="1" s="1"/>
  <c r="W1738" i="1"/>
  <c r="U1738" i="1" s="1"/>
  <c r="W1737" i="1"/>
  <c r="U1737" i="1" s="1"/>
  <c r="W1736" i="1"/>
  <c r="U1736" i="1" s="1"/>
  <c r="W1735" i="1"/>
  <c r="U1735" i="1" s="1"/>
  <c r="W1734" i="1"/>
  <c r="U1734" i="1" s="1"/>
  <c r="W1733" i="1"/>
  <c r="U1733" i="1" s="1"/>
  <c r="W1732" i="1"/>
  <c r="U1732" i="1" s="1"/>
  <c r="W1731" i="1"/>
  <c r="U1731" i="1" s="1"/>
  <c r="W1730" i="1"/>
  <c r="U1730" i="1" s="1"/>
  <c r="W1729" i="1"/>
  <c r="U1729" i="1" s="1"/>
  <c r="W1728" i="1"/>
  <c r="U1728" i="1" s="1"/>
  <c r="W1727" i="1"/>
  <c r="U1727" i="1" s="1"/>
  <c r="W1726" i="1"/>
  <c r="U1726" i="1" s="1"/>
  <c r="W1725" i="1"/>
  <c r="U1725" i="1" s="1"/>
  <c r="W1724" i="1"/>
  <c r="U1724" i="1" s="1"/>
  <c r="W1723" i="1"/>
  <c r="U1723" i="1" s="1"/>
  <c r="W1722" i="1"/>
  <c r="U1722" i="1" s="1"/>
  <c r="W1721" i="1"/>
  <c r="U1721" i="1" s="1"/>
  <c r="W1720" i="1"/>
  <c r="U1720" i="1" s="1"/>
  <c r="W1719" i="1"/>
  <c r="U1719" i="1" s="1"/>
  <c r="W1718" i="1"/>
  <c r="U1718" i="1" s="1"/>
  <c r="W1717" i="1"/>
  <c r="U1717" i="1" s="1"/>
  <c r="W1716" i="1"/>
  <c r="U1716" i="1" s="1"/>
  <c r="W1715" i="1"/>
  <c r="U1715" i="1" s="1"/>
  <c r="W1714" i="1"/>
  <c r="U1714" i="1" s="1"/>
  <c r="W1713" i="1"/>
  <c r="U1713" i="1" s="1"/>
  <c r="W1712" i="1"/>
  <c r="U1712" i="1" s="1"/>
  <c r="W1711" i="1"/>
  <c r="U1711" i="1" s="1"/>
  <c r="W1710" i="1"/>
  <c r="U1710" i="1" s="1"/>
  <c r="W1709" i="1"/>
  <c r="U1709" i="1" s="1"/>
  <c r="W1708" i="1"/>
  <c r="U1708" i="1" s="1"/>
  <c r="W1707" i="1"/>
  <c r="U1707" i="1" s="1"/>
  <c r="W1706" i="1"/>
  <c r="U1706" i="1" s="1"/>
  <c r="W1705" i="1"/>
  <c r="U1705" i="1" s="1"/>
  <c r="W1704" i="1"/>
  <c r="U1704" i="1" s="1"/>
  <c r="W1703" i="1"/>
  <c r="U1703" i="1" s="1"/>
  <c r="W1702" i="1"/>
  <c r="U1702" i="1" s="1"/>
  <c r="W1701" i="1"/>
  <c r="U1701" i="1" s="1"/>
  <c r="W1700" i="1"/>
  <c r="U1700" i="1" s="1"/>
  <c r="W1699" i="1"/>
  <c r="U1699" i="1" s="1"/>
  <c r="W1698" i="1"/>
  <c r="U1698" i="1" s="1"/>
  <c r="W1697" i="1"/>
  <c r="U1697" i="1" s="1"/>
  <c r="W1696" i="1"/>
  <c r="U1696" i="1" s="1"/>
  <c r="W1695" i="1"/>
  <c r="U1695" i="1" s="1"/>
  <c r="W1694" i="1"/>
  <c r="U1694" i="1" s="1"/>
  <c r="W1693" i="1"/>
  <c r="U1693" i="1" s="1"/>
  <c r="W1692" i="1"/>
  <c r="U1692" i="1" s="1"/>
  <c r="W1691" i="1"/>
  <c r="U1691" i="1" s="1"/>
  <c r="W1690" i="1"/>
  <c r="U1690" i="1" s="1"/>
  <c r="W1689" i="1"/>
  <c r="U1689" i="1" s="1"/>
  <c r="W1688" i="1"/>
  <c r="U1688" i="1" s="1"/>
  <c r="W1687" i="1"/>
  <c r="U1687" i="1" s="1"/>
  <c r="W1686" i="1"/>
  <c r="U1686" i="1" s="1"/>
  <c r="W1685" i="1"/>
  <c r="U1685" i="1" s="1"/>
  <c r="W1684" i="1"/>
  <c r="U1684" i="1" s="1"/>
  <c r="W1683" i="1"/>
  <c r="U1683" i="1" s="1"/>
  <c r="W1682" i="1"/>
  <c r="U1682" i="1" s="1"/>
  <c r="W1681" i="1"/>
  <c r="U1681" i="1" s="1"/>
  <c r="W1680" i="1"/>
  <c r="U1680" i="1" s="1"/>
  <c r="W1679" i="1"/>
  <c r="U1679" i="1" s="1"/>
  <c r="W1678" i="1"/>
  <c r="U1678" i="1" s="1"/>
  <c r="W1677" i="1"/>
  <c r="U1677" i="1" s="1"/>
  <c r="W1676" i="1"/>
  <c r="U1676" i="1" s="1"/>
  <c r="W1675" i="1"/>
  <c r="U1675" i="1" s="1"/>
  <c r="W1674" i="1"/>
  <c r="U1674" i="1" s="1"/>
  <c r="W1673" i="1"/>
  <c r="U1673" i="1" s="1"/>
  <c r="W1672" i="1"/>
  <c r="U1672" i="1" s="1"/>
  <c r="W1671" i="1"/>
  <c r="U1671" i="1" s="1"/>
  <c r="W1670" i="1"/>
  <c r="U1670" i="1" s="1"/>
  <c r="W1669" i="1"/>
  <c r="U1669" i="1" s="1"/>
  <c r="W1668" i="1"/>
  <c r="U1668" i="1" s="1"/>
  <c r="W1667" i="1"/>
  <c r="U1667" i="1" s="1"/>
  <c r="W1666" i="1"/>
  <c r="U1666" i="1" s="1"/>
  <c r="W1665" i="1"/>
  <c r="U1665" i="1" s="1"/>
  <c r="W1664" i="1"/>
  <c r="U1664" i="1" s="1"/>
  <c r="W1663" i="1"/>
  <c r="U1663" i="1" s="1"/>
  <c r="W1662" i="1"/>
  <c r="U1662" i="1" s="1"/>
  <c r="W1661" i="1"/>
  <c r="U1661" i="1" s="1"/>
  <c r="W1660" i="1"/>
  <c r="U1660" i="1" s="1"/>
  <c r="W1659" i="1"/>
  <c r="U1659" i="1" s="1"/>
  <c r="W1658" i="1"/>
  <c r="U1658" i="1" s="1"/>
  <c r="W1657" i="1"/>
  <c r="U1657" i="1" s="1"/>
  <c r="W1656" i="1"/>
  <c r="U1656" i="1" s="1"/>
  <c r="W1655" i="1"/>
  <c r="U1655" i="1" s="1"/>
  <c r="W1654" i="1"/>
  <c r="U1654" i="1" s="1"/>
  <c r="W1653" i="1"/>
  <c r="U1653" i="1" s="1"/>
  <c r="W1652" i="1"/>
  <c r="U1652" i="1" s="1"/>
  <c r="W1651" i="1"/>
  <c r="U1651" i="1" s="1"/>
  <c r="W1650" i="1"/>
  <c r="U1650" i="1" s="1"/>
  <c r="W1649" i="1"/>
  <c r="U1649" i="1" s="1"/>
  <c r="W1648" i="1"/>
  <c r="U1648" i="1" s="1"/>
  <c r="W1647" i="1"/>
  <c r="U1647" i="1" s="1"/>
  <c r="W1646" i="1"/>
  <c r="U1646" i="1" s="1"/>
  <c r="W1645" i="1"/>
  <c r="U1645" i="1" s="1"/>
  <c r="W1644" i="1"/>
  <c r="U1644" i="1" s="1"/>
  <c r="W1643" i="1"/>
  <c r="U1643" i="1" s="1"/>
  <c r="W1642" i="1"/>
  <c r="U1642" i="1" s="1"/>
  <c r="W1641" i="1"/>
  <c r="U1641" i="1" s="1"/>
  <c r="W1640" i="1"/>
  <c r="U1640" i="1" s="1"/>
  <c r="W1639" i="1"/>
  <c r="U1639" i="1" s="1"/>
  <c r="W1638" i="1"/>
  <c r="U1638" i="1" s="1"/>
  <c r="W1637" i="1"/>
  <c r="U1637" i="1" s="1"/>
  <c r="W1636" i="1"/>
  <c r="U1636" i="1" s="1"/>
  <c r="W1635" i="1"/>
  <c r="U1635" i="1" s="1"/>
  <c r="W1634" i="1"/>
  <c r="U1634" i="1" s="1"/>
  <c r="W1633" i="1"/>
  <c r="U1633" i="1" s="1"/>
  <c r="W1632" i="1"/>
  <c r="U1632" i="1" s="1"/>
  <c r="W1631" i="1"/>
  <c r="U1631" i="1" s="1"/>
  <c r="W1630" i="1"/>
  <c r="U1630" i="1" s="1"/>
  <c r="W1629" i="1"/>
  <c r="U1629" i="1" s="1"/>
  <c r="W1628" i="1"/>
  <c r="U1628" i="1" s="1"/>
  <c r="W1627" i="1"/>
  <c r="U1627" i="1" s="1"/>
  <c r="W1626" i="1"/>
  <c r="U1626" i="1" s="1"/>
  <c r="W1625" i="1"/>
  <c r="U1625" i="1" s="1"/>
  <c r="W1624" i="1"/>
  <c r="U1624" i="1" s="1"/>
  <c r="W1623" i="1"/>
  <c r="U1623" i="1" s="1"/>
  <c r="W1622" i="1"/>
  <c r="U1622" i="1" s="1"/>
  <c r="W1621" i="1"/>
  <c r="U1621" i="1" s="1"/>
  <c r="W1620" i="1"/>
  <c r="U1620" i="1" s="1"/>
  <c r="W1619" i="1"/>
  <c r="U1619" i="1" s="1"/>
  <c r="W1618" i="1"/>
  <c r="U1618" i="1" s="1"/>
  <c r="W1617" i="1"/>
  <c r="U1617" i="1" s="1"/>
  <c r="W1616" i="1"/>
  <c r="U1616" i="1" s="1"/>
  <c r="W1615" i="1"/>
  <c r="U1615" i="1" s="1"/>
  <c r="W1614" i="1"/>
  <c r="U1614" i="1" s="1"/>
  <c r="W1613" i="1"/>
  <c r="U1613" i="1" s="1"/>
  <c r="W1612" i="1"/>
  <c r="U1612" i="1" s="1"/>
  <c r="W1611" i="1"/>
  <c r="U1611" i="1" s="1"/>
  <c r="W1610" i="1"/>
  <c r="U1610" i="1" s="1"/>
  <c r="W1609" i="1"/>
  <c r="U1609" i="1" s="1"/>
  <c r="W1608" i="1"/>
  <c r="U1608" i="1" s="1"/>
  <c r="W1607" i="1"/>
  <c r="U1607" i="1" s="1"/>
  <c r="W1606" i="1"/>
  <c r="U1606" i="1" s="1"/>
  <c r="W1605" i="1"/>
  <c r="U1605" i="1" s="1"/>
  <c r="W1604" i="1"/>
  <c r="U1604" i="1" s="1"/>
  <c r="W1603" i="1"/>
  <c r="U1603" i="1" s="1"/>
  <c r="W1602" i="1"/>
  <c r="U1602" i="1" s="1"/>
  <c r="W1601" i="1"/>
  <c r="U1601" i="1" s="1"/>
  <c r="W1600" i="1"/>
  <c r="U1600" i="1" s="1"/>
  <c r="W1599" i="1"/>
  <c r="U1599" i="1" s="1"/>
  <c r="W1598" i="1"/>
  <c r="U1598" i="1" s="1"/>
  <c r="W1597" i="1"/>
  <c r="U1597" i="1" s="1"/>
  <c r="W1596" i="1"/>
  <c r="U1596" i="1" s="1"/>
  <c r="W1595" i="1"/>
  <c r="U1595" i="1" s="1"/>
  <c r="W1594" i="1"/>
  <c r="U1594" i="1" s="1"/>
  <c r="W1593" i="1"/>
  <c r="U1593" i="1" s="1"/>
  <c r="W1592" i="1"/>
  <c r="U1592" i="1" s="1"/>
  <c r="W1591" i="1"/>
  <c r="U1591" i="1" s="1"/>
  <c r="W1590" i="1"/>
  <c r="U1590" i="1" s="1"/>
  <c r="W1589" i="1"/>
  <c r="U1589" i="1" s="1"/>
  <c r="W1588" i="1"/>
  <c r="U1588" i="1" s="1"/>
  <c r="W1587" i="1"/>
  <c r="U1587" i="1" s="1"/>
  <c r="W1586" i="1"/>
  <c r="U1586" i="1" s="1"/>
  <c r="W1585" i="1"/>
  <c r="U1585" i="1" s="1"/>
  <c r="W1584" i="1"/>
  <c r="U1584" i="1" s="1"/>
  <c r="W1583" i="1"/>
  <c r="U1583" i="1" s="1"/>
  <c r="W1582" i="1"/>
  <c r="U1582" i="1" s="1"/>
  <c r="W1581" i="1"/>
  <c r="U1581" i="1" s="1"/>
  <c r="W1580" i="1"/>
  <c r="U1580" i="1" s="1"/>
  <c r="W1579" i="1"/>
  <c r="U1579" i="1" s="1"/>
  <c r="W1578" i="1"/>
  <c r="U1578" i="1" s="1"/>
  <c r="W1577" i="1"/>
  <c r="U1577" i="1" s="1"/>
  <c r="W1576" i="1"/>
  <c r="U1576" i="1" s="1"/>
  <c r="W1575" i="1"/>
  <c r="U1575" i="1" s="1"/>
  <c r="W1574" i="1"/>
  <c r="U1574" i="1" s="1"/>
  <c r="W1573" i="1"/>
  <c r="U1573" i="1" s="1"/>
  <c r="W1572" i="1"/>
  <c r="U1572" i="1" s="1"/>
  <c r="W1571" i="1"/>
  <c r="U1571" i="1" s="1"/>
  <c r="W1570" i="1"/>
  <c r="U1570" i="1" s="1"/>
  <c r="W1569" i="1"/>
  <c r="U1569" i="1" s="1"/>
  <c r="W1568" i="1"/>
  <c r="U1568" i="1" s="1"/>
  <c r="W1567" i="1"/>
  <c r="U1567" i="1" s="1"/>
  <c r="W1566" i="1"/>
  <c r="U1566" i="1" s="1"/>
  <c r="W1565" i="1"/>
  <c r="U1565" i="1" s="1"/>
  <c r="W1564" i="1"/>
  <c r="U1564" i="1" s="1"/>
  <c r="W1563" i="1"/>
  <c r="U1563" i="1" s="1"/>
  <c r="W1562" i="1"/>
  <c r="U1562" i="1" s="1"/>
  <c r="W1561" i="1"/>
  <c r="U1561" i="1" s="1"/>
  <c r="W1560" i="1"/>
  <c r="U1560" i="1" s="1"/>
  <c r="W1559" i="1"/>
  <c r="U1559" i="1" s="1"/>
  <c r="W1558" i="1"/>
  <c r="U1558" i="1" s="1"/>
  <c r="W1557" i="1"/>
  <c r="U1557" i="1" s="1"/>
  <c r="W1556" i="1"/>
  <c r="U1556" i="1" s="1"/>
  <c r="W1555" i="1"/>
  <c r="U1555" i="1" s="1"/>
  <c r="W1554" i="1"/>
  <c r="U1554" i="1" s="1"/>
  <c r="W1553" i="1"/>
  <c r="U1553" i="1" s="1"/>
  <c r="W1552" i="1"/>
  <c r="U1552" i="1" s="1"/>
  <c r="W1551" i="1"/>
  <c r="U1551" i="1" s="1"/>
  <c r="W1550" i="1"/>
  <c r="U1550" i="1" s="1"/>
  <c r="W1549" i="1"/>
  <c r="U1549" i="1" s="1"/>
  <c r="W1548" i="1"/>
  <c r="U1548" i="1" s="1"/>
  <c r="W1547" i="1"/>
  <c r="U1547" i="1" s="1"/>
  <c r="W1546" i="1"/>
  <c r="U1546" i="1" s="1"/>
  <c r="W1545" i="1"/>
  <c r="U1545" i="1" s="1"/>
  <c r="W1544" i="1"/>
  <c r="U1544" i="1" s="1"/>
  <c r="W1543" i="1"/>
  <c r="U1543" i="1" s="1"/>
  <c r="W1542" i="1"/>
  <c r="U1542" i="1" s="1"/>
  <c r="W1541" i="1"/>
  <c r="U1541" i="1" s="1"/>
  <c r="W1540" i="1"/>
  <c r="U1540" i="1" s="1"/>
  <c r="W1539" i="1"/>
  <c r="U1539" i="1" s="1"/>
  <c r="W1538" i="1"/>
  <c r="U1538" i="1" s="1"/>
  <c r="W1537" i="1"/>
  <c r="U1537" i="1" s="1"/>
  <c r="W1536" i="1"/>
  <c r="U1536" i="1" s="1"/>
  <c r="W1535" i="1"/>
  <c r="U1535" i="1" s="1"/>
  <c r="W1534" i="1"/>
  <c r="U1534" i="1" s="1"/>
  <c r="W1533" i="1"/>
  <c r="U1533" i="1" s="1"/>
  <c r="W1532" i="1"/>
  <c r="U1532" i="1" s="1"/>
  <c r="W1531" i="1"/>
  <c r="U1531" i="1" s="1"/>
  <c r="W1530" i="1"/>
  <c r="U1530" i="1" s="1"/>
  <c r="W1529" i="1"/>
  <c r="U1529" i="1" s="1"/>
  <c r="W1528" i="1"/>
  <c r="U1528" i="1" s="1"/>
  <c r="W1527" i="1"/>
  <c r="U1527" i="1" s="1"/>
  <c r="W1526" i="1"/>
  <c r="U1526" i="1" s="1"/>
  <c r="W1525" i="1"/>
  <c r="U1525" i="1" s="1"/>
  <c r="W1524" i="1"/>
  <c r="U1524" i="1" s="1"/>
  <c r="W1523" i="1"/>
  <c r="U1523" i="1" s="1"/>
  <c r="W1522" i="1"/>
  <c r="U1522" i="1" s="1"/>
  <c r="W1521" i="1"/>
  <c r="U1521" i="1" s="1"/>
  <c r="W1520" i="1"/>
  <c r="U1520" i="1" s="1"/>
  <c r="W1519" i="1"/>
  <c r="U1519" i="1" s="1"/>
  <c r="W1518" i="1"/>
  <c r="U1518" i="1" s="1"/>
  <c r="W1517" i="1"/>
  <c r="U1517" i="1" s="1"/>
  <c r="W1516" i="1"/>
  <c r="U1516" i="1" s="1"/>
  <c r="W1515" i="1"/>
  <c r="U1515" i="1" s="1"/>
  <c r="W1514" i="1"/>
  <c r="U1514" i="1" s="1"/>
  <c r="W1513" i="1"/>
  <c r="U1513" i="1" s="1"/>
  <c r="W1512" i="1"/>
  <c r="U1512" i="1" s="1"/>
  <c r="W1511" i="1"/>
  <c r="U1511" i="1" s="1"/>
  <c r="W1510" i="1"/>
  <c r="U1510" i="1" s="1"/>
  <c r="W1509" i="1"/>
  <c r="U1509" i="1" s="1"/>
  <c r="W1508" i="1"/>
  <c r="U1508" i="1" s="1"/>
  <c r="W1507" i="1"/>
  <c r="U1507" i="1" s="1"/>
  <c r="W1506" i="1"/>
  <c r="U1506" i="1" s="1"/>
  <c r="W1505" i="1"/>
  <c r="U1505" i="1" s="1"/>
  <c r="W1504" i="1"/>
  <c r="U1504" i="1" s="1"/>
  <c r="W1503" i="1"/>
  <c r="U1503" i="1" s="1"/>
  <c r="W1502" i="1"/>
  <c r="U1502" i="1" s="1"/>
  <c r="W1501" i="1"/>
  <c r="U1501" i="1" s="1"/>
  <c r="W1500" i="1"/>
  <c r="U1500" i="1" s="1"/>
  <c r="W1499" i="1"/>
  <c r="U1499" i="1" s="1"/>
  <c r="W1498" i="1"/>
  <c r="U1498" i="1" s="1"/>
  <c r="W1497" i="1"/>
  <c r="U1497" i="1" s="1"/>
  <c r="W1496" i="1"/>
  <c r="U1496" i="1" s="1"/>
  <c r="W1495" i="1"/>
  <c r="U1495" i="1" s="1"/>
  <c r="W1494" i="1"/>
  <c r="U1494" i="1" s="1"/>
  <c r="W1493" i="1"/>
  <c r="U1493" i="1" s="1"/>
  <c r="W1492" i="1"/>
  <c r="U1492" i="1" s="1"/>
  <c r="W1491" i="1"/>
  <c r="U1491" i="1" s="1"/>
  <c r="W1490" i="1"/>
  <c r="U1490" i="1" s="1"/>
  <c r="W1489" i="1"/>
  <c r="U1489" i="1" s="1"/>
  <c r="W1488" i="1"/>
  <c r="U1488" i="1" s="1"/>
  <c r="W1487" i="1"/>
  <c r="U1487" i="1" s="1"/>
  <c r="W1486" i="1"/>
  <c r="U1486" i="1" s="1"/>
  <c r="W1485" i="1"/>
  <c r="U1485" i="1" s="1"/>
  <c r="W1484" i="1"/>
  <c r="U1484" i="1" s="1"/>
  <c r="W1483" i="1"/>
  <c r="U1483" i="1" s="1"/>
  <c r="W1482" i="1"/>
  <c r="U1482" i="1" s="1"/>
  <c r="W1481" i="1"/>
  <c r="U1481" i="1" s="1"/>
  <c r="W1480" i="1"/>
  <c r="U1480" i="1" s="1"/>
  <c r="W1479" i="1"/>
  <c r="U1479" i="1" s="1"/>
  <c r="W1478" i="1"/>
  <c r="U1478" i="1" s="1"/>
  <c r="W1477" i="1"/>
  <c r="U1477" i="1" s="1"/>
  <c r="W1476" i="1"/>
  <c r="U1476" i="1" s="1"/>
  <c r="W1475" i="1"/>
  <c r="U1475" i="1" s="1"/>
  <c r="W1474" i="1"/>
  <c r="U1474" i="1" s="1"/>
  <c r="W1473" i="1"/>
  <c r="U1473" i="1" s="1"/>
  <c r="W1472" i="1"/>
  <c r="U1472" i="1" s="1"/>
  <c r="W1471" i="1"/>
  <c r="U1471" i="1" s="1"/>
  <c r="W1470" i="1"/>
  <c r="U1470" i="1" s="1"/>
  <c r="W1469" i="1"/>
  <c r="U1469" i="1" s="1"/>
  <c r="W1468" i="1"/>
  <c r="U1468" i="1" s="1"/>
  <c r="W1467" i="1"/>
  <c r="U1467" i="1" s="1"/>
  <c r="W1466" i="1"/>
  <c r="U1466" i="1" s="1"/>
  <c r="W1465" i="1"/>
  <c r="U1465" i="1" s="1"/>
  <c r="W1464" i="1"/>
  <c r="U1464" i="1" s="1"/>
  <c r="W1463" i="1"/>
  <c r="U1463" i="1" s="1"/>
  <c r="W1462" i="1"/>
  <c r="U1462" i="1" s="1"/>
  <c r="W1461" i="1"/>
  <c r="U1461" i="1" s="1"/>
  <c r="W1460" i="1"/>
  <c r="U1460" i="1" s="1"/>
  <c r="W1459" i="1"/>
  <c r="U1459" i="1" s="1"/>
  <c r="W1458" i="1"/>
  <c r="U1458" i="1" s="1"/>
  <c r="W1457" i="1"/>
  <c r="U1457" i="1" s="1"/>
  <c r="W1456" i="1"/>
  <c r="U1456" i="1" s="1"/>
  <c r="W1455" i="1"/>
  <c r="U1455" i="1" s="1"/>
  <c r="W1454" i="1"/>
  <c r="U1454" i="1" s="1"/>
  <c r="W1453" i="1"/>
  <c r="U1453" i="1" s="1"/>
  <c r="W1452" i="1"/>
  <c r="U1452" i="1" s="1"/>
  <c r="W1451" i="1"/>
  <c r="U1451" i="1" s="1"/>
  <c r="W1450" i="1"/>
  <c r="U1450" i="1" s="1"/>
  <c r="W1449" i="1"/>
  <c r="U1449" i="1" s="1"/>
  <c r="W1448" i="1"/>
  <c r="U1448" i="1" s="1"/>
  <c r="W1447" i="1"/>
  <c r="U1447" i="1" s="1"/>
  <c r="W1446" i="1"/>
  <c r="U1446" i="1" s="1"/>
  <c r="W1445" i="1"/>
  <c r="U1445" i="1" s="1"/>
  <c r="W1444" i="1"/>
  <c r="U1444" i="1" s="1"/>
  <c r="W1443" i="1"/>
  <c r="U1443" i="1" s="1"/>
  <c r="W1442" i="1"/>
  <c r="U1442" i="1" s="1"/>
  <c r="W1441" i="1"/>
  <c r="U1441" i="1" s="1"/>
  <c r="W1440" i="1"/>
  <c r="U1440" i="1" s="1"/>
  <c r="W1439" i="1"/>
  <c r="U1439" i="1" s="1"/>
  <c r="W1438" i="1"/>
  <c r="U1438" i="1" s="1"/>
  <c r="W1437" i="1"/>
  <c r="U1437" i="1" s="1"/>
  <c r="W1436" i="1"/>
  <c r="U1436" i="1" s="1"/>
  <c r="W1435" i="1"/>
  <c r="U1435" i="1" s="1"/>
  <c r="W1434" i="1"/>
  <c r="U1434" i="1" s="1"/>
  <c r="W1433" i="1"/>
  <c r="U1433" i="1" s="1"/>
  <c r="W1432" i="1"/>
  <c r="U1432" i="1" s="1"/>
  <c r="W1431" i="1"/>
  <c r="U1431" i="1" s="1"/>
  <c r="W1430" i="1"/>
  <c r="U1430" i="1" s="1"/>
  <c r="W1429" i="1"/>
  <c r="U1429" i="1" s="1"/>
  <c r="W1428" i="1"/>
  <c r="U1428" i="1" s="1"/>
  <c r="W1427" i="1"/>
  <c r="U1427" i="1" s="1"/>
  <c r="W1426" i="1"/>
  <c r="U1426" i="1" s="1"/>
  <c r="W1425" i="1"/>
  <c r="U1425" i="1" s="1"/>
  <c r="W1424" i="1"/>
  <c r="U1424" i="1" s="1"/>
  <c r="W1423" i="1"/>
  <c r="U1423" i="1" s="1"/>
  <c r="W1422" i="1"/>
  <c r="U1422" i="1" s="1"/>
  <c r="W1421" i="1"/>
  <c r="U1421" i="1" s="1"/>
  <c r="W1420" i="1"/>
  <c r="U1420" i="1" s="1"/>
  <c r="W1419" i="1"/>
  <c r="U1419" i="1" s="1"/>
  <c r="W1418" i="1"/>
  <c r="U1418" i="1" s="1"/>
  <c r="W1417" i="1"/>
  <c r="U1417" i="1" s="1"/>
  <c r="W1416" i="1"/>
  <c r="U1416" i="1" s="1"/>
  <c r="W1415" i="1"/>
  <c r="U1415" i="1" s="1"/>
  <c r="W1414" i="1"/>
  <c r="U1414" i="1" s="1"/>
  <c r="W1413" i="1"/>
  <c r="U1413" i="1" s="1"/>
  <c r="W1412" i="1"/>
  <c r="U1412" i="1" s="1"/>
  <c r="W1411" i="1"/>
  <c r="U1411" i="1" s="1"/>
  <c r="W1410" i="1"/>
  <c r="U1410" i="1" s="1"/>
  <c r="W1409" i="1"/>
  <c r="U1409" i="1" s="1"/>
  <c r="W1408" i="1"/>
  <c r="U1408" i="1" s="1"/>
  <c r="W1407" i="1"/>
  <c r="U1407" i="1" s="1"/>
  <c r="W1406" i="1"/>
  <c r="U1406" i="1" s="1"/>
  <c r="W1405" i="1"/>
  <c r="U1405" i="1" s="1"/>
  <c r="W1404" i="1"/>
  <c r="U1404" i="1" s="1"/>
  <c r="W1403" i="1"/>
  <c r="U1403" i="1" s="1"/>
  <c r="W1402" i="1"/>
  <c r="U1402" i="1" s="1"/>
  <c r="W1401" i="1"/>
  <c r="U1401" i="1" s="1"/>
  <c r="W1400" i="1"/>
  <c r="U1400" i="1" s="1"/>
  <c r="W1399" i="1"/>
  <c r="U1399" i="1" s="1"/>
  <c r="W1398" i="1"/>
  <c r="U1398" i="1" s="1"/>
  <c r="W1397" i="1"/>
  <c r="U1397" i="1" s="1"/>
  <c r="W1396" i="1"/>
  <c r="U1396" i="1" s="1"/>
  <c r="W1395" i="1"/>
  <c r="U1395" i="1" s="1"/>
  <c r="W1394" i="1"/>
  <c r="U1394" i="1" s="1"/>
  <c r="W1393" i="1"/>
  <c r="U1393" i="1" s="1"/>
  <c r="W1392" i="1"/>
  <c r="U1392" i="1" s="1"/>
  <c r="W1391" i="1"/>
  <c r="U1391" i="1" s="1"/>
  <c r="W1390" i="1"/>
  <c r="U1390" i="1" s="1"/>
  <c r="W1389" i="1"/>
  <c r="U1389" i="1" s="1"/>
  <c r="W1388" i="1"/>
  <c r="U1388" i="1" s="1"/>
  <c r="W1387" i="1"/>
  <c r="U1387" i="1" s="1"/>
  <c r="W1386" i="1"/>
  <c r="U1386" i="1" s="1"/>
  <c r="W1385" i="1"/>
  <c r="U1385" i="1" s="1"/>
  <c r="W1384" i="1"/>
  <c r="U1384" i="1" s="1"/>
  <c r="W1383" i="1"/>
  <c r="U1383" i="1" s="1"/>
  <c r="W1382" i="1"/>
  <c r="U1382" i="1" s="1"/>
  <c r="W1381" i="1"/>
  <c r="U1381" i="1" s="1"/>
  <c r="W1380" i="1"/>
  <c r="U1380" i="1" s="1"/>
  <c r="W1379" i="1"/>
  <c r="U1379" i="1" s="1"/>
  <c r="W1378" i="1"/>
  <c r="U1378" i="1" s="1"/>
  <c r="W1377" i="1"/>
  <c r="U1377" i="1" s="1"/>
  <c r="W1376" i="1"/>
  <c r="U1376" i="1" s="1"/>
  <c r="W1375" i="1"/>
  <c r="U1375" i="1" s="1"/>
  <c r="W1374" i="1"/>
  <c r="U1374" i="1" s="1"/>
  <c r="W1373" i="1"/>
  <c r="U1373" i="1" s="1"/>
  <c r="W1372" i="1"/>
  <c r="U1372" i="1" s="1"/>
  <c r="W1371" i="1"/>
  <c r="U1371" i="1" s="1"/>
  <c r="W1370" i="1"/>
  <c r="U1370" i="1" s="1"/>
  <c r="W1369" i="1"/>
  <c r="U1369" i="1" s="1"/>
  <c r="W1368" i="1"/>
  <c r="U1368" i="1" s="1"/>
  <c r="W1367" i="1"/>
  <c r="U1367" i="1" s="1"/>
  <c r="W1366" i="1"/>
  <c r="U1366" i="1" s="1"/>
  <c r="W1365" i="1"/>
  <c r="U1365" i="1" s="1"/>
  <c r="W1364" i="1"/>
  <c r="U1364" i="1" s="1"/>
  <c r="W1363" i="1"/>
  <c r="U1363" i="1" s="1"/>
  <c r="W1362" i="1"/>
  <c r="U1362" i="1" s="1"/>
  <c r="W1361" i="1"/>
  <c r="U1361" i="1" s="1"/>
  <c r="W1360" i="1"/>
  <c r="U1360" i="1" s="1"/>
  <c r="W1359" i="1"/>
  <c r="U1359" i="1" s="1"/>
  <c r="W1358" i="1"/>
  <c r="U1358" i="1" s="1"/>
  <c r="W1357" i="1"/>
  <c r="U1357" i="1" s="1"/>
  <c r="W1356" i="1"/>
  <c r="U1356" i="1" s="1"/>
  <c r="W1355" i="1"/>
  <c r="U1355" i="1" s="1"/>
  <c r="W1354" i="1"/>
  <c r="U1354" i="1" s="1"/>
  <c r="W1353" i="1"/>
  <c r="U1353" i="1" s="1"/>
  <c r="W1352" i="1"/>
  <c r="U1352" i="1" s="1"/>
  <c r="W1351" i="1"/>
  <c r="U1351" i="1" s="1"/>
  <c r="W1350" i="1"/>
  <c r="U1350" i="1" s="1"/>
  <c r="W1349" i="1"/>
  <c r="U1349" i="1" s="1"/>
  <c r="W1348" i="1"/>
  <c r="U1348" i="1" s="1"/>
  <c r="W1347" i="1"/>
  <c r="U1347" i="1" s="1"/>
  <c r="W1346" i="1"/>
  <c r="U1346" i="1" s="1"/>
  <c r="W1345" i="1"/>
  <c r="U1345" i="1" s="1"/>
  <c r="W1344" i="1"/>
  <c r="U1344" i="1" s="1"/>
  <c r="W1343" i="1"/>
  <c r="U1343" i="1" s="1"/>
  <c r="W1342" i="1"/>
  <c r="U1342" i="1" s="1"/>
  <c r="W1341" i="1"/>
  <c r="U1341" i="1" s="1"/>
  <c r="W1340" i="1"/>
  <c r="U1340" i="1" s="1"/>
  <c r="W1339" i="1"/>
  <c r="U1339" i="1" s="1"/>
  <c r="W1338" i="1"/>
  <c r="U1338" i="1" s="1"/>
  <c r="W1337" i="1"/>
  <c r="U1337" i="1" s="1"/>
  <c r="W1336" i="1"/>
  <c r="U1336" i="1" s="1"/>
  <c r="W1335" i="1"/>
  <c r="U1335" i="1" s="1"/>
  <c r="W1334" i="1"/>
  <c r="U1334" i="1" s="1"/>
  <c r="W1333" i="1"/>
  <c r="U1333" i="1" s="1"/>
  <c r="W1332" i="1"/>
  <c r="U1332" i="1" s="1"/>
  <c r="W1331" i="1"/>
  <c r="U1331" i="1" s="1"/>
  <c r="W1330" i="1"/>
  <c r="U1330" i="1" s="1"/>
  <c r="W1329" i="1"/>
  <c r="U1329" i="1" s="1"/>
  <c r="W1328" i="1"/>
  <c r="U1328" i="1" s="1"/>
  <c r="W1327" i="1"/>
  <c r="U1327" i="1" s="1"/>
  <c r="W1326" i="1"/>
  <c r="U1326" i="1" s="1"/>
  <c r="W1325" i="1"/>
  <c r="U1325" i="1" s="1"/>
  <c r="W1324" i="1"/>
  <c r="U1324" i="1" s="1"/>
  <c r="W1323" i="1"/>
  <c r="U1323" i="1" s="1"/>
  <c r="W1322" i="1"/>
  <c r="U1322" i="1" s="1"/>
  <c r="W1321" i="1"/>
  <c r="U1321" i="1" s="1"/>
  <c r="W1320" i="1"/>
  <c r="U1320" i="1" s="1"/>
  <c r="W1319" i="1"/>
  <c r="U1319" i="1" s="1"/>
  <c r="W1318" i="1"/>
  <c r="U1318" i="1" s="1"/>
  <c r="W1317" i="1"/>
  <c r="U1317" i="1" s="1"/>
  <c r="W1316" i="1"/>
  <c r="U1316" i="1" s="1"/>
  <c r="W1315" i="1"/>
  <c r="U1315" i="1" s="1"/>
  <c r="W1314" i="1"/>
  <c r="U1314" i="1" s="1"/>
  <c r="W1313" i="1"/>
  <c r="U1313" i="1" s="1"/>
  <c r="W1312" i="1"/>
  <c r="U1312" i="1" s="1"/>
  <c r="W1311" i="1"/>
  <c r="U1311" i="1" s="1"/>
  <c r="W1310" i="1"/>
  <c r="U1310" i="1" s="1"/>
  <c r="W1309" i="1"/>
  <c r="U1309" i="1" s="1"/>
  <c r="W1308" i="1"/>
  <c r="U1308" i="1" s="1"/>
  <c r="W1307" i="1"/>
  <c r="U1307" i="1" s="1"/>
  <c r="W1306" i="1"/>
  <c r="U1306" i="1" s="1"/>
  <c r="W1305" i="1"/>
  <c r="U1305" i="1" s="1"/>
  <c r="W1304" i="1"/>
  <c r="U1304" i="1" s="1"/>
  <c r="W1303" i="1"/>
  <c r="U1303" i="1" s="1"/>
  <c r="W1302" i="1"/>
  <c r="U1302" i="1" s="1"/>
  <c r="W1301" i="1"/>
  <c r="U1301" i="1" s="1"/>
  <c r="W1300" i="1"/>
  <c r="U1300" i="1" s="1"/>
  <c r="W1299" i="1"/>
  <c r="U1299" i="1" s="1"/>
  <c r="W1298" i="1"/>
  <c r="U1298" i="1" s="1"/>
  <c r="W1297" i="1"/>
  <c r="U1297" i="1" s="1"/>
  <c r="W1296" i="1"/>
  <c r="U1296" i="1" s="1"/>
  <c r="W1295" i="1"/>
  <c r="U1295" i="1" s="1"/>
  <c r="W1294" i="1"/>
  <c r="U1294" i="1" s="1"/>
  <c r="W1293" i="1"/>
  <c r="U1293" i="1" s="1"/>
  <c r="W1292" i="1"/>
  <c r="U1292" i="1" s="1"/>
  <c r="W1291" i="1"/>
  <c r="U1291" i="1" s="1"/>
  <c r="W1290" i="1"/>
  <c r="U1290" i="1" s="1"/>
  <c r="W1289" i="1"/>
  <c r="U1289" i="1" s="1"/>
  <c r="W1288" i="1"/>
  <c r="U1288" i="1" s="1"/>
  <c r="W1287" i="1"/>
  <c r="U1287" i="1" s="1"/>
  <c r="W1286" i="1"/>
  <c r="U1286" i="1" s="1"/>
  <c r="W1285" i="1"/>
  <c r="U1285" i="1" s="1"/>
  <c r="W1284" i="1"/>
  <c r="U1284" i="1" s="1"/>
  <c r="W1283" i="1"/>
  <c r="U1283" i="1" s="1"/>
  <c r="W1282" i="1"/>
  <c r="U1282" i="1" s="1"/>
  <c r="W1281" i="1"/>
  <c r="U1281" i="1" s="1"/>
  <c r="W1280" i="1"/>
  <c r="U1280" i="1" s="1"/>
  <c r="W1279" i="1"/>
  <c r="U1279" i="1" s="1"/>
  <c r="W1278" i="1"/>
  <c r="U1278" i="1" s="1"/>
  <c r="W1277" i="1"/>
  <c r="U1277" i="1" s="1"/>
  <c r="W1276" i="1"/>
  <c r="U1276" i="1" s="1"/>
  <c r="W1275" i="1"/>
  <c r="U1275" i="1" s="1"/>
  <c r="W1274" i="1"/>
  <c r="U1274" i="1" s="1"/>
  <c r="W1273" i="1"/>
  <c r="U1273" i="1" s="1"/>
  <c r="W1272" i="1"/>
  <c r="U1272" i="1" s="1"/>
  <c r="W1271" i="1"/>
  <c r="U1271" i="1" s="1"/>
  <c r="W1270" i="1"/>
  <c r="U1270" i="1" s="1"/>
  <c r="W1269" i="1"/>
  <c r="U1269" i="1" s="1"/>
  <c r="W1268" i="1"/>
  <c r="U1268" i="1" s="1"/>
  <c r="W1267" i="1"/>
  <c r="U1267" i="1" s="1"/>
  <c r="W1266" i="1"/>
  <c r="U1266" i="1" s="1"/>
  <c r="W1265" i="1"/>
  <c r="U1265" i="1" s="1"/>
  <c r="W1264" i="1"/>
  <c r="U1264" i="1" s="1"/>
  <c r="W1263" i="1"/>
  <c r="U1263" i="1" s="1"/>
  <c r="W1262" i="1"/>
  <c r="U1262" i="1" s="1"/>
  <c r="W1261" i="1"/>
  <c r="U1261" i="1" s="1"/>
  <c r="W1260" i="1"/>
  <c r="U1260" i="1" s="1"/>
  <c r="W1259" i="1"/>
  <c r="U1259" i="1" s="1"/>
  <c r="W1258" i="1"/>
  <c r="U1258" i="1" s="1"/>
  <c r="W1257" i="1"/>
  <c r="U1257" i="1" s="1"/>
  <c r="W1256" i="1"/>
  <c r="U1256" i="1" s="1"/>
  <c r="W1255" i="1"/>
  <c r="U1255" i="1" s="1"/>
  <c r="W1254" i="1"/>
  <c r="U1254" i="1" s="1"/>
  <c r="W1253" i="1"/>
  <c r="U1253" i="1" s="1"/>
  <c r="W1252" i="1"/>
  <c r="U1252" i="1" s="1"/>
  <c r="W1251" i="1"/>
  <c r="U1251" i="1" s="1"/>
  <c r="W1250" i="1"/>
  <c r="U1250" i="1" s="1"/>
  <c r="W1249" i="1"/>
  <c r="U1249" i="1" s="1"/>
  <c r="W1248" i="1"/>
  <c r="U1248" i="1" s="1"/>
  <c r="W1247" i="1"/>
  <c r="U1247" i="1" s="1"/>
  <c r="W1246" i="1"/>
  <c r="U1246" i="1" s="1"/>
  <c r="W1245" i="1"/>
  <c r="U1245" i="1" s="1"/>
  <c r="W1244" i="1"/>
  <c r="U1244" i="1" s="1"/>
  <c r="W1243" i="1"/>
  <c r="U1243" i="1" s="1"/>
  <c r="W1242" i="1"/>
  <c r="U1242" i="1" s="1"/>
  <c r="W1241" i="1"/>
  <c r="U1241" i="1" s="1"/>
  <c r="W1240" i="1"/>
  <c r="U1240" i="1" s="1"/>
  <c r="W1239" i="1"/>
  <c r="U1239" i="1" s="1"/>
  <c r="W1238" i="1"/>
  <c r="U1238" i="1" s="1"/>
  <c r="W1237" i="1"/>
  <c r="U1237" i="1" s="1"/>
  <c r="W1236" i="1"/>
  <c r="U1236" i="1" s="1"/>
  <c r="W1235" i="1"/>
  <c r="U1235" i="1" s="1"/>
  <c r="W1234" i="1"/>
  <c r="U1234" i="1" s="1"/>
  <c r="W1233" i="1"/>
  <c r="U1233" i="1" s="1"/>
  <c r="W1232" i="1"/>
  <c r="U1232" i="1" s="1"/>
  <c r="W1231" i="1"/>
  <c r="U1231" i="1" s="1"/>
  <c r="W1230" i="1"/>
  <c r="U1230" i="1" s="1"/>
  <c r="W1229" i="1"/>
  <c r="U1229" i="1" s="1"/>
  <c r="W1228" i="1"/>
  <c r="U1228" i="1" s="1"/>
  <c r="W1227" i="1"/>
  <c r="U1227" i="1" s="1"/>
  <c r="W1226" i="1"/>
  <c r="U1226" i="1" s="1"/>
  <c r="W1225" i="1"/>
  <c r="U1225" i="1" s="1"/>
  <c r="W1224" i="1"/>
  <c r="U1224" i="1" s="1"/>
  <c r="W1223" i="1"/>
  <c r="U1223" i="1" s="1"/>
  <c r="W1222" i="1"/>
  <c r="U1222" i="1" s="1"/>
  <c r="W1221" i="1"/>
  <c r="U1221" i="1" s="1"/>
  <c r="W1220" i="1"/>
  <c r="U1220" i="1" s="1"/>
  <c r="W1219" i="1"/>
  <c r="U1219" i="1" s="1"/>
  <c r="W1218" i="1"/>
  <c r="U1218" i="1" s="1"/>
  <c r="W1217" i="1"/>
  <c r="U1217" i="1" s="1"/>
  <c r="W1216" i="1"/>
  <c r="U1216" i="1" s="1"/>
  <c r="W1215" i="1"/>
  <c r="U1215" i="1" s="1"/>
  <c r="W1214" i="1"/>
  <c r="U1214" i="1" s="1"/>
  <c r="W1213" i="1"/>
  <c r="U1213" i="1" s="1"/>
  <c r="W1212" i="1"/>
  <c r="U1212" i="1" s="1"/>
  <c r="W1211" i="1"/>
  <c r="U1211" i="1" s="1"/>
  <c r="W1210" i="1"/>
  <c r="U1210" i="1" s="1"/>
  <c r="W1209" i="1"/>
  <c r="U1209" i="1" s="1"/>
  <c r="W1208" i="1"/>
  <c r="U1208" i="1" s="1"/>
  <c r="W1207" i="1"/>
  <c r="U1207" i="1" s="1"/>
  <c r="W1206" i="1"/>
  <c r="U1206" i="1" s="1"/>
  <c r="W1205" i="1"/>
  <c r="U1205" i="1" s="1"/>
  <c r="W1204" i="1"/>
  <c r="U1204" i="1" s="1"/>
  <c r="W1203" i="1"/>
  <c r="U1203" i="1" s="1"/>
  <c r="W1202" i="1"/>
  <c r="U1202" i="1" s="1"/>
  <c r="W1201" i="1"/>
  <c r="U1201" i="1" s="1"/>
  <c r="W1200" i="1"/>
  <c r="U1200" i="1" s="1"/>
  <c r="W1199" i="1"/>
  <c r="U1199" i="1" s="1"/>
  <c r="W1198" i="1"/>
  <c r="U1198" i="1" s="1"/>
  <c r="W1197" i="1"/>
  <c r="U1197" i="1" s="1"/>
  <c r="W1196" i="1"/>
  <c r="U1196" i="1" s="1"/>
  <c r="W1195" i="1"/>
  <c r="U1195" i="1" s="1"/>
  <c r="W1194" i="1"/>
  <c r="U1194" i="1" s="1"/>
  <c r="W1193" i="1"/>
  <c r="U1193" i="1" s="1"/>
  <c r="W1192" i="1"/>
  <c r="U1192" i="1" s="1"/>
  <c r="W1191" i="1"/>
  <c r="U1191" i="1" s="1"/>
  <c r="W1190" i="1"/>
  <c r="U1190" i="1" s="1"/>
  <c r="W1189" i="1"/>
  <c r="U1189" i="1" s="1"/>
  <c r="W1188" i="1"/>
  <c r="U1188" i="1" s="1"/>
  <c r="W1187" i="1"/>
  <c r="U1187" i="1" s="1"/>
  <c r="W1186" i="1"/>
  <c r="U1186" i="1" s="1"/>
  <c r="W1185" i="1"/>
  <c r="U1185" i="1" s="1"/>
  <c r="W1184" i="1"/>
  <c r="U1184" i="1" s="1"/>
  <c r="W1183" i="1"/>
  <c r="U1183" i="1" s="1"/>
  <c r="W1182" i="1"/>
  <c r="U1182" i="1" s="1"/>
  <c r="W1181" i="1"/>
  <c r="U1181" i="1" s="1"/>
  <c r="W1180" i="1"/>
  <c r="U1180" i="1" s="1"/>
  <c r="W1179" i="1"/>
  <c r="U1179" i="1" s="1"/>
  <c r="W1178" i="1"/>
  <c r="U1178" i="1" s="1"/>
  <c r="W1177" i="1"/>
  <c r="U1177" i="1" s="1"/>
  <c r="W1176" i="1"/>
  <c r="U1176" i="1" s="1"/>
  <c r="W1175" i="1"/>
  <c r="U1175" i="1" s="1"/>
  <c r="W1174" i="1"/>
  <c r="U1174" i="1" s="1"/>
  <c r="W1173" i="1"/>
  <c r="U1173" i="1" s="1"/>
  <c r="W1172" i="1"/>
  <c r="U1172" i="1" s="1"/>
  <c r="W1171" i="1"/>
  <c r="U1171" i="1" s="1"/>
  <c r="W1170" i="1"/>
  <c r="U1170" i="1" s="1"/>
  <c r="W1169" i="1"/>
  <c r="U1169" i="1" s="1"/>
  <c r="W1168" i="1"/>
  <c r="U1168" i="1" s="1"/>
  <c r="W1167" i="1"/>
  <c r="U1167" i="1" s="1"/>
  <c r="W1166" i="1"/>
  <c r="U1166" i="1" s="1"/>
  <c r="W1165" i="1"/>
  <c r="U1165" i="1" s="1"/>
  <c r="W1164" i="1"/>
  <c r="U1164" i="1" s="1"/>
  <c r="W1163" i="1"/>
  <c r="U1163" i="1" s="1"/>
  <c r="W1162" i="1"/>
  <c r="U1162" i="1" s="1"/>
  <c r="W1161" i="1"/>
  <c r="U1161" i="1" s="1"/>
  <c r="W1160" i="1"/>
  <c r="U1160" i="1" s="1"/>
  <c r="W1159" i="1"/>
  <c r="U1159" i="1" s="1"/>
  <c r="W1158" i="1"/>
  <c r="U1158" i="1" s="1"/>
  <c r="W1157" i="1"/>
  <c r="U1157" i="1" s="1"/>
  <c r="W1156" i="1"/>
  <c r="U1156" i="1" s="1"/>
  <c r="W1155" i="1"/>
  <c r="U1155" i="1" s="1"/>
  <c r="W1154" i="1"/>
  <c r="U1154" i="1" s="1"/>
  <c r="W1153" i="1"/>
  <c r="U1153" i="1" s="1"/>
  <c r="W1152" i="1"/>
  <c r="U1152" i="1" s="1"/>
  <c r="W1151" i="1"/>
  <c r="U1151" i="1" s="1"/>
  <c r="W1150" i="1"/>
  <c r="U1150" i="1" s="1"/>
  <c r="W1149" i="1"/>
  <c r="U1149" i="1" s="1"/>
  <c r="W1148" i="1"/>
  <c r="U1148" i="1" s="1"/>
  <c r="W1147" i="1"/>
  <c r="U1147" i="1" s="1"/>
  <c r="W1146" i="1"/>
  <c r="U1146" i="1" s="1"/>
  <c r="W1145" i="1"/>
  <c r="U1145" i="1" s="1"/>
  <c r="W1144" i="1"/>
  <c r="U1144" i="1" s="1"/>
  <c r="W1143" i="1"/>
  <c r="U1143" i="1" s="1"/>
  <c r="W1142" i="1"/>
  <c r="U1142" i="1" s="1"/>
  <c r="W1141" i="1"/>
  <c r="U1141" i="1" s="1"/>
  <c r="W1140" i="1"/>
  <c r="U1140" i="1" s="1"/>
  <c r="W1139" i="1"/>
  <c r="U1139" i="1" s="1"/>
  <c r="W1138" i="1"/>
  <c r="U1138" i="1" s="1"/>
  <c r="W1137" i="1"/>
  <c r="U1137" i="1" s="1"/>
  <c r="W1136" i="1"/>
  <c r="U1136" i="1" s="1"/>
  <c r="W1135" i="1"/>
  <c r="U1135" i="1" s="1"/>
  <c r="W1134" i="1"/>
  <c r="U1134" i="1" s="1"/>
  <c r="W1133" i="1"/>
  <c r="U1133" i="1" s="1"/>
  <c r="W1132" i="1"/>
  <c r="U1132" i="1" s="1"/>
  <c r="W1131" i="1"/>
  <c r="U1131" i="1" s="1"/>
  <c r="W1130" i="1"/>
  <c r="U1130" i="1" s="1"/>
  <c r="W1129" i="1"/>
  <c r="U1129" i="1" s="1"/>
  <c r="W1128" i="1"/>
  <c r="U1128" i="1" s="1"/>
  <c r="W1127" i="1"/>
  <c r="U1127" i="1" s="1"/>
  <c r="W1126" i="1"/>
  <c r="U1126" i="1" s="1"/>
  <c r="W1125" i="1"/>
  <c r="U1125" i="1" s="1"/>
  <c r="W1124" i="1"/>
  <c r="U1124" i="1" s="1"/>
  <c r="W1123" i="1"/>
  <c r="U1123" i="1" s="1"/>
  <c r="W1122" i="1"/>
  <c r="U1122" i="1" s="1"/>
  <c r="W1121" i="1"/>
  <c r="U1121" i="1" s="1"/>
  <c r="W1120" i="1"/>
  <c r="U1120" i="1" s="1"/>
  <c r="W1119" i="1"/>
  <c r="U1119" i="1" s="1"/>
  <c r="W1118" i="1"/>
  <c r="U1118" i="1" s="1"/>
  <c r="W1117" i="1"/>
  <c r="U1117" i="1" s="1"/>
  <c r="W1116" i="1"/>
  <c r="U1116" i="1" s="1"/>
  <c r="W1115" i="1"/>
  <c r="U1115" i="1" s="1"/>
  <c r="W1114" i="1"/>
  <c r="U1114" i="1" s="1"/>
  <c r="W1113" i="1"/>
  <c r="U1113" i="1" s="1"/>
  <c r="W1112" i="1"/>
  <c r="U1112" i="1" s="1"/>
  <c r="W1111" i="1"/>
  <c r="U1111" i="1" s="1"/>
  <c r="W1110" i="1"/>
  <c r="U1110" i="1" s="1"/>
  <c r="W1109" i="1"/>
  <c r="U1109" i="1" s="1"/>
  <c r="W1108" i="1"/>
  <c r="U1108" i="1" s="1"/>
  <c r="W1107" i="1"/>
  <c r="U1107" i="1" s="1"/>
  <c r="W1106" i="1"/>
  <c r="U1106" i="1" s="1"/>
  <c r="W1105" i="1"/>
  <c r="U1105" i="1" s="1"/>
  <c r="W1104" i="1"/>
  <c r="U1104" i="1" s="1"/>
  <c r="W1103" i="1"/>
  <c r="U1103" i="1" s="1"/>
  <c r="W1102" i="1"/>
  <c r="U1102" i="1" s="1"/>
  <c r="W1101" i="1"/>
  <c r="U1101" i="1" s="1"/>
  <c r="W1100" i="1"/>
  <c r="U1100" i="1" s="1"/>
  <c r="W1099" i="1"/>
  <c r="U1099" i="1" s="1"/>
  <c r="W1098" i="1"/>
  <c r="U1098" i="1" s="1"/>
  <c r="W1097" i="1"/>
  <c r="U1097" i="1" s="1"/>
  <c r="W1096" i="1"/>
  <c r="U1096" i="1" s="1"/>
  <c r="W1095" i="1"/>
  <c r="U1095" i="1" s="1"/>
  <c r="W1094" i="1"/>
  <c r="U1094" i="1" s="1"/>
  <c r="W1093" i="1"/>
  <c r="U1093" i="1" s="1"/>
  <c r="W1092" i="1"/>
  <c r="U1092" i="1" s="1"/>
  <c r="W1091" i="1"/>
  <c r="U1091" i="1" s="1"/>
  <c r="W1090" i="1"/>
  <c r="U1090" i="1" s="1"/>
  <c r="W1089" i="1"/>
  <c r="U1089" i="1" s="1"/>
  <c r="W1088" i="1"/>
  <c r="U1088" i="1" s="1"/>
  <c r="W1087" i="1"/>
  <c r="U1087" i="1" s="1"/>
  <c r="W1086" i="1"/>
  <c r="U1086" i="1" s="1"/>
  <c r="W1085" i="1"/>
  <c r="U1085" i="1" s="1"/>
  <c r="W1084" i="1"/>
  <c r="U1084" i="1" s="1"/>
  <c r="W1083" i="1"/>
  <c r="U1083" i="1" s="1"/>
  <c r="W1082" i="1"/>
  <c r="U1082" i="1" s="1"/>
  <c r="W1081" i="1"/>
  <c r="U1081" i="1" s="1"/>
  <c r="W1080" i="1"/>
  <c r="U1080" i="1" s="1"/>
  <c r="W1079" i="1"/>
  <c r="U1079" i="1" s="1"/>
  <c r="W1078" i="1"/>
  <c r="U1078" i="1" s="1"/>
  <c r="W1077" i="1"/>
  <c r="U1077" i="1" s="1"/>
  <c r="W1076" i="1"/>
  <c r="U1076" i="1" s="1"/>
  <c r="W1075" i="1"/>
  <c r="U1075" i="1" s="1"/>
  <c r="W1074" i="1"/>
  <c r="U1074" i="1" s="1"/>
  <c r="W1073" i="1"/>
  <c r="U1073" i="1" s="1"/>
  <c r="W1072" i="1"/>
  <c r="U1072" i="1" s="1"/>
  <c r="W1071" i="1"/>
  <c r="U1071" i="1" s="1"/>
  <c r="W1070" i="1"/>
  <c r="U1070" i="1" s="1"/>
  <c r="W1069" i="1"/>
  <c r="U1069" i="1" s="1"/>
  <c r="W1068" i="1"/>
  <c r="U1068" i="1" s="1"/>
  <c r="W1067" i="1"/>
  <c r="U1067" i="1" s="1"/>
  <c r="W1066" i="1"/>
  <c r="U1066" i="1" s="1"/>
  <c r="W1065" i="1"/>
  <c r="U1065" i="1" s="1"/>
  <c r="W1064" i="1"/>
  <c r="U1064" i="1" s="1"/>
  <c r="W1063" i="1"/>
  <c r="U1063" i="1" s="1"/>
  <c r="W1062" i="1"/>
  <c r="U1062" i="1" s="1"/>
  <c r="W1061" i="1"/>
  <c r="U1061" i="1" s="1"/>
  <c r="W1060" i="1"/>
  <c r="U1060" i="1" s="1"/>
  <c r="W1059" i="1"/>
  <c r="U1059" i="1" s="1"/>
  <c r="W1058" i="1"/>
  <c r="U1058" i="1" s="1"/>
  <c r="W1057" i="1"/>
  <c r="U1057" i="1" s="1"/>
  <c r="W1056" i="1"/>
  <c r="U1056" i="1" s="1"/>
  <c r="W1055" i="1"/>
  <c r="U1055" i="1" s="1"/>
  <c r="W1054" i="1"/>
  <c r="U1054" i="1" s="1"/>
  <c r="W1053" i="1"/>
  <c r="U1053" i="1" s="1"/>
  <c r="W1052" i="1"/>
  <c r="U1052" i="1" s="1"/>
  <c r="W1051" i="1"/>
  <c r="U1051" i="1" s="1"/>
  <c r="W1050" i="1"/>
  <c r="U1050" i="1" s="1"/>
  <c r="W1049" i="1"/>
  <c r="U1049" i="1" s="1"/>
  <c r="W1048" i="1"/>
  <c r="U1048" i="1" s="1"/>
  <c r="W1047" i="1"/>
  <c r="U1047" i="1" s="1"/>
  <c r="W1046" i="1"/>
  <c r="U1046" i="1" s="1"/>
  <c r="W1045" i="1"/>
  <c r="U1045" i="1" s="1"/>
  <c r="W1044" i="1"/>
  <c r="U1044" i="1" s="1"/>
  <c r="W1043" i="1"/>
  <c r="U1043" i="1" s="1"/>
  <c r="W1042" i="1"/>
  <c r="U1042" i="1" s="1"/>
  <c r="W1041" i="1"/>
  <c r="U1041" i="1" s="1"/>
  <c r="W1040" i="1"/>
  <c r="U1040" i="1" s="1"/>
  <c r="W1039" i="1"/>
  <c r="U1039" i="1" s="1"/>
  <c r="W1038" i="1"/>
  <c r="U1038" i="1" s="1"/>
  <c r="W1037" i="1"/>
  <c r="U1037" i="1" s="1"/>
  <c r="W1036" i="1"/>
  <c r="U1036" i="1" s="1"/>
  <c r="W1035" i="1"/>
  <c r="U1035" i="1" s="1"/>
  <c r="W1034" i="1"/>
  <c r="U1034" i="1" s="1"/>
  <c r="W1033" i="1"/>
  <c r="U1033" i="1" s="1"/>
  <c r="W1032" i="1"/>
  <c r="U1032" i="1" s="1"/>
  <c r="W1031" i="1"/>
  <c r="U1031" i="1" s="1"/>
  <c r="W1030" i="1"/>
  <c r="U1030" i="1" s="1"/>
  <c r="W1029" i="1"/>
  <c r="U1029" i="1" s="1"/>
  <c r="W1028" i="1"/>
  <c r="U1028" i="1" s="1"/>
  <c r="W1027" i="1"/>
  <c r="U1027" i="1" s="1"/>
  <c r="W1026" i="1"/>
  <c r="U1026" i="1" s="1"/>
  <c r="W1025" i="1"/>
  <c r="U1025" i="1" s="1"/>
  <c r="W1024" i="1"/>
  <c r="U1024" i="1" s="1"/>
  <c r="W1023" i="1"/>
  <c r="U1023" i="1" s="1"/>
  <c r="W1022" i="1"/>
  <c r="U1022" i="1" s="1"/>
  <c r="W1021" i="1"/>
  <c r="U1021" i="1" s="1"/>
  <c r="W1020" i="1"/>
  <c r="U1020" i="1" s="1"/>
  <c r="W1019" i="1"/>
  <c r="U1019" i="1" s="1"/>
  <c r="W1018" i="1"/>
  <c r="U1018" i="1" s="1"/>
  <c r="W1017" i="1"/>
  <c r="U1017" i="1" s="1"/>
  <c r="W1016" i="1"/>
  <c r="U1016" i="1" s="1"/>
  <c r="W1015" i="1"/>
  <c r="U1015" i="1" s="1"/>
  <c r="W1014" i="1"/>
  <c r="U1014" i="1" s="1"/>
  <c r="W1013" i="1"/>
  <c r="U1013" i="1" s="1"/>
  <c r="W1012" i="1"/>
  <c r="U1012" i="1" s="1"/>
  <c r="W1011" i="1"/>
  <c r="U1011" i="1" s="1"/>
  <c r="W1010" i="1"/>
  <c r="U1010" i="1" s="1"/>
  <c r="W1009" i="1"/>
  <c r="U1009" i="1" s="1"/>
  <c r="W1008" i="1"/>
  <c r="U1008" i="1" s="1"/>
  <c r="W1007" i="1"/>
  <c r="U1007" i="1" s="1"/>
  <c r="W1006" i="1"/>
  <c r="U1006" i="1" s="1"/>
  <c r="W1005" i="1"/>
  <c r="U1005" i="1" s="1"/>
  <c r="W1004" i="1"/>
  <c r="U1004" i="1" s="1"/>
  <c r="W1003" i="1"/>
  <c r="U1003" i="1" s="1"/>
  <c r="W1002" i="1"/>
  <c r="U1002" i="1" s="1"/>
  <c r="W1001" i="1"/>
  <c r="U1001" i="1" s="1"/>
  <c r="W1000" i="1"/>
  <c r="U1000" i="1" s="1"/>
  <c r="W999" i="1"/>
  <c r="U999" i="1" s="1"/>
  <c r="W998" i="1"/>
  <c r="U998" i="1" s="1"/>
  <c r="W997" i="1"/>
  <c r="U997" i="1" s="1"/>
  <c r="W996" i="1"/>
  <c r="U996" i="1" s="1"/>
  <c r="W995" i="1"/>
  <c r="U995" i="1" s="1"/>
  <c r="W994" i="1"/>
  <c r="U994" i="1" s="1"/>
  <c r="W993" i="1"/>
  <c r="U993" i="1" s="1"/>
  <c r="W992" i="1"/>
  <c r="U992" i="1" s="1"/>
  <c r="W991" i="1"/>
  <c r="U991" i="1" s="1"/>
  <c r="W990" i="1"/>
  <c r="U990" i="1" s="1"/>
  <c r="W989" i="1"/>
  <c r="U989" i="1" s="1"/>
  <c r="W988" i="1"/>
  <c r="U988" i="1" s="1"/>
  <c r="W987" i="1"/>
  <c r="U987" i="1" s="1"/>
  <c r="W986" i="1"/>
  <c r="U986" i="1" s="1"/>
  <c r="W985" i="1"/>
  <c r="U985" i="1" s="1"/>
  <c r="W984" i="1"/>
  <c r="U984" i="1" s="1"/>
  <c r="W983" i="1"/>
  <c r="U983" i="1" s="1"/>
  <c r="W982" i="1"/>
  <c r="U982" i="1" s="1"/>
  <c r="W981" i="1"/>
  <c r="U981" i="1" s="1"/>
  <c r="W980" i="1"/>
  <c r="U980" i="1" s="1"/>
  <c r="W979" i="1"/>
  <c r="U979" i="1" s="1"/>
  <c r="W978" i="1"/>
  <c r="U978" i="1" s="1"/>
  <c r="W977" i="1"/>
  <c r="U977" i="1" s="1"/>
  <c r="W976" i="1"/>
  <c r="U976" i="1" s="1"/>
  <c r="W975" i="1"/>
  <c r="U975" i="1" s="1"/>
  <c r="W974" i="1"/>
  <c r="U974" i="1" s="1"/>
  <c r="W973" i="1"/>
  <c r="U973" i="1" s="1"/>
  <c r="W972" i="1"/>
  <c r="U972" i="1" s="1"/>
  <c r="W971" i="1"/>
  <c r="U971" i="1" s="1"/>
  <c r="W970" i="1"/>
  <c r="U970" i="1" s="1"/>
  <c r="W969" i="1"/>
  <c r="U969" i="1" s="1"/>
  <c r="W968" i="1"/>
  <c r="U968" i="1" s="1"/>
  <c r="W967" i="1"/>
  <c r="U967" i="1" s="1"/>
  <c r="W966" i="1"/>
  <c r="U966" i="1" s="1"/>
  <c r="W965" i="1"/>
  <c r="U965" i="1" s="1"/>
  <c r="W964" i="1"/>
  <c r="U964" i="1" s="1"/>
  <c r="W963" i="1"/>
  <c r="U963" i="1" s="1"/>
  <c r="W962" i="1"/>
  <c r="U962" i="1" s="1"/>
  <c r="W961" i="1"/>
  <c r="U961" i="1" s="1"/>
  <c r="W960" i="1"/>
  <c r="U960" i="1" s="1"/>
  <c r="W959" i="1"/>
  <c r="U959" i="1" s="1"/>
  <c r="W958" i="1"/>
  <c r="U958" i="1" s="1"/>
  <c r="W957" i="1"/>
  <c r="U957" i="1" s="1"/>
  <c r="W956" i="1"/>
  <c r="U956" i="1" s="1"/>
  <c r="W955" i="1"/>
  <c r="U955" i="1" s="1"/>
  <c r="W954" i="1"/>
  <c r="U954" i="1" s="1"/>
  <c r="W953" i="1"/>
  <c r="U953" i="1" s="1"/>
  <c r="W952" i="1"/>
  <c r="U952" i="1" s="1"/>
  <c r="W951" i="1"/>
  <c r="U951" i="1" s="1"/>
  <c r="W950" i="1"/>
  <c r="U950" i="1" s="1"/>
  <c r="W949" i="1"/>
  <c r="U949" i="1" s="1"/>
  <c r="W948" i="1"/>
  <c r="U948" i="1" s="1"/>
  <c r="W947" i="1"/>
  <c r="U947" i="1" s="1"/>
  <c r="W946" i="1"/>
  <c r="U946" i="1" s="1"/>
  <c r="W945" i="1"/>
  <c r="U945" i="1" s="1"/>
  <c r="W944" i="1"/>
  <c r="U944" i="1" s="1"/>
  <c r="W943" i="1"/>
  <c r="U943" i="1" s="1"/>
  <c r="W942" i="1"/>
  <c r="U942" i="1" s="1"/>
  <c r="W941" i="1"/>
  <c r="U941" i="1" s="1"/>
  <c r="W940" i="1"/>
  <c r="U940" i="1" s="1"/>
  <c r="W939" i="1"/>
  <c r="U939" i="1" s="1"/>
  <c r="W938" i="1"/>
  <c r="U938" i="1" s="1"/>
  <c r="W937" i="1"/>
  <c r="U937" i="1" s="1"/>
  <c r="W936" i="1"/>
  <c r="U936" i="1" s="1"/>
  <c r="W935" i="1"/>
  <c r="U935" i="1" s="1"/>
  <c r="W934" i="1"/>
  <c r="U934" i="1" s="1"/>
  <c r="W933" i="1"/>
  <c r="U933" i="1" s="1"/>
  <c r="W932" i="1"/>
  <c r="U932" i="1" s="1"/>
  <c r="W931" i="1"/>
  <c r="U931" i="1" s="1"/>
  <c r="W930" i="1"/>
  <c r="U930" i="1" s="1"/>
  <c r="W929" i="1"/>
  <c r="U929" i="1" s="1"/>
  <c r="W928" i="1"/>
  <c r="U928" i="1" s="1"/>
  <c r="W927" i="1"/>
  <c r="U927" i="1" s="1"/>
  <c r="W926" i="1"/>
  <c r="U926" i="1" s="1"/>
  <c r="W925" i="1"/>
  <c r="U925" i="1" s="1"/>
  <c r="W924" i="1"/>
  <c r="U924" i="1" s="1"/>
  <c r="W923" i="1"/>
  <c r="U923" i="1" s="1"/>
  <c r="W922" i="1"/>
  <c r="U922" i="1" s="1"/>
  <c r="W921" i="1"/>
  <c r="U921" i="1" s="1"/>
  <c r="W920" i="1"/>
  <c r="U920" i="1" s="1"/>
  <c r="W919" i="1"/>
  <c r="U919" i="1" s="1"/>
  <c r="W918" i="1"/>
  <c r="U918" i="1" s="1"/>
  <c r="W917" i="1"/>
  <c r="U917" i="1" s="1"/>
  <c r="W916" i="1"/>
  <c r="U916" i="1" s="1"/>
  <c r="W915" i="1"/>
  <c r="U915" i="1" s="1"/>
  <c r="W914" i="1"/>
  <c r="U914" i="1" s="1"/>
  <c r="W913" i="1"/>
  <c r="U913" i="1" s="1"/>
  <c r="W912" i="1"/>
  <c r="U912" i="1" s="1"/>
  <c r="W911" i="1"/>
  <c r="U911" i="1" s="1"/>
  <c r="W910" i="1"/>
  <c r="U910" i="1" s="1"/>
  <c r="W909" i="1"/>
  <c r="U909" i="1" s="1"/>
  <c r="W908" i="1"/>
  <c r="U908" i="1" s="1"/>
  <c r="W907" i="1"/>
  <c r="U907" i="1" s="1"/>
  <c r="W906" i="1"/>
  <c r="U906" i="1" s="1"/>
  <c r="W905" i="1"/>
  <c r="U905" i="1" s="1"/>
  <c r="W904" i="1"/>
  <c r="U904" i="1" s="1"/>
  <c r="W903" i="1"/>
  <c r="U903" i="1" s="1"/>
  <c r="W902" i="1"/>
  <c r="U902" i="1" s="1"/>
  <c r="W901" i="1"/>
  <c r="U901" i="1" s="1"/>
  <c r="W900" i="1"/>
  <c r="U900" i="1" s="1"/>
  <c r="W899" i="1"/>
  <c r="U899" i="1" s="1"/>
  <c r="W898" i="1"/>
  <c r="U898" i="1" s="1"/>
  <c r="W897" i="1"/>
  <c r="U897" i="1" s="1"/>
  <c r="W896" i="1"/>
  <c r="U896" i="1" s="1"/>
  <c r="W895" i="1"/>
  <c r="U895" i="1" s="1"/>
  <c r="W894" i="1"/>
  <c r="U894" i="1" s="1"/>
  <c r="W893" i="1"/>
  <c r="U893" i="1" s="1"/>
  <c r="W892" i="1"/>
  <c r="U892" i="1" s="1"/>
  <c r="W891" i="1"/>
  <c r="U891" i="1" s="1"/>
  <c r="W890" i="1"/>
  <c r="U890" i="1" s="1"/>
  <c r="W889" i="1"/>
  <c r="U889" i="1" s="1"/>
  <c r="W888" i="1"/>
  <c r="U888" i="1" s="1"/>
  <c r="W887" i="1"/>
  <c r="U887" i="1" s="1"/>
  <c r="W886" i="1"/>
  <c r="U886" i="1" s="1"/>
  <c r="W885" i="1"/>
  <c r="U885" i="1" s="1"/>
  <c r="W884" i="1"/>
  <c r="U884" i="1" s="1"/>
  <c r="W883" i="1"/>
  <c r="U883" i="1" s="1"/>
  <c r="W882" i="1"/>
  <c r="U882" i="1" s="1"/>
  <c r="W881" i="1"/>
  <c r="U881" i="1" s="1"/>
  <c r="W880" i="1"/>
  <c r="U880" i="1" s="1"/>
  <c r="W879" i="1"/>
  <c r="U879" i="1" s="1"/>
  <c r="W878" i="1"/>
  <c r="U878" i="1" s="1"/>
  <c r="W877" i="1"/>
  <c r="U877" i="1" s="1"/>
  <c r="W876" i="1"/>
  <c r="U876" i="1" s="1"/>
  <c r="W875" i="1"/>
  <c r="U875" i="1" s="1"/>
  <c r="W874" i="1"/>
  <c r="U874" i="1" s="1"/>
  <c r="W873" i="1"/>
  <c r="U873" i="1" s="1"/>
  <c r="W872" i="1"/>
  <c r="U872" i="1" s="1"/>
  <c r="W871" i="1"/>
  <c r="U871" i="1" s="1"/>
  <c r="W870" i="1"/>
  <c r="U870" i="1" s="1"/>
  <c r="W869" i="1"/>
  <c r="U869" i="1" s="1"/>
  <c r="W868" i="1"/>
  <c r="U868" i="1" s="1"/>
  <c r="W867" i="1"/>
  <c r="U867" i="1" s="1"/>
  <c r="W866" i="1"/>
  <c r="U866" i="1" s="1"/>
  <c r="Y865" i="1"/>
  <c r="W865" i="1"/>
  <c r="U865" i="1" s="1"/>
  <c r="Y864" i="1"/>
  <c r="W864" i="1"/>
  <c r="U864" i="1" s="1"/>
  <c r="Y863" i="1"/>
  <c r="W863" i="1"/>
  <c r="U863" i="1" s="1"/>
  <c r="Y862" i="1"/>
  <c r="W862" i="1"/>
  <c r="U862" i="1" s="1"/>
  <c r="Y861" i="1"/>
  <c r="W861" i="1"/>
  <c r="U861" i="1" s="1"/>
  <c r="Y860" i="1"/>
  <c r="W860" i="1"/>
  <c r="U860" i="1" s="1"/>
  <c r="Y859" i="1"/>
  <c r="W859" i="1"/>
  <c r="U859" i="1" s="1"/>
  <c r="Y858" i="1"/>
  <c r="W858" i="1"/>
  <c r="U858" i="1" s="1"/>
  <c r="Y857" i="1"/>
  <c r="W857" i="1"/>
  <c r="U857" i="1" s="1"/>
  <c r="Y856" i="1"/>
  <c r="W856" i="1"/>
  <c r="U856" i="1" s="1"/>
  <c r="Y855" i="1"/>
  <c r="W855" i="1"/>
  <c r="U855" i="1" s="1"/>
  <c r="Y854" i="1"/>
  <c r="W854" i="1"/>
  <c r="U854" i="1" s="1"/>
  <c r="Y853" i="1"/>
  <c r="W853" i="1"/>
  <c r="U853" i="1" s="1"/>
  <c r="Y852" i="1"/>
  <c r="W852" i="1"/>
  <c r="U852" i="1" s="1"/>
  <c r="Y851" i="1"/>
  <c r="W851" i="1"/>
  <c r="U851" i="1" s="1"/>
  <c r="Y850" i="1"/>
  <c r="W850" i="1"/>
  <c r="U850" i="1" s="1"/>
  <c r="Y849" i="1"/>
  <c r="W849" i="1"/>
  <c r="U849" i="1" s="1"/>
  <c r="Y848" i="1"/>
  <c r="W848" i="1"/>
  <c r="U848" i="1" s="1"/>
  <c r="Y847" i="1"/>
  <c r="W847" i="1"/>
  <c r="U847" i="1" s="1"/>
  <c r="Y846" i="1"/>
  <c r="W846" i="1"/>
  <c r="U846" i="1" s="1"/>
  <c r="Y845" i="1"/>
  <c r="W845" i="1"/>
  <c r="U845" i="1" s="1"/>
  <c r="Y844" i="1"/>
  <c r="W844" i="1"/>
  <c r="U844" i="1" s="1"/>
  <c r="Y843" i="1"/>
  <c r="W843" i="1"/>
  <c r="U843" i="1" s="1"/>
  <c r="Y842" i="1"/>
  <c r="W842" i="1"/>
  <c r="U842" i="1" s="1"/>
  <c r="Y841" i="1"/>
  <c r="W841" i="1"/>
  <c r="U841" i="1" s="1"/>
  <c r="Y840" i="1"/>
  <c r="W840" i="1"/>
  <c r="U840" i="1" s="1"/>
  <c r="Y839" i="1"/>
  <c r="W839" i="1"/>
  <c r="U839" i="1" s="1"/>
  <c r="Y838" i="1"/>
  <c r="W838" i="1"/>
  <c r="U838" i="1" s="1"/>
  <c r="Y837" i="1"/>
  <c r="W837" i="1"/>
  <c r="U837" i="1" s="1"/>
  <c r="Y836" i="1"/>
  <c r="W836" i="1"/>
  <c r="U836" i="1" s="1"/>
  <c r="Y835" i="1"/>
  <c r="W835" i="1"/>
  <c r="U835" i="1" s="1"/>
  <c r="Y834" i="1"/>
  <c r="W834" i="1"/>
  <c r="U834" i="1" s="1"/>
  <c r="Y833" i="1"/>
  <c r="W833" i="1"/>
  <c r="U833" i="1" s="1"/>
  <c r="Y832" i="1"/>
  <c r="W832" i="1"/>
  <c r="U832" i="1" s="1"/>
  <c r="Y831" i="1"/>
  <c r="W831" i="1"/>
  <c r="U831" i="1" s="1"/>
  <c r="Y830" i="1"/>
  <c r="W830" i="1"/>
  <c r="U830" i="1" s="1"/>
  <c r="Y829" i="1"/>
  <c r="W829" i="1"/>
  <c r="U829" i="1" s="1"/>
  <c r="Y828" i="1"/>
  <c r="W828" i="1"/>
  <c r="U828" i="1" s="1"/>
  <c r="Y827" i="1"/>
  <c r="W827" i="1"/>
  <c r="U827" i="1" s="1"/>
  <c r="Y826" i="1"/>
  <c r="W826" i="1"/>
  <c r="U826" i="1"/>
  <c r="Y825" i="1"/>
  <c r="W825" i="1"/>
  <c r="U825" i="1" s="1"/>
  <c r="Y824" i="1"/>
  <c r="W824" i="1"/>
  <c r="U824" i="1" s="1"/>
  <c r="Y823" i="1"/>
  <c r="W823" i="1"/>
  <c r="U823" i="1" s="1"/>
  <c r="Y822" i="1"/>
  <c r="W822" i="1"/>
  <c r="U822" i="1" s="1"/>
  <c r="Y821" i="1"/>
  <c r="W821" i="1"/>
  <c r="U821" i="1" s="1"/>
  <c r="Y820" i="1"/>
  <c r="W820" i="1"/>
  <c r="U820" i="1" s="1"/>
  <c r="Y819" i="1"/>
  <c r="W819" i="1"/>
  <c r="U819" i="1" s="1"/>
  <c r="Y818" i="1"/>
  <c r="W818" i="1"/>
  <c r="U818" i="1" s="1"/>
  <c r="Y817" i="1"/>
  <c r="W817" i="1"/>
  <c r="U817" i="1" s="1"/>
  <c r="Y816" i="1"/>
  <c r="W816" i="1"/>
  <c r="U816" i="1" s="1"/>
  <c r="Y815" i="1"/>
  <c r="W815" i="1"/>
  <c r="U815" i="1" s="1"/>
  <c r="Y814" i="1"/>
  <c r="W814" i="1"/>
  <c r="U814" i="1" s="1"/>
  <c r="Y813" i="1"/>
  <c r="W813" i="1"/>
  <c r="U813" i="1" s="1"/>
  <c r="Y812" i="1"/>
  <c r="W812" i="1"/>
  <c r="U812" i="1" s="1"/>
  <c r="Y811" i="1"/>
  <c r="W811" i="1"/>
  <c r="U811" i="1" s="1"/>
  <c r="Y810" i="1"/>
  <c r="W810" i="1"/>
  <c r="U810" i="1" s="1"/>
  <c r="Y809" i="1"/>
  <c r="W809" i="1"/>
  <c r="U809" i="1" s="1"/>
  <c r="Y808" i="1"/>
  <c r="W808" i="1"/>
  <c r="U808" i="1" s="1"/>
  <c r="Y807" i="1"/>
  <c r="W807" i="1"/>
  <c r="U807" i="1" s="1"/>
  <c r="Y806" i="1"/>
  <c r="W806" i="1"/>
  <c r="U806" i="1" s="1"/>
  <c r="Y805" i="1"/>
  <c r="W805" i="1"/>
  <c r="U805" i="1" s="1"/>
  <c r="Y804" i="1"/>
  <c r="W804" i="1"/>
  <c r="U804" i="1" s="1"/>
  <c r="Y803" i="1"/>
  <c r="W803" i="1"/>
  <c r="U803" i="1" s="1"/>
  <c r="Y802" i="1"/>
  <c r="W802" i="1"/>
  <c r="U802" i="1" s="1"/>
  <c r="Y801" i="1"/>
  <c r="W801" i="1"/>
  <c r="U801" i="1" s="1"/>
  <c r="Y800" i="1"/>
  <c r="W800" i="1"/>
  <c r="U800" i="1" s="1"/>
  <c r="Y799" i="1"/>
  <c r="W799" i="1"/>
  <c r="U799" i="1" s="1"/>
  <c r="Y798" i="1"/>
  <c r="W798" i="1"/>
  <c r="U798" i="1" s="1"/>
  <c r="Y797" i="1"/>
  <c r="W797" i="1"/>
  <c r="U797" i="1" s="1"/>
  <c r="Y796" i="1"/>
  <c r="W796" i="1"/>
  <c r="U796" i="1" s="1"/>
  <c r="Y795" i="1"/>
  <c r="W795" i="1"/>
  <c r="U795" i="1" s="1"/>
  <c r="Y794" i="1"/>
  <c r="W794" i="1"/>
  <c r="U794" i="1" s="1"/>
  <c r="Y793" i="1"/>
  <c r="W793" i="1"/>
  <c r="U793" i="1" s="1"/>
  <c r="Y792" i="1"/>
  <c r="W792" i="1"/>
  <c r="U792" i="1" s="1"/>
  <c r="Y791" i="1"/>
  <c r="W791" i="1"/>
  <c r="U791" i="1" s="1"/>
  <c r="Y790" i="1"/>
  <c r="W790" i="1"/>
  <c r="U790" i="1" s="1"/>
  <c r="Y789" i="1"/>
  <c r="W789" i="1"/>
  <c r="U789" i="1" s="1"/>
  <c r="Y788" i="1"/>
  <c r="W788" i="1"/>
  <c r="U788" i="1" s="1"/>
  <c r="Y787" i="1"/>
  <c r="W787" i="1"/>
  <c r="U787" i="1" s="1"/>
  <c r="Y786" i="1"/>
  <c r="W786" i="1"/>
  <c r="U786" i="1" s="1"/>
  <c r="Y785" i="1"/>
  <c r="W785" i="1"/>
  <c r="U785" i="1" s="1"/>
  <c r="Y784" i="1"/>
  <c r="W784" i="1"/>
  <c r="U784" i="1" s="1"/>
  <c r="Y783" i="1"/>
  <c r="W783" i="1"/>
  <c r="U783" i="1" s="1"/>
  <c r="Y782" i="1"/>
  <c r="W782" i="1"/>
  <c r="U782" i="1" s="1"/>
  <c r="Y781" i="1"/>
  <c r="W781" i="1"/>
  <c r="U781" i="1" s="1"/>
  <c r="Y780" i="1"/>
  <c r="W780" i="1"/>
  <c r="U780" i="1" s="1"/>
  <c r="Y779" i="1"/>
  <c r="W779" i="1"/>
  <c r="U779" i="1" s="1"/>
  <c r="Y778" i="1"/>
  <c r="W778" i="1"/>
  <c r="U778" i="1" s="1"/>
  <c r="Y777" i="1"/>
  <c r="W777" i="1"/>
  <c r="U777" i="1" s="1"/>
  <c r="Y776" i="1"/>
  <c r="W776" i="1"/>
  <c r="U776" i="1" s="1"/>
  <c r="Y775" i="1"/>
  <c r="W775" i="1"/>
  <c r="U775" i="1" s="1"/>
  <c r="Y774" i="1"/>
  <c r="W774" i="1"/>
  <c r="U774" i="1" s="1"/>
  <c r="Y773" i="1"/>
  <c r="W773" i="1"/>
  <c r="U773" i="1" s="1"/>
  <c r="Y772" i="1"/>
  <c r="W772" i="1"/>
  <c r="U772" i="1" s="1"/>
  <c r="Y771" i="1"/>
  <c r="W771" i="1"/>
  <c r="U771" i="1" s="1"/>
  <c r="Y770" i="1"/>
  <c r="W770" i="1"/>
  <c r="U770" i="1" s="1"/>
  <c r="Y769" i="1"/>
  <c r="W769" i="1"/>
  <c r="U769" i="1" s="1"/>
  <c r="Y768" i="1"/>
  <c r="W768" i="1"/>
  <c r="U768" i="1" s="1"/>
  <c r="Y767" i="1"/>
  <c r="W767" i="1"/>
  <c r="U767" i="1" s="1"/>
  <c r="Y766" i="1"/>
  <c r="W766" i="1"/>
  <c r="U766" i="1" s="1"/>
  <c r="Y765" i="1"/>
  <c r="W765" i="1"/>
  <c r="U765" i="1" s="1"/>
  <c r="Y764" i="1"/>
  <c r="W764" i="1"/>
  <c r="U764" i="1" s="1"/>
  <c r="Y763" i="1"/>
  <c r="W763" i="1"/>
  <c r="U763" i="1" s="1"/>
  <c r="Y762" i="1"/>
  <c r="W762" i="1"/>
  <c r="U762" i="1" s="1"/>
  <c r="Y761" i="1"/>
  <c r="W761" i="1"/>
  <c r="U761" i="1" s="1"/>
  <c r="Y760" i="1"/>
  <c r="W760" i="1"/>
  <c r="U760" i="1" s="1"/>
  <c r="Y759" i="1"/>
  <c r="W759" i="1"/>
  <c r="U759" i="1" s="1"/>
  <c r="Y758" i="1"/>
  <c r="W758" i="1"/>
  <c r="U758" i="1" s="1"/>
  <c r="Y757" i="1"/>
  <c r="W757" i="1"/>
  <c r="U757" i="1" s="1"/>
  <c r="Y756" i="1"/>
  <c r="W756" i="1"/>
  <c r="U756" i="1" s="1"/>
  <c r="Y755" i="1"/>
  <c r="W755" i="1"/>
  <c r="U755" i="1" s="1"/>
  <c r="Y754" i="1"/>
  <c r="W754" i="1"/>
  <c r="U754" i="1" s="1"/>
  <c r="Y753" i="1"/>
  <c r="W753" i="1"/>
  <c r="U753" i="1" s="1"/>
  <c r="Y752" i="1"/>
  <c r="W752" i="1"/>
  <c r="U752" i="1" s="1"/>
  <c r="Y751" i="1"/>
  <c r="W751" i="1"/>
  <c r="U751" i="1" s="1"/>
  <c r="Y750" i="1"/>
  <c r="W750" i="1"/>
  <c r="U750" i="1" s="1"/>
  <c r="Y749" i="1"/>
  <c r="W749" i="1"/>
  <c r="U749" i="1" s="1"/>
  <c r="Y748" i="1"/>
  <c r="W748" i="1"/>
  <c r="U748" i="1" s="1"/>
  <c r="Y747" i="1"/>
  <c r="W747" i="1"/>
  <c r="U747" i="1" s="1"/>
  <c r="Y746" i="1"/>
  <c r="W746" i="1"/>
  <c r="U746" i="1" s="1"/>
  <c r="Y745" i="1"/>
  <c r="W745" i="1"/>
  <c r="U745" i="1" s="1"/>
  <c r="Y744" i="1"/>
  <c r="W744" i="1"/>
  <c r="U744" i="1" s="1"/>
  <c r="Y743" i="1"/>
  <c r="W743" i="1"/>
  <c r="U743" i="1" s="1"/>
  <c r="Y742" i="1"/>
  <c r="W742" i="1"/>
  <c r="U742" i="1" s="1"/>
  <c r="Y741" i="1"/>
  <c r="W741" i="1"/>
  <c r="U741" i="1" s="1"/>
  <c r="Y740" i="1"/>
  <c r="W740" i="1"/>
  <c r="U740" i="1" s="1"/>
  <c r="Y739" i="1"/>
  <c r="W739" i="1"/>
  <c r="U739" i="1" s="1"/>
  <c r="Y738" i="1"/>
  <c r="W738" i="1"/>
  <c r="U738" i="1" s="1"/>
  <c r="Y737" i="1"/>
  <c r="W737" i="1"/>
  <c r="U737" i="1" s="1"/>
  <c r="Y736" i="1"/>
  <c r="W736" i="1"/>
  <c r="U736" i="1" s="1"/>
  <c r="Y735" i="1"/>
  <c r="W735" i="1"/>
  <c r="U735" i="1" s="1"/>
  <c r="Y734" i="1"/>
  <c r="W734" i="1"/>
  <c r="U734" i="1" s="1"/>
  <c r="Y733" i="1"/>
  <c r="W733" i="1"/>
  <c r="U733" i="1" s="1"/>
  <c r="Y732" i="1"/>
  <c r="W732" i="1"/>
  <c r="U732" i="1" s="1"/>
  <c r="Y731" i="1"/>
  <c r="W731" i="1"/>
  <c r="U731" i="1" s="1"/>
  <c r="Y730" i="1"/>
  <c r="W730" i="1"/>
  <c r="U730" i="1" s="1"/>
  <c r="Y729" i="1"/>
  <c r="W729" i="1"/>
  <c r="U729" i="1" s="1"/>
  <c r="Y728" i="1"/>
  <c r="W728" i="1"/>
  <c r="U728" i="1" s="1"/>
  <c r="Y727" i="1"/>
  <c r="W727" i="1"/>
  <c r="U727" i="1" s="1"/>
  <c r="Y726" i="1"/>
  <c r="W726" i="1"/>
  <c r="U726" i="1" s="1"/>
  <c r="Y725" i="1"/>
  <c r="W725" i="1"/>
  <c r="U725" i="1" s="1"/>
  <c r="Y724" i="1"/>
  <c r="W724" i="1"/>
  <c r="U724" i="1" s="1"/>
  <c r="Y723" i="1"/>
  <c r="W723" i="1"/>
  <c r="U723" i="1" s="1"/>
  <c r="Y722" i="1"/>
  <c r="W722" i="1"/>
  <c r="U722" i="1" s="1"/>
  <c r="Y721" i="1"/>
  <c r="W721" i="1"/>
  <c r="U721" i="1" s="1"/>
  <c r="Y720" i="1"/>
  <c r="W720" i="1"/>
  <c r="U720" i="1" s="1"/>
  <c r="Y719" i="1"/>
  <c r="W719" i="1"/>
  <c r="U719" i="1" s="1"/>
  <c r="Y718" i="1"/>
  <c r="W718" i="1"/>
  <c r="U718" i="1" s="1"/>
  <c r="Y717" i="1"/>
  <c r="W717" i="1"/>
  <c r="U717" i="1" s="1"/>
  <c r="Y716" i="1"/>
  <c r="W716" i="1"/>
  <c r="U716" i="1" s="1"/>
  <c r="Y715" i="1"/>
  <c r="W715" i="1"/>
  <c r="U715" i="1" s="1"/>
  <c r="Y714" i="1"/>
  <c r="W714" i="1"/>
  <c r="U714" i="1" s="1"/>
  <c r="Y713" i="1"/>
  <c r="W713" i="1"/>
  <c r="U713" i="1" s="1"/>
  <c r="Y712" i="1"/>
  <c r="W712" i="1"/>
  <c r="U712" i="1" s="1"/>
  <c r="Y711" i="1"/>
  <c r="W711" i="1"/>
  <c r="U711" i="1" s="1"/>
  <c r="Y710" i="1"/>
  <c r="W710" i="1"/>
  <c r="U710" i="1" s="1"/>
  <c r="Y709" i="1"/>
  <c r="W709" i="1"/>
  <c r="U709" i="1" s="1"/>
  <c r="Y708" i="1"/>
  <c r="W708" i="1"/>
  <c r="U708" i="1" s="1"/>
  <c r="Y707" i="1"/>
  <c r="W707" i="1"/>
  <c r="U707" i="1" s="1"/>
  <c r="Y706" i="1"/>
  <c r="W706" i="1"/>
  <c r="U706" i="1" s="1"/>
  <c r="Y705" i="1"/>
  <c r="W705" i="1"/>
  <c r="U705" i="1" s="1"/>
  <c r="Y704" i="1"/>
  <c r="W704" i="1"/>
  <c r="U704" i="1" s="1"/>
  <c r="Y703" i="1"/>
  <c r="W703" i="1"/>
  <c r="U703" i="1" s="1"/>
  <c r="Y702" i="1"/>
  <c r="W702" i="1"/>
  <c r="U702" i="1" s="1"/>
  <c r="Y701" i="1"/>
  <c r="W701" i="1"/>
  <c r="U701" i="1" s="1"/>
  <c r="Y700" i="1"/>
  <c r="W700" i="1"/>
  <c r="U700" i="1" s="1"/>
  <c r="Y699" i="1"/>
  <c r="W699" i="1"/>
  <c r="U699" i="1" s="1"/>
  <c r="Y698" i="1"/>
  <c r="W698" i="1"/>
  <c r="U698" i="1" s="1"/>
  <c r="Y697" i="1"/>
  <c r="W697" i="1"/>
  <c r="U697" i="1" s="1"/>
  <c r="Y696" i="1"/>
  <c r="W696" i="1"/>
  <c r="U696" i="1" s="1"/>
  <c r="Y695" i="1"/>
  <c r="W695" i="1"/>
  <c r="U695" i="1" s="1"/>
  <c r="Y694" i="1"/>
  <c r="W694" i="1"/>
  <c r="U694" i="1" s="1"/>
  <c r="Y693" i="1"/>
  <c r="W693" i="1"/>
  <c r="U693" i="1" s="1"/>
  <c r="Y692" i="1"/>
  <c r="W692" i="1"/>
  <c r="U692" i="1" s="1"/>
  <c r="Y691" i="1"/>
  <c r="W691" i="1"/>
  <c r="U691" i="1" s="1"/>
  <c r="Y690" i="1"/>
  <c r="W690" i="1"/>
  <c r="U690" i="1" s="1"/>
  <c r="Y689" i="1"/>
  <c r="W689" i="1"/>
  <c r="U689" i="1" s="1"/>
  <c r="Y688" i="1"/>
  <c r="W688" i="1"/>
  <c r="U688" i="1" s="1"/>
  <c r="Y687" i="1"/>
  <c r="W687" i="1"/>
  <c r="U687" i="1" s="1"/>
  <c r="Y686" i="1"/>
  <c r="W686" i="1"/>
  <c r="U686" i="1" s="1"/>
  <c r="Y685" i="1"/>
  <c r="W685" i="1"/>
  <c r="U685" i="1" s="1"/>
  <c r="Y684" i="1"/>
  <c r="W684" i="1"/>
  <c r="U684" i="1" s="1"/>
  <c r="Y683" i="1"/>
  <c r="W683" i="1"/>
  <c r="U683" i="1" s="1"/>
  <c r="Y682" i="1"/>
  <c r="W682" i="1"/>
  <c r="U682" i="1" s="1"/>
  <c r="Y681" i="1"/>
  <c r="W681" i="1"/>
  <c r="U681" i="1" s="1"/>
  <c r="Y680" i="1"/>
  <c r="W680" i="1"/>
  <c r="U680" i="1" s="1"/>
  <c r="Y679" i="1"/>
  <c r="W679" i="1"/>
  <c r="U679" i="1" s="1"/>
  <c r="Y678" i="1"/>
  <c r="W678" i="1"/>
  <c r="U678" i="1" s="1"/>
  <c r="Y677" i="1"/>
  <c r="W677" i="1"/>
  <c r="U677" i="1" s="1"/>
  <c r="Y676" i="1"/>
  <c r="W676" i="1"/>
  <c r="U676" i="1" s="1"/>
  <c r="Y675" i="1"/>
  <c r="W675" i="1"/>
  <c r="U675" i="1" s="1"/>
  <c r="Y674" i="1"/>
  <c r="W674" i="1"/>
  <c r="U674" i="1" s="1"/>
  <c r="Y673" i="1"/>
  <c r="W673" i="1"/>
  <c r="U673" i="1" s="1"/>
  <c r="Y672" i="1"/>
  <c r="W672" i="1"/>
  <c r="U672" i="1" s="1"/>
  <c r="Y671" i="1"/>
  <c r="W671" i="1"/>
  <c r="U671" i="1" s="1"/>
  <c r="Y670" i="1"/>
  <c r="W670" i="1"/>
  <c r="U670" i="1" s="1"/>
  <c r="Y669" i="1"/>
  <c r="W669" i="1"/>
  <c r="U669" i="1" s="1"/>
  <c r="Y668" i="1"/>
  <c r="W668" i="1"/>
  <c r="U668" i="1" s="1"/>
  <c r="Y667" i="1"/>
  <c r="W667" i="1"/>
  <c r="U667" i="1" s="1"/>
  <c r="Y666" i="1"/>
  <c r="W666" i="1"/>
  <c r="U666" i="1" s="1"/>
  <c r="Y665" i="1"/>
  <c r="W665" i="1"/>
  <c r="U665" i="1" s="1"/>
  <c r="Y664" i="1"/>
  <c r="W664" i="1"/>
  <c r="U664" i="1" s="1"/>
  <c r="Y663" i="1"/>
  <c r="W663" i="1"/>
  <c r="U663" i="1" s="1"/>
  <c r="Y662" i="1"/>
  <c r="W662" i="1"/>
  <c r="U662" i="1" s="1"/>
  <c r="Y661" i="1"/>
  <c r="W661" i="1"/>
  <c r="U661" i="1" s="1"/>
  <c r="Y660" i="1"/>
  <c r="W660" i="1"/>
  <c r="U660" i="1" s="1"/>
  <c r="Y659" i="1"/>
  <c r="W659" i="1"/>
  <c r="U659" i="1" s="1"/>
  <c r="Y658" i="1"/>
  <c r="W658" i="1"/>
  <c r="U658" i="1" s="1"/>
  <c r="Y657" i="1"/>
  <c r="W657" i="1"/>
  <c r="U657" i="1" s="1"/>
  <c r="Y656" i="1"/>
  <c r="W656" i="1"/>
  <c r="U656" i="1" s="1"/>
  <c r="Y655" i="1"/>
  <c r="W655" i="1"/>
  <c r="U655" i="1" s="1"/>
  <c r="Y654" i="1"/>
  <c r="W654" i="1"/>
  <c r="U654" i="1" s="1"/>
  <c r="Y653" i="1"/>
  <c r="W653" i="1"/>
  <c r="U653" i="1" s="1"/>
  <c r="Y652" i="1"/>
  <c r="W652" i="1"/>
  <c r="U652" i="1" s="1"/>
  <c r="Y651" i="1"/>
  <c r="W651" i="1"/>
  <c r="U651" i="1" s="1"/>
  <c r="Y650" i="1"/>
  <c r="W650" i="1"/>
  <c r="U650" i="1" s="1"/>
  <c r="Y649" i="1"/>
  <c r="W649" i="1"/>
  <c r="U649" i="1" s="1"/>
  <c r="Y648" i="1"/>
  <c r="W648" i="1"/>
  <c r="U648" i="1" s="1"/>
  <c r="Y647" i="1"/>
  <c r="W647" i="1"/>
  <c r="U647" i="1" s="1"/>
  <c r="Y646" i="1"/>
  <c r="W646" i="1"/>
  <c r="U646" i="1" s="1"/>
  <c r="Y645" i="1"/>
  <c r="W645" i="1"/>
  <c r="U645" i="1" s="1"/>
  <c r="Y644" i="1"/>
  <c r="W644" i="1"/>
  <c r="U644" i="1" s="1"/>
  <c r="Y643" i="1"/>
  <c r="W643" i="1"/>
  <c r="U643" i="1" s="1"/>
  <c r="Y642" i="1"/>
  <c r="W642" i="1"/>
  <c r="U642" i="1" s="1"/>
  <c r="Y641" i="1"/>
  <c r="W641" i="1"/>
  <c r="U641" i="1" s="1"/>
  <c r="Y640" i="1"/>
  <c r="W640" i="1"/>
  <c r="U640" i="1" s="1"/>
  <c r="Y639" i="1"/>
  <c r="W639" i="1"/>
  <c r="U639" i="1" s="1"/>
  <c r="Y638" i="1"/>
  <c r="W638" i="1"/>
  <c r="U638" i="1" s="1"/>
  <c r="Y637" i="1"/>
  <c r="W637" i="1"/>
  <c r="U637" i="1" s="1"/>
  <c r="Y636" i="1"/>
  <c r="W636" i="1"/>
  <c r="U636" i="1" s="1"/>
  <c r="Y635" i="1"/>
  <c r="W635" i="1"/>
  <c r="U635" i="1" s="1"/>
  <c r="Y634" i="1"/>
  <c r="W634" i="1"/>
  <c r="U634" i="1" s="1"/>
  <c r="Y633" i="1"/>
  <c r="W633" i="1"/>
  <c r="U633" i="1" s="1"/>
  <c r="Y632" i="1"/>
  <c r="W632" i="1"/>
  <c r="U632" i="1" s="1"/>
  <c r="Y631" i="1"/>
  <c r="W631" i="1"/>
  <c r="U631" i="1" s="1"/>
  <c r="Y630" i="1"/>
  <c r="W630" i="1"/>
  <c r="U630" i="1" s="1"/>
  <c r="Y629" i="1"/>
  <c r="W629" i="1"/>
  <c r="U629" i="1" s="1"/>
  <c r="Y628" i="1"/>
  <c r="W628" i="1"/>
  <c r="U628" i="1" s="1"/>
  <c r="Y627" i="1"/>
  <c r="W627" i="1"/>
  <c r="U627" i="1" s="1"/>
  <c r="Y626" i="1"/>
  <c r="W626" i="1"/>
  <c r="U626" i="1" s="1"/>
  <c r="Y625" i="1"/>
  <c r="W625" i="1"/>
  <c r="U625" i="1" s="1"/>
  <c r="Y624" i="1"/>
  <c r="W624" i="1"/>
  <c r="U624" i="1" s="1"/>
  <c r="Y623" i="1"/>
  <c r="W623" i="1"/>
  <c r="U623" i="1" s="1"/>
  <c r="Y622" i="1"/>
  <c r="W622" i="1"/>
  <c r="U622" i="1" s="1"/>
  <c r="Y621" i="1"/>
  <c r="W621" i="1"/>
  <c r="U621" i="1" s="1"/>
  <c r="Y620" i="1"/>
  <c r="W620" i="1"/>
  <c r="U620" i="1" s="1"/>
  <c r="Y619" i="1"/>
  <c r="W619" i="1"/>
  <c r="U619" i="1" s="1"/>
  <c r="Y618" i="1"/>
  <c r="W618" i="1"/>
  <c r="U618" i="1" s="1"/>
  <c r="Y617" i="1"/>
  <c r="W617" i="1"/>
  <c r="U617" i="1" s="1"/>
  <c r="Y616" i="1"/>
  <c r="W616" i="1"/>
  <c r="U616" i="1" s="1"/>
  <c r="Y615" i="1"/>
  <c r="W615" i="1"/>
  <c r="U615" i="1" s="1"/>
  <c r="Y614" i="1"/>
  <c r="W614" i="1"/>
  <c r="U614" i="1" s="1"/>
  <c r="Y613" i="1"/>
  <c r="W613" i="1"/>
  <c r="U613" i="1" s="1"/>
  <c r="Y612" i="1"/>
  <c r="W612" i="1"/>
  <c r="U612" i="1" s="1"/>
  <c r="Y611" i="1"/>
  <c r="W611" i="1"/>
  <c r="U611" i="1" s="1"/>
  <c r="Y610" i="1"/>
  <c r="W610" i="1"/>
  <c r="U610" i="1" s="1"/>
  <c r="Y609" i="1"/>
  <c r="W609" i="1"/>
  <c r="U609" i="1" s="1"/>
  <c r="Y608" i="1"/>
  <c r="W608" i="1"/>
  <c r="U608" i="1" s="1"/>
  <c r="Y607" i="1"/>
  <c r="W607" i="1"/>
  <c r="U607" i="1" s="1"/>
  <c r="Y606" i="1"/>
  <c r="W606" i="1"/>
  <c r="U606" i="1" s="1"/>
  <c r="Y605" i="1"/>
  <c r="W605" i="1"/>
  <c r="U605" i="1" s="1"/>
  <c r="Y604" i="1"/>
  <c r="W604" i="1"/>
  <c r="U604" i="1" s="1"/>
  <c r="Y603" i="1"/>
  <c r="W603" i="1"/>
  <c r="U603" i="1" s="1"/>
  <c r="Y602" i="1"/>
  <c r="W602" i="1"/>
  <c r="U602" i="1" s="1"/>
  <c r="Y601" i="1"/>
  <c r="W601" i="1"/>
  <c r="U601" i="1" s="1"/>
  <c r="Y600" i="1"/>
  <c r="W600" i="1"/>
  <c r="U600" i="1" s="1"/>
  <c r="Y599" i="1"/>
  <c r="W599" i="1"/>
  <c r="U599" i="1" s="1"/>
  <c r="Y598" i="1"/>
  <c r="W598" i="1"/>
  <c r="U598" i="1" s="1"/>
  <c r="Y597" i="1"/>
  <c r="W597" i="1"/>
  <c r="U597" i="1" s="1"/>
  <c r="Y596" i="1"/>
  <c r="W596" i="1"/>
  <c r="U596" i="1" s="1"/>
  <c r="Y595" i="1"/>
  <c r="W595" i="1"/>
  <c r="U595" i="1" s="1"/>
  <c r="Y594" i="1"/>
  <c r="W594" i="1"/>
  <c r="U594" i="1" s="1"/>
  <c r="Y593" i="1"/>
  <c r="W593" i="1"/>
  <c r="U593" i="1" s="1"/>
  <c r="Y592" i="1"/>
  <c r="W592" i="1"/>
  <c r="U592" i="1" s="1"/>
  <c r="Y591" i="1"/>
  <c r="W591" i="1"/>
  <c r="U591" i="1" s="1"/>
  <c r="Y590" i="1"/>
  <c r="W590" i="1"/>
  <c r="U590" i="1" s="1"/>
  <c r="Y589" i="1"/>
  <c r="W589" i="1"/>
  <c r="U589" i="1" s="1"/>
  <c r="Y588" i="1"/>
  <c r="W588" i="1"/>
  <c r="U588" i="1" s="1"/>
  <c r="Y587" i="1"/>
  <c r="W587" i="1"/>
  <c r="U587" i="1" s="1"/>
  <c r="Y586" i="1"/>
  <c r="W586" i="1"/>
  <c r="U586" i="1" s="1"/>
  <c r="Y585" i="1"/>
  <c r="W585" i="1"/>
  <c r="U585" i="1" s="1"/>
  <c r="Y584" i="1"/>
  <c r="W584" i="1"/>
  <c r="U584" i="1" s="1"/>
  <c r="Y583" i="1"/>
  <c r="W583" i="1"/>
  <c r="U583" i="1" s="1"/>
  <c r="Y582" i="1"/>
  <c r="W582" i="1"/>
  <c r="U582" i="1" s="1"/>
  <c r="Y581" i="1"/>
  <c r="W581" i="1"/>
  <c r="U581" i="1" s="1"/>
  <c r="Y580" i="1"/>
  <c r="W580" i="1"/>
  <c r="U580" i="1" s="1"/>
  <c r="Y579" i="1"/>
  <c r="W579" i="1"/>
  <c r="U579" i="1" s="1"/>
  <c r="Y578" i="1"/>
  <c r="W578" i="1"/>
  <c r="U578" i="1" s="1"/>
  <c r="Y577" i="1"/>
  <c r="W577" i="1"/>
  <c r="U577" i="1" s="1"/>
  <c r="Y576" i="1"/>
  <c r="W576" i="1"/>
  <c r="U576" i="1" s="1"/>
  <c r="Y575" i="1"/>
  <c r="W575" i="1"/>
  <c r="U575" i="1" s="1"/>
  <c r="Y574" i="1"/>
  <c r="W574" i="1"/>
  <c r="U574" i="1" s="1"/>
  <c r="Y573" i="1"/>
  <c r="W573" i="1"/>
  <c r="U573" i="1" s="1"/>
  <c r="Y572" i="1"/>
  <c r="W572" i="1"/>
  <c r="U572" i="1" s="1"/>
  <c r="Y571" i="1"/>
  <c r="W571" i="1"/>
  <c r="U571" i="1" s="1"/>
  <c r="Y570" i="1"/>
  <c r="W570" i="1"/>
  <c r="U570" i="1" s="1"/>
  <c r="Y569" i="1"/>
  <c r="W569" i="1"/>
  <c r="U569" i="1" s="1"/>
  <c r="Y568" i="1"/>
  <c r="W568" i="1"/>
  <c r="U568" i="1" s="1"/>
  <c r="Y567" i="1"/>
  <c r="W567" i="1"/>
  <c r="U567" i="1" s="1"/>
  <c r="Y566" i="1"/>
  <c r="W566" i="1"/>
  <c r="U566" i="1" s="1"/>
  <c r="Y565" i="1"/>
  <c r="W565" i="1"/>
  <c r="U565" i="1" s="1"/>
  <c r="Y564" i="1"/>
  <c r="W564" i="1"/>
  <c r="U564" i="1" s="1"/>
  <c r="Y563" i="1"/>
  <c r="W563" i="1"/>
  <c r="U563" i="1" s="1"/>
  <c r="Y562" i="1"/>
  <c r="W562" i="1"/>
  <c r="U562" i="1" s="1"/>
  <c r="Y561" i="1"/>
  <c r="W561" i="1"/>
  <c r="U561" i="1" s="1"/>
  <c r="Y560" i="1"/>
  <c r="W560" i="1"/>
  <c r="U560" i="1" s="1"/>
  <c r="Y559" i="1"/>
  <c r="W559" i="1"/>
  <c r="U559" i="1" s="1"/>
  <c r="Y558" i="1"/>
  <c r="W558" i="1"/>
  <c r="U558" i="1" s="1"/>
  <c r="Y557" i="1"/>
  <c r="W557" i="1"/>
  <c r="U557" i="1" s="1"/>
  <c r="Y556" i="1"/>
  <c r="W556" i="1"/>
  <c r="U556" i="1" s="1"/>
  <c r="Y555" i="1"/>
  <c r="W555" i="1"/>
  <c r="U555" i="1" s="1"/>
  <c r="Y554" i="1"/>
  <c r="W554" i="1"/>
  <c r="U554" i="1" s="1"/>
  <c r="Y553" i="1"/>
  <c r="W553" i="1"/>
  <c r="U553" i="1" s="1"/>
  <c r="Y552" i="1"/>
  <c r="W552" i="1"/>
  <c r="U552" i="1" s="1"/>
  <c r="Y551" i="1"/>
  <c r="W551" i="1"/>
  <c r="U551" i="1" s="1"/>
  <c r="Y550" i="1"/>
  <c r="W550" i="1"/>
  <c r="U550" i="1" s="1"/>
  <c r="Y549" i="1"/>
  <c r="W549" i="1"/>
  <c r="U549" i="1" s="1"/>
  <c r="Y548" i="1"/>
  <c r="W548" i="1"/>
  <c r="U548" i="1" s="1"/>
  <c r="Y547" i="1"/>
  <c r="W547" i="1"/>
  <c r="U547" i="1" s="1"/>
  <c r="Y546" i="1"/>
  <c r="W546" i="1"/>
  <c r="U546" i="1" s="1"/>
  <c r="Y545" i="1"/>
  <c r="W545" i="1"/>
  <c r="U545" i="1" s="1"/>
  <c r="Y544" i="1"/>
  <c r="W544" i="1"/>
  <c r="U544" i="1" s="1"/>
  <c r="Y543" i="1"/>
  <c r="W543" i="1"/>
  <c r="U543" i="1" s="1"/>
  <c r="Y542" i="1"/>
  <c r="W542" i="1"/>
  <c r="U542" i="1" s="1"/>
  <c r="Y541" i="1"/>
  <c r="W541" i="1"/>
  <c r="U541" i="1" s="1"/>
  <c r="Y540" i="1"/>
  <c r="W540" i="1"/>
  <c r="U540" i="1" s="1"/>
  <c r="Y539" i="1"/>
  <c r="W539" i="1"/>
  <c r="U539" i="1" s="1"/>
  <c r="Y538" i="1"/>
  <c r="W538" i="1"/>
  <c r="U538" i="1" s="1"/>
  <c r="Y537" i="1"/>
  <c r="W537" i="1"/>
  <c r="U537" i="1" s="1"/>
  <c r="Y536" i="1"/>
  <c r="W536" i="1"/>
  <c r="U536" i="1" s="1"/>
  <c r="Y535" i="1"/>
  <c r="W535" i="1"/>
  <c r="U535" i="1" s="1"/>
  <c r="Y534" i="1"/>
  <c r="W534" i="1"/>
  <c r="U534" i="1" s="1"/>
  <c r="Y533" i="1"/>
  <c r="W533" i="1"/>
  <c r="U533" i="1" s="1"/>
  <c r="Y532" i="1"/>
  <c r="W532" i="1"/>
  <c r="U532" i="1" s="1"/>
  <c r="Y531" i="1"/>
  <c r="W531" i="1"/>
  <c r="U531" i="1" s="1"/>
  <c r="Y530" i="1"/>
  <c r="W530" i="1"/>
  <c r="U530" i="1" s="1"/>
  <c r="Y529" i="1"/>
  <c r="W529" i="1"/>
  <c r="U529" i="1" s="1"/>
  <c r="Y528" i="1"/>
  <c r="W528" i="1"/>
  <c r="U528" i="1" s="1"/>
  <c r="Y527" i="1"/>
  <c r="W527" i="1"/>
  <c r="U527" i="1" s="1"/>
  <c r="Y526" i="1"/>
  <c r="W526" i="1"/>
  <c r="U526" i="1" s="1"/>
  <c r="Y525" i="1"/>
  <c r="W525" i="1"/>
  <c r="U525" i="1" s="1"/>
  <c r="Y524" i="1"/>
  <c r="W524" i="1"/>
  <c r="U524" i="1" s="1"/>
  <c r="Y523" i="1"/>
  <c r="W523" i="1"/>
  <c r="U523" i="1" s="1"/>
  <c r="Y522" i="1"/>
  <c r="W522" i="1"/>
  <c r="U522" i="1" s="1"/>
  <c r="Y521" i="1"/>
  <c r="W521" i="1"/>
  <c r="U521" i="1" s="1"/>
  <c r="Y520" i="1"/>
  <c r="W520" i="1"/>
  <c r="U520" i="1" s="1"/>
  <c r="Y519" i="1"/>
  <c r="W519" i="1"/>
  <c r="U519" i="1" s="1"/>
  <c r="Y518" i="1"/>
  <c r="W518" i="1"/>
  <c r="U518" i="1" s="1"/>
  <c r="Y517" i="1"/>
  <c r="W517" i="1"/>
  <c r="U517" i="1" s="1"/>
  <c r="Y516" i="1"/>
  <c r="W516" i="1"/>
  <c r="U516" i="1" s="1"/>
  <c r="Y515" i="1"/>
  <c r="W515" i="1"/>
  <c r="U515" i="1" s="1"/>
  <c r="Y514" i="1"/>
  <c r="W514" i="1"/>
  <c r="U514" i="1" s="1"/>
  <c r="Y513" i="1"/>
  <c r="W513" i="1"/>
  <c r="U513" i="1" s="1"/>
  <c r="Y512" i="1"/>
  <c r="W512" i="1"/>
  <c r="U512" i="1" s="1"/>
  <c r="Y511" i="1"/>
  <c r="W511" i="1"/>
  <c r="U511" i="1" s="1"/>
  <c r="Y510" i="1"/>
  <c r="W510" i="1"/>
  <c r="U510" i="1" s="1"/>
  <c r="Y509" i="1"/>
  <c r="W509" i="1"/>
  <c r="U509" i="1" s="1"/>
  <c r="Y508" i="1"/>
  <c r="W508" i="1"/>
  <c r="U508" i="1" s="1"/>
  <c r="Y507" i="1"/>
  <c r="W507" i="1"/>
  <c r="U507" i="1" s="1"/>
  <c r="Y506" i="1"/>
  <c r="W506" i="1"/>
  <c r="U506" i="1" s="1"/>
  <c r="Y505" i="1"/>
  <c r="W505" i="1"/>
  <c r="U505" i="1" s="1"/>
  <c r="Y504" i="1"/>
  <c r="W504" i="1"/>
  <c r="U504" i="1" s="1"/>
  <c r="Y503" i="1"/>
  <c r="W503" i="1"/>
  <c r="U503" i="1" s="1"/>
  <c r="Y502" i="1"/>
  <c r="W502" i="1"/>
  <c r="U502" i="1" s="1"/>
  <c r="Y501" i="1"/>
  <c r="W501" i="1"/>
  <c r="U501" i="1" s="1"/>
  <c r="Y500" i="1"/>
  <c r="W500" i="1"/>
  <c r="U500" i="1" s="1"/>
  <c r="Y499" i="1"/>
  <c r="W499" i="1"/>
  <c r="U499" i="1" s="1"/>
  <c r="Y498" i="1"/>
  <c r="W498" i="1"/>
  <c r="U498" i="1" s="1"/>
  <c r="Y497" i="1"/>
  <c r="W497" i="1"/>
  <c r="U497" i="1" s="1"/>
  <c r="Y496" i="1"/>
  <c r="W496" i="1"/>
  <c r="U496" i="1" s="1"/>
  <c r="Y495" i="1"/>
  <c r="W495" i="1"/>
  <c r="U495" i="1" s="1"/>
  <c r="Y494" i="1"/>
  <c r="W494" i="1"/>
  <c r="U494" i="1" s="1"/>
  <c r="Y493" i="1"/>
  <c r="W493" i="1"/>
  <c r="U493" i="1" s="1"/>
  <c r="Y492" i="1"/>
  <c r="W492" i="1"/>
  <c r="U492" i="1" s="1"/>
  <c r="Y491" i="1"/>
  <c r="W491" i="1"/>
  <c r="U491" i="1" s="1"/>
  <c r="Y490" i="1"/>
  <c r="W490" i="1"/>
  <c r="U490" i="1" s="1"/>
  <c r="Y489" i="1"/>
  <c r="W489" i="1"/>
  <c r="U489" i="1" s="1"/>
  <c r="Y488" i="1"/>
  <c r="W488" i="1"/>
  <c r="U488" i="1" s="1"/>
  <c r="Y487" i="1"/>
  <c r="W487" i="1"/>
  <c r="U487" i="1" s="1"/>
  <c r="Y486" i="1"/>
  <c r="W486" i="1"/>
  <c r="U486" i="1" s="1"/>
  <c r="Y485" i="1"/>
  <c r="W485" i="1"/>
  <c r="U485" i="1" s="1"/>
  <c r="Y484" i="1"/>
  <c r="W484" i="1"/>
  <c r="U484" i="1" s="1"/>
  <c r="Y483" i="1"/>
  <c r="W483" i="1"/>
  <c r="U483" i="1" s="1"/>
  <c r="Y482" i="1"/>
  <c r="W482" i="1"/>
  <c r="U482" i="1" s="1"/>
  <c r="Y481" i="1"/>
  <c r="W481" i="1"/>
  <c r="U481" i="1" s="1"/>
  <c r="Y480" i="1"/>
  <c r="W480" i="1"/>
  <c r="U480" i="1" s="1"/>
  <c r="Y479" i="1"/>
  <c r="W479" i="1"/>
  <c r="U479" i="1" s="1"/>
  <c r="Y478" i="1"/>
  <c r="W478" i="1"/>
  <c r="U478" i="1" s="1"/>
  <c r="Y477" i="1"/>
  <c r="W477" i="1"/>
  <c r="U477" i="1" s="1"/>
  <c r="Y476" i="1"/>
  <c r="W476" i="1"/>
  <c r="U476" i="1" s="1"/>
  <c r="Y475" i="1"/>
  <c r="W475" i="1"/>
  <c r="U475" i="1" s="1"/>
  <c r="Y474" i="1"/>
  <c r="W474" i="1"/>
  <c r="U474" i="1" s="1"/>
  <c r="Y473" i="1"/>
  <c r="W473" i="1"/>
  <c r="U473" i="1" s="1"/>
  <c r="Y472" i="1"/>
  <c r="W472" i="1"/>
  <c r="U472" i="1" s="1"/>
  <c r="Y471" i="1"/>
  <c r="W471" i="1"/>
  <c r="U471" i="1" s="1"/>
  <c r="Y470" i="1"/>
  <c r="W470" i="1"/>
  <c r="U470" i="1" s="1"/>
  <c r="Y469" i="1"/>
  <c r="W469" i="1"/>
  <c r="U469" i="1" s="1"/>
  <c r="Y468" i="1"/>
  <c r="W468" i="1"/>
  <c r="U468" i="1" s="1"/>
  <c r="Y467" i="1"/>
  <c r="W467" i="1"/>
  <c r="U467" i="1" s="1"/>
  <c r="Y466" i="1"/>
  <c r="W466" i="1"/>
  <c r="U466" i="1" s="1"/>
  <c r="Y465" i="1"/>
  <c r="W465" i="1"/>
  <c r="U465" i="1" s="1"/>
  <c r="Y464" i="1"/>
  <c r="W464" i="1"/>
  <c r="U464" i="1" s="1"/>
  <c r="Y463" i="1"/>
  <c r="W463" i="1"/>
  <c r="U463" i="1" s="1"/>
  <c r="Y462" i="1"/>
  <c r="W462" i="1"/>
  <c r="U462" i="1" s="1"/>
  <c r="Y461" i="1"/>
  <c r="W461" i="1"/>
  <c r="U461" i="1" s="1"/>
  <c r="Y460" i="1"/>
  <c r="W460" i="1"/>
  <c r="U460" i="1" s="1"/>
  <c r="Y459" i="1"/>
  <c r="W459" i="1"/>
  <c r="U459" i="1" s="1"/>
  <c r="Y458" i="1"/>
  <c r="W458" i="1"/>
  <c r="U458" i="1" s="1"/>
  <c r="Y457" i="1"/>
  <c r="W457" i="1"/>
  <c r="U457" i="1" s="1"/>
  <c r="Y456" i="1"/>
  <c r="W456" i="1"/>
  <c r="U456" i="1" s="1"/>
  <c r="Y455" i="1"/>
  <c r="W455" i="1"/>
  <c r="U455" i="1" s="1"/>
  <c r="Y454" i="1"/>
  <c r="W454" i="1"/>
  <c r="U454" i="1" s="1"/>
  <c r="Y453" i="1"/>
  <c r="W453" i="1"/>
  <c r="U453" i="1" s="1"/>
  <c r="Y452" i="1"/>
  <c r="W452" i="1"/>
  <c r="U452" i="1" s="1"/>
  <c r="Y451" i="1"/>
  <c r="W451" i="1"/>
  <c r="U451" i="1" s="1"/>
  <c r="Y450" i="1"/>
  <c r="W450" i="1"/>
  <c r="U450" i="1" s="1"/>
  <c r="Y449" i="1"/>
  <c r="W449" i="1"/>
  <c r="U449" i="1" s="1"/>
  <c r="Y448" i="1"/>
  <c r="W448" i="1"/>
  <c r="U448" i="1"/>
  <c r="Y447" i="1"/>
  <c r="W447" i="1"/>
  <c r="U447" i="1" s="1"/>
  <c r="Y446" i="1"/>
  <c r="W446" i="1"/>
  <c r="U446" i="1" s="1"/>
  <c r="Y445" i="1"/>
  <c r="W445" i="1"/>
  <c r="U445" i="1" s="1"/>
  <c r="Y444" i="1"/>
  <c r="W444" i="1"/>
  <c r="U444" i="1" s="1"/>
  <c r="Y443" i="1"/>
  <c r="W443" i="1"/>
  <c r="U443" i="1" s="1"/>
  <c r="Y442" i="1"/>
  <c r="W442" i="1"/>
  <c r="U442" i="1" s="1"/>
  <c r="Y441" i="1"/>
  <c r="W441" i="1"/>
  <c r="U441" i="1" s="1"/>
  <c r="Y440" i="1"/>
  <c r="W440" i="1"/>
  <c r="U440" i="1" s="1"/>
  <c r="Y439" i="1"/>
  <c r="W439" i="1"/>
  <c r="U439" i="1" s="1"/>
  <c r="Y438" i="1"/>
  <c r="W438" i="1"/>
  <c r="U438" i="1" s="1"/>
  <c r="Y437" i="1"/>
  <c r="W437" i="1"/>
  <c r="U437" i="1" s="1"/>
  <c r="Y436" i="1"/>
  <c r="W436" i="1"/>
  <c r="U436" i="1" s="1"/>
  <c r="Y435" i="1"/>
  <c r="W435" i="1"/>
  <c r="U435" i="1" s="1"/>
  <c r="Y434" i="1"/>
  <c r="W434" i="1"/>
  <c r="U434" i="1" s="1"/>
  <c r="Y433" i="1"/>
  <c r="W433" i="1"/>
  <c r="U433" i="1" s="1"/>
  <c r="Y432" i="1"/>
  <c r="W432" i="1"/>
  <c r="U432" i="1" s="1"/>
  <c r="Y431" i="1"/>
  <c r="W431" i="1"/>
  <c r="U431" i="1" s="1"/>
  <c r="Y430" i="1"/>
  <c r="W430" i="1"/>
  <c r="U430" i="1" s="1"/>
  <c r="Y429" i="1"/>
  <c r="W429" i="1"/>
  <c r="U429" i="1" s="1"/>
  <c r="Y428" i="1"/>
  <c r="W428" i="1"/>
  <c r="U428" i="1" s="1"/>
  <c r="Y427" i="1"/>
  <c r="W427" i="1"/>
  <c r="U427" i="1" s="1"/>
  <c r="Y426" i="1"/>
  <c r="W426" i="1"/>
  <c r="U426" i="1" s="1"/>
  <c r="Y425" i="1"/>
  <c r="W425" i="1"/>
  <c r="U425" i="1" s="1"/>
  <c r="Y424" i="1"/>
  <c r="W424" i="1"/>
  <c r="U424" i="1" s="1"/>
  <c r="Y423" i="1"/>
  <c r="W423" i="1"/>
  <c r="U423" i="1" s="1"/>
  <c r="Y422" i="1"/>
  <c r="W422" i="1"/>
  <c r="U422" i="1" s="1"/>
  <c r="Y421" i="1"/>
  <c r="W421" i="1"/>
  <c r="U421" i="1" s="1"/>
  <c r="Y420" i="1"/>
  <c r="W420" i="1"/>
  <c r="U420" i="1" s="1"/>
  <c r="Y419" i="1"/>
  <c r="W419" i="1"/>
  <c r="U419" i="1" s="1"/>
  <c r="Y418" i="1"/>
  <c r="W418" i="1"/>
  <c r="U418" i="1" s="1"/>
  <c r="Y417" i="1"/>
  <c r="W417" i="1"/>
  <c r="U417" i="1" s="1"/>
  <c r="Y416" i="1"/>
  <c r="W416" i="1"/>
  <c r="U416" i="1" s="1"/>
  <c r="Y415" i="1"/>
  <c r="W415" i="1"/>
  <c r="U415" i="1" s="1"/>
  <c r="Y414" i="1"/>
  <c r="W414" i="1"/>
  <c r="U414" i="1" s="1"/>
  <c r="Y413" i="1"/>
  <c r="W413" i="1"/>
  <c r="U413" i="1" s="1"/>
  <c r="Y412" i="1"/>
  <c r="W412" i="1"/>
  <c r="U412" i="1" s="1"/>
  <c r="Y411" i="1"/>
  <c r="W411" i="1"/>
  <c r="U411" i="1" s="1"/>
  <c r="Y410" i="1"/>
  <c r="W410" i="1"/>
  <c r="U410" i="1" s="1"/>
  <c r="Y409" i="1"/>
  <c r="W409" i="1"/>
  <c r="U409" i="1" s="1"/>
  <c r="Y408" i="1"/>
  <c r="W408" i="1"/>
  <c r="U408" i="1" s="1"/>
  <c r="Y407" i="1"/>
  <c r="W407" i="1"/>
  <c r="U407" i="1" s="1"/>
  <c r="Y406" i="1"/>
  <c r="W406" i="1"/>
  <c r="U406" i="1" s="1"/>
  <c r="Y405" i="1"/>
  <c r="W405" i="1"/>
  <c r="U405" i="1" s="1"/>
  <c r="Y404" i="1"/>
  <c r="W404" i="1"/>
  <c r="U404" i="1" s="1"/>
  <c r="Y403" i="1"/>
  <c r="W403" i="1"/>
  <c r="U403" i="1" s="1"/>
  <c r="Y402" i="1"/>
  <c r="W402" i="1"/>
  <c r="U402" i="1" s="1"/>
  <c r="Y401" i="1"/>
  <c r="W401" i="1"/>
  <c r="U401" i="1" s="1"/>
  <c r="Y400" i="1"/>
  <c r="W400" i="1"/>
  <c r="U400" i="1" s="1"/>
  <c r="Y399" i="1"/>
  <c r="W399" i="1"/>
  <c r="U399" i="1" s="1"/>
  <c r="Y398" i="1"/>
  <c r="W398" i="1"/>
  <c r="U398" i="1" s="1"/>
  <c r="Y397" i="1"/>
  <c r="W397" i="1"/>
  <c r="U397" i="1" s="1"/>
  <c r="Y396" i="1"/>
  <c r="W396" i="1"/>
  <c r="U396" i="1" s="1"/>
  <c r="Y395" i="1"/>
  <c r="W395" i="1"/>
  <c r="U395" i="1" s="1"/>
  <c r="Y394" i="1"/>
  <c r="W394" i="1"/>
  <c r="U394" i="1" s="1"/>
  <c r="Y393" i="1"/>
  <c r="W393" i="1"/>
  <c r="U393" i="1" s="1"/>
  <c r="Y392" i="1"/>
  <c r="W392" i="1"/>
  <c r="U392" i="1" s="1"/>
  <c r="Y391" i="1"/>
  <c r="W391" i="1"/>
  <c r="U391" i="1" s="1"/>
  <c r="Y390" i="1"/>
  <c r="W390" i="1"/>
  <c r="U390" i="1" s="1"/>
  <c r="Y389" i="1"/>
  <c r="W389" i="1"/>
  <c r="U389" i="1" s="1"/>
  <c r="Y388" i="1"/>
  <c r="W388" i="1"/>
  <c r="U388" i="1" s="1"/>
  <c r="Y387" i="1"/>
  <c r="W387" i="1"/>
  <c r="U387" i="1" s="1"/>
  <c r="Y386" i="1"/>
  <c r="W386" i="1"/>
  <c r="U386" i="1" s="1"/>
  <c r="Y385" i="1"/>
  <c r="W385" i="1"/>
  <c r="U385" i="1" s="1"/>
  <c r="Y384" i="1"/>
  <c r="W384" i="1"/>
  <c r="U384" i="1" s="1"/>
  <c r="Y383" i="1"/>
  <c r="W383" i="1"/>
  <c r="U383" i="1" s="1"/>
  <c r="Y382" i="1"/>
  <c r="W382" i="1"/>
  <c r="U382" i="1" s="1"/>
  <c r="Y381" i="1"/>
  <c r="W381" i="1"/>
  <c r="U381" i="1" s="1"/>
  <c r="Y380" i="1"/>
  <c r="W380" i="1"/>
  <c r="U380" i="1" s="1"/>
  <c r="Y379" i="1"/>
  <c r="W379" i="1"/>
  <c r="U379" i="1" s="1"/>
  <c r="Y378" i="1"/>
  <c r="W378" i="1"/>
  <c r="U378" i="1" s="1"/>
  <c r="Y377" i="1"/>
  <c r="W377" i="1"/>
  <c r="U377" i="1" s="1"/>
  <c r="Y376" i="1"/>
  <c r="W376" i="1"/>
  <c r="U376" i="1" s="1"/>
  <c r="Y375" i="1"/>
  <c r="W375" i="1"/>
  <c r="U375" i="1" s="1"/>
  <c r="Y374" i="1"/>
  <c r="W374" i="1"/>
  <c r="U374" i="1" s="1"/>
  <c r="Y373" i="1"/>
  <c r="W373" i="1"/>
  <c r="U373" i="1" s="1"/>
  <c r="Y372" i="1"/>
  <c r="W372" i="1"/>
  <c r="U372" i="1" s="1"/>
  <c r="Y371" i="1"/>
  <c r="W371" i="1"/>
  <c r="U371" i="1" s="1"/>
  <c r="Y370" i="1"/>
  <c r="W370" i="1"/>
  <c r="U370" i="1" s="1"/>
  <c r="Y369" i="1"/>
  <c r="W369" i="1"/>
  <c r="U369" i="1" s="1"/>
  <c r="Y368" i="1"/>
  <c r="W368" i="1"/>
  <c r="U368" i="1" s="1"/>
  <c r="Y367" i="1"/>
  <c r="W367" i="1"/>
  <c r="U367" i="1" s="1"/>
  <c r="Y366" i="1"/>
  <c r="W366" i="1"/>
  <c r="U366" i="1" s="1"/>
  <c r="Y365" i="1"/>
  <c r="W365" i="1"/>
  <c r="U365" i="1" s="1"/>
  <c r="Y364" i="1"/>
  <c r="W364" i="1"/>
  <c r="U364" i="1" s="1"/>
  <c r="Y363" i="1"/>
  <c r="W363" i="1"/>
  <c r="U363" i="1" s="1"/>
  <c r="Y362" i="1"/>
  <c r="W362" i="1"/>
  <c r="U362" i="1" s="1"/>
  <c r="Y361" i="1"/>
  <c r="W361" i="1"/>
  <c r="U361" i="1" s="1"/>
  <c r="Y360" i="1"/>
  <c r="W360" i="1"/>
  <c r="U360" i="1" s="1"/>
  <c r="Y359" i="1"/>
  <c r="W359" i="1"/>
  <c r="U359" i="1" s="1"/>
  <c r="Y358" i="1"/>
  <c r="W358" i="1"/>
  <c r="U358" i="1" s="1"/>
  <c r="Y357" i="1"/>
  <c r="W357" i="1"/>
  <c r="U357" i="1" s="1"/>
  <c r="Y356" i="1"/>
  <c r="W356" i="1"/>
  <c r="U356" i="1" s="1"/>
  <c r="Y355" i="1"/>
  <c r="W355" i="1"/>
  <c r="U355" i="1" s="1"/>
  <c r="Y354" i="1"/>
  <c r="W354" i="1"/>
  <c r="U354" i="1" s="1"/>
  <c r="Y353" i="1"/>
  <c r="W353" i="1"/>
  <c r="U353" i="1" s="1"/>
  <c r="Y352" i="1"/>
  <c r="W352" i="1"/>
  <c r="U352" i="1" s="1"/>
  <c r="Y351" i="1"/>
  <c r="W351" i="1"/>
  <c r="U351" i="1" s="1"/>
  <c r="Y350" i="1"/>
  <c r="W350" i="1"/>
  <c r="U350" i="1" s="1"/>
  <c r="Y349" i="1"/>
  <c r="W349" i="1"/>
  <c r="U349" i="1" s="1"/>
  <c r="Y348" i="1"/>
  <c r="W348" i="1"/>
  <c r="U348" i="1" s="1"/>
  <c r="Y347" i="1"/>
  <c r="W347" i="1"/>
  <c r="U347" i="1" s="1"/>
  <c r="Y346" i="1"/>
  <c r="W346" i="1"/>
  <c r="U346" i="1" s="1"/>
  <c r="Y345" i="1"/>
  <c r="W345" i="1"/>
  <c r="U345" i="1" s="1"/>
  <c r="Y344" i="1"/>
  <c r="W344" i="1"/>
  <c r="U344" i="1" s="1"/>
  <c r="Y343" i="1"/>
  <c r="W343" i="1"/>
  <c r="U343" i="1" s="1"/>
  <c r="Y342" i="1"/>
  <c r="W342" i="1"/>
  <c r="U342" i="1" s="1"/>
  <c r="Y341" i="1"/>
  <c r="W341" i="1"/>
  <c r="U341" i="1" s="1"/>
  <c r="Y340" i="1"/>
  <c r="W340" i="1"/>
  <c r="U340" i="1" s="1"/>
  <c r="Y339" i="1"/>
  <c r="W339" i="1"/>
  <c r="U339" i="1" s="1"/>
  <c r="Y338" i="1"/>
  <c r="W338" i="1"/>
  <c r="U338" i="1" s="1"/>
  <c r="Y337" i="1"/>
  <c r="W337" i="1"/>
  <c r="U337" i="1" s="1"/>
  <c r="Y336" i="1"/>
  <c r="W336" i="1"/>
  <c r="U336" i="1" s="1"/>
  <c r="Y335" i="1"/>
  <c r="W335" i="1"/>
  <c r="U335" i="1" s="1"/>
  <c r="Y334" i="1"/>
  <c r="W334" i="1"/>
  <c r="U334" i="1" s="1"/>
  <c r="Y333" i="1"/>
  <c r="W333" i="1"/>
  <c r="U333" i="1" s="1"/>
  <c r="Y332" i="1"/>
  <c r="W332" i="1"/>
  <c r="U332" i="1" s="1"/>
  <c r="Y331" i="1"/>
  <c r="W331" i="1"/>
  <c r="U331" i="1" s="1"/>
  <c r="Y330" i="1"/>
  <c r="W330" i="1"/>
  <c r="U330" i="1" s="1"/>
  <c r="Y329" i="1"/>
  <c r="W329" i="1"/>
  <c r="U329" i="1" s="1"/>
  <c r="Y328" i="1"/>
  <c r="W328" i="1"/>
  <c r="U328" i="1" s="1"/>
  <c r="Y327" i="1"/>
  <c r="W327" i="1"/>
  <c r="U327" i="1" s="1"/>
  <c r="Y326" i="1"/>
  <c r="W326" i="1"/>
  <c r="U326" i="1" s="1"/>
  <c r="Y325" i="1"/>
  <c r="W325" i="1"/>
  <c r="U325" i="1" s="1"/>
  <c r="Y324" i="1"/>
  <c r="W324" i="1"/>
  <c r="U324" i="1" s="1"/>
  <c r="Y323" i="1"/>
  <c r="W323" i="1"/>
  <c r="U323" i="1" s="1"/>
  <c r="Y322" i="1"/>
  <c r="W322" i="1"/>
  <c r="U322" i="1" s="1"/>
  <c r="Y321" i="1"/>
  <c r="W321" i="1"/>
  <c r="U321" i="1" s="1"/>
  <c r="Y320" i="1"/>
  <c r="W320" i="1"/>
  <c r="U320" i="1" s="1"/>
  <c r="Y319" i="1"/>
  <c r="W319" i="1"/>
  <c r="U319" i="1" s="1"/>
  <c r="Y318" i="1"/>
  <c r="W318" i="1"/>
  <c r="U318" i="1" s="1"/>
  <c r="Y317" i="1"/>
  <c r="W317" i="1"/>
  <c r="U317" i="1" s="1"/>
  <c r="Y316" i="1"/>
  <c r="W316" i="1"/>
  <c r="U316" i="1" s="1"/>
  <c r="Y315" i="1"/>
  <c r="W315" i="1"/>
  <c r="U315" i="1" s="1"/>
  <c r="Y314" i="1"/>
  <c r="W314" i="1"/>
  <c r="U314" i="1" s="1"/>
  <c r="Y313" i="1"/>
  <c r="W313" i="1"/>
  <c r="U313" i="1" s="1"/>
  <c r="Y312" i="1"/>
  <c r="W312" i="1"/>
  <c r="U312" i="1" s="1"/>
  <c r="Y311" i="1"/>
  <c r="W311" i="1"/>
  <c r="U311" i="1" s="1"/>
  <c r="Y310" i="1"/>
  <c r="W310" i="1"/>
  <c r="U310" i="1" s="1"/>
  <c r="Y309" i="1"/>
  <c r="W309" i="1"/>
  <c r="U309" i="1" s="1"/>
  <c r="Y308" i="1"/>
  <c r="W308" i="1"/>
  <c r="U308" i="1" s="1"/>
  <c r="Y307" i="1"/>
  <c r="W307" i="1"/>
  <c r="U307" i="1" s="1"/>
  <c r="Y306" i="1"/>
  <c r="W306" i="1"/>
  <c r="U306" i="1" s="1"/>
  <c r="Y305" i="1"/>
  <c r="W305" i="1"/>
  <c r="U305" i="1" s="1"/>
  <c r="Y304" i="1"/>
  <c r="W304" i="1"/>
  <c r="U304" i="1" s="1"/>
  <c r="Y303" i="1"/>
  <c r="W303" i="1"/>
  <c r="U303" i="1" s="1"/>
  <c r="Y302" i="1"/>
  <c r="W302" i="1"/>
  <c r="U302" i="1" s="1"/>
  <c r="Y301" i="1"/>
  <c r="W301" i="1"/>
  <c r="U301" i="1" s="1"/>
  <c r="Y300" i="1"/>
  <c r="W300" i="1"/>
  <c r="U300" i="1" s="1"/>
  <c r="Y299" i="1"/>
  <c r="W299" i="1"/>
  <c r="U299" i="1" s="1"/>
  <c r="Y298" i="1"/>
  <c r="W298" i="1"/>
  <c r="U298" i="1" s="1"/>
  <c r="Y297" i="1"/>
  <c r="W297" i="1"/>
  <c r="U297" i="1" s="1"/>
  <c r="Y296" i="1"/>
  <c r="W296" i="1"/>
  <c r="U296" i="1" s="1"/>
  <c r="Y295" i="1"/>
  <c r="W295" i="1"/>
  <c r="U295" i="1" s="1"/>
  <c r="Y294" i="1"/>
  <c r="W294" i="1"/>
  <c r="U294" i="1" s="1"/>
  <c r="Y293" i="1"/>
  <c r="W293" i="1"/>
  <c r="U293" i="1" s="1"/>
  <c r="Y292" i="1"/>
  <c r="W292" i="1"/>
  <c r="U292" i="1" s="1"/>
  <c r="Y291" i="1"/>
  <c r="W291" i="1"/>
  <c r="U291" i="1" s="1"/>
  <c r="Y290" i="1"/>
  <c r="W290" i="1"/>
  <c r="U290" i="1" s="1"/>
  <c r="Y289" i="1"/>
  <c r="W289" i="1"/>
  <c r="U289" i="1" s="1"/>
  <c r="Y288" i="1"/>
  <c r="W288" i="1"/>
  <c r="U288" i="1" s="1"/>
  <c r="Y287" i="1"/>
  <c r="W287" i="1"/>
  <c r="U287" i="1" s="1"/>
  <c r="Y286" i="1"/>
  <c r="W286" i="1"/>
  <c r="U286" i="1" s="1"/>
  <c r="Y285" i="1"/>
  <c r="W285" i="1"/>
  <c r="U285" i="1" s="1"/>
  <c r="Y284" i="1"/>
  <c r="W284" i="1"/>
  <c r="U284" i="1" s="1"/>
  <c r="Y283" i="1"/>
  <c r="W283" i="1"/>
  <c r="U283" i="1" s="1"/>
  <c r="Y282" i="1"/>
  <c r="W282" i="1"/>
  <c r="U282" i="1" s="1"/>
  <c r="Y281" i="1"/>
  <c r="W281" i="1"/>
  <c r="U281" i="1" s="1"/>
  <c r="Y280" i="1"/>
  <c r="W280" i="1"/>
  <c r="U280" i="1" s="1"/>
  <c r="Y279" i="1"/>
  <c r="W279" i="1"/>
  <c r="U279" i="1" s="1"/>
  <c r="Y278" i="1"/>
  <c r="W278" i="1"/>
  <c r="U278" i="1" s="1"/>
  <c r="Y277" i="1"/>
  <c r="W277" i="1"/>
  <c r="U277" i="1" s="1"/>
  <c r="Y276" i="1"/>
  <c r="W276" i="1"/>
  <c r="U276" i="1" s="1"/>
  <c r="Y275" i="1"/>
  <c r="W275" i="1"/>
  <c r="U275" i="1" s="1"/>
  <c r="Y274" i="1"/>
  <c r="W274" i="1"/>
  <c r="U274" i="1" s="1"/>
  <c r="Y273" i="1"/>
  <c r="W273" i="1"/>
  <c r="U273" i="1" s="1"/>
  <c r="Y272" i="1"/>
  <c r="W272" i="1"/>
  <c r="U272" i="1" s="1"/>
  <c r="Y271" i="1"/>
  <c r="W271" i="1"/>
  <c r="U271" i="1" s="1"/>
  <c r="Y270" i="1"/>
  <c r="W270" i="1"/>
  <c r="U270" i="1" s="1"/>
  <c r="Y269" i="1"/>
  <c r="W269" i="1"/>
  <c r="U269" i="1" s="1"/>
  <c r="Y268" i="1"/>
  <c r="W268" i="1"/>
  <c r="U268" i="1" s="1"/>
  <c r="Y267" i="1"/>
  <c r="W267" i="1"/>
  <c r="U267" i="1" s="1"/>
  <c r="Y266" i="1"/>
  <c r="W266" i="1"/>
  <c r="U266" i="1" s="1"/>
  <c r="Y265" i="1"/>
  <c r="W265" i="1"/>
  <c r="U265" i="1" s="1"/>
  <c r="Y264" i="1"/>
  <c r="W264" i="1"/>
  <c r="U264" i="1" s="1"/>
  <c r="Y263" i="1"/>
  <c r="W263" i="1"/>
  <c r="U263" i="1" s="1"/>
  <c r="Y262" i="1"/>
  <c r="W262" i="1"/>
  <c r="U262" i="1" s="1"/>
  <c r="Y261" i="1"/>
  <c r="W261" i="1"/>
  <c r="U261" i="1" s="1"/>
  <c r="Y260" i="1"/>
  <c r="W260" i="1"/>
  <c r="U260" i="1" s="1"/>
  <c r="Y259" i="1"/>
  <c r="W259" i="1"/>
  <c r="U259" i="1" s="1"/>
  <c r="Y258" i="1"/>
  <c r="W258" i="1"/>
  <c r="U258" i="1" s="1"/>
  <c r="Y257" i="1"/>
  <c r="W257" i="1"/>
  <c r="U257" i="1" s="1"/>
  <c r="Y256" i="1"/>
  <c r="W256" i="1"/>
  <c r="U256" i="1" s="1"/>
  <c r="Y255" i="1"/>
  <c r="W255" i="1"/>
  <c r="U255" i="1" s="1"/>
  <c r="Y254" i="1"/>
  <c r="W254" i="1"/>
  <c r="U254" i="1" s="1"/>
  <c r="Y253" i="1"/>
  <c r="W253" i="1"/>
  <c r="U253" i="1" s="1"/>
  <c r="Y252" i="1"/>
  <c r="W252" i="1"/>
  <c r="U252" i="1" s="1"/>
  <c r="Y251" i="1"/>
  <c r="W251" i="1"/>
  <c r="U251" i="1" s="1"/>
  <c r="Y250" i="1"/>
  <c r="W250" i="1"/>
  <c r="U250" i="1" s="1"/>
  <c r="Y249" i="1"/>
  <c r="W249" i="1"/>
  <c r="U249" i="1" s="1"/>
  <c r="Y248" i="1"/>
  <c r="W248" i="1"/>
  <c r="U248" i="1" s="1"/>
  <c r="Y247" i="1"/>
  <c r="W247" i="1"/>
  <c r="U247" i="1" s="1"/>
  <c r="Y246" i="1"/>
  <c r="W246" i="1"/>
  <c r="U246" i="1" s="1"/>
  <c r="Y245" i="1"/>
  <c r="W245" i="1"/>
  <c r="U245" i="1" s="1"/>
  <c r="Y244" i="1"/>
  <c r="W244" i="1"/>
  <c r="U244" i="1" s="1"/>
  <c r="Y243" i="1"/>
  <c r="W243" i="1"/>
  <c r="U243" i="1" s="1"/>
  <c r="Y242" i="1"/>
  <c r="W242" i="1"/>
  <c r="U242" i="1" s="1"/>
  <c r="Y241" i="1"/>
  <c r="W241" i="1"/>
  <c r="U241" i="1" s="1"/>
  <c r="Y240" i="1"/>
  <c r="W240" i="1"/>
  <c r="U240" i="1" s="1"/>
  <c r="Y239" i="1"/>
  <c r="W239" i="1"/>
  <c r="U239" i="1" s="1"/>
  <c r="Y238" i="1"/>
  <c r="W238" i="1"/>
  <c r="U238" i="1" s="1"/>
  <c r="Y237" i="1"/>
  <c r="W237" i="1"/>
  <c r="U237" i="1" s="1"/>
  <c r="Y236" i="1"/>
  <c r="W236" i="1"/>
  <c r="U236" i="1" s="1"/>
  <c r="Y235" i="1"/>
  <c r="W235" i="1"/>
  <c r="U235" i="1" s="1"/>
  <c r="Y234" i="1"/>
  <c r="W234" i="1"/>
  <c r="U234" i="1" s="1"/>
  <c r="Y233" i="1"/>
  <c r="W233" i="1"/>
  <c r="U233" i="1" s="1"/>
  <c r="Y232" i="1"/>
  <c r="W232" i="1"/>
  <c r="U232" i="1" s="1"/>
  <c r="Y231" i="1"/>
  <c r="W231" i="1"/>
  <c r="U231" i="1" s="1"/>
  <c r="Y230" i="1"/>
  <c r="W230" i="1"/>
  <c r="U230" i="1" s="1"/>
  <c r="Y229" i="1"/>
  <c r="W229" i="1"/>
  <c r="U229" i="1" s="1"/>
  <c r="Y228" i="1"/>
  <c r="W228" i="1"/>
  <c r="U228" i="1" s="1"/>
  <c r="Y227" i="1"/>
  <c r="W227" i="1"/>
  <c r="U227" i="1" s="1"/>
  <c r="Y226" i="1"/>
  <c r="W226" i="1"/>
  <c r="U226" i="1" s="1"/>
  <c r="Y225" i="1"/>
  <c r="W225" i="1"/>
  <c r="U225" i="1" s="1"/>
  <c r="Y224" i="1"/>
  <c r="W224" i="1"/>
  <c r="U224" i="1" s="1"/>
  <c r="Y223" i="1"/>
  <c r="W223" i="1"/>
  <c r="U223" i="1" s="1"/>
  <c r="Y222" i="1"/>
  <c r="W222" i="1"/>
  <c r="U222" i="1" s="1"/>
  <c r="Y221" i="1"/>
  <c r="W221" i="1"/>
  <c r="U221" i="1" s="1"/>
  <c r="Y220" i="1"/>
  <c r="W220" i="1"/>
  <c r="U220" i="1" s="1"/>
  <c r="Y219" i="1"/>
  <c r="W219" i="1"/>
  <c r="U219" i="1" s="1"/>
  <c r="Y218" i="1"/>
  <c r="W218" i="1"/>
  <c r="U218" i="1" s="1"/>
  <c r="Y217" i="1"/>
  <c r="W217" i="1"/>
  <c r="U217" i="1" s="1"/>
  <c r="Y216" i="1"/>
  <c r="W216" i="1"/>
  <c r="U216" i="1" s="1"/>
  <c r="Y215" i="1"/>
  <c r="W215" i="1"/>
  <c r="U215" i="1" s="1"/>
  <c r="Y214" i="1"/>
  <c r="W214" i="1"/>
  <c r="U214" i="1" s="1"/>
  <c r="Y213" i="1"/>
  <c r="W213" i="1"/>
  <c r="U213" i="1" s="1"/>
  <c r="Y212" i="1"/>
  <c r="W212" i="1"/>
  <c r="U212" i="1" s="1"/>
  <c r="Y211" i="1"/>
  <c r="W211" i="1"/>
  <c r="U211" i="1" s="1"/>
  <c r="Y210" i="1"/>
  <c r="W210" i="1"/>
  <c r="U210" i="1" s="1"/>
  <c r="Y209" i="1"/>
  <c r="W209" i="1"/>
  <c r="U209" i="1" s="1"/>
  <c r="Y208" i="1"/>
  <c r="W208" i="1"/>
  <c r="U208" i="1" s="1"/>
  <c r="Y207" i="1"/>
  <c r="W207" i="1"/>
  <c r="U207" i="1" s="1"/>
  <c r="Y206" i="1"/>
  <c r="W206" i="1"/>
  <c r="U206" i="1" s="1"/>
  <c r="Y205" i="1"/>
  <c r="W205" i="1"/>
  <c r="U205" i="1" s="1"/>
  <c r="Y204" i="1"/>
  <c r="W204" i="1"/>
  <c r="U204" i="1" s="1"/>
  <c r="Y203" i="1"/>
  <c r="W203" i="1"/>
  <c r="U203" i="1" s="1"/>
  <c r="Y202" i="1"/>
  <c r="W202" i="1"/>
  <c r="U202" i="1" s="1"/>
  <c r="Y201" i="1"/>
  <c r="W201" i="1"/>
  <c r="U201" i="1" s="1"/>
  <c r="Y200" i="1"/>
  <c r="W200" i="1"/>
  <c r="U200" i="1" s="1"/>
  <c r="Y199" i="1"/>
  <c r="W199" i="1"/>
  <c r="U199" i="1" s="1"/>
  <c r="Y198" i="1"/>
  <c r="W198" i="1"/>
  <c r="U198" i="1" s="1"/>
  <c r="Y197" i="1"/>
  <c r="W197" i="1"/>
  <c r="U197" i="1" s="1"/>
  <c r="Y196" i="1"/>
  <c r="W196" i="1"/>
  <c r="U196" i="1" s="1"/>
  <c r="Y195" i="1"/>
  <c r="W195" i="1"/>
  <c r="U195" i="1" s="1"/>
  <c r="Y194" i="1"/>
  <c r="W194" i="1"/>
  <c r="U194" i="1" s="1"/>
  <c r="Y193" i="1"/>
  <c r="W193" i="1"/>
  <c r="U193" i="1" s="1"/>
  <c r="Y192" i="1"/>
  <c r="W192" i="1"/>
  <c r="U192" i="1" s="1"/>
  <c r="Y191" i="1"/>
  <c r="W191" i="1"/>
  <c r="U191" i="1" s="1"/>
  <c r="Y190" i="1"/>
  <c r="W190" i="1"/>
  <c r="U190" i="1" s="1"/>
  <c r="Y189" i="1"/>
  <c r="W189" i="1"/>
  <c r="U189" i="1" s="1"/>
  <c r="Y188" i="1"/>
  <c r="W188" i="1"/>
  <c r="U188" i="1" s="1"/>
  <c r="Y187" i="1"/>
  <c r="W187" i="1"/>
  <c r="U187" i="1" s="1"/>
  <c r="Y186" i="1"/>
  <c r="W186" i="1"/>
  <c r="U186" i="1" s="1"/>
  <c r="Y185" i="1"/>
  <c r="W185" i="1"/>
  <c r="U185" i="1" s="1"/>
  <c r="Y184" i="1"/>
  <c r="W184" i="1"/>
  <c r="U184" i="1" s="1"/>
  <c r="Y183" i="1"/>
  <c r="W183" i="1"/>
  <c r="U183" i="1" s="1"/>
  <c r="Y182" i="1"/>
  <c r="W182" i="1"/>
  <c r="U182" i="1" s="1"/>
  <c r="Y181" i="1"/>
  <c r="W181" i="1"/>
  <c r="U181" i="1" s="1"/>
  <c r="Y180" i="1"/>
  <c r="W180" i="1"/>
  <c r="U180" i="1" s="1"/>
  <c r="Y179" i="1"/>
  <c r="W179" i="1"/>
  <c r="U179" i="1" s="1"/>
  <c r="Y178" i="1"/>
  <c r="W178" i="1"/>
  <c r="U178" i="1" s="1"/>
  <c r="Y177" i="1"/>
  <c r="W177" i="1"/>
  <c r="U177" i="1" s="1"/>
  <c r="Y176" i="1"/>
  <c r="W176" i="1"/>
  <c r="U176" i="1" s="1"/>
  <c r="Y175" i="1"/>
  <c r="W175" i="1"/>
  <c r="U175" i="1" s="1"/>
  <c r="Y174" i="1"/>
  <c r="W174" i="1"/>
  <c r="U174" i="1" s="1"/>
  <c r="Y173" i="1"/>
  <c r="W173" i="1"/>
  <c r="U173" i="1" s="1"/>
  <c r="Y172" i="1"/>
  <c r="W172" i="1"/>
  <c r="U172" i="1" s="1"/>
  <c r="Y171" i="1"/>
  <c r="W171" i="1"/>
  <c r="U171" i="1" s="1"/>
  <c r="Y170" i="1"/>
  <c r="W170" i="1"/>
  <c r="U170" i="1" s="1"/>
  <c r="Y169" i="1"/>
  <c r="W169" i="1"/>
  <c r="U169" i="1" s="1"/>
  <c r="Y168" i="1"/>
  <c r="W168" i="1"/>
  <c r="U168" i="1" s="1"/>
  <c r="Y167" i="1"/>
  <c r="W167" i="1"/>
  <c r="U167" i="1" s="1"/>
  <c r="Y166" i="1"/>
  <c r="W166" i="1"/>
  <c r="U166" i="1" s="1"/>
  <c r="Y165" i="1"/>
  <c r="W165" i="1"/>
  <c r="U165" i="1" s="1"/>
  <c r="Y164" i="1"/>
  <c r="W164" i="1"/>
  <c r="U164" i="1" s="1"/>
  <c r="Y163" i="1"/>
  <c r="W163" i="1"/>
  <c r="U163" i="1" s="1"/>
  <c r="Y162" i="1"/>
  <c r="W162" i="1"/>
  <c r="U162" i="1" s="1"/>
  <c r="Y161" i="1"/>
  <c r="W161" i="1"/>
  <c r="U161" i="1" s="1"/>
  <c r="Y160" i="1"/>
  <c r="W160" i="1"/>
  <c r="U160" i="1" s="1"/>
  <c r="Y159" i="1"/>
  <c r="W159" i="1"/>
  <c r="U159" i="1" s="1"/>
  <c r="Y158" i="1"/>
  <c r="W158" i="1"/>
  <c r="U158" i="1" s="1"/>
  <c r="Y157" i="1"/>
  <c r="W157" i="1"/>
  <c r="U157" i="1" s="1"/>
  <c r="Y156" i="1"/>
  <c r="W156" i="1"/>
  <c r="U156" i="1" s="1"/>
  <c r="Y155" i="1"/>
  <c r="W155" i="1"/>
  <c r="U155" i="1" s="1"/>
  <c r="Y154" i="1"/>
  <c r="W154" i="1"/>
  <c r="U154" i="1" s="1"/>
  <c r="Y153" i="1"/>
  <c r="W153" i="1"/>
  <c r="U153" i="1" s="1"/>
  <c r="Y152" i="1"/>
  <c r="W152" i="1"/>
  <c r="U152" i="1" s="1"/>
  <c r="Y151" i="1"/>
  <c r="W151" i="1"/>
  <c r="U151" i="1" s="1"/>
  <c r="Y150" i="1"/>
  <c r="W150" i="1"/>
  <c r="U150" i="1" s="1"/>
  <c r="Y149" i="1"/>
  <c r="W149" i="1"/>
  <c r="U149" i="1" s="1"/>
  <c r="Y148" i="1"/>
  <c r="W148" i="1"/>
  <c r="U148" i="1" s="1"/>
  <c r="Y147" i="1"/>
  <c r="W147" i="1"/>
  <c r="U147" i="1" s="1"/>
  <c r="Y146" i="1"/>
  <c r="W146" i="1"/>
  <c r="U146" i="1" s="1"/>
  <c r="Y145" i="1"/>
  <c r="W145" i="1"/>
  <c r="U145" i="1" s="1"/>
  <c r="Y144" i="1"/>
  <c r="W144" i="1"/>
  <c r="U144" i="1" s="1"/>
  <c r="Y143" i="1"/>
  <c r="W143" i="1"/>
  <c r="U143" i="1" s="1"/>
  <c r="Y142" i="1"/>
  <c r="W142" i="1"/>
  <c r="U142" i="1" s="1"/>
  <c r="Y141" i="1"/>
  <c r="W141" i="1"/>
  <c r="U141" i="1" s="1"/>
  <c r="Y140" i="1"/>
  <c r="W140" i="1"/>
  <c r="U140" i="1" s="1"/>
  <c r="Y139" i="1"/>
  <c r="W139" i="1"/>
  <c r="U139" i="1" s="1"/>
  <c r="Y138" i="1"/>
  <c r="W138" i="1"/>
  <c r="U138" i="1" s="1"/>
  <c r="Y137" i="1"/>
  <c r="W137" i="1"/>
  <c r="U137" i="1" s="1"/>
  <c r="Y136" i="1"/>
  <c r="W136" i="1"/>
  <c r="U136" i="1" s="1"/>
  <c r="Y135" i="1"/>
  <c r="W135" i="1"/>
  <c r="U135" i="1" s="1"/>
  <c r="Y134" i="1"/>
  <c r="W134" i="1"/>
  <c r="U134" i="1" s="1"/>
  <c r="Y133" i="1"/>
  <c r="W133" i="1"/>
  <c r="U133" i="1" s="1"/>
  <c r="Y132" i="1"/>
  <c r="W132" i="1"/>
  <c r="U132" i="1" s="1"/>
  <c r="Y131" i="1"/>
  <c r="W131" i="1"/>
  <c r="U131" i="1" s="1"/>
  <c r="Y130" i="1"/>
  <c r="W130" i="1"/>
  <c r="U130" i="1" s="1"/>
  <c r="Y129" i="1"/>
  <c r="W129" i="1"/>
  <c r="U129" i="1" s="1"/>
  <c r="Y128" i="1"/>
  <c r="W128" i="1"/>
  <c r="U128" i="1" s="1"/>
  <c r="Y127" i="1"/>
  <c r="W127" i="1"/>
  <c r="U127" i="1" s="1"/>
  <c r="Y126" i="1"/>
  <c r="W126" i="1"/>
  <c r="U126" i="1" s="1"/>
  <c r="Y125" i="1"/>
  <c r="Y124" i="1"/>
  <c r="Y123" i="1"/>
  <c r="Y122" i="1"/>
  <c r="Y121" i="1"/>
  <c r="Y120" i="1"/>
  <c r="Y119" i="1"/>
  <c r="Y118" i="1"/>
  <c r="Y117" i="1"/>
  <c r="Y116" i="1"/>
  <c r="Y115" i="1"/>
  <c r="Y114" i="1"/>
  <c r="A114" i="1"/>
  <c r="C3" i="7"/>
  <c r="O38" i="1"/>
  <c r="E18" i="7" s="1"/>
  <c r="N38" i="1"/>
  <c r="E17" i="7" s="1"/>
  <c r="M38" i="1"/>
  <c r="E16" i="7" s="1"/>
  <c r="L38" i="1"/>
  <c r="E15" i="7" s="1"/>
  <c r="K38" i="1"/>
  <c r="E14" i="7" s="1"/>
  <c r="J38" i="1"/>
  <c r="E13" i="7" s="1"/>
  <c r="I38" i="1"/>
  <c r="E12" i="7" s="1"/>
  <c r="H38" i="1"/>
  <c r="E11" i="7" s="1"/>
  <c r="G38" i="1"/>
  <c r="E10" i="7" s="1"/>
  <c r="F38" i="1"/>
  <c r="E9" i="7" s="1"/>
  <c r="E38" i="1"/>
  <c r="E8" i="7" s="1"/>
  <c r="D38" i="1"/>
  <c r="E7" i="7" s="1"/>
  <c r="Q15" i="1"/>
  <c r="Q14" i="1"/>
  <c r="M14" i="1"/>
  <c r="Q13" i="1"/>
  <c r="Q12" i="1"/>
  <c r="Q11" i="1"/>
  <c r="Q10" i="1"/>
  <c r="Q9" i="1"/>
  <c r="Q8" i="1"/>
  <c r="Q7" i="1"/>
  <c r="Q6" i="1"/>
  <c r="Q5" i="1"/>
  <c r="Q4" i="1"/>
  <c r="Q3" i="1"/>
  <c r="AL2" i="1"/>
  <c r="AK2" i="1"/>
  <c r="AJ2" i="1"/>
  <c r="AI2" i="1"/>
  <c r="AH2" i="1"/>
  <c r="AG2" i="1"/>
  <c r="AF2" i="1"/>
  <c r="AE2" i="1"/>
  <c r="AD2" i="1"/>
  <c r="AC2" i="1"/>
  <c r="AB2" i="1"/>
  <c r="AA2" i="1"/>
  <c r="E23" i="9" l="1" a="1"/>
  <c r="E23" i="9" s="1"/>
  <c r="S122" i="1"/>
  <c r="S115" i="1"/>
  <c r="S123" i="1"/>
  <c r="S116" i="1"/>
  <c r="S124" i="1"/>
  <c r="S117" i="1"/>
  <c r="S125" i="1"/>
  <c r="AC125" i="1" s="1"/>
  <c r="S118" i="1"/>
  <c r="S114" i="1"/>
  <c r="S119" i="1"/>
  <c r="S121" i="1"/>
  <c r="S120" i="1"/>
  <c r="T120" i="1" s="1"/>
  <c r="AG270" i="1"/>
  <c r="AG510" i="1"/>
  <c r="AG594" i="1"/>
  <c r="AG642" i="1"/>
  <c r="AG690" i="1"/>
  <c r="AG702" i="1"/>
  <c r="AG786" i="1"/>
  <c r="AG858" i="1"/>
  <c r="AG174" i="1"/>
  <c r="AG282" i="1"/>
  <c r="AG294" i="1"/>
  <c r="AG306" i="1"/>
  <c r="AG330" i="1"/>
  <c r="AG342" i="1"/>
  <c r="AG354" i="1"/>
  <c r="AG378" i="1"/>
  <c r="AG426" i="1"/>
  <c r="AG546" i="1"/>
  <c r="AG582" i="1"/>
  <c r="AG630" i="1"/>
  <c r="AG318" i="1"/>
  <c r="AG366" i="1"/>
  <c r="AG390" i="1"/>
  <c r="AG414" i="1"/>
  <c r="AG618" i="1"/>
  <c r="AG402" i="1"/>
  <c r="AG438" i="1"/>
  <c r="AG498" i="1"/>
  <c r="AG558" i="1"/>
  <c r="AG570" i="1"/>
  <c r="AG150" i="1"/>
  <c r="AG210" i="1"/>
  <c r="AG486" i="1"/>
  <c r="AG822" i="1"/>
  <c r="AG834" i="1"/>
  <c r="AG138" i="1"/>
  <c r="AG162" i="1"/>
  <c r="AG198" i="1"/>
  <c r="AG450" i="1"/>
  <c r="AG606" i="1"/>
  <c r="AG750" i="1"/>
  <c r="AG810" i="1"/>
  <c r="AG222" i="1"/>
  <c r="AG234" i="1"/>
  <c r="AG246" i="1"/>
  <c r="AG462" i="1"/>
  <c r="AG474" i="1"/>
  <c r="AG522" i="1"/>
  <c r="AG666" i="1"/>
  <c r="AG678" i="1"/>
  <c r="AG726" i="1"/>
  <c r="AG738" i="1"/>
  <c r="AG762" i="1"/>
  <c r="AG774" i="1"/>
  <c r="AG846" i="1"/>
  <c r="AG126" i="1"/>
  <c r="AG114" i="1"/>
  <c r="AG186" i="1"/>
  <c r="AG258" i="1"/>
  <c r="AG534" i="1"/>
  <c r="AG654" i="1"/>
  <c r="AG714" i="1"/>
  <c r="AG798" i="1"/>
  <c r="R22" i="7"/>
  <c r="Q22" i="7"/>
  <c r="P22" i="7"/>
  <c r="U22" i="7"/>
  <c r="M22" i="7"/>
  <c r="T22" i="7"/>
  <c r="S22" i="7"/>
  <c r="N22" i="7"/>
  <c r="L22" i="7"/>
  <c r="O22" i="7"/>
  <c r="F23" i="9" l="1" a="1"/>
  <c r="F23" i="9" s="1"/>
  <c r="T125" i="1"/>
  <c r="AC123" i="1"/>
  <c r="AC116" i="1"/>
  <c r="T124" i="1"/>
  <c r="T119" i="1"/>
  <c r="T123" i="1"/>
  <c r="T116" i="1"/>
  <c r="AC120" i="1"/>
  <c r="AC124" i="1"/>
  <c r="AC114" i="1"/>
  <c r="T114" i="1"/>
  <c r="AC117" i="1"/>
  <c r="T117" i="1"/>
  <c r="AC119" i="1"/>
  <c r="AC121" i="1"/>
  <c r="T121" i="1"/>
  <c r="V22" i="7"/>
  <c r="AC118" i="1"/>
  <c r="T118" i="1"/>
  <c r="T122" i="1"/>
  <c r="AC122" i="1"/>
  <c r="T115" i="1"/>
  <c r="AC115" i="1"/>
  <c r="L114" i="1"/>
  <c r="G23" i="9" l="1" a="1"/>
  <c r="G23" i="9" s="1"/>
  <c r="AF114" i="1" a="1"/>
  <c r="AF117" i="1" a="1"/>
  <c r="AF118" i="1" a="1"/>
  <c r="AF120" i="1" a="1"/>
  <c r="AF124" i="1" a="1"/>
  <c r="AF125" i="1" a="1"/>
  <c r="AF119" i="1" a="1"/>
  <c r="AF123" i="1" a="1"/>
  <c r="AF122" i="1" a="1"/>
  <c r="AF116" i="1" a="1"/>
  <c r="AF115" i="1" a="1"/>
  <c r="AF121" i="1" a="1"/>
  <c r="H23" i="9" l="1" a="1"/>
  <c r="H23" i="9" s="1"/>
  <c r="AF122" i="1"/>
  <c r="E30" i="7" s="1"/>
  <c r="AF123" i="1"/>
  <c r="E31" i="7" s="1"/>
  <c r="AF118" i="1"/>
  <c r="E26" i="7" s="1"/>
  <c r="AF125" i="1"/>
  <c r="E33" i="7" s="1"/>
  <c r="AF115" i="1"/>
  <c r="E23" i="7" s="1"/>
  <c r="AF124" i="1"/>
  <c r="E32" i="7" s="1"/>
  <c r="AF117" i="1"/>
  <c r="E25" i="7" s="1"/>
  <c r="AF114" i="1"/>
  <c r="E22" i="7" s="1"/>
  <c r="AF116" i="1"/>
  <c r="E24" i="7" s="1"/>
  <c r="AF121" i="1"/>
  <c r="E29" i="7" s="1"/>
  <c r="AF119" i="1"/>
  <c r="E27" i="7" s="1"/>
  <c r="AF120" i="1"/>
  <c r="E28" i="7" s="1"/>
  <c r="I23" i="9" l="1" a="1"/>
  <c r="I23" i="9" s="1"/>
  <c r="J23" i="9" s="1" a="1"/>
  <c r="J23" i="9" s="1"/>
  <c r="K23" i="9" l="1" a="1"/>
  <c r="K23" i="9" s="1"/>
  <c r="L23" i="9" s="1" a="1"/>
  <c r="L23" i="9" s="1"/>
  <c r="B24" i="9" l="1"/>
  <c r="F27" i="9" l="1" a="1"/>
  <c r="F27" i="9" s="1"/>
  <c r="P27" i="9" a="1"/>
  <c r="P27" i="9" s="1"/>
  <c r="B27" i="9" a="1"/>
  <c r="B27" i="9" s="1"/>
  <c r="O27" i="9" a="1"/>
  <c r="O27" i="9" s="1"/>
  <c r="N27" i="9" a="1"/>
  <c r="N27" i="9" s="1"/>
  <c r="M27" i="9" a="1"/>
  <c r="M27" i="9" s="1"/>
  <c r="K27" i="9" a="1"/>
  <c r="K27" i="9" s="1"/>
  <c r="I27" i="9" a="1"/>
  <c r="I27" i="9" s="1"/>
  <c r="S2686" i="1" a="1"/>
  <c r="S3159" i="1" a="1"/>
  <c r="S1856" i="1" a="1"/>
  <c r="S3033" i="1" a="1"/>
  <c r="S2356" i="1" a="1"/>
  <c r="S2960" i="1" a="1"/>
  <c r="S2008" i="1" a="1"/>
  <c r="S2873" i="1" a="1"/>
  <c r="S3320" i="1" a="1"/>
  <c r="S1938" i="1" a="1"/>
  <c r="S2269" i="1" a="1"/>
  <c r="S2397" i="1" a="1"/>
  <c r="S1195" i="1" a="1"/>
  <c r="S3378" i="1" a="1"/>
  <c r="S2515" i="1" a="1"/>
  <c r="S3252" i="1" a="1"/>
  <c r="S1959" i="1" a="1"/>
  <c r="S2698" i="1" a="1"/>
  <c r="S1963" i="1" a="1"/>
  <c r="S1933" i="1" a="1"/>
  <c r="S2690" i="1" a="1"/>
  <c r="S2573" i="1" a="1"/>
  <c r="S1974" i="1" a="1"/>
  <c r="S2373" i="1" a="1"/>
  <c r="S2125" i="1" a="1"/>
  <c r="S2545" i="1" a="1"/>
  <c r="S2745" i="1" a="1"/>
  <c r="S1347" i="1" a="1"/>
  <c r="S3055" i="1" a="1"/>
  <c r="S2628" i="1" a="1"/>
  <c r="S3575" i="1" a="1"/>
  <c r="S1891" i="1" a="1"/>
  <c r="S3186" i="1" a="1"/>
  <c r="S2877" i="1" a="1"/>
  <c r="S2825" i="1" a="1"/>
  <c r="S2339" i="1" a="1"/>
  <c r="S2804" i="1" a="1"/>
  <c r="S2708" i="1" a="1"/>
  <c r="S2193" i="1" a="1"/>
  <c r="S2443" i="1" a="1"/>
  <c r="S1517" i="1" a="1"/>
  <c r="S2444" i="1" a="1"/>
  <c r="S3490" i="1" a="1"/>
  <c r="S3010" i="1" a="1"/>
  <c r="S708" i="1" a="1"/>
  <c r="S2785" i="1" a="1"/>
  <c r="S2144" i="1" a="1"/>
  <c r="S1844" i="1" a="1"/>
  <c r="S2740" i="1" a="1"/>
  <c r="S3035" i="1" a="1"/>
  <c r="S2187" i="1" a="1"/>
  <c r="S2625" i="1" a="1"/>
  <c r="S834" i="1" a="1"/>
  <c r="S3388" i="1" a="1"/>
  <c r="S3316" i="1" a="1"/>
  <c r="S3512" i="1" a="1"/>
  <c r="S3215" i="1" a="1"/>
  <c r="S2582" i="1" a="1"/>
  <c r="S2207" i="1" a="1"/>
  <c r="S3016" i="1" a="1"/>
  <c r="S2648" i="1" a="1"/>
  <c r="S3188" i="1" a="1"/>
  <c r="S2662" i="1" a="1"/>
  <c r="S2711" i="1" a="1"/>
  <c r="S2789" i="1" a="1"/>
  <c r="S2065" i="1" a="1"/>
  <c r="S626" i="1" a="1"/>
  <c r="S2997" i="1" a="1"/>
  <c r="S3116" i="1" a="1"/>
  <c r="S3072" i="1" a="1"/>
  <c r="S3486" i="1" a="1"/>
  <c r="S2427" i="1" a="1"/>
  <c r="S3173" i="1" a="1"/>
  <c r="S1384" i="1" a="1"/>
  <c r="S2342" i="1" a="1"/>
  <c r="S2062" i="1" a="1"/>
  <c r="S2811" i="1" a="1"/>
  <c r="S2109" i="1" a="1"/>
  <c r="S3184" i="1" a="1"/>
  <c r="S3529" i="1" a="1"/>
  <c r="S672" i="1" a="1"/>
  <c r="S3405" i="1" a="1"/>
  <c r="S2172" i="1" a="1"/>
  <c r="S3343" i="1" a="1"/>
  <c r="S3562" i="1" a="1"/>
  <c r="S2501" i="1" a="1"/>
  <c r="S1964" i="1" a="1"/>
  <c r="S3365" i="1" a="1"/>
  <c r="S1930" i="1" a="1"/>
  <c r="S2063" i="1" a="1"/>
  <c r="S2434" i="1" a="1"/>
  <c r="S2863" i="1" a="1"/>
  <c r="S1989" i="1" a="1"/>
  <c r="S1788" i="1" a="1"/>
  <c r="S3191" i="1" a="1"/>
  <c r="S2918" i="1" a="1"/>
  <c r="S2683" i="1" a="1"/>
  <c r="S3225" i="1" a="1"/>
  <c r="S2003" i="1" a="1"/>
  <c r="S1988" i="1" a="1"/>
  <c r="S3247" i="1" a="1"/>
  <c r="S3180" i="1" a="1"/>
  <c r="S3420" i="1" a="1"/>
  <c r="S3441" i="1" a="1"/>
  <c r="S2769" i="1" a="1"/>
  <c r="S2587" i="1" a="1"/>
  <c r="S3321" i="1" a="1"/>
  <c r="S3407" i="1" a="1"/>
  <c r="S2425" i="1" a="1"/>
  <c r="S3003" i="1" a="1"/>
  <c r="S1627" i="1" a="1"/>
  <c r="S1010" i="1" a="1"/>
  <c r="S1523" i="1" a="1"/>
  <c r="S399" i="1" a="1"/>
  <c r="S1260" i="1" a="1"/>
  <c r="S1405" i="1" a="1"/>
  <c r="S1412" i="1" a="1"/>
  <c r="S2048" i="1" a="1"/>
  <c r="S2851" i="1" a="1"/>
  <c r="S1020" i="1" a="1"/>
  <c r="S2182" i="1" a="1"/>
  <c r="S3560" i="1" a="1"/>
  <c r="S3194" i="1" a="1"/>
  <c r="S3578" i="1" a="1"/>
  <c r="S905" i="1" a="1"/>
  <c r="S3435" i="1" a="1"/>
  <c r="S3008" i="1" a="1"/>
  <c r="S2539" i="1" a="1"/>
  <c r="S1080" i="1" a="1"/>
  <c r="S3240" i="1" a="1"/>
  <c r="S2756" i="1" a="1"/>
  <c r="S3454" i="1" a="1"/>
  <c r="S3082" i="1" a="1"/>
  <c r="S3047" i="1" a="1"/>
  <c r="S2954" i="1" a="1"/>
  <c r="S2674" i="1" a="1"/>
  <c r="S3203" i="1" a="1"/>
  <c r="S3263" i="1" a="1"/>
  <c r="S2078" i="1" a="1"/>
  <c r="S1485" i="1" a="1"/>
  <c r="S3034" i="1" a="1"/>
  <c r="S2426" i="1" a="1"/>
  <c r="S2697" i="1" a="1"/>
  <c r="S2738" i="1" a="1"/>
  <c r="S2771" i="1" a="1"/>
  <c r="S736" i="1" a="1"/>
  <c r="S3041" i="1" a="1"/>
  <c r="S776" i="1" a="1"/>
  <c r="S3333" i="1" a="1"/>
  <c r="S2806" i="1" a="1"/>
  <c r="S1733" i="1" a="1"/>
  <c r="S169" i="1" a="1"/>
  <c r="S3060" i="1" a="1"/>
  <c r="S2245" i="1" a="1"/>
  <c r="S1099" i="1" a="1"/>
  <c r="S2052" i="1" a="1"/>
  <c r="S885" i="1" a="1"/>
  <c r="S1909" i="1" a="1"/>
  <c r="S2946" i="1" a="1"/>
  <c r="S3228" i="1" a="1"/>
  <c r="S3272" i="1" a="1"/>
  <c r="S1885" i="1" a="1"/>
  <c r="S2588" i="1" a="1"/>
  <c r="S297" i="1" a="1"/>
  <c r="S2355" i="1" a="1"/>
  <c r="S2906" i="1" a="1"/>
  <c r="S2734" i="1" a="1"/>
  <c r="S1596" i="1" a="1"/>
  <c r="S2608" i="1" a="1"/>
  <c r="S434" i="1" a="1"/>
  <c r="S3218" i="1" a="1"/>
  <c r="S2534" i="1" a="1"/>
  <c r="S3289" i="1" a="1"/>
  <c r="S2836" i="1" a="1"/>
  <c r="S3401" i="1" a="1"/>
  <c r="S2580" i="1" a="1"/>
  <c r="S1004" i="1" a="1"/>
  <c r="S1689" i="1" a="1"/>
  <c r="S2653" i="1" a="1"/>
  <c r="S3477" i="1" a="1"/>
  <c r="S2889" i="1" a="1"/>
  <c r="S655" i="1" a="1"/>
  <c r="S2755" i="1" a="1"/>
  <c r="S2828" i="1" a="1"/>
  <c r="S3231" i="1" a="1"/>
  <c r="S2911" i="1" a="1"/>
  <c r="S3001" i="1" a="1"/>
  <c r="S3196" i="1" a="1"/>
  <c r="S2947" i="1" a="1"/>
  <c r="S2208" i="1" a="1"/>
  <c r="S2850" i="1" a="1"/>
  <c r="S2634" i="1" a="1"/>
  <c r="S2462" i="1" a="1"/>
  <c r="S1944" i="1" a="1"/>
  <c r="S3580" i="1" a="1"/>
  <c r="S1934" i="1" a="1"/>
  <c r="S2415" i="1" a="1"/>
  <c r="S2716" i="1" a="1"/>
  <c r="S3550" i="1" a="1"/>
  <c r="S2156" i="1" a="1"/>
  <c r="S1283" i="1" a="1"/>
  <c r="S3220" i="1" a="1"/>
  <c r="S3251" i="1" a="1"/>
  <c r="S657" i="1" a="1"/>
  <c r="S2037" i="1" a="1"/>
  <c r="S641" i="1" a="1"/>
  <c r="S2110" i="1" a="1"/>
  <c r="S2677" i="1" a="1"/>
  <c r="S812" i="1" a="1"/>
  <c r="S946" i="1" a="1"/>
  <c r="S3514" i="1" a="1"/>
  <c r="S3456" i="1" a="1"/>
  <c r="S2558" i="1" a="1"/>
  <c r="S2519" i="1" a="1"/>
  <c r="S3493" i="1" a="1"/>
  <c r="S2834" i="1" a="1"/>
  <c r="S2167" i="1" a="1"/>
  <c r="S620" i="1" a="1"/>
  <c r="S1075" i="1" a="1"/>
  <c r="S2524" i="1" a="1"/>
  <c r="S2860" i="1" a="1"/>
  <c r="S3021" i="1" a="1"/>
  <c r="S1981" i="1" a="1"/>
  <c r="S2991" i="1" a="1"/>
  <c r="S3019" i="1" a="1"/>
  <c r="S2436" i="1" a="1"/>
  <c r="S2611" i="1" a="1"/>
  <c r="S2074" i="1" a="1"/>
  <c r="S2643" i="1" a="1"/>
  <c r="S2398" i="1" a="1"/>
  <c r="S2869" i="1" a="1"/>
  <c r="S2165" i="1" a="1"/>
  <c r="S735" i="1" a="1"/>
  <c r="S3371" i="1" a="1"/>
  <c r="S3471" i="1" a="1"/>
  <c r="S3287" i="1" a="1"/>
  <c r="S2101" i="1" a="1"/>
  <c r="S2951" i="1" a="1"/>
  <c r="S511" i="1" a="1"/>
  <c r="S2728" i="1" a="1"/>
  <c r="S2211" i="1" a="1"/>
  <c r="S3279" i="1" a="1"/>
  <c r="S2917" i="1" a="1"/>
  <c r="S941" i="1" a="1"/>
  <c r="S995" i="1" a="1"/>
  <c r="S3007" i="1" a="1"/>
  <c r="S985" i="1" a="1"/>
  <c r="S1975" i="1" a="1"/>
  <c r="S980" i="1" a="1"/>
  <c r="S2060" i="1" a="1"/>
  <c r="S2053" i="1" a="1"/>
  <c r="S1015" i="1" a="1"/>
  <c r="S3177" i="1" a="1"/>
  <c r="S901" i="1" a="1"/>
  <c r="S1606" i="1" a="1"/>
  <c r="S1334" i="1" a="1"/>
  <c r="S2717" i="1" a="1"/>
  <c r="S556" i="1" a="1"/>
  <c r="S2550" i="1" a="1"/>
  <c r="S2613" i="1" a="1"/>
  <c r="S3428" i="1" a="1"/>
  <c r="S2972" i="1" a="1"/>
  <c r="S3341" i="1" a="1"/>
  <c r="S3436" i="1" a="1"/>
  <c r="S2866" i="1" a="1"/>
  <c r="S1611" i="1" a="1"/>
  <c r="S2833" i="1" a="1"/>
  <c r="S574" i="1" a="1"/>
  <c r="S652" i="1" a="1"/>
  <c r="S3327" i="1" a="1"/>
  <c r="S3317" i="1" a="1"/>
  <c r="S3058" i="1" a="1"/>
  <c r="S2668" i="1" a="1"/>
  <c r="S695" i="1" a="1"/>
  <c r="S2948" i="1" a="1"/>
  <c r="S991" i="1" a="1"/>
  <c r="S2080" i="1" a="1"/>
  <c r="S1321" i="1" a="1"/>
  <c r="S3051" i="1" a="1"/>
  <c r="S392" i="1" a="1"/>
  <c r="S2925" i="1" a="1"/>
  <c r="S2853" i="1" a="1"/>
  <c r="S3404" i="1" a="1"/>
  <c r="S2517" i="1" a="1"/>
  <c r="S2380" i="1" a="1"/>
  <c r="S1574" i="1" a="1"/>
  <c r="S3408" i="1" a="1"/>
  <c r="S3308" i="1" a="1"/>
  <c r="S3399" i="1" a="1"/>
  <c r="S2576" i="1" a="1"/>
  <c r="S1652" i="1" a="1"/>
  <c r="S1209" i="1" a="1"/>
  <c r="S3288" i="1" a="1"/>
  <c r="S2304" i="1" a="1"/>
  <c r="S1991" i="1" a="1"/>
  <c r="S3161" i="1" a="1"/>
  <c r="S3168" i="1" a="1"/>
  <c r="S2331" i="1" a="1"/>
  <c r="S3366" i="1" a="1"/>
  <c r="S3120" i="1" a="1"/>
  <c r="S3207" i="1" a="1"/>
  <c r="S2317" i="1" a="1"/>
  <c r="S2296" i="1" a="1"/>
  <c r="S2719" i="1" a="1"/>
  <c r="S1951" i="1" a="1"/>
  <c r="S2246" i="1" a="1"/>
  <c r="S3092" i="1" a="1"/>
  <c r="S1858" i="1" a="1"/>
  <c r="S3336" i="1" a="1"/>
  <c r="S2353" i="1" a="1"/>
  <c r="S2115" i="1" a="1"/>
  <c r="S1529" i="1" a="1"/>
  <c r="S2316" i="1" a="1"/>
  <c r="S3541" i="1" a="1"/>
  <c r="S3128" i="1" a="1"/>
  <c r="S3223" i="1" a="1"/>
  <c r="S2652" i="1" a="1"/>
  <c r="S1190" i="1" a="1"/>
  <c r="S1556" i="1" a="1"/>
  <c r="S534" i="1" a="1"/>
  <c r="S2584" i="1" a="1"/>
  <c r="S2752" i="1" a="1"/>
  <c r="S3293" i="1" a="1"/>
  <c r="S2630" i="1" a="1"/>
  <c r="S3496" i="1" a="1"/>
  <c r="S2133" i="1" a="1"/>
  <c r="S3291" i="1" a="1"/>
  <c r="S791" i="1" a="1"/>
  <c r="S2874" i="1" a="1"/>
  <c r="S2551" i="1" a="1"/>
  <c r="S3526" i="1" a="1"/>
  <c r="S3443" i="1" a="1"/>
  <c r="S2973" i="1" a="1"/>
  <c r="S1915" i="1" a="1"/>
  <c r="S3569" i="1" a="1"/>
  <c r="S740" i="1" a="1"/>
  <c r="S1670" i="1" a="1"/>
  <c r="S1235" i="1" a="1"/>
  <c r="S1970" i="1" a="1"/>
  <c r="S2021" i="1" a="1"/>
  <c r="S2054" i="1" a="1"/>
  <c r="S2254" i="1" a="1"/>
  <c r="S2002" i="1" a="1"/>
  <c r="S2508" i="1" a="1"/>
  <c r="S746" i="1" a="1"/>
  <c r="S1960" i="1" a="1"/>
  <c r="S1835" i="1" a="1"/>
  <c r="S1503" i="1" a="1"/>
  <c r="S3565" i="1" a="1"/>
  <c r="S2088" i="1" a="1"/>
  <c r="S2837" i="1" a="1"/>
  <c r="S2203" i="1" a="1"/>
  <c r="S2688" i="1" a="1"/>
  <c r="S768" i="1" a="1"/>
  <c r="S945" i="1" a="1"/>
  <c r="S3444" i="1" a="1"/>
  <c r="S2045" i="1" a="1"/>
  <c r="S2311" i="1" a="1"/>
  <c r="S3256" i="1" a="1"/>
  <c r="S2162" i="1" a="1"/>
  <c r="S2864" i="1" a="1"/>
  <c r="S1955" i="1" a="1"/>
  <c r="S578" i="1" a="1"/>
  <c r="S1098" i="1" a="1"/>
  <c r="S858" i="1" a="1"/>
  <c r="S2194" i="1" a="1"/>
  <c r="S807" i="1" a="1"/>
  <c r="S279" i="1" a="1"/>
  <c r="S2935" i="1" a="1"/>
  <c r="S2102" i="1" a="1"/>
  <c r="S1439" i="1" a="1"/>
  <c r="S3099" i="1" a="1"/>
  <c r="S677" i="1" a="1"/>
  <c r="S2678" i="1" a="1"/>
  <c r="S923" i="1" a="1"/>
  <c r="S2621" i="1" a="1"/>
  <c r="S3549" i="1" a="1"/>
  <c r="S2922" i="1" a="1"/>
  <c r="S3121" i="1" a="1"/>
  <c r="S2978" i="1" a="1"/>
  <c r="S1789" i="1" a="1"/>
  <c r="S1192" i="1" a="1"/>
  <c r="S2070" i="1" a="1"/>
  <c r="S3107" i="1" a="1"/>
  <c r="S1904" i="1" a="1"/>
  <c r="S877" i="1" a="1"/>
  <c r="S1916" i="1" a="1"/>
  <c r="S2277" i="1" a="1"/>
  <c r="S2044" i="1" a="1"/>
  <c r="S1850" i="1" a="1"/>
  <c r="S608" i="1" a="1"/>
  <c r="S1656" i="1" a="1"/>
  <c r="S977" i="1" a="1"/>
  <c r="S3101" i="1" a="1"/>
  <c r="S2751" i="1" a="1"/>
  <c r="S2931" i="1" a="1"/>
  <c r="S2000" i="1" a="1"/>
  <c r="S2117" i="1" a="1"/>
  <c r="S2291" i="1" a="1"/>
  <c r="S3412" i="1" a="1"/>
  <c r="S2629" i="1" a="1"/>
  <c r="S2797" i="1" a="1"/>
  <c r="S423" i="1" a="1"/>
  <c r="S994" i="1" a="1"/>
  <c r="S1281" i="1" a="1"/>
  <c r="S2893" i="1" a="1"/>
  <c r="S262" i="1" a="1"/>
  <c r="S2538" i="1" a="1"/>
  <c r="S1646" i="1" a="1"/>
  <c r="S2239" i="1" a="1"/>
  <c r="S1942" i="1" a="1"/>
  <c r="S3312" i="1" a="1"/>
  <c r="S2188" i="1" a="1"/>
  <c r="S2886" i="1" a="1"/>
  <c r="S1973" i="1" a="1"/>
  <c r="S3029" i="1" a="1"/>
  <c r="S671" i="1" a="1"/>
  <c r="S1892" i="1" a="1"/>
  <c r="S3548" i="1" a="1"/>
  <c r="S2498" i="1" a="1"/>
  <c r="S2280" i="1" a="1"/>
  <c r="S1808" i="1" a="1"/>
  <c r="S979" i="1" a="1"/>
  <c r="S2071" i="1" a="1"/>
  <c r="S2272" i="1" a="1"/>
  <c r="S3489" i="1" a="1"/>
  <c r="S2451" i="1" a="1"/>
  <c r="S1264" i="1" a="1"/>
  <c r="S2900" i="1" a="1"/>
  <c r="S3373" i="1" a="1"/>
  <c r="S2471" i="1" a="1"/>
  <c r="S712" i="1" a="1"/>
  <c r="S575" i="1" a="1"/>
  <c r="S2309" i="1" a="1"/>
  <c r="S1819" i="1" a="1"/>
  <c r="S2004" i="1" a="1"/>
  <c r="S1355" i="1" a="1"/>
  <c r="S2274" i="1" a="1"/>
  <c r="S2474" i="1" a="1"/>
  <c r="S2971" i="1" a="1"/>
  <c r="S1786" i="1" a="1"/>
  <c r="S3264" i="1" a="1"/>
  <c r="S3023" i="1" a="1"/>
  <c r="S2730" i="1" a="1"/>
  <c r="S957" i="1" a="1"/>
  <c r="S2385" i="1" a="1"/>
  <c r="S2933" i="1" a="1"/>
  <c r="S2181" i="1" a="1"/>
  <c r="S2237" i="1" a="1"/>
  <c r="S3281" i="1" a="1"/>
  <c r="S3201" i="1" a="1"/>
  <c r="S2905" i="1" a="1"/>
  <c r="S401" i="1" a="1"/>
  <c r="S1394" i="1" a="1"/>
  <c r="S3556" i="1" a="1"/>
  <c r="S1418" i="1" a="1"/>
  <c r="S3075" i="1" a="1"/>
  <c r="S2250" i="1" a="1"/>
  <c r="S1091" i="1" a="1"/>
  <c r="S2446" i="1" a="1"/>
  <c r="S3518" i="1" a="1"/>
  <c r="S2226" i="1" a="1"/>
  <c r="S2619" i="1" a="1"/>
  <c r="S2160" i="1" a="1"/>
  <c r="S1536" i="1" a="1"/>
  <c r="S2137" i="1" a="1"/>
  <c r="S2609" i="1" a="1"/>
  <c r="S2705" i="1" a="1"/>
  <c r="S3136" i="1" a="1"/>
  <c r="S560" i="1" a="1"/>
  <c r="S2596" i="1" a="1"/>
  <c r="S3174" i="1" a="1"/>
  <c r="S3005" i="1" a="1"/>
  <c r="S643" i="1" a="1"/>
  <c r="S2929" i="1" a="1"/>
  <c r="S1447" i="1" a="1"/>
  <c r="S2542" i="1" a="1"/>
  <c r="S1002" i="1" a="1"/>
  <c r="S2116" i="1" a="1"/>
  <c r="S3542" i="1" a="1"/>
  <c r="S1781" i="1" a="1"/>
  <c r="S453" i="1" a="1"/>
  <c r="S1861" i="1" a="1"/>
  <c r="S651" i="1" a="1"/>
  <c r="S2136" i="1" a="1"/>
  <c r="AI115" i="1" a="1"/>
  <c r="S1167" i="1" a="1"/>
  <c r="S2482" i="1" a="1"/>
  <c r="S3463" i="1" a="1"/>
  <c r="S2124" i="1" a="1"/>
  <c r="S1432" i="1" a="1"/>
  <c r="S1448" i="1" a="1"/>
  <c r="S1444" i="1" a="1"/>
  <c r="S1749" i="1" a="1"/>
  <c r="S2410" i="1" a="1"/>
  <c r="S2802" i="1" a="1"/>
  <c r="S2655" i="1" a="1"/>
  <c r="S2378" i="1" a="1"/>
  <c r="S1083" i="1" a="1"/>
  <c r="S1007" i="1" a="1"/>
  <c r="S2807" i="1" a="1"/>
  <c r="S3260" i="1" a="1"/>
  <c r="S588" i="1" a="1"/>
  <c r="S3114" i="1" a="1"/>
  <c r="S3269" i="1" a="1"/>
  <c r="S2405" i="1" a="1"/>
  <c r="S2106" i="1" a="1"/>
  <c r="S2732" i="1" a="1"/>
  <c r="S2722" i="1" a="1"/>
  <c r="S2746" i="1" a="1"/>
  <c r="S2210" i="1" a="1"/>
  <c r="S3457" i="1" a="1"/>
  <c r="S2826" i="1" a="1"/>
  <c r="S2957" i="1" a="1"/>
  <c r="S787" i="1" a="1"/>
  <c r="S2259" i="1" a="1"/>
  <c r="S2295" i="1" a="1"/>
  <c r="S3087" i="1" a="1"/>
  <c r="S804" i="1" a="1"/>
  <c r="S2880" i="1" a="1"/>
  <c r="S2791" i="1" a="1"/>
  <c r="S3088" i="1" a="1"/>
  <c r="S3509" i="1" a="1"/>
  <c r="S3561" i="1" a="1"/>
  <c r="S2236" i="1" a="1"/>
  <c r="S866" i="1" a="1"/>
  <c r="S3024" i="1" a="1"/>
  <c r="S3499" i="1" a="1"/>
  <c r="S2702" i="1" a="1"/>
  <c r="S3530" i="1" a="1"/>
  <c r="S3253" i="1" a="1"/>
  <c r="S2516" i="1" a="1"/>
  <c r="S2091" i="1" a="1"/>
  <c r="S3202" i="1" a="1"/>
  <c r="S2980" i="1" a="1"/>
  <c r="S493" i="1" a="1"/>
  <c r="S3025" i="1" a="1"/>
  <c r="S3144" i="1" a="1"/>
  <c r="S3396" i="1" a="1"/>
  <c r="S2754" i="1" a="1"/>
  <c r="S3449" i="1" a="1"/>
  <c r="S2459" i="1" a="1"/>
  <c r="S2279" i="1" a="1"/>
  <c r="S603" i="1" a="1"/>
  <c r="S436" i="1" a="1"/>
  <c r="S2283" i="1" a="1"/>
  <c r="S2832" i="1" a="1"/>
  <c r="S1603" i="1" a="1"/>
  <c r="S2489" i="1" a="1"/>
  <c r="S3427" i="1" a="1"/>
  <c r="S2627" i="1" a="1"/>
  <c r="S1755" i="1" a="1"/>
  <c r="S2530" i="1" a="1"/>
  <c r="S1139" i="1" a="1"/>
  <c r="S2199" i="1" a="1"/>
  <c r="S3106" i="1" a="1"/>
  <c r="S2196" i="1" a="1"/>
  <c r="S2261" i="1" a="1"/>
  <c r="S3540" i="1" a="1"/>
  <c r="S3362" i="1" a="1"/>
  <c r="S2938" i="1" a="1"/>
  <c r="S3020" i="1" a="1"/>
  <c r="S3434" i="1" a="1"/>
  <c r="S2127" i="1" a="1"/>
  <c r="S2663" i="1" a="1"/>
  <c r="S2988" i="1" a="1"/>
  <c r="S2970" i="1" a="1"/>
  <c r="S3133" i="1" a="1"/>
  <c r="S2727" i="1" a="1"/>
  <c r="S2870" i="1" a="1"/>
  <c r="S2603" i="1" a="1"/>
  <c r="S2647" i="1" a="1"/>
  <c r="S667" i="1" a="1"/>
  <c r="S2135" i="1" a="1"/>
  <c r="S3392" i="1" a="1"/>
  <c r="S3315" i="1" a="1"/>
  <c r="S3268" i="1" a="1"/>
  <c r="S2163" i="1" a="1"/>
  <c r="S3525" i="1" a="1"/>
  <c r="S2656" i="1" a="1"/>
  <c r="S781" i="1" a="1"/>
  <c r="S2502" i="1" a="1"/>
  <c r="S1249" i="1" a="1"/>
  <c r="S2036" i="1" a="1"/>
  <c r="S1893" i="1" a="1"/>
  <c r="S1458" i="1" a="1"/>
  <c r="S731" i="1" a="1"/>
  <c r="S2354" i="1" a="1"/>
  <c r="S2213" i="1" a="1"/>
  <c r="S3154" i="1" a="1"/>
  <c r="S2022" i="1" a="1"/>
  <c r="S2774" i="1" a="1"/>
  <c r="S1715" i="1" a="1"/>
  <c r="S3004" i="1" a="1"/>
  <c r="S2879" i="1" a="1"/>
  <c r="S2174" i="1" a="1"/>
  <c r="S1633" i="1" a="1"/>
  <c r="S2939" i="1" a="1"/>
  <c r="S3130" i="1" a="1"/>
  <c r="S867" i="1" a="1"/>
  <c r="S1587" i="1" a="1"/>
  <c r="S951" i="1" a="1"/>
  <c r="S2419" i="1" a="1"/>
  <c r="S3413" i="1" a="1"/>
  <c r="S2838" i="1" a="1"/>
  <c r="S2166" i="1" a="1"/>
  <c r="S2965" i="1" a="1"/>
  <c r="S1233" i="1" a="1"/>
  <c r="S3345" i="1" a="1"/>
  <c r="S2736" i="1" a="1"/>
  <c r="S3273" i="1" a="1"/>
  <c r="S1949" i="1" a="1"/>
  <c r="S2043" i="1" a="1"/>
  <c r="S772" i="1" a="1"/>
  <c r="S2605" i="1" a="1"/>
  <c r="S3501" i="1" a="1"/>
  <c r="S2921" i="1" a="1"/>
  <c r="S1035" i="1" a="1"/>
  <c r="S698" i="1" a="1"/>
  <c r="S2108" i="1" a="1"/>
  <c r="S755" i="1" a="1"/>
  <c r="S873" i="1" a="1"/>
  <c r="S1289" i="1" a="1"/>
  <c r="S3474" i="1" a="1"/>
  <c r="S1728" i="1" a="1"/>
  <c r="S3078" i="1" a="1"/>
  <c r="S2565" i="1" a="1"/>
  <c r="S1922" i="1" a="1"/>
  <c r="S904" i="1" a="1"/>
  <c r="S1119" i="1" a="1"/>
  <c r="S1349" i="1" a="1"/>
  <c r="S3157" i="1" a="1"/>
  <c r="S2812" i="1" a="1"/>
  <c r="S2778" i="1" a="1"/>
  <c r="S2242" i="1" a="1"/>
  <c r="S3450" i="1" a="1"/>
  <c r="S2445" i="1" a="1"/>
  <c r="S2262" i="1" a="1"/>
  <c r="S1780" i="1" a="1"/>
  <c r="S2039" i="1" a="1"/>
  <c r="S1591" i="1" a="1"/>
  <c r="S3349" i="1" a="1"/>
  <c r="S346" i="1" a="1"/>
  <c r="S3429" i="1" a="1"/>
  <c r="S3053" i="1" a="1"/>
  <c r="S3095" i="1" a="1"/>
  <c r="S2614" i="1" a="1"/>
  <c r="S3356" i="1" a="1"/>
  <c r="S635" i="1" a="1"/>
  <c r="S2854" i="1" a="1"/>
  <c r="S3162" i="1" a="1"/>
  <c r="S1958" i="1" a="1"/>
  <c r="S1009" i="1" a="1"/>
  <c r="S3391" i="1" a="1"/>
  <c r="S3050" i="1" a="1"/>
  <c r="S2396" i="1" a="1"/>
  <c r="S2533" i="1" a="1"/>
  <c r="S2327" i="1" a="1"/>
  <c r="S3192" i="1" a="1"/>
  <c r="S2069" i="1" a="1"/>
  <c r="S3229" i="1" a="1"/>
  <c r="S2846" i="1" a="1"/>
  <c r="S2640" i="1" a="1"/>
  <c r="S3089" i="1" a="1"/>
  <c r="S3476" i="1" a="1"/>
  <c r="S2903" i="1" a="1"/>
  <c r="S3018" i="1" a="1"/>
  <c r="S3285" i="1" a="1"/>
  <c r="S1150" i="1" a="1"/>
  <c r="S2149" i="1" a="1"/>
  <c r="S2412" i="1" a="1"/>
  <c r="S2744" i="1" a="1"/>
  <c r="S1828" i="1" a="1"/>
  <c r="S3090" i="1" a="1"/>
  <c r="S3439" i="1" a="1"/>
  <c r="S3537" i="1" a="1"/>
  <c r="S3085" i="1" a="1"/>
  <c r="S440" i="1" a="1"/>
  <c r="S1979" i="1" a="1"/>
  <c r="S2220" i="1" a="1"/>
  <c r="S1275" i="1" a="1"/>
  <c r="S2559" i="1" a="1"/>
  <c r="S2506" i="1" a="1"/>
  <c r="S2923" i="1" a="1"/>
  <c r="S2577" i="1" a="1"/>
  <c r="S568" i="1" a="1"/>
  <c r="S2170" i="1" a="1"/>
  <c r="S2225" i="1" a="1"/>
  <c r="S2579" i="1" a="1"/>
  <c r="S2623" i="1" a="1"/>
  <c r="S3185" i="1" a="1"/>
  <c r="S1745" i="1" a="1"/>
  <c r="S1941" i="1" a="1"/>
  <c r="S1105" i="1" a="1"/>
  <c r="S1219" i="1" a="1"/>
  <c r="S2298" i="1" a="1"/>
  <c r="S3305" i="1" a="1"/>
  <c r="S3389" i="1" a="1"/>
  <c r="S2096" i="1" a="1"/>
  <c r="S1443" i="1" a="1"/>
  <c r="S1966" i="1" a="1"/>
  <c r="S2805" i="1" a="1"/>
  <c r="S2927" i="1" a="1"/>
  <c r="S2481" i="1" a="1"/>
  <c r="S3557" i="1" a="1"/>
  <c r="S2314" i="1" a="1"/>
  <c r="S2324" i="1" a="1"/>
  <c r="S1463" i="1" a="1"/>
  <c r="S2358" i="1" a="1"/>
  <c r="S3301" i="1" a="1"/>
  <c r="S3364" i="1" a="1"/>
  <c r="S3056" i="1" a="1"/>
  <c r="S2450" i="1" a="1"/>
  <c r="S3209" i="1" a="1"/>
  <c r="S2681" i="1" a="1"/>
  <c r="S893" i="1" a="1"/>
  <c r="S2883" i="1" a="1"/>
  <c r="S2861" i="1" a="1"/>
  <c r="S2739" i="1" a="1"/>
  <c r="S3421" i="1" a="1"/>
  <c r="S3535" i="1" a="1"/>
  <c r="S3533" i="1" a="1"/>
  <c r="S3081" i="1" a="1"/>
  <c r="S2694" i="1" a="1"/>
  <c r="S1568" i="1" a="1"/>
  <c r="S2664" i="1" a="1"/>
  <c r="S1129" i="1" a="1"/>
  <c r="S2955" i="1" a="1"/>
  <c r="S3329" i="1" a="1"/>
  <c r="S1028" i="1" a="1"/>
  <c r="S3057" i="1" a="1"/>
  <c r="S3510" i="1" a="1"/>
  <c r="S2817" i="1" a="1"/>
  <c r="S2855" i="1" a="1"/>
  <c r="S3113" i="1" a="1"/>
  <c r="S1566" i="1" a="1"/>
  <c r="S2670" i="1" a="1"/>
  <c r="S2591" i="1" a="1"/>
  <c r="S2589" i="1" a="1"/>
  <c r="S965" i="1" a="1"/>
  <c r="S3480" i="1" a="1"/>
  <c r="S2944" i="1" a="1"/>
  <c r="S1658" i="1" a="1"/>
  <c r="S180" i="1" a="1"/>
  <c r="S1762" i="1" a="1"/>
  <c r="S1895" i="1" a="1"/>
  <c r="S857" i="1" a="1"/>
  <c r="S210" i="1" a="1"/>
  <c r="S1038" i="1" a="1"/>
  <c r="S1653" i="1" a="1"/>
  <c r="S3357" i="1" a="1"/>
  <c r="S3482" i="1" a="1"/>
  <c r="S3257" i="1" a="1"/>
  <c r="S3487" i="1" a="1"/>
  <c r="S1313" i="1" a="1"/>
  <c r="S1320" i="1" a="1"/>
  <c r="S1440" i="1" a="1"/>
  <c r="S3091" i="1" a="1"/>
  <c r="S1382" i="1" a="1"/>
  <c r="S584" i="1" a="1"/>
  <c r="S2306" i="1" a="1"/>
  <c r="S1241" i="1" a="1"/>
  <c r="S2083" i="1" a="1"/>
  <c r="S3538" i="1" a="1"/>
  <c r="S2633" i="1" a="1"/>
  <c r="S3483" i="1" a="1"/>
  <c r="S2204" i="1" a="1"/>
  <c r="S3418" i="1" a="1"/>
  <c r="S3068" i="1" a="1"/>
  <c r="S1549" i="1" a="1"/>
  <c r="S2229" i="1" a="1"/>
  <c r="S1887" i="1" a="1"/>
  <c r="S1919" i="1" a="1"/>
  <c r="S2894" i="1" a="1"/>
  <c r="S2952" i="1" a="1"/>
  <c r="S2323" i="1" a="1"/>
  <c r="S3309" i="1" a="1"/>
  <c r="S1309" i="1" a="1"/>
  <c r="S1511" i="1" a="1"/>
  <c r="S2721" i="1" a="1"/>
  <c r="S2086" i="1" a="1"/>
  <c r="S2238" i="1" a="1"/>
  <c r="S1654" i="1" a="1"/>
  <c r="S2042" i="1" a="1"/>
  <c r="S2835" i="1" a="1"/>
  <c r="S616" i="1" a="1"/>
  <c r="S1519" i="1" a="1"/>
  <c r="S1802" i="1" a="1"/>
  <c r="S1341" i="1" a="1"/>
  <c r="S3084" i="1" a="1"/>
  <c r="S2357" i="1" a="1"/>
  <c r="S2987" i="1" a="1"/>
  <c r="S2321" i="1" a="1"/>
  <c r="S149" i="1" a="1"/>
  <c r="S587" i="1" a="1"/>
  <c r="S1640" i="1" a="1"/>
  <c r="S3135" i="1" a="1"/>
  <c r="S2720" i="1" a="1"/>
  <c r="S2773" i="1" a="1"/>
  <c r="S3165" i="1" a="1"/>
  <c r="S2025" i="1" a="1"/>
  <c r="S1072" i="1" a="1"/>
  <c r="S3074" i="1" a="1"/>
  <c r="S2089" i="1" a="1"/>
  <c r="S2845" i="1" a="1"/>
  <c r="S3103" i="1" a="1"/>
  <c r="S2118" i="1" a="1"/>
  <c r="S1185" i="1" a="1"/>
  <c r="S2620" i="1" a="1"/>
  <c r="S2586" i="1" a="1"/>
  <c r="S1837" i="1" a="1"/>
  <c r="S3577" i="1" a="1"/>
  <c r="S2548" i="1" a="1"/>
  <c r="S1803" i="1" a="1"/>
  <c r="S1259" i="1" a="1"/>
  <c r="S1118" i="1" a="1"/>
  <c r="S3350" i="1" a="1"/>
  <c r="S384" i="1" a="1"/>
  <c r="S2510" i="1" a="1"/>
  <c r="S1169" i="1" a="1"/>
  <c r="S3170" i="1" a="1"/>
  <c r="S2005" i="1" a="1"/>
  <c r="S3171" i="1" a="1"/>
  <c r="S659" i="1" a="1"/>
  <c r="S162" i="1" a="1"/>
  <c r="S1175" i="1" a="1"/>
  <c r="S3245" i="1" a="1"/>
  <c r="S1751" i="1" a="1"/>
  <c r="S3563" i="1" a="1"/>
  <c r="S2315" i="1" a="1"/>
  <c r="S2347" i="1" a="1"/>
  <c r="S310" i="1" a="1"/>
  <c r="S1924" i="1" a="1"/>
  <c r="S2724" i="1" a="1"/>
  <c r="S3145" i="1" a="1"/>
  <c r="S1548" i="1" a="1"/>
  <c r="S3354" i="1" a="1"/>
  <c r="S2483" i="1" a="1"/>
  <c r="S662" i="1" a="1"/>
  <c r="S1008" i="1" a="1"/>
  <c r="S1763" i="1" a="1"/>
  <c r="S2222" i="1" a="1"/>
  <c r="S966" i="1" a="1"/>
  <c r="S709" i="1" a="1"/>
  <c r="S1869" i="1" a="1"/>
  <c r="S669" i="1" a="1"/>
  <c r="S1416" i="1" a="1"/>
  <c r="S1619" i="1" a="1"/>
  <c r="S2796" i="1" a="1"/>
  <c r="S349" i="1" a="1"/>
  <c r="S3164" i="1" a="1"/>
  <c r="S3424" i="1" a="1"/>
  <c r="S3527" i="1" a="1"/>
  <c r="S3261" i="1" a="1"/>
  <c r="S3304" i="1" a="1"/>
  <c r="S390" i="1" a="1"/>
  <c r="S716" i="1" a="1"/>
  <c r="S648" i="1" a="1"/>
  <c r="S3332" i="1" a="1"/>
  <c r="S3546" i="1" a="1"/>
  <c r="S1051" i="1" a="1"/>
  <c r="S664" i="1" a="1"/>
  <c r="S438" i="1" a="1"/>
  <c r="S738" i="1" a="1"/>
  <c r="S2982" i="1" a="1"/>
  <c r="S2105" i="1" a="1"/>
  <c r="S1133" i="1" a="1"/>
  <c r="S457" i="1" a="1"/>
  <c r="S2689" i="1" a="1"/>
  <c r="S2079" i="1" a="1"/>
  <c r="S3115" i="1" a="1"/>
  <c r="S2175" i="1" a="1"/>
  <c r="S3226" i="1" a="1"/>
  <c r="S1734" i="1" a="1"/>
  <c r="S2131" i="1" a="1"/>
  <c r="S1766" i="1" a="1"/>
  <c r="S306" i="1" a="1"/>
  <c r="S784" i="1" a="1"/>
  <c r="S1116" i="1" a="1"/>
  <c r="S3419" i="1" a="1"/>
  <c r="S2913" i="1" a="1"/>
  <c r="S2190" i="1" a="1"/>
  <c r="S1747" i="1" a="1"/>
  <c r="S3258" i="1" a="1"/>
  <c r="S1978" i="1" a="1"/>
  <c r="S2469" i="1" a="1"/>
  <c r="S2878" i="1" a="1"/>
  <c r="S3506" i="1" a="1"/>
  <c r="S2735" i="1" a="1"/>
  <c r="S2134" i="1" a="1"/>
  <c r="S2827" i="1" a="1"/>
  <c r="S2258" i="1" a="1"/>
  <c r="S925" i="1" a="1"/>
  <c r="S2200" i="1" a="1"/>
  <c r="S2737" i="1" a="1"/>
  <c r="S3280" i="1" a="1"/>
  <c r="S3313" i="1" a="1"/>
  <c r="S2567" i="1" a="1"/>
  <c r="S3032" i="1" a="1"/>
  <c r="S1738" i="1" a="1"/>
  <c r="S3344" i="1" a="1"/>
  <c r="S2780" i="1" a="1"/>
  <c r="S2371" i="1" a="1"/>
  <c r="S2896" i="1" a="1"/>
  <c r="S3567" i="1" a="1"/>
  <c r="S704" i="1" a="1"/>
  <c r="S3204" i="1" a="1"/>
  <c r="S2293" i="1" a="1"/>
  <c r="S633" i="1" a="1"/>
  <c r="S3124" i="1" a="1"/>
  <c r="S2492" i="1" a="1"/>
  <c r="S2391" i="1" a="1"/>
  <c r="S2750" i="1" a="1"/>
  <c r="S1580" i="1" a="1"/>
  <c r="S2041" i="1" a="1"/>
  <c r="S3110" i="1" a="1"/>
  <c r="S1410" i="1" a="1"/>
  <c r="S2600" i="1" a="1"/>
  <c r="S576" i="1" a="1"/>
  <c r="S3206" i="1" a="1"/>
  <c r="S1742" i="1" a="1"/>
  <c r="S1230" i="1" a="1"/>
  <c r="S594" i="1" a="1"/>
  <c r="S1757" i="1" a="1"/>
  <c r="S382" i="1" a="1"/>
  <c r="S2651" i="1" a="1"/>
  <c r="S1696" i="1" a="1"/>
  <c r="S1832" i="1" a="1"/>
  <c r="S2961" i="1" a="1"/>
  <c r="S1077" i="1" a="1"/>
  <c r="S1592" i="1" a="1"/>
  <c r="S276" i="1" a="1"/>
  <c r="S3311" i="1" a="1"/>
  <c r="S1456" i="1" a="1"/>
  <c r="S783" i="1" a="1"/>
  <c r="S585" i="1" a="1"/>
  <c r="S2547" i="1" a="1"/>
  <c r="S2438" i="1" a="1"/>
  <c r="S2364" i="1" a="1"/>
  <c r="S718" i="1" a="1"/>
  <c r="S168" i="1" a="1"/>
  <c r="S2765" i="1" a="1"/>
  <c r="S3178" i="1" a="1"/>
  <c r="S3179" i="1" a="1"/>
  <c r="S1685" i="1" a="1"/>
  <c r="S1694" i="1" a="1"/>
  <c r="S1267" i="1" a="1"/>
  <c r="S1000" i="1" a="1"/>
  <c r="S1056" i="1" a="1"/>
  <c r="S1089" i="1" a="1"/>
  <c r="S1122" i="1" a="1"/>
  <c r="S2495" i="1" a="1"/>
  <c r="S1497" i="1" a="1"/>
  <c r="S2511" i="1" a="1"/>
  <c r="S208" i="1" a="1"/>
  <c r="S705" i="1" a="1"/>
  <c r="S2195" i="1" a="1"/>
  <c r="S3348" i="1" a="1"/>
  <c r="S2422" i="1" a="1"/>
  <c r="S2943" i="1" a="1"/>
  <c r="S1193" i="1" a="1"/>
  <c r="S1821" i="1" a="1"/>
  <c r="S815" i="1" a="1"/>
  <c r="S474" i="1" a="1"/>
  <c r="S3139" i="1" a="1"/>
  <c r="S3465" i="1" a="1"/>
  <c r="S1590" i="1" a="1"/>
  <c r="S2330" i="1" a="1"/>
  <c r="S1502" i="1" a="1"/>
  <c r="S3062" i="1" a="1"/>
  <c r="S1937" i="1" a="1"/>
  <c r="S3547" i="1" a="1"/>
  <c r="S2176" i="1" a="1"/>
  <c r="S2710" i="1" a="1"/>
  <c r="S2742" i="1" a="1"/>
  <c r="S2660" i="1" a="1"/>
  <c r="S1610" i="1" a="1"/>
  <c r="S1238" i="1" a="1"/>
  <c r="S2209" i="1" a="1"/>
  <c r="S3039" i="1" a="1"/>
  <c r="S432" i="1" a="1"/>
  <c r="S826" i="1" a="1"/>
  <c r="S1285" i="1" a="1"/>
  <c r="S595" i="1" a="1"/>
  <c r="S195" i="1" a="1"/>
  <c r="S2553" i="1" a="1"/>
  <c r="S1994" i="1" a="1"/>
  <c r="S3353" i="1" a="1"/>
  <c r="S2704" i="1" a="1"/>
  <c r="S1429" i="1" a="1"/>
  <c r="S2782" i="1" a="1"/>
  <c r="S920" i="1" a="1"/>
  <c r="S370" i="1" a="1"/>
  <c r="S1115" i="1" a="1"/>
  <c r="S217" i="1" a="1"/>
  <c r="S336" i="1" a="1"/>
  <c r="S1477" i="1" a="1"/>
  <c r="S855" i="1" a="1"/>
  <c r="S1875" i="1" a="1"/>
  <c r="S284" i="1" a="1"/>
  <c r="S300" i="1" a="1"/>
  <c r="S2348" i="1" a="1"/>
  <c r="S2898" i="1" a="1"/>
  <c r="S658" i="1" a="1"/>
  <c r="S2497" i="1" a="1"/>
  <c r="S2675" i="1" a="1"/>
  <c r="S3169" i="1" a="1"/>
  <c r="S2016" i="1" a="1"/>
  <c r="S3250" i="1" a="1"/>
  <c r="S2810" i="1" a="1"/>
  <c r="S1948" i="1" a="1"/>
  <c r="S2299" i="1" a="1"/>
  <c r="S2465" i="1" a="1"/>
  <c r="S3181" i="1" a="1"/>
  <c r="S2635" i="1" a="1"/>
  <c r="S2260" i="1" a="1"/>
  <c r="S3031" i="1" a="1"/>
  <c r="S2505" i="1" a="1"/>
  <c r="S2682" i="1" a="1"/>
  <c r="S2607" i="1" a="1"/>
  <c r="S1466" i="1" a="1"/>
  <c r="S1986" i="1" a="1"/>
  <c r="S1998" i="1" a="1"/>
  <c r="S1996" i="1" a="1"/>
  <c r="S2907" i="1" a="1"/>
  <c r="S845" i="1" a="1"/>
  <c r="S1227" i="1" a="1"/>
  <c r="S3553" i="1" a="1"/>
  <c r="S1256" i="1" a="1"/>
  <c r="S2122" i="1" a="1"/>
  <c r="S2130" i="1" a="1"/>
  <c r="S2308" i="1" a="1"/>
  <c r="S1770" i="1" a="1"/>
  <c r="S2816" i="1" a="1"/>
  <c r="S1049" i="1" a="1"/>
  <c r="S1779" i="1" a="1"/>
  <c r="S2375" i="1" a="1"/>
  <c r="S1836" i="1" a="1"/>
  <c r="S645" i="1" a="1"/>
  <c r="S2772" i="1" a="1"/>
  <c r="S1545" i="1" a="1"/>
  <c r="S2251" i="1" a="1"/>
  <c r="S1908" i="1" a="1"/>
  <c r="S2141" i="1" a="1"/>
  <c r="S656" i="1" a="1"/>
  <c r="S3043" i="1" a="1"/>
  <c r="S2654" i="1" a="1"/>
  <c r="S1515" i="1" a="1"/>
  <c r="S2594" i="1" a="1"/>
  <c r="S1540" i="1" a="1"/>
  <c r="S2901" i="1" a="1"/>
  <c r="S3236" i="1" a="1"/>
  <c r="S3149" i="1" a="1"/>
  <c r="S819" i="1" a="1"/>
  <c r="S763" i="1" a="1"/>
  <c r="S1927" i="1" a="1"/>
  <c r="S1071" i="1" a="1"/>
  <c r="S3326" i="1" a="1"/>
  <c r="S3167" i="1" a="1"/>
  <c r="S1218" i="1" a="1"/>
  <c r="S2452" i="1" a="1"/>
  <c r="S1465" i="1" a="1"/>
  <c r="S1251" i="1" a="1"/>
  <c r="S1228" i="1" a="1"/>
  <c r="S1096" i="1" a="1"/>
  <c r="S1965" i="1" a="1"/>
  <c r="S3374" i="1" a="1"/>
  <c r="S3369" i="1" a="1"/>
  <c r="S1990" i="1" a="1"/>
  <c r="S2310" i="1" a="1"/>
  <c r="S1681" i="1" a="1"/>
  <c r="S2575" i="1" a="1"/>
  <c r="S1145" i="1" a="1"/>
  <c r="S1925" i="1" a="1"/>
  <c r="S1911" i="1" a="1"/>
  <c r="S448" i="1" a="1"/>
  <c r="S3376" i="1" a="1"/>
  <c r="S1006" i="1" a="1"/>
  <c r="S2617" i="1" a="1"/>
  <c r="S412" i="1" a="1"/>
  <c r="S402" i="1" a="1"/>
  <c r="S305" i="1" a="1"/>
  <c r="S2679" i="1" a="1"/>
  <c r="S3504" i="1" a="1"/>
  <c r="S853" i="1" a="1"/>
  <c r="S2556" i="1" a="1"/>
  <c r="S849" i="1" a="1"/>
  <c r="S1343" i="1" a="1"/>
  <c r="S1113" i="1" a="1"/>
  <c r="S1361" i="1" a="1"/>
  <c r="S1103" i="1" a="1"/>
  <c r="S1380" i="1" a="1"/>
  <c r="S2113" i="1" a="1"/>
  <c r="S3469" i="1" a="1"/>
  <c r="S830" i="1" a="1"/>
  <c r="S1104" i="1" a="1"/>
  <c r="S292" i="1" a="1"/>
  <c r="S188" i="1" a="1"/>
  <c r="S2794" i="1" a="1"/>
  <c r="S1136" i="1" a="1"/>
  <c r="S2026" i="1" a="1"/>
  <c r="S3026" i="1" a="1"/>
  <c r="S3163" i="1" a="1"/>
  <c r="S1675" i="1" a="1"/>
  <c r="S1645" i="1" a="1"/>
  <c r="S2758" i="1" a="1"/>
  <c r="S3502" i="1" a="1"/>
  <c r="S970" i="1" a="1"/>
  <c r="S2747" i="1" a="1"/>
  <c r="S3213" i="1" a="1"/>
  <c r="S2820" i="1" a="1"/>
  <c r="S838" i="1" a="1"/>
  <c r="S2985" i="1" a="1"/>
  <c r="S2030" i="1" a="1"/>
  <c r="S408" i="1" a="1"/>
  <c r="S3013" i="1" a="1"/>
  <c r="S2221" i="1" a="1"/>
  <c r="S2990" i="1" a="1"/>
  <c r="S2641" i="1" a="1"/>
  <c r="S2205" i="1" a="1"/>
  <c r="S2064" i="1" a="1"/>
  <c r="S3094" i="1" a="1"/>
  <c r="S1714" i="1" a="1"/>
  <c r="S1288" i="1" a="1"/>
  <c r="S3554" i="1" a="1"/>
  <c r="S3473" i="1" a="1"/>
  <c r="S2247" i="1" a="1"/>
  <c r="S314" i="1" a="1"/>
  <c r="S2767" i="1" a="1"/>
  <c r="S1822" i="1" a="1"/>
  <c r="S1840" i="1" a="1"/>
  <c r="S2382" i="1" a="1"/>
  <c r="S2103" i="1" a="1"/>
  <c r="S1939" i="1" a="1"/>
  <c r="S3239" i="1" a="1"/>
  <c r="S241" i="1" a="1"/>
  <c r="S2183" i="1" a="1"/>
  <c r="S2858" i="1" a="1"/>
  <c r="S2632" i="1" a="1"/>
  <c r="S2975" i="1" a="1"/>
  <c r="S780" i="1" a="1"/>
  <c r="S3296" i="1" a="1"/>
  <c r="S3460" i="1" a="1"/>
  <c r="S2408" i="1" a="1"/>
  <c r="S3380" i="1" a="1"/>
  <c r="S3536" i="1" a="1"/>
  <c r="S2915" i="1" a="1"/>
  <c r="S3303" i="1" a="1"/>
  <c r="S2284" i="1" a="1"/>
  <c r="S3498" i="1" a="1"/>
  <c r="S1437" i="1" a="1"/>
  <c r="S1017" i="1" a="1"/>
  <c r="S1967" i="1" a="1"/>
  <c r="S2197" i="1" a="1"/>
  <c r="S3152" i="1" a="1"/>
  <c r="S2361" i="1" a="1"/>
  <c r="S2786" i="1" a="1"/>
  <c r="S1962" i="1" a="1"/>
  <c r="S2522" i="1" a="1"/>
  <c r="S2201" i="1" a="1"/>
  <c r="S2822" i="1" a="1"/>
  <c r="S2540" i="1" a="1"/>
  <c r="S304" i="1" a="1"/>
  <c r="S1801" i="1" a="1"/>
  <c r="S3466" i="1" a="1"/>
  <c r="S1900" i="1" a="1"/>
  <c r="S2509" i="1" a="1"/>
  <c r="S3282" i="1" a="1"/>
  <c r="S1997" i="1" a="1"/>
  <c r="S3266" i="1" a="1"/>
  <c r="S3531" i="1" a="1"/>
  <c r="S871" i="1" a="1"/>
  <c r="S1043" i="1" a="1"/>
  <c r="S2049" i="1" a="1"/>
  <c r="S1200" i="1" a="1"/>
  <c r="S3384" i="1" a="1"/>
  <c r="S398" i="1" a="1"/>
  <c r="S1207" i="1" a="1"/>
  <c r="S2224" i="1" a="1"/>
  <c r="S1932" i="1" a="1"/>
  <c r="S1296" i="1" a="1"/>
  <c r="S1768" i="1" a="1"/>
  <c r="S1030" i="1" a="1"/>
  <c r="S2212" i="1" a="1"/>
  <c r="S2423" i="1" a="1"/>
  <c r="S2527" i="1" a="1"/>
  <c r="S2748" i="1" a="1"/>
  <c r="S2604" i="1" a="1"/>
  <c r="S1602" i="1" a="1"/>
  <c r="S613" i="1" a="1"/>
  <c r="S2414" i="1" a="1"/>
  <c r="S1961" i="1" a="1"/>
  <c r="S2768" i="1" a="1"/>
  <c r="S2093" i="1" a="1"/>
  <c r="S813" i="1" a="1"/>
  <c r="S3355" i="1" a="1"/>
  <c r="S2344" i="1" a="1"/>
  <c r="S1390" i="1" a="1"/>
  <c r="S2856" i="1" a="1"/>
  <c r="S3566" i="1" a="1"/>
  <c r="S1335" i="1" a="1"/>
  <c r="S1407" i="1" a="1"/>
  <c r="S719" i="1" a="1"/>
  <c r="S1438" i="1" a="1"/>
  <c r="S1149" i="1" a="1"/>
  <c r="S627" i="1" a="1"/>
  <c r="S3307" i="1" a="1"/>
  <c r="S3158" i="1" a="1"/>
  <c r="S291" i="1" a="1"/>
  <c r="S283" i="1" a="1"/>
  <c r="S1376" i="1" a="1"/>
  <c r="S2612" i="1" a="1"/>
  <c r="S2945" i="1" a="1"/>
  <c r="S915" i="1" a="1"/>
  <c r="S2995" i="1" a="1"/>
  <c r="S3564" i="1" a="1"/>
  <c r="S1538" i="1" a="1"/>
  <c r="S1943" i="1" a="1"/>
  <c r="S3011" i="1" a="1"/>
  <c r="S1550" i="1" a="1"/>
  <c r="S3027" i="1" a="1"/>
  <c r="S2709" i="1" a="1"/>
  <c r="S3437" i="1" a="1"/>
  <c r="S2910" i="1" a="1"/>
  <c r="S3140" i="1" a="1"/>
  <c r="S1773" i="1" a="1"/>
  <c r="S636" i="1" a="1"/>
  <c r="S2341" i="1" a="1"/>
  <c r="S3532" i="1" a="1"/>
  <c r="S607" i="1" a="1"/>
  <c r="S278" i="1" a="1"/>
  <c r="S3079" i="1" a="1"/>
  <c r="S2581" i="1" a="1"/>
  <c r="S1434" i="1" a="1"/>
  <c r="S1176" i="1" a="1"/>
  <c r="S2286" i="1" a="1"/>
  <c r="S2514" i="1" a="1"/>
  <c r="S1173" i="1" a="1"/>
  <c r="S2486" i="1" a="1"/>
  <c r="S2435" i="1" a="1"/>
  <c r="S2234" i="1" a="1"/>
  <c r="S3299" i="1" a="1"/>
  <c r="S3410" i="1" a="1"/>
  <c r="S1796" i="1" a="1"/>
  <c r="S181" i="1" a="1"/>
  <c r="S2599" i="1" a="1"/>
  <c r="S1711" i="1" a="1"/>
  <c r="S219" i="1" a="1"/>
  <c r="S3137" i="1" a="1"/>
  <c r="S2593" i="1" a="1"/>
  <c r="S1518" i="1" a="1"/>
  <c r="S2121" i="1" a="1"/>
  <c r="S642" i="1" a="1"/>
  <c r="S961" i="1" a="1"/>
  <c r="S1383" i="1" a="1"/>
  <c r="S501" i="1" a="1"/>
  <c r="S2843" i="1" a="1"/>
  <c r="S144" i="1" a="1"/>
  <c r="S3385" i="1" a="1"/>
  <c r="S2168" i="1" a="1"/>
  <c r="S2949" i="1" a="1"/>
  <c r="S2421" i="1" a="1"/>
  <c r="S1709" i="1" a="1"/>
  <c r="S2490" i="1" a="1"/>
  <c r="S2733" i="1" a="1"/>
  <c r="S1999" i="1" a="1"/>
  <c r="S2496" i="1" a="1"/>
  <c r="S1926" i="1" a="1"/>
  <c r="S2278" i="1" a="1"/>
  <c r="S2764" i="1" a="1"/>
  <c r="S3189" i="1" a="1"/>
  <c r="S1572" i="1" a="1"/>
  <c r="S3294" i="1" a="1"/>
  <c r="S1527" i="1" a="1"/>
  <c r="S3467" i="1" a="1"/>
  <c r="S3452" i="1" a="1"/>
  <c r="S2983" i="1" a="1"/>
  <c r="S630" i="1" a="1"/>
  <c r="S1637" i="1" a="1"/>
  <c r="S3166" i="1" a="1"/>
  <c r="S3151" i="1" a="1"/>
  <c r="S2119" i="1" a="1"/>
  <c r="S2712" i="1" a="1"/>
  <c r="S660" i="1" a="1"/>
  <c r="S2485" i="1" a="1"/>
  <c r="S2227" i="1" a="1"/>
  <c r="S1047" i="1" a="1"/>
  <c r="S1903" i="1" a="1"/>
  <c r="S1918" i="1" a="1"/>
  <c r="S1120" i="1" a="1"/>
  <c r="S482" i="1" a="1"/>
  <c r="S1391" i="1" a="1"/>
  <c r="S2301" i="1" a="1"/>
  <c r="S388" i="1" a="1"/>
  <c r="S157" i="1" a="1"/>
  <c r="S1152" i="1" a="1"/>
  <c r="S2701" i="1" a="1"/>
  <c r="S224" i="1" a="1"/>
  <c r="S2031" i="1" a="1"/>
  <c r="S3067" i="1" a="1"/>
  <c r="S3012" i="1" a="1"/>
  <c r="S700" i="1" a="1"/>
  <c r="S2583" i="1" a="1"/>
  <c r="S999" i="1" a="1"/>
  <c r="S3346" i="1" a="1"/>
  <c r="S2570" i="1" a="1"/>
  <c r="S2392" i="1" a="1"/>
  <c r="S3290" i="1" a="1"/>
  <c r="S3455" i="1" a="1"/>
  <c r="S3517" i="1" a="1"/>
  <c r="S3495" i="1" a="1"/>
  <c r="S2305" i="1" a="1"/>
  <c r="S1513" i="1" a="1"/>
  <c r="S1359" i="1" a="1"/>
  <c r="S2098" i="1" a="1"/>
  <c r="S1166" i="1" a="1"/>
  <c r="S779" i="1" a="1"/>
  <c r="S1470" i="1" a="1"/>
  <c r="S926" i="1" a="1"/>
  <c r="S661" i="1" a="1"/>
  <c r="S2155" i="1" a="1"/>
  <c r="S2140" i="1" a="1"/>
  <c r="S2685" i="1" a="1"/>
  <c r="S544" i="1" a="1"/>
  <c r="S3539" i="1" a="1"/>
  <c r="S1881" i="1" a="1"/>
  <c r="S1775" i="1" a="1"/>
  <c r="S2023" i="1" a="1"/>
  <c r="S842" i="1" a="1"/>
  <c r="S1203" i="1" a="1"/>
  <c r="S3400" i="1" a="1"/>
  <c r="S670" i="1" a="1"/>
  <c r="S2319" i="1" a="1"/>
  <c r="S3338" i="1" a="1"/>
  <c r="S2100" i="1" a="1"/>
  <c r="S2829" i="1" a="1"/>
  <c r="S2191" i="1" a="1"/>
  <c r="S762" i="1" a="1"/>
  <c r="S1987" i="1" a="1"/>
  <c r="S1208" i="1" a="1"/>
  <c r="S2112" i="1" a="1"/>
  <c r="S2148" i="1" a="1"/>
  <c r="S2876" i="1" a="1"/>
  <c r="S1094" i="1" a="1"/>
  <c r="S3248" i="1" a="1"/>
  <c r="S2282" i="1" a="1"/>
  <c r="S1931" i="1" a="1"/>
  <c r="S632" i="1" a="1"/>
  <c r="S3096" i="1" a="1"/>
  <c r="S1159" i="1" a="1"/>
  <c r="S213" i="1" a="1"/>
  <c r="S3284" i="1" a="1"/>
  <c r="S3475" i="1" a="1"/>
  <c r="S2753" i="1" a="1"/>
  <c r="S3459" i="1" a="1"/>
  <c r="S1507" i="1" a="1"/>
  <c r="S2055" i="1" a="1"/>
  <c r="S1521" i="1" a="1"/>
  <c r="S2523" i="1" a="1"/>
  <c r="S3071" i="1" a="1"/>
  <c r="S3359" i="1" a="1"/>
  <c r="S1982" i="1" a="1"/>
  <c r="S2770" i="1" a="1"/>
  <c r="S2340" i="1" a="1"/>
  <c r="S609" i="1" a="1"/>
  <c r="S1560" i="1" a="1"/>
  <c r="S562" i="1" a="1"/>
  <c r="S1436" i="1" a="1"/>
  <c r="S3390" i="1" a="1"/>
  <c r="S1033" i="1" a="1"/>
  <c r="S3572" i="1" a="1"/>
  <c r="S3038" i="1" a="1"/>
  <c r="S2526" i="1" a="1"/>
  <c r="S1737" i="1" a="1"/>
  <c r="S2919" i="1" a="1"/>
  <c r="S1859" i="1" a="1"/>
  <c r="S1651" i="1" a="1"/>
  <c r="S713" i="1" a="1"/>
  <c r="S445" i="1" a="1"/>
  <c r="S2123" i="1" a="1"/>
  <c r="S1878" i="1" a="1"/>
  <c r="S337" i="1" a="1"/>
  <c r="S343" i="1" a="1"/>
  <c r="S1758" i="1" a="1"/>
  <c r="S424" i="1" a="1"/>
  <c r="S3093" i="1" a="1"/>
  <c r="S748" i="1" a="1"/>
  <c r="S3065" i="1" a="1"/>
  <c r="S2290" i="1" a="1"/>
  <c r="S3069" i="1" a="1"/>
  <c r="S3545" i="1" a="1"/>
  <c r="S2849" i="1" a="1"/>
  <c r="S2890" i="1" a="1"/>
  <c r="S1524" i="1" a="1"/>
  <c r="S2343" i="1" a="1"/>
  <c r="S3277" i="1" a="1"/>
  <c r="S2852" i="1" a="1"/>
  <c r="S3397" i="1" a="1"/>
  <c r="S1880" i="1" a="1"/>
  <c r="S1392" i="1" a="1"/>
  <c r="S311" i="1" a="1"/>
  <c r="S2715" i="1" a="1"/>
  <c r="S3377" i="1" a="1"/>
  <c r="S1853" i="1" a="1"/>
  <c r="S3044" i="1" a="1"/>
  <c r="S2449" i="1" a="1"/>
  <c r="S1315" i="1" a="1"/>
  <c r="S2365" i="1" a="1"/>
  <c r="S1971" i="1" a="1"/>
  <c r="S3147" i="1" a="1"/>
  <c r="S2592" i="1" a="1"/>
  <c r="S2152" i="1" a="1"/>
  <c r="S2448" i="1" a="1"/>
  <c r="S2336" i="1" a="1"/>
  <c r="S3458" i="1" a="1"/>
  <c r="S2696" i="1" a="1"/>
  <c r="S2470" i="1" a="1"/>
  <c r="S950" i="1" a="1"/>
  <c r="S1672" i="1" a="1"/>
  <c r="S3022" i="1" a="1"/>
  <c r="S316" i="1" a="1"/>
  <c r="S3246" i="1" a="1"/>
  <c r="S2111" i="1" a="1"/>
  <c r="S2092" i="1" a="1"/>
  <c r="S506" i="1" a="1"/>
  <c r="S987" i="1" a="1"/>
  <c r="S1340" i="1" a="1"/>
  <c r="S2270" i="1" a="1"/>
  <c r="S2808" i="1" a="1"/>
  <c r="S2936" i="1" a="1"/>
  <c r="S973" i="1" a="1"/>
  <c r="S1024" i="1" a="1"/>
  <c r="S2394" i="1" a="1"/>
  <c r="S2561" i="1" a="1"/>
  <c r="S665" i="1" a="1"/>
  <c r="AI124" i="1" a="1"/>
  <c r="S1612" i="1" a="1"/>
  <c r="S631" i="1" a="1"/>
  <c r="S460" i="1" a="1"/>
  <c r="S3351" i="1" a="1"/>
  <c r="S2578" i="1" a="1"/>
  <c r="S2433" i="1" a="1"/>
  <c r="S2420" i="1" a="1"/>
  <c r="S2171" i="1" a="1"/>
  <c r="S2962" i="1" a="1"/>
  <c r="S3100" i="1" a="1"/>
  <c r="S3403" i="1" a="1"/>
  <c r="S1693" i="1" a="1"/>
  <c r="S2038" i="1" a="1"/>
  <c r="S2151" i="1" a="1"/>
  <c r="S2377" i="1" a="1"/>
  <c r="S3235" i="1" a="1"/>
  <c r="S3222" i="1" a="1"/>
  <c r="S1867" i="1" a="1"/>
  <c r="S1163" i="1" a="1"/>
  <c r="S1984" i="1" a="1"/>
  <c r="S1161" i="1" a="1"/>
  <c r="S2595" i="1" a="1"/>
  <c r="S2252" i="1" a="1"/>
  <c r="S751" i="1" a="1"/>
  <c r="S729" i="1" a="1"/>
  <c r="S1552" i="1" a="1"/>
  <c r="S3513" i="1" a="1"/>
  <c r="S2161" i="1" a="1"/>
  <c r="S3197" i="1" a="1"/>
  <c r="S930" i="1" a="1"/>
  <c r="S2493" i="1" a="1"/>
  <c r="S3430" i="1" a="1"/>
  <c r="S1626" i="1" a="1"/>
  <c r="S2015" i="1" a="1"/>
  <c r="S3131" i="1" a="1"/>
  <c r="S2263" i="1" a="1"/>
  <c r="S2266" i="1" a="1"/>
  <c r="S1055" i="1" a="1"/>
  <c r="S3059" i="1" a="1"/>
  <c r="S2066" i="1" a="1"/>
  <c r="S2463" i="1" a="1"/>
  <c r="S502" i="1" a="1"/>
  <c r="S3155" i="1" a="1"/>
  <c r="S2300" i="1" a="1"/>
  <c r="S2718" i="1" a="1"/>
  <c r="S3406" i="1" a="1"/>
  <c r="S2058" i="1" a="1"/>
  <c r="S3040" i="1" a="1"/>
  <c r="S246" i="1" a="1"/>
  <c r="S3571" i="1" a="1"/>
  <c r="S1057" i="1" a="1"/>
  <c r="S2479" i="1" a="1"/>
  <c r="S1324" i="1" a="1"/>
  <c r="S3046" i="1" a="1"/>
  <c r="S3319" i="1" a="1"/>
  <c r="S3508" i="1" a="1"/>
  <c r="S3559" i="1" a="1"/>
  <c r="S2139" i="1" a="1"/>
  <c r="S2012" i="1" a="1"/>
  <c r="S1700" i="1" a="1"/>
  <c r="S1601" i="1" a="1"/>
  <c r="S2081" i="1" a="1"/>
  <c r="S1980" i="1" a="1"/>
  <c r="S1187" i="1" a="1"/>
  <c r="S1360" i="1" a="1"/>
  <c r="S334" i="1" a="1"/>
  <c r="S183" i="1" a="1"/>
  <c r="S3066" i="1" a="1"/>
  <c r="S2924" i="1" a="1"/>
  <c r="S1277" i="1" a="1"/>
  <c r="S1800" i="1" a="1"/>
  <c r="S3042" i="1" a="1"/>
  <c r="S1547" i="1" a="1"/>
  <c r="S1226" i="1" a="1"/>
  <c r="S696" i="1" a="1"/>
  <c r="S171" i="1" a="1"/>
  <c r="S2441" i="1" a="1"/>
  <c r="S2143" i="1" a="1"/>
  <c r="S2799" i="1" a="1"/>
  <c r="S2020" i="1" a="1"/>
  <c r="S2417" i="1" a="1"/>
  <c r="S3339" i="1" a="1"/>
  <c r="S2302" i="1" a="1"/>
  <c r="S3551" i="1" a="1"/>
  <c r="S2693" i="1" a="1"/>
  <c r="S3156" i="1" a="1"/>
  <c r="S1177" i="1" a="1"/>
  <c r="S2967" i="1" a="1"/>
  <c r="S933" i="1" a="1"/>
  <c r="S3210" i="1" a="1"/>
  <c r="S875" i="1" a="1"/>
  <c r="S2775" i="1" a="1"/>
  <c r="S2178" i="1" a="1"/>
  <c r="S2671" i="1" a="1"/>
  <c r="S2529" i="1" a="1"/>
  <c r="S2598" i="1" a="1"/>
  <c r="S952" i="1" a="1"/>
  <c r="S598" i="1" a="1"/>
  <c r="S3267" i="1" a="1"/>
  <c r="S2714" i="1" a="1"/>
  <c r="S153" i="1" a="1"/>
  <c r="S2793" i="1" a="1"/>
  <c r="S3049" i="1" a="1"/>
  <c r="S178" i="1" a="1"/>
  <c r="S668" i="1" a="1"/>
  <c r="S896" i="1" a="1"/>
  <c r="S3098" i="1" a="1"/>
  <c r="S2367" i="1" a="1"/>
  <c r="S1078" i="1" a="1"/>
  <c r="S997" i="1" a="1"/>
  <c r="S3464" i="1" a="1"/>
  <c r="S1950" i="1" a="1"/>
  <c r="S2908" i="1" a="1"/>
  <c r="S800" i="1" a="1"/>
  <c r="S2784" i="1" a="1"/>
  <c r="S1014" i="1" a="1"/>
  <c r="S1636" i="1" a="1"/>
  <c r="S1928" i="1" a="1"/>
  <c r="S2639" i="1" a="1"/>
  <c r="S1037" i="1" a="1"/>
  <c r="S379" i="1" a="1"/>
  <c r="S1086" i="1" a="1"/>
  <c r="S2847" i="1" a="1"/>
  <c r="S2892" i="1" a="1"/>
  <c r="S543" i="1" a="1"/>
  <c r="S2372" i="1" a="1"/>
  <c r="S1291" i="1" a="1"/>
  <c r="S232" i="1" a="1"/>
  <c r="S1842" i="1" a="1"/>
  <c r="S1783" i="1" a="1"/>
  <c r="S623" i="1" a="1"/>
  <c r="S1111" i="1" a="1"/>
  <c r="S1605" i="1" a="1"/>
  <c r="S869" i="1" a="1"/>
  <c r="S2047" i="1" a="1"/>
  <c r="S2351" i="1" a="1"/>
  <c r="X118" i="1" a="1"/>
  <c r="S2366" i="1" a="1"/>
  <c r="S1508" i="1" a="1"/>
  <c r="S2859" i="1" a="1"/>
  <c r="S2809" i="1" a="1"/>
  <c r="S2223" i="1" a="1"/>
  <c r="S3442" i="1" a="1"/>
  <c r="S874" i="1" a="1"/>
  <c r="S2968" i="1" a="1"/>
  <c r="S2839" i="1" a="1"/>
  <c r="S3555" i="1" a="1"/>
  <c r="S601" i="1" a="1"/>
  <c r="S421" i="1" a="1"/>
  <c r="S2650" i="1" a="1"/>
  <c r="S1667" i="1" a="1"/>
  <c r="S2428" i="1" a="1"/>
  <c r="S938" i="1" a="1"/>
  <c r="S2969" i="1" a="1"/>
  <c r="S2543" i="1" a="1"/>
  <c r="S342" i="1" a="1"/>
  <c r="S2815" i="1" a="1"/>
  <c r="S3295" i="1" a="1"/>
  <c r="S1648" i="1" a="1"/>
  <c r="S2602" i="1" a="1"/>
  <c r="S186" i="1" a="1"/>
  <c r="S517" i="1" a="1"/>
  <c r="S216" i="1" a="1"/>
  <c r="S2368" i="1" a="1"/>
  <c r="S3347" i="1" a="1"/>
  <c r="S1353" i="1" a="1"/>
  <c r="S1109" i="1" a="1"/>
  <c r="S1902" i="1" a="1"/>
  <c r="S515" i="1" a="1"/>
  <c r="S2867" i="1" a="1"/>
  <c r="S3199" i="1" a="1"/>
  <c r="S1121" i="1" a="1"/>
  <c r="S466" i="1" a="1"/>
  <c r="S467" i="1" a="1"/>
  <c r="S2281" i="1" a="1"/>
  <c r="S338" i="1" a="1"/>
  <c r="S3445" i="1" a="1"/>
  <c r="S2590" i="1" a="1"/>
  <c r="S929" i="1" a="1"/>
  <c r="S1061" i="1" a="1"/>
  <c r="S2009" i="1" a="1"/>
  <c r="S473" i="1" a="1"/>
  <c r="S3271" i="1" a="1"/>
  <c r="S3411" i="1" a="1"/>
  <c r="S383" i="1" a="1"/>
  <c r="S258" i="1" a="1"/>
  <c r="S522" i="1" a="1"/>
  <c r="S761" i="1" a="1"/>
  <c r="S1571" i="1" a="1"/>
  <c r="S509" i="1" a="1"/>
  <c r="S1956" i="1" a="1"/>
  <c r="S1532" i="1" a="1"/>
  <c r="S2150" i="1" a="1"/>
  <c r="S138" i="1" a="1"/>
  <c r="S3126" i="1" a="1"/>
  <c r="S569" i="1" a="1"/>
  <c r="S890" i="1" a="1"/>
  <c r="S1820" i="1" a="1"/>
  <c r="S128" i="1" a="1"/>
  <c r="S3415" i="1" a="1"/>
  <c r="S1371" i="1" a="1"/>
  <c r="S1106" i="1" a="1"/>
  <c r="S1845" i="1" a="1"/>
  <c r="S394" i="1" a="1"/>
  <c r="S1216" i="1" a="1"/>
  <c r="S1095" i="1" a="1"/>
  <c r="S1132" i="1" a="1"/>
  <c r="S3233" i="1" a="1"/>
  <c r="S2257" i="1" a="1"/>
  <c r="S3314" i="1" a="1"/>
  <c r="S790" i="1" a="1"/>
  <c r="S1427" i="1" a="1"/>
  <c r="S187" i="1" a="1"/>
  <c r="S1874" i="1" a="1"/>
  <c r="S876" i="1" a="1"/>
  <c r="S1731" i="1" a="1"/>
  <c r="S3398" i="1" a="1"/>
  <c r="S861" i="1" a="1"/>
  <c r="S906" i="1" a="1"/>
  <c r="S2956" i="1" a="1"/>
  <c r="S1533" i="1" a="1"/>
  <c r="S3360" i="1" a="1"/>
  <c r="AI118" i="1" a="1"/>
  <c r="S805" i="1" a="1"/>
  <c r="S1486" i="1" a="1"/>
  <c r="S730" i="1" a="1"/>
  <c r="S303" i="1" a="1"/>
  <c r="S2930" i="1" a="1"/>
  <c r="S1435" i="1" a="1"/>
  <c r="S1278" i="1" a="1"/>
  <c r="S266" i="1" a="1"/>
  <c r="S2454" i="1" a="1"/>
  <c r="S3492" i="1" a="1"/>
  <c r="S288" i="1" a="1"/>
  <c r="S3395" i="1" a="1"/>
  <c r="S770" i="1" a="1"/>
  <c r="S1618" i="1" a="1"/>
  <c r="S3337" i="1" a="1"/>
  <c r="S2007" i="1" a="1"/>
  <c r="S385" i="1" a="1"/>
  <c r="S1326" i="1" a="1"/>
  <c r="S1666" i="1" a="1"/>
  <c r="S646" i="1" a="1"/>
  <c r="S1543" i="1" a="1"/>
  <c r="S1001" i="1" a="1"/>
  <c r="S549" i="1" a="1"/>
  <c r="S513" i="1" a="1"/>
  <c r="S3409" i="1" a="1"/>
  <c r="S599" i="1" a="1"/>
  <c r="S391" i="1" a="1"/>
  <c r="S637" i="1" a="1"/>
  <c r="S184" i="1" a="1"/>
  <c r="S1736" i="1" a="1"/>
  <c r="S2416" i="1" a="1"/>
  <c r="X120" i="1" a="1"/>
  <c r="S2231" i="1" a="1"/>
  <c r="S557" i="1" a="1"/>
  <c r="S2624" i="1" a="1"/>
  <c r="S1899" i="1" a="1"/>
  <c r="S3381" i="1" a="1"/>
  <c r="S3028" i="1" a="1"/>
  <c r="S3193" i="1" a="1"/>
  <c r="S870" i="1" a="1"/>
  <c r="S2914" i="1" a="1"/>
  <c r="S653" i="1" a="1"/>
  <c r="S1586" i="1" a="1"/>
  <c r="S2235" i="1" a="1"/>
  <c r="S1368" i="1" a="1"/>
  <c r="S2555" i="1" a="1"/>
  <c r="S3330" i="1" a="1"/>
  <c r="S2700" i="1" a="1"/>
  <c r="S194" i="1" a="1"/>
  <c r="S3080" i="1" a="1"/>
  <c r="S2402" i="1" a="1"/>
  <c r="S130" i="1" a="1"/>
  <c r="S699" i="1" a="1"/>
  <c r="S1662" i="1" a="1"/>
  <c r="S3286" i="1" a="1"/>
  <c r="S3325" i="1" a="1"/>
  <c r="S3172" i="1" a="1"/>
  <c r="S684" i="1" a="1"/>
  <c r="S3402" i="1" a="1"/>
  <c r="S1025" i="1" a="1"/>
  <c r="S969" i="1" a="1"/>
  <c r="S1093" i="1" a="1"/>
  <c r="S579" i="1" a="1"/>
  <c r="S2473" i="1" a="1"/>
  <c r="S2916" i="1" a="1"/>
  <c r="S1843" i="1" a="1"/>
  <c r="S3148" i="1" a="1"/>
  <c r="S3505" i="1" a="1"/>
  <c r="S792" i="1" a="1"/>
  <c r="S2350" i="1" a="1"/>
  <c r="S198" i="1" a="1"/>
  <c r="S1559" i="1" a="1"/>
  <c r="S478" i="1" a="1"/>
  <c r="S821" i="1" a="1"/>
  <c r="S1202" i="1" a="1"/>
  <c r="S1217" i="1" a="1"/>
  <c r="S2562" i="1" a="1"/>
  <c r="S1727" i="1" a="1"/>
  <c r="S3175" i="1" a="1"/>
  <c r="S2292" i="1" a="1"/>
  <c r="S2563" i="1" a="1"/>
  <c r="S2959" i="1" a="1"/>
  <c r="S1081" i="1" a="1"/>
  <c r="S1719" i="1" a="1"/>
  <c r="S236" i="1" a="1"/>
  <c r="S496" i="1" a="1"/>
  <c r="S1500" i="1" a="1"/>
  <c r="S693" i="1" a="1"/>
  <c r="S1240" i="1" a="1"/>
  <c r="S788" i="1" a="1"/>
  <c r="S2352" i="1" a="1"/>
  <c r="S2407" i="1" a="1"/>
  <c r="S2606" i="1" a="1"/>
  <c r="S774" i="1" a="1"/>
  <c r="S2480" i="1" a="1"/>
  <c r="S1066" i="1" a="1"/>
  <c r="S3515" i="1" a="1"/>
  <c r="S1046" i="1" a="1"/>
  <c r="S927" i="1" a="1"/>
  <c r="S1073" i="1" a="1"/>
  <c r="S3232" i="1" a="1"/>
  <c r="S514" i="1" a="1"/>
  <c r="S2636" i="1" a="1"/>
  <c r="S173" i="1" a="1"/>
  <c r="S1351" i="1" a="1"/>
  <c r="S1807" i="1" a="1"/>
  <c r="S3438" i="1" a="1"/>
  <c r="S1300" i="1" a="1"/>
  <c r="S205" i="1" a="1"/>
  <c r="S1223" i="1" a="1"/>
  <c r="S3276" i="1" a="1"/>
  <c r="S1451" i="1" a="1"/>
  <c r="S1138" i="1" a="1"/>
  <c r="S1952" i="1" a="1"/>
  <c r="S2057" i="1" a="1"/>
  <c r="S1862" i="1" a="1"/>
  <c r="S2328" i="1" a="1"/>
  <c r="S1246" i="1" a="1"/>
  <c r="S854" i="1" a="1"/>
  <c r="S1082" i="1" a="1"/>
  <c r="S1776" i="1" a="1"/>
  <c r="S201" i="1" a="1"/>
  <c r="S1809" i="1" a="1"/>
  <c r="S844" i="1" a="1"/>
  <c r="S2114" i="1" a="1"/>
  <c r="S921" i="1" a="1"/>
  <c r="S1771" i="1" a="1"/>
  <c r="S3358" i="1" a="1"/>
  <c r="S1307" i="1" a="1"/>
  <c r="S1469" i="1" a="1"/>
  <c r="S1352" i="1" a="1"/>
  <c r="S1490" i="1" a="1"/>
  <c r="S2346" i="1" a="1"/>
  <c r="S1201" i="1" a="1"/>
  <c r="S832" i="1" a="1"/>
  <c r="S1404" i="1" a="1"/>
  <c r="AD123" i="1" a="1"/>
  <c r="S2872" i="1" a="1"/>
  <c r="S1748" i="1" a="1"/>
  <c r="S764" i="1" a="1"/>
  <c r="S2659" i="1" a="1"/>
  <c r="S2090" i="1" a="1"/>
  <c r="S3219" i="1" a="1"/>
  <c r="S2787" i="1" a="1"/>
  <c r="S3568" i="1" a="1"/>
  <c r="S2942" i="1" a="1"/>
  <c r="S566" i="1" a="1"/>
  <c r="S2010" i="1" a="1"/>
  <c r="S1455" i="1" a="1"/>
  <c r="S619" i="1" a="1"/>
  <c r="S990" i="1" a="1"/>
  <c r="S778" i="1" a="1"/>
  <c r="S1740" i="1" a="1"/>
  <c r="S174" i="1" a="1"/>
  <c r="S293" i="1" a="1"/>
  <c r="S451" i="1" a="1"/>
  <c r="S3523" i="1" a="1"/>
  <c r="S1993" i="1" a="1"/>
  <c r="S2974" i="1" a="1"/>
  <c r="S1295" i="1" a="1"/>
  <c r="S895" i="1" a="1"/>
  <c r="S2028" i="1" a="1"/>
  <c r="S3054" i="1" a="1"/>
  <c r="S2067" i="1" a="1"/>
  <c r="S2673" i="1" a="1"/>
  <c r="S1147" i="1" a="1"/>
  <c r="S2518" i="1" a="1"/>
  <c r="S2560" i="1" a="1"/>
  <c r="S666" i="1" a="1"/>
  <c r="S3306" i="1" a="1"/>
  <c r="S628" i="1" a="1"/>
  <c r="S3119" i="1" a="1"/>
  <c r="S889" i="1" a="1"/>
  <c r="S2075" i="1" a="1"/>
  <c r="S1983" i="1" a="1"/>
  <c r="S2762" i="1" a="1"/>
  <c r="S2537" i="1" a="1"/>
  <c r="S231" i="1" a="1"/>
  <c r="S1883" i="1" a="1"/>
  <c r="S1328" i="1" a="1"/>
  <c r="S703" i="1" a="1"/>
  <c r="S1935" i="1" a="1"/>
  <c r="S3322" i="1" a="1"/>
  <c r="S2019" i="1" a="1"/>
  <c r="S1522" i="1" a="1"/>
  <c r="S1292" i="1" a="1"/>
  <c r="S2333" i="1" a="1"/>
  <c r="S967" i="1" a="1"/>
  <c r="S942" i="1" a="1"/>
  <c r="S1581" i="1" a="1"/>
  <c r="S488" i="1" a="1"/>
  <c r="S1153" i="1" a="1"/>
  <c r="S2488" i="1" a="1"/>
  <c r="S2882" i="1" a="1"/>
  <c r="S281" i="1" a="1"/>
  <c r="S1792" i="1" a="1"/>
  <c r="S728" i="1" a="1"/>
  <c r="S754" i="1" a="1"/>
  <c r="S1698" i="1" a="1"/>
  <c r="S1692" i="1" a="1"/>
  <c r="S282" i="1" a="1"/>
  <c r="S2216" i="1" a="1"/>
  <c r="S1247" i="1" a="1"/>
  <c r="S1199" i="1" a="1"/>
  <c r="S993" i="1" a="1"/>
  <c r="S251" i="1" a="1"/>
  <c r="S2267" i="1" a="1"/>
  <c r="S3422" i="1" a="1"/>
  <c r="S1625" i="1" a="1"/>
  <c r="S824" i="1" a="1"/>
  <c r="S341" i="1" a="1"/>
  <c r="S3433" i="1" a="1"/>
  <c r="S2460" i="1" a="1"/>
  <c r="S452" i="1" a="1"/>
  <c r="S2288" i="1" a="1"/>
  <c r="S3521" i="1" a="1"/>
  <c r="S1280" i="1" a="1"/>
  <c r="S1863" i="1" a="1"/>
  <c r="S1367" i="1" a="1"/>
  <c r="S988" i="1" a="1"/>
  <c r="S206" i="1" a="1"/>
  <c r="S1972" i="1" a="1"/>
  <c r="S1827" i="1" a="1"/>
  <c r="S472" i="1" a="1"/>
  <c r="S2145" i="1" a="1"/>
  <c r="S142" i="1" a="1"/>
  <c r="S899" i="1" a="1"/>
  <c r="S809" i="1" a="1"/>
  <c r="S234" i="1" a="1"/>
  <c r="S177" i="1" a="1"/>
  <c r="S1798" i="1" a="1"/>
  <c r="S884" i="1" a="1"/>
  <c r="S2218" i="1" a="1"/>
  <c r="S3318" i="1" a="1"/>
  <c r="S309" i="1" a="1"/>
  <c r="S172" i="1" a="1"/>
  <c r="S361" i="1" a="1"/>
  <c r="S532" i="1" a="1"/>
  <c r="S567" i="1" a="1"/>
  <c r="S914" i="1" a="1"/>
  <c r="S1263" i="1" a="1"/>
  <c r="S2228" i="1" a="1"/>
  <c r="S1854" i="1" a="1"/>
  <c r="S542" i="1" a="1"/>
  <c r="S1194" i="1" a="1"/>
  <c r="S1730" i="1" a="1"/>
  <c r="S1620" i="1" a="1"/>
  <c r="S1713" i="1" a="1"/>
  <c r="S1468" i="1" a="1"/>
  <c r="S1512" i="1" a="1"/>
  <c r="S2157" i="1" a="1"/>
  <c r="S964" i="1" a="1"/>
  <c r="S1189" i="1" a="1"/>
  <c r="S1021" i="1" a="1"/>
  <c r="S2729" i="1" a="1"/>
  <c r="S1102" i="1" a="1"/>
  <c r="S2491" i="1" a="1"/>
  <c r="S1992" i="1" a="1"/>
  <c r="S2240" i="1" a="1"/>
  <c r="S366" i="1" a="1"/>
  <c r="S2138" i="1" a="1"/>
  <c r="S1756" i="1" a="1"/>
  <c r="S1178" i="1" a="1"/>
  <c r="S263" i="1" a="1"/>
  <c r="S2056" i="1" a="1"/>
  <c r="S533" i="1" a="1"/>
  <c r="S711" i="1" a="1"/>
  <c r="S1650" i="1" a="1"/>
  <c r="S2059" i="1" a="1"/>
  <c r="S2206" i="1" a="1"/>
  <c r="S742" i="1" a="1"/>
  <c r="S1180" i="1" a="1"/>
  <c r="S903" i="1" a="1"/>
  <c r="S3386" i="1" a="1"/>
  <c r="S1396" i="1" a="1"/>
  <c r="S796" i="1" a="1"/>
  <c r="S1732" i="1" a="1"/>
  <c r="S2601" i="1" a="1"/>
  <c r="S1575" i="1" a="1"/>
  <c r="S1712" i="1" a="1"/>
  <c r="S3129" i="1" a="1"/>
  <c r="S3221" i="1" a="1"/>
  <c r="S2477" i="1" a="1"/>
  <c r="S2215" i="1" a="1"/>
  <c r="S2761" i="1" a="1"/>
  <c r="S3534" i="1" a="1"/>
  <c r="S1064" i="1" a="1"/>
  <c r="S1346" i="1" a="1"/>
  <c r="S572" i="1" a="1"/>
  <c r="S2379" i="1" a="1"/>
  <c r="S3363" i="1" a="1"/>
  <c r="S3254" i="1" a="1"/>
  <c r="S3387" i="1" a="1"/>
  <c r="S301" i="1" a="1"/>
  <c r="S2984" i="1" a="1"/>
  <c r="S767" i="1" a="1"/>
  <c r="S2082" i="1" a="1"/>
  <c r="S605" i="1" a="1"/>
  <c r="S908" i="1" a="1"/>
  <c r="S1426" i="1" a="1"/>
  <c r="S1826" i="1" a="1"/>
  <c r="S1460" i="1" a="1"/>
  <c r="S3105" i="1" a="1"/>
  <c r="S2198" i="1" a="1"/>
  <c r="S2411" i="1" a="1"/>
  <c r="S3237" i="1" a="1"/>
  <c r="S3274" i="1" a="1"/>
  <c r="S1065" i="1" a="1"/>
  <c r="S918" i="1" a="1"/>
  <c r="S2976" i="1" a="1"/>
  <c r="S1130" i="1" a="1"/>
  <c r="S2725" i="1" a="1"/>
  <c r="S3302" i="1" a="1"/>
  <c r="S3448" i="1" a="1"/>
  <c r="S2669" i="1" a="1"/>
  <c r="S546" i="1" a="1"/>
  <c r="S1940" i="1" a="1"/>
  <c r="S1356" i="1" a="1"/>
  <c r="S624" i="1" a="1"/>
  <c r="S1910" i="1" a="1"/>
  <c r="S209" i="1" a="1"/>
  <c r="S882" i="1" a="1"/>
  <c r="S354" i="1" a="1"/>
  <c r="S2431" i="1" a="1"/>
  <c r="S1262" i="1" a="1"/>
  <c r="S3141" i="1" a="1"/>
  <c r="S1408" i="1" a="1"/>
  <c r="S2256" i="1" a="1"/>
  <c r="S322" i="1" a="1"/>
  <c r="S2029" i="1" a="1"/>
  <c r="S192" i="1" a="1"/>
  <c r="S2964" i="1" a="1"/>
  <c r="S242" i="1" a="1"/>
  <c r="S229" i="1" a="1"/>
  <c r="S1213" i="1" a="1"/>
  <c r="S1155" i="1" a="1"/>
  <c r="S2848" i="1" a="1"/>
  <c r="S1613" i="1" a="1"/>
  <c r="S1182" i="1" a="1"/>
  <c r="S2535" i="1" a="1"/>
  <c r="S179" i="1" a="1"/>
  <c r="S1741" i="1" a="1"/>
  <c r="S2189" i="1" a="1"/>
  <c r="S3063" i="1" a="1"/>
  <c r="S1016" i="1" a="1"/>
  <c r="S2986" i="1" a="1"/>
  <c r="S1897" i="1" a="1"/>
  <c r="S190" i="1" a="1"/>
  <c r="S3470" i="1" a="1"/>
  <c r="S170" i="1" a="1"/>
  <c r="S1823" i="1" a="1"/>
  <c r="S1765" i="1" a="1"/>
  <c r="S2273" i="1" a="1"/>
  <c r="S2531" i="1" a="1"/>
  <c r="S1268" i="1" a="1"/>
  <c r="S3462" i="1" a="1"/>
  <c r="S1977" i="1" a="1"/>
  <c r="S3581" i="1" a="1"/>
  <c r="S2525" i="1" a="1"/>
  <c r="S1473" i="1" a="1"/>
  <c r="S2329" i="1" a="1"/>
  <c r="S1954" i="1" a="1"/>
  <c r="S1431" i="1" a="1"/>
  <c r="S1244" i="1" a="1"/>
  <c r="S1308" i="1" a="1"/>
  <c r="S1269" i="1" a="1"/>
  <c r="S962" i="1" a="1"/>
  <c r="S480" i="1" a="1"/>
  <c r="S374" i="1" a="1"/>
  <c r="S1829" i="1" a="1"/>
  <c r="S1804" i="1" a="1"/>
  <c r="S1128" i="1" a="1"/>
  <c r="S1053" i="1" a="1"/>
  <c r="S358" i="1" a="1"/>
  <c r="S3453" i="1" a="1"/>
  <c r="S1703" i="1" a="1"/>
  <c r="S3112" i="1" a="1"/>
  <c r="S1088" i="1" a="1"/>
  <c r="S545" i="1" a="1"/>
  <c r="S1661" i="1" a="1"/>
  <c r="S2241" i="1" a="1"/>
  <c r="S799" i="1" a="1"/>
  <c r="AI117" i="1" a="1"/>
  <c r="S319" i="1" a="1"/>
  <c r="S2813" i="1" a="1"/>
  <c r="S2359" i="1" a="1"/>
  <c r="S1906" i="1" a="1"/>
  <c r="S2958" i="1" a="1"/>
  <c r="S2597" i="1" a="1"/>
  <c r="S2637" i="1" a="1"/>
  <c r="S2217" i="1" a="1"/>
  <c r="S829" i="1" a="1"/>
  <c r="S2549" i="1" a="1"/>
  <c r="S864" i="1" a="1"/>
  <c r="S1722" i="1" a="1"/>
  <c r="S2388" i="1" a="1"/>
  <c r="S163" i="1" a="1"/>
  <c r="S3447" i="1" a="1"/>
  <c r="S2706" i="1" a="1"/>
  <c r="S462" i="1" a="1"/>
  <c r="S1206" i="1" a="1"/>
  <c r="AD124" i="1" a="1"/>
  <c r="S2409" i="1" a="1"/>
  <c r="S1293" i="1" a="1"/>
  <c r="S3259" i="1" a="1"/>
  <c r="S1032" i="1" a="1"/>
  <c r="S1811" i="1" a="1"/>
  <c r="S2798" i="1" a="1"/>
  <c r="S2027" i="1" a="1"/>
  <c r="S2862" i="1" a="1"/>
  <c r="S3522" i="1" a="1"/>
  <c r="S2271" i="1" a="1"/>
  <c r="S1699" i="1" a="1"/>
  <c r="S1555" i="1" a="1"/>
  <c r="S3097" i="1" a="1"/>
  <c r="S1211" i="1" a="1"/>
  <c r="S650" i="1" a="1"/>
  <c r="S1541" i="1" a="1"/>
  <c r="S2185" i="1" a="1"/>
  <c r="S2068" i="1" a="1"/>
  <c r="S983" i="1" a="1"/>
  <c r="S2749" i="1" a="1"/>
  <c r="S1691" i="1" a="1"/>
  <c r="S2899" i="1" a="1"/>
  <c r="S429" i="1" a="1"/>
  <c r="S2566" i="1" a="1"/>
  <c r="S1026" i="1" a="1"/>
  <c r="S2844" i="1" a="1"/>
  <c r="S683" i="1" a="1"/>
  <c r="S3426" i="1" a="1"/>
  <c r="S1799" i="1" a="1"/>
  <c r="S1415" i="1" a="1"/>
  <c r="S600" i="1" a="1"/>
  <c r="S2966" i="1" a="1"/>
  <c r="S141" i="1" a="1"/>
  <c r="S1204" i="1" a="1"/>
  <c r="S2320" i="1" a="1"/>
  <c r="S3497" i="1" a="1"/>
  <c r="S2442" i="1" a="1"/>
  <c r="S1305" i="1" a="1"/>
  <c r="S1215" i="1" a="1"/>
  <c r="S1531" i="1" a="1"/>
  <c r="S1825" i="1" a="1"/>
  <c r="S1303" i="1" a="1"/>
  <c r="S2035" i="1" a="1"/>
  <c r="S1834" i="1" a="1"/>
  <c r="S363" i="1" a="1"/>
  <c r="S1339" i="1" a="1"/>
  <c r="S329" i="1" a="1"/>
  <c r="S1688" i="1" a="1"/>
  <c r="S2369" i="1" a="1"/>
  <c r="S548" i="1" a="1"/>
  <c r="S3417" i="1" a="1"/>
  <c r="S1600" i="1" a="1"/>
  <c r="S891" i="1" a="1"/>
  <c r="S597" i="1" a="1"/>
  <c r="S1337" i="1" a="1"/>
  <c r="S1772" i="1" a="1"/>
  <c r="S539" i="1" a="1"/>
  <c r="S1387" i="1" a="1"/>
  <c r="S3227" i="1" a="1"/>
  <c r="S3558" i="1" a="1"/>
  <c r="S741" i="1" a="1"/>
  <c r="S1022" i="1" a="1"/>
  <c r="S1852" i="1" a="1"/>
  <c r="S1851" i="1" a="1"/>
  <c r="S939" i="1" a="1"/>
  <c r="S486" i="1" a="1"/>
  <c r="S2661" i="1" a="1"/>
  <c r="S3370" i="1" a="1"/>
  <c r="S2554" i="1" a="1"/>
  <c r="S1286" i="1" a="1"/>
  <c r="S1673" i="1" a="1"/>
  <c r="S910" i="1" a="1"/>
  <c r="S1849" i="1" a="1"/>
  <c r="S3002" i="1" a="1"/>
  <c r="S312" i="1" a="1"/>
  <c r="D32" i="7" a="1"/>
  <c r="S1294" i="1" a="1"/>
  <c r="S158" i="1" a="1"/>
  <c r="S2759" i="1" a="1"/>
  <c r="S489" i="1" a="1"/>
  <c r="S3361" i="1" a="1"/>
  <c r="S1509" i="1" a="1"/>
  <c r="S1886" i="1" a="1"/>
  <c r="S1342" i="1" a="1"/>
  <c r="AI122" i="1" a="1"/>
  <c r="AD119" i="1" a="1"/>
  <c r="S1076" i="1" a="1"/>
  <c r="AE118" i="1" a="1"/>
  <c r="S1624" i="1" a="1"/>
  <c r="S909" i="1" a="1"/>
  <c r="S327" i="1" a="1"/>
  <c r="S463" i="1" a="1"/>
  <c r="S461" i="1" a="1"/>
  <c r="S1968" i="1" a="1"/>
  <c r="S2264" i="1" a="1"/>
  <c r="S2051" i="1" a="1"/>
  <c r="S2387" i="1" a="1"/>
  <c r="S1054" i="1" a="1"/>
  <c r="S747" i="1" a="1"/>
  <c r="S1642" i="1" a="1"/>
  <c r="S1604" i="1" a="1"/>
  <c r="S2888" i="1" a="1"/>
  <c r="S1729" i="1" a="1"/>
  <c r="S1686" i="1" a="1"/>
  <c r="S639" i="1" a="1"/>
  <c r="S760" i="1" a="1"/>
  <c r="AD118" i="1" a="1"/>
  <c r="S2766" i="1" a="1"/>
  <c r="AD117" i="1" a="1"/>
  <c r="S538" i="1" a="1"/>
  <c r="S2084" i="1" a="1"/>
  <c r="S1677" i="1" a="1"/>
  <c r="S1695" i="1" a="1"/>
  <c r="S3511" i="1" a="1"/>
  <c r="S2699" i="1" a="1"/>
  <c r="S156" i="1" a="1"/>
  <c r="S1506" i="1" a="1"/>
  <c r="S1701" i="1" a="1"/>
  <c r="S1157" i="1" a="1"/>
  <c r="S1358" i="1" a="1"/>
  <c r="S369" i="1" a="1"/>
  <c r="S207" i="1" a="1"/>
  <c r="S1597" i="1" a="1"/>
  <c r="S1165" i="1" a="1"/>
  <c r="S202" i="1" a="1"/>
  <c r="S1520" i="1" a="1"/>
  <c r="S680" i="1" a="1"/>
  <c r="S1501" i="1" a="1"/>
  <c r="S596" i="1" a="1"/>
  <c r="S2638" i="1" a="1"/>
  <c r="S3425" i="1" a="1"/>
  <c r="S1421" i="1" a="1"/>
  <c r="S2107" i="1" a="1"/>
  <c r="S2726" i="1" a="1"/>
  <c r="S2400" i="1" a="1"/>
  <c r="S1923" i="1" a="1"/>
  <c r="S3243" i="1" a="1"/>
  <c r="S581" i="1" a="1"/>
  <c r="S2977" i="1" a="1"/>
  <c r="S1554" i="1" a="1"/>
  <c r="S3123" i="1" a="1"/>
  <c r="S3393" i="1" a="1"/>
  <c r="S3552" i="1" a="1"/>
  <c r="S3153" i="1" a="1"/>
  <c r="S271" i="1" a="1"/>
  <c r="S955" i="1" a="1"/>
  <c r="S3064" i="1" a="1"/>
  <c r="S2243" i="1" a="1"/>
  <c r="S2618" i="1" a="1"/>
  <c r="S1224" i="1" a="1"/>
  <c r="S694" i="1" a="1"/>
  <c r="S135" i="1" a="1"/>
  <c r="S3516" i="1" a="1"/>
  <c r="S2830" i="1" a="1"/>
  <c r="S1126" i="1" a="1"/>
  <c r="S2158" i="1" a="1"/>
  <c r="S2776" i="1" a="1"/>
  <c r="S1197" i="1" a="1"/>
  <c r="S674" i="1" a="1"/>
  <c r="S1628" i="1" a="1"/>
  <c r="S1354" i="1" a="1"/>
  <c r="S2214" i="1" a="1"/>
  <c r="S691" i="1" a="1"/>
  <c r="S2186" i="1" a="1"/>
  <c r="S1785" i="1" a="1"/>
  <c r="S2014" i="1" a="1"/>
  <c r="S1526" i="1" a="1"/>
  <c r="S1969" i="1" a="1"/>
  <c r="S676" i="1" a="1"/>
  <c r="S265" i="1" a="1"/>
  <c r="S2233" i="1" a="1"/>
  <c r="S3323" i="1" a="1"/>
  <c r="S1857" i="1" a="1"/>
  <c r="S1417" i="1" a="1"/>
  <c r="S2934" i="1" a="1"/>
  <c r="S1599" i="1" a="1"/>
  <c r="S1311" i="1" a="1"/>
  <c r="S2928" i="1" a="1"/>
  <c r="S782" i="1" a="1"/>
  <c r="S593" i="1" a="1"/>
  <c r="S3519" i="1" a="1"/>
  <c r="S2180" i="1" a="1"/>
  <c r="S1589" i="1" a="1"/>
  <c r="S2468" i="1" a="1"/>
  <c r="S3375" i="1" a="1"/>
  <c r="S3520" i="1" a="1"/>
  <c r="S3484" i="1" a="1"/>
  <c r="S2142" i="1" a="1"/>
  <c r="S2362" i="1" a="1"/>
  <c r="S602" i="1" a="1"/>
  <c r="S1659" i="1" a="1"/>
  <c r="S1310" i="1" a="1"/>
  <c r="S1420" i="1" a="1"/>
  <c r="S160" i="1" a="1"/>
  <c r="S1806" i="1" a="1"/>
  <c r="S924" i="1" a="1"/>
  <c r="S1704" i="1" a="1"/>
  <c r="S470" i="1" a="1"/>
  <c r="S1901" i="1" a="1"/>
  <c r="S1214" i="1" a="1"/>
  <c r="S745" i="1" a="1"/>
  <c r="S1717" i="1" a="1"/>
  <c r="S2941" i="1" a="1"/>
  <c r="S2777" i="1" a="1"/>
  <c r="S916" i="1" a="1"/>
  <c r="S225" i="1" a="1"/>
  <c r="S1617" i="1" a="1"/>
  <c r="S1839" i="1" a="1"/>
  <c r="S591" i="1" a="1"/>
  <c r="S237" i="1" a="1"/>
  <c r="S1205" i="1" a="1"/>
  <c r="S960" i="1" a="1"/>
  <c r="S3310" i="1" a="1"/>
  <c r="S1462" i="1" a="1"/>
  <c r="S1557" i="1" a="1"/>
  <c r="S373" i="1" a="1"/>
  <c r="S1370" i="1" a="1"/>
  <c r="S1668" i="1" a="1"/>
  <c r="S1542" i="1" a="1"/>
  <c r="S1254" i="1" a="1"/>
  <c r="S3198" i="1" a="1"/>
  <c r="S1243" i="1" a="1"/>
  <c r="S2544" i="1" a="1"/>
  <c r="S2349" i="1" a="1"/>
  <c r="S2050" i="1" a="1"/>
  <c r="S3109" i="1" a="1"/>
  <c r="S771" i="1" a="1"/>
  <c r="S2011" i="1" a="1"/>
  <c r="S1388" i="1" a="1"/>
  <c r="S860" i="1" a="1"/>
  <c r="S203" i="1" a="1"/>
  <c r="S2645" i="1" a="1"/>
  <c r="S1131" i="1" a="1"/>
  <c r="S2467" i="1" a="1"/>
  <c r="S414" i="1" a="1"/>
  <c r="S678" i="1" a="1"/>
  <c r="S2289" i="1" a="1"/>
  <c r="S196" i="1" a="1"/>
  <c r="S3216" i="1" a="1"/>
  <c r="S376" i="1" a="1"/>
  <c r="S2173" i="1" a="1"/>
  <c r="S508" i="1" a="1"/>
  <c r="S3298" i="1" a="1"/>
  <c r="S886" i="1" a="1"/>
  <c r="S717" i="1" a="1"/>
  <c r="S2307" i="1" a="1"/>
  <c r="S411" i="1" a="1"/>
  <c r="S629" i="1" a="1"/>
  <c r="S3211" i="1" a="1"/>
  <c r="S1164" i="1" a="1"/>
  <c r="S317" i="1" a="1"/>
  <c r="S1744" i="1" a="1"/>
  <c r="S1660" i="1" a="1"/>
  <c r="S1795" i="1" a="1"/>
  <c r="S419" i="1" a="1"/>
  <c r="S541" i="1" a="1"/>
  <c r="S415" i="1" a="1"/>
  <c r="S2532" i="1" a="1"/>
  <c r="S3146" i="1" a="1"/>
  <c r="S1459" i="1" a="1"/>
  <c r="S2658" i="1" a="1"/>
  <c r="S520" i="1" a="1"/>
  <c r="S625" i="1" a="1"/>
  <c r="AE124" i="1" a="1"/>
  <c r="S827" i="1" a="1"/>
  <c r="S2384" i="1" a="1"/>
  <c r="S2017" i="1" a="1"/>
  <c r="S253" i="1" a="1"/>
  <c r="S3052" i="1" a="1"/>
  <c r="S1879" i="1" a="1"/>
  <c r="S1884" i="1" a="1"/>
  <c r="S1336" i="1" a="1"/>
  <c r="S846" i="1" a="1"/>
  <c r="S1483" i="1" a="1"/>
  <c r="S690" i="1" a="1"/>
  <c r="S417" i="1" a="1"/>
  <c r="S816" i="1" a="1"/>
  <c r="S145" i="1" a="1"/>
  <c r="S2552" i="1" a="1"/>
  <c r="S233" i="1" a="1"/>
  <c r="S1608" i="1" a="1"/>
  <c r="S257" i="1" a="1"/>
  <c r="S1413" i="1" a="1"/>
  <c r="S3507" i="1" a="1"/>
  <c r="S2447" i="1" a="1"/>
  <c r="S1498" i="1" a="1"/>
  <c r="S154" i="1" a="1"/>
  <c r="S1544" i="1" a="1"/>
  <c r="S943" i="1" a="1"/>
  <c r="S948" i="1" a="1"/>
  <c r="S455" i="1" a="1"/>
  <c r="X122" i="1" a="1"/>
  <c r="S3494" i="1" a="1"/>
  <c r="S456" i="1" a="1"/>
  <c r="S2703" i="1" a="1"/>
  <c r="S2684" i="1" a="1"/>
  <c r="S3143" i="1" a="1"/>
  <c r="S1833" i="1" a="1"/>
  <c r="S155" i="1" a="1"/>
  <c r="S1151" i="1" a="1"/>
  <c r="S2998" i="1" a="1"/>
  <c r="S2393" i="1" a="1"/>
  <c r="S2484" i="1" a="1"/>
  <c r="S523" i="1" a="1"/>
  <c r="S1896" i="1" a="1"/>
  <c r="S2334" i="1" a="1"/>
  <c r="S3431" i="1" a="1"/>
  <c r="S1493" i="1" a="1"/>
  <c r="S2615" i="1" a="1"/>
  <c r="AD116" i="1" a="1"/>
  <c r="S1186" i="1" a="1"/>
  <c r="S255" i="1" a="1"/>
  <c r="S308" i="1" a="1"/>
  <c r="S1746" i="1" a="1"/>
  <c r="S425" i="1" a="1"/>
  <c r="S3048" i="1" a="1"/>
  <c r="S3573" i="1" a="1"/>
  <c r="S2841" i="1" a="1"/>
  <c r="S2275" i="1" a="1"/>
  <c r="S1782" i="1" a="1"/>
  <c r="S553" i="1" a="1"/>
  <c r="S126" i="1" a="1"/>
  <c r="S364" i="1" a="1"/>
  <c r="S1865" i="1" a="1"/>
  <c r="S129" i="1" a="1"/>
  <c r="S406" i="1" a="1"/>
  <c r="S3262" i="1" a="1"/>
  <c r="S947" i="1" a="1"/>
  <c r="S1706" i="1" a="1"/>
  <c r="S1110" i="1" a="1"/>
  <c r="S3543" i="1" a="1"/>
  <c r="S1364" i="1" a="1"/>
  <c r="S2840" i="1" a="1"/>
  <c r="S1449" i="1" a="1"/>
  <c r="S3451" i="1" a="1"/>
  <c r="S2249" i="1" a="1"/>
  <c r="S758" i="1" a="1"/>
  <c r="S2032" i="1" a="1"/>
  <c r="S1398" i="1" a="1"/>
  <c r="S795" i="1" a="1"/>
  <c r="S880" i="1" a="1"/>
  <c r="S2455" i="1" a="1"/>
  <c r="S1146" i="1" a="1"/>
  <c r="S922" i="1" a="1"/>
  <c r="S298" i="1" a="1"/>
  <c r="S437" i="1" a="1"/>
  <c r="S3570" i="1" a="1"/>
  <c r="S1985" i="1" a="1"/>
  <c r="S972" i="1" a="1"/>
  <c r="S749" i="1" a="1"/>
  <c r="S1573" i="1" a="1"/>
  <c r="S589" i="1" a="1"/>
  <c r="S2926" i="1" a="1"/>
  <c r="S1864" i="1" a="1"/>
  <c r="S2800" i="1" a="1"/>
  <c r="S161" i="1" a="1"/>
  <c r="S495" i="1" a="1"/>
  <c r="S1912" i="1" a="1"/>
  <c r="S204" i="1" a="1"/>
  <c r="S1894" i="1" a="1"/>
  <c r="S176" i="1" a="1"/>
  <c r="S3524" i="1" a="1"/>
  <c r="S2626" i="1" a="1"/>
  <c r="S413" i="1" a="1"/>
  <c r="S720" i="1" a="1"/>
  <c r="S2265" i="1" a="1"/>
  <c r="S416" i="1" a="1"/>
  <c r="S3234" i="1" a="1"/>
  <c r="S3142" i="1" a="1"/>
  <c r="S1253" i="1" a="1"/>
  <c r="S1561" i="1" a="1"/>
  <c r="S931" i="1" a="1"/>
  <c r="S1279" i="1" a="1"/>
  <c r="S289" i="1" a="1"/>
  <c r="D29" i="7" a="1"/>
  <c r="S3265" i="1" a="1"/>
  <c r="S380" i="1" a="1"/>
  <c r="S340" i="1" a="1"/>
  <c r="S1824" i="1" a="1"/>
  <c r="S2472" i="1" a="1"/>
  <c r="S3372" i="1" a="1"/>
  <c r="S2386" i="1" a="1"/>
  <c r="S1914" i="1" a="1"/>
  <c r="S721" i="1" a="1"/>
  <c r="S1917" i="1" a="1"/>
  <c r="S1319" i="1" a="1"/>
  <c r="S1441" i="1" a="1"/>
  <c r="S1290" i="1" a="1"/>
  <c r="S1446" i="1" a="1"/>
  <c r="S2992" i="1" a="1"/>
  <c r="S577" i="1" a="1"/>
  <c r="S837" i="1" a="1"/>
  <c r="S375" i="1" a="1"/>
  <c r="S321" i="1" a="1"/>
  <c r="S260" i="1" a="1"/>
  <c r="S386" i="1" a="1"/>
  <c r="S250" i="1" a="1"/>
  <c r="S3485" i="1" a="1"/>
  <c r="S2644" i="1" a="1"/>
  <c r="S1475" i="1" a="1"/>
  <c r="S1174" i="1" a="1"/>
  <c r="S1125" i="1" a="1"/>
  <c r="S1585" i="1" a="1"/>
  <c r="S267" i="1" a="1"/>
  <c r="S843" i="1" a="1"/>
  <c r="S139" i="1" a="1"/>
  <c r="S3335" i="1" a="1"/>
  <c r="S1678" i="1" a="1"/>
  <c r="AD120" i="1" a="1"/>
  <c r="S2723" i="1" a="1"/>
  <c r="S2033" i="1" a="1"/>
  <c r="S521" i="1" a="1"/>
  <c r="S682" i="1" a="1"/>
  <c r="S571" i="1" a="1"/>
  <c r="S1070" i="1" a="1"/>
  <c r="S614" i="1" a="1"/>
  <c r="S1386" i="1" a="1"/>
  <c r="S3324" i="1" a="1"/>
  <c r="S2404" i="1" a="1"/>
  <c r="S1237" i="1" a="1"/>
  <c r="S940" i="1" a="1"/>
  <c r="S222" i="1" a="1"/>
  <c r="S536" i="1" a="1"/>
  <c r="S1593" i="1" a="1"/>
  <c r="S1491" i="1" a="1"/>
  <c r="AD114" i="1" a="1"/>
  <c r="S1366" i="1" a="1"/>
  <c r="S1595" i="1" a="1"/>
  <c r="S865" i="1" a="1"/>
  <c r="S418" i="1" a="1"/>
  <c r="AE116" i="1" a="1"/>
  <c r="S1023" i="1" a="1"/>
  <c r="S1068" i="1" a="1"/>
  <c r="S516" i="1" a="1"/>
  <c r="S2401" i="1" a="1"/>
  <c r="S552" i="1" a="1"/>
  <c r="S1210" i="1" a="1"/>
  <c r="S765" i="1" a="1"/>
  <c r="S1160" i="1" a="1"/>
  <c r="S3224" i="1" a="1"/>
  <c r="S360" i="1" a="1"/>
  <c r="S1062" i="1" a="1"/>
  <c r="S1957" i="1" a="1"/>
  <c r="S3077" i="1" a="1"/>
  <c r="S2399" i="1" a="1"/>
  <c r="S2981" i="1" a="1"/>
  <c r="S1168" i="1" a="1"/>
  <c r="S2512" i="1" a="1"/>
  <c r="S917" i="1" a="1"/>
  <c r="S956" i="1" a="1"/>
  <c r="S1760" i="1" a="1"/>
  <c r="S2072" i="1" a="1"/>
  <c r="S1298" i="1" a="1"/>
  <c r="S1812" i="1" a="1"/>
  <c r="S3238" i="1" a="1"/>
  <c r="S3108" i="1" a="1"/>
  <c r="S268" i="1" a="1"/>
  <c r="S2996" i="1" a="1"/>
  <c r="S2076" i="1" a="1"/>
  <c r="S1255" i="1" a="1"/>
  <c r="S307" i="1" a="1"/>
  <c r="S2857" i="1" a="1"/>
  <c r="S1790" i="1" a="1"/>
  <c r="S688" i="1" a="1"/>
  <c r="S1302" i="1" a="1"/>
  <c r="S2129" i="1" a="1"/>
  <c r="S2389" i="1" a="1"/>
  <c r="S726" i="1" a="1"/>
  <c r="S1422" i="1" a="1"/>
  <c r="S1565" i="1" a="1"/>
  <c r="S1450" i="1" a="1"/>
  <c r="S1172" i="1" a="1"/>
  <c r="S3383" i="1" a="1"/>
  <c r="S3340" i="1" a="1"/>
  <c r="S2169" i="1" a="1"/>
  <c r="S326" i="1" a="1"/>
  <c r="S347" i="1" a="1"/>
  <c r="S185" i="1" a="1"/>
  <c r="S3423" i="1" a="1"/>
  <c r="S1424" i="1" a="1"/>
  <c r="S244" i="1" a="1"/>
  <c r="S2413" i="1" a="1"/>
  <c r="S275" i="1" a="1"/>
  <c r="S1870" i="1" a="1"/>
  <c r="S911" i="1" a="1"/>
  <c r="S1048" i="1" a="1"/>
  <c r="S146" i="1" a="1"/>
  <c r="S823" i="1" a="1"/>
  <c r="AI126" i="1" a="1"/>
  <c r="S2993" i="1" a="1"/>
  <c r="S840" i="1" a="1"/>
  <c r="S1445" i="1" a="1"/>
  <c r="S3138" i="1" a="1"/>
  <c r="S1578" i="1" a="1"/>
  <c r="S839" i="1" a="1"/>
  <c r="S2994" i="1" a="1"/>
  <c r="S1457" i="1" a="1"/>
  <c r="S444" i="1" a="1"/>
  <c r="S685" i="1" a="1"/>
  <c r="AE125" i="1" a="1"/>
  <c r="S475" i="1" a="1"/>
  <c r="S400" i="1" a="1"/>
  <c r="S1063" i="1" a="1"/>
  <c r="S786" i="1" a="1"/>
  <c r="S2120" i="1" a="1"/>
  <c r="S3125" i="1" a="1"/>
  <c r="S1735" i="1" a="1"/>
  <c r="S465" i="1" a="1"/>
  <c r="S2294" i="1" a="1"/>
  <c r="S2383" i="1" a="1"/>
  <c r="S3300" i="1" a="1"/>
  <c r="S2819" i="1" a="1"/>
  <c r="S644" i="1" a="1"/>
  <c r="S2979" i="1" a="1"/>
  <c r="S3127" i="1" a="1"/>
  <c r="S1838" i="1" a="1"/>
  <c r="S248" i="1" a="1"/>
  <c r="S798" i="1" a="1"/>
  <c r="S1250" i="1" a="1"/>
  <c r="S1375" i="1" a="1"/>
  <c r="S2370" i="1" a="1"/>
  <c r="S1607" i="1" a="1"/>
  <c r="S1327" i="1" a="1"/>
  <c r="S367" i="1" a="1"/>
  <c r="S681" i="1" a="1"/>
  <c r="S1546" i="1" a="1"/>
  <c r="S1725" i="1" a="1"/>
  <c r="S1059" i="1" a="1"/>
  <c r="S2466" i="1" a="1"/>
  <c r="S3352" i="1" a="1"/>
  <c r="S1945" i="1" a="1"/>
  <c r="S2073" i="1" a="1"/>
  <c r="S2478" i="1" a="1"/>
  <c r="S481" i="1" a="1"/>
  <c r="S806" i="1" a="1"/>
  <c r="S1718" i="1" a="1"/>
  <c r="S2345" i="1" a="1"/>
  <c r="S526" i="1" a="1"/>
  <c r="S1362" i="1" a="1"/>
  <c r="S1100" i="1" a="1"/>
  <c r="S299" i="1" a="1"/>
  <c r="S1777" i="1" a="1"/>
  <c r="S992" i="1" a="1"/>
  <c r="S1778" i="1" a="1"/>
  <c r="S1622" i="1" a="1"/>
  <c r="S3217" i="1" a="1"/>
  <c r="S3036" i="1" a="1"/>
  <c r="S811" i="1" a="1"/>
  <c r="S3278" i="1" a="1"/>
  <c r="S1034" i="1" a="1"/>
  <c r="S1655" i="1" a="1"/>
  <c r="S1330" i="1" a="1"/>
  <c r="S617" i="1" a="1"/>
  <c r="S1406" i="1" a="1"/>
  <c r="X119" i="1" a="1"/>
  <c r="S2912" i="1" a="1"/>
  <c r="S2318" i="1" a="1"/>
  <c r="S611" i="1" a="1"/>
  <c r="S2616" i="1" a="1"/>
  <c r="S2513" i="1" a="1"/>
  <c r="S239" i="1" a="1"/>
  <c r="S1287" i="1" a="1"/>
  <c r="S1373" i="1" a="1"/>
  <c r="D24" i="7" a="1"/>
  <c r="S1805" i="1" a="1"/>
  <c r="S582" i="1" a="1"/>
  <c r="S1474" i="1" a="1"/>
  <c r="AI120" i="1" a="1"/>
  <c r="AH119" i="1" a="1"/>
  <c r="S3117" i="1" a="1"/>
  <c r="S2792" i="1" a="1"/>
  <c r="S2546" i="1" a="1"/>
  <c r="S3006" i="1" a="1"/>
  <c r="S1621" i="1" a="1"/>
  <c r="S2657" i="1" a="1"/>
  <c r="S320" i="1" a="1"/>
  <c r="S2077" i="1" a="1"/>
  <c r="S1889" i="1" a="1"/>
  <c r="S2687" i="1" a="1"/>
  <c r="S1419" i="1" a="1"/>
  <c r="S3446" i="1" a="1"/>
  <c r="AH118" i="1" a="1"/>
  <c r="S2192" i="1" a="1"/>
  <c r="S777" i="1" a="1"/>
  <c r="S2881" i="1" a="1"/>
  <c r="S3579" i="1" a="1"/>
  <c r="S2963" i="1" a="1"/>
  <c r="S439" i="1" a="1"/>
  <c r="S1265" i="1" a="1"/>
  <c r="S175" i="1" a="1"/>
  <c r="S2458" i="1" a="1"/>
  <c r="S1003" i="1" a="1"/>
  <c r="S540" i="1" a="1"/>
  <c r="S820" i="1" a="1"/>
  <c r="S3037" i="1" a="1"/>
  <c r="S1029" i="1" a="1"/>
  <c r="S1231" i="1" a="1"/>
  <c r="S2326" i="1" a="1"/>
  <c r="S1752" i="1" a="1"/>
  <c r="S405" i="1" a="1"/>
  <c r="S2642" i="1" a="1"/>
  <c r="S1814" i="1" a="1"/>
  <c r="S1333" i="1" a="1"/>
  <c r="S3528" i="1" a="1"/>
  <c r="S1399" i="1" a="1"/>
  <c r="S727" i="1" a="1"/>
  <c r="S1052" i="1" a="1"/>
  <c r="S252" i="1" a="1"/>
  <c r="S3212" i="1" a="1"/>
  <c r="S3076" i="1" a="1"/>
  <c r="S701" i="1" a="1"/>
  <c r="S1831" i="1" a="1"/>
  <c r="S1684" i="1" a="1"/>
  <c r="S1516" i="1" a="1"/>
  <c r="S1567" i="1" a="1"/>
  <c r="D31" i="7" a="1"/>
  <c r="S212" i="1" a="1"/>
  <c r="X123" i="1" a="1"/>
  <c r="S1478" i="1" a="1"/>
  <c r="S3183" i="1" a="1"/>
  <c r="S230" i="1" a="1"/>
  <c r="S535" i="1" a="1"/>
  <c r="S810" i="1" a="1"/>
  <c r="S2895" i="1" a="1"/>
  <c r="S1877" i="1" a="1"/>
  <c r="S2692" i="1" a="1"/>
  <c r="S715" i="1" a="1"/>
  <c r="S1232" i="1" a="1"/>
  <c r="S1551" i="1" a="1"/>
  <c r="S859" i="1" a="1"/>
  <c r="S256" i="1" a="1"/>
  <c r="X121" i="1" a="1"/>
  <c r="S458" i="1" a="1"/>
  <c r="S2248" i="1" a="1"/>
  <c r="S710" i="1" a="1"/>
  <c r="S1452" i="1" a="1"/>
  <c r="S1657" i="1" a="1"/>
  <c r="S1019" i="1" a="1"/>
  <c r="S1464" i="1" a="1"/>
  <c r="S353" i="1" a="1"/>
  <c r="S2395" i="1" a="1"/>
  <c r="S3111" i="1" a="1"/>
  <c r="AH116" i="1" a="1"/>
  <c r="AD115" i="1" a="1"/>
  <c r="S723" i="1" a="1"/>
  <c r="S1060" i="1" a="1"/>
  <c r="S902" i="1" a="1"/>
  <c r="S464" i="1" a="1"/>
  <c r="S618" i="1" a="1"/>
  <c r="S1143" i="1" a="1"/>
  <c r="S528" i="1" a="1"/>
  <c r="S881" i="1" a="1"/>
  <c r="S371" i="1" a="1"/>
  <c r="S1629" i="1" a="1"/>
  <c r="S1222" i="1" a="1"/>
  <c r="S724" i="1" a="1"/>
  <c r="AD125" i="1" a="1"/>
  <c r="S335" i="1" a="1"/>
  <c r="S2374" i="1" a="1"/>
  <c r="S2476" i="1" a="1"/>
  <c r="S555" i="1" a="1"/>
  <c r="S1830" i="1" a="1"/>
  <c r="AE122" i="1" a="1"/>
  <c r="S1090" i="1" a="1"/>
  <c r="S454" i="1" a="1"/>
  <c r="S3014" i="1" a="1"/>
  <c r="S2325" i="1" a="1"/>
  <c r="S3416" i="1" a="1"/>
  <c r="S1454" i="1" a="1"/>
  <c r="S2871" i="1" a="1"/>
  <c r="S640" i="1" a="1"/>
  <c r="S1040" i="1" a="1"/>
  <c r="S1183" i="1" a="1"/>
  <c r="S220" i="1" a="1"/>
  <c r="S848" i="1" a="1"/>
  <c r="S1487" i="1" a="1"/>
  <c r="S570" i="1" a="1"/>
  <c r="S878" i="1" a="1"/>
  <c r="S2814" i="1" a="1"/>
  <c r="S1377" i="1" a="1"/>
  <c r="S1482" i="1" a="1"/>
  <c r="AH125" i="1" a="1"/>
  <c r="S802" i="1" a="1"/>
  <c r="S565" i="1" a="1"/>
  <c r="AI123" i="1" a="1"/>
  <c r="S3328" i="1" a="1"/>
  <c r="S191" i="1" a="1"/>
  <c r="S226" i="1" a="1"/>
  <c r="S3230" i="1" a="1"/>
  <c r="S396" i="1" a="1"/>
  <c r="S1514" i="1" a="1"/>
  <c r="S350" i="1" a="1"/>
  <c r="S274" i="1" a="1"/>
  <c r="S714" i="1" a="1"/>
  <c r="S1074" i="1" a="1"/>
  <c r="S982" i="1" a="1"/>
  <c r="S1039" i="1" a="1"/>
  <c r="S3382" i="1" a="1"/>
  <c r="S1920" i="1" a="1"/>
  <c r="S136" i="1" a="1"/>
  <c r="S814" i="1" a="1"/>
  <c r="S2932" i="1" a="1"/>
  <c r="S2646" i="1" a="1"/>
  <c r="S1058" i="1" a="1"/>
  <c r="S868" i="1" a="1"/>
  <c r="S2040" i="1" a="1"/>
  <c r="S1442" i="1" a="1"/>
  <c r="AE117" i="1" a="1"/>
  <c r="S1707" i="1" a="1"/>
  <c r="S1793" i="1" a="1"/>
  <c r="S2453" i="1" a="1"/>
  <c r="S3083" i="1" a="1"/>
  <c r="S127" i="1" a="1"/>
  <c r="S2568" i="1" a="1"/>
  <c r="S2338" i="1" a="1"/>
  <c r="S3122" i="1" a="1"/>
  <c r="S2953" i="1" a="1"/>
  <c r="S1871" i="1" a="1"/>
  <c r="S2159" i="1" a="1"/>
  <c r="S3488" i="1" a="1"/>
  <c r="S1101" i="1" a="1"/>
  <c r="S2631" i="1" a="1"/>
  <c r="S949" i="1" a="1"/>
  <c r="X117" i="1" a="1"/>
  <c r="S2303" i="1" a="1"/>
  <c r="S1270" i="1" a="1"/>
  <c r="S1697" i="1" a="1"/>
  <c r="S1393" i="1" a="1"/>
  <c r="S296" i="1" a="1"/>
  <c r="S446" i="1" a="1"/>
  <c r="S1649" i="1" a="1"/>
  <c r="S1097" i="1" a="1"/>
  <c r="S420" i="1" a="1"/>
  <c r="S324" i="1" a="1"/>
  <c r="S1141" i="1" a="1"/>
  <c r="S285" i="1" a="1"/>
  <c r="S900" i="1" a="1"/>
  <c r="S1079" i="1" a="1"/>
  <c r="S2255" i="1" a="1"/>
  <c r="S166" i="1" a="1"/>
  <c r="S1357" i="1" a="1"/>
  <c r="S707" i="1" a="1"/>
  <c r="S182" i="1" a="1"/>
  <c r="S131" i="1" a="1"/>
  <c r="S2622" i="1" a="1"/>
  <c r="S2823" i="1" a="1"/>
  <c r="S744" i="1" a="1"/>
  <c r="S1257" i="1" a="1"/>
  <c r="S1050" i="1" a="1"/>
  <c r="S504" i="1" a="1"/>
  <c r="S1221" i="1" a="1"/>
  <c r="S1530" i="1" a="1"/>
  <c r="S1154" i="1" a="1"/>
  <c r="S362" i="1" a="1"/>
  <c r="S164" i="1" a="1"/>
  <c r="S1480" i="1" a="1"/>
  <c r="S3015" i="1" a="1"/>
  <c r="S2253" i="1" a="1"/>
  <c r="S484" i="1" a="1"/>
  <c r="S919" i="1" a="1"/>
  <c r="S2731" i="1" a="1"/>
  <c r="S2585" i="1" a="1"/>
  <c r="S1616" i="1" a="1"/>
  <c r="S743" i="1" a="1"/>
  <c r="S2999" i="1" a="1"/>
  <c r="S756" i="1" a="1"/>
  <c r="S622" i="1" a="1"/>
  <c r="S2610" i="1" a="1"/>
  <c r="S245" i="1" a="1"/>
  <c r="S491" i="1" a="1"/>
  <c r="S702" i="1" a="1"/>
  <c r="S287" i="1" a="1"/>
  <c r="S1484" i="1" a="1"/>
  <c r="D26" i="7" a="1"/>
  <c r="S344" i="1" a="1"/>
  <c r="S3283" i="1" a="1"/>
  <c r="S793" i="1" a="1"/>
  <c r="S808" i="1" a="1"/>
  <c r="S2707" i="1" a="1"/>
  <c r="S592" i="1" a="1"/>
  <c r="S137" i="1" a="1"/>
  <c r="S1481" i="1" a="1"/>
  <c r="S2779" i="1" a="1"/>
  <c r="S1816" i="1" a="1"/>
  <c r="S3009" i="1" a="1"/>
  <c r="S1314" i="1" a="1"/>
  <c r="S638" i="1" a="1"/>
  <c r="AI121" i="1" a="1"/>
  <c r="S2376" i="1" a="1"/>
  <c r="S427" i="1" a="1"/>
  <c r="S1148" i="1" a="1"/>
  <c r="S1409" i="1" a="1"/>
  <c r="S290" i="1" a="1"/>
  <c r="S2885" i="1" a="1"/>
  <c r="S2094" i="1" a="1"/>
  <c r="S1614" i="1" a="1"/>
  <c r="S612" i="1" a="1"/>
  <c r="S752" i="1" a="1"/>
  <c r="S1720" i="1" a="1"/>
  <c r="S3241" i="1" a="1"/>
  <c r="S1860" i="1" a="1"/>
  <c r="S785" i="1" a="1"/>
  <c r="S1372" i="1" a="1"/>
  <c r="S426" i="1" a="1"/>
  <c r="S1946" i="1" a="1"/>
  <c r="S3150" i="1" a="1"/>
  <c r="S487" i="1" a="1"/>
  <c r="S1171" i="1" a="1"/>
  <c r="S1137" i="1" a="1"/>
  <c r="S573" i="1" a="1"/>
  <c r="S1087" i="1" a="1"/>
  <c r="S3331" i="1" a="1"/>
  <c r="S221" i="1" a="1"/>
  <c r="S615" i="1" a="1"/>
  <c r="S872" i="1" a="1"/>
  <c r="S1769" i="1" a="1"/>
  <c r="S1723" i="1" a="1"/>
  <c r="S3190" i="1" a="1"/>
  <c r="S1322" i="1" a="1"/>
  <c r="S692" i="1" a="1"/>
  <c r="S989" i="1" a="1"/>
  <c r="S3176" i="1" a="1"/>
  <c r="AH117" i="1" a="1"/>
  <c r="S3440" i="1" a="1"/>
  <c r="S825" i="1" a="1"/>
  <c r="S2574" i="1" a="1"/>
  <c r="S2520" i="1" a="1"/>
  <c r="S1528" i="1" a="1"/>
  <c r="S2887" i="1" a="1"/>
  <c r="S1274" i="1" a="1"/>
  <c r="S2676" i="1" a="1"/>
  <c r="S2672" i="1" a="1"/>
  <c r="S3432" i="1" a="1"/>
  <c r="S583" i="1" a="1"/>
  <c r="S2230" i="1" a="1"/>
  <c r="S325" i="1" a="1"/>
  <c r="S1764" i="1" a="1"/>
  <c r="S3249" i="1" a="1"/>
  <c r="S2564" i="1" a="1"/>
  <c r="S928" i="1" a="1"/>
  <c r="S1995" i="1" a="1"/>
  <c r="S912" i="1" a="1"/>
  <c r="S1759" i="1" a="1"/>
  <c r="S3132" i="1" a="1"/>
  <c r="S2013" i="1" a="1"/>
  <c r="S998" i="1" a="1"/>
  <c r="S1754" i="1" a="1"/>
  <c r="S2418" i="1" a="1"/>
  <c r="S1273" i="1" a="1"/>
  <c r="S2788" i="1" a="1"/>
  <c r="S766" i="1" a="1"/>
  <c r="S1179" i="1" a="1"/>
  <c r="S505" i="1" a="1"/>
  <c r="AD122" i="1" a="1"/>
  <c r="S801" i="1" a="1"/>
  <c r="S410" i="1" a="1"/>
  <c r="X124" i="1" a="1"/>
  <c r="S1753" i="1" a="1"/>
  <c r="S330" i="1" a="1"/>
  <c r="S1323" i="1" a="1"/>
  <c r="S673" i="1" a="1"/>
  <c r="S563" i="1" a="1"/>
  <c r="S2430" i="1" a="1"/>
  <c r="S1403" i="1" a="1"/>
  <c r="S1855" i="1" a="1"/>
  <c r="S1329" i="1" a="1"/>
  <c r="S835" i="1" a="1"/>
  <c r="S2680" i="1" a="1"/>
  <c r="S606" i="1" a="1"/>
  <c r="S2920" i="1" a="1"/>
  <c r="S1242" i="1" a="1"/>
  <c r="S654" i="1" a="1"/>
  <c r="S3208" i="1" a="1"/>
  <c r="S492" i="1" a="1"/>
  <c r="X116" i="1" a="1"/>
  <c r="S2541" i="1" a="1"/>
  <c r="S2363" i="1" a="1"/>
  <c r="S898" i="1" a="1"/>
  <c r="S739" i="1" a="1"/>
  <c r="S2891" i="1" a="1"/>
  <c r="S1724" i="1" a="1"/>
  <c r="S2781" i="1" a="1"/>
  <c r="S1664" i="1" a="1"/>
  <c r="S2507" i="1" a="1"/>
  <c r="S1271" i="1" a="1"/>
  <c r="S1044" i="1" a="1"/>
  <c r="S818" i="1" a="1"/>
  <c r="S218" i="1" a="1"/>
  <c r="S580" i="1" a="1"/>
  <c r="S1181" i="1" a="1"/>
  <c r="S1564" i="1" a="1"/>
  <c r="S518" i="1" a="1"/>
  <c r="S2322" i="1" a="1"/>
  <c r="S797" i="1" a="1"/>
  <c r="S1579" i="1" a="1"/>
  <c r="S734" i="1" a="1"/>
  <c r="S2006" i="1" a="1"/>
  <c r="S1815" i="1" a="1"/>
  <c r="S2842" i="1" a="1"/>
  <c r="S1582" i="1" a="1"/>
  <c r="S1609" i="1" a="1"/>
  <c r="S1198" i="1" a="1"/>
  <c r="AE119" i="1" a="1"/>
  <c r="S529" i="1" a="1"/>
  <c r="S1598" i="1" a="1"/>
  <c r="S2087" i="1" a="1"/>
  <c r="S1479" i="1" a="1"/>
  <c r="S817" i="1" a="1"/>
  <c r="S3576" i="1" a="1"/>
  <c r="S1848" i="1" a="1"/>
  <c r="S1332" i="1" a="1"/>
  <c r="S2337" i="1" a="1"/>
  <c r="S2268" i="1" a="1"/>
  <c r="S1525" i="1" a="1"/>
  <c r="S1124" i="1" a="1"/>
  <c r="S2909" i="1" a="1"/>
  <c r="S2743" i="1" a="1"/>
  <c r="S134" i="1" a="1"/>
  <c r="S2868" i="1" a="1"/>
  <c r="S1676" i="1" a="1"/>
  <c r="S1563" i="1" a="1"/>
  <c r="S732" i="1" a="1"/>
  <c r="S2865" i="1" a="1"/>
  <c r="S1220" i="1" a="1"/>
  <c r="S3275" i="1" a="1"/>
  <c r="S862" i="1" a="1"/>
  <c r="S1976" i="1" a="1"/>
  <c r="S240" i="1" a="1"/>
  <c r="S937" i="1" a="1"/>
  <c r="S1379" i="1" a="1"/>
  <c r="S1905" i="1" a="1"/>
  <c r="S3342" i="1" a="1"/>
  <c r="S471" i="1" a="1"/>
  <c r="S954" i="1" a="1"/>
  <c r="S2285" i="1" a="1"/>
  <c r="S1378" i="1" a="1"/>
  <c r="S836" i="1" a="1"/>
  <c r="S1623" i="1" a="1"/>
  <c r="S737" i="1" a="1"/>
  <c r="S3367" i="1" a="1"/>
  <c r="S1381" i="1" a="1"/>
  <c r="S286" i="1" a="1"/>
  <c r="S333" i="1" a="1"/>
  <c r="S2500" i="1" a="1"/>
  <c r="S1721" i="1" a="1"/>
  <c r="S1117" i="1" a="1"/>
  <c r="S339" i="1" a="1"/>
  <c r="S2487" i="1" a="1"/>
  <c r="S2571" i="1" a="1"/>
  <c r="S1784" i="1" a="1"/>
  <c r="S1144" i="1" a="1"/>
  <c r="S3045" i="1" a="1"/>
  <c r="S3073" i="1" a="1"/>
  <c r="S833" i="1" a="1"/>
  <c r="S1397" i="1" a="1"/>
  <c r="S3205" i="1" a="1"/>
  <c r="S725" i="1" a="1"/>
  <c r="S1114" i="1" a="1"/>
  <c r="S3200" i="1" a="1"/>
  <c r="S1158" i="1" a="1"/>
  <c r="S365" i="1" a="1"/>
  <c r="S1428" i="1" a="1"/>
  <c r="S490" i="1" a="1"/>
  <c r="S1494" i="1" a="1"/>
  <c r="S3491" i="1" a="1"/>
  <c r="S1299" i="1" a="1"/>
  <c r="S1005" i="1" a="1"/>
  <c r="S2821" i="1" a="1"/>
  <c r="S1671" i="1" a="1"/>
  <c r="S1813" i="1" a="1"/>
  <c r="S2179" i="1" a="1"/>
  <c r="S789" i="1" a="1"/>
  <c r="S1261" i="1" a="1"/>
  <c r="S2429" i="1" a="1"/>
  <c r="S1414" i="1" a="1"/>
  <c r="S2390" i="1" a="1"/>
  <c r="S3500" i="1" a="1"/>
  <c r="S165" i="1" a="1"/>
  <c r="S1632" i="1" a="1"/>
  <c r="S722" i="1" a="1"/>
  <c r="S1162" i="1" a="1"/>
  <c r="S270" i="1" a="1"/>
  <c r="S3134" i="1" a="1"/>
  <c r="S1505" i="1" a="1"/>
  <c r="S2818" i="1" a="1"/>
  <c r="S1266" i="1" a="1"/>
  <c r="S331" i="1" a="1"/>
  <c r="S1817" i="1" a="1"/>
  <c r="S152" i="1" a="1"/>
  <c r="S1588" i="1" a="1"/>
  <c r="S215" i="1" a="1"/>
  <c r="S530" i="1" a="1"/>
  <c r="S1638" i="1" a="1"/>
  <c r="S332" i="1" a="1"/>
  <c r="S1108" i="1" a="1"/>
  <c r="S753" i="1" a="1"/>
  <c r="S2132" i="1" a="1"/>
  <c r="S1634" i="1" a="1"/>
  <c r="S1142" i="1" a="1"/>
  <c r="S1385" i="1" a="1"/>
  <c r="S348" i="1" a="1"/>
  <c r="S1847" i="1" a="1"/>
  <c r="S2557" i="1" a="1"/>
  <c r="S2937" i="1" a="1"/>
  <c r="S773" i="1" a="1"/>
  <c r="S1577" i="1" a="1"/>
  <c r="S3479" i="1" a="1"/>
  <c r="S223" i="1" a="1"/>
  <c r="S887" i="1" a="1"/>
  <c r="S1898" i="1" a="1"/>
  <c r="S1888" i="1" a="1"/>
  <c r="S847" i="1" a="1"/>
  <c r="S1276" i="1" a="1"/>
  <c r="AE121" i="1" a="1"/>
  <c r="S1123" i="1" a="1"/>
  <c r="S2989" i="1" a="1"/>
  <c r="S1085" i="1" a="1"/>
  <c r="S2572" i="1" a="1"/>
  <c r="S2202" i="1" a="1"/>
  <c r="S1316" i="1" a="1"/>
  <c r="S2757" i="1" a="1"/>
  <c r="S2219" i="1" a="1"/>
  <c r="S235" i="1" a="1"/>
  <c r="S2439" i="1" a="1"/>
  <c r="S1663" i="1" a="1"/>
  <c r="S2741" i="1" a="1"/>
  <c r="S1761" i="1" a="1"/>
  <c r="S243" i="1" a="1"/>
  <c r="S524" i="1" a="1"/>
  <c r="S1674" i="1" a="1"/>
  <c r="S2403" i="1" a="1"/>
  <c r="S2244" i="1" a="1"/>
  <c r="S2884" i="1" a="1"/>
  <c r="S1679" i="1" a="1"/>
  <c r="S554" i="1" a="1"/>
  <c r="S892" i="1" a="1"/>
  <c r="S879" i="1" a="1"/>
  <c r="S913" i="1" a="1"/>
  <c r="S355" i="1" a="1"/>
  <c r="S959" i="1" a="1"/>
  <c r="S368" i="1" a="1"/>
  <c r="S1488" i="1" a="1"/>
  <c r="AH124" i="1" a="1"/>
  <c r="D22" i="7" a="1"/>
  <c r="S450" i="1" a="1"/>
  <c r="S610" i="1" a="1"/>
  <c r="S1787" i="1" a="1"/>
  <c r="S2499" i="1" a="1"/>
  <c r="S1350" i="1" a="1"/>
  <c r="S1492" i="1" a="1"/>
  <c r="S759" i="1" a="1"/>
  <c r="S280" i="1" a="1"/>
  <c r="S2276" i="1" a="1"/>
  <c r="S1461" i="1" a="1"/>
  <c r="S3086" i="1" a="1"/>
  <c r="S443" i="1" a="1"/>
  <c r="S1810" i="1" a="1"/>
  <c r="S356" i="1" a="1"/>
  <c r="S3414" i="1" a="1"/>
  <c r="AE114" i="1" a="1"/>
  <c r="S1467" i="1" a="1"/>
  <c r="S1583" i="1" a="1"/>
  <c r="S1389" i="1" a="1"/>
  <c r="S537" i="1" a="1"/>
  <c r="S403" i="1" a="1"/>
  <c r="S1225" i="1" a="1"/>
  <c r="S1710" i="1" a="1"/>
  <c r="S269" i="1" a="1"/>
  <c r="S3574" i="1" a="1"/>
  <c r="S963" i="1" a="1"/>
  <c r="S2432" i="1" a="1"/>
  <c r="S3461" i="1" a="1"/>
  <c r="S3182" i="1" a="1"/>
  <c r="S483" i="1" a="1"/>
  <c r="S1433" i="1" a="1"/>
  <c r="S1726" i="1" a="1"/>
  <c r="S2695" i="1" a="1"/>
  <c r="S302" i="1" a="1"/>
  <c r="S1453" i="1" a="1"/>
  <c r="S277" i="1" a="1"/>
  <c r="S1630" i="1" a="1"/>
  <c r="S1639" i="1" a="1"/>
  <c r="S1584" i="1" a="1"/>
  <c r="S1476" i="1" a="1"/>
  <c r="S2897" i="1" a="1"/>
  <c r="S1318" i="1" a="1"/>
  <c r="S294" i="1" a="1"/>
  <c r="S2763" i="1" a="1"/>
  <c r="S2475" i="1" a="1"/>
  <c r="S888" i="1" a="1"/>
  <c r="S3030" i="1" a="1"/>
  <c r="S686" i="1" a="1"/>
  <c r="S850" i="1" a="1"/>
  <c r="S1196" i="1" a="1"/>
  <c r="S1212" i="1" a="1"/>
  <c r="S863" i="1" a="1"/>
  <c r="S564" i="1" a="1"/>
  <c r="S1191" i="1" a="1"/>
  <c r="S1631" i="1" a="1"/>
  <c r="S1510" i="1" a="1"/>
  <c r="S3061" i="1" a="1"/>
  <c r="S1188" i="1" a="1"/>
  <c r="S272" i="1" a="1"/>
  <c r="S2297" i="1" a="1"/>
  <c r="S733" i="1" a="1"/>
  <c r="S996" i="1" a="1"/>
  <c r="S264" i="1" a="1"/>
  <c r="S3160" i="1" a="1"/>
  <c r="S1913" i="1" a="1"/>
  <c r="S422" i="1" a="1"/>
  <c r="S1304" i="1" a="1"/>
  <c r="S2164" i="1" a="1"/>
  <c r="S476" i="1" a="1"/>
  <c r="S2018" i="1" a="1"/>
  <c r="S189" i="1" a="1"/>
  <c r="S2424" i="1" a="1"/>
  <c r="S512" i="1" a="1"/>
  <c r="S1534" i="1" a="1"/>
  <c r="S1767" i="1" a="1"/>
  <c r="S1395" i="1" a="1"/>
  <c r="S934" i="1" a="1"/>
  <c r="S2097" i="1" a="1"/>
  <c r="S550" i="1" a="1"/>
  <c r="S3481" i="1" a="1"/>
  <c r="S3368" i="1" a="1"/>
  <c r="S968" i="1" a="1"/>
  <c r="S2902" i="1" a="1"/>
  <c r="S1272" i="1" a="1"/>
  <c r="S3195" i="1" a="1"/>
  <c r="S3214" i="1" a="1"/>
  <c r="S1687" i="1" a="1"/>
  <c r="S1739" i="1" a="1"/>
  <c r="S2691" i="1" a="1"/>
  <c r="S494" i="1" a="1"/>
  <c r="S1027" i="1" a="1"/>
  <c r="S238" i="1" a="1"/>
  <c r="S936" i="1" a="1"/>
  <c r="S1682" i="1" a="1"/>
  <c r="S323" i="1" a="1"/>
  <c r="S2649" i="1" a="1"/>
  <c r="S831" i="1" a="1"/>
  <c r="S1067" i="1" a="1"/>
  <c r="S687" i="1" a="1"/>
  <c r="S1665" i="1" a="1"/>
  <c r="S389" i="1" a="1"/>
  <c r="S387" i="1" a="1"/>
  <c r="S393" i="1" a="1"/>
  <c r="S1325" i="1" a="1"/>
  <c r="S1818" i="1" a="1"/>
  <c r="S211" i="1" a="1"/>
  <c r="S351" i="1" a="1"/>
  <c r="S1045" i="1" a="1"/>
  <c r="S2099" i="1" a="1"/>
  <c r="S1929" i="1" a="1"/>
  <c r="S228" i="1" a="1"/>
  <c r="S318" i="1" a="1"/>
  <c r="S1841" i="1" a="1"/>
  <c r="S932" i="1" a="1"/>
  <c r="S1112" i="1" a="1"/>
  <c r="S1425" i="1" a="1"/>
  <c r="S976" i="1" a="1"/>
  <c r="S510" i="1" a="1"/>
  <c r="S345" i="1" a="1"/>
  <c r="S794" i="1" a="1"/>
  <c r="S1042" i="1" a="1"/>
  <c r="S1947" i="1" a="1"/>
  <c r="S1411" i="1" a="1"/>
  <c r="S1031" i="1" a="1"/>
  <c r="S1890" i="1" a="1"/>
  <c r="S2046" i="1" a="1"/>
  <c r="S143" i="1" a="1"/>
  <c r="S1156" i="1" a="1"/>
  <c r="S2154" i="1" a="1"/>
  <c r="S1537" i="1" a="1"/>
  <c r="S1236" i="1" a="1"/>
  <c r="S3000" i="1" a="1"/>
  <c r="S254" i="1" a="1"/>
  <c r="S3118" i="1" a="1"/>
  <c r="S3292" i="1" a="1"/>
  <c r="S2824" i="1" a="1"/>
  <c r="S2667" i="1" a="1"/>
  <c r="S2950" i="1" a="1"/>
  <c r="S2360" i="1" a="1"/>
  <c r="S944" i="1" a="1"/>
  <c r="S547" i="1" a="1"/>
  <c r="S1499" i="1" a="1"/>
  <c r="S679" i="1" a="1"/>
  <c r="S2128" i="1" a="1"/>
  <c r="S647" i="1" a="1"/>
  <c r="S1282" i="1" a="1"/>
  <c r="S1134" i="1" a="1"/>
  <c r="S1092" i="1" a="1"/>
  <c r="S3104" i="1" a="1"/>
  <c r="S1363" i="1" a="1"/>
  <c r="D23" i="7" a="1"/>
  <c r="S1140" i="1" a="1"/>
  <c r="S981" i="1" a="1"/>
  <c r="S1535" i="1" a="1"/>
  <c r="S852" i="1" a="1"/>
  <c r="S1472" i="1" a="1"/>
  <c r="S409" i="1" a="1"/>
  <c r="S2146" i="1" a="1"/>
  <c r="S449" i="1" a="1"/>
  <c r="AI119" i="1" a="1"/>
  <c r="S775" i="1" a="1"/>
  <c r="S3070" i="1" a="1"/>
  <c r="S621" i="1" a="1"/>
  <c r="S1635" i="1" a="1"/>
  <c r="S2312" i="1" a="1"/>
  <c r="S769" i="1" a="1"/>
  <c r="S1750" i="1" a="1"/>
  <c r="S974" i="1" a="1"/>
  <c r="S2760" i="1" a="1"/>
  <c r="S590" i="1" a="1"/>
  <c r="S1331" i="1" a="1"/>
  <c r="S1312" i="1" a="1"/>
  <c r="S1504" i="1" a="1"/>
  <c r="S3334" i="1" a="1"/>
  <c r="S750" i="1" a="1"/>
  <c r="S1489" i="1" a="1"/>
  <c r="S1401" i="1" a="1"/>
  <c r="S435" i="1" a="1"/>
  <c r="S1306" i="1" a="1"/>
  <c r="S2061" i="1" a="1"/>
  <c r="S1041" i="1" a="1"/>
  <c r="S148" i="1" a="1"/>
  <c r="S315" i="1" a="1"/>
  <c r="X125" i="1" a="1"/>
  <c r="S3017" i="1" a="1"/>
  <c r="S851" i="1" a="1"/>
  <c r="S697" i="1" a="1"/>
  <c r="S1084" i="1" a="1"/>
  <c r="S199" i="1" a="1"/>
  <c r="S295" i="1" a="1"/>
  <c r="S675" i="1" a="1"/>
  <c r="S558" i="1" a="1"/>
  <c r="S757" i="1" a="1"/>
  <c r="S3270" i="1" a="1"/>
  <c r="S273" i="1" a="1"/>
  <c r="S2177" i="1" a="1"/>
  <c r="S1348" i="1" a="1"/>
  <c r="S1562" i="1" a="1"/>
  <c r="S1127" i="1" a="1"/>
  <c r="S1876" i="1" a="1"/>
  <c r="S1239" i="1" a="1"/>
  <c r="S2406" i="1" a="1"/>
  <c r="D27" i="7" a="1"/>
  <c r="S2437" i="1" a="1"/>
  <c r="S2904" i="1" a="1"/>
  <c r="S378" i="1" a="1"/>
  <c r="S1647" i="1" a="1"/>
  <c r="S2126" i="1" a="1"/>
  <c r="S2095" i="1" a="1"/>
  <c r="S1868" i="1" a="1"/>
  <c r="S430" i="1" a="1"/>
  <c r="S477" i="1" a="1"/>
  <c r="D30" i="7" a="1"/>
  <c r="S1013" i="1" a="1"/>
  <c r="S507" i="1" a="1"/>
  <c r="S1400" i="1" a="1"/>
  <c r="S978" i="1" a="1"/>
  <c r="S1921" i="1" a="1"/>
  <c r="S2001" i="1" a="1"/>
  <c r="S2713" i="1" a="1"/>
  <c r="S1258" i="1" a="1"/>
  <c r="S3468" i="1" a="1"/>
  <c r="S1284" i="1" a="1"/>
  <c r="S1297" i="1" a="1"/>
  <c r="S2464" i="1" a="1"/>
  <c r="S958" i="1" a="1"/>
  <c r="S1471" i="1" a="1"/>
  <c r="S1248" i="1" a="1"/>
  <c r="S377" i="1" a="1"/>
  <c r="S604" i="1" a="1"/>
  <c r="S1702" i="1" a="1"/>
  <c r="S1641" i="1" a="1"/>
  <c r="S147" i="1" a="1"/>
  <c r="S372" i="1" a="1"/>
  <c r="S2461" i="1" a="1"/>
  <c r="S2494" i="1" a="1"/>
  <c r="S200" i="1" a="1"/>
  <c r="S1669" i="1" a="1"/>
  <c r="S247" i="1" a="1"/>
  <c r="S459" i="1" a="1"/>
  <c r="S197" i="1" a="1"/>
  <c r="S431" i="1" a="1"/>
  <c r="S1569" i="1" a="1"/>
  <c r="S249" i="1" a="1"/>
  <c r="S1774" i="1" a="1"/>
  <c r="S2504" i="1" a="1"/>
  <c r="S1873" i="1" a="1"/>
  <c r="S525" i="1" a="1"/>
  <c r="S2313" i="1" a="1"/>
  <c r="AE120" i="1" a="1"/>
  <c r="S1683" i="1" a="1"/>
  <c r="S1345" i="1" a="1"/>
  <c r="S214" i="1" a="1"/>
  <c r="S1374" i="1" a="1"/>
  <c r="S151" i="1" a="1"/>
  <c r="S975" i="1" a="1"/>
  <c r="S2569" i="1" a="1"/>
  <c r="AD121" i="1" a="1"/>
  <c r="S2795" i="1" a="1"/>
  <c r="S894" i="1" a="1"/>
  <c r="S1430" i="1" a="1"/>
  <c r="S551" i="1" a="1"/>
  <c r="S2232" i="1" a="1"/>
  <c r="S133" i="1" a="1"/>
  <c r="S1690" i="1" a="1"/>
  <c r="S1402" i="1" a="1"/>
  <c r="S2801" i="1" a="1"/>
  <c r="S397" i="1" a="1"/>
  <c r="AI125" i="1" a="1"/>
  <c r="S1743" i="1" a="1"/>
  <c r="S3472" i="1" a="1"/>
  <c r="AH123" i="1" a="1"/>
  <c r="S1234" i="1" a="1"/>
  <c r="S132" i="1" a="1"/>
  <c r="S1680" i="1" a="1"/>
  <c r="AI114" i="1" a="1"/>
  <c r="S2440" i="1" a="1"/>
  <c r="S1135" i="1" a="1"/>
  <c r="S706" i="1" a="1"/>
  <c r="S1252" i="1" a="1"/>
  <c r="AI116" i="1" a="1"/>
  <c r="S407" i="1" a="1"/>
  <c r="S2034" i="1" a="1"/>
  <c r="S1539" i="1" a="1"/>
  <c r="S500" i="1" a="1"/>
  <c r="S986" i="1" a="1"/>
  <c r="S468" i="1" a="1"/>
  <c r="S2184" i="1" a="1"/>
  <c r="S2381" i="1" a="1"/>
  <c r="S953" i="1" a="1"/>
  <c r="S485" i="1" a="1"/>
  <c r="S2875" i="1" a="1"/>
  <c r="S1553" i="1" a="1"/>
  <c r="S3503" i="1" a="1"/>
  <c r="S1301" i="1" a="1"/>
  <c r="S527" i="1" a="1"/>
  <c r="S3244" i="1" a="1"/>
  <c r="S689" i="1" a="1"/>
  <c r="S649" i="1" a="1"/>
  <c r="AE123" i="1" a="1"/>
  <c r="D33" i="7" a="1"/>
  <c r="S1036" i="1" a="1"/>
  <c r="S1107" i="1" a="1"/>
  <c r="S479" i="1" a="1"/>
  <c r="S2457" i="1" a="1"/>
  <c r="S971" i="1" a="1"/>
  <c r="S3379" i="1" a="1"/>
  <c r="S3187" i="1" a="1"/>
  <c r="S3102" i="1" a="1"/>
  <c r="S404" i="1" a="1"/>
  <c r="S2790" i="1" a="1"/>
  <c r="S561" i="1" a="1"/>
  <c r="S261" i="1" a="1"/>
  <c r="S1184" i="1" a="1"/>
  <c r="S1317" i="1" a="1"/>
  <c r="S984" i="1" a="1"/>
  <c r="S1496" i="1" a="1"/>
  <c r="S1615" i="1" a="1"/>
  <c r="S3394" i="1" a="1"/>
  <c r="S2085" i="1" a="1"/>
  <c r="S2940" i="1" a="1"/>
  <c r="S1245" i="1" a="1"/>
  <c r="S663" i="1" a="1"/>
  <c r="S1953" i="1" a="1"/>
  <c r="S822" i="1" a="1"/>
  <c r="X114" i="1" a="1"/>
  <c r="S1936" i="1" a="1"/>
  <c r="AE115" i="1" a="1"/>
  <c r="S1365" i="1" a="1"/>
  <c r="S1558" i="1" a="1"/>
  <c r="S428" i="1" a="1"/>
  <c r="S498" i="1" a="1"/>
  <c r="S519" i="1" a="1"/>
  <c r="S935" i="1" a="1"/>
  <c r="S1716" i="1" a="1"/>
  <c r="S499" i="1" a="1"/>
  <c r="S2456" i="1" a="1"/>
  <c r="X115" i="1" a="1"/>
  <c r="S259" i="1" a="1"/>
  <c r="S441" i="1" a="1"/>
  <c r="S1643" i="1" a="1"/>
  <c r="S193" i="1" a="1"/>
  <c r="S2666" i="1" a="1"/>
  <c r="S634" i="1" a="1"/>
  <c r="S1018" i="1" a="1"/>
  <c r="S395" i="1" a="1"/>
  <c r="S897" i="1" a="1"/>
  <c r="S2147" i="1" a="1"/>
  <c r="S2831" i="1" a="1"/>
  <c r="S803" i="1" a="1"/>
  <c r="S227" i="1" a="1"/>
  <c r="S3297" i="1" a="1"/>
  <c r="AH120" i="1" a="1"/>
  <c r="S433" i="1" a="1"/>
  <c r="S586" i="1" a="1"/>
  <c r="S2335" i="1" a="1"/>
  <c r="S140" i="1" a="1"/>
  <c r="S359" i="1" a="1"/>
  <c r="S856" i="1" a="1"/>
  <c r="S1872" i="1" a="1"/>
  <c r="S828" i="1" a="1"/>
  <c r="AH122" i="1" a="1"/>
  <c r="S1170" i="1" a="1"/>
  <c r="S1705" i="1" a="1"/>
  <c r="S447" i="1" a="1"/>
  <c r="S2536" i="1" a="1"/>
  <c r="S1644" i="1" a="1"/>
  <c r="S1907" i="1" a="1"/>
  <c r="S1423" i="1" a="1"/>
  <c r="S150" i="1" a="1"/>
  <c r="S3242" i="1" a="1"/>
  <c r="S442" i="1" a="1"/>
  <c r="S3544" i="1" a="1"/>
  <c r="S357" i="1" a="1"/>
  <c r="S907" i="1" a="1"/>
  <c r="S1794" i="1" a="1"/>
  <c r="S1338" i="1" a="1"/>
  <c r="S2528" i="1" a="1"/>
  <c r="S1576" i="1" a="1"/>
  <c r="S1369" i="1" a="1"/>
  <c r="S1344" i="1" a="1"/>
  <c r="S2153" i="1" a="1"/>
  <c r="S497" i="1" a="1"/>
  <c r="S2104" i="1" a="1"/>
  <c r="S883" i="1" a="1"/>
  <c r="S1012" i="1" a="1"/>
  <c r="S2332" i="1" a="1"/>
  <c r="S1846" i="1" a="1"/>
  <c r="S1594" i="1" a="1"/>
  <c r="S2665" i="1" a="1"/>
  <c r="S2783" i="1" a="1"/>
  <c r="S1866" i="1" a="1"/>
  <c r="S1495" i="1" a="1"/>
  <c r="S2521" i="1" a="1"/>
  <c r="S469" i="1" a="1"/>
  <c r="S1797" i="1" a="1"/>
  <c r="S1069" i="1" a="1"/>
  <c r="S1882" i="1" a="1"/>
  <c r="S2024" i="1" a="1"/>
  <c r="S1708" i="1" a="1"/>
  <c r="AH121" i="1" a="1"/>
  <c r="S1011" i="1" a="1"/>
  <c r="AH115" i="1" a="1"/>
  <c r="S2803" i="1" a="1"/>
  <c r="S2287" i="1" a="1"/>
  <c r="S1791" i="1" a="1"/>
  <c r="S328" i="1" a="1"/>
  <c r="S3478" i="1" a="1"/>
  <c r="S503" i="1" a="1"/>
  <c r="S3255" i="1" a="1"/>
  <c r="S1229" i="1" a="1"/>
  <c r="S167" i="1" a="1"/>
  <c r="S841" i="1" a="1"/>
  <c r="S313" i="1" a="1"/>
  <c r="S559" i="1" a="1"/>
  <c r="S381" i="1" a="1"/>
  <c r="D25" i="7" a="1"/>
  <c r="S159" i="1" a="1"/>
  <c r="S352" i="1" a="1"/>
  <c r="S2503" i="1" a="1"/>
  <c r="D28" i="7" a="1"/>
  <c r="AH114" i="1" a="1"/>
  <c r="S1570" i="1" a="1"/>
  <c r="S531" i="1" a="1"/>
  <c r="S531" i="1" l="1"/>
  <c r="S1570" i="1"/>
  <c r="AH114" i="1"/>
  <c r="F22" i="7" s="1"/>
  <c r="D28" i="7"/>
  <c r="S2503" i="1"/>
  <c r="S352" i="1"/>
  <c r="S159" i="1"/>
  <c r="D25" i="7"/>
  <c r="S381" i="1"/>
  <c r="S559" i="1"/>
  <c r="S313" i="1"/>
  <c r="S841" i="1"/>
  <c r="AC841" i="1" s="1"/>
  <c r="S167" i="1"/>
  <c r="S1229" i="1"/>
  <c r="S3255" i="1"/>
  <c r="S503" i="1"/>
  <c r="S3478" i="1"/>
  <c r="S328" i="1"/>
  <c r="S1791" i="1"/>
  <c r="S2287" i="1"/>
  <c r="S2803" i="1"/>
  <c r="AH115" i="1"/>
  <c r="F23" i="7" s="1"/>
  <c r="S1011" i="1"/>
  <c r="AH121" i="1"/>
  <c r="F29" i="7" s="1"/>
  <c r="S1708" i="1"/>
  <c r="S2024" i="1"/>
  <c r="AC2024" i="1" s="1"/>
  <c r="S1882" i="1"/>
  <c r="S1069" i="1"/>
  <c r="S1797" i="1"/>
  <c r="S469" i="1"/>
  <c r="T469" i="1" s="1"/>
  <c r="S2521" i="1"/>
  <c r="AF2521" i="1" s="1" a="1"/>
  <c r="AF2521" i="1" s="1"/>
  <c r="E2429" i="7" s="1"/>
  <c r="S1495" i="1"/>
  <c r="S1866" i="1"/>
  <c r="AF1866" i="1" s="1" a="1"/>
  <c r="AF1866" i="1" s="1"/>
  <c r="E1774" i="7" s="1"/>
  <c r="S2783" i="1"/>
  <c r="S2665" i="1"/>
  <c r="AF2665" i="1" s="1" a="1"/>
  <c r="AF2665" i="1" s="1"/>
  <c r="E2573" i="7" s="1"/>
  <c r="S1594" i="1"/>
  <c r="S1846" i="1"/>
  <c r="S2332" i="1"/>
  <c r="S1012" i="1"/>
  <c r="S883" i="1"/>
  <c r="AF883" i="1" s="1" a="1"/>
  <c r="AF883" i="1" s="1"/>
  <c r="E791" i="7" s="1"/>
  <c r="S2104" i="1"/>
  <c r="S497" i="1"/>
  <c r="S2153" i="1"/>
  <c r="S1344" i="1"/>
  <c r="S1369" i="1"/>
  <c r="S1576" i="1"/>
  <c r="AC1576" i="1" s="1"/>
  <c r="S2528" i="1"/>
  <c r="S1338" i="1"/>
  <c r="AF1338" i="1" s="1" a="1"/>
  <c r="AF1338" i="1" s="1"/>
  <c r="E1246" i="7" s="1"/>
  <c r="S1794" i="1"/>
  <c r="S907" i="1"/>
  <c r="S357" i="1"/>
  <c r="S3544" i="1"/>
  <c r="S442" i="1"/>
  <c r="S3242" i="1"/>
  <c r="S150" i="1"/>
  <c r="S1423" i="1"/>
  <c r="T1423" i="1" s="1"/>
  <c r="S1907" i="1"/>
  <c r="S1644" i="1"/>
  <c r="S2536" i="1"/>
  <c r="S447" i="1"/>
  <c r="S1705" i="1"/>
  <c r="S1170" i="1"/>
  <c r="AH122" i="1"/>
  <c r="F30" i="7" s="1"/>
  <c r="S828" i="1"/>
  <c r="S1872" i="1"/>
  <c r="AF1872" i="1" s="1" a="1"/>
  <c r="AF1872" i="1" s="1"/>
  <c r="E1780" i="7" s="1"/>
  <c r="S856" i="1"/>
  <c r="S359" i="1"/>
  <c r="T359" i="1" s="1"/>
  <c r="S140" i="1"/>
  <c r="S2335" i="1"/>
  <c r="S586" i="1"/>
  <c r="S433" i="1"/>
  <c r="AH120" i="1"/>
  <c r="F28" i="7" s="1"/>
  <c r="S3297" i="1"/>
  <c r="S227" i="1"/>
  <c r="AC227" i="1" s="1"/>
  <c r="S803" i="1"/>
  <c r="T803" i="1" s="1"/>
  <c r="S2831" i="1"/>
  <c r="S2147" i="1"/>
  <c r="S897" i="1"/>
  <c r="S395" i="1"/>
  <c r="S1018" i="1"/>
  <c r="S634" i="1"/>
  <c r="AC634" i="1" s="1"/>
  <c r="S2666" i="1"/>
  <c r="S193" i="1"/>
  <c r="AF193" i="1" s="1" a="1"/>
  <c r="AF193" i="1" s="1"/>
  <c r="E101" i="7" s="1"/>
  <c r="S1643" i="1"/>
  <c r="S441" i="1"/>
  <c r="S259" i="1"/>
  <c r="X115" i="1"/>
  <c r="B23" i="7" s="1"/>
  <c r="S2456" i="1"/>
  <c r="S499" i="1"/>
  <c r="T499" i="1" s="1"/>
  <c r="S1716" i="1"/>
  <c r="AF1716" i="1" s="1" a="1"/>
  <c r="AF1716" i="1" s="1"/>
  <c r="E1624" i="7" s="1"/>
  <c r="S935" i="1"/>
  <c r="S519" i="1"/>
  <c r="T519" i="1" s="1"/>
  <c r="S498" i="1"/>
  <c r="S428" i="1"/>
  <c r="T428" i="1" s="1"/>
  <c r="S1558" i="1"/>
  <c r="S1365" i="1"/>
  <c r="AE115" i="1"/>
  <c r="S1936" i="1"/>
  <c r="X114" i="1"/>
  <c r="B22" i="7" s="1"/>
  <c r="S822" i="1"/>
  <c r="S1953" i="1"/>
  <c r="S663" i="1"/>
  <c r="S1245" i="1"/>
  <c r="S2940" i="1"/>
  <c r="S2085" i="1"/>
  <c r="S3394" i="1"/>
  <c r="S1615" i="1"/>
  <c r="S1496" i="1"/>
  <c r="S984" i="1"/>
  <c r="S1317" i="1"/>
  <c r="S1184" i="1"/>
  <c r="S261" i="1"/>
  <c r="S561" i="1"/>
  <c r="S2790" i="1"/>
  <c r="S404" i="1"/>
  <c r="AC404" i="1" s="1"/>
  <c r="S3102" i="1"/>
  <c r="S3187" i="1"/>
  <c r="S3379" i="1"/>
  <c r="S971" i="1"/>
  <c r="S2457" i="1"/>
  <c r="T2457" i="1" s="1"/>
  <c r="S479" i="1"/>
  <c r="S1107" i="1"/>
  <c r="S1036" i="1"/>
  <c r="D33" i="7"/>
  <c r="AE123" i="1"/>
  <c r="S649" i="1"/>
  <c r="S689" i="1"/>
  <c r="S3244" i="1"/>
  <c r="S527" i="1"/>
  <c r="S1301" i="1"/>
  <c r="S3503" i="1"/>
  <c r="S1553" i="1"/>
  <c r="S2875" i="1"/>
  <c r="S485" i="1"/>
  <c r="S953" i="1"/>
  <c r="S2381" i="1"/>
  <c r="S2184" i="1"/>
  <c r="S468" i="1"/>
  <c r="S986" i="1"/>
  <c r="S500" i="1"/>
  <c r="S1539" i="1"/>
  <c r="S2034" i="1"/>
  <c r="S407" i="1"/>
  <c r="AI116" i="1"/>
  <c r="G24" i="7" s="1"/>
  <c r="S1252" i="1"/>
  <c r="S706" i="1"/>
  <c r="S1135" i="1"/>
  <c r="S2440" i="1"/>
  <c r="AI114" i="1"/>
  <c r="G22" i="7" s="1"/>
  <c r="S1680" i="1"/>
  <c r="S132" i="1"/>
  <c r="S1234" i="1"/>
  <c r="T1234" i="1" s="1"/>
  <c r="AH123" i="1"/>
  <c r="F31" i="7" s="1"/>
  <c r="S3472" i="1"/>
  <c r="S1743" i="1"/>
  <c r="AI125" i="1"/>
  <c r="G33" i="7" s="1"/>
  <c r="S397" i="1"/>
  <c r="S2801" i="1"/>
  <c r="S1402" i="1"/>
  <c r="S1690" i="1"/>
  <c r="S133" i="1"/>
  <c r="S2232" i="1"/>
  <c r="S551" i="1"/>
  <c r="S1430" i="1"/>
  <c r="S894" i="1"/>
  <c r="S2795" i="1"/>
  <c r="AD121" i="1"/>
  <c r="S2569" i="1"/>
  <c r="S975" i="1"/>
  <c r="S151" i="1"/>
  <c r="S1374" i="1"/>
  <c r="S214" i="1"/>
  <c r="S1345" i="1"/>
  <c r="S1683" i="1"/>
  <c r="AF1683" i="1" s="1" a="1"/>
  <c r="AF1683" i="1" s="1"/>
  <c r="E1591" i="7" s="1"/>
  <c r="AE120" i="1"/>
  <c r="S2313" i="1"/>
  <c r="S525" i="1"/>
  <c r="S1873" i="1"/>
  <c r="S2504" i="1"/>
  <c r="S1774" i="1"/>
  <c r="S249" i="1"/>
  <c r="S1569" i="1"/>
  <c r="S431" i="1"/>
  <c r="S197" i="1"/>
  <c r="S459" i="1"/>
  <c r="S247" i="1"/>
  <c r="S1669" i="1"/>
  <c r="S200" i="1"/>
  <c r="S2494" i="1"/>
  <c r="S2461" i="1"/>
  <c r="S372" i="1"/>
  <c r="T372" i="1" s="1"/>
  <c r="S147" i="1"/>
  <c r="S1641" i="1"/>
  <c r="S1702" i="1"/>
  <c r="S604" i="1"/>
  <c r="AC604" i="1" s="1"/>
  <c r="S377" i="1"/>
  <c r="S1248" i="1"/>
  <c r="S1471" i="1"/>
  <c r="AC1471" i="1" s="1"/>
  <c r="S958" i="1"/>
  <c r="AC958" i="1" s="1"/>
  <c r="S2464" i="1"/>
  <c r="T2464" i="1" s="1"/>
  <c r="S1297" i="1"/>
  <c r="S1284" i="1"/>
  <c r="AC1284" i="1" s="1"/>
  <c r="S3468" i="1"/>
  <c r="S1258" i="1"/>
  <c r="AC1258" i="1" s="1"/>
  <c r="S2713" i="1"/>
  <c r="AC2713" i="1" s="1"/>
  <c r="S2001" i="1"/>
  <c r="S1921" i="1"/>
  <c r="S978" i="1"/>
  <c r="S1400" i="1"/>
  <c r="S507" i="1"/>
  <c r="S1013" i="1"/>
  <c r="D30" i="7"/>
  <c r="S477" i="1"/>
  <c r="S430" i="1"/>
  <c r="S1868" i="1"/>
  <c r="S2095" i="1"/>
  <c r="AC2095" i="1" s="1"/>
  <c r="S2126" i="1"/>
  <c r="S1647" i="1"/>
  <c r="AF1647" i="1" s="1" a="1"/>
  <c r="AF1647" i="1" s="1"/>
  <c r="E1555" i="7" s="1"/>
  <c r="S378" i="1"/>
  <c r="S2904" i="1"/>
  <c r="S2437" i="1"/>
  <c r="D27" i="7"/>
  <c r="S2406" i="1"/>
  <c r="S1239" i="1"/>
  <c r="AC1239" i="1" s="1"/>
  <c r="S1876" i="1"/>
  <c r="S1127" i="1"/>
  <c r="S1562" i="1"/>
  <c r="S1348" i="1"/>
  <c r="S2177" i="1"/>
  <c r="S273" i="1"/>
  <c r="T273" i="1" s="1"/>
  <c r="S3270" i="1"/>
  <c r="S757" i="1"/>
  <c r="S558" i="1"/>
  <c r="S675" i="1"/>
  <c r="S295" i="1"/>
  <c r="S199" i="1"/>
  <c r="S1084" i="1"/>
  <c r="S697" i="1"/>
  <c r="S851" i="1"/>
  <c r="S3017" i="1"/>
  <c r="X125" i="1"/>
  <c r="B33" i="7" s="1"/>
  <c r="S315" i="1"/>
  <c r="S148" i="1"/>
  <c r="S1041" i="1"/>
  <c r="S2061" i="1"/>
  <c r="S1306" i="1"/>
  <c r="S435" i="1"/>
  <c r="S1401" i="1"/>
  <c r="AC1401" i="1" s="1"/>
  <c r="S1489" i="1"/>
  <c r="S750" i="1"/>
  <c r="S3334" i="1"/>
  <c r="S1504" i="1"/>
  <c r="S1312" i="1"/>
  <c r="S1331" i="1"/>
  <c r="S590" i="1"/>
  <c r="S2760" i="1"/>
  <c r="S974" i="1"/>
  <c r="S1750" i="1"/>
  <c r="S769" i="1"/>
  <c r="S2312" i="1"/>
  <c r="S1635" i="1"/>
  <c r="S621" i="1"/>
  <c r="S3070" i="1"/>
  <c r="S775" i="1"/>
  <c r="AI119" i="1"/>
  <c r="G27" i="7" s="1"/>
  <c r="S449" i="1"/>
  <c r="S2146" i="1"/>
  <c r="S409" i="1"/>
  <c r="S1472" i="1"/>
  <c r="S852" i="1"/>
  <c r="S1535" i="1"/>
  <c r="S981" i="1"/>
  <c r="AF981" i="1" s="1" a="1"/>
  <c r="AF981" i="1" s="1"/>
  <c r="E889" i="7" s="1"/>
  <c r="S1140" i="1"/>
  <c r="D23" i="7"/>
  <c r="S1363" i="1"/>
  <c r="S3104" i="1"/>
  <c r="S1092" i="1"/>
  <c r="S1134" i="1"/>
  <c r="AF1134" i="1" s="1" a="1"/>
  <c r="AF1134" i="1" s="1"/>
  <c r="E1042" i="7" s="1"/>
  <c r="S1282" i="1"/>
  <c r="S647" i="1"/>
  <c r="AF647" i="1" s="1" a="1"/>
  <c r="AF647" i="1" s="1"/>
  <c r="E555" i="7" s="1"/>
  <c r="S2128" i="1"/>
  <c r="S679" i="1"/>
  <c r="S1499" i="1"/>
  <c r="S547" i="1"/>
  <c r="S944" i="1"/>
  <c r="S2360" i="1"/>
  <c r="S2950" i="1"/>
  <c r="S2667" i="1"/>
  <c r="AC2667" i="1" s="1"/>
  <c r="S2824" i="1"/>
  <c r="S3292" i="1"/>
  <c r="AC3292" i="1" s="1"/>
  <c r="S3118" i="1"/>
  <c r="S254" i="1"/>
  <c r="S3000" i="1"/>
  <c r="S1236" i="1"/>
  <c r="S1537" i="1"/>
  <c r="S2154" i="1"/>
  <c r="S1156" i="1"/>
  <c r="S143" i="1"/>
  <c r="S2046" i="1"/>
  <c r="S1890" i="1"/>
  <c r="S1031" i="1"/>
  <c r="S1411" i="1"/>
  <c r="S1947" i="1"/>
  <c r="S1042" i="1"/>
  <c r="AF1042" i="1" s="1" a="1"/>
  <c r="AF1042" i="1" s="1"/>
  <c r="E950" i="7" s="1"/>
  <c r="S794" i="1"/>
  <c r="S345" i="1"/>
  <c r="S510" i="1"/>
  <c r="S976" i="1"/>
  <c r="S1425" i="1"/>
  <c r="S1112" i="1"/>
  <c r="S932" i="1"/>
  <c r="S1841" i="1"/>
  <c r="S318" i="1"/>
  <c r="S228" i="1"/>
  <c r="S1929" i="1"/>
  <c r="S2099" i="1"/>
  <c r="S1045" i="1"/>
  <c r="S351" i="1"/>
  <c r="S211" i="1"/>
  <c r="S1818" i="1"/>
  <c r="AF1818" i="1" s="1" a="1"/>
  <c r="AF1818" i="1" s="1"/>
  <c r="E1726" i="7" s="1"/>
  <c r="S1325" i="1"/>
  <c r="S393" i="1"/>
  <c r="S387" i="1"/>
  <c r="AC387" i="1" s="1"/>
  <c r="S389" i="1"/>
  <c r="S1665" i="1"/>
  <c r="S687" i="1"/>
  <c r="S1067" i="1"/>
  <c r="S831" i="1"/>
  <c r="AC831" i="1" s="1"/>
  <c r="S2649" i="1"/>
  <c r="S323" i="1"/>
  <c r="S1682" i="1"/>
  <c r="S936" i="1"/>
  <c r="S238" i="1"/>
  <c r="S1027" i="1"/>
  <c r="S494" i="1"/>
  <c r="S2691" i="1"/>
  <c r="S1739" i="1"/>
  <c r="S1687" i="1"/>
  <c r="S3214" i="1"/>
  <c r="S3195" i="1"/>
  <c r="S1272" i="1"/>
  <c r="S2902" i="1"/>
  <c r="S968" i="1"/>
  <c r="S3368" i="1"/>
  <c r="S3481" i="1"/>
  <c r="S550" i="1"/>
  <c r="S2097" i="1"/>
  <c r="S934" i="1"/>
  <c r="S1395" i="1"/>
  <c r="S1767" i="1"/>
  <c r="S1534" i="1"/>
  <c r="S512" i="1"/>
  <c r="S2424" i="1"/>
  <c r="S189" i="1"/>
  <c r="S2018" i="1"/>
  <c r="S476" i="1"/>
  <c r="S2164" i="1"/>
  <c r="S1304" i="1"/>
  <c r="S422" i="1"/>
  <c r="S1913" i="1"/>
  <c r="AF1913" i="1" s="1" a="1"/>
  <c r="AF1913" i="1" s="1"/>
  <c r="E1821" i="7" s="1"/>
  <c r="S3160" i="1"/>
  <c r="S264" i="1"/>
  <c r="S996" i="1"/>
  <c r="S733" i="1"/>
  <c r="S2297" i="1"/>
  <c r="S272" i="1"/>
  <c r="S1188" i="1"/>
  <c r="S3061" i="1"/>
  <c r="T3061" i="1" s="1"/>
  <c r="S1510" i="1"/>
  <c r="S1631" i="1"/>
  <c r="S1191" i="1"/>
  <c r="S564" i="1"/>
  <c r="S863" i="1"/>
  <c r="S1212" i="1"/>
  <c r="S1196" i="1"/>
  <c r="S850" i="1"/>
  <c r="AC850" i="1" s="1"/>
  <c r="S686" i="1"/>
  <c r="S3030" i="1"/>
  <c r="S888" i="1"/>
  <c r="S2475" i="1"/>
  <c r="S2763" i="1"/>
  <c r="S294" i="1"/>
  <c r="S1318" i="1"/>
  <c r="S2897" i="1"/>
  <c r="S1476" i="1"/>
  <c r="S1584" i="1"/>
  <c r="S1639" i="1"/>
  <c r="S1630" i="1"/>
  <c r="S277" i="1"/>
  <c r="S1453" i="1"/>
  <c r="S302" i="1"/>
  <c r="S2695" i="1"/>
  <c r="AC2695" i="1" s="1"/>
  <c r="S1726" i="1"/>
  <c r="S1433" i="1"/>
  <c r="S483" i="1"/>
  <c r="S3182" i="1"/>
  <c r="S3461" i="1"/>
  <c r="S2432" i="1"/>
  <c r="S963" i="1"/>
  <c r="S3574" i="1"/>
  <c r="AC3574" i="1" s="1"/>
  <c r="S269" i="1"/>
  <c r="S1710" i="1"/>
  <c r="S1225" i="1"/>
  <c r="S403" i="1"/>
  <c r="S537" i="1"/>
  <c r="S1389" i="1"/>
  <c r="S1583" i="1"/>
  <c r="S1467" i="1"/>
  <c r="AE114" i="1"/>
  <c r="S3414" i="1"/>
  <c r="S356" i="1"/>
  <c r="S1810" i="1"/>
  <c r="S443" i="1"/>
  <c r="T443" i="1" s="1"/>
  <c r="S3086" i="1"/>
  <c r="S1461" i="1"/>
  <c r="T1461" i="1" s="1"/>
  <c r="S2276" i="1"/>
  <c r="S280" i="1"/>
  <c r="S759" i="1"/>
  <c r="S1492" i="1"/>
  <c r="S1350" i="1"/>
  <c r="S2499" i="1"/>
  <c r="S1787" i="1"/>
  <c r="S610" i="1"/>
  <c r="S450" i="1"/>
  <c r="AC450" i="1" s="1"/>
  <c r="D22" i="7"/>
  <c r="AH124" i="1"/>
  <c r="F32" i="7" s="1"/>
  <c r="S1488" i="1"/>
  <c r="S368" i="1"/>
  <c r="S959" i="1"/>
  <c r="S355" i="1"/>
  <c r="S913" i="1"/>
  <c r="S879" i="1"/>
  <c r="T879" i="1" s="1"/>
  <c r="S892" i="1"/>
  <c r="S554" i="1"/>
  <c r="S1679" i="1"/>
  <c r="S2884" i="1"/>
  <c r="S2244" i="1"/>
  <c r="S2403" i="1"/>
  <c r="S1674" i="1"/>
  <c r="S524" i="1"/>
  <c r="S243" i="1"/>
  <c r="S1761" i="1"/>
  <c r="S2741" i="1"/>
  <c r="S1663" i="1"/>
  <c r="S2439" i="1"/>
  <c r="S235" i="1"/>
  <c r="S2219" i="1"/>
  <c r="S2757" i="1"/>
  <c r="S1316" i="1"/>
  <c r="S2202" i="1"/>
  <c r="S2572" i="1"/>
  <c r="S1085" i="1"/>
  <c r="S2989" i="1"/>
  <c r="S1123" i="1"/>
  <c r="AE121" i="1"/>
  <c r="S1276" i="1"/>
  <c r="S847" i="1"/>
  <c r="S1888" i="1"/>
  <c r="S1898" i="1"/>
  <c r="S887" i="1"/>
  <c r="S223" i="1"/>
  <c r="S3479" i="1"/>
  <c r="S1577" i="1"/>
  <c r="S773" i="1"/>
  <c r="T773" i="1" s="1"/>
  <c r="S2937" i="1"/>
  <c r="S2557" i="1"/>
  <c r="S1847" i="1"/>
  <c r="S348" i="1"/>
  <c r="S1385" i="1"/>
  <c r="S1142" i="1"/>
  <c r="S1634" i="1"/>
  <c r="S2132" i="1"/>
  <c r="S753" i="1"/>
  <c r="S1108" i="1"/>
  <c r="S332" i="1"/>
  <c r="S1638" i="1"/>
  <c r="S530" i="1"/>
  <c r="S215" i="1"/>
  <c r="S1588" i="1"/>
  <c r="S152" i="1"/>
  <c r="AF152" i="1" s="1" a="1"/>
  <c r="AF152" i="1" s="1"/>
  <c r="E60" i="7" s="1"/>
  <c r="S1817" i="1"/>
  <c r="S331" i="1"/>
  <c r="S1266" i="1"/>
  <c r="S2818" i="1"/>
  <c r="S1505" i="1"/>
  <c r="S3134" i="1"/>
  <c r="S270" i="1"/>
  <c r="S1162" i="1"/>
  <c r="S722" i="1"/>
  <c r="S1632" i="1"/>
  <c r="S165" i="1"/>
  <c r="S3500" i="1"/>
  <c r="S2390" i="1"/>
  <c r="S1414" i="1"/>
  <c r="S2429" i="1"/>
  <c r="S1261" i="1"/>
  <c r="AC1261" i="1" s="1"/>
  <c r="S789" i="1"/>
  <c r="S2179" i="1"/>
  <c r="S1813" i="1"/>
  <c r="AC1813" i="1" s="1"/>
  <c r="S1671" i="1"/>
  <c r="AC1671" i="1" s="1"/>
  <c r="S2821" i="1"/>
  <c r="AC2821" i="1" s="1"/>
  <c r="S1005" i="1"/>
  <c r="S1299" i="1"/>
  <c r="S3491" i="1"/>
  <c r="S1494" i="1"/>
  <c r="S490" i="1"/>
  <c r="S1428" i="1"/>
  <c r="S365" i="1"/>
  <c r="S1158" i="1"/>
  <c r="S3200" i="1"/>
  <c r="S1114" i="1"/>
  <c r="S725" i="1"/>
  <c r="T725" i="1" s="1"/>
  <c r="S3205" i="1"/>
  <c r="S1397" i="1"/>
  <c r="T1397" i="1" s="1"/>
  <c r="S833" i="1"/>
  <c r="S3073" i="1"/>
  <c r="S3045" i="1"/>
  <c r="S1144" i="1"/>
  <c r="S1784" i="1"/>
  <c r="S2571" i="1"/>
  <c r="AF2571" i="1" s="1" a="1"/>
  <c r="AF2571" i="1" s="1"/>
  <c r="E2479" i="7" s="1"/>
  <c r="S2487" i="1"/>
  <c r="S339" i="1"/>
  <c r="S1117" i="1"/>
  <c r="S1721" i="1"/>
  <c r="S2500" i="1"/>
  <c r="S333" i="1"/>
  <c r="S286" i="1"/>
  <c r="S1381" i="1"/>
  <c r="S3367" i="1"/>
  <c r="S737" i="1"/>
  <c r="S1623" i="1"/>
  <c r="S836" i="1"/>
  <c r="S1378" i="1"/>
  <c r="S2285" i="1"/>
  <c r="S954" i="1"/>
  <c r="S471" i="1"/>
  <c r="S3342" i="1"/>
  <c r="T3342" i="1" s="1"/>
  <c r="S1905" i="1"/>
  <c r="S1379" i="1"/>
  <c r="AC1379" i="1" s="1"/>
  <c r="S937" i="1"/>
  <c r="S240" i="1"/>
  <c r="AC240" i="1" s="1"/>
  <c r="S1976" i="1"/>
  <c r="S862" i="1"/>
  <c r="AF862" i="1" s="1" a="1"/>
  <c r="AF862" i="1" s="1"/>
  <c r="E770" i="7" s="1"/>
  <c r="S3275" i="1"/>
  <c r="S1220" i="1"/>
  <c r="S2865" i="1"/>
  <c r="S732" i="1"/>
  <c r="S1563" i="1"/>
  <c r="S1676" i="1"/>
  <c r="S2868" i="1"/>
  <c r="S134" i="1"/>
  <c r="S2743" i="1"/>
  <c r="T2743" i="1" s="1"/>
  <c r="S2909" i="1"/>
  <c r="S1124" i="1"/>
  <c r="S1525" i="1"/>
  <c r="S2268" i="1"/>
  <c r="S2337" i="1"/>
  <c r="S1332" i="1"/>
  <c r="S1848" i="1"/>
  <c r="S3576" i="1"/>
  <c r="T3576" i="1" s="1"/>
  <c r="S817" i="1"/>
  <c r="S1479" i="1"/>
  <c r="S2087" i="1"/>
  <c r="S1598" i="1"/>
  <c r="S529" i="1"/>
  <c r="AE119" i="1"/>
  <c r="S1198" i="1"/>
  <c r="S1609" i="1"/>
  <c r="S1582" i="1"/>
  <c r="S2842" i="1"/>
  <c r="S1815" i="1"/>
  <c r="S2006" i="1"/>
  <c r="S734" i="1"/>
  <c r="S1579" i="1"/>
  <c r="S797" i="1"/>
  <c r="S2322" i="1"/>
  <c r="S518" i="1"/>
  <c r="S1564" i="1"/>
  <c r="S1181" i="1"/>
  <c r="S580" i="1"/>
  <c r="S218" i="1"/>
  <c r="S818" i="1"/>
  <c r="S1044" i="1"/>
  <c r="S1271" i="1"/>
  <c r="S2507" i="1"/>
  <c r="S1664" i="1"/>
  <c r="S2781" i="1"/>
  <c r="S1724" i="1"/>
  <c r="S2891" i="1"/>
  <c r="S739" i="1"/>
  <c r="S898" i="1"/>
  <c r="S2363" i="1"/>
  <c r="AF2363" i="1" s="1" a="1"/>
  <c r="AF2363" i="1" s="1"/>
  <c r="E2271" i="7" s="1"/>
  <c r="S2541" i="1"/>
  <c r="X116" i="1"/>
  <c r="B24" i="7" s="1"/>
  <c r="S492" i="1"/>
  <c r="S3208" i="1"/>
  <c r="S654" i="1"/>
  <c r="S1242" i="1"/>
  <c r="S2920" i="1"/>
  <c r="S606" i="1"/>
  <c r="AF606" i="1" s="1" a="1"/>
  <c r="AF606" i="1" s="1"/>
  <c r="E514" i="7" s="1"/>
  <c r="S2680" i="1"/>
  <c r="S835" i="1"/>
  <c r="S1329" i="1"/>
  <c r="AC1329" i="1" s="1"/>
  <c r="S1855" i="1"/>
  <c r="S1403" i="1"/>
  <c r="S2430" i="1"/>
  <c r="S563" i="1"/>
  <c r="S673" i="1"/>
  <c r="S1323" i="1"/>
  <c r="S330" i="1"/>
  <c r="S1753" i="1"/>
  <c r="X124" i="1"/>
  <c r="B32" i="7" s="1"/>
  <c r="S410" i="1"/>
  <c r="T410" i="1" s="1"/>
  <c r="S801" i="1"/>
  <c r="AD122" i="1"/>
  <c r="S505" i="1"/>
  <c r="S1179" i="1"/>
  <c r="S766" i="1"/>
  <c r="S2788" i="1"/>
  <c r="S1273" i="1"/>
  <c r="S2418" i="1"/>
  <c r="S1754" i="1"/>
  <c r="S998" i="1"/>
  <c r="S2013" i="1"/>
  <c r="S3132" i="1"/>
  <c r="T3132" i="1" s="1"/>
  <c r="S1759" i="1"/>
  <c r="T1759" i="1" s="1"/>
  <c r="S912" i="1"/>
  <c r="T912" i="1" s="1"/>
  <c r="S1995" i="1"/>
  <c r="T1995" i="1" s="1"/>
  <c r="S928" i="1"/>
  <c r="S2564" i="1"/>
  <c r="S3249" i="1"/>
  <c r="S1764" i="1"/>
  <c r="AF1764" i="1" s="1" a="1"/>
  <c r="AF1764" i="1" s="1"/>
  <c r="E1672" i="7" s="1"/>
  <c r="S325" i="1"/>
  <c r="S2230" i="1"/>
  <c r="S583" i="1"/>
  <c r="S3432" i="1"/>
  <c r="S2672" i="1"/>
  <c r="S2676" i="1"/>
  <c r="S1274" i="1"/>
  <c r="S2887" i="1"/>
  <c r="S1528" i="1"/>
  <c r="T1528" i="1" s="1"/>
  <c r="S2520" i="1"/>
  <c r="T2520" i="1" s="1"/>
  <c r="S2574" i="1"/>
  <c r="S825" i="1"/>
  <c r="S3440" i="1"/>
  <c r="AH117" i="1"/>
  <c r="F25" i="7" s="1"/>
  <c r="S3176" i="1"/>
  <c r="S989" i="1"/>
  <c r="T989" i="1" s="1"/>
  <c r="S692" i="1"/>
  <c r="S1322" i="1"/>
  <c r="S3190" i="1"/>
  <c r="S1723" i="1"/>
  <c r="S1769" i="1"/>
  <c r="S872" i="1"/>
  <c r="S615" i="1"/>
  <c r="S221" i="1"/>
  <c r="S3331" i="1"/>
  <c r="S1087" i="1"/>
  <c r="S573" i="1"/>
  <c r="S1137" i="1"/>
  <c r="AC1137" i="1" s="1"/>
  <c r="S1171" i="1"/>
  <c r="S487" i="1"/>
  <c r="S3150" i="1"/>
  <c r="S1946" i="1"/>
  <c r="S426" i="1"/>
  <c r="S1372" i="1"/>
  <c r="S785" i="1"/>
  <c r="T785" i="1" s="1"/>
  <c r="S1860" i="1"/>
  <c r="S3241" i="1"/>
  <c r="S1720" i="1"/>
  <c r="S752" i="1"/>
  <c r="S612" i="1"/>
  <c r="T612" i="1" s="1"/>
  <c r="S1614" i="1"/>
  <c r="S2094" i="1"/>
  <c r="S2885" i="1"/>
  <c r="S290" i="1"/>
  <c r="S1409" i="1"/>
  <c r="S1148" i="1"/>
  <c r="S427" i="1"/>
  <c r="S2376" i="1"/>
  <c r="AF2376" i="1" s="1" a="1"/>
  <c r="AF2376" i="1" s="1"/>
  <c r="E2284" i="7" s="1"/>
  <c r="AI121" i="1"/>
  <c r="G29" i="7" s="1"/>
  <c r="S638" i="1"/>
  <c r="S1314" i="1"/>
  <c r="S3009" i="1"/>
  <c r="S1816" i="1"/>
  <c r="S2779" i="1"/>
  <c r="S1481" i="1"/>
  <c r="S137" i="1"/>
  <c r="S592" i="1"/>
  <c r="S2707" i="1"/>
  <c r="S808" i="1"/>
  <c r="S793" i="1"/>
  <c r="S3283" i="1"/>
  <c r="S344" i="1"/>
  <c r="D26" i="7"/>
  <c r="S1484" i="1"/>
  <c r="S287" i="1"/>
  <c r="S702" i="1"/>
  <c r="S491" i="1"/>
  <c r="S245" i="1"/>
  <c r="S2610" i="1"/>
  <c r="S622" i="1"/>
  <c r="S756" i="1"/>
  <c r="S2999" i="1"/>
  <c r="S743" i="1"/>
  <c r="S1616" i="1"/>
  <c r="S2585" i="1"/>
  <c r="S2731" i="1"/>
  <c r="S919" i="1"/>
  <c r="S484" i="1"/>
  <c r="S2253" i="1"/>
  <c r="S3015" i="1"/>
  <c r="T3015" i="1" s="1"/>
  <c r="S1480" i="1"/>
  <c r="S164" i="1"/>
  <c r="S362" i="1"/>
  <c r="S1154" i="1"/>
  <c r="S1530" i="1"/>
  <c r="S1221" i="1"/>
  <c r="S504" i="1"/>
  <c r="S1050" i="1"/>
  <c r="S1257" i="1"/>
  <c r="S744" i="1"/>
  <c r="S2823" i="1"/>
  <c r="S2622" i="1"/>
  <c r="S131" i="1"/>
  <c r="S182" i="1"/>
  <c r="S707" i="1"/>
  <c r="S1357" i="1"/>
  <c r="S166" i="1"/>
  <c r="S2255" i="1"/>
  <c r="S1079" i="1"/>
  <c r="S900" i="1"/>
  <c r="S285" i="1"/>
  <c r="S1141" i="1"/>
  <c r="S324" i="1"/>
  <c r="S420" i="1"/>
  <c r="S1097" i="1"/>
  <c r="S1649" i="1"/>
  <c r="T1649" i="1" s="1"/>
  <c r="S446" i="1"/>
  <c r="S296" i="1"/>
  <c r="S1393" i="1"/>
  <c r="S1697" i="1"/>
  <c r="S1270" i="1"/>
  <c r="S2303" i="1"/>
  <c r="X117" i="1"/>
  <c r="B25" i="7" s="1"/>
  <c r="S949" i="1"/>
  <c r="S2631" i="1"/>
  <c r="S1101" i="1"/>
  <c r="S3488" i="1"/>
  <c r="S2159" i="1"/>
  <c r="S1871" i="1"/>
  <c r="S2953" i="1"/>
  <c r="AC2953" i="1" s="1"/>
  <c r="S3122" i="1"/>
  <c r="AC3122" i="1" s="1"/>
  <c r="S2338" i="1"/>
  <c r="S2568" i="1"/>
  <c r="S127" i="1"/>
  <c r="S3083" i="1"/>
  <c r="S2453" i="1"/>
  <c r="S1793" i="1"/>
  <c r="S1707" i="1"/>
  <c r="AE117" i="1"/>
  <c r="S1442" i="1"/>
  <c r="S2040" i="1"/>
  <c r="S868" i="1"/>
  <c r="S1058" i="1"/>
  <c r="S2646" i="1"/>
  <c r="S2932" i="1"/>
  <c r="S814" i="1"/>
  <c r="S136" i="1"/>
  <c r="AF136" i="1" s="1" a="1"/>
  <c r="AF136" i="1" s="1"/>
  <c r="E44" i="7" s="1"/>
  <c r="S1920" i="1"/>
  <c r="S3382" i="1"/>
  <c r="S1039" i="1"/>
  <c r="S982" i="1"/>
  <c r="S1074" i="1"/>
  <c r="S714" i="1"/>
  <c r="S274" i="1"/>
  <c r="AC274" i="1" s="1"/>
  <c r="S350" i="1"/>
  <c r="S1514" i="1"/>
  <c r="S396" i="1"/>
  <c r="S3230" i="1"/>
  <c r="S226" i="1"/>
  <c r="S191" i="1"/>
  <c r="AC191" i="1" s="1"/>
  <c r="S3328" i="1"/>
  <c r="AI123" i="1"/>
  <c r="G31" i="7" s="1"/>
  <c r="S565" i="1"/>
  <c r="AF565" i="1" s="1" a="1"/>
  <c r="AF565" i="1" s="1"/>
  <c r="E473" i="7" s="1"/>
  <c r="S802" i="1"/>
  <c r="AF802" i="1" s="1" a="1"/>
  <c r="AF802" i="1" s="1"/>
  <c r="E710" i="7" s="1"/>
  <c r="AH125" i="1"/>
  <c r="F33" i="7" s="1"/>
  <c r="S1482" i="1"/>
  <c r="AF1482" i="1" s="1" a="1"/>
  <c r="AF1482" i="1" s="1"/>
  <c r="E1390" i="7" s="1"/>
  <c r="S1377" i="1"/>
  <c r="T1377" i="1" s="1"/>
  <c r="S2814" i="1"/>
  <c r="AC2814" i="1" s="1"/>
  <c r="S878" i="1"/>
  <c r="T878" i="1" s="1"/>
  <c r="S570" i="1"/>
  <c r="S1487" i="1"/>
  <c r="S848" i="1"/>
  <c r="AF848" i="1" s="1" a="1"/>
  <c r="AF848" i="1" s="1"/>
  <c r="E756" i="7" s="1"/>
  <c r="S220" i="1"/>
  <c r="S1183" i="1"/>
  <c r="S1040" i="1"/>
  <c r="T1040" i="1" s="1"/>
  <c r="S640" i="1"/>
  <c r="S2871" i="1"/>
  <c r="S1454" i="1"/>
  <c r="S3416" i="1"/>
  <c r="S2325" i="1"/>
  <c r="S3014" i="1"/>
  <c r="S454" i="1"/>
  <c r="S1090" i="1"/>
  <c r="AE122" i="1"/>
  <c r="S1830" i="1"/>
  <c r="S555" i="1"/>
  <c r="S2476" i="1"/>
  <c r="S2374" i="1"/>
  <c r="S335" i="1"/>
  <c r="AD125" i="1"/>
  <c r="S724" i="1"/>
  <c r="S1222" i="1"/>
  <c r="S1629" i="1"/>
  <c r="S371" i="1"/>
  <c r="S881" i="1"/>
  <c r="S528" i="1"/>
  <c r="T528" i="1" s="1"/>
  <c r="S1143" i="1"/>
  <c r="S618" i="1"/>
  <c r="T618" i="1" s="1"/>
  <c r="S464" i="1"/>
  <c r="T464" i="1" s="1"/>
  <c r="S902" i="1"/>
  <c r="AC902" i="1" s="1"/>
  <c r="S1060" i="1"/>
  <c r="AC1060" i="1" s="1"/>
  <c r="S723" i="1"/>
  <c r="AD115" i="1"/>
  <c r="AH116" i="1"/>
  <c r="F24" i="7" s="1"/>
  <c r="S3111" i="1"/>
  <c r="AC3111" i="1" s="1"/>
  <c r="S2395" i="1"/>
  <c r="AC2395" i="1" s="1"/>
  <c r="S353" i="1"/>
  <c r="AF353" i="1" s="1" a="1"/>
  <c r="AF353" i="1" s="1"/>
  <c r="E261" i="7" s="1"/>
  <c r="S1464" i="1"/>
  <c r="S1019" i="1"/>
  <c r="S1657" i="1"/>
  <c r="S1452" i="1"/>
  <c r="S710" i="1"/>
  <c r="S2248" i="1"/>
  <c r="S458" i="1"/>
  <c r="X121" i="1"/>
  <c r="B29" i="7" s="1"/>
  <c r="S256" i="1"/>
  <c r="S859" i="1"/>
  <c r="S1551" i="1"/>
  <c r="S1232" i="1"/>
  <c r="S715" i="1"/>
  <c r="S2692" i="1"/>
  <c r="S1877" i="1"/>
  <c r="S2895" i="1"/>
  <c r="S810" i="1"/>
  <c r="S535" i="1"/>
  <c r="S230" i="1"/>
  <c r="T230" i="1" s="1"/>
  <c r="S3183" i="1"/>
  <c r="S1478" i="1"/>
  <c r="X123" i="1"/>
  <c r="B31" i="7" s="1"/>
  <c r="S212" i="1"/>
  <c r="D31" i="7"/>
  <c r="S1567" i="1"/>
  <c r="S1516" i="1"/>
  <c r="S1684" i="1"/>
  <c r="S1831" i="1"/>
  <c r="AC1831" i="1" s="1"/>
  <c r="S701" i="1"/>
  <c r="S3076" i="1"/>
  <c r="S3212" i="1"/>
  <c r="S252" i="1"/>
  <c r="AC252" i="1" s="1"/>
  <c r="S1052" i="1"/>
  <c r="AF1052" i="1" s="1" a="1"/>
  <c r="AF1052" i="1" s="1"/>
  <c r="E960" i="7" s="1"/>
  <c r="S727" i="1"/>
  <c r="S1399" i="1"/>
  <c r="S3528" i="1"/>
  <c r="S1333" i="1"/>
  <c r="S1814" i="1"/>
  <c r="S2642" i="1"/>
  <c r="S405" i="1"/>
  <c r="S1752" i="1"/>
  <c r="S2326" i="1"/>
  <c r="S1231" i="1"/>
  <c r="S1029" i="1"/>
  <c r="S3037" i="1"/>
  <c r="S820" i="1"/>
  <c r="S540" i="1"/>
  <c r="S1003" i="1"/>
  <c r="S2458" i="1"/>
  <c r="S175" i="1"/>
  <c r="AF175" i="1" s="1" a="1"/>
  <c r="AF175" i="1" s="1"/>
  <c r="E83" i="7" s="1"/>
  <c r="S1265" i="1"/>
  <c r="S439" i="1"/>
  <c r="T439" i="1" s="1"/>
  <c r="S2963" i="1"/>
  <c r="T2963" i="1" s="1"/>
  <c r="S3579" i="1"/>
  <c r="S2881" i="1"/>
  <c r="S777" i="1"/>
  <c r="S2192" i="1"/>
  <c r="AH118" i="1"/>
  <c r="F26" i="7" s="1"/>
  <c r="S3446" i="1"/>
  <c r="S1419" i="1"/>
  <c r="S2687" i="1"/>
  <c r="S1889" i="1"/>
  <c r="S2077" i="1"/>
  <c r="S320" i="1"/>
  <c r="S2657" i="1"/>
  <c r="S1621" i="1"/>
  <c r="T1621" i="1" s="1"/>
  <c r="S3006" i="1"/>
  <c r="S2546" i="1"/>
  <c r="S2792" i="1"/>
  <c r="S3117" i="1"/>
  <c r="AH119" i="1"/>
  <c r="F27" i="7" s="1"/>
  <c r="AI120" i="1"/>
  <c r="G28" i="7" s="1"/>
  <c r="S1474" i="1"/>
  <c r="S582" i="1"/>
  <c r="S1805" i="1"/>
  <c r="D24" i="7"/>
  <c r="S1373" i="1"/>
  <c r="S1287" i="1"/>
  <c r="T1287" i="1" s="1"/>
  <c r="S239" i="1"/>
  <c r="S2513" i="1"/>
  <c r="S2616" i="1"/>
  <c r="AC2616" i="1" s="1"/>
  <c r="S611" i="1"/>
  <c r="S2318" i="1"/>
  <c r="S2912" i="1"/>
  <c r="AC2912" i="1" s="1"/>
  <c r="X119" i="1"/>
  <c r="B27" i="7" s="1"/>
  <c r="S1406" i="1"/>
  <c r="T1406" i="1" s="1"/>
  <c r="S617" i="1"/>
  <c r="T617" i="1" s="1"/>
  <c r="S1330" i="1"/>
  <c r="AF1330" i="1" s="1" a="1"/>
  <c r="AF1330" i="1" s="1"/>
  <c r="E1238" i="7" s="1"/>
  <c r="S1655" i="1"/>
  <c r="AF1655" i="1" s="1" a="1"/>
  <c r="AF1655" i="1" s="1"/>
  <c r="E1563" i="7" s="1"/>
  <c r="S1034" i="1"/>
  <c r="T1034" i="1" s="1"/>
  <c r="S3278" i="1"/>
  <c r="S811" i="1"/>
  <c r="T811" i="1" s="1"/>
  <c r="S3036" i="1"/>
  <c r="AC3036" i="1" s="1"/>
  <c r="S3217" i="1"/>
  <c r="T3217" i="1" s="1"/>
  <c r="S1622" i="1"/>
  <c r="AF1622" i="1" s="1" a="1"/>
  <c r="AF1622" i="1" s="1"/>
  <c r="E1530" i="7" s="1"/>
  <c r="S1778" i="1"/>
  <c r="S992" i="1"/>
  <c r="S1777" i="1"/>
  <c r="S299" i="1"/>
  <c r="S1100" i="1"/>
  <c r="AC1100" i="1" s="1"/>
  <c r="S1362" i="1"/>
  <c r="S526" i="1"/>
  <c r="S2345" i="1"/>
  <c r="S1718" i="1"/>
  <c r="S806" i="1"/>
  <c r="S481" i="1"/>
  <c r="S2478" i="1"/>
  <c r="S2073" i="1"/>
  <c r="S1945" i="1"/>
  <c r="S3352" i="1"/>
  <c r="S2466" i="1"/>
  <c r="S1059" i="1"/>
  <c r="AF1059" i="1" s="1" a="1"/>
  <c r="AF1059" i="1" s="1"/>
  <c r="E967" i="7" s="1"/>
  <c r="S1725" i="1"/>
  <c r="AF1725" i="1" s="1" a="1"/>
  <c r="AF1725" i="1" s="1"/>
  <c r="E1633" i="7" s="1"/>
  <c r="S1546" i="1"/>
  <c r="S681" i="1"/>
  <c r="S367" i="1"/>
  <c r="T367" i="1" s="1"/>
  <c r="S1327" i="1"/>
  <c r="T1327" i="1" s="1"/>
  <c r="S1607" i="1"/>
  <c r="AF1607" i="1" s="1" a="1"/>
  <c r="AF1607" i="1" s="1"/>
  <c r="E1515" i="7" s="1"/>
  <c r="S2370" i="1"/>
  <c r="AF2370" i="1" s="1" a="1"/>
  <c r="AF2370" i="1" s="1"/>
  <c r="E2278" i="7" s="1"/>
  <c r="S1375" i="1"/>
  <c r="AC1375" i="1" s="1"/>
  <c r="S1250" i="1"/>
  <c r="AC1250" i="1" s="1"/>
  <c r="S798" i="1"/>
  <c r="T798" i="1" s="1"/>
  <c r="S248" i="1"/>
  <c r="AF248" i="1" s="1" a="1"/>
  <c r="AF248" i="1" s="1"/>
  <c r="E156" i="7" s="1"/>
  <c r="S1838" i="1"/>
  <c r="AF1838" i="1" s="1" a="1"/>
  <c r="AF1838" i="1" s="1"/>
  <c r="E1746" i="7" s="1"/>
  <c r="S3127" i="1"/>
  <c r="AF3127" i="1" s="1" a="1"/>
  <c r="AF3127" i="1" s="1"/>
  <c r="S2979" i="1"/>
  <c r="T2979" i="1" s="1"/>
  <c r="S644" i="1"/>
  <c r="T644" i="1" s="1"/>
  <c r="S2819" i="1"/>
  <c r="S3300" i="1"/>
  <c r="T3300" i="1" s="1"/>
  <c r="S2383" i="1"/>
  <c r="S2294" i="1"/>
  <c r="S465" i="1"/>
  <c r="AF465" i="1" s="1" a="1"/>
  <c r="AF465" i="1" s="1"/>
  <c r="E373" i="7" s="1"/>
  <c r="S1735" i="1"/>
  <c r="S3125" i="1"/>
  <c r="S2120" i="1"/>
  <c r="S786" i="1"/>
  <c r="S1063" i="1"/>
  <c r="AC1063" i="1" s="1"/>
  <c r="S400" i="1"/>
  <c r="T400" i="1" s="1"/>
  <c r="S475" i="1"/>
  <c r="AE125" i="1"/>
  <c r="S685" i="1"/>
  <c r="S444" i="1"/>
  <c r="T444" i="1" s="1"/>
  <c r="S1457" i="1"/>
  <c r="S2994" i="1"/>
  <c r="AC2994" i="1" s="1"/>
  <c r="S839" i="1"/>
  <c r="T839" i="1" s="1"/>
  <c r="S1578" i="1"/>
  <c r="AF1578" i="1" s="1" a="1"/>
  <c r="AF1578" i="1" s="1"/>
  <c r="E1486" i="7" s="1"/>
  <c r="S3138" i="1"/>
  <c r="S1445" i="1"/>
  <c r="S840" i="1"/>
  <c r="S2993" i="1"/>
  <c r="AI126" i="1"/>
  <c r="G34" i="7" s="1"/>
  <c r="S823" i="1"/>
  <c r="S146" i="1"/>
  <c r="T146" i="1" s="1"/>
  <c r="S1048" i="1"/>
  <c r="S911" i="1"/>
  <c r="S1870" i="1"/>
  <c r="T1870" i="1" s="1"/>
  <c r="S275" i="1"/>
  <c r="S2413" i="1"/>
  <c r="S244" i="1"/>
  <c r="S1424" i="1"/>
  <c r="S3423" i="1"/>
  <c r="AF3423" i="1" s="1" a="1"/>
  <c r="AF3423" i="1" s="1"/>
  <c r="S185" i="1"/>
  <c r="S347" i="1"/>
  <c r="S326" i="1"/>
  <c r="S2169" i="1"/>
  <c r="S3340" i="1"/>
  <c r="S3383" i="1"/>
  <c r="S1172" i="1"/>
  <c r="S1450" i="1"/>
  <c r="S1565" i="1"/>
  <c r="S1422" i="1"/>
  <c r="S726" i="1"/>
  <c r="S2389" i="1"/>
  <c r="S2129" i="1"/>
  <c r="S1302" i="1"/>
  <c r="S688" i="1"/>
  <c r="S1790" i="1"/>
  <c r="AC1790" i="1" s="1"/>
  <c r="S2857" i="1"/>
  <c r="S307" i="1"/>
  <c r="AF307" i="1" s="1" a="1"/>
  <c r="AF307" i="1" s="1"/>
  <c r="E215" i="7" s="1"/>
  <c r="S1255" i="1"/>
  <c r="AF1255" i="1" s="1" a="1"/>
  <c r="AF1255" i="1" s="1"/>
  <c r="E1163" i="7" s="1"/>
  <c r="S2076" i="1"/>
  <c r="S2996" i="1"/>
  <c r="S268" i="1"/>
  <c r="S3108" i="1"/>
  <c r="S3238" i="1"/>
  <c r="S1812" i="1"/>
  <c r="S1298" i="1"/>
  <c r="S2072" i="1"/>
  <c r="S1760" i="1"/>
  <c r="S956" i="1"/>
  <c r="AC956" i="1" s="1"/>
  <c r="S917" i="1"/>
  <c r="S2512" i="1"/>
  <c r="T2512" i="1" s="1"/>
  <c r="S1168" i="1"/>
  <c r="S2981" i="1"/>
  <c r="S2399" i="1"/>
  <c r="S3077" i="1"/>
  <c r="S1957" i="1"/>
  <c r="S1062" i="1"/>
  <c r="S360" i="1"/>
  <c r="S3224" i="1"/>
  <c r="S1160" i="1"/>
  <c r="S765" i="1"/>
  <c r="S1210" i="1"/>
  <c r="S552" i="1"/>
  <c r="S2401" i="1"/>
  <c r="S516" i="1"/>
  <c r="S1068" i="1"/>
  <c r="S1023" i="1"/>
  <c r="AE116" i="1"/>
  <c r="S418" i="1"/>
  <c r="S865" i="1"/>
  <c r="S1595" i="1"/>
  <c r="S1366" i="1"/>
  <c r="AD114" i="1"/>
  <c r="S1491" i="1"/>
  <c r="AC1491" i="1" s="1"/>
  <c r="S1593" i="1"/>
  <c r="S536" i="1"/>
  <c r="S222" i="1"/>
  <c r="S940" i="1"/>
  <c r="S1237" i="1"/>
  <c r="S2404" i="1"/>
  <c r="S3324" i="1"/>
  <c r="AC3324" i="1" s="1"/>
  <c r="S1386" i="1"/>
  <c r="S614" i="1"/>
  <c r="S1070" i="1"/>
  <c r="S571" i="1"/>
  <c r="S682" i="1"/>
  <c r="S521" i="1"/>
  <c r="S2033" i="1"/>
  <c r="S2723" i="1"/>
  <c r="AD120" i="1"/>
  <c r="S1678" i="1"/>
  <c r="S3335" i="1"/>
  <c r="S139" i="1"/>
  <c r="S843" i="1"/>
  <c r="S267" i="1"/>
  <c r="S1585" i="1"/>
  <c r="S1125" i="1"/>
  <c r="S1174" i="1"/>
  <c r="S1475" i="1"/>
  <c r="S2644" i="1"/>
  <c r="S3485" i="1"/>
  <c r="S250" i="1"/>
  <c r="S386" i="1"/>
  <c r="S260" i="1"/>
  <c r="S321" i="1"/>
  <c r="S375" i="1"/>
  <c r="S837" i="1"/>
  <c r="S577" i="1"/>
  <c r="S2992" i="1"/>
  <c r="S1446" i="1"/>
  <c r="S1290" i="1"/>
  <c r="S1441" i="1"/>
  <c r="S1319" i="1"/>
  <c r="S1917" i="1"/>
  <c r="S721" i="1"/>
  <c r="S1914" i="1"/>
  <c r="S2386" i="1"/>
  <c r="S3372" i="1"/>
  <c r="S2472" i="1"/>
  <c r="S1824" i="1"/>
  <c r="S340" i="1"/>
  <c r="S380" i="1"/>
  <c r="S3265" i="1"/>
  <c r="D29" i="7"/>
  <c r="S289" i="1"/>
  <c r="S1279" i="1"/>
  <c r="S931" i="1"/>
  <c r="S1561" i="1"/>
  <c r="S1253" i="1"/>
  <c r="S3142" i="1"/>
  <c r="S3234" i="1"/>
  <c r="S416" i="1"/>
  <c r="S2265" i="1"/>
  <c r="S720" i="1"/>
  <c r="S413" i="1"/>
  <c r="S2626" i="1"/>
  <c r="S3524" i="1"/>
  <c r="S176" i="1"/>
  <c r="S1894" i="1"/>
  <c r="S204" i="1"/>
  <c r="S1912" i="1"/>
  <c r="S495" i="1"/>
  <c r="AF495" i="1" s="1" a="1"/>
  <c r="AF495" i="1" s="1"/>
  <c r="E403" i="7" s="1"/>
  <c r="S161" i="1"/>
  <c r="S2800" i="1"/>
  <c r="S1864" i="1"/>
  <c r="S2926" i="1"/>
  <c r="S589" i="1"/>
  <c r="S1573" i="1"/>
  <c r="S749" i="1"/>
  <c r="S972" i="1"/>
  <c r="T972" i="1" s="1"/>
  <c r="S1985" i="1"/>
  <c r="S3570" i="1"/>
  <c r="S437" i="1"/>
  <c r="S298" i="1"/>
  <c r="S922" i="1"/>
  <c r="T922" i="1" s="1"/>
  <c r="S1146" i="1"/>
  <c r="S2455" i="1"/>
  <c r="S880" i="1"/>
  <c r="S795" i="1"/>
  <c r="S1398" i="1"/>
  <c r="S2032" i="1"/>
  <c r="S758" i="1"/>
  <c r="S2249" i="1"/>
  <c r="S3451" i="1"/>
  <c r="AC3451" i="1" s="1"/>
  <c r="S1449" i="1"/>
  <c r="S2840" i="1"/>
  <c r="T2840" i="1" s="1"/>
  <c r="S1364" i="1"/>
  <c r="AF1364" i="1" s="1" a="1"/>
  <c r="AF1364" i="1" s="1"/>
  <c r="E1272" i="7" s="1"/>
  <c r="S3543" i="1"/>
  <c r="S1110" i="1"/>
  <c r="S1706" i="1"/>
  <c r="S947" i="1"/>
  <c r="S3262" i="1"/>
  <c r="S406" i="1"/>
  <c r="S129" i="1"/>
  <c r="S1865" i="1"/>
  <c r="S364" i="1"/>
  <c r="S126" i="1"/>
  <c r="S553" i="1"/>
  <c r="S1782" i="1"/>
  <c r="S2275" i="1"/>
  <c r="S2841" i="1"/>
  <c r="S3573" i="1"/>
  <c r="S3048" i="1"/>
  <c r="S425" i="1"/>
  <c r="S1746" i="1"/>
  <c r="S308" i="1"/>
  <c r="S255" i="1"/>
  <c r="S1186" i="1"/>
  <c r="AD116" i="1"/>
  <c r="S2615" i="1"/>
  <c r="S1493" i="1"/>
  <c r="S3431" i="1"/>
  <c r="S2334" i="1"/>
  <c r="AF2334" i="1" s="1" a="1"/>
  <c r="AF2334" i="1" s="1"/>
  <c r="E2242" i="7" s="1"/>
  <c r="S1896" i="1"/>
  <c r="S523" i="1"/>
  <c r="T523" i="1" s="1"/>
  <c r="S2484" i="1"/>
  <c r="S2393" i="1"/>
  <c r="T2393" i="1" s="1"/>
  <c r="S2998" i="1"/>
  <c r="S1151" i="1"/>
  <c r="AC1151" i="1" s="1"/>
  <c r="S155" i="1"/>
  <c r="AC155" i="1" s="1"/>
  <c r="S1833" i="1"/>
  <c r="AC1833" i="1" s="1"/>
  <c r="S3143" i="1"/>
  <c r="T3143" i="1" s="1"/>
  <c r="S2684" i="1"/>
  <c r="AC2684" i="1" s="1"/>
  <c r="S2703" i="1"/>
  <c r="T2703" i="1" s="1"/>
  <c r="S456" i="1"/>
  <c r="AF456" i="1" s="1" a="1"/>
  <c r="AF456" i="1" s="1"/>
  <c r="E364" i="7" s="1"/>
  <c r="S3494" i="1"/>
  <c r="X122" i="1"/>
  <c r="B30" i="7" s="1"/>
  <c r="S455" i="1"/>
  <c r="T455" i="1" s="1"/>
  <c r="S948" i="1"/>
  <c r="S943" i="1"/>
  <c r="S1544" i="1"/>
  <c r="S154" i="1"/>
  <c r="S1498" i="1"/>
  <c r="S2447" i="1"/>
  <c r="T2447" i="1" s="1"/>
  <c r="S3507" i="1"/>
  <c r="S1413" i="1"/>
  <c r="T1413" i="1" s="1"/>
  <c r="S257" i="1"/>
  <c r="S1608" i="1"/>
  <c r="S233" i="1"/>
  <c r="S2552" i="1"/>
  <c r="S145" i="1"/>
  <c r="S816" i="1"/>
  <c r="S417" i="1"/>
  <c r="S690" i="1"/>
  <c r="S1483" i="1"/>
  <c r="S846" i="1"/>
  <c r="AF846" i="1" s="1" a="1"/>
  <c r="AF846" i="1" s="1"/>
  <c r="E754" i="7" s="1"/>
  <c r="S1336" i="1"/>
  <c r="AC1336" i="1" s="1"/>
  <c r="S1884" i="1"/>
  <c r="S1879" i="1"/>
  <c r="T1879" i="1" s="1"/>
  <c r="S3052" i="1"/>
  <c r="S253" i="1"/>
  <c r="S2017" i="1"/>
  <c r="S2384" i="1"/>
  <c r="AC2384" i="1" s="1"/>
  <c r="S827" i="1"/>
  <c r="AC827" i="1" s="1"/>
  <c r="AE124" i="1"/>
  <c r="S625" i="1"/>
  <c r="S520" i="1"/>
  <c r="S2658" i="1"/>
  <c r="T2658" i="1" s="1"/>
  <c r="S1459" i="1"/>
  <c r="S3146" i="1"/>
  <c r="S2532" i="1"/>
  <c r="S415" i="1"/>
  <c r="S541" i="1"/>
  <c r="S419" i="1"/>
  <c r="S1795" i="1"/>
  <c r="S1660" i="1"/>
  <c r="S1744" i="1"/>
  <c r="S317" i="1"/>
  <c r="S1164" i="1"/>
  <c r="S3211" i="1"/>
  <c r="S629" i="1"/>
  <c r="S411" i="1"/>
  <c r="S2307" i="1"/>
  <c r="S717" i="1"/>
  <c r="S886" i="1"/>
  <c r="S3298" i="1"/>
  <c r="S508" i="1"/>
  <c r="S2173" i="1"/>
  <c r="S376" i="1"/>
  <c r="S3216" i="1"/>
  <c r="S196" i="1"/>
  <c r="S2289" i="1"/>
  <c r="S678" i="1"/>
  <c r="S414" i="1"/>
  <c r="S2467" i="1"/>
  <c r="S1131" i="1"/>
  <c r="S2645" i="1"/>
  <c r="S203" i="1"/>
  <c r="AF203" i="1" s="1" a="1"/>
  <c r="AF203" i="1" s="1"/>
  <c r="E111" i="7" s="1"/>
  <c r="S860" i="1"/>
  <c r="S1388" i="1"/>
  <c r="S2011" i="1"/>
  <c r="S771" i="1"/>
  <c r="T771" i="1" s="1"/>
  <c r="S3109" i="1"/>
  <c r="T3109" i="1" s="1"/>
  <c r="S2050" i="1"/>
  <c r="S2349" i="1"/>
  <c r="S2544" i="1"/>
  <c r="S1243" i="1"/>
  <c r="S3198" i="1"/>
  <c r="S1254" i="1"/>
  <c r="S1542" i="1"/>
  <c r="S1668" i="1"/>
  <c r="S1370" i="1"/>
  <c r="S373" i="1"/>
  <c r="S1557" i="1"/>
  <c r="S1462" i="1"/>
  <c r="S3310" i="1"/>
  <c r="S960" i="1"/>
  <c r="S1205" i="1"/>
  <c r="S237" i="1"/>
  <c r="S591" i="1"/>
  <c r="S1839" i="1"/>
  <c r="S1617" i="1"/>
  <c r="AF1617" i="1" s="1" a="1"/>
  <c r="AF1617" i="1" s="1"/>
  <c r="E1525" i="7" s="1"/>
  <c r="S225" i="1"/>
  <c r="S916" i="1"/>
  <c r="T916" i="1" s="1"/>
  <c r="S2777" i="1"/>
  <c r="S2941" i="1"/>
  <c r="S1717" i="1"/>
  <c r="S745" i="1"/>
  <c r="S1214" i="1"/>
  <c r="S1901" i="1"/>
  <c r="S470" i="1"/>
  <c r="S1704" i="1"/>
  <c r="S924" i="1"/>
  <c r="S1806" i="1"/>
  <c r="T1806" i="1" s="1"/>
  <c r="S160" i="1"/>
  <c r="S1420" i="1"/>
  <c r="S1310" i="1"/>
  <c r="S1659" i="1"/>
  <c r="S602" i="1"/>
  <c r="S2362" i="1"/>
  <c r="S2142" i="1"/>
  <c r="S3484" i="1"/>
  <c r="AF3484" i="1" s="1" a="1"/>
  <c r="AF3484" i="1" s="1"/>
  <c r="S3520" i="1"/>
  <c r="S3375" i="1"/>
  <c r="T3375" i="1" s="1"/>
  <c r="S2468" i="1"/>
  <c r="S1589" i="1"/>
  <c r="S2180" i="1"/>
  <c r="S3519" i="1"/>
  <c r="AF3519" i="1" s="1" a="1"/>
  <c r="AF3519" i="1" s="1"/>
  <c r="S593" i="1"/>
  <c r="S782" i="1"/>
  <c r="S2928" i="1"/>
  <c r="S1311" i="1"/>
  <c r="S1599" i="1"/>
  <c r="S2934" i="1"/>
  <c r="S1417" i="1"/>
  <c r="S1857" i="1"/>
  <c r="AF1857" i="1" s="1" a="1"/>
  <c r="AF1857" i="1" s="1"/>
  <c r="E1765" i="7" s="1"/>
  <c r="S3323" i="1"/>
  <c r="S2233" i="1"/>
  <c r="S265" i="1"/>
  <c r="S676" i="1"/>
  <c r="S1969" i="1"/>
  <c r="S1526" i="1"/>
  <c r="S2014" i="1"/>
  <c r="S1785" i="1"/>
  <c r="AC1785" i="1" s="1"/>
  <c r="S2186" i="1"/>
  <c r="S691" i="1"/>
  <c r="S2214" i="1"/>
  <c r="S1354" i="1"/>
  <c r="S1628" i="1"/>
  <c r="S674" i="1"/>
  <c r="S1197" i="1"/>
  <c r="S2776" i="1"/>
  <c r="S2158" i="1"/>
  <c r="S1126" i="1"/>
  <c r="S2830" i="1"/>
  <c r="AC2830" i="1" s="1"/>
  <c r="S3516" i="1"/>
  <c r="S135" i="1"/>
  <c r="AF135" i="1" s="1" a="1"/>
  <c r="AF135" i="1" s="1"/>
  <c r="E43" i="7" s="1"/>
  <c r="S694" i="1"/>
  <c r="AF694" i="1" s="1" a="1"/>
  <c r="AF694" i="1" s="1"/>
  <c r="E602" i="7" s="1"/>
  <c r="S1224" i="1"/>
  <c r="S2618" i="1"/>
  <c r="S2243" i="1"/>
  <c r="S3064" i="1"/>
  <c r="S955" i="1"/>
  <c r="S271" i="1"/>
  <c r="S3153" i="1"/>
  <c r="S3552" i="1"/>
  <c r="S3393" i="1"/>
  <c r="S3123" i="1"/>
  <c r="S1554" i="1"/>
  <c r="S2977" i="1"/>
  <c r="S581" i="1"/>
  <c r="AC581" i="1" s="1"/>
  <c r="S3243" i="1"/>
  <c r="S1923" i="1"/>
  <c r="S2400" i="1"/>
  <c r="S2726" i="1"/>
  <c r="S2107" i="1"/>
  <c r="S1421" i="1"/>
  <c r="S3425" i="1"/>
  <c r="S2638" i="1"/>
  <c r="S596" i="1"/>
  <c r="S1501" i="1"/>
  <c r="S680" i="1"/>
  <c r="S1520" i="1"/>
  <c r="S202" i="1"/>
  <c r="AF202" i="1" s="1" a="1"/>
  <c r="AF202" i="1" s="1"/>
  <c r="E110" i="7" s="1"/>
  <c r="S1165" i="1"/>
  <c r="S1597" i="1"/>
  <c r="S207" i="1"/>
  <c r="S369" i="1"/>
  <c r="S1358" i="1"/>
  <c r="S1157" i="1"/>
  <c r="S1701" i="1"/>
  <c r="S1506" i="1"/>
  <c r="S156" i="1"/>
  <c r="S2699" i="1"/>
  <c r="S3511" i="1"/>
  <c r="S1695" i="1"/>
  <c r="S1677" i="1"/>
  <c r="S2084" i="1"/>
  <c r="S538" i="1"/>
  <c r="AD117" i="1"/>
  <c r="S2766" i="1"/>
  <c r="AD118" i="1"/>
  <c r="S760" i="1"/>
  <c r="S639" i="1"/>
  <c r="S1686" i="1"/>
  <c r="S1729" i="1"/>
  <c r="S2888" i="1"/>
  <c r="S1604" i="1"/>
  <c r="AF1604" i="1" s="1" a="1"/>
  <c r="AF1604" i="1" s="1"/>
  <c r="E1512" i="7" s="1"/>
  <c r="S1642" i="1"/>
  <c r="S747" i="1"/>
  <c r="S1054" i="1"/>
  <c r="S2387" i="1"/>
  <c r="T2387" i="1" s="1"/>
  <c r="S2051" i="1"/>
  <c r="S2264" i="1"/>
  <c r="S1968" i="1"/>
  <c r="S461" i="1"/>
  <c r="S463" i="1"/>
  <c r="AC463" i="1" s="1"/>
  <c r="S327" i="1"/>
  <c r="S909" i="1"/>
  <c r="S1624" i="1"/>
  <c r="AF1624" i="1" s="1" a="1"/>
  <c r="AF1624" i="1" s="1"/>
  <c r="E1532" i="7" s="1"/>
  <c r="AE118" i="1"/>
  <c r="S1076" i="1"/>
  <c r="AD119" i="1"/>
  <c r="AI122" i="1"/>
  <c r="G30" i="7" s="1"/>
  <c r="S1342" i="1"/>
  <c r="S1886" i="1"/>
  <c r="S1509" i="1"/>
  <c r="S3361" i="1"/>
  <c r="S489" i="1"/>
  <c r="S2759" i="1"/>
  <c r="S158" i="1"/>
  <c r="S1294" i="1"/>
  <c r="T1294" i="1" s="1"/>
  <c r="D32" i="7"/>
  <c r="S312" i="1"/>
  <c r="S3002" i="1"/>
  <c r="S1849" i="1"/>
  <c r="S910" i="1"/>
  <c r="S1673" i="1"/>
  <c r="S1286" i="1"/>
  <c r="S2554" i="1"/>
  <c r="AC2554" i="1" s="1"/>
  <c r="S3370" i="1"/>
  <c r="S2661" i="1"/>
  <c r="S486" i="1"/>
  <c r="S939" i="1"/>
  <c r="S1851" i="1"/>
  <c r="S1852" i="1"/>
  <c r="S1022" i="1"/>
  <c r="S741" i="1"/>
  <c r="S3558" i="1"/>
  <c r="S3227" i="1"/>
  <c r="S1387" i="1"/>
  <c r="S539" i="1"/>
  <c r="S1772" i="1"/>
  <c r="S1337" i="1"/>
  <c r="S597" i="1"/>
  <c r="S891" i="1"/>
  <c r="T891" i="1" s="1"/>
  <c r="S1600" i="1"/>
  <c r="S3417" i="1"/>
  <c r="S548" i="1"/>
  <c r="S2369" i="1"/>
  <c r="S1688" i="1"/>
  <c r="S329" i="1"/>
  <c r="S1339" i="1"/>
  <c r="S363" i="1"/>
  <c r="AF363" i="1" s="1" a="1"/>
  <c r="AF363" i="1" s="1"/>
  <c r="E271" i="7" s="1"/>
  <c r="S1834" i="1"/>
  <c r="S2035" i="1"/>
  <c r="S1303" i="1"/>
  <c r="S1825" i="1"/>
  <c r="S1531" i="1"/>
  <c r="S1215" i="1"/>
  <c r="S1305" i="1"/>
  <c r="S2442" i="1"/>
  <c r="AF2442" i="1" s="1" a="1"/>
  <c r="AF2442" i="1" s="1"/>
  <c r="E2350" i="7" s="1"/>
  <c r="S3497" i="1"/>
  <c r="S2320" i="1"/>
  <c r="S1204" i="1"/>
  <c r="S141" i="1"/>
  <c r="S2966" i="1"/>
  <c r="S600" i="1"/>
  <c r="S1415" i="1"/>
  <c r="S1799" i="1"/>
  <c r="AC1799" i="1" s="1"/>
  <c r="S3426" i="1"/>
  <c r="S683" i="1"/>
  <c r="S2844" i="1"/>
  <c r="S1026" i="1"/>
  <c r="S2566" i="1"/>
  <c r="S429" i="1"/>
  <c r="S2899" i="1"/>
  <c r="S1691" i="1"/>
  <c r="S2749" i="1"/>
  <c r="S983" i="1"/>
  <c r="S2068" i="1"/>
  <c r="S2185" i="1"/>
  <c r="S1541" i="1"/>
  <c r="S650" i="1"/>
  <c r="S1211" i="1"/>
  <c r="S3097" i="1"/>
  <c r="S1555" i="1"/>
  <c r="AF1555" i="1" s="1" a="1"/>
  <c r="AF1555" i="1" s="1"/>
  <c r="E1463" i="7" s="1"/>
  <c r="S1699" i="1"/>
  <c r="S2271" i="1"/>
  <c r="S3522" i="1"/>
  <c r="T3522" i="1" s="1"/>
  <c r="S2862" i="1"/>
  <c r="S2027" i="1"/>
  <c r="S2798" i="1"/>
  <c r="S1811" i="1"/>
  <c r="S1032" i="1"/>
  <c r="S3259" i="1"/>
  <c r="S1293" i="1"/>
  <c r="S2409" i="1"/>
  <c r="AD124" i="1"/>
  <c r="S1206" i="1"/>
  <c r="AC1206" i="1" s="1"/>
  <c r="S462" i="1"/>
  <c r="S2706" i="1"/>
  <c r="T2706" i="1" s="1"/>
  <c r="S3447" i="1"/>
  <c r="S163" i="1"/>
  <c r="S2388" i="1"/>
  <c r="S1722" i="1"/>
  <c r="AF1722" i="1" s="1" a="1"/>
  <c r="AF1722" i="1" s="1"/>
  <c r="E1630" i="7" s="1"/>
  <c r="S864" i="1"/>
  <c r="S2549" i="1"/>
  <c r="S829" i="1"/>
  <c r="AC829" i="1" s="1"/>
  <c r="S2217" i="1"/>
  <c r="S2637" i="1"/>
  <c r="S2597" i="1"/>
  <c r="S2958" i="1"/>
  <c r="S1906" i="1"/>
  <c r="S2359" i="1"/>
  <c r="S2813" i="1"/>
  <c r="S319" i="1"/>
  <c r="AI117" i="1"/>
  <c r="G25" i="7" s="1"/>
  <c r="S799" i="1"/>
  <c r="S2241" i="1"/>
  <c r="S1661" i="1"/>
  <c r="S545" i="1"/>
  <c r="S1088" i="1"/>
  <c r="S3112" i="1"/>
  <c r="S1703" i="1"/>
  <c r="S3453" i="1"/>
  <c r="AC3453" i="1" s="1"/>
  <c r="S358" i="1"/>
  <c r="S1053" i="1"/>
  <c r="AC1053" i="1" s="1"/>
  <c r="S1128" i="1"/>
  <c r="AF1128" i="1" s="1" a="1"/>
  <c r="AF1128" i="1" s="1"/>
  <c r="E1036" i="7" s="1"/>
  <c r="S1804" i="1"/>
  <c r="AC1804" i="1" s="1"/>
  <c r="S1829" i="1"/>
  <c r="T1829" i="1" s="1"/>
  <c r="S374" i="1"/>
  <c r="AC374" i="1" s="1"/>
  <c r="S480" i="1"/>
  <c r="T480" i="1" s="1"/>
  <c r="S962" i="1"/>
  <c r="AF962" i="1" s="1" a="1"/>
  <c r="AF962" i="1" s="1"/>
  <c r="E870" i="7" s="1"/>
  <c r="S1269" i="1"/>
  <c r="AC1269" i="1" s="1"/>
  <c r="S1308" i="1"/>
  <c r="T1308" i="1" s="1"/>
  <c r="S1244" i="1"/>
  <c r="AF1244" i="1" s="1" a="1"/>
  <c r="AF1244" i="1" s="1"/>
  <c r="E1152" i="7" s="1"/>
  <c r="S1431" i="1"/>
  <c r="AF1431" i="1" s="1" a="1"/>
  <c r="AF1431" i="1" s="1"/>
  <c r="E1339" i="7" s="1"/>
  <c r="S1954" i="1"/>
  <c r="T1954" i="1" s="1"/>
  <c r="S2329" i="1"/>
  <c r="T2329" i="1" s="1"/>
  <c r="S1473" i="1"/>
  <c r="S2525" i="1"/>
  <c r="AC2525" i="1" s="1"/>
  <c r="S3581" i="1"/>
  <c r="S1977" i="1"/>
  <c r="S3462" i="1"/>
  <c r="S1268" i="1"/>
  <c r="S2531" i="1"/>
  <c r="S2273" i="1"/>
  <c r="S1765" i="1"/>
  <c r="S1823" i="1"/>
  <c r="AC1823" i="1" s="1"/>
  <c r="S170" i="1"/>
  <c r="S3470" i="1"/>
  <c r="S190" i="1"/>
  <c r="S1897" i="1"/>
  <c r="S2986" i="1"/>
  <c r="S1016" i="1"/>
  <c r="S3063" i="1"/>
  <c r="S2189" i="1"/>
  <c r="S1741" i="1"/>
  <c r="S179" i="1"/>
  <c r="S2535" i="1"/>
  <c r="S1182" i="1"/>
  <c r="S1613" i="1"/>
  <c r="AF1613" i="1" s="1" a="1"/>
  <c r="AF1613" i="1" s="1"/>
  <c r="E1521" i="7" s="1"/>
  <c r="S2848" i="1"/>
  <c r="S1155" i="1"/>
  <c r="S1213" i="1"/>
  <c r="AC1213" i="1" s="1"/>
  <c r="S229" i="1"/>
  <c r="S242" i="1"/>
  <c r="S2964" i="1"/>
  <c r="S192" i="1"/>
  <c r="S2029" i="1"/>
  <c r="S322" i="1"/>
  <c r="S2256" i="1"/>
  <c r="S1408" i="1"/>
  <c r="AF1408" i="1" s="1" a="1"/>
  <c r="AF1408" i="1" s="1"/>
  <c r="E1316" i="7" s="1"/>
  <c r="S3141" i="1"/>
  <c r="S1262" i="1"/>
  <c r="S2431" i="1"/>
  <c r="S354" i="1"/>
  <c r="S882" i="1"/>
  <c r="AC882" i="1" s="1"/>
  <c r="S209" i="1"/>
  <c r="S1910" i="1"/>
  <c r="S624" i="1"/>
  <c r="AF624" i="1" s="1" a="1"/>
  <c r="AF624" i="1" s="1"/>
  <c r="E532" i="7" s="1"/>
  <c r="S1356" i="1"/>
  <c r="S1940" i="1"/>
  <c r="S546" i="1"/>
  <c r="S2669" i="1"/>
  <c r="S3448" i="1"/>
  <c r="S3302" i="1"/>
  <c r="S2725" i="1"/>
  <c r="S1130" i="1"/>
  <c r="S2976" i="1"/>
  <c r="S918" i="1"/>
  <c r="S1065" i="1"/>
  <c r="S3274" i="1"/>
  <c r="S3237" i="1"/>
  <c r="AC3237" i="1" s="1"/>
  <c r="S2411" i="1"/>
  <c r="S2198" i="1"/>
  <c r="S3105" i="1"/>
  <c r="S1460" i="1"/>
  <c r="AC1460" i="1" s="1"/>
  <c r="S1826" i="1"/>
  <c r="AF1826" i="1" s="1" a="1"/>
  <c r="AF1826" i="1" s="1"/>
  <c r="E1734" i="7" s="1"/>
  <c r="S1426" i="1"/>
  <c r="S908" i="1"/>
  <c r="S605" i="1"/>
  <c r="S2082" i="1"/>
  <c r="S767" i="1"/>
  <c r="S2984" i="1"/>
  <c r="S301" i="1"/>
  <c r="S3387" i="1"/>
  <c r="S3254" i="1"/>
  <c r="S3363" i="1"/>
  <c r="AF3363" i="1" s="1" a="1"/>
  <c r="AF3363" i="1" s="1"/>
  <c r="S2379" i="1"/>
  <c r="S572" i="1"/>
  <c r="S1346" i="1"/>
  <c r="S1064" i="1"/>
  <c r="S3534" i="1"/>
  <c r="S2761" i="1"/>
  <c r="S2215" i="1"/>
  <c r="S2477" i="1"/>
  <c r="S3221" i="1"/>
  <c r="T3221" i="1" s="1"/>
  <c r="S3129" i="1"/>
  <c r="S1712" i="1"/>
  <c r="S1575" i="1"/>
  <c r="S2601" i="1"/>
  <c r="S1732" i="1"/>
  <c r="S796" i="1"/>
  <c r="S1396" i="1"/>
  <c r="S3386" i="1"/>
  <c r="AC3386" i="1" s="1"/>
  <c r="S903" i="1"/>
  <c r="S1180" i="1"/>
  <c r="S742" i="1"/>
  <c r="S2206" i="1"/>
  <c r="S2059" i="1"/>
  <c r="S1650" i="1"/>
  <c r="S711" i="1"/>
  <c r="S533" i="1"/>
  <c r="S2056" i="1"/>
  <c r="S263" i="1"/>
  <c r="S1178" i="1"/>
  <c r="S1756" i="1"/>
  <c r="S2138" i="1"/>
  <c r="S366" i="1"/>
  <c r="S2240" i="1"/>
  <c r="S1992" i="1"/>
  <c r="S2491" i="1"/>
  <c r="S1102" i="1"/>
  <c r="S2729" i="1"/>
  <c r="S1021" i="1"/>
  <c r="S1189" i="1"/>
  <c r="S964" i="1"/>
  <c r="T964" i="1" s="1"/>
  <c r="S2157" i="1"/>
  <c r="S1512" i="1"/>
  <c r="S1468" i="1"/>
  <c r="S1713" i="1"/>
  <c r="AC1713" i="1" s="1"/>
  <c r="S1620" i="1"/>
  <c r="S1730" i="1"/>
  <c r="AC1730" i="1" s="1"/>
  <c r="S1194" i="1"/>
  <c r="S542" i="1"/>
  <c r="AC542" i="1" s="1"/>
  <c r="S1854" i="1"/>
  <c r="S2228" i="1"/>
  <c r="S1263" i="1"/>
  <c r="S914" i="1"/>
  <c r="S567" i="1"/>
  <c r="S532" i="1"/>
  <c r="S361" i="1"/>
  <c r="S172" i="1"/>
  <c r="S309" i="1"/>
  <c r="S3318" i="1"/>
  <c r="S2218" i="1"/>
  <c r="S884" i="1"/>
  <c r="S1798" i="1"/>
  <c r="AC1798" i="1" s="1"/>
  <c r="S177" i="1"/>
  <c r="S234" i="1"/>
  <c r="S809" i="1"/>
  <c r="S899" i="1"/>
  <c r="S142" i="1"/>
  <c r="S2145" i="1"/>
  <c r="S472" i="1"/>
  <c r="S1827" i="1"/>
  <c r="S1972" i="1"/>
  <c r="S206" i="1"/>
  <c r="S988" i="1"/>
  <c r="S1367" i="1"/>
  <c r="S1863" i="1"/>
  <c r="S1280" i="1"/>
  <c r="S3521" i="1"/>
  <c r="S2288" i="1"/>
  <c r="S452" i="1"/>
  <c r="S2460" i="1"/>
  <c r="S3433" i="1"/>
  <c r="S341" i="1"/>
  <c r="S824" i="1"/>
  <c r="S1625" i="1"/>
  <c r="S3422" i="1"/>
  <c r="S2267" i="1"/>
  <c r="S251" i="1"/>
  <c r="S993" i="1"/>
  <c r="S1199" i="1"/>
  <c r="S1247" i="1"/>
  <c r="S2216" i="1"/>
  <c r="S282" i="1"/>
  <c r="S1692" i="1"/>
  <c r="S1698" i="1"/>
  <c r="S754" i="1"/>
  <c r="S728" i="1"/>
  <c r="S1792" i="1"/>
  <c r="S281" i="1"/>
  <c r="S2882" i="1"/>
  <c r="S2488" i="1"/>
  <c r="S1153" i="1"/>
  <c r="S488" i="1"/>
  <c r="S1581" i="1"/>
  <c r="S942" i="1"/>
  <c r="S967" i="1"/>
  <c r="S2333" i="1"/>
  <c r="S1292" i="1"/>
  <c r="S1522" i="1"/>
  <c r="S2019" i="1"/>
  <c r="S3322" i="1"/>
  <c r="S1935" i="1"/>
  <c r="S703" i="1"/>
  <c r="S1328" i="1"/>
  <c r="S1883" i="1"/>
  <c r="S231" i="1"/>
  <c r="S2537" i="1"/>
  <c r="S2762" i="1"/>
  <c r="S1983" i="1"/>
  <c r="S2075" i="1"/>
  <c r="S889" i="1"/>
  <c r="S3119" i="1"/>
  <c r="S628" i="1"/>
  <c r="S3306" i="1"/>
  <c r="S666" i="1"/>
  <c r="S2560" i="1"/>
  <c r="T2560" i="1" s="1"/>
  <c r="S2518" i="1"/>
  <c r="S1147" i="1"/>
  <c r="S2673" i="1"/>
  <c r="S2067" i="1"/>
  <c r="S3054" i="1"/>
  <c r="S2028" i="1"/>
  <c r="S895" i="1"/>
  <c r="S1295" i="1"/>
  <c r="S2974" i="1"/>
  <c r="S1993" i="1"/>
  <c r="AF1993" i="1" s="1" a="1"/>
  <c r="AF1993" i="1" s="1"/>
  <c r="E1901" i="7" s="1"/>
  <c r="S3523" i="1"/>
  <c r="S451" i="1"/>
  <c r="S293" i="1"/>
  <c r="S174" i="1"/>
  <c r="S1740" i="1"/>
  <c r="S778" i="1"/>
  <c r="S990" i="1"/>
  <c r="S619" i="1"/>
  <c r="S1455" i="1"/>
  <c r="S2010" i="1"/>
  <c r="S566" i="1"/>
  <c r="AF566" i="1" s="1" a="1"/>
  <c r="AF566" i="1" s="1"/>
  <c r="E474" i="7" s="1"/>
  <c r="S2942" i="1"/>
  <c r="S3568" i="1"/>
  <c r="S2787" i="1"/>
  <c r="S3219" i="1"/>
  <c r="S2090" i="1"/>
  <c r="S2659" i="1"/>
  <c r="S764" i="1"/>
  <c r="S1748" i="1"/>
  <c r="S2872" i="1"/>
  <c r="AD123" i="1"/>
  <c r="S1404" i="1"/>
  <c r="S832" i="1"/>
  <c r="S1201" i="1"/>
  <c r="T1201" i="1" s="1"/>
  <c r="S2346" i="1"/>
  <c r="S1490" i="1"/>
  <c r="S1352" i="1"/>
  <c r="S1469" i="1"/>
  <c r="S1307" i="1"/>
  <c r="S3358" i="1"/>
  <c r="S1771" i="1"/>
  <c r="S921" i="1"/>
  <c r="S2114" i="1"/>
  <c r="S844" i="1"/>
  <c r="T844" i="1" s="1"/>
  <c r="S1809" i="1"/>
  <c r="S201" i="1"/>
  <c r="T201" i="1" s="1"/>
  <c r="S1776" i="1"/>
  <c r="AC1776" i="1" s="1"/>
  <c r="S1082" i="1"/>
  <c r="S854" i="1"/>
  <c r="S1246" i="1"/>
  <c r="S2328" i="1"/>
  <c r="S1862" i="1"/>
  <c r="AF1862" i="1" s="1" a="1"/>
  <c r="AF1862" i="1" s="1"/>
  <c r="E1770" i="7" s="1"/>
  <c r="S2057" i="1"/>
  <c r="S1952" i="1"/>
  <c r="S1138" i="1"/>
  <c r="T1138" i="1" s="1"/>
  <c r="S1451" i="1"/>
  <c r="S3276" i="1"/>
  <c r="S1223" i="1"/>
  <c r="S205" i="1"/>
  <c r="S1300" i="1"/>
  <c r="S3438" i="1"/>
  <c r="S1807" i="1"/>
  <c r="S1351" i="1"/>
  <c r="AF1351" i="1" s="1" a="1"/>
  <c r="AF1351" i="1" s="1"/>
  <c r="E1259" i="7" s="1"/>
  <c r="S173" i="1"/>
  <c r="S2636" i="1"/>
  <c r="S514" i="1"/>
  <c r="S3232" i="1"/>
  <c r="S1073" i="1"/>
  <c r="S927" i="1"/>
  <c r="S1046" i="1"/>
  <c r="AC1046" i="1" s="1"/>
  <c r="S3515" i="1"/>
  <c r="S1066" i="1"/>
  <c r="S2480" i="1"/>
  <c r="AC2480" i="1" s="1"/>
  <c r="S774" i="1"/>
  <c r="S2606" i="1"/>
  <c r="S2407" i="1"/>
  <c r="S2352" i="1"/>
  <c r="S788" i="1"/>
  <c r="S1240" i="1"/>
  <c r="S693" i="1"/>
  <c r="S1500" i="1"/>
  <c r="S496" i="1"/>
  <c r="S236" i="1"/>
  <c r="S1719" i="1"/>
  <c r="S1081" i="1"/>
  <c r="AC1081" i="1" s="1"/>
  <c r="S2959" i="1"/>
  <c r="S2563" i="1"/>
  <c r="S2292" i="1"/>
  <c r="S3175" i="1"/>
  <c r="AC3175" i="1" s="1"/>
  <c r="S1727" i="1"/>
  <c r="S2562" i="1"/>
  <c r="AF2562" i="1" s="1" a="1"/>
  <c r="AF2562" i="1" s="1"/>
  <c r="E2470" i="7" s="1"/>
  <c r="S1217" i="1"/>
  <c r="S1202" i="1"/>
  <c r="S821" i="1"/>
  <c r="AF821" i="1" s="1" a="1"/>
  <c r="AF821" i="1" s="1"/>
  <c r="E729" i="7" s="1"/>
  <c r="S478" i="1"/>
  <c r="S1559" i="1"/>
  <c r="S198" i="1"/>
  <c r="AF198" i="1" s="1" a="1"/>
  <c r="AF198" i="1" s="1"/>
  <c r="E106" i="7" s="1"/>
  <c r="S2350" i="1"/>
  <c r="AC2350" i="1" s="1"/>
  <c r="S792" i="1"/>
  <c r="S3505" i="1"/>
  <c r="S3148" i="1"/>
  <c r="S1843" i="1"/>
  <c r="S2916" i="1"/>
  <c r="S2473" i="1"/>
  <c r="S579" i="1"/>
  <c r="AC579" i="1" s="1"/>
  <c r="S1093" i="1"/>
  <c r="S969" i="1"/>
  <c r="S1025" i="1"/>
  <c r="S3402" i="1"/>
  <c r="S684" i="1"/>
  <c r="S3172" i="1"/>
  <c r="S3325" i="1"/>
  <c r="S3286" i="1"/>
  <c r="S1662" i="1"/>
  <c r="S699" i="1"/>
  <c r="AF699" i="1" s="1" a="1"/>
  <c r="AF699" i="1" s="1"/>
  <c r="E607" i="7" s="1"/>
  <c r="S130" i="1"/>
  <c r="S2402" i="1"/>
  <c r="S3080" i="1"/>
  <c r="S194" i="1"/>
  <c r="S2700" i="1"/>
  <c r="S3330" i="1"/>
  <c r="S2555" i="1"/>
  <c r="S1368" i="1"/>
  <c r="S2235" i="1"/>
  <c r="S1586" i="1"/>
  <c r="S653" i="1"/>
  <c r="S2914" i="1"/>
  <c r="S870" i="1"/>
  <c r="AC870" i="1" s="1"/>
  <c r="S3193" i="1"/>
  <c r="S3028" i="1"/>
  <c r="S3381" i="1"/>
  <c r="AC3381" i="1" s="1"/>
  <c r="S1899" i="1"/>
  <c r="S2624" i="1"/>
  <c r="S557" i="1"/>
  <c r="S2231" i="1"/>
  <c r="X120" i="1"/>
  <c r="B28" i="7" s="1"/>
  <c r="S2416" i="1"/>
  <c r="S1736" i="1"/>
  <c r="S184" i="1"/>
  <c r="S637" i="1"/>
  <c r="S391" i="1"/>
  <c r="S599" i="1"/>
  <c r="S3409" i="1"/>
  <c r="S513" i="1"/>
  <c r="S549" i="1"/>
  <c r="T549" i="1" s="1"/>
  <c r="S1001" i="1"/>
  <c r="S1543" i="1"/>
  <c r="S646" i="1"/>
  <c r="S1666" i="1"/>
  <c r="S1326" i="1"/>
  <c r="S385" i="1"/>
  <c r="S2007" i="1"/>
  <c r="S3337" i="1"/>
  <c r="S1618" i="1"/>
  <c r="S770" i="1"/>
  <c r="S3395" i="1"/>
  <c r="S288" i="1"/>
  <c r="S3492" i="1"/>
  <c r="S2454" i="1"/>
  <c r="S266" i="1"/>
  <c r="AC266" i="1" s="1"/>
  <c r="S1278" i="1"/>
  <c r="S1435" i="1"/>
  <c r="AF1435" i="1" s="1" a="1"/>
  <c r="AF1435" i="1" s="1"/>
  <c r="E1343" i="7" s="1"/>
  <c r="S2930" i="1"/>
  <c r="S303" i="1"/>
  <c r="AC303" i="1" s="1"/>
  <c r="S730" i="1"/>
  <c r="AF730" i="1" s="1" a="1"/>
  <c r="AF730" i="1" s="1"/>
  <c r="E638" i="7" s="1"/>
  <c r="S1486" i="1"/>
  <c r="S805" i="1"/>
  <c r="AF805" i="1" s="1" a="1"/>
  <c r="AF805" i="1" s="1"/>
  <c r="E713" i="7" s="1"/>
  <c r="AI118" i="1"/>
  <c r="G26" i="7" s="1"/>
  <c r="S3360" i="1"/>
  <c r="S1533" i="1"/>
  <c r="AF1533" i="1" s="1" a="1"/>
  <c r="AF1533" i="1" s="1"/>
  <c r="E1441" i="7" s="1"/>
  <c r="S2956" i="1"/>
  <c r="AF2956" i="1" s="1" a="1"/>
  <c r="AF2956" i="1" s="1"/>
  <c r="E2864" i="7" s="1"/>
  <c r="S906" i="1"/>
  <c r="S861" i="1"/>
  <c r="S3398" i="1"/>
  <c r="S1731" i="1"/>
  <c r="S876" i="1"/>
  <c r="T876" i="1" s="1"/>
  <c r="S1874" i="1"/>
  <c r="T1874" i="1" s="1"/>
  <c r="S187" i="1"/>
  <c r="AF187" i="1" s="1" a="1"/>
  <c r="AF187" i="1" s="1"/>
  <c r="E95" i="7" s="1"/>
  <c r="S1427" i="1"/>
  <c r="S790" i="1"/>
  <c r="S3314" i="1"/>
  <c r="T3314" i="1" s="1"/>
  <c r="S2257" i="1"/>
  <c r="S3233" i="1"/>
  <c r="S1132" i="1"/>
  <c r="S1095" i="1"/>
  <c r="S1216" i="1"/>
  <c r="S394" i="1"/>
  <c r="S1845" i="1"/>
  <c r="S1106" i="1"/>
  <c r="S1371" i="1"/>
  <c r="S3415" i="1"/>
  <c r="S128" i="1"/>
  <c r="S1820" i="1"/>
  <c r="S890" i="1"/>
  <c r="AC890" i="1" s="1"/>
  <c r="S569" i="1"/>
  <c r="S3126" i="1"/>
  <c r="S138" i="1"/>
  <c r="S2150" i="1"/>
  <c r="S1532" i="1"/>
  <c r="S1956" i="1"/>
  <c r="S509" i="1"/>
  <c r="S1571" i="1"/>
  <c r="S761" i="1"/>
  <c r="S522" i="1"/>
  <c r="S258" i="1"/>
  <c r="S383" i="1"/>
  <c r="S3411" i="1"/>
  <c r="S3271" i="1"/>
  <c r="S473" i="1"/>
  <c r="S2009" i="1"/>
  <c r="S1061" i="1"/>
  <c r="S929" i="1"/>
  <c r="AC929" i="1" s="1"/>
  <c r="S2590" i="1"/>
  <c r="S3445" i="1"/>
  <c r="S338" i="1"/>
  <c r="S2281" i="1"/>
  <c r="AC2281" i="1" s="1"/>
  <c r="S467" i="1"/>
  <c r="S466" i="1"/>
  <c r="S1121" i="1"/>
  <c r="S3199" i="1"/>
  <c r="S2867" i="1"/>
  <c r="S515" i="1"/>
  <c r="S1902" i="1"/>
  <c r="S1109" i="1"/>
  <c r="S1353" i="1"/>
  <c r="S3347" i="1"/>
  <c r="S2368" i="1"/>
  <c r="S216" i="1"/>
  <c r="S517" i="1"/>
  <c r="S186" i="1"/>
  <c r="S2602" i="1"/>
  <c r="S1648" i="1"/>
  <c r="S3295" i="1"/>
  <c r="S2815" i="1"/>
  <c r="S342" i="1"/>
  <c r="S2543" i="1"/>
  <c r="S2969" i="1"/>
  <c r="S938" i="1"/>
  <c r="S2428" i="1"/>
  <c r="S1667" i="1"/>
  <c r="S2650" i="1"/>
  <c r="S421" i="1"/>
  <c r="S601" i="1"/>
  <c r="S3555" i="1"/>
  <c r="S2839" i="1"/>
  <c r="S2968" i="1"/>
  <c r="S874" i="1"/>
  <c r="S3442" i="1"/>
  <c r="AC3442" i="1" s="1"/>
  <c r="S2223" i="1"/>
  <c r="AF2223" i="1" s="1" a="1"/>
  <c r="AF2223" i="1" s="1"/>
  <c r="E2131" i="7" s="1"/>
  <c r="S2809" i="1"/>
  <c r="S2859" i="1"/>
  <c r="T2859" i="1" s="1"/>
  <c r="S1508" i="1"/>
  <c r="S2366" i="1"/>
  <c r="AF2366" i="1" s="1" a="1"/>
  <c r="AF2366" i="1" s="1"/>
  <c r="E2274" i="7" s="1"/>
  <c r="X118" i="1"/>
  <c r="B26" i="7" s="1"/>
  <c r="S2351" i="1"/>
  <c r="S2047" i="1"/>
  <c r="S869" i="1"/>
  <c r="S1605" i="1"/>
  <c r="S1111" i="1"/>
  <c r="S623" i="1"/>
  <c r="S1783" i="1"/>
  <c r="S1842" i="1"/>
  <c r="S232" i="1"/>
  <c r="S1291" i="1"/>
  <c r="S2372" i="1"/>
  <c r="S543" i="1"/>
  <c r="S2892" i="1"/>
  <c r="S2847" i="1"/>
  <c r="S1086" i="1"/>
  <c r="S379" i="1"/>
  <c r="S1037" i="1"/>
  <c r="S2639" i="1"/>
  <c r="S1928" i="1"/>
  <c r="S1636" i="1"/>
  <c r="S1014" i="1"/>
  <c r="S2784" i="1"/>
  <c r="S800" i="1"/>
  <c r="S2908" i="1"/>
  <c r="S1950" i="1"/>
  <c r="S3464" i="1"/>
  <c r="S997" i="1"/>
  <c r="S1078" i="1"/>
  <c r="S2367" i="1"/>
  <c r="S3098" i="1"/>
  <c r="S896" i="1"/>
  <c r="S668" i="1"/>
  <c r="S178" i="1"/>
  <c r="S3049" i="1"/>
  <c r="S2793" i="1"/>
  <c r="T2793" i="1" s="1"/>
  <c r="S153" i="1"/>
  <c r="T153" i="1" s="1"/>
  <c r="S2714" i="1"/>
  <c r="AF2714" i="1" s="1" a="1"/>
  <c r="AF2714" i="1" s="1"/>
  <c r="E2622" i="7" s="1"/>
  <c r="S3267" i="1"/>
  <c r="AC3267" i="1" s="1"/>
  <c r="S598" i="1"/>
  <c r="S952" i="1"/>
  <c r="S2598" i="1"/>
  <c r="S2529" i="1"/>
  <c r="S2671" i="1"/>
  <c r="S2178" i="1"/>
  <c r="S2775" i="1"/>
  <c r="S875" i="1"/>
  <c r="S3210" i="1"/>
  <c r="S933" i="1"/>
  <c r="S2967" i="1"/>
  <c r="S1177" i="1"/>
  <c r="S3156" i="1"/>
  <c r="S2693" i="1"/>
  <c r="S3551" i="1"/>
  <c r="S2302" i="1"/>
  <c r="S3339" i="1"/>
  <c r="S2417" i="1"/>
  <c r="T2417" i="1" s="1"/>
  <c r="S2020" i="1"/>
  <c r="S2799" i="1"/>
  <c r="S2143" i="1"/>
  <c r="S2441" i="1"/>
  <c r="S171" i="1"/>
  <c r="S696" i="1"/>
  <c r="S1226" i="1"/>
  <c r="S1547" i="1"/>
  <c r="S3042" i="1"/>
  <c r="S1800" i="1"/>
  <c r="S1277" i="1"/>
  <c r="S2924" i="1"/>
  <c r="S3066" i="1"/>
  <c r="S183" i="1"/>
  <c r="S334" i="1"/>
  <c r="S1360" i="1"/>
  <c r="S1187" i="1"/>
  <c r="AC1187" i="1" s="1"/>
  <c r="S1980" i="1"/>
  <c r="S2081" i="1"/>
  <c r="S1601" i="1"/>
  <c r="S1700" i="1"/>
  <c r="S2012" i="1"/>
  <c r="S2139" i="1"/>
  <c r="S3559" i="1"/>
  <c r="S3508" i="1"/>
  <c r="S3319" i="1"/>
  <c r="S3046" i="1"/>
  <c r="S1324" i="1"/>
  <c r="S2479" i="1"/>
  <c r="S1057" i="1"/>
  <c r="S3571" i="1"/>
  <c r="S246" i="1"/>
  <c r="AF246" i="1" s="1" a="1"/>
  <c r="AF246" i="1" s="1"/>
  <c r="E154" i="7" s="1"/>
  <c r="S3040" i="1"/>
  <c r="S2058" i="1"/>
  <c r="S3406" i="1"/>
  <c r="S2718" i="1"/>
  <c r="S2300" i="1"/>
  <c r="S3155" i="1"/>
  <c r="S502" i="1"/>
  <c r="S2463" i="1"/>
  <c r="S2066" i="1"/>
  <c r="S3059" i="1"/>
  <c r="AC3059" i="1" s="1"/>
  <c r="S1055" i="1"/>
  <c r="S2266" i="1"/>
  <c r="S2263" i="1"/>
  <c r="AF2263" i="1" s="1" a="1"/>
  <c r="AF2263" i="1" s="1"/>
  <c r="E2171" i="7" s="1"/>
  <c r="S3131" i="1"/>
  <c r="T3131" i="1" s="1"/>
  <c r="S2015" i="1"/>
  <c r="S1626" i="1"/>
  <c r="S3430" i="1"/>
  <c r="S2493" i="1"/>
  <c r="S930" i="1"/>
  <c r="AF930" i="1" s="1" a="1"/>
  <c r="AF930" i="1" s="1"/>
  <c r="E838" i="7" s="1"/>
  <c r="S3197" i="1"/>
  <c r="S2161" i="1"/>
  <c r="S3513" i="1"/>
  <c r="S1552" i="1"/>
  <c r="S729" i="1"/>
  <c r="S751" i="1"/>
  <c r="AC751" i="1" s="1"/>
  <c r="S2252" i="1"/>
  <c r="S2595" i="1"/>
  <c r="S1161" i="1"/>
  <c r="AC1161" i="1" s="1"/>
  <c r="S1984" i="1"/>
  <c r="S1163" i="1"/>
  <c r="S1867" i="1"/>
  <c r="S3222" i="1"/>
  <c r="S3235" i="1"/>
  <c r="S2377" i="1"/>
  <c r="S2151" i="1"/>
  <c r="S2038" i="1"/>
  <c r="S1693" i="1"/>
  <c r="S3403" i="1"/>
  <c r="S3100" i="1"/>
  <c r="S2962" i="1"/>
  <c r="S2171" i="1"/>
  <c r="S2420" i="1"/>
  <c r="S2433" i="1"/>
  <c r="AC2433" i="1" s="1"/>
  <c r="S2578" i="1"/>
  <c r="S3351" i="1"/>
  <c r="S460" i="1"/>
  <c r="S631" i="1"/>
  <c r="S1612" i="1"/>
  <c r="AI124" i="1"/>
  <c r="G32" i="7" s="1"/>
  <c r="S665" i="1"/>
  <c r="S2561" i="1"/>
  <c r="S2394" i="1"/>
  <c r="S1024" i="1"/>
  <c r="S973" i="1"/>
  <c r="S2936" i="1"/>
  <c r="S2808" i="1"/>
  <c r="AC2808" i="1" s="1"/>
  <c r="S2270" i="1"/>
  <c r="T2270" i="1" s="1"/>
  <c r="S1340" i="1"/>
  <c r="S987" i="1"/>
  <c r="S506" i="1"/>
  <c r="S2092" i="1"/>
  <c r="S2111" i="1"/>
  <c r="S3246" i="1"/>
  <c r="S316" i="1"/>
  <c r="S3022" i="1"/>
  <c r="S1672" i="1"/>
  <c r="S950" i="1"/>
  <c r="T950" i="1" s="1"/>
  <c r="S2470" i="1"/>
  <c r="AF2470" i="1" s="1" a="1"/>
  <c r="AF2470" i="1" s="1"/>
  <c r="E2378" i="7" s="1"/>
  <c r="S2696" i="1"/>
  <c r="AF2696" i="1" s="1" a="1"/>
  <c r="AF2696" i="1" s="1"/>
  <c r="E2604" i="7" s="1"/>
  <c r="S3458" i="1"/>
  <c r="AC3458" i="1" s="1"/>
  <c r="S2336" i="1"/>
  <c r="S2448" i="1"/>
  <c r="S2152" i="1"/>
  <c r="S2592" i="1"/>
  <c r="S3147" i="1"/>
  <c r="S1971" i="1"/>
  <c r="S2365" i="1"/>
  <c r="S1315" i="1"/>
  <c r="S2449" i="1"/>
  <c r="AF2449" i="1" s="1" a="1"/>
  <c r="AF2449" i="1" s="1"/>
  <c r="E2357" i="7" s="1"/>
  <c r="S3044" i="1"/>
  <c r="T3044" i="1" s="1"/>
  <c r="S1853" i="1"/>
  <c r="AF1853" i="1" s="1" a="1"/>
  <c r="AF1853" i="1" s="1"/>
  <c r="E1761" i="7" s="1"/>
  <c r="S3377" i="1"/>
  <c r="T3377" i="1" s="1"/>
  <c r="S2715" i="1"/>
  <c r="T2715" i="1" s="1"/>
  <c r="S311" i="1"/>
  <c r="AC311" i="1" s="1"/>
  <c r="S1392" i="1"/>
  <c r="S1880" i="1"/>
  <c r="T1880" i="1" s="1"/>
  <c r="S3397" i="1"/>
  <c r="AC3397" i="1" s="1"/>
  <c r="S2852" i="1"/>
  <c r="S3277" i="1"/>
  <c r="AF3277" i="1" s="1" a="1"/>
  <c r="AF3277" i="1" s="1"/>
  <c r="S2343" i="1"/>
  <c r="T2343" i="1" s="1"/>
  <c r="S1524" i="1"/>
  <c r="AC1524" i="1" s="1"/>
  <c r="S2890" i="1"/>
  <c r="S2849" i="1"/>
  <c r="S3545" i="1"/>
  <c r="S3069" i="1"/>
  <c r="AC3069" i="1" s="1"/>
  <c r="S2290" i="1"/>
  <c r="S3065" i="1"/>
  <c r="S748" i="1"/>
  <c r="S3093" i="1"/>
  <c r="S424" i="1"/>
  <c r="S1758" i="1"/>
  <c r="S343" i="1"/>
  <c r="S337" i="1"/>
  <c r="S1878" i="1"/>
  <c r="S2123" i="1"/>
  <c r="S445" i="1"/>
  <c r="S713" i="1"/>
  <c r="S1651" i="1"/>
  <c r="S1859" i="1"/>
  <c r="S2919" i="1"/>
  <c r="S1737" i="1"/>
  <c r="S2526" i="1"/>
  <c r="S3038" i="1"/>
  <c r="S3572" i="1"/>
  <c r="S1033" i="1"/>
  <c r="S3390" i="1"/>
  <c r="S1436" i="1"/>
  <c r="S562" i="1"/>
  <c r="S1560" i="1"/>
  <c r="S609" i="1"/>
  <c r="S2340" i="1"/>
  <c r="S2770" i="1"/>
  <c r="S1982" i="1"/>
  <c r="S3359" i="1"/>
  <c r="S3071" i="1"/>
  <c r="S2523" i="1"/>
  <c r="S1521" i="1"/>
  <c r="S2055" i="1"/>
  <c r="S1507" i="1"/>
  <c r="S3459" i="1"/>
  <c r="S2753" i="1"/>
  <c r="S3475" i="1"/>
  <c r="S3284" i="1"/>
  <c r="S213" i="1"/>
  <c r="S1159" i="1"/>
  <c r="S3096" i="1"/>
  <c r="S632" i="1"/>
  <c r="S1931" i="1"/>
  <c r="S2282" i="1"/>
  <c r="S3248" i="1"/>
  <c r="S1094" i="1"/>
  <c r="S2876" i="1"/>
  <c r="S2148" i="1"/>
  <c r="S2112" i="1"/>
  <c r="S1208" i="1"/>
  <c r="S1987" i="1"/>
  <c r="S762" i="1"/>
  <c r="S2191" i="1"/>
  <c r="S2829" i="1"/>
  <c r="S2100" i="1"/>
  <c r="S3338" i="1"/>
  <c r="S2319" i="1"/>
  <c r="S670" i="1"/>
  <c r="S3400" i="1"/>
  <c r="S1203" i="1"/>
  <c r="S842" i="1"/>
  <c r="S2023" i="1"/>
  <c r="S1775" i="1"/>
  <c r="S1881" i="1"/>
  <c r="S3539" i="1"/>
  <c r="S544" i="1"/>
  <c r="S2685" i="1"/>
  <c r="S2140" i="1"/>
  <c r="S2155" i="1"/>
  <c r="S661" i="1"/>
  <c r="S926" i="1"/>
  <c r="S1470" i="1"/>
  <c r="S779" i="1"/>
  <c r="S1166" i="1"/>
  <c r="S2098" i="1"/>
  <c r="S1359" i="1"/>
  <c r="S1513" i="1"/>
  <c r="S2305" i="1"/>
  <c r="S3495" i="1"/>
  <c r="S3517" i="1"/>
  <c r="S3455" i="1"/>
  <c r="S3290" i="1"/>
  <c r="S2392" i="1"/>
  <c r="S2570" i="1"/>
  <c r="S3346" i="1"/>
  <c r="S999" i="1"/>
  <c r="S2583" i="1"/>
  <c r="S700" i="1"/>
  <c r="S3012" i="1"/>
  <c r="S3067" i="1"/>
  <c r="S2031" i="1"/>
  <c r="S224" i="1"/>
  <c r="S2701" i="1"/>
  <c r="S1152" i="1"/>
  <c r="S157" i="1"/>
  <c r="S388" i="1"/>
  <c r="S2301" i="1"/>
  <c r="S1391" i="1"/>
  <c r="S482" i="1"/>
  <c r="AF482" i="1" s="1" a="1"/>
  <c r="AF482" i="1" s="1"/>
  <c r="E390" i="7" s="1"/>
  <c r="S1120" i="1"/>
  <c r="T1120" i="1" s="1"/>
  <c r="S1918" i="1"/>
  <c r="T1918" i="1" s="1"/>
  <c r="S1903" i="1"/>
  <c r="S1047" i="1"/>
  <c r="S2227" i="1"/>
  <c r="S2485" i="1"/>
  <c r="S660" i="1"/>
  <c r="S2712" i="1"/>
  <c r="S2119" i="1"/>
  <c r="S3151" i="1"/>
  <c r="S3166" i="1"/>
  <c r="S1637" i="1"/>
  <c r="S630" i="1"/>
  <c r="T630" i="1" s="1"/>
  <c r="S2983" i="1"/>
  <c r="S3452" i="1"/>
  <c r="T3452" i="1" s="1"/>
  <c r="S3467" i="1"/>
  <c r="S1527" i="1"/>
  <c r="S3294" i="1"/>
  <c r="S1572" i="1"/>
  <c r="S3189" i="1"/>
  <c r="AF3189" i="1" s="1" a="1"/>
  <c r="AF3189" i="1" s="1"/>
  <c r="S2764" i="1"/>
  <c r="S2278" i="1"/>
  <c r="T2278" i="1" s="1"/>
  <c r="S1926" i="1"/>
  <c r="T1926" i="1" s="1"/>
  <c r="S2496" i="1"/>
  <c r="S1999" i="1"/>
  <c r="S2733" i="1"/>
  <c r="S2490" i="1"/>
  <c r="S1709" i="1"/>
  <c r="S2421" i="1"/>
  <c r="S2949" i="1"/>
  <c r="S2168" i="1"/>
  <c r="S3385" i="1"/>
  <c r="S144" i="1"/>
  <c r="S2843" i="1"/>
  <c r="S501" i="1"/>
  <c r="AF501" i="1" s="1" a="1"/>
  <c r="AF501" i="1" s="1"/>
  <c r="E409" i="7" s="1"/>
  <c r="S1383" i="1"/>
  <c r="T1383" i="1" s="1"/>
  <c r="S961" i="1"/>
  <c r="S642" i="1"/>
  <c r="AC642" i="1" s="1"/>
  <c r="S2121" i="1"/>
  <c r="S1518" i="1"/>
  <c r="S2593" i="1"/>
  <c r="S3137" i="1"/>
  <c r="S219" i="1"/>
  <c r="S1711" i="1"/>
  <c r="AF1711" i="1" s="1" a="1"/>
  <c r="AF1711" i="1" s="1"/>
  <c r="E1619" i="7" s="1"/>
  <c r="S2599" i="1"/>
  <c r="T2599" i="1" s="1"/>
  <c r="S181" i="1"/>
  <c r="S1796" i="1"/>
  <c r="S3410" i="1"/>
  <c r="S3299" i="1"/>
  <c r="S2234" i="1"/>
  <c r="S2435" i="1"/>
  <c r="S2486" i="1"/>
  <c r="S1173" i="1"/>
  <c r="S2514" i="1"/>
  <c r="S2286" i="1"/>
  <c r="S1176" i="1"/>
  <c r="S1434" i="1"/>
  <c r="S2581" i="1"/>
  <c r="S3079" i="1"/>
  <c r="S278" i="1"/>
  <c r="S607" i="1"/>
  <c r="S3532" i="1"/>
  <c r="S2341" i="1"/>
  <c r="S636" i="1"/>
  <c r="AC636" i="1" s="1"/>
  <c r="S1773" i="1"/>
  <c r="S3140" i="1"/>
  <c r="S2910" i="1"/>
  <c r="AF2910" i="1" s="1" a="1"/>
  <c r="AF2910" i="1" s="1"/>
  <c r="E2818" i="7" s="1"/>
  <c r="S3437" i="1"/>
  <c r="S2709" i="1"/>
  <c r="AF2709" i="1" s="1" a="1"/>
  <c r="AF2709" i="1" s="1"/>
  <c r="E2617" i="7" s="1"/>
  <c r="S3027" i="1"/>
  <c r="S1550" i="1"/>
  <c r="AC1550" i="1" s="1"/>
  <c r="S3011" i="1"/>
  <c r="S1943" i="1"/>
  <c r="T1943" i="1" s="1"/>
  <c r="S1538" i="1"/>
  <c r="S3564" i="1"/>
  <c r="T3564" i="1" s="1"/>
  <c r="S2995" i="1"/>
  <c r="T2995" i="1" s="1"/>
  <c r="S915" i="1"/>
  <c r="AC915" i="1" s="1"/>
  <c r="S2945" i="1"/>
  <c r="S2612" i="1"/>
  <c r="S1376" i="1"/>
  <c r="AF1376" i="1" s="1" a="1"/>
  <c r="AF1376" i="1" s="1"/>
  <c r="E1284" i="7" s="1"/>
  <c r="S283" i="1"/>
  <c r="AC283" i="1" s="1"/>
  <c r="S291" i="1"/>
  <c r="S3158" i="1"/>
  <c r="S3307" i="1"/>
  <c r="S627" i="1"/>
  <c r="S1149" i="1"/>
  <c r="S1438" i="1"/>
  <c r="S719" i="1"/>
  <c r="AF719" i="1" s="1" a="1"/>
  <c r="AF719" i="1" s="1"/>
  <c r="E627" i="7" s="1"/>
  <c r="S1407" i="1"/>
  <c r="T1407" i="1" s="1"/>
  <c r="S1335" i="1"/>
  <c r="S3566" i="1"/>
  <c r="S2856" i="1"/>
  <c r="S1390" i="1"/>
  <c r="T1390" i="1" s="1"/>
  <c r="S2344" i="1"/>
  <c r="S3355" i="1"/>
  <c r="S813" i="1"/>
  <c r="S2093" i="1"/>
  <c r="S2768" i="1"/>
  <c r="S1961" i="1"/>
  <c r="S2414" i="1"/>
  <c r="S613" i="1"/>
  <c r="S1602" i="1"/>
  <c r="S2604" i="1"/>
  <c r="S2748" i="1"/>
  <c r="S2527" i="1"/>
  <c r="AC2527" i="1" s="1"/>
  <c r="S2423" i="1"/>
  <c r="S2212" i="1"/>
  <c r="S1030" i="1"/>
  <c r="S1768" i="1"/>
  <c r="S1296" i="1"/>
  <c r="S1932" i="1"/>
  <c r="S2224" i="1"/>
  <c r="S1207" i="1"/>
  <c r="S398" i="1"/>
  <c r="S3384" i="1"/>
  <c r="S1200" i="1"/>
  <c r="S2049" i="1"/>
  <c r="S1043" i="1"/>
  <c r="S871" i="1"/>
  <c r="S3531" i="1"/>
  <c r="S3266" i="1"/>
  <c r="S1997" i="1"/>
  <c r="S3282" i="1"/>
  <c r="S2509" i="1"/>
  <c r="S1900" i="1"/>
  <c r="S3466" i="1"/>
  <c r="S1801" i="1"/>
  <c r="T1801" i="1" s="1"/>
  <c r="S304" i="1"/>
  <c r="T304" i="1" s="1"/>
  <c r="S2540" i="1"/>
  <c r="S2822" i="1"/>
  <c r="S2201" i="1"/>
  <c r="S2522" i="1"/>
  <c r="T2522" i="1" s="1"/>
  <c r="S1962" i="1"/>
  <c r="T1962" i="1" s="1"/>
  <c r="S2786" i="1"/>
  <c r="AF2786" i="1" s="1" a="1"/>
  <c r="AF2786" i="1" s="1"/>
  <c r="E2694" i="7" s="1"/>
  <c r="S2361" i="1"/>
  <c r="AC2361" i="1" s="1"/>
  <c r="S3152" i="1"/>
  <c r="S2197" i="1"/>
  <c r="AF2197" i="1" s="1" a="1"/>
  <c r="AF2197" i="1" s="1"/>
  <c r="E2105" i="7" s="1"/>
  <c r="S1967" i="1"/>
  <c r="S1017" i="1"/>
  <c r="T1017" i="1" s="1"/>
  <c r="S1437" i="1"/>
  <c r="AC1437" i="1" s="1"/>
  <c r="S3498" i="1"/>
  <c r="S2284" i="1"/>
  <c r="S3303" i="1"/>
  <c r="S2915" i="1"/>
  <c r="S3536" i="1"/>
  <c r="AF3536" i="1" s="1" a="1"/>
  <c r="AF3536" i="1" s="1"/>
  <c r="S3380" i="1"/>
  <c r="S2408" i="1"/>
  <c r="AF2408" i="1" s="1" a="1"/>
  <c r="AF2408" i="1" s="1"/>
  <c r="E2316" i="7" s="1"/>
  <c r="S3460" i="1"/>
  <c r="AC3460" i="1" s="1"/>
  <c r="S3296" i="1"/>
  <c r="S780" i="1"/>
  <c r="AC780" i="1" s="1"/>
  <c r="S2975" i="1"/>
  <c r="S2632" i="1"/>
  <c r="S2858" i="1"/>
  <c r="AC2858" i="1" s="1"/>
  <c r="S2183" i="1"/>
  <c r="S241" i="1"/>
  <c r="S3239" i="1"/>
  <c r="S1939" i="1"/>
  <c r="S2103" i="1"/>
  <c r="S2382" i="1"/>
  <c r="S1840" i="1"/>
  <c r="S1822" i="1"/>
  <c r="S2767" i="1"/>
  <c r="S314" i="1"/>
  <c r="S2247" i="1"/>
  <c r="S3473" i="1"/>
  <c r="S3554" i="1"/>
  <c r="S1288" i="1"/>
  <c r="S1714" i="1"/>
  <c r="S3094" i="1"/>
  <c r="AC3094" i="1" s="1"/>
  <c r="S2064" i="1"/>
  <c r="S2205" i="1"/>
  <c r="S2641" i="1"/>
  <c r="S2990" i="1"/>
  <c r="S2221" i="1"/>
  <c r="S3013" i="1"/>
  <c r="S408" i="1"/>
  <c r="S2030" i="1"/>
  <c r="T2030" i="1" s="1"/>
  <c r="S2985" i="1"/>
  <c r="S838" i="1"/>
  <c r="S2820" i="1"/>
  <c r="S3213" i="1"/>
  <c r="S2747" i="1"/>
  <c r="AF2747" i="1" s="1" a="1"/>
  <c r="AF2747" i="1" s="1"/>
  <c r="E2655" i="7" s="1"/>
  <c r="S970" i="1"/>
  <c r="S3502" i="1"/>
  <c r="S2758" i="1"/>
  <c r="AF2758" i="1" s="1" a="1"/>
  <c r="AF2758" i="1" s="1"/>
  <c r="E2666" i="7" s="1"/>
  <c r="S1645" i="1"/>
  <c r="S1675" i="1"/>
  <c r="S3163" i="1"/>
  <c r="S3026" i="1"/>
  <c r="S2026" i="1"/>
  <c r="S1136" i="1"/>
  <c r="S2794" i="1"/>
  <c r="S188" i="1"/>
  <c r="S292" i="1"/>
  <c r="S1104" i="1"/>
  <c r="S830" i="1"/>
  <c r="S3469" i="1"/>
  <c r="S2113" i="1"/>
  <c r="S1380" i="1"/>
  <c r="S1103" i="1"/>
  <c r="S1361" i="1"/>
  <c r="S1113" i="1"/>
  <c r="S1343" i="1"/>
  <c r="S849" i="1"/>
  <c r="S2556" i="1"/>
  <c r="S853" i="1"/>
  <c r="S3504" i="1"/>
  <c r="S2679" i="1"/>
  <c r="S305" i="1"/>
  <c r="S402" i="1"/>
  <c r="S412" i="1"/>
  <c r="S2617" i="1"/>
  <c r="S1006" i="1"/>
  <c r="S3376" i="1"/>
  <c r="S448" i="1"/>
  <c r="S1911" i="1"/>
  <c r="S1925" i="1"/>
  <c r="T1925" i="1" s="1"/>
  <c r="S1145" i="1"/>
  <c r="S2575" i="1"/>
  <c r="S1681" i="1"/>
  <c r="S2310" i="1"/>
  <c r="S1990" i="1"/>
  <c r="S3369" i="1"/>
  <c r="S3374" i="1"/>
  <c r="S1965" i="1"/>
  <c r="T1965" i="1" s="1"/>
  <c r="S1096" i="1"/>
  <c r="S1228" i="1"/>
  <c r="S1251" i="1"/>
  <c r="S1465" i="1"/>
  <c r="S2452" i="1"/>
  <c r="S1218" i="1"/>
  <c r="S3167" i="1"/>
  <c r="S3326" i="1"/>
  <c r="AF3326" i="1" s="1" a="1"/>
  <c r="AF3326" i="1" s="1"/>
  <c r="S1071" i="1"/>
  <c r="S1927" i="1"/>
  <c r="S763" i="1"/>
  <c r="S819" i="1"/>
  <c r="S3149" i="1"/>
  <c r="S3236" i="1"/>
  <c r="S2901" i="1"/>
  <c r="S1540" i="1"/>
  <c r="AC1540" i="1" s="1"/>
  <c r="S2594" i="1"/>
  <c r="S1515" i="1"/>
  <c r="S2654" i="1"/>
  <c r="S3043" i="1"/>
  <c r="S656" i="1"/>
  <c r="S2141" i="1"/>
  <c r="S1908" i="1"/>
  <c r="S2251" i="1"/>
  <c r="AF2251" i="1" s="1" a="1"/>
  <c r="AF2251" i="1" s="1"/>
  <c r="E2159" i="7" s="1"/>
  <c r="S1545" i="1"/>
  <c r="S2772" i="1"/>
  <c r="S645" i="1"/>
  <c r="S1836" i="1"/>
  <c r="S2375" i="1"/>
  <c r="AF2375" i="1" s="1" a="1"/>
  <c r="AF2375" i="1" s="1"/>
  <c r="E2283" i="7" s="1"/>
  <c r="S1779" i="1"/>
  <c r="AF1779" i="1" s="1" a="1"/>
  <c r="AF1779" i="1" s="1"/>
  <c r="E1687" i="7" s="1"/>
  <c r="S1049" i="1"/>
  <c r="T1049" i="1" s="1"/>
  <c r="S2816" i="1"/>
  <c r="S1770" i="1"/>
  <c r="S2308" i="1"/>
  <c r="S2130" i="1"/>
  <c r="S2122" i="1"/>
  <c r="T2122" i="1" s="1"/>
  <c r="S1256" i="1"/>
  <c r="S3553" i="1"/>
  <c r="S1227" i="1"/>
  <c r="S845" i="1"/>
  <c r="S2907" i="1"/>
  <c r="T2907" i="1" s="1"/>
  <c r="S1996" i="1"/>
  <c r="S1998" i="1"/>
  <c r="AC1998" i="1" s="1"/>
  <c r="S1986" i="1"/>
  <c r="AC1986" i="1" s="1"/>
  <c r="S1466" i="1"/>
  <c r="S2607" i="1"/>
  <c r="S2682" i="1"/>
  <c r="S2505" i="1"/>
  <c r="S3031" i="1"/>
  <c r="T3031" i="1" s="1"/>
  <c r="S2260" i="1"/>
  <c r="AF2260" i="1" s="1" a="1"/>
  <c r="AF2260" i="1" s="1"/>
  <c r="E2168" i="7" s="1"/>
  <c r="S2635" i="1"/>
  <c r="AC2635" i="1" s="1"/>
  <c r="S3181" i="1"/>
  <c r="AF3181" i="1" s="1" a="1"/>
  <c r="AF3181" i="1" s="1"/>
  <c r="S2465" i="1"/>
  <c r="S2299" i="1"/>
  <c r="S1948" i="1"/>
  <c r="S2810" i="1"/>
  <c r="T2810" i="1" s="1"/>
  <c r="S3250" i="1"/>
  <c r="S2016" i="1"/>
  <c r="S3169" i="1"/>
  <c r="S2675" i="1"/>
  <c r="S2497" i="1"/>
  <c r="S658" i="1"/>
  <c r="S2898" i="1"/>
  <c r="S2348" i="1"/>
  <c r="T2348" i="1" s="1"/>
  <c r="S300" i="1"/>
  <c r="S284" i="1"/>
  <c r="S1875" i="1"/>
  <c r="S855" i="1"/>
  <c r="S1477" i="1"/>
  <c r="S336" i="1"/>
  <c r="S217" i="1"/>
  <c r="S1115" i="1"/>
  <c r="AC1115" i="1" s="1"/>
  <c r="S370" i="1"/>
  <c r="S920" i="1"/>
  <c r="S2782" i="1"/>
  <c r="S1429" i="1"/>
  <c r="S2704" i="1"/>
  <c r="S3353" i="1"/>
  <c r="S1994" i="1"/>
  <c r="S2553" i="1"/>
  <c r="AF2553" i="1" s="1" a="1"/>
  <c r="AF2553" i="1" s="1"/>
  <c r="E2461" i="7" s="1"/>
  <c r="S195" i="1"/>
  <c r="S595" i="1"/>
  <c r="S1285" i="1"/>
  <c r="S826" i="1"/>
  <c r="S432" i="1"/>
  <c r="S3039" i="1"/>
  <c r="S2209" i="1"/>
  <c r="S1238" i="1"/>
  <c r="AC1238" i="1" s="1"/>
  <c r="S1610" i="1"/>
  <c r="S2660" i="1"/>
  <c r="S2742" i="1"/>
  <c r="S2710" i="1"/>
  <c r="S2176" i="1"/>
  <c r="S3547" i="1"/>
  <c r="S1937" i="1"/>
  <c r="S3062" i="1"/>
  <c r="S1502" i="1"/>
  <c r="S2330" i="1"/>
  <c r="S1590" i="1"/>
  <c r="S3465" i="1"/>
  <c r="S3139" i="1"/>
  <c r="S474" i="1"/>
  <c r="S815" i="1"/>
  <c r="S1821" i="1"/>
  <c r="S1193" i="1"/>
  <c r="S2943" i="1"/>
  <c r="S2422" i="1"/>
  <c r="S3348" i="1"/>
  <c r="S2195" i="1"/>
  <c r="S705" i="1"/>
  <c r="S208" i="1"/>
  <c r="S2511" i="1"/>
  <c r="S1497" i="1"/>
  <c r="S2495" i="1"/>
  <c r="S1122" i="1"/>
  <c r="S1089" i="1"/>
  <c r="S1056" i="1"/>
  <c r="S1000" i="1"/>
  <c r="S1267" i="1"/>
  <c r="S1694" i="1"/>
  <c r="AC1694" i="1" s="1"/>
  <c r="S1685" i="1"/>
  <c r="S3179" i="1"/>
  <c r="S3178" i="1"/>
  <c r="S2765" i="1"/>
  <c r="S168" i="1"/>
  <c r="S718" i="1"/>
  <c r="S2364" i="1"/>
  <c r="S2438" i="1"/>
  <c r="AF2438" i="1" s="1" a="1"/>
  <c r="AF2438" i="1" s="1"/>
  <c r="E2346" i="7" s="1"/>
  <c r="S2547" i="1"/>
  <c r="S585" i="1"/>
  <c r="S783" i="1"/>
  <c r="S1456" i="1"/>
  <c r="S3311" i="1"/>
  <c r="S276" i="1"/>
  <c r="S1592" i="1"/>
  <c r="S1077" i="1"/>
  <c r="AC1077" i="1" s="1"/>
  <c r="S2961" i="1"/>
  <c r="S1832" i="1"/>
  <c r="S1696" i="1"/>
  <c r="S2651" i="1"/>
  <c r="S382" i="1"/>
  <c r="S1757" i="1"/>
  <c r="S594" i="1"/>
  <c r="S1230" i="1"/>
  <c r="AF1230" i="1" s="1" a="1"/>
  <c r="AF1230" i="1" s="1"/>
  <c r="E1138" i="7" s="1"/>
  <c r="S1742" i="1"/>
  <c r="S3206" i="1"/>
  <c r="S576" i="1"/>
  <c r="S2600" i="1"/>
  <c r="S1410" i="1"/>
  <c r="S3110" i="1"/>
  <c r="S2041" i="1"/>
  <c r="S1580" i="1"/>
  <c r="AC1580" i="1" s="1"/>
  <c r="S2750" i="1"/>
  <c r="S2391" i="1"/>
  <c r="S2492" i="1"/>
  <c r="S3124" i="1"/>
  <c r="AF3124" i="1" s="1" a="1"/>
  <c r="AF3124" i="1" s="1"/>
  <c r="S633" i="1"/>
  <c r="S2293" i="1"/>
  <c r="AF2293" i="1" s="1" a="1"/>
  <c r="AF2293" i="1" s="1"/>
  <c r="E2201" i="7" s="1"/>
  <c r="S3204" i="1"/>
  <c r="S704" i="1"/>
  <c r="S3567" i="1"/>
  <c r="S2896" i="1"/>
  <c r="AC2896" i="1" s="1"/>
  <c r="S2371" i="1"/>
  <c r="S2780" i="1"/>
  <c r="S3344" i="1"/>
  <c r="S1738" i="1"/>
  <c r="S3032" i="1"/>
  <c r="S2567" i="1"/>
  <c r="S3313" i="1"/>
  <c r="AF3313" i="1" s="1" a="1"/>
  <c r="AF3313" i="1" s="1"/>
  <c r="S3280" i="1"/>
  <c r="AC3280" i="1" s="1"/>
  <c r="S2737" i="1"/>
  <c r="S2200" i="1"/>
  <c r="S925" i="1"/>
  <c r="S2258" i="1"/>
  <c r="AF2258" i="1" s="1" a="1"/>
  <c r="AF2258" i="1" s="1"/>
  <c r="E2166" i="7" s="1"/>
  <c r="S2827" i="1"/>
  <c r="S2134" i="1"/>
  <c r="AF2134" i="1" s="1" a="1"/>
  <c r="AF2134" i="1" s="1"/>
  <c r="E2042" i="7" s="1"/>
  <c r="S2735" i="1"/>
  <c r="AF2735" i="1" s="1" a="1"/>
  <c r="AF2735" i="1" s="1"/>
  <c r="E2643" i="7" s="1"/>
  <c r="S3506" i="1"/>
  <c r="S2878" i="1"/>
  <c r="S2469" i="1"/>
  <c r="AF2469" i="1" s="1" a="1"/>
  <c r="AF2469" i="1" s="1"/>
  <c r="E2377" i="7" s="1"/>
  <c r="S1978" i="1"/>
  <c r="S3258" i="1"/>
  <c r="AC3258" i="1" s="1"/>
  <c r="S1747" i="1"/>
  <c r="S2190" i="1"/>
  <c r="T2190" i="1" s="1"/>
  <c r="S2913" i="1"/>
  <c r="S3419" i="1"/>
  <c r="S1116" i="1"/>
  <c r="S784" i="1"/>
  <c r="S306" i="1"/>
  <c r="S1766" i="1"/>
  <c r="T1766" i="1" s="1"/>
  <c r="S2131" i="1"/>
  <c r="S1734" i="1"/>
  <c r="AC1734" i="1" s="1"/>
  <c r="S3226" i="1"/>
  <c r="S2175" i="1"/>
  <c r="S3115" i="1"/>
  <c r="S2079" i="1"/>
  <c r="S2689" i="1"/>
  <c r="S457" i="1"/>
  <c r="S1133" i="1"/>
  <c r="S2105" i="1"/>
  <c r="AC2105" i="1" s="1"/>
  <c r="S2982" i="1"/>
  <c r="S738" i="1"/>
  <c r="S438" i="1"/>
  <c r="S664" i="1"/>
  <c r="S1051" i="1"/>
  <c r="S3546" i="1"/>
  <c r="S3332" i="1"/>
  <c r="S648" i="1"/>
  <c r="T648" i="1" s="1"/>
  <c r="S716" i="1"/>
  <c r="S390" i="1"/>
  <c r="S3304" i="1"/>
  <c r="S3261" i="1"/>
  <c r="S3527" i="1"/>
  <c r="S3424" i="1"/>
  <c r="S3164" i="1"/>
  <c r="S349" i="1"/>
  <c r="S2796" i="1"/>
  <c r="AC2796" i="1" s="1"/>
  <c r="S1619" i="1"/>
  <c r="S1416" i="1"/>
  <c r="S669" i="1"/>
  <c r="S1869" i="1"/>
  <c r="S709" i="1"/>
  <c r="S966" i="1"/>
  <c r="AC966" i="1" s="1"/>
  <c r="S2222" i="1"/>
  <c r="S1763" i="1"/>
  <c r="S1008" i="1"/>
  <c r="S662" i="1"/>
  <c r="AC662" i="1" s="1"/>
  <c r="S2483" i="1"/>
  <c r="S3354" i="1"/>
  <c r="S1548" i="1"/>
  <c r="S3145" i="1"/>
  <c r="S2724" i="1"/>
  <c r="AF2724" i="1" s="1" a="1"/>
  <c r="AF2724" i="1" s="1"/>
  <c r="E2632" i="7" s="1"/>
  <c r="S1924" i="1"/>
  <c r="S310" i="1"/>
  <c r="S2347" i="1"/>
  <c r="S2315" i="1"/>
  <c r="S3563" i="1"/>
  <c r="S1751" i="1"/>
  <c r="S3245" i="1"/>
  <c r="S1175" i="1"/>
  <c r="AF1175" i="1" s="1" a="1"/>
  <c r="AF1175" i="1" s="1"/>
  <c r="E1083" i="7" s="1"/>
  <c r="S162" i="1"/>
  <c r="S659" i="1"/>
  <c r="S3171" i="1"/>
  <c r="S2005" i="1"/>
  <c r="S3170" i="1"/>
  <c r="S1169" i="1"/>
  <c r="AC1169" i="1" s="1"/>
  <c r="S2510" i="1"/>
  <c r="S384" i="1"/>
  <c r="AF384" i="1" s="1" a="1"/>
  <c r="AF384" i="1" s="1"/>
  <c r="E292" i="7" s="1"/>
  <c r="S3350" i="1"/>
  <c r="S1118" i="1"/>
  <c r="S1259" i="1"/>
  <c r="S1803" i="1"/>
  <c r="S2548" i="1"/>
  <c r="S3577" i="1"/>
  <c r="S1837" i="1"/>
  <c r="S2586" i="1"/>
  <c r="AF2586" i="1" s="1" a="1"/>
  <c r="AF2586" i="1" s="1"/>
  <c r="E2494" i="7" s="1"/>
  <c r="S2620" i="1"/>
  <c r="S1185" i="1"/>
  <c r="S2118" i="1"/>
  <c r="S3103" i="1"/>
  <c r="T3103" i="1" s="1"/>
  <c r="S2845" i="1"/>
  <c r="S2089" i="1"/>
  <c r="S3074" i="1"/>
  <c r="S1072" i="1"/>
  <c r="T1072" i="1" s="1"/>
  <c r="S2025" i="1"/>
  <c r="S3165" i="1"/>
  <c r="S2773" i="1"/>
  <c r="S2720" i="1"/>
  <c r="S3135" i="1"/>
  <c r="S1640" i="1"/>
  <c r="S587" i="1"/>
  <c r="AC587" i="1" s="1"/>
  <c r="S149" i="1"/>
  <c r="AF149" i="1" s="1" a="1"/>
  <c r="AF149" i="1" s="1"/>
  <c r="E57" i="7" s="1"/>
  <c r="S2321" i="1"/>
  <c r="S2987" i="1"/>
  <c r="S2357" i="1"/>
  <c r="S3084" i="1"/>
  <c r="S1341" i="1"/>
  <c r="AF1341" i="1" s="1" a="1"/>
  <c r="AF1341" i="1" s="1"/>
  <c r="E1249" i="7" s="1"/>
  <c r="S1802" i="1"/>
  <c r="AC1802" i="1" s="1"/>
  <c r="S1519" i="1"/>
  <c r="S616" i="1"/>
  <c r="S2835" i="1"/>
  <c r="S2042" i="1"/>
  <c r="S1654" i="1"/>
  <c r="AC1654" i="1" s="1"/>
  <c r="S2238" i="1"/>
  <c r="S2086" i="1"/>
  <c r="S2721" i="1"/>
  <c r="S1511" i="1"/>
  <c r="S1309" i="1"/>
  <c r="AC1309" i="1" s="1"/>
  <c r="S3309" i="1"/>
  <c r="AC3309" i="1" s="1"/>
  <c r="S2323" i="1"/>
  <c r="S2952" i="1"/>
  <c r="T2952" i="1" s="1"/>
  <c r="S2894" i="1"/>
  <c r="AC2894" i="1" s="1"/>
  <c r="S1919" i="1"/>
  <c r="S1887" i="1"/>
  <c r="S2229" i="1"/>
  <c r="S1549" i="1"/>
  <c r="S3068" i="1"/>
  <c r="AC3068" i="1" s="1"/>
  <c r="S3418" i="1"/>
  <c r="AC3418" i="1" s="1"/>
  <c r="S2204" i="1"/>
  <c r="AC2204" i="1" s="1"/>
  <c r="S3483" i="1"/>
  <c r="S2633" i="1"/>
  <c r="S3538" i="1"/>
  <c r="S2083" i="1"/>
  <c r="S1241" i="1"/>
  <c r="S2306" i="1"/>
  <c r="S584" i="1"/>
  <c r="S1382" i="1"/>
  <c r="T1382" i="1" s="1"/>
  <c r="S3091" i="1"/>
  <c r="S1440" i="1"/>
  <c r="S1320" i="1"/>
  <c r="S1313" i="1"/>
  <c r="S3487" i="1"/>
  <c r="S3257" i="1"/>
  <c r="S3482" i="1"/>
  <c r="S3357" i="1"/>
  <c r="S1653" i="1"/>
  <c r="S1038" i="1"/>
  <c r="S210" i="1"/>
  <c r="T210" i="1" s="1"/>
  <c r="S857" i="1"/>
  <c r="S1895" i="1"/>
  <c r="S1762" i="1"/>
  <c r="S180" i="1"/>
  <c r="S1658" i="1"/>
  <c r="T1658" i="1" s="1"/>
  <c r="S2944" i="1"/>
  <c r="S3480" i="1"/>
  <c r="S965" i="1"/>
  <c r="S2589" i="1"/>
  <c r="S2591" i="1"/>
  <c r="S2670" i="1"/>
  <c r="S1566" i="1"/>
  <c r="S3113" i="1"/>
  <c r="S2855" i="1"/>
  <c r="S2817" i="1"/>
  <c r="T2817" i="1" s="1"/>
  <c r="S3510" i="1"/>
  <c r="S3057" i="1"/>
  <c r="S1028" i="1"/>
  <c r="S3329" i="1"/>
  <c r="AC3329" i="1" s="1"/>
  <c r="S2955" i="1"/>
  <c r="T2955" i="1" s="1"/>
  <c r="S1129" i="1"/>
  <c r="S2664" i="1"/>
  <c r="S1568" i="1"/>
  <c r="S2694" i="1"/>
  <c r="S3081" i="1"/>
  <c r="S3533" i="1"/>
  <c r="S3535" i="1"/>
  <c r="S3421" i="1"/>
  <c r="S2739" i="1"/>
  <c r="S2861" i="1"/>
  <c r="S2883" i="1"/>
  <c r="S893" i="1"/>
  <c r="S2681" i="1"/>
  <c r="S3209" i="1"/>
  <c r="S2450" i="1"/>
  <c r="S3056" i="1"/>
  <c r="S3364" i="1"/>
  <c r="S3301" i="1"/>
  <c r="S2358" i="1"/>
  <c r="S1463" i="1"/>
  <c r="S2324" i="1"/>
  <c r="AF2324" i="1" s="1" a="1"/>
  <c r="AF2324" i="1" s="1"/>
  <c r="E2232" i="7" s="1"/>
  <c r="S2314" i="1"/>
  <c r="S3557" i="1"/>
  <c r="S2481" i="1"/>
  <c r="S2927" i="1"/>
  <c r="S2805" i="1"/>
  <c r="S1966" i="1"/>
  <c r="S1443" i="1"/>
  <c r="S2096" i="1"/>
  <c r="S3389" i="1"/>
  <c r="S3305" i="1"/>
  <c r="S2298" i="1"/>
  <c r="S1219" i="1"/>
  <c r="S1105" i="1"/>
  <c r="S1941" i="1"/>
  <c r="S1745" i="1"/>
  <c r="S3185" i="1"/>
  <c r="S2623" i="1"/>
  <c r="S2579" i="1"/>
  <c r="S2225" i="1"/>
  <c r="S2170" i="1"/>
  <c r="S568" i="1"/>
  <c r="AF568" i="1" s="1" a="1"/>
  <c r="AF568" i="1" s="1"/>
  <c r="E476" i="7" s="1"/>
  <c r="S2577" i="1"/>
  <c r="S2923" i="1"/>
  <c r="S2506" i="1"/>
  <c r="S2559" i="1"/>
  <c r="S1275" i="1"/>
  <c r="S2220" i="1"/>
  <c r="S1979" i="1"/>
  <c r="S440" i="1"/>
  <c r="S3085" i="1"/>
  <c r="S3537" i="1"/>
  <c r="S3439" i="1"/>
  <c r="S3090" i="1"/>
  <c r="S1828" i="1"/>
  <c r="S2744" i="1"/>
  <c r="S2412" i="1"/>
  <c r="S2149" i="1"/>
  <c r="S1150" i="1"/>
  <c r="S3285" i="1"/>
  <c r="S3018" i="1"/>
  <c r="S2903" i="1"/>
  <c r="S3476" i="1"/>
  <c r="S3089" i="1"/>
  <c r="S2640" i="1"/>
  <c r="S2846" i="1"/>
  <c r="S3229" i="1"/>
  <c r="S2069" i="1"/>
  <c r="S3192" i="1"/>
  <c r="S2327" i="1"/>
  <c r="S2533" i="1"/>
  <c r="S2396" i="1"/>
  <c r="S3050" i="1"/>
  <c r="S3391" i="1"/>
  <c r="S1009" i="1"/>
  <c r="S1958" i="1"/>
  <c r="S3162" i="1"/>
  <c r="S2854" i="1"/>
  <c r="S635" i="1"/>
  <c r="S3356" i="1"/>
  <c r="S2614" i="1"/>
  <c r="S3095" i="1"/>
  <c r="S3053" i="1"/>
  <c r="S3429" i="1"/>
  <c r="S346" i="1"/>
  <c r="S3349" i="1"/>
  <c r="AF3349" i="1" s="1" a="1"/>
  <c r="AF3349" i="1" s="1"/>
  <c r="S1591" i="1"/>
  <c r="S2039" i="1"/>
  <c r="S1780" i="1"/>
  <c r="S2262" i="1"/>
  <c r="S2445" i="1"/>
  <c r="S3450" i="1"/>
  <c r="S2242" i="1"/>
  <c r="S2778" i="1"/>
  <c r="S2812" i="1"/>
  <c r="S3157" i="1"/>
  <c r="S1349" i="1"/>
  <c r="S1119" i="1"/>
  <c r="AF1119" i="1" s="1" a="1"/>
  <c r="AF1119" i="1" s="1"/>
  <c r="E1027" i="7" s="1"/>
  <c r="S904" i="1"/>
  <c r="AC904" i="1" s="1"/>
  <c r="S1922" i="1"/>
  <c r="AF1922" i="1" s="1" a="1"/>
  <c r="AF1922" i="1" s="1"/>
  <c r="E1830" i="7" s="1"/>
  <c r="S2565" i="1"/>
  <c r="T2565" i="1" s="1"/>
  <c r="S3078" i="1"/>
  <c r="S1728" i="1"/>
  <c r="S3474" i="1"/>
  <c r="AF3474" i="1" s="1" a="1"/>
  <c r="AF3474" i="1" s="1"/>
  <c r="S1289" i="1"/>
  <c r="S873" i="1"/>
  <c r="S755" i="1"/>
  <c r="S2108" i="1"/>
  <c r="S698" i="1"/>
  <c r="AC698" i="1" s="1"/>
  <c r="S1035" i="1"/>
  <c r="S2921" i="1"/>
  <c r="S3501" i="1"/>
  <c r="S2605" i="1"/>
  <c r="T2605" i="1" s="1"/>
  <c r="S772" i="1"/>
  <c r="S2043" i="1"/>
  <c r="S1949" i="1"/>
  <c r="T1949" i="1" s="1"/>
  <c r="S3273" i="1"/>
  <c r="S2736" i="1"/>
  <c r="S3345" i="1"/>
  <c r="S1233" i="1"/>
  <c r="S2965" i="1"/>
  <c r="S2166" i="1"/>
  <c r="S2838" i="1"/>
  <c r="S3413" i="1"/>
  <c r="S2419" i="1"/>
  <c r="AF2419" i="1" s="1" a="1"/>
  <c r="AF2419" i="1" s="1"/>
  <c r="E2327" i="7" s="1"/>
  <c r="S951" i="1"/>
  <c r="S1587" i="1"/>
  <c r="T1587" i="1" s="1"/>
  <c r="S867" i="1"/>
  <c r="AF867" i="1" s="1" a="1"/>
  <c r="AF867" i="1" s="1"/>
  <c r="E775" i="7" s="1"/>
  <c r="S3130" i="1"/>
  <c r="S2939" i="1"/>
  <c r="S1633" i="1"/>
  <c r="AF1633" i="1" s="1" a="1"/>
  <c r="AF1633" i="1" s="1"/>
  <c r="E1541" i="7" s="1"/>
  <c r="S2174" i="1"/>
  <c r="S2879" i="1"/>
  <c r="S3004" i="1"/>
  <c r="S1715" i="1"/>
  <c r="S2774" i="1"/>
  <c r="S2022" i="1"/>
  <c r="S3154" i="1"/>
  <c r="S2213" i="1"/>
  <c r="S2354" i="1"/>
  <c r="S731" i="1"/>
  <c r="S1458" i="1"/>
  <c r="S1893" i="1"/>
  <c r="AF1893" i="1" s="1" a="1"/>
  <c r="AF1893" i="1" s="1"/>
  <c r="E1801" i="7" s="1"/>
  <c r="S2036" i="1"/>
  <c r="S1249" i="1"/>
  <c r="S2502" i="1"/>
  <c r="T2502" i="1" s="1"/>
  <c r="S781" i="1"/>
  <c r="S2656" i="1"/>
  <c r="AF2656" i="1" s="1" a="1"/>
  <c r="AF2656" i="1" s="1"/>
  <c r="E2564" i="7" s="1"/>
  <c r="S3525" i="1"/>
  <c r="T3525" i="1" s="1"/>
  <c r="S2163" i="1"/>
  <c r="S3268" i="1"/>
  <c r="S3315" i="1"/>
  <c r="S3392" i="1"/>
  <c r="AF3392" i="1" s="1" a="1"/>
  <c r="AF3392" i="1" s="1"/>
  <c r="S2135" i="1"/>
  <c r="S667" i="1"/>
  <c r="T667" i="1" s="1"/>
  <c r="S2647" i="1"/>
  <c r="S2603" i="1"/>
  <c r="AF2603" i="1" s="1" a="1"/>
  <c r="AF2603" i="1" s="1"/>
  <c r="E2511" i="7" s="1"/>
  <c r="S2870" i="1"/>
  <c r="S2727" i="1"/>
  <c r="AC2727" i="1" s="1"/>
  <c r="S3133" i="1"/>
  <c r="AF3133" i="1" s="1" a="1"/>
  <c r="AF3133" i="1" s="1"/>
  <c r="S2970" i="1"/>
  <c r="S2988" i="1"/>
  <c r="S2663" i="1"/>
  <c r="S2127" i="1"/>
  <c r="S3434" i="1"/>
  <c r="S3020" i="1"/>
  <c r="S2938" i="1"/>
  <c r="S3362" i="1"/>
  <c r="S3540" i="1"/>
  <c r="S2261" i="1"/>
  <c r="S2196" i="1"/>
  <c r="S3106" i="1"/>
  <c r="S2199" i="1"/>
  <c r="S1139" i="1"/>
  <c r="S2530" i="1"/>
  <c r="S1755" i="1"/>
  <c r="S2627" i="1"/>
  <c r="S3427" i="1"/>
  <c r="AF3427" i="1" s="1" a="1"/>
  <c r="AF3427" i="1" s="1"/>
  <c r="S2489" i="1"/>
  <c r="S1603" i="1"/>
  <c r="S2832" i="1"/>
  <c r="T2832" i="1" s="1"/>
  <c r="S2283" i="1"/>
  <c r="S436" i="1"/>
  <c r="S603" i="1"/>
  <c r="S2279" i="1"/>
  <c r="S2459" i="1"/>
  <c r="S3449" i="1"/>
  <c r="T3449" i="1" s="1"/>
  <c r="S2754" i="1"/>
  <c r="S3396" i="1"/>
  <c r="S3144" i="1"/>
  <c r="S3025" i="1"/>
  <c r="S493" i="1"/>
  <c r="T493" i="1" s="1"/>
  <c r="S2980" i="1"/>
  <c r="S3202" i="1"/>
  <c r="S2091" i="1"/>
  <c r="S2516" i="1"/>
  <c r="S3253" i="1"/>
  <c r="S3530" i="1"/>
  <c r="S2702" i="1"/>
  <c r="S3499" i="1"/>
  <c r="S3024" i="1"/>
  <c r="S866" i="1"/>
  <c r="S2236" i="1"/>
  <c r="S3561" i="1"/>
  <c r="S3509" i="1"/>
  <c r="S3088" i="1"/>
  <c r="T3088" i="1" s="1"/>
  <c r="S2791" i="1"/>
  <c r="S2880" i="1"/>
  <c r="S804" i="1"/>
  <c r="S3087" i="1"/>
  <c r="S2295" i="1"/>
  <c r="S2259" i="1"/>
  <c r="S787" i="1"/>
  <c r="S2957" i="1"/>
  <c r="T2957" i="1" s="1"/>
  <c r="S2826" i="1"/>
  <c r="S3457" i="1"/>
  <c r="S2210" i="1"/>
  <c r="S2746" i="1"/>
  <c r="S2722" i="1"/>
  <c r="S2732" i="1"/>
  <c r="S2106" i="1"/>
  <c r="S2405" i="1"/>
  <c r="AF2405" i="1" s="1" a="1"/>
  <c r="AF2405" i="1" s="1"/>
  <c r="E2313" i="7" s="1"/>
  <c r="S3269" i="1"/>
  <c r="S3114" i="1"/>
  <c r="S588" i="1"/>
  <c r="AF588" i="1" s="1" a="1"/>
  <c r="AF588" i="1" s="1"/>
  <c r="E496" i="7" s="1"/>
  <c r="S3260" i="1"/>
  <c r="S2807" i="1"/>
  <c r="AF2807" i="1" s="1" a="1"/>
  <c r="AF2807" i="1" s="1"/>
  <c r="E2715" i="7" s="1"/>
  <c r="S1007" i="1"/>
  <c r="AF1007" i="1" s="1" a="1"/>
  <c r="AF1007" i="1" s="1"/>
  <c r="E915" i="7" s="1"/>
  <c r="S1083" i="1"/>
  <c r="AC1083" i="1" s="1"/>
  <c r="S2378" i="1"/>
  <c r="S2655" i="1"/>
  <c r="S2802" i="1"/>
  <c r="AC2802" i="1" s="1"/>
  <c r="S2410" i="1"/>
  <c r="S1749" i="1"/>
  <c r="S1444" i="1"/>
  <c r="S1448" i="1"/>
  <c r="S1432" i="1"/>
  <c r="S2124" i="1"/>
  <c r="S3463" i="1"/>
  <c r="S2482" i="1"/>
  <c r="S1167" i="1"/>
  <c r="AI115" i="1"/>
  <c r="G23" i="7" s="1"/>
  <c r="S2136" i="1"/>
  <c r="S651" i="1"/>
  <c r="S1861" i="1"/>
  <c r="S453" i="1"/>
  <c r="S1781" i="1"/>
  <c r="S3542" i="1"/>
  <c r="S2116" i="1"/>
  <c r="S1002" i="1"/>
  <c r="S2542" i="1"/>
  <c r="T2542" i="1" s="1"/>
  <c r="S1447" i="1"/>
  <c r="S2929" i="1"/>
  <c r="S643" i="1"/>
  <c r="S3005" i="1"/>
  <c r="S3174" i="1"/>
  <c r="S2596" i="1"/>
  <c r="S560" i="1"/>
  <c r="S3136" i="1"/>
  <c r="S2705" i="1"/>
  <c r="S2609" i="1"/>
  <c r="S2137" i="1"/>
  <c r="S1536" i="1"/>
  <c r="S2160" i="1"/>
  <c r="S2619" i="1"/>
  <c r="S2226" i="1"/>
  <c r="S3518" i="1"/>
  <c r="S2446" i="1"/>
  <c r="S1091" i="1"/>
  <c r="S2250" i="1"/>
  <c r="T2250" i="1" s="1"/>
  <c r="S3075" i="1"/>
  <c r="S1418" i="1"/>
  <c r="AF1418" i="1" s="1" a="1"/>
  <c r="AF1418" i="1" s="1"/>
  <c r="E1326" i="7" s="1"/>
  <c r="S3556" i="1"/>
  <c r="S1394" i="1"/>
  <c r="AC1394" i="1" s="1"/>
  <c r="S401" i="1"/>
  <c r="S2905" i="1"/>
  <c r="S3201" i="1"/>
  <c r="S3281" i="1"/>
  <c r="S2237" i="1"/>
  <c r="S2181" i="1"/>
  <c r="S2933" i="1"/>
  <c r="S2385" i="1"/>
  <c r="S957" i="1"/>
  <c r="S2730" i="1"/>
  <c r="S3023" i="1"/>
  <c r="S3264" i="1"/>
  <c r="S1786" i="1"/>
  <c r="S2971" i="1"/>
  <c r="S2474" i="1"/>
  <c r="S2274" i="1"/>
  <c r="S1355" i="1"/>
  <c r="S2004" i="1"/>
  <c r="S1819" i="1"/>
  <c r="S2309" i="1"/>
  <c r="S575" i="1"/>
  <c r="S712" i="1"/>
  <c r="AF712" i="1" s="1" a="1"/>
  <c r="AF712" i="1" s="1"/>
  <c r="E620" i="7" s="1"/>
  <c r="S2471" i="1"/>
  <c r="S3373" i="1"/>
  <c r="S2900" i="1"/>
  <c r="S1264" i="1"/>
  <c r="S2451" i="1"/>
  <c r="S3489" i="1"/>
  <c r="S2272" i="1"/>
  <c r="S2071" i="1"/>
  <c r="S979" i="1"/>
  <c r="S1808" i="1"/>
  <c r="S2280" i="1"/>
  <c r="S2498" i="1"/>
  <c r="S3548" i="1"/>
  <c r="S1892" i="1"/>
  <c r="S671" i="1"/>
  <c r="S3029" i="1"/>
  <c r="S1973" i="1"/>
  <c r="S2886" i="1"/>
  <c r="S2188" i="1"/>
  <c r="S3312" i="1"/>
  <c r="S1942" i="1"/>
  <c r="S2239" i="1"/>
  <c r="S1646" i="1"/>
  <c r="S2538" i="1"/>
  <c r="S262" i="1"/>
  <c r="S2893" i="1"/>
  <c r="S1281" i="1"/>
  <c r="S994" i="1"/>
  <c r="S423" i="1"/>
  <c r="S2797" i="1"/>
  <c r="S2629" i="1"/>
  <c r="S3412" i="1"/>
  <c r="S2291" i="1"/>
  <c r="S2117" i="1"/>
  <c r="S2000" i="1"/>
  <c r="S2931" i="1"/>
  <c r="S2751" i="1"/>
  <c r="S3101" i="1"/>
  <c r="S977" i="1"/>
  <c r="S1656" i="1"/>
  <c r="S608" i="1"/>
  <c r="S1850" i="1"/>
  <c r="S2044" i="1"/>
  <c r="S2277" i="1"/>
  <c r="S1916" i="1"/>
  <c r="S877" i="1"/>
  <c r="S1904" i="1"/>
  <c r="S3107" i="1"/>
  <c r="S2070" i="1"/>
  <c r="S1192" i="1"/>
  <c r="S1789" i="1"/>
  <c r="S2978" i="1"/>
  <c r="S3121" i="1"/>
  <c r="S2922" i="1"/>
  <c r="S3549" i="1"/>
  <c r="AC3549" i="1" s="1"/>
  <c r="S2621" i="1"/>
  <c r="T2621" i="1" s="1"/>
  <c r="S923" i="1"/>
  <c r="AF923" i="1" s="1" a="1"/>
  <c r="AF923" i="1" s="1"/>
  <c r="E831" i="7" s="1"/>
  <c r="S2678" i="1"/>
  <c r="AC2678" i="1" s="1"/>
  <c r="S677" i="1"/>
  <c r="S3099" i="1"/>
  <c r="T3099" i="1" s="1"/>
  <c r="S1439" i="1"/>
  <c r="S2102" i="1"/>
  <c r="AC2102" i="1" s="1"/>
  <c r="S2935" i="1"/>
  <c r="T2935" i="1" s="1"/>
  <c r="S279" i="1"/>
  <c r="T279" i="1" s="1"/>
  <c r="S807" i="1"/>
  <c r="T807" i="1" s="1"/>
  <c r="S2194" i="1"/>
  <c r="AC2194" i="1" s="1"/>
  <c r="S858" i="1"/>
  <c r="S1098" i="1"/>
  <c r="AF1098" i="1" s="1" a="1"/>
  <c r="AF1098" i="1" s="1"/>
  <c r="E1006" i="7" s="1"/>
  <c r="S578" i="1"/>
  <c r="AC578" i="1" s="1"/>
  <c r="S1955" i="1"/>
  <c r="S2864" i="1"/>
  <c r="S2162" i="1"/>
  <c r="S3256" i="1"/>
  <c r="T3256" i="1" s="1"/>
  <c r="S2311" i="1"/>
  <c r="S2045" i="1"/>
  <c r="T2045" i="1" s="1"/>
  <c r="S3444" i="1"/>
  <c r="S945" i="1"/>
  <c r="AC945" i="1" s="1"/>
  <c r="S768" i="1"/>
  <c r="S2688" i="1"/>
  <c r="T2688" i="1" s="1"/>
  <c r="S2203" i="1"/>
  <c r="S2837" i="1"/>
  <c r="S2088" i="1"/>
  <c r="AF2088" i="1" s="1" a="1"/>
  <c r="AF2088" i="1" s="1"/>
  <c r="E1996" i="7" s="1"/>
  <c r="S3565" i="1"/>
  <c r="S1503" i="1"/>
  <c r="S1835" i="1"/>
  <c r="S1960" i="1"/>
  <c r="AF1960" i="1" s="1" a="1"/>
  <c r="AF1960" i="1" s="1"/>
  <c r="E1868" i="7" s="1"/>
  <c r="S746" i="1"/>
  <c r="S2508" i="1"/>
  <c r="S2002" i="1"/>
  <c r="S2254" i="1"/>
  <c r="S2054" i="1"/>
  <c r="S2021" i="1"/>
  <c r="S1970" i="1"/>
  <c r="S1235" i="1"/>
  <c r="S1670" i="1"/>
  <c r="S740" i="1"/>
  <c r="S3569" i="1"/>
  <c r="S1915" i="1"/>
  <c r="S2973" i="1"/>
  <c r="S3443" i="1"/>
  <c r="S3526" i="1"/>
  <c r="S2551" i="1"/>
  <c r="S2874" i="1"/>
  <c r="AC2874" i="1" s="1"/>
  <c r="S791" i="1"/>
  <c r="S3291" i="1"/>
  <c r="AF3291" i="1" s="1" a="1"/>
  <c r="AF3291" i="1" s="1"/>
  <c r="S2133" i="1"/>
  <c r="AC2133" i="1" s="1"/>
  <c r="S3496" i="1"/>
  <c r="S2630" i="1"/>
  <c r="T2630" i="1" s="1"/>
  <c r="S3293" i="1"/>
  <c r="S2752" i="1"/>
  <c r="S2584" i="1"/>
  <c r="AC2584" i="1" s="1"/>
  <c r="S534" i="1"/>
  <c r="T534" i="1" s="1"/>
  <c r="S1556" i="1"/>
  <c r="S1190" i="1"/>
  <c r="S2652" i="1"/>
  <c r="AF2652" i="1" s="1" a="1"/>
  <c r="AF2652" i="1" s="1"/>
  <c r="E2560" i="7" s="1"/>
  <c r="S3223" i="1"/>
  <c r="AC3223" i="1" s="1"/>
  <c r="S3128" i="1"/>
  <c r="S3541" i="1"/>
  <c r="AF3541" i="1" s="1" a="1"/>
  <c r="AF3541" i="1" s="1"/>
  <c r="S2316" i="1"/>
  <c r="AC2316" i="1" s="1"/>
  <c r="S1529" i="1"/>
  <c r="S2115" i="1"/>
  <c r="S2353" i="1"/>
  <c r="S3336" i="1"/>
  <c r="T3336" i="1" s="1"/>
  <c r="S1858" i="1"/>
  <c r="S3092" i="1"/>
  <c r="AC3092" i="1" s="1"/>
  <c r="S2246" i="1"/>
  <c r="S1951" i="1"/>
  <c r="S2719" i="1"/>
  <c r="S2296" i="1"/>
  <c r="S2317" i="1"/>
  <c r="S3207" i="1"/>
  <c r="T3207" i="1" s="1"/>
  <c r="S3120" i="1"/>
  <c r="S3366" i="1"/>
  <c r="AC3366" i="1" s="1"/>
  <c r="S2331" i="1"/>
  <c r="AC2331" i="1" s="1"/>
  <c r="S3168" i="1"/>
  <c r="S3161" i="1"/>
  <c r="AF3161" i="1" s="1" a="1"/>
  <c r="AF3161" i="1" s="1"/>
  <c r="S1991" i="1"/>
  <c r="AC1991" i="1" s="1"/>
  <c r="S2304" i="1"/>
  <c r="S3288" i="1"/>
  <c r="AF3288" i="1" s="1" a="1"/>
  <c r="AF3288" i="1" s="1"/>
  <c r="S1209" i="1"/>
  <c r="AF1209" i="1" s="1" a="1"/>
  <c r="AF1209" i="1" s="1"/>
  <c r="E1117" i="7" s="1"/>
  <c r="S1652" i="1"/>
  <c r="AC1652" i="1" s="1"/>
  <c r="S2576" i="1"/>
  <c r="S3399" i="1"/>
  <c r="AC3399" i="1" s="1"/>
  <c r="S3308" i="1"/>
  <c r="AC3308" i="1" s="1"/>
  <c r="S3408" i="1"/>
  <c r="T3408" i="1" s="1"/>
  <c r="S1574" i="1"/>
  <c r="S2380" i="1"/>
  <c r="S2517" i="1"/>
  <c r="AF2517" i="1" s="1" a="1"/>
  <c r="AF2517" i="1" s="1"/>
  <c r="E2425" i="7" s="1"/>
  <c r="S3404" i="1"/>
  <c r="AF3404" i="1" s="1" a="1"/>
  <c r="AF3404" i="1" s="1"/>
  <c r="S2853" i="1"/>
  <c r="S2925" i="1"/>
  <c r="S392" i="1"/>
  <c r="T392" i="1" s="1"/>
  <c r="S3051" i="1"/>
  <c r="S1321" i="1"/>
  <c r="AF1321" i="1" s="1" a="1"/>
  <c r="AF1321" i="1" s="1"/>
  <c r="E1229" i="7" s="1"/>
  <c r="S2080" i="1"/>
  <c r="S991" i="1"/>
  <c r="S2948" i="1"/>
  <c r="S695" i="1"/>
  <c r="S2668" i="1"/>
  <c r="S3058" i="1"/>
  <c r="S3317" i="1"/>
  <c r="S3327" i="1"/>
  <c r="AC3327" i="1" s="1"/>
  <c r="S652" i="1"/>
  <c r="S574" i="1"/>
  <c r="S2833" i="1"/>
  <c r="S1611" i="1"/>
  <c r="S2866" i="1"/>
  <c r="S3436" i="1"/>
  <c r="S3341" i="1"/>
  <c r="S2972" i="1"/>
  <c r="S3428" i="1"/>
  <c r="S2613" i="1"/>
  <c r="S2550" i="1"/>
  <c r="S556" i="1"/>
  <c r="S2717" i="1"/>
  <c r="S1334" i="1"/>
  <c r="T1334" i="1" s="1"/>
  <c r="S1606" i="1"/>
  <c r="S901" i="1"/>
  <c r="S3177" i="1"/>
  <c r="S1015" i="1"/>
  <c r="S2053" i="1"/>
  <c r="S2060" i="1"/>
  <c r="AC2060" i="1" s="1"/>
  <c r="S980" i="1"/>
  <c r="AC980" i="1" s="1"/>
  <c r="S1975" i="1"/>
  <c r="AC1975" i="1" s="1"/>
  <c r="S985" i="1"/>
  <c r="S3007" i="1"/>
  <c r="S995" i="1"/>
  <c r="S941" i="1"/>
  <c r="S2917" i="1"/>
  <c r="S3279" i="1"/>
  <c r="S2211" i="1"/>
  <c r="S2728" i="1"/>
  <c r="S511" i="1"/>
  <c r="S2951" i="1"/>
  <c r="AC2951" i="1" s="1"/>
  <c r="S2101" i="1"/>
  <c r="S3287" i="1"/>
  <c r="S3471" i="1"/>
  <c r="S3371" i="1"/>
  <c r="AC3371" i="1" s="1"/>
  <c r="S735" i="1"/>
  <c r="S2165" i="1"/>
  <c r="S2869" i="1"/>
  <c r="S2398" i="1"/>
  <c r="S2643" i="1"/>
  <c r="S2074" i="1"/>
  <c r="S2611" i="1"/>
  <c r="S2436" i="1"/>
  <c r="AC2436" i="1" s="1"/>
  <c r="S3019" i="1"/>
  <c r="S2991" i="1"/>
  <c r="S1981" i="1"/>
  <c r="S3021" i="1"/>
  <c r="S2860" i="1"/>
  <c r="S2524" i="1"/>
  <c r="S1075" i="1"/>
  <c r="S620" i="1"/>
  <c r="AC620" i="1" s="1"/>
  <c r="S2167" i="1"/>
  <c r="S2834" i="1"/>
  <c r="S3493" i="1"/>
  <c r="S2519" i="1"/>
  <c r="S2558" i="1"/>
  <c r="S3456" i="1"/>
  <c r="S3514" i="1"/>
  <c r="S946" i="1"/>
  <c r="AC946" i="1" s="1"/>
  <c r="S812" i="1"/>
  <c r="S2677" i="1"/>
  <c r="S2110" i="1"/>
  <c r="S641" i="1"/>
  <c r="S2037" i="1"/>
  <c r="S657" i="1"/>
  <c r="S3251" i="1"/>
  <c r="S3220" i="1"/>
  <c r="AF3220" i="1" s="1" a="1"/>
  <c r="AF3220" i="1" s="1"/>
  <c r="S1283" i="1"/>
  <c r="S2156" i="1"/>
  <c r="S3550" i="1"/>
  <c r="S2716" i="1"/>
  <c r="S2415" i="1"/>
  <c r="S1934" i="1"/>
  <c r="S3580" i="1"/>
  <c r="S1944" i="1"/>
  <c r="S2462" i="1"/>
  <c r="S2634" i="1"/>
  <c r="S2850" i="1"/>
  <c r="S2208" i="1"/>
  <c r="S2947" i="1"/>
  <c r="S3196" i="1"/>
  <c r="S3001" i="1"/>
  <c r="S2911" i="1"/>
  <c r="S3231" i="1"/>
  <c r="S2828" i="1"/>
  <c r="S2755" i="1"/>
  <c r="T2755" i="1" s="1"/>
  <c r="S655" i="1"/>
  <c r="S2889" i="1"/>
  <c r="S3477" i="1"/>
  <c r="S2653" i="1"/>
  <c r="S1689" i="1"/>
  <c r="AC1689" i="1" s="1"/>
  <c r="S1004" i="1"/>
  <c r="S2580" i="1"/>
  <c r="S3401" i="1"/>
  <c r="S2836" i="1"/>
  <c r="S3289" i="1"/>
  <c r="S2534" i="1"/>
  <c r="S3218" i="1"/>
  <c r="S434" i="1"/>
  <c r="S2608" i="1"/>
  <c r="S1596" i="1"/>
  <c r="S2734" i="1"/>
  <c r="S2906" i="1"/>
  <c r="S2355" i="1"/>
  <c r="S297" i="1"/>
  <c r="S2588" i="1"/>
  <c r="S1885" i="1"/>
  <c r="S3272" i="1"/>
  <c r="S3228" i="1"/>
  <c r="S2946" i="1"/>
  <c r="S1909" i="1"/>
  <c r="S885" i="1"/>
  <c r="S2052" i="1"/>
  <c r="S1099" i="1"/>
  <c r="S2245" i="1"/>
  <c r="AF2245" i="1" s="1" a="1"/>
  <c r="AF2245" i="1" s="1"/>
  <c r="E2153" i="7" s="1"/>
  <c r="S3060" i="1"/>
  <c r="S169" i="1"/>
  <c r="S1733" i="1"/>
  <c r="S2806" i="1"/>
  <c r="S3333" i="1"/>
  <c r="S776" i="1"/>
  <c r="S3041" i="1"/>
  <c r="S736" i="1"/>
  <c r="AC736" i="1" s="1"/>
  <c r="S2771" i="1"/>
  <c r="S2738" i="1"/>
  <c r="S2697" i="1"/>
  <c r="S2426" i="1"/>
  <c r="S3034" i="1"/>
  <c r="S1485" i="1"/>
  <c r="S2078" i="1"/>
  <c r="S3263" i="1"/>
  <c r="T3263" i="1" s="1"/>
  <c r="S3203" i="1"/>
  <c r="S2674" i="1"/>
  <c r="S2954" i="1"/>
  <c r="S3047" i="1"/>
  <c r="S3082" i="1"/>
  <c r="S3454" i="1"/>
  <c r="S2756" i="1"/>
  <c r="S3240" i="1"/>
  <c r="S1080" i="1"/>
  <c r="S2539" i="1"/>
  <c r="S3008" i="1"/>
  <c r="S3435" i="1"/>
  <c r="S905" i="1"/>
  <c r="S3578" i="1"/>
  <c r="T3578" i="1" s="1"/>
  <c r="S3194" i="1"/>
  <c r="S3560" i="1"/>
  <c r="AC3560" i="1" s="1"/>
  <c r="S2182" i="1"/>
  <c r="AC2182" i="1" s="1"/>
  <c r="S1020" i="1"/>
  <c r="S2851" i="1"/>
  <c r="S2048" i="1"/>
  <c r="AC2048" i="1" s="1"/>
  <c r="S1412" i="1"/>
  <c r="S1405" i="1"/>
  <c r="S1260" i="1"/>
  <c r="S399" i="1"/>
  <c r="S1523" i="1"/>
  <c r="S1010" i="1"/>
  <c r="S1627" i="1"/>
  <c r="T1627" i="1" s="1"/>
  <c r="S3003" i="1"/>
  <c r="S2425" i="1"/>
  <c r="S3407" i="1"/>
  <c r="S3321" i="1"/>
  <c r="S2587" i="1"/>
  <c r="T2587" i="1" s="1"/>
  <c r="S2769" i="1"/>
  <c r="S3441" i="1"/>
  <c r="S3420" i="1"/>
  <c r="S3180" i="1"/>
  <c r="S3247" i="1"/>
  <c r="S1988" i="1"/>
  <c r="S2003" i="1"/>
  <c r="S3225" i="1"/>
  <c r="AF3225" i="1" s="1" a="1"/>
  <c r="AF3225" i="1" s="1"/>
  <c r="S2683" i="1"/>
  <c r="T2683" i="1" s="1"/>
  <c r="S2918" i="1"/>
  <c r="S3191" i="1"/>
  <c r="S1788" i="1"/>
  <c r="S1989" i="1"/>
  <c r="S2863" i="1"/>
  <c r="S2434" i="1"/>
  <c r="S2063" i="1"/>
  <c r="S1930" i="1"/>
  <c r="S3365" i="1"/>
  <c r="S1964" i="1"/>
  <c r="S2501" i="1"/>
  <c r="S3562" i="1"/>
  <c r="S3343" i="1"/>
  <c r="S2172" i="1"/>
  <c r="S3405" i="1"/>
  <c r="AF3405" i="1" s="1" a="1"/>
  <c r="AF3405" i="1" s="1"/>
  <c r="S672" i="1"/>
  <c r="S3529" i="1"/>
  <c r="S3184" i="1"/>
  <c r="S2109" i="1"/>
  <c r="S2811" i="1"/>
  <c r="S2062" i="1"/>
  <c r="S2342" i="1"/>
  <c r="S1384" i="1"/>
  <c r="S3173" i="1"/>
  <c r="S2427" i="1"/>
  <c r="S3486" i="1"/>
  <c r="S3072" i="1"/>
  <c r="S3116" i="1"/>
  <c r="S2997" i="1"/>
  <c r="S626" i="1"/>
  <c r="S2065" i="1"/>
  <c r="S2789" i="1"/>
  <c r="S2711" i="1"/>
  <c r="S2662" i="1"/>
  <c r="AF2662" i="1" s="1" a="1"/>
  <c r="AF2662" i="1" s="1"/>
  <c r="E2570" i="7" s="1"/>
  <c r="S3188" i="1"/>
  <c r="S2648" i="1"/>
  <c r="S3016" i="1"/>
  <c r="S2207" i="1"/>
  <c r="S2582" i="1"/>
  <c r="AF2582" i="1" s="1" a="1"/>
  <c r="AF2582" i="1" s="1"/>
  <c r="E2490" i="7" s="1"/>
  <c r="S3215" i="1"/>
  <c r="S3512" i="1"/>
  <c r="S3316" i="1"/>
  <c r="S3388" i="1"/>
  <c r="S834" i="1"/>
  <c r="S2625" i="1"/>
  <c r="S2187" i="1"/>
  <c r="S3035" i="1"/>
  <c r="AC3035" i="1" s="1"/>
  <c r="S2740" i="1"/>
  <c r="AF2740" i="1" s="1" a="1"/>
  <c r="AF2740" i="1" s="1"/>
  <c r="E2648" i="7" s="1"/>
  <c r="S1844" i="1"/>
  <c r="S2144" i="1"/>
  <c r="S2785" i="1"/>
  <c r="S708" i="1"/>
  <c r="S3010" i="1"/>
  <c r="AC3010" i="1" s="1"/>
  <c r="S3490" i="1"/>
  <c r="S2444" i="1"/>
  <c r="S1517" i="1"/>
  <c r="S2443" i="1"/>
  <c r="S2193" i="1"/>
  <c r="S2708" i="1"/>
  <c r="S2804" i="1"/>
  <c r="S2339" i="1"/>
  <c r="AC2339" i="1" s="1"/>
  <c r="S2825" i="1"/>
  <c r="S2877" i="1"/>
  <c r="S3186" i="1"/>
  <c r="AF3186" i="1" s="1" a="1"/>
  <c r="AF3186" i="1" s="1"/>
  <c r="S1891" i="1"/>
  <c r="S3575" i="1"/>
  <c r="T3575" i="1" s="1"/>
  <c r="S2628" i="1"/>
  <c r="AC2628" i="1" s="1"/>
  <c r="S3055" i="1"/>
  <c r="S1347" i="1"/>
  <c r="S2745" i="1"/>
  <c r="S2545" i="1"/>
  <c r="AF2545" i="1" s="1" a="1"/>
  <c r="AF2545" i="1" s="1"/>
  <c r="E2453" i="7" s="1"/>
  <c r="S2125" i="1"/>
  <c r="S2373" i="1"/>
  <c r="S1974" i="1"/>
  <c r="S2573" i="1"/>
  <c r="S2690" i="1"/>
  <c r="S1933" i="1"/>
  <c r="S1963" i="1"/>
  <c r="S2698" i="1"/>
  <c r="AF2698" i="1" s="1" a="1"/>
  <c r="AF2698" i="1" s="1"/>
  <c r="E2606" i="7" s="1"/>
  <c r="S1959" i="1"/>
  <c r="S3252" i="1"/>
  <c r="S2515" i="1"/>
  <c r="S3378" i="1"/>
  <c r="S1195" i="1"/>
  <c r="S2397" i="1"/>
  <c r="S2269" i="1"/>
  <c r="S1938" i="1"/>
  <c r="AF1938" i="1" s="1" a="1"/>
  <c r="AF1938" i="1" s="1"/>
  <c r="E1846" i="7" s="1"/>
  <c r="S3320" i="1"/>
  <c r="S2873" i="1"/>
  <c r="S2008" i="1"/>
  <c r="S2960" i="1"/>
  <c r="S2356" i="1"/>
  <c r="S3033" i="1"/>
  <c r="S1856" i="1"/>
  <c r="S3159" i="1"/>
  <c r="AC3159" i="1" s="1"/>
  <c r="S2686" i="1"/>
  <c r="AF1329" i="1" a="1"/>
  <c r="AF1329" i="1" s="1"/>
  <c r="E1237" i="7" s="1"/>
  <c r="T1613" i="1"/>
  <c r="T3069" i="1"/>
  <c r="AF1954" i="1" a="1"/>
  <c r="AF1954" i="1" s="1"/>
  <c r="E1862" i="7" s="1"/>
  <c r="T1722" i="1"/>
  <c r="T882" i="1"/>
  <c r="AF1548" i="1" a="1"/>
  <c r="AF1548" i="1" s="1"/>
  <c r="E1456" i="7" s="1"/>
  <c r="T3280" i="1"/>
  <c r="AF1829" i="1" a="1"/>
  <c r="AF1829" i="1" s="1"/>
  <c r="E1737" i="7" s="1"/>
  <c r="T319" i="1"/>
  <c r="T2258" i="1"/>
  <c r="AC1880" i="1"/>
  <c r="AC2968" i="1"/>
  <c r="AF1308" i="1" a="1"/>
  <c r="AF1308" i="1" s="1"/>
  <c r="E1216" i="7" s="1"/>
  <c r="AC1555" i="1"/>
  <c r="AC1128" i="1"/>
  <c r="AF2284" i="1" a="1"/>
  <c r="AF2284" i="1" s="1"/>
  <c r="E2192" i="7" s="1"/>
  <c r="T3460" i="1"/>
  <c r="AF2859" i="1" a="1"/>
  <c r="AF2859" i="1" s="1"/>
  <c r="E2767" i="7" s="1"/>
  <c r="AC1962" i="1"/>
  <c r="T2696" i="1"/>
  <c r="T2796" i="1"/>
  <c r="AF1008" i="1" a="1"/>
  <c r="AF1008" i="1" s="1"/>
  <c r="E916" i="7" s="1"/>
  <c r="AF311" i="1" a="1"/>
  <c r="AF311" i="1" s="1"/>
  <c r="E219" i="7" s="1"/>
  <c r="AF3258" i="1" a="1"/>
  <c r="AF3258" i="1" s="1"/>
  <c r="T1329" i="1"/>
  <c r="T2366" i="1"/>
  <c r="AF1804" i="1" a="1"/>
  <c r="AF1804" i="1" s="1"/>
  <c r="E1712" i="7" s="1"/>
  <c r="T1206" i="1"/>
  <c r="AC1954" i="1"/>
  <c r="T1804" i="1"/>
  <c r="AF784" i="1" a="1"/>
  <c r="AF784" i="1" s="1"/>
  <c r="E692" i="7" s="1"/>
  <c r="AF2361" i="1" a="1"/>
  <c r="AF2361" i="1" s="1"/>
  <c r="E2269" i="7" s="1"/>
  <c r="AC2470" i="1"/>
  <c r="AC3498" i="1"/>
  <c r="AC1829" i="1"/>
  <c r="AF587" i="1" a="1"/>
  <c r="AF587" i="1" s="1"/>
  <c r="E495" i="7" s="1"/>
  <c r="AF3103" i="1" a="1"/>
  <c r="AF3103" i="1" s="1"/>
  <c r="E3011" i="7" s="1"/>
  <c r="AF633" i="1" a="1"/>
  <c r="AF633" i="1" s="1"/>
  <c r="E541" i="7" s="1"/>
  <c r="AC2258" i="1"/>
  <c r="AF1880" i="1" a="1"/>
  <c r="AF1880" i="1" s="1"/>
  <c r="E1788" i="7" s="1"/>
  <c r="AC1308" i="1"/>
  <c r="AF3377" i="1" a="1"/>
  <c r="AF3377" i="1" s="1"/>
  <c r="AF709" i="1" a="1"/>
  <c r="AF709" i="1" s="1"/>
  <c r="E617" i="7" s="1"/>
  <c r="T3277" i="1"/>
  <c r="AC2673" i="1"/>
  <c r="T780" i="1"/>
  <c r="T829" i="1"/>
  <c r="AC2469" i="1"/>
  <c r="T3258" i="1"/>
  <c r="AC2366" i="1"/>
  <c r="AF1437" i="1" a="1"/>
  <c r="AF1437" i="1" s="1"/>
  <c r="E1345" i="7" s="1"/>
  <c r="AF2560" i="1" a="1"/>
  <c r="AF2560" i="1" s="1"/>
  <c r="E2468" i="7" s="1"/>
  <c r="AC3377" i="1"/>
  <c r="AF1206" i="1" a="1"/>
  <c r="AF1206" i="1" s="1"/>
  <c r="E1114" i="7" s="1"/>
  <c r="AF1766" i="1" a="1"/>
  <c r="AF1766" i="1" s="1"/>
  <c r="E1674" i="7" s="1"/>
  <c r="T2361" i="1"/>
  <c r="T587" i="1"/>
  <c r="AC3103" i="1"/>
  <c r="AF966" i="1" a="1"/>
  <c r="AF966" i="1" s="1"/>
  <c r="E874" i="7" s="1"/>
  <c r="AF3375" i="1" a="1"/>
  <c r="AF3375" i="1" s="1"/>
  <c r="T3313" i="1"/>
  <c r="AC2560" i="1"/>
  <c r="AC669" i="1"/>
  <c r="T2408" i="1"/>
  <c r="AC2852" i="1"/>
  <c r="T2735" i="1"/>
  <c r="AC3277" i="1"/>
  <c r="AF874" i="1" a="1"/>
  <c r="AF874" i="1" s="1"/>
  <c r="E782" i="7" s="1"/>
  <c r="AC2827" i="1"/>
  <c r="T662" i="1"/>
  <c r="AF358" i="1" a="1"/>
  <c r="AF358" i="1" s="1"/>
  <c r="E266" i="7" s="1"/>
  <c r="T2469" i="1"/>
  <c r="AC3545" i="1"/>
  <c r="T1853" i="1"/>
  <c r="AC659" i="1"/>
  <c r="T1437" i="1"/>
  <c r="AF3048" i="1" a="1"/>
  <c r="AF3048" i="1" s="1"/>
  <c r="E2956" i="7" s="1"/>
  <c r="AC1766" i="1"/>
  <c r="T1431" i="1"/>
  <c r="T1133" i="1"/>
  <c r="T966" i="1"/>
  <c r="AC3375" i="1"/>
  <c r="T2293" i="1"/>
  <c r="AF1053" i="1" a="1"/>
  <c r="AF1053" i="1" s="1"/>
  <c r="E961" i="7" s="1"/>
  <c r="AC2408" i="1"/>
  <c r="AC2735" i="1"/>
  <c r="AF3397" i="1" a="1"/>
  <c r="AF3397" i="1" s="1"/>
  <c r="AF2343" i="1" a="1"/>
  <c r="AF2343" i="1" s="1"/>
  <c r="E2251" i="7" s="1"/>
  <c r="AF780" i="1" a="1"/>
  <c r="AF780" i="1" s="1"/>
  <c r="E688" i="7" s="1"/>
  <c r="AF829" i="1" a="1"/>
  <c r="AF829" i="1" s="1"/>
  <c r="E737" i="7" s="1"/>
  <c r="T311" i="1"/>
  <c r="AC2430" i="1"/>
  <c r="AF304" i="1" a="1"/>
  <c r="AF304" i="1" s="1"/>
  <c r="E212" i="7" s="1"/>
  <c r="AC2201" i="1"/>
  <c r="AF3280" i="1" a="1"/>
  <c r="AF3280" i="1" s="1"/>
  <c r="T2470" i="1"/>
  <c r="AF2982" i="1" a="1"/>
  <c r="AF2982" i="1" s="1"/>
  <c r="E2890" i="7" s="1"/>
  <c r="AC1431" i="1"/>
  <c r="T3506" i="1"/>
  <c r="AC304" i="1"/>
  <c r="AC2737" i="1"/>
  <c r="T1619" i="1"/>
  <c r="AC1416" i="1"/>
  <c r="AC3054" i="1"/>
  <c r="T3296" i="1"/>
  <c r="T3397" i="1"/>
  <c r="AF2796" i="1" a="1"/>
  <c r="AF2796" i="1" s="1"/>
  <c r="E2704" i="7" s="1"/>
  <c r="AF190" i="1" a="1"/>
  <c r="AF190" i="1" s="1"/>
  <c r="E98" i="7" s="1"/>
  <c r="AC1613" i="1"/>
  <c r="AC1939" i="1"/>
  <c r="T1269" i="1"/>
  <c r="AC1722" i="1"/>
  <c r="AF882" i="1" a="1"/>
  <c r="AF882" i="1" s="1"/>
  <c r="E790" i="7" s="1"/>
  <c r="T1751" i="1"/>
  <c r="AF3442" i="1" a="1"/>
  <c r="AF3442" i="1" s="1"/>
  <c r="AC2293" i="1"/>
  <c r="AF2241" i="1" a="1"/>
  <c r="AF2241" i="1" s="1"/>
  <c r="E2149" i="7" s="1"/>
  <c r="AF3112" i="1" a="1"/>
  <c r="AF3112" i="1" s="1"/>
  <c r="E3020" i="7" s="1"/>
  <c r="AC2696" i="1"/>
  <c r="AC3313" i="1"/>
  <c r="T1053" i="1"/>
  <c r="T1555" i="1"/>
  <c r="T1869" i="1"/>
  <c r="AF1763" i="1" a="1"/>
  <c r="AF1763" i="1" s="1"/>
  <c r="E1671" i="7" s="1"/>
  <c r="AC2859" i="1"/>
  <c r="AF1962" i="1" a="1"/>
  <c r="AF1962" i="1" s="1"/>
  <c r="E1870" i="7" s="1"/>
  <c r="T2027" i="1"/>
  <c r="AF662" i="1" a="1"/>
  <c r="AF662" i="1" s="1"/>
  <c r="E570" i="7" s="1"/>
  <c r="T3164" i="1"/>
  <c r="AC1392" i="1"/>
  <c r="AF3069" i="1" a="1"/>
  <c r="AF3069" i="1" s="1"/>
  <c r="E2977" i="7" s="1"/>
  <c r="T1128" i="1"/>
  <c r="AF1269" i="1" a="1"/>
  <c r="AF1269" i="1" s="1"/>
  <c r="E1177" i="7" s="1"/>
  <c r="T3442" i="1"/>
  <c r="AC1853" i="1"/>
  <c r="AF3460" i="1" a="1"/>
  <c r="AF3460" i="1" s="1"/>
  <c r="AC2343" i="1"/>
  <c r="T3298" i="1"/>
  <c r="T404" i="1"/>
  <c r="AC1649" i="1"/>
  <c r="AF1649" i="1" a="1"/>
  <c r="AF1649" i="1" s="1"/>
  <c r="E1557" i="7" s="1"/>
  <c r="AF1806" i="1" a="1"/>
  <c r="AF1806" i="1" s="1"/>
  <c r="E1714" i="7" s="1"/>
  <c r="T1296" i="1"/>
  <c r="AC372" i="1"/>
  <c r="AC922" i="1"/>
  <c r="AF1258" i="1" a="1"/>
  <c r="AF1258" i="1" s="1"/>
  <c r="E1166" i="7" s="1"/>
  <c r="AF372" i="1" a="1"/>
  <c r="AF372" i="1" s="1"/>
  <c r="E280" i="7" s="1"/>
  <c r="AC1321" i="1"/>
  <c r="AF392" i="1" a="1"/>
  <c r="AF392" i="1" s="1"/>
  <c r="E300" i="7" s="1"/>
  <c r="T2307" i="1"/>
  <c r="AF2713" i="1" a="1"/>
  <c r="AF2713" i="1" s="1"/>
  <c r="E2621" i="7" s="1"/>
  <c r="AC392" i="1"/>
  <c r="T1321" i="1"/>
  <c r="AF3327" i="1" a="1"/>
  <c r="AF3327" i="1" s="1"/>
  <c r="AF273" i="1" a="1"/>
  <c r="AF273" i="1" s="1"/>
  <c r="E181" i="7" s="1"/>
  <c r="AC1872" i="1"/>
  <c r="AC1806" i="1"/>
  <c r="T155" i="1"/>
  <c r="AF922" i="1" a="1"/>
  <c r="AF922" i="1" s="1"/>
  <c r="E830" i="7" s="1"/>
  <c r="AF1397" i="1" a="1"/>
  <c r="AF1397" i="1" s="1"/>
  <c r="E1305" i="7" s="1"/>
  <c r="T1833" i="1"/>
  <c r="AC1711" i="1"/>
  <c r="AC2017" i="1"/>
  <c r="T3327" i="1"/>
  <c r="T1872" i="1"/>
  <c r="AF956" i="1" a="1"/>
  <c r="AF956" i="1" s="1"/>
  <c r="E864" i="7" s="1"/>
  <c r="AC2512" i="1"/>
  <c r="AF1334" i="1" a="1"/>
  <c r="AF1334" i="1" s="1"/>
  <c r="E1242" i="7" s="1"/>
  <c r="T2584" i="1"/>
  <c r="AC1397" i="1"/>
  <c r="AF2520" i="1" a="1"/>
  <c r="AF2520" i="1" s="1"/>
  <c r="E2428" i="7" s="1"/>
  <c r="AF2935" i="1" a="1"/>
  <c r="AF2935" i="1" s="1"/>
  <c r="E2843" i="7" s="1"/>
  <c r="T1711" i="1"/>
  <c r="AC534" i="1"/>
  <c r="T956" i="1"/>
  <c r="AC2599" i="1"/>
  <c r="AF2512" i="1" a="1"/>
  <c r="AF2512" i="1" s="1"/>
  <c r="E2420" i="7" s="1"/>
  <c r="AC1334" i="1"/>
  <c r="AF279" i="1" a="1"/>
  <c r="AF279" i="1" s="1"/>
  <c r="E187" i="7" s="1"/>
  <c r="AC3293" i="1"/>
  <c r="AF410" i="1" a="1"/>
  <c r="AF410" i="1" s="1"/>
  <c r="E318" i="7" s="1"/>
  <c r="T1683" i="1"/>
  <c r="AF1621" i="1" a="1"/>
  <c r="AF1621" i="1" s="1"/>
  <c r="E1529" i="7" s="1"/>
  <c r="AC2520" i="1"/>
  <c r="AC627" i="1"/>
  <c r="AF3109" i="1" a="1"/>
  <c r="AF3109" i="1" s="1"/>
  <c r="E3017" i="7" s="1"/>
  <c r="T2709" i="1"/>
  <c r="AC1364" i="1"/>
  <c r="AF2599" i="1" a="1"/>
  <c r="AF2599" i="1" s="1"/>
  <c r="E2507" i="7" s="1"/>
  <c r="T1606" i="1"/>
  <c r="AC901" i="1"/>
  <c r="AC410" i="1"/>
  <c r="AC1528" i="1"/>
  <c r="AC1621" i="1"/>
  <c r="AF1390" i="1" a="1"/>
  <c r="AF1390" i="1" s="1"/>
  <c r="E1298" i="7" s="1"/>
  <c r="AF2584" i="1" a="1"/>
  <c r="AF2584" i="1" s="1"/>
  <c r="E2492" i="7" s="1"/>
  <c r="T2713" i="1"/>
  <c r="AF604" i="1" a="1"/>
  <c r="AF604" i="1" s="1"/>
  <c r="E512" i="7" s="1"/>
  <c r="AC3109" i="1"/>
  <c r="AC2709" i="1"/>
  <c r="AC136" i="1"/>
  <c r="AF2194" i="1" a="1"/>
  <c r="AF2194" i="1" s="1"/>
  <c r="E2102" i="7" s="1"/>
  <c r="T1364" i="1"/>
  <c r="T203" i="1"/>
  <c r="AC771" i="1"/>
  <c r="T578" i="1"/>
  <c r="T3451" i="1"/>
  <c r="AF1528" i="1" a="1"/>
  <c r="AF1528" i="1" s="1"/>
  <c r="E1436" i="7" s="1"/>
  <c r="T719" i="1"/>
  <c r="AC1390" i="1"/>
  <c r="AC3256" i="1"/>
  <c r="AF155" i="1" a="1"/>
  <c r="AF155" i="1" s="1"/>
  <c r="E63" i="7" s="1"/>
  <c r="T604" i="1"/>
  <c r="AF534" i="1" a="1"/>
  <c r="AF534" i="1" s="1"/>
  <c r="E442" i="7" s="1"/>
  <c r="AF404" i="1" a="1"/>
  <c r="AF404" i="1" s="1"/>
  <c r="E312" i="7" s="1"/>
  <c r="T136" i="1"/>
  <c r="AC203" i="1"/>
  <c r="AF771" i="1" a="1"/>
  <c r="AF771" i="1" s="1"/>
  <c r="E679" i="7" s="1"/>
  <c r="AF578" i="1" a="1"/>
  <c r="AF578" i="1" s="1"/>
  <c r="E486" i="7" s="1"/>
  <c r="AC2935" i="1"/>
  <c r="AF3451" i="1" a="1"/>
  <c r="AF3451" i="1" s="1"/>
  <c r="AC719" i="1"/>
  <c r="AF3256" i="1" a="1"/>
  <c r="AF3256" i="1" s="1"/>
  <c r="AC279" i="1"/>
  <c r="AF1833" i="1" a="1"/>
  <c r="AF1833" i="1" s="1"/>
  <c r="E1741" i="7" s="1"/>
  <c r="T3399" i="1"/>
  <c r="T2194" i="1"/>
  <c r="AF3399" i="1" a="1"/>
  <c r="AF3399" i="1" s="1"/>
  <c r="T581" i="1"/>
  <c r="T1986" i="1"/>
  <c r="T699" i="1"/>
  <c r="AF2804" i="1" a="1"/>
  <c r="AF2804" i="1" s="1"/>
  <c r="E2712" i="7" s="1"/>
  <c r="AC3575" i="1"/>
  <c r="AC1519" i="1"/>
  <c r="AC2740" i="1"/>
  <c r="T3309" i="1"/>
  <c r="T2443" i="1"/>
  <c r="AF3221" i="1" a="1"/>
  <c r="AF3221" i="1" s="1"/>
  <c r="AC3221" i="1"/>
  <c r="AF885" i="1" a="1"/>
  <c r="AF885" i="1" s="1"/>
  <c r="E793" i="7" s="1"/>
  <c r="AC1587" i="1"/>
  <c r="AF1870" i="1" a="1"/>
  <c r="AF1870" i="1" s="1"/>
  <c r="E1778" i="7" s="1"/>
  <c r="AC2907" i="1"/>
  <c r="AF1986" i="1" a="1"/>
  <c r="AF1986" i="1" s="1"/>
  <c r="E1894" i="7" s="1"/>
  <c r="AC1996" i="1"/>
  <c r="AC699" i="1"/>
  <c r="AF2339" i="1" a="1"/>
  <c r="AF2339" i="1" s="1"/>
  <c r="E2247" i="7" s="1"/>
  <c r="AC3186" i="1"/>
  <c r="AC359" i="1"/>
  <c r="AF400" i="1" a="1"/>
  <c r="AF400" i="1" s="1"/>
  <c r="E308" i="7" s="1"/>
  <c r="T2628" i="1"/>
  <c r="AF3490" i="1" a="1"/>
  <c r="AF3490" i="1" s="1"/>
  <c r="T3186" i="1"/>
  <c r="AF227" i="1" a="1"/>
  <c r="AF227" i="1" s="1"/>
  <c r="E135" i="7" s="1"/>
  <c r="AF3314" i="1" a="1"/>
  <c r="AF3314" i="1" s="1"/>
  <c r="T193" i="1"/>
  <c r="AC2260" i="1"/>
  <c r="T2339" i="1"/>
  <c r="AF2417" i="1" a="1"/>
  <c r="AF2417" i="1" s="1"/>
  <c r="E2325" i="7" s="1"/>
  <c r="AF2825" i="1" a="1"/>
  <c r="AF2825" i="1" s="1"/>
  <c r="E2733" i="7" s="1"/>
  <c r="AC2278" i="1"/>
  <c r="T1891" i="1"/>
  <c r="AF2628" i="1" a="1"/>
  <c r="AF2628" i="1" s="1"/>
  <c r="E2536" i="7" s="1"/>
  <c r="T2740" i="1"/>
  <c r="T187" i="1"/>
  <c r="T2624" i="1"/>
  <c r="T1654" i="1"/>
  <c r="AF3575" i="1" a="1"/>
  <c r="AF3575" i="1" s="1"/>
  <c r="AC1330" i="1"/>
  <c r="AC465" i="1"/>
  <c r="T1838" i="1"/>
  <c r="AF1654" i="1" a="1"/>
  <c r="AF1654" i="1" s="1"/>
  <c r="E1562" i="7" s="1"/>
  <c r="AF1063" i="1" a="1"/>
  <c r="AF1063" i="1" s="1"/>
  <c r="E971" i="7" s="1"/>
  <c r="AC400" i="1"/>
  <c r="AC3314" i="1"/>
  <c r="AC2916" i="1"/>
  <c r="T1831" i="1"/>
  <c r="AC1870" i="1"/>
  <c r="AF1138" i="1" a="1"/>
  <c r="AF1138" i="1" s="1"/>
  <c r="E1046" i="7" s="1"/>
  <c r="T2912" i="1"/>
  <c r="T3381" i="1"/>
  <c r="T220" i="1"/>
  <c r="AC193" i="1"/>
  <c r="AC1993" i="1"/>
  <c r="T566" i="1"/>
  <c r="AC821" i="1"/>
  <c r="AF2350" i="1" a="1"/>
  <c r="AF2350" i="1" s="1"/>
  <c r="E2258" i="7" s="1"/>
  <c r="AF2693" i="1" a="1"/>
  <c r="AF2693" i="1" s="1"/>
  <c r="E2601" i="7" s="1"/>
  <c r="T867" i="1"/>
  <c r="AF3381" i="1" a="1"/>
  <c r="AF3381" i="1" s="1"/>
  <c r="AC2375" i="1"/>
  <c r="T1716" i="1"/>
  <c r="T634" i="1"/>
  <c r="T1866" i="1"/>
  <c r="T191" i="1"/>
  <c r="AC1201" i="1"/>
  <c r="AF2914" i="1" a="1"/>
  <c r="AF2914" i="1" s="1"/>
  <c r="E2822" i="7" s="1"/>
  <c r="AC2665" i="1"/>
  <c r="AC1052" i="1"/>
  <c r="T2871" i="1"/>
  <c r="AF3237" i="1" a="1"/>
  <c r="AF3237" i="1" s="1"/>
  <c r="AF1918" i="1" a="1"/>
  <c r="AF1918" i="1" s="1"/>
  <c r="E1826" i="7" s="1"/>
  <c r="AF2907" i="1" a="1"/>
  <c r="AF2907" i="1" s="1"/>
  <c r="E2815" i="7" s="1"/>
  <c r="AC2952" i="1"/>
  <c r="AF810" i="1" a="1"/>
  <c r="AF810" i="1" s="1"/>
  <c r="E718" i="7" s="1"/>
  <c r="AC1578" i="1"/>
  <c r="T694" i="1"/>
  <c r="AC3031" i="1"/>
  <c r="T3068" i="1"/>
  <c r="AC844" i="1"/>
  <c r="AF618" i="1" a="1"/>
  <c r="AF618" i="1" s="1"/>
  <c r="E526" i="7" s="1"/>
  <c r="T1060" i="1"/>
  <c r="AC3568" i="1"/>
  <c r="AC565" i="1"/>
  <c r="AC1826" i="1"/>
  <c r="AC135" i="1"/>
  <c r="AC2417" i="1"/>
  <c r="T3111" i="1"/>
  <c r="AF2395" i="1" a="1"/>
  <c r="AF2395" i="1" s="1"/>
  <c r="E2303" i="7" s="1"/>
  <c r="T3328" i="1"/>
  <c r="AF146" i="1" a="1"/>
  <c r="AF146" i="1" s="1"/>
  <c r="E54" i="7" s="1"/>
  <c r="AF890" i="1" a="1"/>
  <c r="AF890" i="1" s="1"/>
  <c r="E798" i="7" s="1"/>
  <c r="AF1187" i="1" a="1"/>
  <c r="AF1187" i="1" s="1"/>
  <c r="E1095" i="7" s="1"/>
  <c r="AF359" i="1" a="1"/>
  <c r="AF359" i="1" s="1"/>
  <c r="E267" i="7" s="1"/>
  <c r="T1063" i="1"/>
  <c r="AC187" i="1"/>
  <c r="AF2983" i="1" a="1"/>
  <c r="AF2983" i="1" s="1"/>
  <c r="E2891" i="7" s="1"/>
  <c r="AF1831" i="1" a="1"/>
  <c r="AF1831" i="1" s="1"/>
  <c r="E1739" i="7" s="1"/>
  <c r="AC1138" i="1"/>
  <c r="AF1957" i="1" a="1"/>
  <c r="AF1957" i="1" s="1"/>
  <c r="E1865" i="7" s="1"/>
  <c r="T2328" i="1"/>
  <c r="T1993" i="1"/>
  <c r="AC566" i="1"/>
  <c r="AF929" i="1" a="1"/>
  <c r="AF929" i="1" s="1"/>
  <c r="E837" i="7" s="1"/>
  <c r="AF2281" i="1" a="1"/>
  <c r="AF2281" i="1" s="1"/>
  <c r="E2189" i="7" s="1"/>
  <c r="AF3309" i="1" a="1"/>
  <c r="AF3309" i="1" s="1"/>
  <c r="AC1655" i="1"/>
  <c r="T921" i="1"/>
  <c r="T2375" i="1"/>
  <c r="AC1716" i="1"/>
  <c r="AF634" i="1" a="1"/>
  <c r="AF634" i="1" s="1"/>
  <c r="E542" i="7" s="1"/>
  <c r="AC2215" i="1"/>
  <c r="AF1040" i="1" a="1"/>
  <c r="AF1040" i="1" s="1"/>
  <c r="E948" i="7" s="1"/>
  <c r="AF1201" i="1" a="1"/>
  <c r="AF1201" i="1" s="1"/>
  <c r="E1109" i="7" s="1"/>
  <c r="AF1100" i="1" a="1"/>
  <c r="AF1100" i="1" s="1"/>
  <c r="E1008" i="7" s="1"/>
  <c r="AC1779" i="1"/>
  <c r="AF581" i="1" a="1"/>
  <c r="AF581" i="1" s="1"/>
  <c r="E489" i="7" s="1"/>
  <c r="AF3031" i="1" a="1"/>
  <c r="AF3031" i="1" s="1"/>
  <c r="E2939" i="7" s="1"/>
  <c r="AF3068" i="1" a="1"/>
  <c r="AF3068" i="1" s="1"/>
  <c r="E2976" i="7" s="1"/>
  <c r="AC1918" i="1"/>
  <c r="AC618" i="1"/>
  <c r="T565" i="1"/>
  <c r="T135" i="1"/>
  <c r="AC1533" i="1"/>
  <c r="AF2830" i="1" a="1"/>
  <c r="AF2830" i="1" s="1"/>
  <c r="E2738" i="7" s="1"/>
  <c r="AF1460" i="1" a="1"/>
  <c r="AF1460" i="1" s="1"/>
  <c r="E1368" i="7" s="1"/>
  <c r="T465" i="1"/>
  <c r="AC444" i="1"/>
  <c r="AF1046" i="1" a="1"/>
  <c r="AF1046" i="1" s="1"/>
  <c r="E954" i="7" s="1"/>
  <c r="AC482" i="1"/>
  <c r="T167" i="1"/>
  <c r="AC146" i="1"/>
  <c r="T890" i="1"/>
  <c r="T1187" i="1"/>
  <c r="T1451" i="1"/>
  <c r="AC1637" i="1"/>
  <c r="AF803" i="1" a="1"/>
  <c r="AF803" i="1" s="1"/>
  <c r="E711" i="7" s="1"/>
  <c r="AC1455" i="1"/>
  <c r="T2562" i="1"/>
  <c r="AC1949" i="1"/>
  <c r="AC2302" i="1"/>
  <c r="T3166" i="1"/>
  <c r="AC1040" i="1"/>
  <c r="AF2400" i="1" a="1"/>
  <c r="AF2400" i="1" s="1"/>
  <c r="E2308" i="7" s="1"/>
  <c r="AC353" i="1"/>
  <c r="T1546" i="1"/>
  <c r="AC3189" i="1"/>
  <c r="T2204" i="1"/>
  <c r="AC528" i="1"/>
  <c r="AC2787" i="1"/>
  <c r="T1662" i="1"/>
  <c r="AC2714" i="1"/>
  <c r="AF2764" i="1" a="1"/>
  <c r="AF2764" i="1" s="1"/>
  <c r="E2672" i="7" s="1"/>
  <c r="T2260" i="1"/>
  <c r="AF2278" i="1" a="1"/>
  <c r="AF2278" i="1" s="1"/>
  <c r="E2186" i="7" s="1"/>
  <c r="AF2635" i="1" a="1"/>
  <c r="AF2635" i="1" s="1"/>
  <c r="E2543" i="7" s="1"/>
  <c r="AF3267" i="1" a="1"/>
  <c r="AF3267" i="1" s="1"/>
  <c r="T2395" i="1"/>
  <c r="T3181" i="1"/>
  <c r="AF2942" i="1" a="1"/>
  <c r="AF2942" i="1" s="1"/>
  <c r="E2850" i="7" s="1"/>
  <c r="AF2616" i="1" a="1"/>
  <c r="AF2616" i="1" s="1"/>
  <c r="E2524" i="7" s="1"/>
  <c r="AF444" i="1" a="1"/>
  <c r="AF444" i="1" s="1"/>
  <c r="E352" i="7" s="1"/>
  <c r="AC876" i="1"/>
  <c r="AC1351" i="1"/>
  <c r="T1046" i="1"/>
  <c r="T482" i="1"/>
  <c r="AC519" i="1"/>
  <c r="AF252" i="1" a="1"/>
  <c r="AF252" i="1" s="1"/>
  <c r="E160" i="7" s="1"/>
  <c r="T1081" i="1"/>
  <c r="AF1382" i="1" a="1"/>
  <c r="AF1382" i="1" s="1"/>
  <c r="E1290" i="7" s="1"/>
  <c r="AC803" i="1"/>
  <c r="AC2562" i="1"/>
  <c r="AF2122" i="1" a="1"/>
  <c r="AF2122" i="1" s="1"/>
  <c r="E2030" i="7" s="1"/>
  <c r="T2057" i="1"/>
  <c r="T1655" i="1"/>
  <c r="T1330" i="1"/>
  <c r="AF2024" i="1" a="1"/>
  <c r="AF2024" i="1" s="1"/>
  <c r="E1932" i="7" s="1"/>
  <c r="AC1287" i="1"/>
  <c r="AC499" i="1"/>
  <c r="AF464" i="1" a="1"/>
  <c r="AF464" i="1" s="1"/>
  <c r="E372" i="7" s="1"/>
  <c r="T353" i="1"/>
  <c r="T3189" i="1"/>
  <c r="AF2204" i="1" a="1"/>
  <c r="AF2204" i="1" s="1"/>
  <c r="E2112" i="7" s="1"/>
  <c r="T1779" i="1"/>
  <c r="AF201" i="1" a="1"/>
  <c r="AF201" i="1" s="1"/>
  <c r="E109" i="7" s="1"/>
  <c r="T640" i="1"/>
  <c r="AF528" i="1" a="1"/>
  <c r="AF528" i="1" s="1"/>
  <c r="E436" i="7" s="1"/>
  <c r="AF535" i="1" a="1"/>
  <c r="AF535" i="1" s="1"/>
  <c r="E443" i="7" s="1"/>
  <c r="AC3516" i="1"/>
  <c r="T2714" i="1"/>
  <c r="AF3418" i="1" a="1"/>
  <c r="AF3418" i="1" s="1"/>
  <c r="T2635" i="1"/>
  <c r="T841" i="1"/>
  <c r="AF1327" i="1" a="1"/>
  <c r="AF1327" i="1" s="1"/>
  <c r="E1235" i="7" s="1"/>
  <c r="T2830" i="1"/>
  <c r="AF876" i="1" a="1"/>
  <c r="AF876" i="1" s="1"/>
  <c r="E784" i="7" s="1"/>
  <c r="T1351" i="1"/>
  <c r="AF519" i="1" a="1"/>
  <c r="AF519" i="1" s="1"/>
  <c r="E427" i="7" s="1"/>
  <c r="T252" i="1"/>
  <c r="AF1081" i="1" a="1"/>
  <c r="AF1081" i="1" s="1"/>
  <c r="E989" i="7" s="1"/>
  <c r="AF2912" i="1" a="1"/>
  <c r="AF2912" i="1" s="1"/>
  <c r="E2820" i="7" s="1"/>
  <c r="AC1382" i="1"/>
  <c r="AC201" i="1"/>
  <c r="AC1809" i="1"/>
  <c r="T821" i="1"/>
  <c r="T2350" i="1"/>
  <c r="AC2122" i="1"/>
  <c r="AC1866" i="1"/>
  <c r="AF1082" i="1" a="1"/>
  <c r="AF1082" i="1" s="1"/>
  <c r="E990" i="7" s="1"/>
  <c r="T1998" i="1"/>
  <c r="T2024" i="1"/>
  <c r="AF1287" i="1" a="1"/>
  <c r="AF1287" i="1" s="1"/>
  <c r="E1195" i="7" s="1"/>
  <c r="AF191" i="1" a="1"/>
  <c r="AF191" i="1" s="1"/>
  <c r="E99" i="7" s="1"/>
  <c r="AC3363" i="1"/>
  <c r="AF2114" i="1" a="1"/>
  <c r="AF2114" i="1" s="1"/>
  <c r="E2022" i="7" s="1"/>
  <c r="T2665" i="1"/>
  <c r="T1052" i="1"/>
  <c r="AC3423" i="1"/>
  <c r="T3237" i="1"/>
  <c r="AF2477" i="1" a="1"/>
  <c r="AF2477" i="1" s="1"/>
  <c r="E2385" i="7" s="1"/>
  <c r="AF630" i="1" a="1"/>
  <c r="AF630" i="1" s="1"/>
  <c r="E538" i="7" s="1"/>
  <c r="AF1049" i="1" a="1"/>
  <c r="AF1049" i="1" s="1"/>
  <c r="E957" i="7" s="1"/>
  <c r="AF2952" i="1" a="1"/>
  <c r="AF2952" i="1" s="1"/>
  <c r="E2860" i="7" s="1"/>
  <c r="AC694" i="1"/>
  <c r="AF1926" i="1" a="1"/>
  <c r="AF1926" i="1" s="1"/>
  <c r="E1834" i="7" s="1"/>
  <c r="AF2323" i="1" a="1"/>
  <c r="AF2323" i="1" s="1"/>
  <c r="E2231" i="7" s="1"/>
  <c r="AC1049" i="1"/>
  <c r="T1375" i="1"/>
  <c r="AF1060" i="1" a="1"/>
  <c r="AF1060" i="1" s="1"/>
  <c r="E968" i="7" s="1"/>
  <c r="AC153" i="1"/>
  <c r="T3418" i="1"/>
  <c r="AF841" i="1" a="1"/>
  <c r="AF841" i="1" s="1"/>
  <c r="E749" i="7" s="1"/>
  <c r="AF493" i="1" a="1"/>
  <c r="AF493" i="1" s="1"/>
  <c r="E401" i="7" s="1"/>
  <c r="AF2979" i="1" a="1"/>
  <c r="AF2979" i="1" s="1"/>
  <c r="E2887" i="7" s="1"/>
  <c r="T902" i="1"/>
  <c r="AC1725" i="1"/>
  <c r="AF844" i="1" a="1"/>
  <c r="AF844" i="1" s="1"/>
  <c r="E752" i="7" s="1"/>
  <c r="AC630" i="1"/>
  <c r="T3363" i="1"/>
  <c r="AC1246" i="1"/>
  <c r="AF2814" i="1" a="1"/>
  <c r="AF2814" i="1" s="1"/>
  <c r="E2722" i="7" s="1"/>
  <c r="AC1926" i="1"/>
  <c r="AF1998" i="1" a="1"/>
  <c r="AF1998" i="1" s="1"/>
  <c r="E1906" i="7" s="1"/>
  <c r="T2814" i="1"/>
  <c r="AF153" i="1" a="1"/>
  <c r="AF153" i="1" s="1"/>
  <c r="E61" i="7" s="1"/>
  <c r="T1826" i="1"/>
  <c r="AC1426" i="1"/>
  <c r="AC493" i="1"/>
  <c r="AF644" i="1" a="1"/>
  <c r="AF644" i="1" s="1"/>
  <c r="E552" i="7" s="1"/>
  <c r="AF3111" i="1" a="1"/>
  <c r="AF3111" i="1" s="1"/>
  <c r="E3019" i="7" s="1"/>
  <c r="T3267" i="1"/>
  <c r="T1460" i="1"/>
  <c r="AC3181" i="1"/>
  <c r="T929" i="1"/>
  <c r="AC3404" i="1"/>
  <c r="T3404" i="1"/>
  <c r="T2517" i="1"/>
  <c r="AC2517" i="1"/>
  <c r="AC2380" i="1"/>
  <c r="AF2380" i="1" a="1"/>
  <c r="AF2380" i="1" s="1"/>
  <c r="E2288" i="7" s="1"/>
  <c r="T2380" i="1"/>
  <c r="AC1574" i="1"/>
  <c r="T1574" i="1"/>
  <c r="AF1574" i="1" a="1"/>
  <c r="AF1574" i="1" s="1"/>
  <c r="E1482" i="7" s="1"/>
  <c r="AC3408" i="1"/>
  <c r="AF3408" i="1" a="1"/>
  <c r="AF3408" i="1" s="1"/>
  <c r="AF3308" i="1" a="1"/>
  <c r="AF3308" i="1" s="1"/>
  <c r="T3308" i="1"/>
  <c r="T1652" i="1"/>
  <c r="AF1652" i="1" a="1"/>
  <c r="AF1652" i="1" s="1"/>
  <c r="E1560" i="7" s="1"/>
  <c r="T1209" i="1"/>
  <c r="AC1209" i="1"/>
  <c r="T3288" i="1"/>
  <c r="AC3288" i="1"/>
  <c r="T2304" i="1"/>
  <c r="AC2304" i="1"/>
  <c r="AF2304" i="1" a="1"/>
  <c r="AF2304" i="1" s="1"/>
  <c r="E2212" i="7" s="1"/>
  <c r="AF1991" i="1" a="1"/>
  <c r="AF1991" i="1" s="1"/>
  <c r="E1899" i="7" s="1"/>
  <c r="T1991" i="1"/>
  <c r="AC3161" i="1"/>
  <c r="T3161" i="1"/>
  <c r="AC3168" i="1"/>
  <c r="T3168" i="1"/>
  <c r="AF3168" i="1" a="1"/>
  <c r="AF3168" i="1" s="1"/>
  <c r="T3366" i="1"/>
  <c r="AF3366" i="1" a="1"/>
  <c r="AF3366" i="1" s="1"/>
  <c r="AC3207" i="1"/>
  <c r="AF3207" i="1" a="1"/>
  <c r="AF3207" i="1" s="1"/>
  <c r="T2296" i="1"/>
  <c r="AF2296" i="1" a="1"/>
  <c r="AF2296" i="1" s="1"/>
  <c r="E2204" i="7" s="1"/>
  <c r="AC2296" i="1"/>
  <c r="T1951" i="1"/>
  <c r="AF1951" i="1" a="1"/>
  <c r="AF1951" i="1" s="1"/>
  <c r="E1859" i="7" s="1"/>
  <c r="AC1951" i="1"/>
  <c r="T2115" i="1"/>
  <c r="AC2115" i="1"/>
  <c r="AF2115" i="1" a="1"/>
  <c r="AF2115" i="1" s="1"/>
  <c r="E2023" i="7" s="1"/>
  <c r="AC3128" i="1"/>
  <c r="AF3128" i="1" a="1"/>
  <c r="AF3128" i="1" s="1"/>
  <c r="T3128" i="1"/>
  <c r="AF3223" i="1" a="1"/>
  <c r="AF3223" i="1" s="1"/>
  <c r="T3223" i="1"/>
  <c r="AC2652" i="1"/>
  <c r="T2652" i="1"/>
  <c r="AF1190" i="1" a="1"/>
  <c r="AF1190" i="1" s="1"/>
  <c r="E1098" i="7" s="1"/>
  <c r="AC1190" i="1"/>
  <c r="T1190" i="1"/>
  <c r="AF1556" i="1" a="1"/>
  <c r="AF1556" i="1" s="1"/>
  <c r="E1464" i="7" s="1"/>
  <c r="AF2630" i="1" a="1"/>
  <c r="AF2630" i="1" s="1"/>
  <c r="E2538" i="7" s="1"/>
  <c r="AC2630" i="1"/>
  <c r="T3496" i="1"/>
  <c r="AC3496" i="1"/>
  <c r="AF3496" i="1" a="1"/>
  <c r="AF3496" i="1" s="1"/>
  <c r="T2133" i="1"/>
  <c r="AF2133" i="1" a="1"/>
  <c r="AF2133" i="1" s="1"/>
  <c r="E2041" i="7" s="1"/>
  <c r="AF791" i="1" a="1"/>
  <c r="AF791" i="1" s="1"/>
  <c r="E699" i="7" s="1"/>
  <c r="T2508" i="1"/>
  <c r="AF2508" i="1" a="1"/>
  <c r="AF2508" i="1" s="1"/>
  <c r="E2416" i="7" s="1"/>
  <c r="AC2508" i="1"/>
  <c r="AF2688" i="1" a="1"/>
  <c r="AF2688" i="1" s="1"/>
  <c r="E2596" i="7" s="1"/>
  <c r="AC2688" i="1"/>
  <c r="AC2045" i="1"/>
  <c r="AF2045" i="1" a="1"/>
  <c r="AF2045" i="1" s="1"/>
  <c r="E1953" i="7" s="1"/>
  <c r="AC2864" i="1"/>
  <c r="AF2864" i="1" a="1"/>
  <c r="AF2864" i="1" s="1"/>
  <c r="E2772" i="7" s="1"/>
  <c r="T2864" i="1"/>
  <c r="T1098" i="1"/>
  <c r="AC1098" i="1"/>
  <c r="AC858" i="1"/>
  <c r="AF807" i="1" a="1"/>
  <c r="AF807" i="1" s="1"/>
  <c r="E715" i="7" s="1"/>
  <c r="AC807" i="1"/>
  <c r="AC677" i="1"/>
  <c r="T677" i="1"/>
  <c r="AF677" i="1" a="1"/>
  <c r="AF677" i="1" s="1"/>
  <c r="E585" i="7" s="1"/>
  <c r="AC923" i="1"/>
  <c r="T923" i="1"/>
  <c r="AF398" i="1" a="1"/>
  <c r="AF398" i="1" s="1"/>
  <c r="E306" i="7" s="1"/>
  <c r="T398" i="1"/>
  <c r="AC398" i="1"/>
  <c r="AC613" i="1"/>
  <c r="T613" i="1"/>
  <c r="AF613" i="1" a="1"/>
  <c r="AF613" i="1" s="1"/>
  <c r="E521" i="7" s="1"/>
  <c r="AC813" i="1"/>
  <c r="AC1376" i="1"/>
  <c r="T1376" i="1"/>
  <c r="T2945" i="1"/>
  <c r="AC2945" i="1"/>
  <c r="AF2945" i="1" a="1"/>
  <c r="AF2945" i="1" s="1"/>
  <c r="E2853" i="7" s="1"/>
  <c r="AF915" i="1" a="1"/>
  <c r="AF915" i="1" s="1"/>
  <c r="E823" i="7" s="1"/>
  <c r="T915" i="1"/>
  <c r="AC2995" i="1"/>
  <c r="AF2995" i="1" a="1"/>
  <c r="AF2995" i="1" s="1"/>
  <c r="E2903" i="7" s="1"/>
  <c r="AC3564" i="1"/>
  <c r="AF3564" i="1" a="1"/>
  <c r="AF3564" i="1" s="1"/>
  <c r="T1538" i="1"/>
  <c r="AC1538" i="1"/>
  <c r="AF1538" i="1" a="1"/>
  <c r="AF1538" i="1" s="1"/>
  <c r="E1446" i="7" s="1"/>
  <c r="T3011" i="1"/>
  <c r="T1550" i="1"/>
  <c r="AF1550" i="1" a="1"/>
  <c r="AF1550" i="1" s="1"/>
  <c r="E1458" i="7" s="1"/>
  <c r="T3027" i="1"/>
  <c r="AF3027" i="1" a="1"/>
  <c r="AF3027" i="1" s="1"/>
  <c r="E2935" i="7" s="1"/>
  <c r="AC3027" i="1"/>
  <c r="AC3437" i="1"/>
  <c r="AC2910" i="1"/>
  <c r="T2910" i="1"/>
  <c r="T3140" i="1"/>
  <c r="AC3140" i="1"/>
  <c r="AF3140" i="1" a="1"/>
  <c r="AF3140" i="1" s="1"/>
  <c r="AF636" i="1" a="1"/>
  <c r="AF636" i="1" s="1"/>
  <c r="E544" i="7" s="1"/>
  <c r="T636" i="1"/>
  <c r="AC2286" i="1"/>
  <c r="AF642" i="1" a="1"/>
  <c r="AF642" i="1" s="1"/>
  <c r="E550" i="7" s="1"/>
  <c r="T642" i="1"/>
  <c r="AC1383" i="1"/>
  <c r="AF1383" i="1" a="1"/>
  <c r="AF1383" i="1" s="1"/>
  <c r="E1291" i="7" s="1"/>
  <c r="T501" i="1"/>
  <c r="AC501" i="1"/>
  <c r="AC3249" i="1"/>
  <c r="AF127" i="1" a="1"/>
  <c r="AF127" i="1" s="1"/>
  <c r="E35" i="7" s="1"/>
  <c r="T127" i="1"/>
  <c r="AC127" i="1"/>
  <c r="AF1995" i="1" a="1"/>
  <c r="AF1995" i="1" s="1"/>
  <c r="E1903" i="7" s="1"/>
  <c r="AC1995" i="1"/>
  <c r="AC1617" i="1"/>
  <c r="T1617" i="1"/>
  <c r="AF439" i="1" a="1"/>
  <c r="AF439" i="1" s="1"/>
  <c r="E347" i="7" s="1"/>
  <c r="AC439" i="1"/>
  <c r="T3122" i="1"/>
  <c r="AF3122" i="1" a="1"/>
  <c r="AF3122" i="1" s="1"/>
  <c r="AF1790" i="1" a="1"/>
  <c r="AF1790" i="1" s="1"/>
  <c r="E1698" i="7" s="1"/>
  <c r="T1790" i="1"/>
  <c r="AC3132" i="1"/>
  <c r="AF3132" i="1" a="1"/>
  <c r="AF3132" i="1" s="1"/>
  <c r="AC820" i="1"/>
  <c r="AF820" i="1" a="1"/>
  <c r="AF820" i="1" s="1"/>
  <c r="E728" i="7" s="1"/>
  <c r="T820" i="1"/>
  <c r="T934" i="1"/>
  <c r="AC934" i="1"/>
  <c r="AF934" i="1" a="1"/>
  <c r="AF934" i="1" s="1"/>
  <c r="E842" i="7" s="1"/>
  <c r="T373" i="1"/>
  <c r="AF373" i="1" a="1"/>
  <c r="AF373" i="1" s="1"/>
  <c r="E281" i="7" s="1"/>
  <c r="AC373" i="1"/>
  <c r="AC165" i="1"/>
  <c r="T165" i="1"/>
  <c r="AF165" i="1" a="1"/>
  <c r="AF165" i="1" s="1"/>
  <c r="E73" i="7" s="1"/>
  <c r="T376" i="1"/>
  <c r="AF2173" i="1" a="1"/>
  <c r="AF2173" i="1" s="1"/>
  <c r="E2081" i="7" s="1"/>
  <c r="T2173" i="1"/>
  <c r="AC2173" i="1"/>
  <c r="AF508" i="1" a="1"/>
  <c r="AF508" i="1" s="1"/>
  <c r="E416" i="7" s="1"/>
  <c r="AC508" i="1"/>
  <c r="T508" i="1"/>
  <c r="AF2532" i="1" a="1"/>
  <c r="AF2532" i="1" s="1"/>
  <c r="E2440" i="7" s="1"/>
  <c r="AF3146" i="1" a="1"/>
  <c r="AF3146" i="1" s="1"/>
  <c r="T3146" i="1"/>
  <c r="AC3146" i="1"/>
  <c r="T1459" i="1"/>
  <c r="AC1459" i="1"/>
  <c r="AF1459" i="1" a="1"/>
  <c r="AF1459" i="1" s="1"/>
  <c r="E1367" i="7" s="1"/>
  <c r="T520" i="1"/>
  <c r="AC625" i="1"/>
  <c r="T625" i="1"/>
  <c r="AF625" i="1" a="1"/>
  <c r="AF625" i="1" s="1"/>
  <c r="E533" i="7" s="1"/>
  <c r="AF827" i="1" a="1"/>
  <c r="AF827" i="1" s="1"/>
  <c r="E735" i="7" s="1"/>
  <c r="T827" i="1"/>
  <c r="T2384" i="1"/>
  <c r="AF2384" i="1" a="1"/>
  <c r="AF2384" i="1" s="1"/>
  <c r="E2292" i="7" s="1"/>
  <c r="T253" i="1"/>
  <c r="AF253" i="1" a="1"/>
  <c r="AF253" i="1" s="1"/>
  <c r="E161" i="7" s="1"/>
  <c r="AC253" i="1"/>
  <c r="AC1879" i="1"/>
  <c r="AF1879" i="1" a="1"/>
  <c r="AF1879" i="1" s="1"/>
  <c r="E1787" i="7" s="1"/>
  <c r="T1336" i="1"/>
  <c r="AF1336" i="1" a="1"/>
  <c r="AF1336" i="1" s="1"/>
  <c r="E1244" i="7" s="1"/>
  <c r="T846" i="1"/>
  <c r="AC846" i="1"/>
  <c r="AC1483" i="1"/>
  <c r="AF1483" i="1" a="1"/>
  <c r="AF1483" i="1" s="1"/>
  <c r="E1391" i="7" s="1"/>
  <c r="T1483" i="1"/>
  <c r="AF1413" i="1" a="1"/>
  <c r="AF1413" i="1" s="1"/>
  <c r="E1321" i="7" s="1"/>
  <c r="AC1413" i="1"/>
  <c r="AC455" i="1"/>
  <c r="AF455" i="1" a="1"/>
  <c r="AF455" i="1" s="1"/>
  <c r="E363" i="7" s="1"/>
  <c r="AF2703" i="1" a="1"/>
  <c r="AF2703" i="1" s="1"/>
  <c r="E2611" i="7" s="1"/>
  <c r="AC2703" i="1"/>
  <c r="AC3143" i="1"/>
  <c r="AF3143" i="1" a="1"/>
  <c r="AF3143" i="1" s="1"/>
  <c r="AF1151" i="1" a="1"/>
  <c r="AF1151" i="1" s="1"/>
  <c r="E1059" i="7" s="1"/>
  <c r="T1151" i="1"/>
  <c r="AC523" i="1"/>
  <c r="AF523" i="1" a="1"/>
  <c r="AF523" i="1" s="1"/>
  <c r="E431" i="7" s="1"/>
  <c r="T1896" i="1"/>
  <c r="AC1896" i="1"/>
  <c r="AF1896" i="1" a="1"/>
  <c r="AF1896" i="1" s="1"/>
  <c r="E1804" i="7" s="1"/>
  <c r="AC2334" i="1"/>
  <c r="T2334" i="1"/>
  <c r="T1186" i="1"/>
  <c r="AF1186" i="1" a="1"/>
  <c r="AF1186" i="1" s="1"/>
  <c r="E1094" i="7" s="1"/>
  <c r="AC1186" i="1"/>
  <c r="AF1284" i="1" a="1"/>
  <c r="AF1284" i="1" s="1"/>
  <c r="E1192" i="7" s="1"/>
  <c r="T1284" i="1"/>
  <c r="T958" i="1"/>
  <c r="AF958" i="1" a="1"/>
  <c r="AF958" i="1" s="1"/>
  <c r="E866" i="7" s="1"/>
  <c r="T1471" i="1"/>
  <c r="AF1471" i="1" a="1"/>
  <c r="AF1471" i="1" s="1"/>
  <c r="E1379" i="7" s="1"/>
  <c r="AF2565" i="1" a="1"/>
  <c r="AF2565" i="1" s="1"/>
  <c r="E2473" i="7" s="1"/>
  <c r="AC3025" i="1"/>
  <c r="AF3025" i="1" a="1"/>
  <c r="AF3025" i="1" s="1"/>
  <c r="E2933" i="7" s="1"/>
  <c r="AC3396" i="1"/>
  <c r="AF3396" i="1" a="1"/>
  <c r="AF3396" i="1" s="1"/>
  <c r="AF2459" i="1" a="1"/>
  <c r="AF2459" i="1" s="1"/>
  <c r="E2367" i="7" s="1"/>
  <c r="AC2279" i="1"/>
  <c r="T2279" i="1"/>
  <c r="AF603" i="1" a="1"/>
  <c r="AF603" i="1" s="1"/>
  <c r="E511" i="7" s="1"/>
  <c r="T603" i="1"/>
  <c r="AC603" i="1"/>
  <c r="T436" i="1"/>
  <c r="AF436" i="1" a="1"/>
  <c r="AF436" i="1" s="1"/>
  <c r="E344" i="7" s="1"/>
  <c r="AC436" i="1"/>
  <c r="AC2832" i="1"/>
  <c r="AF2832" i="1" a="1"/>
  <c r="AF2832" i="1" s="1"/>
  <c r="E2740" i="7" s="1"/>
  <c r="AC1603" i="1"/>
  <c r="T1603" i="1"/>
  <c r="AF1603" i="1" a="1"/>
  <c r="AF1603" i="1" s="1"/>
  <c r="E1511" i="7" s="1"/>
  <c r="T2489" i="1"/>
  <c r="AC2489" i="1"/>
  <c r="AC2627" i="1"/>
  <c r="AC3106" i="1"/>
  <c r="AF3106" i="1" a="1"/>
  <c r="AF3106" i="1" s="1"/>
  <c r="E3014" i="7" s="1"/>
  <c r="AC3540" i="1"/>
  <c r="AF3540" i="1" a="1"/>
  <c r="AF3540" i="1" s="1"/>
  <c r="T3133" i="1"/>
  <c r="AC3133" i="1"/>
  <c r="AF2727" i="1" a="1"/>
  <c r="AF2727" i="1" s="1"/>
  <c r="E2635" i="7" s="1"/>
  <c r="T2727" i="1"/>
  <c r="AC2647" i="1"/>
  <c r="T2647" i="1"/>
  <c r="AF2647" i="1" a="1"/>
  <c r="AF2647" i="1" s="1"/>
  <c r="E2555" i="7" s="1"/>
  <c r="AC667" i="1"/>
  <c r="AF667" i="1" a="1"/>
  <c r="AF667" i="1" s="1"/>
  <c r="E575" i="7" s="1"/>
  <c r="AC2135" i="1"/>
  <c r="T2135" i="1"/>
  <c r="T3392" i="1"/>
  <c r="AC3392" i="1"/>
  <c r="AF3315" i="1" a="1"/>
  <c r="AF3315" i="1" s="1"/>
  <c r="AC3315" i="1"/>
  <c r="T3315" i="1"/>
  <c r="AC3268" i="1"/>
  <c r="T3268" i="1"/>
  <c r="AC781" i="1"/>
  <c r="T781" i="1"/>
  <c r="AF781" i="1" a="1"/>
  <c r="AF781" i="1" s="1"/>
  <c r="E689" i="7" s="1"/>
  <c r="AC1249" i="1"/>
  <c r="T1249" i="1"/>
  <c r="AF1249" i="1" a="1"/>
  <c r="AF1249" i="1" s="1"/>
  <c r="E1157" i="7" s="1"/>
  <c r="AC1893" i="1"/>
  <c r="T1893" i="1"/>
  <c r="AC731" i="1"/>
  <c r="T731" i="1"/>
  <c r="AF2879" i="1" a="1"/>
  <c r="AF2879" i="1" s="1"/>
  <c r="E2787" i="7" s="1"/>
  <c r="T2879" i="1"/>
  <c r="T1633" i="1"/>
  <c r="AC1633" i="1"/>
  <c r="AC2605" i="1"/>
  <c r="AF2605" i="1" a="1"/>
  <c r="AF2605" i="1" s="1"/>
  <c r="E2513" i="7" s="1"/>
  <c r="AF698" i="1" a="1"/>
  <c r="AF698" i="1" s="1"/>
  <c r="E606" i="7" s="1"/>
  <c r="T698" i="1"/>
  <c r="T2108" i="1"/>
  <c r="AC2108" i="1"/>
  <c r="AF755" i="1" a="1"/>
  <c r="AF755" i="1" s="1"/>
  <c r="E663" i="7" s="1"/>
  <c r="T755" i="1"/>
  <c r="T873" i="1"/>
  <c r="AC873" i="1"/>
  <c r="AF873" i="1" a="1"/>
  <c r="AF873" i="1" s="1"/>
  <c r="E781" i="7" s="1"/>
  <c r="AF1289" i="1" a="1"/>
  <c r="AF1289" i="1" s="1"/>
  <c r="E1197" i="7" s="1"/>
  <c r="T1289" i="1"/>
  <c r="T3474" i="1"/>
  <c r="AC3474" i="1"/>
  <c r="AC1728" i="1"/>
  <c r="AF1728" i="1" a="1"/>
  <c r="AF1728" i="1" s="1"/>
  <c r="E1636" i="7" s="1"/>
  <c r="T1728" i="1"/>
  <c r="AC506" i="1"/>
  <c r="T506" i="1"/>
  <c r="AF506" i="1" a="1"/>
  <c r="AF506" i="1" s="1"/>
  <c r="E414" i="7" s="1"/>
  <c r="AF2808" i="1" a="1"/>
  <c r="AF2808" i="1" s="1"/>
  <c r="E2716" i="7" s="1"/>
  <c r="T2808" i="1"/>
  <c r="AC665" i="1"/>
  <c r="T665" i="1"/>
  <c r="AF665" i="1" a="1"/>
  <c r="AF665" i="1" s="1"/>
  <c r="E573" i="7" s="1"/>
  <c r="T2038" i="1"/>
  <c r="AF2038" i="1" a="1"/>
  <c r="AF2038" i="1" s="1"/>
  <c r="E1946" i="7" s="1"/>
  <c r="AC2038" i="1"/>
  <c r="T1161" i="1"/>
  <c r="AF1161" i="1" a="1"/>
  <c r="AF1161" i="1" s="1"/>
  <c r="E1069" i="7" s="1"/>
  <c r="AC2493" i="1"/>
  <c r="AF2493" i="1" a="1"/>
  <c r="AF2493" i="1" s="1"/>
  <c r="E2401" i="7" s="1"/>
  <c r="T2493" i="1"/>
  <c r="T3430" i="1"/>
  <c r="AC3430" i="1"/>
  <c r="AF3430" i="1" a="1"/>
  <c r="AF3430" i="1" s="1"/>
  <c r="AC1626" i="1"/>
  <c r="T1626" i="1"/>
  <c r="AF1626" i="1" a="1"/>
  <c r="AF1626" i="1" s="1"/>
  <c r="E1534" i="7" s="1"/>
  <c r="AF2015" i="1" a="1"/>
  <c r="AF2015" i="1" s="1"/>
  <c r="E1923" i="7" s="1"/>
  <c r="AC2015" i="1"/>
  <c r="T2015" i="1"/>
  <c r="T2263" i="1"/>
  <c r="AC2263" i="1"/>
  <c r="AF2266" i="1" a="1"/>
  <c r="AF2266" i="1" s="1"/>
  <c r="E2174" i="7" s="1"/>
  <c r="AC2266" i="1"/>
  <c r="T2266" i="1"/>
  <c r="AF3059" i="1" a="1"/>
  <c r="AF3059" i="1" s="1"/>
  <c r="E2967" i="7" s="1"/>
  <c r="T3059" i="1"/>
  <c r="AF2066" i="1" a="1"/>
  <c r="AF2066" i="1" s="1"/>
  <c r="E1974" i="7" s="1"/>
  <c r="T2066" i="1"/>
  <c r="AC2066" i="1"/>
  <c r="AC2463" i="1"/>
  <c r="T2463" i="1"/>
  <c r="AF2463" i="1" a="1"/>
  <c r="AF2463" i="1" s="1"/>
  <c r="E2371" i="7" s="1"/>
  <c r="AC502" i="1"/>
  <c r="AF502" i="1" a="1"/>
  <c r="AF502" i="1" s="1"/>
  <c r="E410" i="7" s="1"/>
  <c r="T502" i="1"/>
  <c r="AC3155" i="1"/>
  <c r="AF3155" i="1" a="1"/>
  <c r="AF3155" i="1" s="1"/>
  <c r="T3155" i="1"/>
  <c r="T2300" i="1"/>
  <c r="AF2300" i="1" a="1"/>
  <c r="AF2300" i="1" s="1"/>
  <c r="E2208" i="7" s="1"/>
  <c r="AC2300" i="1"/>
  <c r="AF183" i="1" a="1"/>
  <c r="AF183" i="1" s="1"/>
  <c r="E91" i="7" s="1"/>
  <c r="AC183" i="1"/>
  <c r="T183" i="1"/>
  <c r="T1226" i="1"/>
  <c r="AC1226" i="1"/>
  <c r="AF1226" i="1" a="1"/>
  <c r="AF1226" i="1" s="1"/>
  <c r="E1134" i="7" s="1"/>
  <c r="AC1486" i="1"/>
  <c r="T1486" i="1"/>
  <c r="AF1486" i="1" a="1"/>
  <c r="AF1486" i="1" s="1"/>
  <c r="E1394" i="7" s="1"/>
  <c r="T730" i="1"/>
  <c r="AC730" i="1"/>
  <c r="T303" i="1"/>
  <c r="AF303" i="1" a="1"/>
  <c r="AF303" i="1" s="1"/>
  <c r="E211" i="7" s="1"/>
  <c r="T2930" i="1"/>
  <c r="AF2930" i="1" a="1"/>
  <c r="AF2930" i="1" s="1"/>
  <c r="E2838" i="7" s="1"/>
  <c r="AF266" i="1" a="1"/>
  <c r="AF266" i="1" s="1"/>
  <c r="E174" i="7" s="1"/>
  <c r="T266" i="1"/>
  <c r="T646" i="1"/>
  <c r="AF646" i="1" a="1"/>
  <c r="AF646" i="1" s="1"/>
  <c r="E554" i="7" s="1"/>
  <c r="AC646" i="1"/>
  <c r="AF1543" i="1" a="1"/>
  <c r="AF1543" i="1" s="1"/>
  <c r="E1451" i="7" s="1"/>
  <c r="AC1543" i="1"/>
  <c r="T1543" i="1"/>
  <c r="AF1001" i="1" a="1"/>
  <c r="AF1001" i="1" s="1"/>
  <c r="E909" i="7" s="1"/>
  <c r="T1001" i="1"/>
  <c r="AC1001" i="1"/>
  <c r="AC513" i="1"/>
  <c r="T513" i="1"/>
  <c r="AC599" i="1"/>
  <c r="T599" i="1"/>
  <c r="AF599" i="1" a="1"/>
  <c r="AF599" i="1" s="1"/>
  <c r="E507" i="7" s="1"/>
  <c r="AF391" i="1" a="1"/>
  <c r="AF391" i="1" s="1"/>
  <c r="E299" i="7" s="1"/>
  <c r="T391" i="1"/>
  <c r="AC637" i="1"/>
  <c r="T637" i="1"/>
  <c r="AF637" i="1" a="1"/>
  <c r="AF637" i="1" s="1"/>
  <c r="E545" i="7" s="1"/>
  <c r="T2754" i="1"/>
  <c r="AF2754" i="1" a="1"/>
  <c r="AF2754" i="1" s="1"/>
  <c r="E2662" i="7" s="1"/>
  <c r="AC2754" i="1"/>
  <c r="T2281" i="1"/>
  <c r="T751" i="1"/>
  <c r="AF1949" i="1" a="1"/>
  <c r="AF1949" i="1" s="1"/>
  <c r="E1857" i="7" s="1"/>
  <c r="AF1587" i="1" a="1"/>
  <c r="AF1587" i="1" s="1"/>
  <c r="E1495" i="7" s="1"/>
  <c r="AC867" i="1"/>
  <c r="AF2108" i="1" a="1"/>
  <c r="AF2108" i="1" s="1"/>
  <c r="E2016" i="7" s="1"/>
  <c r="T3540" i="1"/>
  <c r="T3396" i="1"/>
  <c r="AF751" i="1" a="1"/>
  <c r="AF751" i="1" s="1"/>
  <c r="E659" i="7" s="1"/>
  <c r="AF2270" i="1" a="1"/>
  <c r="AF2270" i="1" s="1"/>
  <c r="E2178" i="7" s="1"/>
  <c r="AF2489" i="1" a="1"/>
  <c r="AF2489" i="1" s="1"/>
  <c r="E2397" i="7" s="1"/>
  <c r="T3427" i="1"/>
  <c r="AC1289" i="1"/>
  <c r="T1533" i="1"/>
  <c r="AC2270" i="1"/>
  <c r="AF2135" i="1" a="1"/>
  <c r="AF2135" i="1" s="1"/>
  <c r="E2043" i="7" s="1"/>
  <c r="AF3131" i="1" a="1"/>
  <c r="AF3131" i="1" s="1"/>
  <c r="AC3449" i="1"/>
  <c r="T3025" i="1"/>
  <c r="T3106" i="1"/>
  <c r="AF3268" i="1" a="1"/>
  <c r="AF3268" i="1" s="1"/>
  <c r="AF513" i="1" a="1"/>
  <c r="AF513" i="1" s="1"/>
  <c r="E421" i="7" s="1"/>
  <c r="AC755" i="1"/>
  <c r="AC391" i="1"/>
  <c r="AC3131" i="1"/>
  <c r="AF2279" i="1" a="1"/>
  <c r="AF2279" i="1" s="1"/>
  <c r="E2187" i="7" s="1"/>
  <c r="AC3427" i="1"/>
  <c r="AC2565" i="1"/>
  <c r="AC2879" i="1"/>
  <c r="AF731" i="1" a="1"/>
  <c r="AF731" i="1" s="1"/>
  <c r="E639" i="7" s="1"/>
  <c r="AC2930" i="1"/>
  <c r="AF3449" i="1" a="1"/>
  <c r="AF3449" i="1" s="1"/>
  <c r="T3423" i="1"/>
  <c r="T227" i="1"/>
  <c r="AC839" i="1"/>
  <c r="AC2979" i="1"/>
  <c r="AF428" i="1" a="1"/>
  <c r="AF428" i="1" s="1"/>
  <c r="E336" i="7" s="1"/>
  <c r="AF499" i="1" a="1"/>
  <c r="AF499" i="1" s="1"/>
  <c r="E407" i="7" s="1"/>
  <c r="AF1375" i="1" a="1"/>
  <c r="AF1375" i="1" s="1"/>
  <c r="E1283" i="7" s="1"/>
  <c r="T1725" i="1"/>
  <c r="AF2994" i="1" a="1"/>
  <c r="AF2994" i="1" s="1"/>
  <c r="E2902" i="7" s="1"/>
  <c r="T611" i="1"/>
  <c r="AC1059" i="1"/>
  <c r="AC428" i="1"/>
  <c r="AF3300" i="1" a="1"/>
  <c r="AF3300" i="1" s="1"/>
  <c r="AF617" i="1" a="1"/>
  <c r="AF617" i="1" s="1"/>
  <c r="E525" i="7" s="1"/>
  <c r="AC3127" i="1"/>
  <c r="AF367" i="1" a="1"/>
  <c r="AF367" i="1" s="1"/>
  <c r="E275" i="7" s="1"/>
  <c r="AC798" i="1"/>
  <c r="AC3300" i="1"/>
  <c r="T3127" i="1"/>
  <c r="AC367" i="1"/>
  <c r="T2370" i="1"/>
  <c r="T2994" i="1"/>
  <c r="T1059" i="1"/>
  <c r="AC644" i="1"/>
  <c r="T1100" i="1"/>
  <c r="AC1838" i="1"/>
  <c r="T1578" i="1"/>
  <c r="AC617" i="1"/>
  <c r="AC1607" i="1"/>
  <c r="AC2370" i="1"/>
  <c r="T2616" i="1"/>
  <c r="T1607" i="1"/>
  <c r="AF1250" i="1" a="1"/>
  <c r="AF1250" i="1" s="1"/>
  <c r="E1158" i="7" s="1"/>
  <c r="AF798" i="1" a="1"/>
  <c r="AF798" i="1" s="1"/>
  <c r="E706" i="7" s="1"/>
  <c r="AC1327" i="1"/>
  <c r="AF3177" i="1" a="1"/>
  <c r="AF3177" i="1" s="1"/>
  <c r="AC3177" i="1"/>
  <c r="T3177" i="1"/>
  <c r="AC2717" i="1"/>
  <c r="AF2717" i="1" a="1"/>
  <c r="AF2717" i="1" s="1"/>
  <c r="E2625" i="7" s="1"/>
  <c r="T2717" i="1"/>
  <c r="AF2550" i="1" a="1"/>
  <c r="AF2550" i="1" s="1"/>
  <c r="E2458" i="7" s="1"/>
  <c r="AC2550" i="1"/>
  <c r="T2550" i="1"/>
  <c r="AF2613" i="1" a="1"/>
  <c r="AF2613" i="1" s="1"/>
  <c r="E2521" i="7" s="1"/>
  <c r="T2613" i="1"/>
  <c r="AC2613" i="1"/>
  <c r="T3428" i="1"/>
  <c r="AF3428" i="1" a="1"/>
  <c r="AF3428" i="1" s="1"/>
  <c r="AC3428" i="1"/>
  <c r="AC2972" i="1"/>
  <c r="AF2972" i="1" a="1"/>
  <c r="AF2972" i="1" s="1"/>
  <c r="E2880" i="7" s="1"/>
  <c r="T2972" i="1"/>
  <c r="AF3341" i="1" a="1"/>
  <c r="AF3341" i="1" s="1"/>
  <c r="T3341" i="1"/>
  <c r="AC3341" i="1"/>
  <c r="AF3436" i="1" a="1"/>
  <c r="AF3436" i="1" s="1"/>
  <c r="AC3436" i="1"/>
  <c r="T3436" i="1"/>
  <c r="AC2866" i="1"/>
  <c r="T2866" i="1"/>
  <c r="AF2866" i="1" a="1"/>
  <c r="AF2866" i="1" s="1"/>
  <c r="E2774" i="7" s="1"/>
  <c r="AF2833" i="1" a="1"/>
  <c r="AF2833" i="1" s="1"/>
  <c r="E2741" i="7" s="1"/>
  <c r="T2833" i="1"/>
  <c r="AC2833" i="1"/>
  <c r="AC574" i="1"/>
  <c r="T574" i="1"/>
  <c r="AF574" i="1" a="1"/>
  <c r="AF574" i="1" s="1"/>
  <c r="E482" i="7" s="1"/>
  <c r="T652" i="1"/>
  <c r="AC652" i="1"/>
  <c r="AF652" i="1" a="1"/>
  <c r="AF652" i="1" s="1"/>
  <c r="E560" i="7" s="1"/>
  <c r="T3317" i="1"/>
  <c r="AC3317" i="1"/>
  <c r="AF3317" i="1" a="1"/>
  <c r="AF3317" i="1" s="1"/>
  <c r="AF3058" i="1" a="1"/>
  <c r="AF3058" i="1" s="1"/>
  <c r="E2966" i="7" s="1"/>
  <c r="T3058" i="1"/>
  <c r="AC3058" i="1"/>
  <c r="T2668" i="1"/>
  <c r="AC2668" i="1"/>
  <c r="AF2668" i="1" a="1"/>
  <c r="AF2668" i="1" s="1"/>
  <c r="E2576" i="7" s="1"/>
  <c r="AF2948" i="1" a="1"/>
  <c r="AF2948" i="1" s="1"/>
  <c r="E2856" i="7" s="1"/>
  <c r="AC2948" i="1"/>
  <c r="T2948" i="1"/>
  <c r="AF991" i="1" a="1"/>
  <c r="AF991" i="1" s="1"/>
  <c r="E899" i="7" s="1"/>
  <c r="T991" i="1"/>
  <c r="AC991" i="1"/>
  <c r="T2080" i="1"/>
  <c r="AC2080" i="1"/>
  <c r="AF2080" i="1" a="1"/>
  <c r="AF2080" i="1" s="1"/>
  <c r="E1988" i="7" s="1"/>
  <c r="AF3051" i="1" a="1"/>
  <c r="AF3051" i="1" s="1"/>
  <c r="E2959" i="7" s="1"/>
  <c r="AC3051" i="1"/>
  <c r="T3051" i="1"/>
  <c r="T2925" i="1"/>
  <c r="AC2925" i="1"/>
  <c r="AF2925" i="1" a="1"/>
  <c r="AF2925" i="1" s="1"/>
  <c r="E2833" i="7" s="1"/>
  <c r="T3120" i="1"/>
  <c r="AF3120" i="1" a="1"/>
  <c r="AF3120" i="1" s="1"/>
  <c r="AC3120" i="1"/>
  <c r="T2317" i="1"/>
  <c r="AC2317" i="1"/>
  <c r="AF2317" i="1" a="1"/>
  <c r="AF2317" i="1" s="1"/>
  <c r="E2225" i="7" s="1"/>
  <c r="T2719" i="1"/>
  <c r="AF2719" i="1" a="1"/>
  <c r="AF2719" i="1" s="1"/>
  <c r="E2627" i="7" s="1"/>
  <c r="AC2719" i="1"/>
  <c r="T3092" i="1"/>
  <c r="AF3092" i="1" a="1"/>
  <c r="AF3092" i="1" s="1"/>
  <c r="E3000" i="7" s="1"/>
  <c r="AC1858" i="1"/>
  <c r="AF1858" i="1" a="1"/>
  <c r="AF1858" i="1" s="1"/>
  <c r="E1766" i="7" s="1"/>
  <c r="T1858" i="1"/>
  <c r="AF3336" i="1" a="1"/>
  <c r="AF3336" i="1" s="1"/>
  <c r="AC3336" i="1"/>
  <c r="AF2353" i="1" a="1"/>
  <c r="AF2353" i="1" s="1"/>
  <c r="E2261" i="7" s="1"/>
  <c r="T2353" i="1"/>
  <c r="AC2353" i="1"/>
  <c r="T1529" i="1"/>
  <c r="AF1529" i="1" a="1"/>
  <c r="AF1529" i="1" s="1"/>
  <c r="E1437" i="7" s="1"/>
  <c r="AC1529" i="1"/>
  <c r="AF2316" i="1" a="1"/>
  <c r="AF2316" i="1" s="1"/>
  <c r="E2224" i="7" s="1"/>
  <c r="T2316" i="1"/>
  <c r="AC3291" i="1"/>
  <c r="T3291" i="1"/>
  <c r="T2874" i="1"/>
  <c r="AF2874" i="1" a="1"/>
  <c r="AF2874" i="1" s="1"/>
  <c r="E2782" i="7" s="1"/>
  <c r="AC3526" i="1"/>
  <c r="T3526" i="1"/>
  <c r="AF3526" i="1" a="1"/>
  <c r="AF3526" i="1" s="1"/>
  <c r="AF3443" i="1" a="1"/>
  <c r="AF3443" i="1" s="1"/>
  <c r="AC3443" i="1"/>
  <c r="T3443" i="1"/>
  <c r="AC2973" i="1"/>
  <c r="AF2973" i="1" a="1"/>
  <c r="AF2973" i="1" s="1"/>
  <c r="E2881" i="7" s="1"/>
  <c r="T2973" i="1"/>
  <c r="AC1915" i="1"/>
  <c r="T1915" i="1"/>
  <c r="AF1915" i="1" a="1"/>
  <c r="AF1915" i="1" s="1"/>
  <c r="E1823" i="7" s="1"/>
  <c r="AC3569" i="1"/>
  <c r="AF3569" i="1" a="1"/>
  <c r="AF3569" i="1" s="1"/>
  <c r="T3569" i="1"/>
  <c r="T740" i="1"/>
  <c r="AF740" i="1" a="1"/>
  <c r="AF740" i="1" s="1"/>
  <c r="E648" i="7" s="1"/>
  <c r="AC740" i="1"/>
  <c r="AF1670" i="1" a="1"/>
  <c r="AF1670" i="1" s="1"/>
  <c r="E1578" i="7" s="1"/>
  <c r="AC1670" i="1"/>
  <c r="T1670" i="1"/>
  <c r="T1970" i="1"/>
  <c r="AF1970" i="1" a="1"/>
  <c r="AF1970" i="1" s="1"/>
  <c r="E1878" i="7" s="1"/>
  <c r="AC1970" i="1"/>
  <c r="AF2021" i="1" a="1"/>
  <c r="AF2021" i="1" s="1"/>
  <c r="E1929" i="7" s="1"/>
  <c r="AC2021" i="1"/>
  <c r="T2021" i="1"/>
  <c r="AC2054" i="1"/>
  <c r="AF2054" i="1" a="1"/>
  <c r="AF2054" i="1" s="1"/>
  <c r="E1962" i="7" s="1"/>
  <c r="T2054" i="1"/>
  <c r="AC2254" i="1"/>
  <c r="AF2254" i="1" a="1"/>
  <c r="AF2254" i="1" s="1"/>
  <c r="E2162" i="7" s="1"/>
  <c r="T2254" i="1"/>
  <c r="AC2002" i="1"/>
  <c r="AF2002" i="1" a="1"/>
  <c r="AF2002" i="1" s="1"/>
  <c r="E1910" i="7" s="1"/>
  <c r="T2002" i="1"/>
  <c r="AC746" i="1"/>
  <c r="AF746" i="1" a="1"/>
  <c r="AF746" i="1" s="1"/>
  <c r="E654" i="7" s="1"/>
  <c r="T746" i="1"/>
  <c r="AC1835" i="1"/>
  <c r="AF1835" i="1" a="1"/>
  <c r="AF1835" i="1" s="1"/>
  <c r="E1743" i="7" s="1"/>
  <c r="T1835" i="1"/>
  <c r="AC1503" i="1"/>
  <c r="AF1503" i="1" a="1"/>
  <c r="AF1503" i="1" s="1"/>
  <c r="E1411" i="7" s="1"/>
  <c r="T1503" i="1"/>
  <c r="AF3565" i="1" a="1"/>
  <c r="AF3565" i="1" s="1"/>
  <c r="T3565" i="1"/>
  <c r="AC3565" i="1"/>
  <c r="AC2088" i="1"/>
  <c r="T2088" i="1"/>
  <c r="AC2837" i="1"/>
  <c r="AF2837" i="1" a="1"/>
  <c r="AF2837" i="1" s="1"/>
  <c r="E2745" i="7" s="1"/>
  <c r="T2837" i="1"/>
  <c r="AF2203" i="1" a="1"/>
  <c r="AF2203" i="1" s="1"/>
  <c r="E2111" i="7" s="1"/>
  <c r="AC2203" i="1"/>
  <c r="T2203" i="1"/>
  <c r="T945" i="1"/>
  <c r="AF945" i="1" a="1"/>
  <c r="AF945" i="1" s="1"/>
  <c r="E853" i="7" s="1"/>
  <c r="T3444" i="1"/>
  <c r="AF3444" i="1" a="1"/>
  <c r="AF3444" i="1" s="1"/>
  <c r="AC3444" i="1"/>
  <c r="AF2311" i="1" a="1"/>
  <c r="AF2311" i="1" s="1"/>
  <c r="E2219" i="7" s="1"/>
  <c r="T2311" i="1"/>
  <c r="AC2311" i="1"/>
  <c r="T2162" i="1"/>
  <c r="AF2162" i="1" a="1"/>
  <c r="AF2162" i="1" s="1"/>
  <c r="E2070" i="7" s="1"/>
  <c r="AC2162" i="1"/>
  <c r="AF3099" i="1" a="1"/>
  <c r="AF3099" i="1" s="1"/>
  <c r="E3007" i="7" s="1"/>
  <c r="AC3099" i="1"/>
  <c r="T2678" i="1"/>
  <c r="AF2678" i="1" a="1"/>
  <c r="AF2678" i="1" s="1"/>
  <c r="E2586" i="7" s="1"/>
  <c r="AF2621" i="1" a="1"/>
  <c r="AF2621" i="1" s="1"/>
  <c r="E2529" i="7" s="1"/>
  <c r="AC2621" i="1"/>
  <c r="AF3549" i="1" a="1"/>
  <c r="AF3549" i="1" s="1"/>
  <c r="T3549" i="1"/>
  <c r="T3121" i="1"/>
  <c r="AC3121" i="1"/>
  <c r="AF3121" i="1" a="1"/>
  <c r="AF3121" i="1" s="1"/>
  <c r="T1900" i="1"/>
  <c r="AC1900" i="1"/>
  <c r="AF1900" i="1" a="1"/>
  <c r="AF1900" i="1" s="1"/>
  <c r="E1808" i="7" s="1"/>
  <c r="AC2509" i="1"/>
  <c r="AF2509" i="1" a="1"/>
  <c r="AF2509" i="1" s="1"/>
  <c r="E2417" i="7" s="1"/>
  <c r="T2509" i="1"/>
  <c r="AF3282" i="1" a="1"/>
  <c r="AF3282" i="1" s="1"/>
  <c r="T3282" i="1"/>
  <c r="AC3282" i="1"/>
  <c r="AC1997" i="1"/>
  <c r="AF1997" i="1" a="1"/>
  <c r="AF1997" i="1" s="1"/>
  <c r="E1905" i="7" s="1"/>
  <c r="T1997" i="1"/>
  <c r="AC3531" i="1"/>
  <c r="T3531" i="1"/>
  <c r="AF3531" i="1" a="1"/>
  <c r="AF3531" i="1" s="1"/>
  <c r="AC871" i="1"/>
  <c r="T871" i="1"/>
  <c r="AF871" i="1" a="1"/>
  <c r="AF871" i="1" s="1"/>
  <c r="E779" i="7" s="1"/>
  <c r="AC1043" i="1"/>
  <c r="T1043" i="1"/>
  <c r="AF1043" i="1" a="1"/>
  <c r="AF1043" i="1" s="1"/>
  <c r="E951" i="7" s="1"/>
  <c r="AF2049" i="1" a="1"/>
  <c r="AF2049" i="1" s="1"/>
  <c r="E1957" i="7" s="1"/>
  <c r="AC2049" i="1"/>
  <c r="T2049" i="1"/>
  <c r="AC1200" i="1"/>
  <c r="AF1200" i="1" a="1"/>
  <c r="AF1200" i="1" s="1"/>
  <c r="E1108" i="7" s="1"/>
  <c r="T1200" i="1"/>
  <c r="AF3384" i="1" a="1"/>
  <c r="AF3384" i="1" s="1"/>
  <c r="T3384" i="1"/>
  <c r="AC3384" i="1"/>
  <c r="AC2224" i="1"/>
  <c r="AF2224" i="1" a="1"/>
  <c r="AF2224" i="1" s="1"/>
  <c r="E2132" i="7" s="1"/>
  <c r="T2224" i="1"/>
  <c r="T1932" i="1"/>
  <c r="AF1932" i="1" a="1"/>
  <c r="AF1932" i="1" s="1"/>
  <c r="E1840" i="7" s="1"/>
  <c r="AC1932" i="1"/>
  <c r="AF1768" i="1" a="1"/>
  <c r="AF1768" i="1" s="1"/>
  <c r="E1676" i="7" s="1"/>
  <c r="AC1768" i="1"/>
  <c r="T1768" i="1"/>
  <c r="T1030" i="1"/>
  <c r="AF1030" i="1" a="1"/>
  <c r="AF1030" i="1" s="1"/>
  <c r="E938" i="7" s="1"/>
  <c r="AC1030" i="1"/>
  <c r="AF2212" i="1" a="1"/>
  <c r="AF2212" i="1" s="1"/>
  <c r="E2120" i="7" s="1"/>
  <c r="AC2212" i="1"/>
  <c r="T2212" i="1"/>
  <c r="T2423" i="1"/>
  <c r="AC2423" i="1"/>
  <c r="AF2423" i="1" a="1"/>
  <c r="AF2423" i="1" s="1"/>
  <c r="E2331" i="7" s="1"/>
  <c r="AF2748" i="1" a="1"/>
  <c r="AF2748" i="1" s="1"/>
  <c r="E2656" i="7" s="1"/>
  <c r="T2748" i="1"/>
  <c r="AC2748" i="1"/>
  <c r="AF2604" i="1" a="1"/>
  <c r="AF2604" i="1" s="1"/>
  <c r="E2512" i="7" s="1"/>
  <c r="T2604" i="1"/>
  <c r="AC2604" i="1"/>
  <c r="AC1602" i="1"/>
  <c r="T1602" i="1"/>
  <c r="AF1602" i="1" a="1"/>
  <c r="AF1602" i="1" s="1"/>
  <c r="E1510" i="7" s="1"/>
  <c r="AC2414" i="1"/>
  <c r="T2414" i="1"/>
  <c r="AF2414" i="1" a="1"/>
  <c r="AF2414" i="1" s="1"/>
  <c r="E2322" i="7" s="1"/>
  <c r="AC1961" i="1"/>
  <c r="T1961" i="1"/>
  <c r="AF1961" i="1" a="1"/>
  <c r="AF1961" i="1" s="1"/>
  <c r="E1869" i="7" s="1"/>
  <c r="T2768" i="1"/>
  <c r="AC2768" i="1"/>
  <c r="AF2768" i="1" a="1"/>
  <c r="AF2768" i="1" s="1"/>
  <c r="E2676" i="7" s="1"/>
  <c r="AF3355" i="1" a="1"/>
  <c r="AF3355" i="1" s="1"/>
  <c r="AC3355" i="1"/>
  <c r="T3355" i="1"/>
  <c r="AF2344" i="1" a="1"/>
  <c r="AF2344" i="1" s="1"/>
  <c r="E2252" i="7" s="1"/>
  <c r="T2344" i="1"/>
  <c r="AC2344" i="1"/>
  <c r="AC2856" i="1"/>
  <c r="AF2856" i="1" a="1"/>
  <c r="AF2856" i="1" s="1"/>
  <c r="E2764" i="7" s="1"/>
  <c r="T2856" i="1"/>
  <c r="AC3566" i="1"/>
  <c r="AF3566" i="1" a="1"/>
  <c r="AF3566" i="1" s="1"/>
  <c r="T3566" i="1"/>
  <c r="T1335" i="1"/>
  <c r="AC1335" i="1"/>
  <c r="AF1335" i="1" a="1"/>
  <c r="AF1335" i="1" s="1"/>
  <c r="E1243" i="7" s="1"/>
  <c r="T1438" i="1"/>
  <c r="AF1438" i="1" a="1"/>
  <c r="AF1438" i="1" s="1"/>
  <c r="E1346" i="7" s="1"/>
  <c r="AC1438" i="1"/>
  <c r="AF1149" i="1" a="1"/>
  <c r="AF1149" i="1" s="1"/>
  <c r="E1057" i="7" s="1"/>
  <c r="AC1149" i="1"/>
  <c r="T1149" i="1"/>
  <c r="T3307" i="1"/>
  <c r="AC3307" i="1"/>
  <c r="AF3307" i="1" a="1"/>
  <c r="AF3307" i="1" s="1"/>
  <c r="AF3158" i="1" a="1"/>
  <c r="AF3158" i="1" s="1"/>
  <c r="AC3158" i="1"/>
  <c r="T3158" i="1"/>
  <c r="AF291" i="1" a="1"/>
  <c r="AF291" i="1" s="1"/>
  <c r="E199" i="7" s="1"/>
  <c r="T291" i="1"/>
  <c r="AC291" i="1"/>
  <c r="AF2612" i="1" a="1"/>
  <c r="AF2612" i="1" s="1"/>
  <c r="E2520" i="7" s="1"/>
  <c r="AC2612" i="1"/>
  <c r="T2612" i="1"/>
  <c r="AF2341" i="1" a="1"/>
  <c r="AF2341" i="1" s="1"/>
  <c r="E2249" i="7" s="1"/>
  <c r="T2341" i="1"/>
  <c r="AC2341" i="1"/>
  <c r="T3532" i="1"/>
  <c r="AF3532" i="1" a="1"/>
  <c r="AF3532" i="1" s="1"/>
  <c r="AC3532" i="1"/>
  <c r="AC607" i="1"/>
  <c r="AF607" i="1" a="1"/>
  <c r="AF607" i="1" s="1"/>
  <c r="E515" i="7" s="1"/>
  <c r="T607" i="1"/>
  <c r="AC278" i="1"/>
  <c r="T278" i="1"/>
  <c r="AF278" i="1" a="1"/>
  <c r="AF278" i="1" s="1"/>
  <c r="E186" i="7" s="1"/>
  <c r="T3079" i="1"/>
  <c r="AC3079" i="1"/>
  <c r="AF3079" i="1" a="1"/>
  <c r="AF3079" i="1" s="1"/>
  <c r="E2987" i="7" s="1"/>
  <c r="AC2581" i="1"/>
  <c r="AF2581" i="1" a="1"/>
  <c r="AF2581" i="1" s="1"/>
  <c r="E2489" i="7" s="1"/>
  <c r="T2581" i="1"/>
  <c r="AC1176" i="1"/>
  <c r="T1176" i="1"/>
  <c r="AF1176" i="1" a="1"/>
  <c r="AF1176" i="1" s="1"/>
  <c r="E1084" i="7" s="1"/>
  <c r="AC2514" i="1"/>
  <c r="AF2514" i="1" a="1"/>
  <c r="AF2514" i="1" s="1"/>
  <c r="E2422" i="7" s="1"/>
  <c r="T2514" i="1"/>
  <c r="T1173" i="1"/>
  <c r="AF1173" i="1" a="1"/>
  <c r="AF1173" i="1" s="1"/>
  <c r="E1081" i="7" s="1"/>
  <c r="AC1173" i="1"/>
  <c r="AC2435" i="1"/>
  <c r="AF2435" i="1" a="1"/>
  <c r="AF2435" i="1" s="1"/>
  <c r="E2343" i="7" s="1"/>
  <c r="T2435" i="1"/>
  <c r="AC2234" i="1"/>
  <c r="AF2234" i="1" a="1"/>
  <c r="AF2234" i="1" s="1"/>
  <c r="E2142" i="7" s="1"/>
  <c r="T2234" i="1"/>
  <c r="T3410" i="1"/>
  <c r="AC3410" i="1"/>
  <c r="AF3410" i="1" a="1"/>
  <c r="AF3410" i="1" s="1"/>
  <c r="T1796" i="1"/>
  <c r="AC1796" i="1"/>
  <c r="AF1796" i="1" a="1"/>
  <c r="AF1796" i="1" s="1"/>
  <c r="E1704" i="7" s="1"/>
  <c r="AC181" i="1"/>
  <c r="T181" i="1"/>
  <c r="AF181" i="1" a="1"/>
  <c r="AF181" i="1" s="1"/>
  <c r="E89" i="7" s="1"/>
  <c r="AF219" i="1" a="1"/>
  <c r="AF219" i="1" s="1"/>
  <c r="E127" i="7" s="1"/>
  <c r="AC219" i="1"/>
  <c r="T219" i="1"/>
  <c r="AC3137" i="1"/>
  <c r="T3137" i="1"/>
  <c r="AF3137" i="1" a="1"/>
  <c r="AF3137" i="1" s="1"/>
  <c r="T1518" i="1"/>
  <c r="AF1518" i="1" a="1"/>
  <c r="AF1518" i="1" s="1"/>
  <c r="E1426" i="7" s="1"/>
  <c r="AC1518" i="1"/>
  <c r="AC2121" i="1"/>
  <c r="T2121" i="1"/>
  <c r="AF2121" i="1" a="1"/>
  <c r="AF2121" i="1" s="1"/>
  <c r="E2029" i="7" s="1"/>
  <c r="AC961" i="1"/>
  <c r="AF961" i="1" a="1"/>
  <c r="AF961" i="1" s="1"/>
  <c r="E869" i="7" s="1"/>
  <c r="T961" i="1"/>
  <c r="T2843" i="1"/>
  <c r="AC2843" i="1"/>
  <c r="AF2843" i="1" a="1"/>
  <c r="AF2843" i="1" s="1"/>
  <c r="E2751" i="7" s="1"/>
  <c r="AF3385" i="1" a="1"/>
  <c r="AF3385" i="1" s="1"/>
  <c r="AC3385" i="1"/>
  <c r="T3385" i="1"/>
  <c r="T2168" i="1"/>
  <c r="AF2168" i="1" a="1"/>
  <c r="AF2168" i="1" s="1"/>
  <c r="E2076" i="7" s="1"/>
  <c r="AC2168" i="1"/>
  <c r="AC833" i="1"/>
  <c r="T833" i="1"/>
  <c r="AF833" i="1" a="1"/>
  <c r="AF833" i="1" s="1"/>
  <c r="E741" i="7" s="1"/>
  <c r="AC1420" i="1"/>
  <c r="AF1420" i="1" a="1"/>
  <c r="AF1420" i="1" s="1"/>
  <c r="E1328" i="7" s="1"/>
  <c r="T1420" i="1"/>
  <c r="AF1782" i="1" a="1"/>
  <c r="AF1782" i="1" s="1"/>
  <c r="E1690" i="7" s="1"/>
  <c r="AC1782" i="1"/>
  <c r="T1782" i="1"/>
  <c r="AF1168" i="1" a="1"/>
  <c r="AF1168" i="1" s="1"/>
  <c r="E1076" i="7" s="1"/>
  <c r="T1168" i="1"/>
  <c r="AC1168" i="1"/>
  <c r="AF160" i="1" a="1"/>
  <c r="AF160" i="1" s="1"/>
  <c r="E68" i="7" s="1"/>
  <c r="T160" i="1"/>
  <c r="AC160" i="1"/>
  <c r="AF553" i="1" a="1"/>
  <c r="AF553" i="1" s="1"/>
  <c r="E461" i="7" s="1"/>
  <c r="AC553" i="1"/>
  <c r="T553" i="1"/>
  <c r="AF2657" i="1" a="1"/>
  <c r="AF2657" i="1" s="1"/>
  <c r="E2565" i="7" s="1"/>
  <c r="T2657" i="1"/>
  <c r="AC2657" i="1"/>
  <c r="AC2932" i="1"/>
  <c r="AF2932" i="1" a="1"/>
  <c r="AF2932" i="1" s="1"/>
  <c r="E2840" i="7" s="1"/>
  <c r="T2932" i="1"/>
  <c r="T3205" i="1"/>
  <c r="AF3205" i="1" a="1"/>
  <c r="AF3205" i="1" s="1"/>
  <c r="AC3205" i="1"/>
  <c r="AF917" i="1" a="1"/>
  <c r="AF917" i="1" s="1"/>
  <c r="E825" i="7" s="1"/>
  <c r="AC917" i="1"/>
  <c r="T917" i="1"/>
  <c r="AC2646" i="1"/>
  <c r="T2646" i="1"/>
  <c r="AF2646" i="1" a="1"/>
  <c r="AF2646" i="1" s="1"/>
  <c r="E2554" i="7" s="1"/>
  <c r="AF924" i="1" a="1"/>
  <c r="AF924" i="1" s="1"/>
  <c r="E832" i="7" s="1"/>
  <c r="T924" i="1"/>
  <c r="AC924" i="1"/>
  <c r="T1058" i="1"/>
  <c r="AC1058" i="1"/>
  <c r="AF1058" i="1" a="1"/>
  <c r="AF1058" i="1" s="1"/>
  <c r="E966" i="7" s="1"/>
  <c r="AC1760" i="1"/>
  <c r="AF1760" i="1" a="1"/>
  <c r="AF1760" i="1" s="1"/>
  <c r="E1668" i="7" s="1"/>
  <c r="T1760" i="1"/>
  <c r="AC2672" i="1"/>
  <c r="T2672" i="1"/>
  <c r="AF2672" i="1" a="1"/>
  <c r="AF2672" i="1" s="1"/>
  <c r="E2580" i="7" s="1"/>
  <c r="AF470" i="1" a="1"/>
  <c r="AF470" i="1" s="1"/>
  <c r="E378" i="7" s="1"/>
  <c r="T470" i="1"/>
  <c r="AC470" i="1"/>
  <c r="AF2687" i="1" a="1"/>
  <c r="AF2687" i="1" s="1"/>
  <c r="E2595" i="7" s="1"/>
  <c r="T2687" i="1"/>
  <c r="AC2687" i="1"/>
  <c r="T1158" i="1"/>
  <c r="AC1158" i="1"/>
  <c r="AF1158" i="1" a="1"/>
  <c r="AF1158" i="1" s="1"/>
  <c r="E1066" i="7" s="1"/>
  <c r="AF406" i="1" a="1"/>
  <c r="AF406" i="1" s="1"/>
  <c r="E314" i="7" s="1"/>
  <c r="AC406" i="1"/>
  <c r="T406" i="1"/>
  <c r="AF1442" i="1" a="1"/>
  <c r="AF1442" i="1" s="1"/>
  <c r="E1350" i="7" s="1"/>
  <c r="AC1442" i="1"/>
  <c r="T1442" i="1"/>
  <c r="AC3118" i="1"/>
  <c r="AF3118" i="1" a="1"/>
  <c r="AF3118" i="1" s="1"/>
  <c r="T3118" i="1"/>
  <c r="T1812" i="1"/>
  <c r="AC1812" i="1"/>
  <c r="AF1812" i="1" a="1"/>
  <c r="AF1812" i="1" s="1"/>
  <c r="E1720" i="7" s="1"/>
  <c r="AF2230" i="1" a="1"/>
  <c r="AF2230" i="1" s="1"/>
  <c r="E2138" i="7" s="1"/>
  <c r="AC2230" i="1"/>
  <c r="T2230" i="1"/>
  <c r="T745" i="1"/>
  <c r="AF745" i="1" a="1"/>
  <c r="AF745" i="1" s="1"/>
  <c r="E653" i="7" s="1"/>
  <c r="AC745" i="1"/>
  <c r="AF490" i="1" a="1"/>
  <c r="AF490" i="1" s="1"/>
  <c r="E398" i="7" s="1"/>
  <c r="T490" i="1"/>
  <c r="AC490" i="1"/>
  <c r="AF1706" i="1" a="1"/>
  <c r="AF1706" i="1" s="1"/>
  <c r="E1614" i="7" s="1"/>
  <c r="T1706" i="1"/>
  <c r="AC1706" i="1"/>
  <c r="AC1793" i="1"/>
  <c r="T1793" i="1"/>
  <c r="AF1793" i="1" a="1"/>
  <c r="AF1793" i="1" s="1"/>
  <c r="E1701" i="7" s="1"/>
  <c r="AC268" i="1"/>
  <c r="T268" i="1"/>
  <c r="AF268" i="1" a="1"/>
  <c r="AF268" i="1" s="1"/>
  <c r="E176" i="7" s="1"/>
  <c r="T2777" i="1"/>
  <c r="AC2777" i="1"/>
  <c r="AF2777" i="1" a="1"/>
  <c r="AF2777" i="1" s="1"/>
  <c r="E2685" i="7" s="1"/>
  <c r="T2881" i="1"/>
  <c r="AF2881" i="1" a="1"/>
  <c r="AF2881" i="1" s="1"/>
  <c r="E2789" i="7" s="1"/>
  <c r="AC2881" i="1"/>
  <c r="T1299" i="1"/>
  <c r="AC1299" i="1"/>
  <c r="AF1299" i="1" a="1"/>
  <c r="AF1299" i="1" s="1"/>
  <c r="E1207" i="7" s="1"/>
  <c r="T1255" i="1"/>
  <c r="AC1255" i="1"/>
  <c r="T1671" i="1"/>
  <c r="AF1671" i="1" a="1"/>
  <c r="AF1671" i="1" s="1"/>
  <c r="E1579" i="7" s="1"/>
  <c r="AF237" i="1" a="1"/>
  <c r="AF237" i="1" s="1"/>
  <c r="E145" i="7" s="1"/>
  <c r="AC237" i="1"/>
  <c r="T237" i="1"/>
  <c r="AC2458" i="1"/>
  <c r="T2458" i="1"/>
  <c r="AF2458" i="1" a="1"/>
  <c r="AF2458" i="1" s="1"/>
  <c r="E2366" i="7" s="1"/>
  <c r="AC789" i="1"/>
  <c r="T789" i="1"/>
  <c r="AF789" i="1" a="1"/>
  <c r="AF789" i="1" s="1"/>
  <c r="E697" i="7" s="1"/>
  <c r="T2032" i="1"/>
  <c r="AF2032" i="1" a="1"/>
  <c r="AF2032" i="1" s="1"/>
  <c r="E1940" i="7" s="1"/>
  <c r="AC2032" i="1"/>
  <c r="AF2159" i="1" a="1"/>
  <c r="AF2159" i="1" s="1"/>
  <c r="E2067" i="7" s="1"/>
  <c r="T2159" i="1"/>
  <c r="AC2159" i="1"/>
  <c r="AC2129" i="1"/>
  <c r="AF2129" i="1" a="1"/>
  <c r="AF2129" i="1" s="1"/>
  <c r="E2037" i="7" s="1"/>
  <c r="T2129" i="1"/>
  <c r="AF1754" i="1" a="1"/>
  <c r="AF1754" i="1" s="1"/>
  <c r="E1662" i="7" s="1"/>
  <c r="AC1754" i="1"/>
  <c r="T1754" i="1"/>
  <c r="T1414" i="1"/>
  <c r="AC1414" i="1"/>
  <c r="AF1414" i="1" a="1"/>
  <c r="AF1414" i="1" s="1"/>
  <c r="E1322" i="7" s="1"/>
  <c r="AF2631" i="1" a="1"/>
  <c r="AF2631" i="1" s="1"/>
  <c r="E2539" i="7" s="1"/>
  <c r="T2631" i="1"/>
  <c r="AC2631" i="1"/>
  <c r="T2788" i="1"/>
  <c r="AF2788" i="1" a="1"/>
  <c r="AF2788" i="1" s="1"/>
  <c r="E2696" i="7" s="1"/>
  <c r="AC2788" i="1"/>
  <c r="AF1374" i="1" a="1"/>
  <c r="AF1374" i="1" s="1"/>
  <c r="E1282" i="7" s="1"/>
  <c r="AC1374" i="1"/>
  <c r="T1374" i="1"/>
  <c r="T1172" i="1"/>
  <c r="AC1172" i="1"/>
  <c r="AF1172" i="1" a="1"/>
  <c r="AF1172" i="1" s="1"/>
  <c r="E1080" i="7" s="1"/>
  <c r="T437" i="1"/>
  <c r="AC437" i="1"/>
  <c r="AF437" i="1" a="1"/>
  <c r="AF437" i="1" s="1"/>
  <c r="E345" i="7" s="1"/>
  <c r="T2642" i="1"/>
  <c r="AF2642" i="1" a="1"/>
  <c r="AF2642" i="1" s="1"/>
  <c r="E2550" i="7" s="1"/>
  <c r="AC2642" i="1"/>
  <c r="AF326" i="1" a="1"/>
  <c r="AF326" i="1" s="1"/>
  <c r="E234" i="7" s="1"/>
  <c r="T326" i="1"/>
  <c r="AC326" i="1"/>
  <c r="T2097" i="1"/>
  <c r="AC2097" i="1"/>
  <c r="AF2097" i="1" a="1"/>
  <c r="AF2097" i="1" s="1"/>
  <c r="E2005" i="7" s="1"/>
  <c r="AC1573" i="1"/>
  <c r="AF1573" i="1" a="1"/>
  <c r="AF1573" i="1" s="1"/>
  <c r="E1481" i="7" s="1"/>
  <c r="T1573" i="1"/>
  <c r="AC2050" i="1"/>
  <c r="AF2050" i="1" a="1"/>
  <c r="AF2050" i="1" s="1"/>
  <c r="E1958" i="7" s="1"/>
  <c r="T2050" i="1"/>
  <c r="AC2011" i="1"/>
  <c r="AF2011" i="1" a="1"/>
  <c r="AF2011" i="1" s="1"/>
  <c r="E1919" i="7" s="1"/>
  <c r="T2011" i="1"/>
  <c r="AC860" i="1"/>
  <c r="T860" i="1"/>
  <c r="AF860" i="1" a="1"/>
  <c r="AF860" i="1" s="1"/>
  <c r="E768" i="7" s="1"/>
  <c r="AC2645" i="1"/>
  <c r="T2645" i="1"/>
  <c r="AF2645" i="1" a="1"/>
  <c r="AF2645" i="1" s="1"/>
  <c r="E2553" i="7" s="1"/>
  <c r="T1131" i="1"/>
  <c r="AF1131" i="1" a="1"/>
  <c r="AF1131" i="1" s="1"/>
  <c r="E1039" i="7" s="1"/>
  <c r="AC1131" i="1"/>
  <c r="T2467" i="1"/>
  <c r="AC2467" i="1"/>
  <c r="AF2467" i="1" a="1"/>
  <c r="AF2467" i="1" s="1"/>
  <c r="E2375" i="7" s="1"/>
  <c r="T414" i="1"/>
  <c r="AC414" i="1"/>
  <c r="AF414" i="1" a="1"/>
  <c r="AF414" i="1" s="1"/>
  <c r="E322" i="7" s="1"/>
  <c r="AF678" i="1" a="1"/>
  <c r="AF678" i="1" s="1"/>
  <c r="E586" i="7" s="1"/>
  <c r="AC678" i="1"/>
  <c r="T678" i="1"/>
  <c r="AF196" i="1" a="1"/>
  <c r="AF196" i="1" s="1"/>
  <c r="E104" i="7" s="1"/>
  <c r="T196" i="1"/>
  <c r="AC196" i="1"/>
  <c r="AF3216" i="1" a="1"/>
  <c r="AF3216" i="1" s="1"/>
  <c r="T3216" i="1"/>
  <c r="AC3216" i="1"/>
  <c r="AC886" i="1"/>
  <c r="AF886" i="1" a="1"/>
  <c r="AF886" i="1" s="1"/>
  <c r="E794" i="7" s="1"/>
  <c r="T886" i="1"/>
  <c r="AF411" i="1" a="1"/>
  <c r="AF411" i="1" s="1"/>
  <c r="E319" i="7" s="1"/>
  <c r="AC411" i="1"/>
  <c r="T411" i="1"/>
  <c r="T629" i="1"/>
  <c r="AC629" i="1"/>
  <c r="AF629" i="1" a="1"/>
  <c r="AF629" i="1" s="1"/>
  <c r="E537" i="7" s="1"/>
  <c r="AF3211" i="1" a="1"/>
  <c r="AF3211" i="1" s="1"/>
  <c r="AC3211" i="1"/>
  <c r="T3211" i="1"/>
  <c r="AC1164" i="1"/>
  <c r="T1164" i="1"/>
  <c r="AF1164" i="1" a="1"/>
  <c r="AF1164" i="1" s="1"/>
  <c r="E1072" i="7" s="1"/>
  <c r="AC317" i="1"/>
  <c r="T317" i="1"/>
  <c r="AF317" i="1" a="1"/>
  <c r="AF317" i="1" s="1"/>
  <c r="E225" i="7" s="1"/>
  <c r="AF1744" i="1" a="1"/>
  <c r="AF1744" i="1" s="1"/>
  <c r="E1652" i="7" s="1"/>
  <c r="AC1744" i="1"/>
  <c r="T1744" i="1"/>
  <c r="T1795" i="1"/>
  <c r="AC1795" i="1"/>
  <c r="AF1795" i="1" a="1"/>
  <c r="AF1795" i="1" s="1"/>
  <c r="E1703" i="7" s="1"/>
  <c r="AF419" i="1" a="1"/>
  <c r="AF419" i="1" s="1"/>
  <c r="E327" i="7" s="1"/>
  <c r="AC419" i="1"/>
  <c r="T419" i="1"/>
  <c r="AC541" i="1"/>
  <c r="T541" i="1"/>
  <c r="AF541" i="1" a="1"/>
  <c r="AF541" i="1" s="1"/>
  <c r="E449" i="7" s="1"/>
  <c r="T415" i="1"/>
  <c r="AC415" i="1"/>
  <c r="AF415" i="1" a="1"/>
  <c r="AF415" i="1" s="1"/>
  <c r="E323" i="7" s="1"/>
  <c r="AC1884" i="1"/>
  <c r="AF1884" i="1" a="1"/>
  <c r="AF1884" i="1" s="1"/>
  <c r="E1792" i="7" s="1"/>
  <c r="T1884" i="1"/>
  <c r="AC690" i="1"/>
  <c r="T690" i="1"/>
  <c r="AF690" i="1" a="1"/>
  <c r="AF690" i="1" s="1"/>
  <c r="E598" i="7" s="1"/>
  <c r="AF417" i="1" a="1"/>
  <c r="AF417" i="1" s="1"/>
  <c r="E325" i="7" s="1"/>
  <c r="AC417" i="1"/>
  <c r="T417" i="1"/>
  <c r="AC145" i="1"/>
  <c r="AF145" i="1" a="1"/>
  <c r="AF145" i="1" s="1"/>
  <c r="E53" i="7" s="1"/>
  <c r="T145" i="1"/>
  <c r="AC2552" i="1"/>
  <c r="T2552" i="1"/>
  <c r="AF2552" i="1" a="1"/>
  <c r="AF2552" i="1" s="1"/>
  <c r="E2460" i="7" s="1"/>
  <c r="AC233" i="1"/>
  <c r="T233" i="1"/>
  <c r="AF233" i="1" a="1"/>
  <c r="AF233" i="1" s="1"/>
  <c r="E141" i="7" s="1"/>
  <c r="T1608" i="1"/>
  <c r="AC1608" i="1"/>
  <c r="AF1608" i="1" a="1"/>
  <c r="AF1608" i="1" s="1"/>
  <c r="E1516" i="7" s="1"/>
  <c r="AF257" i="1" a="1"/>
  <c r="AF257" i="1" s="1"/>
  <c r="E165" i="7" s="1"/>
  <c r="AC257" i="1"/>
  <c r="T257" i="1"/>
  <c r="T3507" i="1"/>
  <c r="AF3507" i="1" a="1"/>
  <c r="AF3507" i="1" s="1"/>
  <c r="AC3507" i="1"/>
  <c r="AF1498" i="1" a="1"/>
  <c r="AF1498" i="1" s="1"/>
  <c r="E1406" i="7" s="1"/>
  <c r="T1498" i="1"/>
  <c r="AC1498" i="1"/>
  <c r="AF154" i="1" a="1"/>
  <c r="AF154" i="1" s="1"/>
  <c r="E62" i="7" s="1"/>
  <c r="AC154" i="1"/>
  <c r="T154" i="1"/>
  <c r="T1544" i="1"/>
  <c r="AF1544" i="1" a="1"/>
  <c r="AF1544" i="1" s="1"/>
  <c r="E1452" i="7" s="1"/>
  <c r="AC1544" i="1"/>
  <c r="AF943" i="1" a="1"/>
  <c r="AF943" i="1" s="1"/>
  <c r="E851" i="7" s="1"/>
  <c r="T943" i="1"/>
  <c r="AC943" i="1"/>
  <c r="AC948" i="1"/>
  <c r="AF948" i="1" a="1"/>
  <c r="AF948" i="1" s="1"/>
  <c r="E856" i="7" s="1"/>
  <c r="T948" i="1"/>
  <c r="AC456" i="1"/>
  <c r="T456" i="1"/>
  <c r="T2684" i="1"/>
  <c r="AF2684" i="1" a="1"/>
  <c r="AF2684" i="1" s="1"/>
  <c r="E2592" i="7" s="1"/>
  <c r="AC2393" i="1"/>
  <c r="AF2393" i="1" a="1"/>
  <c r="AF2393" i="1" s="1"/>
  <c r="E2301" i="7" s="1"/>
  <c r="T2484" i="1"/>
  <c r="AC2484" i="1"/>
  <c r="AF2484" i="1" a="1"/>
  <c r="AF2484" i="1" s="1"/>
  <c r="E2392" i="7" s="1"/>
  <c r="AC3431" i="1"/>
  <c r="T3431" i="1"/>
  <c r="AF3431" i="1" a="1"/>
  <c r="AF3431" i="1" s="1"/>
  <c r="AC1493" i="1"/>
  <c r="AF1493" i="1" a="1"/>
  <c r="AF1493" i="1" s="1"/>
  <c r="E1401" i="7" s="1"/>
  <c r="T1493" i="1"/>
  <c r="AF255" i="1" a="1"/>
  <c r="AF255" i="1" s="1"/>
  <c r="E163" i="7" s="1"/>
  <c r="T255" i="1"/>
  <c r="AC255" i="1"/>
  <c r="AC308" i="1"/>
  <c r="AF308" i="1" a="1"/>
  <c r="AF308" i="1" s="1"/>
  <c r="E216" i="7" s="1"/>
  <c r="T308" i="1"/>
  <c r="AC1746" i="1"/>
  <c r="T1746" i="1"/>
  <c r="AF1746" i="1" a="1"/>
  <c r="AF1746" i="1" s="1"/>
  <c r="E1654" i="7" s="1"/>
  <c r="T425" i="1"/>
  <c r="AF425" i="1" a="1"/>
  <c r="AF425" i="1" s="1"/>
  <c r="E333" i="7" s="1"/>
  <c r="AC425" i="1"/>
  <c r="AF430" i="1" a="1"/>
  <c r="AF430" i="1" s="1"/>
  <c r="E338" i="7" s="1"/>
  <c r="T430" i="1"/>
  <c r="AC430" i="1"/>
  <c r="AC477" i="1"/>
  <c r="T477" i="1"/>
  <c r="AF477" i="1" a="1"/>
  <c r="AF477" i="1" s="1"/>
  <c r="E385" i="7" s="1"/>
  <c r="T1013" i="1"/>
  <c r="AC1013" i="1"/>
  <c r="AF1013" i="1" a="1"/>
  <c r="AF1013" i="1" s="1"/>
  <c r="E921" i="7" s="1"/>
  <c r="AC507" i="1"/>
  <c r="AF507" i="1" a="1"/>
  <c r="AF507" i="1" s="1"/>
  <c r="E415" i="7" s="1"/>
  <c r="T507" i="1"/>
  <c r="AC1400" i="1"/>
  <c r="T1400" i="1"/>
  <c r="AF1400" i="1" a="1"/>
  <c r="AF1400" i="1" s="1"/>
  <c r="E1308" i="7" s="1"/>
  <c r="AC1921" i="1"/>
  <c r="AF1921" i="1" a="1"/>
  <c r="AF1921" i="1" s="1"/>
  <c r="E1829" i="7" s="1"/>
  <c r="T1921" i="1"/>
  <c r="AC2001" i="1"/>
  <c r="AF2001" i="1" a="1"/>
  <c r="AF2001" i="1" s="1"/>
  <c r="E1909" i="7" s="1"/>
  <c r="T2001" i="1"/>
  <c r="T3468" i="1"/>
  <c r="AC3468" i="1"/>
  <c r="AF3468" i="1" a="1"/>
  <c r="AF3468" i="1" s="1"/>
  <c r="T1297" i="1"/>
  <c r="AC1297" i="1"/>
  <c r="AF1297" i="1" a="1"/>
  <c r="AF1297" i="1" s="1"/>
  <c r="E1205" i="7" s="1"/>
  <c r="AF1248" i="1" a="1"/>
  <c r="AF1248" i="1" s="1"/>
  <c r="E1156" i="7" s="1"/>
  <c r="T1248" i="1"/>
  <c r="AC1248" i="1"/>
  <c r="T377" i="1"/>
  <c r="AF377" i="1" a="1"/>
  <c r="AF377" i="1" s="1"/>
  <c r="E285" i="7" s="1"/>
  <c r="AC377" i="1"/>
  <c r="T1702" i="1"/>
  <c r="AC1702" i="1"/>
  <c r="AF1702" i="1" a="1"/>
  <c r="AF1702" i="1" s="1"/>
  <c r="E1610" i="7" s="1"/>
  <c r="T1641" i="1"/>
  <c r="AF1641" i="1" a="1"/>
  <c r="AF1641" i="1" s="1"/>
  <c r="E1549" i="7" s="1"/>
  <c r="AC1641" i="1"/>
  <c r="AC2461" i="1"/>
  <c r="T2461" i="1"/>
  <c r="AF2461" i="1" a="1"/>
  <c r="AF2461" i="1" s="1"/>
  <c r="E2369" i="7" s="1"/>
  <c r="AF2494" i="1" a="1"/>
  <c r="AF2494" i="1" s="1"/>
  <c r="E2402" i="7" s="1"/>
  <c r="T2494" i="1"/>
  <c r="AC2494" i="1"/>
  <c r="AC200" i="1"/>
  <c r="AF200" i="1" a="1"/>
  <c r="AF200" i="1" s="1"/>
  <c r="E108" i="7" s="1"/>
  <c r="T200" i="1"/>
  <c r="AF1669" i="1" a="1"/>
  <c r="AF1669" i="1" s="1"/>
  <c r="E1577" i="7" s="1"/>
  <c r="AC1669" i="1"/>
  <c r="T1669" i="1"/>
  <c r="AC247" i="1"/>
  <c r="T247" i="1"/>
  <c r="AF247" i="1" a="1"/>
  <c r="AF247" i="1" s="1"/>
  <c r="E155" i="7" s="1"/>
  <c r="AF459" i="1" a="1"/>
  <c r="AF459" i="1" s="1"/>
  <c r="E367" i="7" s="1"/>
  <c r="T459" i="1"/>
  <c r="AC459" i="1"/>
  <c r="AC431" i="1"/>
  <c r="AF431" i="1" a="1"/>
  <c r="AF431" i="1" s="1"/>
  <c r="E339" i="7" s="1"/>
  <c r="T431" i="1"/>
  <c r="AF1569" i="1" a="1"/>
  <c r="AF1569" i="1" s="1"/>
  <c r="E1477" i="7" s="1"/>
  <c r="AC1569" i="1"/>
  <c r="T1569" i="1"/>
  <c r="AC2978" i="1"/>
  <c r="T2978" i="1"/>
  <c r="AF2978" i="1" a="1"/>
  <c r="AF2978" i="1" s="1"/>
  <c r="E2886" i="7" s="1"/>
  <c r="AF1192" i="1" a="1"/>
  <c r="AF1192" i="1" s="1"/>
  <c r="E1100" i="7" s="1"/>
  <c r="AC1192" i="1"/>
  <c r="T1192" i="1"/>
  <c r="AC3107" i="1"/>
  <c r="AF3107" i="1" a="1"/>
  <c r="AF3107" i="1" s="1"/>
  <c r="E3015" i="7" s="1"/>
  <c r="T3107" i="1"/>
  <c r="AC1904" i="1"/>
  <c r="AF1904" i="1" a="1"/>
  <c r="AF1904" i="1" s="1"/>
  <c r="E1812" i="7" s="1"/>
  <c r="T1904" i="1"/>
  <c r="AC1916" i="1"/>
  <c r="AF1916" i="1" a="1"/>
  <c r="AF1916" i="1" s="1"/>
  <c r="E1824" i="7" s="1"/>
  <c r="T1916" i="1"/>
  <c r="T2277" i="1"/>
  <c r="AC2277" i="1"/>
  <c r="AF2277" i="1" a="1"/>
  <c r="AF2277" i="1" s="1"/>
  <c r="E2185" i="7" s="1"/>
  <c r="AC2044" i="1"/>
  <c r="T2044" i="1"/>
  <c r="AF2044" i="1" a="1"/>
  <c r="AF2044" i="1" s="1"/>
  <c r="E1952" i="7" s="1"/>
  <c r="AC1850" i="1"/>
  <c r="AF1850" i="1" a="1"/>
  <c r="AF1850" i="1" s="1"/>
  <c r="E1758" i="7" s="1"/>
  <c r="T1850" i="1"/>
  <c r="AC608" i="1"/>
  <c r="AF608" i="1" a="1"/>
  <c r="AF608" i="1" s="1"/>
  <c r="E516" i="7" s="1"/>
  <c r="T608" i="1"/>
  <c r="AC1656" i="1"/>
  <c r="T1656" i="1"/>
  <c r="AF1656" i="1" a="1"/>
  <c r="AF1656" i="1" s="1"/>
  <c r="E1564" i="7" s="1"/>
  <c r="AC2931" i="1"/>
  <c r="AF2931" i="1" a="1"/>
  <c r="AF2931" i="1" s="1"/>
  <c r="E2839" i="7" s="1"/>
  <c r="T2931" i="1"/>
  <c r="T2117" i="1"/>
  <c r="AC2117" i="1"/>
  <c r="AF2117" i="1" a="1"/>
  <c r="AF2117" i="1" s="1"/>
  <c r="E2025" i="7" s="1"/>
  <c r="AF2291" i="1" a="1"/>
  <c r="AF2291" i="1" s="1"/>
  <c r="E2199" i="7" s="1"/>
  <c r="T2291" i="1"/>
  <c r="AC2291" i="1"/>
  <c r="AC3412" i="1"/>
  <c r="T3412" i="1"/>
  <c r="AF3412" i="1" a="1"/>
  <c r="AF3412" i="1" s="1"/>
  <c r="T2629" i="1"/>
  <c r="AF2629" i="1" a="1"/>
  <c r="AF2629" i="1" s="1"/>
  <c r="E2537" i="7" s="1"/>
  <c r="AC2629" i="1"/>
  <c r="T423" i="1"/>
  <c r="AC423" i="1"/>
  <c r="AF423" i="1" a="1"/>
  <c r="AF423" i="1" s="1"/>
  <c r="E331" i="7" s="1"/>
  <c r="AC994" i="1"/>
  <c r="T994" i="1"/>
  <c r="AF994" i="1" a="1"/>
  <c r="AF994" i="1" s="1"/>
  <c r="E902" i="7" s="1"/>
  <c r="T2538" i="1"/>
  <c r="AF2538" i="1" a="1"/>
  <c r="AF2538" i="1" s="1"/>
  <c r="E2446" i="7" s="1"/>
  <c r="AC2538" i="1"/>
  <c r="T2272" i="1"/>
  <c r="AF2272" i="1" a="1"/>
  <c r="AF2272" i="1" s="1"/>
  <c r="E2180" i="7" s="1"/>
  <c r="AC2272" i="1"/>
  <c r="AC2451" i="1"/>
  <c r="AF2451" i="1" a="1"/>
  <c r="AF2451" i="1" s="1"/>
  <c r="E2359" i="7" s="1"/>
  <c r="T2451" i="1"/>
  <c r="AF2471" i="1" a="1"/>
  <c r="AF2471" i="1" s="1"/>
  <c r="E2379" i="7" s="1"/>
  <c r="T2471" i="1"/>
  <c r="AC2471" i="1"/>
  <c r="T712" i="1"/>
  <c r="AC712" i="1"/>
  <c r="AF575" i="1" a="1"/>
  <c r="AF575" i="1" s="1"/>
  <c r="E483" i="7" s="1"/>
  <c r="T575" i="1"/>
  <c r="AC575" i="1"/>
  <c r="AF1819" i="1" a="1"/>
  <c r="AF1819" i="1" s="1"/>
  <c r="E1727" i="7" s="1"/>
  <c r="T1819" i="1"/>
  <c r="AC1819" i="1"/>
  <c r="AC2004" i="1"/>
  <c r="AF2004" i="1" a="1"/>
  <c r="AF2004" i="1" s="1"/>
  <c r="E1912" i="7" s="1"/>
  <c r="T2004" i="1"/>
  <c r="AF1355" i="1" a="1"/>
  <c r="AF1355" i="1" s="1"/>
  <c r="E1263" i="7" s="1"/>
  <c r="T1355" i="1"/>
  <c r="AC1355" i="1"/>
  <c r="T2274" i="1"/>
  <c r="AF2274" i="1" a="1"/>
  <c r="AF2274" i="1" s="1"/>
  <c r="E2182" i="7" s="1"/>
  <c r="AC2274" i="1"/>
  <c r="T2474" i="1"/>
  <c r="AF2474" i="1" a="1"/>
  <c r="AF2474" i="1" s="1"/>
  <c r="E2382" i="7" s="1"/>
  <c r="AC2474" i="1"/>
  <c r="AF2971" i="1" a="1"/>
  <c r="AF2971" i="1" s="1"/>
  <c r="E2879" i="7" s="1"/>
  <c r="T2971" i="1"/>
  <c r="AC2971" i="1"/>
  <c r="AF1394" i="1" a="1"/>
  <c r="AF1394" i="1" s="1"/>
  <c r="E1302" i="7" s="1"/>
  <c r="T1394" i="1"/>
  <c r="AC1418" i="1"/>
  <c r="T1418" i="1"/>
  <c r="AC3075" i="1"/>
  <c r="T3075" i="1"/>
  <c r="AF3075" i="1" a="1"/>
  <c r="AF3075" i="1" s="1"/>
  <c r="E2983" i="7" s="1"/>
  <c r="AC1091" i="1"/>
  <c r="AF1091" i="1" a="1"/>
  <c r="AF1091" i="1" s="1"/>
  <c r="E999" i="7" s="1"/>
  <c r="T1091" i="1"/>
  <c r="AF2446" i="1" a="1"/>
  <c r="AF2446" i="1" s="1"/>
  <c r="E2354" i="7" s="1"/>
  <c r="AC2446" i="1"/>
  <c r="T2446" i="1"/>
  <c r="T3518" i="1"/>
  <c r="AC3518" i="1"/>
  <c r="AF3518" i="1" a="1"/>
  <c r="AF3518" i="1" s="1"/>
  <c r="AF2226" i="1" a="1"/>
  <c r="AF2226" i="1" s="1"/>
  <c r="E2134" i="7" s="1"/>
  <c r="AC2226" i="1"/>
  <c r="T2226" i="1"/>
  <c r="T2619" i="1"/>
  <c r="AC2619" i="1"/>
  <c r="AF2619" i="1" a="1"/>
  <c r="AF2619" i="1" s="1"/>
  <c r="E2527" i="7" s="1"/>
  <c r="AC2160" i="1"/>
  <c r="T2160" i="1"/>
  <c r="AF2160" i="1" a="1"/>
  <c r="AF2160" i="1" s="1"/>
  <c r="E2068" i="7" s="1"/>
  <c r="AC1536" i="1"/>
  <c r="T1536" i="1"/>
  <c r="AF1536" i="1" a="1"/>
  <c r="AF1536" i="1" s="1"/>
  <c r="E1444" i="7" s="1"/>
  <c r="T2609" i="1"/>
  <c r="AC2609" i="1"/>
  <c r="AF2609" i="1" a="1"/>
  <c r="AF2609" i="1" s="1"/>
  <c r="E2517" i="7" s="1"/>
  <c r="AF2705" i="1" a="1"/>
  <c r="AF2705" i="1" s="1"/>
  <c r="E2613" i="7" s="1"/>
  <c r="T2705" i="1"/>
  <c r="AC2705" i="1"/>
  <c r="AF3136" i="1" a="1"/>
  <c r="AF3136" i="1" s="1"/>
  <c r="AC3136" i="1"/>
  <c r="T3136" i="1"/>
  <c r="AF3174" i="1" a="1"/>
  <c r="AF3174" i="1" s="1"/>
  <c r="T3174" i="1"/>
  <c r="AC3174" i="1"/>
  <c r="AC3005" i="1"/>
  <c r="T3005" i="1"/>
  <c r="AF3005" i="1" a="1"/>
  <c r="AF3005" i="1" s="1"/>
  <c r="E2913" i="7" s="1"/>
  <c r="T2929" i="1"/>
  <c r="AF2929" i="1" a="1"/>
  <c r="AF2929" i="1" s="1"/>
  <c r="E2837" i="7" s="1"/>
  <c r="AC2929" i="1"/>
  <c r="AF2542" i="1" a="1"/>
  <c r="AF2542" i="1" s="1"/>
  <c r="E2450" i="7" s="1"/>
  <c r="AC2542" i="1"/>
  <c r="T2116" i="1"/>
  <c r="AC2116" i="1"/>
  <c r="AF2116" i="1" a="1"/>
  <c r="AF2116" i="1" s="1"/>
  <c r="E2024" i="7" s="1"/>
  <c r="AC1781" i="1"/>
  <c r="AF1781" i="1" a="1"/>
  <c r="AF1781" i="1" s="1"/>
  <c r="E1689" i="7" s="1"/>
  <c r="T1781" i="1"/>
  <c r="AF1861" i="1" a="1"/>
  <c r="AF1861" i="1" s="1"/>
  <c r="E1769" i="7" s="1"/>
  <c r="T1861" i="1"/>
  <c r="AC1861" i="1"/>
  <c r="T651" i="1"/>
  <c r="AC651" i="1"/>
  <c r="AF651" i="1" a="1"/>
  <c r="AF651" i="1" s="1"/>
  <c r="E559" i="7" s="1"/>
  <c r="AF2136" i="1" a="1"/>
  <c r="AF2136" i="1" s="1"/>
  <c r="E2044" i="7" s="1"/>
  <c r="AC2136" i="1"/>
  <c r="T2136" i="1"/>
  <c r="T2482" i="1"/>
  <c r="AF2482" i="1" a="1"/>
  <c r="AF2482" i="1" s="1"/>
  <c r="E2390" i="7" s="1"/>
  <c r="AC2482" i="1"/>
  <c r="T3463" i="1"/>
  <c r="AF3463" i="1" a="1"/>
  <c r="AF3463" i="1" s="1"/>
  <c r="AC3463" i="1"/>
  <c r="AF2802" i="1" a="1"/>
  <c r="AF2802" i="1" s="1"/>
  <c r="E2710" i="7" s="1"/>
  <c r="T2802" i="1"/>
  <c r="T1083" i="1"/>
  <c r="AF1083" i="1" a="1"/>
  <c r="AF1083" i="1" s="1"/>
  <c r="E991" i="7" s="1"/>
  <c r="AC1007" i="1"/>
  <c r="T1007" i="1"/>
  <c r="AC2807" i="1"/>
  <c r="T2807" i="1"/>
  <c r="AC588" i="1"/>
  <c r="T588" i="1"/>
  <c r="AC3114" i="1"/>
  <c r="T3114" i="1"/>
  <c r="AF3114" i="1" a="1"/>
  <c r="AF3114" i="1" s="1"/>
  <c r="T3269" i="1"/>
  <c r="AC3269" i="1"/>
  <c r="AF3269" i="1" a="1"/>
  <c r="AF3269" i="1" s="1"/>
  <c r="AC2301" i="1"/>
  <c r="T2301" i="1"/>
  <c r="AF2301" i="1" a="1"/>
  <c r="AF2301" i="1" s="1"/>
  <c r="E2209" i="7" s="1"/>
  <c r="AC388" i="1"/>
  <c r="AF388" i="1" a="1"/>
  <c r="AF388" i="1" s="1"/>
  <c r="E296" i="7" s="1"/>
  <c r="T388" i="1"/>
  <c r="AC157" i="1"/>
  <c r="T157" i="1"/>
  <c r="AF157" i="1" a="1"/>
  <c r="AF157" i="1" s="1"/>
  <c r="E65" i="7" s="1"/>
  <c r="AF1152" i="1" a="1"/>
  <c r="AF1152" i="1" s="1"/>
  <c r="E1060" i="7" s="1"/>
  <c r="T1152" i="1"/>
  <c r="AC1152" i="1"/>
  <c r="T2701" i="1"/>
  <c r="AF2701" i="1" a="1"/>
  <c r="AF2701" i="1" s="1"/>
  <c r="E2609" i="7" s="1"/>
  <c r="AC2701" i="1"/>
  <c r="T2031" i="1"/>
  <c r="AC2031" i="1"/>
  <c r="AF2031" i="1" a="1"/>
  <c r="AF2031" i="1" s="1"/>
  <c r="E1939" i="7" s="1"/>
  <c r="AC3067" i="1"/>
  <c r="T3067" i="1"/>
  <c r="AF3067" i="1" a="1"/>
  <c r="AF3067" i="1" s="1"/>
  <c r="E2975" i="7" s="1"/>
  <c r="AF3012" i="1" a="1"/>
  <c r="AF3012" i="1" s="1"/>
  <c r="E2920" i="7" s="1"/>
  <c r="AC3012" i="1"/>
  <c r="T3012" i="1"/>
  <c r="AF700" i="1" a="1"/>
  <c r="AF700" i="1" s="1"/>
  <c r="E608" i="7" s="1"/>
  <c r="T700" i="1"/>
  <c r="AC700" i="1"/>
  <c r="T2583" i="1"/>
  <c r="AF2583" i="1" a="1"/>
  <c r="AF2583" i="1" s="1"/>
  <c r="E2491" i="7" s="1"/>
  <c r="AC2583" i="1"/>
  <c r="AC999" i="1"/>
  <c r="AF999" i="1" a="1"/>
  <c r="AF999" i="1" s="1"/>
  <c r="E907" i="7" s="1"/>
  <c r="T999" i="1"/>
  <c r="T3346" i="1"/>
  <c r="AF3346" i="1" a="1"/>
  <c r="AF3346" i="1" s="1"/>
  <c r="AC3346" i="1"/>
  <c r="T2392" i="1"/>
  <c r="AF2392" i="1" a="1"/>
  <c r="AF2392" i="1" s="1"/>
  <c r="E2300" i="7" s="1"/>
  <c r="AC2392" i="1"/>
  <c r="AF3290" i="1" a="1"/>
  <c r="AF3290" i="1" s="1"/>
  <c r="T3290" i="1"/>
  <c r="AC3290" i="1"/>
  <c r="T3455" i="1"/>
  <c r="AC3455" i="1"/>
  <c r="AF3455" i="1" a="1"/>
  <c r="AF3455" i="1" s="1"/>
  <c r="T3517" i="1"/>
  <c r="AC3517" i="1"/>
  <c r="AF3517" i="1" a="1"/>
  <c r="AF3517" i="1" s="1"/>
  <c r="AF3495" i="1" a="1"/>
  <c r="AF3495" i="1" s="1"/>
  <c r="AC3495" i="1"/>
  <c r="T3495" i="1"/>
  <c r="AF2305" i="1" a="1"/>
  <c r="AF2305" i="1" s="1"/>
  <c r="E2213" i="7" s="1"/>
  <c r="AC2305" i="1"/>
  <c r="T2305" i="1"/>
  <c r="T1513" i="1"/>
  <c r="AC1513" i="1"/>
  <c r="AF1513" i="1" a="1"/>
  <c r="AF1513" i="1" s="1"/>
  <c r="E1421" i="7" s="1"/>
  <c r="AC2098" i="1"/>
  <c r="AF2098" i="1" a="1"/>
  <c r="AF2098" i="1" s="1"/>
  <c r="E2006" i="7" s="1"/>
  <c r="T2098" i="1"/>
  <c r="AF1166" i="1" a="1"/>
  <c r="AF1166" i="1" s="1"/>
  <c r="E1074" i="7" s="1"/>
  <c r="T1166" i="1"/>
  <c r="AC1166" i="1"/>
  <c r="AF779" i="1" a="1"/>
  <c r="AF779" i="1" s="1"/>
  <c r="E687" i="7" s="1"/>
  <c r="T779" i="1"/>
  <c r="AC779" i="1"/>
  <c r="AC926" i="1"/>
  <c r="AF926" i="1" a="1"/>
  <c r="AF926" i="1" s="1"/>
  <c r="E834" i="7" s="1"/>
  <c r="T926" i="1"/>
  <c r="AC2155" i="1"/>
  <c r="AF2155" i="1" a="1"/>
  <c r="AF2155" i="1" s="1"/>
  <c r="E2063" i="7" s="1"/>
  <c r="T2155" i="1"/>
  <c r="AC2685" i="1"/>
  <c r="T2685" i="1"/>
  <c r="AF2685" i="1" a="1"/>
  <c r="AF2685" i="1" s="1"/>
  <c r="E2593" i="7" s="1"/>
  <c r="AF544" i="1" a="1"/>
  <c r="AF544" i="1" s="1"/>
  <c r="E452" i="7" s="1"/>
  <c r="AC544" i="1"/>
  <c r="T544" i="1"/>
  <c r="AF3539" i="1" a="1"/>
  <c r="AF3539" i="1" s="1"/>
  <c r="T3539" i="1"/>
  <c r="AC3539" i="1"/>
  <c r="AF1881" i="1" a="1"/>
  <c r="AF1881" i="1" s="1"/>
  <c r="E1789" i="7" s="1"/>
  <c r="T1881" i="1"/>
  <c r="AC1881" i="1"/>
  <c r="AF1775" i="1" a="1"/>
  <c r="AF1775" i="1" s="1"/>
  <c r="E1683" i="7" s="1"/>
  <c r="T1775" i="1"/>
  <c r="AC1775" i="1"/>
  <c r="T2023" i="1"/>
  <c r="AF2023" i="1" a="1"/>
  <c r="AF2023" i="1" s="1"/>
  <c r="E1931" i="7" s="1"/>
  <c r="AC2023" i="1"/>
  <c r="T842" i="1"/>
  <c r="AF842" i="1" a="1"/>
  <c r="AF842" i="1" s="1"/>
  <c r="E750" i="7" s="1"/>
  <c r="AC842" i="1"/>
  <c r="AF3400" i="1" a="1"/>
  <c r="AF3400" i="1" s="1"/>
  <c r="T3400" i="1"/>
  <c r="AC3400" i="1"/>
  <c r="AC670" i="1"/>
  <c r="AF670" i="1" a="1"/>
  <c r="AF670" i="1" s="1"/>
  <c r="E578" i="7" s="1"/>
  <c r="T670" i="1"/>
  <c r="T2319" i="1"/>
  <c r="AF2319" i="1" a="1"/>
  <c r="AF2319" i="1" s="1"/>
  <c r="E2227" i="7" s="1"/>
  <c r="AC2319" i="1"/>
  <c r="AC2100" i="1"/>
  <c r="T2100" i="1"/>
  <c r="AF2100" i="1" a="1"/>
  <c r="AF2100" i="1" s="1"/>
  <c r="E2008" i="7" s="1"/>
  <c r="T2191" i="1"/>
  <c r="AF2191" i="1" a="1"/>
  <c r="AF2191" i="1" s="1"/>
  <c r="E2099" i="7" s="1"/>
  <c r="AC2191" i="1"/>
  <c r="AF1987" i="1" a="1"/>
  <c r="AF1987" i="1" s="1"/>
  <c r="E1895" i="7" s="1"/>
  <c r="T1987" i="1"/>
  <c r="AC1987" i="1"/>
  <c r="AC3459" i="1"/>
  <c r="AF3459" i="1" a="1"/>
  <c r="AF3459" i="1" s="1"/>
  <c r="T3459" i="1"/>
  <c r="AC1507" i="1"/>
  <c r="AF1507" i="1" a="1"/>
  <c r="AF1507" i="1" s="1"/>
  <c r="E1415" i="7" s="1"/>
  <c r="T1507" i="1"/>
  <c r="AF2055" i="1" a="1"/>
  <c r="AF2055" i="1" s="1"/>
  <c r="E1963" i="7" s="1"/>
  <c r="T2055" i="1"/>
  <c r="AC2055" i="1"/>
  <c r="T1521" i="1"/>
  <c r="AF1521" i="1" a="1"/>
  <c r="AF1521" i="1" s="1"/>
  <c r="E1429" i="7" s="1"/>
  <c r="AC1521" i="1"/>
  <c r="AC2523" i="1"/>
  <c r="AF2523" i="1" a="1"/>
  <c r="AF2523" i="1" s="1"/>
  <c r="E2431" i="7" s="1"/>
  <c r="T2523" i="1"/>
  <c r="T3071" i="1"/>
  <c r="AC3071" i="1"/>
  <c r="AF3071" i="1" a="1"/>
  <c r="AF3071" i="1" s="1"/>
  <c r="E2979" i="7" s="1"/>
  <c r="AC3359" i="1"/>
  <c r="T3359" i="1"/>
  <c r="AF3359" i="1" a="1"/>
  <c r="AF3359" i="1" s="1"/>
  <c r="AC2770" i="1"/>
  <c r="AF2770" i="1" a="1"/>
  <c r="AF2770" i="1" s="1"/>
  <c r="E2678" i="7" s="1"/>
  <c r="T2770" i="1"/>
  <c r="T2340" i="1"/>
  <c r="AF2340" i="1" a="1"/>
  <c r="AF2340" i="1" s="1"/>
  <c r="E2248" i="7" s="1"/>
  <c r="AC2340" i="1"/>
  <c r="AF609" i="1" a="1"/>
  <c r="AF609" i="1" s="1"/>
  <c r="E517" i="7" s="1"/>
  <c r="T609" i="1"/>
  <c r="AC609" i="1"/>
  <c r="T1560" i="1"/>
  <c r="AC1560" i="1"/>
  <c r="AF1560" i="1" a="1"/>
  <c r="AF1560" i="1" s="1"/>
  <c r="E1468" i="7" s="1"/>
  <c r="T562" i="1"/>
  <c r="AF562" i="1" a="1"/>
  <c r="AF562" i="1" s="1"/>
  <c r="E470" i="7" s="1"/>
  <c r="AC562" i="1"/>
  <c r="AF3390" i="1" a="1"/>
  <c r="AF3390" i="1" s="1"/>
  <c r="T3390" i="1"/>
  <c r="AC3390" i="1"/>
  <c r="AF3572" i="1" a="1"/>
  <c r="AF3572" i="1" s="1"/>
  <c r="AC3572" i="1"/>
  <c r="T3572" i="1"/>
  <c r="AC3038" i="1"/>
  <c r="T3038" i="1"/>
  <c r="AF3038" i="1" a="1"/>
  <c r="AF3038" i="1" s="1"/>
  <c r="E2946" i="7" s="1"/>
  <c r="AF2526" i="1" a="1"/>
  <c r="AF2526" i="1" s="1"/>
  <c r="E2434" i="7" s="1"/>
  <c r="T2526" i="1"/>
  <c r="AC2526" i="1"/>
  <c r="T1737" i="1"/>
  <c r="AC1737" i="1"/>
  <c r="AF1737" i="1" a="1"/>
  <c r="AF1737" i="1" s="1"/>
  <c r="E1645" i="7" s="1"/>
  <c r="T2919" i="1"/>
  <c r="AF2919" i="1" a="1"/>
  <c r="AF2919" i="1" s="1"/>
  <c r="E2827" i="7" s="1"/>
  <c r="AC2919" i="1"/>
  <c r="AC1859" i="1"/>
  <c r="T1859" i="1"/>
  <c r="AF1859" i="1" a="1"/>
  <c r="AF1859" i="1" s="1"/>
  <c r="E1767" i="7" s="1"/>
  <c r="AC1651" i="1"/>
  <c r="T1651" i="1"/>
  <c r="AF1651" i="1" a="1"/>
  <c r="AF1651" i="1" s="1"/>
  <c r="E1559" i="7" s="1"/>
  <c r="T445" i="1"/>
  <c r="AF445" i="1" a="1"/>
  <c r="AF445" i="1" s="1"/>
  <c r="E353" i="7" s="1"/>
  <c r="AC445" i="1"/>
  <c r="AF2123" i="1" a="1"/>
  <c r="AF2123" i="1" s="1"/>
  <c r="E2031" i="7" s="1"/>
  <c r="AC2123" i="1"/>
  <c r="T2123" i="1"/>
  <c r="AC1878" i="1"/>
  <c r="T1878" i="1"/>
  <c r="AF1878" i="1" a="1"/>
  <c r="AF1878" i="1" s="1"/>
  <c r="E1786" i="7" s="1"/>
  <c r="AC337" i="1"/>
  <c r="AF337" i="1" a="1"/>
  <c r="AF337" i="1" s="1"/>
  <c r="E245" i="7" s="1"/>
  <c r="T337" i="1"/>
  <c r="AC343" i="1"/>
  <c r="T343" i="1"/>
  <c r="AF343" i="1" a="1"/>
  <c r="AF343" i="1" s="1"/>
  <c r="E251" i="7" s="1"/>
  <c r="AF1758" i="1" a="1"/>
  <c r="AF1758" i="1" s="1"/>
  <c r="E1666" i="7" s="1"/>
  <c r="AC1758" i="1"/>
  <c r="T1758" i="1"/>
  <c r="AF424" i="1" a="1"/>
  <c r="AF424" i="1" s="1"/>
  <c r="E332" i="7" s="1"/>
  <c r="AC424" i="1"/>
  <c r="T424" i="1"/>
  <c r="T748" i="1"/>
  <c r="AC748" i="1"/>
  <c r="AF748" i="1" a="1"/>
  <c r="AF748" i="1" s="1"/>
  <c r="E656" i="7" s="1"/>
  <c r="T1950" i="1"/>
  <c r="AC1950" i="1"/>
  <c r="AF1950" i="1" a="1"/>
  <c r="AF1950" i="1" s="1"/>
  <c r="E1858" i="7" s="1"/>
  <c r="T2908" i="1"/>
  <c r="AF2908" i="1" a="1"/>
  <c r="AF2908" i="1" s="1"/>
  <c r="E2816" i="7" s="1"/>
  <c r="AC2908" i="1"/>
  <c r="AC800" i="1"/>
  <c r="T800" i="1"/>
  <c r="AF800" i="1" a="1"/>
  <c r="AF800" i="1" s="1"/>
  <c r="E708" i="7" s="1"/>
  <c r="AC2784" i="1"/>
  <c r="AF2784" i="1" a="1"/>
  <c r="AF2784" i="1" s="1"/>
  <c r="E2692" i="7" s="1"/>
  <c r="T2784" i="1"/>
  <c r="T2639" i="1"/>
  <c r="AC2639" i="1"/>
  <c r="AF2639" i="1" a="1"/>
  <c r="AF2639" i="1" s="1"/>
  <c r="E2547" i="7" s="1"/>
  <c r="T379" i="1"/>
  <c r="AC379" i="1"/>
  <c r="AF379" i="1" a="1"/>
  <c r="AF379" i="1" s="1"/>
  <c r="E287" i="7" s="1"/>
  <c r="AF1086" i="1" a="1"/>
  <c r="AF1086" i="1" s="1"/>
  <c r="E994" i="7" s="1"/>
  <c r="T1086" i="1"/>
  <c r="AC1086" i="1"/>
  <c r="AC2847" i="1"/>
  <c r="T2847" i="1"/>
  <c r="AF2847" i="1" a="1"/>
  <c r="AF2847" i="1" s="1"/>
  <c r="E2755" i="7" s="1"/>
  <c r="AF2892" i="1" a="1"/>
  <c r="AF2892" i="1" s="1"/>
  <c r="E2800" i="7" s="1"/>
  <c r="AC2892" i="1"/>
  <c r="T2892" i="1"/>
  <c r="AF543" i="1" a="1"/>
  <c r="AF543" i="1" s="1"/>
  <c r="E451" i="7" s="1"/>
  <c r="AC543" i="1"/>
  <c r="T543" i="1"/>
  <c r="AC1291" i="1"/>
  <c r="AF1291" i="1" a="1"/>
  <c r="AF1291" i="1" s="1"/>
  <c r="E1199" i="7" s="1"/>
  <c r="T1291" i="1"/>
  <c r="T232" i="1"/>
  <c r="AF232" i="1" a="1"/>
  <c r="AF232" i="1" s="1"/>
  <c r="E140" i="7" s="1"/>
  <c r="AC232" i="1"/>
  <c r="AF1842" i="1" a="1"/>
  <c r="AF1842" i="1" s="1"/>
  <c r="E1750" i="7" s="1"/>
  <c r="AC1842" i="1"/>
  <c r="T1842" i="1"/>
  <c r="AF1783" i="1" a="1"/>
  <c r="AF1783" i="1" s="1"/>
  <c r="E1691" i="7" s="1"/>
  <c r="T1783" i="1"/>
  <c r="AC1783" i="1"/>
  <c r="T623" i="1"/>
  <c r="AF623" i="1" a="1"/>
  <c r="AF623" i="1" s="1"/>
  <c r="E531" i="7" s="1"/>
  <c r="AC623" i="1"/>
  <c r="AC2047" i="1"/>
  <c r="T2047" i="1"/>
  <c r="AF2047" i="1" a="1"/>
  <c r="AF2047" i="1" s="1"/>
  <c r="E1955" i="7" s="1"/>
  <c r="AF2351" i="1" a="1"/>
  <c r="AF2351" i="1" s="1"/>
  <c r="E2259" i="7" s="1"/>
  <c r="AC2351" i="1"/>
  <c r="T2351" i="1"/>
  <c r="T2676" i="1"/>
  <c r="AC2676" i="1"/>
  <c r="AF2676" i="1" a="1"/>
  <c r="AF2676" i="1" s="1"/>
  <c r="E2584" i="7" s="1"/>
  <c r="AC3200" i="1"/>
  <c r="AF3200" i="1" a="1"/>
  <c r="AF3200" i="1" s="1"/>
  <c r="T3200" i="1"/>
  <c r="AC2040" i="1"/>
  <c r="AF2040" i="1" a="1"/>
  <c r="AF2040" i="1" s="1"/>
  <c r="E1948" i="7" s="1"/>
  <c r="T2040" i="1"/>
  <c r="AF1767" i="1" a="1"/>
  <c r="AF1767" i="1" s="1"/>
  <c r="E1675" i="7" s="1"/>
  <c r="T1767" i="1"/>
  <c r="AC1767" i="1"/>
  <c r="AC583" i="1"/>
  <c r="AF583" i="1" a="1"/>
  <c r="AF583" i="1" s="1"/>
  <c r="E491" i="7" s="1"/>
  <c r="T583" i="1"/>
  <c r="AF1214" i="1" a="1"/>
  <c r="AF1214" i="1" s="1"/>
  <c r="E1122" i="7" s="1"/>
  <c r="T1214" i="1"/>
  <c r="AC1214" i="1"/>
  <c r="AC1428" i="1"/>
  <c r="AF1428" i="1" a="1"/>
  <c r="AF1428" i="1" s="1"/>
  <c r="E1336" i="7" s="1"/>
  <c r="T1428" i="1"/>
  <c r="T947" i="1"/>
  <c r="AF947" i="1" a="1"/>
  <c r="AF947" i="1" s="1"/>
  <c r="E855" i="7" s="1"/>
  <c r="AC947" i="1"/>
  <c r="T1345" i="1"/>
  <c r="AC1345" i="1"/>
  <c r="AF1345" i="1" a="1"/>
  <c r="AF1345" i="1" s="1"/>
  <c r="E1253" i="7" s="1"/>
  <c r="T3108" i="1"/>
  <c r="AC3108" i="1"/>
  <c r="AF3108" i="1" a="1"/>
  <c r="AF3108" i="1" s="1"/>
  <c r="E3016" i="7" s="1"/>
  <c r="AF2941" i="1" a="1"/>
  <c r="AF2941" i="1" s="1"/>
  <c r="E2849" i="7" s="1"/>
  <c r="AC2941" i="1"/>
  <c r="T2941" i="1"/>
  <c r="AC3543" i="1"/>
  <c r="AF3543" i="1" a="1"/>
  <c r="AF3543" i="1" s="1"/>
  <c r="T3543" i="1"/>
  <c r="AF3083" i="1" a="1"/>
  <c r="AF3083" i="1" s="1"/>
  <c r="E2991" i="7" s="1"/>
  <c r="AC3083" i="1"/>
  <c r="T3083" i="1"/>
  <c r="AF159" i="1" a="1"/>
  <c r="AF159" i="1" s="1"/>
  <c r="E67" i="7" s="1"/>
  <c r="T159" i="1"/>
  <c r="AC159" i="1"/>
  <c r="AC2963" i="1"/>
  <c r="AF2963" i="1" a="1"/>
  <c r="AF2963" i="1" s="1"/>
  <c r="E2871" i="7" s="1"/>
  <c r="AF2821" i="1" a="1"/>
  <c r="AF2821" i="1" s="1"/>
  <c r="E2729" i="7" s="1"/>
  <c r="T2821" i="1"/>
  <c r="T3292" i="1"/>
  <c r="AF3292" i="1" a="1"/>
  <c r="AF3292" i="1" s="1"/>
  <c r="AC1759" i="1"/>
  <c r="AF1759" i="1" a="1"/>
  <c r="AF1759" i="1" s="1"/>
  <c r="E1667" i="7" s="1"/>
  <c r="T175" i="1"/>
  <c r="AC175" i="1"/>
  <c r="AF2179" i="1" a="1"/>
  <c r="AF2179" i="1" s="1"/>
  <c r="E2087" i="7" s="1"/>
  <c r="T2179" i="1"/>
  <c r="AC2179" i="1"/>
  <c r="T758" i="1"/>
  <c r="AC758" i="1"/>
  <c r="AF758" i="1" a="1"/>
  <c r="AF758" i="1" s="1"/>
  <c r="E666" i="7" s="1"/>
  <c r="T1871" i="1"/>
  <c r="AC1871" i="1"/>
  <c r="AF1871" i="1" a="1"/>
  <c r="AF1871" i="1" s="1"/>
  <c r="E1779" i="7" s="1"/>
  <c r="AC2790" i="1"/>
  <c r="AF2790" i="1" a="1"/>
  <c r="AF2790" i="1" s="1"/>
  <c r="E2698" i="7" s="1"/>
  <c r="T2790" i="1"/>
  <c r="AF1302" i="1" a="1"/>
  <c r="AF1302" i="1" s="1"/>
  <c r="E1210" i="7" s="1"/>
  <c r="T1302" i="1"/>
  <c r="AC1302" i="1"/>
  <c r="AF998" i="1" a="1"/>
  <c r="AF998" i="1" s="1"/>
  <c r="E906" i="7" s="1"/>
  <c r="T998" i="1"/>
  <c r="AC998" i="1"/>
  <c r="AC960" i="1"/>
  <c r="T960" i="1"/>
  <c r="AF960" i="1" a="1"/>
  <c r="AF960" i="1" s="1"/>
  <c r="E868" i="7" s="1"/>
  <c r="T540" i="1"/>
  <c r="AC540" i="1"/>
  <c r="AF540" i="1" a="1"/>
  <c r="AF540" i="1" s="1"/>
  <c r="E448" i="7" s="1"/>
  <c r="T2429" i="1"/>
  <c r="AF2429" i="1" a="1"/>
  <c r="AF2429" i="1" s="1"/>
  <c r="E2337" i="7" s="1"/>
  <c r="AC2429" i="1"/>
  <c r="AF795" i="1" a="1"/>
  <c r="AF795" i="1" s="1"/>
  <c r="E703" i="7" s="1"/>
  <c r="AC795" i="1"/>
  <c r="T795" i="1"/>
  <c r="T726" i="1"/>
  <c r="AF726" i="1" a="1"/>
  <c r="AF726" i="1" s="1"/>
  <c r="E634" i="7" s="1"/>
  <c r="AC726" i="1"/>
  <c r="T1557" i="1"/>
  <c r="AF1557" i="1" a="1"/>
  <c r="AF1557" i="1" s="1"/>
  <c r="E1465" i="7" s="1"/>
  <c r="AC1557" i="1"/>
  <c r="T1029" i="1"/>
  <c r="AF1029" i="1" a="1"/>
  <c r="AF1029" i="1" s="1"/>
  <c r="E937" i="7" s="1"/>
  <c r="AC1029" i="1"/>
  <c r="AC3500" i="1"/>
  <c r="AF3500" i="1" a="1"/>
  <c r="AF3500" i="1" s="1"/>
  <c r="T3500" i="1"/>
  <c r="T1450" i="1"/>
  <c r="AC1450" i="1"/>
  <c r="AF1450" i="1" a="1"/>
  <c r="AF1450" i="1" s="1"/>
  <c r="E1358" i="7" s="1"/>
  <c r="AF1179" i="1" a="1"/>
  <c r="AF1179" i="1" s="1"/>
  <c r="E1087" i="7" s="1"/>
  <c r="AC1179" i="1"/>
  <c r="T1179" i="1"/>
  <c r="AC1668" i="1"/>
  <c r="AF1668" i="1" a="1"/>
  <c r="AF1668" i="1" s="1"/>
  <c r="E1576" i="7" s="1"/>
  <c r="T1668" i="1"/>
  <c r="AC1752" i="1"/>
  <c r="T1752" i="1"/>
  <c r="AF1752" i="1" a="1"/>
  <c r="AF1752" i="1" s="1"/>
  <c r="E1660" i="7" s="1"/>
  <c r="T722" i="1"/>
  <c r="AF722" i="1" a="1"/>
  <c r="AF722" i="1" s="1"/>
  <c r="E630" i="7" s="1"/>
  <c r="AC722" i="1"/>
  <c r="T3383" i="1"/>
  <c r="AC3383" i="1"/>
  <c r="AF3383" i="1" a="1"/>
  <c r="AF3383" i="1" s="1"/>
  <c r="AF150" i="1" a="1"/>
  <c r="AF150" i="1" s="1"/>
  <c r="E58" i="7" s="1"/>
  <c r="T150" i="1"/>
  <c r="AC150" i="1"/>
  <c r="AF1393" i="1" a="1"/>
  <c r="AF1393" i="1" s="1"/>
  <c r="E1301" i="7" s="1"/>
  <c r="AC1393" i="1"/>
  <c r="T1393" i="1"/>
  <c r="AF1333" i="1" a="1"/>
  <c r="AF1333" i="1" s="1"/>
  <c r="E1241" i="7" s="1"/>
  <c r="AC1333" i="1"/>
  <c r="T1333" i="1"/>
  <c r="T1753" i="1"/>
  <c r="AF1753" i="1" a="1"/>
  <c r="AF1753" i="1" s="1"/>
  <c r="E1661" i="7" s="1"/>
  <c r="AC1753" i="1"/>
  <c r="AC185" i="1"/>
  <c r="T185" i="1"/>
  <c r="AF185" i="1" a="1"/>
  <c r="AF185" i="1" s="1"/>
  <c r="E93" i="7" s="1"/>
  <c r="AC589" i="1"/>
  <c r="T589" i="1"/>
  <c r="AF589" i="1" a="1"/>
  <c r="AF589" i="1" s="1"/>
  <c r="E497" i="7" s="1"/>
  <c r="AC1864" i="1"/>
  <c r="T1864" i="1"/>
  <c r="AF1864" i="1" a="1"/>
  <c r="AF1864" i="1" s="1"/>
  <c r="E1772" i="7" s="1"/>
  <c r="T1912" i="1"/>
  <c r="AC1912" i="1"/>
  <c r="AF1912" i="1" a="1"/>
  <c r="AF1912" i="1" s="1"/>
  <c r="E1820" i="7" s="1"/>
  <c r="AF204" i="1" a="1"/>
  <c r="AF204" i="1" s="1"/>
  <c r="E112" i="7" s="1"/>
  <c r="T204" i="1"/>
  <c r="AC204" i="1"/>
  <c r="AF1894" i="1" a="1"/>
  <c r="AF1894" i="1" s="1"/>
  <c r="E1802" i="7" s="1"/>
  <c r="T1894" i="1"/>
  <c r="AC1894" i="1"/>
  <c r="AC176" i="1"/>
  <c r="T176" i="1"/>
  <c r="AF176" i="1" a="1"/>
  <c r="AF176" i="1" s="1"/>
  <c r="E84" i="7" s="1"/>
  <c r="AC3524" i="1"/>
  <c r="AF3524" i="1" a="1"/>
  <c r="AF3524" i="1" s="1"/>
  <c r="T3524" i="1"/>
  <c r="T2626" i="1"/>
  <c r="AC2626" i="1"/>
  <c r="AF2626" i="1" a="1"/>
  <c r="AF2626" i="1" s="1"/>
  <c r="E2534" i="7" s="1"/>
  <c r="AF413" i="1" a="1"/>
  <c r="AF413" i="1" s="1"/>
  <c r="E321" i="7" s="1"/>
  <c r="T413" i="1"/>
  <c r="AC413" i="1"/>
  <c r="T2265" i="1"/>
  <c r="AF2265" i="1" a="1"/>
  <c r="AF2265" i="1" s="1"/>
  <c r="E2173" i="7" s="1"/>
  <c r="AC2265" i="1"/>
  <c r="T1253" i="1"/>
  <c r="AF1253" i="1" a="1"/>
  <c r="AF1253" i="1" s="1"/>
  <c r="E1161" i="7" s="1"/>
  <c r="AC1253" i="1"/>
  <c r="AF1561" i="1" a="1"/>
  <c r="AF1561" i="1" s="1"/>
  <c r="E1469" i="7" s="1"/>
  <c r="AC1561" i="1"/>
  <c r="T1561" i="1"/>
  <c r="AF931" i="1" a="1"/>
  <c r="AF931" i="1" s="1"/>
  <c r="E839" i="7" s="1"/>
  <c r="T931" i="1"/>
  <c r="AC931" i="1"/>
  <c r="AF289" i="1" a="1"/>
  <c r="AF289" i="1" s="1"/>
  <c r="E197" i="7" s="1"/>
  <c r="AC289" i="1"/>
  <c r="T289" i="1"/>
  <c r="AF380" i="1" a="1"/>
  <c r="AF380" i="1" s="1"/>
  <c r="E288" i="7" s="1"/>
  <c r="T380" i="1"/>
  <c r="AC380" i="1"/>
  <c r="AC340" i="1"/>
  <c r="AF340" i="1" a="1"/>
  <c r="AF340" i="1" s="1"/>
  <c r="E248" i="7" s="1"/>
  <c r="T340" i="1"/>
  <c r="AC1824" i="1"/>
  <c r="T1824" i="1"/>
  <c r="AF1824" i="1" a="1"/>
  <c r="AF1824" i="1" s="1"/>
  <c r="E1732" i="7" s="1"/>
  <c r="T2472" i="1"/>
  <c r="AC2472" i="1"/>
  <c r="AF2472" i="1" a="1"/>
  <c r="AF2472" i="1" s="1"/>
  <c r="E2380" i="7" s="1"/>
  <c r="AF2386" i="1" a="1"/>
  <c r="AF2386" i="1" s="1"/>
  <c r="E2294" i="7" s="1"/>
  <c r="T2386" i="1"/>
  <c r="AC2386" i="1"/>
  <c r="T721" i="1"/>
  <c r="AF721" i="1" a="1"/>
  <c r="AF721" i="1" s="1"/>
  <c r="E629" i="7" s="1"/>
  <c r="AC721" i="1"/>
  <c r="T1917" i="1"/>
  <c r="AF1917" i="1" a="1"/>
  <c r="AF1917" i="1" s="1"/>
  <c r="E1825" i="7" s="1"/>
  <c r="AC1917" i="1"/>
  <c r="T3485" i="1"/>
  <c r="AC3485" i="1"/>
  <c r="AF3485" i="1" a="1"/>
  <c r="AF3485" i="1" s="1"/>
  <c r="AC1125" i="1"/>
  <c r="AF1125" i="1" a="1"/>
  <c r="AF1125" i="1" s="1"/>
  <c r="E1033" i="7" s="1"/>
  <c r="T1125" i="1"/>
  <c r="T1585" i="1"/>
  <c r="AF1585" i="1" a="1"/>
  <c r="AF1585" i="1" s="1"/>
  <c r="E1493" i="7" s="1"/>
  <c r="AC1585" i="1"/>
  <c r="AF267" i="1" a="1"/>
  <c r="AF267" i="1" s="1"/>
  <c r="E175" i="7" s="1"/>
  <c r="T267" i="1"/>
  <c r="AC267" i="1"/>
  <c r="AF3335" i="1" a="1"/>
  <c r="AF3335" i="1" s="1"/>
  <c r="AC3335" i="1"/>
  <c r="T3335" i="1"/>
  <c r="T2033" i="1"/>
  <c r="AC2033" i="1"/>
  <c r="AF2033" i="1" a="1"/>
  <c r="AF2033" i="1" s="1"/>
  <c r="E1941" i="7" s="1"/>
  <c r="T521" i="1"/>
  <c r="AF521" i="1" a="1"/>
  <c r="AF521" i="1" s="1"/>
  <c r="E429" i="7" s="1"/>
  <c r="AC521" i="1"/>
  <c r="T1070" i="1"/>
  <c r="AC1070" i="1"/>
  <c r="AF1070" i="1" a="1"/>
  <c r="AF1070" i="1" s="1"/>
  <c r="E978" i="7" s="1"/>
  <c r="AF614" i="1" a="1"/>
  <c r="AF614" i="1" s="1"/>
  <c r="E522" i="7" s="1"/>
  <c r="AC614" i="1"/>
  <c r="T614" i="1"/>
  <c r="AC1386" i="1"/>
  <c r="T1386" i="1"/>
  <c r="AF1386" i="1" a="1"/>
  <c r="AF1386" i="1" s="1"/>
  <c r="E1294" i="7" s="1"/>
  <c r="AF3324" i="1" a="1"/>
  <c r="AF3324" i="1" s="1"/>
  <c r="T3324" i="1"/>
  <c r="AF1491" i="1" a="1"/>
  <c r="AF1491" i="1" s="1"/>
  <c r="E1399" i="7" s="1"/>
  <c r="T1491" i="1"/>
  <c r="AF418" i="1" a="1"/>
  <c r="AF418" i="1" s="1"/>
  <c r="E326" i="7" s="1"/>
  <c r="AC418" i="1"/>
  <c r="T418" i="1"/>
  <c r="T516" i="1"/>
  <c r="AF516" i="1" a="1"/>
  <c r="AF516" i="1" s="1"/>
  <c r="E424" i="7" s="1"/>
  <c r="AC516" i="1"/>
  <c r="T2401" i="1"/>
  <c r="AF2401" i="1" a="1"/>
  <c r="AF2401" i="1" s="1"/>
  <c r="E2309" i="7" s="1"/>
  <c r="AC2401" i="1"/>
  <c r="AF552" i="1" a="1"/>
  <c r="AF552" i="1" s="1"/>
  <c r="E460" i="7" s="1"/>
  <c r="AC552" i="1"/>
  <c r="T552" i="1"/>
  <c r="AC1160" i="1"/>
  <c r="AF1160" i="1" a="1"/>
  <c r="AF1160" i="1" s="1"/>
  <c r="E1068" i="7" s="1"/>
  <c r="T1160" i="1"/>
  <c r="T3224" i="1"/>
  <c r="AF3224" i="1" a="1"/>
  <c r="AF3224" i="1" s="1"/>
  <c r="AC3224" i="1"/>
  <c r="AC360" i="1"/>
  <c r="T360" i="1"/>
  <c r="AF360" i="1" a="1"/>
  <c r="AF360" i="1" s="1"/>
  <c r="E268" i="7" s="1"/>
  <c r="AF1743" i="1" a="1"/>
  <c r="AF1743" i="1" s="1"/>
  <c r="E1651" i="7" s="1"/>
  <c r="AC1743" i="1"/>
  <c r="T1743" i="1"/>
  <c r="T3472" i="1"/>
  <c r="AF3472" i="1" a="1"/>
  <c r="AF3472" i="1" s="1"/>
  <c r="AC3472" i="1"/>
  <c r="AC132" i="1"/>
  <c r="T132" i="1"/>
  <c r="AF132" i="1" a="1"/>
  <c r="AF132" i="1" s="1"/>
  <c r="E40" i="7" s="1"/>
  <c r="AF1680" i="1" a="1"/>
  <c r="AF1680" i="1" s="1"/>
  <c r="E1588" i="7" s="1"/>
  <c r="T1680" i="1"/>
  <c r="AC1680" i="1"/>
  <c r="AC2440" i="1"/>
  <c r="AF2440" i="1" a="1"/>
  <c r="AF2440" i="1" s="1"/>
  <c r="E2348" i="7" s="1"/>
  <c r="T2440" i="1"/>
  <c r="AC407" i="1"/>
  <c r="T407" i="1"/>
  <c r="AF407" i="1" a="1"/>
  <c r="AF407" i="1" s="1"/>
  <c r="E315" i="7" s="1"/>
  <c r="AC1539" i="1"/>
  <c r="T1539" i="1"/>
  <c r="AF1539" i="1" a="1"/>
  <c r="AF1539" i="1" s="1"/>
  <c r="E1447" i="7" s="1"/>
  <c r="T986" i="1"/>
  <c r="AC986" i="1"/>
  <c r="AF986" i="1" a="1"/>
  <c r="AF986" i="1" s="1"/>
  <c r="E894" i="7" s="1"/>
  <c r="T468" i="1"/>
  <c r="AC468" i="1"/>
  <c r="AF468" i="1" a="1"/>
  <c r="AF468" i="1" s="1"/>
  <c r="E376" i="7" s="1"/>
  <c r="AF2184" i="1" a="1"/>
  <c r="AF2184" i="1" s="1"/>
  <c r="E2092" i="7" s="1"/>
  <c r="T2184" i="1"/>
  <c r="AC2184" i="1"/>
  <c r="AC485" i="1"/>
  <c r="AF485" i="1" a="1"/>
  <c r="AF485" i="1" s="1"/>
  <c r="E393" i="7" s="1"/>
  <c r="T485" i="1"/>
  <c r="AF2875" i="1" a="1"/>
  <c r="AF2875" i="1" s="1"/>
  <c r="E2783" i="7" s="1"/>
  <c r="AC2875" i="1"/>
  <c r="T2875" i="1"/>
  <c r="AF1553" i="1" a="1"/>
  <c r="AF1553" i="1" s="1"/>
  <c r="E1461" i="7" s="1"/>
  <c r="AC1553" i="1"/>
  <c r="T1553" i="1"/>
  <c r="AC3503" i="1"/>
  <c r="T3503" i="1"/>
  <c r="AF3503" i="1" a="1"/>
  <c r="AF3503" i="1" s="1"/>
  <c r="AF527" i="1" a="1"/>
  <c r="AF527" i="1" s="1"/>
  <c r="E435" i="7" s="1"/>
  <c r="T527" i="1"/>
  <c r="AC527" i="1"/>
  <c r="AC649" i="1"/>
  <c r="T649" i="1"/>
  <c r="AF649" i="1" a="1"/>
  <c r="AF649" i="1" s="1"/>
  <c r="E557" i="7" s="1"/>
  <c r="AC2106" i="1"/>
  <c r="T2106" i="1"/>
  <c r="AF2106" i="1" a="1"/>
  <c r="AF2106" i="1" s="1"/>
  <c r="E2014" i="7" s="1"/>
  <c r="AC2732" i="1"/>
  <c r="AF2732" i="1" a="1"/>
  <c r="AF2732" i="1" s="1"/>
  <c r="E2640" i="7" s="1"/>
  <c r="T2732" i="1"/>
  <c r="AC2722" i="1"/>
  <c r="AF2722" i="1" a="1"/>
  <c r="AF2722" i="1" s="1"/>
  <c r="E2630" i="7" s="1"/>
  <c r="T2722" i="1"/>
  <c r="T2746" i="1"/>
  <c r="AF2746" i="1" a="1"/>
  <c r="AF2746" i="1" s="1"/>
  <c r="E2654" i="7" s="1"/>
  <c r="AC2746" i="1"/>
  <c r="AC2210" i="1"/>
  <c r="T2210" i="1"/>
  <c r="AF2210" i="1" a="1"/>
  <c r="AF2210" i="1" s="1"/>
  <c r="E2118" i="7" s="1"/>
  <c r="AF3457" i="1" a="1"/>
  <c r="AF3457" i="1" s="1"/>
  <c r="AC3457" i="1"/>
  <c r="T3457" i="1"/>
  <c r="T2826" i="1"/>
  <c r="AF2826" i="1" a="1"/>
  <c r="AF2826" i="1" s="1"/>
  <c r="E2734" i="7" s="1"/>
  <c r="AC2826" i="1"/>
  <c r="T787" i="1"/>
  <c r="AC787" i="1"/>
  <c r="AF787" i="1" a="1"/>
  <c r="AF787" i="1" s="1"/>
  <c r="E695" i="7" s="1"/>
  <c r="T2259" i="1"/>
  <c r="AF2259" i="1" a="1"/>
  <c r="AF2259" i="1" s="1"/>
  <c r="E2167" i="7" s="1"/>
  <c r="AC2259" i="1"/>
  <c r="AC2295" i="1"/>
  <c r="T2295" i="1"/>
  <c r="AF2295" i="1" a="1"/>
  <c r="AF2295" i="1" s="1"/>
  <c r="E2203" i="7" s="1"/>
  <c r="AF3087" i="1" a="1"/>
  <c r="AF3087" i="1" s="1"/>
  <c r="E2995" i="7" s="1"/>
  <c r="T3087" i="1"/>
  <c r="AC3087" i="1"/>
  <c r="T804" i="1"/>
  <c r="AF804" i="1" a="1"/>
  <c r="AF804" i="1" s="1"/>
  <c r="E712" i="7" s="1"/>
  <c r="AC804" i="1"/>
  <c r="T2880" i="1"/>
  <c r="AC2880" i="1"/>
  <c r="AF2880" i="1" a="1"/>
  <c r="AF2880" i="1" s="1"/>
  <c r="E2788" i="7" s="1"/>
  <c r="AC2791" i="1"/>
  <c r="AF2791" i="1" a="1"/>
  <c r="AF2791" i="1" s="1"/>
  <c r="E2699" i="7" s="1"/>
  <c r="T2791" i="1"/>
  <c r="AC3509" i="1"/>
  <c r="AF3509" i="1" a="1"/>
  <c r="AF3509" i="1" s="1"/>
  <c r="T3509" i="1"/>
  <c r="T3561" i="1"/>
  <c r="AC3561" i="1"/>
  <c r="AF3561" i="1" a="1"/>
  <c r="AF3561" i="1" s="1"/>
  <c r="T2236" i="1"/>
  <c r="AF2236" i="1" a="1"/>
  <c r="AF2236" i="1" s="1"/>
  <c r="E2144" i="7" s="1"/>
  <c r="AC2236" i="1"/>
  <c r="T866" i="1"/>
  <c r="AF866" i="1" a="1"/>
  <c r="AF866" i="1" s="1"/>
  <c r="E774" i="7" s="1"/>
  <c r="AC866" i="1"/>
  <c r="AF3024" i="1" a="1"/>
  <c r="AF3024" i="1" s="1"/>
  <c r="E2932" i="7" s="1"/>
  <c r="T3024" i="1"/>
  <c r="AC3024" i="1"/>
  <c r="T3499" i="1"/>
  <c r="AF3499" i="1" a="1"/>
  <c r="AF3499" i="1" s="1"/>
  <c r="AC3499" i="1"/>
  <c r="T2702" i="1"/>
  <c r="AF2702" i="1" a="1"/>
  <c r="AF2702" i="1" s="1"/>
  <c r="E2610" i="7" s="1"/>
  <c r="AC2702" i="1"/>
  <c r="T3253" i="1"/>
  <c r="AF3253" i="1" a="1"/>
  <c r="AF3253" i="1" s="1"/>
  <c r="AC3253" i="1"/>
  <c r="AF2516" i="1" a="1"/>
  <c r="AF2516" i="1" s="1"/>
  <c r="E2424" i="7" s="1"/>
  <c r="T2516" i="1"/>
  <c r="AC2516" i="1"/>
  <c r="T2091" i="1"/>
  <c r="AC2091" i="1"/>
  <c r="AF2091" i="1" a="1"/>
  <c r="AF2091" i="1" s="1"/>
  <c r="E1999" i="7" s="1"/>
  <c r="AF3202" i="1" a="1"/>
  <c r="AF3202" i="1" s="1"/>
  <c r="T3202" i="1"/>
  <c r="AC3202" i="1"/>
  <c r="AF2980" i="1" a="1"/>
  <c r="AF2980" i="1" s="1"/>
  <c r="E2888" i="7" s="1"/>
  <c r="AC2980" i="1"/>
  <c r="T2980" i="1"/>
  <c r="AF1755" i="1" a="1"/>
  <c r="AF1755" i="1" s="1"/>
  <c r="E1663" i="7" s="1"/>
  <c r="AC1755" i="1"/>
  <c r="T1755" i="1"/>
  <c r="AF2530" i="1" a="1"/>
  <c r="AF2530" i="1" s="1"/>
  <c r="E2438" i="7" s="1"/>
  <c r="T2530" i="1"/>
  <c r="AC2530" i="1"/>
  <c r="T2199" i="1"/>
  <c r="AC2199" i="1"/>
  <c r="AF2199" i="1" a="1"/>
  <c r="AF2199" i="1" s="1"/>
  <c r="E2107" i="7" s="1"/>
  <c r="AC2196" i="1"/>
  <c r="T2196" i="1"/>
  <c r="AF2196" i="1" a="1"/>
  <c r="AF2196" i="1" s="1"/>
  <c r="E2104" i="7" s="1"/>
  <c r="T2261" i="1"/>
  <c r="AF2261" i="1" a="1"/>
  <c r="AF2261" i="1" s="1"/>
  <c r="E2169" i="7" s="1"/>
  <c r="AC2261" i="1"/>
  <c r="T3362" i="1"/>
  <c r="AF3362" i="1" a="1"/>
  <c r="AF3362" i="1" s="1"/>
  <c r="AC3362" i="1"/>
  <c r="AF2938" i="1" a="1"/>
  <c r="AF2938" i="1" s="1"/>
  <c r="E2846" i="7" s="1"/>
  <c r="AC2938" i="1"/>
  <c r="T2938" i="1"/>
  <c r="AC3434" i="1"/>
  <c r="AF3434" i="1" a="1"/>
  <c r="AF3434" i="1" s="1"/>
  <c r="T3434" i="1"/>
  <c r="AC2127" i="1"/>
  <c r="AF2127" i="1" a="1"/>
  <c r="AF2127" i="1" s="1"/>
  <c r="E2035" i="7" s="1"/>
  <c r="T2127" i="1"/>
  <c r="AC2663" i="1"/>
  <c r="T2663" i="1"/>
  <c r="AF2663" i="1" a="1"/>
  <c r="AF2663" i="1" s="1"/>
  <c r="E2571" i="7" s="1"/>
  <c r="AC2988" i="1"/>
  <c r="T2988" i="1"/>
  <c r="AF2988" i="1" a="1"/>
  <c r="AF2988" i="1" s="1"/>
  <c r="E2896" i="7" s="1"/>
  <c r="AC2970" i="1"/>
  <c r="AF2970" i="1" a="1"/>
  <c r="AF2970" i="1" s="1"/>
  <c r="E2878" i="7" s="1"/>
  <c r="T2970" i="1"/>
  <c r="T2603" i="1"/>
  <c r="AC2603" i="1"/>
  <c r="AF3525" i="1" a="1"/>
  <c r="AF3525" i="1" s="1"/>
  <c r="AC3525" i="1"/>
  <c r="T2656" i="1"/>
  <c r="AC2656" i="1"/>
  <c r="AF2502" i="1" a="1"/>
  <c r="AF2502" i="1" s="1"/>
  <c r="E2410" i="7" s="1"/>
  <c r="AC2502" i="1"/>
  <c r="AC2036" i="1"/>
  <c r="AF2036" i="1" a="1"/>
  <c r="AF2036" i="1" s="1"/>
  <c r="E1944" i="7" s="1"/>
  <c r="T2036" i="1"/>
  <c r="AF2354" i="1" a="1"/>
  <c r="AF2354" i="1" s="1"/>
  <c r="E2262" i="7" s="1"/>
  <c r="T2354" i="1"/>
  <c r="AC2354" i="1"/>
  <c r="T2213" i="1"/>
  <c r="AC2213" i="1"/>
  <c r="AF2213" i="1" a="1"/>
  <c r="AF2213" i="1" s="1"/>
  <c r="E2121" i="7" s="1"/>
  <c r="T3154" i="1"/>
  <c r="AC3154" i="1"/>
  <c r="AF3154" i="1" a="1"/>
  <c r="AF3154" i="1" s="1"/>
  <c r="AF2022" i="1" a="1"/>
  <c r="AF2022" i="1" s="1"/>
  <c r="E1930" i="7" s="1"/>
  <c r="AC2022" i="1"/>
  <c r="T2022" i="1"/>
  <c r="T2774" i="1"/>
  <c r="AF2774" i="1" a="1"/>
  <c r="AF2774" i="1" s="1"/>
  <c r="E2682" i="7" s="1"/>
  <c r="AC2774" i="1"/>
  <c r="T1715" i="1"/>
  <c r="AC1715" i="1"/>
  <c r="AF1715" i="1" a="1"/>
  <c r="AF1715" i="1" s="1"/>
  <c r="E1623" i="7" s="1"/>
  <c r="AF2174" i="1" a="1"/>
  <c r="AF2174" i="1" s="1"/>
  <c r="E2082" i="7" s="1"/>
  <c r="T2174" i="1"/>
  <c r="AC2174" i="1"/>
  <c r="AC2939" i="1"/>
  <c r="T2939" i="1"/>
  <c r="AF2939" i="1" a="1"/>
  <c r="AF2939" i="1" s="1"/>
  <c r="E2847" i="7" s="1"/>
  <c r="AF3130" i="1" a="1"/>
  <c r="AF3130" i="1" s="1"/>
  <c r="T3130" i="1"/>
  <c r="AC3130" i="1"/>
  <c r="T2419" i="1"/>
  <c r="AC2419" i="1"/>
  <c r="AC3413" i="1"/>
  <c r="T3413" i="1"/>
  <c r="AF3413" i="1" a="1"/>
  <c r="AF3413" i="1" s="1"/>
  <c r="AC2838" i="1"/>
  <c r="T2838" i="1"/>
  <c r="AF2838" i="1" a="1"/>
  <c r="AF2838" i="1" s="1"/>
  <c r="E2746" i="7" s="1"/>
  <c r="AF2166" i="1" a="1"/>
  <c r="AF2166" i="1" s="1"/>
  <c r="E2074" i="7" s="1"/>
  <c r="AC2166" i="1"/>
  <c r="T2166" i="1"/>
  <c r="AF2965" i="1" a="1"/>
  <c r="AF2965" i="1" s="1"/>
  <c r="E2873" i="7" s="1"/>
  <c r="AC2965" i="1"/>
  <c r="T2965" i="1"/>
  <c r="T1233" i="1"/>
  <c r="AC1233" i="1"/>
  <c r="AF1233" i="1" a="1"/>
  <c r="AF1233" i="1" s="1"/>
  <c r="E1141" i="7" s="1"/>
  <c r="AC3345" i="1"/>
  <c r="T3345" i="1"/>
  <c r="AF3345" i="1" a="1"/>
  <c r="AF3345" i="1" s="1"/>
  <c r="AF3273" i="1" a="1"/>
  <c r="AF3273" i="1" s="1"/>
  <c r="AC3273" i="1"/>
  <c r="T3273" i="1"/>
  <c r="T2043" i="1"/>
  <c r="AC2043" i="1"/>
  <c r="AF2043" i="1" a="1"/>
  <c r="AF2043" i="1" s="1"/>
  <c r="E1951" i="7" s="1"/>
  <c r="AF772" i="1" a="1"/>
  <c r="AF772" i="1" s="1"/>
  <c r="E680" i="7" s="1"/>
  <c r="T772" i="1"/>
  <c r="AC772" i="1"/>
  <c r="AF3501" i="1" a="1"/>
  <c r="AF3501" i="1" s="1"/>
  <c r="T3501" i="1"/>
  <c r="AC3501" i="1"/>
  <c r="AF2921" i="1" a="1"/>
  <c r="AF2921" i="1" s="1"/>
  <c r="E2829" i="7" s="1"/>
  <c r="T2921" i="1"/>
  <c r="AC2921" i="1"/>
  <c r="AC1922" i="1"/>
  <c r="T1922" i="1"/>
  <c r="T904" i="1"/>
  <c r="AF904" i="1" a="1"/>
  <c r="AF904" i="1" s="1"/>
  <c r="E812" i="7" s="1"/>
  <c r="AC1119" i="1"/>
  <c r="T1119" i="1"/>
  <c r="AC1349" i="1"/>
  <c r="AF1349" i="1" a="1"/>
  <c r="AF1349" i="1" s="1"/>
  <c r="E1257" i="7" s="1"/>
  <c r="T1349" i="1"/>
  <c r="T1836" i="1"/>
  <c r="AF1836" i="1" a="1"/>
  <c r="AF1836" i="1" s="1"/>
  <c r="E1744" i="7" s="1"/>
  <c r="AC1836" i="1"/>
  <c r="AF2977" i="1" a="1"/>
  <c r="AF2977" i="1" s="1"/>
  <c r="E2885" i="7" s="1"/>
  <c r="AC2977" i="1"/>
  <c r="T2977" i="1"/>
  <c r="AC3022" i="1"/>
  <c r="T3022" i="1"/>
  <c r="AF3022" i="1" a="1"/>
  <c r="AF3022" i="1" s="1"/>
  <c r="E2930" i="7" s="1"/>
  <c r="T316" i="1"/>
  <c r="AC316" i="1"/>
  <c r="AF316" i="1" a="1"/>
  <c r="AF316" i="1" s="1"/>
  <c r="E224" i="7" s="1"/>
  <c r="AC3246" i="1"/>
  <c r="T3246" i="1"/>
  <c r="AF3246" i="1" a="1"/>
  <c r="AF3246" i="1" s="1"/>
  <c r="T2111" i="1"/>
  <c r="AC2111" i="1"/>
  <c r="AF2111" i="1" a="1"/>
  <c r="AF2111" i="1" s="1"/>
  <c r="E2019" i="7" s="1"/>
  <c r="AC2092" i="1"/>
  <c r="AF2092" i="1" a="1"/>
  <c r="AF2092" i="1" s="1"/>
  <c r="E2000" i="7" s="1"/>
  <c r="T2092" i="1"/>
  <c r="AF1340" i="1" a="1"/>
  <c r="AF1340" i="1" s="1"/>
  <c r="E1248" i="7" s="1"/>
  <c r="T1340" i="1"/>
  <c r="AC1340" i="1"/>
  <c r="AF2936" i="1" a="1"/>
  <c r="AF2936" i="1" s="1"/>
  <c r="E2844" i="7" s="1"/>
  <c r="AC2936" i="1"/>
  <c r="T2936" i="1"/>
  <c r="AC973" i="1"/>
  <c r="T973" i="1"/>
  <c r="AF973" i="1" a="1"/>
  <c r="AF973" i="1" s="1"/>
  <c r="E881" i="7" s="1"/>
  <c r="AC1024" i="1"/>
  <c r="AF1024" i="1" a="1"/>
  <c r="AF1024" i="1" s="1"/>
  <c r="E932" i="7" s="1"/>
  <c r="T1024" i="1"/>
  <c r="AF2394" i="1" a="1"/>
  <c r="AF2394" i="1" s="1"/>
  <c r="E2302" i="7" s="1"/>
  <c r="AC2394" i="1"/>
  <c r="T2394" i="1"/>
  <c r="T1612" i="1"/>
  <c r="AC1612" i="1"/>
  <c r="AF1612" i="1" a="1"/>
  <c r="AF1612" i="1" s="1"/>
  <c r="E1520" i="7" s="1"/>
  <c r="AF631" i="1" a="1"/>
  <c r="AF631" i="1" s="1"/>
  <c r="E539" i="7" s="1"/>
  <c r="AC631" i="1"/>
  <c r="T631" i="1"/>
  <c r="T460" i="1"/>
  <c r="AF460" i="1" a="1"/>
  <c r="AF460" i="1" s="1"/>
  <c r="E368" i="7" s="1"/>
  <c r="AC460" i="1"/>
  <c r="AF3351" i="1" a="1"/>
  <c r="AF3351" i="1" s="1"/>
  <c r="AC3351" i="1"/>
  <c r="T3351" i="1"/>
  <c r="T2578" i="1"/>
  <c r="AF2578" i="1" a="1"/>
  <c r="AF2578" i="1" s="1"/>
  <c r="E2486" i="7" s="1"/>
  <c r="AC2578" i="1"/>
  <c r="AC2420" i="1"/>
  <c r="T2420" i="1"/>
  <c r="AF2420" i="1" a="1"/>
  <c r="AF2420" i="1" s="1"/>
  <c r="E2328" i="7" s="1"/>
  <c r="AF2171" i="1" a="1"/>
  <c r="AF2171" i="1" s="1"/>
  <c r="E2079" i="7" s="1"/>
  <c r="T2171" i="1"/>
  <c r="AC2171" i="1"/>
  <c r="AF2962" i="1" a="1"/>
  <c r="AF2962" i="1" s="1"/>
  <c r="E2870" i="7" s="1"/>
  <c r="AC2962" i="1"/>
  <c r="T2962" i="1"/>
  <c r="T3100" i="1"/>
  <c r="AC3100" i="1"/>
  <c r="AF3100" i="1" a="1"/>
  <c r="AF3100" i="1" s="1"/>
  <c r="E3008" i="7" s="1"/>
  <c r="T3403" i="1"/>
  <c r="AF3403" i="1" a="1"/>
  <c r="AF3403" i="1" s="1"/>
  <c r="AC3403" i="1"/>
  <c r="AC1693" i="1"/>
  <c r="T1693" i="1"/>
  <c r="AF1693" i="1" a="1"/>
  <c r="AF1693" i="1" s="1"/>
  <c r="E1601" i="7" s="1"/>
  <c r="AF2377" i="1" a="1"/>
  <c r="AF2377" i="1" s="1"/>
  <c r="E2285" i="7" s="1"/>
  <c r="AC2377" i="1"/>
  <c r="T2377" i="1"/>
  <c r="AC3235" i="1"/>
  <c r="T3235" i="1"/>
  <c r="AF3235" i="1" a="1"/>
  <c r="AF3235" i="1" s="1"/>
  <c r="T3222" i="1"/>
  <c r="AC3222" i="1"/>
  <c r="AF3222" i="1" a="1"/>
  <c r="AF3222" i="1" s="1"/>
  <c r="AF1867" i="1" a="1"/>
  <c r="AF1867" i="1" s="1"/>
  <c r="E1775" i="7" s="1"/>
  <c r="AC1867" i="1"/>
  <c r="T1867" i="1"/>
  <c r="T1163" i="1"/>
  <c r="AC1163" i="1"/>
  <c r="AF1163" i="1" a="1"/>
  <c r="AF1163" i="1" s="1"/>
  <c r="E1071" i="7" s="1"/>
  <c r="AF1984" i="1" a="1"/>
  <c r="AF1984" i="1" s="1"/>
  <c r="E1892" i="7" s="1"/>
  <c r="T1984" i="1"/>
  <c r="AC1984" i="1"/>
  <c r="T2252" i="1"/>
  <c r="AF2252" i="1" a="1"/>
  <c r="AF2252" i="1" s="1"/>
  <c r="E2160" i="7" s="1"/>
  <c r="AC2252" i="1"/>
  <c r="AC729" i="1"/>
  <c r="AF729" i="1" a="1"/>
  <c r="AF729" i="1" s="1"/>
  <c r="E637" i="7" s="1"/>
  <c r="T729" i="1"/>
  <c r="AF1552" i="1" a="1"/>
  <c r="AF1552" i="1" s="1"/>
  <c r="E1460" i="7" s="1"/>
  <c r="AC1552" i="1"/>
  <c r="T1552" i="1"/>
  <c r="AF3513" i="1" a="1"/>
  <c r="AF3513" i="1" s="1"/>
  <c r="AC3513" i="1"/>
  <c r="T3513" i="1"/>
  <c r="T2161" i="1"/>
  <c r="AC2161" i="1"/>
  <c r="AF2161" i="1" a="1"/>
  <c r="AF2161" i="1" s="1"/>
  <c r="E2069" i="7" s="1"/>
  <c r="AC3197" i="1"/>
  <c r="T3197" i="1"/>
  <c r="AF3197" i="1" a="1"/>
  <c r="AF3197" i="1" s="1"/>
  <c r="AC2718" i="1"/>
  <c r="T2718" i="1"/>
  <c r="AF2718" i="1" a="1"/>
  <c r="AF2718" i="1" s="1"/>
  <c r="E2626" i="7" s="1"/>
  <c r="AC2058" i="1"/>
  <c r="T2058" i="1"/>
  <c r="AF2058" i="1" a="1"/>
  <c r="AF2058" i="1" s="1"/>
  <c r="E1966" i="7" s="1"/>
  <c r="AC3040" i="1"/>
  <c r="AF3040" i="1" a="1"/>
  <c r="AF3040" i="1" s="1"/>
  <c r="E2948" i="7" s="1"/>
  <c r="T3040" i="1"/>
  <c r="T246" i="1"/>
  <c r="AC246" i="1"/>
  <c r="AC3571" i="1"/>
  <c r="T3571" i="1"/>
  <c r="AF3571" i="1" a="1"/>
  <c r="AF3571" i="1" s="1"/>
  <c r="T1057" i="1"/>
  <c r="AF1057" i="1" a="1"/>
  <c r="AF1057" i="1" s="1"/>
  <c r="E965" i="7" s="1"/>
  <c r="AC1057" i="1"/>
  <c r="T2479" i="1"/>
  <c r="AF2479" i="1" a="1"/>
  <c r="AF2479" i="1" s="1"/>
  <c r="E2387" i="7" s="1"/>
  <c r="AC2479" i="1"/>
  <c r="T1324" i="1"/>
  <c r="AC1324" i="1"/>
  <c r="AF1324" i="1" a="1"/>
  <c r="AF1324" i="1" s="1"/>
  <c r="E1232" i="7" s="1"/>
  <c r="AF3319" i="1" a="1"/>
  <c r="AF3319" i="1" s="1"/>
  <c r="AC3319" i="1"/>
  <c r="T3319" i="1"/>
  <c r="AF3508" i="1" a="1"/>
  <c r="AF3508" i="1" s="1"/>
  <c r="T3508" i="1"/>
  <c r="AC3508" i="1"/>
  <c r="T3559" i="1"/>
  <c r="AF3559" i="1" a="1"/>
  <c r="AF3559" i="1" s="1"/>
  <c r="AC3559" i="1"/>
  <c r="AC2139" i="1"/>
  <c r="AF2139" i="1" a="1"/>
  <c r="AF2139" i="1" s="1"/>
  <c r="E2047" i="7" s="1"/>
  <c r="T2139" i="1"/>
  <c r="AC2012" i="1"/>
  <c r="T2012" i="1"/>
  <c r="AF2012" i="1" a="1"/>
  <c r="AF2012" i="1" s="1"/>
  <c r="E1920" i="7" s="1"/>
  <c r="AF1700" i="1" a="1"/>
  <c r="AF1700" i="1" s="1"/>
  <c r="E1608" i="7" s="1"/>
  <c r="AC1700" i="1"/>
  <c r="T1700" i="1"/>
  <c r="T1601" i="1"/>
  <c r="AC1601" i="1"/>
  <c r="AF1601" i="1" a="1"/>
  <c r="AF1601" i="1" s="1"/>
  <c r="E1509" i="7" s="1"/>
  <c r="AF1980" i="1" a="1"/>
  <c r="AF1980" i="1" s="1"/>
  <c r="E1888" i="7" s="1"/>
  <c r="T1980" i="1"/>
  <c r="AC1980" i="1"/>
  <c r="AF1360" i="1" a="1"/>
  <c r="AF1360" i="1" s="1"/>
  <c r="E1268" i="7" s="1"/>
  <c r="T1360" i="1"/>
  <c r="AC1360" i="1"/>
  <c r="T334" i="1"/>
  <c r="AC334" i="1"/>
  <c r="AF334" i="1" a="1"/>
  <c r="AF334" i="1" s="1"/>
  <c r="E242" i="7" s="1"/>
  <c r="AC3066" i="1"/>
  <c r="AF3066" i="1" a="1"/>
  <c r="AF3066" i="1" s="1"/>
  <c r="E2974" i="7" s="1"/>
  <c r="T3066" i="1"/>
  <c r="AF2924" i="1" a="1"/>
  <c r="AF2924" i="1" s="1"/>
  <c r="E2832" i="7" s="1"/>
  <c r="AC2924" i="1"/>
  <c r="T2924" i="1"/>
  <c r="AC1800" i="1"/>
  <c r="AF1800" i="1" a="1"/>
  <c r="AF1800" i="1" s="1"/>
  <c r="E1708" i="7" s="1"/>
  <c r="T1800" i="1"/>
  <c r="AF3042" i="1" a="1"/>
  <c r="AF3042" i="1" s="1"/>
  <c r="E2950" i="7" s="1"/>
  <c r="AC3042" i="1"/>
  <c r="T3042" i="1"/>
  <c r="AF1547" i="1" a="1"/>
  <c r="AF1547" i="1" s="1"/>
  <c r="E1455" i="7" s="1"/>
  <c r="T1547" i="1"/>
  <c r="AC1547" i="1"/>
  <c r="AF696" i="1" a="1"/>
  <c r="AF696" i="1" s="1"/>
  <c r="E604" i="7" s="1"/>
  <c r="AC696" i="1"/>
  <c r="T696" i="1"/>
  <c r="AF171" i="1" a="1"/>
  <c r="AF171" i="1" s="1"/>
  <c r="E79" i="7" s="1"/>
  <c r="AC171" i="1"/>
  <c r="T171" i="1"/>
  <c r="AC2441" i="1"/>
  <c r="T2441" i="1"/>
  <c r="AF2441" i="1" a="1"/>
  <c r="AF2441" i="1" s="1"/>
  <c r="E2349" i="7" s="1"/>
  <c r="AC3199" i="1"/>
  <c r="AF3199" i="1" a="1"/>
  <c r="AF3199" i="1" s="1"/>
  <c r="T3199" i="1"/>
  <c r="AC1121" i="1"/>
  <c r="T1121" i="1"/>
  <c r="AF1121" i="1" a="1"/>
  <c r="AF1121" i="1" s="1"/>
  <c r="E1029" i="7" s="1"/>
  <c r="AC466" i="1"/>
  <c r="T466" i="1"/>
  <c r="AF466" i="1" a="1"/>
  <c r="AF466" i="1" s="1"/>
  <c r="E374" i="7" s="1"/>
  <c r="AF338" i="1" a="1"/>
  <c r="AF338" i="1" s="1"/>
  <c r="E246" i="7" s="1"/>
  <c r="AC338" i="1"/>
  <c r="T338" i="1"/>
  <c r="AC3445" i="1"/>
  <c r="T3445" i="1"/>
  <c r="AF3445" i="1" a="1"/>
  <c r="AF3445" i="1" s="1"/>
  <c r="AC2590" i="1"/>
  <c r="AF2590" i="1" a="1"/>
  <c r="AF2590" i="1" s="1"/>
  <c r="E2498" i="7" s="1"/>
  <c r="T2590" i="1"/>
  <c r="AF1061" i="1" a="1"/>
  <c r="AF1061" i="1" s="1"/>
  <c r="E969" i="7" s="1"/>
  <c r="AC1061" i="1"/>
  <c r="T1061" i="1"/>
  <c r="T2009" i="1"/>
  <c r="AF2009" i="1" a="1"/>
  <c r="AF2009" i="1" s="1"/>
  <c r="E1917" i="7" s="1"/>
  <c r="AC2009" i="1"/>
  <c r="AC3271" i="1"/>
  <c r="AF3271" i="1" a="1"/>
  <c r="AF3271" i="1" s="1"/>
  <c r="T3271" i="1"/>
  <c r="AC3411" i="1"/>
  <c r="AF3411" i="1" a="1"/>
  <c r="AF3411" i="1" s="1"/>
  <c r="T3411" i="1"/>
  <c r="T383" i="1"/>
  <c r="AC383" i="1"/>
  <c r="AF383" i="1" a="1"/>
  <c r="AF383" i="1" s="1"/>
  <c r="E291" i="7" s="1"/>
  <c r="T258" i="1"/>
  <c r="AC258" i="1"/>
  <c r="AF258" i="1" a="1"/>
  <c r="AF258" i="1" s="1"/>
  <c r="E166" i="7" s="1"/>
  <c r="AF522" i="1" a="1"/>
  <c r="AF522" i="1" s="1"/>
  <c r="E430" i="7" s="1"/>
  <c r="AC522" i="1"/>
  <c r="T522" i="1"/>
  <c r="AC761" i="1"/>
  <c r="T761" i="1"/>
  <c r="AF761" i="1" a="1"/>
  <c r="AF761" i="1" s="1"/>
  <c r="E669" i="7" s="1"/>
  <c r="AF1571" i="1" a="1"/>
  <c r="AF1571" i="1" s="1"/>
  <c r="E1479" i="7" s="1"/>
  <c r="AC1571" i="1"/>
  <c r="T1571" i="1"/>
  <c r="AC1956" i="1"/>
  <c r="T1956" i="1"/>
  <c r="AF1956" i="1" a="1"/>
  <c r="AF1956" i="1" s="1"/>
  <c r="E1864" i="7" s="1"/>
  <c r="AF1532" i="1" a="1"/>
  <c r="AF1532" i="1" s="1"/>
  <c r="E1440" i="7" s="1"/>
  <c r="AC1532" i="1"/>
  <c r="T1532" i="1"/>
  <c r="AF2150" i="1" a="1"/>
  <c r="AF2150" i="1" s="1"/>
  <c r="E2058" i="7" s="1"/>
  <c r="T2150" i="1"/>
  <c r="AC2150" i="1"/>
  <c r="AF138" i="1" a="1"/>
  <c r="AF138" i="1" s="1"/>
  <c r="E46" i="7" s="1"/>
  <c r="AC138" i="1"/>
  <c r="T138" i="1"/>
  <c r="T3126" i="1"/>
  <c r="AC3126" i="1"/>
  <c r="AF3126" i="1" a="1"/>
  <c r="AF3126" i="1" s="1"/>
  <c r="T569" i="1"/>
  <c r="AC569" i="1"/>
  <c r="AF569" i="1" a="1"/>
  <c r="AF569" i="1" s="1"/>
  <c r="E477" i="7" s="1"/>
  <c r="T128" i="1"/>
  <c r="AC128" i="1"/>
  <c r="AF128" i="1" a="1"/>
  <c r="AF128" i="1" s="1"/>
  <c r="E36" i="7" s="1"/>
  <c r="AC3415" i="1"/>
  <c r="T3415" i="1"/>
  <c r="AF3415" i="1" a="1"/>
  <c r="AF3415" i="1" s="1"/>
  <c r="AF1371" i="1" a="1"/>
  <c r="AF1371" i="1" s="1"/>
  <c r="E1279" i="7" s="1"/>
  <c r="T1371" i="1"/>
  <c r="AC1371" i="1"/>
  <c r="AF1106" i="1" a="1"/>
  <c r="AF1106" i="1" s="1"/>
  <c r="E1014" i="7" s="1"/>
  <c r="T1106" i="1"/>
  <c r="AC1106" i="1"/>
  <c r="T1845" i="1"/>
  <c r="AF1845" i="1" a="1"/>
  <c r="AF1845" i="1" s="1"/>
  <c r="E1753" i="7" s="1"/>
  <c r="AC1845" i="1"/>
  <c r="T394" i="1"/>
  <c r="AC394" i="1"/>
  <c r="AF394" i="1" a="1"/>
  <c r="AF394" i="1" s="1"/>
  <c r="E302" i="7" s="1"/>
  <c r="AF1216" i="1" a="1"/>
  <c r="AF1216" i="1" s="1"/>
  <c r="E1124" i="7" s="1"/>
  <c r="T1216" i="1"/>
  <c r="AC1216" i="1"/>
  <c r="AF1132" i="1" a="1"/>
  <c r="AF1132" i="1" s="1"/>
  <c r="E1040" i="7" s="1"/>
  <c r="AC1132" i="1"/>
  <c r="T1132" i="1"/>
  <c r="AF3233" i="1" a="1"/>
  <c r="AF3233" i="1" s="1"/>
  <c r="T3233" i="1"/>
  <c r="AC3233" i="1"/>
  <c r="AC2257" i="1"/>
  <c r="AF2257" i="1" a="1"/>
  <c r="AF2257" i="1" s="1"/>
  <c r="E2165" i="7" s="1"/>
  <c r="T2257" i="1"/>
  <c r="AC790" i="1"/>
  <c r="T790" i="1"/>
  <c r="AF790" i="1" a="1"/>
  <c r="AF790" i="1" s="1"/>
  <c r="E698" i="7" s="1"/>
  <c r="AF1731" i="1" a="1"/>
  <c r="AF1731" i="1" s="1"/>
  <c r="E1639" i="7" s="1"/>
  <c r="T1731" i="1"/>
  <c r="AC1731" i="1"/>
  <c r="AC3398" i="1"/>
  <c r="AF3398" i="1" a="1"/>
  <c r="AF3398" i="1" s="1"/>
  <c r="T3398" i="1"/>
  <c r="AC861" i="1"/>
  <c r="AF861" i="1" a="1"/>
  <c r="AF861" i="1" s="1"/>
  <c r="E769" i="7" s="1"/>
  <c r="T861" i="1"/>
  <c r="AC906" i="1"/>
  <c r="T906" i="1"/>
  <c r="AF906" i="1" a="1"/>
  <c r="AF906" i="1" s="1"/>
  <c r="E814" i="7" s="1"/>
  <c r="AC2956" i="1"/>
  <c r="T2956" i="1"/>
  <c r="T805" i="1"/>
  <c r="AC805" i="1"/>
  <c r="AC1435" i="1"/>
  <c r="T1435" i="1"/>
  <c r="AC2454" i="1"/>
  <c r="T2454" i="1"/>
  <c r="AF2454" i="1" a="1"/>
  <c r="AF2454" i="1" s="1"/>
  <c r="E2362" i="7" s="1"/>
  <c r="AC3492" i="1"/>
  <c r="T3492" i="1"/>
  <c r="AF3492" i="1" a="1"/>
  <c r="AF3492" i="1" s="1"/>
  <c r="AC288" i="1"/>
  <c r="AF288" i="1" a="1"/>
  <c r="AF288" i="1" s="1"/>
  <c r="E196" i="7" s="1"/>
  <c r="T288" i="1"/>
  <c r="AC3395" i="1"/>
  <c r="T3395" i="1"/>
  <c r="AF3395" i="1" a="1"/>
  <c r="AF3395" i="1" s="1"/>
  <c r="AF770" i="1" a="1"/>
  <c r="AF770" i="1" s="1"/>
  <c r="E678" i="7" s="1"/>
  <c r="T770" i="1"/>
  <c r="AC770" i="1"/>
  <c r="T1618" i="1"/>
  <c r="AC1618" i="1"/>
  <c r="AF1618" i="1" a="1"/>
  <c r="AF1618" i="1" s="1"/>
  <c r="E1526" i="7" s="1"/>
  <c r="AF2007" i="1" a="1"/>
  <c r="AF2007" i="1" s="1"/>
  <c r="E1915" i="7" s="1"/>
  <c r="AC2007" i="1"/>
  <c r="T2007" i="1"/>
  <c r="T385" i="1"/>
  <c r="AC385" i="1"/>
  <c r="AF385" i="1" a="1"/>
  <c r="AF385" i="1" s="1"/>
  <c r="E293" i="7" s="1"/>
  <c r="AC1326" i="1"/>
  <c r="AF1326" i="1" a="1"/>
  <c r="AF1326" i="1" s="1"/>
  <c r="E1234" i="7" s="1"/>
  <c r="T1326" i="1"/>
  <c r="T1666" i="1"/>
  <c r="AF1666" i="1" a="1"/>
  <c r="AF1666" i="1" s="1"/>
  <c r="E1574" i="7" s="1"/>
  <c r="AC1666" i="1"/>
  <c r="AF3409" i="1" a="1"/>
  <c r="AF3409" i="1" s="1"/>
  <c r="AC3409" i="1"/>
  <c r="T3409" i="1"/>
  <c r="AC184" i="1"/>
  <c r="T184" i="1"/>
  <c r="AF184" i="1" a="1"/>
  <c r="AF184" i="1" s="1"/>
  <c r="E92" i="7" s="1"/>
  <c r="T1736" i="1"/>
  <c r="AC1736" i="1"/>
  <c r="AF1736" i="1" a="1"/>
  <c r="AF1736" i="1" s="1"/>
  <c r="E1644" i="7" s="1"/>
  <c r="AC561" i="1"/>
  <c r="AF561" i="1" a="1"/>
  <c r="AF561" i="1" s="1"/>
  <c r="E469" i="7" s="1"/>
  <c r="T561" i="1"/>
  <c r="T405" i="1"/>
  <c r="AF405" i="1" a="1"/>
  <c r="AF405" i="1" s="1"/>
  <c r="E313" i="7" s="1"/>
  <c r="AC405" i="1"/>
  <c r="AF1254" i="1" a="1"/>
  <c r="AF1254" i="1" s="1"/>
  <c r="E1162" i="7" s="1"/>
  <c r="T1254" i="1"/>
  <c r="AC1254" i="1"/>
  <c r="AF801" i="1" a="1"/>
  <c r="AF801" i="1" s="1"/>
  <c r="E709" i="7" s="1"/>
  <c r="T801" i="1"/>
  <c r="AC801" i="1"/>
  <c r="T2169" i="1"/>
  <c r="AF2169" i="1" a="1"/>
  <c r="AF2169" i="1" s="1"/>
  <c r="E2077" i="7" s="1"/>
  <c r="AC2169" i="1"/>
  <c r="T1583" i="1"/>
  <c r="AF1583" i="1" a="1"/>
  <c r="AF1583" i="1" s="1"/>
  <c r="E1491" i="7" s="1"/>
  <c r="AC1583" i="1"/>
  <c r="AC446" i="1"/>
  <c r="T446" i="1"/>
  <c r="AF446" i="1" a="1"/>
  <c r="AF446" i="1" s="1"/>
  <c r="E354" i="7" s="1"/>
  <c r="AC749" i="1"/>
  <c r="T749" i="1"/>
  <c r="AF749" i="1" a="1"/>
  <c r="AF749" i="1" s="1"/>
  <c r="E657" i="7" s="1"/>
  <c r="AC2818" i="1"/>
  <c r="AF2818" i="1" a="1"/>
  <c r="AF2818" i="1" s="1"/>
  <c r="E2726" i="7" s="1"/>
  <c r="T2818" i="1"/>
  <c r="T1424" i="1"/>
  <c r="AF1424" i="1" a="1"/>
  <c r="AF1424" i="1" s="1"/>
  <c r="E1332" i="7" s="1"/>
  <c r="AC1424" i="1"/>
  <c r="AF244" i="1" a="1"/>
  <c r="AF244" i="1" s="1"/>
  <c r="E152" i="7" s="1"/>
  <c r="AC244" i="1"/>
  <c r="T244" i="1"/>
  <c r="T2413" i="1"/>
  <c r="AF2413" i="1" a="1"/>
  <c r="AF2413" i="1" s="1"/>
  <c r="E2321" i="7" s="1"/>
  <c r="AC2413" i="1"/>
  <c r="T275" i="1"/>
  <c r="AF275" i="1" a="1"/>
  <c r="AF275" i="1" s="1"/>
  <c r="E183" i="7" s="1"/>
  <c r="AC275" i="1"/>
  <c r="T1048" i="1"/>
  <c r="AC1048" i="1"/>
  <c r="AF1048" i="1" a="1"/>
  <c r="AF1048" i="1" s="1"/>
  <c r="E956" i="7" s="1"/>
  <c r="AC823" i="1"/>
  <c r="T823" i="1"/>
  <c r="AF823" i="1" a="1"/>
  <c r="AF823" i="1" s="1"/>
  <c r="E731" i="7" s="1"/>
  <c r="AF2993" i="1" a="1"/>
  <c r="AF2993" i="1" s="1"/>
  <c r="E2901" i="7" s="1"/>
  <c r="AC2993" i="1"/>
  <c r="T2993" i="1"/>
  <c r="AF840" i="1" a="1"/>
  <c r="AF840" i="1" s="1"/>
  <c r="E748" i="7" s="1"/>
  <c r="AC840" i="1"/>
  <c r="T840" i="1"/>
  <c r="AF1445" i="1" a="1"/>
  <c r="AF1445" i="1" s="1"/>
  <c r="E1353" i="7" s="1"/>
  <c r="T1445" i="1"/>
  <c r="AC1445" i="1"/>
  <c r="AF1457" i="1" a="1"/>
  <c r="AF1457" i="1" s="1"/>
  <c r="E1365" i="7" s="1"/>
  <c r="AC1457" i="1"/>
  <c r="T1457" i="1"/>
  <c r="T685" i="1"/>
  <c r="AC685" i="1"/>
  <c r="AF685" i="1" a="1"/>
  <c r="AF685" i="1" s="1"/>
  <c r="E593" i="7" s="1"/>
  <c r="AC786" i="1"/>
  <c r="T786" i="1"/>
  <c r="AF786" i="1" a="1"/>
  <c r="AF786" i="1" s="1"/>
  <c r="E694" i="7" s="1"/>
  <c r="AF2120" i="1" a="1"/>
  <c r="AF2120" i="1" s="1"/>
  <c r="E2028" i="7" s="1"/>
  <c r="AC2120" i="1"/>
  <c r="T2120" i="1"/>
  <c r="T3125" i="1"/>
  <c r="AC3125" i="1"/>
  <c r="AF3125" i="1" a="1"/>
  <c r="AF3125" i="1" s="1"/>
  <c r="T1735" i="1"/>
  <c r="AF1735" i="1" a="1"/>
  <c r="AF1735" i="1" s="1"/>
  <c r="E1643" i="7" s="1"/>
  <c r="AC1735" i="1"/>
  <c r="AC2383" i="1"/>
  <c r="T2383" i="1"/>
  <c r="AF2383" i="1" a="1"/>
  <c r="AF2383" i="1" s="1"/>
  <c r="E2291" i="7" s="1"/>
  <c r="AC2819" i="1"/>
  <c r="AF2819" i="1" a="1"/>
  <c r="AF2819" i="1" s="1"/>
  <c r="E2727" i="7" s="1"/>
  <c r="T2819" i="1"/>
  <c r="AF2466" i="1" a="1"/>
  <c r="AF2466" i="1" s="1"/>
  <c r="E2374" i="7" s="1"/>
  <c r="T2466" i="1"/>
  <c r="AC2466" i="1"/>
  <c r="T3352" i="1"/>
  <c r="AC3352" i="1"/>
  <c r="AF3352" i="1" a="1"/>
  <c r="AF3352" i="1" s="1"/>
  <c r="T1945" i="1"/>
  <c r="AF1945" i="1" a="1"/>
  <c r="AF1945" i="1" s="1"/>
  <c r="E1853" i="7" s="1"/>
  <c r="AC1945" i="1"/>
  <c r="T2073" i="1"/>
  <c r="AF2073" i="1" a="1"/>
  <c r="AF2073" i="1" s="1"/>
  <c r="E1981" i="7" s="1"/>
  <c r="AC2073" i="1"/>
  <c r="T481" i="1"/>
  <c r="AC481" i="1"/>
  <c r="AF481" i="1" a="1"/>
  <c r="AF481" i="1" s="1"/>
  <c r="E389" i="7" s="1"/>
  <c r="T806" i="1"/>
  <c r="AC806" i="1"/>
  <c r="AF806" i="1" a="1"/>
  <c r="AF806" i="1" s="1"/>
  <c r="E714" i="7" s="1"/>
  <c r="AC1718" i="1"/>
  <c r="T1718" i="1"/>
  <c r="AF1718" i="1" a="1"/>
  <c r="AF1718" i="1" s="1"/>
  <c r="E1626" i="7" s="1"/>
  <c r="AF2345" i="1" a="1"/>
  <c r="AF2345" i="1" s="1"/>
  <c r="E2253" i="7" s="1"/>
  <c r="T2345" i="1"/>
  <c r="AC2345" i="1"/>
  <c r="T526" i="1"/>
  <c r="AC526" i="1"/>
  <c r="AF526" i="1" a="1"/>
  <c r="AF526" i="1" s="1"/>
  <c r="E434" i="7" s="1"/>
  <c r="AF1362" i="1" a="1"/>
  <c r="AF1362" i="1" s="1"/>
  <c r="E1270" i="7" s="1"/>
  <c r="AC1362" i="1"/>
  <c r="T1362" i="1"/>
  <c r="AC1777" i="1"/>
  <c r="T1777" i="1"/>
  <c r="AF1777" i="1" a="1"/>
  <c r="AF1777" i="1" s="1"/>
  <c r="E1685" i="7" s="1"/>
  <c r="AC992" i="1"/>
  <c r="AF992" i="1" a="1"/>
  <c r="AF992" i="1" s="1"/>
  <c r="E900" i="7" s="1"/>
  <c r="T992" i="1"/>
  <c r="AC1778" i="1"/>
  <c r="AF1778" i="1" a="1"/>
  <c r="AF1778" i="1" s="1"/>
  <c r="E1686" i="7" s="1"/>
  <c r="T1778" i="1"/>
  <c r="AC1622" i="1"/>
  <c r="T1622" i="1"/>
  <c r="AF3217" i="1" a="1"/>
  <c r="AF3217" i="1" s="1"/>
  <c r="AC3217" i="1"/>
  <c r="AF3036" i="1" a="1"/>
  <c r="AF3036" i="1" s="1"/>
  <c r="E2944" i="7" s="1"/>
  <c r="T3036" i="1"/>
  <c r="AF811" i="1" a="1"/>
  <c r="AF811" i="1" s="1"/>
  <c r="E719" i="7" s="1"/>
  <c r="AC811" i="1"/>
  <c r="AC1034" i="1"/>
  <c r="AF1034" i="1" a="1"/>
  <c r="AF1034" i="1" s="1"/>
  <c r="E942" i="7" s="1"/>
  <c r="AF1406" i="1" a="1"/>
  <c r="AF1406" i="1" s="1"/>
  <c r="E1314" i="7" s="1"/>
  <c r="AC1406" i="1"/>
  <c r="AF2513" i="1" a="1"/>
  <c r="AF2513" i="1" s="1"/>
  <c r="E2421" i="7" s="1"/>
  <c r="T2513" i="1"/>
  <c r="AC2513" i="1"/>
  <c r="AC239" i="1"/>
  <c r="AF239" i="1" a="1"/>
  <c r="AF239" i="1" s="1"/>
  <c r="E147" i="7" s="1"/>
  <c r="T239" i="1"/>
  <c r="T1373" i="1"/>
  <c r="AF1373" i="1" a="1"/>
  <c r="AF1373" i="1" s="1"/>
  <c r="E1281" i="7" s="1"/>
  <c r="AC1373" i="1"/>
  <c r="AC582" i="1"/>
  <c r="T582" i="1"/>
  <c r="AF582" i="1" a="1"/>
  <c r="AF582" i="1" s="1"/>
  <c r="E490" i="7" s="1"/>
  <c r="AF1474" i="1" a="1"/>
  <c r="AF1474" i="1" s="1"/>
  <c r="E1382" i="7" s="1"/>
  <c r="T1474" i="1"/>
  <c r="AC1474" i="1"/>
  <c r="AF1936" i="1" a="1"/>
  <c r="AF1936" i="1" s="1"/>
  <c r="E1844" i="7" s="1"/>
  <c r="AC1936" i="1"/>
  <c r="T1936" i="1"/>
  <c r="AF1558" i="1" a="1"/>
  <c r="AF1558" i="1" s="1"/>
  <c r="E1466" i="7" s="1"/>
  <c r="T1558" i="1"/>
  <c r="AC1558" i="1"/>
  <c r="AF498" i="1" a="1"/>
  <c r="AF498" i="1" s="1"/>
  <c r="E406" i="7" s="1"/>
  <c r="AC498" i="1"/>
  <c r="T498" i="1"/>
  <c r="AF935" i="1" a="1"/>
  <c r="AF935" i="1" s="1"/>
  <c r="E843" i="7" s="1"/>
  <c r="AC935" i="1"/>
  <c r="T935" i="1"/>
  <c r="AC259" i="1"/>
  <c r="T259" i="1"/>
  <c r="AF259" i="1" a="1"/>
  <c r="AF259" i="1" s="1"/>
  <c r="E167" i="7" s="1"/>
  <c r="AF441" i="1" a="1"/>
  <c r="AF441" i="1" s="1"/>
  <c r="E349" i="7" s="1"/>
  <c r="T441" i="1"/>
  <c r="AC441" i="1"/>
  <c r="T1643" i="1"/>
  <c r="AC1643" i="1"/>
  <c r="AF1643" i="1" a="1"/>
  <c r="AF1643" i="1" s="1"/>
  <c r="E1551" i="7" s="1"/>
  <c r="T2666" i="1"/>
  <c r="AF2666" i="1" a="1"/>
  <c r="AF2666" i="1" s="1"/>
  <c r="E2574" i="7" s="1"/>
  <c r="AC2666" i="1"/>
  <c r="T395" i="1"/>
  <c r="AC395" i="1"/>
  <c r="AF395" i="1" a="1"/>
  <c r="AF395" i="1" s="1"/>
  <c r="E303" i="7" s="1"/>
  <c r="AC897" i="1"/>
  <c r="T897" i="1"/>
  <c r="AF897" i="1" a="1"/>
  <c r="AF897" i="1" s="1"/>
  <c r="E805" i="7" s="1"/>
  <c r="AF2147" i="1" a="1"/>
  <c r="AF2147" i="1" s="1"/>
  <c r="E2055" i="7" s="1"/>
  <c r="AC2147" i="1"/>
  <c r="T2147" i="1"/>
  <c r="T2831" i="1"/>
  <c r="AF2831" i="1" a="1"/>
  <c r="AF2831" i="1" s="1"/>
  <c r="E2739" i="7" s="1"/>
  <c r="AC2831" i="1"/>
  <c r="AF3297" i="1" a="1"/>
  <c r="AF3297" i="1" s="1"/>
  <c r="T3297" i="1"/>
  <c r="AC3297" i="1"/>
  <c r="T433" i="1"/>
  <c r="AF433" i="1" a="1"/>
  <c r="AF433" i="1" s="1"/>
  <c r="E341" i="7" s="1"/>
  <c r="AC433" i="1"/>
  <c r="AC586" i="1"/>
  <c r="AF586" i="1" a="1"/>
  <c r="AF586" i="1" s="1"/>
  <c r="E494" i="7" s="1"/>
  <c r="T586" i="1"/>
  <c r="AC2335" i="1"/>
  <c r="AF2335" i="1" a="1"/>
  <c r="AF2335" i="1" s="1"/>
  <c r="E2243" i="7" s="1"/>
  <c r="T2335" i="1"/>
  <c r="AC140" i="1"/>
  <c r="AF140" i="1" a="1"/>
  <c r="AF140" i="1" s="1"/>
  <c r="E48" i="7" s="1"/>
  <c r="T140" i="1"/>
  <c r="T856" i="1"/>
  <c r="AC856" i="1"/>
  <c r="AF856" i="1" a="1"/>
  <c r="AF856" i="1" s="1"/>
  <c r="E764" i="7" s="1"/>
  <c r="T3169" i="1"/>
  <c r="AF3169" i="1" a="1"/>
  <c r="AF3169" i="1" s="1"/>
  <c r="AC3169" i="1"/>
  <c r="AC2949" i="1"/>
  <c r="T2949" i="1"/>
  <c r="AF2949" i="1" a="1"/>
  <c r="AF2949" i="1" s="1"/>
  <c r="E2857" i="7" s="1"/>
  <c r="T2799" i="1"/>
  <c r="AF2799" i="1" a="1"/>
  <c r="AF2799" i="1" s="1"/>
  <c r="E2707" i="7" s="1"/>
  <c r="AC2799" i="1"/>
  <c r="T584" i="1"/>
  <c r="AF584" i="1" a="1"/>
  <c r="AF584" i="1" s="1"/>
  <c r="E492" i="7" s="1"/>
  <c r="AC584" i="1"/>
  <c r="AC2016" i="1"/>
  <c r="AF2016" i="1" a="1"/>
  <c r="AF2016" i="1" s="1"/>
  <c r="E1924" i="7" s="1"/>
  <c r="T2016" i="1"/>
  <c r="AC2421" i="1"/>
  <c r="T2421" i="1"/>
  <c r="AF2421" i="1" a="1"/>
  <c r="AF2421" i="1" s="1"/>
  <c r="E2329" i="7" s="1"/>
  <c r="T2231" i="1"/>
  <c r="AC2231" i="1"/>
  <c r="AF2231" i="1" a="1"/>
  <c r="AF2231" i="1" s="1"/>
  <c r="E2139" i="7" s="1"/>
  <c r="AF2306" i="1" a="1"/>
  <c r="AF2306" i="1" s="1"/>
  <c r="E2214" i="7" s="1"/>
  <c r="T2306" i="1"/>
  <c r="AC2306" i="1"/>
  <c r="AF3250" i="1" a="1"/>
  <c r="AF3250" i="1" s="1"/>
  <c r="AC3250" i="1"/>
  <c r="T3250" i="1"/>
  <c r="T1709" i="1"/>
  <c r="AC1709" i="1"/>
  <c r="AF1709" i="1" a="1"/>
  <c r="AF1709" i="1" s="1"/>
  <c r="E1617" i="7" s="1"/>
  <c r="AC1712" i="1"/>
  <c r="T1712" i="1"/>
  <c r="AF1712" i="1" a="1"/>
  <c r="AF1712" i="1" s="1"/>
  <c r="E1620" i="7" s="1"/>
  <c r="AC2490" i="1"/>
  <c r="T2490" i="1"/>
  <c r="AF2490" i="1" a="1"/>
  <c r="AF2490" i="1" s="1"/>
  <c r="E2398" i="7" s="1"/>
  <c r="T1421" i="1"/>
  <c r="AC1421" i="1"/>
  <c r="AF1421" i="1" a="1"/>
  <c r="AF1421" i="1" s="1"/>
  <c r="E1329" i="7" s="1"/>
  <c r="AC2083" i="1"/>
  <c r="AF2083" i="1" a="1"/>
  <c r="AF2083" i="1" s="1"/>
  <c r="E1991" i="7" s="1"/>
  <c r="T2083" i="1"/>
  <c r="T1948" i="1"/>
  <c r="AF1948" i="1" a="1"/>
  <c r="AF1948" i="1" s="1"/>
  <c r="E1856" i="7" s="1"/>
  <c r="AC1948" i="1"/>
  <c r="AC2733" i="1"/>
  <c r="T2733" i="1"/>
  <c r="AF2733" i="1" a="1"/>
  <c r="AF2733" i="1" s="1"/>
  <c r="E2641" i="7" s="1"/>
  <c r="AC2020" i="1"/>
  <c r="AF2020" i="1" a="1"/>
  <c r="AF2020" i="1" s="1"/>
  <c r="E1928" i="7" s="1"/>
  <c r="T2020" i="1"/>
  <c r="AF3538" i="1" a="1"/>
  <c r="AF3538" i="1" s="1"/>
  <c r="T3538" i="1"/>
  <c r="AC3538" i="1"/>
  <c r="T2299" i="1"/>
  <c r="AC2299" i="1"/>
  <c r="AF2299" i="1" a="1"/>
  <c r="AF2299" i="1" s="1"/>
  <c r="E2207" i="7" s="1"/>
  <c r="AC557" i="1"/>
  <c r="T557" i="1"/>
  <c r="AF557" i="1" a="1"/>
  <c r="AF557" i="1" s="1"/>
  <c r="E465" i="7" s="1"/>
  <c r="T2633" i="1"/>
  <c r="AC2633" i="1"/>
  <c r="AF2633" i="1" a="1"/>
  <c r="AF2633" i="1" s="1"/>
  <c r="E2541" i="7" s="1"/>
  <c r="T2465" i="1"/>
  <c r="AC2465" i="1"/>
  <c r="AF2465" i="1" a="1"/>
  <c r="AF2465" i="1" s="1"/>
  <c r="E2373" i="7" s="1"/>
  <c r="T2496" i="1"/>
  <c r="AF2496" i="1" a="1"/>
  <c r="AF2496" i="1" s="1"/>
  <c r="E2404" i="7" s="1"/>
  <c r="AC2496" i="1"/>
  <c r="AF3129" i="1" a="1"/>
  <c r="AF3129" i="1" s="1"/>
  <c r="AC3129" i="1"/>
  <c r="T3129" i="1"/>
  <c r="T3483" i="1"/>
  <c r="AF3483" i="1" a="1"/>
  <c r="AF3483" i="1" s="1"/>
  <c r="AC3483" i="1"/>
  <c r="T1572" i="1"/>
  <c r="AF1572" i="1" a="1"/>
  <c r="AF1572" i="1" s="1"/>
  <c r="E1480" i="7" s="1"/>
  <c r="AC1572" i="1"/>
  <c r="AC2726" i="1"/>
  <c r="T2726" i="1"/>
  <c r="AF2726" i="1" a="1"/>
  <c r="AF2726" i="1" s="1"/>
  <c r="E2634" i="7" s="1"/>
  <c r="AC2229" i="1"/>
  <c r="AF2229" i="1" a="1"/>
  <c r="AF2229" i="1" s="1"/>
  <c r="E2137" i="7" s="1"/>
  <c r="T2229" i="1"/>
  <c r="T2682" i="1"/>
  <c r="AF2682" i="1" a="1"/>
  <c r="AF2682" i="1" s="1"/>
  <c r="E2590" i="7" s="1"/>
  <c r="AC2682" i="1"/>
  <c r="AC3294" i="1"/>
  <c r="AF3294" i="1" a="1"/>
  <c r="AF3294" i="1" s="1"/>
  <c r="T3294" i="1"/>
  <c r="AC3339" i="1"/>
  <c r="T3339" i="1"/>
  <c r="AF3339" i="1" a="1"/>
  <c r="AF3339" i="1" s="1"/>
  <c r="T1887" i="1"/>
  <c r="AF1887" i="1" a="1"/>
  <c r="AF1887" i="1" s="1"/>
  <c r="E1795" i="7" s="1"/>
  <c r="AC1887" i="1"/>
  <c r="T2607" i="1"/>
  <c r="AC2607" i="1"/>
  <c r="AF2607" i="1" a="1"/>
  <c r="AF2607" i="1" s="1"/>
  <c r="E2515" i="7" s="1"/>
  <c r="AC1899" i="1"/>
  <c r="T1899" i="1"/>
  <c r="AF1899" i="1" a="1"/>
  <c r="AF1899" i="1" s="1"/>
  <c r="E1807" i="7" s="1"/>
  <c r="AF1919" i="1" a="1"/>
  <c r="AF1919" i="1" s="1"/>
  <c r="E1827" i="7" s="1"/>
  <c r="AC1919" i="1"/>
  <c r="T1919" i="1"/>
  <c r="AF1466" i="1" a="1"/>
  <c r="AF1466" i="1" s="1"/>
  <c r="E1374" i="7" s="1"/>
  <c r="T1466" i="1"/>
  <c r="AC1466" i="1"/>
  <c r="AF3467" i="1" a="1"/>
  <c r="AF3467" i="1" s="1"/>
  <c r="AC3467" i="1"/>
  <c r="T3467" i="1"/>
  <c r="T2894" i="1"/>
  <c r="AF2894" i="1" a="1"/>
  <c r="AF2894" i="1" s="1"/>
  <c r="E2802" i="7" s="1"/>
  <c r="AC1923" i="1"/>
  <c r="T1923" i="1"/>
  <c r="AF1923" i="1" a="1"/>
  <c r="AF1923" i="1" s="1"/>
  <c r="E1831" i="7" s="1"/>
  <c r="T1227" i="1"/>
  <c r="AF1227" i="1" a="1"/>
  <c r="AF1227" i="1" s="1"/>
  <c r="E1135" i="7" s="1"/>
  <c r="AC1227" i="1"/>
  <c r="T3151" i="1"/>
  <c r="AC3151" i="1"/>
  <c r="AF3151" i="1" a="1"/>
  <c r="AF3151" i="1" s="1"/>
  <c r="AC3551" i="1"/>
  <c r="T3551" i="1"/>
  <c r="AF3551" i="1" a="1"/>
  <c r="AF3551" i="1" s="1"/>
  <c r="AF2721" i="1" a="1"/>
  <c r="AF2721" i="1" s="1"/>
  <c r="E2629" i="7" s="1"/>
  <c r="T2721" i="1"/>
  <c r="AC2721" i="1"/>
  <c r="AF3553" i="1" a="1"/>
  <c r="AF3553" i="1" s="1"/>
  <c r="T3553" i="1"/>
  <c r="AC3553" i="1"/>
  <c r="T3028" i="1"/>
  <c r="AC3028" i="1"/>
  <c r="AF3028" i="1" a="1"/>
  <c r="AF3028" i="1" s="1"/>
  <c r="E2936" i="7" s="1"/>
  <c r="AC2086" i="1"/>
  <c r="AF2086" i="1" a="1"/>
  <c r="AF2086" i="1" s="1"/>
  <c r="E1994" i="7" s="1"/>
  <c r="T2086" i="1"/>
  <c r="T1256" i="1"/>
  <c r="AF1256" i="1" a="1"/>
  <c r="AF1256" i="1" s="1"/>
  <c r="E1164" i="7" s="1"/>
  <c r="AC1256" i="1"/>
  <c r="AF2712" i="1" a="1"/>
  <c r="AF2712" i="1" s="1"/>
  <c r="E2620" i="7" s="1"/>
  <c r="T2712" i="1"/>
  <c r="AC2712" i="1"/>
  <c r="AC2761" i="1"/>
  <c r="T2761" i="1"/>
  <c r="AF2761" i="1" a="1"/>
  <c r="AF2761" i="1" s="1"/>
  <c r="E2669" i="7" s="1"/>
  <c r="AC2238" i="1"/>
  <c r="T2238" i="1"/>
  <c r="AF2238" i="1" a="1"/>
  <c r="AF2238" i="1" s="1"/>
  <c r="E2146" i="7" s="1"/>
  <c r="T660" i="1"/>
  <c r="AC660" i="1"/>
  <c r="AF660" i="1" a="1"/>
  <c r="AF660" i="1" s="1"/>
  <c r="E568" i="7" s="1"/>
  <c r="AF3243" i="1" a="1"/>
  <c r="AF3243" i="1" s="1"/>
  <c r="AC3243" i="1"/>
  <c r="T3243" i="1"/>
  <c r="AF2130" i="1" a="1"/>
  <c r="AF2130" i="1" s="1"/>
  <c r="E2038" i="7" s="1"/>
  <c r="T2130" i="1"/>
  <c r="AC2130" i="1"/>
  <c r="T2485" i="1"/>
  <c r="AC2485" i="1"/>
  <c r="AF2485" i="1" a="1"/>
  <c r="AF2485" i="1" s="1"/>
  <c r="E2393" i="7" s="1"/>
  <c r="AF2042" i="1" a="1"/>
  <c r="AF2042" i="1" s="1"/>
  <c r="E1950" i="7" s="1"/>
  <c r="AC2042" i="1"/>
  <c r="T2042" i="1"/>
  <c r="AF2308" i="1" a="1"/>
  <c r="AF2308" i="1" s="1"/>
  <c r="E2216" i="7" s="1"/>
  <c r="AC2308" i="1"/>
  <c r="T2308" i="1"/>
  <c r="AF2227" i="1" a="1"/>
  <c r="AF2227" i="1" s="1"/>
  <c r="E2135" i="7" s="1"/>
  <c r="T2227" i="1"/>
  <c r="AC2227" i="1"/>
  <c r="AF2835" i="1" a="1"/>
  <c r="AF2835" i="1" s="1"/>
  <c r="E2743" i="7" s="1"/>
  <c r="T2835" i="1"/>
  <c r="AC2835" i="1"/>
  <c r="T1770" i="1"/>
  <c r="AF1770" i="1" a="1"/>
  <c r="AF1770" i="1" s="1"/>
  <c r="E1678" i="7" s="1"/>
  <c r="AC1770" i="1"/>
  <c r="AC1047" i="1"/>
  <c r="T1047" i="1"/>
  <c r="AF1047" i="1" a="1"/>
  <c r="AF1047" i="1" s="1"/>
  <c r="E955" i="7" s="1"/>
  <c r="T3534" i="1"/>
  <c r="AF3534" i="1" a="1"/>
  <c r="AF3534" i="1" s="1"/>
  <c r="AC3534" i="1"/>
  <c r="AC1903" i="1"/>
  <c r="AF1903" i="1" a="1"/>
  <c r="AF1903" i="1" s="1"/>
  <c r="E1811" i="7" s="1"/>
  <c r="T1903" i="1"/>
  <c r="AF1802" i="1" a="1"/>
  <c r="AF1802" i="1" s="1"/>
  <c r="E1710" i="7" s="1"/>
  <c r="T1802" i="1"/>
  <c r="T870" i="1"/>
  <c r="AF870" i="1" a="1"/>
  <c r="AF870" i="1" s="1"/>
  <c r="E778" i="7" s="1"/>
  <c r="AF3084" i="1" a="1"/>
  <c r="AF3084" i="1" s="1"/>
  <c r="E2992" i="7" s="1"/>
  <c r="AC3084" i="1"/>
  <c r="T3084" i="1"/>
  <c r="T1177" i="1"/>
  <c r="AF1177" i="1" a="1"/>
  <c r="AF1177" i="1" s="1"/>
  <c r="E1085" i="7" s="1"/>
  <c r="AC1177" i="1"/>
  <c r="AC1346" i="1"/>
  <c r="AF1346" i="1" a="1"/>
  <c r="AF1346" i="1" s="1"/>
  <c r="E1254" i="7" s="1"/>
  <c r="T1346" i="1"/>
  <c r="T1554" i="1"/>
  <c r="AF1554" i="1" a="1"/>
  <c r="AF1554" i="1" s="1"/>
  <c r="E1462" i="7" s="1"/>
  <c r="AC1554" i="1"/>
  <c r="AF2967" i="1" a="1"/>
  <c r="AF2967" i="1" s="1"/>
  <c r="E2875" i="7" s="1"/>
  <c r="AC2967" i="1"/>
  <c r="T2967" i="1"/>
  <c r="T653" i="1"/>
  <c r="AC653" i="1"/>
  <c r="AF653" i="1" a="1"/>
  <c r="AF653" i="1" s="1"/>
  <c r="E561" i="7" s="1"/>
  <c r="T572" i="1"/>
  <c r="AF572" i="1" a="1"/>
  <c r="AF572" i="1" s="1"/>
  <c r="E480" i="7" s="1"/>
  <c r="AC572" i="1"/>
  <c r="T933" i="1"/>
  <c r="AC933" i="1"/>
  <c r="AF933" i="1" a="1"/>
  <c r="AF933" i="1" s="1"/>
  <c r="E841" i="7" s="1"/>
  <c r="AF1586" i="1" a="1"/>
  <c r="AF1586" i="1" s="1"/>
  <c r="E1494" i="7" s="1"/>
  <c r="T1586" i="1"/>
  <c r="AC1586" i="1"/>
  <c r="T2379" i="1"/>
  <c r="AF2379" i="1" a="1"/>
  <c r="AF2379" i="1" s="1"/>
  <c r="E2287" i="7" s="1"/>
  <c r="AC2379" i="1"/>
  <c r="AF3393" i="1" a="1"/>
  <c r="AF3393" i="1" s="1"/>
  <c r="AC3393" i="1"/>
  <c r="T3393" i="1"/>
  <c r="T3210" i="1"/>
  <c r="AF3210" i="1" a="1"/>
  <c r="AF3210" i="1" s="1"/>
  <c r="AC3210" i="1"/>
  <c r="AC3552" i="1"/>
  <c r="AF3552" i="1" a="1"/>
  <c r="AF3552" i="1" s="1"/>
  <c r="T3552" i="1"/>
  <c r="AF875" i="1" a="1"/>
  <c r="AF875" i="1" s="1"/>
  <c r="E783" i="7" s="1"/>
  <c r="T875" i="1"/>
  <c r="AC875" i="1"/>
  <c r="AF1368" i="1" a="1"/>
  <c r="AF1368" i="1" s="1"/>
  <c r="E1276" i="7" s="1"/>
  <c r="T1368" i="1"/>
  <c r="AC1368" i="1"/>
  <c r="AC3254" i="1"/>
  <c r="T3254" i="1"/>
  <c r="AF3254" i="1" a="1"/>
  <c r="AF3254" i="1" s="1"/>
  <c r="T3153" i="1"/>
  <c r="AF3153" i="1" a="1"/>
  <c r="AF3153" i="1" s="1"/>
  <c r="AC3153" i="1"/>
  <c r="AF2775" i="1" a="1"/>
  <c r="AF2775" i="1" s="1"/>
  <c r="E2683" i="7" s="1"/>
  <c r="AC2775" i="1"/>
  <c r="T2775" i="1"/>
  <c r="AC2555" i="1"/>
  <c r="T2555" i="1"/>
  <c r="AF2555" i="1" a="1"/>
  <c r="AF2555" i="1" s="1"/>
  <c r="E2463" i="7" s="1"/>
  <c r="AF3387" i="1" a="1"/>
  <c r="AF3387" i="1" s="1"/>
  <c r="T3387" i="1"/>
  <c r="AC3387" i="1"/>
  <c r="T271" i="1"/>
  <c r="AF271" i="1" a="1"/>
  <c r="AF271" i="1" s="1"/>
  <c r="E179" i="7" s="1"/>
  <c r="AC271" i="1"/>
  <c r="AF2178" i="1" a="1"/>
  <c r="AF2178" i="1" s="1"/>
  <c r="E2086" i="7" s="1"/>
  <c r="AC2178" i="1"/>
  <c r="T2178" i="1"/>
  <c r="AC301" i="1"/>
  <c r="AF301" i="1" a="1"/>
  <c r="AF301" i="1" s="1"/>
  <c r="E209" i="7" s="1"/>
  <c r="T301" i="1"/>
  <c r="AC955" i="1"/>
  <c r="T955" i="1"/>
  <c r="AF955" i="1" a="1"/>
  <c r="AF955" i="1" s="1"/>
  <c r="E863" i="7" s="1"/>
  <c r="T2700" i="1"/>
  <c r="AF2700" i="1" a="1"/>
  <c r="AF2700" i="1" s="1"/>
  <c r="E2608" i="7" s="1"/>
  <c r="AC2700" i="1"/>
  <c r="T3064" i="1"/>
  <c r="AF3064" i="1" a="1"/>
  <c r="AF3064" i="1" s="1"/>
  <c r="E2972" i="7" s="1"/>
  <c r="AC3064" i="1"/>
  <c r="AF2529" i="1" a="1"/>
  <c r="AF2529" i="1" s="1"/>
  <c r="E2437" i="7" s="1"/>
  <c r="AC2529" i="1"/>
  <c r="T2529" i="1"/>
  <c r="AC194" i="1"/>
  <c r="AF194" i="1" a="1"/>
  <c r="AF194" i="1" s="1"/>
  <c r="E102" i="7" s="1"/>
  <c r="T194" i="1"/>
  <c r="AC767" i="1"/>
  <c r="T767" i="1"/>
  <c r="AF767" i="1" a="1"/>
  <c r="AF767" i="1" s="1"/>
  <c r="E675" i="7" s="1"/>
  <c r="AC2243" i="1"/>
  <c r="T2243" i="1"/>
  <c r="AF2243" i="1" a="1"/>
  <c r="AF2243" i="1" s="1"/>
  <c r="E2151" i="7" s="1"/>
  <c r="AC2598" i="1"/>
  <c r="T2598" i="1"/>
  <c r="AF2598" i="1" a="1"/>
  <c r="AF2598" i="1" s="1"/>
  <c r="E2506" i="7" s="1"/>
  <c r="T3080" i="1"/>
  <c r="AF3080" i="1" a="1"/>
  <c r="AF3080" i="1" s="1"/>
  <c r="E2988" i="7" s="1"/>
  <c r="AC3080" i="1"/>
  <c r="AF2082" i="1" a="1"/>
  <c r="AF2082" i="1" s="1"/>
  <c r="E1990" i="7" s="1"/>
  <c r="AC2082" i="1"/>
  <c r="T2082" i="1"/>
  <c r="AF952" i="1" a="1"/>
  <c r="AF952" i="1" s="1"/>
  <c r="E860" i="7" s="1"/>
  <c r="AC952" i="1"/>
  <c r="T952" i="1"/>
  <c r="AC2402" i="1"/>
  <c r="AF2402" i="1" a="1"/>
  <c r="AF2402" i="1" s="1"/>
  <c r="E2310" i="7" s="1"/>
  <c r="T2402" i="1"/>
  <c r="AF605" i="1" a="1"/>
  <c r="AF605" i="1" s="1"/>
  <c r="E513" i="7" s="1"/>
  <c r="AC605" i="1"/>
  <c r="T605" i="1"/>
  <c r="AC1224" i="1"/>
  <c r="AF1224" i="1" a="1"/>
  <c r="AF1224" i="1" s="1"/>
  <c r="E1132" i="7" s="1"/>
  <c r="T1224" i="1"/>
  <c r="AC598" i="1"/>
  <c r="AF598" i="1" a="1"/>
  <c r="AF598" i="1" s="1"/>
  <c r="E506" i="7" s="1"/>
  <c r="T598" i="1"/>
  <c r="AC130" i="1"/>
  <c r="AF130" i="1" a="1"/>
  <c r="AF130" i="1" s="1"/>
  <c r="E38" i="7" s="1"/>
  <c r="T130" i="1"/>
  <c r="T908" i="1"/>
  <c r="AC908" i="1"/>
  <c r="AF908" i="1" a="1"/>
  <c r="AF908" i="1" s="1"/>
  <c r="E816" i="7" s="1"/>
  <c r="T3325" i="1"/>
  <c r="AF3325" i="1" a="1"/>
  <c r="AF3325" i="1" s="1"/>
  <c r="AC3325" i="1"/>
  <c r="AC1126" i="1"/>
  <c r="AF1126" i="1" a="1"/>
  <c r="AF1126" i="1" s="1"/>
  <c r="E1034" i="7" s="1"/>
  <c r="T1126" i="1"/>
  <c r="T3049" i="1"/>
  <c r="AC3049" i="1"/>
  <c r="AF3049" i="1" a="1"/>
  <c r="AF3049" i="1" s="1"/>
  <c r="E2957" i="7" s="1"/>
  <c r="AF3172" i="1" a="1"/>
  <c r="AF3172" i="1" s="1"/>
  <c r="AC3172" i="1"/>
  <c r="T3172" i="1"/>
  <c r="AF2198" i="1" a="1"/>
  <c r="AF2198" i="1" s="1"/>
  <c r="E2106" i="7" s="1"/>
  <c r="AC2198" i="1"/>
  <c r="T2198" i="1"/>
  <c r="AF2158" i="1" a="1"/>
  <c r="AF2158" i="1" s="1"/>
  <c r="E2066" i="7" s="1"/>
  <c r="AC2158" i="1"/>
  <c r="T2158" i="1"/>
  <c r="AF178" i="1" a="1"/>
  <c r="AF178" i="1" s="1"/>
  <c r="E86" i="7" s="1"/>
  <c r="T178" i="1"/>
  <c r="AC178" i="1"/>
  <c r="T684" i="1"/>
  <c r="AC684" i="1"/>
  <c r="AF684" i="1" a="1"/>
  <c r="AF684" i="1" s="1"/>
  <c r="E592" i="7" s="1"/>
  <c r="AC2411" i="1"/>
  <c r="T2411" i="1"/>
  <c r="AF2411" i="1" a="1"/>
  <c r="AF2411" i="1" s="1"/>
  <c r="E2319" i="7" s="1"/>
  <c r="T668" i="1"/>
  <c r="AC668" i="1"/>
  <c r="AF668" i="1" a="1"/>
  <c r="AF668" i="1" s="1"/>
  <c r="E576" i="7" s="1"/>
  <c r="AF3402" i="1" a="1"/>
  <c r="AF3402" i="1" s="1"/>
  <c r="AC3402" i="1"/>
  <c r="T3402" i="1"/>
  <c r="AC1197" i="1"/>
  <c r="T1197" i="1"/>
  <c r="AF1197" i="1" a="1"/>
  <c r="AF1197" i="1" s="1"/>
  <c r="E1105" i="7" s="1"/>
  <c r="T896" i="1"/>
  <c r="AC896" i="1"/>
  <c r="AF896" i="1" a="1"/>
  <c r="AF896" i="1" s="1"/>
  <c r="E804" i="7" s="1"/>
  <c r="AF1025" i="1" a="1"/>
  <c r="AF1025" i="1" s="1"/>
  <c r="E933" i="7" s="1"/>
  <c r="T1025" i="1"/>
  <c r="AC1025" i="1"/>
  <c r="T3274" i="1"/>
  <c r="AF3274" i="1" a="1"/>
  <c r="AF3274" i="1" s="1"/>
  <c r="AC3274" i="1"/>
  <c r="AF674" i="1" a="1"/>
  <c r="AF674" i="1" s="1"/>
  <c r="E582" i="7" s="1"/>
  <c r="T674" i="1"/>
  <c r="AC674" i="1"/>
  <c r="AC3098" i="1"/>
  <c r="T3098" i="1"/>
  <c r="AF3098" i="1" a="1"/>
  <c r="AF3098" i="1" s="1"/>
  <c r="E3006" i="7" s="1"/>
  <c r="AF969" i="1" a="1"/>
  <c r="AF969" i="1" s="1"/>
  <c r="E877" i="7" s="1"/>
  <c r="T969" i="1"/>
  <c r="AC969" i="1"/>
  <c r="AC1065" i="1"/>
  <c r="AF1065" i="1" a="1"/>
  <c r="AF1065" i="1" s="1"/>
  <c r="E973" i="7" s="1"/>
  <c r="T1065" i="1"/>
  <c r="AC1628" i="1"/>
  <c r="AF1628" i="1" a="1"/>
  <c r="AF1628" i="1" s="1"/>
  <c r="E1536" i="7" s="1"/>
  <c r="T1628" i="1"/>
  <c r="T2367" i="1"/>
  <c r="AF2367" i="1" a="1"/>
  <c r="AF2367" i="1" s="1"/>
  <c r="E2275" i="7" s="1"/>
  <c r="AC2367" i="1"/>
  <c r="T1093" i="1"/>
  <c r="AC1093" i="1"/>
  <c r="AF1093" i="1" a="1"/>
  <c r="AF1093" i="1" s="1"/>
  <c r="E1001" i="7" s="1"/>
  <c r="AC918" i="1"/>
  <c r="T918" i="1"/>
  <c r="AF918" i="1" a="1"/>
  <c r="AF918" i="1" s="1"/>
  <c r="E826" i="7" s="1"/>
  <c r="T1354" i="1"/>
  <c r="AC1354" i="1"/>
  <c r="AF1354" i="1" a="1"/>
  <c r="AF1354" i="1" s="1"/>
  <c r="E1262" i="7" s="1"/>
  <c r="AC1078" i="1"/>
  <c r="AF1078" i="1" a="1"/>
  <c r="AF1078" i="1" s="1"/>
  <c r="E986" i="7" s="1"/>
  <c r="T1078" i="1"/>
  <c r="AC2214" i="1"/>
  <c r="AF2214" i="1" a="1"/>
  <c r="AF2214" i="1" s="1"/>
  <c r="E2122" i="7" s="1"/>
  <c r="T2214" i="1"/>
  <c r="AF515" i="1" a="1"/>
  <c r="AF515" i="1" s="1"/>
  <c r="E423" i="7" s="1"/>
  <c r="AC515" i="1"/>
  <c r="T515" i="1"/>
  <c r="T2981" i="1"/>
  <c r="AF2981" i="1" a="1"/>
  <c r="AF2981" i="1" s="1"/>
  <c r="E2889" i="7" s="1"/>
  <c r="AC2981" i="1"/>
  <c r="T1843" i="1"/>
  <c r="AC1843" i="1"/>
  <c r="AF1843" i="1" a="1"/>
  <c r="AF1843" i="1" s="1"/>
  <c r="E1751" i="7" s="1"/>
  <c r="AF3148" i="1" a="1"/>
  <c r="AF3148" i="1" s="1"/>
  <c r="AC3148" i="1"/>
  <c r="T3148" i="1"/>
  <c r="AC3505" i="1"/>
  <c r="AF3505" i="1" a="1"/>
  <c r="AF3505" i="1" s="1"/>
  <c r="T3505" i="1"/>
  <c r="AF792" i="1" a="1"/>
  <c r="AF792" i="1" s="1"/>
  <c r="E700" i="7" s="1"/>
  <c r="AC792" i="1"/>
  <c r="T792" i="1"/>
  <c r="AF1559" i="1" a="1"/>
  <c r="AF1559" i="1" s="1"/>
  <c r="E1467" i="7" s="1"/>
  <c r="T1559" i="1"/>
  <c r="AC1559" i="1"/>
  <c r="T478" i="1"/>
  <c r="AC478" i="1"/>
  <c r="AF478" i="1" a="1"/>
  <c r="AF478" i="1" s="1"/>
  <c r="E386" i="7" s="1"/>
  <c r="T1202" i="1"/>
  <c r="AF1202" i="1" a="1"/>
  <c r="AF1202" i="1" s="1"/>
  <c r="E1110" i="7" s="1"/>
  <c r="AC1202" i="1"/>
  <c r="AF1217" i="1" a="1"/>
  <c r="AF1217" i="1" s="1"/>
  <c r="E1125" i="7" s="1"/>
  <c r="AC1217" i="1"/>
  <c r="T1217" i="1"/>
  <c r="AF1727" i="1" a="1"/>
  <c r="AF1727" i="1" s="1"/>
  <c r="E1635" i="7" s="1"/>
  <c r="T1727" i="1"/>
  <c r="AC1727" i="1"/>
  <c r="T2292" i="1"/>
  <c r="AF2292" i="1" a="1"/>
  <c r="AF2292" i="1" s="1"/>
  <c r="E2200" i="7" s="1"/>
  <c r="AC2292" i="1"/>
  <c r="AF2563" i="1" a="1"/>
  <c r="AF2563" i="1" s="1"/>
  <c r="E2471" i="7" s="1"/>
  <c r="AC2563" i="1"/>
  <c r="T2563" i="1"/>
  <c r="AC2959" i="1"/>
  <c r="T2959" i="1"/>
  <c r="AF2959" i="1" a="1"/>
  <c r="AF2959" i="1" s="1"/>
  <c r="E2867" i="7" s="1"/>
  <c r="AC1719" i="1"/>
  <c r="AF1719" i="1" a="1"/>
  <c r="AF1719" i="1" s="1"/>
  <c r="E1627" i="7" s="1"/>
  <c r="T1719" i="1"/>
  <c r="T236" i="1"/>
  <c r="AC236" i="1"/>
  <c r="AF236" i="1" a="1"/>
  <c r="AF236" i="1" s="1"/>
  <c r="E144" i="7" s="1"/>
  <c r="AF496" i="1" a="1"/>
  <c r="AF496" i="1" s="1"/>
  <c r="E404" i="7" s="1"/>
  <c r="AC496" i="1"/>
  <c r="T496" i="1"/>
  <c r="AC693" i="1"/>
  <c r="AF693" i="1" a="1"/>
  <c r="AF693" i="1" s="1"/>
  <c r="E601" i="7" s="1"/>
  <c r="T693" i="1"/>
  <c r="AF1240" i="1" a="1"/>
  <c r="AF1240" i="1" s="1"/>
  <c r="E1148" i="7" s="1"/>
  <c r="T1240" i="1"/>
  <c r="AC1240" i="1"/>
  <c r="AC788" i="1"/>
  <c r="AF788" i="1" a="1"/>
  <c r="AF788" i="1" s="1"/>
  <c r="E696" i="7" s="1"/>
  <c r="T788" i="1"/>
  <c r="T2352" i="1"/>
  <c r="AF2352" i="1" a="1"/>
  <c r="AF2352" i="1" s="1"/>
  <c r="E2260" i="7" s="1"/>
  <c r="AC2352" i="1"/>
  <c r="T2407" i="1"/>
  <c r="AC2407" i="1"/>
  <c r="AF2407" i="1" a="1"/>
  <c r="AF2407" i="1" s="1"/>
  <c r="E2315" i="7" s="1"/>
  <c r="T2606" i="1"/>
  <c r="AF2606" i="1" a="1"/>
  <c r="AF2606" i="1" s="1"/>
  <c r="E2514" i="7" s="1"/>
  <c r="AC2606" i="1"/>
  <c r="AC1066" i="1"/>
  <c r="T1066" i="1"/>
  <c r="AF1066" i="1" a="1"/>
  <c r="AF1066" i="1" s="1"/>
  <c r="E974" i="7" s="1"/>
  <c r="T3515" i="1"/>
  <c r="AC3515" i="1"/>
  <c r="AF3515" i="1" a="1"/>
  <c r="AF3515" i="1" s="1"/>
  <c r="AC927" i="1"/>
  <c r="T927" i="1"/>
  <c r="AF927" i="1" a="1"/>
  <c r="AF927" i="1" s="1"/>
  <c r="E835" i="7" s="1"/>
  <c r="T1073" i="1"/>
  <c r="AF1073" i="1" a="1"/>
  <c r="AF1073" i="1" s="1"/>
  <c r="E981" i="7" s="1"/>
  <c r="AC1073" i="1"/>
  <c r="AF3232" i="1" a="1"/>
  <c r="AF3232" i="1" s="1"/>
  <c r="AC3232" i="1"/>
  <c r="T3232" i="1"/>
  <c r="T514" i="1"/>
  <c r="AC514" i="1"/>
  <c r="AF514" i="1" a="1"/>
  <c r="AF514" i="1" s="1"/>
  <c r="E422" i="7" s="1"/>
  <c r="T173" i="1"/>
  <c r="AF173" i="1" a="1"/>
  <c r="AF173" i="1" s="1"/>
  <c r="E81" i="7" s="1"/>
  <c r="AC173" i="1"/>
  <c r="T1807" i="1"/>
  <c r="AC1807" i="1"/>
  <c r="AF1807" i="1" a="1"/>
  <c r="AF1807" i="1" s="1"/>
  <c r="E1715" i="7" s="1"/>
  <c r="AF3438" i="1" a="1"/>
  <c r="AF3438" i="1" s="1"/>
  <c r="T3438" i="1"/>
  <c r="AC3438" i="1"/>
  <c r="AF1300" i="1" a="1"/>
  <c r="AF1300" i="1" s="1"/>
  <c r="E1208" i="7" s="1"/>
  <c r="AC1300" i="1"/>
  <c r="T1300" i="1"/>
  <c r="T205" i="1"/>
  <c r="AC205" i="1"/>
  <c r="AF205" i="1" a="1"/>
  <c r="AF205" i="1" s="1"/>
  <c r="E113" i="7" s="1"/>
  <c r="AF1223" i="1" a="1"/>
  <c r="AF1223" i="1" s="1"/>
  <c r="E1131" i="7" s="1"/>
  <c r="AC1223" i="1"/>
  <c r="T1223" i="1"/>
  <c r="AC1952" i="1"/>
  <c r="T1952" i="1"/>
  <c r="AF1952" i="1" a="1"/>
  <c r="AF1952" i="1" s="1"/>
  <c r="E1860" i="7" s="1"/>
  <c r="T1862" i="1"/>
  <c r="AC1862" i="1"/>
  <c r="T1776" i="1"/>
  <c r="AF1776" i="1" a="1"/>
  <c r="AF1776" i="1" s="1"/>
  <c r="E1684" i="7" s="1"/>
  <c r="AC3358" i="1"/>
  <c r="T3358" i="1"/>
  <c r="AF3358" i="1" a="1"/>
  <c r="AF3358" i="1" s="1"/>
  <c r="AF1307" i="1" a="1"/>
  <c r="AF1307" i="1" s="1"/>
  <c r="E1215" i="7" s="1"/>
  <c r="AC1307" i="1"/>
  <c r="T1307" i="1"/>
  <c r="AF1469" i="1" a="1"/>
  <c r="AF1469" i="1" s="1"/>
  <c r="E1377" i="7" s="1"/>
  <c r="T1469" i="1"/>
  <c r="AC1469" i="1"/>
  <c r="T1352" i="1"/>
  <c r="AF1352" i="1" a="1"/>
  <c r="AF1352" i="1" s="1"/>
  <c r="E1260" i="7" s="1"/>
  <c r="AC1352" i="1"/>
  <c r="AF1490" i="1" a="1"/>
  <c r="AF1490" i="1" s="1"/>
  <c r="E1398" i="7" s="1"/>
  <c r="AC1490" i="1"/>
  <c r="T1490" i="1"/>
  <c r="T1404" i="1"/>
  <c r="AF1404" i="1" a="1"/>
  <c r="AF1404" i="1" s="1"/>
  <c r="E1312" i="7" s="1"/>
  <c r="AC1404" i="1"/>
  <c r="T2872" i="1"/>
  <c r="AC2872" i="1"/>
  <c r="AF2872" i="1" a="1"/>
  <c r="AF2872" i="1" s="1"/>
  <c r="E2780" i="7" s="1"/>
  <c r="AF1748" i="1" a="1"/>
  <c r="AF1748" i="1" s="1"/>
  <c r="E1656" i="7" s="1"/>
  <c r="AC1748" i="1"/>
  <c r="T1748" i="1"/>
  <c r="AC764" i="1"/>
  <c r="T764" i="1"/>
  <c r="AF764" i="1" a="1"/>
  <c r="AF764" i="1" s="1"/>
  <c r="E672" i="7" s="1"/>
  <c r="AC2659" i="1"/>
  <c r="AF2659" i="1" a="1"/>
  <c r="AF2659" i="1" s="1"/>
  <c r="E2567" i="7" s="1"/>
  <c r="T2659" i="1"/>
  <c r="AF2090" i="1" a="1"/>
  <c r="AF2090" i="1" s="1"/>
  <c r="E1998" i="7" s="1"/>
  <c r="T2090" i="1"/>
  <c r="AC2090" i="1"/>
  <c r="AC2010" i="1"/>
  <c r="T2010" i="1"/>
  <c r="AF2010" i="1" a="1"/>
  <c r="AF2010" i="1" s="1"/>
  <c r="E1918" i="7" s="1"/>
  <c r="AC619" i="1"/>
  <c r="T619" i="1"/>
  <c r="AF619" i="1" a="1"/>
  <c r="AF619" i="1" s="1"/>
  <c r="E527" i="7" s="1"/>
  <c r="AC778" i="1"/>
  <c r="T778" i="1"/>
  <c r="AF778" i="1" a="1"/>
  <c r="AF778" i="1" s="1"/>
  <c r="E686" i="7" s="1"/>
  <c r="T1740" i="1"/>
  <c r="AC1740" i="1"/>
  <c r="AF1740" i="1" a="1"/>
  <c r="AF1740" i="1" s="1"/>
  <c r="E1648" i="7" s="1"/>
  <c r="T174" i="1"/>
  <c r="AF174" i="1" a="1"/>
  <c r="AF174" i="1" s="1"/>
  <c r="E82" i="7" s="1"/>
  <c r="AC174" i="1"/>
  <c r="AF293" i="1" a="1"/>
  <c r="AF293" i="1" s="1"/>
  <c r="E201" i="7" s="1"/>
  <c r="T293" i="1"/>
  <c r="AC293" i="1"/>
  <c r="AC451" i="1"/>
  <c r="T451" i="1"/>
  <c r="AF451" i="1" a="1"/>
  <c r="AF451" i="1" s="1"/>
  <c r="E359" i="7" s="1"/>
  <c r="T3523" i="1"/>
  <c r="AC3523" i="1"/>
  <c r="AF3523" i="1" a="1"/>
  <c r="AF3523" i="1" s="1"/>
  <c r="AF1295" i="1" a="1"/>
  <c r="AF1295" i="1" s="1"/>
  <c r="E1203" i="7" s="1"/>
  <c r="T1295" i="1"/>
  <c r="AC1295" i="1"/>
  <c r="AC727" i="1"/>
  <c r="AF727" i="1" a="1"/>
  <c r="AF727" i="1" s="1"/>
  <c r="E635" i="7" s="1"/>
  <c r="T727" i="1"/>
  <c r="T3212" i="1"/>
  <c r="AF3212" i="1" a="1"/>
  <c r="AF3212" i="1" s="1"/>
  <c r="AC3212" i="1"/>
  <c r="AF3076" i="1" a="1"/>
  <c r="AF3076" i="1" s="1"/>
  <c r="E2984" i="7" s="1"/>
  <c r="T3076" i="1"/>
  <c r="AC3076" i="1"/>
  <c r="AC701" i="1"/>
  <c r="AF701" i="1" a="1"/>
  <c r="AF701" i="1" s="1"/>
  <c r="E609" i="7" s="1"/>
  <c r="T701" i="1"/>
  <c r="T1516" i="1"/>
  <c r="AC1516" i="1"/>
  <c r="AF1516" i="1" a="1"/>
  <c r="AF1516" i="1" s="1"/>
  <c r="E1424" i="7" s="1"/>
  <c r="AF1567" i="1" a="1"/>
  <c r="AF1567" i="1" s="1"/>
  <c r="E1475" i="7" s="1"/>
  <c r="T1567" i="1"/>
  <c r="AC1567" i="1"/>
  <c r="AC212" i="1"/>
  <c r="AF212" i="1" a="1"/>
  <c r="AF212" i="1" s="1"/>
  <c r="E120" i="7" s="1"/>
  <c r="T212" i="1"/>
  <c r="AC1478" i="1"/>
  <c r="AF1478" i="1" a="1"/>
  <c r="AF1478" i="1" s="1"/>
  <c r="E1386" i="7" s="1"/>
  <c r="T1478" i="1"/>
  <c r="AF3183" i="1" a="1"/>
  <c r="AF3183" i="1" s="1"/>
  <c r="T3183" i="1"/>
  <c r="AC3183" i="1"/>
  <c r="AF2895" i="1" a="1"/>
  <c r="AF2895" i="1" s="1"/>
  <c r="E2803" i="7" s="1"/>
  <c r="AC2895" i="1"/>
  <c r="T2895" i="1"/>
  <c r="T1877" i="1"/>
  <c r="AC1877" i="1"/>
  <c r="AF1877" i="1" a="1"/>
  <c r="AF1877" i="1" s="1"/>
  <c r="E1785" i="7" s="1"/>
  <c r="T2692" i="1"/>
  <c r="AC2692" i="1"/>
  <c r="AF2692" i="1" a="1"/>
  <c r="AF2692" i="1" s="1"/>
  <c r="E2600" i="7" s="1"/>
  <c r="AC715" i="1"/>
  <c r="AF715" i="1" a="1"/>
  <c r="AF715" i="1" s="1"/>
  <c r="E623" i="7" s="1"/>
  <c r="T715" i="1"/>
  <c r="AC859" i="1"/>
  <c r="T859" i="1"/>
  <c r="AF859" i="1" a="1"/>
  <c r="AF859" i="1" s="1"/>
  <c r="E767" i="7" s="1"/>
  <c r="T256" i="1"/>
  <c r="AC256" i="1"/>
  <c r="AF256" i="1" a="1"/>
  <c r="AF256" i="1" s="1"/>
  <c r="E164" i="7" s="1"/>
  <c r="AC458" i="1"/>
  <c r="T458" i="1"/>
  <c r="AF458" i="1" a="1"/>
  <c r="AF458" i="1" s="1"/>
  <c r="E366" i="7" s="1"/>
  <c r="T2248" i="1"/>
  <c r="AC2248" i="1"/>
  <c r="AF2248" i="1" a="1"/>
  <c r="AF2248" i="1" s="1"/>
  <c r="E2156" i="7" s="1"/>
  <c r="T710" i="1"/>
  <c r="AF710" i="1" a="1"/>
  <c r="AF710" i="1" s="1"/>
  <c r="E618" i="7" s="1"/>
  <c r="AC710" i="1"/>
  <c r="T1452" i="1"/>
  <c r="AF1452" i="1" a="1"/>
  <c r="AF1452" i="1" s="1"/>
  <c r="E1360" i="7" s="1"/>
  <c r="AC1452" i="1"/>
  <c r="AC1019" i="1"/>
  <c r="T1019" i="1"/>
  <c r="AF1019" i="1" a="1"/>
  <c r="AF1019" i="1" s="1"/>
  <c r="E927" i="7" s="1"/>
  <c r="T1464" i="1"/>
  <c r="AF1464" i="1" a="1"/>
  <c r="AF1464" i="1" s="1"/>
  <c r="E1372" i="7" s="1"/>
  <c r="AC1464" i="1"/>
  <c r="T881" i="1"/>
  <c r="AF881" i="1" a="1"/>
  <c r="AF881" i="1" s="1"/>
  <c r="E789" i="7" s="1"/>
  <c r="AC881" i="1"/>
  <c r="T1222" i="1"/>
  <c r="AF1222" i="1" a="1"/>
  <c r="AF1222" i="1" s="1"/>
  <c r="E1130" i="7" s="1"/>
  <c r="AC1222" i="1"/>
  <c r="T724" i="1"/>
  <c r="AF724" i="1" a="1"/>
  <c r="AF724" i="1" s="1"/>
  <c r="E632" i="7" s="1"/>
  <c r="AC724" i="1"/>
  <c r="T335" i="1"/>
  <c r="AC335" i="1"/>
  <c r="AF335" i="1" a="1"/>
  <c r="AF335" i="1" s="1"/>
  <c r="E243" i="7" s="1"/>
  <c r="AF2374" i="1" a="1"/>
  <c r="AF2374" i="1" s="1"/>
  <c r="E2282" i="7" s="1"/>
  <c r="T2374" i="1"/>
  <c r="AC2374" i="1"/>
  <c r="T2476" i="1"/>
  <c r="AC2476" i="1"/>
  <c r="AF2476" i="1" a="1"/>
  <c r="AF2476" i="1" s="1"/>
  <c r="E2384" i="7" s="1"/>
  <c r="AF1830" i="1" a="1"/>
  <c r="AF1830" i="1" s="1"/>
  <c r="E1738" i="7" s="1"/>
  <c r="AC1830" i="1"/>
  <c r="T1830" i="1"/>
  <c r="AC1090" i="1"/>
  <c r="AF1090" i="1" a="1"/>
  <c r="AF1090" i="1" s="1"/>
  <c r="E998" i="7" s="1"/>
  <c r="T1090" i="1"/>
  <c r="T454" i="1"/>
  <c r="AF454" i="1" a="1"/>
  <c r="AF454" i="1" s="1"/>
  <c r="E362" i="7" s="1"/>
  <c r="AC454" i="1"/>
  <c r="AF3014" i="1" a="1"/>
  <c r="AF3014" i="1" s="1"/>
  <c r="E2922" i="7" s="1"/>
  <c r="T3014" i="1"/>
  <c r="AC3014" i="1"/>
  <c r="AF2325" i="1" a="1"/>
  <c r="AF2325" i="1" s="1"/>
  <c r="E2233" i="7" s="1"/>
  <c r="AC2325" i="1"/>
  <c r="T2325" i="1"/>
  <c r="T3416" i="1"/>
  <c r="AF3416" i="1" a="1"/>
  <c r="AF3416" i="1" s="1"/>
  <c r="AC3416" i="1"/>
  <c r="AC848" i="1"/>
  <c r="T848" i="1"/>
  <c r="AF878" i="1" a="1"/>
  <c r="AF878" i="1" s="1"/>
  <c r="E786" i="7" s="1"/>
  <c r="AC878" i="1"/>
  <c r="AF1377" i="1" a="1"/>
  <c r="AF1377" i="1" s="1"/>
  <c r="E1285" i="7" s="1"/>
  <c r="AC1377" i="1"/>
  <c r="T1482" i="1"/>
  <c r="AC1482" i="1"/>
  <c r="AF226" i="1" a="1"/>
  <c r="AF226" i="1" s="1"/>
  <c r="E134" i="7" s="1"/>
  <c r="AC226" i="1"/>
  <c r="T226" i="1"/>
  <c r="T3230" i="1"/>
  <c r="AC3230" i="1"/>
  <c r="AF3230" i="1" a="1"/>
  <c r="AF3230" i="1" s="1"/>
  <c r="T396" i="1"/>
  <c r="AF396" i="1" a="1"/>
  <c r="AF396" i="1" s="1"/>
  <c r="E304" i="7" s="1"/>
  <c r="AC396" i="1"/>
  <c r="T1514" i="1"/>
  <c r="AF1514" i="1" a="1"/>
  <c r="AF1514" i="1" s="1"/>
  <c r="E1422" i="7" s="1"/>
  <c r="AC1514" i="1"/>
  <c r="T350" i="1"/>
  <c r="AF350" i="1" a="1"/>
  <c r="AF350" i="1" s="1"/>
  <c r="E258" i="7" s="1"/>
  <c r="AC350" i="1"/>
  <c r="T714" i="1"/>
  <c r="AC714" i="1"/>
  <c r="AF714" i="1" a="1"/>
  <c r="AF714" i="1" s="1"/>
  <c r="E622" i="7" s="1"/>
  <c r="T1074" i="1"/>
  <c r="AF1074" i="1" a="1"/>
  <c r="AF1074" i="1" s="1"/>
  <c r="E982" i="7" s="1"/>
  <c r="AC1074" i="1"/>
  <c r="T1012" i="1"/>
  <c r="AF1012" i="1" a="1"/>
  <c r="AF1012" i="1" s="1"/>
  <c r="E920" i="7" s="1"/>
  <c r="AC1012" i="1"/>
  <c r="AF2332" i="1" a="1"/>
  <c r="AF2332" i="1" s="1"/>
  <c r="E2240" i="7" s="1"/>
  <c r="AC2332" i="1"/>
  <c r="T2332" i="1"/>
  <c r="AF1846" i="1" a="1"/>
  <c r="AF1846" i="1" s="1"/>
  <c r="E1754" i="7" s="1"/>
  <c r="T1846" i="1"/>
  <c r="AC1846" i="1"/>
  <c r="AF1594" i="1" a="1"/>
  <c r="AF1594" i="1" s="1"/>
  <c r="E1502" i="7" s="1"/>
  <c r="T1594" i="1"/>
  <c r="AC1594" i="1"/>
  <c r="T2783" i="1"/>
  <c r="AF2783" i="1" a="1"/>
  <c r="AF2783" i="1" s="1"/>
  <c r="E2691" i="7" s="1"/>
  <c r="AC2783" i="1"/>
  <c r="AF469" i="1" a="1"/>
  <c r="AF469" i="1" s="1"/>
  <c r="E377" i="7" s="1"/>
  <c r="AC469" i="1"/>
  <c r="AC1797" i="1"/>
  <c r="T1797" i="1"/>
  <c r="AF1797" i="1" a="1"/>
  <c r="AF1797" i="1" s="1"/>
  <c r="E1705" i="7" s="1"/>
  <c r="T1069" i="1"/>
  <c r="AC1069" i="1"/>
  <c r="AF1069" i="1" a="1"/>
  <c r="AF1069" i="1" s="1"/>
  <c r="E977" i="7" s="1"/>
  <c r="T1882" i="1"/>
  <c r="AF1882" i="1" a="1"/>
  <c r="AF1882" i="1" s="1"/>
  <c r="E1790" i="7" s="1"/>
  <c r="AC1882" i="1"/>
  <c r="T1011" i="1"/>
  <c r="AC1011" i="1"/>
  <c r="AF1011" i="1" a="1"/>
  <c r="AF1011" i="1" s="1"/>
  <c r="E919" i="7" s="1"/>
  <c r="AC2803" i="1"/>
  <c r="AF2803" i="1" a="1"/>
  <c r="AF2803" i="1" s="1"/>
  <c r="E2711" i="7" s="1"/>
  <c r="T2803" i="1"/>
  <c r="AF2287" i="1" a="1"/>
  <c r="AF2287" i="1" s="1"/>
  <c r="E2195" i="7" s="1"/>
  <c r="T2287" i="1"/>
  <c r="AC2287" i="1"/>
  <c r="AF1791" i="1" a="1"/>
  <c r="AF1791" i="1" s="1"/>
  <c r="E1699" i="7" s="1"/>
  <c r="AC1791" i="1"/>
  <c r="T1791" i="1"/>
  <c r="T328" i="1"/>
  <c r="AC328" i="1"/>
  <c r="AF328" i="1" a="1"/>
  <c r="AF328" i="1" s="1"/>
  <c r="E236" i="7" s="1"/>
  <c r="AC3478" i="1"/>
  <c r="AF3478" i="1" a="1"/>
  <c r="AF3478" i="1" s="1"/>
  <c r="T3478" i="1"/>
  <c r="AC3255" i="1"/>
  <c r="T3255" i="1"/>
  <c r="AF3255" i="1" a="1"/>
  <c r="AF3255" i="1" s="1"/>
  <c r="AC1229" i="1"/>
  <c r="T1229" i="1"/>
  <c r="AF1229" i="1" a="1"/>
  <c r="AF1229" i="1" s="1"/>
  <c r="E1137" i="7" s="1"/>
  <c r="AC313" i="1"/>
  <c r="AF313" i="1" a="1"/>
  <c r="AF313" i="1" s="1"/>
  <c r="E221" i="7" s="1"/>
  <c r="T313" i="1"/>
  <c r="T559" i="1"/>
  <c r="AF559" i="1" a="1"/>
  <c r="AF559" i="1" s="1"/>
  <c r="E467" i="7" s="1"/>
  <c r="AC559" i="1"/>
  <c r="T381" i="1"/>
  <c r="AF381" i="1" a="1"/>
  <c r="AF381" i="1" s="1"/>
  <c r="E289" i="7" s="1"/>
  <c r="AC381" i="1"/>
  <c r="AF3157" i="1" a="1"/>
  <c r="AF3157" i="1" s="1"/>
  <c r="T3157" i="1"/>
  <c r="AC3157" i="1"/>
  <c r="AF2812" i="1" a="1"/>
  <c r="AF2812" i="1" s="1"/>
  <c r="E2720" i="7" s="1"/>
  <c r="AC2812" i="1"/>
  <c r="T2812" i="1"/>
  <c r="T2242" i="1"/>
  <c r="AC2242" i="1"/>
  <c r="AF2242" i="1" a="1"/>
  <c r="AF2242" i="1" s="1"/>
  <c r="E2150" i="7" s="1"/>
  <c r="T3450" i="1"/>
  <c r="AF3450" i="1" a="1"/>
  <c r="AF3450" i="1" s="1"/>
  <c r="AC3450" i="1"/>
  <c r="AF2445" i="1" a="1"/>
  <c r="AF2445" i="1" s="1"/>
  <c r="E2353" i="7" s="1"/>
  <c r="AC2445" i="1"/>
  <c r="T2445" i="1"/>
  <c r="AF2262" i="1" a="1"/>
  <c r="AF2262" i="1" s="1"/>
  <c r="E2170" i="7" s="1"/>
  <c r="T2262" i="1"/>
  <c r="AC2262" i="1"/>
  <c r="AF1780" i="1" a="1"/>
  <c r="AF1780" i="1" s="1"/>
  <c r="E1688" i="7" s="1"/>
  <c r="AC1780" i="1"/>
  <c r="T1780" i="1"/>
  <c r="AC2039" i="1"/>
  <c r="AF2039" i="1" a="1"/>
  <c r="AF2039" i="1" s="1"/>
  <c r="E1947" i="7" s="1"/>
  <c r="T2039" i="1"/>
  <c r="T1591" i="1"/>
  <c r="AC1591" i="1"/>
  <c r="AF1591" i="1" a="1"/>
  <c r="AF1591" i="1" s="1"/>
  <c r="E1499" i="7" s="1"/>
  <c r="AC3429" i="1"/>
  <c r="T3429" i="1"/>
  <c r="AF3429" i="1" a="1"/>
  <c r="AF3429" i="1" s="1"/>
  <c r="AC3053" i="1"/>
  <c r="AF3053" i="1" a="1"/>
  <c r="AF3053" i="1" s="1"/>
  <c r="E2961" i="7" s="1"/>
  <c r="T3053" i="1"/>
  <c r="AC2614" i="1"/>
  <c r="AF2614" i="1" a="1"/>
  <c r="AF2614" i="1" s="1"/>
  <c r="E2522" i="7" s="1"/>
  <c r="T2614" i="1"/>
  <c r="AF635" i="1" a="1"/>
  <c r="AF635" i="1" s="1"/>
  <c r="E543" i="7" s="1"/>
  <c r="AC635" i="1"/>
  <c r="T635" i="1"/>
  <c r="T3162" i="1"/>
  <c r="AC3162" i="1"/>
  <c r="AF3162" i="1" a="1"/>
  <c r="AF3162" i="1" s="1"/>
  <c r="AF1009" i="1" a="1"/>
  <c r="AF1009" i="1" s="1"/>
  <c r="E917" i="7" s="1"/>
  <c r="T1009" i="1"/>
  <c r="AC1009" i="1"/>
  <c r="AF3391" i="1" a="1"/>
  <c r="AF3391" i="1" s="1"/>
  <c r="AC3391" i="1"/>
  <c r="T3391" i="1"/>
  <c r="AC3050" i="1"/>
  <c r="T3050" i="1"/>
  <c r="AF3050" i="1" a="1"/>
  <c r="AF3050" i="1" s="1"/>
  <c r="E2958" i="7" s="1"/>
  <c r="AC2396" i="1"/>
  <c r="AF2396" i="1" a="1"/>
  <c r="AF2396" i="1" s="1"/>
  <c r="E2304" i="7" s="1"/>
  <c r="T2396" i="1"/>
  <c r="AF2533" i="1" a="1"/>
  <c r="AF2533" i="1" s="1"/>
  <c r="E2441" i="7" s="1"/>
  <c r="AC2533" i="1"/>
  <c r="T2533" i="1"/>
  <c r="AF3192" i="1" a="1"/>
  <c r="AF3192" i="1" s="1"/>
  <c r="AC3192" i="1"/>
  <c r="T3192" i="1"/>
  <c r="AC2069" i="1"/>
  <c r="T2069" i="1"/>
  <c r="AF2069" i="1" a="1"/>
  <c r="AF2069" i="1" s="1"/>
  <c r="E1977" i="7" s="1"/>
  <c r="AF3085" i="1" a="1"/>
  <c r="AF3085" i="1" s="1"/>
  <c r="E2993" i="7" s="1"/>
  <c r="AC3085" i="1"/>
  <c r="T3085" i="1"/>
  <c r="T1979" i="1"/>
  <c r="AC1979" i="1"/>
  <c r="AF1979" i="1" a="1"/>
  <c r="AF1979" i="1" s="1"/>
  <c r="E1887" i="7" s="1"/>
  <c r="AF1275" i="1" a="1"/>
  <c r="AF1275" i="1" s="1"/>
  <c r="E1183" i="7" s="1"/>
  <c r="AC1275" i="1"/>
  <c r="T1275" i="1"/>
  <c r="T2577" i="1"/>
  <c r="AF2577" i="1" a="1"/>
  <c r="AF2577" i="1" s="1"/>
  <c r="E2485" i="7" s="1"/>
  <c r="AC2577" i="1"/>
  <c r="T568" i="1"/>
  <c r="AC568" i="1"/>
  <c r="AF2170" i="1" a="1"/>
  <c r="AF2170" i="1" s="1"/>
  <c r="E2078" i="7" s="1"/>
  <c r="AC2170" i="1"/>
  <c r="T2170" i="1"/>
  <c r="AF2579" i="1" a="1"/>
  <c r="AF2579" i="1" s="1"/>
  <c r="E2487" i="7" s="1"/>
  <c r="AC2579" i="1"/>
  <c r="T2579" i="1"/>
  <c r="AF3185" i="1" a="1"/>
  <c r="AF3185" i="1" s="1"/>
  <c r="AC3185" i="1"/>
  <c r="T3185" i="1"/>
  <c r="T2324" i="1"/>
  <c r="AC2324" i="1"/>
  <c r="T2358" i="1"/>
  <c r="AC2358" i="1"/>
  <c r="AF2358" i="1" a="1"/>
  <c r="AF2358" i="1" s="1"/>
  <c r="E2266" i="7" s="1"/>
  <c r="AC3301" i="1"/>
  <c r="AF3301" i="1" a="1"/>
  <c r="AF3301" i="1" s="1"/>
  <c r="T3301" i="1"/>
  <c r="AF3364" i="1" a="1"/>
  <c r="AF3364" i="1" s="1"/>
  <c r="T3364" i="1"/>
  <c r="AC3364" i="1"/>
  <c r="T3056" i="1"/>
  <c r="AF3056" i="1" a="1"/>
  <c r="AF3056" i="1" s="1"/>
  <c r="E2964" i="7" s="1"/>
  <c r="AC3056" i="1"/>
  <c r="AC2450" i="1"/>
  <c r="T2450" i="1"/>
  <c r="AF2450" i="1" a="1"/>
  <c r="AF2450" i="1" s="1"/>
  <c r="E2358" i="7" s="1"/>
  <c r="AF2681" i="1" a="1"/>
  <c r="AF2681" i="1" s="1"/>
  <c r="E2589" i="7" s="1"/>
  <c r="AC2681" i="1"/>
  <c r="T2681" i="1"/>
  <c r="T893" i="1"/>
  <c r="AC893" i="1"/>
  <c r="AF893" i="1" a="1"/>
  <c r="AF893" i="1" s="1"/>
  <c r="E801" i="7" s="1"/>
  <c r="AC2883" i="1"/>
  <c r="AF2883" i="1" a="1"/>
  <c r="AF2883" i="1" s="1"/>
  <c r="E2791" i="7" s="1"/>
  <c r="T2883" i="1"/>
  <c r="AC2861" i="1"/>
  <c r="AF2861" i="1" a="1"/>
  <c r="AF2861" i="1" s="1"/>
  <c r="E2769" i="7" s="1"/>
  <c r="T2861" i="1"/>
  <c r="T2739" i="1"/>
  <c r="AF2739" i="1" a="1"/>
  <c r="AF2739" i="1" s="1"/>
  <c r="E2647" i="7" s="1"/>
  <c r="AC2739" i="1"/>
  <c r="AF3421" i="1" a="1"/>
  <c r="AF3421" i="1" s="1"/>
  <c r="AC3421" i="1"/>
  <c r="T3421" i="1"/>
  <c r="T3535" i="1"/>
  <c r="AC3535" i="1"/>
  <c r="AF3535" i="1" a="1"/>
  <c r="AF3535" i="1" s="1"/>
  <c r="T3081" i="1"/>
  <c r="AC3081" i="1"/>
  <c r="AF3081" i="1" a="1"/>
  <c r="AF3081" i="1" s="1"/>
  <c r="E2989" i="7" s="1"/>
  <c r="AC2694" i="1"/>
  <c r="T2694" i="1"/>
  <c r="AF2694" i="1" a="1"/>
  <c r="AF2694" i="1" s="1"/>
  <c r="E2602" i="7" s="1"/>
  <c r="AC1568" i="1"/>
  <c r="T1568" i="1"/>
  <c r="AF1568" i="1" a="1"/>
  <c r="AF1568" i="1" s="1"/>
  <c r="E1476" i="7" s="1"/>
  <c r="T2664" i="1"/>
  <c r="AC2664" i="1"/>
  <c r="AF2664" i="1" a="1"/>
  <c r="AF2664" i="1" s="1"/>
  <c r="E2572" i="7" s="1"/>
  <c r="AC1129" i="1"/>
  <c r="AF1129" i="1" a="1"/>
  <c r="AF1129" i="1" s="1"/>
  <c r="E1037" i="7" s="1"/>
  <c r="T1129" i="1"/>
  <c r="AF2955" i="1" a="1"/>
  <c r="AF2955" i="1" s="1"/>
  <c r="E2863" i="7" s="1"/>
  <c r="AC2955" i="1"/>
  <c r="T3329" i="1"/>
  <c r="AF3329" i="1" a="1"/>
  <c r="AF3329" i="1" s="1"/>
  <c r="AC3510" i="1"/>
  <c r="T3510" i="1"/>
  <c r="AF3510" i="1" a="1"/>
  <c r="AF3510" i="1" s="1"/>
  <c r="AC2817" i="1"/>
  <c r="AF2817" i="1" a="1"/>
  <c r="AF2817" i="1" s="1"/>
  <c r="E2725" i="7" s="1"/>
  <c r="T2855" i="1"/>
  <c r="AC2855" i="1"/>
  <c r="AF2855" i="1" a="1"/>
  <c r="AF2855" i="1" s="1"/>
  <c r="E2763" i="7" s="1"/>
  <c r="T1566" i="1"/>
  <c r="AF1566" i="1" a="1"/>
  <c r="AF1566" i="1" s="1"/>
  <c r="E1474" i="7" s="1"/>
  <c r="AC1566" i="1"/>
  <c r="T3480" i="1"/>
  <c r="AF3480" i="1" a="1"/>
  <c r="AF3480" i="1" s="1"/>
  <c r="AC3480" i="1"/>
  <c r="AF1658" i="1" a="1"/>
  <c r="AF1658" i="1" s="1"/>
  <c r="E1566" i="7" s="1"/>
  <c r="AC1658" i="1"/>
  <c r="AC210" i="1"/>
  <c r="AF210" i="1" a="1"/>
  <c r="AF210" i="1" s="1"/>
  <c r="E118" i="7" s="1"/>
  <c r="T1320" i="1"/>
  <c r="AF1320" i="1" a="1"/>
  <c r="AF1320" i="1" s="1"/>
  <c r="E1228" i="7" s="1"/>
  <c r="AC1320" i="1"/>
  <c r="AC3091" i="1"/>
  <c r="AF3091" i="1" a="1"/>
  <c r="AF3091" i="1" s="1"/>
  <c r="E2999" i="7" s="1"/>
  <c r="T3091" i="1"/>
  <c r="AF2839" i="1" a="1"/>
  <c r="AF2839" i="1" s="1"/>
  <c r="E2747" i="7" s="1"/>
  <c r="T2839" i="1"/>
  <c r="AC2839" i="1"/>
  <c r="T666" i="1"/>
  <c r="AC666" i="1"/>
  <c r="AF666" i="1" a="1"/>
  <c r="AF666" i="1" s="1"/>
  <c r="E574" i="7" s="1"/>
  <c r="T3117" i="1"/>
  <c r="AC3117" i="1"/>
  <c r="AF3117" i="1" a="1"/>
  <c r="AF3117" i="1" s="1"/>
  <c r="T3555" i="1"/>
  <c r="AF3555" i="1" a="1"/>
  <c r="AF3555" i="1" s="1"/>
  <c r="AC3555" i="1"/>
  <c r="AF3306" i="1" a="1"/>
  <c r="AF3306" i="1" s="1"/>
  <c r="T3306" i="1"/>
  <c r="AC3306" i="1"/>
  <c r="AF1211" i="1" a="1"/>
  <c r="AF1211" i="1" s="1"/>
  <c r="E1119" i="7" s="1"/>
  <c r="AC1211" i="1"/>
  <c r="T1211" i="1"/>
  <c r="AC1039" i="1"/>
  <c r="T1039" i="1"/>
  <c r="AF1039" i="1" a="1"/>
  <c r="AF1039" i="1" s="1"/>
  <c r="E947" i="7" s="1"/>
  <c r="T650" i="1"/>
  <c r="AF650" i="1" a="1"/>
  <c r="AF650" i="1" s="1"/>
  <c r="E558" i="7" s="1"/>
  <c r="AC650" i="1"/>
  <c r="T421" i="1"/>
  <c r="AC421" i="1"/>
  <c r="AF421" i="1" a="1"/>
  <c r="AF421" i="1" s="1"/>
  <c r="E329" i="7" s="1"/>
  <c r="AF3119" i="1" a="1"/>
  <c r="AF3119" i="1" s="1"/>
  <c r="T3119" i="1"/>
  <c r="AC3119" i="1"/>
  <c r="T1541" i="1"/>
  <c r="AC1541" i="1"/>
  <c r="AF1541" i="1" a="1"/>
  <c r="AF1541" i="1" s="1"/>
  <c r="E1449" i="7" s="1"/>
  <c r="T1144" i="1"/>
  <c r="AF1144" i="1" a="1"/>
  <c r="AF1144" i="1" s="1"/>
  <c r="E1052" i="7" s="1"/>
  <c r="AC1144" i="1"/>
  <c r="AF889" i="1" a="1"/>
  <c r="AF889" i="1" s="1"/>
  <c r="E797" i="7" s="1"/>
  <c r="T889" i="1"/>
  <c r="AC889" i="1"/>
  <c r="T2185" i="1"/>
  <c r="AC2185" i="1"/>
  <c r="AF2185" i="1" a="1"/>
  <c r="AF2185" i="1" s="1"/>
  <c r="E2093" i="7" s="1"/>
  <c r="T356" i="1"/>
  <c r="AC356" i="1"/>
  <c r="AF356" i="1" a="1"/>
  <c r="AF356" i="1" s="1"/>
  <c r="E264" i="7" s="1"/>
  <c r="AF2075" i="1" a="1"/>
  <c r="AF2075" i="1" s="1"/>
  <c r="E1983" i="7" s="1"/>
  <c r="AC2075" i="1"/>
  <c r="T2075" i="1"/>
  <c r="AC2068" i="1"/>
  <c r="T2068" i="1"/>
  <c r="AF2068" i="1" a="1"/>
  <c r="AF2068" i="1" s="1"/>
  <c r="E1976" i="7" s="1"/>
  <c r="T602" i="1"/>
  <c r="AF602" i="1" a="1"/>
  <c r="AF602" i="1" s="1"/>
  <c r="E510" i="7" s="1"/>
  <c r="AC602" i="1"/>
  <c r="AF983" i="1" a="1"/>
  <c r="AF983" i="1" s="1"/>
  <c r="E891" i="7" s="1"/>
  <c r="T983" i="1"/>
  <c r="AC983" i="1"/>
  <c r="AC2762" i="1"/>
  <c r="AF2762" i="1" a="1"/>
  <c r="AF2762" i="1" s="1"/>
  <c r="E2670" i="7" s="1"/>
  <c r="T2762" i="1"/>
  <c r="T2749" i="1"/>
  <c r="AF2749" i="1" a="1"/>
  <c r="AF2749" i="1" s="1"/>
  <c r="E2657" i="7" s="1"/>
  <c r="AC2749" i="1"/>
  <c r="AC3077" i="1"/>
  <c r="AF3077" i="1" a="1"/>
  <c r="AF3077" i="1" s="1"/>
  <c r="E2985" i="7" s="1"/>
  <c r="T3077" i="1"/>
  <c r="AC2969" i="1"/>
  <c r="T2969" i="1"/>
  <c r="AF2969" i="1" a="1"/>
  <c r="AF2969" i="1" s="1"/>
  <c r="E2877" i="7" s="1"/>
  <c r="AC2537" i="1"/>
  <c r="AF2537" i="1" a="1"/>
  <c r="AF2537" i="1" s="1"/>
  <c r="E2445" i="7" s="1"/>
  <c r="T2537" i="1"/>
  <c r="T2543" i="1"/>
  <c r="AC2543" i="1"/>
  <c r="AF2543" i="1" a="1"/>
  <c r="AF2543" i="1" s="1"/>
  <c r="E2451" i="7" s="1"/>
  <c r="AF231" i="1" a="1"/>
  <c r="AF231" i="1" s="1"/>
  <c r="E139" i="7" s="1"/>
  <c r="AC231" i="1"/>
  <c r="T231" i="1"/>
  <c r="AC2899" i="1"/>
  <c r="T2899" i="1"/>
  <c r="AF2899" i="1" a="1"/>
  <c r="AF2899" i="1" s="1"/>
  <c r="E2807" i="7" s="1"/>
  <c r="AF3382" i="1" a="1"/>
  <c r="AF3382" i="1" s="1"/>
  <c r="AC3382" i="1"/>
  <c r="T3382" i="1"/>
  <c r="AF342" i="1" a="1"/>
  <c r="AF342" i="1" s="1"/>
  <c r="E250" i="7" s="1"/>
  <c r="AC342" i="1"/>
  <c r="T342" i="1"/>
  <c r="T1883" i="1"/>
  <c r="AF1883" i="1" a="1"/>
  <c r="AF1883" i="1" s="1"/>
  <c r="E1791" i="7" s="1"/>
  <c r="AC1883" i="1"/>
  <c r="AF825" i="1" a="1"/>
  <c r="AF825" i="1" s="1"/>
  <c r="E733" i="7" s="1"/>
  <c r="AC825" i="1"/>
  <c r="T825" i="1"/>
  <c r="AC2815" i="1"/>
  <c r="T2815" i="1"/>
  <c r="AF2815" i="1" a="1"/>
  <c r="AF2815" i="1" s="1"/>
  <c r="E2723" i="7" s="1"/>
  <c r="AF1328" i="1" a="1"/>
  <c r="AF1328" i="1" s="1"/>
  <c r="E1236" i="7" s="1"/>
  <c r="AC1328" i="1"/>
  <c r="T1328" i="1"/>
  <c r="T2566" i="1"/>
  <c r="AC2566" i="1"/>
  <c r="AF2566" i="1" a="1"/>
  <c r="AF2566" i="1" s="1"/>
  <c r="E2474" i="7" s="1"/>
  <c r="T2019" i="1"/>
  <c r="AC2019" i="1"/>
  <c r="AF2019" i="1" a="1"/>
  <c r="AF2019" i="1" s="1"/>
  <c r="E1927" i="7" s="1"/>
  <c r="T3426" i="1"/>
  <c r="AC3426" i="1"/>
  <c r="AF3426" i="1" a="1"/>
  <c r="AF3426" i="1" s="1"/>
  <c r="AC1522" i="1"/>
  <c r="AF1522" i="1" a="1"/>
  <c r="AF1522" i="1" s="1"/>
  <c r="E1430" i="7" s="1"/>
  <c r="T1522" i="1"/>
  <c r="T2546" i="1"/>
  <c r="AC2546" i="1"/>
  <c r="AF2546" i="1" a="1"/>
  <c r="AF2546" i="1" s="1"/>
  <c r="E2454" i="7" s="1"/>
  <c r="T216" i="1"/>
  <c r="AF216" i="1" a="1"/>
  <c r="AF216" i="1" s="1"/>
  <c r="E124" i="7" s="1"/>
  <c r="AC216" i="1"/>
  <c r="T1292" i="1"/>
  <c r="AC1292" i="1"/>
  <c r="AF1292" i="1" a="1"/>
  <c r="AF1292" i="1" s="1"/>
  <c r="E1200" i="7" s="1"/>
  <c r="AF1415" i="1" a="1"/>
  <c r="AF1415" i="1" s="1"/>
  <c r="E1323" i="7" s="1"/>
  <c r="AC1415" i="1"/>
  <c r="T1415" i="1"/>
  <c r="T1920" i="1"/>
  <c r="AF1920" i="1" a="1"/>
  <c r="AF1920" i="1" s="1"/>
  <c r="E1828" i="7" s="1"/>
  <c r="AC1920" i="1"/>
  <c r="T2368" i="1"/>
  <c r="AC2368" i="1"/>
  <c r="AF2368" i="1" a="1"/>
  <c r="AF2368" i="1" s="1"/>
  <c r="E2276" i="7" s="1"/>
  <c r="AF2333" i="1" a="1"/>
  <c r="AF2333" i="1" s="1"/>
  <c r="E2241" i="7" s="1"/>
  <c r="T2333" i="1"/>
  <c r="AC2333" i="1"/>
  <c r="T600" i="1"/>
  <c r="AC600" i="1"/>
  <c r="AF600" i="1" a="1"/>
  <c r="AF600" i="1" s="1"/>
  <c r="E508" i="7" s="1"/>
  <c r="AF2574" i="1" a="1"/>
  <c r="AF2574" i="1" s="1"/>
  <c r="E2482" i="7" s="1"/>
  <c r="AC2574" i="1"/>
  <c r="T2574" i="1"/>
  <c r="AF3347" i="1" a="1"/>
  <c r="AF3347" i="1" s="1"/>
  <c r="T3347" i="1"/>
  <c r="AC3347" i="1"/>
  <c r="AC967" i="1"/>
  <c r="AF967" i="1" a="1"/>
  <c r="AF967" i="1" s="1"/>
  <c r="E875" i="7" s="1"/>
  <c r="T967" i="1"/>
  <c r="AF3073" i="1" a="1"/>
  <c r="AF3073" i="1" s="1"/>
  <c r="E2981" i="7" s="1"/>
  <c r="T3073" i="1"/>
  <c r="AC3073" i="1"/>
  <c r="AF942" i="1" a="1"/>
  <c r="AF942" i="1" s="1"/>
  <c r="E850" i="7" s="1"/>
  <c r="AC942" i="1"/>
  <c r="T942" i="1"/>
  <c r="T141" i="1"/>
  <c r="AF141" i="1" a="1"/>
  <c r="AF141" i="1" s="1"/>
  <c r="E49" i="7" s="1"/>
  <c r="AC141" i="1"/>
  <c r="AF254" i="1" a="1"/>
  <c r="AF254" i="1" s="1"/>
  <c r="E162" i="7" s="1"/>
  <c r="AC254" i="1"/>
  <c r="T254" i="1"/>
  <c r="T1109" i="1"/>
  <c r="AC1109" i="1"/>
  <c r="AF1109" i="1" a="1"/>
  <c r="AF1109" i="1" s="1"/>
  <c r="E1017" i="7" s="1"/>
  <c r="AC1581" i="1"/>
  <c r="AF1581" i="1" a="1"/>
  <c r="AF1581" i="1" s="1"/>
  <c r="E1489" i="7" s="1"/>
  <c r="T1581" i="1"/>
  <c r="AC1204" i="1"/>
  <c r="T1204" i="1"/>
  <c r="AF1204" i="1" a="1"/>
  <c r="AF1204" i="1" s="1"/>
  <c r="E1112" i="7" s="1"/>
  <c r="AF1310" i="1" a="1"/>
  <c r="AF1310" i="1" s="1"/>
  <c r="E1218" i="7" s="1"/>
  <c r="T1310" i="1"/>
  <c r="AC1310" i="1"/>
  <c r="AF1902" i="1" a="1"/>
  <c r="AF1902" i="1" s="1"/>
  <c r="E1810" i="7" s="1"/>
  <c r="T1902" i="1"/>
  <c r="AC1902" i="1"/>
  <c r="AC2976" i="1"/>
  <c r="T2976" i="1"/>
  <c r="AF2976" i="1" a="1"/>
  <c r="AF2976" i="1" s="1"/>
  <c r="E2884" i="7" s="1"/>
  <c r="T2275" i="1"/>
  <c r="AC2275" i="1"/>
  <c r="AF2275" i="1" a="1"/>
  <c r="AF2275" i="1" s="1"/>
  <c r="E2183" i="7" s="1"/>
  <c r="AF2473" i="1" a="1"/>
  <c r="AF2473" i="1" s="1"/>
  <c r="E2381" i="7" s="1"/>
  <c r="T2473" i="1"/>
  <c r="AC2473" i="1"/>
  <c r="T3497" i="1"/>
  <c r="AC3497" i="1"/>
  <c r="AF3497" i="1" a="1"/>
  <c r="AF3497" i="1" s="1"/>
  <c r="AF3464" i="1" a="1"/>
  <c r="AF3464" i="1" s="1"/>
  <c r="AC3464" i="1"/>
  <c r="T3464" i="1"/>
  <c r="T2488" i="1"/>
  <c r="AF2488" i="1" a="1"/>
  <c r="AF2488" i="1" s="1"/>
  <c r="E2396" i="7" s="1"/>
  <c r="AC2488" i="1"/>
  <c r="T281" i="1"/>
  <c r="AC281" i="1"/>
  <c r="AF281" i="1" a="1"/>
  <c r="AF281" i="1" s="1"/>
  <c r="E189" i="7" s="1"/>
  <c r="AF1792" i="1" a="1"/>
  <c r="AF1792" i="1" s="1"/>
  <c r="E1700" i="7" s="1"/>
  <c r="T1792" i="1"/>
  <c r="AC1792" i="1"/>
  <c r="AF728" i="1" a="1"/>
  <c r="AF728" i="1" s="1"/>
  <c r="E636" i="7" s="1"/>
  <c r="AC728" i="1"/>
  <c r="T728" i="1"/>
  <c r="T754" i="1"/>
  <c r="AF754" i="1" a="1"/>
  <c r="AF754" i="1" s="1"/>
  <c r="E662" i="7" s="1"/>
  <c r="AC754" i="1"/>
  <c r="T1698" i="1"/>
  <c r="AF1692" i="1" a="1"/>
  <c r="AF1692" i="1" s="1"/>
  <c r="E1600" i="7" s="1"/>
  <c r="T1692" i="1"/>
  <c r="AC1692" i="1"/>
  <c r="T282" i="1"/>
  <c r="AC282" i="1"/>
  <c r="AF282" i="1" a="1"/>
  <c r="AF282" i="1" s="1"/>
  <c r="E190" i="7" s="1"/>
  <c r="AF2216" i="1" a="1"/>
  <c r="AF2216" i="1" s="1"/>
  <c r="E2124" i="7" s="1"/>
  <c r="AC2216" i="1"/>
  <c r="T2216" i="1"/>
  <c r="AC1247" i="1"/>
  <c r="AF1247" i="1" a="1"/>
  <c r="AF1247" i="1" s="1"/>
  <c r="E1155" i="7" s="1"/>
  <c r="T1247" i="1"/>
  <c r="AC1199" i="1"/>
  <c r="AF1199" i="1" a="1"/>
  <c r="AF1199" i="1" s="1"/>
  <c r="E1107" i="7" s="1"/>
  <c r="T1199" i="1"/>
  <c r="T993" i="1"/>
  <c r="AC993" i="1"/>
  <c r="AF993" i="1" a="1"/>
  <c r="AF993" i="1" s="1"/>
  <c r="E901" i="7" s="1"/>
  <c r="AF3422" i="1" a="1"/>
  <c r="AF3422" i="1" s="1"/>
  <c r="T3422" i="1"/>
  <c r="AC3422" i="1"/>
  <c r="AC1625" i="1"/>
  <c r="T1625" i="1"/>
  <c r="AF1625" i="1" a="1"/>
  <c r="AF1625" i="1" s="1"/>
  <c r="E1533" i="7" s="1"/>
  <c r="T824" i="1"/>
  <c r="AF824" i="1" a="1"/>
  <c r="AF824" i="1" s="1"/>
  <c r="E732" i="7" s="1"/>
  <c r="AC824" i="1"/>
  <c r="AC3433" i="1"/>
  <c r="T3433" i="1"/>
  <c r="AF3433" i="1" a="1"/>
  <c r="AF3433" i="1" s="1"/>
  <c r="AC2460" i="1"/>
  <c r="T2460" i="1"/>
  <c r="AF2460" i="1" a="1"/>
  <c r="AF2460" i="1" s="1"/>
  <c r="E2368" i="7" s="1"/>
  <c r="AF3521" i="1" a="1"/>
  <c r="AF3521" i="1" s="1"/>
  <c r="AC3521" i="1"/>
  <c r="T3521" i="1"/>
  <c r="T1280" i="1"/>
  <c r="AC1280" i="1"/>
  <c r="AF1280" i="1" a="1"/>
  <c r="AF1280" i="1" s="1"/>
  <c r="E1188" i="7" s="1"/>
  <c r="T1863" i="1"/>
  <c r="AC1863" i="1"/>
  <c r="AF1863" i="1" a="1"/>
  <c r="AF1863" i="1" s="1"/>
  <c r="E1771" i="7" s="1"/>
  <c r="AF988" i="1" a="1"/>
  <c r="AF988" i="1" s="1"/>
  <c r="E896" i="7" s="1"/>
  <c r="T988" i="1"/>
  <c r="AC988" i="1"/>
  <c r="AC1972" i="1"/>
  <c r="T1972" i="1"/>
  <c r="AF1972" i="1" a="1"/>
  <c r="AF1972" i="1" s="1"/>
  <c r="E1880" i="7" s="1"/>
  <c r="AC472" i="1"/>
  <c r="T472" i="1"/>
  <c r="AF472" i="1" a="1"/>
  <c r="AF472" i="1" s="1"/>
  <c r="E380" i="7" s="1"/>
  <c r="T2145" i="1"/>
  <c r="AF2145" i="1" a="1"/>
  <c r="AF2145" i="1" s="1"/>
  <c r="E2053" i="7" s="1"/>
  <c r="AC2145" i="1"/>
  <c r="AC142" i="1"/>
  <c r="T142" i="1"/>
  <c r="AF142" i="1" a="1"/>
  <c r="AF142" i="1" s="1"/>
  <c r="E50" i="7" s="1"/>
  <c r="AF899" i="1" a="1"/>
  <c r="AF899" i="1" s="1"/>
  <c r="E807" i="7" s="1"/>
  <c r="AC899" i="1"/>
  <c r="T899" i="1"/>
  <c r="AC809" i="1"/>
  <c r="AF809" i="1" a="1"/>
  <c r="AF809" i="1" s="1"/>
  <c r="E717" i="7" s="1"/>
  <c r="T809" i="1"/>
  <c r="T234" i="1"/>
  <c r="AF234" i="1" a="1"/>
  <c r="AF234" i="1" s="1"/>
  <c r="E142" i="7" s="1"/>
  <c r="AC234" i="1"/>
  <c r="AC177" i="1"/>
  <c r="T177" i="1"/>
  <c r="AF177" i="1" a="1"/>
  <c r="AF177" i="1" s="1"/>
  <c r="E85" i="7" s="1"/>
  <c r="AF884" i="1" a="1"/>
  <c r="AF884" i="1" s="1"/>
  <c r="E792" i="7" s="1"/>
  <c r="AC884" i="1"/>
  <c r="T884" i="1"/>
  <c r="AF3318" i="1" a="1"/>
  <c r="AF3318" i="1" s="1"/>
  <c r="AC3318" i="1"/>
  <c r="T3318" i="1"/>
  <c r="T309" i="1"/>
  <c r="AC309" i="1"/>
  <c r="AF309" i="1" a="1"/>
  <c r="AF309" i="1" s="1"/>
  <c r="E217" i="7" s="1"/>
  <c r="AF172" i="1" a="1"/>
  <c r="AF172" i="1" s="1"/>
  <c r="E80" i="7" s="1"/>
  <c r="AC172" i="1"/>
  <c r="T172" i="1"/>
  <c r="AF361" i="1" a="1"/>
  <c r="AF361" i="1" s="1"/>
  <c r="E269" i="7" s="1"/>
  <c r="T361" i="1"/>
  <c r="AC361" i="1"/>
  <c r="AC532" i="1"/>
  <c r="T532" i="1"/>
  <c r="AF532" i="1" a="1"/>
  <c r="AF532" i="1" s="1"/>
  <c r="E440" i="7" s="1"/>
  <c r="AC914" i="1"/>
  <c r="T914" i="1"/>
  <c r="AF914" i="1" a="1"/>
  <c r="AF914" i="1" s="1"/>
  <c r="E822" i="7" s="1"/>
  <c r="T2228" i="1"/>
  <c r="AC2228" i="1"/>
  <c r="AF2228" i="1" a="1"/>
  <c r="AF2228" i="1" s="1"/>
  <c r="E2136" i="7" s="1"/>
  <c r="AF542" i="1" a="1"/>
  <c r="AF542" i="1" s="1"/>
  <c r="E450" i="7" s="1"/>
  <c r="T542" i="1"/>
  <c r="AF1730" i="1" a="1"/>
  <c r="AF1730" i="1" s="1"/>
  <c r="E1638" i="7" s="1"/>
  <c r="T1730" i="1"/>
  <c r="AF1713" i="1" a="1"/>
  <c r="AF1713" i="1" s="1"/>
  <c r="E1621" i="7" s="1"/>
  <c r="T1713" i="1"/>
  <c r="AC964" i="1"/>
  <c r="AF964" i="1" a="1"/>
  <c r="AF964" i="1" s="1"/>
  <c r="E872" i="7" s="1"/>
  <c r="AC1102" i="1"/>
  <c r="AF1102" i="1" a="1"/>
  <c r="AF1102" i="1" s="1"/>
  <c r="E1010" i="7" s="1"/>
  <c r="T1102" i="1"/>
  <c r="AF2491" i="1" a="1"/>
  <c r="AF2491" i="1" s="1"/>
  <c r="E2399" i="7" s="1"/>
  <c r="AC2491" i="1"/>
  <c r="T2491" i="1"/>
  <c r="AC1992" i="1"/>
  <c r="AF1992" i="1" a="1"/>
  <c r="AF1992" i="1" s="1"/>
  <c r="E1900" i="7" s="1"/>
  <c r="T1992" i="1"/>
  <c r="AF2240" i="1" a="1"/>
  <c r="AF2240" i="1" s="1"/>
  <c r="E2148" i="7" s="1"/>
  <c r="T2240" i="1"/>
  <c r="AC2240" i="1"/>
  <c r="AF366" i="1" a="1"/>
  <c r="AF366" i="1" s="1"/>
  <c r="E274" i="7" s="1"/>
  <c r="AC366" i="1"/>
  <c r="T366" i="1"/>
  <c r="T2138" i="1"/>
  <c r="AC2138" i="1"/>
  <c r="AF2138" i="1" a="1"/>
  <c r="AF2138" i="1" s="1"/>
  <c r="E2046" i="7" s="1"/>
  <c r="AF1756" i="1" a="1"/>
  <c r="AF1756" i="1" s="1"/>
  <c r="E1664" i="7" s="1"/>
  <c r="AC1756" i="1"/>
  <c r="T1756" i="1"/>
  <c r="T263" i="1"/>
  <c r="AF263" i="1" a="1"/>
  <c r="AF263" i="1" s="1"/>
  <c r="E171" i="7" s="1"/>
  <c r="AC263" i="1"/>
  <c r="AF2056" i="1" a="1"/>
  <c r="AF2056" i="1" s="1"/>
  <c r="E1964" i="7" s="1"/>
  <c r="T2056" i="1"/>
  <c r="AC2056" i="1"/>
  <c r="AF533" i="1" a="1"/>
  <c r="AF533" i="1" s="1"/>
  <c r="E441" i="7" s="1"/>
  <c r="T533" i="1"/>
  <c r="AC533" i="1"/>
  <c r="AC711" i="1"/>
  <c r="T711" i="1"/>
  <c r="AF711" i="1" a="1"/>
  <c r="AF711" i="1" s="1"/>
  <c r="E619" i="7" s="1"/>
  <c r="AF2059" i="1" a="1"/>
  <c r="AF2059" i="1" s="1"/>
  <c r="E1967" i="7" s="1"/>
  <c r="AC2059" i="1"/>
  <c r="T2059" i="1"/>
  <c r="AC2206" i="1"/>
  <c r="AF2206" i="1" a="1"/>
  <c r="AF2206" i="1" s="1"/>
  <c r="E2114" i="7" s="1"/>
  <c r="T2206" i="1"/>
  <c r="T3386" i="1"/>
  <c r="AF3386" i="1" a="1"/>
  <c r="AF3386" i="1" s="1"/>
  <c r="AC1396" i="1"/>
  <c r="T1396" i="1"/>
  <c r="AF1396" i="1" a="1"/>
  <c r="AF1396" i="1" s="1"/>
  <c r="E1304" i="7" s="1"/>
  <c r="AF796" i="1" a="1"/>
  <c r="AF796" i="1" s="1"/>
  <c r="E704" i="7" s="1"/>
  <c r="T796" i="1"/>
  <c r="AC796" i="1"/>
  <c r="AC2601" i="1"/>
  <c r="T2601" i="1"/>
  <c r="AF2601" i="1" a="1"/>
  <c r="AF2601" i="1" s="1"/>
  <c r="E2509" i="7" s="1"/>
  <c r="AC1697" i="1"/>
  <c r="AF1697" i="1" a="1"/>
  <c r="AF1697" i="1" s="1"/>
  <c r="E1605" i="7" s="1"/>
  <c r="T1697" i="1"/>
  <c r="T3570" i="1"/>
  <c r="AC3570" i="1"/>
  <c r="AF3570" i="1" a="1"/>
  <c r="AF3570" i="1" s="1"/>
  <c r="AC270" i="1"/>
  <c r="T270" i="1"/>
  <c r="AF270" i="1" a="1"/>
  <c r="AF270" i="1" s="1"/>
  <c r="E178" i="7" s="1"/>
  <c r="T1814" i="1"/>
  <c r="AC1814" i="1"/>
  <c r="AF1814" i="1" a="1"/>
  <c r="AF1814" i="1" s="1"/>
  <c r="E1722" i="7" s="1"/>
  <c r="AF1243" i="1" a="1"/>
  <c r="AF1243" i="1" s="1"/>
  <c r="E1151" i="7" s="1"/>
  <c r="T1243" i="1"/>
  <c r="AC1243" i="1"/>
  <c r="AF1097" i="1" a="1"/>
  <c r="AF1097" i="1" s="1"/>
  <c r="E1005" i="7" s="1"/>
  <c r="AC1097" i="1"/>
  <c r="T1097" i="1"/>
  <c r="T324" i="1"/>
  <c r="AC324" i="1"/>
  <c r="AF324" i="1" a="1"/>
  <c r="AF324" i="1" s="1"/>
  <c r="E232" i="7" s="1"/>
  <c r="AF1141" i="1" a="1"/>
  <c r="AF1141" i="1" s="1"/>
  <c r="E1049" i="7" s="1"/>
  <c r="T1141" i="1"/>
  <c r="AC1141" i="1"/>
  <c r="AC285" i="1"/>
  <c r="AF285" i="1" a="1"/>
  <c r="AF285" i="1" s="1"/>
  <c r="E193" i="7" s="1"/>
  <c r="T285" i="1"/>
  <c r="T900" i="1"/>
  <c r="AC900" i="1"/>
  <c r="AF900" i="1" a="1"/>
  <c r="AF900" i="1" s="1"/>
  <c r="E808" i="7" s="1"/>
  <c r="AF1079" i="1" a="1"/>
  <c r="AF1079" i="1" s="1"/>
  <c r="E987" i="7" s="1"/>
  <c r="AC1079" i="1"/>
  <c r="T1079" i="1"/>
  <c r="AF2255" i="1" a="1"/>
  <c r="AF2255" i="1" s="1"/>
  <c r="E2163" i="7" s="1"/>
  <c r="AC2255" i="1"/>
  <c r="T2255" i="1"/>
  <c r="AC166" i="1"/>
  <c r="AF166" i="1" a="1"/>
  <c r="AF166" i="1" s="1"/>
  <c r="E74" i="7" s="1"/>
  <c r="T166" i="1"/>
  <c r="AF182" i="1" a="1"/>
  <c r="AF182" i="1" s="1"/>
  <c r="E90" i="7" s="1"/>
  <c r="AC182" i="1"/>
  <c r="T182" i="1"/>
  <c r="AC131" i="1"/>
  <c r="T131" i="1"/>
  <c r="AF131" i="1" a="1"/>
  <c r="AF131" i="1" s="1"/>
  <c r="E39" i="7" s="1"/>
  <c r="AF2622" i="1" a="1"/>
  <c r="AF2622" i="1" s="1"/>
  <c r="E2530" i="7" s="1"/>
  <c r="AC2622" i="1"/>
  <c r="T2622" i="1"/>
  <c r="T2823" i="1"/>
  <c r="AC2823" i="1"/>
  <c r="AF2823" i="1" a="1"/>
  <c r="AF2823" i="1" s="1"/>
  <c r="E2731" i="7" s="1"/>
  <c r="AF744" i="1" a="1"/>
  <c r="AF744" i="1" s="1"/>
  <c r="E652" i="7" s="1"/>
  <c r="T744" i="1"/>
  <c r="AC744" i="1"/>
  <c r="AF1221" i="1" a="1"/>
  <c r="AF1221" i="1" s="1"/>
  <c r="E1129" i="7" s="1"/>
  <c r="T1221" i="1"/>
  <c r="AC1221" i="1"/>
  <c r="AC1154" i="1"/>
  <c r="AF1154" i="1" a="1"/>
  <c r="AF1154" i="1" s="1"/>
  <c r="E1062" i="7" s="1"/>
  <c r="T1154" i="1"/>
  <c r="T362" i="1"/>
  <c r="AC362" i="1"/>
  <c r="AF362" i="1" a="1"/>
  <c r="AF362" i="1" s="1"/>
  <c r="E270" i="7" s="1"/>
  <c r="AC164" i="1"/>
  <c r="T164" i="1"/>
  <c r="AF164" i="1" a="1"/>
  <c r="AF164" i="1" s="1"/>
  <c r="E72" i="7" s="1"/>
  <c r="AF1480" i="1" a="1"/>
  <c r="AF1480" i="1" s="1"/>
  <c r="E1388" i="7" s="1"/>
  <c r="AC1480" i="1"/>
  <c r="T1480" i="1"/>
  <c r="AC484" i="1"/>
  <c r="T484" i="1"/>
  <c r="AF484" i="1" a="1"/>
  <c r="AF484" i="1" s="1"/>
  <c r="E392" i="7" s="1"/>
  <c r="AC919" i="1"/>
  <c r="T919" i="1"/>
  <c r="AF919" i="1" a="1"/>
  <c r="AF919" i="1" s="1"/>
  <c r="E827" i="7" s="1"/>
  <c r="AF743" i="1" a="1"/>
  <c r="AF743" i="1" s="1"/>
  <c r="E651" i="7" s="1"/>
  <c r="AC743" i="1"/>
  <c r="T743" i="1"/>
  <c r="T808" i="1"/>
  <c r="AC808" i="1"/>
  <c r="AF808" i="1" a="1"/>
  <c r="AF808" i="1" s="1"/>
  <c r="E716" i="7" s="1"/>
  <c r="AF1481" i="1" a="1"/>
  <c r="AF1481" i="1" s="1"/>
  <c r="E1389" i="7" s="1"/>
  <c r="AC1481" i="1"/>
  <c r="T1481" i="1"/>
  <c r="AC3009" i="1"/>
  <c r="T3009" i="1"/>
  <c r="AF3009" i="1" a="1"/>
  <c r="AF3009" i="1" s="1"/>
  <c r="E2917" i="7" s="1"/>
  <c r="T1314" i="1"/>
  <c r="AF1314" i="1" a="1"/>
  <c r="AF1314" i="1" s="1"/>
  <c r="E1222" i="7" s="1"/>
  <c r="AC1314" i="1"/>
  <c r="T638" i="1"/>
  <c r="AC638" i="1"/>
  <c r="AF638" i="1" a="1"/>
  <c r="AF638" i="1" s="1"/>
  <c r="E546" i="7" s="1"/>
  <c r="AF1148" i="1" a="1"/>
  <c r="AF1148" i="1" s="1"/>
  <c r="E1056" i="7" s="1"/>
  <c r="T1148" i="1"/>
  <c r="AC1148" i="1"/>
  <c r="AF1409" i="1" a="1"/>
  <c r="AF1409" i="1" s="1"/>
  <c r="E1317" i="7" s="1"/>
  <c r="AC1409" i="1"/>
  <c r="T1409" i="1"/>
  <c r="T290" i="1"/>
  <c r="AC290" i="1"/>
  <c r="AF290" i="1" a="1"/>
  <c r="AF290" i="1" s="1"/>
  <c r="E198" i="7" s="1"/>
  <c r="AC2885" i="1"/>
  <c r="T2885" i="1"/>
  <c r="AF2885" i="1" a="1"/>
  <c r="AF2885" i="1" s="1"/>
  <c r="E2793" i="7" s="1"/>
  <c r="AF2094" i="1" a="1"/>
  <c r="AF2094" i="1" s="1"/>
  <c r="E2002" i="7" s="1"/>
  <c r="AC2094" i="1"/>
  <c r="T2094" i="1"/>
  <c r="AF1614" i="1" a="1"/>
  <c r="AF1614" i="1" s="1"/>
  <c r="E1522" i="7" s="1"/>
  <c r="AC1614" i="1"/>
  <c r="T1614" i="1"/>
  <c r="AF785" i="1" a="1"/>
  <c r="AF785" i="1" s="1"/>
  <c r="E693" i="7" s="1"/>
  <c r="AC785" i="1"/>
  <c r="AF1137" i="1" a="1"/>
  <c r="AF1137" i="1" s="1"/>
  <c r="E1045" i="7" s="1"/>
  <c r="T1137" i="1"/>
  <c r="AF573" i="1" a="1"/>
  <c r="AF573" i="1" s="1"/>
  <c r="E481" i="7" s="1"/>
  <c r="AC573" i="1"/>
  <c r="T573" i="1"/>
  <c r="T872" i="1"/>
  <c r="AC872" i="1"/>
  <c r="AF872" i="1" a="1"/>
  <c r="AF872" i="1" s="1"/>
  <c r="E780" i="7" s="1"/>
  <c r="AC1769" i="1"/>
  <c r="T1769" i="1"/>
  <c r="AF1769" i="1" a="1"/>
  <c r="AF1769" i="1" s="1"/>
  <c r="E1677" i="7" s="1"/>
  <c r="T1723" i="1"/>
  <c r="AC1723" i="1"/>
  <c r="AF1723" i="1" a="1"/>
  <c r="AF1723" i="1" s="1"/>
  <c r="E1631" i="7" s="1"/>
  <c r="AC3190" i="1"/>
  <c r="AF3190" i="1" a="1"/>
  <c r="AF3190" i="1" s="1"/>
  <c r="T3190" i="1"/>
  <c r="AF1322" i="1" a="1"/>
  <c r="AF1322" i="1" s="1"/>
  <c r="E1230" i="7" s="1"/>
  <c r="T1322" i="1"/>
  <c r="AC1322" i="1"/>
  <c r="T3176" i="1"/>
  <c r="AC3176" i="1"/>
  <c r="AF3176" i="1" a="1"/>
  <c r="AF3176" i="1" s="1"/>
  <c r="AC2503" i="1"/>
  <c r="AF2503" i="1" a="1"/>
  <c r="AF2503" i="1" s="1"/>
  <c r="E2411" i="7" s="1"/>
  <c r="T2503" i="1"/>
  <c r="AF2504" i="1" a="1"/>
  <c r="AF2504" i="1" s="1"/>
  <c r="E2412" i="7" s="1"/>
  <c r="T2504" i="1"/>
  <c r="AC2504" i="1"/>
  <c r="AF476" i="1" a="1"/>
  <c r="AF476" i="1" s="1"/>
  <c r="E384" i="7" s="1"/>
  <c r="T476" i="1"/>
  <c r="AC476" i="1"/>
  <c r="T1084" i="1"/>
  <c r="AF1084" i="1" a="1"/>
  <c r="AF1084" i="1" s="1"/>
  <c r="E992" i="7" s="1"/>
  <c r="AC1084" i="1"/>
  <c r="T1170" i="1"/>
  <c r="AC1170" i="1"/>
  <c r="AF1170" i="1" a="1"/>
  <c r="AF1170" i="1" s="1"/>
  <c r="E1078" i="7" s="1"/>
  <c r="AF1873" i="1" a="1"/>
  <c r="AF1873" i="1" s="1"/>
  <c r="E1781" i="7" s="1"/>
  <c r="T1873" i="1"/>
  <c r="AC1873" i="1"/>
  <c r="AF1537" i="1" a="1"/>
  <c r="AF1537" i="1" s="1"/>
  <c r="E1445" i="7" s="1"/>
  <c r="T1537" i="1"/>
  <c r="AC1537" i="1"/>
  <c r="AC971" i="1"/>
  <c r="AF971" i="1" a="1"/>
  <c r="AF971" i="1" s="1"/>
  <c r="E879" i="7" s="1"/>
  <c r="T971" i="1"/>
  <c r="T189" i="1"/>
  <c r="AC189" i="1"/>
  <c r="AF189" i="1" a="1"/>
  <c r="AF189" i="1" s="1"/>
  <c r="E97" i="7" s="1"/>
  <c r="AF1705" i="1" a="1"/>
  <c r="AF1705" i="1" s="1"/>
  <c r="E1613" i="7" s="1"/>
  <c r="AC1705" i="1"/>
  <c r="T1705" i="1"/>
  <c r="T525" i="1"/>
  <c r="AF525" i="1" a="1"/>
  <c r="AF525" i="1" s="1"/>
  <c r="E433" i="7" s="1"/>
  <c r="AC525" i="1"/>
  <c r="AC1236" i="1"/>
  <c r="T1236" i="1"/>
  <c r="AF1236" i="1" a="1"/>
  <c r="AF1236" i="1" s="1"/>
  <c r="E1144" i="7" s="1"/>
  <c r="AF1570" i="1" a="1"/>
  <c r="AF1570" i="1" s="1"/>
  <c r="E1478" i="7" s="1"/>
  <c r="T1570" i="1"/>
  <c r="AC1570" i="1"/>
  <c r="AF447" i="1" a="1"/>
  <c r="AF447" i="1" s="1"/>
  <c r="E355" i="7" s="1"/>
  <c r="T447" i="1"/>
  <c r="AC447" i="1"/>
  <c r="AF3379" i="1" a="1"/>
  <c r="AF3379" i="1" s="1"/>
  <c r="AC3379" i="1"/>
  <c r="T3379" i="1"/>
  <c r="T675" i="1"/>
  <c r="AC675" i="1"/>
  <c r="AF675" i="1" a="1"/>
  <c r="AF675" i="1" s="1"/>
  <c r="E583" i="7" s="1"/>
  <c r="AC2424" i="1"/>
  <c r="T2424" i="1"/>
  <c r="AF2424" i="1" a="1"/>
  <c r="AF2424" i="1" s="1"/>
  <c r="E2332" i="7" s="1"/>
  <c r="AC3000" i="1"/>
  <c r="AF3000" i="1" a="1"/>
  <c r="AF3000" i="1" s="1"/>
  <c r="E2908" i="7" s="1"/>
  <c r="T3000" i="1"/>
  <c r="AC531" i="1"/>
  <c r="AF531" i="1" a="1"/>
  <c r="AF531" i="1" s="1"/>
  <c r="E439" i="7" s="1"/>
  <c r="T531" i="1"/>
  <c r="AF3187" i="1" a="1"/>
  <c r="AF3187" i="1" s="1"/>
  <c r="T3187" i="1"/>
  <c r="AC3187" i="1"/>
  <c r="T3419" i="1"/>
  <c r="AC3419" i="1"/>
  <c r="AF3419" i="1" a="1"/>
  <c r="AF3419" i="1" s="1"/>
  <c r="AC3065" i="1"/>
  <c r="T3065" i="1"/>
  <c r="AF3065" i="1" a="1"/>
  <c r="AF3065" i="1" s="1"/>
  <c r="E2973" i="7" s="1"/>
  <c r="AC2913" i="1"/>
  <c r="AF2913" i="1" a="1"/>
  <c r="AF2913" i="1" s="1"/>
  <c r="E2821" i="7" s="1"/>
  <c r="T2913" i="1"/>
  <c r="AC3239" i="1"/>
  <c r="T3239" i="1"/>
  <c r="AF3239" i="1" a="1"/>
  <c r="AF3239" i="1" s="1"/>
  <c r="AC2290" i="1"/>
  <c r="AF2290" i="1" a="1"/>
  <c r="AF2290" i="1" s="1"/>
  <c r="E2198" i="7" s="1"/>
  <c r="T2290" i="1"/>
  <c r="T895" i="1"/>
  <c r="AF895" i="1" a="1"/>
  <c r="AF895" i="1" s="1"/>
  <c r="E803" i="7" s="1"/>
  <c r="AC895" i="1"/>
  <c r="AC241" i="1"/>
  <c r="T241" i="1"/>
  <c r="AF241" i="1" a="1"/>
  <c r="AF241" i="1" s="1"/>
  <c r="E149" i="7" s="1"/>
  <c r="AF1747" i="1" a="1"/>
  <c r="AF1747" i="1" s="1"/>
  <c r="E1655" i="7" s="1"/>
  <c r="AC1747" i="1"/>
  <c r="T1747" i="1"/>
  <c r="AF2183" i="1" a="1"/>
  <c r="AF2183" i="1" s="1"/>
  <c r="E2091" i="7" s="1"/>
  <c r="AC2183" i="1"/>
  <c r="T2183" i="1"/>
  <c r="AF2468" i="1" a="1"/>
  <c r="AF2468" i="1" s="1"/>
  <c r="E2376" i="7" s="1"/>
  <c r="T2468" i="1"/>
  <c r="AC2468" i="1"/>
  <c r="AF2849" i="1" a="1"/>
  <c r="AF2849" i="1" s="1"/>
  <c r="E2757" i="7" s="1"/>
  <c r="AC2849" i="1"/>
  <c r="T2849" i="1"/>
  <c r="AC1508" i="1"/>
  <c r="AF1508" i="1" a="1"/>
  <c r="AF1508" i="1" s="1"/>
  <c r="E1416" i="7" s="1"/>
  <c r="T1508" i="1"/>
  <c r="AC1978" i="1"/>
  <c r="T1978" i="1"/>
  <c r="AF1978" i="1" a="1"/>
  <c r="AF1978" i="1" s="1"/>
  <c r="E1886" i="7" s="1"/>
  <c r="AC2632" i="1"/>
  <c r="AF2632" i="1" a="1"/>
  <c r="AF2632" i="1" s="1"/>
  <c r="E2540" i="7" s="1"/>
  <c r="T2632" i="1"/>
  <c r="AF2890" i="1" a="1"/>
  <c r="AF2890" i="1" s="1"/>
  <c r="E2798" i="7" s="1"/>
  <c r="AC2890" i="1"/>
  <c r="T2890" i="1"/>
  <c r="AC2028" i="1"/>
  <c r="AF2028" i="1" a="1"/>
  <c r="AF2028" i="1" s="1"/>
  <c r="E1936" i="7" s="1"/>
  <c r="T2028" i="1"/>
  <c r="AF2975" i="1" a="1"/>
  <c r="AF2975" i="1" s="1"/>
  <c r="E2883" i="7" s="1"/>
  <c r="T2975" i="1"/>
  <c r="AC2975" i="1"/>
  <c r="AC2798" i="1"/>
  <c r="T2798" i="1"/>
  <c r="AF2798" i="1" a="1"/>
  <c r="AF2798" i="1" s="1"/>
  <c r="E2706" i="7" s="1"/>
  <c r="AC2878" i="1"/>
  <c r="AF2878" i="1" a="1"/>
  <c r="AF2878" i="1" s="1"/>
  <c r="E2786" i="7" s="1"/>
  <c r="T2878" i="1"/>
  <c r="AF3380" i="1" a="1"/>
  <c r="AF3380" i="1" s="1"/>
  <c r="AC3380" i="1"/>
  <c r="T3380" i="1"/>
  <c r="AF3520" i="1" a="1"/>
  <c r="AF3520" i="1" s="1"/>
  <c r="T3520" i="1"/>
  <c r="AC3520" i="1"/>
  <c r="AC2809" i="1"/>
  <c r="T2809" i="1"/>
  <c r="AF2809" i="1" a="1"/>
  <c r="AF2809" i="1" s="1"/>
  <c r="E2717" i="7" s="1"/>
  <c r="T925" i="1"/>
  <c r="AF925" i="1" a="1"/>
  <c r="AF925" i="1" s="1"/>
  <c r="E833" i="7" s="1"/>
  <c r="AC925" i="1"/>
  <c r="AC2915" i="1"/>
  <c r="T2915" i="1"/>
  <c r="AF2915" i="1" a="1"/>
  <c r="AF2915" i="1" s="1"/>
  <c r="E2823" i="7" s="1"/>
  <c r="AC2067" i="1"/>
  <c r="T2067" i="1"/>
  <c r="AF2067" i="1" a="1"/>
  <c r="AF2067" i="1" s="1"/>
  <c r="E1975" i="7" s="1"/>
  <c r="AC2200" i="1"/>
  <c r="AF2200" i="1" a="1"/>
  <c r="AF2200" i="1" s="1"/>
  <c r="E2108" i="7" s="1"/>
  <c r="T2200" i="1"/>
  <c r="AF3303" i="1" a="1"/>
  <c r="AF3303" i="1" s="1"/>
  <c r="T3303" i="1"/>
  <c r="AC3303" i="1"/>
  <c r="AF2862" i="1" a="1"/>
  <c r="AF2862" i="1" s="1"/>
  <c r="E2770" i="7" s="1"/>
  <c r="AC2862" i="1"/>
  <c r="T2862" i="1"/>
  <c r="T3484" i="1"/>
  <c r="AC3484" i="1"/>
  <c r="AF1017" i="1" a="1"/>
  <c r="AF1017" i="1" s="1"/>
  <c r="E925" i="7" s="1"/>
  <c r="AC1017" i="1"/>
  <c r="T2449" i="1"/>
  <c r="AC2449" i="1"/>
  <c r="AC3522" i="1"/>
  <c r="AF3522" i="1" a="1"/>
  <c r="AF3522" i="1" s="1"/>
  <c r="T3032" i="1"/>
  <c r="AC3032" i="1"/>
  <c r="AF3032" i="1" a="1"/>
  <c r="AF3032" i="1" s="1"/>
  <c r="E2940" i="7" s="1"/>
  <c r="AF1967" i="1" a="1"/>
  <c r="AF1967" i="1" s="1"/>
  <c r="E1875" i="7" s="1"/>
  <c r="T1967" i="1"/>
  <c r="AC1967" i="1"/>
  <c r="AF1315" i="1" a="1"/>
  <c r="AF1315" i="1" s="1"/>
  <c r="E1223" i="7" s="1"/>
  <c r="T1315" i="1"/>
  <c r="AC1315" i="1"/>
  <c r="AC2142" i="1"/>
  <c r="T2142" i="1"/>
  <c r="AF2142" i="1" a="1"/>
  <c r="AF2142" i="1" s="1"/>
  <c r="E2050" i="7" s="1"/>
  <c r="T1738" i="1"/>
  <c r="AC1738" i="1"/>
  <c r="AF1738" i="1" a="1"/>
  <c r="AF1738" i="1" s="1"/>
  <c r="E1646" i="7" s="1"/>
  <c r="AF2365" i="1" a="1"/>
  <c r="AF2365" i="1" s="1"/>
  <c r="E2273" i="7" s="1"/>
  <c r="AC2365" i="1"/>
  <c r="T2365" i="1"/>
  <c r="AF3344" i="1" a="1"/>
  <c r="AF3344" i="1" s="1"/>
  <c r="AC3344" i="1"/>
  <c r="T3344" i="1"/>
  <c r="AF3152" i="1" a="1"/>
  <c r="AF3152" i="1" s="1"/>
  <c r="AC3152" i="1"/>
  <c r="T3152" i="1"/>
  <c r="AF1971" i="1" a="1"/>
  <c r="AF1971" i="1" s="1"/>
  <c r="E1879" i="7" s="1"/>
  <c r="T1971" i="1"/>
  <c r="AC1971" i="1"/>
  <c r="AF1147" i="1" a="1"/>
  <c r="AF1147" i="1" s="1"/>
  <c r="E1055" i="7" s="1"/>
  <c r="AC1147" i="1"/>
  <c r="T1147" i="1"/>
  <c r="AF2780" i="1" a="1"/>
  <c r="AF2780" i="1" s="1"/>
  <c r="E2688" i="7" s="1"/>
  <c r="AC2780" i="1"/>
  <c r="T2780" i="1"/>
  <c r="T2271" i="1"/>
  <c r="AC2271" i="1"/>
  <c r="AF2271" i="1" a="1"/>
  <c r="AF2271" i="1" s="1"/>
  <c r="E2179" i="7" s="1"/>
  <c r="AF2371" i="1" a="1"/>
  <c r="AF2371" i="1" s="1"/>
  <c r="E2279" i="7" s="1"/>
  <c r="AC2371" i="1"/>
  <c r="T2371" i="1"/>
  <c r="T2592" i="1"/>
  <c r="AC2592" i="1"/>
  <c r="AF2592" i="1" a="1"/>
  <c r="AF2592" i="1" s="1"/>
  <c r="E2500" i="7" s="1"/>
  <c r="AF2896" i="1" a="1"/>
  <c r="AF2896" i="1" s="1"/>
  <c r="E2804" i="7" s="1"/>
  <c r="T2896" i="1"/>
  <c r="AC2152" i="1"/>
  <c r="T2152" i="1"/>
  <c r="AF2152" i="1" a="1"/>
  <c r="AF2152" i="1" s="1"/>
  <c r="E2060" i="7" s="1"/>
  <c r="AC3567" i="1"/>
  <c r="T3567" i="1"/>
  <c r="AF3567" i="1" a="1"/>
  <c r="AF3567" i="1" s="1"/>
  <c r="AC2522" i="1"/>
  <c r="AF2522" i="1" a="1"/>
  <c r="AF2522" i="1" s="1"/>
  <c r="E2430" i="7" s="1"/>
  <c r="AF2448" i="1" a="1"/>
  <c r="AF2448" i="1" s="1"/>
  <c r="E2356" i="7" s="1"/>
  <c r="T2448" i="1"/>
  <c r="AC2448" i="1"/>
  <c r="AF2336" i="1" a="1"/>
  <c r="AF2336" i="1" s="1"/>
  <c r="E2244" i="7" s="1"/>
  <c r="AC2336" i="1"/>
  <c r="T2336" i="1"/>
  <c r="AF1699" i="1" a="1"/>
  <c r="AF1699" i="1" s="1"/>
  <c r="E1607" i="7" s="1"/>
  <c r="T1699" i="1"/>
  <c r="AC1699" i="1"/>
  <c r="T3204" i="1"/>
  <c r="AC3204" i="1"/>
  <c r="AF3204" i="1" a="1"/>
  <c r="AF3204" i="1" s="1"/>
  <c r="AF2822" i="1" a="1"/>
  <c r="AF2822" i="1" s="1"/>
  <c r="E2730" i="7" s="1"/>
  <c r="AC2822" i="1"/>
  <c r="T2822" i="1"/>
  <c r="AF3458" i="1" a="1"/>
  <c r="AF3458" i="1" s="1"/>
  <c r="T3458" i="1"/>
  <c r="AC3124" i="1"/>
  <c r="T3124" i="1"/>
  <c r="AC1801" i="1"/>
  <c r="AF1801" i="1" a="1"/>
  <c r="AF1801" i="1" s="1"/>
  <c r="E1709" i="7" s="1"/>
  <c r="AC2492" i="1"/>
  <c r="T2492" i="1"/>
  <c r="AF2492" i="1" a="1"/>
  <c r="AF2492" i="1" s="1"/>
  <c r="E2400" i="7" s="1"/>
  <c r="T1391" i="1"/>
  <c r="AF1391" i="1" a="1"/>
  <c r="AF1391" i="1" s="1"/>
  <c r="E1299" i="7" s="1"/>
  <c r="AC1391" i="1"/>
  <c r="T2357" i="1"/>
  <c r="AF2357" i="1" a="1"/>
  <c r="AF2357" i="1" s="1"/>
  <c r="E2265" i="7" s="1"/>
  <c r="AC2357" i="1"/>
  <c r="T2987" i="1"/>
  <c r="AC2987" i="1"/>
  <c r="AF2987" i="1" a="1"/>
  <c r="AF2987" i="1" s="1"/>
  <c r="E2895" i="7" s="1"/>
  <c r="AF2321" i="1" a="1"/>
  <c r="AF2321" i="1" s="1"/>
  <c r="E2229" i="7" s="1"/>
  <c r="T2321" i="1"/>
  <c r="AC2321" i="1"/>
  <c r="AC1640" i="1"/>
  <c r="T1640" i="1"/>
  <c r="AF1640" i="1" a="1"/>
  <c r="AF1640" i="1" s="1"/>
  <c r="E1548" i="7" s="1"/>
  <c r="AF3135" i="1" a="1"/>
  <c r="AF3135" i="1" s="1"/>
  <c r="T3135" i="1"/>
  <c r="AC3135" i="1"/>
  <c r="AC2720" i="1"/>
  <c r="T2720" i="1"/>
  <c r="AF2720" i="1" a="1"/>
  <c r="AF2720" i="1" s="1"/>
  <c r="E2628" i="7" s="1"/>
  <c r="T2773" i="1"/>
  <c r="AC2773" i="1"/>
  <c r="AF2773" i="1" a="1"/>
  <c r="AF2773" i="1" s="1"/>
  <c r="E2681" i="7" s="1"/>
  <c r="AF3165" i="1" a="1"/>
  <c r="AF3165" i="1" s="1"/>
  <c r="T3165" i="1"/>
  <c r="AC3165" i="1"/>
  <c r="AC2025" i="1"/>
  <c r="AF2025" i="1" a="1"/>
  <c r="AF2025" i="1" s="1"/>
  <c r="E1933" i="7" s="1"/>
  <c r="T2025" i="1"/>
  <c r="AC3074" i="1"/>
  <c r="T3074" i="1"/>
  <c r="AF3074" i="1" a="1"/>
  <c r="AF3074" i="1" s="1"/>
  <c r="E2982" i="7" s="1"/>
  <c r="T2089" i="1"/>
  <c r="AF2089" i="1" a="1"/>
  <c r="AF2089" i="1" s="1"/>
  <c r="E1997" i="7" s="1"/>
  <c r="AC2089" i="1"/>
  <c r="T2845" i="1"/>
  <c r="AC2845" i="1"/>
  <c r="AF2845" i="1" a="1"/>
  <c r="AF2845" i="1" s="1"/>
  <c r="E2753" i="7" s="1"/>
  <c r="T2118" i="1"/>
  <c r="AF2118" i="1" a="1"/>
  <c r="AF2118" i="1" s="1"/>
  <c r="E2026" i="7" s="1"/>
  <c r="AC2118" i="1"/>
  <c r="T1185" i="1"/>
  <c r="AC1185" i="1"/>
  <c r="AF1185" i="1" a="1"/>
  <c r="AF1185" i="1" s="1"/>
  <c r="E1093" i="7" s="1"/>
  <c r="AF2620" i="1" a="1"/>
  <c r="AF2620" i="1" s="1"/>
  <c r="E2528" i="7" s="1"/>
  <c r="T2620" i="1"/>
  <c r="AC2620" i="1"/>
  <c r="AF1837" i="1" a="1"/>
  <c r="AF1837" i="1" s="1"/>
  <c r="E1745" i="7" s="1"/>
  <c r="AC1837" i="1"/>
  <c r="T1837" i="1"/>
  <c r="T3577" i="1"/>
  <c r="AC3577" i="1"/>
  <c r="AF3577" i="1" a="1"/>
  <c r="AF3577" i="1" s="1"/>
  <c r="AF2548" i="1" a="1"/>
  <c r="AF2548" i="1" s="1"/>
  <c r="E2456" i="7" s="1"/>
  <c r="T2548" i="1"/>
  <c r="AC2548" i="1"/>
  <c r="T1803" i="1"/>
  <c r="AF1803" i="1" a="1"/>
  <c r="AF1803" i="1" s="1"/>
  <c r="E1711" i="7" s="1"/>
  <c r="AC1803" i="1"/>
  <c r="T1259" i="1"/>
  <c r="AF1259" i="1" a="1"/>
  <c r="AF1259" i="1" s="1"/>
  <c r="E1167" i="7" s="1"/>
  <c r="AC1259" i="1"/>
  <c r="AC1118" i="1"/>
  <c r="T1118" i="1"/>
  <c r="AF1118" i="1" a="1"/>
  <c r="AF1118" i="1" s="1"/>
  <c r="E1026" i="7" s="1"/>
  <c r="T3350" i="1"/>
  <c r="AC3350" i="1"/>
  <c r="AF3350" i="1" a="1"/>
  <c r="AF3350" i="1" s="1"/>
  <c r="AC2510" i="1"/>
  <c r="AF2510" i="1" a="1"/>
  <c r="AF2510" i="1" s="1"/>
  <c r="E2418" i="7" s="1"/>
  <c r="T2510" i="1"/>
  <c r="AC3170" i="1"/>
  <c r="AF3170" i="1" a="1"/>
  <c r="AF3170" i="1" s="1"/>
  <c r="T3170" i="1"/>
  <c r="AF2005" i="1" a="1"/>
  <c r="AF2005" i="1" s="1"/>
  <c r="E1913" i="7" s="1"/>
  <c r="AC2005" i="1"/>
  <c r="T2005" i="1"/>
  <c r="AF3171" i="1" a="1"/>
  <c r="AF3171" i="1" s="1"/>
  <c r="T3171" i="1"/>
  <c r="AC3171" i="1"/>
  <c r="AF162" i="1" a="1"/>
  <c r="AF162" i="1" s="1"/>
  <c r="E70" i="7" s="1"/>
  <c r="T162" i="1"/>
  <c r="AC162" i="1"/>
  <c r="AF3245" i="1" a="1"/>
  <c r="AF3245" i="1" s="1"/>
  <c r="T3245" i="1"/>
  <c r="AC3245" i="1"/>
  <c r="AC3563" i="1"/>
  <c r="AF3563" i="1" a="1"/>
  <c r="AF3563" i="1" s="1"/>
  <c r="T3563" i="1"/>
  <c r="AF2315" i="1" a="1"/>
  <c r="AF2315" i="1" s="1"/>
  <c r="E2223" i="7" s="1"/>
  <c r="AC2315" i="1"/>
  <c r="T2315" i="1"/>
  <c r="AC2347" i="1"/>
  <c r="T2347" i="1"/>
  <c r="AF2347" i="1" a="1"/>
  <c r="AF2347" i="1" s="1"/>
  <c r="E2255" i="7" s="1"/>
  <c r="T310" i="1"/>
  <c r="AC310" i="1"/>
  <c r="AF310" i="1" a="1"/>
  <c r="AF310" i="1" s="1"/>
  <c r="E218" i="7" s="1"/>
  <c r="AC1924" i="1"/>
  <c r="T1924" i="1"/>
  <c r="AF1924" i="1" a="1"/>
  <c r="AF1924" i="1" s="1"/>
  <c r="E1832" i="7" s="1"/>
  <c r="AC3145" i="1"/>
  <c r="AF3145" i="1" a="1"/>
  <c r="AF3145" i="1" s="1"/>
  <c r="T3145" i="1"/>
  <c r="AF3354" i="1" a="1"/>
  <c r="AF3354" i="1" s="1"/>
  <c r="T3354" i="1"/>
  <c r="AC3354" i="1"/>
  <c r="AF2483" i="1" a="1"/>
  <c r="AF2483" i="1" s="1"/>
  <c r="E2391" i="7" s="1"/>
  <c r="T2483" i="1"/>
  <c r="AC2483" i="1"/>
  <c r="T3424" i="1"/>
  <c r="AC3424" i="1"/>
  <c r="AF3424" i="1" a="1"/>
  <c r="AF3424" i="1" s="1"/>
  <c r="T3527" i="1"/>
  <c r="AC3527" i="1"/>
  <c r="AF3527" i="1" a="1"/>
  <c r="AF3527" i="1" s="1"/>
  <c r="AF3261" i="1" a="1"/>
  <c r="AF3261" i="1" s="1"/>
  <c r="AC3261" i="1"/>
  <c r="T3261" i="1"/>
  <c r="AC3304" i="1"/>
  <c r="T3304" i="1"/>
  <c r="AF3304" i="1" a="1"/>
  <c r="AF3304" i="1" s="1"/>
  <c r="AF390" i="1" a="1"/>
  <c r="AF390" i="1" s="1"/>
  <c r="E298" i="7" s="1"/>
  <c r="AC390" i="1"/>
  <c r="T390" i="1"/>
  <c r="AC716" i="1"/>
  <c r="T716" i="1"/>
  <c r="AF716" i="1" a="1"/>
  <c r="AF716" i="1" s="1"/>
  <c r="E624" i="7" s="1"/>
  <c r="T3332" i="1"/>
  <c r="AF3332" i="1" a="1"/>
  <c r="AF3332" i="1" s="1"/>
  <c r="AC3332" i="1"/>
  <c r="T3546" i="1"/>
  <c r="AF3546" i="1" a="1"/>
  <c r="AF3546" i="1" s="1"/>
  <c r="AC3546" i="1"/>
  <c r="AC1051" i="1"/>
  <c r="AF1051" i="1" a="1"/>
  <c r="AF1051" i="1" s="1"/>
  <c r="E959" i="7" s="1"/>
  <c r="T1051" i="1"/>
  <c r="T664" i="1"/>
  <c r="AF664" i="1" a="1"/>
  <c r="AF664" i="1" s="1"/>
  <c r="E572" i="7" s="1"/>
  <c r="AC664" i="1"/>
  <c r="AF438" i="1" a="1"/>
  <c r="AF438" i="1" s="1"/>
  <c r="E346" i="7" s="1"/>
  <c r="T438" i="1"/>
  <c r="AC438" i="1"/>
  <c r="AF738" i="1" a="1"/>
  <c r="AF738" i="1" s="1"/>
  <c r="E646" i="7" s="1"/>
  <c r="AC738" i="1"/>
  <c r="T738" i="1"/>
  <c r="AC457" i="1"/>
  <c r="AF457" i="1" a="1"/>
  <c r="AF457" i="1" s="1"/>
  <c r="E365" i="7" s="1"/>
  <c r="T457" i="1"/>
  <c r="AF2689" i="1" a="1"/>
  <c r="AF2689" i="1" s="1"/>
  <c r="E2597" i="7" s="1"/>
  <c r="T2689" i="1"/>
  <c r="AC2689" i="1"/>
  <c r="AF2079" i="1" a="1"/>
  <c r="AF2079" i="1" s="1"/>
  <c r="E1987" i="7" s="1"/>
  <c r="AC2079" i="1"/>
  <c r="T2079" i="1"/>
  <c r="T3115" i="1"/>
  <c r="AC3115" i="1"/>
  <c r="AF3115" i="1" a="1"/>
  <c r="AF3115" i="1" s="1"/>
  <c r="T2175" i="1"/>
  <c r="AC2175" i="1"/>
  <c r="AF2175" i="1" a="1"/>
  <c r="AF2175" i="1" s="1"/>
  <c r="E2083" i="7" s="1"/>
  <c r="AF3226" i="1" a="1"/>
  <c r="AF3226" i="1" s="1"/>
  <c r="AC3226" i="1"/>
  <c r="T3226" i="1"/>
  <c r="T2131" i="1"/>
  <c r="AC2131" i="1"/>
  <c r="AF2131" i="1" a="1"/>
  <c r="AF2131" i="1" s="1"/>
  <c r="E2039" i="7" s="1"/>
  <c r="AC306" i="1"/>
  <c r="AF306" i="1" a="1"/>
  <c r="AF306" i="1" s="1"/>
  <c r="E214" i="7" s="1"/>
  <c r="T306" i="1"/>
  <c r="AF1116" i="1" a="1"/>
  <c r="AF1116" i="1" s="1"/>
  <c r="E1024" i="7" s="1"/>
  <c r="T1116" i="1"/>
  <c r="AC1116" i="1"/>
  <c r="AC2320" i="1"/>
  <c r="T2320" i="1"/>
  <c r="AF2320" i="1" a="1"/>
  <c r="AF2320" i="1" s="1"/>
  <c r="E2228" i="7" s="1"/>
  <c r="AF1153" i="1" a="1"/>
  <c r="AF1153" i="1" s="1"/>
  <c r="E1061" i="7" s="1"/>
  <c r="T1153" i="1"/>
  <c r="AC1153" i="1"/>
  <c r="AF691" i="1" a="1"/>
  <c r="AF691" i="1" s="1"/>
  <c r="E599" i="7" s="1"/>
  <c r="AC691" i="1"/>
  <c r="T691" i="1"/>
  <c r="AC2867" i="1"/>
  <c r="AF2867" i="1" a="1"/>
  <c r="AF2867" i="1" s="1"/>
  <c r="E2775" i="7" s="1"/>
  <c r="T2867" i="1"/>
  <c r="T2725" i="1"/>
  <c r="AC2725" i="1"/>
  <c r="AF2725" i="1" a="1"/>
  <c r="AF2725" i="1" s="1"/>
  <c r="E2633" i="7" s="1"/>
  <c r="AC3302" i="1"/>
  <c r="AF3302" i="1" a="1"/>
  <c r="AF3302" i="1" s="1"/>
  <c r="T3302" i="1"/>
  <c r="AF3448" i="1" a="1"/>
  <c r="AF3448" i="1" s="1"/>
  <c r="AC3448" i="1"/>
  <c r="T3448" i="1"/>
  <c r="T2669" i="1"/>
  <c r="AC2669" i="1"/>
  <c r="AF2669" i="1" a="1"/>
  <c r="AF2669" i="1" s="1"/>
  <c r="E2577" i="7" s="1"/>
  <c r="T546" i="1"/>
  <c r="AC546" i="1"/>
  <c r="AF546" i="1" a="1"/>
  <c r="AF546" i="1" s="1"/>
  <c r="E454" i="7" s="1"/>
  <c r="AC1940" i="1"/>
  <c r="T1940" i="1"/>
  <c r="AF1940" i="1" a="1"/>
  <c r="AF1940" i="1" s="1"/>
  <c r="E1848" i="7" s="1"/>
  <c r="AC1356" i="1"/>
  <c r="T1356" i="1"/>
  <c r="AF1356" i="1" a="1"/>
  <c r="AF1356" i="1" s="1"/>
  <c r="E1264" i="7" s="1"/>
  <c r="T1910" i="1"/>
  <c r="AC1910" i="1"/>
  <c r="AF1910" i="1" a="1"/>
  <c r="AF1910" i="1" s="1"/>
  <c r="E1818" i="7" s="1"/>
  <c r="AC209" i="1"/>
  <c r="T209" i="1"/>
  <c r="AF209" i="1" a="1"/>
  <c r="AF209" i="1" s="1"/>
  <c r="E117" i="7" s="1"/>
  <c r="AC354" i="1"/>
  <c r="AF354" i="1" a="1"/>
  <c r="AF354" i="1" s="1"/>
  <c r="E262" i="7" s="1"/>
  <c r="T354" i="1"/>
  <c r="T2431" i="1"/>
  <c r="AF2431" i="1" a="1"/>
  <c r="AF2431" i="1" s="1"/>
  <c r="E2339" i="7" s="1"/>
  <c r="AC2431" i="1"/>
  <c r="AF1262" i="1" a="1"/>
  <c r="AF1262" i="1" s="1"/>
  <c r="E1170" i="7" s="1"/>
  <c r="T1262" i="1"/>
  <c r="AC1262" i="1"/>
  <c r="AF3141" i="1" a="1"/>
  <c r="AF3141" i="1" s="1"/>
  <c r="AC3141" i="1"/>
  <c r="T3141" i="1"/>
  <c r="AC2256" i="1"/>
  <c r="T2256" i="1"/>
  <c r="AF2256" i="1" a="1"/>
  <c r="AF2256" i="1" s="1"/>
  <c r="E2164" i="7" s="1"/>
  <c r="T322" i="1"/>
  <c r="AC322" i="1"/>
  <c r="AF322" i="1" a="1"/>
  <c r="AF322" i="1" s="1"/>
  <c r="E230" i="7" s="1"/>
  <c r="AC2029" i="1"/>
  <c r="T2029" i="1"/>
  <c r="AF2029" i="1" a="1"/>
  <c r="AF2029" i="1" s="1"/>
  <c r="E1937" i="7" s="1"/>
  <c r="T192" i="1"/>
  <c r="AC192" i="1"/>
  <c r="AF192" i="1" a="1"/>
  <c r="AF192" i="1" s="1"/>
  <c r="E100" i="7" s="1"/>
  <c r="AC2964" i="1"/>
  <c r="T2964" i="1"/>
  <c r="AF2964" i="1" a="1"/>
  <c r="AF2964" i="1" s="1"/>
  <c r="E2872" i="7" s="1"/>
  <c r="T242" i="1"/>
  <c r="AF242" i="1" a="1"/>
  <c r="AF242" i="1" s="1"/>
  <c r="E150" i="7" s="1"/>
  <c r="AC242" i="1"/>
  <c r="AC229" i="1"/>
  <c r="T229" i="1"/>
  <c r="AF229" i="1" a="1"/>
  <c r="AF229" i="1" s="1"/>
  <c r="E137" i="7" s="1"/>
  <c r="AF1213" i="1" a="1"/>
  <c r="AF1213" i="1" s="1"/>
  <c r="E1121" i="7" s="1"/>
  <c r="AF1155" i="1" a="1"/>
  <c r="AF1155" i="1" s="1"/>
  <c r="E1063" i="7" s="1"/>
  <c r="T1155" i="1"/>
  <c r="AC1155" i="1"/>
  <c r="T2848" i="1"/>
  <c r="AF2848" i="1" a="1"/>
  <c r="AF2848" i="1" s="1"/>
  <c r="E2756" i="7" s="1"/>
  <c r="AC2848" i="1"/>
  <c r="AF1182" i="1" a="1"/>
  <c r="AF1182" i="1" s="1"/>
  <c r="E1090" i="7" s="1"/>
  <c r="AC1182" i="1"/>
  <c r="T1182" i="1"/>
  <c r="T2535" i="1"/>
  <c r="AF2535" i="1" a="1"/>
  <c r="AF2535" i="1" s="1"/>
  <c r="E2443" i="7" s="1"/>
  <c r="AC2535" i="1"/>
  <c r="T179" i="1"/>
  <c r="AF179" i="1" a="1"/>
  <c r="AF179" i="1" s="1"/>
  <c r="E87" i="7" s="1"/>
  <c r="AC179" i="1"/>
  <c r="AF1741" i="1" a="1"/>
  <c r="AF1741" i="1" s="1"/>
  <c r="E1649" i="7" s="1"/>
  <c r="T1741" i="1"/>
  <c r="AC1741" i="1"/>
  <c r="T3063" i="1"/>
  <c r="AF3063" i="1" a="1"/>
  <c r="AF3063" i="1" s="1"/>
  <c r="E2971" i="7" s="1"/>
  <c r="AC3063" i="1"/>
  <c r="AC1016" i="1"/>
  <c r="AF1016" i="1" a="1"/>
  <c r="AF1016" i="1" s="1"/>
  <c r="E924" i="7" s="1"/>
  <c r="T1016" i="1"/>
  <c r="T2986" i="1"/>
  <c r="AF2986" i="1" a="1"/>
  <c r="AF2986" i="1" s="1"/>
  <c r="E2894" i="7" s="1"/>
  <c r="AC2986" i="1"/>
  <c r="AC1897" i="1"/>
  <c r="AF1897" i="1" a="1"/>
  <c r="AF1897" i="1" s="1"/>
  <c r="E1805" i="7" s="1"/>
  <c r="T1897" i="1"/>
  <c r="T3470" i="1"/>
  <c r="AF3470" i="1" a="1"/>
  <c r="AF3470" i="1" s="1"/>
  <c r="AC3470" i="1"/>
  <c r="AF170" i="1" a="1"/>
  <c r="AF170" i="1" s="1"/>
  <c r="E78" i="7" s="1"/>
  <c r="T170" i="1"/>
  <c r="AC170" i="1"/>
  <c r="T1765" i="1"/>
  <c r="AC1765" i="1"/>
  <c r="AF1765" i="1" a="1"/>
  <c r="AF1765" i="1" s="1"/>
  <c r="E1673" i="7" s="1"/>
  <c r="AC2273" i="1"/>
  <c r="AF2273" i="1" a="1"/>
  <c r="AF2273" i="1" s="1"/>
  <c r="E2181" i="7" s="1"/>
  <c r="T2273" i="1"/>
  <c r="AF2531" i="1" a="1"/>
  <c r="AF2531" i="1" s="1"/>
  <c r="E2439" i="7" s="1"/>
  <c r="AC2531" i="1"/>
  <c r="T2531" i="1"/>
  <c r="AF1268" i="1" a="1"/>
  <c r="AF1268" i="1" s="1"/>
  <c r="E1176" i="7" s="1"/>
  <c r="T1268" i="1"/>
  <c r="AC1268" i="1"/>
  <c r="AC3462" i="1"/>
  <c r="T3462" i="1"/>
  <c r="AF3462" i="1" a="1"/>
  <c r="AF3462" i="1" s="1"/>
  <c r="AC1977" i="1"/>
  <c r="AF1977" i="1" a="1"/>
  <c r="AF1977" i="1" s="1"/>
  <c r="E1885" i="7" s="1"/>
  <c r="T1977" i="1"/>
  <c r="AC3581" i="1"/>
  <c r="T3581" i="1"/>
  <c r="AF3581" i="1" a="1"/>
  <c r="AF3581" i="1" s="1"/>
  <c r="AC1473" i="1"/>
  <c r="T1473" i="1"/>
  <c r="AF1473" i="1" a="1"/>
  <c r="AF1473" i="1" s="1"/>
  <c r="E1381" i="7" s="1"/>
  <c r="T1244" i="1"/>
  <c r="AC1244" i="1"/>
  <c r="AF480" i="1" a="1"/>
  <c r="AF480" i="1" s="1"/>
  <c r="E388" i="7" s="1"/>
  <c r="AC480" i="1"/>
  <c r="AF374" i="1" a="1"/>
  <c r="AF374" i="1" s="1"/>
  <c r="E282" i="7" s="1"/>
  <c r="T374" i="1"/>
  <c r="AF1703" i="1" a="1"/>
  <c r="AF1703" i="1" s="1"/>
  <c r="E1611" i="7" s="1"/>
  <c r="AC1703" i="1"/>
  <c r="T1703" i="1"/>
  <c r="AC1088" i="1"/>
  <c r="T1088" i="1"/>
  <c r="AF1088" i="1" a="1"/>
  <c r="AF1088" i="1" s="1"/>
  <c r="E996" i="7" s="1"/>
  <c r="T545" i="1"/>
  <c r="AC545" i="1"/>
  <c r="AF545" i="1" a="1"/>
  <c r="AF545" i="1" s="1"/>
  <c r="E453" i="7" s="1"/>
  <c r="AF1661" i="1" a="1"/>
  <c r="AF1661" i="1" s="1"/>
  <c r="E1569" i="7" s="1"/>
  <c r="T1661" i="1"/>
  <c r="AC1661" i="1"/>
  <c r="T799" i="1"/>
  <c r="AC799" i="1"/>
  <c r="AF799" i="1" a="1"/>
  <c r="AF799" i="1" s="1"/>
  <c r="E707" i="7" s="1"/>
  <c r="AC2813" i="1"/>
  <c r="T2813" i="1"/>
  <c r="AF2813" i="1" a="1"/>
  <c r="AF2813" i="1" s="1"/>
  <c r="E2721" i="7" s="1"/>
  <c r="T2359" i="1"/>
  <c r="AC2359" i="1"/>
  <c r="AF2359" i="1" a="1"/>
  <c r="AF2359" i="1" s="1"/>
  <c r="E2267" i="7" s="1"/>
  <c r="T1906" i="1"/>
  <c r="AF1906" i="1" a="1"/>
  <c r="AF1906" i="1" s="1"/>
  <c r="E1814" i="7" s="1"/>
  <c r="AC1906" i="1"/>
  <c r="AF2958" i="1" a="1"/>
  <c r="AF2958" i="1" s="1"/>
  <c r="E2866" i="7" s="1"/>
  <c r="T2958" i="1"/>
  <c r="AC2958" i="1"/>
  <c r="AC2597" i="1"/>
  <c r="T2597" i="1"/>
  <c r="AF2597" i="1" a="1"/>
  <c r="AF2597" i="1" s="1"/>
  <c r="E2505" i="7" s="1"/>
  <c r="AF2549" i="1" a="1"/>
  <c r="AF2549" i="1" s="1"/>
  <c r="E2457" i="7" s="1"/>
  <c r="T2549" i="1"/>
  <c r="AC2549" i="1"/>
  <c r="T864" i="1"/>
  <c r="AF864" i="1" a="1"/>
  <c r="AF864" i="1" s="1"/>
  <c r="E772" i="7" s="1"/>
  <c r="AC864" i="1"/>
  <c r="AC2388" i="1"/>
  <c r="T2388" i="1"/>
  <c r="AF2388" i="1" a="1"/>
  <c r="AF2388" i="1" s="1"/>
  <c r="E2296" i="7" s="1"/>
  <c r="AF163" i="1" a="1"/>
  <c r="AF163" i="1" s="1"/>
  <c r="E71" i="7" s="1"/>
  <c r="T163" i="1"/>
  <c r="AC163" i="1"/>
  <c r="AC3447" i="1"/>
  <c r="AF3447" i="1" a="1"/>
  <c r="AF3447" i="1" s="1"/>
  <c r="T3447" i="1"/>
  <c r="T462" i="1"/>
  <c r="AC462" i="1"/>
  <c r="AF462" i="1" a="1"/>
  <c r="AF462" i="1" s="1"/>
  <c r="E370" i="7" s="1"/>
  <c r="AC2409" i="1"/>
  <c r="T2409" i="1"/>
  <c r="AF2409" i="1" a="1"/>
  <c r="AF2409" i="1" s="1"/>
  <c r="E2317" i="7" s="1"/>
  <c r="AF1293" i="1" a="1"/>
  <c r="AF1293" i="1" s="1"/>
  <c r="E1201" i="7" s="1"/>
  <c r="T1293" i="1"/>
  <c r="AC1293" i="1"/>
  <c r="AC3259" i="1"/>
  <c r="AF3259" i="1" a="1"/>
  <c r="AF3259" i="1" s="1"/>
  <c r="T3259" i="1"/>
  <c r="T1032" i="1"/>
  <c r="AC1032" i="1"/>
  <c r="AF1032" i="1" a="1"/>
  <c r="AF1032" i="1" s="1"/>
  <c r="E940" i="7" s="1"/>
  <c r="T330" i="1"/>
  <c r="AC330" i="1"/>
  <c r="AF330" i="1" a="1"/>
  <c r="AF330" i="1" s="1"/>
  <c r="E238" i="7" s="1"/>
  <c r="AC1323" i="1"/>
  <c r="T1323" i="1"/>
  <c r="AF1323" i="1" a="1"/>
  <c r="AF1323" i="1" s="1"/>
  <c r="E1231" i="7" s="1"/>
  <c r="AF563" i="1" a="1"/>
  <c r="AF563" i="1" s="1"/>
  <c r="E471" i="7" s="1"/>
  <c r="AC563" i="1"/>
  <c r="T563" i="1"/>
  <c r="AC1403" i="1"/>
  <c r="T1403" i="1"/>
  <c r="AF1403" i="1" a="1"/>
  <c r="AF1403" i="1" s="1"/>
  <c r="E1311" i="7" s="1"/>
  <c r="T1855" i="1"/>
  <c r="AF1855" i="1" a="1"/>
  <c r="AF1855" i="1" s="1"/>
  <c r="E1763" i="7" s="1"/>
  <c r="AC1855" i="1"/>
  <c r="T835" i="1"/>
  <c r="AF835" i="1" a="1"/>
  <c r="AF835" i="1" s="1"/>
  <c r="E743" i="7" s="1"/>
  <c r="AC835" i="1"/>
  <c r="AF2680" i="1" a="1"/>
  <c r="AF2680" i="1" s="1"/>
  <c r="E2588" i="7" s="1"/>
  <c r="AC2680" i="1"/>
  <c r="T2680" i="1"/>
  <c r="AF2920" i="1" a="1"/>
  <c r="AF2920" i="1" s="1"/>
  <c r="E2828" i="7" s="1"/>
  <c r="AC2920" i="1"/>
  <c r="T2920" i="1"/>
  <c r="AC1242" i="1"/>
  <c r="T1242" i="1"/>
  <c r="AF1242" i="1" a="1"/>
  <c r="AF1242" i="1" s="1"/>
  <c r="E1150" i="7" s="1"/>
  <c r="T654" i="1"/>
  <c r="AC654" i="1"/>
  <c r="AF654" i="1" a="1"/>
  <c r="AF654" i="1" s="1"/>
  <c r="E562" i="7" s="1"/>
  <c r="T3208" i="1"/>
  <c r="AC3208" i="1"/>
  <c r="AF3208" i="1" a="1"/>
  <c r="AF3208" i="1" s="1"/>
  <c r="AF898" i="1" a="1"/>
  <c r="AF898" i="1" s="1"/>
  <c r="E806" i="7" s="1"/>
  <c r="T898" i="1"/>
  <c r="AC898" i="1"/>
  <c r="T2891" i="1"/>
  <c r="AC2891" i="1"/>
  <c r="AF2891" i="1" a="1"/>
  <c r="AF2891" i="1" s="1"/>
  <c r="E2799" i="7" s="1"/>
  <c r="AC2781" i="1"/>
  <c r="AF2781" i="1" a="1"/>
  <c r="AF2781" i="1" s="1"/>
  <c r="E2689" i="7" s="1"/>
  <c r="T2781" i="1"/>
  <c r="AF1664" i="1" a="1"/>
  <c r="AF1664" i="1" s="1"/>
  <c r="E1572" i="7" s="1"/>
  <c r="T1664" i="1"/>
  <c r="AC1664" i="1"/>
  <c r="T2507" i="1"/>
  <c r="AF2507" i="1" a="1"/>
  <c r="AF2507" i="1" s="1"/>
  <c r="E2415" i="7" s="1"/>
  <c r="AC2507" i="1"/>
  <c r="T1044" i="1"/>
  <c r="AF1044" i="1" a="1"/>
  <c r="AF1044" i="1" s="1"/>
  <c r="E952" i="7" s="1"/>
  <c r="AC1044" i="1"/>
  <c r="AC818" i="1"/>
  <c r="T818" i="1"/>
  <c r="AF818" i="1" a="1"/>
  <c r="AF818" i="1" s="1"/>
  <c r="E726" i="7" s="1"/>
  <c r="AC218" i="1"/>
  <c r="T218" i="1"/>
  <c r="AF218" i="1" a="1"/>
  <c r="AF218" i="1" s="1"/>
  <c r="E126" i="7" s="1"/>
  <c r="AF1181" i="1" a="1"/>
  <c r="AF1181" i="1" s="1"/>
  <c r="E1089" i="7" s="1"/>
  <c r="AC1181" i="1"/>
  <c r="T1181" i="1"/>
  <c r="T1564" i="1"/>
  <c r="AF1564" i="1" a="1"/>
  <c r="AF1564" i="1" s="1"/>
  <c r="E1472" i="7" s="1"/>
  <c r="AC1564" i="1"/>
  <c r="AF518" i="1" a="1"/>
  <c r="AF518" i="1" s="1"/>
  <c r="E426" i="7" s="1"/>
  <c r="T518" i="1"/>
  <c r="AC518" i="1"/>
  <c r="AC1598" i="1"/>
  <c r="T1598" i="1"/>
  <c r="AF1598" i="1" a="1"/>
  <c r="AF1598" i="1" s="1"/>
  <c r="E1506" i="7" s="1"/>
  <c r="T1848" i="1"/>
  <c r="AC1848" i="1"/>
  <c r="AF1848" i="1" a="1"/>
  <c r="AF1848" i="1" s="1"/>
  <c r="E1756" i="7" s="1"/>
  <c r="AC2337" i="1"/>
  <c r="AF2337" i="1" a="1"/>
  <c r="AF2337" i="1" s="1"/>
  <c r="E2245" i="7" s="1"/>
  <c r="T2337" i="1"/>
  <c r="AF2268" i="1" a="1"/>
  <c r="AF2268" i="1" s="1"/>
  <c r="E2176" i="7" s="1"/>
  <c r="AC2268" i="1"/>
  <c r="T2268" i="1"/>
  <c r="AC1525" i="1"/>
  <c r="AF1525" i="1" a="1"/>
  <c r="AF1525" i="1" s="1"/>
  <c r="E1433" i="7" s="1"/>
  <c r="T1525" i="1"/>
  <c r="T2909" i="1"/>
  <c r="AC2909" i="1"/>
  <c r="AF2909" i="1" a="1"/>
  <c r="AF2909" i="1" s="1"/>
  <c r="E2817" i="7" s="1"/>
  <c r="AF2868" i="1" a="1"/>
  <c r="AF2868" i="1" s="1"/>
  <c r="E2776" i="7" s="1"/>
  <c r="AC2868" i="1"/>
  <c r="T2868" i="1"/>
  <c r="AF1676" i="1" a="1"/>
  <c r="AF1676" i="1" s="1"/>
  <c r="E1584" i="7" s="1"/>
  <c r="T1676" i="1"/>
  <c r="AC1676" i="1"/>
  <c r="AC1563" i="1"/>
  <c r="AF1563" i="1" a="1"/>
  <c r="AF1563" i="1" s="1"/>
  <c r="E1471" i="7" s="1"/>
  <c r="T1563" i="1"/>
  <c r="AF732" i="1" a="1"/>
  <c r="AF732" i="1" s="1"/>
  <c r="E640" i="7" s="1"/>
  <c r="AC732" i="1"/>
  <c r="T732" i="1"/>
  <c r="AC2865" i="1"/>
  <c r="AF2865" i="1" a="1"/>
  <c r="AF2865" i="1" s="1"/>
  <c r="E2773" i="7" s="1"/>
  <c r="T2865" i="1"/>
  <c r="T862" i="1"/>
  <c r="AC862" i="1"/>
  <c r="T240" i="1"/>
  <c r="AF240" i="1" a="1"/>
  <c r="AF240" i="1" s="1"/>
  <c r="E148" i="7" s="1"/>
  <c r="T1379" i="1"/>
  <c r="AF1379" i="1" a="1"/>
  <c r="AF1379" i="1" s="1"/>
  <c r="E1287" i="7" s="1"/>
  <c r="AC3342" i="1"/>
  <c r="AF3342" i="1" a="1"/>
  <c r="AF3342" i="1" s="1"/>
  <c r="AC836" i="1"/>
  <c r="T836" i="1"/>
  <c r="AF836" i="1" a="1"/>
  <c r="AF836" i="1" s="1"/>
  <c r="E744" i="7" s="1"/>
  <c r="T286" i="1"/>
  <c r="AF286" i="1" a="1"/>
  <c r="AF286" i="1" s="1"/>
  <c r="E194" i="7" s="1"/>
  <c r="AC286" i="1"/>
  <c r="AF333" i="1" a="1"/>
  <c r="AF333" i="1" s="1"/>
  <c r="E241" i="7" s="1"/>
  <c r="AC333" i="1"/>
  <c r="T333" i="1"/>
  <c r="AC2500" i="1"/>
  <c r="T2500" i="1"/>
  <c r="AF2500" i="1" a="1"/>
  <c r="AF2500" i="1" s="1"/>
  <c r="E2408" i="7" s="1"/>
  <c r="AC1721" i="1"/>
  <c r="T1721" i="1"/>
  <c r="AF1721" i="1" a="1"/>
  <c r="AF1721" i="1" s="1"/>
  <c r="E1629" i="7" s="1"/>
  <c r="AC1117" i="1"/>
  <c r="AF1117" i="1" a="1"/>
  <c r="AF1117" i="1" s="1"/>
  <c r="E1025" i="7" s="1"/>
  <c r="T1117" i="1"/>
  <c r="AF339" i="1" a="1"/>
  <c r="AF339" i="1" s="1"/>
  <c r="E247" i="7" s="1"/>
  <c r="AC339" i="1"/>
  <c r="T339" i="1"/>
  <c r="AF2487" i="1" a="1"/>
  <c r="AF2487" i="1" s="1"/>
  <c r="E2395" i="7" s="1"/>
  <c r="T2487" i="1"/>
  <c r="AC2487" i="1"/>
  <c r="AF1784" i="1" a="1"/>
  <c r="AF1784" i="1" s="1"/>
  <c r="E1692" i="7" s="1"/>
  <c r="T1784" i="1"/>
  <c r="AC1784" i="1"/>
  <c r="T302" i="1"/>
  <c r="AC302" i="1"/>
  <c r="AF302" i="1" a="1"/>
  <c r="AF302" i="1" s="1"/>
  <c r="E210" i="7" s="1"/>
  <c r="AC1453" i="1"/>
  <c r="T1453" i="1"/>
  <c r="AF1453" i="1" a="1"/>
  <c r="AF1453" i="1" s="1"/>
  <c r="E1361" i="7" s="1"/>
  <c r="AF1630" i="1" a="1"/>
  <c r="AF1630" i="1" s="1"/>
  <c r="E1538" i="7" s="1"/>
  <c r="T1630" i="1"/>
  <c r="AC1630" i="1"/>
  <c r="AC1584" i="1"/>
  <c r="T1584" i="1"/>
  <c r="AF1584" i="1" a="1"/>
  <c r="AF1584" i="1" s="1"/>
  <c r="E1492" i="7" s="1"/>
  <c r="AF294" i="1" a="1"/>
  <c r="AF294" i="1" s="1"/>
  <c r="E202" i="7" s="1"/>
  <c r="T294" i="1"/>
  <c r="AC294" i="1"/>
  <c r="AC2763" i="1"/>
  <c r="T2763" i="1"/>
  <c r="AF2763" i="1" a="1"/>
  <c r="AF2763" i="1" s="1"/>
  <c r="E2671" i="7" s="1"/>
  <c r="AF888" i="1" a="1"/>
  <c r="AF888" i="1" s="1"/>
  <c r="E796" i="7" s="1"/>
  <c r="AC888" i="1"/>
  <c r="T888" i="1"/>
  <c r="AF1196" i="1" a="1"/>
  <c r="AF1196" i="1" s="1"/>
  <c r="E1104" i="7" s="1"/>
  <c r="AC1196" i="1"/>
  <c r="T1196" i="1"/>
  <c r="T863" i="1"/>
  <c r="AF863" i="1" a="1"/>
  <c r="AF863" i="1" s="1"/>
  <c r="E771" i="7" s="1"/>
  <c r="AC863" i="1"/>
  <c r="AF1191" i="1" a="1"/>
  <c r="AF1191" i="1" s="1"/>
  <c r="E1099" i="7" s="1"/>
  <c r="T1191" i="1"/>
  <c r="AC1191" i="1"/>
  <c r="AC1631" i="1"/>
  <c r="T1631" i="1"/>
  <c r="AF1631" i="1" a="1"/>
  <c r="AF1631" i="1" s="1"/>
  <c r="E1539" i="7" s="1"/>
  <c r="AC1510" i="1"/>
  <c r="T1510" i="1"/>
  <c r="AF1510" i="1" a="1"/>
  <c r="AF1510" i="1" s="1"/>
  <c r="E1418" i="7" s="1"/>
  <c r="AC2297" i="1"/>
  <c r="T2297" i="1"/>
  <c r="AF2297" i="1" a="1"/>
  <c r="AF2297" i="1" s="1"/>
  <c r="E2205" i="7" s="1"/>
  <c r="AF733" i="1" a="1"/>
  <c r="AF733" i="1" s="1"/>
  <c r="E641" i="7" s="1"/>
  <c r="T733" i="1"/>
  <c r="AC733" i="1"/>
  <c r="AC3160" i="1"/>
  <c r="T3160" i="1"/>
  <c r="AF3160" i="1" a="1"/>
  <c r="AF3160" i="1" s="1"/>
  <c r="AC2686" i="1"/>
  <c r="AF2686" i="1" a="1"/>
  <c r="AF2686" i="1" s="1"/>
  <c r="E2594" i="7" s="1"/>
  <c r="T2686" i="1"/>
  <c r="AF3033" i="1" a="1"/>
  <c r="AF3033" i="1" s="1"/>
  <c r="E2941" i="7" s="1"/>
  <c r="T3033" i="1"/>
  <c r="AC3033" i="1"/>
  <c r="T2356" i="1"/>
  <c r="AC2356" i="1"/>
  <c r="AF2356" i="1" a="1"/>
  <c r="AF2356" i="1" s="1"/>
  <c r="E2264" i="7" s="1"/>
  <c r="T2960" i="1"/>
  <c r="AC2960" i="1"/>
  <c r="AF2960" i="1" a="1"/>
  <c r="AF2960" i="1" s="1"/>
  <c r="E2868" i="7" s="1"/>
  <c r="AC2008" i="1"/>
  <c r="T2008" i="1"/>
  <c r="AF2008" i="1" a="1"/>
  <c r="AF2008" i="1" s="1"/>
  <c r="E1916" i="7" s="1"/>
  <c r="AC2873" i="1"/>
  <c r="T2873" i="1"/>
  <c r="AF2873" i="1" a="1"/>
  <c r="AF2873" i="1" s="1"/>
  <c r="E2781" i="7" s="1"/>
  <c r="T3320" i="1"/>
  <c r="AF3320" i="1" a="1"/>
  <c r="AF3320" i="1" s="1"/>
  <c r="AC3320" i="1"/>
  <c r="AC2269" i="1"/>
  <c r="T2269" i="1"/>
  <c r="AF2269" i="1" a="1"/>
  <c r="AF2269" i="1" s="1"/>
  <c r="E2177" i="7" s="1"/>
  <c r="T2397" i="1"/>
  <c r="AC2397" i="1"/>
  <c r="AF2397" i="1" a="1"/>
  <c r="AF2397" i="1" s="1"/>
  <c r="E2305" i="7" s="1"/>
  <c r="AF1195" i="1" a="1"/>
  <c r="AF1195" i="1" s="1"/>
  <c r="E1103" i="7" s="1"/>
  <c r="AC1195" i="1"/>
  <c r="T1195" i="1"/>
  <c r="T3378" i="1"/>
  <c r="AF3378" i="1" a="1"/>
  <c r="AF3378" i="1" s="1"/>
  <c r="AC3378" i="1"/>
  <c r="AC2515" i="1"/>
  <c r="AF2515" i="1" a="1"/>
  <c r="AF2515" i="1" s="1"/>
  <c r="E2423" i="7" s="1"/>
  <c r="T2515" i="1"/>
  <c r="AC3252" i="1"/>
  <c r="T3252" i="1"/>
  <c r="AF3252" i="1" a="1"/>
  <c r="AF3252" i="1" s="1"/>
  <c r="AF1959" i="1" a="1"/>
  <c r="AF1959" i="1" s="1"/>
  <c r="E1867" i="7" s="1"/>
  <c r="T1959" i="1"/>
  <c r="AC1959" i="1"/>
  <c r="AF1963" i="1" a="1"/>
  <c r="AF1963" i="1" s="1"/>
  <c r="E1871" i="7" s="1"/>
  <c r="T1963" i="1"/>
  <c r="AC1963" i="1"/>
  <c r="T1933" i="1"/>
  <c r="AF1933" i="1" a="1"/>
  <c r="AF1933" i="1" s="1"/>
  <c r="E1841" i="7" s="1"/>
  <c r="AC1933" i="1"/>
  <c r="T2690" i="1"/>
  <c r="AF2690" i="1" a="1"/>
  <c r="AF2690" i="1" s="1"/>
  <c r="E2598" i="7" s="1"/>
  <c r="AC2690" i="1"/>
  <c r="T2573" i="1"/>
  <c r="AF2573" i="1" a="1"/>
  <c r="AF2573" i="1" s="1"/>
  <c r="E2481" i="7" s="1"/>
  <c r="AC2573" i="1"/>
  <c r="AF1974" i="1" a="1"/>
  <c r="AF1974" i="1" s="1"/>
  <c r="E1882" i="7" s="1"/>
  <c r="T1974" i="1"/>
  <c r="AC1974" i="1"/>
  <c r="AF2373" i="1" a="1"/>
  <c r="AF2373" i="1" s="1"/>
  <c r="E2281" i="7" s="1"/>
  <c r="AC2373" i="1"/>
  <c r="T2373" i="1"/>
  <c r="AF2125" i="1" a="1"/>
  <c r="AF2125" i="1" s="1"/>
  <c r="E2033" i="7" s="1"/>
  <c r="AC2125" i="1"/>
  <c r="T2125" i="1"/>
  <c r="AF2745" i="1" a="1"/>
  <c r="AF2745" i="1" s="1"/>
  <c r="E2653" i="7" s="1"/>
  <c r="AC2745" i="1"/>
  <c r="T2745" i="1"/>
  <c r="T1347" i="1"/>
  <c r="AC1347" i="1"/>
  <c r="AF1347" i="1" a="1"/>
  <c r="AF1347" i="1" s="1"/>
  <c r="E1255" i="7" s="1"/>
  <c r="AC3055" i="1"/>
  <c r="AF3055" i="1" a="1"/>
  <c r="AF3055" i="1" s="1"/>
  <c r="E2963" i="7" s="1"/>
  <c r="T3055" i="1"/>
  <c r="AC708" i="1"/>
  <c r="AF708" i="1" a="1"/>
  <c r="AF708" i="1" s="1"/>
  <c r="E616" i="7" s="1"/>
  <c r="T708" i="1"/>
  <c r="T2785" i="1"/>
  <c r="AF2785" i="1" a="1"/>
  <c r="AF2785" i="1" s="1"/>
  <c r="E2693" i="7" s="1"/>
  <c r="AC2785" i="1"/>
  <c r="T2144" i="1"/>
  <c r="AC2144" i="1"/>
  <c r="AF2144" i="1" a="1"/>
  <c r="AF2144" i="1" s="1"/>
  <c r="E2052" i="7" s="1"/>
  <c r="AC1844" i="1"/>
  <c r="T1844" i="1"/>
  <c r="AF1844" i="1" a="1"/>
  <c r="AF1844" i="1" s="1"/>
  <c r="E1752" i="7" s="1"/>
  <c r="AC2187" i="1"/>
  <c r="T2187" i="1"/>
  <c r="AF2187" i="1" a="1"/>
  <c r="AF2187" i="1" s="1"/>
  <c r="E2095" i="7" s="1"/>
  <c r="AC2625" i="1"/>
  <c r="T2625" i="1"/>
  <c r="AF2625" i="1" a="1"/>
  <c r="AF2625" i="1" s="1"/>
  <c r="E2533" i="7" s="1"/>
  <c r="AC834" i="1"/>
  <c r="AF834" i="1" a="1"/>
  <c r="AF834" i="1" s="1"/>
  <c r="E742" i="7" s="1"/>
  <c r="T834" i="1"/>
  <c r="T3388" i="1"/>
  <c r="AC3388" i="1"/>
  <c r="AF3388" i="1" a="1"/>
  <c r="AF3388" i="1" s="1"/>
  <c r="AF3316" i="1" a="1"/>
  <c r="AF3316" i="1" s="1"/>
  <c r="AC3316" i="1"/>
  <c r="T3316" i="1"/>
  <c r="AF3512" i="1" a="1"/>
  <c r="AF3512" i="1" s="1"/>
  <c r="T3512" i="1"/>
  <c r="AC3512" i="1"/>
  <c r="AC3215" i="1"/>
  <c r="T3215" i="1"/>
  <c r="AF3215" i="1" a="1"/>
  <c r="AF3215" i="1" s="1"/>
  <c r="T2207" i="1"/>
  <c r="AC2207" i="1"/>
  <c r="AF2207" i="1" a="1"/>
  <c r="AF2207" i="1" s="1"/>
  <c r="E2115" i="7" s="1"/>
  <c r="T3016" i="1"/>
  <c r="AF3016" i="1" a="1"/>
  <c r="AF3016" i="1" s="1"/>
  <c r="E2924" i="7" s="1"/>
  <c r="AC3016" i="1"/>
  <c r="AC2662" i="1"/>
  <c r="T2662" i="1"/>
  <c r="AF2811" i="1" a="1"/>
  <c r="AF2811" i="1" s="1"/>
  <c r="E2719" i="7" s="1"/>
  <c r="AC2811" i="1"/>
  <c r="T2811" i="1"/>
  <c r="AC3184" i="1"/>
  <c r="T3184" i="1"/>
  <c r="AF3184" i="1" a="1"/>
  <c r="AF3184" i="1" s="1"/>
  <c r="AF672" i="1" a="1"/>
  <c r="AF672" i="1" s="1"/>
  <c r="E580" i="7" s="1"/>
  <c r="T672" i="1"/>
  <c r="AC672" i="1"/>
  <c r="T2172" i="1"/>
  <c r="AC2172" i="1"/>
  <c r="AF2172" i="1" a="1"/>
  <c r="AF2172" i="1" s="1"/>
  <c r="E2080" i="7" s="1"/>
  <c r="AF3343" i="1" a="1"/>
  <c r="AF3343" i="1" s="1"/>
  <c r="T3343" i="1"/>
  <c r="AC3343" i="1"/>
  <c r="T3562" i="1"/>
  <c r="AC3562" i="1"/>
  <c r="AF3562" i="1" a="1"/>
  <c r="AF3562" i="1" s="1"/>
  <c r="T2501" i="1"/>
  <c r="AF2501" i="1" a="1"/>
  <c r="AF2501" i="1" s="1"/>
  <c r="E2409" i="7" s="1"/>
  <c r="AC2501" i="1"/>
  <c r="T1964" i="1"/>
  <c r="AC1964" i="1"/>
  <c r="AF1964" i="1" a="1"/>
  <c r="AF1964" i="1" s="1"/>
  <c r="E1872" i="7" s="1"/>
  <c r="AF1930" i="1" a="1"/>
  <c r="AF1930" i="1" s="1"/>
  <c r="E1838" i="7" s="1"/>
  <c r="AC1930" i="1"/>
  <c r="T1930" i="1"/>
  <c r="T1989" i="1"/>
  <c r="AC1989" i="1"/>
  <c r="AF1989" i="1" a="1"/>
  <c r="AF1989" i="1" s="1"/>
  <c r="E1897" i="7" s="1"/>
  <c r="AF3191" i="1" a="1"/>
  <c r="AF3191" i="1" s="1"/>
  <c r="AC3191" i="1"/>
  <c r="T3191" i="1"/>
  <c r="AF2683" i="1" a="1"/>
  <c r="AF2683" i="1" s="1"/>
  <c r="E2591" i="7" s="1"/>
  <c r="AC2683" i="1"/>
  <c r="T2003" i="1"/>
  <c r="AC2003" i="1"/>
  <c r="AF2003" i="1" a="1"/>
  <c r="AF2003" i="1" s="1"/>
  <c r="E1911" i="7" s="1"/>
  <c r="AF1988" i="1" a="1"/>
  <c r="AF1988" i="1" s="1"/>
  <c r="E1896" i="7" s="1"/>
  <c r="AC1988" i="1"/>
  <c r="T1988" i="1"/>
  <c r="AC3247" i="1"/>
  <c r="AF3247" i="1" a="1"/>
  <c r="AF3247" i="1" s="1"/>
  <c r="T3247" i="1"/>
  <c r="AC3180" i="1"/>
  <c r="AF3180" i="1" a="1"/>
  <c r="AF3180" i="1" s="1"/>
  <c r="T3180" i="1"/>
  <c r="AF3420" i="1" a="1"/>
  <c r="AF3420" i="1" s="1"/>
  <c r="T3420" i="1"/>
  <c r="AC3420" i="1"/>
  <c r="AF3441" i="1" a="1"/>
  <c r="AF3441" i="1" s="1"/>
  <c r="T3441" i="1"/>
  <c r="AC3441" i="1"/>
  <c r="AF2769" i="1" a="1"/>
  <c r="AF2769" i="1" s="1"/>
  <c r="E2677" i="7" s="1"/>
  <c r="T2769" i="1"/>
  <c r="AC2769" i="1"/>
  <c r="T3321" i="1"/>
  <c r="AC3321" i="1"/>
  <c r="AF3321" i="1" a="1"/>
  <c r="AF3321" i="1" s="1"/>
  <c r="AF3407" i="1" a="1"/>
  <c r="AF3407" i="1" s="1"/>
  <c r="T3407" i="1"/>
  <c r="AC3407" i="1"/>
  <c r="AC2425" i="1"/>
  <c r="AF2425" i="1" a="1"/>
  <c r="AF2425" i="1" s="1"/>
  <c r="E2333" i="7" s="1"/>
  <c r="T2425" i="1"/>
  <c r="T3003" i="1"/>
  <c r="AC3003" i="1"/>
  <c r="AF3003" i="1" a="1"/>
  <c r="AF3003" i="1" s="1"/>
  <c r="E2911" i="7" s="1"/>
  <c r="AF1627" i="1" a="1"/>
  <c r="AF1627" i="1" s="1"/>
  <c r="E1535" i="7" s="1"/>
  <c r="AC1627" i="1"/>
  <c r="AF2048" i="1" a="1"/>
  <c r="AF2048" i="1" s="1"/>
  <c r="E1956" i="7" s="1"/>
  <c r="T2048" i="1"/>
  <c r="AF2182" i="1" a="1"/>
  <c r="AF2182" i="1" s="1"/>
  <c r="E2090" i="7" s="1"/>
  <c r="T2182" i="1"/>
  <c r="AC3578" i="1"/>
  <c r="AF3578" i="1" a="1"/>
  <c r="AF3578" i="1" s="1"/>
  <c r="T905" i="1"/>
  <c r="AF905" i="1" a="1"/>
  <c r="AF905" i="1" s="1"/>
  <c r="E813" i="7" s="1"/>
  <c r="AC905" i="1"/>
  <c r="AC2391" i="1"/>
  <c r="AF2391" i="1" a="1"/>
  <c r="AF2391" i="1" s="1"/>
  <c r="E2299" i="7" s="1"/>
  <c r="T2391" i="1"/>
  <c r="T2750" i="1"/>
  <c r="AC2750" i="1"/>
  <c r="AF2750" i="1" a="1"/>
  <c r="AF2750" i="1" s="1"/>
  <c r="E2658" i="7" s="1"/>
  <c r="AC2041" i="1"/>
  <c r="T2041" i="1"/>
  <c r="AF2041" i="1" a="1"/>
  <c r="AF2041" i="1" s="1"/>
  <c r="E1949" i="7" s="1"/>
  <c r="AC3110" i="1"/>
  <c r="T3110" i="1"/>
  <c r="AF3110" i="1" a="1"/>
  <c r="AF3110" i="1" s="1"/>
  <c r="E3018" i="7" s="1"/>
  <c r="AF1410" i="1" a="1"/>
  <c r="AF1410" i="1" s="1"/>
  <c r="E1318" i="7" s="1"/>
  <c r="AC1410" i="1"/>
  <c r="T1410" i="1"/>
  <c r="T2600" i="1"/>
  <c r="AC2600" i="1"/>
  <c r="AF2600" i="1" a="1"/>
  <c r="AF2600" i="1" s="1"/>
  <c r="E2508" i="7" s="1"/>
  <c r="AC576" i="1"/>
  <c r="AF576" i="1" a="1"/>
  <c r="AF576" i="1" s="1"/>
  <c r="E484" i="7" s="1"/>
  <c r="T576" i="1"/>
  <c r="AF3206" i="1" a="1"/>
  <c r="AF3206" i="1" s="1"/>
  <c r="AC3206" i="1"/>
  <c r="T3206" i="1"/>
  <c r="AF1742" i="1" a="1"/>
  <c r="AF1742" i="1" s="1"/>
  <c r="E1650" i="7" s="1"/>
  <c r="T1742" i="1"/>
  <c r="AC1742" i="1"/>
  <c r="AF594" i="1" a="1"/>
  <c r="AF594" i="1" s="1"/>
  <c r="E502" i="7" s="1"/>
  <c r="AC594" i="1"/>
  <c r="T594" i="1"/>
  <c r="AC1757" i="1"/>
  <c r="AF1757" i="1" a="1"/>
  <c r="AF1757" i="1" s="1"/>
  <c r="E1665" i="7" s="1"/>
  <c r="T1757" i="1"/>
  <c r="AF382" i="1" a="1"/>
  <c r="AF382" i="1" s="1"/>
  <c r="E290" i="7" s="1"/>
  <c r="T382" i="1"/>
  <c r="AC382" i="1"/>
  <c r="T1832" i="1"/>
  <c r="AC1832" i="1"/>
  <c r="AF1832" i="1" a="1"/>
  <c r="AF1832" i="1" s="1"/>
  <c r="E1740" i="7" s="1"/>
  <c r="T2961" i="1"/>
  <c r="AF2961" i="1" a="1"/>
  <c r="AF2961" i="1" s="1"/>
  <c r="E2869" i="7" s="1"/>
  <c r="AC2961" i="1"/>
  <c r="AF1592" i="1" a="1"/>
  <c r="AF1592" i="1" s="1"/>
  <c r="E1500" i="7" s="1"/>
  <c r="AC1592" i="1"/>
  <c r="T1592" i="1"/>
  <c r="AF276" i="1" a="1"/>
  <c r="AF276" i="1" s="1"/>
  <c r="E184" i="7" s="1"/>
  <c r="T276" i="1"/>
  <c r="AC276" i="1"/>
  <c r="AC3311" i="1"/>
  <c r="T3311" i="1"/>
  <c r="AF3311" i="1" a="1"/>
  <c r="AF3311" i="1" s="1"/>
  <c r="AF1456" i="1" a="1"/>
  <c r="AF1456" i="1" s="1"/>
  <c r="E1364" i="7" s="1"/>
  <c r="T1456" i="1"/>
  <c r="AC1456" i="1"/>
  <c r="AC783" i="1"/>
  <c r="AF783" i="1" a="1"/>
  <c r="AF783" i="1" s="1"/>
  <c r="E691" i="7" s="1"/>
  <c r="T783" i="1"/>
  <c r="AC585" i="1"/>
  <c r="T585" i="1"/>
  <c r="AF585" i="1" a="1"/>
  <c r="AF585" i="1" s="1"/>
  <c r="E493" i="7" s="1"/>
  <c r="AF2547" i="1" a="1"/>
  <c r="AF2547" i="1" s="1"/>
  <c r="E2455" i="7" s="1"/>
  <c r="T2547" i="1"/>
  <c r="AC2547" i="1"/>
  <c r="AF718" i="1" a="1"/>
  <c r="AF718" i="1" s="1"/>
  <c r="E626" i="7" s="1"/>
  <c r="T718" i="1"/>
  <c r="AC718" i="1"/>
  <c r="AC168" i="1"/>
  <c r="T168" i="1"/>
  <c r="AF168" i="1" a="1"/>
  <c r="AF168" i="1" s="1"/>
  <c r="E76" i="7" s="1"/>
  <c r="AC2765" i="1"/>
  <c r="AF2765" i="1" a="1"/>
  <c r="AF2765" i="1" s="1"/>
  <c r="E2673" i="7" s="1"/>
  <c r="T2765" i="1"/>
  <c r="AC3178" i="1"/>
  <c r="AF3178" i="1" a="1"/>
  <c r="AF3178" i="1" s="1"/>
  <c r="T3178" i="1"/>
  <c r="T3179" i="1"/>
  <c r="AC3179" i="1"/>
  <c r="AF3179" i="1" a="1"/>
  <c r="AF3179" i="1" s="1"/>
  <c r="AC1685" i="1"/>
  <c r="T1685" i="1"/>
  <c r="AF1685" i="1" a="1"/>
  <c r="AF1685" i="1" s="1"/>
  <c r="E1593" i="7" s="1"/>
  <c r="T1267" i="1"/>
  <c r="AC1267" i="1"/>
  <c r="AF1267" i="1" a="1"/>
  <c r="AF1267" i="1" s="1"/>
  <c r="E1175" i="7" s="1"/>
  <c r="AF1000" i="1" a="1"/>
  <c r="AF1000" i="1" s="1"/>
  <c r="E908" i="7" s="1"/>
  <c r="AC1000" i="1"/>
  <c r="T1000" i="1"/>
  <c r="AF1089" i="1" a="1"/>
  <c r="AF1089" i="1" s="1"/>
  <c r="E997" i="7" s="1"/>
  <c r="T1089" i="1"/>
  <c r="AC1089" i="1"/>
  <c r="AC1122" i="1"/>
  <c r="AF1122" i="1" a="1"/>
  <c r="AF1122" i="1" s="1"/>
  <c r="E1030" i="7" s="1"/>
  <c r="T1122" i="1"/>
  <c r="AF2495" i="1" a="1"/>
  <c r="AF2495" i="1" s="1"/>
  <c r="E2403" i="7" s="1"/>
  <c r="T2495" i="1"/>
  <c r="AC2495" i="1"/>
  <c r="T1497" i="1"/>
  <c r="AF1497" i="1" a="1"/>
  <c r="AF1497" i="1" s="1"/>
  <c r="E1405" i="7" s="1"/>
  <c r="AC1497" i="1"/>
  <c r="AC208" i="1"/>
  <c r="AF208" i="1" a="1"/>
  <c r="AF208" i="1" s="1"/>
  <c r="E116" i="7" s="1"/>
  <c r="T208" i="1"/>
  <c r="AF705" i="1" a="1"/>
  <c r="AF705" i="1" s="1"/>
  <c r="E613" i="7" s="1"/>
  <c r="T705" i="1"/>
  <c r="AC705" i="1"/>
  <c r="AC2195" i="1"/>
  <c r="T2195" i="1"/>
  <c r="AF2195" i="1" a="1"/>
  <c r="AF2195" i="1" s="1"/>
  <c r="E2103" i="7" s="1"/>
  <c r="T3348" i="1"/>
  <c r="AF3348" i="1" a="1"/>
  <c r="AF3348" i="1" s="1"/>
  <c r="AC3348" i="1"/>
  <c r="T2422" i="1"/>
  <c r="AF2422" i="1" a="1"/>
  <c r="AF2422" i="1" s="1"/>
  <c r="E2330" i="7" s="1"/>
  <c r="AC2422" i="1"/>
  <c r="AF2710" i="1" a="1"/>
  <c r="AF2710" i="1" s="1"/>
  <c r="E2618" i="7" s="1"/>
  <c r="AC2710" i="1"/>
  <c r="T2710" i="1"/>
  <c r="AC2660" i="1"/>
  <c r="T2660" i="1"/>
  <c r="AF2660" i="1" a="1"/>
  <c r="AF2660" i="1" s="1"/>
  <c r="E2568" i="7" s="1"/>
  <c r="AF1610" i="1" a="1"/>
  <c r="AF1610" i="1" s="1"/>
  <c r="E1518" i="7" s="1"/>
  <c r="AC1610" i="1"/>
  <c r="T1610" i="1"/>
  <c r="T2209" i="1"/>
  <c r="AF2209" i="1" a="1"/>
  <c r="AF2209" i="1" s="1"/>
  <c r="E2117" i="7" s="1"/>
  <c r="AC2209" i="1"/>
  <c r="AC3039" i="1"/>
  <c r="AF3039" i="1" a="1"/>
  <c r="AF3039" i="1" s="1"/>
  <c r="E2947" i="7" s="1"/>
  <c r="T3039" i="1"/>
  <c r="T432" i="1"/>
  <c r="AC432" i="1"/>
  <c r="AF432" i="1" a="1"/>
  <c r="AF432" i="1" s="1"/>
  <c r="E340" i="7" s="1"/>
  <c r="AC826" i="1"/>
  <c r="T826" i="1"/>
  <c r="AF826" i="1" a="1"/>
  <c r="AF826" i="1" s="1"/>
  <c r="E734" i="7" s="1"/>
  <c r="T1285" i="1"/>
  <c r="AF1285" i="1" a="1"/>
  <c r="AF1285" i="1" s="1"/>
  <c r="E1193" i="7" s="1"/>
  <c r="AC1285" i="1"/>
  <c r="AC595" i="1"/>
  <c r="AF595" i="1" a="1"/>
  <c r="AF595" i="1" s="1"/>
  <c r="E503" i="7" s="1"/>
  <c r="T595" i="1"/>
  <c r="T195" i="1"/>
  <c r="AC195" i="1"/>
  <c r="AF195" i="1" a="1"/>
  <c r="AF195" i="1" s="1"/>
  <c r="E103" i="7" s="1"/>
  <c r="T3353" i="1"/>
  <c r="AF3353" i="1" a="1"/>
  <c r="AF3353" i="1" s="1"/>
  <c r="AC3353" i="1"/>
  <c r="AF2704" i="1" a="1"/>
  <c r="AF2704" i="1" s="1"/>
  <c r="E2612" i="7" s="1"/>
  <c r="T2704" i="1"/>
  <c r="AC2704" i="1"/>
  <c r="AF1429" i="1" a="1"/>
  <c r="AF1429" i="1" s="1"/>
  <c r="E1337" i="7" s="1"/>
  <c r="AC1429" i="1"/>
  <c r="T1429" i="1"/>
  <c r="T2782" i="1"/>
  <c r="AF2782" i="1" a="1"/>
  <c r="AF2782" i="1" s="1"/>
  <c r="E2690" i="7" s="1"/>
  <c r="AC2782" i="1"/>
  <c r="AC920" i="1"/>
  <c r="AF920" i="1" a="1"/>
  <c r="AF920" i="1" s="1"/>
  <c r="E828" i="7" s="1"/>
  <c r="T920" i="1"/>
  <c r="AC217" i="1"/>
  <c r="AF217" i="1" a="1"/>
  <c r="AF217" i="1" s="1"/>
  <c r="E125" i="7" s="1"/>
  <c r="T217" i="1"/>
  <c r="AC1477" i="1"/>
  <c r="T1477" i="1"/>
  <c r="AF1477" i="1" a="1"/>
  <c r="AF1477" i="1" s="1"/>
  <c r="E1385" i="7" s="1"/>
  <c r="AF855" i="1" a="1"/>
  <c r="AF855" i="1" s="1"/>
  <c r="E763" i="7" s="1"/>
  <c r="T855" i="1"/>
  <c r="AC855" i="1"/>
  <c r="AF1875" i="1" a="1"/>
  <c r="AF1875" i="1" s="1"/>
  <c r="E1783" i="7" s="1"/>
  <c r="AC1875" i="1"/>
  <c r="T1875" i="1"/>
  <c r="T284" i="1"/>
  <c r="AC284" i="1"/>
  <c r="AF284" i="1" a="1"/>
  <c r="AF284" i="1" s="1"/>
  <c r="E192" i="7" s="1"/>
  <c r="T658" i="1"/>
  <c r="AC658" i="1"/>
  <c r="AF658" i="1" a="1"/>
  <c r="AF658" i="1" s="1"/>
  <c r="E566" i="7" s="1"/>
  <c r="T2497" i="1"/>
  <c r="AC2497" i="1"/>
  <c r="AF2497" i="1" a="1"/>
  <c r="AF2497" i="1" s="1"/>
  <c r="E2405" i="7" s="1"/>
  <c r="AF2675" i="1" a="1"/>
  <c r="AF2675" i="1" s="1"/>
  <c r="E2583" i="7" s="1"/>
  <c r="AC2675" i="1"/>
  <c r="T2675" i="1"/>
  <c r="AF1305" i="1" a="1"/>
  <c r="AF1305" i="1" s="1"/>
  <c r="E1213" i="7" s="1"/>
  <c r="AC1305" i="1"/>
  <c r="T1305" i="1"/>
  <c r="AC1215" i="1"/>
  <c r="AF1215" i="1" a="1"/>
  <c r="AF1215" i="1" s="1"/>
  <c r="E1123" i="7" s="1"/>
  <c r="T1215" i="1"/>
  <c r="T1531" i="1"/>
  <c r="AF1531" i="1" a="1"/>
  <c r="AF1531" i="1" s="1"/>
  <c r="E1439" i="7" s="1"/>
  <c r="AC1531" i="1"/>
  <c r="AF1825" i="1" a="1"/>
  <c r="AF1825" i="1" s="1"/>
  <c r="E1733" i="7" s="1"/>
  <c r="T1825" i="1"/>
  <c r="AC1825" i="1"/>
  <c r="AF1303" i="1" a="1"/>
  <c r="AF1303" i="1" s="1"/>
  <c r="E1211" i="7" s="1"/>
  <c r="T1303" i="1"/>
  <c r="AC1303" i="1"/>
  <c r="AC2035" i="1"/>
  <c r="T2035" i="1"/>
  <c r="AF2035" i="1" a="1"/>
  <c r="AF2035" i="1" s="1"/>
  <c r="E1943" i="7" s="1"/>
  <c r="AC1834" i="1"/>
  <c r="T1834" i="1"/>
  <c r="AF1834" i="1" a="1"/>
  <c r="AF1834" i="1" s="1"/>
  <c r="E1742" i="7" s="1"/>
  <c r="AC1339" i="1"/>
  <c r="T1339" i="1"/>
  <c r="AF1339" i="1" a="1"/>
  <c r="AF1339" i="1" s="1"/>
  <c r="E1247" i="7" s="1"/>
  <c r="AC1688" i="1"/>
  <c r="T1688" i="1"/>
  <c r="AF1688" i="1" a="1"/>
  <c r="AF1688" i="1" s="1"/>
  <c r="E1596" i="7" s="1"/>
  <c r="AC3417" i="1"/>
  <c r="AF3417" i="1" a="1"/>
  <c r="AF3417" i="1" s="1"/>
  <c r="T3417" i="1"/>
  <c r="AF1600" i="1" a="1"/>
  <c r="AF1600" i="1" s="1"/>
  <c r="E1508" i="7" s="1"/>
  <c r="T1600" i="1"/>
  <c r="AC1600" i="1"/>
  <c r="AC597" i="1"/>
  <c r="AF597" i="1" a="1"/>
  <c r="AF597" i="1" s="1"/>
  <c r="E505" i="7" s="1"/>
  <c r="T597" i="1"/>
  <c r="T1337" i="1"/>
  <c r="AF1337" i="1" a="1"/>
  <c r="AF1337" i="1" s="1"/>
  <c r="E1245" i="7" s="1"/>
  <c r="AC1337" i="1"/>
  <c r="AF1772" i="1" a="1"/>
  <c r="AF1772" i="1" s="1"/>
  <c r="E1680" i="7" s="1"/>
  <c r="T1772" i="1"/>
  <c r="AC1772" i="1"/>
  <c r="T539" i="1"/>
  <c r="AC539" i="1"/>
  <c r="AF539" i="1" a="1"/>
  <c r="AF539" i="1" s="1"/>
  <c r="E447" i="7" s="1"/>
  <c r="AC1387" i="1"/>
  <c r="AF1387" i="1" a="1"/>
  <c r="AF1387" i="1" s="1"/>
  <c r="E1295" i="7" s="1"/>
  <c r="T1387" i="1"/>
  <c r="T3227" i="1"/>
  <c r="AF3227" i="1" a="1"/>
  <c r="AF3227" i="1" s="1"/>
  <c r="AC3227" i="1"/>
  <c r="AC3558" i="1"/>
  <c r="T3558" i="1"/>
  <c r="AF3558" i="1" a="1"/>
  <c r="AF3558" i="1" s="1"/>
  <c r="AC1022" i="1"/>
  <c r="AF1022" i="1" a="1"/>
  <c r="AF1022" i="1" s="1"/>
  <c r="E930" i="7" s="1"/>
  <c r="T1022" i="1"/>
  <c r="AC1852" i="1"/>
  <c r="T1852" i="1"/>
  <c r="AF1852" i="1" a="1"/>
  <c r="AF1852" i="1" s="1"/>
  <c r="E1760" i="7" s="1"/>
  <c r="AF1851" i="1" a="1"/>
  <c r="AF1851" i="1" s="1"/>
  <c r="E1759" i="7" s="1"/>
  <c r="AC1851" i="1"/>
  <c r="T1851" i="1"/>
  <c r="AC939" i="1"/>
  <c r="AF939" i="1" a="1"/>
  <c r="AF939" i="1" s="1"/>
  <c r="E847" i="7" s="1"/>
  <c r="T939" i="1"/>
  <c r="AC486" i="1"/>
  <c r="AF486" i="1" a="1"/>
  <c r="AF486" i="1" s="1"/>
  <c r="E394" i="7" s="1"/>
  <c r="T486" i="1"/>
  <c r="AF2661" i="1" a="1"/>
  <c r="AF2661" i="1" s="1"/>
  <c r="E2569" i="7" s="1"/>
  <c r="AC2661" i="1"/>
  <c r="T2661" i="1"/>
  <c r="T1286" i="1"/>
  <c r="AC1286" i="1"/>
  <c r="AF1286" i="1" a="1"/>
  <c r="AF1286" i="1" s="1"/>
  <c r="E1194" i="7" s="1"/>
  <c r="AC1673" i="1"/>
  <c r="T1673" i="1"/>
  <c r="AF1673" i="1" a="1"/>
  <c r="AF1673" i="1" s="1"/>
  <c r="E1581" i="7" s="1"/>
  <c r="T910" i="1"/>
  <c r="AC910" i="1"/>
  <c r="AF910" i="1" a="1"/>
  <c r="AF910" i="1" s="1"/>
  <c r="E818" i="7" s="1"/>
  <c r="T3002" i="1"/>
  <c r="AC3002" i="1"/>
  <c r="AF3002" i="1" a="1"/>
  <c r="AF3002" i="1" s="1"/>
  <c r="E2910" i="7" s="1"/>
  <c r="T312" i="1"/>
  <c r="AC312" i="1"/>
  <c r="AF312" i="1" a="1"/>
  <c r="AF312" i="1" s="1"/>
  <c r="E220" i="7" s="1"/>
  <c r="AC2759" i="1"/>
  <c r="T2759" i="1"/>
  <c r="AF2759" i="1" a="1"/>
  <c r="AF2759" i="1" s="1"/>
  <c r="E2667" i="7" s="1"/>
  <c r="AC489" i="1"/>
  <c r="AF489" i="1" a="1"/>
  <c r="AF489" i="1" s="1"/>
  <c r="E397" i="7" s="1"/>
  <c r="T489" i="1"/>
  <c r="AC3361" i="1"/>
  <c r="T3361" i="1"/>
  <c r="AF3361" i="1" a="1"/>
  <c r="AF3361" i="1" s="1"/>
  <c r="AC1509" i="1"/>
  <c r="AF1509" i="1" a="1"/>
  <c r="AF1509" i="1" s="1"/>
  <c r="E1417" i="7" s="1"/>
  <c r="T1509" i="1"/>
  <c r="AC1886" i="1"/>
  <c r="AF1886" i="1" a="1"/>
  <c r="AF1886" i="1" s="1"/>
  <c r="E1794" i="7" s="1"/>
  <c r="T1886" i="1"/>
  <c r="T1624" i="1"/>
  <c r="AC1624" i="1"/>
  <c r="T463" i="1"/>
  <c r="AF463" i="1" a="1"/>
  <c r="AF463" i="1" s="1"/>
  <c r="E371" i="7" s="1"/>
  <c r="AF2387" i="1" a="1"/>
  <c r="AF2387" i="1" s="1"/>
  <c r="E2295" i="7" s="1"/>
  <c r="AC2387" i="1"/>
  <c r="AC1054" i="1"/>
  <c r="AF1054" i="1" a="1"/>
  <c r="AF1054" i="1" s="1"/>
  <c r="E962" i="7" s="1"/>
  <c r="T1054" i="1"/>
  <c r="T747" i="1"/>
  <c r="AF747" i="1" a="1"/>
  <c r="AF747" i="1" s="1"/>
  <c r="E655" i="7" s="1"/>
  <c r="AC747" i="1"/>
  <c r="T1642" i="1"/>
  <c r="AC1642" i="1"/>
  <c r="AF1642" i="1" a="1"/>
  <c r="AF1642" i="1" s="1"/>
  <c r="E1550" i="7" s="1"/>
  <c r="T1729" i="1"/>
  <c r="AC1729" i="1"/>
  <c r="AF1729" i="1" a="1"/>
  <c r="AF1729" i="1" s="1"/>
  <c r="E1637" i="7" s="1"/>
  <c r="T1686" i="1"/>
  <c r="AC1686" i="1"/>
  <c r="AF1686" i="1" a="1"/>
  <c r="AF1686" i="1" s="1"/>
  <c r="E1594" i="7" s="1"/>
  <c r="AF639" i="1" a="1"/>
  <c r="AF639" i="1" s="1"/>
  <c r="E547" i="7" s="1"/>
  <c r="T639" i="1"/>
  <c r="AC639" i="1"/>
  <c r="T760" i="1"/>
  <c r="AF760" i="1" a="1"/>
  <c r="AF760" i="1" s="1"/>
  <c r="E668" i="7" s="1"/>
  <c r="AC760" i="1"/>
  <c r="T2766" i="1"/>
  <c r="AC2766" i="1"/>
  <c r="AF2766" i="1" a="1"/>
  <c r="AF2766" i="1" s="1"/>
  <c r="E2674" i="7" s="1"/>
  <c r="AF538" i="1" a="1"/>
  <c r="AF538" i="1" s="1"/>
  <c r="E446" i="7" s="1"/>
  <c r="T538" i="1"/>
  <c r="AC538" i="1"/>
  <c r="AF2084" i="1" a="1"/>
  <c r="AF2084" i="1" s="1"/>
  <c r="E1992" i="7" s="1"/>
  <c r="T2084" i="1"/>
  <c r="AC2084" i="1"/>
  <c r="AC1677" i="1"/>
  <c r="T1677" i="1"/>
  <c r="AF1677" i="1" a="1"/>
  <c r="AF1677" i="1" s="1"/>
  <c r="E1585" i="7" s="1"/>
  <c r="AC1695" i="1"/>
  <c r="T1695" i="1"/>
  <c r="AF1695" i="1" a="1"/>
  <c r="AF1695" i="1" s="1"/>
  <c r="E1603" i="7" s="1"/>
  <c r="AC3511" i="1"/>
  <c r="AF3511" i="1" a="1"/>
  <c r="AF3511" i="1" s="1"/>
  <c r="T3511" i="1"/>
  <c r="AC1701" i="1"/>
  <c r="AF1701" i="1" a="1"/>
  <c r="AF1701" i="1" s="1"/>
  <c r="E1609" i="7" s="1"/>
  <c r="T1701" i="1"/>
  <c r="AF1157" i="1" a="1"/>
  <c r="AF1157" i="1" s="1"/>
  <c r="E1065" i="7" s="1"/>
  <c r="T1157" i="1"/>
  <c r="AC1157" i="1"/>
  <c r="T369" i="1"/>
  <c r="AC369" i="1"/>
  <c r="AF369" i="1" a="1"/>
  <c r="AF369" i="1" s="1"/>
  <c r="E277" i="7" s="1"/>
  <c r="T207" i="1"/>
  <c r="AF207" i="1" a="1"/>
  <c r="AF207" i="1" s="1"/>
  <c r="E115" i="7" s="1"/>
  <c r="AC207" i="1"/>
  <c r="AC1597" i="1"/>
  <c r="AF1597" i="1" a="1"/>
  <c r="AF1597" i="1" s="1"/>
  <c r="E1505" i="7" s="1"/>
  <c r="T1597" i="1"/>
  <c r="AF1520" i="1" a="1"/>
  <c r="AF1520" i="1" s="1"/>
  <c r="E1428" i="7" s="1"/>
  <c r="T1520" i="1"/>
  <c r="AC1520" i="1"/>
  <c r="T680" i="1"/>
  <c r="AC680" i="1"/>
  <c r="AF680" i="1" a="1"/>
  <c r="AF680" i="1" s="1"/>
  <c r="E588" i="7" s="1"/>
  <c r="T1501" i="1"/>
  <c r="AF1501" i="1" a="1"/>
  <c r="AF1501" i="1" s="1"/>
  <c r="E1409" i="7" s="1"/>
  <c r="AC1501" i="1"/>
  <c r="AC596" i="1"/>
  <c r="AF596" i="1" a="1"/>
  <c r="AF596" i="1" s="1"/>
  <c r="E504" i="7" s="1"/>
  <c r="T596" i="1"/>
  <c r="AC2638" i="1"/>
  <c r="AF2638" i="1" a="1"/>
  <c r="AF2638" i="1" s="1"/>
  <c r="E2546" i="7" s="1"/>
  <c r="T2638" i="1"/>
  <c r="AF3425" i="1" a="1"/>
  <c r="AF3425" i="1" s="1"/>
  <c r="T3425" i="1"/>
  <c r="AC3425" i="1"/>
  <c r="AC1266" i="1"/>
  <c r="T1266" i="1"/>
  <c r="AF1266" i="1" a="1"/>
  <c r="AF1266" i="1" s="1"/>
  <c r="E1174" i="7" s="1"/>
  <c r="T331" i="1"/>
  <c r="AF331" i="1" a="1"/>
  <c r="AF331" i="1" s="1"/>
  <c r="E239" i="7" s="1"/>
  <c r="AC331" i="1"/>
  <c r="T1817" i="1"/>
  <c r="AC1817" i="1"/>
  <c r="AF1817" i="1" a="1"/>
  <c r="AF1817" i="1" s="1"/>
  <c r="E1725" i="7" s="1"/>
  <c r="T215" i="1"/>
  <c r="AF215" i="1" a="1"/>
  <c r="AF215" i="1" s="1"/>
  <c r="E123" i="7" s="1"/>
  <c r="AC215" i="1"/>
  <c r="AC530" i="1"/>
  <c r="AF530" i="1" a="1"/>
  <c r="AF530" i="1" s="1"/>
  <c r="E438" i="7" s="1"/>
  <c r="T530" i="1"/>
  <c r="AC1638" i="1"/>
  <c r="T1638" i="1"/>
  <c r="AF1638" i="1" a="1"/>
  <c r="AF1638" i="1" s="1"/>
  <c r="E1546" i="7" s="1"/>
  <c r="T332" i="1"/>
  <c r="AC332" i="1"/>
  <c r="AF332" i="1" a="1"/>
  <c r="AF332" i="1" s="1"/>
  <c r="E240" i="7" s="1"/>
  <c r="AF1108" i="1" a="1"/>
  <c r="AF1108" i="1" s="1"/>
  <c r="E1016" i="7" s="1"/>
  <c r="T1108" i="1"/>
  <c r="AC1108" i="1"/>
  <c r="AC753" i="1"/>
  <c r="AF753" i="1" a="1"/>
  <c r="AF753" i="1" s="1"/>
  <c r="E661" i="7" s="1"/>
  <c r="T753" i="1"/>
  <c r="T1634" i="1"/>
  <c r="AC1634" i="1"/>
  <c r="AF1634" i="1" a="1"/>
  <c r="AF1634" i="1" s="1"/>
  <c r="E1542" i="7" s="1"/>
  <c r="AC1385" i="1"/>
  <c r="T1385" i="1"/>
  <c r="AF1385" i="1" a="1"/>
  <c r="AF1385" i="1" s="1"/>
  <c r="E1293" i="7" s="1"/>
  <c r="T2937" i="1"/>
  <c r="AC2937" i="1"/>
  <c r="AF2937" i="1" a="1"/>
  <c r="AF2937" i="1" s="1"/>
  <c r="E2845" i="7" s="1"/>
  <c r="AF3479" i="1" a="1"/>
  <c r="AF3479" i="1" s="1"/>
  <c r="AC3479" i="1"/>
  <c r="T3479" i="1"/>
  <c r="AC223" i="1"/>
  <c r="AF223" i="1" a="1"/>
  <c r="AF223" i="1" s="1"/>
  <c r="E131" i="7" s="1"/>
  <c r="T223" i="1"/>
  <c r="T1898" i="1"/>
  <c r="AC1898" i="1"/>
  <c r="AF1898" i="1" a="1"/>
  <c r="AF1898" i="1" s="1"/>
  <c r="E1806" i="7" s="1"/>
  <c r="T1888" i="1"/>
  <c r="AF1888" i="1" a="1"/>
  <c r="AF1888" i="1" s="1"/>
  <c r="E1796" i="7" s="1"/>
  <c r="AC1888" i="1"/>
  <c r="T847" i="1"/>
  <c r="AC847" i="1"/>
  <c r="AF847" i="1" a="1"/>
  <c r="AF847" i="1" s="1"/>
  <c r="E755" i="7" s="1"/>
  <c r="AC1123" i="1"/>
  <c r="AF1123" i="1" a="1"/>
  <c r="AF1123" i="1" s="1"/>
  <c r="E1031" i="7" s="1"/>
  <c r="T1123" i="1"/>
  <c r="T2989" i="1"/>
  <c r="AC2989" i="1"/>
  <c r="AF2989" i="1" a="1"/>
  <c r="AF2989" i="1" s="1"/>
  <c r="E2897" i="7" s="1"/>
  <c r="AF1085" i="1" a="1"/>
  <c r="AF1085" i="1" s="1"/>
  <c r="E993" i="7" s="1"/>
  <c r="T1085" i="1"/>
  <c r="AC1085" i="1"/>
  <c r="AC2572" i="1"/>
  <c r="AF2572" i="1" a="1"/>
  <c r="AF2572" i="1" s="1"/>
  <c r="E2480" i="7" s="1"/>
  <c r="T2572" i="1"/>
  <c r="AF2202" i="1" a="1"/>
  <c r="AF2202" i="1" s="1"/>
  <c r="E2110" i="7" s="1"/>
  <c r="AC2202" i="1"/>
  <c r="T2202" i="1"/>
  <c r="AC2244" i="1"/>
  <c r="AF2244" i="1" a="1"/>
  <c r="AF2244" i="1" s="1"/>
  <c r="E2152" i="7" s="1"/>
  <c r="T2244" i="1"/>
  <c r="T913" i="1"/>
  <c r="AC913" i="1"/>
  <c r="AF913" i="1" a="1"/>
  <c r="AF913" i="1" s="1"/>
  <c r="E821" i="7" s="1"/>
  <c r="AF959" i="1" a="1"/>
  <c r="AF959" i="1" s="1"/>
  <c r="E867" i="7" s="1"/>
  <c r="AC959" i="1"/>
  <c r="T959" i="1"/>
  <c r="AF368" i="1" a="1"/>
  <c r="AF368" i="1" s="1"/>
  <c r="E276" i="7" s="1"/>
  <c r="AC368" i="1"/>
  <c r="T368" i="1"/>
  <c r="T610" i="1"/>
  <c r="AF610" i="1" a="1"/>
  <c r="AF610" i="1" s="1"/>
  <c r="E518" i="7" s="1"/>
  <c r="AC610" i="1"/>
  <c r="T1787" i="1"/>
  <c r="AF1787" i="1" a="1"/>
  <c r="AF1787" i="1" s="1"/>
  <c r="E1695" i="7" s="1"/>
  <c r="AC1787" i="1"/>
  <c r="AC1350" i="1"/>
  <c r="T1350" i="1"/>
  <c r="AF1350" i="1" a="1"/>
  <c r="AF1350" i="1" s="1"/>
  <c r="E1258" i="7" s="1"/>
  <c r="T1492" i="1"/>
  <c r="AF1492" i="1" a="1"/>
  <c r="AF1492" i="1" s="1"/>
  <c r="E1400" i="7" s="1"/>
  <c r="AC1492" i="1"/>
  <c r="AC1461" i="1"/>
  <c r="AF1461" i="1" a="1"/>
  <c r="AF1461" i="1" s="1"/>
  <c r="E1369" i="7" s="1"/>
  <c r="AC443" i="1"/>
  <c r="AF443" i="1" a="1"/>
  <c r="AF443" i="1" s="1"/>
  <c r="E351" i="7" s="1"/>
  <c r="T1647" i="1"/>
  <c r="AC1647" i="1"/>
  <c r="AF2164" i="1" a="1"/>
  <c r="AF2164" i="1" s="1"/>
  <c r="E2072" i="7" s="1"/>
  <c r="T2164" i="1"/>
  <c r="AC2164" i="1"/>
  <c r="AF697" i="1" a="1"/>
  <c r="AF697" i="1" s="1"/>
  <c r="E605" i="7" s="1"/>
  <c r="AC697" i="1"/>
  <c r="T697" i="1"/>
  <c r="AC494" i="1"/>
  <c r="T494" i="1"/>
  <c r="AF494" i="1" a="1"/>
  <c r="AF494" i="1" s="1"/>
  <c r="E402" i="7" s="1"/>
  <c r="AC479" i="1"/>
  <c r="T479" i="1"/>
  <c r="AF479" i="1" a="1"/>
  <c r="AF479" i="1" s="1"/>
  <c r="E387" i="7" s="1"/>
  <c r="T1156" i="1"/>
  <c r="AC1156" i="1"/>
  <c r="AF1156" i="1" a="1"/>
  <c r="AF1156" i="1" s="1"/>
  <c r="E1064" i="7" s="1"/>
  <c r="AF238" i="1" a="1"/>
  <c r="AF238" i="1" s="1"/>
  <c r="E146" i="7" s="1"/>
  <c r="AC238" i="1"/>
  <c r="T238" i="1"/>
  <c r="AF936" i="1" a="1"/>
  <c r="AF936" i="1" s="1"/>
  <c r="E844" i="7" s="1"/>
  <c r="T936" i="1"/>
  <c r="AC936" i="1"/>
  <c r="T1682" i="1"/>
  <c r="AF1682" i="1" a="1"/>
  <c r="AF1682" i="1" s="1"/>
  <c r="E1590" i="7" s="1"/>
  <c r="AC1682" i="1"/>
  <c r="T323" i="1"/>
  <c r="AF323" i="1" a="1"/>
  <c r="AF323" i="1" s="1"/>
  <c r="E231" i="7" s="1"/>
  <c r="AC323" i="1"/>
  <c r="T2649" i="1"/>
  <c r="AC2649" i="1"/>
  <c r="AF2649" i="1" a="1"/>
  <c r="AF2649" i="1" s="1"/>
  <c r="E2557" i="7" s="1"/>
  <c r="AF687" i="1" a="1"/>
  <c r="AF687" i="1" s="1"/>
  <c r="E595" i="7" s="1"/>
  <c r="AC687" i="1"/>
  <c r="T687" i="1"/>
  <c r="AF1665" i="1" a="1"/>
  <c r="AF1665" i="1" s="1"/>
  <c r="E1573" i="7" s="1"/>
  <c r="T1665" i="1"/>
  <c r="AC1665" i="1"/>
  <c r="AF387" i="1" a="1"/>
  <c r="AF387" i="1" s="1"/>
  <c r="E295" i="7" s="1"/>
  <c r="T387" i="1"/>
  <c r="T393" i="1"/>
  <c r="AF393" i="1" a="1"/>
  <c r="AF393" i="1" s="1"/>
  <c r="E301" i="7" s="1"/>
  <c r="AC393" i="1"/>
  <c r="AC1325" i="1"/>
  <c r="T1325" i="1"/>
  <c r="AF1325" i="1" a="1"/>
  <c r="AF1325" i="1" s="1"/>
  <c r="E1233" i="7" s="1"/>
  <c r="AC351" i="1"/>
  <c r="T351" i="1"/>
  <c r="AF351" i="1" a="1"/>
  <c r="AF351" i="1" s="1"/>
  <c r="E259" i="7" s="1"/>
  <c r="AF1045" i="1" a="1"/>
  <c r="AF1045" i="1" s="1"/>
  <c r="E953" i="7" s="1"/>
  <c r="T1045" i="1"/>
  <c r="AC1045" i="1"/>
  <c r="AC2099" i="1"/>
  <c r="AF2099" i="1" a="1"/>
  <c r="AF2099" i="1" s="1"/>
  <c r="E2007" i="7" s="1"/>
  <c r="T2099" i="1"/>
  <c r="T1929" i="1"/>
  <c r="AF1929" i="1" a="1"/>
  <c r="AF1929" i="1" s="1"/>
  <c r="E1837" i="7" s="1"/>
  <c r="AC1929" i="1"/>
  <c r="T228" i="1"/>
  <c r="AC228" i="1"/>
  <c r="AF228" i="1" a="1"/>
  <c r="AF228" i="1" s="1"/>
  <c r="E136" i="7" s="1"/>
  <c r="AF932" i="1" a="1"/>
  <c r="AF932" i="1" s="1"/>
  <c r="E840" i="7" s="1"/>
  <c r="AC932" i="1"/>
  <c r="T932" i="1"/>
  <c r="AC1425" i="1"/>
  <c r="AF1425" i="1" a="1"/>
  <c r="AF1425" i="1" s="1"/>
  <c r="E1333" i="7" s="1"/>
  <c r="T1425" i="1"/>
  <c r="T976" i="1"/>
  <c r="AC976" i="1"/>
  <c r="AF976" i="1" a="1"/>
  <c r="AF976" i="1" s="1"/>
  <c r="E884" i="7" s="1"/>
  <c r="AC510" i="1"/>
  <c r="AF510" i="1" a="1"/>
  <c r="AF510" i="1" s="1"/>
  <c r="E418" i="7" s="1"/>
  <c r="T510" i="1"/>
  <c r="AF1411" i="1" a="1"/>
  <c r="AF1411" i="1" s="1"/>
  <c r="E1319" i="7" s="1"/>
  <c r="AC1411" i="1"/>
  <c r="T1411" i="1"/>
  <c r="AC3008" i="1"/>
  <c r="AF3008" i="1" a="1"/>
  <c r="AF3008" i="1" s="1"/>
  <c r="E2916" i="7" s="1"/>
  <c r="T3008" i="1"/>
  <c r="T2539" i="1"/>
  <c r="AF2539" i="1" a="1"/>
  <c r="AF2539" i="1" s="1"/>
  <c r="E2447" i="7" s="1"/>
  <c r="AC2539" i="1"/>
  <c r="AF1080" i="1" a="1"/>
  <c r="AF1080" i="1" s="1"/>
  <c r="E988" i="7" s="1"/>
  <c r="AC1080" i="1"/>
  <c r="T1080" i="1"/>
  <c r="AF2756" i="1" a="1"/>
  <c r="AF2756" i="1" s="1"/>
  <c r="E2664" i="7" s="1"/>
  <c r="AC2756" i="1"/>
  <c r="T2756" i="1"/>
  <c r="AF3454" i="1" a="1"/>
  <c r="AF3454" i="1" s="1"/>
  <c r="T3454" i="1"/>
  <c r="AC3454" i="1"/>
  <c r="AC3082" i="1"/>
  <c r="AF3082" i="1" a="1"/>
  <c r="AF3082" i="1" s="1"/>
  <c r="E2990" i="7" s="1"/>
  <c r="T3082" i="1"/>
  <c r="T3047" i="1"/>
  <c r="AC3047" i="1"/>
  <c r="AF3047" i="1" a="1"/>
  <c r="AF3047" i="1" s="1"/>
  <c r="E2955" i="7" s="1"/>
  <c r="T2954" i="1"/>
  <c r="AC2954" i="1"/>
  <c r="AF2954" i="1" a="1"/>
  <c r="AF2954" i="1" s="1"/>
  <c r="E2862" i="7" s="1"/>
  <c r="AF2674" i="1" a="1"/>
  <c r="AF2674" i="1" s="1"/>
  <c r="E2582" i="7" s="1"/>
  <c r="T2674" i="1"/>
  <c r="AC2674" i="1"/>
  <c r="T3203" i="1"/>
  <c r="AF3203" i="1" a="1"/>
  <c r="AF3203" i="1" s="1"/>
  <c r="AC3203" i="1"/>
  <c r="AF2078" i="1" a="1"/>
  <c r="AF2078" i="1" s="1"/>
  <c r="E1986" i="7" s="1"/>
  <c r="AC2078" i="1"/>
  <c r="T2078" i="1"/>
  <c r="T1485" i="1"/>
  <c r="AC1485" i="1"/>
  <c r="AF1485" i="1" a="1"/>
  <c r="AF1485" i="1" s="1"/>
  <c r="E1393" i="7" s="1"/>
  <c r="AC3034" i="1"/>
  <c r="AF3034" i="1" a="1"/>
  <c r="AF3034" i="1" s="1"/>
  <c r="E2942" i="7" s="1"/>
  <c r="T3034" i="1"/>
  <c r="T2426" i="1"/>
  <c r="AF2426" i="1" a="1"/>
  <c r="AF2426" i="1" s="1"/>
  <c r="E2334" i="7" s="1"/>
  <c r="AC2426" i="1"/>
  <c r="AF2697" i="1" a="1"/>
  <c r="AF2697" i="1" s="1"/>
  <c r="E2605" i="7" s="1"/>
  <c r="T2697" i="1"/>
  <c r="AC2697" i="1"/>
  <c r="AF2738" i="1" a="1"/>
  <c r="AF2738" i="1" s="1"/>
  <c r="E2646" i="7" s="1"/>
  <c r="T2738" i="1"/>
  <c r="AC2738" i="1"/>
  <c r="AF2771" i="1" a="1"/>
  <c r="AF2771" i="1" s="1"/>
  <c r="E2679" i="7" s="1"/>
  <c r="T2771" i="1"/>
  <c r="AC2771" i="1"/>
  <c r="AF3041" i="1" a="1"/>
  <c r="AF3041" i="1" s="1"/>
  <c r="E2949" i="7" s="1"/>
  <c r="AC3041" i="1"/>
  <c r="T3041" i="1"/>
  <c r="T776" i="1"/>
  <c r="AC776" i="1"/>
  <c r="AF776" i="1" a="1"/>
  <c r="AF776" i="1" s="1"/>
  <c r="E684" i="7" s="1"/>
  <c r="AF3333" i="1" a="1"/>
  <c r="AF3333" i="1" s="1"/>
  <c r="T3333" i="1"/>
  <c r="AC3333" i="1"/>
  <c r="AC2806" i="1"/>
  <c r="AF2806" i="1" a="1"/>
  <c r="AF2806" i="1" s="1"/>
  <c r="E2714" i="7" s="1"/>
  <c r="T2806" i="1"/>
  <c r="AF1733" i="1" a="1"/>
  <c r="AF1733" i="1" s="1"/>
  <c r="E1641" i="7" s="1"/>
  <c r="AC1733" i="1"/>
  <c r="T1733" i="1"/>
  <c r="T169" i="1"/>
  <c r="AF169" i="1" a="1"/>
  <c r="AF169" i="1" s="1"/>
  <c r="E77" i="7" s="1"/>
  <c r="AC169" i="1"/>
  <c r="AF1099" i="1" a="1"/>
  <c r="AF1099" i="1" s="1"/>
  <c r="E1007" i="7" s="1"/>
  <c r="T1099" i="1"/>
  <c r="AC1099" i="1"/>
  <c r="AC2052" i="1"/>
  <c r="T2052" i="1"/>
  <c r="AF2052" i="1" a="1"/>
  <c r="AF2052" i="1" s="1"/>
  <c r="E1960" i="7" s="1"/>
  <c r="T2534" i="1"/>
  <c r="AF2534" i="1" a="1"/>
  <c r="AF2534" i="1" s="1"/>
  <c r="E2442" i="7" s="1"/>
  <c r="AC2534" i="1"/>
  <c r="AC3289" i="1"/>
  <c r="T3289" i="1"/>
  <c r="AF3289" i="1" a="1"/>
  <c r="AF3289" i="1" s="1"/>
  <c r="AF2836" i="1" a="1"/>
  <c r="AF2836" i="1" s="1"/>
  <c r="E2744" i="7" s="1"/>
  <c r="T2836" i="1"/>
  <c r="AC2836" i="1"/>
  <c r="AF3401" i="1" a="1"/>
  <c r="AF3401" i="1" s="1"/>
  <c r="T3401" i="1"/>
  <c r="AC3401" i="1"/>
  <c r="T2580" i="1"/>
  <c r="AF2580" i="1" a="1"/>
  <c r="AF2580" i="1" s="1"/>
  <c r="E2488" i="7" s="1"/>
  <c r="AC2580" i="1"/>
  <c r="AF1004" i="1" a="1"/>
  <c r="AF1004" i="1" s="1"/>
  <c r="E912" i="7" s="1"/>
  <c r="T1004" i="1"/>
  <c r="AC1004" i="1"/>
  <c r="AC2653" i="1"/>
  <c r="AF2653" i="1" a="1"/>
  <c r="AF2653" i="1" s="1"/>
  <c r="E2561" i="7" s="1"/>
  <c r="T2653" i="1"/>
  <c r="T3477" i="1"/>
  <c r="AF3477" i="1" a="1"/>
  <c r="AF3477" i="1" s="1"/>
  <c r="AC3477" i="1"/>
  <c r="AC2889" i="1"/>
  <c r="AF2889" i="1" a="1"/>
  <c r="AF2889" i="1" s="1"/>
  <c r="E2797" i="7" s="1"/>
  <c r="T2889" i="1"/>
  <c r="AF2755" i="1" a="1"/>
  <c r="AF2755" i="1" s="1"/>
  <c r="E2663" i="7" s="1"/>
  <c r="AC2755" i="1"/>
  <c r="T2828" i="1"/>
  <c r="AC2828" i="1"/>
  <c r="AF2828" i="1" a="1"/>
  <c r="AF2828" i="1" s="1"/>
  <c r="E2736" i="7" s="1"/>
  <c r="AF657" i="1" a="1"/>
  <c r="AF657" i="1" s="1"/>
  <c r="E565" i="7" s="1"/>
  <c r="AC657" i="1"/>
  <c r="T657" i="1"/>
  <c r="AF641" i="1" a="1"/>
  <c r="AF641" i="1" s="1"/>
  <c r="E549" i="7" s="1"/>
  <c r="AC641" i="1"/>
  <c r="T641" i="1"/>
  <c r="AC2677" i="1"/>
  <c r="T2677" i="1"/>
  <c r="AF2677" i="1" a="1"/>
  <c r="AF2677" i="1" s="1"/>
  <c r="E2585" i="7" s="1"/>
  <c r="T812" i="1"/>
  <c r="AF812" i="1" a="1"/>
  <c r="AF812" i="1" s="1"/>
  <c r="E720" i="7" s="1"/>
  <c r="AC812" i="1"/>
  <c r="AC3514" i="1"/>
  <c r="T3514" i="1"/>
  <c r="AF3514" i="1" a="1"/>
  <c r="AF3514" i="1" s="1"/>
  <c r="AF3456" i="1" a="1"/>
  <c r="AF3456" i="1" s="1"/>
  <c r="T3456" i="1"/>
  <c r="AC3456" i="1"/>
  <c r="T2558" i="1"/>
  <c r="AF2558" i="1" a="1"/>
  <c r="AF2558" i="1" s="1"/>
  <c r="E2466" i="7" s="1"/>
  <c r="AC2558" i="1"/>
  <c r="T2519" i="1"/>
  <c r="AF2519" i="1" a="1"/>
  <c r="AF2519" i="1" s="1"/>
  <c r="E2427" i="7" s="1"/>
  <c r="AC2519" i="1"/>
  <c r="T3493" i="1"/>
  <c r="AC3493" i="1"/>
  <c r="AF3493" i="1" a="1"/>
  <c r="AF3493" i="1" s="1"/>
  <c r="AC2834" i="1"/>
  <c r="T2834" i="1"/>
  <c r="AF2834" i="1" a="1"/>
  <c r="AF2834" i="1" s="1"/>
  <c r="E2742" i="7" s="1"/>
  <c r="T2167" i="1"/>
  <c r="AC2167" i="1"/>
  <c r="AF2167" i="1" a="1"/>
  <c r="AF2167" i="1" s="1"/>
  <c r="E2075" i="7" s="1"/>
  <c r="AC1075" i="1"/>
  <c r="AF1075" i="1" a="1"/>
  <c r="AF1075" i="1" s="1"/>
  <c r="E983" i="7" s="1"/>
  <c r="T1075" i="1"/>
  <c r="T2524" i="1"/>
  <c r="AC2524" i="1"/>
  <c r="AF2524" i="1" a="1"/>
  <c r="AF2524" i="1" s="1"/>
  <c r="E2432" i="7" s="1"/>
  <c r="T3021" i="1"/>
  <c r="AF3021" i="1" a="1"/>
  <c r="AF3021" i="1" s="1"/>
  <c r="E2929" i="7" s="1"/>
  <c r="AC3021" i="1"/>
  <c r="T3019" i="1"/>
  <c r="AF3019" i="1" a="1"/>
  <c r="AF3019" i="1" s="1"/>
  <c r="E2927" i="7" s="1"/>
  <c r="AC3019" i="1"/>
  <c r="AC2611" i="1"/>
  <c r="T2611" i="1"/>
  <c r="AF2611" i="1" a="1"/>
  <c r="AF2611" i="1" s="1"/>
  <c r="E2519" i="7" s="1"/>
  <c r="T2074" i="1"/>
  <c r="AC2074" i="1"/>
  <c r="AF2074" i="1" a="1"/>
  <c r="AF2074" i="1" s="1"/>
  <c r="E1982" i="7" s="1"/>
  <c r="T2643" i="1"/>
  <c r="AF2643" i="1" a="1"/>
  <c r="AF2643" i="1" s="1"/>
  <c r="E2551" i="7" s="1"/>
  <c r="AC2643" i="1"/>
  <c r="AF2398" i="1" a="1"/>
  <c r="AF2398" i="1" s="1"/>
  <c r="E2306" i="7" s="1"/>
  <c r="AC2398" i="1"/>
  <c r="T2398" i="1"/>
  <c r="AF2869" i="1" a="1"/>
  <c r="AF2869" i="1" s="1"/>
  <c r="E2777" i="7" s="1"/>
  <c r="AC2869" i="1"/>
  <c r="T2869" i="1"/>
  <c r="AC2165" i="1"/>
  <c r="AF2165" i="1" a="1"/>
  <c r="AF2165" i="1" s="1"/>
  <c r="E2073" i="7" s="1"/>
  <c r="T2165" i="1"/>
  <c r="AF735" i="1" a="1"/>
  <c r="AF735" i="1" s="1"/>
  <c r="E643" i="7" s="1"/>
  <c r="AC735" i="1"/>
  <c r="T735" i="1"/>
  <c r="AC3287" i="1"/>
  <c r="T3287" i="1"/>
  <c r="AF3287" i="1" a="1"/>
  <c r="AF3287" i="1" s="1"/>
  <c r="AF2101" i="1" a="1"/>
  <c r="AF2101" i="1" s="1"/>
  <c r="E2009" i="7" s="1"/>
  <c r="T2101" i="1"/>
  <c r="AC2101" i="1"/>
  <c r="AF2951" i="1" a="1"/>
  <c r="AF2951" i="1" s="1"/>
  <c r="E2859" i="7" s="1"/>
  <c r="T2951" i="1"/>
  <c r="T1975" i="1"/>
  <c r="AF1975" i="1" a="1"/>
  <c r="AF1975" i="1" s="1"/>
  <c r="E1883" i="7" s="1"/>
  <c r="AF980" i="1" a="1"/>
  <c r="AF980" i="1" s="1"/>
  <c r="E888" i="7" s="1"/>
  <c r="T980" i="1"/>
  <c r="AF645" i="1" a="1"/>
  <c r="AF645" i="1" s="1"/>
  <c r="E553" i="7" s="1"/>
  <c r="AC645" i="1"/>
  <c r="T645" i="1"/>
  <c r="AC2772" i="1"/>
  <c r="T2772" i="1"/>
  <c r="AF2772" i="1" a="1"/>
  <c r="AF2772" i="1" s="1"/>
  <c r="E2680" i="7" s="1"/>
  <c r="AC1545" i="1"/>
  <c r="T1545" i="1"/>
  <c r="AF1545" i="1" a="1"/>
  <c r="AF1545" i="1" s="1"/>
  <c r="E1453" i="7" s="1"/>
  <c r="T1908" i="1"/>
  <c r="AC1908" i="1"/>
  <c r="AF1908" i="1" a="1"/>
  <c r="AF1908" i="1" s="1"/>
  <c r="E1816" i="7" s="1"/>
  <c r="T2141" i="1"/>
  <c r="AF2141" i="1" a="1"/>
  <c r="AF2141" i="1" s="1"/>
  <c r="E2049" i="7" s="1"/>
  <c r="AC2141" i="1"/>
  <c r="AF656" i="1" a="1"/>
  <c r="AF656" i="1" s="1"/>
  <c r="E564" i="7" s="1"/>
  <c r="T656" i="1"/>
  <c r="AC656" i="1"/>
  <c r="T3043" i="1"/>
  <c r="AC3043" i="1"/>
  <c r="AF3043" i="1" a="1"/>
  <c r="AF3043" i="1" s="1"/>
  <c r="E2951" i="7" s="1"/>
  <c r="AC2654" i="1"/>
  <c r="AF2654" i="1" a="1"/>
  <c r="AF2654" i="1" s="1"/>
  <c r="E2562" i="7" s="1"/>
  <c r="T2654" i="1"/>
  <c r="T1515" i="1"/>
  <c r="AF1515" i="1" a="1"/>
  <c r="AF1515" i="1" s="1"/>
  <c r="E1423" i="7" s="1"/>
  <c r="AC1515" i="1"/>
  <c r="AF2594" i="1" a="1"/>
  <c r="AF2594" i="1" s="1"/>
  <c r="E2502" i="7" s="1"/>
  <c r="T2594" i="1"/>
  <c r="AC2594" i="1"/>
  <c r="AC2901" i="1"/>
  <c r="AF2901" i="1" a="1"/>
  <c r="AF2901" i="1" s="1"/>
  <c r="E2809" i="7" s="1"/>
  <c r="T2901" i="1"/>
  <c r="AC3236" i="1"/>
  <c r="T3236" i="1"/>
  <c r="AF3236" i="1" a="1"/>
  <c r="AF3236" i="1" s="1"/>
  <c r="AC3149" i="1"/>
  <c r="AF3149" i="1" a="1"/>
  <c r="AF3149" i="1" s="1"/>
  <c r="T3149" i="1"/>
  <c r="AF819" i="1" a="1"/>
  <c r="AF819" i="1" s="1"/>
  <c r="E727" i="7" s="1"/>
  <c r="AC819" i="1"/>
  <c r="T819" i="1"/>
  <c r="AC763" i="1"/>
  <c r="T763" i="1"/>
  <c r="AF763" i="1" a="1"/>
  <c r="AF763" i="1" s="1"/>
  <c r="E671" i="7" s="1"/>
  <c r="AF1927" i="1" a="1"/>
  <c r="AF1927" i="1" s="1"/>
  <c r="E1835" i="7" s="1"/>
  <c r="T1927" i="1"/>
  <c r="AC1927" i="1"/>
  <c r="AF1071" i="1" a="1"/>
  <c r="AF1071" i="1" s="1"/>
  <c r="E979" i="7" s="1"/>
  <c r="AC1071" i="1"/>
  <c r="T1071" i="1"/>
  <c r="AF1218" i="1" a="1"/>
  <c r="AF1218" i="1" s="1"/>
  <c r="E1126" i="7" s="1"/>
  <c r="AC1218" i="1"/>
  <c r="T1218" i="1"/>
  <c r="AC2452" i="1"/>
  <c r="AF2452" i="1" a="1"/>
  <c r="AF2452" i="1" s="1"/>
  <c r="E2360" i="7" s="1"/>
  <c r="T2452" i="1"/>
  <c r="AF1465" i="1" a="1"/>
  <c r="AF1465" i="1" s="1"/>
  <c r="E1373" i="7" s="1"/>
  <c r="T1465" i="1"/>
  <c r="AC1465" i="1"/>
  <c r="AC1251" i="1"/>
  <c r="T1251" i="1"/>
  <c r="AF1251" i="1" a="1"/>
  <c r="AF1251" i="1" s="1"/>
  <c r="E1159" i="7" s="1"/>
  <c r="AF1228" i="1" a="1"/>
  <c r="AF1228" i="1" s="1"/>
  <c r="E1136" i="7" s="1"/>
  <c r="T1228" i="1"/>
  <c r="AC1228" i="1"/>
  <c r="AF1096" i="1" a="1"/>
  <c r="AF1096" i="1" s="1"/>
  <c r="E1004" i="7" s="1"/>
  <c r="AC1096" i="1"/>
  <c r="T1096" i="1"/>
  <c r="AF1965" i="1" a="1"/>
  <c r="AF1965" i="1" s="1"/>
  <c r="E1873" i="7" s="1"/>
  <c r="AC3374" i="1"/>
  <c r="T3374" i="1"/>
  <c r="AF3374" i="1" a="1"/>
  <c r="AF3374" i="1" s="1"/>
  <c r="AC3369" i="1"/>
  <c r="AF3369" i="1" a="1"/>
  <c r="AF3369" i="1" s="1"/>
  <c r="T3369" i="1"/>
  <c r="T1990" i="1"/>
  <c r="AF1990" i="1" a="1"/>
  <c r="AF1990" i="1" s="1"/>
  <c r="E1898" i="7" s="1"/>
  <c r="AC1990" i="1"/>
  <c r="T2310" i="1"/>
  <c r="AC2310" i="1"/>
  <c r="AF2310" i="1" a="1"/>
  <c r="AF2310" i="1" s="1"/>
  <c r="E2218" i="7" s="1"/>
  <c r="T1681" i="1"/>
  <c r="AC1681" i="1"/>
  <c r="AF1681" i="1" a="1"/>
  <c r="AF1681" i="1" s="1"/>
  <c r="E1589" i="7" s="1"/>
  <c r="T2575" i="1"/>
  <c r="AF2575" i="1" a="1"/>
  <c r="AF2575" i="1" s="1"/>
  <c r="E2483" i="7" s="1"/>
  <c r="AC2575" i="1"/>
  <c r="T1145" i="1"/>
  <c r="AF1145" i="1" a="1"/>
  <c r="AF1145" i="1" s="1"/>
  <c r="E1053" i="7" s="1"/>
  <c r="AC1145" i="1"/>
  <c r="AF1911" i="1" a="1"/>
  <c r="AF1911" i="1" s="1"/>
  <c r="E1819" i="7" s="1"/>
  <c r="T1911" i="1"/>
  <c r="AC1911" i="1"/>
  <c r="AC448" i="1"/>
  <c r="AF448" i="1" a="1"/>
  <c r="AF448" i="1" s="1"/>
  <c r="E356" i="7" s="1"/>
  <c r="T448" i="1"/>
  <c r="AF3376" i="1" a="1"/>
  <c r="AF3376" i="1" s="1"/>
  <c r="T3376" i="1"/>
  <c r="AC3376" i="1"/>
  <c r="AC1006" i="1"/>
  <c r="T1006" i="1"/>
  <c r="AF1006" i="1" a="1"/>
  <c r="AF1006" i="1" s="1"/>
  <c r="E914" i="7" s="1"/>
  <c r="AF2617" i="1" a="1"/>
  <c r="AF2617" i="1" s="1"/>
  <c r="E2525" i="7" s="1"/>
  <c r="T2617" i="1"/>
  <c r="AC2617" i="1"/>
  <c r="AC412" i="1"/>
  <c r="T412" i="1"/>
  <c r="AF412" i="1" a="1"/>
  <c r="AF412" i="1" s="1"/>
  <c r="E320" i="7" s="1"/>
  <c r="AF402" i="1" a="1"/>
  <c r="AF402" i="1" s="1"/>
  <c r="E310" i="7" s="1"/>
  <c r="AC402" i="1"/>
  <c r="T402" i="1"/>
  <c r="AF2679" i="1" a="1"/>
  <c r="AF2679" i="1" s="1"/>
  <c r="E2587" i="7" s="1"/>
  <c r="AC2679" i="1"/>
  <c r="T2679" i="1"/>
  <c r="AC853" i="1"/>
  <c r="T853" i="1"/>
  <c r="AF853" i="1" a="1"/>
  <c r="AF853" i="1" s="1"/>
  <c r="E761" i="7" s="1"/>
  <c r="AC2556" i="1"/>
  <c r="T2556" i="1"/>
  <c r="AF2556" i="1" a="1"/>
  <c r="AF2556" i="1" s="1"/>
  <c r="E2464" i="7" s="1"/>
  <c r="AC1136" i="1"/>
  <c r="T1136" i="1"/>
  <c r="AF1136" i="1" a="1"/>
  <c r="AF1136" i="1" s="1"/>
  <c r="E1044" i="7" s="1"/>
  <c r="T2026" i="1"/>
  <c r="AC2026" i="1"/>
  <c r="AF2026" i="1" a="1"/>
  <c r="AF2026" i="1" s="1"/>
  <c r="E1934" i="7" s="1"/>
  <c r="T3026" i="1"/>
  <c r="AF3026" i="1" a="1"/>
  <c r="AF3026" i="1" s="1"/>
  <c r="E2934" i="7" s="1"/>
  <c r="AC3026" i="1"/>
  <c r="AF3163" i="1" a="1"/>
  <c r="AF3163" i="1" s="1"/>
  <c r="AC3163" i="1"/>
  <c r="T3163" i="1"/>
  <c r="T1675" i="1"/>
  <c r="AC1675" i="1"/>
  <c r="AF1675" i="1" a="1"/>
  <c r="AF1675" i="1" s="1"/>
  <c r="E1583" i="7" s="1"/>
  <c r="T1645" i="1"/>
  <c r="AF1645" i="1" a="1"/>
  <c r="AF1645" i="1" s="1"/>
  <c r="E1553" i="7" s="1"/>
  <c r="AC1645" i="1"/>
  <c r="AC3502" i="1"/>
  <c r="AF3502" i="1" a="1"/>
  <c r="AF3502" i="1" s="1"/>
  <c r="T3502" i="1"/>
  <c r="T970" i="1"/>
  <c r="AF970" i="1" a="1"/>
  <c r="AF970" i="1" s="1"/>
  <c r="E878" i="7" s="1"/>
  <c r="AC970" i="1"/>
  <c r="AC2747" i="1"/>
  <c r="T2747" i="1"/>
  <c r="AF3213" i="1" a="1"/>
  <c r="AF3213" i="1" s="1"/>
  <c r="T3213" i="1"/>
  <c r="AC3213" i="1"/>
  <c r="T2820" i="1"/>
  <c r="AF2820" i="1" a="1"/>
  <c r="AF2820" i="1" s="1"/>
  <c r="E2728" i="7" s="1"/>
  <c r="AC2820" i="1"/>
  <c r="AC2985" i="1"/>
  <c r="T2985" i="1"/>
  <c r="AF2985" i="1" a="1"/>
  <c r="AF2985" i="1" s="1"/>
  <c r="E2893" i="7" s="1"/>
  <c r="AC2030" i="1"/>
  <c r="T3013" i="1"/>
  <c r="AC3013" i="1"/>
  <c r="AF3013" i="1" a="1"/>
  <c r="AF3013" i="1" s="1"/>
  <c r="E2921" i="7" s="1"/>
  <c r="AF2221" i="1" a="1"/>
  <c r="AF2221" i="1" s="1"/>
  <c r="E2129" i="7" s="1"/>
  <c r="AC2221" i="1"/>
  <c r="T2221" i="1"/>
  <c r="T2990" i="1"/>
  <c r="AC2990" i="1"/>
  <c r="AF2990" i="1" a="1"/>
  <c r="AF2990" i="1" s="1"/>
  <c r="E2898" i="7" s="1"/>
  <c r="AF2641" i="1" a="1"/>
  <c r="AF2641" i="1" s="1"/>
  <c r="E2549" i="7" s="1"/>
  <c r="T2641" i="1"/>
  <c r="AC2641" i="1"/>
  <c r="T2205" i="1"/>
  <c r="AF2205" i="1" a="1"/>
  <c r="AF2205" i="1" s="1"/>
  <c r="E2113" i="7" s="1"/>
  <c r="AC2205" i="1"/>
  <c r="T2064" i="1"/>
  <c r="AF2064" i="1" a="1"/>
  <c r="AF2064" i="1" s="1"/>
  <c r="E1972" i="7" s="1"/>
  <c r="AC2064" i="1"/>
  <c r="AF1714" i="1" a="1"/>
  <c r="AF1714" i="1" s="1"/>
  <c r="E1622" i="7" s="1"/>
  <c r="T1714" i="1"/>
  <c r="AC1714" i="1"/>
  <c r="AC1288" i="1"/>
  <c r="AF1288" i="1" a="1"/>
  <c r="AF1288" i="1" s="1"/>
  <c r="E1196" i="7" s="1"/>
  <c r="T1288" i="1"/>
  <c r="T3554" i="1"/>
  <c r="AF3554" i="1" a="1"/>
  <c r="AF3554" i="1" s="1"/>
  <c r="AC3554" i="1"/>
  <c r="AC2767" i="1"/>
  <c r="T2767" i="1"/>
  <c r="AF2767" i="1" a="1"/>
  <c r="AF2767" i="1" s="1"/>
  <c r="E2675" i="7" s="1"/>
  <c r="AC1840" i="1"/>
  <c r="AF1840" i="1" a="1"/>
  <c r="AF1840" i="1" s="1"/>
  <c r="E1748" i="7" s="1"/>
  <c r="T1840" i="1"/>
  <c r="AF2382" i="1" a="1"/>
  <c r="AF2382" i="1" s="1"/>
  <c r="E2290" i="7" s="1"/>
  <c r="T2382" i="1"/>
  <c r="AC2382" i="1"/>
  <c r="AF2103" i="1" a="1"/>
  <c r="AF2103" i="1" s="1"/>
  <c r="E2011" i="7" s="1"/>
  <c r="T2103" i="1"/>
  <c r="AC2103" i="1"/>
  <c r="AC2186" i="1"/>
  <c r="T2186" i="1"/>
  <c r="AF2186" i="1" a="1"/>
  <c r="AF2186" i="1" s="1"/>
  <c r="E2094" i="7" s="1"/>
  <c r="T1526" i="1"/>
  <c r="AF1526" i="1" a="1"/>
  <c r="AF1526" i="1" s="1"/>
  <c r="E1434" i="7" s="1"/>
  <c r="AC1526" i="1"/>
  <c r="AC1969" i="1"/>
  <c r="AF1969" i="1" a="1"/>
  <c r="AF1969" i="1" s="1"/>
  <c r="E1877" i="7" s="1"/>
  <c r="T1969" i="1"/>
  <c r="AF676" i="1" a="1"/>
  <c r="AF676" i="1" s="1"/>
  <c r="E584" i="7" s="1"/>
  <c r="T676" i="1"/>
  <c r="AC676" i="1"/>
  <c r="AF265" i="1" a="1"/>
  <c r="AF265" i="1" s="1"/>
  <c r="E173" i="7" s="1"/>
  <c r="AC265" i="1"/>
  <c r="T265" i="1"/>
  <c r="T2233" i="1"/>
  <c r="AF2233" i="1" a="1"/>
  <c r="AF2233" i="1" s="1"/>
  <c r="E2141" i="7" s="1"/>
  <c r="AC2233" i="1"/>
  <c r="AF2934" i="1" a="1"/>
  <c r="AF2934" i="1" s="1"/>
  <c r="E2842" i="7" s="1"/>
  <c r="T2934" i="1"/>
  <c r="AC2934" i="1"/>
  <c r="T1599" i="1"/>
  <c r="AC1599" i="1"/>
  <c r="AF1599" i="1" a="1"/>
  <c r="AF1599" i="1" s="1"/>
  <c r="E1507" i="7" s="1"/>
  <c r="AC2928" i="1"/>
  <c r="T2928" i="1"/>
  <c r="AF2928" i="1" a="1"/>
  <c r="AF2928" i="1" s="1"/>
  <c r="E2836" i="7" s="1"/>
  <c r="AC782" i="1"/>
  <c r="T782" i="1"/>
  <c r="AF782" i="1" a="1"/>
  <c r="AF782" i="1" s="1"/>
  <c r="E690" i="7" s="1"/>
  <c r="AC3519" i="1"/>
  <c r="AC2180" i="1"/>
  <c r="AF2180" i="1" a="1"/>
  <c r="AF2180" i="1" s="1"/>
  <c r="E2088" i="7" s="1"/>
  <c r="T2180" i="1"/>
  <c r="AC1589" i="1"/>
  <c r="T1589" i="1"/>
  <c r="AF1589" i="1" a="1"/>
  <c r="AF1589" i="1" s="1"/>
  <c r="E1497" i="7" s="1"/>
  <c r="T320" i="1"/>
  <c r="AF320" i="1" a="1"/>
  <c r="AF320" i="1" s="1"/>
  <c r="E228" i="7" s="1"/>
  <c r="AC320" i="1"/>
  <c r="AC1274" i="1"/>
  <c r="AF1274" i="1" a="1"/>
  <c r="AF1274" i="1" s="1"/>
  <c r="E1182" i="7" s="1"/>
  <c r="T1274" i="1"/>
  <c r="AC1644" i="1"/>
  <c r="T1644" i="1"/>
  <c r="AF1644" i="1" a="1"/>
  <c r="AF1644" i="1" s="1"/>
  <c r="E1552" i="7" s="1"/>
  <c r="T2077" i="1"/>
  <c r="AF2077" i="1" a="1"/>
  <c r="AF2077" i="1" s="1"/>
  <c r="E1985" i="7" s="1"/>
  <c r="AC2077" i="1"/>
  <c r="AF1114" i="1" a="1"/>
  <c r="AF1114" i="1" s="1"/>
  <c r="E1022" i="7" s="1"/>
  <c r="T1114" i="1"/>
  <c r="AC1114" i="1"/>
  <c r="T868" i="1"/>
  <c r="AF868" i="1" a="1"/>
  <c r="AF868" i="1" s="1"/>
  <c r="E776" i="7" s="1"/>
  <c r="AC868" i="1"/>
  <c r="T3414" i="1"/>
  <c r="AF3414" i="1" a="1"/>
  <c r="AF3414" i="1" s="1"/>
  <c r="AC3414" i="1"/>
  <c r="AF2072" i="1" a="1"/>
  <c r="AF2072" i="1" s="1"/>
  <c r="E1980" i="7" s="1"/>
  <c r="AC2072" i="1"/>
  <c r="T2072" i="1"/>
  <c r="T3432" i="1"/>
  <c r="AC3432" i="1"/>
  <c r="AF3432" i="1" a="1"/>
  <c r="AF3432" i="1" s="1"/>
  <c r="AF1901" i="1" a="1"/>
  <c r="AF1901" i="1" s="1"/>
  <c r="E1809" i="7" s="1"/>
  <c r="AC1901" i="1"/>
  <c r="T1901" i="1"/>
  <c r="T1419" i="1"/>
  <c r="AF1419" i="1" a="1"/>
  <c r="AF1419" i="1" s="1"/>
  <c r="E1327" i="7" s="1"/>
  <c r="AC1419" i="1"/>
  <c r="T365" i="1"/>
  <c r="AC365" i="1"/>
  <c r="AF365" i="1" a="1"/>
  <c r="AF365" i="1" s="1"/>
  <c r="E273" i="7" s="1"/>
  <c r="AC3262" i="1"/>
  <c r="AF3262" i="1" a="1"/>
  <c r="AF3262" i="1" s="1"/>
  <c r="T3262" i="1"/>
  <c r="AC3270" i="1"/>
  <c r="T3270" i="1"/>
  <c r="AF3270" i="1" a="1"/>
  <c r="AF3270" i="1" s="1"/>
  <c r="T3238" i="1"/>
  <c r="AF3238" i="1" a="1"/>
  <c r="AF3238" i="1" s="1"/>
  <c r="AC3238" i="1"/>
  <c r="AC325" i="1"/>
  <c r="T325" i="1"/>
  <c r="AF325" i="1" a="1"/>
  <c r="AF325" i="1" s="1"/>
  <c r="E233" i="7" s="1"/>
  <c r="T1717" i="1"/>
  <c r="AC1717" i="1"/>
  <c r="AF1717" i="1" a="1"/>
  <c r="AF1717" i="1" s="1"/>
  <c r="E1625" i="7" s="1"/>
  <c r="AC2192" i="1"/>
  <c r="T2192" i="1"/>
  <c r="AF2192" i="1" a="1"/>
  <c r="AF2192" i="1" s="1"/>
  <c r="E2100" i="7" s="1"/>
  <c r="T1494" i="1"/>
  <c r="AC1494" i="1"/>
  <c r="AF1494" i="1" a="1"/>
  <c r="AF1494" i="1" s="1"/>
  <c r="E1402" i="7" s="1"/>
  <c r="AC1110" i="1"/>
  <c r="T1110" i="1"/>
  <c r="AF1110" i="1" a="1"/>
  <c r="AF1110" i="1" s="1"/>
  <c r="E1018" i="7" s="1"/>
  <c r="AC2453" i="1"/>
  <c r="T2453" i="1"/>
  <c r="AF2453" i="1" a="1"/>
  <c r="AF2453" i="1" s="1"/>
  <c r="E2361" i="7" s="1"/>
  <c r="AF1907" i="1" a="1"/>
  <c r="AF1907" i="1" s="1"/>
  <c r="E1815" i="7" s="1"/>
  <c r="T1907" i="1"/>
  <c r="AC1907" i="1"/>
  <c r="AF2996" i="1" a="1"/>
  <c r="AF2996" i="1" s="1"/>
  <c r="E2904" i="7" s="1"/>
  <c r="AC2996" i="1"/>
  <c r="T2996" i="1"/>
  <c r="AF2564" i="1" a="1"/>
  <c r="AF2564" i="1" s="1"/>
  <c r="E2472" i="7" s="1"/>
  <c r="AC2564" i="1"/>
  <c r="T2564" i="1"/>
  <c r="AF912" i="1" a="1"/>
  <c r="AF912" i="1" s="1"/>
  <c r="E820" i="7" s="1"/>
  <c r="AC912" i="1"/>
  <c r="AF1813" i="1" a="1"/>
  <c r="AF1813" i="1" s="1"/>
  <c r="E1721" i="7" s="1"/>
  <c r="T1813" i="1"/>
  <c r="AF214" i="1" a="1"/>
  <c r="AF214" i="1" s="1"/>
  <c r="E122" i="7" s="1"/>
  <c r="AC214" i="1"/>
  <c r="T214" i="1"/>
  <c r="AC688" i="1"/>
  <c r="AF688" i="1" a="1"/>
  <c r="AF688" i="1" s="1"/>
  <c r="E596" i="7" s="1"/>
  <c r="T688" i="1"/>
  <c r="AC1205" i="1"/>
  <c r="AF1205" i="1" a="1"/>
  <c r="AF1205" i="1" s="1"/>
  <c r="E1113" i="7" s="1"/>
  <c r="T1205" i="1"/>
  <c r="AC1003" i="1"/>
  <c r="T1003" i="1"/>
  <c r="AF1003" i="1" a="1"/>
  <c r="AF1003" i="1" s="1"/>
  <c r="E911" i="7" s="1"/>
  <c r="AC1398" i="1"/>
  <c r="AF1398" i="1" a="1"/>
  <c r="AF1398" i="1" s="1"/>
  <c r="E1306" i="7" s="1"/>
  <c r="T1398" i="1"/>
  <c r="AF3488" i="1" a="1"/>
  <c r="AF3488" i="1" s="1"/>
  <c r="AC3488" i="1"/>
  <c r="T3488" i="1"/>
  <c r="T1036" i="1"/>
  <c r="AF1036" i="1" a="1"/>
  <c r="AF1036" i="1" s="1"/>
  <c r="E944" i="7" s="1"/>
  <c r="AC1036" i="1"/>
  <c r="T2389" i="1"/>
  <c r="AF2389" i="1" a="1"/>
  <c r="AF2389" i="1" s="1"/>
  <c r="E2297" i="7" s="1"/>
  <c r="AC2389" i="1"/>
  <c r="T2418" i="1"/>
  <c r="AC2418" i="1"/>
  <c r="AF2418" i="1" a="1"/>
  <c r="AF2418" i="1" s="1"/>
  <c r="E2326" i="7" s="1"/>
  <c r="AF3037" i="1" a="1"/>
  <c r="AF3037" i="1" s="1"/>
  <c r="E2945" i="7" s="1"/>
  <c r="T3037" i="1"/>
  <c r="AC3037" i="1"/>
  <c r="T2455" i="1"/>
  <c r="AC2455" i="1"/>
  <c r="AF2455" i="1" a="1"/>
  <c r="AF2455" i="1" s="1"/>
  <c r="E2363" i="7" s="1"/>
  <c r="AC949" i="1"/>
  <c r="AF949" i="1" a="1"/>
  <c r="AF949" i="1" s="1"/>
  <c r="E857" i="7" s="1"/>
  <c r="T949" i="1"/>
  <c r="T1370" i="1"/>
  <c r="AC1370" i="1"/>
  <c r="AF1370" i="1" a="1"/>
  <c r="AF1370" i="1" s="1"/>
  <c r="E1278" i="7" s="1"/>
  <c r="T1632" i="1"/>
  <c r="AC1632" i="1"/>
  <c r="AF1632" i="1" a="1"/>
  <c r="AF1632" i="1" s="1"/>
  <c r="E1540" i="7" s="1"/>
  <c r="AF298" i="1" a="1"/>
  <c r="AF298" i="1" s="1"/>
  <c r="E206" i="7" s="1"/>
  <c r="T298" i="1"/>
  <c r="AC298" i="1"/>
  <c r="T1542" i="1"/>
  <c r="AF1542" i="1" a="1"/>
  <c r="AF1542" i="1" s="1"/>
  <c r="E1450" i="7" s="1"/>
  <c r="AC1542" i="1"/>
  <c r="AC3340" i="1"/>
  <c r="T3340" i="1"/>
  <c r="AF3340" i="1" a="1"/>
  <c r="AF3340" i="1" s="1"/>
  <c r="AF249" i="1" a="1"/>
  <c r="AF249" i="1" s="1"/>
  <c r="E157" i="7" s="1"/>
  <c r="AC249" i="1"/>
  <c r="T249" i="1"/>
  <c r="AF1505" i="1" a="1"/>
  <c r="AF1505" i="1" s="1"/>
  <c r="E1413" i="7" s="1"/>
  <c r="AC1505" i="1"/>
  <c r="T1505" i="1"/>
  <c r="AC3528" i="1"/>
  <c r="AF3528" i="1" a="1"/>
  <c r="AF3528" i="1" s="1"/>
  <c r="T3528" i="1"/>
  <c r="AF2349" i="1" a="1"/>
  <c r="AF2349" i="1" s="1"/>
  <c r="E2257" i="7" s="1"/>
  <c r="T2349" i="1"/>
  <c r="AC2349" i="1"/>
  <c r="T1348" i="1"/>
  <c r="AC1348" i="1"/>
  <c r="AF1348" i="1" a="1"/>
  <c r="AF1348" i="1" s="1"/>
  <c r="E1256" i="7" s="1"/>
  <c r="AF151" i="1" a="1"/>
  <c r="AF151" i="1" s="1"/>
  <c r="E59" i="7" s="1"/>
  <c r="T151" i="1"/>
  <c r="AC151" i="1"/>
  <c r="T2046" i="1"/>
  <c r="AF2046" i="1" a="1"/>
  <c r="AF2046" i="1" s="1"/>
  <c r="E1954" i="7" s="1"/>
  <c r="AC2046" i="1"/>
  <c r="AF1389" i="1" a="1"/>
  <c r="AF1389" i="1" s="1"/>
  <c r="E1297" i="7" s="1"/>
  <c r="T1389" i="1"/>
  <c r="AC1389" i="1"/>
  <c r="T2950" i="1"/>
  <c r="AC2950" i="1"/>
  <c r="AF2950" i="1" a="1"/>
  <c r="AF2950" i="1" s="1"/>
  <c r="E2858" i="7" s="1"/>
  <c r="AC975" i="1"/>
  <c r="AF975" i="1" a="1"/>
  <c r="AF975" i="1" s="1"/>
  <c r="E883" i="7" s="1"/>
  <c r="T975" i="1"/>
  <c r="T1184" i="1"/>
  <c r="AF1184" i="1" a="1"/>
  <c r="AF1184" i="1" s="1"/>
  <c r="E1092" i="7" s="1"/>
  <c r="AC1184" i="1"/>
  <c r="T422" i="1"/>
  <c r="AF422" i="1" a="1"/>
  <c r="AF422" i="1" s="1"/>
  <c r="E330" i="7" s="1"/>
  <c r="AC422" i="1"/>
  <c r="AF537" i="1" a="1"/>
  <c r="AF537" i="1" s="1"/>
  <c r="E445" i="7" s="1"/>
  <c r="T537" i="1"/>
  <c r="AC537" i="1"/>
  <c r="AF3481" i="1" a="1"/>
  <c r="AF3481" i="1" s="1"/>
  <c r="AC3481" i="1"/>
  <c r="T3481" i="1"/>
  <c r="T3544" i="1"/>
  <c r="AC3544" i="1"/>
  <c r="AF3544" i="1" a="1"/>
  <c r="AF3544" i="1" s="1"/>
  <c r="AF984" i="1" a="1"/>
  <c r="AF984" i="1" s="1"/>
  <c r="E892" i="7" s="1"/>
  <c r="AC984" i="1"/>
  <c r="T984" i="1"/>
  <c r="AC1304" i="1"/>
  <c r="AF1304" i="1" a="1"/>
  <c r="AF1304" i="1" s="1"/>
  <c r="E1212" i="7" s="1"/>
  <c r="T1304" i="1"/>
  <c r="AC1225" i="1"/>
  <c r="AF1225" i="1" a="1"/>
  <c r="AF1225" i="1" s="1"/>
  <c r="E1133" i="7" s="1"/>
  <c r="T1225" i="1"/>
  <c r="AF968" i="1" a="1"/>
  <c r="AF968" i="1" s="1"/>
  <c r="E876" i="7" s="1"/>
  <c r="AC968" i="1"/>
  <c r="T968" i="1"/>
  <c r="AC547" i="1"/>
  <c r="AF547" i="1" a="1"/>
  <c r="AF547" i="1" s="1"/>
  <c r="E455" i="7" s="1"/>
  <c r="T547" i="1"/>
  <c r="T2795" i="1"/>
  <c r="AC2795" i="1"/>
  <c r="AF2795" i="1" a="1"/>
  <c r="AF2795" i="1" s="1"/>
  <c r="E2703" i="7" s="1"/>
  <c r="AC1272" i="1"/>
  <c r="AF1272" i="1" a="1"/>
  <c r="AF1272" i="1" s="1"/>
  <c r="E1180" i="7" s="1"/>
  <c r="T1272" i="1"/>
  <c r="T143" i="1"/>
  <c r="AF143" i="1" a="1"/>
  <c r="AF143" i="1" s="1"/>
  <c r="E51" i="7" s="1"/>
  <c r="AC143" i="1"/>
  <c r="AC3195" i="1"/>
  <c r="AF3195" i="1" a="1"/>
  <c r="AF3195" i="1" s="1"/>
  <c r="T3195" i="1"/>
  <c r="T2437" i="1"/>
  <c r="AC2437" i="1"/>
  <c r="AF2437" i="1" a="1"/>
  <c r="AF2437" i="1" s="1"/>
  <c r="E2345" i="7" s="1"/>
  <c r="T551" i="1"/>
  <c r="AF551" i="1" a="1"/>
  <c r="AF551" i="1" s="1"/>
  <c r="E459" i="7" s="1"/>
  <c r="AC551" i="1"/>
  <c r="T2085" i="1"/>
  <c r="AC2085" i="1"/>
  <c r="AF2085" i="1" a="1"/>
  <c r="AF2085" i="1" s="1"/>
  <c r="E1993" i="7" s="1"/>
  <c r="AF2528" i="1" a="1"/>
  <c r="AF2528" i="1" s="1"/>
  <c r="E2436" i="7" s="1"/>
  <c r="T2528" i="1"/>
  <c r="AC2528" i="1"/>
  <c r="AC352" i="1"/>
  <c r="T352" i="1"/>
  <c r="AF352" i="1" a="1"/>
  <c r="AF352" i="1" s="1"/>
  <c r="E260" i="7" s="1"/>
  <c r="T963" i="1"/>
  <c r="AF963" i="1" a="1"/>
  <c r="AF963" i="1" s="1"/>
  <c r="E871" i="7" s="1"/>
  <c r="AC963" i="1"/>
  <c r="T3214" i="1"/>
  <c r="AF3214" i="1" a="1"/>
  <c r="AF3214" i="1" s="1"/>
  <c r="AC3214" i="1"/>
  <c r="AF2904" i="1" a="1"/>
  <c r="AF2904" i="1" s="1"/>
  <c r="E2812" i="7" s="1"/>
  <c r="T2904" i="1"/>
  <c r="AC2904" i="1"/>
  <c r="T1576" i="1"/>
  <c r="AF1576" i="1" a="1"/>
  <c r="AF1576" i="1" s="1"/>
  <c r="E1484" i="7" s="1"/>
  <c r="T1134" i="1"/>
  <c r="AC1134" i="1"/>
  <c r="AC3182" i="1"/>
  <c r="T3182" i="1"/>
  <c r="AF3182" i="1" a="1"/>
  <c r="AF3182" i="1" s="1"/>
  <c r="AC483" i="1"/>
  <c r="AF483" i="1" a="1"/>
  <c r="AF483" i="1" s="1"/>
  <c r="E391" i="7" s="1"/>
  <c r="T483" i="1"/>
  <c r="AF3104" i="1" a="1"/>
  <c r="AF3104" i="1" s="1"/>
  <c r="E3012" i="7" s="1"/>
  <c r="AC3104" i="1"/>
  <c r="T3104" i="1"/>
  <c r="AF2801" i="1" a="1"/>
  <c r="AF2801" i="1" s="1"/>
  <c r="E2709" i="7" s="1"/>
  <c r="AC2801" i="1"/>
  <c r="T2801" i="1"/>
  <c r="T497" i="1"/>
  <c r="AC497" i="1"/>
  <c r="AF497" i="1" a="1"/>
  <c r="AF497" i="1" s="1"/>
  <c r="E405" i="7" s="1"/>
  <c r="T397" i="1"/>
  <c r="AC397" i="1"/>
  <c r="AF397" i="1" a="1"/>
  <c r="AF397" i="1" s="1"/>
  <c r="E305" i="7" s="1"/>
  <c r="AF2104" i="1" a="1"/>
  <c r="AF2104" i="1" s="1"/>
  <c r="E2012" i="7" s="1"/>
  <c r="AC2104" i="1"/>
  <c r="T2104" i="1"/>
  <c r="T1140" i="1"/>
  <c r="AC1140" i="1"/>
  <c r="AF1140" i="1" a="1"/>
  <c r="AF1140" i="1" s="1"/>
  <c r="E1048" i="7" s="1"/>
  <c r="AF852" i="1" a="1"/>
  <c r="AF852" i="1" s="1"/>
  <c r="E760" i="7" s="1"/>
  <c r="T852" i="1"/>
  <c r="AC852" i="1"/>
  <c r="AF1472" i="1" a="1"/>
  <c r="AF1472" i="1" s="1"/>
  <c r="E1380" i="7" s="1"/>
  <c r="T1472" i="1"/>
  <c r="AC1472" i="1"/>
  <c r="AC2146" i="1"/>
  <c r="AF2146" i="1" a="1"/>
  <c r="AF2146" i="1" s="1"/>
  <c r="E2054" i="7" s="1"/>
  <c r="T2146" i="1"/>
  <c r="AC3070" i="1"/>
  <c r="AF3070" i="1" a="1"/>
  <c r="AF3070" i="1" s="1"/>
  <c r="E2978" i="7" s="1"/>
  <c r="T3070" i="1"/>
  <c r="AF1635" i="1" a="1"/>
  <c r="AF1635" i="1" s="1"/>
  <c r="E1543" i="7" s="1"/>
  <c r="T1635" i="1"/>
  <c r="AC1635" i="1"/>
  <c r="AF974" i="1" a="1"/>
  <c r="AF974" i="1" s="1"/>
  <c r="E882" i="7" s="1"/>
  <c r="T974" i="1"/>
  <c r="AC974" i="1"/>
  <c r="AF590" i="1" a="1"/>
  <c r="AF590" i="1" s="1"/>
  <c r="E498" i="7" s="1"/>
  <c r="AC590" i="1"/>
  <c r="T590" i="1"/>
  <c r="T1331" i="1"/>
  <c r="AC1331" i="1"/>
  <c r="AF1331" i="1" a="1"/>
  <c r="AF1331" i="1" s="1"/>
  <c r="E1239" i="7" s="1"/>
  <c r="AC1312" i="1"/>
  <c r="AF1312" i="1" a="1"/>
  <c r="AF1312" i="1" s="1"/>
  <c r="E1220" i="7" s="1"/>
  <c r="T1312" i="1"/>
  <c r="T1504" i="1"/>
  <c r="AC1504" i="1"/>
  <c r="AF1504" i="1" a="1"/>
  <c r="AF1504" i="1" s="1"/>
  <c r="E1412" i="7" s="1"/>
  <c r="AF750" i="1" a="1"/>
  <c r="AF750" i="1" s="1"/>
  <c r="E658" i="7" s="1"/>
  <c r="AC750" i="1"/>
  <c r="T750" i="1"/>
  <c r="AC1489" i="1"/>
  <c r="T1489" i="1"/>
  <c r="AF1489" i="1" a="1"/>
  <c r="AF1489" i="1" s="1"/>
  <c r="E1397" i="7" s="1"/>
  <c r="AF435" i="1" a="1"/>
  <c r="AF435" i="1" s="1"/>
  <c r="E343" i="7" s="1"/>
  <c r="AC435" i="1"/>
  <c r="T435" i="1"/>
  <c r="T1306" i="1"/>
  <c r="AF1306" i="1" a="1"/>
  <c r="AF1306" i="1" s="1"/>
  <c r="E1214" i="7" s="1"/>
  <c r="AC1306" i="1"/>
  <c r="AC2061" i="1"/>
  <c r="T2061" i="1"/>
  <c r="AF2061" i="1" a="1"/>
  <c r="AF2061" i="1" s="1"/>
  <c r="E1969" i="7" s="1"/>
  <c r="AC1041" i="1"/>
  <c r="T1041" i="1"/>
  <c r="AF1041" i="1" a="1"/>
  <c r="AF1041" i="1" s="1"/>
  <c r="E949" i="7" s="1"/>
  <c r="AC148" i="1"/>
  <c r="T148" i="1"/>
  <c r="AF148" i="1" a="1"/>
  <c r="AF148" i="1" s="1"/>
  <c r="E56" i="7" s="1"/>
  <c r="T315" i="1"/>
  <c r="AF315" i="1" a="1"/>
  <c r="AF315" i="1" s="1"/>
  <c r="E223" i="7" s="1"/>
  <c r="AC315" i="1"/>
  <c r="B28" i="9" a="1"/>
  <c r="B28" i="9" s="1"/>
  <c r="C28" i="9" s="1" a="1"/>
  <c r="C28" i="9" s="1"/>
  <c r="AF3293" i="1" l="1" a="1"/>
  <c r="AF3293" i="1" s="1"/>
  <c r="T3293" i="1"/>
  <c r="AF1439" i="1" a="1"/>
  <c r="AF1439" i="1" s="1"/>
  <c r="E1347" i="7" s="1"/>
  <c r="AC1439" i="1"/>
  <c r="T1439" i="1"/>
  <c r="AC3164" i="1"/>
  <c r="AF3164" i="1" a="1"/>
  <c r="AF3164" i="1" s="1"/>
  <c r="AF813" i="1" a="1"/>
  <c r="AF813" i="1" s="1"/>
  <c r="E721" i="7" s="1"/>
  <c r="T813" i="1"/>
  <c r="AF3011" i="1" a="1"/>
  <c r="AF3011" i="1" s="1"/>
  <c r="E2919" i="7" s="1"/>
  <c r="AC3011" i="1"/>
  <c r="AC319" i="1"/>
  <c r="AF319" i="1" a="1"/>
  <c r="AF319" i="1" s="1"/>
  <c r="E227" i="7" s="1"/>
  <c r="AF520" i="1" a="1"/>
  <c r="AF520" i="1" s="1"/>
  <c r="E428" i="7" s="1"/>
  <c r="AC520" i="1"/>
  <c r="AF1546" i="1" a="1"/>
  <c r="AF1546" i="1" s="1"/>
  <c r="E1454" i="7" s="1"/>
  <c r="AC1546" i="1"/>
  <c r="AF611" i="1" a="1"/>
  <c r="AF611" i="1" s="1"/>
  <c r="E519" i="7" s="1"/>
  <c r="AC611" i="1"/>
  <c r="AC535" i="1"/>
  <c r="T535" i="1"/>
  <c r="T3249" i="1"/>
  <c r="AF3249" i="1" a="1"/>
  <c r="AF3249" i="1" s="1"/>
  <c r="AC1548" i="1"/>
  <c r="T1548" i="1"/>
  <c r="AC709" i="1"/>
  <c r="T709" i="1"/>
  <c r="T2286" i="1"/>
  <c r="AF2286" i="1" a="1"/>
  <c r="AF2286" i="1" s="1"/>
  <c r="E2194" i="7" s="1"/>
  <c r="T2914" i="1"/>
  <c r="AC2914" i="1"/>
  <c r="AF3568" i="1" a="1"/>
  <c r="AF3568" i="1" s="1"/>
  <c r="T3568" i="1"/>
  <c r="AF2027" i="1" a="1"/>
  <c r="AF2027" i="1" s="1"/>
  <c r="E1935" i="7" s="1"/>
  <c r="AC2027" i="1"/>
  <c r="T2400" i="1"/>
  <c r="AC2400" i="1"/>
  <c r="AC2804" i="1"/>
  <c r="T2804" i="1"/>
  <c r="AF858" i="1" a="1"/>
  <c r="AF858" i="1" s="1"/>
  <c r="E766" i="7" s="1"/>
  <c r="T858" i="1"/>
  <c r="AF1296" i="1" a="1"/>
  <c r="AF1296" i="1" s="1"/>
  <c r="E1204" i="7" s="1"/>
  <c r="AC1296" i="1"/>
  <c r="AF2852" i="1" a="1"/>
  <c r="AF2852" i="1" s="1"/>
  <c r="E2760" i="7" s="1"/>
  <c r="T2852" i="1"/>
  <c r="AF2968" i="1" a="1"/>
  <c r="AF2968" i="1" s="1"/>
  <c r="E2876" i="7" s="1"/>
  <c r="T2968" i="1"/>
  <c r="AC376" i="1"/>
  <c r="AF376" i="1" a="1"/>
  <c r="AF376" i="1" s="1"/>
  <c r="E284" i="7" s="1"/>
  <c r="T901" i="1"/>
  <c r="AF901" i="1" a="1"/>
  <c r="AF901" i="1" s="1"/>
  <c r="E809" i="7" s="1"/>
  <c r="T2459" i="1"/>
  <c r="AC2459" i="1"/>
  <c r="AF669" i="1" a="1"/>
  <c r="AF669" i="1" s="1"/>
  <c r="E577" i="7" s="1"/>
  <c r="T669" i="1"/>
  <c r="T784" i="1"/>
  <c r="AC784" i="1"/>
  <c r="AF627" i="1" a="1"/>
  <c r="AF627" i="1" s="1"/>
  <c r="E535" i="7" s="1"/>
  <c r="T627" i="1"/>
  <c r="AF1809" i="1" a="1"/>
  <c r="AF1809" i="1" s="1"/>
  <c r="E1717" i="7" s="1"/>
  <c r="T1809" i="1"/>
  <c r="T2477" i="1"/>
  <c r="AC2477" i="1"/>
  <c r="T3516" i="1"/>
  <c r="AF3516" i="1" a="1"/>
  <c r="AF3516" i="1" s="1"/>
  <c r="AF1606" i="1" a="1"/>
  <c r="AF1606" i="1" s="1"/>
  <c r="E1514" i="7" s="1"/>
  <c r="AC1606" i="1"/>
  <c r="AC1556" i="1"/>
  <c r="T1556" i="1"/>
  <c r="T2627" i="1"/>
  <c r="AF2627" i="1" a="1"/>
  <c r="AF2627" i="1" s="1"/>
  <c r="E2535" i="7" s="1"/>
  <c r="T3437" i="1"/>
  <c r="AF3437" i="1" a="1"/>
  <c r="AF3437" i="1" s="1"/>
  <c r="T2486" i="1"/>
  <c r="AF2486" i="1" a="1"/>
  <c r="AF2486" i="1" s="1"/>
  <c r="E2394" i="7" s="1"/>
  <c r="AC2486" i="1"/>
  <c r="T3545" i="1"/>
  <c r="AF3545" i="1" a="1"/>
  <c r="AF3545" i="1" s="1"/>
  <c r="AF2302" i="1" a="1"/>
  <c r="AF2302" i="1" s="1"/>
  <c r="E2210" i="7" s="1"/>
  <c r="T2302" i="1"/>
  <c r="AF2215" i="1" a="1"/>
  <c r="AF2215" i="1" s="1"/>
  <c r="E2123" i="7" s="1"/>
  <c r="T2215" i="1"/>
  <c r="T1426" i="1"/>
  <c r="AF1426" i="1" a="1"/>
  <c r="AF1426" i="1" s="1"/>
  <c r="E1334" i="7" s="1"/>
  <c r="T2532" i="1"/>
  <c r="AC2532" i="1"/>
  <c r="AF1891" i="1" a="1"/>
  <c r="AF1891" i="1" s="1"/>
  <c r="E1799" i="7" s="1"/>
  <c r="AC1891" i="1"/>
  <c r="T791" i="1"/>
  <c r="AC791" i="1"/>
  <c r="AC1008" i="1"/>
  <c r="T1008" i="1"/>
  <c r="AC1427" i="1"/>
  <c r="AF1427" i="1" a="1"/>
  <c r="AF1427" i="1" s="1"/>
  <c r="E1335" i="7" s="1"/>
  <c r="T1427" i="1"/>
  <c r="AF2017" i="1" a="1"/>
  <c r="AF2017" i="1" s="1"/>
  <c r="E1925" i="7" s="1"/>
  <c r="T2017" i="1"/>
  <c r="AF902" i="1" a="1"/>
  <c r="AF902" i="1" s="1"/>
  <c r="E810" i="7" s="1"/>
  <c r="AC464" i="1"/>
  <c r="T802" i="1"/>
  <c r="AF839" i="1" a="1"/>
  <c r="AF839" i="1" s="1"/>
  <c r="E747" i="7" s="1"/>
  <c r="T1250" i="1"/>
  <c r="AC802" i="1"/>
  <c r="AC1683" i="1"/>
  <c r="AC273" i="1"/>
  <c r="T1258" i="1"/>
  <c r="AC916" i="1"/>
  <c r="T2436" i="1"/>
  <c r="AF831" i="1" a="1"/>
  <c r="AF831" i="1" s="1"/>
  <c r="E739" i="7" s="1"/>
  <c r="T2197" i="1"/>
  <c r="AC1925" i="1"/>
  <c r="AC1818" i="1"/>
  <c r="AF579" i="1" a="1"/>
  <c r="AF579" i="1" s="1"/>
  <c r="E487" i="7" s="1"/>
  <c r="AF3371" i="1" a="1"/>
  <c r="AF3371" i="1" s="1"/>
  <c r="AF3061" i="1" a="1"/>
  <c r="AF3061" i="1" s="1"/>
  <c r="E2969" i="7" s="1"/>
  <c r="AC2571" i="1"/>
  <c r="AF1823" i="1" a="1"/>
  <c r="AF1823" i="1" s="1"/>
  <c r="E1731" i="7" s="1"/>
  <c r="AC981" i="1"/>
  <c r="AF891" i="1" a="1"/>
  <c r="AF891" i="1" s="1"/>
  <c r="E799" i="7" s="1"/>
  <c r="T1077" i="1"/>
  <c r="T3560" i="1"/>
  <c r="T1857" i="1"/>
  <c r="T1785" i="1"/>
  <c r="T2245" i="1"/>
  <c r="T2525" i="1"/>
  <c r="AF1072" i="1" a="1"/>
  <c r="AF1072" i="1" s="1"/>
  <c r="E980" i="7" s="1"/>
  <c r="AF972" i="1" a="1"/>
  <c r="AF972" i="1" s="1"/>
  <c r="E880" i="7" s="1"/>
  <c r="T2060" i="1"/>
  <c r="T1042" i="1"/>
  <c r="AC2438" i="1"/>
  <c r="T3405" i="1"/>
  <c r="AF3159" i="1" a="1"/>
  <c r="AF3159" i="1" s="1"/>
  <c r="AC1408" i="1"/>
  <c r="T2105" i="1"/>
  <c r="T1175" i="1"/>
  <c r="AF2095" i="1" a="1"/>
  <c r="AF2095" i="1" s="1"/>
  <c r="E2003" i="7" s="1"/>
  <c r="T962" i="1"/>
  <c r="T3035" i="1"/>
  <c r="AF3035" i="1" a="1"/>
  <c r="AF3035" i="1" s="1"/>
  <c r="E2943" i="7" s="1"/>
  <c r="T2853" i="1"/>
  <c r="AF2853" i="1" a="1"/>
  <c r="AF2853" i="1" s="1"/>
  <c r="E2761" i="7" s="1"/>
  <c r="AC2853" i="1"/>
  <c r="T2752" i="1"/>
  <c r="AF2752" i="1" a="1"/>
  <c r="AF2752" i="1" s="1"/>
  <c r="E2660" i="7" s="1"/>
  <c r="AC2752" i="1"/>
  <c r="T1955" i="1"/>
  <c r="AF1955" i="1" a="1"/>
  <c r="AF1955" i="1" s="1"/>
  <c r="E1863" i="7" s="1"/>
  <c r="AF3530" i="1" a="1"/>
  <c r="AF3530" i="1" s="1"/>
  <c r="T3530" i="1"/>
  <c r="T1458" i="1"/>
  <c r="AC1458" i="1"/>
  <c r="T1035" i="1"/>
  <c r="AC1035" i="1"/>
  <c r="AF1035" i="1" a="1"/>
  <c r="AF1035" i="1" s="1"/>
  <c r="E943" i="7" s="1"/>
  <c r="AC2854" i="1"/>
  <c r="AF2854" i="1" a="1"/>
  <c r="AF2854" i="1" s="1"/>
  <c r="E2762" i="7" s="1"/>
  <c r="T2854" i="1"/>
  <c r="T3533" i="1"/>
  <c r="AC3533" i="1"/>
  <c r="AF3533" i="1" a="1"/>
  <c r="AF3533" i="1" s="1"/>
  <c r="T3487" i="1"/>
  <c r="AF3487" i="1" a="1"/>
  <c r="AF3487" i="1" s="1"/>
  <c r="AC3487" i="1"/>
  <c r="T1434" i="1"/>
  <c r="AF1434" i="1" a="1"/>
  <c r="AF1434" i="1" s="1"/>
  <c r="E1342" i="7" s="1"/>
  <c r="AC3093" i="1"/>
  <c r="T3093" i="1"/>
  <c r="T2081" i="1"/>
  <c r="AF2081" i="1" a="1"/>
  <c r="AF2081" i="1" s="1"/>
  <c r="E1989" i="7" s="1"/>
  <c r="AF467" i="1" a="1"/>
  <c r="AF467" i="1" s="1"/>
  <c r="E375" i="7" s="1"/>
  <c r="AC467" i="1"/>
  <c r="T198" i="1"/>
  <c r="AC198" i="1"/>
  <c r="AC1064" i="1"/>
  <c r="T1064" i="1"/>
  <c r="AF1064" i="1" a="1"/>
  <c r="AF1064" i="1" s="1"/>
  <c r="E972" i="7" s="1"/>
  <c r="T911" i="1"/>
  <c r="AF911" i="1" a="1"/>
  <c r="AF911" i="1" s="1"/>
  <c r="E819" i="7" s="1"/>
  <c r="AC911" i="1"/>
  <c r="AF475" i="1" a="1"/>
  <c r="AF475" i="1" s="1"/>
  <c r="E383" i="7" s="1"/>
  <c r="AC475" i="1"/>
  <c r="T475" i="1"/>
  <c r="AC681" i="1"/>
  <c r="T681" i="1"/>
  <c r="AF681" i="1" a="1"/>
  <c r="AF681" i="1" s="1"/>
  <c r="E589" i="7" s="1"/>
  <c r="AF3278" i="1" a="1"/>
  <c r="AF3278" i="1" s="1"/>
  <c r="T3278" i="1"/>
  <c r="AC3278" i="1"/>
  <c r="AF1805" i="1" a="1"/>
  <c r="AF1805" i="1" s="1"/>
  <c r="E1713" i="7" s="1"/>
  <c r="AC1805" i="1"/>
  <c r="T1805" i="1"/>
  <c r="T3446" i="1"/>
  <c r="AF3446" i="1" a="1"/>
  <c r="AF3446" i="1" s="1"/>
  <c r="AC3446" i="1"/>
  <c r="T1231" i="1"/>
  <c r="AF1231" i="1" a="1"/>
  <c r="AF1231" i="1" s="1"/>
  <c r="E1139" i="7" s="1"/>
  <c r="AC1231" i="1"/>
  <c r="AF1657" i="1" a="1"/>
  <c r="AF1657" i="1" s="1"/>
  <c r="E1565" i="7" s="1"/>
  <c r="AC1657" i="1"/>
  <c r="AC555" i="1"/>
  <c r="AF555" i="1" a="1"/>
  <c r="AF555" i="1" s="1"/>
  <c r="E463" i="7" s="1"/>
  <c r="T555" i="1"/>
  <c r="T1707" i="1"/>
  <c r="AC1707" i="1"/>
  <c r="AF1707" i="1" a="1"/>
  <c r="AF1707" i="1" s="1"/>
  <c r="E1615" i="7" s="1"/>
  <c r="AC2303" i="1"/>
  <c r="AF2303" i="1" a="1"/>
  <c r="AF2303" i="1" s="1"/>
  <c r="E2211" i="7" s="1"/>
  <c r="AC1357" i="1"/>
  <c r="AF1357" i="1" a="1"/>
  <c r="AF1357" i="1" s="1"/>
  <c r="E1265" i="7" s="1"/>
  <c r="AC505" i="1"/>
  <c r="AF505" i="1" a="1"/>
  <c r="AF505" i="1" s="1"/>
  <c r="E413" i="7" s="1"/>
  <c r="T505" i="1"/>
  <c r="T147" i="1"/>
  <c r="AF147" i="1" a="1"/>
  <c r="AF147" i="1" s="1"/>
  <c r="E55" i="7" s="1"/>
  <c r="T1401" i="1"/>
  <c r="T981" i="1"/>
  <c r="AC972" i="1"/>
  <c r="T3519" i="1"/>
  <c r="AF1785" i="1" a="1"/>
  <c r="AF1785" i="1" s="1"/>
  <c r="E1693" i="7" s="1"/>
  <c r="AF2030" i="1" a="1"/>
  <c r="AF2030" i="1" s="1"/>
  <c r="E1938" i="7" s="1"/>
  <c r="AF1925" i="1" a="1"/>
  <c r="AF1925" i="1" s="1"/>
  <c r="E1833" i="7" s="1"/>
  <c r="AC1965" i="1"/>
  <c r="AF2060" i="1" a="1"/>
  <c r="AF2060" i="1" s="1"/>
  <c r="E1968" i="7" s="1"/>
  <c r="AC2245" i="1"/>
  <c r="AC1042" i="1"/>
  <c r="T831" i="1"/>
  <c r="T2095" i="1"/>
  <c r="AC879" i="1"/>
  <c r="AC202" i="1"/>
  <c r="T1604" i="1"/>
  <c r="AF2348" i="1" a="1"/>
  <c r="AF2348" i="1" s="1"/>
  <c r="E2256" i="7" s="1"/>
  <c r="T2438" i="1"/>
  <c r="AF1077" i="1" a="1"/>
  <c r="AF1077" i="1" s="1"/>
  <c r="E985" i="7" s="1"/>
  <c r="AC1230" i="1"/>
  <c r="AF1580" i="1" a="1"/>
  <c r="AF1580" i="1" s="1"/>
  <c r="E1488" i="7" s="1"/>
  <c r="AC3405" i="1"/>
  <c r="AC2545" i="1"/>
  <c r="AC2698" i="1"/>
  <c r="AC1938" i="1"/>
  <c r="AC3061" i="1"/>
  <c r="T2571" i="1"/>
  <c r="AC2706" i="1"/>
  <c r="AF3453" i="1" a="1"/>
  <c r="AF3453" i="1" s="1"/>
  <c r="AC962" i="1"/>
  <c r="AF2525" i="1" a="1"/>
  <c r="AF2525" i="1" s="1"/>
  <c r="E2433" i="7" s="1"/>
  <c r="T1823" i="1"/>
  <c r="T579" i="1"/>
  <c r="AF2105" i="1" a="1"/>
  <c r="AF2105" i="1" s="1"/>
  <c r="E2013" i="7" s="1"/>
  <c r="AC1175" i="1"/>
  <c r="AC1072" i="1"/>
  <c r="AC2197" i="1"/>
  <c r="AF2457" i="1" a="1"/>
  <c r="AF2457" i="1" s="1"/>
  <c r="E2365" i="7" s="1"/>
  <c r="AC2376" i="1"/>
  <c r="AF3093" i="1" a="1"/>
  <c r="AF3093" i="1" s="1"/>
  <c r="E3001" i="7" s="1"/>
  <c r="T2303" i="1"/>
  <c r="AC2877" i="1"/>
  <c r="T2877" i="1"/>
  <c r="T2576" i="1"/>
  <c r="AC2576" i="1"/>
  <c r="AF2576" i="1" a="1"/>
  <c r="AF2576" i="1" s="1"/>
  <c r="E2484" i="7" s="1"/>
  <c r="AC2551" i="1"/>
  <c r="T2551" i="1"/>
  <c r="AF2551" i="1" a="1"/>
  <c r="AF2551" i="1" s="1"/>
  <c r="E2459" i="7" s="1"/>
  <c r="AF3101" i="1" a="1"/>
  <c r="AF3101" i="1" s="1"/>
  <c r="E3009" i="7" s="1"/>
  <c r="AC3101" i="1"/>
  <c r="T3101" i="1"/>
  <c r="AF2309" i="1" a="1"/>
  <c r="AF2309" i="1" s="1"/>
  <c r="E2217" i="7" s="1"/>
  <c r="T2309" i="1"/>
  <c r="AC2309" i="1"/>
  <c r="AC453" i="1"/>
  <c r="AF453" i="1" a="1"/>
  <c r="AF453" i="1" s="1"/>
  <c r="E361" i="7" s="1"/>
  <c r="T453" i="1"/>
  <c r="AF2957" i="1" a="1"/>
  <c r="AF2957" i="1" s="1"/>
  <c r="E2865" i="7" s="1"/>
  <c r="AC2957" i="1"/>
  <c r="AF1139" i="1" a="1"/>
  <c r="AF1139" i="1" s="1"/>
  <c r="E1047" i="7" s="1"/>
  <c r="T1139" i="1"/>
  <c r="AC3004" i="1"/>
  <c r="AF3004" i="1" a="1"/>
  <c r="AF3004" i="1" s="1"/>
  <c r="E2912" i="7" s="1"/>
  <c r="AF3078" i="1" a="1"/>
  <c r="AF3078" i="1" s="1"/>
  <c r="E2986" i="7" s="1"/>
  <c r="AC3078" i="1"/>
  <c r="T3078" i="1"/>
  <c r="AF1241" i="1" a="1"/>
  <c r="AF1241" i="1" s="1"/>
  <c r="E1149" i="7" s="1"/>
  <c r="AC1241" i="1"/>
  <c r="T1241" i="1"/>
  <c r="T349" i="1"/>
  <c r="AF349" i="1" a="1"/>
  <c r="AF349" i="1" s="1"/>
  <c r="E257" i="7" s="1"/>
  <c r="AC2816" i="1"/>
  <c r="AF2816" i="1" a="1"/>
  <c r="AF2816" i="1" s="1"/>
  <c r="E2724" i="7" s="1"/>
  <c r="T2816" i="1"/>
  <c r="AF1207" i="1" a="1"/>
  <c r="AF1207" i="1" s="1"/>
  <c r="E1115" i="7" s="1"/>
  <c r="T1207" i="1"/>
  <c r="AC1207" i="1"/>
  <c r="T144" i="1"/>
  <c r="AC144" i="1"/>
  <c r="AF144" i="1" a="1"/>
  <c r="AF144" i="1" s="1"/>
  <c r="E52" i="7" s="1"/>
  <c r="AC1203" i="1"/>
  <c r="AF1203" i="1" a="1"/>
  <c r="AF1203" i="1" s="1"/>
  <c r="E1111" i="7" s="1"/>
  <c r="T1203" i="1"/>
  <c r="T1277" i="1"/>
  <c r="AC1277" i="1"/>
  <c r="AF1277" i="1" a="1"/>
  <c r="AF1277" i="1" s="1"/>
  <c r="E1185" i="7" s="1"/>
  <c r="AC509" i="1"/>
  <c r="T509" i="1"/>
  <c r="AF1771" i="1" a="1"/>
  <c r="AF1771" i="1" s="1"/>
  <c r="E1679" i="7" s="1"/>
  <c r="AC1771" i="1"/>
  <c r="T1771" i="1"/>
  <c r="T1691" i="1"/>
  <c r="AF1691" i="1" a="1"/>
  <c r="AF1691" i="1" s="1"/>
  <c r="E1599" i="7" s="1"/>
  <c r="AC1691" i="1"/>
  <c r="T2776" i="1"/>
  <c r="AF2776" i="1" a="1"/>
  <c r="AF2776" i="1" s="1"/>
  <c r="E2684" i="7" s="1"/>
  <c r="AC717" i="1"/>
  <c r="AF717" i="1" a="1"/>
  <c r="AF717" i="1" s="1"/>
  <c r="E625" i="7" s="1"/>
  <c r="T717" i="1"/>
  <c r="AC880" i="1"/>
  <c r="AF880" i="1" a="1"/>
  <c r="AF880" i="1" s="1"/>
  <c r="E788" i="7" s="1"/>
  <c r="T880" i="1"/>
  <c r="T495" i="1"/>
  <c r="AC495" i="1"/>
  <c r="AC1279" i="1"/>
  <c r="AF1279" i="1" a="1"/>
  <c r="AF1279" i="1" s="1"/>
  <c r="E1187" i="7" s="1"/>
  <c r="T1279" i="1"/>
  <c r="AF843" i="1" a="1"/>
  <c r="AF843" i="1" s="1"/>
  <c r="E751" i="7" s="1"/>
  <c r="T843" i="1"/>
  <c r="AC843" i="1"/>
  <c r="T940" i="1"/>
  <c r="AC940" i="1"/>
  <c r="AF940" i="1" a="1"/>
  <c r="AF940" i="1" s="1"/>
  <c r="E848" i="7" s="1"/>
  <c r="AC865" i="1"/>
  <c r="AF865" i="1" a="1"/>
  <c r="AF865" i="1" s="1"/>
  <c r="E773" i="7" s="1"/>
  <c r="AC2399" i="1"/>
  <c r="T2399" i="1"/>
  <c r="AC1422" i="1"/>
  <c r="AF1422" i="1" a="1"/>
  <c r="AF1422" i="1" s="1"/>
  <c r="E1330" i="7" s="1"/>
  <c r="T1422" i="1"/>
  <c r="T3138" i="1"/>
  <c r="AF3138" i="1" a="1"/>
  <c r="AF3138" i="1" s="1"/>
  <c r="AC3138" i="1"/>
  <c r="AC2294" i="1"/>
  <c r="AF2294" i="1" a="1"/>
  <c r="AF2294" i="1" s="1"/>
  <c r="E2202" i="7" s="1"/>
  <c r="T2294" i="1"/>
  <c r="AF299" i="1" a="1"/>
  <c r="AF299" i="1" s="1"/>
  <c r="E207" i="7" s="1"/>
  <c r="AC299" i="1"/>
  <c r="T299" i="1"/>
  <c r="T2318" i="1"/>
  <c r="AF2318" i="1" a="1"/>
  <c r="AF2318" i="1" s="1"/>
  <c r="E2226" i="7" s="1"/>
  <c r="AC2318" i="1"/>
  <c r="AF3006" i="1" a="1"/>
  <c r="AF3006" i="1" s="1"/>
  <c r="E2914" i="7" s="1"/>
  <c r="AC3006" i="1"/>
  <c r="T3006" i="1"/>
  <c r="AF1399" i="1" a="1"/>
  <c r="AF1399" i="1" s="1"/>
  <c r="E1307" i="7" s="1"/>
  <c r="T1399" i="1"/>
  <c r="AC1399" i="1"/>
  <c r="T1551" i="1"/>
  <c r="AF1551" i="1" a="1"/>
  <c r="AF1551" i="1" s="1"/>
  <c r="E1459" i="7" s="1"/>
  <c r="AC1551" i="1"/>
  <c r="T723" i="1"/>
  <c r="AF723" i="1" a="1"/>
  <c r="AF723" i="1" s="1"/>
  <c r="E631" i="7" s="1"/>
  <c r="AC723" i="1"/>
  <c r="AC570" i="1"/>
  <c r="T570" i="1"/>
  <c r="AF570" i="1" a="1"/>
  <c r="AF570" i="1" s="1"/>
  <c r="E478" i="7" s="1"/>
  <c r="AF814" i="1" a="1"/>
  <c r="AF814" i="1" s="1"/>
  <c r="E722" i="7" s="1"/>
  <c r="T814" i="1"/>
  <c r="AC814" i="1"/>
  <c r="AF420" i="1" a="1"/>
  <c r="AF420" i="1" s="1"/>
  <c r="E328" i="7" s="1"/>
  <c r="T420" i="1"/>
  <c r="AC420" i="1"/>
  <c r="T2887" i="1"/>
  <c r="AF2887" i="1" a="1"/>
  <c r="AF2887" i="1" s="1"/>
  <c r="E2795" i="7" s="1"/>
  <c r="AC2887" i="1"/>
  <c r="T673" i="1"/>
  <c r="AC673" i="1"/>
  <c r="AF673" i="1" a="1"/>
  <c r="AF673" i="1" s="1"/>
  <c r="E581" i="7" s="1"/>
  <c r="AC725" i="1"/>
  <c r="AF725" i="1" a="1"/>
  <c r="AF725" i="1" s="1"/>
  <c r="E633" i="7" s="1"/>
  <c r="AC3491" i="1"/>
  <c r="AF3491" i="1" a="1"/>
  <c r="AF3491" i="1" s="1"/>
  <c r="T3491" i="1"/>
  <c r="T1162" i="1"/>
  <c r="AC1162" i="1"/>
  <c r="AC2464" i="1"/>
  <c r="AF2464" i="1" a="1"/>
  <c r="AF2464" i="1" s="1"/>
  <c r="E2372" i="7" s="1"/>
  <c r="AC197" i="1"/>
  <c r="T197" i="1"/>
  <c r="AF197" i="1" a="1"/>
  <c r="AF197" i="1" s="1"/>
  <c r="E105" i="7" s="1"/>
  <c r="T3244" i="1"/>
  <c r="AC3244" i="1"/>
  <c r="AF3244" i="1" a="1"/>
  <c r="AF3244" i="1" s="1"/>
  <c r="AC1018" i="1"/>
  <c r="AF1018" i="1" a="1"/>
  <c r="AF1018" i="1" s="1"/>
  <c r="E926" i="7" s="1"/>
  <c r="T1018" i="1"/>
  <c r="T883" i="1"/>
  <c r="AC883" i="1"/>
  <c r="AF1401" i="1" a="1"/>
  <c r="AF1401" i="1" s="1"/>
  <c r="E1309" i="7" s="1"/>
  <c r="AC647" i="1"/>
  <c r="AF879" i="1" a="1"/>
  <c r="AF879" i="1" s="1"/>
  <c r="E787" i="7" s="1"/>
  <c r="T202" i="1"/>
  <c r="AC1604" i="1"/>
  <c r="AF1294" i="1" a="1"/>
  <c r="AF1294" i="1" s="1"/>
  <c r="E1202" i="7" s="1"/>
  <c r="AC2348" i="1"/>
  <c r="T1694" i="1"/>
  <c r="T1230" i="1"/>
  <c r="T1580" i="1"/>
  <c r="T2545" i="1"/>
  <c r="T2698" i="1"/>
  <c r="T1938" i="1"/>
  <c r="AF850" i="1" a="1"/>
  <c r="AF850" i="1" s="1"/>
  <c r="E758" i="7" s="1"/>
  <c r="AF2695" i="1" a="1"/>
  <c r="AF2695" i="1" s="1"/>
  <c r="E2603" i="7" s="1"/>
  <c r="AC2743" i="1"/>
  <c r="AC606" i="1"/>
  <c r="AF2706" i="1" a="1"/>
  <c r="AF2706" i="1" s="1"/>
  <c r="E2614" i="7" s="1"/>
  <c r="T3453" i="1"/>
  <c r="T384" i="1"/>
  <c r="AC2586" i="1"/>
  <c r="AC3536" i="1"/>
  <c r="AC2457" i="1"/>
  <c r="T2376" i="1"/>
  <c r="T1657" i="1"/>
  <c r="T467" i="1"/>
  <c r="AC1611" i="1"/>
  <c r="T1611" i="1"/>
  <c r="T768" i="1"/>
  <c r="AC768" i="1"/>
  <c r="AF768" i="1" a="1"/>
  <c r="AF768" i="1" s="1"/>
  <c r="E676" i="7" s="1"/>
  <c r="T3264" i="1"/>
  <c r="AC3264" i="1"/>
  <c r="AF3264" i="1" a="1"/>
  <c r="AF3264" i="1" s="1"/>
  <c r="AF2283" i="1" a="1"/>
  <c r="AF2283" i="1" s="1"/>
  <c r="E2191" i="7" s="1"/>
  <c r="AC2283" i="1"/>
  <c r="T2778" i="1"/>
  <c r="AC2778" i="1"/>
  <c r="T3209" i="1"/>
  <c r="AF3209" i="1" a="1"/>
  <c r="AF3209" i="1" s="1"/>
  <c r="AC3209" i="1"/>
  <c r="AC2222" i="1"/>
  <c r="T2222" i="1"/>
  <c r="T704" i="1"/>
  <c r="AF704" i="1" a="1"/>
  <c r="AF704" i="1" s="1"/>
  <c r="E612" i="7" s="1"/>
  <c r="AC704" i="1"/>
  <c r="T2505" i="1"/>
  <c r="AF2505" i="1" a="1"/>
  <c r="AF2505" i="1" s="1"/>
  <c r="E2413" i="7" s="1"/>
  <c r="T3266" i="1"/>
  <c r="AF3266" i="1" a="1"/>
  <c r="AF3266" i="1" s="1"/>
  <c r="AC3266" i="1"/>
  <c r="AC1407" i="1"/>
  <c r="AF1407" i="1" a="1"/>
  <c r="AF1407" i="1" s="1"/>
  <c r="E1315" i="7" s="1"/>
  <c r="AF1943" i="1" a="1"/>
  <c r="AF1943" i="1" s="1"/>
  <c r="E1851" i="7" s="1"/>
  <c r="AC1943" i="1"/>
  <c r="T3299" i="1"/>
  <c r="AC3299" i="1"/>
  <c r="AF3299" i="1" a="1"/>
  <c r="AF3299" i="1" s="1"/>
  <c r="T1999" i="1"/>
  <c r="AF1999" i="1" a="1"/>
  <c r="AF1999" i="1" s="1"/>
  <c r="E1907" i="7" s="1"/>
  <c r="AC1999" i="1"/>
  <c r="T224" i="1"/>
  <c r="AC224" i="1"/>
  <c r="AF224" i="1" a="1"/>
  <c r="AF224" i="1" s="1"/>
  <c r="E132" i="7" s="1"/>
  <c r="AF2140" i="1" a="1"/>
  <c r="AF2140" i="1" s="1"/>
  <c r="E2048" i="7" s="1"/>
  <c r="T2140" i="1"/>
  <c r="AC2140" i="1"/>
  <c r="AC2753" i="1"/>
  <c r="T2753" i="1"/>
  <c r="AF2753" i="1" a="1"/>
  <c r="AF2753" i="1" s="1"/>
  <c r="E2661" i="7" s="1"/>
  <c r="T1033" i="1"/>
  <c r="AC1033" i="1"/>
  <c r="T3147" i="1"/>
  <c r="AC3147" i="1"/>
  <c r="T2561" i="1"/>
  <c r="AF2561" i="1" a="1"/>
  <c r="AF2561" i="1" s="1"/>
  <c r="E2469" i="7" s="1"/>
  <c r="AC2561" i="1"/>
  <c r="AC2151" i="1"/>
  <c r="AF2151" i="1" a="1"/>
  <c r="AF2151" i="1" s="1"/>
  <c r="E2059" i="7" s="1"/>
  <c r="T2151" i="1"/>
  <c r="AC2595" i="1"/>
  <c r="T2595" i="1"/>
  <c r="AF2595" i="1" a="1"/>
  <c r="AF2595" i="1" s="1"/>
  <c r="E2503" i="7" s="1"/>
  <c r="AF1055" i="1" a="1"/>
  <c r="AF1055" i="1" s="1"/>
  <c r="E963" i="7" s="1"/>
  <c r="AC1055" i="1"/>
  <c r="T1055" i="1"/>
  <c r="T3046" i="1"/>
  <c r="AF3046" i="1" a="1"/>
  <c r="AF3046" i="1" s="1"/>
  <c r="E2954" i="7" s="1"/>
  <c r="T2143" i="1"/>
  <c r="AF2143" i="1" a="1"/>
  <c r="AF2143" i="1" s="1"/>
  <c r="E2051" i="7" s="1"/>
  <c r="AC2143" i="1"/>
  <c r="AC2372" i="1"/>
  <c r="AF2372" i="1" a="1"/>
  <c r="AF2372" i="1" s="1"/>
  <c r="E2280" i="7" s="1"/>
  <c r="T2650" i="1"/>
  <c r="AC2650" i="1"/>
  <c r="AF2650" i="1" a="1"/>
  <c r="AF2650" i="1" s="1"/>
  <c r="E2558" i="7" s="1"/>
  <c r="T473" i="1"/>
  <c r="AF473" i="1" a="1"/>
  <c r="AF473" i="1" s="1"/>
  <c r="E381" i="7" s="1"/>
  <c r="AC1874" i="1"/>
  <c r="AF1874" i="1" a="1"/>
  <c r="AF1874" i="1" s="1"/>
  <c r="E1782" i="7" s="1"/>
  <c r="AF3337" i="1" a="1"/>
  <c r="AF3337" i="1" s="1"/>
  <c r="T3337" i="1"/>
  <c r="AC3337" i="1"/>
  <c r="T3193" i="1"/>
  <c r="AC3193" i="1"/>
  <c r="AF3193" i="1" a="1"/>
  <c r="AF3193" i="1" s="1"/>
  <c r="AF3175" i="1" a="1"/>
  <c r="AF3175" i="1" s="1"/>
  <c r="T3175" i="1"/>
  <c r="T3276" i="1"/>
  <c r="AC3276" i="1"/>
  <c r="AF3276" i="1" a="1"/>
  <c r="AF3276" i="1" s="1"/>
  <c r="AF3219" i="1" a="1"/>
  <c r="AF3219" i="1" s="1"/>
  <c r="T3219" i="1"/>
  <c r="AC3219" i="1"/>
  <c r="T1983" i="1"/>
  <c r="AC1983" i="1"/>
  <c r="AF1983" i="1" a="1"/>
  <c r="AF1983" i="1" s="1"/>
  <c r="E1891" i="7" s="1"/>
  <c r="AC1698" i="1"/>
  <c r="AF1698" i="1" a="1"/>
  <c r="AF1698" i="1" s="1"/>
  <c r="E1606" i="7" s="1"/>
  <c r="T2288" i="1"/>
  <c r="AC2288" i="1"/>
  <c r="AF2288" i="1" a="1"/>
  <c r="AF2288" i="1" s="1"/>
  <c r="E2196" i="7" s="1"/>
  <c r="AF567" i="1" a="1"/>
  <c r="AF567" i="1" s="1"/>
  <c r="E475" i="7" s="1"/>
  <c r="AC567" i="1"/>
  <c r="T567" i="1"/>
  <c r="T2729" i="1"/>
  <c r="AC2729" i="1"/>
  <c r="AF2729" i="1" a="1"/>
  <c r="AF2729" i="1" s="1"/>
  <c r="E2637" i="7" s="1"/>
  <c r="T2984" i="1"/>
  <c r="AF2984" i="1" a="1"/>
  <c r="AF2984" i="1" s="1"/>
  <c r="E2892" i="7" s="1"/>
  <c r="T3105" i="1"/>
  <c r="AC3105" i="1"/>
  <c r="AF3105" i="1" a="1"/>
  <c r="AF3105" i="1" s="1"/>
  <c r="E3013" i="7" s="1"/>
  <c r="T2189" i="1"/>
  <c r="AF2189" i="1" a="1"/>
  <c r="AF2189" i="1" s="1"/>
  <c r="E2097" i="7" s="1"/>
  <c r="AC2189" i="1"/>
  <c r="T2217" i="1"/>
  <c r="AF2217" i="1" a="1"/>
  <c r="AF2217" i="1" s="1"/>
  <c r="E2125" i="7" s="1"/>
  <c r="AC2217" i="1"/>
  <c r="AC2107" i="1"/>
  <c r="T2107" i="1"/>
  <c r="AF2107" i="1" a="1"/>
  <c r="AF2107" i="1" s="1"/>
  <c r="E2015" i="7" s="1"/>
  <c r="AF2618" i="1" a="1"/>
  <c r="AF2618" i="1" s="1"/>
  <c r="E2526" i="7" s="1"/>
  <c r="AC2618" i="1"/>
  <c r="T2618" i="1"/>
  <c r="AF1704" i="1" a="1"/>
  <c r="AF1704" i="1" s="1"/>
  <c r="E1612" i="7" s="1"/>
  <c r="T1704" i="1"/>
  <c r="AC1704" i="1"/>
  <c r="AC3198" i="1"/>
  <c r="T3198" i="1"/>
  <c r="AF3198" i="1" a="1"/>
  <c r="AF3198" i="1" s="1"/>
  <c r="AF3052" i="1" a="1"/>
  <c r="AF3052" i="1" s="1"/>
  <c r="E2960" i="7" s="1"/>
  <c r="T3052" i="1"/>
  <c r="AC3052" i="1"/>
  <c r="AC3573" i="1"/>
  <c r="T3573" i="1"/>
  <c r="T1298" i="1"/>
  <c r="AC1298" i="1"/>
  <c r="AF1298" i="1" a="1"/>
  <c r="AF1298" i="1" s="1"/>
  <c r="E1206" i="7" s="1"/>
  <c r="AC1467" i="1"/>
  <c r="T1467" i="1"/>
  <c r="AC2381" i="1"/>
  <c r="T2381" i="1"/>
  <c r="AF2381" i="1" a="1"/>
  <c r="AF2381" i="1" s="1"/>
  <c r="E2289" i="7" s="1"/>
  <c r="AF503" i="1" a="1"/>
  <c r="AF503" i="1" s="1"/>
  <c r="E411" i="7" s="1"/>
  <c r="AC503" i="1"/>
  <c r="T503" i="1"/>
  <c r="T647" i="1"/>
  <c r="AC1338" i="1"/>
  <c r="T307" i="1"/>
  <c r="AF3094" i="1" a="1"/>
  <c r="AF3094" i="1" s="1"/>
  <c r="E3002" i="7" s="1"/>
  <c r="AC152" i="1"/>
  <c r="AC1294" i="1"/>
  <c r="AF1115" i="1" a="1"/>
  <c r="AF1115" i="1" s="1"/>
  <c r="E1023" i="7" s="1"/>
  <c r="AF1694" i="1" a="1"/>
  <c r="AF1694" i="1" s="1"/>
  <c r="E1602" i="7" s="1"/>
  <c r="AF2587" i="1" a="1"/>
  <c r="AF2587" i="1" s="1"/>
  <c r="E2495" i="7" s="1"/>
  <c r="T3225" i="1"/>
  <c r="T850" i="1"/>
  <c r="T2695" i="1"/>
  <c r="AF2743" i="1" a="1"/>
  <c r="AF2743" i="1" s="1"/>
  <c r="E2651" i="7" s="1"/>
  <c r="AC2363" i="1"/>
  <c r="T606" i="1"/>
  <c r="T624" i="1"/>
  <c r="T1734" i="1"/>
  <c r="T2724" i="1"/>
  <c r="AC384" i="1"/>
  <c r="T2586" i="1"/>
  <c r="T3536" i="1"/>
  <c r="AC989" i="1"/>
  <c r="AF3573" i="1" a="1"/>
  <c r="AF3573" i="1" s="1"/>
  <c r="AC3046" i="1"/>
  <c r="T3004" i="1"/>
  <c r="AC1434" i="1"/>
  <c r="AC473" i="1"/>
  <c r="AF2877" i="1" a="1"/>
  <c r="AF2877" i="1" s="1"/>
  <c r="E2785" i="7" s="1"/>
  <c r="AF3147" i="1" a="1"/>
  <c r="AF3147" i="1" s="1"/>
  <c r="AC695" i="1"/>
  <c r="T695" i="1"/>
  <c r="AF695" i="1" a="1"/>
  <c r="AF695" i="1" s="1"/>
  <c r="E603" i="7" s="1"/>
  <c r="AC2246" i="1"/>
  <c r="T2246" i="1"/>
  <c r="AF2246" i="1" a="1"/>
  <c r="AF2246" i="1" s="1"/>
  <c r="E2154" i="7" s="1"/>
  <c r="AF1235" i="1" a="1"/>
  <c r="AF1235" i="1" s="1"/>
  <c r="E1143" i="7" s="1"/>
  <c r="T1235" i="1"/>
  <c r="AC1235" i="1"/>
  <c r="AF2102" i="1" a="1"/>
  <c r="AF2102" i="1" s="1"/>
  <c r="E2010" i="7" s="1"/>
  <c r="T2102" i="1"/>
  <c r="AF2797" i="1" a="1"/>
  <c r="AF2797" i="1" s="1"/>
  <c r="E2705" i="7" s="1"/>
  <c r="AC2797" i="1"/>
  <c r="AF2137" i="1" a="1"/>
  <c r="AF2137" i="1" s="1"/>
  <c r="E2045" i="7" s="1"/>
  <c r="T2137" i="1"/>
  <c r="AF3088" i="1" a="1"/>
  <c r="AF3088" i="1" s="1"/>
  <c r="E2996" i="7" s="1"/>
  <c r="AC3088" i="1"/>
  <c r="AF2870" i="1" a="1"/>
  <c r="AF2870" i="1" s="1"/>
  <c r="E2778" i="7" s="1"/>
  <c r="AC2870" i="1"/>
  <c r="T2870" i="1"/>
  <c r="AC951" i="1"/>
  <c r="AF951" i="1" a="1"/>
  <c r="AF951" i="1" s="1"/>
  <c r="E859" i="7" s="1"/>
  <c r="T951" i="1"/>
  <c r="T3349" i="1"/>
  <c r="AC3349" i="1"/>
  <c r="AF2559" i="1" a="1"/>
  <c r="AF2559" i="1" s="1"/>
  <c r="E2467" i="7" s="1"/>
  <c r="AC2559" i="1"/>
  <c r="T2559" i="1"/>
  <c r="AF2591" i="1" a="1"/>
  <c r="AF2591" i="1" s="1"/>
  <c r="E2499" i="7" s="1"/>
  <c r="T2591" i="1"/>
  <c r="AC2591" i="1"/>
  <c r="T1527" i="1"/>
  <c r="AC1527" i="1"/>
  <c r="AF1527" i="1" a="1"/>
  <c r="AF1527" i="1" s="1"/>
  <c r="E1435" i="7" s="1"/>
  <c r="AF2433" i="1" a="1"/>
  <c r="AF2433" i="1" s="1"/>
  <c r="E2341" i="7" s="1"/>
  <c r="T2433" i="1"/>
  <c r="AC3406" i="1"/>
  <c r="T3406" i="1"/>
  <c r="T997" i="1"/>
  <c r="AF997" i="1" a="1"/>
  <c r="AF997" i="1" s="1"/>
  <c r="E905" i="7" s="1"/>
  <c r="AC997" i="1"/>
  <c r="T1353" i="1"/>
  <c r="AC1353" i="1"/>
  <c r="AF1353" i="1" a="1"/>
  <c r="AF1353" i="1" s="1"/>
  <c r="E1261" i="7" s="1"/>
  <c r="AF549" i="1" a="1"/>
  <c r="AF549" i="1" s="1"/>
  <c r="E457" i="7" s="1"/>
  <c r="AC549" i="1"/>
  <c r="AF2636" i="1" a="1"/>
  <c r="AF2636" i="1" s="1"/>
  <c r="E2544" i="7" s="1"/>
  <c r="T2636" i="1"/>
  <c r="AC2636" i="1"/>
  <c r="T2518" i="1"/>
  <c r="AC2518" i="1"/>
  <c r="AF2518" i="1" a="1"/>
  <c r="AF2518" i="1" s="1"/>
  <c r="E2426" i="7" s="1"/>
  <c r="T1827" i="1"/>
  <c r="AC1827" i="1"/>
  <c r="AC1178" i="1"/>
  <c r="AF1178" i="1" a="1"/>
  <c r="AF1178" i="1" s="1"/>
  <c r="E1086" i="7" s="1"/>
  <c r="T1178" i="1"/>
  <c r="T3097" i="1"/>
  <c r="AF3097" i="1" a="1"/>
  <c r="AF3097" i="1" s="1"/>
  <c r="E3005" i="7" s="1"/>
  <c r="AC3097" i="1"/>
  <c r="T2289" i="1"/>
  <c r="AC2289" i="1"/>
  <c r="AF2289" i="1" a="1"/>
  <c r="AF2289" i="1" s="1"/>
  <c r="E2197" i="7" s="1"/>
  <c r="AF1660" i="1" a="1"/>
  <c r="AF1660" i="1" s="1"/>
  <c r="E1568" i="7" s="1"/>
  <c r="T1660" i="1"/>
  <c r="AC1660" i="1"/>
  <c r="AC816" i="1"/>
  <c r="T816" i="1"/>
  <c r="AF816" i="1" a="1"/>
  <c r="AF816" i="1" s="1"/>
  <c r="E724" i="7" s="1"/>
  <c r="AC2447" i="1"/>
  <c r="AF2447" i="1" a="1"/>
  <c r="AF2447" i="1" s="1"/>
  <c r="E2355" i="7" s="1"/>
  <c r="AC3494" i="1"/>
  <c r="T3494" i="1"/>
  <c r="AF3494" i="1" a="1"/>
  <c r="AF3494" i="1" s="1"/>
  <c r="AC129" i="1"/>
  <c r="AF129" i="1" a="1"/>
  <c r="AF129" i="1" s="1"/>
  <c r="E37" i="7" s="1"/>
  <c r="T129" i="1"/>
  <c r="AF682" i="1" a="1"/>
  <c r="AF682" i="1" s="1"/>
  <c r="E590" i="7" s="1"/>
  <c r="AC682" i="1"/>
  <c r="T682" i="1"/>
  <c r="T2478" i="1"/>
  <c r="AC2478" i="1"/>
  <c r="AF2478" i="1" a="1"/>
  <c r="AF2478" i="1" s="1"/>
  <c r="E2386" i="7" s="1"/>
  <c r="AC1454" i="1"/>
  <c r="AF1454" i="1" a="1"/>
  <c r="AF1454" i="1" s="1"/>
  <c r="E1362" i="7" s="1"/>
  <c r="T1338" i="1"/>
  <c r="T1239" i="1"/>
  <c r="T2953" i="1"/>
  <c r="AC307" i="1"/>
  <c r="T3094" i="1"/>
  <c r="AC2758" i="1"/>
  <c r="T3326" i="1"/>
  <c r="T1540" i="1"/>
  <c r="T2251" i="1"/>
  <c r="AC3220" i="1"/>
  <c r="T1689" i="1"/>
  <c r="T736" i="1"/>
  <c r="AF3263" i="1" a="1"/>
  <c r="AF3263" i="1" s="1"/>
  <c r="T152" i="1"/>
  <c r="T2554" i="1"/>
  <c r="T1115" i="1"/>
  <c r="AC2587" i="1"/>
  <c r="AC3225" i="1"/>
  <c r="T2582" i="1"/>
  <c r="AC1913" i="1"/>
  <c r="AC3576" i="1"/>
  <c r="T2363" i="1"/>
  <c r="AC624" i="1"/>
  <c r="AF1734" i="1" a="1"/>
  <c r="AF1734" i="1" s="1"/>
  <c r="E1642" i="7" s="1"/>
  <c r="AC2724" i="1"/>
  <c r="AC149" i="1"/>
  <c r="AC2190" i="1"/>
  <c r="AF989" i="1" a="1"/>
  <c r="AF989" i="1" s="1"/>
  <c r="E897" i="7" s="1"/>
  <c r="AF612" i="1" a="1"/>
  <c r="AF612" i="1" s="1"/>
  <c r="E520" i="7" s="1"/>
  <c r="AF3015" i="1" a="1"/>
  <c r="AF3015" i="1" s="1"/>
  <c r="E2923" i="7" s="1"/>
  <c r="AC147" i="1"/>
  <c r="AF3406" i="1" a="1"/>
  <c r="AF3406" i="1" s="1"/>
  <c r="AF2222" i="1" a="1"/>
  <c r="AF2222" i="1" s="1"/>
  <c r="E2130" i="7" s="1"/>
  <c r="AC2124" i="1"/>
  <c r="T2124" i="1"/>
  <c r="AF2124" i="1" a="1"/>
  <c r="AF2124" i="1" s="1"/>
  <c r="E2032" i="7" s="1"/>
  <c r="T1549" i="1"/>
  <c r="AC1549" i="1"/>
  <c r="AF1549" i="1" a="1"/>
  <c r="AF1549" i="1" s="1"/>
  <c r="E1457" i="7" s="1"/>
  <c r="T713" i="1"/>
  <c r="AC713" i="1"/>
  <c r="AF3360" i="1" a="1"/>
  <c r="AF3360" i="1" s="1"/>
  <c r="T3360" i="1"/>
  <c r="AF2998" i="1" a="1"/>
  <c r="AF2998" i="1" s="1"/>
  <c r="E2906" i="7" s="1"/>
  <c r="AC2998" i="1"/>
  <c r="T2998" i="1"/>
  <c r="AF1365" i="1" a="1"/>
  <c r="AF1365" i="1" s="1"/>
  <c r="E1273" i="7" s="1"/>
  <c r="T1365" i="1"/>
  <c r="AC1365" i="1"/>
  <c r="AF1423" i="1" a="1"/>
  <c r="AF1423" i="1" s="1"/>
  <c r="E1331" i="7" s="1"/>
  <c r="AC1423" i="1"/>
  <c r="T3574" i="1"/>
  <c r="AF1239" i="1" a="1"/>
  <c r="AF1239" i="1" s="1"/>
  <c r="E1147" i="7" s="1"/>
  <c r="T1261" i="1"/>
  <c r="AF2953" i="1" a="1"/>
  <c r="AF2953" i="1" s="1"/>
  <c r="E2861" i="7" s="1"/>
  <c r="AC2840" i="1"/>
  <c r="T2758" i="1"/>
  <c r="AC3326" i="1"/>
  <c r="AF1540" i="1" a="1"/>
  <c r="AF1540" i="1" s="1"/>
  <c r="E1448" i="7" s="1"/>
  <c r="AC2251" i="1"/>
  <c r="T620" i="1"/>
  <c r="AF946" i="1" a="1"/>
  <c r="AF946" i="1" s="1"/>
  <c r="E854" i="7" s="1"/>
  <c r="T3220" i="1"/>
  <c r="AF1689" i="1" a="1"/>
  <c r="AF1689" i="1" s="1"/>
  <c r="E1597" i="7" s="1"/>
  <c r="AF736" i="1" a="1"/>
  <c r="AF736" i="1" s="1"/>
  <c r="E644" i="7" s="1"/>
  <c r="AC3263" i="1"/>
  <c r="AF450" i="1" a="1"/>
  <c r="AF450" i="1" s="1"/>
  <c r="E358" i="7" s="1"/>
  <c r="AC773" i="1"/>
  <c r="AF2554" i="1" a="1"/>
  <c r="AF2554" i="1" s="1"/>
  <c r="E2462" i="7" s="1"/>
  <c r="T363" i="1"/>
  <c r="T2442" i="1"/>
  <c r="AC2553" i="1"/>
  <c r="T1238" i="1"/>
  <c r="AC2582" i="1"/>
  <c r="T1913" i="1"/>
  <c r="AF3576" i="1" a="1"/>
  <c r="AF3576" i="1" s="1"/>
  <c r="AF648" i="1" a="1"/>
  <c r="AF648" i="1" s="1"/>
  <c r="E556" i="7" s="1"/>
  <c r="T149" i="1"/>
  <c r="AF2715" i="1" a="1"/>
  <c r="AF2715" i="1" s="1"/>
  <c r="E2623" i="7" s="1"/>
  <c r="T2858" i="1"/>
  <c r="AF2190" i="1" a="1"/>
  <c r="AF2190" i="1" s="1"/>
  <c r="E2098" i="7" s="1"/>
  <c r="AC612" i="1"/>
  <c r="AC3015" i="1"/>
  <c r="T1357" i="1"/>
  <c r="AC2505" i="1"/>
  <c r="AF509" i="1" a="1"/>
  <c r="AF509" i="1" s="1"/>
  <c r="E417" i="7" s="1"/>
  <c r="AC2081" i="1"/>
  <c r="AC3530" i="1"/>
  <c r="T865" i="1"/>
  <c r="AF1467" i="1" a="1"/>
  <c r="AF1467" i="1" s="1"/>
  <c r="E1375" i="7" s="1"/>
  <c r="AF1033" i="1" a="1"/>
  <c r="AF1033" i="1" s="1"/>
  <c r="E941" i="7" s="1"/>
  <c r="T2797" i="1"/>
  <c r="AC3360" i="1"/>
  <c r="AF1458" i="1" a="1"/>
  <c r="AF1458" i="1" s="1"/>
  <c r="E1366" i="7" s="1"/>
  <c r="AF1611" i="1" a="1"/>
  <c r="AF1611" i="1" s="1"/>
  <c r="E1519" i="7" s="1"/>
  <c r="AC349" i="1"/>
  <c r="AC3541" i="1"/>
  <c r="T3541" i="1"/>
  <c r="AC877" i="1"/>
  <c r="T877" i="1"/>
  <c r="AF3020" i="1" a="1"/>
  <c r="AF3020" i="1" s="1"/>
  <c r="E2928" i="7" s="1"/>
  <c r="AC3020" i="1"/>
  <c r="T3020" i="1"/>
  <c r="AF2810" i="1" a="1"/>
  <c r="AF2810" i="1" s="1"/>
  <c r="E2718" i="7" s="1"/>
  <c r="AC2810" i="1"/>
  <c r="AF845" i="1" a="1"/>
  <c r="AF845" i="1" s="1"/>
  <c r="E753" i="7" s="1"/>
  <c r="AC845" i="1"/>
  <c r="T845" i="1"/>
  <c r="AF2540" i="1" a="1"/>
  <c r="AF2540" i="1" s="1"/>
  <c r="E2448" i="7" s="1"/>
  <c r="AC2540" i="1"/>
  <c r="T2540" i="1"/>
  <c r="AF2093" i="1" a="1"/>
  <c r="AF2093" i="1" s="1"/>
  <c r="E2001" i="7" s="1"/>
  <c r="T2093" i="1"/>
  <c r="AC2093" i="1"/>
  <c r="T283" i="1"/>
  <c r="AF283" i="1" a="1"/>
  <c r="AF283" i="1" s="1"/>
  <c r="E191" i="7" s="1"/>
  <c r="T1773" i="1"/>
  <c r="AF1773" i="1" a="1"/>
  <c r="AF1773" i="1" s="1"/>
  <c r="E1681" i="7" s="1"/>
  <c r="AC1773" i="1"/>
  <c r="AC2593" i="1"/>
  <c r="T2593" i="1"/>
  <c r="AF2593" i="1" a="1"/>
  <c r="AF2593" i="1" s="1"/>
  <c r="E2501" i="7" s="1"/>
  <c r="AC2119" i="1"/>
  <c r="T2119" i="1"/>
  <c r="AF2119" i="1" a="1"/>
  <c r="AF2119" i="1" s="1"/>
  <c r="E2027" i="7" s="1"/>
  <c r="AF1982" i="1" a="1"/>
  <c r="AF1982" i="1" s="1"/>
  <c r="E1890" i="7" s="1"/>
  <c r="AC1982" i="1"/>
  <c r="T1982" i="1"/>
  <c r="T987" i="1"/>
  <c r="AC987" i="1"/>
  <c r="AF987" i="1" a="1"/>
  <c r="AF987" i="1" s="1"/>
  <c r="E895" i="7" s="1"/>
  <c r="AC1928" i="1"/>
  <c r="AF1928" i="1" a="1"/>
  <c r="AF1928" i="1" s="1"/>
  <c r="E1836" i="7" s="1"/>
  <c r="T1928" i="1"/>
  <c r="T869" i="1"/>
  <c r="AF869" i="1" a="1"/>
  <c r="AF869" i="1" s="1"/>
  <c r="E777" i="7" s="1"/>
  <c r="T1820" i="1"/>
  <c r="AF1820" i="1" a="1"/>
  <c r="AF1820" i="1" s="1"/>
  <c r="E1728" i="7" s="1"/>
  <c r="T1278" i="1"/>
  <c r="AF1278" i="1" a="1"/>
  <c r="AF1278" i="1" s="1"/>
  <c r="E1186" i="7" s="1"/>
  <c r="AC1278" i="1"/>
  <c r="T2416" i="1"/>
  <c r="AF2416" i="1" a="1"/>
  <c r="AF2416" i="1" s="1"/>
  <c r="E2324" i="7" s="1"/>
  <c r="AC2416" i="1"/>
  <c r="T3286" i="1"/>
  <c r="AF3286" i="1" a="1"/>
  <c r="AF3286" i="1" s="1"/>
  <c r="AC3286" i="1"/>
  <c r="T1500" i="1"/>
  <c r="AF1500" i="1" a="1"/>
  <c r="AF1500" i="1" s="1"/>
  <c r="E1408" i="7" s="1"/>
  <c r="AC1500" i="1"/>
  <c r="AF854" i="1" a="1"/>
  <c r="AF854" i="1" s="1"/>
  <c r="E762" i="7" s="1"/>
  <c r="AC854" i="1"/>
  <c r="T854" i="1"/>
  <c r="AC832" i="1"/>
  <c r="T832" i="1"/>
  <c r="AF832" i="1" a="1"/>
  <c r="AF832" i="1" s="1"/>
  <c r="E740" i="7" s="1"/>
  <c r="AF2974" i="1" a="1"/>
  <c r="AF2974" i="1" s="1"/>
  <c r="E2882" i="7" s="1"/>
  <c r="T2974" i="1"/>
  <c r="AC2974" i="1"/>
  <c r="AC488" i="1"/>
  <c r="AF488" i="1" a="1"/>
  <c r="AF488" i="1" s="1"/>
  <c r="E396" i="7" s="1"/>
  <c r="T488" i="1"/>
  <c r="T1798" i="1"/>
  <c r="AF1798" i="1" a="1"/>
  <c r="AF1798" i="1" s="1"/>
  <c r="E1706" i="7" s="1"/>
  <c r="T1130" i="1"/>
  <c r="AC1130" i="1"/>
  <c r="AF1130" i="1" a="1"/>
  <c r="AF1130" i="1" s="1"/>
  <c r="E1038" i="7" s="1"/>
  <c r="T1811" i="1"/>
  <c r="AF1811" i="1" a="1"/>
  <c r="AF1811" i="1" s="1"/>
  <c r="E1719" i="7" s="1"/>
  <c r="AC1811" i="1"/>
  <c r="AF1799" i="1" a="1"/>
  <c r="AF1799" i="1" s="1"/>
  <c r="E1707" i="7" s="1"/>
  <c r="T1799" i="1"/>
  <c r="T3123" i="1"/>
  <c r="AC3123" i="1"/>
  <c r="AF3123" i="1" a="1"/>
  <c r="AF3123" i="1" s="1"/>
  <c r="AC2362" i="1"/>
  <c r="T2362" i="1"/>
  <c r="AF3310" i="1" a="1"/>
  <c r="AF3310" i="1" s="1"/>
  <c r="T3310" i="1"/>
  <c r="AC3310" i="1"/>
  <c r="AC2658" i="1"/>
  <c r="AF2658" i="1" a="1"/>
  <c r="AF2658" i="1" s="1"/>
  <c r="E2566" i="7" s="1"/>
  <c r="T2615" i="1"/>
  <c r="AF2615" i="1" a="1"/>
  <c r="AF2615" i="1" s="1"/>
  <c r="E2523" i="7" s="1"/>
  <c r="AC2615" i="1"/>
  <c r="AC1210" i="1"/>
  <c r="T1210" i="1"/>
  <c r="AF1210" i="1" a="1"/>
  <c r="AF1210" i="1" s="1"/>
  <c r="E1118" i="7" s="1"/>
  <c r="AF757" i="1" a="1"/>
  <c r="AF757" i="1" s="1"/>
  <c r="E665" i="7" s="1"/>
  <c r="AC757" i="1"/>
  <c r="T757" i="1"/>
  <c r="AF978" i="1" a="1"/>
  <c r="AF978" i="1" s="1"/>
  <c r="E886" i="7" s="1"/>
  <c r="T978" i="1"/>
  <c r="AC1234" i="1"/>
  <c r="AF1234" i="1" a="1"/>
  <c r="AF1234" i="1" s="1"/>
  <c r="E1142" i="7" s="1"/>
  <c r="AC2456" i="1"/>
  <c r="AF2456" i="1" a="1"/>
  <c r="AF2456" i="1" s="1"/>
  <c r="E2364" i="7" s="1"/>
  <c r="AC1495" i="1"/>
  <c r="AF1495" i="1" a="1"/>
  <c r="AF1495" i="1" s="1"/>
  <c r="E1403" i="7" s="1"/>
  <c r="T1495" i="1"/>
  <c r="AF3574" i="1" a="1"/>
  <c r="AF3574" i="1" s="1"/>
  <c r="AF1261" i="1" a="1"/>
  <c r="AF1261" i="1" s="1"/>
  <c r="E1169" i="7" s="1"/>
  <c r="AF2840" i="1" a="1"/>
  <c r="AF2840" i="1" s="1"/>
  <c r="E2748" i="7" s="1"/>
  <c r="AC1857" i="1"/>
  <c r="T3371" i="1"/>
  <c r="AF2436" i="1" a="1"/>
  <c r="AF2436" i="1" s="1"/>
  <c r="E2344" i="7" s="1"/>
  <c r="AF620" i="1" a="1"/>
  <c r="AF620" i="1" s="1"/>
  <c r="E528" i="7" s="1"/>
  <c r="T946" i="1"/>
  <c r="T1818" i="1"/>
  <c r="T450" i="1"/>
  <c r="AF773" i="1" a="1"/>
  <c r="AF773" i="1" s="1"/>
  <c r="E681" i="7" s="1"/>
  <c r="AC891" i="1"/>
  <c r="AC363" i="1"/>
  <c r="AC2442" i="1"/>
  <c r="T2553" i="1"/>
  <c r="AF1238" i="1" a="1"/>
  <c r="AF1238" i="1" s="1"/>
  <c r="E1146" i="7" s="1"/>
  <c r="T3159" i="1"/>
  <c r="T1213" i="1"/>
  <c r="T1408" i="1"/>
  <c r="AC648" i="1"/>
  <c r="AC2715" i="1"/>
  <c r="AF2858" i="1" a="1"/>
  <c r="AF2858" i="1" s="1"/>
  <c r="E2766" i="7" s="1"/>
  <c r="T2667" i="1"/>
  <c r="AC2776" i="1"/>
  <c r="AC2137" i="1"/>
  <c r="AC978" i="1"/>
  <c r="T2456" i="1"/>
  <c r="AF556" i="1" a="1"/>
  <c r="AF556" i="1" s="1"/>
  <c r="E464" i="7" s="1"/>
  <c r="T556" i="1"/>
  <c r="AC556" i="1"/>
  <c r="T2331" i="1"/>
  <c r="AF2331" i="1" a="1"/>
  <c r="AF2331" i="1" s="1"/>
  <c r="E2239" i="7" s="1"/>
  <c r="T1960" i="1"/>
  <c r="AC1960" i="1"/>
  <c r="T2922" i="1"/>
  <c r="AF2922" i="1" a="1"/>
  <c r="AF2922" i="1" s="1"/>
  <c r="E2830" i="7" s="1"/>
  <c r="AC2922" i="1"/>
  <c r="AF2250" i="1" a="1"/>
  <c r="AF2250" i="1" s="1"/>
  <c r="E2158" i="7" s="1"/>
  <c r="AC2250" i="1"/>
  <c r="T2405" i="1"/>
  <c r="AC2405" i="1"/>
  <c r="AF3144" i="1" a="1"/>
  <c r="AF3144" i="1" s="1"/>
  <c r="T3144" i="1"/>
  <c r="AC3144" i="1"/>
  <c r="AC2163" i="1"/>
  <c r="T2163" i="1"/>
  <c r="AF2163" i="1" a="1"/>
  <c r="AF2163" i="1" s="1"/>
  <c r="E2071" i="7" s="1"/>
  <c r="T2736" i="1"/>
  <c r="AC2736" i="1"/>
  <c r="AF2736" i="1" a="1"/>
  <c r="AF2736" i="1" s="1"/>
  <c r="E2644" i="7" s="1"/>
  <c r="AF2527" i="1" a="1"/>
  <c r="AF2527" i="1" s="1"/>
  <c r="E2435" i="7" s="1"/>
  <c r="T2527" i="1"/>
  <c r="AC1120" i="1"/>
  <c r="AF1120" i="1" a="1"/>
  <c r="AF1120" i="1" s="1"/>
  <c r="E1028" i="7" s="1"/>
  <c r="AC930" i="1"/>
  <c r="T930" i="1"/>
  <c r="T3156" i="1"/>
  <c r="AF3156" i="1" a="1"/>
  <c r="AF3156" i="1" s="1"/>
  <c r="AC3156" i="1"/>
  <c r="AC2223" i="1"/>
  <c r="T2223" i="1"/>
  <c r="T1095" i="1"/>
  <c r="AC1095" i="1"/>
  <c r="AF1095" i="1" a="1"/>
  <c r="AF1095" i="1" s="1"/>
  <c r="E1003" i="7" s="1"/>
  <c r="AF3330" i="1" a="1"/>
  <c r="AF3330" i="1" s="1"/>
  <c r="AC3330" i="1"/>
  <c r="T3330" i="1"/>
  <c r="AF2480" i="1" a="1"/>
  <c r="AF2480" i="1" s="1"/>
  <c r="E2388" i="7" s="1"/>
  <c r="T2480" i="1"/>
  <c r="AC2267" i="1"/>
  <c r="AF2267" i="1" a="1"/>
  <c r="AF2267" i="1" s="1"/>
  <c r="E2175" i="7" s="1"/>
  <c r="T2267" i="1"/>
  <c r="AC742" i="1"/>
  <c r="T742" i="1"/>
  <c r="AF742" i="1" a="1"/>
  <c r="AF742" i="1" s="1"/>
  <c r="E650" i="7" s="1"/>
  <c r="T1388" i="1"/>
  <c r="AC1388" i="1"/>
  <c r="AF1388" i="1" a="1"/>
  <c r="AF1388" i="1" s="1"/>
  <c r="E1296" i="7" s="1"/>
  <c r="AF371" i="1" a="1"/>
  <c r="AF371" i="1" s="1"/>
  <c r="E279" i="7" s="1"/>
  <c r="AC371" i="1"/>
  <c r="T371" i="1"/>
  <c r="T1764" i="1"/>
  <c r="AC1764" i="1"/>
  <c r="AF916" i="1" a="1"/>
  <c r="AF916" i="1" s="1"/>
  <c r="E824" i="7" s="1"/>
  <c r="AF3560" i="1" a="1"/>
  <c r="AF3560" i="1" s="1"/>
  <c r="AF2667" i="1" a="1"/>
  <c r="AF2667" i="1" s="1"/>
  <c r="E2575" i="7" s="1"/>
  <c r="AF1827" i="1" a="1"/>
  <c r="AF1827" i="1" s="1"/>
  <c r="E1735" i="7" s="1"/>
  <c r="AF2399" i="1" a="1"/>
  <c r="AF2399" i="1" s="1"/>
  <c r="E2307" i="7" s="1"/>
  <c r="AF2778" i="1" a="1"/>
  <c r="AF2778" i="1" s="1"/>
  <c r="E2686" i="7" s="1"/>
  <c r="T1454" i="1"/>
  <c r="AC2984" i="1"/>
  <c r="AC1139" i="1"/>
  <c r="AC869" i="1"/>
  <c r="T2372" i="1"/>
  <c r="AF713" i="1" a="1"/>
  <c r="AF713" i="1" s="1"/>
  <c r="E621" i="7" s="1"/>
  <c r="AF877" i="1" a="1"/>
  <c r="AF877" i="1" s="1"/>
  <c r="E785" i="7" s="1"/>
  <c r="AF1162" i="1" a="1"/>
  <c r="AF1162" i="1" s="1"/>
  <c r="E1070" i="7" s="1"/>
  <c r="AC1955" i="1"/>
  <c r="AC248" i="1"/>
  <c r="T248" i="1"/>
  <c r="T2283" i="1"/>
  <c r="AC1820" i="1"/>
  <c r="AF2362" i="1" a="1"/>
  <c r="AF2362" i="1" s="1"/>
  <c r="E2270" i="7" s="1"/>
  <c r="AF2444" i="1" a="1"/>
  <c r="AF2444" i="1" s="1"/>
  <c r="E2352" i="7" s="1"/>
  <c r="T2444" i="1"/>
  <c r="AC2444" i="1"/>
  <c r="AF2065" i="1" a="1"/>
  <c r="AF2065" i="1" s="1"/>
  <c r="E1973" i="7" s="1"/>
  <c r="T2065" i="1"/>
  <c r="AC2065" i="1"/>
  <c r="T1384" i="1"/>
  <c r="AC1384" i="1"/>
  <c r="AF1384" i="1" a="1"/>
  <c r="AF1384" i="1" s="1"/>
  <c r="E1292" i="7" s="1"/>
  <c r="AF2063" i="1" a="1"/>
  <c r="AF2063" i="1" s="1"/>
  <c r="E1971" i="7" s="1"/>
  <c r="AC2063" i="1"/>
  <c r="T2063" i="1"/>
  <c r="T399" i="1"/>
  <c r="AC399" i="1"/>
  <c r="AF399" i="1" a="1"/>
  <c r="AF399" i="1" s="1"/>
  <c r="E307" i="7" s="1"/>
  <c r="T3240" i="1"/>
  <c r="AC3240" i="1"/>
  <c r="AF3240" i="1" a="1"/>
  <c r="AF3240" i="1" s="1"/>
  <c r="AC1885" i="1"/>
  <c r="T1885" i="1"/>
  <c r="AF1885" i="1" a="1"/>
  <c r="AF1885" i="1" s="1"/>
  <c r="E1793" i="7" s="1"/>
  <c r="AF434" i="1" a="1"/>
  <c r="AF434" i="1" s="1"/>
  <c r="E342" i="7" s="1"/>
  <c r="AC434" i="1"/>
  <c r="T434" i="1"/>
  <c r="AC2911" i="1"/>
  <c r="T2911" i="1"/>
  <c r="AF2911" i="1" a="1"/>
  <c r="AF2911" i="1" s="1"/>
  <c r="E2819" i="7" s="1"/>
  <c r="AF1944" i="1" a="1"/>
  <c r="AF1944" i="1" s="1"/>
  <c r="E1852" i="7" s="1"/>
  <c r="T1944" i="1"/>
  <c r="AC1944" i="1"/>
  <c r="AF3279" i="1" a="1"/>
  <c r="AF3279" i="1" s="1"/>
  <c r="AC3279" i="1"/>
  <c r="T3279" i="1"/>
  <c r="AC2239" i="1"/>
  <c r="AF2239" i="1" a="1"/>
  <c r="AF2239" i="1" s="1"/>
  <c r="E2147" i="7" s="1"/>
  <c r="T2239" i="1"/>
  <c r="AC1892" i="1"/>
  <c r="T1892" i="1"/>
  <c r="AF1892" i="1" a="1"/>
  <c r="AF1892" i="1" s="1"/>
  <c r="E1800" i="7" s="1"/>
  <c r="AC3489" i="1"/>
  <c r="T3489" i="1"/>
  <c r="AF3489" i="1" a="1"/>
  <c r="AF3489" i="1" s="1"/>
  <c r="AC3281" i="1"/>
  <c r="T3281" i="1"/>
  <c r="AF3281" i="1" a="1"/>
  <c r="AF3281" i="1" s="1"/>
  <c r="T643" i="1"/>
  <c r="AF643" i="1" a="1"/>
  <c r="AF643" i="1" s="1"/>
  <c r="E551" i="7" s="1"/>
  <c r="AC643" i="1"/>
  <c r="AC2378" i="1"/>
  <c r="AF2378" i="1" a="1"/>
  <c r="AF2378" i="1" s="1"/>
  <c r="E2286" i="7" s="1"/>
  <c r="T2378" i="1"/>
  <c r="T2327" i="1"/>
  <c r="AF2327" i="1" a="1"/>
  <c r="AF2327" i="1" s="1"/>
  <c r="E2235" i="7" s="1"/>
  <c r="AC2327" i="1"/>
  <c r="AF2903" i="1" a="1"/>
  <c r="AF2903" i="1" s="1"/>
  <c r="E2811" i="7" s="1"/>
  <c r="AC2903" i="1"/>
  <c r="T2903" i="1"/>
  <c r="AF3090" i="1" a="1"/>
  <c r="AF3090" i="1" s="1"/>
  <c r="E2998" i="7" s="1"/>
  <c r="T3090" i="1"/>
  <c r="AC3090" i="1"/>
  <c r="T2623" i="1"/>
  <c r="AC2623" i="1"/>
  <c r="AF2623" i="1" a="1"/>
  <c r="AF2623" i="1" s="1"/>
  <c r="E2531" i="7" s="1"/>
  <c r="AC3389" i="1"/>
  <c r="AF3389" i="1" a="1"/>
  <c r="AF3389" i="1" s="1"/>
  <c r="T3389" i="1"/>
  <c r="AC2314" i="1"/>
  <c r="T2314" i="1"/>
  <c r="AF2314" i="1" a="1"/>
  <c r="AF2314" i="1" s="1"/>
  <c r="E2222" i="7" s="1"/>
  <c r="AC1028" i="1"/>
  <c r="AF1028" i="1" a="1"/>
  <c r="AF1028" i="1" s="1"/>
  <c r="E936" i="7" s="1"/>
  <c r="T1028" i="1"/>
  <c r="T1895" i="1"/>
  <c r="AC1895" i="1"/>
  <c r="AF1895" i="1" a="1"/>
  <c r="AF1895" i="1" s="1"/>
  <c r="E1803" i="7" s="1"/>
  <c r="AF1309" i="1" a="1"/>
  <c r="AF1309" i="1" s="1"/>
  <c r="E1217" i="7" s="1"/>
  <c r="T1309" i="1"/>
  <c r="AF616" i="1" a="1"/>
  <c r="AF616" i="1" s="1"/>
  <c r="E524" i="7" s="1"/>
  <c r="AC616" i="1"/>
  <c r="T616" i="1"/>
  <c r="AC2134" i="1"/>
  <c r="T2134" i="1"/>
  <c r="AF2567" i="1" a="1"/>
  <c r="AF2567" i="1" s="1"/>
  <c r="E2475" i="7" s="1"/>
  <c r="AC2567" i="1"/>
  <c r="T2567" i="1"/>
  <c r="AF2511" i="1" a="1"/>
  <c r="AF2511" i="1" s="1"/>
  <c r="E2419" i="7" s="1"/>
  <c r="AC2511" i="1"/>
  <c r="T2511" i="1"/>
  <c r="AF1821" i="1" a="1"/>
  <c r="AF1821" i="1" s="1"/>
  <c r="E1729" i="7" s="1"/>
  <c r="T1821" i="1"/>
  <c r="AC1821" i="1"/>
  <c r="T3062" i="1"/>
  <c r="AC3062" i="1"/>
  <c r="AF3062" i="1" a="1"/>
  <c r="AF3062" i="1" s="1"/>
  <c r="E2970" i="7" s="1"/>
  <c r="T305" i="1"/>
  <c r="AC305" i="1"/>
  <c r="AF305" i="1" a="1"/>
  <c r="AF305" i="1" s="1"/>
  <c r="E213" i="7" s="1"/>
  <c r="T1361" i="1"/>
  <c r="AC1361" i="1"/>
  <c r="AF1361" i="1" a="1"/>
  <c r="AF1361" i="1" s="1"/>
  <c r="E1269" i="7" s="1"/>
  <c r="T188" i="1"/>
  <c r="AC188" i="1"/>
  <c r="AF188" i="1" a="1"/>
  <c r="AF188" i="1" s="1"/>
  <c r="E96" i="7" s="1"/>
  <c r="AF1822" i="1" a="1"/>
  <c r="AF1822" i="1" s="1"/>
  <c r="E1730" i="7" s="1"/>
  <c r="AC1822" i="1"/>
  <c r="T1822" i="1"/>
  <c r="AC2570" i="1"/>
  <c r="AF2570" i="1" a="1"/>
  <c r="AF2570" i="1" s="1"/>
  <c r="E2478" i="7" s="1"/>
  <c r="T2570" i="1"/>
  <c r="AC1359" i="1"/>
  <c r="T1359" i="1"/>
  <c r="AF1359" i="1" a="1"/>
  <c r="AF1359" i="1" s="1"/>
  <c r="E1267" i="7" s="1"/>
  <c r="AC762" i="1"/>
  <c r="AF762" i="1" a="1"/>
  <c r="AF762" i="1" s="1"/>
  <c r="E670" i="7" s="1"/>
  <c r="T762" i="1"/>
  <c r="AC2282" i="1"/>
  <c r="T2282" i="1"/>
  <c r="AF2282" i="1" a="1"/>
  <c r="AF2282" i="1" s="1"/>
  <c r="E2190" i="7" s="1"/>
  <c r="T1524" i="1"/>
  <c r="AF1524" i="1" a="1"/>
  <c r="AF1524" i="1" s="1"/>
  <c r="E1432" i="7" s="1"/>
  <c r="AC950" i="1"/>
  <c r="AF950" i="1" a="1"/>
  <c r="AF950" i="1" s="1"/>
  <c r="E858" i="7" s="1"/>
  <c r="AC2671" i="1"/>
  <c r="T2671" i="1"/>
  <c r="AF2671" i="1" a="1"/>
  <c r="AF2671" i="1" s="1"/>
  <c r="E2579" i="7" s="1"/>
  <c r="AC2793" i="1"/>
  <c r="AF2793" i="1" a="1"/>
  <c r="AF2793" i="1" s="1"/>
  <c r="E2701" i="7" s="1"/>
  <c r="AC3295" i="1"/>
  <c r="AF3295" i="1" a="1"/>
  <c r="AF3295" i="1" s="1"/>
  <c r="T3295" i="1"/>
  <c r="AC990" i="1"/>
  <c r="T990" i="1"/>
  <c r="AF990" i="1" a="1"/>
  <c r="AF990" i="1" s="1"/>
  <c r="E898" i="7" s="1"/>
  <c r="AC3322" i="1"/>
  <c r="T3322" i="1"/>
  <c r="AF3322" i="1" a="1"/>
  <c r="AF3322" i="1" s="1"/>
  <c r="T1620" i="1"/>
  <c r="AF1620" i="1" a="1"/>
  <c r="AF1620" i="1" s="1"/>
  <c r="E1528" i="7" s="1"/>
  <c r="AC1620" i="1"/>
  <c r="AC1575" i="1"/>
  <c r="AF1575" i="1" a="1"/>
  <c r="AF1575" i="1" s="1"/>
  <c r="E1483" i="7" s="1"/>
  <c r="T1575" i="1"/>
  <c r="T741" i="1"/>
  <c r="AC741" i="1"/>
  <c r="AF741" i="1" a="1"/>
  <c r="AF741" i="1" s="1"/>
  <c r="E649" i="7" s="1"/>
  <c r="AF461" i="1" a="1"/>
  <c r="AF461" i="1" s="1"/>
  <c r="E369" i="7" s="1"/>
  <c r="AC461" i="1"/>
  <c r="T461" i="1"/>
  <c r="T1506" i="1"/>
  <c r="AF1506" i="1" a="1"/>
  <c r="AF1506" i="1" s="1"/>
  <c r="E1414" i="7" s="1"/>
  <c r="AC1506" i="1"/>
  <c r="T720" i="1"/>
  <c r="AC720" i="1"/>
  <c r="AF720" i="1" a="1"/>
  <c r="AF720" i="1" s="1"/>
  <c r="E628" i="7" s="1"/>
  <c r="T3372" i="1"/>
  <c r="AF3372" i="1" a="1"/>
  <c r="AF3372" i="1" s="1"/>
  <c r="AC3372" i="1"/>
  <c r="AF1446" i="1" a="1"/>
  <c r="AF1446" i="1" s="1"/>
  <c r="E1354" i="7" s="1"/>
  <c r="T1446" i="1"/>
  <c r="AC1446" i="1"/>
  <c r="AF250" i="1" a="1"/>
  <c r="AF250" i="1" s="1"/>
  <c r="E158" i="7" s="1"/>
  <c r="AC250" i="1"/>
  <c r="T250" i="1"/>
  <c r="AF347" i="1" a="1"/>
  <c r="AF347" i="1" s="1"/>
  <c r="E255" i="7" s="1"/>
  <c r="AC347" i="1"/>
  <c r="T347" i="1"/>
  <c r="AF1265" i="1" a="1"/>
  <c r="AF1265" i="1" s="1"/>
  <c r="E1173" i="7" s="1"/>
  <c r="T1265" i="1"/>
  <c r="AC1265" i="1"/>
  <c r="AF1684" i="1" a="1"/>
  <c r="AF1684" i="1" s="1"/>
  <c r="E1592" i="7" s="1"/>
  <c r="AC1684" i="1"/>
  <c r="T1684" i="1"/>
  <c r="AC230" i="1"/>
  <c r="AF230" i="1" a="1"/>
  <c r="AF230" i="1" s="1"/>
  <c r="E138" i="7" s="1"/>
  <c r="AF274" i="1" a="1"/>
  <c r="AF274" i="1" s="1"/>
  <c r="E182" i="7" s="1"/>
  <c r="T274" i="1"/>
  <c r="AC1050" i="1"/>
  <c r="AF1050" i="1" a="1"/>
  <c r="AF1050" i="1" s="1"/>
  <c r="E958" i="7" s="1"/>
  <c r="T1050" i="1"/>
  <c r="AF2999" i="1" a="1"/>
  <c r="AF2999" i="1" s="1"/>
  <c r="E2907" i="7" s="1"/>
  <c r="AC2999" i="1"/>
  <c r="T2999" i="1"/>
  <c r="AF1484" i="1" a="1"/>
  <c r="AF1484" i="1" s="1"/>
  <c r="E1392" i="7" s="1"/>
  <c r="T1484" i="1"/>
  <c r="AC1484" i="1"/>
  <c r="AF137" i="1" a="1"/>
  <c r="AF137" i="1" s="1"/>
  <c r="E45" i="7" s="1"/>
  <c r="T137" i="1"/>
  <c r="AC137" i="1"/>
  <c r="AF1946" i="1" a="1"/>
  <c r="AF1946" i="1" s="1"/>
  <c r="E1854" i="7" s="1"/>
  <c r="T1946" i="1"/>
  <c r="AC1946" i="1"/>
  <c r="AF221" i="1" a="1"/>
  <c r="AF221" i="1" s="1"/>
  <c r="E129" i="7" s="1"/>
  <c r="T221" i="1"/>
  <c r="AC221" i="1"/>
  <c r="T2013" i="1"/>
  <c r="AF2013" i="1" a="1"/>
  <c r="AF2013" i="1" s="1"/>
  <c r="E1921" i="7" s="1"/>
  <c r="AC2013" i="1"/>
  <c r="AC1271" i="1"/>
  <c r="AF1271" i="1" a="1"/>
  <c r="AF1271" i="1" s="1"/>
  <c r="E1179" i="7" s="1"/>
  <c r="T1271" i="1"/>
  <c r="T2322" i="1"/>
  <c r="AC2322" i="1"/>
  <c r="AF2322" i="1" a="1"/>
  <c r="AF2322" i="1" s="1"/>
  <c r="E2230" i="7" s="1"/>
  <c r="AF1609" i="1" a="1"/>
  <c r="AF1609" i="1" s="1"/>
  <c r="E1517" i="7" s="1"/>
  <c r="AC1609" i="1"/>
  <c r="T1609" i="1"/>
  <c r="T3275" i="1"/>
  <c r="AF3275" i="1" a="1"/>
  <c r="AF3275" i="1" s="1"/>
  <c r="AC3275" i="1"/>
  <c r="AC471" i="1"/>
  <c r="AF471" i="1" a="1"/>
  <c r="AF471" i="1" s="1"/>
  <c r="E379" i="7" s="1"/>
  <c r="T471" i="1"/>
  <c r="AC1381" i="1"/>
  <c r="T1381" i="1"/>
  <c r="AF1381" i="1" a="1"/>
  <c r="AF1381" i="1" s="1"/>
  <c r="E1289" i="7" s="1"/>
  <c r="T2132" i="1"/>
  <c r="AF2132" i="1" a="1"/>
  <c r="AF2132" i="1" s="1"/>
  <c r="E2040" i="7" s="1"/>
  <c r="AC2132" i="1"/>
  <c r="T1276" i="1"/>
  <c r="AF1276" i="1" a="1"/>
  <c r="AF1276" i="1" s="1"/>
  <c r="E1184" i="7" s="1"/>
  <c r="AC1276" i="1"/>
  <c r="T2757" i="1"/>
  <c r="AF2757" i="1" a="1"/>
  <c r="AF2757" i="1" s="1"/>
  <c r="E2665" i="7" s="1"/>
  <c r="AC2757" i="1"/>
  <c r="AF524" i="1" a="1"/>
  <c r="AF524" i="1" s="1"/>
  <c r="E432" i="7" s="1"/>
  <c r="T524" i="1"/>
  <c r="AC524" i="1"/>
  <c r="AC2276" i="1"/>
  <c r="T2276" i="1"/>
  <c r="AF2276" i="1" a="1"/>
  <c r="AF2276" i="1" s="1"/>
  <c r="E2184" i="7" s="1"/>
  <c r="AF2897" i="1" a="1"/>
  <c r="AF2897" i="1" s="1"/>
  <c r="E2805" i="7" s="1"/>
  <c r="T2897" i="1"/>
  <c r="AC2897" i="1"/>
  <c r="AC512" i="1"/>
  <c r="T512" i="1"/>
  <c r="AF512" i="1" a="1"/>
  <c r="AF512" i="1" s="1"/>
  <c r="E420" i="7" s="1"/>
  <c r="AC3368" i="1"/>
  <c r="T3368" i="1"/>
  <c r="AF3368" i="1" a="1"/>
  <c r="AF3368" i="1" s="1"/>
  <c r="T2691" i="1"/>
  <c r="AF2691" i="1" a="1"/>
  <c r="AF2691" i="1" s="1"/>
  <c r="E2599" i="7" s="1"/>
  <c r="AC2691" i="1"/>
  <c r="T1841" i="1"/>
  <c r="AC1841" i="1"/>
  <c r="AF1841" i="1" a="1"/>
  <c r="AF1841" i="1" s="1"/>
  <c r="E1749" i="7" s="1"/>
  <c r="T2154" i="1"/>
  <c r="AC2154" i="1"/>
  <c r="AF2154" i="1" a="1"/>
  <c r="AF2154" i="1" s="1"/>
  <c r="E2062" i="7" s="1"/>
  <c r="T775" i="1"/>
  <c r="AF775" i="1" a="1"/>
  <c r="AF775" i="1" s="1"/>
  <c r="E683" i="7" s="1"/>
  <c r="AC775" i="1"/>
  <c r="T2760" i="1"/>
  <c r="AF2760" i="1" a="1"/>
  <c r="AF2760" i="1" s="1"/>
  <c r="E2668" i="7" s="1"/>
  <c r="AC2760" i="1"/>
  <c r="AF3017" i="1" a="1"/>
  <c r="AF3017" i="1" s="1"/>
  <c r="E2925" i="7" s="1"/>
  <c r="T3017" i="1"/>
  <c r="AC3017" i="1"/>
  <c r="T2313" i="1"/>
  <c r="AF2313" i="1" a="1"/>
  <c r="AF2313" i="1" s="1"/>
  <c r="E2221" i="7" s="1"/>
  <c r="AC2313" i="1"/>
  <c r="AC2569" i="1"/>
  <c r="AF2569" i="1" a="1"/>
  <c r="AF2569" i="1" s="1"/>
  <c r="E2477" i="7" s="1"/>
  <c r="T2569" i="1"/>
  <c r="AF1690" i="1" a="1"/>
  <c r="AF1690" i="1" s="1"/>
  <c r="E1598" i="7" s="1"/>
  <c r="AC1690" i="1"/>
  <c r="T1690" i="1"/>
  <c r="T261" i="1"/>
  <c r="AF261" i="1" a="1"/>
  <c r="AF261" i="1" s="1"/>
  <c r="E169" i="7" s="1"/>
  <c r="AC261" i="1"/>
  <c r="T2940" i="1"/>
  <c r="AC2940" i="1"/>
  <c r="AF2940" i="1" a="1"/>
  <c r="AF2940" i="1" s="1"/>
  <c r="E2848" i="7" s="1"/>
  <c r="AC828" i="1"/>
  <c r="T828" i="1"/>
  <c r="AF828" i="1" a="1"/>
  <c r="AF828" i="1" s="1"/>
  <c r="E736" i="7" s="1"/>
  <c r="AC1856" i="1"/>
  <c r="T1856" i="1"/>
  <c r="AF1856" i="1" a="1"/>
  <c r="AF1856" i="1" s="1"/>
  <c r="E1764" i="7" s="1"/>
  <c r="AC2825" i="1"/>
  <c r="T2825" i="1"/>
  <c r="T3490" i="1"/>
  <c r="AC3490" i="1"/>
  <c r="AF626" i="1" a="1"/>
  <c r="AF626" i="1" s="1"/>
  <c r="E534" i="7" s="1"/>
  <c r="AC626" i="1"/>
  <c r="T626" i="1"/>
  <c r="AC2342" i="1"/>
  <c r="T2342" i="1"/>
  <c r="AF2342" i="1" a="1"/>
  <c r="AF2342" i="1" s="1"/>
  <c r="E2250" i="7" s="1"/>
  <c r="T2434" i="1"/>
  <c r="AC2434" i="1"/>
  <c r="AF2434" i="1" a="1"/>
  <c r="AF2434" i="1" s="1"/>
  <c r="E2342" i="7" s="1"/>
  <c r="AF1260" i="1" a="1"/>
  <c r="AF1260" i="1" s="1"/>
  <c r="E1168" i="7" s="1"/>
  <c r="AC1260" i="1"/>
  <c r="T1260" i="1"/>
  <c r="T3194" i="1"/>
  <c r="AC3194" i="1"/>
  <c r="AF3194" i="1" a="1"/>
  <c r="AF3194" i="1" s="1"/>
  <c r="T2588" i="1"/>
  <c r="AF2588" i="1" a="1"/>
  <c r="AF2588" i="1" s="1"/>
  <c r="E2496" i="7" s="1"/>
  <c r="AC2588" i="1"/>
  <c r="T3218" i="1"/>
  <c r="AC3218" i="1"/>
  <c r="AF3218" i="1" a="1"/>
  <c r="AF3218" i="1" s="1"/>
  <c r="AF3001" i="1" a="1"/>
  <c r="AF3001" i="1" s="1"/>
  <c r="E2909" i="7" s="1"/>
  <c r="T3001" i="1"/>
  <c r="AC3001" i="1"/>
  <c r="AF3580" i="1" a="1"/>
  <c r="AF3580" i="1" s="1"/>
  <c r="AC3580" i="1"/>
  <c r="T3580" i="1"/>
  <c r="T3251" i="1"/>
  <c r="AF3251" i="1" a="1"/>
  <c r="AF3251" i="1" s="1"/>
  <c r="AC3251" i="1"/>
  <c r="AC3471" i="1"/>
  <c r="T3471" i="1"/>
  <c r="AF3471" i="1" a="1"/>
  <c r="AF3471" i="1" s="1"/>
  <c r="AF2917" i="1" a="1"/>
  <c r="AF2917" i="1" s="1"/>
  <c r="E2825" i="7" s="1"/>
  <c r="AC2917" i="1"/>
  <c r="T2917" i="1"/>
  <c r="AF2053" i="1" a="1"/>
  <c r="AF2053" i="1" s="1"/>
  <c r="E1961" i="7" s="1"/>
  <c r="AC2053" i="1"/>
  <c r="T2053" i="1"/>
  <c r="AF2751" i="1" a="1"/>
  <c r="AF2751" i="1" s="1"/>
  <c r="E2659" i="7" s="1"/>
  <c r="AC2751" i="1"/>
  <c r="T2751" i="1"/>
  <c r="T1942" i="1"/>
  <c r="AF1942" i="1" a="1"/>
  <c r="AF1942" i="1" s="1"/>
  <c r="E1850" i="7" s="1"/>
  <c r="AC1942" i="1"/>
  <c r="AF3548" i="1" a="1"/>
  <c r="AF3548" i="1" s="1"/>
  <c r="AC3548" i="1"/>
  <c r="T3548" i="1"/>
  <c r="AC3023" i="1"/>
  <c r="T3023" i="1"/>
  <c r="AF3023" i="1" a="1"/>
  <c r="AF3023" i="1" s="1"/>
  <c r="E2931" i="7" s="1"/>
  <c r="AF3201" i="1" a="1"/>
  <c r="AF3201" i="1" s="1"/>
  <c r="T3201" i="1"/>
  <c r="AC3201" i="1"/>
  <c r="AC1432" i="1"/>
  <c r="AF1432" i="1" a="1"/>
  <c r="AF1432" i="1" s="1"/>
  <c r="E1340" i="7" s="1"/>
  <c r="T1432" i="1"/>
  <c r="T346" i="1"/>
  <c r="AF346" i="1" a="1"/>
  <c r="AF346" i="1" s="1"/>
  <c r="E254" i="7" s="1"/>
  <c r="AC346" i="1"/>
  <c r="AC3018" i="1"/>
  <c r="AF3018" i="1" a="1"/>
  <c r="AF3018" i="1" s="1"/>
  <c r="E2926" i="7" s="1"/>
  <c r="T3018" i="1"/>
  <c r="T3439" i="1"/>
  <c r="AF3439" i="1" a="1"/>
  <c r="AF3439" i="1" s="1"/>
  <c r="AC3439" i="1"/>
  <c r="AF2506" i="1" a="1"/>
  <c r="AF2506" i="1" s="1"/>
  <c r="E2414" i="7" s="1"/>
  <c r="AC2506" i="1"/>
  <c r="T2506" i="1"/>
  <c r="AF2096" i="1" a="1"/>
  <c r="AF2096" i="1" s="1"/>
  <c r="E2004" i="7" s="1"/>
  <c r="AC2096" i="1"/>
  <c r="T2096" i="1"/>
  <c r="T3057" i="1"/>
  <c r="AC3057" i="1"/>
  <c r="AF3057" i="1" a="1"/>
  <c r="AF3057" i="1" s="1"/>
  <c r="E2965" i="7" s="1"/>
  <c r="AF2589" i="1" a="1"/>
  <c r="AF2589" i="1" s="1"/>
  <c r="E2497" i="7" s="1"/>
  <c r="T2589" i="1"/>
  <c r="AC2589" i="1"/>
  <c r="AF857" i="1" a="1"/>
  <c r="AF857" i="1" s="1"/>
  <c r="E765" i="7" s="1"/>
  <c r="T857" i="1"/>
  <c r="AC857" i="1"/>
  <c r="AF1313" i="1" a="1"/>
  <c r="AF1313" i="1" s="1"/>
  <c r="E1221" i="7" s="1"/>
  <c r="T1313" i="1"/>
  <c r="AC1313" i="1"/>
  <c r="T1511" i="1"/>
  <c r="AC1511" i="1"/>
  <c r="AF1511" i="1" a="1"/>
  <c r="AF1511" i="1" s="1"/>
  <c r="E1419" i="7" s="1"/>
  <c r="AF1519" i="1" a="1"/>
  <c r="AF1519" i="1" s="1"/>
  <c r="E1427" i="7" s="1"/>
  <c r="T1519" i="1"/>
  <c r="AC1133" i="1"/>
  <c r="AF1133" i="1" a="1"/>
  <c r="AF1133" i="1" s="1"/>
  <c r="E1041" i="7" s="1"/>
  <c r="T2827" i="1"/>
  <c r="AF2827" i="1" a="1"/>
  <c r="AF2827" i="1" s="1"/>
  <c r="E2735" i="7" s="1"/>
  <c r="T2364" i="1"/>
  <c r="AC2364" i="1"/>
  <c r="AF2364" i="1" a="1"/>
  <c r="AF2364" i="1" s="1"/>
  <c r="E2272" i="7" s="1"/>
  <c r="T815" i="1"/>
  <c r="AF815" i="1" a="1"/>
  <c r="AF815" i="1" s="1"/>
  <c r="E723" i="7" s="1"/>
  <c r="AC815" i="1"/>
  <c r="T1937" i="1"/>
  <c r="AC1937" i="1"/>
  <c r="AF1937" i="1" a="1"/>
  <c r="AF1937" i="1" s="1"/>
  <c r="E1845" i="7" s="1"/>
  <c r="AC1994" i="1"/>
  <c r="T1994" i="1"/>
  <c r="AF1994" i="1" a="1"/>
  <c r="AF1994" i="1" s="1"/>
  <c r="E1902" i="7" s="1"/>
  <c r="AF2898" i="1" a="1"/>
  <c r="AF2898" i="1" s="1"/>
  <c r="E2806" i="7" s="1"/>
  <c r="T2898" i="1"/>
  <c r="AC2898" i="1"/>
  <c r="AC3167" i="1"/>
  <c r="AF3167" i="1" a="1"/>
  <c r="AF3167" i="1" s="1"/>
  <c r="T3167" i="1"/>
  <c r="AF1103" i="1" a="1"/>
  <c r="AF1103" i="1" s="1"/>
  <c r="E1011" i="7" s="1"/>
  <c r="AC1103" i="1"/>
  <c r="T1103" i="1"/>
  <c r="AC2794" i="1"/>
  <c r="T2794" i="1"/>
  <c r="AF2794" i="1" a="1"/>
  <c r="AF2794" i="1" s="1"/>
  <c r="E2702" i="7" s="1"/>
  <c r="AF408" i="1" a="1"/>
  <c r="AF408" i="1" s="1"/>
  <c r="E316" i="7" s="1"/>
  <c r="AC408" i="1"/>
  <c r="T408" i="1"/>
  <c r="AF1931" i="1" a="1"/>
  <c r="AF1931" i="1" s="1"/>
  <c r="E1839" i="7" s="1"/>
  <c r="T1931" i="1"/>
  <c r="AC1931" i="1"/>
  <c r="AC1672" i="1"/>
  <c r="AF1672" i="1" a="1"/>
  <c r="AF1672" i="1" s="1"/>
  <c r="E1580" i="7" s="1"/>
  <c r="T1672" i="1"/>
  <c r="T1667" i="1"/>
  <c r="AC1667" i="1"/>
  <c r="AF1667" i="1" a="1"/>
  <c r="AF1667" i="1" s="1"/>
  <c r="E1575" i="7" s="1"/>
  <c r="AC1648" i="1"/>
  <c r="AF1648" i="1" a="1"/>
  <c r="AF1648" i="1" s="1"/>
  <c r="E1556" i="7" s="1"/>
  <c r="T1648" i="1"/>
  <c r="AC1451" i="1"/>
  <c r="AF1451" i="1" a="1"/>
  <c r="AF1451" i="1" s="1"/>
  <c r="E1359" i="7" s="1"/>
  <c r="AC1082" i="1"/>
  <c r="T1082" i="1"/>
  <c r="T2787" i="1"/>
  <c r="AF2787" i="1" a="1"/>
  <c r="AF2787" i="1" s="1"/>
  <c r="E2695" i="7" s="1"/>
  <c r="AC1180" i="1"/>
  <c r="AF1180" i="1" a="1"/>
  <c r="AF1180" i="1" s="1"/>
  <c r="E1088" i="7" s="1"/>
  <c r="T1180" i="1"/>
  <c r="T158" i="1"/>
  <c r="AC158" i="1"/>
  <c r="AF158" i="1" a="1"/>
  <c r="AF158" i="1" s="1"/>
  <c r="E66" i="7" s="1"/>
  <c r="T1968" i="1"/>
  <c r="AF1968" i="1" a="1"/>
  <c r="AF1968" i="1" s="1"/>
  <c r="E1876" i="7" s="1"/>
  <c r="AC1968" i="1"/>
  <c r="AC2888" i="1"/>
  <c r="AF2888" i="1" a="1"/>
  <c r="AF2888" i="1" s="1"/>
  <c r="E2796" i="7" s="1"/>
  <c r="T2888" i="1"/>
  <c r="AC2014" i="1"/>
  <c r="T2014" i="1"/>
  <c r="AF2014" i="1" a="1"/>
  <c r="AF2014" i="1" s="1"/>
  <c r="E1922" i="7" s="1"/>
  <c r="AC1417" i="1"/>
  <c r="AF1417" i="1" a="1"/>
  <c r="AF1417" i="1" s="1"/>
  <c r="E1325" i="7" s="1"/>
  <c r="T1417" i="1"/>
  <c r="T225" i="1"/>
  <c r="AC225" i="1"/>
  <c r="AF225" i="1" a="1"/>
  <c r="AF225" i="1" s="1"/>
  <c r="E133" i="7" s="1"/>
  <c r="T1462" i="1"/>
  <c r="AF1462" i="1" a="1"/>
  <c r="AF1462" i="1" s="1"/>
  <c r="E1370" i="7" s="1"/>
  <c r="AC1462" i="1"/>
  <c r="AC2307" i="1"/>
  <c r="AF2307" i="1" a="1"/>
  <c r="AF2307" i="1" s="1"/>
  <c r="E2215" i="7" s="1"/>
  <c r="AC2841" i="1"/>
  <c r="T2841" i="1"/>
  <c r="AF2841" i="1" a="1"/>
  <c r="AF2841" i="1" s="1"/>
  <c r="E2749" i="7" s="1"/>
  <c r="T1449" i="1"/>
  <c r="AF1449" i="1" a="1"/>
  <c r="AF1449" i="1" s="1"/>
  <c r="E1357" i="7" s="1"/>
  <c r="AC1449" i="1"/>
  <c r="AC2992" i="1"/>
  <c r="AF2992" i="1" a="1"/>
  <c r="AF2992" i="1" s="1"/>
  <c r="E2900" i="7" s="1"/>
  <c r="T2992" i="1"/>
  <c r="AC139" i="1"/>
  <c r="AF139" i="1" a="1"/>
  <c r="AF139" i="1" s="1"/>
  <c r="E47" i="7" s="1"/>
  <c r="T139" i="1"/>
  <c r="AC571" i="1"/>
  <c r="AF571" i="1" a="1"/>
  <c r="AF571" i="1" s="1"/>
  <c r="E479" i="7" s="1"/>
  <c r="T571" i="1"/>
  <c r="T222" i="1"/>
  <c r="AC222" i="1"/>
  <c r="AF222" i="1" a="1"/>
  <c r="AF222" i="1" s="1"/>
  <c r="E130" i="7" s="1"/>
  <c r="AF765" i="1" a="1"/>
  <c r="AF765" i="1" s="1"/>
  <c r="E673" i="7" s="1"/>
  <c r="AC765" i="1"/>
  <c r="T765" i="1"/>
  <c r="AF2857" i="1" a="1"/>
  <c r="AF2857" i="1" s="1"/>
  <c r="E2765" i="7" s="1"/>
  <c r="T2857" i="1"/>
  <c r="AC2857" i="1"/>
  <c r="AC1565" i="1"/>
  <c r="T1565" i="1"/>
  <c r="AF1565" i="1" a="1"/>
  <c r="AF1565" i="1" s="1"/>
  <c r="E1473" i="7" s="1"/>
  <c r="AF2326" i="1" a="1"/>
  <c r="AF2326" i="1" s="1"/>
  <c r="E2234" i="7" s="1"/>
  <c r="AC2326" i="1"/>
  <c r="T2326" i="1"/>
  <c r="AF1629" i="1" a="1"/>
  <c r="AF1629" i="1" s="1"/>
  <c r="E1537" i="7" s="1"/>
  <c r="AC1629" i="1"/>
  <c r="T1629" i="1"/>
  <c r="AF2871" i="1" a="1"/>
  <c r="AF2871" i="1" s="1"/>
  <c r="E2779" i="7" s="1"/>
  <c r="AC2871" i="1"/>
  <c r="AC3328" i="1"/>
  <c r="AF3328" i="1" a="1"/>
  <c r="AF3328" i="1" s="1"/>
  <c r="T1270" i="1"/>
  <c r="AF1270" i="1" a="1"/>
  <c r="AF1270" i="1" s="1"/>
  <c r="E1178" i="7" s="1"/>
  <c r="AC1270" i="1"/>
  <c r="AC707" i="1"/>
  <c r="AF707" i="1" a="1"/>
  <c r="AF707" i="1" s="1"/>
  <c r="E615" i="7" s="1"/>
  <c r="T707" i="1"/>
  <c r="T504" i="1"/>
  <c r="AF504" i="1" a="1"/>
  <c r="AF504" i="1" s="1"/>
  <c r="E412" i="7" s="1"/>
  <c r="AC504" i="1"/>
  <c r="AC2253" i="1"/>
  <c r="AF2253" i="1" a="1"/>
  <c r="AF2253" i="1" s="1"/>
  <c r="E2161" i="7" s="1"/>
  <c r="T2253" i="1"/>
  <c r="T756" i="1"/>
  <c r="AF756" i="1" a="1"/>
  <c r="AF756" i="1" s="1"/>
  <c r="E664" i="7" s="1"/>
  <c r="AC756" i="1"/>
  <c r="T427" i="1"/>
  <c r="AF427" i="1" a="1"/>
  <c r="AF427" i="1" s="1"/>
  <c r="E335" i="7" s="1"/>
  <c r="AC427" i="1"/>
  <c r="T752" i="1"/>
  <c r="AF752" i="1" a="1"/>
  <c r="AF752" i="1" s="1"/>
  <c r="E660" i="7" s="1"/>
  <c r="AC752" i="1"/>
  <c r="AC3150" i="1"/>
  <c r="AF3150" i="1" a="1"/>
  <c r="AF3150" i="1" s="1"/>
  <c r="T3150" i="1"/>
  <c r="T615" i="1"/>
  <c r="AF615" i="1" a="1"/>
  <c r="AF615" i="1" s="1"/>
  <c r="E523" i="7" s="1"/>
  <c r="AC615" i="1"/>
  <c r="AC797" i="1"/>
  <c r="AF797" i="1" a="1"/>
  <c r="AF797" i="1" s="1"/>
  <c r="E705" i="7" s="1"/>
  <c r="T797" i="1"/>
  <c r="AC1198" i="1"/>
  <c r="AF1198" i="1" a="1"/>
  <c r="AF1198" i="1" s="1"/>
  <c r="E1106" i="7" s="1"/>
  <c r="T1198" i="1"/>
  <c r="AF134" i="1" a="1"/>
  <c r="AF134" i="1" s="1"/>
  <c r="E42" i="7" s="1"/>
  <c r="AC134" i="1"/>
  <c r="T134" i="1"/>
  <c r="T954" i="1"/>
  <c r="AF954" i="1" a="1"/>
  <c r="AF954" i="1" s="1"/>
  <c r="E862" i="7" s="1"/>
  <c r="AC954" i="1"/>
  <c r="AF1588" i="1" a="1"/>
  <c r="AF1588" i="1" s="1"/>
  <c r="E1496" i="7" s="1"/>
  <c r="AC1588" i="1"/>
  <c r="T1588" i="1"/>
  <c r="AF1577" i="1" a="1"/>
  <c r="AF1577" i="1" s="1"/>
  <c r="E1485" i="7" s="1"/>
  <c r="AC1577" i="1"/>
  <c r="T1577" i="1"/>
  <c r="T2219" i="1"/>
  <c r="AF2219" i="1" a="1"/>
  <c r="AF2219" i="1" s="1"/>
  <c r="E2127" i="7" s="1"/>
  <c r="AC2219" i="1"/>
  <c r="AC1674" i="1"/>
  <c r="AF1674" i="1" a="1"/>
  <c r="AF1674" i="1" s="1"/>
  <c r="E1582" i="7" s="1"/>
  <c r="T1674" i="1"/>
  <c r="AC1318" i="1"/>
  <c r="AF1318" i="1" a="1"/>
  <c r="AF1318" i="1" s="1"/>
  <c r="E1226" i="7" s="1"/>
  <c r="T1318" i="1"/>
  <c r="AC1188" i="1"/>
  <c r="AF1188" i="1" a="1"/>
  <c r="AF1188" i="1" s="1"/>
  <c r="E1096" i="7" s="1"/>
  <c r="T1188" i="1"/>
  <c r="T1534" i="1"/>
  <c r="AC1534" i="1"/>
  <c r="AF1534" i="1" a="1"/>
  <c r="AF1534" i="1" s="1"/>
  <c r="E1442" i="7" s="1"/>
  <c r="AC1067" i="1"/>
  <c r="T1067" i="1"/>
  <c r="AF1067" i="1" a="1"/>
  <c r="AF1067" i="1" s="1"/>
  <c r="E975" i="7" s="1"/>
  <c r="AF211" i="1" a="1"/>
  <c r="AF211" i="1" s="1"/>
  <c r="E119" i="7" s="1"/>
  <c r="T211" i="1"/>
  <c r="AC211" i="1"/>
  <c r="AC1947" i="1"/>
  <c r="AF1947" i="1" a="1"/>
  <c r="AF1947" i="1" s="1"/>
  <c r="E1855" i="7" s="1"/>
  <c r="T1947" i="1"/>
  <c r="AF1282" i="1" a="1"/>
  <c r="AF1282" i="1" s="1"/>
  <c r="E1190" i="7" s="1"/>
  <c r="T1282" i="1"/>
  <c r="AC1282" i="1"/>
  <c r="AF1535" i="1" a="1"/>
  <c r="AF1535" i="1" s="1"/>
  <c r="E1443" i="7" s="1"/>
  <c r="T1535" i="1"/>
  <c r="AC1535" i="1"/>
  <c r="AC851" i="1"/>
  <c r="T851" i="1"/>
  <c r="AF851" i="1" a="1"/>
  <c r="AF851" i="1" s="1"/>
  <c r="E759" i="7" s="1"/>
  <c r="T2406" i="1"/>
  <c r="AC2406" i="1"/>
  <c r="AF2406" i="1" a="1"/>
  <c r="AF2406" i="1" s="1"/>
  <c r="E2314" i="7" s="1"/>
  <c r="AC1868" i="1"/>
  <c r="AF1868" i="1" a="1"/>
  <c r="AF1868" i="1" s="1"/>
  <c r="E1776" i="7" s="1"/>
  <c r="T1868" i="1"/>
  <c r="AF1402" i="1" a="1"/>
  <c r="AF1402" i="1" s="1"/>
  <c r="E1310" i="7" s="1"/>
  <c r="AC1402" i="1"/>
  <c r="T1402" i="1"/>
  <c r="T953" i="1"/>
  <c r="AF953" i="1" a="1"/>
  <c r="AF953" i="1" s="1"/>
  <c r="E861" i="7" s="1"/>
  <c r="AC953" i="1"/>
  <c r="AC689" i="1"/>
  <c r="T689" i="1"/>
  <c r="AF689" i="1" a="1"/>
  <c r="AF689" i="1" s="1"/>
  <c r="E597" i="7" s="1"/>
  <c r="AF1245" i="1" a="1"/>
  <c r="AF1245" i="1" s="1"/>
  <c r="E1153" i="7" s="1"/>
  <c r="T1245" i="1"/>
  <c r="AC1245" i="1"/>
  <c r="AC2521" i="1"/>
  <c r="T2521" i="1"/>
  <c r="AF3010" i="1" a="1"/>
  <c r="AF3010" i="1" s="1"/>
  <c r="E2918" i="7" s="1"/>
  <c r="T3010" i="1"/>
  <c r="T2997" i="1"/>
  <c r="AF2997" i="1" a="1"/>
  <c r="AF2997" i="1" s="1"/>
  <c r="E2905" i="7" s="1"/>
  <c r="AC2997" i="1"/>
  <c r="AC2062" i="1"/>
  <c r="T2062" i="1"/>
  <c r="AF2062" i="1" a="1"/>
  <c r="AF2062" i="1" s="1"/>
  <c r="E1970" i="7" s="1"/>
  <c r="AC2863" i="1"/>
  <c r="T2863" i="1"/>
  <c r="AF2863" i="1" a="1"/>
  <c r="AF2863" i="1" s="1"/>
  <c r="E2771" i="7" s="1"/>
  <c r="AF1405" i="1" a="1"/>
  <c r="AF1405" i="1" s="1"/>
  <c r="E1313" i="7" s="1"/>
  <c r="AC1405" i="1"/>
  <c r="T1405" i="1"/>
  <c r="AC297" i="1"/>
  <c r="T297" i="1"/>
  <c r="AF297" i="1" a="1"/>
  <c r="AF297" i="1" s="1"/>
  <c r="E205" i="7" s="1"/>
  <c r="AF3196" i="1" a="1"/>
  <c r="AF3196" i="1" s="1"/>
  <c r="AC3196" i="1"/>
  <c r="T3196" i="1"/>
  <c r="AC1934" i="1"/>
  <c r="AF1934" i="1" a="1"/>
  <c r="AF1934" i="1" s="1"/>
  <c r="E1842" i="7" s="1"/>
  <c r="T1934" i="1"/>
  <c r="AC941" i="1"/>
  <c r="T941" i="1"/>
  <c r="AF941" i="1" a="1"/>
  <c r="AF941" i="1" s="1"/>
  <c r="E849" i="7" s="1"/>
  <c r="AF1015" i="1" a="1"/>
  <c r="AF1015" i="1" s="1"/>
  <c r="E923" i="7" s="1"/>
  <c r="T1015" i="1"/>
  <c r="AC1015" i="1"/>
  <c r="T3312" i="1"/>
  <c r="AF3312" i="1" a="1"/>
  <c r="AF3312" i="1" s="1"/>
  <c r="AC3312" i="1"/>
  <c r="AC2498" i="1"/>
  <c r="T2498" i="1"/>
  <c r="AF2498" i="1" a="1"/>
  <c r="AF2498" i="1" s="1"/>
  <c r="E2406" i="7" s="1"/>
  <c r="AC1264" i="1"/>
  <c r="AF1264" i="1" a="1"/>
  <c r="AF1264" i="1" s="1"/>
  <c r="E1172" i="7" s="1"/>
  <c r="T1264" i="1"/>
  <c r="AF2730" i="1" a="1"/>
  <c r="AF2730" i="1" s="1"/>
  <c r="E2638" i="7" s="1"/>
  <c r="T2730" i="1"/>
  <c r="AC2730" i="1"/>
  <c r="AC2905" i="1"/>
  <c r="T2905" i="1"/>
  <c r="AF2905" i="1" a="1"/>
  <c r="AF2905" i="1" s="1"/>
  <c r="E2813" i="7" s="1"/>
  <c r="AF1447" i="1" a="1"/>
  <c r="AF1447" i="1" s="1"/>
  <c r="E1355" i="7" s="1"/>
  <c r="T1447" i="1"/>
  <c r="AC1447" i="1"/>
  <c r="T1448" i="1"/>
  <c r="AF1448" i="1" a="1"/>
  <c r="AF1448" i="1" s="1"/>
  <c r="E1356" i="7" s="1"/>
  <c r="AC1448" i="1"/>
  <c r="AF1958" i="1" a="1"/>
  <c r="AF1958" i="1" s="1"/>
  <c r="E1866" i="7" s="1"/>
  <c r="AC1958" i="1"/>
  <c r="T1958" i="1"/>
  <c r="T3285" i="1"/>
  <c r="AF3285" i="1" a="1"/>
  <c r="AF3285" i="1" s="1"/>
  <c r="AC3285" i="1"/>
  <c r="T3537" i="1"/>
  <c r="AC3537" i="1"/>
  <c r="AF3537" i="1" a="1"/>
  <c r="AF3537" i="1" s="1"/>
  <c r="AC2923" i="1"/>
  <c r="T2923" i="1"/>
  <c r="AF2923" i="1" a="1"/>
  <c r="AF2923" i="1" s="1"/>
  <c r="E2831" i="7" s="1"/>
  <c r="AF1745" i="1" a="1"/>
  <c r="AF1745" i="1" s="1"/>
  <c r="E1653" i="7" s="1"/>
  <c r="AC1745" i="1"/>
  <c r="T1745" i="1"/>
  <c r="T1443" i="1"/>
  <c r="AC1443" i="1"/>
  <c r="AF1443" i="1" a="1"/>
  <c r="AF1443" i="1" s="1"/>
  <c r="E1351" i="7" s="1"/>
  <c r="AF1463" i="1" a="1"/>
  <c r="AF1463" i="1" s="1"/>
  <c r="E1371" i="7" s="1"/>
  <c r="T1463" i="1"/>
  <c r="AC1463" i="1"/>
  <c r="T965" i="1"/>
  <c r="AC965" i="1"/>
  <c r="AF965" i="1" a="1"/>
  <c r="AF965" i="1" s="1"/>
  <c r="E873" i="7" s="1"/>
  <c r="T1169" i="1"/>
  <c r="AF1169" i="1" a="1"/>
  <c r="AF1169" i="1" s="1"/>
  <c r="E1077" i="7" s="1"/>
  <c r="AF1751" i="1" a="1"/>
  <c r="AF1751" i="1" s="1"/>
  <c r="E1659" i="7" s="1"/>
  <c r="AC1751" i="1"/>
  <c r="T474" i="1"/>
  <c r="AC474" i="1"/>
  <c r="AF474" i="1" a="1"/>
  <c r="AF474" i="1" s="1"/>
  <c r="E382" i="7" s="1"/>
  <c r="AC3547" i="1"/>
  <c r="T3547" i="1"/>
  <c r="AF3547" i="1" a="1"/>
  <c r="AF3547" i="1" s="1"/>
  <c r="T336" i="1"/>
  <c r="AC336" i="1"/>
  <c r="AF336" i="1" a="1"/>
  <c r="AF336" i="1" s="1"/>
  <c r="E244" i="7" s="1"/>
  <c r="AF3504" i="1" a="1"/>
  <c r="AF3504" i="1" s="1"/>
  <c r="T3504" i="1"/>
  <c r="AC3504" i="1"/>
  <c r="T1380" i="1"/>
  <c r="AF1380" i="1" a="1"/>
  <c r="AF1380" i="1" s="1"/>
  <c r="E1288" i="7" s="1"/>
  <c r="AC1380" i="1"/>
  <c r="AC3452" i="1"/>
  <c r="AF3452" i="1" a="1"/>
  <c r="AF3452" i="1" s="1"/>
  <c r="AC1208" i="1"/>
  <c r="AF1208" i="1" a="1"/>
  <c r="AF1208" i="1" s="1"/>
  <c r="E1116" i="7" s="1"/>
  <c r="T1208" i="1"/>
  <c r="AF632" i="1" a="1"/>
  <c r="AF632" i="1" s="1"/>
  <c r="E540" i="7" s="1"/>
  <c r="T632" i="1"/>
  <c r="AC632" i="1"/>
  <c r="AF1037" i="1" a="1"/>
  <c r="AF1037" i="1" s="1"/>
  <c r="E945" i="7" s="1"/>
  <c r="AC1037" i="1"/>
  <c r="T1037" i="1"/>
  <c r="AC874" i="1"/>
  <c r="T874" i="1"/>
  <c r="AF2428" i="1" a="1"/>
  <c r="AF2428" i="1" s="1"/>
  <c r="E2336" i="7" s="1"/>
  <c r="AC2428" i="1"/>
  <c r="T2428" i="1"/>
  <c r="AF2602" i="1" a="1"/>
  <c r="AF2602" i="1" s="1"/>
  <c r="E2510" i="7" s="1"/>
  <c r="AC2602" i="1"/>
  <c r="T2602" i="1"/>
  <c r="T2916" i="1"/>
  <c r="AF2916" i="1" a="1"/>
  <c r="AF2916" i="1" s="1"/>
  <c r="E2824" i="7" s="1"/>
  <c r="T2218" i="1"/>
  <c r="AF2218" i="1" a="1"/>
  <c r="AF2218" i="1" s="1"/>
  <c r="E2126" i="7" s="1"/>
  <c r="AC2218" i="1"/>
  <c r="AF1263" i="1" a="1"/>
  <c r="AF1263" i="1" s="1"/>
  <c r="E1171" i="7" s="1"/>
  <c r="T1263" i="1"/>
  <c r="AC1263" i="1"/>
  <c r="AF1468" i="1" a="1"/>
  <c r="AF1468" i="1" s="1"/>
  <c r="E1376" i="7" s="1"/>
  <c r="T1468" i="1"/>
  <c r="AC1468" i="1"/>
  <c r="AC903" i="1"/>
  <c r="AF903" i="1" a="1"/>
  <c r="AF903" i="1" s="1"/>
  <c r="E811" i="7" s="1"/>
  <c r="T903" i="1"/>
  <c r="AF2329" i="1" a="1"/>
  <c r="AF2329" i="1" s="1"/>
  <c r="E2237" i="7" s="1"/>
  <c r="AC2329" i="1"/>
  <c r="T3112" i="1"/>
  <c r="AC3112" i="1"/>
  <c r="T429" i="1"/>
  <c r="AF429" i="1" a="1"/>
  <c r="AF429" i="1" s="1"/>
  <c r="E337" i="7" s="1"/>
  <c r="AC429" i="1"/>
  <c r="AC329" i="1"/>
  <c r="AF329" i="1" a="1"/>
  <c r="AF329" i="1" s="1"/>
  <c r="E237" i="7" s="1"/>
  <c r="T329" i="1"/>
  <c r="T1076" i="1"/>
  <c r="AF1076" i="1" a="1"/>
  <c r="AF1076" i="1" s="1"/>
  <c r="E984" i="7" s="1"/>
  <c r="AC1076" i="1"/>
  <c r="AC2264" i="1"/>
  <c r="T2264" i="1"/>
  <c r="AF2264" i="1" a="1"/>
  <c r="AF2264" i="1" s="1"/>
  <c r="E2172" i="7" s="1"/>
  <c r="AF1659" i="1" a="1"/>
  <c r="AF1659" i="1" s="1"/>
  <c r="E1567" i="7" s="1"/>
  <c r="AC1659" i="1"/>
  <c r="T1659" i="1"/>
  <c r="AC2544" i="1"/>
  <c r="AF2544" i="1" a="1"/>
  <c r="AF2544" i="1" s="1"/>
  <c r="E2452" i="7" s="1"/>
  <c r="T2544" i="1"/>
  <c r="AC1146" i="1"/>
  <c r="T1146" i="1"/>
  <c r="AF1146" i="1" a="1"/>
  <c r="AF1146" i="1" s="1"/>
  <c r="E1054" i="7" s="1"/>
  <c r="AF416" i="1" a="1"/>
  <c r="AF416" i="1" s="1"/>
  <c r="E324" i="7" s="1"/>
  <c r="AC416" i="1"/>
  <c r="T416" i="1"/>
  <c r="AF1914" i="1" a="1"/>
  <c r="AF1914" i="1" s="1"/>
  <c r="E1822" i="7" s="1"/>
  <c r="T1914" i="1"/>
  <c r="AC1914" i="1"/>
  <c r="AF577" i="1" a="1"/>
  <c r="AF577" i="1" s="1"/>
  <c r="E485" i="7" s="1"/>
  <c r="T577" i="1"/>
  <c r="AC577" i="1"/>
  <c r="AC2644" i="1"/>
  <c r="AF2644" i="1" a="1"/>
  <c r="AF2644" i="1" s="1"/>
  <c r="E2552" i="7" s="1"/>
  <c r="T2644" i="1"/>
  <c r="AF536" i="1" a="1"/>
  <c r="AF536" i="1" s="1"/>
  <c r="E444" i="7" s="1"/>
  <c r="AC536" i="1"/>
  <c r="T536" i="1"/>
  <c r="AC810" i="1"/>
  <c r="T810" i="1"/>
  <c r="AC640" i="1"/>
  <c r="AF640" i="1" a="1"/>
  <c r="AF640" i="1" s="1"/>
  <c r="E548" i="7" s="1"/>
  <c r="AC622" i="1"/>
  <c r="AF622" i="1" a="1"/>
  <c r="AF622" i="1" s="1"/>
  <c r="E530" i="7" s="1"/>
  <c r="T622" i="1"/>
  <c r="T344" i="1"/>
  <c r="AF344" i="1" a="1"/>
  <c r="AF344" i="1" s="1"/>
  <c r="E252" i="7" s="1"/>
  <c r="AC344" i="1"/>
  <c r="AF2779" i="1" a="1"/>
  <c r="AF2779" i="1" s="1"/>
  <c r="E2687" i="7" s="1"/>
  <c r="AC2779" i="1"/>
  <c r="T2779" i="1"/>
  <c r="T1720" i="1"/>
  <c r="AC1720" i="1"/>
  <c r="AF1720" i="1" a="1"/>
  <c r="AF1720" i="1" s="1"/>
  <c r="E1628" i="7" s="1"/>
  <c r="AC487" i="1"/>
  <c r="T487" i="1"/>
  <c r="AF487" i="1" a="1"/>
  <c r="AF487" i="1" s="1"/>
  <c r="E395" i="7" s="1"/>
  <c r="AF2430" i="1" a="1"/>
  <c r="AF2430" i="1" s="1"/>
  <c r="E2338" i="7" s="1"/>
  <c r="T2430" i="1"/>
  <c r="T739" i="1"/>
  <c r="AF739" i="1" a="1"/>
  <c r="AF739" i="1" s="1"/>
  <c r="E647" i="7" s="1"/>
  <c r="AC739" i="1"/>
  <c r="T1579" i="1"/>
  <c r="AC1579" i="1"/>
  <c r="AF1579" i="1" a="1"/>
  <c r="AF1579" i="1" s="1"/>
  <c r="E1487" i="7" s="1"/>
  <c r="T1332" i="1"/>
  <c r="AC1332" i="1"/>
  <c r="AF1332" i="1" a="1"/>
  <c r="AF1332" i="1" s="1"/>
  <c r="E1240" i="7" s="1"/>
  <c r="T1976" i="1"/>
  <c r="AC1976" i="1"/>
  <c r="AF1976" i="1" a="1"/>
  <c r="AF1976" i="1" s="1"/>
  <c r="E1884" i="7" s="1"/>
  <c r="T2285" i="1"/>
  <c r="AC2285" i="1"/>
  <c r="AF2285" i="1" a="1"/>
  <c r="AF2285" i="1" s="1"/>
  <c r="E2193" i="7" s="1"/>
  <c r="AC1005" i="1"/>
  <c r="T1005" i="1"/>
  <c r="AF1005" i="1" a="1"/>
  <c r="AF1005" i="1" s="1"/>
  <c r="E913" i="7" s="1"/>
  <c r="AC3134" i="1"/>
  <c r="T3134" i="1"/>
  <c r="AF3134" i="1" a="1"/>
  <c r="AF3134" i="1" s="1"/>
  <c r="T1142" i="1"/>
  <c r="AF1142" i="1" a="1"/>
  <c r="AF1142" i="1" s="1"/>
  <c r="E1050" i="7" s="1"/>
  <c r="AC1142" i="1"/>
  <c r="AF235" i="1" a="1"/>
  <c r="AF235" i="1" s="1"/>
  <c r="E143" i="7" s="1"/>
  <c r="T235" i="1"/>
  <c r="AC235" i="1"/>
  <c r="AF2403" i="1" a="1"/>
  <c r="AF2403" i="1" s="1"/>
  <c r="E2311" i="7" s="1"/>
  <c r="AC2403" i="1"/>
  <c r="T2403" i="1"/>
  <c r="AF355" i="1" a="1"/>
  <c r="AF355" i="1" s="1"/>
  <c r="E263" i="7" s="1"/>
  <c r="AC355" i="1"/>
  <c r="T355" i="1"/>
  <c r="AC3086" i="1"/>
  <c r="T3086" i="1"/>
  <c r="AF3086" i="1" a="1"/>
  <c r="AF3086" i="1" s="1"/>
  <c r="E2994" i="7" s="1"/>
  <c r="AF2432" i="1" a="1"/>
  <c r="AF2432" i="1" s="1"/>
  <c r="E2340" i="7" s="1"/>
  <c r="AC2432" i="1"/>
  <c r="T2432" i="1"/>
  <c r="T1212" i="1"/>
  <c r="AC1212" i="1"/>
  <c r="AF1212" i="1" a="1"/>
  <c r="AF1212" i="1" s="1"/>
  <c r="E1120" i="7" s="1"/>
  <c r="AC272" i="1"/>
  <c r="T272" i="1"/>
  <c r="AF272" i="1" a="1"/>
  <c r="AF272" i="1" s="1"/>
  <c r="E180" i="7" s="1"/>
  <c r="AC2902" i="1"/>
  <c r="AF2902" i="1" a="1"/>
  <c r="AF2902" i="1" s="1"/>
  <c r="E2810" i="7" s="1"/>
  <c r="T2902" i="1"/>
  <c r="AF1027" i="1" a="1"/>
  <c r="AF1027" i="1" s="1"/>
  <c r="E935" i="7" s="1"/>
  <c r="T1027" i="1"/>
  <c r="AC1027" i="1"/>
  <c r="AC1112" i="1"/>
  <c r="T1112" i="1"/>
  <c r="AF1112" i="1" a="1"/>
  <c r="AF1112" i="1" s="1"/>
  <c r="E1020" i="7" s="1"/>
  <c r="AF2360" i="1" a="1"/>
  <c r="AF2360" i="1" s="1"/>
  <c r="E2268" i="7" s="1"/>
  <c r="T2360" i="1"/>
  <c r="AC2360" i="1"/>
  <c r="AC621" i="1"/>
  <c r="T621" i="1"/>
  <c r="AF621" i="1" a="1"/>
  <c r="AF621" i="1" s="1"/>
  <c r="E529" i="7" s="1"/>
  <c r="AC2034" i="1"/>
  <c r="T2034" i="1"/>
  <c r="AF2034" i="1" a="1"/>
  <c r="AF2034" i="1" s="1"/>
  <c r="E1942" i="7" s="1"/>
  <c r="AC1317" i="1"/>
  <c r="T1317" i="1"/>
  <c r="AF1317" i="1" a="1"/>
  <c r="AF1317" i="1" s="1"/>
  <c r="E1225" i="7" s="1"/>
  <c r="AF663" i="1" a="1"/>
  <c r="AF663" i="1" s="1"/>
  <c r="E571" i="7" s="1"/>
  <c r="T663" i="1"/>
  <c r="AC663" i="1"/>
  <c r="T3242" i="1"/>
  <c r="AC3242" i="1"/>
  <c r="AF3242" i="1" a="1"/>
  <c r="AF3242" i="1" s="1"/>
  <c r="T2648" i="1"/>
  <c r="AF2648" i="1" a="1"/>
  <c r="AF2648" i="1" s="1"/>
  <c r="E2556" i="7" s="1"/>
  <c r="AC2648" i="1"/>
  <c r="AF3116" i="1" a="1"/>
  <c r="AF3116" i="1" s="1"/>
  <c r="AC3116" i="1"/>
  <c r="T3116" i="1"/>
  <c r="AC1412" i="1"/>
  <c r="AF1412" i="1" a="1"/>
  <c r="AF1412" i="1" s="1"/>
  <c r="E1320" i="7" s="1"/>
  <c r="T1412" i="1"/>
  <c r="T885" i="1"/>
  <c r="AC885" i="1"/>
  <c r="T2355" i="1"/>
  <c r="AF2355" i="1" a="1"/>
  <c r="AF2355" i="1" s="1"/>
  <c r="E2263" i="7" s="1"/>
  <c r="AC2355" i="1"/>
  <c r="AC2947" i="1"/>
  <c r="AF2947" i="1" a="1"/>
  <c r="AF2947" i="1" s="1"/>
  <c r="E2855" i="7" s="1"/>
  <c r="T2947" i="1"/>
  <c r="AF2415" i="1" a="1"/>
  <c r="AF2415" i="1" s="1"/>
  <c r="E2323" i="7" s="1"/>
  <c r="T2415" i="1"/>
  <c r="AC2415" i="1"/>
  <c r="T2037" i="1"/>
  <c r="AF2037" i="1" a="1"/>
  <c r="AF2037" i="1" s="1"/>
  <c r="E1945" i="7" s="1"/>
  <c r="AC2037" i="1"/>
  <c r="AC2860" i="1"/>
  <c r="AF2860" i="1" a="1"/>
  <c r="AF2860" i="1" s="1"/>
  <c r="E2768" i="7" s="1"/>
  <c r="T2860" i="1"/>
  <c r="AF995" i="1" a="1"/>
  <c r="AF995" i="1" s="1"/>
  <c r="E903" i="7" s="1"/>
  <c r="AC995" i="1"/>
  <c r="T995" i="1"/>
  <c r="T1789" i="1"/>
  <c r="AF1789" i="1" a="1"/>
  <c r="AF1789" i="1" s="1"/>
  <c r="E1697" i="7" s="1"/>
  <c r="AC1789" i="1"/>
  <c r="AF2000" i="1" a="1"/>
  <c r="AF2000" i="1" s="1"/>
  <c r="E1908" i="7" s="1"/>
  <c r="AC2000" i="1"/>
  <c r="T2000" i="1"/>
  <c r="T1281" i="1"/>
  <c r="AC1281" i="1"/>
  <c r="AF1281" i="1" a="1"/>
  <c r="AF1281" i="1" s="1"/>
  <c r="E1189" i="7" s="1"/>
  <c r="T2188" i="1"/>
  <c r="AC2188" i="1"/>
  <c r="AF2188" i="1" a="1"/>
  <c r="AF2188" i="1" s="1"/>
  <c r="E2096" i="7" s="1"/>
  <c r="AC2280" i="1"/>
  <c r="T2280" i="1"/>
  <c r="AF2280" i="1" a="1"/>
  <c r="AF2280" i="1" s="1"/>
  <c r="E2188" i="7" s="1"/>
  <c r="AF2900" i="1" a="1"/>
  <c r="AF2900" i="1" s="1"/>
  <c r="E2808" i="7" s="1"/>
  <c r="AC2900" i="1"/>
  <c r="T2900" i="1"/>
  <c r="AC957" i="1"/>
  <c r="AF957" i="1" a="1"/>
  <c r="AF957" i="1" s="1"/>
  <c r="E865" i="7" s="1"/>
  <c r="T957" i="1"/>
  <c r="AC401" i="1"/>
  <c r="T401" i="1"/>
  <c r="AF401" i="1" a="1"/>
  <c r="AF401" i="1" s="1"/>
  <c r="E309" i="7" s="1"/>
  <c r="AC1444" i="1"/>
  <c r="T1444" i="1"/>
  <c r="AF1444" i="1" a="1"/>
  <c r="AF1444" i="1" s="1"/>
  <c r="E1352" i="7" s="1"/>
  <c r="AF3229" i="1" a="1"/>
  <c r="AF3229" i="1" s="1"/>
  <c r="AC3229" i="1"/>
  <c r="T3229" i="1"/>
  <c r="AC1150" i="1"/>
  <c r="T1150" i="1"/>
  <c r="AF1150" i="1" a="1"/>
  <c r="AF1150" i="1" s="1"/>
  <c r="E1058" i="7" s="1"/>
  <c r="AC1941" i="1"/>
  <c r="T1941" i="1"/>
  <c r="AF1941" i="1" a="1"/>
  <c r="AF1941" i="1" s="1"/>
  <c r="E1849" i="7" s="1"/>
  <c r="AC1966" i="1"/>
  <c r="T1966" i="1"/>
  <c r="AF1966" i="1" a="1"/>
  <c r="AF1966" i="1" s="1"/>
  <c r="E1874" i="7" s="1"/>
  <c r="AC1038" i="1"/>
  <c r="T1038" i="1"/>
  <c r="AF1038" i="1" a="1"/>
  <c r="AF1038" i="1" s="1"/>
  <c r="E946" i="7" s="1"/>
  <c r="T1440" i="1"/>
  <c r="AC1440" i="1"/>
  <c r="AF1440" i="1" a="1"/>
  <c r="AF1440" i="1" s="1"/>
  <c r="E1348" i="7" s="1"/>
  <c r="T1341" i="1"/>
  <c r="AC1341" i="1"/>
  <c r="AF1869" i="1" a="1"/>
  <c r="AF1869" i="1" s="1"/>
  <c r="E1777" i="7" s="1"/>
  <c r="AC1869" i="1"/>
  <c r="T633" i="1"/>
  <c r="AC633" i="1"/>
  <c r="AF1056" i="1" a="1"/>
  <c r="AF1056" i="1" s="1"/>
  <c r="E964" i="7" s="1"/>
  <c r="T1056" i="1"/>
  <c r="AC1056" i="1"/>
  <c r="AC3139" i="1"/>
  <c r="AF3139" i="1" a="1"/>
  <c r="AF3139" i="1" s="1"/>
  <c r="T3139" i="1"/>
  <c r="AC2176" i="1"/>
  <c r="AF2176" i="1" a="1"/>
  <c r="AF2176" i="1" s="1"/>
  <c r="E2084" i="7" s="1"/>
  <c r="T2176" i="1"/>
  <c r="AF2113" i="1" a="1"/>
  <c r="AF2113" i="1" s="1"/>
  <c r="E2021" i="7" s="1"/>
  <c r="T2113" i="1"/>
  <c r="AC2113" i="1"/>
  <c r="AC2284" i="1"/>
  <c r="T2284" i="1"/>
  <c r="T2786" i="1"/>
  <c r="AC2786" i="1"/>
  <c r="AC3466" i="1"/>
  <c r="T3466" i="1"/>
  <c r="AF3466" i="1" a="1"/>
  <c r="AF3466" i="1" s="1"/>
  <c r="T2983" i="1"/>
  <c r="AC2983" i="1"/>
  <c r="AC2112" i="1"/>
  <c r="AF2112" i="1" a="1"/>
  <c r="AF2112" i="1" s="1"/>
  <c r="E2020" i="7" s="1"/>
  <c r="T2112" i="1"/>
  <c r="AF3096" i="1" a="1"/>
  <c r="AF3096" i="1" s="1"/>
  <c r="E3004" i="7" s="1"/>
  <c r="T3096" i="1"/>
  <c r="AC3096" i="1"/>
  <c r="AF3044" i="1" a="1"/>
  <c r="AF3044" i="1" s="1"/>
  <c r="E2952" i="7" s="1"/>
  <c r="AC3044" i="1"/>
  <c r="AC938" i="1"/>
  <c r="AF938" i="1" a="1"/>
  <c r="AF938" i="1" s="1"/>
  <c r="E846" i="7" s="1"/>
  <c r="T938" i="1"/>
  <c r="AC186" i="1"/>
  <c r="T186" i="1"/>
  <c r="AF186" i="1" a="1"/>
  <c r="AF186" i="1" s="1"/>
  <c r="E94" i="7" s="1"/>
  <c r="T2942" i="1"/>
  <c r="AC2942" i="1"/>
  <c r="AF2882" i="1" a="1"/>
  <c r="AF2882" i="1" s="1"/>
  <c r="E2790" i="7" s="1"/>
  <c r="T2882" i="1"/>
  <c r="AC2882" i="1"/>
  <c r="AF1512" i="1" a="1"/>
  <c r="AF1512" i="1" s="1"/>
  <c r="E1420" i="7" s="1"/>
  <c r="AC1512" i="1"/>
  <c r="T1512" i="1"/>
  <c r="T2966" i="1"/>
  <c r="AF2966" i="1" a="1"/>
  <c r="AF2966" i="1" s="1"/>
  <c r="E2874" i="7" s="1"/>
  <c r="AC2966" i="1"/>
  <c r="AC2051" i="1"/>
  <c r="AF2051" i="1" a="1"/>
  <c r="AF2051" i="1" s="1"/>
  <c r="E1959" i="7" s="1"/>
  <c r="T2051" i="1"/>
  <c r="AC1358" i="1"/>
  <c r="T1358" i="1"/>
  <c r="AF1358" i="1" a="1"/>
  <c r="AF1358" i="1" s="1"/>
  <c r="E1266" i="7" s="1"/>
  <c r="AF1839" i="1" a="1"/>
  <c r="AF1839" i="1" s="1"/>
  <c r="E1747" i="7" s="1"/>
  <c r="T1839" i="1"/>
  <c r="AC1839" i="1"/>
  <c r="AF2249" i="1" a="1"/>
  <c r="AF2249" i="1" s="1"/>
  <c r="E2157" i="7" s="1"/>
  <c r="T2249" i="1"/>
  <c r="AC2249" i="1"/>
  <c r="AF3234" i="1" a="1"/>
  <c r="AF3234" i="1" s="1"/>
  <c r="AC3234" i="1"/>
  <c r="T3234" i="1"/>
  <c r="AF3265" i="1" a="1"/>
  <c r="AF3265" i="1" s="1"/>
  <c r="AC3265" i="1"/>
  <c r="T3265" i="1"/>
  <c r="AC837" i="1"/>
  <c r="T837" i="1"/>
  <c r="AF837" i="1" a="1"/>
  <c r="AF837" i="1" s="1"/>
  <c r="E745" i="7" s="1"/>
  <c r="AC1475" i="1"/>
  <c r="AF1475" i="1" a="1"/>
  <c r="AF1475" i="1" s="1"/>
  <c r="E1383" i="7" s="1"/>
  <c r="T1475" i="1"/>
  <c r="AC1678" i="1"/>
  <c r="AF1678" i="1" a="1"/>
  <c r="AF1678" i="1" s="1"/>
  <c r="E1586" i="7" s="1"/>
  <c r="T1678" i="1"/>
  <c r="T1593" i="1"/>
  <c r="AF1593" i="1" a="1"/>
  <c r="AF1593" i="1" s="1"/>
  <c r="E1501" i="7" s="1"/>
  <c r="AC1593" i="1"/>
  <c r="AC1023" i="1"/>
  <c r="T1023" i="1"/>
  <c r="AF1023" i="1" a="1"/>
  <c r="AF1023" i="1" s="1"/>
  <c r="E931" i="7" s="1"/>
  <c r="AC777" i="1"/>
  <c r="AF777" i="1" a="1"/>
  <c r="AF777" i="1" s="1"/>
  <c r="E685" i="7" s="1"/>
  <c r="T777" i="1"/>
  <c r="AF982" i="1" a="1"/>
  <c r="AF982" i="1" s="1"/>
  <c r="E890" i="7" s="1"/>
  <c r="T982" i="1"/>
  <c r="AC982" i="1"/>
  <c r="T1530" i="1"/>
  <c r="AF1530" i="1" a="1"/>
  <c r="AF1530" i="1" s="1"/>
  <c r="E1438" i="7" s="1"/>
  <c r="AC1530" i="1"/>
  <c r="AF2610" i="1" a="1"/>
  <c r="AF2610" i="1" s="1"/>
  <c r="E2518" i="7" s="1"/>
  <c r="T2610" i="1"/>
  <c r="AC2610" i="1"/>
  <c r="T3283" i="1"/>
  <c r="AC3283" i="1"/>
  <c r="AF3283" i="1" a="1"/>
  <c r="AF3283" i="1" s="1"/>
  <c r="AF1816" i="1" a="1"/>
  <c r="AF1816" i="1" s="1"/>
  <c r="E1724" i="7" s="1"/>
  <c r="AC1816" i="1"/>
  <c r="T1816" i="1"/>
  <c r="AF3241" i="1" a="1"/>
  <c r="AF3241" i="1" s="1"/>
  <c r="T3241" i="1"/>
  <c r="AC3241" i="1"/>
  <c r="AC1171" i="1"/>
  <c r="T1171" i="1"/>
  <c r="AF1171" i="1" a="1"/>
  <c r="AF1171" i="1" s="1"/>
  <c r="E1079" i="7" s="1"/>
  <c r="AC3440" i="1"/>
  <c r="T3440" i="1"/>
  <c r="AF3440" i="1" a="1"/>
  <c r="AF3440" i="1" s="1"/>
  <c r="AF928" i="1" a="1"/>
  <c r="AF928" i="1" s="1"/>
  <c r="E836" i="7" s="1"/>
  <c r="AC928" i="1"/>
  <c r="T928" i="1"/>
  <c r="AF734" i="1" a="1"/>
  <c r="AF734" i="1" s="1"/>
  <c r="E642" i="7" s="1"/>
  <c r="T734" i="1"/>
  <c r="AC734" i="1"/>
  <c r="AC529" i="1"/>
  <c r="AF529" i="1" a="1"/>
  <c r="AF529" i="1" s="1"/>
  <c r="E437" i="7" s="1"/>
  <c r="T529" i="1"/>
  <c r="AF1378" i="1" a="1"/>
  <c r="AF1378" i="1" s="1"/>
  <c r="E1286" i="7" s="1"/>
  <c r="T1378" i="1"/>
  <c r="AC1378" i="1"/>
  <c r="AF3045" i="1" a="1"/>
  <c r="AF3045" i="1" s="1"/>
  <c r="E2953" i="7" s="1"/>
  <c r="AC3045" i="1"/>
  <c r="T3045" i="1"/>
  <c r="T2390" i="1"/>
  <c r="AC2390" i="1"/>
  <c r="AF2390" i="1" a="1"/>
  <c r="AF2390" i="1" s="1"/>
  <c r="E2298" i="7" s="1"/>
  <c r="AC2439" i="1"/>
  <c r="T2439" i="1"/>
  <c r="AF2439" i="1" a="1"/>
  <c r="AF2439" i="1" s="1"/>
  <c r="E2347" i="7" s="1"/>
  <c r="AC2499" i="1"/>
  <c r="T2499" i="1"/>
  <c r="AF2499" i="1" a="1"/>
  <c r="AF2499" i="1" s="1"/>
  <c r="E2407" i="7" s="1"/>
  <c r="AF3461" i="1" a="1"/>
  <c r="AF3461" i="1" s="1"/>
  <c r="AC3461" i="1"/>
  <c r="T3461" i="1"/>
  <c r="T277" i="1"/>
  <c r="AF277" i="1" a="1"/>
  <c r="AF277" i="1" s="1"/>
  <c r="E185" i="7" s="1"/>
  <c r="AC277" i="1"/>
  <c r="AC1395" i="1"/>
  <c r="AF1395" i="1" a="1"/>
  <c r="AF1395" i="1" s="1"/>
  <c r="E1303" i="7" s="1"/>
  <c r="T1395" i="1"/>
  <c r="AC1031" i="1"/>
  <c r="AF1031" i="1" a="1"/>
  <c r="AF1031" i="1" s="1"/>
  <c r="E939" i="7" s="1"/>
  <c r="T1031" i="1"/>
  <c r="T944" i="1"/>
  <c r="AF944" i="1" a="1"/>
  <c r="AF944" i="1" s="1"/>
  <c r="E852" i="7" s="1"/>
  <c r="AC944" i="1"/>
  <c r="AC1092" i="1"/>
  <c r="T1092" i="1"/>
  <c r="AF1092" i="1" a="1"/>
  <c r="AF1092" i="1" s="1"/>
  <c r="E1000" i="7" s="1"/>
  <c r="AF2177" i="1" a="1"/>
  <c r="AF2177" i="1" s="1"/>
  <c r="E2085" i="7" s="1"/>
  <c r="AC2177" i="1"/>
  <c r="T2177" i="1"/>
  <c r="T894" i="1"/>
  <c r="AC894" i="1"/>
  <c r="AF894" i="1" a="1"/>
  <c r="AF894" i="1" s="1"/>
  <c r="E802" i="7" s="1"/>
  <c r="AF1953" i="1" a="1"/>
  <c r="AF1953" i="1" s="1"/>
  <c r="E1861" i="7" s="1"/>
  <c r="T1953" i="1"/>
  <c r="AC1953" i="1"/>
  <c r="T442" i="1"/>
  <c r="AF442" i="1" a="1"/>
  <c r="AF442" i="1" s="1"/>
  <c r="E350" i="7" s="1"/>
  <c r="AC442" i="1"/>
  <c r="T1369" i="1"/>
  <c r="AF1369" i="1" a="1"/>
  <c r="AF1369" i="1" s="1"/>
  <c r="E1277" i="7" s="1"/>
  <c r="AC1369" i="1"/>
  <c r="AF167" i="1" a="1"/>
  <c r="AF167" i="1" s="1"/>
  <c r="E75" i="7" s="1"/>
  <c r="AC167" i="1"/>
  <c r="AF2708" i="1" a="1"/>
  <c r="AF2708" i="1" s="1"/>
  <c r="E2616" i="7" s="1"/>
  <c r="T2708" i="1"/>
  <c r="AC2708" i="1"/>
  <c r="AC3188" i="1"/>
  <c r="T3188" i="1"/>
  <c r="AF3188" i="1" a="1"/>
  <c r="AF3188" i="1" s="1"/>
  <c r="AF3072" i="1" a="1"/>
  <c r="AF3072" i="1" s="1"/>
  <c r="E2980" i="7" s="1"/>
  <c r="T3072" i="1"/>
  <c r="AC3072" i="1"/>
  <c r="AF2109" i="1" a="1"/>
  <c r="AF2109" i="1" s="1"/>
  <c r="E2017" i="7" s="1"/>
  <c r="AC2109" i="1"/>
  <c r="T2109" i="1"/>
  <c r="AF1788" i="1" a="1"/>
  <c r="AF1788" i="1" s="1"/>
  <c r="E1696" i="7" s="1"/>
  <c r="AC1788" i="1"/>
  <c r="T1788" i="1"/>
  <c r="AF3435" i="1" a="1"/>
  <c r="AF3435" i="1" s="1"/>
  <c r="T3435" i="1"/>
  <c r="AC3435" i="1"/>
  <c r="AF1909" i="1" a="1"/>
  <c r="AF1909" i="1" s="1"/>
  <c r="E1817" i="7" s="1"/>
  <c r="T1909" i="1"/>
  <c r="AC1909" i="1"/>
  <c r="T2906" i="1"/>
  <c r="AC2906" i="1"/>
  <c r="AF2906" i="1" a="1"/>
  <c r="AF2906" i="1" s="1"/>
  <c r="E2814" i="7" s="1"/>
  <c r="AC655" i="1"/>
  <c r="AF655" i="1" a="1"/>
  <c r="AF655" i="1" s="1"/>
  <c r="E563" i="7" s="1"/>
  <c r="T655" i="1"/>
  <c r="T2208" i="1"/>
  <c r="AC2208" i="1"/>
  <c r="AF2208" i="1" a="1"/>
  <c r="AF2208" i="1" s="1"/>
  <c r="E2116" i="7" s="1"/>
  <c r="T2716" i="1"/>
  <c r="AF2716" i="1" a="1"/>
  <c r="AF2716" i="1" s="1"/>
  <c r="E2624" i="7" s="1"/>
  <c r="AC2716" i="1"/>
  <c r="T3007" i="1"/>
  <c r="AF3007" i="1" a="1"/>
  <c r="AF3007" i="1" s="1"/>
  <c r="E2915" i="7" s="1"/>
  <c r="AC3007" i="1"/>
  <c r="AC2893" i="1"/>
  <c r="AF2893" i="1" a="1"/>
  <c r="AF2893" i="1" s="1"/>
  <c r="E2801" i="7" s="1"/>
  <c r="T2893" i="1"/>
  <c r="T2886" i="1"/>
  <c r="AC2886" i="1"/>
  <c r="AF2886" i="1" a="1"/>
  <c r="AF2886" i="1" s="1"/>
  <c r="E2794" i="7" s="1"/>
  <c r="AF1808" i="1" a="1"/>
  <c r="AF1808" i="1" s="1"/>
  <c r="E1716" i="7" s="1"/>
  <c r="AC1808" i="1"/>
  <c r="T1808" i="1"/>
  <c r="AC3373" i="1"/>
  <c r="AF3373" i="1" a="1"/>
  <c r="AF3373" i="1" s="1"/>
  <c r="T3373" i="1"/>
  <c r="AF2385" i="1" a="1"/>
  <c r="AF2385" i="1" s="1"/>
  <c r="E2293" i="7" s="1"/>
  <c r="AC2385" i="1"/>
  <c r="T2385" i="1"/>
  <c r="T560" i="1"/>
  <c r="AC560" i="1"/>
  <c r="AF560" i="1" a="1"/>
  <c r="AF560" i="1" s="1"/>
  <c r="E468" i="7" s="1"/>
  <c r="AF1002" i="1" a="1"/>
  <c r="AF1002" i="1" s="1"/>
  <c r="E910" i="7" s="1"/>
  <c r="AC1002" i="1"/>
  <c r="T1002" i="1"/>
  <c r="AF1749" i="1" a="1"/>
  <c r="AF1749" i="1" s="1"/>
  <c r="E1657" i="7" s="1"/>
  <c r="AC1749" i="1"/>
  <c r="T1749" i="1"/>
  <c r="T3260" i="1"/>
  <c r="AF3260" i="1" a="1"/>
  <c r="AF3260" i="1" s="1"/>
  <c r="AC3260" i="1"/>
  <c r="T3095" i="1"/>
  <c r="AF3095" i="1" a="1"/>
  <c r="AF3095" i="1" s="1"/>
  <c r="E3003" i="7" s="1"/>
  <c r="AC3095" i="1"/>
  <c r="AF2846" i="1" a="1"/>
  <c r="AF2846" i="1" s="1"/>
  <c r="E2754" i="7" s="1"/>
  <c r="AC2846" i="1"/>
  <c r="T2846" i="1"/>
  <c r="T2149" i="1"/>
  <c r="AF2149" i="1" a="1"/>
  <c r="AF2149" i="1" s="1"/>
  <c r="E2057" i="7" s="1"/>
  <c r="AC2149" i="1"/>
  <c r="AF440" i="1" a="1"/>
  <c r="AF440" i="1" s="1"/>
  <c r="E348" i="7" s="1"/>
  <c r="AC440" i="1"/>
  <c r="T440" i="1"/>
  <c r="T1105" i="1"/>
  <c r="AF1105" i="1" a="1"/>
  <c r="AF1105" i="1" s="1"/>
  <c r="E1013" i="7" s="1"/>
  <c r="AC1105" i="1"/>
  <c r="AF2805" i="1" a="1"/>
  <c r="AF2805" i="1" s="1"/>
  <c r="E2713" i="7" s="1"/>
  <c r="AC2805" i="1"/>
  <c r="T2805" i="1"/>
  <c r="AF2944" i="1" a="1"/>
  <c r="AF2944" i="1" s="1"/>
  <c r="E2852" i="7" s="1"/>
  <c r="T2944" i="1"/>
  <c r="AC2944" i="1"/>
  <c r="AC1653" i="1"/>
  <c r="T1653" i="1"/>
  <c r="AF1653" i="1" a="1"/>
  <c r="AF1653" i="1" s="1"/>
  <c r="E1561" i="7" s="1"/>
  <c r="AC2651" i="1"/>
  <c r="T2651" i="1"/>
  <c r="AF2651" i="1" a="1"/>
  <c r="AF2651" i="1" s="1"/>
  <c r="E2559" i="7" s="1"/>
  <c r="T3465" i="1"/>
  <c r="AC3465" i="1"/>
  <c r="AF3465" i="1" a="1"/>
  <c r="AF3465" i="1" s="1"/>
  <c r="T3469" i="1"/>
  <c r="AF3469" i="1" a="1"/>
  <c r="AF3469" i="1" s="1"/>
  <c r="AC3469" i="1"/>
  <c r="AC3473" i="1"/>
  <c r="T3473" i="1"/>
  <c r="AF3473" i="1" a="1"/>
  <c r="AF3473" i="1" s="1"/>
  <c r="AF1939" i="1" a="1"/>
  <c r="AF1939" i="1" s="1"/>
  <c r="E1847" i="7" s="1"/>
  <c r="T1939" i="1"/>
  <c r="AF3296" i="1" a="1"/>
  <c r="AF3296" i="1" s="1"/>
  <c r="AC3296" i="1"/>
  <c r="AF3498" i="1" a="1"/>
  <c r="AF3498" i="1" s="1"/>
  <c r="T3498" i="1"/>
  <c r="AC2764" i="1"/>
  <c r="T2764" i="1"/>
  <c r="AF1470" i="1" a="1"/>
  <c r="AF1470" i="1" s="1"/>
  <c r="E1378" i="7" s="1"/>
  <c r="AC1470" i="1"/>
  <c r="T1470" i="1"/>
  <c r="AF3338" i="1" a="1"/>
  <c r="AF3338" i="1" s="1"/>
  <c r="AC3338" i="1"/>
  <c r="T3338" i="1"/>
  <c r="AC2148" i="1"/>
  <c r="AF2148" i="1" a="1"/>
  <c r="AF2148" i="1" s="1"/>
  <c r="E2056" i="7" s="1"/>
  <c r="T2148" i="1"/>
  <c r="AC1159" i="1"/>
  <c r="AF1159" i="1" a="1"/>
  <c r="AF1159" i="1" s="1"/>
  <c r="E1067" i="7" s="1"/>
  <c r="T1159" i="1"/>
  <c r="T517" i="1"/>
  <c r="AC517" i="1"/>
  <c r="AF517" i="1" a="1"/>
  <c r="AF517" i="1" s="1"/>
  <c r="E425" i="7" s="1"/>
  <c r="AC2624" i="1"/>
  <c r="AF2624" i="1" a="1"/>
  <c r="AF2624" i="1" s="1"/>
  <c r="E2532" i="7" s="1"/>
  <c r="AC2057" i="1"/>
  <c r="AF2057" i="1" a="1"/>
  <c r="AF2057" i="1" s="1"/>
  <c r="E1965" i="7" s="1"/>
  <c r="AF3054" i="1" a="1"/>
  <c r="AF3054" i="1" s="1"/>
  <c r="E2962" i="7" s="1"/>
  <c r="T3054" i="1"/>
  <c r="AC628" i="1"/>
  <c r="AF628" i="1" a="1"/>
  <c r="AF628" i="1" s="1"/>
  <c r="E536" i="7" s="1"/>
  <c r="T628" i="1"/>
  <c r="T341" i="1"/>
  <c r="AC341" i="1"/>
  <c r="AF341" i="1" a="1"/>
  <c r="AF341" i="1" s="1"/>
  <c r="E249" i="7" s="1"/>
  <c r="T1367" i="1"/>
  <c r="AC1367" i="1"/>
  <c r="AF1367" i="1" a="1"/>
  <c r="AF1367" i="1" s="1"/>
  <c r="E1275" i="7" s="1"/>
  <c r="T1854" i="1"/>
  <c r="AF1854" i="1" a="1"/>
  <c r="AF1854" i="1" s="1"/>
  <c r="E1762" i="7" s="1"/>
  <c r="AC1854" i="1"/>
  <c r="AC2157" i="1"/>
  <c r="T2157" i="1"/>
  <c r="AF2157" i="1" a="1"/>
  <c r="AF2157" i="1" s="1"/>
  <c r="E2065" i="7" s="1"/>
  <c r="T1026" i="1"/>
  <c r="AC1026" i="1"/>
  <c r="AF1026" i="1" a="1"/>
  <c r="AF1026" i="1" s="1"/>
  <c r="E934" i="7" s="1"/>
  <c r="T2369" i="1"/>
  <c r="AF2369" i="1" a="1"/>
  <c r="AF2369" i="1" s="1"/>
  <c r="E2277" i="7" s="1"/>
  <c r="AC2369" i="1"/>
  <c r="AC1849" i="1"/>
  <c r="AF1849" i="1" a="1"/>
  <c r="AF1849" i="1" s="1"/>
  <c r="E1757" i="7" s="1"/>
  <c r="T1849" i="1"/>
  <c r="T1311" i="1"/>
  <c r="AC1311" i="1"/>
  <c r="AF1311" i="1" a="1"/>
  <c r="AF1311" i="1" s="1"/>
  <c r="E1219" i="7" s="1"/>
  <c r="AC591" i="1"/>
  <c r="T591" i="1"/>
  <c r="AF591" i="1" a="1"/>
  <c r="AF591" i="1" s="1"/>
  <c r="E499" i="7" s="1"/>
  <c r="AF2926" i="1" a="1"/>
  <c r="AF2926" i="1" s="1"/>
  <c r="E2834" i="7" s="1"/>
  <c r="AC2926" i="1"/>
  <c r="T2926" i="1"/>
  <c r="T3142" i="1"/>
  <c r="AC3142" i="1"/>
  <c r="AF3142" i="1" a="1"/>
  <c r="AF3142" i="1" s="1"/>
  <c r="AC375" i="1"/>
  <c r="T375" i="1"/>
  <c r="AF375" i="1" a="1"/>
  <c r="AF375" i="1" s="1"/>
  <c r="E283" i="7" s="1"/>
  <c r="T1174" i="1"/>
  <c r="AF1174" i="1" a="1"/>
  <c r="AF1174" i="1" s="1"/>
  <c r="E1082" i="7" s="1"/>
  <c r="AC1174" i="1"/>
  <c r="AF1068" i="1" a="1"/>
  <c r="AF1068" i="1" s="1"/>
  <c r="E976" i="7" s="1"/>
  <c r="AC1068" i="1"/>
  <c r="T1068" i="1"/>
  <c r="T1183" i="1"/>
  <c r="AF1183" i="1" a="1"/>
  <c r="AF1183" i="1" s="1"/>
  <c r="E1091" i="7" s="1"/>
  <c r="AC1183" i="1"/>
  <c r="AF1101" i="1" a="1"/>
  <c r="AF1101" i="1" s="1"/>
  <c r="E1009" i="7" s="1"/>
  <c r="T1101" i="1"/>
  <c r="AC1101" i="1"/>
  <c r="T296" i="1"/>
  <c r="AC296" i="1"/>
  <c r="AF296" i="1" a="1"/>
  <c r="AF296" i="1" s="1"/>
  <c r="E204" i="7" s="1"/>
  <c r="AC2731" i="1"/>
  <c r="T2731" i="1"/>
  <c r="AF2731" i="1" a="1"/>
  <c r="AF2731" i="1" s="1"/>
  <c r="E2639" i="7" s="1"/>
  <c r="T245" i="1"/>
  <c r="AC245" i="1"/>
  <c r="AF245" i="1" a="1"/>
  <c r="AF245" i="1" s="1"/>
  <c r="E153" i="7" s="1"/>
  <c r="AF793" i="1" a="1"/>
  <c r="AF793" i="1" s="1"/>
  <c r="E701" i="7" s="1"/>
  <c r="AC793" i="1"/>
  <c r="T793" i="1"/>
  <c r="AC1860" i="1"/>
  <c r="T1860" i="1"/>
  <c r="AF1860" i="1" a="1"/>
  <c r="AF1860" i="1" s="1"/>
  <c r="E1768" i="7" s="1"/>
  <c r="T1273" i="1"/>
  <c r="AC1273" i="1"/>
  <c r="AF1273" i="1" a="1"/>
  <c r="AF1273" i="1" s="1"/>
  <c r="E1181" i="7" s="1"/>
  <c r="AC1724" i="1"/>
  <c r="AF1724" i="1" a="1"/>
  <c r="AF1724" i="1" s="1"/>
  <c r="E1632" i="7" s="1"/>
  <c r="T1724" i="1"/>
  <c r="AF580" i="1" a="1"/>
  <c r="AF580" i="1" s="1"/>
  <c r="E488" i="7" s="1"/>
  <c r="AC580" i="1"/>
  <c r="T580" i="1"/>
  <c r="AF2006" i="1" a="1"/>
  <c r="AF2006" i="1" s="1"/>
  <c r="E1914" i="7" s="1"/>
  <c r="AC2006" i="1"/>
  <c r="T2006" i="1"/>
  <c r="T937" i="1"/>
  <c r="AC937" i="1"/>
  <c r="AF937" i="1" a="1"/>
  <c r="AF937" i="1" s="1"/>
  <c r="E845" i="7" s="1"/>
  <c r="AF348" i="1" a="1"/>
  <c r="AF348" i="1" s="1"/>
  <c r="E256" i="7" s="1"/>
  <c r="T348" i="1"/>
  <c r="AC348" i="1"/>
  <c r="AF887" i="1" a="1"/>
  <c r="AF887" i="1" s="1"/>
  <c r="E795" i="7" s="1"/>
  <c r="T887" i="1"/>
  <c r="AC887" i="1"/>
  <c r="AF1663" i="1" a="1"/>
  <c r="AF1663" i="1" s="1"/>
  <c r="E1571" i="7" s="1"/>
  <c r="AC1663" i="1"/>
  <c r="T1663" i="1"/>
  <c r="AF2884" i="1" a="1"/>
  <c r="AF2884" i="1" s="1"/>
  <c r="E2792" i="7" s="1"/>
  <c r="AC2884" i="1"/>
  <c r="T2884" i="1"/>
  <c r="AF1810" i="1" a="1"/>
  <c r="AF1810" i="1" s="1"/>
  <c r="E1718" i="7" s="1"/>
  <c r="AC1810" i="1"/>
  <c r="T1810" i="1"/>
  <c r="T403" i="1"/>
  <c r="AC403" i="1"/>
  <c r="AF403" i="1" a="1"/>
  <c r="AF403" i="1" s="1"/>
  <c r="E311" i="7" s="1"/>
  <c r="AF2475" i="1" a="1"/>
  <c r="AF2475" i="1" s="1"/>
  <c r="E2383" i="7" s="1"/>
  <c r="T2475" i="1"/>
  <c r="AC2475" i="1"/>
  <c r="T564" i="1"/>
  <c r="AC564" i="1"/>
  <c r="AF564" i="1" a="1"/>
  <c r="AF564" i="1" s="1"/>
  <c r="E472" i="7" s="1"/>
  <c r="AF389" i="1" a="1"/>
  <c r="AF389" i="1" s="1"/>
  <c r="E297" i="7" s="1"/>
  <c r="AC389" i="1"/>
  <c r="T389" i="1"/>
  <c r="T1890" i="1"/>
  <c r="AC1890" i="1"/>
  <c r="AF1890" i="1" a="1"/>
  <c r="AF1890" i="1" s="1"/>
  <c r="E1798" i="7" s="1"/>
  <c r="AC409" i="1"/>
  <c r="T409" i="1"/>
  <c r="AF409" i="1" a="1"/>
  <c r="AF409" i="1" s="1"/>
  <c r="E317" i="7" s="1"/>
  <c r="T2312" i="1"/>
  <c r="AF2312" i="1" a="1"/>
  <c r="AF2312" i="1" s="1"/>
  <c r="E2220" i="7" s="1"/>
  <c r="AC2312" i="1"/>
  <c r="AF199" i="1" a="1"/>
  <c r="AF199" i="1" s="1"/>
  <c r="E107" i="7" s="1"/>
  <c r="T199" i="1"/>
  <c r="AC199" i="1"/>
  <c r="AF1774" i="1" a="1"/>
  <c r="AF1774" i="1" s="1"/>
  <c r="E1682" i="7" s="1"/>
  <c r="AC1774" i="1"/>
  <c r="T1774" i="1"/>
  <c r="AC1430" i="1"/>
  <c r="AF1430" i="1" a="1"/>
  <c r="AF1430" i="1" s="1"/>
  <c r="E1338" i="7" s="1"/>
  <c r="T1430" i="1"/>
  <c r="AC500" i="1"/>
  <c r="T500" i="1"/>
  <c r="AF500" i="1" a="1"/>
  <c r="AF500" i="1" s="1"/>
  <c r="E408" i="7" s="1"/>
  <c r="T3102" i="1"/>
  <c r="AC3102" i="1"/>
  <c r="AF3102" i="1" a="1"/>
  <c r="AF3102" i="1" s="1"/>
  <c r="E3010" i="7" s="1"/>
  <c r="AC1496" i="1"/>
  <c r="T1496" i="1"/>
  <c r="AF1496" i="1" a="1"/>
  <c r="AF1496" i="1" s="1"/>
  <c r="E1404" i="7" s="1"/>
  <c r="AC822" i="1"/>
  <c r="T822" i="1"/>
  <c r="AF822" i="1" a="1"/>
  <c r="AF822" i="1" s="1"/>
  <c r="E730" i="7" s="1"/>
  <c r="AF1344" i="1" a="1"/>
  <c r="AF1344" i="1" s="1"/>
  <c r="E1252" i="7" s="1"/>
  <c r="T1344" i="1"/>
  <c r="AC1344" i="1"/>
  <c r="AC2193" i="1"/>
  <c r="AF2193" i="1" a="1"/>
  <c r="AF2193" i="1" s="1"/>
  <c r="E2101" i="7" s="1"/>
  <c r="T2193" i="1"/>
  <c r="T3486" i="1"/>
  <c r="AC3486" i="1"/>
  <c r="AF3486" i="1" a="1"/>
  <c r="AF3486" i="1" s="1"/>
  <c r="AF2851" i="1" a="1"/>
  <c r="AF2851" i="1" s="1"/>
  <c r="E2759" i="7" s="1"/>
  <c r="T2851" i="1"/>
  <c r="AC2851" i="1"/>
  <c r="AF2946" i="1" a="1"/>
  <c r="AF2946" i="1" s="1"/>
  <c r="E2854" i="7" s="1"/>
  <c r="AC2946" i="1"/>
  <c r="T2946" i="1"/>
  <c r="T2734" i="1"/>
  <c r="AC2734" i="1"/>
  <c r="AF2734" i="1" a="1"/>
  <c r="AF2734" i="1" s="1"/>
  <c r="E2642" i="7" s="1"/>
  <c r="AC2850" i="1"/>
  <c r="AF2850" i="1" a="1"/>
  <c r="AF2850" i="1" s="1"/>
  <c r="E2758" i="7" s="1"/>
  <c r="T2850" i="1"/>
  <c r="AC3550" i="1"/>
  <c r="AF3550" i="1" a="1"/>
  <c r="AF3550" i="1" s="1"/>
  <c r="T3550" i="1"/>
  <c r="T2110" i="1"/>
  <c r="AF2110" i="1" a="1"/>
  <c r="AF2110" i="1" s="1"/>
  <c r="E2018" i="7" s="1"/>
  <c r="AC2110" i="1"/>
  <c r="AC1981" i="1"/>
  <c r="AF1981" i="1" a="1"/>
  <c r="AF1981" i="1" s="1"/>
  <c r="E1889" i="7" s="1"/>
  <c r="T1981" i="1"/>
  <c r="AF511" i="1" a="1"/>
  <c r="AF511" i="1" s="1"/>
  <c r="E419" i="7" s="1"/>
  <c r="T511" i="1"/>
  <c r="AC511" i="1"/>
  <c r="AF985" i="1" a="1"/>
  <c r="AF985" i="1" s="1"/>
  <c r="E893" i="7" s="1"/>
  <c r="AC985" i="1"/>
  <c r="T985" i="1"/>
  <c r="T2070" i="1"/>
  <c r="AF2070" i="1" a="1"/>
  <c r="AF2070" i="1" s="1"/>
  <c r="E1978" i="7" s="1"/>
  <c r="AC2070" i="1"/>
  <c r="T262" i="1"/>
  <c r="AC262" i="1"/>
  <c r="AF262" i="1" a="1"/>
  <c r="AF262" i="1" s="1"/>
  <c r="E170" i="7" s="1"/>
  <c r="T1973" i="1"/>
  <c r="AC1973" i="1"/>
  <c r="AF1973" i="1" a="1"/>
  <c r="AF1973" i="1" s="1"/>
  <c r="E1881" i="7" s="1"/>
  <c r="T979" i="1"/>
  <c r="AC979" i="1"/>
  <c r="AF979" i="1" a="1"/>
  <c r="AF979" i="1" s="1"/>
  <c r="E887" i="7" s="1"/>
  <c r="T2933" i="1"/>
  <c r="AF2933" i="1" a="1"/>
  <c r="AF2933" i="1" s="1"/>
  <c r="E2841" i="7" s="1"/>
  <c r="AC2933" i="1"/>
  <c r="AF3556" i="1" a="1"/>
  <c r="AF3556" i="1" s="1"/>
  <c r="AC3556" i="1"/>
  <c r="T3556" i="1"/>
  <c r="AF2596" i="1" a="1"/>
  <c r="AF2596" i="1" s="1"/>
  <c r="E2504" i="7" s="1"/>
  <c r="AC2596" i="1"/>
  <c r="T2596" i="1"/>
  <c r="AC1167" i="1"/>
  <c r="T1167" i="1"/>
  <c r="AF1167" i="1" a="1"/>
  <c r="AF1167" i="1" s="1"/>
  <c r="E1075" i="7" s="1"/>
  <c r="AC2410" i="1"/>
  <c r="T2410" i="1"/>
  <c r="AF2410" i="1" a="1"/>
  <c r="AF2410" i="1" s="1"/>
  <c r="E2318" i="7" s="1"/>
  <c r="AC2640" i="1"/>
  <c r="AF2640" i="1" a="1"/>
  <c r="AF2640" i="1" s="1"/>
  <c r="E2548" i="7" s="1"/>
  <c r="T2640" i="1"/>
  <c r="AC2412" i="1"/>
  <c r="T2412" i="1"/>
  <c r="AF2412" i="1" a="1"/>
  <c r="AF2412" i="1" s="1"/>
  <c r="E2320" i="7" s="1"/>
  <c r="T1219" i="1"/>
  <c r="AC1219" i="1"/>
  <c r="AF1219" i="1" a="1"/>
  <c r="AF1219" i="1" s="1"/>
  <c r="E1127" i="7" s="1"/>
  <c r="T2927" i="1"/>
  <c r="AC2927" i="1"/>
  <c r="AF2927" i="1" a="1"/>
  <c r="AF2927" i="1" s="1"/>
  <c r="E2835" i="7" s="1"/>
  <c r="T3113" i="1"/>
  <c r="AF3113" i="1" a="1"/>
  <c r="AF3113" i="1" s="1"/>
  <c r="E3021" i="7" s="1"/>
  <c r="AC3113" i="1"/>
  <c r="AF3357" i="1" a="1"/>
  <c r="AF3357" i="1" s="1"/>
  <c r="T3357" i="1"/>
  <c r="AC3357" i="1"/>
  <c r="T1416" i="1"/>
  <c r="AF1416" i="1" a="1"/>
  <c r="AF1416" i="1" s="1"/>
  <c r="E1324" i="7" s="1"/>
  <c r="AF2737" i="1" a="1"/>
  <c r="AF2737" i="1" s="1"/>
  <c r="E2645" i="7" s="1"/>
  <c r="T2737" i="1"/>
  <c r="AF1696" i="1" a="1"/>
  <c r="AF1696" i="1" s="1"/>
  <c r="E1604" i="7" s="1"/>
  <c r="T1696" i="1"/>
  <c r="AC1696" i="1"/>
  <c r="AF1590" i="1" a="1"/>
  <c r="AF1590" i="1" s="1"/>
  <c r="E1498" i="7" s="1"/>
  <c r="T1590" i="1"/>
  <c r="AC1590" i="1"/>
  <c r="AF2742" i="1" a="1"/>
  <c r="AF2742" i="1" s="1"/>
  <c r="E2650" i="7" s="1"/>
  <c r="T2742" i="1"/>
  <c r="AC2742" i="1"/>
  <c r="T849" i="1"/>
  <c r="AC849" i="1"/>
  <c r="AF849" i="1" a="1"/>
  <c r="AF849" i="1" s="1"/>
  <c r="E757" i="7" s="1"/>
  <c r="AF830" i="1" a="1"/>
  <c r="AF830" i="1" s="1"/>
  <c r="E738" i="7" s="1"/>
  <c r="T830" i="1"/>
  <c r="AC830" i="1"/>
  <c r="AF2247" i="1" a="1"/>
  <c r="AF2247" i="1" s="1"/>
  <c r="E2155" i="7" s="1"/>
  <c r="AC2247" i="1"/>
  <c r="T2247" i="1"/>
  <c r="AF1637" i="1" a="1"/>
  <c r="AF1637" i="1" s="1"/>
  <c r="E1545" i="7" s="1"/>
  <c r="T1637" i="1"/>
  <c r="AC2876" i="1"/>
  <c r="T2876" i="1"/>
  <c r="AF2876" i="1" a="1"/>
  <c r="AF2876" i="1" s="1"/>
  <c r="E2784" i="7" s="1"/>
  <c r="T213" i="1"/>
  <c r="AF213" i="1" a="1"/>
  <c r="AF213" i="1" s="1"/>
  <c r="E121" i="7" s="1"/>
  <c r="AC213" i="1"/>
  <c r="AC2235" i="1"/>
  <c r="T2235" i="1"/>
  <c r="AF2235" i="1" a="1"/>
  <c r="AF2235" i="1" s="1"/>
  <c r="E2143" i="7" s="1"/>
  <c r="AC1650" i="1"/>
  <c r="AF1650" i="1" a="1"/>
  <c r="AF1650" i="1" s="1"/>
  <c r="E1558" i="7" s="1"/>
  <c r="T1650" i="1"/>
  <c r="T190" i="1"/>
  <c r="AC190" i="1"/>
  <c r="T2844" i="1"/>
  <c r="AF2844" i="1" a="1"/>
  <c r="AF2844" i="1" s="1"/>
  <c r="E2752" i="7" s="1"/>
  <c r="AC2844" i="1"/>
  <c r="AC548" i="1"/>
  <c r="T548" i="1"/>
  <c r="AF548" i="1" a="1"/>
  <c r="AF548" i="1" s="1"/>
  <c r="E456" i="7" s="1"/>
  <c r="AC909" i="1"/>
  <c r="T909" i="1"/>
  <c r="AF909" i="1" a="1"/>
  <c r="AF909" i="1" s="1"/>
  <c r="E817" i="7" s="1"/>
  <c r="T126" i="1"/>
  <c r="AC126" i="1"/>
  <c r="AF126" i="1" a="1"/>
  <c r="AF126" i="1" s="1"/>
  <c r="E34" i="7" s="1"/>
  <c r="T1319" i="1"/>
  <c r="AC1319" i="1"/>
  <c r="AF1319" i="1" a="1"/>
  <c r="AF1319" i="1" s="1"/>
  <c r="E1227" i="7" s="1"/>
  <c r="T321" i="1"/>
  <c r="AF321" i="1" a="1"/>
  <c r="AF321" i="1" s="1"/>
  <c r="E229" i="7" s="1"/>
  <c r="AC321" i="1"/>
  <c r="T2723" i="1"/>
  <c r="AC2723" i="1"/>
  <c r="AF2723" i="1" a="1"/>
  <c r="AF2723" i="1" s="1"/>
  <c r="E2631" i="7" s="1"/>
  <c r="AC1062" i="1"/>
  <c r="T1062" i="1"/>
  <c r="AF1062" i="1" a="1"/>
  <c r="AF1062" i="1" s="1"/>
  <c r="E970" i="7" s="1"/>
  <c r="T1889" i="1"/>
  <c r="AC1889" i="1"/>
  <c r="AF1889" i="1" a="1"/>
  <c r="AF1889" i="1" s="1"/>
  <c r="E1797" i="7" s="1"/>
  <c r="AC3579" i="1"/>
  <c r="T3579" i="1"/>
  <c r="AF3579" i="1" a="1"/>
  <c r="AF3579" i="1" s="1"/>
  <c r="AC1143" i="1"/>
  <c r="T1143" i="1"/>
  <c r="AF1143" i="1" a="1"/>
  <c r="AF1143" i="1" s="1"/>
  <c r="E1051" i="7" s="1"/>
  <c r="AF220" i="1" a="1"/>
  <c r="AF220" i="1" s="1"/>
  <c r="E128" i="7" s="1"/>
  <c r="AC220" i="1"/>
  <c r="AF2568" i="1" a="1"/>
  <c r="AF2568" i="1" s="1"/>
  <c r="E2476" i="7" s="1"/>
  <c r="AC2568" i="1"/>
  <c r="T2568" i="1"/>
  <c r="AC2585" i="1"/>
  <c r="T2585" i="1"/>
  <c r="AF2585" i="1" a="1"/>
  <c r="AF2585" i="1" s="1"/>
  <c r="E2493" i="7" s="1"/>
  <c r="AF491" i="1" a="1"/>
  <c r="AF491" i="1" s="1"/>
  <c r="E399" i="7" s="1"/>
  <c r="T491" i="1"/>
  <c r="AC491" i="1"/>
  <c r="T492" i="1"/>
  <c r="AC492" i="1"/>
  <c r="AF492" i="1" a="1"/>
  <c r="AF492" i="1" s="1"/>
  <c r="E400" i="7" s="1"/>
  <c r="T1815" i="1"/>
  <c r="AF1815" i="1" a="1"/>
  <c r="AF1815" i="1" s="1"/>
  <c r="E1723" i="7" s="1"/>
  <c r="AC1815" i="1"/>
  <c r="AF2087" i="1" a="1"/>
  <c r="AF2087" i="1" s="1"/>
  <c r="E1995" i="7" s="1"/>
  <c r="AC2087" i="1"/>
  <c r="T2087" i="1"/>
  <c r="AF1623" i="1" a="1"/>
  <c r="AF1623" i="1" s="1"/>
  <c r="E1531" i="7" s="1"/>
  <c r="T1623" i="1"/>
  <c r="AC1623" i="1"/>
  <c r="AF1847" i="1" a="1"/>
  <c r="AF1847" i="1" s="1"/>
  <c r="E1755" i="7" s="1"/>
  <c r="T1847" i="1"/>
  <c r="AC1847" i="1"/>
  <c r="AC2741" i="1"/>
  <c r="AF2741" i="1" a="1"/>
  <c r="AF2741" i="1" s="1"/>
  <c r="E2649" i="7" s="1"/>
  <c r="T2741" i="1"/>
  <c r="T1679" i="1"/>
  <c r="AC1679" i="1"/>
  <c r="AF1679" i="1" a="1"/>
  <c r="AF1679" i="1" s="1"/>
  <c r="E1587" i="7" s="1"/>
  <c r="T1488" i="1"/>
  <c r="AF1488" i="1" a="1"/>
  <c r="AF1488" i="1" s="1"/>
  <c r="E1396" i="7" s="1"/>
  <c r="AC1488" i="1"/>
  <c r="AF1639" i="1" a="1"/>
  <c r="AF1639" i="1" s="1"/>
  <c r="E1547" i="7" s="1"/>
  <c r="T1639" i="1"/>
  <c r="AC1639" i="1"/>
  <c r="T996" i="1"/>
  <c r="AF996" i="1" a="1"/>
  <c r="AF996" i="1" s="1"/>
  <c r="E904" i="7" s="1"/>
  <c r="AC996" i="1"/>
  <c r="AF2018" i="1" a="1"/>
  <c r="AF2018" i="1" s="1"/>
  <c r="E1926" i="7" s="1"/>
  <c r="T2018" i="1"/>
  <c r="AC2018" i="1"/>
  <c r="T1499" i="1"/>
  <c r="AC1499" i="1"/>
  <c r="AF1499" i="1" a="1"/>
  <c r="AF1499" i="1" s="1"/>
  <c r="E1407" i="7" s="1"/>
  <c r="T1363" i="1"/>
  <c r="AF1363" i="1" a="1"/>
  <c r="AF1363" i="1" s="1"/>
  <c r="E1271" i="7" s="1"/>
  <c r="AC1363" i="1"/>
  <c r="T769" i="1"/>
  <c r="AF769" i="1" a="1"/>
  <c r="AF769" i="1" s="1"/>
  <c r="E677" i="7" s="1"/>
  <c r="AC769" i="1"/>
  <c r="T3334" i="1"/>
  <c r="AC3334" i="1"/>
  <c r="AF3334" i="1" a="1"/>
  <c r="AF3334" i="1" s="1"/>
  <c r="T295" i="1"/>
  <c r="AF295" i="1" a="1"/>
  <c r="AF295" i="1" s="1"/>
  <c r="E203" i="7" s="1"/>
  <c r="AC295" i="1"/>
  <c r="T1562" i="1"/>
  <c r="AC1562" i="1"/>
  <c r="AF1562" i="1" a="1"/>
  <c r="AF1562" i="1" s="1"/>
  <c r="E1470" i="7" s="1"/>
  <c r="T378" i="1"/>
  <c r="AC378" i="1"/>
  <c r="AF378" i="1" a="1"/>
  <c r="AF378" i="1" s="1"/>
  <c r="E286" i="7" s="1"/>
  <c r="AC1135" i="1"/>
  <c r="AF1135" i="1" a="1"/>
  <c r="AF1135" i="1" s="1"/>
  <c r="E1043" i="7" s="1"/>
  <c r="T1135" i="1"/>
  <c r="T1615" i="1"/>
  <c r="AC1615" i="1"/>
  <c r="AF1615" i="1" a="1"/>
  <c r="AF1615" i="1" s="1"/>
  <c r="E1523" i="7" s="1"/>
  <c r="AC2536" i="1"/>
  <c r="AF2536" i="1" a="1"/>
  <c r="AF2536" i="1" s="1"/>
  <c r="E2444" i="7" s="1"/>
  <c r="T2536" i="1"/>
  <c r="T357" i="1"/>
  <c r="AF357" i="1" a="1"/>
  <c r="AF357" i="1" s="1"/>
  <c r="E265" i="7" s="1"/>
  <c r="AC357" i="1"/>
  <c r="AC2153" i="1"/>
  <c r="T2153" i="1"/>
  <c r="AF2153" i="1" a="1"/>
  <c r="AF2153" i="1" s="1"/>
  <c r="E2061" i="7" s="1"/>
  <c r="AC2443" i="1"/>
  <c r="AF2443" i="1" a="1"/>
  <c r="AF2443" i="1" s="1"/>
  <c r="E2351" i="7" s="1"/>
  <c r="AF2711" i="1" a="1"/>
  <c r="AF2711" i="1" s="1"/>
  <c r="E2619" i="7" s="1"/>
  <c r="AC2711" i="1"/>
  <c r="T2711" i="1"/>
  <c r="AC2427" i="1"/>
  <c r="AF2427" i="1" a="1"/>
  <c r="AF2427" i="1" s="1"/>
  <c r="E2335" i="7" s="1"/>
  <c r="T2427" i="1"/>
  <c r="AC3529" i="1"/>
  <c r="AF3529" i="1" a="1"/>
  <c r="AF3529" i="1" s="1"/>
  <c r="T3529" i="1"/>
  <c r="AF3365" i="1" a="1"/>
  <c r="AF3365" i="1" s="1"/>
  <c r="T3365" i="1"/>
  <c r="AC3365" i="1"/>
  <c r="AF2918" i="1" a="1"/>
  <c r="AF2918" i="1" s="1"/>
  <c r="E2826" i="7" s="1"/>
  <c r="AC2918" i="1"/>
  <c r="T2918" i="1"/>
  <c r="AF1010" i="1" a="1"/>
  <c r="AF1010" i="1" s="1"/>
  <c r="E918" i="7" s="1"/>
  <c r="AC1010" i="1"/>
  <c r="T1010" i="1"/>
  <c r="AC1020" i="1"/>
  <c r="T1020" i="1"/>
  <c r="AF1020" i="1" a="1"/>
  <c r="AF1020" i="1" s="1"/>
  <c r="E928" i="7" s="1"/>
  <c r="AF3228" i="1" a="1"/>
  <c r="AF3228" i="1" s="1"/>
  <c r="T3228" i="1"/>
  <c r="AC3228" i="1"/>
  <c r="AF1596" i="1" a="1"/>
  <c r="AF1596" i="1" s="1"/>
  <c r="E1504" i="7" s="1"/>
  <c r="AC1596" i="1"/>
  <c r="T1596" i="1"/>
  <c r="AF2634" i="1" a="1"/>
  <c r="AF2634" i="1" s="1"/>
  <c r="E2542" i="7" s="1"/>
  <c r="T2634" i="1"/>
  <c r="AC2634" i="1"/>
  <c r="AC2156" i="1"/>
  <c r="AF2156" i="1" a="1"/>
  <c r="AF2156" i="1" s="1"/>
  <c r="E2064" i="7" s="1"/>
  <c r="T2156" i="1"/>
  <c r="AC2991" i="1"/>
  <c r="T2991" i="1"/>
  <c r="AF2991" i="1" a="1"/>
  <c r="AF2991" i="1" s="1"/>
  <c r="E2899" i="7" s="1"/>
  <c r="AF2728" i="1" a="1"/>
  <c r="AF2728" i="1" s="1"/>
  <c r="E2636" i="7" s="1"/>
  <c r="AC2728" i="1"/>
  <c r="T2728" i="1"/>
  <c r="AF3029" i="1" a="1"/>
  <c r="AF3029" i="1" s="1"/>
  <c r="E2937" i="7" s="1"/>
  <c r="T3029" i="1"/>
  <c r="AC3029" i="1"/>
  <c r="AC2071" i="1"/>
  <c r="T2071" i="1"/>
  <c r="AF2071" i="1" a="1"/>
  <c r="AF2071" i="1" s="1"/>
  <c r="E1979" i="7" s="1"/>
  <c r="AF2181" i="1" a="1"/>
  <c r="AF2181" i="1" s="1"/>
  <c r="E2089" i="7" s="1"/>
  <c r="AC2181" i="1"/>
  <c r="T2181" i="1"/>
  <c r="AC3542" i="1"/>
  <c r="AF3542" i="1" a="1"/>
  <c r="AF3542" i="1" s="1"/>
  <c r="T3542" i="1"/>
  <c r="T3356" i="1"/>
  <c r="AC3356" i="1"/>
  <c r="AF3356" i="1" a="1"/>
  <c r="AF3356" i="1" s="1"/>
  <c r="AC3089" i="1"/>
  <c r="AF3089" i="1" a="1"/>
  <c r="AF3089" i="1" s="1"/>
  <c r="E2997" i="7" s="1"/>
  <c r="T3089" i="1"/>
  <c r="T2744" i="1"/>
  <c r="AC2744" i="1"/>
  <c r="AF2744" i="1" a="1"/>
  <c r="AF2744" i="1" s="1"/>
  <c r="E2652" i="7" s="1"/>
  <c r="AC2220" i="1"/>
  <c r="AF2220" i="1" a="1"/>
  <c r="AF2220" i="1" s="1"/>
  <c r="E2128" i="7" s="1"/>
  <c r="T2220" i="1"/>
  <c r="AC2225" i="1"/>
  <c r="AF2225" i="1" a="1"/>
  <c r="AF2225" i="1" s="1"/>
  <c r="E2133" i="7" s="1"/>
  <c r="T2225" i="1"/>
  <c r="AC2298" i="1"/>
  <c r="AF2298" i="1" a="1"/>
  <c r="AF2298" i="1" s="1"/>
  <c r="E2206" i="7" s="1"/>
  <c r="T2298" i="1"/>
  <c r="AF2481" i="1" a="1"/>
  <c r="AF2481" i="1" s="1"/>
  <c r="E2389" i="7" s="1"/>
  <c r="T2481" i="1"/>
  <c r="AC2481" i="1"/>
  <c r="T180" i="1"/>
  <c r="AF180" i="1" a="1"/>
  <c r="AF180" i="1" s="1"/>
  <c r="E88" i="7" s="1"/>
  <c r="AC180" i="1"/>
  <c r="AC3482" i="1"/>
  <c r="T3482" i="1"/>
  <c r="AF3482" i="1" a="1"/>
  <c r="AF3482" i="1" s="1"/>
  <c r="T2323" i="1"/>
  <c r="AC2323" i="1"/>
  <c r="T659" i="1"/>
  <c r="AF659" i="1" a="1"/>
  <c r="AF659" i="1" s="1"/>
  <c r="E567" i="7" s="1"/>
  <c r="AF1619" i="1" a="1"/>
  <c r="AF1619" i="1" s="1"/>
  <c r="E1527" i="7" s="1"/>
  <c r="AC1619" i="1"/>
  <c r="AF3506" i="1" a="1"/>
  <c r="AF3506" i="1" s="1"/>
  <c r="AC3506" i="1"/>
  <c r="AF2943" i="1" a="1"/>
  <c r="AF2943" i="1" s="1"/>
  <c r="E2851" i="7" s="1"/>
  <c r="AC2943" i="1"/>
  <c r="T2943" i="1"/>
  <c r="T2330" i="1"/>
  <c r="AC2330" i="1"/>
  <c r="AF2330" i="1" a="1"/>
  <c r="AF2330" i="1" s="1"/>
  <c r="E2238" i="7" s="1"/>
  <c r="T1996" i="1"/>
  <c r="AF1996" i="1" a="1"/>
  <c r="AF1996" i="1" s="1"/>
  <c r="E1904" i="7" s="1"/>
  <c r="AF1343" i="1" a="1"/>
  <c r="AF1343" i="1" s="1"/>
  <c r="E1251" i="7" s="1"/>
  <c r="T1343" i="1"/>
  <c r="AC1343" i="1"/>
  <c r="T1104" i="1"/>
  <c r="AF1104" i="1" a="1"/>
  <c r="AF1104" i="1" s="1"/>
  <c r="E1012" i="7" s="1"/>
  <c r="AC1104" i="1"/>
  <c r="AC838" i="1"/>
  <c r="AF838" i="1" a="1"/>
  <c r="AF838" i="1" s="1"/>
  <c r="E746" i="7" s="1"/>
  <c r="T838" i="1"/>
  <c r="AF314" i="1" a="1"/>
  <c r="AF314" i="1" s="1"/>
  <c r="E222" i="7" s="1"/>
  <c r="T314" i="1"/>
  <c r="AC314" i="1"/>
  <c r="AF2201" i="1" a="1"/>
  <c r="AF2201" i="1" s="1"/>
  <c r="E2109" i="7" s="1"/>
  <c r="T2201" i="1"/>
  <c r="AF3166" i="1" a="1"/>
  <c r="AF3166" i="1" s="1"/>
  <c r="AC3166" i="1"/>
  <c r="AF661" i="1" a="1"/>
  <c r="AF661" i="1" s="1"/>
  <c r="E569" i="7" s="1"/>
  <c r="T661" i="1"/>
  <c r="AC661" i="1"/>
  <c r="T2829" i="1"/>
  <c r="AC2829" i="1"/>
  <c r="AF2829" i="1" a="1"/>
  <c r="AF2829" i="1" s="1"/>
  <c r="E2737" i="7" s="1"/>
  <c r="AF1094" i="1" a="1"/>
  <c r="AF1094" i="1" s="1"/>
  <c r="E1002" i="7" s="1"/>
  <c r="T1094" i="1"/>
  <c r="AC1094" i="1"/>
  <c r="AF3284" i="1" a="1"/>
  <c r="AF3284" i="1" s="1"/>
  <c r="AC3284" i="1"/>
  <c r="T3284" i="1"/>
  <c r="T1436" i="1"/>
  <c r="AC1436" i="1"/>
  <c r="AF1436" i="1" a="1"/>
  <c r="AF1436" i="1" s="1"/>
  <c r="E1344" i="7" s="1"/>
  <c r="T1392" i="1"/>
  <c r="AF1392" i="1" a="1"/>
  <c r="AF1392" i="1" s="1"/>
  <c r="E1300" i="7" s="1"/>
  <c r="AF1014" i="1" a="1"/>
  <c r="AF1014" i="1" s="1"/>
  <c r="E922" i="7" s="1"/>
  <c r="T1014" i="1"/>
  <c r="AC1014" i="1"/>
  <c r="T1111" i="1"/>
  <c r="AF1111" i="1" a="1"/>
  <c r="AF1111" i="1" s="1"/>
  <c r="E1019" i="7" s="1"/>
  <c r="AC1111" i="1"/>
  <c r="T601" i="1"/>
  <c r="AC601" i="1"/>
  <c r="AF601" i="1" a="1"/>
  <c r="AF601" i="1" s="1"/>
  <c r="E509" i="7" s="1"/>
  <c r="AC2328" i="1"/>
  <c r="AF2328" i="1" a="1"/>
  <c r="AF2328" i="1" s="1"/>
  <c r="E2236" i="7" s="1"/>
  <c r="T2114" i="1"/>
  <c r="AC2114" i="1"/>
  <c r="AF2346" i="1" a="1"/>
  <c r="AF2346" i="1" s="1"/>
  <c r="E2254" i="7" s="1"/>
  <c r="T2346" i="1"/>
  <c r="AC2346" i="1"/>
  <c r="AF1455" i="1" a="1"/>
  <c r="AF1455" i="1" s="1"/>
  <c r="E1363" i="7" s="1"/>
  <c r="T1455" i="1"/>
  <c r="AF2673" i="1" a="1"/>
  <c r="AF2673" i="1" s="1"/>
  <c r="E2581" i="7" s="1"/>
  <c r="T2673" i="1"/>
  <c r="T703" i="1"/>
  <c r="AC703" i="1"/>
  <c r="AF703" i="1" a="1"/>
  <c r="AF703" i="1" s="1"/>
  <c r="E611" i="7" s="1"/>
  <c r="T206" i="1"/>
  <c r="AC206" i="1"/>
  <c r="AF206" i="1" a="1"/>
  <c r="AF206" i="1" s="1"/>
  <c r="E114" i="7" s="1"/>
  <c r="AF1194" i="1" a="1"/>
  <c r="AF1194" i="1" s="1"/>
  <c r="E1102" i="7" s="1"/>
  <c r="T1194" i="1"/>
  <c r="AC1194" i="1"/>
  <c r="AF1189" i="1" a="1"/>
  <c r="AF1189" i="1" s="1"/>
  <c r="E1097" i="7" s="1"/>
  <c r="T1189" i="1"/>
  <c r="AC1189" i="1"/>
  <c r="T1732" i="1"/>
  <c r="AF1732" i="1" a="1"/>
  <c r="AF1732" i="1" s="1"/>
  <c r="E1640" i="7" s="1"/>
  <c r="AC1732" i="1"/>
  <c r="T2241" i="1"/>
  <c r="AC2241" i="1"/>
  <c r="T683" i="1"/>
  <c r="AC683" i="1"/>
  <c r="AF683" i="1" a="1"/>
  <c r="AF683" i="1" s="1"/>
  <c r="E591" i="7" s="1"/>
  <c r="AC327" i="1"/>
  <c r="T327" i="1"/>
  <c r="AF327" i="1" a="1"/>
  <c r="AF327" i="1" s="1"/>
  <c r="E235" i="7" s="1"/>
  <c r="AC2699" i="1"/>
  <c r="AF2699" i="1" a="1"/>
  <c r="AF2699" i="1" s="1"/>
  <c r="E2607" i="7" s="1"/>
  <c r="T2699" i="1"/>
  <c r="AC3298" i="1"/>
  <c r="AF3298" i="1" a="1"/>
  <c r="AF3298" i="1" s="1"/>
  <c r="AC364" i="1"/>
  <c r="T364" i="1"/>
  <c r="AF364" i="1" a="1"/>
  <c r="AF364" i="1" s="1"/>
  <c r="E272" i="7" s="1"/>
  <c r="T2800" i="1"/>
  <c r="AC2800" i="1"/>
  <c r="AF2800" i="1" a="1"/>
  <c r="AF2800" i="1" s="1"/>
  <c r="E2708" i="7" s="1"/>
  <c r="T1441" i="1"/>
  <c r="AC1441" i="1"/>
  <c r="AF1441" i="1" a="1"/>
  <c r="AF1441" i="1" s="1"/>
  <c r="E1349" i="7" s="1"/>
  <c r="T260" i="1"/>
  <c r="AC260" i="1"/>
  <c r="AF260" i="1" a="1"/>
  <c r="AF260" i="1" s="1"/>
  <c r="E168" i="7" s="1"/>
  <c r="AF2404" i="1" a="1"/>
  <c r="AF2404" i="1" s="1"/>
  <c r="E2312" i="7" s="1"/>
  <c r="T2404" i="1"/>
  <c r="AC2404" i="1"/>
  <c r="T1366" i="1"/>
  <c r="AC1366" i="1"/>
  <c r="AF1366" i="1" a="1"/>
  <c r="AF1366" i="1" s="1"/>
  <c r="E1274" i="7" s="1"/>
  <c r="AC1957" i="1"/>
  <c r="T1957" i="1"/>
  <c r="AF2076" i="1" a="1"/>
  <c r="AF2076" i="1" s="1"/>
  <c r="E1984" i="7" s="1"/>
  <c r="T2076" i="1"/>
  <c r="AC2076" i="1"/>
  <c r="AF2792" i="1" a="1"/>
  <c r="AF2792" i="1" s="1"/>
  <c r="E2700" i="7" s="1"/>
  <c r="AC2792" i="1"/>
  <c r="T2792" i="1"/>
  <c r="AF2338" i="1" a="1"/>
  <c r="AF2338" i="1" s="1"/>
  <c r="E2246" i="7" s="1"/>
  <c r="T2338" i="1"/>
  <c r="AC2338" i="1"/>
  <c r="AF1616" i="1" a="1"/>
  <c r="AF1616" i="1" s="1"/>
  <c r="E1524" i="7" s="1"/>
  <c r="AC1616" i="1"/>
  <c r="T1616" i="1"/>
  <c r="AF702" i="1" a="1"/>
  <c r="AF702" i="1" s="1"/>
  <c r="E610" i="7" s="1"/>
  <c r="T702" i="1"/>
  <c r="AC702" i="1"/>
  <c r="AF2707" i="1" a="1"/>
  <c r="AF2707" i="1" s="1"/>
  <c r="E2615" i="7" s="1"/>
  <c r="AC2707" i="1"/>
  <c r="T2707" i="1"/>
  <c r="AF1372" i="1" a="1"/>
  <c r="AF1372" i="1" s="1"/>
  <c r="E1280" i="7" s="1"/>
  <c r="AC1372" i="1"/>
  <c r="T1372" i="1"/>
  <c r="AF1087" i="1" a="1"/>
  <c r="AF1087" i="1" s="1"/>
  <c r="E995" i="7" s="1"/>
  <c r="T1087" i="1"/>
  <c r="AC1087" i="1"/>
  <c r="AC766" i="1"/>
  <c r="T766" i="1"/>
  <c r="AF766" i="1" a="1"/>
  <c r="AF766" i="1" s="1"/>
  <c r="E674" i="7" s="1"/>
  <c r="AF2842" i="1" a="1"/>
  <c r="AF2842" i="1" s="1"/>
  <c r="E2750" i="7" s="1"/>
  <c r="T2842" i="1"/>
  <c r="AC2842" i="1"/>
  <c r="T1479" i="1"/>
  <c r="AC1479" i="1"/>
  <c r="AF1479" i="1" a="1"/>
  <c r="AF1479" i="1" s="1"/>
  <c r="E1387" i="7" s="1"/>
  <c r="AC1124" i="1"/>
  <c r="T1124" i="1"/>
  <c r="AF1124" i="1" a="1"/>
  <c r="AF1124" i="1" s="1"/>
  <c r="E1032" i="7" s="1"/>
  <c r="T1905" i="1"/>
  <c r="AF1905" i="1" a="1"/>
  <c r="AF1905" i="1" s="1"/>
  <c r="E1813" i="7" s="1"/>
  <c r="AC1905" i="1"/>
  <c r="T737" i="1"/>
  <c r="AF737" i="1" a="1"/>
  <c r="AF737" i="1" s="1"/>
  <c r="E645" i="7" s="1"/>
  <c r="AC737" i="1"/>
  <c r="AF2557" i="1" a="1"/>
  <c r="AF2557" i="1" s="1"/>
  <c r="E2465" i="7" s="1"/>
  <c r="AC2557" i="1"/>
  <c r="T2557" i="1"/>
  <c r="T1761" i="1"/>
  <c r="AC1761" i="1"/>
  <c r="AF1761" i="1" a="1"/>
  <c r="AF1761" i="1" s="1"/>
  <c r="E1669" i="7" s="1"/>
  <c r="AC554" i="1"/>
  <c r="AF554" i="1" a="1"/>
  <c r="AF554" i="1" s="1"/>
  <c r="E462" i="7" s="1"/>
  <c r="T554" i="1"/>
  <c r="AC759" i="1"/>
  <c r="T759" i="1"/>
  <c r="AF759" i="1" a="1"/>
  <c r="AF759" i="1" s="1"/>
  <c r="E667" i="7" s="1"/>
  <c r="AF1710" i="1" a="1"/>
  <c r="AF1710" i="1" s="1"/>
  <c r="E1618" i="7" s="1"/>
  <c r="AC1710" i="1"/>
  <c r="T1710" i="1"/>
  <c r="AC1433" i="1"/>
  <c r="AF1433" i="1" a="1"/>
  <c r="AF1433" i="1" s="1"/>
  <c r="E1341" i="7" s="1"/>
  <c r="T1433" i="1"/>
  <c r="T3030" i="1"/>
  <c r="AC3030" i="1"/>
  <c r="AF3030" i="1" a="1"/>
  <c r="AF3030" i="1" s="1"/>
  <c r="E2938" i="7" s="1"/>
  <c r="AF264" i="1" a="1"/>
  <c r="AF264" i="1" s="1"/>
  <c r="E172" i="7" s="1"/>
  <c r="AC264" i="1"/>
  <c r="T264" i="1"/>
  <c r="AF550" i="1" a="1"/>
  <c r="AF550" i="1" s="1"/>
  <c r="E458" i="7" s="1"/>
  <c r="AC550" i="1"/>
  <c r="T550" i="1"/>
  <c r="AF1687" i="1" a="1"/>
  <c r="AF1687" i="1" s="1"/>
  <c r="E1595" i="7" s="1"/>
  <c r="T1687" i="1"/>
  <c r="AC1687" i="1"/>
  <c r="T345" i="1"/>
  <c r="AC345" i="1"/>
  <c r="AF345" i="1" a="1"/>
  <c r="AF345" i="1" s="1"/>
  <c r="E253" i="7" s="1"/>
  <c r="AF679" i="1" a="1"/>
  <c r="AF679" i="1" s="1"/>
  <c r="E587" i="7" s="1"/>
  <c r="AC679" i="1"/>
  <c r="T679" i="1"/>
  <c r="AC449" i="1"/>
  <c r="T449" i="1"/>
  <c r="AF449" i="1" a="1"/>
  <c r="AF449" i="1" s="1"/>
  <c r="E357" i="7" s="1"/>
  <c r="T1750" i="1"/>
  <c r="AC1750" i="1"/>
  <c r="AF1750" i="1" a="1"/>
  <c r="AF1750" i="1" s="1"/>
  <c r="E1658" i="7" s="1"/>
  <c r="AC1127" i="1"/>
  <c r="AF1127" i="1" a="1"/>
  <c r="AF1127" i="1" s="1"/>
  <c r="E1035" i="7" s="1"/>
  <c r="T1127" i="1"/>
  <c r="AC2232" i="1"/>
  <c r="T2232" i="1"/>
  <c r="AF2232" i="1" a="1"/>
  <c r="AF2232" i="1" s="1"/>
  <c r="E2140" i="7" s="1"/>
  <c r="AC706" i="1"/>
  <c r="T706" i="1"/>
  <c r="AF706" i="1" a="1"/>
  <c r="AF706" i="1" s="1"/>
  <c r="E614" i="7" s="1"/>
  <c r="T1301" i="1"/>
  <c r="AF1301" i="1" a="1"/>
  <c r="AF1301" i="1" s="1"/>
  <c r="E1209" i="7" s="1"/>
  <c r="AC1301" i="1"/>
  <c r="AC1107" i="1"/>
  <c r="T1107" i="1"/>
  <c r="AF1107" i="1" a="1"/>
  <c r="AF1107" i="1" s="1"/>
  <c r="E1015" i="7" s="1"/>
  <c r="AF3394" i="1" a="1"/>
  <c r="AF3394" i="1" s="1"/>
  <c r="T3394" i="1"/>
  <c r="AC3394" i="1"/>
  <c r="AC907" i="1"/>
  <c r="T907" i="1"/>
  <c r="AF907" i="1" a="1"/>
  <c r="AF907" i="1" s="1"/>
  <c r="E815" i="7" s="1"/>
  <c r="T1517" i="1"/>
  <c r="AF1517" i="1" a="1"/>
  <c r="AF1517" i="1" s="1"/>
  <c r="E1425" i="7" s="1"/>
  <c r="AC1517" i="1"/>
  <c r="T2789" i="1"/>
  <c r="AF2789" i="1" a="1"/>
  <c r="AF2789" i="1" s="1"/>
  <c r="E2697" i="7" s="1"/>
  <c r="AC2789" i="1"/>
  <c r="AF3173" i="1" a="1"/>
  <c r="AF3173" i="1" s="1"/>
  <c r="T3173" i="1"/>
  <c r="AC3173" i="1"/>
  <c r="T1523" i="1"/>
  <c r="AC1523" i="1"/>
  <c r="AF1523" i="1" a="1"/>
  <c r="AF1523" i="1" s="1"/>
  <c r="E1431" i="7" s="1"/>
  <c r="T3060" i="1"/>
  <c r="AF3060" i="1" a="1"/>
  <c r="AF3060" i="1" s="1"/>
  <c r="E2968" i="7" s="1"/>
  <c r="AC3060" i="1"/>
  <c r="AF3272" i="1" a="1"/>
  <c r="AF3272" i="1" s="1"/>
  <c r="T3272" i="1"/>
  <c r="AC3272" i="1"/>
  <c r="T2608" i="1"/>
  <c r="AC2608" i="1"/>
  <c r="AF2608" i="1" a="1"/>
  <c r="AF2608" i="1" s="1"/>
  <c r="E2516" i="7" s="1"/>
  <c r="T3231" i="1"/>
  <c r="AF3231" i="1" a="1"/>
  <c r="AF3231" i="1" s="1"/>
  <c r="AC3231" i="1"/>
  <c r="T2462" i="1"/>
  <c r="AC2462" i="1"/>
  <c r="AF2462" i="1" a="1"/>
  <c r="AF2462" i="1" s="1"/>
  <c r="E2370" i="7" s="1"/>
  <c r="T1283" i="1"/>
  <c r="AF1283" i="1" a="1"/>
  <c r="AF1283" i="1" s="1"/>
  <c r="E1191" i="7" s="1"/>
  <c r="AC1283" i="1"/>
  <c r="AC2211" i="1"/>
  <c r="T2211" i="1"/>
  <c r="AF2211" i="1" a="1"/>
  <c r="AF2211" i="1" s="1"/>
  <c r="E2119" i="7" s="1"/>
  <c r="T977" i="1"/>
  <c r="AF977" i="1" a="1"/>
  <c r="AF977" i="1" s="1"/>
  <c r="E885" i="7" s="1"/>
  <c r="AC977" i="1"/>
  <c r="AF1646" i="1" a="1"/>
  <c r="AF1646" i="1" s="1"/>
  <c r="E1554" i="7" s="1"/>
  <c r="AC1646" i="1"/>
  <c r="T1646" i="1"/>
  <c r="AC671" i="1"/>
  <c r="T671" i="1"/>
  <c r="AF671" i="1" a="1"/>
  <c r="AF671" i="1" s="1"/>
  <c r="E579" i="7" s="1"/>
  <c r="AF1786" i="1" a="1"/>
  <c r="AF1786" i="1" s="1"/>
  <c r="E1694" i="7" s="1"/>
  <c r="AC1786" i="1"/>
  <c r="T1786" i="1"/>
  <c r="AF2237" i="1" a="1"/>
  <c r="AF2237" i="1" s="1"/>
  <c r="E2145" i="7" s="1"/>
  <c r="T2237" i="1"/>
  <c r="AC2237" i="1"/>
  <c r="T2655" i="1"/>
  <c r="AC2655" i="1"/>
  <c r="AF2655" i="1" a="1"/>
  <c r="AF2655" i="1" s="1"/>
  <c r="E2563" i="7" s="1"/>
  <c r="T3476" i="1"/>
  <c r="AF3476" i="1" a="1"/>
  <c r="AF3476" i="1" s="1"/>
  <c r="AC3476" i="1"/>
  <c r="AC1828" i="1"/>
  <c r="AF1828" i="1" a="1"/>
  <c r="AF1828" i="1" s="1"/>
  <c r="E1736" i="7" s="1"/>
  <c r="T1828" i="1"/>
  <c r="AC3305" i="1"/>
  <c r="AF3305" i="1" a="1"/>
  <c r="AF3305" i="1" s="1"/>
  <c r="T3305" i="1"/>
  <c r="T3557" i="1"/>
  <c r="AC3557" i="1"/>
  <c r="AF3557" i="1" a="1"/>
  <c r="AF3557" i="1" s="1"/>
  <c r="AF2670" i="1" a="1"/>
  <c r="AF2670" i="1" s="1"/>
  <c r="E2578" i="7" s="1"/>
  <c r="AC2670" i="1"/>
  <c r="T2670" i="1"/>
  <c r="AC1762" i="1"/>
  <c r="AF1762" i="1" a="1"/>
  <c r="AF1762" i="1" s="1"/>
  <c r="E1670" i="7" s="1"/>
  <c r="T1762" i="1"/>
  <c r="AC3257" i="1"/>
  <c r="T3257" i="1"/>
  <c r="AF3257" i="1" a="1"/>
  <c r="AF3257" i="1" s="1"/>
  <c r="AC1763" i="1"/>
  <c r="T1763" i="1"/>
  <c r="AC2982" i="1"/>
  <c r="T2982" i="1"/>
  <c r="AC1193" i="1"/>
  <c r="AF1193" i="1" a="1"/>
  <c r="AF1193" i="1" s="1"/>
  <c r="E1101" i="7" s="1"/>
  <c r="T1193" i="1"/>
  <c r="T1502" i="1"/>
  <c r="AC1502" i="1"/>
  <c r="AF1502" i="1" a="1"/>
  <c r="AF1502" i="1" s="1"/>
  <c r="E1410" i="7" s="1"/>
  <c r="AC370" i="1"/>
  <c r="T370" i="1"/>
  <c r="AF370" i="1" a="1"/>
  <c r="AF370" i="1" s="1"/>
  <c r="E278" i="7" s="1"/>
  <c r="AF300" i="1" a="1"/>
  <c r="AF300" i="1" s="1"/>
  <c r="E208" i="7" s="1"/>
  <c r="T300" i="1"/>
  <c r="AC300" i="1"/>
  <c r="T1113" i="1"/>
  <c r="AF1113" i="1" a="1"/>
  <c r="AF1113" i="1" s="1"/>
  <c r="E1021" i="7" s="1"/>
  <c r="AC1113" i="1"/>
  <c r="AF292" i="1" a="1"/>
  <c r="AF292" i="1" s="1"/>
  <c r="E200" i="7" s="1"/>
  <c r="AC292" i="1"/>
  <c r="T292" i="1"/>
  <c r="AF3248" i="1" a="1"/>
  <c r="AF3248" i="1" s="1"/>
  <c r="T3248" i="1"/>
  <c r="AC3248" i="1"/>
  <c r="AC3475" i="1"/>
  <c r="AF3475" i="1" a="1"/>
  <c r="AF3475" i="1" s="1"/>
  <c r="T3475" i="1"/>
  <c r="T2693" i="1"/>
  <c r="AC2693" i="1"/>
  <c r="AC1636" i="1"/>
  <c r="T1636" i="1"/>
  <c r="AF1636" i="1" a="1"/>
  <c r="AF1636" i="1" s="1"/>
  <c r="E1544" i="7" s="1"/>
  <c r="T1605" i="1"/>
  <c r="AF1605" i="1" a="1"/>
  <c r="AF1605" i="1" s="1"/>
  <c r="E1513" i="7" s="1"/>
  <c r="AC1605" i="1"/>
  <c r="AF1662" i="1" a="1"/>
  <c r="AF1662" i="1" s="1"/>
  <c r="E1570" i="7" s="1"/>
  <c r="AC1662" i="1"/>
  <c r="AC774" i="1"/>
  <c r="AF774" i="1" a="1"/>
  <c r="AF774" i="1" s="1"/>
  <c r="E682" i="7" s="1"/>
  <c r="T774" i="1"/>
  <c r="AF1246" i="1" a="1"/>
  <c r="AF1246" i="1" s="1"/>
  <c r="E1154" i="7" s="1"/>
  <c r="T1246" i="1"/>
  <c r="AC921" i="1"/>
  <c r="AF921" i="1" a="1"/>
  <c r="AF921" i="1" s="1"/>
  <c r="E829" i="7" s="1"/>
  <c r="AC1935" i="1"/>
  <c r="AF1935" i="1" a="1"/>
  <c r="AF1935" i="1" s="1"/>
  <c r="E1843" i="7" s="1"/>
  <c r="T1935" i="1"/>
  <c r="AF251" i="1" a="1"/>
  <c r="AF251" i="1" s="1"/>
  <c r="E159" i="7" s="1"/>
  <c r="T251" i="1"/>
  <c r="AC251" i="1"/>
  <c r="T452" i="1"/>
  <c r="AF452" i="1" a="1"/>
  <c r="AF452" i="1" s="1"/>
  <c r="E360" i="7" s="1"/>
  <c r="AC452" i="1"/>
  <c r="AC1021" i="1"/>
  <c r="AF1021" i="1" a="1"/>
  <c r="AF1021" i="1" s="1"/>
  <c r="E929" i="7" s="1"/>
  <c r="T1021" i="1"/>
  <c r="AC358" i="1"/>
  <c r="T358" i="1"/>
  <c r="AF2637" i="1" a="1"/>
  <c r="AF2637" i="1" s="1"/>
  <c r="E2545" i="7" s="1"/>
  <c r="T2637" i="1"/>
  <c r="AC2637" i="1"/>
  <c r="T3370" i="1"/>
  <c r="AF3370" i="1" a="1"/>
  <c r="AF3370" i="1" s="1"/>
  <c r="AC3370" i="1"/>
  <c r="T1342" i="1"/>
  <c r="AC1342" i="1"/>
  <c r="AF1342" i="1" a="1"/>
  <c r="AF1342" i="1" s="1"/>
  <c r="E1250" i="7" s="1"/>
  <c r="T156" i="1"/>
  <c r="AC156" i="1"/>
  <c r="AF156" i="1" a="1"/>
  <c r="AF156" i="1" s="1"/>
  <c r="E64" i="7" s="1"/>
  <c r="AC1165" i="1"/>
  <c r="T1165" i="1"/>
  <c r="AF1165" i="1" a="1"/>
  <c r="AF1165" i="1" s="1"/>
  <c r="E1073" i="7" s="1"/>
  <c r="T3323" i="1"/>
  <c r="AF3323" i="1" a="1"/>
  <c r="AF3323" i="1" s="1"/>
  <c r="AC3323" i="1"/>
  <c r="T593" i="1"/>
  <c r="AF593" i="1" a="1"/>
  <c r="AF593" i="1" s="1"/>
  <c r="E501" i="7" s="1"/>
  <c r="AC593" i="1"/>
  <c r="AC3048" i="1"/>
  <c r="T3048" i="1"/>
  <c r="AF1865" i="1" a="1"/>
  <c r="AF1865" i="1" s="1"/>
  <c r="E1773" i="7" s="1"/>
  <c r="T1865" i="1"/>
  <c r="AC1865" i="1"/>
  <c r="AF1985" i="1" a="1"/>
  <c r="AF1985" i="1" s="1"/>
  <c r="E1893" i="7" s="1"/>
  <c r="T1985" i="1"/>
  <c r="AC1985" i="1"/>
  <c r="T161" i="1"/>
  <c r="AF161" i="1" a="1"/>
  <c r="AF161" i="1" s="1"/>
  <c r="E69" i="7" s="1"/>
  <c r="AC161" i="1"/>
  <c r="T1290" i="1"/>
  <c r="AF1290" i="1" a="1"/>
  <c r="AF1290" i="1" s="1"/>
  <c r="E1198" i="7" s="1"/>
  <c r="AC1290" i="1"/>
  <c r="AC386" i="1"/>
  <c r="AF386" i="1" a="1"/>
  <c r="AF386" i="1" s="1"/>
  <c r="E294" i="7" s="1"/>
  <c r="T386" i="1"/>
  <c r="AF1237" i="1" a="1"/>
  <c r="AF1237" i="1" s="1"/>
  <c r="E1145" i="7" s="1"/>
  <c r="AC1237" i="1"/>
  <c r="T1237" i="1"/>
  <c r="AF1595" i="1" a="1"/>
  <c r="AF1595" i="1" s="1"/>
  <c r="E1503" i="7" s="1"/>
  <c r="T1595" i="1"/>
  <c r="AC1595" i="1"/>
  <c r="T1232" i="1"/>
  <c r="AF1232" i="1" a="1"/>
  <c r="AF1232" i="1" s="1"/>
  <c r="E1140" i="7" s="1"/>
  <c r="AC1232" i="1"/>
  <c r="AF1487" i="1" a="1"/>
  <c r="AF1487" i="1" s="1"/>
  <c r="E1395" i="7" s="1"/>
  <c r="AC1487" i="1"/>
  <c r="T1487" i="1"/>
  <c r="AC1257" i="1"/>
  <c r="T1257" i="1"/>
  <c r="AF1257" i="1" a="1"/>
  <c r="AF1257" i="1" s="1"/>
  <c r="E1165" i="7" s="1"/>
  <c r="AF287" i="1" a="1"/>
  <c r="AF287" i="1" s="1"/>
  <c r="E195" i="7" s="1"/>
  <c r="T287" i="1"/>
  <c r="AC287" i="1"/>
  <c r="AF592" i="1" a="1"/>
  <c r="AF592" i="1" s="1"/>
  <c r="E500" i="7" s="1"/>
  <c r="T592" i="1"/>
  <c r="AC592" i="1"/>
  <c r="AC426" i="1"/>
  <c r="AF426" i="1" a="1"/>
  <c r="AF426" i="1" s="1"/>
  <c r="E334" i="7" s="1"/>
  <c r="T426" i="1"/>
  <c r="AC3331" i="1"/>
  <c r="AF3331" i="1" a="1"/>
  <c r="AF3331" i="1" s="1"/>
  <c r="T3331" i="1"/>
  <c r="T692" i="1"/>
  <c r="AF692" i="1" a="1"/>
  <c r="AF692" i="1" s="1"/>
  <c r="E600" i="7" s="1"/>
  <c r="AC692" i="1"/>
  <c r="AC2541" i="1"/>
  <c r="AF2541" i="1" a="1"/>
  <c r="AF2541" i="1" s="1"/>
  <c r="E2449" i="7" s="1"/>
  <c r="T2541" i="1"/>
  <c r="AC1582" i="1"/>
  <c r="AF1582" i="1" a="1"/>
  <c r="AF1582" i="1" s="1"/>
  <c r="E1490" i="7" s="1"/>
  <c r="T1582" i="1"/>
  <c r="T817" i="1"/>
  <c r="AF817" i="1" a="1"/>
  <c r="AF817" i="1" s="1"/>
  <c r="E725" i="7" s="1"/>
  <c r="AC817" i="1"/>
  <c r="AF1220" i="1" a="1"/>
  <c r="AF1220" i="1" s="1"/>
  <c r="E1128" i="7" s="1"/>
  <c r="T1220" i="1"/>
  <c r="AC1220" i="1"/>
  <c r="AF3367" i="1" a="1"/>
  <c r="AF3367" i="1" s="1"/>
  <c r="AC3367" i="1"/>
  <c r="T3367" i="1"/>
  <c r="T1316" i="1"/>
  <c r="AC1316" i="1"/>
  <c r="AF1316" i="1" a="1"/>
  <c r="AF1316" i="1" s="1"/>
  <c r="E1224" i="7" s="1"/>
  <c r="AF243" i="1" a="1"/>
  <c r="AF243" i="1" s="1"/>
  <c r="E151" i="7" s="1"/>
  <c r="AC243" i="1"/>
  <c r="T243" i="1"/>
  <c r="AC892" i="1"/>
  <c r="T892" i="1"/>
  <c r="AF892" i="1" a="1"/>
  <c r="AF892" i="1" s="1"/>
  <c r="E800" i="7" s="1"/>
  <c r="T280" i="1"/>
  <c r="AC280" i="1"/>
  <c r="AF280" i="1" a="1"/>
  <c r="AF280" i="1" s="1"/>
  <c r="E188" i="7" s="1"/>
  <c r="AC269" i="1"/>
  <c r="T269" i="1"/>
  <c r="AF269" i="1" a="1"/>
  <c r="AF269" i="1" s="1"/>
  <c r="E177" i="7" s="1"/>
  <c r="AF1726" i="1" a="1"/>
  <c r="AF1726" i="1" s="1"/>
  <c r="E1634" i="7" s="1"/>
  <c r="AC1726" i="1"/>
  <c r="T1726" i="1"/>
  <c r="T1476" i="1"/>
  <c r="AC1476" i="1"/>
  <c r="AF1476" i="1" a="1"/>
  <c r="AF1476" i="1" s="1"/>
  <c r="E1384" i="7" s="1"/>
  <c r="AC686" i="1"/>
  <c r="T686" i="1"/>
  <c r="AF686" i="1" a="1"/>
  <c r="AF686" i="1" s="1"/>
  <c r="E594" i="7" s="1"/>
  <c r="AF1739" i="1" a="1"/>
  <c r="AF1739" i="1" s="1"/>
  <c r="E1647" i="7" s="1"/>
  <c r="T1739" i="1"/>
  <c r="AC1739" i="1"/>
  <c r="AF318" i="1" a="1"/>
  <c r="AF318" i="1" s="1"/>
  <c r="E226" i="7" s="1"/>
  <c r="AC318" i="1"/>
  <c r="T318" i="1"/>
  <c r="AC794" i="1"/>
  <c r="AF794" i="1" a="1"/>
  <c r="AF794" i="1" s="1"/>
  <c r="E702" i="7" s="1"/>
  <c r="T794" i="1"/>
  <c r="T2824" i="1"/>
  <c r="AF2824" i="1" a="1"/>
  <c r="AF2824" i="1" s="1"/>
  <c r="E2732" i="7" s="1"/>
  <c r="AC2824" i="1"/>
  <c r="T2128" i="1"/>
  <c r="AF2128" i="1" a="1"/>
  <c r="AF2128" i="1" s="1"/>
  <c r="E2036" i="7" s="1"/>
  <c r="AC2128" i="1"/>
  <c r="AF558" i="1" a="1"/>
  <c r="AF558" i="1" s="1"/>
  <c r="E466" i="7" s="1"/>
  <c r="T558" i="1"/>
  <c r="AC558" i="1"/>
  <c r="AC1876" i="1"/>
  <c r="T1876" i="1"/>
  <c r="AF1876" i="1" a="1"/>
  <c r="AF1876" i="1" s="1"/>
  <c r="E1784" i="7" s="1"/>
  <c r="AC2126" i="1"/>
  <c r="T2126" i="1"/>
  <c r="AF2126" i="1" a="1"/>
  <c r="AF2126" i="1" s="1"/>
  <c r="E2034" i="7" s="1"/>
  <c r="AF133" i="1" a="1"/>
  <c r="AF133" i="1" s="1"/>
  <c r="E41" i="7" s="1"/>
  <c r="T133" i="1"/>
  <c r="AC133" i="1"/>
  <c r="AF1252" i="1" a="1"/>
  <c r="AF1252" i="1" s="1"/>
  <c r="E1160" i="7" s="1"/>
  <c r="AC1252" i="1"/>
  <c r="T1252" i="1"/>
  <c r="AC1794" i="1"/>
  <c r="AF1794" i="1" a="1"/>
  <c r="AF1794" i="1" s="1"/>
  <c r="E1702" i="7" s="1"/>
  <c r="T1794" i="1"/>
  <c r="AF1708" i="1" a="1"/>
  <c r="AF1708" i="1" s="1"/>
  <c r="E1616" i="7" s="1"/>
  <c r="T1708" i="1"/>
  <c r="AC1708" i="1"/>
  <c r="D28" i="9" a="1"/>
  <c r="D28" i="9" s="1"/>
  <c r="E28" i="9" l="1" a="1"/>
  <c r="E28" i="9" s="1"/>
  <c r="F28" i="9" s="1" a="1"/>
  <c r="F28" i="9" s="1"/>
  <c r="G28" i="9" l="1" a="1"/>
  <c r="G28" i="9" s="1"/>
  <c r="H28" i="9" s="1" a="1"/>
  <c r="H28" i="9" s="1"/>
  <c r="I28" i="9" s="1" a="1"/>
  <c r="I28" i="9" s="1"/>
  <c r="J28" i="9" s="1" a="1"/>
  <c r="J28" i="9" s="1"/>
  <c r="K28" i="9" l="1" a="1"/>
  <c r="K28" i="9" s="1"/>
  <c r="L28" i="9" s="1" a="1"/>
  <c r="L28" i="9" s="1"/>
  <c r="M28" i="9" s="1" a="1"/>
  <c r="M28" i="9" s="1"/>
  <c r="N28" i="9" s="1" a="1"/>
  <c r="N28" i="9" s="1"/>
  <c r="O28" i="9" s="1" a="1"/>
  <c r="O28" i="9" s="1"/>
  <c r="P28" i="9" s="1" a="1"/>
  <c r="P28" i="9" s="1"/>
  <c r="AH487" i="1" a="1"/>
  <c r="AD3464" i="1" a="1"/>
  <c r="AI2591" i="1" a="1"/>
  <c r="AE2866" i="1" a="1"/>
  <c r="AI1084" i="1" a="1"/>
  <c r="X3202" i="1" a="1"/>
  <c r="D1748" i="7" a="1"/>
  <c r="X2664" i="1" a="1"/>
  <c r="AD2496" i="1" a="1"/>
  <c r="AE1058" i="1" a="1"/>
  <c r="AI984" i="1" a="1"/>
  <c r="X1236" i="1" a="1"/>
  <c r="X1699" i="1" a="1"/>
  <c r="AH3209" i="1" a="1"/>
  <c r="X3578" i="1" a="1"/>
  <c r="D336" i="7" a="1"/>
  <c r="AE999" i="1" a="1"/>
  <c r="AH2213" i="1" a="1"/>
  <c r="AI1208" i="1" a="1"/>
  <c r="AI3502" i="1" a="1"/>
  <c r="D2747" i="7" a="1"/>
  <c r="AD2598" i="1" a="1"/>
  <c r="D1245" i="7" a="1"/>
  <c r="AI2262" i="1" a="1"/>
  <c r="AD347" i="1" a="1"/>
  <c r="AH1539" i="1" a="1"/>
  <c r="AD1868" i="1" a="1"/>
  <c r="AD1652" i="1" a="1"/>
  <c r="AI1528" i="1" a="1"/>
  <c r="AD136" i="1" a="1"/>
  <c r="X2951" i="1" a="1"/>
  <c r="AI157" i="1" a="1"/>
  <c r="AD2193" i="1" a="1"/>
  <c r="D174" i="7" a="1"/>
  <c r="AD1561" i="1" a="1"/>
  <c r="AD2337" i="1" a="1"/>
  <c r="AI1680" i="1" a="1"/>
  <c r="AI1023" i="1" a="1"/>
  <c r="AD936" i="1" a="1"/>
  <c r="AI1482" i="1" a="1"/>
  <c r="AH1849" i="1" a="1"/>
  <c r="AI2814" i="1" a="1"/>
  <c r="AE2597" i="1" a="1"/>
  <c r="AI526" i="1" a="1"/>
  <c r="D1364" i="7" a="1"/>
  <c r="AE2723" i="1" a="1"/>
  <c r="X1887" i="1" a="1"/>
  <c r="AH3103" i="1" a="1"/>
  <c r="D1735" i="7" a="1"/>
  <c r="AE3537" i="1" a="1"/>
  <c r="AD2928" i="1" a="1"/>
  <c r="AI1718" i="1" a="1"/>
  <c r="AH1320" i="1" a="1"/>
  <c r="AH1763" i="1" a="1"/>
  <c r="D1709" i="7" a="1"/>
  <c r="X477" i="1" a="1"/>
  <c r="AH663" i="1" a="1"/>
  <c r="AE2898" i="1" a="1"/>
  <c r="D142" i="7" a="1"/>
  <c r="AD2715" i="1" a="1"/>
  <c r="AH154" i="1" a="1"/>
  <c r="AD2868" i="1" a="1"/>
  <c r="AH1844" i="1" a="1"/>
  <c r="AE1874" i="1" a="1"/>
  <c r="AI1251" i="1" a="1"/>
  <c r="D2812" i="7" a="1"/>
  <c r="AH525" i="1" a="1"/>
  <c r="AH3399" i="1" a="1"/>
  <c r="X1898" i="1" a="1"/>
  <c r="AI1562" i="1" a="1"/>
  <c r="AH2095" i="1" a="1"/>
  <c r="AD3570" i="1" a="1"/>
  <c r="AE925" i="1" a="1"/>
  <c r="AE1868" i="1" a="1"/>
  <c r="AD3220" i="1" a="1"/>
  <c r="AE3356" i="1" a="1"/>
  <c r="X1410" i="1" a="1"/>
  <c r="AD3501" i="1" a="1"/>
  <c r="AE3461" i="1" a="1"/>
  <c r="X3212" i="1" a="1"/>
  <c r="AD2653" i="1" a="1"/>
  <c r="AD694" i="1" a="1"/>
  <c r="AD653" i="1" a="1"/>
  <c r="X611" i="1" a="1"/>
  <c r="D2576" i="7" a="1"/>
  <c r="AI498" i="1" a="1"/>
  <c r="D343" i="7" a="1"/>
  <c r="X974" i="1" a="1"/>
  <c r="AE2542" i="1" a="1"/>
  <c r="X3196" i="1" a="1"/>
  <c r="AH2910" i="1" a="1"/>
  <c r="D463" i="7" a="1"/>
  <c r="AH3526" i="1" a="1"/>
  <c r="AI3145" i="1" a="1"/>
  <c r="AI943" i="1" a="1"/>
  <c r="AE691" i="1" a="1"/>
  <c r="X2612" i="1" a="1"/>
  <c r="D1953" i="7" a="1"/>
  <c r="X3209" i="1" a="1"/>
  <c r="AH1752" i="1" a="1"/>
  <c r="AH1544" i="1" a="1"/>
  <c r="X1602" i="1" a="1"/>
  <c r="AD2042" i="1" a="1"/>
  <c r="AI1962" i="1" a="1"/>
  <c r="AI663" i="1" a="1"/>
  <c r="AI620" i="1" a="1"/>
  <c r="AE1324" i="1" a="1"/>
  <c r="AI1843" i="1" a="1"/>
  <c r="X3417" i="1" a="1"/>
  <c r="D437" i="7" a="1"/>
  <c r="AH547" i="1" a="1"/>
  <c r="D1949" i="7" a="1"/>
  <c r="AD2137" i="1" a="1"/>
  <c r="AE1680" i="1" a="1"/>
  <c r="AH2484" i="1" a="1"/>
  <c r="AD829" i="1" a="1"/>
  <c r="X484" i="1" a="1"/>
  <c r="AD2040" i="1" a="1"/>
  <c r="AI1451" i="1" a="1"/>
  <c r="X851" i="1" a="1"/>
  <c r="AH3351" i="1" a="1"/>
  <c r="AI1483" i="1" a="1"/>
  <c r="D2736" i="7" a="1"/>
  <c r="AI2218" i="1" a="1"/>
  <c r="AI2073" i="1" a="1"/>
  <c r="D2972" i="7" a="1"/>
  <c r="D1805" i="7" a="1"/>
  <c r="AI1088" i="1" a="1"/>
  <c r="AE1592" i="1" a="1"/>
  <c r="X1877" i="1" a="1"/>
  <c r="AE2930" i="1" a="1"/>
  <c r="AD2251" i="1" a="1"/>
  <c r="AH2621" i="1" a="1"/>
  <c r="AD543" i="1" a="1"/>
  <c r="AI2664" i="1" a="1"/>
  <c r="D2191" i="7" a="1"/>
  <c r="AH523" i="1" a="1"/>
  <c r="D191" i="7" a="1"/>
  <c r="AH722" i="1" a="1"/>
  <c r="D2947" i="7" a="1"/>
  <c r="X246" i="1" a="1"/>
  <c r="D1029" i="7" a="1"/>
  <c r="X637" i="1" a="1"/>
  <c r="AD1254" i="1" a="1"/>
  <c r="AD436" i="1" a="1"/>
  <c r="AH732" i="1" a="1"/>
  <c r="X1087" i="1" a="1"/>
  <c r="X3049" i="1" a="1"/>
  <c r="AD909" i="1" a="1"/>
  <c r="D1390" i="7" a="1"/>
  <c r="AE1129" i="1" a="1"/>
  <c r="D2227" i="7" a="1"/>
  <c r="D2697" i="7" a="1"/>
  <c r="AE2479" i="1" a="1"/>
  <c r="AI1807" i="1" a="1"/>
  <c r="AE582" i="1" a="1"/>
  <c r="X2790" i="1" a="1"/>
  <c r="X899" i="1" a="1"/>
  <c r="AI3500" i="1" a="1"/>
  <c r="AI2692" i="1" a="1"/>
  <c r="X2597" i="1" a="1"/>
  <c r="AI532" i="1" a="1"/>
  <c r="D1398" i="7" a="1"/>
  <c r="AI1298" i="1" a="1"/>
  <c r="AI3469" i="1" a="1"/>
  <c r="AD1575" i="1" a="1"/>
  <c r="AE1669" i="1" a="1"/>
  <c r="AI2532" i="1" a="1"/>
  <c r="AE694" i="1" a="1"/>
  <c r="AE3148" i="1" a="1"/>
  <c r="AH2144" i="1" a="1"/>
  <c r="AD554" i="1" a="1"/>
  <c r="AE3538" i="1" a="1"/>
  <c r="AD917" i="1" a="1"/>
  <c r="AD2775" i="1" a="1"/>
  <c r="AH2866" i="1" a="1"/>
  <c r="D2713" i="7" a="1"/>
  <c r="AI840" i="1" a="1"/>
  <c r="D295" i="7" a="1"/>
  <c r="AH1620" i="1" a="1"/>
  <c r="AI1598" i="1" a="1"/>
  <c r="AH1069" i="1" a="1"/>
  <c r="X1828" i="1" a="1"/>
  <c r="AI326" i="1" a="1"/>
  <c r="AD921" i="1" a="1"/>
  <c r="AE2599" i="1" a="1"/>
  <c r="X399" i="1" a="1"/>
  <c r="AH836" i="1" a="1"/>
  <c r="D1487" i="7" a="1"/>
  <c r="X1544" i="1" a="1"/>
  <c r="X2402" i="1" a="1"/>
  <c r="AE933" i="1" a="1"/>
  <c r="D1358" i="7" a="1"/>
  <c r="AI1931" i="1" a="1"/>
  <c r="AE2297" i="1" a="1"/>
  <c r="AH2265" i="1" a="1"/>
  <c r="AD267" i="1" a="1"/>
  <c r="D530" i="7" a="1"/>
  <c r="AI886" i="1" a="1"/>
  <c r="AD1115" i="1" a="1"/>
  <c r="AE1901" i="1" a="1"/>
  <c r="AD3223" i="1" a="1"/>
  <c r="AI1563" i="1" a="1"/>
  <c r="AD3375" i="1" a="1"/>
  <c r="X1356" i="1" a="1"/>
  <c r="AH2929" i="1" a="1"/>
  <c r="D287" i="7" a="1"/>
  <c r="AI3515" i="1" a="1"/>
  <c r="AH3064" i="1" a="1"/>
  <c r="D2635" i="7" a="1"/>
  <c r="AH1240" i="1" a="1"/>
  <c r="AE706" i="1" a="1"/>
  <c r="AH2950" i="1" a="1"/>
  <c r="AH529" i="1" a="1"/>
  <c r="AD552" i="1" a="1"/>
  <c r="AI1624" i="1" a="1"/>
  <c r="AD3359" i="1" a="1"/>
  <c r="AD592" i="1" a="1"/>
  <c r="AH1575" i="1" a="1"/>
  <c r="D554" i="7" a="1"/>
  <c r="D2637" i="7" a="1"/>
  <c r="AD1667" i="1" a="1"/>
  <c r="AH1395" i="1" a="1"/>
  <c r="AD1357" i="1" a="1"/>
  <c r="AE3150" i="1" a="1"/>
  <c r="AD1485" i="1" a="1"/>
  <c r="X970" i="1" a="1"/>
  <c r="AE2239" i="1" a="1"/>
  <c r="D2365" i="7" a="1"/>
  <c r="AE462" i="1" a="1"/>
  <c r="X1640" i="1" a="1"/>
  <c r="X3008" i="1" a="1"/>
  <c r="AD3150" i="1" a="1"/>
  <c r="AH1171" i="1" a="1"/>
  <c r="AE3305" i="1" a="1"/>
  <c r="D1838" i="7" a="1"/>
  <c r="X1708" i="1" a="1"/>
  <c r="AD1104" i="1" a="1"/>
  <c r="AH1234" i="1" a="1"/>
  <c r="X1861" i="1" a="1"/>
  <c r="AD1306" i="1" a="1"/>
  <c r="AD2049" i="1" a="1"/>
  <c r="AI948" i="1" a="1"/>
  <c r="AD977" i="1" a="1"/>
  <c r="AD193" i="1" a="1"/>
  <c r="AE235" i="1" a="1"/>
  <c r="AD2366" i="1" a="1"/>
  <c r="D721" i="7" a="1"/>
  <c r="X2391" i="1" a="1"/>
  <c r="AE1714" i="1" a="1"/>
  <c r="AE3212" i="1" a="1"/>
  <c r="AE1717" i="1" a="1"/>
  <c r="AI3092" i="1" a="1"/>
  <c r="AE2934" i="1" a="1"/>
  <c r="AE3315" i="1" a="1"/>
  <c r="AD2563" i="1" a="1"/>
  <c r="AI283" i="1" a="1"/>
  <c r="AE1154" i="1" a="1"/>
  <c r="X1777" i="1" a="1"/>
  <c r="AD691" i="1" a="1"/>
  <c r="AH1890" i="1" a="1"/>
  <c r="AE2418" i="1" a="1"/>
  <c r="AI2599" i="1" a="1"/>
  <c r="AD386" i="1" a="1"/>
  <c r="AE3414" i="1" a="1"/>
  <c r="AI2292" i="1" a="1"/>
  <c r="X2872" i="1" a="1"/>
  <c r="AI2831" i="1" a="1"/>
  <c r="AI2581" i="1" a="1"/>
  <c r="X1268" i="1" a="1"/>
  <c r="AI842" i="1" a="1"/>
  <c r="AD577" i="1" a="1"/>
  <c r="AH984" i="1" a="1"/>
  <c r="X224" i="1" a="1"/>
  <c r="D158" i="7" a="1"/>
  <c r="X2622" i="1" a="1"/>
  <c r="AE922" i="1" a="1"/>
  <c r="AE1826" i="1" a="1"/>
  <c r="AH1815" i="1" a="1"/>
  <c r="AE2197" i="1" a="1"/>
  <c r="X1780" i="1" a="1"/>
  <c r="AE1701" i="1" a="1"/>
  <c r="AE2585" i="1" a="1"/>
  <c r="AE2063" i="1" a="1"/>
  <c r="AD2986" i="1" a="1"/>
  <c r="AH189" i="1" a="1"/>
  <c r="X1805" i="1" a="1"/>
  <c r="AD3250" i="1" a="1"/>
  <c r="AH1989" i="1" a="1"/>
  <c r="D1688" i="7" a="1"/>
  <c r="AH3543" i="1" a="1"/>
  <c r="AD3131" i="1" a="1"/>
  <c r="AI655" i="1" a="1"/>
  <c r="AD992" i="1" a="1"/>
  <c r="D2514" i="7" a="1"/>
  <c r="AI623" i="1" a="1"/>
  <c r="AI1380" i="1" a="1"/>
  <c r="AI2403" i="1" a="1"/>
  <c r="AE2887" i="1" a="1"/>
  <c r="AH646" i="1" a="1"/>
  <c r="AE2287" i="1" a="1"/>
  <c r="AE1165" i="1" a="1"/>
  <c r="AE2879" i="1" a="1"/>
  <c r="AE386" i="1" a="1"/>
  <c r="AD2838" i="1" a="1"/>
  <c r="D264" i="7" a="1"/>
  <c r="D1424" i="7" a="1"/>
  <c r="AE1933" i="1" a="1"/>
  <c r="D1253" i="7" a="1"/>
  <c r="AH974" i="1" a="1"/>
  <c r="D1564" i="7" a="1"/>
  <c r="AD1184" i="1" a="1"/>
  <c r="AI793" i="1" a="1"/>
  <c r="AI457" i="1" a="1"/>
  <c r="X434" i="1" a="1"/>
  <c r="AE1481" i="1" a="1"/>
  <c r="AE938" i="1" a="1"/>
  <c r="AI568" i="1" a="1"/>
  <c r="AE2998" i="1" a="1"/>
  <c r="AI2939" i="1" a="1"/>
  <c r="D1090" i="7" a="1"/>
  <c r="AH3363" i="1" a="1"/>
  <c r="X2702" i="1" a="1"/>
  <c r="AH1679" i="1" a="1"/>
  <c r="AH1136" i="1" a="1"/>
  <c r="D1411" i="7" a="1"/>
  <c r="D639" i="7" a="1"/>
  <c r="AH2681" i="1" a="1"/>
  <c r="AI2571" i="1" a="1"/>
  <c r="AH139" i="1" a="1"/>
  <c r="AI1093" i="1" a="1"/>
  <c r="X1825" i="1" a="1"/>
  <c r="X296" i="1" a="1"/>
  <c r="AI3473" i="1" a="1"/>
  <c r="AD309" i="1" a="1"/>
  <c r="D2591" i="7" a="1"/>
  <c r="AE2343" i="1" a="1"/>
  <c r="AD667" i="1" a="1"/>
  <c r="AD1374" i="1" a="1"/>
  <c r="AH2085" i="1" a="1"/>
  <c r="D800" i="7" a="1"/>
  <c r="D2942" i="7" a="1"/>
  <c r="D1115" i="7" a="1"/>
  <c r="X546" i="1" a="1"/>
  <c r="AE2552" i="1" a="1"/>
  <c r="AE2589" i="1" a="1"/>
  <c r="AE1623" i="1" a="1"/>
  <c r="AD2122" i="1" a="1"/>
  <c r="X1328" i="1" a="1"/>
  <c r="AH233" i="1" a="1"/>
  <c r="D1935" i="7" a="1"/>
  <c r="AD889" i="1" a="1"/>
  <c r="AI246" i="1" a="1"/>
  <c r="D1349" i="7" a="1"/>
  <c r="AH1065" i="1" a="1"/>
  <c r="AD1179" i="1" a="1"/>
  <c r="X3105" i="1" a="1"/>
  <c r="X1790" i="1" a="1"/>
  <c r="AI553" i="1" a="1"/>
  <c r="D2568" i="7" a="1"/>
  <c r="D1209" i="7" a="1"/>
  <c r="D2221" i="7" a="1"/>
  <c r="AH1568" i="1" a="1"/>
  <c r="AI2999" i="1" a="1"/>
  <c r="AH3113" i="1" a="1"/>
  <c r="AI183" i="1" a="1"/>
  <c r="AD3160" i="1" a="1"/>
  <c r="AH2830" i="1" a="1"/>
  <c r="D2359" i="7" a="1"/>
  <c r="AI1110" i="1" a="1"/>
  <c r="AH2225" i="1" a="1"/>
  <c r="AI2709" i="1" a="1"/>
  <c r="AH2767" i="1" a="1"/>
  <c r="D342" i="7" a="1"/>
  <c r="AD1325" i="1" a="1"/>
  <c r="AH1286" i="1" a="1"/>
  <c r="AI1292" i="1" a="1"/>
  <c r="AH2774" i="1" a="1"/>
  <c r="AD2111" i="1" a="1"/>
  <c r="AE1997" i="1" a="1"/>
  <c r="AE2881" i="1" a="1"/>
  <c r="AI1166" i="1" a="1"/>
  <c r="AH485" i="1" a="1"/>
  <c r="AD3491" i="1" a="1"/>
  <c r="X2251" i="1" a="1"/>
  <c r="D895" i="7" a="1"/>
  <c r="AD725" i="1" a="1"/>
  <c r="AD3144" i="1" a="1"/>
  <c r="AE1107" i="1" a="1"/>
  <c r="AE3219" i="1" a="1"/>
  <c r="AH2074" i="1" a="1"/>
  <c r="AE2591" i="1" a="1"/>
  <c r="X1438" i="1" a="1"/>
  <c r="AD2781" i="1" a="1"/>
  <c r="D813" i="7" a="1"/>
  <c r="AD1527" i="1" a="1"/>
  <c r="AH1031" i="1" a="1"/>
  <c r="X1129" i="1" a="1"/>
  <c r="X2236" i="1" a="1"/>
  <c r="AE2758" i="1" a="1"/>
  <c r="AE2228" i="1" a="1"/>
  <c r="AI1514" i="1" a="1"/>
  <c r="AD2929" i="1" a="1"/>
  <c r="X986" i="1" a="1"/>
  <c r="AE1609" i="1" a="1"/>
  <c r="D449" i="7" a="1"/>
  <c r="D119" i="7" a="1"/>
  <c r="AE995" i="1" a="1"/>
  <c r="AE1652" i="1" a="1"/>
  <c r="D1652" i="7" a="1"/>
  <c r="D896" i="7" a="1"/>
  <c r="AI2556" i="1" a="1"/>
  <c r="AI3537" i="1" a="1"/>
  <c r="X3200" i="1" a="1"/>
  <c r="X3260" i="1" a="1"/>
  <c r="AI140" i="1" a="1"/>
  <c r="AH3389" i="1" a="1"/>
  <c r="X2619" i="1" a="1"/>
  <c r="AD2742" i="1" a="1"/>
  <c r="AE1297" i="1" a="1"/>
  <c r="AH239" i="1" a="1"/>
  <c r="AE603" i="1" a="1"/>
  <c r="AI1743" i="1" a="1"/>
  <c r="AH1100" i="1" a="1"/>
  <c r="AE1905" i="1" a="1"/>
  <c r="AI181" i="1" a="1"/>
  <c r="AD3315" i="1" a="1"/>
  <c r="AI2974" i="1" a="1"/>
  <c r="AH582" i="1" a="1"/>
  <c r="AH2554" i="1" a="1"/>
  <c r="AI2474" i="1" a="1"/>
  <c r="AD2912" i="1" a="1"/>
  <c r="AE195" i="1" a="1"/>
  <c r="D1108" i="7" a="1"/>
  <c r="AE2802" i="1" a="1"/>
  <c r="X2976" i="1" a="1"/>
  <c r="AH1923" i="1" a="1"/>
  <c r="D1527" i="7" a="1"/>
  <c r="AI2235" i="1" a="1"/>
  <c r="X3566" i="1" a="1"/>
  <c r="D829" i="7" a="1"/>
  <c r="AD1620" i="1" a="1"/>
  <c r="AI3275" i="1" a="1"/>
  <c r="X2773" i="1" a="1"/>
  <c r="AD1863" i="1" a="1"/>
  <c r="D891" i="7" a="1"/>
  <c r="AI2609" i="1" a="1"/>
  <c r="AI1155" i="1" a="1"/>
  <c r="AE2848" i="1" a="1"/>
  <c r="AH1356" i="1" a="1"/>
  <c r="D1646" i="7" a="1"/>
  <c r="D439" i="7" a="1"/>
  <c r="X1115" i="1" a="1"/>
  <c r="AH2241" i="1" a="1"/>
  <c r="X1395" i="1" a="1"/>
  <c r="AI2213" i="1" a="1"/>
  <c r="AD1968" i="1" a="1"/>
  <c r="AD1424" i="1" a="1"/>
  <c r="AE1092" i="1" a="1"/>
  <c r="X1056" i="1" a="1"/>
  <c r="AE3498" i="1" a="1"/>
  <c r="AE1659" i="1" a="1"/>
  <c r="D2473" i="7" a="1"/>
  <c r="AD2413" i="1" a="1"/>
  <c r="D101" i="7" a="1"/>
  <c r="AE218" i="1" a="1"/>
  <c r="AI1130" i="1" a="1"/>
  <c r="AH799" i="1" a="1"/>
  <c r="AH1382" i="1" a="1"/>
  <c r="AE3389" i="1" a="1"/>
  <c r="AI944" i="1" a="1"/>
  <c r="X2345" i="1" a="1"/>
  <c r="AE2156" i="1" a="1"/>
  <c r="AE906" i="1" a="1"/>
  <c r="AI2715" i="1" a="1"/>
  <c r="AD2759" i="1" a="1"/>
  <c r="D2390" i="7" a="1"/>
  <c r="AE1291" i="1" a="1"/>
  <c r="X2226" i="1" a="1"/>
  <c r="AD2552" i="1" a="1"/>
  <c r="AH657" i="1" a="1"/>
  <c r="AE161" i="1" a="1"/>
  <c r="D2509" i="7" a="1"/>
  <c r="AI325" i="1" a="1"/>
  <c r="AE2746" i="1" a="1"/>
  <c r="AI2887" i="1" a="1"/>
  <c r="AH241" i="1" a="1"/>
  <c r="AH1401" i="1" a="1"/>
  <c r="AI2951" i="1" a="1"/>
  <c r="X2448" i="1" a="1"/>
  <c r="AI417" i="1" a="1"/>
  <c r="AE668" i="1" a="1"/>
  <c r="X2283" i="1" a="1"/>
  <c r="AH3105" i="1" a="1"/>
  <c r="D71" i="7" a="1"/>
  <c r="AH1306" i="1" a="1"/>
  <c r="AI1321" i="1" a="1"/>
  <c r="AD1077" i="1" a="1"/>
  <c r="X1921" i="1" a="1"/>
  <c r="AE2352" i="1" a="1"/>
  <c r="AI350" i="1" a="1"/>
  <c r="AI1096" i="1" a="1"/>
  <c r="AI1558" i="1" a="1"/>
  <c r="AI1517" i="1" a="1"/>
  <c r="AD2697" i="1" a="1"/>
  <c r="AH3501" i="1" a="1"/>
  <c r="AH3211" i="1" a="1"/>
  <c r="AH579" i="1" a="1"/>
  <c r="AI1727" i="1" a="1"/>
  <c r="D124" i="7" a="1"/>
  <c r="AH428" i="1" a="1"/>
  <c r="AH140" i="1" a="1"/>
  <c r="D116" i="7" a="1"/>
  <c r="AD2950" i="1" a="1"/>
  <c r="D562" i="7" a="1"/>
  <c r="D1856" i="7" a="1"/>
  <c r="AD845" i="1" a="1"/>
  <c r="X1909" i="1" a="1"/>
  <c r="AD1877" i="1" a="1"/>
  <c r="AH2881" i="1" a="1"/>
  <c r="X2518" i="1" a="1"/>
  <c r="AE1691" i="1" a="1"/>
  <c r="D2616" i="7" a="1"/>
  <c r="AH309" i="1" a="1"/>
  <c r="AE2222" i="1" a="1"/>
  <c r="D529" i="7" a="1"/>
  <c r="D2981" i="7" a="1"/>
  <c r="X2957" i="1" a="1"/>
  <c r="X967" i="1" a="1"/>
  <c r="AE710" i="1" a="1"/>
  <c r="AE3514" i="1" a="1"/>
  <c r="X865" i="1" a="1"/>
  <c r="X1592" i="1" a="1"/>
  <c r="X707" i="1" a="1"/>
  <c r="AI1826" i="1" a="1"/>
  <c r="AE2092" i="1" a="1"/>
  <c r="AD1802" i="1" a="1"/>
  <c r="AH2674" i="1" a="1"/>
  <c r="AH2376" i="1" a="1"/>
  <c r="AD2902" i="1" a="1"/>
  <c r="AE783" i="1" a="1"/>
  <c r="AD2510" i="1" a="1"/>
  <c r="AH845" i="1" a="1"/>
  <c r="AI2341" i="1" a="1"/>
  <c r="AH1248" i="1" a="1"/>
  <c r="X3452" i="1" a="1"/>
  <c r="X2543" i="1" a="1"/>
  <c r="AH234" i="1" a="1"/>
  <c r="AI2204" i="1" a="1"/>
  <c r="AH2197" i="1" a="1"/>
  <c r="X1403" i="1" a="1"/>
  <c r="AD3048" i="1" a="1"/>
  <c r="D1897" i="7" a="1"/>
  <c r="AE1071" i="1" a="1"/>
  <c r="AD2632" i="1" a="1"/>
  <c r="AD604" i="1" a="1"/>
  <c r="D175" i="7" a="1"/>
  <c r="AH3462" i="1" a="1"/>
  <c r="AH1267" i="1" a="1"/>
  <c r="AE3561" i="1" a="1"/>
  <c r="X1382" i="1" a="1"/>
  <c r="AE1465" i="1" a="1"/>
  <c r="AD1337" i="1" a="1"/>
  <c r="AI258" i="1" a="1"/>
  <c r="AH1210" i="1" a="1"/>
  <c r="AH3220" i="1" a="1"/>
  <c r="D2527" i="7" a="1"/>
  <c r="D1825" i="7" a="1"/>
  <c r="AI1108" i="1" a="1"/>
  <c r="AH738" i="1" a="1"/>
  <c r="AH2199" i="1" a="1"/>
  <c r="D2587" i="7" a="1"/>
  <c r="AI626" i="1" a="1"/>
  <c r="D1829" i="7" a="1"/>
  <c r="AE1790" i="1" a="1"/>
  <c r="AH2366" i="1" a="1"/>
  <c r="X2524" i="1" a="1"/>
  <c r="AD320" i="1" a="1"/>
  <c r="X2340" i="1" a="1"/>
  <c r="X2208" i="1" a="1"/>
  <c r="D381" i="7" a="1"/>
  <c r="AD985" i="1" a="1"/>
  <c r="AD3502" i="1" a="1"/>
  <c r="AE2795" i="1" a="1"/>
  <c r="AE621" i="1" a="1"/>
  <c r="AI198" i="1" a="1"/>
  <c r="AE894" i="1" a="1"/>
  <c r="AE3359" i="1" a="1"/>
  <c r="AD2683" i="1" a="1"/>
  <c r="D2442" i="7" a="1"/>
  <c r="X872" i="1" a="1"/>
  <c r="AE3483" i="1" a="1"/>
  <c r="AH1984" i="1" a="1"/>
  <c r="AI1209" i="1" a="1"/>
  <c r="AD273" i="1" a="1"/>
  <c r="X2182" i="1" a="1"/>
  <c r="AI3035" i="1" a="1"/>
  <c r="AI1014" i="1" a="1"/>
  <c r="AD2375" i="1" a="1"/>
  <c r="AD2070" i="1" a="1"/>
  <c r="AI2820" i="1" a="1"/>
  <c r="AH2848" i="1" a="1"/>
  <c r="AD3239" i="1" a="1"/>
  <c r="AE1095" i="1" a="1"/>
  <c r="X216" i="1" a="1"/>
  <c r="AD611" i="1" a="1"/>
  <c r="AH1328" i="1" a="1"/>
  <c r="AD1961" i="1" a="1"/>
  <c r="AI960" i="1" a="1"/>
  <c r="AH2486" i="1" a="1"/>
  <c r="D1867" i="7" a="1"/>
  <c r="D2403" i="7" a="1"/>
  <c r="AH1019" i="1" a="1"/>
  <c r="AI1977" i="1" a="1"/>
  <c r="AI2006" i="1" a="1"/>
  <c r="D1914" i="7" a="1"/>
  <c r="AI2243" i="1" a="1"/>
  <c r="AI3009" i="1" a="1"/>
  <c r="D464" i="7" a="1"/>
  <c r="AE654" i="1" a="1"/>
  <c r="AD1444" i="1" a="1"/>
  <c r="AI3194" i="1" a="1"/>
  <c r="AI3282" i="1" a="1"/>
  <c r="AI2985" i="1" a="1"/>
  <c r="AD1107" i="1" a="1"/>
  <c r="X947" i="1" a="1"/>
  <c r="AI372" i="1" a="1"/>
  <c r="X2291" i="1" a="1"/>
  <c r="AI2242" i="1" a="1"/>
  <c r="AI937" i="1" a="1"/>
  <c r="AH2226" i="1" a="1"/>
  <c r="AI293" i="1" a="1"/>
  <c r="AD949" i="1" a="1"/>
  <c r="AD939" i="1" a="1"/>
  <c r="X457" i="1" a="1"/>
  <c r="AD718" i="1" a="1"/>
  <c r="AD2053" i="1" a="1"/>
  <c r="AE1110" i="1" a="1"/>
  <c r="AD330" i="1" a="1"/>
  <c r="AD3366" i="1" a="1"/>
  <c r="AD1244" i="1" a="1"/>
  <c r="AE2695" i="1" a="1"/>
  <c r="AI2869" i="1" a="1"/>
  <c r="AE292" i="1" a="1"/>
  <c r="AI2847" i="1" a="1"/>
  <c r="AI1467" i="1" a="1"/>
  <c r="AD3454" i="1" a="1"/>
  <c r="X2483" i="1" a="1"/>
  <c r="AD176" i="1" a="1"/>
  <c r="AH1904" i="1" a="1"/>
  <c r="AI1472" i="1" a="1"/>
  <c r="AE1477" i="1" a="1"/>
  <c r="AH2634" i="1" a="1"/>
  <c r="X1100" i="1" a="1"/>
  <c r="AH2050" i="1" a="1"/>
  <c r="AE1163" i="1" a="1"/>
  <c r="AI264" i="1" a="1"/>
  <c r="D2521" i="7" a="1"/>
  <c r="D750" i="7" a="1"/>
  <c r="AD1835" i="1" a="1"/>
  <c r="D937" i="7" a="1"/>
  <c r="AH457" i="1" a="1"/>
  <c r="D2120" i="7" a="1"/>
  <c r="X3137" i="1" a="1"/>
  <c r="AD3183" i="1" a="1"/>
  <c r="AI548" i="1" a="1"/>
  <c r="X1680" i="1" a="1"/>
  <c r="AE518" i="1" a="1"/>
  <c r="AD516" i="1" a="1"/>
  <c r="AE1808" i="1" a="1"/>
  <c r="AH1663" i="1" a="1"/>
  <c r="AH823" i="1" a="1"/>
  <c r="X2607" i="1" a="1"/>
  <c r="AH2697" i="1" a="1"/>
  <c r="AD943" i="1" a="1"/>
  <c r="AE3037" i="1" a="1"/>
  <c r="AD668" i="1" a="1"/>
  <c r="AE1917" i="1" a="1"/>
  <c r="D238" i="7" a="1"/>
  <c r="AH2880" i="1" a="1"/>
  <c r="AE2606" i="1" a="1"/>
  <c r="AI1502" i="1" a="1"/>
  <c r="X689" i="1" a="1"/>
  <c r="AD3107" i="1" a="1"/>
  <c r="AD3438" i="1" a="1"/>
  <c r="D2246" i="7" a="1"/>
  <c r="AH3156" i="1" a="1"/>
  <c r="D1518" i="7" a="1"/>
  <c r="AD2226" i="1" a="1"/>
  <c r="AE3231" i="1" a="1"/>
  <c r="AH2403" i="1" a="1"/>
  <c r="X585" i="1" a="1"/>
  <c r="AI2086" i="1" a="1"/>
  <c r="AD1492" i="1" a="1"/>
  <c r="AE3285" i="1" a="1"/>
  <c r="AH330" i="1" a="1"/>
  <c r="AE162" i="1" a="1"/>
  <c r="AI3193" i="1" a="1"/>
  <c r="AE387" i="1" a="1"/>
  <c r="AH2816" i="1" a="1"/>
  <c r="AH3531" i="1" a="1"/>
  <c r="AI1789" i="1" a="1"/>
  <c r="AI2517" i="1" a="1"/>
  <c r="D460" i="7" a="1"/>
  <c r="D2915" i="7" a="1"/>
  <c r="AI993" i="1" a="1"/>
  <c r="AE1626" i="1" a="1"/>
  <c r="AI2811" i="1" a="1"/>
  <c r="AI2028" i="1" a="1"/>
  <c r="AH633" i="1" a="1"/>
  <c r="X250" i="1" a="1"/>
  <c r="AD2164" i="1" a="1"/>
  <c r="AI316" i="1" a="1"/>
  <c r="AE2619" i="1" a="1"/>
  <c r="AH906" i="1" a="1"/>
  <c r="X3389" i="1" a="1"/>
  <c r="AH384" i="1" a="1"/>
  <c r="X1130" i="1" a="1"/>
  <c r="AH3447" i="1" a="1"/>
  <c r="X2525" i="1" a="1"/>
  <c r="D2710" i="7" a="1"/>
  <c r="AD2606" i="1" a="1"/>
  <c r="AD1028" i="1" a="1"/>
  <c r="AE3295" i="1" a="1"/>
  <c r="AD1785" i="1" a="1"/>
  <c r="AI1069" i="1" a="1"/>
  <c r="AI2497" i="1" a="1"/>
  <c r="AD3005" i="1" a="1"/>
  <c r="AI3010" i="1" a="1"/>
  <c r="AI2318" i="1" a="1"/>
  <c r="D2065" i="7" a="1"/>
  <c r="X1976" i="1" a="1"/>
  <c r="X1375" i="1" a="1"/>
  <c r="AI744" i="1" a="1"/>
  <c r="AE2601" i="1" a="1"/>
  <c r="AD380" i="1" a="1"/>
  <c r="AH1926" i="1" a="1"/>
  <c r="AE638" i="1" a="1"/>
  <c r="AE2016" i="1" a="1"/>
  <c r="D2469" i="7" a="1"/>
  <c r="X2781" i="1" a="1"/>
  <c r="AD3237" i="1" a="1"/>
  <c r="AE918" i="1" a="1"/>
  <c r="X3140" i="1" a="1"/>
  <c r="AD2292" i="1" a="1"/>
  <c r="AH1157" i="1" a="1"/>
  <c r="AE2840" i="1" a="1"/>
  <c r="AI2495" i="1" a="1"/>
  <c r="AH287" i="1" a="1"/>
  <c r="X3500" i="1" a="1"/>
  <c r="AE1301" i="1" a="1"/>
  <c r="AI2155" i="1" a="1"/>
  <c r="AE2782" i="1" a="1"/>
  <c r="AI622" i="1" a="1"/>
  <c r="X383" i="1" a="1"/>
  <c r="AE736" i="1" a="1"/>
  <c r="D2724" i="7" a="1"/>
  <c r="AE1898" i="1" a="1"/>
  <c r="X2476" i="1" a="1"/>
  <c r="AH2391" i="1" a="1"/>
  <c r="AE559" i="1" a="1"/>
  <c r="AE537" i="1" a="1"/>
  <c r="X2789" i="1" a="1"/>
  <c r="X2117" i="1" a="1"/>
  <c r="AE3168" i="1" a="1"/>
  <c r="AI2852" i="1" a="1"/>
  <c r="D1845" i="7" a="1"/>
  <c r="AH152" i="1" a="1"/>
  <c r="D2811" i="7" a="1"/>
  <c r="AH2831" i="1" a="1"/>
  <c r="AI2112" i="1" a="1"/>
  <c r="AE1663" i="1" a="1"/>
  <c r="AI2611" i="1" a="1"/>
  <c r="X2455" i="1" a="1"/>
  <c r="AI272" i="1" a="1"/>
  <c r="AE2875" i="1" a="1"/>
  <c r="X621" i="1" a="1"/>
  <c r="AI3525" i="1" a="1"/>
  <c r="AH2822" i="1" a="1"/>
  <c r="AE2151" i="1" a="1"/>
  <c r="AH1828" i="1" a="1"/>
  <c r="AE2482" i="1" a="1"/>
  <c r="AI1795" i="1" a="1"/>
  <c r="X2152" i="1" a="1"/>
  <c r="AE1523" i="1" a="1"/>
  <c r="AH1729" i="1" a="1"/>
  <c r="D2858" i="7" a="1"/>
  <c r="AH3192" i="1" a="1"/>
  <c r="AI2610" i="1" a="1"/>
  <c r="AE813" i="1" a="1"/>
  <c r="AH630" i="1" a="1"/>
  <c r="AH3456" i="1" a="1"/>
  <c r="D97" i="7" a="1"/>
  <c r="AI1990" i="1" a="1"/>
  <c r="D1338" i="7" a="1"/>
  <c r="X918" i="1" a="1"/>
  <c r="AE2496" i="1" a="1"/>
  <c r="AH401" i="1" a="1"/>
  <c r="X1842" i="1" a="1"/>
  <c r="AD3431" i="1" a="1"/>
  <c r="D1289" i="7" a="1"/>
  <c r="X2138" i="1" a="1"/>
  <c r="D471" i="7" a="1"/>
  <c r="D1143" i="7" a="1"/>
  <c r="AE3387" i="1" a="1"/>
  <c r="AD2184" i="1" a="1"/>
  <c r="AH2703" i="1" a="1"/>
  <c r="AD3025" i="1" a="1"/>
  <c r="AD2561" i="1" a="1"/>
  <c r="D1204" i="7" a="1"/>
  <c r="AE2283" i="1" a="1"/>
  <c r="AH3183" i="1" a="1"/>
  <c r="AH2846" i="1" a="1"/>
  <c r="AD872" i="1" a="1"/>
  <c r="AH280" i="1" a="1"/>
  <c r="D2348" i="7" a="1"/>
  <c r="AI1066" i="1" a="1"/>
  <c r="X3108" i="1" a="1"/>
  <c r="AI3484" i="1" a="1"/>
  <c r="AE2581" i="1" a="1"/>
  <c r="X3365" i="1" a="1"/>
  <c r="AE3426" i="1" a="1"/>
  <c r="AD1592" i="1" a="1"/>
  <c r="AE2697" i="1" a="1"/>
  <c r="AH3090" i="1" a="1"/>
  <c r="AE437" i="1" a="1"/>
  <c r="D1973" i="7" a="1"/>
  <c r="AH976" i="1" a="1"/>
  <c r="AD2095" i="1" a="1"/>
  <c r="AE278" i="1" a="1"/>
  <c r="AH2611" i="1" a="1"/>
  <c r="AI616" i="1" a="1"/>
  <c r="D2439" i="7" a="1"/>
  <c r="AH1799" i="1" a="1"/>
  <c r="AI2499" i="1" a="1"/>
  <c r="AI3134" i="1" a="1"/>
  <c r="AE2957" i="1" a="1"/>
  <c r="AE2261" i="1" a="1"/>
  <c r="X3255" i="1" a="1"/>
  <c r="AE2911" i="1" a="1"/>
  <c r="AE1835" i="1" a="1"/>
  <c r="AH2587" i="1" a="1"/>
  <c r="X1908" i="1" a="1"/>
  <c r="X516" i="1" a="1"/>
  <c r="AE3499" i="1" a="1"/>
  <c r="AI2443" i="1" a="1"/>
  <c r="AH2014" i="1" a="1"/>
  <c r="AD2724" i="1" a="1"/>
  <c r="AD2380" i="1" a="1"/>
  <c r="AI2774" i="1" a="1"/>
  <c r="D2248" i="7" a="1"/>
  <c r="D327" i="7" a="1"/>
  <c r="AI3095" i="1" a="1"/>
  <c r="X3096" i="1" a="1"/>
  <c r="X2411" i="1" a="1"/>
  <c r="AI1862" i="1" a="1"/>
  <c r="AE3417" i="1" a="1"/>
  <c r="AI141" i="1" a="1"/>
  <c r="X3075" i="1" a="1"/>
  <c r="AE479" i="1" a="1"/>
  <c r="D1287" i="7" a="1"/>
  <c r="AH2510" i="1" a="1"/>
  <c r="AE1358" i="1" a="1"/>
  <c r="AI1513" i="1" a="1"/>
  <c r="X837" i="1" a="1"/>
  <c r="AD288" i="1" a="1"/>
  <c r="D3005" i="7" a="1"/>
  <c r="D2010" i="7" a="1"/>
  <c r="AI2375" i="1" a="1"/>
  <c r="AI2406" i="1" a="1"/>
  <c r="AE2455" i="1" a="1"/>
  <c r="D1088" i="7" a="1"/>
  <c r="X3022" i="1" a="1"/>
  <c r="AD2998" i="1" a="1"/>
  <c r="AH3107" i="1" a="1"/>
  <c r="D2613" i="7" a="1"/>
  <c r="AI3157" i="1" a="1"/>
  <c r="AE2473" i="1" a="1"/>
  <c r="AD2261" i="1" a="1"/>
  <c r="X3557" i="1" a="1"/>
  <c r="D202" i="7" a="1"/>
  <c r="D1894" i="7" a="1"/>
  <c r="AH2653" i="1" a="1"/>
  <c r="AE3365" i="1" a="1"/>
  <c r="AE1246" i="1" a="1"/>
  <c r="D2655" i="7" a="1"/>
  <c r="AI1031" i="1" a="1"/>
  <c r="AD2938" i="1" a="1"/>
  <c r="AH484" i="1" a="1"/>
  <c r="AD2972" i="1" a="1"/>
  <c r="AH1787" i="1" a="1"/>
  <c r="AE1951" i="1" a="1"/>
  <c r="AH1438" i="1" a="1"/>
  <c r="AD2727" i="1" a="1"/>
  <c r="AD271" i="1" a="1"/>
  <c r="AD600" i="1" a="1"/>
  <c r="AD2304" i="1" a="1"/>
  <c r="AE2152" i="1" a="1"/>
  <c r="AH967" i="1" a="1"/>
  <c r="D2327" i="7" a="1"/>
  <c r="X2164" i="1" a="1"/>
  <c r="D541" i="7" a="1"/>
  <c r="AH3424" i="1" a="1"/>
  <c r="AH829" i="1" a="1"/>
  <c r="AI2803" i="1" a="1"/>
  <c r="AE2002" i="1" a="1"/>
  <c r="AE3196" i="1" a="1"/>
  <c r="AI3074" i="1" a="1"/>
  <c r="AE1130" i="1" a="1"/>
  <c r="AI217" i="1" a="1"/>
  <c r="D163" i="7" a="1"/>
  <c r="AE532" i="1" a="1"/>
  <c r="AE2272" i="1" a="1"/>
  <c r="D2552" i="7" a="1"/>
  <c r="AH1551" i="1" a="1"/>
  <c r="X969" i="1" a="1"/>
  <c r="X3285" i="1" a="1"/>
  <c r="X942" i="1" a="1"/>
  <c r="AH2758" i="1" a="1"/>
  <c r="D1785" i="7" a="1"/>
  <c r="X2294" i="1" a="1"/>
  <c r="D2202" i="7" a="1"/>
  <c r="AH1297" i="1" a="1"/>
  <c r="AH2473" i="1" a="1"/>
  <c r="D976" i="7" a="1"/>
  <c r="AI3493" i="1" a="1"/>
  <c r="AD486" i="1" a="1"/>
  <c r="AI1768" i="1" a="1"/>
  <c r="AD816" i="1" a="1"/>
  <c r="X3051" i="1" a="1"/>
  <c r="AD2984" i="1" a="1"/>
  <c r="AE2945" i="1" a="1"/>
  <c r="D2488" i="7" a="1"/>
  <c r="AE1558" i="1" a="1"/>
  <c r="AE1597" i="1" a="1"/>
  <c r="X3094" i="1" a="1"/>
  <c r="AI1623" i="1" a="1"/>
  <c r="X182" i="1" a="1"/>
  <c r="X1483" i="1" a="1"/>
  <c r="AH2405" i="1" a="1"/>
  <c r="D1340" i="7" a="1"/>
  <c r="AH3375" i="1" a="1"/>
  <c r="AH970" i="1" a="1"/>
  <c r="AI2980" i="1" a="1"/>
  <c r="X783" i="1" a="1"/>
  <c r="AI320" i="1" a="1"/>
  <c r="AH2849" i="1" a="1"/>
  <c r="AD2848" i="1" a="1"/>
  <c r="AD387" i="1" a="1"/>
  <c r="AD1119" i="1" a="1"/>
  <c r="AI319" i="1" a="1"/>
  <c r="AD2368" i="1" a="1"/>
  <c r="AE378" i="1" a="1"/>
  <c r="AI1883" i="1" a="1"/>
  <c r="AE1948" i="1" a="1"/>
  <c r="AD2109" i="1" a="1"/>
  <c r="D1523" i="7" a="1"/>
  <c r="AE3492" i="1" a="1"/>
  <c r="AI1912" i="1" a="1"/>
  <c r="AI1173" i="1" a="1"/>
  <c r="AD586" i="1" a="1"/>
  <c r="X826" i="1" a="1"/>
  <c r="D793" i="7" a="1"/>
  <c r="X2192" i="1" a="1"/>
  <c r="AH1337" i="1" a="1"/>
  <c r="AI621" i="1" a="1"/>
  <c r="AH2235" i="1" a="1"/>
  <c r="AE3223" i="1" a="1"/>
  <c r="X1604" i="1" a="1"/>
  <c r="AD1320" i="1" a="1"/>
  <c r="AH736" i="1" a="1"/>
  <c r="AD2663" i="1" a="1"/>
  <c r="AI1072" i="1" a="1"/>
  <c r="AH501" i="1" a="1"/>
  <c r="AE1679" i="1" a="1"/>
  <c r="AD3251" i="1" a="1"/>
  <c r="X2225" i="1" a="1"/>
  <c r="AE1065" i="1" a="1"/>
  <c r="AD2461" i="1" a="1"/>
  <c r="AD1390" i="1" a="1"/>
  <c r="D2300" i="7" a="1"/>
  <c r="X1655" i="1" a="1"/>
  <c r="AH941" i="1" a="1"/>
  <c r="AH1535" i="1" a="1"/>
  <c r="AH839" i="1" a="1"/>
  <c r="X282" i="1" a="1"/>
  <c r="AH2601" i="1" a="1"/>
  <c r="AE804" i="1" a="1"/>
  <c r="AD2169" i="1" a="1"/>
  <c r="X2552" i="1" a="1"/>
  <c r="AD1854" i="1" a="1"/>
  <c r="AE160" i="1" a="1"/>
  <c r="AD1297" i="1" a="1"/>
  <c r="AH328" i="1" a="1"/>
  <c r="AD2805" i="1" a="1"/>
  <c r="AH3331" i="1" a="1"/>
  <c r="D1707" i="7" a="1"/>
  <c r="AD922" i="1" a="1"/>
  <c r="AE273" i="1" a="1"/>
  <c r="AD1521" i="1" a="1"/>
  <c r="X2777" i="1" a="1"/>
  <c r="X1745" i="1" a="1"/>
  <c r="AH204" i="1" a="1"/>
  <c r="AI2393" i="1" a="1"/>
  <c r="D2705" i="7" a="1"/>
  <c r="X188" i="1" a="1"/>
  <c r="AH3227" i="1" a="1"/>
  <c r="AE1119" i="1" a="1"/>
  <c r="AE2246" i="1" a="1"/>
  <c r="X2570" i="1" a="1"/>
  <c r="D2926" i="7" a="1"/>
  <c r="X1776" i="1" a="1"/>
  <c r="AH2517" i="1" a="1"/>
  <c r="AH1597" i="1" a="1"/>
  <c r="AD481" i="1" a="1"/>
  <c r="AI2226" i="1" a="1"/>
  <c r="AI1205" i="1" a="1"/>
  <c r="AE2476" i="1" a="1"/>
  <c r="AE1382" i="1" a="1"/>
  <c r="AE241" i="1" a="1"/>
  <c r="AD1049" i="1" a="1"/>
  <c r="AE2269" i="1" a="1"/>
  <c r="AH1728" i="1" a="1"/>
  <c r="X914" i="1" a="1"/>
  <c r="D651" i="7" a="1"/>
  <c r="AE1055" i="1" a="1"/>
  <c r="AD2969" i="1" a="1"/>
  <c r="AH2913" i="1" a="1"/>
  <c r="AI2335" i="1" a="1"/>
  <c r="AE320" i="1" a="1"/>
  <c r="D2299" i="7" a="1"/>
  <c r="D827" i="7" a="1"/>
  <c r="AD3246" i="1" a="1"/>
  <c r="AD954" i="1" a="1"/>
  <c r="AH255" i="1" a="1"/>
  <c r="AD2012" i="1" a="1"/>
  <c r="X2418" i="1" a="1"/>
  <c r="X3424" i="1" a="1"/>
  <c r="AD2055" i="1" a="1"/>
  <c r="AD2543" i="1" a="1"/>
  <c r="X3514" i="1" a="1"/>
  <c r="AI386" i="1" a="1"/>
  <c r="AI274" i="1" a="1"/>
  <c r="AD254" i="1" a="1"/>
  <c r="AI852" i="1" a="1"/>
  <c r="AE266" i="1" a="1"/>
  <c r="AE1662" i="1" a="1"/>
  <c r="D1492" i="7" a="1"/>
  <c r="D576" i="7" a="1"/>
  <c r="AD1493" i="1" a="1"/>
  <c r="AD2819" i="1" a="1"/>
  <c r="X413" i="1" a="1"/>
  <c r="AH1450" i="1" a="1"/>
  <c r="AE885" i="1" a="1"/>
  <c r="AH1790" i="1" a="1"/>
  <c r="AD1836" i="1" a="1"/>
  <c r="AD2751" i="1" a="1"/>
  <c r="AI1827" i="1" a="1"/>
  <c r="AI1187" i="1" a="1"/>
  <c r="AE711" i="1" a="1"/>
  <c r="AD3156" i="1" a="1"/>
  <c r="AD2830" i="1" a="1"/>
  <c r="D2910" i="7" a="1"/>
  <c r="AH2010" i="1" a="1"/>
  <c r="AD2023" i="1" a="1"/>
  <c r="AD3125" i="1" a="1"/>
  <c r="AE1492" i="1" a="1"/>
  <c r="AH586" i="1" a="1"/>
  <c r="X3251" i="1" a="1"/>
  <c r="D253" i="7" a="1"/>
  <c r="X1512" i="1" a="1"/>
  <c r="AE280" i="1" a="1"/>
  <c r="AE1136" i="1" a="1"/>
  <c r="X3506" i="1" a="1"/>
  <c r="D2025" i="7" a="1"/>
  <c r="AI1540" i="1" a="1"/>
  <c r="AH2815" i="1" a="1"/>
  <c r="AE2483" i="1" a="1"/>
  <c r="AD1546" i="1" a="1"/>
  <c r="AH1659" i="1" a="1"/>
  <c r="AI288" i="1" a="1"/>
  <c r="AI2849" i="1" a="1"/>
  <c r="AE904" i="1" a="1"/>
  <c r="X529" i="1" a="1"/>
  <c r="AE2495" i="1" a="1"/>
  <c r="AI3000" i="1" a="1"/>
  <c r="AI2529" i="1" a="1"/>
  <c r="D1738" i="7" a="1"/>
  <c r="AH724" i="1" a="1"/>
  <c r="AH1154" i="1" a="1"/>
  <c r="AE663" i="1" a="1"/>
  <c r="X501" i="1" a="1"/>
  <c r="AI726" i="1" a="1"/>
  <c r="D2478" i="7" a="1"/>
  <c r="AE3100" i="1" a="1"/>
  <c r="X2096" i="1" a="1"/>
  <c r="X2228" i="1" a="1"/>
  <c r="AI2295" i="1" a="1"/>
  <c r="X2881" i="1" a="1"/>
  <c r="D1201" i="7" a="1"/>
  <c r="AH1951" i="1" a="1"/>
  <c r="AH535" i="1" a="1"/>
  <c r="AI2133" i="1" a="1"/>
  <c r="AD2531" i="1" a="1"/>
  <c r="AH3387" i="1" a="1"/>
  <c r="AE523" i="1" a="1"/>
  <c r="AE2448" i="1" a="1"/>
  <c r="X3250" i="1" a="1"/>
  <c r="AI387" i="1" a="1"/>
  <c r="D802" i="7" a="1"/>
  <c r="X739" i="1" a="1"/>
  <c r="AD2922" i="1" a="1"/>
  <c r="AH1325" i="1" a="1"/>
  <c r="AI3238" i="1" a="1"/>
  <c r="AH1158" i="1" a="1"/>
  <c r="AI950" i="1" a="1"/>
  <c r="AI796" i="1" a="1"/>
  <c r="AI3218" i="1" a="1"/>
  <c r="AD2272" i="1" a="1"/>
  <c r="X1752" i="1" a="1"/>
  <c r="AD318" i="1" a="1"/>
  <c r="AE1207" i="1" a="1"/>
  <c r="AI533" i="1" a="1"/>
  <c r="AI2622" i="1" a="1"/>
  <c r="D48" i="7" a="1"/>
  <c r="D2045" i="7" a="1"/>
  <c r="AE1333" i="1" a="1"/>
  <c r="AH3193" i="1" a="1"/>
  <c r="AD633" i="1" a="1"/>
  <c r="X1513" i="1" a="1"/>
  <c r="AI2516" i="1" a="1"/>
  <c r="AD826" i="1" a="1"/>
  <c r="AI2520" i="1" a="1"/>
  <c r="AH3580" i="1" a="1"/>
  <c r="AD522" i="1" a="1"/>
  <c r="D1077" i="7" a="1"/>
  <c r="AE1379" i="1" a="1"/>
  <c r="AI684" i="1" a="1"/>
  <c r="D2322" i="7" a="1"/>
  <c r="X3426" i="1" a="1"/>
  <c r="AH1115" i="1" a="1"/>
  <c r="AI3409" i="1" a="1"/>
  <c r="D862" i="7" a="1"/>
  <c r="AE1083" i="1" a="1"/>
  <c r="AH2142" i="1" a="1"/>
  <c r="AH483" i="1" a="1"/>
  <c r="X1486" i="1" a="1"/>
  <c r="AI3498" i="1" a="1"/>
  <c r="AH1028" i="1" a="1"/>
  <c r="AI2783" i="1" a="1"/>
  <c r="X225" i="1" a="1"/>
  <c r="X2268" i="1" a="1"/>
  <c r="AH2872" i="1" a="1"/>
  <c r="AE2208" i="1" a="1"/>
  <c r="AE3002" i="1" a="1"/>
  <c r="AE2122" i="1" a="1"/>
  <c r="AH532" i="1" a="1"/>
  <c r="AE1721" i="1" a="1"/>
  <c r="AD1919" i="1" a="1"/>
  <c r="AD2328" i="1" a="1"/>
  <c r="D2729" i="7" a="1"/>
  <c r="AH1102" i="1" a="1"/>
  <c r="AI486" i="1" a="1"/>
  <c r="AE2539" i="1" a="1"/>
  <c r="X2641" i="1" a="1"/>
  <c r="AH2702" i="1" a="1"/>
  <c r="AE810" i="1" a="1"/>
  <c r="AD1186" i="1" a="1"/>
  <c r="X1306" i="1" a="1"/>
  <c r="AD2992" i="1" a="1"/>
  <c r="AD3039" i="1" a="1"/>
  <c r="AI668" i="1" a="1"/>
  <c r="AI3338" i="1" a="1"/>
  <c r="AI3101" i="1" a="1"/>
  <c r="AI1739" i="1" a="1"/>
  <c r="AE3048" i="1" a="1"/>
  <c r="D974" i="7" a="1"/>
  <c r="AI1212" i="1" a="1"/>
  <c r="D591" i="7" a="1"/>
  <c r="AE2675" i="1" a="1"/>
  <c r="AH283" i="1" a="1"/>
  <c r="D1417" i="7" a="1"/>
  <c r="AE2587" i="1" a="1"/>
  <c r="AD702" i="1" a="1"/>
  <c r="AE2742" i="1" a="1"/>
  <c r="D490" i="7" a="1"/>
  <c r="AH2976" i="1" a="1"/>
  <c r="AD434" i="1" a="1"/>
  <c r="AH1432" i="1" a="1"/>
  <c r="AI3082" i="1" a="1"/>
  <c r="D1971" i="7" a="1"/>
  <c r="AI3316" i="1" a="1"/>
  <c r="AE1391" i="1" a="1"/>
  <c r="AE245" i="1" a="1"/>
  <c r="AE1293" i="1" a="1"/>
  <c r="D2450" i="7" a="1"/>
  <c r="AD1333" i="1" a="1"/>
  <c r="AH2054" i="1" a="1"/>
  <c r="AE2703" i="1" a="1"/>
  <c r="D646" i="7" a="1"/>
  <c r="X1814" i="1" a="1"/>
  <c r="AH1911" i="1" a="1"/>
  <c r="AD1901" i="1" a="1"/>
  <c r="AH3170" i="1" a="1"/>
  <c r="AD159" i="1" a="1"/>
  <c r="D324" i="7" a="1"/>
  <c r="X2876" i="1" a="1"/>
  <c r="AE1799" i="1" a="1"/>
  <c r="AH324" i="1" a="1"/>
  <c r="AI780" i="1" a="1"/>
  <c r="X1627" i="1" a="1"/>
  <c r="AE2536" i="1" a="1"/>
  <c r="D2684" i="7" a="1"/>
  <c r="X539" i="1" a="1"/>
  <c r="D2770" i="7" a="1"/>
  <c r="X2396" i="1" a="1"/>
  <c r="AE1451" i="1" a="1"/>
  <c r="D543" i="7" a="1"/>
  <c r="AD1793" i="1" a="1"/>
  <c r="X2063" i="1" a="1"/>
  <c r="AI774" i="1" a="1"/>
  <c r="D1241" i="7" a="1"/>
  <c r="AI3539" i="1" a="1"/>
  <c r="AH1172" i="1" a="1"/>
  <c r="AH1064" i="1" a="1"/>
  <c r="AH2821" i="1" a="1"/>
  <c r="AI3179" i="1" a="1"/>
  <c r="AI2596" i="1" a="1"/>
  <c r="AI930" i="1" a="1"/>
  <c r="AD3041" i="1" a="1"/>
  <c r="AI3114" i="1" a="1"/>
  <c r="AD946" i="1" a="1"/>
  <c r="D1609" i="7" a="1"/>
  <c r="AD1246" i="1" a="1"/>
  <c r="AI669" i="1" a="1"/>
  <c r="D528" i="7" a="1"/>
  <c r="AD2195" i="1" a="1"/>
  <c r="AE2150" i="1" a="1"/>
  <c r="X2248" i="1" a="1"/>
  <c r="D2466" i="7" a="1"/>
  <c r="AD2776" i="1" a="1"/>
  <c r="AI805" i="1" a="1"/>
  <c r="AH193" i="1" a="1"/>
  <c r="AD833" i="1" a="1"/>
  <c r="AH371" i="1" a="1"/>
  <c r="AD546" i="1" a="1"/>
  <c r="AD1227" i="1" a="1"/>
  <c r="D588" i="7" a="1"/>
  <c r="AI1653" i="1" a="1"/>
  <c r="AE3517" i="1" a="1"/>
  <c r="AH251" i="1" a="1"/>
  <c r="AD3142" i="1" a="1"/>
  <c r="AD2330" i="1" a="1"/>
  <c r="AD636" i="1" a="1"/>
  <c r="AE1619" i="1" a="1"/>
  <c r="AE1614" i="1" a="1"/>
  <c r="D2884" i="7" a="1"/>
  <c r="X346" i="1" a="1"/>
  <c r="AH2156" i="1" a="1"/>
  <c r="AI3181" i="1" a="1"/>
  <c r="X466" i="1" a="1"/>
  <c r="AI2024" i="1" a="1"/>
  <c r="AE2458" i="1" a="1"/>
  <c r="AE3057" i="1" a="1"/>
  <c r="D237" i="7" a="1"/>
  <c r="AH619" i="1" a="1"/>
  <c r="X1083" i="1" a="1"/>
  <c r="D394" i="7" a="1"/>
  <c r="D1622" i="7" a="1"/>
  <c r="AD1435" i="1" a="1"/>
  <c r="D2756" i="7" a="1"/>
  <c r="AI212" i="1" a="1"/>
  <c r="AI219" i="1" a="1"/>
  <c r="D159" i="7" a="1"/>
  <c r="X1961" i="1" a="1"/>
  <c r="AI2643" i="1" a="1"/>
  <c r="AE2093" i="1" a="1"/>
  <c r="D387" i="7" a="1"/>
  <c r="AD1253" i="1" a="1"/>
  <c r="AD612" i="1" a="1"/>
  <c r="AD932" i="1" a="1"/>
  <c r="D2432" i="7" a="1"/>
  <c r="AH2515" i="1" a="1"/>
  <c r="AD1181" i="1" a="1"/>
  <c r="AE1435" i="1" a="1"/>
  <c r="AI1221" i="1" a="1"/>
  <c r="AE2024" i="1" a="1"/>
  <c r="AI1809" i="1" a="1"/>
  <c r="AD2517" i="1" a="1"/>
  <c r="AH3386" i="1" a="1"/>
  <c r="AI2775" i="1" a="1"/>
  <c r="AH2740" i="1" a="1"/>
  <c r="X3574" i="1" a="1"/>
  <c r="AI436" i="1" a="1"/>
  <c r="AD2536" i="1" a="1"/>
  <c r="X1546" i="1" a="1"/>
  <c r="AD707" i="1" a="1"/>
  <c r="X227" i="1" a="1"/>
  <c r="AH2455" i="1" a="1"/>
  <c r="AI1065" i="1" a="1"/>
  <c r="AE1033" i="1" a="1"/>
  <c r="AD1180" i="1" a="1"/>
  <c r="AD3193" i="1" a="1"/>
  <c r="AD2595" i="1" a="1"/>
  <c r="AH3499" i="1" a="1"/>
  <c r="D2090" i="7" a="1"/>
  <c r="AE717" i="1" a="1"/>
  <c r="AD1921" i="1" a="1"/>
  <c r="X1746" i="1" a="1"/>
  <c r="AD3417" i="1" a="1"/>
  <c r="AH2212" i="1" a="1"/>
  <c r="AH2442" i="1" a="1"/>
  <c r="D1684" i="7" a="1"/>
  <c r="AH434" i="1" a="1"/>
  <c r="X3217" i="1" a="1"/>
  <c r="AH816" i="1" a="1"/>
  <c r="AH2914" i="1" a="1"/>
  <c r="AI2320" i="1" a="1"/>
  <c r="X556" i="1" a="1"/>
  <c r="AD690" i="1" a="1"/>
  <c r="X977" i="1" a="1"/>
  <c r="AI1241" i="1" a="1"/>
  <c r="AI3477" i="1" a="1"/>
  <c r="AI561" i="1" a="1"/>
  <c r="X385" i="1" a="1"/>
  <c r="D903" i="7" a="1"/>
  <c r="AH3007" i="1" a="1"/>
  <c r="D2585" i="7" a="1"/>
  <c r="AD2465" i="1" a="1"/>
  <c r="AE2133" i="1" a="1"/>
  <c r="D438" i="7" a="1"/>
  <c r="AH1374" i="1" a="1"/>
  <c r="AH462" i="1" a="1"/>
  <c r="AE2668" i="1" a="1"/>
  <c r="AH2045" i="1" a="1"/>
  <c r="AI3046" i="1" a="1"/>
  <c r="AH603" i="1" a="1"/>
  <c r="AD908" i="1" a="1"/>
  <c r="AE1302" i="1" a="1"/>
  <c r="D2971" i="7" a="1"/>
  <c r="AE563" i="1" a="1"/>
  <c r="AI2163" i="1" a="1"/>
  <c r="AD2675" i="1" a="1"/>
  <c r="AE3108" i="1" a="1"/>
  <c r="X1616" i="1" a="1"/>
  <c r="AH202" i="1" a="1"/>
  <c r="AH3308" i="1" a="1"/>
  <c r="AD1825" i="1" a="1"/>
  <c r="D1596" i="7" a="1"/>
  <c r="AH607" i="1" a="1"/>
  <c r="AH320" i="1" a="1"/>
  <c r="X1172" i="1" a="1"/>
  <c r="AH2164" i="1" a="1"/>
  <c r="AI2071" i="1" a="1"/>
  <c r="AI3265" i="1" a="1"/>
  <c r="D1809" i="7" a="1"/>
  <c r="AH2419" i="1" a="1"/>
  <c r="AD738" i="1" a="1"/>
  <c r="AD453" i="1" a="1"/>
  <c r="AI1603" i="1" a="1"/>
  <c r="D799" i="7" a="1"/>
  <c r="AE486" i="1" a="1"/>
  <c r="AH3483" i="1" a="1"/>
  <c r="AH3039" i="1" a="1"/>
  <c r="AI1034" i="1" a="1"/>
  <c r="AD3387" i="1" a="1"/>
  <c r="AH1345" i="1" a="1"/>
  <c r="AI811" i="1" a="1"/>
  <c r="AH1379" i="1" a="1"/>
  <c r="AI1794" i="1" a="1"/>
  <c r="AE168" i="1" a="1"/>
  <c r="AI631" i="1" a="1"/>
  <c r="X592" i="1" a="1"/>
  <c r="AE780" i="1" a="1"/>
  <c r="D2876" i="7" a="1"/>
  <c r="X3233" i="1" a="1"/>
  <c r="AD1721" i="1" a="1"/>
  <c r="AE2073" i="1" a="1"/>
  <c r="X2095" i="1" a="1"/>
  <c r="AH2875" i="1" a="1"/>
  <c r="X1669" i="1" a="1"/>
  <c r="D841" i="7" a="1"/>
  <c r="AD1055" i="1" a="1"/>
  <c r="D511" i="7" a="1"/>
  <c r="AD2886" i="1" a="1"/>
  <c r="AD607" i="1" a="1"/>
  <c r="AH1808" i="1" a="1"/>
  <c r="D450" i="7" a="1"/>
  <c r="AH3108" i="1" a="1"/>
  <c r="X2203" i="1" a="1"/>
  <c r="AH526" i="1" a="1"/>
  <c r="AE1416" i="1" a="1"/>
  <c r="AE3180" i="1" a="1"/>
  <c r="X2534" i="1" a="1"/>
  <c r="D2305" i="7" a="1"/>
  <c r="AH2732" i="1" a="1"/>
  <c r="AD3369" i="1" a="1"/>
  <c r="AE1791" i="1" a="1"/>
  <c r="AH1908" i="1" a="1"/>
  <c r="AI1334" i="1" a="1"/>
  <c r="D803" i="7" a="1"/>
  <c r="AH726" i="1" a="1"/>
  <c r="X2414" i="1" a="1"/>
  <c r="AE740" i="1" a="1"/>
  <c r="D2721" i="7" a="1"/>
  <c r="D1145" i="7" a="1"/>
  <c r="AI712" i="1" a="1"/>
  <c r="AI2153" i="1" a="1"/>
  <c r="AH453" i="1" a="1"/>
  <c r="AI1307" i="1" a="1"/>
  <c r="X1509" i="1" a="1"/>
  <c r="X1910" i="1" a="1"/>
  <c r="AI1788" i="1" a="1"/>
  <c r="X1164" i="1" a="1"/>
  <c r="D2539" i="7" a="1"/>
  <c r="AH1610" i="1" a="1"/>
  <c r="AH1303" i="1" a="1"/>
  <c r="AD3412" i="1" a="1"/>
  <c r="X1667" i="1" a="1"/>
  <c r="X2239" i="1" a="1"/>
  <c r="D1980" i="7" a="1"/>
  <c r="AD2859" i="1" a="1"/>
  <c r="AD950" i="1" a="1"/>
  <c r="D936" i="7" a="1"/>
  <c r="AE2872" i="1" a="1"/>
  <c r="AD2760" i="1" a="1"/>
  <c r="X3497" i="1" a="1"/>
  <c r="AE139" i="1" a="1"/>
  <c r="D784" i="7" a="1"/>
  <c r="AE2710" i="1" a="1"/>
  <c r="D1650" i="7" a="1"/>
  <c r="X1957" i="1" a="1"/>
  <c r="AE3332" i="1" a="1"/>
  <c r="AH163" i="1" a="1"/>
  <c r="X1119" i="1" a="1"/>
  <c r="AE3221" i="1" a="1"/>
  <c r="AH3221" i="1" a="1"/>
  <c r="AE3193" i="1" a="1"/>
  <c r="X2644" i="1" a="1"/>
  <c r="AI1620" i="1" a="1"/>
  <c r="AD3055" i="1" a="1"/>
  <c r="AE1028" i="1" a="1"/>
  <c r="AH3431" i="1" a="1"/>
  <c r="AD2205" i="1" a="1"/>
  <c r="AE3171" i="1" a="1"/>
  <c r="X720" i="1" a="1"/>
  <c r="AE552" i="1" a="1"/>
  <c r="AE2164" i="1" a="1"/>
  <c r="AE2123" i="1" a="1"/>
  <c r="AD631" i="1" a="1"/>
  <c r="AI3086" i="1" a="1"/>
  <c r="AI2816" i="1" a="1"/>
  <c r="D640" i="7" a="1"/>
  <c r="AD1171" i="1" a="1"/>
  <c r="D1574" i="7" a="1"/>
  <c r="AE1858" i="1" a="1"/>
  <c r="AH2671" i="1" a="1"/>
  <c r="AH1802" i="1" a="1"/>
  <c r="AH2321" i="1" a="1"/>
  <c r="D2887" i="7" a="1"/>
  <c r="AH2928" i="1" a="1"/>
  <c r="AH259" i="1" a="1"/>
  <c r="X877" i="1" a="1"/>
  <c r="AD412" i="1" a="1"/>
  <c r="X1456" i="1" a="1"/>
  <c r="D1607" i="7" a="1"/>
  <c r="AD328" i="1" a="1"/>
  <c r="AH2418" i="1" a="1"/>
  <c r="AI3220" i="1" a="1"/>
  <c r="D1675" i="7" a="1"/>
  <c r="AH725" i="1" a="1"/>
  <c r="AI2540" i="1" a="1"/>
  <c r="AH2392" i="1" a="1"/>
  <c r="AI2566" i="1" a="1"/>
  <c r="AD3427" i="1" a="1"/>
  <c r="D2885" i="7" a="1"/>
  <c r="AD2816" i="1" a="1"/>
  <c r="X2393" i="1" a="1"/>
  <c r="D3004" i="7" a="1"/>
  <c r="AD567" i="1" a="1"/>
  <c r="D2636" i="7" a="1"/>
  <c r="D2004" i="7" a="1"/>
  <c r="D582" i="7" a="1"/>
  <c r="AH1655" i="1" a="1"/>
  <c r="X2237" i="1" a="1"/>
  <c r="AI1139" i="1" a="1"/>
  <c r="AE722" i="1" a="1"/>
  <c r="AH1718" i="1" a="1"/>
  <c r="AI2483" i="1" a="1"/>
  <c r="AE2674" i="1" a="1"/>
  <c r="AD619" i="1" a="1"/>
  <c r="AE127" i="1" a="1"/>
  <c r="AH2396" i="1" a="1"/>
  <c r="AD1438" i="1" a="1"/>
  <c r="AD3414" i="1" a="1"/>
  <c r="AH1816" i="1" a="1"/>
  <c r="AI1824" i="1" a="1"/>
  <c r="AD1102" i="1" a="1"/>
  <c r="AD739" i="1" a="1"/>
  <c r="X1734" i="1" a="1"/>
  <c r="D1085" i="7" a="1"/>
  <c r="AI2537" i="1" a="1"/>
  <c r="AH1662" i="1" a="1"/>
  <c r="AH1109" i="1" a="1"/>
  <c r="AI3497" i="1" a="1"/>
  <c r="D2681" i="7" a="1"/>
  <c r="AD1064" i="1" a="1"/>
  <c r="D1110" i="7" a="1"/>
  <c r="AH530" i="1" a="1"/>
  <c r="X2508" i="1" a="1"/>
  <c r="AH490" i="1" a="1"/>
  <c r="AH872" i="1" a="1"/>
  <c r="D536" i="7" a="1"/>
  <c r="X853" i="1" a="1"/>
  <c r="AH936" i="1" a="1"/>
  <c r="AI235" i="1" a="1"/>
  <c r="D1232" i="7" a="1"/>
  <c r="AH1877" i="1" a="1"/>
  <c r="AI2052" i="1" a="1"/>
  <c r="AI735" i="1" a="1"/>
  <c r="X3400" i="1" a="1"/>
  <c r="AE1133" i="1" a="1"/>
  <c r="AI2100" i="1" a="1"/>
  <c r="D2434" i="7" a="1"/>
  <c r="X2297" i="1" a="1"/>
  <c r="AD1662" i="1" a="1"/>
  <c r="AI2509" i="1" a="1"/>
  <c r="AI1864" i="1" a="1"/>
  <c r="AE456" i="1" a="1"/>
  <c r="AH477" i="1" a="1"/>
  <c r="X3571" i="1" a="1"/>
  <c r="D487" i="7" a="1"/>
  <c r="AD1701" i="1" a="1"/>
  <c r="X1540" i="1" a="1"/>
  <c r="D2259" i="7" a="1"/>
  <c r="AE1579" i="1" a="1"/>
  <c r="X3301" i="1" a="1"/>
  <c r="AD480" i="1" a="1"/>
  <c r="AH620" i="1" a="1"/>
  <c r="AI3427" i="1" a="1"/>
  <c r="AD820" i="1" a="1"/>
  <c r="AE1267" i="1" a="1"/>
  <c r="AI725" i="1" a="1"/>
  <c r="D2963" i="7" a="1"/>
  <c r="X326" i="1" a="1"/>
  <c r="AI2931" i="1" a="1"/>
  <c r="X196" i="1" a="1"/>
  <c r="D687" i="7" a="1"/>
  <c r="AE3526" i="1" a="1"/>
  <c r="AH1666" i="1" a="1"/>
  <c r="AI1286" i="1" a="1"/>
  <c r="D894" i="7" a="1"/>
  <c r="AI3352" i="1" a="1"/>
  <c r="AI1000" i="1" a="1"/>
  <c r="AI929" i="1" a="1"/>
  <c r="AH196" i="1" a="1"/>
  <c r="X1939" i="1" a="1"/>
  <c r="AD3264" i="1" a="1"/>
  <c r="AI3569" i="1" a="1"/>
  <c r="X261" i="1" a="1"/>
  <c r="AI1050" i="1" a="1"/>
  <c r="AD2655" i="1" a="1"/>
  <c r="AI608" i="1" a="1"/>
  <c r="AE3087" i="1" a="1"/>
  <c r="AH2659" i="1" a="1"/>
  <c r="AE490" i="1" a="1"/>
  <c r="AE3506" i="1" a="1"/>
  <c r="AH1557" i="1" a="1"/>
  <c r="AH2922" i="1" a="1"/>
  <c r="AI2166" i="1" a="1"/>
  <c r="AE724" i="1" a="1"/>
  <c r="AD1106" i="1" a="1"/>
  <c r="AE3451" i="1" a="1"/>
  <c r="AD2320" i="1" a="1"/>
  <c r="AI1836" i="1" a="1"/>
  <c r="AD1714" i="1" a="1"/>
  <c r="D154" i="7" a="1"/>
  <c r="AD3081" i="1" a="1"/>
  <c r="AD3091" i="1" a="1"/>
  <c r="X2921" i="1" a="1"/>
  <c r="AI2685" i="1" a="1"/>
  <c r="X3315" i="1" a="1"/>
  <c r="X1165" i="1" a="1"/>
  <c r="AE318" i="1" a="1"/>
  <c r="D345" i="7" a="1"/>
  <c r="AI3355" i="1" a="1"/>
  <c r="AH2598" i="1" a="1"/>
  <c r="AE1303" i="1" a="1"/>
  <c r="AH621" i="1" a="1"/>
  <c r="AI473" i="1" a="1"/>
  <c r="X1535" i="1" a="1"/>
  <c r="D2136" i="7" a="1"/>
  <c r="D1381" i="7" a="1"/>
  <c r="AE1746" i="1" a="1"/>
  <c r="AH2986" i="1" a="1"/>
  <c r="AD925" i="1" a="1"/>
  <c r="AD982" i="1" a="1"/>
  <c r="AD1340" i="1" a="1"/>
  <c r="D1920" i="7" a="1"/>
  <c r="AH2436" i="1" a="1"/>
  <c r="AH2018" i="1" a="1"/>
  <c r="D409" i="7" a="1"/>
  <c r="AD239" i="1" a="1"/>
  <c r="AE2174" i="1" a="1"/>
  <c r="AI2915" i="1" a="1"/>
  <c r="AI658" i="1" a="1"/>
  <c r="AH932" i="1" a="1"/>
  <c r="AD1225" i="1" a="1"/>
  <c r="AE2451" i="1" a="1"/>
  <c r="AD2612" i="1" a="1"/>
  <c r="AH2336" i="1" a="1"/>
  <c r="AH206" i="1" a="1"/>
  <c r="AI560" i="1" a="1"/>
  <c r="D2757" i="7" a="1"/>
  <c r="D155" i="7" a="1"/>
  <c r="AE531" i="1" a="1"/>
  <c r="AD535" i="1" a="1"/>
  <c r="AD1450" i="1" a="1"/>
  <c r="D1443" i="7" a="1"/>
  <c r="X1539" i="1" a="1"/>
  <c r="AH3569" i="1" a="1"/>
  <c r="AH1367" i="1" a="1"/>
  <c r="D1040" i="7" a="1"/>
  <c r="AE1784" i="1" a="1"/>
  <c r="AE3355" i="1" a="1"/>
  <c r="D1485" i="7" a="1"/>
  <c r="AH3337" i="1" a="1"/>
  <c r="AH3396" i="1" a="1"/>
  <c r="D147" i="7" a="1"/>
  <c r="AH2528" i="1" a="1"/>
  <c r="X266" i="1" a="1"/>
  <c r="X2817" i="1" a="1"/>
  <c r="AE261" i="1" a="1"/>
  <c r="AD3285" i="1" a="1"/>
  <c r="X1990" i="1" a="1"/>
  <c r="X3037" i="1" a="1"/>
  <c r="AI1670" i="1" a="1"/>
  <c r="X2740" i="1" a="1"/>
  <c r="AD2710" i="1" a="1"/>
  <c r="AE529" i="1" a="1"/>
  <c r="AE2023" i="1" a="1"/>
  <c r="AE214" i="1" a="1"/>
  <c r="D1940" i="7" a="1"/>
  <c r="D2072" i="7" a="1"/>
  <c r="AH2555" i="1" a="1"/>
  <c r="AE3064" i="1" a="1"/>
  <c r="AH1316" i="1" a="1"/>
  <c r="AI1105" i="1" a="1"/>
  <c r="AI1325" i="1" a="1"/>
  <c r="X3427" i="1" a="1"/>
  <c r="AI2185" i="1" a="1"/>
  <c r="AI723" i="1" a="1"/>
  <c r="AD326" i="1" a="1"/>
  <c r="D2880" i="7" a="1"/>
  <c r="X3210" i="1" a="1"/>
  <c r="AH2055" i="1" a="1"/>
  <c r="AI1898" i="1" a="1"/>
  <c r="AI3306" i="1" a="1"/>
  <c r="AE1778" i="1" a="1"/>
  <c r="AD3073" i="1" a="1"/>
  <c r="D412" i="7" a="1"/>
  <c r="AD1201" i="1" a="1"/>
  <c r="D985" i="7" a="1"/>
  <c r="X2715" i="1" a="1"/>
  <c r="AI1053" i="1" a="1"/>
  <c r="AI637" i="1" a="1"/>
  <c r="AD2213" i="1" a="1"/>
  <c r="AD1627" i="1" a="1"/>
  <c r="AD941" i="1" a="1"/>
  <c r="AD720" i="1" a="1"/>
  <c r="AD780" i="1" a="1"/>
  <c r="AI2889" i="1" a="1"/>
  <c r="X2693" i="1" a="1"/>
  <c r="AD823" i="1" a="1"/>
  <c r="AI3356" i="1" a="1"/>
  <c r="D1447" i="7" a="1"/>
  <c r="AE1430" i="1" a="1"/>
  <c r="X2723" i="1" a="1"/>
  <c r="AE3021" i="1" a="1"/>
  <c r="AI1116" i="1" a="1"/>
  <c r="AD2707" i="1" a="1"/>
  <c r="X3537" i="1" a="1"/>
  <c r="AD3499" i="1" a="1"/>
  <c r="AI1545" i="1" a="1"/>
  <c r="AH1986" i="1" a="1"/>
  <c r="X2754" i="1" a="1"/>
  <c r="AI1791" i="1" a="1"/>
  <c r="D2092" i="7" a="1"/>
  <c r="D1033" i="7" a="1"/>
  <c r="AH2682" i="1" a="1"/>
  <c r="AI1778" i="1" a="1"/>
  <c r="X228" i="1" a="1"/>
  <c r="AI2145" i="1" a="1"/>
  <c r="AE1718" i="1" a="1"/>
  <c r="AI1781" i="1" a="1"/>
  <c r="D2675" i="7" a="1"/>
  <c r="AD2223" i="1" a="1"/>
  <c r="AH834" i="1" a="1"/>
  <c r="AI2352" i="1" a="1"/>
  <c r="AD839" i="1" a="1"/>
  <c r="X3203" i="1" a="1"/>
  <c r="AD218" i="1" a="1"/>
  <c r="AD3363" i="1" a="1"/>
  <c r="AD379" i="1" a="1"/>
  <c r="AI578" i="1" a="1"/>
  <c r="D2152" i="7" a="1"/>
  <c r="X268" i="1" a="1"/>
  <c r="X1663" i="1" a="1"/>
  <c r="AH2813" i="1" a="1"/>
  <c r="D2873" i="7" a="1"/>
  <c r="AD1491" i="1" a="1"/>
  <c r="AE1347" i="1" a="1"/>
  <c r="AE2186" i="1" a="1"/>
  <c r="AH1840" i="1" a="1"/>
  <c r="AD2968" i="1" a="1"/>
  <c r="AI1428" i="1" a="1"/>
  <c r="AE3407" i="1" a="1"/>
  <c r="AD1557" i="1" a="1"/>
  <c r="AI2438" i="1" a="1"/>
  <c r="AE1501" i="1" a="1"/>
  <c r="AE2859" i="1" a="1"/>
  <c r="AE2486" i="1" a="1"/>
  <c r="AD2622" i="1" a="1"/>
  <c r="D1359" i="7" a="1"/>
  <c r="X3308" i="1" a="1"/>
  <c r="AD1957" i="1" a="1"/>
  <c r="AD654" i="1" a="1"/>
  <c r="X2120" i="1" a="1"/>
  <c r="AI2247" i="1" a="1"/>
  <c r="X3001" i="1" a="1"/>
  <c r="AD3535" i="1" a="1"/>
  <c r="X3531" i="1" a="1"/>
  <c r="AI1841" i="1" a="1"/>
  <c r="X2527" i="1" a="1"/>
  <c r="AD3192" i="1" a="1"/>
  <c r="AI1338" i="1" a="1"/>
  <c r="D2650" i="7" a="1"/>
  <c r="AH1656" i="1" a="1"/>
  <c r="X564" i="1" a="1"/>
  <c r="AD2580" i="1" a="1"/>
  <c r="AE982" i="1" a="1"/>
  <c r="AD1615" i="1" a="1"/>
  <c r="AD3410" i="1" a="1"/>
  <c r="AD2225" i="1" a="1"/>
  <c r="AE2030" i="1" a="1"/>
  <c r="AE984" i="1" a="1"/>
  <c r="D1346" i="7" a="1"/>
  <c r="X2403" i="1" a="1"/>
  <c r="AI1814" i="1" a="1"/>
  <c r="AH820" i="1" a="1"/>
  <c r="D1318" i="7" a="1"/>
  <c r="AD1591" i="1" a="1"/>
  <c r="AH795" i="1" a="1"/>
  <c r="AE2830" i="1" a="1"/>
  <c r="D2122" i="7" a="1"/>
  <c r="D1673" i="7" a="1"/>
  <c r="AI675" i="1" a="1"/>
  <c r="AE2886" i="1" a="1"/>
  <c r="AI2405" i="1" a="1"/>
  <c r="AE294" i="1" a="1"/>
  <c r="D681" i="7" a="1"/>
  <c r="AD814" i="1" a="1"/>
  <c r="X1738" i="1" a="1"/>
  <c r="AI1085" i="1" a="1"/>
  <c r="AH2518" i="1" a="1"/>
  <c r="D2892" i="7" a="1"/>
  <c r="AE1059" i="1" a="1"/>
  <c r="D749" i="7" a="1"/>
  <c r="AI1164" i="1" a="1"/>
  <c r="AH1394" i="1" a="1"/>
  <c r="AH2642" i="1" a="1"/>
  <c r="AD1584" i="1" a="1"/>
  <c r="AH2709" i="1" a="1"/>
  <c r="AI1547" i="1" a="1"/>
  <c r="AI1800" i="1" a="1"/>
  <c r="AH3045" i="1" a="1"/>
  <c r="AH282" i="1" a="1"/>
  <c r="X1695" i="1" a="1"/>
  <c r="X1835" i="1" a="1"/>
  <c r="D807" i="7" a="1"/>
  <c r="X921" i="1" a="1"/>
  <c r="X2683" i="1" a="1"/>
  <c r="AH2591" i="1" a="1"/>
  <c r="D2059" i="7" a="1"/>
  <c r="AE674" i="1" a="1"/>
  <c r="AE180" i="1" a="1"/>
  <c r="AE3227" i="1" a="1"/>
  <c r="AI3210" i="1" a="1"/>
  <c r="AH1324" i="1" a="1"/>
  <c r="AH2580" i="1" a="1"/>
  <c r="AE1493" i="1" a="1"/>
  <c r="AH2590" i="1" a="1"/>
  <c r="AD3537" i="1" a="1"/>
  <c r="D2907" i="7" a="1"/>
  <c r="AD1220" i="1" a="1"/>
  <c r="AE1802" i="1" a="1"/>
  <c r="AH1714" i="1" a="1"/>
  <c r="AD914" i="1" a="1"/>
  <c r="X2246" i="1" a="1"/>
  <c r="AH2992" i="1" a="1"/>
  <c r="AH1745" i="1" a="1"/>
  <c r="AH2644" i="1" a="1"/>
  <c r="X1841" i="1" a="1"/>
  <c r="D2836" i="7" a="1"/>
  <c r="AI2955" i="1" a="1"/>
  <c r="AH2631" i="1" a="1"/>
  <c r="AI2223" i="1" a="1"/>
  <c r="AD899" i="1" a="1"/>
  <c r="AH266" i="1" a="1"/>
  <c r="AH3099" i="1" a="1"/>
  <c r="AD3255" i="1" a="1"/>
  <c r="AE2653" i="1" a="1"/>
  <c r="X2170" i="1" a="1"/>
  <c r="AI1060" i="1" a="1"/>
  <c r="AE1559" i="1" a="1"/>
  <c r="X2718" i="1" a="1"/>
  <c r="AD2437" i="1" a="1"/>
  <c r="AH3142" i="1" a="1"/>
  <c r="X1988" i="1" a="1"/>
  <c r="X3356" i="1" a="1"/>
  <c r="AI1294" i="1" a="1"/>
  <c r="AD610" i="1" a="1"/>
  <c r="AE3341" i="1" a="1"/>
  <c r="AI2484" i="1" a="1"/>
  <c r="AI2899" i="1" a="1"/>
  <c r="AH1900" i="1" a="1"/>
  <c r="AI538" i="1" a="1"/>
  <c r="AE2938" i="1" a="1"/>
  <c r="AE2525" i="1" a="1"/>
  <c r="X3342" i="1" a="1"/>
  <c r="X515" i="1" a="1"/>
  <c r="D2648" i="7" a="1"/>
  <c r="X615" i="1" a="1"/>
  <c r="AI2761" i="1" a="1"/>
  <c r="AI2094" i="1" a="1"/>
  <c r="AH2736" i="1" a="1"/>
  <c r="AI2627" i="1" a="1"/>
  <c r="X2830" i="1" a="1"/>
  <c r="AI2376" i="1" a="1"/>
  <c r="AI3289" i="1" a="1"/>
  <c r="AE3027" i="1" a="1"/>
  <c r="AD2206" i="1" a="1"/>
  <c r="AH3305" i="1" a="1"/>
  <c r="AD1157" i="1" a="1"/>
  <c r="AH1806" i="1" a="1"/>
  <c r="AH3427" i="1" a="1"/>
  <c r="AI531" i="1" a="1"/>
  <c r="D2023" i="7" a="1"/>
  <c r="AD990" i="1" a="1"/>
  <c r="AI2752" i="1" a="1"/>
  <c r="X1830" i="1" a="1"/>
  <c r="AI1103" i="1" a="1"/>
  <c r="AI3190" i="1" a="1"/>
  <c r="X2898" i="1" a="1"/>
  <c r="AD251" i="1" a="1"/>
  <c r="D1255" i="7" a="1"/>
  <c r="AD1933" i="1" a="1"/>
  <c r="AH717" i="1" a="1"/>
  <c r="AH2754" i="1" a="1"/>
  <c r="AD1551" i="1" a="1"/>
  <c r="AH2479" i="1" a="1"/>
  <c r="AE1423" i="1" a="1"/>
  <c r="X928" i="1" a="1"/>
  <c r="X722" i="1" a="1"/>
  <c r="AD259" i="1" a="1"/>
  <c r="AI451" i="1" a="1"/>
  <c r="AD1125" i="1" a="1"/>
  <c r="AE3455" i="1" a="1"/>
  <c r="AH3116" i="1" a="1"/>
  <c r="AI2113" i="1" a="1"/>
  <c r="AH3160" i="1" a="1"/>
  <c r="D1947" i="7" a="1"/>
  <c r="AH1214" i="1" a="1"/>
  <c r="AE182" i="1" a="1"/>
  <c r="X1984" i="1" a="1"/>
  <c r="AD3257" i="1" a="1"/>
  <c r="X1771" i="1" a="1"/>
  <c r="AH2448" i="1" a="1"/>
  <c r="AE1611" i="1" a="1"/>
  <c r="X2181" i="1" a="1"/>
  <c r="D533" i="7" a="1"/>
  <c r="AH919" i="1" a="1"/>
  <c r="AI2230" i="1" a="1"/>
  <c r="AI1145" i="1" a="1"/>
  <c r="AI2877" i="1" a="1"/>
  <c r="AH3451" i="1" a="1"/>
  <c r="AE3413" i="1" a="1"/>
  <c r="X2950" i="1" a="1"/>
  <c r="AD1941" i="1" a="1"/>
  <c r="AI589" i="1" a="1"/>
  <c r="AD726" i="1" a="1"/>
  <c r="X2613" i="1" a="1"/>
  <c r="D1297" i="7" a="1"/>
  <c r="AE3207" i="1" a="1"/>
  <c r="AD1997" i="1" a="1"/>
  <c r="AI2754" i="1" a="1"/>
  <c r="AD3148" i="1" a="1"/>
  <c r="AD356" i="1" a="1"/>
  <c r="AE1394" i="1" a="1"/>
  <c r="AI2025" i="1" a="1"/>
  <c r="AH1144" i="1" a="1"/>
  <c r="AD2151" i="1" a="1"/>
  <c r="AE3502" i="1" a="1"/>
  <c r="D2387" i="7" a="1"/>
  <c r="AI1746" i="1" a="1"/>
  <c r="D1755" i="7" a="1"/>
  <c r="D875" i="7" a="1"/>
  <c r="AE2138" i="1" a="1"/>
  <c r="AE2849" i="1" a="1"/>
  <c r="AE472" i="1" a="1"/>
  <c r="AI1803" i="1" a="1"/>
  <c r="AH2229" i="1" a="1"/>
  <c r="X2352" i="1" a="1"/>
  <c r="X2736" i="1" a="1"/>
  <c r="AE3113" i="1" a="1"/>
  <c r="X453" i="1" a="1"/>
  <c r="AD3171" i="1" a="1"/>
  <c r="AD3437" i="1" a="1"/>
  <c r="AH1591" i="1" a="1"/>
  <c r="AI1248" i="1" a="1"/>
  <c r="AH2132" i="1" a="1"/>
  <c r="D2177" i="7" a="1"/>
  <c r="X2395" i="1" a="1"/>
  <c r="AI2000" i="1" a="1"/>
  <c r="AH2292" i="1" a="1"/>
  <c r="X543" i="1" a="1"/>
  <c r="AH3362" i="1" a="1"/>
  <c r="D2829" i="7" a="1"/>
  <c r="AH491" i="1" a="1"/>
  <c r="AD442" i="1" a="1"/>
  <c r="AI2307" i="1" a="1"/>
  <c r="AD3045" i="1" a="1"/>
  <c r="AI3532" i="1" a="1"/>
  <c r="AI1940" i="1" a="1"/>
  <c r="AH2691" i="1" a="1"/>
  <c r="AE2074" i="1" a="1"/>
  <c r="AI977" i="1" a="1"/>
  <c r="X3064" i="1" a="1"/>
  <c r="AE1570" i="1" a="1"/>
  <c r="AI1949" i="1" a="1"/>
  <c r="AI3553" i="1" a="1"/>
  <c r="AD1749" i="1" a="1"/>
  <c r="AD1122" i="1" a="1"/>
  <c r="D2847" i="7" a="1"/>
  <c r="AD842" i="1" a="1"/>
  <c r="D68" i="7" a="1"/>
  <c r="AE1020" i="1" a="1"/>
  <c r="AH1749" i="1" a="1"/>
  <c r="AD3189" i="1" a="1"/>
  <c r="AD477" i="1" a="1"/>
  <c r="D305" i="7" a="1"/>
  <c r="AH1775" i="1" a="1"/>
  <c r="AI3575" i="1" a="1"/>
  <c r="D1107" i="7" a="1"/>
  <c r="X3045" i="1" a="1"/>
  <c r="X2032" i="1" a="1"/>
  <c r="AD635" i="1" a="1"/>
  <c r="D1185" i="7" a="1"/>
  <c r="X1657" i="1" a="1"/>
  <c r="AD3452" i="1" a="1"/>
  <c r="D1831" i="7" a="1"/>
  <c r="AE1610" i="1" a="1"/>
  <c r="X3146" i="1" a="1"/>
  <c r="AD905" i="1" a="1"/>
  <c r="AI2087" i="1" a="1"/>
  <c r="AI2372" i="1" a="1"/>
  <c r="AE1911" i="1" a="1"/>
  <c r="D1724" i="7" a="1"/>
  <c r="AD2352" i="1" a="1"/>
  <c r="AI1335" i="1" a="1"/>
  <c r="X3180" i="1" a="1"/>
  <c r="AD812" i="1" a="1"/>
  <c r="D1265" i="7" a="1"/>
  <c r="X2343" i="1" a="1"/>
  <c r="X518" i="1" a="1"/>
  <c r="AD2093" i="1" a="1"/>
  <c r="AH1823" i="1" a="1"/>
  <c r="AI1268" i="1" a="1"/>
  <c r="X3546" i="1" a="1"/>
  <c r="D1790" i="7" a="1"/>
  <c r="X1136" i="1" a="1"/>
  <c r="AD3186" i="1" a="1"/>
  <c r="X3428" i="1" a="1"/>
  <c r="D960" i="7" a="1"/>
  <c r="D599" i="7" a="1"/>
  <c r="D2463" i="7" a="1"/>
  <c r="AI991" i="1" a="1"/>
  <c r="X1180" i="1" a="1"/>
  <c r="AH2024" i="1" a="1"/>
  <c r="AH1357" i="1" a="1"/>
  <c r="AD2790" i="1" a="1"/>
  <c r="AD560" i="1" a="1"/>
  <c r="D441" i="7" a="1"/>
  <c r="X3454" i="1" a="1"/>
  <c r="D1808" i="7" a="1"/>
  <c r="X1297" i="1" a="1"/>
  <c r="D1858" i="7" a="1"/>
  <c r="AD2642" i="1" a="1"/>
  <c r="AD504" i="1" a="1"/>
  <c r="AH1072" i="1" a="1"/>
  <c r="AI1288" i="1" a="1"/>
  <c r="AI2064" i="1" a="1"/>
  <c r="AI864" i="1" a="1"/>
  <c r="X3436" i="1" a="1"/>
  <c r="D1913" i="7" a="1"/>
  <c r="D443" i="7" a="1"/>
  <c r="AI374" i="1" a="1"/>
  <c r="D519" i="7" a="1"/>
  <c r="AH793" i="1" a="1"/>
  <c r="AD3351" i="1" a="1"/>
  <c r="X1325" i="1" a="1"/>
  <c r="AE3456" i="1" a="1"/>
  <c r="D106" i="7" a="1"/>
  <c r="X3264" i="1" a="1"/>
  <c r="D1813" i="7" a="1"/>
  <c r="AE272" i="1" a="1"/>
  <c r="AI2007" i="1" a="1"/>
  <c r="AI248" i="1" a="1"/>
  <c r="AE2055" i="1" a="1"/>
  <c r="AE1251" i="1" a="1"/>
  <c r="X2935" i="1" a="1"/>
  <c r="AH2281" i="1" a="1"/>
  <c r="D1983" i="7" a="1"/>
  <c r="AD202" i="1" a="1"/>
  <c r="AD859" i="1" a="1"/>
  <c r="AD485" i="1" a="1"/>
  <c r="D1427" i="7" a="1"/>
  <c r="AD2120" i="1" a="1"/>
  <c r="AE505" i="1" a="1"/>
  <c r="AI2730" i="1" a="1"/>
  <c r="AD2390" i="1" a="1"/>
  <c r="AE1796" i="1" a="1"/>
  <c r="AH3167" i="1" a="1"/>
  <c r="X1204" i="1" a="1"/>
  <c r="X1728" i="1" a="1"/>
  <c r="X2085" i="1" a="1"/>
  <c r="X3496" i="1" a="1"/>
  <c r="X1052" i="1" a="1"/>
  <c r="D2516" i="7" a="1"/>
  <c r="D3011" i="7" a="1"/>
  <c r="AI947" i="1" a="1"/>
  <c r="AE589" i="1" a="1"/>
  <c r="X1240" i="1" a="1"/>
  <c r="AE3162" i="1" a="1"/>
  <c r="AH711" i="1" a="1"/>
  <c r="AI3245" i="1" a="1"/>
  <c r="AD2913" i="1" a="1"/>
  <c r="X1210" i="1" a="1"/>
  <c r="AH3349" i="1" a="1"/>
  <c r="AE2375" i="1" a="1"/>
  <c r="AH2016" i="1" a="1"/>
  <c r="AH1220" i="1" a="1"/>
  <c r="D2644" i="7" a="1"/>
  <c r="D1795" i="7" a="1"/>
  <c r="X1996" i="1" a="1"/>
  <c r="D1409" i="7" a="1"/>
  <c r="AI1202" i="1" a="1"/>
  <c r="AI1552" i="1" a="1"/>
  <c r="AE330" i="1" a="1"/>
  <c r="AI3398" i="1" a="1"/>
  <c r="AH3341" i="1" a="1"/>
  <c r="AI3222" i="1" a="1"/>
  <c r="AE709" i="1" a="1"/>
  <c r="X3438" i="1" a="1"/>
  <c r="AE2797" i="1" a="1"/>
  <c r="AI1008" i="1" a="1"/>
  <c r="AH2402" i="1" a="1"/>
  <c r="D1373" i="7" a="1"/>
  <c r="AI2337" i="1" a="1"/>
  <c r="AI643" i="1" a="1"/>
  <c r="D931" i="7" a="1"/>
  <c r="AH2457" i="1" a="1"/>
  <c r="AH2789" i="1" a="1"/>
  <c r="X1472" i="1" a="1"/>
  <c r="AI1411" i="1" a="1"/>
  <c r="AD1609" i="1" a="1"/>
  <c r="AD2014" i="1" a="1"/>
  <c r="D1662" i="7" a="1"/>
  <c r="AE2939" i="1" a="1"/>
  <c r="AH169" i="1" a="1"/>
  <c r="AD1568" i="1" a="1"/>
  <c r="AE1164" i="1" a="1"/>
  <c r="AD497" i="1" a="1"/>
  <c r="AE2681" i="1" a="1"/>
  <c r="AH3411" i="1" a="1"/>
  <c r="AE3536" i="1" a="1"/>
  <c r="AE1827" i="1" a="1"/>
  <c r="AD2336" i="1" a="1"/>
  <c r="AI1361" i="1" a="1"/>
  <c r="D1380" i="7" a="1"/>
  <c r="AH2268" i="1" a="1"/>
  <c r="AH950" i="1" a="1"/>
  <c r="X3340" i="1" a="1"/>
  <c r="X906" i="1" a="1"/>
  <c r="D1469" i="7" a="1"/>
  <c r="AE2877" i="1" a="1"/>
  <c r="AE3454" i="1" a="1"/>
  <c r="D1199" i="7" a="1"/>
  <c r="AE683" i="1" a="1"/>
  <c r="AD987" i="1" a="1"/>
  <c r="X1496" i="1" a="1"/>
  <c r="AD2457" i="1" a="1"/>
  <c r="AE390" i="1" a="1"/>
  <c r="AH456" i="1" a="1"/>
  <c r="AE2237" i="1" a="1"/>
  <c r="AH1626" i="1" a="1"/>
  <c r="D2499" i="7" a="1"/>
  <c r="X1181" i="1" a="1"/>
  <c r="D546" i="7" a="1"/>
  <c r="AI1510" i="1" a="1"/>
  <c r="X804" i="1" a="1"/>
  <c r="AI3342" i="1" a="1"/>
  <c r="AI2514" i="1" a="1"/>
  <c r="AE1655" i="1" a="1"/>
  <c r="X2002" i="1" a="1"/>
  <c r="D2776" i="7" a="1"/>
  <c r="AE2099" i="1" a="1"/>
  <c r="D1013" i="7" a="1"/>
  <c r="AE2760" i="1" a="1"/>
  <c r="AI1641" i="1" a="1"/>
  <c r="D1332" i="7" a="1"/>
  <c r="AE2878" i="1" a="1"/>
  <c r="AD470" i="1" a="1"/>
  <c r="AH1120" i="1" a="1"/>
  <c r="AD933" i="1" a="1"/>
  <c r="AI878" i="1" a="1"/>
  <c r="AI2645" i="1" a="1"/>
  <c r="D703" i="7" a="1"/>
  <c r="AH2031" i="1" a="1"/>
  <c r="AE936" i="1" a="1"/>
  <c r="AD263" i="1" a="1"/>
  <c r="AI3549" i="1" a="1"/>
  <c r="D2610" i="7" a="1"/>
  <c r="AE3096" i="1" a="1"/>
  <c r="AE2070" i="1" a="1"/>
  <c r="AE2010" i="1" a="1"/>
  <c r="AI2632" i="1" a="1"/>
  <c r="AD2063" i="1" a="1"/>
  <c r="X3005" i="1" a="1"/>
  <c r="AD234" i="1" a="1"/>
  <c r="AH1948" i="1" a="1"/>
  <c r="X979" i="1" a="1"/>
  <c r="AD2484" i="1" a="1"/>
  <c r="AI1245" i="1" a="1"/>
  <c r="D1071" i="7" a="1"/>
  <c r="AD2010" i="1" a="1"/>
  <c r="AE202" i="1" a="1"/>
  <c r="AD3581" i="1" a="1"/>
  <c r="AI2095" i="1" a="1"/>
  <c r="AH3532" i="1" a="1"/>
  <c r="AD847" i="1" a="1"/>
  <c r="AD2644" i="1" a="1"/>
  <c r="X1324" i="1" a="1"/>
  <c r="AH3333" i="1" a="1"/>
  <c r="AD2115" i="1" a="1"/>
  <c r="AD913" i="1" a="1"/>
  <c r="AI1005" i="1" a="1"/>
  <c r="X2404" i="1" a="1"/>
  <c r="X1490" i="1" a="1"/>
  <c r="AD2003" i="1" a="1"/>
  <c r="AI2381" i="1" a="1"/>
  <c r="D2622" i="7" a="1"/>
  <c r="AD1164" i="1" a="1"/>
  <c r="AE1527" i="1" a="1"/>
  <c r="AI970" i="1" a="1"/>
  <c r="AI1753" i="1" a="1"/>
  <c r="AH516" i="1" a="1"/>
  <c r="AE1708" i="1" a="1"/>
  <c r="AH1048" i="1" a="1"/>
  <c r="D1753" i="7" a="1"/>
  <c r="D468" i="7" a="1"/>
  <c r="AE2241" i="1" a="1"/>
  <c r="AD3411" i="1" a="1"/>
  <c r="AH217" i="1" a="1"/>
  <c r="AI827" i="1" a="1"/>
  <c r="AE2555" i="1" a="1"/>
  <c r="D1228" i="7" a="1"/>
  <c r="AI1151" i="1" a="1"/>
  <c r="AD2345" i="1" a="1"/>
  <c r="AH542" i="1" a="1"/>
  <c r="AD3337" i="1" a="1"/>
  <c r="AD1241" i="1" a="1"/>
  <c r="D1931" i="7" a="1"/>
  <c r="D2465" i="7" a="1"/>
  <c r="AH2064" i="1" a="1"/>
  <c r="AE2397" i="1" a="1"/>
  <c r="AE1456" i="1" a="1"/>
  <c r="AE1080" i="1" a="1"/>
  <c r="D1250" i="7" a="1"/>
  <c r="AH2898" i="1" a="1"/>
  <c r="AH1483" i="1" a="1"/>
  <c r="AI3332" i="1" a="1"/>
  <c r="X702" i="1" a="1"/>
  <c r="AE1356" i="1" a="1"/>
  <c r="AH504" i="1" a="1"/>
  <c r="AE2484" i="1" a="1"/>
  <c r="AI3182" i="1" a="1"/>
  <c r="AI1210" i="1" a="1"/>
  <c r="AH840" i="1" a="1"/>
  <c r="AI2524" i="1" a="1"/>
  <c r="D1149" i="7" a="1"/>
  <c r="AI547" i="1" a="1"/>
  <c r="AE707" i="1" a="1"/>
  <c r="AE2184" i="1" a="1"/>
  <c r="AH1208" i="1" a="1"/>
  <c r="AD3451" i="1" a="1"/>
  <c r="AD988" i="1" a="1"/>
  <c r="X2162" i="1" a="1"/>
  <c r="X1051" i="1" a="1"/>
  <c r="AI1114" i="1" a="1"/>
  <c r="AD2782" i="1" a="1"/>
  <c r="AI2151" i="1" a="1"/>
  <c r="AD2034" i="1" a="1"/>
  <c r="AE1273" i="1" a="1"/>
  <c r="AI2124" i="1" a="1"/>
  <c r="AI978" i="1" a="1"/>
  <c r="AI380" i="1" a="1"/>
  <c r="D2130" i="7" a="1"/>
  <c r="AD882" i="1" a="1"/>
  <c r="X2288" i="1" a="1"/>
  <c r="AE1199" i="1" a="1"/>
  <c r="AE3073" i="1" a="1"/>
  <c r="AH895" i="1" a="1"/>
  <c r="AI420" i="1" a="1"/>
  <c r="AI2048" i="1" a="1"/>
  <c r="AD1208" i="1" a="1"/>
  <c r="AD2840" i="1" a="1"/>
  <c r="D426" i="7" a="1"/>
  <c r="D1103" i="7" a="1"/>
  <c r="AH3492" i="1" a="1"/>
  <c r="AD3034" i="1" a="1"/>
  <c r="AH541" i="1" a="1"/>
  <c r="AI1816" i="1" a="1"/>
  <c r="D1522" i="7" a="1"/>
  <c r="D1248" i="7" a="1"/>
  <c r="AE2345" i="1" a="1"/>
  <c r="D980" i="7" a="1"/>
  <c r="X2397" i="1" a="1"/>
  <c r="AE2091" i="1" a="1"/>
  <c r="AI1107" i="1" a="1"/>
  <c r="AI3400" i="1" a="1"/>
  <c r="AD1153" i="1" a="1"/>
  <c r="AI2990" i="1" a="1"/>
  <c r="D2589" i="7" a="1"/>
  <c r="AE3156" i="1" a="1"/>
  <c r="AD3115" i="1" a="1"/>
  <c r="AI2934" i="1" a="1"/>
  <c r="AI2555" i="1" a="1"/>
  <c r="AD804" i="1" a="1"/>
  <c r="AD1503" i="1" a="1"/>
  <c r="D2190" i="7" a="1"/>
  <c r="AD349" i="1" a="1"/>
  <c r="AE373" i="1" a="1"/>
  <c r="AE3366" i="1" a="1"/>
  <c r="D2944" i="7" a="1"/>
  <c r="AH1921" i="1" a="1"/>
  <c r="AE1590" i="1" a="1"/>
  <c r="AI3149" i="1" a="1"/>
  <c r="X3552" i="1" a="1"/>
  <c r="AD1780" i="1" a="1"/>
  <c r="AH2904" i="1" a="1"/>
  <c r="AE2318" i="1" a="1"/>
  <c r="D141" i="7" a="1"/>
  <c r="AI2042" i="1" a="1"/>
  <c r="AH2626" i="1" a="1"/>
  <c r="AI1301" i="1" a="1"/>
  <c r="AE1030" i="1" a="1"/>
  <c r="AH1771" i="1" a="1"/>
  <c r="D1159" i="7" a="1"/>
  <c r="AH689" i="1" a="1"/>
  <c r="AI1766" i="1" a="1"/>
  <c r="AD156" i="1" a="1"/>
  <c r="D2436" i="7" a="1"/>
  <c r="D1435" i="7" a="1"/>
  <c r="AH1988" i="1" a="1"/>
  <c r="D344" i="7" a="1"/>
  <c r="AE522" i="1" a="1"/>
  <c r="X2055" i="1" a="1"/>
  <c r="D633" i="7" a="1"/>
  <c r="AE3178" i="1" a="1"/>
  <c r="AE516" i="1" a="1"/>
  <c r="D2402" i="7" a="1"/>
  <c r="AH842" i="1" a="1"/>
  <c r="D2592" i="7" a="1"/>
  <c r="AH2032" i="1" a="1"/>
  <c r="X2691" i="1" a="1"/>
  <c r="AH1427" i="1" a="1"/>
  <c r="X1767" i="1" a="1"/>
  <c r="AE1211" i="1" a="1"/>
  <c r="AH2006" i="1" a="1"/>
  <c r="AH3548" i="1" a="1"/>
  <c r="AE1921" i="1" a="1"/>
  <c r="AI1278" i="1" a="1"/>
  <c r="AI738" i="1" a="1"/>
  <c r="X1222" i="1" a="1"/>
  <c r="AI2392" i="1" a="1"/>
  <c r="D2841" i="7" a="1"/>
  <c r="AH2345" i="1" a="1"/>
  <c r="D880" i="7" a="1"/>
  <c r="AI987" i="1" a="1"/>
  <c r="AH1052" i="1" a="1"/>
  <c r="AE2527" i="1" a="1"/>
  <c r="X1926" i="1" a="1"/>
  <c r="X2965" i="1" a="1"/>
  <c r="AE1752" i="1" a="1"/>
  <c r="AI502" i="1" a="1"/>
  <c r="AE3552" i="1" a="1"/>
  <c r="AD1048" i="1" a="1"/>
  <c r="AH2300" i="1" a="1"/>
  <c r="D2417" i="7" a="1"/>
  <c r="AD919" i="1" a="1"/>
  <c r="AI2806" i="1" a="1"/>
  <c r="AH2260" i="1" a="1"/>
  <c r="AE942" i="1" a="1"/>
  <c r="AH3025" i="1" a="1"/>
  <c r="AE3075" i="1" a="1"/>
  <c r="AI1421" i="1" a="1"/>
  <c r="AD692" i="1" a="1"/>
  <c r="AI2519" i="1" a="1"/>
  <c r="AD556" i="1" a="1"/>
  <c r="AI329" i="1" a="1"/>
  <c r="AI1122" i="1" a="1"/>
  <c r="AH2070" i="1" a="1"/>
  <c r="AH1373" i="1" a="1"/>
  <c r="D602" i="7" a="1"/>
  <c r="AD564" i="1" a="1"/>
  <c r="AH1477" i="1" a="1"/>
  <c r="AH2058" i="1" a="1"/>
  <c r="AD1926" i="1" a="1"/>
  <c r="AH605" i="1" a="1"/>
  <c r="D495" i="7" a="1"/>
  <c r="D2554" i="7" a="1"/>
  <c r="D180" i="7" a="1"/>
  <c r="AD2638" i="1" a="1"/>
  <c r="X553" i="1" a="1"/>
  <c r="D3013" i="7" a="1"/>
  <c r="X176" i="1" a="1"/>
  <c r="X319" i="1" a="1"/>
  <c r="AH990" i="1" a="1"/>
  <c r="D2723" i="7" a="1"/>
  <c r="AH2093" i="1" a="1"/>
  <c r="AD1909" i="1" a="1"/>
  <c r="AD3090" i="1" a="1"/>
  <c r="AE1513" i="1" a="1"/>
  <c r="AE1204" i="1" a="1"/>
  <c r="D1351" i="7" a="1"/>
  <c r="D1335" i="7" a="1"/>
  <c r="AH3301" i="1" a="1"/>
  <c r="AH1293" i="1" a="1"/>
  <c r="D1268" i="7" a="1"/>
  <c r="D2232" i="7" a="1"/>
  <c r="AE267" i="1" a="1"/>
  <c r="AD3135" i="1" a="1"/>
  <c r="AE1890" i="1" a="1"/>
  <c r="X197" i="1" a="1"/>
  <c r="AD2054" i="1" a="1"/>
  <c r="AH3502" i="1" a="1"/>
  <c r="AD206" i="1" a="1"/>
  <c r="D861" i="7" a="1"/>
  <c r="AE793" i="1" a="1"/>
  <c r="X1775" i="1" a="1"/>
  <c r="AH3196" i="1" a="1"/>
  <c r="X3156" i="1" a="1"/>
  <c r="AE2047" i="1" a="1"/>
  <c r="D472" i="7" a="1"/>
  <c r="D2725" i="7" a="1"/>
  <c r="AE158" i="1" a="1"/>
  <c r="AD1165" i="1" a="1"/>
  <c r="AH863" i="1" a="1"/>
  <c r="D700" i="7" a="1"/>
  <c r="AI1722" i="1" a="1"/>
  <c r="AE1461" i="1" a="1"/>
  <c r="AH2954" i="1" a="1"/>
  <c r="AE2181" i="1" a="1"/>
  <c r="AD1558" i="1" a="1"/>
  <c r="AH1246" i="1" a="1"/>
  <c r="X3499" i="1" a="1"/>
  <c r="AD841" i="1" a="1"/>
  <c r="AH267" i="1" a="1"/>
  <c r="X1124" i="1" a="1"/>
  <c r="AD1251" i="1" a="1"/>
  <c r="AI1805" i="1" a="1"/>
  <c r="AH2938" i="1" a="1"/>
  <c r="D2054" i="7" a="1"/>
  <c r="D2313" i="7" a="1"/>
  <c r="D2229" i="7" a="1"/>
  <c r="AH1430" i="1" a="1"/>
  <c r="AH1096" i="1" a="1"/>
  <c r="AI2466" i="1" a="1"/>
  <c r="AE1627" i="1" a="1"/>
  <c r="AI954" i="1" a="1"/>
  <c r="AD708" i="1" a="1"/>
  <c r="X542" i="1" a="1"/>
  <c r="X1465" i="1" a="1"/>
  <c r="X3221" i="1" a="1"/>
  <c r="AH2297" i="1" a="1"/>
  <c r="AE2392" i="1" a="1"/>
  <c r="AI1776" i="1" a="1"/>
  <c r="AH1471" i="1" a="1"/>
  <c r="AD706" i="1" a="1"/>
  <c r="AH2921" i="1" a="1"/>
  <c r="X3000" i="1" a="1"/>
  <c r="X1064" i="1" a="1"/>
  <c r="AE2076" i="1" a="1"/>
  <c r="AE1509" i="1" a="1"/>
  <c r="AD976" i="1" a="1"/>
  <c r="X1924" i="1" a="1"/>
  <c r="AE525" i="1" a="1"/>
  <c r="X3020" i="1" a="1"/>
  <c r="D114" i="7" a="1"/>
  <c r="AD294" i="1" a="1"/>
  <c r="AI2798" i="1" a="1"/>
  <c r="AI482" i="1" a="1"/>
  <c r="AE2000" i="1" a="1"/>
  <c r="AH2559" i="1" a="1"/>
  <c r="AI2429" i="1" a="1"/>
  <c r="AH156" i="1" a="1"/>
  <c r="AE669" i="1" a="1"/>
  <c r="D2287" i="7" a="1"/>
  <c r="AI3091" i="1" a="1"/>
  <c r="D188" i="7" a="1"/>
  <c r="AD2476" i="1" a="1"/>
  <c r="D1794" i="7" a="1"/>
  <c r="AE2984" i="1" a="1"/>
  <c r="AH2667" i="1" a="1"/>
  <c r="AD1027" i="1" a="1"/>
  <c r="X815" i="1" a="1"/>
  <c r="AE2660" i="1" a="1"/>
  <c r="AD2246" i="1" a="1"/>
  <c r="AD1051" i="1" a="1"/>
  <c r="X3489" i="1" a="1"/>
  <c r="D2189" i="7" a="1"/>
  <c r="AH1898" i="1" a="1"/>
  <c r="X994" i="1" a="1"/>
  <c r="AI2338" i="1" a="1"/>
  <c r="AH2912" i="1" a="1"/>
  <c r="AE256" i="1" a="1"/>
  <c r="AH1340" i="1" a="1"/>
  <c r="D570" i="7" a="1"/>
  <c r="AH288" i="1" a="1"/>
  <c r="AE900" i="1" a="1"/>
  <c r="AH1555" i="1" a="1"/>
  <c r="D1043" i="7" a="1"/>
  <c r="AD2937" i="1" a="1"/>
  <c r="D1648" i="7" a="1"/>
  <c r="AH2313" i="1" a="1"/>
  <c r="AI427" i="1" a="1"/>
  <c r="AD3549" i="1" a="1"/>
  <c r="AI1658" i="1" a="1"/>
  <c r="AH2495" i="1" a="1"/>
  <c r="AD589" i="1" a="1"/>
  <c r="AH2414" i="1" a="1"/>
  <c r="AI1797" i="1" a="1"/>
  <c r="D72" i="7" a="1"/>
  <c r="AI3373" i="1" a="1"/>
  <c r="AE1744" i="1" a="1"/>
  <c r="AD2754" i="1" a="1"/>
  <c r="AH1968" i="1" a="1"/>
  <c r="AI1196" i="1" a="1"/>
  <c r="AD3307" i="1" a="1"/>
  <c r="D957" i="7" a="1"/>
  <c r="AE1172" i="1" a="1"/>
  <c r="AI1462" i="1" a="1"/>
  <c r="X1109" i="1" a="1"/>
  <c r="AE950" i="1" a="1"/>
  <c r="AI3183" i="1" a="1"/>
  <c r="AH3500" i="1" a="1"/>
  <c r="AD2554" i="1" a="1"/>
  <c r="AH351" i="1" a="1"/>
  <c r="AH564" i="1" a="1"/>
  <c r="X2972" i="1" a="1"/>
  <c r="AE1401" i="1" a="1"/>
  <c r="D2909" i="7" a="1"/>
  <c r="X2401" i="1" a="1"/>
  <c r="D1394" i="7" a="1"/>
  <c r="D70" i="7" a="1"/>
  <c r="AD2817" i="1" a="1"/>
  <c r="X1545" i="1" a="1"/>
  <c r="X1802" i="1" a="1"/>
  <c r="AI2958" i="1" a="1"/>
  <c r="X2351" i="1" a="1"/>
  <c r="AD1544" i="1" a="1"/>
  <c r="X833" i="1" a="1"/>
  <c r="AD615" i="1" a="1"/>
  <c r="D1559" i="7" a="1"/>
  <c r="AI1374" i="1" a="1"/>
  <c r="X2713" i="1" a="1"/>
  <c r="AD3340" i="1" a="1"/>
  <c r="X2839" i="1" a="1"/>
  <c r="AE2577" i="1" a="1"/>
  <c r="D628" i="7" a="1"/>
  <c r="X2659" i="1" a="1"/>
  <c r="X1824" i="1" a="1"/>
  <c r="D2995" i="7" a="1"/>
  <c r="AH2802" i="1" a="1"/>
  <c r="AH1830" i="1" a="1"/>
  <c r="X2840" i="1" a="1"/>
  <c r="D1588" i="7" a="1"/>
  <c r="AD1100" i="1" a="1"/>
  <c r="D1577" i="7" a="1"/>
  <c r="X3063" i="1" a="1"/>
  <c r="AH969" i="1" a="1"/>
  <c r="AD2418" i="1" a="1"/>
  <c r="AI2779" i="1" a="1"/>
  <c r="AI1478" i="1" a="1"/>
  <c r="AH1967" i="1" a="1"/>
  <c r="AH585" i="1" a="1"/>
  <c r="AD942" i="1" a="1"/>
  <c r="D647" i="7" a="1"/>
  <c r="AH1644" i="1" a="1"/>
  <c r="X975" i="1" a="1"/>
  <c r="AE3548" i="1" a="1"/>
  <c r="AI983" i="1" a="1"/>
  <c r="X3461" i="1" a="1"/>
  <c r="D259" i="7" a="1"/>
  <c r="AE630" i="1" a="1"/>
  <c r="X1854" i="1" a="1"/>
  <c r="AD1465" i="1" a="1"/>
  <c r="X1951" i="1" a="1"/>
  <c r="AH2496" i="1" a="1"/>
  <c r="AE2358" i="1" a="1"/>
  <c r="AI3251" i="1" a="1"/>
  <c r="D773" i="7" a="1"/>
  <c r="AE2066" i="1" a="1"/>
  <c r="AI3052" i="1" a="1"/>
  <c r="AI1840" i="1" a="1"/>
  <c r="X2065" i="1" a="1"/>
  <c r="AE3329" i="1" a="1"/>
  <c r="AE779" i="1" a="1"/>
  <c r="X2746" i="1" a="1"/>
  <c r="AD1172" i="1" a="1"/>
  <c r="AH1452" i="1" a="1"/>
  <c r="D57" i="7" a="1"/>
  <c r="AI3562" i="1" a="1"/>
  <c r="AE564" i="1" a="1"/>
  <c r="AH2375" i="1" a="1"/>
  <c r="AE3452" i="1" a="1"/>
  <c r="AI2345" i="1" a="1"/>
  <c r="AE2929" i="1" a="1"/>
  <c r="AD1031" i="1" a="1"/>
  <c r="AE2736" i="1" a="1"/>
  <c r="AH2933" i="1" a="1"/>
  <c r="D2451" i="7" a="1"/>
  <c r="AI3001" i="1" a="1"/>
  <c r="AI1921" i="1" a="1"/>
  <c r="AD2778" i="1" a="1"/>
  <c r="X1482" i="1" a="1"/>
  <c r="AH665" i="1" a="1"/>
  <c r="AH2482" i="1" a="1"/>
  <c r="AI3344" i="1" a="1"/>
  <c r="AI2158" i="1" a="1"/>
  <c r="D1704" i="7" a="1"/>
  <c r="AD2031" i="1" a="1"/>
  <c r="AE1825" i="1" a="1"/>
  <c r="D561" i="7" a="1"/>
  <c r="AH1510" i="1" a="1"/>
  <c r="AI3098" i="1" a="1"/>
  <c r="AI918" i="1" a="1"/>
  <c r="X1714" i="1" a="1"/>
  <c r="AD1072" i="1" a="1"/>
  <c r="D950" i="7" a="1"/>
  <c r="AE2006" i="1" a="1"/>
  <c r="AI1169" i="1" a="1"/>
  <c r="D1679" i="7" a="1"/>
  <c r="AH3080" i="1" a="1"/>
  <c r="AH1527" i="1" a="1"/>
  <c r="AE3388" i="1" a="1"/>
  <c r="AH914" i="1" a="1"/>
  <c r="AI3299" i="1" a="1"/>
  <c r="AI2001" i="1" a="1"/>
  <c r="D1713" i="7" a="1"/>
  <c r="AE2906" i="1" a="1"/>
  <c r="X1587" i="1" a="1"/>
  <c r="AD3571" i="1" a="1"/>
  <c r="X3237" i="1" a="1"/>
  <c r="AE2730" i="1" a="1"/>
  <c r="AE823" i="1" a="1"/>
  <c r="AD2262" i="1" a="1"/>
  <c r="AD2767" i="1" a="1"/>
  <c r="AE2321" i="1" a="1"/>
  <c r="X2495" i="1" a="1"/>
  <c r="AH691" i="1" a="1"/>
  <c r="D399" i="7" a="1"/>
  <c r="D217" i="7" a="1"/>
  <c r="AE483" i="1" a="1"/>
  <c r="AD1790" i="1" a="1"/>
  <c r="X2928" i="1" a="1"/>
  <c r="X3223" i="1" a="1"/>
  <c r="AI3065" i="1" a="1"/>
  <c r="AE574" i="1" a="1"/>
  <c r="AH1976" i="1" a="1"/>
  <c r="X895" i="1" a="1"/>
  <c r="AH2965" i="1" a="1"/>
  <c r="AD1473" i="1" a="1"/>
  <c r="AI3221" i="1" a="1"/>
  <c r="X483" i="1" a="1"/>
  <c r="AI2058" i="1" a="1"/>
  <c r="AH718" i="1" a="1"/>
  <c r="AE397" i="1" a="1"/>
  <c r="D423" i="7" a="1"/>
  <c r="D226" i="7" a="1"/>
  <c r="AH2525" i="1" a="1"/>
  <c r="AI3401" i="1" a="1"/>
  <c r="AH326" i="1" a="1"/>
  <c r="AD605" i="1" a="1"/>
  <c r="AH1579" i="1" a="1"/>
  <c r="AD834" i="1" a="1"/>
  <c r="AD498" i="1" a="1"/>
  <c r="AD2165" i="1" a="1"/>
  <c r="AD1880" i="1" a="1"/>
  <c r="AE1004" i="1" a="1"/>
  <c r="X1345" i="1" a="1"/>
  <c r="AI2456" i="1" a="1"/>
  <c r="D1712" i="7" a="1"/>
  <c r="AH2514" i="1" a="1"/>
  <c r="AD3341" i="1" a="1"/>
  <c r="AI1487" i="1" a="1"/>
  <c r="AH2092" i="1" a="1"/>
  <c r="AI956" i="1" a="1"/>
  <c r="AI822" i="1" a="1"/>
  <c r="AD881" i="1" a="1"/>
  <c r="AH340" i="1" a="1"/>
  <c r="AE515" i="1" a="1"/>
  <c r="AH929" i="1" a="1"/>
  <c r="AH218" i="1" a="1"/>
  <c r="X1248" i="1" a="1"/>
  <c r="AE2822" i="1" a="1"/>
  <c r="X2235" i="1" a="1"/>
  <c r="X605" i="1" a="1"/>
  <c r="AE666" i="1" a="1"/>
  <c r="X3080" i="1" a="1"/>
  <c r="AI1317" i="1" a="1"/>
  <c r="AE2244" i="1" a="1"/>
  <c r="AE725" i="1" a="1"/>
  <c r="AE826" i="1" a="1"/>
  <c r="AH1200" i="1" a="1"/>
  <c r="AD2236" i="1" a="1"/>
  <c r="AD1970" i="1" a="1"/>
  <c r="AI2876" i="1" a="1"/>
  <c r="D2838" i="7" a="1"/>
  <c r="AI218" i="1" a="1"/>
  <c r="D902" i="7" a="1"/>
  <c r="AH2729" i="1" a="1"/>
  <c r="X2998" i="1" a="1"/>
  <c r="AD488" i="1" a="1"/>
  <c r="AH1441" i="1" a="1"/>
  <c r="D722" i="7" a="1"/>
  <c r="AH1250" i="1" a="1"/>
  <c r="X1917" i="1" a="1"/>
  <c r="D2495" i="7" a="1"/>
  <c r="AE2454" i="1" a="1"/>
  <c r="AI164" i="1" a="1"/>
  <c r="X233" i="1" a="1"/>
  <c r="X2484" i="1" a="1"/>
  <c r="AH1061" i="1" a="1"/>
  <c r="AI480" i="1" a="1"/>
  <c r="X2205" i="1" a="1"/>
  <c r="X1501" i="1" a="1"/>
  <c r="AE720" i="1" a="1"/>
  <c r="AH1807" i="1" a="1"/>
  <c r="AE2371" i="1" a="1"/>
  <c r="AH1503" i="1" a="1"/>
  <c r="D1734" i="7" a="1"/>
  <c r="AH3497" i="1" a="1"/>
  <c r="AE2880" i="1" a="1"/>
  <c r="X1390" i="1" a="1"/>
  <c r="D2007" i="7" a="1"/>
  <c r="D353" i="7" a="1"/>
  <c r="X2263" i="1" a="1"/>
  <c r="AD2822" i="1" a="1"/>
  <c r="AE3025" i="1" a="1"/>
  <c r="D1530" i="7" a="1"/>
  <c r="AI923" i="1" a="1"/>
  <c r="D1118" i="7" a="1"/>
  <c r="AE1577" i="1" a="1"/>
  <c r="AD1948" i="1" a="1"/>
  <c r="AI3019" i="1" a="1"/>
  <c r="AD2286" i="1" a="1"/>
  <c r="X1125" i="1" a="1"/>
  <c r="AD211" i="1" a="1"/>
  <c r="AH1767" i="1" a="1"/>
  <c r="AE3141" i="1" a="1"/>
  <c r="AI1382" i="1" a="1"/>
  <c r="X2049" i="1" a="1"/>
  <c r="AH601" i="1" a="1"/>
  <c r="AI2173" i="1" a="1"/>
  <c r="AE1575" i="1" a="1"/>
  <c r="AH2159" i="1" a="1"/>
  <c r="AH3106" i="1" a="1"/>
  <c r="AH2693" i="1" a="1"/>
  <c r="AH2244" i="1" a="1"/>
  <c r="AE2159" i="1" a="1"/>
  <c r="AD737" i="1" a="1"/>
  <c r="AH3005" i="1" a="1"/>
  <c r="AE2206" i="1" a="1"/>
  <c r="AI3156" i="1" a="1"/>
  <c r="D1758" i="7" a="1"/>
  <c r="D1654" i="7" a="1"/>
  <c r="D2253" i="7" a="1"/>
  <c r="AE2621" i="1" a="1"/>
  <c r="AE2610" i="1" a="1"/>
  <c r="AI1035" i="1" a="1"/>
  <c r="X2796" i="1" a="1"/>
  <c r="D1741" i="7" a="1"/>
  <c r="D2180" i="7" a="1"/>
  <c r="D2058" i="7" a="1"/>
  <c r="AI3492" i="1" a="1"/>
  <c r="X2626" i="1" a="1"/>
  <c r="AH3257" i="1" a="1"/>
  <c r="AD3498" i="1" a="1"/>
  <c r="AI1785" i="1" a="1"/>
  <c r="AH638" i="1" a="1"/>
  <c r="AD3037" i="1" a="1"/>
  <c r="AI429" i="1" a="1"/>
  <c r="X959" i="1" a="1"/>
  <c r="AD224" i="1" a="1"/>
  <c r="AE2888" i="1" a="1"/>
  <c r="AE221" i="1" a="1"/>
  <c r="AD1355" i="1" a="1"/>
  <c r="D3015" i="7" a="1"/>
  <c r="D1692" i="7" a="1"/>
  <c r="AH1501" i="1" a="1"/>
  <c r="D499" i="7" a="1"/>
  <c r="D234" i="7" a="1"/>
  <c r="AH944" i="1" a="1"/>
  <c r="AD815" i="1" a="1"/>
  <c r="AE3005" i="1" a="1"/>
  <c r="X2679" i="1" a="1"/>
  <c r="D1152" i="7" a="1"/>
  <c r="AD3146" i="1" a="1"/>
  <c r="AE2912" i="1" a="1"/>
  <c r="X3166" i="1" a="1"/>
  <c r="AE2714" i="1" a="1"/>
  <c r="AI2319" i="1" a="1"/>
  <c r="AH2318" i="1" a="1"/>
  <c r="D123" i="7" a="1"/>
  <c r="D1664" i="7" a="1"/>
  <c r="AI3442" i="1" a="1"/>
  <c r="AH706" i="1" a="1"/>
  <c r="AD2888" i="1" a="1"/>
  <c r="AI310" i="1" a="1"/>
  <c r="X1880" i="1" a="1"/>
  <c r="AH2650" i="1" a="1"/>
  <c r="AH2516" i="1" a="1"/>
  <c r="X1293" i="1" a="1"/>
  <c r="AI3379" i="1" a="1"/>
  <c r="AD1169" i="1" a="1"/>
  <c r="AH2413" i="1" a="1"/>
  <c r="AE2414" i="1" a="1"/>
  <c r="X834" i="1" a="1"/>
  <c r="D112" i="7" a="1"/>
  <c r="AD1519" i="1" a="1"/>
  <c r="AI829" i="1" a="1"/>
  <c r="AE1584" i="1" a="1"/>
  <c r="AI2289" i="1" a="1"/>
  <c r="D1552" i="7" a="1"/>
  <c r="AH2537" i="1" a="1"/>
  <c r="X2795" i="1" a="1"/>
  <c r="D2845" i="7" a="1"/>
  <c r="AH1424" i="1" a="1"/>
  <c r="AD3226" i="1" a="1"/>
  <c r="AD1328" i="1" a="1"/>
  <c r="AE2065" i="1" a="1"/>
  <c r="X2598" i="1" a="1"/>
  <c r="D744" i="7" a="1"/>
  <c r="AI634" i="1" a="1"/>
  <c r="X874" i="1" a="1"/>
  <c r="D125" i="7" a="1"/>
  <c r="X2132" i="1" a="1"/>
  <c r="AI2041" i="1" a="1"/>
  <c r="D291" i="7" a="1"/>
  <c r="AE2729" i="1" a="1"/>
  <c r="AI2257" i="1" a="1"/>
  <c r="X1562" i="1" a="1"/>
  <c r="AH3557" i="1" a="1"/>
  <c r="AI2182" i="1" a="1"/>
  <c r="AE2442" i="1" a="1"/>
  <c r="AD2156" i="1" a="1"/>
  <c r="AD1756" i="1" a="1"/>
  <c r="AD280" i="1" a="1"/>
  <c r="AI1905" i="1" a="1"/>
  <c r="AE2404" i="1" a="1"/>
  <c r="AH1519" i="1" a="1"/>
  <c r="AD865" i="1" a="1"/>
  <c r="X3207" i="1" a="1"/>
  <c r="AE2928" i="1" a="1"/>
  <c r="AE1158" i="1" a="1"/>
  <c r="AD1324" i="1" a="1"/>
  <c r="AH3498" i="1" a="1"/>
  <c r="AI3412" i="1" a="1"/>
  <c r="D844" i="7" a="1"/>
  <c r="AE556" i="1" a="1"/>
  <c r="AI611" i="1" a="1"/>
  <c r="AI893" i="1" a="1"/>
  <c r="AE2968" i="1" a="1"/>
  <c r="D2666" i="7" a="1"/>
  <c r="D1904" i="7" a="1"/>
  <c r="AH622" i="1" a="1"/>
  <c r="X2375" i="1" a="1"/>
  <c r="AH1961" i="1" a="1"/>
  <c r="X2115" i="1" a="1"/>
  <c r="AH3028" i="1" a="1"/>
  <c r="D2060" i="7" a="1"/>
  <c r="AE2656" i="1" a="1"/>
  <c r="AI748" i="1" a="1"/>
  <c r="D2391" i="7" a="1"/>
  <c r="X1355" i="1" a="1"/>
  <c r="AH176" i="1" a="1"/>
  <c r="AD1209" i="1" a="1"/>
  <c r="D2282" i="7" a="1"/>
  <c r="X3129" i="1" a="1"/>
  <c r="AD1904" i="1" a="1"/>
  <c r="AD1432" i="1" a="1"/>
  <c r="AE3203" i="1" a="1"/>
  <c r="X2318" i="1" a="1"/>
  <c r="AE1121" i="1" a="1"/>
  <c r="X2632" i="1" a="1"/>
  <c r="AD582" i="1" a="1"/>
  <c r="AH2344" i="1" a="1"/>
  <c r="X541" i="1" a="1"/>
  <c r="X278" i="1" a="1"/>
  <c r="AD2483" i="1" a="1"/>
  <c r="AD2601" i="1" a="1"/>
  <c r="D890" i="7" a="1"/>
  <c r="AI1070" i="1" a="1"/>
  <c r="D2530" i="7" a="1"/>
  <c r="AD2287" i="1" a="1"/>
  <c r="AH2170" i="1" a="1"/>
  <c r="X773" i="1" a="1"/>
  <c r="X3362" i="1" a="1"/>
  <c r="AD2047" i="1" a="1"/>
  <c r="AI654" i="1" a="1"/>
  <c r="D374" i="7" a="1"/>
  <c r="X1347" i="1" a="1"/>
  <c r="AD1381" i="1" a="1"/>
  <c r="AH1692" i="1" a="1"/>
  <c r="AD3243" i="1" a="1"/>
  <c r="AE3026" i="1" a="1"/>
  <c r="AD3095" i="1" a="1"/>
  <c r="AH1784" i="1" a="1"/>
  <c r="AD2411" i="1" a="1"/>
  <c r="AH2939" i="1" a="1"/>
  <c r="AI2880" i="1" a="1"/>
  <c r="AD3137" i="1" a="1"/>
  <c r="AE310" i="1" a="1"/>
  <c r="D1465" i="7" a="1"/>
  <c r="AD1277" i="1" a="1"/>
  <c r="X3274" i="1" a="1"/>
  <c r="D1161" i="7" a="1"/>
  <c r="X2821" i="1" a="1"/>
  <c r="AH1043" i="1" a="1"/>
  <c r="AH942" i="1" a="1"/>
  <c r="AH1614" i="1" a="1"/>
  <c r="AD1356" i="1" a="1"/>
  <c r="AI1922" i="1" a="1"/>
  <c r="D2823" i="7" a="1"/>
  <c r="AH3168" i="1" a="1"/>
  <c r="AI2054" i="1" a="1"/>
  <c r="D1896" i="7" a="1"/>
  <c r="AH1996" i="1" a="1"/>
  <c r="AH694" i="1" a="1"/>
  <c r="AH918" i="1" a="1"/>
  <c r="D1732" i="7" a="1"/>
  <c r="X1847" i="1" a="1"/>
  <c r="AI3151" i="1" a="1"/>
  <c r="AE2405" i="1" a="1"/>
  <c r="AE2851" i="1" a="1"/>
  <c r="X1389" i="1" a="1"/>
  <c r="D840" i="7" a="1"/>
  <c r="D447" i="7" a="1"/>
  <c r="AD140" i="1" a="1"/>
  <c r="AD892" i="1" a="1"/>
  <c r="AE3255" i="1" a="1"/>
  <c r="AI2165" i="1" a="1"/>
  <c r="X2589" i="1" a="1"/>
  <c r="X1610" i="1" a="1"/>
  <c r="AE3260" i="1" a="1"/>
  <c r="AH522" i="1" a="1"/>
  <c r="AH975" i="1" a="1"/>
  <c r="AH2246" i="1" a="1"/>
  <c r="AD1604" i="1" a="1"/>
  <c r="AI199" i="1" a="1"/>
  <c r="AE2702" i="1" a="1"/>
  <c r="AD1490" i="1" a="1"/>
  <c r="AI834" i="1" a="1"/>
  <c r="X822" i="1" a="1"/>
  <c r="AI1453" i="1" a="1"/>
  <c r="AH3144" i="1" a="1"/>
  <c r="AD1401" i="1" a="1"/>
  <c r="D1010" i="7" a="1"/>
  <c r="X3039" i="1" a="1"/>
  <c r="D2156" i="7" a="1"/>
  <c r="AE1734" i="1" a="1"/>
  <c r="AD3162" i="1" a="1"/>
  <c r="AE345" i="1" a="1"/>
  <c r="AI3022" i="1" a="1"/>
  <c r="D2752" i="7" a="1"/>
  <c r="X3341" i="1" a="1"/>
  <c r="AH3009" i="1" a="1"/>
  <c r="D900" i="7" a="1"/>
  <c r="D2654" i="7" a="1"/>
  <c r="D2245" i="7" a="1"/>
  <c r="X2732" i="1" a="1"/>
  <c r="AD3308" i="1" a="1"/>
  <c r="D1961" i="7" a="1"/>
  <c r="AE1253" i="1" a="1"/>
  <c r="AE1941" i="1" a="1"/>
  <c r="AD1805" i="1" a="1"/>
  <c r="AH2838" i="1" a="1"/>
  <c r="AI709" i="1" a="1"/>
  <c r="AE176" i="1" a="1"/>
  <c r="X2986" i="1" a="1"/>
  <c r="X1059" i="1" a="1"/>
  <c r="AD505" i="1" a="1"/>
  <c r="D2731" i="7" a="1"/>
  <c r="AD2773" i="1" a="1"/>
  <c r="AI2455" i="1" a="1"/>
  <c r="AI2832" i="1" a="1"/>
  <c r="AI971" i="1" a="1"/>
  <c r="AH2151" i="1" a="1"/>
  <c r="AI1120" i="1" a="1"/>
  <c r="AD1291" i="1" a="1"/>
  <c r="AD2619" i="1" a="1"/>
  <c r="AD2866" i="1" a="1"/>
  <c r="D1119" i="7" a="1"/>
  <c r="AI423" i="1" a="1"/>
  <c r="AI612" i="1" a="1"/>
  <c r="AE3580" i="1" a="1"/>
  <c r="AE2789" i="1" a="1"/>
  <c r="AH1999" i="1" a="1"/>
  <c r="X3141" i="1" a="1"/>
  <c r="AI3330" i="1" a="1"/>
  <c r="AI2558" i="1" a="1"/>
  <c r="AI906" i="1" a="1"/>
  <c r="AI2353" i="1" a="1"/>
  <c r="AD168" i="1" a="1"/>
  <c r="AE1208" i="1" a="1"/>
  <c r="D1570" i="7" a="1"/>
  <c r="AD2903" i="1" a="1"/>
  <c r="AE2762" i="1" a="1"/>
  <c r="D1396" i="7" a="1"/>
  <c r="AE2665" i="1" a="1"/>
  <c r="AI3261" i="1" a="1"/>
  <c r="AI1854" i="1" a="1"/>
  <c r="AE1992" i="1" a="1"/>
  <c r="AI2747" i="1" a="1"/>
  <c r="AE979" i="1" a="1"/>
  <c r="X1905" i="1" a="1"/>
  <c r="X1232" i="1" a="1"/>
  <c r="AE1726" i="1" a="1"/>
  <c r="AI356" i="1" a="1"/>
  <c r="AH421" i="1" a="1"/>
  <c r="AD555" i="1" a="1"/>
  <c r="AE1814" i="1" a="1"/>
  <c r="AI438" i="1" a="1"/>
  <c r="AI926" i="1" a="1"/>
  <c r="X3211" i="1" a="1"/>
  <c r="X927" i="1" a="1"/>
  <c r="AI3203" i="1" a="1"/>
  <c r="D1076" i="7" a="1"/>
  <c r="AE2704" i="1" a="1"/>
  <c r="X985" i="1" a="1"/>
  <c r="X3288" i="1" a="1"/>
  <c r="AD208" i="1" a="1"/>
  <c r="AH3552" i="1" a="1"/>
  <c r="AE351" i="1" a="1"/>
  <c r="AI3450" i="1" a="1"/>
  <c r="AH1029" i="1" a="1"/>
  <c r="AD1452" i="1" a="1"/>
  <c r="AI2879" i="1" a="1"/>
  <c r="AH876" i="1" a="1"/>
  <c r="D2534" i="7" a="1"/>
  <c r="D898" i="7" a="1"/>
  <c r="X2122" i="1" a="1"/>
  <c r="AI2598" i="1" a="1"/>
  <c r="AE1801" i="1" a="1"/>
  <c r="X522" i="1" a="1"/>
  <c r="X263" i="1" a="1"/>
  <c r="X292" i="1" a="1"/>
  <c r="AE1776" i="1" a="1"/>
  <c r="AH213" i="1" a="1"/>
  <c r="D2421" i="7" a="1"/>
  <c r="AE2979" i="1" a="1"/>
  <c r="AE3570" i="1" a="1"/>
  <c r="X355" i="1" a="1"/>
  <c r="AE1728" i="1" a="1"/>
  <c r="AD1821" i="1" a="1"/>
  <c r="AH3298" i="1" a="1"/>
  <c r="AE1250" i="1" a="1"/>
  <c r="AD1058" i="1" a="1"/>
  <c r="D1429" i="7" a="1"/>
  <c r="X235" i="1" a="1"/>
  <c r="X2528" i="1" a="1"/>
  <c r="AE3412" i="1" a="1"/>
  <c r="D816" i="7" a="1"/>
  <c r="D279" i="7" a="1"/>
  <c r="X587" i="1" a="1"/>
  <c r="X1937" i="1" a="1"/>
  <c r="X2682" i="1" a="1"/>
  <c r="D2498" i="7" a="1"/>
  <c r="AD995" i="1" a="1"/>
  <c r="AE2759" i="1" a="1"/>
  <c r="AI732" i="1" a="1"/>
  <c r="X620" i="1" a="1"/>
  <c r="AD2479" i="1" a="1"/>
  <c r="AD2123" i="1" a="1"/>
  <c r="AD622" i="1" a="1"/>
  <c r="D2798" i="7" a="1"/>
  <c r="AH223" i="1" a="1"/>
  <c r="X888" i="1" a="1"/>
  <c r="D84" i="7" a="1"/>
  <c r="AE3472" i="1" a="1"/>
  <c r="D539" i="7" a="1"/>
  <c r="AD2376" i="1" a="1"/>
  <c r="AE905" i="1" a="1"/>
  <c r="AI163" i="1" a="1"/>
  <c r="AI2215" i="1" a="1"/>
  <c r="X1839" i="1" a="1"/>
  <c r="AD2758" i="1" a="1"/>
  <c r="X3455" i="1" a="1"/>
  <c r="AI1073" i="1" a="1"/>
  <c r="X2361" i="1" a="1"/>
  <c r="AH953" i="1" a="1"/>
  <c r="X2823" i="1" a="1"/>
  <c r="AE2809" i="1" a="1"/>
  <c r="X2368" i="1" a="1"/>
  <c r="AI1343" i="1" a="1"/>
  <c r="D254" i="7" a="1"/>
  <c r="AE2337" i="1" a="1"/>
  <c r="AD1022" i="1" a="1"/>
  <c r="AE3264" i="1" a="1"/>
  <c r="AD793" i="1" a="1"/>
  <c r="AH1592" i="1" a="1"/>
  <c r="AE3298" i="1" a="1"/>
  <c r="AD2482" i="1" a="1"/>
  <c r="AD999" i="1" a="1"/>
  <c r="X2442" i="1" a="1"/>
  <c r="AE1281" i="1" a="1"/>
  <c r="AH1166" i="1" a="1"/>
  <c r="AH1237" i="1" a="1"/>
  <c r="AH995" i="1" a="1"/>
  <c r="AE3386" i="1" a="1"/>
  <c r="D1109" i="7" a="1"/>
  <c r="AH1805" i="1" a="1"/>
  <c r="AI1958" i="1" a="1"/>
  <c r="AE1785" i="1" a="1"/>
  <c r="AI3096" i="1" a="1"/>
  <c r="AI1075" i="1" a="1"/>
  <c r="AD197" i="1" a="1"/>
  <c r="AH905" i="1" a="1"/>
  <c r="AH1792" i="1" a="1"/>
  <c r="AH2558" i="1" a="1"/>
  <c r="AH2519" i="1" a="1"/>
  <c r="AD1788" i="1" a="1"/>
  <c r="X905" i="1" a="1"/>
  <c r="AI988" i="1" a="1"/>
  <c r="X2747" i="1" a="1"/>
  <c r="X3002" i="1" a="1"/>
  <c r="AE449" i="1" a="1"/>
  <c r="D425" i="7" a="1"/>
  <c r="AD1562" i="1" a="1"/>
  <c r="AI2511" i="1" a="1"/>
  <c r="AD591" i="1" a="1"/>
  <c r="X690" i="1" a="1"/>
  <c r="D2906" i="7" a="1"/>
  <c r="AE2053" i="1" a="1"/>
  <c r="D885" i="7" a="1"/>
  <c r="X1199" i="1" a="1"/>
  <c r="AE765" i="1" a="1"/>
  <c r="AI240" i="1" a="1"/>
  <c r="AI3404" i="1" a="1"/>
  <c r="AD1898" i="1" a="1"/>
  <c r="D1954" i="7" a="1"/>
  <c r="AI2003" i="1" a="1"/>
  <c r="X1729" i="1" a="1"/>
  <c r="D88" i="7" a="1"/>
  <c r="AE3091" i="1" a="1"/>
  <c r="AE3331" i="1" a="1"/>
  <c r="AD2248" i="1" a="1"/>
  <c r="AE3428" i="1" a="1"/>
  <c r="AH3177" i="1" a="1"/>
  <c r="AH2120" i="1" a="1"/>
  <c r="AE3569" i="1" a="1"/>
  <c r="D966" i="7" a="1"/>
  <c r="AI555" i="1" a="1"/>
  <c r="D228" i="7" a="1"/>
  <c r="D2491" i="7" a="1"/>
  <c r="AD2802" i="1" a="1"/>
  <c r="AD1043" i="1" a="1"/>
  <c r="AI2518" i="1" a="1"/>
  <c r="AH310" i="1" a="1"/>
  <c r="D514" i="7" a="1"/>
  <c r="AI2912" i="1" a="1"/>
  <c r="AH215" i="1" a="1"/>
  <c r="AD255" i="1" a="1"/>
  <c r="AH2047" i="1" a="1"/>
  <c r="AI1106" i="1" a="1"/>
  <c r="D2117" i="7" a="1"/>
  <c r="AE1094" i="1" a="1"/>
  <c r="D887" i="7" a="1"/>
  <c r="AI2678" i="1" a="1"/>
  <c r="AD2613" i="1" a="1"/>
  <c r="AH2565" i="1" a="1"/>
  <c r="AE2401" i="1" a="1"/>
  <c r="AI2913" i="1" a="1"/>
  <c r="AH1023" i="1" a="1"/>
  <c r="AI3005" i="1" a="1"/>
  <c r="X3535" i="1" a="1"/>
  <c r="X3168" i="1" a="1"/>
  <c r="X3160" i="1" a="1"/>
  <c r="AE2790" i="1" a="1"/>
  <c r="AD979" i="1" a="1"/>
  <c r="AD2096" i="1" a="1"/>
  <c r="AH294" i="1" a="1"/>
  <c r="AE2057" i="1" a="1"/>
  <c r="AD1897" i="1" a="1"/>
  <c r="AD1020" i="1" a="1"/>
  <c r="AE3581" i="1" a="1"/>
  <c r="AD2242" i="1" a="1"/>
  <c r="D2525" i="7" a="1"/>
  <c r="D1092" i="7" a="1"/>
  <c r="AE1113" i="1" a="1"/>
  <c r="AI2019" i="1" a="1"/>
  <c r="AH1169" i="1" a="1"/>
  <c r="AI379" i="1" a="1"/>
  <c r="AE2045" i="1" a="1"/>
  <c r="AD2674" i="1" a="1"/>
  <c r="X2437" i="1" a="1"/>
  <c r="AH1105" i="1" a="1"/>
  <c r="AI671" i="1" a="1"/>
  <c r="D1307" i="7" a="1"/>
  <c r="AI1719" i="1" a="1"/>
  <c r="D424" i="7" a="1"/>
  <c r="AE3288" i="1" a="1"/>
  <c r="AE2391" i="1" a="1"/>
  <c r="AE2973" i="1" a="1"/>
  <c r="AE2595" i="1" a="1"/>
  <c r="AH3022" i="1" a="1"/>
  <c r="AD810" i="1" a="1"/>
  <c r="AI3213" i="1" a="1"/>
  <c r="AI800" i="1" a="1"/>
  <c r="AD2481" i="1" a="1"/>
  <c r="AE3146" i="1" a="1"/>
  <c r="D1112" i="7" a="1"/>
  <c r="AH1665" i="1" a="1"/>
  <c r="AI1872" i="1" a="1"/>
  <c r="AD1477" i="1" a="1"/>
  <c r="AH1347" i="1" a="1"/>
  <c r="AE3131" i="1" a="1"/>
  <c r="AE1357" i="1" a="1"/>
  <c r="AD1651" i="1" a="1"/>
  <c r="AD1842" i="1" a="1"/>
  <c r="D395" i="7" a="1"/>
  <c r="AE1616" i="1" a="1"/>
  <c r="AD2317" i="1" a="1"/>
  <c r="AI1302" i="1" a="1"/>
  <c r="AH891" i="1" a="1"/>
  <c r="AD3240" i="1" a="1"/>
  <c r="AI1391" i="1" a="1"/>
  <c r="AH1708" i="1" a="1"/>
  <c r="AI1056" i="1" a="1"/>
  <c r="AD2660" i="1" a="1"/>
  <c r="X3378" i="1" a="1"/>
  <c r="AE1374" i="1" a="1"/>
  <c r="AI1592" i="1" a="1"/>
  <c r="AD149" i="1" a="1"/>
  <c r="AE1232" i="1" a="1"/>
  <c r="X1080" i="1" a="1"/>
  <c r="AH2099" i="1" a="1"/>
  <c r="D200" i="7" a="1"/>
  <c r="AH2465" i="1" a="1"/>
  <c r="D812" i="7" a="1"/>
  <c r="AE891" i="1" a="1"/>
  <c r="AI3178" i="1" a="1"/>
  <c r="AE189" i="1" a="1"/>
  <c r="AD214" i="1" a="1"/>
  <c r="D2150" i="7" a="1"/>
  <c r="AE1620" i="1" a="1"/>
  <c r="AD3087" i="1" a="1"/>
  <c r="AI2011" i="1" a="1"/>
  <c r="AI3452" i="1" a="1"/>
  <c r="X470" i="1" a="1"/>
  <c r="D2783" i="7" a="1"/>
  <c r="D882" i="7" a="1"/>
  <c r="AI1911" i="1" a="1"/>
  <c r="AD1331" i="1" a="1"/>
  <c r="X3193" i="1" a="1"/>
  <c r="D181" i="7" a="1"/>
  <c r="D2661" i="7" a="1"/>
  <c r="AH419" i="1" a="1"/>
  <c r="AH877" i="1" a="1"/>
  <c r="X892" i="1" a="1"/>
  <c r="AE3103" i="1" a="1"/>
  <c r="AI2544" i="1" a="1"/>
  <c r="X3388" i="1" a="1"/>
  <c r="D3003" i="7" a="1"/>
  <c r="AI2790" i="1" a="1"/>
  <c r="AI2612" i="1" a="1"/>
  <c r="AE3557" i="1" a="1"/>
  <c r="D578" i="7" a="1"/>
  <c r="AH2728" i="1" a="1"/>
  <c r="AE567" i="1" a="1"/>
  <c r="AD1647" i="1" a="1"/>
  <c r="AD3215" i="1" a="1"/>
  <c r="AI2152" i="1" a="1"/>
  <c r="AD282" i="1" a="1"/>
  <c r="AD3562" i="1" a="1"/>
  <c r="AH319" i="1" a="1"/>
  <c r="AD1443" i="1" a="1"/>
  <c r="AH757" i="1" a="1"/>
  <c r="AH1277" i="1" a="1"/>
  <c r="AH387" i="1" a="1"/>
  <c r="AI2480" i="1" a="1"/>
  <c r="AH1756" i="1" a="1"/>
  <c r="X1428" i="1" a="1"/>
  <c r="AH1083" i="1" a="1"/>
  <c r="AD3209" i="1" a="1"/>
  <c r="AH612" i="1" a="1"/>
  <c r="AH1281" i="1" a="1"/>
  <c r="AH1434" i="1" a="1"/>
  <c r="AI2331" i="1" a="1"/>
  <c r="AH1466" i="1" a="1"/>
  <c r="X1208" i="1" a="1"/>
  <c r="D1671" i="7" a="1"/>
  <c r="X2902" i="1" a="1"/>
  <c r="AI3061" i="1" a="1"/>
  <c r="AH1236" i="1" a="1"/>
  <c r="AE2291" i="1" a="1"/>
  <c r="AH3000" i="1" a="1"/>
  <c r="AD246" i="1" a="1"/>
  <c r="AI2737" i="1" a="1"/>
  <c r="X3011" i="1" a="1"/>
  <c r="D1140" i="7" a="1"/>
  <c r="AH1186" i="1" a="1"/>
  <c r="AD2405" i="1" a="1"/>
  <c r="AI985" i="1" a="1"/>
  <c r="AI3088" i="1" a="1"/>
  <c r="X1911" i="1" a="1"/>
  <c r="AE612" i="1" a="1"/>
  <c r="X1225" i="1" a="1"/>
  <c r="D2767" i="7" a="1"/>
  <c r="AH257" i="1" a="1"/>
  <c r="AH3404" i="1" a="1"/>
  <c r="AE3008" i="1" a="1"/>
  <c r="X2045" i="1" a="1"/>
  <c r="AE2516" i="1" a="1"/>
  <c r="D2268" i="7" a="1"/>
  <c r="AD1644" i="1" a="1"/>
  <c r="AE2978" i="1" a="1"/>
  <c r="AE2472" i="1" a="1"/>
  <c r="AE1217" i="1" a="1"/>
  <c r="X2531" i="1" a="1"/>
  <c r="AI1439" i="1" a="1"/>
  <c r="AD3286" i="1" a="1"/>
  <c r="AH1796" i="1" a="1"/>
  <c r="AH2859" i="1" a="1"/>
  <c r="AH1957" i="1" a="1"/>
  <c r="X2109" i="1" a="1"/>
  <c r="AE3210" i="1" a="1"/>
  <c r="AE3160" i="1" a="1"/>
  <c r="X3377" i="1" a="1"/>
  <c r="AH959" i="1" a="1"/>
  <c r="AD2125" i="1" a="1"/>
  <c r="AE1982" i="1" a="1"/>
  <c r="AI2863" i="1" a="1"/>
  <c r="AH3303" i="1" a="1"/>
  <c r="D2142" i="7" a="1"/>
  <c r="AI519" i="1" a="1"/>
  <c r="AD2589" i="1" a="1"/>
  <c r="AH380" i="1" a="1"/>
  <c r="AE976" i="1" a="1"/>
  <c r="X3009" i="1" a="1"/>
  <c r="X1095" i="1" a="1"/>
  <c r="AI1494" i="1" a="1"/>
  <c r="X2498" i="1" a="1"/>
  <c r="AD1923" i="1" a="1"/>
  <c r="AE3022" i="1" a="1"/>
  <c r="AI505" i="1" a="1"/>
  <c r="AE2461" i="1" a="1"/>
  <c r="AH1022" i="1" a="1"/>
  <c r="AE684" i="1" a="1"/>
  <c r="AD2039" i="1" a="1"/>
  <c r="AH1080" i="1" a="1"/>
  <c r="AE445" i="1" a="1"/>
  <c r="AD1394" i="1" a="1"/>
  <c r="AH2747" i="1" a="1"/>
  <c r="AH2879" i="1" a="1"/>
  <c r="AI3130" i="1" a="1"/>
  <c r="X1691" i="1" a="1"/>
  <c r="AE816" i="1" a="1"/>
  <c r="AD472" i="1" a="1"/>
  <c r="AE3144" i="1" a="1"/>
  <c r="D2003" i="7" a="1"/>
  <c r="AD3260" i="1" a="1"/>
  <c r="AH2283" i="1" a="1"/>
  <c r="AE596" i="1" a="1"/>
  <c r="AH3055" i="1" a="1"/>
  <c r="AE1849" i="1" a="1"/>
  <c r="AD1130" i="1" a="1"/>
  <c r="AH810" i="1" a="1"/>
  <c r="D1452" i="7" a="1"/>
  <c r="AI1689" i="1" a="1"/>
  <c r="AH1546" i="1" a="1"/>
  <c r="AE689" i="1" a="1"/>
  <c r="X2708" i="1" a="1"/>
  <c r="AE1525" i="1" a="1"/>
  <c r="AD2446" i="1" a="1"/>
  <c r="D1065" i="7" a="1"/>
  <c r="D2550" i="7" a="1"/>
  <c r="X3087" i="1" a="1"/>
  <c r="AE2751" i="1" a="1"/>
  <c r="AD2294" i="1" a="1"/>
  <c r="AE2225" i="1" a="1"/>
  <c r="X2197" i="1" a="1"/>
  <c r="X2338" i="1" a="1"/>
  <c r="AI1059" i="1" a="1"/>
  <c r="AH3180" i="1" a="1"/>
  <c r="AH779" i="1" a="1"/>
  <c r="X703" i="1" a="1"/>
  <c r="X2859" i="1" a="1"/>
  <c r="D2631" i="7" a="1"/>
  <c r="D1189" i="7" a="1"/>
  <c r="X1792" i="1" a="1"/>
  <c r="AE1999" i="1" a="1"/>
  <c r="AE2816" i="1" a="1"/>
  <c r="D1391" i="7" a="1"/>
  <c r="D2052" i="7" a="1"/>
  <c r="AE1964" i="1" a="1"/>
  <c r="AD3113" i="1" a="1"/>
  <c r="AH3428" i="1" a="1"/>
  <c r="AE1403" i="1" a="1"/>
  <c r="AI2888" i="1" a="1"/>
  <c r="X2102" i="1" a="1"/>
  <c r="AE2275" i="1" a="1"/>
  <c r="AH1490" i="1" a="1"/>
  <c r="AD2729" i="1" a="1"/>
  <c r="AE2560" i="1" a="1"/>
  <c r="AI2966" i="1" a="1"/>
  <c r="AE2146" i="1" a="1"/>
  <c r="AD2914" i="1" a="1"/>
  <c r="D2064" i="7" a="1"/>
  <c r="D2113" i="7" a="1"/>
  <c r="AH164" i="1" a="1"/>
  <c r="AH904" i="1" a="1"/>
  <c r="AI1188" i="1" a="1"/>
  <c r="AH1758" i="1" a="1"/>
  <c r="AD3265" i="1" a="1"/>
  <c r="X297" i="1" a="1"/>
  <c r="X490" i="1" a="1"/>
  <c r="X267" i="1" a="1"/>
  <c r="D1023" i="7" a="1"/>
  <c r="AD1095" i="1" a="1"/>
  <c r="AE2868" i="1" a="1"/>
  <c r="D2518" i="7" a="1"/>
  <c r="AD3288" i="1" a="1"/>
  <c r="AH2805" i="1" a="1"/>
  <c r="AE1926" i="1" a="1"/>
  <c r="AD3356" i="1" a="1"/>
  <c r="AE1780" i="1" a="1"/>
  <c r="D2727" i="7" a="1"/>
  <c r="X2092" i="1" a="1"/>
  <c r="AD428" i="1" a="1"/>
  <c r="AH1937" i="1" a="1"/>
  <c r="D615" i="7" a="1"/>
  <c r="D2226" i="7" a="1"/>
  <c r="AD1826" i="1" a="1"/>
  <c r="X492" i="1" a="1"/>
  <c r="D1660" i="7" a="1"/>
  <c r="X371" i="1" a="1"/>
  <c r="AH3125" i="1" a="1"/>
  <c r="AD1510" i="1" a="1"/>
  <c r="AE2481" i="1" a="1"/>
  <c r="AD2208" i="1" a="1"/>
  <c r="AI975" i="1" a="1"/>
  <c r="AH197" i="1" a="1"/>
  <c r="D60" i="7" a="1"/>
  <c r="AD2740" i="1" a="1"/>
  <c r="AE3469" i="1" a="1"/>
  <c r="AE1166" i="1" a="1"/>
  <c r="AH3096" i="1" a="1"/>
  <c r="X2647" i="1" a="1"/>
  <c r="AE1715" i="1" a="1"/>
  <c r="D455" i="7" a="1"/>
  <c r="X1533" i="1" a="1"/>
  <c r="AD2448" i="1" a="1"/>
  <c r="AD1211" i="1" a="1"/>
  <c r="D731" i="7" a="1"/>
  <c r="X421" i="1" a="1"/>
  <c r="AE2513" i="1" a="1"/>
  <c r="AD1614" i="1" a="1"/>
  <c r="D1616" i="7" a="1"/>
  <c r="D2787" i="7" a="1"/>
  <c r="AE2234" i="1" a="1"/>
  <c r="AH2861" i="1" a="1"/>
  <c r="X793" i="1" a="1"/>
  <c r="AE1703" i="1" a="1"/>
  <c r="AE3476" i="1" a="1"/>
  <c r="AE473" i="1" a="1"/>
  <c r="AH634" i="1" a="1"/>
  <c r="AH1779" i="1" a="1"/>
  <c r="AI2321" i="1" a="1"/>
  <c r="AI1270" i="1" a="1"/>
  <c r="D1551" i="7" a="1"/>
  <c r="AE2682" i="1" a="1"/>
  <c r="X368" i="1" a="1"/>
  <c r="AI2339" i="1" a="1"/>
  <c r="AD853" i="1" a="1"/>
  <c r="X3021" i="1" a="1"/>
  <c r="AD666" i="1" a="1"/>
  <c r="AI3237" i="1" a="1"/>
  <c r="AE3408" i="1" a="1"/>
  <c r="AI3204" i="1" a="1"/>
  <c r="D1951" i="7" a="1"/>
  <c r="D672" i="7" a="1"/>
  <c r="D2163" i="7" a="1"/>
  <c r="AH1463" i="1" a="1"/>
  <c r="AE1395" i="1" a="1"/>
  <c r="X3407" i="1" a="1"/>
  <c r="D1816" i="7" a="1"/>
  <c r="D2472" i="7" a="1"/>
  <c r="AE2014" i="1" a="1"/>
  <c r="AD2085" i="1" a="1"/>
  <c r="D575" i="7" a="1"/>
  <c r="AH325" i="1" a="1"/>
  <c r="D1418" i="7" a="1"/>
  <c r="D1524" i="7" a="1"/>
  <c r="AE419" i="1" a="1"/>
  <c r="X523" i="1" a="1"/>
  <c r="AE1115" i="1" a="1"/>
  <c r="X1794" i="1" a="1"/>
  <c r="AE2330" i="1" a="1"/>
  <c r="D547" i="7" a="1"/>
  <c r="X1451" i="1" a="1"/>
  <c r="AD383" i="1" a="1"/>
  <c r="AE3209" i="1" a="1"/>
  <c r="AI3475" i="1" a="1"/>
  <c r="AE738" i="1" a="1"/>
  <c r="AE1777" i="1" a="1"/>
  <c r="AH1512" i="1" a="1"/>
  <c r="D665" i="7" a="1"/>
  <c r="AH3150" i="1" a="1"/>
  <c r="D1032" i="7" a="1"/>
  <c r="AH2801" i="1" a="1"/>
  <c r="AH3162" i="1" a="1"/>
  <c r="D634" i="7" a="1"/>
  <c r="AI1899" i="1" a="1"/>
  <c r="X2563" i="1" a="1"/>
  <c r="X379" i="1" a="1"/>
  <c r="AH2234" i="1" a="1"/>
  <c r="D2384" i="7" a="1"/>
  <c r="AI1927" i="1" a="1"/>
  <c r="AH2854" i="1" a="1"/>
  <c r="AI664" i="1" a="1"/>
  <c r="D825" i="7" a="1"/>
  <c r="D2659" i="7" a="1"/>
  <c r="AI1668" i="1" a="1"/>
  <c r="AH2000" i="1" a="1"/>
  <c r="AI2482" i="1" a="1"/>
  <c r="AD2549" i="1" a="1"/>
  <c r="D2107" i="7" a="1"/>
  <c r="AH1211" i="1" a="1"/>
  <c r="AI2946" i="1" a="1"/>
  <c r="AD1347" i="1" a="1"/>
  <c r="D1441" i="7" a="1"/>
  <c r="X3517" i="1" a="1"/>
  <c r="AI262" i="1" a="1"/>
  <c r="D1125" i="7" a="1"/>
  <c r="AH1070" i="1" a="1"/>
  <c r="AI601" i="1" a="1"/>
  <c r="AI2755" i="1" a="1"/>
  <c r="AD3362" i="1" a="1"/>
  <c r="AD2671" i="1" a="1"/>
  <c r="D701" i="7" a="1"/>
  <c r="AE1150" i="1" a="1"/>
  <c r="AI1024" i="1" a="1"/>
  <c r="AH1545" i="1" a="1"/>
  <c r="X3142" i="1" a="1"/>
  <c r="AI565" i="1" a="1"/>
  <c r="AH2903" i="1" a="1"/>
  <c r="AI1133" i="1" a="1"/>
  <c r="AI3519" i="1" a="1"/>
  <c r="AH1013" i="1" a="1"/>
  <c r="AE477" i="1" a="1"/>
  <c r="AD1823" i="1" a="1"/>
  <c r="AI205" i="1" a="1"/>
  <c r="AD2192" i="1" a="1"/>
  <c r="X694" i="1" a="1"/>
  <c r="AI823" i="1" a="1"/>
  <c r="D2276" i="7" a="1"/>
  <c r="D2780" i="7" a="1"/>
  <c r="AD153" i="1" a="1"/>
  <c r="X2099" i="1" a="1"/>
  <c r="AI1888" i="1" a="1"/>
  <c r="AH2162" i="1" a="1"/>
  <c r="D2993" i="7" a="1"/>
  <c r="AD601" i="1" a="1"/>
  <c r="AE757" i="1" a="1"/>
  <c r="AD628" i="1" a="1"/>
  <c r="AE1316" i="1" a="1"/>
  <c r="D1700" i="7" a="1"/>
  <c r="AI2911" i="1" a="1"/>
  <c r="X1122" i="1" a="1"/>
  <c r="AD2361" i="1" a="1"/>
  <c r="AE1732" i="1" a="1"/>
  <c r="AE2821" i="1" a="1"/>
  <c r="AD910" i="1" a="1"/>
  <c r="AI708" i="1" a="1"/>
  <c r="AE917" i="1" a="1"/>
  <c r="AH480" i="1" a="1"/>
  <c r="X670" i="1" a="1"/>
  <c r="D509" i="7" a="1"/>
  <c r="AI3252" i="1" a="1"/>
  <c r="D1799" i="7" a="1"/>
  <c r="D742" i="7" a="1"/>
  <c r="X563" i="1" a="1"/>
  <c r="AH1627" i="1" a="1"/>
  <c r="AH1814" i="1" a="1"/>
  <c r="D2067" i="7" a="1"/>
  <c r="AE1765" i="1" a="1"/>
  <c r="AI273" i="1" a="1"/>
  <c r="D1448" i="7" a="1"/>
  <c r="AD1572" i="1" a="1"/>
  <c r="X2229" i="1" a="1"/>
  <c r="AD2560" i="1" a="1"/>
  <c r="AI1580" i="1" a="1"/>
  <c r="X1267" i="1" a="1"/>
  <c r="X2260" i="1" a="1"/>
  <c r="AE2117" i="1" a="1"/>
  <c r="AD1124" i="1" a="1"/>
  <c r="AE1815" i="1" a="1"/>
  <c r="AH2152" i="1" a="1"/>
  <c r="AD1358" i="1" a="1"/>
  <c r="X3366" i="1" a="1"/>
  <c r="AI3171" i="1" a="1"/>
  <c r="AI2704" i="1" a="1"/>
  <c r="AD2219" i="1" a="1"/>
  <c r="AI2359" i="1" a="1"/>
  <c r="X3562" i="1" a="1"/>
  <c r="AH3073" i="1" a="1"/>
  <c r="AE2514" i="1" a="1"/>
  <c r="AI647" i="1" a="1"/>
  <c r="AE1839" i="1" a="1"/>
  <c r="AH284" i="1" a="1"/>
  <c r="X2762" i="1" a="1"/>
  <c r="AH211" i="1" a="1"/>
  <c r="AD2404" i="1" a="1"/>
  <c r="D2821" i="7" a="1"/>
  <c r="AD1237" i="1" a="1"/>
  <c r="D1996" i="7" a="1"/>
  <c r="D2928" i="7" a="1"/>
  <c r="AI707" i="1" a="1"/>
  <c r="D1847" i="7" a="1"/>
  <c r="AI3376" i="1" a="1"/>
  <c r="AI3425" i="1" a="1"/>
  <c r="AE2747" i="1" a="1"/>
  <c r="AE2436" i="1" a="1"/>
  <c r="D707" i="7" a="1"/>
  <c r="X287" i="1" a="1"/>
  <c r="AI2287" i="1" a="1"/>
  <c r="D992" i="7" a="1"/>
  <c r="AD2557" i="1" a="1"/>
  <c r="AE355" i="1" a="1"/>
  <c r="AI580" i="1" a="1"/>
  <c r="AH1125" i="1" a="1"/>
  <c r="AH3441" i="1" a="1"/>
  <c r="AH1319" i="1" a="1"/>
  <c r="X3246" i="1" a="1"/>
  <c r="AE198" i="1" a="1"/>
  <c r="AH2564" i="1" a="1"/>
  <c r="AD1804" i="1" a="1"/>
  <c r="D1812" i="7" a="1"/>
  <c r="AD1989" i="1" a="1"/>
  <c r="AI3108" i="1" a="1"/>
  <c r="X2730" i="1" a="1"/>
  <c r="X3451" i="1" a="1"/>
  <c r="AD2041" i="1" a="1"/>
  <c r="AI285" i="1" a="1"/>
  <c r="X669" i="1" a="1"/>
  <c r="AE954" i="1" a="1"/>
  <c r="AE1574" i="1" a="1"/>
  <c r="D2183" i="7" a="1"/>
  <c r="AD2846" i="1" a="1"/>
  <c r="D851" i="7" a="1"/>
  <c r="AI2458" i="1" a="1"/>
  <c r="AE1830" i="1" a="1"/>
  <c r="AE1286" i="1" a="1"/>
  <c r="AI884" i="1" a="1"/>
  <c r="AH1919" i="1" a="1"/>
  <c r="D1939" i="7" a="1"/>
  <c r="AE665" i="1" a="1"/>
  <c r="X3501" i="1" a="1"/>
  <c r="X465" i="1" a="1"/>
  <c r="D2242" i="7" a="1"/>
  <c r="X2137" i="1" a="1"/>
  <c r="AH765" i="1" a="1"/>
  <c r="AH2836" i="1" a="1"/>
  <c r="AD3462" i="1" a="1"/>
  <c r="D927" i="7" a="1"/>
  <c r="AD2268" i="1" a="1"/>
  <c r="AD3057" i="1" a="1"/>
  <c r="AE3263" i="1" a="1"/>
  <c r="D1736" i="7" a="1"/>
  <c r="AH2509" i="1" a="1"/>
  <c r="AE2537" i="1" a="1"/>
  <c r="AD228" i="1" a="1"/>
  <c r="AE2644" i="1" a="1"/>
  <c r="AH385" i="1" a="1"/>
  <c r="AE1919" i="1" a="1"/>
  <c r="AE3351" i="1" a="1"/>
  <c r="AH3129" i="1" a="1"/>
  <c r="X2904" i="1" a="1"/>
  <c r="X1923" i="1" a="1"/>
  <c r="D2662" i="7" a="1"/>
  <c r="AD3518" i="1" a="1"/>
  <c r="AH3506" i="1" a="1"/>
  <c r="AH2868" i="1" a="1"/>
  <c r="X256" i="1" a="1"/>
  <c r="AD1778" i="1" a="1"/>
  <c r="AH1909" i="1" a="1"/>
  <c r="AD2162" i="1" a="1"/>
  <c r="AD3406" i="1" a="1"/>
  <c r="D379" i="7" a="1"/>
  <c r="AI2272" i="1" a="1"/>
  <c r="AI1845" i="1" a="1"/>
  <c r="AD1910" i="1" a="1"/>
  <c r="X3007" i="1" a="1"/>
  <c r="AI2937" i="1" a="1"/>
  <c r="AH1030" i="1" a="1"/>
  <c r="X189" i="1" a="1"/>
  <c r="AD1168" i="1" a="1"/>
  <c r="AI3161" i="1" a="1"/>
  <c r="AI666" i="1" a="1"/>
  <c r="AE1788" i="1" a="1"/>
  <c r="D2082" i="7" a="1"/>
  <c r="D720" i="7" a="1"/>
  <c r="AI2903" i="1" a="1"/>
  <c r="D1498" i="7" a="1"/>
  <c r="X2449" i="1" a="1"/>
  <c r="AI365" i="1" a="1"/>
  <c r="D45" i="7" a="1"/>
  <c r="X1817" i="1" a="1"/>
  <c r="X2636" i="1" a="1"/>
  <c r="AH710" i="1" a="1"/>
  <c r="AH470" i="1" a="1"/>
  <c r="AI3437" i="1" a="1"/>
  <c r="AE3211" i="1" a="1"/>
  <c r="D1636" i="7" a="1"/>
  <c r="D1360" i="7" a="1"/>
  <c r="X842" i="1" a="1"/>
  <c r="AD863" i="1" a="1"/>
  <c r="AH1925" i="1" a="1"/>
  <c r="D939" i="7" a="1"/>
  <c r="D2363" i="7" a="1"/>
  <c r="D2078" i="7" a="1"/>
  <c r="AD1375" i="1" a="1"/>
  <c r="D1695" i="7" a="1"/>
  <c r="AD3001" i="1" a="1"/>
  <c r="AI1331" i="1" a="1"/>
  <c r="AI2991" i="1" a="1"/>
  <c r="AI2885" i="1" a="1"/>
  <c r="AH1604" i="1" a="1"/>
  <c r="AH668" i="1" a="1"/>
  <c r="X1942" i="1" a="1"/>
  <c r="AD397" i="1" a="1"/>
  <c r="AI883" i="1" a="1"/>
  <c r="AE2034" i="1" a="1"/>
  <c r="X3239" i="1" a="1"/>
  <c r="D952" i="7" a="1"/>
  <c r="AE2498" i="1" a="1"/>
  <c r="X202" i="1" a="1"/>
  <c r="AE2456" i="1" a="1"/>
  <c r="AE1432" i="1" a="1"/>
  <c r="AD994" i="1" a="1"/>
  <c r="AH2708" i="1" a="1"/>
  <c r="AD1602" i="1" a="1"/>
  <c r="AI830" i="1" a="1"/>
  <c r="AH2534" i="1" a="1"/>
  <c r="AE2351" i="1" a="1"/>
  <c r="AE653" i="1" a="1"/>
  <c r="X2379" i="1" a="1"/>
  <c r="AE1959" i="1" a="1"/>
  <c r="AH2091" i="1" a="1"/>
  <c r="AD1999" i="1" a="1"/>
  <c r="AH2851" i="1" a="1"/>
  <c r="AD3168" i="1" a="1"/>
  <c r="AD2973" i="1" a="1"/>
  <c r="AD2235" i="1" a="1"/>
  <c r="AE2085" i="1" a="1"/>
  <c r="AD1828" i="1" a="1"/>
  <c r="D1453" i="7" a="1"/>
  <c r="X1726" i="1" a="1"/>
  <c r="AI613" i="1" a="1"/>
  <c r="X2977" i="1" a="1"/>
  <c r="AE2096" i="1" a="1"/>
  <c r="AI1925" i="1" a="1"/>
  <c r="AI1021" i="1" a="1"/>
  <c r="AH1104" i="1" a="1"/>
  <c r="D586" i="7" a="1"/>
  <c r="AH1882" i="1" a="1"/>
  <c r="AI1218" i="1" a="1"/>
  <c r="AE2583" i="1" a="1"/>
  <c r="AH2063" i="1" a="1"/>
  <c r="AH1481" i="1" a="1"/>
  <c r="AI2437" i="1" a="1"/>
  <c r="X635" i="1" a="1"/>
  <c r="D2830" i="7" a="1"/>
  <c r="AE2075" i="1" a="1"/>
  <c r="AE3354" i="1" a="1"/>
  <c r="AH2775" i="1" a="1"/>
  <c r="AH390" i="1" a="1"/>
  <c r="AH1933" i="1" a="1"/>
  <c r="D1958" i="7" a="1"/>
  <c r="AE2195" i="1" a="1"/>
  <c r="X1930" i="1" a="1"/>
  <c r="AH804" i="1" a="1"/>
  <c r="AD2182" i="1" a="1"/>
  <c r="AI1569" i="1" a="1"/>
  <c r="AD557" i="1" a="1"/>
  <c r="D796" i="7" a="1"/>
  <c r="X731" i="1" a="1"/>
  <c r="AE1483" i="1" a="1"/>
  <c r="X3334" i="1" a="1"/>
  <c r="AH783" i="1" a="1"/>
  <c r="AE2368" i="1" a="1"/>
  <c r="AI3570" i="1" a="1"/>
  <c r="D164" i="7" a="1"/>
  <c r="AD3408" i="1" a="1"/>
  <c r="AE2320" i="1" a="1"/>
  <c r="AE2524" i="1" a="1"/>
  <c r="AE2049" i="1" a="1"/>
  <c r="D2818" i="7" a="1"/>
  <c r="X1527" i="1" a="1"/>
  <c r="AD490" i="1" a="1"/>
  <c r="AI1997" i="1" a="1"/>
  <c r="AI838" i="1" a="1"/>
  <c r="AE1763" i="1" a="1"/>
  <c r="X557" i="1" a="1"/>
  <c r="AE859" i="1" a="1"/>
  <c r="D1061" i="7" a="1"/>
  <c r="AE1063" i="1" a="1"/>
  <c r="X2758" i="1" a="1"/>
  <c r="AE2715" i="1" a="1"/>
  <c r="X1477" i="1" a="1"/>
  <c r="AD3524" i="1" a="1"/>
  <c r="D1534" i="7" a="1"/>
  <c r="AE2050" i="1" a="1"/>
  <c r="AI1691" i="1" a="1"/>
  <c r="X2157" i="1" a="1"/>
  <c r="D186" i="7" a="1"/>
  <c r="AE3427" i="1" a="1"/>
  <c r="AD3561" i="1" a="1"/>
  <c r="X691" i="1" a="1"/>
  <c r="AH1657" i="1" a="1"/>
  <c r="X1247" i="1" a="1"/>
  <c r="AI3227" i="1" a="1"/>
  <c r="AH1095" i="1" a="1"/>
  <c r="X2471" i="1" a="1"/>
  <c r="X889" i="1" a="1"/>
  <c r="AE504" i="1" a="1"/>
  <c r="AE1909" i="1" a="1"/>
  <c r="AD345" i="1" a="1"/>
  <c r="AE2986" i="1" a="1"/>
  <c r="X214" i="1" a="1"/>
  <c r="AH3414" i="1" a="1"/>
  <c r="AE840" i="1" a="1"/>
  <c r="AH1092" i="1" a="1"/>
  <c r="X1296" i="1" a="1"/>
  <c r="D1699" i="7" a="1"/>
  <c r="X2027" i="1" a="1"/>
  <c r="AD1483" i="1" a="1"/>
  <c r="AD3096" i="1" a="1"/>
  <c r="AI3104" i="1" a="1"/>
  <c r="AE2641" i="1" a="1"/>
  <c r="AH3251" i="1" a="1"/>
  <c r="D1343" i="7" a="1"/>
  <c r="AE2102" i="1" a="1"/>
  <c r="AE2603" i="1" a="1"/>
  <c r="AI2705" i="1" a="1"/>
  <c r="AH1667" i="1" a="1"/>
  <c r="D2505" i="7" a="1"/>
  <c r="AH383" i="1" a="1"/>
  <c r="AD2641" i="1" a="1"/>
  <c r="AE3020" i="1" a="1"/>
  <c r="AH3524" i="1" a="1"/>
  <c r="AE3314" i="1" a="1"/>
  <c r="AE152" i="1" a="1"/>
  <c r="X1379" i="1" a="1"/>
  <c r="X2778" i="1" a="1"/>
  <c r="AI1828" i="1" a="1"/>
  <c r="AE2154" i="1" a="1"/>
  <c r="AI1030" i="1" a="1"/>
  <c r="AH988" i="1" a="1"/>
  <c r="AH1516" i="1" a="1"/>
  <c r="AH3085" i="1" a="1"/>
  <c r="AH1217" i="1" a="1"/>
  <c r="X1432" i="1" a="1"/>
  <c r="AD3279" i="1" a="1"/>
  <c r="AI1026" i="1" a="1"/>
  <c r="AE2242" i="1" a="1"/>
  <c r="AD2170" i="1" a="1"/>
  <c r="X310" i="1" a="1"/>
  <c r="AE3531" i="1" a="1"/>
  <c r="AI2522" i="1" a="1"/>
  <c r="AI150" i="1" a="1"/>
  <c r="X3411" i="1" a="1"/>
  <c r="AD1775" i="1" a="1"/>
  <c r="AD2880" i="1" a="1"/>
  <c r="AE164" i="1" a="1"/>
  <c r="X1787" i="1" a="1"/>
  <c r="X1303" i="1" a="1"/>
  <c r="X3397" i="1" a="1"/>
  <c r="AI2881" i="1" a="1"/>
  <c r="AI2837" i="1" a="1"/>
  <c r="AI3106" i="1" a="1"/>
  <c r="AD928" i="1" a="1"/>
  <c r="AD1628" i="1" a="1"/>
  <c r="D1611" i="7" a="1"/>
  <c r="AE1960" i="1" a="1"/>
  <c r="AH2007" i="1" a="1"/>
  <c r="AH1059" i="1" a="1"/>
  <c r="AD1984" i="1" a="1"/>
  <c r="X2815" i="1" a="1"/>
  <c r="X3181" i="1" a="1"/>
  <c r="X3363" i="1" a="1"/>
  <c r="AD2229" i="1" a="1"/>
  <c r="AI1346" i="1" a="1"/>
  <c r="AE2111" i="1" a="1"/>
  <c r="AE435" i="1" a="1"/>
  <c r="AD2684" i="1" a="1"/>
  <c r="D1872" i="7" a="1"/>
  <c r="AH2154" i="1" a="1"/>
  <c r="AI2396" i="1" a="1"/>
  <c r="AD2558" i="1" a="1"/>
  <c r="AE3378" i="1" a="1"/>
  <c r="AI2938" i="1" a="1"/>
  <c r="D741" i="7" a="1"/>
  <c r="AH3455" i="1" a="1"/>
  <c r="AE2235" i="1" a="1"/>
  <c r="AI719" i="1" a="1"/>
  <c r="AH198" i="1" a="1"/>
  <c r="AE1572" i="1" a="1"/>
  <c r="AI413" i="1" a="1"/>
  <c r="D988" i="7" a="1"/>
  <c r="X2728" i="1" a="1"/>
  <c r="AH2157" i="1" a="1"/>
  <c r="AD1403" i="1" a="1"/>
  <c r="AI3432" i="1" a="1"/>
  <c r="AH1333" i="1" a="1"/>
  <c r="X2601" i="1" a="1"/>
  <c r="D2774" i="7" a="1"/>
  <c r="X497" i="1" a="1"/>
  <c r="AH2684" i="1" a="1"/>
  <c r="AI3050" i="1" a="1"/>
  <c r="AH674" i="1" a="1"/>
  <c r="X3561" i="1" a="1"/>
  <c r="AD2741" i="1" a="1"/>
  <c r="AH2181" i="1" a="1"/>
  <c r="AD3049" i="1" a="1"/>
  <c r="X161" i="1" a="1"/>
  <c r="AD1597" i="1" a="1"/>
  <c r="AI1433" i="1" a="1"/>
  <c r="X272" i="1" a="1"/>
  <c r="D2311" i="7" a="1"/>
  <c r="X1113" i="1" a="1"/>
  <c r="X657" i="1" a="1"/>
  <c r="X2591" i="1" a="1"/>
  <c r="AD743" i="1" a="1"/>
  <c r="AD1796" i="1" a="1"/>
  <c r="AH2053" i="1" a="1"/>
  <c r="AD2945" i="1" a="1"/>
  <c r="AD456" i="1" a="1"/>
  <c r="AH3270" i="1" a="1"/>
  <c r="X3437" i="1" a="1"/>
  <c r="AD2239" i="1" a="1"/>
  <c r="AE319" i="1" a="1"/>
  <c r="AH315" i="1" a="1"/>
  <c r="AH1778" i="1" a="1"/>
  <c r="AH1673" i="1" a="1"/>
  <c r="D1264" i="7" a="1"/>
  <c r="AD3075" i="1" a="1"/>
  <c r="AH2730" i="1" a="1"/>
  <c r="AH2397" i="1" a="1"/>
  <c r="AE3510" i="1" a="1"/>
  <c r="AI229" i="1" a="1"/>
  <c r="AI2329" i="1" a="1"/>
  <c r="AI3002" i="1" a="1"/>
  <c r="AH168" i="1" a="1"/>
  <c r="AE3001" i="1" a="1"/>
  <c r="D716" i="7" a="1"/>
  <c r="AD204" i="1" a="1"/>
  <c r="AI2256" i="1" a="1"/>
  <c r="AD3538" i="1" a="1"/>
  <c r="AE1243" i="1" a="1"/>
  <c r="AI333" i="1" a="1"/>
  <c r="AI1442" i="1" a="1"/>
  <c r="AI1829" i="1" a="1"/>
  <c r="AH2401" i="1" a="1"/>
  <c r="AE1854" i="1" a="1"/>
  <c r="AE2839" i="1" a="1"/>
  <c r="AD1959" i="1" a="1"/>
  <c r="AE3424" i="1" a="1"/>
  <c r="AH3200" i="1" a="1"/>
  <c r="AI3463" i="1" a="1"/>
  <c r="AE3411" i="1" a="1"/>
  <c r="AD1334" i="1" a="1"/>
  <c r="AE2306" i="1" a="1"/>
  <c r="D1957" i="7" a="1"/>
  <c r="AI2608" i="1" a="1"/>
  <c r="AD2656" i="1" a="1"/>
  <c r="AE1153" i="1" a="1"/>
  <c r="AH1296" i="1" a="1"/>
  <c r="X776" i="1" a="1"/>
  <c r="D520" i="7" a="1"/>
  <c r="D1470" i="7" a="1"/>
  <c r="AI645" i="1" a="1"/>
  <c r="D1133" i="7" a="1"/>
  <c r="AI3008" i="1" a="1"/>
  <c r="AE1124" i="1" a="1"/>
  <c r="X2536" i="1" a="1"/>
  <c r="AH1880" i="1" a="1"/>
  <c r="AI2171" i="1" a="1"/>
  <c r="AH1690" i="1" a="1"/>
  <c r="D2269" i="7" a="1"/>
  <c r="AI2756" i="1" a="1"/>
  <c r="AI3512" i="1" a="1"/>
  <c r="AD266" i="1" a="1"/>
  <c r="X3116" i="1" a="1"/>
  <c r="AE690" i="1" a="1"/>
  <c r="AD3202" i="1" a="1"/>
  <c r="X1227" i="1" a="1"/>
  <c r="AH1087" i="1" a="1"/>
  <c r="X2608" i="1" a="1"/>
  <c r="AI1573" i="1" a="1"/>
  <c r="X340" i="1" a="1"/>
  <c r="AD657" i="1" a="1"/>
  <c r="X2960" i="1" a="1"/>
  <c r="D1859" i="7" a="1"/>
  <c r="D1955" i="7" a="1"/>
  <c r="AI1938" i="1" a="1"/>
  <c r="AH1294" i="1" a="1"/>
  <c r="AD1029" i="1" a="1"/>
  <c r="AI1049" i="1" a="1"/>
  <c r="D2062" i="7" a="1"/>
  <c r="AH2890" i="1" a="1"/>
  <c r="AH3219" i="1" a="1"/>
  <c r="AD986" i="1" a="1"/>
  <c r="AI3308" i="1" a="1"/>
  <c r="AI177" i="1" a="1"/>
  <c r="AE3328" i="1" a="1"/>
  <c r="AH1084" i="1" a="1"/>
  <c r="AE1984" i="1" a="1"/>
  <c r="AH1068" i="1" a="1"/>
  <c r="AD1195" i="1" a="1"/>
  <c r="AH938" i="1" a="1"/>
  <c r="AH225" i="1" a="1"/>
  <c r="AH908" i="1" a="1"/>
  <c r="AE1813" i="1" a="1"/>
  <c r="AE431" i="1" a="1"/>
  <c r="AI3453" i="1" a="1"/>
  <c r="AD2197" i="1" a="1"/>
  <c r="AI2977" i="1" a="1"/>
  <c r="D2344" i="7" a="1"/>
  <c r="D1731" i="7" a="1"/>
  <c r="D508" i="7" a="1"/>
  <c r="AH2969" i="1" a="1"/>
  <c r="AH153" i="1" a="1"/>
  <c r="AE2187" i="1" a="1"/>
  <c r="AI1404" i="1" a="1"/>
  <c r="D2735" i="7" a="1"/>
  <c r="AH2440" i="1" a="1"/>
  <c r="X1743" i="1" a="1"/>
  <c r="X1090" i="1" a="1"/>
  <c r="AD244" i="1" a="1"/>
  <c r="AD550" i="1" a="1"/>
  <c r="AH2660" i="1" a="1"/>
  <c r="AI824" i="1" a="1"/>
  <c r="D1503" i="7" a="1"/>
  <c r="AD2198" i="1" a="1"/>
  <c r="AE2226" i="1" a="1"/>
  <c r="D1722" i="7" a="1"/>
  <c r="AE3276" i="1" a="1"/>
  <c r="D2920" i="7" a="1"/>
  <c r="AE2971" i="1" a="1"/>
  <c r="X1301" i="1" a="1"/>
  <c r="AE1542" i="1" a="1"/>
  <c r="D2500" i="7" a="1"/>
  <c r="AE1595" i="1" a="1"/>
  <c r="AD989" i="1" a="1"/>
  <c r="D886" i="7" a="1"/>
  <c r="X349" i="1" a="1"/>
  <c r="AD3433" i="1" a="1"/>
  <c r="AD3358" i="1" a="1"/>
  <c r="X1466" i="1" a="1"/>
  <c r="X685" i="1" a="1"/>
  <c r="D649" i="7" a="1"/>
  <c r="AD3386" i="1" a="1"/>
  <c r="AD1891" i="1" a="1"/>
  <c r="AH210" i="1" a="1"/>
  <c r="D1772" i="7" a="1"/>
  <c r="AE2224" i="1" a="1"/>
  <c r="D1910" i="7" a="1"/>
  <c r="D1576" i="7" a="1"/>
  <c r="AH568" i="1" a="1"/>
  <c r="AD2964" i="1" a="1"/>
  <c r="AD574" i="1" a="1"/>
  <c r="AE2975" i="1" a="1"/>
  <c r="X3346" i="1" a="1"/>
  <c r="AI2500" i="1" a="1"/>
  <c r="AD2863" i="1" a="1"/>
  <c r="AD3317" i="1" a="1"/>
  <c r="AE2340" i="1" a="1"/>
  <c r="AD894" i="1" a="1"/>
  <c r="AH3097" i="1" a="1"/>
  <c r="AE1471" i="1" a="1"/>
  <c r="X2760" i="1" a="1"/>
  <c r="AI2672" i="1" a="1"/>
  <c r="AI3176" i="1" a="1"/>
  <c r="AD144" i="1" a="1"/>
  <c r="X845" i="1" a="1"/>
  <c r="AI540" i="1" a="1"/>
  <c r="AE384" i="1" a="1"/>
  <c r="AD2382" i="1" a="1"/>
  <c r="AI2261" i="1" a="1"/>
  <c r="D2427" i="7" a="1"/>
  <c r="AH1163" i="1" a="1"/>
  <c r="AI2224" i="1" a="1"/>
  <c r="AD1715" i="1" a="1"/>
  <c r="AH1871" i="1" a="1"/>
  <c r="AD1619" i="1" a="1"/>
  <c r="X680" i="1" a="1"/>
  <c r="AD2007" i="1" a="1"/>
  <c r="AD2839" i="1" a="1"/>
  <c r="D2244" i="7" a="1"/>
  <c r="AE1836" i="1" a="1"/>
  <c r="X168" i="1" a="1"/>
  <c r="X1291" i="1" a="1"/>
  <c r="AE1557" i="1" a="1"/>
  <c r="AE2199" i="1" a="1"/>
  <c r="AH1738" i="1" a="1"/>
  <c r="AH2749" i="1" a="1"/>
  <c r="AD2807" i="1" a="1"/>
  <c r="AH537" i="1" a="1"/>
  <c r="AE2475" i="1" a="1"/>
  <c r="X3068" i="1" a="1"/>
  <c r="AH2454" i="1" a="1"/>
  <c r="AE2931" i="1" a="1"/>
  <c r="D1787" i="7" a="1"/>
  <c r="AE566" i="1" a="1"/>
  <c r="X2407" i="1" a="1"/>
  <c r="X1105" i="1" a="1"/>
  <c r="AE372" i="1" a="1"/>
  <c r="X2633" i="1" a="1"/>
  <c r="AI2334" i="1" a="1"/>
  <c r="AI3307" i="1" a="1"/>
  <c r="AI3006" i="1" a="1"/>
  <c r="X3277" i="1" a="1"/>
  <c r="AI2992" i="1" a="1"/>
  <c r="AH1742" i="1" a="1"/>
  <c r="X177" i="1" a="1"/>
  <c r="AI1577" i="1" a="1"/>
  <c r="X1659" i="1" a="1"/>
  <c r="AE619" i="1" a="1"/>
  <c r="AI2425" i="1" a="1"/>
  <c r="D293" i="7" a="1"/>
  <c r="AD2855" i="1" a="1"/>
  <c r="AI1180" i="1" a="1"/>
  <c r="D522" i="7" a="1"/>
  <c r="AI2778" i="1" a="1"/>
  <c r="AE3206" i="1" a="1"/>
  <c r="AH1205" i="1" a="1"/>
  <c r="AI889" i="1" a="1"/>
  <c r="D2984" i="7" a="1"/>
  <c r="AI871" i="1" a="1"/>
  <c r="X2234" i="1" a="1"/>
  <c r="AD3140" i="1" a="1"/>
  <c r="AI3257" i="1" a="1"/>
  <c r="X653" i="1" a="1"/>
  <c r="AE1908" i="1" a="1"/>
  <c r="AI1123" i="1" a="1"/>
  <c r="AI542" i="1" a="1"/>
  <c r="AI1571" i="1" a="1"/>
  <c r="AE3540" i="1" a="1"/>
  <c r="AI955" i="1" a="1"/>
  <c r="AH3369" i="1" a="1"/>
  <c r="AE908" i="1" a="1"/>
  <c r="AI2394" i="1" a="1"/>
  <c r="AI2812" i="1" a="1"/>
  <c r="AE3009" i="1" a="1"/>
  <c r="AE2836" i="1" a="1"/>
  <c r="D1154" i="7" a="1"/>
  <c r="AH776" i="1" a="1"/>
  <c r="AI1559" i="1" a="1"/>
  <c r="AI1839" i="1" a="1"/>
  <c r="AH1652" i="1" a="1"/>
  <c r="X1788" i="1" a="1"/>
  <c r="AI2249" i="1" a="1"/>
  <c r="D375" i="7" a="1"/>
  <c r="X2335" i="1" a="1"/>
  <c r="X2140" i="1" a="1"/>
  <c r="AI1556" i="1" a="1"/>
  <c r="AH1383" i="1" a="1"/>
  <c r="AE1328" i="1" a="1"/>
  <c r="AI1871" i="1" a="1"/>
  <c r="AE224" i="1" a="1"/>
  <c r="AE2490" i="1" a="1"/>
  <c r="X3054" i="1" a="1"/>
  <c r="AE704" i="1" a="1"/>
  <c r="D684" i="7" a="1"/>
  <c r="D956" i="7" a="1"/>
  <c r="AH1622" i="1" a="1"/>
  <c r="AI572" i="1" a="1"/>
  <c r="AI3197" i="1" a="1"/>
  <c r="AE2134" i="1" a="1"/>
  <c r="X2775" i="1" a="1"/>
  <c r="AD1731" i="1" a="1"/>
  <c r="AE174" i="1" a="1"/>
  <c r="AI2680" i="1" a="1"/>
  <c r="AE735" i="1" a="1"/>
  <c r="AE3376" i="1" a="1"/>
  <c r="D2754" i="7" a="1"/>
  <c r="X388" i="1" a="1"/>
  <c r="AH1715" i="1" a="1"/>
  <c r="AI2714" i="1" a="1"/>
  <c r="AE1869" i="1" a="1"/>
  <c r="AI599" i="1" a="1"/>
  <c r="AE2613" i="1" a="1"/>
  <c r="AH2382" i="1" a="1"/>
  <c r="AH2663" i="1" a="1"/>
  <c r="AH720" i="1" a="1"/>
  <c r="AE3445" i="1" a="1"/>
  <c r="AD2364" i="1" a="1"/>
  <c r="AI1441" i="1" a="1"/>
  <c r="D2702" i="7" a="1"/>
  <c r="AI2227" i="1" a="1"/>
  <c r="AE2200" i="1" a="1"/>
  <c r="AI1342" i="1" a="1"/>
  <c r="AH238" i="1" a="1"/>
  <c r="AH246" i="1" a="1"/>
  <c r="X2992" i="1" a="1"/>
  <c r="AD2910" i="1" a="1"/>
  <c r="AI910" i="1" a="1"/>
  <c r="AH533" i="1" a="1"/>
  <c r="AH611" i="1" a="1"/>
  <c r="AD1992" i="1" a="1"/>
  <c r="X2668" i="1" a="1"/>
  <c r="AE2679" i="1" a="1"/>
  <c r="AH3315" i="1" a="1"/>
  <c r="AH3437" i="1" a="1"/>
  <c r="AE888" i="1" a="1"/>
  <c r="X2371" i="1" a="1"/>
  <c r="AH3217" i="1" a="1"/>
  <c r="AE2740" i="1" a="1"/>
  <c r="AE622" i="1" a="1"/>
  <c r="X2286" i="1" a="1"/>
  <c r="D1942" i="7" a="1"/>
  <c r="AI2905" i="1" a="1"/>
  <c r="AH1525" i="1" a="1"/>
  <c r="AH3004" i="1" a="1"/>
  <c r="AD2723" i="1" a="1"/>
  <c r="AE2727" i="1" a="1"/>
  <c r="AH173" i="1" a="1"/>
  <c r="AI405" i="1" a="1"/>
  <c r="D2486" i="7" a="1"/>
  <c r="X1343" i="1" a="1"/>
  <c r="X1617" i="1" a="1"/>
  <c r="X1713" i="1" a="1"/>
  <c r="AI3367" i="1" a="1"/>
  <c r="D1480" i="7" a="1"/>
  <c r="AD2569" i="1" a="1"/>
  <c r="AE1174" i="1" a="1"/>
  <c r="X572" i="1" a="1"/>
  <c r="AE1373" i="1" a="1"/>
  <c r="AI1418" i="1" a="1"/>
  <c r="AD2052" i="1" a="1"/>
  <c r="AH862" i="1" a="1"/>
  <c r="D321" i="7" a="1"/>
  <c r="AI2216" i="1" a="1"/>
  <c r="AH505" i="1" a="1"/>
  <c r="AE2659" i="1" a="1"/>
  <c r="AD1763" i="1" a="1"/>
  <c r="X253" i="1" a="1"/>
  <c r="AD3568" i="1" a="1"/>
  <c r="AD1767" i="1" a="1"/>
  <c r="AD1234" i="1" a="1"/>
  <c r="AI2477" i="1" a="1"/>
  <c r="X2038" i="1" a="1"/>
  <c r="AI297" i="1" a="1"/>
  <c r="D1798" i="7" a="1"/>
  <c r="AE2590" i="1" a="1"/>
  <c r="AD1806" i="1" a="1"/>
  <c r="X1668" i="1" a="1"/>
  <c r="AD2018" i="1" a="1"/>
  <c r="AE1039" i="1" a="1"/>
  <c r="X976" i="1" a="1"/>
  <c r="AD1917" i="1" a="1"/>
  <c r="X3135" i="1" a="1"/>
  <c r="AE1690" i="1" a="1"/>
  <c r="AD1830" i="1" a="1"/>
  <c r="AD3580" i="1" a="1"/>
  <c r="AI443" i="1" a="1"/>
  <c r="AI1395" i="1" a="1"/>
  <c r="AD877" i="1" a="1"/>
  <c r="X2242" i="1" a="1"/>
  <c r="AD2534" i="1" a="1"/>
  <c r="AH2361" i="1" a="1"/>
  <c r="AH2753" i="1" a="1"/>
  <c r="AD1717" i="1" a="1"/>
  <c r="X2621" i="1" a="1"/>
  <c r="X2903" i="1" a="1"/>
  <c r="AE282" i="1" a="1"/>
  <c r="AE1100" i="1" a="1"/>
  <c r="X984" i="1" a="1"/>
  <c r="X630" i="1" a="1"/>
  <c r="AI1524" i="1" a="1"/>
  <c r="AE259" i="1" a="1"/>
  <c r="AI3147" i="1" a="1"/>
  <c r="AH2501" i="1" a="1"/>
  <c r="AH2915" i="1" a="1"/>
  <c r="AD463" i="1" a="1"/>
  <c r="AD736" i="1" a="1"/>
  <c r="AI2969" i="1" a="1"/>
  <c r="X2210" i="1" a="1"/>
  <c r="AE2717" i="1" a="1"/>
  <c r="AH1063" i="1" a="1"/>
  <c r="AD2362" i="1" a="1"/>
  <c r="AI269" i="1" a="1"/>
  <c r="AD1382" i="1" a="1"/>
  <c r="D2331" i="7" a="1"/>
  <c r="AE1824" i="1" a="1"/>
  <c r="AD637" i="1" a="1"/>
  <c r="AE436" i="1" a="1"/>
  <c r="D1311" i="7" a="1"/>
  <c r="AH1470" i="1" a="1"/>
  <c r="AD138" i="1" a="1"/>
  <c r="X668" i="1" a="1"/>
  <c r="X1605" i="1" a="1"/>
  <c r="X1094" i="1" a="1"/>
  <c r="AH3511" i="1" a="1"/>
  <c r="AD1271" i="1" a="1"/>
  <c r="AD1509" i="1" a="1"/>
  <c r="AD1838" i="1" a="1"/>
  <c r="X3323" i="1" a="1"/>
  <c r="AI2160" i="1" a="1"/>
  <c r="AD2994" i="1" a="1"/>
  <c r="X1778" i="1" a="1"/>
  <c r="AI1370" i="1" a="1"/>
  <c r="AE1010" i="1" a="1"/>
  <c r="AI863" i="1" a="1"/>
  <c r="D401" i="7" a="1"/>
  <c r="AD1995" i="1" a="1"/>
  <c r="AH3416" i="1" a="1"/>
  <c r="AI2463" i="1" a="1"/>
  <c r="AH1817" i="1" a="1"/>
  <c r="AH2252" i="1" a="1"/>
  <c r="AE1334" i="1" a="1"/>
  <c r="AI1101" i="1" a="1"/>
  <c r="X126" i="1" a="1"/>
  <c r="AH3563" i="1" a="1"/>
  <c r="AE3118" i="1" a="1"/>
  <c r="AI2357" i="1" a="1"/>
  <c r="AE3419" i="1" a="1"/>
  <c r="AE374" i="1" a="1"/>
  <c r="AD542" i="1" a="1"/>
  <c r="AD1657" i="1" a="1"/>
  <c r="AD1792" i="1" a="1"/>
  <c r="X2868" i="1" a="1"/>
  <c r="X3004" i="1" a="1"/>
  <c r="D2020" i="7" a="1"/>
  <c r="X2879" i="1" a="1"/>
  <c r="AD1824" i="1" a="1"/>
  <c r="AH1051" i="1" a="1"/>
  <c r="AD792" i="1" a="1"/>
  <c r="AI162" i="1" a="1"/>
  <c r="AE1647" i="1" a="1"/>
  <c r="X2655" i="1" a="1"/>
  <c r="AD3543" i="1" a="1"/>
  <c r="X223" i="1" a="1"/>
  <c r="X378" i="1" a="1"/>
  <c r="AH1992" i="1" a="1"/>
  <c r="AI3414" i="1" a="1"/>
  <c r="AI2266" i="1" a="1"/>
  <c r="AI1881" i="1" a="1"/>
  <c r="D1613" i="7" a="1"/>
  <c r="D2862" i="7" a="1"/>
  <c r="AD2718" i="1" a="1"/>
  <c r="AE980" i="1" a="1"/>
  <c r="AI2795" i="1" a="1"/>
  <c r="X2262" i="1" a="1"/>
  <c r="AD372" i="1" a="1"/>
  <c r="AE1118" i="1" a="1"/>
  <c r="X3127" i="1" a="1"/>
  <c r="AH2314" i="1" a="1"/>
  <c r="AE2118" i="1" a="1"/>
  <c r="X2386" i="1" a="1"/>
  <c r="X1715" i="1" a="1"/>
  <c r="AH890" i="1" a="1"/>
  <c r="AD2872" i="1" a="1"/>
  <c r="X1573" i="1" a="1"/>
  <c r="AE2554" i="1" a="1"/>
  <c r="D1442" i="7" a="1"/>
  <c r="AI2282" i="1" a="1"/>
  <c r="AI455" i="1" a="1"/>
  <c r="AI2067" i="1" a="1"/>
  <c r="AD723" i="1" a="1"/>
  <c r="AE2673" i="1" a="1"/>
  <c r="X3077" i="1" a="1"/>
  <c r="AE1446" i="1" a="1"/>
  <c r="AD1316" i="1" a="1"/>
  <c r="AD2635" i="1" a="1"/>
  <c r="AH1108" i="1" a="1"/>
  <c r="AI3062" i="1" a="1"/>
  <c r="AE2614" i="1" a="1"/>
  <c r="AI713" i="1" a="1"/>
  <c r="AE794" i="1" a="1"/>
  <c r="AD2104" i="1" a="1"/>
  <c r="AE3521" i="1" a="1"/>
  <c r="D1000" i="7" a="1"/>
  <c r="D2962" i="7" a="1"/>
  <c r="AD2177" i="1" a="1"/>
  <c r="D301" i="7" a="1"/>
  <c r="AD2462" i="1" a="1"/>
  <c r="AH2052" i="1" a="1"/>
  <c r="AE2566" i="1" a="1"/>
  <c r="AH1433" i="1" a="1"/>
  <c r="AD983" i="1" a="1"/>
  <c r="AE3518" i="1" a="1"/>
  <c r="AD2228" i="1" a="1"/>
  <c r="AH2695" i="1" a="1"/>
  <c r="AE2635" i="1" a="1"/>
  <c r="AH2334" i="1" a="1"/>
  <c r="AH2206" i="1" a="1"/>
  <c r="X3279" i="1" a="1"/>
  <c r="AI1920" i="1" a="1"/>
  <c r="AI2214" i="1" a="1"/>
  <c r="D2471" i="7" a="1"/>
  <c r="AI914" i="1" a="1"/>
  <c r="AI1081" i="1" a="1"/>
  <c r="D192" i="7" a="1"/>
  <c r="D388" i="7" a="1"/>
  <c r="AH3236" i="1" a="1"/>
  <c r="D144" i="7" a="1"/>
  <c r="AD2921" i="1" a="1"/>
  <c r="AI1837" i="1" a="1"/>
  <c r="AH3120" i="1" a="1"/>
  <c r="X2862" i="1" a="1"/>
  <c r="D1690" i="7" a="1"/>
  <c r="AI524" i="1" a="1"/>
  <c r="AD1645" i="1" a="1"/>
  <c r="X1928" i="1" a="1"/>
  <c r="AE3153" i="1" a="1"/>
  <c r="AI2312" i="1" a="1"/>
  <c r="AI2302" i="1" a="1"/>
  <c r="AE293" i="1" a="1"/>
  <c r="AD1177" i="1" a="1"/>
  <c r="AI3465" i="1" a="1"/>
  <c r="AE2238" i="1" a="1"/>
  <c r="AH1365" i="1" a="1"/>
  <c r="AD1855" i="1" a="1"/>
  <c r="X1948" i="1" a="1"/>
  <c r="D732" i="7" a="1"/>
  <c r="D857" i="7" a="1"/>
  <c r="AH2387" i="1" a="1"/>
  <c r="AI3439" i="1" a="1"/>
  <c r="D1844" i="7" a="1"/>
  <c r="AI1191" i="1" a="1"/>
  <c r="AH2390" i="1" a="1"/>
  <c r="AI576" i="1" a="1"/>
  <c r="X1844" i="1" a="1"/>
  <c r="AD1479" i="1" a="1"/>
  <c r="AE260" i="1" a="1"/>
  <c r="X373" i="1" a="1"/>
  <c r="D667" i="7" a="1"/>
  <c r="AI2762" i="1" a="1"/>
  <c r="AD3539" i="1" a="1"/>
  <c r="AH592" i="1" a="1"/>
  <c r="AH430" i="1" a="1"/>
  <c r="X2685" i="1" a="1"/>
  <c r="X2700" i="1" a="1"/>
  <c r="AH3454" i="1" a="1"/>
  <c r="AI2316" i="1" a="1"/>
  <c r="AE3495" i="1" a="1"/>
  <c r="X307" i="1" a="1"/>
  <c r="D1410" i="7" a="1"/>
  <c r="AI3284" i="1" a="1"/>
  <c r="AH3278" i="1" a="1"/>
  <c r="X1581" i="1" a="1"/>
  <c r="AD322" i="1" a="1"/>
  <c r="AH2075" i="1" a="1"/>
  <c r="D632" i="7" a="1"/>
  <c r="AE491" i="1" a="1"/>
  <c r="AH2223" i="1" a="1"/>
  <c r="X2014" i="1" a="1"/>
  <c r="AE1049" i="1" a="1"/>
  <c r="AD2851" i="1" a="1"/>
  <c r="AE1847" i="1" a="1"/>
  <c r="AD1248" i="1" a="1"/>
  <c r="X3115" i="1" a="1"/>
  <c r="AE841" i="1" a="1"/>
  <c r="X241" i="1" a="1"/>
  <c r="AH2112" i="1" a="1"/>
  <c r="AE2549" i="1" a="1"/>
  <c r="AD3196" i="1" a="1"/>
  <c r="X3329" i="1" a="1"/>
  <c r="D2953" i="7" a="1"/>
  <c r="AE1148" i="1" a="1"/>
  <c r="AI236" i="1" a="1"/>
  <c r="AD2209" i="1" a="1"/>
  <c r="AI3499" i="1" a="1"/>
  <c r="AE2018" i="1" a="1"/>
  <c r="AH933" i="1" a="1"/>
  <c r="AE1275" i="1" a="1"/>
  <c r="AI395" i="1" a="1"/>
  <c r="AI2384" i="1" a="1"/>
  <c r="D2409" i="7" a="1"/>
  <c r="AD3455" i="1" a="1"/>
  <c r="AD727" i="1" a="1"/>
  <c r="D1557" i="7" a="1"/>
  <c r="AH1269" i="1" a="1"/>
  <c r="AD2933" i="1" a="1"/>
  <c r="AH2065" i="1" a="1"/>
  <c r="AH2368" i="1" a="1"/>
  <c r="D2961" i="7" a="1"/>
  <c r="AH3520" i="1" a="1"/>
  <c r="D1282" i="7" a="1"/>
  <c r="D824" i="7" a="1"/>
  <c r="D1632" i="7" a="1"/>
  <c r="AI1473" i="1" a="1"/>
  <c r="AI3507" i="1" a="1"/>
  <c r="AE1838" i="1" a="1"/>
  <c r="AI1117" i="1" a="1"/>
  <c r="AE981" i="1" a="1"/>
  <c r="AE1727" i="1" a="1"/>
  <c r="AE393" i="1" a="1"/>
  <c r="AD3426" i="1" a="1"/>
  <c r="AI741" i="1" a="1"/>
  <c r="AH2521" i="1" a="1"/>
  <c r="AD310" i="1" a="1"/>
  <c r="AH2437" i="1" a="1"/>
  <c r="X982" i="1" a="1"/>
  <c r="AE2655" i="1" a="1"/>
  <c r="AD670" i="1" a="1"/>
  <c r="AE1512" i="1" a="1"/>
  <c r="AH1330" i="1" a="1"/>
  <c r="AD227" i="1" a="1"/>
  <c r="AD3504" i="1" a="1"/>
  <c r="AI3285" i="1" a="1"/>
  <c r="D2897" i="7" a="1"/>
  <c r="AD296" i="1" a="1"/>
  <c r="D850" i="7" a="1"/>
  <c r="AD825" i="1" a="1"/>
  <c r="AD2732" i="1" a="1"/>
  <c r="D2212" i="7" a="1"/>
  <c r="D430" i="7" a="1"/>
  <c r="X2023" i="1" a="1"/>
  <c r="AI3042" i="1" a="1"/>
  <c r="D500" i="7" a="1"/>
  <c r="AD537" i="1" a="1"/>
  <c r="AH3091" i="1" a="1"/>
  <c r="AE677" i="1" a="1"/>
  <c r="AI3456" i="1" a="1"/>
  <c r="AD2597" i="1" a="1"/>
  <c r="AE2910" i="1" a="1"/>
  <c r="AH2073" i="1" a="1"/>
  <c r="X2725" i="1" a="1"/>
  <c r="X1043" i="1" a="1"/>
  <c r="D2998" i="7" a="1"/>
  <c r="AI2873" i="1" a="1"/>
  <c r="AH865" i="1" a="1"/>
  <c r="AE349" i="1" a="1"/>
  <c r="AI1137" i="1" a="1"/>
  <c r="AE3186" i="1" a="1"/>
  <c r="D2125" i="7" a="1"/>
  <c r="AH2557" i="1" a="1"/>
  <c r="AE1656" i="1" a="1"/>
  <c r="X1997" i="1" a="1"/>
  <c r="AI892" i="1" a="1"/>
  <c r="AI3580" i="1" a="1"/>
  <c r="D2790" i="7" a="1"/>
  <c r="AE1840" i="1" a="1"/>
  <c r="AE554" i="1" a="1"/>
  <c r="AI2579" i="1" a="1"/>
  <c r="AI1043" i="1" a="1"/>
  <c r="AD1782" i="1" a="1"/>
  <c r="AI2210" i="1" a="1"/>
  <c r="AI737" i="1" a="1"/>
  <c r="AD2065" i="1" a="1"/>
  <c r="AD2338" i="1" a="1"/>
  <c r="AI492" i="1" a="1"/>
  <c r="AI733" i="1" a="1"/>
  <c r="AD1221" i="1" a="1"/>
  <c r="X2075" i="1" a="1"/>
  <c r="AH2981" i="1" a="1"/>
  <c r="AI1511" i="1" a="1"/>
  <c r="AH2362" i="1" a="1"/>
  <c r="AD764" i="1" a="1"/>
  <c r="AH3461" i="1" a="1"/>
  <c r="AD1590" i="1" a="1"/>
  <c r="AH1990" i="1" a="1"/>
  <c r="X2088" i="1" a="1"/>
  <c r="AD1678" i="1" a="1"/>
  <c r="D2765" i="7" a="1"/>
  <c r="AE1507" i="1" a="1"/>
  <c r="X2967" i="1" a="1"/>
  <c r="X2874" i="1" a="1"/>
  <c r="AI2187" i="1" a="1"/>
  <c r="D975" i="7" a="1"/>
  <c r="D2950" i="7" a="1"/>
  <c r="AD2889" i="1" a="1"/>
  <c r="X1989" i="1" a="1"/>
  <c r="D2969" i="7" a="1"/>
  <c r="D1354" i="7" a="1"/>
  <c r="AD2324" i="1" a="1"/>
  <c r="AI1503" i="1" a="1"/>
  <c r="AH2803" i="1" a="1"/>
  <c r="D1855" i="7" a="1"/>
  <c r="X1929" i="1" a="1"/>
  <c r="AI2198" i="1" a="1"/>
  <c r="AE2634" i="1" a="1"/>
  <c r="X3379" i="1" a="1"/>
  <c r="AH2887" i="1" a="1"/>
  <c r="D2425" i="7" a="1"/>
  <c r="AD1525" i="1" a="1"/>
  <c r="AH636" i="1" a="1"/>
  <c r="AI799" i="1" a="1"/>
  <c r="AH3178" i="1" a="1"/>
  <c r="AH554" i="1" a="1"/>
  <c r="X534" i="1" a="1"/>
  <c r="AE1551" i="1" a="1"/>
  <c r="D135" i="7" a="1"/>
  <c r="AE708" i="1" a="1"/>
  <c r="D2480" i="7" a="1"/>
  <c r="D1482" i="7" a="1"/>
  <c r="D493" i="7" a="1"/>
  <c r="AD195" i="1" a="1"/>
  <c r="X1049" i="1" a="1"/>
  <c r="D2567" i="7" a="1"/>
  <c r="D190" i="7" a="1"/>
  <c r="AI165" i="1" a="1"/>
  <c r="D2916" i="7" a="1"/>
  <c r="AE2578" i="1" a="1"/>
  <c r="X356" i="1" a="1"/>
  <c r="D492" i="7" a="1"/>
  <c r="AE3116" i="1" a="1"/>
  <c r="AH1004" i="1" a="1"/>
  <c r="X2989" i="1" a="1"/>
  <c r="AI2659" i="1" a="1"/>
  <c r="X393" i="1" a="1"/>
  <c r="AD1257" i="1" a="1"/>
  <c r="AD435" i="1" a="1"/>
  <c r="AI1732" i="1" a="1"/>
  <c r="D963" i="7" a="1"/>
  <c r="AE2252" i="1" a="1"/>
  <c r="AD3507" i="1" a="1"/>
  <c r="AH2765" i="1" a="1"/>
  <c r="AE1792" i="1" a="1"/>
  <c r="AH3575" i="1" a="1"/>
  <c r="X2961" i="1" a="1"/>
  <c r="AE405" i="1" a="1"/>
  <c r="D953" i="7" a="1"/>
  <c r="AH2795" i="1" a="1"/>
  <c r="AD1607" i="1" a="1"/>
  <c r="AI1064" i="1" a="1"/>
  <c r="X1498" i="1" a="1"/>
  <c r="AD693" i="1" a="1"/>
  <c r="AE3286" i="1" a="1"/>
  <c r="D2949" i="7" a="1"/>
  <c r="D1123" i="7" a="1"/>
  <c r="AI2008" i="1" a="1"/>
  <c r="X3242" i="1" a="1"/>
  <c r="AI2815" i="1" a="1"/>
  <c r="D87" i="7" a="1"/>
  <c r="AH127" i="1" a="1"/>
  <c r="AH515" i="1" a="1"/>
  <c r="AH3174" i="1" a="1"/>
  <c r="X1469" i="1" a="1"/>
  <c r="AI1484" i="1" a="1"/>
  <c r="AH1869" i="1" a="1"/>
  <c r="X958" i="1" a="1"/>
  <c r="X1038" i="1" a="1"/>
  <c r="AD1951" i="1" a="1"/>
  <c r="AE1200" i="1" a="1"/>
  <c r="AE3375" i="1" a="1"/>
  <c r="AH653" i="1" a="1"/>
  <c r="AE204" i="1" a="1"/>
  <c r="D598" i="7" a="1"/>
  <c r="AD418" i="1" a="1"/>
  <c r="AI2768" i="1" a="1"/>
  <c r="AH3464" i="1" a="1"/>
  <c r="AE1794" i="1" a="1"/>
  <c r="X316" i="1" a="1"/>
  <c r="AI2839" i="1" a="1"/>
  <c r="AH2203" i="1" a="1"/>
  <c r="D1750" i="7" a="1"/>
  <c r="X3148" i="1" a="1"/>
  <c r="AH1435" i="1" a="1"/>
  <c r="AH2561" i="1" a="1"/>
  <c r="AH2137" i="1" a="1"/>
  <c r="AE1989" i="1" a="1"/>
  <c r="X950" i="1" a="1"/>
  <c r="AE3497" i="1" a="1"/>
  <c r="AI3232" i="1" a="1"/>
  <c r="X1574" i="1" a="1"/>
  <c r="AD1070" i="1" a="1"/>
  <c r="AD1240" i="1" a="1"/>
  <c r="AD684" i="1" a="1"/>
  <c r="AH2867" i="1" a="1"/>
  <c r="X2056" i="1" a="1"/>
  <c r="AD1090" i="1" a="1"/>
  <c r="AE2128" i="1" a="1"/>
  <c r="AH2570" i="1" a="1"/>
  <c r="X838" i="1" a="1"/>
  <c r="AI2629" i="1" a="1"/>
  <c r="X1869" i="1" a="1"/>
  <c r="D2871" i="7" a="1"/>
  <c r="X1242" i="1" a="1"/>
  <c r="AD2768" i="1" a="1"/>
  <c r="AE3250" i="1" a="1"/>
  <c r="X1784" i="1" a="1"/>
  <c r="AI1878" i="1" a="1"/>
  <c r="AH2794" i="1" a="1"/>
  <c r="X2447" i="1" a="1"/>
  <c r="D2882" i="7" a="1"/>
  <c r="AD2547" i="1" a="1"/>
  <c r="D2165" i="7" a="1"/>
  <c r="AH1190" i="1" a="1"/>
  <c r="D2455" i="7" a="1"/>
  <c r="AH159" i="1" a="1"/>
  <c r="AE1608" i="1" a="1"/>
  <c r="AD1743" i="1" a="1"/>
  <c r="X2147" i="1" a="1"/>
  <c r="D1791" i="7" a="1"/>
  <c r="AI2068" i="1" a="1"/>
  <c r="AH2779" i="1" a="1"/>
  <c r="AE1653" i="1" a="1"/>
  <c r="AH3578" i="1" a="1"/>
  <c r="D1212" i="7" a="1"/>
  <c r="D1190" i="7" a="1"/>
  <c r="AH3284" i="1" a="1"/>
  <c r="AD2088" i="1" a="1"/>
  <c r="AI2360" i="1" a="1"/>
  <c r="D2224" i="7" a="1"/>
  <c r="AE3228" i="1" a="1"/>
  <c r="AD3063" i="1" a="1"/>
  <c r="AE2846" i="1" a="1"/>
  <c r="X2344" i="1" a="1"/>
  <c r="AE2598" i="1" a="1"/>
  <c r="AE2835" i="1" a="1"/>
  <c r="AH3525" i="1" a="1"/>
  <c r="AE2857" i="1" a="1"/>
  <c r="AI2452" i="1" a="1"/>
  <c r="AH635" i="1" a="1"/>
  <c r="X973" i="1" a="1"/>
  <c r="D2853" i="7" a="1"/>
  <c r="AI728" i="1" a="1"/>
  <c r="AI1254" i="1" a="1"/>
  <c r="AD1472" i="1" a="1"/>
  <c r="AD1059" i="1" a="1"/>
  <c r="X1893" i="1" a="1"/>
  <c r="AI359" i="1" a="1"/>
  <c r="AD2879" i="1" a="1"/>
  <c r="AE642" i="1" a="1"/>
  <c r="AH2862" i="1" a="1"/>
  <c r="AE315" i="1" a="1"/>
  <c r="AI402" i="1" a="1"/>
  <c r="D391" i="7" a="1"/>
  <c r="AH216" i="1" a="1"/>
  <c r="AD1996" i="1" a="1"/>
  <c r="D1742" i="7" a="1"/>
  <c r="AD3465" i="1" a="1"/>
  <c r="D1730" i="7" a="1"/>
  <c r="AH2424" i="1" a="1"/>
  <c r="AD828" i="1" a="1"/>
  <c r="AE2169" i="1" a="1"/>
  <c r="AD2702" i="1" a="1"/>
  <c r="AE3142" i="1" a="1"/>
  <c r="X755" i="1" a="1"/>
  <c r="D1623" i="7" a="1"/>
  <c r="AH2351" i="1" a="1"/>
  <c r="D2144" i="7" a="1"/>
  <c r="AD3550" i="1" a="1"/>
  <c r="D1292" i="7" a="1"/>
  <c r="D1637" i="7" a="1"/>
  <c r="AD1939" i="1" a="1"/>
  <c r="AD3080" i="1" a="1"/>
  <c r="AH2173" i="1" a="1"/>
  <c r="AH1178" i="1" a="1"/>
  <c r="AH1377" i="1" a="1"/>
  <c r="D168" i="7" a="1"/>
  <c r="AD2298" i="1" a="1"/>
  <c r="X1493" i="1" a="1"/>
  <c r="X2482" i="1" a="1"/>
  <c r="X2854" i="1" a="1"/>
  <c r="X1986" i="1" a="1"/>
  <c r="AE217" i="1" a="1"/>
  <c r="AD3065" i="1" a="1"/>
  <c r="AH2205" i="1" a="1"/>
  <c r="AH1609" i="1" a="1"/>
  <c r="AH1410" i="1" a="1"/>
  <c r="AD292" i="1" a="1"/>
  <c r="AI1790" i="1" a="1"/>
  <c r="AI1943" i="1" a="1"/>
  <c r="AE283" i="1" a="1"/>
  <c r="AD3072" i="1" a="1"/>
  <c r="X1579" i="1" a="1"/>
  <c r="AE533" i="1" a="1"/>
  <c r="X2042" i="1" a="1"/>
  <c r="AH379" i="1" a="1"/>
  <c r="X2939" i="1" a="1"/>
  <c r="AE1390" i="1" a="1"/>
  <c r="D2143" i="7" a="1"/>
  <c r="AH3065" i="1" a="1"/>
  <c r="X163" i="1" a="1"/>
  <c r="AI3315" i="1" a="1"/>
  <c r="AD1944" i="1" a="1"/>
  <c r="AE2120" i="1" a="1"/>
  <c r="X909" i="1" a="1"/>
  <c r="AD1250" i="1" a="1"/>
  <c r="AE3474" i="1" a="1"/>
  <c r="AE1043" i="1" a="1"/>
  <c r="AI629" i="1" a="1"/>
  <c r="AE2374" i="1" a="1"/>
  <c r="D2988" i="7" a="1"/>
  <c r="AH1523" i="1" a="1"/>
  <c r="AE3233" i="1" a="1"/>
  <c r="X724" i="1" a="1"/>
  <c r="AI2642" i="1" a="1"/>
  <c r="X2144" i="1" a="1"/>
  <c r="AD710" i="1" a="1"/>
  <c r="AI724" i="1" a="1"/>
  <c r="AH1302" i="1" a="1"/>
  <c r="X1217" i="1" a="1"/>
  <c r="AE1427" i="1" a="1"/>
  <c r="X1169" i="1" a="1"/>
  <c r="AD993" i="1" a="1"/>
  <c r="AH1153" i="1" a="1"/>
  <c r="X812" i="1" a="1"/>
  <c r="AD2102" i="1" a="1"/>
  <c r="AI1032" i="1" a="1"/>
  <c r="D1966" i="7" a="1"/>
  <c r="AD2591" i="1" a="1"/>
  <c r="AI2759" i="1" a="1"/>
  <c r="X3133" i="1" a="1"/>
  <c r="X2317" i="1" a="1"/>
  <c r="AE1520" i="1" a="1"/>
  <c r="X1975" i="1" a="1"/>
  <c r="AI980" i="1" a="1"/>
  <c r="AD1807" i="1" a="1"/>
  <c r="AD1906" i="1" a="1"/>
  <c r="D2796" i="7" a="1"/>
  <c r="D726" i="7" a="1"/>
  <c r="X2674" i="1" a="1"/>
  <c r="AD3151" i="1" a="1"/>
  <c r="X2896" i="1" a="1"/>
  <c r="AD1539" i="1" a="1"/>
  <c r="AD929" i="1" a="1"/>
  <c r="AI2766" i="1" a="1"/>
  <c r="AH2869" i="1" a="1"/>
  <c r="AD1367" i="1" a="1"/>
  <c r="AE1256" i="1" a="1"/>
  <c r="AH2692" i="1" a="1"/>
  <c r="AD287" i="1" a="1"/>
  <c r="AD2963" i="1" a="1"/>
  <c r="AE579" i="1" a="1"/>
  <c r="AH2936" i="1" a="1"/>
  <c r="AI321" i="1" a="1"/>
  <c r="X983" i="1" a="1"/>
  <c r="AH534" i="1" a="1"/>
  <c r="AI327" i="1" a="1"/>
  <c r="AD509" i="1" a="1"/>
  <c r="AE1468" i="1" a="1"/>
  <c r="X719" i="1" a="1"/>
  <c r="AD785" i="1" a="1"/>
  <c r="AD3094" i="1" a="1"/>
  <c r="AE485" i="1" a="1"/>
  <c r="AI2293" i="1" a="1"/>
  <c r="AH801" i="1" a="1"/>
  <c r="AD1579" i="1" a="1"/>
  <c r="AE2411" i="1" a="1"/>
  <c r="X619" i="1" a="1"/>
  <c r="AI322" i="1" a="1"/>
  <c r="AE2777" i="1" a="1"/>
  <c r="AE3065" i="1" a="1"/>
  <c r="AE1957" i="1" a="1"/>
  <c r="AI2056" i="1" a="1"/>
  <c r="AI3415" i="1" a="1"/>
  <c r="AI478" i="1" a="1"/>
  <c r="AD2000" i="1" a="1"/>
  <c r="AI691" i="1" a="1"/>
  <c r="AH1195" i="1" a="1"/>
  <c r="AD2607" i="1" a="1"/>
  <c r="AI1359" i="1" a="1"/>
  <c r="AI1617" i="1" a="1"/>
  <c r="D1094" i="7" a="1"/>
  <c r="AE3218" i="1" a="1"/>
  <c r="AE1184" i="1" a="1"/>
  <c r="AI1111" i="1" a="1"/>
  <c r="D1015" i="7" a="1"/>
  <c r="AI1266" i="1" a="1"/>
  <c r="D122" i="7" a="1"/>
  <c r="X2846" i="1" a="1"/>
  <c r="AH3239" i="1" a="1"/>
  <c r="AI1609" i="1" a="1"/>
  <c r="D1333" i="7" a="1"/>
  <c r="AI437" i="1" a="1"/>
  <c r="X2000" i="1" a="1"/>
  <c r="AD3456" i="1" a="1"/>
  <c r="AI2614" i="1" a="1"/>
  <c r="AE970" i="1" a="1"/>
  <c r="AE2780" i="1" a="1"/>
  <c r="D2467" i="7" a="1"/>
  <c r="X762" i="1" a="1"/>
  <c r="AH1150" i="1" a="1"/>
  <c r="AI226" i="1" a="1"/>
  <c r="AI2164" i="1" a="1"/>
  <c r="AH244" i="1" a="1"/>
  <c r="AH961" i="1" a="1"/>
  <c r="AD2127" i="1" a="1"/>
  <c r="D2814" i="7" a="1"/>
  <c r="AD2175" i="1" a="1"/>
  <c r="X2660" i="1" a="1"/>
  <c r="AE2058" i="1" a="1"/>
  <c r="AE3181" i="1" a="1"/>
  <c r="AI1449" i="1" a="1"/>
  <c r="AI575" i="1" a="1"/>
  <c r="AI1062" i="1" a="1"/>
  <c r="D247" i="7" a="1"/>
  <c r="AD1447" i="1" a="1"/>
  <c r="X1591" i="1" a="1"/>
  <c r="D574" i="7" a="1"/>
  <c r="X1103" i="1" a="1"/>
  <c r="AH3440" i="1" a="1"/>
  <c r="D2760" i="7" a="1"/>
  <c r="AI2244" i="1" a="1"/>
  <c r="AH1289" i="1" a="1"/>
  <c r="D1206" i="7" a="1"/>
  <c r="AH1765" i="1" a="1"/>
  <c r="X3100" i="1" a="1"/>
  <c r="AH2395" i="1" a="1"/>
  <c r="AH881" i="1" a="1"/>
  <c r="X1474" i="1" a="1"/>
  <c r="AE2608" i="1" a="1"/>
  <c r="AD2515" i="1" a="1"/>
  <c r="AI692" i="1" a="1"/>
  <c r="AD2217" i="1" a="1"/>
  <c r="D745" i="7" a="1"/>
  <c r="X2440" i="1" a="1"/>
  <c r="AD625" i="1" a="1"/>
  <c r="AI536" i="1" a="1"/>
  <c r="D938" i="7" a="1"/>
  <c r="AH3212" i="1" a="1"/>
  <c r="X1047" i="1" a="1"/>
  <c r="AH331" i="1" a="1"/>
  <c r="X3231" i="1" a="1"/>
  <c r="X1850" i="1" a="1"/>
  <c r="AE543" i="1" a="1"/>
  <c r="AI998" i="1" a="1"/>
  <c r="AD3236" i="1" a="1"/>
  <c r="AI1786" i="1" a="1"/>
  <c r="X3107" i="1" a="1"/>
  <c r="AD1213" i="1" a="1"/>
  <c r="AH2538" i="1" a="1"/>
  <c r="AD241" i="1" a="1"/>
  <c r="AE2976" i="1" a="1"/>
  <c r="AI353" i="1" a="1"/>
  <c r="AD798" i="1" a="1"/>
  <c r="AE3307" i="1" a="1"/>
  <c r="AH472" i="1" a="1"/>
  <c r="AD3563" i="1" a="1"/>
  <c r="AI2928" i="1" a="1"/>
  <c r="D2573" i="7" a="1"/>
  <c r="X1821" i="1" a="1"/>
  <c r="AI2010" i="1" a="1"/>
  <c r="AD1516" i="1" a="1"/>
  <c r="AI279" i="1" a="1"/>
  <c r="AE2115" i="1" a="1"/>
  <c r="AI1632" i="1" a="1"/>
  <c r="AD2815" i="1" a="1"/>
  <c r="AI2383" i="1" a="1"/>
  <c r="D2672" i="7" a="1"/>
  <c r="AD1507" i="1" a="1"/>
  <c r="D1633" i="7" a="1"/>
  <c r="AI544" i="1" a="1"/>
  <c r="AE2611" i="1" a="1"/>
  <c r="D2985" i="7" a="1"/>
  <c r="AH1283" i="1" a="1"/>
  <c r="AD2820" i="1" a="1"/>
  <c r="AI3555" i="1" a="1"/>
  <c r="AH2526" i="1" a="1"/>
  <c r="X2676" i="1" a="1"/>
  <c r="AE187" i="1" a="1"/>
  <c r="X3384" i="1" a="1"/>
  <c r="AH1795" i="1" a="1"/>
  <c r="AI585" i="1" a="1"/>
  <c r="D1175" i="7" a="1"/>
  <c r="AD1912" i="1" a="1"/>
  <c r="AI1683" i="1" a="1"/>
  <c r="AH1475" i="1" a="1"/>
  <c r="X936" i="1" a="1"/>
  <c r="AE839" i="1" a="1"/>
  <c r="AH1130" i="1" a="1"/>
  <c r="AI1700" i="1" a="1"/>
  <c r="AH3581" i="1" a="1"/>
  <c r="AD822" i="1" a="1"/>
  <c r="AI2527" i="1" a="1"/>
  <c r="AD3002" i="1" a="1"/>
  <c r="AD587" i="1" a="1"/>
  <c r="AE3208" i="1" a="1"/>
  <c r="X3041" i="1" a="1"/>
  <c r="AE1102" i="1" a="1"/>
  <c r="AI632" i="1" a="1"/>
  <c r="X1934" i="1" a="1"/>
  <c r="AD3384" i="1" a="1"/>
  <c r="X3055" i="1" a="1"/>
  <c r="AH1074" i="1" a="1"/>
  <c r="AH2841" i="1" a="1"/>
  <c r="AI2116" i="1" a="1"/>
  <c r="AD2318" i="1" a="1"/>
  <c r="D836" i="7" a="1"/>
  <c r="X1246" i="1" a="1"/>
  <c r="AE1044" i="1" a="1"/>
  <c r="AH2262" i="1" a="1"/>
  <c r="X2217" i="1" a="1"/>
  <c r="AI2017" i="1" a="1"/>
  <c r="D2693" i="7" a="1"/>
  <c r="AD1633" i="1" a="1"/>
  <c r="D1045" i="7" a="1"/>
  <c r="AE453" i="1" a="1"/>
  <c r="D300" i="7" a="1"/>
  <c r="X1192" i="1" a="1"/>
  <c r="AD2939" i="1" a="1"/>
  <c r="D614" i="7" a="1"/>
  <c r="AI1124" i="1" a="1"/>
  <c r="AI447" i="1" a="1"/>
  <c r="AE1945" i="1" a="1"/>
  <c r="X2627" i="1" a="1"/>
  <c r="AH730" i="1" a="1"/>
  <c r="X1017" i="1" a="1"/>
  <c r="AE1973" i="1" a="1"/>
  <c r="X2819" i="1" a="1"/>
  <c r="AD1139" i="1" a="1"/>
  <c r="AD3534" i="1" a="1"/>
  <c r="X1058" i="1" a="1"/>
  <c r="AH299" i="1" a="1"/>
  <c r="AH3140" i="1" a="1"/>
  <c r="D837" i="7" a="1"/>
  <c r="AD1042" i="1" a="1"/>
  <c r="AE3437" i="1" a="1"/>
  <c r="D849" i="7" a="1"/>
  <c r="AD3221" i="1" a="1"/>
  <c r="X3214" i="1" a="1"/>
  <c r="AI1793" i="1" a="1"/>
  <c r="X2006" i="1" a="1"/>
  <c r="X891" i="1" a="1"/>
  <c r="AI228" i="1" a="1"/>
  <c r="AI2940" i="1" a="1"/>
  <c r="AI901" i="1" a="1"/>
  <c r="AE3244" i="1" a="1"/>
  <c r="AD585" i="1" a="1"/>
  <c r="AE255" i="1" a="1"/>
  <c r="AH2751" i="1" a="1"/>
  <c r="AH3202" i="1" a="1"/>
  <c r="AE974" i="1" a="1"/>
  <c r="X1381" i="1" a="1"/>
  <c r="D1575" i="7" a="1"/>
  <c r="X882" i="1" a="1"/>
  <c r="AE3453" i="1" a="1"/>
  <c r="AH1179" i="1" a="1"/>
  <c r="X869" i="1" a="1"/>
  <c r="AE1450" i="1" a="1"/>
  <c r="AD3399" i="1" a="1"/>
  <c r="AI1159" i="1" a="1"/>
  <c r="AE2305" i="1" a="1"/>
  <c r="AD1182" i="1" a="1"/>
  <c r="AE3337" i="1" a="1"/>
  <c r="AE1182" i="1" a="1"/>
  <c r="AE165" i="1" a="1"/>
  <c r="D2137" i="7" a="1"/>
  <c r="AE2223" i="1" a="1"/>
  <c r="AE1615" i="1" a="1"/>
  <c r="AE302" i="1" a="1"/>
  <c r="AH1113" i="1" a="1"/>
  <c r="AH2549" i="1" a="1"/>
  <c r="AI1560" i="1" a="1"/>
  <c r="AH1826" i="1" a="1"/>
  <c r="D2381" i="7" a="1"/>
  <c r="AI695" i="1" a="1"/>
  <c r="AI194" i="1" a="1"/>
  <c r="X2753" i="1" a="1"/>
  <c r="AD724" i="1" a="1"/>
  <c r="D1174" i="7" a="1"/>
  <c r="AH707" i="1" a="1"/>
  <c r="D1978" i="7" a="1"/>
  <c r="AH3403" i="1" a="1"/>
  <c r="D104" i="7" a="1"/>
  <c r="AI898" i="1" a="1"/>
  <c r="AH1703" i="1" a="1"/>
  <c r="AI826" i="1" a="1"/>
  <c r="X1620" i="1" a="1"/>
  <c r="AI2860" i="1" a="1"/>
  <c r="AE836" i="1" a="1"/>
  <c r="AH3342" i="1" a="1"/>
  <c r="AI225" i="1" a="1"/>
  <c r="AH1631" i="1" a="1"/>
  <c r="AE1072" i="1" a="1"/>
  <c r="D1194" i="7" a="1"/>
  <c r="AI2834" i="1" a="1"/>
  <c r="AI3495" i="1" a="1"/>
  <c r="AE1599" i="1" a="1"/>
  <c r="AD2278" i="1" a="1"/>
  <c r="AH235" i="1" a="1"/>
  <c r="AH3514" i="1" a="1"/>
  <c r="AH3400" i="1" a="1"/>
  <c r="AD1622" i="1" a="1"/>
  <c r="AI3521" i="1" a="1"/>
  <c r="D267" i="7" a="1"/>
  <c r="AH1469" i="1" a="1"/>
  <c r="X3440" i="1" a="1"/>
  <c r="AD2100" i="1" a="1"/>
  <c r="D373" i="7" a="1"/>
  <c r="D2089" i="7" a="1"/>
  <c r="AH3295" i="1" a="1"/>
  <c r="AI2637" i="1" a="1"/>
  <c r="AE1731" i="1" a="1"/>
  <c r="AE2763" i="1" a="1"/>
  <c r="AI3391" i="1" a="1"/>
  <c r="AH1594" i="1" a="1"/>
  <c r="AH3372" i="1" a="1"/>
  <c r="AE792" i="1" a="1"/>
  <c r="AE2428" i="1" a="1"/>
  <c r="AH1953" i="1" a="1"/>
  <c r="AI1808" i="1" a="1"/>
  <c r="D1908" i="7" a="1"/>
  <c r="AI3360" i="1" a="1"/>
  <c r="AI934" i="1" a="1"/>
  <c r="D1156" i="7" a="1"/>
  <c r="AE1568" i="1" a="1"/>
  <c r="AH346" i="1" a="1"/>
  <c r="AI1249" i="1" a="1"/>
  <c r="AI1236" i="1" a="1"/>
  <c r="D2424" i="7" a="1"/>
  <c r="AD2957" i="1" a="1"/>
  <c r="D2147" i="7" a="1"/>
  <c r="AE2954" i="1" a="1"/>
  <c r="AH268" i="1" a="1"/>
  <c r="AI2419" i="1" a="1"/>
  <c r="AD3557" i="1" a="1"/>
  <c r="X3413" i="1" a="1"/>
  <c r="AD3428" i="1" a="1"/>
  <c r="AI3418" i="1" a="1"/>
  <c r="AI727" i="1" a="1"/>
  <c r="AH2968" i="1" a="1"/>
  <c r="AE2515" i="1" a="1"/>
  <c r="AD2664" i="1" a="1"/>
  <c r="AE500" i="1" a="1"/>
  <c r="AE2831" i="1" a="1"/>
  <c r="AI2663" i="1" a="1"/>
  <c r="X2087" i="1" a="1"/>
  <c r="AI2684" i="1" a="1"/>
  <c r="AI2439" i="1" a="1"/>
  <c r="X839" i="1" a="1"/>
  <c r="AD3389" i="1" a="1"/>
  <c r="AD2764" i="1" a="1"/>
  <c r="D2372" i="7" a="1"/>
  <c r="AD861" i="1" a="1"/>
  <c r="AE2602" i="1" a="1"/>
  <c r="X493" i="1" a="1"/>
  <c r="X2161" i="1" a="1"/>
  <c r="AD2857" i="1" a="1"/>
  <c r="X1626" i="1" a="1"/>
  <c r="AD1704" i="1" a="1"/>
  <c r="AD2147" i="1" a="1"/>
  <c r="AI2085" i="1" a="1"/>
  <c r="AE2744" i="1" a="1"/>
  <c r="AI1847" i="1" a="1"/>
  <c r="X1012" i="1" a="1"/>
  <c r="X1253" i="1" a="1"/>
  <c r="AE3247" i="1" a="1"/>
  <c r="D3001" i="7" a="1"/>
  <c r="X3532" i="1" a="1"/>
  <c r="AD2276" i="1" a="1"/>
  <c r="AH3040" i="1" a="1"/>
  <c r="D1886" i="7" a="1"/>
  <c r="D1719" i="7" a="1"/>
  <c r="AD2691" i="1" a="1"/>
  <c r="X321" i="1" a="1"/>
  <c r="X2146" i="1" a="1"/>
  <c r="X3236" i="1" a="1"/>
  <c r="D673" i="7" a="1"/>
  <c r="AE3284" i="1" a="1"/>
  <c r="X1200" i="1" a="1"/>
  <c r="AI1779" i="1" a="1"/>
  <c r="X3034" i="1" a="1"/>
  <c r="AE2557" i="1" a="1"/>
  <c r="AI2402" i="1" a="1"/>
  <c r="D610" i="7" a="1"/>
  <c r="AD1601" i="1" a="1"/>
  <c r="AE326" i="1" a="1"/>
  <c r="X2374" i="1" a="1"/>
  <c r="AE1540" i="1" a="1"/>
  <c r="AH1651" i="1" a="1"/>
  <c r="AD588" i="1" a="1"/>
  <c r="AD2188" i="1" a="1"/>
  <c r="AD2789" i="1" a="1"/>
  <c r="X204" i="1" a="1"/>
  <c r="AD2677" i="1" a="1"/>
  <c r="AH437" i="1" a="1"/>
  <c r="D2945" i="7" a="1"/>
  <c r="X590" i="1" a="1"/>
  <c r="AD1523" i="1" a="1"/>
  <c r="X2937" i="1" a="1"/>
  <c r="X3040" i="1" a="1"/>
  <c r="D350" i="7" a="1"/>
  <c r="X2509" i="1" a="1"/>
  <c r="AI2269" i="1" a="1"/>
  <c r="X2838" i="1" a="1"/>
  <c r="D1302" i="7" a="1"/>
  <c r="AE2994" i="1" a="1"/>
  <c r="AH2635" i="1" a="1"/>
  <c r="AE3425" i="1" a="1"/>
  <c r="AH366" i="1" a="1"/>
  <c r="AD3505" i="1" a="1"/>
  <c r="AH3281" i="1" a="1"/>
  <c r="X531" i="1" a="1"/>
  <c r="AD2959" i="1" a="1"/>
  <c r="D1801" i="7" a="1"/>
  <c r="AI180" i="1" a="1"/>
  <c r="AH558" i="1" a="1"/>
  <c r="AH2920" i="1" a="1"/>
  <c r="AI2265" i="1" a="1"/>
  <c r="AE1209" i="1" a="1"/>
  <c r="AI2263" i="1" a="1"/>
  <c r="AD130" i="1" a="1"/>
  <c r="AE493" i="1" a="1"/>
  <c r="AD1772" i="1" a="1"/>
  <c r="AE1696" i="1" a="1"/>
  <c r="D2438" i="7" a="1"/>
  <c r="AE1271" i="1" a="1"/>
  <c r="D1510" i="7" a="1"/>
  <c r="X540" i="1" a="1"/>
  <c r="AI758" i="1" a="1"/>
  <c r="X2321" i="1" a="1"/>
  <c r="AE1210" i="1" a="1"/>
  <c r="AH149" i="1" a="1"/>
  <c r="AH731" i="1" a="1"/>
  <c r="AD3103" i="1" a="1"/>
  <c r="AE928" i="1" a="1"/>
  <c r="AH2612" i="1" a="1"/>
  <c r="AI197" i="1" a="1"/>
  <c r="AI2763" i="1" a="1"/>
  <c r="D2266" i="7" a="1"/>
  <c r="AI1149" i="1" a="1"/>
  <c r="AD215" i="1" a="1"/>
  <c r="AH669" i="1" a="1"/>
  <c r="AE985" i="1" a="1"/>
  <c r="AI2853" i="1" a="1"/>
  <c r="D1298" i="7" a="1"/>
  <c r="AI767" i="1" a="1"/>
  <c r="AH1558" i="1" a="1"/>
  <c r="D2529" i="7" a="1"/>
  <c r="AI920" i="1" a="1"/>
  <c r="AI445" i="1" a="1"/>
  <c r="AH2574" i="1" a="1"/>
  <c r="AI3503" i="1" a="1"/>
  <c r="X885" i="1" a="1"/>
  <c r="AE987" i="1" a="1"/>
  <c r="AI2561" i="1" a="1"/>
  <c r="AE588" i="1" a="1"/>
  <c r="AI995" i="1" a="1"/>
  <c r="AI2719" i="1" a="1"/>
  <c r="D748" i="7" a="1"/>
  <c r="X422" i="1" a="1"/>
  <c r="AE2607" i="1" a="1"/>
  <c r="AI2189" i="1" a="1"/>
  <c r="AD2024" i="1" a="1"/>
  <c r="AI3309" i="1" a="1"/>
  <c r="X710" i="1" a="1"/>
  <c r="D3016" i="7" a="1"/>
  <c r="X2154" i="1" a="1"/>
  <c r="AH148" i="1" a="1"/>
  <c r="AD2002" i="1" a="1"/>
  <c r="AE2876" i="1" a="1"/>
  <c r="AH917" i="1" a="1"/>
  <c r="X2169" i="1" a="1"/>
  <c r="AI2123" i="1" a="1"/>
  <c r="AD1391" i="1" a="1"/>
  <c r="AD1976" i="1" a="1"/>
  <c r="AI261" i="1" a="1"/>
  <c r="AE3574" i="1" a="1"/>
  <c r="D160" i="7" a="1"/>
  <c r="X740" i="1" a="1"/>
  <c r="AE615" i="1" a="1"/>
  <c r="AE541" i="1" a="1"/>
  <c r="D2777" i="7" a="1"/>
  <c r="D105" i="7" a="1"/>
  <c r="AH2776" i="1" a="1"/>
  <c r="AE1841" i="1" a="1"/>
  <c r="X2222" i="1" a="1"/>
  <c r="AH1791" i="1" a="1"/>
  <c r="AI2635" i="1" a="1"/>
  <c r="AD2335" i="1" a="1"/>
  <c r="AD3007" i="1" a="1"/>
  <c r="AD2516" i="1" a="1"/>
  <c r="AI2194" i="1" a="1"/>
  <c r="AD3217" i="1" a="1"/>
  <c r="D2392" i="7" a="1"/>
  <c r="AE2937" i="1" a="1"/>
  <c r="X2836" i="1" a="1"/>
  <c r="AD3124" i="1" a="1"/>
  <c r="X3375" i="1" a="1"/>
  <c r="AH3570" i="1" a="1"/>
  <c r="AE1745" i="1" a="1"/>
  <c r="D2843" i="7" a="1"/>
  <c r="AD2397" i="1" a="1"/>
  <c r="AD2159" i="1" a="1"/>
  <c r="X1744" i="1" a="1"/>
  <c r="X149" i="1" a="1"/>
  <c r="AH2328" i="1" a="1"/>
  <c r="AE1795" i="1" a="1"/>
  <c r="AH2543" i="1" a="1"/>
  <c r="X1510" i="1" a="1"/>
  <c r="X532" i="1" a="1"/>
  <c r="AD867" i="1" a="1"/>
  <c r="AI846" i="1" a="1"/>
  <c r="AE1496" i="1" a="1"/>
  <c r="AD487" i="1" a="1"/>
  <c r="AI1170" i="1" a="1"/>
  <c r="AI3429" i="1" a="1"/>
  <c r="X1836" i="1" a="1"/>
  <c r="AI2097" i="1" a="1"/>
  <c r="X738" i="1" a="1"/>
  <c r="AE1244" i="1" a="1"/>
  <c r="AI1657" i="1" a="1"/>
  <c r="AE3080" i="1" a="1"/>
  <c r="X1145" i="1" a="1"/>
  <c r="AE737" i="1" a="1"/>
  <c r="X1132" i="1" a="1"/>
  <c r="D176" i="7" a="1"/>
  <c r="AE1326" i="1" a="1"/>
  <c r="AH187" i="1" a="1"/>
  <c r="X1084" i="1" a="1"/>
  <c r="AI2046" i="1" a="1"/>
  <c r="AE268" i="1" a="1"/>
  <c r="AE3547" i="1" a="1"/>
  <c r="AI1396" i="1" a="1"/>
  <c r="AD421" i="1" a="1"/>
  <c r="X2324" i="1" a="1"/>
  <c r="AI249" i="1" a="1"/>
  <c r="AI3214" i="1" a="1"/>
  <c r="AI1874" i="1" a="1"/>
  <c r="AE3459" i="1" a="1"/>
  <c r="AH2388" i="1" a="1"/>
  <c r="D2444" i="7" a="1"/>
  <c r="AE2517" i="1" a="1"/>
  <c r="AH2412" i="1" a="1"/>
  <c r="X1873" i="1" a="1"/>
  <c r="X756" i="1" a="1"/>
  <c r="AD3490" i="1" a="1"/>
  <c r="AD2087" i="1" a="1"/>
  <c r="AD1760" i="1" a="1"/>
  <c r="AH3048" i="1" a="1"/>
  <c r="AH2242" i="1" a="1"/>
  <c r="AD2676" i="1" a="1"/>
  <c r="AH2276" i="1" a="1"/>
  <c r="AI1744" i="1" a="1"/>
  <c r="AH465" i="1" a="1"/>
  <c r="AI512" i="1" a="1"/>
  <c r="AH1764" i="1" a="1"/>
  <c r="AE3097" i="1" a="1"/>
  <c r="AE3157" i="1" a="1"/>
  <c r="AE1766" i="1" a="1"/>
  <c r="AD3118" i="1" a="1"/>
  <c r="D1490" i="7" a="1"/>
  <c r="AI1982" i="1" a="1"/>
  <c r="AI3023" i="1" a="1"/>
  <c r="AH2777" i="1" a="1"/>
  <c r="D1214" i="7" a="1"/>
  <c r="AD2875" i="1" a="1"/>
  <c r="X2342" i="1" a="1"/>
  <c r="AD2542" i="1" a="1"/>
  <c r="AH909" i="1" a="1"/>
  <c r="AD1113" i="1" a="1"/>
  <c r="AE2919" i="1" a="1"/>
  <c r="AH2138" i="1" a="1"/>
  <c r="AE2203" i="1" a="1"/>
  <c r="AH987" i="1" a="1"/>
  <c r="D269" i="7" a="1"/>
  <c r="X1022" i="1" a="1"/>
  <c r="AD799" i="1" a="1"/>
  <c r="AH913" i="1" a="1"/>
  <c r="AD650" i="1" a="1"/>
  <c r="AD450" i="1" a="1"/>
  <c r="D1483" i="7" a="1"/>
  <c r="AD2291" i="1" a="1"/>
  <c r="AH3417" i="1" a="1"/>
  <c r="AD3407" i="1" a="1"/>
  <c r="AH2317" i="1" a="1"/>
  <c r="AI940" i="1" a="1"/>
  <c r="AH2727" i="1" a="1"/>
  <c r="X328" i="1" a="1"/>
  <c r="AD1373" i="1" a="1"/>
  <c r="D523" i="7" a="1"/>
  <c r="X3359" i="1" a="1"/>
  <c r="AI769" i="1" a="1"/>
  <c r="X3190" i="1" a="1"/>
  <c r="X1367" i="1" a="1"/>
  <c r="D2730" i="7" a="1"/>
  <c r="AI2276" i="1" a="1"/>
  <c r="D550" i="7" a="1"/>
  <c r="X2587" i="1" a="1"/>
  <c r="X1572" i="1" a="1"/>
  <c r="AH2977" i="1" a="1"/>
  <c r="AH3215" i="1" a="1"/>
  <c r="AI2013" i="1" a="1"/>
  <c r="D1852" i="7" a="1"/>
  <c r="AH737" i="1" a="1"/>
  <c r="X1651" i="1" a="1"/>
  <c r="X1331" i="1" a="1"/>
  <c r="AD2066" i="1" a="1"/>
  <c r="AH780" i="1" a="1"/>
  <c r="X2705" i="1" a="1"/>
  <c r="D2614" i="7" a="1"/>
  <c r="AI1965" i="1" a="1"/>
  <c r="X1914" i="1" a="1"/>
  <c r="AH2076" i="1" a="1"/>
  <c r="AI3196" i="1" a="1"/>
  <c r="AD3413" i="1" a="1"/>
  <c r="AI2696" i="1" a="1"/>
  <c r="AH1669" i="1" a="1"/>
  <c r="D1905" i="7" a="1"/>
  <c r="AI1158" i="1" a="1"/>
  <c r="X2213" i="1" a="1"/>
  <c r="D644" i="7" a="1"/>
  <c r="X3469" i="1" a="1"/>
  <c r="D2319" i="7" a="1"/>
  <c r="AE3039" i="1" a="1"/>
  <c r="D2698" i="7" a="1"/>
  <c r="AE356" i="1" a="1"/>
  <c r="AH2934" i="1" a="1"/>
  <c r="AE1367" i="1" a="1"/>
  <c r="X2973" i="1" a="1"/>
  <c r="AD2344" i="1" a="1"/>
  <c r="D1698" i="7" a="1"/>
  <c r="AD3334" i="1" a="1"/>
  <c r="AH2957" i="1" a="1"/>
  <c r="AD1942" i="1" a="1"/>
  <c r="AI3547" i="1" a="1"/>
  <c r="AE3135" i="1" a="1"/>
  <c r="AE1144" i="1" a="1"/>
  <c r="AE1096" i="1" a="1"/>
  <c r="AD3064" i="1" a="1"/>
  <c r="AE466" i="1" a="1"/>
  <c r="AH2508" i="1" a="1"/>
  <c r="D1965" i="7" a="1"/>
  <c r="AE1337" i="1" a="1"/>
  <c r="AD2214" i="1" a="1"/>
  <c r="AD2241" i="1" a="1"/>
  <c r="AH703" i="1" a="1"/>
  <c r="AI506" i="1" a="1"/>
  <c r="X1157" i="1" a="1"/>
  <c r="AI2855" i="1" a="1"/>
  <c r="AH228" i="1" a="1"/>
  <c r="AH3223" i="1" a="1"/>
  <c r="AD1063" i="1" a="1"/>
  <c r="AH2193" i="1" a="1"/>
  <c r="AH2118" i="1" a="1"/>
  <c r="X1823" i="1" a="1"/>
  <c r="AE539" i="1" a="1"/>
  <c r="AD3492" i="1" a="1"/>
  <c r="AH3574" i="1" a="1"/>
  <c r="AD2705" i="1" a="1"/>
  <c r="D1233" i="7" a="1"/>
  <c r="AE2774" i="1" a="1"/>
  <c r="D1080" i="7" a="1"/>
  <c r="AE2574" i="1" a="1"/>
  <c r="AD3441" i="1" a="1"/>
  <c r="AD2631" i="1" a="1"/>
  <c r="AH1486" i="1" a="1"/>
  <c r="X2141" i="1" a="1"/>
  <c r="AH2326" i="1" a="1"/>
  <c r="AI247" i="1" a="1"/>
  <c r="AI1057" i="1" a="1"/>
  <c r="AH3233" i="1" a="1"/>
  <c r="AI1283" i="1" a="1"/>
  <c r="AD2297" i="1" a="1"/>
  <c r="AE2941" i="1" a="1"/>
  <c r="AD1389" i="1" a="1"/>
  <c r="D2543" i="7" a="1"/>
  <c r="AD533" i="1" a="1"/>
  <c r="X2072" i="1" a="1"/>
  <c r="AE1817" i="1" a="1"/>
  <c r="AE2666" i="1" a="1"/>
  <c r="AI2380" i="1" a="1"/>
  <c r="AE1591" i="1" a="1"/>
  <c r="AE909" i="1" a="1"/>
  <c r="AD1745" i="1" a="1"/>
  <c r="AD2681" i="1" a="1"/>
  <c r="AH1920" i="1" a="1"/>
  <c r="AD1800" i="1" a="1"/>
  <c r="AH552" i="1" a="1"/>
  <c r="X2663" i="1" a="1"/>
  <c r="AD1149" i="1" a="1"/>
  <c r="AI1709" i="1" a="1"/>
  <c r="AH414" i="1" a="1"/>
  <c r="D64" i="7" a="1"/>
  <c r="AI3335" i="1" a="1"/>
  <c r="AD2118" i="1" a="1"/>
  <c r="AD1742" i="1" a="1"/>
  <c r="AH1042" i="1" a="1"/>
  <c r="AE2629" i="1" a="1"/>
  <c r="AD2260" i="1" a="1"/>
  <c r="AD2965" i="1" a="1"/>
  <c r="AE2344" i="1" a="1"/>
  <c r="AI2936" i="1" a="1"/>
  <c r="AD163" i="1" a="1"/>
  <c r="AD2057" i="1" a="1"/>
  <c r="D959" i="7" a="1"/>
  <c r="X588" i="1" a="1"/>
  <c r="AE2518" i="1" a="1"/>
  <c r="X159" i="1" a="1"/>
  <c r="X2945" i="1" a="1"/>
  <c r="AE2056" i="1" a="1"/>
  <c r="AH3207" i="1" a="1"/>
  <c r="AD2494" i="1" a="1"/>
  <c r="AE2041" i="1" a="1"/>
  <c r="AD3436" i="1" a="1"/>
  <c r="AE1882" i="1" a="1"/>
  <c r="X2313" i="1" a="1"/>
  <c r="D2375" i="7" a="1"/>
  <c r="D2028" i="7" a="1"/>
  <c r="AI527" i="1" a="1"/>
  <c r="AI583" i="1" a="1"/>
  <c r="AD953" i="1" a="1"/>
  <c r="D1128" i="7" a="1"/>
  <c r="AD2747" i="1" a="1"/>
  <c r="AD1030" i="1" a="1"/>
  <c r="AI523" i="1" a="1"/>
  <c r="AE853" i="1" a="1"/>
  <c r="AH1521" i="1" a="1"/>
  <c r="AI3363" i="1" a="1"/>
  <c r="AI687" i="1" a="1"/>
  <c r="AE3496" i="1" a="1"/>
  <c r="AD1791" i="1" a="1"/>
  <c r="X280" i="1" a="1"/>
  <c r="X1751" i="1" a="1"/>
  <c r="D2094" i="7" a="1"/>
  <c r="AE998" i="1" a="1"/>
  <c r="AI556" i="1" a="1"/>
  <c r="X2983" i="1" a="1"/>
  <c r="X3483" i="1" a="1"/>
  <c r="X211" i="1" a="1"/>
  <c r="D833" i="7" a="1"/>
  <c r="AD3476" i="1" a="1"/>
  <c r="X2880" i="1" a="1"/>
  <c r="AI3287" i="1" a="1"/>
  <c r="X743" i="1" a="1"/>
  <c r="AE3504" i="1" a="1"/>
  <c r="D1367" i="7" a="1"/>
  <c r="AE2521" i="1" a="1"/>
  <c r="D2447" i="7" a="1"/>
  <c r="AE2292" i="1" a="1"/>
  <c r="AH1874" i="1" a="1"/>
  <c r="X3182" i="1" a="1"/>
  <c r="AH1375" i="1" a="1"/>
  <c r="AI667" i="1" a="1"/>
  <c r="X699" i="1" a="1"/>
  <c r="AE246" i="1" a="1"/>
  <c r="AD1729" i="1" a="1"/>
  <c r="X1066" i="1" a="1"/>
  <c r="AE1544" i="1" a="1"/>
  <c r="AE2178" i="1" a="1"/>
  <c r="AE346" i="1" a="1"/>
  <c r="X559" i="1" a="1"/>
  <c r="AD2419" i="1" a="1"/>
  <c r="AI2675" i="1" a="1"/>
  <c r="AH2613" i="1" a="1"/>
  <c r="D565" i="7" a="1"/>
  <c r="AD2371" i="1" a="1"/>
  <c r="AD1087" i="1" a="1"/>
  <c r="AH1403" i="1" a="1"/>
  <c r="AD2668" i="1" a="1"/>
  <c r="X2886" i="1" a="1"/>
  <c r="AH1825" i="1" a="1"/>
  <c r="D995" i="7" a="1"/>
  <c r="X324" i="1" a="1"/>
  <c r="AD3000" i="1" a="1"/>
  <c r="AE814" i="1" a="1"/>
  <c r="AD1004" i="1" a="1"/>
  <c r="X1424" i="1" a="1"/>
  <c r="AI595" i="1" a="1"/>
  <c r="AD2321" i="1" a="1"/>
  <c r="X456" i="1" a="1"/>
  <c r="AH2608" i="1" a="1"/>
  <c r="AE857" i="1" a="1"/>
  <c r="AE1682" i="1" a="1"/>
  <c r="AE3257" i="1" a="1"/>
  <c r="AE3055" i="1" a="1"/>
  <c r="X558" i="1" a="1"/>
  <c r="AI2602" i="1" a="1"/>
  <c r="AI487" i="1" a="1"/>
  <c r="X2555" i="1" a="1"/>
  <c r="AE362" i="1" a="1"/>
  <c r="AE3319" i="1" a="1"/>
  <c r="D195" i="7" a="1"/>
  <c r="AE2040" i="1" a="1"/>
  <c r="AI1276" i="1" a="1"/>
  <c r="AE3175" i="1" a="1"/>
  <c r="AH479" i="1" a="1"/>
  <c r="AI2465" i="1" a="1"/>
  <c r="AE680" i="1" a="1"/>
  <c r="AD2989" i="1" a="1"/>
  <c r="X3081" i="1" a="1"/>
  <c r="AI1616" i="1" a="1"/>
  <c r="AD1988" i="1" a="1"/>
  <c r="D2749" i="7" a="1"/>
  <c r="AH3075" i="1" a="1"/>
  <c r="AI2510" i="1" a="1"/>
  <c r="AI1341" i="1" a="1"/>
  <c r="AI1491" i="1" a="1"/>
  <c r="X3569" i="1" a="1"/>
  <c r="D1027" i="7" a="1"/>
  <c r="D2601" i="7" a="1"/>
  <c r="X2376" i="1" a="1"/>
  <c r="AE163" i="1" a="1"/>
  <c r="AE3384" i="1" a="1"/>
  <c r="AH3355" i="1" a="1"/>
  <c r="AD969" i="1" a="1"/>
  <c r="X642" i="1" a="1"/>
  <c r="AH3493" i="1" a="1"/>
  <c r="AH1465" i="1" a="1"/>
  <c r="AE2882" i="1" a="1"/>
  <c r="AI3141" i="1" a="1"/>
  <c r="X2766" i="1" a="1"/>
  <c r="D2709" i="7" a="1"/>
  <c r="D2303" i="7" a="1"/>
  <c r="AE3159" i="1" a="1"/>
  <c r="AI2322" i="1" a="1"/>
  <c r="D2482" i="7" a="1"/>
  <c r="D2540" i="7" a="1"/>
  <c r="X2280" i="1" a="1"/>
  <c r="AE3105" i="1" a="1"/>
  <c r="D2933" i="7" a="1"/>
  <c r="AH2041" i="1" a="1"/>
  <c r="AH2404" i="1" a="1"/>
  <c r="AE1561" i="1" a="1"/>
  <c r="AE2396" i="1" a="1"/>
  <c r="D95" i="7" a="1"/>
  <c r="X3524" i="1" a="1"/>
  <c r="AH1509" i="1" a="1"/>
  <c r="D1014" i="7" a="1"/>
  <c r="AE3063" i="1" a="1"/>
  <c r="AI873" i="1" a="1"/>
  <c r="AE2724" i="1" a="1"/>
  <c r="AI2420" i="1" a="1"/>
  <c r="D1776" i="7" a="1"/>
  <c r="AE1604" i="1" a="1"/>
  <c r="X392" i="1" a="1"/>
  <c r="AE1029" i="1" a="1"/>
  <c r="X3144" i="1" a="1"/>
  <c r="X345" i="1" a="1"/>
  <c r="D2549" i="7" a="1"/>
  <c r="AE2095" i="1" a="1"/>
  <c r="AE2781" i="1" a="1"/>
  <c r="AE1022" i="1" a="1"/>
  <c r="AD1967" i="1" a="1"/>
  <c r="D1148" i="7" a="1"/>
  <c r="AI3038" i="1" a="1"/>
  <c r="AH2935" i="1" a="1"/>
  <c r="X2034" i="1" a="1"/>
  <c r="X1959" i="1" a="1"/>
  <c r="AD2577" i="1" a="1"/>
  <c r="X1074" i="1" a="1"/>
  <c r="X2539" i="1" a="1"/>
  <c r="AE896" i="1" a="1"/>
  <c r="AH273" i="1" a="1"/>
  <c r="AE2413" i="1" a="1"/>
  <c r="AE718" i="1" a="1"/>
  <c r="AI1848" i="1" a="1"/>
  <c r="X2035" i="1" a="1"/>
  <c r="D1757" i="7" a="1"/>
  <c r="X1277" i="1" a="1"/>
  <c r="AE886" i="1" a="1"/>
  <c r="AH2987" i="1" a="1"/>
  <c r="X1623" i="1" a="1"/>
  <c r="AD1411" i="1" a="1"/>
  <c r="AH3546" i="1" a="1"/>
  <c r="AD3076" i="1" a="1"/>
  <c r="D1290" i="7" a="1"/>
  <c r="AE2508" i="1" a="1"/>
  <c r="AH1444" i="1" a="1"/>
  <c r="D1598" i="7" a="1"/>
  <c r="AI504" i="1" a="1"/>
  <c r="AD437" i="1" a="1"/>
  <c r="D2917" i="7" a="1"/>
  <c r="X2265" i="1" a="1"/>
  <c r="D1210" i="7" a="1"/>
  <c r="AI1842" i="1" a="1"/>
  <c r="X829" i="1" a="1"/>
  <c r="D2579" i="7" a="1"/>
  <c r="AH699" i="1" a="1"/>
  <c r="D2304" i="7" a="1"/>
  <c r="AI1131" i="1" a="1"/>
  <c r="AD3506" i="1" a="1"/>
  <c r="D2468" i="7" a="1"/>
  <c r="AI352" i="1" a="1"/>
  <c r="AH692" i="1" a="1"/>
  <c r="AH792" i="1" a="1"/>
  <c r="AD2539" i="1" a="1"/>
  <c r="AE975" i="1" a="1"/>
  <c r="D1926" i="7" a="1"/>
  <c r="AD1765" i="1" a="1"/>
  <c r="D761" i="7" a="1"/>
  <c r="D2695" i="7" a="1"/>
  <c r="AH1126" i="1" a="1"/>
  <c r="X2801" i="1" a="1"/>
  <c r="AI2096" i="1" a="1"/>
  <c r="AD2500" i="1" a="1"/>
  <c r="AH3095" i="1" a="1"/>
  <c r="AD139" i="1" a="1"/>
  <c r="AI454" i="1" a="1"/>
  <c r="AD3020" i="1" a="1"/>
  <c r="AE3579" i="1" a="1"/>
  <c r="AE1201" i="1" a="1"/>
  <c r="AD532" i="1" a="1"/>
  <c r="X187" i="1" a="1"/>
  <c r="X606" i="1" a="1"/>
  <c r="AI1956" i="1" a="1"/>
  <c r="D1535" i="7" a="1"/>
  <c r="AD3432" i="1" a="1"/>
  <c r="AH3226" i="1" a="1"/>
  <c r="X1340" i="1" a="1"/>
  <c r="X2866" i="1" a="1"/>
  <c r="AE1340" i="1" a="1"/>
  <c r="AD2854" i="1" a="1"/>
  <c r="D1142" i="7" a="1"/>
  <c r="AH2040" i="1" a="1"/>
  <c r="D2522" i="7" a="1"/>
  <c r="AI3536" i="1" a="1"/>
  <c r="AH2552" i="1" a="1"/>
  <c r="AD1779" i="1" a="1"/>
  <c r="D371" i="7" a="1"/>
  <c r="AE2935" i="1" a="1"/>
  <c r="AH628" i="1" a="1"/>
  <c r="D1336" i="7" a="1"/>
  <c r="D724" i="7" a="1"/>
  <c r="AH543" i="1" a="1"/>
  <c r="AH545" i="1" a="1"/>
  <c r="AE3274" i="1" a="1"/>
  <c r="AD3552" i="1" a="1"/>
  <c r="X2922" i="1" a="1"/>
  <c r="AE2205" i="1" a="1"/>
  <c r="X1763" i="1" a="1"/>
  <c r="AE371" i="1" a="1"/>
  <c r="D2855" i="7" a="1"/>
  <c r="AD967" i="1" a="1"/>
  <c r="AE3267" i="1" a="1"/>
  <c r="AE3106" i="1" a="1"/>
  <c r="AI1126" i="1" a="1"/>
  <c r="AE2708" i="1" a="1"/>
  <c r="AE1510" i="1" a="1"/>
  <c r="AI2562" i="1" a="1"/>
  <c r="D618" i="7" a="1"/>
  <c r="AE1756" i="1" a="1"/>
  <c r="AD2881" i="1" a="1"/>
  <c r="X3048" i="1" a="1"/>
  <c r="AD1808" i="1" a="1"/>
  <c r="D1208" i="7" a="1"/>
  <c r="X876" i="1" a="1"/>
  <c r="AH680" i="1" a="1"/>
  <c r="AE863" i="1" a="1"/>
  <c r="D1895" i="7" a="1"/>
  <c r="AI422" i="1" a="1"/>
  <c r="AI1029" i="1" a="1"/>
  <c r="D2283" i="7" a="1"/>
  <c r="AE1996" i="1" a="1"/>
  <c r="AD3281" i="1" a="1"/>
  <c r="D1898" i="7" a="1"/>
  <c r="X1485" i="1" a="1"/>
  <c r="AH939" i="1" a="1"/>
  <c r="D2046" i="7" a="1"/>
  <c r="AH496" i="1" a="1"/>
  <c r="D2572" i="7" a="1"/>
  <c r="AD1094" i="1" a="1"/>
  <c r="AE1160" i="1" a="1"/>
  <c r="AD1412" i="1" a="1"/>
  <c r="D1400" i="7" a="1"/>
  <c r="X2918" i="1" a="1"/>
  <c r="AH790" i="1" a="1"/>
  <c r="AE2951" i="1" a="1"/>
  <c r="X1977" i="1" a="1"/>
  <c r="AE1007" i="1" a="1"/>
  <c r="X2994" i="1" a="1"/>
  <c r="AD2379" i="1" a="1"/>
  <c r="AH2503" i="1" a="1"/>
  <c r="AH3366" i="1" a="1"/>
  <c r="AE3226" i="1" a="1"/>
  <c r="D2449" i="7" a="1"/>
  <c r="AI2447" i="1" a="1"/>
  <c r="AI1375" i="1" a="1"/>
  <c r="X551" i="1" a="1"/>
  <c r="D655" i="7" a="1"/>
  <c r="D2748" i="7" a="1"/>
  <c r="AE1832" i="1" a="1"/>
  <c r="AD2252" i="1" a="1"/>
  <c r="D1528" i="7" a="1"/>
  <c r="X732" i="1" a="1"/>
  <c r="AE413" i="1" a="1"/>
  <c r="AE1237" i="1" a="1"/>
  <c r="AE3189" i="1" a="1"/>
  <c r="X1435" i="1" a="1"/>
  <c r="AE3177" i="1" a="1"/>
  <c r="AD3133" i="1" a="1"/>
  <c r="D475" i="7" a="1"/>
  <c r="D1959" i="7" a="1"/>
  <c r="AI2548" i="1" a="1"/>
  <c r="X1168" i="1" a="1"/>
  <c r="AE3431" i="1" a="1"/>
  <c r="X765" i="1" a="1"/>
  <c r="D100" i="7" a="1"/>
  <c r="AD390" i="1" a="1"/>
  <c r="AD1625" i="1" a="1"/>
  <c r="X1831" i="1" a="1"/>
  <c r="AE3058" i="1" a="1"/>
  <c r="AI1522" i="1" a="1"/>
  <c r="AD1744" i="1" a="1"/>
  <c r="AH3538" i="1" a="1"/>
  <c r="AH3094" i="1" a="1"/>
  <c r="AH979" i="1" a="1"/>
  <c r="D1072" i="7" a="1"/>
  <c r="X1163" i="1" a="1"/>
  <c r="X191" i="1" a="1"/>
  <c r="AE2177" i="1" a="1"/>
  <c r="D3008" i="7" a="1"/>
  <c r="AI2270" i="1" a="1"/>
  <c r="D2739" i="7" a="1"/>
  <c r="D132" i="7" a="1"/>
  <c r="AH1384" i="1" a="1"/>
  <c r="AI2078" i="1" a="1"/>
  <c r="AE1188" i="1" a="1"/>
  <c r="AD1734" i="1" a="1"/>
  <c r="AE1399" i="1" a="1"/>
  <c r="AH2852" i="1" a="1"/>
  <c r="AE2247" i="1" a="1"/>
  <c r="AE2207" i="1" a="1"/>
  <c r="AE2009" i="1" a="1"/>
  <c r="AD1034" i="1" a="1"/>
  <c r="AD1281" i="1" a="1"/>
  <c r="D1769" i="7" a="1"/>
  <c r="AD1330" i="1" a="1"/>
  <c r="AE890" i="1" a="1"/>
  <c r="AE3059" i="1" a="1"/>
  <c r="AI1003" i="1" a="1"/>
  <c r="D1653" i="7" a="1"/>
  <c r="AH3504" i="1" a="1"/>
  <c r="AH2165" i="1" a="1"/>
  <c r="AE1670" i="1" a="1"/>
  <c r="X1092" i="1" a="1"/>
  <c r="AH473" i="1" a="1"/>
  <c r="AH481" i="1" a="1"/>
  <c r="AH1861" i="1" a="1"/>
  <c r="X867" i="1" a="1"/>
  <c r="AH1201" i="1" a="1"/>
  <c r="AE3334" i="1" a="1"/>
  <c r="AD392" i="1" a="1"/>
  <c r="AI2842" i="1" a="1"/>
  <c r="AD2351" i="1" a="1"/>
  <c r="D2603" i="7" a="1"/>
  <c r="AD444" i="1" a="1"/>
  <c r="AE1338" i="1" a="1"/>
  <c r="AD1416" i="1" a="1"/>
  <c r="AI268" i="1" a="1"/>
  <c r="AI1238" i="1" a="1"/>
  <c r="D630" i="7" a="1"/>
  <c r="D1044" i="7" a="1"/>
  <c r="AI3109" i="1" a="1"/>
  <c r="AI3201" i="1" a="1"/>
  <c r="D2894" i="7" a="1"/>
  <c r="AH2012" i="1" a="1"/>
  <c r="AI2893" i="1" a="1"/>
  <c r="AI3571" i="1" a="1"/>
  <c r="X1278" i="1" a="1"/>
  <c r="AD3540" i="1" a="1"/>
  <c r="AD2064" i="1" a="1"/>
  <c r="D790" i="7" a="1"/>
  <c r="AH1913" i="1" a="1"/>
  <c r="X2698" i="1" a="1"/>
  <c r="AH2675" i="1" a="1"/>
  <c r="AH2446" i="1" a="1"/>
  <c r="D2544" i="7" a="1"/>
  <c r="X1004" i="1" a="1"/>
  <c r="AI2533" i="1" a="1"/>
  <c r="AE2719" i="1" a="1"/>
  <c r="AI130" i="1" a="1"/>
  <c r="AH2035" i="1" a="1"/>
  <c r="X692" i="1" a="1"/>
  <c r="AI1182" i="1" a="1"/>
  <c r="D2312" i="7" a="1"/>
  <c r="AH260" i="1" a="1"/>
  <c r="AE2071" i="1" a="1"/>
  <c r="AI2330" i="1" a="1"/>
  <c r="AE856" i="1" a="1"/>
  <c r="X3038" i="1" a="1"/>
  <c r="AI2970" i="1" a="1"/>
  <c r="AH1472" i="1" a="1"/>
  <c r="X1341" i="1" a="1"/>
  <c r="X775" i="1" a="1"/>
  <c r="AH3245" i="1" a="1"/>
  <c r="AH867" i="1" a="1"/>
  <c r="AI2575" i="1" a="1"/>
  <c r="X2848" i="1" a="1"/>
  <c r="AE2728" i="1" a="1"/>
  <c r="X1473" i="1" a="1"/>
  <c r="AD515" i="1" a="1"/>
  <c r="D910" i="7" a="1"/>
  <c r="AH1584" i="1" a="1"/>
  <c r="D2214" i="7" a="1"/>
  <c r="AH130" i="1" a="1"/>
  <c r="AH3119" i="1" a="1"/>
  <c r="AD256" i="1" a="1"/>
  <c r="AH3158" i="1" a="1"/>
  <c r="AI2688" i="1" a="1"/>
  <c r="AH3288" i="1" a="1"/>
  <c r="D2571" i="7" a="1"/>
  <c r="AI295" i="1" a="1"/>
  <c r="AH1583" i="1" a="1"/>
  <c r="AI3302" i="1" a="1"/>
  <c r="AD325" i="1" a="1"/>
  <c r="AE1069" i="1" a="1"/>
  <c r="D1762" i="7" a="1"/>
  <c r="AD3403" i="1" a="1"/>
  <c r="X2887" i="1" a="1"/>
  <c r="D1431" i="7" a="1"/>
  <c r="X2306" i="1" a="1"/>
  <c r="AE2570" i="1" a="1"/>
  <c r="X589" i="1" a="1"/>
  <c r="AH3378" i="1" a="1"/>
  <c r="AE1296" i="1" a="1"/>
  <c r="X2156" i="1" a="1"/>
  <c r="X2560" i="1" a="1"/>
  <c r="AE216" i="1" a="1"/>
  <c r="AE228" i="1" a="1"/>
  <c r="D2168" i="7" a="1"/>
  <c r="AI357" i="1" a="1"/>
  <c r="X825" i="1" a="1"/>
  <c r="AI1142" i="1" a="1"/>
  <c r="AD507" i="1" a="1"/>
  <c r="X3134" i="1" a="1"/>
  <c r="D1352" i="7" a="1"/>
  <c r="X1061" i="1" a="1"/>
  <c r="X813" i="1" a="1"/>
  <c r="AH812" i="1" a="1"/>
  <c r="AH1251" i="1" a="1"/>
  <c r="AE2558" i="1" a="1"/>
  <c r="AE2622" i="1" a="1"/>
  <c r="AD2306" i="1" a="1"/>
  <c r="AH227" i="1" a="1"/>
  <c r="AH1301" i="1" a="1"/>
  <c r="AH1854" i="1" a="1"/>
  <c r="AE450" i="1" a="1"/>
  <c r="AH1574" i="1" a="1"/>
  <c r="AH1822" i="1" a="1"/>
  <c r="AI3027" i="1" a="1"/>
  <c r="AI1607" i="1" a="1"/>
  <c r="D2694" i="7" a="1"/>
  <c r="X3219" i="1" a="1"/>
  <c r="AH1928" i="1" a="1"/>
  <c r="AD813" i="1" a="1"/>
  <c r="AE2144" i="1" a="1"/>
  <c r="AI1869" i="1" a="1"/>
  <c r="AI2818" i="1" a="1"/>
  <c r="AE577" i="1" a="1"/>
  <c r="X2982" i="1" a="1"/>
  <c r="AD2315" i="1" a="1"/>
  <c r="AI2725" i="1" a="1"/>
  <c r="AD2392" i="1" a="1"/>
  <c r="AE2677" i="1" a="1"/>
  <c r="X1042" i="1" a="1"/>
  <c r="X481" i="1" a="1"/>
  <c r="AE1782" i="1" a="1"/>
  <c r="X2073" i="1" a="1"/>
  <c r="D2105" i="7" a="1"/>
  <c r="AE3543" i="1" a="1"/>
  <c r="AH1572" i="1" a="1"/>
  <c r="AE3571" i="1" a="1"/>
  <c r="AI1792" i="1" a="1"/>
  <c r="AI3229" i="1" a="1"/>
  <c r="AH3332" i="1" a="1"/>
  <c r="AI3357" i="1" a="1"/>
  <c r="AD1545" i="1" a="1"/>
  <c r="AE1236" i="1" a="1"/>
  <c r="AH3182" i="1" a="1"/>
  <c r="AE1186" i="1" a="1"/>
  <c r="D1626" i="7" a="1"/>
  <c r="AE1169" i="1" a="1"/>
  <c r="AD1623" i="1" a="1"/>
  <c r="AD3469" i="1" a="1"/>
  <c r="AE3081" i="1" a="1"/>
  <c r="AI2535" i="1" a="1"/>
  <c r="AD2074" i="1" a="1"/>
  <c r="X3178" i="1" a="1"/>
  <c r="D2959" i="7" a="1"/>
  <c r="D2667" i="7" a="1"/>
  <c r="X799" i="1" a="1"/>
  <c r="D2519" i="7" a="1"/>
  <c r="X1144" i="1" a="1"/>
  <c r="AH1035" i="1" a="1"/>
  <c r="AD189" i="1" a="1"/>
  <c r="AH947" i="1" a="1"/>
  <c r="AH828" i="1" a="1"/>
  <c r="AI534" i="1" a="1"/>
  <c r="AD161" i="1" a="1"/>
  <c r="AD697" i="1" a="1"/>
  <c r="D277" i="7" a="1"/>
  <c r="X146" i="1" a="1"/>
  <c r="X2765" i="1" a="1"/>
  <c r="AD187" i="1" a="1"/>
  <c r="D233" i="7" a="1"/>
  <c r="AD416" i="1" a="1"/>
  <c r="AI3240" i="1" a="1"/>
  <c r="AD818" i="1" a="1"/>
  <c r="D2865" i="7" a="1"/>
  <c r="X2390" i="1" a="1"/>
  <c r="AE2620" i="1" a="1"/>
  <c r="AI2654" i="1" a="1"/>
  <c r="AI1961" i="1" a="1"/>
  <c r="AI3066" i="1" a="1"/>
  <c r="AI2973" i="1" a="1"/>
  <c r="X1126" i="1" a="1"/>
  <c r="D1116" i="7" a="1"/>
  <c r="AE3468" i="1" a="1"/>
  <c r="AE3239" i="1" a="1"/>
  <c r="AE2317" i="1" a="1"/>
  <c r="AE3524" i="1" a="1"/>
  <c r="D1683" i="7" a="1"/>
  <c r="AE2691" i="1" a="1"/>
  <c r="X450" i="1" a="1"/>
  <c r="AI385" i="1" a="1"/>
  <c r="X1352" i="1" a="1"/>
  <c r="AD2831" i="1" a="1"/>
  <c r="AH588" i="1" a="1"/>
  <c r="AD1496" i="1" a="1"/>
  <c r="AI1763" i="1" a="1"/>
  <c r="AH578" i="1" a="1"/>
  <c r="AH2393" i="1" a="1"/>
  <c r="AD236" i="1" a="1"/>
  <c r="AD1524" i="1" a="1"/>
  <c r="AE2402" i="1" a="1"/>
  <c r="AI3353" i="1" a="1"/>
  <c r="AI3126" i="1" a="1"/>
  <c r="AD3022" i="1" a="1"/>
  <c r="AI1181" i="1" a="1"/>
  <c r="AI931" i="1" a="1"/>
  <c r="AD2548" i="1" a="1"/>
  <c r="AH570" i="1" a="1"/>
  <c r="X2071" i="1" a="1"/>
  <c r="AD413" i="1" a="1"/>
  <c r="X1614" i="1" a="1"/>
  <c r="AD479" i="1" a="1"/>
  <c r="AI837" i="1" a="1"/>
  <c r="AI2143" i="1" a="1"/>
  <c r="AE3155" i="1" a="1"/>
  <c r="AE1104" i="1" a="1"/>
  <c r="AI1989" i="1" a="1"/>
  <c r="AE1976" i="1" a="1"/>
  <c r="AE1771" i="1" a="1"/>
  <c r="AI2122" i="1" a="1"/>
  <c r="AD1346" i="1" a="1"/>
  <c r="AI2613" i="1" a="1"/>
  <c r="AI347" i="1" a="1"/>
  <c r="AH1039" i="1" a="1"/>
  <c r="D1541" i="7" a="1"/>
  <c r="AD2116" i="1" a="1"/>
  <c r="AH2878" i="1" a="1"/>
  <c r="AI2193" i="1" a="1"/>
  <c r="AI3295" i="1" a="1"/>
  <c r="AH1647" i="1" a="1"/>
  <c r="AI3445" i="1" a="1"/>
  <c r="X1198" i="1" a="1"/>
  <c r="AI479" i="1" a="1"/>
  <c r="AD3163" i="1" a="1"/>
  <c r="AH1423" i="1" a="1"/>
  <c r="X649" i="1" a="1"/>
  <c r="AH3388" i="1" a="1"/>
  <c r="AI1054" i="1" a="1"/>
  <c r="X3306" i="1" a="1"/>
  <c r="AD896" i="1" a="1"/>
  <c r="AE333" i="1" a="1"/>
  <c r="AD2037" i="1" a="1"/>
  <c r="AD2564" i="1" a="1"/>
  <c r="X1088" i="1" a="1"/>
  <c r="AH2770" i="1" a="1"/>
  <c r="AI3277" i="1" a="1"/>
  <c r="AH3365" i="1" a="1"/>
  <c r="X1932" i="1" a="1"/>
  <c r="AE811" i="1" a="1"/>
  <c r="AE670" i="1" a="1"/>
  <c r="AD2524" i="1" a="1"/>
  <c r="AE714" i="1" a="1"/>
  <c r="AH3383" i="1" a="1"/>
  <c r="AH1364" i="1" a="1"/>
  <c r="AE391" i="1" a="1"/>
  <c r="AH459" i="1" a="1"/>
  <c r="AD354" i="1" a="1"/>
  <c r="AE3360" i="1" a="1"/>
  <c r="AH2146" i="1" a="1"/>
  <c r="AH3382" i="1" a="1"/>
  <c r="D2687" i="7" a="1"/>
  <c r="AE2240" i="1" a="1"/>
  <c r="D2789" i="7" a="1"/>
  <c r="X289" i="1" a="1"/>
  <c r="AI3550" i="1" a="1"/>
  <c r="AH486" i="1" a="1"/>
  <c r="X2467" i="1" a="1"/>
  <c r="AD225" i="1" a="1"/>
  <c r="AH2352" i="1" a="1"/>
  <c r="D2019" i="7" a="1"/>
  <c r="AE1845" i="1" a="1"/>
  <c r="AH1800" i="1" a="1"/>
  <c r="AH426" i="1" a="1"/>
  <c r="AH2619" i="1" a="1"/>
  <c r="X3376" i="1" a="1"/>
  <c r="AH2773" i="1" a="1"/>
  <c r="X315" i="1" a="1"/>
  <c r="AH355" i="1" a="1"/>
  <c r="AE2896" i="1" a="1"/>
  <c r="AI809" i="1" a="1"/>
  <c r="AD1663" i="1" a="1"/>
  <c r="AH3250" i="1" a="1"/>
  <c r="AE560" i="1" a="1"/>
  <c r="AD1054" i="1" a="1"/>
  <c r="AH2595" i="1" a="1"/>
  <c r="D2077" i="7" a="1"/>
  <c r="AD2813" i="1" a="1"/>
  <c r="AI2916" i="1" a="1"/>
  <c r="AH683" i="1" a="1"/>
  <c r="AI1546" i="1" a="1"/>
  <c r="D1275" i="7" a="1"/>
  <c r="AE3235" i="1" a="1"/>
  <c r="AE3308" i="1" a="1"/>
  <c r="AH2520" i="1" a="1"/>
  <c r="AI520" i="1" a="1"/>
  <c r="AD1712" i="1" a="1"/>
  <c r="AD2891" i="1" a="1"/>
  <c r="AH1780" i="1" a="1"/>
  <c r="AE3562" i="1" a="1"/>
  <c r="X2016" i="1" a="1"/>
  <c r="D2763" i="7" a="1"/>
  <c r="D2476" i="7" a="1"/>
  <c r="AE2510" i="1" a="1"/>
  <c r="X2968" i="1" a="1"/>
  <c r="X3025" i="1" a="1"/>
  <c r="D512" i="7" a="1"/>
  <c r="AD2401" i="1" a="1"/>
  <c r="AD2519" i="1" a="1"/>
  <c r="AI1368" i="1" a="1"/>
  <c r="X2446" i="1" a="1"/>
  <c r="AH983" i="1" a="1"/>
  <c r="AE1602" i="1" a="1"/>
  <c r="D1162" i="7" a="1"/>
  <c r="D2563" i="7" a="1"/>
  <c r="AD2704" i="1" a="1"/>
  <c r="AI962" i="1" a="1"/>
  <c r="AI989" i="1" a="1"/>
  <c r="AE381" i="1" a="1"/>
  <c r="X279" i="1" a="1"/>
  <c r="AD1905" i="1" a="1"/>
  <c r="AH1691" i="1" a="1"/>
  <c r="D1030" i="7" a="1"/>
  <c r="X2714" i="1" a="1"/>
  <c r="AE3546" i="1" a="1"/>
  <c r="X2805" i="1" a="1"/>
  <c r="D1749" i="7" a="1"/>
  <c r="AH1415" i="1" a="1"/>
  <c r="AI467" i="1" a="1"/>
  <c r="X574" i="1" a="1"/>
  <c r="AD2314" i="1" a="1"/>
  <c r="AE2380" i="1" a="1"/>
  <c r="AI1448" i="1" a="1"/>
  <c r="AD3105" i="1" a="1"/>
  <c r="AI2245" i="1" a="1"/>
  <c r="D207" i="7" a="1"/>
  <c r="AH2288" i="1" a="1"/>
  <c r="AD1691" i="1" a="1"/>
  <c r="AH3438" i="1" a="1"/>
  <c r="AE1742" i="1" a="1"/>
  <c r="D2795" i="7" a="1"/>
  <c r="AI2343" i="1" a="1"/>
  <c r="AD2005" i="1" a="1"/>
  <c r="AD2146" i="1" a="1"/>
  <c r="AI593" i="1" a="1"/>
  <c r="AH2451" i="1" a="1"/>
  <c r="AD1583" i="1" a="1"/>
  <c r="AE2165" i="1" a="1"/>
  <c r="AI1817" i="1" a="1"/>
  <c r="D1531" i="7" a="1"/>
  <c r="AI999" i="1" a="1"/>
  <c r="AE2012" i="1" a="1"/>
  <c r="AD2590" i="1" a="1"/>
  <c r="X1701" i="1" a="1"/>
  <c r="D1017" i="7" a="1"/>
  <c r="AH416" i="1" a="1"/>
  <c r="AD1784" i="1" a="1"/>
  <c r="D2225" i="7" a="1"/>
  <c r="AH1970" i="1" a="1"/>
  <c r="AD3526" i="1" a="1"/>
  <c r="AI2703" i="1" a="1"/>
  <c r="AH445" i="1" a="1"/>
  <c r="AD2931" i="1" a="1"/>
  <c r="X2574" i="1" a="1"/>
  <c r="AD2737" i="1" a="1"/>
  <c r="AH2461" i="1" a="1"/>
  <c r="X3174" i="1" a="1"/>
  <c r="AD424" i="1" a="1"/>
  <c r="X1086" i="1" a="1"/>
  <c r="X3125" i="1" a="1"/>
  <c r="AH160" i="1" a="1"/>
  <c r="X1796" i="1" a="1"/>
  <c r="AI2550" i="1" a="1"/>
  <c r="AE2043" i="1" a="1"/>
  <c r="AE2626" i="1" a="1"/>
  <c r="AD3388" i="1" a="1"/>
  <c r="AE364" i="1" a="1"/>
  <c r="AD369" i="1" a="1"/>
  <c r="X193" i="1" a="1"/>
  <c r="D863" i="7" a="1"/>
  <c r="AE726" i="1" a="1"/>
  <c r="AI3184" i="1" a="1"/>
  <c r="D2762" i="7" a="1"/>
  <c r="D2989" i="7" a="1"/>
  <c r="AI1178" i="1" a="1"/>
  <c r="AD2334" i="1" a="1"/>
  <c r="AI2104" i="1" a="1"/>
  <c r="AI1987" i="1" a="1"/>
  <c r="AD1990" i="1" a="1"/>
  <c r="D236" i="7" a="1"/>
  <c r="AH1863" i="1" a="1"/>
  <c r="AH1056" i="1" a="1"/>
  <c r="X299" i="1" a="1"/>
  <c r="AE1516" i="1" a="1"/>
  <c r="AI781" i="1" a="1"/>
  <c r="D133" i="7" a="1"/>
  <c r="D1379" i="7" a="1"/>
  <c r="AH1680" i="1" a="1"/>
  <c r="X1662" i="1" a="1"/>
  <c r="D973" i="7" a="1"/>
  <c r="AI1425" i="1" a="1"/>
  <c r="AI1357" i="1" a="1"/>
  <c r="AI3505" i="1" a="1"/>
  <c r="X1461" i="1" a="1"/>
  <c r="AE913" i="1" a="1"/>
  <c r="AH1842" i="1" a="1"/>
  <c r="AI1228" i="1" a="1"/>
  <c r="AD3219" i="1" a="1"/>
  <c r="D76" i="7" a="1"/>
  <c r="D2173" i="7" a="1"/>
  <c r="D1516" i="7" a="1"/>
  <c r="X2782" i="1" a="1"/>
  <c r="AE225" i="1" a="1"/>
  <c r="AE2256" i="1" a="1"/>
  <c r="AE2054" i="1" a="1"/>
  <c r="AE328" i="1" a="1"/>
  <c r="AI1806" i="1" a="1"/>
  <c r="AE2333" i="1" a="1"/>
  <c r="AD530" i="1" a="1"/>
  <c r="X2776" i="1" a="1"/>
  <c r="AI3209" i="1" a="1"/>
  <c r="X1391" i="1" a="1"/>
  <c r="X737" i="1" a="1"/>
  <c r="AI1755" i="1" a="1"/>
  <c r="AE842" i="1" a="1"/>
  <c r="AI1466" i="1" a="1"/>
  <c r="X1679" i="1" a="1"/>
  <c r="AE876" i="1" a="1"/>
  <c r="AD895" i="1" a="1"/>
  <c r="AD2309" i="1" a="1"/>
  <c r="AD238" i="1" a="1"/>
  <c r="AH555" i="1" a="1"/>
  <c r="AI949" i="1" a="1"/>
  <c r="AI1452" i="1" a="1"/>
  <c r="AI1347" i="1" a="1"/>
  <c r="AH1776" i="1" a="1"/>
  <c r="X1945" i="1" a="1"/>
  <c r="X929" i="1" a="1"/>
  <c r="AD3397" i="1" a="1"/>
  <c r="X1360" i="1" a="1"/>
  <c r="AI1926" i="1" a="1"/>
  <c r="X2059" i="1" a="1"/>
  <c r="AD2513" i="1" a="1"/>
  <c r="X2629" i="1" a="1"/>
  <c r="X1184" i="1" a="1"/>
  <c r="AE3338" i="1" a="1"/>
  <c r="AI1554" i="1" a="1"/>
  <c r="AH2902" i="1" a="1"/>
  <c r="X2292" i="1" a="1"/>
  <c r="AD2810" i="1" a="1"/>
  <c r="AE2362" i="1" a="1"/>
  <c r="AH1646" i="1" a="1"/>
  <c r="AH2826" i="1" a="1"/>
  <c r="AH1075" i="1" a="1"/>
  <c r="X1870" i="1" a="1"/>
  <c r="AH2374" i="1" a="1"/>
  <c r="D445" i="7" a="1"/>
  <c r="D1994" i="7" a="1"/>
  <c r="AH2797" i="1" a="1"/>
  <c r="D1618" i="7" a="1"/>
  <c r="AI3388" i="1" a="1"/>
  <c r="AI1435" i="1" a="1"/>
  <c r="AI2683" i="1" a="1"/>
  <c r="AD1019" i="1" a="1"/>
  <c r="AH3081" i="1" a="1"/>
  <c r="X2554" i="1" a="1"/>
  <c r="AD1210" i="1" a="1"/>
  <c r="D2133" i="7" a="1"/>
  <c r="AH2261" i="1" a="1"/>
  <c r="D1089" i="7" a="1"/>
  <c r="D2605" i="7" a="1"/>
  <c r="D1853" i="7" a="1"/>
  <c r="X1062" i="1" a="1"/>
  <c r="D1865" i="7" a="1"/>
  <c r="AH373" i="1" a="1"/>
  <c r="AE611" i="1" a="1"/>
  <c r="D2738" i="7" a="1"/>
  <c r="AH2302" i="1" a="1"/>
  <c r="D1283" i="7" a="1"/>
  <c r="AD2583" i="1" a="1"/>
  <c r="D2101" i="7" a="1"/>
  <c r="X1153" i="1" a="1"/>
  <c r="AI1052" i="1" a="1"/>
  <c r="X3538" i="1" a="1"/>
  <c r="D1155" i="7" a="1"/>
  <c r="AH3561" i="1" a="1"/>
  <c r="AE2390" i="1" a="1"/>
  <c r="AE1360" i="1" a="1"/>
  <c r="AH2945" i="1" a="1"/>
  <c r="AD1699" i="1" a="1"/>
  <c r="X259" i="1" a="1"/>
  <c r="AI3462" i="1" a="1"/>
  <c r="D196" i="7" a="1"/>
  <c r="D817" i="7" a="1"/>
  <c r="AH573" i="1" a="1"/>
  <c r="AI3455" i="1" a="1"/>
  <c r="X1434" i="1" a="1"/>
  <c r="AD2639" i="1" a="1"/>
  <c r="AD164" i="1" a="1"/>
  <c r="D2116" i="7" a="1"/>
  <c r="X2093" i="1" a="1"/>
  <c r="AH1846" i="1" a="1"/>
  <c r="AE1879" i="1" a="1"/>
  <c r="AI3143" i="1" a="1"/>
  <c r="X2241" i="1" a="1"/>
  <c r="AI1044" i="1" a="1"/>
  <c r="AE967" i="1" a="1"/>
  <c r="X3468" i="1" a="1"/>
  <c r="AD1680" i="1" a="1"/>
  <c r="X2118" i="1" a="1"/>
  <c r="AH214" i="1" a="1"/>
  <c r="X1863" i="1" a="1"/>
  <c r="X3527" i="1" a="1"/>
  <c r="AD680" i="1" a="1"/>
  <c r="AI2147" i="1" a="1"/>
  <c r="X995" i="1" a="1"/>
  <c r="AI3077" i="1" a="1"/>
  <c r="X474" i="1" a="1"/>
  <c r="AE833" i="1" a="1"/>
  <c r="D884" i="7" a="1"/>
  <c r="AD2412" i="1" a="1"/>
  <c r="AD182" i="1" a="1"/>
  <c r="D69" i="7" a="1"/>
  <c r="D2429" i="7" a="1"/>
  <c r="AE628" i="1" a="1"/>
  <c r="AH2679" i="1" a="1"/>
  <c r="AD3210" i="1" a="1"/>
  <c r="AH3340" i="1" a="1"/>
  <c r="D2356" i="7" a="1"/>
  <c r="AD2076" i="1" a="1"/>
  <c r="D2806" i="7" a="1"/>
  <c r="D2881" i="7" a="1"/>
  <c r="AH444" i="1" a="1"/>
  <c r="D286" i="7" a="1"/>
  <c r="D334" i="7" a="1"/>
  <c r="AI2035" i="1" a="1"/>
  <c r="AI1297" i="1" a="1"/>
  <c r="AH3255" i="1" a="1"/>
  <c r="AE2725" i="1" a="1"/>
  <c r="AD1466" i="1" a="1"/>
  <c r="X217" i="1" a="1"/>
  <c r="AI1390" i="1" a="1"/>
  <c r="AD1345" i="1" a="1"/>
  <c r="D2786" i="7" a="1"/>
  <c r="AE610" i="1" a="1"/>
  <c r="AI3567" i="1" a="1"/>
  <c r="AI3304" i="1" a="1"/>
  <c r="AI1697" i="1" a="1"/>
  <c r="AH3237" i="1" a="1"/>
  <c r="AH921" i="1" a="1"/>
  <c r="AD126" i="1" a="1"/>
  <c r="D2149" i="7" a="1"/>
  <c r="D1519" i="7" a="1"/>
  <c r="AH3137" i="1" a="1"/>
  <c r="AE882" i="1" a="1"/>
  <c r="AE401" i="1" a="1"/>
  <c r="AI3247" i="1" a="1"/>
  <c r="AE2366" i="1" a="1"/>
  <c r="AH422" i="1" a="1"/>
  <c r="AE2137" i="1" a="1"/>
  <c r="D2179" i="7" a="1"/>
  <c r="AE768" i="1" a="1"/>
  <c r="X2150" i="1" a="1"/>
  <c r="X1644" i="1" a="1"/>
  <c r="AH3436" i="1" a="1"/>
  <c r="X2415" i="1" a="1"/>
  <c r="D2374" i="7" a="1"/>
  <c r="X2303" i="1" a="1"/>
  <c r="AD647" i="1" a="1"/>
  <c r="AE601" i="1" a="1"/>
  <c r="AH2655" i="1" a="1"/>
  <c r="AH955" i="1" a="1"/>
  <c r="AD627" i="1" a="1"/>
  <c r="AD3331" i="1" a="1"/>
  <c r="AD689" i="1" a="1"/>
  <c r="AD3008" i="1" a="1"/>
  <c r="AD2442" i="1" a="1"/>
  <c r="D1900" i="7" a="1"/>
  <c r="D2170" i="7" a="1"/>
  <c r="AD1935" i="1" a="1"/>
  <c r="AI153" i="1" a="1"/>
  <c r="X933" i="1" a="1"/>
  <c r="X2206" i="1" a="1"/>
  <c r="AE2992" i="1" a="1"/>
  <c r="AD2626" i="1" a="1"/>
  <c r="AH773" i="1" a="1"/>
  <c r="AH1268" i="1" a="1"/>
  <c r="AD1449" i="1" a="1"/>
  <c r="AE385" i="1" a="1"/>
  <c r="AD223" i="1" a="1"/>
  <c r="AD639" i="1" a="1"/>
  <c r="AE197" i="1" a="1"/>
  <c r="X3170" i="1" a="1"/>
  <c r="AI1589" i="1" a="1"/>
  <c r="AE1904" i="1" a="1"/>
  <c r="AI289" i="1" a="1"/>
  <c r="AE977" i="1" a="1"/>
  <c r="D467" i="7" a="1"/>
  <c r="AH882" i="1" a="1"/>
  <c r="AD1535" i="1" a="1"/>
  <c r="AI1445" i="1" a="1"/>
  <c r="AD430" i="1" a="1"/>
  <c r="AD1379" i="1" a="1"/>
  <c r="AE3369" i="1" a="1"/>
  <c r="D1878" i="7" a="1"/>
  <c r="D1236" i="7" a="1"/>
  <c r="AE2817" i="1" a="1"/>
  <c r="AE2519" i="1" a="1"/>
  <c r="D2957" i="7" a="1"/>
  <c r="AD3182" i="1" a="1"/>
  <c r="D877" i="7" a="1"/>
  <c r="D2194" i="7" a="1"/>
  <c r="X3442" i="1" a="1"/>
  <c r="AD851" i="1" a="1"/>
  <c r="AI1543" i="1" a="1"/>
  <c r="AH1801" i="1" a="1"/>
  <c r="AD2608" i="1" a="1"/>
  <c r="AI866" i="1" a="1"/>
  <c r="AH1559" i="1" a="1"/>
  <c r="AI2620" i="1" a="1"/>
  <c r="AI3081" i="1" a="1"/>
  <c r="AH589" i="1" a="1"/>
  <c r="X303" i="1" a="1"/>
  <c r="AE1897" i="1" a="1"/>
  <c r="AD1188" i="1" a="1"/>
  <c r="AI3256" i="1" a="1"/>
  <c r="AI2592" i="1" a="1"/>
  <c r="AI1285" i="1" a="1"/>
  <c r="X199" i="1" a="1"/>
  <c r="AE2046" i="1" a="1"/>
  <c r="AD385" i="1" a="1"/>
  <c r="AE2949" i="1" a="1"/>
  <c r="AH1810" i="1" a="1"/>
  <c r="D2831" i="7" a="1"/>
  <c r="AD1267" i="1" a="1"/>
  <c r="AE3406" i="1" a="1"/>
  <c r="AH3325" i="1" a="1"/>
  <c r="X607" i="1" a="1"/>
  <c r="AE3342" i="1" a="1"/>
  <c r="AH1688" i="1" a="1"/>
  <c r="D1476" i="7" a="1"/>
  <c r="AD879" i="1" a="1"/>
  <c r="D747" i="7" a="1"/>
  <c r="X2334" i="1" a="1"/>
  <c r="AE2140" i="1" a="1"/>
  <c r="AH2513" i="1" a="1"/>
  <c r="AD719" i="1" a="1"/>
  <c r="D538" i="7" a="1"/>
  <c r="AH1753" i="1" a="1"/>
  <c r="AI896" i="1" a="1"/>
  <c r="AE172" i="1" a="1"/>
  <c r="AE3374" i="1" a="1"/>
  <c r="X2281" i="1" a="1"/>
  <c r="AH833" i="1" a="1"/>
  <c r="AI2273" i="1" a="1"/>
  <c r="AH1905" i="1" a="1"/>
  <c r="AI843" i="1" a="1"/>
  <c r="AD2679" i="1" a="1"/>
  <c r="AE605" i="1" a="1"/>
  <c r="AD2774" i="1" a="1"/>
  <c r="D600" i="7" a="1"/>
  <c r="AI252" i="1" a="1"/>
  <c r="X1028" i="1" a="1"/>
  <c r="AI2325" i="1" a="1"/>
  <c r="D2228" i="7" a="1"/>
  <c r="AH2930" i="1" a="1"/>
  <c r="AD3424" i="1" a="1"/>
  <c r="AD414" i="1" a="1"/>
  <c r="AI311" i="1" a="1"/>
  <c r="D2460" i="7" a="1"/>
  <c r="AE2342" i="1" a="1"/>
  <c r="AH2746" i="1" a="1"/>
  <c r="D406" i="7" a="1"/>
  <c r="AH3329" i="1" a="1"/>
  <c r="D733" i="7" a="1"/>
  <c r="D129" i="7" a="1"/>
  <c r="AD1223" i="1" a="1"/>
  <c r="X1798" i="1" a="1"/>
  <c r="AI296" i="1" a="1"/>
  <c r="AH3127" i="1" a="1"/>
  <c r="AD306" i="1" a="1"/>
  <c r="AH852" i="1" a="1"/>
  <c r="AH1055" i="1" a="1"/>
  <c r="X1621" i="1" a="1"/>
  <c r="AH2128" i="1" a="1"/>
  <c r="X916" i="1" a="1"/>
  <c r="AD2428" i="1" a="1"/>
  <c r="X2025" i="1" a="1"/>
  <c r="D2802" i="7" a="1"/>
  <c r="D382" i="7" a="1"/>
  <c r="AE877" i="1" a="1"/>
  <c r="X2923" i="1" a="1"/>
  <c r="AE141" i="1" a="1"/>
  <c r="AI3280" i="1" a="1"/>
  <c r="AH3571" i="1" a="1"/>
  <c r="AI2196" i="1" a="1"/>
  <c r="AE1081" i="1" a="1"/>
  <c r="X3112" i="1" a="1"/>
  <c r="AH1182" i="1" a="1"/>
  <c r="D2566" i="7" a="1"/>
  <c r="AD3481" i="1" a="1"/>
  <c r="D1560" i="7" a="1"/>
  <c r="AD1787" i="1" a="1"/>
  <c r="AE2185" i="1" a="1"/>
  <c r="AI676" i="1" a="1"/>
  <c r="X1211" i="1" a="1"/>
  <c r="AH3051" i="1" a="1"/>
  <c r="AH1994" i="1" a="1"/>
  <c r="X1915" i="1" a="1"/>
  <c r="D945" i="7" a="1"/>
  <c r="AI3235" i="1" a="1"/>
  <c r="X1960" i="1" a="1"/>
  <c r="X3539" i="1" a="1"/>
  <c r="AD3079" i="1" a="1"/>
  <c r="D989" i="7" a="1"/>
  <c r="X1034" i="1" a="1"/>
  <c r="D1073" i="7" a="1"/>
  <c r="X2111" i="1" a="1"/>
  <c r="AH1824" i="1" a="1"/>
  <c r="AD1129" i="1" a="1"/>
  <c r="AH813" i="1" a="1"/>
  <c r="X3103" i="1" a="1"/>
  <c r="AD261" i="1" a="1"/>
  <c r="AI1663" i="1" a="1"/>
  <c r="X3286" i="1" a="1"/>
  <c r="D1160" i="7" a="1"/>
  <c r="X863" i="1" a="1"/>
  <c r="AE884" i="1" a="1"/>
  <c r="X1868" i="1" a="1"/>
  <c r="AH224" i="1" a="1"/>
  <c r="AH992" i="1" a="1"/>
  <c r="AH1094" i="1" a="1"/>
  <c r="AI1287" i="1" a="1"/>
  <c r="AE636" i="1" a="1"/>
  <c r="AI1516" i="1" a="1"/>
  <c r="AE3117" i="1" a="1"/>
  <c r="D2080" i="7" a="1"/>
  <c r="X1807" i="1" a="1"/>
  <c r="D311" i="7" a="1"/>
  <c r="D2511" i="7" a="1"/>
  <c r="AI2346" i="1" a="1"/>
  <c r="AE250" i="1" a="1"/>
  <c r="X2642" i="1" a="1"/>
  <c r="AH3463" i="1" a="1"/>
  <c r="AH3256" i="1" a="1"/>
  <c r="AI3272" i="1" a="1"/>
  <c r="AH518" i="1" a="1"/>
  <c r="AD3517" i="1" a="1"/>
  <c r="AD1936" i="1" a="1"/>
  <c r="X2752" i="1" a="1"/>
  <c r="AI722" i="1" a="1"/>
  <c r="X628" i="1" a="1"/>
  <c r="AH2127" i="1" a="1"/>
  <c r="X2381" i="1" a="1"/>
  <c r="X3157" i="1" a="1"/>
  <c r="AE2753" i="1" a="1"/>
  <c r="AI1832" i="1" a="1"/>
  <c r="AI2076" i="1" a="1"/>
  <c r="X3525" i="1" a="1"/>
  <c r="D2222" i="7" a="1"/>
  <c r="X3480" i="1" a="1"/>
  <c r="D1357" i="7" a="1"/>
  <c r="AH1699" i="1" a="1"/>
  <c r="D2114" i="7" a="1"/>
  <c r="D263" i="7" a="1"/>
  <c r="AE1227" i="1" a="1"/>
  <c r="X1320" i="1" a="1"/>
  <c r="AD1498" i="1" a="1"/>
  <c r="AI1345" i="1" a="1"/>
  <c r="D2034" i="7" a="1"/>
  <c r="AD3311" i="1" a="1"/>
  <c r="AD891" i="1" a="1"/>
  <c r="AD3378" i="1" a="1"/>
  <c r="AD539" i="1" a="1"/>
  <c r="AE309" i="1" a="1"/>
  <c r="AH1879" i="1" a="1"/>
  <c r="AE1657" i="1" a="1"/>
  <c r="AD422" i="1" a="1"/>
  <c r="X486" i="1" a="1"/>
  <c r="AE3199" i="1" a="1"/>
  <c r="AI203" i="1" a="1"/>
  <c r="AH2498" i="1" a="1"/>
  <c r="AE149" i="1" a="1"/>
  <c r="AI1652" i="1" a="1"/>
  <c r="AH2269" i="1" a="1"/>
  <c r="AE3333" i="1" a="1"/>
  <c r="AE1168" i="1" a="1"/>
  <c r="AE635" i="1" a="1"/>
  <c r="AE2313" i="1" a="1"/>
  <c r="D1841" i="7" a="1"/>
  <c r="X1220" i="1" a="1"/>
  <c r="AD283" i="1" a="1"/>
  <c r="X1069" i="1" a="1"/>
  <c r="AE329" i="1" a="1"/>
  <c r="AE662" i="1" a="1"/>
  <c r="AD3328" i="1" a="1"/>
  <c r="X1897" i="1" a="1"/>
  <c r="AI2565" i="1" a="1"/>
  <c r="X3556" i="1" a="1"/>
  <c r="AE480" i="1" a="1"/>
  <c r="AD699" i="1" a="1"/>
  <c r="AH1839" i="1" a="1"/>
  <c r="X913" i="1" a="1"/>
  <c r="AH2723" i="1" a="1"/>
  <c r="AH2718" i="1" a="1"/>
  <c r="AH2239" i="1" a="1"/>
  <c r="X859" i="1" a="1"/>
  <c r="D2195" i="7" a="1"/>
  <c r="AD2728" i="1" a="1"/>
  <c r="AI1125" i="1" a="1"/>
  <c r="AH1209" i="1" a="1"/>
  <c r="AD2343" i="1" a="1"/>
  <c r="AD449" i="1" a="1"/>
  <c r="AD217" i="1" a="1"/>
  <c r="AE1650" i="1" a="1"/>
  <c r="AE2213" i="1" a="1"/>
  <c r="AD674" i="1" a="1"/>
  <c r="AD2665" i="1" a="1"/>
  <c r="AD1690" i="1" a="1"/>
  <c r="AI1184" i="1" a="1"/>
  <c r="AH2781" i="1" a="1"/>
  <c r="X2583" i="1" a="1"/>
  <c r="AI1685" i="1" a="1"/>
  <c r="AH2174" i="1" a="1"/>
  <c r="D1517" i="7" a="1"/>
  <c r="D2663" i="7" a="1"/>
  <c r="AI1504" i="1" a="1"/>
  <c r="AH3353" i="1" a="1"/>
  <c r="AE986" i="1" a="1"/>
  <c r="D2966" i="7" a="1"/>
  <c r="D552" i="7" a="1"/>
  <c r="AD1071" i="1" a="1"/>
  <c r="D1840" i="7" a="1"/>
  <c r="AD2436" i="1" a="1"/>
  <c r="D2820" i="7" a="1"/>
  <c r="X925" i="1" a="1"/>
  <c r="AH1165" i="1" a="1"/>
  <c r="AE2915" i="1" a="1"/>
  <c r="X2084" i="1" a="1"/>
  <c r="X604" i="1" a="1"/>
  <c r="AE2732" i="1" a="1"/>
  <c r="AE3034" i="1" a="1"/>
  <c r="X245" i="1" a="1"/>
  <c r="AH499" i="1" a="1"/>
  <c r="AI1645" i="1" a="1"/>
  <c r="AI3457" i="1" a="1"/>
  <c r="AE586" i="1" a="1"/>
  <c r="AE1023" i="1" a="1"/>
  <c r="AH3049" i="1" a="1"/>
  <c r="X1321" i="1" a="1"/>
  <c r="AD1275" i="1" a="1"/>
  <c r="AI2051" i="1" a="1"/>
  <c r="X3568" i="1" a="1"/>
  <c r="AD3120" i="1" a="1"/>
  <c r="D921" i="7" a="1"/>
  <c r="AH397" i="1" a="1"/>
  <c r="AE2379" i="1" a="1"/>
  <c r="X3232" i="1" a="1"/>
  <c r="AH3412" i="1" a="1"/>
  <c r="AH2228" i="1" a="1"/>
  <c r="AD1656" i="1" a="1"/>
  <c r="X1615" i="1" a="1"/>
  <c r="X3337" i="1" a="1"/>
  <c r="AI1071" i="1" a="1"/>
  <c r="AE1234" i="1" a="1"/>
  <c r="AE1485" i="1" a="1"/>
  <c r="AH899" i="1" a="1"/>
  <c r="AH1114" i="1" a="1"/>
  <c r="D2938" i="7" a="1"/>
  <c r="X407" i="1" a="1"/>
  <c r="AH2356" i="1" a="1"/>
  <c r="AH3434" i="1" a="1"/>
  <c r="AI3278" i="1" a="1"/>
  <c r="D2604" i="7" a="1"/>
  <c r="AE625" i="1" a="1"/>
  <c r="AI2570" i="1" a="1"/>
  <c r="AI1994" i="1" a="1"/>
  <c r="X1491" i="1" a="1"/>
  <c r="AE3119" i="1" a="1"/>
  <c r="AE1643" i="1" a="1"/>
  <c r="AH2307" i="1" a="1"/>
  <c r="X1397" i="1" a="1"/>
  <c r="AE263" i="1" a="1"/>
  <c r="X1460" i="1" a="1"/>
  <c r="D686" i="7" a="1"/>
  <c r="AI190" i="1" a="1"/>
  <c r="D1356" i="7" a="1"/>
  <c r="D1882" i="7" a="1"/>
  <c r="AI3297" i="1" a="1"/>
  <c r="AD754" i="1" a="1"/>
  <c r="AH3356" i="1" a="1"/>
  <c r="AH2704" i="1" a="1"/>
  <c r="AH2294" i="1" a="1"/>
  <c r="AH2042" i="1" a="1"/>
  <c r="D2611" i="7" a="1"/>
  <c r="AD1136" i="1" a="1"/>
  <c r="AD2999" i="1" a="1"/>
  <c r="AD2505" i="1" a="1"/>
  <c r="AE881" i="1" a="1"/>
  <c r="AI2682" i="1" a="1"/>
  <c r="AD2245" i="1" a="1"/>
  <c r="AI209" i="1" a="1"/>
  <c r="AE661" i="1" a="1"/>
  <c r="X358" i="1" a="1"/>
  <c r="AE1900" i="1" a="1"/>
  <c r="D497" i="7" a="1"/>
  <c r="AD3319" i="1" a="1"/>
  <c r="AI1605" i="1" a="1"/>
  <c r="D1224" i="7" a="1"/>
  <c r="D571" i="7" a="1"/>
  <c r="AI1924" i="1" a="1"/>
  <c r="D1884" i="7" a="1"/>
  <c r="D1766" i="7" a="1"/>
  <c r="AH1611" i="1" a="1"/>
  <c r="AI234" i="1" a="1"/>
  <c r="D1693" i="7" a="1"/>
  <c r="AE2032" i="1" a="1"/>
  <c r="D1876" i="7" a="1"/>
  <c r="D1702" i="7" a="1"/>
  <c r="AD1851" i="1" a="1"/>
  <c r="X3548" i="1" a="1"/>
  <c r="AD1844" i="1" a="1"/>
  <c r="AH577" i="1" a="1"/>
  <c r="D1806" i="7" a="1"/>
  <c r="X2831" i="1" a="1"/>
  <c r="X1154" i="1" a="1"/>
  <c r="AH3314" i="1" a="1"/>
  <c r="AD2460" i="1" a="1"/>
  <c r="AI2729" i="1" a="1"/>
  <c r="AD3500" i="1" a="1"/>
  <c r="AI3563" i="1" a="1"/>
  <c r="AI3115" i="1" a="1"/>
  <c r="X2255" i="1" a="1"/>
  <c r="AD2234" i="1" a="1"/>
  <c r="AE1819" i="1" a="1"/>
  <c r="AI2246" i="1" a="1"/>
  <c r="AE415" i="1" a="1"/>
  <c r="D1121" i="7" a="1"/>
  <c r="AE1254" i="1" a="1"/>
  <c r="AD1342" i="1" a="1"/>
  <c r="AD731" i="1" a="1"/>
  <c r="D292" i="7" a="1"/>
  <c r="X3066" i="1" a="1"/>
  <c r="AH1175" i="1" a="1"/>
  <c r="AH1418" i="1" a="1"/>
  <c r="AE2251" i="1" a="1"/>
  <c r="AI2564" i="1" a="1"/>
  <c r="X2822" i="1" a="1"/>
  <c r="AD2288" i="1" a="1"/>
  <c r="X442" i="1" a="1"/>
  <c r="AH814" i="1" a="1"/>
  <c r="AE919" i="1" a="1"/>
  <c r="AI557" i="1" a="1"/>
  <c r="D2236" i="7" a="1"/>
  <c r="AD340" i="1" a="1"/>
  <c r="AD713" i="1" a="1"/>
  <c r="X166" i="1" a="1"/>
  <c r="D643" i="7" a="1"/>
  <c r="AI241" i="1" a="1"/>
  <c r="D2070" i="7" a="1"/>
  <c r="D2979" i="7" a="1"/>
  <c r="X1263" i="1" a="1"/>
  <c r="AE1077" i="1" a="1"/>
  <c r="AH2280" i="1" a="1"/>
  <c r="X2794" i="1" a="1"/>
  <c r="AI3389" i="1" a="1"/>
  <c r="AH892" i="1" a="1"/>
  <c r="AH1855" i="1" a="1"/>
  <c r="AI1282" i="1" a="1"/>
  <c r="AE1426" i="1" a="1"/>
  <c r="AE1514" i="1" a="1"/>
  <c r="AH889" i="1" a="1"/>
  <c r="AH2483" i="1" a="1"/>
  <c r="D1723" i="7" a="1"/>
  <c r="AH1804" i="1" a="1"/>
  <c r="AE1277" i="1" a="1"/>
  <c r="X644" i="1" a="1"/>
  <c r="AE1842" i="1" a="1"/>
  <c r="AI3080" i="1" a="1"/>
  <c r="D1657" i="7" a="1"/>
  <c r="AD1360" i="1" a="1"/>
  <c r="D962" i="7" a="1"/>
  <c r="AI2978" i="1" a="1"/>
  <c r="AI3296" i="1" a="1"/>
  <c r="X2981" i="1" a="1"/>
  <c r="D1299" i="7" a="1"/>
  <c r="X1374" i="1" a="1"/>
  <c r="AE1880" i="1" a="1"/>
  <c r="X2419" i="1" a="1"/>
  <c r="AH1168" i="1" a="1"/>
  <c r="AD3547" i="1" a="1"/>
  <c r="AE637" i="1" a="1"/>
  <c r="AH808" i="1" a="1"/>
  <c r="D2877" i="7" a="1"/>
  <c r="AI267" i="1" a="1"/>
  <c r="D797" i="7" a="1"/>
  <c r="AE702" i="1" a="1"/>
  <c r="AI450" i="1" a="1"/>
  <c r="D2561" i="7" a="1"/>
  <c r="D172" i="7" a="1"/>
  <c r="AH3413" i="1" a="1"/>
  <c r="X2620" i="1" a="1"/>
  <c r="AE800" i="1" a="1"/>
  <c r="AE799" i="1" a="1"/>
  <c r="AD630" i="1" a="1"/>
  <c r="X1568" i="1" a="1"/>
  <c r="AH3381" i="1" a="1"/>
  <c r="AH1103" i="1" a="1"/>
  <c r="AI1407" i="1" a="1"/>
  <c r="X2333" i="1" a="1"/>
  <c r="AE2086" i="1" a="1"/>
  <c r="AI766" i="1" a="1"/>
  <c r="X908" i="1" a="1"/>
  <c r="X127" i="1" a="1"/>
  <c r="AH2432" i="1" a="1"/>
  <c r="AD1263" i="1" a="1"/>
  <c r="AE254" i="1" a="1"/>
  <c r="AH3465" i="1" a="1"/>
  <c r="AD1839" i="1" a="1"/>
  <c r="AD3569" i="1" a="1"/>
  <c r="AE3049" i="1" a="1"/>
  <c r="AH2857" i="1" a="1"/>
  <c r="AD3026" i="1" a="1"/>
  <c r="AD2911" i="1" a="1"/>
  <c r="AI1474" i="1" a="1"/>
  <c r="AE2990" i="1" a="1"/>
  <c r="AE1327" i="1" a="1"/>
  <c r="AI161" i="1" a="1"/>
  <c r="AH3123" i="1" a="1"/>
  <c r="X3091" i="1" a="1"/>
  <c r="D1885" i="7" a="1"/>
  <c r="X2844" i="1" a="1"/>
  <c r="AE2437" i="1" a="1"/>
  <c r="X213" i="1" a="1"/>
  <c r="AH666" i="1" a="1"/>
  <c r="D2309" i="7" a="1"/>
  <c r="AH2147" i="1" a="1"/>
  <c r="AI2728" i="1" a="1"/>
  <c r="D1827" i="7" a="1"/>
  <c r="X180" i="1" a="1"/>
  <c r="AD563" i="1" a="1"/>
  <c r="AE1970" i="1" a="1"/>
  <c r="AE2972" i="1" a="1"/>
  <c r="AD2414" i="1" a="1"/>
  <c r="AI2157" i="1" a="1"/>
  <c r="X401" i="1" a="1"/>
  <c r="AD364" i="1" a="1"/>
  <c r="AH1148" i="1" a="1"/>
  <c r="AH497" i="1" a="1"/>
  <c r="AI154" i="1" a="1"/>
  <c r="X1529" i="1" a="1"/>
  <c r="AI2584" i="1" a="1"/>
  <c r="X3369" i="1" a="1"/>
  <c r="AD1501" i="1" a="1"/>
  <c r="AE2499" i="1" a="1"/>
  <c r="AE271" i="1" a="1"/>
  <c r="AI2607" i="1" a="1"/>
  <c r="D2800" i="7" a="1"/>
  <c r="AH1623" i="1" a="1"/>
  <c r="AH1777" i="1" a="1"/>
  <c r="AD963" i="1" a="1"/>
  <c r="X1822" i="1" a="1"/>
  <c r="D2987" i="7" a="1"/>
  <c r="AE2083" i="1" a="1"/>
  <c r="AI2315" i="1" a="1"/>
  <c r="X2081" i="1" a="1"/>
  <c r="AI1913" i="1" a="1"/>
  <c r="D1981" i="7" a="1"/>
  <c r="D2433" i="7" a="1"/>
  <c r="AI2976" i="1" a="1"/>
  <c r="AE3350" i="1" a="1"/>
  <c r="X1646" i="1" a="1"/>
  <c r="AD2326" i="1" a="1"/>
  <c r="AI1975" i="1" a="1"/>
  <c r="AE1733" i="1" a="1"/>
  <c r="X779" i="1" a="1"/>
  <c r="AI714" i="1" a="1"/>
  <c r="AE169" i="1" a="1"/>
  <c r="AE978" i="1" a="1"/>
  <c r="X3098" i="1" a="1"/>
  <c r="AD1284" i="1" a="1"/>
  <c r="D1669" i="7" a="1"/>
  <c r="AH1684" i="1" a="1"/>
  <c r="AE1443" i="1" a="1"/>
  <c r="AD2795" i="1" a="1"/>
  <c r="D583" i="7" a="1"/>
  <c r="X347" i="1" a="1"/>
  <c r="D1093" i="7" a="1"/>
  <c r="AI2411" i="1" a="1"/>
  <c r="X2572" i="1" a="1"/>
  <c r="D153" i="7" a="1"/>
  <c r="AD152" i="1" a="1"/>
  <c r="AD2896" i="1" a="1"/>
  <c r="AE2624" i="1" a="1"/>
  <c r="X1316" i="1" a="1"/>
  <c r="X2057" i="1" a="1"/>
  <c r="AI624" i="1" a="1"/>
  <c r="D1478" i="7" a="1"/>
  <c r="AH1235" i="1" a="1"/>
  <c r="D1016" i="7" a="1"/>
  <c r="AI900" i="1" a="1"/>
  <c r="AI3172" i="1" a="1"/>
  <c r="AI1067" i="1" a="1"/>
  <c r="AH2335" i="1" a="1"/>
  <c r="AH450" i="1" a="1"/>
  <c r="AH1562" i="1" a="1"/>
  <c r="AD1816" i="1" a="1"/>
  <c r="AI3538" i="1" a="1"/>
  <c r="D912" i="7" a="1"/>
  <c r="AI1952" i="1" a="1"/>
  <c r="AH290" i="1" a="1"/>
  <c r="X2857" i="1" a="1"/>
  <c r="D982" i="7" a="1"/>
  <c r="AI1656" i="1" a="1"/>
  <c r="AE2106" i="1" a="1"/>
  <c r="D1907" i="7" a="1"/>
  <c r="X580" i="1" a="1"/>
  <c r="AE1942" i="1" a="1"/>
  <c r="AH2002" i="1" a="1"/>
  <c r="X728" i="1" a="1"/>
  <c r="X257" i="1" a="1"/>
  <c r="AH1189" i="1" a="1"/>
  <c r="D223" i="7" a="1"/>
  <c r="AI1681" i="1" a="1"/>
  <c r="AI1634" i="1" a="1"/>
  <c r="AH599" i="1" a="1"/>
  <c r="X3391" i="1" a="1"/>
  <c r="AE755" i="1" a="1"/>
  <c r="AD801" i="1" a="1"/>
  <c r="AE1098" i="1" a="1"/>
  <c r="D806" i="7" a="1"/>
  <c r="AE2248" i="1" a="1"/>
  <c r="AH606" i="1" a="1"/>
  <c r="AD3530" i="1" a="1"/>
  <c r="AD3046" i="1" a="1"/>
  <c r="AD2001" i="1" a="1"/>
  <c r="AH1628" i="1" a="1"/>
  <c r="D1649" i="7" a="1"/>
  <c r="AH935" i="1" a="1"/>
  <c r="AI2281" i="1" a="1"/>
  <c r="D479" i="7" a="1"/>
  <c r="AD1497" i="1" a="1"/>
  <c r="AE2353" i="1" a="1"/>
  <c r="D1147" i="7" a="1"/>
  <c r="AD3030" i="1" a="1"/>
  <c r="AH1413" i="1" a="1"/>
  <c r="X2763" i="1" a="1"/>
  <c r="X1118" i="1" a="1"/>
  <c r="D1948" i="7" a="1"/>
  <c r="AH954" i="1" a="1"/>
  <c r="D431" i="7" a="1"/>
  <c r="AI820" i="1" a="1"/>
  <c r="AD1293" i="1" a="1"/>
  <c r="D1066" i="7" a="1"/>
  <c r="AH2759" i="1" a="1"/>
  <c r="AE854" i="1" a="1"/>
  <c r="X2917" i="1" a="1"/>
  <c r="AE1233" i="1" a="1"/>
  <c r="AI2467" i="1" a="1"/>
  <c r="AH3230" i="1" a="1"/>
  <c r="AH3082" i="1" a="1"/>
  <c r="AD2132" i="1" a="1"/>
  <c r="X1468" i="1" a="1"/>
  <c r="D1178" i="7" a="1"/>
  <c r="AI1787" i="1" a="1"/>
  <c r="AD2736" i="1" a="1"/>
  <c r="X1107" i="1" a="1"/>
  <c r="X1789" i="1" a="1"/>
  <c r="AI3056" i="1" a="1"/>
  <c r="X390" i="1" a="1"/>
  <c r="AI821" i="1" a="1"/>
  <c r="AE2914" i="1" a="1"/>
  <c r="AD547" i="1" a="1"/>
  <c r="X2514" i="1" a="1"/>
  <c r="AE2892" i="1" a="1"/>
  <c r="AE3246" i="1" a="1"/>
  <c r="AH3334" i="1" a="1"/>
  <c r="AE2543" i="1" a="1"/>
  <c r="AE1887" i="1" a="1"/>
  <c r="AI391" i="1" a="1"/>
  <c r="X2611" i="1" a="1"/>
  <c r="AE2465" i="1" a="1"/>
  <c r="AD3496" i="1" a="1"/>
  <c r="AH3210" i="1" a="1"/>
  <c r="X2074" i="1" a="1"/>
  <c r="AH538" i="1" a="1"/>
  <c r="AH494" i="1" a="1"/>
  <c r="AI2066" i="1" a="1"/>
  <c r="AH2787" i="1" a="1"/>
  <c r="AE2131" i="1" a="1"/>
  <c r="AI3217" i="1" a="1"/>
  <c r="X1256" i="1" a="1"/>
  <c r="AH2996" i="1" a="1"/>
  <c r="AE1162" i="1" a="1"/>
  <c r="AD2435" i="1" a="1"/>
  <c r="X2319" i="1" a="1"/>
  <c r="AE3068" i="1" a="1"/>
  <c r="AD1783" i="1" a="1"/>
  <c r="AE1331" i="1" a="1"/>
  <c r="AI375" i="1" a="1"/>
  <c r="AE443" i="1" a="1"/>
  <c r="AH3297" i="1" a="1"/>
  <c r="D759" i="7" a="1"/>
  <c r="AH2236" i="1" a="1"/>
  <c r="D1281" i="7" a="1"/>
  <c r="X919" i="1" a="1"/>
  <c r="AD1207" i="1" a="1"/>
  <c r="AH436" i="1" a="1"/>
  <c r="D2859" i="7" a="1"/>
  <c r="AH708" i="1" a="1"/>
  <c r="X2764" i="1" a="1"/>
  <c r="AH977" i="1" a="1"/>
  <c r="AE422" i="1" a="1"/>
  <c r="AH678" i="1" a="1"/>
  <c r="D504" i="7" a="1"/>
  <c r="AE3460" i="1" a="1"/>
  <c r="AI2909" i="1" a="1"/>
  <c r="AE2985" i="1" a="1"/>
  <c r="AH3379" i="1" a="1"/>
  <c r="AE795" i="1" a="1"/>
  <c r="AI2207" i="1" a="1"/>
  <c r="AI3395" i="1" a="1"/>
  <c r="AI1885" i="1" a="1"/>
  <c r="X2722" i="1" a="1"/>
  <c r="AE3326" i="1" a="1"/>
  <c r="X1334" i="1" a="1"/>
  <c r="D2584" i="7" a="1"/>
  <c r="AE215" i="1" a="1"/>
  <c r="AH1232" i="1" a="1"/>
  <c r="D822" i="7" a="1"/>
  <c r="AE2754" i="1" a="1"/>
  <c r="D320" i="7" a="1"/>
  <c r="AD2440" i="1" a="1"/>
  <c r="X2273" i="1" a="1"/>
  <c r="AE2471" i="1" a="1"/>
  <c r="AD2780" i="1" a="1"/>
  <c r="D1720" i="7" a="1"/>
  <c r="AE498" i="1" a="1"/>
  <c r="AD1797" i="1" a="1"/>
  <c r="AI2109" i="1" a="1"/>
  <c r="AD1928" i="1" a="1"/>
  <c r="AE380" i="1" a="1"/>
  <c r="AD2358" i="1" a="1"/>
  <c r="AH2973" i="1" a="1"/>
  <c r="AD3207" i="1" a="1"/>
  <c r="AI877" i="1" a="1"/>
  <c r="AD2609" i="1" a="1"/>
  <c r="AD2150" i="1" a="1"/>
  <c r="AI3518" i="1" a="1"/>
  <c r="AE2262" i="1" a="1"/>
  <c r="AE822" i="1" a="1"/>
  <c r="AD765" i="1" a="1"/>
  <c r="AD2862" i="1" a="1"/>
  <c r="AI2209" i="1" a="1"/>
  <c r="AH3311" i="1" a="1"/>
  <c r="AE2631" i="1" a="1"/>
  <c r="AH1843" i="1" a="1"/>
  <c r="AI3435" i="1" a="1"/>
  <c r="AE2300" i="1" a="1"/>
  <c r="AH2340" i="1" a="1"/>
  <c r="X792" i="1" a="1"/>
  <c r="AE879" i="1" a="1"/>
  <c r="AH3190" i="1" a="1"/>
  <c r="AH1744" i="1" a="1"/>
  <c r="AH2576" i="1" a="1"/>
  <c r="AI2549" i="1" a="1"/>
  <c r="AH2563" i="1" a="1"/>
  <c r="AI1901" i="1" a="1"/>
  <c r="AH3260" i="1" a="1"/>
  <c r="D951" i="7" a="1"/>
  <c r="AE451" i="1" a="1"/>
  <c r="AI2553" i="1" a="1"/>
  <c r="AI961" i="1" a="1"/>
  <c r="AD3051" i="1" a="1"/>
  <c r="AE3564" i="1" a="1"/>
  <c r="X579" i="1" a="1"/>
  <c r="AE1365" i="1" a="1"/>
  <c r="AH1121" i="1" a="1"/>
  <c r="AI963" i="1" a="1"/>
  <c r="X2828" i="1" a="1"/>
  <c r="AH2399" i="1" a="1"/>
  <c r="AE134" i="1" a="1"/>
  <c r="AD2844" i="1" a="1"/>
  <c r="AD1084" i="1" a="1"/>
  <c r="AH2827" i="1" a="1"/>
  <c r="X1820" i="1" a="1"/>
  <c r="AH2407" i="1" a="1"/>
  <c r="AI3305" i="1" a="1"/>
  <c r="AD404" i="1" a="1"/>
  <c r="D2999" i="7" a="1"/>
  <c r="AE851" i="1" a="1"/>
  <c r="AD1062" i="1" a="1"/>
  <c r="AI224" i="1" a="1"/>
  <c r="X1244" i="1" a="1"/>
  <c r="X3186" i="1" a="1"/>
  <c r="AI1735" i="1" a="1"/>
  <c r="AE2509" i="1" a="1"/>
  <c r="AE2810" i="1" a="1"/>
  <c r="X2727" i="1" a="1"/>
  <c r="AH442" i="1" a="1"/>
  <c r="AI207" i="1" a="1"/>
  <c r="AD2659" i="1" a="1"/>
  <c r="AE2042" i="1" a="1"/>
  <c r="AE555" i="1" a="1"/>
  <c r="AD2384" i="1" a="1"/>
  <c r="AD2275" i="1" a="1"/>
  <c r="AH2756" i="1" a="1"/>
  <c r="D821" i="7" a="1"/>
  <c r="AI2238" i="1" a="1"/>
  <c r="AD3175" i="1" a="1"/>
  <c r="D185" i="7" a="1"/>
  <c r="X3580" i="1" a="1"/>
  <c r="AE2294" i="1" a="1"/>
  <c r="AH1271" i="1" a="1"/>
  <c r="AH2184" i="1" a="1"/>
  <c r="D2515" i="7" a="1"/>
  <c r="AH2993" i="1" a="1"/>
  <c r="AI503" i="1" a="1"/>
  <c r="X787" i="1" a="1"/>
  <c r="X1138" i="1" a="1"/>
  <c r="AD3293" i="1" a="1"/>
  <c r="AH1973" i="1" a="1"/>
  <c r="D1938" i="7" a="1"/>
  <c r="AD955" i="1" a="1"/>
  <c r="AH3508" i="1" a="1"/>
  <c r="AE467" i="1" a="1"/>
  <c r="AH3361" i="1" a="1"/>
  <c r="D2555" i="7" a="1"/>
  <c r="AH344" i="1" a="1"/>
  <c r="X3119" i="1" a="1"/>
  <c r="AH1605" i="1" a="1"/>
  <c r="X367" i="1" a="1"/>
  <c r="AI178" i="1" a="1"/>
  <c r="AH237" i="1" a="1"/>
  <c r="AD415" i="1" a="1"/>
  <c r="AD1045" i="1" a="1"/>
  <c r="X2400" i="1" a="1"/>
  <c r="AH1757" i="1" a="1"/>
  <c r="AI1303" i="1" a="1"/>
  <c r="X2461" i="1" a="1"/>
  <c r="AD1953" i="1" a="1"/>
  <c r="AH2004" i="1" a="1"/>
  <c r="AE789" i="1" a="1"/>
  <c r="AI2846" i="1" a="1"/>
  <c r="AE2989" i="1" a="1"/>
  <c r="AH1813" i="1" a="1"/>
  <c r="AE2236" i="1" a="1"/>
  <c r="AH1077" i="1" a="1"/>
  <c r="AH559" i="1" a="1"/>
  <c r="AE2304" i="1" a="1"/>
  <c r="AD3360" i="1" a="1"/>
  <c r="AI1582" i="1" a="1"/>
  <c r="AD3032" i="1" a="1"/>
  <c r="D940" i="7" a="1"/>
  <c r="AE1046" i="1" a="1"/>
  <c r="AI1579" i="1" a="1"/>
  <c r="AE2833" i="1" a="1"/>
  <c r="X2337" i="1" a="1"/>
  <c r="AH498" i="1" a="1"/>
  <c r="AD2365" i="1" a="1"/>
  <c r="AE1056" i="1" a="1"/>
  <c r="D496" i="7" a="1"/>
  <c r="AD974" i="1" a="1"/>
  <c r="D2251" i="7" a="1"/>
  <c r="D1696" i="7" a="1"/>
  <c r="AI2748" i="1" a="1"/>
  <c r="X428" i="1" a="1"/>
  <c r="AD3295" i="1" a="1"/>
  <c r="AI2032" i="1" a="1"/>
  <c r="AH1106" i="1" a="1"/>
  <c r="AD3222" i="1" a="1"/>
  <c r="AD1801" i="1" a="1"/>
  <c r="D2746" i="7" a="1"/>
  <c r="AI2700" i="1" a="1"/>
  <c r="X2811" i="1" a="1"/>
  <c r="X1427" i="1" a="1"/>
  <c r="AE3447" i="1" a="1"/>
  <c r="AD904" i="1" a="1"/>
  <c r="AE1968" i="1" a="1"/>
  <c r="AH412" i="1" a="1"/>
  <c r="AE2219" i="1" a="1"/>
  <c r="X3322" i="1" a="1"/>
  <c r="AH721" i="1" a="1"/>
  <c r="AI278" i="1" a="1"/>
  <c r="AD2202" i="1" a="1"/>
  <c r="AH3289" i="1" a="1"/>
  <c r="AE3139" i="1" a="1"/>
  <c r="D892" i="7" a="1"/>
  <c r="AD3205" i="1" a="1"/>
  <c r="AH3407" i="1" a="1"/>
  <c r="AH1912" i="1" a="1"/>
  <c r="AI1260" i="1" a="1"/>
  <c r="AE716" i="1" a="1"/>
  <c r="X395" i="1" a="1"/>
  <c r="AD2712" i="1" a="1"/>
  <c r="D1743" i="7" a="1"/>
  <c r="AE3213" i="1" a="1"/>
  <c r="D1687" i="7" a="1"/>
  <c r="AH2187" i="1" a="1"/>
  <c r="AI1534" i="1" a="1"/>
  <c r="D1056" i="7" a="1"/>
  <c r="AH3540" i="1" a="1"/>
  <c r="AE943" i="1" a="1"/>
  <c r="AE1863" i="1" a="1"/>
  <c r="AD1540" i="1" a="1"/>
  <c r="AD2027" i="1" a="1"/>
  <c r="D2017" i="7" a="1"/>
  <c r="X537" i="1" a="1"/>
  <c r="AE2807" i="1" a="1"/>
  <c r="AI2633" i="1" a="1"/>
  <c r="AD2698" i="1" a="1"/>
  <c r="X530" i="1" a="1"/>
  <c r="AH2291" i="1" a="1"/>
  <c r="AH161" i="1" a="1"/>
  <c r="AH1740" i="1" a="1"/>
  <c r="AI1150" i="1" a="1"/>
  <c r="AI484" i="1" a="1"/>
  <c r="D1509" i="7" a="1"/>
  <c r="AH714" i="1" a="1"/>
  <c r="AD960" i="1" a="1"/>
  <c r="AD344" i="1" a="1"/>
  <c r="AH3176" i="1" a="1"/>
  <c r="AI690" i="1" a="1"/>
  <c r="AH3181" i="1" a="1"/>
  <c r="AD779" i="1" a="1"/>
  <c r="AH1847" i="1" a="1"/>
  <c r="AH2760" i="1" a="1"/>
  <c r="AE1688" i="1" a="1"/>
  <c r="AH1132" i="1" a="1"/>
  <c r="AH3517" i="1" a="1"/>
  <c r="AE3000" i="1" a="1"/>
  <c r="AE288" i="1" a="1"/>
  <c r="AE2336" i="1" a="1"/>
  <c r="AE2260" i="1" a="1"/>
  <c r="AH3279" i="1" a="1"/>
  <c r="AD1148" i="1" a="1"/>
  <c r="AE1519" i="1" a="1"/>
  <c r="AH539" i="1" a="1"/>
  <c r="X429" i="1" a="1"/>
  <c r="AH3008" i="1" a="1"/>
  <c r="AE2288" i="1" a="1"/>
  <c r="X162" i="1" a="1"/>
  <c r="AI3254" i="1" a="1"/>
  <c r="AI2669" i="1" a="1"/>
  <c r="AD1471" i="1" a="1"/>
  <c r="D1822" i="7" a="1"/>
  <c r="AH2033" i="1" a="1"/>
  <c r="AE2004" i="1" a="1"/>
  <c r="AH3484" i="1" a="1"/>
  <c r="AI584" i="1" a="1"/>
  <c r="AI1960" i="1" a="1"/>
  <c r="AH291" i="1" a="1"/>
  <c r="D563" i="7" a="1"/>
  <c r="AI434" i="1" a="1"/>
  <c r="X3256" i="1" a="1"/>
  <c r="AH1870" i="1" a="1"/>
  <c r="AI3378" i="1" a="1"/>
  <c r="AH1625" i="1" a="1"/>
  <c r="AI2604" i="1" a="1"/>
  <c r="X3228" i="1" a="1"/>
  <c r="AE274" i="1" a="1"/>
  <c r="AI517" i="1" a="1"/>
  <c r="D2784" i="7" a="1"/>
  <c r="AH2320" i="1" a="1"/>
  <c r="X3287" i="1" a="1"/>
  <c r="D1714" i="7" a="1"/>
  <c r="X206" i="1" a="1"/>
  <c r="AI1612" i="1" a="1"/>
  <c r="D2929" i="7" a="1"/>
  <c r="D2470" i="7" a="1"/>
  <c r="AH1482" i="1" a="1"/>
  <c r="AD1285" i="1" a="1"/>
  <c r="AI2229" i="1" a="1"/>
  <c r="AI3117" i="1" a="1"/>
  <c r="AD2498" i="1" a="1"/>
  <c r="AH2998" i="1" a="1"/>
  <c r="X2813" i="1" a="1"/>
  <c r="AE973" i="1" a="1"/>
  <c r="D767" i="7" a="1"/>
  <c r="AH2989" i="1" a="1"/>
  <c r="D2217" i="7" a="1"/>
  <c r="X2330" i="1" a="1"/>
  <c r="AI260" i="1" a="1"/>
  <c r="AH3121" i="1" a="1"/>
  <c r="AI2487" i="1" a="1"/>
  <c r="AI256" i="1" a="1"/>
  <c r="X3057" i="1" a="1"/>
  <c r="AE3367" i="1" a="1"/>
  <c r="AI1326" i="1" a="1"/>
  <c r="AD534" i="1" a="1"/>
  <c r="D692" i="7" a="1"/>
  <c r="AD580" i="1" a="1"/>
  <c r="X231" i="1" a="1"/>
  <c r="AH2372" i="1" a="1"/>
  <c r="D792" i="7" a="1"/>
  <c r="AI1918" i="1" a="1"/>
  <c r="X3536" i="1" a="1"/>
  <c r="AH2724" i="1" a="1"/>
  <c r="D2073" i="7" a="1"/>
  <c r="AI3003" i="1" a="1"/>
  <c r="X3281" i="1" a="1"/>
  <c r="AD407" i="1" a="1"/>
  <c r="D2690" i="7" a="1"/>
  <c r="AH2358" i="1" a="1"/>
  <c r="X667" i="1" a="1"/>
  <c r="AE3115" i="1" a="1"/>
  <c r="X3131" i="1" a="1"/>
  <c r="X1542" i="1" a="1"/>
  <c r="AE2565" i="1" a="1"/>
  <c r="AH3394" i="1" a="1"/>
  <c r="D1158" i="7" a="1"/>
  <c r="AH2135" i="1" a="1"/>
  <c r="AD1639" i="1" a="1"/>
  <c r="AE2944" i="1" a="1"/>
  <c r="D1834" i="7" a="1"/>
  <c r="AD1640" i="1" a="1"/>
  <c r="X2457" i="1" a="1"/>
  <c r="AE2067" i="1" a="1"/>
  <c r="AI1971" i="1" a="1"/>
  <c r="AI1770" i="1" a="1"/>
  <c r="X2444" i="1" a="1"/>
  <c r="AH1654" i="1" a="1"/>
  <c r="AI263" i="1" a="1"/>
  <c r="AH3568" i="1" a="1"/>
  <c r="X717" i="1" a="1"/>
  <c r="AI384" i="1" a="1"/>
  <c r="D1915" i="7" a="1"/>
  <c r="AD1423" i="1" a="1"/>
  <c r="AH1760" i="1" a="1"/>
  <c r="X1603" i="1" a="1"/>
  <c r="AH1674" i="1" a="1"/>
  <c r="AI921" i="1" a="1"/>
  <c r="AE1972" i="1" a="1"/>
  <c r="AI2172" i="1" a="1"/>
  <c r="X3448" i="1" a="1"/>
  <c r="D1321" i="7" a="1"/>
  <c r="AE1339" i="1" a="1"/>
  <c r="AI3423" i="1" a="1"/>
  <c r="D2026" i="7" a="1"/>
  <c r="AI303" i="1" a="1"/>
  <c r="AE2828" i="1" a="1"/>
  <c r="AE3126" i="1" a="1"/>
  <c r="AE342" i="1" a="1"/>
  <c r="X1609" i="1" a="1"/>
  <c r="AI3343" i="1" a="1"/>
  <c r="AI543" i="1" a="1"/>
  <c r="X2431" i="1" a="1"/>
  <c r="AH1487" i="1" a="1"/>
  <c r="AD2509" i="1" a="1"/>
  <c r="AH1944" i="1" a="1"/>
  <c r="AE820" i="1" a="1"/>
  <c r="AD1937" i="1" a="1"/>
  <c r="AD1037" i="1" a="1"/>
  <c r="AD3305" i="1" a="1"/>
  <c r="AI3428" i="1" a="1"/>
  <c r="AI1802" i="1" a="1"/>
  <c r="AE2667" i="1" a="1"/>
  <c r="AH261" i="1" a="1"/>
  <c r="AE865" i="1" a="1"/>
  <c r="X3403" i="1" a="1"/>
  <c r="X2389" i="1" a="1"/>
  <c r="AI1201" i="1" a="1"/>
  <c r="AH2560" i="1" a="1"/>
  <c r="X560" i="1" a="1"/>
  <c r="AD1882" i="1" a="1"/>
  <c r="AE2312" i="1" a="1"/>
  <c r="X3396" i="1" a="1"/>
  <c r="X1756" i="1" a="1"/>
  <c r="AI3408" i="1" a="1"/>
  <c r="D361" i="7" a="1"/>
  <c r="X449" i="1" a="1"/>
  <c r="AE2064" i="1" a="1"/>
  <c r="AD768" i="1" a="1"/>
  <c r="AD2699" i="1" a="1"/>
  <c r="D619" i="7" a="1"/>
  <c r="AD2701" i="1" a="1"/>
  <c r="AH1498" i="1" a="1"/>
  <c r="AE2387" i="1" a="1"/>
  <c r="AE699" i="1" a="1"/>
  <c r="AE3358" i="1" a="1"/>
  <c r="AE395" i="1" a="1"/>
  <c r="AE1935" i="1" a="1"/>
  <c r="AE1120" i="1" a="1"/>
  <c r="AH3179" i="1" a="1"/>
  <c r="AH1218" i="1" a="1"/>
  <c r="AD658" i="1" a="1"/>
  <c r="AI1127" i="1" a="1"/>
  <c r="AI3516" i="1" a="1"/>
  <c r="X3253" i="1" a="1"/>
  <c r="AI1521" i="1" a="1"/>
  <c r="AD2651" i="1" a="1"/>
  <c r="AE3076" i="1" a="1"/>
  <c r="AE1075" i="1" a="1"/>
  <c r="AH1491" i="1" a="1"/>
  <c r="AH3328" i="1" a="1"/>
  <c r="X3333" i="1" a="1"/>
  <c r="X3394" i="1" a="1"/>
  <c r="AH3444" i="1" a="1"/>
  <c r="X2694" i="1" a="1"/>
  <c r="AH2664" i="1" a="1"/>
  <c r="AH3231" i="1" a="1"/>
  <c r="D1079" i="7" a="1"/>
  <c r="D1266" i="7" a="1"/>
  <c r="AE739" i="1" a="1"/>
  <c r="D854" i="7" a="1"/>
  <c r="D1718" i="7" a="1"/>
  <c r="AH3536" i="1" a="1"/>
  <c r="X1443" i="1" a="1"/>
  <c r="AD1887" i="1" a="1"/>
  <c r="AI446" i="1" a="1"/>
  <c r="X2041" i="1" a="1"/>
  <c r="AD3332" i="1" a="1"/>
  <c r="D1052" i="7" a="1"/>
  <c r="D2685" i="7" a="1"/>
  <c r="AD3274" i="1" a="1"/>
  <c r="AI2930" i="1" a="1"/>
  <c r="X2304" i="1" a="1"/>
  <c r="AH1225" i="1" a="1"/>
  <c r="AH3002" i="1" a="1"/>
  <c r="D482" i="7" a="1"/>
  <c r="AE845" i="1" a="1"/>
  <c r="AH704" i="1" a="1"/>
  <c r="AH3087" i="1" a="1"/>
  <c r="D1710" i="7" a="1"/>
  <c r="X1840" i="1" a="1"/>
  <c r="X729" i="1" a="1"/>
  <c r="D1990" i="7" a="1"/>
  <c r="AI2822" i="1" a="1"/>
  <c r="AI1576" i="1" a="1"/>
  <c r="D330" i="7" a="1"/>
  <c r="AD3355" i="1" a="1"/>
  <c r="AH3468" i="1" a="1"/>
  <c r="D2238" i="7" a="1"/>
  <c r="AD2841" i="1" a="1"/>
  <c r="AD2402" i="1" a="1"/>
  <c r="D1701" i="7" a="1"/>
  <c r="AD648" i="1" a="1"/>
  <c r="AI2117" i="1" a="1"/>
  <c r="AI3266" i="1" a="1"/>
  <c r="AI751" i="1" a="1"/>
  <c r="D1593" i="7" a="1"/>
  <c r="AE2462" i="1" a="1"/>
  <c r="AH1894" i="1" a="1"/>
  <c r="AE2457" i="1" a="1"/>
  <c r="X1327" i="1" a="1"/>
  <c r="AH1590" i="1" a="1"/>
  <c r="AD2323" i="1" a="1"/>
  <c r="X1215" i="1" a="1"/>
  <c r="AI137" i="1" a="1"/>
  <c r="X1525" i="1" a="1"/>
  <c r="AH2121" i="1" a="1"/>
  <c r="AD883" i="1" a="1"/>
  <c r="AE686" i="1" a="1"/>
  <c r="AH3422" i="1" a="1"/>
  <c r="AE565" i="1" a="1"/>
  <c r="AD190" i="1" a="1"/>
  <c r="AH1180" i="1" a="1"/>
  <c r="AH625" i="1" a="1"/>
  <c r="AE3129" i="1" a="1"/>
  <c r="X3113" i="1" a="1"/>
  <c r="AI214" i="1" a="1"/>
  <c r="AE1013" i="1" a="1"/>
  <c r="AE1452" i="1" a="1"/>
  <c r="AE2738" i="1" a="1"/>
  <c r="D1466" i="7" a="1"/>
  <c r="X2184" i="1" a="1"/>
  <c r="X3570" i="1" a="1"/>
  <c r="AE2347" i="1" a="1"/>
  <c r="D2496" i="7" a="1"/>
  <c r="AI2436" i="1" a="1"/>
  <c r="D2722" i="7" a="1"/>
  <c r="AI1669" i="1" a="1"/>
  <c r="AE3183" i="1" a="1"/>
  <c r="AI2412" i="1" a="1"/>
  <c r="AD3298" i="1" a="1"/>
  <c r="AD3028" i="1" a="1"/>
  <c r="D2394" i="7" a="1"/>
  <c r="X3350" i="1" a="1"/>
  <c r="X881" i="1" a="1"/>
  <c r="AI1186" i="1" a="1"/>
  <c r="AI1628" i="1" a="1"/>
  <c r="D1095" i="7" a="1"/>
  <c r="X1394" i="1" a="1"/>
  <c r="AH2683" i="1" a="1"/>
  <c r="X1337" i="1" a="1"/>
  <c r="D2535" i="7" a="1"/>
  <c r="AD2574" i="1" a="1"/>
  <c r="AH2150" i="1" a="1"/>
  <c r="X160" i="1" a="1"/>
  <c r="X2496" i="1" a="1"/>
  <c r="AE383" i="1" a="1"/>
  <c r="AE2632" i="1" a="1"/>
  <c r="D785" i="7" a="1"/>
  <c r="AD868" i="1" a="1"/>
  <c r="AE1939" i="1" a="1"/>
  <c r="AI474" i="1" a="1"/>
  <c r="AE156" i="1" a="1"/>
  <c r="AE3491" i="1" a="1"/>
  <c r="AE3041" i="1" a="1"/>
  <c r="X2593" i="1" a="1"/>
  <c r="AE2324" i="1" a="1"/>
  <c r="AI908" i="1" a="1"/>
  <c r="D2807" i="7" a="1"/>
  <c r="AE966" i="1" a="1"/>
  <c r="AH2158" i="1" a="1"/>
  <c r="AI1497" i="1" a="1"/>
  <c r="AE808" i="1" a="1"/>
  <c r="D451" i="7" a="1"/>
  <c r="AE2757" i="1" a="1"/>
  <c r="AE817" i="1" a="1"/>
  <c r="AH575" i="1" a="1"/>
  <c r="X2865" i="1" a="1"/>
  <c r="AI3226" i="1" a="1"/>
  <c r="D1587" i="7" a="1"/>
  <c r="AI3544" i="1" a="1"/>
  <c r="AH2542" i="1" a="1"/>
  <c r="X2704" i="1" a="1"/>
  <c r="AD3461" i="1" a="1"/>
  <c r="X1883" i="1" a="1"/>
  <c r="AE1155" i="1" a="1"/>
  <c r="AI3269" i="1" a="1"/>
  <c r="X254" i="1" a="1"/>
  <c r="AH2304" i="1" a="1"/>
  <c r="AI1058" i="1" a="1"/>
  <c r="X3373" i="1" a="1"/>
  <c r="AE2089" i="1" a="1"/>
  <c r="D977" i="7" a="1"/>
  <c r="AD721" i="1" a="1"/>
  <c r="D2015" i="7" a="1"/>
  <c r="AE1816" i="1" a="1"/>
  <c r="AI933" i="1" a="1"/>
  <c r="X3412" i="1" a="1"/>
  <c r="AH2592" i="1" a="1"/>
  <c r="AH2477" i="1" a="1"/>
  <c r="AE2127" i="1" a="1"/>
  <c r="AE705" i="1" a="1"/>
  <c r="AD503" i="1" a="1"/>
  <c r="AD278" i="1" a="1"/>
  <c r="AE3043" i="1" a="1"/>
  <c r="AE1986" i="1" a="1"/>
  <c r="AE428" i="1" a="1"/>
  <c r="AI3163" i="1" a="1"/>
  <c r="AH2504" i="1" a="1"/>
  <c r="AD2045" i="1" a="1"/>
  <c r="AE2192" i="1" a="1"/>
  <c r="AI2760" i="1" a="1"/>
  <c r="AI1730" i="1" a="1"/>
  <c r="AI1777" i="1" a="1"/>
  <c r="D2479" i="7" a="1"/>
  <c r="AI3258" i="1" a="1"/>
  <c r="X624" i="1" a="1"/>
  <c r="D483" i="7" a="1"/>
  <c r="AH3155" i="1" a="1"/>
  <c r="AI3438" i="1" a="1"/>
  <c r="AH3228" i="1" a="1"/>
  <c r="AH1360" i="1" a="1"/>
  <c r="AE2904" i="1" a="1"/>
  <c r="AI2362" i="1" a="1"/>
  <c r="AD371" i="1" a="1"/>
  <c r="X140" i="1" a="1"/>
  <c r="AE889" i="1" a="1"/>
  <c r="X215" i="1" a="1"/>
  <c r="AE3397" i="1" a="1"/>
  <c r="X3504" i="1" a="1"/>
  <c r="AD2112" i="1" a="1"/>
  <c r="X2143" i="1" a="1"/>
  <c r="X3443" i="1" a="1"/>
  <c r="X2717" i="1" a="1"/>
  <c r="AD2222" i="1" a="1"/>
  <c r="AI1666" i="1" a="1"/>
  <c r="D2542" i="7" a="1"/>
  <c r="X1275" i="1" a="1"/>
  <c r="AD959" i="1" a="1"/>
  <c r="AD366" i="1" a="1"/>
  <c r="D791" i="7" a="1"/>
  <c r="AD1720" i="1" a="1"/>
  <c r="AI2942" i="1" a="1"/>
  <c r="AI3382" i="1" a="1"/>
  <c r="X208" i="1" a="1"/>
  <c r="AI1530" i="1" a="1"/>
  <c r="AD531" i="1" a="1"/>
  <c r="AI2037" i="1" a="1"/>
  <c r="AI2953" i="1" a="1"/>
  <c r="D2445" i="7" a="1"/>
  <c r="AI3133" i="1" a="1"/>
  <c r="AI1147" i="1" a="1"/>
  <c r="AE1807" i="1" a="1"/>
  <c r="X998" i="1" a="1"/>
  <c r="AD2904" i="1" a="1"/>
  <c r="AH3185" i="1" a="1"/>
  <c r="X1964" i="1" a="1"/>
  <c r="AE1218" i="1" a="1"/>
  <c r="AD1238" i="1" a="1"/>
  <c r="AI2286" i="1" a="1"/>
  <c r="X1690" i="1" a="1"/>
  <c r="X883" i="1" a="1"/>
  <c r="AH157" i="1" a="1"/>
  <c r="AI518" i="1" a="1"/>
  <c r="AD2739" i="1" a="1"/>
  <c r="AD621" i="1" a="1"/>
  <c r="D389" i="7" a="1"/>
  <c r="X870" i="1" a="1"/>
  <c r="AI636" i="1" a="1"/>
  <c r="AI986" i="1" a="1"/>
  <c r="D983" i="7" a="1"/>
  <c r="AD483" i="1" a="1"/>
  <c r="AI3364" i="1" a="1"/>
  <c r="X284" i="1" a="1"/>
  <c r="AI3049" i="1" a="1"/>
  <c r="AI558" i="1" a="1"/>
  <c r="AD1096" i="1" a="1"/>
  <c r="AH723" i="1" a="1"/>
  <c r="AD1813" i="1" a="1"/>
  <c r="AH922" i="1" a="1"/>
  <c r="AH2589" i="1" a="1"/>
  <c r="X2984" i="1" a="1"/>
  <c r="D1087" i="7" a="1"/>
  <c r="X472" i="1" a="1"/>
  <c r="AD795" i="1" a="1"/>
  <c r="AD3377" i="1" a="1"/>
  <c r="AI242" i="1" a="1"/>
  <c r="AE542" i="1" a="1"/>
  <c r="AH1355" i="1" a="1"/>
  <c r="D2362" i="7" a="1"/>
  <c r="D298" i="7" a="1"/>
  <c r="X2510" i="1" a="1"/>
  <c r="AI909" i="1" a="1"/>
  <c r="D1912" i="7" a="1"/>
  <c r="AH2068" i="1" a="1"/>
  <c r="AE2005" i="1" a="1"/>
  <c r="D2983" i="7" a="1"/>
  <c r="AH3264" i="1" a="1"/>
  <c r="AH658" i="1" a="1"/>
  <c r="AH2143" i="1" a="1"/>
  <c r="X2595" i="1" a="1"/>
  <c r="AH1408" i="1" a="1"/>
  <c r="AH2722" i="1" a="1"/>
  <c r="AE3515" i="1" a="1"/>
  <c r="AD1294" i="1" a="1"/>
  <c r="X902" i="1" a="1"/>
  <c r="AH964" i="1" a="1"/>
  <c r="AI2128" i="1" a="1"/>
  <c r="AE3217" i="1" a="1"/>
  <c r="D359" i="7" a="1"/>
  <c r="AH2360" i="1" a="1"/>
  <c r="AD3059" i="1" a="1"/>
  <c r="X1421" i="1" a="1"/>
  <c r="D1488" i="7" a="1"/>
  <c r="X3235" i="1" a="1"/>
  <c r="AI2824" i="1" a="1"/>
  <c r="AH2256" i="1" a="1"/>
  <c r="D1195" i="7" a="1"/>
  <c r="AD3268" i="1" a="1"/>
  <c r="AI1121" i="1" a="1"/>
  <c r="D967" i="7" a="1"/>
  <c r="D2030" i="7" a="1"/>
  <c r="AI3199" i="1" a="1"/>
  <c r="X841" i="1" a="1"/>
  <c r="AI3314" i="1" a="1"/>
  <c r="D978" i="7" a="1"/>
  <c r="AE1105" i="1" a="1"/>
  <c r="X446" i="1" a="1"/>
  <c r="D2819" i="7" a="1"/>
  <c r="AE2705" i="1" a="1"/>
  <c r="X414" i="1" a="1"/>
  <c r="D2485" i="7" a="1"/>
  <c r="AE3229" i="1" a="1"/>
  <c r="D2404" i="7" a="1"/>
  <c r="AD1052" i="1" a="1"/>
  <c r="X2969" i="1" a="1"/>
  <c r="AD2801" i="1" a="1"/>
  <c r="D2354" i="7" a="1"/>
  <c r="AE1381" i="1" a="1"/>
  <c r="D1747" i="7" a="1"/>
  <c r="AE2969" i="1" a="1"/>
  <c r="AI2528" i="1" a="1"/>
  <c r="X186" i="1" a="1"/>
  <c r="AH631" i="1" a="1"/>
  <c r="X1481" i="1" a="1"/>
  <c r="AE208" i="1" a="1"/>
  <c r="AD1814" i="1" a="1"/>
  <c r="AD3578" i="1" a="1"/>
  <c r="AH980" i="1" a="1"/>
  <c r="AE2676" i="1" a="1"/>
  <c r="D1499" i="7" a="1"/>
  <c r="X2695" i="1" a="1"/>
  <c r="AE1828" i="1" a="1"/>
  <c r="AH2240" i="1" a="1"/>
  <c r="AD2570" i="1" a="1"/>
  <c r="AI854" i="1" a="1"/>
  <c r="AH1164" i="1" a="1"/>
  <c r="D969" i="7" a="1"/>
  <c r="X754" i="1" a="1"/>
  <c r="X240" i="1" a="1"/>
  <c r="D2155" i="7" a="1"/>
  <c r="AD3006" i="1" a="1"/>
  <c r="D341" i="7" a="1"/>
  <c r="AI3329" i="1" a="1"/>
  <c r="AD2527" i="1" a="1"/>
  <c r="D918" i="7" a="1"/>
  <c r="AH1598" i="1" a="1"/>
  <c r="AE972" i="1" a="1"/>
  <c r="AI3094" i="1" a="1"/>
  <c r="X651" i="1" a="1"/>
  <c r="D2002" i="7" a="1"/>
  <c r="D61" i="7" a="1"/>
  <c r="X1202" i="1" a="1"/>
  <c r="AI3431" i="1" a="1"/>
  <c r="X1380" i="1" a="1"/>
  <c r="AH2628" i="1" a="1"/>
  <c r="AD3197" i="1" a="1"/>
  <c r="AE3346" i="1" a="1"/>
  <c r="AD245" i="1" a="1"/>
  <c r="D1993" i="7" a="1"/>
  <c r="AE1019" i="1" a="1"/>
  <c r="AD840" i="1" a="1"/>
  <c r="AE1428" i="1" a="1"/>
  <c r="D2615" i="7" a="1"/>
  <c r="AI2377" i="1" a="1"/>
  <c r="X2134" i="1" a="1"/>
  <c r="AE634" i="1" a="1"/>
  <c r="AI721" i="1" a="1"/>
  <c r="AH1942" i="1" a="1"/>
  <c r="D2181" i="7" a="1"/>
  <c r="AE252" i="1" a="1"/>
  <c r="AE2805" i="1" a="1"/>
  <c r="AD2220" i="1" a="1"/>
  <c r="X1635" i="1" a="1"/>
  <c r="D925" i="7" a="1"/>
  <c r="D1788" i="7" a="1"/>
  <c r="AI1942" i="1" a="1"/>
  <c r="D2326" i="7" a="1"/>
  <c r="AH1206" i="1" a="1"/>
  <c r="AH2742" i="1" a="1"/>
  <c r="D1733" i="7" a="1"/>
  <c r="X1703" i="1" a="1"/>
  <c r="X525" i="1" a="1"/>
  <c r="AD426" i="1" a="1"/>
  <c r="D2423" i="7" a="1"/>
  <c r="X2759" i="1" a="1"/>
  <c r="AH3426" i="1" a="1"/>
  <c r="AH2494" i="1" a="1"/>
  <c r="X1968" i="1" a="1"/>
  <c r="X3175" i="1" a="1"/>
  <c r="AE2031" i="1" a="1"/>
  <c r="X2549" i="1" a="1"/>
  <c r="AD2977" i="1" a="1"/>
  <c r="X2413" i="1" a="1"/>
  <c r="D1309" i="7" a="1"/>
  <c r="D1892" i="7" a="1"/>
  <c r="AI551" i="1" a="1"/>
  <c r="AH560" i="1" a="1"/>
  <c r="AI2914" i="1" a="1"/>
  <c r="AE444" i="1" a="1"/>
  <c r="X2913" i="1" a="1"/>
  <c r="AH1389" i="1" a="1"/>
  <c r="AI2538" i="1" a="1"/>
  <c r="AH1461" i="1" a="1"/>
  <c r="X2892" i="1" a="1"/>
  <c r="AH2411" i="1" a="1"/>
  <c r="AI1520" i="1" a="1"/>
  <c r="D1963" i="7" a="1"/>
  <c r="AD663" i="1" a="1"/>
  <c r="X2770" i="1" a="1"/>
  <c r="AD198" i="1" a="1"/>
  <c r="X1430" i="1" a="1"/>
  <c r="AE2891" i="1" a="1"/>
  <c r="AI1200" i="1" a="1"/>
  <c r="AD1273" i="1" a="1"/>
  <c r="AD2142" i="1" a="1"/>
  <c r="AI718" i="1" a="1"/>
  <c r="AI1237" i="1" a="1"/>
  <c r="AE1126" i="1" a="1"/>
  <c r="AI3471" i="1" a="1"/>
  <c r="X1053" i="1" a="1"/>
  <c r="X2200" i="1" a="1"/>
  <c r="AD2311" i="1" a="1"/>
  <c r="AD419" i="1" a="1"/>
  <c r="AI1723" i="1" a="1"/>
  <c r="AH3146" i="1" a="1"/>
  <c r="AI2726" i="1" a="1"/>
  <c r="D2164" i="7" a="1"/>
  <c r="D1389" i="7" a="1"/>
  <c r="X638" i="1" a="1"/>
  <c r="AI1757" i="1" a="1"/>
  <c r="AH3562" i="1" a="1"/>
  <c r="AH1930" i="1" a="1"/>
  <c r="X1900" i="1" a="1"/>
  <c r="AE939" i="1" a="1"/>
  <c r="D2100" i="7" a="1"/>
  <c r="AE2813" i="1" a="1"/>
  <c r="AE1823" i="1" a="1"/>
  <c r="AI1702" i="1" a="1"/>
  <c r="AH2677" i="1" a="1"/>
  <c r="AE1831" i="1" a="1"/>
  <c r="AI2665" i="1" a="1"/>
  <c r="AH1033" i="1" a="1"/>
  <c r="X419" i="1" a="1"/>
  <c r="AD2308" i="1" a="1"/>
  <c r="D67" i="7" a="1"/>
  <c r="AH2578" i="1" a="1"/>
  <c r="AD186" i="1" a="1"/>
  <c r="X1030" i="1" a="1"/>
  <c r="D531" i="7" a="1"/>
  <c r="AI1016" i="1" a="1"/>
  <c r="AH1242" i="1" a="1"/>
  <c r="AH3249" i="1" a="1"/>
  <c r="AH2625" i="1" a="1"/>
  <c r="AI1764" i="1" a="1"/>
  <c r="X1970" i="1" a="1"/>
  <c r="AI2782" i="1" a="1"/>
  <c r="AI1255" i="1" a="1"/>
  <c r="AD1799" i="1" a="1"/>
  <c r="AE1545" i="1" a="1"/>
  <c r="AH2286" i="1" a="1"/>
  <c r="AI2743" i="1" a="1"/>
  <c r="AE1762" i="1" a="1"/>
  <c r="AI2397" i="1" a="1"/>
  <c r="AI1383" i="1" a="1"/>
  <c r="AH671" i="1" a="1"/>
  <c r="AI1402" i="1" a="1"/>
  <c r="AD2682" i="1" a="1"/>
  <c r="AH1129" i="1" a="1"/>
  <c r="X1686" i="1" a="1"/>
  <c r="AH2217" i="1" a="1"/>
  <c r="AD669" i="1" a="1"/>
  <c r="AI2944" i="1" a="1"/>
  <c r="AD2140" i="1" a="1"/>
  <c r="AE3243" i="1" a="1"/>
  <c r="AE3292" i="1" a="1"/>
  <c r="D433" i="7" a="1"/>
  <c r="X2004" i="1" a="1"/>
  <c r="D625" i="7" a="1"/>
  <c r="AE700" i="1" a="1"/>
  <c r="AD579" i="1" a="1"/>
  <c r="AH1985" i="1" a="1"/>
  <c r="AD885" i="1" a="1"/>
  <c r="D2788" i="7" a="1"/>
  <c r="AH2209" i="1" a="1"/>
  <c r="AD2867" i="1" a="1"/>
  <c r="D2912" i="7" a="1"/>
  <c r="AD2296" i="1" a="1"/>
  <c r="D2594" i="7" a="1"/>
  <c r="X2556" i="1" a="1"/>
  <c r="X195" i="1" a="1"/>
  <c r="AE237" i="1" a="1"/>
  <c r="AH1300" i="1" a="1"/>
  <c r="AI604" i="1" a="1"/>
  <c r="X2842" i="1" a="1"/>
  <c r="X1740" i="1" a="1"/>
  <c r="AD927" i="1" a="1"/>
  <c r="AI1993" i="1" a="1"/>
  <c r="D2443" i="7" a="1"/>
  <c r="D419" i="7" a="1"/>
  <c r="D1667" i="7" a="1"/>
  <c r="AE2856" i="1" a="1"/>
  <c r="AE3535" i="1" a="1"/>
  <c r="AE2264" i="1" a="1"/>
  <c r="AH341" i="1" a="1"/>
  <c r="X3581" i="1" a="1"/>
  <c r="AE1622" i="1" a="1"/>
  <c r="X3120" i="1" a="1"/>
  <c r="AE2999" i="1" a="1"/>
  <c r="X3518" i="1" a="1"/>
  <c r="AD2313" i="1" a="1"/>
  <c r="AE421" i="1" a="1"/>
  <c r="X2576" i="1" a="1"/>
  <c r="X1135" i="1" a="1"/>
  <c r="X1601" i="1" a="1"/>
  <c r="X3183" i="1" a="1"/>
  <c r="AI158" i="1" a="1"/>
  <c r="X940" i="1" a="1"/>
  <c r="X380" i="1" a="1"/>
  <c r="X255" i="1" a="1"/>
  <c r="AD376" i="1" a="1"/>
  <c r="AE2609" i="1" a="1"/>
  <c r="AD1349" i="1" a="1"/>
  <c r="X3354" i="1" a="1"/>
  <c r="AE1289" i="1" a="1"/>
  <c r="AD978" i="1" a="1"/>
  <c r="AD3270" i="1" a="1"/>
  <c r="AI1902" i="1" a="1"/>
  <c r="AE703" i="1" a="1"/>
  <c r="AE1621" i="1" a="1"/>
  <c r="X3043" i="1" a="1"/>
  <c r="AI215" i="1" a="1"/>
  <c r="AE2720" i="1" a="1"/>
  <c r="AD1795" i="1" a="1"/>
  <c r="AI1631" i="1" a="1"/>
  <c r="AH749" i="1" a="1"/>
  <c r="D1374" i="7" a="1"/>
  <c r="AH2871" i="1" a="1"/>
  <c r="X232" i="1" a="1"/>
  <c r="D943" i="7" a="1"/>
  <c r="D2678" i="7" a="1"/>
  <c r="AH794" i="1" a="1"/>
  <c r="X238" i="1" a="1"/>
  <c r="AH3104" i="1" a="1"/>
  <c r="AE623" i="1" a="1"/>
  <c r="X1815" i="1" a="1"/>
  <c r="AH3275" i="1" a="1"/>
  <c r="X3050" i="1" a="1"/>
  <c r="AI1274" i="1" a="1"/>
  <c r="AE410" i="1" a="1"/>
  <c r="AD744" i="1" a="1"/>
  <c r="AD1573" i="1" a="1"/>
  <c r="AE629" i="1" a="1"/>
  <c r="X1558" i="1" a="1"/>
  <c r="X3465" i="1" a="1"/>
  <c r="X3336" i="1" a="1"/>
  <c r="AH3033" i="1" a="1"/>
  <c r="AI1796" i="1" a="1"/>
  <c r="X561" i="1" a="1"/>
  <c r="AD3136" i="1" a="1"/>
  <c r="AD2299" i="1" a="1"/>
  <c r="D688" i="7" a="1"/>
  <c r="AE344" i="1" a="1"/>
  <c r="AD2240" i="1" a="1"/>
  <c r="AI867" i="1" a="1"/>
  <c r="D2234" i="7" a="1"/>
  <c r="AI841" i="1" a="1"/>
  <c r="X1281" i="1" a="1"/>
  <c r="AH1619" i="1" a="1"/>
  <c r="AE1179" i="1" a="1"/>
  <c r="X283" i="1" a="1"/>
  <c r="D218" i="7" a="1"/>
  <c r="AH247" i="1" a="1"/>
  <c r="AD2934" i="1" a="1"/>
  <c r="AI1578" i="1" a="1"/>
  <c r="AI2850" i="1" a="1"/>
  <c r="X2610" i="1" a="1"/>
  <c r="AE2129" i="1" a="1"/>
  <c r="AI2115" i="1" a="1"/>
  <c r="D2822" i="7" a="1"/>
  <c r="AE667" i="1" a="1"/>
  <c r="AI1627" i="1" a="1"/>
  <c r="AI416" i="1" a="1"/>
  <c r="AI1095" i="1" a="1"/>
  <c r="AE2361" i="1" a="1"/>
  <c r="AH1116" i="1" a="1"/>
  <c r="AI1772" i="1" a="1"/>
  <c r="X2580" i="1" a="1"/>
  <c r="AH2819" i="1" a="1"/>
  <c r="AD2191" i="1" a="1"/>
  <c r="AH583" i="1" a="1"/>
  <c r="AI915" i="1" a="1"/>
  <c r="AI2902" i="1" a="1"/>
  <c r="AH508" i="1" a="1"/>
  <c r="X660" i="1" a="1"/>
  <c r="AE442" i="1" a="1"/>
  <c r="AI2600" i="1" a="1"/>
  <c r="AD1900" i="1" a="1"/>
  <c r="X1425" i="1" a="1"/>
  <c r="X1619" i="1" a="1"/>
  <c r="AE1565" i="1" a="1"/>
  <c r="AD1768" i="1" a="1"/>
  <c r="AD886" i="1" a="1"/>
  <c r="AE3442" i="1" a="1"/>
  <c r="AH3205" i="1" a="1"/>
  <c r="AD1856" i="1" a="1"/>
  <c r="AH1003" i="1" a="1"/>
  <c r="AD1202" i="1" a="1"/>
  <c r="AE1671" i="1" a="1"/>
  <c r="X2077" i="1" a="1"/>
  <c r="AD3056" i="1" a="1"/>
  <c r="D411" i="7" a="1"/>
  <c r="AI1314" i="1" a="1"/>
  <c r="AH2423" i="1" a="1"/>
  <c r="AI1765" i="1" a="1"/>
  <c r="AH1727" i="1" a="1"/>
  <c r="AI200" i="1" a="1"/>
  <c r="D697" i="7" a="1"/>
  <c r="AI2310" i="1" a="1"/>
  <c r="AE3066" i="1" a="1"/>
  <c r="X2083" i="1" a="1"/>
  <c r="AE460" i="1" a="1"/>
  <c r="AE1388" i="1" a="1"/>
  <c r="D2208" i="7" a="1"/>
  <c r="D2343" i="7" a="1"/>
  <c r="AD830" i="1" a="1"/>
  <c r="X595" i="1" a="1"/>
  <c r="AD1326" i="1" a="1"/>
  <c r="AD332" i="1" a="1"/>
  <c r="D2691" i="7" a="1"/>
  <c r="AD315" i="1" a="1"/>
  <c r="AI2404" i="1" a="1"/>
  <c r="AH1244" i="1" a="1"/>
  <c r="AD2823" i="1" a="1"/>
  <c r="AD2130" i="1" a="1"/>
  <c r="X2451" i="1" a="1"/>
  <c r="X2256" i="1" a="1"/>
  <c r="AH306" i="1" a="1"/>
  <c r="X2956" i="1" a="1"/>
  <c r="X2930" i="1" a="1"/>
  <c r="D2645" i="7" a="1"/>
  <c r="D3018" i="7" a="1"/>
  <c r="AH2359" i="1" a="1"/>
  <c r="AD1977" i="1" a="1"/>
  <c r="AH2696" i="1" a="1"/>
  <c r="AD454" i="1" a="1"/>
  <c r="AH930" i="1" a="1"/>
  <c r="AE3362" i="1" a="1"/>
  <c r="AD2356" i="1" a="1"/>
  <c r="AD2270" i="1" a="1"/>
  <c r="AH3152" i="1" a="1"/>
  <c r="AH879" i="1" a="1"/>
  <c r="X2614" i="1" a="1"/>
  <c r="D737" i="7" a="1"/>
  <c r="AI2661" i="1" a="1"/>
  <c r="AD3486" i="1" a="1"/>
  <c r="AE1269" i="1" a="1"/>
  <c r="AI2589" i="1" a="1"/>
  <c r="AH1513" i="1" a="1"/>
  <c r="AH1675" i="1" a="1"/>
  <c r="AI3405" i="1" a="1"/>
  <c r="AD484" i="1" a="1"/>
  <c r="D2464" i="7" a="1"/>
  <c r="AI1234" i="1" a="1"/>
  <c r="AE561" i="1" a="1"/>
  <c r="X2029" i="1" a="1"/>
  <c r="AE558" i="1" a="1"/>
  <c r="AI3246" i="1" a="1"/>
  <c r="X3114" i="1" a="1"/>
  <c r="D2108" i="7" a="1"/>
  <c r="AE3236" i="1" a="1"/>
  <c r="X1985" i="1" a="1"/>
  <c r="AI1751" i="1" a="1"/>
  <c r="AI2139" i="1" a="1"/>
  <c r="AD3382" i="1" a="1"/>
  <c r="AH2980" i="1" a="1"/>
  <c r="AD2355" i="1" a="1"/>
  <c r="AE2706" i="1" a="1"/>
  <c r="AD1981" i="1" a="1"/>
  <c r="AI3073" i="1" a="1"/>
  <c r="AI2810" i="1" a="1"/>
  <c r="AE964" i="1" a="1"/>
  <c r="X1304" i="1" a="1"/>
  <c r="AI2275" i="1" a="1"/>
  <c r="X640" i="1" a="1"/>
  <c r="AE549" i="1" a="1"/>
  <c r="X3158" i="1" a="1"/>
  <c r="AD3574" i="1" a="1"/>
  <c r="AD1849" i="1" a="1"/>
  <c r="X641" i="1" a="1"/>
  <c r="AE281" i="1" a="1"/>
  <c r="AE2017" i="1" a="1"/>
  <c r="AE1700" i="1" a="1"/>
  <c r="X1209" i="1" a="1"/>
  <c r="AE1084" i="1" a="1"/>
  <c r="AE1804" i="1" a="1"/>
  <c r="AD1911" i="1" a="1"/>
  <c r="AH208" i="1" a="1"/>
  <c r="AD2876" i="1" a="1"/>
  <c r="AH2531" i="1" a="1"/>
  <c r="AI1733" i="1" a="1"/>
  <c r="AD1217" i="1" a="1"/>
  <c r="X1834" i="1" a="1"/>
  <c r="AI746" i="1" a="1"/>
  <c r="AD3218" i="1" a="1"/>
  <c r="AE592" i="1" a="1"/>
  <c r="D1849" i="7" a="1"/>
  <c r="D2600" i="7" a="1"/>
  <c r="X3550" i="1" a="1"/>
  <c r="X2861" i="1" a="1"/>
  <c r="AD355" i="1" a="1"/>
  <c r="D2623" i="7" a="1"/>
  <c r="AH1146" i="1" a="1"/>
  <c r="AD773" i="1" a="1"/>
  <c r="AH851" i="1" a="1"/>
  <c r="D2288" i="7" a="1"/>
  <c r="AE2685" i="1" a="1"/>
  <c r="AE633" i="1" a="1"/>
  <c r="AE3094" i="1" a="1"/>
  <c r="AH272" i="1" a="1"/>
  <c r="D1191" i="7" a="1"/>
  <c r="AE2438" i="1" a="1"/>
  <c r="AE3192" i="1" a="1"/>
  <c r="D1012" i="7" a="1"/>
  <c r="X2919" i="1" a="1"/>
  <c r="AD2269" i="1" a="1"/>
  <c r="AH3189" i="1" a="1"/>
  <c r="X1647" i="1" a="1"/>
  <c r="X3554" i="1" a="1"/>
  <c r="X759" i="1" a="1"/>
  <c r="AH2763" i="1" a="1"/>
  <c r="D491" i="7" a="1"/>
  <c r="X3486" i="1" a="1"/>
  <c r="D486" i="7" a="1"/>
  <c r="D2353" i="7" a="1"/>
  <c r="AD3470" i="1" a="1"/>
  <c r="AD1582" i="1" a="1"/>
  <c r="D1385" i="7" a="1"/>
  <c r="X2521" i="1" a="1"/>
  <c r="AE1930" i="1" a="1"/>
  <c r="AE3015" i="1" a="1"/>
  <c r="AI1721" i="1" a="1"/>
  <c r="AE404" i="1" a="1"/>
  <c r="AH2550" i="1" a="1"/>
  <c r="X884" i="1" a="1"/>
  <c r="AE142" i="1" a="1"/>
  <c r="AI1835" i="1" a="1"/>
  <c r="D1640" i="7" a="1"/>
  <c r="AD2281" i="1" a="1"/>
  <c r="AD1960" i="1" a="1"/>
  <c r="AH824" i="1" a="1"/>
  <c r="X2460" i="1" a="1"/>
  <c r="AH1595" i="1" a="1"/>
  <c r="D1928" i="7" a="1"/>
  <c r="D1911" i="7" a="1"/>
  <c r="X2615" i="1" a="1"/>
  <c r="D834" i="7" a="1"/>
  <c r="AI2943" i="1" a="1"/>
  <c r="AI3281" i="1" a="1"/>
  <c r="X1956" i="1" a="1"/>
  <c r="AD2647" i="1" a="1"/>
  <c r="AI630" i="1" a="1"/>
  <c r="D1420" i="7" a="1"/>
  <c r="D1573" i="7" a="1"/>
  <c r="AE3120" i="1" a="1"/>
  <c r="AE2003" i="1" a="1"/>
  <c r="D1873" i="7" a="1"/>
  <c r="D2056" i="7" a="1"/>
  <c r="X2328" i="1" a="1"/>
  <c r="AH431" i="1" a="1"/>
  <c r="AE1171" i="1" a="1"/>
  <c r="AD3234" i="1" a="1"/>
  <c r="AI188" i="1" a="1"/>
  <c r="AI2657" i="1" a="1"/>
  <c r="D2446" i="7" a="1"/>
  <c r="D1630" i="7" a="1"/>
  <c r="D1041" i="7" a="1"/>
  <c r="AH1834" i="1" a="1"/>
  <c r="X1519" i="1" a="1"/>
  <c r="AE2776" i="1" a="1"/>
  <c r="AE434" i="1" a="1"/>
  <c r="AI465" i="1" a="1"/>
  <c r="AH569" i="1" a="1"/>
  <c r="D1370" i="7" a="1"/>
  <c r="AE1576" i="1" a="1"/>
  <c r="AD561" i="1" a="1"/>
  <c r="D1526" i="7" a="1"/>
  <c r="AD3466" i="1" a="1"/>
  <c r="AE3182" i="1" a="1"/>
  <c r="AE729" i="1" a="1"/>
  <c r="AE3422" i="1" a="1"/>
  <c r="AH521" i="1" a="1"/>
  <c r="X758" i="1" a="1"/>
  <c r="D1548" i="7" a="1"/>
  <c r="AI2290" i="1" a="1"/>
  <c r="AE2837" i="1" a="1"/>
  <c r="X1366" i="1" a="1"/>
  <c r="AE3321" i="1" a="1"/>
  <c r="AI2470" i="1" a="1"/>
  <c r="AD3190" i="1" a="1"/>
  <c r="X714" i="1" a="1"/>
  <c r="AH194" i="1" a="1"/>
  <c r="AI3381" i="1" a="1"/>
  <c r="AI2181" i="1" a="1"/>
  <c r="X2564" i="1" a="1"/>
  <c r="AE3550" i="1" a="1"/>
  <c r="D2085" i="7" a="1"/>
  <c r="AH493" i="1" a="1"/>
  <c r="D2753" i="7" a="1"/>
  <c r="AE3462" i="1" a="1"/>
  <c r="AH1412" i="1" a="1"/>
  <c r="AD220" i="1" a="1"/>
  <c r="AH3420" i="1" a="1"/>
  <c r="AD2544" i="1" a="1"/>
  <c r="AD3191" i="1" a="1"/>
  <c r="X184" i="1" a="1"/>
  <c r="AH3482" i="1" a="1"/>
  <c r="AI1498" i="1" a="1"/>
  <c r="AH222" i="1" a="1"/>
  <c r="AI2640" i="1" a="1"/>
  <c r="AD2733" i="1" a="1"/>
  <c r="D2011" i="7" a="1"/>
  <c r="X1688" i="1" a="1"/>
  <c r="AE3090" i="1" a="1"/>
  <c r="AE1844" i="1" a="1"/>
  <c r="D2169" i="7" a="1"/>
  <c r="AE646" i="1" a="1"/>
  <c r="X987" i="1" a="1"/>
  <c r="AE3051" i="1" a="1"/>
  <c r="D2096" i="7" a="1"/>
  <c r="AE1644" i="1" a="1"/>
  <c r="AI3030" i="1" a="1"/>
  <c r="X3220" i="1" a="1"/>
  <c r="D1784" i="7" a="1"/>
  <c r="AD1576" i="1" a="1"/>
  <c r="AI2777" i="1" a="1"/>
  <c r="D1512" i="7" a="1"/>
  <c r="AI2441" i="1" a="1"/>
  <c r="AH3475" i="1" a="1"/>
  <c r="AI2526" i="1" a="1"/>
  <c r="AH1358" i="1" a="1"/>
  <c r="X1765" i="1" a="1"/>
  <c r="D2270" i="7" a="1"/>
  <c r="D1802" i="7" a="1"/>
  <c r="AI2823" i="1" a="1"/>
  <c r="AE1914" i="1" a="1"/>
  <c r="AD1737" i="1" a="1"/>
  <c r="AH2059" i="1" a="1"/>
  <c r="AI928" i="1" a="1"/>
  <c r="AE2217" i="1" a="1"/>
  <c r="AE692" i="1" a="1"/>
  <c r="D149" i="7" a="1"/>
  <c r="AI3231" i="1" a="1"/>
  <c r="X725" i="1" a="1"/>
  <c r="AD2941" i="1" a="1"/>
  <c r="X708" i="1" a="1"/>
  <c r="AI2789" i="1" a="1"/>
  <c r="AD2257" i="1" a="1"/>
  <c r="D42" i="7" a="1"/>
  <c r="D1651" i="7" a="1"/>
  <c r="AE1224" i="1" a="1"/>
  <c r="X3473" i="1" a="1"/>
  <c r="X2724" i="1" a="1"/>
  <c r="AE3503" i="1" a="1"/>
  <c r="X1261" i="1" a="1"/>
  <c r="AD2017" i="1" a="1"/>
  <c r="AD2961" i="1" a="1"/>
  <c r="D926" i="7" a="1"/>
  <c r="AE3299" i="1" a="1"/>
  <c r="AH1759" i="1" a="1"/>
  <c r="AI257" i="1" a="1"/>
  <c r="AH1047" i="1" a="1"/>
  <c r="X1370" i="1" a="1"/>
  <c r="X2719" i="1" a="1"/>
  <c r="AD2148" i="1" a="1"/>
  <c r="AE2263" i="1" a="1"/>
  <c r="AD672" i="1" a="1"/>
  <c r="AI2049" i="1" a="1"/>
  <c r="AH3171" i="1" a="1"/>
  <c r="AI1459" i="1" a="1"/>
  <c r="AE418" i="1" a="1"/>
  <c r="X2258" i="1" a="1"/>
  <c r="AE2869" i="1" a="1"/>
  <c r="AH2426" i="1" a="1"/>
  <c r="AI2626" i="1" a="1"/>
  <c r="AI2366" i="1" a="1"/>
  <c r="AH345" i="1" a="1"/>
  <c r="AD3021" i="1" a="1"/>
  <c r="AE3556" i="1" a="1"/>
  <c r="AD3227" i="1" a="1"/>
  <c r="AE1181" i="1" a="1"/>
  <c r="AI3470" i="1" a="1"/>
  <c r="AI516" i="1" a="1"/>
  <c r="D225" i="7" a="1"/>
  <c r="AI3581" i="1" a="1"/>
  <c r="AD2625" i="1" a="1"/>
  <c r="AD3084" i="1" a="1"/>
  <c r="AH329" i="1" a="1"/>
  <c r="AH2988" i="1" a="1"/>
  <c r="AI3561" i="1" a="1"/>
  <c r="X1067" i="1" a="1"/>
  <c r="X1685" i="1" a="1"/>
  <c r="X675" i="1" a="1"/>
  <c r="AD681" i="1" a="1"/>
  <c r="D1592" i="7" a="1"/>
  <c r="AI3097" i="1" a="1"/>
  <c r="AE2430" i="1" a="1"/>
  <c r="D2294" i="7" a="1"/>
  <c r="AH1276" i="1" a="1"/>
  <c r="X817" i="1" a="1"/>
  <c r="D2103" i="7" a="1"/>
  <c r="AH1865" i="1" a="1"/>
  <c r="AD1668" i="1" a="1"/>
  <c r="AH1607" i="1" a="1"/>
  <c r="AI3208" i="1" a="1"/>
  <c r="AE3325" i="1" a="1"/>
  <c r="AH2971" i="1" a="1"/>
  <c r="AI1284" i="1" a="1"/>
  <c r="X3502" i="1" a="1"/>
  <c r="AD2627" i="1" a="1"/>
  <c r="D107" i="7" a="1"/>
  <c r="AD250" i="1" a="1"/>
  <c r="D2273" i="7" a="1"/>
  <c r="AH697" i="1" a="1"/>
  <c r="AD3294" i="1" a="1"/>
  <c r="AD900" i="1" a="1"/>
  <c r="AH1991" i="1" a="1"/>
  <c r="AH1972" i="1" a="1"/>
  <c r="X608" i="1" a="1"/>
  <c r="AD2520" i="1" a="1"/>
  <c r="AI2324" i="1" a="1"/>
  <c r="X1305" i="1" a="1"/>
  <c r="AI1015" i="1" a="1"/>
  <c r="AE3111" i="1" a="1"/>
  <c r="AH2224" i="1" a="1"/>
  <c r="D2106" i="7" a="1"/>
  <c r="X1906" i="1" a="1"/>
  <c r="AH441" i="1" a="1"/>
  <c r="AH1704" i="1" a="1"/>
  <c r="AI1932" i="1" a="1"/>
  <c r="AE2400" i="1" a="1"/>
  <c r="D1586" i="7" a="1"/>
  <c r="AD3376" i="1" a="1"/>
  <c r="X2853" i="1" a="1"/>
  <c r="AD482" i="1" a="1"/>
  <c r="AH2689" i="1" a="1"/>
  <c r="AD1405" i="1" a="1"/>
  <c r="AI2662" i="1" a="1"/>
  <c r="X3474" i="1" a="1"/>
  <c r="AD2954" i="1" a="1"/>
  <c r="AE607" i="1" a="1"/>
  <c r="AE3396" i="1" a="1"/>
  <c r="D465" i="7" a="1"/>
  <c r="AD1688" i="1" a="1"/>
  <c r="AH1612" i="1" a="1"/>
  <c r="AE3216" i="1" a="1"/>
  <c r="AH1993" i="1" a="1"/>
  <c r="AI2716" i="1" a="1"/>
  <c r="AH1788" i="1" a="1"/>
  <c r="AE2977" i="1" a="1"/>
  <c r="D934" i="7" a="1"/>
  <c r="AI1998" i="1" a="1"/>
  <c r="AE487" i="1" a="1"/>
  <c r="D845" i="7" a="1"/>
  <c r="AI2983" i="1" a="1"/>
  <c r="D858" i="7" a="1"/>
  <c r="AH3079" i="1" a="1"/>
  <c r="X1096" i="1" a="1"/>
  <c r="AI1906" i="1" a="1"/>
  <c r="AE2433" i="1" a="1"/>
  <c r="D1062" i="7" a="1"/>
  <c r="AI2840" i="1" a="1"/>
  <c r="D2087" i="7" a="1"/>
  <c r="AD316" i="1" a="1"/>
  <c r="X810" i="1" a="1"/>
  <c r="AH1735" i="1" a="1"/>
  <c r="D1502" i="7" a="1"/>
  <c r="AD3003" i="1" a="1"/>
  <c r="X2312" i="1" a="1"/>
  <c r="AE1674" i="1" a="1"/>
  <c r="AI2055" i="1" a="1"/>
  <c r="X3227" i="1" a="1"/>
  <c r="D2551" i="7" a="1"/>
  <c r="D2548" i="7" a="1"/>
  <c r="D427" i="7" a="1"/>
  <c r="AD1971" i="1" a="1"/>
  <c r="X3511" i="1" a="1"/>
  <c r="AD888" i="1" a="1"/>
  <c r="AD1513" i="1" a="1"/>
  <c r="AD1567" i="1" a="1"/>
  <c r="AD916" i="1" a="1"/>
  <c r="X1189" i="1" a="1"/>
  <c r="X273" i="1" a="1"/>
  <c r="X3381" i="1" a="1"/>
  <c r="AI2773" i="1" a="1"/>
  <c r="AD1372" i="1" a="1"/>
  <c r="AE769" i="1" a="1"/>
  <c r="AD1143" i="1" a="1"/>
  <c r="D2272" i="7" a="1"/>
  <c r="AI1974" i="1" a="1"/>
  <c r="D2216" i="7" a="1"/>
  <c r="AD559" i="1" a="1"/>
  <c r="X134" i="1" a="1"/>
  <c r="D1106" i="7" a="1"/>
  <c r="D2258" i="7" a="1"/>
  <c r="AE756" i="1" a="1"/>
  <c r="D2997" i="7" a="1"/>
  <c r="AH2192" i="1" a="1"/>
  <c r="D1078" i="7" a="1"/>
  <c r="D413" i="7" a="1"/>
  <c r="AE748" i="1" a="1"/>
  <c r="AE1605" i="1" a="1"/>
  <c r="AH2835" i="1" a="1"/>
  <c r="AE1668" i="1" a="1"/>
  <c r="AI1699" i="1" a="1"/>
  <c r="AI1725" i="1" a="1"/>
  <c r="AH1867" i="1" a="1"/>
  <c r="AI1417" i="1" a="1"/>
  <c r="AD3536" i="1" a="1"/>
  <c r="AE731" i="1" a="1"/>
  <c r="X387" i="1" a="1"/>
  <c r="AD1289" i="1" a="1"/>
  <c r="X2559" i="1" a="1"/>
  <c r="AD2163" i="1" a="1"/>
  <c r="X410" i="1" a="1"/>
  <c r="D2121" i="7" a="1"/>
  <c r="X1121" i="1" a="1"/>
  <c r="AD3434" i="1" a="1"/>
  <c r="D454" i="7" a="1"/>
  <c r="AE1000" i="1" a="1"/>
  <c r="AD2666" i="1" a="1"/>
  <c r="AI2920" i="1" a="1"/>
  <c r="AH2713" i="1" a="1"/>
  <c r="D1571" i="7" a="1"/>
  <c r="AD3099" i="1" a="1"/>
  <c r="AD3033" i="1" a="1"/>
  <c r="AH2527" i="1" a="1"/>
  <c r="X2174" i="1" a="1"/>
  <c r="AI2408" i="1" a="1"/>
  <c r="AD1126" i="1" a="1"/>
  <c r="D1694" i="7" a="1"/>
  <c r="AI3333" i="1" a="1"/>
  <c r="AI3527" i="1" a="1"/>
  <c r="AD2158" i="1" a="1"/>
  <c r="AE2370" i="1" a="1"/>
  <c r="AI1692" i="1" a="1"/>
  <c r="AE144" i="1" a="1"/>
  <c r="AD1296" i="1" a="1"/>
  <c r="X2637" i="1" a="1"/>
  <c r="AI2344" i="1" a="1"/>
  <c r="X856" i="1" a="1"/>
  <c r="AD3283" i="1" a="1"/>
  <c r="AE2449" i="1" a="1"/>
  <c r="AE1567" i="1" a="1"/>
  <c r="X2054" i="1" a="1"/>
  <c r="AD1474" i="1" a="1"/>
  <c r="AH410" i="1" a="1"/>
  <c r="AI331" i="1" a="1"/>
  <c r="AH1464" i="1" a="1"/>
  <c r="D605" i="7" a="1"/>
  <c r="X2497" i="1" a="1"/>
  <c r="AH298" i="1" a="1"/>
  <c r="D2888" i="7" a="1"/>
  <c r="AD311" i="1" a="1"/>
  <c r="AI2130" i="1" a="1"/>
  <c r="D2005" i="7" a="1"/>
  <c r="AI1239" i="1" a="1"/>
  <c r="AD3109" i="1" a="1"/>
  <c r="AI1479" i="1" a="1"/>
  <c r="X3161" i="1" a="1"/>
  <c r="X989" i="1" a="1"/>
  <c r="X3367" i="1" a="1"/>
  <c r="X2094" i="1" a="1"/>
  <c r="AI2720" i="1" a="1"/>
  <c r="X1832" i="1" a="1"/>
  <c r="AD465" i="1" a="1"/>
  <c r="X3291" i="1" a="1"/>
  <c r="AD373" i="1" a="1"/>
  <c r="AD196" i="1" a="1"/>
  <c r="X416" i="1" a="1"/>
  <c r="AH2319" i="1" a="1"/>
  <c r="AH1270" i="1" a="1"/>
  <c r="AD3014" i="1" a="1"/>
  <c r="AD1303" i="1" a="1"/>
  <c r="AE2182" i="1" a="1"/>
  <c r="AE1932" i="1" a="1"/>
  <c r="X3124" i="1" a="1"/>
  <c r="AE2504" i="1" a="1"/>
  <c r="X2688" i="1" a="1"/>
  <c r="AH1701" i="1" a="1"/>
  <c r="D1402" i="7" a="1"/>
  <c r="AE1313" i="1" a="1"/>
  <c r="AE3110" i="1" a="1"/>
  <c r="AD2154" i="1" a="1"/>
  <c r="X1072" i="1" a="1"/>
  <c r="AD3066" i="1" a="1"/>
  <c r="AD3322" i="1" a="1"/>
  <c r="AE528" i="1" a="1"/>
  <c r="AH927" i="1" a="1"/>
  <c r="AE3370" i="1" a="1"/>
  <c r="D2285" i="7" a="1"/>
  <c r="AI2415" i="1" a="1"/>
  <c r="X2943" i="1" a="1"/>
  <c r="AI801" i="1" a="1"/>
  <c r="AI3045" i="1" a="1"/>
  <c r="X2383" i="1" a="1"/>
  <c r="AH1726" i="1" a="1"/>
  <c r="AI332" i="1" a="1"/>
  <c r="AD643" i="1" a="1"/>
  <c r="AE2818" i="1" a="1"/>
  <c r="AE988" i="1" a="1"/>
  <c r="AE213" i="1" a="1"/>
  <c r="D907" i="7" a="1"/>
  <c r="X2107" i="1" a="1"/>
  <c r="X2165" i="1" a="1"/>
  <c r="AH1705" i="1" a="1"/>
  <c r="AH1227" i="1" a="1"/>
  <c r="D1520" i="7" a="1"/>
  <c r="D2014" i="7" a="1"/>
  <c r="AI3422" i="1" a="1"/>
  <c r="X2803" i="1" a="1"/>
  <c r="AI3509" i="1" a="1"/>
  <c r="D1170" i="7" a="1"/>
  <c r="AI2355" i="1" a="1"/>
  <c r="AD864" i="1" a="1"/>
  <c r="D1051" i="7" a="1"/>
  <c r="AE892" i="1" a="1"/>
  <c r="AE2232" i="1" a="1"/>
  <c r="D1984" i="7" a="1"/>
  <c r="D1219" i="7" a="1"/>
  <c r="X1547" i="1" a="1"/>
  <c r="AH489" i="1" a="1"/>
  <c r="AI657" i="1" a="1"/>
  <c r="AH2617" i="1" a="1"/>
  <c r="AI1914" i="1" a="1"/>
  <c r="AI1041" i="1" a="1"/>
  <c r="D2850" i="7" a="1"/>
  <c r="AH3357" i="1" a="1"/>
  <c r="AD2409" i="1" a="1"/>
  <c r="AD2136" i="1" a="1"/>
  <c r="AD2186" i="1" a="1"/>
  <c r="AD1441" i="1" a="1"/>
  <c r="AD257" i="1" a="1"/>
  <c r="D971" i="7" a="1"/>
  <c r="AH162" i="1" a="1"/>
  <c r="AD1577" i="1" a="1"/>
  <c r="AD1986" i="1" a="1"/>
  <c r="AD2753" i="1" a="1"/>
  <c r="D1324" i="7" a="1"/>
  <c r="D2759" i="7" a="1"/>
  <c r="AI2240" i="1" a="1"/>
  <c r="X487" i="1" a="1"/>
  <c r="X566" i="1" a="1"/>
  <c r="AI2378" i="1" a="1"/>
  <c r="X505" i="1" a="1"/>
  <c r="X2500" i="1" a="1"/>
  <c r="AH2438" i="1" a="1"/>
  <c r="X2250" i="1" a="1"/>
  <c r="D2134" i="7" a="1"/>
  <c r="AE3563" i="1" a="1"/>
  <c r="AD3012" i="1" a="1"/>
  <c r="AE930" i="1" a="1"/>
  <c r="D2284" i="7" a="1"/>
  <c r="AE1673" i="1" a="1"/>
  <c r="AH2306" i="1" a="1"/>
  <c r="AH1253" i="1" a="1"/>
  <c r="AD767" i="1" a="1"/>
  <c r="AI1618" i="1" a="1"/>
  <c r="D1037" i="7" a="1"/>
  <c r="D366" i="7" a="1"/>
  <c r="AE211" i="1" a="1"/>
  <c r="AI1716" i="1" a="1"/>
  <c r="AH982" i="1" a="1"/>
  <c r="AH1474" i="1" a="1"/>
  <c r="D1721" i="7" a="1"/>
  <c r="AE1658" i="1" a="1"/>
  <c r="AD2971" i="1" a="1"/>
  <c r="AI1606" i="1" a="1"/>
  <c r="AI1386" i="1" a="1"/>
  <c r="AH901" i="1" a="1"/>
  <c r="X2039" i="1" a="1"/>
  <c r="AE1954" i="1" a="1"/>
  <c r="AE1995" i="1" a="1"/>
  <c r="AE166" i="1" a="1"/>
  <c r="AE1488" i="1" a="1"/>
  <c r="D2454" i="7" a="1"/>
  <c r="X1585" i="1" a="1"/>
  <c r="X2424" i="1" a="1"/>
  <c r="AE754" i="1" a="1"/>
  <c r="AD2529" i="1" a="1"/>
  <c r="AH3547" i="1" a="1"/>
  <c r="AI159" i="1" a="1"/>
  <c r="AI1363" i="1" a="1"/>
  <c r="D581" i="7" a="1"/>
  <c r="D2184" i="7" a="1"/>
  <c r="AH2952" i="1" a="1"/>
  <c r="D1634" i="7" a="1"/>
  <c r="D942" i="7" a="1"/>
  <c r="D3007" i="7" a="1"/>
  <c r="AD1318" i="1" a="1"/>
  <c r="AE763" i="1" a="1"/>
  <c r="AE916" i="1" a="1"/>
  <c r="AH1881" i="1" a="1"/>
  <c r="D407" i="7" a="1"/>
  <c r="AI2200" i="1" a="1"/>
  <c r="X1786" i="1" a="1"/>
  <c r="AH2886" i="1" a="1"/>
  <c r="X1235" i="1" a="1"/>
  <c r="X1011" i="1" a="1"/>
  <c r="AD1150" i="1" a="1"/>
  <c r="AE1180" i="1" a="1"/>
  <c r="X3149" i="1" a="1"/>
  <c r="D1091" i="7" a="1"/>
  <c r="AE2917" i="1" a="1"/>
  <c r="AD2654" i="1" a="1"/>
  <c r="D2021" i="7" a="1"/>
  <c r="X730" i="1" a="1"/>
  <c r="X2052" i="1" a="1"/>
  <c r="AD1270" i="1" a="1"/>
  <c r="AH1348" i="1" a="1"/>
  <c r="AD1659" i="1" a="1"/>
  <c r="D2640" i="7" a="1"/>
  <c r="AH250" i="1" a="1"/>
  <c r="AH2638" i="1" a="1"/>
  <c r="AE2947" i="1" a="1"/>
  <c r="X1201" i="1" a="1"/>
  <c r="AD3329" i="1" a="1"/>
  <c r="X2526" i="1" a="1"/>
  <c r="AD3566" i="1" a="1"/>
  <c r="AE1106" i="1" a="1"/>
  <c r="AE2561" i="1" a="1"/>
  <c r="AH2285" i="1" a="1"/>
  <c r="AH1924" i="1" a="1"/>
  <c r="AE2640" i="1" a="1"/>
  <c r="AD1570" i="1" a="1"/>
  <c r="D169" i="7" a="1"/>
  <c r="AH415" i="1" a="1"/>
  <c r="X1398" i="1" a="1"/>
  <c r="AE476" i="1" a="1"/>
  <c r="AD2582" i="1" a="1"/>
  <c r="AE290" i="1" a="1"/>
  <c r="AE3463" i="1" a="1"/>
  <c r="AD2183" i="1" a="1"/>
  <c r="X3171" i="1" a="1"/>
  <c r="AD2594" i="1" a="1"/>
  <c r="X2891" i="1" a="1"/>
  <c r="AI2082" i="1" a="1"/>
  <c r="AE1369" i="1" a="1"/>
  <c r="X768" i="1" a="1"/>
  <c r="AH2278" i="1" a="1"/>
  <c r="AI138" i="1" a="1"/>
  <c r="AI3375" i="1" a="1"/>
  <c r="D2797" i="7" a="1"/>
  <c r="AD313" i="1" a="1"/>
  <c r="AE370" i="1" a="1"/>
  <c r="AE1139" i="1" a="1"/>
  <c r="AD3088" i="1" a="1"/>
  <c r="AI2016" i="1" a="1"/>
  <c r="AE1400" i="1" a="1"/>
  <c r="AH2588" i="1" a="1"/>
  <c r="X391" i="1" a="1"/>
  <c r="AD1454" i="1" a="1"/>
  <c r="AI2221" i="1" a="1"/>
  <c r="AI2077" i="1" a="1"/>
  <c r="X2259" i="1" a="1"/>
  <c r="AH893" i="1" a="1"/>
  <c r="AI816" i="1" a="1"/>
  <c r="AE746" i="1" a="1"/>
  <c r="D1460" i="7" a="1"/>
  <c r="D805" i="7" a="1"/>
  <c r="D462" i="7" a="1"/>
  <c r="X2517" i="1" a="1"/>
  <c r="AI605" i="1" a="1"/>
  <c r="D51" i="7" a="1"/>
  <c r="AD3493" i="1" a="1"/>
  <c r="D227" i="7" a="1"/>
  <c r="D968" i="7" a="1"/>
  <c r="AI369" i="1" a="1"/>
  <c r="AD3139" i="1" a="1"/>
  <c r="AI2721" i="1" a="1"/>
  <c r="AE1877" i="1" a="1"/>
  <c r="D2301" i="7" a="1"/>
  <c r="AH2918" i="1" a="1"/>
  <c r="X3408" i="1" a="1"/>
  <c r="AI3577" i="1" a="1"/>
  <c r="AD1861" i="1" a="1"/>
  <c r="AD656" i="1" a="1"/>
  <c r="AI1783" i="1" a="1"/>
  <c r="AE3432" i="1" a="1"/>
  <c r="D2826" i="7" a="1"/>
  <c r="D706" i="7" a="1"/>
  <c r="AE1122" i="1" a="1"/>
  <c r="D408" i="7" a="1"/>
  <c r="AI1242" i="1" a="1"/>
  <c r="AH1600" i="1" a="1"/>
  <c r="AH3472" i="1" a="1"/>
  <c r="X2435" i="1" a="1"/>
  <c r="AD1752" i="1" a="1"/>
  <c r="AI3079" i="1" a="1"/>
  <c r="AD1878" i="1" a="1"/>
  <c r="AI1385" i="1" a="1"/>
  <c r="D1362" i="7" a="1"/>
  <c r="D1924" i="7" a="1"/>
  <c r="AI3060" i="1" a="1"/>
  <c r="AI2332" i="1" a="1"/>
  <c r="AD160" i="1" a="1"/>
  <c r="AI290" i="1" a="1"/>
  <c r="AI1189" i="1" a="1"/>
  <c r="D2657" i="7" a="1"/>
  <c r="AE2800" i="1" a="1"/>
  <c r="D712" i="7" a="1"/>
  <c r="X3494" i="1" a="1"/>
  <c r="D1005" i="7" a="1"/>
  <c r="AI2736" i="1" a="1"/>
  <c r="AE1698" i="1" a="1"/>
  <c r="AI3443" i="1" a="1"/>
  <c r="D871" i="7" a="1"/>
  <c r="AD1881" i="1" a="1"/>
  <c r="D970" i="7" a="1"/>
  <c r="AD2690" i="1" a="1"/>
  <c r="X2426" i="1" a="1"/>
  <c r="AH2978" i="1" a="1"/>
  <c r="AH2196" i="1" a="1"/>
  <c r="X2412" i="1" a="1"/>
  <c r="AE2364" i="1" a="1"/>
  <c r="AI1233" i="1" a="1"/>
  <c r="AD3211" i="1" a="1"/>
  <c r="AE576" i="1" a="1"/>
  <c r="AD651" i="1" a="1"/>
  <c r="AD1595" i="1" a="1"/>
  <c r="AD1707" i="1" a="1"/>
  <c r="AH1997" i="1" a="1"/>
  <c r="AH2123" i="1" a="1"/>
  <c r="X1313" i="1" a="1"/>
  <c r="X2729" i="1" a="1"/>
  <c r="AI3021" i="1" a="1"/>
  <c r="AH3203" i="1" a="1"/>
  <c r="D893" i="7" a="1"/>
  <c r="AE206" i="1" a="1"/>
  <c r="X554" i="1" a="1"/>
  <c r="X1795" i="1" a="1"/>
  <c r="X1106" i="1" a="1"/>
  <c r="AE3465" i="1" a="1"/>
  <c r="AI1492" i="1" a="1"/>
  <c r="X2519" i="1" a="1"/>
  <c r="AD3347" i="1" a="1"/>
  <c r="D1132" i="7" a="1"/>
  <c r="AH2995" i="1" a="1"/>
  <c r="X1882" i="1" a="1"/>
  <c r="AI694" i="1" a="1"/>
  <c r="AD2762" i="1" a="1"/>
  <c r="AE388" i="1" a="1"/>
  <c r="X1742" i="1" a="1"/>
  <c r="D281" i="7" a="1"/>
  <c r="D843" i="7" a="1"/>
  <c r="AE655" i="1" a="1"/>
  <c r="D1146" i="7" a="1"/>
  <c r="D1277" i="7" a="1"/>
  <c r="AD1232" i="1" a="1"/>
  <c r="AE1793" i="1" a="1"/>
  <c r="AH2129" i="1" a="1"/>
  <c r="D1200" i="7" a="1"/>
  <c r="AI2237" i="1" a="1"/>
  <c r="AI2972" i="1" a="1"/>
  <c r="AE416" i="1" a="1"/>
  <c r="AE2748" i="1" a="1"/>
  <c r="AI3187" i="1" a="1"/>
  <c r="X1904" i="1" a="1"/>
  <c r="AD3212" i="1" a="1"/>
  <c r="AI344" i="1" a="1"/>
  <c r="X1399" i="1" a="1"/>
  <c r="AD382" i="1" a="1"/>
  <c r="X3313" i="1" a="1"/>
  <c r="AD2022" i="1" a="1"/>
  <c r="AE3033" i="1" a="1"/>
  <c r="D2638" i="7" a="1"/>
  <c r="AE2893" i="1" a="1"/>
  <c r="D456" i="7" a="1"/>
  <c r="AH2400" i="1" a="1"/>
  <c r="AE1088" i="1" a="1"/>
  <c r="AE3277" i="1" a="1"/>
  <c r="X790" i="1" a="1"/>
  <c r="D642" i="7" a="1"/>
  <c r="X1014" i="1" a="1"/>
  <c r="D1583" i="7" a="1"/>
  <c r="D1166" i="7" a="1"/>
  <c r="AH1750" i="1" a="1"/>
  <c r="AE2569" i="1" a="1"/>
  <c r="D897" i="7" a="1"/>
  <c r="X1226" i="1" a="1"/>
  <c r="AE231" i="1" a="1"/>
  <c r="D783" i="7" a="1"/>
  <c r="AD712" i="1" a="1"/>
  <c r="AD3463" i="1" a="1"/>
  <c r="AH614" i="1" a="1"/>
  <c r="AE2718" i="1" a="1"/>
  <c r="AD3174" i="1" a="1"/>
  <c r="AH1577" i="1" a="1"/>
  <c r="AE557" i="1" a="1"/>
  <c r="AH3354" i="1" a="1"/>
  <c r="AE3202" i="1" a="1"/>
  <c r="AH949" i="1" a="1"/>
  <c r="AH3408" i="1" a="1"/>
  <c r="AD394" i="1" a="1"/>
  <c r="AE1320" i="1" a="1"/>
  <c r="AH2343" i="1" a="1"/>
  <c r="AD3533" i="1" a="1"/>
  <c r="AD1276" i="1" a="1"/>
  <c r="AE758" i="1" a="1"/>
  <c r="AH838" i="1" a="1"/>
  <c r="D2039" i="7" a="1"/>
  <c r="D1468" i="7" a="1"/>
  <c r="AI2780" i="1" a="1"/>
  <c r="X3071" i="1" a="1"/>
  <c r="X1063" i="1" a="1"/>
  <c r="AH1309" i="1" a="1"/>
  <c r="AD2738" i="1" a="1"/>
  <c r="AD1434" i="1" a="1"/>
  <c r="AD1831" i="1" a="1"/>
  <c r="AI704" i="1" a="1"/>
  <c r="AD1671" i="1" a="1"/>
  <c r="AH1668" i="1" a="1"/>
  <c r="AD158" i="1" a="1"/>
  <c r="AE1651" i="1" a="1"/>
  <c r="AE2942" i="1" a="1"/>
  <c r="AE1607" i="1" a="1"/>
  <c r="AE238" i="1" a="1"/>
  <c r="AD3157" i="1" a="1"/>
  <c r="AE366" i="1" a="1"/>
  <c r="D2895" i="7" a="1"/>
  <c r="AD3206" i="1" a="1"/>
  <c r="AI1983" i="1" a="1"/>
  <c r="X2015" i="1" a="1"/>
  <c r="AI2416" i="1" a="1"/>
  <c r="AD2082" i="1" a="1"/>
  <c r="X1843" i="1" a="1"/>
  <c r="D709" i="7" a="1"/>
  <c r="D1796" i="7" a="1"/>
  <c r="AD1010" i="1" a="1"/>
  <c r="AI410" i="1" a="1"/>
  <c r="AE3541" i="1" a="1"/>
  <c r="AD2650" i="1" a="1"/>
  <c r="X1632" i="1" a="1"/>
  <c r="AD1608" i="1" a="1"/>
  <c r="AD377" i="1" a="1"/>
  <c r="X846" i="1" a="1"/>
  <c r="AI3039" i="1" a="1"/>
  <c r="AE1489" i="1" a="1"/>
  <c r="AE1495" i="1" a="1"/>
  <c r="AI168" i="1" a="1"/>
  <c r="AE474" i="1" a="1"/>
  <c r="D2844" i="7" a="1"/>
  <c r="AH1380" i="1" a="1"/>
  <c r="AI3472" i="1" a="1"/>
  <c r="X509" i="1" a="1"/>
  <c r="X3013" i="1" a="1"/>
  <c r="D768" i="7" a="1"/>
  <c r="X2022" i="1" a="1"/>
  <c r="D230" i="7" a="1"/>
  <c r="AH1897" i="1" a="1"/>
  <c r="D1875" i="7" a="1"/>
  <c r="D2373" i="7" a="1"/>
  <c r="AI2118" i="1" a="1"/>
  <c r="X485" i="1" a="1"/>
  <c r="AE251" i="1" a="1"/>
  <c r="X467" i="1" a="1"/>
  <c r="AH2005" i="1" a="1"/>
  <c r="D839" i="7" a="1"/>
  <c r="X938" i="1" a="1"/>
  <c r="AH531" i="1" a="1"/>
  <c r="X2240" i="1" a="1"/>
  <c r="AI875" i="1" a="1"/>
  <c r="AH312" i="1" a="1"/>
  <c r="AH3534" i="1" a="1"/>
  <c r="X447" i="1" a="1"/>
  <c r="AH670" i="1" a="1"/>
  <c r="AE3343" i="1" a="1"/>
  <c r="AD2749" i="1" a="1"/>
  <c r="X431" i="1" a="1"/>
  <c r="AE3045" i="1" a="1"/>
  <c r="AD2099" i="1" a="1"/>
  <c r="AE1252" i="1" a="1"/>
  <c r="AI230" i="1" a="1"/>
  <c r="AH739" i="1" a="1"/>
  <c r="AH378" i="1" a="1"/>
  <c r="AH1658" i="1" a="1"/>
  <c r="AI2935" i="1" a="1"/>
  <c r="X1033" i="1" a="1"/>
  <c r="AI1581" i="1" a="1"/>
  <c r="AD2495" i="1" a="1"/>
  <c r="AE530" i="1" a="1"/>
  <c r="D1273" i="7" a="1"/>
  <c r="AD1733" i="1" a="1"/>
  <c r="AI3259" i="1" a="1"/>
  <c r="AE2627" i="1" a="1"/>
  <c r="AD284" i="1" a="1"/>
  <c r="AE1220" i="1" a="1"/>
  <c r="AE338" i="1" a="1"/>
  <c r="AD2533" i="1" a="1"/>
  <c r="AD1754" i="1" a="1"/>
  <c r="AD1469" i="1" a="1"/>
  <c r="AD2568" i="1" a="1"/>
  <c r="AI1398" i="1" a="1"/>
  <c r="D2646" i="7" a="1"/>
  <c r="X2662" i="1" a="1"/>
  <c r="AE289" i="1" a="1"/>
  <c r="AI2069" i="1" a="1"/>
  <c r="X570" i="1" a="1"/>
  <c r="AI2693" i="1" a="1"/>
  <c r="AD285" i="1" a="1"/>
  <c r="AI406" i="1" a="1"/>
  <c r="AE591" i="1" a="1"/>
  <c r="AH1376" i="1" a="1"/>
  <c r="AD1189" i="1" a="1"/>
  <c r="X498" i="1" a="1"/>
  <c r="X1173" i="1" a="1"/>
  <c r="D584" i="7" a="1"/>
  <c r="D2899" i="7" a="1"/>
  <c r="D1122" i="7" a="1"/>
  <c r="AE1953" i="1" a="1"/>
  <c r="AE3205" i="1" a="1"/>
  <c r="AI2255" i="1" a="1"/>
  <c r="D1139" i="7" a="1"/>
  <c r="AH2661" i="1" a="1"/>
  <c r="D310" i="7" a="1"/>
  <c r="AE2416" i="1" a="1"/>
  <c r="AD3579" i="1" a="1"/>
  <c r="AH2051" i="1" a="1"/>
  <c r="D2199" i="7" a="1"/>
  <c r="AD1343" i="1" a="1"/>
  <c r="D730" i="7" a="1"/>
  <c r="AI1409" i="1" a="1"/>
  <c r="AE1751" i="1" a="1"/>
  <c r="AH3057" i="1" a="1"/>
  <c r="AE2526" i="1" a="1"/>
  <c r="X1177" i="1" a="1"/>
  <c r="AD473" i="1" a="1"/>
  <c r="X1760" i="1" a="1"/>
  <c r="AI1831" i="1" a="1"/>
  <c r="AD2508" i="1" a="1"/>
  <c r="X2851" i="1" a="1"/>
  <c r="X2219" i="1" a="1"/>
  <c r="AH1058" i="1" a="1"/>
  <c r="D2606" i="7" a="1"/>
  <c r="X1286" i="1" a="1"/>
  <c r="AE2383" i="1" a="1"/>
  <c r="AD3177" i="1" a="1"/>
  <c r="AD1730" i="1" a="1"/>
  <c r="AH278" i="1" a="1"/>
  <c r="AD2555" i="1" a="1"/>
  <c r="AD2008" i="1" a="1"/>
  <c r="AE1676" i="1" a="1"/>
  <c r="D2599" i="7" a="1"/>
  <c r="D1246" i="7" a="1"/>
  <c r="D2018" i="7" a="1"/>
  <c r="AI3068" i="1" a="1"/>
  <c r="AE3125" i="1" a="1"/>
  <c r="AI388" i="1" a="1"/>
  <c r="AE2415" i="1" a="1"/>
  <c r="X2649" i="1" a="1"/>
  <c r="X3275" i="1" a="1"/>
  <c r="X1625" i="1" a="1"/>
  <c r="AH866" i="1" a="1"/>
  <c r="AH1636" i="1" a="1"/>
  <c r="AD1315" i="1" a="1"/>
  <c r="AI2486" i="1" a="1"/>
  <c r="X2888" i="1" a="1"/>
  <c r="AE3230" i="1" a="1"/>
  <c r="AH2715" i="1" a="1"/>
  <c r="AE2573" i="1" a="1"/>
  <c r="X3095" i="1" a="1"/>
  <c r="D2839" i="7" a="1"/>
  <c r="D2720" i="7" a="1"/>
  <c r="AE2384" i="1" a="1"/>
  <c r="AE2421" i="1" a="1"/>
  <c r="AI2616" i="1" a="1"/>
  <c r="D2905" i="7" a="1"/>
  <c r="AE1108" i="1" a="1"/>
  <c r="D365" i="7" a="1"/>
  <c r="AD1335" i="1" a="1"/>
  <c r="AH2107" i="1" a="1"/>
  <c r="AE2135" i="1" a="1"/>
  <c r="D1323" i="7" a="1"/>
  <c r="AI1273" i="1" a="1"/>
  <c r="X3529" i="1" a="1"/>
  <c r="D941" i="7" a="1"/>
  <c r="D1457" i="7" a="1"/>
  <c r="AD2565" i="1" a="1"/>
  <c r="AE949" i="1" a="1"/>
  <c r="D2418" i="7" a="1"/>
  <c r="AH2379" i="1" a="1"/>
  <c r="AI1207" i="1" a="1"/>
  <c r="D165" i="7" a="1"/>
  <c r="AD2319" i="1" a="1"/>
  <c r="AE1672" i="1" a="1"/>
  <c r="AI2012" i="1" a="1"/>
  <c r="AI1444" i="1" a="1"/>
  <c r="AD1317" i="1" a="1"/>
  <c r="D2575" i="7" a="1"/>
  <c r="AH1391" i="1" a="1"/>
  <c r="AE1729" i="1" a="1"/>
  <c r="X3353" i="1" a="1"/>
  <c r="AD740" i="1" a="1"/>
  <c r="D224" i="7" a="1"/>
  <c r="X1783" i="1" a="1"/>
  <c r="X2584" i="1" a="1"/>
  <c r="AD2283" i="1" a="1"/>
  <c r="AD1154" i="1" a="1"/>
  <c r="AD3170" i="1" a="1"/>
  <c r="AI475" i="1" a="1"/>
  <c r="AE1502" i="1" a="1"/>
  <c r="AH2305" i="1" a="1"/>
  <c r="D2220" i="7" a="1"/>
  <c r="AH1399" i="1" a="1"/>
  <c r="AH1247" i="1" a="1"/>
  <c r="X2631" i="1" a="1"/>
  <c r="AD388" i="1" a="1"/>
  <c r="AE2932" i="1" a="1"/>
  <c r="X2130" i="1" a="1"/>
  <c r="D405" i="7" a="1"/>
  <c r="AE595" i="1" a="1"/>
  <c r="D2582" i="7" a="1"/>
  <c r="AE921" i="1" a="1"/>
  <c r="D1454" i="7" a="1"/>
  <c r="AD1482" i="1" a="1"/>
  <c r="AD2455" i="1" a="1"/>
  <c r="D2264" i="7" a="1"/>
  <c r="AI1403" i="1" a="1"/>
  <c r="D290" i="7" a="1"/>
  <c r="X2243" i="1" a="1"/>
  <c r="AE332" i="1" a="1"/>
  <c r="D637" i="7" a="1"/>
  <c r="AH2864" i="1" a="1"/>
  <c r="AE1631" i="1" a="1"/>
  <c r="AI397" i="1" a="1"/>
  <c r="AI1045" i="1" a="1"/>
  <c r="AE1467" i="1" a="1"/>
  <c r="D2231" i="7" a="1"/>
  <c r="D1817" i="7" a="1"/>
  <c r="X2062" i="1" a="1"/>
  <c r="AH2315" i="1" a="1"/>
  <c r="D1754" i="7" a="1"/>
  <c r="X1271" i="1" a="1"/>
  <c r="AD2373" i="1" a="1"/>
  <c r="X286" i="1" a="1"/>
  <c r="AI881" i="1" a="1"/>
  <c r="AI2894" i="1" a="1"/>
  <c r="AH746" i="1" a="1"/>
  <c r="D177" i="7" a="1"/>
  <c r="X2991" i="1" a="1"/>
  <c r="AD3208" i="1" a="1"/>
  <c r="AH1020" i="1" a="1"/>
  <c r="X3257" i="1" a="1"/>
  <c r="AE1042" i="1" a="1"/>
  <c r="AD730" i="1" a="1"/>
  <c r="D2520" i="7" a="1"/>
  <c r="AE2693" i="1" a="1"/>
  <c r="AI2802" i="1" a="1"/>
  <c r="AI2462" i="1" a="1"/>
  <c r="D1899" i="7" a="1"/>
  <c r="X3199" i="1" a="1"/>
  <c r="X1559" i="1" a="1"/>
  <c r="AH221" i="1" a="1"/>
  <c r="AE1535" i="1" a="1"/>
  <c r="AI244" i="1" a="1"/>
  <c r="D1274" i="7" a="1"/>
  <c r="AE3249" i="1" a="1"/>
  <c r="AI2485" i="1" a="1"/>
  <c r="AE496" i="1" a="1"/>
  <c r="X1250" i="1" a="1"/>
  <c r="AD2503" i="1" a="1"/>
  <c r="AI481" i="1" a="1"/>
  <c r="AH2421" i="1" a="1"/>
  <c r="AI1825" i="1" a="1"/>
  <c r="AI1894" i="1" a="1"/>
  <c r="X935" i="1" a="1"/>
  <c r="AE535" i="1" a="1"/>
  <c r="AI2119" i="1" a="1"/>
  <c r="X2370" i="1" a="1"/>
  <c r="AD2079" i="1" a="1"/>
  <c r="AH1955" i="1" a="1"/>
  <c r="D143" i="7" a="1"/>
  <c r="AE3093" i="1" a="1"/>
  <c r="AH3037" i="1" a="1"/>
  <c r="X3078" i="1" a="1"/>
  <c r="AD3235" i="1" a="1"/>
  <c r="X2579" i="1" a="1"/>
  <c r="AH2284" i="1" a="1"/>
  <c r="AE1454" i="1" a="1"/>
  <c r="AE2922" i="1" a="1"/>
  <c r="AD2624" i="1" a="1"/>
  <c r="AI1996" i="1" a="1"/>
  <c r="X1987" i="1" a="1"/>
  <c r="AD2201" i="1" a="1"/>
  <c r="X2825" i="1" a="1"/>
  <c r="AE1408" i="1" a="1"/>
  <c r="AD3027" i="1" a="1"/>
  <c r="AH777" i="1" a="1"/>
  <c r="X2726" i="1" a="1"/>
  <c r="D351" i="7" a="1"/>
  <c r="AE1190" i="1" a="1"/>
  <c r="AD1940" i="1" a="1"/>
  <c r="D1315" i="7" a="1"/>
  <c r="D50" i="7" a="1"/>
  <c r="AD3043" i="1" a="1"/>
  <c r="X2625" i="1" a="1"/>
  <c r="AH2475" i="1" a="1"/>
  <c r="AE1068" i="1" a="1"/>
  <c r="AD150" i="1" a="1"/>
  <c r="X2962" i="1" a="1"/>
  <c r="AE627" i="1" a="1"/>
  <c r="AD1833" i="1" a="1"/>
  <c r="AH138" i="1" a="1"/>
  <c r="AI1867" i="1" a="1"/>
  <c r="AD2850" i="1" a="1"/>
  <c r="AH435" i="1" a="1"/>
  <c r="X1166" i="1" a="1"/>
  <c r="AD1616" i="1" a="1"/>
  <c r="AE2936" i="1" a="1"/>
  <c r="X3073" i="1" a="1"/>
  <c r="AE2446" i="1" a="1"/>
  <c r="AD837" i="1" a="1"/>
  <c r="AD1728" i="1" a="1"/>
  <c r="AH2785" i="1" a="1"/>
  <c r="AE678" i="1" a="1"/>
  <c r="AH690" i="1" a="1"/>
  <c r="AD2576" i="1" a="1"/>
  <c r="AH943" i="1" a="1"/>
  <c r="AI2141" i="1" a="1"/>
  <c r="AH2330" i="1" a="1"/>
  <c r="X2751" i="1" a="1"/>
  <c r="AD948" i="1" a="1"/>
  <c r="AH2685" i="1" a="1"/>
  <c r="AI1754" i="1" a="1"/>
  <c r="AH3061" i="1" a="1"/>
  <c r="X3067" i="1" a="1"/>
  <c r="D2558" i="7" a="1"/>
  <c r="X1068" i="1" a="1"/>
  <c r="AD961" i="1" a="1"/>
  <c r="AI2340" i="1" a="1"/>
  <c r="AI2569" i="1" a="1"/>
  <c r="AE1988" i="1" a="1"/>
  <c r="X1881" i="1" a="1"/>
  <c r="AH2812" i="1" a="1"/>
  <c r="AE1936" i="1" a="1"/>
  <c r="AI3224" i="1" a="1"/>
  <c r="AD1341" i="1" a="1"/>
  <c r="D1181" i="7" a="1"/>
  <c r="D1706" i="7" a="1"/>
  <c r="AD1581" i="1" a="1"/>
  <c r="AD3200" i="1" a="1"/>
  <c r="AI2363" i="1" a="1"/>
  <c r="AD1446" i="1" a="1"/>
  <c r="D2652" i="7" a="1"/>
  <c r="AD2731" i="1" a="1"/>
  <c r="AD1286" i="1" a="1"/>
  <c r="X2301" i="1" a="1"/>
  <c r="D2239" i="7" a="1"/>
  <c r="AI1696" i="1" a="1"/>
  <c r="AI2298" i="1" a="1"/>
  <c r="X858" i="1" a="1"/>
  <c r="X3152" i="1" a="1"/>
  <c r="AD2661" i="1" a="1"/>
  <c r="AI173" i="1" a="1"/>
  <c r="D2904" i="7" a="1"/>
  <c r="X2653" i="1" a="1"/>
  <c r="AH135" i="1" a="1"/>
  <c r="AH997" i="1" a="1"/>
  <c r="AI1619" i="1" a="1"/>
  <c r="AD3164" i="1" a="1"/>
  <c r="AH789" i="1" a="1"/>
  <c r="X526" i="1" a="1"/>
  <c r="AD756" i="1" a="1"/>
  <c r="AI1863" i="1" a="1"/>
  <c r="X3449" i="1" a="1"/>
  <c r="AE1101" i="1" a="1"/>
  <c r="AE277" i="1" a="1"/>
  <c r="AE3098" i="1" a="1"/>
  <c r="AH1798" i="1" a="1"/>
  <c r="AH3370" i="1" a="1"/>
  <c r="D1188" i="7" a="1"/>
  <c r="AH785" i="1" a="1"/>
  <c r="AE2245" i="1" a="1"/>
  <c r="AE1596" i="1" a="1"/>
  <c r="AD3018" i="1" a="1"/>
  <c r="X2860" i="1" a="1"/>
  <c r="AH985" i="1" a="1"/>
  <c r="X1524" i="1" a="1"/>
  <c r="AI3301" i="1" a="1"/>
  <c r="AH2581" i="1" a="1"/>
  <c r="D1048" i="7" a="1"/>
  <c r="AI835" i="1" a="1"/>
  <c r="D1950" i="7" a="1"/>
  <c r="X1658" i="1" a="1"/>
  <c r="X2244" i="1" a="1"/>
  <c r="D2890" i="7" a="1"/>
  <c r="D1404" i="7" a="1"/>
  <c r="D360" i="7" a="1"/>
  <c r="AE2281" i="1" a="1"/>
  <c r="AH2656" i="1" a="1"/>
  <c r="D2131" i="7" a="1"/>
  <c r="AI485" i="1" a="1"/>
  <c r="X3162" i="1" a="1"/>
  <c r="AE1937" i="1" a="1"/>
  <c r="AI905" i="1" a="1"/>
  <c r="AI2138" i="1" a="1"/>
  <c r="AD2106" i="1" a="1"/>
  <c r="AI2039" i="1" a="1"/>
  <c r="AI3370" i="1" a="1"/>
  <c r="AD1464" i="1" a="1"/>
  <c r="AE1187" i="1" a="1"/>
  <c r="D3000" i="7" a="1"/>
  <c r="AH1496" i="1" a="1"/>
  <c r="AD1158" i="1" a="1"/>
  <c r="AH1616" i="1" a="1"/>
  <c r="X381" i="1" a="1"/>
  <c r="AE2550" i="1" a="1"/>
  <c r="X1664" i="1" a="1"/>
  <c r="AH2251" i="1" a="1"/>
  <c r="AH1561" i="1" a="1"/>
  <c r="D1484" i="7" a="1"/>
  <c r="AE399" i="1" a="1"/>
  <c r="AH2817" i="1" a="1"/>
  <c r="AD664" i="1" a="1"/>
  <c r="AE1805" i="1" a="1"/>
  <c r="D1819" i="7" a="1"/>
  <c r="D1130" i="7" a="1"/>
  <c r="D2481" i="7" a="1"/>
  <c r="D339" i="7" a="1"/>
  <c r="X2490" i="1" a="1"/>
  <c r="AH3172" i="1" a="1"/>
  <c r="AD2685" i="1" a="1"/>
  <c r="AD452" i="1" a="1"/>
  <c r="AI2060" i="1" a="1"/>
  <c r="AD1352" i="1" a="1"/>
  <c r="AI2981" i="1" a="1"/>
  <c r="AD858" i="1" a="1"/>
  <c r="AD1321" i="1" a="1"/>
  <c r="D2854" i="7" a="1"/>
  <c r="AI489" i="1" a="1"/>
  <c r="AI3137" i="1" a="1"/>
  <c r="AE2059" i="1" a="1"/>
  <c r="X3056" i="1" a="1"/>
  <c r="AE1861" i="1" a="1"/>
  <c r="X1417" i="1" a="1"/>
  <c r="AE2365" i="1" a="1"/>
  <c r="AD3372" i="1" a="1"/>
  <c r="AI941" i="1" a="1"/>
  <c r="AI1910" i="1" a="1"/>
  <c r="AE2319" i="1" a="1"/>
  <c r="D878" i="7" a="1"/>
  <c r="AH2603" i="1" a="1"/>
  <c r="AI895" i="1" a="1"/>
  <c r="D2279" i="7" a="1"/>
  <c r="X1653" i="1" a="1"/>
  <c r="X1182" i="1" a="1"/>
  <c r="AD2454" i="1" a="1"/>
  <c r="X1104" i="1" a="1"/>
  <c r="X1725" i="1" a="1"/>
  <c r="AE2568" i="1" a="1"/>
  <c r="AD2898" i="1" a="1"/>
  <c r="AE497" i="1" a="1"/>
  <c r="AD1448" i="1" a="1"/>
  <c r="AE2419" i="1" a="1"/>
  <c r="AD2948" i="1" a="1"/>
  <c r="AE775" i="1" a="1"/>
  <c r="X943" i="1" a="1"/>
  <c r="D2435" i="7" a="1"/>
  <c r="AH1008" i="1" a="1"/>
  <c r="AE983" i="1" a="1"/>
  <c r="AI404" i="1" a="1"/>
  <c r="X1112" i="1" a="1"/>
  <c r="X1339" i="1" a="1"/>
  <c r="D2457" i="7" a="1"/>
  <c r="X1799" i="1" a="1"/>
  <c r="AI2882" i="1" a="1"/>
  <c r="AD295" i="1" a="1"/>
  <c r="X3526" i="1" a="1"/>
  <c r="D162" i="7" a="1"/>
  <c r="AI3397" i="1" a="1"/>
  <c r="AD1426" i="1" a="1"/>
  <c r="AD368" i="1" a="1"/>
  <c r="AD1964" i="1" a="1"/>
  <c r="X386" i="1" a="1"/>
  <c r="AH695" i="1" a="1"/>
  <c r="AH1774" i="1" a="1"/>
  <c r="AE1530" i="1" a="1"/>
  <c r="X494" i="1" a="1"/>
  <c r="AE1176" i="1" a="1"/>
  <c r="AE1278" i="1" a="1"/>
  <c r="AD1674" i="1" a="1"/>
  <c r="D312" i="7" a="1"/>
  <c r="X1532" i="1" a="1"/>
  <c r="D173" i="7" a="1"/>
  <c r="D1866" i="7" a="1"/>
  <c r="AH3306" i="1" a="1"/>
  <c r="AD3053" i="1" a="1"/>
  <c r="AD1520" i="1" a="1"/>
  <c r="D2581" i="7" a="1"/>
  <c r="AI358" i="1" a="1"/>
  <c r="AE1409" i="1" a="1"/>
  <c r="AD2894" i="1" a="1"/>
  <c r="AH972" i="1" a="1"/>
  <c r="AH655" i="1" a="1"/>
  <c r="X857" i="1" a="1"/>
  <c r="AI3564" i="1" a="1"/>
  <c r="AE1149" i="1" a="1"/>
  <c r="AE631" i="1" a="1"/>
  <c r="AH800" i="1" a="1"/>
  <c r="AI2543" i="1" a="1"/>
  <c r="X2675" i="1" a="1"/>
  <c r="AE1749" i="1" a="1"/>
  <c r="AD642" i="1" a="1"/>
  <c r="AI233" i="1" a="1"/>
  <c r="D47" i="7" a="1"/>
  <c r="D82" i="7" a="1"/>
  <c r="AD352" i="1" a="1"/>
  <c r="AD717" i="1" a="1"/>
  <c r="X1420" i="1" a="1"/>
  <c r="AH3043" i="1" a="1"/>
  <c r="D1126" i="7" a="1"/>
  <c r="X674" i="1" a="1"/>
  <c r="AI2250" i="1" a="1"/>
  <c r="D905" i="7" a="1"/>
  <c r="D1781" i="7" a="1"/>
  <c r="AH2984" i="1" a="1"/>
  <c r="AH352" i="1" a="1"/>
  <c r="X2121" i="1" a="1"/>
  <c r="AD2295" i="1" a="1"/>
  <c r="AH3474" i="1" a="1"/>
  <c r="AD1105" i="1" a="1"/>
  <c r="AE1259" i="1" a="1"/>
  <c r="AI2168" i="1" a="1"/>
  <c r="AH3100" i="1" a="1"/>
  <c r="D1638" i="7" a="1"/>
  <c r="AH1868" i="1" a="1"/>
  <c r="AI1424" i="1" a="1"/>
  <c r="AD1144" i="1" a="1"/>
  <c r="AI3132" i="1" a="1"/>
  <c r="D2764" i="7" a="1"/>
  <c r="AH1723" i="1" a="1"/>
  <c r="D170" i="7" a="1"/>
  <c r="D89" i="7" a="1"/>
  <c r="X1677" i="1" a="1"/>
  <c r="X1684" i="1" a="1"/>
  <c r="AH2266" i="1" a="1"/>
  <c r="AD871" i="1" a="1"/>
  <c r="X322" i="1" a="1"/>
  <c r="D2428" i="7" a="1"/>
  <c r="D1320" i="7" a="1"/>
  <c r="AD1550" i="1" a="1"/>
  <c r="AH3530" i="1" a="1"/>
  <c r="AE2764" i="1" a="1"/>
  <c r="X1378" i="1" a="1"/>
  <c r="X663" i="1" a="1"/>
  <c r="AD3004" i="1" a="1"/>
  <c r="AD593" i="1" a="1"/>
  <c r="AD3152" i="1" a="1"/>
  <c r="AH2782" i="1" a="1"/>
  <c r="AD1178" i="1" a="1"/>
  <c r="AI1203" i="1" a="1"/>
  <c r="AD1101" i="1" a="1"/>
  <c r="AI490" i="1" a="1"/>
  <c r="AI3177" i="1" a="1"/>
  <c r="AE2733" i="1" a="1"/>
  <c r="AI2040" i="1" a="1"/>
  <c r="X1470" i="1" a="1"/>
  <c r="AE514" i="1" a="1"/>
  <c r="AH2232" i="1" a="1"/>
  <c r="D870" i="7" a="1"/>
  <c r="X1392" i="1" a="1"/>
  <c r="X1158" i="1" a="1"/>
  <c r="X636" i="1" a="1"/>
  <c r="X646" i="1" a="1"/>
  <c r="AI2950" i="1" a="1"/>
  <c r="X2114" i="1" a="1"/>
  <c r="X2103" i="1" a="1"/>
  <c r="AD2643" i="1" a="1"/>
  <c r="AE1797" i="1" a="1"/>
  <c r="AI2593" i="1" a="1"/>
  <c r="AE2338" i="1" a="1"/>
  <c r="AE1990" i="1" a="1"/>
  <c r="AE1424" i="1" a="1"/>
  <c r="X2405" i="1" a="1"/>
  <c r="AE2773" i="1" a="1"/>
  <c r="AE600" i="1" a="1"/>
  <c r="AD3379" i="1" a="1"/>
  <c r="AH1910" i="1" a="1"/>
  <c r="AI1916" i="1" a="1"/>
  <c r="AD3497" i="1" a="1"/>
  <c r="AE2921" i="1" a="1"/>
  <c r="X2223" i="1" a="1"/>
  <c r="D152" i="7" a="1"/>
  <c r="AD3284" i="1" a="1"/>
  <c r="AE2716" i="1" a="1"/>
  <c r="AI1020" i="1" a="1"/>
  <c r="AI3411" i="1" a="1"/>
  <c r="D2389" i="7" a="1"/>
  <c r="AD2157" i="1" a="1"/>
  <c r="D771" i="7" a="1"/>
  <c r="AH1417" i="1" a="1"/>
  <c r="AI2866" i="1" a="1"/>
  <c r="AE1601" i="1" a="1"/>
  <c r="X2193" i="1" a="1"/>
  <c r="X824" i="1" a="1"/>
  <c r="AE361" i="1" a="1"/>
  <c r="AD1243" i="1" a="1"/>
  <c r="AD247" i="1" a="1"/>
  <c r="AD2843" i="1" a="1"/>
  <c r="AI2739" i="1" a="1"/>
  <c r="X323" i="1" a="1"/>
  <c r="AH145" i="1" a="1"/>
  <c r="AI1333" i="1" a="1"/>
  <c r="AH400" i="1" a="1"/>
  <c r="AE932" i="1" a="1"/>
  <c r="AH3151" i="1" a="1"/>
  <c r="X3352" i="1" a="1"/>
  <c r="AI1277" i="1" a="1"/>
  <c r="D35" i="7" a="1"/>
  <c r="AI3454" i="1" a="1"/>
  <c r="AE3232" i="1" a="1"/>
  <c r="X3477" i="1" a="1"/>
  <c r="D1186" i="7" a="1"/>
  <c r="AE1812" i="1" a="1"/>
  <c r="D1946" i="7" a="1"/>
  <c r="D480" i="7" a="1"/>
  <c r="D337" i="7" a="1"/>
  <c r="AI245" i="1" a="1"/>
  <c r="AI2857" i="1" a="1"/>
  <c r="AI3578" i="1" a="1"/>
  <c r="AE2497" i="1" a="1"/>
  <c r="AE3559" i="1" a="1"/>
  <c r="X2201" i="1" a="1"/>
  <c r="AE1175" i="1" a="1"/>
  <c r="X221" i="1" a="1"/>
  <c r="AD445" i="1" a="1"/>
  <c r="AD2550" i="1" a="1"/>
  <c r="X1254" i="1" a="1"/>
  <c r="X384" i="1" a="1"/>
  <c r="AI2706" i="1" a="1"/>
  <c r="AD3395" i="1" a="1"/>
  <c r="AD471" i="1" a="1"/>
  <c r="AI2787" i="1" a="1"/>
  <c r="AH3062" i="1" a="1"/>
  <c r="AD777" i="1" a="1"/>
  <c r="AI887" i="1" a="1"/>
  <c r="D1869" i="7" a="1"/>
  <c r="AD1832" i="1" a="1"/>
  <c r="AH2214" i="1" a="1"/>
  <c r="D2053" i="7" a="1"/>
  <c r="AE585" i="1" a="1"/>
  <c r="AD947" i="1" a="1"/>
  <c r="AH2377" i="1" a="1"/>
  <c r="AD1417" i="1" a="1"/>
  <c r="X3192" i="1" a="1"/>
  <c r="AE3301" i="1" a="1"/>
  <c r="AD2340" i="1" a="1"/>
  <c r="AE1285" i="1" a="1"/>
  <c r="D1058" i="7" a="1"/>
  <c r="X586" i="1" a="1"/>
  <c r="AI189" i="1" a="1"/>
  <c r="X2908" i="1" a="1"/>
  <c r="AI1493" i="1" a="1"/>
  <c r="AD918" i="1" a="1"/>
  <c r="AE3568" i="1" a="1"/>
  <c r="AD745" i="1" a="1"/>
  <c r="AH1785" i="1" a="1"/>
  <c r="AH2911" i="1" a="1"/>
  <c r="AD3229" i="1" a="1"/>
  <c r="AD3453" i="1" a="1"/>
  <c r="AD307" i="1" a="1"/>
  <c r="AH1152" i="1" a="1"/>
  <c r="AI2469" i="1" a="1"/>
  <c r="AH3124" i="1" a="1"/>
  <c r="D1070" i="7" a="1"/>
  <c r="X3419" i="1" a="1"/>
  <c r="AE2363" i="1" a="1"/>
  <c r="AE253" i="1" a="1"/>
  <c r="D1413" i="7" a="1"/>
  <c r="AD262" i="1" a="1"/>
  <c r="AH1852" i="1" a="1"/>
  <c r="X3263" i="1" a="1"/>
  <c r="AI806" i="1" a="1"/>
  <c r="AD2489" i="1" a="1"/>
  <c r="X1418" i="1" a="1"/>
  <c r="AH754" i="1" a="1"/>
  <c r="X2186" i="1" a="1"/>
  <c r="AH2257" i="1" a="1"/>
  <c r="AH962" i="1" a="1"/>
  <c r="D199" i="7" a="1"/>
  <c r="AI301" i="1" a="1"/>
  <c r="AH3041" i="1" a="1"/>
  <c r="D864" i="7" a="1"/>
  <c r="AH1515" i="1" a="1"/>
  <c r="AH3248" i="1" a="1"/>
  <c r="X1514" i="1" a="1"/>
  <c r="AE2258" i="1" a="1"/>
  <c r="AI2605" i="1" a="1"/>
  <c r="AI1979" i="1" a="1"/>
  <c r="D2689" i="7" a="1"/>
  <c r="D2274" i="7" a="1"/>
  <c r="AH3222" i="1" a="1"/>
  <c r="AI2075" i="1" a="1"/>
  <c r="D780" i="7" a="1"/>
  <c r="AE1789" i="1" a="1"/>
  <c r="AH837" i="1" a="1"/>
  <c r="AD1916" i="1" a="1"/>
  <c r="AD1515" i="1" a="1"/>
  <c r="D204" i="7" a="1"/>
  <c r="AE2707" i="1" a="1"/>
  <c r="AE2331" i="1" a="1"/>
  <c r="AI1951" i="1" a="1"/>
  <c r="AE1048" i="1" a="1"/>
  <c r="X2416" i="1" a="1"/>
  <c r="AE1775" i="1" a="1"/>
  <c r="AD1001" i="1" a="1"/>
  <c r="D515" i="7" a="1"/>
  <c r="AE1031" i="1" a="1"/>
  <c r="AD496" i="1" a="1"/>
  <c r="X2362" i="1" a="1"/>
  <c r="D1433" i="7" a="1"/>
  <c r="D2111" i="7" a="1"/>
  <c r="AE1018" i="1" a="1"/>
  <c r="AI2296" i="1" a="1"/>
  <c r="AD2703" i="1" a="1"/>
  <c r="D1918" i="7" a="1"/>
  <c r="AI976" i="1" a="1"/>
  <c r="AH2348" i="1" a="1"/>
  <c r="AH740" i="1" a="1"/>
  <c r="X723" i="1" a="1"/>
  <c r="AD1456" i="1" a="1"/>
  <c r="AH1887" i="1" a="1"/>
  <c r="AD1174" i="1" a="1"/>
  <c r="AD2432" i="1" a="1"/>
  <c r="X1864" i="1" a="1"/>
  <c r="X2871" i="1" a="1"/>
  <c r="AH1101" i="1" a="1"/>
  <c r="AI3135" i="1" a="1"/>
  <c r="AI3433" i="1" a="1"/>
  <c r="AH1078" i="1" a="1"/>
  <c r="AI1876" i="1" a="1"/>
  <c r="AE3312" i="1" a="1"/>
  <c r="D1205" i="7" a="1"/>
  <c r="AD3310" i="1" a="1"/>
  <c r="AH815" i="1" a="1"/>
  <c r="AI508" i="1" a="1"/>
  <c r="AE2923" i="1" a="1"/>
  <c r="D866" i="7" a="1"/>
  <c r="D1060" i="7" a="1"/>
  <c r="AD1203" i="1" a="1"/>
  <c r="X1654" i="1" a="1"/>
  <c r="AD500" i="1" a="1"/>
  <c r="AD729" i="1" a="1"/>
  <c r="AH2958" i="1" a="1"/>
  <c r="D1211" i="7" a="1"/>
  <c r="X1308" i="1" a="1"/>
  <c r="D2639" i="7" a="1"/>
  <c r="AH1404" i="1" a="1"/>
  <c r="D1047" i="7" a="1"/>
  <c r="AE1383" i="1" a="1"/>
  <c r="AI1464" i="1" a="1"/>
  <c r="AD1956" i="1" a="1"/>
  <c r="AD3233" i="1" a="1"/>
  <c r="AD3548" i="1" a="1"/>
  <c r="AI1431" i="1" a="1"/>
  <c r="D626" i="7" a="1"/>
  <c r="X1048" i="1" a="1"/>
  <c r="AH3246" i="1" a="1"/>
  <c r="X2142" i="1" a="1"/>
  <c r="D2688" i="7" a="1"/>
  <c r="AD1074" i="1" a="1"/>
  <c r="D2031" i="7" a="1"/>
  <c r="AH3307" i="1" a="1"/>
  <c r="X1534" i="1" a="1"/>
  <c r="AD752" i="1" a="1"/>
  <c r="X2053" i="1" a="1"/>
  <c r="AH604" i="1" a="1"/>
  <c r="X2710" i="1" a="1"/>
  <c r="AH1257" i="1" a="1"/>
  <c r="AI2698" i="1" a="1"/>
  <c r="AH2714" i="1" a="1"/>
  <c r="AI3173" i="1" a="1"/>
  <c r="AD3141" i="1" a="1"/>
  <c r="AE1806" i="1" a="1"/>
  <c r="AH1794" i="1" a="1"/>
  <c r="AH1081" i="1" a="1"/>
  <c r="AE895" i="1" a="1"/>
  <c r="AI2288" i="1" a="1"/>
  <c r="AE3576" i="1" a="1"/>
  <c r="X473" i="1" a="1"/>
  <c r="D2973" i="7" a="1"/>
  <c r="AI1109" i="1" a="1"/>
  <c r="AH3359" i="1" a="1"/>
  <c r="AH1254" i="1" a="1"/>
  <c r="X1992" i="1" a="1"/>
  <c r="AH3564" i="1" a="1"/>
  <c r="D2399" i="7" a="1"/>
  <c r="AH409" i="1" a="1"/>
  <c r="AI3015" i="1" a="1"/>
  <c r="AD409" i="1" a="1"/>
  <c r="AD2978" i="1" a="1"/>
  <c r="AD3508" i="1" a="1"/>
  <c r="AD169" i="1" a="1"/>
  <c r="AI1810" i="1" a="1"/>
  <c r="AE1099" i="1" a="1"/>
  <c r="AI2448" i="1" a="1"/>
  <c r="AE154" i="1" a="1"/>
  <c r="AI2473" i="1" a="1"/>
  <c r="AE1093" i="1" a="1"/>
  <c r="AH758" i="1" a="1"/>
  <c r="AD623" i="1" a="1"/>
  <c r="AE1504" i="1" a="1"/>
  <c r="D2153" i="7" a="1"/>
  <c r="AE3104" i="1" a="1"/>
  <c r="AH3544" i="1" a="1"/>
  <c r="AI1185" i="1" a="1"/>
  <c r="AH642" i="1" a="1"/>
  <c r="AI1455" i="1" a="1"/>
  <c r="AD575" i="1" a="1"/>
  <c r="AH3195" i="1" a="1"/>
  <c r="D404" i="7" a="1"/>
  <c r="X1010" i="1" a="1"/>
  <c r="AH854" i="1" a="1"/>
  <c r="X3189" i="1" a="1"/>
  <c r="AE1583" i="1" a="1"/>
  <c r="AH679" i="1" a="1"/>
  <c r="AI606" i="1" a="1"/>
  <c r="AD2006" i="1" a="1"/>
  <c r="D131" i="7" a="1"/>
  <c r="D2175" i="7" a="1"/>
  <c r="AH511" i="1" a="1"/>
  <c r="AI1526" i="1" a="1"/>
  <c r="AD1606" i="1" a="1"/>
  <c r="AD646" i="1" a="1"/>
  <c r="AE3007" i="1" a="1"/>
  <c r="AD1776" i="1" a="1"/>
  <c r="AI1585" i="1" a="1"/>
  <c r="AH2106" i="1" a="1"/>
  <c r="AI3579" i="1" a="1"/>
  <c r="AI2636" i="1" a="1"/>
  <c r="AD541" i="1" a="1"/>
  <c r="AD3116" i="1" a="1"/>
  <c r="X1999" i="1" a="1"/>
  <c r="AI1430" i="1" a="1"/>
  <c r="AH2062" i="1" a="1"/>
  <c r="AE1248" i="1" a="1"/>
  <c r="D1629" i="7" a="1"/>
  <c r="X1717" i="1" a="1"/>
  <c r="AD367" i="1" a="1"/>
  <c r="AI3341" i="1" a="1"/>
  <c r="AI2175" i="1" a="1"/>
  <c r="D442" i="7" a="1"/>
  <c r="AE1886" i="1" a="1"/>
  <c r="AH3145" i="1" a="1"/>
  <c r="AE2775" i="1" a="1"/>
  <c r="AI2432" i="1" a="1"/>
  <c r="X1721" i="1" a="1"/>
  <c r="AD2615" i="1" a="1"/>
  <c r="AI817" i="1" a="1"/>
  <c r="AI1818" i="1" a="1"/>
  <c r="AH770" i="1" a="1"/>
  <c r="AI2507" i="1" a="1"/>
  <c r="X962" i="1" a="1"/>
  <c r="AE1214" i="1" a="1"/>
  <c r="X3101" i="1" a="1"/>
  <c r="AH1057" i="1" a="1"/>
  <c r="AE1268" i="1" a="1"/>
  <c r="D2503" i="7" a="1"/>
  <c r="D110" i="7" a="1"/>
  <c r="AH3537" i="1" a="1"/>
  <c r="AE1389" i="1" a="1"/>
  <c r="X351" i="1" a="1"/>
  <c r="AE3486" i="1" a="1"/>
  <c r="X2066" i="1" a="1"/>
  <c r="D613" i="7" a="1"/>
  <c r="D2049" i="7" a="1"/>
  <c r="AH2337" i="1" a="1"/>
  <c r="X650" i="1" a="1"/>
  <c r="AH667" i="1" a="1"/>
  <c r="X1889" i="1" a="1"/>
  <c r="D2332" i="7" a="1"/>
  <c r="AH372" i="1" a="1"/>
  <c r="AD3383" i="1" a="1"/>
  <c r="AI1401" i="1" a="1"/>
  <c r="D2624" i="7" a="1"/>
  <c r="AE1469" i="1" a="1"/>
  <c r="D1021" i="7" a="1"/>
  <c r="X583" i="1" a="1"/>
  <c r="AI382" i="1" a="1"/>
  <c r="D2037" i="7" a="1"/>
  <c r="D2978" i="7" a="1"/>
  <c r="D955" i="7" a="1"/>
  <c r="AI196" i="1" a="1"/>
  <c r="AI1636" i="1" a="1"/>
  <c r="AH2057" i="1" a="1"/>
  <c r="AE3399" i="1" a="1"/>
  <c r="AD2525" i="1" a="1"/>
  <c r="AI2590" i="1" a="1"/>
  <c r="AD2144" i="1" a="1"/>
  <c r="AD1815" i="1" a="1"/>
  <c r="X3355" i="1" a="1"/>
  <c r="AI2796" i="1" a="1"/>
  <c r="D329" i="7" a="1"/>
  <c r="AD2687" i="1" a="1"/>
  <c r="AE2564" i="1" a="1"/>
  <c r="X582" i="1" a="1"/>
  <c r="X917" i="1" a="1"/>
  <c r="X3472" i="1" a="1"/>
  <c r="AD3531" i="1" a="1"/>
  <c r="AI1875" i="1" a="1"/>
  <c r="D494" i="7" a="1"/>
  <c r="X2047" i="1" a="1"/>
  <c r="X795" i="1" a="1"/>
  <c r="AI2776" i="1" a="1"/>
  <c r="AH2338" i="1" a="1"/>
  <c r="AE425" i="1" a="1"/>
  <c r="AD1302" i="1" a="1"/>
  <c r="D573" i="7" a="1"/>
  <c r="AH2577" i="1" a="1"/>
  <c r="AH2022" i="1" a="1"/>
  <c r="AI2694" i="1" a="1"/>
  <c r="AD1013" i="1" a="1"/>
  <c r="AE1064" i="1" a="1"/>
  <c r="AH931" i="1" a="1"/>
  <c r="D786" i="7" a="1"/>
  <c r="AI176" i="1" a="1"/>
  <c r="AI250" i="1" a="1"/>
  <c r="AH2964" i="1" a="1"/>
  <c r="AI2856" i="1" a="1"/>
  <c r="AE3011" i="1" a="1"/>
  <c r="X3415" i="1" a="1"/>
  <c r="D1136" i="7" a="1"/>
  <c r="AD2081" i="1" a="1"/>
  <c r="AH370" i="1" a="1"/>
  <c r="X912" i="1" a="1"/>
  <c r="AE732" i="1" a="1"/>
  <c r="AI1561" i="1" a="1"/>
  <c r="AH2444" i="1" a="1"/>
  <c r="AD1727" i="1" a="1"/>
  <c r="X275" i="1" a="1"/>
  <c r="AE135" i="1" a="1"/>
  <c r="D1590" i="7" a="1"/>
  <c r="D1083" i="7" a="1"/>
  <c r="X2366" i="1" a="1"/>
  <c r="X2716" i="1" a="1"/>
  <c r="D1689" i="7" a="1"/>
  <c r="AD2976" i="1" a="1"/>
  <c r="X2656" i="1" a="1"/>
  <c r="AI3291" i="1" a="1"/>
  <c r="AH321" i="1" a="1"/>
  <c r="AE133" i="1" a="1"/>
  <c r="AD3309" i="1" a="1"/>
  <c r="AI2385" i="1" a="1"/>
  <c r="AH1473" i="1" a="1"/>
  <c r="AD1512" i="1" a="1"/>
  <c r="X412" i="1" a="1"/>
  <c r="AD2603" i="1" a="1"/>
  <c r="AD1279" i="1" a="1"/>
  <c r="D979" i="7" a="1"/>
  <c r="AH1071" i="1" a="1"/>
  <c r="D826" i="7" a="1"/>
  <c r="D558" i="7" a="1"/>
  <c r="AI2993" i="1" a="1"/>
  <c r="AI1610" i="1" a="1"/>
  <c r="AI3234" i="1" a="1"/>
  <c r="AD3400" i="1" a="1"/>
  <c r="AI1968" i="1" a="1"/>
  <c r="AE1052" i="1" a="1"/>
  <c r="AI2005" i="1" a="1"/>
  <c r="AD1738" i="1" a="1"/>
  <c r="D1018" i="7" a="1"/>
  <c r="AH1964" i="1" a="1"/>
  <c r="AE2494" i="1" a="1"/>
  <c r="X1618" i="1" a="1"/>
  <c r="D358" i="7" a="1"/>
  <c r="AE3004" i="1" a="1"/>
  <c r="AD2280" i="1" a="1"/>
  <c r="X716" i="1" a="1"/>
  <c r="AE3403" i="1" a="1"/>
  <c r="X2012" i="1" a="1"/>
  <c r="AD2901" i="1" a="1"/>
  <c r="AH3018" i="1" a="1"/>
  <c r="AH3244" i="1" a="1"/>
  <c r="AE481" i="1" a="1"/>
  <c r="D205" i="7" a="1"/>
  <c r="X1450" i="1" a="1"/>
  <c r="AI788" i="1" a="1"/>
  <c r="AE3443" i="1" a="1"/>
  <c r="AD675" i="1" a="1"/>
  <c r="X577" i="1" a="1"/>
  <c r="AI1222" i="1" a="1"/>
  <c r="AH2951" i="1" a="1"/>
  <c r="AD1947" i="1" a="1"/>
  <c r="D1263" i="7" a="1"/>
  <c r="D1818" i="7" a="1"/>
  <c r="AE958" i="1" a="1"/>
  <c r="X1631" i="1" a="1"/>
  <c r="AH3567" i="1" a="1"/>
  <c r="AD2871" i="1" a="1"/>
  <c r="AI3478" i="1" a="1"/>
  <c r="D2502" i="7" a="1"/>
  <c r="AH2365" i="1" a="1"/>
  <c r="X242" i="1" a="1"/>
  <c r="AE301" i="1" a="1"/>
  <c r="AH649" i="1" a="1"/>
  <c r="X3243" i="1" a="1"/>
  <c r="AH734" i="1" a="1"/>
  <c r="AD832" i="1" a="1"/>
  <c r="AH2325" i="1" a="1"/>
  <c r="AI2327" i="1" a="1"/>
  <c r="AI1919" i="1" a="1"/>
  <c r="AH3423" i="1" a="1"/>
  <c r="D794" i="7" a="1"/>
  <c r="AE3251" i="1" a="1"/>
  <c r="X2309" i="1" a="1"/>
  <c r="D2151" i="7" a="1"/>
  <c r="AH3243" i="1" a="1"/>
  <c r="AD1726" i="1" a="1"/>
  <c r="D518" i="7" a="1"/>
  <c r="X2684" i="1" a="1"/>
  <c r="AH2784" i="1" a="1"/>
  <c r="AE2767" i="1" a="1"/>
  <c r="AD1163" i="1" a="1"/>
  <c r="D370" i="7" a="1"/>
  <c r="AE299" i="1" a="1"/>
  <c r="AD665" i="1" a="1"/>
  <c r="AI1946" i="1" a="1"/>
  <c r="AD2777" i="1" a="1"/>
  <c r="AE2445" i="1" a="1"/>
  <c r="AE2823" i="1" a="1"/>
  <c r="D830" i="7" a="1"/>
  <c r="AI2110" i="1" a="1"/>
  <c r="X3358" i="1" a="1"/>
  <c r="AH1977" i="1" a="1"/>
  <c r="X1890" i="1" a="1"/>
  <c r="AD2396" i="1" a="1"/>
  <c r="X433" i="1" a="1"/>
  <c r="X2681" i="1" a="1"/>
  <c r="AD401" i="1" a="1"/>
  <c r="X2339" i="1" a="1"/>
  <c r="AD2089" i="1" a="1"/>
  <c r="AE2918" i="1" a="1"/>
  <c r="AE584" i="1" a="1"/>
  <c r="X426" i="1" a="1"/>
  <c r="AI3510" i="1" a="1"/>
  <c r="X609" i="1" a="1"/>
  <c r="AI2399" i="1" a="1"/>
  <c r="AE2191" i="1" a="1"/>
  <c r="AE2489" i="1" a="1"/>
  <c r="AI2828" i="1" a="1"/>
  <c r="AI1877" i="1" a="1"/>
  <c r="AE1820" i="1" a="1"/>
  <c r="AE3508" i="1" a="1"/>
  <c r="AD1673" i="1" a="1"/>
  <c r="AD1848" i="1" a="1"/>
  <c r="X2327" i="1" a="1"/>
  <c r="X1363" i="1" a="1"/>
  <c r="D2176" i="7" a="1"/>
  <c r="X1612" i="1" a="1"/>
  <c r="AI1344" i="1" a="1"/>
  <c r="AH996" i="1" a="1"/>
  <c r="AD1757" i="1" a="1"/>
  <c r="AH2799" i="1" a="1"/>
  <c r="X2701" i="1" a="1"/>
  <c r="AH2547" i="1" a="1"/>
  <c r="AD1536" i="1" a="1"/>
  <c r="AI2023" i="1" a="1"/>
  <c r="AD2230" i="1" a="1"/>
  <c r="AE3185" i="1" a="1"/>
  <c r="AH764" i="1" a="1"/>
  <c r="AE363" i="1" a="1"/>
  <c r="D410" i="7" a="1"/>
  <c r="D1960" i="7" a="1"/>
  <c r="AI2090" i="1" a="1"/>
  <c r="AI3034" i="1" a="1"/>
  <c r="D232" i="7" a="1"/>
  <c r="AD2955" i="1" a="1"/>
  <c r="AD678" i="1" a="1"/>
  <c r="AD1380" i="1" a="1"/>
  <c r="AH1419" i="1" a="1"/>
  <c r="X926" i="1" a="1"/>
  <c r="AD1611" i="1" a="1"/>
  <c r="D1421" i="7" a="1"/>
  <c r="AD3009" i="1" a="1"/>
  <c r="X643" i="1" a="1"/>
  <c r="D2260" i="7" a="1"/>
  <c r="D1006" i="7" a="1"/>
  <c r="AE1975" i="1" a="1"/>
  <c r="AE2956" i="1" a="1"/>
  <c r="AE2278" i="1" a="1"/>
  <c r="AE2334" i="1" a="1"/>
  <c r="AI1889" i="1" a="1"/>
  <c r="AI169" i="1" a="1"/>
  <c r="AE2027" i="1" a="1"/>
  <c r="AH367" i="1" a="1"/>
  <c r="AD2695" i="1" a="1"/>
  <c r="AE470" i="1" a="1"/>
  <c r="AI590" i="1" a="1"/>
  <c r="AE1494" i="1" a="1"/>
  <c r="X3542" i="1" a="1"/>
  <c r="AH2182" i="1" a="1"/>
  <c r="AE2171" i="1" a="1"/>
  <c r="D2422" i="7" a="1"/>
  <c r="AD2086" i="1" a="1"/>
  <c r="AD3228" i="1" a="1"/>
  <c r="AH1199" i="1" a="1"/>
  <c r="X1852" i="1" a="1"/>
  <c r="AD523" i="1" a="1"/>
  <c r="AH3213" i="1" a="1"/>
  <c r="AD2869" i="1" a="1"/>
  <c r="AI470" i="1" a="1"/>
  <c r="AI1450" i="1" a="1"/>
  <c r="X2643" i="1" a="1"/>
  <c r="AH2596" i="1" a="1"/>
  <c r="AH752" i="1" a="1"/>
  <c r="AH571" i="1" a="1"/>
  <c r="X2149" i="1" a="1"/>
  <c r="AI1538" i="1" a="1"/>
  <c r="AH1343" i="1" a="1"/>
  <c r="AD2475" i="1" a="1"/>
  <c r="AH3385" i="1" a="1"/>
  <c r="AH3374" i="1" a="1"/>
  <c r="X3512" i="1" a="1"/>
  <c r="D1276" i="7" a="1"/>
  <c r="D1458" i="7" a="1"/>
  <c r="AH2788" i="1" a="1"/>
  <c r="X2721" i="1" a="1"/>
  <c r="D2397" i="7" a="1"/>
  <c r="AI2072" i="1" a="1"/>
  <c r="D65" i="7" a="1"/>
  <c r="X757" i="1" a="1"/>
  <c r="X2422" i="1" a="1"/>
  <c r="AH3283" i="1" a="1"/>
  <c r="AH1252" i="1" a="1"/>
  <c r="D1513" i="7" a="1"/>
  <c r="AE1594" i="1" a="1"/>
  <c r="AI1963" i="1" a="1"/>
  <c r="D1970" i="7" a="1"/>
  <c r="AE2132" i="1" a="1"/>
  <c r="AI2904" i="1" a="1"/>
  <c r="D2040" i="7" a="1"/>
  <c r="D2699" i="7" a="1"/>
  <c r="AE223" i="1" a="1"/>
  <c r="AE284" i="1" a="1"/>
  <c r="AH1107" i="1" a="1"/>
  <c r="AI2708" i="1" a="1"/>
  <c r="AD3126" i="1" a="1"/>
  <c r="AI1172" i="1" a="1"/>
  <c r="AI2781" i="1" a="1"/>
  <c r="AI3494" i="1" a="1"/>
  <c r="X2018" i="1" a="1"/>
  <c r="AD1410" i="1" a="1"/>
  <c r="X3399" i="1" a="1"/>
  <c r="AH594" i="1" a="1"/>
  <c r="AI341" i="1" a="1"/>
  <c r="D2154" i="7" a="1"/>
  <c r="AH2876" i="1" a="1"/>
  <c r="X3298" i="1" a="1"/>
  <c r="D2816" i="7" a="1"/>
  <c r="AD3343" i="1" a="1"/>
  <c r="AD233" i="1" a="1"/>
  <c r="AE2531" i="1" a="1"/>
  <c r="AE3204" i="1" a="1"/>
  <c r="AI3138" i="1" a="1"/>
  <c r="X988" i="1" a="1"/>
  <c r="X2024" i="1" a="1"/>
  <c r="AD620" i="1" a="1"/>
  <c r="AI3121" i="1" a="1"/>
  <c r="AH557" i="1" a="1"/>
  <c r="D2703" i="7" a="1"/>
  <c r="X2112" i="1" a="1"/>
  <c r="AH681" i="1" a="1"/>
  <c r="AI1500" i="1" a="1"/>
  <c r="AD1026" i="1" a="1"/>
  <c r="X143" i="1" a="1"/>
  <c r="X1190" i="1" a="1"/>
  <c r="AD1658" i="1" a="1"/>
  <c r="X2105" i="1" a="1"/>
  <c r="AH3294" i="1" a="1"/>
  <c r="AE3282" i="1" a="1"/>
  <c r="AD1686" i="1" a="1"/>
  <c r="AE801" i="1" a="1"/>
  <c r="AD2692" i="1" a="1"/>
  <c r="D901" i="7" a="1"/>
  <c r="X949" i="1" a="1"/>
  <c r="AD2210" i="1" a="1"/>
  <c r="X3154" i="1" a="1"/>
  <c r="AI1194" i="1" a="1"/>
  <c r="AI2505" i="1" a="1"/>
  <c r="AD2068" i="1" a="1"/>
  <c r="X1089" i="1" a="1"/>
  <c r="AH1580" i="1" a="1"/>
  <c r="AE205" i="1" a="1"/>
  <c r="AD174" i="1" a="1"/>
  <c r="AI3572" i="1" a="1"/>
  <c r="X1140" i="1" a="1"/>
  <c r="AI307" i="1" a="1"/>
  <c r="AH1128" i="1" a="1"/>
  <c r="AE835" i="1" a="1"/>
  <c r="D524" i="7" a="1"/>
  <c r="X990" i="1" a="1"/>
  <c r="AI1358" i="1" a="1"/>
  <c r="D1599" i="7" a="1"/>
  <c r="AH182" i="1" a="1"/>
  <c r="X3060" i="1" a="1"/>
  <c r="X2665" i="1" a="1"/>
  <c r="AE2778" i="1" a="1"/>
  <c r="X1884" i="1" a="1"/>
  <c r="AD1092" i="1" a="1"/>
  <c r="X3321" i="1" a="1"/>
  <c r="AH1710" i="1" a="1"/>
  <c r="D1782" i="7" a="1"/>
  <c r="AD1679" i="1" a="1"/>
  <c r="X1583" i="1" a="1"/>
  <c r="X1849" i="1" a="1"/>
  <c r="X157" i="1" a="1"/>
  <c r="AE247" i="1" a="1"/>
  <c r="AD3494" i="1" a="1"/>
  <c r="AD2374" i="1" a="1"/>
  <c r="AI2922" i="1" a="1"/>
  <c r="AE620" i="1" a="1"/>
  <c r="D1369" i="7" a="1"/>
  <c r="X535" i="1" a="1"/>
  <c r="AD3132" i="1" a="1"/>
  <c r="AD2662" i="1" a="1"/>
  <c r="AE821" i="1" a="1"/>
  <c r="AE969" i="1" a="1"/>
  <c r="X3492" i="1" a="1"/>
  <c r="D2310" i="7" a="1"/>
  <c r="X2974" i="1" a="1"/>
  <c r="X2486" i="1" a="1"/>
  <c r="AH2287" i="1" a="1"/>
  <c r="X3441" i="1" a="1"/>
  <c r="D2158" i="7" a="1"/>
  <c r="AI902" i="1" a="1"/>
  <c r="AH2844" i="1" a="1"/>
  <c r="AH3259" i="1" a="1"/>
  <c r="AD3520" i="1" a="1"/>
  <c r="AD3336" i="1" a="1"/>
  <c r="AE573" i="1" a="1"/>
  <c r="AD3179" i="1" a="1"/>
  <c r="X369" i="1" a="1"/>
  <c r="AI756" i="1" a="1"/>
  <c r="X3560" i="1" a="1"/>
  <c r="AH1731" i="1" a="1"/>
  <c r="D41" i="7" a="1"/>
  <c r="AD2538" i="1" a="1"/>
  <c r="AH2084" i="1" a="1"/>
  <c r="X2464" i="1" a="1"/>
  <c r="AE3030" i="1" a="1"/>
  <c r="AD2966" i="1" a="1"/>
  <c r="AI3568" i="1" a="1"/>
  <c r="AD2333" i="1" a="1"/>
  <c r="AD3391" i="1" a="1"/>
  <c r="AD831" i="1" a="1"/>
  <c r="AE1928" i="1" a="1"/>
  <c r="AE902" i="1" a="1"/>
  <c r="X2188" i="1" a="1"/>
  <c r="X2979" i="1" a="1"/>
  <c r="D2298" i="7" a="1"/>
  <c r="X2275" i="1" a="1"/>
  <c r="X1523" i="1" a="1"/>
  <c r="AH1110" i="1" a="1"/>
  <c r="AI211" i="1" a="1"/>
  <c r="AI2101" i="1" a="1"/>
  <c r="AH1542" i="1" a="1"/>
  <c r="AI2623" i="1" a="1"/>
  <c r="AD1160" i="1" a="1"/>
  <c r="AI143" i="1" a="1"/>
  <c r="D2632" i="7" a="1"/>
  <c r="AD2714" i="1" a="1"/>
  <c r="D2578" i="7" a="1"/>
  <c r="AI171" i="1" a="1"/>
  <c r="AI1731" i="1" a="1"/>
  <c r="AE1138" i="1" a="1"/>
  <c r="AH1386" i="1" a="1"/>
  <c r="AD303" i="1" a="1"/>
  <c r="X1039" i="1" a="1"/>
  <c r="AD3450" i="1" a="1"/>
  <c r="AH2721" i="1" a="1"/>
  <c r="D2081" i="7" a="1"/>
  <c r="AE264" i="1" a="1"/>
  <c r="AI839" i="1" a="1"/>
  <c r="AE2593" i="1" a="1"/>
  <c r="AI706" i="1" a="1"/>
  <c r="D534" i="7" a="1"/>
  <c r="AD2546" i="1" a="1"/>
  <c r="AD952" i="1" a="1"/>
  <c r="AI1256" i="1" a="1"/>
  <c r="X2926" i="1" a="1"/>
  <c r="AD2395" i="1" a="1"/>
  <c r="X1032" i="1" a="1"/>
  <c r="X2198" i="1" a="1"/>
  <c r="AI2461" i="1" a="1"/>
  <c r="AI3359" i="1" a="1"/>
  <c r="AI210" i="1" a="1"/>
  <c r="AH948" i="1" a="1"/>
  <c r="X3106" i="1" a="1"/>
  <c r="AH1262" i="1" a="1"/>
  <c r="D2437" i="7" a="1"/>
  <c r="X1697" i="1" a="1"/>
  <c r="AD1017" i="1" a="1"/>
  <c r="AH396" i="1" a="1"/>
  <c r="D435" i="7" a="1"/>
  <c r="AH2385" i="1" a="1"/>
  <c r="AH1529" i="1" a="1"/>
  <c r="X336" i="1" a="1"/>
  <c r="AE2551" i="1" a="1"/>
  <c r="AH2568" i="1" a="1"/>
  <c r="AD1896" i="1" a="1"/>
  <c r="AH2293" i="1" a="1"/>
  <c r="AE934" i="1" a="1"/>
  <c r="AH1392" i="1" a="1"/>
  <c r="X957" i="1" a="1"/>
  <c r="AH2102" i="1" a="1"/>
  <c r="AD2975" i="1" a="1"/>
  <c r="AE3379" i="1" a="1"/>
  <c r="AH645" i="1" a="1"/>
  <c r="AH1914" i="1" a="1"/>
  <c r="D109" i="7" a="1"/>
  <c r="AE1238" i="1" a="1"/>
  <c r="AE1931" i="1" a="1"/>
  <c r="X2749" i="1" a="1"/>
  <c r="X698" i="1" a="1"/>
  <c r="AH2309" i="1" a="1"/>
  <c r="AH769" i="1" a="1"/>
  <c r="AD1287" i="1" a="1"/>
  <c r="D1461" i="7" a="1"/>
  <c r="X2492" i="1" a="1"/>
  <c r="AD671" i="1" a="1"/>
  <c r="AE883" i="1" a="1"/>
  <c r="AE1725" i="1" a="1"/>
  <c r="X785" i="1" a="1"/>
  <c r="AD455" i="1" a="1"/>
  <c r="AD2784" i="1" a="1"/>
  <c r="X594" i="1" a="1"/>
  <c r="AI1019" i="1" a="1"/>
  <c r="X2738" i="1" a="1"/>
  <c r="AD2658" i="1" a="1"/>
  <c r="X3070" i="1" a="1"/>
  <c r="D1862" i="7" a="1"/>
  <c r="AH883" i="1" a="1"/>
  <c r="X2357" i="1" a="1"/>
  <c r="AE2982" i="1" a="1"/>
  <c r="AD440" i="1" a="1"/>
  <c r="X3579" i="1" a="1"/>
  <c r="X2044" i="1" a="1"/>
  <c r="X1280" i="1" a="1"/>
  <c r="D627" i="7" a="1"/>
  <c r="D1249" i="7" a="1"/>
  <c r="AI1969" i="1" a="1"/>
  <c r="D1999" i="7" a="1"/>
  <c r="AH1719" i="1" a="1"/>
  <c r="AD2797" i="1" a="1"/>
  <c r="AD457" i="1" a="1"/>
  <c r="AI3076" i="1" a="1"/>
  <c r="AH1006" i="1" a="1"/>
  <c r="X1675" i="1" a="1"/>
  <c r="AH3066" i="1" a="1"/>
  <c r="D501" i="7" a="1"/>
  <c r="X1967" i="1" a="1"/>
  <c r="AH175" i="1" a="1"/>
  <c r="X2671" i="1" a="1"/>
  <c r="AI586" i="1" a="1"/>
  <c r="X1195" i="1" a="1"/>
  <c r="D1479" i="7" a="1"/>
  <c r="AH1629" i="1" a="1"/>
  <c r="X3283" i="1" a="1"/>
  <c r="D1763" i="7" a="1"/>
  <c r="AE1818" i="1" a="1"/>
  <c r="X1856" i="1" a="1"/>
  <c r="AE3268" i="1" a="1"/>
  <c r="X1833" i="1" a="1"/>
  <c r="AE1479" i="1" a="1"/>
  <c r="D1234" i="7" a="1"/>
  <c r="D1887" i="7" a="1"/>
  <c r="AD2036" i="1" a="1"/>
  <c r="AD2788" i="1" a="1"/>
  <c r="AI2711" i="1" a="1"/>
  <c r="AE3256" i="1" a="1"/>
  <c r="AD1288" i="1" a="1"/>
  <c r="AI231" i="1" a="1"/>
  <c r="AE1634" i="1" a="1"/>
  <c r="AD800" i="1" a="1"/>
  <c r="AD1963" i="1" a="1"/>
  <c r="AD1648" i="1" a="1"/>
  <c r="AD3231" i="1" a="1"/>
  <c r="X749" i="1" a="1"/>
  <c r="X3272" i="1" a="1"/>
  <c r="AE1779" i="1" a="1"/>
  <c r="AD790" i="1" a="1"/>
  <c r="AH1396" i="1" a="1"/>
  <c r="AE1370" i="1" a="1"/>
  <c r="AI818" i="1" a="1"/>
  <c r="X158" i="1" a="1"/>
  <c r="AI3228" i="1" a="1"/>
  <c r="AH2716" i="1" a="1"/>
  <c r="X1075" i="1" a="1"/>
  <c r="X2477" i="1" a="1"/>
  <c r="D2006" i="7" a="1"/>
  <c r="AE1410" i="1" a="1"/>
  <c r="D631" i="7" a="1"/>
  <c r="D2660" i="7" a="1"/>
  <c r="AH3384" i="1" a="1"/>
  <c r="AE2884" i="1" a="1"/>
  <c r="AI890" i="1" a="1"/>
  <c r="X1678" i="1" a="1"/>
  <c r="AI3461" i="1" a="1"/>
  <c r="AI1175" i="1" a="1"/>
  <c r="AD3040" i="1" a="1"/>
  <c r="D1659" i="7" a="1"/>
  <c r="D2682" i="7" a="1"/>
  <c r="X658" i="1" a="1"/>
  <c r="AE3336" i="1" a="1"/>
  <c r="AE287" i="1" a="1"/>
  <c r="D1765" i="7" a="1"/>
  <c r="AI2986" i="1" a="1"/>
  <c r="AE2440" i="1" a="1"/>
  <c r="AH2445" i="1" a="1"/>
  <c r="AE1977" i="1" a="1"/>
  <c r="AD2970" i="1" a="1"/>
  <c r="X1330" i="1" a="1"/>
  <c r="AH2296" i="1" a="1"/>
  <c r="AI3449" i="1" a="1"/>
  <c r="D2708" i="7" a="1"/>
  <c r="AI1299" i="1" a="1"/>
  <c r="X3240" i="1" a="1"/>
  <c r="AE992" i="1" a="1"/>
  <c r="AE2873" i="1" a="1"/>
  <c r="AH2712" i="1" a="1"/>
  <c r="AE1963" i="1" a="1"/>
  <c r="AD1151" i="1" a="1"/>
  <c r="AE1114" i="1" a="1"/>
  <c r="AE2786" i="1" a="1"/>
  <c r="AH2026" i="1" a="1"/>
  <c r="AD2621" i="1" a="1"/>
  <c r="AE2141" i="1" a="1"/>
  <c r="AI3144" i="1" a="1"/>
  <c r="X3360" i="1" a="1"/>
  <c r="AI1134" i="1" a="1"/>
  <c r="AD1722" i="1" a="1"/>
  <c r="AH1681" i="1" a="1"/>
  <c r="AD2331" i="1" a="1"/>
  <c r="AE3050" i="1" a="1"/>
  <c r="AI2907" i="1" a="1"/>
  <c r="AE406" i="1" a="1"/>
  <c r="AH2979" i="1" a="1"/>
  <c r="AD3266" i="1" a="1"/>
  <c r="X2106" i="1" a="1"/>
  <c r="D666" i="7" a="1"/>
  <c r="AE1305" i="1" a="1"/>
  <c r="D685" i="7" a="1"/>
  <c r="AH349" i="1" a="1"/>
  <c r="AD1093" i="1" a="1"/>
  <c r="AI2968" i="1" a="1"/>
  <c r="AD3123" i="1" a="1"/>
  <c r="D2593" i="7" a="1"/>
  <c r="AH2136" i="1" a="1"/>
  <c r="AH394" i="1" a="1"/>
  <c r="D636" i="7" a="1"/>
  <c r="X1578" i="1" a="1"/>
  <c r="AI2825" i="1" a="1"/>
  <c r="AI750" i="1" a="1"/>
  <c r="X2927" i="1" a="1"/>
  <c r="X1846" i="1" a="1"/>
  <c r="AE2713" i="1" a="1"/>
  <c r="AH458" i="1" a="1"/>
  <c r="AI2354" i="1" a="1"/>
  <c r="AI1013" i="1" a="1"/>
  <c r="AH1147" i="1" a="1"/>
  <c r="AE3006" i="1" a="1"/>
  <c r="X684" i="1" a="1"/>
  <c r="D2501" i="7" a="1"/>
  <c r="AI389" i="1" a="1"/>
  <c r="AD2918" i="1" a="1"/>
  <c r="AE519" i="1" a="1"/>
  <c r="AD3371" i="1" a="1"/>
  <c r="X1586" i="1" a="1"/>
  <c r="AH1191" i="1" a="1"/>
  <c r="X452" i="1" a="1"/>
  <c r="AH1445" i="1" a="1"/>
  <c r="AD1867" i="1" a="1"/>
  <c r="X2450" i="1" a="1"/>
  <c r="X1811" i="1" a="1"/>
  <c r="AI2107" i="1" a="1"/>
  <c r="X3487" i="1" a="1"/>
  <c r="AI743" i="1" a="1"/>
  <c r="D2129" i="7" a="1"/>
  <c r="AE2894" i="1" a="1"/>
  <c r="AI1748" i="1" a="1"/>
  <c r="X1866" i="1" a="1"/>
  <c r="AD2640" i="1" a="1"/>
  <c r="X3347" i="1" a="1"/>
  <c r="AH2394" i="1" a="1"/>
  <c r="AH3489" i="1" a="1"/>
  <c r="AE648" i="1" a="1"/>
  <c r="AI1544" i="1" a="1"/>
  <c r="AE2470" i="1" a="1"/>
  <c r="AI849" i="1" a="1"/>
  <c r="D1744" i="7" a="1"/>
  <c r="D678" i="7" a="1"/>
  <c r="AI2430" i="1" a="1"/>
  <c r="AD2407" i="1" a="1"/>
  <c r="AD1526" i="1" a="1"/>
  <c r="AI1290" i="1" a="1"/>
  <c r="D421" i="7" a="1"/>
  <c r="AI2799" i="1" a="1"/>
  <c r="D2564" i="7" a="1"/>
  <c r="AH748" i="1" a="1"/>
  <c r="X2227" i="1" a="1"/>
  <c r="D683" i="7" a="1"/>
  <c r="AI3244" i="1" a="1"/>
  <c r="AH2030" i="1" a="1"/>
  <c r="X1290" i="1" a="1"/>
  <c r="AI3286" i="1" a="1"/>
  <c r="AD2486" i="1" a="1"/>
  <c r="AI3535" i="1" a="1"/>
  <c r="AH2649" i="1" a="1"/>
  <c r="D2940" i="7" a="1"/>
  <c r="D2474" i="7" a="1"/>
  <c r="X2503" i="1" a="1"/>
  <c r="AE2280" i="1" a="1"/>
  <c r="AD838" i="1" a="1"/>
  <c r="X1265" i="1" a="1"/>
  <c r="X550" i="1" a="1"/>
  <c r="AI409" i="1" a="1"/>
  <c r="AE3269" i="1" a="1"/>
  <c r="AD2893" i="1" a="1"/>
  <c r="X1772" i="1" a="1"/>
  <c r="AI1708" i="1" a="1"/>
  <c r="AH1135" i="1" a="1"/>
  <c r="AD248" i="1" a="1"/>
  <c r="AE593" i="1" a="1"/>
  <c r="AE1368" i="1" a="1"/>
  <c r="AH1478" i="1" a="1"/>
  <c r="D668" i="7" a="1"/>
  <c r="D1363" i="7" a="1"/>
  <c r="AD568" i="1" a="1"/>
  <c r="AD3052" i="1" a="1"/>
  <c r="AI3155" i="1" a="1"/>
  <c r="D2986" i="7" a="1"/>
  <c r="AE2511" i="1" a="1"/>
  <c r="AD127" i="1" a="1"/>
  <c r="D1392" i="7" a="1"/>
  <c r="AH2733" i="1" a="1"/>
  <c r="X1711" i="1" a="1"/>
  <c r="AH2686" i="1" a="1"/>
  <c r="D510" i="7" a="1"/>
  <c r="AD1809" i="1" a="1"/>
  <c r="AH2038" i="1" a="1"/>
  <c r="X2010" i="1" a="1"/>
  <c r="AI2848" i="1" a="1"/>
  <c r="X499" i="1" a="1"/>
  <c r="AH1203" i="1" a="1"/>
  <c r="AH887" i="1" a="1"/>
  <c r="X1364" i="1" a="1"/>
  <c r="AI2387" i="1" a="1"/>
  <c r="X681" i="1" a="1"/>
  <c r="AI2459" i="1" a="1"/>
  <c r="X894" i="1" a="1"/>
  <c r="AE838" i="1" a="1"/>
  <c r="D662" i="7" a="1"/>
  <c r="AH279" i="1" a="1"/>
  <c r="AI689" i="1" a="1"/>
  <c r="D1682" i="7" a="1"/>
  <c r="AD2293" i="1" a="1"/>
  <c r="AE1532" i="1" a="1"/>
  <c r="X3304" i="1" a="1"/>
  <c r="AE1145" i="1" a="1"/>
  <c r="AH3240" i="1" a="1"/>
  <c r="X3195" i="1" a="1"/>
  <c r="AE159" i="1" a="1"/>
  <c r="AH567" i="1" a="1"/>
  <c r="D1889" i="7" a="1"/>
  <c r="AI2043" i="1" a="1"/>
  <c r="AH1615" i="1" a="1"/>
  <c r="AH2764" i="1" a="1"/>
  <c r="AE358" i="1" a="1"/>
  <c r="AD3289" i="1" a="1"/>
  <c r="X1137" i="1" a="1"/>
  <c r="AD2488" i="1" a="1"/>
  <c r="D2782" i="7" a="1"/>
  <c r="X3029" i="1" a="1"/>
  <c r="AI1915" i="1" a="1"/>
  <c r="AH675" i="1" a="1"/>
  <c r="D1163" i="7" a="1"/>
  <c r="X2290" i="1" a="1"/>
  <c r="AH2500" i="1" a="1"/>
  <c r="AE1343" i="1" a="1"/>
  <c r="AD3349" i="1" a="1"/>
  <c r="AD887" i="1" a="1"/>
  <c r="D241" i="7" a="1"/>
  <c r="X2472" i="1" a="1"/>
  <c r="AH1678" i="1" a="1"/>
  <c r="AI660" i="1" a="1"/>
  <c r="X3467" i="1" a="1"/>
  <c r="X1622" i="1" a="1"/>
  <c r="AD2167" i="1" a="1"/>
  <c r="AD2267" i="1" a="1"/>
  <c r="AE1352" i="1" a="1"/>
  <c r="AD1080" i="1" a="1"/>
  <c r="AH2342" i="1" a="1"/>
  <c r="AE3429" i="1" a="1"/>
  <c r="AI160" i="1" a="1"/>
  <c r="AD2930" i="1" a="1"/>
  <c r="D248" i="7" a="1"/>
  <c r="AD2766" i="1" a="1"/>
  <c r="AI1745" i="1" a="1"/>
  <c r="X2494" i="1" a="1"/>
  <c r="AE2861" i="1" a="1"/>
  <c r="AH256" i="1" a="1"/>
  <c r="X1423" i="1" a="1"/>
  <c r="AI2174" i="1" a="1"/>
  <c r="X1922" i="1" a="1"/>
  <c r="X941" i="1" a="1"/>
  <c r="AD1794" i="1" a="1"/>
  <c r="AD926" i="1" a="1"/>
  <c r="AI2559" i="1" a="1"/>
  <c r="AD3047" i="1" a="1"/>
  <c r="AE2399" i="1" a="1"/>
  <c r="AH1193" i="1" a="1"/>
  <c r="AI3118" i="1" a="1"/>
  <c r="D1746" i="7" a="1"/>
  <c r="D318" i="7" a="1"/>
  <c r="D2352" i="7" a="1"/>
  <c r="X1503" i="1" a="1"/>
  <c r="AD1803" i="1" a="1"/>
  <c r="D1258" i="7" a="1"/>
  <c r="X2788" i="1" a="1"/>
  <c r="AD3419" i="1" a="1"/>
  <c r="D2340" i="7" a="1"/>
  <c r="AI945" i="1" a="1"/>
  <c r="AI3347" i="1" a="1"/>
  <c r="AE696" i="1" a="1"/>
  <c r="AD3318" i="1" a="1"/>
  <c r="X2855" i="1" a="1"/>
  <c r="AI1706" i="1" a="1"/>
  <c r="AD1025" i="1" a="1"/>
  <c r="AE1393" i="1" a="1"/>
  <c r="AH591" i="1" a="1"/>
  <c r="AD1538" i="1" a="1"/>
  <c r="AI3113" i="1" a="1"/>
  <c r="AD1348" i="1" a="1"/>
  <c r="D378" i="7" a="1"/>
  <c r="AD3287" i="1" a="1"/>
  <c r="D1916" i="7" a="1"/>
  <c r="AH1569" i="1" a="1"/>
  <c r="X2616" i="1" a="1"/>
  <c r="AE3482" i="1" a="1"/>
  <c r="AE457" i="1" a="1"/>
  <c r="AE3215" i="1" a="1"/>
  <c r="AH925" i="1" a="1"/>
  <c r="X2020" i="1" a="1"/>
  <c r="AD3521" i="1" a="1"/>
  <c r="X3528" i="1" a="1"/>
  <c r="AH1025" i="1" a="1"/>
  <c r="AE907" i="1" a="1"/>
  <c r="AE2209" i="1" a="1"/>
  <c r="D96" i="7" a="1"/>
  <c r="X2214" i="1" a="1"/>
  <c r="AH2609" i="1" a="1"/>
  <c r="D367" i="7" a="1"/>
  <c r="AD2282" i="1" a="1"/>
  <c r="AI607" i="1" a="1"/>
  <c r="AE2376" i="1" a="1"/>
  <c r="AD3108" i="1" a="1"/>
  <c r="AI1815" i="1" a="1"/>
  <c r="X3414" i="1" a="1"/>
  <c r="D2751" i="7" a="1"/>
  <c r="X1673" i="1" a="1"/>
  <c r="AD3054" i="1" a="1"/>
  <c r="AI2033" i="1" a="1"/>
  <c r="AI2031" i="1" a="1"/>
  <c r="AI2515" i="1" a="1"/>
  <c r="D1739" i="7" a="1"/>
  <c r="AI2574" i="1" a="1"/>
  <c r="D801" i="7" a="1"/>
  <c r="AH1884" i="1" a="1"/>
  <c r="AE829" i="1" a="1"/>
  <c r="AE2671" i="1" a="1"/>
  <c r="AI312" i="1" a="1"/>
  <c r="AH3491" i="1" a="1"/>
  <c r="AH1037" i="1" a="1"/>
  <c r="X1046" i="1" a="1"/>
  <c r="AD1145" i="1" a="1"/>
  <c r="X461" i="1" a="1"/>
  <c r="AE2303" i="1" a="1"/>
  <c r="X2544" i="1" a="1"/>
  <c r="AE1097" i="1" a="1"/>
  <c r="AD2353" i="1" a="1"/>
  <c r="AH482" i="1" a="1"/>
  <c r="X1733" i="1" a="1"/>
  <c r="AE784" i="1" a="1"/>
  <c r="AD860" i="1" a="1"/>
  <c r="AH3490" i="1" a="1"/>
  <c r="AD3495" i="1" a="1"/>
  <c r="AD571" i="1" a="1"/>
  <c r="AH2888" i="1" a="1"/>
  <c r="AE2039" i="1" a="1"/>
  <c r="X1077" i="1" a="1"/>
  <c r="D1740" i="7" a="1"/>
  <c r="AH3287" i="1" a="1"/>
  <c r="D284" i="7" a="1"/>
  <c r="AD1973" i="1" a="1"/>
  <c r="AI2957" i="1" a="1"/>
  <c r="AI777" i="1" a="1"/>
  <c r="AI3474" i="1" a="1"/>
  <c r="X2915" i="1" a="1"/>
  <c r="D623" i="7" a="1"/>
  <c r="AH3539" i="1" a="1"/>
  <c r="AD406" i="1" a="1"/>
  <c r="AI2525" i="1" a="1"/>
  <c r="AH2942" i="1" a="1"/>
  <c r="AI2867" i="1" a="1"/>
  <c r="AH3274" i="1" a="1"/>
  <c r="AI1593" i="1" a="1"/>
  <c r="AI2183" i="1" a="1"/>
  <c r="AD1771" i="1" a="1"/>
  <c r="D1642" i="7" a="1"/>
  <c r="AH2237" i="1" a="1"/>
  <c r="AD3473" i="1" a="1"/>
  <c r="AI2132" i="1" a="1"/>
  <c r="AH747" i="1" a="1"/>
  <c r="AI1252" i="1" a="1"/>
  <c r="AH362" i="1" a="1"/>
  <c r="AD2072" i="1" a="1"/>
  <c r="AD2645" i="1" a="1"/>
  <c r="D1686" i="7" a="1"/>
  <c r="AE594" i="1" a="1"/>
  <c r="X823" i="1" a="1"/>
  <c r="X2284" i="1" a="1"/>
  <c r="X3386" i="1" a="1"/>
  <c r="D2290" i="7" a="1"/>
  <c r="AI2398" i="1" a="1"/>
  <c r="AE2230" i="1" a="1"/>
  <c r="AI2236" i="1" a="1"/>
  <c r="AD180" i="1" a="1"/>
  <c r="AI3128" i="1" a="1"/>
  <c r="AD3275" i="1" a="1"/>
  <c r="D400" i="7" a="1"/>
  <c r="AI3107" i="1" a="1"/>
  <c r="AE2596" i="1" a="1"/>
  <c r="X3328" i="1" a="1"/>
  <c r="AD2207" i="1" a="1"/>
  <c r="AH821" i="1" a="1"/>
  <c r="AH2247" i="1" a="1"/>
  <c r="X152" i="1" a="1"/>
  <c r="AE1061" i="1" a="1"/>
  <c r="AI2440" i="1" a="1"/>
  <c r="AH2497" i="1" a="1"/>
  <c r="X1979" i="1" a="1"/>
  <c r="AH1123" i="1" a="1"/>
  <c r="AI3051" i="1" a="1"/>
  <c r="AE2301" i="1" a="1"/>
  <c r="AD901" i="1" a="1"/>
  <c r="D477" i="7" a="1"/>
  <c r="X2432" i="1" a="1"/>
  <c r="AI597" i="1" a="1"/>
  <c r="D2093" i="7" a="1"/>
  <c r="X511" i="1" a="1"/>
  <c r="AE1041" i="1" a="1"/>
  <c r="AI1747" i="1" a="1"/>
  <c r="AH3201" i="1" a="1"/>
  <c r="X500" i="1" a="1"/>
  <c r="AE1230" i="1" a="1"/>
  <c r="AH1978" i="1" a="1"/>
  <c r="AD194" i="1" a="1"/>
  <c r="AH3036" i="1" a="1"/>
  <c r="AD2255" i="1" a="1"/>
  <c r="D2956" i="7" a="1"/>
  <c r="D1068" i="7" a="1"/>
  <c r="AH3067" i="1" a="1"/>
  <c r="AE2988" i="1" a="1"/>
  <c r="D118" i="7" a="1"/>
  <c r="AI2192" i="1" a="1"/>
  <c r="AH3134" i="1" a="1"/>
  <c r="AH2003" i="1" a="1"/>
  <c r="AH3198" i="1" a="1"/>
  <c r="AE2768" i="1" a="1"/>
  <c r="AH1459" i="1" a="1"/>
  <c r="AE606" i="1" a="1"/>
  <c r="X1694" i="1" a="1"/>
  <c r="AI1736" i="1" a="1"/>
  <c r="AE830" i="1" a="1"/>
  <c r="AE1709" i="1" a="1"/>
  <c r="AD2403" i="1" a="1"/>
  <c r="AD3225" i="1" a="1"/>
  <c r="AE2698" i="1" a="1"/>
  <c r="AI1737" i="1" a="1"/>
  <c r="D1022" i="7" a="1"/>
  <c r="AI2644" i="1" a="1"/>
  <c r="AE613" i="1" a="1"/>
  <c r="AH2955" i="1" a="1"/>
  <c r="X1791" i="1" a="1"/>
  <c r="D2833" i="7" a="1"/>
  <c r="X1284" i="1" a="1"/>
  <c r="AE3130" i="1" a="1"/>
  <c r="X1082" i="1" a="1"/>
  <c r="AD1121" i="1" a="1"/>
  <c r="D2716" i="7" a="1"/>
  <c r="AI2701" i="1" a="1"/>
  <c r="X809" i="1" a="1"/>
  <c r="AH1608" i="1" a="1"/>
  <c r="AE1185" i="1" a="1"/>
  <c r="AD1067" i="1" a="1"/>
  <c r="AI2964" i="1" a="1"/>
  <c r="AI1310" i="1" a="1"/>
  <c r="X3495" i="1" a="1"/>
  <c r="X2650" i="1" a="1"/>
  <c r="AD1857" i="1" a="1"/>
  <c r="D2726" i="7" a="1"/>
  <c r="AI421" i="1" a="1"/>
  <c r="AH3012" i="1" a="1"/>
  <c r="AI314" i="1" a="1"/>
  <c r="X1748" i="1" a="1"/>
  <c r="D1284" i="7" a="1"/>
  <c r="D595" i="7" a="1"/>
  <c r="X893" i="1" a="1"/>
  <c r="X3136" i="1" a="1"/>
  <c r="AD1672" i="1" a="1"/>
  <c r="X718" i="1" a="1"/>
  <c r="AH1508" i="1" a="1"/>
  <c r="AD2026" i="1" a="1"/>
  <c r="AD2385" i="1" a="1"/>
  <c r="AE2173" i="1" a="1"/>
  <c r="AI2414" i="1" a="1"/>
  <c r="D1643" i="7" a="1"/>
  <c r="AI3072" i="1" a="1"/>
  <c r="AI1230" i="1" a="1"/>
  <c r="AH1421" i="1" a="1"/>
  <c r="AH2458" i="1" a="1"/>
  <c r="X306" i="1" a="1"/>
  <c r="AD786" i="1" a="1"/>
  <c r="AI615" i="1" a="1"/>
  <c r="AE1341" i="1" a="1"/>
  <c r="AH1700" i="1" a="1"/>
  <c r="D98" i="7" a="1"/>
  <c r="D935" i="7" a="1"/>
  <c r="AE2863" i="1" a="1"/>
  <c r="D1042" i="7" a="1"/>
  <c r="AD2772" i="1" a="1"/>
  <c r="AD2305" i="1" a="1"/>
  <c r="AE2663" i="1" a="1"/>
  <c r="X164" i="1" a="1"/>
  <c r="AD783" i="1" a="1"/>
  <c r="AE191" i="1" a="1"/>
  <c r="AI2274" i="1" a="1"/>
  <c r="AE155" i="1" a="1"/>
  <c r="AH492" i="1" a="1"/>
  <c r="D1144" i="7" a="1"/>
  <c r="AD207" i="1" a="1"/>
  <c r="D2602" i="7" a="1"/>
  <c r="D789" i="7" a="1"/>
  <c r="X2231" i="1" a="1"/>
  <c r="AD297" i="1" a="1"/>
  <c r="AE1892" i="1" a="1"/>
  <c r="AE1372" i="1" a="1"/>
  <c r="AD1481" i="1" a="1"/>
  <c r="AD3024" i="1" a="1"/>
  <c r="X1323" i="1" a="1"/>
  <c r="AI1271" i="1" a="1"/>
  <c r="AH2371" i="1" a="1"/>
  <c r="AI981" i="1" a="1"/>
  <c r="X2218" i="1" a="1"/>
  <c r="AH2665" i="1" a="1"/>
  <c r="AD1395" i="1" a="1"/>
  <c r="AH2282" i="1" a="1"/>
  <c r="AE3046" i="1" a="1"/>
  <c r="X1706" i="1" a="1"/>
  <c r="D2680" i="7" a="1"/>
  <c r="D1383" i="7" a="1"/>
  <c r="X1936" i="1" a="1"/>
  <c r="AH417" i="1" a="1"/>
  <c r="AI2707" i="1" a="1"/>
  <c r="AD1789" i="1" a="1"/>
  <c r="AD1371" i="1" a="1"/>
  <c r="AE1350" i="1" a="1"/>
  <c r="AH2189" i="1" a="1"/>
  <c r="AD3528" i="1" a="1"/>
  <c r="X344" i="1" a="1"/>
  <c r="AH1820" i="1" a="1"/>
  <c r="AD3169" i="1" a="1"/>
  <c r="X3509" i="1" a="1"/>
  <c r="AH1414" i="1" a="1"/>
  <c r="AH2850" i="1" a="1"/>
  <c r="AE2424" i="1" a="1"/>
  <c r="AI792" i="1" a="1"/>
  <c r="AH1062" i="1" a="1"/>
  <c r="AE1274" i="1" a="1"/>
  <c r="AE2311" i="1" a="1"/>
  <c r="AI1728" i="1" a="1"/>
  <c r="X2954" i="1" a="1"/>
  <c r="D2207" i="7" a="1"/>
  <c r="D1680" i="7" a="1"/>
  <c r="AD1274" i="1" a="1"/>
  <c r="X1194" i="1" a="1"/>
  <c r="X1299" i="1" a="1"/>
  <c r="AD525" i="1" a="1"/>
  <c r="AI602" i="1" a="1"/>
  <c r="AH2027" i="1" a="1"/>
  <c r="D513" i="7" a="1"/>
  <c r="AI1112" i="1" a="1"/>
  <c r="AE3385" i="1" a="1"/>
  <c r="X1148" i="1" a="1"/>
  <c r="X1826" i="1" a="1"/>
  <c r="AI1586" i="1" a="1"/>
  <c r="X519" i="1" a="1"/>
  <c r="AH2145" i="1" a="1"/>
  <c r="AE3190" i="1" a="1"/>
  <c r="AI1701" i="1" a="1"/>
  <c r="X403" i="1" a="1"/>
  <c r="AI2092" i="1" a="1"/>
  <c r="AI381" i="1" a="1"/>
  <c r="AH1067" i="1" a="1"/>
  <c r="AH1416" i="1" a="1"/>
  <c r="AE244" i="1" a="1"/>
  <c r="AI1257" i="1" a="1"/>
  <c r="AI3294" i="1" a="1"/>
  <c r="AI710" i="1" a="1"/>
  <c r="AE1005" i="1" a="1"/>
  <c r="AH2585" i="1" a="1"/>
  <c r="AI1416" i="1" a="1"/>
  <c r="D1868" i="7" a="1"/>
  <c r="D2896" i="7" a="1"/>
  <c r="AE2388" i="1" a="1"/>
  <c r="AH2629" i="1" a="1"/>
  <c r="X517" i="1" a="1"/>
  <c r="AH186" i="1" a="1"/>
  <c r="D2483" i="7" a="1"/>
  <c r="AH2522" i="1" a="1"/>
  <c r="AH1453" i="1" a="1"/>
  <c r="AI3392" i="1" a="1"/>
  <c r="AE652" i="1" a="1"/>
  <c r="AE697" i="1" a="1"/>
  <c r="AD846" i="1" a="1"/>
  <c r="AD3401" i="1" a="1"/>
  <c r="AI2248" i="1" a="1"/>
  <c r="X1025" i="1" a="1"/>
  <c r="D2837" i="7" a="1"/>
  <c r="AH2081" i="1" a="1"/>
  <c r="AH965" i="1" a="1"/>
  <c r="D1408" i="7" a="1"/>
  <c r="D1558" i="7" a="1"/>
  <c r="AH132" i="1" a="1"/>
  <c r="AD2783" i="1" a="1"/>
  <c r="X1809" i="1" a="1"/>
  <c r="AE3145" i="1" a="1"/>
  <c r="D1602" i="7" a="1"/>
  <c r="AH1449" i="1" a="1"/>
  <c r="AI1644" i="1" a="1"/>
  <c r="AH353" i="1" a="1"/>
  <c r="D553" i="7" a="1"/>
  <c r="AH1943" i="1" a="1"/>
  <c r="AH685" i="1" a="1"/>
  <c r="D1050" i="7" a="1"/>
  <c r="AE2500" i="1" a="1"/>
  <c r="D81" i="7" a="1"/>
  <c r="AE2690" i="1" a="1"/>
  <c r="AD2453" i="1" a="1"/>
  <c r="X396" i="1" a="1"/>
  <c r="D1603" i="7" a="1"/>
  <c r="X1903" i="1" a="1"/>
  <c r="AH134" i="1" a="1"/>
  <c r="AI3057" i="1" a="1"/>
  <c r="AE575" i="1" a="1"/>
  <c r="X3516" i="1" a="1"/>
  <c r="X2640" i="1" a="1"/>
  <c r="AI2050" i="1" a="1"/>
  <c r="AD3149" i="1" a="1"/>
  <c r="D577" i="7" a="1"/>
  <c r="AE192" i="1" a="1"/>
  <c r="AH461" i="1" a="1"/>
  <c r="AD2114" i="1" a="1"/>
  <c r="AI783" i="1" a="1"/>
  <c r="D1270" i="7" a="1"/>
  <c r="X3292" i="1" a="1"/>
  <c r="AI2079" i="1" a="1"/>
  <c r="X1555" i="1" a="1"/>
  <c r="AI2872" i="1" a="1"/>
  <c r="X2196" i="1" a="1"/>
  <c r="AD2179" i="1" a="1"/>
  <c r="D457" i="7" a="1"/>
  <c r="X709" i="1" a="1"/>
  <c r="AI3125" i="1" a="1"/>
  <c r="AH1653" i="1" a="1"/>
  <c r="AH249" i="1" a="1"/>
  <c r="AE3449" i="1" a="1"/>
  <c r="AE3533" i="1" a="1"/>
  <c r="D2252" i="7" a="1"/>
  <c r="AI3334" i="1" a="1"/>
  <c r="AH1239" i="1" a="1"/>
  <c r="AE773" i="1" a="1"/>
  <c r="AI2188" i="1" a="1"/>
  <c r="AI1469" i="1" a="1"/>
  <c r="AD2592" i="1" a="1"/>
  <c r="X1552" i="1" a="1"/>
  <c r="X2329" i="1" a="1"/>
  <c r="X3082" i="1" a="1"/>
  <c r="AI167" i="1" a="1"/>
  <c r="X2322" i="1" a="1"/>
  <c r="AE3577" i="1" a="1"/>
  <c r="AE1287" i="1" a="1"/>
  <c r="AI3292" i="1" a="1"/>
  <c r="AD1467" i="1" a="1"/>
  <c r="AH3402" i="1" a="1"/>
  <c r="AI3345" i="1" a="1"/>
  <c r="X2060" i="1" a="1"/>
  <c r="AH843" i="1" a="1"/>
  <c r="AH1336" i="1" a="1"/>
  <c r="AD2796" i="1" a="1"/>
  <c r="AI761" i="1" a="1"/>
  <c r="AH2406" i="1" a="1"/>
  <c r="X1634" i="1" a="1"/>
  <c r="D466" i="7" a="1"/>
  <c r="D3009" i="7" a="1"/>
  <c r="X269" i="1" a="1"/>
  <c r="AH3285" i="1" a="1"/>
  <c r="X753" i="1" a="1"/>
  <c r="AE478" i="1" a="1"/>
  <c r="AI1822" i="1" a="1"/>
  <c r="AI3268" i="1" a="1"/>
  <c r="AI858" i="1" a="1"/>
  <c r="AE2734" i="1" a="1"/>
  <c r="X1710" i="1" a="1"/>
  <c r="AI3054" i="1" a="1"/>
  <c r="AE1282" i="1" a="1"/>
  <c r="AI2156" i="1" a="1"/>
  <c r="AH449" i="1" a="1"/>
  <c r="AI435" i="1" a="1"/>
  <c r="D1568" i="7" a="1"/>
  <c r="AH2546" i="1" a="1"/>
  <c r="AD3306" i="1" a="1"/>
  <c r="AD2616" i="1" a="1"/>
  <c r="AD3247" i="1" a="1"/>
  <c r="AI1865" i="1" a="1"/>
  <c r="X736" i="1" a="1"/>
  <c r="X2845" i="1" a="1"/>
  <c r="AE2382" i="1" a="1"/>
  <c r="AI2765" i="1" a="1"/>
  <c r="AH2116" i="1" a="1"/>
  <c r="AH817" i="1" a="1"/>
  <c r="X2453" i="1" a="1"/>
  <c r="D1009" i="7" a="1"/>
  <c r="D1430" i="7" a="1"/>
  <c r="AE3323" i="1" a="1"/>
  <c r="AH2874" i="1" a="1"/>
  <c r="AD2349" i="1" a="1"/>
  <c r="AI2382" i="1" a="1"/>
  <c r="AE2410" i="1" a="1"/>
  <c r="AD3527" i="1" a="1"/>
  <c r="AI363" i="1" a="1"/>
  <c r="AE3029" i="1" a="1"/>
  <c r="AE2858" i="1" a="1"/>
  <c r="AE2670" i="1" a="1"/>
  <c r="X802" i="1" a="1"/>
  <c r="X178" i="1" a="1"/>
  <c r="AD192" i="1" a="1"/>
  <c r="X980" i="1" a="1"/>
  <c r="AE1534" i="1" a="1"/>
  <c r="X2709" i="1" a="1"/>
  <c r="AI2167" i="1" a="1"/>
  <c r="AE3529" i="1" a="1"/>
  <c r="D1919" i="7" a="1"/>
  <c r="AH281" i="1" a="1"/>
  <c r="AH3330" i="1" a="1"/>
  <c r="AD1216" i="1" a="1"/>
  <c r="AE1699" i="1" a="1"/>
  <c r="D1020" i="7" a="1"/>
  <c r="AE2908" i="1" a="1"/>
  <c r="AH796" i="1" a="1"/>
  <c r="D2211" i="7" a="1"/>
  <c r="X1593" i="1" a="1"/>
  <c r="AI1660" i="1" a="1"/>
  <c r="X1348" i="1" a="1"/>
  <c r="X2744" i="1" a="1"/>
  <c r="AE2487" i="1" a="1"/>
  <c r="AH3320" i="1" a="1"/>
  <c r="AI717" i="1" a="1"/>
  <c r="AI1468" i="1" a="1"/>
  <c r="X285" i="1" a="1"/>
  <c r="AH3027" i="1" a="1"/>
  <c r="X2478" i="1" a="1"/>
  <c r="AE1473" i="1" a="1"/>
  <c r="AI2740" i="1" a="1"/>
  <c r="AH318" i="1" a="1"/>
  <c r="AE153" i="1" a="1"/>
  <c r="AI2804" i="1" a="1"/>
  <c r="X688" i="1" a="1"/>
  <c r="AI304" i="1" a="1"/>
  <c r="D2506" i="7" a="1"/>
  <c r="AE1685" i="1" a="1"/>
  <c r="AE805" i="1" a="1"/>
  <c r="AH2471" i="1" a="1"/>
  <c r="D629" i="7" a="1"/>
  <c r="AH2548" i="1" a="1"/>
  <c r="D44" i="7" a="1"/>
  <c r="AI2184" i="1" a="1"/>
  <c r="AI3058" i="1" a="1"/>
  <c r="AH3523" i="1" a="1"/>
  <c r="X1174" i="1" a="1"/>
  <c r="AI3233" i="1" a="1"/>
  <c r="AH2645" i="1" a="1"/>
  <c r="AH177" i="1" a="1"/>
  <c r="D2386" i="7" a="1"/>
  <c r="AE2940" i="1" a="1"/>
  <c r="AH3299" i="1" a="1"/>
  <c r="AE675" i="1" a="1"/>
  <c r="AI951" i="1" a="1"/>
  <c r="AH184" i="1" a="1"/>
  <c r="AE510" i="1" a="1"/>
  <c r="AD3153" i="1" a="1"/>
  <c r="AE291" i="1" a="1"/>
  <c r="AH888" i="1" a="1"/>
  <c r="X3284" i="1" a="1"/>
  <c r="D1117" i="7" a="1"/>
  <c r="AD747" i="1" a="1"/>
  <c r="AI3116" i="1" a="1"/>
  <c r="AD3396" i="1" a="1"/>
  <c r="D1989" i="7" a="1"/>
  <c r="AH1936" i="1" a="1"/>
  <c r="AI488" i="1" a="1"/>
  <c r="AH615" i="1" a="1"/>
  <c r="AD3354" i="1" a="1"/>
  <c r="AI1154" i="1" a="1"/>
  <c r="AD3129" i="1" a="1"/>
  <c r="AD2485" i="1" a="1"/>
  <c r="AI1715" i="1" a="1"/>
  <c r="D2936" i="7" a="1"/>
  <c r="AE303" i="1" a="1"/>
  <c r="D770" i="7" a="1"/>
  <c r="AD1311" i="1" a="1"/>
  <c r="AH1650" i="1" a="1"/>
  <c r="AE3421" i="1" a="1"/>
  <c r="D2115" i="7" a="1"/>
  <c r="AE568" i="1" a="1"/>
  <c r="AI2029" i="1" a="1"/>
  <c r="AH2882" i="1" a="1"/>
  <c r="D680" i="7" a="1"/>
  <c r="AD3271" i="1" a="1"/>
  <c r="AH2636" i="1" a="1"/>
  <c r="AD569" i="1" a="1"/>
  <c r="AI1773" i="1" a="1"/>
  <c r="AI814" i="1" a="1"/>
  <c r="AH3395" i="1" a="1"/>
  <c r="AH1282" i="1" a="1"/>
  <c r="AD1689" i="1" a="1"/>
  <c r="AE3560" i="1" a="1"/>
  <c r="AI885" i="1" a="1"/>
  <c r="D296" i="7" a="1"/>
  <c r="AE2987" i="1" a="1"/>
  <c r="AE2212" i="1" a="1"/>
  <c r="AI129" i="1" a="1"/>
  <c r="AE764" i="1" a="1"/>
  <c r="X2179" i="1" a="1"/>
  <c r="X1237" i="1" a="1"/>
  <c r="AH1819" i="1" a="1"/>
  <c r="AH572" i="1" a="1"/>
  <c r="AD3224" i="1" a="1"/>
  <c r="AD1740" i="1" a="1"/>
  <c r="AI3084" i="1" a="1"/>
  <c r="AI2074" i="1" a="1"/>
  <c r="D1555" i="7" a="1"/>
  <c r="AH2117" i="1" a="1"/>
  <c r="AD1132" i="1" a="1"/>
  <c r="AD3546" i="1" a="1"/>
  <c r="X1110" i="1" a="1"/>
  <c r="X1333" i="1" a="1"/>
  <c r="D728" i="7" a="1"/>
  <c r="AH971" i="1" a="1"/>
  <c r="AD1746" i="1" a="1"/>
  <c r="AE296" i="1" a="1"/>
  <c r="X633" i="1" a="1"/>
  <c r="D289" i="7" a="1"/>
  <c r="X528" i="1" a="1"/>
  <c r="AE1646" i="1" a="1"/>
  <c r="AE587" i="1" a="1"/>
  <c r="AI2742" i="1" a="1"/>
  <c r="AD1269" i="1" a="1"/>
  <c r="AH3432" i="1" a="1"/>
  <c r="AI2572" i="1" a="1"/>
  <c r="AD1683" i="1" a="1"/>
  <c r="D1331" i="7" a="1"/>
  <c r="AH1255" i="1" a="1"/>
  <c r="AE2218" i="1" a="1"/>
  <c r="D469" i="7" a="1"/>
  <c r="AD696" i="1" a="1"/>
  <c r="AD3181" i="1" a="1"/>
  <c r="AI2699" i="1" a="1"/>
  <c r="AI1639" i="1" a="1"/>
  <c r="AH1696" i="1" a="1"/>
  <c r="AH1334" i="1" a="1"/>
  <c r="AE3513" i="1" a="1"/>
  <c r="AH3047" i="1" a="1"/>
  <c r="AD1913" i="1" a="1"/>
  <c r="X617" i="1" a="1"/>
  <c r="AI1583" i="1" a="1"/>
  <c r="AH3204" i="1" a="1"/>
  <c r="D1969" i="7" a="1"/>
  <c r="AE3522" i="1" a="1"/>
  <c r="AI149" i="1" a="1"/>
  <c r="AE837" i="1" a="1"/>
  <c r="AH1858" i="1" a="1"/>
  <c r="AD323" i="1" a="1"/>
  <c r="AD2098" i="1" a="1"/>
  <c r="AD920" i="1" a="1"/>
  <c r="AD2522" i="1" a="1"/>
  <c r="AE3544" i="1" a="1"/>
  <c r="AD1598" i="1" a="1"/>
  <c r="AD3445" i="1" a="1"/>
  <c r="D157" i="7" a="1"/>
  <c r="X3575" i="1" a="1"/>
  <c r="AI739" i="1" a="1"/>
  <c r="AE3303" i="1" a="1"/>
  <c r="AI2858" i="1" a="1"/>
  <c r="AI2059" i="1" a="1"/>
  <c r="AH2762" i="1" a="1"/>
  <c r="D670" i="7" a="1"/>
  <c r="D62" i="7" a="1"/>
  <c r="AD750" i="1" a="1"/>
  <c r="AI220" i="1" a="1"/>
  <c r="AI3085" i="1" a="1"/>
  <c r="AD1719" i="1" a="1"/>
  <c r="AH3401" i="1" a="1"/>
  <c r="AE1159" i="1" a="1"/>
  <c r="D2683" i="7" a="1"/>
  <c r="AH2790" i="1" a="1"/>
  <c r="AE3040" i="1" a="1"/>
  <c r="X2577" i="1" a="1"/>
  <c r="X2298" i="1" a="1"/>
  <c r="AD518" i="1" a="1"/>
  <c r="AI3064" i="1" a="1"/>
  <c r="AD529" i="1" a="1"/>
  <c r="AH610" i="1" a="1"/>
  <c r="AD2339" i="1" a="1"/>
  <c r="D1229" i="7" a="1"/>
  <c r="D544" i="7" a="1"/>
  <c r="AH1755" i="1" a="1"/>
  <c r="AE2625" i="1" a="1"/>
  <c r="D1830" i="7" a="1"/>
  <c r="X330" i="1" a="1"/>
  <c r="X2207" i="1" a="1"/>
  <c r="AD237" i="1" a="1"/>
  <c r="AE1466" i="1" a="1"/>
  <c r="AD2451" i="1" a="1"/>
  <c r="AD2769" i="1" a="1"/>
  <c r="AI646" i="1" a="1"/>
  <c r="AE2852" i="1" a="1"/>
  <c r="AD2117" i="1" a="1"/>
  <c r="AH3470" i="1" a="1"/>
  <c r="D1759" i="7" a="1"/>
  <c r="X3320" i="1" a="1"/>
  <c r="D2406" i="7" a="1"/>
  <c r="D1403" i="7" a="1"/>
  <c r="AH1181" i="1" a="1"/>
  <c r="AD2887" i="1" a="1"/>
  <c r="AD2518" i="1" a="1"/>
  <c r="AH2153" i="1" a="1"/>
  <c r="AI661" i="1" a="1"/>
  <c r="AE1865" i="1" a="1"/>
  <c r="AH2011" i="1" a="1"/>
  <c r="AH2761" i="1" a="1"/>
  <c r="AD1397" i="1" a="1"/>
  <c r="X3324" i="1" a="1"/>
  <c r="AD232" i="1" a="1"/>
  <c r="AH1233" i="1" a="1"/>
  <c r="X552" i="1" a="1"/>
  <c r="D527" i="7" a="1"/>
  <c r="AD1954" i="1" a="1"/>
  <c r="AI815" i="1" a="1"/>
  <c r="D1600" i="7" a="1"/>
  <c r="AE1009" i="1" a="1"/>
  <c r="AD1061" i="1" a="1"/>
  <c r="D1038" i="7" a="1"/>
  <c r="AD1914" i="1" a="1"/>
  <c r="AI3041" i="1" a="1"/>
  <c r="X2489" i="1" a="1"/>
  <c r="AI1179" i="1" a="1"/>
  <c r="D85" i="7" a="1"/>
  <c r="AI759" i="1" a="1"/>
  <c r="AE545" i="1" a="1"/>
  <c r="AH2191" i="1" a="1"/>
  <c r="AD1137" i="1" a="1"/>
  <c r="AH2410" i="1" a="1"/>
  <c r="X3033" i="1" a="1"/>
  <c r="AH2221" i="1" a="1"/>
  <c r="AE1800" i="1" a="1"/>
  <c r="AH1543" i="1" a="1"/>
  <c r="AD2138" i="1" a="1"/>
  <c r="AH3139" i="1" a="1"/>
  <c r="X2785" i="1" a="1"/>
  <c r="AH263" i="1" a="1"/>
  <c r="D855" i="7" a="1"/>
  <c r="AD2244" i="1" a="1"/>
  <c r="AE2325" i="1" a="1"/>
  <c r="AH1016" i="1" a="1"/>
  <c r="AD2865" i="1" a="1"/>
  <c r="D1883" i="7" a="1"/>
  <c r="AE2506" i="1" a="1"/>
  <c r="AE1694" i="1" a="1"/>
  <c r="AE2842" i="1" a="1"/>
  <c r="D2484" i="7" a="1"/>
  <c r="AI1038" i="1" a="1"/>
  <c r="AH3029" i="1" a="1"/>
  <c r="AI3093" i="1" a="1"/>
  <c r="AI1272" i="1" a="1"/>
  <c r="AH1624" i="1" a="1"/>
  <c r="AE2310" i="1" a="1"/>
  <c r="AD1307" i="1" a="1"/>
  <c r="AI2813" i="1" a="1"/>
  <c r="AD1142" i="1" a="1"/>
  <c r="AD2793" i="1" a="1"/>
  <c r="D86" i="7" a="1"/>
  <c r="AE461" i="1" a="1"/>
  <c r="X320" i="1" a="1"/>
  <c r="X2183" i="1" a="1"/>
  <c r="AH1231" i="1" a="1"/>
  <c r="AH797" i="1" a="1"/>
  <c r="AD2726" i="1" a="1"/>
  <c r="AH1138" i="1" a="1"/>
  <c r="AI431" i="1" a="1"/>
  <c r="AD2787" i="1" a="1"/>
  <c r="D772" i="7" a="1"/>
  <c r="AD1676" i="1" a="1"/>
  <c r="D2508" i="7" a="1"/>
  <c r="AI1446" i="1" a="1"/>
  <c r="AH2254" i="1" a="1"/>
  <c r="X2566" i="1" a="1"/>
  <c r="X3549" i="1" a="1"/>
  <c r="AH3473" i="1" a="1"/>
  <c r="AH1076" i="1" a="1"/>
  <c r="AD2152" i="1" a="1"/>
  <c r="AI3466" i="1" a="1"/>
  <c r="AE359" i="1" a="1"/>
  <c r="AH1457" i="1" a="1"/>
  <c r="AD570" i="1" a="1"/>
  <c r="AI3029" i="1" a="1"/>
  <c r="AH2620" i="1" a="1"/>
  <c r="X288" i="1" a="1"/>
  <c r="AH2370" i="1" a="1"/>
  <c r="X3316" i="1" a="1"/>
  <c r="AE2381" i="1" a="1"/>
  <c r="AH1215" i="1" a="1"/>
  <c r="AD2389" i="1" a="1"/>
  <c r="AD1404" i="1" a="1"/>
  <c r="D2456" i="7" a="1"/>
  <c r="AH998" i="1" a="1"/>
  <c r="X1705" i="1" a="1"/>
  <c r="AE3060" i="1" a="1"/>
  <c r="AE311" i="1" a="1"/>
  <c r="AD2433" i="1" a="1"/>
  <c r="AH2168" i="1" a="1"/>
  <c r="D167" i="7" a="1"/>
  <c r="D708" i="7" a="1"/>
  <c r="D364" i="7" a="1"/>
  <c r="AD1883" i="1" a="1"/>
  <c r="AE1684" i="1" a="1"/>
  <c r="AI2646" i="1" a="1"/>
  <c r="AH870" i="1" a="1"/>
  <c r="AE824" i="1" a="1"/>
  <c r="AE2356" i="1" a="1"/>
  <c r="X1239" i="1" a="1"/>
  <c r="X1447" i="1" a="1"/>
  <c r="AE2393" i="1" a="1"/>
  <c r="AD2604" i="1" a="1"/>
  <c r="D906" i="7" a="1"/>
  <c r="AD1979" i="1" a="1"/>
  <c r="AH3392" i="1" a="1"/>
  <c r="AH188" i="1" a="1"/>
  <c r="AE1754" i="1" a="1"/>
  <c r="AH2493" i="1" a="1"/>
  <c r="AH265" i="1" a="1"/>
  <c r="AD3370" i="1" a="1"/>
  <c r="AI882" i="1" a="1"/>
  <c r="D2336" i="7" a="1"/>
  <c r="AH787" i="1" a="1"/>
  <c r="AE2229" i="1" a="1"/>
  <c r="AI784" i="1" a="1"/>
  <c r="D402" i="7" a="1"/>
  <c r="AD603" i="1" a="1"/>
  <c r="AI2965" i="1" a="1"/>
  <c r="X1769" i="1" a="1"/>
  <c r="AE2155" i="1" a="1"/>
  <c r="X3476" i="1" a="1"/>
  <c r="AD165" i="1" a="1"/>
  <c r="D1562" i="7" a="1"/>
  <c r="AD2016" i="1" a="1"/>
  <c r="AE871" i="1" a="1"/>
  <c r="AD1902" i="1" a="1"/>
  <c r="AI656" i="1" a="1"/>
  <c r="AI424" i="1" a="1"/>
  <c r="AI418" i="1" a="1"/>
  <c r="AH3291" i="1" a="1"/>
  <c r="AH580" i="1" a="1"/>
  <c r="AD188" i="1" a="1"/>
  <c r="AE715" i="1" a="1"/>
  <c r="AI1642" i="1" a="1"/>
  <c r="AD173" i="1" a="1"/>
  <c r="AI3160" i="1" a="1"/>
  <c r="AE2474" i="1" a="1"/>
  <c r="AE867" i="1" a="1"/>
  <c r="AE1872" i="1" a="1"/>
  <c r="D1368" i="7" a="1"/>
  <c r="X898" i="1" a="1"/>
  <c r="AD2540" i="1" a="1"/>
  <c r="AD880" i="1" a="1"/>
  <c r="AH2678" i="1" a="1"/>
  <c r="AI1710" i="1" a="1"/>
  <c r="AE3511" i="1" a="1"/>
  <c r="AI1729" i="1" a="1"/>
  <c r="AH1504" i="1" a="1"/>
  <c r="X2346" i="1" a="1"/>
  <c r="AI2975" i="1" a="1"/>
  <c r="AD1635" i="1" a="1"/>
  <c r="D2203" i="7" a="1"/>
  <c r="X2912" i="1" a="1"/>
  <c r="AI2284" i="1" a="1"/>
  <c r="AI628" i="1" a="1"/>
  <c r="X1550" i="1" a="1"/>
  <c r="X2808" i="1" a="1"/>
  <c r="X408" i="1" a="1"/>
  <c r="AE279" i="1" a="1"/>
  <c r="X3409" i="1" a="1"/>
  <c r="X2516" i="1" a="1"/>
  <c r="AH3449" i="1" a="1"/>
  <c r="D288" i="7" a="1"/>
  <c r="AD1654" i="1" a="1"/>
  <c r="AD1621" i="1" a="1"/>
  <c r="AD290" i="1" a="1"/>
  <c r="AH469" i="1" a="1"/>
  <c r="D1860" i="7" a="1"/>
  <c r="AE1822" i="1" a="1"/>
  <c r="D136" i="7" a="1"/>
  <c r="AE1967" i="1" a="1"/>
  <c r="AI537" i="1" a="1"/>
  <c r="AE1556" i="1" a="1"/>
  <c r="AD1739" i="1" a="1"/>
  <c r="X2562" i="1" a="1"/>
  <c r="D856" i="7" a="1"/>
  <c r="AI600" i="1" a="1"/>
  <c r="AI1568" i="1" a="1"/>
  <c r="AI3067" i="1" a="1"/>
  <c r="AH2097" i="1" a="1"/>
  <c r="AD191" i="1" a="1"/>
  <c r="AE1223" i="1" a="1"/>
  <c r="X767" i="1" a="1"/>
  <c r="AH178" i="1" a="1"/>
  <c r="X3245" i="1" a="1"/>
  <c r="AH2308" i="1" a="1"/>
  <c r="AH2425" i="1" a="1"/>
  <c r="AD1369" i="1" a="1"/>
  <c r="AI1025" i="1" a="1"/>
  <c r="AD521" i="1" a="1"/>
  <c r="AD341" i="1" a="1"/>
  <c r="AD3348" i="1" a="1"/>
  <c r="AH3346" i="1" a="1"/>
  <c r="AD3110" i="1" a="1"/>
  <c r="AH3296" i="1" a="1"/>
  <c r="AH1947" i="1" a="1"/>
  <c r="AD1329" i="1" a="1"/>
  <c r="AI2390" i="1" a="1"/>
  <c r="AH831" i="1" a="1"/>
  <c r="AI2588" i="1" a="1"/>
  <c r="X1475" i="1" a="1"/>
  <c r="AI3075" i="1" a="1"/>
  <c r="AD843" i="1" a="1"/>
  <c r="X458" i="1" a="1"/>
  <c r="AI679" i="1" a="1"/>
  <c r="AD1229" i="1" a="1"/>
  <c r="D2320" i="7" a="1"/>
  <c r="AD151" i="1" a="1"/>
  <c r="X781" i="1" a="1"/>
  <c r="X1311" i="1" a="1"/>
  <c r="AI3385" i="1" a="1"/>
  <c r="X1245" i="1" a="1"/>
  <c r="X506" i="1" a="1"/>
  <c r="X247" i="1" a="1"/>
  <c r="AI2870" i="1" a="1"/>
  <c r="AD1194" i="1" a="1"/>
  <c r="AE534" i="1" a="1"/>
  <c r="AI3324" i="1" a="1"/>
  <c r="AD2785" i="1" a="1"/>
  <c r="AE1955" i="1" a="1"/>
  <c r="D763" i="7" a="1"/>
  <c r="AE2255" i="1" a="1"/>
  <c r="AI1726" i="1" a="1"/>
  <c r="AH2643" i="1" a="1"/>
  <c r="D1537" i="7" a="1"/>
  <c r="AH1131" i="1" a="1"/>
  <c r="D1434" i="7" a="1"/>
  <c r="AI681" i="1" a="1"/>
  <c r="X791" i="1" a="1"/>
  <c r="AD3147" i="1" a="1"/>
  <c r="X1332" i="1" a="1"/>
  <c r="AD231" i="1" a="1"/>
  <c r="AH2640" i="1" a="1"/>
  <c r="AH2997" i="1" a="1"/>
  <c r="D1459" i="7" a="1"/>
  <c r="AI3556" i="1" a="1"/>
  <c r="AE1087" i="1" a="1"/>
  <c r="AE1738" i="1" a="1"/>
  <c r="AH664" i="1" a="1"/>
  <c r="X1492" i="1" a="1"/>
  <c r="AE3400" i="1" a="1"/>
  <c r="AH3131" i="1" a="1"/>
  <c r="AE2112" i="1" a="1"/>
  <c r="X2392" i="1" a="1"/>
  <c r="AD3421" i="1" a="1"/>
  <c r="D2922" i="7" a="1"/>
  <c r="AI2421" i="1" a="1"/>
  <c r="AH1589" i="1" a="1"/>
  <c r="AH2586" i="1" a="1"/>
  <c r="X3224" i="1" a="1"/>
  <c r="AI1859" i="1" a="1"/>
  <c r="AE1665" i="1" a="1"/>
  <c r="X1689" i="1" a="1"/>
  <c r="X2533" i="1" a="1"/>
  <c r="X1855" i="1" a="1"/>
  <c r="X1565" i="1" a="1"/>
  <c r="AD1866" i="1" a="1"/>
  <c r="AE1239" i="1" a="1"/>
  <c r="AD2528" i="1" a="1"/>
  <c r="AI342" i="1" a="1"/>
  <c r="D2608" i="7" a="1"/>
  <c r="D145" i="7" a="1"/>
  <c r="D1501" i="7" a="1"/>
  <c r="D671" i="7" a="1"/>
  <c r="D340" i="7" a="1"/>
  <c r="AH896" i="1" a="1"/>
  <c r="AI1115" i="1" a="1"/>
  <c r="X2670" i="1" a="1"/>
  <c r="D1134" i="7" a="1"/>
  <c r="AE2098" i="1" a="1"/>
  <c r="AE1506" i="1" a="1"/>
  <c r="D1412" i="7" a="1"/>
  <c r="AE1229" i="1" a="1"/>
  <c r="AH2711" i="1" a="1"/>
  <c r="AE1912" i="1" a="1"/>
  <c r="D1074" i="7" a="1"/>
  <c r="AH292" i="1" a="1"/>
  <c r="X612" i="1" a="1"/>
  <c r="X1672" i="1" a="1"/>
  <c r="AD2614" i="1" a="1"/>
  <c r="AI3298" i="1" a="1"/>
  <c r="AE2035" i="1" a="1"/>
  <c r="AI1177" i="1" a="1"/>
  <c r="AI2987" i="1" a="1"/>
  <c r="AI414" i="1" a="1"/>
  <c r="D161" i="7" a="1"/>
  <c r="AI3551" i="1" a="1"/>
  <c r="AH1149" i="1" a="1"/>
  <c r="X704" i="1" a="1"/>
  <c r="AD2224" i="1" a="1"/>
  <c r="X3507" i="1" a="1"/>
  <c r="AI1457" i="1" a="1"/>
  <c r="X1507" i="1" a="1"/>
  <c r="AE3394" i="1" a="1"/>
  <c r="X207" i="1" a="1"/>
  <c r="AI370" i="1" a="1"/>
  <c r="AI760" i="1" a="1"/>
  <c r="AH847" i="1" a="1"/>
  <c r="AD732" i="1" a="1"/>
  <c r="AD1361" i="1" a="1"/>
  <c r="X910" i="1" a="1"/>
  <c r="D818" i="7" a="1"/>
  <c r="AD2716" i="1" a="1"/>
  <c r="X971" i="1" a="1"/>
  <c r="AI2567" i="1" a="1"/>
  <c r="AH989" i="1" a="1"/>
  <c r="AD2833" i="1" a="1"/>
  <c r="AD652" i="1" a="1"/>
  <c r="AH767" i="1" a="1"/>
  <c r="D2546" i="7" a="1"/>
  <c r="X830" i="1" a="1"/>
  <c r="D1543" i="7" a="1"/>
  <c r="AD438" i="1" a="1"/>
  <c r="AH3003" i="1" a="1"/>
  <c r="AI762" i="1" a="1"/>
  <c r="D231" i="7" a="1"/>
  <c r="AH3573" i="1" a="1"/>
  <c r="AD2160" i="1" a="1"/>
  <c r="AE1637" i="1" a="1"/>
  <c r="X3184" i="1" a="1"/>
  <c r="AE741" i="1" a="1"/>
  <c r="D2193" i="7" a="1"/>
  <c r="AH1945" i="1" a="1"/>
  <c r="D2528" i="7" a="1"/>
  <c r="X1120" i="1" a="1"/>
  <c r="X3147" i="1" a="1"/>
  <c r="AH2200" i="1" a="1"/>
  <c r="AE1060" i="1" a="1"/>
  <c r="AE2529" i="1" a="1"/>
  <c r="X343" i="1" a="1"/>
  <c r="X1478" i="1" a="1"/>
  <c r="AE3566" i="1" a="1"/>
  <c r="AH2208" i="1" a="1"/>
  <c r="D1850" i="7" a="1"/>
  <c r="AI2252" i="1" a="1"/>
  <c r="AI3416" i="1" a="1"/>
  <c r="X956" i="1" a="1"/>
  <c r="AI720" i="1" a="1"/>
  <c r="AD3313" i="1" a="1"/>
  <c r="D1871" i="7" a="1"/>
  <c r="AE2819" i="1" a="1"/>
  <c r="X329" i="1" a="1"/>
  <c r="AE1560" i="1" a="1"/>
  <c r="AE869" i="1" a="1"/>
  <c r="X3191" i="1" a="1"/>
  <c r="AI2036" i="1" a="1"/>
  <c r="AI3063" i="1" a="1"/>
  <c r="AH3421" i="1" a="1"/>
  <c r="X2720" i="1" a="1"/>
  <c r="AH3554" i="1" a="1"/>
  <c r="AH2373" i="1" a="1"/>
  <c r="AH2529" i="1" a="1"/>
  <c r="D2452" i="7" a="1"/>
  <c r="AH1952" i="1" a="1"/>
  <c r="D1497" i="7" a="1"/>
  <c r="D823" i="7" a="1"/>
  <c r="AE3361" i="1" a="1"/>
  <c r="AH3132" i="1" a="1"/>
  <c r="X155" i="1" a="1"/>
  <c r="D869" i="7" a="1"/>
  <c r="AE1325" i="1" a="1"/>
  <c r="AE1490" i="1" a="1"/>
  <c r="AI2103" i="1" a="1"/>
  <c r="X666" i="1" a="1"/>
  <c r="AI3040" i="1" a="1"/>
  <c r="AI3271" i="1" a="1"/>
  <c r="AE501" i="1" a="1"/>
  <c r="AH2937" i="1" a="1"/>
  <c r="AD1135" i="1" a="1"/>
  <c r="AE1952" i="1" a="1"/>
  <c r="AE1255" i="1" a="1"/>
  <c r="AE3137" i="1" a="1"/>
  <c r="AD2637" i="1" a="1"/>
  <c r="AH2122" i="1" a="1"/>
  <c r="AH556" i="1" a="1"/>
  <c r="AI1621" i="1" a="1"/>
  <c r="D585" i="7" a="1"/>
  <c r="AD3071" i="1" a="1"/>
  <c r="AH1292" i="1" a="1"/>
  <c r="X2890" i="1" a="1"/>
  <c r="AE1686" i="1" a="1"/>
  <c r="D638" i="7" a="1"/>
  <c r="AI302" i="1" a="1"/>
  <c r="D1138" i="7" a="1"/>
  <c r="X1449" i="1" a="1"/>
  <c r="AD866" i="1" a="1"/>
  <c r="AI1258" i="1" a="1"/>
  <c r="AE3194" i="1" a="1"/>
  <c r="AD1605" i="1" a="1"/>
  <c r="AD3416" i="1" a="1"/>
  <c r="AH2673" i="1" a="1"/>
  <c r="AI1039" i="1" a="1"/>
  <c r="AD2035" i="1" a="1"/>
  <c r="AH778" i="1" a="1"/>
  <c r="AI2371" i="1" a="1"/>
  <c r="AE2548" i="1" a="1"/>
  <c r="AI2859" i="1" a="1"/>
  <c r="AE1929" i="1" a="1"/>
  <c r="X2302" i="1" a="1"/>
  <c r="D2051" i="7" a="1"/>
  <c r="AE1649" i="1" a="1"/>
  <c r="AI3071" i="1" a="1"/>
  <c r="AI1933" i="1" a="1"/>
  <c r="AE1235" i="1" a="1"/>
  <c r="AI638" i="1" a="1"/>
  <c r="X2807" i="1" a="1"/>
  <c r="AH743" i="1" a="1"/>
  <c r="AE2528" i="1" a="1"/>
  <c r="AE2897" i="1" a="1"/>
  <c r="AI2578" i="1" a="1"/>
  <c r="AI1499" i="1" a="1"/>
  <c r="AI912" i="1" a="1"/>
  <c r="X3307" i="1" a="1"/>
  <c r="D77" i="7" a="1"/>
  <c r="AD1812" i="1" a="1"/>
  <c r="D1789" i="7" a="1"/>
  <c r="AH2539" i="1" a="1"/>
  <c r="AE3436" i="1" a="1"/>
  <c r="X1683" i="1" a="1"/>
  <c r="AH3336" i="1" a="1"/>
  <c r="AH2111" i="1" a="1"/>
  <c r="AE2282" i="1" a="1"/>
  <c r="AD2852" i="1" a="1"/>
  <c r="AD3489" i="1" a="1"/>
  <c r="AH546" i="1" a="1"/>
  <c r="AE2683" i="1" a="1"/>
  <c r="X1564" i="1" a="1"/>
  <c r="AE2253" i="1" a="1"/>
  <c r="AD2611" i="1" a="1"/>
  <c r="D2649" i="7" a="1"/>
  <c r="AH200" i="1" a="1"/>
  <c r="D103" i="7" a="1"/>
  <c r="AI1909" i="1" a="1"/>
  <c r="AH3415" i="1" a="1"/>
  <c r="AD716" i="1" a="1"/>
  <c r="D542" i="7" a="1"/>
  <c r="D2426" i="7" a="1"/>
  <c r="D1775" i="7" a="1"/>
  <c r="D2022" i="7" a="1"/>
  <c r="D2440" i="7" a="1"/>
  <c r="AD2237" i="1" a="1"/>
  <c r="D1591" i="7" a="1"/>
  <c r="AH293" i="1" a="1"/>
  <c r="AE3124" i="1" a="1"/>
  <c r="X1223" i="1" a="1"/>
  <c r="AD1945" i="1" a="1"/>
  <c r="AI206" i="1" a="1"/>
  <c r="AD2974" i="1" a="1"/>
  <c r="X2151" i="1" a="1"/>
  <c r="X2128" i="1" a="1"/>
  <c r="AI1365" i="1" a="1"/>
  <c r="D2743" i="7" a="1"/>
  <c r="AD1653" i="1" a="1"/>
  <c r="D1964" i="7" a="1"/>
  <c r="AE1985" i="1" a="1"/>
  <c r="AE772" i="1" a="1"/>
  <c r="AH644" i="1" a="1"/>
  <c r="D1580" i="7" a="1"/>
  <c r="AE193" i="1" a="1"/>
  <c r="AI876" i="1" a="1"/>
  <c r="AE766" i="1" a="1"/>
  <c r="D675" i="7" a="1"/>
  <c r="AE1505" i="1" a="1"/>
  <c r="X1362" i="1" a="1"/>
  <c r="AI591" i="1" a="1"/>
  <c r="X1645" i="1" a="1"/>
  <c r="AI2673" i="1" a="1"/>
  <c r="D1533" i="7" a="1"/>
  <c r="X3330" i="1" a="1"/>
  <c r="AE2432" i="1" a="1"/>
  <c r="AH1672" i="1" a="1"/>
  <c r="D1515" i="7" a="1"/>
  <c r="AH3377" i="1" a="1"/>
  <c r="AD1978" i="1" a="1"/>
  <c r="D2205" i="7" a="1"/>
  <c r="AE963" i="1" a="1"/>
  <c r="AH2072" i="1" a="1"/>
  <c r="AI2435" i="1" a="1"/>
  <c r="AI336" i="1" a="1"/>
  <c r="AI1602" i="1" a="1"/>
  <c r="AI2317" i="1" a="1"/>
  <c r="AH3476" i="1" a="1"/>
  <c r="AD3425" i="1" a="1"/>
  <c r="AI345" i="1" a="1"/>
  <c r="AI276" i="1" a="1"/>
  <c r="AE2838" i="1" a="1"/>
  <c r="AE1889" i="1" a="1"/>
  <c r="AD2284" i="1" a="1"/>
  <c r="AE1076" i="1" a="1"/>
  <c r="D1004" i="7" a="1"/>
  <c r="D2785" i="7" a="1"/>
  <c r="AD2532" i="1" a="1"/>
  <c r="AE227" i="1" a="1"/>
  <c r="AH2456" i="1" a="1"/>
  <c r="D338" i="7" a="1"/>
  <c r="D352" i="7" a="1"/>
  <c r="AE2162" i="1" a="1"/>
  <c r="D2127" i="7" a="1"/>
  <c r="D380" i="7" a="1"/>
  <c r="AE2501" i="1" a="1"/>
  <c r="AD857" i="1" a="1"/>
  <c r="D294" i="7" a="1"/>
  <c r="AH1425" i="1" a="1"/>
  <c r="AE1276" i="1" a="1"/>
  <c r="AE3023" i="1" a="1"/>
  <c r="AD722" i="1" a="1"/>
  <c r="D1880" i="7" a="1"/>
  <c r="AD1955" i="1" a="1"/>
  <c r="X2798" i="1" a="1"/>
  <c r="AD2537" i="1" a="1"/>
  <c r="X1693" i="1" a="1"/>
  <c r="X1764" i="1" a="1"/>
  <c r="AH807" i="1" a="1"/>
  <c r="X1608" i="1" a="1"/>
  <c r="AH323" i="1" a="1"/>
  <c r="AH2271" i="1" a="1"/>
  <c r="AI569" i="1" a="1"/>
  <c r="AI1291" i="1" a="1"/>
  <c r="AI367" i="1" a="1"/>
  <c r="D1215" i="7" a="1"/>
  <c r="D1450" i="7" a="1"/>
  <c r="AD2507" i="1" a="1"/>
  <c r="D481" i="7" a="1"/>
  <c r="AI973" i="1" a="1"/>
  <c r="AI790" i="1" a="1"/>
  <c r="AE1197" i="1" a="1"/>
  <c r="AH242" i="1" a="1"/>
  <c r="AI2146" i="1" a="1"/>
  <c r="X664" i="1" a="1"/>
  <c r="AI1394" i="1" a="1"/>
  <c r="AE989" i="1" a="1"/>
  <c r="AE656" i="1" a="1"/>
  <c r="AD403" i="1" a="1"/>
  <c r="AE2794" i="1" a="1"/>
  <c r="AH226" i="1" a="1"/>
  <c r="X1931" i="1" a="1"/>
  <c r="D1002" i="7" a="1"/>
  <c r="AH3566" i="1" a="1"/>
  <c r="AE2136" i="1" a="1"/>
  <c r="AE257" i="1" a="1"/>
  <c r="AH3157" i="1" a="1"/>
  <c r="X3128" i="1" a="1"/>
  <c r="AH2115" i="1" a="1"/>
  <c r="AE194" i="1" a="1"/>
  <c r="AE1740" i="1" a="1"/>
  <c r="X3053" i="1" a="1"/>
  <c r="AE647" i="1" a="1"/>
  <c r="X3398" i="1" a="1"/>
  <c r="AE2562" i="1" a="1"/>
  <c r="AE2647" i="1" a="1"/>
  <c r="AE2874" i="1" a="1"/>
  <c r="AI2308" i="1" a="1"/>
  <c r="D2813" i="7" a="1"/>
  <c r="AH466" i="1" a="1"/>
  <c r="AD2770" i="1" a="1"/>
  <c r="D1997" i="7" a="1"/>
  <c r="AH858" i="1" a="1"/>
  <c r="AE3003" i="1" a="1"/>
  <c r="AI771" i="1" a="1"/>
  <c r="AH593" i="1" a="1"/>
  <c r="X1768" i="1" a="1"/>
  <c r="AD2058" i="1" a="1"/>
  <c r="AI1305" i="1" a="1"/>
  <c r="AD2025" i="1" a="1"/>
  <c r="AD2459" i="1" a="1"/>
  <c r="AI2845" i="1" a="1"/>
  <c r="AD2199" i="1" a="1"/>
  <c r="AD2050" i="1" a="1"/>
  <c r="D1601" i="7" a="1"/>
  <c r="AD3405" i="1" a="1"/>
  <c r="D986" i="7" a="1"/>
  <c r="AH2584" i="1" a="1"/>
  <c r="AH3191" i="1" a="1"/>
  <c r="AI2896" i="1" a="1"/>
  <c r="AH3521" i="1" a="1"/>
  <c r="AE3036" i="1" a="1"/>
  <c r="X1317" i="1" a="1"/>
  <c r="AD590" i="1" a="1"/>
  <c r="D2061" i="7" a="1"/>
  <c r="AD2814" i="1" a="1"/>
  <c r="X786" i="1" a="1"/>
  <c r="AD389" i="1" a="1"/>
  <c r="X3372" i="1" a="1"/>
  <c r="X398" i="1" a="1"/>
  <c r="X2678" i="1" a="1"/>
  <c r="AD606" i="1" a="1"/>
  <c r="AD703" i="1" a="1"/>
  <c r="AE1189" i="1" a="1"/>
  <c r="AE2116" i="1" a="1"/>
  <c r="X3543" i="1" a="1"/>
  <c r="X1981" i="1" a="1"/>
  <c r="AD1748" i="1" a="1"/>
  <c r="AE3062" i="1" a="1"/>
  <c r="AH946" i="1" a="1"/>
  <c r="X2987" i="1" a="1"/>
  <c r="AD1385" i="1" a="1"/>
  <c r="AD2923" i="1" a="1"/>
  <c r="X3031" i="1" a="1"/>
  <c r="AH3516" i="1" a="1"/>
  <c r="AE2829" i="1" a="1"/>
  <c r="AI471" i="1" a="1"/>
  <c r="AE2902" i="1" a="1"/>
  <c r="X3065" i="1" a="1"/>
  <c r="AI3346" i="1" a="1"/>
  <c r="X661" i="1" a="1"/>
  <c r="D1760" i="7" a="1"/>
  <c r="AD302" i="1" a="1"/>
  <c r="AE1723" i="1" a="1"/>
  <c r="AD1086" i="1" a="1"/>
  <c r="AD3050" i="1" a="1"/>
  <c r="AH2179" i="1" a="1"/>
  <c r="D2883" i="7" a="1"/>
  <c r="AD2360" i="1" a="1"/>
  <c r="AE1971" i="1" a="1"/>
  <c r="AE2409" i="1" a="1"/>
  <c r="AH399" i="1" a="1"/>
  <c r="X181" i="1" a="1"/>
  <c r="AI3548" i="1" a="1"/>
  <c r="AD1415" i="1" a="1"/>
  <c r="AH212" i="1" a="1"/>
  <c r="AE369" i="1" a="1"/>
  <c r="AH826" i="1" a="1"/>
  <c r="AH1124" i="1" a="1"/>
  <c r="AH2610" i="1" a="1"/>
  <c r="AH2096" i="1" a="1"/>
  <c r="AE3095" i="1" a="1"/>
  <c r="D1167" i="7" a="1"/>
  <c r="AE3484" i="1" a="1"/>
  <c r="AD1214" i="1" a="1"/>
  <c r="D842" i="7" a="1"/>
  <c r="D2112" i="7" a="1"/>
  <c r="AE285" i="1" a="1"/>
  <c r="AE3306" i="1" a="1"/>
  <c r="D1705" i="7" a="1"/>
  <c r="D2671" i="7" a="1"/>
  <c r="AI2536" i="1" a="1"/>
  <c r="X1385" i="1" a="1"/>
  <c r="AE3528" i="1" a="1"/>
  <c r="AD446" i="1" a="1"/>
  <c r="AI982" i="1" a="1"/>
  <c r="X148" i="1" a="1"/>
  <c r="AH2020" i="1" a="1"/>
  <c r="AH3280" i="1" a="1"/>
  <c r="AI3186" i="1" a="1"/>
  <c r="AH1439" i="1" a="1"/>
  <c r="AH910" i="1" a="1"/>
  <c r="AD3074" i="1" a="1"/>
  <c r="D2991" i="7" a="1"/>
  <c r="AH3533" i="1" a="1"/>
  <c r="AE3539" i="1" a="1"/>
  <c r="AH2036" i="1" a="1"/>
  <c r="D1221" i="7" a="1"/>
  <c r="AD2995" i="1" a="1"/>
  <c r="X3327" i="1" a="1"/>
  <c r="AD609" i="1" a="1"/>
  <c r="AH455" i="1" a="1"/>
  <c r="X1589" i="1" a="1"/>
  <c r="AE188" i="1" a="1"/>
  <c r="AE2265" i="1" a="1"/>
  <c r="X2365" i="1" a="1"/>
  <c r="X591" i="1" a="1"/>
  <c r="AH3457" i="1" a="1"/>
  <c r="D2008" i="7" a="1"/>
  <c r="AH3321" i="1" a="1"/>
  <c r="AD2135" i="1" a="1"/>
  <c r="AE1441" i="1" a="1"/>
  <c r="D873" i="7" a="1"/>
  <c r="AH2750" i="1" a="1"/>
  <c r="AE433" i="1" a="1"/>
  <c r="AE323" i="1" a="1"/>
  <c r="AH1720" i="1" a="1"/>
  <c r="D242" i="7" a="1"/>
  <c r="X2428" i="1" a="1"/>
  <c r="D201" i="7" a="1"/>
  <c r="AE3237" i="1" a="1"/>
  <c r="AH1160" i="1" a="1"/>
  <c r="AE751" i="1" a="1"/>
  <c r="X727" i="1" a="1"/>
  <c r="AH1832" i="1" a="1"/>
  <c r="AI2770" i="1" a="1"/>
  <c r="AD1387" i="1" a="1"/>
  <c r="AI338" i="1" a="1"/>
  <c r="D2913" i="7" a="1"/>
  <c r="D2848" i="7" a="1"/>
  <c r="AI1936" i="1" a="1"/>
  <c r="X1973" i="1" a="1"/>
  <c r="AI3447" i="1" a="1"/>
  <c r="AI1174" i="1" a="1"/>
  <c r="AH500" i="1" a="1"/>
  <c r="AD3381" i="1" a="1"/>
  <c r="AD3272" i="1" a="1"/>
  <c r="X361" i="1" a="1"/>
  <c r="AH2569" i="1" a="1"/>
  <c r="AD2693" i="1" a="1"/>
  <c r="X1747" i="1" a="1"/>
  <c r="AI2908" i="1" a="1"/>
  <c r="D2828" i="7" a="1"/>
  <c r="AE2125" i="1" a="1"/>
  <c r="AH1263" i="1" a="1"/>
  <c r="AD304" i="1" a="1"/>
  <c r="AE719" i="1" a="1"/>
  <c r="X2895" i="1" a="1"/>
  <c r="AE2745" i="1" a="1"/>
  <c r="AD2600" i="1" a="1"/>
  <c r="AH2796" i="1" a="1"/>
  <c r="AE931" i="1" a="1"/>
  <c r="D102" i="7" a="1"/>
  <c r="X662" i="1" a="1"/>
  <c r="AE1449" i="1" a="1"/>
  <c r="AI364" i="1" a="1"/>
  <c r="AH2439" i="1" a="1"/>
  <c r="AD616" i="1" a="1"/>
  <c r="AE743" i="1" a="1"/>
  <c r="D2110" i="7" a="1"/>
  <c r="AH3495" i="1" a="1"/>
  <c r="AI2471" i="1" a="1"/>
  <c r="AI1324" i="1" a="1"/>
  <c r="AE828" i="1" a="1"/>
  <c r="X1761" i="1" a="1"/>
  <c r="AH1229" i="1" a="1"/>
  <c r="AD338" i="1" a="1"/>
  <c r="X2867" i="1" a="1"/>
  <c r="AD975" i="1" a="1"/>
  <c r="X2005" i="1" a="1"/>
  <c r="X2031" i="1" a="1"/>
  <c r="AD1650" i="1" a="1"/>
  <c r="AE347" i="1" a="1"/>
  <c r="D693" i="7" a="1"/>
  <c r="D1976" i="7" a="1"/>
  <c r="AE1961" i="1" a="1"/>
  <c r="AE1177" i="1" a="1"/>
  <c r="D1752" i="7" a="1"/>
  <c r="AE1944" i="1" a="1"/>
  <c r="AI836" i="1" a="1"/>
  <c r="X1027" i="1" a="1"/>
  <c r="AE2645" i="1" a="1"/>
  <c r="AD3036" i="1" a="1"/>
  <c r="AI1413" i="1" a="1"/>
  <c r="AD2962" i="1" a="1"/>
  <c r="X2826" i="1" a="1"/>
  <c r="X1812" i="1" a="1"/>
  <c r="D79" i="7" a="1"/>
  <c r="AD819" i="1" a="1"/>
  <c r="AD1925" i="1" a="1"/>
  <c r="D2619" i="7" a="1"/>
  <c r="X1214" i="1" a="1"/>
  <c r="AI371" i="1" a="1"/>
  <c r="AH563" i="1" a="1"/>
  <c r="AH2891" i="1" a="1"/>
  <c r="AI2941" i="1" a="1"/>
  <c r="D2879" i="7" a="1"/>
  <c r="AE2094" i="1" a="1"/>
  <c r="AD3013" i="1" a="1"/>
  <c r="X747" i="1" a="1"/>
  <c r="AH1918" i="1" a="1"/>
  <c r="X626" i="1" a="1"/>
  <c r="AH2893" i="1" a="1"/>
  <c r="D1141" i="7" a="1"/>
  <c r="AH1295" i="1" a="1"/>
  <c r="AH2082" i="1" a="1"/>
  <c r="AH3335" i="1" a="1"/>
  <c r="AE2408" i="1" a="1"/>
  <c r="D1864" i="7" a="1"/>
  <c r="AI3476" i="1" a="1"/>
  <c r="X2175" i="1" a="1"/>
  <c r="AE1016" i="1" a="1"/>
  <c r="X750" i="1" a="1"/>
  <c r="AI3313" i="1" a="1"/>
  <c r="AI2342" i="1" a="1"/>
  <c r="D1668" i="7" a="1"/>
  <c r="AE3575" i="1" a="1"/>
  <c r="AH1359" i="1" a="1"/>
  <c r="D2734" i="7" a="1"/>
  <c r="AD1305" i="1" a="1"/>
  <c r="AD583" i="1" a="1"/>
  <c r="X3079" i="1" a="1"/>
  <c r="AD1637" i="1" a="1"/>
  <c r="AH3269" i="1" a="1"/>
  <c r="AI2254" i="1" a="1"/>
  <c r="X772" i="1" a="1"/>
  <c r="AD1566" i="1" a="1"/>
  <c r="AH395" i="1" a="1"/>
  <c r="AI851" i="1" a="1"/>
  <c r="AI186" i="1" a="1"/>
  <c r="AE1414" i="1" a="1"/>
  <c r="X890" i="1" a="1"/>
  <c r="AH2823" i="1" a="1"/>
  <c r="AD3301" i="1" a="1"/>
  <c r="AH1540" i="1" a="1"/>
  <c r="AI317" i="1" a="1"/>
  <c r="AD1589" i="1" a="1"/>
  <c r="X705" i="1" a="1"/>
  <c r="AH2469" i="1" a="1"/>
  <c r="AH3271" i="1" a="1"/>
  <c r="AI1991" i="1" a="1"/>
  <c r="AD1068" i="1" a="1"/>
  <c r="AI1199" i="1" a="1"/>
  <c r="X1269" i="1" a="1"/>
  <c r="AH2101" i="1" a="1"/>
  <c r="AH1046" i="1" a="1"/>
  <c r="X1203" i="1" a="1"/>
  <c r="AD374" i="1" a="1"/>
  <c r="AI546" i="1" a="1"/>
  <c r="X3523" i="1" a="1"/>
  <c r="AI2897" i="1" a="1"/>
  <c r="D766" i="7" a="1"/>
  <c r="AE3391" i="1" a="1"/>
  <c r="AE3042" i="1" a="1"/>
  <c r="D2032" i="7" a="1"/>
  <c r="AH3010" i="1" a="1"/>
  <c r="AE210" i="1" a="1"/>
  <c r="X2155" i="1" a="1"/>
  <c r="AD1089" i="1" a="1"/>
  <c r="X1925" i="1" a="1"/>
  <c r="D2379" i="7" a="1"/>
  <c r="AE3490" i="1" a="1"/>
  <c r="AH1041" i="1" a="1"/>
  <c r="AH1111" i="1" a="1"/>
  <c r="X584" i="1" a="1"/>
  <c r="AE3258" i="1" a="1"/>
  <c r="AH1532" i="1" a="1"/>
  <c r="AI2764" i="1" a="1"/>
  <c r="X404" i="1" a="1"/>
  <c r="AI2351" i="1" a="1"/>
  <c r="AE2130" i="1" a="1"/>
  <c r="AH2616" i="1" a="1"/>
  <c r="AE1012" i="1" a="1"/>
  <c r="AH627" i="1" a="1"/>
  <c r="AI2854" i="1" a="1"/>
  <c r="AE353" i="1" a="1"/>
  <c r="AH427" i="1" a="1"/>
  <c r="D314" i="7" a="1"/>
  <c r="D93" i="7" a="1"/>
  <c r="AH844" i="1" a="1"/>
  <c r="AH3560" i="1" a="1"/>
  <c r="AI997" i="1" a="1"/>
  <c r="X593" i="1" a="1"/>
  <c r="AD3089" i="1" a="1"/>
  <c r="D2791" i="7" a="1"/>
  <c r="D2261" i="7" a="1"/>
  <c r="AI287" i="1" a="1"/>
  <c r="X1737" i="1" a="1"/>
  <c r="AI1429" i="1" a="1"/>
  <c r="AH1066" i="1" a="1"/>
  <c r="X312" i="1" a="1"/>
  <c r="AI2057" i="1" a="1"/>
  <c r="AE1913" i="1" a="1"/>
  <c r="D702" i="7" a="1"/>
  <c r="AE1994" i="1" a="1"/>
  <c r="AI368" i="1" a="1"/>
  <c r="D1303" i="7" a="1"/>
  <c r="AH3044" i="1" a="1"/>
  <c r="X1351" i="1" a="1"/>
  <c r="AI845" i="1" a="1"/>
  <c r="X1597" i="1" a="1"/>
  <c r="AI2135" i="1" a="1"/>
  <c r="AD2019" i="1" a="1"/>
  <c r="AE469" i="1" a="1"/>
  <c r="AD2071" i="1" a="1"/>
  <c r="AE140" i="1" a="1"/>
  <c r="AH506" i="1" a="1"/>
  <c r="AE1086" i="1" a="1"/>
  <c r="AH141" i="1" a="1"/>
  <c r="AH2499" i="1" a="1"/>
  <c r="D2719" i="7" a="1"/>
  <c r="AH3208" i="1" a="1"/>
  <c r="X3294" i="1" a="1"/>
  <c r="AD3299" i="1" a="1"/>
  <c r="AI1774" i="1" a="1"/>
  <c r="AI1856" i="1" a="1"/>
  <c r="D1820" i="7" a="1"/>
  <c r="AI2303" i="1" a="1"/>
  <c r="D2626" i="7" a="1"/>
  <c r="AE1981" i="1" a="1"/>
  <c r="AE3287" i="1" a="1"/>
  <c r="AE872" i="1" a="1"/>
  <c r="AD1574" i="1" a="1"/>
  <c r="AD2720" i="1" a="1"/>
  <c r="D376" i="7" a="1"/>
  <c r="AI879" i="1" a="1"/>
  <c r="AH2972" i="1" a="1"/>
  <c r="AE2148" i="1" a="1"/>
  <c r="AD3097" i="1" a="1"/>
  <c r="X1804" i="1" a="1"/>
  <c r="AH3576" i="1" a="1"/>
  <c r="AI2131" i="1" a="1"/>
  <c r="AD1777" i="1" a="1"/>
  <c r="D1832" i="7" a="1"/>
  <c r="AH1456" i="1" a="1"/>
  <c r="AI847" i="1" a="1"/>
  <c r="AD209" i="1" a="1"/>
  <c r="AI3043" i="1" a="1"/>
  <c r="X2030" i="1" a="1"/>
  <c r="AD540" i="1" a="1"/>
  <c r="AI2374" i="1" a="1"/>
  <c r="AD2121" i="1" a="1"/>
  <c r="X2558" i="1" a="1"/>
  <c r="AH2381" i="1" a="1"/>
  <c r="AD2725" i="1" a="1"/>
  <c r="AE2662" i="1" a="1"/>
  <c r="D1193" i="7" a="1"/>
  <c r="AE1962" i="1" a="1"/>
  <c r="AD2312" i="1" a="1"/>
  <c r="AE1151" i="1" a="1"/>
  <c r="AE3450" i="1" a="1"/>
  <c r="AE1440" i="1" a="1"/>
  <c r="X2438" i="1" a="1"/>
  <c r="AD1362" i="1" a="1"/>
  <c r="AI2464" i="1" a="1"/>
  <c r="D923" i="7" a="1"/>
  <c r="AD3344" i="1" a="1"/>
  <c r="AI2587" i="1" a="1"/>
  <c r="X145" i="1" a="1"/>
  <c r="AH2842" i="1" a="1"/>
  <c r="D2870" i="7" a="1"/>
  <c r="AD461" i="1" a="1"/>
  <c r="X3276" i="1" a="1"/>
  <c r="AI3351" i="1" a="1"/>
  <c r="AH3153" i="1" a="1"/>
  <c r="X547" i="1" a="1"/>
  <c r="AI1211" i="1" a="1"/>
  <c r="AI640" i="1" a="1"/>
  <c r="AD3101" i="1" a="1"/>
  <c r="AE643" i="1" a="1"/>
  <c r="AI2002" i="1" a="1"/>
  <c r="AI2093" i="1" a="1"/>
  <c r="AD1185" i="1" a="1"/>
  <c r="D532" i="7" a="1"/>
  <c r="AD1065" i="1" a="1"/>
  <c r="AD2706" i="1" a="1"/>
  <c r="AH2946" i="1" a="1"/>
  <c r="AD3058" i="1" a="1"/>
  <c r="AD1236" i="1" a="1"/>
  <c r="D2012" i="7" a="1"/>
  <c r="AI1599" i="1" a="1"/>
  <c r="AI2220" i="1" a="1"/>
  <c r="AE3133" i="1" a="1"/>
  <c r="X1754" i="1" a="1"/>
  <c r="AE2271" i="1" a="1"/>
  <c r="D1254" i="7" a="1"/>
  <c r="AI2306" i="1" a="1"/>
  <c r="AI2557" i="1" a="1"/>
  <c r="AH647" i="1" a="1"/>
  <c r="AH3110" i="1" a="1"/>
  <c r="AD476" i="1" a="1"/>
  <c r="X2905" i="1" a="1"/>
  <c r="AE604" i="1" a="1"/>
  <c r="AH333" i="1" a="1"/>
  <c r="AH262" i="1" a="1"/>
  <c r="AE812" i="1" a="1"/>
  <c r="D698" i="7" a="1"/>
  <c r="D470" i="7" a="1"/>
  <c r="AE2395" i="1" a="1"/>
  <c r="AH3326" i="1" a="1"/>
  <c r="AE2398" i="1" a="1"/>
  <c r="D139" i="7" a="1"/>
  <c r="AD321" i="1" a="1"/>
  <c r="AH404" i="1" a="1"/>
  <c r="AI298" i="1" a="1"/>
  <c r="D2794" i="7" a="1"/>
  <c r="X1762" i="1" a="1"/>
  <c r="AD1924" i="1" a="1"/>
  <c r="D2160" i="7" a="1"/>
  <c r="AD597" i="1" a="1"/>
  <c r="D432" i="7" a="1"/>
  <c r="AI2203" i="1" a="1"/>
  <c r="AE1258" i="1" a="1"/>
  <c r="AD3165" i="1" a="1"/>
  <c r="AD2015" i="1" a="1"/>
  <c r="AH2963" i="1" a="1"/>
  <c r="AD3365" i="1" a="1"/>
  <c r="AH3293" i="1" a="1"/>
  <c r="AE307" i="1" a="1"/>
  <c r="AH1641" i="1" a="1"/>
  <c r="AE548" i="1" a="1"/>
  <c r="AD618" i="1" a="1"/>
  <c r="AD1053" i="1" a="1"/>
  <c r="AH3550" i="1" a="1"/>
  <c r="AI1959" i="1" a="1"/>
  <c r="X1858" i="1" a="1"/>
  <c r="AE1692" i="1" a="1"/>
  <c r="AH2865" i="1" a="1"/>
  <c r="AH2651" i="1" a="1"/>
  <c r="AH1291" i="1" a="1"/>
  <c r="AE2684" i="1" a="1"/>
  <c r="X2380" i="1" a="1"/>
  <c r="AH1695" i="1" a="1"/>
  <c r="AE1910" i="1" a="1"/>
  <c r="X2940" i="1" a="1"/>
  <c r="AH1581" i="1" a="1"/>
  <c r="D243" i="7" a="1"/>
  <c r="AH1198" i="1" a="1"/>
  <c r="AE1508" i="1" a="1"/>
  <c r="X3198" i="1" a="1"/>
  <c r="AE3501" i="1" a="1"/>
  <c r="D182" i="7" a="1"/>
  <c r="AD3100" i="1" a="1"/>
  <c r="AI309" i="1" a="1"/>
  <c r="X2703" i="1" a="1"/>
  <c r="AI151" i="1" a="1"/>
  <c r="AH859" i="1" a="1"/>
  <c r="AI3524" i="1" a="1"/>
  <c r="AH639" i="1" a="1"/>
  <c r="AE1002" i="1" a="1"/>
  <c r="D622" i="7" a="1"/>
  <c r="AH3229" i="1" a="1"/>
  <c r="AE1924" i="1" a="1"/>
  <c r="D2157" i="7" a="1"/>
  <c r="AI1471" i="1" a="1"/>
  <c r="AD1428" i="1" a="1"/>
  <c r="AH3469" i="1" a="1"/>
  <c r="AD906" i="1" a="1"/>
  <c r="AD1118" i="1" a="1"/>
  <c r="AI3460" i="1" a="1"/>
  <c r="AI3501" i="1" a="1"/>
  <c r="X2009" i="1" a="1"/>
  <c r="D2512" i="7" a="1"/>
  <c r="AE2696" i="1" a="1"/>
  <c r="AD2190" i="1" a="1"/>
  <c r="AD878" i="1" a="1"/>
  <c r="D1405" i="7" a="1"/>
  <c r="X2884" i="1" a="1"/>
  <c r="X1294" i="1" a="1"/>
  <c r="X1630" i="1" a="1"/>
  <c r="D1372" i="7" a="1"/>
  <c r="AH1381" i="1" a="1"/>
  <c r="AI574" i="1" a="1"/>
  <c r="AI155" i="1" a="1"/>
  <c r="AI1677" i="1" a="1"/>
  <c r="AD2633" i="1" a="1"/>
  <c r="AE2765" i="1" a="1"/>
  <c r="X3222" i="1" a="1"/>
  <c r="AH3118" i="1" a="1"/>
  <c r="AE2007" i="1" a="1"/>
  <c r="AI1113" i="1" a="1"/>
  <c r="AE3271" i="1" a="1"/>
  <c r="D117" i="7" a="1"/>
  <c r="AE1425" i="1" a="1"/>
  <c r="D1901" i="7" a="1"/>
  <c r="AE3372" i="1" a="1"/>
  <c r="AE324" i="1" a="1"/>
  <c r="AH2141" i="1" a="1"/>
  <c r="AE1606" i="1" a="1"/>
  <c r="AH3089" i="1" a="1"/>
  <c r="AH2783" i="1" a="1"/>
  <c r="X2661" i="1" a="1"/>
  <c r="AH3480" i="1" a="1"/>
  <c r="D2886" i="7" a="1"/>
  <c r="AE538" i="1" a="1"/>
  <c r="D1828" i="7" a="1"/>
  <c r="D2416" i="7" a="1"/>
  <c r="AH2905" i="1" a="1"/>
  <c r="AE3099" i="1" a="1"/>
  <c r="AE1720" i="1" a="1"/>
  <c r="D1342" i="7" a="1"/>
  <c r="AI747" i="1" a="1"/>
  <c r="AI3159" i="1" a="1"/>
  <c r="AD346" i="1" a="1"/>
  <c r="AI501" i="1" a="1"/>
  <c r="D2856" i="7" a="1"/>
  <c r="AE2335" i="1" a="1"/>
  <c r="AH1829" i="1" a="1"/>
  <c r="AI2932" i="1" a="1"/>
  <c r="AE2147" i="1" a="1"/>
  <c r="X2603" i="1" a="1"/>
  <c r="AH1177" i="1" a="1"/>
  <c r="AE874" i="1" a="1"/>
  <c r="AE3383" i="1" a="1"/>
  <c r="AD3276" i="1" a="1"/>
  <c r="X1797" i="1" a="1"/>
  <c r="AD2942" i="1" a="1"/>
  <c r="X1920" i="1" a="1"/>
  <c r="X2761" i="1" a="1"/>
  <c r="D1025" i="7" a="1"/>
  <c r="AH1761" i="1" a="1"/>
  <c r="X821" i="1" a="1"/>
  <c r="AE3101" i="1" a="1"/>
  <c r="AH413" i="1" a="1"/>
  <c r="AI1460" i="1" a="1"/>
  <c r="AD558" i="1" a="1"/>
  <c r="AE2001" i="1" a="1"/>
  <c r="AH1156" i="1" a="1"/>
  <c r="X2592" i="1" a="1"/>
  <c r="AI2030" i="1" a="1"/>
  <c r="D2531" i="7" a="1"/>
  <c r="AH1850" i="1" a="1"/>
  <c r="AD3439" i="1" a="1"/>
  <c r="X151" i="1" a="1"/>
  <c r="X3099" i="1" a="1"/>
  <c r="X2253" i="1" a="1"/>
  <c r="D2453" i="7" a="1"/>
  <c r="AE3224" i="1" a="1"/>
  <c r="AI2744" i="1" a="1"/>
  <c r="X2734" i="1" a="1"/>
  <c r="D2996" i="7" a="1"/>
  <c r="AE248" i="1" a="1"/>
  <c r="AE2664" i="1" a="1"/>
  <c r="AI907" i="1" a="1"/>
  <c r="AI2258" i="1" a="1"/>
  <c r="AD2232" i="1" a="1"/>
  <c r="AH728" i="1" a="1"/>
  <c r="D1658" i="7" a="1"/>
  <c r="AI768" i="1" a="1"/>
  <c r="X2021" i="1" a="1"/>
  <c r="AE2580" i="1" a="1"/>
  <c r="D2204" i="7" a="1"/>
  <c r="AH295" i="1" a="1"/>
  <c r="AI678" i="1" a="1"/>
  <c r="AH2478" i="1" a="1"/>
  <c r="D664" i="7" a="1"/>
  <c r="AE2167" i="1" a="1"/>
  <c r="AI468" i="1" a="1"/>
  <c r="X1724" i="1" a="1"/>
  <c r="AD2103" i="1" a="1"/>
  <c r="AE2220" i="1" a="1"/>
  <c r="AI1665" i="1" a="1"/>
  <c r="AE3132" i="1" a="1"/>
  <c r="AE806" i="1" a="1"/>
  <c r="AI442" i="1" a="1"/>
  <c r="AH803" i="1" a="1"/>
  <c r="X2933" i="1" a="1"/>
  <c r="X2326" i="1" a="1"/>
  <c r="AH662" i="1" a="1"/>
  <c r="AD2578" i="1" a="1"/>
  <c r="AH507" i="1" a="1"/>
  <c r="AD2398" i="1" a="1"/>
  <c r="X1259" i="1" a="1"/>
  <c r="AH133" i="1" a="1"/>
  <c r="AI1976" i="1" a="1"/>
  <c r="AI1225" i="1" a="1"/>
  <c r="X700" i="1" a="1"/>
  <c r="AI2836" i="1" a="1"/>
  <c r="AH1707" i="1" a="1"/>
  <c r="AE2692" i="1" a="1"/>
  <c r="D820" i="7" a="1"/>
  <c r="D1387" i="7" a="1"/>
  <c r="AE2175" i="1" a="1"/>
  <c r="AE2541" i="1" a="1"/>
  <c r="AD3544" i="1" a="1"/>
  <c r="X1054" i="1" a="1"/>
  <c r="AH2378" i="1" a="1"/>
  <c r="AE687" i="1" a="1"/>
  <c r="X382" i="1" a="1"/>
  <c r="D2781" i="7" a="1"/>
  <c r="AH1811" i="1" a="1"/>
  <c r="D2526" i="7" a="1"/>
  <c r="D1614" i="7" a="1"/>
  <c r="X2586" i="1" a="1"/>
  <c r="D872" i="7" a="1"/>
  <c r="D436" i="7" a="1"/>
  <c r="AE145" i="1" a="1"/>
  <c r="AH1274" i="1" a="1"/>
  <c r="AE2512" i="1" a="1"/>
  <c r="D2102" i="7" a="1"/>
  <c r="AD2566" i="1" a="1"/>
  <c r="AI3326" i="1" a="1"/>
  <c r="AE2507" i="1" a="1"/>
  <c r="AH2383" i="1" a="1"/>
  <c r="X769" i="1" a="1"/>
  <c r="AD432" i="1" a="1"/>
  <c r="X613" i="1" a="1"/>
  <c r="AI596" i="1" a="1"/>
  <c r="AI2070" i="1" a="1"/>
  <c r="AI967" i="1" a="1"/>
  <c r="AD1076" i="1" a="1"/>
  <c r="AE1203" i="1" a="1"/>
  <c r="AE2847" i="1" a="1"/>
  <c r="AE2832" i="1" a="1"/>
  <c r="AE2770" i="1" a="1"/>
  <c r="AD1109" i="1" a="1"/>
  <c r="AD964" i="1" a="1"/>
  <c r="AD2472" i="1" a="1"/>
  <c r="X1178" i="1" a="1"/>
  <c r="AD2083" i="1" a="1"/>
  <c r="X665" i="1" a="1"/>
  <c r="AD501" i="1" a="1"/>
  <c r="D474" i="7" a="1"/>
  <c r="D2536" i="7" a="1"/>
  <c r="D1198" i="7" a="1"/>
  <c r="AI1463" i="1" a="1"/>
  <c r="AD705" i="1" a="1"/>
  <c r="AD1841" i="1" a="1"/>
  <c r="AE1798" i="1" a="1"/>
  <c r="AD1993" i="1" a="1"/>
  <c r="X963" i="1" a="1"/>
  <c r="AE3172" i="1" a="1"/>
  <c r="X2538" i="1" a="1"/>
  <c r="AD3111" i="1" a="1"/>
  <c r="AH3235" i="1" a="1"/>
  <c r="AD281" i="1" a="1"/>
  <c r="AH1406" i="1" a="1"/>
  <c r="AD1488" i="1" a="1"/>
  <c r="AE2080" i="1" a="1"/>
  <c r="AH3148" i="1" a="1"/>
  <c r="AH2676" i="1" a="1"/>
  <c r="AE1529" i="1" a="1"/>
  <c r="AH2707" i="1" a="1"/>
  <c r="AI1978" i="1" a="1"/>
  <c r="AD2575" i="1" a="1"/>
  <c r="AI2476" i="1" a="1"/>
  <c r="D2307" i="7" a="1"/>
  <c r="AH1782" i="1" a="1"/>
  <c r="AD598" i="1" a="1"/>
  <c r="AI1771" i="1" a="1"/>
  <c r="X2289" i="1" a="1"/>
  <c r="X2372" i="1" a="1"/>
  <c r="AH1716" i="1" a="1"/>
  <c r="AD761" i="1" a="1"/>
  <c r="AD2657" i="1" a="1"/>
  <c r="X333" i="1" a="1"/>
  <c r="AD1041" i="1" a="1"/>
  <c r="AE1103" i="1" a="1"/>
  <c r="AD410" i="1" a="1"/>
  <c r="AE1116" i="1" a="1"/>
  <c r="AH2420" i="1" a="1"/>
  <c r="AI2603" i="1" a="1"/>
  <c r="X3302" i="1" a="1"/>
  <c r="AI2926" i="1" a="1"/>
  <c r="AH3238" i="1" a="1"/>
  <c r="AD2264" i="1" a="1"/>
  <c r="AD365" i="1" a="1"/>
  <c r="AH1860" i="1" a="1"/>
  <c r="X965" i="1" a="1"/>
  <c r="AH2824" i="1" a="1"/>
  <c r="AE1191" i="1" a="1"/>
  <c r="AE2072" i="1" a="1"/>
  <c r="D2975" i="7" a="1"/>
  <c r="AD3577" i="1" a="1"/>
  <c r="AI2063" i="1" a="1"/>
  <c r="AE698" i="1" a="1"/>
  <c r="D2960" i="7" a="1"/>
  <c r="AH1273" i="1" a="1"/>
  <c r="AE1991" i="1" a="1"/>
  <c r="AD1603" i="1" a="1"/>
  <c r="D2607" i="7" a="1"/>
  <c r="X2316" i="1" a="1"/>
  <c r="AD728" i="1" a="1"/>
  <c r="AE1580" i="1" a="1"/>
  <c r="AI1447" i="1" a="1"/>
  <c r="AH3290" i="1" a="1"/>
  <c r="X3317" i="1" a="1"/>
  <c r="AH3555" i="1" a="1"/>
  <c r="X3545" i="1" a="1"/>
  <c r="X294" i="1" a="1"/>
  <c r="AI1320" i="1" a="1"/>
  <c r="AE2967" i="1" a="1"/>
  <c r="AI535" i="1" a="1"/>
  <c r="AE3493" i="1" a="1"/>
  <c r="AD1505" i="1" a="1"/>
  <c r="AH1184" i="1" a="1"/>
  <c r="D1225" i="7" a="1"/>
  <c r="AH2273" i="1" a="1"/>
  <c r="AI789" i="1" a="1"/>
  <c r="AI2628" i="1" a="1"/>
  <c r="D657" i="7" a="1"/>
  <c r="AI1846" i="1" a="1"/>
  <c r="D211" i="7" a="1"/>
  <c r="AE138" i="1" a="1"/>
  <c r="X3481" i="1" a="1"/>
  <c r="D357" i="7" a="1"/>
  <c r="AH3021" i="1" a="1"/>
  <c r="AI2769" i="1" a="1"/>
  <c r="AD2126" i="1" a="1"/>
  <c r="X2914" i="1" a="1"/>
  <c r="AE3393" i="1" a="1"/>
  <c r="X2452" i="1" a="1"/>
  <c r="X2353" i="1" a="1"/>
  <c r="D754" i="7" a="1"/>
  <c r="AD3304" i="1" a="1"/>
  <c r="AD2061" i="1" a="1"/>
  <c r="D1280" i="7" a="1"/>
  <c r="AD1278" i="1" a="1"/>
  <c r="X721" i="1" a="1"/>
  <c r="AI1904" i="1" a="1"/>
  <c r="X751" i="1" a="1"/>
  <c r="AE1322" i="1" a="1"/>
  <c r="AE1851" i="1" a="1"/>
  <c r="AD3487" i="1" a="1"/>
  <c r="AD329" i="1" a="1"/>
  <c r="AE858" i="1" a="1"/>
  <c r="AE1444" i="1" a="1"/>
  <c r="AI3241" i="1" a="1"/>
  <c r="X2827" i="1" a="1"/>
  <c r="D2333" i="7" a="1"/>
  <c r="AE3052" i="1" a="1"/>
  <c r="AE2090" i="1" a="1"/>
  <c r="X2215" i="1" a="1"/>
  <c r="AE2686" i="1" a="1"/>
  <c r="AE143" i="1" a="1"/>
  <c r="AE209" i="1" a="1"/>
  <c r="X3138" i="1" a="1"/>
  <c r="AH1454" i="1" a="1"/>
  <c r="X1551" i="1" a="1"/>
  <c r="AD3320" i="1" a="1"/>
  <c r="AI2347" i="1" a="1"/>
  <c r="D2686" i="7" a="1"/>
  <c r="AI2098" i="1" a="1"/>
  <c r="AE3279" i="1" a="1"/>
  <c r="AD1617" i="1" a="1"/>
  <c r="AI1486" i="1" a="1"/>
  <c r="D734" i="7" a="1"/>
  <c r="AH3166" i="1" a="1"/>
  <c r="AE1645" i="1" a="1"/>
  <c r="D1164" i="7" a="1"/>
  <c r="AD2618" i="1" a="1"/>
  <c r="AI3348" i="1" a="1"/>
  <c r="X3382" i="1" a="1"/>
  <c r="AE2466" i="1" a="1"/>
  <c r="D2827" i="7" a="1"/>
  <c r="AI603" i="1" a="1"/>
  <c r="AE2417" i="1" a="1"/>
  <c r="AH2932" i="1" a="1"/>
  <c r="AH1717" i="1" a="1"/>
  <c r="AE343" i="1" a="1"/>
  <c r="AH1327" i="1" a="1"/>
  <c r="X1335" i="1" a="1"/>
  <c r="X488" i="1" a="1"/>
  <c r="D1821" i="7" a="1"/>
  <c r="AE868" i="1" a="1"/>
  <c r="X2459" i="1" a="1"/>
  <c r="D2673" i="7" a="1"/>
  <c r="X2299" i="1" a="1"/>
  <c r="AE2771" i="1" a="1"/>
  <c r="D2574" i="7" a="1"/>
  <c r="AI1002" i="1" a="1"/>
  <c r="AE2176" i="1" a="1"/>
  <c r="AD2056" i="1" a="1"/>
  <c r="AE3275" i="1" a="1"/>
  <c r="AI3169" i="1" a="1"/>
  <c r="AI2606" i="1" a="1"/>
  <c r="AI1092" i="1" a="1"/>
  <c r="X818" i="1" a="1"/>
  <c r="AE3553" i="1" a="1"/>
  <c r="AI1364" i="1" a="1"/>
  <c r="AE2450" i="1" a="1"/>
  <c r="AD260" i="1" a="1"/>
  <c r="AI1591" i="1" a="1"/>
  <c r="AD1478" i="1" a="1"/>
  <c r="AH1387" i="1" a="1"/>
  <c r="D2209" i="7" a="1"/>
  <c r="AD3121" i="1" a="1"/>
  <c r="AE1500" i="1" a="1"/>
  <c r="X2623" i="1" a="1"/>
  <c r="X1302" i="1" a="1"/>
  <c r="AI1048" i="1" a="1"/>
  <c r="AH1332" i="1" a="1"/>
  <c r="X2278" i="1" a="1"/>
  <c r="D2215" i="7" a="1"/>
  <c r="AI3069" i="1" a="1"/>
  <c r="AI3112" i="1" a="1"/>
  <c r="X1741" i="1" a="1"/>
  <c r="AE1770" i="1" a="1"/>
  <c r="X2624" i="1" a="1"/>
  <c r="AH1492" i="1" a="1"/>
  <c r="AH1428" i="1" a="1"/>
  <c r="AH2380" i="1" a="1"/>
  <c r="AI324" i="1" a="1"/>
  <c r="AE1769" i="1" a="1"/>
  <c r="AI872" i="1" a="1"/>
  <c r="AE2948" i="1" a="1"/>
  <c r="X1287" i="1" a="1"/>
  <c r="AD805" i="1" a="1"/>
  <c r="AH1950" i="1" a="1"/>
  <c r="D2411" i="7" a="1"/>
  <c r="AD1888" i="1" a="1"/>
  <c r="AD3390" i="1" a="1"/>
  <c r="D489" i="7" a="1"/>
  <c r="AI648" i="1" a="1"/>
  <c r="D2076" i="7" a="1"/>
  <c r="AH467" i="1" a="1"/>
  <c r="D1991" i="7" a="1"/>
  <c r="D2075" i="7" a="1"/>
  <c r="D2109" i="7" a="1"/>
  <c r="AD1312" i="1" a="1"/>
  <c r="AI2918" i="1" a="1"/>
  <c r="AH190" i="1" a="1"/>
  <c r="X2314" i="1" a="1"/>
  <c r="X1590" i="1" a="1"/>
  <c r="AH314" i="1" a="1"/>
  <c r="X2786" i="1" a="1"/>
  <c r="AH146" i="1" a="1"/>
  <c r="AH1793" i="1" a="1"/>
  <c r="AI2179" i="1" a="1"/>
  <c r="AE946" i="1" a="1"/>
  <c r="X2942" i="1" a="1"/>
  <c r="AE914" i="1" a="1"/>
  <c r="X1919" i="1" a="1"/>
  <c r="AE3500" i="1" a="1"/>
  <c r="AE1279" i="1" a="1"/>
  <c r="AE232" i="1" a="1"/>
  <c r="X999" i="1" a="1"/>
  <c r="D847" i="7" a="1"/>
  <c r="X2505" i="1" a="1"/>
  <c r="D1581" i="7" a="1"/>
  <c r="X832" i="1" a="1"/>
  <c r="AE484" i="1" a="1"/>
  <c r="AI1799" i="1" a="1"/>
  <c r="D814" i="7" a="1"/>
  <c r="AE1247" i="1" a="1"/>
  <c r="AD425" i="1" a="1"/>
  <c r="AE1411" i="1" a="1"/>
  <c r="AH2845" i="1" a="1"/>
  <c r="AI1046" i="1" a="1"/>
  <c r="AD301" i="1" a="1"/>
  <c r="AH3286" i="1" a="1"/>
  <c r="AH3266" i="1" a="1"/>
  <c r="AH2341" i="1" a="1"/>
  <c r="AH129" i="1" a="1"/>
  <c r="AI1280" i="1" a="1"/>
  <c r="AI917" i="1" a="1"/>
  <c r="AE2493" i="1" a="1"/>
  <c r="AI1074" i="1" a="1"/>
  <c r="AH365" i="1" a="1"/>
  <c r="AI745" i="1" a="1"/>
  <c r="AD2029" i="1" a="1"/>
  <c r="AH3496" i="1" a="1"/>
  <c r="AI1223" i="1" a="1"/>
  <c r="AH1639" i="1" a="1"/>
  <c r="AE1361" i="1" a="1"/>
  <c r="AD265" i="1" a="1"/>
  <c r="AE2139" i="1" a="1"/>
  <c r="X2148" i="1" a="1"/>
  <c r="AI2741" i="1" a="1"/>
  <c r="AE745" i="1" a="1"/>
  <c r="D1054" i="7" a="1"/>
  <c r="X629" i="1" a="1"/>
  <c r="AI786" i="1" a="1"/>
  <c r="AD2586" i="1" a="1"/>
  <c r="D127" i="7" a="1"/>
  <c r="AD2171" i="1" a="1"/>
  <c r="AH2049" i="1" a="1"/>
  <c r="AI1183" i="1" a="1"/>
  <c r="D1565" i="7" a="1"/>
  <c r="AI808" i="1" a="1"/>
  <c r="X1401" i="1" a="1"/>
  <c r="X521" i="1" a="1"/>
  <c r="X1557" i="1" a="1"/>
  <c r="D608" i="7" a="1"/>
  <c r="AH1549" i="1" a="1"/>
  <c r="X2209" i="1" a="1"/>
  <c r="AD1255" i="1" a="1"/>
  <c r="X1624" i="1" a="1"/>
  <c r="D2412" i="7" a="1"/>
  <c r="X1439" i="1" a="1"/>
  <c r="D2911" i="7" a="1"/>
  <c r="D2647" i="7" a="1"/>
  <c r="D2186" i="7" a="1"/>
  <c r="X2247" i="1" a="1"/>
  <c r="AH1259" i="1" a="1"/>
  <c r="X1102" i="1" a="1"/>
  <c r="AE753" i="1" a="1"/>
  <c r="AH2505" i="1" a="1"/>
  <c r="AD1430" i="1" a="1"/>
  <c r="AE2950" i="1" a="1"/>
  <c r="D2893" i="7" a="1"/>
  <c r="D354" i="7" a="1"/>
  <c r="AE3433" i="1" a="1"/>
  <c r="AH2541" i="1" a="1"/>
  <c r="AD2610" i="1" a="1"/>
  <c r="AD1563" i="1" a="1"/>
  <c r="D545" i="7" a="1"/>
  <c r="AI3407" i="1" a="1"/>
  <c r="D1008" i="7" a="1"/>
  <c r="AE3363" i="1" a="1"/>
  <c r="X317" i="1" a="1"/>
  <c r="AD3444" i="1" a="1"/>
  <c r="AH1526" i="1" a="1"/>
  <c r="X1057" i="1" a="1"/>
  <c r="X1600" i="1" a="1"/>
  <c r="AH179" i="1" a="1"/>
  <c r="AE1528" i="1" a="1"/>
  <c r="AH912" i="1" a="1"/>
  <c r="AH474" i="1" a="1"/>
  <c r="D2664" i="7" a="1"/>
  <c r="AH158" i="1" a="1"/>
  <c r="AH1455" i="1" a="1"/>
  <c r="AH1883" i="1" a="1"/>
  <c r="AE1057" i="1" a="1"/>
  <c r="AH3013" i="1" a="1"/>
  <c r="AI466" i="1" a="1"/>
  <c r="X3104" i="1" a="1"/>
  <c r="AI1353" i="1" a="1"/>
  <c r="AH2523" i="1" a="1"/>
  <c r="D260" i="7" a="1"/>
  <c r="AE240" i="1" a="1"/>
  <c r="D568" i="7" a="1"/>
  <c r="X1243" i="1" a="1"/>
  <c r="AD771" i="1" a="1"/>
  <c r="D1337" i="7" a="1"/>
  <c r="AD1710" i="1" a="1"/>
  <c r="AH3471" i="1" a="1"/>
  <c r="AE927" i="1" a="1"/>
  <c r="AE3457" i="1" a="1"/>
  <c r="AI1884" i="1" a="1"/>
  <c r="AD1890" i="1" a="1"/>
  <c r="AI794" i="1" a="1"/>
  <c r="AD2849" i="1" a="1"/>
  <c r="AH271" i="1" a="1"/>
  <c r="D1625" i="7" a="1"/>
  <c r="AI462" i="1" a="1"/>
  <c r="AI2015" i="1" a="1"/>
  <c r="D1525" i="7" a="1"/>
  <c r="AD1204" i="1" a="1"/>
  <c r="AH2384" i="1" a="1"/>
  <c r="X2548" i="1" a="1"/>
  <c r="X3361" i="1" a="1"/>
  <c r="AI564" i="1" a="1"/>
  <c r="AH3442" i="1" a="1"/>
  <c r="X454" i="1" a="1"/>
  <c r="X686" i="1" a="1"/>
  <c r="AI3026" i="1" a="1"/>
  <c r="AE713" i="1" a="1"/>
  <c r="AH774" i="1" a="1"/>
  <c r="D616" i="7" a="1"/>
  <c r="X397" i="1" a="1"/>
  <c r="AI2738" i="1" a="1"/>
  <c r="AI2841" i="1" a="1"/>
  <c r="X573" i="1" a="1"/>
  <c r="AE551" i="1" a="1"/>
  <c r="AD2168" i="1" a="1"/>
  <c r="AH1901" i="1" a="1"/>
  <c r="X2588" i="1" a="1"/>
  <c r="AE2854" i="1" a="1"/>
  <c r="AD1083" i="1" a="1"/>
  <c r="X1813" i="1" a="1"/>
  <c r="D1566" i="7" a="1"/>
  <c r="AH3034" i="1" a="1"/>
  <c r="X2515" i="1" a="1"/>
  <c r="AD1365" i="1" a="1"/>
  <c r="X236" i="1" a="1"/>
  <c r="AI2195" i="1" a="1"/>
  <c r="AH1812" i="1" a="1"/>
  <c r="AH503" i="1" a="1"/>
  <c r="AD1259" i="1" a="1"/>
  <c r="D2670" i="7" a="1"/>
  <c r="AI763" i="1" a="1"/>
  <c r="AE321" i="1" a="1"/>
  <c r="D1685" i="7" a="1"/>
  <c r="X3416" i="1" a="1"/>
  <c r="AI1040" i="1" a="1"/>
  <c r="AI1850" i="1" a="1"/>
  <c r="AH2353" i="1" a="1"/>
  <c r="AE1499" i="1" a="1"/>
  <c r="AI3025" i="1" a="1"/>
  <c r="D2595" i="7" a="1"/>
  <c r="AI2984" i="1" a="1"/>
  <c r="D2804" i="7" a="1"/>
  <c r="AD2861" i="1" a="1"/>
  <c r="D2366" i="7" a="1"/>
  <c r="AI1855" i="1" a="1"/>
  <c r="AH2840" i="1" a="1"/>
  <c r="AD462" i="1" a="1"/>
  <c r="AH3175" i="1" a="1"/>
  <c r="AE1640" i="1" a="1"/>
  <c r="AH2706" i="1" a="1"/>
  <c r="X1065" i="1" a="1"/>
  <c r="AH2810" i="1" a="1"/>
  <c r="D2835" i="7" a="1"/>
  <c r="AE546" i="1" a="1"/>
  <c r="AH269" i="1" a="1"/>
  <c r="AI1887" i="1" a="1"/>
  <c r="AI2625" i="1" a="1"/>
  <c r="AE1351" i="1" a="1"/>
  <c r="AD305" i="1" a="1"/>
  <c r="D1666" i="7" a="1"/>
  <c r="AI3031" i="1" a="1"/>
  <c r="X2271" i="1" a="1"/>
  <c r="X1731" i="1" a="1"/>
  <c r="D2342" i="7" a="1"/>
  <c r="AH3352" i="1" a="1"/>
  <c r="AH297" i="1" a="1"/>
  <c r="AD2829" i="1" a="1"/>
  <c r="AD3188" i="1" a="1"/>
  <c r="D2842" i="7" a="1"/>
  <c r="AE2642" i="1" a="1"/>
  <c r="X3445" i="1" a="1"/>
  <c r="AD1247" i="1" a="1"/>
  <c r="D1176" i="7" a="1"/>
  <c r="AH1640" i="1" a="1"/>
  <c r="AI255" i="1" a="1"/>
  <c r="AH860" i="1" a="1"/>
  <c r="AH1484" i="1" a="1"/>
  <c r="AE1228" i="1" a="1"/>
  <c r="X1188" i="1" a="1"/>
  <c r="D46" i="7" a="1"/>
  <c r="AH712" i="1" a="1"/>
  <c r="AI458" i="1" a="1"/>
  <c r="AI642" i="1" a="1"/>
  <c r="D3014" i="7" a="1"/>
  <c r="AE1025" i="1" a="1"/>
  <c r="D1777" i="7" a="1"/>
  <c r="D1778" i="7" a="1"/>
  <c r="AD1398" i="1" a="1"/>
  <c r="AI187" i="1" a="1"/>
  <c r="AH2614" i="1" a="1"/>
  <c r="AD2756" i="1" a="1"/>
  <c r="X701" i="1" a="1"/>
  <c r="AD417" i="1" a="1"/>
  <c r="AH875" i="1" a="1"/>
  <c r="AH3565" i="1" a="1"/>
  <c r="AH3327" i="1" a="1"/>
  <c r="X1488" i="1" a="1"/>
  <c r="AD1439" i="1" a="1"/>
  <c r="X2820" i="1" a="1"/>
  <c r="AH1851" i="1" a="1"/>
  <c r="AD1060" i="1" a="1"/>
  <c r="AD1665" i="1" a="1"/>
  <c r="X3027" i="1" a="1"/>
  <c r="X2565" i="1" a="1"/>
  <c r="X1288" i="1" a="1"/>
  <c r="D306" i="7" a="1"/>
  <c r="X3564" i="1" a="1"/>
  <c r="X2849" i="1" a="1"/>
  <c r="AD1494" i="1" a="1"/>
  <c r="D2278" i="7" a="1"/>
  <c r="AD1626" i="1" a="1"/>
  <c r="X423" i="1" a="1"/>
  <c r="AD849" i="1" a="1"/>
  <c r="D1238" i="7" a="1"/>
  <c r="AH2354" i="1" a="1"/>
  <c r="AD3511" i="1" a="1"/>
  <c r="D2970" i="7" a="1"/>
  <c r="AH2098" i="1" a="1"/>
  <c r="AI216" i="1" a="1"/>
  <c r="X437" i="1" a="1"/>
  <c r="X780" i="1" a="1"/>
  <c r="D166" i="7" a="1"/>
  <c r="AH771" i="1" a="1"/>
  <c r="AH2201" i="1" a="1"/>
  <c r="X1161" i="1" a="1"/>
  <c r="AH994" i="1" a="1"/>
  <c r="D1463" i="7" a="1"/>
  <c r="AD2721" i="1" a="1"/>
  <c r="AE1871" i="1" a="1"/>
  <c r="AI810" i="1" a="1"/>
  <c r="AE1881" i="1" a="1"/>
  <c r="AH2222" i="1" a="1"/>
  <c r="AH897" i="1" a="1"/>
  <c r="X2082" i="1" a="1"/>
  <c r="X2569" i="1" a="1"/>
  <c r="D2992" i="7" a="1"/>
  <c r="AE728" i="1" a="1"/>
  <c r="AH2066" i="1" a="1"/>
  <c r="AH916" i="1" a="1"/>
  <c r="D417" i="7" a="1"/>
  <c r="AI2502" i="1" a="1"/>
  <c r="AD2826" i="1" a="1"/>
  <c r="AI859" i="1" a="1"/>
  <c r="AD3409" i="1" a="1"/>
  <c r="AD1998" i="1" a="1"/>
  <c r="D2750" i="7" a="1"/>
  <c r="D589" i="7" a="1"/>
  <c r="D2891" i="7" a="1"/>
  <c r="AI2552" i="1" a="1"/>
  <c r="AH1733" i="1" a="1"/>
  <c r="AE2485" i="1" a="1"/>
  <c r="AH661" i="1" a="1"/>
  <c r="D2323" i="7" a="1"/>
  <c r="X1774" i="1" a="1"/>
  <c r="X334" i="1" a="1"/>
  <c r="AH2183" i="1" a="1"/>
  <c r="AI1594" i="1" a="1"/>
  <c r="AH1635" i="1" a="1"/>
  <c r="AE2329" i="1" a="1"/>
  <c r="AH3488" i="1" a="1"/>
  <c r="AH205" i="1" a="1"/>
  <c r="AI2491" i="1" a="1"/>
  <c r="X1500" i="1" a="1"/>
  <c r="X2947" i="1" a="1"/>
  <c r="X2355" i="1" a="1"/>
  <c r="AD1541" i="1" a="1"/>
  <c r="AI3136" i="1" a="1"/>
  <c r="X3044" i="1" a="1"/>
  <c r="D2562" i="7" a="1"/>
  <c r="AH1931" i="1" a="1"/>
  <c r="X3088" i="1" a="1"/>
  <c r="X3072" i="1" a="1"/>
  <c r="AD3302" i="1" a="1"/>
  <c r="AD3267" i="1" a="1"/>
  <c r="AE3170" i="1" a="1"/>
  <c r="D2744" i="7" a="1"/>
  <c r="AE3089" i="1" a="1"/>
  <c r="AD1033" i="1" a="1"/>
  <c r="X1871" i="1" a="1"/>
  <c r="AI2735" i="1" a="1"/>
  <c r="D1725" i="7" a="1"/>
  <c r="AI1263" i="1" a="1"/>
  <c r="AI715" i="1" a="1"/>
  <c r="D220" i="7" a="1"/>
  <c r="D620" i="7" a="1"/>
  <c r="AE1458" i="1" a="1"/>
  <c r="AH2970" i="1" a="1"/>
  <c r="AH192" i="1" a="1"/>
  <c r="AE185" i="1" a="1"/>
  <c r="AD1994" i="1" a="1"/>
  <c r="X471" i="1" a="1"/>
  <c r="X3163" i="1" a="1"/>
  <c r="AI3441" i="1" a="1"/>
  <c r="AD468" i="1" a="1"/>
  <c r="X1962" i="1" a="1"/>
  <c r="AI1672" i="1" a="1"/>
  <c r="AH2931" i="1" a="1"/>
  <c r="AH3345" i="1" a="1"/>
  <c r="AE2946" i="1" a="1"/>
  <c r="AI377" i="1" a="1"/>
  <c r="AH1522" i="1" a="1"/>
  <c r="D718" i="7" a="1"/>
  <c r="AI2148" i="1" a="1"/>
  <c r="AE547" i="1" a="1"/>
  <c r="D1247" i="7" a="1"/>
  <c r="AD2836" i="1" a="1"/>
  <c r="AI772" i="1" a="1"/>
  <c r="AI2919" i="1" a="1"/>
  <c r="AI2285" i="1" a="1"/>
  <c r="AH3086" i="1" a="1"/>
  <c r="AD1643" i="1" a="1"/>
  <c r="X2252" i="1" a="1"/>
  <c r="X3241" i="1" a="1"/>
  <c r="X3173" i="1" a="1"/>
  <c r="AE2783" i="1" a="1"/>
  <c r="X194" i="1" a="1"/>
  <c r="AE855" i="1" a="1"/>
  <c r="X3238" i="1" a="1"/>
  <c r="D1854" i="7" a="1"/>
  <c r="AD205" i="1" a="1"/>
  <c r="AD1290" i="1" a="1"/>
  <c r="AD1613" i="1" a="1"/>
  <c r="AI1575" i="1" a="1"/>
  <c r="AI1328" i="1" a="1"/>
  <c r="D2159" i="7" a="1"/>
  <c r="AE3402" i="1" a="1"/>
  <c r="AH2966" i="1" a="1"/>
  <c r="AD1985" i="1" a="1"/>
  <c r="AE3534" i="1" a="1"/>
  <c r="X3153" i="1" a="1"/>
  <c r="AE1635" i="1" a="1"/>
  <c r="AI1415" i="1" a="1"/>
  <c r="X363" i="1" a="1"/>
  <c r="AD3098" i="1" a="1"/>
  <c r="AI1759" i="1" a="1"/>
  <c r="AE423" i="1" a="1"/>
  <c r="AH361" i="1" a="1"/>
  <c r="AH2641" i="1" a="1"/>
  <c r="D1422" i="7" a="1"/>
  <c r="AI3413" i="1" a="1"/>
  <c r="AD1975" i="1" a="1"/>
  <c r="AE955" i="1" a="1"/>
  <c r="AI2929" i="1" a="1"/>
  <c r="D485" i="7" a="1"/>
  <c r="AE3283" i="1" a="1"/>
  <c r="AD1624" i="1" a="1"/>
  <c r="D984" i="7" a="1"/>
  <c r="AE2933" i="1" a="1"/>
  <c r="X2276" i="1" a="1"/>
  <c r="AD735" i="1" a="1"/>
  <c r="AE2827" i="1" a="1"/>
  <c r="X2787" i="1" a="1"/>
  <c r="AH1493" i="1" a="1"/>
  <c r="AI1858" i="1" a="1"/>
  <c r="X3226" i="1" a="1"/>
  <c r="AI1165" i="1" a="1"/>
  <c r="AI2186" i="1" a="1"/>
  <c r="AD2250" i="1" a="1"/>
  <c r="X135" i="1" a="1"/>
  <c r="D1019" i="7" a="1"/>
  <c r="AE297" i="1" a="1"/>
  <c r="AH1514" i="1" a="1"/>
  <c r="AD3342" i="1" a="1"/>
  <c r="AH2738" i="1" a="1"/>
  <c r="AI2560" i="1" a="1"/>
  <c r="AH460" i="1" a="1"/>
  <c r="AI509" i="1" a="1"/>
  <c r="AI1244" i="1" a="1"/>
  <c r="X2257" i="1" a="1"/>
  <c r="AI2838" i="1" a="1"/>
  <c r="AH574" i="1" a="1"/>
  <c r="X901" i="1" a="1"/>
  <c r="AI770" i="1" a="1"/>
  <c r="D1902" i="7" a="1"/>
  <c r="AD308" i="1" a="1"/>
  <c r="AI1830" i="1" a="1"/>
  <c r="AH1371" i="1" a="1"/>
  <c r="AI349" i="1" a="1"/>
  <c r="AH2430" i="1" a="1"/>
  <c r="X1720" i="1" a="1"/>
  <c r="AD1697" i="1" a="1"/>
  <c r="X3143" i="1" a="1"/>
  <c r="AD2020" i="1" a="1"/>
  <c r="AD495" i="1" a="1"/>
  <c r="AI1870" i="1" a="1"/>
  <c r="X3478" i="1" a="1"/>
  <c r="D3006" i="7" a="1"/>
  <c r="X1779" i="1" a="1"/>
  <c r="D2707" i="7" a="1"/>
  <c r="AI306" i="1" a="1"/>
  <c r="AI1265" i="1" a="1"/>
  <c r="AI1308" i="1" a="1"/>
  <c r="AE2792" i="1" a="1"/>
  <c r="D1793" i="7" a="1"/>
  <c r="AE2844" i="1" a="1"/>
  <c r="AI3366" i="1" a="1"/>
  <c r="AH336" i="1" a="1"/>
  <c r="AI1153" i="1" a="1"/>
  <c r="X1851" i="1" a="1"/>
  <c r="AH1550" i="1" a="1"/>
  <c r="AD682" i="1" a="1"/>
  <c r="X1722" i="1" a="1"/>
  <c r="AE1132" i="1" a="1"/>
  <c r="AE3290" i="1" a="1"/>
  <c r="X2869" i="1" a="1"/>
  <c r="AI996" i="1" a="1"/>
  <c r="AH1786" i="1" a="1"/>
  <c r="AE3140" i="1" a="1"/>
  <c r="AD343" i="1" a="1"/>
  <c r="AI432" i="1" a="1"/>
  <c r="AE911" i="1" a="1"/>
  <c r="D1179" i="7" a="1"/>
  <c r="AI2044" i="1" a="1"/>
  <c r="X341" i="1" a="1"/>
  <c r="AE243" i="1" a="1"/>
  <c r="AD2900" i="1" a="1"/>
  <c r="X854" i="1" a="1"/>
  <c r="AH2080" i="1" a="1"/>
  <c r="X601" i="1" a="1"/>
  <c r="AD2463" i="1" a="1"/>
  <c r="AI2808" i="1" a="1"/>
  <c r="AH3453" i="1" a="1"/>
  <c r="AI1886" i="1" a="1"/>
  <c r="AE1323" i="1" a="1"/>
  <c r="AE1134" i="1" a="1"/>
  <c r="AE468" i="1" a="1"/>
  <c r="AD1458" i="1" a="1"/>
  <c r="AI132" i="1" a="1"/>
  <c r="AE3516" i="1" a="1"/>
  <c r="AI2349" i="1" a="1"/>
  <c r="X2398" i="1" a="1"/>
  <c r="AE2267" i="1" a="1"/>
  <c r="AE2459" i="1" a="1"/>
  <c r="X1406" i="1" a="1"/>
  <c r="AD1339" i="1" a="1"/>
  <c r="AD2905" i="1" a="1"/>
  <c r="X2550" i="1" a="1"/>
  <c r="AH3069" i="1" a="1"/>
  <c r="X460" i="1" a="1"/>
  <c r="D1278" i="7" a="1"/>
  <c r="AD2367" i="1" a="1"/>
  <c r="AH382" i="1" a="1"/>
  <c r="AH1563" i="1" a="1"/>
  <c r="AE1484" i="1" a="1"/>
  <c r="D1111" i="7" a="1"/>
  <c r="AH1422" i="1" a="1"/>
  <c r="D137" i="7" a="1"/>
  <c r="AD1117" i="1" a="1"/>
  <c r="AH2350" i="1" a="1"/>
  <c r="X3435" i="1" a="1"/>
  <c r="AI672" i="1" a="1"/>
  <c r="AI354" i="1" a="1"/>
  <c r="X3344" i="1" a="1"/>
  <c r="D1035" i="7" a="1"/>
  <c r="D2055" i="7" a="1"/>
  <c r="D2737" i="7" a="1"/>
  <c r="X1407" i="1" a="1"/>
  <c r="AI832" i="1" a="1"/>
  <c r="X3439" i="1" a="1"/>
  <c r="X777" i="1" a="1"/>
  <c r="D1401" i="7" a="1"/>
  <c r="AH356" i="1" a="1"/>
  <c r="AI1329" i="1" a="1"/>
  <c r="AH2422" i="1" a="1"/>
  <c r="AH1346" i="1" a="1"/>
  <c r="AI2083" i="1" a="1"/>
  <c r="AD1461" i="1" a="1"/>
  <c r="AD3323" i="1" a="1"/>
  <c r="X1727" i="1" a="1"/>
  <c r="AH2491" i="1" a="1"/>
  <c r="AH3060" i="1" a="1"/>
  <c r="AD3515" i="1" a="1"/>
  <c r="D1165" i="7" a="1"/>
  <c r="X862" i="1" a="1"/>
  <c r="AH2460" i="1" a="1"/>
  <c r="D348" i="7" a="1"/>
  <c r="D604" i="7" a="1"/>
  <c r="AE2172" i="1" a="1"/>
  <c r="X741" i="1" a="1"/>
  <c r="AD602" i="1" a="1"/>
  <c r="AD1893" i="1" a="1"/>
  <c r="D2965" i="7" a="1"/>
  <c r="D1240" i="7" a="1"/>
  <c r="AH1939" i="1" a="1"/>
  <c r="AD2828" i="1" a="1"/>
  <c r="AD2719" i="1" a="1"/>
  <c r="AI1279" i="1" a="1"/>
  <c r="AI3243" i="1" a="1"/>
  <c r="AE3085" i="1" a="1"/>
  <c r="D385" i="7" a="1"/>
  <c r="AD817" i="1" a="1"/>
  <c r="AD2979" i="1" a="1"/>
  <c r="AI2817" i="1" a="1"/>
  <c r="AH1241" i="1" a="1"/>
  <c r="AH1443" i="1" a="1"/>
  <c r="AI3424" i="1" a="1"/>
  <c r="AH1010" i="1" a="1"/>
  <c r="AH3418" i="1" a="1"/>
  <c r="AD2386" i="1" a="1"/>
  <c r="D2517" i="7" a="1"/>
  <c r="AE1457" i="1" a="1"/>
  <c r="AE3270" i="1" a="1"/>
  <c r="D838" i="7" a="1"/>
  <c r="AE2434" i="1" a="1"/>
  <c r="X1020" i="1" a="1"/>
  <c r="X622" i="1" a="1"/>
  <c r="AD3176" i="1" a="1"/>
  <c r="AH973" i="1" a="1"/>
  <c r="AH2178" i="1" a="1"/>
  <c r="AI2988" i="1" a="1"/>
  <c r="AH3133" i="1" a="1"/>
  <c r="AE1683" i="1" a="1"/>
  <c r="D1269" i="7" a="1"/>
  <c r="AE790" i="1" a="1"/>
  <c r="AE1355" i="1" a="1"/>
  <c r="D2955" i="7" a="1"/>
  <c r="AD698" i="1" a="1"/>
  <c r="AD312" i="1" a="1"/>
  <c r="X2487" i="1" a="1"/>
  <c r="AI1679" i="1" a="1"/>
  <c r="X1234" i="1" a="1"/>
  <c r="AE407" i="1" a="1"/>
  <c r="X1006" i="1" a="1"/>
  <c r="X1757" i="1" a="1"/>
  <c r="X1876" i="1" a="1"/>
  <c r="AI1412" i="1" a="1"/>
  <c r="X2502" i="1" a="1"/>
  <c r="AI2745" i="1" a="1"/>
  <c r="AD711" i="1" a="1"/>
  <c r="AD2416" i="1" a="1"/>
  <c r="D2612" i="7" a="1"/>
  <c r="AH1518" i="1" a="1"/>
  <c r="AH2086" i="1" a="1"/>
  <c r="AD2381" i="1" a="1"/>
  <c r="X1950" i="1" a="1"/>
  <c r="AD709" i="1" a="1"/>
  <c r="X954" i="1" a="1"/>
  <c r="X2810" i="1" a="1"/>
  <c r="AH940" i="1" a="1"/>
  <c r="AH1520" i="1" a="1"/>
  <c r="AE3464" i="1" a="1"/>
  <c r="AD2203" i="1" a="1"/>
  <c r="X1292" i="1" a="1"/>
  <c r="X364" i="1" a="1"/>
  <c r="AI3490" i="1" a="1"/>
  <c r="AE2157" i="1" a="1"/>
  <c r="X1076" i="1" a="1"/>
  <c r="X1994" i="1" a="1"/>
  <c r="AH1049" i="1" a="1"/>
  <c r="AI2656" i="1" a="1"/>
  <c r="AI1381" i="1" a="1"/>
  <c r="AE1497" i="1" a="1"/>
  <c r="AE2097" i="1" a="1"/>
  <c r="AH2140" i="1" a="1"/>
  <c r="AI1995" i="1" a="1"/>
  <c r="AD2033" i="1" a="1"/>
  <c r="AD584" i="1" a="1"/>
  <c r="AD1798" i="1" a="1"/>
  <c r="X138" i="1" a="1"/>
  <c r="AE834" i="1" a="1"/>
  <c r="AE3545" i="1" a="1"/>
  <c r="AI191" i="1" a="1"/>
  <c r="AI1536" i="1" a="1"/>
  <c r="AE899" i="1" a="1"/>
  <c r="AI1141" i="1" a="1"/>
  <c r="D2292" i="7" a="1"/>
  <c r="AE3154" i="1" a="1"/>
  <c r="AD3449" i="1" a="1"/>
  <c r="X156" i="1" a="1"/>
  <c r="AI1269" i="1" a="1"/>
  <c r="AI3312" i="1" a="1"/>
  <c r="D1823" i="7" a="1"/>
  <c r="X599" i="1" a="1"/>
  <c r="AI2279" i="1" a="1"/>
  <c r="X3126" i="1" a="1"/>
  <c r="X1580" i="1" a="1"/>
  <c r="D787" i="7" a="1"/>
  <c r="AI1950" i="1" a="1"/>
  <c r="AD3278" i="1" a="1"/>
  <c r="AD336" i="1" a="1"/>
  <c r="X1044" i="1" a="1"/>
  <c r="AH137" i="1" a="1"/>
  <c r="AD1000" i="1" a="1"/>
  <c r="AH1331" i="1" a="1"/>
  <c r="AE1678" i="1" a="1"/>
  <c r="AE3084" i="1" a="1"/>
  <c r="AE1852" i="1" a="1"/>
  <c r="AD1378" i="1" a="1"/>
  <c r="D798" i="7" a="1"/>
  <c r="AE2378" i="1" a="1"/>
  <c r="AH1009" i="1" a="1"/>
  <c r="AE951" i="1" a="1"/>
  <c r="AE2899" i="1" a="1"/>
  <c r="AE2367" i="1" a="1"/>
  <c r="AD3086" i="1" a="1"/>
  <c r="AD447" i="1" a="1"/>
  <c r="D860" i="7" a="1"/>
  <c r="AI1966" i="1" a="1"/>
  <c r="D991" i="7" a="1"/>
  <c r="AI1389" i="1" a="1"/>
  <c r="AD2587" i="1" a="1"/>
  <c r="D2250" i="7" a="1"/>
  <c r="AD268" i="1" a="1"/>
  <c r="AH1174" i="1" a="1"/>
  <c r="X1575" i="1" a="1"/>
  <c r="AI2979" i="1" a="1"/>
  <c r="AE1241" i="1" a="1"/>
  <c r="D846" i="7" a="1"/>
  <c r="AE2273" i="1" a="1"/>
  <c r="AE1215" i="1" a="1"/>
  <c r="X946" i="1" a="1"/>
  <c r="AI857" i="1" a="1"/>
  <c r="AH3011" i="1" a="1"/>
  <c r="AD1875" i="1" a="1"/>
  <c r="AI1392" i="1" a="1"/>
  <c r="X1628" i="1" a="1"/>
  <c r="D2396" i="7" a="1"/>
  <c r="D2230" i="7" a="1"/>
  <c r="AI251" i="1" a="1"/>
  <c r="X1342" i="1" a="1"/>
  <c r="AE3281" i="1" a="1"/>
  <c r="AE1196" i="1" a="1"/>
  <c r="AH1721" i="1" a="1"/>
  <c r="AE1125" i="1" a="1"/>
  <c r="X726" i="1" a="1"/>
  <c r="X2511" i="1" a="1"/>
  <c r="D3021" i="7" a="1"/>
  <c r="AE1474" i="1" a="1"/>
  <c r="AD423" i="1" a="1"/>
  <c r="AH2892" i="1" a="1"/>
  <c r="AE2913" i="1" a="1"/>
  <c r="AD2892" i="1" a="1"/>
  <c r="AE2068" i="1" a="1"/>
  <c r="AE1290" i="1" a="1"/>
  <c r="AH584" i="1" a="1"/>
  <c r="X1206" i="1" a="1"/>
  <c r="D922" i="7" a="1"/>
  <c r="D2138" i="7" a="1"/>
  <c r="D2665" i="7" a="1"/>
  <c r="X1969" i="1" a="1"/>
  <c r="AD2821" i="1" a="1"/>
  <c r="AH2834" i="1" a="1"/>
  <c r="X3339" i="1" a="1"/>
  <c r="AI1890" i="1" a="1"/>
  <c r="AH1982" i="1" a="1"/>
  <c r="D1063" i="7" a="1"/>
  <c r="D37" i="7" a="1"/>
  <c r="AI880" i="1" a="1"/>
  <c r="X3085" i="1" a="1"/>
  <c r="X571" i="1" a="1"/>
  <c r="AI2267" i="1" a="1"/>
  <c r="AI286" i="1" a="1"/>
  <c r="AH923" i="1" a="1"/>
  <c r="AI966" i="1" a="1"/>
  <c r="X141" i="1" a="1"/>
  <c r="AI1097" i="1" a="1"/>
  <c r="AI693" i="1" a="1"/>
  <c r="AI3444" i="1" a="1"/>
  <c r="AD1718" i="1" a="1"/>
  <c r="AE2286" i="1" a="1"/>
  <c r="AI2727" i="1" a="1"/>
  <c r="D2321" i="7" a="1"/>
  <c r="AI1348" i="1" a="1"/>
  <c r="D2350" i="7" a="1"/>
  <c r="AI1226" i="1" a="1"/>
  <c r="AD3178" i="1" a="1"/>
  <c r="D1563" i="7" a="1"/>
  <c r="AE3167" i="1" a="1"/>
  <c r="AD1322" i="1" a="1"/>
  <c r="AH1693" i="1" a="1"/>
  <c r="AI964" i="1" a="1"/>
  <c r="AD1766" i="1" a="1"/>
  <c r="AH1224" i="1" a="1"/>
  <c r="AI2034" i="1" a="1"/>
  <c r="AH2533" i="1" a="1"/>
  <c r="AD984" i="1" a="1"/>
  <c r="X1801" i="1" a="1"/>
  <c r="AD972" i="1" a="1"/>
  <c r="AH1122" i="1" a="1"/>
  <c r="X409" i="1" a="1"/>
  <c r="AH1202" i="1" a="1"/>
  <c r="AH1958" i="1" a="1"/>
  <c r="AD551" i="1" a="1"/>
  <c r="AD2504" i="1" a="1"/>
  <c r="AI3099" i="1" a="1"/>
  <c r="AI894" i="1" a="1"/>
  <c r="AH832" i="1" a="1"/>
  <c r="X3405" i="1" a="1"/>
  <c r="AI3048" i="1" a="1"/>
  <c r="AI3354" i="1" a="1"/>
  <c r="AD3468" i="1" a="1"/>
  <c r="D848" i="7" a="1"/>
  <c r="AI456" i="1" a="1"/>
  <c r="AH745" i="1" a="1"/>
  <c r="X1692" i="1" a="1"/>
  <c r="AI131" i="1" a="1"/>
  <c r="X244" i="1" a="1"/>
  <c r="AH3042" i="1" a="1"/>
  <c r="AH1754" i="1" a="1"/>
  <c r="X1258" i="1" a="1"/>
  <c r="D216" i="7" a="1"/>
  <c r="AH3147" i="1" a="1"/>
  <c r="X1071" i="1" a="1"/>
  <c r="AH1697" i="1" a="1"/>
  <c r="X1409" i="1" a="1"/>
  <c r="AI3486" i="1" a="1"/>
  <c r="AD3194" i="1" a="1"/>
  <c r="AD1531" i="1" a="1"/>
  <c r="AH3477" i="1" a="1"/>
  <c r="AD408" i="1" a="1"/>
  <c r="X203" i="1" a="1"/>
  <c r="D815" i="7" a="1"/>
  <c r="AH2839" i="1" a="1"/>
  <c r="X3299" i="1" a="1"/>
  <c r="AD1853" i="1" a="1"/>
  <c r="AE1538" i="1" a="1"/>
  <c r="AH2416" i="1" a="1"/>
  <c r="AD2174" i="1" a="1"/>
  <c r="AD1036" i="1" a="1"/>
  <c r="AI147" i="1" a="1"/>
  <c r="D930" i="7" a="1"/>
  <c r="AH3319" i="1" a="1"/>
  <c r="AE3554" i="1" a="1"/>
  <c r="AD3248" i="1" a="1"/>
  <c r="AI360" i="1" a="1"/>
  <c r="D1436" i="7" a="1"/>
  <c r="AD3393" i="1" a="1"/>
  <c r="D2477" i="7" a="1"/>
  <c r="D1192" i="7" a="1"/>
  <c r="AE412" i="1" a="1"/>
  <c r="AI530" i="1" a="1"/>
  <c r="AE1569" i="1" a="1"/>
  <c r="X3422" i="1" a="1"/>
  <c r="X2007" i="1" a="1"/>
  <c r="AD3085" i="1" a="1"/>
  <c r="AI1099" i="1" a="1"/>
  <c r="X1676" i="1" a="1"/>
  <c r="AI1496" i="1" a="1"/>
  <c r="AH2632" i="1" a="1"/>
  <c r="AE953" i="1" a="1"/>
  <c r="AI453" i="1" a="1"/>
  <c r="AI3024" i="1" a="1"/>
  <c r="AI3078" i="1" a="1"/>
  <c r="AH2270" i="1" a="1"/>
  <c r="AD2467" i="1" a="1"/>
  <c r="AI3216" i="1" a="1"/>
  <c r="X1134" i="1" a="1"/>
  <c r="X2737" i="1" a="1"/>
  <c r="AH1342" i="1" a="1"/>
  <c r="AH2169" i="1" a="1"/>
  <c r="AI1293" i="1" a="1"/>
  <c r="X3326" i="1" a="1"/>
  <c r="AE597" i="1" a="1"/>
  <c r="AD1215" i="1" a="1"/>
  <c r="AD3017" i="1" a="1"/>
  <c r="X441" i="1" a="1"/>
  <c r="AI1953" i="1" a="1"/>
  <c r="AD1758" i="1" a="1"/>
  <c r="X3364" i="1" a="1"/>
  <c r="D2490" i="7" a="1"/>
  <c r="AI2835" i="1" a="1"/>
  <c r="AI2105" i="1" a="1"/>
  <c r="AH3376" i="1" a="1"/>
  <c r="D2918" i="7" a="1"/>
  <c r="X264" i="1" a="1"/>
  <c r="AH1773" i="1" a="1"/>
  <c r="AE3188" i="1" a="1"/>
  <c r="AI266" i="1" a="1"/>
  <c r="AH429" i="1" a="1"/>
  <c r="AE798" i="1" a="1"/>
  <c r="AH3486" i="1" a="1"/>
  <c r="AD1811" i="1" a="1"/>
  <c r="AD565" i="1" a="1"/>
  <c r="AE1336" i="1" a="1"/>
  <c r="AE2996" i="1" a="1"/>
  <c r="AE1706" i="1" a="1"/>
  <c r="AH2258" i="1" a="1"/>
  <c r="AI1193" i="1" a="1"/>
  <c r="AE2991" i="1" a="1"/>
  <c r="AE521" i="1" a="1"/>
  <c r="AE2654" i="1" a="1"/>
  <c r="AH871" i="1" a="1"/>
  <c r="X2086" i="1" a="1"/>
  <c r="AD1175" i="1" a="1"/>
  <c r="AE1923" i="1" a="1"/>
  <c r="X1736" i="1" a="1"/>
  <c r="AI1523" i="1" a="1"/>
  <c r="X1354" i="1" a="1"/>
  <c r="AD2134" i="1" a="1"/>
  <c r="AI1596" i="1" a="1"/>
  <c r="AD2799" i="1" a="1"/>
  <c r="X190" i="1" a="1"/>
  <c r="X463" i="1" a="1"/>
  <c r="AD137" i="1" a="1"/>
  <c r="AH1618" i="1" a="1"/>
  <c r="D1514" i="7" a="1"/>
  <c r="AD2084" i="1" a="1"/>
  <c r="AE639" i="1" a="1"/>
  <c r="D1286" i="7" a="1"/>
  <c r="AH2949" i="1" a="1"/>
  <c r="AD3422" i="1" a="1"/>
  <c r="X623" i="1" a="1"/>
  <c r="AH2618" i="1" a="1"/>
  <c r="AE1386" i="1" a="1"/>
  <c r="D2771" i="7" a="1"/>
  <c r="AI139" i="1" a="1"/>
  <c r="AD998" i="1" a="1"/>
  <c r="AD314" i="1" a="1"/>
  <c r="AD517" i="1" a="1"/>
  <c r="AD714" i="1" a="1"/>
  <c r="AE1675" i="1" a="1"/>
  <c r="AH2941" i="1" a="1"/>
  <c r="AE2801" i="1" a="1"/>
  <c r="AE2284" i="1" a="1"/>
  <c r="AD2391" i="1" a="1"/>
  <c r="AE196" i="1" a="1"/>
  <c r="AH1686" i="1" a="1"/>
  <c r="AE1539" i="1" a="1"/>
  <c r="D213" i="7" a="1"/>
  <c r="AH613" i="1" a="1"/>
  <c r="X1160" i="1" a="1"/>
  <c r="D2347" i="7" a="1"/>
  <c r="AH2745" i="1" a="1"/>
  <c r="AE860" i="1" a="1"/>
  <c r="AE348" i="1" a="1"/>
  <c r="AE3507" i="1" a="1"/>
  <c r="AD1514" i="1" a="1"/>
  <c r="AI1551" i="1" a="1"/>
  <c r="AD2996" i="1" a="1"/>
  <c r="D579" i="7" a="1"/>
  <c r="AH2873" i="1" a="1"/>
  <c r="AD1522" i="1" a="1"/>
  <c r="AH2071" i="1" a="1"/>
  <c r="AI408" i="1" a="1"/>
  <c r="AI711" i="1" a="1"/>
  <c r="D2167" i="7" a="1"/>
  <c r="X1437" i="1" a="1"/>
  <c r="AD3373" i="1" a="1"/>
  <c r="X2551" i="1" a="1"/>
  <c r="D2419" i="7" a="1"/>
  <c r="AH2103" i="1" a="1"/>
  <c r="AI1761" i="1" a="1"/>
  <c r="AI3337" i="1" a="1"/>
  <c r="AE242" i="1" a="1"/>
  <c r="AE177" i="1" a="1"/>
  <c r="AD3532" i="1" a="1"/>
  <c r="AE1283" i="1" a="1"/>
  <c r="X305" i="1" a="1"/>
  <c r="AE1472" i="1" a="1"/>
  <c r="AH1711" i="1" a="1"/>
  <c r="AI3225" i="1" a="1"/>
  <c r="AE1406" i="1" a="1"/>
  <c r="AI146" i="1" a="1"/>
  <c r="AD1713" i="1" a="1"/>
  <c r="AD1344" i="1" a="1"/>
  <c r="D1496" i="7" a="1"/>
  <c r="X360" i="1" a="1"/>
  <c r="AE2145" i="1" a="1"/>
  <c r="AH2725" i="1" a="1"/>
  <c r="X1452" i="1" a="1"/>
  <c r="AD1007" i="1" a="1"/>
  <c r="AH2489" i="1" a="1"/>
  <c r="AD2094" i="1" a="1"/>
  <c r="D377" i="7" a="1"/>
  <c r="AD384" i="1" a="1"/>
  <c r="AE426" i="1" a="1"/>
  <c r="AH1090" i="1" a="1"/>
  <c r="X614" i="1" a="1"/>
  <c r="AI2677" i="1" a="1"/>
  <c r="D1131" i="7" a="1"/>
  <c r="AE325" i="1" a="1"/>
  <c r="AE3410" i="1" a="1"/>
  <c r="AD2181" i="1" a="1"/>
  <c r="AI300" i="1" a="1"/>
  <c r="AE997" i="1" a="1"/>
  <c r="AE1531" i="1" a="1"/>
  <c r="D1446" i="7" a="1"/>
  <c r="AE3010" i="1" a="1"/>
  <c r="AE2722" i="1" a="1"/>
  <c r="AI3127" i="1" a="1"/>
  <c r="D1493" i="7" a="1"/>
  <c r="AD2794" i="1" a="1"/>
  <c r="AD131" i="1" a="1"/>
  <c r="AD277" i="1" a="1"/>
  <c r="AD695" i="1" a="1"/>
  <c r="AD1406" i="1" a="1"/>
  <c r="AH1082" i="1" a="1"/>
  <c r="D383" i="7" a="1"/>
  <c r="AE1436" i="1" a="1"/>
  <c r="AE1349" i="1" a="1"/>
  <c r="AI702" i="1" a="1"/>
  <c r="D2874" i="7" a="1"/>
  <c r="AH406" i="1" a="1"/>
  <c r="AI222" i="1" a="1"/>
  <c r="AH305" i="1" a="1"/>
  <c r="AD599" i="1" a="1"/>
  <c r="AI598" i="1" a="1"/>
  <c r="X1005" i="1" a="1"/>
  <c r="AH1222" i="1" a="1"/>
  <c r="AI3195" i="1" a="1"/>
  <c r="X1495" i="1" a="1"/>
  <c r="AD548" i="1" a="1"/>
  <c r="AI1027" i="1" a="1"/>
  <c r="AI958" i="1" a="1"/>
  <c r="AH209" i="1" a="1"/>
  <c r="AE688" i="1" a="1"/>
  <c r="AH2600" i="1" a="1"/>
  <c r="AE3446" i="1" a="1"/>
  <c r="AH1310" i="1" a="1"/>
  <c r="AD2431" i="1" a="1"/>
  <c r="D2123" i="7" a="1"/>
  <c r="D2849" i="7" a="1"/>
  <c r="D2196" i="7" a="1"/>
  <c r="AI592" i="1" a="1"/>
  <c r="AH654" i="1" a="1"/>
  <c r="X1563" i="1" a="1"/>
  <c r="AE286" i="1" a="1"/>
  <c r="AH1145" i="1" a="1"/>
  <c r="AI2369" i="1" a="1"/>
  <c r="AD2722" i="1" a="1"/>
  <c r="AI1678" i="1" a="1"/>
  <c r="AE2339" i="1" a="1"/>
  <c r="AI2021" i="1" a="1"/>
  <c r="D1481" i="7" a="1"/>
  <c r="AD172" i="1" a="1"/>
  <c r="AI662" i="1" a="1"/>
  <c r="AE536" i="1" a="1"/>
  <c r="X462" i="1" a="1"/>
  <c r="X2069" i="1" a="1"/>
  <c r="AH986" i="1" a="1"/>
  <c r="D954" i="7" a="1"/>
  <c r="AE360" i="1" a="1"/>
  <c r="AI1261" i="1" a="1"/>
  <c r="AI3154" i="1" a="1"/>
  <c r="X252" i="1" a="1"/>
  <c r="D1987" i="7" a="1"/>
  <c r="AD686" i="1" a="1"/>
  <c r="AD1846" i="1" a="1"/>
  <c r="AH1329" i="1" a="1"/>
  <c r="AI798" i="1" a="1"/>
  <c r="X3061" i="1" a="1"/>
  <c r="AH3059" i="1" a="1"/>
  <c r="AI1010" i="1" a="1"/>
  <c r="AI1477" i="1" a="1"/>
  <c r="AI1485" i="1" a="1"/>
  <c r="AH1995" i="1" a="1"/>
  <c r="AH3367" i="1" a="1"/>
  <c r="X3431" i="1" a="1"/>
  <c r="X3300" i="1" a="1"/>
  <c r="D590" i="7" a="1"/>
  <c r="AE2926" i="1" a="1"/>
  <c r="AI1295" i="1" a="1"/>
  <c r="X1723" i="1" a="1"/>
  <c r="AI1356" i="1" a="1"/>
  <c r="X281" i="1" a="1"/>
  <c r="D2378" i="7" a="1"/>
  <c r="AE3420" i="1" a="1"/>
  <c r="AH2409" i="1" a="1"/>
  <c r="AD981" i="1" a="1"/>
  <c r="AE132" i="1" a="1"/>
  <c r="X3244" i="1" a="1"/>
  <c r="AD2512" i="1" a="1"/>
  <c r="AI2924" i="1" a="1"/>
  <c r="AD2196" i="1" a="1"/>
  <c r="X2008" i="1" a="1"/>
  <c r="AE396" i="1" a="1"/>
  <c r="D987" i="7" a="1"/>
  <c r="AE641" i="1" a="1"/>
  <c r="X1674" i="1" a="1"/>
  <c r="AD2253" i="1" a="1"/>
  <c r="AI3211" i="1" a="1"/>
  <c r="AE1332" i="1" a="1"/>
  <c r="AE1562" i="1" a="1"/>
  <c r="D2930" i="7" a="1"/>
  <c r="AE2669" i="1" a="1"/>
  <c r="AE1225" i="1" a="1"/>
  <c r="AH277" i="1" a="1"/>
  <c r="D876" i="7" a="1"/>
  <c r="AD1560" i="1" a="1"/>
  <c r="AI3331" i="1" a="1"/>
  <c r="AH253" i="1" a="1"/>
  <c r="AH1304" i="1" a="1"/>
  <c r="D1428" i="7" a="1"/>
  <c r="AE2582" i="1" a="1"/>
  <c r="D725" i="7" a="1"/>
  <c r="D1579" i="7" a="1"/>
  <c r="AH2079" i="1" a="1"/>
  <c r="AI2655" i="1" a="1"/>
  <c r="AD2506" i="1" a="1"/>
  <c r="AH1853" i="1" a="1"/>
  <c r="D1306" i="7" a="1"/>
  <c r="X3058" i="1" a="1"/>
  <c r="AI3368" i="1" a="1"/>
  <c r="AE3390" i="1" a="1"/>
  <c r="AI463" i="1" a="1"/>
  <c r="AH830" i="1" a="1"/>
  <c r="X2585" i="1" a="1"/>
  <c r="AD1708" i="1" a="1"/>
  <c r="AE893" i="1" a="1"/>
  <c r="D883" i="7" a="1"/>
  <c r="AH2188" i="1" a="1"/>
  <c r="AI919" i="1" a="1"/>
  <c r="AE1950" i="1" a="1"/>
  <c r="AI1235" i="1" a="1"/>
  <c r="AE1857" i="1" a="1"/>
  <c r="AE2022" i="1" a="1"/>
  <c r="X2993" i="1" a="1"/>
  <c r="X2911" i="1" a="1"/>
  <c r="AI2512" i="1" a="1"/>
  <c r="X569" i="1" a="1"/>
  <c r="AH1183" i="1" a="1"/>
  <c r="AI3396" i="1" a="1"/>
  <c r="D459" i="7" a="1"/>
  <c r="X939" i="1" a="1"/>
  <c r="AE2855" i="1" a="1"/>
  <c r="X820" i="1" a="1"/>
  <c r="AD2473" i="1" a="1"/>
  <c r="AE2661" i="1" a="1"/>
  <c r="X2116" i="1" a="1"/>
  <c r="D2104" i="7" a="1"/>
  <c r="D2742" i="7" a="1"/>
  <c r="AH2428" i="1" a="1"/>
  <c r="AE1309" i="1" a="1"/>
  <c r="D1365" i="7" a="1"/>
  <c r="AI1275" i="1" a="1"/>
  <c r="AD2842" i="1" a="1"/>
  <c r="AI2641" i="1" a="1"/>
  <c r="AD2387" i="1" a="1"/>
  <c r="AI343" i="1" a="1"/>
  <c r="AD1774" i="1" a="1"/>
  <c r="AD2497" i="1" a="1"/>
  <c r="AE3416" i="1" a="1"/>
  <c r="AI869" i="1" a="1"/>
  <c r="AE2026" i="1" a="1"/>
  <c r="AI2009" i="1" a="1"/>
  <c r="AH1560" i="1" a="1"/>
  <c r="AE657" i="1" a="1"/>
  <c r="AH3494" i="1" a="1"/>
  <c r="AE3373" i="1" a="1"/>
  <c r="AH2579" i="1" a="1"/>
  <c r="AI2883" i="1" a="1"/>
  <c r="D434" i="7" a="1"/>
  <c r="AE446" i="1" a="1"/>
  <c r="D1771" i="7" a="1"/>
  <c r="AI1432" i="1" a="1"/>
  <c r="D473" i="7" a="1"/>
  <c r="AI1465" i="1" a="1"/>
  <c r="AH2481" i="1" a="1"/>
  <c r="AE2965" i="1" a="1"/>
  <c r="AE1306" i="1" a="1"/>
  <c r="AD1886" i="1" a="1"/>
  <c r="D691" i="7" a="1"/>
  <c r="AI1436" i="1" a="1"/>
  <c r="AI559" i="1" a="1"/>
  <c r="AD1319" i="1" a="1"/>
  <c r="X2270" i="1" a="1"/>
  <c r="AD2629" i="1" a="1"/>
  <c r="AE2612" i="1" a="1"/>
  <c r="AH2248" i="1" a="1"/>
  <c r="AD3093" i="1" a="1"/>
  <c r="AE2726" i="1" a="1"/>
  <c r="AI1750" i="1" a="1"/>
  <c r="AD1655" i="1" a="1"/>
  <c r="AH1751" i="1" a="1"/>
  <c r="AI510" i="1" a="1"/>
  <c r="X491" i="1" a="1"/>
  <c r="X2697" i="1" a="1"/>
  <c r="AE771" i="1" a="1"/>
  <c r="AH174" i="1" a="1"/>
  <c r="AD2915" i="1" a="1"/>
  <c r="AH1011" i="1" a="1"/>
  <c r="AH363" i="1" a="1"/>
  <c r="AH3276" i="1" a="1"/>
  <c r="AD319" i="1" a="1"/>
  <c r="AH2705" i="1" a="1"/>
  <c r="AI2496" i="1" a="1"/>
  <c r="AD493" i="1" a="1"/>
  <c r="AE234" i="1" a="1"/>
  <c r="D1881" i="7" a="1"/>
  <c r="X3230" i="1" a="1"/>
  <c r="AE990" i="1" a="1"/>
  <c r="AE2901" i="1" a="1"/>
  <c r="AE1135" i="1" a="1"/>
  <c r="D276" i="7" a="1"/>
  <c r="AI1930" i="1" a="1"/>
  <c r="X3165" i="1" a="1"/>
  <c r="AH3556" i="1" a="1"/>
  <c r="D257" i="7" a="1"/>
  <c r="AE752" i="1" a="1"/>
  <c r="AE2211" i="1" a="1"/>
  <c r="AI2989" i="1" a="1"/>
  <c r="AI2639" i="1" a="1"/>
  <c r="AE137" i="1" a="1"/>
  <c r="AD2499" i="1" a="1"/>
  <c r="X1633" i="1" a="1"/>
  <c r="X2358" i="1" a="1"/>
  <c r="D2653" i="7" a="1"/>
  <c r="AH3397" i="1" a="1"/>
  <c r="AH2999" i="1" a="1"/>
  <c r="AE465" i="1" a="1"/>
  <c r="AH705" i="1" a="1"/>
  <c r="AI2277" i="1" a="1"/>
  <c r="X1377" i="1" a="1"/>
  <c r="D2050" i="7" a="1"/>
  <c r="AI1197" i="1" a="1"/>
  <c r="AE3158" i="1" a="1"/>
  <c r="D2565" i="7" a="1"/>
  <c r="AD1453" i="1" a="1"/>
  <c r="D2357" i="7" a="1"/>
  <c r="AH693" i="1" a="1"/>
  <c r="AI740" i="1" a="1"/>
  <c r="AD1199" i="1" a="1"/>
  <c r="D171" i="7" a="1"/>
  <c r="X444" i="1" a="1"/>
  <c r="AD3259" i="1" a="1"/>
  <c r="AE1109" i="1" a="1"/>
  <c r="AI419" i="1" a="1"/>
  <c r="AI1339" i="1" a="1"/>
  <c r="AH2536" i="1" a="1"/>
  <c r="AH2511" i="1" a="1"/>
  <c r="X3446" i="1" a="1"/>
  <c r="AD970" i="1" a="1"/>
  <c r="X2513" i="1" a="1"/>
  <c r="X2755" i="1" a="1"/>
  <c r="AI3448" i="1" a="1"/>
  <c r="D1505" i="7" a="1"/>
  <c r="AH2476" i="1" a="1"/>
  <c r="AD1313" i="1" a="1"/>
  <c r="X3097" i="1" a="1"/>
  <c r="X139" i="1" a="1"/>
  <c r="AI860" i="1" a="1"/>
  <c r="X677" i="1" a="1"/>
  <c r="AH195" i="1" a="1"/>
  <c r="D2618" i="7" a="1"/>
  <c r="AH3072" i="1" a="1"/>
  <c r="D645" i="7" a="1"/>
  <c r="AI3028" i="1" a="1"/>
  <c r="D1237" i="7" a="1"/>
  <c r="AD3203" i="1" a="1"/>
  <c r="AD788" i="1" a="1"/>
  <c r="AI644" i="1" a="1"/>
  <c r="AE2903" i="1" a="1"/>
  <c r="AI1541" i="1" a="1"/>
  <c r="AD1972" i="1" a="1"/>
  <c r="AI1945" i="1" a="1"/>
  <c r="AD2832" i="1" a="1"/>
  <c r="AH3199" i="1" a="1"/>
  <c r="AD162" i="1" a="1"/>
  <c r="D2717" i="7" a="1"/>
  <c r="AE1758" i="1" a="1"/>
  <c r="AE1344" i="1" a="1"/>
  <c r="AE1123" i="1" a="1"/>
  <c r="AE1966" i="1" a="1"/>
  <c r="X2331" i="1" a="1"/>
  <c r="D611" i="7" a="1"/>
  <c r="X3319" i="1" a="1"/>
  <c r="D788" i="7" a="1"/>
  <c r="AD1709" i="1" a="1"/>
  <c r="AE2769" i="1" a="1"/>
  <c r="AD1332" i="1" a="1"/>
  <c r="AE3347" i="1" a="1"/>
  <c r="D1974" i="7" a="1"/>
  <c r="X304" i="1" a="1"/>
  <c r="X2757" i="1" a="1"/>
  <c r="D2171" i="7" a="1"/>
  <c r="AI2508" i="1" a="1"/>
  <c r="AH1987" i="1" a="1"/>
  <c r="AD1400" i="1" a="1"/>
  <c r="AI1664" i="1" a="1"/>
  <c r="X2779" i="1" a="1"/>
  <c r="AI1611" i="1" a="1"/>
  <c r="D1256" i="7" a="1"/>
  <c r="D498" i="7" a="1"/>
  <c r="AD333" i="1" a="1"/>
  <c r="AH702" i="1" a="1"/>
  <c r="AE1482" i="1" a="1"/>
  <c r="AD1069" i="1" a="1"/>
  <c r="AH3063" i="1" a="1"/>
  <c r="AE1707" i="1" a="1"/>
  <c r="D743" i="7" a="1"/>
  <c r="X1865" i="1" a="1"/>
  <c r="D2941" i="7" a="1"/>
  <c r="AD1445" i="1" a="1"/>
  <c r="AI134" i="1" a="1"/>
  <c r="D1183" i="7" a="1"/>
  <c r="AE1312" i="1" a="1"/>
  <c r="AH651" i="1" a="1"/>
  <c r="AH2687" i="1" a="1"/>
  <c r="AD177" i="1" a="1"/>
  <c r="X1361" i="1" a="1"/>
  <c r="AD154" i="1" a="1"/>
  <c r="AI330" i="1" a="1"/>
  <c r="AD491" i="1" a="1"/>
  <c r="X2628" i="1" a="1"/>
  <c r="AI1250" i="1" a="1"/>
  <c r="AE1724" i="1" a="1"/>
  <c r="X697" i="1" a="1"/>
  <c r="X1458" i="1" a="1"/>
  <c r="AD898" i="1" a="1"/>
  <c r="AH1204" i="1" a="1"/>
  <c r="X2841" i="1" a="1"/>
  <c r="D429" i="7" a="1"/>
  <c r="AD2449" i="1" a="1"/>
  <c r="AD221" i="1" a="1"/>
  <c r="AE3195" i="1" a="1"/>
  <c r="AI497" i="1" a="1"/>
  <c r="AH303" i="1" a="1"/>
  <c r="D2590" i="7" a="1"/>
  <c r="AH2757" i="1" a="1"/>
  <c r="AD870" i="1" a="1"/>
  <c r="X2445" i="1" a="1"/>
  <c r="AE2535" i="1" a="1"/>
  <c r="AE1111" i="1" a="1"/>
  <c r="AI3139" i="1" a="1"/>
  <c r="AE1487" i="1" a="1"/>
  <c r="X555" i="1" a="1"/>
  <c r="D1272" i="7" a="1"/>
  <c r="AE1947" i="1" a="1"/>
  <c r="AH147" i="1" a="1"/>
  <c r="AE599" i="1" a="1"/>
  <c r="AH520" i="1" a="1"/>
  <c r="AI3174" i="1" a="1"/>
  <c r="AH1922" i="1" a="1"/>
  <c r="D2213" i="7" a="1"/>
  <c r="D1903" i="7" a="1"/>
  <c r="D2559" i="7" a="1"/>
  <c r="AE2867" i="1" a="1"/>
  <c r="AH762" i="1" a="1"/>
  <c r="X2654" i="1" a="1"/>
  <c r="AI1860" i="1" a="1"/>
  <c r="D1007" i="7" a="1"/>
  <c r="AH1797" i="1" a="1"/>
  <c r="X770" i="1" a="1"/>
  <c r="AD2372" i="1" a="1"/>
  <c r="AH1005" i="1" a="1"/>
  <c r="AE1585" i="1" a="1"/>
  <c r="AI1811" i="1" a="1"/>
  <c r="AD3158" i="1" a="1"/>
  <c r="AI1104" i="1" a="1"/>
  <c r="AE3114" i="1" a="1"/>
  <c r="AD1872" i="1" a="1"/>
  <c r="AE2088" i="1" a="1"/>
  <c r="AD2032" i="1" a="1"/>
  <c r="AH1089" i="1" a="1"/>
  <c r="AD317" i="1" a="1"/>
  <c r="X1003" i="1" a="1"/>
  <c r="X2078" i="1" a="1"/>
  <c r="AI1704" i="1" a="1"/>
  <c r="X3305" i="1" a="1"/>
  <c r="AD1463" i="1" a="1"/>
  <c r="AH3206" i="1" a="1"/>
  <c r="AE2113" i="1" a="1"/>
  <c r="AH2737" i="1" a="1"/>
  <c r="AI1489" i="1" a="1"/>
  <c r="D2035" i="7" a="1"/>
  <c r="AH550" i="1" a="1"/>
  <c r="AE3220" i="1" a="1"/>
  <c r="AE1448" i="1" a="1"/>
  <c r="X847" i="1" a="1"/>
  <c r="AH3054" i="1" a="1"/>
  <c r="AD1610" i="1" a="1"/>
  <c r="AH2717" i="1" a="1"/>
  <c r="X3151" i="1" a="1"/>
  <c r="AI2733" i="1" a="1"/>
  <c r="AH1266" i="1" a="1"/>
  <c r="AI1215" i="1" a="1"/>
  <c r="AI430" i="1" a="1"/>
  <c r="AI3262" i="1" a="1"/>
  <c r="AI3576" i="1" a="1"/>
  <c r="AH2666" i="1" a="1"/>
  <c r="AE672" i="1" a="1"/>
  <c r="AH1228" i="1" a="1"/>
  <c r="AD2765" i="1" a="1"/>
  <c r="X2995" i="1" a="1"/>
  <c r="AH855" i="1" a="1"/>
  <c r="AE1588" i="1" a="1"/>
  <c r="AE2615" i="1" a="1"/>
  <c r="AH926" i="1" a="1"/>
  <c r="D617" i="7" a="1"/>
  <c r="AD494" i="1" a="1"/>
  <c r="X2310" i="1" a="1"/>
  <c r="D2210" i="7" a="1"/>
  <c r="AD1198" i="1" a="1"/>
  <c r="AH171" i="1" a="1"/>
  <c r="X2135" i="1" a="1"/>
  <c r="AH1034" i="1" a="1"/>
  <c r="AH2668" i="1" a="1"/>
  <c r="AH1476" i="1" a="1"/>
  <c r="AH698" i="1" a="1"/>
  <c r="AI1360" i="1" a="1"/>
  <c r="D78" i="7" a="1"/>
  <c r="X3434" i="1" a="1"/>
  <c r="AD2985" i="1" a="1"/>
  <c r="AI703" i="1" a="1"/>
  <c r="D2625" i="7" a="1"/>
  <c r="D1833" i="7" a="1"/>
  <c r="X309" i="1" a="1"/>
  <c r="AD1874" i="1" a="1"/>
  <c r="AH1827" i="1" a="1"/>
  <c r="X2195" i="1" a="1"/>
  <c r="AH641" i="1" a="1"/>
  <c r="AH809" i="1" a="1"/>
  <c r="AE1846" i="1" a="1"/>
  <c r="AE2503" i="1" a="1"/>
  <c r="D2792" i="7" a="1"/>
  <c r="AD3420" i="1" a="1"/>
  <c r="AH1531" i="1" a="1"/>
  <c r="AD3380" i="1" a="1"/>
  <c r="AI1724" i="1" a="1"/>
  <c r="AH1390" i="1" a="1"/>
  <c r="AD1056" i="1" a="1"/>
  <c r="X2266" i="1" a="1"/>
  <c r="D916" i="7" a="1"/>
  <c r="AH2216" i="1" a="1"/>
  <c r="AI2551" i="1" a="1"/>
  <c r="X3457" i="1" a="1"/>
  <c r="AD235" i="1" a="1"/>
  <c r="AI3192" i="1" a="1"/>
  <c r="X2454" i="1" a="1"/>
  <c r="AH3343" i="1" a="1"/>
  <c r="AI1600" i="1" a="1"/>
  <c r="X443" i="1" a="1"/>
  <c r="D94" i="7" a="1"/>
  <c r="AH853" i="1" a="1"/>
  <c r="D126" i="7" a="1"/>
  <c r="AE2563" i="1" a="1"/>
  <c r="AE2534" i="1" a="1"/>
  <c r="X1171" i="1" a="1"/>
  <c r="AI891" i="1" a="1"/>
  <c r="AD2521" i="1" a="1"/>
  <c r="AD824" i="1" a="1"/>
  <c r="AD2652" i="1" a="1"/>
  <c r="AE1442" i="1" a="1"/>
  <c r="AH1351" i="1" a="1"/>
  <c r="AH2301" i="1" a="1"/>
  <c r="AH402" i="1" a="1"/>
  <c r="AH165" i="1" a="1"/>
  <c r="D1982" i="7" a="1"/>
  <c r="AD1082" i="1" a="1"/>
  <c r="AE1422" i="1" a="1"/>
  <c r="AD758" i="1" a="1"/>
  <c r="AE1809" i="1" a="1"/>
  <c r="AE2779" i="1" a="1"/>
  <c r="AI2757" i="1" a="1"/>
  <c r="AE1202" i="1" a="1"/>
  <c r="AI2206" i="1" a="1"/>
  <c r="AI393" i="1" a="1"/>
  <c r="X618" i="1" a="1"/>
  <c r="AD2478" i="1" a="1"/>
  <c r="AI3276" i="1" a="1"/>
  <c r="AD2266" i="1" a="1"/>
  <c r="X1755" i="1" a="1"/>
  <c r="AE2689" i="1" a="1"/>
  <c r="AH2109" i="1" a="1"/>
  <c r="AH3268" i="1" a="1"/>
  <c r="AI1813" i="1" a="1"/>
  <c r="X1895" i="1" a="1"/>
  <c r="X931" i="1" a="1"/>
  <c r="AE2925" i="1" a="1"/>
  <c r="AH2606" i="1" a="1"/>
  <c r="AD1110" i="1" a="1"/>
  <c r="D2810" i="7" a="1"/>
  <c r="AH1275" i="1" a="1"/>
  <c r="AD1009" i="1" a="1"/>
  <c r="AE429" i="1" a="1"/>
  <c r="D1467" i="7" a="1"/>
  <c r="X798" i="1" a="1"/>
  <c r="AD2686" i="1" a="1"/>
  <c r="X1349" i="1" a="1"/>
  <c r="X2997" i="1" a="1"/>
  <c r="X1463" i="1" a="1"/>
  <c r="X3185" i="1" a="1"/>
  <c r="AE1693" i="1" a="1"/>
  <c r="D828" i="7" a="1"/>
  <c r="AH423" i="1" a="1"/>
  <c r="AD2924" i="1" a="1"/>
  <c r="X1499" i="1" a="1"/>
  <c r="AH3410" i="1" a="1"/>
  <c r="AH201" i="1" a="1"/>
  <c r="D572" i="7" a="1"/>
  <c r="D1979" i="7" a="1"/>
  <c r="AD594" i="1" a="1"/>
  <c r="AD3031" i="1" a="1"/>
  <c r="AE1628" i="1" a="1"/>
  <c r="AI2573" i="1" a="1"/>
  <c r="AE2553" i="1" a="1"/>
  <c r="AE2326" i="1" a="1"/>
  <c r="AD3300" i="1" a="1"/>
  <c r="AH2637" i="1" a="1"/>
  <c r="AE2731" i="1" a="1"/>
  <c r="AE229" i="1" a="1"/>
  <c r="AE3214" i="1" a="1"/>
  <c r="AH425" i="1" a="1"/>
  <c r="X3293" i="1" a="1"/>
  <c r="X2809" i="1" a="1"/>
  <c r="X1344" i="1" a="1"/>
  <c r="AD1460" i="1" a="1"/>
  <c r="X1759" i="1" a="1"/>
  <c r="AH1713" i="1" a="1"/>
  <c r="AD391" i="1" a="1"/>
  <c r="D2174" i="7" a="1"/>
  <c r="X1309" i="1" a="1"/>
  <c r="X734" i="1" a="1"/>
  <c r="AD2491" i="1" a="1"/>
  <c r="AH2829" i="1" a="1"/>
  <c r="AD2477" i="1" a="1"/>
  <c r="X827" i="1" a="1"/>
  <c r="AD1636" i="1" a="1"/>
  <c r="X1289" i="1" a="1"/>
  <c r="D1985" i="7" a="1"/>
  <c r="AH2339" i="1" a="1"/>
  <c r="AD1408" i="1" a="1"/>
  <c r="D2889" i="7" a="1"/>
  <c r="AI2202" i="1" a="1"/>
  <c r="AD1705" i="1" a="1"/>
  <c r="X2733" i="1" a="1"/>
  <c r="D2459" i="7" a="1"/>
  <c r="AH742" i="1" a="1"/>
  <c r="AI831" i="1" a="1"/>
  <c r="X2349" i="1" a="1"/>
  <c r="D2185" i="7" a="1"/>
  <c r="AI2910" i="1" a="1"/>
  <c r="X2064" i="1" a="1"/>
  <c r="AD1702" i="1" a="1"/>
  <c r="D398" i="7" a="1"/>
  <c r="X455" i="1" a="1"/>
  <c r="X3303" i="1" a="1"/>
  <c r="AH2167" i="1" a="1"/>
  <c r="AI2638" i="1" a="1"/>
  <c r="AE1843" i="1" a="1"/>
  <c r="AI426" i="1" a="1"/>
  <c r="X1175" i="1" a="1"/>
  <c r="AD335" i="1" a="1"/>
  <c r="AH357" i="1" a="1"/>
  <c r="AI635" i="1" a="1"/>
  <c r="AH128" i="1" a="1"/>
  <c r="AD2556" i="1" a="1"/>
  <c r="X3118" i="1" a="1"/>
  <c r="AD1932" i="1" a="1"/>
  <c r="AD734" i="1" a="1"/>
  <c r="AE3404" i="1" a="1"/>
  <c r="AI1688" i="1" a="1"/>
  <c r="X2037" i="1" a="1"/>
  <c r="AD1233" i="1" a="1"/>
  <c r="AI1470" i="1" a="1"/>
  <c r="D557" i="7" a="1"/>
  <c r="D1545" i="7" a="1"/>
  <c r="AD2062" i="1" a="1"/>
  <c r="X2315" i="1" a="1"/>
  <c r="AE2958" i="1" a="1"/>
  <c r="AD405" i="1" a="1"/>
  <c r="AD1542" i="1" a="1"/>
  <c r="X2936" i="1" a="1"/>
  <c r="D765" i="7" a="1"/>
  <c r="X2604" i="1" a="1"/>
  <c r="AI2451" i="1" a="1"/>
  <c r="AE130" i="1" a="1"/>
  <c r="AE1915" i="1" a="1"/>
  <c r="AH347" i="1" a="1"/>
  <c r="AI2475" i="1" a="1"/>
  <c r="AD2553" i="1" a="1"/>
  <c r="AI755" i="1" a="1"/>
  <c r="AE1899" i="1" a="1"/>
  <c r="AE147" i="1" a="1"/>
  <c r="AH3419" i="1" a="1"/>
  <c r="AD1534" i="1" a="1"/>
  <c r="D1361" i="7" a="1"/>
  <c r="AH2657" i="1" a="1"/>
  <c r="AE664" i="1" a="1"/>
  <c r="AE2372" i="1" a="1"/>
  <c r="AE2962" i="1" a="1"/>
  <c r="D1783" i="7" a="1"/>
  <c r="AE3316" i="1" a="1"/>
  <c r="AD2439" i="1" a="1"/>
  <c r="AH478" i="1" a="1"/>
  <c r="X1982" i="1" a="1"/>
  <c r="AD3015" i="1" a="1"/>
  <c r="AI2373" i="1" a="1"/>
  <c r="AD3448" i="1" a="1"/>
  <c r="X1093" i="1" a="1"/>
  <c r="AI1713" i="1" a="1"/>
  <c r="AI2891" i="1" a="1"/>
  <c r="AD2761" i="1" a="1"/>
  <c r="X1899" i="1" a="1"/>
  <c r="X136" i="1" a="1"/>
  <c r="AD3357" i="1" a="1"/>
  <c r="AE959" i="1" a="1"/>
  <c r="X2145" i="1" a="1"/>
  <c r="AD1694" i="1" a="1"/>
  <c r="AH2755" i="1" a="1"/>
  <c r="AE513" i="1" a="1"/>
  <c r="AH1974" i="1" a="1"/>
  <c r="D1572" i="7" a="1"/>
  <c r="AD157" i="1" a="1"/>
  <c r="AH885" i="1" a="1"/>
  <c r="AE1743" i="1" a="1"/>
  <c r="AH1385" i="1" a="1"/>
  <c r="AI2651" i="1" a="1"/>
  <c r="AE1438" i="1" a="1"/>
  <c r="AI2444" i="1" a="1"/>
  <c r="AE2862" i="1" a="1"/>
  <c r="AI1673" i="1" a="1"/>
  <c r="X1838" i="1" a="1"/>
  <c r="AE3134" i="1" a="1"/>
  <c r="AI1505" i="1" a="1"/>
  <c r="AI1078" i="1" a="1"/>
  <c r="AE3471" i="1" a="1"/>
  <c r="D282" i="7" a="1"/>
  <c r="X907" i="1" a="1"/>
  <c r="AH1671" i="1" a="1"/>
  <c r="AH3515" i="1" a="1"/>
  <c r="AE3163" i="1" a="1"/>
  <c r="AH2219" i="1" a="1"/>
  <c r="AE2464" i="1" a="1"/>
  <c r="AE572" i="1" a="1"/>
  <c r="X2897" i="1" a="1"/>
  <c r="D2679" i="7" a="1"/>
  <c r="X1036" i="1" a="1"/>
  <c r="X2267" i="1" a="1"/>
  <c r="AD527" i="1" a="1"/>
  <c r="AH1485" i="1" a="1"/>
  <c r="AE1664" i="1" a="1"/>
  <c r="AE1415" i="1" a="1"/>
  <c r="D1619" i="7" a="1"/>
  <c r="AD1966" i="1" a="1"/>
  <c r="D612" i="7" a="1"/>
  <c r="AI3410" i="1" a="1"/>
  <c r="AH600" i="1" a="1"/>
  <c r="D1631" i="7" a="1"/>
  <c r="X2882" i="1" a="1"/>
  <c r="AH514" i="1" a="1"/>
  <c r="AE2756" i="1" a="1"/>
  <c r="D249" i="7" a="1"/>
  <c r="X2590" i="1" a="1"/>
  <c r="AI172" i="1" a="1"/>
  <c r="X3453" i="1" a="1"/>
  <c r="X2194" i="1" a="1"/>
  <c r="AE495" i="1" a="1"/>
  <c r="AE3395" i="1" a="1"/>
  <c r="D2948" i="7" a="1"/>
  <c r="D2337" i="7" a="1"/>
  <c r="AI528" i="1" a="1"/>
  <c r="AH608" i="1" a="1"/>
  <c r="X1350" i="1" a="1"/>
  <c r="AH700" i="1" a="1"/>
  <c r="D179" i="7" a="1"/>
  <c r="X1582" i="1" a="1"/>
  <c r="D140" i="7" a="1"/>
  <c r="AH1054" i="1" a="1"/>
  <c r="AE3512" i="1" a="1"/>
  <c r="AE1903" i="1" a="1"/>
  <c r="AH1566" i="1" a="1"/>
  <c r="AE506" i="1" a="1"/>
  <c r="AD997" i="1" a="1"/>
  <c r="AE1412" i="1" a="1"/>
  <c r="AD741" i="1" a="1"/>
  <c r="D2083" i="7" a="1"/>
  <c r="AE1993" i="1" a="1"/>
  <c r="AD2388" i="1" a="1"/>
  <c r="AH1567" i="1" a="1"/>
  <c r="AH775" i="1" a="1"/>
  <c r="AE1460" i="1" a="1"/>
  <c r="D2044" i="7" a="1"/>
  <c r="D1384" i="7" a="1"/>
  <c r="AD935" i="1" a="1"/>
  <c r="AH2615" i="1" a="1"/>
  <c r="AH650" i="1" a="1"/>
  <c r="AI1080" i="1" a="1"/>
  <c r="X1040" i="1" a="1"/>
  <c r="AH2991" i="1" a="1"/>
  <c r="AE3475" i="1" a="1"/>
  <c r="X2388" i="1" a="1"/>
  <c r="D1615" i="7" a="1"/>
  <c r="AH2312" i="1" a="1"/>
  <c r="D1294" i="7" a="1"/>
  <c r="D323" i="7" a="1"/>
  <c r="X2985" i="1" a="1"/>
  <c r="AH1312" i="1" a="1"/>
  <c r="D151" i="7" a="1"/>
  <c r="X3012" i="1" a="1"/>
  <c r="AI3430" i="1" a="1"/>
  <c r="X400" i="1" a="1"/>
  <c r="AD1950" i="1" a="1"/>
  <c r="AH488" i="1" a="1"/>
  <c r="D660" i="7" a="1"/>
  <c r="AE2784" i="1" a="1"/>
  <c r="AI3152" i="1" a="1"/>
  <c r="AI1143" i="1" a="1"/>
  <c r="AE2279" i="1" a="1"/>
  <c r="AI3560" i="1" a="1"/>
  <c r="AH1098" i="1" a="1"/>
  <c r="AE1329" i="1" a="1"/>
  <c r="AE3191" i="1" a="1"/>
  <c r="AE2243" i="1" a="1"/>
  <c r="X2814" i="1" a="1"/>
  <c r="AH673" i="1" a="1"/>
  <c r="X3258" i="1" a="1"/>
  <c r="AH3310" i="1" a="1"/>
  <c r="X3490" i="1" a="1"/>
  <c r="AE1697" i="1" a="1"/>
  <c r="X2712" i="1" a="1"/>
  <c r="AE1920" i="1" a="1"/>
  <c r="AH359" i="1" a="1"/>
  <c r="X2883" i="1" a="1"/>
  <c r="D2041" i="7" a="1"/>
  <c r="AI3020" i="1" a="1"/>
  <c r="AD2877" i="1" a="1"/>
  <c r="X1607" i="1" a="1"/>
  <c r="AD3143" i="1" a="1"/>
  <c r="D2458" i="7" a="1"/>
  <c r="AI1648" i="1" a="1"/>
  <c r="AI401" i="1" a="1"/>
  <c r="AE1803" i="1" a="1"/>
  <c r="AI3362" i="1" a="1"/>
  <c r="AH1893" i="1" a="1"/>
  <c r="D2325" i="7" a="1"/>
  <c r="AD685" i="1" a="1"/>
  <c r="AI1434" i="1" a="1"/>
  <c r="X654" i="1" a="1"/>
  <c r="AE3127" i="1" a="1"/>
  <c r="AH1975" i="1" a="1"/>
  <c r="AD2670" i="1" a="1"/>
  <c r="AI1597" i="1" a="1"/>
  <c r="AI1036" i="1" a="1"/>
  <c r="X479" i="1" a="1"/>
  <c r="AD862" i="1" a="1"/>
  <c r="AE788" i="1" a="1"/>
  <c r="D2900" i="7" a="1"/>
  <c r="AE1956" i="1" a="1"/>
  <c r="X2369" i="1" a="1"/>
  <c r="AE379" i="1" a="1"/>
  <c r="D115" i="7" a="1"/>
  <c r="X536" i="1" a="1"/>
  <c r="AD1138" i="1" a="1"/>
  <c r="AD2043" i="1" a="1"/>
  <c r="AD2514" i="1" a="1"/>
  <c r="D444" i="7" a="1"/>
  <c r="X290" i="1" a="1"/>
  <c r="AD3352" i="1" a="1"/>
  <c r="X1531" i="1" a="1"/>
  <c r="AE1648" i="1" a="1"/>
  <c r="D909" i="7" a="1"/>
  <c r="X1541" i="1" a="1"/>
  <c r="X2462" i="1" a="1"/>
  <c r="X3559" i="1" a="1"/>
  <c r="X1696" i="1" a="1"/>
  <c r="AI614" i="1" a="1"/>
  <c r="X3047" i="1" a="1"/>
  <c r="AI2594" i="1" a="1"/>
  <c r="X495" i="1" a="1"/>
  <c r="D2982" i="7" a="1"/>
  <c r="D2315" i="7" a="1"/>
  <c r="X1346" i="1" a="1"/>
  <c r="AD2028" i="1" a="1"/>
  <c r="AD803" i="1" a="1"/>
  <c r="AD1642" i="1" a="1"/>
  <c r="X2800" i="1" a="1"/>
  <c r="D654" i="7" a="1"/>
  <c r="AE2834" i="1" a="1"/>
  <c r="AE236" i="1" a="1"/>
  <c r="AD2080" i="1" a="1"/>
  <c r="X2212" i="1" a="1"/>
  <c r="AD1958" i="1" a="1"/>
  <c r="AH806" i="1" a="1"/>
  <c r="D669" i="7" a="1"/>
  <c r="AE1704" i="1" a="1"/>
  <c r="AE819" i="1" a="1"/>
  <c r="AE1459" i="1" a="1"/>
  <c r="AE2467" i="1" a="1"/>
  <c r="AH2227" i="1" a="1"/>
  <c r="AH327" i="1" a="1"/>
  <c r="AD1480" i="1" a="1"/>
  <c r="X1549" i="1" a="1"/>
  <c r="AE230" i="1" a="1"/>
  <c r="AI567" i="1" a="1"/>
  <c r="AE1037" i="1" a="1"/>
  <c r="AD2936" i="1" a="1"/>
  <c r="AH3141" i="1" a="1"/>
  <c r="D594" i="7" a="1"/>
  <c r="AE2357" i="1" a="1"/>
  <c r="AD1530" i="1" a="1"/>
  <c r="AD1350" i="1" a="1"/>
  <c r="X2332" i="1" a="1"/>
  <c r="D2946" i="7" a="1"/>
  <c r="AH3452" i="1" a="1"/>
  <c r="AE1980" i="1" a="1"/>
  <c r="AE2328" i="1" a="1"/>
  <c r="AI2691" i="1" a="1"/>
  <c r="D416" i="7" a="1"/>
  <c r="X2547" i="1" a="1"/>
  <c r="X3164" i="1" a="1"/>
  <c r="D904" i="7" a="1"/>
  <c r="AH3466" i="1" a="1"/>
  <c r="AE935" i="1" a="1"/>
  <c r="X3247" i="1" a="1"/>
  <c r="AE2142" i="1" a="1"/>
  <c r="X1426" i="1" a="1"/>
  <c r="X2479" i="1" a="1"/>
  <c r="AH3169" i="1" a="1"/>
  <c r="AD1769" i="1" a="1"/>
  <c r="D1508" i="7" a="1"/>
  <c r="X3268" i="1" a="1"/>
  <c r="AI2521" i="1" a="1"/>
  <c r="AE220" i="1" a="1"/>
  <c r="AI1651" i="1" a="1"/>
  <c r="AI2933" i="1" a="1"/>
  <c r="AE681" i="1" a="1"/>
  <c r="AH2597" i="1" a="1"/>
  <c r="AE3198" i="1" a="1"/>
  <c r="AI1076" i="1" a="1"/>
  <c r="X1567" i="1" a="1"/>
  <c r="D2095" i="7" a="1"/>
  <c r="AI495" i="1" a="1"/>
  <c r="D308" i="7" a="1"/>
  <c r="D2656" i="7" a="1"/>
  <c r="D2547" i="7" a="1"/>
  <c r="AH2856" i="1" a="1"/>
  <c r="D2162" i="7" a="1"/>
  <c r="X3282" i="1" a="1"/>
  <c r="AI2530" i="1" a="1"/>
  <c r="AI1213" i="1" a="1"/>
  <c r="AH2832" i="1" a="1"/>
  <c r="D2335" i="7" a="1"/>
  <c r="D1506" i="7" a="1"/>
  <c r="AE1965" i="1" a="1"/>
  <c r="AH565" i="1" a="1"/>
  <c r="AE471" i="1" a="1"/>
  <c r="AH2883" i="1" a="1"/>
  <c r="AD429" i="1" a="1"/>
  <c r="AE2119" i="1" a="1"/>
  <c r="AH1601" i="1" a="1"/>
  <c r="D272" i="7" a="1"/>
  <c r="AD1938" i="1" a="1"/>
  <c r="AE1761" i="1" a="1"/>
  <c r="AE1404" i="1" a="1"/>
  <c r="X2818" i="1" a="1"/>
  <c r="AE1024" i="1" a="1"/>
  <c r="D2921" i="7" a="1"/>
  <c r="D621" i="7" a="1"/>
  <c r="AH1954" i="1" a="1"/>
  <c r="X258" i="1" a="1"/>
  <c r="AH1935" i="1" a="1"/>
  <c r="D2658" i="7" a="1"/>
  <c r="D2494" i="7" a="1"/>
  <c r="AD757" i="1" a="1"/>
  <c r="D2533" i="7" a="1"/>
  <c r="AD2935" i="1" a="1"/>
  <c r="D1028" i="7" a="1"/>
  <c r="AH1265" i="1" a="1"/>
  <c r="D1553" i="7" a="1"/>
  <c r="AI403" i="1" a="1"/>
  <c r="D2370" i="7" a="1"/>
  <c r="AH1352" i="1" a="1"/>
  <c r="AD2200" i="1" a="1"/>
  <c r="AD2048" i="1" a="1"/>
  <c r="AD1677" i="1" a="1"/>
  <c r="D972" i="7" a="1"/>
  <c r="X1298" i="1" a="1"/>
  <c r="AI2827" i="1" a="1"/>
  <c r="AI3393" i="1" a="1"/>
  <c r="D2038" i="7" a="1"/>
  <c r="X2305" i="1" a="1"/>
  <c r="AE2011" i="1" a="1"/>
  <c r="D2024" i="7" a="1"/>
  <c r="AI782" i="1" a="1"/>
  <c r="D92" i="7" a="1"/>
  <c r="AI1948" i="1" a="1"/>
  <c r="X1671" i="1" a="1"/>
  <c r="X676" i="1" a="1"/>
  <c r="X1101" i="1" a="1"/>
  <c r="X1000" i="1" a="1"/>
  <c r="X3395" i="1" a="1"/>
  <c r="AD3345" i="1" a="1"/>
  <c r="AH2001" i="1" a="1"/>
  <c r="X1974" i="1" a="1"/>
  <c r="AH2870" i="1" a="1"/>
  <c r="D535" i="7" a="1"/>
  <c r="AH1661" i="1" a="1"/>
  <c r="AE1288" i="1" a="1"/>
  <c r="AH2908" i="1" a="1"/>
  <c r="D2861" i="7" a="1"/>
  <c r="X2907" i="1" a="1"/>
  <c r="AH2959" i="1" a="1"/>
  <c r="X357" i="1" a="1"/>
  <c r="AH1593" i="1" a="1"/>
  <c r="AE1272" i="1" a="1"/>
  <c r="AD258" i="1" a="1"/>
  <c r="D36" i="7" a="1"/>
  <c r="AD147" i="1" a="1"/>
  <c r="AH1660" i="1" a="1"/>
  <c r="AI2364" i="1" a="1"/>
  <c r="X1442" i="1" a="1"/>
  <c r="AI1570" i="1" a="1"/>
  <c r="AI1393" i="1" a="1"/>
  <c r="X439" i="1" a="1"/>
  <c r="AD1578" i="1" a="1"/>
  <c r="X402" i="1" a="1"/>
  <c r="AI499" i="1" a="1"/>
  <c r="AD3038" i="1" a="1"/>
  <c r="AI1195" i="1" a="1"/>
  <c r="D53" i="7" a="1"/>
  <c r="D2267" i="7" a="1"/>
  <c r="AD596" i="1" a="1"/>
  <c r="D256" i="7" a="1"/>
  <c r="AH2044" i="1" a="1"/>
  <c r="X3234" i="1" a="1"/>
  <c r="AD1039" i="1" a="1"/>
  <c r="AH369" i="1" a="1"/>
  <c r="AH2768" i="1" a="1"/>
  <c r="AI3336" i="1" a="1"/>
  <c r="AH536" i="1" a="1"/>
  <c r="X1312" i="1" a="1"/>
  <c r="AD1468" i="1" a="1"/>
  <c r="D868" i="7" a="1"/>
  <c r="AH2148" i="1" a="1"/>
  <c r="AH2956" i="1" a="1"/>
  <c r="X2924" i="1" a="1"/>
  <c r="AE1127" i="1" a="1"/>
  <c r="AE1091" i="1" a="1"/>
  <c r="AE489" i="1" a="1"/>
  <c r="X2439" i="1" a="1"/>
  <c r="AH2316" i="1" a="1"/>
  <c r="AH1260" i="1" a="1"/>
  <c r="AI1140" i="1" a="1"/>
  <c r="AE1157" i="1" a="1"/>
  <c r="AI202" i="1" a="1"/>
  <c r="X797" i="1" a="1"/>
  <c r="AH868" i="1" a="1"/>
  <c r="X2743" i="1" a="1"/>
  <c r="AH2177" i="1" a="1"/>
  <c r="D183" i="7" a="1"/>
  <c r="AH3487" i="1" a="1"/>
  <c r="AI3105" i="1" a="1"/>
  <c r="AD1147" i="1" a="1"/>
  <c r="AD2895" i="1" a="1"/>
  <c r="D1285" i="7" a="1"/>
  <c r="AI3446" i="1" a="1"/>
  <c r="AH2013" i="1" a="1"/>
  <c r="AI3546" i="1" a="1"/>
  <c r="AE3102" i="1" a="1"/>
  <c r="AI1734" i="1" a="1"/>
  <c r="X603" i="1" a="1"/>
  <c r="D981" i="7" a="1"/>
  <c r="AH629" i="1" a="1"/>
  <c r="AI965" i="1" a="1"/>
  <c r="AD300" i="1" a="1"/>
  <c r="AI373" i="1" a="1"/>
  <c r="AI1051" i="1" a="1"/>
  <c r="AE3573" i="1" a="1"/>
  <c r="AD2452" i="1" a="1"/>
  <c r="AI3007" i="1" a="1"/>
  <c r="AI2576" i="1" a="1"/>
  <c r="AE1978" i="1" a="1"/>
  <c r="X201" i="1" a="1"/>
  <c r="AD1569" i="1" a="1"/>
  <c r="AD2470" i="1" a="1"/>
  <c r="X1272" i="1" a="1"/>
  <c r="AD2238" i="1" a="1"/>
  <c r="AH2417" i="1" a="1"/>
  <c r="X2571" i="1" a="1"/>
  <c r="AE2100" i="1" a="1"/>
  <c r="AE3077" i="1" a="1"/>
  <c r="AI3273" i="1" a="1"/>
  <c r="X3204" i="1" a="1"/>
  <c r="AD746" i="1" a="1"/>
  <c r="AD2755" i="1" a="1"/>
  <c r="D2289" i="7" a="1"/>
  <c r="D2462" i="7" a="1"/>
  <c r="AE3174" i="1" a="1"/>
  <c r="X2602" i="1" a="1"/>
  <c r="X1879" i="1" a="1"/>
  <c r="AH1349" i="1" a="1"/>
  <c r="AI2874" i="1" a="1"/>
  <c r="X2635" i="1" a="1"/>
  <c r="AD1850" i="1" a="1"/>
  <c r="AD2216" i="1" a="1"/>
  <c r="AI1820" i="1" a="1"/>
  <c r="AI3317" i="1" a="1"/>
  <c r="AI1738" i="1" a="1"/>
  <c r="D2141" i="7" a="1"/>
  <c r="AH2701" i="1" a="1"/>
  <c r="AI348" i="1" a="1"/>
  <c r="D2704" i="7" a="1"/>
  <c r="X2341" i="1" a="1"/>
  <c r="AH2607" i="1" a="1"/>
  <c r="AH3300" i="1" a="1"/>
  <c r="D1101" i="7" a="1"/>
  <c r="AH3261" i="1" a="1"/>
  <c r="AH3074" i="1" a="1"/>
  <c r="AI1322" i="1" a="1"/>
  <c r="D694" i="7" a="1"/>
  <c r="AD1140" i="1" a="1"/>
  <c r="AI2713" i="1" a="1"/>
  <c r="X1916" i="1" a="1"/>
  <c r="AI545" i="1" a="1"/>
  <c r="D1440" i="7" a="1"/>
  <c r="AD1292" i="1" a="1"/>
  <c r="AD2316" i="1" a="1"/>
  <c r="AH819" i="1" a="1"/>
  <c r="AE948" i="1" a="1"/>
  <c r="AH1969" i="1" a="1"/>
  <c r="AH3262" i="1" a="1"/>
  <c r="AI1309" i="1" a="1"/>
  <c r="AH2028" i="1" a="1"/>
  <c r="AI2260" i="1" a="1"/>
  <c r="AD2835" i="1" a="1"/>
  <c r="D1585" i="7" a="1"/>
  <c r="AI1144" i="1" a="1"/>
  <c r="AE173" i="1" a="1"/>
  <c r="AE1437" i="1" a="1"/>
  <c r="AE377" i="1" a="1"/>
  <c r="AD1173" i="1" a="1"/>
  <c r="AI2356" i="1" a="1"/>
  <c r="AI1119" i="1" a="1"/>
  <c r="AD3122" i="1" a="1"/>
  <c r="AH393" i="1" a="1"/>
  <c r="AD2357" i="1" a="1"/>
  <c r="X1387" i="1" a="1"/>
  <c r="AD1384" i="1" a="1"/>
  <c r="AD2322" i="1" a="1"/>
  <c r="AD1930" i="1" a="1"/>
  <c r="AI461" i="1" a="1"/>
  <c r="AE1128" i="1" a="1"/>
  <c r="X544" i="1" a="1"/>
  <c r="D461" i="7" a="1"/>
  <c r="X3332" i="1" a="1"/>
  <c r="X1566" i="1" a="1"/>
  <c r="AD2804" i="1" a="1"/>
  <c r="D1681" i="7" a="1"/>
  <c r="X3349" i="1" a="1"/>
  <c r="AD1366" i="1" a="1"/>
  <c r="D2851" i="7" a="1"/>
  <c r="AH1630" i="1" a="1"/>
  <c r="AH3126" i="1" a="1"/>
  <c r="AD2834" i="1" a="1"/>
  <c r="AE170" i="1" a="1"/>
  <c r="AD2883" i="1" a="1"/>
  <c r="AE1195" i="1" a="1"/>
  <c r="AH1409" i="1" a="1"/>
  <c r="AE807" i="1" a="1"/>
  <c r="AD687" i="1" a="1"/>
  <c r="AI1135" i="1" a="1"/>
  <c r="X1953" i="1" a="1"/>
  <c r="X3062" i="1" a="1"/>
  <c r="X1848" i="1" a="1"/>
  <c r="AE956" i="1" a="1"/>
  <c r="AI270" i="1" a="1"/>
  <c r="X1455" i="1" a="1"/>
  <c r="AH1565" i="1" a="1"/>
  <c r="D549" i="7" a="1"/>
  <c r="AE1476" i="1" a="1"/>
  <c r="AI2417" i="1" a="1"/>
  <c r="AI2952" i="1" a="1"/>
  <c r="AD1632" i="1" a="1"/>
  <c r="AE1946" i="1" a="1"/>
  <c r="AD1002" i="1" a="1"/>
  <c r="AI833" i="1" a="1"/>
  <c r="X1517" i="1" a="1"/>
  <c r="AE3035" i="1" a="1"/>
  <c r="X2666" i="1" a="1"/>
  <c r="AE1212" i="1" a="1"/>
  <c r="AD2227" i="1" a="1"/>
  <c r="D2768" i="7" a="1"/>
  <c r="X3093" i="1" a="1"/>
  <c r="AD1506" i="1" a="1"/>
  <c r="D1647" i="7" a="1"/>
  <c r="X1270" i="1" a="1"/>
  <c r="AI2348" i="1" a="1"/>
  <c r="X200" i="1" a="1"/>
  <c r="AI1844" i="1" a="1"/>
  <c r="AD2038" i="1" a="1"/>
  <c r="X3357" i="1" a="1"/>
  <c r="X2011" i="1" a="1"/>
  <c r="AD566" i="1" a="1"/>
  <c r="AI1160" i="1" a="1"/>
  <c r="X2772" i="1" a="1"/>
  <c r="AD3364" i="1" a="1"/>
  <c r="AE1152" i="1" a="1"/>
  <c r="X1489" i="1" a="1"/>
  <c r="X2657" i="1" a="1"/>
  <c r="AI2710" i="1" a="1"/>
  <c r="AD677" i="1" a="1"/>
  <c r="AI2723" i="1" a="1"/>
  <c r="AD2231" i="1" a="1"/>
  <c r="X1892" i="1" a="1"/>
  <c r="X2061" i="1" a="1"/>
  <c r="AH1547" i="1" a="1"/>
  <c r="D852" i="7" a="1"/>
  <c r="AI1758" i="1" a="1"/>
  <c r="AH1256" i="1" a="1"/>
  <c r="AI415" i="1" a="1"/>
  <c r="X2596" i="1" a="1"/>
  <c r="X1373" i="1" a="1"/>
  <c r="AE249" i="1" a="1"/>
  <c r="AE897" i="1" a="1"/>
  <c r="D2674" i="7" a="1"/>
  <c r="X3510" i="1" a="1"/>
  <c r="D2867" i="7" a="1"/>
  <c r="AE222" i="1" a="1"/>
  <c r="AE1922" i="1" a="1"/>
  <c r="AH452" i="1" a="1"/>
  <c r="X1142" i="1" a="1"/>
  <c r="AH2985" i="1" a="1"/>
  <c r="AD3199" i="1" a="1"/>
  <c r="X3265" i="1" a="1"/>
  <c r="X3374" i="1" a="1"/>
  <c r="D2042" i="7" a="1"/>
  <c r="AI2722" i="1" a="1"/>
  <c r="X900" i="1" a="1"/>
  <c r="D2864" i="7" a="1"/>
  <c r="X3208" i="1" a="1"/>
  <c r="AH709" i="1" a="1"/>
  <c r="AD1587" i="1" a="1"/>
  <c r="AE2639" i="1" a="1"/>
  <c r="AD2073" i="1" a="1"/>
  <c r="AE3489" i="1" a="1"/>
  <c r="AI1614" i="1" a="1"/>
  <c r="AE2266" i="1" a="1"/>
  <c r="AD1239" i="1" a="1"/>
  <c r="AD617" i="1" a="1"/>
  <c r="AD2890" i="1" a="1"/>
  <c r="AH544" i="1" a="1"/>
  <c r="AH1803" i="1" a="1"/>
  <c r="AD3447" i="1" a="1"/>
  <c r="X2427" i="1" a="1"/>
  <c r="AI2294" i="1" a="1"/>
  <c r="AE1888" i="1" a="1"/>
  <c r="AE1433" i="1" a="1"/>
  <c r="AD1437" i="1" a="1"/>
  <c r="AH2858" i="1" a="1"/>
  <c r="AH2974" i="1" a="1"/>
  <c r="D275" i="7" a="1"/>
  <c r="AI2947" i="1" a="1"/>
  <c r="X2468" i="1" a="1"/>
  <c r="AD1242" i="1" a="1"/>
  <c r="X2652" i="1" a="1"/>
  <c r="AE2259" i="1" a="1"/>
  <c r="AD2051" i="1" a="1"/>
  <c r="AD1703" i="1" a="1"/>
  <c r="D3002" i="7" a="1"/>
  <c r="X3401" i="1" a="1"/>
  <c r="AE786" i="1" a="1"/>
  <c r="AI148" i="1" a="1"/>
  <c r="AE2215" i="1" a="1"/>
  <c r="X3522" i="1" a="1"/>
  <c r="X2929" i="1" a="1"/>
  <c r="D1477" i="7" a="1"/>
  <c r="D1921" i="7" a="1"/>
  <c r="AE1216" i="1" a="1"/>
  <c r="AH360" i="1" a="1"/>
  <c r="AH2408" i="1" a="1"/>
  <c r="X2347" i="1" a="1"/>
  <c r="X533" i="1" a="1"/>
  <c r="X745" i="1" a="1"/>
  <c r="D2633" i="7" a="1"/>
  <c r="X1471" i="1" a="1"/>
  <c r="AE1787" i="1" a="1"/>
  <c r="X1221" i="1" a="1"/>
  <c r="AH768" i="1" a="1"/>
  <c r="AD1193" i="1" a="1"/>
  <c r="AE1156" i="1" a="1"/>
  <c r="D2868" i="7" a="1"/>
  <c r="AI3300" i="1" a="1"/>
  <c r="AI491" i="1" a="1"/>
  <c r="AI1892" i="1" a="1"/>
  <c r="AI3036" i="1" a="1"/>
  <c r="AD2445" i="1" a="1"/>
  <c r="AH643" i="1" a="1"/>
  <c r="D1837" i="7" a="1"/>
  <c r="AE2293" i="1" a="1"/>
  <c r="X2430" i="1" a="1"/>
  <c r="AD2342" i="1" a="1"/>
  <c r="AI2771" i="1" a="1"/>
  <c r="X1283" i="1" a="1"/>
  <c r="AI862" i="1" a="1"/>
  <c r="AH3024" i="1" a="1"/>
  <c r="X512" i="1" a="1"/>
  <c r="AD489" i="1" a="1"/>
  <c r="X2946" i="1" a="1"/>
  <c r="X568" i="1" a="1"/>
  <c r="D2368" i="7" a="1"/>
  <c r="D1807" i="7" a="1"/>
  <c r="D1507" i="7" a="1"/>
  <c r="AH381" i="1" a="1"/>
  <c r="AD1965" i="1" a="1"/>
  <c r="X3310" i="1" a="1"/>
  <c r="X1185" i="1" a="1"/>
  <c r="X418" i="1" a="1"/>
  <c r="AH2067" i="1" a="1"/>
  <c r="AI2784" i="1" a="1"/>
  <c r="AH1960" i="1" a="1"/>
  <c r="AI1508" i="1" a="1"/>
  <c r="AE1876" i="1" a="1"/>
  <c r="AI1506" i="1" a="1"/>
  <c r="AH2490" i="1" a="1"/>
  <c r="AE2749" i="1" a="1"/>
  <c r="AD1363" i="1" a="1"/>
  <c r="AI1296" i="1" a="1"/>
  <c r="AI223" i="1" a="1"/>
  <c r="D1471" i="7" a="1"/>
  <c r="AI2424" i="1" a="1"/>
  <c r="X3444" i="1" a="1"/>
  <c r="D2430" i="7" a="1"/>
  <c r="AD279" i="1" a="1"/>
  <c r="AE146" i="1" a="1"/>
  <c r="X1384" i="1" a="1"/>
  <c r="D1909" i="7" a="1"/>
  <c r="AI2751" i="1" a="1"/>
  <c r="D1223" i="7" a="1"/>
  <c r="AI3153" i="1" a="1"/>
  <c r="AI2994" i="1" a="1"/>
  <c r="AE1335" i="1" a="1"/>
  <c r="AE3128" i="1" a="1"/>
  <c r="X2017" i="1" a="1"/>
  <c r="D189" i="7" a="1"/>
  <c r="X198" i="1" a="1"/>
  <c r="AI2418" i="1" a="1"/>
  <c r="X3484" i="1" a="1"/>
  <c r="AH2267" i="1" a="1"/>
  <c r="AI494" i="1" a="1"/>
  <c r="AH2884" i="1" a="1"/>
  <c r="AH2492" i="1" a="1"/>
  <c r="AI3219" i="1" a="1"/>
  <c r="AH3277" i="1" a="1"/>
  <c r="X545" i="1" a="1"/>
  <c r="AH2975" i="1" a="1"/>
  <c r="D309" i="7" a="1"/>
  <c r="AD576" i="1" a="1"/>
  <c r="AD940" i="1" a="1"/>
  <c r="AE1546" i="1" a="1"/>
  <c r="AE1330" i="1" a="1"/>
  <c r="AE2576" i="1" a="1"/>
  <c r="D2919" i="7" a="1"/>
  <c r="D1697" i="7" a="1"/>
  <c r="AH841" i="1" a="1"/>
  <c r="AE1760" i="1" a="1"/>
  <c r="AD2763" i="1" a="1"/>
  <c r="AE3151" i="1" a="1"/>
  <c r="X2067" i="1" a="1"/>
  <c r="AE880" i="1" a="1"/>
  <c r="AI2212" i="1" a="1"/>
  <c r="AD2646" i="1" a="1"/>
  <c r="AE3044" i="1" a="1"/>
  <c r="D1945" i="7" a="1"/>
  <c r="X2097" i="1" a="1"/>
  <c r="AE2905" i="1" a="1"/>
  <c r="X2537" i="1" a="1"/>
  <c r="D2140" i="7" a="1"/>
  <c r="AE304" i="1" a="1"/>
  <c r="AE1038" i="1" a="1"/>
  <c r="AI1531" i="1" a="1"/>
  <c r="X992" i="1" a="1"/>
  <c r="AH3070" i="1" a="1"/>
  <c r="AE2104" i="1" a="1"/>
  <c r="AH2743" i="1" a="1"/>
  <c r="AH1407" i="1" a="1"/>
  <c r="AE1475" i="1" a="1"/>
  <c r="AE2492" i="1" a="1"/>
  <c r="AD3368" i="1" a="1"/>
  <c r="AI1896" i="1" a="1"/>
  <c r="AI2963" i="1" a="1"/>
  <c r="AH3467" i="1" a="1"/>
  <c r="AI1752" i="1" a="1"/>
  <c r="X3130" i="1" a="1"/>
  <c r="AD1024" i="1" a="1"/>
  <c r="AH1998" i="1" a="1"/>
  <c r="AH2295" i="1" a="1"/>
  <c r="AI803" i="1" a="1"/>
  <c r="AI3013" i="1" a="1"/>
  <c r="X2791" i="1" a="1"/>
  <c r="X2900" i="1" a="1"/>
  <c r="AD2194" i="1" a="1"/>
  <c r="AE339" i="1" a="1"/>
  <c r="AD1413" i="1" a="1"/>
  <c r="AI2687" i="1" a="1"/>
  <c r="X1702" i="1" a="1"/>
  <c r="AI3142" i="1" a="1"/>
  <c r="AH1768" i="1" a="1"/>
  <c r="AE3122" i="1" a="1"/>
  <c r="AH2290" i="1" a="1"/>
  <c r="D1242" i="7" a="1"/>
  <c r="X2771" i="1" a="1"/>
  <c r="AI968" i="1" a="1"/>
  <c r="AH3020" i="1" a="1"/>
  <c r="AI1604" i="1" a="1"/>
  <c r="AH729" i="1" a="1"/>
  <c r="AD1847" i="1" a="1"/>
  <c r="AI3377" i="1" a="1"/>
  <c r="AD1504" i="1" a="1"/>
  <c r="D1291" i="7" a="1"/>
  <c r="X2806" i="1" a="1"/>
  <c r="AH1420" i="1" a="1"/>
  <c r="AE2015" i="1" a="1"/>
  <c r="AH2039" i="1" a="1"/>
  <c r="AE2755" i="1" a="1"/>
  <c r="AE941" i="1" a="1"/>
  <c r="AD3172" i="1" a="1"/>
  <c r="AI2472" i="1" a="1"/>
  <c r="AI2794" i="1" a="1"/>
  <c r="AH317" i="1" a="1"/>
  <c r="AH2324" i="1" a="1"/>
  <c r="AI1550" i="1" a="1"/>
  <c r="D679" i="7" a="1"/>
  <c r="AH2249" i="1" a="1"/>
  <c r="AE171" i="1" a="1"/>
  <c r="AH715" i="1" a="1"/>
  <c r="AI653" i="1" a="1"/>
  <c r="AD1532" i="1" a="1"/>
  <c r="AH835" i="1" a="1"/>
  <c r="AH2389" i="1" a="1"/>
  <c r="AI2785" i="1" a="1"/>
  <c r="AE2468" i="1" a="1"/>
  <c r="D1635" i="7" a="1"/>
  <c r="AE151" i="1" a="1"/>
  <c r="D1034" i="7" a="1"/>
  <c r="AH1621" i="1" a="1"/>
  <c r="X1853" i="1" a="1"/>
  <c r="AH1112" i="1" a="1"/>
  <c r="AE730" i="1" a="1"/>
  <c r="AD572" i="1" a="1"/>
  <c r="AI1161" i="1" a="1"/>
  <c r="AH1934" i="1" a="1"/>
  <c r="X1885" i="1" a="1"/>
  <c r="AE968" i="1" a="1"/>
  <c r="AD2263" i="1" a="1"/>
  <c r="AE1587" i="1" a="1"/>
  <c r="AD944" i="1" a="1"/>
  <c r="AI440" i="1" a="1"/>
  <c r="X796" i="1" a="1"/>
  <c r="X1827" i="1" a="1"/>
  <c r="AE2943" i="1" a="1"/>
  <c r="AE2477" i="1" a="1"/>
  <c r="AE226" i="1" a="1"/>
  <c r="X2220" i="1" a="1"/>
  <c r="D2487" i="7" a="1"/>
  <c r="X2373" i="1" a="1"/>
  <c r="AH957" i="1" a="1"/>
  <c r="AH1280" i="1" a="1"/>
  <c r="AH1261" i="1" a="1"/>
  <c r="AE184" i="1" a="1"/>
  <c r="AH3439" i="1" a="1"/>
  <c r="AI1198" i="1" a="1"/>
  <c r="D690" i="7" a="1"/>
  <c r="X3273" i="1" a="1"/>
  <c r="AE1047" i="1" a="1"/>
  <c r="AI1687" i="1" a="1"/>
  <c r="AE1090" i="1" a="1"/>
  <c r="X811" i="1" a="1"/>
  <c r="AH2553" i="1" a="1"/>
  <c r="AE1524" i="1" a="1"/>
  <c r="AD2771" i="1" a="1"/>
  <c r="AI2299" i="1" a="1"/>
  <c r="AE2502" i="1" a="1"/>
  <c r="AD451" i="1" a="1"/>
  <c r="D715" i="7" a="1"/>
  <c r="D1328" i="7" a="1"/>
  <c r="AH956" i="1" a="1"/>
  <c r="AH2311" i="1" a="1"/>
  <c r="X596" i="1" a="1"/>
  <c r="AI3253" i="1" a="1"/>
  <c r="AH374" i="1" a="1"/>
  <c r="X3187" i="1" a="1"/>
  <c r="D2977" i="7" a="1"/>
  <c r="AE1348" i="1" a="1"/>
  <c r="AI2445" i="1" a="1"/>
  <c r="D2178" i="7" a="1"/>
  <c r="AD3245" i="1" a="1"/>
  <c r="AH2744" i="1" a="1"/>
  <c r="X2545" i="1" a="1"/>
  <c r="X1212" i="1" a="1"/>
  <c r="AI3004" i="1" a="1"/>
  <c r="AI2053" i="1" a="1"/>
  <c r="AD2511" i="1" a="1"/>
  <c r="AE2636" i="1" a="1"/>
  <c r="AD1079" i="1" a="1"/>
  <c r="X562" i="1" a="1"/>
  <c r="AE1642" i="1" a="1"/>
  <c r="X1035" i="1" a="1"/>
  <c r="AH1886" i="1" a="1"/>
  <c r="X3215" i="1" a="1"/>
  <c r="AD1675" i="1" a="1"/>
  <c r="AD715" i="1" a="1"/>
  <c r="X871" i="1" a="1"/>
  <c r="AD1630" i="1" a="1"/>
  <c r="AI2809" i="1" a="1"/>
  <c r="AH626" i="1" a="1"/>
  <c r="AI2925" i="1" a="1"/>
  <c r="AD3485" i="1" a="1"/>
  <c r="AH1712" i="1" a="1"/>
  <c r="AH2180" i="1" a="1"/>
  <c r="AE1321" i="1" a="1"/>
  <c r="AE866" i="1" a="1"/>
  <c r="AH791" i="1" a="1"/>
  <c r="AI2162" i="1" a="1"/>
  <c r="X2336" i="1" a="1"/>
  <c r="X1971" i="1" a="1"/>
  <c r="AH3194" i="1" a="1"/>
  <c r="AH874" i="1" a="1"/>
  <c r="AH398" i="1" a="1"/>
  <c r="AD3312" i="1" a="1"/>
  <c r="D641" i="7" a="1"/>
  <c r="D2934" i="7" a="1"/>
  <c r="AH873" i="1" a="1"/>
  <c r="X3553" i="1" a="1"/>
  <c r="AD876" i="1" a="1"/>
  <c r="AE2323" i="1" a="1"/>
  <c r="X993" i="1" a="1"/>
  <c r="D74" i="7" a="1"/>
  <c r="AD673" i="1" a="1"/>
  <c r="AI1216" i="1" a="1"/>
  <c r="AH1308" i="1" a="1"/>
  <c r="AH3050" i="1" a="1"/>
  <c r="D90" i="7" a="1"/>
  <c r="AH2780" i="1" a="1"/>
  <c r="AD370" i="1" a="1"/>
  <c r="AH3348" i="1" a="1"/>
  <c r="AI2674" i="1" a="1"/>
  <c r="AI1426" i="1" a="1"/>
  <c r="AH2940" i="1" a="1"/>
  <c r="AD3114" i="1" a="1"/>
  <c r="AI3122" i="1" a="1"/>
  <c r="AH3446" i="1" a="1"/>
  <c r="AH587" i="1" a="1"/>
  <c r="AE2826" i="1" a="1"/>
  <c r="AI2080" i="1" a="1"/>
  <c r="AI888" i="1" a="1"/>
  <c r="AI641" i="1" a="1"/>
  <c r="D1104" i="7" a="1"/>
  <c r="AH3360" i="1" a="1"/>
  <c r="AH1458" i="1" a="1"/>
  <c r="AI1001" i="1" a="1"/>
  <c r="AH598" i="1" a="1"/>
  <c r="AD573" i="1" a="1"/>
  <c r="AD911" i="1" a="1"/>
  <c r="AH2429" i="1" a="1"/>
  <c r="AD1698" i="1" a="1"/>
  <c r="AH884" i="1" a="1"/>
  <c r="D390" i="7" a="1"/>
  <c r="AE312" i="1" a="1"/>
  <c r="AH170" i="1" a="1"/>
  <c r="AH1929" i="1" a="1"/>
  <c r="AE458" i="1" a="1"/>
  <c r="AH3309" i="1" a="1"/>
  <c r="X3059" i="1" a="1"/>
  <c r="AH958" i="1" a="1"/>
  <c r="AH1223" i="1" a="1"/>
  <c r="AI3542" i="1" a="1"/>
  <c r="AD2128" i="1" a="1"/>
  <c r="D2009" i="7" a="1"/>
  <c r="AD1885" i="1" a="1"/>
  <c r="D1180" i="7" a="1"/>
  <c r="X3083" i="1" a="1"/>
  <c r="AE3398" i="1" a="1"/>
  <c r="AE1480" i="1" a="1"/>
  <c r="AD2493" i="1" a="1"/>
  <c r="AH3577" i="1" a="1"/>
  <c r="AI1903" i="1" a="1"/>
  <c r="AE553" i="1" a="1"/>
  <c r="AH2215" i="1" a="1"/>
  <c r="AH3098" i="1" a="1"/>
  <c r="D1708" i="7" a="1"/>
  <c r="AH869" i="1" a="1"/>
  <c r="AE1618" i="1" a="1"/>
  <c r="D208" i="7" a="1"/>
  <c r="AI3491" i="1" a="1"/>
  <c r="AD850" i="1" a="1"/>
  <c r="X1009" i="1" a="1"/>
  <c r="D2124" i="7" a="1"/>
  <c r="AE1772" i="1" a="1"/>
  <c r="AH1570" i="1" a="1"/>
  <c r="AI2460" i="1" a="1"/>
  <c r="X2793" i="1" a="1"/>
  <c r="AE3523" i="1" a="1"/>
  <c r="D2316" i="7" a="1"/>
  <c r="AD1962" i="1" a="1"/>
  <c r="AE3014" i="1" a="1"/>
  <c r="AE1735" i="1" a="1"/>
  <c r="AE1654" i="1" a="1"/>
  <c r="AI1659" i="1" a="1"/>
  <c r="AD869" i="1" a="1"/>
  <c r="D1386" i="7" a="1"/>
  <c r="X1415" i="1" a="1"/>
  <c r="AH1307" i="1" a="1"/>
  <c r="D1539" i="7" a="1"/>
  <c r="D2257" i="7" a="1"/>
  <c r="AD2949" i="1" a="1"/>
  <c r="X2878" i="1" a="1"/>
  <c r="AH3017" i="1" a="1"/>
  <c r="D1329" i="7" a="1"/>
  <c r="AE1014" i="1" a="1"/>
  <c r="X3206" i="1" a="1"/>
  <c r="AH595" i="1" a="1"/>
  <c r="X2172" i="1" a="1"/>
  <c r="AD2825" i="1" a="1"/>
  <c r="AD924" i="1" a="1"/>
  <c r="AD1980" i="1" a="1"/>
  <c r="X3016" i="1" a="1"/>
  <c r="AE1526" i="1" a="1"/>
  <c r="AD683" i="1" a="1"/>
  <c r="AI2328" i="1" a="1"/>
  <c r="AE1294" i="1" a="1"/>
  <c r="AI2545" i="1" a="1"/>
  <c r="X2812" i="1" a="1"/>
  <c r="AE1359" i="1" a="1"/>
  <c r="X1538" i="1" a="1"/>
  <c r="AH2069" i="1" a="1"/>
  <c r="D1395" i="7" a="1"/>
  <c r="D1927" i="7" a="1"/>
  <c r="AE3368" i="1" a="1"/>
  <c r="AE3353" i="1" a="1"/>
  <c r="AE2860" i="1" a="1"/>
  <c r="AE1768" i="1" a="1"/>
  <c r="AI2648" i="1" a="1"/>
  <c r="D1415" i="7" a="1"/>
  <c r="AH2807" i="1" a="1"/>
  <c r="AH1119" i="1" a="1"/>
  <c r="D1001" i="7" a="1"/>
  <c r="D663" i="7" a="1"/>
  <c r="AI3083" i="1" a="1"/>
  <c r="X436" i="1" a="1"/>
  <c r="AH744" i="1" a="1"/>
  <c r="X1070" i="1" a="1"/>
  <c r="AI3468" i="1" a="1"/>
  <c r="AH846" i="1" a="1"/>
  <c r="AH1645" i="1" a="1"/>
  <c r="X2394" i="1" a="1"/>
  <c r="AI652" i="1" a="1"/>
  <c r="X1358" i="1" a="1"/>
  <c r="AI291" i="1" a="1"/>
  <c r="AE1242" i="1" a="1"/>
  <c r="AI2426" i="1" a="1"/>
  <c r="AI1247" i="1" a="1"/>
  <c r="AD1353" i="1" a="1"/>
  <c r="AE2907" i="1" a="1"/>
  <c r="AH2726" i="1" a="1"/>
  <c r="AH3313" i="1" a="1"/>
  <c r="AI1168" i="1" a="1"/>
  <c r="AH2009" i="1" a="1"/>
  <c r="AH3258" i="1" a="1"/>
  <c r="AD3263" i="1" a="1"/>
  <c r="AD3555" i="1" a="1"/>
  <c r="AD1420" i="1" a="1"/>
  <c r="AE1759" i="1" a="1"/>
  <c r="AH2163" i="1" a="1"/>
  <c r="X3458" i="1" a="1"/>
  <c r="AE1866" i="1" a="1"/>
  <c r="X1216" i="1" a="1"/>
  <c r="D2385" i="7" a="1"/>
  <c r="X1146" i="1" a="1"/>
  <c r="AD2211" i="1" a="1"/>
  <c r="AD2422" i="1" a="1"/>
  <c r="AD3523" i="1" a="1"/>
  <c r="AD3392" i="1" a="1"/>
  <c r="X2835" i="1" a="1"/>
  <c r="D1137" i="7" a="1"/>
  <c r="AH1702" i="1" a="1"/>
  <c r="AD1543" i="1" a="1"/>
  <c r="AE3289" i="1" a="1"/>
  <c r="AD510" i="1" a="1"/>
  <c r="X417" i="1" a="1"/>
  <c r="X510" i="1" a="1"/>
  <c r="X2609" i="1" a="1"/>
  <c r="AI2597" i="1" a="1"/>
  <c r="AI2142" i="1" a="1"/>
  <c r="AD2450" i="1" a="1"/>
  <c r="AI2833" i="1" a="1"/>
  <c r="X1433" i="1" a="1"/>
  <c r="X687" i="1" a="1"/>
  <c r="AH2125" i="1" a="1"/>
  <c r="AE2081" i="1" a="1"/>
  <c r="AD185" i="1" a="1"/>
  <c r="X897" i="1" a="1"/>
  <c r="D1968" i="7" a="1"/>
  <c r="X652" i="1" a="1"/>
  <c r="X2433" i="1" a="1"/>
  <c r="AH1431" i="1" a="1"/>
  <c r="AD1511" i="1" a="1"/>
  <c r="AD513" i="1" a="1"/>
  <c r="AD774" i="1" a="1"/>
  <c r="AI700" i="1" a="1"/>
  <c r="AE2044" i="1" a="1"/>
  <c r="AE352" i="1" a="1"/>
  <c r="AI3189" i="1" a="1"/>
  <c r="AD1359" i="1" a="1"/>
  <c r="AH301" i="1" a="1"/>
  <c r="AH3163" i="1" a="1"/>
  <c r="X2166" i="1" a="1"/>
  <c r="AD742" i="1" a="1"/>
  <c r="AE2020" i="1" a="1"/>
  <c r="AI2582" i="1" a="1"/>
  <c r="X2958" i="1" a="1"/>
  <c r="X2955" i="1" a="1"/>
  <c r="AD2329" i="1" a="1"/>
  <c r="AI1967" i="1" a="1"/>
  <c r="X2480" i="1" a="1"/>
  <c r="D1606" i="7" a="1"/>
  <c r="AI152" i="1" a="1"/>
  <c r="AI3170" i="1" a="1"/>
  <c r="AD1114" i="1" a="1"/>
  <c r="X2409" i="1" a="1"/>
  <c r="AH1370" i="1" a="1"/>
  <c r="AI2724" i="1" a="1"/>
  <c r="AE335" i="1" a="1"/>
  <c r="AD526" i="1" a="1"/>
  <c r="X1896" i="1" a="1"/>
  <c r="X2127" i="1" a="1"/>
  <c r="AI539" i="1" a="1"/>
  <c r="AI697" i="1" a="1"/>
  <c r="X1666" i="1" a="1"/>
  <c r="AE1417" i="1" a="1"/>
  <c r="AH2134" i="1" a="1"/>
  <c r="AD1336" i="1" a="1"/>
  <c r="AD1283" i="1" a="1"/>
  <c r="AH1649" i="1" a="1"/>
  <c r="AD1907" i="1" a="1"/>
  <c r="AH1079" i="1" a="1"/>
  <c r="AI2788" i="1" a="1"/>
  <c r="AI2478" i="1" a="1"/>
  <c r="AD2013" i="1" a="1"/>
  <c r="AD2044" i="1" a="1"/>
  <c r="D326" i="7" a="1"/>
  <c r="X2224" i="1" a="1"/>
  <c r="D1438" i="7" a="1"/>
  <c r="D1836" i="7" a="1"/>
  <c r="AE308" i="1" a="1"/>
  <c r="D2084" i="7" a="1"/>
  <c r="X291" i="1" a="1"/>
  <c r="AH2108" i="1" a="1"/>
  <c r="D1998" i="7" a="1"/>
  <c r="AH510" i="1" a="1"/>
  <c r="AD629" i="1" a="1"/>
  <c r="D2351" i="7" a="1"/>
  <c r="AH1596" i="1" a="1"/>
  <c r="AD1870" i="1" a="1"/>
  <c r="AH2272" i="1" a="1"/>
  <c r="X801" i="1" a="1"/>
  <c r="D1347" i="7" a="1"/>
  <c r="AH2459" i="1" a="1"/>
  <c r="AI1414" i="1" a="1"/>
  <c r="AD2107" i="1" a="1"/>
  <c r="X185" i="1" a="1"/>
  <c r="AE354" i="1" a="1"/>
  <c r="X1031" i="1" a="1"/>
  <c r="D1489" i="7" a="1"/>
  <c r="AE265" i="1" a="1"/>
  <c r="AI323" i="1" a="1"/>
  <c r="X2133" i="1" a="1"/>
  <c r="AD396" i="1" a="1"/>
  <c r="D711" i="7" a="1"/>
  <c r="X1117" i="1" a="1"/>
  <c r="AI1461" i="1" a="1"/>
  <c r="AE2189" i="1" a="1"/>
  <c r="AD3130" i="1" a="1"/>
  <c r="X2293" i="1" a="1"/>
  <c r="AI972" i="1" a="1"/>
  <c r="X848" i="1" a="1"/>
  <c r="AI1156" i="1" a="1"/>
  <c r="X3482" i="1" a="1"/>
  <c r="AE1949" i="1" a="1"/>
  <c r="AE2633" i="1" a="1"/>
  <c r="D1474" i="7" a="1"/>
  <c r="AD1442" i="1" a="1"/>
  <c r="AH408" i="1" a="1"/>
  <c r="AI1742" i="1" a="1"/>
  <c r="AH1979" i="1" a="1"/>
  <c r="AD2878" i="1" a="1"/>
  <c r="AH3154" i="1" a="1"/>
  <c r="AD1693" i="1" a="1"/>
  <c r="AE3405" i="1" a="1"/>
  <c r="AD1596" i="1" a="1"/>
  <c r="AH1698" i="1" a="1"/>
  <c r="D2878" i="7" a="1"/>
  <c r="X1687" i="1" a="1"/>
  <c r="AE583" i="1" a="1"/>
  <c r="AE3072" i="1" a="1"/>
  <c r="AD2630" i="1" a="1"/>
  <c r="AE129" i="1" a="1"/>
  <c r="AE767" i="1" a="1"/>
  <c r="AI193" i="1" a="1"/>
  <c r="X3521" i="1" a="1"/>
  <c r="AD2490" i="1" a="1"/>
  <c r="D2461" i="7" a="1"/>
  <c r="X1570" i="1" a="1"/>
  <c r="AD1564" i="1" a="1"/>
  <c r="AI2631" i="1" a="1"/>
  <c r="X2364" i="1" a="1"/>
  <c r="AE3435" i="1" a="1"/>
  <c r="AD1864" i="1" a="1"/>
  <c r="AI773" i="1" a="1"/>
  <c r="AE2110" i="1" a="1"/>
  <c r="AI2297" i="1" a="1"/>
  <c r="AD2310" i="1" a="1"/>
  <c r="AI496" i="1" a="1"/>
  <c r="D1594" i="7" a="1"/>
  <c r="AI2695" i="1" a="1"/>
  <c r="X1141" i="1" a="1"/>
  <c r="AH2323" i="1" a="1"/>
  <c r="AI1089" i="1" a="1"/>
  <c r="X1638" i="1" a="1"/>
  <c r="AH2907" i="1" a="1"/>
  <c r="X746" i="1" a="1"/>
  <c r="AH1213" i="1" a="1"/>
  <c r="AE2052" i="1" a="1"/>
  <c r="AD1612" i="1" a="1"/>
  <c r="AE1902" i="1" a="1"/>
  <c r="AH3128" i="1" a="1"/>
  <c r="AI2291" i="1" a="1"/>
  <c r="AH2017" i="1" a="1"/>
  <c r="AH811" i="1" a="1"/>
  <c r="AH616" i="1" a="1"/>
  <c r="X1554" i="1" a="1"/>
  <c r="AE2202" i="1" a="1"/>
  <c r="AD337" i="1" a="1"/>
  <c r="X2129" i="1" a="1"/>
  <c r="AI1879" i="1" a="1"/>
  <c r="AH1118" i="1" a="1"/>
  <c r="AI573" i="1" a="1"/>
  <c r="X406" i="1" a="1"/>
  <c r="AD1407" i="1" a="1"/>
  <c r="AE1463" i="1" a="1"/>
  <c r="AD2434" i="1" a="1"/>
  <c r="AI2361" i="1" a="1"/>
  <c r="AE2843" i="1" a="1"/>
  <c r="AI1852" i="1" a="1"/>
  <c r="AD146" i="1" a="1"/>
  <c r="D2630" i="7" a="1"/>
  <c r="AE3438" i="1" a="1"/>
  <c r="AE1066" i="1" a="1"/>
  <c r="AD902" i="1" a="1"/>
  <c r="AH623" i="1" a="1"/>
  <c r="AE1713" i="1" a="1"/>
  <c r="D1975" i="7" a="1"/>
  <c r="X311" i="1" a="1"/>
  <c r="AI184" i="1" a="1"/>
  <c r="AE2268" i="1" a="1"/>
  <c r="AD811" i="1" a="1"/>
  <c r="AI3264" i="1" a="1"/>
  <c r="AE2889" i="1" a="1"/>
  <c r="AE2970" i="1" a="1"/>
  <c r="X173" i="1" a="1"/>
  <c r="D1917" i="7" a="1"/>
  <c r="X1712" i="1" a="1"/>
  <c r="X1386" i="1" a="1"/>
  <c r="X3150" i="1" a="1"/>
  <c r="AH3265" i="1" a="1"/>
  <c r="X332" i="1" a="1"/>
  <c r="AH1643" i="1" a="1"/>
  <c r="AE2785" i="1" a="1"/>
  <c r="X435" i="1" a="1"/>
  <c r="X1918" i="1" a="1"/>
  <c r="D776" i="7" a="1"/>
  <c r="AE269" i="1" a="1"/>
  <c r="AE1362" i="1" a="1"/>
  <c r="X1187" i="1" a="1"/>
  <c r="X2470" i="1" a="1"/>
  <c r="AD3361" i="1" a="1"/>
  <c r="D740" i="7" a="1"/>
  <c r="D1239" i="7" a="1"/>
  <c r="AI2089" i="1" a="1"/>
  <c r="AI271" i="1" a="1"/>
  <c r="X1749" i="1" a="1"/>
  <c r="AH1161" i="1" a="1"/>
  <c r="D2240" i="7" a="1"/>
  <c r="AE901" i="1" a="1"/>
  <c r="D2036" i="7" a="1"/>
  <c r="AE580" i="1" a="1"/>
  <c r="AI861" i="1" a="1"/>
  <c r="X639" i="1" a="1"/>
  <c r="X2238" i="1" a="1"/>
  <c r="AD1308" i="1" a="1"/>
  <c r="AI156" i="1" a="1"/>
  <c r="D1098" i="7" a="1"/>
  <c r="AE512" i="1" a="1"/>
  <c r="AH3529" i="1" a="1"/>
  <c r="AI3386" i="1" a="1"/>
  <c r="AD1266" i="1" a="1"/>
  <c r="D255" i="7" a="1"/>
  <c r="AE2349" i="1" a="1"/>
  <c r="AI979" i="1" a="1"/>
  <c r="D1922" i="7" a="1"/>
  <c r="AI464" i="1" a="1"/>
  <c r="AI3489" i="1" a="1"/>
  <c r="AH1451" i="1" a="1"/>
  <c r="AI337" i="1" a="1"/>
  <c r="AI3566" i="1" a="1"/>
  <c r="AH2648" i="1" a="1"/>
  <c r="AH1556" i="1" a="1"/>
  <c r="AE1032" i="1" a="1"/>
  <c r="X1598" i="1" a="1"/>
  <c r="AD2443" i="1" a="1"/>
  <c r="AI627" i="1" a="1"/>
  <c r="AH759" i="1" a="1"/>
  <c r="AH392" i="1" a="1"/>
  <c r="AE2959" i="1" a="1"/>
  <c r="D2923" i="7" a="1"/>
  <c r="AH1638" i="1" a="1"/>
  <c r="AD2943" i="1" a="1"/>
  <c r="D2553" i="7" a="1"/>
  <c r="AE3240" i="1" a="1"/>
  <c r="X1266" i="1" a="1"/>
  <c r="AI282" i="1" a="1"/>
  <c r="AE2864" i="1" a="1"/>
  <c r="AH447" i="1" a="1"/>
  <c r="AI394" i="1" a="1"/>
  <c r="D1310" i="7" a="1"/>
  <c r="X3266" i="1" a="1"/>
  <c r="X873" i="1" a="1"/>
  <c r="AE527" i="1" a="1"/>
  <c r="AI791" i="1" a="1"/>
  <c r="AI3458" i="1" a="1"/>
  <c r="X2941" i="1" a="1"/>
  <c r="AH3232" i="1" a="1"/>
  <c r="AD3503" i="1" a="1"/>
  <c r="D1604" i="7" a="1"/>
  <c r="AD342" i="1" a="1"/>
  <c r="AH1093" i="1" a="1"/>
  <c r="AE3418" i="1" a="1"/>
  <c r="D1426" i="7" a="1"/>
  <c r="X1536" i="1" a="1"/>
  <c r="AI2121" i="1" a="1"/>
  <c r="AH464" i="1" a="1"/>
  <c r="X3491" i="1" a="1"/>
  <c r="AE2386" i="1" a="1"/>
  <c r="D2420" i="7" a="1"/>
  <c r="AH1706" i="1" a="1"/>
  <c r="AE2616" i="1" a="1"/>
  <c r="AD1016" i="1" a="1"/>
  <c r="AE2179" i="1" a="1"/>
  <c r="X3466" i="1" a="1"/>
  <c r="AD1974" i="1" a="1"/>
  <c r="X2606" i="1" a="1"/>
  <c r="X514" i="1" a="1"/>
  <c r="AE3339" i="1" a="1"/>
  <c r="AD1206" i="1" a="1"/>
  <c r="AH1895" i="1" a="1"/>
  <c r="D1792" i="7" a="1"/>
  <c r="AE2788" i="1" a="1"/>
  <c r="D2924" i="7" a="1"/>
  <c r="X2707" i="1" a="1"/>
  <c r="X3541" i="1" a="1"/>
  <c r="AD2746" i="1" a="1"/>
  <c r="AE616" i="1" a="1"/>
  <c r="D319" i="7" a="1"/>
  <c r="X2068" i="1" a="1"/>
  <c r="AH1940" i="1" a="1"/>
  <c r="AD769" i="1" a="1"/>
  <c r="AD1837" i="1" a="1"/>
  <c r="AE2981" i="1" a="1"/>
  <c r="X1419" i="1" a="1"/>
  <c r="X1123" i="1" a="1"/>
  <c r="X2824" i="1" a="1"/>
  <c r="AE507" i="1" a="1"/>
  <c r="AI1695" i="1" a="1"/>
  <c r="AD3252" i="1" a="1"/>
  <c r="AI3372" i="1" a="1"/>
  <c r="AI2014" i="1" a="1"/>
  <c r="AD676" i="1" a="1"/>
  <c r="AD3029" i="1" a="1"/>
  <c r="D193" i="7" a="1"/>
  <c r="AE1878" i="1" a="1"/>
  <c r="AH3263" i="1" a="1"/>
  <c r="X438" i="1" a="1"/>
  <c r="D212" i="7" a="1"/>
  <c r="AH2786" i="1" a="1"/>
  <c r="AI1756" i="1" a="1"/>
  <c r="AE2355" i="1" a="1"/>
  <c r="AE2895" i="1" a="1"/>
  <c r="AI3288" i="1" a="1"/>
  <c r="AD3166" i="1" a="1"/>
  <c r="AD2421" i="1" a="1"/>
  <c r="AI3267" i="1" a="1"/>
  <c r="AI3514" i="1" a="1"/>
  <c r="AH229" i="1" a="1"/>
  <c r="D2475" i="7" a="1"/>
  <c r="AE2680" i="1" a="1"/>
  <c r="AD655" i="1" a="1"/>
  <c r="AD1518" i="1" a="1"/>
  <c r="X2204" i="1" a="1"/>
  <c r="AD2400" i="1" a="1"/>
  <c r="AD3187" i="1" a="1"/>
  <c r="AE2545" i="1" a="1"/>
  <c r="AD2480" i="1" a="1"/>
  <c r="AI1549" i="1" a="1"/>
  <c r="AD411" i="1" a="1"/>
  <c r="D2388" i="7" a="1"/>
  <c r="AI1535" i="1" a="1"/>
  <c r="AD2119" i="1" a="1"/>
  <c r="AD2791" i="1" a="1"/>
  <c r="AE1453" i="1" a="1"/>
  <c r="AD1810" i="1" a="1"/>
  <c r="D2538" i="7" a="1"/>
  <c r="AI925" i="1" a="1"/>
  <c r="X1467" i="1" a="1"/>
  <c r="D198" i="7" a="1"/>
  <c r="AI1667" i="1" a="1"/>
  <c r="AD2464" i="1" a="1"/>
  <c r="AH2289" i="1" a="1"/>
  <c r="D507" i="7" a="1"/>
  <c r="X2493" i="1" a="1"/>
  <c r="AE1380" i="1" a="1"/>
  <c r="AH1134" i="1" a="1"/>
  <c r="D2857" i="7" a="1"/>
  <c r="X597" i="1" a="1"/>
  <c r="AH2877" i="1" a="1"/>
  <c r="AH3188" i="1" a="1"/>
  <c r="D1100" i="7" a="1"/>
  <c r="AH3122" i="1" a="1"/>
  <c r="AD1066" i="1" a="1"/>
  <c r="AI175" i="1" a="1"/>
  <c r="AH1488" i="1" a="1"/>
  <c r="AH1770" i="1" a="1"/>
  <c r="AI1767" i="1" a="1"/>
  <c r="X915" i="1" a="1"/>
  <c r="AH1634" i="1" a="1"/>
  <c r="AI2126" i="1" a="1"/>
  <c r="D1956" i="7" a="1"/>
  <c r="AH2171" i="1" a="1"/>
  <c r="AD1038" i="1" a="1"/>
  <c r="AI3090" i="1" a="1"/>
  <c r="AI1437" i="1" a="1"/>
  <c r="X2274" i="1" a="1"/>
  <c r="AD980" i="1" a="1"/>
  <c r="AE2638" i="1" a="1"/>
  <c r="D753" i="7" a="1"/>
  <c r="AH2961" i="1" a="1"/>
  <c r="AI1944" i="1" a="1"/>
  <c r="D606" i="7" a="1"/>
  <c r="AE3423" i="1" a="1"/>
  <c r="X2456" i="1" a="1"/>
  <c r="AD1047" i="1" a="1"/>
  <c r="AD1834" i="1" a="1"/>
  <c r="AI3485" i="1" a="1"/>
  <c r="AD1116" i="1" a="1"/>
  <c r="AI2176" i="1" a="1"/>
  <c r="AH3026" i="1" a="1"/>
  <c r="AH3046" i="1" a="1"/>
  <c r="AD1732" i="1" a="1"/>
  <c r="AD1354" i="1" a="1"/>
  <c r="X128" i="1" a="1"/>
  <c r="AE382" i="1" a="1"/>
  <c r="AD1300" i="1" a="1"/>
  <c r="AH1553" i="1" a="1"/>
  <c r="AD1682" i="1" a="1"/>
  <c r="AI2453" i="1" a="1"/>
  <c r="AE2924" i="1" a="1"/>
  <c r="AI1042" i="1" a="1"/>
  <c r="AH1737" i="1" a="1"/>
  <c r="X2296" i="1" a="1"/>
  <c r="AH3505" i="1" a="1"/>
  <c r="AH3458" i="1" a="1"/>
  <c r="AD1159" i="1" a="1"/>
  <c r="AH3522" i="1" a="1"/>
  <c r="AI2450" i="1" a="1"/>
  <c r="AI182" i="1" a="1"/>
  <c r="D134" i="7" a="1"/>
  <c r="D1288" i="7" a="1"/>
  <c r="AD1819" i="1" a="1"/>
  <c r="D2569" i="7" a="1"/>
  <c r="AI2690" i="1" a="1"/>
  <c r="X2277" i="1" a="1"/>
  <c r="AH2646" i="1" a="1"/>
  <c r="AE2108" i="1" a="1"/>
  <c r="AI2749" i="1" a="1"/>
  <c r="AE749" i="1" a="1"/>
  <c r="AD3554" i="1" a="1"/>
  <c r="AE1774" i="1" a="1"/>
  <c r="AD1005" i="1" a="1"/>
  <c r="X1652" i="1" a="1"/>
  <c r="AI3250" i="1" a="1"/>
  <c r="D2908" i="7" a="1"/>
  <c r="AI1633" i="1" a="1"/>
  <c r="D551" i="7" a="1"/>
  <c r="AE2579" i="1" a="1"/>
  <c r="X1315" i="1" a="1"/>
  <c r="AH1533" i="1" a="1"/>
  <c r="AD3479" i="1" a="1"/>
  <c r="AH407" i="1" a="1"/>
  <c r="AD968" i="1" a="1"/>
  <c r="AH1965" i="1" a="1"/>
  <c r="X1150" i="1" a="1"/>
  <c r="X1383" i="1" a="1"/>
  <c r="AD809" i="1" a="1"/>
  <c r="X2506" i="1" a="1"/>
  <c r="AH1017" i="1" a="1"/>
  <c r="X2481" i="1" a="1"/>
  <c r="D1293" i="7" a="1"/>
  <c r="AI3399" i="1" a="1"/>
  <c r="AE712" i="1" a="1"/>
  <c r="AH1400" i="1" a="1"/>
  <c r="X2706" i="1" a="1"/>
  <c r="D2346" i="7" a="1"/>
  <c r="AH880" i="1" a="1"/>
  <c r="X3197" i="1" a="1"/>
  <c r="AD274" i="1" a="1"/>
  <c r="AH1538" i="1" a="1"/>
  <c r="AD3418" i="1" a="1"/>
  <c r="AD1666" i="1" a="1"/>
  <c r="X2999" i="1" a="1"/>
  <c r="D2146" i="7" a="1"/>
  <c r="D2334" i="7" a="1"/>
  <c r="AI990" i="1" a="1"/>
  <c r="AE1641" i="1" a="1"/>
  <c r="D2932" i="7" a="1"/>
  <c r="AE448" i="1" a="1"/>
  <c r="AI3303" i="1" a="1"/>
  <c r="AE2700" i="1" a="1"/>
  <c r="X2113" i="1" a="1"/>
  <c r="AI550" i="1" a="1"/>
  <c r="D325" i="7" a="1"/>
  <c r="AD334" i="1" a="1"/>
  <c r="AD1252" i="1" a="1"/>
  <c r="AH3159" i="1" a="1"/>
  <c r="AE2533" i="1" a="1"/>
  <c r="AE3558" i="1" a="1"/>
  <c r="AI3383" i="1" a="1"/>
  <c r="AD2501" i="1" a="1"/>
  <c r="D994" i="7" a="1"/>
  <c r="AE1307" i="1" a="1"/>
  <c r="D2952" i="7" a="1"/>
  <c r="AE2412" i="1" a="1"/>
  <c r="AH2700" i="1" a="1"/>
  <c r="X2567" i="1" a="1"/>
  <c r="AD1700" i="1" a="1"/>
  <c r="D505" i="7" a="1"/>
  <c r="AH963" i="1" a="1"/>
  <c r="AI459" i="1" a="1"/>
  <c r="AH1889" i="1" a="1"/>
  <c r="AH3347" i="1" a="1"/>
  <c r="AI2231" i="1" a="1"/>
  <c r="X219" i="1" a="1"/>
  <c r="X1073" i="1" a="1"/>
  <c r="D397" i="7" a="1"/>
  <c r="AH316" i="1" a="1"/>
  <c r="AD299" i="1" a="1"/>
  <c r="X1021" i="1" a="1"/>
  <c r="AH924" i="1" a="1"/>
  <c r="D384" i="7" a="1"/>
  <c r="X218" i="1" a="1"/>
  <c r="AE2567" i="1" a="1"/>
  <c r="D1262" i="7" a="1"/>
  <c r="AE3259" i="1" a="1"/>
  <c r="AI2793" i="1" a="1"/>
  <c r="AE3300" i="1" a="1"/>
  <c r="X2348" i="1" a="1"/>
  <c r="AH2720" i="1" a="1"/>
  <c r="AH2735" i="1" a="1"/>
  <c r="AH2487" i="1" a="1"/>
  <c r="AI192" i="1" a="1"/>
  <c r="X496" i="1" a="1"/>
  <c r="X2523" i="1" a="1"/>
  <c r="X3155" i="1" a="1"/>
  <c r="D928" i="7" a="1"/>
  <c r="D1173" i="7" a="1"/>
  <c r="X430" i="1" a="1"/>
  <c r="X3351" i="1" a="1"/>
  <c r="D332" i="7" a="1"/>
  <c r="AD3269" i="1" a="1"/>
  <c r="AI554" i="1" a="1"/>
  <c r="AE1040" i="1" a="1"/>
  <c r="AH1938" i="1" a="1"/>
  <c r="AE2651" i="1" a="1"/>
  <c r="AH1966" i="1" a="1"/>
  <c r="X2847" i="1" a="1"/>
  <c r="AD1418" i="1" a="1"/>
  <c r="AI3426" i="1" a="1"/>
  <c r="AE2431" i="1" a="1"/>
  <c r="D704" i="7" a="1"/>
  <c r="AI2136" i="1" a="1"/>
  <c r="AI3511" i="1" a="1"/>
  <c r="D2277" i="7" a="1"/>
  <c r="D762" i="7" a="1"/>
  <c r="D396" i="7" a="1"/>
  <c r="AI1515" i="1" a="1"/>
  <c r="AH3267" i="1" a="1"/>
  <c r="AD1716" i="1" a="1"/>
  <c r="AE1811" i="1" a="1"/>
  <c r="AD400" i="1" a="1"/>
  <c r="AE2630" i="1" a="1"/>
  <c r="X1015" i="1" a="1"/>
  <c r="X425" i="1" a="1"/>
  <c r="AH2207" i="1" a="1"/>
  <c r="AI3319" i="1" a="1"/>
  <c r="AH1038" i="1" a="1"/>
  <c r="AD3204" i="1" a="1"/>
  <c r="D1375" i="7" a="1"/>
  <c r="AH590" i="1" a="1"/>
  <c r="AE2406" i="1" a="1"/>
  <c r="AH1885" i="1" a="1"/>
  <c r="AH2820" i="1" a="1"/>
  <c r="D1578" i="7" a="1"/>
  <c r="AD3102" i="1" a="1"/>
  <c r="D1768" i="7" a="1"/>
  <c r="AI3559" i="1" a="1"/>
  <c r="AI549" i="1" a="1"/>
  <c r="AE1757" i="1" a="1"/>
  <c r="AD2688" i="1" a="1"/>
  <c r="AI2388" i="1" a="1"/>
  <c r="AH2233" i="1" a="1"/>
  <c r="X2507" i="1" a="1"/>
  <c r="X903" i="1" a="1"/>
  <c r="AD134" i="1" a="1"/>
  <c r="AD2605" i="1" a="1"/>
  <c r="AI1138" i="1" a="1"/>
  <c r="AH1772" i="1" a="1"/>
  <c r="AE1117" i="1" a="1"/>
  <c r="AI1232" i="1" a="1"/>
  <c r="AD3446" i="1" a="1"/>
  <c r="AH2818" i="1" a="1"/>
  <c r="D965" i="7" a="1"/>
  <c r="X1152" i="1" a="1"/>
  <c r="AE1612" i="1" a="1"/>
  <c r="AD844" i="1" a="1"/>
  <c r="AE2649" i="1" a="1"/>
  <c r="AD958" i="1" a="1"/>
  <c r="X1045" i="1" a="1"/>
  <c r="X981" i="1" a="1"/>
  <c r="D1378" i="7" a="1"/>
  <c r="D2974" i="7" a="1"/>
  <c r="AE2480" i="1" a="1"/>
  <c r="AE1564" i="1" a="1"/>
  <c r="X2799" i="1" a="1"/>
  <c r="AH2694" i="1" a="1"/>
  <c r="AI2906" i="1" a="1"/>
  <c r="AD1684" i="1" a="1"/>
  <c r="AD1585" i="1" a="1"/>
  <c r="X778" i="1" a="1"/>
  <c r="AI1192" i="1" a="1"/>
  <c r="X1553" i="1" a="1"/>
  <c r="AI3188" i="1" a="1"/>
  <c r="X1264" i="1" a="1"/>
  <c r="AH1743" i="1" a="1"/>
  <c r="AD3575" i="1" a="1"/>
  <c r="AI2670" i="1" a="1"/>
  <c r="AI1928" i="1" a="1"/>
  <c r="AD875" i="1" a="1"/>
  <c r="X849" i="1" a="1"/>
  <c r="X2520" i="1" a="1"/>
  <c r="AI942" i="1" a="1"/>
  <c r="D2118" i="7" a="1"/>
  <c r="AH1040" i="1" a="1"/>
  <c r="AH3242" i="1" a="1"/>
  <c r="D1064" i="7" a="1"/>
  <c r="D1235" i="7" a="1"/>
  <c r="AI2971" i="1" a="1"/>
  <c r="X1128" i="1" a="1"/>
  <c r="X3513" i="1" a="1"/>
  <c r="D2223" i="7" a="1"/>
  <c r="AE3509" i="1" a="1"/>
  <c r="D2772" i="7" a="1"/>
  <c r="AH3542" i="1" a="1"/>
  <c r="AH1097" i="1" a="1"/>
  <c r="X354" i="1" a="1"/>
  <c r="AH2906" i="1" a="1"/>
  <c r="AI3522" i="1" a="1"/>
  <c r="AH2889" i="1" a="1"/>
  <c r="AD2097" i="1" a="1"/>
  <c r="AD2967" i="1" a="1"/>
  <c r="AD1421" i="1" a="1"/>
  <c r="X2436" i="1" a="1"/>
  <c r="X3139" i="1" a="1"/>
  <c r="X1085" i="1" a="1"/>
  <c r="AD2468" i="1" a="1"/>
  <c r="AD2458" i="1" a="1"/>
  <c r="AI994" i="1" a="1"/>
  <c r="D739" i="7" a="1"/>
  <c r="X1029" i="1" a="1"/>
  <c r="AH2524" i="1" a="1"/>
  <c r="AH713" i="1" a="1"/>
  <c r="AD3545" i="1" a="1"/>
  <c r="AI3198" i="1" a="1"/>
  <c r="AD1987" i="1" a="1"/>
  <c r="AD2187" i="1" a="1"/>
  <c r="X1735" i="1" a="1"/>
  <c r="AD1383" i="1" a="1"/>
  <c r="D1932" i="7" a="1"/>
  <c r="AH243" i="1" a="1"/>
  <c r="D648" i="7" a="1"/>
  <c r="AH1426" i="1" a="1"/>
  <c r="AH540" i="1" a="1"/>
  <c r="D1672" i="7" a="1"/>
  <c r="AD3346" i="1" a="1"/>
  <c r="AI2772" i="1" a="1"/>
  <c r="AI3406" i="1" a="1"/>
  <c r="AI2671" i="1" a="1"/>
  <c r="AH2453" i="1" a="1"/>
  <c r="D2668" i="7" a="1"/>
  <c r="AI1838" i="1" a="1"/>
  <c r="AD1170" i="1" a="1"/>
  <c r="AH1517" i="1" a="1"/>
  <c r="AH3111" i="1" a="1"/>
  <c r="X295" i="1" a="1"/>
  <c r="AH1725" i="1" a="1"/>
  <c r="AH332" i="1" a="1"/>
  <c r="X964" i="1" a="1"/>
  <c r="D2262" i="7" a="1"/>
  <c r="AE2916" i="1" a="1"/>
  <c r="AH2669" i="1" a="1"/>
  <c r="AE1821" i="1" a="1"/>
  <c r="AE1855" i="1" a="1"/>
  <c r="AI2228" i="1" a="1"/>
  <c r="AE3327" i="1" a="1"/>
  <c r="AE3056" i="1" a="1"/>
  <c r="X948" i="1" a="1"/>
  <c r="AE1375" i="1" a="1"/>
  <c r="AD1427" i="1" a="1"/>
  <c r="AI170" i="1" a="1"/>
  <c r="AD3112" i="1" a="1"/>
  <c r="AH2825" i="1" a="1"/>
  <c r="D2043" i="7" a="1"/>
  <c r="AD2696" i="1" a="1"/>
  <c r="AD3253" i="1" a="1"/>
  <c r="AH3225" i="1" a="1"/>
  <c r="AD2347" i="1" a="1"/>
  <c r="X2043" i="1" a="1"/>
  <c r="X1595" i="1" a="1"/>
  <c r="AH566" i="1" a="1"/>
  <c r="AD2818" i="1" a="1"/>
  <c r="AI1480" i="1" a="1"/>
  <c r="AI2843" i="1" a="1"/>
  <c r="X2033" i="1" a="1"/>
  <c r="AI785" i="1" a="1"/>
  <c r="AE2960" i="1" a="1"/>
  <c r="AH258" i="1" a="1"/>
  <c r="AI2580" i="1" a="1"/>
  <c r="AE1051" i="1" a="1"/>
  <c r="AI2386" i="1" a="1"/>
  <c r="AI1882" i="1" a="1"/>
  <c r="AE1034" i="1" a="1"/>
  <c r="AE2955" i="1" a="1"/>
  <c r="X1480" i="1" a="1"/>
  <c r="X3023" i="1" a="1"/>
  <c r="AH637" i="1" a="1"/>
  <c r="X274" i="1" a="1"/>
  <c r="AH798" i="1" a="1"/>
  <c r="AI1712" i="1" a="1"/>
  <c r="AI2619" i="1" a="1"/>
  <c r="AD1549" i="1" a="1"/>
  <c r="D1397" i="7" a="1"/>
  <c r="X3026" i="1" a="1"/>
  <c r="X243" i="1" a="1"/>
  <c r="X1958" i="1" a="1"/>
  <c r="D2980" i="7" a="1"/>
  <c r="AH2485" i="1" a="1"/>
  <c r="AI2494" i="1" a="1"/>
  <c r="AI1079" i="1" a="1"/>
  <c r="AH1447" i="1" a="1"/>
  <c r="AH3323" i="1" a="1"/>
  <c r="X840" i="1" a="1"/>
  <c r="AD2204" i="1" a="1"/>
  <c r="D1325" i="7" a="1"/>
  <c r="D961" i="7" a="1"/>
  <c r="AD595" i="1" a="1"/>
  <c r="X1966" i="1" a="1"/>
  <c r="X2285" i="1" a="1"/>
  <c r="AH2583" i="1" a="1"/>
  <c r="X1300" i="1" a="1"/>
  <c r="AD835" i="1" a="1"/>
  <c r="AH3031" i="1" a="1"/>
  <c r="D696" i="7" a="1"/>
  <c r="AD1393" i="1" a="1"/>
  <c r="D1177" i="7" a="1"/>
  <c r="AI425" i="1" a="1"/>
  <c r="AI2900" i="1" a="1"/>
  <c r="AI3230" i="1" a="1"/>
  <c r="AE803" i="1" a="1"/>
  <c r="AH2231" i="1" a="1"/>
  <c r="AE2787" i="1" a="1"/>
  <c r="X174" i="1" a="1"/>
  <c r="AE2648" i="1" a="1"/>
  <c r="AH300" i="1" a="1"/>
  <c r="X2925" i="1" a="1"/>
  <c r="X1338" i="1" a="1"/>
  <c r="AI1082" i="1" a="1"/>
  <c r="AH3014" i="1" a="1"/>
  <c r="AE915" i="1" a="1"/>
  <c r="AI469" i="1" a="1"/>
  <c r="D203" i="7" a="1"/>
  <c r="AH1642" i="1" a="1"/>
  <c r="AH3435" i="1" a="1"/>
  <c r="AE317" i="1" a="1"/>
  <c r="AE376" i="1" a="1"/>
  <c r="AE3551" i="1" a="1"/>
  <c r="AE2571" i="1" a="1"/>
  <c r="D362" i="7" a="1"/>
  <c r="AH3338" i="1" a="1"/>
  <c r="X1522" i="1" a="1"/>
  <c r="AH1315" i="1" a="1"/>
  <c r="D2000" i="7" a="1"/>
  <c r="AI752" i="1" a="1"/>
  <c r="AI2400" i="1" a="1"/>
  <c r="AI850" i="1" a="1"/>
  <c r="AI2890" i="1" a="1"/>
  <c r="AE827" i="1" a="1"/>
  <c r="D2166" i="7" a="1"/>
  <c r="D2914" i="7" a="1"/>
  <c r="D1967" i="7" a="1"/>
  <c r="AD2469" i="1" a="1"/>
  <c r="AI1555" i="1" a="1"/>
  <c r="AE2025" i="1" a="1"/>
  <c r="AE815" i="1" a="1"/>
  <c r="AE734" i="1" a="1"/>
  <c r="AD1261" i="1" a="1"/>
  <c r="AE389" i="1" a="1"/>
  <c r="X2211" i="1" a="1"/>
  <c r="AE3047" i="1" a="1"/>
  <c r="AH3430" i="1" a="1"/>
  <c r="AD350" i="1" a="1"/>
  <c r="D2669" i="7" a="1"/>
  <c r="AH1053" i="1" a="1"/>
  <c r="AH142" i="1" a="1"/>
  <c r="AH2710" i="1" a="1"/>
  <c r="AE1737" i="1" a="1"/>
  <c r="X2735" i="1" a="1"/>
  <c r="AH1188" i="1" a="1"/>
  <c r="X1782" i="1" a="1"/>
  <c r="AD2176" i="1" a="1"/>
  <c r="AE1050" i="1" a="1"/>
  <c r="AH2220" i="1" a="1"/>
  <c r="D714" i="7" a="1"/>
  <c r="AD2215" i="1" a="1"/>
  <c r="AI2449" i="1" a="1"/>
  <c r="X671" i="1" a="1"/>
  <c r="AH2008" i="1" a="1"/>
  <c r="AE844" i="1" a="1"/>
  <c r="D265" i="7" a="1"/>
  <c r="D2817" i="7" a="1"/>
  <c r="AH1862" i="1" a="1"/>
  <c r="D2706" i="7" a="1"/>
  <c r="X2202" i="1" a="1"/>
  <c r="AH772" i="1" a="1"/>
  <c r="AI340" i="1" a="1"/>
  <c r="AE1589" i="1" a="1"/>
  <c r="AI1741" i="1" a="1"/>
  <c r="AD166" i="1" a="1"/>
  <c r="AI1337" i="1" a="1"/>
  <c r="AE1178" i="1" a="1"/>
  <c r="D209" i="7" a="1"/>
  <c r="D1824" i="7" a="1"/>
  <c r="AI1674" i="1" a="1"/>
  <c r="X405" i="1" a="1"/>
  <c r="AH1648" i="1" a="1"/>
  <c r="AD1865" i="1" a="1"/>
  <c r="AI1780" i="1" a="1"/>
  <c r="AE2808" i="1" a="1"/>
  <c r="D2048" i="7" a="1"/>
  <c r="X2356" i="1" a="1"/>
  <c r="AE1074" i="1" a="1"/>
  <c r="AI1128" i="1" a="1"/>
  <c r="AH3572" i="1" a="1"/>
  <c r="AH3460" i="1" a="1"/>
  <c r="AI1220" i="1" a="1"/>
  <c r="AD778" i="1" a="1"/>
  <c r="AD460" i="1" a="1"/>
  <c r="AH2435" i="1" a="1"/>
  <c r="AE650" i="1" a="1"/>
  <c r="AH2298" i="1" a="1"/>
  <c r="AE2029" i="1" a="1"/>
  <c r="AH471" i="1" a="1"/>
  <c r="D2510" i="7" a="1"/>
  <c r="AI2108" i="1" a="1"/>
  <c r="X2739" i="1" a="1"/>
  <c r="AD293" i="1" a="1"/>
  <c r="AE2389" i="1" a="1"/>
  <c r="AI1313" i="1" a="1"/>
  <c r="AI619" i="1" a="1"/>
  <c r="AI2434" i="1" a="1"/>
  <c r="AI1947" i="1" a="1"/>
  <c r="AH3241" i="1" a="1"/>
  <c r="AE1541" i="1" a="1"/>
  <c r="AE3147" i="1" a="1"/>
  <c r="X2300" i="1" a="1"/>
  <c r="D2634" i="7" a="1"/>
  <c r="X301" i="1" a="1"/>
  <c r="AD448" i="1" a="1"/>
  <c r="AH276" i="1" a="1"/>
  <c r="AD2623" i="1" a="1"/>
  <c r="AD776" i="1" a="1"/>
  <c r="D194" i="7" a="1"/>
  <c r="AI795" i="1" a="1"/>
  <c r="AH1836" i="1" a="1"/>
  <c r="X2948" i="1" a="1"/>
  <c r="AH2447" i="1" a="1"/>
  <c r="AH716" i="1" a="1"/>
  <c r="AI334" i="1" a="1"/>
  <c r="AH1322" i="1" a="1"/>
  <c r="AE1222" i="1" a="1"/>
  <c r="AE1563" i="1" a="1"/>
  <c r="AI2689" i="1" a="1"/>
  <c r="X1411" i="1" a="1"/>
  <c r="X1162" i="1" a="1"/>
  <c r="D130" i="7" a="1"/>
  <c r="AI1984" i="1" a="1"/>
  <c r="AE2254" i="1" a="1"/>
  <c r="AI1102" i="1" a="1"/>
  <c r="AI525" i="1" a="1"/>
  <c r="AH1878" i="1" a="1"/>
  <c r="AD1915" i="1" a="1"/>
  <c r="AD3010" i="1" a="1"/>
  <c r="X2359" i="1" a="1"/>
  <c r="AH1143" i="1" a="1"/>
  <c r="AE1280" i="1" a="1"/>
  <c r="AD1695" i="1" a="1"/>
  <c r="AH519" i="1" a="1"/>
  <c r="D2732" i="7" a="1"/>
  <c r="AH750" i="1" a="1"/>
  <c r="AI3070" i="1" a="1"/>
  <c r="AI2368" i="1" a="1"/>
  <c r="X1412" i="1" a="1"/>
  <c r="AI1118" i="1" a="1"/>
  <c r="X1193" i="1" a="1"/>
  <c r="AD324" i="1" a="1"/>
  <c r="AE1346" i="1" a="1"/>
  <c r="AE1603" i="1" a="1"/>
  <c r="AH275" i="1" a="1"/>
  <c r="AI651" i="1" a="1"/>
  <c r="AI1157" i="1" a="1"/>
  <c r="AH3478" i="1" a="1"/>
  <c r="AD358" i="1" a="1"/>
  <c r="AD1529" i="1" a="1"/>
  <c r="AI507" i="1" a="1"/>
  <c r="D2598" i="7" a="1"/>
  <c r="AE2190" i="1" a="1"/>
  <c r="X2672" i="1" a="1"/>
  <c r="AH1021" i="1" a="1"/>
  <c r="AI1017" i="1" a="1"/>
  <c r="AI1661" i="1" a="1"/>
  <c r="D1715" i="7" a="1"/>
  <c r="AD1222" i="1" a="1"/>
  <c r="D2556" i="7" a="1"/>
  <c r="X1170" i="1" a="1"/>
  <c r="AH1748" i="1" a="1"/>
  <c r="AI1388" i="1" a="1"/>
  <c r="AH2434" i="1" a="1"/>
  <c r="AI2301" i="1" a="1"/>
  <c r="AI3158" i="1" a="1"/>
  <c r="AI2660" i="1" a="1"/>
  <c r="AE3477" i="1" a="1"/>
  <c r="X1139" i="1" a="1"/>
  <c r="AD2667" i="1" a="1"/>
  <c r="AD1889" i="1" a="1"/>
  <c r="AD3161" i="1" a="1"/>
  <c r="X2568" i="1" a="1"/>
  <c r="AD2946" i="1" a="1"/>
  <c r="AD362" i="1" a="1"/>
  <c r="AH1956" i="1" a="1"/>
  <c r="AI3129" i="1" a="1"/>
  <c r="AI1567" i="1" a="1"/>
  <c r="AI1638" i="1" a="1"/>
  <c r="X875" i="1" a="1"/>
  <c r="AI2493" i="1" a="1"/>
  <c r="AH1245" i="1" a="1"/>
  <c r="D917" i="7" a="1"/>
  <c r="AH151" i="1" a="1"/>
  <c r="AI2479" i="1" a="1"/>
  <c r="AI3185" i="1" a="1"/>
  <c r="AH2860" i="1" a="1"/>
  <c r="AD1008" i="1" a="1"/>
  <c r="AH2948" i="1" a="1"/>
  <c r="AD339" i="1" a="1"/>
  <c r="AE1308" i="1" a="1"/>
  <c r="D1348" i="7" a="1"/>
  <c r="X879" i="1" a="1"/>
  <c r="D888" i="7" a="1"/>
  <c r="AH2264" i="1" a="1"/>
  <c r="D2532" i="7" a="1"/>
  <c r="AE2522" i="1" a="1"/>
  <c r="X711" i="1" a="1"/>
  <c r="AD1044" i="1" a="1"/>
  <c r="AH3510" i="1" a="1"/>
  <c r="AH2654" i="1" a="1"/>
  <c r="X1393" i="1" a="1"/>
  <c r="X220" i="1" a="1"/>
  <c r="D723" i="7" a="1"/>
  <c r="AH274" i="1" a="1"/>
  <c r="AH1536" i="1" a="1"/>
  <c r="AD2378" i="1" a="1"/>
  <c r="X183" i="1" a="1"/>
  <c r="X2756" i="1" a="1"/>
  <c r="X2581" i="1" a="1"/>
  <c r="AD2300" i="1" a="1"/>
  <c r="AH1537" i="1" a="1"/>
  <c r="X237" i="1" a="1"/>
  <c r="AD2212" i="1" a="1"/>
  <c r="AD178" i="1" a="1"/>
  <c r="AI1148" i="1" a="1"/>
  <c r="AI1018" i="1" a="1"/>
  <c r="AH2450" i="1" a="1"/>
  <c r="AH420" i="1" a="1"/>
  <c r="X2080" i="1" a="1"/>
  <c r="AD2874" i="1" a="1"/>
  <c r="AE1537" i="1" a="1"/>
  <c r="AH296" i="1" a="1"/>
  <c r="AE2435" i="1" a="1"/>
  <c r="AI2956" i="1" a="1"/>
  <c r="AD2046" i="1" a="1"/>
  <c r="AI3390" i="1" a="1"/>
  <c r="AI2389" i="1" a="1"/>
  <c r="D2700" i="7" a="1"/>
  <c r="AD3213" i="1" a="1"/>
  <c r="AI1615" i="1" a="1"/>
  <c r="D1962" i="7" a="1"/>
  <c r="D1082" i="7" a="1"/>
  <c r="D2621" i="7" a="1"/>
  <c r="D2415" i="7" a="1"/>
  <c r="AH1467" i="1" a="1"/>
  <c r="AD492" i="1" a="1"/>
  <c r="AH2114" i="1" a="1"/>
  <c r="AH252" i="1" a="1"/>
  <c r="AI2767" i="1" a="1"/>
  <c r="D2235" i="7" a="1"/>
  <c r="AE2051" i="1" a="1"/>
  <c r="AH2647" i="1" a="1"/>
  <c r="AD3042" i="1" a="1"/>
  <c r="AH602" i="1" a="1"/>
  <c r="D1770" i="7" a="1"/>
  <c r="AH1585" i="1" a="1"/>
  <c r="AI1259" i="1" a="1"/>
  <c r="AE960" i="1" a="1"/>
  <c r="D2293" i="7" a="1"/>
  <c r="AE750" i="1" a="1"/>
  <c r="AH2094" i="1" a="1"/>
  <c r="AI3520" i="1" a="1"/>
  <c r="AI1717" i="1" a="1"/>
  <c r="D1326" i="7" a="1"/>
  <c r="AE3165" i="1" a="1"/>
  <c r="AD135" i="1" a="1"/>
  <c r="AE1198" i="1" a="1"/>
  <c r="AI1458" i="1" a="1"/>
  <c r="AE488" i="1" a="1"/>
  <c r="AD1162" i="1" a="1"/>
  <c r="AI3311" i="1" a="1"/>
  <c r="AE2377" i="1" a="1"/>
  <c r="X2645" i="1" a="1"/>
  <c r="AD3195" i="1" a="1"/>
  <c r="X806" i="1" a="1"/>
  <c r="X2792" i="1" a="1"/>
  <c r="X3122" i="1" a="1"/>
  <c r="AE3415" i="1" a="1"/>
  <c r="X130" i="1" a="1"/>
  <c r="AH2599" i="1" a="1"/>
  <c r="AH3109" i="1" a="1"/>
  <c r="AH438" i="1" a="1"/>
  <c r="AD1377" i="1" a="1"/>
  <c r="AE1445" i="1" a="1"/>
  <c r="D1486" i="7" a="1"/>
  <c r="AH220" i="1" a="1"/>
  <c r="X896" i="1" a="1"/>
  <c r="AE2038" i="1" a="1"/>
  <c r="X1229" i="1" a="1"/>
  <c r="AH2357" i="1" a="1"/>
  <c r="D1086" i="7" a="1"/>
  <c r="AI1539" i="1" a="1"/>
  <c r="AD1858" i="1" a="1"/>
  <c r="AH3318" i="1" a="1"/>
  <c r="AE2019" i="1" a="1"/>
  <c r="AI571" i="1" a="1"/>
  <c r="AH1196" i="1" a="1"/>
  <c r="AE3296" i="1" a="1"/>
  <c r="AE3197" i="1" a="1"/>
  <c r="X886" i="1" a="1"/>
  <c r="X1983" i="1" a="1"/>
  <c r="AD1586" i="1" a="1"/>
  <c r="AE2316" i="1" a="1"/>
  <c r="X2307" i="1" a="1"/>
  <c r="AE3578" i="1" a="1"/>
  <c r="AD3321" i="1" a="1"/>
  <c r="X1639" i="1" a="1"/>
  <c r="X1803" i="1" a="1"/>
  <c r="AE2277" i="1" a="1"/>
  <c r="X2350" i="1" a="1"/>
  <c r="X1183" i="1" a="1"/>
  <c r="D1941" i="7" a="1"/>
  <c r="AD1927" i="1" a="1"/>
  <c r="AH1187" i="1" a="1"/>
  <c r="AI1369" i="1" a="1"/>
  <c r="X3018" i="1" a="1"/>
  <c r="X1228" i="1" a="1"/>
  <c r="AI1367" i="1" a="1"/>
  <c r="AD3232" i="1" a="1"/>
  <c r="X325" i="1" a="1"/>
  <c r="D2088" i="7" a="1"/>
  <c r="AE3349" i="1" a="1"/>
  <c r="AD327" i="1" a="1"/>
  <c r="AI2409" i="1" a="1"/>
  <c r="AE3265" i="1" a="1"/>
  <c r="AD3404" i="1" a="1"/>
  <c r="AD1859" i="1" a="1"/>
  <c r="AE375" i="1" a="1"/>
  <c r="AE685" i="1" a="1"/>
  <c r="AI1970" i="1" a="1"/>
  <c r="AH2690" i="1" a="1"/>
  <c r="AI633" i="1" a="1"/>
  <c r="AD951" i="1" a="1"/>
  <c r="X2098" i="1" a="1"/>
  <c r="AE2845" i="1" a="1"/>
  <c r="AI2300" i="1" a="1"/>
  <c r="X1972" i="1" a="1"/>
  <c r="X2076" i="1" a="1"/>
  <c r="D187" i="7" a="1"/>
  <c r="AI3554" i="1" a="1"/>
  <c r="AD3509" i="1" a="1"/>
  <c r="X3519" i="1" a="1"/>
  <c r="X1276" i="1" a="1"/>
  <c r="X2970" i="1" a="1"/>
  <c r="AH2540" i="1" a="1"/>
  <c r="AH1185" i="1" a="1"/>
  <c r="AE760" i="1" a="1"/>
  <c r="X2711" i="1" a="1"/>
  <c r="AI3531" i="1" a="1"/>
  <c r="AD1235" i="1" a="1"/>
  <c r="AD2423" i="1" a="1"/>
  <c r="AI1929" i="1" a="1"/>
  <c r="AH3136" i="1" a="1"/>
  <c r="D1773" i="7" a="1"/>
  <c r="AE2327" i="1" a="1"/>
  <c r="AI699" i="1" a="1"/>
  <c r="AI1129" i="1" a="1"/>
  <c r="AD142" i="1" a="1"/>
  <c r="AI1654" i="1" a="1"/>
  <c r="AH1436" i="1" a="1"/>
  <c r="X137" i="1" a="1"/>
  <c r="AI1671" i="1" a="1"/>
  <c r="X3314" i="1" a="1"/>
  <c r="AI135" i="1" a="1"/>
  <c r="AE926" i="1" a="1"/>
  <c r="AH2983" i="1" a="1"/>
  <c r="AI1553" i="1" a="1"/>
  <c r="D2976" i="7" a="1"/>
  <c r="X966" i="1" a="1"/>
  <c r="AI3162" i="1" a="1"/>
  <c r="X2748" i="1" a="1"/>
  <c r="AI753" i="1" a="1"/>
  <c r="AE2103" i="1" a="1"/>
  <c r="AH788" i="1" a="1"/>
  <c r="AH2670" i="1" a="1"/>
  <c r="X394" i="1" a="1"/>
  <c r="AD2444" i="1" a="1"/>
  <c r="AH167" i="1" a="1"/>
  <c r="D1419" i="7" a="1"/>
  <c r="AI3120" i="1" a="1"/>
  <c r="D1906" i="7" a="1"/>
  <c r="X2889" i="1" a="1"/>
  <c r="AE1384" i="1" a="1"/>
  <c r="X1494" i="1" a="1"/>
  <c r="AI1306" i="1" a="1"/>
  <c r="AH993" i="1" a="1"/>
  <c r="AD2426" i="1" a="1"/>
  <c r="D1317" i="7" a="1"/>
  <c r="AI2630" i="1" a="1"/>
  <c r="D2255" i="7" a="1"/>
  <c r="AI1529" i="1" a="1"/>
  <c r="AI2129" i="1" a="1"/>
  <c r="D1371" i="7" a="1"/>
  <c r="AH3512" i="1" a="1"/>
  <c r="D446" i="7" a="1"/>
  <c r="X1955" i="1" a="1"/>
  <c r="X576" i="1" a="1"/>
  <c r="D1260" i="7" a="1"/>
  <c r="X350" i="1" a="1"/>
  <c r="AE2453" i="1" a="1"/>
  <c r="AH920" i="1" a="1"/>
  <c r="X930" i="1" a="1"/>
  <c r="D1377" i="7" a="1"/>
  <c r="AE2575" i="1" a="1"/>
  <c r="AI3017" i="1" a="1"/>
  <c r="AH2772" i="1" a="1"/>
  <c r="AE2743" i="1" a="1"/>
  <c r="AD2800" i="1" a="1"/>
  <c r="AH3528" i="1" a="1"/>
  <c r="X2651" i="1" a="1"/>
  <c r="AD1908" i="1" a="1"/>
  <c r="AI2892" i="1" a="1"/>
  <c r="D2405" i="7" a="1"/>
  <c r="AI581" i="1" a="1"/>
  <c r="AH2662" i="1" a="1"/>
  <c r="D1425" i="7" a="1"/>
  <c r="X2561" i="1" a="1"/>
  <c r="D386" i="7" a="1"/>
  <c r="AH2186" i="1" a="1"/>
  <c r="D322" i="7" a="1"/>
  <c r="X1599" i="1" a="1"/>
  <c r="AH2627" i="1" a="1"/>
  <c r="AI1572" i="1" a="1"/>
  <c r="AE1292" i="1" a="1"/>
  <c r="AD1057" i="1" a="1"/>
  <c r="AE503" i="1" a="1"/>
  <c r="AD216" i="1" a="1"/>
  <c r="AI1646" i="1" a="1"/>
  <c r="AD2383" i="1" a="1"/>
  <c r="D556" i="7" a="1"/>
  <c r="X934" i="1" a="1"/>
  <c r="X1149" i="1" a="1"/>
  <c r="D2728" i="7" a="1"/>
  <c r="AE3478" i="1" a="1"/>
  <c r="AH2363" i="1" a="1"/>
  <c r="X1018" i="1" a="1"/>
  <c r="AD298" i="1" a="1"/>
  <c r="AE3448" i="1" a="1"/>
  <c r="AE3430" i="1" a="1"/>
  <c r="X961" i="1" a="1"/>
  <c r="D2369" i="7" a="1"/>
  <c r="D990" i="7" a="1"/>
  <c r="AI2547" i="1" a="1"/>
  <c r="X1656" i="1" a="1"/>
  <c r="AH1411" i="1" a="1"/>
  <c r="AE2037" i="1" a="1"/>
  <c r="D2091" i="7" a="1"/>
  <c r="AI281" i="1" a="1"/>
  <c r="D2016" i="7" a="1"/>
  <c r="X771" i="1" a="1"/>
  <c r="X2287" i="1" a="1"/>
  <c r="AE2646" i="1" a="1"/>
  <c r="D746" i="7" a="1"/>
  <c r="X2541" i="1" a="1"/>
  <c r="AD2717" i="1" a="1"/>
  <c r="AH2043" i="1" a="1"/>
  <c r="D689" i="7" a="1"/>
  <c r="X2089" i="1" a="1"/>
  <c r="AE2210" i="1" a="1"/>
  <c r="AH2238" i="1" a="1"/>
  <c r="AE1008" i="1" a="1"/>
  <c r="X3123" i="1" a="1"/>
  <c r="X335" i="1" a="1"/>
  <c r="X2466" i="1" a="1"/>
  <c r="AE2900" i="1" a="1"/>
  <c r="D1244" i="7" a="1"/>
  <c r="AI1028" i="1" a="1"/>
  <c r="AH2078" i="1" a="1"/>
  <c r="AI1323" i="1" a="1"/>
  <c r="AH548" i="1" a="1"/>
  <c r="AH2133" i="1" a="1"/>
  <c r="X1753" i="1" a="1"/>
  <c r="X1408" i="1" a="1"/>
  <c r="X3421" i="1" a="1"/>
  <c r="X3254" i="1" a="1"/>
  <c r="AE3392" i="1" a="1"/>
  <c r="X1508" i="1" a="1"/>
  <c r="D2182" i="7" a="1"/>
  <c r="AD3572" i="1" a="1"/>
  <c r="AI1937" i="1" a="1"/>
  <c r="AI2305" i="1" a="1"/>
  <c r="AI897" i="1" a="1"/>
  <c r="AI166" i="1" a="1"/>
  <c r="AH126" i="1" a="1"/>
  <c r="D178" i="7" a="1"/>
  <c r="AD787" i="1" a="1"/>
  <c r="AI913" i="1" a="1"/>
  <c r="AI1769" i="1" a="1"/>
  <c r="X2837" i="1" a="1"/>
  <c r="AD1762" i="1" a="1"/>
  <c r="AI1009" i="1" a="1"/>
  <c r="AI2401" i="1" a="1"/>
  <c r="AH640" i="1" a="1"/>
  <c r="D2099" i="7" a="1"/>
  <c r="D2692" i="7" a="1"/>
  <c r="X2173" i="1" a="1"/>
  <c r="AD1440" i="1" a="1"/>
  <c r="AE3481" i="1" a="1"/>
  <c r="AI2658" i="1" a="1"/>
  <c r="X3565" i="1" a="1"/>
  <c r="D1312" i="7" a="1"/>
  <c r="AE2752" i="1" a="1"/>
  <c r="D2318" i="7" a="1"/>
  <c r="AI1630" i="1" a="1"/>
  <c r="AI1214" i="1" a="1"/>
  <c r="AD1879" i="1" a="1"/>
  <c r="AE3532" i="1" a="1"/>
  <c r="AI1518" i="1" a="1"/>
  <c r="AH786" i="1" a="1"/>
  <c r="AD289" i="1" a="1"/>
  <c r="AD3159" i="1" a="1"/>
  <c r="AH1155" i="1" a="1"/>
  <c r="AE276" i="1" a="1"/>
  <c r="X2963" i="1" a="1"/>
  <c r="AI674" i="1" a="1"/>
  <c r="AE870" i="1" a="1"/>
  <c r="AH1279" i="1" a="1"/>
  <c r="D54" i="7" a="1"/>
  <c r="AH2766" i="1" a="1"/>
  <c r="X864" i="1" a="1"/>
  <c r="AI2446" i="1" a="1"/>
  <c r="X997" i="1" a="1"/>
  <c r="AI1973" i="1" a="1"/>
  <c r="AH805" i="1" a="1"/>
  <c r="AI1684" i="1" a="1"/>
  <c r="AE912" i="1" a="1"/>
  <c r="AH2467" i="1" a="1"/>
  <c r="X331" i="1" a="1"/>
  <c r="AD2221" i="1" a="1"/>
  <c r="X1376" i="1" a="1"/>
  <c r="AI2140" i="1" a="1"/>
  <c r="X951" i="1" a="1"/>
  <c r="AE1554" i="1" a="1"/>
  <c r="AE1885" i="1" a="1"/>
  <c r="AH2530" i="1" a="1"/>
  <c r="AD3482" i="1" a="1"/>
  <c r="AH1617" i="1" a="1"/>
  <c r="AE1741" i="1" a="1"/>
  <c r="AE1318" i="1" a="1"/>
  <c r="X1295" i="1" a="1"/>
  <c r="AI1866" i="1" a="1"/>
  <c r="AI1267" i="1" a="1"/>
  <c r="AI3236" i="1" a="1"/>
  <c r="AE2425" i="1" a="1"/>
  <c r="AI650" i="1" a="1"/>
  <c r="AI1804" i="1" a="1"/>
  <c r="AD2885" i="1" a="1"/>
  <c r="D503" i="7" a="1"/>
  <c r="AH343" i="1" a="1"/>
  <c r="X365" i="1" a="1"/>
  <c r="AE1969" i="1" a="1"/>
  <c r="AI2792" i="1" a="1"/>
  <c r="AH285" i="1" a="1"/>
  <c r="AI3328" i="1" a="1"/>
  <c r="AD1594" i="1" a="1"/>
  <c r="AD873" i="1" a="1"/>
  <c r="X222" i="1" a="1"/>
  <c r="AI1377" i="1" a="1"/>
  <c r="AE590" i="1" a="1"/>
  <c r="X1947" i="1" a="1"/>
  <c r="D2741" i="7" a="1"/>
  <c r="D1532" i="7" a="1"/>
  <c r="AI802" i="1" a="1"/>
  <c r="AD3154" i="1" a="1"/>
  <c r="AI2413" i="1" a="1"/>
  <c r="X1479" i="1" a="1"/>
  <c r="AH687" i="1" a="1"/>
  <c r="AH3391" i="1" a="1"/>
  <c r="D34" i="7" a="1"/>
  <c r="D1797" i="7" a="1"/>
  <c r="AH454" i="1" a="1"/>
  <c r="D313" i="7" a="1"/>
  <c r="AH1586" i="1" a="1"/>
  <c r="D440" i="7" a="1"/>
  <c r="X2019" i="1" a="1"/>
  <c r="AE1486" i="1" a="1"/>
  <c r="D80" i="7" a="1"/>
  <c r="AH618" i="1" a="1"/>
  <c r="AH1133" i="1" a="1"/>
  <c r="AD3402" i="1" a="1"/>
  <c r="AH2088" i="1" a="1"/>
  <c r="AH2507" i="1" a="1"/>
  <c r="AI778" i="1" a="1"/>
  <c r="X581" i="1" a="1"/>
  <c r="AE1206" i="1" a="1"/>
  <c r="X229" i="1" a="1"/>
  <c r="X2687" i="1" a="1"/>
  <c r="D1737" i="7" a="1"/>
  <c r="AE199" i="1" a="1"/>
  <c r="AI2945" i="1" a="1"/>
  <c r="AE175" i="1" a="1"/>
  <c r="AD222" i="1" a="1"/>
  <c r="AE3184" i="1" a="1"/>
  <c r="AE463" i="1" a="1"/>
  <c r="AH1724" i="1" a="1"/>
  <c r="AH3165" i="1" a="1"/>
  <c r="AI3464" i="1" a="1"/>
  <c r="D1423" i="7" a="1"/>
  <c r="X598" i="1" a="1"/>
  <c r="AI2222" i="1" a="1"/>
  <c r="AD2648" i="1" a="1"/>
  <c r="AE832" i="1" a="1"/>
  <c r="X1441" i="1" a="1"/>
  <c r="AH2452" i="1" a="1"/>
  <c r="AD934" i="1" a="1"/>
  <c r="AD855" i="1" a="1"/>
  <c r="AH1027" i="1" a="1"/>
  <c r="X672" i="1" a="1"/>
  <c r="AE1392" i="1" a="1"/>
  <c r="AI2830" i="1" a="1"/>
  <c r="AI144" i="1" a="1"/>
  <c r="AH617" i="1" a="1"/>
  <c r="D914" i="7" a="1"/>
  <c r="D1339" i="7" a="1"/>
  <c r="AE334" i="1" a="1"/>
  <c r="AH915" i="1" a="1"/>
  <c r="AH2100" i="1" a="1"/>
  <c r="AD3297" i="1" a="1"/>
  <c r="X1613" i="1" a="1"/>
  <c r="X1207" i="1" a="1"/>
  <c r="AH1959" i="1" a="1"/>
  <c r="X2443" i="1" a="1"/>
  <c r="X1938" i="1" a="1"/>
  <c r="D1096" i="7" a="1"/>
  <c r="X819" i="1" a="1"/>
  <c r="X445" i="1" a="1"/>
  <c r="AD965" i="1" a="1"/>
  <c r="D356" i="7" a="1"/>
  <c r="AE1834" i="1" a="1"/>
  <c r="X828" i="1" a="1"/>
  <c r="AD1338" i="1" a="1"/>
  <c r="AD2173" i="1" a="1"/>
  <c r="AH166" i="1" a="1"/>
  <c r="AI1762" i="1" a="1"/>
  <c r="AI2336" i="1" a="1"/>
  <c r="AH2658" i="1" a="1"/>
  <c r="AE1434" i="1" a="1"/>
  <c r="AD2571" i="1" a="1"/>
  <c r="AD2906" i="1" a="1"/>
  <c r="AI3140" i="1" a="1"/>
  <c r="AI2702" i="1" a="1"/>
  <c r="X2176" i="1" a="1"/>
  <c r="AI3529" i="1" a="1"/>
  <c r="X2894" i="1" a="1"/>
  <c r="AD1761" i="1" a="1"/>
  <c r="D2218" i="7" a="1"/>
  <c r="D1676" i="7" a="1"/>
  <c r="AH2719" i="1" a="1"/>
  <c r="AE150" i="1" a="1"/>
  <c r="AH2567" i="1" a="1"/>
  <c r="X338" i="1" a="1"/>
  <c r="AH1311" i="1" a="1"/>
  <c r="AH2734" i="1" a="1"/>
  <c r="AE2791" i="1" a="1"/>
  <c r="AI3483" i="1" a="1"/>
  <c r="AI433" i="1" a="1"/>
  <c r="X2529" i="1" a="1"/>
  <c r="X3318" i="1" a="1"/>
  <c r="D560" i="7" a="1"/>
  <c r="AD464" i="1" a="1"/>
  <c r="AI2150" i="1" a="1"/>
  <c r="AD431" i="1" a="1"/>
  <c r="AH2398" i="1" a="1"/>
  <c r="AE1633" i="1" a="1"/>
  <c r="D1925" i="7" a="1"/>
  <c r="D221" i="7" a="1"/>
  <c r="AI1399" i="1" a="1"/>
  <c r="AI3248" i="1" a="1"/>
  <c r="AH1971" i="1" a="1"/>
  <c r="AE1677" i="1" a="1"/>
  <c r="AI649" i="1" a="1"/>
  <c r="X1506" i="1" a="1"/>
  <c r="X1952" i="1" a="1"/>
  <c r="AD1388" i="1" a="1"/>
  <c r="AE3441" i="1" a="1"/>
  <c r="AD2108" i="1" a="1"/>
  <c r="AD1600" i="1" a="1"/>
  <c r="AE3266" i="1" a="1"/>
  <c r="AH652" i="1" a="1"/>
  <c r="AE3458" i="1" a="1"/>
  <c r="AE1687" i="1" a="1"/>
  <c r="AD3483" i="1" a="1"/>
  <c r="D2247" i="7" a="1"/>
  <c r="AH2349" i="1" a="1"/>
  <c r="AE2033" i="1" a="1"/>
  <c r="AE452" i="1" a="1"/>
  <c r="AH1552" i="1" a="1"/>
  <c r="D1627" i="7" a="1"/>
  <c r="D3020" i="7" a="1"/>
  <c r="AD1196" i="1" a="1"/>
  <c r="AI1590" i="1" a="1"/>
  <c r="X3201" i="1" a="1"/>
  <c r="AD2523" i="1" a="1"/>
  <c r="AH391" i="1" a="1"/>
  <c r="AI3528" i="1" a="1"/>
  <c r="X2875" i="1" a="1"/>
  <c r="AE1918" i="1" a="1"/>
  <c r="AH1176" i="1" a="1"/>
  <c r="D2431" i="7" a="1"/>
  <c r="AI1397" i="1" a="1"/>
  <c r="X2385" i="1" a="1"/>
  <c r="AH1682" i="1" a="1"/>
  <c r="X3262" i="1" a="1"/>
  <c r="D2489" i="7" a="1"/>
  <c r="AE1739" i="1" a="1"/>
  <c r="AI2259" i="1" a="1"/>
  <c r="D1444" i="7" a="1"/>
  <c r="AD2153" i="1" a="1"/>
  <c r="D1610" i="7" a="1"/>
  <c r="AD3394" i="1" a="1"/>
  <c r="AI2758" i="1" a="1"/>
  <c r="AI2102" i="1" a="1"/>
  <c r="AD2870" i="1" a="1"/>
  <c r="AD1192" i="1" a="1"/>
  <c r="AI1100" i="1" a="1"/>
  <c r="X1793" i="1" a="1"/>
  <c r="AH155" i="1" a="1"/>
  <c r="X1026" i="1" a="1"/>
  <c r="AI2395" i="1" a="1"/>
  <c r="AI870" i="1" a="1"/>
  <c r="AD3241" i="1" a="1"/>
  <c r="AE2078" i="1" a="1"/>
  <c r="AH3433" i="1" a="1"/>
  <c r="AH1981" i="1" a="1"/>
  <c r="X774" i="1" a="1"/>
  <c r="X1902" i="1" a="1"/>
  <c r="D206" i="7" a="1"/>
  <c r="AD240" i="1" a="1"/>
  <c r="AD2711" i="1" a="1"/>
  <c r="AE1407" i="1" a="1"/>
  <c r="D502" i="7" a="1"/>
  <c r="AH1694" i="1" a="1"/>
  <c r="AI3573" i="1" a="1"/>
  <c r="D674" i="7" a="1"/>
  <c r="AE2623" i="1" a="1"/>
  <c r="AH2327" i="1" a="1"/>
  <c r="X1016" i="1" a="1"/>
  <c r="D333" i="7" a="1"/>
  <c r="AE1376" i="1" a="1"/>
  <c r="AI400" i="1" a="1"/>
  <c r="AD2259" i="1" a="1"/>
  <c r="AI239" i="1" a="1"/>
  <c r="AD3290" i="1" a="1"/>
  <c r="AH2833" i="1" a="1"/>
  <c r="D2410" i="7" a="1"/>
  <c r="AH894" i="1" a="1"/>
  <c r="D1393" i="7" a="1"/>
  <c r="AH1603" i="1" a="1"/>
  <c r="D1761" i="7" a="1"/>
  <c r="AI2268" i="1" a="1"/>
  <c r="X2325" i="1" a="1"/>
  <c r="D1003" i="7" a="1"/>
  <c r="AI284" i="1" a="1"/>
  <c r="AE695" i="1" a="1"/>
  <c r="AI2314" i="1" a="1"/>
  <c r="AI3164" i="1" a="1"/>
  <c r="X752" i="1" a="1"/>
  <c r="AI2099" i="1" a="1"/>
  <c r="AD2332" i="1" a="1"/>
  <c r="AD3316" i="1" a="1"/>
  <c r="D1929" i="7" a="1"/>
  <c r="D2937" i="7" a="1"/>
  <c r="AD1991" i="1" a="1"/>
  <c r="AD2947" i="1" a="1"/>
  <c r="AE2439" i="1" a="1"/>
  <c r="AI1662" i="1" a="1"/>
  <c r="X2050" i="1" a="1"/>
  <c r="AE1859" i="1" a="1"/>
  <c r="AD2021" i="1" a="1"/>
  <c r="AE1549" i="1" a="1"/>
  <c r="AD2750" i="1" a="1"/>
  <c r="AI1917" i="1" a="1"/>
  <c r="AD2285" i="1" a="1"/>
  <c r="X1874" i="1" a="1"/>
  <c r="AE1783" i="1" a="1"/>
  <c r="AE3161" i="1" a="1"/>
  <c r="AE2214" i="1" a="1"/>
  <c r="AH1170" i="1" a="1"/>
  <c r="X411" i="1" a="1"/>
  <c r="AH3083" i="1" a="1"/>
  <c r="AD538" i="1" a="1"/>
  <c r="AD2907" i="1" a="1"/>
  <c r="AI1481" i="1" a="1"/>
  <c r="AD1012" i="1" a="1"/>
  <c r="X3109" i="1" a="1"/>
  <c r="AE1194" i="1" a="1"/>
  <c r="AE843" i="1" a="1"/>
  <c r="AI448" i="1" a="1"/>
  <c r="AI1152" i="1" a="1"/>
  <c r="AD2873" i="1" a="1"/>
  <c r="AD3443" i="1" a="1"/>
  <c r="X3383" i="1" a="1"/>
  <c r="AH1907" i="1" a="1"/>
  <c r="AE2385" i="1" a="1"/>
  <c r="AE131" i="1" a="1"/>
  <c r="X2689" i="1" a="1"/>
  <c r="AI1406" i="1" a="1"/>
  <c r="AD2077" i="1" a="1"/>
  <c r="AE3176" i="1" a="1"/>
  <c r="AD991" i="1" a="1"/>
  <c r="AH3032" i="1" a="1"/>
  <c r="AD1764" i="1" a="1"/>
  <c r="D2206" i="7" a="1"/>
  <c r="D2860" i="7" a="1"/>
  <c r="D661" i="7" a="1"/>
  <c r="X2816" i="1" a="1"/>
  <c r="AI460" i="1" a="1"/>
  <c r="D2832" i="7" a="1"/>
  <c r="X1698" i="1" a="1"/>
  <c r="AE2588" i="1" a="1"/>
  <c r="D521" i="7" a="1"/>
  <c r="AE3012" i="1" a="1"/>
  <c r="AE1240" i="1" a="1"/>
  <c r="AI195" i="1" a="1"/>
  <c r="X251" i="1" a="1"/>
  <c r="AE1455" i="1" a="1"/>
  <c r="X538" i="1" a="1"/>
  <c r="AE2290" i="1" a="1"/>
  <c r="D1355" i="7" a="1"/>
  <c r="D775" i="7" a="1"/>
  <c r="X1504" i="1" a="1"/>
  <c r="AE2196" i="1" a="1"/>
  <c r="X1888" i="1" a="1"/>
  <c r="AE818" i="1" a="1"/>
  <c r="AH2198" i="1" a="1"/>
  <c r="AE2586" i="1" a="1"/>
  <c r="AI3517" i="1" a="1"/>
  <c r="AH2699" i="1" a="1"/>
  <c r="AH1859" i="1" a="1"/>
  <c r="X2618" i="1" a="1"/>
  <c r="AI227" i="1" a="1"/>
  <c r="X131" i="1" a="1"/>
  <c r="AD3258" i="1" a="1"/>
  <c r="X1133" i="1" a="1"/>
  <c r="AH2808" i="1" a="1"/>
  <c r="X2272" i="1" a="1"/>
  <c r="AD524" i="1" a="1"/>
  <c r="AH856" i="1" a="1"/>
  <c r="AI1330" i="1" a="1"/>
  <c r="AE847" i="1" a="1"/>
  <c r="AE357" i="1" a="1"/>
  <c r="X1867" i="1" a="1"/>
  <c r="AH1573" i="1" a="1"/>
  <c r="AH289" i="1" a="1"/>
  <c r="D635" i="7" a="1"/>
  <c r="AE1396" i="1" a="1"/>
  <c r="AD2302" i="1" a="1"/>
  <c r="X376" i="1" a="1"/>
  <c r="AI1366" i="1" a="1"/>
  <c r="AD3238" i="1" a="1"/>
  <c r="AI3436" i="1" a="1"/>
  <c r="X212" i="1" a="1"/>
  <c r="AD3070" i="1" a="1"/>
  <c r="AH3553" i="1" a="1"/>
  <c r="AH3130" i="1" a="1"/>
  <c r="D567" i="7" a="1"/>
  <c r="D2805" i="7" a="1"/>
  <c r="AE1001" i="1" a="1"/>
  <c r="AE201" i="1" a="1"/>
  <c r="AI3150" i="1" a="1"/>
  <c r="AE864" i="1" a="1"/>
  <c r="AI3255" i="1" a="1"/>
  <c r="AI856" i="1" a="1"/>
  <c r="D778" i="7" a="1"/>
  <c r="D1617" i="7" a="1"/>
  <c r="AE2315" i="1" a="1"/>
  <c r="AD1983" i="1" a="1"/>
  <c r="AH1012" i="1" a="1"/>
  <c r="AH375" i="1" a="1"/>
  <c r="D148" i="7" a="1"/>
  <c r="AD1310" i="1" a="1"/>
  <c r="AE1385" i="1" a="1"/>
  <c r="D1129" i="7" a="1"/>
  <c r="AI2886" i="1" a="1"/>
  <c r="X3547" i="1" a="1"/>
  <c r="AI1083" i="1" a="1"/>
  <c r="X2003" i="1" a="1"/>
  <c r="X1219" i="1" a="1"/>
  <c r="X3433" i="1" a="1"/>
  <c r="AE2420" i="1" a="1"/>
  <c r="AD3374" i="1" a="1"/>
  <c r="AD1869" i="1" a="1"/>
  <c r="AI1456" i="1" a="1"/>
  <c r="D1261" i="7" a="1"/>
  <c r="AE2953" i="1" a="1"/>
  <c r="AH1272" i="1" a="1"/>
  <c r="AE3505" i="1" a="1"/>
  <c r="AD2951" i="1" a="1"/>
  <c r="AH2470" i="1" a="1"/>
  <c r="X955" i="1" a="1"/>
  <c r="X645" i="1" a="1"/>
  <c r="X1872" i="1" a="1"/>
  <c r="AI1176" i="1" a="1"/>
  <c r="AH342" i="1" a="1"/>
  <c r="AI428" i="1" a="1"/>
  <c r="AI1985" i="1" a="1"/>
  <c r="D695" i="7" a="1"/>
  <c r="X2051" i="1" a="1"/>
  <c r="X3280" i="1" a="1"/>
  <c r="AI2114" i="1" a="1"/>
  <c r="AE2289" i="1" a="1"/>
  <c r="AH596" i="1" a="1"/>
  <c r="AI2219" i="1" a="1"/>
  <c r="AI1601" i="1" a="1"/>
  <c r="AE1021" i="1" a="1"/>
  <c r="AE1146" i="1" a="1"/>
  <c r="AI2367" i="1" a="1"/>
  <c r="AH1837" i="1" a="1"/>
  <c r="AE944" i="1" a="1"/>
  <c r="AE3166" i="1" a="1"/>
  <c r="AI1488" i="1" a="1"/>
  <c r="AI1519" i="1" a="1"/>
  <c r="X1155" i="1" a="1"/>
  <c r="X2988" i="1" a="1"/>
  <c r="X1543" i="1" a="1"/>
  <c r="X3463" i="1" a="1"/>
  <c r="AD2884" i="1" a="1"/>
  <c r="AD2824" i="1" a="1"/>
  <c r="D245" i="7" a="1"/>
  <c r="AD2993" i="1" a="1"/>
  <c r="AD2417" i="1" a="1"/>
  <c r="AE2811" i="1" a="1"/>
  <c r="D2306" i="7" a="1"/>
  <c r="AD770" i="1" a="1"/>
  <c r="AI3481" i="1" a="1"/>
  <c r="D304" i="7" a="1"/>
  <c r="X911" i="1" a="1"/>
  <c r="X706" i="1" a="1"/>
  <c r="X2938" i="1" a="1"/>
  <c r="AH2545" i="1" a="1"/>
  <c r="AI959" i="1" a="1"/>
  <c r="X179" i="1" a="1"/>
  <c r="AI2523" i="1" a="1"/>
  <c r="D1567" i="7" a="1"/>
  <c r="AE1257" i="1" a="1"/>
  <c r="AD2882" i="1" a="1"/>
  <c r="AH1378" i="1" a="1"/>
  <c r="D1243" i="7" a="1"/>
  <c r="AI2170" i="1" a="1"/>
  <c r="D2583" i="7" a="1"/>
  <c r="X1098" i="1" a="1"/>
  <c r="AI1090" i="1" a="1"/>
  <c r="AE3519" i="1" a="1"/>
  <c r="AI1798" i="1" a="1"/>
  <c r="D1039" i="7" a="1"/>
  <c r="AH3092" i="1" a="1"/>
  <c r="X448" i="1" a="1"/>
  <c r="AE2194" i="1" a="1"/>
  <c r="AD2110" i="1" a="1"/>
  <c r="AI1625" i="1" a="1"/>
  <c r="X1464" i="1" a="1"/>
  <c r="AD1156" i="1" a="1"/>
  <c r="AD1903" i="1" a="1"/>
  <c r="AE475" i="1" a="1"/>
  <c r="AE3322" i="1" a="1"/>
  <c r="AH2243" i="1" a="1"/>
  <c r="AH1876" i="1" a="1"/>
  <c r="D1024" i="7" a="1"/>
  <c r="D1171" i="7" a="1"/>
  <c r="AD148" i="1" a="1"/>
  <c r="X2323" i="1" a="1"/>
  <c r="AH191" i="1" a="1"/>
  <c r="AD1755" i="1" a="1"/>
  <c r="AD759" i="1" a="1"/>
  <c r="AH1002" i="1" a="1"/>
  <c r="AD1952" i="1" a="1"/>
  <c r="AH2176" i="1" a="1"/>
  <c r="AE2233" i="1" a="1"/>
  <c r="AD1753" i="1" a="1"/>
  <c r="AE2403" i="1" a="1"/>
  <c r="AD170" i="1" a="1"/>
  <c r="X1285" i="1" a="1"/>
  <c r="AH733" i="1" a="1"/>
  <c r="D998" i="7" a="1"/>
  <c r="X1857" i="1" a="1"/>
  <c r="AD931" i="1" a="1"/>
  <c r="AD581" i="1" a="1"/>
  <c r="D2187" i="7" a="1"/>
  <c r="AI2649" i="1" a="1"/>
  <c r="AD3167" i="1" a="1"/>
  <c r="AI1495" i="1" a="1"/>
  <c r="AI1714" i="1" a="1"/>
  <c r="D516" i="7" a="1"/>
  <c r="AI775" i="1" a="1"/>
  <c r="X1528" i="1" a="1"/>
  <c r="AI1574" i="1" a="1"/>
  <c r="D2408" i="7" a="1"/>
  <c r="D2198" i="7" a="1"/>
  <c r="D2395" i="7" a="1"/>
  <c r="D751" i="7" a="1"/>
  <c r="AD2708" i="1" a="1"/>
  <c r="AD2786" i="1" a="1"/>
  <c r="X3471" i="1" a="1"/>
  <c r="AH2688" i="1" a="1"/>
  <c r="AI969" i="1" a="1"/>
  <c r="AH688" i="1" a="1"/>
  <c r="X2232" i="1" a="1"/>
  <c r="X165" i="1" a="1"/>
  <c r="D555" i="7" a="1"/>
  <c r="AI3358" i="1" a="1"/>
  <c r="AI1694" i="1" a="1"/>
  <c r="AE1987" i="1" a="1"/>
  <c r="AD393" i="1" a="1"/>
  <c r="X3176" i="1" a="1"/>
  <c r="AE455" i="1" a="1"/>
  <c r="AH2019" i="1" a="1"/>
  <c r="X3572" i="1" a="1"/>
  <c r="X2522" i="1" a="1"/>
  <c r="D650" i="7" a="1"/>
  <c r="AI1061" i="1" a="1"/>
  <c r="X1819" i="1" a="1"/>
  <c r="AI3200" i="1" a="1"/>
  <c r="AH1980" i="1" a="1"/>
  <c r="AH1405" i="1" a="1"/>
  <c r="AH1983" i="1" a="1"/>
  <c r="AI500" i="1" a="1"/>
  <c r="D777" i="7" a="1"/>
  <c r="AH2218" i="1" a="1"/>
  <c r="AI3206" i="1" a="1"/>
  <c r="X735" i="1" a="1"/>
  <c r="D1222" i="7" a="1"/>
  <c r="AD1457" i="1" a="1"/>
  <c r="AH2960" i="1" a="1"/>
  <c r="AH286" i="1" a="1"/>
  <c r="D2263" i="7" a="1"/>
  <c r="X1037" i="1" a="1"/>
  <c r="AH2253" i="1" a="1"/>
  <c r="AH2741" i="1" a="1"/>
  <c r="X1024" i="1" a="1"/>
  <c r="D1172" i="7" a="1"/>
  <c r="AE1833" i="1" a="1"/>
  <c r="D2367" i="7" a="1"/>
  <c r="X1700" i="1" a="1"/>
  <c r="X2745" i="1" a="1"/>
  <c r="D2400" i="7" a="1"/>
  <c r="X3194" i="1" a="1"/>
  <c r="AH2015" i="1" a="1"/>
  <c r="AE3520" i="1" a="1"/>
  <c r="AH2593" i="1" a="1"/>
  <c r="AH2809" i="1" a="1"/>
  <c r="X1416" i="1" a="1"/>
  <c r="AE3470" i="1" a="1"/>
  <c r="X2546" i="1" a="1"/>
  <c r="AE2532" i="1" a="1"/>
  <c r="AI2326" i="1" a="1"/>
  <c r="D1624" i="7" a="1"/>
  <c r="AD3325" i="1" a="1"/>
  <c r="AE1958" i="1" a="1"/>
  <c r="AE2798" i="1" a="1"/>
  <c r="AE2871" i="1" a="1"/>
  <c r="X2406" i="1" a="1"/>
  <c r="X549" i="1" a="1"/>
  <c r="X2850" i="1" a="1"/>
  <c r="AH3149" i="1" a="1"/>
  <c r="AD945" i="1" a="1"/>
  <c r="AE1730" i="1" a="1"/>
  <c r="AE778" i="1" a="1"/>
  <c r="D2068" i="7" a="1"/>
  <c r="X1505" i="1" a="1"/>
  <c r="AD1876" i="1" a="1"/>
  <c r="AI3032" i="1" a="1"/>
  <c r="X1359" i="1" a="1"/>
  <c r="AE2359" i="1" a="1"/>
  <c r="AD1073" i="1" a="1"/>
  <c r="AD1368" i="1" a="1"/>
  <c r="X3218" i="1" a="1"/>
  <c r="AH2909" i="1" a="1"/>
  <c r="X3390" i="1" a="1"/>
  <c r="X3086" i="1" a="1"/>
  <c r="D760" i="7" a="1"/>
  <c r="AE825" i="1" a="1"/>
  <c r="AE1695" i="1" a="1"/>
  <c r="X1274" i="1" a="1"/>
  <c r="AH2126" i="1" a="1"/>
  <c r="X1995" i="1" a="1"/>
  <c r="AI1362" i="1" a="1"/>
  <c r="AD1565" i="1" a="1"/>
  <c r="AD3292" i="1" a="1"/>
  <c r="AI3565" i="1" a="1"/>
  <c r="AE314" i="1" a="1"/>
  <c r="AI1537" i="1" a="1"/>
  <c r="AI1476" i="1" a="1"/>
  <c r="AD3077" i="1" a="1"/>
  <c r="AE1630" i="1" a="1"/>
  <c r="AI1566" i="1" a="1"/>
  <c r="AH1448" i="1" a="1"/>
  <c r="AE651" i="1" a="1"/>
  <c r="D2027" i="7" a="1"/>
  <c r="AD578" i="1" a="1"/>
  <c r="AE2153" i="1" a="1"/>
  <c r="X3520" i="1" a="1"/>
  <c r="AH3076" i="1" a="1"/>
  <c r="AE1300" i="1" a="1"/>
  <c r="X713" i="1" a="1"/>
  <c r="X1079" i="1" a="1"/>
  <c r="AH1554" i="1" a="1"/>
  <c r="X2833" i="1" a="1"/>
  <c r="AE1067" i="1" a="1"/>
  <c r="X2367" i="1" a="1"/>
  <c r="AD545" i="1" a="1"/>
  <c r="AH2166" i="1" a="1"/>
  <c r="AI2253" i="1" a="1"/>
  <c r="AH446" i="1" a="1"/>
  <c r="AH1548" i="1" a="1"/>
  <c r="X1446" i="1" a="1"/>
  <c r="AD1946" i="1" a="1"/>
  <c r="AE482" i="1" a="1"/>
  <c r="D810" i="7" a="1"/>
  <c r="AD2940" i="1" a="1"/>
  <c r="X2864" i="1" a="1"/>
  <c r="AI685" i="1" a="1"/>
  <c r="AI1542" i="1" a="1"/>
  <c r="AI3508" i="1" a="1"/>
  <c r="AI1900" i="1" a="1"/>
  <c r="D1456" i="7" a="1"/>
  <c r="AE2637" i="1" a="1"/>
  <c r="AH2331" i="1" a="1"/>
  <c r="X1530" i="1" a="1"/>
  <c r="AI2624" i="1" a="1"/>
  <c r="AI1740" i="1" a="1"/>
  <c r="X3551" i="1" a="1"/>
  <c r="AH2916" i="1" a="1"/>
  <c r="AH3448" i="1" a="1"/>
  <c r="AD915" i="1" a="1"/>
  <c r="D1691" i="7" a="1"/>
  <c r="X632" i="1" a="1"/>
  <c r="AE1192" i="1" a="1"/>
  <c r="D2201" i="7" a="1"/>
  <c r="AH1746" i="1" a="1"/>
  <c r="X2959" i="1" a="1"/>
  <c r="D2086" i="7" a="1"/>
  <c r="AI2753" i="1" a="1"/>
  <c r="AE3017" i="1" a="1"/>
  <c r="D899" i="7" a="1"/>
  <c r="X209" i="1" a="1"/>
  <c r="X3267" i="1" a="1"/>
  <c r="X293" i="1" a="1"/>
  <c r="AH2464" i="1" a="1"/>
  <c r="X2578" i="1" a="1"/>
  <c r="AE2170" i="1" a="1"/>
  <c r="AH2275" i="1" a="1"/>
  <c r="D1717" i="7" a="1"/>
  <c r="AH528" i="1" a="1"/>
  <c r="D736" i="7" a="1"/>
  <c r="AD2983" i="1" a="1"/>
  <c r="X1660" i="1" a="1"/>
  <c r="X1002" i="1" a="1"/>
  <c r="D40" i="7" a="1"/>
  <c r="AI1405" i="1" a="1"/>
  <c r="AE2739" i="1" a="1"/>
  <c r="X2504" i="1" a="1"/>
  <c r="AI3322" i="1" a="1"/>
  <c r="AI819" i="1" a="1"/>
  <c r="AH2466" i="1" a="1"/>
  <c r="AE923" i="1" a="1"/>
  <c r="AE2302" i="1" a="1"/>
  <c r="AD2620" i="1" a="1"/>
  <c r="X1719" i="1" a="1"/>
  <c r="AE1364" i="1" a="1"/>
  <c r="AD2988" i="1" a="1"/>
  <c r="X3393" i="1" a="1"/>
  <c r="D593" i="7" a="1"/>
  <c r="AI3417" i="1" a="1"/>
  <c r="X230" i="1" a="1"/>
  <c r="AD3069" i="1" a="1"/>
  <c r="AE1666" i="1" a="1"/>
  <c r="AI1626" i="1" a="1"/>
  <c r="X782" i="1" a="1"/>
  <c r="AI1509" i="1" a="1"/>
  <c r="AD399" i="1" a="1"/>
  <c r="D1366" i="7" a="1"/>
  <c r="AE520" i="1" a="1"/>
  <c r="AI136" i="1" a="1"/>
  <c r="D2968" i="7" a="1"/>
  <c r="AH451" i="1" a="1"/>
  <c r="AD1003" i="1" a="1"/>
  <c r="AH553" i="1" a="1"/>
  <c r="X314" i="1" a="1"/>
  <c r="AE2478" i="1" a="1"/>
  <c r="AI1851" i="1" a="1"/>
  <c r="AH951" i="1" a="1"/>
  <c r="AI3100" i="1" a="1"/>
  <c r="X1436" i="1" a="1"/>
  <c r="X602" i="1" a="1"/>
  <c r="X3035" i="1" a="1"/>
  <c r="X265" i="1" a="1"/>
  <c r="AE2121" i="1" a="1"/>
  <c r="AE157" i="1" a="1"/>
  <c r="AD1634" i="1" a="1"/>
  <c r="AE2354" i="1" a="1"/>
  <c r="X1260" i="1" a="1"/>
  <c r="AI1006" i="1" a="1"/>
  <c r="AE1767" i="1" a="1"/>
  <c r="X1431" i="1" a="1"/>
  <c r="AD1146" i="1" a="1"/>
  <c r="AI1068" i="1" a="1"/>
  <c r="D197" i="7" a="1"/>
  <c r="AD760" i="1" a="1"/>
  <c r="X1606" i="1" a="1"/>
  <c r="X1758" i="1" a="1"/>
  <c r="AI1438" i="1" a="1"/>
  <c r="AD1741" i="1" a="1"/>
  <c r="AH1762" i="1" a="1"/>
  <c r="D285" i="7" a="1"/>
  <c r="AD514" i="1" a="1"/>
  <c r="D303" i="7" a="1"/>
  <c r="AD1818" i="1" a="1"/>
  <c r="AD2808" i="1" a="1"/>
  <c r="X3343" i="1" a="1"/>
  <c r="AE2741" i="1" a="1"/>
  <c r="AH1734" i="1" a="1"/>
  <c r="AD1475" i="1" a="1"/>
  <c r="AH1677" i="1" a="1"/>
  <c r="AD3516" i="1" a="1"/>
  <c r="AD2427" i="1" a="1"/>
  <c r="X2399" i="1" a="1"/>
  <c r="AH1872" i="1" a="1"/>
  <c r="AD1141" i="1" a="1"/>
  <c r="AI2422" i="1" a="1"/>
  <c r="AH2299" i="1" a="1"/>
  <c r="AD2649" i="1" a="1"/>
  <c r="X861" i="1" a="1"/>
  <c r="X2530" i="1" a="1"/>
  <c r="AI2875" i="1" a="1"/>
  <c r="AD3201" i="1" a="1"/>
  <c r="AI2962" i="1" a="1"/>
  <c r="AI3053" i="1" a="1"/>
  <c r="AD649" i="1" a="1"/>
  <c r="AH2204" i="1" a="1"/>
  <c r="AE571" i="1" a="1"/>
  <c r="D1751" i="7" a="1"/>
  <c r="X171" i="1" a="1"/>
  <c r="AE1431" i="1" a="1"/>
  <c r="X3003" i="1" a="1"/>
  <c r="AI1475" i="1" a="1"/>
  <c r="D2256" i="7" a="1"/>
  <c r="AD1638" i="1" a="1"/>
  <c r="D1475" i="7" a="1"/>
  <c r="AE2285" i="1" a="1"/>
  <c r="AH3019" i="1" a="1"/>
  <c r="D2119" i="7" a="1"/>
  <c r="D831" i="7" a="1"/>
  <c r="X359" i="1" a="1"/>
  <c r="X440" i="1" a="1"/>
  <c r="AD2350" i="1" a="1"/>
  <c r="D1202" i="7" a="1"/>
  <c r="D2243" i="7" a="1"/>
  <c r="AI825" i="1" a="1"/>
  <c r="AE1264" i="1" a="1"/>
  <c r="D316" i="7" a="1"/>
  <c r="AI2960" i="1" a="1"/>
  <c r="AH3186" i="1" a="1"/>
  <c r="AD971" i="1" a="1"/>
  <c r="AH199" i="1" a="1"/>
  <c r="X2630" i="1" a="1"/>
  <c r="AH1151" i="1" a="1"/>
  <c r="D2339" i="7" a="1"/>
  <c r="AD359" i="1" a="1"/>
  <c r="AD212" i="1" a="1"/>
  <c r="X1404" i="1" a="1"/>
  <c r="AI1167" i="1" a="1"/>
  <c r="AE2084" i="1" a="1"/>
  <c r="AH2474" i="1" a="1"/>
  <c r="AE929" i="1" a="1"/>
  <c r="AI3488" i="1" a="1"/>
  <c r="AD1081" i="1" a="1"/>
  <c r="AD2189" i="1" a="1"/>
  <c r="AD1931" i="1" a="1"/>
  <c r="X3205" i="1" a="1"/>
  <c r="AH3450" i="1" a="1"/>
  <c r="X3084" i="1" a="1"/>
  <c r="D548" i="7" a="1"/>
  <c r="AE1582" i="1" a="1"/>
  <c r="AE3078" i="1" a="1"/>
  <c r="AI579" i="1" a="1"/>
  <c r="AE1639" i="1" a="1"/>
  <c r="AH1085" i="1" a="1"/>
  <c r="AD2004" i="1" a="1"/>
  <c r="AD2471" i="1" a="1"/>
  <c r="AD1166" i="1" a="1"/>
  <c r="X3404" i="1" a="1"/>
  <c r="AI522" i="1" a="1"/>
  <c r="AE3352" i="1" a="1"/>
  <c r="X3252" i="1" a="1"/>
  <c r="D239" i="7" a="1"/>
  <c r="AH2919" i="1" a="1"/>
  <c r="AE3530" i="1" a="1"/>
  <c r="AE438" i="1" a="1"/>
  <c r="AI1557" i="1" a="1"/>
  <c r="AH968" i="1" a="1"/>
  <c r="D2219" i="7" a="1"/>
  <c r="D1251" i="7" a="1"/>
  <c r="X3006" i="1" a="1"/>
  <c r="X3290" i="1" a="1"/>
  <c r="X2282" i="1" a="1"/>
  <c r="AD1402" i="1" a="1"/>
  <c r="AE2295" i="1" a="1"/>
  <c r="AI2309" i="1" a="1"/>
  <c r="AI779" i="1" a="1"/>
  <c r="AD1706" i="1" a="1"/>
  <c r="AD2845" i="1" a="1"/>
  <c r="AH3545" i="1" a="1"/>
  <c r="AI2676" i="1" a="1"/>
  <c r="X3069" i="1" a="1"/>
  <c r="AD645" i="1" a="1"/>
  <c r="AH3368" i="1" a="1"/>
  <c r="X1213" i="1" a="1"/>
  <c r="D156" i="7" a="1"/>
  <c r="AH1288" i="1" a="1"/>
  <c r="AE2523" i="1" a="1"/>
  <c r="X682" i="1" a="1"/>
  <c r="AE3409" i="1" a="1"/>
  <c r="D2135" i="7" a="1"/>
  <c r="AD2290" i="1" a="1"/>
  <c r="X2384" i="1" a="1"/>
  <c r="X3558" i="1" a="1"/>
  <c r="D2507" i="7" a="1"/>
  <c r="AI927" i="1" a="1"/>
  <c r="AI677" i="1" a="1"/>
  <c r="AI2898" i="1" a="1"/>
  <c r="AI1564" i="1" a="1"/>
  <c r="AE2927" i="1" a="1"/>
  <c r="AE721" i="1" a="1"/>
  <c r="AH1730" i="1" a="1"/>
  <c r="D38" i="7" a="1"/>
  <c r="AE3293" i="1" a="1"/>
  <c r="AE447" i="1" a="1"/>
  <c r="D210" i="7" a="1"/>
  <c r="AH1284" i="1" a="1"/>
  <c r="AI2712" i="1" a="1"/>
  <c r="X2512" i="1" a="1"/>
  <c r="AI3175" i="1" a="1"/>
  <c r="AH549" i="1" a="1"/>
  <c r="X2893" i="1" a="1"/>
  <c r="X2953" i="1" a="1"/>
  <c r="D1863" i="7" a="1"/>
  <c r="D2761" i="7" a="1"/>
  <c r="X803" i="1" a="1"/>
  <c r="AE544" i="1" a="1"/>
  <c r="AE920" i="1" a="1"/>
  <c r="AI355" i="1" a="1"/>
  <c r="X807" i="1" a="1"/>
  <c r="AH2480" i="1" a="1"/>
  <c r="AD1078" i="1" a="1"/>
  <c r="X3169" i="1" a="1"/>
  <c r="AI2666" i="1" a="1"/>
  <c r="AD2145" i="1" a="1"/>
  <c r="X1643" i="1" a="1"/>
  <c r="AI2554" i="1" a="1"/>
  <c r="AE1193" i="1" a="1"/>
  <c r="AH3559" i="1" a="1"/>
  <c r="X318" i="1" a="1"/>
  <c r="X1484" i="1" a="1"/>
  <c r="X2638" i="1" a="1"/>
  <c r="AI2431" i="1" a="1"/>
  <c r="X693" i="1" a="1"/>
  <c r="D2401" i="7" a="1"/>
  <c r="X3042" i="1" a="1"/>
  <c r="AD1751" i="1" a="1"/>
  <c r="D2358" i="7" a="1"/>
  <c r="X2410" i="1" a="1"/>
  <c r="D1879" i="7" a="1"/>
  <c r="AH1230" i="1" a="1"/>
  <c r="X3508" i="1" a="1"/>
  <c r="AI1992" i="1" a="1"/>
  <c r="D808" i="7" a="1"/>
  <c r="AE3485" i="1" a="1"/>
  <c r="X1718" i="1" a="1"/>
  <c r="X480" i="1" a="1"/>
  <c r="D1120" i="7" a="1"/>
  <c r="AI1676" i="1" a="1"/>
  <c r="X1176" i="1" a="1"/>
  <c r="X503" i="1" a="1"/>
  <c r="AE774" i="1" a="1"/>
  <c r="AI1219" i="1" a="1"/>
  <c r="AE1895" i="1" a="1"/>
  <c r="D597" i="7" a="1"/>
  <c r="AE2983" i="1" a="1"/>
  <c r="AI1954" i="1" a="1"/>
  <c r="AE2628" i="1" a="1"/>
  <c r="AD3519" i="1" a="1"/>
  <c r="AI696" i="1" a="1"/>
  <c r="D244" i="7" a="1"/>
  <c r="D1127" i="7" a="1"/>
  <c r="AE762" i="1" a="1"/>
  <c r="AI185" i="1" a="1"/>
  <c r="AH1915" i="1" a="1"/>
  <c r="AH3398" i="1" a="1"/>
  <c r="X3456" i="1" a="1"/>
  <c r="AD2811" i="1" a="1"/>
  <c r="X1429" i="1" a="1"/>
  <c r="AD502" i="1" a="1"/>
  <c r="AH3350" i="1" a="1"/>
  <c r="D1670" i="7" a="1"/>
  <c r="X3297" i="1" a="1"/>
  <c r="AI3016" i="1" a="1"/>
  <c r="AD427" i="1" a="1"/>
  <c r="AI1999" i="1" a="1"/>
  <c r="AD1934" i="1" a="1"/>
  <c r="AD2059" i="1" a="1"/>
  <c r="AE3061" i="1" a="1"/>
  <c r="AE1231" i="1" a="1"/>
  <c r="AI2190" i="1" a="1"/>
  <c r="AI3168" i="1" a="1"/>
  <c r="X835" i="1" a="1"/>
  <c r="X1459" i="1" a="1"/>
  <c r="AI1934" i="1" a="1"/>
  <c r="AH825" i="1" a="1"/>
  <c r="D278" i="7" a="1"/>
  <c r="AI2750" i="1" a="1"/>
  <c r="X1594" i="1" a="1"/>
  <c r="AE614" i="1" a="1"/>
  <c r="AD1075" i="1" a="1"/>
  <c r="AE3262" i="1" a="1"/>
  <c r="AI673" i="1" a="1"/>
  <c r="AD775" i="1" a="1"/>
  <c r="AI2805" i="1" a="1"/>
  <c r="AH2623" i="1" a="1"/>
  <c r="D1810" i="7" a="1"/>
  <c r="D911" i="7" a="1"/>
  <c r="AI957" i="1" a="1"/>
  <c r="AI1981" i="1" a="1"/>
  <c r="AE2841" i="1" a="1"/>
  <c r="AI1336" i="1" a="1"/>
  <c r="D624" i="7" a="1"/>
  <c r="AI734" i="1" a="1"/>
  <c r="AI2161" i="1" a="1"/>
  <c r="D414" i="7" a="1"/>
  <c r="AI2211" i="1" a="1"/>
  <c r="X153" i="1" a="1"/>
  <c r="AE2750" i="1" a="1"/>
  <c r="D2317" i="7" a="1"/>
  <c r="AE1026" i="1" a="1"/>
  <c r="AH2633" i="1" a="1"/>
  <c r="AH2433" i="1" a="1"/>
  <c r="AE1624" i="1" a="1"/>
  <c r="D273" i="7" a="1"/>
  <c r="AD1827" i="1" a="1"/>
  <c r="AH1212" i="1" a="1"/>
  <c r="AH2605" i="1" a="1"/>
  <c r="AE2198" i="1" a="1"/>
  <c r="AE3253" i="1" a="1"/>
  <c r="X2975" i="1" a="1"/>
  <c r="AD766" i="1" a="1"/>
  <c r="AD3044" i="1" a="1"/>
  <c r="X3261" i="1" a="1"/>
  <c r="AD661" i="1" a="1"/>
  <c r="AD2265" i="1" a="1"/>
  <c r="X3498" i="1" a="1"/>
  <c r="AD3117" i="1" a="1"/>
  <c r="AH2310" i="1" a="1"/>
  <c r="AI3340" i="1" a="1"/>
  <c r="AD2809" i="1" a="1"/>
  <c r="AE2952" i="1" a="1"/>
  <c r="D717" i="7" a="1"/>
  <c r="AI1640" i="1" a="1"/>
  <c r="D517" i="7" a="1"/>
  <c r="AH2731" i="1" a="1"/>
  <c r="X2124" i="1" a="1"/>
  <c r="AE3018" i="1" a="1"/>
  <c r="AI1584" i="1" a="1"/>
  <c r="AE3567" i="1" a="1"/>
  <c r="AD1219" i="1" a="1"/>
  <c r="AH2604" i="1" a="1"/>
  <c r="D1779" i="7" a="1"/>
  <c r="AI2583" i="1" a="1"/>
  <c r="AE2188" i="1" a="1"/>
  <c r="X800" i="1" a="1"/>
  <c r="AE3494" i="1" a="1"/>
  <c r="D1851" i="7" a="1"/>
  <c r="X2417" i="1" a="1"/>
  <c r="AE1736" i="1" a="1"/>
  <c r="AI2217" i="1" a="1"/>
  <c r="AD141" i="1" a="1"/>
  <c r="AE1511" i="1" a="1"/>
  <c r="X2501" i="1" a="1"/>
  <c r="AD890" i="1" a="1"/>
  <c r="AD1200" i="1" a="1"/>
  <c r="X3032" i="1" a="1"/>
  <c r="AH1335" i="1" a="1"/>
  <c r="AH1007" i="1" a="1"/>
  <c r="AE1884" i="1" a="1"/>
  <c r="AE2735" i="1" a="1"/>
  <c r="AI3327" i="1" a="1"/>
  <c r="X3121" i="1" a="1"/>
  <c r="AI2679" i="1" a="1"/>
  <c r="AD1112" i="1" a="1"/>
  <c r="AI911" i="1" a="1"/>
  <c r="AD3429" i="1" a="1"/>
  <c r="AI2586" i="1" a="1"/>
  <c r="X1629" i="1" a="1"/>
  <c r="AI1622" i="1" a="1"/>
  <c r="AD395" i="1" a="1"/>
  <c r="AH1781" i="1" a="1"/>
  <c r="AH624" i="1" a="1"/>
  <c r="AE947" i="1" a="1"/>
  <c r="D782" i="7" a="1"/>
  <c r="AD1486" i="1" a="1"/>
  <c r="AH2279" i="1" a="1"/>
  <c r="AH2847" i="1" a="1"/>
  <c r="D1057" i="7" a="1"/>
  <c r="AI903" i="1" a="1"/>
  <c r="AD1843" i="1" a="1"/>
  <c r="X2639" i="1" a="1"/>
  <c r="AI3365" i="1" a="1"/>
  <c r="AD2980" i="1" a="1"/>
  <c r="AH2034" i="1" a="1"/>
  <c r="AI2144" i="1" a="1"/>
  <c r="AD3262" i="1" a="1"/>
  <c r="AH1314" i="1" a="1"/>
  <c r="AH2195" i="1" a="1"/>
  <c r="AD2634" i="1" a="1"/>
  <c r="AI3239" i="1" a="1"/>
  <c r="AH727" i="1" a="1"/>
  <c r="AH1821" i="1" a="1"/>
  <c r="D1930" i="7" a="1"/>
  <c r="X2108" i="1" a="1"/>
  <c r="AE1533" i="1" a="1"/>
  <c r="AE1140" i="1" a="1"/>
  <c r="AE2920" i="1" a="1"/>
  <c r="AE744" i="1" a="1"/>
  <c r="AE1112" i="1" a="1"/>
  <c r="AI3402" i="1" a="1"/>
  <c r="AH2562" i="1" a="1"/>
  <c r="X1732" i="1" a="1"/>
  <c r="AD1547" i="1" a="1"/>
  <c r="AD1268" i="1" a="1"/>
  <c r="AI2149" i="1" a="1"/>
  <c r="AD363" i="1" a="1"/>
  <c r="X2475" i="1" a="1"/>
  <c r="AE3234" i="1" a="1"/>
  <c r="D1726" i="7" a="1"/>
  <c r="AH3549" i="1" a="1"/>
  <c r="AI730" i="1" a="1"/>
  <c r="X3410" i="1" a="1"/>
  <c r="D1504" i="7" a="1"/>
  <c r="AE3082" i="1" a="1"/>
  <c r="AI128" i="1" a="1"/>
  <c r="D2364" i="7" a="1"/>
  <c r="AI1264" i="1" a="1"/>
  <c r="AE203" i="1" a="1"/>
  <c r="AE1755" i="1" a="1"/>
  <c r="AE3173" i="1" a="1"/>
  <c r="AI1955" i="1" a="1"/>
  <c r="X1818" i="1" a="1"/>
  <c r="X766" i="1" a="1"/>
  <c r="AI2746" i="1" a="1"/>
  <c r="X2185" i="1" a="1"/>
  <c r="AE2709" i="1" a="1"/>
  <c r="AH3485" i="1" a="1"/>
  <c r="D55" i="7" a="1"/>
  <c r="AI1055" i="1" a="1"/>
  <c r="AD184" i="1" a="1"/>
  <c r="AH1159" i="1" a="1"/>
  <c r="AI292" i="1" a="1"/>
  <c r="X3102" i="1" a="1"/>
  <c r="X2308" i="1" a="1"/>
  <c r="AE1295" i="1" a="1"/>
  <c r="AH1588" i="1" a="1"/>
  <c r="AH1949" i="1" a="1"/>
  <c r="AD443" i="1" a="1"/>
  <c r="D1197" i="7" a="1"/>
  <c r="AD1982" i="1" a="1"/>
  <c r="AE3067" i="1" a="1"/>
  <c r="X2931" i="1" a="1"/>
  <c r="AD2113" i="1" a="1"/>
  <c r="AD3083" i="1" a="1"/>
  <c r="X1716" i="1" a="1"/>
  <c r="AD660" i="1" a="1"/>
  <c r="AD3277" i="1" a="1"/>
  <c r="X2123" i="1" a="1"/>
  <c r="AE2423" i="1" a="1"/>
  <c r="D944" i="7" a="1"/>
  <c r="AI1162" i="1" a="1"/>
  <c r="X600" i="1" a="1"/>
  <c r="D2799" i="7" a="1"/>
  <c r="D363" i="7" a="1"/>
  <c r="AI974" i="1" a="1"/>
  <c r="AD821" i="1" a="1"/>
  <c r="AD2129" i="1" a="1"/>
  <c r="X2783" i="1" a="1"/>
  <c r="AH561" i="1" a="1"/>
  <c r="AD1323" i="1" a="1"/>
  <c r="AD2837" i="1" a="1"/>
  <c r="AE1317" i="1" a="1"/>
  <c r="D1314" i="7" a="1"/>
  <c r="AD2680" i="1" a="1"/>
  <c r="X507" i="1" a="1"/>
  <c r="D2001" i="7" a="1"/>
  <c r="AE2101" i="1" a="1"/>
  <c r="X1912" i="1" a="1"/>
  <c r="AH2624" i="1" a="1"/>
  <c r="AE2963" i="1" a="1"/>
  <c r="X172" i="1" a="1"/>
  <c r="AI3124" i="1" a="1"/>
  <c r="X2221" i="1" a="1"/>
  <c r="AE2687" i="1" a="1"/>
  <c r="AD1949" i="1" a="1"/>
  <c r="AE340" i="1" a="1"/>
  <c r="AI2868" i="1" a="1"/>
  <c r="AD1664" i="1" a="1"/>
  <c r="AE2594" i="1" a="1"/>
  <c r="D919" i="7" a="1"/>
  <c r="AH2175" i="1" a="1"/>
  <c r="D1259" i="7" a="1"/>
  <c r="AD269" i="1" a="1"/>
  <c r="D1053" i="7" a="1"/>
  <c r="D2758" i="7" a="1"/>
  <c r="AI127" i="1" a="1"/>
  <c r="AH3135" i="1" a="1"/>
  <c r="AD748" i="1" a="1"/>
  <c r="AH2415" i="1" a="1"/>
  <c r="AI742" i="1" a="1"/>
  <c r="AD1820" i="1" a="1"/>
  <c r="AE1681" i="1" a="1"/>
  <c r="D99" i="7" a="1"/>
  <c r="AE723" i="1" a="1"/>
  <c r="AI812" i="1" a="1"/>
  <c r="AE2168" i="1" a="1"/>
  <c r="AI2159" i="1" a="1"/>
  <c r="X1179" i="1" a="1"/>
  <c r="AH350" i="1" a="1"/>
  <c r="AD2864" i="1" a="1"/>
  <c r="D2967" i="7" a="1"/>
  <c r="X1954" i="1" a="1"/>
  <c r="X3380" i="1" a="1"/>
  <c r="AD466" i="1" a="1"/>
  <c r="AH527" i="1" a="1"/>
  <c r="D1049" i="7" a="1"/>
  <c r="X1963" i="1" a="1"/>
  <c r="AD562" i="1" a="1"/>
  <c r="AI2232" i="1" a="1"/>
  <c r="AI1548" i="1" a="1"/>
  <c r="AI1749" i="1" a="1"/>
  <c r="X1279" i="1" a="1"/>
  <c r="AE2452" i="1" a="1"/>
  <c r="AD2393" i="1" a="1"/>
  <c r="AD402" i="1" a="1"/>
  <c r="AD1918" i="1" a="1"/>
  <c r="AH3071" i="1" a="1"/>
  <c r="AI2391" i="1" a="1"/>
  <c r="AI1812" i="1" a="1"/>
  <c r="D271" i="7" a="1"/>
  <c r="AI213" i="1" a="1"/>
  <c r="AI2111" i="1" a="1"/>
  <c r="AI1873" i="1" a="1"/>
  <c r="AD1873" i="1" a="1"/>
  <c r="D1182" i="7" a="1"/>
  <c r="AD1191" i="1" a="1"/>
  <c r="AH1587" i="1" a="1"/>
  <c r="AH307" i="1" a="1"/>
  <c r="AI1037" i="1" a="1"/>
  <c r="X1709" i="1" a="1"/>
  <c r="X3488" i="1" a="1"/>
  <c r="AD2932" i="1" a="1"/>
  <c r="AD2327" i="1" a="1"/>
  <c r="X968" i="1" a="1"/>
  <c r="X1388" i="1" a="1"/>
  <c r="AI3526" i="1" a="1"/>
  <c r="D1439" i="7" a="1"/>
  <c r="X2980" i="1" a="1"/>
  <c r="AE440" i="1" a="1"/>
  <c r="AE1027" i="1" a="1"/>
  <c r="AI1533" i="1" a="1"/>
  <c r="AH1582" i="1" a="1"/>
  <c r="AD2827" i="1" a="1"/>
  <c r="AI874" i="1" a="1"/>
  <c r="AH2355" i="1" a="1"/>
  <c r="X2600" i="1" a="1"/>
  <c r="AE3074" i="1" a="1"/>
  <c r="X175" i="1" a="1"/>
  <c r="X375" i="1" a="1"/>
  <c r="D738" i="7" a="1"/>
  <c r="X3024" i="1" a="1"/>
  <c r="D1330" i="7" a="1"/>
  <c r="AI1224" i="1" a="1"/>
  <c r="AI2961" i="1" a="1"/>
  <c r="X3017" i="1" a="1"/>
  <c r="AE2885" i="1" a="1"/>
  <c r="X1114" i="1" a="1"/>
  <c r="AE3291" i="1" a="1"/>
  <c r="AD2406" i="1" a="1"/>
  <c r="AI670" i="1" a="1"/>
  <c r="X2885" i="1" a="1"/>
  <c r="X2125" i="1" a="1"/>
  <c r="AH512" i="1" a="1"/>
  <c r="AI2457" i="1" a="1"/>
  <c r="X2680" i="1" a="1"/>
  <c r="AD1929" i="1" a="1"/>
  <c r="AI361" i="1" a="1"/>
  <c r="AE1625" i="1" a="1"/>
  <c r="AI698" i="1" a="1"/>
  <c r="D947" i="7" a="1"/>
  <c r="X2599" i="1" a="1"/>
  <c r="X2269" i="1" a="1"/>
  <c r="X1943" i="1" a="1"/>
  <c r="AI243" i="1" a="1"/>
  <c r="D653" i="7" a="1"/>
  <c r="X1766" i="1" a="1"/>
  <c r="AD1111" i="1" a="1"/>
  <c r="X2441" i="1" a="1"/>
  <c r="AI2534" i="1" a="1"/>
  <c r="AE2193" i="1" a="1"/>
  <c r="AE1702" i="1" a="1"/>
  <c r="AD3335" i="1" a="1"/>
  <c r="AI2563" i="1" a="1"/>
  <c r="AE3222" i="1" a="1"/>
  <c r="D2497" i="7" a="1"/>
  <c r="X1007" i="1" a="1"/>
  <c r="AH1783" i="1" a="1"/>
  <c r="AD3551" i="1" a="1"/>
  <c r="AD2441" i="1" a="1"/>
  <c r="AE3340" i="1" a="1"/>
  <c r="AD2596" i="1" a="1"/>
  <c r="AD644" i="1" a="1"/>
  <c r="X2673" i="1" a="1"/>
  <c r="AE502" i="1" a="1"/>
  <c r="X1991" i="1" a="1"/>
  <c r="X1396" i="1" a="1"/>
  <c r="D1540" i="7" a="1"/>
  <c r="AD1451" i="1" a="1"/>
  <c r="AD614" i="1" a="1"/>
  <c r="AE3179" i="1" a="1"/>
  <c r="AH1468" i="1" a="1"/>
  <c r="AI2686" i="1" a="1"/>
  <c r="AI2585" i="1" a="1"/>
  <c r="X374" i="1" a="1"/>
  <c r="AD1014" i="1" a="1"/>
  <c r="AE2307" i="1" a="1"/>
  <c r="AD2991" i="1" a="1"/>
  <c r="D3012" i="7" a="1"/>
  <c r="AE1916" i="1" a="1"/>
  <c r="AI439" i="1" a="1"/>
  <c r="AH364" i="1" a="1"/>
  <c r="X3019" i="1" a="1"/>
  <c r="X2731" i="1" a="1"/>
  <c r="AD907" i="1" a="1"/>
  <c r="AE2961" i="1" a="1"/>
  <c r="AE1418" i="1" a="1"/>
  <c r="AE2369" i="1" a="1"/>
  <c r="D2927" i="7" a="1"/>
  <c r="AD286" i="1" a="1"/>
  <c r="AI2862" i="1" a="1"/>
  <c r="D488" i="7" a="1"/>
  <c r="AE809" i="1" a="1"/>
  <c r="AI2681" i="1" a="1"/>
  <c r="AH1809" i="1" a="1"/>
  <c r="AI848" i="1" a="1"/>
  <c r="AD1197" i="1" a="1"/>
  <c r="AE2766" i="1" a="1"/>
  <c r="D2254" i="7" a="1"/>
  <c r="X2906" i="1" a="1"/>
  <c r="AE1638" i="1" a="1"/>
  <c r="D2448" i="7" a="1"/>
  <c r="AD1425" i="1" a="1"/>
  <c r="AE3248" i="1" a="1"/>
  <c r="X2741" i="1" a="1"/>
  <c r="AE427" i="1" a="1"/>
  <c r="AE2422" i="1" a="1"/>
  <c r="AD1533" i="1" a="1"/>
  <c r="X3015" i="1" a="1"/>
  <c r="AE408" i="1" a="1"/>
  <c r="D915" i="7" a="1"/>
  <c r="AE2974" i="1" a="1"/>
  <c r="X1808" i="1" a="1"/>
  <c r="D1774" i="7" a="1"/>
  <c r="X548" i="1" a="1"/>
  <c r="D63" i="7" a="1"/>
  <c r="AD249" i="1" a="1"/>
  <c r="AD536" i="1" a="1"/>
  <c r="D2718" i="7" a="1"/>
  <c r="X1886" i="1" a="1"/>
  <c r="AE2105" i="1" a="1"/>
  <c r="X788" i="1" a="1"/>
  <c r="AI308" i="1" a="1"/>
  <c r="AE2227" i="1" a="1"/>
  <c r="D2126" i="7" a="1"/>
  <c r="AH1602" i="1" a="1"/>
  <c r="X3577" i="1" a="1"/>
  <c r="X2852" i="1" a="1"/>
  <c r="AE1891" i="1" a="1"/>
  <c r="AD1098" i="1" a="1"/>
  <c r="X2434" i="1" a="1"/>
  <c r="D1536" i="7" a="1"/>
  <c r="AD1280" i="1" a="1"/>
  <c r="X260" i="1" a="1"/>
  <c r="AD1120" i="1" a="1"/>
  <c r="AE2460" i="1" a="1"/>
  <c r="D795" i="7" a="1"/>
  <c r="X1019" i="1" a="1"/>
  <c r="AI145" i="1" a="1"/>
  <c r="X1282" i="1" a="1"/>
  <c r="AD3303" i="1" a="1"/>
  <c r="X2934" i="1" a="1"/>
  <c r="X1941" i="1" a="1"/>
  <c r="AD3459" i="1" a="1"/>
  <c r="AE2249" i="1" a="1"/>
  <c r="AD3478" i="1" a="1"/>
  <c r="AE2332" i="1" a="1"/>
  <c r="AI2731" i="1" a="1"/>
  <c r="AE2079" i="1" a="1"/>
  <c r="AH2443" i="1" a="1"/>
  <c r="X1730" i="1" a="1"/>
  <c r="AH2449" i="1" a="1"/>
  <c r="AI3574" i="1" a="1"/>
  <c r="AD1018" i="1" a="1"/>
  <c r="AD956" i="1" a="1"/>
  <c r="AH248" i="1" a="1"/>
  <c r="AD3068" i="1" a="1"/>
  <c r="AE128" i="1" a="1"/>
  <c r="AE2712" i="1" a="1"/>
  <c r="AE1221" i="1" a="1"/>
  <c r="AI1907" i="1" a="1"/>
  <c r="AD2399" i="1" a="1"/>
  <c r="X1670" i="1" a="1"/>
  <c r="X1116" i="1" a="1"/>
  <c r="AD549" i="1" a="1"/>
  <c r="AE517" i="1" a="1"/>
  <c r="AH439" i="1" a="1"/>
  <c r="AI639" i="1" a="1"/>
  <c r="AH3053" i="1" a="1"/>
  <c r="AE3294" i="1" a="1"/>
  <c r="AD2466" i="1" a="1"/>
  <c r="AE1856" i="1" a="1"/>
  <c r="AD1231" i="1" a="1"/>
  <c r="AD3480" i="1" a="1"/>
  <c r="X922" i="1" a="1"/>
  <c r="D2712" i="7" a="1"/>
  <c r="AI259" i="1" a="1"/>
  <c r="AH335" i="1" a="1"/>
  <c r="X1329" i="1" a="1"/>
  <c r="AD1023" i="1" a="1"/>
  <c r="D592" i="7" a="1"/>
  <c r="AI2998" i="1" a="1"/>
  <c r="AH2602" i="1" a="1"/>
  <c r="AH2119" i="1" a="1"/>
  <c r="AD836" i="1" a="1"/>
  <c r="AH3371" i="1" a="1"/>
  <c r="X1369" i="1" a="1"/>
  <c r="X2952" i="1" a="1"/>
  <c r="D1031" i="7" a="1"/>
  <c r="AI2264" i="1" a="1"/>
  <c r="AE3261" i="1" a="1"/>
  <c r="AD1781" i="1" a="1"/>
  <c r="AH354" i="1" a="1"/>
  <c r="D659" i="7" a="1"/>
  <c r="AD2359" i="1" a="1"/>
  <c r="AE295" i="1" a="1"/>
  <c r="D2297" i="7" a="1"/>
  <c r="AI701" i="1" a="1"/>
  <c r="AE1632" i="1" a="1"/>
  <c r="X2463" i="1" a="1"/>
  <c r="X1816" i="1" a="1"/>
  <c r="AH1221" i="1" a="1"/>
  <c r="AD1687" i="1" a="1"/>
  <c r="AH311" i="1" a="1"/>
  <c r="D1628" i="7" a="1"/>
  <c r="AD3556" i="1" a="1"/>
  <c r="AH1637" i="1" a="1"/>
  <c r="X3420" i="1" a="1"/>
  <c r="AI1408" i="1" a="1"/>
  <c r="AD1091" i="1" a="1"/>
  <c r="AH3579" i="1" a="1"/>
  <c r="AI142" i="1" a="1"/>
  <c r="D2609" i="7" a="1"/>
  <c r="AD1470" i="1" a="1"/>
  <c r="AI1086" i="1" a="1"/>
  <c r="AD2669" i="1" a="1"/>
  <c r="D2935" i="7" a="1"/>
  <c r="D111" i="7" a="1"/>
  <c r="X761" i="1" a="1"/>
  <c r="AI1690" i="1" a="1"/>
  <c r="AI2311" i="1" a="1"/>
  <c r="AI3394" i="1" a="1"/>
  <c r="AE1161" i="1" a="1"/>
  <c r="AI2542" i="1" a="1"/>
  <c r="AE1262" i="1" a="1"/>
  <c r="D1988" i="7" a="1"/>
  <c r="AD3458" i="1" a="1"/>
  <c r="AD1580" i="1" a="1"/>
  <c r="AH1173" i="1" a="1"/>
  <c r="X372" i="1" a="1"/>
  <c r="AD179" i="1" a="1"/>
  <c r="AD626" i="1" a="1"/>
  <c r="AE1263" i="1" a="1"/>
  <c r="AH1564" i="1" a="1"/>
  <c r="AE2201" i="1" a="1"/>
  <c r="AE1689" i="1" a="1"/>
  <c r="AI1384" i="1" a="1"/>
  <c r="D2824" i="7" a="1"/>
  <c r="X712" i="1" a="1"/>
  <c r="AH405" i="1" a="1"/>
  <c r="AI2407" i="1" a="1"/>
  <c r="AH2855" i="1" a="1"/>
  <c r="AH1505" i="1" a="1"/>
  <c r="AH1857" i="1" a="1"/>
  <c r="X2378" i="1" a="1"/>
  <c r="AD2492" i="1" a="1"/>
  <c r="AE1636" i="1" a="1"/>
  <c r="AI398" i="1" a="1"/>
  <c r="X808" i="1" a="1"/>
  <c r="X2797" i="1" a="1"/>
  <c r="AD2757" i="1" a="1"/>
  <c r="AH1437" i="1" a="1"/>
  <c r="AH386" i="1" a="1"/>
  <c r="X1650" i="1" a="1"/>
  <c r="X339" i="1" a="1"/>
  <c r="AD3180" i="1" a="1"/>
  <c r="AD753" i="1" a="1"/>
  <c r="AH2303" i="1" a="1"/>
  <c r="AI1986" i="1" a="1"/>
  <c r="AE1371" i="1" a="1"/>
  <c r="AD3542" i="1" a="1"/>
  <c r="X3348" i="1" a="1"/>
  <c r="D1549" i="7" a="1"/>
  <c r="AD1212" i="1" a="1"/>
  <c r="AH1664" i="1" a="1"/>
  <c r="AH1489" i="1" a="1"/>
  <c r="AH3272" i="1" a="1"/>
  <c r="AE365" i="1" a="1"/>
  <c r="AH1018" i="1" a="1"/>
  <c r="AI2427" i="1" a="1"/>
  <c r="AI1240" i="1" a="1"/>
  <c r="AI2468" i="1" a="1"/>
  <c r="AE3152" i="1" a="1"/>
  <c r="AE2505" i="1" a="1"/>
  <c r="AD662" i="1" a="1"/>
  <c r="AH3429" i="1" a="1"/>
  <c r="AD2734" i="1" a="1"/>
  <c r="AE1979" i="1" a="1"/>
  <c r="AE3079" i="1" a="1"/>
  <c r="X2750" i="1" a="1"/>
  <c r="AE2109" i="1" a="1"/>
  <c r="AD1840" i="1" a="1"/>
  <c r="AE1711" i="1" a="1"/>
  <c r="D2302" i="7" a="1"/>
  <c r="AE1896" i="1" a="1"/>
  <c r="AI2492" i="1" a="1"/>
  <c r="AI3249" i="1" a="1"/>
  <c r="AH1091" i="1" a="1"/>
  <c r="AH2622" i="1" a="1"/>
  <c r="AH1831" i="1" a="1"/>
  <c r="D2869" i="7" a="1"/>
  <c r="X1641" i="1" a="1"/>
  <c r="AE602" i="1" a="1"/>
  <c r="AD796" i="1" a="1"/>
  <c r="AD3435" i="1" a="1"/>
  <c r="AI3011" i="1" a="1"/>
  <c r="D2714" i="7" a="1"/>
  <c r="AI2513" i="1" a="1"/>
  <c r="AI1190" i="1" a="1"/>
  <c r="AD700" i="1" a="1"/>
  <c r="AH2672" i="1" a="1"/>
  <c r="D2132" i="7" a="1"/>
  <c r="D2620" i="7" a="1"/>
  <c r="AE2658" i="1" a="1"/>
  <c r="AE2183" i="1" a="1"/>
  <c r="AE994" i="1" a="1"/>
  <c r="D1521" i="7" a="1"/>
  <c r="X3110" i="1" a="1"/>
  <c r="AI3350" i="1" a="1"/>
  <c r="X2949" i="1" a="1"/>
  <c r="AD2897" i="1" a="1"/>
  <c r="AH3317" i="1" a="1"/>
  <c r="AE2652" i="1" a="1"/>
  <c r="AD2092" i="1" a="1"/>
  <c r="AH403" i="1" a="1"/>
  <c r="D2740" i="7" a="1"/>
  <c r="AD1711" i="1" a="1"/>
  <c r="D1661" i="7" a="1"/>
  <c r="D2286" i="7" a="1"/>
  <c r="AD2960" i="1" a="1"/>
  <c r="X1642" i="1" a="1"/>
  <c r="D1226" i="7" a="1"/>
  <c r="AI3380" i="1" a="1"/>
  <c r="X1224" i="1" a="1"/>
  <c r="AE3123" i="1" a="1"/>
  <c r="AH2771" i="1" a="1"/>
  <c r="AE2650" i="1" a="1"/>
  <c r="AE676" i="1" a="1"/>
  <c r="AD3512" i="1" a="1"/>
  <c r="D1861" i="7" a="1"/>
  <c r="AI2225" i="1" a="1"/>
  <c r="AD1649" i="1" a="1"/>
  <c r="AD2180" i="1" a="1"/>
  <c r="D1114" i="7" a="1"/>
  <c r="AH1962" i="1" a="1"/>
  <c r="AI521" i="1" a="1"/>
  <c r="AI3496" i="1" a="1"/>
  <c r="AI3434" i="1" a="1"/>
  <c r="AH2056" i="1" a="1"/>
  <c r="AD3525" i="1" a="1"/>
  <c r="AI1204" i="1" a="1"/>
  <c r="AE781" i="1" a="1"/>
  <c r="D2355" i="7" a="1"/>
  <c r="X2784" i="1" a="1"/>
  <c r="AE400" i="1" a="1"/>
  <c r="AE2556" i="1" a="1"/>
  <c r="AH3068" i="1" a="1"/>
  <c r="AE1934" i="1" a="1"/>
  <c r="X2832" i="1" a="1"/>
  <c r="AI2091" i="1" a="1"/>
  <c r="AH755" i="1" a="1"/>
  <c r="X2126" i="1" a="1"/>
  <c r="X2421" i="1" a="1"/>
  <c r="AE1867" i="1" a="1"/>
  <c r="AH751" i="1" a="1"/>
  <c r="AD1817" i="1" a="1"/>
  <c r="AH1838" i="1" a="1"/>
  <c r="D2958" i="7" a="1"/>
  <c r="AI683" i="1" a="1"/>
  <c r="D1767" i="7" a="1"/>
  <c r="AI813" i="1" a="1"/>
  <c r="X3309" i="1" a="1"/>
  <c r="D2291" i="7" a="1"/>
  <c r="AH2572" i="1" a="1"/>
  <c r="X1023" i="1" a="1"/>
  <c r="AE2966" i="1" a="1"/>
  <c r="D1977" i="7" a="1"/>
  <c r="AI924" i="1" a="1"/>
  <c r="AH2369" i="1" a="1"/>
  <c r="AE787" i="1" a="1"/>
  <c r="AI1880" i="1" a="1"/>
  <c r="D2596" i="7" a="1"/>
  <c r="AI588" i="1" a="1"/>
  <c r="AH1670" i="1" a="1"/>
  <c r="AE126" i="1" a="1"/>
  <c r="AE239" i="1" a="1"/>
  <c r="AE2314" i="1" a="1"/>
  <c r="X1372" i="1" a="1"/>
  <c r="AH2488" i="1" a="1"/>
  <c r="AD128" i="1" a="1"/>
  <c r="D1267" i="7" a="1"/>
  <c r="AD2917" i="1" a="1"/>
  <c r="AD133" i="1" a="1"/>
  <c r="D1538" i="7" a="1"/>
  <c r="AE2060" i="1" a="1"/>
  <c r="X313" i="1" a="1"/>
  <c r="AD1392" i="1" a="1"/>
  <c r="AE2865" i="1" a="1"/>
  <c r="AE3070" i="1" a="1"/>
  <c r="AE2544" i="1" a="1"/>
  <c r="AE2444" i="1" a="1"/>
  <c r="AI577" i="1" a="1"/>
  <c r="AD2530" i="1" a="1"/>
  <c r="AI2180" i="1" a="1"/>
  <c r="AD2161" i="1" a="1"/>
  <c r="AE3549" i="1" a="1"/>
  <c r="AI2047" i="1" a="1"/>
  <c r="AE3527" i="1" a="1"/>
  <c r="AE2069" i="1" a="1"/>
  <c r="X2167" i="1" a="1"/>
  <c r="D184" i="7" a="1"/>
  <c r="AH1372" i="1" a="1"/>
  <c r="AI1964" i="1" a="1"/>
  <c r="AH203" i="1" a="1"/>
  <c r="AH1036" i="1" a="1"/>
  <c r="D2701" i="7" a="1"/>
  <c r="D1556" i="7" a="1"/>
  <c r="AH2556" i="1" a="1"/>
  <c r="D929" i="7" a="1"/>
  <c r="X3425" i="1" a="1"/>
  <c r="AI444" i="1" a="1"/>
  <c r="AD213" i="1" a="1"/>
  <c r="AE2737" i="1" a="1"/>
  <c r="AI1512" i="1" a="1"/>
  <c r="X1560" i="1" a="1"/>
  <c r="X3464" i="1" a="1"/>
  <c r="D331" i="7" a="1"/>
  <c r="AE1387" i="1" a="1"/>
  <c r="AI2127" i="1" a="1"/>
  <c r="X2996" i="1" a="1"/>
  <c r="AI1422" i="1" a="1"/>
  <c r="AI2313" i="1" a="1"/>
  <c r="AI2323" i="1" a="1"/>
  <c r="X2090" i="1" a="1"/>
  <c r="AI1206" i="1" a="1"/>
  <c r="AE898" i="1" a="1"/>
  <c r="X2648" i="1" a="1"/>
  <c r="AI807" i="1" a="1"/>
  <c r="X3460" i="1" a="1"/>
  <c r="AD3367" i="1" a="1"/>
  <c r="D2275" i="7" a="1"/>
  <c r="D2265" i="7" a="1"/>
  <c r="AE2308" i="1" a="1"/>
  <c r="X1773" i="1" a="1"/>
  <c r="AI2923" i="1" a="1"/>
  <c r="AH245" i="1" a="1"/>
  <c r="D964" i="7" a="1"/>
  <c r="X508" i="1" a="1"/>
  <c r="X1241" i="1" a="1"/>
  <c r="X3462" i="1" a="1"/>
  <c r="AE494" i="1" a="1"/>
  <c r="AH3324" i="1" a="1"/>
  <c r="AI275" i="1" a="1"/>
  <c r="D865" i="7" a="1"/>
  <c r="X2692" i="1" a="1"/>
  <c r="X1143" i="1" a="1"/>
  <c r="AE1213" i="1" a="1"/>
  <c r="AI566" i="1" a="1"/>
  <c r="AE1036" i="1" a="1"/>
  <c r="AD848" i="1" a="1"/>
  <c r="D1678" i="7" a="1"/>
  <c r="AH3479" i="1" a="1"/>
  <c r="AI3191" i="1" a="1"/>
  <c r="AI1988" i="1" a="1"/>
  <c r="AE1315" i="1" a="1"/>
  <c r="AD2927" i="1" a="1"/>
  <c r="AD1123" i="1" a="1"/>
  <c r="X1577" i="1" a="1"/>
  <c r="AD3565" i="1" a="1"/>
  <c r="AI2786" i="1" a="1"/>
  <c r="AI476" i="1" a="1"/>
  <c r="AH232" i="1" a="1"/>
  <c r="AH2462" i="1" a="1"/>
  <c r="D752" i="7" a="1"/>
  <c r="X836" i="1" a="1"/>
  <c r="X2001" i="1" a="1"/>
  <c r="X1497" i="1" a="1"/>
  <c r="D2766" i="7" a="1"/>
  <c r="AH3035" i="1" a="1"/>
  <c r="X634" i="1" a="1"/>
  <c r="AH2160" i="1" a="1"/>
  <c r="AI2106" i="1" a="1"/>
  <c r="X923" i="1" a="1"/>
  <c r="AI174" i="1" a="1"/>
  <c r="AE1747" i="1" a="1"/>
  <c r="AI1400" i="1" a="1"/>
  <c r="D268" i="7" a="1"/>
  <c r="AH3214" i="1" a="1"/>
  <c r="D392" i="7" a="1"/>
  <c r="X924" i="1" a="1"/>
  <c r="X3111" i="1" a="1"/>
  <c r="AD2078" i="1" a="1"/>
  <c r="AD3119" i="1" a="1"/>
  <c r="X1515" i="1" a="1"/>
  <c r="AH1632" i="1" a="1"/>
  <c r="AE2426" i="1" a="1"/>
  <c r="X742" i="1" a="1"/>
  <c r="X1055" i="1" a="1"/>
  <c r="AI2982" i="1" a="1"/>
  <c r="AD3324" i="1" a="1"/>
  <c r="D2407" i="7" a="1"/>
  <c r="X1454" i="1" a="1"/>
  <c r="AH3088" i="1" a="1"/>
  <c r="AH2139" i="1" a="1"/>
  <c r="AD1131" i="1" a="1"/>
  <c r="AE3357" i="1" a="1"/>
  <c r="AD381" i="1" a="1"/>
  <c r="AH1917" i="1" a="1"/>
  <c r="X2249" i="1" a="1"/>
  <c r="D713" i="7" a="1"/>
  <c r="X2667" i="1" a="1"/>
  <c r="AH2532" i="1" a="1"/>
  <c r="AH2333" i="1" a="1"/>
  <c r="AE733" i="1" a="1"/>
  <c r="AH1524" i="1" a="1"/>
  <c r="D1992" i="7" a="1"/>
  <c r="AI1246" i="1" a="1"/>
  <c r="D1716" i="7" a="1"/>
  <c r="AE509" i="1" a="1"/>
  <c r="AD2030" i="1" a="1"/>
  <c r="AD2982" i="1" a="1"/>
  <c r="AH1313" i="1" a="1"/>
  <c r="AD1035" i="1" a="1"/>
  <c r="X144" i="1" a="1"/>
  <c r="AD2572" i="1" a="1"/>
  <c r="AH3322" i="1" a="1"/>
  <c r="AD272" i="1" a="1"/>
  <c r="D2809" i="7" a="1"/>
  <c r="AE2604" i="1" a="1"/>
  <c r="D1305" i="7" a="1"/>
  <c r="AE1581" i="1" a="1"/>
  <c r="D1230" i="7" a="1"/>
  <c r="X1927" i="1" a="1"/>
  <c r="X1444" i="1" a="1"/>
  <c r="AE3028" i="1" a="1"/>
  <c r="AE3024" i="1" a="1"/>
  <c r="AE2657" i="1" a="1"/>
  <c r="X3544" i="1" a="1"/>
  <c r="AE1547" i="1" a="1"/>
  <c r="AH2800" i="1" a="1"/>
  <c r="AE2909" i="1" a="1"/>
  <c r="AH1238" i="1" a="1"/>
  <c r="AI411" i="1" a="1"/>
  <c r="AD3457" i="1" a="1"/>
  <c r="D1529" i="7" a="1"/>
  <c r="AD3242" i="1" a="1"/>
  <c r="AD2926" i="1" a="1"/>
  <c r="AI1171" i="1" a="1"/>
  <c r="AD806" i="1" a="1"/>
  <c r="AH1888" i="1" a="1"/>
  <c r="D52" i="7" a="1"/>
  <c r="AI1782" i="1" a="1"/>
  <c r="AD2779" i="1" a="1"/>
  <c r="D108" i="7" a="1"/>
  <c r="D2328" i="7" a="1"/>
  <c r="X210" i="1" a="1"/>
  <c r="AD782" i="1" a="1"/>
  <c r="AH3023" i="1" a="1"/>
  <c r="D2504" i="7" a="1"/>
  <c r="AE1298" i="1" a="1"/>
  <c r="X1561" i="1" a="1"/>
  <c r="AD797" i="1" a="1"/>
  <c r="AI1231" i="1" a="1"/>
  <c r="AE207" i="1" a="1"/>
  <c r="D2570" i="7" a="1"/>
  <c r="D1495" i="7" a="1"/>
  <c r="AH1287" i="1" a="1"/>
  <c r="AE1053" i="1" a="1"/>
  <c r="D2778" i="7" a="1"/>
  <c r="X2843" i="1" a="1"/>
  <c r="D251" i="7" a="1"/>
  <c r="AH2778" i="1" a="1"/>
  <c r="AD2908" i="1" a="1"/>
  <c r="D2733" i="7" a="1"/>
  <c r="AE2360" i="1" a="1"/>
  <c r="AI3310" i="1" a="1"/>
  <c r="AD2430" i="1" a="1"/>
  <c r="AH270" i="1" a="1"/>
  <c r="AD2579" i="1" a="1"/>
  <c r="AE1518" i="1" a="1"/>
  <c r="AD2487" i="1" a="1"/>
  <c r="AI3102" i="1" a="1"/>
  <c r="AH337" i="1" a="1"/>
  <c r="AE570" i="1" a="1"/>
  <c r="D809" i="7" a="1"/>
  <c r="AI2864" i="1" a="1"/>
  <c r="AI1311" i="1" a="1"/>
  <c r="AD3398" i="1" a="1"/>
  <c r="X2264" i="1" a="1"/>
  <c r="AE1773" i="1" a="1"/>
  <c r="AI1304" i="1" a="1"/>
  <c r="D874" i="7" a="1"/>
  <c r="AI2615" i="1" a="1"/>
  <c r="AD937" i="1" a="1"/>
  <c r="AD1845" i="1" a="1"/>
  <c r="X852" i="1" a="1"/>
  <c r="D1780" i="7" a="1"/>
  <c r="D1491" i="7" a="1"/>
  <c r="AH3409" i="1" a="1"/>
  <c r="X3076" i="1" a="1"/>
  <c r="AH339" i="1" a="1"/>
  <c r="D2523" i="7" a="1"/>
  <c r="AI2358" i="1" a="1"/>
  <c r="AI1980" i="1" a="1"/>
  <c r="AD2792" i="1" a="1"/>
  <c r="AE2964" i="1" a="1"/>
  <c r="AH1864" i="1" a="1"/>
  <c r="AD3567" i="1" a="1"/>
  <c r="D258" i="7" a="1"/>
  <c r="D525" i="7" a="1"/>
  <c r="D993" i="7" a="1"/>
  <c r="AI305" i="1" a="1"/>
  <c r="AI2997" i="1" a="1"/>
  <c r="AE1573" i="1" a="1"/>
  <c r="AE540" i="1" a="1"/>
  <c r="AI3166" i="1" a="1"/>
  <c r="AD1552" i="1" a="1"/>
  <c r="AE3320" i="1" a="1"/>
  <c r="AI2365" i="1" a="1"/>
  <c r="D1301" i="7" a="1"/>
  <c r="AH3541" i="1" a="1"/>
  <c r="AD469" i="1" a="1"/>
  <c r="AH308" i="1" a="1"/>
  <c r="AD3145" i="1" a="1"/>
  <c r="AH1685" i="1" a="1"/>
  <c r="AD2301" i="1" a="1"/>
  <c r="X1518" i="1" a="1"/>
  <c r="AI2350" i="1" a="1"/>
  <c r="AE300" i="1" a="1"/>
  <c r="AD2011" i="1" a="1"/>
  <c r="AD553" i="1" a="1"/>
  <c r="AD1419" i="1" a="1"/>
  <c r="AI2201" i="1" a="1"/>
  <c r="D56" i="7" a="1"/>
  <c r="AD659" i="1" a="1"/>
  <c r="AE1938" i="1" a="1"/>
  <c r="AE3345" i="1" a="1"/>
  <c r="AI754" i="1" a="1"/>
  <c r="AI346" i="1" a="1"/>
  <c r="AH1835" i="1" a="1"/>
  <c r="X960" i="1" a="1"/>
  <c r="D478" i="7" a="1"/>
  <c r="AD3564" i="1" a="1"/>
  <c r="AD1099" i="1" a="1"/>
  <c r="AD3423" i="1" a="1"/>
  <c r="D769" i="7" a="1"/>
  <c r="AE1070" i="1" a="1"/>
  <c r="AH3253" i="1" a="1"/>
  <c r="AE3488" i="1" a="1"/>
  <c r="AI2901" i="1" a="1"/>
  <c r="AI299" i="1" a="1"/>
  <c r="AE341" i="1" a="1"/>
  <c r="AI844" i="1" a="1"/>
  <c r="AE305" i="1" a="1"/>
  <c r="X1357" i="1" a="1"/>
  <c r="D1842" i="7" a="1"/>
  <c r="AH672" i="1" a="1"/>
  <c r="AE1353" i="1" a="1"/>
  <c r="X2101" i="1" a="1"/>
  <c r="X3270" i="1" a="1"/>
  <c r="D705" i="7" a="1"/>
  <c r="AE3164" i="1" a="1"/>
  <c r="D1814" i="7" a="1"/>
  <c r="AI277" i="1" a="1"/>
  <c r="AD3019" i="1" a="1"/>
  <c r="AH1916" i="1" a="1"/>
  <c r="AH143" i="1" a="1"/>
  <c r="X866" i="1" a="1"/>
  <c r="AI1565" i="1" a="1"/>
  <c r="AI935" i="1" a="1"/>
  <c r="D2172" i="7" a="1"/>
  <c r="X2696" i="1" a="1"/>
  <c r="AD1015" i="1" a="1"/>
  <c r="D1055" i="7" a="1"/>
  <c r="D1353" i="7" a="1"/>
  <c r="AI2081" i="1" a="1"/>
  <c r="AI3014" i="1" a="1"/>
  <c r="AI2490" i="1" a="1"/>
  <c r="AD357" i="1" a="1"/>
  <c r="AE1131" i="1" a="1"/>
  <c r="AE1265" i="1" a="1"/>
  <c r="D1036" i="7" a="1"/>
  <c r="AH802" i="1" a="1"/>
  <c r="AH2923" i="1" a="1"/>
  <c r="AI1649" i="1" a="1"/>
  <c r="AI3558" i="1" a="1"/>
  <c r="AI2191" i="1" a="1"/>
  <c r="D262" i="7" a="1"/>
  <c r="X370" i="1" a="1"/>
  <c r="AH1845" i="1" a="1"/>
  <c r="D2875" i="7" a="1"/>
  <c r="D587" i="7" a="1"/>
  <c r="AE875" i="1" a="1"/>
  <c r="AD2370" i="1" a="1"/>
  <c r="AD3256" i="1" a="1"/>
  <c r="D448" i="7" a="1"/>
  <c r="AI1895" i="1" a="1"/>
  <c r="AI1972" i="1" a="1"/>
  <c r="AI2948" i="1" a="1"/>
  <c r="AE3054" i="1" a="1"/>
  <c r="AD1176" i="1" a="1"/>
  <c r="AE2036" i="1" a="1"/>
  <c r="AH3527" i="1" a="1"/>
  <c r="AD1205" i="1" a="1"/>
  <c r="AD210" i="1" a="1"/>
  <c r="AE1270" i="1" a="1"/>
  <c r="AI2634" i="1" a="1"/>
  <c r="AE3136" i="1" a="1"/>
  <c r="X945" i="1" a="1"/>
  <c r="AH2172" i="1" a="1"/>
  <c r="AD1735" i="1" a="1"/>
  <c r="AI757" i="1" a="1"/>
  <c r="AD2456" i="1" a="1"/>
  <c r="AE673" i="1" a="1"/>
  <c r="X1251" i="1" a="1"/>
  <c r="X2408" i="1" a="1"/>
  <c r="AE3031" i="1" a="1"/>
  <c r="AI1349" i="1" a="1"/>
  <c r="AI1693" i="1" a="1"/>
  <c r="AD1455" i="1" a="1"/>
  <c r="AI2801" i="1" a="1"/>
  <c r="AD3560" i="1" a="1"/>
  <c r="D2580" i="7" a="1"/>
  <c r="AD903" i="1" a="1"/>
  <c r="X1322" i="1" a="1"/>
  <c r="AE316" i="1" a="1"/>
  <c r="AE2061" i="1" a="1"/>
  <c r="AI3504" i="1" a="1"/>
  <c r="AH981" i="1" a="1"/>
  <c r="AI1355" i="1" a="1"/>
  <c r="AE1377" i="1" a="1"/>
  <c r="AE1894" i="1" a="1"/>
  <c r="X1131" i="1" a="1"/>
  <c r="D219" i="7" a="1"/>
  <c r="AI2917" i="1" a="1"/>
  <c r="AH2211" i="1" a="1"/>
  <c r="AI2062" i="1" a="1"/>
  <c r="AH2748" i="1" a="1"/>
  <c r="AE3241" i="1" a="1"/>
  <c r="AD2672" i="1" a="1"/>
  <c r="AE1299" i="1" a="1"/>
  <c r="AD1670" i="1" a="1"/>
  <c r="AH517" i="1" a="1"/>
  <c r="AE350" i="1" a="1"/>
  <c r="AI3321" i="1" a="1"/>
  <c r="X337" i="1" a="1"/>
  <c r="AH3234" i="1" a="1"/>
  <c r="AI441" i="1" a="1"/>
  <c r="D2200" i="7" a="1"/>
  <c r="AI2878" i="1" a="1"/>
  <c r="AH131" i="1" a="1"/>
  <c r="X2873" i="1" a="1"/>
  <c r="X3177" i="1" a="1"/>
  <c r="X1739" i="1" a="1"/>
  <c r="X1097" i="1" a="1"/>
  <c r="AI1637" i="1" a="1"/>
  <c r="X3479" i="1" a="1"/>
  <c r="D2840" i="7" a="1"/>
  <c r="AE761" i="1" a="1"/>
  <c r="AI493" i="1" a="1"/>
  <c r="AH2023" i="1" a="1"/>
  <c r="AI2481" i="1" a="1"/>
  <c r="D2990" i="7" a="1"/>
  <c r="AH3503" i="1" a="1"/>
  <c r="D1026" i="7" a="1"/>
  <c r="AH3518" i="1" a="1"/>
  <c r="AD242" i="1" a="1"/>
  <c r="X1596" i="1" a="1"/>
  <c r="AH3115" i="1" a="1"/>
  <c r="AI587" i="1" a="1"/>
  <c r="AE3466" i="1" a="1"/>
  <c r="D2380" i="7" a="1"/>
  <c r="D2711" i="7" a="1"/>
  <c r="AE526" i="1" a="1"/>
  <c r="AD1161" i="1" a="1"/>
  <c r="AD1922" i="1" a="1"/>
  <c r="AD3326" i="1" a="1"/>
  <c r="X3145" i="1" a="1"/>
  <c r="X2669" i="1" a="1"/>
  <c r="D274" i="7" a="1"/>
  <c r="AD808" i="1" a="1"/>
  <c r="D1655" i="7" a="1"/>
  <c r="AE727" i="1" a="1"/>
  <c r="AI2433" i="1" a="1"/>
  <c r="AH3535" i="1" a="1"/>
  <c r="X2774" i="1" a="1"/>
  <c r="AD3472" i="1" a="1"/>
  <c r="AD2075" i="1" a="1"/>
  <c r="AE2082" i="1" a="1"/>
  <c r="AE1927" i="1" a="1"/>
  <c r="AH3001" i="1" a="1"/>
  <c r="AD1218" i="1" a="1"/>
  <c r="AD2559" i="1" a="1"/>
  <c r="AH144" i="1" a="1"/>
  <c r="AD1489" i="1" a="1"/>
  <c r="AD2143" i="1" a="1"/>
  <c r="AE2584" i="1" a="1"/>
  <c r="AE3032" i="1" a="1"/>
  <c r="X1319" i="1" a="1"/>
  <c r="AH231" i="1" a="1"/>
  <c r="AD2166" i="1" a="1"/>
  <c r="AD155" i="1" a="1"/>
  <c r="AD143" i="1" a="1"/>
  <c r="AE2825" i="1" a="1"/>
  <c r="X1445" i="1" a="1"/>
  <c r="AH1338" i="1" a="1"/>
  <c r="AH2250" i="1" a="1"/>
  <c r="AD2856" i="1" a="1"/>
  <c r="AI2488" i="1" a="1"/>
  <c r="D781" i="7" a="1"/>
  <c r="X2542" i="1" a="1"/>
  <c r="X1238" i="1" a="1"/>
  <c r="AE275" i="1" a="1"/>
  <c r="AD199" i="1" a="1"/>
  <c r="AH2925" i="1" a="1"/>
  <c r="AE3245" i="1" a="1"/>
  <c r="X249" i="1" a="1"/>
  <c r="AH1099" i="1" a="1"/>
  <c r="AI452" i="1" a="1"/>
  <c r="D656" i="7" a="1"/>
  <c r="AE322" i="1" a="1"/>
  <c r="X3249" i="1" a="1"/>
  <c r="AE337" i="1" a="1"/>
  <c r="AH348" i="1" a="1"/>
  <c r="AE367" i="1" a="1"/>
  <c r="AE796" i="1" a="1"/>
  <c r="AE924" i="1" a="1"/>
  <c r="AD1133" i="1" a="1"/>
  <c r="AI1527" i="1" a="1"/>
  <c r="D1388" i="7" a="1"/>
  <c r="AE1613" i="1" a="1"/>
  <c r="AE398" i="1" a="1"/>
  <c r="AH2791" i="1" a="1"/>
  <c r="AD2346" i="1" a="1"/>
  <c r="AH2048" i="1" a="1"/>
  <c r="X3172" i="1" a="1"/>
  <c r="AD1245" i="1" a="1"/>
  <c r="AH2386" i="1" a="1"/>
  <c r="D2376" i="7" a="1"/>
  <c r="AI3459" i="1" a="1"/>
  <c r="AD2551" i="1" a="1"/>
  <c r="AD2218" i="1" a="1"/>
  <c r="D779" i="7" a="1"/>
  <c r="AI2734" i="1" a="1"/>
  <c r="AD2133" i="1" a="1"/>
  <c r="AI797" i="1" a="1"/>
  <c r="AH1442" i="1" a="1"/>
  <c r="X1099" i="1" a="1"/>
  <c r="D889" i="7" a="1"/>
  <c r="AD3353" i="1" a="1"/>
  <c r="AI3482" i="1" a="1"/>
  <c r="X464" i="1" a="1"/>
  <c r="AD1282" i="1" a="1"/>
  <c r="X1413" i="1" a="1"/>
  <c r="X3402" i="1" a="1"/>
  <c r="AE3138" i="1" a="1"/>
  <c r="AI749" i="1" a="1"/>
  <c r="X1556" i="1" a="1"/>
  <c r="AI1217" i="1" a="1"/>
  <c r="AI688" i="1" a="1"/>
  <c r="AI1853" i="1" a="1"/>
  <c r="AE3364" i="1" a="1"/>
  <c r="AD132" i="1" a="1"/>
  <c r="AH2943" i="1" a="1"/>
  <c r="AD3216" i="1" a="1"/>
  <c r="X1548" i="1" a="1"/>
  <c r="AI2454" i="1" a="1"/>
  <c r="AE1006" i="1" a="1"/>
  <c r="AD794" i="1" a="1"/>
  <c r="X147" i="1" a="1"/>
  <c r="AE1345" i="1" a="1"/>
  <c r="AD1021" i="1" a="1"/>
  <c r="X3335" i="1" a="1"/>
  <c r="D1500" i="7" a="1"/>
  <c r="AE1875" i="1" a="1"/>
  <c r="AE2441" i="1" a="1"/>
  <c r="AI1022" i="1" a="1"/>
  <c r="AH2853" i="1" a="1"/>
  <c r="AI1647" i="1" a="1"/>
  <c r="AD2599" i="1" a="1"/>
  <c r="AI2546" i="1" a="1"/>
  <c r="AE1722" i="1" a="1"/>
  <c r="X1457" i="1" a="1"/>
  <c r="D1414" i="7" a="1"/>
  <c r="AH1502" i="1" a="1"/>
  <c r="AH960" i="1" a="1"/>
  <c r="D1399" i="7" a="1"/>
  <c r="D2773" i="7" a="1"/>
  <c r="D2013" i="7" a="1"/>
  <c r="AE2559" i="1" a="1"/>
  <c r="AE2699" i="1" a="1"/>
  <c r="D49" i="7" a="1"/>
  <c r="AI3033" i="1" a="1"/>
  <c r="AI3207" i="1" a="1"/>
  <c r="X2978" i="1" a="1"/>
  <c r="D2866" i="7" a="1"/>
  <c r="X610" i="1" a="1"/>
  <c r="AE2520" i="1" a="1"/>
  <c r="AD2744" i="1" a="1"/>
  <c r="AD2363" i="1" a="1"/>
  <c r="D1102" i="7" a="1"/>
  <c r="AH2502" i="1" a="1"/>
  <c r="D2074" i="7" a="1"/>
  <c r="AD1920" i="1" a="1"/>
  <c r="AI716" i="1" a="1"/>
  <c r="AE2993" i="1" a="1"/>
  <c r="D214" i="7" a="1"/>
  <c r="AD2067" i="1" a="1"/>
  <c r="AE1712" i="1" a="1"/>
  <c r="X308" i="1" a="1"/>
  <c r="AE1515" i="1" a="1"/>
  <c r="AH3101" i="1" a="1"/>
  <c r="D948" i="7" a="1"/>
  <c r="AH902" i="1" a="1"/>
  <c r="D1227" i="7" a="1"/>
  <c r="AE179" i="1" a="1"/>
  <c r="X1862" i="1" a="1"/>
  <c r="AH304" i="1" a="1"/>
  <c r="AI1868" i="1" a="1"/>
  <c r="AD458" i="1" a="1"/>
  <c r="AE1548" i="1" a="1"/>
  <c r="AH2149" i="1" a="1"/>
  <c r="X1159" i="1" a="1"/>
  <c r="AE1600" i="1" a="1"/>
  <c r="AH1941" i="1" a="1"/>
  <c r="D283" i="7" a="1"/>
  <c r="AD1228" i="1" a="1"/>
  <c r="AI992" i="1" a="1"/>
  <c r="X475" i="1" a="1"/>
  <c r="AD3350" i="1" a="1"/>
  <c r="AH3197" i="1" a="1"/>
  <c r="AD1685" i="1" a="1"/>
  <c r="AH358" i="1" a="1"/>
  <c r="AE2447" i="1" a="1"/>
  <c r="X3271" i="1" a="1"/>
  <c r="AD3128" i="1" a="1"/>
  <c r="AH2630" i="1" a="1"/>
  <c r="X2058" i="1" a="1"/>
  <c r="X3188" i="1" a="1"/>
  <c r="AI2668" i="1" a="1"/>
  <c r="AE3487" i="1" a="1"/>
  <c r="AE640" i="1" a="1"/>
  <c r="X476" i="1" a="1"/>
  <c r="AE1862" i="1" a="1"/>
  <c r="AD3415" i="1" a="1"/>
  <c r="AH2566" i="1" a="1"/>
  <c r="AH2441" i="1" a="1"/>
  <c r="X1800" i="1" a="1"/>
  <c r="AI351" i="1" a="1"/>
  <c r="X420" i="1" a="1"/>
  <c r="AD1314" i="1" a="1"/>
  <c r="X3296" i="1" a="1"/>
  <c r="AE1786" i="1" a="1"/>
  <c r="D2834" i="7" a="1"/>
  <c r="AE3318" i="1" a="1"/>
  <c r="X784" i="1" a="1"/>
  <c r="AD1032" i="1" a="1"/>
  <c r="AE1850" i="1" a="1"/>
  <c r="AH2814" i="1" a="1"/>
  <c r="AE1170" i="1" a="1"/>
  <c r="AH2926" i="1" a="1"/>
  <c r="AH1689" i="1" a="1"/>
  <c r="AD181" i="1" a="1"/>
  <c r="AI376" i="1" a="1"/>
  <c r="D235" i="7" a="1"/>
  <c r="X3030" i="1" a="1"/>
  <c r="AE2373" i="1" a="1"/>
  <c r="AD749" i="1" a="1"/>
  <c r="AI3320" i="1" a="1"/>
  <c r="AE1183" i="1" a="1"/>
  <c r="AE1035" i="1" a="1"/>
  <c r="AH3292" i="1" a="1"/>
  <c r="X1944" i="1" a="1"/>
  <c r="D2597" i="7" a="1"/>
  <c r="AH3509" i="1" a="1"/>
  <c r="AH1578" i="1" a="1"/>
  <c r="AD1969" i="1" a="1"/>
  <c r="AI625" i="1" a="1"/>
  <c r="D1472" i="7" a="1"/>
  <c r="AE2394" i="1" a="1"/>
  <c r="AH1528" i="1" a="1"/>
  <c r="AI232" i="1" a="1"/>
  <c r="AI2621" i="1" a="1"/>
  <c r="AI2819" i="1" a="1"/>
  <c r="AH682" i="1" a="1"/>
  <c r="AD3273" i="1" a="1"/>
  <c r="AI1327" i="1" a="1"/>
  <c r="D2801" i="7" a="1"/>
  <c r="AE2298" i="1" a="1"/>
  <c r="AE2013" i="1" a="1"/>
  <c r="AE649" i="1" a="1"/>
  <c r="AD1103" i="1" a="1"/>
  <c r="AD145" i="1" a="1"/>
  <c r="AH2575" i="1" a="1"/>
  <c r="X1013" i="1" a="1"/>
  <c r="X625" i="1" a="1"/>
  <c r="X715" i="1" a="1"/>
  <c r="AE3112" i="1" a="1"/>
  <c r="AH822" i="1" a="1"/>
  <c r="AI1332" i="1" a="1"/>
  <c r="AD3573" i="1" a="1"/>
  <c r="AH1576" i="1" a="1"/>
  <c r="D2249" i="7" a="1"/>
  <c r="AI1312" i="1" a="1"/>
  <c r="D2237" i="7" a="1"/>
  <c r="AI2278" i="1" a="1"/>
  <c r="AD2958" i="1" a="1"/>
  <c r="X3567" i="1" a="1"/>
  <c r="D297" i="7" a="1"/>
  <c r="X3338" i="1" a="1"/>
  <c r="AH2263" i="1" a="1"/>
  <c r="X1050" i="1" a="1"/>
  <c r="X2858" i="1" a="1"/>
  <c r="AI3479" i="1" a="1"/>
  <c r="AE3473" i="1" a="1"/>
  <c r="X1156" i="1" a="1"/>
  <c r="AH2944" i="1" a="1"/>
  <c r="AE394" i="1" a="1"/>
  <c r="AI1891" i="1" a="1"/>
  <c r="D2677" i="7" a="1"/>
  <c r="D677" i="7" a="1"/>
  <c r="X3371" i="1" a="1"/>
  <c r="AH338" i="1" a="1"/>
  <c r="AD252" i="1" a="1"/>
  <c r="AD1899" i="1" a="1"/>
  <c r="AD201" i="1" a="1"/>
  <c r="AD1399" i="1" a="1"/>
  <c r="AD3558" i="1" a="1"/>
  <c r="AE1536" i="1" a="1"/>
  <c r="X3179" i="1" a="1"/>
  <c r="AD1370" i="1" a="1"/>
  <c r="AI2137" i="1" a="1"/>
  <c r="AH2105" i="1" a="1"/>
  <c r="D1620" i="7" a="1"/>
  <c r="AI1376" i="1" a="1"/>
  <c r="D349" i="7" a="1"/>
  <c r="AH3015" i="1" a="1"/>
  <c r="D215" i="7" a="1"/>
  <c r="AH2639" i="1" a="1"/>
  <c r="AI1281" i="1" a="1"/>
  <c r="X1894" i="1" a="1"/>
  <c r="X2540" i="1" a="1"/>
  <c r="AI2022" i="1" a="1"/>
  <c r="AE1925" i="1" a="1"/>
  <c r="AD2628" i="1" a="1"/>
  <c r="AE2161" i="1" a="1"/>
  <c r="X2168" i="1" a="1"/>
  <c r="AI1501" i="1" a="1"/>
  <c r="D2057" i="7" a="1"/>
  <c r="AH1000" i="1" a="1"/>
  <c r="AI952" i="1" a="1"/>
  <c r="AH1480" i="1" a="1"/>
  <c r="AE430" i="1" a="1"/>
  <c r="AE1311" i="1" a="1"/>
  <c r="AE2163" i="1" a="1"/>
  <c r="AE1462" i="1" a="1"/>
  <c r="AD3173" i="1" a="1"/>
  <c r="D1621" i="7" a="1"/>
  <c r="X1935" i="1" a="1"/>
  <c r="AI529" i="1" a="1"/>
  <c r="AI2125" i="1" a="1"/>
  <c r="AH1534" i="1" a="1"/>
  <c r="AD3440" i="1" a="1"/>
  <c r="X1422" i="1" a="1"/>
  <c r="AI3403" i="1" a="1"/>
  <c r="AE403" i="1" a="1"/>
  <c r="X1781" i="1" a="1"/>
  <c r="D1464" i="7" a="1"/>
  <c r="AH2161" i="1" a="1"/>
  <c r="AH1633" i="1" a="1"/>
  <c r="AE608" i="1" a="1"/>
  <c r="AI3260" i="1" a="1"/>
  <c r="AD1759" i="1" a="1"/>
  <c r="X2971" i="1" a="1"/>
  <c r="AE1883" i="1" a="1"/>
  <c r="D682" i="7" a="1"/>
  <c r="AE1848" i="1" a="1"/>
  <c r="AD3296" i="1" a="1"/>
  <c r="AE846" i="1" a="1"/>
  <c r="AD2752" i="1" a="1"/>
  <c r="AE632" i="1" a="1"/>
  <c r="AE887" i="1" a="1"/>
  <c r="AI315" i="1" a="1"/>
  <c r="AE1413" i="1" a="1"/>
  <c r="D859" i="7" a="1"/>
  <c r="AE701" i="1" a="1"/>
  <c r="X366" i="1" a="1"/>
  <c r="D933" i="7" a="1"/>
  <c r="AD1696" i="1" a="1"/>
  <c r="D908" i="7" a="1"/>
  <c r="AD2735" i="1" a="1"/>
  <c r="AD2178" i="1" a="1"/>
  <c r="AH418" i="1" a="1"/>
  <c r="X904" i="1" a="1"/>
  <c r="AH2885" i="1" a="1"/>
  <c r="D280" i="7" a="1"/>
  <c r="AD996" i="1" a="1"/>
  <c r="AH1162" i="1" a="1"/>
  <c r="AD2307" i="1" a="1"/>
  <c r="AH1462" i="1" a="1"/>
  <c r="AE2469" i="1" a="1"/>
  <c r="AI776" i="1" a="1"/>
  <c r="X2834" i="1" a="1"/>
  <c r="AD755" i="1" a="1"/>
  <c r="X502" i="1" a="1"/>
  <c r="AE782" i="1" a="1"/>
  <c r="AD2909" i="1" a="1"/>
  <c r="AE644" i="1" a="1"/>
  <c r="X1218" i="1" a="1"/>
  <c r="AI1490" i="1" a="1"/>
  <c r="D1612" i="7" a="1"/>
  <c r="D1729" i="7" a="1"/>
  <c r="AE3083" i="1" a="1"/>
  <c r="X3406" i="1" a="1"/>
  <c r="X277" i="1" a="1"/>
  <c r="AI936" i="1" a="1"/>
  <c r="X2557" i="1" a="1"/>
  <c r="AE454" i="1" a="1"/>
  <c r="AI3180" i="1" a="1"/>
  <c r="AD1770" i="1" a="1"/>
  <c r="AD1414" i="1" a="1"/>
  <c r="AD2526" i="1" a="1"/>
  <c r="AI3167" i="1" a="1"/>
  <c r="X226" i="1" a="1"/>
  <c r="D2745" i="7" a="1"/>
  <c r="D1011" i="7" a="1"/>
  <c r="D1656" i="7" a="1"/>
  <c r="X565" i="1" a="1"/>
  <c r="X2944" i="1" a="1"/>
  <c r="AE2547" i="1" a="1"/>
  <c r="D1933" i="7" a="1"/>
  <c r="AI3059" i="1" a="1"/>
  <c r="AD2535" i="1" a="1"/>
  <c r="D2557" i="7" a="1"/>
  <c r="AE852" i="1" a="1"/>
  <c r="AE569" i="1" a="1"/>
  <c r="D138" i="7" a="1"/>
  <c r="AI2653" i="1" a="1"/>
  <c r="AE2114" i="1" a="1"/>
  <c r="AI2271" i="1" a="1"/>
  <c r="AH2346" i="1" a="1"/>
  <c r="AD1264" i="1" a="1"/>
  <c r="D128" i="7" a="1"/>
  <c r="AD2009" i="1" a="1"/>
  <c r="X1001" i="1" a="1"/>
  <c r="AD781" i="1" a="1"/>
  <c r="AE1552" i="1" a="1"/>
  <c r="AD632" i="1" a="1"/>
  <c r="AE1906" i="1" a="1"/>
  <c r="AI449" i="1" a="1"/>
  <c r="AD519" i="1" a="1"/>
  <c r="AE1764" i="1" a="1"/>
  <c r="AD1725" i="1" a="1"/>
  <c r="AE598" i="1" a="1"/>
  <c r="AE3019" i="1" a="1"/>
  <c r="AH1341" i="1" a="1"/>
  <c r="X2802" i="1" a="1"/>
  <c r="AI3523" i="1" a="1"/>
  <c r="AH2582" i="1" a="1"/>
  <c r="AH502" i="1" a="1"/>
  <c r="X578" i="1" a="1"/>
  <c r="AD701" i="1" a="1"/>
  <c r="D302" i="7" a="1"/>
  <c r="X1191" i="1" a="1"/>
  <c r="D250" i="7" a="1"/>
  <c r="AE1054" i="1" a="1"/>
  <c r="D1449" i="7" a="1"/>
  <c r="AI2568" i="1" a="1"/>
  <c r="X2423" i="1" a="1"/>
  <c r="AE1082" i="1" a="1"/>
  <c r="AE1503" i="1" a="1"/>
  <c r="AD3254" i="1" a="1"/>
  <c r="AE626" i="1" a="1"/>
  <c r="X132" i="1" a="1"/>
  <c r="AD2981" i="1" a="1"/>
  <c r="AH1841" i="1" a="1"/>
  <c r="AI1047" i="1" a="1"/>
  <c r="AH1050" i="1" a="1"/>
  <c r="AI3506" i="1" a="1"/>
  <c r="AH1896" i="1" a="1"/>
  <c r="AE3107" i="1" a="1"/>
  <c r="AI2333" i="1" a="1"/>
  <c r="X2178" i="1" a="1"/>
  <c r="AI3513" i="1" a="1"/>
  <c r="AE136" i="1" a="1"/>
  <c r="AE1429" i="1" a="1"/>
  <c r="AI3467" i="1" a="1"/>
  <c r="AI3361" i="1" a="1"/>
  <c r="D2715" i="7" a="1"/>
  <c r="D2964" i="7" a="1"/>
  <c r="AE3467" i="1" a="1"/>
  <c r="D1542" i="7" a="1"/>
  <c r="AD930" i="1" a="1"/>
  <c r="AD2408" i="1" a="1"/>
  <c r="AE747" i="1" a="1"/>
  <c r="AH898" i="1" a="1"/>
  <c r="AI1011" i="1" a="1"/>
  <c r="AE1141" i="1" a="1"/>
  <c r="AI204" i="1" a="1"/>
  <c r="D832" i="7" a="1"/>
  <c r="D755" i="7" a="1"/>
  <c r="AH2089" i="1" a="1"/>
  <c r="AD733" i="1" a="1"/>
  <c r="AI2154" i="1" a="1"/>
  <c r="AH3224" i="1" a="1"/>
  <c r="AH952" i="1" a="1"/>
  <c r="AD1386" i="1" a="1"/>
  <c r="AI238" i="1" a="1"/>
  <c r="D2617" i="7" a="1"/>
  <c r="X2491" i="1" a="1"/>
  <c r="D1639" i="7" a="1"/>
  <c r="D756" i="7" a="1"/>
  <c r="D1605" i="7" a="1"/>
  <c r="D1432" i="7" a="1"/>
  <c r="X1233" i="1" a="1"/>
  <c r="D2545" i="7" a="1"/>
  <c r="AD3155" i="1" a="1"/>
  <c r="AD1495" i="1" a="1"/>
  <c r="AE1419" i="1" a="1"/>
  <c r="AD506" i="1" a="1"/>
  <c r="AH1906" i="1" a="1"/>
  <c r="D920" i="7" a="1"/>
  <c r="D1075" i="7" a="1"/>
  <c r="AE167" i="1" a="1"/>
  <c r="D1220" i="7" a="1"/>
  <c r="AD1260" i="1" a="1"/>
  <c r="D580" i="7" a="1"/>
  <c r="AI1629" i="1" a="1"/>
  <c r="AD1555" i="1" a="1"/>
  <c r="AI2996" i="1" a="1"/>
  <c r="AD3230" i="1" a="1"/>
  <c r="X170" i="1" a="1"/>
  <c r="AI1650" i="1" a="1"/>
  <c r="AD2573" i="1" a="1"/>
  <c r="AH2594" i="1" a="1"/>
  <c r="X631" i="1" a="1"/>
  <c r="AE3440" i="1" a="1"/>
  <c r="AH3304" i="1" a="1"/>
  <c r="AE1261" i="1" a="1"/>
  <c r="AH2427" i="1" a="1"/>
  <c r="AE2672" i="1" a="1"/>
  <c r="AI2652" i="1" a="1"/>
  <c r="X154" i="1" a="1"/>
  <c r="AD1660" i="1" a="1"/>
  <c r="D1316" i="7" a="1"/>
  <c r="X1371" i="1" a="1"/>
  <c r="AE1304" i="1" a="1"/>
  <c r="AD276" i="1" a="1"/>
  <c r="D1169" i="7" a="1"/>
  <c r="X2932" i="1" a="1"/>
  <c r="AD230" i="1" a="1"/>
  <c r="AE2491" i="1" a="1"/>
  <c r="AE2997" i="1" a="1"/>
  <c r="AE850" i="1" a="1"/>
  <c r="AH3077" i="1" a="1"/>
  <c r="AD1528" i="1" a="1"/>
  <c r="AH1963" i="1" a="1"/>
  <c r="AE1363" i="1" a="1"/>
  <c r="AH136" i="1" a="1"/>
  <c r="D1455" i="7" a="1"/>
  <c r="AE2678" i="1" a="1"/>
  <c r="D1890" i="7" a="1"/>
  <c r="X2532" i="1" a="1"/>
  <c r="D1113" i="7" a="1"/>
  <c r="AH609" i="1" a="1"/>
  <c r="X2110" i="1" a="1"/>
  <c r="AI953" i="1" a="1"/>
  <c r="AD2247" i="1" a="1"/>
  <c r="AH2769" i="1" a="1"/>
  <c r="AI853" i="1" a="1"/>
  <c r="AE148" i="1" a="1"/>
  <c r="AD1661" i="1" a="1"/>
  <c r="AI2541" i="1" a="1"/>
  <c r="X2617" i="1" a="1"/>
  <c r="D2903" i="7" a="1"/>
  <c r="AH1305" i="1" a="1"/>
  <c r="AH907" i="1" a="1"/>
  <c r="AD1422" i="1" a="1"/>
  <c r="D1296" i="7" a="1"/>
  <c r="D2779" i="7" a="1"/>
  <c r="AH676" i="1" a="1"/>
  <c r="AD1436" i="1" a="1"/>
  <c r="X342" i="1" a="1"/>
  <c r="AE3311" i="1" a="1"/>
  <c r="AI1443" i="1" a="1"/>
  <c r="AI1857" i="1" a="1"/>
  <c r="X3418" i="1" a="1"/>
  <c r="X2474" i="1" a="1"/>
  <c r="AE3143" i="1" a="1"/>
  <c r="X3385" i="1" a="1"/>
  <c r="AH2752" i="1" a="1"/>
  <c r="AD852" i="1" a="1"/>
  <c r="X2582" i="1" a="1"/>
  <c r="AH1683" i="1" a="1"/>
  <c r="AD459" i="1" a="1"/>
  <c r="AE1710" i="1" a="1"/>
  <c r="AH3252" i="1" a="1"/>
  <c r="AD3127" i="1" a="1"/>
  <c r="X3325" i="1" a="1"/>
  <c r="D946" i="7" a="1"/>
  <c r="AE2309" i="1" a="1"/>
  <c r="D1341" i="7" a="1"/>
  <c r="X2465" i="1" a="1"/>
  <c r="AD1046" i="1" a="1"/>
  <c r="X1998" i="1" a="1"/>
  <c r="AI736" i="1" a="1"/>
  <c r="AD2860" i="1" a="1"/>
  <c r="AH240" i="1" a="1"/>
  <c r="AH440" i="1" a="1"/>
  <c r="X3269" i="1" a="1"/>
  <c r="AI3263" i="1" a="1"/>
  <c r="AI3242" i="1" a="1"/>
  <c r="AE562" i="1" a="1"/>
  <c r="AI1229" i="1" a="1"/>
  <c r="X459" i="1" a="1"/>
  <c r="AH150" i="1" a="1"/>
  <c r="X3248" i="1" a="1"/>
  <c r="X1405" i="1" a="1"/>
  <c r="X2658" i="1" a="1"/>
  <c r="AI2234" i="1" a="1"/>
  <c r="AD966" i="1" a="1"/>
  <c r="AH861" i="1" a="1"/>
  <c r="AH1139" i="1" a="1"/>
  <c r="AD1327" i="1" a="1"/>
  <c r="D1972" i="7" a="1"/>
  <c r="AE233" i="1" a="1"/>
  <c r="D1376" i="7" a="1"/>
  <c r="X3132" i="1" a="1"/>
  <c r="AD893" i="1" a="1"/>
  <c r="D2643" i="7" a="1"/>
  <c r="AE2028" i="1" a="1"/>
  <c r="AE2793" i="1" a="1"/>
  <c r="AD2700" i="1" a="1"/>
  <c r="AH1044" i="1" a="1"/>
  <c r="AH3507" i="1" a="1"/>
  <c r="AH1429" i="1" a="1"/>
  <c r="AD854" i="1" a="1"/>
  <c r="X673" i="1" a="1"/>
  <c r="D420" i="7" a="1"/>
  <c r="X860" i="1" a="1"/>
  <c r="D1703" i="7" a="1"/>
  <c r="AH2104" i="1" a="1"/>
  <c r="X524" i="1" a="1"/>
  <c r="AE2427" i="1" a="1"/>
  <c r="D758" i="7" a="1"/>
  <c r="AH1402" i="1" a="1"/>
  <c r="X3213" i="1" a="1"/>
  <c r="D658" i="7" a="1"/>
  <c r="AI1908" i="1" a="1"/>
  <c r="X850" i="1" a="1"/>
  <c r="AI2442" i="1" a="1"/>
  <c r="AH2535" i="1" a="1"/>
  <c r="D1334" i="7" a="1"/>
  <c r="X3312" i="1" a="1"/>
  <c r="AI1705" i="1" a="1"/>
  <c r="AE2021" i="1" a="1"/>
  <c r="AD270" i="1" a="1"/>
  <c r="AH3443" i="1" a="1"/>
  <c r="X133" i="1" a="1"/>
  <c r="X655" i="1" a="1"/>
  <c r="X794" i="1" a="1"/>
  <c r="AD802" i="1" a="1"/>
  <c r="AH1326" i="1" a="1"/>
  <c r="AI765" i="1" a="1"/>
  <c r="AI3387" i="1" a="1"/>
  <c r="X944" i="1" a="1"/>
  <c r="AH850" i="1" a="1"/>
  <c r="AD353" i="1" a="1"/>
  <c r="D415" i="7" a="1"/>
  <c r="AD1943" i="1" a="1"/>
  <c r="AI366" i="1" a="1"/>
  <c r="X2104" i="1" a="1"/>
  <c r="X142" i="1" a="1"/>
  <c r="AH2090" i="1" a="1"/>
  <c r="D1059" i="7" a="1"/>
  <c r="AI511" i="1" a="1"/>
  <c r="AH2652" i="1" a="1"/>
  <c r="AH1290" i="1" a="1"/>
  <c r="AD641" i="1" a="1"/>
  <c r="AI2959" i="1" a="1"/>
  <c r="AD608" i="1" a="1"/>
  <c r="AE414" i="1" a="1"/>
  <c r="AH185" i="1" a="1"/>
  <c r="AD634" i="1" a="1"/>
  <c r="AI3290" i="1" a="1"/>
  <c r="AH3364" i="1" a="1"/>
  <c r="AD1599" i="1" a="1"/>
  <c r="AI2410" i="1" a="1"/>
  <c r="D1168" i="7" a="1"/>
  <c r="AH1197" i="1" a="1"/>
  <c r="AD2172" i="1" a="1"/>
  <c r="AH236" i="1" a="1"/>
  <c r="AI1136" i="1" a="1"/>
  <c r="X843" i="1" a="1"/>
  <c r="AH2322" i="1" a="1"/>
  <c r="AE336" i="1" a="1"/>
  <c r="AE1447" i="1" a="1"/>
  <c r="AI3270" i="1" a="1"/>
  <c r="X2158" i="1" a="1"/>
  <c r="AI1454" i="1" a="1"/>
  <c r="AI2120" i="1" a="1"/>
  <c r="AH411" i="1" a="1"/>
  <c r="AD1517" i="1" a="1"/>
  <c r="AI2018" i="1" a="1"/>
  <c r="AH991" i="1" a="1"/>
  <c r="D1416" i="7" a="1"/>
  <c r="AE2995" i="1" a="1"/>
  <c r="AD3541" i="1" a="1"/>
  <c r="AI179" i="1" a="1"/>
  <c r="AE2048" i="1" a="1"/>
  <c r="AD467" i="1" a="1"/>
  <c r="AI2800" i="1" a="1"/>
  <c r="AI2177" i="1" a="1"/>
  <c r="D393" i="7" a="1"/>
  <c r="AE1397" i="1" a="1"/>
  <c r="AH2210" i="1" a="1"/>
  <c r="AI1893" i="1" a="1"/>
  <c r="D1437" i="7" a="1"/>
  <c r="AH2806" i="1" a="1"/>
  <c r="AD3060" i="1" a="1"/>
  <c r="X1205" i="1" a="1"/>
  <c r="D113" i="7" a="1"/>
  <c r="AE1810" i="1" a="1"/>
  <c r="AH784" i="1" a="1"/>
  <c r="AE306" i="1" a="1"/>
  <c r="AE1617" i="1" a="1"/>
  <c r="X3216" i="1" a="1"/>
  <c r="X1230" i="1" a="1"/>
  <c r="AE3302" i="1" a="1"/>
  <c r="AE3348" i="1" a="1"/>
  <c r="AI2954" i="1" a="1"/>
  <c r="X656" i="1" a="1"/>
  <c r="D1473" i="7" a="1"/>
  <c r="AI3148" i="1" a="1"/>
  <c r="X2180" i="1" a="1"/>
  <c r="D1803" i="7" a="1"/>
  <c r="AH2680" i="1" a="1"/>
  <c r="AH3344" i="1" a="1"/>
  <c r="AI2504" i="1" a="1"/>
  <c r="AH2037" i="1" a="1"/>
  <c r="AH2077" i="1" a="1"/>
  <c r="AE1143" i="1" a="1"/>
  <c r="AE2346" i="1" a="1"/>
  <c r="X2387" i="1" a="1"/>
  <c r="AH1192" i="1" a="1"/>
  <c r="AH684" i="1" a="1"/>
  <c r="X1314" i="1" a="1"/>
  <c r="AE417" i="1" a="1"/>
  <c r="X1859" i="1" a="1"/>
  <c r="X1310" i="1" a="1"/>
  <c r="AE791" i="1" a="1"/>
  <c r="X764" i="1" a="1"/>
  <c r="AD3553" i="1" a="1"/>
  <c r="AE1498" i="1" a="1"/>
  <c r="AI1707" i="1" a="1"/>
  <c r="AE178" i="1" a="1"/>
  <c r="D2441" i="7" a="1"/>
  <c r="AE962" i="1" a="1"/>
  <c r="AE2062" i="1" a="1"/>
  <c r="AI1132" i="1" a="1"/>
  <c r="AH2463" i="1" a="1"/>
  <c r="AE1870" i="1" a="1"/>
  <c r="D537" i="7" a="1"/>
  <c r="X1078" i="1" a="1"/>
  <c r="D1151" i="7" a="1"/>
  <c r="D2329" i="7" a="1"/>
  <c r="X2177" i="1" a="1"/>
  <c r="X2171" i="1" a="1"/>
  <c r="X2100" i="1" a="1"/>
  <c r="AD962" i="1" a="1"/>
  <c r="D774" i="7" a="1"/>
  <c r="AE3016" i="1" a="1"/>
  <c r="AI904" i="1" a="1"/>
  <c r="AI2667" i="1" a="1"/>
  <c r="D150" i="7" a="1"/>
  <c r="X1704" i="1" a="1"/>
  <c r="AI1253" i="1" a="1"/>
  <c r="AI2061" i="1" a="1"/>
  <c r="AI1371" i="1" a="1"/>
  <c r="AE2158" i="1" a="1"/>
  <c r="X2634" i="1" a="1"/>
  <c r="AI665" i="1" a="1"/>
  <c r="AD2694" i="1" a="1"/>
  <c r="AH1499" i="1" a="1"/>
  <c r="X129" i="1" a="1"/>
  <c r="AH3393" i="1" a="1"/>
  <c r="AD827" i="1" a="1"/>
  <c r="AI3123" i="1" a="1"/>
  <c r="AE2605" i="1" a="1"/>
  <c r="X1151" i="1" a="1"/>
  <c r="AH3425" i="1" a="1"/>
  <c r="D229" i="7" a="1"/>
  <c r="AD2713" i="1" a="1"/>
  <c r="D1279" i="7" a="1"/>
  <c r="AD1852" i="1" a="1"/>
  <c r="AI3530" i="1" a="1"/>
  <c r="AE2276" i="1" a="1"/>
  <c r="AH3006" i="1" a="1"/>
  <c r="X1636" i="1" a="1"/>
  <c r="AI828" i="1" a="1"/>
  <c r="AH1350" i="1" a="1"/>
  <c r="AD2545" i="1" a="1"/>
  <c r="AE2540" i="1" a="1"/>
  <c r="X2091" i="1" a="1"/>
  <c r="AI1262" i="1" a="1"/>
  <c r="AE183" i="1" a="1"/>
  <c r="AD2354" i="1" a="1"/>
  <c r="AD2745" i="1" a="1"/>
  <c r="D1157" i="7" a="1"/>
  <c r="AI1588" i="1" a="1"/>
  <c r="AD784" i="1" a="1"/>
  <c r="AD275" i="1" a="1"/>
  <c r="AE2617" i="1" a="1"/>
  <c r="AI2927" i="1" a="1"/>
  <c r="X167" i="1" a="1"/>
  <c r="AD2425" i="1" a="1"/>
  <c r="X3429" i="1" a="1"/>
  <c r="AD1167" i="1" a="1"/>
  <c r="AE3238" i="1" a="1"/>
  <c r="X1273" i="1" a="1"/>
  <c r="AH230" i="1" a="1"/>
  <c r="AD2952" i="1" a="1"/>
  <c r="AE3200" i="1" a="1"/>
  <c r="AE831" i="1" a="1"/>
  <c r="X2769" i="1" a="1"/>
  <c r="AH1207" i="1" a="1"/>
  <c r="X695" i="1" a="1"/>
  <c r="X1462" i="1" a="1"/>
  <c r="AI2208" i="1" a="1"/>
  <c r="AH2347" i="1" a="1"/>
  <c r="AD1895" i="1" a="1"/>
  <c r="X1008" i="1" a="1"/>
  <c r="AD1128" i="1" a="1"/>
  <c r="AH1446" i="1" a="1"/>
  <c r="AI201" i="1" a="1"/>
  <c r="AE849" i="1" a="1"/>
  <c r="AI2088" i="1" a="1"/>
  <c r="AH3273" i="1" a="1"/>
  <c r="AI2851" i="1" a="1"/>
  <c r="X3295" i="1" a="1"/>
  <c r="X1949" i="1" a="1"/>
  <c r="AI390" i="1" a="1"/>
  <c r="AE940" i="1" a="1"/>
  <c r="AD3513" i="1" a="1"/>
  <c r="D1213" i="7" a="1"/>
  <c r="AE1781" i="1" a="1"/>
  <c r="X1875" i="1" a="1"/>
  <c r="X2473" i="1" a="1"/>
  <c r="AE270" i="1" a="1"/>
  <c r="AH1388" i="1" a="1"/>
  <c r="D601" i="7" a="1"/>
  <c r="X1249" i="1" a="1"/>
  <c r="AH1137" i="1" a="1"/>
  <c r="AH3373" i="1" a="1"/>
  <c r="AD3082" i="1" a="1"/>
  <c r="AH3254" i="1" a="1"/>
  <c r="D120" i="7" a="1"/>
  <c r="AD1295" i="1" a="1"/>
  <c r="AI3545" i="1" a="1"/>
  <c r="AI318" i="1" a="1"/>
  <c r="D369" i="7" a="1"/>
  <c r="D1153" i="7" a="1"/>
  <c r="AH2924" i="1" a="1"/>
  <c r="X2910" i="1" a="1"/>
  <c r="AH368" i="1" a="1"/>
  <c r="D1756" i="7" a="1"/>
  <c r="AH2472" i="1" a="1"/>
  <c r="X1770" i="1" a="1"/>
  <c r="AE996" i="1" a="1"/>
  <c r="AH183" i="1" a="1"/>
  <c r="AE1873" i="1" a="1"/>
  <c r="AD511" i="1" a="1"/>
  <c r="AD2243" i="1" a="1"/>
  <c r="X1127" i="1" a="1"/>
  <c r="AI582" i="1" a="1"/>
  <c r="AE262" i="1" a="1"/>
  <c r="D2128" i="7" a="1"/>
  <c r="AD1040" i="1" a="1"/>
  <c r="AE1491" i="1" a="1"/>
  <c r="AE3121" i="1" a="1"/>
  <c r="AE3309" i="1" a="1"/>
  <c r="AD1553" i="1" a="1"/>
  <c r="D2902" i="7" a="1"/>
  <c r="D418" i="7" a="1"/>
  <c r="AE609" i="1" a="1"/>
  <c r="AH1739" i="1" a="1"/>
  <c r="X1571" i="1" a="1"/>
  <c r="AH2277" i="1" a="1"/>
  <c r="AH659" i="1" a="1"/>
  <c r="AI3111" i="1" a="1"/>
  <c r="AH2021" i="1" a="1"/>
  <c r="AE1167" i="1" a="1"/>
  <c r="AD2920" i="1" a="1"/>
  <c r="X1197" i="1" a="1"/>
  <c r="AE937" i="1" a="1"/>
  <c r="AD624" i="1" a="1"/>
  <c r="D1944" i="7" a="1"/>
  <c r="AD1351" i="1" a="1"/>
  <c r="AH2551" i="1" a="1"/>
  <c r="AE1439" i="1" a="1"/>
  <c r="AE2890" i="1" a="1"/>
  <c r="D811" i="7" a="1"/>
  <c r="AD1894" i="1" a="1"/>
  <c r="D1786" i="7" a="1"/>
  <c r="D2651" i="7" a="1"/>
  <c r="AI1849" i="1" a="1"/>
  <c r="D1584" i="7" a="1"/>
  <c r="X1511" i="1" a="1"/>
  <c r="AD1862" i="1" a="1"/>
  <c r="D1135" i="7" a="1"/>
  <c r="AH597" i="1" a="1"/>
  <c r="AE862" i="1" a="1"/>
  <c r="AD1537" i="1" a="1"/>
  <c r="AI1350" i="1" a="1"/>
  <c r="AH2962" i="1" a="1"/>
  <c r="AE1089" i="1" a="1"/>
  <c r="AD2730" i="1" a="1"/>
  <c r="AE3109" i="1" a="1"/>
  <c r="AI3055" i="1" a="1"/>
  <c r="D1835" i="7" a="1"/>
  <c r="X1402" i="1" a="1"/>
  <c r="X1252" i="1" a="1"/>
  <c r="AD1272" i="1" a="1"/>
  <c r="AD1871" i="1" a="1"/>
  <c r="AD1723" i="1" a="1"/>
  <c r="X2964" i="1" a="1"/>
  <c r="AD2124" i="1" a="1"/>
  <c r="AH562" i="1" a="1"/>
  <c r="AH1368" i="1" a="1"/>
  <c r="AD1088" i="1" a="1"/>
  <c r="AD1829" i="1" a="1"/>
  <c r="AD2410" i="1" a="1"/>
  <c r="D1986" i="7" a="1"/>
  <c r="X2233" i="1" a="1"/>
  <c r="D804" i="7" a="1"/>
  <c r="X627" i="1" a="1"/>
  <c r="X2870" i="1" a="1"/>
  <c r="D307" i="7" a="1"/>
  <c r="D2825" i="7" a="1"/>
  <c r="AI1703" i="1" a="1"/>
  <c r="AI2020" i="1" a="1"/>
  <c r="X1453" i="1" a="1"/>
  <c r="D2188" i="7" a="1"/>
  <c r="AI1821" i="1" a="1"/>
  <c r="AE3480" i="1" a="1"/>
  <c r="AD1431" i="1" a="1"/>
  <c r="AH476" i="1" a="1"/>
  <c r="X1584" i="1" a="1"/>
  <c r="X744" i="1" a="1"/>
  <c r="AD2274" i="1" a="1"/>
  <c r="D484" i="7" a="1"/>
  <c r="X1476" i="1" a="1"/>
  <c r="AD2803" i="1" a="1"/>
  <c r="D2314" i="7" a="1"/>
  <c r="AH1722" i="1" a="1"/>
  <c r="AE3401" i="1" a="1"/>
  <c r="AE441" i="1" a="1"/>
  <c r="AI3419" i="1" a="1"/>
  <c r="AD2091" i="1" a="1"/>
  <c r="AH2202" i="1" a="1"/>
  <c r="AI2821" i="1" a="1"/>
  <c r="X2136" i="1" a="1"/>
  <c r="AI1352" i="1" a="1"/>
  <c r="AH2029" i="1" a="1"/>
  <c r="AI407" i="1" a="1"/>
  <c r="AI3323" i="1" a="1"/>
  <c r="D1589" i="7" a="1"/>
  <c r="X2254" i="1" a="1"/>
  <c r="AI2370" i="1" a="1"/>
  <c r="AE3169" i="1" a="1"/>
  <c r="AI2871" i="1" a="1"/>
  <c r="AH2894" i="1" a="1"/>
  <c r="X1946" i="1" a="1"/>
  <c r="AH3519" i="1" a="1"/>
  <c r="AI2949" i="1" a="1"/>
  <c r="AH2967" i="1" a="1"/>
  <c r="AI208" i="1" a="1"/>
  <c r="AI133" i="1" a="1"/>
  <c r="D2577" i="7" a="1"/>
  <c r="AD688" i="1" a="1"/>
  <c r="AE3310" i="1" a="1"/>
  <c r="D540" i="7" a="1"/>
  <c r="AI3274" i="1" a="1"/>
  <c r="AD704" i="1" a="1"/>
  <c r="AD2377" i="1" a="1"/>
  <c r="D1561" i="7" a="1"/>
  <c r="AE2231" i="1" a="1"/>
  <c r="AE742" i="1" a="1"/>
  <c r="X1576" i="1" a="1"/>
  <c r="AD1646" i="1" a="1"/>
  <c r="AD3092" i="1" a="1"/>
  <c r="AH443" i="1" a="1"/>
  <c r="AE2883" i="1" a="1"/>
  <c r="AI1643" i="1" a="1"/>
  <c r="AD2447" i="1" a="1"/>
  <c r="AE1543" i="1" a="1"/>
  <c r="AH2130" i="1" a="1"/>
  <c r="AH1015" i="1" a="1"/>
  <c r="AH3247" i="1" a="1"/>
  <c r="AH2506" i="1" a="1"/>
  <c r="AH1506" i="1" a="1"/>
  <c r="AI1941" i="1" a="1"/>
  <c r="AI2618" i="1" a="1"/>
  <c r="AE3086" i="1" a="1"/>
  <c r="X1637" i="1" a="1"/>
  <c r="AH1024" i="1" a="1"/>
  <c r="AD1155" i="1" a="1"/>
  <c r="AH3164" i="1" a="1"/>
  <c r="AE1660" i="1" a="1"/>
  <c r="AH3218" i="1" a="1"/>
  <c r="X1041" i="1" a="1"/>
  <c r="AE411" i="1" a="1"/>
  <c r="AI594" i="1" a="1"/>
  <c r="AH2793" i="1" a="1"/>
  <c r="X878" i="1" a="1"/>
  <c r="AH1398" i="1" a="1"/>
  <c r="AE1522" i="1" a="1"/>
  <c r="D2371" i="7" a="1"/>
  <c r="AE2443" i="1" a="1"/>
  <c r="AH463" i="1" a="1"/>
  <c r="X1682" i="1" a="1"/>
  <c r="D1804" i="7" a="1"/>
  <c r="X489" i="1" a="1"/>
  <c r="D1595" i="7" a="1"/>
  <c r="D1544" i="7" a="1"/>
  <c r="X3345" i="1" a="1"/>
  <c r="AI764" i="1" a="1"/>
  <c r="AH1873" i="1" a="1"/>
  <c r="AI2026" i="1" a="1"/>
  <c r="D2524" i="7" a="1"/>
  <c r="AE3525" i="1" a="1"/>
  <c r="D1815" i="7" a="1"/>
  <c r="AD2254" i="1" a="1"/>
  <c r="AI3374" i="1" a="1"/>
  <c r="AI1675" i="1" a="1"/>
  <c r="AE2463" i="1" a="1"/>
  <c r="AD884" i="1" a="1"/>
  <c r="AI2577" i="1" a="1"/>
  <c r="AD499" i="1" a="1"/>
  <c r="D2769" i="7" a="1"/>
  <c r="AI939" i="1" a="1"/>
  <c r="D2029" i="7" a="1"/>
  <c r="AD3314" i="1" a="1"/>
  <c r="X2553" i="1" a="1"/>
  <c r="AI3279" i="1" a="1"/>
  <c r="AE3565" i="1" a="1"/>
  <c r="AH1086" i="1" a="1"/>
  <c r="AH2113" i="1" a="1"/>
  <c r="AH1127" i="1" a="1"/>
  <c r="X362" i="1" a="1"/>
  <c r="AE3317" i="1" a="1"/>
  <c r="AH468" i="1" a="1"/>
  <c r="AH2901" i="1" a="1"/>
  <c r="X648" i="1" a="1"/>
  <c r="AH302" i="1" a="1"/>
  <c r="AI2178" i="1" a="1"/>
  <c r="AE1219" i="1" a="1"/>
  <c r="D1081" i="7" a="1"/>
  <c r="AH2544" i="1" a="1"/>
  <c r="D1231" i="7" a="1"/>
  <c r="AE1517" i="1" a="1"/>
  <c r="AE2870" i="1" a="1"/>
  <c r="AD1364" i="1" a="1"/>
  <c r="AH2367" i="1" a="1"/>
  <c r="AH1789" i="1" a="1"/>
  <c r="AD874" i="1" a="1"/>
  <c r="AD2325" i="1" a="1"/>
  <c r="AI2844" i="1" a="1"/>
  <c r="AH322" i="1" a="1"/>
  <c r="AD807" i="1" a="1"/>
  <c r="AD1433" i="1" a="1"/>
  <c r="D2233" i="7" a="1"/>
  <c r="D2148" i="7" a="1"/>
  <c r="AH1366" i="1" a="1"/>
  <c r="AE2530" i="1" a="1"/>
  <c r="D315" i="7" a="1"/>
  <c r="D819" i="7" a="1"/>
  <c r="AI1300" i="1" a="1"/>
  <c r="AE2143" i="1" a="1"/>
  <c r="AI1315" i="1" a="1"/>
  <c r="AE1015" i="1" a="1"/>
  <c r="AE1593" i="1" a="1"/>
  <c r="AI1146" i="1" a="1"/>
  <c r="AI1012" i="1" a="1"/>
  <c r="AI1007" i="1" a="1"/>
  <c r="X2160" i="1" a="1"/>
  <c r="AH551" i="1" a="1"/>
  <c r="AH524" i="1" a="1"/>
  <c r="AH3117" i="1" a="1"/>
  <c r="AD520" i="1" a="1"/>
  <c r="AE2796" i="1" a="1"/>
  <c r="AI2995" i="1" a="1"/>
  <c r="AE1748" i="1" a="1"/>
  <c r="AH648" i="1" a="1"/>
  <c r="X2159" i="1" a="1"/>
  <c r="AI1532" i="1" a="1"/>
  <c r="X3259" i="1" a="1"/>
  <c r="X2690" i="1" a="1"/>
  <c r="AI378" i="1" a="1"/>
  <c r="AE1667" i="1" a="1"/>
  <c r="AD2853" i="1" a="1"/>
  <c r="AH3173" i="1" a="1"/>
  <c r="D881" i="7" a="1"/>
  <c r="AE1249" i="1" a="1"/>
  <c r="AD441" i="1" a="1"/>
  <c r="AE3088" i="1" a="1"/>
  <c r="AH2194" i="1" a="1"/>
  <c r="AH1088" i="1" a="1"/>
  <c r="AI2797" i="1" a="1"/>
  <c r="AH2863" i="1" a="1"/>
  <c r="AI682" i="1" a="1"/>
  <c r="AE770" i="1" a="1"/>
  <c r="AE1853" i="1" a="1"/>
  <c r="AH2512" i="1" a="1"/>
  <c r="X2768" i="1" a="1"/>
  <c r="AI1163" i="1" a="1"/>
  <c r="X1569" i="1" a="1"/>
  <c r="D2398" i="7" a="1"/>
  <c r="X1060" i="1" a="1"/>
  <c r="X3159" i="1" a="1"/>
  <c r="X855" i="1" a="1"/>
  <c r="AE777" i="1" a="1"/>
  <c r="AD2369" i="1" a="1"/>
  <c r="X2909" i="1" a="1"/>
  <c r="X3074" i="1" a="1"/>
  <c r="X1588" i="1" a="1"/>
  <c r="AI855" i="1" a="1"/>
  <c r="AD1484" i="1" a="1"/>
  <c r="AD2812" i="1" a="1"/>
  <c r="AI2595" i="1" a="1"/>
  <c r="AE759" i="1" a="1"/>
  <c r="AH2982" i="1" a="1"/>
  <c r="X953" i="1" a="1"/>
  <c r="AD2899" i="1" a="1"/>
  <c r="AE2221" i="1" a="1"/>
  <c r="AI916" i="1" a="1"/>
  <c r="AH2792" i="1" a="1"/>
  <c r="X1448" i="1" a="1"/>
  <c r="AI221" i="1" a="1"/>
  <c r="X1845" i="1" a="1"/>
  <c r="AD2155" i="1" a="1"/>
  <c r="AH1362" i="1" a="1"/>
  <c r="AI2027" i="1" a="1"/>
  <c r="AH1298" i="1" a="1"/>
  <c r="X1860" i="1" a="1"/>
  <c r="AE511" i="1" a="1"/>
  <c r="AE3242" i="1" a="1"/>
  <c r="AH3030" i="1" a="1"/>
  <c r="D1826" i="7" a="1"/>
  <c r="AD1258" i="1" a="1"/>
  <c r="AD475" i="1" a="1"/>
  <c r="AD762" i="1" a="1"/>
  <c r="D1069" i="7" a="1"/>
  <c r="X2780" i="1" a="1"/>
  <c r="AE499" i="1" a="1"/>
  <c r="AI1033" i="1" a="1"/>
  <c r="AH3102" i="1" a="1"/>
  <c r="AE313" i="1" a="1"/>
  <c r="AH3184" i="1" a="1"/>
  <c r="D1877" i="7" a="1"/>
  <c r="AE2204" i="1" a="1"/>
  <c r="AI3103" i="1" a="1"/>
  <c r="AD219" i="1" a="1"/>
  <c r="AH886" i="1" a="1"/>
  <c r="AH2899" i="1" a="1"/>
  <c r="D1597" i="7" a="1"/>
  <c r="AI2199" i="1" a="1"/>
  <c r="AE3380" i="1" a="1"/>
  <c r="AD2185" i="1" a="1"/>
  <c r="AE1753" i="1" a="1"/>
  <c r="X1307" i="1" a="1"/>
  <c r="D1313" i="7" a="1"/>
  <c r="AD2709" i="1" a="1"/>
  <c r="AI2718" i="1" a="1"/>
  <c r="D476" i="7" a="1"/>
  <c r="AE2257" i="1" a="1"/>
  <c r="D1843" i="7" a="1"/>
  <c r="AI2241" i="1" a="1"/>
  <c r="AH254" i="1" a="1"/>
  <c r="D1745" i="7" a="1"/>
  <c r="AE1907" i="1" a="1"/>
  <c r="D1295" i="7" a="1"/>
  <c r="AH2259" i="1" a="1"/>
  <c r="X3485" i="1" a="1"/>
  <c r="X1965" i="1" a="1"/>
  <c r="D1550" i="7" a="1"/>
  <c r="AH1903" i="1" a="1"/>
  <c r="AE2296" i="1" a="1"/>
  <c r="AI1351" i="1" a="1"/>
  <c r="X302" i="1" a="1"/>
  <c r="AD613" i="1" a="1"/>
  <c r="X996" i="1" a="1"/>
  <c r="AE181" i="1" a="1"/>
  <c r="AD2925" i="1" a="1"/>
  <c r="AI3487" i="1" a="1"/>
  <c r="D526" i="7" a="1"/>
  <c r="X2646" i="1" a="1"/>
  <c r="AD3477" i="1" a="1"/>
  <c r="D2541" i="7" a="1"/>
  <c r="X1837" i="1" a="1"/>
  <c r="X478" i="1" a="1"/>
  <c r="AE3272" i="1" a="1"/>
  <c r="D1995" i="7" a="1"/>
  <c r="AE432" i="1" a="1"/>
  <c r="AH3551" i="1" a="1"/>
  <c r="AD3576" i="1" a="1"/>
  <c r="AE3434" i="1" a="1"/>
  <c r="X1901" i="1" a="1"/>
  <c r="AE1478" i="1" a="1"/>
  <c r="X789" i="1" a="1"/>
  <c r="AH2131" i="1" a="1"/>
  <c r="AI1440" i="1" a="1"/>
  <c r="AI1227" i="1" a="1"/>
  <c r="AH513" i="1" a="1"/>
  <c r="X2990" i="1" a="1"/>
  <c r="AE878" i="1" a="1"/>
  <c r="X2677" i="1" a="1"/>
  <c r="AE3013" i="1" a="1"/>
  <c r="X3447" i="1" a="1"/>
  <c r="X451" i="1" a="1"/>
  <c r="AD3214" i="1" a="1"/>
  <c r="AE2126" i="1" a="1"/>
  <c r="X679" i="1" a="1"/>
  <c r="AH1736" i="1" a="1"/>
  <c r="AI1063" i="1" a="1"/>
  <c r="AI3212" i="1" a="1"/>
  <c r="X3117" i="1" a="1"/>
  <c r="D2492" i="7" a="1"/>
  <c r="D2413" i="7" a="1"/>
  <c r="AI938" i="1" a="1"/>
  <c r="AE2592" i="1" a="1"/>
  <c r="D1582" i="7" a="1"/>
  <c r="AH3445" i="1" a="1"/>
  <c r="AD1050" i="1" a="1"/>
  <c r="AH2468" i="1" a="1"/>
  <c r="D1546" i="7" a="1"/>
  <c r="AI1720" i="1" a="1"/>
  <c r="AH928" i="1" a="1"/>
  <c r="AH1216" i="1" a="1"/>
  <c r="D2775" i="7" a="1"/>
  <c r="D2079" i="7" a="1"/>
  <c r="AI1410" i="1" a="1"/>
  <c r="AE3335" i="1" a="1"/>
  <c r="AI686" i="1" a="1"/>
  <c r="AI868" i="1" a="1"/>
  <c r="AH1741" i="1" a="1"/>
  <c r="AH1117" i="1" a="1"/>
  <c r="AI3205" i="1" a="1"/>
  <c r="X616" i="1" a="1"/>
  <c r="AI680" i="1" a="1"/>
  <c r="AE1011" i="1" a="1"/>
  <c r="AI2732" i="1" a="1"/>
  <c r="D2341" i="7" a="1"/>
  <c r="AD2602" i="1" a="1"/>
  <c r="X1326" i="1" a="1"/>
  <c r="D1665" i="7" a="1"/>
  <c r="D2308" i="7" a="1"/>
  <c r="AE658" i="1" a="1"/>
  <c r="AE2803" i="1" a="1"/>
  <c r="X2311" i="1" a="1"/>
  <c r="D2071" i="7" a="1"/>
  <c r="AE660" i="1" a="1"/>
  <c r="AE965" i="1" a="1"/>
  <c r="AE2299" i="1" a="1"/>
  <c r="X1785" i="1" a="1"/>
  <c r="D757" i="7" a="1"/>
  <c r="AH1494" i="1" a="1"/>
  <c r="D2338" i="7" a="1"/>
  <c r="AD1629" i="1" a="1"/>
  <c r="AD3061" i="1" a="1"/>
  <c r="AH2571" i="1" a="1"/>
  <c r="AE2077" i="1" a="1"/>
  <c r="X2499" i="1" a="1"/>
  <c r="D222" i="7" a="1"/>
  <c r="X3370" i="1" a="1"/>
  <c r="AE1310" i="1" a="1"/>
  <c r="X1978" i="1" a="1"/>
  <c r="X432" i="1" a="1"/>
  <c r="AE1147" i="1" a="1"/>
  <c r="X2216" i="1" a="1"/>
  <c r="AD3475" i="1" a="1"/>
  <c r="AI1340" i="1" a="1"/>
  <c r="AD1822" i="1" a="1"/>
  <c r="X482" i="1" a="1"/>
  <c r="AH1460" i="1" a="1"/>
  <c r="AH978" i="1" a="1"/>
  <c r="D1300" i="7" a="1"/>
  <c r="AE1470" i="1" a="1"/>
  <c r="AH1344" i="1" a="1"/>
  <c r="AH219" i="1" a="1"/>
  <c r="X2420" i="1" a="1"/>
  <c r="AE1402" i="1" a="1"/>
  <c r="AD3522" i="1" a="1"/>
  <c r="AH1571" i="1" a="1"/>
  <c r="AI3339" i="1" a="1"/>
  <c r="AE1586" i="1" a="1"/>
  <c r="AE3344" i="1" a="1"/>
  <c r="D1184" i="7" a="1"/>
  <c r="AD1892" i="1" a="1"/>
  <c r="X1806" i="1" a="1"/>
  <c r="AE186" i="1" a="1"/>
  <c r="AI3552" i="1" a="1"/>
  <c r="X2028" i="1" a="1"/>
  <c r="D2098" i="7" a="1"/>
  <c r="X2163" i="1" a="1"/>
  <c r="AH1892" i="1" a="1"/>
  <c r="AH1142" i="1" a="1"/>
  <c r="AH181" i="1" a="1"/>
  <c r="AD791" i="1" a="1"/>
  <c r="AD1747" i="1" a="1"/>
  <c r="X504" i="1" a="1"/>
  <c r="X567" i="1" a="1"/>
  <c r="AD167" i="1" a="1"/>
  <c r="D1641" i="7" a="1"/>
  <c r="AI731" i="1" a="1"/>
  <c r="AI2428" i="1" a="1"/>
  <c r="X1649" i="1" a="1"/>
  <c r="X2535" i="1" a="1"/>
  <c r="D1406" i="7" a="1"/>
  <c r="X1257" i="1" a="1"/>
  <c r="D710" i="7" a="1"/>
  <c r="AH1541" i="1" a="1"/>
  <c r="AI2239" i="1" a="1"/>
  <c r="AH3138" i="1" a="1"/>
  <c r="AE3053" i="1" a="1"/>
  <c r="D2951" i="7" a="1"/>
  <c r="AI1243" i="1" a="1"/>
  <c r="AE3069" i="1" a="1"/>
  <c r="AD375" i="1" a="1"/>
  <c r="AE1266" i="1" a="1"/>
  <c r="D1644" i="7" a="1"/>
  <c r="AI3543" i="1" a="1"/>
  <c r="AE2688" i="1" a="1"/>
  <c r="AE1716" i="1" a="1"/>
  <c r="D2033" i="7" a="1"/>
  <c r="AE2149" i="1" a="1"/>
  <c r="X3331" i="1" a="1"/>
  <c r="AE1205" i="1" a="1"/>
  <c r="AI472" i="1" a="1"/>
  <c r="AD2394" i="1" a="1"/>
  <c r="X831" i="1" a="1"/>
  <c r="X3392" i="1" a="1"/>
  <c r="X1108" i="1" a="1"/>
  <c r="D453" i="7" a="1"/>
  <c r="AD2303" i="1" a="1"/>
  <c r="X1648" i="1" a="1"/>
  <c r="X1414" i="1" a="1"/>
  <c r="AD2858" i="1" a="1"/>
  <c r="D2846" i="7" a="1"/>
  <c r="D2097" i="7" a="1"/>
  <c r="AI1897" i="1" a="1"/>
  <c r="AD3104" i="1" a="1"/>
  <c r="X1262" i="1" a="1"/>
  <c r="D2931" i="7" a="1"/>
  <c r="X3475" i="1" a="1"/>
  <c r="AI3223" i="1" a="1"/>
  <c r="X1913" i="1" a="1"/>
  <c r="AI1420" i="1" a="1"/>
  <c r="X2295" i="1" a="1"/>
  <c r="AH1440" i="1" a="1"/>
  <c r="AE2274" i="1" a="1"/>
  <c r="D2145" i="7" a="1"/>
  <c r="D596" i="7" a="1"/>
  <c r="AH945" i="1" a="1"/>
  <c r="AH1045" i="1" a="1"/>
  <c r="D676" i="7" a="1"/>
  <c r="AE2322" i="1" a="1"/>
  <c r="X1907" i="1" a="1"/>
  <c r="AD2429" i="1" a="1"/>
  <c r="AD361" i="1" a="1"/>
  <c r="X169" i="1" a="1"/>
  <c r="AE550" i="1" a="1"/>
  <c r="AE3280" i="1" a="1"/>
  <c r="D566" i="7" a="1"/>
  <c r="X1502" i="1" a="1"/>
  <c r="D1674" i="7" a="1"/>
  <c r="AD348" i="1" a="1"/>
  <c r="AH1766" i="1" a="1"/>
  <c r="D75" i="7" a="1"/>
  <c r="AD3339" i="1" a="1"/>
  <c r="AH3282" i="1" a="1"/>
  <c r="AH1317" i="1" a="1"/>
  <c r="AE2538" i="1" a="1"/>
  <c r="AH1397" i="1" a="1"/>
  <c r="AE682" i="1" a="1"/>
  <c r="AE368" i="1" a="1"/>
  <c r="AH2947" i="1" a="1"/>
  <c r="X2877" i="1" a="1"/>
  <c r="AI335" i="1" a="1"/>
  <c r="AH848" i="1" a="1"/>
  <c r="X527" i="1" a="1"/>
  <c r="AE2572" i="1" a="1"/>
  <c r="AH495" i="1" a="1"/>
  <c r="X205" i="1" a="1"/>
  <c r="AH3390" i="1" a="1"/>
  <c r="AH781" i="1" a="1"/>
  <c r="AD360" i="1" a="1"/>
  <c r="AD3484" i="1" a="1"/>
  <c r="AD3185" i="1" a="1"/>
  <c r="AH1507" i="1" a="1"/>
  <c r="AE3439" i="1" a="1"/>
  <c r="AE2694" i="1" a="1"/>
  <c r="AI3089" i="1" a="1"/>
  <c r="AE1003" i="1" a="1"/>
  <c r="AH1497" i="1" a="1"/>
  <c r="AI3421" i="1" a="1"/>
  <c r="AE1354" i="1" a="1"/>
  <c r="D1923" i="7" a="1"/>
  <c r="X844" i="1" a="1"/>
  <c r="AI3534" i="1" a="1"/>
  <c r="X1665" i="1" a="1"/>
  <c r="X424" i="1" a="1"/>
  <c r="AD2415" i="1" a="1"/>
  <c r="AI618" i="1" a="1"/>
  <c r="AE3252" i="1" a="1"/>
  <c r="X3289" i="1" a="1"/>
  <c r="AD2348" i="1" a="1"/>
  <c r="AD3138" i="1" a="1"/>
  <c r="AD1006" i="1" a="1"/>
  <c r="X2079" i="1" a="1"/>
  <c r="AE492" i="1" a="1"/>
  <c r="AD1011" i="1" a="1"/>
  <c r="X192" i="1" a="1"/>
  <c r="X1318" i="1" a="1"/>
  <c r="AE1553" i="1" a="1"/>
  <c r="AE439" i="1" a="1"/>
  <c r="D1257" i="7" a="1"/>
  <c r="AE1719" i="1" a="1"/>
  <c r="D43" i="7" a="1"/>
  <c r="AH1323" i="1" a="1"/>
  <c r="D1934" i="7" a="1"/>
  <c r="D1764" i="7" a="1"/>
  <c r="AD2806" i="1" a="1"/>
  <c r="AE2711" i="1" a="1"/>
  <c r="AI610" i="1" a="1"/>
  <c r="AH1194" i="1" a="1"/>
  <c r="AE190" i="1" a="1"/>
  <c r="AI1698" i="1" a="1"/>
  <c r="AI3533" i="1" a="1"/>
  <c r="AE1284" i="1" a="1"/>
  <c r="AD2617" i="1" a="1"/>
  <c r="AI392" i="1" a="1"/>
  <c r="D997" i="7" a="1"/>
  <c r="X2354" i="1" a="1"/>
  <c r="AD544" i="1" a="1"/>
  <c r="AH2698" i="1" a="1"/>
  <c r="AI804" i="1" a="1"/>
  <c r="D2676" i="7" a="1"/>
  <c r="AI3018" i="1" a="1"/>
  <c r="AD2141" i="1" a="1"/>
  <c r="D1891" i="7" a="1"/>
  <c r="D246" i="7" a="1"/>
  <c r="D2852" i="7" a="1"/>
  <c r="AE2087" i="1" a="1"/>
  <c r="D428" i="7" a="1"/>
  <c r="AH753" i="1" a="1"/>
  <c r="AD1556" i="1" a="1"/>
  <c r="X3515" i="1" a="1"/>
  <c r="AH3558" i="1" a="1"/>
  <c r="AH2994" i="1" a="1"/>
  <c r="X3540" i="1" a="1"/>
  <c r="AD1298" i="1" a="1"/>
  <c r="AE1342" i="1" a="1"/>
  <c r="X271" i="1" a="1"/>
  <c r="AH3143" i="1" a="1"/>
  <c r="AE3313" i="1" a="1"/>
  <c r="D1203" i="7" a="1"/>
  <c r="AI2205" i="1" a="1"/>
  <c r="X415" i="1" a="1"/>
  <c r="AI1289" i="1" a="1"/>
  <c r="AI1379" i="1" a="1"/>
  <c r="X3028" i="1" a="1"/>
  <c r="AI280" i="1" a="1"/>
  <c r="D261" i="7" a="1"/>
  <c r="AD1559" i="1" a="1"/>
  <c r="AD2502" i="1" a="1"/>
  <c r="X647" i="1" a="1"/>
  <c r="AI2506" i="1" a="1"/>
  <c r="AD1487" i="1" a="1"/>
  <c r="D1800" i="7" a="1"/>
  <c r="AD3529" i="1" a="1"/>
  <c r="AE2850" i="1" a="1"/>
  <c r="AD2997" i="1" a="1"/>
  <c r="D270" i="7" a="1"/>
  <c r="AH999" i="1" a="1"/>
  <c r="D719" i="7" a="1"/>
  <c r="X1993" i="1" a="1"/>
  <c r="AE2250" i="1" a="1"/>
  <c r="AD640" i="1" a="1"/>
  <c r="AD1692" i="1" a="1"/>
  <c r="AD1476" i="1" a="1"/>
  <c r="AI3293" i="1" a="1"/>
  <c r="AI2503" i="1" a="1"/>
  <c r="AD129" i="1" a="1"/>
  <c r="X1707" i="1" a="1"/>
  <c r="X1661" i="1" a="1"/>
  <c r="AD3244" i="1" a="1"/>
  <c r="AH2124" i="1" a="1"/>
  <c r="D2361" i="7" a="1"/>
  <c r="AD3471" i="1" a="1"/>
  <c r="AD3330" i="1" a="1"/>
  <c r="AH334" i="1" a="1"/>
  <c r="AE679" i="1" a="1"/>
  <c r="AD2139" i="1" a="1"/>
  <c r="AI2379" i="1" a="1"/>
  <c r="AD478" i="1" a="1"/>
  <c r="AE797" i="1" a="1"/>
  <c r="D2324" i="7" a="1"/>
  <c r="AE2853" i="1" a="1"/>
  <c r="D346" i="7" a="1"/>
  <c r="D2360" i="7" a="1"/>
  <c r="X348" i="1" a="1"/>
  <c r="X2153" i="1" a="1"/>
  <c r="AH1299" i="1" a="1"/>
  <c r="D1327" i="7" a="1"/>
  <c r="X3470" i="1" a="1"/>
  <c r="AD1230" i="1" a="1"/>
  <c r="AE2350" i="1" a="1"/>
  <c r="AD1224" i="1" a="1"/>
  <c r="AI922" i="1" a="1"/>
  <c r="X2048" i="1" a="1"/>
  <c r="AE298" i="1" a="1"/>
  <c r="AI2807" i="1" a="1"/>
  <c r="AE3149" i="1" a="1"/>
  <c r="X2804" i="1" a="1"/>
  <c r="AD3385" i="1" a="1"/>
  <c r="AD1152" i="1" a="1"/>
  <c r="AD331" i="1" a="1"/>
  <c r="AI383" i="1" a="1"/>
  <c r="AE617" i="1" a="1"/>
  <c r="AD2916" i="1" a="1"/>
  <c r="AI2233" i="1" a="1"/>
  <c r="X1521" i="1" a="1"/>
  <c r="AE524" i="1" a="1"/>
  <c r="AD3023" i="1" a="1"/>
  <c r="D2808" i="7" a="1"/>
  <c r="D2493" i="7" a="1"/>
  <c r="AE776" i="1" a="1"/>
  <c r="AD912" i="1" a="1"/>
  <c r="AD171" i="1" a="1"/>
  <c r="D1350" i="7" a="1"/>
  <c r="X1400" i="1" a="1"/>
  <c r="AI617" i="1" a="1"/>
  <c r="AH2804" i="1" a="1"/>
  <c r="D1150" i="7" a="1"/>
  <c r="AD2060" i="1" a="1"/>
  <c r="D2345" i="7" a="1"/>
  <c r="AD2105" i="1" a="1"/>
  <c r="D299" i="7" a="1"/>
  <c r="AH2110" i="1" a="1"/>
  <c r="D867" i="7" a="1"/>
  <c r="X2856" i="1" a="1"/>
  <c r="AD1299" i="1" a="1"/>
  <c r="AH2896" i="1" a="1"/>
  <c r="D1099" i="7" a="1"/>
  <c r="AD3184" i="1" a="1"/>
  <c r="AI3384" i="1" a="1"/>
  <c r="AH3459" i="1" a="1"/>
  <c r="AH1769" i="1" a="1"/>
  <c r="AD3067" i="1" a="1"/>
  <c r="AH2900" i="1" a="1"/>
  <c r="AD1669" i="1" a="1"/>
  <c r="AH2917" i="1" a="1"/>
  <c r="AH1891" i="1" a="1"/>
  <c r="X3010" i="1" a="1"/>
  <c r="AH3339" i="1" a="1"/>
  <c r="AE2812" i="1" a="1"/>
  <c r="AE693" i="1" a="1"/>
  <c r="D2537" i="7" a="1"/>
  <c r="AH903" i="1" a="1"/>
  <c r="AE1137" i="1" a="1"/>
  <c r="AD1502" i="1" a="1"/>
  <c r="AI2280" i="1" a="1"/>
  <c r="AD856" i="1" a="1"/>
  <c r="D932" i="7" a="1"/>
  <c r="AH1243" i="1" a="1"/>
  <c r="X248" i="1" a="1"/>
  <c r="AE3479" i="1" a="1"/>
  <c r="AE420" i="1" a="1"/>
  <c r="AD1641" i="1" a="1"/>
  <c r="X520" i="1" a="1"/>
  <c r="X2920" i="1" a="1"/>
  <c r="AD1304" i="1" a="1"/>
  <c r="AI313" i="1" a="1"/>
  <c r="X2429" i="1" a="1"/>
  <c r="AH1899" i="1" a="1"/>
  <c r="X2488" i="1" a="1"/>
  <c r="X353" i="1" a="1"/>
  <c r="AD3280" i="1" a="1"/>
  <c r="AH1363" i="1" a="1"/>
  <c r="D1084" i="7" a="1"/>
  <c r="X2036" i="1" a="1"/>
  <c r="AI2921" i="1" a="1"/>
  <c r="AI2045" i="1" a="1"/>
  <c r="D1569" i="7" a="1"/>
  <c r="AE910" i="1" a="1"/>
  <c r="D2139" i="7" a="1"/>
  <c r="AH3316" i="1" a="1"/>
  <c r="D403" i="7" a="1"/>
  <c r="X575" i="1" a="1"/>
  <c r="AH3405" i="1" a="1"/>
  <c r="AE1314" i="1" a="1"/>
  <c r="AE1173" i="1" a="1"/>
  <c r="AI899" i="1" a="1"/>
  <c r="AE961" i="1" a="1"/>
  <c r="X1196" i="1" a="1"/>
  <c r="D1097" i="7" a="1"/>
  <c r="D146" i="7" a="1"/>
  <c r="X3450" i="1" a="1"/>
  <c r="AE3201" i="1" a="1"/>
  <c r="X2469" i="1" a="1"/>
  <c r="AI2197" i="1" a="1"/>
  <c r="AE258" i="1" a="1"/>
  <c r="AI1957" i="1" a="1"/>
  <c r="D1874" i="7" a="1"/>
  <c r="X2230" i="1" a="1"/>
  <c r="D2994" i="7" a="1"/>
  <c r="AE1405" i="1" a="1"/>
  <c r="X2363" i="1" a="1"/>
  <c r="D1451" i="7" a="1"/>
  <c r="X3423" i="1" a="1"/>
  <c r="D1322" i="7" a="1"/>
  <c r="AI515" i="1" a="1"/>
  <c r="AI1387" i="1" a="1"/>
  <c r="X659" i="1" a="1"/>
  <c r="AD2438" i="1" a="1"/>
  <c r="AI2647" i="1" a="1"/>
  <c r="X327" i="1" a="1"/>
  <c r="AD3011" i="1" a="1"/>
  <c r="AD1571" i="1" a="1"/>
  <c r="D252" i="7" a="1"/>
  <c r="D2047" i="7" a="1"/>
  <c r="D1608" i="7" a="1"/>
  <c r="D958" i="7" a="1"/>
  <c r="AD351" i="1" a="1"/>
  <c r="AD1376" i="1" a="1"/>
  <c r="AD2593" i="1" a="1"/>
  <c r="X2425" i="1" a="1"/>
  <c r="AE1566" i="1" a="1"/>
  <c r="D91" i="7" a="1"/>
  <c r="D2280" i="7" a="1"/>
  <c r="D1511" i="7" a="1"/>
  <c r="AD3430" i="1" a="1"/>
  <c r="AI562" i="1" a="1"/>
  <c r="D66" i="7" a="1"/>
  <c r="AH934" i="1" a="1"/>
  <c r="AD1588" i="1" a="1"/>
  <c r="AI705" i="1" a="1"/>
  <c r="D2192" i="7" a="1"/>
  <c r="AH3216" i="1" a="1"/>
  <c r="AH3161" i="1" a="1"/>
  <c r="AI3110" i="1" a="1"/>
  <c r="AH3302" i="1" a="1"/>
  <c r="AE952" i="1" a="1"/>
  <c r="AI514" i="1" a="1"/>
  <c r="AI2829" i="1" a="1"/>
  <c r="AD2131" i="1" a="1"/>
  <c r="AH1530" i="1" a="1"/>
  <c r="D1554" i="7" a="1"/>
  <c r="X262" i="1" a="1"/>
  <c r="AI2531" i="1" a="1"/>
  <c r="AH1167" i="1" a="1"/>
  <c r="AH735" i="1" a="1"/>
  <c r="X1933" i="1" a="1"/>
  <c r="AD1618" i="1" a="1"/>
  <c r="D999" i="7" a="1"/>
  <c r="AI1378" i="1" a="1"/>
  <c r="AH172" i="1" a="1"/>
  <c r="AE945" i="1" a="1"/>
  <c r="AH2230" i="1" a="1"/>
  <c r="AE2820" i="1" a="1"/>
  <c r="X3430" i="1" a="1"/>
  <c r="AD1459" i="1" a="1"/>
  <c r="AH2739" i="1" a="1"/>
  <c r="AH1946" i="1" a="1"/>
  <c r="AI787" i="1" a="1"/>
  <c r="AE3377" i="1" a="1"/>
  <c r="AD1183" i="1" a="1"/>
  <c r="AI2539" i="1" a="1"/>
  <c r="AI2489" i="1" a="1"/>
  <c r="AD2289" i="1" a="1"/>
  <c r="AI1087" i="1" a="1"/>
  <c r="AD938" i="1" a="1"/>
  <c r="X2040" i="1" a="1"/>
  <c r="AI3325" i="1" a="1"/>
  <c r="AE785" i="1" a="1"/>
  <c r="X2575" i="1" a="1"/>
  <c r="X1365" i="1" a="1"/>
  <c r="AH509" i="1" a="1"/>
  <c r="AD291" i="1" a="1"/>
  <c r="AH2431" i="1" a="1"/>
  <c r="AE3071" i="1" a="1"/>
  <c r="D328" i="7" a="1"/>
  <c r="AE212" i="1" a="1"/>
  <c r="X1353" i="1" a="1"/>
  <c r="X3432" i="1" a="1"/>
  <c r="X2191" i="1" a="1"/>
  <c r="AH1361" i="1" a="1"/>
  <c r="D2296" i="7" a="1"/>
  <c r="AI2004" i="1" a="1"/>
  <c r="D1936" i="7" a="1"/>
  <c r="AE1983" i="1" a="1"/>
  <c r="AD2562" i="1" a="1"/>
  <c r="AI1833" i="1" a="1"/>
  <c r="AD3106" i="1" a="1"/>
  <c r="X1526" i="1" a="1"/>
  <c r="AD1226" i="1" a="1"/>
  <c r="AH1613" i="1" a="1"/>
  <c r="D2560" i="7" a="1"/>
  <c r="AI3131" i="1" a="1"/>
  <c r="AH3114" i="1" a="1"/>
  <c r="AE1837" i="1" a="1"/>
  <c r="AI1923" i="1" a="1"/>
  <c r="AD2953" i="1" a="1"/>
  <c r="X2458" i="1" a="1"/>
  <c r="X234" i="1" a="1"/>
  <c r="AD772" i="1" a="1"/>
  <c r="AI2251" i="1" a="1"/>
  <c r="AD763" i="1" a="1"/>
  <c r="AD679" i="1" a="1"/>
  <c r="AD1508" i="1" a="1"/>
  <c r="D1218" i="7" a="1"/>
  <c r="AH1141" i="1" a="1"/>
  <c r="AD226" i="1" a="1"/>
  <c r="AH3380" i="1" a="1"/>
  <c r="AH760" i="1" a="1"/>
  <c r="AD2567" i="1" a="1"/>
  <c r="AH3481" i="1" a="1"/>
  <c r="AI3047" i="1" a="1"/>
  <c r="AI265" i="1" a="1"/>
  <c r="X2485" i="1" a="1"/>
  <c r="AD1593" i="1" a="1"/>
  <c r="AI1094" i="1" a="1"/>
  <c r="X2686" i="1" a="1"/>
  <c r="AI1319" i="1" a="1"/>
  <c r="D458" i="7" a="1"/>
  <c r="D2586" i="7" a="1"/>
  <c r="AE1045" i="1" a="1"/>
  <c r="AI396" i="1" a="1"/>
  <c r="D1407" i="7" a="1"/>
  <c r="AI1686" i="1" a="1"/>
  <c r="AI3318" i="1" a="1"/>
  <c r="AH677" i="1" a="1"/>
  <c r="X2382" i="1" a="1"/>
  <c r="D853" i="7" a="1"/>
  <c r="AH424" i="1" a="1"/>
  <c r="D2803" i="7" a="1"/>
  <c r="AD3035" i="1" a="1"/>
  <c r="AI1784" i="1" a="1"/>
  <c r="X1336" i="1" a="1"/>
  <c r="D266" i="7" a="1"/>
  <c r="AE1085" i="1" a="1"/>
  <c r="D603" i="7" a="1"/>
  <c r="AD2956" i="1" a="1"/>
  <c r="AH3058" i="1" a="1"/>
  <c r="D924" i="7" a="1"/>
  <c r="AD957" i="1" a="1"/>
  <c r="AI1423" i="1" a="1"/>
  <c r="D422" i="7" a="1"/>
  <c r="X3052" i="1" a="1"/>
  <c r="D2161" i="7" a="1"/>
  <c r="AH1219" i="1" a="1"/>
  <c r="AE424" i="1" a="1"/>
  <c r="AE3038" i="1" a="1"/>
  <c r="D835" i="7" a="1"/>
  <c r="AH1932" i="1" a="1"/>
  <c r="AI3480" i="1" a="1"/>
  <c r="X3503" i="1" a="1"/>
  <c r="AE327" i="1" a="1"/>
  <c r="X952" i="1" a="1"/>
  <c r="X1829" i="1" a="1"/>
  <c r="AH1818" i="1" a="1"/>
  <c r="AI1587" i="1" a="1"/>
  <c r="AH966" i="1" a="1"/>
  <c r="AD2636" i="1" a="1"/>
  <c r="AH1026" i="1" a="1"/>
  <c r="AD1860" i="1" a="1"/>
  <c r="AH1339" i="1" a="1"/>
  <c r="D1067" i="7" a="1"/>
  <c r="AD2585" i="1" a="1"/>
  <c r="AH180" i="1" a="1"/>
  <c r="AD2847" i="1" a="1"/>
  <c r="X1980" i="1" a="1"/>
  <c r="AH1354" i="1" a="1"/>
  <c r="AI3540" i="1" a="1"/>
  <c r="AE2407" i="1" a="1"/>
  <c r="AH2060" i="1" a="1"/>
  <c r="AH660" i="1" a="1"/>
  <c r="AD528" i="1" a="1"/>
  <c r="AH2274" i="1" a="1"/>
  <c r="AD3261" i="1" a="1"/>
  <c r="D1105" i="7" a="1"/>
  <c r="AE464" i="1" a="1"/>
  <c r="AH756" i="1" a="1"/>
  <c r="AH849" i="1" a="1"/>
  <c r="AD1631" i="1" a="1"/>
  <c r="AI1427" i="1" a="1"/>
  <c r="X2320" i="1" a="1"/>
  <c r="AI1682" i="1" a="1"/>
  <c r="AI1373" i="1" a="1"/>
  <c r="X816" i="1" a="1"/>
  <c r="X2013" i="1" a="1"/>
  <c r="X683" i="1" a="1"/>
  <c r="X1878" i="1" a="1"/>
  <c r="X3229" i="1" a="1"/>
  <c r="AH1353" i="1" a="1"/>
  <c r="AE1864" i="1" a="1"/>
  <c r="AD1301" i="1" a="1"/>
  <c r="AD1736" i="1" a="1"/>
  <c r="AH1676" i="1" a="1"/>
  <c r="D506" i="7" a="1"/>
  <c r="AD474" i="1" a="1"/>
  <c r="D355" i="7" a="1"/>
  <c r="X2279" i="1" a="1"/>
  <c r="D2393" i="7" a="1"/>
  <c r="AE1829" i="1" a="1"/>
  <c r="AE1998" i="1" a="1"/>
  <c r="AE1750" i="1" a="1"/>
  <c r="AI294" i="1" a="1"/>
  <c r="AD3559" i="1" a="1"/>
  <c r="X2594" i="1" a="1"/>
  <c r="D83" i="7" a="1"/>
  <c r="AD2069" i="1" a="1"/>
  <c r="AH761" i="1" a="1"/>
  <c r="D1952" i="7" a="1"/>
  <c r="AH3513" i="1" a="1"/>
  <c r="AH2828" i="1" a="1"/>
  <c r="AI3440" i="1" a="1"/>
  <c r="AE1017" i="1" a="1"/>
  <c r="AH2798" i="1" a="1"/>
  <c r="X3576" i="1" a="1"/>
  <c r="AH2061" i="1" a="1"/>
  <c r="AI2169" i="1" a="1"/>
  <c r="AH1393" i="1" a="1"/>
  <c r="AE2216" i="1" a="1"/>
  <c r="X1255" i="1" a="1"/>
  <c r="AE402" i="1" a="1"/>
  <c r="AH3312" i="1" a="1"/>
  <c r="AH1687" i="1" a="1"/>
  <c r="AH937" i="1" a="1"/>
  <c r="X991" i="1" a="1"/>
  <c r="AE3092" i="1" a="1"/>
  <c r="AH1866" i="1" a="1"/>
  <c r="D2642" i="7" a="1"/>
  <c r="AH2025" i="1" a="1"/>
  <c r="D317" i="7" a="1"/>
  <c r="AH2927" i="1" a="1"/>
  <c r="AH2332" i="1" a="1"/>
  <c r="AE2804" i="1" a="1"/>
  <c r="X760" i="1" a="1"/>
  <c r="AI2065" i="1" a="1"/>
  <c r="AD229" i="1" a="1"/>
  <c r="AH1264" i="1" a="1"/>
  <c r="AD1396" i="1" a="1"/>
  <c r="AD398" i="1" a="1"/>
  <c r="X2190" i="1" a="1"/>
  <c r="AH2953" i="1" a="1"/>
  <c r="AH1369" i="1" a="1"/>
  <c r="X3092" i="1" a="1"/>
  <c r="AH1249" i="1" a="1"/>
  <c r="D764" i="7" a="1"/>
  <c r="AD2673" i="1" a="1"/>
  <c r="AH3358" i="1" a="1"/>
  <c r="AI3012" i="1" a="1"/>
  <c r="D1870" i="7" a="1"/>
  <c r="AH576" i="1" a="1"/>
  <c r="X2829" i="1" a="1"/>
  <c r="AD2271" i="1" a="1"/>
  <c r="AH2083" i="1" a="1"/>
  <c r="AH2255" i="1" a="1"/>
  <c r="D3017" i="7" a="1"/>
  <c r="AI1091" i="1" a="1"/>
  <c r="AI2697" i="1" a="1"/>
  <c r="AE2270" i="1" a="1"/>
  <c r="D2069" i="7" a="1"/>
  <c r="AI1507" i="1" a="1"/>
  <c r="AI729" i="1" a="1"/>
  <c r="AD1750" i="1" a="1"/>
  <c r="AH2329" i="1" a="1"/>
  <c r="D609" i="7" a="1"/>
  <c r="X1516" i="1" a="1"/>
  <c r="D2943" i="7" a="1"/>
  <c r="D1494" i="7" a="1"/>
  <c r="D39" i="7" a="1"/>
  <c r="AI1819" i="1" a="1"/>
  <c r="AE2166" i="1" a="1"/>
  <c r="AI3165" i="1" a="1"/>
  <c r="AD1187" i="1" a="1"/>
  <c r="X972" i="1" a="1"/>
  <c r="AE3254" i="1" a="1"/>
  <c r="AI1372" i="1" a="1"/>
  <c r="AE1142" i="1" a="1"/>
  <c r="X696" i="1" a="1"/>
  <c r="AE991" i="1" a="1"/>
  <c r="AI253" i="1" a="1"/>
  <c r="AI3283" i="1" a="1"/>
  <c r="D368" i="7" a="1"/>
  <c r="AI477" i="1" a="1"/>
  <c r="AE1940" i="1" a="1"/>
  <c r="AH1285" i="1" a="1"/>
  <c r="AE1661" i="1" a="1"/>
  <c r="AH878" i="1" a="1"/>
  <c r="AE2008" i="1" a="1"/>
  <c r="AH3052" i="1" a="1"/>
  <c r="D2271" i="7" a="1"/>
  <c r="X2699" i="1" a="1"/>
  <c r="AI1635" i="1" a="1"/>
  <c r="AE2824" i="1" a="1"/>
  <c r="X1368" i="1" a="1"/>
  <c r="AD3291" i="1" a="1"/>
  <c r="AI2304" i="1" a="1"/>
  <c r="X3493" i="1" a="1"/>
  <c r="D240" i="7" a="1"/>
  <c r="AH1495" i="1" a="1"/>
  <c r="D3010" i="7" a="1"/>
  <c r="X920" i="1" a="1"/>
  <c r="AH3056" i="1" a="1"/>
  <c r="X3090" i="1" a="1"/>
  <c r="X678" i="1" a="1"/>
  <c r="X276" i="1" a="1"/>
  <c r="AH432" i="1" a="1"/>
  <c r="X468" i="1" a="1"/>
  <c r="AH827" i="1" a="1"/>
  <c r="AH3093" i="1" a="1"/>
  <c r="AD3062" i="1" a="1"/>
  <c r="AH388" i="1" a="1"/>
  <c r="AH376" i="1" a="1"/>
  <c r="AI2498" i="1" a="1"/>
  <c r="AD1884" i="1" a="1"/>
  <c r="X3387" i="1" a="1"/>
  <c r="AE1578" i="1" a="1"/>
  <c r="X427" i="1" a="1"/>
  <c r="AE3444" i="1" a="1"/>
  <c r="AD3198" i="1" a="1"/>
  <c r="D1217" i="7" a="1"/>
  <c r="AE2761" i="1" a="1"/>
  <c r="AE578" i="1" a="1"/>
  <c r="AH389" i="1" a="1"/>
  <c r="X2046" i="1" a="1"/>
  <c r="X3573" i="1" a="1"/>
  <c r="AD1548" i="1" a="1"/>
  <c r="D1848" i="7" a="1"/>
  <c r="D879" i="7" a="1"/>
  <c r="AH818" i="1" a="1"/>
  <c r="AI3541" i="1" a="1"/>
  <c r="AI3371" i="1" a="1"/>
  <c r="AD2341" i="1" a="1"/>
  <c r="X2573" i="1" a="1"/>
  <c r="D569" i="7" a="1"/>
  <c r="X1681" i="1" a="1"/>
  <c r="AH1599" i="1" a="1"/>
  <c r="AH2990" i="1" a="1"/>
  <c r="X1750" i="1" a="1"/>
  <c r="D2755" i="7" a="1"/>
  <c r="X2899" i="1" a="1"/>
  <c r="AE409" i="1" a="1"/>
  <c r="X2916" i="1" a="1"/>
  <c r="X2187" i="1" a="1"/>
  <c r="AI1077" i="1" a="1"/>
  <c r="X1147" i="1" a="1"/>
  <c r="AI3202" i="1" a="1"/>
  <c r="AD2277" i="1" a="1"/>
  <c r="D2954" i="7" a="1"/>
  <c r="AH1732" i="1" a="1"/>
  <c r="X2605" i="1" a="1"/>
  <c r="AH1927" i="1" a="1"/>
  <c r="AH2897" i="1" a="1"/>
  <c r="AE1366" i="1" a="1"/>
  <c r="D1046" i="7" a="1"/>
  <c r="AE618" i="1" a="1"/>
  <c r="AI3349" i="1" a="1"/>
  <c r="AH3406" i="1" a="1"/>
  <c r="AE2721" i="1" a="1"/>
  <c r="X300" i="1" a="1"/>
  <c r="AD1249" i="1" a="1"/>
  <c r="X814" i="1" a="1"/>
  <c r="AE3572" i="1" a="1"/>
  <c r="X3225" i="1" a="1"/>
  <c r="X1520" i="1" a="1"/>
  <c r="D347" i="7" a="1"/>
  <c r="AD2798" i="1" a="1"/>
  <c r="D1304" i="7" a="1"/>
  <c r="AE3555" i="1" a="1"/>
  <c r="D452" i="7" a="1"/>
  <c r="AD2689" i="1" a="1"/>
  <c r="AD1134" i="1" a="1"/>
  <c r="AE861" i="1" a="1"/>
  <c r="D2793" i="7" a="1"/>
  <c r="X2966" i="1" a="1"/>
  <c r="AE1420" i="1" a="1"/>
  <c r="AI254" i="1" a="1"/>
  <c r="AD1256" i="1" a="1"/>
  <c r="X2131" i="1" a="1"/>
  <c r="AE3278" i="1" a="1"/>
  <c r="AI3420" i="1" a="1"/>
  <c r="D996" i="7" a="1"/>
  <c r="D2641" i="7" a="1"/>
  <c r="D1711" i="7" a="1"/>
  <c r="AE671" i="1" a="1"/>
  <c r="X352" i="1" a="1"/>
  <c r="AD512" i="1" a="1"/>
  <c r="X2245" i="1" a="1"/>
  <c r="AI2283" i="1" a="1"/>
  <c r="AH1032" i="1" a="1"/>
  <c r="AH2837" i="1" a="1"/>
  <c r="AH782" i="1" a="1"/>
  <c r="AH3016" i="1" a="1"/>
  <c r="AI659" i="1" a="1"/>
  <c r="X3014" i="1" a="1"/>
  <c r="AI865" i="1" a="1"/>
  <c r="X978" i="1" a="1"/>
  <c r="X1167" i="1" a="1"/>
  <c r="X1111" i="1" a="1"/>
  <c r="AH1500" i="1" a="1"/>
  <c r="AH1060" i="1" a="1"/>
  <c r="X469" i="1" a="1"/>
  <c r="AH900" i="1" a="1"/>
  <c r="AD1786" i="1" a="1"/>
  <c r="AE3381" i="1" a="1"/>
  <c r="AI2895" i="1" a="1"/>
  <c r="AD243" i="1" a="1"/>
  <c r="X3167" i="1" a="1"/>
  <c r="AI339" i="1" a="1"/>
  <c r="AH3187" i="1" a="1"/>
  <c r="AH3038" i="1" a="1"/>
  <c r="AI563" i="1" a="1"/>
  <c r="D2414" i="7" a="1"/>
  <c r="X1231" i="1" a="1"/>
  <c r="AI609" i="1" a="1"/>
  <c r="AD2541" i="1" a="1"/>
  <c r="AD2424" i="1" a="1"/>
  <c r="D1271" i="7" a="1"/>
  <c r="D2513" i="7" a="1"/>
  <c r="AD2581" i="1" a="1"/>
  <c r="D1445" i="7" a="1"/>
  <c r="AI1939" i="1" a="1"/>
  <c r="AD1309" i="1" a="1"/>
  <c r="D121" i="7" a="1"/>
  <c r="AE2618" i="1" a="1"/>
  <c r="AE2600" i="1" a="1"/>
  <c r="AD3510" i="1" a="1"/>
  <c r="AD1681" i="1" a="1"/>
  <c r="AD1085" i="1" a="1"/>
  <c r="AH1014" i="1" a="1"/>
  <c r="AD439" i="1" a="1"/>
  <c r="AD1190" i="1" a="1"/>
  <c r="X880" i="1" a="1"/>
  <c r="X298" i="1" a="1"/>
  <c r="AD1429" i="1" a="1"/>
  <c r="AE1079" i="1" a="1"/>
  <c r="AE2180" i="1" a="1"/>
  <c r="D1319" i="7" a="1"/>
  <c r="AH1140" i="1" a="1"/>
  <c r="X1186" i="1" a="1"/>
  <c r="X1810" i="1" a="1"/>
  <c r="AE1598" i="1" a="1"/>
  <c r="D1207" i="7" a="1"/>
  <c r="X1891" i="1" a="1"/>
  <c r="AD3460" i="1" a="1"/>
  <c r="AE1319" i="1" a="1"/>
  <c r="AD3016" i="1" a="1"/>
  <c r="X270" i="1" a="1"/>
  <c r="AE2806" i="1" a="1"/>
  <c r="D1888" i="7" a="1"/>
  <c r="AE2429" i="1" a="1"/>
  <c r="AI1316" i="1" a="1"/>
  <c r="D1547" i="7" a="1"/>
  <c r="AE1226" i="1" a="1"/>
  <c r="AH2245" i="1" a="1"/>
  <c r="AH2046" i="1" a="1"/>
  <c r="AE957" i="1" a="1"/>
  <c r="D652" i="7" a="1"/>
  <c r="AH448" i="1" a="1"/>
  <c r="AI1595" i="1" a="1"/>
  <c r="D2588" i="7" a="1"/>
  <c r="AI2601" i="1" a="1"/>
  <c r="AE2546" i="1" a="1"/>
  <c r="AI1861" i="1" a="1"/>
  <c r="AH696" i="1" a="1"/>
  <c r="AI399" i="1" a="1"/>
  <c r="X887" i="1" a="1"/>
  <c r="X1537" i="1" a="1"/>
  <c r="D3019" i="7" a="1"/>
  <c r="D2627" i="7" a="1"/>
  <c r="AI3215" i="1" a="1"/>
  <c r="AD508" i="1" a="1"/>
  <c r="AE1550" i="1" a="1"/>
  <c r="AE1571" i="1" a="1"/>
  <c r="AH1321" i="1" a="1"/>
  <c r="AD1554" i="1" a="1"/>
  <c r="D73" i="7" a="1"/>
  <c r="AI2038" i="1" a="1"/>
  <c r="AE1378" i="1" a="1"/>
  <c r="D2241" i="7" a="1"/>
  <c r="D1839" i="7" a="1"/>
  <c r="AD2101" i="1" a="1"/>
  <c r="X932" i="1" a="1"/>
  <c r="D2863" i="7" a="1"/>
  <c r="AD175" i="1" a="1"/>
  <c r="AI483" i="1" a="1"/>
  <c r="AE2488" i="1" a="1"/>
  <c r="X1091" i="1" a="1"/>
  <c r="AI2617" i="1" a="1"/>
  <c r="AE331" i="1" a="1"/>
  <c r="D2066" i="7" a="1"/>
  <c r="AH3112" i="1" a="1"/>
  <c r="X2901" i="1" a="1"/>
  <c r="AD3078" i="1" a="1"/>
  <c r="X1611" i="1" a="1"/>
  <c r="AD2944" i="1" a="1"/>
  <c r="AE1974" i="1" a="1"/>
  <c r="AI1823" i="1" a="1"/>
  <c r="AD923" i="1" a="1"/>
  <c r="AE2341" i="1" a="1"/>
  <c r="X3459" i="1" a="1"/>
  <c r="AI1004" i="1" a="1"/>
  <c r="AE2348" i="1" a="1"/>
  <c r="D1846" i="7" a="1"/>
  <c r="D1645" i="7" a="1"/>
  <c r="AI570" i="1" a="1"/>
  <c r="AH2087" i="1" a="1"/>
  <c r="AI513" i="1" a="1"/>
  <c r="AD3249" i="1" a="1"/>
  <c r="AD2258" i="1" a="1"/>
  <c r="AE1062" i="1" a="1"/>
  <c r="AD2420" i="1" a="1"/>
  <c r="AI2084" i="1" a="1"/>
  <c r="AE1943" i="1" a="1"/>
  <c r="AI2134" i="1" a="1"/>
  <c r="D59" i="7" a="1"/>
  <c r="AI1775" i="1" a="1"/>
  <c r="AI2650" i="1" a="1"/>
  <c r="X868" i="1" a="1"/>
  <c r="AE1260" i="1" a="1"/>
  <c r="AI541" i="1" a="1"/>
  <c r="AH3084" i="1" a="1"/>
  <c r="D699" i="7" a="1"/>
  <c r="AH1875" i="1" a="1"/>
  <c r="AE1629" i="1" a="1"/>
  <c r="AD3488" i="1" a="1"/>
  <c r="D2815" i="7" a="1"/>
  <c r="AI1419" i="1" a="1"/>
  <c r="AE1893" i="1" a="1"/>
  <c r="D2382" i="7" a="1"/>
  <c r="AH911" i="1" a="1"/>
  <c r="AD378" i="1" a="1"/>
  <c r="AI3451" i="1" a="1"/>
  <c r="D2872" i="7" a="1"/>
  <c r="D1943" i="7" a="1"/>
  <c r="AE3297" i="1" a="1"/>
  <c r="X937" i="1" a="1"/>
  <c r="D1857" i="7" a="1"/>
  <c r="AI2884" i="1" a="1"/>
  <c r="AE3330" i="1" a="1"/>
  <c r="AD2748" i="1" a="1"/>
  <c r="AI237" i="1" a="1"/>
  <c r="X2261" i="1" a="1"/>
  <c r="AE802" i="1" a="1"/>
  <c r="X2863" i="1" a="1"/>
  <c r="AD2474" i="1" a="1"/>
  <c r="AD973" i="1" a="1"/>
  <c r="AI3146" i="1" a="1"/>
  <c r="D729" i="7" a="1"/>
  <c r="AE659" i="1" a="1"/>
  <c r="AI1801" i="1" a="1"/>
  <c r="AD1409" i="1" a="1"/>
  <c r="D1308" i="7" a="1"/>
  <c r="AD2987" i="1" a="1"/>
  <c r="AE848" i="1" a="1"/>
  <c r="AD1499" i="1" a="1"/>
  <c r="AD751" i="1" a="1"/>
  <c r="AH207" i="1" a="1"/>
  <c r="AI1525" i="1" a="1"/>
  <c r="D1937" i="7" a="1"/>
  <c r="AI3037" i="1" a="1"/>
  <c r="AE2814" i="1" a="1"/>
  <c r="X377" i="1" a="1"/>
  <c r="AI1354" i="1" a="1"/>
  <c r="AH264" i="1" a="1"/>
  <c r="X150" i="1" a="1"/>
  <c r="AE2815" i="1" a="1"/>
  <c r="AI3119" i="1" a="1"/>
  <c r="AE3273" i="1" a="1"/>
  <c r="AE508" i="1" a="1"/>
  <c r="D1462" i="7" a="1"/>
  <c r="AH3078" i="1" a="1"/>
  <c r="AI3044" i="1" a="1"/>
  <c r="AH701" i="1" a="1"/>
  <c r="AE3187" i="1" a="1"/>
  <c r="AH2573" i="1" a="1"/>
  <c r="D2295" i="7" a="1"/>
  <c r="AD638" i="1" a="1"/>
  <c r="X748" i="1" a="1"/>
  <c r="AE3324" i="1" a="1"/>
  <c r="AD253" i="1" a="1"/>
  <c r="AD2233" i="1" a="1"/>
  <c r="AH864" i="1" a="1"/>
  <c r="AE873" i="1" a="1"/>
  <c r="AE624" i="1" a="1"/>
  <c r="AI946" i="1" a="1"/>
  <c r="D1196" i="7" a="1"/>
  <c r="AE2160" i="1" a="1"/>
  <c r="AI2861" i="1" a="1"/>
  <c r="D1893" i="7" a="1"/>
  <c r="X1940" i="1" a="1"/>
  <c r="AD2149" i="1" a="1"/>
  <c r="AH433" i="1" a="1"/>
  <c r="X733" i="1" a="1"/>
  <c r="AI412" i="1" a="1"/>
  <c r="AH763" i="1" a="1"/>
  <c r="AD264" i="1" a="1"/>
  <c r="AH1902" i="1" a="1"/>
  <c r="AH857" i="1" a="1"/>
  <c r="AE1073" i="1" a="1"/>
  <c r="D1124" i="7" a="1"/>
  <c r="AD2588" i="1" a="1"/>
  <c r="AH719" i="1" a="1"/>
  <c r="AI2791" i="1" a="1"/>
  <c r="AI1760" i="1" a="1"/>
  <c r="AE2980" i="1" a="1"/>
  <c r="D607" i="7" a="1"/>
  <c r="D2063" i="7" a="1"/>
  <c r="AE200" i="1" a="1"/>
  <c r="X2767" i="1" a="1"/>
  <c r="AE1464" i="1" a="1"/>
  <c r="X3368" i="1" a="1"/>
  <c r="AD200" i="1" a="1"/>
  <c r="X2119" i="1" a="1"/>
  <c r="D727" i="7" a="1"/>
  <c r="AD3282" i="1" a="1"/>
  <c r="AE1421" i="1" a="1"/>
  <c r="AE1521" i="1" a="1"/>
  <c r="AD1265" i="1" a="1"/>
  <c r="D1187" i="7" a="1"/>
  <c r="AE1398" i="1" a="1"/>
  <c r="AD2279" i="1" a="1"/>
  <c r="AI362" i="1" a="1"/>
  <c r="X3533" i="1" a="1"/>
  <c r="AD2090" i="1" a="1"/>
  <c r="AI2865" i="1" a="1"/>
  <c r="AH2364" i="1" a="1"/>
  <c r="D2901" i="7" a="1"/>
  <c r="AD433" i="1" a="1"/>
  <c r="AI2717" i="1" a="1"/>
  <c r="AH1318" i="1" a="1"/>
  <c r="AH2190" i="1" a="1"/>
  <c r="AD3467" i="1" a="1"/>
  <c r="AH1856" i="1" a="1"/>
  <c r="D372" i="7" a="1"/>
  <c r="AD2273" i="1" a="1"/>
  <c r="AI552" i="1" a="1"/>
  <c r="X513" i="1" a="1"/>
  <c r="D1344" i="7" a="1"/>
  <c r="AE219" i="1" a="1"/>
  <c r="X2189" i="1" a="1"/>
  <c r="X2742" i="1" a="1"/>
  <c r="AI1711" i="1" a="1"/>
  <c r="AE2643" i="1" a="1"/>
  <c r="X2360" i="1" a="1"/>
  <c r="D2349" i="7" a="1"/>
  <c r="D2925" i="7" a="1"/>
  <c r="AI1935" i="1" a="1"/>
  <c r="AH1073" i="1" a="1"/>
  <c r="X2377" i="1" a="1"/>
  <c r="AH1511" i="1" a="1"/>
  <c r="AD203" i="1" a="1"/>
  <c r="AE392" i="1" a="1"/>
  <c r="AH656" i="1" a="1"/>
  <c r="AD3442" i="1" a="1"/>
  <c r="AE459" i="1" a="1"/>
  <c r="AI1834" i="1" a="1"/>
  <c r="AE2701" i="1" a="1"/>
  <c r="AD2990" i="1" a="1"/>
  <c r="AE3542" i="1" a="1"/>
  <c r="X2139" i="1" a="1"/>
  <c r="D1345" i="7" a="1"/>
  <c r="AD1262" i="1" a="1"/>
  <c r="AE1705" i="1" a="1"/>
  <c r="X3555" i="1" a="1"/>
  <c r="X3534" i="1" a="1"/>
  <c r="X3530" i="1" a="1"/>
  <c r="AI2501" i="1" a="1"/>
  <c r="AD897" i="1" a="1"/>
  <c r="AD420" i="1" a="1"/>
  <c r="X3311" i="1" a="1"/>
  <c r="AD3338" i="1" a="1"/>
  <c r="D58" i="7" a="1"/>
  <c r="AE2799" i="1" a="1"/>
  <c r="AD1724" i="1" a="1"/>
  <c r="AH1258" i="1" a="1"/>
  <c r="D735" i="7" a="1"/>
  <c r="D1728" i="7" a="1"/>
  <c r="X1081" i="1" a="1"/>
  <c r="AD1462" i="1" a="1"/>
  <c r="AE3371" i="1" a="1"/>
  <c r="D2898" i="7" a="1"/>
  <c r="AI3087" i="1" a="1"/>
  <c r="AH377" i="1" a="1"/>
  <c r="AD1108" i="1" a="1"/>
  <c r="D1811" i="7" a="1"/>
  <c r="AI1098" i="1" a="1"/>
  <c r="AE1860" i="1" a="1"/>
  <c r="X1487" i="1" a="1"/>
  <c r="X3089" i="1" a="1"/>
  <c r="X3505" i="1" a="1"/>
  <c r="X763" i="1" a="1"/>
  <c r="AH766" i="1" a="1"/>
  <c r="AI932" i="1" a="1"/>
  <c r="AD2919" i="1" a="1"/>
  <c r="AD183" i="1" a="1"/>
  <c r="AD3333" i="1" a="1"/>
  <c r="AI1608" i="1" a="1"/>
  <c r="D2696" i="7" a="1"/>
  <c r="AH581" i="1" a="1"/>
  <c r="D949" i="7" a="1"/>
  <c r="AD2256" i="1" a="1"/>
  <c r="AD789" i="1" a="1"/>
  <c r="AH1606" i="1" a="1"/>
  <c r="D2628" i="7" a="1"/>
  <c r="X805" i="1" a="1"/>
  <c r="X389" i="1" a="1"/>
  <c r="AE1245" i="1" a="1"/>
  <c r="D1382" i="7" a="1"/>
  <c r="AD2249" i="1" a="1"/>
  <c r="AE971" i="1" a="1"/>
  <c r="X239" i="1" a="1"/>
  <c r="AE581" i="1" a="1"/>
  <c r="AI1613" i="1" a="1"/>
  <c r="AI2826" i="1" a="1"/>
  <c r="AD2743" i="1" a="1"/>
  <c r="D2383" i="7" a="1"/>
  <c r="D1252" i="7" a="1"/>
  <c r="D2629" i="7" a="1"/>
  <c r="X3563" i="1" a="1"/>
  <c r="D1216" i="7" a="1"/>
  <c r="AE3225" i="1" a="1"/>
  <c r="AD3514" i="1" a="1"/>
  <c r="AI1655" i="1" a="1"/>
  <c r="AH1709" i="1" a="1"/>
  <c r="D2330" i="7" a="1"/>
  <c r="X2199" i="1" a="1"/>
  <c r="AI1318" i="1" a="1"/>
  <c r="AI3557" i="1" a="1"/>
  <c r="X3036" i="1" a="1"/>
  <c r="D2377" i="7" a="1"/>
  <c r="D564" i="7" a="1"/>
  <c r="AI328" i="1" a="1"/>
  <c r="D559" i="7" a="1"/>
  <c r="AI3369" i="1" a="1"/>
  <c r="AH2895" i="1" a="1"/>
  <c r="AE1555" i="1" a="1"/>
  <c r="X2026" i="1" a="1"/>
  <c r="D2939" i="7" a="1"/>
  <c r="AD3134" i="1" a="1"/>
  <c r="AH1001" i="1" a="1"/>
  <c r="AE1078" i="1" a="1"/>
  <c r="X3046" i="1" a="1"/>
  <c r="AE2107" i="1" a="1"/>
  <c r="AH1278" i="1" a="1"/>
  <c r="D1677" i="7" a="1"/>
  <c r="AI2967" i="1" a="1"/>
  <c r="AH475" i="1" a="1"/>
  <c r="AE645" i="1" a="1"/>
  <c r="AD2678" i="1" a="1"/>
  <c r="AH1226" i="1" a="1"/>
  <c r="AH632" i="1" a="1"/>
  <c r="D1727" i="7" a="1"/>
  <c r="AD1500" i="1" a="1"/>
  <c r="AI2423" i="1" a="1"/>
  <c r="AE2124" i="1" a="1"/>
  <c r="X2070" i="1" a="1"/>
  <c r="AH2811" i="1" a="1"/>
  <c r="D335" i="7" a="1"/>
  <c r="AH686" i="1" a="1"/>
  <c r="AD1127" i="1" a="1"/>
  <c r="D2281" i="7" a="1"/>
  <c r="AD3327" i="1" a="1"/>
  <c r="D2197" i="7" a="1"/>
  <c r="X1440" i="1" a="1"/>
  <c r="AH741" i="1" a="1"/>
  <c r="AH1479" i="1" a="1"/>
  <c r="AH1747" i="1" a="1"/>
  <c r="AE3382" i="1" a="1"/>
  <c r="AH2155" i="1" a="1"/>
  <c r="AD3474" i="1" a="1"/>
  <c r="AH2843" i="1" a="1"/>
  <c r="D913" i="7" a="1"/>
  <c r="AH2185" i="1" a="1"/>
  <c r="AD1773" i="1" a="1"/>
  <c r="D1663" i="7" a="1"/>
  <c r="AE3304" i="1" a="1"/>
  <c r="AH1833" i="1" a="1"/>
  <c r="AE993" i="1" a="1"/>
  <c r="AH313" i="1" a="1"/>
  <c r="AE2772" i="1" a="1"/>
  <c r="AD2584" i="1" a="1"/>
  <c r="X3278" i="1" a="1"/>
  <c r="AE903" i="1" a="1"/>
  <c r="AH1848" i="1" a="1"/>
  <c r="AD1097" i="1" a="1"/>
  <c r="AD1097" i="1" l="1"/>
  <c r="AH1848" i="1"/>
  <c r="F1756" i="7" s="1"/>
  <c r="AE903" i="1"/>
  <c r="X3278" i="1"/>
  <c r="AD2584" i="1"/>
  <c r="AE2772" i="1"/>
  <c r="AH313" i="1"/>
  <c r="F221" i="7" s="1"/>
  <c r="AE993" i="1"/>
  <c r="AH1833" i="1"/>
  <c r="F1741" i="7" s="1"/>
  <c r="AE3304" i="1"/>
  <c r="D1663" i="7"/>
  <c r="AD1773" i="1"/>
  <c r="AH2185" i="1"/>
  <c r="F2093" i="7" s="1"/>
  <c r="D913" i="7"/>
  <c r="AH2843" i="1"/>
  <c r="F2751" i="7" s="1"/>
  <c r="AD3474" i="1"/>
  <c r="AH2155" i="1"/>
  <c r="F2063" i="7" s="1"/>
  <c r="AE3382" i="1"/>
  <c r="AH1747" i="1"/>
  <c r="F1655" i="7" s="1"/>
  <c r="AH1479" i="1"/>
  <c r="F1387" i="7" s="1"/>
  <c r="AH741" i="1"/>
  <c r="F649" i="7" s="1"/>
  <c r="X1440" i="1"/>
  <c r="B1348" i="7" s="1"/>
  <c r="D2197" i="7"/>
  <c r="AD3327" i="1"/>
  <c r="D2281" i="7"/>
  <c r="AD1127" i="1"/>
  <c r="AH686" i="1"/>
  <c r="F594" i="7" s="1"/>
  <c r="D335" i="7"/>
  <c r="AH2811" i="1"/>
  <c r="F2719" i="7" s="1"/>
  <c r="X2070" i="1"/>
  <c r="B1978" i="7" s="1"/>
  <c r="AE2124" i="1"/>
  <c r="AI2423" i="1"/>
  <c r="G2331" i="7" s="1"/>
  <c r="AD1500" i="1"/>
  <c r="D1727" i="7"/>
  <c r="AH632" i="1"/>
  <c r="F540" i="7" s="1"/>
  <c r="AH1226" i="1"/>
  <c r="F1134" i="7" s="1"/>
  <c r="AD2678" i="1"/>
  <c r="AE645" i="1"/>
  <c r="AH475" i="1"/>
  <c r="F383" i="7" s="1"/>
  <c r="AI2967" i="1"/>
  <c r="G2875" i="7" s="1"/>
  <c r="D1677" i="7"/>
  <c r="AH1278" i="1"/>
  <c r="F1186" i="7" s="1"/>
  <c r="AE2107" i="1"/>
  <c r="X3046" i="1"/>
  <c r="B2954" i="7" s="1"/>
  <c r="AE1078" i="1"/>
  <c r="AH1001" i="1"/>
  <c r="F909" i="7" s="1"/>
  <c r="AD3134" i="1"/>
  <c r="D2939" i="7"/>
  <c r="X2026" i="1"/>
  <c r="B1934" i="7" s="1"/>
  <c r="AE1555" i="1"/>
  <c r="AH2895" i="1"/>
  <c r="F2803" i="7" s="1"/>
  <c r="AI3369" i="1"/>
  <c r="D559" i="7"/>
  <c r="AI328" i="1"/>
  <c r="G236" i="7" s="1"/>
  <c r="D564" i="7"/>
  <c r="D2377" i="7"/>
  <c r="X3036" i="1"/>
  <c r="B2944" i="7" s="1"/>
  <c r="AI3557" i="1"/>
  <c r="AI1318" i="1"/>
  <c r="G1226" i="7" s="1"/>
  <c r="X2199" i="1"/>
  <c r="B2107" i="7" s="1"/>
  <c r="D2330" i="7"/>
  <c r="AH1709" i="1"/>
  <c r="F1617" i="7" s="1"/>
  <c r="AI1655" i="1"/>
  <c r="G1563" i="7" s="1"/>
  <c r="AD3514" i="1"/>
  <c r="AE3225" i="1"/>
  <c r="D1216" i="7"/>
  <c r="X3563" i="1"/>
  <c r="D2629" i="7"/>
  <c r="D1252" i="7"/>
  <c r="D2383" i="7"/>
  <c r="AD2743" i="1"/>
  <c r="AI2826" i="1"/>
  <c r="G2734" i="7" s="1"/>
  <c r="AI1613" i="1"/>
  <c r="G1521" i="7" s="1"/>
  <c r="AE581" i="1"/>
  <c r="X239" i="1"/>
  <c r="B147" i="7" s="1"/>
  <c r="AE971" i="1"/>
  <c r="AD2249" i="1"/>
  <c r="D1382" i="7"/>
  <c r="AE1245" i="1"/>
  <c r="X389" i="1"/>
  <c r="B297" i="7" s="1"/>
  <c r="X805" i="1"/>
  <c r="B713" i="7" s="1"/>
  <c r="D2628" i="7"/>
  <c r="AH1606" i="1"/>
  <c r="F1514" i="7" s="1"/>
  <c r="AD789" i="1"/>
  <c r="AD2256" i="1"/>
  <c r="D949" i="7"/>
  <c r="AH581" i="1"/>
  <c r="F489" i="7" s="1"/>
  <c r="D2696" i="7"/>
  <c r="AI1608" i="1"/>
  <c r="G1516" i="7" s="1"/>
  <c r="AD3333" i="1"/>
  <c r="AD183" i="1"/>
  <c r="AD2919" i="1"/>
  <c r="AI932" i="1"/>
  <c r="G840" i="7" s="1"/>
  <c r="AH766" i="1"/>
  <c r="F674" i="7" s="1"/>
  <c r="X763" i="1"/>
  <c r="B671" i="7" s="1"/>
  <c r="X3505" i="1"/>
  <c r="X3089" i="1"/>
  <c r="B2997" i="7" s="1"/>
  <c r="X1487" i="1"/>
  <c r="B1395" i="7" s="1"/>
  <c r="AE1860" i="1"/>
  <c r="AI1098" i="1"/>
  <c r="G1006" i="7" s="1"/>
  <c r="D1811" i="7"/>
  <c r="AD1108" i="1"/>
  <c r="AH377" i="1"/>
  <c r="F285" i="7" s="1"/>
  <c r="AI3087" i="1"/>
  <c r="G2995" i="7" s="1"/>
  <c r="D2898" i="7"/>
  <c r="AE3371" i="1"/>
  <c r="AD1462" i="1"/>
  <c r="X1081" i="1"/>
  <c r="B989" i="7" s="1"/>
  <c r="D1728" i="7"/>
  <c r="D735" i="7"/>
  <c r="AH1258" i="1"/>
  <c r="F1166" i="7" s="1"/>
  <c r="AD1724" i="1"/>
  <c r="AE2799" i="1"/>
  <c r="D58" i="7"/>
  <c r="AD3338" i="1"/>
  <c r="X3311" i="1"/>
  <c r="AD420" i="1"/>
  <c r="AD897" i="1"/>
  <c r="AI2501" i="1"/>
  <c r="G2409" i="7" s="1"/>
  <c r="X3530" i="1"/>
  <c r="X3534" i="1"/>
  <c r="X3555" i="1"/>
  <c r="AE1705" i="1"/>
  <c r="AD1262" i="1"/>
  <c r="D1345" i="7"/>
  <c r="X2139" i="1"/>
  <c r="B2047" i="7" s="1"/>
  <c r="AE3542" i="1"/>
  <c r="AD2990" i="1"/>
  <c r="AE2701" i="1"/>
  <c r="AI1834" i="1"/>
  <c r="G1742" i="7" s="1"/>
  <c r="AE459" i="1"/>
  <c r="AD3442" i="1"/>
  <c r="AH656" i="1"/>
  <c r="F564" i="7" s="1"/>
  <c r="AE392" i="1"/>
  <c r="AD203" i="1"/>
  <c r="AH1511" i="1"/>
  <c r="F1419" i="7" s="1"/>
  <c r="X2377" i="1"/>
  <c r="B2285" i="7" s="1"/>
  <c r="AH1073" i="1"/>
  <c r="F981" i="7" s="1"/>
  <c r="AI1935" i="1"/>
  <c r="G1843" i="7" s="1"/>
  <c r="D2925" i="7"/>
  <c r="D2349" i="7"/>
  <c r="X2360" i="1"/>
  <c r="B2268" i="7" s="1"/>
  <c r="AE2643" i="1"/>
  <c r="AI1711" i="1"/>
  <c r="G1619" i="7" s="1"/>
  <c r="X2742" i="1"/>
  <c r="B2650" i="7" s="1"/>
  <c r="X2189" i="1"/>
  <c r="B2097" i="7" s="1"/>
  <c r="AE219" i="1"/>
  <c r="D1344" i="7"/>
  <c r="X513" i="1"/>
  <c r="B421" i="7" s="1"/>
  <c r="AI552" i="1"/>
  <c r="G460" i="7" s="1"/>
  <c r="AD2273" i="1"/>
  <c r="D372" i="7"/>
  <c r="AH1856" i="1"/>
  <c r="F1764" i="7" s="1"/>
  <c r="AD3467" i="1"/>
  <c r="AH2190" i="1"/>
  <c r="F2098" i="7" s="1"/>
  <c r="AH1318" i="1"/>
  <c r="F1226" i="7" s="1"/>
  <c r="AI2717" i="1"/>
  <c r="G2625" i="7" s="1"/>
  <c r="AD433" i="1"/>
  <c r="D2901" i="7"/>
  <c r="AH2364" i="1"/>
  <c r="F2272" i="7" s="1"/>
  <c r="AI2865" i="1"/>
  <c r="G2773" i="7" s="1"/>
  <c r="AD2090" i="1"/>
  <c r="X3533" i="1"/>
  <c r="AI362" i="1"/>
  <c r="G270" i="7" s="1"/>
  <c r="AD2279" i="1"/>
  <c r="AE1398" i="1"/>
  <c r="D1187" i="7"/>
  <c r="AD1265" i="1"/>
  <c r="AE1521" i="1"/>
  <c r="AE1421" i="1"/>
  <c r="AD3282" i="1"/>
  <c r="D727" i="7"/>
  <c r="X2119" i="1"/>
  <c r="B2027" i="7" s="1"/>
  <c r="AD200" i="1"/>
  <c r="X3368" i="1"/>
  <c r="AE1464" i="1"/>
  <c r="X2767" i="1"/>
  <c r="B2675" i="7" s="1"/>
  <c r="AE200" i="1"/>
  <c r="D2063" i="7"/>
  <c r="D607" i="7"/>
  <c r="AE2980" i="1"/>
  <c r="AI1760" i="1"/>
  <c r="G1668" i="7" s="1"/>
  <c r="AI2791" i="1"/>
  <c r="G2699" i="7" s="1"/>
  <c r="AH719" i="1"/>
  <c r="F627" i="7" s="1"/>
  <c r="AD2588" i="1"/>
  <c r="D1124" i="7"/>
  <c r="AE1073" i="1"/>
  <c r="AH857" i="1"/>
  <c r="F765" i="7" s="1"/>
  <c r="AH1902" i="1"/>
  <c r="F1810" i="7" s="1"/>
  <c r="AD264" i="1"/>
  <c r="AH763" i="1"/>
  <c r="F671" i="7" s="1"/>
  <c r="AI412" i="1"/>
  <c r="G320" i="7" s="1"/>
  <c r="X733" i="1"/>
  <c r="B641" i="7" s="1"/>
  <c r="AH433" i="1"/>
  <c r="F341" i="7" s="1"/>
  <c r="AD2149" i="1"/>
  <c r="X1940" i="1"/>
  <c r="B1848" i="7" s="1"/>
  <c r="D1893" i="7"/>
  <c r="AI2861" i="1"/>
  <c r="G2769" i="7" s="1"/>
  <c r="AE2160" i="1"/>
  <c r="D1196" i="7"/>
  <c r="AI946" i="1"/>
  <c r="G854" i="7" s="1"/>
  <c r="AE624" i="1"/>
  <c r="AE873" i="1"/>
  <c r="AH864" i="1"/>
  <c r="F772" i="7" s="1"/>
  <c r="AD2233" i="1"/>
  <c r="AD253" i="1"/>
  <c r="AE3324" i="1"/>
  <c r="X748" i="1"/>
  <c r="B656" i="7" s="1"/>
  <c r="AD638" i="1"/>
  <c r="D2295" i="7"/>
  <c r="AH2573" i="1"/>
  <c r="F2481" i="7" s="1"/>
  <c r="AE3187" i="1"/>
  <c r="AH701" i="1"/>
  <c r="F609" i="7" s="1"/>
  <c r="AI3044" i="1"/>
  <c r="G2952" i="7" s="1"/>
  <c r="AH3078" i="1"/>
  <c r="F2986" i="7" s="1"/>
  <c r="D1462" i="7"/>
  <c r="AE508" i="1"/>
  <c r="AE3273" i="1"/>
  <c r="AI3119" i="1"/>
  <c r="AE2815" i="1"/>
  <c r="X150" i="1"/>
  <c r="B58" i="7" s="1"/>
  <c r="AH264" i="1"/>
  <c r="F172" i="7" s="1"/>
  <c r="AI1354" i="1"/>
  <c r="G1262" i="7" s="1"/>
  <c r="X377" i="1"/>
  <c r="B285" i="7" s="1"/>
  <c r="AE2814" i="1"/>
  <c r="AI3037" i="1"/>
  <c r="G2945" i="7" s="1"/>
  <c r="D1937" i="7"/>
  <c r="AI1525" i="1"/>
  <c r="G1433" i="7" s="1"/>
  <c r="AH207" i="1"/>
  <c r="F115" i="7" s="1"/>
  <c r="AD751" i="1"/>
  <c r="AD1499" i="1"/>
  <c r="AE848" i="1"/>
  <c r="AD2987" i="1"/>
  <c r="D1308" i="7"/>
  <c r="AD1409" i="1"/>
  <c r="AI1801" i="1"/>
  <c r="G1709" i="7" s="1"/>
  <c r="AE659" i="1"/>
  <c r="D729" i="7"/>
  <c r="AI3146" i="1"/>
  <c r="AD973" i="1"/>
  <c r="AD2474" i="1"/>
  <c r="X2863" i="1"/>
  <c r="B2771" i="7" s="1"/>
  <c r="AE802" i="1"/>
  <c r="X2261" i="1"/>
  <c r="B2169" i="7" s="1"/>
  <c r="AI237" i="1"/>
  <c r="G145" i="7" s="1"/>
  <c r="AD2748" i="1"/>
  <c r="AE3330" i="1"/>
  <c r="AI2884" i="1"/>
  <c r="G2792" i="7" s="1"/>
  <c r="D1857" i="7"/>
  <c r="X937" i="1"/>
  <c r="B845" i="7" s="1"/>
  <c r="AE3297" i="1"/>
  <c r="D1943" i="7"/>
  <c r="D2872" i="7"/>
  <c r="AI3451" i="1"/>
  <c r="AD378" i="1"/>
  <c r="AH911" i="1"/>
  <c r="F819" i="7" s="1"/>
  <c r="D2382" i="7"/>
  <c r="AE1893" i="1"/>
  <c r="AI1419" i="1"/>
  <c r="G1327" i="7" s="1"/>
  <c r="D2815" i="7"/>
  <c r="AD3488" i="1"/>
  <c r="AE1629" i="1"/>
  <c r="AH1875" i="1"/>
  <c r="F1783" i="7" s="1"/>
  <c r="D699" i="7"/>
  <c r="AH3084" i="1"/>
  <c r="F2992" i="7" s="1"/>
  <c r="AI541" i="1"/>
  <c r="G449" i="7" s="1"/>
  <c r="AE1260" i="1"/>
  <c r="X868" i="1"/>
  <c r="B776" i="7" s="1"/>
  <c r="AI2650" i="1"/>
  <c r="G2558" i="7" s="1"/>
  <c r="AI1775" i="1"/>
  <c r="G1683" i="7" s="1"/>
  <c r="D59" i="7"/>
  <c r="AI2134" i="1"/>
  <c r="G2042" i="7" s="1"/>
  <c r="AE1943" i="1"/>
  <c r="AI2084" i="1"/>
  <c r="G1992" i="7" s="1"/>
  <c r="AD2420" i="1"/>
  <c r="AE1062" i="1"/>
  <c r="AD2258" i="1"/>
  <c r="AD3249" i="1"/>
  <c r="AI513" i="1"/>
  <c r="G421" i="7" s="1"/>
  <c r="AH2087" i="1"/>
  <c r="F1995" i="7" s="1"/>
  <c r="AI570" i="1"/>
  <c r="G478" i="7" s="1"/>
  <c r="D1645" i="7"/>
  <c r="D1846" i="7"/>
  <c r="AE2348" i="1"/>
  <c r="AI1004" i="1"/>
  <c r="G912" i="7" s="1"/>
  <c r="X3459" i="1"/>
  <c r="AE2341" i="1"/>
  <c r="AD923" i="1"/>
  <c r="AI1823" i="1"/>
  <c r="G1731" i="7" s="1"/>
  <c r="AE1974" i="1"/>
  <c r="AD2944" i="1"/>
  <c r="X1611" i="1"/>
  <c r="B1519" i="7" s="1"/>
  <c r="AD3078" i="1"/>
  <c r="X2901" i="1"/>
  <c r="B2809" i="7" s="1"/>
  <c r="AH3112" i="1"/>
  <c r="F3020" i="7" s="1"/>
  <c r="D2066" i="7"/>
  <c r="AE331" i="1"/>
  <c r="AI2617" i="1"/>
  <c r="G2525" i="7" s="1"/>
  <c r="X1091" i="1"/>
  <c r="B999" i="7" s="1"/>
  <c r="AE2488" i="1"/>
  <c r="AI483" i="1"/>
  <c r="G391" i="7" s="1"/>
  <c r="AD175" i="1"/>
  <c r="D2863" i="7"/>
  <c r="X932" i="1"/>
  <c r="B840" i="7" s="1"/>
  <c r="AD2101" i="1"/>
  <c r="D1839" i="7"/>
  <c r="D2241" i="7"/>
  <c r="AE1378" i="1"/>
  <c r="AI2038" i="1"/>
  <c r="G1946" i="7" s="1"/>
  <c r="D73" i="7"/>
  <c r="AD1554" i="1"/>
  <c r="AH1321" i="1"/>
  <c r="F1229" i="7" s="1"/>
  <c r="AE1571" i="1"/>
  <c r="AE1550" i="1"/>
  <c r="AD508" i="1"/>
  <c r="AI3215" i="1"/>
  <c r="D2627" i="7"/>
  <c r="D3019" i="7"/>
  <c r="X1537" i="1"/>
  <c r="B1445" i="7" s="1"/>
  <c r="X887" i="1"/>
  <c r="B795" i="7" s="1"/>
  <c r="AI399" i="1"/>
  <c r="G307" i="7" s="1"/>
  <c r="AH696" i="1"/>
  <c r="F604" i="7" s="1"/>
  <c r="AI1861" i="1"/>
  <c r="G1769" i="7" s="1"/>
  <c r="AE2546" i="1"/>
  <c r="AI2601" i="1"/>
  <c r="G2509" i="7" s="1"/>
  <c r="D2588" i="7"/>
  <c r="AI1595" i="1"/>
  <c r="G1503" i="7" s="1"/>
  <c r="AH448" i="1"/>
  <c r="F356" i="7" s="1"/>
  <c r="D652" i="7"/>
  <c r="AE957" i="1"/>
  <c r="AH2046" i="1"/>
  <c r="F1954" i="7" s="1"/>
  <c r="AH2245" i="1"/>
  <c r="F2153" i="7" s="1"/>
  <c r="AE1226" i="1"/>
  <c r="D1547" i="7"/>
  <c r="AI1316" i="1"/>
  <c r="G1224" i="7" s="1"/>
  <c r="AE2429" i="1"/>
  <c r="D1888" i="7"/>
  <c r="AE2806" i="1"/>
  <c r="X270" i="1"/>
  <c r="B178" i="7" s="1"/>
  <c r="AD3016" i="1"/>
  <c r="AE1319" i="1"/>
  <c r="AD3460" i="1"/>
  <c r="X1891" i="1"/>
  <c r="B1799" i="7" s="1"/>
  <c r="D1207" i="7"/>
  <c r="AE1598" i="1"/>
  <c r="X1810" i="1"/>
  <c r="B1718" i="7" s="1"/>
  <c r="X1186" i="1"/>
  <c r="B1094" i="7" s="1"/>
  <c r="AH1140" i="1"/>
  <c r="F1048" i="7" s="1"/>
  <c r="D1319" i="7"/>
  <c r="AE2180" i="1"/>
  <c r="AE1079" i="1"/>
  <c r="AD1429" i="1"/>
  <c r="X298" i="1"/>
  <c r="B206" i="7" s="1"/>
  <c r="X880" i="1"/>
  <c r="B788" i="7" s="1"/>
  <c r="AD1190" i="1"/>
  <c r="AD439" i="1"/>
  <c r="AH1014" i="1"/>
  <c r="F922" i="7" s="1"/>
  <c r="AD1085" i="1"/>
  <c r="AD1681" i="1"/>
  <c r="AD3510" i="1"/>
  <c r="AE2600" i="1"/>
  <c r="AE2618" i="1"/>
  <c r="D121" i="7"/>
  <c r="AD1309" i="1"/>
  <c r="AI1939" i="1"/>
  <c r="G1847" i="7" s="1"/>
  <c r="D1445" i="7"/>
  <c r="AD2581" i="1"/>
  <c r="D2513" i="7"/>
  <c r="D1271" i="7"/>
  <c r="AD2424" i="1"/>
  <c r="AD2541" i="1"/>
  <c r="AI609" i="1"/>
  <c r="G517" i="7" s="1"/>
  <c r="X1231" i="1"/>
  <c r="B1139" i="7" s="1"/>
  <c r="D2414" i="7"/>
  <c r="AI563" i="1"/>
  <c r="G471" i="7" s="1"/>
  <c r="AH3038" i="1"/>
  <c r="F2946" i="7" s="1"/>
  <c r="AH3187" i="1"/>
  <c r="AI339" i="1"/>
  <c r="G247" i="7" s="1"/>
  <c r="X3167" i="1"/>
  <c r="AD243" i="1"/>
  <c r="AI2895" i="1"/>
  <c r="G2803" i="7" s="1"/>
  <c r="AE3381" i="1"/>
  <c r="AD1786" i="1"/>
  <c r="AH900" i="1"/>
  <c r="F808" i="7" s="1"/>
  <c r="X469" i="1"/>
  <c r="B377" i="7" s="1"/>
  <c r="AH1060" i="1"/>
  <c r="F968" i="7" s="1"/>
  <c r="AH1500" i="1"/>
  <c r="F1408" i="7" s="1"/>
  <c r="X1111" i="1"/>
  <c r="B1019" i="7" s="1"/>
  <c r="X1167" i="1"/>
  <c r="B1075" i="7" s="1"/>
  <c r="X978" i="1"/>
  <c r="B886" i="7" s="1"/>
  <c r="AI865" i="1"/>
  <c r="G773" i="7" s="1"/>
  <c r="X3014" i="1"/>
  <c r="B2922" i="7" s="1"/>
  <c r="AI659" i="1"/>
  <c r="G567" i="7" s="1"/>
  <c r="AH3016" i="1"/>
  <c r="F2924" i="7" s="1"/>
  <c r="AH782" i="1"/>
  <c r="F690" i="7" s="1"/>
  <c r="AH2837" i="1"/>
  <c r="F2745" i="7" s="1"/>
  <c r="AH1032" i="1"/>
  <c r="F940" i="7" s="1"/>
  <c r="AI2283" i="1"/>
  <c r="G2191" i="7" s="1"/>
  <c r="X2245" i="1"/>
  <c r="B2153" i="7" s="1"/>
  <c r="AD512" i="1"/>
  <c r="X352" i="1"/>
  <c r="B260" i="7" s="1"/>
  <c r="AE671" i="1"/>
  <c r="D1711" i="7"/>
  <c r="D2641" i="7"/>
  <c r="D996" i="7"/>
  <c r="AI3420" i="1"/>
  <c r="AE3278" i="1"/>
  <c r="X2131" i="1"/>
  <c r="B2039" i="7" s="1"/>
  <c r="AD1256" i="1"/>
  <c r="AI254" i="1"/>
  <c r="G162" i="7" s="1"/>
  <c r="AE1420" i="1"/>
  <c r="X2966" i="1"/>
  <c r="B2874" i="7" s="1"/>
  <c r="D2793" i="7"/>
  <c r="AE861" i="1"/>
  <c r="AD1134" i="1"/>
  <c r="AD2689" i="1"/>
  <c r="D452" i="7"/>
  <c r="AE3555" i="1"/>
  <c r="D1304" i="7"/>
  <c r="AD2798" i="1"/>
  <c r="D347" i="7"/>
  <c r="X1520" i="1"/>
  <c r="B1428" i="7" s="1"/>
  <c r="X3225" i="1"/>
  <c r="AE3572" i="1"/>
  <c r="X814" i="1"/>
  <c r="B722" i="7" s="1"/>
  <c r="AD1249" i="1"/>
  <c r="X300" i="1"/>
  <c r="B208" i="7" s="1"/>
  <c r="AE2721" i="1"/>
  <c r="AH3406" i="1"/>
  <c r="AI3349" i="1"/>
  <c r="AE618" i="1"/>
  <c r="D1046" i="7"/>
  <c r="AE1366" i="1"/>
  <c r="AH2897" i="1"/>
  <c r="F2805" i="7" s="1"/>
  <c r="AH1927" i="1"/>
  <c r="F1835" i="7" s="1"/>
  <c r="X2605" i="1"/>
  <c r="B2513" i="7" s="1"/>
  <c r="AH1732" i="1"/>
  <c r="F1640" i="7" s="1"/>
  <c r="D2954" i="7"/>
  <c r="AD2277" i="1"/>
  <c r="AI3202" i="1"/>
  <c r="X1147" i="1"/>
  <c r="B1055" i="7" s="1"/>
  <c r="AI1077" i="1"/>
  <c r="G985" i="7" s="1"/>
  <c r="X2187" i="1"/>
  <c r="B2095" i="7" s="1"/>
  <c r="X2916" i="1"/>
  <c r="B2824" i="7" s="1"/>
  <c r="AE409" i="1"/>
  <c r="X2899" i="1"/>
  <c r="B2807" i="7" s="1"/>
  <c r="D2755" i="7"/>
  <c r="X1750" i="1"/>
  <c r="B1658" i="7" s="1"/>
  <c r="AH2990" i="1"/>
  <c r="F2898" i="7" s="1"/>
  <c r="AH1599" i="1"/>
  <c r="F1507" i="7" s="1"/>
  <c r="X1681" i="1"/>
  <c r="B1589" i="7" s="1"/>
  <c r="D569" i="7"/>
  <c r="X2573" i="1"/>
  <c r="B2481" i="7" s="1"/>
  <c r="AD2341" i="1"/>
  <c r="AI3371" i="1"/>
  <c r="AI3541" i="1"/>
  <c r="AH818" i="1"/>
  <c r="F726" i="7" s="1"/>
  <c r="D879" i="7"/>
  <c r="D1848" i="7"/>
  <c r="AD1548" i="1"/>
  <c r="X3573" i="1"/>
  <c r="X2046" i="1"/>
  <c r="B1954" i="7" s="1"/>
  <c r="AH389" i="1"/>
  <c r="F297" i="7" s="1"/>
  <c r="AE578" i="1"/>
  <c r="AE2761" i="1"/>
  <c r="D1217" i="7"/>
  <c r="AD3198" i="1"/>
  <c r="AE3444" i="1"/>
  <c r="X427" i="1"/>
  <c r="B335" i="7" s="1"/>
  <c r="AE1578" i="1"/>
  <c r="X3387" i="1"/>
  <c r="AD1884" i="1"/>
  <c r="AI2498" i="1"/>
  <c r="G2406" i="7" s="1"/>
  <c r="AH376" i="1"/>
  <c r="F284" i="7" s="1"/>
  <c r="AH388" i="1"/>
  <c r="F296" i="7" s="1"/>
  <c r="AD3062" i="1"/>
  <c r="AH3093" i="1"/>
  <c r="F3001" i="7" s="1"/>
  <c r="AH827" i="1"/>
  <c r="F735" i="7" s="1"/>
  <c r="X468" i="1"/>
  <c r="B376" i="7" s="1"/>
  <c r="AH432" i="1"/>
  <c r="F340" i="7" s="1"/>
  <c r="X276" i="1"/>
  <c r="B184" i="7" s="1"/>
  <c r="X678" i="1"/>
  <c r="B586" i="7" s="1"/>
  <c r="X3090" i="1"/>
  <c r="B2998" i="7" s="1"/>
  <c r="AH3056" i="1"/>
  <c r="F2964" i="7" s="1"/>
  <c r="X920" i="1"/>
  <c r="B828" i="7" s="1"/>
  <c r="D3010" i="7"/>
  <c r="AH1495" i="1"/>
  <c r="F1403" i="7" s="1"/>
  <c r="D240" i="7"/>
  <c r="X3493" i="1"/>
  <c r="AI2304" i="1"/>
  <c r="G2212" i="7" s="1"/>
  <c r="AD3291" i="1"/>
  <c r="X1368" i="1"/>
  <c r="B1276" i="7" s="1"/>
  <c r="AE2824" i="1"/>
  <c r="AI1635" i="1"/>
  <c r="G1543" i="7" s="1"/>
  <c r="X2699" i="1"/>
  <c r="B2607" i="7" s="1"/>
  <c r="D2271" i="7"/>
  <c r="AH3052" i="1"/>
  <c r="F2960" i="7" s="1"/>
  <c r="AE2008" i="1"/>
  <c r="AH878" i="1"/>
  <c r="F786" i="7" s="1"/>
  <c r="AE1661" i="1"/>
  <c r="AH1285" i="1"/>
  <c r="F1193" i="7" s="1"/>
  <c r="AE1940" i="1"/>
  <c r="AI477" i="1"/>
  <c r="G385" i="7" s="1"/>
  <c r="D368" i="7"/>
  <c r="AI3283" i="1"/>
  <c r="AI253" i="1"/>
  <c r="G161" i="7" s="1"/>
  <c r="AE991" i="1"/>
  <c r="X696" i="1"/>
  <c r="B604" i="7" s="1"/>
  <c r="AE1142" i="1"/>
  <c r="AI1372" i="1"/>
  <c r="G1280" i="7" s="1"/>
  <c r="AE3254" i="1"/>
  <c r="X972" i="1"/>
  <c r="B880" i="7" s="1"/>
  <c r="AD1187" i="1"/>
  <c r="AI3165" i="1"/>
  <c r="AE2166" i="1"/>
  <c r="AI1819" i="1"/>
  <c r="G1727" i="7" s="1"/>
  <c r="D39" i="7"/>
  <c r="D1494" i="7"/>
  <c r="D2943" i="7"/>
  <c r="X1516" i="1"/>
  <c r="B1424" i="7" s="1"/>
  <c r="D609" i="7"/>
  <c r="AH2329" i="1"/>
  <c r="F2237" i="7" s="1"/>
  <c r="AD1750" i="1"/>
  <c r="AI729" i="1"/>
  <c r="G637" i="7" s="1"/>
  <c r="AI1507" i="1"/>
  <c r="G1415" i="7" s="1"/>
  <c r="D2069" i="7"/>
  <c r="AE2270" i="1"/>
  <c r="AI2697" i="1"/>
  <c r="G2605" i="7" s="1"/>
  <c r="AI1091" i="1"/>
  <c r="G999" i="7" s="1"/>
  <c r="D3017" i="7"/>
  <c r="AH2255" i="1"/>
  <c r="F2163" i="7" s="1"/>
  <c r="AH2083" i="1"/>
  <c r="F1991" i="7" s="1"/>
  <c r="AD2271" i="1"/>
  <c r="X2829" i="1"/>
  <c r="B2737" i="7" s="1"/>
  <c r="AH576" i="1"/>
  <c r="F484" i="7" s="1"/>
  <c r="D1870" i="7"/>
  <c r="AI3012" i="1"/>
  <c r="G2920" i="7" s="1"/>
  <c r="AH3358" i="1"/>
  <c r="AD2673" i="1"/>
  <c r="D764" i="7"/>
  <c r="AH1249" i="1"/>
  <c r="F1157" i="7" s="1"/>
  <c r="X3092" i="1"/>
  <c r="B3000" i="7" s="1"/>
  <c r="AH1369" i="1"/>
  <c r="F1277" i="7" s="1"/>
  <c r="AH2953" i="1"/>
  <c r="F2861" i="7" s="1"/>
  <c r="X2190" i="1"/>
  <c r="B2098" i="7" s="1"/>
  <c r="AD398" i="1"/>
  <c r="AD1396" i="1"/>
  <c r="AH1264" i="1"/>
  <c r="F1172" i="7" s="1"/>
  <c r="AD229" i="1"/>
  <c r="AI2065" i="1"/>
  <c r="G1973" i="7" s="1"/>
  <c r="X760" i="1"/>
  <c r="B668" i="7" s="1"/>
  <c r="AE2804" i="1"/>
  <c r="AH2332" i="1"/>
  <c r="F2240" i="7" s="1"/>
  <c r="AH2927" i="1"/>
  <c r="F2835" i="7" s="1"/>
  <c r="D317" i="7"/>
  <c r="AH2025" i="1"/>
  <c r="F1933" i="7" s="1"/>
  <c r="D2642" i="7"/>
  <c r="AH1866" i="1"/>
  <c r="F1774" i="7" s="1"/>
  <c r="AE3092" i="1"/>
  <c r="X991" i="1"/>
  <c r="B899" i="7" s="1"/>
  <c r="AH937" i="1"/>
  <c r="F845" i="7" s="1"/>
  <c r="AH1687" i="1"/>
  <c r="F1595" i="7" s="1"/>
  <c r="AH3312" i="1"/>
  <c r="AE402" i="1"/>
  <c r="X1255" i="1"/>
  <c r="B1163" i="7" s="1"/>
  <c r="AE2216" i="1"/>
  <c r="AH1393" i="1"/>
  <c r="F1301" i="7" s="1"/>
  <c r="AI2169" i="1"/>
  <c r="G2077" i="7" s="1"/>
  <c r="AH2061" i="1"/>
  <c r="F1969" i="7" s="1"/>
  <c r="X3576" i="1"/>
  <c r="AH2798" i="1"/>
  <c r="F2706" i="7" s="1"/>
  <c r="AE1017" i="1"/>
  <c r="AI3440" i="1"/>
  <c r="AH2828" i="1"/>
  <c r="F2736" i="7" s="1"/>
  <c r="AH3513" i="1"/>
  <c r="D1952" i="7"/>
  <c r="AH761" i="1"/>
  <c r="F669" i="7" s="1"/>
  <c r="AD2069" i="1"/>
  <c r="D83" i="7"/>
  <c r="X2594" i="1"/>
  <c r="B2502" i="7" s="1"/>
  <c r="AD3559" i="1"/>
  <c r="AI294" i="1"/>
  <c r="G202" i="7" s="1"/>
  <c r="AE1750" i="1"/>
  <c r="AE1998" i="1"/>
  <c r="AE1829" i="1"/>
  <c r="D2393" i="7"/>
  <c r="X2279" i="1"/>
  <c r="B2187" i="7" s="1"/>
  <c r="D355" i="7"/>
  <c r="AD474" i="1"/>
  <c r="D506" i="7"/>
  <c r="AH1676" i="1"/>
  <c r="F1584" i="7" s="1"/>
  <c r="AD1736" i="1"/>
  <c r="AD1301" i="1"/>
  <c r="AE1864" i="1"/>
  <c r="AH1353" i="1"/>
  <c r="F1261" i="7" s="1"/>
  <c r="X3229" i="1"/>
  <c r="X1878" i="1"/>
  <c r="B1786" i="7" s="1"/>
  <c r="X683" i="1"/>
  <c r="B591" i="7" s="1"/>
  <c r="X2013" i="1"/>
  <c r="B1921" i="7" s="1"/>
  <c r="X816" i="1"/>
  <c r="B724" i="7" s="1"/>
  <c r="AI1373" i="1"/>
  <c r="G1281" i="7" s="1"/>
  <c r="AI1682" i="1"/>
  <c r="G1590" i="7" s="1"/>
  <c r="X2320" i="1"/>
  <c r="B2228" i="7" s="1"/>
  <c r="AI1427" i="1"/>
  <c r="G1335" i="7" s="1"/>
  <c r="AD1631" i="1"/>
  <c r="AH849" i="1"/>
  <c r="F757" i="7" s="1"/>
  <c r="AH756" i="1"/>
  <c r="F664" i="7" s="1"/>
  <c r="AE464" i="1"/>
  <c r="D1105" i="7"/>
  <c r="AD3261" i="1"/>
  <c r="AH2274" i="1"/>
  <c r="F2182" i="7" s="1"/>
  <c r="AD528" i="1"/>
  <c r="AH660" i="1"/>
  <c r="F568" i="7" s="1"/>
  <c r="AH2060" i="1"/>
  <c r="F1968" i="7" s="1"/>
  <c r="AE2407" i="1"/>
  <c r="AI3540" i="1"/>
  <c r="AH1354" i="1"/>
  <c r="F1262" i="7" s="1"/>
  <c r="X1980" i="1"/>
  <c r="B1888" i="7" s="1"/>
  <c r="AD2847" i="1"/>
  <c r="AH180" i="1"/>
  <c r="F88" i="7" s="1"/>
  <c r="AD2585" i="1"/>
  <c r="D1067" i="7"/>
  <c r="AH1339" i="1"/>
  <c r="F1247" i="7" s="1"/>
  <c r="AD1860" i="1"/>
  <c r="AH1026" i="1"/>
  <c r="F934" i="7" s="1"/>
  <c r="AD2636" i="1"/>
  <c r="AH966" i="1"/>
  <c r="F874" i="7" s="1"/>
  <c r="AI1587" i="1"/>
  <c r="G1495" i="7" s="1"/>
  <c r="AH1818" i="1"/>
  <c r="F1726" i="7" s="1"/>
  <c r="X1829" i="1"/>
  <c r="B1737" i="7" s="1"/>
  <c r="X952" i="1"/>
  <c r="B860" i="7" s="1"/>
  <c r="AE327" i="1"/>
  <c r="X3503" i="1"/>
  <c r="AI3480" i="1"/>
  <c r="AH1932" i="1"/>
  <c r="F1840" i="7" s="1"/>
  <c r="D835" i="7"/>
  <c r="AE3038" i="1"/>
  <c r="AE424" i="1"/>
  <c r="AH1219" i="1"/>
  <c r="F1127" i="7" s="1"/>
  <c r="D2161" i="7"/>
  <c r="X3052" i="1"/>
  <c r="B2960" i="7" s="1"/>
  <c r="D422" i="7"/>
  <c r="AI1423" i="1"/>
  <c r="G1331" i="7" s="1"/>
  <c r="AD957" i="1"/>
  <c r="D924" i="7"/>
  <c r="AH3058" i="1"/>
  <c r="F2966" i="7" s="1"/>
  <c r="AD2956" i="1"/>
  <c r="D603" i="7"/>
  <c r="AE1085" i="1"/>
  <c r="D266" i="7"/>
  <c r="X1336" i="1"/>
  <c r="B1244" i="7" s="1"/>
  <c r="AI1784" i="1"/>
  <c r="G1692" i="7" s="1"/>
  <c r="AD3035" i="1"/>
  <c r="D2803" i="7"/>
  <c r="AH424" i="1"/>
  <c r="F332" i="7" s="1"/>
  <c r="D853" i="7"/>
  <c r="X2382" i="1"/>
  <c r="B2290" i="7" s="1"/>
  <c r="AH677" i="1"/>
  <c r="F585" i="7" s="1"/>
  <c r="AI3318" i="1"/>
  <c r="AI1686" i="1"/>
  <c r="G1594" i="7" s="1"/>
  <c r="D1407" i="7"/>
  <c r="AI396" i="1"/>
  <c r="G304" i="7" s="1"/>
  <c r="AE1045" i="1"/>
  <c r="D2586" i="7"/>
  <c r="D458" i="7"/>
  <c r="AI1319" i="1"/>
  <c r="G1227" i="7" s="1"/>
  <c r="X2686" i="1"/>
  <c r="B2594" i="7" s="1"/>
  <c r="AI1094" i="1"/>
  <c r="G1002" i="7" s="1"/>
  <c r="AD1593" i="1"/>
  <c r="X2485" i="1"/>
  <c r="B2393" i="7" s="1"/>
  <c r="AI265" i="1"/>
  <c r="G173" i="7" s="1"/>
  <c r="AI3047" i="1"/>
  <c r="G2955" i="7" s="1"/>
  <c r="AH3481" i="1"/>
  <c r="AD2567" i="1"/>
  <c r="AH760" i="1"/>
  <c r="F668" i="7" s="1"/>
  <c r="AH3380" i="1"/>
  <c r="AD226" i="1"/>
  <c r="AH1141" i="1"/>
  <c r="F1049" i="7" s="1"/>
  <c r="D1218" i="7"/>
  <c r="AD1508" i="1"/>
  <c r="AD679" i="1"/>
  <c r="AD763" i="1"/>
  <c r="AI2251" i="1"/>
  <c r="G2159" i="7" s="1"/>
  <c r="AD772" i="1"/>
  <c r="X234" i="1"/>
  <c r="B142" i="7" s="1"/>
  <c r="X2458" i="1"/>
  <c r="B2366" i="7" s="1"/>
  <c r="AD2953" i="1"/>
  <c r="AI1923" i="1"/>
  <c r="G1831" i="7" s="1"/>
  <c r="AE1837" i="1"/>
  <c r="AH3114" i="1"/>
  <c r="AI3131" i="1"/>
  <c r="D2560" i="7"/>
  <c r="AH1613" i="1"/>
  <c r="F1521" i="7" s="1"/>
  <c r="AD1226" i="1"/>
  <c r="X1526" i="1"/>
  <c r="B1434" i="7" s="1"/>
  <c r="AD3106" i="1"/>
  <c r="AI1833" i="1"/>
  <c r="G1741" i="7" s="1"/>
  <c r="AD2562" i="1"/>
  <c r="AE1983" i="1"/>
  <c r="D1936" i="7"/>
  <c r="AI2004" i="1"/>
  <c r="G1912" i="7" s="1"/>
  <c r="D2296" i="7"/>
  <c r="AH1361" i="1"/>
  <c r="F1269" i="7" s="1"/>
  <c r="X2191" i="1"/>
  <c r="B2099" i="7" s="1"/>
  <c r="X3432" i="1"/>
  <c r="X1353" i="1"/>
  <c r="B1261" i="7" s="1"/>
  <c r="AE212" i="1"/>
  <c r="D328" i="7"/>
  <c r="AE3071" i="1"/>
  <c r="AH2431" i="1"/>
  <c r="F2339" i="7" s="1"/>
  <c r="AD291" i="1"/>
  <c r="AH509" i="1"/>
  <c r="F417" i="7" s="1"/>
  <c r="X1365" i="1"/>
  <c r="B1273" i="7" s="1"/>
  <c r="X2575" i="1"/>
  <c r="B2483" i="7" s="1"/>
  <c r="AE785" i="1"/>
  <c r="AI3325" i="1"/>
  <c r="X2040" i="1"/>
  <c r="B1948" i="7" s="1"/>
  <c r="AD938" i="1"/>
  <c r="AI1087" i="1"/>
  <c r="G995" i="7" s="1"/>
  <c r="AD2289" i="1"/>
  <c r="AI2489" i="1"/>
  <c r="G2397" i="7" s="1"/>
  <c r="AI2539" i="1"/>
  <c r="G2447" i="7" s="1"/>
  <c r="AD1183" i="1"/>
  <c r="AE3377" i="1"/>
  <c r="AI787" i="1"/>
  <c r="G695" i="7" s="1"/>
  <c r="AH1946" i="1"/>
  <c r="F1854" i="7" s="1"/>
  <c r="AH2739" i="1"/>
  <c r="F2647" i="7" s="1"/>
  <c r="AD1459" i="1"/>
  <c r="X3430" i="1"/>
  <c r="AE2820" i="1"/>
  <c r="AH2230" i="1"/>
  <c r="F2138" i="7" s="1"/>
  <c r="AE945" i="1"/>
  <c r="AH172" i="1"/>
  <c r="F80" i="7" s="1"/>
  <c r="AI1378" i="1"/>
  <c r="G1286" i="7" s="1"/>
  <c r="D999" i="7"/>
  <c r="AD1618" i="1"/>
  <c r="X1933" i="1"/>
  <c r="B1841" i="7" s="1"/>
  <c r="AH735" i="1"/>
  <c r="F643" i="7" s="1"/>
  <c r="AH1167" i="1"/>
  <c r="F1075" i="7" s="1"/>
  <c r="AI2531" i="1"/>
  <c r="G2439" i="7" s="1"/>
  <c r="X262" i="1"/>
  <c r="B170" i="7" s="1"/>
  <c r="D1554" i="7"/>
  <c r="AH1530" i="1"/>
  <c r="F1438" i="7" s="1"/>
  <c r="AD2131" i="1"/>
  <c r="AI2829" i="1"/>
  <c r="G2737" i="7" s="1"/>
  <c r="AI514" i="1"/>
  <c r="G422" i="7" s="1"/>
  <c r="AE952" i="1"/>
  <c r="AH3302" i="1"/>
  <c r="AI3110" i="1"/>
  <c r="G3018" i="7" s="1"/>
  <c r="AH3161" i="1"/>
  <c r="AH3216" i="1"/>
  <c r="D2192" i="7"/>
  <c r="AI705" i="1"/>
  <c r="G613" i="7" s="1"/>
  <c r="AD1588" i="1"/>
  <c r="AH934" i="1"/>
  <c r="F842" i="7" s="1"/>
  <c r="D66" i="7"/>
  <c r="AI562" i="1"/>
  <c r="G470" i="7" s="1"/>
  <c r="AD3430" i="1"/>
  <c r="D1511" i="7"/>
  <c r="D2280" i="7"/>
  <c r="D91" i="7"/>
  <c r="AE1566" i="1"/>
  <c r="X2425" i="1"/>
  <c r="B2333" i="7" s="1"/>
  <c r="AD2593" i="1"/>
  <c r="AD1376" i="1"/>
  <c r="AD351" i="1"/>
  <c r="D958" i="7"/>
  <c r="D1608" i="7"/>
  <c r="D2047" i="7"/>
  <c r="D252" i="7"/>
  <c r="AD1571" i="1"/>
  <c r="AD3011" i="1"/>
  <c r="X327" i="1"/>
  <c r="B235" i="7" s="1"/>
  <c r="AI2647" i="1"/>
  <c r="G2555" i="7" s="1"/>
  <c r="AD2438" i="1"/>
  <c r="X659" i="1"/>
  <c r="B567" i="7" s="1"/>
  <c r="AI1387" i="1"/>
  <c r="G1295" i="7" s="1"/>
  <c r="AI515" i="1"/>
  <c r="G423" i="7" s="1"/>
  <c r="D1322" i="7"/>
  <c r="X3423" i="1"/>
  <c r="D1451" i="7"/>
  <c r="X2363" i="1"/>
  <c r="B2271" i="7" s="1"/>
  <c r="AE1405" i="1"/>
  <c r="D2994" i="7"/>
  <c r="X2230" i="1"/>
  <c r="B2138" i="7" s="1"/>
  <c r="D1874" i="7"/>
  <c r="AI1957" i="1"/>
  <c r="G1865" i="7" s="1"/>
  <c r="AE258" i="1"/>
  <c r="AI2197" i="1"/>
  <c r="G2105" i="7" s="1"/>
  <c r="X2469" i="1"/>
  <c r="B2377" i="7" s="1"/>
  <c r="AE3201" i="1"/>
  <c r="X3450" i="1"/>
  <c r="D146" i="7"/>
  <c r="D1097" i="7"/>
  <c r="X1196" i="1"/>
  <c r="B1104" i="7" s="1"/>
  <c r="AE961" i="1"/>
  <c r="AI899" i="1"/>
  <c r="G807" i="7" s="1"/>
  <c r="AE1173" i="1"/>
  <c r="AE1314" i="1"/>
  <c r="AH3405" i="1"/>
  <c r="X575" i="1"/>
  <c r="B483" i="7" s="1"/>
  <c r="D403" i="7"/>
  <c r="AH3316" i="1"/>
  <c r="D2139" i="7"/>
  <c r="AE910" i="1"/>
  <c r="D1569" i="7"/>
  <c r="AI2045" i="1"/>
  <c r="G1953" i="7" s="1"/>
  <c r="AI2921" i="1"/>
  <c r="G2829" i="7" s="1"/>
  <c r="X2036" i="1"/>
  <c r="B1944" i="7" s="1"/>
  <c r="D1084" i="7"/>
  <c r="AH1363" i="1"/>
  <c r="F1271" i="7" s="1"/>
  <c r="AD3280" i="1"/>
  <c r="X353" i="1"/>
  <c r="B261" i="7" s="1"/>
  <c r="X2488" i="1"/>
  <c r="B2396" i="7" s="1"/>
  <c r="AH1899" i="1"/>
  <c r="F1807" i="7" s="1"/>
  <c r="X2429" i="1"/>
  <c r="B2337" i="7" s="1"/>
  <c r="AI313" i="1"/>
  <c r="G221" i="7" s="1"/>
  <c r="AD1304" i="1"/>
  <c r="X2920" i="1"/>
  <c r="B2828" i="7" s="1"/>
  <c r="X520" i="1"/>
  <c r="B428" i="7" s="1"/>
  <c r="AD1641" i="1"/>
  <c r="AE420" i="1"/>
  <c r="AE3479" i="1"/>
  <c r="X248" i="1"/>
  <c r="B156" i="7" s="1"/>
  <c r="AH1243" i="1"/>
  <c r="F1151" i="7" s="1"/>
  <c r="D932" i="7"/>
  <c r="AD856" i="1"/>
  <c r="AI2280" i="1"/>
  <c r="G2188" i="7" s="1"/>
  <c r="AD1502" i="1"/>
  <c r="AE1137" i="1"/>
  <c r="AH903" i="1"/>
  <c r="F811" i="7" s="1"/>
  <c r="D2537" i="7"/>
  <c r="AE693" i="1"/>
  <c r="AE2812" i="1"/>
  <c r="AH3339" i="1"/>
  <c r="X3010" i="1"/>
  <c r="B2918" i="7" s="1"/>
  <c r="AH1891" i="1"/>
  <c r="F1799" i="7" s="1"/>
  <c r="AH2917" i="1"/>
  <c r="F2825" i="7" s="1"/>
  <c r="AD1669" i="1"/>
  <c r="AH2900" i="1"/>
  <c r="F2808" i="7" s="1"/>
  <c r="AD3067" i="1"/>
  <c r="AH1769" i="1"/>
  <c r="F1677" i="7" s="1"/>
  <c r="AH3459" i="1"/>
  <c r="AI3384" i="1"/>
  <c r="AD3184" i="1"/>
  <c r="D1099" i="7"/>
  <c r="AH2896" i="1"/>
  <c r="F2804" i="7" s="1"/>
  <c r="AD1299" i="1"/>
  <c r="X2856" i="1"/>
  <c r="B2764" i="7" s="1"/>
  <c r="D867" i="7"/>
  <c r="AH2110" i="1"/>
  <c r="F2018" i="7" s="1"/>
  <c r="D299" i="7"/>
  <c r="AD2105" i="1"/>
  <c r="D2345" i="7"/>
  <c r="AD2060" i="1"/>
  <c r="D1150" i="7"/>
  <c r="AH2804" i="1"/>
  <c r="F2712" i="7" s="1"/>
  <c r="AI617" i="1"/>
  <c r="G525" i="7" s="1"/>
  <c r="X1400" i="1"/>
  <c r="B1308" i="7" s="1"/>
  <c r="D1350" i="7"/>
  <c r="AD171" i="1"/>
  <c r="AD912" i="1"/>
  <c r="AE776" i="1"/>
  <c r="D2493" i="7"/>
  <c r="D2808" i="7"/>
  <c r="AD3023" i="1"/>
  <c r="AE524" i="1"/>
  <c r="X1521" i="1"/>
  <c r="B1429" i="7" s="1"/>
  <c r="AI2233" i="1"/>
  <c r="G2141" i="7" s="1"/>
  <c r="AD2916" i="1"/>
  <c r="AE617" i="1"/>
  <c r="AI383" i="1"/>
  <c r="G291" i="7" s="1"/>
  <c r="AD331" i="1"/>
  <c r="AD1152" i="1"/>
  <c r="AD3385" i="1"/>
  <c r="X2804" i="1"/>
  <c r="B2712" i="7" s="1"/>
  <c r="AE3149" i="1"/>
  <c r="AI2807" i="1"/>
  <c r="G2715" i="7" s="1"/>
  <c r="AE298" i="1"/>
  <c r="X2048" i="1"/>
  <c r="B1956" i="7" s="1"/>
  <c r="AI922" i="1"/>
  <c r="G830" i="7" s="1"/>
  <c r="AD1224" i="1"/>
  <c r="AE2350" i="1"/>
  <c r="AD1230" i="1"/>
  <c r="X3470" i="1"/>
  <c r="D1327" i="7"/>
  <c r="AH1299" i="1"/>
  <c r="F1207" i="7" s="1"/>
  <c r="X2153" i="1"/>
  <c r="B2061" i="7" s="1"/>
  <c r="X348" i="1"/>
  <c r="B256" i="7" s="1"/>
  <c r="D2360" i="7"/>
  <c r="D346" i="7"/>
  <c r="AE2853" i="1"/>
  <c r="D2324" i="7"/>
  <c r="AE797" i="1"/>
  <c r="AD478" i="1"/>
  <c r="AI2379" i="1"/>
  <c r="G2287" i="7" s="1"/>
  <c r="AD2139" i="1"/>
  <c r="AE679" i="1"/>
  <c r="AH334" i="1"/>
  <c r="F242" i="7" s="1"/>
  <c r="AD3330" i="1"/>
  <c r="AD3471" i="1"/>
  <c r="D2361" i="7"/>
  <c r="AH2124" i="1"/>
  <c r="F2032" i="7" s="1"/>
  <c r="AD3244" i="1"/>
  <c r="X1661" i="1"/>
  <c r="B1569" i="7" s="1"/>
  <c r="X1707" i="1"/>
  <c r="B1615" i="7" s="1"/>
  <c r="AD129" i="1"/>
  <c r="AI2503" i="1"/>
  <c r="G2411" i="7" s="1"/>
  <c r="AI3293" i="1"/>
  <c r="AD1476" i="1"/>
  <c r="AD1692" i="1"/>
  <c r="AD640" i="1"/>
  <c r="AE2250" i="1"/>
  <c r="X1993" i="1"/>
  <c r="B1901" i="7" s="1"/>
  <c r="D719" i="7"/>
  <c r="AH999" i="1"/>
  <c r="F907" i="7" s="1"/>
  <c r="D270" i="7"/>
  <c r="AD2997" i="1"/>
  <c r="AE2850" i="1"/>
  <c r="AD3529" i="1"/>
  <c r="D1800" i="7"/>
  <c r="AD1487" i="1"/>
  <c r="AI2506" i="1"/>
  <c r="G2414" i="7" s="1"/>
  <c r="X647" i="1"/>
  <c r="B555" i="7" s="1"/>
  <c r="AD2502" i="1"/>
  <c r="AD1559" i="1"/>
  <c r="D261" i="7"/>
  <c r="AI280" i="1"/>
  <c r="G188" i="7" s="1"/>
  <c r="X3028" i="1"/>
  <c r="B2936" i="7" s="1"/>
  <c r="AI1379" i="1"/>
  <c r="G1287" i="7" s="1"/>
  <c r="AI1289" i="1"/>
  <c r="G1197" i="7" s="1"/>
  <c r="X415" i="1"/>
  <c r="B323" i="7" s="1"/>
  <c r="AI2205" i="1"/>
  <c r="G2113" i="7" s="1"/>
  <c r="D1203" i="7"/>
  <c r="AE3313" i="1"/>
  <c r="AH3143" i="1"/>
  <c r="X271" i="1"/>
  <c r="B179" i="7" s="1"/>
  <c r="AE1342" i="1"/>
  <c r="AD1298" i="1"/>
  <c r="X3540" i="1"/>
  <c r="AH2994" i="1"/>
  <c r="F2902" i="7" s="1"/>
  <c r="AH3558" i="1"/>
  <c r="X3515" i="1"/>
  <c r="AD1556" i="1"/>
  <c r="AH753" i="1"/>
  <c r="F661" i="7" s="1"/>
  <c r="D428" i="7"/>
  <c r="AE2087" i="1"/>
  <c r="D2852" i="7"/>
  <c r="D246" i="7"/>
  <c r="D1891" i="7"/>
  <c r="AD2141" i="1"/>
  <c r="AI3018" i="1"/>
  <c r="G2926" i="7" s="1"/>
  <c r="D2676" i="7"/>
  <c r="AI804" i="1"/>
  <c r="G712" i="7" s="1"/>
  <c r="AH2698" i="1"/>
  <c r="F2606" i="7" s="1"/>
  <c r="AD544" i="1"/>
  <c r="X2354" i="1"/>
  <c r="B2262" i="7" s="1"/>
  <c r="D997" i="7"/>
  <c r="AI392" i="1"/>
  <c r="G300" i="7" s="1"/>
  <c r="AD2617" i="1"/>
  <c r="AE1284" i="1"/>
  <c r="AI3533" i="1"/>
  <c r="AI1698" i="1"/>
  <c r="G1606" i="7" s="1"/>
  <c r="AE190" i="1"/>
  <c r="AH1194" i="1"/>
  <c r="F1102" i="7" s="1"/>
  <c r="AI610" i="1"/>
  <c r="G518" i="7" s="1"/>
  <c r="AE2711" i="1"/>
  <c r="AD2806" i="1"/>
  <c r="D1764" i="7"/>
  <c r="D1934" i="7"/>
  <c r="AH1323" i="1"/>
  <c r="F1231" i="7" s="1"/>
  <c r="D43" i="7"/>
  <c r="AE1719" i="1"/>
  <c r="D1257" i="7"/>
  <c r="AE439" i="1"/>
  <c r="AE1553" i="1"/>
  <c r="X1318" i="1"/>
  <c r="B1226" i="7" s="1"/>
  <c r="X192" i="1"/>
  <c r="B100" i="7" s="1"/>
  <c r="AD1011" i="1"/>
  <c r="AE492" i="1"/>
  <c r="X2079" i="1"/>
  <c r="B1987" i="7" s="1"/>
  <c r="AD1006" i="1"/>
  <c r="AD3138" i="1"/>
  <c r="AD2348" i="1"/>
  <c r="X3289" i="1"/>
  <c r="AE3252" i="1"/>
  <c r="AI618" i="1"/>
  <c r="G526" i="7" s="1"/>
  <c r="AD2415" i="1"/>
  <c r="X424" i="1"/>
  <c r="B332" i="7" s="1"/>
  <c r="X1665" i="1"/>
  <c r="B1573" i="7" s="1"/>
  <c r="AI3534" i="1"/>
  <c r="X844" i="1"/>
  <c r="B752" i="7" s="1"/>
  <c r="D1923" i="7"/>
  <c r="AE1354" i="1"/>
  <c r="AI3421" i="1"/>
  <c r="AH1497" i="1"/>
  <c r="F1405" i="7" s="1"/>
  <c r="AE1003" i="1"/>
  <c r="AI3089" i="1"/>
  <c r="G2997" i="7" s="1"/>
  <c r="AE2694" i="1"/>
  <c r="AE3439" i="1"/>
  <c r="AH1507" i="1"/>
  <c r="F1415" i="7" s="1"/>
  <c r="AD3185" i="1"/>
  <c r="AD3484" i="1"/>
  <c r="AD360" i="1"/>
  <c r="AH781" i="1"/>
  <c r="F689" i="7" s="1"/>
  <c r="AH3390" i="1"/>
  <c r="X205" i="1"/>
  <c r="B113" i="7" s="1"/>
  <c r="AH495" i="1"/>
  <c r="F403" i="7" s="1"/>
  <c r="AE2572" i="1"/>
  <c r="X527" i="1"/>
  <c r="B435" i="7" s="1"/>
  <c r="AH848" i="1"/>
  <c r="F756" i="7" s="1"/>
  <c r="AI335" i="1"/>
  <c r="G243" i="7" s="1"/>
  <c r="X2877" i="1"/>
  <c r="B2785" i="7" s="1"/>
  <c r="AH2947" i="1"/>
  <c r="F2855" i="7" s="1"/>
  <c r="AE368" i="1"/>
  <c r="AE682" i="1"/>
  <c r="AH1397" i="1"/>
  <c r="F1305" i="7" s="1"/>
  <c r="AE2538" i="1"/>
  <c r="AH1317" i="1"/>
  <c r="F1225" i="7" s="1"/>
  <c r="AH3282" i="1"/>
  <c r="AD3339" i="1"/>
  <c r="D75" i="7"/>
  <c r="AH1766" i="1"/>
  <c r="F1674" i="7" s="1"/>
  <c r="AD348" i="1"/>
  <c r="D1674" i="7"/>
  <c r="X1502" i="1"/>
  <c r="B1410" i="7" s="1"/>
  <c r="D566" i="7"/>
  <c r="AE3280" i="1"/>
  <c r="AE550" i="1"/>
  <c r="X169" i="1"/>
  <c r="B77" i="7" s="1"/>
  <c r="AD361" i="1"/>
  <c r="AD2429" i="1"/>
  <c r="X1907" i="1"/>
  <c r="B1815" i="7" s="1"/>
  <c r="AE2322" i="1"/>
  <c r="D676" i="7"/>
  <c r="AH1045" i="1"/>
  <c r="F953" i="7" s="1"/>
  <c r="AH945" i="1"/>
  <c r="F853" i="7" s="1"/>
  <c r="D596" i="7"/>
  <c r="D2145" i="7"/>
  <c r="AE2274" i="1"/>
  <c r="AH1440" i="1"/>
  <c r="F1348" i="7" s="1"/>
  <c r="X2295" i="1"/>
  <c r="B2203" i="7" s="1"/>
  <c r="AI1420" i="1"/>
  <c r="G1328" i="7" s="1"/>
  <c r="X1913" i="1"/>
  <c r="B1821" i="7" s="1"/>
  <c r="AI3223" i="1"/>
  <c r="X3475" i="1"/>
  <c r="D2931" i="7"/>
  <c r="X1262" i="1"/>
  <c r="B1170" i="7" s="1"/>
  <c r="AD3104" i="1"/>
  <c r="AI1897" i="1"/>
  <c r="G1805" i="7" s="1"/>
  <c r="D2097" i="7"/>
  <c r="D2846" i="7"/>
  <c r="AD2858" i="1"/>
  <c r="X1414" i="1"/>
  <c r="B1322" i="7" s="1"/>
  <c r="X1648" i="1"/>
  <c r="B1556" i="7" s="1"/>
  <c r="AD2303" i="1"/>
  <c r="D453" i="7"/>
  <c r="X1108" i="1"/>
  <c r="B1016" i="7" s="1"/>
  <c r="X3392" i="1"/>
  <c r="X831" i="1"/>
  <c r="B739" i="7" s="1"/>
  <c r="AD2394" i="1"/>
  <c r="AI472" i="1"/>
  <c r="G380" i="7" s="1"/>
  <c r="AE1205" i="1"/>
  <c r="X3331" i="1"/>
  <c r="AE2149" i="1"/>
  <c r="D2033" i="7"/>
  <c r="AE1716" i="1"/>
  <c r="AE2688" i="1"/>
  <c r="AI3543" i="1"/>
  <c r="D1644" i="7"/>
  <c r="AE1266" i="1"/>
  <c r="AD375" i="1"/>
  <c r="AE3069" i="1"/>
  <c r="AI1243" i="1"/>
  <c r="G1151" i="7" s="1"/>
  <c r="D2951" i="7"/>
  <c r="AE3053" i="1"/>
  <c r="AH3138" i="1"/>
  <c r="AI2239" i="1"/>
  <c r="G2147" i="7" s="1"/>
  <c r="AH1541" i="1"/>
  <c r="F1449" i="7" s="1"/>
  <c r="D710" i="7"/>
  <c r="X1257" i="1"/>
  <c r="B1165" i="7" s="1"/>
  <c r="D1406" i="7"/>
  <c r="X2535" i="1"/>
  <c r="B2443" i="7" s="1"/>
  <c r="X1649" i="1"/>
  <c r="B1557" i="7" s="1"/>
  <c r="AI2428" i="1"/>
  <c r="G2336" i="7" s="1"/>
  <c r="AI731" i="1"/>
  <c r="G639" i="7" s="1"/>
  <c r="D1641" i="7"/>
  <c r="AD167" i="1"/>
  <c r="X567" i="1"/>
  <c r="B475" i="7" s="1"/>
  <c r="X504" i="1"/>
  <c r="B412" i="7" s="1"/>
  <c r="AD1747" i="1"/>
  <c r="AD791" i="1"/>
  <c r="AH181" i="1"/>
  <c r="F89" i="7" s="1"/>
  <c r="AH1142" i="1"/>
  <c r="F1050" i="7" s="1"/>
  <c r="AH1892" i="1"/>
  <c r="F1800" i="7" s="1"/>
  <c r="X2163" i="1"/>
  <c r="B2071" i="7" s="1"/>
  <c r="D2098" i="7"/>
  <c r="X2028" i="1"/>
  <c r="B1936" i="7" s="1"/>
  <c r="AI3552" i="1"/>
  <c r="AE186" i="1"/>
  <c r="X1806" i="1"/>
  <c r="B1714" i="7" s="1"/>
  <c r="AD1892" i="1"/>
  <c r="D1184" i="7"/>
  <c r="AE3344" i="1"/>
  <c r="AE1586" i="1"/>
  <c r="AI3339" i="1"/>
  <c r="AH1571" i="1"/>
  <c r="F1479" i="7" s="1"/>
  <c r="AD3522" i="1"/>
  <c r="AE1402" i="1"/>
  <c r="X2420" i="1"/>
  <c r="B2328" i="7" s="1"/>
  <c r="AH219" i="1"/>
  <c r="F127" i="7" s="1"/>
  <c r="AH1344" i="1"/>
  <c r="F1252" i="7" s="1"/>
  <c r="AE1470" i="1"/>
  <c r="D1300" i="7"/>
  <c r="AH978" i="1"/>
  <c r="F886" i="7" s="1"/>
  <c r="AH1460" i="1"/>
  <c r="F1368" i="7" s="1"/>
  <c r="X482" i="1"/>
  <c r="B390" i="7" s="1"/>
  <c r="AD1822" i="1"/>
  <c r="AI1340" i="1"/>
  <c r="G1248" i="7" s="1"/>
  <c r="AD3475" i="1"/>
  <c r="X2216" i="1"/>
  <c r="B2124" i="7" s="1"/>
  <c r="AE1147" i="1"/>
  <c r="X432" i="1"/>
  <c r="B340" i="7" s="1"/>
  <c r="X1978" i="1"/>
  <c r="B1886" i="7" s="1"/>
  <c r="AE1310" i="1"/>
  <c r="X3370" i="1"/>
  <c r="D222" i="7"/>
  <c r="X2499" i="1"/>
  <c r="B2407" i="7" s="1"/>
  <c r="AE2077" i="1"/>
  <c r="AH2571" i="1"/>
  <c r="F2479" i="7" s="1"/>
  <c r="AD3061" i="1"/>
  <c r="AD1629" i="1"/>
  <c r="D2338" i="7"/>
  <c r="AH1494" i="1"/>
  <c r="F1402" i="7" s="1"/>
  <c r="D757" i="7"/>
  <c r="X1785" i="1"/>
  <c r="B1693" i="7" s="1"/>
  <c r="AE2299" i="1"/>
  <c r="AE965" i="1"/>
  <c r="AE660" i="1"/>
  <c r="D2071" i="7"/>
  <c r="X2311" i="1"/>
  <c r="B2219" i="7" s="1"/>
  <c r="AE2803" i="1"/>
  <c r="AE658" i="1"/>
  <c r="D2308" i="7"/>
  <c r="D1665" i="7"/>
  <c r="X1326" i="1"/>
  <c r="B1234" i="7" s="1"/>
  <c r="AD2602" i="1"/>
  <c r="D2341" i="7"/>
  <c r="AI2732" i="1"/>
  <c r="G2640" i="7" s="1"/>
  <c r="AE1011" i="1"/>
  <c r="AI680" i="1"/>
  <c r="G588" i="7" s="1"/>
  <c r="X616" i="1"/>
  <c r="B524" i="7" s="1"/>
  <c r="AI3205" i="1"/>
  <c r="AH1117" i="1"/>
  <c r="F1025" i="7" s="1"/>
  <c r="AH1741" i="1"/>
  <c r="F1649" i="7" s="1"/>
  <c r="AI868" i="1"/>
  <c r="G776" i="7" s="1"/>
  <c r="AI686" i="1"/>
  <c r="G594" i="7" s="1"/>
  <c r="AE3335" i="1"/>
  <c r="AI1410" i="1"/>
  <c r="G1318" i="7" s="1"/>
  <c r="D2079" i="7"/>
  <c r="D2775" i="7"/>
  <c r="AH1216" i="1"/>
  <c r="F1124" i="7" s="1"/>
  <c r="AH928" i="1"/>
  <c r="F836" i="7" s="1"/>
  <c r="AI1720" i="1"/>
  <c r="G1628" i="7" s="1"/>
  <c r="D1546" i="7"/>
  <c r="AH2468" i="1"/>
  <c r="F2376" i="7" s="1"/>
  <c r="AD1050" i="1"/>
  <c r="AH3445" i="1"/>
  <c r="D1582" i="7"/>
  <c r="AE2592" i="1"/>
  <c r="AI938" i="1"/>
  <c r="G846" i="7" s="1"/>
  <c r="D2413" i="7"/>
  <c r="D2492" i="7"/>
  <c r="X3117" i="1"/>
  <c r="AI3212" i="1"/>
  <c r="AI1063" i="1"/>
  <c r="G971" i="7" s="1"/>
  <c r="AH1736" i="1"/>
  <c r="F1644" i="7" s="1"/>
  <c r="X679" i="1"/>
  <c r="B587" i="7" s="1"/>
  <c r="AE2126" i="1"/>
  <c r="AD3214" i="1"/>
  <c r="X451" i="1"/>
  <c r="B359" i="7" s="1"/>
  <c r="X3447" i="1"/>
  <c r="AE3013" i="1"/>
  <c r="X2677" i="1"/>
  <c r="B2585" i="7" s="1"/>
  <c r="AE878" i="1"/>
  <c r="X2990" i="1"/>
  <c r="B2898" i="7" s="1"/>
  <c r="AH513" i="1"/>
  <c r="F421" i="7" s="1"/>
  <c r="AI1227" i="1"/>
  <c r="G1135" i="7" s="1"/>
  <c r="AI1440" i="1"/>
  <c r="G1348" i="7" s="1"/>
  <c r="AH2131" i="1"/>
  <c r="F2039" i="7" s="1"/>
  <c r="X789" i="1"/>
  <c r="B697" i="7" s="1"/>
  <c r="AE1478" i="1"/>
  <c r="X1901" i="1"/>
  <c r="B1809" i="7" s="1"/>
  <c r="AE3434" i="1"/>
  <c r="AD3576" i="1"/>
  <c r="AH3551" i="1"/>
  <c r="AE432" i="1"/>
  <c r="D1995" i="7"/>
  <c r="AE3272" i="1"/>
  <c r="X478" i="1"/>
  <c r="B386" i="7" s="1"/>
  <c r="X1837" i="1"/>
  <c r="B1745" i="7" s="1"/>
  <c r="D2541" i="7"/>
  <c r="AD3477" i="1"/>
  <c r="X2646" i="1"/>
  <c r="B2554" i="7" s="1"/>
  <c r="D526" i="7"/>
  <c r="AI3487" i="1"/>
  <c r="AD2925" i="1"/>
  <c r="AE181" i="1"/>
  <c r="X996" i="1"/>
  <c r="B904" i="7" s="1"/>
  <c r="AD613" i="1"/>
  <c r="X302" i="1"/>
  <c r="B210" i="7" s="1"/>
  <c r="AI1351" i="1"/>
  <c r="G1259" i="7" s="1"/>
  <c r="AE2296" i="1"/>
  <c r="AH1903" i="1"/>
  <c r="F1811" i="7" s="1"/>
  <c r="D1550" i="7"/>
  <c r="X1965" i="1"/>
  <c r="B1873" i="7" s="1"/>
  <c r="X3485" i="1"/>
  <c r="AH2259" i="1"/>
  <c r="F2167" i="7" s="1"/>
  <c r="D1295" i="7"/>
  <c r="AE1907" i="1"/>
  <c r="D1745" i="7"/>
  <c r="AH254" i="1"/>
  <c r="F162" i="7" s="1"/>
  <c r="AI2241" i="1"/>
  <c r="G2149" i="7" s="1"/>
  <c r="D1843" i="7"/>
  <c r="AE2257" i="1"/>
  <c r="D476" i="7"/>
  <c r="AI2718" i="1"/>
  <c r="G2626" i="7" s="1"/>
  <c r="AD2709" i="1"/>
  <c r="D1313" i="7"/>
  <c r="X1307" i="1"/>
  <c r="B1215" i="7" s="1"/>
  <c r="AE1753" i="1"/>
  <c r="AD2185" i="1"/>
  <c r="AE3380" i="1"/>
  <c r="AI2199" i="1"/>
  <c r="G2107" i="7" s="1"/>
  <c r="D1597" i="7"/>
  <c r="AH2899" i="1"/>
  <c r="F2807" i="7" s="1"/>
  <c r="AH886" i="1"/>
  <c r="F794" i="7" s="1"/>
  <c r="AD219" i="1"/>
  <c r="AI3103" i="1"/>
  <c r="G3011" i="7" s="1"/>
  <c r="AE2204" i="1"/>
  <c r="D1877" i="7"/>
  <c r="AH3184" i="1"/>
  <c r="AE313" i="1"/>
  <c r="AH3102" i="1"/>
  <c r="F3010" i="7" s="1"/>
  <c r="AI1033" i="1"/>
  <c r="G941" i="7" s="1"/>
  <c r="AE499" i="1"/>
  <c r="X2780" i="1"/>
  <c r="B2688" i="7" s="1"/>
  <c r="D1069" i="7"/>
  <c r="AD762" i="1"/>
  <c r="AD475" i="1"/>
  <c r="AD1258" i="1"/>
  <c r="D1826" i="7"/>
  <c r="AH3030" i="1"/>
  <c r="F2938" i="7" s="1"/>
  <c r="AE3242" i="1"/>
  <c r="AE511" i="1"/>
  <c r="X1860" i="1"/>
  <c r="B1768" i="7" s="1"/>
  <c r="AH1298" i="1"/>
  <c r="F1206" i="7" s="1"/>
  <c r="AI2027" i="1"/>
  <c r="G1935" i="7" s="1"/>
  <c r="AH1362" i="1"/>
  <c r="F1270" i="7" s="1"/>
  <c r="AD2155" i="1"/>
  <c r="X1845" i="1"/>
  <c r="B1753" i="7" s="1"/>
  <c r="AI221" i="1"/>
  <c r="G129" i="7" s="1"/>
  <c r="X1448" i="1"/>
  <c r="B1356" i="7" s="1"/>
  <c r="AH2792" i="1"/>
  <c r="F2700" i="7" s="1"/>
  <c r="AI916" i="1"/>
  <c r="G824" i="7" s="1"/>
  <c r="AE2221" i="1"/>
  <c r="AD2899" i="1"/>
  <c r="X953" i="1"/>
  <c r="B861" i="7" s="1"/>
  <c r="AH2982" i="1"/>
  <c r="F2890" i="7" s="1"/>
  <c r="AE759" i="1"/>
  <c r="AI2595" i="1"/>
  <c r="G2503" i="7" s="1"/>
  <c r="AD2812" i="1"/>
  <c r="AD1484" i="1"/>
  <c r="AI855" i="1"/>
  <c r="G763" i="7" s="1"/>
  <c r="X1588" i="1"/>
  <c r="B1496" i="7" s="1"/>
  <c r="X3074" i="1"/>
  <c r="B2982" i="7" s="1"/>
  <c r="X2909" i="1"/>
  <c r="B2817" i="7" s="1"/>
  <c r="AD2369" i="1"/>
  <c r="AE777" i="1"/>
  <c r="X855" i="1"/>
  <c r="B763" i="7" s="1"/>
  <c r="X3159" i="1"/>
  <c r="X1060" i="1"/>
  <c r="B968" i="7" s="1"/>
  <c r="D2398" i="7"/>
  <c r="X1569" i="1"/>
  <c r="B1477" i="7" s="1"/>
  <c r="AI1163" i="1"/>
  <c r="G1071" i="7" s="1"/>
  <c r="X2768" i="1"/>
  <c r="B2676" i="7" s="1"/>
  <c r="AH2512" i="1"/>
  <c r="F2420" i="7" s="1"/>
  <c r="AE1853" i="1"/>
  <c r="AE770" i="1"/>
  <c r="AI682" i="1"/>
  <c r="G590" i="7" s="1"/>
  <c r="AH2863" i="1"/>
  <c r="F2771" i="7" s="1"/>
  <c r="AI2797" i="1"/>
  <c r="G2705" i="7" s="1"/>
  <c r="AH1088" i="1"/>
  <c r="F996" i="7" s="1"/>
  <c r="AH2194" i="1"/>
  <c r="F2102" i="7" s="1"/>
  <c r="AE3088" i="1"/>
  <c r="AD441" i="1"/>
  <c r="AE1249" i="1"/>
  <c r="D881" i="7"/>
  <c r="AH3173" i="1"/>
  <c r="AD2853" i="1"/>
  <c r="AE1667" i="1"/>
  <c r="AI378" i="1"/>
  <c r="G286" i="7" s="1"/>
  <c r="X2690" i="1"/>
  <c r="B2598" i="7" s="1"/>
  <c r="X3259" i="1"/>
  <c r="AI1532" i="1"/>
  <c r="G1440" i="7" s="1"/>
  <c r="X2159" i="1"/>
  <c r="B2067" i="7" s="1"/>
  <c r="AH648" i="1"/>
  <c r="F556" i="7" s="1"/>
  <c r="AE1748" i="1"/>
  <c r="AI2995" i="1"/>
  <c r="G2903" i="7" s="1"/>
  <c r="AE2796" i="1"/>
  <c r="AD520" i="1"/>
  <c r="AH3117" i="1"/>
  <c r="AH524" i="1"/>
  <c r="F432" i="7" s="1"/>
  <c r="AH551" i="1"/>
  <c r="F459" i="7" s="1"/>
  <c r="X2160" i="1"/>
  <c r="B2068" i="7" s="1"/>
  <c r="AI1007" i="1"/>
  <c r="G915" i="7" s="1"/>
  <c r="AI1012" i="1"/>
  <c r="G920" i="7" s="1"/>
  <c r="AI1146" i="1"/>
  <c r="G1054" i="7" s="1"/>
  <c r="AE1593" i="1"/>
  <c r="AE1015" i="1"/>
  <c r="AI1315" i="1"/>
  <c r="G1223" i="7" s="1"/>
  <c r="AE2143" i="1"/>
  <c r="AI1300" i="1"/>
  <c r="G1208" i="7" s="1"/>
  <c r="D819" i="7"/>
  <c r="D315" i="7"/>
  <c r="AE2530" i="1"/>
  <c r="AH1366" i="1"/>
  <c r="F1274" i="7" s="1"/>
  <c r="D2148" i="7"/>
  <c r="D2233" i="7"/>
  <c r="AD1433" i="1"/>
  <c r="AD807" i="1"/>
  <c r="AH322" i="1"/>
  <c r="F230" i="7" s="1"/>
  <c r="AI2844" i="1"/>
  <c r="G2752" i="7" s="1"/>
  <c r="AD2325" i="1"/>
  <c r="AD874" i="1"/>
  <c r="AH1789" i="1"/>
  <c r="F1697" i="7" s="1"/>
  <c r="AH2367" i="1"/>
  <c r="F2275" i="7" s="1"/>
  <c r="AD1364" i="1"/>
  <c r="AE2870" i="1"/>
  <c r="AE1517" i="1"/>
  <c r="D1231" i="7"/>
  <c r="AH2544" i="1"/>
  <c r="F2452" i="7" s="1"/>
  <c r="D1081" i="7"/>
  <c r="AE1219" i="1"/>
  <c r="AI2178" i="1"/>
  <c r="G2086" i="7" s="1"/>
  <c r="AH302" i="1"/>
  <c r="F210" i="7" s="1"/>
  <c r="X648" i="1"/>
  <c r="B556" i="7" s="1"/>
  <c r="AH2901" i="1"/>
  <c r="F2809" i="7" s="1"/>
  <c r="AH468" i="1"/>
  <c r="F376" i="7" s="1"/>
  <c r="AE3317" i="1"/>
  <c r="X362" i="1"/>
  <c r="B270" i="7" s="1"/>
  <c r="AH1127" i="1"/>
  <c r="F1035" i="7" s="1"/>
  <c r="AH2113" i="1"/>
  <c r="F2021" i="7" s="1"/>
  <c r="AH1086" i="1"/>
  <c r="F994" i="7" s="1"/>
  <c r="AE3565" i="1"/>
  <c r="AI3279" i="1"/>
  <c r="X2553" i="1"/>
  <c r="B2461" i="7" s="1"/>
  <c r="AD3314" i="1"/>
  <c r="D2029" i="7"/>
  <c r="AI939" i="1"/>
  <c r="G847" i="7" s="1"/>
  <c r="D2769" i="7"/>
  <c r="AD499" i="1"/>
  <c r="AI2577" i="1"/>
  <c r="G2485" i="7" s="1"/>
  <c r="AD884" i="1"/>
  <c r="AE2463" i="1"/>
  <c r="AI1675" i="1"/>
  <c r="G1583" i="7" s="1"/>
  <c r="AI3374" i="1"/>
  <c r="AD2254" i="1"/>
  <c r="D1815" i="7"/>
  <c r="AE3525" i="1"/>
  <c r="D2524" i="7"/>
  <c r="AI2026" i="1"/>
  <c r="G1934" i="7" s="1"/>
  <c r="AH1873" i="1"/>
  <c r="F1781" i="7" s="1"/>
  <c r="AI764" i="1"/>
  <c r="G672" i="7" s="1"/>
  <c r="X3345" i="1"/>
  <c r="D1544" i="7"/>
  <c r="D1595" i="7"/>
  <c r="X489" i="1"/>
  <c r="B397" i="7" s="1"/>
  <c r="D1804" i="7"/>
  <c r="X1682" i="1"/>
  <c r="B1590" i="7" s="1"/>
  <c r="AH463" i="1"/>
  <c r="F371" i="7" s="1"/>
  <c r="AE2443" i="1"/>
  <c r="D2371" i="7"/>
  <c r="AE1522" i="1"/>
  <c r="AH1398" i="1"/>
  <c r="F1306" i="7" s="1"/>
  <c r="X878" i="1"/>
  <c r="B786" i="7" s="1"/>
  <c r="AH2793" i="1"/>
  <c r="F2701" i="7" s="1"/>
  <c r="AI594" i="1"/>
  <c r="G502" i="7" s="1"/>
  <c r="AE411" i="1"/>
  <c r="X1041" i="1"/>
  <c r="B949" i="7" s="1"/>
  <c r="AH3218" i="1"/>
  <c r="AE1660" i="1"/>
  <c r="AH3164" i="1"/>
  <c r="AD1155" i="1"/>
  <c r="AH1024" i="1"/>
  <c r="F932" i="7" s="1"/>
  <c r="X1637" i="1"/>
  <c r="B1545" i="7" s="1"/>
  <c r="AE3086" i="1"/>
  <c r="AI2618" i="1"/>
  <c r="G2526" i="7" s="1"/>
  <c r="AI1941" i="1"/>
  <c r="G1849" i="7" s="1"/>
  <c r="AH1506" i="1"/>
  <c r="F1414" i="7" s="1"/>
  <c r="AH2506" i="1"/>
  <c r="F2414" i="7" s="1"/>
  <c r="AH3247" i="1"/>
  <c r="AH1015" i="1"/>
  <c r="F923" i="7" s="1"/>
  <c r="AH2130" i="1"/>
  <c r="F2038" i="7" s="1"/>
  <c r="AE1543" i="1"/>
  <c r="AD2447" i="1"/>
  <c r="AI1643" i="1"/>
  <c r="G1551" i="7" s="1"/>
  <c r="AE2883" i="1"/>
  <c r="AH443" i="1"/>
  <c r="F351" i="7" s="1"/>
  <c r="AD3092" i="1"/>
  <c r="AD1646" i="1"/>
  <c r="X1576" i="1"/>
  <c r="B1484" i="7" s="1"/>
  <c r="AE742" i="1"/>
  <c r="AE2231" i="1"/>
  <c r="D1561" i="7"/>
  <c r="AD2377" i="1"/>
  <c r="AD704" i="1"/>
  <c r="AI3274" i="1"/>
  <c r="D540" i="7"/>
  <c r="AE3310" i="1"/>
  <c r="AD688" i="1"/>
  <c r="D2577" i="7"/>
  <c r="AI133" i="1"/>
  <c r="G41" i="7" s="1"/>
  <c r="AI208" i="1"/>
  <c r="G116" i="7" s="1"/>
  <c r="AH2967" i="1"/>
  <c r="F2875" i="7" s="1"/>
  <c r="AI2949" i="1"/>
  <c r="G2857" i="7" s="1"/>
  <c r="AH3519" i="1"/>
  <c r="X1946" i="1"/>
  <c r="B1854" i="7" s="1"/>
  <c r="AH2894" i="1"/>
  <c r="F2802" i="7" s="1"/>
  <c r="AI2871" i="1"/>
  <c r="G2779" i="7" s="1"/>
  <c r="AE3169" i="1"/>
  <c r="AI2370" i="1"/>
  <c r="G2278" i="7" s="1"/>
  <c r="X2254" i="1"/>
  <c r="B2162" i="7" s="1"/>
  <c r="D1589" i="7"/>
  <c r="AI3323" i="1"/>
  <c r="AI407" i="1"/>
  <c r="G315" i="7" s="1"/>
  <c r="AH2029" i="1"/>
  <c r="F1937" i="7" s="1"/>
  <c r="AI1352" i="1"/>
  <c r="G1260" i="7" s="1"/>
  <c r="X2136" i="1"/>
  <c r="B2044" i="7" s="1"/>
  <c r="AI2821" i="1"/>
  <c r="G2729" i="7" s="1"/>
  <c r="AH2202" i="1"/>
  <c r="F2110" i="7" s="1"/>
  <c r="AD2091" i="1"/>
  <c r="AI3419" i="1"/>
  <c r="AE441" i="1"/>
  <c r="AE3401" i="1"/>
  <c r="AH1722" i="1"/>
  <c r="F1630" i="7" s="1"/>
  <c r="D2314" i="7"/>
  <c r="AD2803" i="1"/>
  <c r="X1476" i="1"/>
  <c r="B1384" i="7" s="1"/>
  <c r="D484" i="7"/>
  <c r="AD2274" i="1"/>
  <c r="X744" i="1"/>
  <c r="B652" i="7" s="1"/>
  <c r="X1584" i="1"/>
  <c r="B1492" i="7" s="1"/>
  <c r="AH476" i="1"/>
  <c r="F384" i="7" s="1"/>
  <c r="AD1431" i="1"/>
  <c r="AE3480" i="1"/>
  <c r="AI1821" i="1"/>
  <c r="G1729" i="7" s="1"/>
  <c r="D2188" i="7"/>
  <c r="X1453" i="1"/>
  <c r="B1361" i="7" s="1"/>
  <c r="AI2020" i="1"/>
  <c r="G1928" i="7" s="1"/>
  <c r="AI1703" i="1"/>
  <c r="G1611" i="7" s="1"/>
  <c r="D2825" i="7"/>
  <c r="D307" i="7"/>
  <c r="X2870" i="1"/>
  <c r="B2778" i="7" s="1"/>
  <c r="X627" i="1"/>
  <c r="B535" i="7" s="1"/>
  <c r="D804" i="7"/>
  <c r="X2233" i="1"/>
  <c r="B2141" i="7" s="1"/>
  <c r="D1986" i="7"/>
  <c r="AD2410" i="1"/>
  <c r="AD1829" i="1"/>
  <c r="AD1088" i="1"/>
  <c r="AH1368" i="1"/>
  <c r="F1276" i="7" s="1"/>
  <c r="AH562" i="1"/>
  <c r="F470" i="7" s="1"/>
  <c r="AD2124" i="1"/>
  <c r="X2964" i="1"/>
  <c r="B2872" i="7" s="1"/>
  <c r="AD1723" i="1"/>
  <c r="AD1871" i="1"/>
  <c r="AD1272" i="1"/>
  <c r="X1252" i="1"/>
  <c r="B1160" i="7" s="1"/>
  <c r="X1402" i="1"/>
  <c r="B1310" i="7" s="1"/>
  <c r="D1835" i="7"/>
  <c r="AI3055" i="1"/>
  <c r="G2963" i="7" s="1"/>
  <c r="AE3109" i="1"/>
  <c r="AD2730" i="1"/>
  <c r="AE1089" i="1"/>
  <c r="AH2962" i="1"/>
  <c r="F2870" i="7" s="1"/>
  <c r="AI1350" i="1"/>
  <c r="G1258" i="7" s="1"/>
  <c r="AD1537" i="1"/>
  <c r="AE862" i="1"/>
  <c r="AH597" i="1"/>
  <c r="F505" i="7" s="1"/>
  <c r="D1135" i="7"/>
  <c r="AD1862" i="1"/>
  <c r="X1511" i="1"/>
  <c r="B1419" i="7" s="1"/>
  <c r="D1584" i="7"/>
  <c r="AI1849" i="1"/>
  <c r="G1757" i="7" s="1"/>
  <c r="D2651" i="7"/>
  <c r="D1786" i="7"/>
  <c r="AD1894" i="1"/>
  <c r="D811" i="7"/>
  <c r="AE2890" i="1"/>
  <c r="AE1439" i="1"/>
  <c r="AH2551" i="1"/>
  <c r="F2459" i="7" s="1"/>
  <c r="AD1351" i="1"/>
  <c r="D1944" i="7"/>
  <c r="AD624" i="1"/>
  <c r="AE937" i="1"/>
  <c r="X1197" i="1"/>
  <c r="B1105" i="7" s="1"/>
  <c r="AD2920" i="1"/>
  <c r="AE1167" i="1"/>
  <c r="AH2021" i="1"/>
  <c r="F1929" i="7" s="1"/>
  <c r="AI3111" i="1"/>
  <c r="G3019" i="7" s="1"/>
  <c r="AH659" i="1"/>
  <c r="F567" i="7" s="1"/>
  <c r="AH2277" i="1"/>
  <c r="F2185" i="7" s="1"/>
  <c r="X1571" i="1"/>
  <c r="B1479" i="7" s="1"/>
  <c r="AH1739" i="1"/>
  <c r="F1647" i="7" s="1"/>
  <c r="AE609" i="1"/>
  <c r="D418" i="7"/>
  <c r="D2902" i="7"/>
  <c r="AD1553" i="1"/>
  <c r="AE3309" i="1"/>
  <c r="AE3121" i="1"/>
  <c r="AE1491" i="1"/>
  <c r="AD1040" i="1"/>
  <c r="D2128" i="7"/>
  <c r="AE262" i="1"/>
  <c r="AI582" i="1"/>
  <c r="G490" i="7" s="1"/>
  <c r="X1127" i="1"/>
  <c r="B1035" i="7" s="1"/>
  <c r="AD2243" i="1"/>
  <c r="AD511" i="1"/>
  <c r="AE1873" i="1"/>
  <c r="AH183" i="1"/>
  <c r="F91" i="7" s="1"/>
  <c r="AE996" i="1"/>
  <c r="X1770" i="1"/>
  <c r="B1678" i="7" s="1"/>
  <c r="AH2472" i="1"/>
  <c r="F2380" i="7" s="1"/>
  <c r="D1756" i="7"/>
  <c r="AH368" i="1"/>
  <c r="F276" i="7" s="1"/>
  <c r="X2910" i="1"/>
  <c r="B2818" i="7" s="1"/>
  <c r="AH2924" i="1"/>
  <c r="F2832" i="7" s="1"/>
  <c r="D1153" i="7"/>
  <c r="D369" i="7"/>
  <c r="AI318" i="1"/>
  <c r="G226" i="7" s="1"/>
  <c r="AI3545" i="1"/>
  <c r="AD1295" i="1"/>
  <c r="D120" i="7"/>
  <c r="AH3254" i="1"/>
  <c r="AD3082" i="1"/>
  <c r="AH3373" i="1"/>
  <c r="AH1137" i="1"/>
  <c r="F1045" i="7" s="1"/>
  <c r="X1249" i="1"/>
  <c r="B1157" i="7" s="1"/>
  <c r="D601" i="7"/>
  <c r="AH1388" i="1"/>
  <c r="F1296" i="7" s="1"/>
  <c r="AE270" i="1"/>
  <c r="X2473" i="1"/>
  <c r="B2381" i="7" s="1"/>
  <c r="X1875" i="1"/>
  <c r="B1783" i="7" s="1"/>
  <c r="AE1781" i="1"/>
  <c r="D1213" i="7"/>
  <c r="AD3513" i="1"/>
  <c r="AE940" i="1"/>
  <c r="AI390" i="1"/>
  <c r="G298" i="7" s="1"/>
  <c r="X1949" i="1"/>
  <c r="B1857" i="7" s="1"/>
  <c r="X3295" i="1"/>
  <c r="AI2851" i="1"/>
  <c r="G2759" i="7" s="1"/>
  <c r="AH3273" i="1"/>
  <c r="AI2088" i="1"/>
  <c r="G1996" i="7" s="1"/>
  <c r="AE849" i="1"/>
  <c r="AI201" i="1"/>
  <c r="G109" i="7" s="1"/>
  <c r="AH1446" i="1"/>
  <c r="F1354" i="7" s="1"/>
  <c r="AD1128" i="1"/>
  <c r="X1008" i="1"/>
  <c r="B916" i="7" s="1"/>
  <c r="AD1895" i="1"/>
  <c r="AH2347" i="1"/>
  <c r="F2255" i="7" s="1"/>
  <c r="AI2208" i="1"/>
  <c r="G2116" i="7" s="1"/>
  <c r="X1462" i="1"/>
  <c r="B1370" i="7" s="1"/>
  <c r="X695" i="1"/>
  <c r="B603" i="7" s="1"/>
  <c r="AH1207" i="1"/>
  <c r="F1115" i="7" s="1"/>
  <c r="X2769" i="1"/>
  <c r="B2677" i="7" s="1"/>
  <c r="AE831" i="1"/>
  <c r="AE3200" i="1"/>
  <c r="AD2952" i="1"/>
  <c r="AH230" i="1"/>
  <c r="F138" i="7" s="1"/>
  <c r="X1273" i="1"/>
  <c r="B1181" i="7" s="1"/>
  <c r="AE3238" i="1"/>
  <c r="AD1167" i="1"/>
  <c r="X3429" i="1"/>
  <c r="AD2425" i="1"/>
  <c r="X167" i="1"/>
  <c r="B75" i="7" s="1"/>
  <c r="AI2927" i="1"/>
  <c r="G2835" i="7" s="1"/>
  <c r="AE2617" i="1"/>
  <c r="AD275" i="1"/>
  <c r="AD784" i="1"/>
  <c r="AI1588" i="1"/>
  <c r="G1496" i="7" s="1"/>
  <c r="D1157" i="7"/>
  <c r="AD2745" i="1"/>
  <c r="AD2354" i="1"/>
  <c r="AE183" i="1"/>
  <c r="AI1262" i="1"/>
  <c r="G1170" i="7" s="1"/>
  <c r="X2091" i="1"/>
  <c r="B1999" i="7" s="1"/>
  <c r="AE2540" i="1"/>
  <c r="AD2545" i="1"/>
  <c r="AH1350" i="1"/>
  <c r="F1258" i="7" s="1"/>
  <c r="AI828" i="1"/>
  <c r="G736" i="7" s="1"/>
  <c r="X1636" i="1"/>
  <c r="B1544" i="7" s="1"/>
  <c r="AH3006" i="1"/>
  <c r="F2914" i="7" s="1"/>
  <c r="AE2276" i="1"/>
  <c r="AI3530" i="1"/>
  <c r="AD1852" i="1"/>
  <c r="D1279" i="7"/>
  <c r="AD2713" i="1"/>
  <c r="D229" i="7"/>
  <c r="AH3425" i="1"/>
  <c r="X1151" i="1"/>
  <c r="B1059" i="7" s="1"/>
  <c r="AE2605" i="1"/>
  <c r="AI3123" i="1"/>
  <c r="AD827" i="1"/>
  <c r="AH3393" i="1"/>
  <c r="X129" i="1"/>
  <c r="B37" i="7" s="1"/>
  <c r="AH1499" i="1"/>
  <c r="F1407" i="7" s="1"/>
  <c r="AD2694" i="1"/>
  <c r="AI665" i="1"/>
  <c r="G573" i="7" s="1"/>
  <c r="X2634" i="1"/>
  <c r="B2542" i="7" s="1"/>
  <c r="AE2158" i="1"/>
  <c r="AI1371" i="1"/>
  <c r="G1279" i="7" s="1"/>
  <c r="AI2061" i="1"/>
  <c r="G1969" i="7" s="1"/>
  <c r="AI1253" i="1"/>
  <c r="G1161" i="7" s="1"/>
  <c r="X1704" i="1"/>
  <c r="B1612" i="7" s="1"/>
  <c r="D150" i="7"/>
  <c r="AI2667" i="1"/>
  <c r="G2575" i="7" s="1"/>
  <c r="AI904" i="1"/>
  <c r="G812" i="7" s="1"/>
  <c r="AE3016" i="1"/>
  <c r="D774" i="7"/>
  <c r="AD962" i="1"/>
  <c r="X2100" i="1"/>
  <c r="B2008" i="7" s="1"/>
  <c r="X2171" i="1"/>
  <c r="B2079" i="7" s="1"/>
  <c r="X2177" i="1"/>
  <c r="B2085" i="7" s="1"/>
  <c r="D2329" i="7"/>
  <c r="D1151" i="7"/>
  <c r="X1078" i="1"/>
  <c r="B986" i="7" s="1"/>
  <c r="D537" i="7"/>
  <c r="AE1870" i="1"/>
  <c r="AH2463" i="1"/>
  <c r="F2371" i="7" s="1"/>
  <c r="AI1132" i="1"/>
  <c r="G1040" i="7" s="1"/>
  <c r="AE2062" i="1"/>
  <c r="AE962" i="1"/>
  <c r="D2441" i="7"/>
  <c r="AE178" i="1"/>
  <c r="AI1707" i="1"/>
  <c r="G1615" i="7" s="1"/>
  <c r="AE1498" i="1"/>
  <c r="AD3553" i="1"/>
  <c r="X764" i="1"/>
  <c r="B672" i="7" s="1"/>
  <c r="AE791" i="1"/>
  <c r="X1310" i="1"/>
  <c r="B1218" i="7" s="1"/>
  <c r="X1859" i="1"/>
  <c r="B1767" i="7" s="1"/>
  <c r="AE417" i="1"/>
  <c r="X1314" i="1"/>
  <c r="B1222" i="7" s="1"/>
  <c r="AH684" i="1"/>
  <c r="F592" i="7" s="1"/>
  <c r="AH1192" i="1"/>
  <c r="F1100" i="7" s="1"/>
  <c r="X2387" i="1"/>
  <c r="B2295" i="7" s="1"/>
  <c r="AE2346" i="1"/>
  <c r="AE1143" i="1"/>
  <c r="AH2077" i="1"/>
  <c r="F1985" i="7" s="1"/>
  <c r="AH2037" i="1"/>
  <c r="F1945" i="7" s="1"/>
  <c r="AI2504" i="1"/>
  <c r="G2412" i="7" s="1"/>
  <c r="AH3344" i="1"/>
  <c r="AH2680" i="1"/>
  <c r="F2588" i="7" s="1"/>
  <c r="D1803" i="7"/>
  <c r="X2180" i="1"/>
  <c r="B2088" i="7" s="1"/>
  <c r="AI3148" i="1"/>
  <c r="D1473" i="7"/>
  <c r="X656" i="1"/>
  <c r="B564" i="7" s="1"/>
  <c r="AI2954" i="1"/>
  <c r="G2862" i="7" s="1"/>
  <c r="AE3348" i="1"/>
  <c r="AE3302" i="1"/>
  <c r="X1230" i="1"/>
  <c r="B1138" i="7" s="1"/>
  <c r="X3216" i="1"/>
  <c r="AE1617" i="1"/>
  <c r="AE306" i="1"/>
  <c r="AH784" i="1"/>
  <c r="F692" i="7" s="1"/>
  <c r="AE1810" i="1"/>
  <c r="D113" i="7"/>
  <c r="X1205" i="1"/>
  <c r="B1113" i="7" s="1"/>
  <c r="AD3060" i="1"/>
  <c r="AH2806" i="1"/>
  <c r="F2714" i="7" s="1"/>
  <c r="D1437" i="7"/>
  <c r="AI1893" i="1"/>
  <c r="G1801" i="7" s="1"/>
  <c r="AH2210" i="1"/>
  <c r="F2118" i="7" s="1"/>
  <c r="AE1397" i="1"/>
  <c r="D393" i="7"/>
  <c r="AI2177" i="1"/>
  <c r="G2085" i="7" s="1"/>
  <c r="AI2800" i="1"/>
  <c r="G2708" i="7" s="1"/>
  <c r="AD467" i="1"/>
  <c r="AE2048" i="1"/>
  <c r="AI179" i="1"/>
  <c r="G87" i="7" s="1"/>
  <c r="AD3541" i="1"/>
  <c r="AE2995" i="1"/>
  <c r="D1416" i="7"/>
  <c r="AH991" i="1"/>
  <c r="F899" i="7" s="1"/>
  <c r="AI2018" i="1"/>
  <c r="G1926" i="7" s="1"/>
  <c r="AD1517" i="1"/>
  <c r="AH411" i="1"/>
  <c r="F319" i="7" s="1"/>
  <c r="AI2120" i="1"/>
  <c r="G2028" i="7" s="1"/>
  <c r="AI1454" i="1"/>
  <c r="G1362" i="7" s="1"/>
  <c r="X2158" i="1"/>
  <c r="B2066" i="7" s="1"/>
  <c r="AI3270" i="1"/>
  <c r="AE1447" i="1"/>
  <c r="AE336" i="1"/>
  <c r="AH2322" i="1"/>
  <c r="F2230" i="7" s="1"/>
  <c r="X843" i="1"/>
  <c r="B751" i="7" s="1"/>
  <c r="AI1136" i="1"/>
  <c r="G1044" i="7" s="1"/>
  <c r="AH236" i="1"/>
  <c r="F144" i="7" s="1"/>
  <c r="AD2172" i="1"/>
  <c r="AH1197" i="1"/>
  <c r="F1105" i="7" s="1"/>
  <c r="D1168" i="7"/>
  <c r="AI2410" i="1"/>
  <c r="G2318" i="7" s="1"/>
  <c r="AD1599" i="1"/>
  <c r="AH3364" i="1"/>
  <c r="AI3290" i="1"/>
  <c r="AD634" i="1"/>
  <c r="AH185" i="1"/>
  <c r="F93" i="7" s="1"/>
  <c r="AE414" i="1"/>
  <c r="AD608" i="1"/>
  <c r="AI2959" i="1"/>
  <c r="G2867" i="7" s="1"/>
  <c r="AD641" i="1"/>
  <c r="AH1290" i="1"/>
  <c r="F1198" i="7" s="1"/>
  <c r="AH2652" i="1"/>
  <c r="F2560" i="7" s="1"/>
  <c r="AI511" i="1"/>
  <c r="G419" i="7" s="1"/>
  <c r="D1059" i="7"/>
  <c r="AH2090" i="1"/>
  <c r="F1998" i="7" s="1"/>
  <c r="X142" i="1"/>
  <c r="B50" i="7" s="1"/>
  <c r="X2104" i="1"/>
  <c r="B2012" i="7" s="1"/>
  <c r="AI366" i="1"/>
  <c r="G274" i="7" s="1"/>
  <c r="AD1943" i="1"/>
  <c r="D415" i="7"/>
  <c r="AD353" i="1"/>
  <c r="AH850" i="1"/>
  <c r="F758" i="7" s="1"/>
  <c r="X944" i="1"/>
  <c r="B852" i="7" s="1"/>
  <c r="AI3387" i="1"/>
  <c r="AI765" i="1"/>
  <c r="G673" i="7" s="1"/>
  <c r="AH1326" i="1"/>
  <c r="F1234" i="7" s="1"/>
  <c r="AD802" i="1"/>
  <c r="X794" i="1"/>
  <c r="B702" i="7" s="1"/>
  <c r="X655" i="1"/>
  <c r="B563" i="7" s="1"/>
  <c r="X133" i="1"/>
  <c r="B41" i="7" s="1"/>
  <c r="AH3443" i="1"/>
  <c r="AD270" i="1"/>
  <c r="AE2021" i="1"/>
  <c r="AI1705" i="1"/>
  <c r="G1613" i="7" s="1"/>
  <c r="X3312" i="1"/>
  <c r="D1334" i="7"/>
  <c r="AH2535" i="1"/>
  <c r="F2443" i="7" s="1"/>
  <c r="AI2442" i="1"/>
  <c r="G2350" i="7" s="1"/>
  <c r="X850" i="1"/>
  <c r="B758" i="7" s="1"/>
  <c r="AI1908" i="1"/>
  <c r="G1816" i="7" s="1"/>
  <c r="D658" i="7"/>
  <c r="X3213" i="1"/>
  <c r="AH1402" i="1"/>
  <c r="F1310" i="7" s="1"/>
  <c r="D758" i="7"/>
  <c r="AE2427" i="1"/>
  <c r="X524" i="1"/>
  <c r="B432" i="7" s="1"/>
  <c r="AH2104" i="1"/>
  <c r="F2012" i="7" s="1"/>
  <c r="D1703" i="7"/>
  <c r="X860" i="1"/>
  <c r="B768" i="7" s="1"/>
  <c r="D420" i="7"/>
  <c r="X673" i="1"/>
  <c r="B581" i="7" s="1"/>
  <c r="AD854" i="1"/>
  <c r="AH1429" i="1"/>
  <c r="F1337" i="7" s="1"/>
  <c r="AH3507" i="1"/>
  <c r="AH1044" i="1"/>
  <c r="F952" i="7" s="1"/>
  <c r="AD2700" i="1"/>
  <c r="AE2793" i="1"/>
  <c r="AE2028" i="1"/>
  <c r="D2643" i="7"/>
  <c r="AD893" i="1"/>
  <c r="X3132" i="1"/>
  <c r="D1376" i="7"/>
  <c r="AE233" i="1"/>
  <c r="D1972" i="7"/>
  <c r="AD1327" i="1"/>
  <c r="AH1139" i="1"/>
  <c r="F1047" i="7" s="1"/>
  <c r="AH861" i="1"/>
  <c r="F769" i="7" s="1"/>
  <c r="AD966" i="1"/>
  <c r="AI2234" i="1"/>
  <c r="G2142" i="7" s="1"/>
  <c r="X2658" i="1"/>
  <c r="B2566" i="7" s="1"/>
  <c r="X1405" i="1"/>
  <c r="B1313" i="7" s="1"/>
  <c r="X3248" i="1"/>
  <c r="AH150" i="1"/>
  <c r="F58" i="7" s="1"/>
  <c r="X459" i="1"/>
  <c r="B367" i="7" s="1"/>
  <c r="AI1229" i="1"/>
  <c r="G1137" i="7" s="1"/>
  <c r="AE562" i="1"/>
  <c r="AI3242" i="1"/>
  <c r="AI3263" i="1"/>
  <c r="X3269" i="1"/>
  <c r="AH440" i="1"/>
  <c r="F348" i="7" s="1"/>
  <c r="AH240" i="1"/>
  <c r="F148" i="7" s="1"/>
  <c r="AD2860" i="1"/>
  <c r="AI736" i="1"/>
  <c r="G644" i="7" s="1"/>
  <c r="X1998" i="1"/>
  <c r="B1906" i="7" s="1"/>
  <c r="AD1046" i="1"/>
  <c r="X2465" i="1"/>
  <c r="B2373" i="7" s="1"/>
  <c r="D1341" i="7"/>
  <c r="AE2309" i="1"/>
  <c r="D946" i="7"/>
  <c r="X3325" i="1"/>
  <c r="AD3127" i="1"/>
  <c r="AH3252" i="1"/>
  <c r="AE1710" i="1"/>
  <c r="AD459" i="1"/>
  <c r="AH1683" i="1"/>
  <c r="F1591" i="7" s="1"/>
  <c r="X2582" i="1"/>
  <c r="B2490" i="7" s="1"/>
  <c r="AD852" i="1"/>
  <c r="AH2752" i="1"/>
  <c r="F2660" i="7" s="1"/>
  <c r="X3385" i="1"/>
  <c r="AE3143" i="1"/>
  <c r="X2474" i="1"/>
  <c r="B2382" i="7" s="1"/>
  <c r="X3418" i="1"/>
  <c r="AI1857" i="1"/>
  <c r="G1765" i="7" s="1"/>
  <c r="AI1443" i="1"/>
  <c r="G1351" i="7" s="1"/>
  <c r="AE3311" i="1"/>
  <c r="X342" i="1"/>
  <c r="B250" i="7" s="1"/>
  <c r="AD1436" i="1"/>
  <c r="AH676" i="1"/>
  <c r="F584" i="7" s="1"/>
  <c r="D2779" i="7"/>
  <c r="D1296" i="7"/>
  <c r="AD1422" i="1"/>
  <c r="AH907" i="1"/>
  <c r="F815" i="7" s="1"/>
  <c r="AH1305" i="1"/>
  <c r="F1213" i="7" s="1"/>
  <c r="D2903" i="7"/>
  <c r="X2617" i="1"/>
  <c r="B2525" i="7" s="1"/>
  <c r="AI2541" i="1"/>
  <c r="G2449" i="7" s="1"/>
  <c r="AD1661" i="1"/>
  <c r="AE148" i="1"/>
  <c r="AI853" i="1"/>
  <c r="G761" i="7" s="1"/>
  <c r="AH2769" i="1"/>
  <c r="F2677" i="7" s="1"/>
  <c r="AD2247" i="1"/>
  <c r="AI953" i="1"/>
  <c r="G861" i="7" s="1"/>
  <c r="X2110" i="1"/>
  <c r="B2018" i="7" s="1"/>
  <c r="AH609" i="1"/>
  <c r="F517" i="7" s="1"/>
  <c r="D1113" i="7"/>
  <c r="X2532" i="1"/>
  <c r="B2440" i="7" s="1"/>
  <c r="D1890" i="7"/>
  <c r="AE2678" i="1"/>
  <c r="D1455" i="7"/>
  <c r="AH136" i="1"/>
  <c r="F44" i="7" s="1"/>
  <c r="AE1363" i="1"/>
  <c r="AH1963" i="1"/>
  <c r="F1871" i="7" s="1"/>
  <c r="AD1528" i="1"/>
  <c r="AH3077" i="1"/>
  <c r="F2985" i="7" s="1"/>
  <c r="AE850" i="1"/>
  <c r="AE2997" i="1"/>
  <c r="AE2491" i="1"/>
  <c r="AD230" i="1"/>
  <c r="X2932" i="1"/>
  <c r="B2840" i="7" s="1"/>
  <c r="D1169" i="7"/>
  <c r="AD276" i="1"/>
  <c r="AE1304" i="1"/>
  <c r="X1371" i="1"/>
  <c r="B1279" i="7" s="1"/>
  <c r="D1316" i="7"/>
  <c r="AD1660" i="1"/>
  <c r="X154" i="1"/>
  <c r="B62" i="7" s="1"/>
  <c r="AI2652" i="1"/>
  <c r="G2560" i="7" s="1"/>
  <c r="AE2672" i="1"/>
  <c r="AH2427" i="1"/>
  <c r="F2335" i="7" s="1"/>
  <c r="AE1261" i="1"/>
  <c r="AH3304" i="1"/>
  <c r="AE3440" i="1"/>
  <c r="X631" i="1"/>
  <c r="B539" i="7" s="1"/>
  <c r="AH2594" i="1"/>
  <c r="F2502" i="7" s="1"/>
  <c r="AD2573" i="1"/>
  <c r="AI1650" i="1"/>
  <c r="G1558" i="7" s="1"/>
  <c r="X170" i="1"/>
  <c r="B78" i="7" s="1"/>
  <c r="AD3230" i="1"/>
  <c r="AI2996" i="1"/>
  <c r="G2904" i="7" s="1"/>
  <c r="AD1555" i="1"/>
  <c r="AI1629" i="1"/>
  <c r="G1537" i="7" s="1"/>
  <c r="D580" i="7"/>
  <c r="AD1260" i="1"/>
  <c r="D1220" i="7"/>
  <c r="AE167" i="1"/>
  <c r="D1075" i="7"/>
  <c r="D920" i="7"/>
  <c r="AH1906" i="1"/>
  <c r="F1814" i="7" s="1"/>
  <c r="AD506" i="1"/>
  <c r="AE1419" i="1"/>
  <c r="AD1495" i="1"/>
  <c r="AD3155" i="1"/>
  <c r="D2545" i="7"/>
  <c r="X1233" i="1"/>
  <c r="B1141" i="7" s="1"/>
  <c r="D1432" i="7"/>
  <c r="D1605" i="7"/>
  <c r="D756" i="7"/>
  <c r="D1639" i="7"/>
  <c r="X2491" i="1"/>
  <c r="B2399" i="7" s="1"/>
  <c r="D2617" i="7"/>
  <c r="AI238" i="1"/>
  <c r="G146" i="7" s="1"/>
  <c r="AD1386" i="1"/>
  <c r="AH952" i="1"/>
  <c r="F860" i="7" s="1"/>
  <c r="AH3224" i="1"/>
  <c r="AI2154" i="1"/>
  <c r="G2062" i="7" s="1"/>
  <c r="AD733" i="1"/>
  <c r="AH2089" i="1"/>
  <c r="F1997" i="7" s="1"/>
  <c r="D755" i="7"/>
  <c r="D832" i="7"/>
  <c r="AI204" i="1"/>
  <c r="G112" i="7" s="1"/>
  <c r="AE1141" i="1"/>
  <c r="AI1011" i="1"/>
  <c r="G919" i="7" s="1"/>
  <c r="AH898" i="1"/>
  <c r="F806" i="7" s="1"/>
  <c r="AE747" i="1"/>
  <c r="AD2408" i="1"/>
  <c r="AD930" i="1"/>
  <c r="D1542" i="7"/>
  <c r="AE3467" i="1"/>
  <c r="D2964" i="7"/>
  <c r="D2715" i="7"/>
  <c r="AI3361" i="1"/>
  <c r="AI3467" i="1"/>
  <c r="AE1429" i="1"/>
  <c r="AE136" i="1"/>
  <c r="AI3513" i="1"/>
  <c r="X2178" i="1"/>
  <c r="B2086" i="7" s="1"/>
  <c r="AI2333" i="1"/>
  <c r="G2241" i="7" s="1"/>
  <c r="AE3107" i="1"/>
  <c r="AH1896" i="1"/>
  <c r="F1804" i="7" s="1"/>
  <c r="AI3506" i="1"/>
  <c r="AH1050" i="1"/>
  <c r="F958" i="7" s="1"/>
  <c r="AI1047" i="1"/>
  <c r="G955" i="7" s="1"/>
  <c r="AH1841" i="1"/>
  <c r="F1749" i="7" s="1"/>
  <c r="AD2981" i="1"/>
  <c r="X132" i="1"/>
  <c r="B40" i="7" s="1"/>
  <c r="AE626" i="1"/>
  <c r="AD3254" i="1"/>
  <c r="AE1503" i="1"/>
  <c r="AE1082" i="1"/>
  <c r="X2423" i="1"/>
  <c r="B2331" i="7" s="1"/>
  <c r="AI2568" i="1"/>
  <c r="G2476" i="7" s="1"/>
  <c r="D1449" i="7"/>
  <c r="AE1054" i="1"/>
  <c r="D250" i="7"/>
  <c r="X1191" i="1"/>
  <c r="B1099" i="7" s="1"/>
  <c r="D302" i="7"/>
  <c r="AD701" i="1"/>
  <c r="X578" i="1"/>
  <c r="B486" i="7" s="1"/>
  <c r="AH502" i="1"/>
  <c r="F410" i="7" s="1"/>
  <c r="AH2582" i="1"/>
  <c r="F2490" i="7" s="1"/>
  <c r="AI3523" i="1"/>
  <c r="X2802" i="1"/>
  <c r="B2710" i="7" s="1"/>
  <c r="AH1341" i="1"/>
  <c r="F1249" i="7" s="1"/>
  <c r="AE3019" i="1"/>
  <c r="AE598" i="1"/>
  <c r="AD1725" i="1"/>
  <c r="AE1764" i="1"/>
  <c r="AD519" i="1"/>
  <c r="AI449" i="1"/>
  <c r="G357" i="7" s="1"/>
  <c r="AE1906" i="1"/>
  <c r="AD632" i="1"/>
  <c r="AE1552" i="1"/>
  <c r="AD781" i="1"/>
  <c r="X1001" i="1"/>
  <c r="B909" i="7" s="1"/>
  <c r="AD2009" i="1"/>
  <c r="D128" i="7"/>
  <c r="AD1264" i="1"/>
  <c r="AH2346" i="1"/>
  <c r="F2254" i="7" s="1"/>
  <c r="AI2271" i="1"/>
  <c r="G2179" i="7" s="1"/>
  <c r="AE2114" i="1"/>
  <c r="AI2653" i="1"/>
  <c r="G2561" i="7" s="1"/>
  <c r="D138" i="7"/>
  <c r="AE569" i="1"/>
  <c r="AE852" i="1"/>
  <c r="D2557" i="7"/>
  <c r="AD2535" i="1"/>
  <c r="AI3059" i="1"/>
  <c r="G2967" i="7" s="1"/>
  <c r="D1933" i="7"/>
  <c r="AE2547" i="1"/>
  <c r="X2944" i="1"/>
  <c r="B2852" i="7" s="1"/>
  <c r="X565" i="1"/>
  <c r="B473" i="7" s="1"/>
  <c r="D1656" i="7"/>
  <c r="D1011" i="7"/>
  <c r="D2745" i="7"/>
  <c r="X226" i="1"/>
  <c r="B134" i="7" s="1"/>
  <c r="AI3167" i="1"/>
  <c r="AD2526" i="1"/>
  <c r="AD1414" i="1"/>
  <c r="AD1770" i="1"/>
  <c r="AI3180" i="1"/>
  <c r="AE454" i="1"/>
  <c r="X2557" i="1"/>
  <c r="B2465" i="7" s="1"/>
  <c r="AI936" i="1"/>
  <c r="G844" i="7" s="1"/>
  <c r="X277" i="1"/>
  <c r="B185" i="7" s="1"/>
  <c r="X3406" i="1"/>
  <c r="AE3083" i="1"/>
  <c r="D1729" i="7"/>
  <c r="D1612" i="7"/>
  <c r="AI1490" i="1"/>
  <c r="G1398" i="7" s="1"/>
  <c r="X1218" i="1"/>
  <c r="B1126" i="7" s="1"/>
  <c r="AE644" i="1"/>
  <c r="AD2909" i="1"/>
  <c r="AE782" i="1"/>
  <c r="X502" i="1"/>
  <c r="B410" i="7" s="1"/>
  <c r="AD755" i="1"/>
  <c r="X2834" i="1"/>
  <c r="B2742" i="7" s="1"/>
  <c r="AI776" i="1"/>
  <c r="G684" i="7" s="1"/>
  <c r="AE2469" i="1"/>
  <c r="AH1462" i="1"/>
  <c r="F1370" i="7" s="1"/>
  <c r="AD2307" i="1"/>
  <c r="AH1162" i="1"/>
  <c r="F1070" i="7" s="1"/>
  <c r="AD996" i="1"/>
  <c r="D280" i="7"/>
  <c r="AH2885" i="1"/>
  <c r="F2793" i="7" s="1"/>
  <c r="X904" i="1"/>
  <c r="B812" i="7" s="1"/>
  <c r="AH418" i="1"/>
  <c r="F326" i="7" s="1"/>
  <c r="AD2178" i="1"/>
  <c r="AD2735" i="1"/>
  <c r="D908" i="7"/>
  <c r="AD1696" i="1"/>
  <c r="D933" i="7"/>
  <c r="X366" i="1"/>
  <c r="B274" i="7" s="1"/>
  <c r="AE701" i="1"/>
  <c r="D859" i="7"/>
  <c r="AE1413" i="1"/>
  <c r="AI315" i="1"/>
  <c r="G223" i="7" s="1"/>
  <c r="AE887" i="1"/>
  <c r="AE632" i="1"/>
  <c r="AD2752" i="1"/>
  <c r="AE846" i="1"/>
  <c r="AD3296" i="1"/>
  <c r="AE1848" i="1"/>
  <c r="D682" i="7"/>
  <c r="AE1883" i="1"/>
  <c r="X2971" i="1"/>
  <c r="B2879" i="7" s="1"/>
  <c r="AD1759" i="1"/>
  <c r="AI3260" i="1"/>
  <c r="AE608" i="1"/>
  <c r="AH1633" i="1"/>
  <c r="F1541" i="7" s="1"/>
  <c r="AH2161" i="1"/>
  <c r="F2069" i="7" s="1"/>
  <c r="D1464" i="7"/>
  <c r="X1781" i="1"/>
  <c r="B1689" i="7" s="1"/>
  <c r="AE403" i="1"/>
  <c r="AI3403" i="1"/>
  <c r="X1422" i="1"/>
  <c r="B1330" i="7" s="1"/>
  <c r="AD3440" i="1"/>
  <c r="AH1534" i="1"/>
  <c r="F1442" i="7" s="1"/>
  <c r="AI2125" i="1"/>
  <c r="G2033" i="7" s="1"/>
  <c r="AI529" i="1"/>
  <c r="G437" i="7" s="1"/>
  <c r="X1935" i="1"/>
  <c r="B1843" i="7" s="1"/>
  <c r="D1621" i="7"/>
  <c r="AD3173" i="1"/>
  <c r="AE1462" i="1"/>
  <c r="AE2163" i="1"/>
  <c r="AE1311" i="1"/>
  <c r="AE430" i="1"/>
  <c r="AH1480" i="1"/>
  <c r="F1388" i="7" s="1"/>
  <c r="AI952" i="1"/>
  <c r="G860" i="7" s="1"/>
  <c r="AH1000" i="1"/>
  <c r="F908" i="7" s="1"/>
  <c r="D2057" i="7"/>
  <c r="AI1501" i="1"/>
  <c r="G1409" i="7" s="1"/>
  <c r="X2168" i="1"/>
  <c r="B2076" i="7" s="1"/>
  <c r="AE2161" i="1"/>
  <c r="AD2628" i="1"/>
  <c r="AE1925" i="1"/>
  <c r="AI2022" i="1"/>
  <c r="G1930" i="7" s="1"/>
  <c r="X2540" i="1"/>
  <c r="B2448" i="7" s="1"/>
  <c r="X1894" i="1"/>
  <c r="B1802" i="7" s="1"/>
  <c r="AI1281" i="1"/>
  <c r="G1189" i="7" s="1"/>
  <c r="AH2639" i="1"/>
  <c r="F2547" i="7" s="1"/>
  <c r="D215" i="7"/>
  <c r="AH3015" i="1"/>
  <c r="F2923" i="7" s="1"/>
  <c r="D349" i="7"/>
  <c r="AI1376" i="1"/>
  <c r="G1284" i="7" s="1"/>
  <c r="D1620" i="7"/>
  <c r="AH2105" i="1"/>
  <c r="F2013" i="7" s="1"/>
  <c r="AI2137" i="1"/>
  <c r="G2045" i="7" s="1"/>
  <c r="AD1370" i="1"/>
  <c r="X3179" i="1"/>
  <c r="AE1536" i="1"/>
  <c r="AD3558" i="1"/>
  <c r="AD1399" i="1"/>
  <c r="AD201" i="1"/>
  <c r="AD1899" i="1"/>
  <c r="AD252" i="1"/>
  <c r="AH338" i="1"/>
  <c r="F246" i="7" s="1"/>
  <c r="X3371" i="1"/>
  <c r="D677" i="7"/>
  <c r="D2677" i="7"/>
  <c r="AI1891" i="1"/>
  <c r="G1799" i="7" s="1"/>
  <c r="AE394" i="1"/>
  <c r="AH2944" i="1"/>
  <c r="F2852" i="7" s="1"/>
  <c r="X1156" i="1"/>
  <c r="B1064" i="7" s="1"/>
  <c r="AE3473" i="1"/>
  <c r="AI3479" i="1"/>
  <c r="X2858" i="1"/>
  <c r="B2766" i="7" s="1"/>
  <c r="X1050" i="1"/>
  <c r="B958" i="7" s="1"/>
  <c r="AH2263" i="1"/>
  <c r="F2171" i="7" s="1"/>
  <c r="X3338" i="1"/>
  <c r="D297" i="7"/>
  <c r="X3567" i="1"/>
  <c r="AD2958" i="1"/>
  <c r="AI2278" i="1"/>
  <c r="G2186" i="7" s="1"/>
  <c r="D2237" i="7"/>
  <c r="AI1312" i="1"/>
  <c r="G1220" i="7" s="1"/>
  <c r="D2249" i="7"/>
  <c r="AH1576" i="1"/>
  <c r="F1484" i="7" s="1"/>
  <c r="AD3573" i="1"/>
  <c r="AI1332" i="1"/>
  <c r="G1240" i="7" s="1"/>
  <c r="AH822" i="1"/>
  <c r="F730" i="7" s="1"/>
  <c r="AE3112" i="1"/>
  <c r="X715" i="1"/>
  <c r="B623" i="7" s="1"/>
  <c r="X625" i="1"/>
  <c r="B533" i="7" s="1"/>
  <c r="X1013" i="1"/>
  <c r="B921" i="7" s="1"/>
  <c r="AH2575" i="1"/>
  <c r="F2483" i="7" s="1"/>
  <c r="AD145" i="1"/>
  <c r="AD1103" i="1"/>
  <c r="AE649" i="1"/>
  <c r="AE2013" i="1"/>
  <c r="AE2298" i="1"/>
  <c r="D2801" i="7"/>
  <c r="AI1327" i="1"/>
  <c r="G1235" i="7" s="1"/>
  <c r="AD3273" i="1"/>
  <c r="AH682" i="1"/>
  <c r="F590" i="7" s="1"/>
  <c r="AI2819" i="1"/>
  <c r="G2727" i="7" s="1"/>
  <c r="AI2621" i="1"/>
  <c r="G2529" i="7" s="1"/>
  <c r="AI232" i="1"/>
  <c r="G140" i="7" s="1"/>
  <c r="AH1528" i="1"/>
  <c r="F1436" i="7" s="1"/>
  <c r="AE2394" i="1"/>
  <c r="D1472" i="7"/>
  <c r="AI625" i="1"/>
  <c r="G533" i="7" s="1"/>
  <c r="AD1969" i="1"/>
  <c r="AH1578" i="1"/>
  <c r="F1486" i="7" s="1"/>
  <c r="AH3509" i="1"/>
  <c r="D2597" i="7"/>
  <c r="X1944" i="1"/>
  <c r="B1852" i="7" s="1"/>
  <c r="AH3292" i="1"/>
  <c r="AE1035" i="1"/>
  <c r="AE1183" i="1"/>
  <c r="AI3320" i="1"/>
  <c r="AD749" i="1"/>
  <c r="AE2373" i="1"/>
  <c r="X3030" i="1"/>
  <c r="B2938" i="7" s="1"/>
  <c r="D235" i="7"/>
  <c r="AI376" i="1"/>
  <c r="G284" i="7" s="1"/>
  <c r="AD181" i="1"/>
  <c r="AH1689" i="1"/>
  <c r="F1597" i="7" s="1"/>
  <c r="AH2926" i="1"/>
  <c r="F2834" i="7" s="1"/>
  <c r="AE1170" i="1"/>
  <c r="AH2814" i="1"/>
  <c r="F2722" i="7" s="1"/>
  <c r="AE1850" i="1"/>
  <c r="AD1032" i="1"/>
  <c r="X784" i="1"/>
  <c r="B692" i="7" s="1"/>
  <c r="AE3318" i="1"/>
  <c r="D2834" i="7"/>
  <c r="AE1786" i="1"/>
  <c r="X3296" i="1"/>
  <c r="AD1314" i="1"/>
  <c r="X420" i="1"/>
  <c r="B328" i="7" s="1"/>
  <c r="AI351" i="1"/>
  <c r="G259" i="7" s="1"/>
  <c r="X1800" i="1"/>
  <c r="B1708" i="7" s="1"/>
  <c r="AH2441" i="1"/>
  <c r="F2349" i="7" s="1"/>
  <c r="AH2566" i="1"/>
  <c r="F2474" i="7" s="1"/>
  <c r="AD3415" i="1"/>
  <c r="AE1862" i="1"/>
  <c r="X476" i="1"/>
  <c r="B384" i="7" s="1"/>
  <c r="AE640" i="1"/>
  <c r="AE3487" i="1"/>
  <c r="AI2668" i="1"/>
  <c r="G2576" i="7" s="1"/>
  <c r="X3188" i="1"/>
  <c r="X2058" i="1"/>
  <c r="B1966" i="7" s="1"/>
  <c r="AH2630" i="1"/>
  <c r="F2538" i="7" s="1"/>
  <c r="AD3128" i="1"/>
  <c r="X3271" i="1"/>
  <c r="AE2447" i="1"/>
  <c r="AH358" i="1"/>
  <c r="F266" i="7" s="1"/>
  <c r="AD1685" i="1"/>
  <c r="AH3197" i="1"/>
  <c r="AD3350" i="1"/>
  <c r="X475" i="1"/>
  <c r="B383" i="7" s="1"/>
  <c r="AI992" i="1"/>
  <c r="G900" i="7" s="1"/>
  <c r="AD1228" i="1"/>
  <c r="D283" i="7"/>
  <c r="AH1941" i="1"/>
  <c r="F1849" i="7" s="1"/>
  <c r="AE1600" i="1"/>
  <c r="X1159" i="1"/>
  <c r="B1067" i="7" s="1"/>
  <c r="AH2149" i="1"/>
  <c r="F2057" i="7" s="1"/>
  <c r="AE1548" i="1"/>
  <c r="AD458" i="1"/>
  <c r="AI1868" i="1"/>
  <c r="G1776" i="7" s="1"/>
  <c r="AH304" i="1"/>
  <c r="F212" i="7" s="1"/>
  <c r="X1862" i="1"/>
  <c r="B1770" i="7" s="1"/>
  <c r="AE179" i="1"/>
  <c r="D1227" i="7"/>
  <c r="AH902" i="1"/>
  <c r="F810" i="7" s="1"/>
  <c r="D948" i="7"/>
  <c r="AH3101" i="1"/>
  <c r="F3009" i="7" s="1"/>
  <c r="AE1515" i="1"/>
  <c r="X308" i="1"/>
  <c r="B216" i="7" s="1"/>
  <c r="AE1712" i="1"/>
  <c r="AD2067" i="1"/>
  <c r="D214" i="7"/>
  <c r="AE2993" i="1"/>
  <c r="AI716" i="1"/>
  <c r="G624" i="7" s="1"/>
  <c r="AD1920" i="1"/>
  <c r="D2074" i="7"/>
  <c r="AH2502" i="1"/>
  <c r="F2410" i="7" s="1"/>
  <c r="D1102" i="7"/>
  <c r="AD2363" i="1"/>
  <c r="AD2744" i="1"/>
  <c r="AE2520" i="1"/>
  <c r="X610" i="1"/>
  <c r="B518" i="7" s="1"/>
  <c r="D2866" i="7"/>
  <c r="X2978" i="1"/>
  <c r="B2886" i="7" s="1"/>
  <c r="AI3207" i="1"/>
  <c r="AI3033" i="1"/>
  <c r="G2941" i="7" s="1"/>
  <c r="D49" i="7"/>
  <c r="AE2699" i="1"/>
  <c r="AE2559" i="1"/>
  <c r="D2013" i="7"/>
  <c r="D2773" i="7"/>
  <c r="D1399" i="7"/>
  <c r="AH960" i="1"/>
  <c r="F868" i="7" s="1"/>
  <c r="AH1502" i="1"/>
  <c r="F1410" i="7" s="1"/>
  <c r="D1414" i="7"/>
  <c r="X1457" i="1"/>
  <c r="B1365" i="7" s="1"/>
  <c r="AE1722" i="1"/>
  <c r="AI2546" i="1"/>
  <c r="G2454" i="7" s="1"/>
  <c r="AD2599" i="1"/>
  <c r="AI1647" i="1"/>
  <c r="G1555" i="7" s="1"/>
  <c r="AH2853" i="1"/>
  <c r="F2761" i="7" s="1"/>
  <c r="AI1022" i="1"/>
  <c r="G930" i="7" s="1"/>
  <c r="AE2441" i="1"/>
  <c r="AE1875" i="1"/>
  <c r="D1500" i="7"/>
  <c r="X3335" i="1"/>
  <c r="AD1021" i="1"/>
  <c r="AE1345" i="1"/>
  <c r="X147" i="1"/>
  <c r="B55" i="7" s="1"/>
  <c r="AD794" i="1"/>
  <c r="AE1006" i="1"/>
  <c r="AI2454" i="1"/>
  <c r="G2362" i="7" s="1"/>
  <c r="X1548" i="1"/>
  <c r="B1456" i="7" s="1"/>
  <c r="AD3216" i="1"/>
  <c r="AH2943" i="1"/>
  <c r="F2851" i="7" s="1"/>
  <c r="AD132" i="1"/>
  <c r="AE3364" i="1"/>
  <c r="AI1853" i="1"/>
  <c r="G1761" i="7" s="1"/>
  <c r="AI688" i="1"/>
  <c r="G596" i="7" s="1"/>
  <c r="AI1217" i="1"/>
  <c r="G1125" i="7" s="1"/>
  <c r="X1556" i="1"/>
  <c r="B1464" i="7" s="1"/>
  <c r="AI749" i="1"/>
  <c r="G657" i="7" s="1"/>
  <c r="AE3138" i="1"/>
  <c r="X3402" i="1"/>
  <c r="X1413" i="1"/>
  <c r="B1321" i="7" s="1"/>
  <c r="AD1282" i="1"/>
  <c r="X464" i="1"/>
  <c r="B372" i="7" s="1"/>
  <c r="AI3482" i="1"/>
  <c r="AD3353" i="1"/>
  <c r="D889" i="7"/>
  <c r="X1099" i="1"/>
  <c r="B1007" i="7" s="1"/>
  <c r="AH1442" i="1"/>
  <c r="F1350" i="7" s="1"/>
  <c r="AI797" i="1"/>
  <c r="G705" i="7" s="1"/>
  <c r="AD2133" i="1"/>
  <c r="AI2734" i="1"/>
  <c r="G2642" i="7" s="1"/>
  <c r="D779" i="7"/>
  <c r="AD2218" i="1"/>
  <c r="AD2551" i="1"/>
  <c r="AI3459" i="1"/>
  <c r="D2376" i="7"/>
  <c r="AH2386" i="1"/>
  <c r="F2294" i="7" s="1"/>
  <c r="AD1245" i="1"/>
  <c r="X3172" i="1"/>
  <c r="AH2048" i="1"/>
  <c r="F1956" i="7" s="1"/>
  <c r="AD2346" i="1"/>
  <c r="AH2791" i="1"/>
  <c r="F2699" i="7" s="1"/>
  <c r="AE398" i="1"/>
  <c r="AE1613" i="1"/>
  <c r="D1388" i="7"/>
  <c r="AI1527" i="1"/>
  <c r="G1435" i="7" s="1"/>
  <c r="AD1133" i="1"/>
  <c r="AE924" i="1"/>
  <c r="AE796" i="1"/>
  <c r="AE367" i="1"/>
  <c r="AH348" i="1"/>
  <c r="F256" i="7" s="1"/>
  <c r="AE337" i="1"/>
  <c r="X3249" i="1"/>
  <c r="AE322" i="1"/>
  <c r="D656" i="7"/>
  <c r="AI452" i="1"/>
  <c r="G360" i="7" s="1"/>
  <c r="AH1099" i="1"/>
  <c r="F1007" i="7" s="1"/>
  <c r="X249" i="1"/>
  <c r="B157" i="7" s="1"/>
  <c r="AE3245" i="1"/>
  <c r="AH2925" i="1"/>
  <c r="F2833" i="7" s="1"/>
  <c r="AD199" i="1"/>
  <c r="AE275" i="1"/>
  <c r="X1238" i="1"/>
  <c r="B1146" i="7" s="1"/>
  <c r="X2542" i="1"/>
  <c r="B2450" i="7" s="1"/>
  <c r="D781" i="7"/>
  <c r="AI2488" i="1"/>
  <c r="G2396" i="7" s="1"/>
  <c r="AD2856" i="1"/>
  <c r="AH2250" i="1"/>
  <c r="F2158" i="7" s="1"/>
  <c r="AH1338" i="1"/>
  <c r="F1246" i="7" s="1"/>
  <c r="X1445" i="1"/>
  <c r="B1353" i="7" s="1"/>
  <c r="AE2825" i="1"/>
  <c r="AD143" i="1"/>
  <c r="AD155" i="1"/>
  <c r="AD2166" i="1"/>
  <c r="AH231" i="1"/>
  <c r="F139" i="7" s="1"/>
  <c r="X1319" i="1"/>
  <c r="B1227" i="7" s="1"/>
  <c r="AE3032" i="1"/>
  <c r="AE2584" i="1"/>
  <c r="AD2143" i="1"/>
  <c r="AD1489" i="1"/>
  <c r="AH144" i="1"/>
  <c r="F52" i="7" s="1"/>
  <c r="AD2559" i="1"/>
  <c r="AD1218" i="1"/>
  <c r="AH3001" i="1"/>
  <c r="F2909" i="7" s="1"/>
  <c r="AE1927" i="1"/>
  <c r="AE2082" i="1"/>
  <c r="AD2075" i="1"/>
  <c r="AD3472" i="1"/>
  <c r="X2774" i="1"/>
  <c r="B2682" i="7" s="1"/>
  <c r="AH3535" i="1"/>
  <c r="AI2433" i="1"/>
  <c r="G2341" i="7" s="1"/>
  <c r="AE727" i="1"/>
  <c r="D1655" i="7"/>
  <c r="AD808" i="1"/>
  <c r="D274" i="7"/>
  <c r="X2669" i="1"/>
  <c r="B2577" i="7" s="1"/>
  <c r="X3145" i="1"/>
  <c r="AD3326" i="1"/>
  <c r="AD1922" i="1"/>
  <c r="AD1161" i="1"/>
  <c r="AE526" i="1"/>
  <c r="D2711" i="7"/>
  <c r="D2380" i="7"/>
  <c r="AE3466" i="1"/>
  <c r="AI587" i="1"/>
  <c r="G495" i="7" s="1"/>
  <c r="AH3115" i="1"/>
  <c r="X1596" i="1"/>
  <c r="B1504" i="7" s="1"/>
  <c r="AD242" i="1"/>
  <c r="AH3518" i="1"/>
  <c r="D1026" i="7"/>
  <c r="AH3503" i="1"/>
  <c r="D2990" i="7"/>
  <c r="AI2481" i="1"/>
  <c r="G2389" i="7" s="1"/>
  <c r="AH2023" i="1"/>
  <c r="F1931" i="7" s="1"/>
  <c r="AI493" i="1"/>
  <c r="G401" i="7" s="1"/>
  <c r="AE761" i="1"/>
  <c r="D2840" i="7"/>
  <c r="X3479" i="1"/>
  <c r="AI1637" i="1"/>
  <c r="G1545" i="7" s="1"/>
  <c r="X1097" i="1"/>
  <c r="B1005" i="7" s="1"/>
  <c r="X1739" i="1"/>
  <c r="B1647" i="7" s="1"/>
  <c r="X3177" i="1"/>
  <c r="X2873" i="1"/>
  <c r="B2781" i="7" s="1"/>
  <c r="AH131" i="1"/>
  <c r="F39" i="7" s="1"/>
  <c r="AI2878" i="1"/>
  <c r="G2786" i="7" s="1"/>
  <c r="D2200" i="7"/>
  <c r="AI441" i="1"/>
  <c r="G349" i="7" s="1"/>
  <c r="AH3234" i="1"/>
  <c r="X337" i="1"/>
  <c r="B245" i="7" s="1"/>
  <c r="AI3321" i="1"/>
  <c r="AE350" i="1"/>
  <c r="AH517" i="1"/>
  <c r="F425" i="7" s="1"/>
  <c r="AD1670" i="1"/>
  <c r="AE1299" i="1"/>
  <c r="AD2672" i="1"/>
  <c r="AE3241" i="1"/>
  <c r="AH2748" i="1"/>
  <c r="F2656" i="7" s="1"/>
  <c r="AI2062" i="1"/>
  <c r="G1970" i="7" s="1"/>
  <c r="AH2211" i="1"/>
  <c r="F2119" i="7" s="1"/>
  <c r="AI2917" i="1"/>
  <c r="G2825" i="7" s="1"/>
  <c r="D219" i="7"/>
  <c r="X1131" i="1"/>
  <c r="B1039" i="7" s="1"/>
  <c r="AE1894" i="1"/>
  <c r="AE1377" i="1"/>
  <c r="AI1355" i="1"/>
  <c r="G1263" i="7" s="1"/>
  <c r="AH981" i="1"/>
  <c r="F889" i="7" s="1"/>
  <c r="AI3504" i="1"/>
  <c r="AE2061" i="1"/>
  <c r="AE316" i="1"/>
  <c r="X1322" i="1"/>
  <c r="B1230" i="7" s="1"/>
  <c r="AD903" i="1"/>
  <c r="D2580" i="7"/>
  <c r="AD3560" i="1"/>
  <c r="AI2801" i="1"/>
  <c r="G2709" i="7" s="1"/>
  <c r="AD1455" i="1"/>
  <c r="AI1693" i="1"/>
  <c r="G1601" i="7" s="1"/>
  <c r="AI1349" i="1"/>
  <c r="G1257" i="7" s="1"/>
  <c r="AE3031" i="1"/>
  <c r="X2408" i="1"/>
  <c r="B2316" i="7" s="1"/>
  <c r="X1251" i="1"/>
  <c r="B1159" i="7" s="1"/>
  <c r="AE673" i="1"/>
  <c r="AD2456" i="1"/>
  <c r="AI757" i="1"/>
  <c r="G665" i="7" s="1"/>
  <c r="AD1735" i="1"/>
  <c r="AH2172" i="1"/>
  <c r="F2080" i="7" s="1"/>
  <c r="X945" i="1"/>
  <c r="B853" i="7" s="1"/>
  <c r="AE3136" i="1"/>
  <c r="AI2634" i="1"/>
  <c r="G2542" i="7" s="1"/>
  <c r="AE1270" i="1"/>
  <c r="AD210" i="1"/>
  <c r="AD1205" i="1"/>
  <c r="AH3527" i="1"/>
  <c r="AE2036" i="1"/>
  <c r="AD1176" i="1"/>
  <c r="AE3054" i="1"/>
  <c r="AI2948" i="1"/>
  <c r="G2856" i="7" s="1"/>
  <c r="AI1972" i="1"/>
  <c r="G1880" i="7" s="1"/>
  <c r="AI1895" i="1"/>
  <c r="G1803" i="7" s="1"/>
  <c r="D448" i="7"/>
  <c r="AD3256" i="1"/>
  <c r="AD2370" i="1"/>
  <c r="AE875" i="1"/>
  <c r="D587" i="7"/>
  <c r="D2875" i="7"/>
  <c r="AH1845" i="1"/>
  <c r="F1753" i="7" s="1"/>
  <c r="X370" i="1"/>
  <c r="B278" i="7" s="1"/>
  <c r="D262" i="7"/>
  <c r="AI2191" i="1"/>
  <c r="G2099" i="7" s="1"/>
  <c r="AI3558" i="1"/>
  <c r="AI1649" i="1"/>
  <c r="G1557" i="7" s="1"/>
  <c r="AH2923" i="1"/>
  <c r="F2831" i="7" s="1"/>
  <c r="AH802" i="1"/>
  <c r="F710" i="7" s="1"/>
  <c r="D1036" i="7"/>
  <c r="AE1265" i="1"/>
  <c r="AE1131" i="1"/>
  <c r="AD357" i="1"/>
  <c r="AI2490" i="1"/>
  <c r="G2398" i="7" s="1"/>
  <c r="AI3014" i="1"/>
  <c r="G2922" i="7" s="1"/>
  <c r="AI2081" i="1"/>
  <c r="G1989" i="7" s="1"/>
  <c r="D1353" i="7"/>
  <c r="D1055" i="7"/>
  <c r="AD1015" i="1"/>
  <c r="X2696" i="1"/>
  <c r="B2604" i="7" s="1"/>
  <c r="D2172" i="7"/>
  <c r="AI935" i="1"/>
  <c r="G843" i="7" s="1"/>
  <c r="AI1565" i="1"/>
  <c r="G1473" i="7" s="1"/>
  <c r="X866" i="1"/>
  <c r="B774" i="7" s="1"/>
  <c r="AH143" i="1"/>
  <c r="F51" i="7" s="1"/>
  <c r="AH1916" i="1"/>
  <c r="F1824" i="7" s="1"/>
  <c r="AD3019" i="1"/>
  <c r="AI277" i="1"/>
  <c r="G185" i="7" s="1"/>
  <c r="D1814" i="7"/>
  <c r="AE3164" i="1"/>
  <c r="D705" i="7"/>
  <c r="X3270" i="1"/>
  <c r="X2101" i="1"/>
  <c r="B2009" i="7" s="1"/>
  <c r="AE1353" i="1"/>
  <c r="AH672" i="1"/>
  <c r="F580" i="7" s="1"/>
  <c r="D1842" i="7"/>
  <c r="X1357" i="1"/>
  <c r="B1265" i="7" s="1"/>
  <c r="AE305" i="1"/>
  <c r="AI844" i="1"/>
  <c r="G752" i="7" s="1"/>
  <c r="AE341" i="1"/>
  <c r="AI299" i="1"/>
  <c r="G207" i="7" s="1"/>
  <c r="AI2901" i="1"/>
  <c r="G2809" i="7" s="1"/>
  <c r="AE3488" i="1"/>
  <c r="AH3253" i="1"/>
  <c r="AE1070" i="1"/>
  <c r="D769" i="7"/>
  <c r="AD3423" i="1"/>
  <c r="AD1099" i="1"/>
  <c r="AD3564" i="1"/>
  <c r="D478" i="7"/>
  <c r="X960" i="1"/>
  <c r="B868" i="7" s="1"/>
  <c r="AH1835" i="1"/>
  <c r="F1743" i="7" s="1"/>
  <c r="AI346" i="1"/>
  <c r="G254" i="7" s="1"/>
  <c r="AI754" i="1"/>
  <c r="G662" i="7" s="1"/>
  <c r="AE3345" i="1"/>
  <c r="AE1938" i="1"/>
  <c r="AD659" i="1"/>
  <c r="D56" i="7"/>
  <c r="AI2201" i="1"/>
  <c r="G2109" i="7" s="1"/>
  <c r="AD1419" i="1"/>
  <c r="AD553" i="1"/>
  <c r="AD2011" i="1"/>
  <c r="AE300" i="1"/>
  <c r="AI2350" i="1"/>
  <c r="G2258" i="7" s="1"/>
  <c r="X1518" i="1"/>
  <c r="B1426" i="7" s="1"/>
  <c r="AD2301" i="1"/>
  <c r="AH1685" i="1"/>
  <c r="F1593" i="7" s="1"/>
  <c r="AD3145" i="1"/>
  <c r="AH308" i="1"/>
  <c r="F216" i="7" s="1"/>
  <c r="AD469" i="1"/>
  <c r="AH3541" i="1"/>
  <c r="D1301" i="7"/>
  <c r="AI2365" i="1"/>
  <c r="G2273" i="7" s="1"/>
  <c r="AE3320" i="1"/>
  <c r="AD1552" i="1"/>
  <c r="AI3166" i="1"/>
  <c r="AE540" i="1"/>
  <c r="AE1573" i="1"/>
  <c r="AI2997" i="1"/>
  <c r="G2905" i="7" s="1"/>
  <c r="AI305" i="1"/>
  <c r="G213" i="7" s="1"/>
  <c r="D993" i="7"/>
  <c r="D525" i="7"/>
  <c r="D258" i="7"/>
  <c r="AD3567" i="1"/>
  <c r="AH1864" i="1"/>
  <c r="F1772" i="7" s="1"/>
  <c r="AE2964" i="1"/>
  <c r="AD2792" i="1"/>
  <c r="AI1980" i="1"/>
  <c r="G1888" i="7" s="1"/>
  <c r="AI2358" i="1"/>
  <c r="G2266" i="7" s="1"/>
  <c r="D2523" i="7"/>
  <c r="AH339" i="1"/>
  <c r="F247" i="7" s="1"/>
  <c r="X3076" i="1"/>
  <c r="B2984" i="7" s="1"/>
  <c r="AH3409" i="1"/>
  <c r="D1491" i="7"/>
  <c r="D1780" i="7"/>
  <c r="X852" i="1"/>
  <c r="B760" i="7" s="1"/>
  <c r="AD1845" i="1"/>
  <c r="AD937" i="1"/>
  <c r="AI2615" i="1"/>
  <c r="G2523" i="7" s="1"/>
  <c r="D874" i="7"/>
  <c r="AI1304" i="1"/>
  <c r="G1212" i="7" s="1"/>
  <c r="AE1773" i="1"/>
  <c r="X2264" i="1"/>
  <c r="B2172" i="7" s="1"/>
  <c r="AD3398" i="1"/>
  <c r="AI1311" i="1"/>
  <c r="G1219" i="7" s="1"/>
  <c r="AI2864" i="1"/>
  <c r="G2772" i="7" s="1"/>
  <c r="D809" i="7"/>
  <c r="AE570" i="1"/>
  <c r="AH337" i="1"/>
  <c r="F245" i="7" s="1"/>
  <c r="AI3102" i="1"/>
  <c r="G3010" i="7" s="1"/>
  <c r="AD2487" i="1"/>
  <c r="AE1518" i="1"/>
  <c r="AD2579" i="1"/>
  <c r="AH270" i="1"/>
  <c r="F178" i="7" s="1"/>
  <c r="AD2430" i="1"/>
  <c r="AI3310" i="1"/>
  <c r="AE2360" i="1"/>
  <c r="D2733" i="7"/>
  <c r="AD2908" i="1"/>
  <c r="AH2778" i="1"/>
  <c r="F2686" i="7" s="1"/>
  <c r="D251" i="7"/>
  <c r="X2843" i="1"/>
  <c r="B2751" i="7" s="1"/>
  <c r="D2778" i="7"/>
  <c r="AE1053" i="1"/>
  <c r="AH1287" i="1"/>
  <c r="F1195" i="7" s="1"/>
  <c r="D1495" i="7"/>
  <c r="D2570" i="7"/>
  <c r="AE207" i="1"/>
  <c r="AI1231" i="1"/>
  <c r="G1139" i="7" s="1"/>
  <c r="AD797" i="1"/>
  <c r="X1561" i="1"/>
  <c r="B1469" i="7" s="1"/>
  <c r="AE1298" i="1"/>
  <c r="D2504" i="7"/>
  <c r="AH3023" i="1"/>
  <c r="F2931" i="7" s="1"/>
  <c r="AD782" i="1"/>
  <c r="X210" i="1"/>
  <c r="B118" i="7" s="1"/>
  <c r="D2328" i="7"/>
  <c r="D108" i="7"/>
  <c r="AD2779" i="1"/>
  <c r="AI1782" i="1"/>
  <c r="G1690" i="7" s="1"/>
  <c r="D52" i="7"/>
  <c r="AH1888" i="1"/>
  <c r="F1796" i="7" s="1"/>
  <c r="AD806" i="1"/>
  <c r="AI1171" i="1"/>
  <c r="G1079" i="7" s="1"/>
  <c r="AD2926" i="1"/>
  <c r="AD3242" i="1"/>
  <c r="D1529" i="7"/>
  <c r="AD3457" i="1"/>
  <c r="AI411" i="1"/>
  <c r="G319" i="7" s="1"/>
  <c r="AH1238" i="1"/>
  <c r="F1146" i="7" s="1"/>
  <c r="AE2909" i="1"/>
  <c r="AH2800" i="1"/>
  <c r="F2708" i="7" s="1"/>
  <c r="AE1547" i="1"/>
  <c r="X3544" i="1"/>
  <c r="AE2657" i="1"/>
  <c r="AE3024" i="1"/>
  <c r="AE3028" i="1"/>
  <c r="X1444" i="1"/>
  <c r="B1352" i="7" s="1"/>
  <c r="X1927" i="1"/>
  <c r="B1835" i="7" s="1"/>
  <c r="D1230" i="7"/>
  <c r="AE1581" i="1"/>
  <c r="D1305" i="7"/>
  <c r="AE2604" i="1"/>
  <c r="D2809" i="7"/>
  <c r="AD272" i="1"/>
  <c r="AH3322" i="1"/>
  <c r="AD2572" i="1"/>
  <c r="X144" i="1"/>
  <c r="B52" i="7" s="1"/>
  <c r="AD1035" i="1"/>
  <c r="AH1313" i="1"/>
  <c r="F1221" i="7" s="1"/>
  <c r="AD2982" i="1"/>
  <c r="AD2030" i="1"/>
  <c r="AE509" i="1"/>
  <c r="D1716" i="7"/>
  <c r="AI1246" i="1"/>
  <c r="G1154" i="7" s="1"/>
  <c r="D1992" i="7"/>
  <c r="AH1524" i="1"/>
  <c r="F1432" i="7" s="1"/>
  <c r="AE733" i="1"/>
  <c r="AH2333" i="1"/>
  <c r="F2241" i="7" s="1"/>
  <c r="AH2532" i="1"/>
  <c r="F2440" i="7" s="1"/>
  <c r="X2667" i="1"/>
  <c r="B2575" i="7" s="1"/>
  <c r="D713" i="7"/>
  <c r="X2249" i="1"/>
  <c r="B2157" i="7" s="1"/>
  <c r="AH1917" i="1"/>
  <c r="F1825" i="7" s="1"/>
  <c r="AD381" i="1"/>
  <c r="AE3357" i="1"/>
  <c r="AD1131" i="1"/>
  <c r="AH2139" i="1"/>
  <c r="F2047" i="7" s="1"/>
  <c r="AH3088" i="1"/>
  <c r="F2996" i="7" s="1"/>
  <c r="X1454" i="1"/>
  <c r="B1362" i="7" s="1"/>
  <c r="D2407" i="7"/>
  <c r="AD3324" i="1"/>
  <c r="AI2982" i="1"/>
  <c r="G2890" i="7" s="1"/>
  <c r="X1055" i="1"/>
  <c r="B963" i="7" s="1"/>
  <c r="X742" i="1"/>
  <c r="B650" i="7" s="1"/>
  <c r="AE2426" i="1"/>
  <c r="AH1632" i="1"/>
  <c r="F1540" i="7" s="1"/>
  <c r="X1515" i="1"/>
  <c r="B1423" i="7" s="1"/>
  <c r="AD3119" i="1"/>
  <c r="AD2078" i="1"/>
  <c r="X3111" i="1"/>
  <c r="B3019" i="7" s="1"/>
  <c r="X924" i="1"/>
  <c r="B832" i="7" s="1"/>
  <c r="D392" i="7"/>
  <c r="AH3214" i="1"/>
  <c r="D268" i="7"/>
  <c r="AI1400" i="1"/>
  <c r="G1308" i="7" s="1"/>
  <c r="AE1747" i="1"/>
  <c r="AI174" i="1"/>
  <c r="G82" i="7" s="1"/>
  <c r="X923" i="1"/>
  <c r="B831" i="7" s="1"/>
  <c r="AI2106" i="1"/>
  <c r="G2014" i="7" s="1"/>
  <c r="AH2160" i="1"/>
  <c r="F2068" i="7" s="1"/>
  <c r="X634" i="1"/>
  <c r="B542" i="7" s="1"/>
  <c r="AH3035" i="1"/>
  <c r="F2943" i="7" s="1"/>
  <c r="D2766" i="7"/>
  <c r="X1497" i="1"/>
  <c r="B1405" i="7" s="1"/>
  <c r="X2001" i="1"/>
  <c r="B1909" i="7" s="1"/>
  <c r="X836" i="1"/>
  <c r="B744" i="7" s="1"/>
  <c r="D752" i="7"/>
  <c r="AH2462" i="1"/>
  <c r="F2370" i="7" s="1"/>
  <c r="AH232" i="1"/>
  <c r="F140" i="7" s="1"/>
  <c r="AI476" i="1"/>
  <c r="G384" i="7" s="1"/>
  <c r="AI2786" i="1"/>
  <c r="G2694" i="7" s="1"/>
  <c r="AD3565" i="1"/>
  <c r="X1577" i="1"/>
  <c r="B1485" i="7" s="1"/>
  <c r="AD1123" i="1"/>
  <c r="AD2927" i="1"/>
  <c r="AE1315" i="1"/>
  <c r="AI1988" i="1"/>
  <c r="G1896" i="7" s="1"/>
  <c r="AI3191" i="1"/>
  <c r="AH3479" i="1"/>
  <c r="D1678" i="7"/>
  <c r="AD848" i="1"/>
  <c r="AE1036" i="1"/>
  <c r="AI566" i="1"/>
  <c r="G474" i="7" s="1"/>
  <c r="AE1213" i="1"/>
  <c r="X1143" i="1"/>
  <c r="B1051" i="7" s="1"/>
  <c r="X2692" i="1"/>
  <c r="B2600" i="7" s="1"/>
  <c r="D865" i="7"/>
  <c r="AI275" i="1"/>
  <c r="G183" i="7" s="1"/>
  <c r="AH3324" i="1"/>
  <c r="AE494" i="1"/>
  <c r="X3462" i="1"/>
  <c r="X1241" i="1"/>
  <c r="B1149" i="7" s="1"/>
  <c r="X508" i="1"/>
  <c r="B416" i="7" s="1"/>
  <c r="D964" i="7"/>
  <c r="AH245" i="1"/>
  <c r="F153" i="7" s="1"/>
  <c r="AI2923" i="1"/>
  <c r="G2831" i="7" s="1"/>
  <c r="X1773" i="1"/>
  <c r="B1681" i="7" s="1"/>
  <c r="AE2308" i="1"/>
  <c r="D2265" i="7"/>
  <c r="D2275" i="7"/>
  <c r="AD3367" i="1"/>
  <c r="X3460" i="1"/>
  <c r="AI807" i="1"/>
  <c r="G715" i="7" s="1"/>
  <c r="X2648" i="1"/>
  <c r="B2556" i="7" s="1"/>
  <c r="AE898" i="1"/>
  <c r="AI1206" i="1"/>
  <c r="G1114" i="7" s="1"/>
  <c r="X2090" i="1"/>
  <c r="B1998" i="7" s="1"/>
  <c r="AI2323" i="1"/>
  <c r="G2231" i="7" s="1"/>
  <c r="AI2313" i="1"/>
  <c r="G2221" i="7" s="1"/>
  <c r="AI1422" i="1"/>
  <c r="G1330" i="7" s="1"/>
  <c r="X2996" i="1"/>
  <c r="B2904" i="7" s="1"/>
  <c r="AI2127" i="1"/>
  <c r="G2035" i="7" s="1"/>
  <c r="AE1387" i="1"/>
  <c r="D331" i="7"/>
  <c r="X3464" i="1"/>
  <c r="X1560" i="1"/>
  <c r="B1468" i="7" s="1"/>
  <c r="AI1512" i="1"/>
  <c r="G1420" i="7" s="1"/>
  <c r="AE2737" i="1"/>
  <c r="AD213" i="1"/>
  <c r="AI444" i="1"/>
  <c r="G352" i="7" s="1"/>
  <c r="X3425" i="1"/>
  <c r="D929" i="7"/>
  <c r="AH2556" i="1"/>
  <c r="F2464" i="7" s="1"/>
  <c r="D1556" i="7"/>
  <c r="D2701" i="7"/>
  <c r="AH1036" i="1"/>
  <c r="F944" i="7" s="1"/>
  <c r="AH203" i="1"/>
  <c r="F111" i="7" s="1"/>
  <c r="AI1964" i="1"/>
  <c r="G1872" i="7" s="1"/>
  <c r="AH1372" i="1"/>
  <c r="F1280" i="7" s="1"/>
  <c r="D184" i="7"/>
  <c r="X2167" i="1"/>
  <c r="B2075" i="7" s="1"/>
  <c r="AE2069" i="1"/>
  <c r="AE3527" i="1"/>
  <c r="AI2047" i="1"/>
  <c r="G1955" i="7" s="1"/>
  <c r="AE3549" i="1"/>
  <c r="AD2161" i="1"/>
  <c r="AI2180" i="1"/>
  <c r="G2088" i="7" s="1"/>
  <c r="AD2530" i="1"/>
  <c r="AI577" i="1"/>
  <c r="G485" i="7" s="1"/>
  <c r="AE2444" i="1"/>
  <c r="AE2544" i="1"/>
  <c r="AE3070" i="1"/>
  <c r="AE2865" i="1"/>
  <c r="AD1392" i="1"/>
  <c r="X313" i="1"/>
  <c r="B221" i="7" s="1"/>
  <c r="AE2060" i="1"/>
  <c r="D1538" i="7"/>
  <c r="AD133" i="1"/>
  <c r="AD2917" i="1"/>
  <c r="D1267" i="7"/>
  <c r="AD128" i="1"/>
  <c r="AH2488" i="1"/>
  <c r="F2396" i="7" s="1"/>
  <c r="X1372" i="1"/>
  <c r="B1280" i="7" s="1"/>
  <c r="AE2314" i="1"/>
  <c r="AE239" i="1"/>
  <c r="AE126" i="1"/>
  <c r="AH1670" i="1"/>
  <c r="F1578" i="7" s="1"/>
  <c r="AI588" i="1"/>
  <c r="G496" i="7" s="1"/>
  <c r="D2596" i="7"/>
  <c r="AI1880" i="1"/>
  <c r="G1788" i="7" s="1"/>
  <c r="AE787" i="1"/>
  <c r="AH2369" i="1"/>
  <c r="F2277" i="7" s="1"/>
  <c r="AI924" i="1"/>
  <c r="G832" i="7" s="1"/>
  <c r="D1977" i="7"/>
  <c r="AE2966" i="1"/>
  <c r="X1023" i="1"/>
  <c r="B931" i="7" s="1"/>
  <c r="AH2572" i="1"/>
  <c r="F2480" i="7" s="1"/>
  <c r="D2291" i="7"/>
  <c r="X3309" i="1"/>
  <c r="AI813" i="1"/>
  <c r="G721" i="7" s="1"/>
  <c r="D1767" i="7"/>
  <c r="AI683" i="1"/>
  <c r="G591" i="7" s="1"/>
  <c r="D2958" i="7"/>
  <c r="AH1838" i="1"/>
  <c r="F1746" i="7" s="1"/>
  <c r="AD1817" i="1"/>
  <c r="AH751" i="1"/>
  <c r="F659" i="7" s="1"/>
  <c r="AE1867" i="1"/>
  <c r="X2421" i="1"/>
  <c r="B2329" i="7" s="1"/>
  <c r="X2126" i="1"/>
  <c r="B2034" i="7" s="1"/>
  <c r="AH755" i="1"/>
  <c r="F663" i="7" s="1"/>
  <c r="AI2091" i="1"/>
  <c r="G1999" i="7" s="1"/>
  <c r="X2832" i="1"/>
  <c r="B2740" i="7" s="1"/>
  <c r="AE1934" i="1"/>
  <c r="AH3068" i="1"/>
  <c r="F2976" i="7" s="1"/>
  <c r="AE2556" i="1"/>
  <c r="AE400" i="1"/>
  <c r="X2784" i="1"/>
  <c r="B2692" i="7" s="1"/>
  <c r="D2355" i="7"/>
  <c r="AE781" i="1"/>
  <c r="AI1204" i="1"/>
  <c r="G1112" i="7" s="1"/>
  <c r="AD3525" i="1"/>
  <c r="AH2056" i="1"/>
  <c r="F1964" i="7" s="1"/>
  <c r="AI3434" i="1"/>
  <c r="AI3496" i="1"/>
  <c r="AI521" i="1"/>
  <c r="G429" i="7" s="1"/>
  <c r="AH1962" i="1"/>
  <c r="F1870" i="7" s="1"/>
  <c r="D1114" i="7"/>
  <c r="AD2180" i="1"/>
  <c r="AD1649" i="1"/>
  <c r="AI2225" i="1"/>
  <c r="G2133" i="7" s="1"/>
  <c r="D1861" i="7"/>
  <c r="AD3512" i="1"/>
  <c r="AE676" i="1"/>
  <c r="AE2650" i="1"/>
  <c r="AH2771" i="1"/>
  <c r="F2679" i="7" s="1"/>
  <c r="AE3123" i="1"/>
  <c r="X1224" i="1"/>
  <c r="B1132" i="7" s="1"/>
  <c r="AI3380" i="1"/>
  <c r="D1226" i="7"/>
  <c r="X1642" i="1"/>
  <c r="B1550" i="7" s="1"/>
  <c r="AD2960" i="1"/>
  <c r="D2286" i="7"/>
  <c r="D1661" i="7"/>
  <c r="AD1711" i="1"/>
  <c r="D2740" i="7"/>
  <c r="AH403" i="1"/>
  <c r="F311" i="7" s="1"/>
  <c r="AD2092" i="1"/>
  <c r="AE2652" i="1"/>
  <c r="AH3317" i="1"/>
  <c r="AD2897" i="1"/>
  <c r="X2949" i="1"/>
  <c r="B2857" i="7" s="1"/>
  <c r="AI3350" i="1"/>
  <c r="X3110" i="1"/>
  <c r="B3018" i="7" s="1"/>
  <c r="D1521" i="7"/>
  <c r="AE994" i="1"/>
  <c r="AE2183" i="1"/>
  <c r="AE2658" i="1"/>
  <c r="D2620" i="7"/>
  <c r="D2132" i="7"/>
  <c r="AH2672" i="1"/>
  <c r="F2580" i="7" s="1"/>
  <c r="AD700" i="1"/>
  <c r="AI1190" i="1"/>
  <c r="G1098" i="7" s="1"/>
  <c r="AI2513" i="1"/>
  <c r="G2421" i="7" s="1"/>
  <c r="D2714" i="7"/>
  <c r="AI3011" i="1"/>
  <c r="G2919" i="7" s="1"/>
  <c r="AD3435" i="1"/>
  <c r="AD796" i="1"/>
  <c r="AE602" i="1"/>
  <c r="X1641" i="1"/>
  <c r="B1549" i="7" s="1"/>
  <c r="D2869" i="7"/>
  <c r="AH1831" i="1"/>
  <c r="F1739" i="7" s="1"/>
  <c r="AH2622" i="1"/>
  <c r="F2530" i="7" s="1"/>
  <c r="AH1091" i="1"/>
  <c r="F999" i="7" s="1"/>
  <c r="AI3249" i="1"/>
  <c r="AI2492" i="1"/>
  <c r="G2400" i="7" s="1"/>
  <c r="AE1896" i="1"/>
  <c r="D2302" i="7"/>
  <c r="AE1711" i="1"/>
  <c r="AD1840" i="1"/>
  <c r="AE2109" i="1"/>
  <c r="X2750" i="1"/>
  <c r="B2658" i="7" s="1"/>
  <c r="AE3079" i="1"/>
  <c r="AE1979" i="1"/>
  <c r="AD2734" i="1"/>
  <c r="AH3429" i="1"/>
  <c r="AD662" i="1"/>
  <c r="AE2505" i="1"/>
  <c r="AE3152" i="1"/>
  <c r="AI2468" i="1"/>
  <c r="G2376" i="7" s="1"/>
  <c r="AI1240" i="1"/>
  <c r="G1148" i="7" s="1"/>
  <c r="AI2427" i="1"/>
  <c r="G2335" i="7" s="1"/>
  <c r="AH1018" i="1"/>
  <c r="F926" i="7" s="1"/>
  <c r="AE365" i="1"/>
  <c r="AH3272" i="1"/>
  <c r="AH1489" i="1"/>
  <c r="F1397" i="7" s="1"/>
  <c r="AH1664" i="1"/>
  <c r="F1572" i="7" s="1"/>
  <c r="AD1212" i="1"/>
  <c r="D1549" i="7"/>
  <c r="X3348" i="1"/>
  <c r="AD3542" i="1"/>
  <c r="AE1371" i="1"/>
  <c r="AI1986" i="1"/>
  <c r="G1894" i="7" s="1"/>
  <c r="AH2303" i="1"/>
  <c r="F2211" i="7" s="1"/>
  <c r="AD753" i="1"/>
  <c r="AD3180" i="1"/>
  <c r="X339" i="1"/>
  <c r="B247" i="7" s="1"/>
  <c r="X1650" i="1"/>
  <c r="B1558" i="7" s="1"/>
  <c r="AH386" i="1"/>
  <c r="F294" i="7" s="1"/>
  <c r="AH1437" i="1"/>
  <c r="F1345" i="7" s="1"/>
  <c r="AD2757" i="1"/>
  <c r="X2797" i="1"/>
  <c r="B2705" i="7" s="1"/>
  <c r="X808" i="1"/>
  <c r="B716" i="7" s="1"/>
  <c r="AI398" i="1"/>
  <c r="G306" i="7" s="1"/>
  <c r="AE1636" i="1"/>
  <c r="AD2492" i="1"/>
  <c r="X2378" i="1"/>
  <c r="B2286" i="7" s="1"/>
  <c r="AH1857" i="1"/>
  <c r="F1765" i="7" s="1"/>
  <c r="AH1505" i="1"/>
  <c r="F1413" i="7" s="1"/>
  <c r="AH2855" i="1"/>
  <c r="F2763" i="7" s="1"/>
  <c r="AI2407" i="1"/>
  <c r="G2315" i="7" s="1"/>
  <c r="AH405" i="1"/>
  <c r="F313" i="7" s="1"/>
  <c r="X712" i="1"/>
  <c r="B620" i="7" s="1"/>
  <c r="D2824" i="7"/>
  <c r="AI1384" i="1"/>
  <c r="G1292" i="7" s="1"/>
  <c r="AE1689" i="1"/>
  <c r="AE2201" i="1"/>
  <c r="AH1564" i="1"/>
  <c r="F1472" i="7" s="1"/>
  <c r="AE1263" i="1"/>
  <c r="AD626" i="1"/>
  <c r="AD179" i="1"/>
  <c r="X372" i="1"/>
  <c r="B280" i="7" s="1"/>
  <c r="AH1173" i="1"/>
  <c r="F1081" i="7" s="1"/>
  <c r="AD1580" i="1"/>
  <c r="AD3458" i="1"/>
  <c r="D1988" i="7"/>
  <c r="AE1262" i="1"/>
  <c r="AI2542" i="1"/>
  <c r="G2450" i="7" s="1"/>
  <c r="AE1161" i="1"/>
  <c r="AI3394" i="1"/>
  <c r="AI2311" i="1"/>
  <c r="G2219" i="7" s="1"/>
  <c r="AI1690" i="1"/>
  <c r="G1598" i="7" s="1"/>
  <c r="X761" i="1"/>
  <c r="B669" i="7" s="1"/>
  <c r="D111" i="7"/>
  <c r="D2935" i="7"/>
  <c r="AD2669" i="1"/>
  <c r="AI1086" i="1"/>
  <c r="G994" i="7" s="1"/>
  <c r="AD1470" i="1"/>
  <c r="D2609" i="7"/>
  <c r="AI142" i="1"/>
  <c r="G50" i="7" s="1"/>
  <c r="AH3579" i="1"/>
  <c r="AD1091" i="1"/>
  <c r="AI1408" i="1"/>
  <c r="G1316" i="7" s="1"/>
  <c r="X3420" i="1"/>
  <c r="AH1637" i="1"/>
  <c r="F1545" i="7" s="1"/>
  <c r="AD3556" i="1"/>
  <c r="D1628" i="7"/>
  <c r="AH311" i="1"/>
  <c r="F219" i="7" s="1"/>
  <c r="AD1687" i="1"/>
  <c r="AH1221" i="1"/>
  <c r="F1129" i="7" s="1"/>
  <c r="X1816" i="1"/>
  <c r="B1724" i="7" s="1"/>
  <c r="X2463" i="1"/>
  <c r="B2371" i="7" s="1"/>
  <c r="AE1632" i="1"/>
  <c r="AI701" i="1"/>
  <c r="G609" i="7" s="1"/>
  <c r="D2297" i="7"/>
  <c r="AE295" i="1"/>
  <c r="AD2359" i="1"/>
  <c r="D659" i="7"/>
  <c r="AH354" i="1"/>
  <c r="F262" i="7" s="1"/>
  <c r="AD1781" i="1"/>
  <c r="AE3261" i="1"/>
  <c r="AI2264" i="1"/>
  <c r="G2172" i="7" s="1"/>
  <c r="D1031" i="7"/>
  <c r="X2952" i="1"/>
  <c r="B2860" i="7" s="1"/>
  <c r="X1369" i="1"/>
  <c r="B1277" i="7" s="1"/>
  <c r="AH3371" i="1"/>
  <c r="AD836" i="1"/>
  <c r="AH2119" i="1"/>
  <c r="F2027" i="7" s="1"/>
  <c r="AH2602" i="1"/>
  <c r="F2510" i="7" s="1"/>
  <c r="AI2998" i="1"/>
  <c r="G2906" i="7" s="1"/>
  <c r="D592" i="7"/>
  <c r="AD1023" i="1"/>
  <c r="X1329" i="1"/>
  <c r="B1237" i="7" s="1"/>
  <c r="AH335" i="1"/>
  <c r="F243" i="7" s="1"/>
  <c r="AI259" i="1"/>
  <c r="G167" i="7" s="1"/>
  <c r="D2712" i="7"/>
  <c r="X922" i="1"/>
  <c r="B830" i="7" s="1"/>
  <c r="AD3480" i="1"/>
  <c r="AD1231" i="1"/>
  <c r="AE1856" i="1"/>
  <c r="AD2466" i="1"/>
  <c r="AE3294" i="1"/>
  <c r="AH3053" i="1"/>
  <c r="F2961" i="7" s="1"/>
  <c r="AI639" i="1"/>
  <c r="G547" i="7" s="1"/>
  <c r="AH439" i="1"/>
  <c r="F347" i="7" s="1"/>
  <c r="AE517" i="1"/>
  <c r="AD549" i="1"/>
  <c r="X1116" i="1"/>
  <c r="B1024" i="7" s="1"/>
  <c r="X1670" i="1"/>
  <c r="B1578" i="7" s="1"/>
  <c r="AD2399" i="1"/>
  <c r="AI1907" i="1"/>
  <c r="G1815" i="7" s="1"/>
  <c r="AE1221" i="1"/>
  <c r="AE2712" i="1"/>
  <c r="AE128" i="1"/>
  <c r="AD3068" i="1"/>
  <c r="AH248" i="1"/>
  <c r="F156" i="7" s="1"/>
  <c r="AD956" i="1"/>
  <c r="AD1018" i="1"/>
  <c r="AI3574" i="1"/>
  <c r="AH2449" i="1"/>
  <c r="F2357" i="7" s="1"/>
  <c r="X1730" i="1"/>
  <c r="B1638" i="7" s="1"/>
  <c r="AH2443" i="1"/>
  <c r="F2351" i="7" s="1"/>
  <c r="AE2079" i="1"/>
  <c r="AI2731" i="1"/>
  <c r="G2639" i="7" s="1"/>
  <c r="AE2332" i="1"/>
  <c r="AD3478" i="1"/>
  <c r="AE2249" i="1"/>
  <c r="AD3459" i="1"/>
  <c r="X1941" i="1"/>
  <c r="B1849" i="7" s="1"/>
  <c r="X2934" i="1"/>
  <c r="B2842" i="7" s="1"/>
  <c r="AD3303" i="1"/>
  <c r="X1282" i="1"/>
  <c r="B1190" i="7" s="1"/>
  <c r="AI145" i="1"/>
  <c r="G53" i="7" s="1"/>
  <c r="X1019" i="1"/>
  <c r="B927" i="7" s="1"/>
  <c r="D795" i="7"/>
  <c r="AE2460" i="1"/>
  <c r="AD1120" i="1"/>
  <c r="X260" i="1"/>
  <c r="B168" i="7" s="1"/>
  <c r="AD1280" i="1"/>
  <c r="D1536" i="7"/>
  <c r="X2434" i="1"/>
  <c r="B2342" i="7" s="1"/>
  <c r="AD1098" i="1"/>
  <c r="AE1891" i="1"/>
  <c r="X2852" i="1"/>
  <c r="B2760" i="7" s="1"/>
  <c r="X3577" i="1"/>
  <c r="AH1602" i="1"/>
  <c r="F1510" i="7" s="1"/>
  <c r="D2126" i="7"/>
  <c r="AE2227" i="1"/>
  <c r="AI308" i="1"/>
  <c r="G216" i="7" s="1"/>
  <c r="X788" i="1"/>
  <c r="B696" i="7" s="1"/>
  <c r="AE2105" i="1"/>
  <c r="X1886" i="1"/>
  <c r="B1794" i="7" s="1"/>
  <c r="D2718" i="7"/>
  <c r="AD536" i="1"/>
  <c r="AD249" i="1"/>
  <c r="D63" i="7"/>
  <c r="X548" i="1"/>
  <c r="B456" i="7" s="1"/>
  <c r="D1774" i="7"/>
  <c r="X1808" i="1"/>
  <c r="B1716" i="7" s="1"/>
  <c r="AE2974" i="1"/>
  <c r="D915" i="7"/>
  <c r="AE408" i="1"/>
  <c r="X3015" i="1"/>
  <c r="B2923" i="7" s="1"/>
  <c r="AD1533" i="1"/>
  <c r="AE2422" i="1"/>
  <c r="AE427" i="1"/>
  <c r="X2741" i="1"/>
  <c r="B2649" i="7" s="1"/>
  <c r="AE3248" i="1"/>
  <c r="AD1425" i="1"/>
  <c r="D2448" i="7"/>
  <c r="AE1638" i="1"/>
  <c r="X2906" i="1"/>
  <c r="B2814" i="7" s="1"/>
  <c r="D2254" i="7"/>
  <c r="AE2766" i="1"/>
  <c r="AD1197" i="1"/>
  <c r="AI848" i="1"/>
  <c r="G756" i="7" s="1"/>
  <c r="AH1809" i="1"/>
  <c r="F1717" i="7" s="1"/>
  <c r="AI2681" i="1"/>
  <c r="G2589" i="7" s="1"/>
  <c r="AE809" i="1"/>
  <c r="D488" i="7"/>
  <c r="AI2862" i="1"/>
  <c r="G2770" i="7" s="1"/>
  <c r="AD286" i="1"/>
  <c r="D2927" i="7"/>
  <c r="AE2369" i="1"/>
  <c r="AE1418" i="1"/>
  <c r="AE2961" i="1"/>
  <c r="AD907" i="1"/>
  <c r="X2731" i="1"/>
  <c r="B2639" i="7" s="1"/>
  <c r="X3019" i="1"/>
  <c r="B2927" i="7" s="1"/>
  <c r="AH364" i="1"/>
  <c r="F272" i="7" s="1"/>
  <c r="AI439" i="1"/>
  <c r="G347" i="7" s="1"/>
  <c r="AE1916" i="1"/>
  <c r="D3012" i="7"/>
  <c r="AD2991" i="1"/>
  <c r="AE2307" i="1"/>
  <c r="AD1014" i="1"/>
  <c r="X374" i="1"/>
  <c r="B282" i="7" s="1"/>
  <c r="AI2585" i="1"/>
  <c r="G2493" i="7" s="1"/>
  <c r="AI2686" i="1"/>
  <c r="G2594" i="7" s="1"/>
  <c r="AH1468" i="1"/>
  <c r="F1376" i="7" s="1"/>
  <c r="AE3179" i="1"/>
  <c r="AD614" i="1"/>
  <c r="AD1451" i="1"/>
  <c r="D1540" i="7"/>
  <c r="X1396" i="1"/>
  <c r="B1304" i="7" s="1"/>
  <c r="X1991" i="1"/>
  <c r="B1899" i="7" s="1"/>
  <c r="AE502" i="1"/>
  <c r="X2673" i="1"/>
  <c r="B2581" i="7" s="1"/>
  <c r="AD644" i="1"/>
  <c r="AD2596" i="1"/>
  <c r="AE3340" i="1"/>
  <c r="AD2441" i="1"/>
  <c r="AD3551" i="1"/>
  <c r="AH1783" i="1"/>
  <c r="F1691" i="7" s="1"/>
  <c r="X1007" i="1"/>
  <c r="B915" i="7" s="1"/>
  <c r="D2497" i="7"/>
  <c r="AE3222" i="1"/>
  <c r="AI2563" i="1"/>
  <c r="G2471" i="7" s="1"/>
  <c r="AD3335" i="1"/>
  <c r="AE1702" i="1"/>
  <c r="AE2193" i="1"/>
  <c r="AI2534" i="1"/>
  <c r="G2442" i="7" s="1"/>
  <c r="X2441" i="1"/>
  <c r="B2349" i="7" s="1"/>
  <c r="AD1111" i="1"/>
  <c r="X1766" i="1"/>
  <c r="B1674" i="7" s="1"/>
  <c r="D653" i="7"/>
  <c r="AI243" i="1"/>
  <c r="G151" i="7" s="1"/>
  <c r="X1943" i="1"/>
  <c r="B1851" i="7" s="1"/>
  <c r="X2269" i="1"/>
  <c r="B2177" i="7" s="1"/>
  <c r="X2599" i="1"/>
  <c r="B2507" i="7" s="1"/>
  <c r="D947" i="7"/>
  <c r="AI698" i="1"/>
  <c r="G606" i="7" s="1"/>
  <c r="AE1625" i="1"/>
  <c r="AI361" i="1"/>
  <c r="G269" i="7" s="1"/>
  <c r="AD1929" i="1"/>
  <c r="X2680" i="1"/>
  <c r="B2588" i="7" s="1"/>
  <c r="AI2457" i="1"/>
  <c r="G2365" i="7" s="1"/>
  <c r="AH512" i="1"/>
  <c r="F420" i="7" s="1"/>
  <c r="X2125" i="1"/>
  <c r="B2033" i="7" s="1"/>
  <c r="X2885" i="1"/>
  <c r="B2793" i="7" s="1"/>
  <c r="AI670" i="1"/>
  <c r="G578" i="7" s="1"/>
  <c r="AD2406" i="1"/>
  <c r="AE3291" i="1"/>
  <c r="X1114" i="1"/>
  <c r="B1022" i="7" s="1"/>
  <c r="AE2885" i="1"/>
  <c r="X3017" i="1"/>
  <c r="B2925" i="7" s="1"/>
  <c r="AI2961" i="1"/>
  <c r="G2869" i="7" s="1"/>
  <c r="AI1224" i="1"/>
  <c r="G1132" i="7" s="1"/>
  <c r="D1330" i="7"/>
  <c r="X3024" i="1"/>
  <c r="B2932" i="7" s="1"/>
  <c r="D738" i="7"/>
  <c r="X375" i="1"/>
  <c r="B283" i="7" s="1"/>
  <c r="X175" i="1"/>
  <c r="B83" i="7" s="1"/>
  <c r="AE3074" i="1"/>
  <c r="X2600" i="1"/>
  <c r="B2508" i="7" s="1"/>
  <c r="AH2355" i="1"/>
  <c r="F2263" i="7" s="1"/>
  <c r="AI874" i="1"/>
  <c r="G782" i="7" s="1"/>
  <c r="AD2827" i="1"/>
  <c r="AH1582" i="1"/>
  <c r="F1490" i="7" s="1"/>
  <c r="AI1533" i="1"/>
  <c r="G1441" i="7" s="1"/>
  <c r="AE1027" i="1"/>
  <c r="AE440" i="1"/>
  <c r="X2980" i="1"/>
  <c r="B2888" i="7" s="1"/>
  <c r="D1439" i="7"/>
  <c r="AI3526" i="1"/>
  <c r="X1388" i="1"/>
  <c r="B1296" i="7" s="1"/>
  <c r="X968" i="1"/>
  <c r="B876" i="7" s="1"/>
  <c r="AD2327" i="1"/>
  <c r="AD2932" i="1"/>
  <c r="X3488" i="1"/>
  <c r="X1709" i="1"/>
  <c r="B1617" i="7" s="1"/>
  <c r="AI1037" i="1"/>
  <c r="G945" i="7" s="1"/>
  <c r="AH307" i="1"/>
  <c r="F215" i="7" s="1"/>
  <c r="AH1587" i="1"/>
  <c r="F1495" i="7" s="1"/>
  <c r="AD1191" i="1"/>
  <c r="D1182" i="7"/>
  <c r="AD1873" i="1"/>
  <c r="AI1873" i="1"/>
  <c r="G1781" i="7" s="1"/>
  <c r="AI2111" i="1"/>
  <c r="G2019" i="7" s="1"/>
  <c r="AI213" i="1"/>
  <c r="G121" i="7" s="1"/>
  <c r="D271" i="7"/>
  <c r="AI1812" i="1"/>
  <c r="G1720" i="7" s="1"/>
  <c r="AI2391" i="1"/>
  <c r="G2299" i="7" s="1"/>
  <c r="AH3071" i="1"/>
  <c r="F2979" i="7" s="1"/>
  <c r="AD1918" i="1"/>
  <c r="AD402" i="1"/>
  <c r="AD2393" i="1"/>
  <c r="AE2452" i="1"/>
  <c r="X1279" i="1"/>
  <c r="B1187" i="7" s="1"/>
  <c r="AI1749" i="1"/>
  <c r="G1657" i="7" s="1"/>
  <c r="AI1548" i="1"/>
  <c r="G1456" i="7" s="1"/>
  <c r="AI2232" i="1"/>
  <c r="G2140" i="7" s="1"/>
  <c r="AD562" i="1"/>
  <c r="X1963" i="1"/>
  <c r="B1871" i="7" s="1"/>
  <c r="D1049" i="7"/>
  <c r="AH527" i="1"/>
  <c r="F435" i="7" s="1"/>
  <c r="AD466" i="1"/>
  <c r="X3380" i="1"/>
  <c r="X1954" i="1"/>
  <c r="B1862" i="7" s="1"/>
  <c r="D2967" i="7"/>
  <c r="AD2864" i="1"/>
  <c r="AH350" i="1"/>
  <c r="F258" i="7" s="1"/>
  <c r="X1179" i="1"/>
  <c r="B1087" i="7" s="1"/>
  <c r="AI2159" i="1"/>
  <c r="G2067" i="7" s="1"/>
  <c r="AE2168" i="1"/>
  <c r="AI812" i="1"/>
  <c r="G720" i="7" s="1"/>
  <c r="AE723" i="1"/>
  <c r="D99" i="7"/>
  <c r="AE1681" i="1"/>
  <c r="AD1820" i="1"/>
  <c r="AI742" i="1"/>
  <c r="G650" i="7" s="1"/>
  <c r="AH2415" i="1"/>
  <c r="F2323" i="7" s="1"/>
  <c r="AD748" i="1"/>
  <c r="AH3135" i="1"/>
  <c r="AI127" i="1"/>
  <c r="G35" i="7" s="1"/>
  <c r="D2758" i="7"/>
  <c r="D1053" i="7"/>
  <c r="AD269" i="1"/>
  <c r="D1259" i="7"/>
  <c r="AH2175" i="1"/>
  <c r="F2083" i="7" s="1"/>
  <c r="D919" i="7"/>
  <c r="AE2594" i="1"/>
  <c r="AD1664" i="1"/>
  <c r="AI2868" i="1"/>
  <c r="G2776" i="7" s="1"/>
  <c r="AE340" i="1"/>
  <c r="AD1949" i="1"/>
  <c r="AE2687" i="1"/>
  <c r="X2221" i="1"/>
  <c r="B2129" i="7" s="1"/>
  <c r="AI3124" i="1"/>
  <c r="X172" i="1"/>
  <c r="B80" i="7" s="1"/>
  <c r="AE2963" i="1"/>
  <c r="AH2624" i="1"/>
  <c r="F2532" i="7" s="1"/>
  <c r="X1912" i="1"/>
  <c r="B1820" i="7" s="1"/>
  <c r="AE2101" i="1"/>
  <c r="D2001" i="7"/>
  <c r="X507" i="1"/>
  <c r="B415" i="7" s="1"/>
  <c r="AD2680" i="1"/>
  <c r="D1314" i="7"/>
  <c r="AE1317" i="1"/>
  <c r="AD2837" i="1"/>
  <c r="AD1323" i="1"/>
  <c r="AH561" i="1"/>
  <c r="F469" i="7" s="1"/>
  <c r="X2783" i="1"/>
  <c r="B2691" i="7" s="1"/>
  <c r="AD2129" i="1"/>
  <c r="AD821" i="1"/>
  <c r="AI974" i="1"/>
  <c r="G882" i="7" s="1"/>
  <c r="D363" i="7"/>
  <c r="D2799" i="7"/>
  <c r="X600" i="1"/>
  <c r="B508" i="7" s="1"/>
  <c r="AI1162" i="1"/>
  <c r="G1070" i="7" s="1"/>
  <c r="D944" i="7"/>
  <c r="AE2423" i="1"/>
  <c r="X2123" i="1"/>
  <c r="B2031" i="7" s="1"/>
  <c r="AD3277" i="1"/>
  <c r="AD660" i="1"/>
  <c r="X1716" i="1"/>
  <c r="B1624" i="7" s="1"/>
  <c r="AD3083" i="1"/>
  <c r="AD2113" i="1"/>
  <c r="X2931" i="1"/>
  <c r="B2839" i="7" s="1"/>
  <c r="AE3067" i="1"/>
  <c r="AD1982" i="1"/>
  <c r="D1197" i="7"/>
  <c r="AD443" i="1"/>
  <c r="AH1949" i="1"/>
  <c r="F1857" i="7" s="1"/>
  <c r="AH1588" i="1"/>
  <c r="F1496" i="7" s="1"/>
  <c r="AE1295" i="1"/>
  <c r="X2308" i="1"/>
  <c r="B2216" i="7" s="1"/>
  <c r="X3102" i="1"/>
  <c r="B3010" i="7" s="1"/>
  <c r="AI292" i="1"/>
  <c r="G200" i="7" s="1"/>
  <c r="AH1159" i="1"/>
  <c r="F1067" i="7" s="1"/>
  <c r="AD184" i="1"/>
  <c r="AI1055" i="1"/>
  <c r="G963" i="7" s="1"/>
  <c r="D55" i="7"/>
  <c r="AH3485" i="1"/>
  <c r="AE2709" i="1"/>
  <c r="X2185" i="1"/>
  <c r="B2093" i="7" s="1"/>
  <c r="AI2746" i="1"/>
  <c r="G2654" i="7" s="1"/>
  <c r="X766" i="1"/>
  <c r="B674" i="7" s="1"/>
  <c r="X1818" i="1"/>
  <c r="B1726" i="7" s="1"/>
  <c r="AI1955" i="1"/>
  <c r="G1863" i="7" s="1"/>
  <c r="AE3173" i="1"/>
  <c r="AE1755" i="1"/>
  <c r="AE203" i="1"/>
  <c r="AI1264" i="1"/>
  <c r="G1172" i="7" s="1"/>
  <c r="D2364" i="7"/>
  <c r="AI128" i="1"/>
  <c r="G36" i="7" s="1"/>
  <c r="AE3082" i="1"/>
  <c r="D1504" i="7"/>
  <c r="X3410" i="1"/>
  <c r="AI730" i="1"/>
  <c r="G638" i="7" s="1"/>
  <c r="AH3549" i="1"/>
  <c r="D1726" i="7"/>
  <c r="AE3234" i="1"/>
  <c r="X2475" i="1"/>
  <c r="B2383" i="7" s="1"/>
  <c r="AD363" i="1"/>
  <c r="AI2149" i="1"/>
  <c r="G2057" i="7" s="1"/>
  <c r="AD1268" i="1"/>
  <c r="AD1547" i="1"/>
  <c r="X1732" i="1"/>
  <c r="B1640" i="7" s="1"/>
  <c r="AH2562" i="1"/>
  <c r="F2470" i="7" s="1"/>
  <c r="AI3402" i="1"/>
  <c r="AE1112" i="1"/>
  <c r="AE744" i="1"/>
  <c r="AE2920" i="1"/>
  <c r="AE1140" i="1"/>
  <c r="AE1533" i="1"/>
  <c r="X2108" i="1"/>
  <c r="B2016" i="7" s="1"/>
  <c r="D1930" i="7"/>
  <c r="AH1821" i="1"/>
  <c r="F1729" i="7" s="1"/>
  <c r="AH727" i="1"/>
  <c r="F635" i="7" s="1"/>
  <c r="AI3239" i="1"/>
  <c r="AD2634" i="1"/>
  <c r="AH2195" i="1"/>
  <c r="F2103" i="7" s="1"/>
  <c r="AH1314" i="1"/>
  <c r="F1222" i="7" s="1"/>
  <c r="AD3262" i="1"/>
  <c r="AI2144" i="1"/>
  <c r="G2052" i="7" s="1"/>
  <c r="AH2034" i="1"/>
  <c r="F1942" i="7" s="1"/>
  <c r="AD2980" i="1"/>
  <c r="AI3365" i="1"/>
  <c r="X2639" i="1"/>
  <c r="B2547" i="7" s="1"/>
  <c r="AD1843" i="1"/>
  <c r="AI903" i="1"/>
  <c r="G811" i="7" s="1"/>
  <c r="D1057" i="7"/>
  <c r="AH2847" i="1"/>
  <c r="F2755" i="7" s="1"/>
  <c r="AH2279" i="1"/>
  <c r="F2187" i="7" s="1"/>
  <c r="AD1486" i="1"/>
  <c r="D782" i="7"/>
  <c r="AE947" i="1"/>
  <c r="AH624" i="1"/>
  <c r="F532" i="7" s="1"/>
  <c r="AH1781" i="1"/>
  <c r="F1689" i="7" s="1"/>
  <c r="AD395" i="1"/>
  <c r="AI1622" i="1"/>
  <c r="G1530" i="7" s="1"/>
  <c r="X1629" i="1"/>
  <c r="B1537" i="7" s="1"/>
  <c r="AI2586" i="1"/>
  <c r="G2494" i="7" s="1"/>
  <c r="AD3429" i="1"/>
  <c r="AI911" i="1"/>
  <c r="G819" i="7" s="1"/>
  <c r="AD1112" i="1"/>
  <c r="AI2679" i="1"/>
  <c r="G2587" i="7" s="1"/>
  <c r="X3121" i="1"/>
  <c r="AI3327" i="1"/>
  <c r="AE2735" i="1"/>
  <c r="AE1884" i="1"/>
  <c r="AH1007" i="1"/>
  <c r="F915" i="7" s="1"/>
  <c r="AH1335" i="1"/>
  <c r="F1243" i="7" s="1"/>
  <c r="X3032" i="1"/>
  <c r="B2940" i="7" s="1"/>
  <c r="AD1200" i="1"/>
  <c r="AD890" i="1"/>
  <c r="X2501" i="1"/>
  <c r="B2409" i="7" s="1"/>
  <c r="AE1511" i="1"/>
  <c r="AD141" i="1"/>
  <c r="AI2217" i="1"/>
  <c r="G2125" i="7" s="1"/>
  <c r="AE1736" i="1"/>
  <c r="X2417" i="1"/>
  <c r="B2325" i="7" s="1"/>
  <c r="D1851" i="7"/>
  <c r="AE3494" i="1"/>
  <c r="X800" i="1"/>
  <c r="B708" i="7" s="1"/>
  <c r="AE2188" i="1"/>
  <c r="AI2583" i="1"/>
  <c r="G2491" i="7" s="1"/>
  <c r="D1779" i="7"/>
  <c r="AH2604" i="1"/>
  <c r="F2512" i="7" s="1"/>
  <c r="AD1219" i="1"/>
  <c r="AE3567" i="1"/>
  <c r="AI1584" i="1"/>
  <c r="G1492" i="7" s="1"/>
  <c r="AE3018" i="1"/>
  <c r="X2124" i="1"/>
  <c r="B2032" i="7" s="1"/>
  <c r="AH2731" i="1"/>
  <c r="F2639" i="7" s="1"/>
  <c r="D517" i="7"/>
  <c r="AI1640" i="1"/>
  <c r="G1548" i="7" s="1"/>
  <c r="D717" i="7"/>
  <c r="AE2952" i="1"/>
  <c r="AD2809" i="1"/>
  <c r="AI3340" i="1"/>
  <c r="AH2310" i="1"/>
  <c r="F2218" i="7" s="1"/>
  <c r="AD3117" i="1"/>
  <c r="X3498" i="1"/>
  <c r="AD2265" i="1"/>
  <c r="AD661" i="1"/>
  <c r="X3261" i="1"/>
  <c r="AD3044" i="1"/>
  <c r="AD766" i="1"/>
  <c r="X2975" i="1"/>
  <c r="B2883" i="7" s="1"/>
  <c r="AE3253" i="1"/>
  <c r="AE2198" i="1"/>
  <c r="AH2605" i="1"/>
  <c r="F2513" i="7" s="1"/>
  <c r="AH1212" i="1"/>
  <c r="F1120" i="7" s="1"/>
  <c r="AD1827" i="1"/>
  <c r="D273" i="7"/>
  <c r="AE1624" i="1"/>
  <c r="AH2433" i="1"/>
  <c r="F2341" i="7" s="1"/>
  <c r="AH2633" i="1"/>
  <c r="F2541" i="7" s="1"/>
  <c r="AE1026" i="1"/>
  <c r="D2317" i="7"/>
  <c r="AE2750" i="1"/>
  <c r="X153" i="1"/>
  <c r="B61" i="7" s="1"/>
  <c r="AI2211" i="1"/>
  <c r="G2119" i="7" s="1"/>
  <c r="D414" i="7"/>
  <c r="AI2161" i="1"/>
  <c r="G2069" i="7" s="1"/>
  <c r="AI734" i="1"/>
  <c r="G642" i="7" s="1"/>
  <c r="D624" i="7"/>
  <c r="AI1336" i="1"/>
  <c r="G1244" i="7" s="1"/>
  <c r="AE2841" i="1"/>
  <c r="AI1981" i="1"/>
  <c r="G1889" i="7" s="1"/>
  <c r="AI957" i="1"/>
  <c r="G865" i="7" s="1"/>
  <c r="D911" i="7"/>
  <c r="D1810" i="7"/>
  <c r="AH2623" i="1"/>
  <c r="F2531" i="7" s="1"/>
  <c r="AI2805" i="1"/>
  <c r="G2713" i="7" s="1"/>
  <c r="AD775" i="1"/>
  <c r="AI673" i="1"/>
  <c r="G581" i="7" s="1"/>
  <c r="AE3262" i="1"/>
  <c r="AD1075" i="1"/>
  <c r="AE614" i="1"/>
  <c r="X1594" i="1"/>
  <c r="B1502" i="7" s="1"/>
  <c r="AI2750" i="1"/>
  <c r="G2658" i="7" s="1"/>
  <c r="D278" i="7"/>
  <c r="AH825" i="1"/>
  <c r="F733" i="7" s="1"/>
  <c r="AI1934" i="1"/>
  <c r="G1842" i="7" s="1"/>
  <c r="X1459" i="1"/>
  <c r="B1367" i="7" s="1"/>
  <c r="X835" i="1"/>
  <c r="B743" i="7" s="1"/>
  <c r="AI3168" i="1"/>
  <c r="AI2190" i="1"/>
  <c r="G2098" i="7" s="1"/>
  <c r="AE1231" i="1"/>
  <c r="AE3061" i="1"/>
  <c r="AD2059" i="1"/>
  <c r="AD1934" i="1"/>
  <c r="AI1999" i="1"/>
  <c r="G1907" i="7" s="1"/>
  <c r="AD427" i="1"/>
  <c r="AI3016" i="1"/>
  <c r="G2924" i="7" s="1"/>
  <c r="X3297" i="1"/>
  <c r="D1670" i="7"/>
  <c r="AH3350" i="1"/>
  <c r="AD502" i="1"/>
  <c r="X1429" i="1"/>
  <c r="B1337" i="7" s="1"/>
  <c r="AD2811" i="1"/>
  <c r="X3456" i="1"/>
  <c r="AH3398" i="1"/>
  <c r="AH1915" i="1"/>
  <c r="F1823" i="7" s="1"/>
  <c r="AI185" i="1"/>
  <c r="G93" i="7" s="1"/>
  <c r="AE762" i="1"/>
  <c r="D1127" i="7"/>
  <c r="D244" i="7"/>
  <c r="AI696" i="1"/>
  <c r="G604" i="7" s="1"/>
  <c r="AD3519" i="1"/>
  <c r="AE2628" i="1"/>
  <c r="AI1954" i="1"/>
  <c r="G1862" i="7" s="1"/>
  <c r="AE2983" i="1"/>
  <c r="D597" i="7"/>
  <c r="AE1895" i="1"/>
  <c r="AI1219" i="1"/>
  <c r="G1127" i="7" s="1"/>
  <c r="AE774" i="1"/>
  <c r="X503" i="1"/>
  <c r="B411" i="7" s="1"/>
  <c r="X1176" i="1"/>
  <c r="B1084" i="7" s="1"/>
  <c r="AI1676" i="1"/>
  <c r="G1584" i="7" s="1"/>
  <c r="D1120" i="7"/>
  <c r="X480" i="1"/>
  <c r="B388" i="7" s="1"/>
  <c r="X1718" i="1"/>
  <c r="B1626" i="7" s="1"/>
  <c r="AE3485" i="1"/>
  <c r="D808" i="7"/>
  <c r="AI1992" i="1"/>
  <c r="G1900" i="7" s="1"/>
  <c r="X3508" i="1"/>
  <c r="AH1230" i="1"/>
  <c r="F1138" i="7" s="1"/>
  <c r="D1879" i="7"/>
  <c r="X2410" i="1"/>
  <c r="B2318" i="7" s="1"/>
  <c r="D2358" i="7"/>
  <c r="AD1751" i="1"/>
  <c r="X3042" i="1"/>
  <c r="B2950" i="7" s="1"/>
  <c r="D2401" i="7"/>
  <c r="X693" i="1"/>
  <c r="B601" i="7" s="1"/>
  <c r="AI2431" i="1"/>
  <c r="G2339" i="7" s="1"/>
  <c r="X2638" i="1"/>
  <c r="B2546" i="7" s="1"/>
  <c r="X1484" i="1"/>
  <c r="B1392" i="7" s="1"/>
  <c r="X318" i="1"/>
  <c r="B226" i="7" s="1"/>
  <c r="AH3559" i="1"/>
  <c r="AE1193" i="1"/>
  <c r="AI2554" i="1"/>
  <c r="G2462" i="7" s="1"/>
  <c r="X1643" i="1"/>
  <c r="B1551" i="7" s="1"/>
  <c r="AD2145" i="1"/>
  <c r="AI2666" i="1"/>
  <c r="G2574" i="7" s="1"/>
  <c r="X3169" i="1"/>
  <c r="AD1078" i="1"/>
  <c r="AH2480" i="1"/>
  <c r="F2388" i="7" s="1"/>
  <c r="X807" i="1"/>
  <c r="B715" i="7" s="1"/>
  <c r="AI355" i="1"/>
  <c r="G263" i="7" s="1"/>
  <c r="AE920" i="1"/>
  <c r="AE544" i="1"/>
  <c r="X803" i="1"/>
  <c r="B711" i="7" s="1"/>
  <c r="D2761" i="7"/>
  <c r="D1863" i="7"/>
  <c r="X2953" i="1"/>
  <c r="B2861" i="7" s="1"/>
  <c r="X2893" i="1"/>
  <c r="B2801" i="7" s="1"/>
  <c r="AH549" i="1"/>
  <c r="F457" i="7" s="1"/>
  <c r="AI3175" i="1"/>
  <c r="X2512" i="1"/>
  <c r="B2420" i="7" s="1"/>
  <c r="AI2712" i="1"/>
  <c r="G2620" i="7" s="1"/>
  <c r="AH1284" i="1"/>
  <c r="F1192" i="7" s="1"/>
  <c r="D210" i="7"/>
  <c r="AE447" i="1"/>
  <c r="AE3293" i="1"/>
  <c r="D38" i="7"/>
  <c r="AH1730" i="1"/>
  <c r="F1638" i="7" s="1"/>
  <c r="AE721" i="1"/>
  <c r="AE2927" i="1"/>
  <c r="AI1564" i="1"/>
  <c r="G1472" i="7" s="1"/>
  <c r="AI2898" i="1"/>
  <c r="G2806" i="7" s="1"/>
  <c r="AI677" i="1"/>
  <c r="G585" i="7" s="1"/>
  <c r="AI927" i="1"/>
  <c r="G835" i="7" s="1"/>
  <c r="D2507" i="7"/>
  <c r="X3558" i="1"/>
  <c r="X2384" i="1"/>
  <c r="B2292" i="7" s="1"/>
  <c r="AD2290" i="1"/>
  <c r="D2135" i="7"/>
  <c r="AE3409" i="1"/>
  <c r="X682" i="1"/>
  <c r="B590" i="7" s="1"/>
  <c r="AE2523" i="1"/>
  <c r="AH1288" i="1"/>
  <c r="F1196" i="7" s="1"/>
  <c r="D156" i="7"/>
  <c r="X1213" i="1"/>
  <c r="B1121" i="7" s="1"/>
  <c r="AH3368" i="1"/>
  <c r="AD645" i="1"/>
  <c r="X3069" i="1"/>
  <c r="B2977" i="7" s="1"/>
  <c r="AI2676" i="1"/>
  <c r="G2584" i="7" s="1"/>
  <c r="AH3545" i="1"/>
  <c r="AD2845" i="1"/>
  <c r="AD1706" i="1"/>
  <c r="AI779" i="1"/>
  <c r="G687" i="7" s="1"/>
  <c r="AI2309" i="1"/>
  <c r="G2217" i="7" s="1"/>
  <c r="AE2295" i="1"/>
  <c r="AD1402" i="1"/>
  <c r="X2282" i="1"/>
  <c r="B2190" i="7" s="1"/>
  <c r="X3290" i="1"/>
  <c r="X3006" i="1"/>
  <c r="B2914" i="7" s="1"/>
  <c r="D1251" i="7"/>
  <c r="D2219" i="7"/>
  <c r="AH968" i="1"/>
  <c r="F876" i="7" s="1"/>
  <c r="AI1557" i="1"/>
  <c r="G1465" i="7" s="1"/>
  <c r="AE438" i="1"/>
  <c r="AE3530" i="1"/>
  <c r="AH2919" i="1"/>
  <c r="F2827" i="7" s="1"/>
  <c r="D239" i="7"/>
  <c r="X3252" i="1"/>
  <c r="AE3352" i="1"/>
  <c r="AI522" i="1"/>
  <c r="G430" i="7" s="1"/>
  <c r="X3404" i="1"/>
  <c r="AD1166" i="1"/>
  <c r="AD2471" i="1"/>
  <c r="AD2004" i="1"/>
  <c r="AH1085" i="1"/>
  <c r="F993" i="7" s="1"/>
  <c r="AE1639" i="1"/>
  <c r="AI579" i="1"/>
  <c r="G487" i="7" s="1"/>
  <c r="AE3078" i="1"/>
  <c r="AE1582" i="1"/>
  <c r="D548" i="7"/>
  <c r="X3084" i="1"/>
  <c r="B2992" i="7" s="1"/>
  <c r="AH3450" i="1"/>
  <c r="X3205" i="1"/>
  <c r="AD1931" i="1"/>
  <c r="AD2189" i="1"/>
  <c r="AD1081" i="1"/>
  <c r="AI3488" i="1"/>
  <c r="AE929" i="1"/>
  <c r="AH2474" i="1"/>
  <c r="F2382" i="7" s="1"/>
  <c r="AE2084" i="1"/>
  <c r="AI1167" i="1"/>
  <c r="G1075" i="7" s="1"/>
  <c r="X1404" i="1"/>
  <c r="B1312" i="7" s="1"/>
  <c r="AD212" i="1"/>
  <c r="AD359" i="1"/>
  <c r="D2339" i="7"/>
  <c r="AH1151" i="1"/>
  <c r="F1059" i="7" s="1"/>
  <c r="X2630" i="1"/>
  <c r="B2538" i="7" s="1"/>
  <c r="AH199" i="1"/>
  <c r="F107" i="7" s="1"/>
  <c r="AD971" i="1"/>
  <c r="AH3186" i="1"/>
  <c r="AI2960" i="1"/>
  <c r="G2868" i="7" s="1"/>
  <c r="D316" i="7"/>
  <c r="AE1264" i="1"/>
  <c r="AI825" i="1"/>
  <c r="G733" i="7" s="1"/>
  <c r="D2243" i="7"/>
  <c r="D1202" i="7"/>
  <c r="AD2350" i="1"/>
  <c r="X440" i="1"/>
  <c r="B348" i="7" s="1"/>
  <c r="X359" i="1"/>
  <c r="B267" i="7" s="1"/>
  <c r="D831" i="7"/>
  <c r="D2119" i="7"/>
  <c r="AH3019" i="1"/>
  <c r="F2927" i="7" s="1"/>
  <c r="AE2285" i="1"/>
  <c r="D1475" i="7"/>
  <c r="AD1638" i="1"/>
  <c r="D2256" i="7"/>
  <c r="AI1475" i="1"/>
  <c r="G1383" i="7" s="1"/>
  <c r="X3003" i="1"/>
  <c r="B2911" i="7" s="1"/>
  <c r="AE1431" i="1"/>
  <c r="X171" i="1"/>
  <c r="B79" i="7" s="1"/>
  <c r="D1751" i="7"/>
  <c r="AE571" i="1"/>
  <c r="AH2204" i="1"/>
  <c r="F2112" i="7" s="1"/>
  <c r="AD649" i="1"/>
  <c r="AI3053" i="1"/>
  <c r="G2961" i="7" s="1"/>
  <c r="AI2962" i="1"/>
  <c r="G2870" i="7" s="1"/>
  <c r="AD3201" i="1"/>
  <c r="AI2875" i="1"/>
  <c r="G2783" i="7" s="1"/>
  <c r="X2530" i="1"/>
  <c r="B2438" i="7" s="1"/>
  <c r="X861" i="1"/>
  <c r="B769" i="7" s="1"/>
  <c r="AD2649" i="1"/>
  <c r="AH2299" i="1"/>
  <c r="F2207" i="7" s="1"/>
  <c r="AI2422" i="1"/>
  <c r="G2330" i="7" s="1"/>
  <c r="AD1141" i="1"/>
  <c r="AH1872" i="1"/>
  <c r="F1780" i="7" s="1"/>
  <c r="X2399" i="1"/>
  <c r="B2307" i="7" s="1"/>
  <c r="AD2427" i="1"/>
  <c r="AD3516" i="1"/>
  <c r="AH1677" i="1"/>
  <c r="F1585" i="7" s="1"/>
  <c r="AD1475" i="1"/>
  <c r="AH1734" i="1"/>
  <c r="F1642" i="7" s="1"/>
  <c r="AE2741" i="1"/>
  <c r="X3343" i="1"/>
  <c r="AD2808" i="1"/>
  <c r="AD1818" i="1"/>
  <c r="D303" i="7"/>
  <c r="AD514" i="1"/>
  <c r="D285" i="7"/>
  <c r="AH1762" i="1"/>
  <c r="F1670" i="7" s="1"/>
  <c r="AD1741" i="1"/>
  <c r="AI1438" i="1"/>
  <c r="G1346" i="7" s="1"/>
  <c r="X1758" i="1"/>
  <c r="B1666" i="7" s="1"/>
  <c r="X1606" i="1"/>
  <c r="B1514" i="7" s="1"/>
  <c r="AD760" i="1"/>
  <c r="D197" i="7"/>
  <c r="AI1068" i="1"/>
  <c r="G976" i="7" s="1"/>
  <c r="AD1146" i="1"/>
  <c r="X1431" i="1"/>
  <c r="B1339" i="7" s="1"/>
  <c r="AE1767" i="1"/>
  <c r="AI1006" i="1"/>
  <c r="G914" i="7" s="1"/>
  <c r="X1260" i="1"/>
  <c r="B1168" i="7" s="1"/>
  <c r="AE2354" i="1"/>
  <c r="AD1634" i="1"/>
  <c r="AE157" i="1"/>
  <c r="AE2121" i="1"/>
  <c r="X265" i="1"/>
  <c r="B173" i="7" s="1"/>
  <c r="X3035" i="1"/>
  <c r="B2943" i="7" s="1"/>
  <c r="X602" i="1"/>
  <c r="B510" i="7" s="1"/>
  <c r="X1436" i="1"/>
  <c r="B1344" i="7" s="1"/>
  <c r="AI3100" i="1"/>
  <c r="G3008" i="7" s="1"/>
  <c r="AH951" i="1"/>
  <c r="F859" i="7" s="1"/>
  <c r="AI1851" i="1"/>
  <c r="G1759" i="7" s="1"/>
  <c r="AE2478" i="1"/>
  <c r="X314" i="1"/>
  <c r="B222" i="7" s="1"/>
  <c r="AH553" i="1"/>
  <c r="F461" i="7" s="1"/>
  <c r="AD1003" i="1"/>
  <c r="AH451" i="1"/>
  <c r="F359" i="7" s="1"/>
  <c r="D2968" i="7"/>
  <c r="AI136" i="1"/>
  <c r="G44" i="7" s="1"/>
  <c r="AE520" i="1"/>
  <c r="D1366" i="7"/>
  <c r="AD399" i="1"/>
  <c r="AI1509" i="1"/>
  <c r="G1417" i="7" s="1"/>
  <c r="X782" i="1"/>
  <c r="B690" i="7" s="1"/>
  <c r="AI1626" i="1"/>
  <c r="G1534" i="7" s="1"/>
  <c r="AE1666" i="1"/>
  <c r="AD3069" i="1"/>
  <c r="X230" i="1"/>
  <c r="B138" i="7" s="1"/>
  <c r="AI3417" i="1"/>
  <c r="D593" i="7"/>
  <c r="X3393" i="1"/>
  <c r="AD2988" i="1"/>
  <c r="AE1364" i="1"/>
  <c r="X1719" i="1"/>
  <c r="B1627" i="7" s="1"/>
  <c r="AD2620" i="1"/>
  <c r="AE2302" i="1"/>
  <c r="AE923" i="1"/>
  <c r="AH2466" i="1"/>
  <c r="F2374" i="7" s="1"/>
  <c r="AI819" i="1"/>
  <c r="G727" i="7" s="1"/>
  <c r="AI3322" i="1"/>
  <c r="X2504" i="1"/>
  <c r="B2412" i="7" s="1"/>
  <c r="AE2739" i="1"/>
  <c r="AI1405" i="1"/>
  <c r="G1313" i="7" s="1"/>
  <c r="D40" i="7"/>
  <c r="X1002" i="1"/>
  <c r="B910" i="7" s="1"/>
  <c r="X1660" i="1"/>
  <c r="B1568" i="7" s="1"/>
  <c r="AD2983" i="1"/>
  <c r="D736" i="7"/>
  <c r="AH528" i="1"/>
  <c r="F436" i="7" s="1"/>
  <c r="D1717" i="7"/>
  <c r="AH2275" i="1"/>
  <c r="F2183" i="7" s="1"/>
  <c r="AE2170" i="1"/>
  <c r="X2578" i="1"/>
  <c r="B2486" i="7" s="1"/>
  <c r="AH2464" i="1"/>
  <c r="F2372" i="7" s="1"/>
  <c r="X293" i="1"/>
  <c r="B201" i="7" s="1"/>
  <c r="X3267" i="1"/>
  <c r="X209" i="1"/>
  <c r="B117" i="7" s="1"/>
  <c r="D899" i="7"/>
  <c r="AE3017" i="1"/>
  <c r="AI2753" i="1"/>
  <c r="G2661" i="7" s="1"/>
  <c r="D2086" i="7"/>
  <c r="X2959" i="1"/>
  <c r="B2867" i="7" s="1"/>
  <c r="AH1746" i="1"/>
  <c r="F1654" i="7" s="1"/>
  <c r="D2201" i="7"/>
  <c r="AE1192" i="1"/>
  <c r="X632" i="1"/>
  <c r="B540" i="7" s="1"/>
  <c r="D1691" i="7"/>
  <c r="AD915" i="1"/>
  <c r="AH3448" i="1"/>
  <c r="AH2916" i="1"/>
  <c r="F2824" i="7" s="1"/>
  <c r="X3551" i="1"/>
  <c r="AI1740" i="1"/>
  <c r="G1648" i="7" s="1"/>
  <c r="AI2624" i="1"/>
  <c r="G2532" i="7" s="1"/>
  <c r="X1530" i="1"/>
  <c r="B1438" i="7" s="1"/>
  <c r="AH2331" i="1"/>
  <c r="F2239" i="7" s="1"/>
  <c r="AE2637" i="1"/>
  <c r="D1456" i="7"/>
  <c r="AI1900" i="1"/>
  <c r="G1808" i="7" s="1"/>
  <c r="AI3508" i="1"/>
  <c r="AI1542" i="1"/>
  <c r="G1450" i="7" s="1"/>
  <c r="AI685" i="1"/>
  <c r="G593" i="7" s="1"/>
  <c r="X2864" i="1"/>
  <c r="B2772" i="7" s="1"/>
  <c r="AD2940" i="1"/>
  <c r="D810" i="7"/>
  <c r="AE482" i="1"/>
  <c r="AD1946" i="1"/>
  <c r="X1446" i="1"/>
  <c r="B1354" i="7" s="1"/>
  <c r="AH1548" i="1"/>
  <c r="F1456" i="7" s="1"/>
  <c r="AH446" i="1"/>
  <c r="F354" i="7" s="1"/>
  <c r="AI2253" i="1"/>
  <c r="G2161" i="7" s="1"/>
  <c r="AH2166" i="1"/>
  <c r="F2074" i="7" s="1"/>
  <c r="AD545" i="1"/>
  <c r="X2367" i="1"/>
  <c r="B2275" i="7" s="1"/>
  <c r="AE1067" i="1"/>
  <c r="X2833" i="1"/>
  <c r="B2741" i="7" s="1"/>
  <c r="AH1554" i="1"/>
  <c r="F1462" i="7" s="1"/>
  <c r="X1079" i="1"/>
  <c r="B987" i="7" s="1"/>
  <c r="X713" i="1"/>
  <c r="B621" i="7" s="1"/>
  <c r="AE1300" i="1"/>
  <c r="AH3076" i="1"/>
  <c r="F2984" i="7" s="1"/>
  <c r="X3520" i="1"/>
  <c r="AE2153" i="1"/>
  <c r="AD578" i="1"/>
  <c r="D2027" i="7"/>
  <c r="AE651" i="1"/>
  <c r="AH1448" i="1"/>
  <c r="F1356" i="7" s="1"/>
  <c r="AI1566" i="1"/>
  <c r="G1474" i="7" s="1"/>
  <c r="AE1630" i="1"/>
  <c r="AD3077" i="1"/>
  <c r="AI1476" i="1"/>
  <c r="G1384" i="7" s="1"/>
  <c r="AI1537" i="1"/>
  <c r="G1445" i="7" s="1"/>
  <c r="AE314" i="1"/>
  <c r="AI3565" i="1"/>
  <c r="AD3292" i="1"/>
  <c r="AD1565" i="1"/>
  <c r="AI1362" i="1"/>
  <c r="G1270" i="7" s="1"/>
  <c r="X1995" i="1"/>
  <c r="B1903" i="7" s="1"/>
  <c r="AH2126" i="1"/>
  <c r="F2034" i="7" s="1"/>
  <c r="X1274" i="1"/>
  <c r="B1182" i="7" s="1"/>
  <c r="AE1695" i="1"/>
  <c r="AE825" i="1"/>
  <c r="D760" i="7"/>
  <c r="X3086" i="1"/>
  <c r="B2994" i="7" s="1"/>
  <c r="X3390" i="1"/>
  <c r="AH2909" i="1"/>
  <c r="F2817" i="7" s="1"/>
  <c r="X3218" i="1"/>
  <c r="AD1368" i="1"/>
  <c r="AD1073" i="1"/>
  <c r="AE2359" i="1"/>
  <c r="X1359" i="1"/>
  <c r="B1267" i="7" s="1"/>
  <c r="AI3032" i="1"/>
  <c r="G2940" i="7" s="1"/>
  <c r="AD1876" i="1"/>
  <c r="X1505" i="1"/>
  <c r="B1413" i="7" s="1"/>
  <c r="D2068" i="7"/>
  <c r="AE778" i="1"/>
  <c r="AE1730" i="1"/>
  <c r="AD945" i="1"/>
  <c r="AH3149" i="1"/>
  <c r="X2850" i="1"/>
  <c r="B2758" i="7" s="1"/>
  <c r="X549" i="1"/>
  <c r="B457" i="7" s="1"/>
  <c r="X2406" i="1"/>
  <c r="B2314" i="7" s="1"/>
  <c r="AE2871" i="1"/>
  <c r="AE2798" i="1"/>
  <c r="AE1958" i="1"/>
  <c r="AD3325" i="1"/>
  <c r="D1624" i="7"/>
  <c r="AI2326" i="1"/>
  <c r="G2234" i="7" s="1"/>
  <c r="AE2532" i="1"/>
  <c r="X2546" i="1"/>
  <c r="B2454" i="7" s="1"/>
  <c r="AE3470" i="1"/>
  <c r="X1416" i="1"/>
  <c r="B1324" i="7" s="1"/>
  <c r="AH2809" i="1"/>
  <c r="F2717" i="7" s="1"/>
  <c r="AH2593" i="1"/>
  <c r="F2501" i="7" s="1"/>
  <c r="AE3520" i="1"/>
  <c r="AH2015" i="1"/>
  <c r="F1923" i="7" s="1"/>
  <c r="X3194" i="1"/>
  <c r="D2400" i="7"/>
  <c r="X2745" i="1"/>
  <c r="B2653" i="7" s="1"/>
  <c r="X1700" i="1"/>
  <c r="B1608" i="7" s="1"/>
  <c r="D2367" i="7"/>
  <c r="AE1833" i="1"/>
  <c r="D1172" i="7"/>
  <c r="X1024" i="1"/>
  <c r="B932" i="7" s="1"/>
  <c r="AH2741" i="1"/>
  <c r="F2649" i="7" s="1"/>
  <c r="AH2253" i="1"/>
  <c r="F2161" i="7" s="1"/>
  <c r="X1037" i="1"/>
  <c r="B945" i="7" s="1"/>
  <c r="D2263" i="7"/>
  <c r="AH286" i="1"/>
  <c r="F194" i="7" s="1"/>
  <c r="AH2960" i="1"/>
  <c r="F2868" i="7" s="1"/>
  <c r="AD1457" i="1"/>
  <c r="D1222" i="7"/>
  <c r="X735" i="1"/>
  <c r="B643" i="7" s="1"/>
  <c r="AI3206" i="1"/>
  <c r="AH2218" i="1"/>
  <c r="F2126" i="7" s="1"/>
  <c r="D777" i="7"/>
  <c r="AI500" i="1"/>
  <c r="G408" i="7" s="1"/>
  <c r="AH1983" i="1"/>
  <c r="F1891" i="7" s="1"/>
  <c r="AH1405" i="1"/>
  <c r="F1313" i="7" s="1"/>
  <c r="AH1980" i="1"/>
  <c r="F1888" i="7" s="1"/>
  <c r="AI3200" i="1"/>
  <c r="X1819" i="1"/>
  <c r="B1727" i="7" s="1"/>
  <c r="AI1061" i="1"/>
  <c r="G969" i="7" s="1"/>
  <c r="D650" i="7"/>
  <c r="X2522" i="1"/>
  <c r="B2430" i="7" s="1"/>
  <c r="X3572" i="1"/>
  <c r="AH2019" i="1"/>
  <c r="F1927" i="7" s="1"/>
  <c r="AE455" i="1"/>
  <c r="X3176" i="1"/>
  <c r="AD393" i="1"/>
  <c r="AE1987" i="1"/>
  <c r="AI1694" i="1"/>
  <c r="G1602" i="7" s="1"/>
  <c r="AI3358" i="1"/>
  <c r="D555" i="7"/>
  <c r="X165" i="1"/>
  <c r="B73" i="7" s="1"/>
  <c r="X2232" i="1"/>
  <c r="B2140" i="7" s="1"/>
  <c r="AH688" i="1"/>
  <c r="F596" i="7" s="1"/>
  <c r="AI969" i="1"/>
  <c r="G877" i="7" s="1"/>
  <c r="AH2688" i="1"/>
  <c r="F2596" i="7" s="1"/>
  <c r="X3471" i="1"/>
  <c r="AD2786" i="1"/>
  <c r="AD2708" i="1"/>
  <c r="D751" i="7"/>
  <c r="D2395" i="7"/>
  <c r="D2198" i="7"/>
  <c r="D2408" i="7"/>
  <c r="AI1574" i="1"/>
  <c r="G1482" i="7" s="1"/>
  <c r="X1528" i="1"/>
  <c r="B1436" i="7" s="1"/>
  <c r="AI775" i="1"/>
  <c r="G683" i="7" s="1"/>
  <c r="D516" i="7"/>
  <c r="AI1714" i="1"/>
  <c r="G1622" i="7" s="1"/>
  <c r="AI1495" i="1"/>
  <c r="G1403" i="7" s="1"/>
  <c r="AD3167" i="1"/>
  <c r="AI2649" i="1"/>
  <c r="G2557" i="7" s="1"/>
  <c r="D2187" i="7"/>
  <c r="AD581" i="1"/>
  <c r="AD931" i="1"/>
  <c r="X1857" i="1"/>
  <c r="B1765" i="7" s="1"/>
  <c r="D998" i="7"/>
  <c r="AH733" i="1"/>
  <c r="F641" i="7" s="1"/>
  <c r="X1285" i="1"/>
  <c r="B1193" i="7" s="1"/>
  <c r="AD170" i="1"/>
  <c r="AE2403" i="1"/>
  <c r="AD1753" i="1"/>
  <c r="AE2233" i="1"/>
  <c r="AH2176" i="1"/>
  <c r="F2084" i="7" s="1"/>
  <c r="AD1952" i="1"/>
  <c r="AH1002" i="1"/>
  <c r="F910" i="7" s="1"/>
  <c r="AD759" i="1"/>
  <c r="AD1755" i="1"/>
  <c r="AH191" i="1"/>
  <c r="F99" i="7" s="1"/>
  <c r="X2323" i="1"/>
  <c r="B2231" i="7" s="1"/>
  <c r="AD148" i="1"/>
  <c r="D1171" i="7"/>
  <c r="D1024" i="7"/>
  <c r="AH1876" i="1"/>
  <c r="F1784" i="7" s="1"/>
  <c r="AH2243" i="1"/>
  <c r="F2151" i="7" s="1"/>
  <c r="AE3322" i="1"/>
  <c r="AE475" i="1"/>
  <c r="AD1903" i="1"/>
  <c r="AD1156" i="1"/>
  <c r="X1464" i="1"/>
  <c r="B1372" i="7" s="1"/>
  <c r="AI1625" i="1"/>
  <c r="G1533" i="7" s="1"/>
  <c r="AD2110" i="1"/>
  <c r="AE2194" i="1"/>
  <c r="X448" i="1"/>
  <c r="B356" i="7" s="1"/>
  <c r="AH3092" i="1"/>
  <c r="F3000" i="7" s="1"/>
  <c r="D1039" i="7"/>
  <c r="AI1798" i="1"/>
  <c r="G1706" i="7" s="1"/>
  <c r="AE3519" i="1"/>
  <c r="AI1090" i="1"/>
  <c r="G998" i="7" s="1"/>
  <c r="X1098" i="1"/>
  <c r="B1006" i="7" s="1"/>
  <c r="D2583" i="7"/>
  <c r="AI2170" i="1"/>
  <c r="G2078" i="7" s="1"/>
  <c r="D1243" i="7"/>
  <c r="AH1378" i="1"/>
  <c r="F1286" i="7" s="1"/>
  <c r="AD2882" i="1"/>
  <c r="AE1257" i="1"/>
  <c r="D1567" i="7"/>
  <c r="AI2523" i="1"/>
  <c r="G2431" i="7" s="1"/>
  <c r="X179" i="1"/>
  <c r="B87" i="7" s="1"/>
  <c r="AI959" i="1"/>
  <c r="G867" i="7" s="1"/>
  <c r="AH2545" i="1"/>
  <c r="F2453" i="7" s="1"/>
  <c r="X2938" i="1"/>
  <c r="B2846" i="7" s="1"/>
  <c r="X706" i="1"/>
  <c r="B614" i="7" s="1"/>
  <c r="X911" i="1"/>
  <c r="B819" i="7" s="1"/>
  <c r="D304" i="7"/>
  <c r="AI3481" i="1"/>
  <c r="AD770" i="1"/>
  <c r="D2306" i="7"/>
  <c r="AE2811" i="1"/>
  <c r="AD2417" i="1"/>
  <c r="AD2993" i="1"/>
  <c r="D245" i="7"/>
  <c r="AD2824" i="1"/>
  <c r="AD2884" i="1"/>
  <c r="X3463" i="1"/>
  <c r="X1543" i="1"/>
  <c r="B1451" i="7" s="1"/>
  <c r="X2988" i="1"/>
  <c r="B2896" i="7" s="1"/>
  <c r="X1155" i="1"/>
  <c r="B1063" i="7" s="1"/>
  <c r="AI1519" i="1"/>
  <c r="G1427" i="7" s="1"/>
  <c r="AI1488" i="1"/>
  <c r="G1396" i="7" s="1"/>
  <c r="AE3166" i="1"/>
  <c r="AE944" i="1"/>
  <c r="AH1837" i="1"/>
  <c r="F1745" i="7" s="1"/>
  <c r="AI2367" i="1"/>
  <c r="G2275" i="7" s="1"/>
  <c r="AE1146" i="1"/>
  <c r="AE1021" i="1"/>
  <c r="AI1601" i="1"/>
  <c r="G1509" i="7" s="1"/>
  <c r="AI2219" i="1"/>
  <c r="G2127" i="7" s="1"/>
  <c r="AH596" i="1"/>
  <c r="F504" i="7" s="1"/>
  <c r="AE2289" i="1"/>
  <c r="AI2114" i="1"/>
  <c r="G2022" i="7" s="1"/>
  <c r="X3280" i="1"/>
  <c r="X2051" i="1"/>
  <c r="B1959" i="7" s="1"/>
  <c r="D695" i="7"/>
  <c r="AI1985" i="1"/>
  <c r="G1893" i="7" s="1"/>
  <c r="AI428" i="1"/>
  <c r="G336" i="7" s="1"/>
  <c r="AH342" i="1"/>
  <c r="F250" i="7" s="1"/>
  <c r="AI1176" i="1"/>
  <c r="G1084" i="7" s="1"/>
  <c r="X1872" i="1"/>
  <c r="B1780" i="7" s="1"/>
  <c r="X645" i="1"/>
  <c r="B553" i="7" s="1"/>
  <c r="X955" i="1"/>
  <c r="B863" i="7" s="1"/>
  <c r="AH2470" i="1"/>
  <c r="F2378" i="7" s="1"/>
  <c r="AD2951" i="1"/>
  <c r="AE3505" i="1"/>
  <c r="AH1272" i="1"/>
  <c r="F1180" i="7" s="1"/>
  <c r="AE2953" i="1"/>
  <c r="D1261" i="7"/>
  <c r="AI1456" i="1"/>
  <c r="G1364" i="7" s="1"/>
  <c r="AD1869" i="1"/>
  <c r="AD3374" i="1"/>
  <c r="AE2420" i="1"/>
  <c r="X3433" i="1"/>
  <c r="X1219" i="1"/>
  <c r="B1127" i="7" s="1"/>
  <c r="X2003" i="1"/>
  <c r="B1911" i="7" s="1"/>
  <c r="AI1083" i="1"/>
  <c r="G991" i="7" s="1"/>
  <c r="X3547" i="1"/>
  <c r="AI2886" i="1"/>
  <c r="G2794" i="7" s="1"/>
  <c r="D1129" i="7"/>
  <c r="AE1385" i="1"/>
  <c r="AD1310" i="1"/>
  <c r="D148" i="7"/>
  <c r="AH375" i="1"/>
  <c r="F283" i="7" s="1"/>
  <c r="AH1012" i="1"/>
  <c r="F920" i="7" s="1"/>
  <c r="AD1983" i="1"/>
  <c r="AE2315" i="1"/>
  <c r="D1617" i="7"/>
  <c r="D778" i="7"/>
  <c r="AI856" i="1"/>
  <c r="G764" i="7" s="1"/>
  <c r="AI3255" i="1"/>
  <c r="AE864" i="1"/>
  <c r="AI3150" i="1"/>
  <c r="AE201" i="1"/>
  <c r="AE1001" i="1"/>
  <c r="D2805" i="7"/>
  <c r="D567" i="7"/>
  <c r="AH3130" i="1"/>
  <c r="AH3553" i="1"/>
  <c r="AD3070" i="1"/>
  <c r="X212" i="1"/>
  <c r="B120" i="7" s="1"/>
  <c r="AI3436" i="1"/>
  <c r="AD3238" i="1"/>
  <c r="AI1366" i="1"/>
  <c r="G1274" i="7" s="1"/>
  <c r="X376" i="1"/>
  <c r="B284" i="7" s="1"/>
  <c r="AD2302" i="1"/>
  <c r="AE1396" i="1"/>
  <c r="D635" i="7"/>
  <c r="AH289" i="1"/>
  <c r="F197" i="7" s="1"/>
  <c r="AH1573" i="1"/>
  <c r="F1481" i="7" s="1"/>
  <c r="X1867" i="1"/>
  <c r="B1775" i="7" s="1"/>
  <c r="AE357" i="1"/>
  <c r="AE847" i="1"/>
  <c r="AI1330" i="1"/>
  <c r="G1238" i="7" s="1"/>
  <c r="AH856" i="1"/>
  <c r="F764" i="7" s="1"/>
  <c r="AD524" i="1"/>
  <c r="X2272" i="1"/>
  <c r="B2180" i="7" s="1"/>
  <c r="AH2808" i="1"/>
  <c r="F2716" i="7" s="1"/>
  <c r="X1133" i="1"/>
  <c r="B1041" i="7" s="1"/>
  <c r="AD3258" i="1"/>
  <c r="X131" i="1"/>
  <c r="B39" i="7" s="1"/>
  <c r="AI227" i="1"/>
  <c r="G135" i="7" s="1"/>
  <c r="X2618" i="1"/>
  <c r="B2526" i="7" s="1"/>
  <c r="AH1859" i="1"/>
  <c r="F1767" i="7" s="1"/>
  <c r="AH2699" i="1"/>
  <c r="F2607" i="7" s="1"/>
  <c r="AI3517" i="1"/>
  <c r="AE2586" i="1"/>
  <c r="AH2198" i="1"/>
  <c r="F2106" i="7" s="1"/>
  <c r="AE818" i="1"/>
  <c r="X1888" i="1"/>
  <c r="B1796" i="7" s="1"/>
  <c r="AE2196" i="1"/>
  <c r="X1504" i="1"/>
  <c r="B1412" i="7" s="1"/>
  <c r="D775" i="7"/>
  <c r="D1355" i="7"/>
  <c r="AE2290" i="1"/>
  <c r="X538" i="1"/>
  <c r="B446" i="7" s="1"/>
  <c r="AE1455" i="1"/>
  <c r="X251" i="1"/>
  <c r="B159" i="7" s="1"/>
  <c r="AI195" i="1"/>
  <c r="G103" i="7" s="1"/>
  <c r="AE1240" i="1"/>
  <c r="AE3012" i="1"/>
  <c r="D521" i="7"/>
  <c r="AE2588" i="1"/>
  <c r="X1698" i="1"/>
  <c r="B1606" i="7" s="1"/>
  <c r="D2832" i="7"/>
  <c r="AI460" i="1"/>
  <c r="G368" i="7" s="1"/>
  <c r="X2816" i="1"/>
  <c r="B2724" i="7" s="1"/>
  <c r="D661" i="7"/>
  <c r="D2860" i="7"/>
  <c r="D2206" i="7"/>
  <c r="AD1764" i="1"/>
  <c r="AH3032" i="1"/>
  <c r="F2940" i="7" s="1"/>
  <c r="AD991" i="1"/>
  <c r="AE3176" i="1"/>
  <c r="AD2077" i="1"/>
  <c r="AI1406" i="1"/>
  <c r="G1314" i="7" s="1"/>
  <c r="X2689" i="1"/>
  <c r="B2597" i="7" s="1"/>
  <c r="AE131" i="1"/>
  <c r="AE2385" i="1"/>
  <c r="AH1907" i="1"/>
  <c r="F1815" i="7" s="1"/>
  <c r="X3383" i="1"/>
  <c r="AD3443" i="1"/>
  <c r="AD2873" i="1"/>
  <c r="AI1152" i="1"/>
  <c r="G1060" i="7" s="1"/>
  <c r="AI448" i="1"/>
  <c r="G356" i="7" s="1"/>
  <c r="AE843" i="1"/>
  <c r="AE1194" i="1"/>
  <c r="X3109" i="1"/>
  <c r="B3017" i="7" s="1"/>
  <c r="AD1012" i="1"/>
  <c r="AI1481" i="1"/>
  <c r="G1389" i="7" s="1"/>
  <c r="AD2907" i="1"/>
  <c r="AD538" i="1"/>
  <c r="AH3083" i="1"/>
  <c r="F2991" i="7" s="1"/>
  <c r="X411" i="1"/>
  <c r="B319" i="7" s="1"/>
  <c r="AH1170" i="1"/>
  <c r="F1078" i="7" s="1"/>
  <c r="AE2214" i="1"/>
  <c r="AE3161" i="1"/>
  <c r="AE1783" i="1"/>
  <c r="X1874" i="1"/>
  <c r="B1782" i="7" s="1"/>
  <c r="AD2285" i="1"/>
  <c r="AI1917" i="1"/>
  <c r="G1825" i="7" s="1"/>
  <c r="AD2750" i="1"/>
  <c r="AE1549" i="1"/>
  <c r="AD2021" i="1"/>
  <c r="AE1859" i="1"/>
  <c r="X2050" i="1"/>
  <c r="B1958" i="7" s="1"/>
  <c r="AI1662" i="1"/>
  <c r="G1570" i="7" s="1"/>
  <c r="AE2439" i="1"/>
  <c r="AD2947" i="1"/>
  <c r="AD1991" i="1"/>
  <c r="D2937" i="7"/>
  <c r="D1929" i="7"/>
  <c r="AD3316" i="1"/>
  <c r="AD2332" i="1"/>
  <c r="AI2099" i="1"/>
  <c r="G2007" i="7" s="1"/>
  <c r="X752" i="1"/>
  <c r="B660" i="7" s="1"/>
  <c r="AI3164" i="1"/>
  <c r="AI2314" i="1"/>
  <c r="G2222" i="7" s="1"/>
  <c r="AE695" i="1"/>
  <c r="AI284" i="1"/>
  <c r="G192" i="7" s="1"/>
  <c r="D1003" i="7"/>
  <c r="X2325" i="1"/>
  <c r="B2233" i="7" s="1"/>
  <c r="AI2268" i="1"/>
  <c r="G2176" i="7" s="1"/>
  <c r="D1761" i="7"/>
  <c r="AH1603" i="1"/>
  <c r="F1511" i="7" s="1"/>
  <c r="D1393" i="7"/>
  <c r="AH894" i="1"/>
  <c r="F802" i="7" s="1"/>
  <c r="D2410" i="7"/>
  <c r="AH2833" i="1"/>
  <c r="F2741" i="7" s="1"/>
  <c r="AD3290" i="1"/>
  <c r="AI239" i="1"/>
  <c r="G147" i="7" s="1"/>
  <c r="AD2259" i="1"/>
  <c r="AI400" i="1"/>
  <c r="G308" i="7" s="1"/>
  <c r="AE1376" i="1"/>
  <c r="D333" i="7"/>
  <c r="X1016" i="1"/>
  <c r="B924" i="7" s="1"/>
  <c r="AH2327" i="1"/>
  <c r="F2235" i="7" s="1"/>
  <c r="AE2623" i="1"/>
  <c r="D674" i="7"/>
  <c r="AI3573" i="1"/>
  <c r="AH1694" i="1"/>
  <c r="F1602" i="7" s="1"/>
  <c r="D502" i="7"/>
  <c r="AE1407" i="1"/>
  <c r="AD2711" i="1"/>
  <c r="AD240" i="1"/>
  <c r="D206" i="7"/>
  <c r="X1902" i="1"/>
  <c r="B1810" i="7" s="1"/>
  <c r="X774" i="1"/>
  <c r="B682" i="7" s="1"/>
  <c r="AH1981" i="1"/>
  <c r="F1889" i="7" s="1"/>
  <c r="AH3433" i="1"/>
  <c r="AE2078" i="1"/>
  <c r="AD3241" i="1"/>
  <c r="AI870" i="1"/>
  <c r="G778" i="7" s="1"/>
  <c r="AI2395" i="1"/>
  <c r="G2303" i="7" s="1"/>
  <c r="X1026" i="1"/>
  <c r="B934" i="7" s="1"/>
  <c r="AH155" i="1"/>
  <c r="F63" i="7" s="1"/>
  <c r="X1793" i="1"/>
  <c r="B1701" i="7" s="1"/>
  <c r="AI1100" i="1"/>
  <c r="G1008" i="7" s="1"/>
  <c r="AD1192" i="1"/>
  <c r="AD2870" i="1"/>
  <c r="AI2102" i="1"/>
  <c r="G2010" i="7" s="1"/>
  <c r="AI2758" i="1"/>
  <c r="G2666" i="7" s="1"/>
  <c r="AD3394" i="1"/>
  <c r="D1610" i="7"/>
  <c r="AD2153" i="1"/>
  <c r="D1444" i="7"/>
  <c r="AI2259" i="1"/>
  <c r="G2167" i="7" s="1"/>
  <c r="AE1739" i="1"/>
  <c r="D2489" i="7"/>
  <c r="X3262" i="1"/>
  <c r="AH1682" i="1"/>
  <c r="F1590" i="7" s="1"/>
  <c r="X2385" i="1"/>
  <c r="B2293" i="7" s="1"/>
  <c r="AI1397" i="1"/>
  <c r="G1305" i="7" s="1"/>
  <c r="D2431" i="7"/>
  <c r="AH1176" i="1"/>
  <c r="F1084" i="7" s="1"/>
  <c r="AE1918" i="1"/>
  <c r="X2875" i="1"/>
  <c r="B2783" i="7" s="1"/>
  <c r="AI3528" i="1"/>
  <c r="AH391" i="1"/>
  <c r="F299" i="7" s="1"/>
  <c r="AD2523" i="1"/>
  <c r="X3201" i="1"/>
  <c r="AI1590" i="1"/>
  <c r="G1498" i="7" s="1"/>
  <c r="AD1196" i="1"/>
  <c r="D3020" i="7"/>
  <c r="D1627" i="7"/>
  <c r="AH1552" i="1"/>
  <c r="F1460" i="7" s="1"/>
  <c r="AE452" i="1"/>
  <c r="AE2033" i="1"/>
  <c r="AH2349" i="1"/>
  <c r="F2257" i="7" s="1"/>
  <c r="D2247" i="7"/>
  <c r="AD3483" i="1"/>
  <c r="AE1687" i="1"/>
  <c r="AE3458" i="1"/>
  <c r="AH652" i="1"/>
  <c r="F560" i="7" s="1"/>
  <c r="AE3266" i="1"/>
  <c r="AD1600" i="1"/>
  <c r="AD2108" i="1"/>
  <c r="AE3441" i="1"/>
  <c r="AD1388" i="1"/>
  <c r="X1952" i="1"/>
  <c r="B1860" i="7" s="1"/>
  <c r="X1506" i="1"/>
  <c r="B1414" i="7" s="1"/>
  <c r="AI649" i="1"/>
  <c r="G557" i="7" s="1"/>
  <c r="AE1677" i="1"/>
  <c r="AH1971" i="1"/>
  <c r="F1879" i="7" s="1"/>
  <c r="AI3248" i="1"/>
  <c r="AI1399" i="1"/>
  <c r="G1307" i="7" s="1"/>
  <c r="D221" i="7"/>
  <c r="D1925" i="7"/>
  <c r="AE1633" i="1"/>
  <c r="AH2398" i="1"/>
  <c r="F2306" i="7" s="1"/>
  <c r="AD431" i="1"/>
  <c r="AI2150" i="1"/>
  <c r="G2058" i="7" s="1"/>
  <c r="AD464" i="1"/>
  <c r="D560" i="7"/>
  <c r="X3318" i="1"/>
  <c r="X2529" i="1"/>
  <c r="B2437" i="7" s="1"/>
  <c r="AI433" i="1"/>
  <c r="G341" i="7" s="1"/>
  <c r="AI3483" i="1"/>
  <c r="AE2791" i="1"/>
  <c r="AH2734" i="1"/>
  <c r="F2642" i="7" s="1"/>
  <c r="AH1311" i="1"/>
  <c r="F1219" i="7" s="1"/>
  <c r="X338" i="1"/>
  <c r="B246" i="7" s="1"/>
  <c r="AH2567" i="1"/>
  <c r="F2475" i="7" s="1"/>
  <c r="AE150" i="1"/>
  <c r="AH2719" i="1"/>
  <c r="F2627" i="7" s="1"/>
  <c r="D1676" i="7"/>
  <c r="D2218" i="7"/>
  <c r="AD1761" i="1"/>
  <c r="X2894" i="1"/>
  <c r="B2802" i="7" s="1"/>
  <c r="AI3529" i="1"/>
  <c r="X2176" i="1"/>
  <c r="B2084" i="7" s="1"/>
  <c r="AI2702" i="1"/>
  <c r="G2610" i="7" s="1"/>
  <c r="AI3140" i="1"/>
  <c r="AD2906" i="1"/>
  <c r="AD2571" i="1"/>
  <c r="AE1434" i="1"/>
  <c r="AH2658" i="1"/>
  <c r="F2566" i="7" s="1"/>
  <c r="AI2336" i="1"/>
  <c r="G2244" i="7" s="1"/>
  <c r="AI1762" i="1"/>
  <c r="G1670" i="7" s="1"/>
  <c r="AH166" i="1"/>
  <c r="F74" i="7" s="1"/>
  <c r="AD2173" i="1"/>
  <c r="AD1338" i="1"/>
  <c r="X828" i="1"/>
  <c r="B736" i="7" s="1"/>
  <c r="AE1834" i="1"/>
  <c r="D356" i="7"/>
  <c r="AD965" i="1"/>
  <c r="X445" i="1"/>
  <c r="B353" i="7" s="1"/>
  <c r="X819" i="1"/>
  <c r="B727" i="7" s="1"/>
  <c r="D1096" i="7"/>
  <c r="X1938" i="1"/>
  <c r="B1846" i="7" s="1"/>
  <c r="X2443" i="1"/>
  <c r="B2351" i="7" s="1"/>
  <c r="AH1959" i="1"/>
  <c r="F1867" i="7" s="1"/>
  <c r="X1207" i="1"/>
  <c r="B1115" i="7" s="1"/>
  <c r="X1613" i="1"/>
  <c r="B1521" i="7" s="1"/>
  <c r="AD3297" i="1"/>
  <c r="AH2100" i="1"/>
  <c r="F2008" i="7" s="1"/>
  <c r="AH915" i="1"/>
  <c r="F823" i="7" s="1"/>
  <c r="AE334" i="1"/>
  <c r="D1339" i="7"/>
  <c r="D914" i="7"/>
  <c r="AH617" i="1"/>
  <c r="F525" i="7" s="1"/>
  <c r="AI144" i="1"/>
  <c r="G52" i="7" s="1"/>
  <c r="AI2830" i="1"/>
  <c r="G2738" i="7" s="1"/>
  <c r="AE1392" i="1"/>
  <c r="X672" i="1"/>
  <c r="B580" i="7" s="1"/>
  <c r="AH1027" i="1"/>
  <c r="F935" i="7" s="1"/>
  <c r="AD855" i="1"/>
  <c r="AD934" i="1"/>
  <c r="AH2452" i="1"/>
  <c r="F2360" i="7" s="1"/>
  <c r="X1441" i="1"/>
  <c r="B1349" i="7" s="1"/>
  <c r="AE832" i="1"/>
  <c r="AD2648" i="1"/>
  <c r="AI2222" i="1"/>
  <c r="G2130" i="7" s="1"/>
  <c r="X598" i="1"/>
  <c r="B506" i="7" s="1"/>
  <c r="D1423" i="7"/>
  <c r="AI3464" i="1"/>
  <c r="AH3165" i="1"/>
  <c r="AH1724" i="1"/>
  <c r="F1632" i="7" s="1"/>
  <c r="AE463" i="1"/>
  <c r="AE3184" i="1"/>
  <c r="AD222" i="1"/>
  <c r="AE175" i="1"/>
  <c r="AI2945" i="1"/>
  <c r="G2853" i="7" s="1"/>
  <c r="AE199" i="1"/>
  <c r="D1737" i="7"/>
  <c r="X2687" i="1"/>
  <c r="B2595" i="7" s="1"/>
  <c r="X229" i="1"/>
  <c r="B137" i="7" s="1"/>
  <c r="AE1206" i="1"/>
  <c r="X581" i="1"/>
  <c r="B489" i="7" s="1"/>
  <c r="AI778" i="1"/>
  <c r="G686" i="7" s="1"/>
  <c r="AH2507" i="1"/>
  <c r="F2415" i="7" s="1"/>
  <c r="AH2088" i="1"/>
  <c r="F1996" i="7" s="1"/>
  <c r="AD3402" i="1"/>
  <c r="AH1133" i="1"/>
  <c r="F1041" i="7" s="1"/>
  <c r="AH618" i="1"/>
  <c r="F526" i="7" s="1"/>
  <c r="D80" i="7"/>
  <c r="AE1486" i="1"/>
  <c r="X2019" i="1"/>
  <c r="B1927" i="7" s="1"/>
  <c r="D440" i="7"/>
  <c r="AH1586" i="1"/>
  <c r="F1494" i="7" s="1"/>
  <c r="D313" i="7"/>
  <c r="AH454" i="1"/>
  <c r="F362" i="7" s="1"/>
  <c r="D1797" i="7"/>
  <c r="D34" i="7"/>
  <c r="AH3391" i="1"/>
  <c r="AH687" i="1"/>
  <c r="F595" i="7" s="1"/>
  <c r="X1479" i="1"/>
  <c r="B1387" i="7" s="1"/>
  <c r="AI2413" i="1"/>
  <c r="G2321" i="7" s="1"/>
  <c r="AD3154" i="1"/>
  <c r="AI802" i="1"/>
  <c r="G710" i="7" s="1"/>
  <c r="D1532" i="7"/>
  <c r="D2741" i="7"/>
  <c r="X1947" i="1"/>
  <c r="B1855" i="7" s="1"/>
  <c r="AE590" i="1"/>
  <c r="AI1377" i="1"/>
  <c r="G1285" i="7" s="1"/>
  <c r="X222" i="1"/>
  <c r="B130" i="7" s="1"/>
  <c r="AD873" i="1"/>
  <c r="AD1594" i="1"/>
  <c r="AI3328" i="1"/>
  <c r="AH285" i="1"/>
  <c r="F193" i="7" s="1"/>
  <c r="AI2792" i="1"/>
  <c r="G2700" i="7" s="1"/>
  <c r="AE1969" i="1"/>
  <c r="X365" i="1"/>
  <c r="B273" i="7" s="1"/>
  <c r="AH343" i="1"/>
  <c r="F251" i="7" s="1"/>
  <c r="D503" i="7"/>
  <c r="AD2885" i="1"/>
  <c r="AI1804" i="1"/>
  <c r="G1712" i="7" s="1"/>
  <c r="AI650" i="1"/>
  <c r="G558" i="7" s="1"/>
  <c r="AE2425" i="1"/>
  <c r="AI3236" i="1"/>
  <c r="AI1267" i="1"/>
  <c r="G1175" i="7" s="1"/>
  <c r="AI1866" i="1"/>
  <c r="G1774" i="7" s="1"/>
  <c r="X1295" i="1"/>
  <c r="B1203" i="7" s="1"/>
  <c r="AE1318" i="1"/>
  <c r="AE1741" i="1"/>
  <c r="AH1617" i="1"/>
  <c r="F1525" i="7" s="1"/>
  <c r="AD3482" i="1"/>
  <c r="AH2530" i="1"/>
  <c r="F2438" i="7" s="1"/>
  <c r="AE1885" i="1"/>
  <c r="AE1554" i="1"/>
  <c r="X951" i="1"/>
  <c r="B859" i="7" s="1"/>
  <c r="AI2140" i="1"/>
  <c r="G2048" i="7" s="1"/>
  <c r="X1376" i="1"/>
  <c r="B1284" i="7" s="1"/>
  <c r="AD2221" i="1"/>
  <c r="X331" i="1"/>
  <c r="B239" i="7" s="1"/>
  <c r="AH2467" i="1"/>
  <c r="F2375" i="7" s="1"/>
  <c r="AE912" i="1"/>
  <c r="AI1684" i="1"/>
  <c r="G1592" i="7" s="1"/>
  <c r="AH805" i="1"/>
  <c r="F713" i="7" s="1"/>
  <c r="AI1973" i="1"/>
  <c r="G1881" i="7" s="1"/>
  <c r="X997" i="1"/>
  <c r="B905" i="7" s="1"/>
  <c r="AI2446" i="1"/>
  <c r="G2354" i="7" s="1"/>
  <c r="X864" i="1"/>
  <c r="B772" i="7" s="1"/>
  <c r="AH2766" i="1"/>
  <c r="F2674" i="7" s="1"/>
  <c r="D54" i="7"/>
  <c r="AH1279" i="1"/>
  <c r="F1187" i="7" s="1"/>
  <c r="AE870" i="1"/>
  <c r="AI674" i="1"/>
  <c r="G582" i="7" s="1"/>
  <c r="X2963" i="1"/>
  <c r="B2871" i="7" s="1"/>
  <c r="AE276" i="1"/>
  <c r="AH1155" i="1"/>
  <c r="F1063" i="7" s="1"/>
  <c r="AD3159" i="1"/>
  <c r="AD289" i="1"/>
  <c r="AH786" i="1"/>
  <c r="F694" i="7" s="1"/>
  <c r="AI1518" i="1"/>
  <c r="G1426" i="7" s="1"/>
  <c r="AE3532" i="1"/>
  <c r="AD1879" i="1"/>
  <c r="AI1214" i="1"/>
  <c r="G1122" i="7" s="1"/>
  <c r="AI1630" i="1"/>
  <c r="G1538" i="7" s="1"/>
  <c r="D2318" i="7"/>
  <c r="AE2752" i="1"/>
  <c r="D1312" i="7"/>
  <c r="X3565" i="1"/>
  <c r="AI2658" i="1"/>
  <c r="G2566" i="7" s="1"/>
  <c r="AE3481" i="1"/>
  <c r="AD1440" i="1"/>
  <c r="X2173" i="1"/>
  <c r="B2081" i="7" s="1"/>
  <c r="D2692" i="7"/>
  <c r="D2099" i="7"/>
  <c r="AH640" i="1"/>
  <c r="F548" i="7" s="1"/>
  <c r="AI2401" i="1"/>
  <c r="G2309" i="7" s="1"/>
  <c r="AI1009" i="1"/>
  <c r="G917" i="7" s="1"/>
  <c r="AD1762" i="1"/>
  <c r="X2837" i="1"/>
  <c r="B2745" i="7" s="1"/>
  <c r="AI1769" i="1"/>
  <c r="G1677" i="7" s="1"/>
  <c r="AI913" i="1"/>
  <c r="G821" i="7" s="1"/>
  <c r="AD787" i="1"/>
  <c r="D178" i="7"/>
  <c r="AH126" i="1"/>
  <c r="F34" i="7" s="1"/>
  <c r="AI166" i="1"/>
  <c r="G74" i="7" s="1"/>
  <c r="AI897" i="1"/>
  <c r="G805" i="7" s="1"/>
  <c r="AI2305" i="1"/>
  <c r="G2213" i="7" s="1"/>
  <c r="AI1937" i="1"/>
  <c r="G1845" i="7" s="1"/>
  <c r="AD3572" i="1"/>
  <c r="D2182" i="7"/>
  <c r="X1508" i="1"/>
  <c r="B1416" i="7" s="1"/>
  <c r="AE3392" i="1"/>
  <c r="X3254" i="1"/>
  <c r="X3421" i="1"/>
  <c r="X1408" i="1"/>
  <c r="B1316" i="7" s="1"/>
  <c r="X1753" i="1"/>
  <c r="B1661" i="7" s="1"/>
  <c r="AH2133" i="1"/>
  <c r="F2041" i="7" s="1"/>
  <c r="AH548" i="1"/>
  <c r="F456" i="7" s="1"/>
  <c r="AI1323" i="1"/>
  <c r="G1231" i="7" s="1"/>
  <c r="AH2078" i="1"/>
  <c r="F1986" i="7" s="1"/>
  <c r="AI1028" i="1"/>
  <c r="G936" i="7" s="1"/>
  <c r="D1244" i="7"/>
  <c r="AE2900" i="1"/>
  <c r="X2466" i="1"/>
  <c r="B2374" i="7" s="1"/>
  <c r="X335" i="1"/>
  <c r="B243" i="7" s="1"/>
  <c r="X3123" i="1"/>
  <c r="AE1008" i="1"/>
  <c r="AH2238" i="1"/>
  <c r="F2146" i="7" s="1"/>
  <c r="AE2210" i="1"/>
  <c r="X2089" i="1"/>
  <c r="B1997" i="7" s="1"/>
  <c r="D689" i="7"/>
  <c r="AH2043" i="1"/>
  <c r="F1951" i="7" s="1"/>
  <c r="AD2717" i="1"/>
  <c r="X2541" i="1"/>
  <c r="B2449" i="7" s="1"/>
  <c r="D746" i="7"/>
  <c r="AE2646" i="1"/>
  <c r="X2287" i="1"/>
  <c r="B2195" i="7" s="1"/>
  <c r="X771" i="1"/>
  <c r="B679" i="7" s="1"/>
  <c r="D2016" i="7"/>
  <c r="AI281" i="1"/>
  <c r="G189" i="7" s="1"/>
  <c r="D2091" i="7"/>
  <c r="AE2037" i="1"/>
  <c r="AH1411" i="1"/>
  <c r="F1319" i="7" s="1"/>
  <c r="X1656" i="1"/>
  <c r="B1564" i="7" s="1"/>
  <c r="AI2547" i="1"/>
  <c r="G2455" i="7" s="1"/>
  <c r="D990" i="7"/>
  <c r="D2369" i="7"/>
  <c r="X961" i="1"/>
  <c r="B869" i="7" s="1"/>
  <c r="AE3430" i="1"/>
  <c r="AE3448" i="1"/>
  <c r="AD298" i="1"/>
  <c r="X1018" i="1"/>
  <c r="B926" i="7" s="1"/>
  <c r="AH2363" i="1"/>
  <c r="F2271" i="7" s="1"/>
  <c r="AE3478" i="1"/>
  <c r="D2728" i="7"/>
  <c r="X1149" i="1"/>
  <c r="B1057" i="7" s="1"/>
  <c r="X934" i="1"/>
  <c r="B842" i="7" s="1"/>
  <c r="D556" i="7"/>
  <c r="AD2383" i="1"/>
  <c r="AI1646" i="1"/>
  <c r="G1554" i="7" s="1"/>
  <c r="AD216" i="1"/>
  <c r="AE503" i="1"/>
  <c r="AD1057" i="1"/>
  <c r="AE1292" i="1"/>
  <c r="AI1572" i="1"/>
  <c r="G1480" i="7" s="1"/>
  <c r="AH2627" i="1"/>
  <c r="F2535" i="7" s="1"/>
  <c r="X1599" i="1"/>
  <c r="B1507" i="7" s="1"/>
  <c r="D322" i="7"/>
  <c r="AH2186" i="1"/>
  <c r="F2094" i="7" s="1"/>
  <c r="D386" i="7"/>
  <c r="X2561" i="1"/>
  <c r="B2469" i="7" s="1"/>
  <c r="D1425" i="7"/>
  <c r="AH2662" i="1"/>
  <c r="F2570" i="7" s="1"/>
  <c r="AI581" i="1"/>
  <c r="G489" i="7" s="1"/>
  <c r="D2405" i="7"/>
  <c r="AI2892" i="1"/>
  <c r="G2800" i="7" s="1"/>
  <c r="AD1908" i="1"/>
  <c r="X2651" i="1"/>
  <c r="B2559" i="7" s="1"/>
  <c r="AH3528" i="1"/>
  <c r="AD2800" i="1"/>
  <c r="AE2743" i="1"/>
  <c r="AH2772" i="1"/>
  <c r="F2680" i="7" s="1"/>
  <c r="AI3017" i="1"/>
  <c r="G2925" i="7" s="1"/>
  <c r="AE2575" i="1"/>
  <c r="D1377" i="7"/>
  <c r="X930" i="1"/>
  <c r="B838" i="7" s="1"/>
  <c r="AH920" i="1"/>
  <c r="F828" i="7" s="1"/>
  <c r="AE2453" i="1"/>
  <c r="X350" i="1"/>
  <c r="B258" i="7" s="1"/>
  <c r="D1260" i="7"/>
  <c r="X576" i="1"/>
  <c r="B484" i="7" s="1"/>
  <c r="X1955" i="1"/>
  <c r="B1863" i="7" s="1"/>
  <c r="D446" i="7"/>
  <c r="AH3512" i="1"/>
  <c r="D1371" i="7"/>
  <c r="AI2129" i="1"/>
  <c r="G2037" i="7" s="1"/>
  <c r="AI1529" i="1"/>
  <c r="G1437" i="7" s="1"/>
  <c r="D2255" i="7"/>
  <c r="AI2630" i="1"/>
  <c r="G2538" i="7" s="1"/>
  <c r="D1317" i="7"/>
  <c r="AD2426" i="1"/>
  <c r="AH993" i="1"/>
  <c r="F901" i="7" s="1"/>
  <c r="AI1306" i="1"/>
  <c r="G1214" i="7" s="1"/>
  <c r="X1494" i="1"/>
  <c r="B1402" i="7" s="1"/>
  <c r="AE1384" i="1"/>
  <c r="X2889" i="1"/>
  <c r="B2797" i="7" s="1"/>
  <c r="D1906" i="7"/>
  <c r="AI3120" i="1"/>
  <c r="D1419" i="7"/>
  <c r="AH167" i="1"/>
  <c r="F75" i="7" s="1"/>
  <c r="AD2444" i="1"/>
  <c r="X394" i="1"/>
  <c r="B302" i="7" s="1"/>
  <c r="AH2670" i="1"/>
  <c r="F2578" i="7" s="1"/>
  <c r="AH788" i="1"/>
  <c r="F696" i="7" s="1"/>
  <c r="AE2103" i="1"/>
  <c r="AI753" i="1"/>
  <c r="G661" i="7" s="1"/>
  <c r="X2748" i="1"/>
  <c r="B2656" i="7" s="1"/>
  <c r="AI3162" i="1"/>
  <c r="X966" i="1"/>
  <c r="B874" i="7" s="1"/>
  <c r="D2976" i="7"/>
  <c r="AI1553" i="1"/>
  <c r="G1461" i="7" s="1"/>
  <c r="AH2983" i="1"/>
  <c r="F2891" i="7" s="1"/>
  <c r="AE926" i="1"/>
  <c r="AI135" i="1"/>
  <c r="G43" i="7" s="1"/>
  <c r="X3314" i="1"/>
  <c r="AI1671" i="1"/>
  <c r="G1579" i="7" s="1"/>
  <c r="X137" i="1"/>
  <c r="B45" i="7" s="1"/>
  <c r="AH1436" i="1"/>
  <c r="F1344" i="7" s="1"/>
  <c r="AI1654" i="1"/>
  <c r="G1562" i="7" s="1"/>
  <c r="AD142" i="1"/>
  <c r="AI1129" i="1"/>
  <c r="G1037" i="7" s="1"/>
  <c r="AI699" i="1"/>
  <c r="G607" i="7" s="1"/>
  <c r="AE2327" i="1"/>
  <c r="D1773" i="7"/>
  <c r="AH3136" i="1"/>
  <c r="AI1929" i="1"/>
  <c r="G1837" i="7" s="1"/>
  <c r="AD2423" i="1"/>
  <c r="AD1235" i="1"/>
  <c r="AI3531" i="1"/>
  <c r="X2711" i="1"/>
  <c r="B2619" i="7" s="1"/>
  <c r="AE760" i="1"/>
  <c r="AH1185" i="1"/>
  <c r="F1093" i="7" s="1"/>
  <c r="AH2540" i="1"/>
  <c r="F2448" i="7" s="1"/>
  <c r="X2970" i="1"/>
  <c r="B2878" i="7" s="1"/>
  <c r="X1276" i="1"/>
  <c r="B1184" i="7" s="1"/>
  <c r="X3519" i="1"/>
  <c r="AD3509" i="1"/>
  <c r="AI3554" i="1"/>
  <c r="D187" i="7"/>
  <c r="X2076" i="1"/>
  <c r="B1984" i="7" s="1"/>
  <c r="X1972" i="1"/>
  <c r="B1880" i="7" s="1"/>
  <c r="AI2300" i="1"/>
  <c r="G2208" i="7" s="1"/>
  <c r="AE2845" i="1"/>
  <c r="X2098" i="1"/>
  <c r="B2006" i="7" s="1"/>
  <c r="AD951" i="1"/>
  <c r="AI633" i="1"/>
  <c r="G541" i="7" s="1"/>
  <c r="AH2690" i="1"/>
  <c r="F2598" i="7" s="1"/>
  <c r="AI1970" i="1"/>
  <c r="G1878" i="7" s="1"/>
  <c r="AE685" i="1"/>
  <c r="AE375" i="1"/>
  <c r="AD1859" i="1"/>
  <c r="AD3404" i="1"/>
  <c r="AE3265" i="1"/>
  <c r="AI2409" i="1"/>
  <c r="G2317" i="7" s="1"/>
  <c r="AD327" i="1"/>
  <c r="AE3349" i="1"/>
  <c r="D2088" i="7"/>
  <c r="X325" i="1"/>
  <c r="B233" i="7" s="1"/>
  <c r="AD3232" i="1"/>
  <c r="AI1367" i="1"/>
  <c r="G1275" i="7" s="1"/>
  <c r="X1228" i="1"/>
  <c r="B1136" i="7" s="1"/>
  <c r="X3018" i="1"/>
  <c r="B2926" i="7" s="1"/>
  <c r="AI1369" i="1"/>
  <c r="G1277" i="7" s="1"/>
  <c r="AH1187" i="1"/>
  <c r="F1095" i="7" s="1"/>
  <c r="AD1927" i="1"/>
  <c r="D1941" i="7"/>
  <c r="X1183" i="1"/>
  <c r="B1091" i="7" s="1"/>
  <c r="X2350" i="1"/>
  <c r="B2258" i="7" s="1"/>
  <c r="AE2277" i="1"/>
  <c r="X1803" i="1"/>
  <c r="B1711" i="7" s="1"/>
  <c r="X1639" i="1"/>
  <c r="B1547" i="7" s="1"/>
  <c r="AD3321" i="1"/>
  <c r="AE3578" i="1"/>
  <c r="X2307" i="1"/>
  <c r="B2215" i="7" s="1"/>
  <c r="AE2316" i="1"/>
  <c r="AD1586" i="1"/>
  <c r="X1983" i="1"/>
  <c r="B1891" i="7" s="1"/>
  <c r="X886" i="1"/>
  <c r="B794" i="7" s="1"/>
  <c r="AE3197" i="1"/>
  <c r="AE3296" i="1"/>
  <c r="AH1196" i="1"/>
  <c r="F1104" i="7" s="1"/>
  <c r="AI571" i="1"/>
  <c r="G479" i="7" s="1"/>
  <c r="AE2019" i="1"/>
  <c r="AH3318" i="1"/>
  <c r="AD1858" i="1"/>
  <c r="AI1539" i="1"/>
  <c r="G1447" i="7" s="1"/>
  <c r="D1086" i="7"/>
  <c r="AH2357" i="1"/>
  <c r="F2265" i="7" s="1"/>
  <c r="X1229" i="1"/>
  <c r="B1137" i="7" s="1"/>
  <c r="AE2038" i="1"/>
  <c r="X896" i="1"/>
  <c r="B804" i="7" s="1"/>
  <c r="AH220" i="1"/>
  <c r="F128" i="7" s="1"/>
  <c r="D1486" i="7"/>
  <c r="AE1445" i="1"/>
  <c r="AD1377" i="1"/>
  <c r="AH438" i="1"/>
  <c r="F346" i="7" s="1"/>
  <c r="AH3109" i="1"/>
  <c r="F3017" i="7" s="1"/>
  <c r="AH2599" i="1"/>
  <c r="F2507" i="7" s="1"/>
  <c r="X130" i="1"/>
  <c r="B38" i="7" s="1"/>
  <c r="AE3415" i="1"/>
  <c r="X3122" i="1"/>
  <c r="X2792" i="1"/>
  <c r="B2700" i="7" s="1"/>
  <c r="X806" i="1"/>
  <c r="B714" i="7" s="1"/>
  <c r="AD3195" i="1"/>
  <c r="X2645" i="1"/>
  <c r="B2553" i="7" s="1"/>
  <c r="AE2377" i="1"/>
  <c r="AI3311" i="1"/>
  <c r="AD1162" i="1"/>
  <c r="AE488" i="1"/>
  <c r="AI1458" i="1"/>
  <c r="G1366" i="7" s="1"/>
  <c r="AE1198" i="1"/>
  <c r="AD135" i="1"/>
  <c r="AE3165" i="1"/>
  <c r="D1326" i="7"/>
  <c r="AI1717" i="1"/>
  <c r="G1625" i="7" s="1"/>
  <c r="AI3520" i="1"/>
  <c r="AH2094" i="1"/>
  <c r="F2002" i="7" s="1"/>
  <c r="AE750" i="1"/>
  <c r="D2293" i="7"/>
  <c r="AE960" i="1"/>
  <c r="AI1259" i="1"/>
  <c r="G1167" i="7" s="1"/>
  <c r="AH1585" i="1"/>
  <c r="F1493" i="7" s="1"/>
  <c r="D1770" i="7"/>
  <c r="AH602" i="1"/>
  <c r="F510" i="7" s="1"/>
  <c r="AD3042" i="1"/>
  <c r="AH2647" i="1"/>
  <c r="F2555" i="7" s="1"/>
  <c r="AE2051" i="1"/>
  <c r="D2235" i="7"/>
  <c r="AI2767" i="1"/>
  <c r="G2675" i="7" s="1"/>
  <c r="AH252" i="1"/>
  <c r="F160" i="7" s="1"/>
  <c r="AH2114" i="1"/>
  <c r="F2022" i="7" s="1"/>
  <c r="AD492" i="1"/>
  <c r="AH1467" i="1"/>
  <c r="F1375" i="7" s="1"/>
  <c r="D2415" i="7"/>
  <c r="D2621" i="7"/>
  <c r="D1082" i="7"/>
  <c r="D1962" i="7"/>
  <c r="AI1615" i="1"/>
  <c r="G1523" i="7" s="1"/>
  <c r="AD3213" i="1"/>
  <c r="D2700" i="7"/>
  <c r="AI2389" i="1"/>
  <c r="G2297" i="7" s="1"/>
  <c r="AI3390" i="1"/>
  <c r="AD2046" i="1"/>
  <c r="AI2956" i="1"/>
  <c r="G2864" i="7" s="1"/>
  <c r="AE2435" i="1"/>
  <c r="AH296" i="1"/>
  <c r="F204" i="7" s="1"/>
  <c r="AE1537" i="1"/>
  <c r="AD2874" i="1"/>
  <c r="X2080" i="1"/>
  <c r="B1988" i="7" s="1"/>
  <c r="AH420" i="1"/>
  <c r="F328" i="7" s="1"/>
  <c r="AH2450" i="1"/>
  <c r="F2358" i="7" s="1"/>
  <c r="AI1018" i="1"/>
  <c r="G926" i="7" s="1"/>
  <c r="AI1148" i="1"/>
  <c r="G1056" i="7" s="1"/>
  <c r="AD178" i="1"/>
  <c r="AD2212" i="1"/>
  <c r="X237" i="1"/>
  <c r="B145" i="7" s="1"/>
  <c r="AH1537" i="1"/>
  <c r="F1445" i="7" s="1"/>
  <c r="AD2300" i="1"/>
  <c r="X2581" i="1"/>
  <c r="B2489" i="7" s="1"/>
  <c r="X2756" i="1"/>
  <c r="B2664" i="7" s="1"/>
  <c r="X183" i="1"/>
  <c r="B91" i="7" s="1"/>
  <c r="AD2378" i="1"/>
  <c r="AH1536" i="1"/>
  <c r="F1444" i="7" s="1"/>
  <c r="AH274" i="1"/>
  <c r="F182" i="7" s="1"/>
  <c r="D723" i="7"/>
  <c r="X220" i="1"/>
  <c r="B128" i="7" s="1"/>
  <c r="X1393" i="1"/>
  <c r="B1301" i="7" s="1"/>
  <c r="AH2654" i="1"/>
  <c r="F2562" i="7" s="1"/>
  <c r="AH3510" i="1"/>
  <c r="AD1044" i="1"/>
  <c r="X711" i="1"/>
  <c r="B619" i="7" s="1"/>
  <c r="AE2522" i="1"/>
  <c r="D2532" i="7"/>
  <c r="AH2264" i="1"/>
  <c r="F2172" i="7" s="1"/>
  <c r="D888" i="7"/>
  <c r="X879" i="1"/>
  <c r="B787" i="7" s="1"/>
  <c r="D1348" i="7"/>
  <c r="AE1308" i="1"/>
  <c r="AD339" i="1"/>
  <c r="AH2948" i="1"/>
  <c r="F2856" i="7" s="1"/>
  <c r="AD1008" i="1"/>
  <c r="AH2860" i="1"/>
  <c r="F2768" i="7" s="1"/>
  <c r="AI3185" i="1"/>
  <c r="AI2479" i="1"/>
  <c r="G2387" i="7" s="1"/>
  <c r="AH151" i="1"/>
  <c r="F59" i="7" s="1"/>
  <c r="D917" i="7"/>
  <c r="AH1245" i="1"/>
  <c r="F1153" i="7" s="1"/>
  <c r="AI2493" i="1"/>
  <c r="G2401" i="7" s="1"/>
  <c r="X875" i="1"/>
  <c r="B783" i="7" s="1"/>
  <c r="AI1638" i="1"/>
  <c r="G1546" i="7" s="1"/>
  <c r="AI1567" i="1"/>
  <c r="G1475" i="7" s="1"/>
  <c r="AI3129" i="1"/>
  <c r="AH1956" i="1"/>
  <c r="F1864" i="7" s="1"/>
  <c r="AD362" i="1"/>
  <c r="AD2946" i="1"/>
  <c r="X2568" i="1"/>
  <c r="B2476" i="7" s="1"/>
  <c r="AD3161" i="1"/>
  <c r="AD1889" i="1"/>
  <c r="AD2667" i="1"/>
  <c r="X1139" i="1"/>
  <c r="B1047" i="7" s="1"/>
  <c r="AE3477" i="1"/>
  <c r="AI2660" i="1"/>
  <c r="G2568" i="7" s="1"/>
  <c r="AI3158" i="1"/>
  <c r="AI2301" i="1"/>
  <c r="G2209" i="7" s="1"/>
  <c r="AH2434" i="1"/>
  <c r="F2342" i="7" s="1"/>
  <c r="AI1388" i="1"/>
  <c r="G1296" i="7" s="1"/>
  <c r="AH1748" i="1"/>
  <c r="F1656" i="7" s="1"/>
  <c r="X1170" i="1"/>
  <c r="B1078" i="7" s="1"/>
  <c r="D2556" i="7"/>
  <c r="AD1222" i="1"/>
  <c r="D1715" i="7"/>
  <c r="AI1661" i="1"/>
  <c r="G1569" i="7" s="1"/>
  <c r="AI1017" i="1"/>
  <c r="G925" i="7" s="1"/>
  <c r="AH1021" i="1"/>
  <c r="F929" i="7" s="1"/>
  <c r="X2672" i="1"/>
  <c r="B2580" i="7" s="1"/>
  <c r="AE2190" i="1"/>
  <c r="D2598" i="7"/>
  <c r="AI507" i="1"/>
  <c r="G415" i="7" s="1"/>
  <c r="AD1529" i="1"/>
  <c r="AD358" i="1"/>
  <c r="AH3478" i="1"/>
  <c r="AI1157" i="1"/>
  <c r="G1065" i="7" s="1"/>
  <c r="AI651" i="1"/>
  <c r="G559" i="7" s="1"/>
  <c r="AH275" i="1"/>
  <c r="F183" i="7" s="1"/>
  <c r="AE1603" i="1"/>
  <c r="AE1346" i="1"/>
  <c r="AD324" i="1"/>
  <c r="X1193" i="1"/>
  <c r="B1101" i="7" s="1"/>
  <c r="AI1118" i="1"/>
  <c r="G1026" i="7" s="1"/>
  <c r="X1412" i="1"/>
  <c r="B1320" i="7" s="1"/>
  <c r="AI2368" i="1"/>
  <c r="G2276" i="7" s="1"/>
  <c r="AI3070" i="1"/>
  <c r="G2978" i="7" s="1"/>
  <c r="AH750" i="1"/>
  <c r="F658" i="7" s="1"/>
  <c r="D2732" i="7"/>
  <c r="AH519" i="1"/>
  <c r="F427" i="7" s="1"/>
  <c r="AD1695" i="1"/>
  <c r="AE1280" i="1"/>
  <c r="AH1143" i="1"/>
  <c r="F1051" i="7" s="1"/>
  <c r="X2359" i="1"/>
  <c r="B2267" i="7" s="1"/>
  <c r="AD3010" i="1"/>
  <c r="AD1915" i="1"/>
  <c r="AH1878" i="1"/>
  <c r="F1786" i="7" s="1"/>
  <c r="AI525" i="1"/>
  <c r="G433" i="7" s="1"/>
  <c r="AI1102" i="1"/>
  <c r="G1010" i="7" s="1"/>
  <c r="AE2254" i="1"/>
  <c r="AI1984" i="1"/>
  <c r="G1892" i="7" s="1"/>
  <c r="D130" i="7"/>
  <c r="X1162" i="1"/>
  <c r="B1070" i="7" s="1"/>
  <c r="X1411" i="1"/>
  <c r="B1319" i="7" s="1"/>
  <c r="AI2689" i="1"/>
  <c r="G2597" i="7" s="1"/>
  <c r="AE1563" i="1"/>
  <c r="AE1222" i="1"/>
  <c r="AH1322" i="1"/>
  <c r="F1230" i="7" s="1"/>
  <c r="AI334" i="1"/>
  <c r="G242" i="7" s="1"/>
  <c r="AH716" i="1"/>
  <c r="F624" i="7" s="1"/>
  <c r="AH2447" i="1"/>
  <c r="F2355" i="7" s="1"/>
  <c r="X2948" i="1"/>
  <c r="B2856" i="7" s="1"/>
  <c r="AH1836" i="1"/>
  <c r="F1744" i="7" s="1"/>
  <c r="AI795" i="1"/>
  <c r="G703" i="7" s="1"/>
  <c r="D194" i="7"/>
  <c r="AD776" i="1"/>
  <c r="AD2623" i="1"/>
  <c r="AH276" i="1"/>
  <c r="F184" i="7" s="1"/>
  <c r="AD448" i="1"/>
  <c r="X301" i="1"/>
  <c r="B209" i="7" s="1"/>
  <c r="D2634" i="7"/>
  <c r="X2300" i="1"/>
  <c r="B2208" i="7" s="1"/>
  <c r="AE3147" i="1"/>
  <c r="AE1541" i="1"/>
  <c r="AH3241" i="1"/>
  <c r="AI1947" i="1"/>
  <c r="G1855" i="7" s="1"/>
  <c r="AI2434" i="1"/>
  <c r="G2342" i="7" s="1"/>
  <c r="AI619" i="1"/>
  <c r="G527" i="7" s="1"/>
  <c r="AI1313" i="1"/>
  <c r="G1221" i="7" s="1"/>
  <c r="AE2389" i="1"/>
  <c r="AD293" i="1"/>
  <c r="X2739" i="1"/>
  <c r="B2647" i="7" s="1"/>
  <c r="AI2108" i="1"/>
  <c r="G2016" i="7" s="1"/>
  <c r="D2510" i="7"/>
  <c r="AH471" i="1"/>
  <c r="F379" i="7" s="1"/>
  <c r="AE2029" i="1"/>
  <c r="AH2298" i="1"/>
  <c r="F2206" i="7" s="1"/>
  <c r="AE650" i="1"/>
  <c r="AH2435" i="1"/>
  <c r="F2343" i="7" s="1"/>
  <c r="AD460" i="1"/>
  <c r="AD778" i="1"/>
  <c r="AI1220" i="1"/>
  <c r="G1128" i="7" s="1"/>
  <c r="AH3460" i="1"/>
  <c r="AH3572" i="1"/>
  <c r="AI1128" i="1"/>
  <c r="G1036" i="7" s="1"/>
  <c r="AE1074" i="1"/>
  <c r="X2356" i="1"/>
  <c r="B2264" i="7" s="1"/>
  <c r="D2048" i="7"/>
  <c r="AE2808" i="1"/>
  <c r="AI1780" i="1"/>
  <c r="G1688" i="7" s="1"/>
  <c r="AD1865" i="1"/>
  <c r="AH1648" i="1"/>
  <c r="F1556" i="7" s="1"/>
  <c r="X405" i="1"/>
  <c r="B313" i="7" s="1"/>
  <c r="AI1674" i="1"/>
  <c r="G1582" i="7" s="1"/>
  <c r="D1824" i="7"/>
  <c r="D209" i="7"/>
  <c r="AE1178" i="1"/>
  <c r="AI1337" i="1"/>
  <c r="G1245" i="7" s="1"/>
  <c r="AD166" i="1"/>
  <c r="AI1741" i="1"/>
  <c r="G1649" i="7" s="1"/>
  <c r="AE1589" i="1"/>
  <c r="AI340" i="1"/>
  <c r="G248" i="7" s="1"/>
  <c r="AH772" i="1"/>
  <c r="F680" i="7" s="1"/>
  <c r="X2202" i="1"/>
  <c r="B2110" i="7" s="1"/>
  <c r="D2706" i="7"/>
  <c r="AH1862" i="1"/>
  <c r="F1770" i="7" s="1"/>
  <c r="D2817" i="7"/>
  <c r="D265" i="7"/>
  <c r="AE844" i="1"/>
  <c r="AH2008" i="1"/>
  <c r="F1916" i="7" s="1"/>
  <c r="X671" i="1"/>
  <c r="B579" i="7" s="1"/>
  <c r="AI2449" i="1"/>
  <c r="G2357" i="7" s="1"/>
  <c r="AD2215" i="1"/>
  <c r="D714" i="7"/>
  <c r="AH2220" i="1"/>
  <c r="F2128" i="7" s="1"/>
  <c r="AE1050" i="1"/>
  <c r="AD2176" i="1"/>
  <c r="X1782" i="1"/>
  <c r="B1690" i="7" s="1"/>
  <c r="AH1188" i="1"/>
  <c r="F1096" i="7" s="1"/>
  <c r="X2735" i="1"/>
  <c r="B2643" i="7" s="1"/>
  <c r="AE1737" i="1"/>
  <c r="AH2710" i="1"/>
  <c r="F2618" i="7" s="1"/>
  <c r="AH142" i="1"/>
  <c r="F50" i="7" s="1"/>
  <c r="AH1053" i="1"/>
  <c r="F961" i="7" s="1"/>
  <c r="D2669" i="7"/>
  <c r="AD350" i="1"/>
  <c r="AH3430" i="1"/>
  <c r="AE3047" i="1"/>
  <c r="X2211" i="1"/>
  <c r="B2119" i="7" s="1"/>
  <c r="AE389" i="1"/>
  <c r="AD1261" i="1"/>
  <c r="AE734" i="1"/>
  <c r="AE815" i="1"/>
  <c r="AE2025" i="1"/>
  <c r="AI1555" i="1"/>
  <c r="G1463" i="7" s="1"/>
  <c r="AD2469" i="1"/>
  <c r="D1967" i="7"/>
  <c r="D2914" i="7"/>
  <c r="D2166" i="7"/>
  <c r="AE827" i="1"/>
  <c r="AI2890" i="1"/>
  <c r="G2798" i="7" s="1"/>
  <c r="AI850" i="1"/>
  <c r="G758" i="7" s="1"/>
  <c r="AI2400" i="1"/>
  <c r="G2308" i="7" s="1"/>
  <c r="AI752" i="1"/>
  <c r="G660" i="7" s="1"/>
  <c r="D2000" i="7"/>
  <c r="AH1315" i="1"/>
  <c r="F1223" i="7" s="1"/>
  <c r="X1522" i="1"/>
  <c r="B1430" i="7" s="1"/>
  <c r="AH3338" i="1"/>
  <c r="D362" i="7"/>
  <c r="AE2571" i="1"/>
  <c r="AE3551" i="1"/>
  <c r="AE376" i="1"/>
  <c r="AE317" i="1"/>
  <c r="AH3435" i="1"/>
  <c r="AH1642" i="1"/>
  <c r="F1550" i="7" s="1"/>
  <c r="D203" i="7"/>
  <c r="AI469" i="1"/>
  <c r="G377" i="7" s="1"/>
  <c r="AE915" i="1"/>
  <c r="AH3014" i="1"/>
  <c r="F2922" i="7" s="1"/>
  <c r="AI1082" i="1"/>
  <c r="G990" i="7" s="1"/>
  <c r="X1338" i="1"/>
  <c r="B1246" i="7" s="1"/>
  <c r="X2925" i="1"/>
  <c r="B2833" i="7" s="1"/>
  <c r="AH300" i="1"/>
  <c r="F208" i="7" s="1"/>
  <c r="AE2648" i="1"/>
  <c r="X174" i="1"/>
  <c r="B82" i="7" s="1"/>
  <c r="AE2787" i="1"/>
  <c r="AH2231" i="1"/>
  <c r="F2139" i="7" s="1"/>
  <c r="AE803" i="1"/>
  <c r="AI3230" i="1"/>
  <c r="AI2900" i="1"/>
  <c r="G2808" i="7" s="1"/>
  <c r="AI425" i="1"/>
  <c r="G333" i="7" s="1"/>
  <c r="D1177" i="7"/>
  <c r="AD1393" i="1"/>
  <c r="D696" i="7"/>
  <c r="AH3031" i="1"/>
  <c r="F2939" i="7" s="1"/>
  <c r="AD835" i="1"/>
  <c r="X1300" i="1"/>
  <c r="B1208" i="7" s="1"/>
  <c r="AH2583" i="1"/>
  <c r="F2491" i="7" s="1"/>
  <c r="X2285" i="1"/>
  <c r="B2193" i="7" s="1"/>
  <c r="X1966" i="1"/>
  <c r="B1874" i="7" s="1"/>
  <c r="AD595" i="1"/>
  <c r="D961" i="7"/>
  <c r="D1325" i="7"/>
  <c r="AD2204" i="1"/>
  <c r="X840" i="1"/>
  <c r="B748" i="7" s="1"/>
  <c r="AH3323" i="1"/>
  <c r="AH1447" i="1"/>
  <c r="F1355" i="7" s="1"/>
  <c r="AI1079" i="1"/>
  <c r="G987" i="7" s="1"/>
  <c r="AI2494" i="1"/>
  <c r="G2402" i="7" s="1"/>
  <c r="AH2485" i="1"/>
  <c r="F2393" i="7" s="1"/>
  <c r="D2980" i="7"/>
  <c r="X1958" i="1"/>
  <c r="B1866" i="7" s="1"/>
  <c r="X243" i="1"/>
  <c r="B151" i="7" s="1"/>
  <c r="X3026" i="1"/>
  <c r="B2934" i="7" s="1"/>
  <c r="D1397" i="7"/>
  <c r="AD1549" i="1"/>
  <c r="AI2619" i="1"/>
  <c r="G2527" i="7" s="1"/>
  <c r="AI1712" i="1"/>
  <c r="G1620" i="7" s="1"/>
  <c r="AH798" i="1"/>
  <c r="F706" i="7" s="1"/>
  <c r="X274" i="1"/>
  <c r="B182" i="7" s="1"/>
  <c r="AH637" i="1"/>
  <c r="F545" i="7" s="1"/>
  <c r="X3023" i="1"/>
  <c r="B2931" i="7" s="1"/>
  <c r="X1480" i="1"/>
  <c r="B1388" i="7" s="1"/>
  <c r="AE2955" i="1"/>
  <c r="AE1034" i="1"/>
  <c r="AI1882" i="1"/>
  <c r="G1790" i="7" s="1"/>
  <c r="AI2386" i="1"/>
  <c r="G2294" i="7" s="1"/>
  <c r="AE1051" i="1"/>
  <c r="AI2580" i="1"/>
  <c r="G2488" i="7" s="1"/>
  <c r="AH258" i="1"/>
  <c r="F166" i="7" s="1"/>
  <c r="AE2960" i="1"/>
  <c r="AI785" i="1"/>
  <c r="G693" i="7" s="1"/>
  <c r="X2033" i="1"/>
  <c r="B1941" i="7" s="1"/>
  <c r="AI2843" i="1"/>
  <c r="G2751" i="7" s="1"/>
  <c r="AI1480" i="1"/>
  <c r="G1388" i="7" s="1"/>
  <c r="AD2818" i="1"/>
  <c r="AH566" i="1"/>
  <c r="F474" i="7" s="1"/>
  <c r="X1595" i="1"/>
  <c r="B1503" i="7" s="1"/>
  <c r="X2043" i="1"/>
  <c r="B1951" i="7" s="1"/>
  <c r="AD2347" i="1"/>
  <c r="AH3225" i="1"/>
  <c r="AD3253" i="1"/>
  <c r="AD2696" i="1"/>
  <c r="D2043" i="7"/>
  <c r="AH2825" i="1"/>
  <c r="F2733" i="7" s="1"/>
  <c r="AD3112" i="1"/>
  <c r="AI170" i="1"/>
  <c r="G78" i="7" s="1"/>
  <c r="AD1427" i="1"/>
  <c r="AE1375" i="1"/>
  <c r="X948" i="1"/>
  <c r="B856" i="7" s="1"/>
  <c r="AE3056" i="1"/>
  <c r="AE3327" i="1"/>
  <c r="AI2228" i="1"/>
  <c r="G2136" i="7" s="1"/>
  <c r="AE1855" i="1"/>
  <c r="AE1821" i="1"/>
  <c r="AH2669" i="1"/>
  <c r="F2577" i="7" s="1"/>
  <c r="AE2916" i="1"/>
  <c r="D2262" i="7"/>
  <c r="X964" i="1"/>
  <c r="B872" i="7" s="1"/>
  <c r="AH332" i="1"/>
  <c r="F240" i="7" s="1"/>
  <c r="AH1725" i="1"/>
  <c r="F1633" i="7" s="1"/>
  <c r="X295" i="1"/>
  <c r="B203" i="7" s="1"/>
  <c r="AH3111" i="1"/>
  <c r="F3019" i="7" s="1"/>
  <c r="AH1517" i="1"/>
  <c r="F1425" i="7" s="1"/>
  <c r="AD1170" i="1"/>
  <c r="AI1838" i="1"/>
  <c r="G1746" i="7" s="1"/>
  <c r="D2668" i="7"/>
  <c r="AH2453" i="1"/>
  <c r="F2361" i="7" s="1"/>
  <c r="AI2671" i="1"/>
  <c r="G2579" i="7" s="1"/>
  <c r="AI3406" i="1"/>
  <c r="AI2772" i="1"/>
  <c r="G2680" i="7" s="1"/>
  <c r="AD3346" i="1"/>
  <c r="D1672" i="7"/>
  <c r="AH540" i="1"/>
  <c r="F448" i="7" s="1"/>
  <c r="AH1426" i="1"/>
  <c r="F1334" i="7" s="1"/>
  <c r="D648" i="7"/>
  <c r="AH243" i="1"/>
  <c r="F151" i="7" s="1"/>
  <c r="D1932" i="7"/>
  <c r="AD1383" i="1"/>
  <c r="X1735" i="1"/>
  <c r="B1643" i="7" s="1"/>
  <c r="AD2187" i="1"/>
  <c r="AD1987" i="1"/>
  <c r="AI3198" i="1"/>
  <c r="AD3545" i="1"/>
  <c r="AH713" i="1"/>
  <c r="F621" i="7" s="1"/>
  <c r="AH2524" i="1"/>
  <c r="F2432" i="7" s="1"/>
  <c r="X1029" i="1"/>
  <c r="B937" i="7" s="1"/>
  <c r="D739" i="7"/>
  <c r="AI994" i="1"/>
  <c r="G902" i="7" s="1"/>
  <c r="AD2458" i="1"/>
  <c r="AD2468" i="1"/>
  <c r="X1085" i="1"/>
  <c r="B993" i="7" s="1"/>
  <c r="X3139" i="1"/>
  <c r="X2436" i="1"/>
  <c r="B2344" i="7" s="1"/>
  <c r="AD1421" i="1"/>
  <c r="AD2967" i="1"/>
  <c r="AD2097" i="1"/>
  <c r="AH2889" i="1"/>
  <c r="F2797" i="7" s="1"/>
  <c r="AI3522" i="1"/>
  <c r="AH2906" i="1"/>
  <c r="F2814" i="7" s="1"/>
  <c r="X354" i="1"/>
  <c r="B262" i="7" s="1"/>
  <c r="AH1097" i="1"/>
  <c r="F1005" i="7" s="1"/>
  <c r="AH3542" i="1"/>
  <c r="D2772" i="7"/>
  <c r="AE3509" i="1"/>
  <c r="D2223" i="7"/>
  <c r="X3513" i="1"/>
  <c r="X1128" i="1"/>
  <c r="B1036" i="7" s="1"/>
  <c r="AI2971" i="1"/>
  <c r="G2879" i="7" s="1"/>
  <c r="D1235" i="7"/>
  <c r="D1064" i="7"/>
  <c r="AH3242" i="1"/>
  <c r="AH1040" i="1"/>
  <c r="F948" i="7" s="1"/>
  <c r="D2118" i="7"/>
  <c r="AI942" i="1"/>
  <c r="G850" i="7" s="1"/>
  <c r="X2520" i="1"/>
  <c r="B2428" i="7" s="1"/>
  <c r="X849" i="1"/>
  <c r="B757" i="7" s="1"/>
  <c r="AD875" i="1"/>
  <c r="AI1928" i="1"/>
  <c r="G1836" i="7" s="1"/>
  <c r="AI2670" i="1"/>
  <c r="G2578" i="7" s="1"/>
  <c r="AD3575" i="1"/>
  <c r="AH1743" i="1"/>
  <c r="F1651" i="7" s="1"/>
  <c r="X1264" i="1"/>
  <c r="B1172" i="7" s="1"/>
  <c r="AI3188" i="1"/>
  <c r="X1553" i="1"/>
  <c r="B1461" i="7" s="1"/>
  <c r="AI1192" i="1"/>
  <c r="G1100" i="7" s="1"/>
  <c r="X778" i="1"/>
  <c r="B686" i="7" s="1"/>
  <c r="AD1585" i="1"/>
  <c r="AD1684" i="1"/>
  <c r="AI2906" i="1"/>
  <c r="G2814" i="7" s="1"/>
  <c r="AH2694" i="1"/>
  <c r="F2602" i="7" s="1"/>
  <c r="X2799" i="1"/>
  <c r="B2707" i="7" s="1"/>
  <c r="AE1564" i="1"/>
  <c r="AE2480" i="1"/>
  <c r="D2974" i="7"/>
  <c r="D1378" i="7"/>
  <c r="X981" i="1"/>
  <c r="B889" i="7" s="1"/>
  <c r="X1045" i="1"/>
  <c r="B953" i="7" s="1"/>
  <c r="AD958" i="1"/>
  <c r="AE2649" i="1"/>
  <c r="AD844" i="1"/>
  <c r="AE1612" i="1"/>
  <c r="X1152" i="1"/>
  <c r="B1060" i="7" s="1"/>
  <c r="D965" i="7"/>
  <c r="AH2818" i="1"/>
  <c r="F2726" i="7" s="1"/>
  <c r="AD3446" i="1"/>
  <c r="AI1232" i="1"/>
  <c r="G1140" i="7" s="1"/>
  <c r="AE1117" i="1"/>
  <c r="AH1772" i="1"/>
  <c r="F1680" i="7" s="1"/>
  <c r="AI1138" i="1"/>
  <c r="G1046" i="7" s="1"/>
  <c r="AD2605" i="1"/>
  <c r="AD134" i="1"/>
  <c r="X903" i="1"/>
  <c r="B811" i="7" s="1"/>
  <c r="X2507" i="1"/>
  <c r="B2415" i="7" s="1"/>
  <c r="AH2233" i="1"/>
  <c r="F2141" i="7" s="1"/>
  <c r="AI2388" i="1"/>
  <c r="G2296" i="7" s="1"/>
  <c r="AD2688" i="1"/>
  <c r="AE1757" i="1"/>
  <c r="AI549" i="1"/>
  <c r="G457" i="7" s="1"/>
  <c r="AI3559" i="1"/>
  <c r="D1768" i="7"/>
  <c r="AD3102" i="1"/>
  <c r="D1578" i="7"/>
  <c r="AH2820" i="1"/>
  <c r="F2728" i="7" s="1"/>
  <c r="AH1885" i="1"/>
  <c r="F1793" i="7" s="1"/>
  <c r="AE2406" i="1"/>
  <c r="AH590" i="1"/>
  <c r="F498" i="7" s="1"/>
  <c r="D1375" i="7"/>
  <c r="AD3204" i="1"/>
  <c r="AH1038" i="1"/>
  <c r="F946" i="7" s="1"/>
  <c r="AI3319" i="1"/>
  <c r="AH2207" i="1"/>
  <c r="F2115" i="7" s="1"/>
  <c r="X425" i="1"/>
  <c r="B333" i="7" s="1"/>
  <c r="X1015" i="1"/>
  <c r="B923" i="7" s="1"/>
  <c r="AE2630" i="1"/>
  <c r="AD400" i="1"/>
  <c r="AE1811" i="1"/>
  <c r="AD1716" i="1"/>
  <c r="AH3267" i="1"/>
  <c r="AI1515" i="1"/>
  <c r="G1423" i="7" s="1"/>
  <c r="D396" i="7"/>
  <c r="D762" i="7"/>
  <c r="D2277" i="7"/>
  <c r="AI3511" i="1"/>
  <c r="AI2136" i="1"/>
  <c r="G2044" i="7" s="1"/>
  <c r="D704" i="7"/>
  <c r="AE2431" i="1"/>
  <c r="AI3426" i="1"/>
  <c r="AD1418" i="1"/>
  <c r="X2847" i="1"/>
  <c r="B2755" i="7" s="1"/>
  <c r="AH1966" i="1"/>
  <c r="F1874" i="7" s="1"/>
  <c r="AE2651" i="1"/>
  <c r="AH1938" i="1"/>
  <c r="F1846" i="7" s="1"/>
  <c r="AE1040" i="1"/>
  <c r="AI554" i="1"/>
  <c r="G462" i="7" s="1"/>
  <c r="AD3269" i="1"/>
  <c r="D332" i="7"/>
  <c r="X3351" i="1"/>
  <c r="X430" i="1"/>
  <c r="B338" i="7" s="1"/>
  <c r="D1173" i="7"/>
  <c r="D928" i="7"/>
  <c r="X3155" i="1"/>
  <c r="X2523" i="1"/>
  <c r="B2431" i="7" s="1"/>
  <c r="X496" i="1"/>
  <c r="B404" i="7" s="1"/>
  <c r="AI192" i="1"/>
  <c r="G100" i="7" s="1"/>
  <c r="AH2487" i="1"/>
  <c r="F2395" i="7" s="1"/>
  <c r="AH2735" i="1"/>
  <c r="F2643" i="7" s="1"/>
  <c r="AH2720" i="1"/>
  <c r="F2628" i="7" s="1"/>
  <c r="X2348" i="1"/>
  <c r="B2256" i="7" s="1"/>
  <c r="AE3300" i="1"/>
  <c r="AI2793" i="1"/>
  <c r="G2701" i="7" s="1"/>
  <c r="AE3259" i="1"/>
  <c r="D1262" i="7"/>
  <c r="AE2567" i="1"/>
  <c r="X218" i="1"/>
  <c r="B126" i="7" s="1"/>
  <c r="D384" i="7"/>
  <c r="AH924" i="1"/>
  <c r="F832" i="7" s="1"/>
  <c r="X1021" i="1"/>
  <c r="B929" i="7" s="1"/>
  <c r="AD299" i="1"/>
  <c r="AH316" i="1"/>
  <c r="F224" i="7" s="1"/>
  <c r="D397" i="7"/>
  <c r="X1073" i="1"/>
  <c r="B981" i="7" s="1"/>
  <c r="X219" i="1"/>
  <c r="B127" i="7" s="1"/>
  <c r="AI2231" i="1"/>
  <c r="G2139" i="7" s="1"/>
  <c r="AH3347" i="1"/>
  <c r="AH1889" i="1"/>
  <c r="F1797" i="7" s="1"/>
  <c r="AI459" i="1"/>
  <c r="G367" i="7" s="1"/>
  <c r="AH963" i="1"/>
  <c r="F871" i="7" s="1"/>
  <c r="D505" i="7"/>
  <c r="AD1700" i="1"/>
  <c r="X2567" i="1"/>
  <c r="B2475" i="7" s="1"/>
  <c r="AH2700" i="1"/>
  <c r="F2608" i="7" s="1"/>
  <c r="AE2412" i="1"/>
  <c r="D2952" i="7"/>
  <c r="AE1307" i="1"/>
  <c r="D994" i="7"/>
  <c r="AD2501" i="1"/>
  <c r="AI3383" i="1"/>
  <c r="AE3558" i="1"/>
  <c r="AE2533" i="1"/>
  <c r="AH3159" i="1"/>
  <c r="AD1252" i="1"/>
  <c r="AD334" i="1"/>
  <c r="D325" i="7"/>
  <c r="AI550" i="1"/>
  <c r="G458" i="7" s="1"/>
  <c r="X2113" i="1"/>
  <c r="B2021" i="7" s="1"/>
  <c r="AE2700" i="1"/>
  <c r="AI3303" i="1"/>
  <c r="AE448" i="1"/>
  <c r="D2932" i="7"/>
  <c r="AE1641" i="1"/>
  <c r="AI990" i="1"/>
  <c r="G898" i="7" s="1"/>
  <c r="D2334" i="7"/>
  <c r="D2146" i="7"/>
  <c r="X2999" i="1"/>
  <c r="B2907" i="7" s="1"/>
  <c r="AD1666" i="1"/>
  <c r="AD3418" i="1"/>
  <c r="AH1538" i="1"/>
  <c r="F1446" i="7" s="1"/>
  <c r="AD274" i="1"/>
  <c r="X3197" i="1"/>
  <c r="AH880" i="1"/>
  <c r="F788" i="7" s="1"/>
  <c r="D2346" i="7"/>
  <c r="X2706" i="1"/>
  <c r="B2614" i="7" s="1"/>
  <c r="AH1400" i="1"/>
  <c r="F1308" i="7" s="1"/>
  <c r="AE712" i="1"/>
  <c r="AI3399" i="1"/>
  <c r="D1293" i="7"/>
  <c r="X2481" i="1"/>
  <c r="B2389" i="7" s="1"/>
  <c r="AH1017" i="1"/>
  <c r="F925" i="7" s="1"/>
  <c r="X2506" i="1"/>
  <c r="B2414" i="7" s="1"/>
  <c r="AD809" i="1"/>
  <c r="X1383" i="1"/>
  <c r="B1291" i="7" s="1"/>
  <c r="X1150" i="1"/>
  <c r="B1058" i="7" s="1"/>
  <c r="AH1965" i="1"/>
  <c r="F1873" i="7" s="1"/>
  <c r="AD968" i="1"/>
  <c r="AH407" i="1"/>
  <c r="F315" i="7" s="1"/>
  <c r="AD3479" i="1"/>
  <c r="AH1533" i="1"/>
  <c r="F1441" i="7" s="1"/>
  <c r="X1315" i="1"/>
  <c r="B1223" i="7" s="1"/>
  <c r="AE2579" i="1"/>
  <c r="D551" i="7"/>
  <c r="AI1633" i="1"/>
  <c r="G1541" i="7" s="1"/>
  <c r="D2908" i="7"/>
  <c r="AI3250" i="1"/>
  <c r="X1652" i="1"/>
  <c r="B1560" i="7" s="1"/>
  <c r="AD1005" i="1"/>
  <c r="AE1774" i="1"/>
  <c r="AD3554" i="1"/>
  <c r="AE749" i="1"/>
  <c r="AI2749" i="1"/>
  <c r="G2657" i="7" s="1"/>
  <c r="AE2108" i="1"/>
  <c r="AH2646" i="1"/>
  <c r="F2554" i="7" s="1"/>
  <c r="X2277" i="1"/>
  <c r="B2185" i="7" s="1"/>
  <c r="AI2690" i="1"/>
  <c r="G2598" i="7" s="1"/>
  <c r="D2569" i="7"/>
  <c r="AD1819" i="1"/>
  <c r="D1288" i="7"/>
  <c r="D134" i="7"/>
  <c r="AI182" i="1"/>
  <c r="G90" i="7" s="1"/>
  <c r="AI2450" i="1"/>
  <c r="G2358" i="7" s="1"/>
  <c r="AH3522" i="1"/>
  <c r="AD1159" i="1"/>
  <c r="AH3458" i="1"/>
  <c r="AH3505" i="1"/>
  <c r="X2296" i="1"/>
  <c r="B2204" i="7" s="1"/>
  <c r="AH1737" i="1"/>
  <c r="F1645" i="7" s="1"/>
  <c r="AI1042" i="1"/>
  <c r="G950" i="7" s="1"/>
  <c r="AE2924" i="1"/>
  <c r="AI2453" i="1"/>
  <c r="G2361" i="7" s="1"/>
  <c r="AD1682" i="1"/>
  <c r="AH1553" i="1"/>
  <c r="F1461" i="7" s="1"/>
  <c r="AD1300" i="1"/>
  <c r="AE382" i="1"/>
  <c r="X128" i="1"/>
  <c r="B36" i="7" s="1"/>
  <c r="AD1354" i="1"/>
  <c r="AD1732" i="1"/>
  <c r="AH3046" i="1"/>
  <c r="F2954" i="7" s="1"/>
  <c r="AH3026" i="1"/>
  <c r="F2934" i="7" s="1"/>
  <c r="AI2176" i="1"/>
  <c r="G2084" i="7" s="1"/>
  <c r="AD1116" i="1"/>
  <c r="AI3485" i="1"/>
  <c r="AD1834" i="1"/>
  <c r="AD1047" i="1"/>
  <c r="X2456" i="1"/>
  <c r="B2364" i="7" s="1"/>
  <c r="AE3423" i="1"/>
  <c r="D606" i="7"/>
  <c r="AI1944" i="1"/>
  <c r="G1852" i="7" s="1"/>
  <c r="AH2961" i="1"/>
  <c r="F2869" i="7" s="1"/>
  <c r="D753" i="7"/>
  <c r="AE2638" i="1"/>
  <c r="AD980" i="1"/>
  <c r="X2274" i="1"/>
  <c r="B2182" i="7" s="1"/>
  <c r="AI1437" i="1"/>
  <c r="G1345" i="7" s="1"/>
  <c r="AI3090" i="1"/>
  <c r="G2998" i="7" s="1"/>
  <c r="AD1038" i="1"/>
  <c r="AH2171" i="1"/>
  <c r="F2079" i="7" s="1"/>
  <c r="D1956" i="7"/>
  <c r="AI2126" i="1"/>
  <c r="G2034" i="7" s="1"/>
  <c r="AH1634" i="1"/>
  <c r="F1542" i="7" s="1"/>
  <c r="X915" i="1"/>
  <c r="B823" i="7" s="1"/>
  <c r="AI1767" i="1"/>
  <c r="G1675" i="7" s="1"/>
  <c r="AH1770" i="1"/>
  <c r="F1678" i="7" s="1"/>
  <c r="AH1488" i="1"/>
  <c r="F1396" i="7" s="1"/>
  <c r="AI175" i="1"/>
  <c r="G83" i="7" s="1"/>
  <c r="AD1066" i="1"/>
  <c r="AH3122" i="1"/>
  <c r="D1100" i="7"/>
  <c r="AH3188" i="1"/>
  <c r="AH2877" i="1"/>
  <c r="F2785" i="7" s="1"/>
  <c r="X597" i="1"/>
  <c r="B505" i="7" s="1"/>
  <c r="D2857" i="7"/>
  <c r="AH1134" i="1"/>
  <c r="F1042" i="7" s="1"/>
  <c r="AE1380" i="1"/>
  <c r="X2493" i="1"/>
  <c r="B2401" i="7" s="1"/>
  <c r="D507" i="7"/>
  <c r="AH2289" i="1"/>
  <c r="F2197" i="7" s="1"/>
  <c r="AD2464" i="1"/>
  <c r="AI1667" i="1"/>
  <c r="G1575" i="7" s="1"/>
  <c r="D198" i="7"/>
  <c r="X1467" i="1"/>
  <c r="B1375" i="7" s="1"/>
  <c r="AI925" i="1"/>
  <c r="G833" i="7" s="1"/>
  <c r="D2538" i="7"/>
  <c r="AD1810" i="1"/>
  <c r="AE1453" i="1"/>
  <c r="AD2791" i="1"/>
  <c r="AD2119" i="1"/>
  <c r="AI1535" i="1"/>
  <c r="G1443" i="7" s="1"/>
  <c r="D2388" i="7"/>
  <c r="AD411" i="1"/>
  <c r="AI1549" i="1"/>
  <c r="G1457" i="7" s="1"/>
  <c r="AD2480" i="1"/>
  <c r="AE2545" i="1"/>
  <c r="AD3187" i="1"/>
  <c r="AD2400" i="1"/>
  <c r="X2204" i="1"/>
  <c r="B2112" i="7" s="1"/>
  <c r="AD1518" i="1"/>
  <c r="AD655" i="1"/>
  <c r="AE2680" i="1"/>
  <c r="D2475" i="7"/>
  <c r="AH229" i="1"/>
  <c r="F137" i="7" s="1"/>
  <c r="AI3514" i="1"/>
  <c r="AI3267" i="1"/>
  <c r="AD2421" i="1"/>
  <c r="AD3166" i="1"/>
  <c r="AI3288" i="1"/>
  <c r="AE2895" i="1"/>
  <c r="AE2355" i="1"/>
  <c r="AI1756" i="1"/>
  <c r="G1664" i="7" s="1"/>
  <c r="AH2786" i="1"/>
  <c r="F2694" i="7" s="1"/>
  <c r="D212" i="7"/>
  <c r="X438" i="1"/>
  <c r="B346" i="7" s="1"/>
  <c r="AH3263" i="1"/>
  <c r="AE1878" i="1"/>
  <c r="D193" i="7"/>
  <c r="AD3029" i="1"/>
  <c r="AD676" i="1"/>
  <c r="AI2014" i="1"/>
  <c r="G1922" i="7" s="1"/>
  <c r="AI3372" i="1"/>
  <c r="AD3252" i="1"/>
  <c r="AI1695" i="1"/>
  <c r="G1603" i="7" s="1"/>
  <c r="AE507" i="1"/>
  <c r="X2824" i="1"/>
  <c r="B2732" i="7" s="1"/>
  <c r="X1123" i="1"/>
  <c r="B1031" i="7" s="1"/>
  <c r="X1419" i="1"/>
  <c r="B1327" i="7" s="1"/>
  <c r="AE2981" i="1"/>
  <c r="AD1837" i="1"/>
  <c r="AD769" i="1"/>
  <c r="AH1940" i="1"/>
  <c r="F1848" i="7" s="1"/>
  <c r="X2068" i="1"/>
  <c r="B1976" i="7" s="1"/>
  <c r="D319" i="7"/>
  <c r="AE616" i="1"/>
  <c r="AD2746" i="1"/>
  <c r="X3541" i="1"/>
  <c r="X2707" i="1"/>
  <c r="B2615" i="7" s="1"/>
  <c r="D2924" i="7"/>
  <c r="AE2788" i="1"/>
  <c r="D1792" i="7"/>
  <c r="AH1895" i="1"/>
  <c r="F1803" i="7" s="1"/>
  <c r="AD1206" i="1"/>
  <c r="AE3339" i="1"/>
  <c r="X514" i="1"/>
  <c r="B422" i="7" s="1"/>
  <c r="X2606" i="1"/>
  <c r="B2514" i="7" s="1"/>
  <c r="AD1974" i="1"/>
  <c r="X3466" i="1"/>
  <c r="AE2179" i="1"/>
  <c r="AD1016" i="1"/>
  <c r="AE2616" i="1"/>
  <c r="AH1706" i="1"/>
  <c r="F1614" i="7" s="1"/>
  <c r="D2420" i="7"/>
  <c r="AE2386" i="1"/>
  <c r="X3491" i="1"/>
  <c r="AH464" i="1"/>
  <c r="F372" i="7" s="1"/>
  <c r="AI2121" i="1"/>
  <c r="G2029" i="7" s="1"/>
  <c r="X1536" i="1"/>
  <c r="B1444" i="7" s="1"/>
  <c r="D1426" i="7"/>
  <c r="AE3418" i="1"/>
  <c r="AH1093" i="1"/>
  <c r="F1001" i="7" s="1"/>
  <c r="AD342" i="1"/>
  <c r="D1604" i="7"/>
  <c r="AD3503" i="1"/>
  <c r="AH3232" i="1"/>
  <c r="X2941" i="1"/>
  <c r="B2849" i="7" s="1"/>
  <c r="AI3458" i="1"/>
  <c r="AI791" i="1"/>
  <c r="G699" i="7" s="1"/>
  <c r="AE527" i="1"/>
  <c r="X873" i="1"/>
  <c r="B781" i="7" s="1"/>
  <c r="X3266" i="1"/>
  <c r="D1310" i="7"/>
  <c r="AI394" i="1"/>
  <c r="G302" i="7" s="1"/>
  <c r="AH447" i="1"/>
  <c r="F355" i="7" s="1"/>
  <c r="AE2864" i="1"/>
  <c r="AI282" i="1"/>
  <c r="G190" i="7" s="1"/>
  <c r="X1266" i="1"/>
  <c r="B1174" i="7" s="1"/>
  <c r="AE3240" i="1"/>
  <c r="D2553" i="7"/>
  <c r="AD2943" i="1"/>
  <c r="AH1638" i="1"/>
  <c r="F1546" i="7" s="1"/>
  <c r="D2923" i="7"/>
  <c r="AE2959" i="1"/>
  <c r="AH392" i="1"/>
  <c r="F300" i="7" s="1"/>
  <c r="AH759" i="1"/>
  <c r="F667" i="7" s="1"/>
  <c r="AI627" i="1"/>
  <c r="G535" i="7" s="1"/>
  <c r="AD2443" i="1"/>
  <c r="X1598" i="1"/>
  <c r="B1506" i="7" s="1"/>
  <c r="AE1032" i="1"/>
  <c r="AH1556" i="1"/>
  <c r="F1464" i="7" s="1"/>
  <c r="AH2648" i="1"/>
  <c r="F2556" i="7" s="1"/>
  <c r="AI3566" i="1"/>
  <c r="AI337" i="1"/>
  <c r="G245" i="7" s="1"/>
  <c r="AH1451" i="1"/>
  <c r="F1359" i="7" s="1"/>
  <c r="AI3489" i="1"/>
  <c r="AI464" i="1"/>
  <c r="G372" i="7" s="1"/>
  <c r="D1922" i="7"/>
  <c r="AI979" i="1"/>
  <c r="G887" i="7" s="1"/>
  <c r="AE2349" i="1"/>
  <c r="D255" i="7"/>
  <c r="AD1266" i="1"/>
  <c r="AI3386" i="1"/>
  <c r="AH3529" i="1"/>
  <c r="AE512" i="1"/>
  <c r="D1098" i="7"/>
  <c r="AI156" i="1"/>
  <c r="G64" i="7" s="1"/>
  <c r="AD1308" i="1"/>
  <c r="X2238" i="1"/>
  <c r="B2146" i="7" s="1"/>
  <c r="X639" i="1"/>
  <c r="B547" i="7" s="1"/>
  <c r="AI861" i="1"/>
  <c r="G769" i="7" s="1"/>
  <c r="AE580" i="1"/>
  <c r="D2036" i="7"/>
  <c r="AE901" i="1"/>
  <c r="D2240" i="7"/>
  <c r="AH1161" i="1"/>
  <c r="F1069" i="7" s="1"/>
  <c r="X1749" i="1"/>
  <c r="B1657" i="7" s="1"/>
  <c r="AI271" i="1"/>
  <c r="G179" i="7" s="1"/>
  <c r="AI2089" i="1"/>
  <c r="G1997" i="7" s="1"/>
  <c r="D1239" i="7"/>
  <c r="D740" i="7"/>
  <c r="AD3361" i="1"/>
  <c r="X2470" i="1"/>
  <c r="B2378" i="7" s="1"/>
  <c r="X1187" i="1"/>
  <c r="B1095" i="7" s="1"/>
  <c r="AE1362" i="1"/>
  <c r="AE269" i="1"/>
  <c r="D776" i="7"/>
  <c r="X1918" i="1"/>
  <c r="B1826" i="7" s="1"/>
  <c r="X435" i="1"/>
  <c r="B343" i="7" s="1"/>
  <c r="AE2785" i="1"/>
  <c r="AH1643" i="1"/>
  <c r="F1551" i="7" s="1"/>
  <c r="X332" i="1"/>
  <c r="B240" i="7" s="1"/>
  <c r="AH3265" i="1"/>
  <c r="X3150" i="1"/>
  <c r="X1386" i="1"/>
  <c r="B1294" i="7" s="1"/>
  <c r="X1712" i="1"/>
  <c r="B1620" i="7" s="1"/>
  <c r="D1917" i="7"/>
  <c r="X173" i="1"/>
  <c r="B81" i="7" s="1"/>
  <c r="AE2970" i="1"/>
  <c r="AE2889" i="1"/>
  <c r="AI3264" i="1"/>
  <c r="AD811" i="1"/>
  <c r="AE2268" i="1"/>
  <c r="AI184" i="1"/>
  <c r="G92" i="7" s="1"/>
  <c r="X311" i="1"/>
  <c r="B219" i="7" s="1"/>
  <c r="D1975" i="7"/>
  <c r="AE1713" i="1"/>
  <c r="AH623" i="1"/>
  <c r="F531" i="7" s="1"/>
  <c r="AD902" i="1"/>
  <c r="AE1066" i="1"/>
  <c r="AE3438" i="1"/>
  <c r="D2630" i="7"/>
  <c r="AD146" i="1"/>
  <c r="AI1852" i="1"/>
  <c r="G1760" i="7" s="1"/>
  <c r="AE2843" i="1"/>
  <c r="AI2361" i="1"/>
  <c r="G2269" i="7" s="1"/>
  <c r="AD2434" i="1"/>
  <c r="AE1463" i="1"/>
  <c r="AD1407" i="1"/>
  <c r="X406" i="1"/>
  <c r="B314" i="7" s="1"/>
  <c r="AI573" i="1"/>
  <c r="G481" i="7" s="1"/>
  <c r="AH1118" i="1"/>
  <c r="F1026" i="7" s="1"/>
  <c r="AI1879" i="1"/>
  <c r="G1787" i="7" s="1"/>
  <c r="X2129" i="1"/>
  <c r="B2037" i="7" s="1"/>
  <c r="AD337" i="1"/>
  <c r="AE2202" i="1"/>
  <c r="X1554" i="1"/>
  <c r="B1462" i="7" s="1"/>
  <c r="AH616" i="1"/>
  <c r="F524" i="7" s="1"/>
  <c r="AH811" i="1"/>
  <c r="F719" i="7" s="1"/>
  <c r="AH2017" i="1"/>
  <c r="F1925" i="7" s="1"/>
  <c r="AI2291" i="1"/>
  <c r="G2199" i="7" s="1"/>
  <c r="AH3128" i="1"/>
  <c r="AE1902" i="1"/>
  <c r="AD1612" i="1"/>
  <c r="AE2052" i="1"/>
  <c r="AH1213" i="1"/>
  <c r="F1121" i="7" s="1"/>
  <c r="X746" i="1"/>
  <c r="B654" i="7" s="1"/>
  <c r="AH2907" i="1"/>
  <c r="F2815" i="7" s="1"/>
  <c r="X1638" i="1"/>
  <c r="B1546" i="7" s="1"/>
  <c r="AI1089" i="1"/>
  <c r="G997" i="7" s="1"/>
  <c r="AH2323" i="1"/>
  <c r="F2231" i="7" s="1"/>
  <c r="X1141" i="1"/>
  <c r="B1049" i="7" s="1"/>
  <c r="AI2695" i="1"/>
  <c r="G2603" i="7" s="1"/>
  <c r="D1594" i="7"/>
  <c r="AI496" i="1"/>
  <c r="G404" i="7" s="1"/>
  <c r="AD2310" i="1"/>
  <c r="AI2297" i="1"/>
  <c r="G2205" i="7" s="1"/>
  <c r="AE2110" i="1"/>
  <c r="AI773" i="1"/>
  <c r="G681" i="7" s="1"/>
  <c r="AD1864" i="1"/>
  <c r="AE3435" i="1"/>
  <c r="X2364" i="1"/>
  <c r="B2272" i="7" s="1"/>
  <c r="AI2631" i="1"/>
  <c r="G2539" i="7" s="1"/>
  <c r="AD1564" i="1"/>
  <c r="X1570" i="1"/>
  <c r="B1478" i="7" s="1"/>
  <c r="D2461" i="7"/>
  <c r="AD2490" i="1"/>
  <c r="X3521" i="1"/>
  <c r="AI193" i="1"/>
  <c r="G101" i="7" s="1"/>
  <c r="AE767" i="1"/>
  <c r="AE129" i="1"/>
  <c r="AD2630" i="1"/>
  <c r="AE3072" i="1"/>
  <c r="AE583" i="1"/>
  <c r="X1687" i="1"/>
  <c r="B1595" i="7" s="1"/>
  <c r="D2878" i="7"/>
  <c r="AH1698" i="1"/>
  <c r="F1606" i="7" s="1"/>
  <c r="AD1596" i="1"/>
  <c r="AE3405" i="1"/>
  <c r="AD1693" i="1"/>
  <c r="AH3154" i="1"/>
  <c r="AD2878" i="1"/>
  <c r="AH1979" i="1"/>
  <c r="F1887" i="7" s="1"/>
  <c r="AI1742" i="1"/>
  <c r="G1650" i="7" s="1"/>
  <c r="AH408" i="1"/>
  <c r="F316" i="7" s="1"/>
  <c r="AD1442" i="1"/>
  <c r="D1474" i="7"/>
  <c r="AE2633" i="1"/>
  <c r="AE1949" i="1"/>
  <c r="X3482" i="1"/>
  <c r="AI1156" i="1"/>
  <c r="G1064" i="7" s="1"/>
  <c r="X848" i="1"/>
  <c r="B756" i="7" s="1"/>
  <c r="AI972" i="1"/>
  <c r="G880" i="7" s="1"/>
  <c r="X2293" i="1"/>
  <c r="B2201" i="7" s="1"/>
  <c r="AD3130" i="1"/>
  <c r="AE2189" i="1"/>
  <c r="AI1461" i="1"/>
  <c r="G1369" i="7" s="1"/>
  <c r="X1117" i="1"/>
  <c r="B1025" i="7" s="1"/>
  <c r="D711" i="7"/>
  <c r="AD396" i="1"/>
  <c r="X2133" i="1"/>
  <c r="B2041" i="7" s="1"/>
  <c r="AI323" i="1"/>
  <c r="G231" i="7" s="1"/>
  <c r="AE265" i="1"/>
  <c r="D1489" i="7"/>
  <c r="X1031" i="1"/>
  <c r="B939" i="7" s="1"/>
  <c r="AE354" i="1"/>
  <c r="X185" i="1"/>
  <c r="B93" i="7" s="1"/>
  <c r="AD2107" i="1"/>
  <c r="AI1414" i="1"/>
  <c r="G1322" i="7" s="1"/>
  <c r="AH2459" i="1"/>
  <c r="F2367" i="7" s="1"/>
  <c r="D1347" i="7"/>
  <c r="X801" i="1"/>
  <c r="B709" i="7" s="1"/>
  <c r="AH2272" i="1"/>
  <c r="F2180" i="7" s="1"/>
  <c r="AD1870" i="1"/>
  <c r="AH1596" i="1"/>
  <c r="F1504" i="7" s="1"/>
  <c r="D2351" i="7"/>
  <c r="AD629" i="1"/>
  <c r="AH510" i="1"/>
  <c r="F418" i="7" s="1"/>
  <c r="D1998" i="7"/>
  <c r="AH2108" i="1"/>
  <c r="F2016" i="7" s="1"/>
  <c r="X291" i="1"/>
  <c r="B199" i="7" s="1"/>
  <c r="D2084" i="7"/>
  <c r="AE308" i="1"/>
  <c r="D1836" i="7"/>
  <c r="D1438" i="7"/>
  <c r="X2224" i="1"/>
  <c r="B2132" i="7" s="1"/>
  <c r="D326" i="7"/>
  <c r="AD2044" i="1"/>
  <c r="AD2013" i="1"/>
  <c r="AI2478" i="1"/>
  <c r="G2386" i="7" s="1"/>
  <c r="AI2788" i="1"/>
  <c r="G2696" i="7" s="1"/>
  <c r="AH1079" i="1"/>
  <c r="F987" i="7" s="1"/>
  <c r="AD1907" i="1"/>
  <c r="AH1649" i="1"/>
  <c r="F1557" i="7" s="1"/>
  <c r="AD1283" i="1"/>
  <c r="AD1336" i="1"/>
  <c r="AH2134" i="1"/>
  <c r="F2042" i="7" s="1"/>
  <c r="AE1417" i="1"/>
  <c r="X1666" i="1"/>
  <c r="B1574" i="7" s="1"/>
  <c r="AI697" i="1"/>
  <c r="G605" i="7" s="1"/>
  <c r="AI539" i="1"/>
  <c r="G447" i="7" s="1"/>
  <c r="X2127" i="1"/>
  <c r="B2035" i="7" s="1"/>
  <c r="X1896" i="1"/>
  <c r="B1804" i="7" s="1"/>
  <c r="AD526" i="1"/>
  <c r="AE335" i="1"/>
  <c r="AI2724" i="1"/>
  <c r="G2632" i="7" s="1"/>
  <c r="AH1370" i="1"/>
  <c r="F1278" i="7" s="1"/>
  <c r="X2409" i="1"/>
  <c r="B2317" i="7" s="1"/>
  <c r="AD1114" i="1"/>
  <c r="AI3170" i="1"/>
  <c r="AI152" i="1"/>
  <c r="G60" i="7" s="1"/>
  <c r="D1606" i="7"/>
  <c r="X2480" i="1"/>
  <c r="B2388" i="7" s="1"/>
  <c r="AI1967" i="1"/>
  <c r="G1875" i="7" s="1"/>
  <c r="AD2329" i="1"/>
  <c r="X2955" i="1"/>
  <c r="B2863" i="7" s="1"/>
  <c r="X2958" i="1"/>
  <c r="B2866" i="7" s="1"/>
  <c r="AI2582" i="1"/>
  <c r="G2490" i="7" s="1"/>
  <c r="AE2020" i="1"/>
  <c r="AD742" i="1"/>
  <c r="X2166" i="1"/>
  <c r="B2074" i="7" s="1"/>
  <c r="AH3163" i="1"/>
  <c r="AH301" i="1"/>
  <c r="F209" i="7" s="1"/>
  <c r="AD1359" i="1"/>
  <c r="AI3189" i="1"/>
  <c r="AE352" i="1"/>
  <c r="AE2044" i="1"/>
  <c r="AI700" i="1"/>
  <c r="G608" i="7" s="1"/>
  <c r="AD774" i="1"/>
  <c r="AD513" i="1"/>
  <c r="AD1511" i="1"/>
  <c r="AH1431" i="1"/>
  <c r="F1339" i="7" s="1"/>
  <c r="X2433" i="1"/>
  <c r="B2341" i="7" s="1"/>
  <c r="X652" i="1"/>
  <c r="B560" i="7" s="1"/>
  <c r="D1968" i="7"/>
  <c r="X897" i="1"/>
  <c r="B805" i="7" s="1"/>
  <c r="AD185" i="1"/>
  <c r="AE2081" i="1"/>
  <c r="AH2125" i="1"/>
  <c r="F2033" i="7" s="1"/>
  <c r="X687" i="1"/>
  <c r="B595" i="7" s="1"/>
  <c r="X1433" i="1"/>
  <c r="B1341" i="7" s="1"/>
  <c r="AI2833" i="1"/>
  <c r="G2741" i="7" s="1"/>
  <c r="AD2450" i="1"/>
  <c r="AI2142" i="1"/>
  <c r="G2050" i="7" s="1"/>
  <c r="AI2597" i="1"/>
  <c r="G2505" i="7" s="1"/>
  <c r="X2609" i="1"/>
  <c r="B2517" i="7" s="1"/>
  <c r="X510" i="1"/>
  <c r="B418" i="7" s="1"/>
  <c r="X417" i="1"/>
  <c r="B325" i="7" s="1"/>
  <c r="AD510" i="1"/>
  <c r="AE3289" i="1"/>
  <c r="AD1543" i="1"/>
  <c r="AH1702" i="1"/>
  <c r="F1610" i="7" s="1"/>
  <c r="D1137" i="7"/>
  <c r="X2835" i="1"/>
  <c r="B2743" i="7" s="1"/>
  <c r="AD3392" i="1"/>
  <c r="AD3523" i="1"/>
  <c r="AD2422" i="1"/>
  <c r="AD2211" i="1"/>
  <c r="X1146" i="1"/>
  <c r="B1054" i="7" s="1"/>
  <c r="D2385" i="7"/>
  <c r="X1216" i="1"/>
  <c r="B1124" i="7" s="1"/>
  <c r="AE1866" i="1"/>
  <c r="X3458" i="1"/>
  <c r="AH2163" i="1"/>
  <c r="F2071" i="7" s="1"/>
  <c r="AE1759" i="1"/>
  <c r="AD1420" i="1"/>
  <c r="AD3555" i="1"/>
  <c r="AD3263" i="1"/>
  <c r="AH3258" i="1"/>
  <c r="AH2009" i="1"/>
  <c r="F1917" i="7" s="1"/>
  <c r="AI1168" i="1"/>
  <c r="G1076" i="7" s="1"/>
  <c r="AH3313" i="1"/>
  <c r="AH2726" i="1"/>
  <c r="F2634" i="7" s="1"/>
  <c r="AE2907" i="1"/>
  <c r="AD1353" i="1"/>
  <c r="AI1247" i="1"/>
  <c r="G1155" i="7" s="1"/>
  <c r="AI2426" i="1"/>
  <c r="G2334" i="7" s="1"/>
  <c r="AE1242" i="1"/>
  <c r="AI291" i="1"/>
  <c r="G199" i="7" s="1"/>
  <c r="X1358" i="1"/>
  <c r="B1266" i="7" s="1"/>
  <c r="AI652" i="1"/>
  <c r="G560" i="7" s="1"/>
  <c r="X2394" i="1"/>
  <c r="B2302" i="7" s="1"/>
  <c r="AH1645" i="1"/>
  <c r="F1553" i="7" s="1"/>
  <c r="AH846" i="1"/>
  <c r="F754" i="7" s="1"/>
  <c r="AI3468" i="1"/>
  <c r="X1070" i="1"/>
  <c r="B978" i="7" s="1"/>
  <c r="AH744" i="1"/>
  <c r="F652" i="7" s="1"/>
  <c r="X436" i="1"/>
  <c r="B344" i="7" s="1"/>
  <c r="AI3083" i="1"/>
  <c r="G2991" i="7" s="1"/>
  <c r="D663" i="7"/>
  <c r="D1001" i="7"/>
  <c r="AH1119" i="1"/>
  <c r="F1027" i="7" s="1"/>
  <c r="AH2807" i="1"/>
  <c r="F2715" i="7" s="1"/>
  <c r="D1415" i="7"/>
  <c r="AI2648" i="1"/>
  <c r="G2556" i="7" s="1"/>
  <c r="AE1768" i="1"/>
  <c r="AE2860" i="1"/>
  <c r="AE3353" i="1"/>
  <c r="AE3368" i="1"/>
  <c r="D1927" i="7"/>
  <c r="D1395" i="7"/>
  <c r="AH2069" i="1"/>
  <c r="F1977" i="7" s="1"/>
  <c r="X1538" i="1"/>
  <c r="B1446" i="7" s="1"/>
  <c r="AE1359" i="1"/>
  <c r="X2812" i="1"/>
  <c r="B2720" i="7" s="1"/>
  <c r="AI2545" i="1"/>
  <c r="G2453" i="7" s="1"/>
  <c r="AE1294" i="1"/>
  <c r="AI2328" i="1"/>
  <c r="G2236" i="7" s="1"/>
  <c r="AD683" i="1"/>
  <c r="AE1526" i="1"/>
  <c r="X3016" i="1"/>
  <c r="B2924" i="7" s="1"/>
  <c r="AD1980" i="1"/>
  <c r="AD924" i="1"/>
  <c r="AD2825" i="1"/>
  <c r="X2172" i="1"/>
  <c r="B2080" i="7" s="1"/>
  <c r="AH595" i="1"/>
  <c r="F503" i="7" s="1"/>
  <c r="X3206" i="1"/>
  <c r="AE1014" i="1"/>
  <c r="D1329" i="7"/>
  <c r="AH3017" i="1"/>
  <c r="F2925" i="7" s="1"/>
  <c r="X2878" i="1"/>
  <c r="B2786" i="7" s="1"/>
  <c r="AD2949" i="1"/>
  <c r="D2257" i="7"/>
  <c r="D1539" i="7"/>
  <c r="AH1307" i="1"/>
  <c r="F1215" i="7" s="1"/>
  <c r="X1415" i="1"/>
  <c r="B1323" i="7" s="1"/>
  <c r="D1386" i="7"/>
  <c r="AD869" i="1"/>
  <c r="AI1659" i="1"/>
  <c r="G1567" i="7" s="1"/>
  <c r="AE1654" i="1"/>
  <c r="AE1735" i="1"/>
  <c r="AE3014" i="1"/>
  <c r="AD1962" i="1"/>
  <c r="D2316" i="7"/>
  <c r="AE3523" i="1"/>
  <c r="X2793" i="1"/>
  <c r="B2701" i="7" s="1"/>
  <c r="AI2460" i="1"/>
  <c r="G2368" i="7" s="1"/>
  <c r="AH1570" i="1"/>
  <c r="F1478" i="7" s="1"/>
  <c r="AE1772" i="1"/>
  <c r="D2124" i="7"/>
  <c r="X1009" i="1"/>
  <c r="B917" i="7" s="1"/>
  <c r="AD850" i="1"/>
  <c r="AI3491" i="1"/>
  <c r="D208" i="7"/>
  <c r="AE1618" i="1"/>
  <c r="AH869" i="1"/>
  <c r="F777" i="7" s="1"/>
  <c r="D1708" i="7"/>
  <c r="AH3098" i="1"/>
  <c r="F3006" i="7" s="1"/>
  <c r="AH2215" i="1"/>
  <c r="F2123" i="7" s="1"/>
  <c r="AE553" i="1"/>
  <c r="AI1903" i="1"/>
  <c r="G1811" i="7" s="1"/>
  <c r="AH3577" i="1"/>
  <c r="AD2493" i="1"/>
  <c r="AE1480" i="1"/>
  <c r="AE3398" i="1"/>
  <c r="X3083" i="1"/>
  <c r="B2991" i="7" s="1"/>
  <c r="D1180" i="7"/>
  <c r="AD1885" i="1"/>
  <c r="D2009" i="7"/>
  <c r="AD2128" i="1"/>
  <c r="AI3542" i="1"/>
  <c r="AH1223" i="1"/>
  <c r="F1131" i="7" s="1"/>
  <c r="AH958" i="1"/>
  <c r="F866" i="7" s="1"/>
  <c r="X3059" i="1"/>
  <c r="B2967" i="7" s="1"/>
  <c r="AH3309" i="1"/>
  <c r="AE458" i="1"/>
  <c r="AH1929" i="1"/>
  <c r="F1837" i="7" s="1"/>
  <c r="AH170" i="1"/>
  <c r="F78" i="7" s="1"/>
  <c r="AE312" i="1"/>
  <c r="D390" i="7"/>
  <c r="AH884" i="1"/>
  <c r="F792" i="7" s="1"/>
  <c r="AD1698" i="1"/>
  <c r="AH2429" i="1"/>
  <c r="F2337" i="7" s="1"/>
  <c r="AD911" i="1"/>
  <c r="AD573" i="1"/>
  <c r="AH598" i="1"/>
  <c r="F506" i="7" s="1"/>
  <c r="AI1001" i="1"/>
  <c r="G909" i="7" s="1"/>
  <c r="AH1458" i="1"/>
  <c r="F1366" i="7" s="1"/>
  <c r="AH3360" i="1"/>
  <c r="D1104" i="7"/>
  <c r="AI641" i="1"/>
  <c r="G549" i="7" s="1"/>
  <c r="AI888" i="1"/>
  <c r="G796" i="7" s="1"/>
  <c r="AI2080" i="1"/>
  <c r="G1988" i="7" s="1"/>
  <c r="AE2826" i="1"/>
  <c r="AH587" i="1"/>
  <c r="F495" i="7" s="1"/>
  <c r="AH3446" i="1"/>
  <c r="AI3122" i="1"/>
  <c r="AD3114" i="1"/>
  <c r="AH2940" i="1"/>
  <c r="F2848" i="7" s="1"/>
  <c r="AI1426" i="1"/>
  <c r="G1334" i="7" s="1"/>
  <c r="AI2674" i="1"/>
  <c r="G2582" i="7" s="1"/>
  <c r="AH3348" i="1"/>
  <c r="AD370" i="1"/>
  <c r="AH2780" i="1"/>
  <c r="F2688" i="7" s="1"/>
  <c r="D90" i="7"/>
  <c r="AH3050" i="1"/>
  <c r="F2958" i="7" s="1"/>
  <c r="AH1308" i="1"/>
  <c r="F1216" i="7" s="1"/>
  <c r="AI1216" i="1"/>
  <c r="G1124" i="7" s="1"/>
  <c r="AD673" i="1"/>
  <c r="D74" i="7"/>
  <c r="X993" i="1"/>
  <c r="B901" i="7" s="1"/>
  <c r="AE2323" i="1"/>
  <c r="AD876" i="1"/>
  <c r="X3553" i="1"/>
  <c r="AH873" i="1"/>
  <c r="F781" i="7" s="1"/>
  <c r="D2934" i="7"/>
  <c r="D641" i="7"/>
  <c r="AD3312" i="1"/>
  <c r="AH398" i="1"/>
  <c r="F306" i="7" s="1"/>
  <c r="AH874" i="1"/>
  <c r="F782" i="7" s="1"/>
  <c r="AH3194" i="1"/>
  <c r="X1971" i="1"/>
  <c r="B1879" i="7" s="1"/>
  <c r="X2336" i="1"/>
  <c r="B2244" i="7" s="1"/>
  <c r="AI2162" i="1"/>
  <c r="G2070" i="7" s="1"/>
  <c r="AH791" i="1"/>
  <c r="F699" i="7" s="1"/>
  <c r="AE866" i="1"/>
  <c r="AE1321" i="1"/>
  <c r="AH2180" i="1"/>
  <c r="F2088" i="7" s="1"/>
  <c r="AH1712" i="1"/>
  <c r="F1620" i="7" s="1"/>
  <c r="AD3485" i="1"/>
  <c r="AI2925" i="1"/>
  <c r="G2833" i="7" s="1"/>
  <c r="AH626" i="1"/>
  <c r="F534" i="7" s="1"/>
  <c r="AI2809" i="1"/>
  <c r="G2717" i="7" s="1"/>
  <c r="AD1630" i="1"/>
  <c r="X871" i="1"/>
  <c r="B779" i="7" s="1"/>
  <c r="AD715" i="1"/>
  <c r="AD1675" i="1"/>
  <c r="X3215" i="1"/>
  <c r="AH1886" i="1"/>
  <c r="F1794" i="7" s="1"/>
  <c r="X1035" i="1"/>
  <c r="B943" i="7" s="1"/>
  <c r="AE1642" i="1"/>
  <c r="X562" i="1"/>
  <c r="B470" i="7" s="1"/>
  <c r="AD1079" i="1"/>
  <c r="AE2636" i="1"/>
  <c r="AD2511" i="1"/>
  <c r="AI2053" i="1"/>
  <c r="G1961" i="7" s="1"/>
  <c r="AI3004" i="1"/>
  <c r="G2912" i="7" s="1"/>
  <c r="X1212" i="1"/>
  <c r="B1120" i="7" s="1"/>
  <c r="X2545" i="1"/>
  <c r="B2453" i="7" s="1"/>
  <c r="AH2744" i="1"/>
  <c r="F2652" i="7" s="1"/>
  <c r="AD3245" i="1"/>
  <c r="D2178" i="7"/>
  <c r="AI2445" i="1"/>
  <c r="G2353" i="7" s="1"/>
  <c r="AE1348" i="1"/>
  <c r="D2977" i="7"/>
  <c r="X3187" i="1"/>
  <c r="AH374" i="1"/>
  <c r="F282" i="7" s="1"/>
  <c r="AI3253" i="1"/>
  <c r="X596" i="1"/>
  <c r="B504" i="7" s="1"/>
  <c r="AH2311" i="1"/>
  <c r="F2219" i="7" s="1"/>
  <c r="AH956" i="1"/>
  <c r="F864" i="7" s="1"/>
  <c r="D1328" i="7"/>
  <c r="D715" i="7"/>
  <c r="AD451" i="1"/>
  <c r="AE2502" i="1"/>
  <c r="AI2299" i="1"/>
  <c r="G2207" i="7" s="1"/>
  <c r="AD2771" i="1"/>
  <c r="AE1524" i="1"/>
  <c r="AH2553" i="1"/>
  <c r="F2461" i="7" s="1"/>
  <c r="X811" i="1"/>
  <c r="B719" i="7" s="1"/>
  <c r="AE1090" i="1"/>
  <c r="AI1687" i="1"/>
  <c r="G1595" i="7" s="1"/>
  <c r="AE1047" i="1"/>
  <c r="X3273" i="1"/>
  <c r="D690" i="7"/>
  <c r="AI1198" i="1"/>
  <c r="G1106" i="7" s="1"/>
  <c r="AH3439" i="1"/>
  <c r="AE184" i="1"/>
  <c r="AH1261" i="1"/>
  <c r="F1169" i="7" s="1"/>
  <c r="AH1280" i="1"/>
  <c r="F1188" i="7" s="1"/>
  <c r="AH957" i="1"/>
  <c r="F865" i="7" s="1"/>
  <c r="X2373" i="1"/>
  <c r="B2281" i="7" s="1"/>
  <c r="D2487" i="7"/>
  <c r="X2220" i="1"/>
  <c r="B2128" i="7" s="1"/>
  <c r="AE226" i="1"/>
  <c r="AE2477" i="1"/>
  <c r="AE2943" i="1"/>
  <c r="X1827" i="1"/>
  <c r="B1735" i="7" s="1"/>
  <c r="X796" i="1"/>
  <c r="B704" i="7" s="1"/>
  <c r="AI440" i="1"/>
  <c r="G348" i="7" s="1"/>
  <c r="AD944" i="1"/>
  <c r="AE1587" i="1"/>
  <c r="AD2263" i="1"/>
  <c r="AE968" i="1"/>
  <c r="X1885" i="1"/>
  <c r="B1793" i="7" s="1"/>
  <c r="AH1934" i="1"/>
  <c r="F1842" i="7" s="1"/>
  <c r="AI1161" i="1"/>
  <c r="G1069" i="7" s="1"/>
  <c r="AD572" i="1"/>
  <c r="AE730" i="1"/>
  <c r="AH1112" i="1"/>
  <c r="F1020" i="7" s="1"/>
  <c r="X1853" i="1"/>
  <c r="B1761" i="7" s="1"/>
  <c r="AH1621" i="1"/>
  <c r="F1529" i="7" s="1"/>
  <c r="D1034" i="7"/>
  <c r="AE151" i="1"/>
  <c r="D1635" i="7"/>
  <c r="AE2468" i="1"/>
  <c r="AI2785" i="1"/>
  <c r="G2693" i="7" s="1"/>
  <c r="AH2389" i="1"/>
  <c r="F2297" i="7" s="1"/>
  <c r="AH835" i="1"/>
  <c r="F743" i="7" s="1"/>
  <c r="AD1532" i="1"/>
  <c r="AI653" i="1"/>
  <c r="G561" i="7" s="1"/>
  <c r="AH715" i="1"/>
  <c r="F623" i="7" s="1"/>
  <c r="AE171" i="1"/>
  <c r="AH2249" i="1"/>
  <c r="F2157" i="7" s="1"/>
  <c r="D679" i="7"/>
  <c r="AI1550" i="1"/>
  <c r="G1458" i="7" s="1"/>
  <c r="AH2324" i="1"/>
  <c r="F2232" i="7" s="1"/>
  <c r="AH317" i="1"/>
  <c r="F225" i="7" s="1"/>
  <c r="AI2794" i="1"/>
  <c r="G2702" i="7" s="1"/>
  <c r="AI2472" i="1"/>
  <c r="G2380" i="7" s="1"/>
  <c r="AD3172" i="1"/>
  <c r="AE941" i="1"/>
  <c r="AE2755" i="1"/>
  <c r="AH2039" i="1"/>
  <c r="F1947" i="7" s="1"/>
  <c r="AE2015" i="1"/>
  <c r="AH1420" i="1"/>
  <c r="F1328" i="7" s="1"/>
  <c r="X2806" i="1"/>
  <c r="B2714" i="7" s="1"/>
  <c r="D1291" i="7"/>
  <c r="AD1504" i="1"/>
  <c r="AI3377" i="1"/>
  <c r="AD1847" i="1"/>
  <c r="AH729" i="1"/>
  <c r="F637" i="7" s="1"/>
  <c r="AI1604" i="1"/>
  <c r="G1512" i="7" s="1"/>
  <c r="AH3020" i="1"/>
  <c r="F2928" i="7" s="1"/>
  <c r="AI968" i="1"/>
  <c r="G876" i="7" s="1"/>
  <c r="X2771" i="1"/>
  <c r="B2679" i="7" s="1"/>
  <c r="D1242" i="7"/>
  <c r="AH2290" i="1"/>
  <c r="F2198" i="7" s="1"/>
  <c r="AE3122" i="1"/>
  <c r="AH1768" i="1"/>
  <c r="F1676" i="7" s="1"/>
  <c r="AI3142" i="1"/>
  <c r="X1702" i="1"/>
  <c r="B1610" i="7" s="1"/>
  <c r="AI2687" i="1"/>
  <c r="G2595" i="7" s="1"/>
  <c r="AD1413" i="1"/>
  <c r="AE339" i="1"/>
  <c r="AD2194" i="1"/>
  <c r="X2900" i="1"/>
  <c r="B2808" i="7" s="1"/>
  <c r="X2791" i="1"/>
  <c r="B2699" i="7" s="1"/>
  <c r="AI3013" i="1"/>
  <c r="G2921" i="7" s="1"/>
  <c r="AI803" i="1"/>
  <c r="G711" i="7" s="1"/>
  <c r="AH2295" i="1"/>
  <c r="F2203" i="7" s="1"/>
  <c r="AH1998" i="1"/>
  <c r="F1906" i="7" s="1"/>
  <c r="AD1024" i="1"/>
  <c r="X3130" i="1"/>
  <c r="AI1752" i="1"/>
  <c r="G1660" i="7" s="1"/>
  <c r="AH3467" i="1"/>
  <c r="AI2963" i="1"/>
  <c r="G2871" i="7" s="1"/>
  <c r="AI1896" i="1"/>
  <c r="G1804" i="7" s="1"/>
  <c r="AD3368" i="1"/>
  <c r="AE2492" i="1"/>
  <c r="AE1475" i="1"/>
  <c r="AH1407" i="1"/>
  <c r="F1315" i="7" s="1"/>
  <c r="AH2743" i="1"/>
  <c r="F2651" i="7" s="1"/>
  <c r="AE2104" i="1"/>
  <c r="AH3070" i="1"/>
  <c r="F2978" i="7" s="1"/>
  <c r="X992" i="1"/>
  <c r="B900" i="7" s="1"/>
  <c r="AI1531" i="1"/>
  <c r="G1439" i="7" s="1"/>
  <c r="AE1038" i="1"/>
  <c r="AE304" i="1"/>
  <c r="D2140" i="7"/>
  <c r="X2537" i="1"/>
  <c r="B2445" i="7" s="1"/>
  <c r="AE2905" i="1"/>
  <c r="X2097" i="1"/>
  <c r="B2005" i="7" s="1"/>
  <c r="D1945" i="7"/>
  <c r="AE3044" i="1"/>
  <c r="AD2646" i="1"/>
  <c r="AI2212" i="1"/>
  <c r="G2120" i="7" s="1"/>
  <c r="AE880" i="1"/>
  <c r="X2067" i="1"/>
  <c r="B1975" i="7" s="1"/>
  <c r="AE3151" i="1"/>
  <c r="AD2763" i="1"/>
  <c r="AE1760" i="1"/>
  <c r="AH841" i="1"/>
  <c r="F749" i="7" s="1"/>
  <c r="D1697" i="7"/>
  <c r="D2919" i="7"/>
  <c r="AE2576" i="1"/>
  <c r="AE1330" i="1"/>
  <c r="AE1546" i="1"/>
  <c r="AD940" i="1"/>
  <c r="AD576" i="1"/>
  <c r="D309" i="7"/>
  <c r="AH2975" i="1"/>
  <c r="F2883" i="7" s="1"/>
  <c r="X545" i="1"/>
  <c r="B453" i="7" s="1"/>
  <c r="AH3277" i="1"/>
  <c r="AI3219" i="1"/>
  <c r="AH2492" i="1"/>
  <c r="F2400" i="7" s="1"/>
  <c r="AH2884" i="1"/>
  <c r="F2792" i="7" s="1"/>
  <c r="AI494" i="1"/>
  <c r="G402" i="7" s="1"/>
  <c r="AH2267" i="1"/>
  <c r="F2175" i="7" s="1"/>
  <c r="X3484" i="1"/>
  <c r="AI2418" i="1"/>
  <c r="G2326" i="7" s="1"/>
  <c r="X198" i="1"/>
  <c r="B106" i="7" s="1"/>
  <c r="D189" i="7"/>
  <c r="X2017" i="1"/>
  <c r="B1925" i="7" s="1"/>
  <c r="AE3128" i="1"/>
  <c r="AE1335" i="1"/>
  <c r="AI2994" i="1"/>
  <c r="G2902" i="7" s="1"/>
  <c r="AI3153" i="1"/>
  <c r="D1223" i="7"/>
  <c r="AI2751" i="1"/>
  <c r="G2659" i="7" s="1"/>
  <c r="D1909" i="7"/>
  <c r="X1384" i="1"/>
  <c r="B1292" i="7" s="1"/>
  <c r="AE146" i="1"/>
  <c r="AD279" i="1"/>
  <c r="D2430" i="7"/>
  <c r="X3444" i="1"/>
  <c r="AI2424" i="1"/>
  <c r="G2332" i="7" s="1"/>
  <c r="D1471" i="7"/>
  <c r="AI223" i="1"/>
  <c r="G131" i="7" s="1"/>
  <c r="AI1296" i="1"/>
  <c r="G1204" i="7" s="1"/>
  <c r="AD1363" i="1"/>
  <c r="AE2749" i="1"/>
  <c r="AH2490" i="1"/>
  <c r="F2398" i="7" s="1"/>
  <c r="AI1506" i="1"/>
  <c r="G1414" i="7" s="1"/>
  <c r="AE1876" i="1"/>
  <c r="AI1508" i="1"/>
  <c r="G1416" i="7" s="1"/>
  <c r="AH1960" i="1"/>
  <c r="F1868" i="7" s="1"/>
  <c r="AI2784" i="1"/>
  <c r="G2692" i="7" s="1"/>
  <c r="AH2067" i="1"/>
  <c r="F1975" i="7" s="1"/>
  <c r="X418" i="1"/>
  <c r="B326" i="7" s="1"/>
  <c r="X1185" i="1"/>
  <c r="B1093" i="7" s="1"/>
  <c r="X3310" i="1"/>
  <c r="AD1965" i="1"/>
  <c r="AH381" i="1"/>
  <c r="F289" i="7" s="1"/>
  <c r="D1507" i="7"/>
  <c r="D1807" i="7"/>
  <c r="D2368" i="7"/>
  <c r="X568" i="1"/>
  <c r="B476" i="7" s="1"/>
  <c r="X2946" i="1"/>
  <c r="B2854" i="7" s="1"/>
  <c r="AD489" i="1"/>
  <c r="X512" i="1"/>
  <c r="B420" i="7" s="1"/>
  <c r="AH3024" i="1"/>
  <c r="F2932" i="7" s="1"/>
  <c r="AI862" i="1"/>
  <c r="G770" i="7" s="1"/>
  <c r="X1283" i="1"/>
  <c r="B1191" i="7" s="1"/>
  <c r="AI2771" i="1"/>
  <c r="G2679" i="7" s="1"/>
  <c r="AD2342" i="1"/>
  <c r="X2430" i="1"/>
  <c r="B2338" i="7" s="1"/>
  <c r="AE2293" i="1"/>
  <c r="D1837" i="7"/>
  <c r="AH643" i="1"/>
  <c r="F551" i="7" s="1"/>
  <c r="AD2445" i="1"/>
  <c r="AI3036" i="1"/>
  <c r="G2944" i="7" s="1"/>
  <c r="AI1892" i="1"/>
  <c r="G1800" i="7" s="1"/>
  <c r="AI491" i="1"/>
  <c r="G399" i="7" s="1"/>
  <c r="AI3300" i="1"/>
  <c r="D2868" i="7"/>
  <c r="AE1156" i="1"/>
  <c r="AD1193" i="1"/>
  <c r="AH768" i="1"/>
  <c r="F676" i="7" s="1"/>
  <c r="X1221" i="1"/>
  <c r="B1129" i="7" s="1"/>
  <c r="AE1787" i="1"/>
  <c r="X1471" i="1"/>
  <c r="B1379" i="7" s="1"/>
  <c r="D2633" i="7"/>
  <c r="X745" i="1"/>
  <c r="B653" i="7" s="1"/>
  <c r="X533" i="1"/>
  <c r="B441" i="7" s="1"/>
  <c r="X2347" i="1"/>
  <c r="B2255" i="7" s="1"/>
  <c r="AH2408" i="1"/>
  <c r="F2316" i="7" s="1"/>
  <c r="AH360" i="1"/>
  <c r="F268" i="7" s="1"/>
  <c r="AE1216" i="1"/>
  <c r="D1921" i="7"/>
  <c r="D1477" i="7"/>
  <c r="X2929" i="1"/>
  <c r="B2837" i="7" s="1"/>
  <c r="X3522" i="1"/>
  <c r="AE2215" i="1"/>
  <c r="AI148" i="1"/>
  <c r="G56" i="7" s="1"/>
  <c r="AE786" i="1"/>
  <c r="X3401" i="1"/>
  <c r="D3002" i="7"/>
  <c r="AD1703" i="1"/>
  <c r="AD2051" i="1"/>
  <c r="AE2259" i="1"/>
  <c r="X2652" i="1"/>
  <c r="B2560" i="7" s="1"/>
  <c r="AD1242" i="1"/>
  <c r="X2468" i="1"/>
  <c r="B2376" i="7" s="1"/>
  <c r="AI2947" i="1"/>
  <c r="G2855" i="7" s="1"/>
  <c r="D275" i="7"/>
  <c r="AH2974" i="1"/>
  <c r="F2882" i="7" s="1"/>
  <c r="AH2858" i="1"/>
  <c r="F2766" i="7" s="1"/>
  <c r="AD1437" i="1"/>
  <c r="AE1433" i="1"/>
  <c r="AE1888" i="1"/>
  <c r="AI2294" i="1"/>
  <c r="G2202" i="7" s="1"/>
  <c r="X2427" i="1"/>
  <c r="B2335" i="7" s="1"/>
  <c r="AD3447" i="1"/>
  <c r="AH1803" i="1"/>
  <c r="F1711" i="7" s="1"/>
  <c r="AH544" i="1"/>
  <c r="F452" i="7" s="1"/>
  <c r="AD2890" i="1"/>
  <c r="AD617" i="1"/>
  <c r="AD1239" i="1"/>
  <c r="AE2266" i="1"/>
  <c r="AI1614" i="1"/>
  <c r="G1522" i="7" s="1"/>
  <c r="AE3489" i="1"/>
  <c r="AD2073" i="1"/>
  <c r="AE2639" i="1"/>
  <c r="AD1587" i="1"/>
  <c r="AH709" i="1"/>
  <c r="F617" i="7" s="1"/>
  <c r="X3208" i="1"/>
  <c r="D2864" i="7"/>
  <c r="X900" i="1"/>
  <c r="B808" i="7" s="1"/>
  <c r="AI2722" i="1"/>
  <c r="G2630" i="7" s="1"/>
  <c r="D2042" i="7"/>
  <c r="X3374" i="1"/>
  <c r="X3265" i="1"/>
  <c r="AD3199" i="1"/>
  <c r="AH2985" i="1"/>
  <c r="F2893" i="7" s="1"/>
  <c r="X1142" i="1"/>
  <c r="B1050" i="7" s="1"/>
  <c r="AH452" i="1"/>
  <c r="F360" i="7" s="1"/>
  <c r="AE1922" i="1"/>
  <c r="AE222" i="1"/>
  <c r="D2867" i="7"/>
  <c r="X3510" i="1"/>
  <c r="D2674" i="7"/>
  <c r="AE897" i="1"/>
  <c r="AE249" i="1"/>
  <c r="X1373" i="1"/>
  <c r="B1281" i="7" s="1"/>
  <c r="X2596" i="1"/>
  <c r="B2504" i="7" s="1"/>
  <c r="AI415" i="1"/>
  <c r="G323" i="7" s="1"/>
  <c r="AH1256" i="1"/>
  <c r="F1164" i="7" s="1"/>
  <c r="AI1758" i="1"/>
  <c r="G1666" i="7" s="1"/>
  <c r="D852" i="7"/>
  <c r="AH1547" i="1"/>
  <c r="F1455" i="7" s="1"/>
  <c r="X2061" i="1"/>
  <c r="B1969" i="7" s="1"/>
  <c r="X1892" i="1"/>
  <c r="B1800" i="7" s="1"/>
  <c r="AD2231" i="1"/>
  <c r="AI2723" i="1"/>
  <c r="G2631" i="7" s="1"/>
  <c r="AD677" i="1"/>
  <c r="AI2710" i="1"/>
  <c r="G2618" i="7" s="1"/>
  <c r="X2657" i="1"/>
  <c r="B2565" i="7" s="1"/>
  <c r="X1489" i="1"/>
  <c r="B1397" i="7" s="1"/>
  <c r="AE1152" i="1"/>
  <c r="AD3364" i="1"/>
  <c r="X2772" i="1"/>
  <c r="B2680" i="7" s="1"/>
  <c r="AI1160" i="1"/>
  <c r="G1068" i="7" s="1"/>
  <c r="AD566" i="1"/>
  <c r="X2011" i="1"/>
  <c r="B1919" i="7" s="1"/>
  <c r="X3357" i="1"/>
  <c r="AD2038" i="1"/>
  <c r="AI1844" i="1"/>
  <c r="G1752" i="7" s="1"/>
  <c r="X200" i="1"/>
  <c r="B108" i="7" s="1"/>
  <c r="AI2348" i="1"/>
  <c r="G2256" i="7" s="1"/>
  <c r="X1270" i="1"/>
  <c r="B1178" i="7" s="1"/>
  <c r="D1647" i="7"/>
  <c r="AD1506" i="1"/>
  <c r="X3093" i="1"/>
  <c r="B3001" i="7" s="1"/>
  <c r="D2768" i="7"/>
  <c r="AD2227" i="1"/>
  <c r="AE1212" i="1"/>
  <c r="X2666" i="1"/>
  <c r="B2574" i="7" s="1"/>
  <c r="AE3035" i="1"/>
  <c r="X1517" i="1"/>
  <c r="B1425" i="7" s="1"/>
  <c r="AI833" i="1"/>
  <c r="G741" i="7" s="1"/>
  <c r="AD1002" i="1"/>
  <c r="AE1946" i="1"/>
  <c r="AD1632" i="1"/>
  <c r="AI2952" i="1"/>
  <c r="G2860" i="7" s="1"/>
  <c r="AI2417" i="1"/>
  <c r="G2325" i="7" s="1"/>
  <c r="AE1476" i="1"/>
  <c r="D549" i="7"/>
  <c r="AH1565" i="1"/>
  <c r="F1473" i="7" s="1"/>
  <c r="X1455" i="1"/>
  <c r="B1363" i="7" s="1"/>
  <c r="AI270" i="1"/>
  <c r="G178" i="7" s="1"/>
  <c r="AE956" i="1"/>
  <c r="X1848" i="1"/>
  <c r="B1756" i="7" s="1"/>
  <c r="X3062" i="1"/>
  <c r="B2970" i="7" s="1"/>
  <c r="X1953" i="1"/>
  <c r="B1861" i="7" s="1"/>
  <c r="AI1135" i="1"/>
  <c r="G1043" i="7" s="1"/>
  <c r="AD687" i="1"/>
  <c r="AE807" i="1"/>
  <c r="AH1409" i="1"/>
  <c r="F1317" i="7" s="1"/>
  <c r="AE1195" i="1"/>
  <c r="AD2883" i="1"/>
  <c r="AE170" i="1"/>
  <c r="AD2834" i="1"/>
  <c r="AH3126" i="1"/>
  <c r="AH1630" i="1"/>
  <c r="F1538" i="7" s="1"/>
  <c r="D2851" i="7"/>
  <c r="AD1366" i="1"/>
  <c r="X3349" i="1"/>
  <c r="D1681" i="7"/>
  <c r="AD2804" i="1"/>
  <c r="X1566" i="1"/>
  <c r="B1474" i="7" s="1"/>
  <c r="X3332" i="1"/>
  <c r="D461" i="7"/>
  <c r="X544" i="1"/>
  <c r="B452" i="7" s="1"/>
  <c r="AE1128" i="1"/>
  <c r="AI461" i="1"/>
  <c r="G369" i="7" s="1"/>
  <c r="AD1930" i="1"/>
  <c r="AD2322" i="1"/>
  <c r="AD1384" i="1"/>
  <c r="X1387" i="1"/>
  <c r="B1295" i="7" s="1"/>
  <c r="AD2357" i="1"/>
  <c r="AH393" i="1"/>
  <c r="F301" i="7" s="1"/>
  <c r="AD3122" i="1"/>
  <c r="AI1119" i="1"/>
  <c r="G1027" i="7" s="1"/>
  <c r="AI2356" i="1"/>
  <c r="G2264" i="7" s="1"/>
  <c r="AD1173" i="1"/>
  <c r="AE377" i="1"/>
  <c r="AE1437" i="1"/>
  <c r="AE173" i="1"/>
  <c r="AI1144" i="1"/>
  <c r="G1052" i="7" s="1"/>
  <c r="D1585" i="7"/>
  <c r="AD2835" i="1"/>
  <c r="AI2260" i="1"/>
  <c r="G2168" i="7" s="1"/>
  <c r="AH2028" i="1"/>
  <c r="F1936" i="7" s="1"/>
  <c r="AI1309" i="1"/>
  <c r="G1217" i="7" s="1"/>
  <c r="AH3262" i="1"/>
  <c r="AH1969" i="1"/>
  <c r="F1877" i="7" s="1"/>
  <c r="AE948" i="1"/>
  <c r="AH819" i="1"/>
  <c r="F727" i="7" s="1"/>
  <c r="AD2316" i="1"/>
  <c r="AD1292" i="1"/>
  <c r="D1440" i="7"/>
  <c r="AI545" i="1"/>
  <c r="G453" i="7" s="1"/>
  <c r="X1916" i="1"/>
  <c r="B1824" i="7" s="1"/>
  <c r="AI2713" i="1"/>
  <c r="G2621" i="7" s="1"/>
  <c r="AD1140" i="1"/>
  <c r="D694" i="7"/>
  <c r="AI1322" i="1"/>
  <c r="G1230" i="7" s="1"/>
  <c r="AH3074" i="1"/>
  <c r="F2982" i="7" s="1"/>
  <c r="AH3261" i="1"/>
  <c r="D1101" i="7"/>
  <c r="AH3300" i="1"/>
  <c r="AH2607" i="1"/>
  <c r="F2515" i="7" s="1"/>
  <c r="X2341" i="1"/>
  <c r="B2249" i="7" s="1"/>
  <c r="D2704" i="7"/>
  <c r="AI348" i="1"/>
  <c r="G256" i="7" s="1"/>
  <c r="AH2701" i="1"/>
  <c r="F2609" i="7" s="1"/>
  <c r="D2141" i="7"/>
  <c r="AI1738" i="1"/>
  <c r="G1646" i="7" s="1"/>
  <c r="AI3317" i="1"/>
  <c r="AI1820" i="1"/>
  <c r="G1728" i="7" s="1"/>
  <c r="AD2216" i="1"/>
  <c r="AD1850" i="1"/>
  <c r="X2635" i="1"/>
  <c r="B2543" i="7" s="1"/>
  <c r="AI2874" i="1"/>
  <c r="G2782" i="7" s="1"/>
  <c r="AH1349" i="1"/>
  <c r="F1257" i="7" s="1"/>
  <c r="X1879" i="1"/>
  <c r="B1787" i="7" s="1"/>
  <c r="X2602" i="1"/>
  <c r="B2510" i="7" s="1"/>
  <c r="AE3174" i="1"/>
  <c r="D2462" i="7"/>
  <c r="D2289" i="7"/>
  <c r="AD2755" i="1"/>
  <c r="AD746" i="1"/>
  <c r="X3204" i="1"/>
  <c r="AI3273" i="1"/>
  <c r="AE3077" i="1"/>
  <c r="AE2100" i="1"/>
  <c r="X2571" i="1"/>
  <c r="B2479" i="7" s="1"/>
  <c r="AH2417" i="1"/>
  <c r="F2325" i="7" s="1"/>
  <c r="AD2238" i="1"/>
  <c r="X1272" i="1"/>
  <c r="B1180" i="7" s="1"/>
  <c r="AD2470" i="1"/>
  <c r="AD1569" i="1"/>
  <c r="X201" i="1"/>
  <c r="B109" i="7" s="1"/>
  <c r="AE1978" i="1"/>
  <c r="AI2576" i="1"/>
  <c r="G2484" i="7" s="1"/>
  <c r="AI3007" i="1"/>
  <c r="G2915" i="7" s="1"/>
  <c r="AD2452" i="1"/>
  <c r="AE3573" i="1"/>
  <c r="AI1051" i="1"/>
  <c r="G959" i="7" s="1"/>
  <c r="AI373" i="1"/>
  <c r="G281" i="7" s="1"/>
  <c r="AD300" i="1"/>
  <c r="AI965" i="1"/>
  <c r="G873" i="7" s="1"/>
  <c r="AH629" i="1"/>
  <c r="F537" i="7" s="1"/>
  <c r="D981" i="7"/>
  <c r="X603" i="1"/>
  <c r="B511" i="7" s="1"/>
  <c r="AI1734" i="1"/>
  <c r="G1642" i="7" s="1"/>
  <c r="AE3102" i="1"/>
  <c r="AI3546" i="1"/>
  <c r="AH2013" i="1"/>
  <c r="F1921" i="7" s="1"/>
  <c r="AI3446" i="1"/>
  <c r="D1285" i="7"/>
  <c r="AD2895" i="1"/>
  <c r="AD1147" i="1"/>
  <c r="AI3105" i="1"/>
  <c r="G3013" i="7" s="1"/>
  <c r="AH3487" i="1"/>
  <c r="D183" i="7"/>
  <c r="AH2177" i="1"/>
  <c r="F2085" i="7" s="1"/>
  <c r="X2743" i="1"/>
  <c r="B2651" i="7" s="1"/>
  <c r="AH868" i="1"/>
  <c r="F776" i="7" s="1"/>
  <c r="X797" i="1"/>
  <c r="B705" i="7" s="1"/>
  <c r="AI202" i="1"/>
  <c r="G110" i="7" s="1"/>
  <c r="AE1157" i="1"/>
  <c r="AI1140" i="1"/>
  <c r="G1048" i="7" s="1"/>
  <c r="AH1260" i="1"/>
  <c r="F1168" i="7" s="1"/>
  <c r="AH2316" i="1"/>
  <c r="F2224" i="7" s="1"/>
  <c r="X2439" i="1"/>
  <c r="B2347" i="7" s="1"/>
  <c r="AE489" i="1"/>
  <c r="AE1091" i="1"/>
  <c r="AE1127" i="1"/>
  <c r="X2924" i="1"/>
  <c r="B2832" i="7" s="1"/>
  <c r="AH2956" i="1"/>
  <c r="F2864" i="7" s="1"/>
  <c r="AH2148" i="1"/>
  <c r="F2056" i="7" s="1"/>
  <c r="D868" i="7"/>
  <c r="AD1468" i="1"/>
  <c r="X1312" i="1"/>
  <c r="B1220" i="7" s="1"/>
  <c r="AH536" i="1"/>
  <c r="F444" i="7" s="1"/>
  <c r="AI3336" i="1"/>
  <c r="AH2768" i="1"/>
  <c r="F2676" i="7" s="1"/>
  <c r="AH369" i="1"/>
  <c r="F277" i="7" s="1"/>
  <c r="AD1039" i="1"/>
  <c r="X3234" i="1"/>
  <c r="AH2044" i="1"/>
  <c r="F1952" i="7" s="1"/>
  <c r="D256" i="7"/>
  <c r="AD596" i="1"/>
  <c r="D2267" i="7"/>
  <c r="D53" i="7"/>
  <c r="AI1195" i="1"/>
  <c r="G1103" i="7" s="1"/>
  <c r="AD3038" i="1"/>
  <c r="AI499" i="1"/>
  <c r="G407" i="7" s="1"/>
  <c r="X402" i="1"/>
  <c r="B310" i="7" s="1"/>
  <c r="AD1578" i="1"/>
  <c r="X439" i="1"/>
  <c r="B347" i="7" s="1"/>
  <c r="AI1393" i="1"/>
  <c r="G1301" i="7" s="1"/>
  <c r="AI1570" i="1"/>
  <c r="G1478" i="7" s="1"/>
  <c r="X1442" i="1"/>
  <c r="B1350" i="7" s="1"/>
  <c r="AI2364" i="1"/>
  <c r="G2272" i="7" s="1"/>
  <c r="AH1660" i="1"/>
  <c r="F1568" i="7" s="1"/>
  <c r="AD147" i="1"/>
  <c r="D36" i="7"/>
  <c r="AD258" i="1"/>
  <c r="AE1272" i="1"/>
  <c r="AH1593" i="1"/>
  <c r="F1501" i="7" s="1"/>
  <c r="X357" i="1"/>
  <c r="B265" i="7" s="1"/>
  <c r="AH2959" i="1"/>
  <c r="F2867" i="7" s="1"/>
  <c r="X2907" i="1"/>
  <c r="B2815" i="7" s="1"/>
  <c r="D2861" i="7"/>
  <c r="AH2908" i="1"/>
  <c r="F2816" i="7" s="1"/>
  <c r="AE1288" i="1"/>
  <c r="AH1661" i="1"/>
  <c r="F1569" i="7" s="1"/>
  <c r="D535" i="7"/>
  <c r="AH2870" i="1"/>
  <c r="F2778" i="7" s="1"/>
  <c r="X1974" i="1"/>
  <c r="B1882" i="7" s="1"/>
  <c r="AH2001" i="1"/>
  <c r="F1909" i="7" s="1"/>
  <c r="AD3345" i="1"/>
  <c r="X3395" i="1"/>
  <c r="X1000" i="1"/>
  <c r="B908" i="7" s="1"/>
  <c r="X1101" i="1"/>
  <c r="B1009" i="7" s="1"/>
  <c r="X676" i="1"/>
  <c r="B584" i="7" s="1"/>
  <c r="X1671" i="1"/>
  <c r="B1579" i="7" s="1"/>
  <c r="AI1948" i="1"/>
  <c r="G1856" i="7" s="1"/>
  <c r="D92" i="7"/>
  <c r="AI782" i="1"/>
  <c r="G690" i="7" s="1"/>
  <c r="D2024" i="7"/>
  <c r="AE2011" i="1"/>
  <c r="X2305" i="1"/>
  <c r="B2213" i="7" s="1"/>
  <c r="D2038" i="7"/>
  <c r="AI3393" i="1"/>
  <c r="AI2827" i="1"/>
  <c r="G2735" i="7" s="1"/>
  <c r="X1298" i="1"/>
  <c r="B1206" i="7" s="1"/>
  <c r="D972" i="7"/>
  <c r="AD1677" i="1"/>
  <c r="AD2048" i="1"/>
  <c r="AD2200" i="1"/>
  <c r="AH1352" i="1"/>
  <c r="F1260" i="7" s="1"/>
  <c r="D2370" i="7"/>
  <c r="AI403" i="1"/>
  <c r="G311" i="7" s="1"/>
  <c r="D1553" i="7"/>
  <c r="AH1265" i="1"/>
  <c r="F1173" i="7" s="1"/>
  <c r="D1028" i="7"/>
  <c r="AD2935" i="1"/>
  <c r="D2533" i="7"/>
  <c r="AD757" i="1"/>
  <c r="D2494" i="7"/>
  <c r="D2658" i="7"/>
  <c r="AH1935" i="1"/>
  <c r="F1843" i="7" s="1"/>
  <c r="X258" i="1"/>
  <c r="B166" i="7" s="1"/>
  <c r="AH1954" i="1"/>
  <c r="F1862" i="7" s="1"/>
  <c r="D621" i="7"/>
  <c r="D2921" i="7"/>
  <c r="AE1024" i="1"/>
  <c r="X2818" i="1"/>
  <c r="B2726" i="7" s="1"/>
  <c r="AE1404" i="1"/>
  <c r="AE1761" i="1"/>
  <c r="AD1938" i="1"/>
  <c r="D272" i="7"/>
  <c r="AH1601" i="1"/>
  <c r="F1509" i="7" s="1"/>
  <c r="AE2119" i="1"/>
  <c r="AD429" i="1"/>
  <c r="AH2883" i="1"/>
  <c r="F2791" i="7" s="1"/>
  <c r="AE471" i="1"/>
  <c r="AH565" i="1"/>
  <c r="F473" i="7" s="1"/>
  <c r="AE1965" i="1"/>
  <c r="D1506" i="7"/>
  <c r="D2335" i="7"/>
  <c r="AH2832" i="1"/>
  <c r="F2740" i="7" s="1"/>
  <c r="AI1213" i="1"/>
  <c r="G1121" i="7" s="1"/>
  <c r="AI2530" i="1"/>
  <c r="G2438" i="7" s="1"/>
  <c r="X3282" i="1"/>
  <c r="D2162" i="7"/>
  <c r="AH2856" i="1"/>
  <c r="F2764" i="7" s="1"/>
  <c r="D2547" i="7"/>
  <c r="D2656" i="7"/>
  <c r="D308" i="7"/>
  <c r="AI495" i="1"/>
  <c r="G403" i="7" s="1"/>
  <c r="D2095" i="7"/>
  <c r="X1567" i="1"/>
  <c r="B1475" i="7" s="1"/>
  <c r="AI1076" i="1"/>
  <c r="G984" i="7" s="1"/>
  <c r="AE3198" i="1"/>
  <c r="AH2597" i="1"/>
  <c r="F2505" i="7" s="1"/>
  <c r="AE681" i="1"/>
  <c r="AI2933" i="1"/>
  <c r="G2841" i="7" s="1"/>
  <c r="AI1651" i="1"/>
  <c r="G1559" i="7" s="1"/>
  <c r="AE220" i="1"/>
  <c r="AI2521" i="1"/>
  <c r="G2429" i="7" s="1"/>
  <c r="X3268" i="1"/>
  <c r="D1508" i="7"/>
  <c r="AD1769" i="1"/>
  <c r="AH3169" i="1"/>
  <c r="X2479" i="1"/>
  <c r="B2387" i="7" s="1"/>
  <c r="X1426" i="1"/>
  <c r="B1334" i="7" s="1"/>
  <c r="AE2142" i="1"/>
  <c r="X3247" i="1"/>
  <c r="AE935" i="1"/>
  <c r="AH3466" i="1"/>
  <c r="D904" i="7"/>
  <c r="X3164" i="1"/>
  <c r="X2547" i="1"/>
  <c r="B2455" i="7" s="1"/>
  <c r="D416" i="7"/>
  <c r="AI2691" i="1"/>
  <c r="G2599" i="7" s="1"/>
  <c r="AE2328" i="1"/>
  <c r="AE1980" i="1"/>
  <c r="AH3452" i="1"/>
  <c r="D2946" i="7"/>
  <c r="X2332" i="1"/>
  <c r="B2240" i="7" s="1"/>
  <c r="AD1350" i="1"/>
  <c r="AD1530" i="1"/>
  <c r="AE2357" i="1"/>
  <c r="D594" i="7"/>
  <c r="AH3141" i="1"/>
  <c r="AD2936" i="1"/>
  <c r="AE1037" i="1"/>
  <c r="AI567" i="1"/>
  <c r="G475" i="7" s="1"/>
  <c r="AE230" i="1"/>
  <c r="X1549" i="1"/>
  <c r="B1457" i="7" s="1"/>
  <c r="AD1480" i="1"/>
  <c r="AH327" i="1"/>
  <c r="F235" i="7" s="1"/>
  <c r="AH2227" i="1"/>
  <c r="F2135" i="7" s="1"/>
  <c r="AE2467" i="1"/>
  <c r="AE1459" i="1"/>
  <c r="AE819" i="1"/>
  <c r="AE1704" i="1"/>
  <c r="D669" i="7"/>
  <c r="AH806" i="1"/>
  <c r="F714" i="7" s="1"/>
  <c r="AD1958" i="1"/>
  <c r="X2212" i="1"/>
  <c r="B2120" i="7" s="1"/>
  <c r="AD2080" i="1"/>
  <c r="AE236" i="1"/>
  <c r="AE2834" i="1"/>
  <c r="D654" i="7"/>
  <c r="X2800" i="1"/>
  <c r="B2708" i="7" s="1"/>
  <c r="AD1642" i="1"/>
  <c r="AD803" i="1"/>
  <c r="AD2028" i="1"/>
  <c r="X1346" i="1"/>
  <c r="B1254" i="7" s="1"/>
  <c r="D2315" i="7"/>
  <c r="D2982" i="7"/>
  <c r="X495" i="1"/>
  <c r="B403" i="7" s="1"/>
  <c r="AI2594" i="1"/>
  <c r="G2502" i="7" s="1"/>
  <c r="X3047" i="1"/>
  <c r="B2955" i="7" s="1"/>
  <c r="AI614" i="1"/>
  <c r="G522" i="7" s="1"/>
  <c r="X1696" i="1"/>
  <c r="B1604" i="7" s="1"/>
  <c r="X3559" i="1"/>
  <c r="X2462" i="1"/>
  <c r="B2370" i="7" s="1"/>
  <c r="X1541" i="1"/>
  <c r="B1449" i="7" s="1"/>
  <c r="D909" i="7"/>
  <c r="AE1648" i="1"/>
  <c r="X1531" i="1"/>
  <c r="B1439" i="7" s="1"/>
  <c r="AD3352" i="1"/>
  <c r="X290" i="1"/>
  <c r="B198" i="7" s="1"/>
  <c r="D444" i="7"/>
  <c r="AD2514" i="1"/>
  <c r="AD2043" i="1"/>
  <c r="AD1138" i="1"/>
  <c r="X536" i="1"/>
  <c r="B444" i="7" s="1"/>
  <c r="D115" i="7"/>
  <c r="AE379" i="1"/>
  <c r="X2369" i="1"/>
  <c r="B2277" i="7" s="1"/>
  <c r="AE1956" i="1"/>
  <c r="D2900" i="7"/>
  <c r="AE788" i="1"/>
  <c r="AD862" i="1"/>
  <c r="X479" i="1"/>
  <c r="B387" i="7" s="1"/>
  <c r="AI1036" i="1"/>
  <c r="G944" i="7" s="1"/>
  <c r="AI1597" i="1"/>
  <c r="G1505" i="7" s="1"/>
  <c r="AD2670" i="1"/>
  <c r="AH1975" i="1"/>
  <c r="F1883" i="7" s="1"/>
  <c r="AE3127" i="1"/>
  <c r="X654" i="1"/>
  <c r="B562" i="7" s="1"/>
  <c r="AI1434" i="1"/>
  <c r="G1342" i="7" s="1"/>
  <c r="AD685" i="1"/>
  <c r="D2325" i="7"/>
  <c r="AH1893" i="1"/>
  <c r="F1801" i="7" s="1"/>
  <c r="AI3362" i="1"/>
  <c r="AE1803" i="1"/>
  <c r="AI401" i="1"/>
  <c r="G309" i="7" s="1"/>
  <c r="AI1648" i="1"/>
  <c r="G1556" i="7" s="1"/>
  <c r="D2458" i="7"/>
  <c r="AD3143" i="1"/>
  <c r="X1607" i="1"/>
  <c r="B1515" i="7" s="1"/>
  <c r="AD2877" i="1"/>
  <c r="AI3020" i="1"/>
  <c r="G2928" i="7" s="1"/>
  <c r="D2041" i="7"/>
  <c r="X2883" i="1"/>
  <c r="B2791" i="7" s="1"/>
  <c r="AH359" i="1"/>
  <c r="F267" i="7" s="1"/>
  <c r="AE1920" i="1"/>
  <c r="X2712" i="1"/>
  <c r="B2620" i="7" s="1"/>
  <c r="AE1697" i="1"/>
  <c r="X3490" i="1"/>
  <c r="AH3310" i="1"/>
  <c r="X3258" i="1"/>
  <c r="AH673" i="1"/>
  <c r="F581" i="7" s="1"/>
  <c r="X2814" i="1"/>
  <c r="B2722" i="7" s="1"/>
  <c r="AE2243" i="1"/>
  <c r="AE3191" i="1"/>
  <c r="AE1329" i="1"/>
  <c r="AH1098" i="1"/>
  <c r="F1006" i="7" s="1"/>
  <c r="AI3560" i="1"/>
  <c r="AE2279" i="1"/>
  <c r="AI1143" i="1"/>
  <c r="G1051" i="7" s="1"/>
  <c r="AI3152" i="1"/>
  <c r="AE2784" i="1"/>
  <c r="D660" i="7"/>
  <c r="AH488" i="1"/>
  <c r="F396" i="7" s="1"/>
  <c r="AD1950" i="1"/>
  <c r="X400" i="1"/>
  <c r="B308" i="7" s="1"/>
  <c r="AI3430" i="1"/>
  <c r="X3012" i="1"/>
  <c r="B2920" i="7" s="1"/>
  <c r="D151" i="7"/>
  <c r="AH1312" i="1"/>
  <c r="F1220" i="7" s="1"/>
  <c r="X2985" i="1"/>
  <c r="B2893" i="7" s="1"/>
  <c r="D323" i="7"/>
  <c r="D1294" i="7"/>
  <c r="AH2312" i="1"/>
  <c r="F2220" i="7" s="1"/>
  <c r="D1615" i="7"/>
  <c r="X2388" i="1"/>
  <c r="B2296" i="7" s="1"/>
  <c r="AE3475" i="1"/>
  <c r="AH2991" i="1"/>
  <c r="F2899" i="7" s="1"/>
  <c r="X1040" i="1"/>
  <c r="B948" i="7" s="1"/>
  <c r="AI1080" i="1"/>
  <c r="G988" i="7" s="1"/>
  <c r="AH650" i="1"/>
  <c r="F558" i="7" s="1"/>
  <c r="AH2615" i="1"/>
  <c r="F2523" i="7" s="1"/>
  <c r="AD935" i="1"/>
  <c r="D1384" i="7"/>
  <c r="D2044" i="7"/>
  <c r="AE1460" i="1"/>
  <c r="AH775" i="1"/>
  <c r="F683" i="7" s="1"/>
  <c r="AH1567" i="1"/>
  <c r="F1475" i="7" s="1"/>
  <c r="AD2388" i="1"/>
  <c r="AE1993" i="1"/>
  <c r="D2083" i="7"/>
  <c r="AD741" i="1"/>
  <c r="AE1412" i="1"/>
  <c r="AD997" i="1"/>
  <c r="AE506" i="1"/>
  <c r="AH1566" i="1"/>
  <c r="F1474" i="7" s="1"/>
  <c r="AE1903" i="1"/>
  <c r="AE3512" i="1"/>
  <c r="AH1054" i="1"/>
  <c r="F962" i="7" s="1"/>
  <c r="D140" i="7"/>
  <c r="X1582" i="1"/>
  <c r="B1490" i="7" s="1"/>
  <c r="D179" i="7"/>
  <c r="AH700" i="1"/>
  <c r="F608" i="7" s="1"/>
  <c r="X1350" i="1"/>
  <c r="B1258" i="7" s="1"/>
  <c r="AH608" i="1"/>
  <c r="F516" i="7" s="1"/>
  <c r="AI528" i="1"/>
  <c r="G436" i="7" s="1"/>
  <c r="D2337" i="7"/>
  <c r="D2948" i="7"/>
  <c r="AE3395" i="1"/>
  <c r="AE495" i="1"/>
  <c r="X2194" i="1"/>
  <c r="B2102" i="7" s="1"/>
  <c r="X3453" i="1"/>
  <c r="AI172" i="1"/>
  <c r="G80" i="7" s="1"/>
  <c r="X2590" i="1"/>
  <c r="B2498" i="7" s="1"/>
  <c r="D249" i="7"/>
  <c r="AE2756" i="1"/>
  <c r="AH514" i="1"/>
  <c r="F422" i="7" s="1"/>
  <c r="X2882" i="1"/>
  <c r="B2790" i="7" s="1"/>
  <c r="D1631" i="7"/>
  <c r="AH600" i="1"/>
  <c r="F508" i="7" s="1"/>
  <c r="AI3410" i="1"/>
  <c r="D612" i="7"/>
  <c r="AD1966" i="1"/>
  <c r="D1619" i="7"/>
  <c r="AE1415" i="1"/>
  <c r="AE1664" i="1"/>
  <c r="AH1485" i="1"/>
  <c r="F1393" i="7" s="1"/>
  <c r="AD527" i="1"/>
  <c r="X2267" i="1"/>
  <c r="B2175" i="7" s="1"/>
  <c r="X1036" i="1"/>
  <c r="B944" i="7" s="1"/>
  <c r="D2679" i="7"/>
  <c r="X2897" i="1"/>
  <c r="B2805" i="7" s="1"/>
  <c r="AE572" i="1"/>
  <c r="AE2464" i="1"/>
  <c r="AH2219" i="1"/>
  <c r="F2127" i="7" s="1"/>
  <c r="AE3163" i="1"/>
  <c r="AH3515" i="1"/>
  <c r="AH1671" i="1"/>
  <c r="F1579" i="7" s="1"/>
  <c r="X907" i="1"/>
  <c r="B815" i="7" s="1"/>
  <c r="D282" i="7"/>
  <c r="AE3471" i="1"/>
  <c r="AI1078" i="1"/>
  <c r="G986" i="7" s="1"/>
  <c r="AI1505" i="1"/>
  <c r="G1413" i="7" s="1"/>
  <c r="AE3134" i="1"/>
  <c r="X1838" i="1"/>
  <c r="B1746" i="7" s="1"/>
  <c r="AI1673" i="1"/>
  <c r="G1581" i="7" s="1"/>
  <c r="AE2862" i="1"/>
  <c r="AI2444" i="1"/>
  <c r="G2352" i="7" s="1"/>
  <c r="AE1438" i="1"/>
  <c r="AI2651" i="1"/>
  <c r="G2559" i="7" s="1"/>
  <c r="AH1385" i="1"/>
  <c r="F1293" i="7" s="1"/>
  <c r="AE1743" i="1"/>
  <c r="AH885" i="1"/>
  <c r="F793" i="7" s="1"/>
  <c r="AD157" i="1"/>
  <c r="D1572" i="7"/>
  <c r="AH1974" i="1"/>
  <c r="F1882" i="7" s="1"/>
  <c r="AE513" i="1"/>
  <c r="AH2755" i="1"/>
  <c r="F2663" i="7" s="1"/>
  <c r="AD1694" i="1"/>
  <c r="X2145" i="1"/>
  <c r="B2053" i="7" s="1"/>
  <c r="AE959" i="1"/>
  <c r="AD3357" i="1"/>
  <c r="X136" i="1"/>
  <c r="B44" i="7" s="1"/>
  <c r="X1899" i="1"/>
  <c r="B1807" i="7" s="1"/>
  <c r="AD2761" i="1"/>
  <c r="AI2891" i="1"/>
  <c r="G2799" i="7" s="1"/>
  <c r="AI1713" i="1"/>
  <c r="G1621" i="7" s="1"/>
  <c r="X1093" i="1"/>
  <c r="B1001" i="7" s="1"/>
  <c r="AD3448" i="1"/>
  <c r="AI2373" i="1"/>
  <c r="G2281" i="7" s="1"/>
  <c r="AD3015" i="1"/>
  <c r="X1982" i="1"/>
  <c r="B1890" i="7" s="1"/>
  <c r="AH478" i="1"/>
  <c r="F386" i="7" s="1"/>
  <c r="AD2439" i="1"/>
  <c r="AE3316" i="1"/>
  <c r="D1783" i="7"/>
  <c r="AE2962" i="1"/>
  <c r="AE2372" i="1"/>
  <c r="AE664" i="1"/>
  <c r="AH2657" i="1"/>
  <c r="F2565" i="7" s="1"/>
  <c r="D1361" i="7"/>
  <c r="AD1534" i="1"/>
  <c r="AH3419" i="1"/>
  <c r="AE147" i="1"/>
  <c r="AE1899" i="1"/>
  <c r="AI755" i="1"/>
  <c r="G663" i="7" s="1"/>
  <c r="AD2553" i="1"/>
  <c r="AI2475" i="1"/>
  <c r="G2383" i="7" s="1"/>
  <c r="AH347" i="1"/>
  <c r="F255" i="7" s="1"/>
  <c r="AE1915" i="1"/>
  <c r="AE130" i="1"/>
  <c r="AI2451" i="1"/>
  <c r="G2359" i="7" s="1"/>
  <c r="X2604" i="1"/>
  <c r="B2512" i="7" s="1"/>
  <c r="D765" i="7"/>
  <c r="X2936" i="1"/>
  <c r="B2844" i="7" s="1"/>
  <c r="AD1542" i="1"/>
  <c r="AD405" i="1"/>
  <c r="AE2958" i="1"/>
  <c r="X2315" i="1"/>
  <c r="B2223" i="7" s="1"/>
  <c r="AD2062" i="1"/>
  <c r="D1545" i="7"/>
  <c r="D557" i="7"/>
  <c r="AI1470" i="1"/>
  <c r="G1378" i="7" s="1"/>
  <c r="AD1233" i="1"/>
  <c r="X2037" i="1"/>
  <c r="B1945" i="7" s="1"/>
  <c r="AI1688" i="1"/>
  <c r="G1596" i="7" s="1"/>
  <c r="AE3404" i="1"/>
  <c r="AD734" i="1"/>
  <c r="AD1932" i="1"/>
  <c r="X3118" i="1"/>
  <c r="AD2556" i="1"/>
  <c r="AH128" i="1"/>
  <c r="F36" i="7" s="1"/>
  <c r="AI635" i="1"/>
  <c r="G543" i="7" s="1"/>
  <c r="AH357" i="1"/>
  <c r="F265" i="7" s="1"/>
  <c r="AD335" i="1"/>
  <c r="X1175" i="1"/>
  <c r="B1083" i="7" s="1"/>
  <c r="AI426" i="1"/>
  <c r="G334" i="7" s="1"/>
  <c r="AE1843" i="1"/>
  <c r="AI2638" i="1"/>
  <c r="G2546" i="7" s="1"/>
  <c r="AH2167" i="1"/>
  <c r="F2075" i="7" s="1"/>
  <c r="X3303" i="1"/>
  <c r="X455" i="1"/>
  <c r="B363" i="7" s="1"/>
  <c r="D398" i="7"/>
  <c r="AD1702" i="1"/>
  <c r="X2064" i="1"/>
  <c r="B1972" i="7" s="1"/>
  <c r="AI2910" i="1"/>
  <c r="G2818" i="7" s="1"/>
  <c r="D2185" i="7"/>
  <c r="X2349" i="1"/>
  <c r="B2257" i="7" s="1"/>
  <c r="AI831" i="1"/>
  <c r="G739" i="7" s="1"/>
  <c r="AH742" i="1"/>
  <c r="F650" i="7" s="1"/>
  <c r="D2459" i="7"/>
  <c r="X2733" i="1"/>
  <c r="B2641" i="7" s="1"/>
  <c r="AD1705" i="1"/>
  <c r="AI2202" i="1"/>
  <c r="G2110" i="7" s="1"/>
  <c r="D2889" i="7"/>
  <c r="AD1408" i="1"/>
  <c r="AH2339" i="1"/>
  <c r="F2247" i="7" s="1"/>
  <c r="D1985" i="7"/>
  <c r="X1289" i="1"/>
  <c r="B1197" i="7" s="1"/>
  <c r="AD1636" i="1"/>
  <c r="X827" i="1"/>
  <c r="B735" i="7" s="1"/>
  <c r="AD2477" i="1"/>
  <c r="AH2829" i="1"/>
  <c r="F2737" i="7" s="1"/>
  <c r="AD2491" i="1"/>
  <c r="X734" i="1"/>
  <c r="B642" i="7" s="1"/>
  <c r="X1309" i="1"/>
  <c r="B1217" i="7" s="1"/>
  <c r="D2174" i="7"/>
  <c r="AD391" i="1"/>
  <c r="AH1713" i="1"/>
  <c r="F1621" i="7" s="1"/>
  <c r="X1759" i="1"/>
  <c r="B1667" i="7" s="1"/>
  <c r="AD1460" i="1"/>
  <c r="X1344" i="1"/>
  <c r="B1252" i="7" s="1"/>
  <c r="X2809" i="1"/>
  <c r="B2717" i="7" s="1"/>
  <c r="X3293" i="1"/>
  <c r="AH425" i="1"/>
  <c r="F333" i="7" s="1"/>
  <c r="AE3214" i="1"/>
  <c r="AE229" i="1"/>
  <c r="AE2731" i="1"/>
  <c r="AH2637" i="1"/>
  <c r="F2545" i="7" s="1"/>
  <c r="AD3300" i="1"/>
  <c r="AE2326" i="1"/>
  <c r="AE2553" i="1"/>
  <c r="AI2573" i="1"/>
  <c r="G2481" i="7" s="1"/>
  <c r="AE1628" i="1"/>
  <c r="AD3031" i="1"/>
  <c r="AD594" i="1"/>
  <c r="D1979" i="7"/>
  <c r="D572" i="7"/>
  <c r="AH201" i="1"/>
  <c r="F109" i="7" s="1"/>
  <c r="AH3410" i="1"/>
  <c r="X1499" i="1"/>
  <c r="B1407" i="7" s="1"/>
  <c r="AD2924" i="1"/>
  <c r="AH423" i="1"/>
  <c r="F331" i="7" s="1"/>
  <c r="D828" i="7"/>
  <c r="AE1693" i="1"/>
  <c r="X3185" i="1"/>
  <c r="X1463" i="1"/>
  <c r="B1371" i="7" s="1"/>
  <c r="X2997" i="1"/>
  <c r="B2905" i="7" s="1"/>
  <c r="X1349" i="1"/>
  <c r="B1257" i="7" s="1"/>
  <c r="AD2686" i="1"/>
  <c r="X798" i="1"/>
  <c r="B706" i="7" s="1"/>
  <c r="D1467" i="7"/>
  <c r="AE429" i="1"/>
  <c r="AD1009" i="1"/>
  <c r="AH1275" i="1"/>
  <c r="F1183" i="7" s="1"/>
  <c r="D2810" i="7"/>
  <c r="AD1110" i="1"/>
  <c r="AH2606" i="1"/>
  <c r="F2514" i="7" s="1"/>
  <c r="AE2925" i="1"/>
  <c r="X931" i="1"/>
  <c r="B839" i="7" s="1"/>
  <c r="X1895" i="1"/>
  <c r="B1803" i="7" s="1"/>
  <c r="AI1813" i="1"/>
  <c r="G1721" i="7" s="1"/>
  <c r="AH3268" i="1"/>
  <c r="AH2109" i="1"/>
  <c r="F2017" i="7" s="1"/>
  <c r="AE2689" i="1"/>
  <c r="X1755" i="1"/>
  <c r="B1663" i="7" s="1"/>
  <c r="AD2266" i="1"/>
  <c r="AI3276" i="1"/>
  <c r="AD2478" i="1"/>
  <c r="X618" i="1"/>
  <c r="B526" i="7" s="1"/>
  <c r="AI393" i="1"/>
  <c r="G301" i="7" s="1"/>
  <c r="AI2206" i="1"/>
  <c r="G2114" i="7" s="1"/>
  <c r="AE1202" i="1"/>
  <c r="AI2757" i="1"/>
  <c r="G2665" i="7" s="1"/>
  <c r="AE2779" i="1"/>
  <c r="AE1809" i="1"/>
  <c r="AD758" i="1"/>
  <c r="AE1422" i="1"/>
  <c r="AD1082" i="1"/>
  <c r="D1982" i="7"/>
  <c r="AH165" i="1"/>
  <c r="F73" i="7" s="1"/>
  <c r="AH402" i="1"/>
  <c r="F310" i="7" s="1"/>
  <c r="AH2301" i="1"/>
  <c r="F2209" i="7" s="1"/>
  <c r="AH1351" i="1"/>
  <c r="F1259" i="7" s="1"/>
  <c r="AE1442" i="1"/>
  <c r="AD2652" i="1"/>
  <c r="AD824" i="1"/>
  <c r="AD2521" i="1"/>
  <c r="AI891" i="1"/>
  <c r="G799" i="7" s="1"/>
  <c r="X1171" i="1"/>
  <c r="B1079" i="7" s="1"/>
  <c r="AE2534" i="1"/>
  <c r="AE2563" i="1"/>
  <c r="D126" i="7"/>
  <c r="AH853" i="1"/>
  <c r="F761" i="7" s="1"/>
  <c r="D94" i="7"/>
  <c r="X443" i="1"/>
  <c r="B351" i="7" s="1"/>
  <c r="AI1600" i="1"/>
  <c r="G1508" i="7" s="1"/>
  <c r="AH3343" i="1"/>
  <c r="X2454" i="1"/>
  <c r="B2362" i="7" s="1"/>
  <c r="AI3192" i="1"/>
  <c r="AD235" i="1"/>
  <c r="X3457" i="1"/>
  <c r="AI2551" i="1"/>
  <c r="G2459" i="7" s="1"/>
  <c r="AH2216" i="1"/>
  <c r="F2124" i="7" s="1"/>
  <c r="D916" i="7"/>
  <c r="X2266" i="1"/>
  <c r="B2174" i="7" s="1"/>
  <c r="AD1056" i="1"/>
  <c r="AH1390" i="1"/>
  <c r="F1298" i="7" s="1"/>
  <c r="AI1724" i="1"/>
  <c r="G1632" i="7" s="1"/>
  <c r="AD3380" i="1"/>
  <c r="AH1531" i="1"/>
  <c r="F1439" i="7" s="1"/>
  <c r="AD3420" i="1"/>
  <c r="D2792" i="7"/>
  <c r="AE2503" i="1"/>
  <c r="AE1846" i="1"/>
  <c r="AH809" i="1"/>
  <c r="F717" i="7" s="1"/>
  <c r="AH641" i="1"/>
  <c r="F549" i="7" s="1"/>
  <c r="X2195" i="1"/>
  <c r="B2103" i="7" s="1"/>
  <c r="AH1827" i="1"/>
  <c r="F1735" i="7" s="1"/>
  <c r="AD1874" i="1"/>
  <c r="X309" i="1"/>
  <c r="B217" i="7" s="1"/>
  <c r="D1833" i="7"/>
  <c r="D2625" i="7"/>
  <c r="AI703" i="1"/>
  <c r="G611" i="7" s="1"/>
  <c r="AD2985" i="1"/>
  <c r="X3434" i="1"/>
  <c r="D78" i="7"/>
  <c r="AI1360" i="1"/>
  <c r="G1268" i="7" s="1"/>
  <c r="AH698" i="1"/>
  <c r="F606" i="7" s="1"/>
  <c r="AH1476" i="1"/>
  <c r="F1384" i="7" s="1"/>
  <c r="AH2668" i="1"/>
  <c r="F2576" i="7" s="1"/>
  <c r="AH1034" i="1"/>
  <c r="F942" i="7" s="1"/>
  <c r="X2135" i="1"/>
  <c r="B2043" i="7" s="1"/>
  <c r="AH171" i="1"/>
  <c r="F79" i="7" s="1"/>
  <c r="AD1198" i="1"/>
  <c r="D2210" i="7"/>
  <c r="X2310" i="1"/>
  <c r="B2218" i="7" s="1"/>
  <c r="AD494" i="1"/>
  <c r="D617" i="7"/>
  <c r="AH926" i="1"/>
  <c r="F834" i="7" s="1"/>
  <c r="AE2615" i="1"/>
  <c r="AE1588" i="1"/>
  <c r="AH855" i="1"/>
  <c r="F763" i="7" s="1"/>
  <c r="X2995" i="1"/>
  <c r="B2903" i="7" s="1"/>
  <c r="AD2765" i="1"/>
  <c r="AH1228" i="1"/>
  <c r="F1136" i="7" s="1"/>
  <c r="AE672" i="1"/>
  <c r="AH2666" i="1"/>
  <c r="F2574" i="7" s="1"/>
  <c r="AI3576" i="1"/>
  <c r="AI3262" i="1"/>
  <c r="AI430" i="1"/>
  <c r="G338" i="7" s="1"/>
  <c r="AI1215" i="1"/>
  <c r="G1123" i="7" s="1"/>
  <c r="AH1266" i="1"/>
  <c r="F1174" i="7" s="1"/>
  <c r="AI2733" i="1"/>
  <c r="G2641" i="7" s="1"/>
  <c r="X3151" i="1"/>
  <c r="AH2717" i="1"/>
  <c r="F2625" i="7" s="1"/>
  <c r="AD1610" i="1"/>
  <c r="AH3054" i="1"/>
  <c r="F2962" i="7" s="1"/>
  <c r="X847" i="1"/>
  <c r="B755" i="7" s="1"/>
  <c r="AE1448" i="1"/>
  <c r="AE3220" i="1"/>
  <c r="AH550" i="1"/>
  <c r="F458" i="7" s="1"/>
  <c r="D2035" i="7"/>
  <c r="AI1489" i="1"/>
  <c r="G1397" i="7" s="1"/>
  <c r="AH2737" i="1"/>
  <c r="F2645" i="7" s="1"/>
  <c r="AE2113" i="1"/>
  <c r="AH3206" i="1"/>
  <c r="AD1463" i="1"/>
  <c r="X3305" i="1"/>
  <c r="AI1704" i="1"/>
  <c r="G1612" i="7" s="1"/>
  <c r="X2078" i="1"/>
  <c r="B1986" i="7" s="1"/>
  <c r="X1003" i="1"/>
  <c r="B911" i="7" s="1"/>
  <c r="AD317" i="1"/>
  <c r="AH1089" i="1"/>
  <c r="F997" i="7" s="1"/>
  <c r="AD2032" i="1"/>
  <c r="AE2088" i="1"/>
  <c r="AD1872" i="1"/>
  <c r="AE3114" i="1"/>
  <c r="AI1104" i="1"/>
  <c r="G1012" i="7" s="1"/>
  <c r="AD3158" i="1"/>
  <c r="AI1811" i="1"/>
  <c r="G1719" i="7" s="1"/>
  <c r="AE1585" i="1"/>
  <c r="AH1005" i="1"/>
  <c r="F913" i="7" s="1"/>
  <c r="AD2372" i="1"/>
  <c r="X770" i="1"/>
  <c r="B678" i="7" s="1"/>
  <c r="AH1797" i="1"/>
  <c r="F1705" i="7" s="1"/>
  <c r="D1007" i="7"/>
  <c r="AI1860" i="1"/>
  <c r="G1768" i="7" s="1"/>
  <c r="X2654" i="1"/>
  <c r="B2562" i="7" s="1"/>
  <c r="AH762" i="1"/>
  <c r="F670" i="7" s="1"/>
  <c r="AE2867" i="1"/>
  <c r="D2559" i="7"/>
  <c r="D1903" i="7"/>
  <c r="D2213" i="7"/>
  <c r="AH1922" i="1"/>
  <c r="F1830" i="7" s="1"/>
  <c r="AI3174" i="1"/>
  <c r="AH520" i="1"/>
  <c r="F428" i="7" s="1"/>
  <c r="AE599" i="1"/>
  <c r="AH147" i="1"/>
  <c r="F55" i="7" s="1"/>
  <c r="AE1947" i="1"/>
  <c r="D1272" i="7"/>
  <c r="X555" i="1"/>
  <c r="B463" i="7" s="1"/>
  <c r="AE1487" i="1"/>
  <c r="AI3139" i="1"/>
  <c r="AE1111" i="1"/>
  <c r="AE2535" i="1"/>
  <c r="X2445" i="1"/>
  <c r="B2353" i="7" s="1"/>
  <c r="AD870" i="1"/>
  <c r="AH2757" i="1"/>
  <c r="F2665" i="7" s="1"/>
  <c r="D2590" i="7"/>
  <c r="AH303" i="1"/>
  <c r="F211" i="7" s="1"/>
  <c r="AI497" i="1"/>
  <c r="G405" i="7" s="1"/>
  <c r="AE3195" i="1"/>
  <c r="AD221" i="1"/>
  <c r="AD2449" i="1"/>
  <c r="D429" i="7"/>
  <c r="X2841" i="1"/>
  <c r="B2749" i="7" s="1"/>
  <c r="AH1204" i="1"/>
  <c r="F1112" i="7" s="1"/>
  <c r="AD898" i="1"/>
  <c r="X1458" i="1"/>
  <c r="B1366" i="7" s="1"/>
  <c r="X697" i="1"/>
  <c r="B605" i="7" s="1"/>
  <c r="AE1724" i="1"/>
  <c r="AI1250" i="1"/>
  <c r="G1158" i="7" s="1"/>
  <c r="X2628" i="1"/>
  <c r="B2536" i="7" s="1"/>
  <c r="AD491" i="1"/>
  <c r="AI330" i="1"/>
  <c r="G238" i="7" s="1"/>
  <c r="AD154" i="1"/>
  <c r="X1361" i="1"/>
  <c r="B1269" i="7" s="1"/>
  <c r="AD177" i="1"/>
  <c r="AH2687" i="1"/>
  <c r="F2595" i="7" s="1"/>
  <c r="AH651" i="1"/>
  <c r="F559" i="7" s="1"/>
  <c r="AE1312" i="1"/>
  <c r="D1183" i="7"/>
  <c r="AI134" i="1"/>
  <c r="G42" i="7" s="1"/>
  <c r="AD1445" i="1"/>
  <c r="D2941" i="7"/>
  <c r="X1865" i="1"/>
  <c r="B1773" i="7" s="1"/>
  <c r="D743" i="7"/>
  <c r="AE1707" i="1"/>
  <c r="AH3063" i="1"/>
  <c r="F2971" i="7" s="1"/>
  <c r="AD1069" i="1"/>
  <c r="AE1482" i="1"/>
  <c r="AH702" i="1"/>
  <c r="F610" i="7" s="1"/>
  <c r="AD333" i="1"/>
  <c r="D498" i="7"/>
  <c r="D1256" i="7"/>
  <c r="AI1611" i="1"/>
  <c r="G1519" i="7" s="1"/>
  <c r="X2779" i="1"/>
  <c r="B2687" i="7" s="1"/>
  <c r="AI1664" i="1"/>
  <c r="G1572" i="7" s="1"/>
  <c r="AD1400" i="1"/>
  <c r="AH1987" i="1"/>
  <c r="F1895" i="7" s="1"/>
  <c r="AI2508" i="1"/>
  <c r="G2416" i="7" s="1"/>
  <c r="D2171" i="7"/>
  <c r="X2757" i="1"/>
  <c r="B2665" i="7" s="1"/>
  <c r="X304" i="1"/>
  <c r="B212" i="7" s="1"/>
  <c r="D1974" i="7"/>
  <c r="AE3347" i="1"/>
  <c r="AD1332" i="1"/>
  <c r="AE2769" i="1"/>
  <c r="AD1709" i="1"/>
  <c r="D788" i="7"/>
  <c r="X3319" i="1"/>
  <c r="D611" i="7"/>
  <c r="X2331" i="1"/>
  <c r="B2239" i="7" s="1"/>
  <c r="AE1966" i="1"/>
  <c r="AE1123" i="1"/>
  <c r="AE1344" i="1"/>
  <c r="AE1758" i="1"/>
  <c r="D2717" i="7"/>
  <c r="AD162" i="1"/>
  <c r="AH3199" i="1"/>
  <c r="AD2832" i="1"/>
  <c r="AI1945" i="1"/>
  <c r="G1853" i="7" s="1"/>
  <c r="AD1972" i="1"/>
  <c r="AI1541" i="1"/>
  <c r="G1449" i="7" s="1"/>
  <c r="AE2903" i="1"/>
  <c r="AI644" i="1"/>
  <c r="G552" i="7" s="1"/>
  <c r="AD788" i="1"/>
  <c r="AD3203" i="1"/>
  <c r="D1237" i="7"/>
  <c r="AI3028" i="1"/>
  <c r="G2936" i="7" s="1"/>
  <c r="D645" i="7"/>
  <c r="AH3072" i="1"/>
  <c r="F2980" i="7" s="1"/>
  <c r="D2618" i="7"/>
  <c r="AH195" i="1"/>
  <c r="F103" i="7" s="1"/>
  <c r="X677" i="1"/>
  <c r="B585" i="7" s="1"/>
  <c r="AI860" i="1"/>
  <c r="G768" i="7" s="1"/>
  <c r="X139" i="1"/>
  <c r="B47" i="7" s="1"/>
  <c r="X3097" i="1"/>
  <c r="B3005" i="7" s="1"/>
  <c r="AD1313" i="1"/>
  <c r="AH2476" i="1"/>
  <c r="F2384" i="7" s="1"/>
  <c r="D1505" i="7"/>
  <c r="AI3448" i="1"/>
  <c r="X2755" i="1"/>
  <c r="B2663" i="7" s="1"/>
  <c r="X2513" i="1"/>
  <c r="B2421" i="7" s="1"/>
  <c r="AD970" i="1"/>
  <c r="X3446" i="1"/>
  <c r="AH2511" i="1"/>
  <c r="F2419" i="7" s="1"/>
  <c r="AH2536" i="1"/>
  <c r="F2444" i="7" s="1"/>
  <c r="AI1339" i="1"/>
  <c r="G1247" i="7" s="1"/>
  <c r="AI419" i="1"/>
  <c r="G327" i="7" s="1"/>
  <c r="AE1109" i="1"/>
  <c r="AD3259" i="1"/>
  <c r="X444" i="1"/>
  <c r="B352" i="7" s="1"/>
  <c r="D171" i="7"/>
  <c r="AD1199" i="1"/>
  <c r="AI740" i="1"/>
  <c r="G648" i="7" s="1"/>
  <c r="AH693" i="1"/>
  <c r="F601" i="7" s="1"/>
  <c r="D2357" i="7"/>
  <c r="AD1453" i="1"/>
  <c r="D2565" i="7"/>
  <c r="AE3158" i="1"/>
  <c r="AI1197" i="1"/>
  <c r="G1105" i="7" s="1"/>
  <c r="D2050" i="7"/>
  <c r="X1377" i="1"/>
  <c r="B1285" i="7" s="1"/>
  <c r="AI2277" i="1"/>
  <c r="G2185" i="7" s="1"/>
  <c r="AH705" i="1"/>
  <c r="F613" i="7" s="1"/>
  <c r="AE465" i="1"/>
  <c r="AH2999" i="1"/>
  <c r="F2907" i="7" s="1"/>
  <c r="AH3397" i="1"/>
  <c r="D2653" i="7"/>
  <c r="X2358" i="1"/>
  <c r="B2266" i="7" s="1"/>
  <c r="X1633" i="1"/>
  <c r="B1541" i="7" s="1"/>
  <c r="AD2499" i="1"/>
  <c r="AE137" i="1"/>
  <c r="AI2639" i="1"/>
  <c r="G2547" i="7" s="1"/>
  <c r="AI2989" i="1"/>
  <c r="G2897" i="7" s="1"/>
  <c r="AE2211" i="1"/>
  <c r="AE752" i="1"/>
  <c r="D257" i="7"/>
  <c r="AH3556" i="1"/>
  <c r="X3165" i="1"/>
  <c r="AI1930" i="1"/>
  <c r="G1838" i="7" s="1"/>
  <c r="D276" i="7"/>
  <c r="AE1135" i="1"/>
  <c r="AE2901" i="1"/>
  <c r="AE990" i="1"/>
  <c r="X3230" i="1"/>
  <c r="D1881" i="7"/>
  <c r="AE234" i="1"/>
  <c r="AD493" i="1"/>
  <c r="AI2496" i="1"/>
  <c r="G2404" i="7" s="1"/>
  <c r="AH2705" i="1"/>
  <c r="F2613" i="7" s="1"/>
  <c r="AD319" i="1"/>
  <c r="AH3276" i="1"/>
  <c r="AH363" i="1"/>
  <c r="F271" i="7" s="1"/>
  <c r="AH1011" i="1"/>
  <c r="F919" i="7" s="1"/>
  <c r="AD2915" i="1"/>
  <c r="AH174" i="1"/>
  <c r="F82" i="7" s="1"/>
  <c r="AE771" i="1"/>
  <c r="X2697" i="1"/>
  <c r="B2605" i="7" s="1"/>
  <c r="X491" i="1"/>
  <c r="B399" i="7" s="1"/>
  <c r="AI510" i="1"/>
  <c r="G418" i="7" s="1"/>
  <c r="AH1751" i="1"/>
  <c r="F1659" i="7" s="1"/>
  <c r="AD1655" i="1"/>
  <c r="AI1750" i="1"/>
  <c r="G1658" i="7" s="1"/>
  <c r="AE2726" i="1"/>
  <c r="AD3093" i="1"/>
  <c r="AH2248" i="1"/>
  <c r="F2156" i="7" s="1"/>
  <c r="AE2612" i="1"/>
  <c r="AD2629" i="1"/>
  <c r="X2270" i="1"/>
  <c r="B2178" i="7" s="1"/>
  <c r="AD1319" i="1"/>
  <c r="AI559" i="1"/>
  <c r="G467" i="7" s="1"/>
  <c r="AI1436" i="1"/>
  <c r="G1344" i="7" s="1"/>
  <c r="D691" i="7"/>
  <c r="AD1886" i="1"/>
  <c r="AE1306" i="1"/>
  <c r="AE2965" i="1"/>
  <c r="AH2481" i="1"/>
  <c r="F2389" i="7" s="1"/>
  <c r="AI1465" i="1"/>
  <c r="G1373" i="7" s="1"/>
  <c r="D473" i="7"/>
  <c r="AI1432" i="1"/>
  <c r="G1340" i="7" s="1"/>
  <c r="D1771" i="7"/>
  <c r="AE446" i="1"/>
  <c r="D434" i="7"/>
  <c r="AI2883" i="1"/>
  <c r="G2791" i="7" s="1"/>
  <c r="AH2579" i="1"/>
  <c r="F2487" i="7" s="1"/>
  <c r="AE3373" i="1"/>
  <c r="AH3494" i="1"/>
  <c r="AE657" i="1"/>
  <c r="AH1560" i="1"/>
  <c r="F1468" i="7" s="1"/>
  <c r="AI2009" i="1"/>
  <c r="G1917" i="7" s="1"/>
  <c r="AE2026" i="1"/>
  <c r="AI869" i="1"/>
  <c r="G777" i="7" s="1"/>
  <c r="AE3416" i="1"/>
  <c r="AD2497" i="1"/>
  <c r="AD1774" i="1"/>
  <c r="AI343" i="1"/>
  <c r="G251" i="7" s="1"/>
  <c r="AD2387" i="1"/>
  <c r="AI2641" i="1"/>
  <c r="G2549" i="7" s="1"/>
  <c r="AD2842" i="1"/>
  <c r="AI1275" i="1"/>
  <c r="G1183" i="7" s="1"/>
  <c r="D1365" i="7"/>
  <c r="AE1309" i="1"/>
  <c r="AH2428" i="1"/>
  <c r="F2336" i="7" s="1"/>
  <c r="D2742" i="7"/>
  <c r="D2104" i="7"/>
  <c r="X2116" i="1"/>
  <c r="B2024" i="7" s="1"/>
  <c r="AE2661" i="1"/>
  <c r="AD2473" i="1"/>
  <c r="X820" i="1"/>
  <c r="B728" i="7" s="1"/>
  <c r="AE2855" i="1"/>
  <c r="X939" i="1"/>
  <c r="B847" i="7" s="1"/>
  <c r="D459" i="7"/>
  <c r="AI3396" i="1"/>
  <c r="AH1183" i="1"/>
  <c r="F1091" i="7" s="1"/>
  <c r="X569" i="1"/>
  <c r="B477" i="7" s="1"/>
  <c r="AI2512" i="1"/>
  <c r="G2420" i="7" s="1"/>
  <c r="X2911" i="1"/>
  <c r="B2819" i="7" s="1"/>
  <c r="X2993" i="1"/>
  <c r="B2901" i="7" s="1"/>
  <c r="AE2022" i="1"/>
  <c r="AE1857" i="1"/>
  <c r="AI1235" i="1"/>
  <c r="G1143" i="7" s="1"/>
  <c r="AE1950" i="1"/>
  <c r="AI919" i="1"/>
  <c r="G827" i="7" s="1"/>
  <c r="AH2188" i="1"/>
  <c r="F2096" i="7" s="1"/>
  <c r="D883" i="7"/>
  <c r="AE893" i="1"/>
  <c r="AD1708" i="1"/>
  <c r="X2585" i="1"/>
  <c r="B2493" i="7" s="1"/>
  <c r="AH830" i="1"/>
  <c r="F738" i="7" s="1"/>
  <c r="AI463" i="1"/>
  <c r="G371" i="7" s="1"/>
  <c r="AE3390" i="1"/>
  <c r="AI3368" i="1"/>
  <c r="X3058" i="1"/>
  <c r="B2966" i="7" s="1"/>
  <c r="D1306" i="7"/>
  <c r="AH1853" i="1"/>
  <c r="F1761" i="7" s="1"/>
  <c r="AD2506" i="1"/>
  <c r="AI2655" i="1"/>
  <c r="G2563" i="7" s="1"/>
  <c r="AH2079" i="1"/>
  <c r="F1987" i="7" s="1"/>
  <c r="D1579" i="7"/>
  <c r="D725" i="7"/>
  <c r="AE2582" i="1"/>
  <c r="D1428" i="7"/>
  <c r="AH1304" i="1"/>
  <c r="F1212" i="7" s="1"/>
  <c r="AH253" i="1"/>
  <c r="F161" i="7" s="1"/>
  <c r="AI3331" i="1"/>
  <c r="AD1560" i="1"/>
  <c r="D876" i="7"/>
  <c r="AH277" i="1"/>
  <c r="F185" i="7" s="1"/>
  <c r="AE1225" i="1"/>
  <c r="AE2669" i="1"/>
  <c r="D2930" i="7"/>
  <c r="AE1562" i="1"/>
  <c r="AE1332" i="1"/>
  <c r="AI3211" i="1"/>
  <c r="AD2253" i="1"/>
  <c r="X1674" i="1"/>
  <c r="B1582" i="7" s="1"/>
  <c r="AE641" i="1"/>
  <c r="D987" i="7"/>
  <c r="AE396" i="1"/>
  <c r="X2008" i="1"/>
  <c r="B1916" i="7" s="1"/>
  <c r="AD2196" i="1"/>
  <c r="AI2924" i="1"/>
  <c r="G2832" i="7" s="1"/>
  <c r="AD2512" i="1"/>
  <c r="X3244" i="1"/>
  <c r="AE132" i="1"/>
  <c r="AD981" i="1"/>
  <c r="AH2409" i="1"/>
  <c r="F2317" i="7" s="1"/>
  <c r="AE3420" i="1"/>
  <c r="D2378" i="7"/>
  <c r="X281" i="1"/>
  <c r="B189" i="7" s="1"/>
  <c r="AI1356" i="1"/>
  <c r="G1264" i="7" s="1"/>
  <c r="X1723" i="1"/>
  <c r="B1631" i="7" s="1"/>
  <c r="AI1295" i="1"/>
  <c r="G1203" i="7" s="1"/>
  <c r="AE2926" i="1"/>
  <c r="D590" i="7"/>
  <c r="X3300" i="1"/>
  <c r="X3431" i="1"/>
  <c r="AH3367" i="1"/>
  <c r="AH1995" i="1"/>
  <c r="F1903" i="7" s="1"/>
  <c r="AI1485" i="1"/>
  <c r="G1393" i="7" s="1"/>
  <c r="AI1477" i="1"/>
  <c r="G1385" i="7" s="1"/>
  <c r="AI1010" i="1"/>
  <c r="G918" i="7" s="1"/>
  <c r="AH3059" i="1"/>
  <c r="F2967" i="7" s="1"/>
  <c r="X3061" i="1"/>
  <c r="B2969" i="7" s="1"/>
  <c r="AI798" i="1"/>
  <c r="G706" i="7" s="1"/>
  <c r="AH1329" i="1"/>
  <c r="F1237" i="7" s="1"/>
  <c r="AD1846" i="1"/>
  <c r="AD686" i="1"/>
  <c r="D1987" i="7"/>
  <c r="X252" i="1"/>
  <c r="B160" i="7" s="1"/>
  <c r="AI3154" i="1"/>
  <c r="AI1261" i="1"/>
  <c r="G1169" i="7" s="1"/>
  <c r="AE360" i="1"/>
  <c r="D954" i="7"/>
  <c r="AH986" i="1"/>
  <c r="F894" i="7" s="1"/>
  <c r="X2069" i="1"/>
  <c r="B1977" i="7" s="1"/>
  <c r="X462" i="1"/>
  <c r="B370" i="7" s="1"/>
  <c r="AE536" i="1"/>
  <c r="AI662" i="1"/>
  <c r="G570" i="7" s="1"/>
  <c r="AD172" i="1"/>
  <c r="D1481" i="7"/>
  <c r="AI2021" i="1"/>
  <c r="G1929" i="7" s="1"/>
  <c r="AE2339" i="1"/>
  <c r="AI1678" i="1"/>
  <c r="G1586" i="7" s="1"/>
  <c r="AD2722" i="1"/>
  <c r="AI2369" i="1"/>
  <c r="G2277" i="7" s="1"/>
  <c r="AH1145" i="1"/>
  <c r="F1053" i="7" s="1"/>
  <c r="AE286" i="1"/>
  <c r="X1563" i="1"/>
  <c r="B1471" i="7" s="1"/>
  <c r="AH654" i="1"/>
  <c r="F562" i="7" s="1"/>
  <c r="AI592" i="1"/>
  <c r="G500" i="7" s="1"/>
  <c r="D2196" i="7"/>
  <c r="D2849" i="7"/>
  <c r="D2123" i="7"/>
  <c r="AD2431" i="1"/>
  <c r="AH1310" i="1"/>
  <c r="F1218" i="7" s="1"/>
  <c r="AE3446" i="1"/>
  <c r="AH2600" i="1"/>
  <c r="F2508" i="7" s="1"/>
  <c r="AE688" i="1"/>
  <c r="AH209" i="1"/>
  <c r="F117" i="7" s="1"/>
  <c r="AI958" i="1"/>
  <c r="G866" i="7" s="1"/>
  <c r="AI1027" i="1"/>
  <c r="G935" i="7" s="1"/>
  <c r="AD548" i="1"/>
  <c r="X1495" i="1"/>
  <c r="B1403" i="7" s="1"/>
  <c r="AI3195" i="1"/>
  <c r="AH1222" i="1"/>
  <c r="F1130" i="7" s="1"/>
  <c r="X1005" i="1"/>
  <c r="B913" i="7" s="1"/>
  <c r="AI598" i="1"/>
  <c r="G506" i="7" s="1"/>
  <c r="AD599" i="1"/>
  <c r="AH305" i="1"/>
  <c r="F213" i="7" s="1"/>
  <c r="AI222" i="1"/>
  <c r="G130" i="7" s="1"/>
  <c r="AH406" i="1"/>
  <c r="F314" i="7" s="1"/>
  <c r="D2874" i="7"/>
  <c r="AI702" i="1"/>
  <c r="G610" i="7" s="1"/>
  <c r="AE1349" i="1"/>
  <c r="AE1436" i="1"/>
  <c r="D383" i="7"/>
  <c r="AH1082" i="1"/>
  <c r="F990" i="7" s="1"/>
  <c r="AD1406" i="1"/>
  <c r="AD695" i="1"/>
  <c r="AD277" i="1"/>
  <c r="AD131" i="1"/>
  <c r="AD2794" i="1"/>
  <c r="D1493" i="7"/>
  <c r="AI3127" i="1"/>
  <c r="AE2722" i="1"/>
  <c r="AE3010" i="1"/>
  <c r="D1446" i="7"/>
  <c r="AE1531" i="1"/>
  <c r="AE997" i="1"/>
  <c r="AI300" i="1"/>
  <c r="G208" i="7" s="1"/>
  <c r="AD2181" i="1"/>
  <c r="AE3410" i="1"/>
  <c r="AE325" i="1"/>
  <c r="D1131" i="7"/>
  <c r="AI2677" i="1"/>
  <c r="G2585" i="7" s="1"/>
  <c r="X614" i="1"/>
  <c r="B522" i="7" s="1"/>
  <c r="AH1090" i="1"/>
  <c r="F998" i="7" s="1"/>
  <c r="AE426" i="1"/>
  <c r="AD384" i="1"/>
  <c r="D377" i="7"/>
  <c r="AD2094" i="1"/>
  <c r="AH2489" i="1"/>
  <c r="F2397" i="7" s="1"/>
  <c r="AD1007" i="1"/>
  <c r="X1452" i="1"/>
  <c r="B1360" i="7" s="1"/>
  <c r="AH2725" i="1"/>
  <c r="F2633" i="7" s="1"/>
  <c r="AE2145" i="1"/>
  <c r="X360" i="1"/>
  <c r="B268" i="7" s="1"/>
  <c r="D1496" i="7"/>
  <c r="AD1344" i="1"/>
  <c r="AD1713" i="1"/>
  <c r="AI146" i="1"/>
  <c r="G54" i="7" s="1"/>
  <c r="AE1406" i="1"/>
  <c r="AI3225" i="1"/>
  <c r="AH1711" i="1"/>
  <c r="F1619" i="7" s="1"/>
  <c r="AE1472" i="1"/>
  <c r="X305" i="1"/>
  <c r="B213" i="7" s="1"/>
  <c r="AE1283" i="1"/>
  <c r="AD3532" i="1"/>
  <c r="AE177" i="1"/>
  <c r="AE242" i="1"/>
  <c r="AI3337" i="1"/>
  <c r="AI1761" i="1"/>
  <c r="G1669" i="7" s="1"/>
  <c r="AH2103" i="1"/>
  <c r="F2011" i="7" s="1"/>
  <c r="D2419" i="7"/>
  <c r="X2551" i="1"/>
  <c r="B2459" i="7" s="1"/>
  <c r="AD3373" i="1"/>
  <c r="X1437" i="1"/>
  <c r="B1345" i="7" s="1"/>
  <c r="D2167" i="7"/>
  <c r="AI711" i="1"/>
  <c r="G619" i="7" s="1"/>
  <c r="AI408" i="1"/>
  <c r="G316" i="7" s="1"/>
  <c r="AH2071" i="1"/>
  <c r="F1979" i="7" s="1"/>
  <c r="AD1522" i="1"/>
  <c r="AH2873" i="1"/>
  <c r="F2781" i="7" s="1"/>
  <c r="D579" i="7"/>
  <c r="AD2996" i="1"/>
  <c r="AI1551" i="1"/>
  <c r="G1459" i="7" s="1"/>
  <c r="AD1514" i="1"/>
  <c r="AE3507" i="1"/>
  <c r="AE348" i="1"/>
  <c r="AE860" i="1"/>
  <c r="AH2745" i="1"/>
  <c r="F2653" i="7" s="1"/>
  <c r="D2347" i="7"/>
  <c r="X1160" i="1"/>
  <c r="B1068" i="7" s="1"/>
  <c r="AH613" i="1"/>
  <c r="F521" i="7" s="1"/>
  <c r="D213" i="7"/>
  <c r="AE1539" i="1"/>
  <c r="AH1686" i="1"/>
  <c r="F1594" i="7" s="1"/>
  <c r="AE196" i="1"/>
  <c r="AD2391" i="1"/>
  <c r="AE2284" i="1"/>
  <c r="AE2801" i="1"/>
  <c r="AH2941" i="1"/>
  <c r="F2849" i="7" s="1"/>
  <c r="AE1675" i="1"/>
  <c r="AD714" i="1"/>
  <c r="AD517" i="1"/>
  <c r="AD314" i="1"/>
  <c r="AD998" i="1"/>
  <c r="AI139" i="1"/>
  <c r="G47" i="7" s="1"/>
  <c r="D2771" i="7"/>
  <c r="AE1386" i="1"/>
  <c r="AH2618" i="1"/>
  <c r="F2526" i="7" s="1"/>
  <c r="X623" i="1"/>
  <c r="B531" i="7" s="1"/>
  <c r="AD3422" i="1"/>
  <c r="AH2949" i="1"/>
  <c r="F2857" i="7" s="1"/>
  <c r="D1286" i="7"/>
  <c r="AE639" i="1"/>
  <c r="AD2084" i="1"/>
  <c r="D1514" i="7"/>
  <c r="AH1618" i="1"/>
  <c r="F1526" i="7" s="1"/>
  <c r="AD137" i="1"/>
  <c r="X463" i="1"/>
  <c r="B371" i="7" s="1"/>
  <c r="X190" i="1"/>
  <c r="B98" i="7" s="1"/>
  <c r="AD2799" i="1"/>
  <c r="AI1596" i="1"/>
  <c r="G1504" i="7" s="1"/>
  <c r="AD2134" i="1"/>
  <c r="X1354" i="1"/>
  <c r="B1262" i="7" s="1"/>
  <c r="AI1523" i="1"/>
  <c r="G1431" i="7" s="1"/>
  <c r="X1736" i="1"/>
  <c r="B1644" i="7" s="1"/>
  <c r="AE1923" i="1"/>
  <c r="AD1175" i="1"/>
  <c r="X2086" i="1"/>
  <c r="B1994" i="7" s="1"/>
  <c r="AH871" i="1"/>
  <c r="F779" i="7" s="1"/>
  <c r="AE2654" i="1"/>
  <c r="AE521" i="1"/>
  <c r="AE2991" i="1"/>
  <c r="AI1193" i="1"/>
  <c r="G1101" i="7" s="1"/>
  <c r="AH2258" i="1"/>
  <c r="F2166" i="7" s="1"/>
  <c r="AE1706" i="1"/>
  <c r="AE2996" i="1"/>
  <c r="AE1336" i="1"/>
  <c r="AD565" i="1"/>
  <c r="AD1811" i="1"/>
  <c r="AH3486" i="1"/>
  <c r="AE798" i="1"/>
  <c r="AH429" i="1"/>
  <c r="F337" i="7" s="1"/>
  <c r="AI266" i="1"/>
  <c r="G174" i="7" s="1"/>
  <c r="AE3188" i="1"/>
  <c r="AH1773" i="1"/>
  <c r="F1681" i="7" s="1"/>
  <c r="X264" i="1"/>
  <c r="B172" i="7" s="1"/>
  <c r="D2918" i="7"/>
  <c r="AH3376" i="1"/>
  <c r="AI2105" i="1"/>
  <c r="G2013" i="7" s="1"/>
  <c r="AI2835" i="1"/>
  <c r="G2743" i="7" s="1"/>
  <c r="D2490" i="7"/>
  <c r="X3364" i="1"/>
  <c r="AD1758" i="1"/>
  <c r="AI1953" i="1"/>
  <c r="G1861" i="7" s="1"/>
  <c r="X441" i="1"/>
  <c r="B349" i="7" s="1"/>
  <c r="AD3017" i="1"/>
  <c r="AD1215" i="1"/>
  <c r="AE597" i="1"/>
  <c r="X3326" i="1"/>
  <c r="AI1293" i="1"/>
  <c r="G1201" i="7" s="1"/>
  <c r="AH2169" i="1"/>
  <c r="F2077" i="7" s="1"/>
  <c r="AH1342" i="1"/>
  <c r="F1250" i="7" s="1"/>
  <c r="X2737" i="1"/>
  <c r="B2645" i="7" s="1"/>
  <c r="X1134" i="1"/>
  <c r="B1042" i="7" s="1"/>
  <c r="AI3216" i="1"/>
  <c r="AD2467" i="1"/>
  <c r="AH2270" i="1"/>
  <c r="F2178" i="7" s="1"/>
  <c r="AI3078" i="1"/>
  <c r="G2986" i="7" s="1"/>
  <c r="AI3024" i="1"/>
  <c r="G2932" i="7" s="1"/>
  <c r="AI453" i="1"/>
  <c r="G361" i="7" s="1"/>
  <c r="AE953" i="1"/>
  <c r="AH2632" i="1"/>
  <c r="F2540" i="7" s="1"/>
  <c r="AI1496" i="1"/>
  <c r="G1404" i="7" s="1"/>
  <c r="X1676" i="1"/>
  <c r="B1584" i="7" s="1"/>
  <c r="AI1099" i="1"/>
  <c r="G1007" i="7" s="1"/>
  <c r="AD3085" i="1"/>
  <c r="X2007" i="1"/>
  <c r="B1915" i="7" s="1"/>
  <c r="X3422" i="1"/>
  <c r="AE1569" i="1"/>
  <c r="AI530" i="1"/>
  <c r="G438" i="7" s="1"/>
  <c r="AE412" i="1"/>
  <c r="D1192" i="7"/>
  <c r="D2477" i="7"/>
  <c r="AD3393" i="1"/>
  <c r="D1436" i="7"/>
  <c r="AI360" i="1"/>
  <c r="G268" i="7" s="1"/>
  <c r="AD3248" i="1"/>
  <c r="AE3554" i="1"/>
  <c r="AH3319" i="1"/>
  <c r="D930" i="7"/>
  <c r="AI147" i="1"/>
  <c r="G55" i="7" s="1"/>
  <c r="AD1036" i="1"/>
  <c r="AD2174" i="1"/>
  <c r="AH2416" i="1"/>
  <c r="F2324" i="7" s="1"/>
  <c r="AE1538" i="1"/>
  <c r="AD1853" i="1"/>
  <c r="X3299" i="1"/>
  <c r="AH2839" i="1"/>
  <c r="F2747" i="7" s="1"/>
  <c r="D815" i="7"/>
  <c r="X203" i="1"/>
  <c r="B111" i="7" s="1"/>
  <c r="AD408" i="1"/>
  <c r="AH3477" i="1"/>
  <c r="AD1531" i="1"/>
  <c r="AD3194" i="1"/>
  <c r="AI3486" i="1"/>
  <c r="X1409" i="1"/>
  <c r="B1317" i="7" s="1"/>
  <c r="AH1697" i="1"/>
  <c r="F1605" i="7" s="1"/>
  <c r="X1071" i="1"/>
  <c r="B979" i="7" s="1"/>
  <c r="AH3147" i="1"/>
  <c r="D216" i="7"/>
  <c r="X1258" i="1"/>
  <c r="B1166" i="7" s="1"/>
  <c r="AH1754" i="1"/>
  <c r="F1662" i="7" s="1"/>
  <c r="AH3042" i="1"/>
  <c r="F2950" i="7" s="1"/>
  <c r="X244" i="1"/>
  <c r="B152" i="7" s="1"/>
  <c r="AI131" i="1"/>
  <c r="G39" i="7" s="1"/>
  <c r="X1692" i="1"/>
  <c r="B1600" i="7" s="1"/>
  <c r="AH745" i="1"/>
  <c r="F653" i="7" s="1"/>
  <c r="AI456" i="1"/>
  <c r="G364" i="7" s="1"/>
  <c r="D848" i="7"/>
  <c r="AD3468" i="1"/>
  <c r="AI3354" i="1"/>
  <c r="AI3048" i="1"/>
  <c r="G2956" i="7" s="1"/>
  <c r="X3405" i="1"/>
  <c r="AH832" i="1"/>
  <c r="F740" i="7" s="1"/>
  <c r="AI894" i="1"/>
  <c r="G802" i="7" s="1"/>
  <c r="AI3099" i="1"/>
  <c r="G3007" i="7" s="1"/>
  <c r="AD2504" i="1"/>
  <c r="AD551" i="1"/>
  <c r="AH1958" i="1"/>
  <c r="F1866" i="7" s="1"/>
  <c r="AH1202" i="1"/>
  <c r="F1110" i="7" s="1"/>
  <c r="X409" i="1"/>
  <c r="B317" i="7" s="1"/>
  <c r="AH1122" i="1"/>
  <c r="F1030" i="7" s="1"/>
  <c r="AD972" i="1"/>
  <c r="X1801" i="1"/>
  <c r="B1709" i="7" s="1"/>
  <c r="AD984" i="1"/>
  <c r="AH2533" i="1"/>
  <c r="F2441" i="7" s="1"/>
  <c r="AI2034" i="1"/>
  <c r="G1942" i="7" s="1"/>
  <c r="AH1224" i="1"/>
  <c r="F1132" i="7" s="1"/>
  <c r="AD1766" i="1"/>
  <c r="AI964" i="1"/>
  <c r="G872" i="7" s="1"/>
  <c r="AH1693" i="1"/>
  <c r="F1601" i="7" s="1"/>
  <c r="AD1322" i="1"/>
  <c r="AE3167" i="1"/>
  <c r="D1563" i="7"/>
  <c r="AD3178" i="1"/>
  <c r="AI1226" i="1"/>
  <c r="G1134" i="7" s="1"/>
  <c r="D2350" i="7"/>
  <c r="AI1348" i="1"/>
  <c r="G1256" i="7" s="1"/>
  <c r="D2321" i="7"/>
  <c r="AI2727" i="1"/>
  <c r="G2635" i="7" s="1"/>
  <c r="AE2286" i="1"/>
  <c r="AD1718" i="1"/>
  <c r="AI3444" i="1"/>
  <c r="AI693" i="1"/>
  <c r="G601" i="7" s="1"/>
  <c r="AI1097" i="1"/>
  <c r="G1005" i="7" s="1"/>
  <c r="X141" i="1"/>
  <c r="B49" i="7" s="1"/>
  <c r="AI966" i="1"/>
  <c r="G874" i="7" s="1"/>
  <c r="AH923" i="1"/>
  <c r="F831" i="7" s="1"/>
  <c r="AI286" i="1"/>
  <c r="G194" i="7" s="1"/>
  <c r="AI2267" i="1"/>
  <c r="G2175" i="7" s="1"/>
  <c r="X571" i="1"/>
  <c r="B479" i="7" s="1"/>
  <c r="X3085" i="1"/>
  <c r="B2993" i="7" s="1"/>
  <c r="AI880" i="1"/>
  <c r="G788" i="7" s="1"/>
  <c r="D37" i="7"/>
  <c r="D1063" i="7"/>
  <c r="AH1982" i="1"/>
  <c r="F1890" i="7" s="1"/>
  <c r="AI1890" i="1"/>
  <c r="G1798" i="7" s="1"/>
  <c r="X3339" i="1"/>
  <c r="AH2834" i="1"/>
  <c r="F2742" i="7" s="1"/>
  <c r="AD2821" i="1"/>
  <c r="X1969" i="1"/>
  <c r="B1877" i="7" s="1"/>
  <c r="D2665" i="7"/>
  <c r="D2138" i="7"/>
  <c r="D922" i="7"/>
  <c r="X1206" i="1"/>
  <c r="B1114" i="7" s="1"/>
  <c r="AH584" i="1"/>
  <c r="F492" i="7" s="1"/>
  <c r="AE1290" i="1"/>
  <c r="AE2068" i="1"/>
  <c r="AD2892" i="1"/>
  <c r="AE2913" i="1"/>
  <c r="AH2892" i="1"/>
  <c r="F2800" i="7" s="1"/>
  <c r="AD423" i="1"/>
  <c r="AE1474" i="1"/>
  <c r="D3021" i="7"/>
  <c r="X2511" i="1"/>
  <c r="B2419" i="7" s="1"/>
  <c r="X726" i="1"/>
  <c r="B634" i="7" s="1"/>
  <c r="AE1125" i="1"/>
  <c r="AH1721" i="1"/>
  <c r="F1629" i="7" s="1"/>
  <c r="AE1196" i="1"/>
  <c r="AE3281" i="1"/>
  <c r="X1342" i="1"/>
  <c r="B1250" i="7" s="1"/>
  <c r="AI251" i="1"/>
  <c r="G159" i="7" s="1"/>
  <c r="D2230" i="7"/>
  <c r="D2396" i="7"/>
  <c r="X1628" i="1"/>
  <c r="B1536" i="7" s="1"/>
  <c r="AI1392" i="1"/>
  <c r="G1300" i="7" s="1"/>
  <c r="AD1875" i="1"/>
  <c r="AH3011" i="1"/>
  <c r="F2919" i="7" s="1"/>
  <c r="AI857" i="1"/>
  <c r="G765" i="7" s="1"/>
  <c r="X946" i="1"/>
  <c r="B854" i="7" s="1"/>
  <c r="AE1215" i="1"/>
  <c r="AE2273" i="1"/>
  <c r="D846" i="7"/>
  <c r="AE1241" i="1"/>
  <c r="AI2979" i="1"/>
  <c r="G2887" i="7" s="1"/>
  <c r="X1575" i="1"/>
  <c r="B1483" i="7" s="1"/>
  <c r="AH1174" i="1"/>
  <c r="F1082" i="7" s="1"/>
  <c r="AD268" i="1"/>
  <c r="D2250" i="7"/>
  <c r="AD2587" i="1"/>
  <c r="AI1389" i="1"/>
  <c r="G1297" i="7" s="1"/>
  <c r="D991" i="7"/>
  <c r="AI1966" i="1"/>
  <c r="G1874" i="7" s="1"/>
  <c r="D860" i="7"/>
  <c r="AD447" i="1"/>
  <c r="AD3086" i="1"/>
  <c r="AE2367" i="1"/>
  <c r="AE2899" i="1"/>
  <c r="AE951" i="1"/>
  <c r="AH1009" i="1"/>
  <c r="F917" i="7" s="1"/>
  <c r="AE2378" i="1"/>
  <c r="D798" i="7"/>
  <c r="AD1378" i="1"/>
  <c r="AE1852" i="1"/>
  <c r="AE3084" i="1"/>
  <c r="AE1678" i="1"/>
  <c r="AH1331" i="1"/>
  <c r="F1239" i="7" s="1"/>
  <c r="AD1000" i="1"/>
  <c r="AH137" i="1"/>
  <c r="F45" i="7" s="1"/>
  <c r="X1044" i="1"/>
  <c r="B952" i="7" s="1"/>
  <c r="AD336" i="1"/>
  <c r="AD3278" i="1"/>
  <c r="AI1950" i="1"/>
  <c r="G1858" i="7" s="1"/>
  <c r="D787" i="7"/>
  <c r="X1580" i="1"/>
  <c r="B1488" i="7" s="1"/>
  <c r="X3126" i="1"/>
  <c r="AI2279" i="1"/>
  <c r="G2187" i="7" s="1"/>
  <c r="X599" i="1"/>
  <c r="B507" i="7" s="1"/>
  <c r="D1823" i="7"/>
  <c r="AI3312" i="1"/>
  <c r="AI1269" i="1"/>
  <c r="G1177" i="7" s="1"/>
  <c r="X156" i="1"/>
  <c r="B64" i="7" s="1"/>
  <c r="AD3449" i="1"/>
  <c r="AE3154" i="1"/>
  <c r="D2292" i="7"/>
  <c r="AI1141" i="1"/>
  <c r="G1049" i="7" s="1"/>
  <c r="AE899" i="1"/>
  <c r="AI1536" i="1"/>
  <c r="G1444" i="7" s="1"/>
  <c r="AI191" i="1"/>
  <c r="G99" i="7" s="1"/>
  <c r="AE3545" i="1"/>
  <c r="AE834" i="1"/>
  <c r="X138" i="1"/>
  <c r="B46" i="7" s="1"/>
  <c r="AD1798" i="1"/>
  <c r="AD584" i="1"/>
  <c r="AD2033" i="1"/>
  <c r="AI1995" i="1"/>
  <c r="G1903" i="7" s="1"/>
  <c r="AH2140" i="1"/>
  <c r="F2048" i="7" s="1"/>
  <c r="AE2097" i="1"/>
  <c r="AE1497" i="1"/>
  <c r="AI1381" i="1"/>
  <c r="G1289" i="7" s="1"/>
  <c r="AI2656" i="1"/>
  <c r="G2564" i="7" s="1"/>
  <c r="AH1049" i="1"/>
  <c r="F957" i="7" s="1"/>
  <c r="X1994" i="1"/>
  <c r="B1902" i="7" s="1"/>
  <c r="X1076" i="1"/>
  <c r="B984" i="7" s="1"/>
  <c r="AE2157" i="1"/>
  <c r="AI3490" i="1"/>
  <c r="X364" i="1"/>
  <c r="B272" i="7" s="1"/>
  <c r="X1292" i="1"/>
  <c r="B1200" i="7" s="1"/>
  <c r="AD2203" i="1"/>
  <c r="AE3464" i="1"/>
  <c r="AH1520" i="1"/>
  <c r="F1428" i="7" s="1"/>
  <c r="AH940" i="1"/>
  <c r="F848" i="7" s="1"/>
  <c r="X2810" i="1"/>
  <c r="B2718" i="7" s="1"/>
  <c r="X954" i="1"/>
  <c r="B862" i="7" s="1"/>
  <c r="AD709" i="1"/>
  <c r="X1950" i="1"/>
  <c r="B1858" i="7" s="1"/>
  <c r="AD2381" i="1"/>
  <c r="AH2086" i="1"/>
  <c r="F1994" i="7" s="1"/>
  <c r="AH1518" i="1"/>
  <c r="F1426" i="7" s="1"/>
  <c r="D2612" i="7"/>
  <c r="AD2416" i="1"/>
  <c r="AD711" i="1"/>
  <c r="AI2745" i="1"/>
  <c r="G2653" i="7" s="1"/>
  <c r="X2502" i="1"/>
  <c r="B2410" i="7" s="1"/>
  <c r="AI1412" i="1"/>
  <c r="G1320" i="7" s="1"/>
  <c r="X1876" i="1"/>
  <c r="B1784" i="7" s="1"/>
  <c r="X1757" i="1"/>
  <c r="B1665" i="7" s="1"/>
  <c r="X1006" i="1"/>
  <c r="B914" i="7" s="1"/>
  <c r="AE407" i="1"/>
  <c r="X1234" i="1"/>
  <c r="B1142" i="7" s="1"/>
  <c r="AI1679" i="1"/>
  <c r="G1587" i="7" s="1"/>
  <c r="X2487" i="1"/>
  <c r="B2395" i="7" s="1"/>
  <c r="AD312" i="1"/>
  <c r="AD698" i="1"/>
  <c r="D2955" i="7"/>
  <c r="AE1355" i="1"/>
  <c r="AE790" i="1"/>
  <c r="D1269" i="7"/>
  <c r="AE1683" i="1"/>
  <c r="AH3133" i="1"/>
  <c r="AI2988" i="1"/>
  <c r="G2896" i="7" s="1"/>
  <c r="AH2178" i="1"/>
  <c r="F2086" i="7" s="1"/>
  <c r="AH973" i="1"/>
  <c r="F881" i="7" s="1"/>
  <c r="AD3176" i="1"/>
  <c r="X622" i="1"/>
  <c r="B530" i="7" s="1"/>
  <c r="X1020" i="1"/>
  <c r="B928" i="7" s="1"/>
  <c r="AE2434" i="1"/>
  <c r="D838" i="7"/>
  <c r="AE3270" i="1"/>
  <c r="AE1457" i="1"/>
  <c r="D2517" i="7"/>
  <c r="AD2386" i="1"/>
  <c r="AH3418" i="1"/>
  <c r="AH1010" i="1"/>
  <c r="F918" i="7" s="1"/>
  <c r="AI3424" i="1"/>
  <c r="AH1443" i="1"/>
  <c r="F1351" i="7" s="1"/>
  <c r="AH1241" i="1"/>
  <c r="F1149" i="7" s="1"/>
  <c r="AI2817" i="1"/>
  <c r="G2725" i="7" s="1"/>
  <c r="AD2979" i="1"/>
  <c r="AD817" i="1"/>
  <c r="D385" i="7"/>
  <c r="AE3085" i="1"/>
  <c r="AI3243" i="1"/>
  <c r="AI1279" i="1"/>
  <c r="G1187" i="7" s="1"/>
  <c r="AD2719" i="1"/>
  <c r="AD2828" i="1"/>
  <c r="AH1939" i="1"/>
  <c r="F1847" i="7" s="1"/>
  <c r="D1240" i="7"/>
  <c r="D2965" i="7"/>
  <c r="AD1893" i="1"/>
  <c r="AD602" i="1"/>
  <c r="X741" i="1"/>
  <c r="B649" i="7" s="1"/>
  <c r="AE2172" i="1"/>
  <c r="D604" i="7"/>
  <c r="D348" i="7"/>
  <c r="AH2460" i="1"/>
  <c r="F2368" i="7" s="1"/>
  <c r="X862" i="1"/>
  <c r="B770" i="7" s="1"/>
  <c r="D1165" i="7"/>
  <c r="AD3515" i="1"/>
  <c r="AH3060" i="1"/>
  <c r="F2968" i="7" s="1"/>
  <c r="AH2491" i="1"/>
  <c r="F2399" i="7" s="1"/>
  <c r="X1727" i="1"/>
  <c r="B1635" i="7" s="1"/>
  <c r="AD3323" i="1"/>
  <c r="AD1461" i="1"/>
  <c r="AI2083" i="1"/>
  <c r="G1991" i="7" s="1"/>
  <c r="AH1346" i="1"/>
  <c r="F1254" i="7" s="1"/>
  <c r="AH2422" i="1"/>
  <c r="F2330" i="7" s="1"/>
  <c r="AI1329" i="1"/>
  <c r="G1237" i="7" s="1"/>
  <c r="AH356" i="1"/>
  <c r="F264" i="7" s="1"/>
  <c r="D1401" i="7"/>
  <c r="X777" i="1"/>
  <c r="B685" i="7" s="1"/>
  <c r="X3439" i="1"/>
  <c r="AI832" i="1"/>
  <c r="G740" i="7" s="1"/>
  <c r="X1407" i="1"/>
  <c r="B1315" i="7" s="1"/>
  <c r="D2737" i="7"/>
  <c r="D2055" i="7"/>
  <c r="D1035" i="7"/>
  <c r="X3344" i="1"/>
  <c r="AI354" i="1"/>
  <c r="G262" i="7" s="1"/>
  <c r="AI672" i="1"/>
  <c r="G580" i="7" s="1"/>
  <c r="X3435" i="1"/>
  <c r="AH2350" i="1"/>
  <c r="F2258" i="7" s="1"/>
  <c r="AD1117" i="1"/>
  <c r="D137" i="7"/>
  <c r="AH1422" i="1"/>
  <c r="F1330" i="7" s="1"/>
  <c r="D1111" i="7"/>
  <c r="AE1484" i="1"/>
  <c r="AH1563" i="1"/>
  <c r="F1471" i="7" s="1"/>
  <c r="AH382" i="1"/>
  <c r="F290" i="7" s="1"/>
  <c r="AD2367" i="1"/>
  <c r="D1278" i="7"/>
  <c r="X460" i="1"/>
  <c r="B368" i="7" s="1"/>
  <c r="AH3069" i="1"/>
  <c r="F2977" i="7" s="1"/>
  <c r="X2550" i="1"/>
  <c r="B2458" i="7" s="1"/>
  <c r="AD2905" i="1"/>
  <c r="AD1339" i="1"/>
  <c r="X1406" i="1"/>
  <c r="B1314" i="7" s="1"/>
  <c r="AE2459" i="1"/>
  <c r="AE2267" i="1"/>
  <c r="X2398" i="1"/>
  <c r="B2306" i="7" s="1"/>
  <c r="AI2349" i="1"/>
  <c r="G2257" i="7" s="1"/>
  <c r="AE3516" i="1"/>
  <c r="AI132" i="1"/>
  <c r="G40" i="7" s="1"/>
  <c r="AD1458" i="1"/>
  <c r="AE468" i="1"/>
  <c r="AE1134" i="1"/>
  <c r="AE1323" i="1"/>
  <c r="AI1886" i="1"/>
  <c r="G1794" i="7" s="1"/>
  <c r="AH3453" i="1"/>
  <c r="AI2808" i="1"/>
  <c r="G2716" i="7" s="1"/>
  <c r="AD2463" i="1"/>
  <c r="X601" i="1"/>
  <c r="B509" i="7" s="1"/>
  <c r="AH2080" i="1"/>
  <c r="F1988" i="7" s="1"/>
  <c r="X854" i="1"/>
  <c r="B762" i="7" s="1"/>
  <c r="AD2900" i="1"/>
  <c r="AE243" i="1"/>
  <c r="X341" i="1"/>
  <c r="B249" i="7" s="1"/>
  <c r="AI2044" i="1"/>
  <c r="G1952" i="7" s="1"/>
  <c r="D1179" i="7"/>
  <c r="AE911" i="1"/>
  <c r="AI432" i="1"/>
  <c r="G340" i="7" s="1"/>
  <c r="AD343" i="1"/>
  <c r="AE3140" i="1"/>
  <c r="AH1786" i="1"/>
  <c r="F1694" i="7" s="1"/>
  <c r="AI996" i="1"/>
  <c r="G904" i="7" s="1"/>
  <c r="X2869" i="1"/>
  <c r="B2777" i="7" s="1"/>
  <c r="AE3290" i="1"/>
  <c r="AE1132" i="1"/>
  <c r="X1722" i="1"/>
  <c r="B1630" i="7" s="1"/>
  <c r="AD682" i="1"/>
  <c r="AH1550" i="1"/>
  <c r="F1458" i="7" s="1"/>
  <c r="X1851" i="1"/>
  <c r="B1759" i="7" s="1"/>
  <c r="AI1153" i="1"/>
  <c r="G1061" i="7" s="1"/>
  <c r="AH336" i="1"/>
  <c r="F244" i="7" s="1"/>
  <c r="AI3366" i="1"/>
  <c r="AE2844" i="1"/>
  <c r="D1793" i="7"/>
  <c r="AE2792" i="1"/>
  <c r="AI1308" i="1"/>
  <c r="G1216" i="7" s="1"/>
  <c r="AI1265" i="1"/>
  <c r="G1173" i="7" s="1"/>
  <c r="AI306" i="1"/>
  <c r="G214" i="7" s="1"/>
  <c r="D2707" i="7"/>
  <c r="X1779" i="1"/>
  <c r="B1687" i="7" s="1"/>
  <c r="D3006" i="7"/>
  <c r="X3478" i="1"/>
  <c r="AI1870" i="1"/>
  <c r="G1778" i="7" s="1"/>
  <c r="AD495" i="1"/>
  <c r="AD2020" i="1"/>
  <c r="X3143" i="1"/>
  <c r="AD1697" i="1"/>
  <c r="X1720" i="1"/>
  <c r="B1628" i="7" s="1"/>
  <c r="AH2430" i="1"/>
  <c r="F2338" i="7" s="1"/>
  <c r="AI349" i="1"/>
  <c r="G257" i="7" s="1"/>
  <c r="AH1371" i="1"/>
  <c r="F1279" i="7" s="1"/>
  <c r="AI1830" i="1"/>
  <c r="G1738" i="7" s="1"/>
  <c r="AD308" i="1"/>
  <c r="D1902" i="7"/>
  <c r="AI770" i="1"/>
  <c r="G678" i="7" s="1"/>
  <c r="X901" i="1"/>
  <c r="B809" i="7" s="1"/>
  <c r="AH574" i="1"/>
  <c r="F482" i="7" s="1"/>
  <c r="AI2838" i="1"/>
  <c r="G2746" i="7" s="1"/>
  <c r="X2257" i="1"/>
  <c r="B2165" i="7" s="1"/>
  <c r="AI1244" i="1"/>
  <c r="G1152" i="7" s="1"/>
  <c r="AI509" i="1"/>
  <c r="G417" i="7" s="1"/>
  <c r="AH460" i="1"/>
  <c r="F368" i="7" s="1"/>
  <c r="AI2560" i="1"/>
  <c r="G2468" i="7" s="1"/>
  <c r="AH2738" i="1"/>
  <c r="F2646" i="7" s="1"/>
  <c r="AD3342" i="1"/>
  <c r="AH1514" i="1"/>
  <c r="F1422" i="7" s="1"/>
  <c r="AE297" i="1"/>
  <c r="D1019" i="7"/>
  <c r="X135" i="1"/>
  <c r="B43" i="7" s="1"/>
  <c r="AD2250" i="1"/>
  <c r="AI2186" i="1"/>
  <c r="G2094" i="7" s="1"/>
  <c r="AI1165" i="1"/>
  <c r="G1073" i="7" s="1"/>
  <c r="X3226" i="1"/>
  <c r="AI1858" i="1"/>
  <c r="G1766" i="7" s="1"/>
  <c r="AH1493" i="1"/>
  <c r="F1401" i="7" s="1"/>
  <c r="X2787" i="1"/>
  <c r="B2695" i="7" s="1"/>
  <c r="AE2827" i="1"/>
  <c r="AD735" i="1"/>
  <c r="X2276" i="1"/>
  <c r="B2184" i="7" s="1"/>
  <c r="AE2933" i="1"/>
  <c r="D984" i="7"/>
  <c r="AD1624" i="1"/>
  <c r="AE3283" i="1"/>
  <c r="D485" i="7"/>
  <c r="AI2929" i="1"/>
  <c r="G2837" i="7" s="1"/>
  <c r="AE955" i="1"/>
  <c r="AD1975" i="1"/>
  <c r="AI3413" i="1"/>
  <c r="D1422" i="7"/>
  <c r="AH2641" i="1"/>
  <c r="F2549" i="7" s="1"/>
  <c r="AH361" i="1"/>
  <c r="F269" i="7" s="1"/>
  <c r="AE423" i="1"/>
  <c r="AI1759" i="1"/>
  <c r="G1667" i="7" s="1"/>
  <c r="AD3098" i="1"/>
  <c r="X363" i="1"/>
  <c r="B271" i="7" s="1"/>
  <c r="AI1415" i="1"/>
  <c r="G1323" i="7" s="1"/>
  <c r="AE1635" i="1"/>
  <c r="X3153" i="1"/>
  <c r="AE3534" i="1"/>
  <c r="AD1985" i="1"/>
  <c r="AH2966" i="1"/>
  <c r="F2874" i="7" s="1"/>
  <c r="AE3402" i="1"/>
  <c r="D2159" i="7"/>
  <c r="AI1328" i="1"/>
  <c r="G1236" i="7" s="1"/>
  <c r="AI1575" i="1"/>
  <c r="G1483" i="7" s="1"/>
  <c r="AD1613" i="1"/>
  <c r="AD1290" i="1"/>
  <c r="AD205" i="1"/>
  <c r="D1854" i="7"/>
  <c r="X3238" i="1"/>
  <c r="AE855" i="1"/>
  <c r="X194" i="1"/>
  <c r="B102" i="7" s="1"/>
  <c r="AE2783" i="1"/>
  <c r="X3173" i="1"/>
  <c r="X3241" i="1"/>
  <c r="X2252" i="1"/>
  <c r="B2160" i="7" s="1"/>
  <c r="AD1643" i="1"/>
  <c r="AH3086" i="1"/>
  <c r="F2994" i="7" s="1"/>
  <c r="AI2285" i="1"/>
  <c r="G2193" i="7" s="1"/>
  <c r="AI2919" i="1"/>
  <c r="G2827" i="7" s="1"/>
  <c r="AI772" i="1"/>
  <c r="G680" i="7" s="1"/>
  <c r="AD2836" i="1"/>
  <c r="D1247" i="7"/>
  <c r="AE547" i="1"/>
  <c r="AI2148" i="1"/>
  <c r="G2056" i="7" s="1"/>
  <c r="D718" i="7"/>
  <c r="AH1522" i="1"/>
  <c r="F1430" i="7" s="1"/>
  <c r="AI377" i="1"/>
  <c r="G285" i="7" s="1"/>
  <c r="AE2946" i="1"/>
  <c r="AH3345" i="1"/>
  <c r="AH2931" i="1"/>
  <c r="F2839" i="7" s="1"/>
  <c r="AI1672" i="1"/>
  <c r="G1580" i="7" s="1"/>
  <c r="X1962" i="1"/>
  <c r="B1870" i="7" s="1"/>
  <c r="AD468" i="1"/>
  <c r="AI3441" i="1"/>
  <c r="X3163" i="1"/>
  <c r="X471" i="1"/>
  <c r="B379" i="7" s="1"/>
  <c r="AD1994" i="1"/>
  <c r="AE185" i="1"/>
  <c r="AH192" i="1"/>
  <c r="F100" i="7" s="1"/>
  <c r="AH2970" i="1"/>
  <c r="F2878" i="7" s="1"/>
  <c r="AE1458" i="1"/>
  <c r="D620" i="7"/>
  <c r="D220" i="7"/>
  <c r="AI715" i="1"/>
  <c r="G623" i="7" s="1"/>
  <c r="AI1263" i="1"/>
  <c r="G1171" i="7" s="1"/>
  <c r="D1725" i="7"/>
  <c r="AI2735" i="1"/>
  <c r="G2643" i="7" s="1"/>
  <c r="X1871" i="1"/>
  <c r="B1779" i="7" s="1"/>
  <c r="AD1033" i="1"/>
  <c r="AE3089" i="1"/>
  <c r="D2744" i="7"/>
  <c r="AE3170" i="1"/>
  <c r="AD3267" i="1"/>
  <c r="AD3302" i="1"/>
  <c r="X3072" i="1"/>
  <c r="B2980" i="7" s="1"/>
  <c r="X3088" i="1"/>
  <c r="B2996" i="7" s="1"/>
  <c r="AH1931" i="1"/>
  <c r="F1839" i="7" s="1"/>
  <c r="D2562" i="7"/>
  <c r="X3044" i="1"/>
  <c r="B2952" i="7" s="1"/>
  <c r="AI3136" i="1"/>
  <c r="AD1541" i="1"/>
  <c r="X2355" i="1"/>
  <c r="B2263" i="7" s="1"/>
  <c r="X2947" i="1"/>
  <c r="B2855" i="7" s="1"/>
  <c r="X1500" i="1"/>
  <c r="B1408" i="7" s="1"/>
  <c r="AI2491" i="1"/>
  <c r="G2399" i="7" s="1"/>
  <c r="AH205" i="1"/>
  <c r="F113" i="7" s="1"/>
  <c r="AH3488" i="1"/>
  <c r="AE2329" i="1"/>
  <c r="AH1635" i="1"/>
  <c r="F1543" i="7" s="1"/>
  <c r="AI1594" i="1"/>
  <c r="G1502" i="7" s="1"/>
  <c r="AH2183" i="1"/>
  <c r="F2091" i="7" s="1"/>
  <c r="X334" i="1"/>
  <c r="B242" i="7" s="1"/>
  <c r="X1774" i="1"/>
  <c r="B1682" i="7" s="1"/>
  <c r="D2323" i="7"/>
  <c r="AH661" i="1"/>
  <c r="F569" i="7" s="1"/>
  <c r="AE2485" i="1"/>
  <c r="AH1733" i="1"/>
  <c r="F1641" i="7" s="1"/>
  <c r="AI2552" i="1"/>
  <c r="G2460" i="7" s="1"/>
  <c r="D2891" i="7"/>
  <c r="D589" i="7"/>
  <c r="D2750" i="7"/>
  <c r="AD1998" i="1"/>
  <c r="AD3409" i="1"/>
  <c r="AI859" i="1"/>
  <c r="G767" i="7" s="1"/>
  <c r="AD2826" i="1"/>
  <c r="AI2502" i="1"/>
  <c r="G2410" i="7" s="1"/>
  <c r="D417" i="7"/>
  <c r="AH916" i="1"/>
  <c r="F824" i="7" s="1"/>
  <c r="AH2066" i="1"/>
  <c r="F1974" i="7" s="1"/>
  <c r="AE728" i="1"/>
  <c r="D2992" i="7"/>
  <c r="X2569" i="1"/>
  <c r="B2477" i="7" s="1"/>
  <c r="X2082" i="1"/>
  <c r="B1990" i="7" s="1"/>
  <c r="AH897" i="1"/>
  <c r="F805" i="7" s="1"/>
  <c r="AH2222" i="1"/>
  <c r="F2130" i="7" s="1"/>
  <c r="AE1881" i="1"/>
  <c r="AI810" i="1"/>
  <c r="G718" i="7" s="1"/>
  <c r="AE1871" i="1"/>
  <c r="AD2721" i="1"/>
  <c r="D1463" i="7"/>
  <c r="AH994" i="1"/>
  <c r="F902" i="7" s="1"/>
  <c r="X1161" i="1"/>
  <c r="B1069" i="7" s="1"/>
  <c r="AH2201" i="1"/>
  <c r="F2109" i="7" s="1"/>
  <c r="AH771" i="1"/>
  <c r="F679" i="7" s="1"/>
  <c r="D166" i="7"/>
  <c r="X780" i="1"/>
  <c r="B688" i="7" s="1"/>
  <c r="X437" i="1"/>
  <c r="B345" i="7" s="1"/>
  <c r="AI216" i="1"/>
  <c r="G124" i="7" s="1"/>
  <c r="AH2098" i="1"/>
  <c r="F2006" i="7" s="1"/>
  <c r="D2970" i="7"/>
  <c r="AD3511" i="1"/>
  <c r="AH2354" i="1"/>
  <c r="F2262" i="7" s="1"/>
  <c r="D1238" i="7"/>
  <c r="AD849" i="1"/>
  <c r="X423" i="1"/>
  <c r="B331" i="7" s="1"/>
  <c r="AD1626" i="1"/>
  <c r="D2278" i="7"/>
  <c r="AD1494" i="1"/>
  <c r="X2849" i="1"/>
  <c r="B2757" i="7" s="1"/>
  <c r="X3564" i="1"/>
  <c r="D306" i="7"/>
  <c r="X1288" i="1"/>
  <c r="B1196" i="7" s="1"/>
  <c r="X2565" i="1"/>
  <c r="B2473" i="7" s="1"/>
  <c r="X3027" i="1"/>
  <c r="B2935" i="7" s="1"/>
  <c r="AD1665" i="1"/>
  <c r="AD1060" i="1"/>
  <c r="AH1851" i="1"/>
  <c r="F1759" i="7" s="1"/>
  <c r="X2820" i="1"/>
  <c r="B2728" i="7" s="1"/>
  <c r="AD1439" i="1"/>
  <c r="X1488" i="1"/>
  <c r="B1396" i="7" s="1"/>
  <c r="AH3327" i="1"/>
  <c r="AH3565" i="1"/>
  <c r="AH875" i="1"/>
  <c r="F783" i="7" s="1"/>
  <c r="AD417" i="1"/>
  <c r="X701" i="1"/>
  <c r="B609" i="7" s="1"/>
  <c r="AD2756" i="1"/>
  <c r="AH2614" i="1"/>
  <c r="F2522" i="7" s="1"/>
  <c r="AI187" i="1"/>
  <c r="G95" i="7" s="1"/>
  <c r="AD1398" i="1"/>
  <c r="D1778" i="7"/>
  <c r="D1777" i="7"/>
  <c r="AE1025" i="1"/>
  <c r="D3014" i="7"/>
  <c r="AI642" i="1"/>
  <c r="G550" i="7" s="1"/>
  <c r="AI458" i="1"/>
  <c r="G366" i="7" s="1"/>
  <c r="AH712" i="1"/>
  <c r="F620" i="7" s="1"/>
  <c r="D46" i="7"/>
  <c r="X1188" i="1"/>
  <c r="B1096" i="7" s="1"/>
  <c r="AE1228" i="1"/>
  <c r="AH1484" i="1"/>
  <c r="F1392" i="7" s="1"/>
  <c r="AH860" i="1"/>
  <c r="F768" i="7" s="1"/>
  <c r="AI255" i="1"/>
  <c r="G163" i="7" s="1"/>
  <c r="AH1640" i="1"/>
  <c r="F1548" i="7" s="1"/>
  <c r="D1176" i="7"/>
  <c r="AD1247" i="1"/>
  <c r="X3445" i="1"/>
  <c r="AE2642" i="1"/>
  <c r="D2842" i="7"/>
  <c r="AD3188" i="1"/>
  <c r="AD2829" i="1"/>
  <c r="AH297" i="1"/>
  <c r="F205" i="7" s="1"/>
  <c r="AH3352" i="1"/>
  <c r="D2342" i="7"/>
  <c r="X1731" i="1"/>
  <c r="B1639" i="7" s="1"/>
  <c r="X2271" i="1"/>
  <c r="B2179" i="7" s="1"/>
  <c r="AI3031" i="1"/>
  <c r="G2939" i="7" s="1"/>
  <c r="D1666" i="7"/>
  <c r="AD305" i="1"/>
  <c r="AE1351" i="1"/>
  <c r="AI2625" i="1"/>
  <c r="G2533" i="7" s="1"/>
  <c r="AI1887" i="1"/>
  <c r="G1795" i="7" s="1"/>
  <c r="AH269" i="1"/>
  <c r="F177" i="7" s="1"/>
  <c r="AE546" i="1"/>
  <c r="D2835" i="7"/>
  <c r="AH2810" i="1"/>
  <c r="F2718" i="7" s="1"/>
  <c r="X1065" i="1"/>
  <c r="B973" i="7" s="1"/>
  <c r="AH2706" i="1"/>
  <c r="F2614" i="7" s="1"/>
  <c r="AE1640" i="1"/>
  <c r="AH3175" i="1"/>
  <c r="AD462" i="1"/>
  <c r="AH2840" i="1"/>
  <c r="F2748" i="7" s="1"/>
  <c r="AI1855" i="1"/>
  <c r="G1763" i="7" s="1"/>
  <c r="D2366" i="7"/>
  <c r="AD2861" i="1"/>
  <c r="D2804" i="7"/>
  <c r="AI2984" i="1"/>
  <c r="G2892" i="7" s="1"/>
  <c r="D2595" i="7"/>
  <c r="AI3025" i="1"/>
  <c r="G2933" i="7" s="1"/>
  <c r="AE1499" i="1"/>
  <c r="AH2353" i="1"/>
  <c r="F2261" i="7" s="1"/>
  <c r="AI1850" i="1"/>
  <c r="G1758" i="7" s="1"/>
  <c r="AI1040" i="1"/>
  <c r="G948" i="7" s="1"/>
  <c r="X3416" i="1"/>
  <c r="D1685" i="7"/>
  <c r="AE321" i="1"/>
  <c r="AI763" i="1"/>
  <c r="G671" i="7" s="1"/>
  <c r="D2670" i="7"/>
  <c r="AD1259" i="1"/>
  <c r="AH503" i="1"/>
  <c r="F411" i="7" s="1"/>
  <c r="AH1812" i="1"/>
  <c r="F1720" i="7" s="1"/>
  <c r="AI2195" i="1"/>
  <c r="G2103" i="7" s="1"/>
  <c r="X236" i="1"/>
  <c r="B144" i="7" s="1"/>
  <c r="AD1365" i="1"/>
  <c r="X2515" i="1"/>
  <c r="B2423" i="7" s="1"/>
  <c r="AH3034" i="1"/>
  <c r="F2942" i="7" s="1"/>
  <c r="D1566" i="7"/>
  <c r="X1813" i="1"/>
  <c r="B1721" i="7" s="1"/>
  <c r="AD1083" i="1"/>
  <c r="AE2854" i="1"/>
  <c r="X2588" i="1"/>
  <c r="B2496" i="7" s="1"/>
  <c r="AH1901" i="1"/>
  <c r="F1809" i="7" s="1"/>
  <c r="AD2168" i="1"/>
  <c r="AE551" i="1"/>
  <c r="X573" i="1"/>
  <c r="B481" i="7" s="1"/>
  <c r="AI2841" i="1"/>
  <c r="G2749" i="7" s="1"/>
  <c r="AI2738" i="1"/>
  <c r="G2646" i="7" s="1"/>
  <c r="X397" i="1"/>
  <c r="B305" i="7" s="1"/>
  <c r="D616" i="7"/>
  <c r="AH774" i="1"/>
  <c r="F682" i="7" s="1"/>
  <c r="AE713" i="1"/>
  <c r="AI3026" i="1"/>
  <c r="G2934" i="7" s="1"/>
  <c r="X686" i="1"/>
  <c r="B594" i="7" s="1"/>
  <c r="X454" i="1"/>
  <c r="B362" i="7" s="1"/>
  <c r="AH3442" i="1"/>
  <c r="AI564" i="1"/>
  <c r="G472" i="7" s="1"/>
  <c r="X3361" i="1"/>
  <c r="X2548" i="1"/>
  <c r="B2456" i="7" s="1"/>
  <c r="AH2384" i="1"/>
  <c r="F2292" i="7" s="1"/>
  <c r="AD1204" i="1"/>
  <c r="D1525" i="7"/>
  <c r="AI2015" i="1"/>
  <c r="G1923" i="7" s="1"/>
  <c r="AI462" i="1"/>
  <c r="G370" i="7" s="1"/>
  <c r="D1625" i="7"/>
  <c r="AH271" i="1"/>
  <c r="F179" i="7" s="1"/>
  <c r="AD2849" i="1"/>
  <c r="AI794" i="1"/>
  <c r="G702" i="7" s="1"/>
  <c r="AD1890" i="1"/>
  <c r="AI1884" i="1"/>
  <c r="G1792" i="7" s="1"/>
  <c r="AE3457" i="1"/>
  <c r="AE927" i="1"/>
  <c r="AH3471" i="1"/>
  <c r="AD1710" i="1"/>
  <c r="D1337" i="7"/>
  <c r="AD771" i="1"/>
  <c r="X1243" i="1"/>
  <c r="B1151" i="7" s="1"/>
  <c r="D568" i="7"/>
  <c r="AE240" i="1"/>
  <c r="D260" i="7"/>
  <c r="AH2523" i="1"/>
  <c r="F2431" i="7" s="1"/>
  <c r="AI1353" i="1"/>
  <c r="G1261" i="7" s="1"/>
  <c r="X3104" i="1"/>
  <c r="B3012" i="7" s="1"/>
  <c r="AI466" i="1"/>
  <c r="G374" i="7" s="1"/>
  <c r="AH3013" i="1"/>
  <c r="F2921" i="7" s="1"/>
  <c r="AE1057" i="1"/>
  <c r="AH1883" i="1"/>
  <c r="F1791" i="7" s="1"/>
  <c r="AH1455" i="1"/>
  <c r="F1363" i="7" s="1"/>
  <c r="AH158" i="1"/>
  <c r="F66" i="7" s="1"/>
  <c r="D2664" i="7"/>
  <c r="AH474" i="1"/>
  <c r="F382" i="7" s="1"/>
  <c r="AH912" i="1"/>
  <c r="F820" i="7" s="1"/>
  <c r="AE1528" i="1"/>
  <c r="AH179" i="1"/>
  <c r="F87" i="7" s="1"/>
  <c r="X1600" i="1"/>
  <c r="B1508" i="7" s="1"/>
  <c r="X1057" i="1"/>
  <c r="B965" i="7" s="1"/>
  <c r="AH1526" i="1"/>
  <c r="F1434" i="7" s="1"/>
  <c r="AD3444" i="1"/>
  <c r="X317" i="1"/>
  <c r="B225" i="7" s="1"/>
  <c r="AE3363" i="1"/>
  <c r="D1008" i="7"/>
  <c r="AI3407" i="1"/>
  <c r="D545" i="7"/>
  <c r="AD1563" i="1"/>
  <c r="AD2610" i="1"/>
  <c r="AH2541" i="1"/>
  <c r="F2449" i="7" s="1"/>
  <c r="AE3433" i="1"/>
  <c r="D354" i="7"/>
  <c r="D2893" i="7"/>
  <c r="AE2950" i="1"/>
  <c r="AD1430" i="1"/>
  <c r="AH2505" i="1"/>
  <c r="F2413" i="7" s="1"/>
  <c r="AE753" i="1"/>
  <c r="X1102" i="1"/>
  <c r="B1010" i="7" s="1"/>
  <c r="AH1259" i="1"/>
  <c r="F1167" i="7" s="1"/>
  <c r="X2247" i="1"/>
  <c r="B2155" i="7" s="1"/>
  <c r="D2186" i="7"/>
  <c r="D2647" i="7"/>
  <c r="D2911" i="7"/>
  <c r="X1439" i="1"/>
  <c r="B1347" i="7" s="1"/>
  <c r="D2412" i="7"/>
  <c r="X1624" i="1"/>
  <c r="B1532" i="7" s="1"/>
  <c r="AD1255" i="1"/>
  <c r="X2209" i="1"/>
  <c r="B2117" i="7" s="1"/>
  <c r="AH1549" i="1"/>
  <c r="F1457" i="7" s="1"/>
  <c r="D608" i="7"/>
  <c r="X1557" i="1"/>
  <c r="B1465" i="7" s="1"/>
  <c r="X521" i="1"/>
  <c r="B429" i="7" s="1"/>
  <c r="X1401" i="1"/>
  <c r="B1309" i="7" s="1"/>
  <c r="AI808" i="1"/>
  <c r="G716" i="7" s="1"/>
  <c r="D1565" i="7"/>
  <c r="AI1183" i="1"/>
  <c r="G1091" i="7" s="1"/>
  <c r="AH2049" i="1"/>
  <c r="F1957" i="7" s="1"/>
  <c r="AD2171" i="1"/>
  <c r="D127" i="7"/>
  <c r="AD2586" i="1"/>
  <c r="AI786" i="1"/>
  <c r="G694" i="7" s="1"/>
  <c r="X629" i="1"/>
  <c r="B537" i="7" s="1"/>
  <c r="D1054" i="7"/>
  <c r="AE745" i="1"/>
  <c r="AI2741" i="1"/>
  <c r="G2649" i="7" s="1"/>
  <c r="X2148" i="1"/>
  <c r="B2056" i="7" s="1"/>
  <c r="AE2139" i="1"/>
  <c r="AD265" i="1"/>
  <c r="AE1361" i="1"/>
  <c r="AH1639" i="1"/>
  <c r="F1547" i="7" s="1"/>
  <c r="AI1223" i="1"/>
  <c r="G1131" i="7" s="1"/>
  <c r="AH3496" i="1"/>
  <c r="AD2029" i="1"/>
  <c r="AI745" i="1"/>
  <c r="G653" i="7" s="1"/>
  <c r="AH365" i="1"/>
  <c r="F273" i="7" s="1"/>
  <c r="AI1074" i="1"/>
  <c r="G982" i="7" s="1"/>
  <c r="AE2493" i="1"/>
  <c r="AI917" i="1"/>
  <c r="G825" i="7" s="1"/>
  <c r="AI1280" i="1"/>
  <c r="G1188" i="7" s="1"/>
  <c r="AH129" i="1"/>
  <c r="F37" i="7" s="1"/>
  <c r="AH2341" i="1"/>
  <c r="F2249" i="7" s="1"/>
  <c r="AH3266" i="1"/>
  <c r="AH3286" i="1"/>
  <c r="AD301" i="1"/>
  <c r="AI1046" i="1"/>
  <c r="G954" i="7" s="1"/>
  <c r="AH2845" i="1"/>
  <c r="F2753" i="7" s="1"/>
  <c r="AE1411" i="1"/>
  <c r="AD425" i="1"/>
  <c r="AE1247" i="1"/>
  <c r="D814" i="7"/>
  <c r="AI1799" i="1"/>
  <c r="G1707" i="7" s="1"/>
  <c r="AE484" i="1"/>
  <c r="X832" i="1"/>
  <c r="B740" i="7" s="1"/>
  <c r="D1581" i="7"/>
  <c r="X2505" i="1"/>
  <c r="B2413" i="7" s="1"/>
  <c r="D847" i="7"/>
  <c r="X999" i="1"/>
  <c r="B907" i="7" s="1"/>
  <c r="AE232" i="1"/>
  <c r="AE1279" i="1"/>
  <c r="AE3500" i="1"/>
  <c r="X1919" i="1"/>
  <c r="B1827" i="7" s="1"/>
  <c r="AE914" i="1"/>
  <c r="X2942" i="1"/>
  <c r="B2850" i="7" s="1"/>
  <c r="AE946" i="1"/>
  <c r="AI2179" i="1"/>
  <c r="G2087" i="7" s="1"/>
  <c r="AH1793" i="1"/>
  <c r="F1701" i="7" s="1"/>
  <c r="AH146" i="1"/>
  <c r="F54" i="7" s="1"/>
  <c r="X2786" i="1"/>
  <c r="B2694" i="7" s="1"/>
  <c r="AH314" i="1"/>
  <c r="F222" i="7" s="1"/>
  <c r="X1590" i="1"/>
  <c r="B1498" i="7" s="1"/>
  <c r="X2314" i="1"/>
  <c r="B2222" i="7" s="1"/>
  <c r="AH190" i="1"/>
  <c r="F98" i="7" s="1"/>
  <c r="AI2918" i="1"/>
  <c r="G2826" i="7" s="1"/>
  <c r="AD1312" i="1"/>
  <c r="D2109" i="7"/>
  <c r="D2075" i="7"/>
  <c r="D1991" i="7"/>
  <c r="AH467" i="1"/>
  <c r="F375" i="7" s="1"/>
  <c r="D2076" i="7"/>
  <c r="AI648" i="1"/>
  <c r="G556" i="7" s="1"/>
  <c r="D489" i="7"/>
  <c r="AD3390" i="1"/>
  <c r="AD1888" i="1"/>
  <c r="D2411" i="7"/>
  <c r="AH1950" i="1"/>
  <c r="F1858" i="7" s="1"/>
  <c r="AD805" i="1"/>
  <c r="X1287" i="1"/>
  <c r="B1195" i="7" s="1"/>
  <c r="AE2948" i="1"/>
  <c r="AI872" i="1"/>
  <c r="G780" i="7" s="1"/>
  <c r="AE1769" i="1"/>
  <c r="AI324" i="1"/>
  <c r="G232" i="7" s="1"/>
  <c r="AH2380" i="1"/>
  <c r="F2288" i="7" s="1"/>
  <c r="AH1428" i="1"/>
  <c r="F1336" i="7" s="1"/>
  <c r="AH1492" i="1"/>
  <c r="F1400" i="7" s="1"/>
  <c r="X2624" i="1"/>
  <c r="B2532" i="7" s="1"/>
  <c r="AE1770" i="1"/>
  <c r="X1741" i="1"/>
  <c r="B1649" i="7" s="1"/>
  <c r="AI3112" i="1"/>
  <c r="G3020" i="7" s="1"/>
  <c r="AI3069" i="1"/>
  <c r="G2977" i="7" s="1"/>
  <c r="D2215" i="7"/>
  <c r="X2278" i="1"/>
  <c r="B2186" i="7" s="1"/>
  <c r="AH1332" i="1"/>
  <c r="F1240" i="7" s="1"/>
  <c r="AI1048" i="1"/>
  <c r="G956" i="7" s="1"/>
  <c r="X1302" i="1"/>
  <c r="B1210" i="7" s="1"/>
  <c r="X2623" i="1"/>
  <c r="B2531" i="7" s="1"/>
  <c r="AE1500" i="1"/>
  <c r="AD3121" i="1"/>
  <c r="D2209" i="7"/>
  <c r="AH1387" i="1"/>
  <c r="F1295" i="7" s="1"/>
  <c r="AD1478" i="1"/>
  <c r="AI1591" i="1"/>
  <c r="G1499" i="7" s="1"/>
  <c r="AD260" i="1"/>
  <c r="AE2450" i="1"/>
  <c r="AI1364" i="1"/>
  <c r="G1272" i="7" s="1"/>
  <c r="AE3553" i="1"/>
  <c r="X818" i="1"/>
  <c r="B726" i="7" s="1"/>
  <c r="AI1092" i="1"/>
  <c r="G1000" i="7" s="1"/>
  <c r="AI2606" i="1"/>
  <c r="G2514" i="7" s="1"/>
  <c r="AI3169" i="1"/>
  <c r="AE3275" i="1"/>
  <c r="AD2056" i="1"/>
  <c r="AE2176" i="1"/>
  <c r="AI1002" i="1"/>
  <c r="G910" i="7" s="1"/>
  <c r="D2574" i="7"/>
  <c r="AE2771" i="1"/>
  <c r="X2299" i="1"/>
  <c r="B2207" i="7" s="1"/>
  <c r="D2673" i="7"/>
  <c r="X2459" i="1"/>
  <c r="B2367" i="7" s="1"/>
  <c r="AE868" i="1"/>
  <c r="D1821" i="7"/>
  <c r="X488" i="1"/>
  <c r="B396" i="7" s="1"/>
  <c r="X1335" i="1"/>
  <c r="B1243" i="7" s="1"/>
  <c r="AH1327" i="1"/>
  <c r="F1235" i="7" s="1"/>
  <c r="AE343" i="1"/>
  <c r="AH1717" i="1"/>
  <c r="F1625" i="7" s="1"/>
  <c r="AH2932" i="1"/>
  <c r="F2840" i="7" s="1"/>
  <c r="AE2417" i="1"/>
  <c r="AI603" i="1"/>
  <c r="G511" i="7" s="1"/>
  <c r="D2827" i="7"/>
  <c r="AE2466" i="1"/>
  <c r="X3382" i="1"/>
  <c r="AI3348" i="1"/>
  <c r="AD2618" i="1"/>
  <c r="D1164" i="7"/>
  <c r="AE1645" i="1"/>
  <c r="AH3166" i="1"/>
  <c r="D734" i="7"/>
  <c r="AI1486" i="1"/>
  <c r="G1394" i="7" s="1"/>
  <c r="AD1617" i="1"/>
  <c r="AE3279" i="1"/>
  <c r="AI2098" i="1"/>
  <c r="G2006" i="7" s="1"/>
  <c r="D2686" i="7"/>
  <c r="AI2347" i="1"/>
  <c r="G2255" i="7" s="1"/>
  <c r="AD3320" i="1"/>
  <c r="X1551" i="1"/>
  <c r="B1459" i="7" s="1"/>
  <c r="AH1454" i="1"/>
  <c r="F1362" i="7" s="1"/>
  <c r="X3138" i="1"/>
  <c r="AE209" i="1"/>
  <c r="AE143" i="1"/>
  <c r="AE2686" i="1"/>
  <c r="X2215" i="1"/>
  <c r="B2123" i="7" s="1"/>
  <c r="AE2090" i="1"/>
  <c r="AE3052" i="1"/>
  <c r="D2333" i="7"/>
  <c r="X2827" i="1"/>
  <c r="B2735" i="7" s="1"/>
  <c r="AI3241" i="1"/>
  <c r="AE1444" i="1"/>
  <c r="AE858" i="1"/>
  <c r="AD329" i="1"/>
  <c r="AD3487" i="1"/>
  <c r="AE1851" i="1"/>
  <c r="AE1322" i="1"/>
  <c r="X751" i="1"/>
  <c r="B659" i="7" s="1"/>
  <c r="AI1904" i="1"/>
  <c r="G1812" i="7" s="1"/>
  <c r="X721" i="1"/>
  <c r="B629" i="7" s="1"/>
  <c r="AD1278" i="1"/>
  <c r="D1280" i="7"/>
  <c r="AD2061" i="1"/>
  <c r="AD3304" i="1"/>
  <c r="D754" i="7"/>
  <c r="X2353" i="1"/>
  <c r="B2261" i="7" s="1"/>
  <c r="X2452" i="1"/>
  <c r="B2360" i="7" s="1"/>
  <c r="AE3393" i="1"/>
  <c r="X2914" i="1"/>
  <c r="B2822" i="7" s="1"/>
  <c r="AD2126" i="1"/>
  <c r="AI2769" i="1"/>
  <c r="G2677" i="7" s="1"/>
  <c r="AH3021" i="1"/>
  <c r="F2929" i="7" s="1"/>
  <c r="D357" i="7"/>
  <c r="X3481" i="1"/>
  <c r="AE138" i="1"/>
  <c r="D211" i="7"/>
  <c r="AI1846" i="1"/>
  <c r="G1754" i="7" s="1"/>
  <c r="D657" i="7"/>
  <c r="AI2628" i="1"/>
  <c r="G2536" i="7" s="1"/>
  <c r="AI789" i="1"/>
  <c r="G697" i="7" s="1"/>
  <c r="AH2273" i="1"/>
  <c r="F2181" i="7" s="1"/>
  <c r="D1225" i="7"/>
  <c r="AH1184" i="1"/>
  <c r="F1092" i="7" s="1"/>
  <c r="AD1505" i="1"/>
  <c r="AE3493" i="1"/>
  <c r="AI535" i="1"/>
  <c r="G443" i="7" s="1"/>
  <c r="AE2967" i="1"/>
  <c r="AI1320" i="1"/>
  <c r="G1228" i="7" s="1"/>
  <c r="X294" i="1"/>
  <c r="B202" i="7" s="1"/>
  <c r="X3545" i="1"/>
  <c r="AH3555" i="1"/>
  <c r="X3317" i="1"/>
  <c r="AH3290" i="1"/>
  <c r="AI1447" i="1"/>
  <c r="G1355" i="7" s="1"/>
  <c r="AE1580" i="1"/>
  <c r="AD728" i="1"/>
  <c r="X2316" i="1"/>
  <c r="B2224" i="7" s="1"/>
  <c r="D2607" i="7"/>
  <c r="AD1603" i="1"/>
  <c r="AE1991" i="1"/>
  <c r="AH1273" i="1"/>
  <c r="F1181" i="7" s="1"/>
  <c r="D2960" i="7"/>
  <c r="AE698" i="1"/>
  <c r="AI2063" i="1"/>
  <c r="G1971" i="7" s="1"/>
  <c r="AD3577" i="1"/>
  <c r="D2975" i="7"/>
  <c r="AE2072" i="1"/>
  <c r="AE1191" i="1"/>
  <c r="AH2824" i="1"/>
  <c r="F2732" i="7" s="1"/>
  <c r="X965" i="1"/>
  <c r="B873" i="7" s="1"/>
  <c r="AH1860" i="1"/>
  <c r="F1768" i="7" s="1"/>
  <c r="AD365" i="1"/>
  <c r="AD2264" i="1"/>
  <c r="AH3238" i="1"/>
  <c r="AI2926" i="1"/>
  <c r="G2834" i="7" s="1"/>
  <c r="X3302" i="1"/>
  <c r="AI2603" i="1"/>
  <c r="G2511" i="7" s="1"/>
  <c r="AH2420" i="1"/>
  <c r="F2328" i="7" s="1"/>
  <c r="AE1116" i="1"/>
  <c r="AD410" i="1"/>
  <c r="AE1103" i="1"/>
  <c r="AD1041" i="1"/>
  <c r="X333" i="1"/>
  <c r="B241" i="7" s="1"/>
  <c r="AD2657" i="1"/>
  <c r="AD761" i="1"/>
  <c r="AH1716" i="1"/>
  <c r="F1624" i="7" s="1"/>
  <c r="X2372" i="1"/>
  <c r="B2280" i="7" s="1"/>
  <c r="X2289" i="1"/>
  <c r="B2197" i="7" s="1"/>
  <c r="AI1771" i="1"/>
  <c r="G1679" i="7" s="1"/>
  <c r="AD598" i="1"/>
  <c r="AH1782" i="1"/>
  <c r="F1690" i="7" s="1"/>
  <c r="D2307" i="7"/>
  <c r="AI2476" i="1"/>
  <c r="G2384" i="7" s="1"/>
  <c r="AD2575" i="1"/>
  <c r="AI1978" i="1"/>
  <c r="G1886" i="7" s="1"/>
  <c r="AH2707" i="1"/>
  <c r="F2615" i="7" s="1"/>
  <c r="AE1529" i="1"/>
  <c r="AH2676" i="1"/>
  <c r="F2584" i="7" s="1"/>
  <c r="AH3148" i="1"/>
  <c r="AE2080" i="1"/>
  <c r="AD1488" i="1"/>
  <c r="AH1406" i="1"/>
  <c r="F1314" i="7" s="1"/>
  <c r="AD281" i="1"/>
  <c r="AH3235" i="1"/>
  <c r="AD3111" i="1"/>
  <c r="X2538" i="1"/>
  <c r="B2446" i="7" s="1"/>
  <c r="AE3172" i="1"/>
  <c r="X963" i="1"/>
  <c r="B871" i="7" s="1"/>
  <c r="AD1993" i="1"/>
  <c r="AE1798" i="1"/>
  <c r="AD1841" i="1"/>
  <c r="AD705" i="1"/>
  <c r="AI1463" i="1"/>
  <c r="G1371" i="7" s="1"/>
  <c r="D1198" i="7"/>
  <c r="D2536" i="7"/>
  <c r="D474" i="7"/>
  <c r="AD501" i="1"/>
  <c r="X665" i="1"/>
  <c r="B573" i="7" s="1"/>
  <c r="AD2083" i="1"/>
  <c r="X1178" i="1"/>
  <c r="B1086" i="7" s="1"/>
  <c r="AD2472" i="1"/>
  <c r="AD964" i="1"/>
  <c r="AD1109" i="1"/>
  <c r="AE2770" i="1"/>
  <c r="AE2832" i="1"/>
  <c r="AE2847" i="1"/>
  <c r="AE1203" i="1"/>
  <c r="AD1076" i="1"/>
  <c r="AI967" i="1"/>
  <c r="G875" i="7" s="1"/>
  <c r="AI2070" i="1"/>
  <c r="G1978" i="7" s="1"/>
  <c r="AI596" i="1"/>
  <c r="G504" i="7" s="1"/>
  <c r="X613" i="1"/>
  <c r="B521" i="7" s="1"/>
  <c r="AD432" i="1"/>
  <c r="X769" i="1"/>
  <c r="B677" i="7" s="1"/>
  <c r="AH2383" i="1"/>
  <c r="F2291" i="7" s="1"/>
  <c r="AE2507" i="1"/>
  <c r="AI3326" i="1"/>
  <c r="AD2566" i="1"/>
  <c r="D2102" i="7"/>
  <c r="AE2512" i="1"/>
  <c r="AH1274" i="1"/>
  <c r="F1182" i="7" s="1"/>
  <c r="AE145" i="1"/>
  <c r="D436" i="7"/>
  <c r="D872" i="7"/>
  <c r="X2586" i="1"/>
  <c r="B2494" i="7" s="1"/>
  <c r="D1614" i="7"/>
  <c r="D2526" i="7"/>
  <c r="AH1811" i="1"/>
  <c r="F1719" i="7" s="1"/>
  <c r="D2781" i="7"/>
  <c r="X382" i="1"/>
  <c r="B290" i="7" s="1"/>
  <c r="AE687" i="1"/>
  <c r="AH2378" i="1"/>
  <c r="F2286" i="7" s="1"/>
  <c r="X1054" i="1"/>
  <c r="B962" i="7" s="1"/>
  <c r="AD3544" i="1"/>
  <c r="AE2541" i="1"/>
  <c r="AE2175" i="1"/>
  <c r="D1387" i="7"/>
  <c r="D820" i="7"/>
  <c r="AE2692" i="1"/>
  <c r="AH1707" i="1"/>
  <c r="F1615" i="7" s="1"/>
  <c r="AI2836" i="1"/>
  <c r="G2744" i="7" s="1"/>
  <c r="X700" i="1"/>
  <c r="B608" i="7" s="1"/>
  <c r="AI1225" i="1"/>
  <c r="G1133" i="7" s="1"/>
  <c r="AI1976" i="1"/>
  <c r="G1884" i="7" s="1"/>
  <c r="AH133" i="1"/>
  <c r="F41" i="7" s="1"/>
  <c r="X1259" i="1"/>
  <c r="B1167" i="7" s="1"/>
  <c r="AD2398" i="1"/>
  <c r="AH507" i="1"/>
  <c r="F415" i="7" s="1"/>
  <c r="AD2578" i="1"/>
  <c r="AH662" i="1"/>
  <c r="F570" i="7" s="1"/>
  <c r="X2326" i="1"/>
  <c r="B2234" i="7" s="1"/>
  <c r="X2933" i="1"/>
  <c r="B2841" i="7" s="1"/>
  <c r="AH803" i="1"/>
  <c r="F711" i="7" s="1"/>
  <c r="AI442" i="1"/>
  <c r="G350" i="7" s="1"/>
  <c r="AE806" i="1"/>
  <c r="AE3132" i="1"/>
  <c r="AI1665" i="1"/>
  <c r="G1573" i="7" s="1"/>
  <c r="AE2220" i="1"/>
  <c r="AD2103" i="1"/>
  <c r="X1724" i="1"/>
  <c r="B1632" i="7" s="1"/>
  <c r="AI468" i="1"/>
  <c r="G376" i="7" s="1"/>
  <c r="AE2167" i="1"/>
  <c r="D664" i="7"/>
  <c r="AH2478" i="1"/>
  <c r="F2386" i="7" s="1"/>
  <c r="AI678" i="1"/>
  <c r="G586" i="7" s="1"/>
  <c r="AH295" i="1"/>
  <c r="F203" i="7" s="1"/>
  <c r="D2204" i="7"/>
  <c r="AE2580" i="1"/>
  <c r="X2021" i="1"/>
  <c r="B1929" i="7" s="1"/>
  <c r="AI768" i="1"/>
  <c r="G676" i="7" s="1"/>
  <c r="D1658" i="7"/>
  <c r="AH728" i="1"/>
  <c r="F636" i="7" s="1"/>
  <c r="AD2232" i="1"/>
  <c r="AI2258" i="1"/>
  <c r="G2166" i="7" s="1"/>
  <c r="AI907" i="1"/>
  <c r="G815" i="7" s="1"/>
  <c r="AE2664" i="1"/>
  <c r="AE248" i="1"/>
  <c r="D2996" i="7"/>
  <c r="X2734" i="1"/>
  <c r="B2642" i="7" s="1"/>
  <c r="AI2744" i="1"/>
  <c r="G2652" i="7" s="1"/>
  <c r="AE3224" i="1"/>
  <c r="D2453" i="7"/>
  <c r="X2253" i="1"/>
  <c r="B2161" i="7" s="1"/>
  <c r="X3099" i="1"/>
  <c r="B3007" i="7" s="1"/>
  <c r="X151" i="1"/>
  <c r="B59" i="7" s="1"/>
  <c r="AD3439" i="1"/>
  <c r="AH1850" i="1"/>
  <c r="F1758" i="7" s="1"/>
  <c r="D2531" i="7"/>
  <c r="AI2030" i="1"/>
  <c r="G1938" i="7" s="1"/>
  <c r="X2592" i="1"/>
  <c r="B2500" i="7" s="1"/>
  <c r="AH1156" i="1"/>
  <c r="F1064" i="7" s="1"/>
  <c r="AE2001" i="1"/>
  <c r="AD558" i="1"/>
  <c r="AI1460" i="1"/>
  <c r="G1368" i="7" s="1"/>
  <c r="AH413" i="1"/>
  <c r="F321" i="7" s="1"/>
  <c r="AE3101" i="1"/>
  <c r="X821" i="1"/>
  <c r="B729" i="7" s="1"/>
  <c r="AH1761" i="1"/>
  <c r="F1669" i="7" s="1"/>
  <c r="D1025" i="7"/>
  <c r="X2761" i="1"/>
  <c r="B2669" i="7" s="1"/>
  <c r="X1920" i="1"/>
  <c r="B1828" i="7" s="1"/>
  <c r="AD2942" i="1"/>
  <c r="X1797" i="1"/>
  <c r="B1705" i="7" s="1"/>
  <c r="AD3276" i="1"/>
  <c r="AE3383" i="1"/>
  <c r="AE874" i="1"/>
  <c r="AH1177" i="1"/>
  <c r="F1085" i="7" s="1"/>
  <c r="X2603" i="1"/>
  <c r="B2511" i="7" s="1"/>
  <c r="AE2147" i="1"/>
  <c r="AI2932" i="1"/>
  <c r="G2840" i="7" s="1"/>
  <c r="AH1829" i="1"/>
  <c r="F1737" i="7" s="1"/>
  <c r="AE2335" i="1"/>
  <c r="D2856" i="7"/>
  <c r="AI501" i="1"/>
  <c r="G409" i="7" s="1"/>
  <c r="AD346" i="1"/>
  <c r="AI3159" i="1"/>
  <c r="AI747" i="1"/>
  <c r="G655" i="7" s="1"/>
  <c r="D1342" i="7"/>
  <c r="AE1720" i="1"/>
  <c r="AE3099" i="1"/>
  <c r="AH2905" i="1"/>
  <c r="F2813" i="7" s="1"/>
  <c r="D2416" i="7"/>
  <c r="D1828" i="7"/>
  <c r="AE538" i="1"/>
  <c r="D2886" i="7"/>
  <c r="AH3480" i="1"/>
  <c r="X2661" i="1"/>
  <c r="B2569" i="7" s="1"/>
  <c r="AH2783" i="1"/>
  <c r="F2691" i="7" s="1"/>
  <c r="AH3089" i="1"/>
  <c r="F2997" i="7" s="1"/>
  <c r="AE1606" i="1"/>
  <c r="AH2141" i="1"/>
  <c r="F2049" i="7" s="1"/>
  <c r="AE324" i="1"/>
  <c r="AE3372" i="1"/>
  <c r="D1901" i="7"/>
  <c r="AE1425" i="1"/>
  <c r="D117" i="7"/>
  <c r="AE3271" i="1"/>
  <c r="AI1113" i="1"/>
  <c r="G1021" i="7" s="1"/>
  <c r="AE2007" i="1"/>
  <c r="AH3118" i="1"/>
  <c r="X3222" i="1"/>
  <c r="AE2765" i="1"/>
  <c r="AD2633" i="1"/>
  <c r="AI1677" i="1"/>
  <c r="G1585" i="7" s="1"/>
  <c r="AI155" i="1"/>
  <c r="G63" i="7" s="1"/>
  <c r="AI574" i="1"/>
  <c r="G482" i="7" s="1"/>
  <c r="AH1381" i="1"/>
  <c r="F1289" i="7" s="1"/>
  <c r="D1372" i="7"/>
  <c r="X1630" i="1"/>
  <c r="B1538" i="7" s="1"/>
  <c r="X1294" i="1"/>
  <c r="B1202" i="7" s="1"/>
  <c r="X2884" i="1"/>
  <c r="B2792" i="7" s="1"/>
  <c r="D1405" i="7"/>
  <c r="AD878" i="1"/>
  <c r="AD2190" i="1"/>
  <c r="AE2696" i="1"/>
  <c r="D2512" i="7"/>
  <c r="X2009" i="1"/>
  <c r="B1917" i="7" s="1"/>
  <c r="AI3501" i="1"/>
  <c r="AI3460" i="1"/>
  <c r="AD1118" i="1"/>
  <c r="AD906" i="1"/>
  <c r="AH3469" i="1"/>
  <c r="AD1428" i="1"/>
  <c r="AI1471" i="1"/>
  <c r="G1379" i="7" s="1"/>
  <c r="D2157" i="7"/>
  <c r="AE1924" i="1"/>
  <c r="AH3229" i="1"/>
  <c r="D622" i="7"/>
  <c r="AE1002" i="1"/>
  <c r="AH639" i="1"/>
  <c r="F547" i="7" s="1"/>
  <c r="AI3524" i="1"/>
  <c r="AH859" i="1"/>
  <c r="F767" i="7" s="1"/>
  <c r="AI151" i="1"/>
  <c r="G59" i="7" s="1"/>
  <c r="X2703" i="1"/>
  <c r="B2611" i="7" s="1"/>
  <c r="AI309" i="1"/>
  <c r="G217" i="7" s="1"/>
  <c r="AD3100" i="1"/>
  <c r="D182" i="7"/>
  <c r="AE3501" i="1"/>
  <c r="X3198" i="1"/>
  <c r="AE1508" i="1"/>
  <c r="AH1198" i="1"/>
  <c r="F1106" i="7" s="1"/>
  <c r="D243" i="7"/>
  <c r="AH1581" i="1"/>
  <c r="F1489" i="7" s="1"/>
  <c r="X2940" i="1"/>
  <c r="B2848" i="7" s="1"/>
  <c r="AE1910" i="1"/>
  <c r="AH1695" i="1"/>
  <c r="F1603" i="7" s="1"/>
  <c r="X2380" i="1"/>
  <c r="B2288" i="7" s="1"/>
  <c r="AE2684" i="1"/>
  <c r="AH1291" i="1"/>
  <c r="F1199" i="7" s="1"/>
  <c r="AH2651" i="1"/>
  <c r="F2559" i="7" s="1"/>
  <c r="AH2865" i="1"/>
  <c r="F2773" i="7" s="1"/>
  <c r="AE1692" i="1"/>
  <c r="X1858" i="1"/>
  <c r="B1766" i="7" s="1"/>
  <c r="AI1959" i="1"/>
  <c r="G1867" i="7" s="1"/>
  <c r="AH3550" i="1"/>
  <c r="AD1053" i="1"/>
  <c r="AD618" i="1"/>
  <c r="AE548" i="1"/>
  <c r="AH1641" i="1"/>
  <c r="F1549" i="7" s="1"/>
  <c r="AE307" i="1"/>
  <c r="AH3293" i="1"/>
  <c r="AD3365" i="1"/>
  <c r="AH2963" i="1"/>
  <c r="F2871" i="7" s="1"/>
  <c r="AD2015" i="1"/>
  <c r="AD3165" i="1"/>
  <c r="AE1258" i="1"/>
  <c r="AI2203" i="1"/>
  <c r="G2111" i="7" s="1"/>
  <c r="D432" i="7"/>
  <c r="AD597" i="1"/>
  <c r="D2160" i="7"/>
  <c r="AD1924" i="1"/>
  <c r="X1762" i="1"/>
  <c r="B1670" i="7" s="1"/>
  <c r="D2794" i="7"/>
  <c r="AI298" i="1"/>
  <c r="G206" i="7" s="1"/>
  <c r="AH404" i="1"/>
  <c r="F312" i="7" s="1"/>
  <c r="AD321" i="1"/>
  <c r="D139" i="7"/>
  <c r="AE2398" i="1"/>
  <c r="AH3326" i="1"/>
  <c r="AE2395" i="1"/>
  <c r="D470" i="7"/>
  <c r="D698" i="7"/>
  <c r="AE812" i="1"/>
  <c r="AH262" i="1"/>
  <c r="F170" i="7" s="1"/>
  <c r="AH333" i="1"/>
  <c r="F241" i="7" s="1"/>
  <c r="AE604" i="1"/>
  <c r="X2905" i="1"/>
  <c r="B2813" i="7" s="1"/>
  <c r="AD476" i="1"/>
  <c r="AH3110" i="1"/>
  <c r="F3018" i="7" s="1"/>
  <c r="AH647" i="1"/>
  <c r="F555" i="7" s="1"/>
  <c r="AI2557" i="1"/>
  <c r="G2465" i="7" s="1"/>
  <c r="AI2306" i="1"/>
  <c r="G2214" i="7" s="1"/>
  <c r="D1254" i="7"/>
  <c r="AE2271" i="1"/>
  <c r="X1754" i="1"/>
  <c r="B1662" i="7" s="1"/>
  <c r="AE3133" i="1"/>
  <c r="AI2220" i="1"/>
  <c r="G2128" i="7" s="1"/>
  <c r="AI1599" i="1"/>
  <c r="G1507" i="7" s="1"/>
  <c r="D2012" i="7"/>
  <c r="AD1236" i="1"/>
  <c r="AD3058" i="1"/>
  <c r="AH2946" i="1"/>
  <c r="F2854" i="7" s="1"/>
  <c r="AD2706" i="1"/>
  <c r="AD1065" i="1"/>
  <c r="D532" i="7"/>
  <c r="AD1185" i="1"/>
  <c r="AI2093" i="1"/>
  <c r="G2001" i="7" s="1"/>
  <c r="AI2002" i="1"/>
  <c r="G1910" i="7" s="1"/>
  <c r="AE643" i="1"/>
  <c r="AD3101" i="1"/>
  <c r="AI640" i="1"/>
  <c r="G548" i="7" s="1"/>
  <c r="AI1211" i="1"/>
  <c r="G1119" i="7" s="1"/>
  <c r="X547" i="1"/>
  <c r="B455" i="7" s="1"/>
  <c r="AH3153" i="1"/>
  <c r="AI3351" i="1"/>
  <c r="X3276" i="1"/>
  <c r="AD461" i="1"/>
  <c r="D2870" i="7"/>
  <c r="AH2842" i="1"/>
  <c r="F2750" i="7" s="1"/>
  <c r="X145" i="1"/>
  <c r="B53" i="7" s="1"/>
  <c r="AI2587" i="1"/>
  <c r="G2495" i="7" s="1"/>
  <c r="AD3344" i="1"/>
  <c r="D923" i="7"/>
  <c r="AI2464" i="1"/>
  <c r="G2372" i="7" s="1"/>
  <c r="AD1362" i="1"/>
  <c r="X2438" i="1"/>
  <c r="B2346" i="7" s="1"/>
  <c r="AE1440" i="1"/>
  <c r="AE3450" i="1"/>
  <c r="AE1151" i="1"/>
  <c r="AD2312" i="1"/>
  <c r="AE1962" i="1"/>
  <c r="D1193" i="7"/>
  <c r="AE2662" i="1"/>
  <c r="AD2725" i="1"/>
  <c r="AH2381" i="1"/>
  <c r="F2289" i="7" s="1"/>
  <c r="X2558" i="1"/>
  <c r="B2466" i="7" s="1"/>
  <c r="AD2121" i="1"/>
  <c r="AI2374" i="1"/>
  <c r="G2282" i="7" s="1"/>
  <c r="AD540" i="1"/>
  <c r="X2030" i="1"/>
  <c r="B1938" i="7" s="1"/>
  <c r="AI3043" i="1"/>
  <c r="G2951" i="7" s="1"/>
  <c r="AD209" i="1"/>
  <c r="AI847" i="1"/>
  <c r="G755" i="7" s="1"/>
  <c r="AH1456" i="1"/>
  <c r="F1364" i="7" s="1"/>
  <c r="D1832" i="7"/>
  <c r="AD1777" i="1"/>
  <c r="AI2131" i="1"/>
  <c r="G2039" i="7" s="1"/>
  <c r="AH3576" i="1"/>
  <c r="X1804" i="1"/>
  <c r="B1712" i="7" s="1"/>
  <c r="AD3097" i="1"/>
  <c r="AE2148" i="1"/>
  <c r="AH2972" i="1"/>
  <c r="F2880" i="7" s="1"/>
  <c r="AI879" i="1"/>
  <c r="G787" i="7" s="1"/>
  <c r="D376" i="7"/>
  <c r="AD2720" i="1"/>
  <c r="AD1574" i="1"/>
  <c r="AE872" i="1"/>
  <c r="AE3287" i="1"/>
  <c r="AE1981" i="1"/>
  <c r="D2626" i="7"/>
  <c r="AI2303" i="1"/>
  <c r="G2211" i="7" s="1"/>
  <c r="D1820" i="7"/>
  <c r="AI1856" i="1"/>
  <c r="G1764" i="7" s="1"/>
  <c r="AI1774" i="1"/>
  <c r="G1682" i="7" s="1"/>
  <c r="AD3299" i="1"/>
  <c r="X3294" i="1"/>
  <c r="AH3208" i="1"/>
  <c r="D2719" i="7"/>
  <c r="AH2499" i="1"/>
  <c r="F2407" i="7" s="1"/>
  <c r="AH141" i="1"/>
  <c r="F49" i="7" s="1"/>
  <c r="AE1086" i="1"/>
  <c r="AH506" i="1"/>
  <c r="F414" i="7" s="1"/>
  <c r="AE140" i="1"/>
  <c r="AD2071" i="1"/>
  <c r="AE469" i="1"/>
  <c r="AD2019" i="1"/>
  <c r="AI2135" i="1"/>
  <c r="G2043" i="7" s="1"/>
  <c r="X1597" i="1"/>
  <c r="B1505" i="7" s="1"/>
  <c r="AI845" i="1"/>
  <c r="G753" i="7" s="1"/>
  <c r="X1351" i="1"/>
  <c r="B1259" i="7" s="1"/>
  <c r="AH3044" i="1"/>
  <c r="F2952" i="7" s="1"/>
  <c r="D1303" i="7"/>
  <c r="AI368" i="1"/>
  <c r="G276" i="7" s="1"/>
  <c r="AE1994" i="1"/>
  <c r="D702" i="7"/>
  <c r="AE1913" i="1"/>
  <c r="AI2057" i="1"/>
  <c r="G1965" i="7" s="1"/>
  <c r="X312" i="1"/>
  <c r="B220" i="7" s="1"/>
  <c r="AH1066" i="1"/>
  <c r="F974" i="7" s="1"/>
  <c r="AI1429" i="1"/>
  <c r="G1337" i="7" s="1"/>
  <c r="X1737" i="1"/>
  <c r="B1645" i="7" s="1"/>
  <c r="AI287" i="1"/>
  <c r="G195" i="7" s="1"/>
  <c r="D2261" i="7"/>
  <c r="D2791" i="7"/>
  <c r="AD3089" i="1"/>
  <c r="X593" i="1"/>
  <c r="B501" i="7" s="1"/>
  <c r="AI997" i="1"/>
  <c r="G905" i="7" s="1"/>
  <c r="AH3560" i="1"/>
  <c r="AH844" i="1"/>
  <c r="F752" i="7" s="1"/>
  <c r="D93" i="7"/>
  <c r="D314" i="7"/>
  <c r="AH427" i="1"/>
  <c r="F335" i="7" s="1"/>
  <c r="AE353" i="1"/>
  <c r="AI2854" i="1"/>
  <c r="G2762" i="7" s="1"/>
  <c r="AH627" i="1"/>
  <c r="F535" i="7" s="1"/>
  <c r="AE1012" i="1"/>
  <c r="AH2616" i="1"/>
  <c r="F2524" i="7" s="1"/>
  <c r="AE2130" i="1"/>
  <c r="AI2351" i="1"/>
  <c r="G2259" i="7" s="1"/>
  <c r="X404" i="1"/>
  <c r="B312" i="7" s="1"/>
  <c r="AI2764" i="1"/>
  <c r="G2672" i="7" s="1"/>
  <c r="AH1532" i="1"/>
  <c r="F1440" i="7" s="1"/>
  <c r="AE3258" i="1"/>
  <c r="X584" i="1"/>
  <c r="B492" i="7" s="1"/>
  <c r="AH1111" i="1"/>
  <c r="F1019" i="7" s="1"/>
  <c r="AH1041" i="1"/>
  <c r="F949" i="7" s="1"/>
  <c r="AE3490" i="1"/>
  <c r="D2379" i="7"/>
  <c r="X1925" i="1"/>
  <c r="B1833" i="7" s="1"/>
  <c r="AD1089" i="1"/>
  <c r="X2155" i="1"/>
  <c r="B2063" i="7" s="1"/>
  <c r="AE210" i="1"/>
  <c r="AH3010" i="1"/>
  <c r="F2918" i="7" s="1"/>
  <c r="D2032" i="7"/>
  <c r="AE3042" i="1"/>
  <c r="AE3391" i="1"/>
  <c r="D766" i="7"/>
  <c r="AI2897" i="1"/>
  <c r="G2805" i="7" s="1"/>
  <c r="X3523" i="1"/>
  <c r="AI546" i="1"/>
  <c r="G454" i="7" s="1"/>
  <c r="AD374" i="1"/>
  <c r="X1203" i="1"/>
  <c r="B1111" i="7" s="1"/>
  <c r="AH1046" i="1"/>
  <c r="F954" i="7" s="1"/>
  <c r="AH2101" i="1"/>
  <c r="F2009" i="7" s="1"/>
  <c r="X1269" i="1"/>
  <c r="B1177" i="7" s="1"/>
  <c r="AI1199" i="1"/>
  <c r="G1107" i="7" s="1"/>
  <c r="AD1068" i="1"/>
  <c r="AI1991" i="1"/>
  <c r="G1899" i="7" s="1"/>
  <c r="AH3271" i="1"/>
  <c r="AH2469" i="1"/>
  <c r="F2377" i="7" s="1"/>
  <c r="X705" i="1"/>
  <c r="B613" i="7" s="1"/>
  <c r="AD1589" i="1"/>
  <c r="AI317" i="1"/>
  <c r="G225" i="7" s="1"/>
  <c r="AH1540" i="1"/>
  <c r="F1448" i="7" s="1"/>
  <c r="AD3301" i="1"/>
  <c r="AH2823" i="1"/>
  <c r="F2731" i="7" s="1"/>
  <c r="X890" i="1"/>
  <c r="B798" i="7" s="1"/>
  <c r="AE1414" i="1"/>
  <c r="AI186" i="1"/>
  <c r="G94" i="7" s="1"/>
  <c r="AI851" i="1"/>
  <c r="G759" i="7" s="1"/>
  <c r="AH395" i="1"/>
  <c r="F303" i="7" s="1"/>
  <c r="AD1566" i="1"/>
  <c r="X772" i="1"/>
  <c r="B680" i="7" s="1"/>
  <c r="AI2254" i="1"/>
  <c r="G2162" i="7" s="1"/>
  <c r="AH3269" i="1"/>
  <c r="AD1637" i="1"/>
  <c r="X3079" i="1"/>
  <c r="B2987" i="7" s="1"/>
  <c r="AD583" i="1"/>
  <c r="AD1305" i="1"/>
  <c r="D2734" i="7"/>
  <c r="AH1359" i="1"/>
  <c r="F1267" i="7" s="1"/>
  <c r="AE3575" i="1"/>
  <c r="D1668" i="7"/>
  <c r="AI2342" i="1"/>
  <c r="G2250" i="7" s="1"/>
  <c r="AI3313" i="1"/>
  <c r="X750" i="1"/>
  <c r="B658" i="7" s="1"/>
  <c r="AE1016" i="1"/>
  <c r="X2175" i="1"/>
  <c r="B2083" i="7" s="1"/>
  <c r="AI3476" i="1"/>
  <c r="D1864" i="7"/>
  <c r="AE2408" i="1"/>
  <c r="AH3335" i="1"/>
  <c r="AH2082" i="1"/>
  <c r="F1990" i="7" s="1"/>
  <c r="AH1295" i="1"/>
  <c r="F1203" i="7" s="1"/>
  <c r="D1141" i="7"/>
  <c r="AH2893" i="1"/>
  <c r="F2801" i="7" s="1"/>
  <c r="X626" i="1"/>
  <c r="B534" i="7" s="1"/>
  <c r="AH1918" i="1"/>
  <c r="F1826" i="7" s="1"/>
  <c r="X747" i="1"/>
  <c r="B655" i="7" s="1"/>
  <c r="AD3013" i="1"/>
  <c r="AE2094" i="1"/>
  <c r="D2879" i="7"/>
  <c r="AI2941" i="1"/>
  <c r="G2849" i="7" s="1"/>
  <c r="AH2891" i="1"/>
  <c r="F2799" i="7" s="1"/>
  <c r="AH563" i="1"/>
  <c r="F471" i="7" s="1"/>
  <c r="AI371" i="1"/>
  <c r="G279" i="7" s="1"/>
  <c r="X1214" i="1"/>
  <c r="B1122" i="7" s="1"/>
  <c r="D2619" i="7"/>
  <c r="AD1925" i="1"/>
  <c r="AD819" i="1"/>
  <c r="D79" i="7"/>
  <c r="X1812" i="1"/>
  <c r="B1720" i="7" s="1"/>
  <c r="X2826" i="1"/>
  <c r="B2734" i="7" s="1"/>
  <c r="AD2962" i="1"/>
  <c r="AI1413" i="1"/>
  <c r="G1321" i="7" s="1"/>
  <c r="AD3036" i="1"/>
  <c r="AE2645" i="1"/>
  <c r="X1027" i="1"/>
  <c r="B935" i="7" s="1"/>
  <c r="AI836" i="1"/>
  <c r="G744" i="7" s="1"/>
  <c r="AE1944" i="1"/>
  <c r="D1752" i="7"/>
  <c r="AE1177" i="1"/>
  <c r="AE1961" i="1"/>
  <c r="D1976" i="7"/>
  <c r="D693" i="7"/>
  <c r="AE347" i="1"/>
  <c r="AD1650" i="1"/>
  <c r="X2031" i="1"/>
  <c r="B1939" i="7" s="1"/>
  <c r="X2005" i="1"/>
  <c r="B1913" i="7" s="1"/>
  <c r="AD975" i="1"/>
  <c r="X2867" i="1"/>
  <c r="B2775" i="7" s="1"/>
  <c r="AD338" i="1"/>
  <c r="AH1229" i="1"/>
  <c r="F1137" i="7" s="1"/>
  <c r="X1761" i="1"/>
  <c r="B1669" i="7" s="1"/>
  <c r="AE828" i="1"/>
  <c r="AI1324" i="1"/>
  <c r="G1232" i="7" s="1"/>
  <c r="AI2471" i="1"/>
  <c r="G2379" i="7" s="1"/>
  <c r="AH3495" i="1"/>
  <c r="D2110" i="7"/>
  <c r="AE743" i="1"/>
  <c r="AD616" i="1"/>
  <c r="AH2439" i="1"/>
  <c r="F2347" i="7" s="1"/>
  <c r="AI364" i="1"/>
  <c r="G272" i="7" s="1"/>
  <c r="AE1449" i="1"/>
  <c r="X662" i="1"/>
  <c r="B570" i="7" s="1"/>
  <c r="D102" i="7"/>
  <c r="AE931" i="1"/>
  <c r="AH2796" i="1"/>
  <c r="F2704" i="7" s="1"/>
  <c r="AD2600" i="1"/>
  <c r="AE2745" i="1"/>
  <c r="X2895" i="1"/>
  <c r="B2803" i="7" s="1"/>
  <c r="AE719" i="1"/>
  <c r="AD304" i="1"/>
  <c r="AH1263" i="1"/>
  <c r="F1171" i="7" s="1"/>
  <c r="AE2125" i="1"/>
  <c r="D2828" i="7"/>
  <c r="AI2908" i="1"/>
  <c r="G2816" i="7" s="1"/>
  <c r="X1747" i="1"/>
  <c r="B1655" i="7" s="1"/>
  <c r="AD2693" i="1"/>
  <c r="AH2569" i="1"/>
  <c r="F2477" i="7" s="1"/>
  <c r="X361" i="1"/>
  <c r="B269" i="7" s="1"/>
  <c r="AD3272" i="1"/>
  <c r="AD3381" i="1"/>
  <c r="AH500" i="1"/>
  <c r="F408" i="7" s="1"/>
  <c r="AI1174" i="1"/>
  <c r="G1082" i="7" s="1"/>
  <c r="AI3447" i="1"/>
  <c r="X1973" i="1"/>
  <c r="B1881" i="7" s="1"/>
  <c r="AI1936" i="1"/>
  <c r="G1844" i="7" s="1"/>
  <c r="D2848" i="7"/>
  <c r="D2913" i="7"/>
  <c r="AI338" i="1"/>
  <c r="G246" i="7" s="1"/>
  <c r="AD1387" i="1"/>
  <c r="AI2770" i="1"/>
  <c r="G2678" i="7" s="1"/>
  <c r="AH1832" i="1"/>
  <c r="F1740" i="7" s="1"/>
  <c r="X727" i="1"/>
  <c r="B635" i="7" s="1"/>
  <c r="AE751" i="1"/>
  <c r="AH1160" i="1"/>
  <c r="F1068" i="7" s="1"/>
  <c r="AE3237" i="1"/>
  <c r="D201" i="7"/>
  <c r="X2428" i="1"/>
  <c r="B2336" i="7" s="1"/>
  <c r="D242" i="7"/>
  <c r="AH1720" i="1"/>
  <c r="F1628" i="7" s="1"/>
  <c r="AE323" i="1"/>
  <c r="AE433" i="1"/>
  <c r="AH2750" i="1"/>
  <c r="F2658" i="7" s="1"/>
  <c r="D873" i="7"/>
  <c r="AE1441" i="1"/>
  <c r="AD2135" i="1"/>
  <c r="AH3321" i="1"/>
  <c r="D2008" i="7"/>
  <c r="AH3457" i="1"/>
  <c r="X591" i="1"/>
  <c r="B499" i="7" s="1"/>
  <c r="X2365" i="1"/>
  <c r="B2273" i="7" s="1"/>
  <c r="AE2265" i="1"/>
  <c r="AE188" i="1"/>
  <c r="X1589" i="1"/>
  <c r="B1497" i="7" s="1"/>
  <c r="AH455" i="1"/>
  <c r="F363" i="7" s="1"/>
  <c r="AD609" i="1"/>
  <c r="X3327" i="1"/>
  <c r="AD2995" i="1"/>
  <c r="D1221" i="7"/>
  <c r="AH2036" i="1"/>
  <c r="F1944" i="7" s="1"/>
  <c r="AE3539" i="1"/>
  <c r="AH3533" i="1"/>
  <c r="D2991" i="7"/>
  <c r="AD3074" i="1"/>
  <c r="AH910" i="1"/>
  <c r="F818" i="7" s="1"/>
  <c r="AH1439" i="1"/>
  <c r="F1347" i="7" s="1"/>
  <c r="AI3186" i="1"/>
  <c r="AH3280" i="1"/>
  <c r="AH2020" i="1"/>
  <c r="F1928" i="7" s="1"/>
  <c r="X148" i="1"/>
  <c r="B56" i="7" s="1"/>
  <c r="AI982" i="1"/>
  <c r="G890" i="7" s="1"/>
  <c r="AD446" i="1"/>
  <c r="AE3528" i="1"/>
  <c r="X1385" i="1"/>
  <c r="B1293" i="7" s="1"/>
  <c r="AI2536" i="1"/>
  <c r="G2444" i="7" s="1"/>
  <c r="D2671" i="7"/>
  <c r="D1705" i="7"/>
  <c r="AE3306" i="1"/>
  <c r="AE285" i="1"/>
  <c r="D2112" i="7"/>
  <c r="D842" i="7"/>
  <c r="AD1214" i="1"/>
  <c r="AE3484" i="1"/>
  <c r="D1167" i="7"/>
  <c r="AE3095" i="1"/>
  <c r="AH2096" i="1"/>
  <c r="F2004" i="7" s="1"/>
  <c r="AH2610" i="1"/>
  <c r="F2518" i="7" s="1"/>
  <c r="AH1124" i="1"/>
  <c r="F1032" i="7" s="1"/>
  <c r="AH826" i="1"/>
  <c r="F734" i="7" s="1"/>
  <c r="AE369" i="1"/>
  <c r="AH212" i="1"/>
  <c r="F120" i="7" s="1"/>
  <c r="AD1415" i="1"/>
  <c r="AI3548" i="1"/>
  <c r="X181" i="1"/>
  <c r="B89" i="7" s="1"/>
  <c r="AH399" i="1"/>
  <c r="F307" i="7" s="1"/>
  <c r="AE2409" i="1"/>
  <c r="AE1971" i="1"/>
  <c r="AD2360" i="1"/>
  <c r="D2883" i="7"/>
  <c r="AH2179" i="1"/>
  <c r="F2087" i="7" s="1"/>
  <c r="AD3050" i="1"/>
  <c r="AD1086" i="1"/>
  <c r="AE1723" i="1"/>
  <c r="AD302" i="1"/>
  <c r="D1760" i="7"/>
  <c r="X661" i="1"/>
  <c r="B569" i="7" s="1"/>
  <c r="AI3346" i="1"/>
  <c r="X3065" i="1"/>
  <c r="B2973" i="7" s="1"/>
  <c r="AE2902" i="1"/>
  <c r="AI471" i="1"/>
  <c r="G379" i="7" s="1"/>
  <c r="AE2829" i="1"/>
  <c r="AH3516" i="1"/>
  <c r="X3031" i="1"/>
  <c r="B2939" i="7" s="1"/>
  <c r="AD2923" i="1"/>
  <c r="AD1385" i="1"/>
  <c r="X2987" i="1"/>
  <c r="B2895" i="7" s="1"/>
  <c r="AH946" i="1"/>
  <c r="F854" i="7" s="1"/>
  <c r="AE3062" i="1"/>
  <c r="AD1748" i="1"/>
  <c r="X1981" i="1"/>
  <c r="B1889" i="7" s="1"/>
  <c r="X3543" i="1"/>
  <c r="AE2116" i="1"/>
  <c r="AE1189" i="1"/>
  <c r="AD703" i="1"/>
  <c r="AD606" i="1"/>
  <c r="X2678" i="1"/>
  <c r="B2586" i="7" s="1"/>
  <c r="X398" i="1"/>
  <c r="B306" i="7" s="1"/>
  <c r="X3372" i="1"/>
  <c r="AD389" i="1"/>
  <c r="X786" i="1"/>
  <c r="B694" i="7" s="1"/>
  <c r="AD2814" i="1"/>
  <c r="D2061" i="7"/>
  <c r="AD590" i="1"/>
  <c r="X1317" i="1"/>
  <c r="B1225" i="7" s="1"/>
  <c r="AE3036" i="1"/>
  <c r="AH3521" i="1"/>
  <c r="AI2896" i="1"/>
  <c r="G2804" i="7" s="1"/>
  <c r="AH3191" i="1"/>
  <c r="AH2584" i="1"/>
  <c r="F2492" i="7" s="1"/>
  <c r="D986" i="7"/>
  <c r="AD3405" i="1"/>
  <c r="D1601" i="7"/>
  <c r="AD2050" i="1"/>
  <c r="AD2199" i="1"/>
  <c r="AI2845" i="1"/>
  <c r="G2753" i="7" s="1"/>
  <c r="AD2459" i="1"/>
  <c r="AD2025" i="1"/>
  <c r="AI1305" i="1"/>
  <c r="G1213" i="7" s="1"/>
  <c r="AD2058" i="1"/>
  <c r="X1768" i="1"/>
  <c r="B1676" i="7" s="1"/>
  <c r="AH593" i="1"/>
  <c r="F501" i="7" s="1"/>
  <c r="AI771" i="1"/>
  <c r="G679" i="7" s="1"/>
  <c r="AE3003" i="1"/>
  <c r="AH858" i="1"/>
  <c r="F766" i="7" s="1"/>
  <c r="D1997" i="7"/>
  <c r="AD2770" i="1"/>
  <c r="AH466" i="1"/>
  <c r="F374" i="7" s="1"/>
  <c r="D2813" i="7"/>
  <c r="AI2308" i="1"/>
  <c r="G2216" i="7" s="1"/>
  <c r="AE2874" i="1"/>
  <c r="AE2647" i="1"/>
  <c r="AE2562" i="1"/>
  <c r="X3398" i="1"/>
  <c r="AE647" i="1"/>
  <c r="X3053" i="1"/>
  <c r="B2961" i="7" s="1"/>
  <c r="AE1740" i="1"/>
  <c r="AE194" i="1"/>
  <c r="AH2115" i="1"/>
  <c r="F2023" i="7" s="1"/>
  <c r="X3128" i="1"/>
  <c r="AH3157" i="1"/>
  <c r="AE257" i="1"/>
  <c r="AE2136" i="1"/>
  <c r="AH3566" i="1"/>
  <c r="D1002" i="7"/>
  <c r="X1931" i="1"/>
  <c r="B1839" i="7" s="1"/>
  <c r="AH226" i="1"/>
  <c r="F134" i="7" s="1"/>
  <c r="AE2794" i="1"/>
  <c r="AD403" i="1"/>
  <c r="AE656" i="1"/>
  <c r="AE989" i="1"/>
  <c r="AI1394" i="1"/>
  <c r="G1302" i="7" s="1"/>
  <c r="X664" i="1"/>
  <c r="B572" i="7" s="1"/>
  <c r="AI2146" i="1"/>
  <c r="G2054" i="7" s="1"/>
  <c r="AH242" i="1"/>
  <c r="F150" i="7" s="1"/>
  <c r="AE1197" i="1"/>
  <c r="AI790" i="1"/>
  <c r="G698" i="7" s="1"/>
  <c r="AI973" i="1"/>
  <c r="G881" i="7" s="1"/>
  <c r="D481" i="7"/>
  <c r="AD2507" i="1"/>
  <c r="D1450" i="7"/>
  <c r="D1215" i="7"/>
  <c r="AI367" i="1"/>
  <c r="G275" i="7" s="1"/>
  <c r="AI1291" i="1"/>
  <c r="G1199" i="7" s="1"/>
  <c r="AI569" i="1"/>
  <c r="G477" i="7" s="1"/>
  <c r="AH2271" i="1"/>
  <c r="F2179" i="7" s="1"/>
  <c r="AH323" i="1"/>
  <c r="F231" i="7" s="1"/>
  <c r="X1608" i="1"/>
  <c r="B1516" i="7" s="1"/>
  <c r="AH807" i="1"/>
  <c r="F715" i="7" s="1"/>
  <c r="X1764" i="1"/>
  <c r="B1672" i="7" s="1"/>
  <c r="X1693" i="1"/>
  <c r="B1601" i="7" s="1"/>
  <c r="AD2537" i="1"/>
  <c r="X2798" i="1"/>
  <c r="B2706" i="7" s="1"/>
  <c r="AD1955" i="1"/>
  <c r="D1880" i="7"/>
  <c r="AD722" i="1"/>
  <c r="AE3023" i="1"/>
  <c r="AE1276" i="1"/>
  <c r="AH1425" i="1"/>
  <c r="F1333" i="7" s="1"/>
  <c r="D294" i="7"/>
  <c r="AD857" i="1"/>
  <c r="AE2501" i="1"/>
  <c r="D380" i="7"/>
  <c r="D2127" i="7"/>
  <c r="AE2162" i="1"/>
  <c r="D352" i="7"/>
  <c r="D338" i="7"/>
  <c r="AH2456" i="1"/>
  <c r="F2364" i="7" s="1"/>
  <c r="AE227" i="1"/>
  <c r="AD2532" i="1"/>
  <c r="D2785" i="7"/>
  <c r="D1004" i="7"/>
  <c r="AE1076" i="1"/>
  <c r="AD2284" i="1"/>
  <c r="AE1889" i="1"/>
  <c r="AE2838" i="1"/>
  <c r="AI276" i="1"/>
  <c r="G184" i="7" s="1"/>
  <c r="AI345" i="1"/>
  <c r="G253" i="7" s="1"/>
  <c r="AD3425" i="1"/>
  <c r="AH3476" i="1"/>
  <c r="AI2317" i="1"/>
  <c r="G2225" i="7" s="1"/>
  <c r="AI1602" i="1"/>
  <c r="G1510" i="7" s="1"/>
  <c r="AI336" i="1"/>
  <c r="G244" i="7" s="1"/>
  <c r="AI2435" i="1"/>
  <c r="G2343" i="7" s="1"/>
  <c r="AH2072" i="1"/>
  <c r="F1980" i="7" s="1"/>
  <c r="AE963" i="1"/>
  <c r="D2205" i="7"/>
  <c r="AD1978" i="1"/>
  <c r="AH3377" i="1"/>
  <c r="D1515" i="7"/>
  <c r="AH1672" i="1"/>
  <c r="F1580" i="7" s="1"/>
  <c r="AE2432" i="1"/>
  <c r="X3330" i="1"/>
  <c r="D1533" i="7"/>
  <c r="AI2673" i="1"/>
  <c r="G2581" i="7" s="1"/>
  <c r="X1645" i="1"/>
  <c r="B1553" i="7" s="1"/>
  <c r="AI591" i="1"/>
  <c r="G499" i="7" s="1"/>
  <c r="X1362" i="1"/>
  <c r="B1270" i="7" s="1"/>
  <c r="AE1505" i="1"/>
  <c r="D675" i="7"/>
  <c r="AE766" i="1"/>
  <c r="AI876" i="1"/>
  <c r="G784" i="7" s="1"/>
  <c r="AE193" i="1"/>
  <c r="D1580" i="7"/>
  <c r="AH644" i="1"/>
  <c r="F552" i="7" s="1"/>
  <c r="AE772" i="1"/>
  <c r="AE1985" i="1"/>
  <c r="D1964" i="7"/>
  <c r="AD1653" i="1"/>
  <c r="D2743" i="7"/>
  <c r="AI1365" i="1"/>
  <c r="G1273" i="7" s="1"/>
  <c r="X2128" i="1"/>
  <c r="B2036" i="7" s="1"/>
  <c r="X2151" i="1"/>
  <c r="B2059" i="7" s="1"/>
  <c r="AD2974" i="1"/>
  <c r="AI206" i="1"/>
  <c r="G114" i="7" s="1"/>
  <c r="AD1945" i="1"/>
  <c r="X1223" i="1"/>
  <c r="B1131" i="7" s="1"/>
  <c r="AE3124" i="1"/>
  <c r="AH293" i="1"/>
  <c r="F201" i="7" s="1"/>
  <c r="D1591" i="7"/>
  <c r="AD2237" i="1"/>
  <c r="D2440" i="7"/>
  <c r="D2022" i="7"/>
  <c r="D1775" i="7"/>
  <c r="D2426" i="7"/>
  <c r="D542" i="7"/>
  <c r="AD716" i="1"/>
  <c r="AH3415" i="1"/>
  <c r="AI1909" i="1"/>
  <c r="G1817" i="7" s="1"/>
  <c r="D103" i="7"/>
  <c r="AH200" i="1"/>
  <c r="F108" i="7" s="1"/>
  <c r="D2649" i="7"/>
  <c r="AD2611" i="1"/>
  <c r="AE2253" i="1"/>
  <c r="X1564" i="1"/>
  <c r="B1472" i="7" s="1"/>
  <c r="AE2683" i="1"/>
  <c r="AH546" i="1"/>
  <c r="F454" i="7" s="1"/>
  <c r="AD3489" i="1"/>
  <c r="AD2852" i="1"/>
  <c r="AE2282" i="1"/>
  <c r="AH2111" i="1"/>
  <c r="F2019" i="7" s="1"/>
  <c r="AH3336" i="1"/>
  <c r="X1683" i="1"/>
  <c r="B1591" i="7" s="1"/>
  <c r="AE3436" i="1"/>
  <c r="AH2539" i="1"/>
  <c r="F2447" i="7" s="1"/>
  <c r="D1789" i="7"/>
  <c r="AD1812" i="1"/>
  <c r="D77" i="7"/>
  <c r="X3307" i="1"/>
  <c r="AI912" i="1"/>
  <c r="G820" i="7" s="1"/>
  <c r="AI1499" i="1"/>
  <c r="G1407" i="7" s="1"/>
  <c r="AI2578" i="1"/>
  <c r="G2486" i="7" s="1"/>
  <c r="AE2897" i="1"/>
  <c r="AE2528" i="1"/>
  <c r="AH743" i="1"/>
  <c r="F651" i="7" s="1"/>
  <c r="X2807" i="1"/>
  <c r="B2715" i="7" s="1"/>
  <c r="AI638" i="1"/>
  <c r="G546" i="7" s="1"/>
  <c r="AE1235" i="1"/>
  <c r="AI1933" i="1"/>
  <c r="G1841" i="7" s="1"/>
  <c r="AI3071" i="1"/>
  <c r="G2979" i="7" s="1"/>
  <c r="AE1649" i="1"/>
  <c r="D2051" i="7"/>
  <c r="X2302" i="1"/>
  <c r="B2210" i="7" s="1"/>
  <c r="AE1929" i="1"/>
  <c r="AI2859" i="1"/>
  <c r="G2767" i="7" s="1"/>
  <c r="AE2548" i="1"/>
  <c r="AI2371" i="1"/>
  <c r="G2279" i="7" s="1"/>
  <c r="AH778" i="1"/>
  <c r="F686" i="7" s="1"/>
  <c r="AD2035" i="1"/>
  <c r="AI1039" i="1"/>
  <c r="G947" i="7" s="1"/>
  <c r="AH2673" i="1"/>
  <c r="F2581" i="7" s="1"/>
  <c r="AD3416" i="1"/>
  <c r="AD1605" i="1"/>
  <c r="AE3194" i="1"/>
  <c r="AI1258" i="1"/>
  <c r="G1166" i="7" s="1"/>
  <c r="AD866" i="1"/>
  <c r="X1449" i="1"/>
  <c r="B1357" i="7" s="1"/>
  <c r="D1138" i="7"/>
  <c r="AI302" i="1"/>
  <c r="G210" i="7" s="1"/>
  <c r="D638" i="7"/>
  <c r="AE1686" i="1"/>
  <c r="X2890" i="1"/>
  <c r="B2798" i="7" s="1"/>
  <c r="AH1292" i="1"/>
  <c r="F1200" i="7" s="1"/>
  <c r="AD3071" i="1"/>
  <c r="D585" i="7"/>
  <c r="AI1621" i="1"/>
  <c r="G1529" i="7" s="1"/>
  <c r="AH556" i="1"/>
  <c r="F464" i="7" s="1"/>
  <c r="AH2122" i="1"/>
  <c r="F2030" i="7" s="1"/>
  <c r="AD2637" i="1"/>
  <c r="AE3137" i="1"/>
  <c r="AE1255" i="1"/>
  <c r="AE1952" i="1"/>
  <c r="AD1135" i="1"/>
  <c r="AH2937" i="1"/>
  <c r="F2845" i="7" s="1"/>
  <c r="AE501" i="1"/>
  <c r="AI3271" i="1"/>
  <c r="AI3040" i="1"/>
  <c r="G2948" i="7" s="1"/>
  <c r="X666" i="1"/>
  <c r="B574" i="7" s="1"/>
  <c r="AI2103" i="1"/>
  <c r="G2011" i="7" s="1"/>
  <c r="AE1490" i="1"/>
  <c r="AE1325" i="1"/>
  <c r="D869" i="7"/>
  <c r="X155" i="1"/>
  <c r="B63" i="7" s="1"/>
  <c r="AH3132" i="1"/>
  <c r="AE3361" i="1"/>
  <c r="D823" i="7"/>
  <c r="D1497" i="7"/>
  <c r="AH1952" i="1"/>
  <c r="F1860" i="7" s="1"/>
  <c r="D2452" i="7"/>
  <c r="AH2529" i="1"/>
  <c r="F2437" i="7" s="1"/>
  <c r="AH2373" i="1"/>
  <c r="F2281" i="7" s="1"/>
  <c r="AH3554" i="1"/>
  <c r="X2720" i="1"/>
  <c r="B2628" i="7" s="1"/>
  <c r="AH3421" i="1"/>
  <c r="AI3063" i="1"/>
  <c r="G2971" i="7" s="1"/>
  <c r="AI2036" i="1"/>
  <c r="G1944" i="7" s="1"/>
  <c r="X3191" i="1"/>
  <c r="AE869" i="1"/>
  <c r="AE1560" i="1"/>
  <c r="X329" i="1"/>
  <c r="B237" i="7" s="1"/>
  <c r="AE2819" i="1"/>
  <c r="D1871" i="7"/>
  <c r="AD3313" i="1"/>
  <c r="AI720" i="1"/>
  <c r="G628" i="7" s="1"/>
  <c r="X956" i="1"/>
  <c r="B864" i="7" s="1"/>
  <c r="AI3416" i="1"/>
  <c r="AI2252" i="1"/>
  <c r="G2160" i="7" s="1"/>
  <c r="D1850" i="7"/>
  <c r="AH2208" i="1"/>
  <c r="F2116" i="7" s="1"/>
  <c r="AE3566" i="1"/>
  <c r="X1478" i="1"/>
  <c r="B1386" i="7" s="1"/>
  <c r="X343" i="1"/>
  <c r="B251" i="7" s="1"/>
  <c r="AE2529" i="1"/>
  <c r="AE1060" i="1"/>
  <c r="AH2200" i="1"/>
  <c r="F2108" i="7" s="1"/>
  <c r="X3147" i="1"/>
  <c r="X1120" i="1"/>
  <c r="B1028" i="7" s="1"/>
  <c r="D2528" i="7"/>
  <c r="AH1945" i="1"/>
  <c r="F1853" i="7" s="1"/>
  <c r="D2193" i="7"/>
  <c r="AE741" i="1"/>
  <c r="X3184" i="1"/>
  <c r="AE1637" i="1"/>
  <c r="AD2160" i="1"/>
  <c r="AH3573" i="1"/>
  <c r="D231" i="7"/>
  <c r="AI762" i="1"/>
  <c r="G670" i="7" s="1"/>
  <c r="AH3003" i="1"/>
  <c r="F2911" i="7" s="1"/>
  <c r="AD438" i="1"/>
  <c r="D1543" i="7"/>
  <c r="X830" i="1"/>
  <c r="B738" i="7" s="1"/>
  <c r="D2546" i="7"/>
  <c r="AH767" i="1"/>
  <c r="F675" i="7" s="1"/>
  <c r="AD652" i="1"/>
  <c r="AD2833" i="1"/>
  <c r="AH989" i="1"/>
  <c r="F897" i="7" s="1"/>
  <c r="AI2567" i="1"/>
  <c r="G2475" i="7" s="1"/>
  <c r="X971" i="1"/>
  <c r="B879" i="7" s="1"/>
  <c r="AD2716" i="1"/>
  <c r="D818" i="7"/>
  <c r="X910" i="1"/>
  <c r="B818" i="7" s="1"/>
  <c r="AD1361" i="1"/>
  <c r="AD732" i="1"/>
  <c r="AH847" i="1"/>
  <c r="F755" i="7" s="1"/>
  <c r="AI760" i="1"/>
  <c r="G668" i="7" s="1"/>
  <c r="AI370" i="1"/>
  <c r="G278" i="7" s="1"/>
  <c r="X207" i="1"/>
  <c r="B115" i="7" s="1"/>
  <c r="AE3394" i="1"/>
  <c r="X1507" i="1"/>
  <c r="B1415" i="7" s="1"/>
  <c r="AI1457" i="1"/>
  <c r="G1365" i="7" s="1"/>
  <c r="X3507" i="1"/>
  <c r="AD2224" i="1"/>
  <c r="X704" i="1"/>
  <c r="B612" i="7" s="1"/>
  <c r="AH1149" i="1"/>
  <c r="F1057" i="7" s="1"/>
  <c r="AI3551" i="1"/>
  <c r="D161" i="7"/>
  <c r="AI414" i="1"/>
  <c r="G322" i="7" s="1"/>
  <c r="AI2987" i="1"/>
  <c r="G2895" i="7" s="1"/>
  <c r="AI1177" i="1"/>
  <c r="G1085" i="7" s="1"/>
  <c r="AE2035" i="1"/>
  <c r="AI3298" i="1"/>
  <c r="AD2614" i="1"/>
  <c r="X1672" i="1"/>
  <c r="B1580" i="7" s="1"/>
  <c r="X612" i="1"/>
  <c r="B520" i="7" s="1"/>
  <c r="AH292" i="1"/>
  <c r="F200" i="7" s="1"/>
  <c r="D1074" i="7"/>
  <c r="AE1912" i="1"/>
  <c r="AH2711" i="1"/>
  <c r="F2619" i="7" s="1"/>
  <c r="AE1229" i="1"/>
  <c r="D1412" i="7"/>
  <c r="AE1506" i="1"/>
  <c r="AE2098" i="1"/>
  <c r="D1134" i="7"/>
  <c r="X2670" i="1"/>
  <c r="B2578" i="7" s="1"/>
  <c r="AI1115" i="1"/>
  <c r="G1023" i="7" s="1"/>
  <c r="AH896" i="1"/>
  <c r="F804" i="7" s="1"/>
  <c r="D340" i="7"/>
  <c r="D671" i="7"/>
  <c r="D1501" i="7"/>
  <c r="D145" i="7"/>
  <c r="D2608" i="7"/>
  <c r="AI342" i="1"/>
  <c r="G250" i="7" s="1"/>
  <c r="AD2528" i="1"/>
  <c r="AE1239" i="1"/>
  <c r="AD1866" i="1"/>
  <c r="X1565" i="1"/>
  <c r="B1473" i="7" s="1"/>
  <c r="X1855" i="1"/>
  <c r="B1763" i="7" s="1"/>
  <c r="X2533" i="1"/>
  <c r="B2441" i="7" s="1"/>
  <c r="X1689" i="1"/>
  <c r="B1597" i="7" s="1"/>
  <c r="AE1665" i="1"/>
  <c r="AI1859" i="1"/>
  <c r="G1767" i="7" s="1"/>
  <c r="X3224" i="1"/>
  <c r="AH2586" i="1"/>
  <c r="F2494" i="7" s="1"/>
  <c r="AH1589" i="1"/>
  <c r="F1497" i="7" s="1"/>
  <c r="AI2421" i="1"/>
  <c r="G2329" i="7" s="1"/>
  <c r="D2922" i="7"/>
  <c r="AD3421" i="1"/>
  <c r="X2392" i="1"/>
  <c r="B2300" i="7" s="1"/>
  <c r="AE2112" i="1"/>
  <c r="AH3131" i="1"/>
  <c r="AE3400" i="1"/>
  <c r="X1492" i="1"/>
  <c r="B1400" i="7" s="1"/>
  <c r="AH664" i="1"/>
  <c r="F572" i="7" s="1"/>
  <c r="AE1738" i="1"/>
  <c r="AE1087" i="1"/>
  <c r="AI3556" i="1"/>
  <c r="D1459" i="7"/>
  <c r="AH2997" i="1"/>
  <c r="F2905" i="7" s="1"/>
  <c r="AH2640" i="1"/>
  <c r="F2548" i="7" s="1"/>
  <c r="AD231" i="1"/>
  <c r="X1332" i="1"/>
  <c r="B1240" i="7" s="1"/>
  <c r="AD3147" i="1"/>
  <c r="X791" i="1"/>
  <c r="B699" i="7" s="1"/>
  <c r="AI681" i="1"/>
  <c r="G589" i="7" s="1"/>
  <c r="D1434" i="7"/>
  <c r="AH1131" i="1"/>
  <c r="F1039" i="7" s="1"/>
  <c r="D1537" i="7"/>
  <c r="AH2643" i="1"/>
  <c r="F2551" i="7" s="1"/>
  <c r="AI1726" i="1"/>
  <c r="G1634" i="7" s="1"/>
  <c r="AE2255" i="1"/>
  <c r="D763" i="7"/>
  <c r="AE1955" i="1"/>
  <c r="AD2785" i="1"/>
  <c r="AI3324" i="1"/>
  <c r="AE534" i="1"/>
  <c r="AD1194" i="1"/>
  <c r="AI2870" i="1"/>
  <c r="G2778" i="7" s="1"/>
  <c r="X247" i="1"/>
  <c r="B155" i="7" s="1"/>
  <c r="X506" i="1"/>
  <c r="B414" i="7" s="1"/>
  <c r="X1245" i="1"/>
  <c r="B1153" i="7" s="1"/>
  <c r="AI3385" i="1"/>
  <c r="X1311" i="1"/>
  <c r="B1219" i="7" s="1"/>
  <c r="X781" i="1"/>
  <c r="B689" i="7" s="1"/>
  <c r="AD151" i="1"/>
  <c r="D2320" i="7"/>
  <c r="AD1229" i="1"/>
  <c r="AI679" i="1"/>
  <c r="G587" i="7" s="1"/>
  <c r="X458" i="1"/>
  <c r="B366" i="7" s="1"/>
  <c r="AD843" i="1"/>
  <c r="AI3075" i="1"/>
  <c r="G2983" i="7" s="1"/>
  <c r="X1475" i="1"/>
  <c r="B1383" i="7" s="1"/>
  <c r="AI2588" i="1"/>
  <c r="G2496" i="7" s="1"/>
  <c r="AH831" i="1"/>
  <c r="F739" i="7" s="1"/>
  <c r="AI2390" i="1"/>
  <c r="G2298" i="7" s="1"/>
  <c r="AD1329" i="1"/>
  <c r="AH1947" i="1"/>
  <c r="F1855" i="7" s="1"/>
  <c r="AH3296" i="1"/>
  <c r="AD3110" i="1"/>
  <c r="AH3346" i="1"/>
  <c r="AD3348" i="1"/>
  <c r="AD341" i="1"/>
  <c r="AD521" i="1"/>
  <c r="AI1025" i="1"/>
  <c r="G933" i="7" s="1"/>
  <c r="AD1369" i="1"/>
  <c r="AH2425" i="1"/>
  <c r="F2333" i="7" s="1"/>
  <c r="AH2308" i="1"/>
  <c r="F2216" i="7" s="1"/>
  <c r="X3245" i="1"/>
  <c r="AH178" i="1"/>
  <c r="F86" i="7" s="1"/>
  <c r="X767" i="1"/>
  <c r="B675" i="7" s="1"/>
  <c r="AE1223" i="1"/>
  <c r="AD191" i="1"/>
  <c r="AH2097" i="1"/>
  <c r="F2005" i="7" s="1"/>
  <c r="AI3067" i="1"/>
  <c r="G2975" i="7" s="1"/>
  <c r="AI1568" i="1"/>
  <c r="G1476" i="7" s="1"/>
  <c r="AI600" i="1"/>
  <c r="G508" i="7" s="1"/>
  <c r="D856" i="7"/>
  <c r="X2562" i="1"/>
  <c r="B2470" i="7" s="1"/>
  <c r="AD1739" i="1"/>
  <c r="AE1556" i="1"/>
  <c r="AI537" i="1"/>
  <c r="G445" i="7" s="1"/>
  <c r="AE1967" i="1"/>
  <c r="D136" i="7"/>
  <c r="AE1822" i="1"/>
  <c r="D1860" i="7"/>
  <c r="AH469" i="1"/>
  <c r="F377" i="7" s="1"/>
  <c r="AD290" i="1"/>
  <c r="AD1621" i="1"/>
  <c r="AD1654" i="1"/>
  <c r="D288" i="7"/>
  <c r="AH3449" i="1"/>
  <c r="X2516" i="1"/>
  <c r="B2424" i="7" s="1"/>
  <c r="X3409" i="1"/>
  <c r="AE279" i="1"/>
  <c r="X408" i="1"/>
  <c r="B316" i="7" s="1"/>
  <c r="X2808" i="1"/>
  <c r="B2716" i="7" s="1"/>
  <c r="X1550" i="1"/>
  <c r="B1458" i="7" s="1"/>
  <c r="AI628" i="1"/>
  <c r="G536" i="7" s="1"/>
  <c r="AI2284" i="1"/>
  <c r="G2192" i="7" s="1"/>
  <c r="X2912" i="1"/>
  <c r="B2820" i="7" s="1"/>
  <c r="D2203" i="7"/>
  <c r="AD1635" i="1"/>
  <c r="AI2975" i="1"/>
  <c r="G2883" i="7" s="1"/>
  <c r="X2346" i="1"/>
  <c r="B2254" i="7" s="1"/>
  <c r="AH1504" i="1"/>
  <c r="F1412" i="7" s="1"/>
  <c r="AI1729" i="1"/>
  <c r="G1637" i="7" s="1"/>
  <c r="AE3511" i="1"/>
  <c r="AI1710" i="1"/>
  <c r="G1618" i="7" s="1"/>
  <c r="AH2678" i="1"/>
  <c r="F2586" i="7" s="1"/>
  <c r="AD880" i="1"/>
  <c r="AD2540" i="1"/>
  <c r="X898" i="1"/>
  <c r="B806" i="7" s="1"/>
  <c r="D1368" i="7"/>
  <c r="AE1872" i="1"/>
  <c r="AE867" i="1"/>
  <c r="AE2474" i="1"/>
  <c r="AI3160" i="1"/>
  <c r="AD173" i="1"/>
  <c r="AI1642" i="1"/>
  <c r="G1550" i="7" s="1"/>
  <c r="AE715" i="1"/>
  <c r="AD188" i="1"/>
  <c r="AH580" i="1"/>
  <c r="F488" i="7" s="1"/>
  <c r="AH3291" i="1"/>
  <c r="AI418" i="1"/>
  <c r="G326" i="7" s="1"/>
  <c r="AI424" i="1"/>
  <c r="G332" i="7" s="1"/>
  <c r="AI656" i="1"/>
  <c r="G564" i="7" s="1"/>
  <c r="AD1902" i="1"/>
  <c r="AE871" i="1"/>
  <c r="AD2016" i="1"/>
  <c r="D1562" i="7"/>
  <c r="AD165" i="1"/>
  <c r="X3476" i="1"/>
  <c r="AE2155" i="1"/>
  <c r="X1769" i="1"/>
  <c r="B1677" i="7" s="1"/>
  <c r="AI2965" i="1"/>
  <c r="G2873" i="7" s="1"/>
  <c r="AD603" i="1"/>
  <c r="D402" i="7"/>
  <c r="AI784" i="1"/>
  <c r="G692" i="7" s="1"/>
  <c r="AE2229" i="1"/>
  <c r="AH787" i="1"/>
  <c r="F695" i="7" s="1"/>
  <c r="D2336" i="7"/>
  <c r="AI882" i="1"/>
  <c r="G790" i="7" s="1"/>
  <c r="AD3370" i="1"/>
  <c r="AH265" i="1"/>
  <c r="F173" i="7" s="1"/>
  <c r="AH2493" i="1"/>
  <c r="F2401" i="7" s="1"/>
  <c r="AE1754" i="1"/>
  <c r="AH188" i="1"/>
  <c r="F96" i="7" s="1"/>
  <c r="AH3392" i="1"/>
  <c r="AD1979" i="1"/>
  <c r="D906" i="7"/>
  <c r="AD2604" i="1"/>
  <c r="AE2393" i="1"/>
  <c r="X1447" i="1"/>
  <c r="B1355" i="7" s="1"/>
  <c r="X1239" i="1"/>
  <c r="B1147" i="7" s="1"/>
  <c r="AE2356" i="1"/>
  <c r="AE824" i="1"/>
  <c r="AH870" i="1"/>
  <c r="F778" i="7" s="1"/>
  <c r="AI2646" i="1"/>
  <c r="G2554" i="7" s="1"/>
  <c r="AE1684" i="1"/>
  <c r="AD1883" i="1"/>
  <c r="D364" i="7"/>
  <c r="D708" i="7"/>
  <c r="D167" i="7"/>
  <c r="AH2168" i="1"/>
  <c r="F2076" i="7" s="1"/>
  <c r="AD2433" i="1"/>
  <c r="AE311" i="1"/>
  <c r="AE3060" i="1"/>
  <c r="X1705" i="1"/>
  <c r="B1613" i="7" s="1"/>
  <c r="AH998" i="1"/>
  <c r="F906" i="7" s="1"/>
  <c r="D2456" i="7"/>
  <c r="AD1404" i="1"/>
  <c r="AD2389" i="1"/>
  <c r="AH1215" i="1"/>
  <c r="F1123" i="7" s="1"/>
  <c r="AE2381" i="1"/>
  <c r="X3316" i="1"/>
  <c r="AH2370" i="1"/>
  <c r="F2278" i="7" s="1"/>
  <c r="X288" i="1"/>
  <c r="B196" i="7" s="1"/>
  <c r="AH2620" i="1"/>
  <c r="F2528" i="7" s="1"/>
  <c r="AI3029" i="1"/>
  <c r="G2937" i="7" s="1"/>
  <c r="AD570" i="1"/>
  <c r="AH1457" i="1"/>
  <c r="F1365" i="7" s="1"/>
  <c r="AE359" i="1"/>
  <c r="AI3466" i="1"/>
  <c r="AD2152" i="1"/>
  <c r="AH1076" i="1"/>
  <c r="F984" i="7" s="1"/>
  <c r="AH3473" i="1"/>
  <c r="X3549" i="1"/>
  <c r="X2566" i="1"/>
  <c r="B2474" i="7" s="1"/>
  <c r="AH2254" i="1"/>
  <c r="F2162" i="7" s="1"/>
  <c r="AI1446" i="1"/>
  <c r="G1354" i="7" s="1"/>
  <c r="D2508" i="7"/>
  <c r="AD1676" i="1"/>
  <c r="D772" i="7"/>
  <c r="AD2787" i="1"/>
  <c r="AI431" i="1"/>
  <c r="G339" i="7" s="1"/>
  <c r="AH1138" i="1"/>
  <c r="F1046" i="7" s="1"/>
  <c r="AD2726" i="1"/>
  <c r="AH797" i="1"/>
  <c r="F705" i="7" s="1"/>
  <c r="AH1231" i="1"/>
  <c r="F1139" i="7" s="1"/>
  <c r="X2183" i="1"/>
  <c r="B2091" i="7" s="1"/>
  <c r="X320" i="1"/>
  <c r="B228" i="7" s="1"/>
  <c r="AE461" i="1"/>
  <c r="D86" i="7"/>
  <c r="AD2793" i="1"/>
  <c r="AD1142" i="1"/>
  <c r="AI2813" i="1"/>
  <c r="G2721" i="7" s="1"/>
  <c r="AD1307" i="1"/>
  <c r="AE2310" i="1"/>
  <c r="AH1624" i="1"/>
  <c r="F1532" i="7" s="1"/>
  <c r="AI1272" i="1"/>
  <c r="G1180" i="7" s="1"/>
  <c r="AI3093" i="1"/>
  <c r="G3001" i="7" s="1"/>
  <c r="AH3029" i="1"/>
  <c r="F2937" i="7" s="1"/>
  <c r="AI1038" i="1"/>
  <c r="G946" i="7" s="1"/>
  <c r="D2484" i="7"/>
  <c r="AE2842" i="1"/>
  <c r="AE1694" i="1"/>
  <c r="AE2506" i="1"/>
  <c r="D1883" i="7"/>
  <c r="AD2865" i="1"/>
  <c r="AH1016" i="1"/>
  <c r="F924" i="7" s="1"/>
  <c r="AE2325" i="1"/>
  <c r="AD2244" i="1"/>
  <c r="D855" i="7"/>
  <c r="AH263" i="1"/>
  <c r="F171" i="7" s="1"/>
  <c r="X2785" i="1"/>
  <c r="B2693" i="7" s="1"/>
  <c r="AH3139" i="1"/>
  <c r="AD2138" i="1"/>
  <c r="AH1543" i="1"/>
  <c r="F1451" i="7" s="1"/>
  <c r="AE1800" i="1"/>
  <c r="AH2221" i="1"/>
  <c r="F2129" i="7" s="1"/>
  <c r="X3033" i="1"/>
  <c r="B2941" i="7" s="1"/>
  <c r="AH2410" i="1"/>
  <c r="F2318" i="7" s="1"/>
  <c r="AD1137" i="1"/>
  <c r="AH2191" i="1"/>
  <c r="F2099" i="7" s="1"/>
  <c r="AE545" i="1"/>
  <c r="AI759" i="1"/>
  <c r="G667" i="7" s="1"/>
  <c r="D85" i="7"/>
  <c r="AI1179" i="1"/>
  <c r="G1087" i="7" s="1"/>
  <c r="X2489" i="1"/>
  <c r="B2397" i="7" s="1"/>
  <c r="AI3041" i="1"/>
  <c r="G2949" i="7" s="1"/>
  <c r="AD1914" i="1"/>
  <c r="D1038" i="7"/>
  <c r="AD1061" i="1"/>
  <c r="AE1009" i="1"/>
  <c r="D1600" i="7"/>
  <c r="AI815" i="1"/>
  <c r="G723" i="7" s="1"/>
  <c r="AD1954" i="1"/>
  <c r="D527" i="7"/>
  <c r="X552" i="1"/>
  <c r="B460" i="7" s="1"/>
  <c r="AH1233" i="1"/>
  <c r="F1141" i="7" s="1"/>
  <c r="AD232" i="1"/>
  <c r="X3324" i="1"/>
  <c r="AD1397" i="1"/>
  <c r="AH2761" i="1"/>
  <c r="F2669" i="7" s="1"/>
  <c r="AH2011" i="1"/>
  <c r="F1919" i="7" s="1"/>
  <c r="AE1865" i="1"/>
  <c r="AI661" i="1"/>
  <c r="G569" i="7" s="1"/>
  <c r="AH2153" i="1"/>
  <c r="F2061" i="7" s="1"/>
  <c r="AD2518" i="1"/>
  <c r="AD2887" i="1"/>
  <c r="AH1181" i="1"/>
  <c r="F1089" i="7" s="1"/>
  <c r="D1403" i="7"/>
  <c r="D2406" i="7"/>
  <c r="X3320" i="1"/>
  <c r="D1759" i="7"/>
  <c r="AH3470" i="1"/>
  <c r="AD2117" i="1"/>
  <c r="AE2852" i="1"/>
  <c r="AI646" i="1"/>
  <c r="G554" i="7" s="1"/>
  <c r="AD2769" i="1"/>
  <c r="AD2451" i="1"/>
  <c r="AE1466" i="1"/>
  <c r="AD237" i="1"/>
  <c r="X2207" i="1"/>
  <c r="B2115" i="7" s="1"/>
  <c r="X330" i="1"/>
  <c r="B238" i="7" s="1"/>
  <c r="D1830" i="7"/>
  <c r="AE2625" i="1"/>
  <c r="AH1755" i="1"/>
  <c r="F1663" i="7" s="1"/>
  <c r="D544" i="7"/>
  <c r="D1229" i="7"/>
  <c r="AD2339" i="1"/>
  <c r="AH610" i="1"/>
  <c r="F518" i="7" s="1"/>
  <c r="AD529" i="1"/>
  <c r="AI3064" i="1"/>
  <c r="G2972" i="7" s="1"/>
  <c r="AD518" i="1"/>
  <c r="X2298" i="1"/>
  <c r="B2206" i="7" s="1"/>
  <c r="X2577" i="1"/>
  <c r="B2485" i="7" s="1"/>
  <c r="AE3040" i="1"/>
  <c r="AH2790" i="1"/>
  <c r="F2698" i="7" s="1"/>
  <c r="D2683" i="7"/>
  <c r="AE1159" i="1"/>
  <c r="AH3401" i="1"/>
  <c r="AD1719" i="1"/>
  <c r="AI3085" i="1"/>
  <c r="G2993" i="7" s="1"/>
  <c r="AI220" i="1"/>
  <c r="G128" i="7" s="1"/>
  <c r="AD750" i="1"/>
  <c r="D62" i="7"/>
  <c r="D670" i="7"/>
  <c r="AH2762" i="1"/>
  <c r="F2670" i="7" s="1"/>
  <c r="AI2059" i="1"/>
  <c r="G1967" i="7" s="1"/>
  <c r="AI2858" i="1"/>
  <c r="G2766" i="7" s="1"/>
  <c r="AE3303" i="1"/>
  <c r="AI739" i="1"/>
  <c r="G647" i="7" s="1"/>
  <c r="X3575" i="1"/>
  <c r="D157" i="7"/>
  <c r="AD3445" i="1"/>
  <c r="AD1598" i="1"/>
  <c r="AE3544" i="1"/>
  <c r="AD2522" i="1"/>
  <c r="AD920" i="1"/>
  <c r="AD2098" i="1"/>
  <c r="AD323" i="1"/>
  <c r="AH1858" i="1"/>
  <c r="F1766" i="7" s="1"/>
  <c r="AE837" i="1"/>
  <c r="AI149" i="1"/>
  <c r="G57" i="7" s="1"/>
  <c r="AE3522" i="1"/>
  <c r="D1969" i="7"/>
  <c r="AH3204" i="1"/>
  <c r="AI1583" i="1"/>
  <c r="G1491" i="7" s="1"/>
  <c r="X617" i="1"/>
  <c r="B525" i="7" s="1"/>
  <c r="AD1913" i="1"/>
  <c r="AH3047" i="1"/>
  <c r="F2955" i="7" s="1"/>
  <c r="AE3513" i="1"/>
  <c r="AH1334" i="1"/>
  <c r="F1242" i="7" s="1"/>
  <c r="AH1696" i="1"/>
  <c r="F1604" i="7" s="1"/>
  <c r="AI1639" i="1"/>
  <c r="G1547" i="7" s="1"/>
  <c r="AI2699" i="1"/>
  <c r="G2607" i="7" s="1"/>
  <c r="AD3181" i="1"/>
  <c r="AD696" i="1"/>
  <c r="D469" i="7"/>
  <c r="AE2218" i="1"/>
  <c r="AH1255" i="1"/>
  <c r="F1163" i="7" s="1"/>
  <c r="D1331" i="7"/>
  <c r="AD1683" i="1"/>
  <c r="AI2572" i="1"/>
  <c r="G2480" i="7" s="1"/>
  <c r="AH3432" i="1"/>
  <c r="AD1269" i="1"/>
  <c r="AI2742" i="1"/>
  <c r="G2650" i="7" s="1"/>
  <c r="AE587" i="1"/>
  <c r="AE1646" i="1"/>
  <c r="X528" i="1"/>
  <c r="B436" i="7" s="1"/>
  <c r="D289" i="7"/>
  <c r="X633" i="1"/>
  <c r="B541" i="7" s="1"/>
  <c r="AE296" i="1"/>
  <c r="AD1746" i="1"/>
  <c r="AH971" i="1"/>
  <c r="F879" i="7" s="1"/>
  <c r="D728" i="7"/>
  <c r="X1333" i="1"/>
  <c r="B1241" i="7" s="1"/>
  <c r="X1110" i="1"/>
  <c r="B1018" i="7" s="1"/>
  <c r="AD3546" i="1"/>
  <c r="AD1132" i="1"/>
  <c r="AH2117" i="1"/>
  <c r="F2025" i="7" s="1"/>
  <c r="D1555" i="7"/>
  <c r="AI2074" i="1"/>
  <c r="G1982" i="7" s="1"/>
  <c r="AI3084" i="1"/>
  <c r="G2992" i="7" s="1"/>
  <c r="AD1740" i="1"/>
  <c r="AD3224" i="1"/>
  <c r="AH572" i="1"/>
  <c r="F480" i="7" s="1"/>
  <c r="AH1819" i="1"/>
  <c r="F1727" i="7" s="1"/>
  <c r="X1237" i="1"/>
  <c r="B1145" i="7" s="1"/>
  <c r="X2179" i="1"/>
  <c r="B2087" i="7" s="1"/>
  <c r="AE764" i="1"/>
  <c r="AI129" i="1"/>
  <c r="G37" i="7" s="1"/>
  <c r="AE2212" i="1"/>
  <c r="AE2987" i="1"/>
  <c r="D296" i="7"/>
  <c r="AI885" i="1"/>
  <c r="G793" i="7" s="1"/>
  <c r="AE3560" i="1"/>
  <c r="AD1689" i="1"/>
  <c r="AH1282" i="1"/>
  <c r="F1190" i="7" s="1"/>
  <c r="AH3395" i="1"/>
  <c r="AI814" i="1"/>
  <c r="G722" i="7" s="1"/>
  <c r="AI1773" i="1"/>
  <c r="G1681" i="7" s="1"/>
  <c r="AD569" i="1"/>
  <c r="AH2636" i="1"/>
  <c r="F2544" i="7" s="1"/>
  <c r="AD3271" i="1"/>
  <c r="D680" i="7"/>
  <c r="AH2882" i="1"/>
  <c r="F2790" i="7" s="1"/>
  <c r="AI2029" i="1"/>
  <c r="G1937" i="7" s="1"/>
  <c r="AE568" i="1"/>
  <c r="D2115" i="7"/>
  <c r="AE3421" i="1"/>
  <c r="AH1650" i="1"/>
  <c r="F1558" i="7" s="1"/>
  <c r="AD1311" i="1"/>
  <c r="D770" i="7"/>
  <c r="AE303" i="1"/>
  <c r="D2936" i="7"/>
  <c r="AI1715" i="1"/>
  <c r="G1623" i="7" s="1"/>
  <c r="AD2485" i="1"/>
  <c r="AD3129" i="1"/>
  <c r="AI1154" i="1"/>
  <c r="G1062" i="7" s="1"/>
  <c r="AD3354" i="1"/>
  <c r="AH615" i="1"/>
  <c r="F523" i="7" s="1"/>
  <c r="AI488" i="1"/>
  <c r="G396" i="7" s="1"/>
  <c r="AH1936" i="1"/>
  <c r="F1844" i="7" s="1"/>
  <c r="D1989" i="7"/>
  <c r="AD3396" i="1"/>
  <c r="AI3116" i="1"/>
  <c r="AD747" i="1"/>
  <c r="D1117" i="7"/>
  <c r="X3284" i="1"/>
  <c r="AH888" i="1"/>
  <c r="F796" i="7" s="1"/>
  <c r="AE291" i="1"/>
  <c r="AD3153" i="1"/>
  <c r="AE510" i="1"/>
  <c r="AH184" i="1"/>
  <c r="F92" i="7" s="1"/>
  <c r="AI951" i="1"/>
  <c r="G859" i="7" s="1"/>
  <c r="AE675" i="1"/>
  <c r="AH3299" i="1"/>
  <c r="AE2940" i="1"/>
  <c r="D2386" i="7"/>
  <c r="AH177" i="1"/>
  <c r="F85" i="7" s="1"/>
  <c r="AH2645" i="1"/>
  <c r="F2553" i="7" s="1"/>
  <c r="AI3233" i="1"/>
  <c r="X1174" i="1"/>
  <c r="B1082" i="7" s="1"/>
  <c r="AH3523" i="1"/>
  <c r="AI3058" i="1"/>
  <c r="G2966" i="7" s="1"/>
  <c r="AI2184" i="1"/>
  <c r="G2092" i="7" s="1"/>
  <c r="D44" i="7"/>
  <c r="AH2548" i="1"/>
  <c r="F2456" i="7" s="1"/>
  <c r="D629" i="7"/>
  <c r="AH2471" i="1"/>
  <c r="F2379" i="7" s="1"/>
  <c r="AE805" i="1"/>
  <c r="AE1685" i="1"/>
  <c r="D2506" i="7"/>
  <c r="AI304" i="1"/>
  <c r="G212" i="7" s="1"/>
  <c r="X688" i="1"/>
  <c r="B596" i="7" s="1"/>
  <c r="AI2804" i="1"/>
  <c r="G2712" i="7" s="1"/>
  <c r="AE153" i="1"/>
  <c r="AH318" i="1"/>
  <c r="F226" i="7" s="1"/>
  <c r="AI2740" i="1"/>
  <c r="G2648" i="7" s="1"/>
  <c r="AE1473" i="1"/>
  <c r="X2478" i="1"/>
  <c r="B2386" i="7" s="1"/>
  <c r="AH3027" i="1"/>
  <c r="F2935" i="7" s="1"/>
  <c r="X285" i="1"/>
  <c r="B193" i="7" s="1"/>
  <c r="AI1468" i="1"/>
  <c r="G1376" i="7" s="1"/>
  <c r="AI717" i="1"/>
  <c r="G625" i="7" s="1"/>
  <c r="AH3320" i="1"/>
  <c r="AE2487" i="1"/>
  <c r="X2744" i="1"/>
  <c r="B2652" i="7" s="1"/>
  <c r="X1348" i="1"/>
  <c r="B1256" i="7" s="1"/>
  <c r="AI1660" i="1"/>
  <c r="G1568" i="7" s="1"/>
  <c r="X1593" i="1"/>
  <c r="B1501" i="7" s="1"/>
  <c r="D2211" i="7"/>
  <c r="AH796" i="1"/>
  <c r="F704" i="7" s="1"/>
  <c r="AE2908" i="1"/>
  <c r="D1020" i="7"/>
  <c r="AE1699" i="1"/>
  <c r="AD1216" i="1"/>
  <c r="AH3330" i="1"/>
  <c r="AH281" i="1"/>
  <c r="F189" i="7" s="1"/>
  <c r="D1919" i="7"/>
  <c r="AE3529" i="1"/>
  <c r="AI2167" i="1"/>
  <c r="G2075" i="7" s="1"/>
  <c r="X2709" i="1"/>
  <c r="B2617" i="7" s="1"/>
  <c r="AE1534" i="1"/>
  <c r="X980" i="1"/>
  <c r="B888" i="7" s="1"/>
  <c r="AD192" i="1"/>
  <c r="X178" i="1"/>
  <c r="B86" i="7" s="1"/>
  <c r="X802" i="1"/>
  <c r="B710" i="7" s="1"/>
  <c r="AE2670" i="1"/>
  <c r="AE2858" i="1"/>
  <c r="AE3029" i="1"/>
  <c r="AI363" i="1"/>
  <c r="G271" i="7" s="1"/>
  <c r="AD3527" i="1"/>
  <c r="AE2410" i="1"/>
  <c r="AI2382" i="1"/>
  <c r="G2290" i="7" s="1"/>
  <c r="AD2349" i="1"/>
  <c r="AH2874" i="1"/>
  <c r="F2782" i="7" s="1"/>
  <c r="AE3323" i="1"/>
  <c r="D1430" i="7"/>
  <c r="D1009" i="7"/>
  <c r="X2453" i="1"/>
  <c r="B2361" i="7" s="1"/>
  <c r="AH817" i="1"/>
  <c r="F725" i="7" s="1"/>
  <c r="AH2116" i="1"/>
  <c r="F2024" i="7" s="1"/>
  <c r="AI2765" i="1"/>
  <c r="G2673" i="7" s="1"/>
  <c r="AE2382" i="1"/>
  <c r="X2845" i="1"/>
  <c r="B2753" i="7" s="1"/>
  <c r="X736" i="1"/>
  <c r="B644" i="7" s="1"/>
  <c r="AI1865" i="1"/>
  <c r="G1773" i="7" s="1"/>
  <c r="AD3247" i="1"/>
  <c r="AD2616" i="1"/>
  <c r="AD3306" i="1"/>
  <c r="AH2546" i="1"/>
  <c r="F2454" i="7" s="1"/>
  <c r="D1568" i="7"/>
  <c r="AI435" i="1"/>
  <c r="G343" i="7" s="1"/>
  <c r="AH449" i="1"/>
  <c r="F357" i="7" s="1"/>
  <c r="AI2156" i="1"/>
  <c r="G2064" i="7" s="1"/>
  <c r="AE1282" i="1"/>
  <c r="AI3054" i="1"/>
  <c r="G2962" i="7" s="1"/>
  <c r="X1710" i="1"/>
  <c r="B1618" i="7" s="1"/>
  <c r="AE2734" i="1"/>
  <c r="AI858" i="1"/>
  <c r="G766" i="7" s="1"/>
  <c r="AI3268" i="1"/>
  <c r="AI1822" i="1"/>
  <c r="G1730" i="7" s="1"/>
  <c r="AE478" i="1"/>
  <c r="X753" i="1"/>
  <c r="B661" i="7" s="1"/>
  <c r="AH3285" i="1"/>
  <c r="X269" i="1"/>
  <c r="B177" i="7" s="1"/>
  <c r="D3009" i="7"/>
  <c r="D466" i="7"/>
  <c r="X1634" i="1"/>
  <c r="B1542" i="7" s="1"/>
  <c r="AH2406" i="1"/>
  <c r="F2314" i="7" s="1"/>
  <c r="AI761" i="1"/>
  <c r="G669" i="7" s="1"/>
  <c r="AD2796" i="1"/>
  <c r="AH1336" i="1"/>
  <c r="F1244" i="7" s="1"/>
  <c r="AH843" i="1"/>
  <c r="F751" i="7" s="1"/>
  <c r="X2060" i="1"/>
  <c r="B1968" i="7" s="1"/>
  <c r="AI3345" i="1"/>
  <c r="AH3402" i="1"/>
  <c r="AD1467" i="1"/>
  <c r="AI3292" i="1"/>
  <c r="AE1287" i="1"/>
  <c r="AE3577" i="1"/>
  <c r="X2322" i="1"/>
  <c r="B2230" i="7" s="1"/>
  <c r="AI167" i="1"/>
  <c r="G75" i="7" s="1"/>
  <c r="X3082" i="1"/>
  <c r="B2990" i="7" s="1"/>
  <c r="X2329" i="1"/>
  <c r="B2237" i="7" s="1"/>
  <c r="X1552" i="1"/>
  <c r="B1460" i="7" s="1"/>
  <c r="AD2592" i="1"/>
  <c r="AI1469" i="1"/>
  <c r="G1377" i="7" s="1"/>
  <c r="AI2188" i="1"/>
  <c r="G2096" i="7" s="1"/>
  <c r="AE773" i="1"/>
  <c r="AH1239" i="1"/>
  <c r="F1147" i="7" s="1"/>
  <c r="AI3334" i="1"/>
  <c r="D2252" i="7"/>
  <c r="AE3533" i="1"/>
  <c r="AE3449" i="1"/>
  <c r="AH249" i="1"/>
  <c r="F157" i="7" s="1"/>
  <c r="AH1653" i="1"/>
  <c r="F1561" i="7" s="1"/>
  <c r="AI3125" i="1"/>
  <c r="X709" i="1"/>
  <c r="B617" i="7" s="1"/>
  <c r="D457" i="7"/>
  <c r="AD2179" i="1"/>
  <c r="X2196" i="1"/>
  <c r="B2104" i="7" s="1"/>
  <c r="AI2872" i="1"/>
  <c r="G2780" i="7" s="1"/>
  <c r="X1555" i="1"/>
  <c r="B1463" i="7" s="1"/>
  <c r="AI2079" i="1"/>
  <c r="G1987" i="7" s="1"/>
  <c r="X3292" i="1"/>
  <c r="D1270" i="7"/>
  <c r="AI783" i="1"/>
  <c r="G691" i="7" s="1"/>
  <c r="AD2114" i="1"/>
  <c r="AH461" i="1"/>
  <c r="F369" i="7" s="1"/>
  <c r="AE192" i="1"/>
  <c r="D577" i="7"/>
  <c r="AD3149" i="1"/>
  <c r="AI2050" i="1"/>
  <c r="G1958" i="7" s="1"/>
  <c r="X2640" i="1"/>
  <c r="B2548" i="7" s="1"/>
  <c r="X3516" i="1"/>
  <c r="AE575" i="1"/>
  <c r="AI3057" i="1"/>
  <c r="G2965" i="7" s="1"/>
  <c r="AH134" i="1"/>
  <c r="F42" i="7" s="1"/>
  <c r="X1903" i="1"/>
  <c r="B1811" i="7" s="1"/>
  <c r="D1603" i="7"/>
  <c r="X396" i="1"/>
  <c r="B304" i="7" s="1"/>
  <c r="AD2453" i="1"/>
  <c r="AE2690" i="1"/>
  <c r="D81" i="7"/>
  <c r="AE2500" i="1"/>
  <c r="D1050" i="7"/>
  <c r="AH685" i="1"/>
  <c r="F593" i="7" s="1"/>
  <c r="AH1943" i="1"/>
  <c r="F1851" i="7" s="1"/>
  <c r="D553" i="7"/>
  <c r="AH353" i="1"/>
  <c r="F261" i="7" s="1"/>
  <c r="AI1644" i="1"/>
  <c r="G1552" i="7" s="1"/>
  <c r="AH1449" i="1"/>
  <c r="F1357" i="7" s="1"/>
  <c r="D1602" i="7"/>
  <c r="AE3145" i="1"/>
  <c r="X1809" i="1"/>
  <c r="B1717" i="7" s="1"/>
  <c r="AD2783" i="1"/>
  <c r="AH132" i="1"/>
  <c r="F40" i="7" s="1"/>
  <c r="D1558" i="7"/>
  <c r="D1408" i="7"/>
  <c r="AH965" i="1"/>
  <c r="F873" i="7" s="1"/>
  <c r="AH2081" i="1"/>
  <c r="F1989" i="7" s="1"/>
  <c r="D2837" i="7"/>
  <c r="X1025" i="1"/>
  <c r="B933" i="7" s="1"/>
  <c r="AI2248" i="1"/>
  <c r="G2156" i="7" s="1"/>
  <c r="AD3401" i="1"/>
  <c r="AD846" i="1"/>
  <c r="AE697" i="1"/>
  <c r="AE652" i="1"/>
  <c r="AI3392" i="1"/>
  <c r="AH1453" i="1"/>
  <c r="F1361" i="7" s="1"/>
  <c r="AH2522" i="1"/>
  <c r="F2430" i="7" s="1"/>
  <c r="D2483" i="7"/>
  <c r="AH186" i="1"/>
  <c r="F94" i="7" s="1"/>
  <c r="X517" i="1"/>
  <c r="B425" i="7" s="1"/>
  <c r="AH2629" i="1"/>
  <c r="F2537" i="7" s="1"/>
  <c r="AE2388" i="1"/>
  <c r="D2896" i="7"/>
  <c r="D1868" i="7"/>
  <c r="AI1416" i="1"/>
  <c r="G1324" i="7" s="1"/>
  <c r="AH2585" i="1"/>
  <c r="F2493" i="7" s="1"/>
  <c r="AE1005" i="1"/>
  <c r="AI710" i="1"/>
  <c r="G618" i="7" s="1"/>
  <c r="AI3294" i="1"/>
  <c r="AI1257" i="1"/>
  <c r="G1165" i="7" s="1"/>
  <c r="AE244" i="1"/>
  <c r="AH1416" i="1"/>
  <c r="F1324" i="7" s="1"/>
  <c r="AH1067" i="1"/>
  <c r="F975" i="7" s="1"/>
  <c r="AI381" i="1"/>
  <c r="G289" i="7" s="1"/>
  <c r="AI2092" i="1"/>
  <c r="G2000" i="7" s="1"/>
  <c r="X403" i="1"/>
  <c r="B311" i="7" s="1"/>
  <c r="AI1701" i="1"/>
  <c r="G1609" i="7" s="1"/>
  <c r="AE3190" i="1"/>
  <c r="AH2145" i="1"/>
  <c r="F2053" i="7" s="1"/>
  <c r="X519" i="1"/>
  <c r="B427" i="7" s="1"/>
  <c r="AI1586" i="1"/>
  <c r="G1494" i="7" s="1"/>
  <c r="X1826" i="1"/>
  <c r="B1734" i="7" s="1"/>
  <c r="X1148" i="1"/>
  <c r="B1056" i="7" s="1"/>
  <c r="AE3385" i="1"/>
  <c r="AI1112" i="1"/>
  <c r="G1020" i="7" s="1"/>
  <c r="D513" i="7"/>
  <c r="AH2027" i="1"/>
  <c r="F1935" i="7" s="1"/>
  <c r="AI602" i="1"/>
  <c r="G510" i="7" s="1"/>
  <c r="AD525" i="1"/>
  <c r="X1299" i="1"/>
  <c r="B1207" i="7" s="1"/>
  <c r="X1194" i="1"/>
  <c r="B1102" i="7" s="1"/>
  <c r="AD1274" i="1"/>
  <c r="D1680" i="7"/>
  <c r="D2207" i="7"/>
  <c r="X2954" i="1"/>
  <c r="B2862" i="7" s="1"/>
  <c r="AI1728" i="1"/>
  <c r="G1636" i="7" s="1"/>
  <c r="AE2311" i="1"/>
  <c r="AE1274" i="1"/>
  <c r="AH1062" i="1"/>
  <c r="F970" i="7" s="1"/>
  <c r="AI792" i="1"/>
  <c r="G700" i="7" s="1"/>
  <c r="AE2424" i="1"/>
  <c r="AH2850" i="1"/>
  <c r="F2758" i="7" s="1"/>
  <c r="AH1414" i="1"/>
  <c r="F1322" i="7" s="1"/>
  <c r="X3509" i="1"/>
  <c r="AD3169" i="1"/>
  <c r="AH1820" i="1"/>
  <c r="F1728" i="7" s="1"/>
  <c r="X344" i="1"/>
  <c r="B252" i="7" s="1"/>
  <c r="AD3528" i="1"/>
  <c r="AH2189" i="1"/>
  <c r="F2097" i="7" s="1"/>
  <c r="AE1350" i="1"/>
  <c r="AD1371" i="1"/>
  <c r="AD1789" i="1"/>
  <c r="AI2707" i="1"/>
  <c r="G2615" i="7" s="1"/>
  <c r="AH417" i="1"/>
  <c r="F325" i="7" s="1"/>
  <c r="X1936" i="1"/>
  <c r="B1844" i="7" s="1"/>
  <c r="D1383" i="7"/>
  <c r="D2680" i="7"/>
  <c r="X1706" i="1"/>
  <c r="B1614" i="7" s="1"/>
  <c r="AE3046" i="1"/>
  <c r="AH2282" i="1"/>
  <c r="F2190" i="7" s="1"/>
  <c r="AD1395" i="1"/>
  <c r="AH2665" i="1"/>
  <c r="F2573" i="7" s="1"/>
  <c r="X2218" i="1"/>
  <c r="B2126" i="7" s="1"/>
  <c r="AI981" i="1"/>
  <c r="G889" i="7" s="1"/>
  <c r="AH2371" i="1"/>
  <c r="F2279" i="7" s="1"/>
  <c r="AI1271" i="1"/>
  <c r="G1179" i="7" s="1"/>
  <c r="X1323" i="1"/>
  <c r="B1231" i="7" s="1"/>
  <c r="AD3024" i="1"/>
  <c r="AD1481" i="1"/>
  <c r="AE1372" i="1"/>
  <c r="AE1892" i="1"/>
  <c r="AD297" i="1"/>
  <c r="X2231" i="1"/>
  <c r="B2139" i="7" s="1"/>
  <c r="D789" i="7"/>
  <c r="D2602" i="7"/>
  <c r="AD207" i="1"/>
  <c r="D1144" i="7"/>
  <c r="AH492" i="1"/>
  <c r="F400" i="7" s="1"/>
  <c r="AE155" i="1"/>
  <c r="AI2274" i="1"/>
  <c r="G2182" i="7" s="1"/>
  <c r="AE191" i="1"/>
  <c r="AD783" i="1"/>
  <c r="X164" i="1"/>
  <c r="B72" i="7" s="1"/>
  <c r="AE2663" i="1"/>
  <c r="AD2305" i="1"/>
  <c r="AD2772" i="1"/>
  <c r="D1042" i="7"/>
  <c r="AE2863" i="1"/>
  <c r="D935" i="7"/>
  <c r="D98" i="7"/>
  <c r="AH1700" i="1"/>
  <c r="F1608" i="7" s="1"/>
  <c r="AE1341" i="1"/>
  <c r="AI615" i="1"/>
  <c r="G523" i="7" s="1"/>
  <c r="AD786" i="1"/>
  <c r="X306" i="1"/>
  <c r="B214" i="7" s="1"/>
  <c r="AH2458" i="1"/>
  <c r="F2366" i="7" s="1"/>
  <c r="AH1421" i="1"/>
  <c r="F1329" i="7" s="1"/>
  <c r="AI1230" i="1"/>
  <c r="G1138" i="7" s="1"/>
  <c r="AI3072" i="1"/>
  <c r="G2980" i="7" s="1"/>
  <c r="D1643" i="7"/>
  <c r="AI2414" i="1"/>
  <c r="G2322" i="7" s="1"/>
  <c r="AE2173" i="1"/>
  <c r="AD2385" i="1"/>
  <c r="AD2026" i="1"/>
  <c r="AH1508" i="1"/>
  <c r="F1416" i="7" s="1"/>
  <c r="X718" i="1"/>
  <c r="B626" i="7" s="1"/>
  <c r="AD1672" i="1"/>
  <c r="X3136" i="1"/>
  <c r="X893" i="1"/>
  <c r="B801" i="7" s="1"/>
  <c r="D595" i="7"/>
  <c r="D1284" i="7"/>
  <c r="X1748" i="1"/>
  <c r="B1656" i="7" s="1"/>
  <c r="AI314" i="1"/>
  <c r="G222" i="7" s="1"/>
  <c r="AH3012" i="1"/>
  <c r="F2920" i="7" s="1"/>
  <c r="AI421" i="1"/>
  <c r="G329" i="7" s="1"/>
  <c r="D2726" i="7"/>
  <c r="AD1857" i="1"/>
  <c r="X2650" i="1"/>
  <c r="B2558" i="7" s="1"/>
  <c r="X3495" i="1"/>
  <c r="AI1310" i="1"/>
  <c r="G1218" i="7" s="1"/>
  <c r="AI2964" i="1"/>
  <c r="G2872" i="7" s="1"/>
  <c r="AD1067" i="1"/>
  <c r="AE1185" i="1"/>
  <c r="AH1608" i="1"/>
  <c r="F1516" i="7" s="1"/>
  <c r="X809" i="1"/>
  <c r="B717" i="7" s="1"/>
  <c r="AI2701" i="1"/>
  <c r="G2609" i="7" s="1"/>
  <c r="D2716" i="7"/>
  <c r="AD1121" i="1"/>
  <c r="X1082" i="1"/>
  <c r="B990" i="7" s="1"/>
  <c r="AE3130" i="1"/>
  <c r="X1284" i="1"/>
  <c r="B1192" i="7" s="1"/>
  <c r="D2833" i="7"/>
  <c r="X1791" i="1"/>
  <c r="B1699" i="7" s="1"/>
  <c r="AH2955" i="1"/>
  <c r="F2863" i="7" s="1"/>
  <c r="AE613" i="1"/>
  <c r="AI2644" i="1"/>
  <c r="G2552" i="7" s="1"/>
  <c r="D1022" i="7"/>
  <c r="AI1737" i="1"/>
  <c r="G1645" i="7" s="1"/>
  <c r="AE2698" i="1"/>
  <c r="AD3225" i="1"/>
  <c r="AD2403" i="1"/>
  <c r="AE1709" i="1"/>
  <c r="AE830" i="1"/>
  <c r="AI1736" i="1"/>
  <c r="G1644" i="7" s="1"/>
  <c r="X1694" i="1"/>
  <c r="B1602" i="7" s="1"/>
  <c r="AE606" i="1"/>
  <c r="AH1459" i="1"/>
  <c r="F1367" i="7" s="1"/>
  <c r="AE2768" i="1"/>
  <c r="AH3198" i="1"/>
  <c r="AH2003" i="1"/>
  <c r="F1911" i="7" s="1"/>
  <c r="AH3134" i="1"/>
  <c r="AI2192" i="1"/>
  <c r="G2100" i="7" s="1"/>
  <c r="D118" i="7"/>
  <c r="AE2988" i="1"/>
  <c r="AH3067" i="1"/>
  <c r="F2975" i="7" s="1"/>
  <c r="D1068" i="7"/>
  <c r="D2956" i="7"/>
  <c r="AD2255" i="1"/>
  <c r="AH3036" i="1"/>
  <c r="F2944" i="7" s="1"/>
  <c r="AD194" i="1"/>
  <c r="AH1978" i="1"/>
  <c r="F1886" i="7" s="1"/>
  <c r="AE1230" i="1"/>
  <c r="X500" i="1"/>
  <c r="B408" i="7" s="1"/>
  <c r="AH3201" i="1"/>
  <c r="AI1747" i="1"/>
  <c r="G1655" i="7" s="1"/>
  <c r="AE1041" i="1"/>
  <c r="X511" i="1"/>
  <c r="B419" i="7" s="1"/>
  <c r="D2093" i="7"/>
  <c r="AI597" i="1"/>
  <c r="G505" i="7" s="1"/>
  <c r="X2432" i="1"/>
  <c r="B2340" i="7" s="1"/>
  <c r="D477" i="7"/>
  <c r="AD901" i="1"/>
  <c r="AE2301" i="1"/>
  <c r="AI3051" i="1"/>
  <c r="G2959" i="7" s="1"/>
  <c r="AH1123" i="1"/>
  <c r="F1031" i="7" s="1"/>
  <c r="X1979" i="1"/>
  <c r="B1887" i="7" s="1"/>
  <c r="AH2497" i="1"/>
  <c r="F2405" i="7" s="1"/>
  <c r="AI2440" i="1"/>
  <c r="G2348" i="7" s="1"/>
  <c r="AE1061" i="1"/>
  <c r="X152" i="1"/>
  <c r="B60" i="7" s="1"/>
  <c r="AH2247" i="1"/>
  <c r="F2155" i="7" s="1"/>
  <c r="AH821" i="1"/>
  <c r="F729" i="7" s="1"/>
  <c r="AD2207" i="1"/>
  <c r="X3328" i="1"/>
  <c r="AE2596" i="1"/>
  <c r="AI3107" i="1"/>
  <c r="G3015" i="7" s="1"/>
  <c r="D400" i="7"/>
  <c r="AD3275" i="1"/>
  <c r="AI3128" i="1"/>
  <c r="AD180" i="1"/>
  <c r="AI2236" i="1"/>
  <c r="G2144" i="7" s="1"/>
  <c r="AE2230" i="1"/>
  <c r="AI2398" i="1"/>
  <c r="G2306" i="7" s="1"/>
  <c r="D2290" i="7"/>
  <c r="X3386" i="1"/>
  <c r="X2284" i="1"/>
  <c r="B2192" i="7" s="1"/>
  <c r="X823" i="1"/>
  <c r="B731" i="7" s="1"/>
  <c r="AE594" i="1"/>
  <c r="D1686" i="7"/>
  <c r="AD2645" i="1"/>
  <c r="AD2072" i="1"/>
  <c r="AH362" i="1"/>
  <c r="F270" i="7" s="1"/>
  <c r="AI1252" i="1"/>
  <c r="G1160" i="7" s="1"/>
  <c r="AH747" i="1"/>
  <c r="F655" i="7" s="1"/>
  <c r="AI2132" i="1"/>
  <c r="G2040" i="7" s="1"/>
  <c r="AD3473" i="1"/>
  <c r="AH2237" i="1"/>
  <c r="F2145" i="7" s="1"/>
  <c r="D1642" i="7"/>
  <c r="AD1771" i="1"/>
  <c r="AI2183" i="1"/>
  <c r="G2091" i="7" s="1"/>
  <c r="AI1593" i="1"/>
  <c r="G1501" i="7" s="1"/>
  <c r="AH3274" i="1"/>
  <c r="AI2867" i="1"/>
  <c r="G2775" i="7" s="1"/>
  <c r="AH2942" i="1"/>
  <c r="F2850" i="7" s="1"/>
  <c r="AI2525" i="1"/>
  <c r="G2433" i="7" s="1"/>
  <c r="AD406" i="1"/>
  <c r="AH3539" i="1"/>
  <c r="D623" i="7"/>
  <c r="X2915" i="1"/>
  <c r="B2823" i="7" s="1"/>
  <c r="AI3474" i="1"/>
  <c r="AI777" i="1"/>
  <c r="G685" i="7" s="1"/>
  <c r="AI2957" i="1"/>
  <c r="G2865" i="7" s="1"/>
  <c r="AD1973" i="1"/>
  <c r="D284" i="7"/>
  <c r="AH3287" i="1"/>
  <c r="D1740" i="7"/>
  <c r="X1077" i="1"/>
  <c r="B985" i="7" s="1"/>
  <c r="AE2039" i="1"/>
  <c r="AH2888" i="1"/>
  <c r="F2796" i="7" s="1"/>
  <c r="AD571" i="1"/>
  <c r="AD3495" i="1"/>
  <c r="AH3490" i="1"/>
  <c r="AD860" i="1"/>
  <c r="AE784" i="1"/>
  <c r="X1733" i="1"/>
  <c r="B1641" i="7" s="1"/>
  <c r="AH482" i="1"/>
  <c r="F390" i="7" s="1"/>
  <c r="AD2353" i="1"/>
  <c r="AE1097" i="1"/>
  <c r="X2544" i="1"/>
  <c r="B2452" i="7" s="1"/>
  <c r="AE2303" i="1"/>
  <c r="X461" i="1"/>
  <c r="B369" i="7" s="1"/>
  <c r="AD1145" i="1"/>
  <c r="X1046" i="1"/>
  <c r="B954" i="7" s="1"/>
  <c r="AH1037" i="1"/>
  <c r="F945" i="7" s="1"/>
  <c r="AH3491" i="1"/>
  <c r="AI312" i="1"/>
  <c r="G220" i="7" s="1"/>
  <c r="AE2671" i="1"/>
  <c r="AE829" i="1"/>
  <c r="AH1884" i="1"/>
  <c r="F1792" i="7" s="1"/>
  <c r="D801" i="7"/>
  <c r="AI2574" i="1"/>
  <c r="G2482" i="7" s="1"/>
  <c r="D1739" i="7"/>
  <c r="AI2515" i="1"/>
  <c r="G2423" i="7" s="1"/>
  <c r="AI2031" i="1"/>
  <c r="G1939" i="7" s="1"/>
  <c r="AI2033" i="1"/>
  <c r="G1941" i="7" s="1"/>
  <c r="AD3054" i="1"/>
  <c r="X1673" i="1"/>
  <c r="B1581" i="7" s="1"/>
  <c r="D2751" i="7"/>
  <c r="X3414" i="1"/>
  <c r="AI1815" i="1"/>
  <c r="G1723" i="7" s="1"/>
  <c r="AD3108" i="1"/>
  <c r="AE2376" i="1"/>
  <c r="AI607" i="1"/>
  <c r="G515" i="7" s="1"/>
  <c r="AD2282" i="1"/>
  <c r="D367" i="7"/>
  <c r="AH2609" i="1"/>
  <c r="F2517" i="7" s="1"/>
  <c r="X2214" i="1"/>
  <c r="B2122" i="7" s="1"/>
  <c r="D96" i="7"/>
  <c r="AE2209" i="1"/>
  <c r="AE907" i="1"/>
  <c r="AH1025" i="1"/>
  <c r="F933" i="7" s="1"/>
  <c r="X3528" i="1"/>
  <c r="AD3521" i="1"/>
  <c r="X2020" i="1"/>
  <c r="B1928" i="7" s="1"/>
  <c r="AH925" i="1"/>
  <c r="F833" i="7" s="1"/>
  <c r="AE3215" i="1"/>
  <c r="AE457" i="1"/>
  <c r="AE3482" i="1"/>
  <c r="X2616" i="1"/>
  <c r="B2524" i="7" s="1"/>
  <c r="AH1569" i="1"/>
  <c r="F1477" i="7" s="1"/>
  <c r="D1916" i="7"/>
  <c r="AD3287" i="1"/>
  <c r="D378" i="7"/>
  <c r="AD1348" i="1"/>
  <c r="AI3113" i="1"/>
  <c r="G3021" i="7" s="1"/>
  <c r="AD1538" i="1"/>
  <c r="AH591" i="1"/>
  <c r="F499" i="7" s="1"/>
  <c r="AE1393" i="1"/>
  <c r="AD1025" i="1"/>
  <c r="AI1706" i="1"/>
  <c r="G1614" i="7" s="1"/>
  <c r="X2855" i="1"/>
  <c r="B2763" i="7" s="1"/>
  <c r="AD3318" i="1"/>
  <c r="AE696" i="1"/>
  <c r="AI3347" i="1"/>
  <c r="AI945" i="1"/>
  <c r="G853" i="7" s="1"/>
  <c r="D2340" i="7"/>
  <c r="AD3419" i="1"/>
  <c r="X2788" i="1"/>
  <c r="B2696" i="7" s="1"/>
  <c r="D1258" i="7"/>
  <c r="AD1803" i="1"/>
  <c r="X1503" i="1"/>
  <c r="B1411" i="7" s="1"/>
  <c r="D2352" i="7"/>
  <c r="D318" i="7"/>
  <c r="D1746" i="7"/>
  <c r="AI3118" i="1"/>
  <c r="AH1193" i="1"/>
  <c r="F1101" i="7" s="1"/>
  <c r="AE2399" i="1"/>
  <c r="AD3047" i="1"/>
  <c r="AI2559" i="1"/>
  <c r="G2467" i="7" s="1"/>
  <c r="AD926" i="1"/>
  <c r="AD1794" i="1"/>
  <c r="X941" i="1"/>
  <c r="B849" i="7" s="1"/>
  <c r="X1922" i="1"/>
  <c r="B1830" i="7" s="1"/>
  <c r="AI2174" i="1"/>
  <c r="G2082" i="7" s="1"/>
  <c r="X1423" i="1"/>
  <c r="B1331" i="7" s="1"/>
  <c r="AH256" i="1"/>
  <c r="F164" i="7" s="1"/>
  <c r="AE2861" i="1"/>
  <c r="X2494" i="1"/>
  <c r="B2402" i="7" s="1"/>
  <c r="AI1745" i="1"/>
  <c r="G1653" i="7" s="1"/>
  <c r="AD2766" i="1"/>
  <c r="D248" i="7"/>
  <c r="AD2930" i="1"/>
  <c r="AI160" i="1"/>
  <c r="G68" i="7" s="1"/>
  <c r="AE3429" i="1"/>
  <c r="AH2342" i="1"/>
  <c r="F2250" i="7" s="1"/>
  <c r="AD1080" i="1"/>
  <c r="AE1352" i="1"/>
  <c r="AD2267" i="1"/>
  <c r="AD2167" i="1"/>
  <c r="X1622" i="1"/>
  <c r="B1530" i="7" s="1"/>
  <c r="X3467" i="1"/>
  <c r="AI660" i="1"/>
  <c r="G568" i="7" s="1"/>
  <c r="AH1678" i="1"/>
  <c r="F1586" i="7" s="1"/>
  <c r="X2472" i="1"/>
  <c r="B2380" i="7" s="1"/>
  <c r="D241" i="7"/>
  <c r="AD887" i="1"/>
  <c r="AD3349" i="1"/>
  <c r="AE1343" i="1"/>
  <c r="AH2500" i="1"/>
  <c r="F2408" i="7" s="1"/>
  <c r="X2290" i="1"/>
  <c r="B2198" i="7" s="1"/>
  <c r="D1163" i="7"/>
  <c r="AH675" i="1"/>
  <c r="F583" i="7" s="1"/>
  <c r="AI1915" i="1"/>
  <c r="G1823" i="7" s="1"/>
  <c r="X3029" i="1"/>
  <c r="B2937" i="7" s="1"/>
  <c r="D2782" i="7"/>
  <c r="AD2488" i="1"/>
  <c r="X1137" i="1"/>
  <c r="B1045" i="7" s="1"/>
  <c r="AD3289" i="1"/>
  <c r="AE358" i="1"/>
  <c r="AH2764" i="1"/>
  <c r="F2672" i="7" s="1"/>
  <c r="AH1615" i="1"/>
  <c r="F1523" i="7" s="1"/>
  <c r="AI2043" i="1"/>
  <c r="G1951" i="7" s="1"/>
  <c r="D1889" i="7"/>
  <c r="AH567" i="1"/>
  <c r="F475" i="7" s="1"/>
  <c r="AE159" i="1"/>
  <c r="X3195" i="1"/>
  <c r="AH3240" i="1"/>
  <c r="AE1145" i="1"/>
  <c r="X3304" i="1"/>
  <c r="AE1532" i="1"/>
  <c r="AD2293" i="1"/>
  <c r="D1682" i="7"/>
  <c r="AI689" i="1"/>
  <c r="G597" i="7" s="1"/>
  <c r="AH279" i="1"/>
  <c r="F187" i="7" s="1"/>
  <c r="D662" i="7"/>
  <c r="AE838" i="1"/>
  <c r="X894" i="1"/>
  <c r="B802" i="7" s="1"/>
  <c r="AI2459" i="1"/>
  <c r="G2367" i="7" s="1"/>
  <c r="X681" i="1"/>
  <c r="B589" i="7" s="1"/>
  <c r="AI2387" i="1"/>
  <c r="G2295" i="7" s="1"/>
  <c r="X1364" i="1"/>
  <c r="B1272" i="7" s="1"/>
  <c r="AH887" i="1"/>
  <c r="F795" i="7" s="1"/>
  <c r="AH1203" i="1"/>
  <c r="F1111" i="7" s="1"/>
  <c r="X499" i="1"/>
  <c r="B407" i="7" s="1"/>
  <c r="AI2848" i="1"/>
  <c r="G2756" i="7" s="1"/>
  <c r="X2010" i="1"/>
  <c r="B1918" i="7" s="1"/>
  <c r="AH2038" i="1"/>
  <c r="F1946" i="7" s="1"/>
  <c r="AD1809" i="1"/>
  <c r="D510" i="7"/>
  <c r="AH2686" i="1"/>
  <c r="F2594" i="7" s="1"/>
  <c r="X1711" i="1"/>
  <c r="B1619" i="7" s="1"/>
  <c r="AH2733" i="1"/>
  <c r="F2641" i="7" s="1"/>
  <c r="D1392" i="7"/>
  <c r="AD127" i="1"/>
  <c r="AE2511" i="1"/>
  <c r="D2986" i="7"/>
  <c r="AI3155" i="1"/>
  <c r="AD3052" i="1"/>
  <c r="AD568" i="1"/>
  <c r="D1363" i="7"/>
  <c r="D668" i="7"/>
  <c r="AH1478" i="1"/>
  <c r="F1386" i="7" s="1"/>
  <c r="AE1368" i="1"/>
  <c r="AE593" i="1"/>
  <c r="AD248" i="1"/>
  <c r="AH1135" i="1"/>
  <c r="F1043" i="7" s="1"/>
  <c r="AI1708" i="1"/>
  <c r="G1616" i="7" s="1"/>
  <c r="X1772" i="1"/>
  <c r="B1680" i="7" s="1"/>
  <c r="AD2893" i="1"/>
  <c r="AE3269" i="1"/>
  <c r="AI409" i="1"/>
  <c r="G317" i="7" s="1"/>
  <c r="X550" i="1"/>
  <c r="B458" i="7" s="1"/>
  <c r="X1265" i="1"/>
  <c r="B1173" i="7" s="1"/>
  <c r="AD838" i="1"/>
  <c r="AE2280" i="1"/>
  <c r="X2503" i="1"/>
  <c r="B2411" i="7" s="1"/>
  <c r="D2474" i="7"/>
  <c r="D2940" i="7"/>
  <c r="AH2649" i="1"/>
  <c r="F2557" i="7" s="1"/>
  <c r="AI3535" i="1"/>
  <c r="AD2486" i="1"/>
  <c r="AI3286" i="1"/>
  <c r="X1290" i="1"/>
  <c r="B1198" i="7" s="1"/>
  <c r="AH2030" i="1"/>
  <c r="F1938" i="7" s="1"/>
  <c r="AI3244" i="1"/>
  <c r="D683" i="7"/>
  <c r="X2227" i="1"/>
  <c r="B2135" i="7" s="1"/>
  <c r="AH748" i="1"/>
  <c r="F656" i="7" s="1"/>
  <c r="D2564" i="7"/>
  <c r="AI2799" i="1"/>
  <c r="G2707" i="7" s="1"/>
  <c r="D421" i="7"/>
  <c r="AI1290" i="1"/>
  <c r="G1198" i="7" s="1"/>
  <c r="AD1526" i="1"/>
  <c r="AD2407" i="1"/>
  <c r="AI2430" i="1"/>
  <c r="G2338" i="7" s="1"/>
  <c r="D678" i="7"/>
  <c r="D1744" i="7"/>
  <c r="AI849" i="1"/>
  <c r="G757" i="7" s="1"/>
  <c r="AE2470" i="1"/>
  <c r="AI1544" i="1"/>
  <c r="G1452" i="7" s="1"/>
  <c r="AE648" i="1"/>
  <c r="AH3489" i="1"/>
  <c r="AH2394" i="1"/>
  <c r="F2302" i="7" s="1"/>
  <c r="X3347" i="1"/>
  <c r="AD2640" i="1"/>
  <c r="X1866" i="1"/>
  <c r="B1774" i="7" s="1"/>
  <c r="AI1748" i="1"/>
  <c r="G1656" i="7" s="1"/>
  <c r="AE2894" i="1"/>
  <c r="D2129" i="7"/>
  <c r="AI743" i="1"/>
  <c r="G651" i="7" s="1"/>
  <c r="X3487" i="1"/>
  <c r="AI2107" i="1"/>
  <c r="G2015" i="7" s="1"/>
  <c r="X1811" i="1"/>
  <c r="B1719" i="7" s="1"/>
  <c r="X2450" i="1"/>
  <c r="B2358" i="7" s="1"/>
  <c r="AD1867" i="1"/>
  <c r="AH1445" i="1"/>
  <c r="F1353" i="7" s="1"/>
  <c r="X452" i="1"/>
  <c r="B360" i="7" s="1"/>
  <c r="AH1191" i="1"/>
  <c r="F1099" i="7" s="1"/>
  <c r="X1586" i="1"/>
  <c r="B1494" i="7" s="1"/>
  <c r="AD3371" i="1"/>
  <c r="AE519" i="1"/>
  <c r="AD2918" i="1"/>
  <c r="AI389" i="1"/>
  <c r="G297" i="7" s="1"/>
  <c r="D2501" i="7"/>
  <c r="X684" i="1"/>
  <c r="B592" i="7" s="1"/>
  <c r="AE3006" i="1"/>
  <c r="AH1147" i="1"/>
  <c r="F1055" i="7" s="1"/>
  <c r="AI1013" i="1"/>
  <c r="G921" i="7" s="1"/>
  <c r="AI2354" i="1"/>
  <c r="G2262" i="7" s="1"/>
  <c r="AH458" i="1"/>
  <c r="F366" i="7" s="1"/>
  <c r="AE2713" i="1"/>
  <c r="X1846" i="1"/>
  <c r="B1754" i="7" s="1"/>
  <c r="X2927" i="1"/>
  <c r="B2835" i="7" s="1"/>
  <c r="AI750" i="1"/>
  <c r="G658" i="7" s="1"/>
  <c r="AI2825" i="1"/>
  <c r="G2733" i="7" s="1"/>
  <c r="X1578" i="1"/>
  <c r="B1486" i="7" s="1"/>
  <c r="D636" i="7"/>
  <c r="AH394" i="1"/>
  <c r="F302" i="7" s="1"/>
  <c r="AH2136" i="1"/>
  <c r="F2044" i="7" s="1"/>
  <c r="D2593" i="7"/>
  <c r="AD3123" i="1"/>
  <c r="AI2968" i="1"/>
  <c r="G2876" i="7" s="1"/>
  <c r="AD1093" i="1"/>
  <c r="AH349" i="1"/>
  <c r="F257" i="7" s="1"/>
  <c r="D685" i="7"/>
  <c r="AE1305" i="1"/>
  <c r="D666" i="7"/>
  <c r="X2106" i="1"/>
  <c r="B2014" i="7" s="1"/>
  <c r="AD3266" i="1"/>
  <c r="AH2979" i="1"/>
  <c r="F2887" i="7" s="1"/>
  <c r="AE406" i="1"/>
  <c r="AI2907" i="1"/>
  <c r="G2815" i="7" s="1"/>
  <c r="AE3050" i="1"/>
  <c r="AD2331" i="1"/>
  <c r="AH1681" i="1"/>
  <c r="F1589" i="7" s="1"/>
  <c r="AD1722" i="1"/>
  <c r="AI1134" i="1"/>
  <c r="G1042" i="7" s="1"/>
  <c r="X3360" i="1"/>
  <c r="AI3144" i="1"/>
  <c r="AE2141" i="1"/>
  <c r="AD2621" i="1"/>
  <c r="AH2026" i="1"/>
  <c r="F1934" i="7" s="1"/>
  <c r="AE2786" i="1"/>
  <c r="AE1114" i="1"/>
  <c r="AD1151" i="1"/>
  <c r="AE1963" i="1"/>
  <c r="AH2712" i="1"/>
  <c r="F2620" i="7" s="1"/>
  <c r="AE2873" i="1"/>
  <c r="AE992" i="1"/>
  <c r="X3240" i="1"/>
  <c r="AI1299" i="1"/>
  <c r="G1207" i="7" s="1"/>
  <c r="D2708" i="7"/>
  <c r="AI3449" i="1"/>
  <c r="AH2296" i="1"/>
  <c r="F2204" i="7" s="1"/>
  <c r="X1330" i="1"/>
  <c r="B1238" i="7" s="1"/>
  <c r="AD2970" i="1"/>
  <c r="AE1977" i="1"/>
  <c r="AH2445" i="1"/>
  <c r="F2353" i="7" s="1"/>
  <c r="AE2440" i="1"/>
  <c r="AI2986" i="1"/>
  <c r="G2894" i="7" s="1"/>
  <c r="D1765" i="7"/>
  <c r="AE287" i="1"/>
  <c r="AE3336" i="1"/>
  <c r="X658" i="1"/>
  <c r="B566" i="7" s="1"/>
  <c r="D2682" i="7"/>
  <c r="D1659" i="7"/>
  <c r="AD3040" i="1"/>
  <c r="AI1175" i="1"/>
  <c r="G1083" i="7" s="1"/>
  <c r="AI3461" i="1"/>
  <c r="X1678" i="1"/>
  <c r="B1586" i="7" s="1"/>
  <c r="AI890" i="1"/>
  <c r="G798" i="7" s="1"/>
  <c r="AE2884" i="1"/>
  <c r="AH3384" i="1"/>
  <c r="D2660" i="7"/>
  <c r="D631" i="7"/>
  <c r="AE1410" i="1"/>
  <c r="D2006" i="7"/>
  <c r="X2477" i="1"/>
  <c r="B2385" i="7" s="1"/>
  <c r="X1075" i="1"/>
  <c r="B983" i="7" s="1"/>
  <c r="AH2716" i="1"/>
  <c r="F2624" i="7" s="1"/>
  <c r="AI3228" i="1"/>
  <c r="X158" i="1"/>
  <c r="B66" i="7" s="1"/>
  <c r="AI818" i="1"/>
  <c r="G726" i="7" s="1"/>
  <c r="AE1370" i="1"/>
  <c r="AH1396" i="1"/>
  <c r="F1304" i="7" s="1"/>
  <c r="AD790" i="1"/>
  <c r="AE1779" i="1"/>
  <c r="X3272" i="1"/>
  <c r="X749" i="1"/>
  <c r="B657" i="7" s="1"/>
  <c r="AD3231" i="1"/>
  <c r="AD1648" i="1"/>
  <c r="AD1963" i="1"/>
  <c r="AD800" i="1"/>
  <c r="AE1634" i="1"/>
  <c r="AI231" i="1"/>
  <c r="G139" i="7" s="1"/>
  <c r="AD1288" i="1"/>
  <c r="AE3256" i="1"/>
  <c r="AI2711" i="1"/>
  <c r="G2619" i="7" s="1"/>
  <c r="AD2788" i="1"/>
  <c r="AD2036" i="1"/>
  <c r="D1887" i="7"/>
  <c r="D1234" i="7"/>
  <c r="AE1479" i="1"/>
  <c r="X1833" i="1"/>
  <c r="B1741" i="7" s="1"/>
  <c r="AE3268" i="1"/>
  <c r="X1856" i="1"/>
  <c r="B1764" i="7" s="1"/>
  <c r="AE1818" i="1"/>
  <c r="D1763" i="7"/>
  <c r="X3283" i="1"/>
  <c r="AH1629" i="1"/>
  <c r="F1537" i="7" s="1"/>
  <c r="D1479" i="7"/>
  <c r="X1195" i="1"/>
  <c r="B1103" i="7" s="1"/>
  <c r="AI586" i="1"/>
  <c r="G494" i="7" s="1"/>
  <c r="X2671" i="1"/>
  <c r="B2579" i="7" s="1"/>
  <c r="AH175" i="1"/>
  <c r="F83" i="7" s="1"/>
  <c r="X1967" i="1"/>
  <c r="B1875" i="7" s="1"/>
  <c r="D501" i="7"/>
  <c r="AH3066" i="1"/>
  <c r="F2974" i="7" s="1"/>
  <c r="X1675" i="1"/>
  <c r="B1583" i="7" s="1"/>
  <c r="AH1006" i="1"/>
  <c r="F914" i="7" s="1"/>
  <c r="AI3076" i="1"/>
  <c r="G2984" i="7" s="1"/>
  <c r="AD457" i="1"/>
  <c r="AD2797" i="1"/>
  <c r="AH1719" i="1"/>
  <c r="F1627" i="7" s="1"/>
  <c r="D1999" i="7"/>
  <c r="AI1969" i="1"/>
  <c r="G1877" i="7" s="1"/>
  <c r="D1249" i="7"/>
  <c r="D627" i="7"/>
  <c r="X1280" i="1"/>
  <c r="B1188" i="7" s="1"/>
  <c r="X2044" i="1"/>
  <c r="B1952" i="7" s="1"/>
  <c r="X3579" i="1"/>
  <c r="AD440" i="1"/>
  <c r="AE2982" i="1"/>
  <c r="X2357" i="1"/>
  <c r="B2265" i="7" s="1"/>
  <c r="AH883" i="1"/>
  <c r="F791" i="7" s="1"/>
  <c r="D1862" i="7"/>
  <c r="X3070" i="1"/>
  <c r="B2978" i="7" s="1"/>
  <c r="AD2658" i="1"/>
  <c r="X2738" i="1"/>
  <c r="B2646" i="7" s="1"/>
  <c r="AI1019" i="1"/>
  <c r="G927" i="7" s="1"/>
  <c r="X594" i="1"/>
  <c r="B502" i="7" s="1"/>
  <c r="AD2784" i="1"/>
  <c r="AD455" i="1"/>
  <c r="X785" i="1"/>
  <c r="B693" i="7" s="1"/>
  <c r="AE1725" i="1"/>
  <c r="AE883" i="1"/>
  <c r="AD671" i="1"/>
  <c r="X2492" i="1"/>
  <c r="B2400" i="7" s="1"/>
  <c r="D1461" i="7"/>
  <c r="AD1287" i="1"/>
  <c r="AH769" i="1"/>
  <c r="F677" i="7" s="1"/>
  <c r="AH2309" i="1"/>
  <c r="F2217" i="7" s="1"/>
  <c r="X698" i="1"/>
  <c r="B606" i="7" s="1"/>
  <c r="X2749" i="1"/>
  <c r="B2657" i="7" s="1"/>
  <c r="AE1931" i="1"/>
  <c r="AE1238" i="1"/>
  <c r="D109" i="7"/>
  <c r="AH1914" i="1"/>
  <c r="F1822" i="7" s="1"/>
  <c r="AH645" i="1"/>
  <c r="F553" i="7" s="1"/>
  <c r="AE3379" i="1"/>
  <c r="AD2975" i="1"/>
  <c r="AH2102" i="1"/>
  <c r="F2010" i="7" s="1"/>
  <c r="X957" i="1"/>
  <c r="B865" i="7" s="1"/>
  <c r="AH1392" i="1"/>
  <c r="F1300" i="7" s="1"/>
  <c r="AE934" i="1"/>
  <c r="AH2293" i="1"/>
  <c r="F2201" i="7" s="1"/>
  <c r="AD1896" i="1"/>
  <c r="AH2568" i="1"/>
  <c r="F2476" i="7" s="1"/>
  <c r="AE2551" i="1"/>
  <c r="X336" i="1"/>
  <c r="B244" i="7" s="1"/>
  <c r="AH1529" i="1"/>
  <c r="F1437" i="7" s="1"/>
  <c r="AH2385" i="1"/>
  <c r="F2293" i="7" s="1"/>
  <c r="D435" i="7"/>
  <c r="AH396" i="1"/>
  <c r="F304" i="7" s="1"/>
  <c r="AD1017" i="1"/>
  <c r="X1697" i="1"/>
  <c r="B1605" i="7" s="1"/>
  <c r="D2437" i="7"/>
  <c r="AH1262" i="1"/>
  <c r="F1170" i="7" s="1"/>
  <c r="X3106" i="1"/>
  <c r="B3014" i="7" s="1"/>
  <c r="AH948" i="1"/>
  <c r="F856" i="7" s="1"/>
  <c r="AI210" i="1"/>
  <c r="G118" i="7" s="1"/>
  <c r="AI3359" i="1"/>
  <c r="AI2461" i="1"/>
  <c r="G2369" i="7" s="1"/>
  <c r="X2198" i="1"/>
  <c r="B2106" i="7" s="1"/>
  <c r="X1032" i="1"/>
  <c r="B940" i="7" s="1"/>
  <c r="AD2395" i="1"/>
  <c r="X2926" i="1"/>
  <c r="B2834" i="7" s="1"/>
  <c r="AI1256" i="1"/>
  <c r="G1164" i="7" s="1"/>
  <c r="AD952" i="1"/>
  <c r="AD2546" i="1"/>
  <c r="D534" i="7"/>
  <c r="AI706" i="1"/>
  <c r="G614" i="7" s="1"/>
  <c r="AE2593" i="1"/>
  <c r="AI839" i="1"/>
  <c r="G747" i="7" s="1"/>
  <c r="AE264" i="1"/>
  <c r="D2081" i="7"/>
  <c r="AH2721" i="1"/>
  <c r="F2629" i="7" s="1"/>
  <c r="AD3450" i="1"/>
  <c r="X1039" i="1"/>
  <c r="B947" i="7" s="1"/>
  <c r="AD303" i="1"/>
  <c r="AH1386" i="1"/>
  <c r="F1294" i="7" s="1"/>
  <c r="AE1138" i="1"/>
  <c r="AI1731" i="1"/>
  <c r="G1639" i="7" s="1"/>
  <c r="AI171" i="1"/>
  <c r="G79" i="7" s="1"/>
  <c r="D2578" i="7"/>
  <c r="AD2714" i="1"/>
  <c r="D2632" i="7"/>
  <c r="AI143" i="1"/>
  <c r="G51" i="7" s="1"/>
  <c r="AD1160" i="1"/>
  <c r="AI2623" i="1"/>
  <c r="G2531" i="7" s="1"/>
  <c r="AH1542" i="1"/>
  <c r="F1450" i="7" s="1"/>
  <c r="AI2101" i="1"/>
  <c r="G2009" i="7" s="1"/>
  <c r="AI211" i="1"/>
  <c r="G119" i="7" s="1"/>
  <c r="AH1110" i="1"/>
  <c r="F1018" i="7" s="1"/>
  <c r="X1523" i="1"/>
  <c r="B1431" i="7" s="1"/>
  <c r="X2275" i="1"/>
  <c r="B2183" i="7" s="1"/>
  <c r="D2298" i="7"/>
  <c r="X2979" i="1"/>
  <c r="B2887" i="7" s="1"/>
  <c r="X2188" i="1"/>
  <c r="B2096" i="7" s="1"/>
  <c r="AE902" i="1"/>
  <c r="AE1928" i="1"/>
  <c r="AD831" i="1"/>
  <c r="AD3391" i="1"/>
  <c r="AD2333" i="1"/>
  <c r="AI3568" i="1"/>
  <c r="AD2966" i="1"/>
  <c r="AE3030" i="1"/>
  <c r="X2464" i="1"/>
  <c r="B2372" i="7" s="1"/>
  <c r="AH2084" i="1"/>
  <c r="F1992" i="7" s="1"/>
  <c r="AD2538" i="1"/>
  <c r="D41" i="7"/>
  <c r="AH1731" i="1"/>
  <c r="F1639" i="7" s="1"/>
  <c r="X3560" i="1"/>
  <c r="AI756" i="1"/>
  <c r="G664" i="7" s="1"/>
  <c r="X369" i="1"/>
  <c r="B277" i="7" s="1"/>
  <c r="AD3179" i="1"/>
  <c r="AE573" i="1"/>
  <c r="AD3336" i="1"/>
  <c r="AD3520" i="1"/>
  <c r="AH3259" i="1"/>
  <c r="AH2844" i="1"/>
  <c r="F2752" i="7" s="1"/>
  <c r="AI902" i="1"/>
  <c r="G810" i="7" s="1"/>
  <c r="D2158" i="7"/>
  <c r="X3441" i="1"/>
  <c r="AH2287" i="1"/>
  <c r="F2195" i="7" s="1"/>
  <c r="X2486" i="1"/>
  <c r="B2394" i="7" s="1"/>
  <c r="X2974" i="1"/>
  <c r="B2882" i="7" s="1"/>
  <c r="D2310" i="7"/>
  <c r="X3492" i="1"/>
  <c r="AE969" i="1"/>
  <c r="AE821" i="1"/>
  <c r="AD2662" i="1"/>
  <c r="AD3132" i="1"/>
  <c r="X535" i="1"/>
  <c r="B443" i="7" s="1"/>
  <c r="D1369" i="7"/>
  <c r="AE620" i="1"/>
  <c r="AI2922" i="1"/>
  <c r="G2830" i="7" s="1"/>
  <c r="AD2374" i="1"/>
  <c r="AD3494" i="1"/>
  <c r="AE247" i="1"/>
  <c r="X157" i="1"/>
  <c r="B65" i="7" s="1"/>
  <c r="X1849" i="1"/>
  <c r="B1757" i="7" s="1"/>
  <c r="X1583" i="1"/>
  <c r="B1491" i="7" s="1"/>
  <c r="AD1679" i="1"/>
  <c r="D1782" i="7"/>
  <c r="AH1710" i="1"/>
  <c r="F1618" i="7" s="1"/>
  <c r="X3321" i="1"/>
  <c r="AD1092" i="1"/>
  <c r="X1884" i="1"/>
  <c r="B1792" i="7" s="1"/>
  <c r="AE2778" i="1"/>
  <c r="X2665" i="1"/>
  <c r="B2573" i="7" s="1"/>
  <c r="X3060" i="1"/>
  <c r="B2968" i="7" s="1"/>
  <c r="AH182" i="1"/>
  <c r="F90" i="7" s="1"/>
  <c r="D1599" i="7"/>
  <c r="AI1358" i="1"/>
  <c r="G1266" i="7" s="1"/>
  <c r="X990" i="1"/>
  <c r="B898" i="7" s="1"/>
  <c r="D524" i="7"/>
  <c r="AE835" i="1"/>
  <c r="AH1128" i="1"/>
  <c r="F1036" i="7" s="1"/>
  <c r="AI307" i="1"/>
  <c r="G215" i="7" s="1"/>
  <c r="X1140" i="1"/>
  <c r="B1048" i="7" s="1"/>
  <c r="AI3572" i="1"/>
  <c r="AD174" i="1"/>
  <c r="AE205" i="1"/>
  <c r="AH1580" i="1"/>
  <c r="F1488" i="7" s="1"/>
  <c r="X1089" i="1"/>
  <c r="B997" i="7" s="1"/>
  <c r="AD2068" i="1"/>
  <c r="AI2505" i="1"/>
  <c r="G2413" i="7" s="1"/>
  <c r="AI1194" i="1"/>
  <c r="G1102" i="7" s="1"/>
  <c r="X3154" i="1"/>
  <c r="AD2210" i="1"/>
  <c r="X949" i="1"/>
  <c r="B857" i="7" s="1"/>
  <c r="D901" i="7"/>
  <c r="AD2692" i="1"/>
  <c r="AE801" i="1"/>
  <c r="AD1686" i="1"/>
  <c r="AE3282" i="1"/>
  <c r="AH3294" i="1"/>
  <c r="X2105" i="1"/>
  <c r="B2013" i="7" s="1"/>
  <c r="AD1658" i="1"/>
  <c r="X1190" i="1"/>
  <c r="B1098" i="7" s="1"/>
  <c r="X143" i="1"/>
  <c r="B51" i="7" s="1"/>
  <c r="AD1026" i="1"/>
  <c r="AI1500" i="1"/>
  <c r="G1408" i="7" s="1"/>
  <c r="AH681" i="1"/>
  <c r="F589" i="7" s="1"/>
  <c r="X2112" i="1"/>
  <c r="B2020" i="7" s="1"/>
  <c r="D2703" i="7"/>
  <c r="AH557" i="1"/>
  <c r="F465" i="7" s="1"/>
  <c r="AI3121" i="1"/>
  <c r="AD620" i="1"/>
  <c r="X2024" i="1"/>
  <c r="B1932" i="7" s="1"/>
  <c r="X988" i="1"/>
  <c r="B896" i="7" s="1"/>
  <c r="AI3138" i="1"/>
  <c r="AE3204" i="1"/>
  <c r="AE2531" i="1"/>
  <c r="AD233" i="1"/>
  <c r="AD3343" i="1"/>
  <c r="D2816" i="7"/>
  <c r="X3298" i="1"/>
  <c r="AH2876" i="1"/>
  <c r="F2784" i="7" s="1"/>
  <c r="D2154" i="7"/>
  <c r="AI341" i="1"/>
  <c r="G249" i="7" s="1"/>
  <c r="AH594" i="1"/>
  <c r="F502" i="7" s="1"/>
  <c r="X3399" i="1"/>
  <c r="AD1410" i="1"/>
  <c r="X2018" i="1"/>
  <c r="B1926" i="7" s="1"/>
  <c r="AI3494" i="1"/>
  <c r="AI2781" i="1"/>
  <c r="G2689" i="7" s="1"/>
  <c r="AI1172" i="1"/>
  <c r="G1080" i="7" s="1"/>
  <c r="AD3126" i="1"/>
  <c r="AI2708" i="1"/>
  <c r="G2616" i="7" s="1"/>
  <c r="AH1107" i="1"/>
  <c r="F1015" i="7" s="1"/>
  <c r="AE284" i="1"/>
  <c r="AE223" i="1"/>
  <c r="D2699" i="7"/>
  <c r="D2040" i="7"/>
  <c r="AI2904" i="1"/>
  <c r="G2812" i="7" s="1"/>
  <c r="AE2132" i="1"/>
  <c r="D1970" i="7"/>
  <c r="AI1963" i="1"/>
  <c r="G1871" i="7" s="1"/>
  <c r="AE1594" i="1"/>
  <c r="D1513" i="7"/>
  <c r="AH1252" i="1"/>
  <c r="F1160" i="7" s="1"/>
  <c r="AH3283" i="1"/>
  <c r="X2422" i="1"/>
  <c r="B2330" i="7" s="1"/>
  <c r="X757" i="1"/>
  <c r="B665" i="7" s="1"/>
  <c r="D65" i="7"/>
  <c r="AI2072" i="1"/>
  <c r="G1980" i="7" s="1"/>
  <c r="D2397" i="7"/>
  <c r="X2721" i="1"/>
  <c r="B2629" i="7" s="1"/>
  <c r="AH2788" i="1"/>
  <c r="F2696" i="7" s="1"/>
  <c r="D1458" i="7"/>
  <c r="D1276" i="7"/>
  <c r="X3512" i="1"/>
  <c r="AH3374" i="1"/>
  <c r="AH3385" i="1"/>
  <c r="AD2475" i="1"/>
  <c r="AH1343" i="1"/>
  <c r="F1251" i="7" s="1"/>
  <c r="AI1538" i="1"/>
  <c r="G1446" i="7" s="1"/>
  <c r="X2149" i="1"/>
  <c r="B2057" i="7" s="1"/>
  <c r="AH571" i="1"/>
  <c r="F479" i="7" s="1"/>
  <c r="AH752" i="1"/>
  <c r="F660" i="7" s="1"/>
  <c r="AH2596" i="1"/>
  <c r="F2504" i="7" s="1"/>
  <c r="X2643" i="1"/>
  <c r="B2551" i="7" s="1"/>
  <c r="AI1450" i="1"/>
  <c r="G1358" i="7" s="1"/>
  <c r="AI470" i="1"/>
  <c r="G378" i="7" s="1"/>
  <c r="AD2869" i="1"/>
  <c r="AH3213" i="1"/>
  <c r="AD523" i="1"/>
  <c r="X1852" i="1"/>
  <c r="B1760" i="7" s="1"/>
  <c r="AH1199" i="1"/>
  <c r="F1107" i="7" s="1"/>
  <c r="AD3228" i="1"/>
  <c r="AD2086" i="1"/>
  <c r="D2422" i="7"/>
  <c r="AE2171" i="1"/>
  <c r="AH2182" i="1"/>
  <c r="F2090" i="7" s="1"/>
  <c r="X3542" i="1"/>
  <c r="AE1494" i="1"/>
  <c r="AI590" i="1"/>
  <c r="G498" i="7" s="1"/>
  <c r="AE470" i="1"/>
  <c r="AD2695" i="1"/>
  <c r="AH367" i="1"/>
  <c r="F275" i="7" s="1"/>
  <c r="AE2027" i="1"/>
  <c r="AI169" i="1"/>
  <c r="G77" i="7" s="1"/>
  <c r="AI1889" i="1"/>
  <c r="G1797" i="7" s="1"/>
  <c r="AE2334" i="1"/>
  <c r="AE2278" i="1"/>
  <c r="AE2956" i="1"/>
  <c r="AE1975" i="1"/>
  <c r="D1006" i="7"/>
  <c r="D2260" i="7"/>
  <c r="X643" i="1"/>
  <c r="B551" i="7" s="1"/>
  <c r="AD3009" i="1"/>
  <c r="D1421" i="7"/>
  <c r="AD1611" i="1"/>
  <c r="X926" i="1"/>
  <c r="B834" i="7" s="1"/>
  <c r="AH1419" i="1"/>
  <c r="F1327" i="7" s="1"/>
  <c r="AD1380" i="1"/>
  <c r="AD678" i="1"/>
  <c r="AD2955" i="1"/>
  <c r="D232" i="7"/>
  <c r="AI3034" i="1"/>
  <c r="G2942" i="7" s="1"/>
  <c r="AI2090" i="1"/>
  <c r="G1998" i="7" s="1"/>
  <c r="D1960" i="7"/>
  <c r="D410" i="7"/>
  <c r="AE363" i="1"/>
  <c r="AH764" i="1"/>
  <c r="F672" i="7" s="1"/>
  <c r="AE3185" i="1"/>
  <c r="AD2230" i="1"/>
  <c r="AI2023" i="1"/>
  <c r="G1931" i="7" s="1"/>
  <c r="AD1536" i="1"/>
  <c r="AH2547" i="1"/>
  <c r="F2455" i="7" s="1"/>
  <c r="X2701" i="1"/>
  <c r="B2609" i="7" s="1"/>
  <c r="AH2799" i="1"/>
  <c r="F2707" i="7" s="1"/>
  <c r="AD1757" i="1"/>
  <c r="AH996" i="1"/>
  <c r="F904" i="7" s="1"/>
  <c r="AI1344" i="1"/>
  <c r="G1252" i="7" s="1"/>
  <c r="X1612" i="1"/>
  <c r="B1520" i="7" s="1"/>
  <c r="D2176" i="7"/>
  <c r="X1363" i="1"/>
  <c r="B1271" i="7" s="1"/>
  <c r="X2327" i="1"/>
  <c r="B2235" i="7" s="1"/>
  <c r="AD1848" i="1"/>
  <c r="AD1673" i="1"/>
  <c r="AE3508" i="1"/>
  <c r="AE1820" i="1"/>
  <c r="AI1877" i="1"/>
  <c r="G1785" i="7" s="1"/>
  <c r="AI2828" i="1"/>
  <c r="G2736" i="7" s="1"/>
  <c r="AE2489" i="1"/>
  <c r="AE2191" i="1"/>
  <c r="AI2399" i="1"/>
  <c r="G2307" i="7" s="1"/>
  <c r="X609" i="1"/>
  <c r="B517" i="7" s="1"/>
  <c r="AI3510" i="1"/>
  <c r="X426" i="1"/>
  <c r="B334" i="7" s="1"/>
  <c r="AE584" i="1"/>
  <c r="AE2918" i="1"/>
  <c r="AD2089" i="1"/>
  <c r="X2339" i="1"/>
  <c r="B2247" i="7" s="1"/>
  <c r="AD401" i="1"/>
  <c r="X2681" i="1"/>
  <c r="B2589" i="7" s="1"/>
  <c r="X433" i="1"/>
  <c r="B341" i="7" s="1"/>
  <c r="AD2396" i="1"/>
  <c r="X1890" i="1"/>
  <c r="B1798" i="7" s="1"/>
  <c r="AH1977" i="1"/>
  <c r="F1885" i="7" s="1"/>
  <c r="X3358" i="1"/>
  <c r="AI2110" i="1"/>
  <c r="G2018" i="7" s="1"/>
  <c r="D830" i="7"/>
  <c r="AE2823" i="1"/>
  <c r="AE2445" i="1"/>
  <c r="AD2777" i="1"/>
  <c r="AI1946" i="1"/>
  <c r="G1854" i="7" s="1"/>
  <c r="AD665" i="1"/>
  <c r="AE299" i="1"/>
  <c r="D370" i="7"/>
  <c r="AD1163" i="1"/>
  <c r="AE2767" i="1"/>
  <c r="AH2784" i="1"/>
  <c r="F2692" i="7" s="1"/>
  <c r="X2684" i="1"/>
  <c r="B2592" i="7" s="1"/>
  <c r="D518" i="7"/>
  <c r="AD1726" i="1"/>
  <c r="AH3243" i="1"/>
  <c r="D2151" i="7"/>
  <c r="X2309" i="1"/>
  <c r="B2217" i="7" s="1"/>
  <c r="AE3251" i="1"/>
  <c r="D794" i="7"/>
  <c r="AH3423" i="1"/>
  <c r="AI1919" i="1"/>
  <c r="G1827" i="7" s="1"/>
  <c r="AI2327" i="1"/>
  <c r="G2235" i="7" s="1"/>
  <c r="AH2325" i="1"/>
  <c r="F2233" i="7" s="1"/>
  <c r="AD832" i="1"/>
  <c r="AH734" i="1"/>
  <c r="F642" i="7" s="1"/>
  <c r="X3243" i="1"/>
  <c r="AH649" i="1"/>
  <c r="F557" i="7" s="1"/>
  <c r="AE301" i="1"/>
  <c r="X242" i="1"/>
  <c r="B150" i="7" s="1"/>
  <c r="AH2365" i="1"/>
  <c r="F2273" i="7" s="1"/>
  <c r="D2502" i="7"/>
  <c r="AI3478" i="1"/>
  <c r="AD2871" i="1"/>
  <c r="AH3567" i="1"/>
  <c r="X1631" i="1"/>
  <c r="B1539" i="7" s="1"/>
  <c r="AE958" i="1"/>
  <c r="D1818" i="7"/>
  <c r="D1263" i="7"/>
  <c r="AD1947" i="1"/>
  <c r="AH2951" i="1"/>
  <c r="F2859" i="7" s="1"/>
  <c r="AI1222" i="1"/>
  <c r="G1130" i="7" s="1"/>
  <c r="X577" i="1"/>
  <c r="B485" i="7" s="1"/>
  <c r="AD675" i="1"/>
  <c r="AE3443" i="1"/>
  <c r="AI788" i="1"/>
  <c r="G696" i="7" s="1"/>
  <c r="X1450" i="1"/>
  <c r="B1358" i="7" s="1"/>
  <c r="D205" i="7"/>
  <c r="AE481" i="1"/>
  <c r="AH3244" i="1"/>
  <c r="AH3018" i="1"/>
  <c r="F2926" i="7" s="1"/>
  <c r="AD2901" i="1"/>
  <c r="X2012" i="1"/>
  <c r="B1920" i="7" s="1"/>
  <c r="AE3403" i="1"/>
  <c r="X716" i="1"/>
  <c r="B624" i="7" s="1"/>
  <c r="AD2280" i="1"/>
  <c r="AE3004" i="1"/>
  <c r="D358" i="7"/>
  <c r="X1618" i="1"/>
  <c r="B1526" i="7" s="1"/>
  <c r="AE2494" i="1"/>
  <c r="AH1964" i="1"/>
  <c r="F1872" i="7" s="1"/>
  <c r="D1018" i="7"/>
  <c r="AD1738" i="1"/>
  <c r="AI2005" i="1"/>
  <c r="G1913" i="7" s="1"/>
  <c r="AE1052" i="1"/>
  <c r="AI1968" i="1"/>
  <c r="G1876" i="7" s="1"/>
  <c r="AD3400" i="1"/>
  <c r="AI3234" i="1"/>
  <c r="AI1610" i="1"/>
  <c r="G1518" i="7" s="1"/>
  <c r="AI2993" i="1"/>
  <c r="G2901" i="7" s="1"/>
  <c r="D558" i="7"/>
  <c r="D826" i="7"/>
  <c r="AH1071" i="1"/>
  <c r="F979" i="7" s="1"/>
  <c r="D979" i="7"/>
  <c r="AD1279" i="1"/>
  <c r="AD2603" i="1"/>
  <c r="X412" i="1"/>
  <c r="B320" i="7" s="1"/>
  <c r="AD1512" i="1"/>
  <c r="AH1473" i="1"/>
  <c r="F1381" i="7" s="1"/>
  <c r="AI2385" i="1"/>
  <c r="G2293" i="7" s="1"/>
  <c r="AD3309" i="1"/>
  <c r="AE133" i="1"/>
  <c r="AH321" i="1"/>
  <c r="F229" i="7" s="1"/>
  <c r="AI3291" i="1"/>
  <c r="X2656" i="1"/>
  <c r="B2564" i="7" s="1"/>
  <c r="AD2976" i="1"/>
  <c r="D1689" i="7"/>
  <c r="X2716" i="1"/>
  <c r="B2624" i="7" s="1"/>
  <c r="X2366" i="1"/>
  <c r="B2274" i="7" s="1"/>
  <c r="D1083" i="7"/>
  <c r="D1590" i="7"/>
  <c r="AE135" i="1"/>
  <c r="X275" i="1"/>
  <c r="B183" i="7" s="1"/>
  <c r="AD1727" i="1"/>
  <c r="AH2444" i="1"/>
  <c r="F2352" i="7" s="1"/>
  <c r="AI1561" i="1"/>
  <c r="G1469" i="7" s="1"/>
  <c r="AE732" i="1"/>
  <c r="X912" i="1"/>
  <c r="B820" i="7" s="1"/>
  <c r="AH370" i="1"/>
  <c r="F278" i="7" s="1"/>
  <c r="AD2081" i="1"/>
  <c r="D1136" i="7"/>
  <c r="X3415" i="1"/>
  <c r="AE3011" i="1"/>
  <c r="AI2856" i="1"/>
  <c r="G2764" i="7" s="1"/>
  <c r="AH2964" i="1"/>
  <c r="F2872" i="7" s="1"/>
  <c r="AI250" i="1"/>
  <c r="G158" i="7" s="1"/>
  <c r="AI176" i="1"/>
  <c r="G84" i="7" s="1"/>
  <c r="D786" i="7"/>
  <c r="AH931" i="1"/>
  <c r="F839" i="7" s="1"/>
  <c r="AE1064" i="1"/>
  <c r="AD1013" i="1"/>
  <c r="AI2694" i="1"/>
  <c r="G2602" i="7" s="1"/>
  <c r="AH2022" i="1"/>
  <c r="F1930" i="7" s="1"/>
  <c r="AH2577" i="1"/>
  <c r="F2485" i="7" s="1"/>
  <c r="D573" i="7"/>
  <c r="AD1302" i="1"/>
  <c r="AE425" i="1"/>
  <c r="AH2338" i="1"/>
  <c r="F2246" i="7" s="1"/>
  <c r="AI2776" i="1"/>
  <c r="G2684" i="7" s="1"/>
  <c r="X795" i="1"/>
  <c r="B703" i="7" s="1"/>
  <c r="X2047" i="1"/>
  <c r="B1955" i="7" s="1"/>
  <c r="D494" i="7"/>
  <c r="AI1875" i="1"/>
  <c r="G1783" i="7" s="1"/>
  <c r="AD3531" i="1"/>
  <c r="X3472" i="1"/>
  <c r="X917" i="1"/>
  <c r="B825" i="7" s="1"/>
  <c r="X582" i="1"/>
  <c r="B490" i="7" s="1"/>
  <c r="AE2564" i="1"/>
  <c r="AD2687" i="1"/>
  <c r="D329" i="7"/>
  <c r="AI2796" i="1"/>
  <c r="G2704" i="7" s="1"/>
  <c r="X3355" i="1"/>
  <c r="AD1815" i="1"/>
  <c r="AD2144" i="1"/>
  <c r="AI2590" i="1"/>
  <c r="G2498" i="7" s="1"/>
  <c r="AD2525" i="1"/>
  <c r="AE3399" i="1"/>
  <c r="AH2057" i="1"/>
  <c r="F1965" i="7" s="1"/>
  <c r="AI1636" i="1"/>
  <c r="G1544" i="7" s="1"/>
  <c r="AI196" i="1"/>
  <c r="G104" i="7" s="1"/>
  <c r="D955" i="7"/>
  <c r="D2978" i="7"/>
  <c r="D2037" i="7"/>
  <c r="AI382" i="1"/>
  <c r="G290" i="7" s="1"/>
  <c r="X583" i="1"/>
  <c r="B491" i="7" s="1"/>
  <c r="D1021" i="7"/>
  <c r="AE1469" i="1"/>
  <c r="D2624" i="7"/>
  <c r="AI1401" i="1"/>
  <c r="G1309" i="7" s="1"/>
  <c r="AD3383" i="1"/>
  <c r="AH372" i="1"/>
  <c r="F280" i="7" s="1"/>
  <c r="D2332" i="7"/>
  <c r="X1889" i="1"/>
  <c r="B1797" i="7" s="1"/>
  <c r="AH667" i="1"/>
  <c r="F575" i="7" s="1"/>
  <c r="X650" i="1"/>
  <c r="B558" i="7" s="1"/>
  <c r="AH2337" i="1"/>
  <c r="F2245" i="7" s="1"/>
  <c r="D2049" i="7"/>
  <c r="D613" i="7"/>
  <c r="X2066" i="1"/>
  <c r="B1974" i="7" s="1"/>
  <c r="AE3486" i="1"/>
  <c r="X351" i="1"/>
  <c r="B259" i="7" s="1"/>
  <c r="AE1389" i="1"/>
  <c r="AH3537" i="1"/>
  <c r="D110" i="7"/>
  <c r="D2503" i="7"/>
  <c r="AE1268" i="1"/>
  <c r="AH1057" i="1"/>
  <c r="F965" i="7" s="1"/>
  <c r="X3101" i="1"/>
  <c r="B3009" i="7" s="1"/>
  <c r="AE1214" i="1"/>
  <c r="X962" i="1"/>
  <c r="B870" i="7" s="1"/>
  <c r="AI2507" i="1"/>
  <c r="G2415" i="7" s="1"/>
  <c r="AH770" i="1"/>
  <c r="F678" i="7" s="1"/>
  <c r="AI1818" i="1"/>
  <c r="G1726" i="7" s="1"/>
  <c r="AI817" i="1"/>
  <c r="G725" i="7" s="1"/>
  <c r="AD2615" i="1"/>
  <c r="X1721" i="1"/>
  <c r="B1629" i="7" s="1"/>
  <c r="AI2432" i="1"/>
  <c r="G2340" i="7" s="1"/>
  <c r="AE2775" i="1"/>
  <c r="AH3145" i="1"/>
  <c r="AE1886" i="1"/>
  <c r="D442" i="7"/>
  <c r="AI2175" i="1"/>
  <c r="G2083" i="7" s="1"/>
  <c r="AI3341" i="1"/>
  <c r="AD367" i="1"/>
  <c r="X1717" i="1"/>
  <c r="B1625" i="7" s="1"/>
  <c r="D1629" i="7"/>
  <c r="AE1248" i="1"/>
  <c r="AH2062" i="1"/>
  <c r="F1970" i="7" s="1"/>
  <c r="AI1430" i="1"/>
  <c r="G1338" i="7" s="1"/>
  <c r="X1999" i="1"/>
  <c r="B1907" i="7" s="1"/>
  <c r="AD3116" i="1"/>
  <c r="AD541" i="1"/>
  <c r="AI2636" i="1"/>
  <c r="G2544" i="7" s="1"/>
  <c r="AI3579" i="1"/>
  <c r="AH2106" i="1"/>
  <c r="F2014" i="7" s="1"/>
  <c r="AI1585" i="1"/>
  <c r="G1493" i="7" s="1"/>
  <c r="AD1776" i="1"/>
  <c r="AE3007" i="1"/>
  <c r="AD646" i="1"/>
  <c r="AD1606" i="1"/>
  <c r="AI1526" i="1"/>
  <c r="G1434" i="7" s="1"/>
  <c r="AH511" i="1"/>
  <c r="F419" i="7" s="1"/>
  <c r="D2175" i="7"/>
  <c r="D131" i="7"/>
  <c r="AD2006" i="1"/>
  <c r="AI606" i="1"/>
  <c r="G514" i="7" s="1"/>
  <c r="AH679" i="1"/>
  <c r="F587" i="7" s="1"/>
  <c r="AE1583" i="1"/>
  <c r="X3189" i="1"/>
  <c r="AH854" i="1"/>
  <c r="F762" i="7" s="1"/>
  <c r="X1010" i="1"/>
  <c r="B918" i="7" s="1"/>
  <c r="D404" i="7"/>
  <c r="AH3195" i="1"/>
  <c r="AD575" i="1"/>
  <c r="AI1455" i="1"/>
  <c r="G1363" i="7" s="1"/>
  <c r="AH642" i="1"/>
  <c r="F550" i="7" s="1"/>
  <c r="AI1185" i="1"/>
  <c r="G1093" i="7" s="1"/>
  <c r="AH3544" i="1"/>
  <c r="AE3104" i="1"/>
  <c r="D2153" i="7"/>
  <c r="AE1504" i="1"/>
  <c r="AD623" i="1"/>
  <c r="AH758" i="1"/>
  <c r="F666" i="7" s="1"/>
  <c r="AE1093" i="1"/>
  <c r="AI2473" i="1"/>
  <c r="G2381" i="7" s="1"/>
  <c r="AE154" i="1"/>
  <c r="AI2448" i="1"/>
  <c r="G2356" i="7" s="1"/>
  <c r="AE1099" i="1"/>
  <c r="AI1810" i="1"/>
  <c r="G1718" i="7" s="1"/>
  <c r="AD169" i="1"/>
  <c r="AD3508" i="1"/>
  <c r="AD2978" i="1"/>
  <c r="AD409" i="1"/>
  <c r="AI3015" i="1"/>
  <c r="G2923" i="7" s="1"/>
  <c r="AH409" i="1"/>
  <c r="F317" i="7" s="1"/>
  <c r="D2399" i="7"/>
  <c r="AH3564" i="1"/>
  <c r="X1992" i="1"/>
  <c r="B1900" i="7" s="1"/>
  <c r="AH1254" i="1"/>
  <c r="F1162" i="7" s="1"/>
  <c r="AH3359" i="1"/>
  <c r="AI1109" i="1"/>
  <c r="G1017" i="7" s="1"/>
  <c r="D2973" i="7"/>
  <c r="X473" i="1"/>
  <c r="B381" i="7" s="1"/>
  <c r="AE3576" i="1"/>
  <c r="AI2288" i="1"/>
  <c r="G2196" i="7" s="1"/>
  <c r="AE895" i="1"/>
  <c r="AH1081" i="1"/>
  <c r="F989" i="7" s="1"/>
  <c r="AH1794" i="1"/>
  <c r="F1702" i="7" s="1"/>
  <c r="AE1806" i="1"/>
  <c r="AD3141" i="1"/>
  <c r="AI3173" i="1"/>
  <c r="AH2714" i="1"/>
  <c r="F2622" i="7" s="1"/>
  <c r="AI2698" i="1"/>
  <c r="G2606" i="7" s="1"/>
  <c r="AH1257" i="1"/>
  <c r="F1165" i="7" s="1"/>
  <c r="X2710" i="1"/>
  <c r="B2618" i="7" s="1"/>
  <c r="AH604" i="1"/>
  <c r="F512" i="7" s="1"/>
  <c r="X2053" i="1"/>
  <c r="B1961" i="7" s="1"/>
  <c r="AD752" i="1"/>
  <c r="X1534" i="1"/>
  <c r="B1442" i="7" s="1"/>
  <c r="AH3307" i="1"/>
  <c r="D2031" i="7"/>
  <c r="AD1074" i="1"/>
  <c r="D2688" i="7"/>
  <c r="X2142" i="1"/>
  <c r="B2050" i="7" s="1"/>
  <c r="AH3246" i="1"/>
  <c r="X1048" i="1"/>
  <c r="B956" i="7" s="1"/>
  <c r="D626" i="7"/>
  <c r="AI1431" i="1"/>
  <c r="G1339" i="7" s="1"/>
  <c r="AD3548" i="1"/>
  <c r="AD3233" i="1"/>
  <c r="AD1956" i="1"/>
  <c r="AI1464" i="1"/>
  <c r="G1372" i="7" s="1"/>
  <c r="AE1383" i="1"/>
  <c r="D1047" i="7"/>
  <c r="AH1404" i="1"/>
  <c r="F1312" i="7" s="1"/>
  <c r="D2639" i="7"/>
  <c r="X1308" i="1"/>
  <c r="B1216" i="7" s="1"/>
  <c r="D1211" i="7"/>
  <c r="AH2958" i="1"/>
  <c r="F2866" i="7" s="1"/>
  <c r="AD729" i="1"/>
  <c r="AD500" i="1"/>
  <c r="X1654" i="1"/>
  <c r="B1562" i="7" s="1"/>
  <c r="AD1203" i="1"/>
  <c r="D1060" i="7"/>
  <c r="D866" i="7"/>
  <c r="AE2923" i="1"/>
  <c r="AI508" i="1"/>
  <c r="G416" i="7" s="1"/>
  <c r="AH815" i="1"/>
  <c r="F723" i="7" s="1"/>
  <c r="AD3310" i="1"/>
  <c r="D1205" i="7"/>
  <c r="AE3312" i="1"/>
  <c r="AI1876" i="1"/>
  <c r="G1784" i="7" s="1"/>
  <c r="AH1078" i="1"/>
  <c r="F986" i="7" s="1"/>
  <c r="AI3433" i="1"/>
  <c r="AI3135" i="1"/>
  <c r="AH1101" i="1"/>
  <c r="F1009" i="7" s="1"/>
  <c r="X2871" i="1"/>
  <c r="B2779" i="7" s="1"/>
  <c r="X1864" i="1"/>
  <c r="B1772" i="7" s="1"/>
  <c r="AD2432" i="1"/>
  <c r="AD1174" i="1"/>
  <c r="AH1887" i="1"/>
  <c r="F1795" i="7" s="1"/>
  <c r="AD1456" i="1"/>
  <c r="X723" i="1"/>
  <c r="B631" i="7" s="1"/>
  <c r="AH740" i="1"/>
  <c r="F648" i="7" s="1"/>
  <c r="AH2348" i="1"/>
  <c r="F2256" i="7" s="1"/>
  <c r="AI976" i="1"/>
  <c r="G884" i="7" s="1"/>
  <c r="D1918" i="7"/>
  <c r="AD2703" i="1"/>
  <c r="AI2296" i="1"/>
  <c r="G2204" i="7" s="1"/>
  <c r="AE1018" i="1"/>
  <c r="D2111" i="7"/>
  <c r="D1433" i="7"/>
  <c r="X2362" i="1"/>
  <c r="B2270" i="7" s="1"/>
  <c r="AD496" i="1"/>
  <c r="AE1031" i="1"/>
  <c r="D515" i="7"/>
  <c r="AD1001" i="1"/>
  <c r="AE1775" i="1"/>
  <c r="X2416" i="1"/>
  <c r="B2324" i="7" s="1"/>
  <c r="AE1048" i="1"/>
  <c r="AI1951" i="1"/>
  <c r="G1859" i="7" s="1"/>
  <c r="AE2331" i="1"/>
  <c r="AE2707" i="1"/>
  <c r="D204" i="7"/>
  <c r="AD1515" i="1"/>
  <c r="AD1916" i="1"/>
  <c r="AH837" i="1"/>
  <c r="F745" i="7" s="1"/>
  <c r="AE1789" i="1"/>
  <c r="D780" i="7"/>
  <c r="AI2075" i="1"/>
  <c r="G1983" i="7" s="1"/>
  <c r="AH3222" i="1"/>
  <c r="D2274" i="7"/>
  <c r="D2689" i="7"/>
  <c r="AI1979" i="1"/>
  <c r="G1887" i="7" s="1"/>
  <c r="AI2605" i="1"/>
  <c r="G2513" i="7" s="1"/>
  <c r="AE2258" i="1"/>
  <c r="X1514" i="1"/>
  <c r="B1422" i="7" s="1"/>
  <c r="AH3248" i="1"/>
  <c r="AH1515" i="1"/>
  <c r="F1423" i="7" s="1"/>
  <c r="D864" i="7"/>
  <c r="AH3041" i="1"/>
  <c r="F2949" i="7" s="1"/>
  <c r="AI301" i="1"/>
  <c r="G209" i="7" s="1"/>
  <c r="D199" i="7"/>
  <c r="AH962" i="1"/>
  <c r="F870" i="7" s="1"/>
  <c r="AH2257" i="1"/>
  <c r="F2165" i="7" s="1"/>
  <c r="X2186" i="1"/>
  <c r="B2094" i="7" s="1"/>
  <c r="AH754" i="1"/>
  <c r="F662" i="7" s="1"/>
  <c r="X1418" i="1"/>
  <c r="B1326" i="7" s="1"/>
  <c r="AD2489" i="1"/>
  <c r="AI806" i="1"/>
  <c r="G714" i="7" s="1"/>
  <c r="X3263" i="1"/>
  <c r="AH1852" i="1"/>
  <c r="F1760" i="7" s="1"/>
  <c r="AD262" i="1"/>
  <c r="D1413" i="7"/>
  <c r="AE253" i="1"/>
  <c r="AE2363" i="1"/>
  <c r="X3419" i="1"/>
  <c r="D1070" i="7"/>
  <c r="AH3124" i="1"/>
  <c r="AI2469" i="1"/>
  <c r="G2377" i="7" s="1"/>
  <c r="AH1152" i="1"/>
  <c r="F1060" i="7" s="1"/>
  <c r="AD307" i="1"/>
  <c r="AD3453" i="1"/>
  <c r="AD3229" i="1"/>
  <c r="AH2911" i="1"/>
  <c r="F2819" i="7" s="1"/>
  <c r="AH1785" i="1"/>
  <c r="F1693" i="7" s="1"/>
  <c r="AD745" i="1"/>
  <c r="AE3568" i="1"/>
  <c r="AD918" i="1"/>
  <c r="AI1493" i="1"/>
  <c r="G1401" i="7" s="1"/>
  <c r="X2908" i="1"/>
  <c r="B2816" i="7" s="1"/>
  <c r="AI189" i="1"/>
  <c r="G97" i="7" s="1"/>
  <c r="X586" i="1"/>
  <c r="B494" i="7" s="1"/>
  <c r="D1058" i="7"/>
  <c r="AE1285" i="1"/>
  <c r="AD2340" i="1"/>
  <c r="AE3301" i="1"/>
  <c r="X3192" i="1"/>
  <c r="AD1417" i="1"/>
  <c r="AH2377" i="1"/>
  <c r="F2285" i="7" s="1"/>
  <c r="AD947" i="1"/>
  <c r="AE585" i="1"/>
  <c r="D2053" i="7"/>
  <c r="AH2214" i="1"/>
  <c r="F2122" i="7" s="1"/>
  <c r="AD1832" i="1"/>
  <c r="D1869" i="7"/>
  <c r="AI887" i="1"/>
  <c r="G795" i="7" s="1"/>
  <c r="AD777" i="1"/>
  <c r="AH3062" i="1"/>
  <c r="F2970" i="7" s="1"/>
  <c r="AI2787" i="1"/>
  <c r="G2695" i="7" s="1"/>
  <c r="AD471" i="1"/>
  <c r="AD3395" i="1"/>
  <c r="AI2706" i="1"/>
  <c r="G2614" i="7" s="1"/>
  <c r="X384" i="1"/>
  <c r="B292" i="7" s="1"/>
  <c r="X1254" i="1"/>
  <c r="B1162" i="7" s="1"/>
  <c r="AD2550" i="1"/>
  <c r="AD445" i="1"/>
  <c r="X221" i="1"/>
  <c r="B129" i="7" s="1"/>
  <c r="AE1175" i="1"/>
  <c r="X2201" i="1"/>
  <c r="B2109" i="7" s="1"/>
  <c r="AE3559" i="1"/>
  <c r="AE2497" i="1"/>
  <c r="AI3578" i="1"/>
  <c r="AI2857" i="1"/>
  <c r="G2765" i="7" s="1"/>
  <c r="AI245" i="1"/>
  <c r="G153" i="7" s="1"/>
  <c r="D337" i="7"/>
  <c r="D480" i="7"/>
  <c r="D1946" i="7"/>
  <c r="AE1812" i="1"/>
  <c r="D1186" i="7"/>
  <c r="X3477" i="1"/>
  <c r="AE3232" i="1"/>
  <c r="AI3454" i="1"/>
  <c r="D35" i="7"/>
  <c r="AI1277" i="1"/>
  <c r="G1185" i="7" s="1"/>
  <c r="X3352" i="1"/>
  <c r="AH3151" i="1"/>
  <c r="AE932" i="1"/>
  <c r="AH400" i="1"/>
  <c r="F308" i="7" s="1"/>
  <c r="AI1333" i="1"/>
  <c r="G1241" i="7" s="1"/>
  <c r="AH145" i="1"/>
  <c r="F53" i="7" s="1"/>
  <c r="X323" i="1"/>
  <c r="B231" i="7" s="1"/>
  <c r="AI2739" i="1"/>
  <c r="G2647" i="7" s="1"/>
  <c r="AD2843" i="1"/>
  <c r="AD247" i="1"/>
  <c r="AD1243" i="1"/>
  <c r="AE361" i="1"/>
  <c r="X824" i="1"/>
  <c r="B732" i="7" s="1"/>
  <c r="X2193" i="1"/>
  <c r="B2101" i="7" s="1"/>
  <c r="AE1601" i="1"/>
  <c r="AI2866" i="1"/>
  <c r="G2774" i="7" s="1"/>
  <c r="AH1417" i="1"/>
  <c r="F1325" i="7" s="1"/>
  <c r="D771" i="7"/>
  <c r="AD2157" i="1"/>
  <c r="D2389" i="7"/>
  <c r="AI3411" i="1"/>
  <c r="AI1020" i="1"/>
  <c r="G928" i="7" s="1"/>
  <c r="AE2716" i="1"/>
  <c r="AD3284" i="1"/>
  <c r="D152" i="7"/>
  <c r="X2223" i="1"/>
  <c r="B2131" i="7" s="1"/>
  <c r="AE2921" i="1"/>
  <c r="AD3497" i="1"/>
  <c r="AI1916" i="1"/>
  <c r="G1824" i="7" s="1"/>
  <c r="AH1910" i="1"/>
  <c r="F1818" i="7" s="1"/>
  <c r="AD3379" i="1"/>
  <c r="AE600" i="1"/>
  <c r="AE2773" i="1"/>
  <c r="X2405" i="1"/>
  <c r="B2313" i="7" s="1"/>
  <c r="AE1424" i="1"/>
  <c r="AE1990" i="1"/>
  <c r="AE2338" i="1"/>
  <c r="AI2593" i="1"/>
  <c r="G2501" i="7" s="1"/>
  <c r="AE1797" i="1"/>
  <c r="AD2643" i="1"/>
  <c r="X2103" i="1"/>
  <c r="B2011" i="7" s="1"/>
  <c r="X2114" i="1"/>
  <c r="B2022" i="7" s="1"/>
  <c r="AI2950" i="1"/>
  <c r="G2858" i="7" s="1"/>
  <c r="X646" i="1"/>
  <c r="B554" i="7" s="1"/>
  <c r="X636" i="1"/>
  <c r="B544" i="7" s="1"/>
  <c r="X1158" i="1"/>
  <c r="B1066" i="7" s="1"/>
  <c r="X1392" i="1"/>
  <c r="B1300" i="7" s="1"/>
  <c r="D870" i="7"/>
  <c r="AH2232" i="1"/>
  <c r="F2140" i="7" s="1"/>
  <c r="AE514" i="1"/>
  <c r="X1470" i="1"/>
  <c r="B1378" i="7" s="1"/>
  <c r="AI2040" i="1"/>
  <c r="G1948" i="7" s="1"/>
  <c r="AE2733" i="1"/>
  <c r="AI3177" i="1"/>
  <c r="AI490" i="1"/>
  <c r="G398" i="7" s="1"/>
  <c r="AD1101" i="1"/>
  <c r="AI1203" i="1"/>
  <c r="G1111" i="7" s="1"/>
  <c r="AD1178" i="1"/>
  <c r="AH2782" i="1"/>
  <c r="F2690" i="7" s="1"/>
  <c r="AD3152" i="1"/>
  <c r="AD593" i="1"/>
  <c r="AD3004" i="1"/>
  <c r="X663" i="1"/>
  <c r="B571" i="7" s="1"/>
  <c r="X1378" i="1"/>
  <c r="B1286" i="7" s="1"/>
  <c r="AE2764" i="1"/>
  <c r="AH3530" i="1"/>
  <c r="AD1550" i="1"/>
  <c r="D1320" i="7"/>
  <c r="D2428" i="7"/>
  <c r="X322" i="1"/>
  <c r="B230" i="7" s="1"/>
  <c r="AD871" i="1"/>
  <c r="AH2266" i="1"/>
  <c r="F2174" i="7" s="1"/>
  <c r="X1684" i="1"/>
  <c r="B1592" i="7" s="1"/>
  <c r="X1677" i="1"/>
  <c r="B1585" i="7" s="1"/>
  <c r="D89" i="7"/>
  <c r="D170" i="7"/>
  <c r="AH1723" i="1"/>
  <c r="F1631" i="7" s="1"/>
  <c r="D2764" i="7"/>
  <c r="AI3132" i="1"/>
  <c r="AD1144" i="1"/>
  <c r="AI1424" i="1"/>
  <c r="G1332" i="7" s="1"/>
  <c r="AH1868" i="1"/>
  <c r="F1776" i="7" s="1"/>
  <c r="D1638" i="7"/>
  <c r="AH3100" i="1"/>
  <c r="F3008" i="7" s="1"/>
  <c r="AI2168" i="1"/>
  <c r="G2076" i="7" s="1"/>
  <c r="AE1259" i="1"/>
  <c r="AD1105" i="1"/>
  <c r="AH3474" i="1"/>
  <c r="AD2295" i="1"/>
  <c r="X2121" i="1"/>
  <c r="B2029" i="7" s="1"/>
  <c r="AH352" i="1"/>
  <c r="F260" i="7" s="1"/>
  <c r="AH2984" i="1"/>
  <c r="F2892" i="7" s="1"/>
  <c r="D1781" i="7"/>
  <c r="D905" i="7"/>
  <c r="AI2250" i="1"/>
  <c r="G2158" i="7" s="1"/>
  <c r="X674" i="1"/>
  <c r="B582" i="7" s="1"/>
  <c r="D1126" i="7"/>
  <c r="AH3043" i="1"/>
  <c r="F2951" i="7" s="1"/>
  <c r="X1420" i="1"/>
  <c r="B1328" i="7" s="1"/>
  <c r="AD717" i="1"/>
  <c r="AD352" i="1"/>
  <c r="D82" i="7"/>
  <c r="D47" i="7"/>
  <c r="AI233" i="1"/>
  <c r="G141" i="7" s="1"/>
  <c r="AD642" i="1"/>
  <c r="AE1749" i="1"/>
  <c r="X2675" i="1"/>
  <c r="B2583" i="7" s="1"/>
  <c r="AI2543" i="1"/>
  <c r="G2451" i="7" s="1"/>
  <c r="AH800" i="1"/>
  <c r="F708" i="7" s="1"/>
  <c r="AE631" i="1"/>
  <c r="AE1149" i="1"/>
  <c r="AI3564" i="1"/>
  <c r="X857" i="1"/>
  <c r="B765" i="7" s="1"/>
  <c r="AH655" i="1"/>
  <c r="F563" i="7" s="1"/>
  <c r="AH972" i="1"/>
  <c r="F880" i="7" s="1"/>
  <c r="AD2894" i="1"/>
  <c r="AE1409" i="1"/>
  <c r="AI358" i="1"/>
  <c r="G266" i="7" s="1"/>
  <c r="D2581" i="7"/>
  <c r="AD1520" i="1"/>
  <c r="AD3053" i="1"/>
  <c r="AH3306" i="1"/>
  <c r="D1866" i="7"/>
  <c r="D173" i="7"/>
  <c r="X1532" i="1"/>
  <c r="B1440" i="7" s="1"/>
  <c r="D312" i="7"/>
  <c r="AD1674" i="1"/>
  <c r="AE1278" i="1"/>
  <c r="AE1176" i="1"/>
  <c r="X494" i="1"/>
  <c r="B402" i="7" s="1"/>
  <c r="AE1530" i="1"/>
  <c r="AH1774" i="1"/>
  <c r="F1682" i="7" s="1"/>
  <c r="AH695" i="1"/>
  <c r="F603" i="7" s="1"/>
  <c r="X386" i="1"/>
  <c r="B294" i="7" s="1"/>
  <c r="AD1964" i="1"/>
  <c r="AD368" i="1"/>
  <c r="AD1426" i="1"/>
  <c r="AI3397" i="1"/>
  <c r="D162" i="7"/>
  <c r="X3526" i="1"/>
  <c r="AD295" i="1"/>
  <c r="AI2882" i="1"/>
  <c r="G2790" i="7" s="1"/>
  <c r="X1799" i="1"/>
  <c r="B1707" i="7" s="1"/>
  <c r="D2457" i="7"/>
  <c r="X1339" i="1"/>
  <c r="B1247" i="7" s="1"/>
  <c r="X1112" i="1"/>
  <c r="B1020" i="7" s="1"/>
  <c r="AI404" i="1"/>
  <c r="G312" i="7" s="1"/>
  <c r="AE983" i="1"/>
  <c r="AH1008" i="1"/>
  <c r="F916" i="7" s="1"/>
  <c r="D2435" i="7"/>
  <c r="X943" i="1"/>
  <c r="B851" i="7" s="1"/>
  <c r="AE775" i="1"/>
  <c r="AD2948" i="1"/>
  <c r="AE2419" i="1"/>
  <c r="AD1448" i="1"/>
  <c r="AE497" i="1"/>
  <c r="AD2898" i="1"/>
  <c r="AE2568" i="1"/>
  <c r="X1725" i="1"/>
  <c r="B1633" i="7" s="1"/>
  <c r="X1104" i="1"/>
  <c r="B1012" i="7" s="1"/>
  <c r="AD2454" i="1"/>
  <c r="X1182" i="1"/>
  <c r="B1090" i="7" s="1"/>
  <c r="X1653" i="1"/>
  <c r="B1561" i="7" s="1"/>
  <c r="D2279" i="7"/>
  <c r="AI895" i="1"/>
  <c r="G803" i="7" s="1"/>
  <c r="AH2603" i="1"/>
  <c r="F2511" i="7" s="1"/>
  <c r="D878" i="7"/>
  <c r="AE2319" i="1"/>
  <c r="AI1910" i="1"/>
  <c r="G1818" i="7" s="1"/>
  <c r="AI941" i="1"/>
  <c r="G849" i="7" s="1"/>
  <c r="AD3372" i="1"/>
  <c r="AE2365" i="1"/>
  <c r="X1417" i="1"/>
  <c r="B1325" i="7" s="1"/>
  <c r="AE1861" i="1"/>
  <c r="X3056" i="1"/>
  <c r="B2964" i="7" s="1"/>
  <c r="AE2059" i="1"/>
  <c r="AI3137" i="1"/>
  <c r="AI489" i="1"/>
  <c r="G397" i="7" s="1"/>
  <c r="D2854" i="7"/>
  <c r="AD1321" i="1"/>
  <c r="AD858" i="1"/>
  <c r="AI2981" i="1"/>
  <c r="G2889" i="7" s="1"/>
  <c r="AD1352" i="1"/>
  <c r="AI2060" i="1"/>
  <c r="G1968" i="7" s="1"/>
  <c r="AD452" i="1"/>
  <c r="AD2685" i="1"/>
  <c r="AH3172" i="1"/>
  <c r="X2490" i="1"/>
  <c r="B2398" i="7" s="1"/>
  <c r="D339" i="7"/>
  <c r="D2481" i="7"/>
  <c r="D1130" i="7"/>
  <c r="D1819" i="7"/>
  <c r="AE1805" i="1"/>
  <c r="AD664" i="1"/>
  <c r="AH2817" i="1"/>
  <c r="F2725" i="7" s="1"/>
  <c r="AE399" i="1"/>
  <c r="D1484" i="7"/>
  <c r="AH1561" i="1"/>
  <c r="F1469" i="7" s="1"/>
  <c r="AH2251" i="1"/>
  <c r="F2159" i="7" s="1"/>
  <c r="X1664" i="1"/>
  <c r="B1572" i="7" s="1"/>
  <c r="AE2550" i="1"/>
  <c r="X381" i="1"/>
  <c r="B289" i="7" s="1"/>
  <c r="AH1616" i="1"/>
  <c r="F1524" i="7" s="1"/>
  <c r="AD1158" i="1"/>
  <c r="AH1496" i="1"/>
  <c r="F1404" i="7" s="1"/>
  <c r="D3000" i="7"/>
  <c r="AE1187" i="1"/>
  <c r="AD1464" i="1"/>
  <c r="AI3370" i="1"/>
  <c r="AI2039" i="1"/>
  <c r="G1947" i="7" s="1"/>
  <c r="AD2106" i="1"/>
  <c r="AI2138" i="1"/>
  <c r="G2046" i="7" s="1"/>
  <c r="AI905" i="1"/>
  <c r="G813" i="7" s="1"/>
  <c r="AE1937" i="1"/>
  <c r="X3162" i="1"/>
  <c r="AI485" i="1"/>
  <c r="G393" i="7" s="1"/>
  <c r="D2131" i="7"/>
  <c r="AH2656" i="1"/>
  <c r="F2564" i="7" s="1"/>
  <c r="AE2281" i="1"/>
  <c r="D360" i="7"/>
  <c r="D1404" i="7"/>
  <c r="D2890" i="7"/>
  <c r="X2244" i="1"/>
  <c r="B2152" i="7" s="1"/>
  <c r="X1658" i="1"/>
  <c r="B1566" i="7" s="1"/>
  <c r="D1950" i="7"/>
  <c r="AI835" i="1"/>
  <c r="G743" i="7" s="1"/>
  <c r="D1048" i="7"/>
  <c r="AH2581" i="1"/>
  <c r="F2489" i="7" s="1"/>
  <c r="AI3301" i="1"/>
  <c r="X1524" i="1"/>
  <c r="B1432" i="7" s="1"/>
  <c r="AH985" i="1"/>
  <c r="F893" i="7" s="1"/>
  <c r="X2860" i="1"/>
  <c r="B2768" i="7" s="1"/>
  <c r="AD3018" i="1"/>
  <c r="AE1596" i="1"/>
  <c r="AE2245" i="1"/>
  <c r="AH785" i="1"/>
  <c r="F693" i="7" s="1"/>
  <c r="D1188" i="7"/>
  <c r="AH3370" i="1"/>
  <c r="AH1798" i="1"/>
  <c r="F1706" i="7" s="1"/>
  <c r="AE3098" i="1"/>
  <c r="AE277" i="1"/>
  <c r="AE1101" i="1"/>
  <c r="X3449" i="1"/>
  <c r="AI1863" i="1"/>
  <c r="G1771" i="7" s="1"/>
  <c r="AD756" i="1"/>
  <c r="X526" i="1"/>
  <c r="B434" i="7" s="1"/>
  <c r="AH789" i="1"/>
  <c r="F697" i="7" s="1"/>
  <c r="AD3164" i="1"/>
  <c r="AI1619" i="1"/>
  <c r="G1527" i="7" s="1"/>
  <c r="AH997" i="1"/>
  <c r="F905" i="7" s="1"/>
  <c r="AH135" i="1"/>
  <c r="F43" i="7" s="1"/>
  <c r="X2653" i="1"/>
  <c r="B2561" i="7" s="1"/>
  <c r="D2904" i="7"/>
  <c r="AI173" i="1"/>
  <c r="G81" i="7" s="1"/>
  <c r="AD2661" i="1"/>
  <c r="X3152" i="1"/>
  <c r="X858" i="1"/>
  <c r="B766" i="7" s="1"/>
  <c r="AI2298" i="1"/>
  <c r="G2206" i="7" s="1"/>
  <c r="AI1696" i="1"/>
  <c r="G1604" i="7" s="1"/>
  <c r="D2239" i="7"/>
  <c r="X2301" i="1"/>
  <c r="B2209" i="7" s="1"/>
  <c r="AD1286" i="1"/>
  <c r="AD2731" i="1"/>
  <c r="D2652" i="7"/>
  <c r="AD1446" i="1"/>
  <c r="AI2363" i="1"/>
  <c r="G2271" i="7" s="1"/>
  <c r="AD3200" i="1"/>
  <c r="AD1581" i="1"/>
  <c r="D1706" i="7"/>
  <c r="D1181" i="7"/>
  <c r="AD1341" i="1"/>
  <c r="AI3224" i="1"/>
  <c r="AE1936" i="1"/>
  <c r="AH2812" i="1"/>
  <c r="F2720" i="7" s="1"/>
  <c r="X1881" i="1"/>
  <c r="B1789" i="7" s="1"/>
  <c r="AE1988" i="1"/>
  <c r="AI2569" i="1"/>
  <c r="G2477" i="7" s="1"/>
  <c r="AI2340" i="1"/>
  <c r="G2248" i="7" s="1"/>
  <c r="AD961" i="1"/>
  <c r="X1068" i="1"/>
  <c r="B976" i="7" s="1"/>
  <c r="D2558" i="7"/>
  <c r="X3067" i="1"/>
  <c r="B2975" i="7" s="1"/>
  <c r="AH3061" i="1"/>
  <c r="F2969" i="7" s="1"/>
  <c r="AI1754" i="1"/>
  <c r="G1662" i="7" s="1"/>
  <c r="AH2685" i="1"/>
  <c r="F2593" i="7" s="1"/>
  <c r="AD948" i="1"/>
  <c r="X2751" i="1"/>
  <c r="B2659" i="7" s="1"/>
  <c r="AH2330" i="1"/>
  <c r="F2238" i="7" s="1"/>
  <c r="AI2141" i="1"/>
  <c r="G2049" i="7" s="1"/>
  <c r="AH943" i="1"/>
  <c r="F851" i="7" s="1"/>
  <c r="AD2576" i="1"/>
  <c r="AH690" i="1"/>
  <c r="F598" i="7" s="1"/>
  <c r="AE678" i="1"/>
  <c r="AH2785" i="1"/>
  <c r="F2693" i="7" s="1"/>
  <c r="AD1728" i="1"/>
  <c r="AD837" i="1"/>
  <c r="AE2446" i="1"/>
  <c r="X3073" i="1"/>
  <c r="B2981" i="7" s="1"/>
  <c r="AE2936" i="1"/>
  <c r="AD1616" i="1"/>
  <c r="X1166" i="1"/>
  <c r="B1074" i="7" s="1"/>
  <c r="AH435" i="1"/>
  <c r="F343" i="7" s="1"/>
  <c r="AD2850" i="1"/>
  <c r="AI1867" i="1"/>
  <c r="G1775" i="7" s="1"/>
  <c r="AH138" i="1"/>
  <c r="F46" i="7" s="1"/>
  <c r="AD1833" i="1"/>
  <c r="AE627" i="1"/>
  <c r="X2962" i="1"/>
  <c r="B2870" i="7" s="1"/>
  <c r="AD150" i="1"/>
  <c r="AE1068" i="1"/>
  <c r="AH2475" i="1"/>
  <c r="F2383" i="7" s="1"/>
  <c r="X2625" i="1"/>
  <c r="B2533" i="7" s="1"/>
  <c r="AD3043" i="1"/>
  <c r="D50" i="7"/>
  <c r="D1315" i="7"/>
  <c r="AD1940" i="1"/>
  <c r="AE1190" i="1"/>
  <c r="D351" i="7"/>
  <c r="X2726" i="1"/>
  <c r="B2634" i="7" s="1"/>
  <c r="AH777" i="1"/>
  <c r="F685" i="7" s="1"/>
  <c r="AD3027" i="1"/>
  <c r="AE1408" i="1"/>
  <c r="X2825" i="1"/>
  <c r="B2733" i="7" s="1"/>
  <c r="AD2201" i="1"/>
  <c r="X1987" i="1"/>
  <c r="B1895" i="7" s="1"/>
  <c r="AI1996" i="1"/>
  <c r="G1904" i="7" s="1"/>
  <c r="AD2624" i="1"/>
  <c r="AE2922" i="1"/>
  <c r="AE1454" i="1"/>
  <c r="AH2284" i="1"/>
  <c r="F2192" i="7" s="1"/>
  <c r="X2579" i="1"/>
  <c r="B2487" i="7" s="1"/>
  <c r="AD3235" i="1"/>
  <c r="X3078" i="1"/>
  <c r="B2986" i="7" s="1"/>
  <c r="AH3037" i="1"/>
  <c r="F2945" i="7" s="1"/>
  <c r="AE3093" i="1"/>
  <c r="D143" i="7"/>
  <c r="AH1955" i="1"/>
  <c r="F1863" i="7" s="1"/>
  <c r="AD2079" i="1"/>
  <c r="X2370" i="1"/>
  <c r="B2278" i="7" s="1"/>
  <c r="AI2119" i="1"/>
  <c r="G2027" i="7" s="1"/>
  <c r="AE535" i="1"/>
  <c r="X935" i="1"/>
  <c r="B843" i="7" s="1"/>
  <c r="AI1894" i="1"/>
  <c r="G1802" i="7" s="1"/>
  <c r="AI1825" i="1"/>
  <c r="G1733" i="7" s="1"/>
  <c r="AH2421" i="1"/>
  <c r="F2329" i="7" s="1"/>
  <c r="AI481" i="1"/>
  <c r="G389" i="7" s="1"/>
  <c r="AD2503" i="1"/>
  <c r="X1250" i="1"/>
  <c r="B1158" i="7" s="1"/>
  <c r="AE496" i="1"/>
  <c r="AI2485" i="1"/>
  <c r="G2393" i="7" s="1"/>
  <c r="AE3249" i="1"/>
  <c r="D1274" i="7"/>
  <c r="AI244" i="1"/>
  <c r="G152" i="7" s="1"/>
  <c r="AE1535" i="1"/>
  <c r="AH221" i="1"/>
  <c r="F129" i="7" s="1"/>
  <c r="X1559" i="1"/>
  <c r="B1467" i="7" s="1"/>
  <c r="X3199" i="1"/>
  <c r="D1899" i="7"/>
  <c r="AI2462" i="1"/>
  <c r="G2370" i="7" s="1"/>
  <c r="AI2802" i="1"/>
  <c r="G2710" i="7" s="1"/>
  <c r="AE2693" i="1"/>
  <c r="D2520" i="7"/>
  <c r="AD730" i="1"/>
  <c r="AE1042" i="1"/>
  <c r="X3257" i="1"/>
  <c r="AH1020" i="1"/>
  <c r="F928" i="7" s="1"/>
  <c r="AD3208" i="1"/>
  <c r="X2991" i="1"/>
  <c r="B2899" i="7" s="1"/>
  <c r="D177" i="7"/>
  <c r="AH746" i="1"/>
  <c r="F654" i="7" s="1"/>
  <c r="AI2894" i="1"/>
  <c r="G2802" i="7" s="1"/>
  <c r="AI881" i="1"/>
  <c r="G789" i="7" s="1"/>
  <c r="X286" i="1"/>
  <c r="B194" i="7" s="1"/>
  <c r="AD2373" i="1"/>
  <c r="X1271" i="1"/>
  <c r="B1179" i="7" s="1"/>
  <c r="D1754" i="7"/>
  <c r="AH2315" i="1"/>
  <c r="F2223" i="7" s="1"/>
  <c r="X2062" i="1"/>
  <c r="B1970" i="7" s="1"/>
  <c r="D1817" i="7"/>
  <c r="D2231" i="7"/>
  <c r="AE1467" i="1"/>
  <c r="AI1045" i="1"/>
  <c r="G953" i="7" s="1"/>
  <c r="AI397" i="1"/>
  <c r="G305" i="7" s="1"/>
  <c r="AE1631" i="1"/>
  <c r="AH2864" i="1"/>
  <c r="F2772" i="7" s="1"/>
  <c r="D637" i="7"/>
  <c r="AE332" i="1"/>
  <c r="X2243" i="1"/>
  <c r="B2151" i="7" s="1"/>
  <c r="D290" i="7"/>
  <c r="AI1403" i="1"/>
  <c r="G1311" i="7" s="1"/>
  <c r="D2264" i="7"/>
  <c r="AD2455" i="1"/>
  <c r="AD1482" i="1"/>
  <c r="D1454" i="7"/>
  <c r="AE921" i="1"/>
  <c r="D2582" i="7"/>
  <c r="AE595" i="1"/>
  <c r="D405" i="7"/>
  <c r="X2130" i="1"/>
  <c r="B2038" i="7" s="1"/>
  <c r="AE2932" i="1"/>
  <c r="AD388" i="1"/>
  <c r="X2631" i="1"/>
  <c r="B2539" i="7" s="1"/>
  <c r="AH1247" i="1"/>
  <c r="F1155" i="7" s="1"/>
  <c r="AH1399" i="1"/>
  <c r="F1307" i="7" s="1"/>
  <c r="D2220" i="7"/>
  <c r="AH2305" i="1"/>
  <c r="F2213" i="7" s="1"/>
  <c r="AE1502" i="1"/>
  <c r="AI475" i="1"/>
  <c r="G383" i="7" s="1"/>
  <c r="AD3170" i="1"/>
  <c r="AD1154" i="1"/>
  <c r="AD2283" i="1"/>
  <c r="X2584" i="1"/>
  <c r="B2492" i="7" s="1"/>
  <c r="X1783" i="1"/>
  <c r="B1691" i="7" s="1"/>
  <c r="D224" i="7"/>
  <c r="AD740" i="1"/>
  <c r="X3353" i="1"/>
  <c r="AE1729" i="1"/>
  <c r="AH1391" i="1"/>
  <c r="F1299" i="7" s="1"/>
  <c r="D2575" i="7"/>
  <c r="AD1317" i="1"/>
  <c r="AI1444" i="1"/>
  <c r="G1352" i="7" s="1"/>
  <c r="AI2012" i="1"/>
  <c r="G1920" i="7" s="1"/>
  <c r="AE1672" i="1"/>
  <c r="AD2319" i="1"/>
  <c r="D165" i="7"/>
  <c r="AI1207" i="1"/>
  <c r="G1115" i="7" s="1"/>
  <c r="AH2379" i="1"/>
  <c r="F2287" i="7" s="1"/>
  <c r="D2418" i="7"/>
  <c r="AE949" i="1"/>
  <c r="AD2565" i="1"/>
  <c r="D1457" i="7"/>
  <c r="D941" i="7"/>
  <c r="X3529" i="1"/>
  <c r="AI1273" i="1"/>
  <c r="G1181" i="7" s="1"/>
  <c r="D1323" i="7"/>
  <c r="AE2135" i="1"/>
  <c r="AH2107" i="1"/>
  <c r="F2015" i="7" s="1"/>
  <c r="AD1335" i="1"/>
  <c r="D365" i="7"/>
  <c r="AE1108" i="1"/>
  <c r="D2905" i="7"/>
  <c r="AI2616" i="1"/>
  <c r="G2524" i="7" s="1"/>
  <c r="AE2421" i="1"/>
  <c r="AE2384" i="1"/>
  <c r="D2720" i="7"/>
  <c r="D2839" i="7"/>
  <c r="X3095" i="1"/>
  <c r="B3003" i="7" s="1"/>
  <c r="AE2573" i="1"/>
  <c r="AH2715" i="1"/>
  <c r="F2623" i="7" s="1"/>
  <c r="AE3230" i="1"/>
  <c r="X2888" i="1"/>
  <c r="B2796" i="7" s="1"/>
  <c r="AI2486" i="1"/>
  <c r="G2394" i="7" s="1"/>
  <c r="AD1315" i="1"/>
  <c r="AH1636" i="1"/>
  <c r="F1544" i="7" s="1"/>
  <c r="AH866" i="1"/>
  <c r="F774" i="7" s="1"/>
  <c r="X1625" i="1"/>
  <c r="B1533" i="7" s="1"/>
  <c r="X3275" i="1"/>
  <c r="X2649" i="1"/>
  <c r="B2557" i="7" s="1"/>
  <c r="AE2415" i="1"/>
  <c r="AI388" i="1"/>
  <c r="G296" i="7" s="1"/>
  <c r="AE3125" i="1"/>
  <c r="AI3068" i="1"/>
  <c r="G2976" i="7" s="1"/>
  <c r="D2018" i="7"/>
  <c r="D1246" i="7"/>
  <c r="D2599" i="7"/>
  <c r="AE1676" i="1"/>
  <c r="AD2008" i="1"/>
  <c r="AD2555" i="1"/>
  <c r="AH278" i="1"/>
  <c r="F186" i="7" s="1"/>
  <c r="AD1730" i="1"/>
  <c r="AD3177" i="1"/>
  <c r="AE2383" i="1"/>
  <c r="X1286" i="1"/>
  <c r="B1194" i="7" s="1"/>
  <c r="D2606" i="7"/>
  <c r="AH1058" i="1"/>
  <c r="F966" i="7" s="1"/>
  <c r="X2219" i="1"/>
  <c r="B2127" i="7" s="1"/>
  <c r="X2851" i="1"/>
  <c r="B2759" i="7" s="1"/>
  <c r="AD2508" i="1"/>
  <c r="AI1831" i="1"/>
  <c r="G1739" i="7" s="1"/>
  <c r="X1760" i="1"/>
  <c r="B1668" i="7" s="1"/>
  <c r="AD473" i="1"/>
  <c r="X1177" i="1"/>
  <c r="B1085" i="7" s="1"/>
  <c r="AE2526" i="1"/>
  <c r="AH3057" i="1"/>
  <c r="F2965" i="7" s="1"/>
  <c r="AE1751" i="1"/>
  <c r="AI1409" i="1"/>
  <c r="G1317" i="7" s="1"/>
  <c r="D730" i="7"/>
  <c r="AD1343" i="1"/>
  <c r="D2199" i="7"/>
  <c r="AH2051" i="1"/>
  <c r="F1959" i="7" s="1"/>
  <c r="AD3579" i="1"/>
  <c r="AE2416" i="1"/>
  <c r="D310" i="7"/>
  <c r="AH2661" i="1"/>
  <c r="F2569" i="7" s="1"/>
  <c r="D1139" i="7"/>
  <c r="AI2255" i="1"/>
  <c r="G2163" i="7" s="1"/>
  <c r="AE3205" i="1"/>
  <c r="AE1953" i="1"/>
  <c r="D1122" i="7"/>
  <c r="D2899" i="7"/>
  <c r="D584" i="7"/>
  <c r="X1173" i="1"/>
  <c r="B1081" i="7" s="1"/>
  <c r="X498" i="1"/>
  <c r="B406" i="7" s="1"/>
  <c r="AD1189" i="1"/>
  <c r="AH1376" i="1"/>
  <c r="F1284" i="7" s="1"/>
  <c r="AE591" i="1"/>
  <c r="AI406" i="1"/>
  <c r="G314" i="7" s="1"/>
  <c r="AD285" i="1"/>
  <c r="AI2693" i="1"/>
  <c r="G2601" i="7" s="1"/>
  <c r="X570" i="1"/>
  <c r="B478" i="7" s="1"/>
  <c r="AI2069" i="1"/>
  <c r="G1977" i="7" s="1"/>
  <c r="AE289" i="1"/>
  <c r="X2662" i="1"/>
  <c r="B2570" i="7" s="1"/>
  <c r="D2646" i="7"/>
  <c r="AI1398" i="1"/>
  <c r="G1306" i="7" s="1"/>
  <c r="AD2568" i="1"/>
  <c r="AD1469" i="1"/>
  <c r="AD1754" i="1"/>
  <c r="AD2533" i="1"/>
  <c r="AE338" i="1"/>
  <c r="AE1220" i="1"/>
  <c r="AD284" i="1"/>
  <c r="AE2627" i="1"/>
  <c r="AI3259" i="1"/>
  <c r="AD1733" i="1"/>
  <c r="D1273" i="7"/>
  <c r="AE530" i="1"/>
  <c r="AD2495" i="1"/>
  <c r="AI1581" i="1"/>
  <c r="G1489" i="7" s="1"/>
  <c r="X1033" i="1"/>
  <c r="B941" i="7" s="1"/>
  <c r="AI2935" i="1"/>
  <c r="G2843" i="7" s="1"/>
  <c r="AH1658" i="1"/>
  <c r="F1566" i="7" s="1"/>
  <c r="AH378" i="1"/>
  <c r="F286" i="7" s="1"/>
  <c r="AH739" i="1"/>
  <c r="F647" i="7" s="1"/>
  <c r="AI230" i="1"/>
  <c r="G138" i="7" s="1"/>
  <c r="AE1252" i="1"/>
  <c r="AD2099" i="1"/>
  <c r="AE3045" i="1"/>
  <c r="X431" i="1"/>
  <c r="B339" i="7" s="1"/>
  <c r="AD2749" i="1"/>
  <c r="AE3343" i="1"/>
  <c r="AH670" i="1"/>
  <c r="F578" i="7" s="1"/>
  <c r="X447" i="1"/>
  <c r="B355" i="7" s="1"/>
  <c r="AH3534" i="1"/>
  <c r="AH312" i="1"/>
  <c r="F220" i="7" s="1"/>
  <c r="AI875" i="1"/>
  <c r="G783" i="7" s="1"/>
  <c r="X2240" i="1"/>
  <c r="B2148" i="7" s="1"/>
  <c r="AH531" i="1"/>
  <c r="F439" i="7" s="1"/>
  <c r="X938" i="1"/>
  <c r="B846" i="7" s="1"/>
  <c r="D839" i="7"/>
  <c r="AH2005" i="1"/>
  <c r="F1913" i="7" s="1"/>
  <c r="X467" i="1"/>
  <c r="B375" i="7" s="1"/>
  <c r="AE251" i="1"/>
  <c r="X485" i="1"/>
  <c r="B393" i="7" s="1"/>
  <c r="AI2118" i="1"/>
  <c r="G2026" i="7" s="1"/>
  <c r="D2373" i="7"/>
  <c r="D1875" i="7"/>
  <c r="AH1897" i="1"/>
  <c r="F1805" i="7" s="1"/>
  <c r="D230" i="7"/>
  <c r="X2022" i="1"/>
  <c r="B1930" i="7" s="1"/>
  <c r="D768" i="7"/>
  <c r="X3013" i="1"/>
  <c r="B2921" i="7" s="1"/>
  <c r="X509" i="1"/>
  <c r="B417" i="7" s="1"/>
  <c r="AI3472" i="1"/>
  <c r="AH1380" i="1"/>
  <c r="F1288" i="7" s="1"/>
  <c r="D2844" i="7"/>
  <c r="AE474" i="1"/>
  <c r="AI168" i="1"/>
  <c r="G76" i="7" s="1"/>
  <c r="AE1495" i="1"/>
  <c r="AE1489" i="1"/>
  <c r="AI3039" i="1"/>
  <c r="G2947" i="7" s="1"/>
  <c r="X846" i="1"/>
  <c r="B754" i="7" s="1"/>
  <c r="AD377" i="1"/>
  <c r="AD1608" i="1"/>
  <c r="X1632" i="1"/>
  <c r="B1540" i="7" s="1"/>
  <c r="AD2650" i="1"/>
  <c r="AE3541" i="1"/>
  <c r="AI410" i="1"/>
  <c r="G318" i="7" s="1"/>
  <c r="AD1010" i="1"/>
  <c r="D1796" i="7"/>
  <c r="D709" i="7"/>
  <c r="X1843" i="1"/>
  <c r="B1751" i="7" s="1"/>
  <c r="AD2082" i="1"/>
  <c r="AI2416" i="1"/>
  <c r="G2324" i="7" s="1"/>
  <c r="X2015" i="1"/>
  <c r="B1923" i="7" s="1"/>
  <c r="AI1983" i="1"/>
  <c r="G1891" i="7" s="1"/>
  <c r="AD3206" i="1"/>
  <c r="D2895" i="7"/>
  <c r="AE366" i="1"/>
  <c r="AD3157" i="1"/>
  <c r="AE238" i="1"/>
  <c r="AE1607" i="1"/>
  <c r="AE2942" i="1"/>
  <c r="AE1651" i="1"/>
  <c r="AD158" i="1"/>
  <c r="AH1668" i="1"/>
  <c r="F1576" i="7" s="1"/>
  <c r="AD1671" i="1"/>
  <c r="AI704" i="1"/>
  <c r="G612" i="7" s="1"/>
  <c r="AD1831" i="1"/>
  <c r="AD1434" i="1"/>
  <c r="AD2738" i="1"/>
  <c r="AH1309" i="1"/>
  <c r="F1217" i="7" s="1"/>
  <c r="X1063" i="1"/>
  <c r="B971" i="7" s="1"/>
  <c r="X3071" i="1"/>
  <c r="B2979" i="7" s="1"/>
  <c r="AI2780" i="1"/>
  <c r="G2688" i="7" s="1"/>
  <c r="D1468" i="7"/>
  <c r="D2039" i="7"/>
  <c r="AH838" i="1"/>
  <c r="F746" i="7" s="1"/>
  <c r="AE758" i="1"/>
  <c r="AD1276" i="1"/>
  <c r="AD3533" i="1"/>
  <c r="AH2343" i="1"/>
  <c r="F2251" i="7" s="1"/>
  <c r="AE1320" i="1"/>
  <c r="AD394" i="1"/>
  <c r="AH3408" i="1"/>
  <c r="AH949" i="1"/>
  <c r="F857" i="7" s="1"/>
  <c r="AE3202" i="1"/>
  <c r="AH3354" i="1"/>
  <c r="AE557" i="1"/>
  <c r="AH1577" i="1"/>
  <c r="F1485" i="7" s="1"/>
  <c r="AD3174" i="1"/>
  <c r="AE2718" i="1"/>
  <c r="AH614" i="1"/>
  <c r="F522" i="7" s="1"/>
  <c r="AD3463" i="1"/>
  <c r="AD712" i="1"/>
  <c r="D783" i="7"/>
  <c r="AE231" i="1"/>
  <c r="X1226" i="1"/>
  <c r="B1134" i="7" s="1"/>
  <c r="D897" i="7"/>
  <c r="AE2569" i="1"/>
  <c r="AH1750" i="1"/>
  <c r="F1658" i="7" s="1"/>
  <c r="D1166" i="7"/>
  <c r="D1583" i="7"/>
  <c r="X1014" i="1"/>
  <c r="B922" i="7" s="1"/>
  <c r="D642" i="7"/>
  <c r="X790" i="1"/>
  <c r="B698" i="7" s="1"/>
  <c r="AE3277" i="1"/>
  <c r="AE1088" i="1"/>
  <c r="AH2400" i="1"/>
  <c r="F2308" i="7" s="1"/>
  <c r="D456" i="7"/>
  <c r="AE2893" i="1"/>
  <c r="D2638" i="7"/>
  <c r="AE3033" i="1"/>
  <c r="AD2022" i="1"/>
  <c r="X3313" i="1"/>
  <c r="AD382" i="1"/>
  <c r="X1399" i="1"/>
  <c r="B1307" i="7" s="1"/>
  <c r="AI344" i="1"/>
  <c r="G252" i="7" s="1"/>
  <c r="AD3212" i="1"/>
  <c r="X1904" i="1"/>
  <c r="B1812" i="7" s="1"/>
  <c r="AI3187" i="1"/>
  <c r="AE2748" i="1"/>
  <c r="AE416" i="1"/>
  <c r="AI2972" i="1"/>
  <c r="G2880" i="7" s="1"/>
  <c r="AI2237" i="1"/>
  <c r="G2145" i="7" s="1"/>
  <c r="D1200" i="7"/>
  <c r="AH2129" i="1"/>
  <c r="F2037" i="7" s="1"/>
  <c r="AE1793" i="1"/>
  <c r="AD1232" i="1"/>
  <c r="D1277" i="7"/>
  <c r="D1146" i="7"/>
  <c r="AE655" i="1"/>
  <c r="D843" i="7"/>
  <c r="D281" i="7"/>
  <c r="X1742" i="1"/>
  <c r="B1650" i="7" s="1"/>
  <c r="AE388" i="1"/>
  <c r="AD2762" i="1"/>
  <c r="AI694" i="1"/>
  <c r="G602" i="7" s="1"/>
  <c r="X1882" i="1"/>
  <c r="B1790" i="7" s="1"/>
  <c r="AH2995" i="1"/>
  <c r="F2903" i="7" s="1"/>
  <c r="D1132" i="7"/>
  <c r="AD3347" i="1"/>
  <c r="X2519" i="1"/>
  <c r="B2427" i="7" s="1"/>
  <c r="AI1492" i="1"/>
  <c r="G1400" i="7" s="1"/>
  <c r="AE3465" i="1"/>
  <c r="X1106" i="1"/>
  <c r="B1014" i="7" s="1"/>
  <c r="X1795" i="1"/>
  <c r="B1703" i="7" s="1"/>
  <c r="X554" i="1"/>
  <c r="B462" i="7" s="1"/>
  <c r="AE206" i="1"/>
  <c r="D893" i="7"/>
  <c r="AH3203" i="1"/>
  <c r="AI3021" i="1"/>
  <c r="G2929" i="7" s="1"/>
  <c r="X2729" i="1"/>
  <c r="B2637" i="7" s="1"/>
  <c r="X1313" i="1"/>
  <c r="B1221" i="7" s="1"/>
  <c r="AH2123" i="1"/>
  <c r="F2031" i="7" s="1"/>
  <c r="AH1997" i="1"/>
  <c r="F1905" i="7" s="1"/>
  <c r="AD1707" i="1"/>
  <c r="AD1595" i="1"/>
  <c r="AD651" i="1"/>
  <c r="AE576" i="1"/>
  <c r="AD3211" i="1"/>
  <c r="AI1233" i="1"/>
  <c r="G1141" i="7" s="1"/>
  <c r="AE2364" i="1"/>
  <c r="X2412" i="1"/>
  <c r="B2320" i="7" s="1"/>
  <c r="AH2196" i="1"/>
  <c r="F2104" i="7" s="1"/>
  <c r="AH2978" i="1"/>
  <c r="F2886" i="7" s="1"/>
  <c r="X2426" i="1"/>
  <c r="B2334" i="7" s="1"/>
  <c r="AD2690" i="1"/>
  <c r="D970" i="7"/>
  <c r="AD1881" i="1"/>
  <c r="D871" i="7"/>
  <c r="AI3443" i="1"/>
  <c r="AE1698" i="1"/>
  <c r="AI2736" i="1"/>
  <c r="G2644" i="7" s="1"/>
  <c r="D1005" i="7"/>
  <c r="X3494" i="1"/>
  <c r="D712" i="7"/>
  <c r="AE2800" i="1"/>
  <c r="D2657" i="7"/>
  <c r="AI1189" i="1"/>
  <c r="G1097" i="7" s="1"/>
  <c r="AI290" i="1"/>
  <c r="G198" i="7" s="1"/>
  <c r="AD160" i="1"/>
  <c r="AI2332" i="1"/>
  <c r="G2240" i="7" s="1"/>
  <c r="AI3060" i="1"/>
  <c r="G2968" i="7" s="1"/>
  <c r="D1924" i="7"/>
  <c r="D1362" i="7"/>
  <c r="AI1385" i="1"/>
  <c r="G1293" i="7" s="1"/>
  <c r="AD1878" i="1"/>
  <c r="AI3079" i="1"/>
  <c r="G2987" i="7" s="1"/>
  <c r="AD1752" i="1"/>
  <c r="X2435" i="1"/>
  <c r="B2343" i="7" s="1"/>
  <c r="AH3472" i="1"/>
  <c r="AH1600" i="1"/>
  <c r="F1508" i="7" s="1"/>
  <c r="AI1242" i="1"/>
  <c r="G1150" i="7" s="1"/>
  <c r="D408" i="7"/>
  <c r="AE1122" i="1"/>
  <c r="D706" i="7"/>
  <c r="D2826" i="7"/>
  <c r="AE3432" i="1"/>
  <c r="AI1783" i="1"/>
  <c r="G1691" i="7" s="1"/>
  <c r="AD656" i="1"/>
  <c r="AD1861" i="1"/>
  <c r="AI3577" i="1"/>
  <c r="X3408" i="1"/>
  <c r="AH2918" i="1"/>
  <c r="F2826" i="7" s="1"/>
  <c r="D2301" i="7"/>
  <c r="AE1877" i="1"/>
  <c r="AI2721" i="1"/>
  <c r="G2629" i="7" s="1"/>
  <c r="AD3139" i="1"/>
  <c r="AI369" i="1"/>
  <c r="G277" i="7" s="1"/>
  <c r="D968" i="7"/>
  <c r="D227" i="7"/>
  <c r="AD3493" i="1"/>
  <c r="D51" i="7"/>
  <c r="AI605" i="1"/>
  <c r="G513" i="7" s="1"/>
  <c r="X2517" i="1"/>
  <c r="B2425" i="7" s="1"/>
  <c r="D462" i="7"/>
  <c r="D805" i="7"/>
  <c r="D1460" i="7"/>
  <c r="AE746" i="1"/>
  <c r="AI816" i="1"/>
  <c r="G724" i="7" s="1"/>
  <c r="AH893" i="1"/>
  <c r="F801" i="7" s="1"/>
  <c r="X2259" i="1"/>
  <c r="B2167" i="7" s="1"/>
  <c r="AI2077" i="1"/>
  <c r="G1985" i="7" s="1"/>
  <c r="AI2221" i="1"/>
  <c r="G2129" i="7" s="1"/>
  <c r="AD1454" i="1"/>
  <c r="X391" i="1"/>
  <c r="B299" i="7" s="1"/>
  <c r="AH2588" i="1"/>
  <c r="F2496" i="7" s="1"/>
  <c r="AE1400" i="1"/>
  <c r="AI2016" i="1"/>
  <c r="G1924" i="7" s="1"/>
  <c r="AD3088" i="1"/>
  <c r="AE1139" i="1"/>
  <c r="AE370" i="1"/>
  <c r="AD313" i="1"/>
  <c r="D2797" i="7"/>
  <c r="AI3375" i="1"/>
  <c r="AI138" i="1"/>
  <c r="G46" i="7" s="1"/>
  <c r="AH2278" i="1"/>
  <c r="F2186" i="7" s="1"/>
  <c r="X768" i="1"/>
  <c r="B676" i="7" s="1"/>
  <c r="AE1369" i="1"/>
  <c r="AI2082" i="1"/>
  <c r="G1990" i="7" s="1"/>
  <c r="X2891" i="1"/>
  <c r="B2799" i="7" s="1"/>
  <c r="AD2594" i="1"/>
  <c r="X3171" i="1"/>
  <c r="AD2183" i="1"/>
  <c r="AE3463" i="1"/>
  <c r="AE290" i="1"/>
  <c r="AD2582" i="1"/>
  <c r="AE476" i="1"/>
  <c r="X1398" i="1"/>
  <c r="B1306" i="7" s="1"/>
  <c r="AH415" i="1"/>
  <c r="F323" i="7" s="1"/>
  <c r="D169" i="7"/>
  <c r="AD1570" i="1"/>
  <c r="AE2640" i="1"/>
  <c r="AH1924" i="1"/>
  <c r="F1832" i="7" s="1"/>
  <c r="AH2285" i="1"/>
  <c r="F2193" i="7" s="1"/>
  <c r="AE2561" i="1"/>
  <c r="AE1106" i="1"/>
  <c r="AD3566" i="1"/>
  <c r="X2526" i="1"/>
  <c r="B2434" i="7" s="1"/>
  <c r="AD3329" i="1"/>
  <c r="X1201" i="1"/>
  <c r="B1109" i="7" s="1"/>
  <c r="AE2947" i="1"/>
  <c r="AH2638" i="1"/>
  <c r="F2546" i="7" s="1"/>
  <c r="AH250" i="1"/>
  <c r="F158" i="7" s="1"/>
  <c r="D2640" i="7"/>
  <c r="AD1659" i="1"/>
  <c r="AH1348" i="1"/>
  <c r="F1256" i="7" s="1"/>
  <c r="AD1270" i="1"/>
  <c r="X2052" i="1"/>
  <c r="B1960" i="7" s="1"/>
  <c r="X730" i="1"/>
  <c r="B638" i="7" s="1"/>
  <c r="D2021" i="7"/>
  <c r="AD2654" i="1"/>
  <c r="AE2917" i="1"/>
  <c r="D1091" i="7"/>
  <c r="X3149" i="1"/>
  <c r="AE1180" i="1"/>
  <c r="AD1150" i="1"/>
  <c r="X1011" i="1"/>
  <c r="B919" i="7" s="1"/>
  <c r="X1235" i="1"/>
  <c r="B1143" i="7" s="1"/>
  <c r="AH2886" i="1"/>
  <c r="F2794" i="7" s="1"/>
  <c r="X1786" i="1"/>
  <c r="B1694" i="7" s="1"/>
  <c r="AI2200" i="1"/>
  <c r="G2108" i="7" s="1"/>
  <c r="D407" i="7"/>
  <c r="AH1881" i="1"/>
  <c r="F1789" i="7" s="1"/>
  <c r="AE916" i="1"/>
  <c r="AE763" i="1"/>
  <c r="AD1318" i="1"/>
  <c r="D3007" i="7"/>
  <c r="D942" i="7"/>
  <c r="D1634" i="7"/>
  <c r="AH2952" i="1"/>
  <c r="F2860" i="7" s="1"/>
  <c r="D2184" i="7"/>
  <c r="D581" i="7"/>
  <c r="AI1363" i="1"/>
  <c r="G1271" i="7" s="1"/>
  <c r="AI159" i="1"/>
  <c r="G67" i="7" s="1"/>
  <c r="AH3547" i="1"/>
  <c r="AD2529" i="1"/>
  <c r="AE754" i="1"/>
  <c r="X2424" i="1"/>
  <c r="B2332" i="7" s="1"/>
  <c r="X1585" i="1"/>
  <c r="B1493" i="7" s="1"/>
  <c r="D2454" i="7"/>
  <c r="AE1488" i="1"/>
  <c r="AE166" i="1"/>
  <c r="AE1995" i="1"/>
  <c r="AE1954" i="1"/>
  <c r="X2039" i="1"/>
  <c r="B1947" i="7" s="1"/>
  <c r="AH901" i="1"/>
  <c r="F809" i="7" s="1"/>
  <c r="AI1386" i="1"/>
  <c r="G1294" i="7" s="1"/>
  <c r="AI1606" i="1"/>
  <c r="G1514" i="7" s="1"/>
  <c r="AD2971" i="1"/>
  <c r="AE1658" i="1"/>
  <c r="D1721" i="7"/>
  <c r="AH1474" i="1"/>
  <c r="F1382" i="7" s="1"/>
  <c r="AH982" i="1"/>
  <c r="F890" i="7" s="1"/>
  <c r="AI1716" i="1"/>
  <c r="G1624" i="7" s="1"/>
  <c r="AE211" i="1"/>
  <c r="D366" i="7"/>
  <c r="D1037" i="7"/>
  <c r="AI1618" i="1"/>
  <c r="G1526" i="7" s="1"/>
  <c r="AD767" i="1"/>
  <c r="AH1253" i="1"/>
  <c r="F1161" i="7" s="1"/>
  <c r="AH2306" i="1"/>
  <c r="F2214" i="7" s="1"/>
  <c r="AE1673" i="1"/>
  <c r="D2284" i="7"/>
  <c r="AE930" i="1"/>
  <c r="AD3012" i="1"/>
  <c r="AE3563" i="1"/>
  <c r="D2134" i="7"/>
  <c r="X2250" i="1"/>
  <c r="B2158" i="7" s="1"/>
  <c r="AH2438" i="1"/>
  <c r="F2346" i="7" s="1"/>
  <c r="X2500" i="1"/>
  <c r="B2408" i="7" s="1"/>
  <c r="X505" i="1"/>
  <c r="B413" i="7" s="1"/>
  <c r="AI2378" i="1"/>
  <c r="G2286" i="7" s="1"/>
  <c r="X566" i="1"/>
  <c r="B474" i="7" s="1"/>
  <c r="X487" i="1"/>
  <c r="B395" i="7" s="1"/>
  <c r="AI2240" i="1"/>
  <c r="G2148" i="7" s="1"/>
  <c r="D2759" i="7"/>
  <c r="D1324" i="7"/>
  <c r="AD2753" i="1"/>
  <c r="AD1986" i="1"/>
  <c r="AD1577" i="1"/>
  <c r="AH162" i="1"/>
  <c r="F70" i="7" s="1"/>
  <c r="D971" i="7"/>
  <c r="AD257" i="1"/>
  <c r="AD1441" i="1"/>
  <c r="AD2186" i="1"/>
  <c r="AD2136" i="1"/>
  <c r="AD2409" i="1"/>
  <c r="AH3357" i="1"/>
  <c r="D2850" i="7"/>
  <c r="AI1041" i="1"/>
  <c r="G949" i="7" s="1"/>
  <c r="AI1914" i="1"/>
  <c r="G1822" i="7" s="1"/>
  <c r="AH2617" i="1"/>
  <c r="F2525" i="7" s="1"/>
  <c r="AI657" i="1"/>
  <c r="G565" i="7" s="1"/>
  <c r="AH489" i="1"/>
  <c r="F397" i="7" s="1"/>
  <c r="X1547" i="1"/>
  <c r="B1455" i="7" s="1"/>
  <c r="D1219" i="7"/>
  <c r="D1984" i="7"/>
  <c r="AE2232" i="1"/>
  <c r="AE892" i="1"/>
  <c r="D1051" i="7"/>
  <c r="AD864" i="1"/>
  <c r="AI2355" i="1"/>
  <c r="G2263" i="7" s="1"/>
  <c r="D1170" i="7"/>
  <c r="AI3509" i="1"/>
  <c r="X2803" i="1"/>
  <c r="B2711" i="7" s="1"/>
  <c r="AI3422" i="1"/>
  <c r="D2014" i="7"/>
  <c r="D1520" i="7"/>
  <c r="AH1227" i="1"/>
  <c r="F1135" i="7" s="1"/>
  <c r="AH1705" i="1"/>
  <c r="F1613" i="7" s="1"/>
  <c r="X2165" i="1"/>
  <c r="B2073" i="7" s="1"/>
  <c r="X2107" i="1"/>
  <c r="B2015" i="7" s="1"/>
  <c r="D907" i="7"/>
  <c r="AE213" i="1"/>
  <c r="AE988" i="1"/>
  <c r="AE2818" i="1"/>
  <c r="AD643" i="1"/>
  <c r="AI332" i="1"/>
  <c r="G240" i="7" s="1"/>
  <c r="AH1726" i="1"/>
  <c r="F1634" i="7" s="1"/>
  <c r="X2383" i="1"/>
  <c r="B2291" i="7" s="1"/>
  <c r="AI3045" i="1"/>
  <c r="G2953" i="7" s="1"/>
  <c r="AI801" i="1"/>
  <c r="G709" i="7" s="1"/>
  <c r="X2943" i="1"/>
  <c r="B2851" i="7" s="1"/>
  <c r="AI2415" i="1"/>
  <c r="G2323" i="7" s="1"/>
  <c r="D2285" i="7"/>
  <c r="AE3370" i="1"/>
  <c r="AH927" i="1"/>
  <c r="F835" i="7" s="1"/>
  <c r="AE528" i="1"/>
  <c r="AD3322" i="1"/>
  <c r="AD3066" i="1"/>
  <c r="X1072" i="1"/>
  <c r="B980" i="7" s="1"/>
  <c r="AD2154" i="1"/>
  <c r="AE3110" i="1"/>
  <c r="AE1313" i="1"/>
  <c r="D1402" i="7"/>
  <c r="AH1701" i="1"/>
  <c r="F1609" i="7" s="1"/>
  <c r="X2688" i="1"/>
  <c r="B2596" i="7" s="1"/>
  <c r="AE2504" i="1"/>
  <c r="X3124" i="1"/>
  <c r="AE1932" i="1"/>
  <c r="AE2182" i="1"/>
  <c r="AD1303" i="1"/>
  <c r="AD3014" i="1"/>
  <c r="AH1270" i="1"/>
  <c r="F1178" i="7" s="1"/>
  <c r="AH2319" i="1"/>
  <c r="F2227" i="7" s="1"/>
  <c r="X416" i="1"/>
  <c r="B324" i="7" s="1"/>
  <c r="AD196" i="1"/>
  <c r="AD373" i="1"/>
  <c r="X3291" i="1"/>
  <c r="AD465" i="1"/>
  <c r="X1832" i="1"/>
  <c r="B1740" i="7" s="1"/>
  <c r="AI2720" i="1"/>
  <c r="G2628" i="7" s="1"/>
  <c r="X2094" i="1"/>
  <c r="B2002" i="7" s="1"/>
  <c r="X3367" i="1"/>
  <c r="X989" i="1"/>
  <c r="B897" i="7" s="1"/>
  <c r="X3161" i="1"/>
  <c r="AI1479" i="1"/>
  <c r="G1387" i="7" s="1"/>
  <c r="AD3109" i="1"/>
  <c r="AI1239" i="1"/>
  <c r="G1147" i="7" s="1"/>
  <c r="D2005" i="7"/>
  <c r="AI2130" i="1"/>
  <c r="G2038" i="7" s="1"/>
  <c r="AD311" i="1"/>
  <c r="D2888" i="7"/>
  <c r="AH298" i="1"/>
  <c r="F206" i="7" s="1"/>
  <c r="X2497" i="1"/>
  <c r="B2405" i="7" s="1"/>
  <c r="D605" i="7"/>
  <c r="AH1464" i="1"/>
  <c r="F1372" i="7" s="1"/>
  <c r="AI331" i="1"/>
  <c r="G239" i="7" s="1"/>
  <c r="AH410" i="1"/>
  <c r="F318" i="7" s="1"/>
  <c r="AD1474" i="1"/>
  <c r="X2054" i="1"/>
  <c r="B1962" i="7" s="1"/>
  <c r="AE1567" i="1"/>
  <c r="AE2449" i="1"/>
  <c r="AD3283" i="1"/>
  <c r="X856" i="1"/>
  <c r="B764" i="7" s="1"/>
  <c r="AI2344" i="1"/>
  <c r="G2252" i="7" s="1"/>
  <c r="X2637" i="1"/>
  <c r="B2545" i="7" s="1"/>
  <c r="AD1296" i="1"/>
  <c r="AE144" i="1"/>
  <c r="AI1692" i="1"/>
  <c r="G1600" i="7" s="1"/>
  <c r="AE2370" i="1"/>
  <c r="AD2158" i="1"/>
  <c r="AI3527" i="1"/>
  <c r="AI3333" i="1"/>
  <c r="D1694" i="7"/>
  <c r="AD1126" i="1"/>
  <c r="AI2408" i="1"/>
  <c r="G2316" i="7" s="1"/>
  <c r="X2174" i="1"/>
  <c r="B2082" i="7" s="1"/>
  <c r="AH2527" i="1"/>
  <c r="F2435" i="7" s="1"/>
  <c r="AD3033" i="1"/>
  <c r="AD3099" i="1"/>
  <c r="D1571" i="7"/>
  <c r="AH2713" i="1"/>
  <c r="F2621" i="7" s="1"/>
  <c r="AI2920" i="1"/>
  <c r="G2828" i="7" s="1"/>
  <c r="AD2666" i="1"/>
  <c r="AE1000" i="1"/>
  <c r="D454" i="7"/>
  <c r="AD3434" i="1"/>
  <c r="X1121" i="1"/>
  <c r="B1029" i="7" s="1"/>
  <c r="D2121" i="7"/>
  <c r="X410" i="1"/>
  <c r="B318" i="7" s="1"/>
  <c r="AD2163" i="1"/>
  <c r="X2559" i="1"/>
  <c r="B2467" i="7" s="1"/>
  <c r="AD1289" i="1"/>
  <c r="X387" i="1"/>
  <c r="B295" i="7" s="1"/>
  <c r="AE731" i="1"/>
  <c r="AD3536" i="1"/>
  <c r="AI1417" i="1"/>
  <c r="G1325" i="7" s="1"/>
  <c r="AH1867" i="1"/>
  <c r="F1775" i="7" s="1"/>
  <c r="AI1725" i="1"/>
  <c r="G1633" i="7" s="1"/>
  <c r="AI1699" i="1"/>
  <c r="G1607" i="7" s="1"/>
  <c r="AE1668" i="1"/>
  <c r="AH2835" i="1"/>
  <c r="F2743" i="7" s="1"/>
  <c r="AE1605" i="1"/>
  <c r="AE748" i="1"/>
  <c r="D413" i="7"/>
  <c r="D1078" i="7"/>
  <c r="AH2192" i="1"/>
  <c r="F2100" i="7" s="1"/>
  <c r="D2997" i="7"/>
  <c r="AE756" i="1"/>
  <c r="D2258" i="7"/>
  <c r="D1106" i="7"/>
  <c r="X134" i="1"/>
  <c r="B42" i="7" s="1"/>
  <c r="AD559" i="1"/>
  <c r="D2216" i="7"/>
  <c r="AI1974" i="1"/>
  <c r="G1882" i="7" s="1"/>
  <c r="D2272" i="7"/>
  <c r="AD1143" i="1"/>
  <c r="AE769" i="1"/>
  <c r="AD1372" i="1"/>
  <c r="AI2773" i="1"/>
  <c r="G2681" i="7" s="1"/>
  <c r="X3381" i="1"/>
  <c r="X273" i="1"/>
  <c r="B181" i="7" s="1"/>
  <c r="X1189" i="1"/>
  <c r="B1097" i="7" s="1"/>
  <c r="AD916" i="1"/>
  <c r="AD1567" i="1"/>
  <c r="AD1513" i="1"/>
  <c r="AD888" i="1"/>
  <c r="X3511" i="1"/>
  <c r="AD1971" i="1"/>
  <c r="D427" i="7"/>
  <c r="D2548" i="7"/>
  <c r="D2551" i="7"/>
  <c r="X3227" i="1"/>
  <c r="AI2055" i="1"/>
  <c r="G1963" i="7" s="1"/>
  <c r="AE1674" i="1"/>
  <c r="X2312" i="1"/>
  <c r="B2220" i="7" s="1"/>
  <c r="AD3003" i="1"/>
  <c r="D1502" i="7"/>
  <c r="AH1735" i="1"/>
  <c r="F1643" i="7" s="1"/>
  <c r="X810" i="1"/>
  <c r="B718" i="7" s="1"/>
  <c r="AD316" i="1"/>
  <c r="D2087" i="7"/>
  <c r="AI2840" i="1"/>
  <c r="G2748" i="7" s="1"/>
  <c r="D1062" i="7"/>
  <c r="AE2433" i="1"/>
  <c r="AI1906" i="1"/>
  <c r="G1814" i="7" s="1"/>
  <c r="X1096" i="1"/>
  <c r="B1004" i="7" s="1"/>
  <c r="AH3079" i="1"/>
  <c r="F2987" i="7" s="1"/>
  <c r="D858" i="7"/>
  <c r="AI2983" i="1"/>
  <c r="G2891" i="7" s="1"/>
  <c r="D845" i="7"/>
  <c r="AE487" i="1"/>
  <c r="AI1998" i="1"/>
  <c r="G1906" i="7" s="1"/>
  <c r="D934" i="7"/>
  <c r="AE2977" i="1"/>
  <c r="AH1788" i="1"/>
  <c r="F1696" i="7" s="1"/>
  <c r="AI2716" i="1"/>
  <c r="G2624" i="7" s="1"/>
  <c r="AH1993" i="1"/>
  <c r="F1901" i="7" s="1"/>
  <c r="AE3216" i="1"/>
  <c r="AH1612" i="1"/>
  <c r="F1520" i="7" s="1"/>
  <c r="AD1688" i="1"/>
  <c r="D465" i="7"/>
  <c r="AE3396" i="1"/>
  <c r="AE607" i="1"/>
  <c r="AD2954" i="1"/>
  <c r="X3474" i="1"/>
  <c r="AI2662" i="1"/>
  <c r="G2570" i="7" s="1"/>
  <c r="AD1405" i="1"/>
  <c r="AH2689" i="1"/>
  <c r="F2597" i="7" s="1"/>
  <c r="AD482" i="1"/>
  <c r="X2853" i="1"/>
  <c r="B2761" i="7" s="1"/>
  <c r="AD3376" i="1"/>
  <c r="D1586" i="7"/>
  <c r="AE2400" i="1"/>
  <c r="AI1932" i="1"/>
  <c r="G1840" i="7" s="1"/>
  <c r="AH1704" i="1"/>
  <c r="F1612" i="7" s="1"/>
  <c r="AH441" i="1"/>
  <c r="F349" i="7" s="1"/>
  <c r="X1906" i="1"/>
  <c r="B1814" i="7" s="1"/>
  <c r="D2106" i="7"/>
  <c r="AH2224" i="1"/>
  <c r="F2132" i="7" s="1"/>
  <c r="AE3111" i="1"/>
  <c r="AI1015" i="1"/>
  <c r="G923" i="7" s="1"/>
  <c r="X1305" i="1"/>
  <c r="B1213" i="7" s="1"/>
  <c r="AI2324" i="1"/>
  <c r="G2232" i="7" s="1"/>
  <c r="AD2520" i="1"/>
  <c r="X608" i="1"/>
  <c r="B516" i="7" s="1"/>
  <c r="AH1972" i="1"/>
  <c r="F1880" i="7" s="1"/>
  <c r="AH1991" i="1"/>
  <c r="F1899" i="7" s="1"/>
  <c r="AD900" i="1"/>
  <c r="AD3294" i="1"/>
  <c r="AH697" i="1"/>
  <c r="F605" i="7" s="1"/>
  <c r="D2273" i="7"/>
  <c r="AD250" i="1"/>
  <c r="D107" i="7"/>
  <c r="AD2627" i="1"/>
  <c r="X3502" i="1"/>
  <c r="AI1284" i="1"/>
  <c r="G1192" i="7" s="1"/>
  <c r="AH2971" i="1"/>
  <c r="F2879" i="7" s="1"/>
  <c r="AE3325" i="1"/>
  <c r="AI3208" i="1"/>
  <c r="AH1607" i="1"/>
  <c r="F1515" i="7" s="1"/>
  <c r="AD1668" i="1"/>
  <c r="AH1865" i="1"/>
  <c r="F1773" i="7" s="1"/>
  <c r="D2103" i="7"/>
  <c r="X817" i="1"/>
  <c r="B725" i="7" s="1"/>
  <c r="AH1276" i="1"/>
  <c r="F1184" i="7" s="1"/>
  <c r="D2294" i="7"/>
  <c r="AE2430" i="1"/>
  <c r="AI3097" i="1"/>
  <c r="G3005" i="7" s="1"/>
  <c r="D1592" i="7"/>
  <c r="AD681" i="1"/>
  <c r="X675" i="1"/>
  <c r="B583" i="7" s="1"/>
  <c r="X1685" i="1"/>
  <c r="B1593" i="7" s="1"/>
  <c r="X1067" i="1"/>
  <c r="B975" i="7" s="1"/>
  <c r="AI3561" i="1"/>
  <c r="AH2988" i="1"/>
  <c r="F2896" i="7" s="1"/>
  <c r="AH329" i="1"/>
  <c r="F237" i="7" s="1"/>
  <c r="AD3084" i="1"/>
  <c r="AD2625" i="1"/>
  <c r="AI3581" i="1"/>
  <c r="D225" i="7"/>
  <c r="AI516" i="1"/>
  <c r="G424" i="7" s="1"/>
  <c r="AI3470" i="1"/>
  <c r="AE1181" i="1"/>
  <c r="AD3227" i="1"/>
  <c r="AE3556" i="1"/>
  <c r="AD3021" i="1"/>
  <c r="AH345" i="1"/>
  <c r="F253" i="7" s="1"/>
  <c r="AI2366" i="1"/>
  <c r="G2274" i="7" s="1"/>
  <c r="AI2626" i="1"/>
  <c r="G2534" i="7" s="1"/>
  <c r="AH2426" i="1"/>
  <c r="F2334" i="7" s="1"/>
  <c r="AE2869" i="1"/>
  <c r="X2258" i="1"/>
  <c r="B2166" i="7" s="1"/>
  <c r="AE418" i="1"/>
  <c r="AI1459" i="1"/>
  <c r="G1367" i="7" s="1"/>
  <c r="AH3171" i="1"/>
  <c r="AI2049" i="1"/>
  <c r="G1957" i="7" s="1"/>
  <c r="AD672" i="1"/>
  <c r="AE2263" i="1"/>
  <c r="AD2148" i="1"/>
  <c r="X2719" i="1"/>
  <c r="B2627" i="7" s="1"/>
  <c r="X1370" i="1"/>
  <c r="B1278" i="7" s="1"/>
  <c r="AH1047" i="1"/>
  <c r="F955" i="7" s="1"/>
  <c r="AI257" i="1"/>
  <c r="G165" i="7" s="1"/>
  <c r="AH1759" i="1"/>
  <c r="F1667" i="7" s="1"/>
  <c r="AE3299" i="1"/>
  <c r="D926" i="7"/>
  <c r="AD2961" i="1"/>
  <c r="AD2017" i="1"/>
  <c r="X1261" i="1"/>
  <c r="B1169" i="7" s="1"/>
  <c r="AE3503" i="1"/>
  <c r="X2724" i="1"/>
  <c r="B2632" i="7" s="1"/>
  <c r="X3473" i="1"/>
  <c r="AE1224" i="1"/>
  <c r="D1651" i="7"/>
  <c r="D42" i="7"/>
  <c r="AD2257" i="1"/>
  <c r="AI2789" i="1"/>
  <c r="G2697" i="7" s="1"/>
  <c r="X708" i="1"/>
  <c r="B616" i="7" s="1"/>
  <c r="AD2941" i="1"/>
  <c r="X725" i="1"/>
  <c r="B633" i="7" s="1"/>
  <c r="AI3231" i="1"/>
  <c r="D149" i="7"/>
  <c r="AE692" i="1"/>
  <c r="AE2217" i="1"/>
  <c r="AI928" i="1"/>
  <c r="G836" i="7" s="1"/>
  <c r="AH2059" i="1"/>
  <c r="F1967" i="7" s="1"/>
  <c r="AD1737" i="1"/>
  <c r="AE1914" i="1"/>
  <c r="AI2823" i="1"/>
  <c r="G2731" i="7" s="1"/>
  <c r="D1802" i="7"/>
  <c r="D2270" i="7"/>
  <c r="X1765" i="1"/>
  <c r="B1673" i="7" s="1"/>
  <c r="AH1358" i="1"/>
  <c r="F1266" i="7" s="1"/>
  <c r="AI2526" i="1"/>
  <c r="G2434" i="7" s="1"/>
  <c r="AH3475" i="1"/>
  <c r="AI2441" i="1"/>
  <c r="G2349" i="7" s="1"/>
  <c r="D1512" i="7"/>
  <c r="AI2777" i="1"/>
  <c r="G2685" i="7" s="1"/>
  <c r="AD1576" i="1"/>
  <c r="D1784" i="7"/>
  <c r="X3220" i="1"/>
  <c r="AI3030" i="1"/>
  <c r="G2938" i="7" s="1"/>
  <c r="AE1644" i="1"/>
  <c r="D2096" i="7"/>
  <c r="AE3051" i="1"/>
  <c r="X987" i="1"/>
  <c r="B895" i="7" s="1"/>
  <c r="AE646" i="1"/>
  <c r="D2169" i="7"/>
  <c r="AE1844" i="1"/>
  <c r="AE3090" i="1"/>
  <c r="X1688" i="1"/>
  <c r="B1596" i="7" s="1"/>
  <c r="D2011" i="7"/>
  <c r="AD2733" i="1"/>
  <c r="AI2640" i="1"/>
  <c r="G2548" i="7" s="1"/>
  <c r="AH222" i="1"/>
  <c r="F130" i="7" s="1"/>
  <c r="AI1498" i="1"/>
  <c r="G1406" i="7" s="1"/>
  <c r="AH3482" i="1"/>
  <c r="X184" i="1"/>
  <c r="B92" i="7" s="1"/>
  <c r="AD3191" i="1"/>
  <c r="AD2544" i="1"/>
  <c r="AH3420" i="1"/>
  <c r="AD220" i="1"/>
  <c r="AH1412" i="1"/>
  <c r="F1320" i="7" s="1"/>
  <c r="AE3462" i="1"/>
  <c r="D2753" i="7"/>
  <c r="AH493" i="1"/>
  <c r="F401" i="7" s="1"/>
  <c r="D2085" i="7"/>
  <c r="AE3550" i="1"/>
  <c r="X2564" i="1"/>
  <c r="B2472" i="7" s="1"/>
  <c r="AI2181" i="1"/>
  <c r="G2089" i="7" s="1"/>
  <c r="AI3381" i="1"/>
  <c r="AH194" i="1"/>
  <c r="F102" i="7" s="1"/>
  <c r="X714" i="1"/>
  <c r="B622" i="7" s="1"/>
  <c r="AD3190" i="1"/>
  <c r="AI2470" i="1"/>
  <c r="G2378" i="7" s="1"/>
  <c r="AE3321" i="1"/>
  <c r="X1366" i="1"/>
  <c r="B1274" i="7" s="1"/>
  <c r="AE2837" i="1"/>
  <c r="AI2290" i="1"/>
  <c r="G2198" i="7" s="1"/>
  <c r="D1548" i="7"/>
  <c r="X758" i="1"/>
  <c r="B666" i="7" s="1"/>
  <c r="AH521" i="1"/>
  <c r="F429" i="7" s="1"/>
  <c r="AE3422" i="1"/>
  <c r="AE729" i="1"/>
  <c r="AE3182" i="1"/>
  <c r="AD3466" i="1"/>
  <c r="D1526" i="7"/>
  <c r="AD561" i="1"/>
  <c r="AE1576" i="1"/>
  <c r="D1370" i="7"/>
  <c r="AH569" i="1"/>
  <c r="F477" i="7" s="1"/>
  <c r="AI465" i="1"/>
  <c r="G373" i="7" s="1"/>
  <c r="AE434" i="1"/>
  <c r="AE2776" i="1"/>
  <c r="X1519" i="1"/>
  <c r="B1427" i="7" s="1"/>
  <c r="AH1834" i="1"/>
  <c r="F1742" i="7" s="1"/>
  <c r="D1041" i="7"/>
  <c r="D1630" i="7"/>
  <c r="D2446" i="7"/>
  <c r="AI2657" i="1"/>
  <c r="G2565" i="7" s="1"/>
  <c r="AI188" i="1"/>
  <c r="G96" i="7" s="1"/>
  <c r="AD3234" i="1"/>
  <c r="AE1171" i="1"/>
  <c r="AH431" i="1"/>
  <c r="F339" i="7" s="1"/>
  <c r="X2328" i="1"/>
  <c r="B2236" i="7" s="1"/>
  <c r="D2056" i="7"/>
  <c r="D1873" i="7"/>
  <c r="AE2003" i="1"/>
  <c r="AE3120" i="1"/>
  <c r="D1573" i="7"/>
  <c r="D1420" i="7"/>
  <c r="AI630" i="1"/>
  <c r="G538" i="7" s="1"/>
  <c r="AD2647" i="1"/>
  <c r="X1956" i="1"/>
  <c r="B1864" i="7" s="1"/>
  <c r="AI3281" i="1"/>
  <c r="AI2943" i="1"/>
  <c r="G2851" i="7" s="1"/>
  <c r="D834" i="7"/>
  <c r="X2615" i="1"/>
  <c r="B2523" i="7" s="1"/>
  <c r="D1911" i="7"/>
  <c r="D1928" i="7"/>
  <c r="AH1595" i="1"/>
  <c r="F1503" i="7" s="1"/>
  <c r="X2460" i="1"/>
  <c r="B2368" i="7" s="1"/>
  <c r="AH824" i="1"/>
  <c r="F732" i="7" s="1"/>
  <c r="AD1960" i="1"/>
  <c r="AD2281" i="1"/>
  <c r="D1640" i="7"/>
  <c r="AI1835" i="1"/>
  <c r="G1743" i="7" s="1"/>
  <c r="AE142" i="1"/>
  <c r="X884" i="1"/>
  <c r="B792" i="7" s="1"/>
  <c r="AH2550" i="1"/>
  <c r="F2458" i="7" s="1"/>
  <c r="AE404" i="1"/>
  <c r="AI1721" i="1"/>
  <c r="G1629" i="7" s="1"/>
  <c r="AE3015" i="1"/>
  <c r="AE1930" i="1"/>
  <c r="X2521" i="1"/>
  <c r="B2429" i="7" s="1"/>
  <c r="D1385" i="7"/>
  <c r="AD1582" i="1"/>
  <c r="AD3470" i="1"/>
  <c r="D2353" i="7"/>
  <c r="D486" i="7"/>
  <c r="X3486" i="1"/>
  <c r="D491" i="7"/>
  <c r="AH2763" i="1"/>
  <c r="F2671" i="7" s="1"/>
  <c r="X759" i="1"/>
  <c r="B667" i="7" s="1"/>
  <c r="X3554" i="1"/>
  <c r="X1647" i="1"/>
  <c r="B1555" i="7" s="1"/>
  <c r="AH3189" i="1"/>
  <c r="AD2269" i="1"/>
  <c r="X2919" i="1"/>
  <c r="B2827" i="7" s="1"/>
  <c r="D1012" i="7"/>
  <c r="AE3192" i="1"/>
  <c r="AE2438" i="1"/>
  <c r="D1191" i="7"/>
  <c r="AH272" i="1"/>
  <c r="F180" i="7" s="1"/>
  <c r="AE3094" i="1"/>
  <c r="AE633" i="1"/>
  <c r="AE2685" i="1"/>
  <c r="D2288" i="7"/>
  <c r="AH851" i="1"/>
  <c r="F759" i="7" s="1"/>
  <c r="AD773" i="1"/>
  <c r="AH1146" i="1"/>
  <c r="F1054" i="7" s="1"/>
  <c r="D2623" i="7"/>
  <c r="AD355" i="1"/>
  <c r="X2861" i="1"/>
  <c r="B2769" i="7" s="1"/>
  <c r="X3550" i="1"/>
  <c r="D2600" i="7"/>
  <c r="D1849" i="7"/>
  <c r="AE592" i="1"/>
  <c r="AD3218" i="1"/>
  <c r="AI746" i="1"/>
  <c r="G654" i="7" s="1"/>
  <c r="X1834" i="1"/>
  <c r="B1742" i="7" s="1"/>
  <c r="AD1217" i="1"/>
  <c r="AI1733" i="1"/>
  <c r="G1641" i="7" s="1"/>
  <c r="AH2531" i="1"/>
  <c r="F2439" i="7" s="1"/>
  <c r="AD2876" i="1"/>
  <c r="AH208" i="1"/>
  <c r="F116" i="7" s="1"/>
  <c r="AD1911" i="1"/>
  <c r="AE1804" i="1"/>
  <c r="AE1084" i="1"/>
  <c r="X1209" i="1"/>
  <c r="B1117" i="7" s="1"/>
  <c r="AE1700" i="1"/>
  <c r="AE2017" i="1"/>
  <c r="AE281" i="1"/>
  <c r="X641" i="1"/>
  <c r="B549" i="7" s="1"/>
  <c r="AD1849" i="1"/>
  <c r="AD3574" i="1"/>
  <c r="X3158" i="1"/>
  <c r="AE549" i="1"/>
  <c r="X640" i="1"/>
  <c r="B548" i="7" s="1"/>
  <c r="AI2275" i="1"/>
  <c r="G2183" i="7" s="1"/>
  <c r="X1304" i="1"/>
  <c r="B1212" i="7" s="1"/>
  <c r="AE964" i="1"/>
  <c r="AI2810" i="1"/>
  <c r="G2718" i="7" s="1"/>
  <c r="AI3073" i="1"/>
  <c r="G2981" i="7" s="1"/>
  <c r="AD1981" i="1"/>
  <c r="AE2706" i="1"/>
  <c r="AD2355" i="1"/>
  <c r="AH2980" i="1"/>
  <c r="F2888" i="7" s="1"/>
  <c r="AD3382" i="1"/>
  <c r="AI2139" i="1"/>
  <c r="G2047" i="7" s="1"/>
  <c r="AI1751" i="1"/>
  <c r="G1659" i="7" s="1"/>
  <c r="X1985" i="1"/>
  <c r="B1893" i="7" s="1"/>
  <c r="AE3236" i="1"/>
  <c r="D2108" i="7"/>
  <c r="X3114" i="1"/>
  <c r="AI3246" i="1"/>
  <c r="AE558" i="1"/>
  <c r="X2029" i="1"/>
  <c r="B1937" i="7" s="1"/>
  <c r="AE561" i="1"/>
  <c r="AI1234" i="1"/>
  <c r="G1142" i="7" s="1"/>
  <c r="D2464" i="7"/>
  <c r="AD484" i="1"/>
  <c r="AI3405" i="1"/>
  <c r="AH1675" i="1"/>
  <c r="F1583" i="7" s="1"/>
  <c r="AH1513" i="1"/>
  <c r="F1421" i="7" s="1"/>
  <c r="AI2589" i="1"/>
  <c r="G2497" i="7" s="1"/>
  <c r="AE1269" i="1"/>
  <c r="AD3486" i="1"/>
  <c r="AI2661" i="1"/>
  <c r="G2569" i="7" s="1"/>
  <c r="D737" i="7"/>
  <c r="X2614" i="1"/>
  <c r="B2522" i="7" s="1"/>
  <c r="AH879" i="1"/>
  <c r="F787" i="7" s="1"/>
  <c r="AH3152" i="1"/>
  <c r="AD2270" i="1"/>
  <c r="AD2356" i="1"/>
  <c r="AE3362" i="1"/>
  <c r="AH930" i="1"/>
  <c r="F838" i="7" s="1"/>
  <c r="AD454" i="1"/>
  <c r="AH2696" i="1"/>
  <c r="F2604" i="7" s="1"/>
  <c r="AD1977" i="1"/>
  <c r="AH2359" i="1"/>
  <c r="F2267" i="7" s="1"/>
  <c r="D3018" i="7"/>
  <c r="D2645" i="7"/>
  <c r="X2930" i="1"/>
  <c r="B2838" i="7" s="1"/>
  <c r="X2956" i="1"/>
  <c r="B2864" i="7" s="1"/>
  <c r="AH306" i="1"/>
  <c r="F214" i="7" s="1"/>
  <c r="X2256" i="1"/>
  <c r="B2164" i="7" s="1"/>
  <c r="X2451" i="1"/>
  <c r="B2359" i="7" s="1"/>
  <c r="AD2130" i="1"/>
  <c r="AD2823" i="1"/>
  <c r="AH1244" i="1"/>
  <c r="F1152" i="7" s="1"/>
  <c r="AI2404" i="1"/>
  <c r="G2312" i="7" s="1"/>
  <c r="AD315" i="1"/>
  <c r="D2691" i="7"/>
  <c r="AD332" i="1"/>
  <c r="AD1326" i="1"/>
  <c r="X595" i="1"/>
  <c r="B503" i="7" s="1"/>
  <c r="AD830" i="1"/>
  <c r="D2343" i="7"/>
  <c r="D2208" i="7"/>
  <c r="AE1388" i="1"/>
  <c r="AE460" i="1"/>
  <c r="X2083" i="1"/>
  <c r="B1991" i="7" s="1"/>
  <c r="AE3066" i="1"/>
  <c r="AI2310" i="1"/>
  <c r="G2218" i="7" s="1"/>
  <c r="D697" i="7"/>
  <c r="AI200" i="1"/>
  <c r="G108" i="7" s="1"/>
  <c r="AH1727" i="1"/>
  <c r="F1635" i="7" s="1"/>
  <c r="AI1765" i="1"/>
  <c r="G1673" i="7" s="1"/>
  <c r="AH2423" i="1"/>
  <c r="F2331" i="7" s="1"/>
  <c r="AI1314" i="1"/>
  <c r="G1222" i="7" s="1"/>
  <c r="D411" i="7"/>
  <c r="AD3056" i="1"/>
  <c r="X2077" i="1"/>
  <c r="B1985" i="7" s="1"/>
  <c r="AE1671" i="1"/>
  <c r="AD1202" i="1"/>
  <c r="AH1003" i="1"/>
  <c r="F911" i="7" s="1"/>
  <c r="AD1856" i="1"/>
  <c r="AH3205" i="1"/>
  <c r="AE3442" i="1"/>
  <c r="AD886" i="1"/>
  <c r="AD1768" i="1"/>
  <c r="AE1565" i="1"/>
  <c r="X1619" i="1"/>
  <c r="B1527" i="7" s="1"/>
  <c r="X1425" i="1"/>
  <c r="B1333" i="7" s="1"/>
  <c r="AD1900" i="1"/>
  <c r="AI2600" i="1"/>
  <c r="G2508" i="7" s="1"/>
  <c r="AE442" i="1"/>
  <c r="X660" i="1"/>
  <c r="B568" i="7" s="1"/>
  <c r="AH508" i="1"/>
  <c r="F416" i="7" s="1"/>
  <c r="AI2902" i="1"/>
  <c r="G2810" i="7" s="1"/>
  <c r="AI915" i="1"/>
  <c r="G823" i="7" s="1"/>
  <c r="AH583" i="1"/>
  <c r="F491" i="7" s="1"/>
  <c r="AD2191" i="1"/>
  <c r="AH2819" i="1"/>
  <c r="F2727" i="7" s="1"/>
  <c r="X2580" i="1"/>
  <c r="B2488" i="7" s="1"/>
  <c r="AI1772" i="1"/>
  <c r="G1680" i="7" s="1"/>
  <c r="AH1116" i="1"/>
  <c r="F1024" i="7" s="1"/>
  <c r="AE2361" i="1"/>
  <c r="AI1095" i="1"/>
  <c r="G1003" i="7" s="1"/>
  <c r="AI416" i="1"/>
  <c r="G324" i="7" s="1"/>
  <c r="AI1627" i="1"/>
  <c r="G1535" i="7" s="1"/>
  <c r="AE667" i="1"/>
  <c r="D2822" i="7"/>
  <c r="AI2115" i="1"/>
  <c r="G2023" i="7" s="1"/>
  <c r="AE2129" i="1"/>
  <c r="X2610" i="1"/>
  <c r="B2518" i="7" s="1"/>
  <c r="AI2850" i="1"/>
  <c r="G2758" i="7" s="1"/>
  <c r="AI1578" i="1"/>
  <c r="G1486" i="7" s="1"/>
  <c r="AD2934" i="1"/>
  <c r="AH247" i="1"/>
  <c r="F155" i="7" s="1"/>
  <c r="D218" i="7"/>
  <c r="X283" i="1"/>
  <c r="B191" i="7" s="1"/>
  <c r="AE1179" i="1"/>
  <c r="AH1619" i="1"/>
  <c r="F1527" i="7" s="1"/>
  <c r="X1281" i="1"/>
  <c r="B1189" i="7" s="1"/>
  <c r="AI841" i="1"/>
  <c r="G749" i="7" s="1"/>
  <c r="D2234" i="7"/>
  <c r="AI867" i="1"/>
  <c r="G775" i="7" s="1"/>
  <c r="AD2240" i="1"/>
  <c r="AE344" i="1"/>
  <c r="D688" i="7"/>
  <c r="AD2299" i="1"/>
  <c r="AD3136" i="1"/>
  <c r="X561" i="1"/>
  <c r="B469" i="7" s="1"/>
  <c r="AI1796" i="1"/>
  <c r="G1704" i="7" s="1"/>
  <c r="AH3033" i="1"/>
  <c r="F2941" i="7" s="1"/>
  <c r="X3336" i="1"/>
  <c r="X3465" i="1"/>
  <c r="X1558" i="1"/>
  <c r="B1466" i="7" s="1"/>
  <c r="AE629" i="1"/>
  <c r="AD1573" i="1"/>
  <c r="AD744" i="1"/>
  <c r="AE410" i="1"/>
  <c r="AI1274" i="1"/>
  <c r="G1182" i="7" s="1"/>
  <c r="X3050" i="1"/>
  <c r="B2958" i="7" s="1"/>
  <c r="AH3275" i="1"/>
  <c r="X1815" i="1"/>
  <c r="B1723" i="7" s="1"/>
  <c r="AE623" i="1"/>
  <c r="AH3104" i="1"/>
  <c r="F3012" i="7" s="1"/>
  <c r="X238" i="1"/>
  <c r="B146" i="7" s="1"/>
  <c r="AH794" i="1"/>
  <c r="F702" i="7" s="1"/>
  <c r="D2678" i="7"/>
  <c r="D943" i="7"/>
  <c r="X232" i="1"/>
  <c r="B140" i="7" s="1"/>
  <c r="AH2871" i="1"/>
  <c r="F2779" i="7" s="1"/>
  <c r="D1374" i="7"/>
  <c r="AH749" i="1"/>
  <c r="F657" i="7" s="1"/>
  <c r="AI1631" i="1"/>
  <c r="G1539" i="7" s="1"/>
  <c r="AD1795" i="1"/>
  <c r="AE2720" i="1"/>
  <c r="AI215" i="1"/>
  <c r="G123" i="7" s="1"/>
  <c r="X3043" i="1"/>
  <c r="B2951" i="7" s="1"/>
  <c r="AE1621" i="1"/>
  <c r="AE703" i="1"/>
  <c r="AI1902" i="1"/>
  <c r="G1810" i="7" s="1"/>
  <c r="AD3270" i="1"/>
  <c r="AD978" i="1"/>
  <c r="AE1289" i="1"/>
  <c r="X3354" i="1"/>
  <c r="AD1349" i="1"/>
  <c r="AE2609" i="1"/>
  <c r="AD376" i="1"/>
  <c r="X255" i="1"/>
  <c r="B163" i="7" s="1"/>
  <c r="X380" i="1"/>
  <c r="B288" i="7" s="1"/>
  <c r="X940" i="1"/>
  <c r="B848" i="7" s="1"/>
  <c r="AI158" i="1"/>
  <c r="G66" i="7" s="1"/>
  <c r="X3183" i="1"/>
  <c r="X1601" i="1"/>
  <c r="B1509" i="7" s="1"/>
  <c r="X1135" i="1"/>
  <c r="B1043" i="7" s="1"/>
  <c r="X2576" i="1"/>
  <c r="B2484" i="7" s="1"/>
  <c r="AE421" i="1"/>
  <c r="AD2313" i="1"/>
  <c r="X3518" i="1"/>
  <c r="AE2999" i="1"/>
  <c r="X3120" i="1"/>
  <c r="AE1622" i="1"/>
  <c r="X3581" i="1"/>
  <c r="AH341" i="1"/>
  <c r="F249" i="7" s="1"/>
  <c r="AE2264" i="1"/>
  <c r="AE3535" i="1"/>
  <c r="AE2856" i="1"/>
  <c r="D1667" i="7"/>
  <c r="D419" i="7"/>
  <c r="D2443" i="7"/>
  <c r="AI1993" i="1"/>
  <c r="G1901" i="7" s="1"/>
  <c r="AD927" i="1"/>
  <c r="X1740" i="1"/>
  <c r="B1648" i="7" s="1"/>
  <c r="X2842" i="1"/>
  <c r="B2750" i="7" s="1"/>
  <c r="AI604" i="1"/>
  <c r="G512" i="7" s="1"/>
  <c r="AH1300" i="1"/>
  <c r="F1208" i="7" s="1"/>
  <c r="AE237" i="1"/>
  <c r="X195" i="1"/>
  <c r="B103" i="7" s="1"/>
  <c r="X2556" i="1"/>
  <c r="B2464" i="7" s="1"/>
  <c r="D2594" i="7"/>
  <c r="AD2296" i="1"/>
  <c r="D2912" i="7"/>
  <c r="AD2867" i="1"/>
  <c r="AH2209" i="1"/>
  <c r="F2117" i="7" s="1"/>
  <c r="D2788" i="7"/>
  <c r="AD885" i="1"/>
  <c r="AH1985" i="1"/>
  <c r="F1893" i="7" s="1"/>
  <c r="AD579" i="1"/>
  <c r="AE700" i="1"/>
  <c r="D625" i="7"/>
  <c r="X2004" i="1"/>
  <c r="B1912" i="7" s="1"/>
  <c r="D433" i="7"/>
  <c r="AE3292" i="1"/>
  <c r="AE3243" i="1"/>
  <c r="AD2140" i="1"/>
  <c r="AI2944" i="1"/>
  <c r="G2852" i="7" s="1"/>
  <c r="AD669" i="1"/>
  <c r="AH2217" i="1"/>
  <c r="F2125" i="7" s="1"/>
  <c r="X1686" i="1"/>
  <c r="B1594" i="7" s="1"/>
  <c r="AH1129" i="1"/>
  <c r="F1037" i="7" s="1"/>
  <c r="AD2682" i="1"/>
  <c r="AI1402" i="1"/>
  <c r="G1310" i="7" s="1"/>
  <c r="AH671" i="1"/>
  <c r="F579" i="7" s="1"/>
  <c r="AI1383" i="1"/>
  <c r="G1291" i="7" s="1"/>
  <c r="AI2397" i="1"/>
  <c r="G2305" i="7" s="1"/>
  <c r="AE1762" i="1"/>
  <c r="AI2743" i="1"/>
  <c r="G2651" i="7" s="1"/>
  <c r="AH2286" i="1"/>
  <c r="F2194" i="7" s="1"/>
  <c r="AE1545" i="1"/>
  <c r="AD1799" i="1"/>
  <c r="AI1255" i="1"/>
  <c r="G1163" i="7" s="1"/>
  <c r="AI2782" i="1"/>
  <c r="G2690" i="7" s="1"/>
  <c r="X1970" i="1"/>
  <c r="B1878" i="7" s="1"/>
  <c r="AI1764" i="1"/>
  <c r="G1672" i="7" s="1"/>
  <c r="AH2625" i="1"/>
  <c r="F2533" i="7" s="1"/>
  <c r="AH3249" i="1"/>
  <c r="AH1242" i="1"/>
  <c r="F1150" i="7" s="1"/>
  <c r="AI1016" i="1"/>
  <c r="G924" i="7" s="1"/>
  <c r="D531" i="7"/>
  <c r="X1030" i="1"/>
  <c r="B938" i="7" s="1"/>
  <c r="AD186" i="1"/>
  <c r="AH2578" i="1"/>
  <c r="F2486" i="7" s="1"/>
  <c r="D67" i="7"/>
  <c r="AD2308" i="1"/>
  <c r="X419" i="1"/>
  <c r="B327" i="7" s="1"/>
  <c r="AH1033" i="1"/>
  <c r="F941" i="7" s="1"/>
  <c r="AI2665" i="1"/>
  <c r="G2573" i="7" s="1"/>
  <c r="AE1831" i="1"/>
  <c r="AH2677" i="1"/>
  <c r="F2585" i="7" s="1"/>
  <c r="AI1702" i="1"/>
  <c r="G1610" i="7" s="1"/>
  <c r="AE1823" i="1"/>
  <c r="AE2813" i="1"/>
  <c r="D2100" i="7"/>
  <c r="AE939" i="1"/>
  <c r="X1900" i="1"/>
  <c r="B1808" i="7" s="1"/>
  <c r="AH1930" i="1"/>
  <c r="F1838" i="7" s="1"/>
  <c r="AH3562" i="1"/>
  <c r="AI1757" i="1"/>
  <c r="G1665" i="7" s="1"/>
  <c r="X638" i="1"/>
  <c r="B546" i="7" s="1"/>
  <c r="D1389" i="7"/>
  <c r="D2164" i="7"/>
  <c r="AI2726" i="1"/>
  <c r="G2634" i="7" s="1"/>
  <c r="AH3146" i="1"/>
  <c r="AI1723" i="1"/>
  <c r="G1631" i="7" s="1"/>
  <c r="AD419" i="1"/>
  <c r="AD2311" i="1"/>
  <c r="X2200" i="1"/>
  <c r="B2108" i="7" s="1"/>
  <c r="X1053" i="1"/>
  <c r="B961" i="7" s="1"/>
  <c r="AI3471" i="1"/>
  <c r="AE1126" i="1"/>
  <c r="AI1237" i="1"/>
  <c r="G1145" i="7" s="1"/>
  <c r="AI718" i="1"/>
  <c r="G626" i="7" s="1"/>
  <c r="AD2142" i="1"/>
  <c r="AD1273" i="1"/>
  <c r="AI1200" i="1"/>
  <c r="G1108" i="7" s="1"/>
  <c r="AE2891" i="1"/>
  <c r="X1430" i="1"/>
  <c r="B1338" i="7" s="1"/>
  <c r="AD198" i="1"/>
  <c r="X2770" i="1"/>
  <c r="B2678" i="7" s="1"/>
  <c r="AD663" i="1"/>
  <c r="D1963" i="7"/>
  <c r="AI1520" i="1"/>
  <c r="G1428" i="7" s="1"/>
  <c r="AH2411" i="1"/>
  <c r="F2319" i="7" s="1"/>
  <c r="X2892" i="1"/>
  <c r="B2800" i="7" s="1"/>
  <c r="AH1461" i="1"/>
  <c r="F1369" i="7" s="1"/>
  <c r="AI2538" i="1"/>
  <c r="G2446" i="7" s="1"/>
  <c r="AH1389" i="1"/>
  <c r="F1297" i="7" s="1"/>
  <c r="X2913" i="1"/>
  <c r="B2821" i="7" s="1"/>
  <c r="AE444" i="1"/>
  <c r="AI2914" i="1"/>
  <c r="G2822" i="7" s="1"/>
  <c r="AH560" i="1"/>
  <c r="F468" i="7" s="1"/>
  <c r="AI551" i="1"/>
  <c r="G459" i="7" s="1"/>
  <c r="D1892" i="7"/>
  <c r="D1309" i="7"/>
  <c r="X2413" i="1"/>
  <c r="B2321" i="7" s="1"/>
  <c r="AD2977" i="1"/>
  <c r="X2549" i="1"/>
  <c r="B2457" i="7" s="1"/>
  <c r="AE2031" i="1"/>
  <c r="X3175" i="1"/>
  <c r="X1968" i="1"/>
  <c r="B1876" i="7" s="1"/>
  <c r="AH2494" i="1"/>
  <c r="F2402" i="7" s="1"/>
  <c r="AH3426" i="1"/>
  <c r="X2759" i="1"/>
  <c r="B2667" i="7" s="1"/>
  <c r="D2423" i="7"/>
  <c r="AD426" i="1"/>
  <c r="X525" i="1"/>
  <c r="B433" i="7" s="1"/>
  <c r="X1703" i="1"/>
  <c r="B1611" i="7" s="1"/>
  <c r="D1733" i="7"/>
  <c r="AH2742" i="1"/>
  <c r="F2650" i="7" s="1"/>
  <c r="AH1206" i="1"/>
  <c r="F1114" i="7" s="1"/>
  <c r="D2326" i="7"/>
  <c r="AI1942" i="1"/>
  <c r="G1850" i="7" s="1"/>
  <c r="D1788" i="7"/>
  <c r="D925" i="7"/>
  <c r="X1635" i="1"/>
  <c r="B1543" i="7" s="1"/>
  <c r="AD2220" i="1"/>
  <c r="AE2805" i="1"/>
  <c r="AE252" i="1"/>
  <c r="D2181" i="7"/>
  <c r="AH1942" i="1"/>
  <c r="F1850" i="7" s="1"/>
  <c r="AI721" i="1"/>
  <c r="G629" i="7" s="1"/>
  <c r="AE634" i="1"/>
  <c r="X2134" i="1"/>
  <c r="B2042" i="7" s="1"/>
  <c r="AI2377" i="1"/>
  <c r="G2285" i="7" s="1"/>
  <c r="D2615" i="7"/>
  <c r="AE1428" i="1"/>
  <c r="AD840" i="1"/>
  <c r="AE1019" i="1"/>
  <c r="D1993" i="7"/>
  <c r="AD245" i="1"/>
  <c r="AE3346" i="1"/>
  <c r="AD3197" i="1"/>
  <c r="AH2628" i="1"/>
  <c r="F2536" i="7" s="1"/>
  <c r="X1380" i="1"/>
  <c r="B1288" i="7" s="1"/>
  <c r="AI3431" i="1"/>
  <c r="X1202" i="1"/>
  <c r="B1110" i="7" s="1"/>
  <c r="D61" i="7"/>
  <c r="D2002" i="7"/>
  <c r="X651" i="1"/>
  <c r="B559" i="7" s="1"/>
  <c r="AI3094" i="1"/>
  <c r="G3002" i="7" s="1"/>
  <c r="AE972" i="1"/>
  <c r="AH1598" i="1"/>
  <c r="F1506" i="7" s="1"/>
  <c r="D918" i="7"/>
  <c r="AD2527" i="1"/>
  <c r="AI3329" i="1"/>
  <c r="D341" i="7"/>
  <c r="AD3006" i="1"/>
  <c r="D2155" i="7"/>
  <c r="X240" i="1"/>
  <c r="B148" i="7" s="1"/>
  <c r="X754" i="1"/>
  <c r="B662" i="7" s="1"/>
  <c r="D969" i="7"/>
  <c r="AH1164" i="1"/>
  <c r="F1072" i="7" s="1"/>
  <c r="AI854" i="1"/>
  <c r="G762" i="7" s="1"/>
  <c r="AD2570" i="1"/>
  <c r="AH2240" i="1"/>
  <c r="F2148" i="7" s="1"/>
  <c r="AE1828" i="1"/>
  <c r="X2695" i="1"/>
  <c r="B2603" i="7" s="1"/>
  <c r="D1499" i="7"/>
  <c r="AE2676" i="1"/>
  <c r="AH980" i="1"/>
  <c r="F888" i="7" s="1"/>
  <c r="AD3578" i="1"/>
  <c r="AD1814" i="1"/>
  <c r="AE208" i="1"/>
  <c r="X1481" i="1"/>
  <c r="B1389" i="7" s="1"/>
  <c r="AH631" i="1"/>
  <c r="F539" i="7" s="1"/>
  <c r="X186" i="1"/>
  <c r="B94" i="7" s="1"/>
  <c r="AI2528" i="1"/>
  <c r="G2436" i="7" s="1"/>
  <c r="AE2969" i="1"/>
  <c r="D1747" i="7"/>
  <c r="AE1381" i="1"/>
  <c r="D2354" i="7"/>
  <c r="AD2801" i="1"/>
  <c r="X2969" i="1"/>
  <c r="B2877" i="7" s="1"/>
  <c r="AD1052" i="1"/>
  <c r="D2404" i="7"/>
  <c r="AE3229" i="1"/>
  <c r="D2485" i="7"/>
  <c r="X414" i="1"/>
  <c r="B322" i="7" s="1"/>
  <c r="AE2705" i="1"/>
  <c r="D2819" i="7"/>
  <c r="X446" i="1"/>
  <c r="B354" i="7" s="1"/>
  <c r="AE1105" i="1"/>
  <c r="D978" i="7"/>
  <c r="AI3314" i="1"/>
  <c r="X841" i="1"/>
  <c r="B749" i="7" s="1"/>
  <c r="AI3199" i="1"/>
  <c r="D2030" i="7"/>
  <c r="D967" i="7"/>
  <c r="AI1121" i="1"/>
  <c r="G1029" i="7" s="1"/>
  <c r="AD3268" i="1"/>
  <c r="D1195" i="7"/>
  <c r="AH2256" i="1"/>
  <c r="F2164" i="7" s="1"/>
  <c r="AI2824" i="1"/>
  <c r="G2732" i="7" s="1"/>
  <c r="X3235" i="1"/>
  <c r="D1488" i="7"/>
  <c r="X1421" i="1"/>
  <c r="B1329" i="7" s="1"/>
  <c r="AD3059" i="1"/>
  <c r="AH2360" i="1"/>
  <c r="F2268" i="7" s="1"/>
  <c r="D359" i="7"/>
  <c r="AE3217" i="1"/>
  <c r="AI2128" i="1"/>
  <c r="G2036" i="7" s="1"/>
  <c r="AH964" i="1"/>
  <c r="F872" i="7" s="1"/>
  <c r="X902" i="1"/>
  <c r="B810" i="7" s="1"/>
  <c r="AD1294" i="1"/>
  <c r="AE3515" i="1"/>
  <c r="AH2722" i="1"/>
  <c r="F2630" i="7" s="1"/>
  <c r="AH1408" i="1"/>
  <c r="F1316" i="7" s="1"/>
  <c r="X2595" i="1"/>
  <c r="B2503" i="7" s="1"/>
  <c r="AH2143" i="1"/>
  <c r="F2051" i="7" s="1"/>
  <c r="AH658" i="1"/>
  <c r="F566" i="7" s="1"/>
  <c r="AH3264" i="1"/>
  <c r="D2983" i="7"/>
  <c r="AE2005" i="1"/>
  <c r="AH2068" i="1"/>
  <c r="F1976" i="7" s="1"/>
  <c r="D1912" i="7"/>
  <c r="AI909" i="1"/>
  <c r="G817" i="7" s="1"/>
  <c r="X2510" i="1"/>
  <c r="B2418" i="7" s="1"/>
  <c r="D298" i="7"/>
  <c r="D2362" i="7"/>
  <c r="AH1355" i="1"/>
  <c r="F1263" i="7" s="1"/>
  <c r="AE542" i="1"/>
  <c r="AI242" i="1"/>
  <c r="G150" i="7" s="1"/>
  <c r="AD3377" i="1"/>
  <c r="AD795" i="1"/>
  <c r="X472" i="1"/>
  <c r="B380" i="7" s="1"/>
  <c r="D1087" i="7"/>
  <c r="X2984" i="1"/>
  <c r="B2892" i="7" s="1"/>
  <c r="AH2589" i="1"/>
  <c r="F2497" i="7" s="1"/>
  <c r="AH922" i="1"/>
  <c r="F830" i="7" s="1"/>
  <c r="AD1813" i="1"/>
  <c r="AH723" i="1"/>
  <c r="F631" i="7" s="1"/>
  <c r="AD1096" i="1"/>
  <c r="AI558" i="1"/>
  <c r="G466" i="7" s="1"/>
  <c r="AI3049" i="1"/>
  <c r="G2957" i="7" s="1"/>
  <c r="X284" i="1"/>
  <c r="B192" i="7" s="1"/>
  <c r="AI3364" i="1"/>
  <c r="AD483" i="1"/>
  <c r="D983" i="7"/>
  <c r="AI986" i="1"/>
  <c r="G894" i="7" s="1"/>
  <c r="AI636" i="1"/>
  <c r="G544" i="7" s="1"/>
  <c r="X870" i="1"/>
  <c r="B778" i="7" s="1"/>
  <c r="D389" i="7"/>
  <c r="AD621" i="1"/>
  <c r="AD2739" i="1"/>
  <c r="AI518" i="1"/>
  <c r="G426" i="7" s="1"/>
  <c r="AH157" i="1"/>
  <c r="F65" i="7" s="1"/>
  <c r="X883" i="1"/>
  <c r="B791" i="7" s="1"/>
  <c r="X1690" i="1"/>
  <c r="B1598" i="7" s="1"/>
  <c r="AI2286" i="1"/>
  <c r="G2194" i="7" s="1"/>
  <c r="AD1238" i="1"/>
  <c r="AE1218" i="1"/>
  <c r="X1964" i="1"/>
  <c r="B1872" i="7" s="1"/>
  <c r="AH3185" i="1"/>
  <c r="AD2904" i="1"/>
  <c r="X998" i="1"/>
  <c r="B906" i="7" s="1"/>
  <c r="AE1807" i="1"/>
  <c r="AI1147" i="1"/>
  <c r="G1055" i="7" s="1"/>
  <c r="AI3133" i="1"/>
  <c r="D2445" i="7"/>
  <c r="AI2953" i="1"/>
  <c r="G2861" i="7" s="1"/>
  <c r="AI2037" i="1"/>
  <c r="G1945" i="7" s="1"/>
  <c r="AD531" i="1"/>
  <c r="AI1530" i="1"/>
  <c r="G1438" i="7" s="1"/>
  <c r="X208" i="1"/>
  <c r="B116" i="7" s="1"/>
  <c r="AI3382" i="1"/>
  <c r="AI2942" i="1"/>
  <c r="G2850" i="7" s="1"/>
  <c r="AD1720" i="1"/>
  <c r="D791" i="7"/>
  <c r="AD366" i="1"/>
  <c r="AD959" i="1"/>
  <c r="X1275" i="1"/>
  <c r="B1183" i="7" s="1"/>
  <c r="D2542" i="7"/>
  <c r="AI1666" i="1"/>
  <c r="G1574" i="7" s="1"/>
  <c r="AD2222" i="1"/>
  <c r="X2717" i="1"/>
  <c r="B2625" i="7" s="1"/>
  <c r="X3443" i="1"/>
  <c r="X2143" i="1"/>
  <c r="B2051" i="7" s="1"/>
  <c r="AD2112" i="1"/>
  <c r="X3504" i="1"/>
  <c r="AE3397" i="1"/>
  <c r="X215" i="1"/>
  <c r="B123" i="7" s="1"/>
  <c r="AE889" i="1"/>
  <c r="X140" i="1"/>
  <c r="B48" i="7" s="1"/>
  <c r="AD371" i="1"/>
  <c r="AI2362" i="1"/>
  <c r="G2270" i="7" s="1"/>
  <c r="AE2904" i="1"/>
  <c r="AH1360" i="1"/>
  <c r="F1268" i="7" s="1"/>
  <c r="AH3228" i="1"/>
  <c r="AI3438" i="1"/>
  <c r="AH3155" i="1"/>
  <c r="D483" i="7"/>
  <c r="X624" i="1"/>
  <c r="B532" i="7" s="1"/>
  <c r="AI3258" i="1"/>
  <c r="D2479" i="7"/>
  <c r="AI1777" i="1"/>
  <c r="G1685" i="7" s="1"/>
  <c r="AI1730" i="1"/>
  <c r="G1638" i="7" s="1"/>
  <c r="AI2760" i="1"/>
  <c r="G2668" i="7" s="1"/>
  <c r="AE2192" i="1"/>
  <c r="AD2045" i="1"/>
  <c r="AH2504" i="1"/>
  <c r="F2412" i="7" s="1"/>
  <c r="AI3163" i="1"/>
  <c r="AE428" i="1"/>
  <c r="AE1986" i="1"/>
  <c r="AE3043" i="1"/>
  <c r="AD278" i="1"/>
  <c r="AD503" i="1"/>
  <c r="AE705" i="1"/>
  <c r="AE2127" i="1"/>
  <c r="AH2477" i="1"/>
  <c r="F2385" i="7" s="1"/>
  <c r="AH2592" i="1"/>
  <c r="F2500" i="7" s="1"/>
  <c r="X3412" i="1"/>
  <c r="AI933" i="1"/>
  <c r="G841" i="7" s="1"/>
  <c r="AE1816" i="1"/>
  <c r="D2015" i="7"/>
  <c r="AD721" i="1"/>
  <c r="D977" i="7"/>
  <c r="AE2089" i="1"/>
  <c r="X3373" i="1"/>
  <c r="AI1058" i="1"/>
  <c r="G966" i="7" s="1"/>
  <c r="AH2304" i="1"/>
  <c r="F2212" i="7" s="1"/>
  <c r="X254" i="1"/>
  <c r="B162" i="7" s="1"/>
  <c r="AI3269" i="1"/>
  <c r="AE1155" i="1"/>
  <c r="X1883" i="1"/>
  <c r="B1791" i="7" s="1"/>
  <c r="AD3461" i="1"/>
  <c r="X2704" i="1"/>
  <c r="B2612" i="7" s="1"/>
  <c r="AH2542" i="1"/>
  <c r="F2450" i="7" s="1"/>
  <c r="AI3544" i="1"/>
  <c r="D1587" i="7"/>
  <c r="AI3226" i="1"/>
  <c r="X2865" i="1"/>
  <c r="B2773" i="7" s="1"/>
  <c r="AH575" i="1"/>
  <c r="F483" i="7" s="1"/>
  <c r="AE817" i="1"/>
  <c r="AE2757" i="1"/>
  <c r="D451" i="7"/>
  <c r="AE808" i="1"/>
  <c r="AI1497" i="1"/>
  <c r="G1405" i="7" s="1"/>
  <c r="AH2158" i="1"/>
  <c r="F2066" i="7" s="1"/>
  <c r="AE966" i="1"/>
  <c r="D2807" i="7"/>
  <c r="AI908" i="1"/>
  <c r="G816" i="7" s="1"/>
  <c r="AE2324" i="1"/>
  <c r="X2593" i="1"/>
  <c r="B2501" i="7" s="1"/>
  <c r="AE3041" i="1"/>
  <c r="AE3491" i="1"/>
  <c r="AE156" i="1"/>
  <c r="AI474" i="1"/>
  <c r="G382" i="7" s="1"/>
  <c r="AE1939" i="1"/>
  <c r="AD868" i="1"/>
  <c r="D785" i="7"/>
  <c r="AE2632" i="1"/>
  <c r="AE383" i="1"/>
  <c r="X2496" i="1"/>
  <c r="B2404" i="7" s="1"/>
  <c r="X160" i="1"/>
  <c r="B68" i="7" s="1"/>
  <c r="AH2150" i="1"/>
  <c r="F2058" i="7" s="1"/>
  <c r="AD2574" i="1"/>
  <c r="D2535" i="7"/>
  <c r="X1337" i="1"/>
  <c r="B1245" i="7" s="1"/>
  <c r="AH2683" i="1"/>
  <c r="F2591" i="7" s="1"/>
  <c r="X1394" i="1"/>
  <c r="B1302" i="7" s="1"/>
  <c r="D1095" i="7"/>
  <c r="AI1628" i="1"/>
  <c r="G1536" i="7" s="1"/>
  <c r="AI1186" i="1"/>
  <c r="G1094" i="7" s="1"/>
  <c r="X881" i="1"/>
  <c r="B789" i="7" s="1"/>
  <c r="X3350" i="1"/>
  <c r="D2394" i="7"/>
  <c r="AD3028" i="1"/>
  <c r="AD3298" i="1"/>
  <c r="AI2412" i="1"/>
  <c r="G2320" i="7" s="1"/>
  <c r="AE3183" i="1"/>
  <c r="AI1669" i="1"/>
  <c r="G1577" i="7" s="1"/>
  <c r="D2722" i="7"/>
  <c r="AI2436" i="1"/>
  <c r="G2344" i="7" s="1"/>
  <c r="D2496" i="7"/>
  <c r="AE2347" i="1"/>
  <c r="X3570" i="1"/>
  <c r="X2184" i="1"/>
  <c r="B2092" i="7" s="1"/>
  <c r="D1466" i="7"/>
  <c r="AE2738" i="1"/>
  <c r="AE1452" i="1"/>
  <c r="AE1013" i="1"/>
  <c r="AI214" i="1"/>
  <c r="G122" i="7" s="1"/>
  <c r="X3113" i="1"/>
  <c r="B3021" i="7" s="1"/>
  <c r="AE3129" i="1"/>
  <c r="AH625" i="1"/>
  <c r="F533" i="7" s="1"/>
  <c r="AH1180" i="1"/>
  <c r="F1088" i="7" s="1"/>
  <c r="AD190" i="1"/>
  <c r="AE565" i="1"/>
  <c r="AH3422" i="1"/>
  <c r="AE686" i="1"/>
  <c r="AD883" i="1"/>
  <c r="AH2121" i="1"/>
  <c r="F2029" i="7" s="1"/>
  <c r="X1525" i="1"/>
  <c r="B1433" i="7" s="1"/>
  <c r="AI137" i="1"/>
  <c r="G45" i="7" s="1"/>
  <c r="X1215" i="1"/>
  <c r="B1123" i="7" s="1"/>
  <c r="AD2323" i="1"/>
  <c r="AH1590" i="1"/>
  <c r="F1498" i="7" s="1"/>
  <c r="X1327" i="1"/>
  <c r="B1235" i="7" s="1"/>
  <c r="AE2457" i="1"/>
  <c r="AH1894" i="1"/>
  <c r="F1802" i="7" s="1"/>
  <c r="AE2462" i="1"/>
  <c r="D1593" i="7"/>
  <c r="AI751" i="1"/>
  <c r="G659" i="7" s="1"/>
  <c r="AI3266" i="1"/>
  <c r="AI2117" i="1"/>
  <c r="G2025" i="7" s="1"/>
  <c r="AD648" i="1"/>
  <c r="D1701" i="7"/>
  <c r="AD2402" i="1"/>
  <c r="AD2841" i="1"/>
  <c r="D2238" i="7"/>
  <c r="AH3468" i="1"/>
  <c r="AD3355" i="1"/>
  <c r="D330" i="7"/>
  <c r="AI1576" i="1"/>
  <c r="G1484" i="7" s="1"/>
  <c r="AI2822" i="1"/>
  <c r="G2730" i="7" s="1"/>
  <c r="D1990" i="7"/>
  <c r="X729" i="1"/>
  <c r="B637" i="7" s="1"/>
  <c r="X1840" i="1"/>
  <c r="B1748" i="7" s="1"/>
  <c r="D1710" i="7"/>
  <c r="AH3087" i="1"/>
  <c r="F2995" i="7" s="1"/>
  <c r="AH704" i="1"/>
  <c r="F612" i="7" s="1"/>
  <c r="AE845" i="1"/>
  <c r="D482" i="7"/>
  <c r="AH3002" i="1"/>
  <c r="F2910" i="7" s="1"/>
  <c r="AH1225" i="1"/>
  <c r="F1133" i="7" s="1"/>
  <c r="X2304" i="1"/>
  <c r="B2212" i="7" s="1"/>
  <c r="AI2930" i="1"/>
  <c r="G2838" i="7" s="1"/>
  <c r="AD3274" i="1"/>
  <c r="D2685" i="7"/>
  <c r="D1052" i="7"/>
  <c r="AD3332" i="1"/>
  <c r="X2041" i="1"/>
  <c r="B1949" i="7" s="1"/>
  <c r="AI446" i="1"/>
  <c r="G354" i="7" s="1"/>
  <c r="AD1887" i="1"/>
  <c r="X1443" i="1"/>
  <c r="B1351" i="7" s="1"/>
  <c r="AH3536" i="1"/>
  <c r="D1718" i="7"/>
  <c r="D854" i="7"/>
  <c r="AE739" i="1"/>
  <c r="D1266" i="7"/>
  <c r="D1079" i="7"/>
  <c r="AH3231" i="1"/>
  <c r="AH2664" i="1"/>
  <c r="F2572" i="7" s="1"/>
  <c r="X2694" i="1"/>
  <c r="B2602" i="7" s="1"/>
  <c r="AH3444" i="1"/>
  <c r="X3394" i="1"/>
  <c r="X3333" i="1"/>
  <c r="AH3328" i="1"/>
  <c r="AH1491" i="1"/>
  <c r="F1399" i="7" s="1"/>
  <c r="AE1075" i="1"/>
  <c r="AE3076" i="1"/>
  <c r="AD2651" i="1"/>
  <c r="AI1521" i="1"/>
  <c r="G1429" i="7" s="1"/>
  <c r="X3253" i="1"/>
  <c r="AI3516" i="1"/>
  <c r="AI1127" i="1"/>
  <c r="G1035" i="7" s="1"/>
  <c r="AD658" i="1"/>
  <c r="AH1218" i="1"/>
  <c r="F1126" i="7" s="1"/>
  <c r="AH3179" i="1"/>
  <c r="AE1120" i="1"/>
  <c r="AE1935" i="1"/>
  <c r="AE395" i="1"/>
  <c r="AE3358" i="1"/>
  <c r="AE699" i="1"/>
  <c r="AE2387" i="1"/>
  <c r="AH1498" i="1"/>
  <c r="F1406" i="7" s="1"/>
  <c r="AD2701" i="1"/>
  <c r="D619" i="7"/>
  <c r="AD2699" i="1"/>
  <c r="AD768" i="1"/>
  <c r="AE2064" i="1"/>
  <c r="X449" i="1"/>
  <c r="B357" i="7" s="1"/>
  <c r="D361" i="7"/>
  <c r="AI3408" i="1"/>
  <c r="X1756" i="1"/>
  <c r="B1664" i="7" s="1"/>
  <c r="X3396" i="1"/>
  <c r="AE2312" i="1"/>
  <c r="AD1882" i="1"/>
  <c r="X560" i="1"/>
  <c r="B468" i="7" s="1"/>
  <c r="AH2560" i="1"/>
  <c r="F2468" i="7" s="1"/>
  <c r="AI1201" i="1"/>
  <c r="G1109" i="7" s="1"/>
  <c r="X2389" i="1"/>
  <c r="B2297" i="7" s="1"/>
  <c r="X3403" i="1"/>
  <c r="AE865" i="1"/>
  <c r="AH261" i="1"/>
  <c r="F169" i="7" s="1"/>
  <c r="AE2667" i="1"/>
  <c r="AI1802" i="1"/>
  <c r="G1710" i="7" s="1"/>
  <c r="AI3428" i="1"/>
  <c r="AD3305" i="1"/>
  <c r="AD1037" i="1"/>
  <c r="AD1937" i="1"/>
  <c r="AE820" i="1"/>
  <c r="AH1944" i="1"/>
  <c r="F1852" i="7" s="1"/>
  <c r="AD2509" i="1"/>
  <c r="AH1487" i="1"/>
  <c r="F1395" i="7" s="1"/>
  <c r="X2431" i="1"/>
  <c r="B2339" i="7" s="1"/>
  <c r="AI543" i="1"/>
  <c r="G451" i="7" s="1"/>
  <c r="AI3343" i="1"/>
  <c r="X1609" i="1"/>
  <c r="B1517" i="7" s="1"/>
  <c r="AE342" i="1"/>
  <c r="AE3126" i="1"/>
  <c r="AE2828" i="1"/>
  <c r="AI303" i="1"/>
  <c r="G211" i="7" s="1"/>
  <c r="D2026" i="7"/>
  <c r="AI3423" i="1"/>
  <c r="AE1339" i="1"/>
  <c r="D1321" i="7"/>
  <c r="X3448" i="1"/>
  <c r="AI2172" i="1"/>
  <c r="G2080" i="7" s="1"/>
  <c r="AE1972" i="1"/>
  <c r="AI921" i="1"/>
  <c r="G829" i="7" s="1"/>
  <c r="AH1674" i="1"/>
  <c r="F1582" i="7" s="1"/>
  <c r="X1603" i="1"/>
  <c r="B1511" i="7" s="1"/>
  <c r="AH1760" i="1"/>
  <c r="F1668" i="7" s="1"/>
  <c r="AD1423" i="1"/>
  <c r="D1915" i="7"/>
  <c r="AI384" i="1"/>
  <c r="G292" i="7" s="1"/>
  <c r="X717" i="1"/>
  <c r="B625" i="7" s="1"/>
  <c r="AH3568" i="1"/>
  <c r="AI263" i="1"/>
  <c r="G171" i="7" s="1"/>
  <c r="AH1654" i="1"/>
  <c r="F1562" i="7" s="1"/>
  <c r="X2444" i="1"/>
  <c r="B2352" i="7" s="1"/>
  <c r="AI1770" i="1"/>
  <c r="G1678" i="7" s="1"/>
  <c r="AI1971" i="1"/>
  <c r="G1879" i="7" s="1"/>
  <c r="AE2067" i="1"/>
  <c r="X2457" i="1"/>
  <c r="B2365" i="7" s="1"/>
  <c r="AD1640" i="1"/>
  <c r="D1834" i="7"/>
  <c r="AE2944" i="1"/>
  <c r="AD1639" i="1"/>
  <c r="AH2135" i="1"/>
  <c r="F2043" i="7" s="1"/>
  <c r="D1158" i="7"/>
  <c r="AH3394" i="1"/>
  <c r="AE2565" i="1"/>
  <c r="X1542" i="1"/>
  <c r="B1450" i="7" s="1"/>
  <c r="X3131" i="1"/>
  <c r="AE3115" i="1"/>
  <c r="X667" i="1"/>
  <c r="B575" i="7" s="1"/>
  <c r="AH2358" i="1"/>
  <c r="F2266" i="7" s="1"/>
  <c r="D2690" i="7"/>
  <c r="AD407" i="1"/>
  <c r="X3281" i="1"/>
  <c r="AI3003" i="1"/>
  <c r="G2911" i="7" s="1"/>
  <c r="D2073" i="7"/>
  <c r="AH2724" i="1"/>
  <c r="F2632" i="7" s="1"/>
  <c r="X3536" i="1"/>
  <c r="AI1918" i="1"/>
  <c r="G1826" i="7" s="1"/>
  <c r="D792" i="7"/>
  <c r="AH2372" i="1"/>
  <c r="F2280" i="7" s="1"/>
  <c r="X231" i="1"/>
  <c r="B139" i="7" s="1"/>
  <c r="AD580" i="1"/>
  <c r="D692" i="7"/>
  <c r="AD534" i="1"/>
  <c r="AI1326" i="1"/>
  <c r="G1234" i="7" s="1"/>
  <c r="AE3367" i="1"/>
  <c r="X3057" i="1"/>
  <c r="B2965" i="7" s="1"/>
  <c r="AI256" i="1"/>
  <c r="G164" i="7" s="1"/>
  <c r="AI2487" i="1"/>
  <c r="G2395" i="7" s="1"/>
  <c r="AH3121" i="1"/>
  <c r="AI260" i="1"/>
  <c r="G168" i="7" s="1"/>
  <c r="X2330" i="1"/>
  <c r="B2238" i="7" s="1"/>
  <c r="D2217" i="7"/>
  <c r="AH2989" i="1"/>
  <c r="F2897" i="7" s="1"/>
  <c r="D767" i="7"/>
  <c r="AE973" i="1"/>
  <c r="X2813" i="1"/>
  <c r="B2721" i="7" s="1"/>
  <c r="AH2998" i="1"/>
  <c r="F2906" i="7" s="1"/>
  <c r="AD2498" i="1"/>
  <c r="AI3117" i="1"/>
  <c r="AI2229" i="1"/>
  <c r="G2137" i="7" s="1"/>
  <c r="AD1285" i="1"/>
  <c r="AH1482" i="1"/>
  <c r="F1390" i="7" s="1"/>
  <c r="D2470" i="7"/>
  <c r="D2929" i="7"/>
  <c r="AI1612" i="1"/>
  <c r="G1520" i="7" s="1"/>
  <c r="X206" i="1"/>
  <c r="B114" i="7" s="1"/>
  <c r="D1714" i="7"/>
  <c r="X3287" i="1"/>
  <c r="AH2320" i="1"/>
  <c r="F2228" i="7" s="1"/>
  <c r="D2784" i="7"/>
  <c r="AI517" i="1"/>
  <c r="G425" i="7" s="1"/>
  <c r="AE274" i="1"/>
  <c r="X3228" i="1"/>
  <c r="AI2604" i="1"/>
  <c r="G2512" i="7" s="1"/>
  <c r="AH1625" i="1"/>
  <c r="F1533" i="7" s="1"/>
  <c r="AI3378" i="1"/>
  <c r="AH1870" i="1"/>
  <c r="F1778" i="7" s="1"/>
  <c r="X3256" i="1"/>
  <c r="AI434" i="1"/>
  <c r="G342" i="7" s="1"/>
  <c r="D563" i="7"/>
  <c r="AH291" i="1"/>
  <c r="F199" i="7" s="1"/>
  <c r="AI1960" i="1"/>
  <c r="G1868" i="7" s="1"/>
  <c r="AI584" i="1"/>
  <c r="G492" i="7" s="1"/>
  <c r="AH3484" i="1"/>
  <c r="AE2004" i="1"/>
  <c r="AH2033" i="1"/>
  <c r="F1941" i="7" s="1"/>
  <c r="D1822" i="7"/>
  <c r="AD1471" i="1"/>
  <c r="AI2669" i="1"/>
  <c r="G2577" i="7" s="1"/>
  <c r="AI3254" i="1"/>
  <c r="X162" i="1"/>
  <c r="B70" i="7" s="1"/>
  <c r="AE2288" i="1"/>
  <c r="AH3008" i="1"/>
  <c r="F2916" i="7" s="1"/>
  <c r="X429" i="1"/>
  <c r="B337" i="7" s="1"/>
  <c r="AH539" i="1"/>
  <c r="F447" i="7" s="1"/>
  <c r="AE1519" i="1"/>
  <c r="AD1148" i="1"/>
  <c r="AH3279" i="1"/>
  <c r="AE2260" i="1"/>
  <c r="AE2336" i="1"/>
  <c r="AE288" i="1"/>
  <c r="AE3000" i="1"/>
  <c r="AH3517" i="1"/>
  <c r="AH1132" i="1"/>
  <c r="F1040" i="7" s="1"/>
  <c r="AE1688" i="1"/>
  <c r="AH2760" i="1"/>
  <c r="F2668" i="7" s="1"/>
  <c r="AH1847" i="1"/>
  <c r="F1755" i="7" s="1"/>
  <c r="AD779" i="1"/>
  <c r="AH3181" i="1"/>
  <c r="AI690" i="1"/>
  <c r="G598" i="7" s="1"/>
  <c r="AH3176" i="1"/>
  <c r="AD344" i="1"/>
  <c r="AD960" i="1"/>
  <c r="AH714" i="1"/>
  <c r="F622" i="7" s="1"/>
  <c r="D1509" i="7"/>
  <c r="AI484" i="1"/>
  <c r="G392" i="7" s="1"/>
  <c r="AI1150" i="1"/>
  <c r="G1058" i="7" s="1"/>
  <c r="AH1740" i="1"/>
  <c r="F1648" i="7" s="1"/>
  <c r="AH161" i="1"/>
  <c r="F69" i="7" s="1"/>
  <c r="AH2291" i="1"/>
  <c r="F2199" i="7" s="1"/>
  <c r="X530" i="1"/>
  <c r="B438" i="7" s="1"/>
  <c r="AD2698" i="1"/>
  <c r="AI2633" i="1"/>
  <c r="G2541" i="7" s="1"/>
  <c r="AE2807" i="1"/>
  <c r="X537" i="1"/>
  <c r="B445" i="7" s="1"/>
  <c r="D2017" i="7"/>
  <c r="AD2027" i="1"/>
  <c r="AD1540" i="1"/>
  <c r="AE1863" i="1"/>
  <c r="AE943" i="1"/>
  <c r="AH3540" i="1"/>
  <c r="D1056" i="7"/>
  <c r="AI1534" i="1"/>
  <c r="G1442" i="7" s="1"/>
  <c r="AH2187" i="1"/>
  <c r="F2095" i="7" s="1"/>
  <c r="D1687" i="7"/>
  <c r="AE3213" i="1"/>
  <c r="D1743" i="7"/>
  <c r="AD2712" i="1"/>
  <c r="X395" i="1"/>
  <c r="B303" i="7" s="1"/>
  <c r="AE716" i="1"/>
  <c r="AI1260" i="1"/>
  <c r="G1168" i="7" s="1"/>
  <c r="AH1912" i="1"/>
  <c r="F1820" i="7" s="1"/>
  <c r="AH3407" i="1"/>
  <c r="AD3205" i="1"/>
  <c r="D892" i="7"/>
  <c r="AE3139" i="1"/>
  <c r="AH3289" i="1"/>
  <c r="AD2202" i="1"/>
  <c r="AI278" i="1"/>
  <c r="G186" i="7" s="1"/>
  <c r="AH721" i="1"/>
  <c r="F629" i="7" s="1"/>
  <c r="X3322" i="1"/>
  <c r="AE2219" i="1"/>
  <c r="AH412" i="1"/>
  <c r="F320" i="7" s="1"/>
  <c r="AE1968" i="1"/>
  <c r="AD904" i="1"/>
  <c r="AE3447" i="1"/>
  <c r="X1427" i="1"/>
  <c r="B1335" i="7" s="1"/>
  <c r="X2811" i="1"/>
  <c r="B2719" i="7" s="1"/>
  <c r="AI2700" i="1"/>
  <c r="G2608" i="7" s="1"/>
  <c r="D2746" i="7"/>
  <c r="AD1801" i="1"/>
  <c r="AD3222" i="1"/>
  <c r="AH1106" i="1"/>
  <c r="F1014" i="7" s="1"/>
  <c r="AI2032" i="1"/>
  <c r="G1940" i="7" s="1"/>
  <c r="AD3295" i="1"/>
  <c r="X428" i="1"/>
  <c r="B336" i="7" s="1"/>
  <c r="AI2748" i="1"/>
  <c r="G2656" i="7" s="1"/>
  <c r="D1696" i="7"/>
  <c r="D2251" i="7"/>
  <c r="AD974" i="1"/>
  <c r="D496" i="7"/>
  <c r="AE1056" i="1"/>
  <c r="AD2365" i="1"/>
  <c r="AH498" i="1"/>
  <c r="F406" i="7" s="1"/>
  <c r="X2337" i="1"/>
  <c r="B2245" i="7" s="1"/>
  <c r="AE2833" i="1"/>
  <c r="AI1579" i="1"/>
  <c r="G1487" i="7" s="1"/>
  <c r="AE1046" i="1"/>
  <c r="D940" i="7"/>
  <c r="AD3032" i="1"/>
  <c r="AI1582" i="1"/>
  <c r="G1490" i="7" s="1"/>
  <c r="AD3360" i="1"/>
  <c r="AE2304" i="1"/>
  <c r="AH559" i="1"/>
  <c r="F467" i="7" s="1"/>
  <c r="AH1077" i="1"/>
  <c r="F985" i="7" s="1"/>
  <c r="AE2236" i="1"/>
  <c r="AH1813" i="1"/>
  <c r="F1721" i="7" s="1"/>
  <c r="AE2989" i="1"/>
  <c r="AI2846" i="1"/>
  <c r="G2754" i="7" s="1"/>
  <c r="AE789" i="1"/>
  <c r="AH2004" i="1"/>
  <c r="F1912" i="7" s="1"/>
  <c r="AD1953" i="1"/>
  <c r="X2461" i="1"/>
  <c r="B2369" i="7" s="1"/>
  <c r="AI1303" i="1"/>
  <c r="G1211" i="7" s="1"/>
  <c r="AH1757" i="1"/>
  <c r="F1665" i="7" s="1"/>
  <c r="X2400" i="1"/>
  <c r="B2308" i="7" s="1"/>
  <c r="AD1045" i="1"/>
  <c r="AD415" i="1"/>
  <c r="AH237" i="1"/>
  <c r="F145" i="7" s="1"/>
  <c r="AI178" i="1"/>
  <c r="G86" i="7" s="1"/>
  <c r="X367" i="1"/>
  <c r="B275" i="7" s="1"/>
  <c r="AH1605" i="1"/>
  <c r="F1513" i="7" s="1"/>
  <c r="X3119" i="1"/>
  <c r="AH344" i="1"/>
  <c r="F252" i="7" s="1"/>
  <c r="D2555" i="7"/>
  <c r="AH3361" i="1"/>
  <c r="AE467" i="1"/>
  <c r="AH3508" i="1"/>
  <c r="AD955" i="1"/>
  <c r="D1938" i="7"/>
  <c r="AH1973" i="1"/>
  <c r="F1881" i="7" s="1"/>
  <c r="AD3293" i="1"/>
  <c r="X1138" i="1"/>
  <c r="B1046" i="7" s="1"/>
  <c r="X787" i="1"/>
  <c r="B695" i="7" s="1"/>
  <c r="AI503" i="1"/>
  <c r="G411" i="7" s="1"/>
  <c r="AH2993" i="1"/>
  <c r="F2901" i="7" s="1"/>
  <c r="D2515" i="7"/>
  <c r="AH2184" i="1"/>
  <c r="F2092" i="7" s="1"/>
  <c r="AH1271" i="1"/>
  <c r="F1179" i="7" s="1"/>
  <c r="AE2294" i="1"/>
  <c r="X3580" i="1"/>
  <c r="D185" i="7"/>
  <c r="AD3175" i="1"/>
  <c r="AI2238" i="1"/>
  <c r="G2146" i="7" s="1"/>
  <c r="D821" i="7"/>
  <c r="AH2756" i="1"/>
  <c r="F2664" i="7" s="1"/>
  <c r="AD2275" i="1"/>
  <c r="AD2384" i="1"/>
  <c r="AE555" i="1"/>
  <c r="AE2042" i="1"/>
  <c r="AD2659" i="1"/>
  <c r="AI207" i="1"/>
  <c r="G115" i="7" s="1"/>
  <c r="AH442" i="1"/>
  <c r="F350" i="7" s="1"/>
  <c r="X2727" i="1"/>
  <c r="B2635" i="7" s="1"/>
  <c r="AE2810" i="1"/>
  <c r="AE2509" i="1"/>
  <c r="AI1735" i="1"/>
  <c r="G1643" i="7" s="1"/>
  <c r="X3186" i="1"/>
  <c r="X1244" i="1"/>
  <c r="B1152" i="7" s="1"/>
  <c r="AI224" i="1"/>
  <c r="G132" i="7" s="1"/>
  <c r="AD1062" i="1"/>
  <c r="AE851" i="1"/>
  <c r="D2999" i="7"/>
  <c r="AD404" i="1"/>
  <c r="AI3305" i="1"/>
  <c r="AH2407" i="1"/>
  <c r="F2315" i="7" s="1"/>
  <c r="X1820" i="1"/>
  <c r="B1728" i="7" s="1"/>
  <c r="AH2827" i="1"/>
  <c r="F2735" i="7" s="1"/>
  <c r="AD1084" i="1"/>
  <c r="AD2844" i="1"/>
  <c r="AE134" i="1"/>
  <c r="AH2399" i="1"/>
  <c r="F2307" i="7" s="1"/>
  <c r="X2828" i="1"/>
  <c r="B2736" i="7" s="1"/>
  <c r="AI963" i="1"/>
  <c r="G871" i="7" s="1"/>
  <c r="AH1121" i="1"/>
  <c r="F1029" i="7" s="1"/>
  <c r="AE1365" i="1"/>
  <c r="X579" i="1"/>
  <c r="B487" i="7" s="1"/>
  <c r="AE3564" i="1"/>
  <c r="AD3051" i="1"/>
  <c r="AI961" i="1"/>
  <c r="G869" i="7" s="1"/>
  <c r="AI2553" i="1"/>
  <c r="G2461" i="7" s="1"/>
  <c r="AE451" i="1"/>
  <c r="D951" i="7"/>
  <c r="AH3260" i="1"/>
  <c r="AI1901" i="1"/>
  <c r="G1809" i="7" s="1"/>
  <c r="AH2563" i="1"/>
  <c r="F2471" i="7" s="1"/>
  <c r="AI2549" i="1"/>
  <c r="G2457" i="7" s="1"/>
  <c r="AH2576" i="1"/>
  <c r="F2484" i="7" s="1"/>
  <c r="AH1744" i="1"/>
  <c r="F1652" i="7" s="1"/>
  <c r="AH3190" i="1"/>
  <c r="AE879" i="1"/>
  <c r="X792" i="1"/>
  <c r="B700" i="7" s="1"/>
  <c r="AH2340" i="1"/>
  <c r="F2248" i="7" s="1"/>
  <c r="AE2300" i="1"/>
  <c r="AI3435" i="1"/>
  <c r="AH1843" i="1"/>
  <c r="F1751" i="7" s="1"/>
  <c r="AE2631" i="1"/>
  <c r="AH3311" i="1"/>
  <c r="AI2209" i="1"/>
  <c r="G2117" i="7" s="1"/>
  <c r="AD2862" i="1"/>
  <c r="AD765" i="1"/>
  <c r="AE822" i="1"/>
  <c r="AE2262" i="1"/>
  <c r="AI3518" i="1"/>
  <c r="AD2150" i="1"/>
  <c r="AD2609" i="1"/>
  <c r="AI877" i="1"/>
  <c r="G785" i="7" s="1"/>
  <c r="AD3207" i="1"/>
  <c r="AH2973" i="1"/>
  <c r="F2881" i="7" s="1"/>
  <c r="AD2358" i="1"/>
  <c r="AE380" i="1"/>
  <c r="AD1928" i="1"/>
  <c r="AI2109" i="1"/>
  <c r="G2017" i="7" s="1"/>
  <c r="AD1797" i="1"/>
  <c r="AE498" i="1"/>
  <c r="D1720" i="7"/>
  <c r="AD2780" i="1"/>
  <c r="AE2471" i="1"/>
  <c r="X2273" i="1"/>
  <c r="B2181" i="7" s="1"/>
  <c r="AD2440" i="1"/>
  <c r="D320" i="7"/>
  <c r="AE2754" i="1"/>
  <c r="D822" i="7"/>
  <c r="AH1232" i="1"/>
  <c r="F1140" i="7" s="1"/>
  <c r="AE215" i="1"/>
  <c r="D2584" i="7"/>
  <c r="X1334" i="1"/>
  <c r="B1242" i="7" s="1"/>
  <c r="AE3326" i="1"/>
  <c r="X2722" i="1"/>
  <c r="B2630" i="7" s="1"/>
  <c r="AI1885" i="1"/>
  <c r="G1793" i="7" s="1"/>
  <c r="AI3395" i="1"/>
  <c r="AI2207" i="1"/>
  <c r="G2115" i="7" s="1"/>
  <c r="AE795" i="1"/>
  <c r="AH3379" i="1"/>
  <c r="AE2985" i="1"/>
  <c r="AI2909" i="1"/>
  <c r="G2817" i="7" s="1"/>
  <c r="AE3460" i="1"/>
  <c r="D504" i="7"/>
  <c r="AH678" i="1"/>
  <c r="F586" i="7" s="1"/>
  <c r="AE422" i="1"/>
  <c r="AH977" i="1"/>
  <c r="F885" i="7" s="1"/>
  <c r="X2764" i="1"/>
  <c r="B2672" i="7" s="1"/>
  <c r="AH708" i="1"/>
  <c r="F616" i="7" s="1"/>
  <c r="D2859" i="7"/>
  <c r="AH436" i="1"/>
  <c r="F344" i="7" s="1"/>
  <c r="AD1207" i="1"/>
  <c r="X919" i="1"/>
  <c r="B827" i="7" s="1"/>
  <c r="D1281" i="7"/>
  <c r="AH2236" i="1"/>
  <c r="F2144" i="7" s="1"/>
  <c r="D759" i="7"/>
  <c r="AH3297" i="1"/>
  <c r="AE443" i="1"/>
  <c r="AI375" i="1"/>
  <c r="G283" i="7" s="1"/>
  <c r="AE1331" i="1"/>
  <c r="AD1783" i="1"/>
  <c r="AE3068" i="1"/>
  <c r="X2319" i="1"/>
  <c r="B2227" i="7" s="1"/>
  <c r="AD2435" i="1"/>
  <c r="AE1162" i="1"/>
  <c r="AH2996" i="1"/>
  <c r="F2904" i="7" s="1"/>
  <c r="X1256" i="1"/>
  <c r="B1164" i="7" s="1"/>
  <c r="AI3217" i="1"/>
  <c r="AE2131" i="1"/>
  <c r="AH2787" i="1"/>
  <c r="F2695" i="7" s="1"/>
  <c r="AI2066" i="1"/>
  <c r="G1974" i="7" s="1"/>
  <c r="AH494" i="1"/>
  <c r="F402" i="7" s="1"/>
  <c r="AH538" i="1"/>
  <c r="F446" i="7" s="1"/>
  <c r="X2074" i="1"/>
  <c r="B1982" i="7" s="1"/>
  <c r="AH3210" i="1"/>
  <c r="AD3496" i="1"/>
  <c r="AE2465" i="1"/>
  <c r="X2611" i="1"/>
  <c r="B2519" i="7" s="1"/>
  <c r="AI391" i="1"/>
  <c r="G299" i="7" s="1"/>
  <c r="AE1887" i="1"/>
  <c r="AE2543" i="1"/>
  <c r="AH3334" i="1"/>
  <c r="AE3246" i="1"/>
  <c r="AE2892" i="1"/>
  <c r="X2514" i="1"/>
  <c r="B2422" i="7" s="1"/>
  <c r="AD547" i="1"/>
  <c r="AE2914" i="1"/>
  <c r="AI821" i="1"/>
  <c r="G729" i="7" s="1"/>
  <c r="X390" i="1"/>
  <c r="B298" i="7" s="1"/>
  <c r="AI3056" i="1"/>
  <c r="G2964" i="7" s="1"/>
  <c r="X1789" i="1"/>
  <c r="B1697" i="7" s="1"/>
  <c r="X1107" i="1"/>
  <c r="B1015" i="7" s="1"/>
  <c r="AD2736" i="1"/>
  <c r="AI1787" i="1"/>
  <c r="G1695" i="7" s="1"/>
  <c r="D1178" i="7"/>
  <c r="X1468" i="1"/>
  <c r="B1376" i="7" s="1"/>
  <c r="AD2132" i="1"/>
  <c r="AH3082" i="1"/>
  <c r="F2990" i="7" s="1"/>
  <c r="AH3230" i="1"/>
  <c r="AI2467" i="1"/>
  <c r="G2375" i="7" s="1"/>
  <c r="AE1233" i="1"/>
  <c r="X2917" i="1"/>
  <c r="B2825" i="7" s="1"/>
  <c r="AE854" i="1"/>
  <c r="AH2759" i="1"/>
  <c r="F2667" i="7" s="1"/>
  <c r="D1066" i="7"/>
  <c r="AD1293" i="1"/>
  <c r="AI820" i="1"/>
  <c r="G728" i="7" s="1"/>
  <c r="D431" i="7"/>
  <c r="AH954" i="1"/>
  <c r="F862" i="7" s="1"/>
  <c r="D1948" i="7"/>
  <c r="X1118" i="1"/>
  <c r="B1026" i="7" s="1"/>
  <c r="X2763" i="1"/>
  <c r="B2671" i="7" s="1"/>
  <c r="AH1413" i="1"/>
  <c r="F1321" i="7" s="1"/>
  <c r="AD3030" i="1"/>
  <c r="D1147" i="7"/>
  <c r="AE2353" i="1"/>
  <c r="AD1497" i="1"/>
  <c r="D479" i="7"/>
  <c r="AI2281" i="1"/>
  <c r="G2189" i="7" s="1"/>
  <c r="AH935" i="1"/>
  <c r="F843" i="7" s="1"/>
  <c r="D1649" i="7"/>
  <c r="AH1628" i="1"/>
  <c r="F1536" i="7" s="1"/>
  <c r="AD2001" i="1"/>
  <c r="AD3046" i="1"/>
  <c r="AD3530" i="1"/>
  <c r="AH606" i="1"/>
  <c r="F514" i="7" s="1"/>
  <c r="AE2248" i="1"/>
  <c r="D806" i="7"/>
  <c r="AE1098" i="1"/>
  <c r="AD801" i="1"/>
  <c r="AE755" i="1"/>
  <c r="X3391" i="1"/>
  <c r="AH599" i="1"/>
  <c r="F507" i="7" s="1"/>
  <c r="AI1634" i="1"/>
  <c r="G1542" i="7" s="1"/>
  <c r="AI1681" i="1"/>
  <c r="G1589" i="7" s="1"/>
  <c r="D223" i="7"/>
  <c r="AH1189" i="1"/>
  <c r="F1097" i="7" s="1"/>
  <c r="X257" i="1"/>
  <c r="B165" i="7" s="1"/>
  <c r="X728" i="1"/>
  <c r="B636" i="7" s="1"/>
  <c r="AH2002" i="1"/>
  <c r="F1910" i="7" s="1"/>
  <c r="AE1942" i="1"/>
  <c r="X580" i="1"/>
  <c r="B488" i="7" s="1"/>
  <c r="D1907" i="7"/>
  <c r="AE2106" i="1"/>
  <c r="AI1656" i="1"/>
  <c r="G1564" i="7" s="1"/>
  <c r="D982" i="7"/>
  <c r="X2857" i="1"/>
  <c r="B2765" i="7" s="1"/>
  <c r="AH290" i="1"/>
  <c r="F198" i="7" s="1"/>
  <c r="AI1952" i="1"/>
  <c r="G1860" i="7" s="1"/>
  <c r="D912" i="7"/>
  <c r="AI3538" i="1"/>
  <c r="AD1816" i="1"/>
  <c r="AH1562" i="1"/>
  <c r="F1470" i="7" s="1"/>
  <c r="AH450" i="1"/>
  <c r="F358" i="7" s="1"/>
  <c r="AH2335" i="1"/>
  <c r="F2243" i="7" s="1"/>
  <c r="AI1067" i="1"/>
  <c r="G975" i="7" s="1"/>
  <c r="AI3172" i="1"/>
  <c r="AI900" i="1"/>
  <c r="G808" i="7" s="1"/>
  <c r="D1016" i="7"/>
  <c r="AH1235" i="1"/>
  <c r="F1143" i="7" s="1"/>
  <c r="D1478" i="7"/>
  <c r="AI624" i="1"/>
  <c r="G532" i="7" s="1"/>
  <c r="X2057" i="1"/>
  <c r="B1965" i="7" s="1"/>
  <c r="X1316" i="1"/>
  <c r="B1224" i="7" s="1"/>
  <c r="AE2624" i="1"/>
  <c r="AD2896" i="1"/>
  <c r="AD152" i="1"/>
  <c r="D153" i="7"/>
  <c r="X2572" i="1"/>
  <c r="B2480" i="7" s="1"/>
  <c r="AI2411" i="1"/>
  <c r="G2319" i="7" s="1"/>
  <c r="D1093" i="7"/>
  <c r="X347" i="1"/>
  <c r="B255" i="7" s="1"/>
  <c r="D583" i="7"/>
  <c r="AD2795" i="1"/>
  <c r="AE1443" i="1"/>
  <c r="AH1684" i="1"/>
  <c r="F1592" i="7" s="1"/>
  <c r="D1669" i="7"/>
  <c r="AD1284" i="1"/>
  <c r="X3098" i="1"/>
  <c r="B3006" i="7" s="1"/>
  <c r="AE978" i="1"/>
  <c r="AE169" i="1"/>
  <c r="AI714" i="1"/>
  <c r="G622" i="7" s="1"/>
  <c r="X779" i="1"/>
  <c r="B687" i="7" s="1"/>
  <c r="AE1733" i="1"/>
  <c r="AI1975" i="1"/>
  <c r="G1883" i="7" s="1"/>
  <c r="AD2326" i="1"/>
  <c r="X1646" i="1"/>
  <c r="B1554" i="7" s="1"/>
  <c r="AE3350" i="1"/>
  <c r="AI2976" i="1"/>
  <c r="G2884" i="7" s="1"/>
  <c r="D2433" i="7"/>
  <c r="D1981" i="7"/>
  <c r="AI1913" i="1"/>
  <c r="G1821" i="7" s="1"/>
  <c r="X2081" i="1"/>
  <c r="B1989" i="7" s="1"/>
  <c r="AI2315" i="1"/>
  <c r="G2223" i="7" s="1"/>
  <c r="AE2083" i="1"/>
  <c r="D2987" i="7"/>
  <c r="X1822" i="1"/>
  <c r="B1730" i="7" s="1"/>
  <c r="AD963" i="1"/>
  <c r="AH1777" i="1"/>
  <c r="F1685" i="7" s="1"/>
  <c r="AH1623" i="1"/>
  <c r="F1531" i="7" s="1"/>
  <c r="D2800" i="7"/>
  <c r="AI2607" i="1"/>
  <c r="G2515" i="7" s="1"/>
  <c r="AE271" i="1"/>
  <c r="AE2499" i="1"/>
  <c r="AD1501" i="1"/>
  <c r="X3369" i="1"/>
  <c r="AI2584" i="1"/>
  <c r="G2492" i="7" s="1"/>
  <c r="X1529" i="1"/>
  <c r="B1437" i="7" s="1"/>
  <c r="AI154" i="1"/>
  <c r="G62" i="7" s="1"/>
  <c r="AH497" i="1"/>
  <c r="F405" i="7" s="1"/>
  <c r="AH1148" i="1"/>
  <c r="F1056" i="7" s="1"/>
  <c r="AD364" i="1"/>
  <c r="X401" i="1"/>
  <c r="B309" i="7" s="1"/>
  <c r="AI2157" i="1"/>
  <c r="G2065" i="7" s="1"/>
  <c r="AD2414" i="1"/>
  <c r="AE2972" i="1"/>
  <c r="AE1970" i="1"/>
  <c r="AD563" i="1"/>
  <c r="X180" i="1"/>
  <c r="B88" i="7" s="1"/>
  <c r="D1827" i="7"/>
  <c r="AI2728" i="1"/>
  <c r="G2636" i="7" s="1"/>
  <c r="AH2147" i="1"/>
  <c r="F2055" i="7" s="1"/>
  <c r="D2309" i="7"/>
  <c r="AH666" i="1"/>
  <c r="F574" i="7" s="1"/>
  <c r="X213" i="1"/>
  <c r="B121" i="7" s="1"/>
  <c r="AE2437" i="1"/>
  <c r="X2844" i="1"/>
  <c r="B2752" i="7" s="1"/>
  <c r="D1885" i="7"/>
  <c r="X3091" i="1"/>
  <c r="B2999" i="7" s="1"/>
  <c r="AH3123" i="1"/>
  <c r="AI161" i="1"/>
  <c r="G69" i="7" s="1"/>
  <c r="AE1327" i="1"/>
  <c r="AE2990" i="1"/>
  <c r="AI1474" i="1"/>
  <c r="G1382" i="7" s="1"/>
  <c r="AD2911" i="1"/>
  <c r="AD3026" i="1"/>
  <c r="AH2857" i="1"/>
  <c r="F2765" i="7" s="1"/>
  <c r="AE3049" i="1"/>
  <c r="AD3569" i="1"/>
  <c r="AD1839" i="1"/>
  <c r="AH3465" i="1"/>
  <c r="AE254" i="1"/>
  <c r="AD1263" i="1"/>
  <c r="AH2432" i="1"/>
  <c r="F2340" i="7" s="1"/>
  <c r="X127" i="1"/>
  <c r="B35" i="7" s="1"/>
  <c r="X908" i="1"/>
  <c r="B816" i="7" s="1"/>
  <c r="AI766" i="1"/>
  <c r="G674" i="7" s="1"/>
  <c r="AE2086" i="1"/>
  <c r="X2333" i="1"/>
  <c r="B2241" i="7" s="1"/>
  <c r="AI1407" i="1"/>
  <c r="G1315" i="7" s="1"/>
  <c r="AH1103" i="1"/>
  <c r="F1011" i="7" s="1"/>
  <c r="AH3381" i="1"/>
  <c r="X1568" i="1"/>
  <c r="B1476" i="7" s="1"/>
  <c r="AD630" i="1"/>
  <c r="AE799" i="1"/>
  <c r="AE800" i="1"/>
  <c r="X2620" i="1"/>
  <c r="B2528" i="7" s="1"/>
  <c r="AH3413" i="1"/>
  <c r="D172" i="7"/>
  <c r="D2561" i="7"/>
  <c r="AI450" i="1"/>
  <c r="G358" i="7" s="1"/>
  <c r="AE702" i="1"/>
  <c r="D797" i="7"/>
  <c r="AI267" i="1"/>
  <c r="G175" i="7" s="1"/>
  <c r="D2877" i="7"/>
  <c r="AH808" i="1"/>
  <c r="F716" i="7" s="1"/>
  <c r="AE637" i="1"/>
  <c r="AD3547" i="1"/>
  <c r="AH1168" i="1"/>
  <c r="F1076" i="7" s="1"/>
  <c r="X2419" i="1"/>
  <c r="B2327" i="7" s="1"/>
  <c r="AE1880" i="1"/>
  <c r="X1374" i="1"/>
  <c r="B1282" i="7" s="1"/>
  <c r="D1299" i="7"/>
  <c r="X2981" i="1"/>
  <c r="B2889" i="7" s="1"/>
  <c r="AI3296" i="1"/>
  <c r="AI2978" i="1"/>
  <c r="G2886" i="7" s="1"/>
  <c r="D962" i="7"/>
  <c r="AD1360" i="1"/>
  <c r="D1657" i="7"/>
  <c r="AI3080" i="1"/>
  <c r="G2988" i="7" s="1"/>
  <c r="AE1842" i="1"/>
  <c r="X644" i="1"/>
  <c r="B552" i="7" s="1"/>
  <c r="AE1277" i="1"/>
  <c r="AH1804" i="1"/>
  <c r="F1712" i="7" s="1"/>
  <c r="D1723" i="7"/>
  <c r="AH2483" i="1"/>
  <c r="F2391" i="7" s="1"/>
  <c r="AH889" i="1"/>
  <c r="F797" i="7" s="1"/>
  <c r="AE1514" i="1"/>
  <c r="AE1426" i="1"/>
  <c r="AI1282" i="1"/>
  <c r="G1190" i="7" s="1"/>
  <c r="AH1855" i="1"/>
  <c r="F1763" i="7" s="1"/>
  <c r="AH892" i="1"/>
  <c r="F800" i="7" s="1"/>
  <c r="AI3389" i="1"/>
  <c r="X2794" i="1"/>
  <c r="B2702" i="7" s="1"/>
  <c r="AH2280" i="1"/>
  <c r="F2188" i="7" s="1"/>
  <c r="AE1077" i="1"/>
  <c r="X1263" i="1"/>
  <c r="B1171" i="7" s="1"/>
  <c r="D2979" i="7"/>
  <c r="D2070" i="7"/>
  <c r="AI241" i="1"/>
  <c r="G149" i="7" s="1"/>
  <c r="D643" i="7"/>
  <c r="X166" i="1"/>
  <c r="B74" i="7" s="1"/>
  <c r="AD713" i="1"/>
  <c r="AD340" i="1"/>
  <c r="D2236" i="7"/>
  <c r="AI557" i="1"/>
  <c r="G465" i="7" s="1"/>
  <c r="AE919" i="1"/>
  <c r="AH814" i="1"/>
  <c r="F722" i="7" s="1"/>
  <c r="X442" i="1"/>
  <c r="B350" i="7" s="1"/>
  <c r="AD2288" i="1"/>
  <c r="X2822" i="1"/>
  <c r="B2730" i="7" s="1"/>
  <c r="AI2564" i="1"/>
  <c r="G2472" i="7" s="1"/>
  <c r="AE2251" i="1"/>
  <c r="AH1418" i="1"/>
  <c r="F1326" i="7" s="1"/>
  <c r="AH1175" i="1"/>
  <c r="F1083" i="7" s="1"/>
  <c r="X3066" i="1"/>
  <c r="B2974" i="7" s="1"/>
  <c r="D292" i="7"/>
  <c r="AD731" i="1"/>
  <c r="AD1342" i="1"/>
  <c r="AE1254" i="1"/>
  <c r="D1121" i="7"/>
  <c r="AE415" i="1"/>
  <c r="AI2246" i="1"/>
  <c r="G2154" i="7" s="1"/>
  <c r="AE1819" i="1"/>
  <c r="AD2234" i="1"/>
  <c r="X2255" i="1"/>
  <c r="B2163" i="7" s="1"/>
  <c r="AI3115" i="1"/>
  <c r="AI3563" i="1"/>
  <c r="AD3500" i="1"/>
  <c r="AI2729" i="1"/>
  <c r="G2637" i="7" s="1"/>
  <c r="AD2460" i="1"/>
  <c r="AH3314" i="1"/>
  <c r="X1154" i="1"/>
  <c r="B1062" i="7" s="1"/>
  <c r="X2831" i="1"/>
  <c r="B2739" i="7" s="1"/>
  <c r="D1806" i="7"/>
  <c r="AH577" i="1"/>
  <c r="F485" i="7" s="1"/>
  <c r="AD1844" i="1"/>
  <c r="X3548" i="1"/>
  <c r="AD1851" i="1"/>
  <c r="D1702" i="7"/>
  <c r="D1876" i="7"/>
  <c r="AE2032" i="1"/>
  <c r="D1693" i="7"/>
  <c r="AI234" i="1"/>
  <c r="G142" i="7" s="1"/>
  <c r="AH1611" i="1"/>
  <c r="F1519" i="7" s="1"/>
  <c r="D1766" i="7"/>
  <c r="D1884" i="7"/>
  <c r="AI1924" i="1"/>
  <c r="G1832" i="7" s="1"/>
  <c r="D571" i="7"/>
  <c r="D1224" i="7"/>
  <c r="AI1605" i="1"/>
  <c r="G1513" i="7" s="1"/>
  <c r="AD3319" i="1"/>
  <c r="D497" i="7"/>
  <c r="AE1900" i="1"/>
  <c r="X358" i="1"/>
  <c r="B266" i="7" s="1"/>
  <c r="AE661" i="1"/>
  <c r="AI209" i="1"/>
  <c r="G117" i="7" s="1"/>
  <c r="AD2245" i="1"/>
  <c r="AI2682" i="1"/>
  <c r="G2590" i="7" s="1"/>
  <c r="AE881" i="1"/>
  <c r="AD2505" i="1"/>
  <c r="AD2999" i="1"/>
  <c r="AD1136" i="1"/>
  <c r="D2611" i="7"/>
  <c r="AH2042" i="1"/>
  <c r="F1950" i="7" s="1"/>
  <c r="AH2294" i="1"/>
  <c r="F2202" i="7" s="1"/>
  <c r="AH2704" i="1"/>
  <c r="F2612" i="7" s="1"/>
  <c r="AH3356" i="1"/>
  <c r="AD754" i="1"/>
  <c r="AI3297" i="1"/>
  <c r="D1882" i="7"/>
  <c r="D1356" i="7"/>
  <c r="AI190" i="1"/>
  <c r="G98" i="7" s="1"/>
  <c r="D686" i="7"/>
  <c r="X1460" i="1"/>
  <c r="B1368" i="7" s="1"/>
  <c r="AE263" i="1"/>
  <c r="X1397" i="1"/>
  <c r="B1305" i="7" s="1"/>
  <c r="AH2307" i="1"/>
  <c r="F2215" i="7" s="1"/>
  <c r="AE1643" i="1"/>
  <c r="AE3119" i="1"/>
  <c r="X1491" i="1"/>
  <c r="B1399" i="7" s="1"/>
  <c r="AI1994" i="1"/>
  <c r="G1902" i="7" s="1"/>
  <c r="AI2570" i="1"/>
  <c r="G2478" i="7" s="1"/>
  <c r="AE625" i="1"/>
  <c r="D2604" i="7"/>
  <c r="AI3278" i="1"/>
  <c r="AH3434" i="1"/>
  <c r="AH2356" i="1"/>
  <c r="F2264" i="7" s="1"/>
  <c r="X407" i="1"/>
  <c r="B315" i="7" s="1"/>
  <c r="D2938" i="7"/>
  <c r="AH1114" i="1"/>
  <c r="F1022" i="7" s="1"/>
  <c r="AH899" i="1"/>
  <c r="F807" i="7" s="1"/>
  <c r="AE1485" i="1"/>
  <c r="AE1234" i="1"/>
  <c r="AI1071" i="1"/>
  <c r="G979" i="7" s="1"/>
  <c r="X3337" i="1"/>
  <c r="X1615" i="1"/>
  <c r="B1523" i="7" s="1"/>
  <c r="AD1656" i="1"/>
  <c r="AH2228" i="1"/>
  <c r="F2136" i="7" s="1"/>
  <c r="AH3412" i="1"/>
  <c r="X3232" i="1"/>
  <c r="AE2379" i="1"/>
  <c r="AH397" i="1"/>
  <c r="F305" i="7" s="1"/>
  <c r="D921" i="7"/>
  <c r="AD3120" i="1"/>
  <c r="X3568" i="1"/>
  <c r="AI2051" i="1"/>
  <c r="G1959" i="7" s="1"/>
  <c r="AD1275" i="1"/>
  <c r="X1321" i="1"/>
  <c r="B1229" i="7" s="1"/>
  <c r="AH3049" i="1"/>
  <c r="F2957" i="7" s="1"/>
  <c r="AE1023" i="1"/>
  <c r="AE586" i="1"/>
  <c r="AI3457" i="1"/>
  <c r="AI1645" i="1"/>
  <c r="G1553" i="7" s="1"/>
  <c r="AH499" i="1"/>
  <c r="F407" i="7" s="1"/>
  <c r="X245" i="1"/>
  <c r="B153" i="7" s="1"/>
  <c r="AE3034" i="1"/>
  <c r="AE2732" i="1"/>
  <c r="X604" i="1"/>
  <c r="B512" i="7" s="1"/>
  <c r="X2084" i="1"/>
  <c r="B1992" i="7" s="1"/>
  <c r="AE2915" i="1"/>
  <c r="AH1165" i="1"/>
  <c r="F1073" i="7" s="1"/>
  <c r="X925" i="1"/>
  <c r="B833" i="7" s="1"/>
  <c r="D2820" i="7"/>
  <c r="AD2436" i="1"/>
  <c r="D1840" i="7"/>
  <c r="AD1071" i="1"/>
  <c r="D552" i="7"/>
  <c r="D2966" i="7"/>
  <c r="AE986" i="1"/>
  <c r="AH3353" i="1"/>
  <c r="AI1504" i="1"/>
  <c r="G1412" i="7" s="1"/>
  <c r="D2663" i="7"/>
  <c r="D1517" i="7"/>
  <c r="AH2174" i="1"/>
  <c r="F2082" i="7" s="1"/>
  <c r="AI1685" i="1"/>
  <c r="G1593" i="7" s="1"/>
  <c r="X2583" i="1"/>
  <c r="B2491" i="7" s="1"/>
  <c r="AH2781" i="1"/>
  <c r="F2689" i="7" s="1"/>
  <c r="AI1184" i="1"/>
  <c r="G1092" i="7" s="1"/>
  <c r="AD1690" i="1"/>
  <c r="AD2665" i="1"/>
  <c r="AD674" i="1"/>
  <c r="AE2213" i="1"/>
  <c r="AE1650" i="1"/>
  <c r="AD217" i="1"/>
  <c r="AD449" i="1"/>
  <c r="AD2343" i="1"/>
  <c r="AH1209" i="1"/>
  <c r="F1117" i="7" s="1"/>
  <c r="AI1125" i="1"/>
  <c r="G1033" i="7" s="1"/>
  <c r="AD2728" i="1"/>
  <c r="D2195" i="7"/>
  <c r="X859" i="1"/>
  <c r="B767" i="7" s="1"/>
  <c r="AH2239" i="1"/>
  <c r="F2147" i="7" s="1"/>
  <c r="AH2718" i="1"/>
  <c r="F2626" i="7" s="1"/>
  <c r="AH2723" i="1"/>
  <c r="F2631" i="7" s="1"/>
  <c r="X913" i="1"/>
  <c r="B821" i="7" s="1"/>
  <c r="AH1839" i="1"/>
  <c r="F1747" i="7" s="1"/>
  <c r="AD699" i="1"/>
  <c r="AE480" i="1"/>
  <c r="X3556" i="1"/>
  <c r="AI2565" i="1"/>
  <c r="G2473" i="7" s="1"/>
  <c r="X1897" i="1"/>
  <c r="B1805" i="7" s="1"/>
  <c r="AD3328" i="1"/>
  <c r="AE662" i="1"/>
  <c r="AE329" i="1"/>
  <c r="X1069" i="1"/>
  <c r="B977" i="7" s="1"/>
  <c r="AD283" i="1"/>
  <c r="X1220" i="1"/>
  <c r="B1128" i="7" s="1"/>
  <c r="D1841" i="7"/>
  <c r="AE2313" i="1"/>
  <c r="AE635" i="1"/>
  <c r="AE1168" i="1"/>
  <c r="AE3333" i="1"/>
  <c r="AH2269" i="1"/>
  <c r="F2177" i="7" s="1"/>
  <c r="AI1652" i="1"/>
  <c r="G1560" i="7" s="1"/>
  <c r="AE149" i="1"/>
  <c r="AH2498" i="1"/>
  <c r="F2406" i="7" s="1"/>
  <c r="AI203" i="1"/>
  <c r="G111" i="7" s="1"/>
  <c r="AE3199" i="1"/>
  <c r="X486" i="1"/>
  <c r="B394" i="7" s="1"/>
  <c r="AD422" i="1"/>
  <c r="AE1657" i="1"/>
  <c r="AH1879" i="1"/>
  <c r="F1787" i="7" s="1"/>
  <c r="AE309" i="1"/>
  <c r="AD539" i="1"/>
  <c r="AD3378" i="1"/>
  <c r="AD891" i="1"/>
  <c r="AD3311" i="1"/>
  <c r="D2034" i="7"/>
  <c r="AI1345" i="1"/>
  <c r="G1253" i="7" s="1"/>
  <c r="AD1498" i="1"/>
  <c r="X1320" i="1"/>
  <c r="B1228" i="7" s="1"/>
  <c r="AE1227" i="1"/>
  <c r="D263" i="7"/>
  <c r="D2114" i="7"/>
  <c r="AH1699" i="1"/>
  <c r="F1607" i="7" s="1"/>
  <c r="D1357" i="7"/>
  <c r="X3480" i="1"/>
  <c r="D2222" i="7"/>
  <c r="X3525" i="1"/>
  <c r="AI2076" i="1"/>
  <c r="G1984" i="7" s="1"/>
  <c r="AI1832" i="1"/>
  <c r="G1740" i="7" s="1"/>
  <c r="AE2753" i="1"/>
  <c r="X3157" i="1"/>
  <c r="X2381" i="1"/>
  <c r="B2289" i="7" s="1"/>
  <c r="AH2127" i="1"/>
  <c r="F2035" i="7" s="1"/>
  <c r="X628" i="1"/>
  <c r="B536" i="7" s="1"/>
  <c r="AI722" i="1"/>
  <c r="G630" i="7" s="1"/>
  <c r="X2752" i="1"/>
  <c r="B2660" i="7" s="1"/>
  <c r="AD1936" i="1"/>
  <c r="AD3517" i="1"/>
  <c r="AH518" i="1"/>
  <c r="F426" i="7" s="1"/>
  <c r="AI3272" i="1"/>
  <c r="AH3256" i="1"/>
  <c r="AH3463" i="1"/>
  <c r="X2642" i="1"/>
  <c r="B2550" i="7" s="1"/>
  <c r="AE250" i="1"/>
  <c r="AI2346" i="1"/>
  <c r="G2254" i="7" s="1"/>
  <c r="D2511" i="7"/>
  <c r="D311" i="7"/>
  <c r="X1807" i="1"/>
  <c r="B1715" i="7" s="1"/>
  <c r="D2080" i="7"/>
  <c r="AE3117" i="1"/>
  <c r="AI1516" i="1"/>
  <c r="G1424" i="7" s="1"/>
  <c r="AE636" i="1"/>
  <c r="AI1287" i="1"/>
  <c r="G1195" i="7" s="1"/>
  <c r="AH1094" i="1"/>
  <c r="F1002" i="7" s="1"/>
  <c r="AH992" i="1"/>
  <c r="F900" i="7" s="1"/>
  <c r="AH224" i="1"/>
  <c r="F132" i="7" s="1"/>
  <c r="X1868" i="1"/>
  <c r="B1776" i="7" s="1"/>
  <c r="AE884" i="1"/>
  <c r="X863" i="1"/>
  <c r="B771" i="7" s="1"/>
  <c r="D1160" i="7"/>
  <c r="X3286" i="1"/>
  <c r="AI1663" i="1"/>
  <c r="G1571" i="7" s="1"/>
  <c r="AD261" i="1"/>
  <c r="X3103" i="1"/>
  <c r="B3011" i="7" s="1"/>
  <c r="AH813" i="1"/>
  <c r="F721" i="7" s="1"/>
  <c r="AD1129" i="1"/>
  <c r="AH1824" i="1"/>
  <c r="F1732" i="7" s="1"/>
  <c r="X2111" i="1"/>
  <c r="B2019" i="7" s="1"/>
  <c r="D1073" i="7"/>
  <c r="X1034" i="1"/>
  <c r="B942" i="7" s="1"/>
  <c r="D989" i="7"/>
  <c r="AD3079" i="1"/>
  <c r="X3539" i="1"/>
  <c r="X1960" i="1"/>
  <c r="B1868" i="7" s="1"/>
  <c r="AI3235" i="1"/>
  <c r="D945" i="7"/>
  <c r="X1915" i="1"/>
  <c r="B1823" i="7" s="1"/>
  <c r="AH1994" i="1"/>
  <c r="F1902" i="7" s="1"/>
  <c r="AH3051" i="1"/>
  <c r="F2959" i="7" s="1"/>
  <c r="X1211" i="1"/>
  <c r="B1119" i="7" s="1"/>
  <c r="AI676" i="1"/>
  <c r="G584" i="7" s="1"/>
  <c r="AE2185" i="1"/>
  <c r="AD1787" i="1"/>
  <c r="D1560" i="7"/>
  <c r="AD3481" i="1"/>
  <c r="D2566" i="7"/>
  <c r="AH1182" i="1"/>
  <c r="F1090" i="7" s="1"/>
  <c r="X3112" i="1"/>
  <c r="B3020" i="7" s="1"/>
  <c r="AE1081" i="1"/>
  <c r="AI2196" i="1"/>
  <c r="G2104" i="7" s="1"/>
  <c r="AH3571" i="1"/>
  <c r="AI3280" i="1"/>
  <c r="AE141" i="1"/>
  <c r="X2923" i="1"/>
  <c r="B2831" i="7" s="1"/>
  <c r="AE877" i="1"/>
  <c r="D382" i="7"/>
  <c r="D2802" i="7"/>
  <c r="X2025" i="1"/>
  <c r="B1933" i="7" s="1"/>
  <c r="AD2428" i="1"/>
  <c r="X916" i="1"/>
  <c r="B824" i="7" s="1"/>
  <c r="AH2128" i="1"/>
  <c r="F2036" i="7" s="1"/>
  <c r="X1621" i="1"/>
  <c r="B1529" i="7" s="1"/>
  <c r="AH1055" i="1"/>
  <c r="F963" i="7" s="1"/>
  <c r="AH852" i="1"/>
  <c r="F760" i="7" s="1"/>
  <c r="AD306" i="1"/>
  <c r="AH3127" i="1"/>
  <c r="AI296" i="1"/>
  <c r="G204" i="7" s="1"/>
  <c r="X1798" i="1"/>
  <c r="B1706" i="7" s="1"/>
  <c r="AD1223" i="1"/>
  <c r="D129" i="7"/>
  <c r="D733" i="7"/>
  <c r="AH3329" i="1"/>
  <c r="D406" i="7"/>
  <c r="AH2746" i="1"/>
  <c r="F2654" i="7" s="1"/>
  <c r="AE2342" i="1"/>
  <c r="D2460" i="7"/>
  <c r="AI311" i="1"/>
  <c r="G219" i="7" s="1"/>
  <c r="AD414" i="1"/>
  <c r="AD3424" i="1"/>
  <c r="AH2930" i="1"/>
  <c r="F2838" i="7" s="1"/>
  <c r="D2228" i="7"/>
  <c r="AI2325" i="1"/>
  <c r="G2233" i="7" s="1"/>
  <c r="X1028" i="1"/>
  <c r="B936" i="7" s="1"/>
  <c r="AI252" i="1"/>
  <c r="G160" i="7" s="1"/>
  <c r="D600" i="7"/>
  <c r="AD2774" i="1"/>
  <c r="AE605" i="1"/>
  <c r="AD2679" i="1"/>
  <c r="AI843" i="1"/>
  <c r="G751" i="7" s="1"/>
  <c r="AH1905" i="1"/>
  <c r="F1813" i="7" s="1"/>
  <c r="AI2273" i="1"/>
  <c r="G2181" i="7" s="1"/>
  <c r="AH833" i="1"/>
  <c r="F741" i="7" s="1"/>
  <c r="X2281" i="1"/>
  <c r="B2189" i="7" s="1"/>
  <c r="AE3374" i="1"/>
  <c r="AE172" i="1"/>
  <c r="AI896" i="1"/>
  <c r="G804" i="7" s="1"/>
  <c r="AH1753" i="1"/>
  <c r="F1661" i="7" s="1"/>
  <c r="D538" i="7"/>
  <c r="AD719" i="1"/>
  <c r="AH2513" i="1"/>
  <c r="F2421" i="7" s="1"/>
  <c r="AE2140" i="1"/>
  <c r="X2334" i="1"/>
  <c r="B2242" i="7" s="1"/>
  <c r="D747" i="7"/>
  <c r="AD879" i="1"/>
  <c r="D1476" i="7"/>
  <c r="AH1688" i="1"/>
  <c r="F1596" i="7" s="1"/>
  <c r="AE3342" i="1"/>
  <c r="X607" i="1"/>
  <c r="B515" i="7" s="1"/>
  <c r="AH3325" i="1"/>
  <c r="AE3406" i="1"/>
  <c r="AD1267" i="1"/>
  <c r="D2831" i="7"/>
  <c r="AH1810" i="1"/>
  <c r="F1718" i="7" s="1"/>
  <c r="AE2949" i="1"/>
  <c r="AD385" i="1"/>
  <c r="AE2046" i="1"/>
  <c r="X199" i="1"/>
  <c r="B107" i="7" s="1"/>
  <c r="AI1285" i="1"/>
  <c r="G1193" i="7" s="1"/>
  <c r="AI2592" i="1"/>
  <c r="G2500" i="7" s="1"/>
  <c r="AI3256" i="1"/>
  <c r="AD1188" i="1"/>
  <c r="AE1897" i="1"/>
  <c r="X303" i="1"/>
  <c r="B211" i="7" s="1"/>
  <c r="AH589" i="1"/>
  <c r="F497" i="7" s="1"/>
  <c r="AI3081" i="1"/>
  <c r="G2989" i="7" s="1"/>
  <c r="AI2620" i="1"/>
  <c r="G2528" i="7" s="1"/>
  <c r="AH1559" i="1"/>
  <c r="F1467" i="7" s="1"/>
  <c r="AI866" i="1"/>
  <c r="G774" i="7" s="1"/>
  <c r="AD2608" i="1"/>
  <c r="AH1801" i="1"/>
  <c r="F1709" i="7" s="1"/>
  <c r="AI1543" i="1"/>
  <c r="G1451" i="7" s="1"/>
  <c r="AD851" i="1"/>
  <c r="X3442" i="1"/>
  <c r="D2194" i="7"/>
  <c r="D877" i="7"/>
  <c r="AD3182" i="1"/>
  <c r="D2957" i="7"/>
  <c r="AE2519" i="1"/>
  <c r="AE2817" i="1"/>
  <c r="D1236" i="7"/>
  <c r="D1878" i="7"/>
  <c r="AE3369" i="1"/>
  <c r="AD1379" i="1"/>
  <c r="AD430" i="1"/>
  <c r="AI1445" i="1"/>
  <c r="G1353" i="7" s="1"/>
  <c r="AD1535" i="1"/>
  <c r="AH882" i="1"/>
  <c r="F790" i="7" s="1"/>
  <c r="D467" i="7"/>
  <c r="AE977" i="1"/>
  <c r="AI289" i="1"/>
  <c r="G197" i="7" s="1"/>
  <c r="AE1904" i="1"/>
  <c r="AI1589" i="1"/>
  <c r="G1497" i="7" s="1"/>
  <c r="X3170" i="1"/>
  <c r="AE197" i="1"/>
  <c r="AD639" i="1"/>
  <c r="AD223" i="1"/>
  <c r="AE385" i="1"/>
  <c r="AD1449" i="1"/>
  <c r="AH1268" i="1"/>
  <c r="F1176" i="7" s="1"/>
  <c r="AH773" i="1"/>
  <c r="F681" i="7" s="1"/>
  <c r="AD2626" i="1"/>
  <c r="AE2992" i="1"/>
  <c r="X2206" i="1"/>
  <c r="B2114" i="7" s="1"/>
  <c r="X933" i="1"/>
  <c r="B841" i="7" s="1"/>
  <c r="AI153" i="1"/>
  <c r="G61" i="7" s="1"/>
  <c r="AD1935" i="1"/>
  <c r="D2170" i="7"/>
  <c r="D1900" i="7"/>
  <c r="AD2442" i="1"/>
  <c r="AD3008" i="1"/>
  <c r="AD689" i="1"/>
  <c r="AD3331" i="1"/>
  <c r="AD627" i="1"/>
  <c r="AH955" i="1"/>
  <c r="F863" i="7" s="1"/>
  <c r="AH2655" i="1"/>
  <c r="F2563" i="7" s="1"/>
  <c r="AE601" i="1"/>
  <c r="AD647" i="1"/>
  <c r="X2303" i="1"/>
  <c r="B2211" i="7" s="1"/>
  <c r="D2374" i="7"/>
  <c r="X2415" i="1"/>
  <c r="B2323" i="7" s="1"/>
  <c r="AH3436" i="1"/>
  <c r="X1644" i="1"/>
  <c r="B1552" i="7" s="1"/>
  <c r="X2150" i="1"/>
  <c r="B2058" i="7" s="1"/>
  <c r="AE768" i="1"/>
  <c r="D2179" i="7"/>
  <c r="AE2137" i="1"/>
  <c r="AH422" i="1"/>
  <c r="F330" i="7" s="1"/>
  <c r="AE2366" i="1"/>
  <c r="AI3247" i="1"/>
  <c r="AE401" i="1"/>
  <c r="AE882" i="1"/>
  <c r="AH3137" i="1"/>
  <c r="D1519" i="7"/>
  <c r="D2149" i="7"/>
  <c r="AD126" i="1"/>
  <c r="AH921" i="1"/>
  <c r="F829" i="7" s="1"/>
  <c r="AH3237" i="1"/>
  <c r="AI1697" i="1"/>
  <c r="G1605" i="7" s="1"/>
  <c r="AI3304" i="1"/>
  <c r="AI3567" i="1"/>
  <c r="AE610" i="1"/>
  <c r="D2786" i="7"/>
  <c r="AD1345" i="1"/>
  <c r="AI1390" i="1"/>
  <c r="G1298" i="7" s="1"/>
  <c r="X217" i="1"/>
  <c r="B125" i="7" s="1"/>
  <c r="AD1466" i="1"/>
  <c r="AE2725" i="1"/>
  <c r="AH3255" i="1"/>
  <c r="AI1297" i="1"/>
  <c r="G1205" i="7" s="1"/>
  <c r="AI2035" i="1"/>
  <c r="G1943" i="7" s="1"/>
  <c r="D334" i="7"/>
  <c r="D286" i="7"/>
  <c r="AH444" i="1"/>
  <c r="F352" i="7" s="1"/>
  <c r="D2881" i="7"/>
  <c r="D2806" i="7"/>
  <c r="AD2076" i="1"/>
  <c r="D2356" i="7"/>
  <c r="AH3340" i="1"/>
  <c r="AD3210" i="1"/>
  <c r="AH2679" i="1"/>
  <c r="F2587" i="7" s="1"/>
  <c r="AE628" i="1"/>
  <c r="D2429" i="7"/>
  <c r="D69" i="7"/>
  <c r="AD182" i="1"/>
  <c r="AD2412" i="1"/>
  <c r="D884" i="7"/>
  <c r="AE833" i="1"/>
  <c r="X474" i="1"/>
  <c r="B382" i="7" s="1"/>
  <c r="AI3077" i="1"/>
  <c r="G2985" i="7" s="1"/>
  <c r="X995" i="1"/>
  <c r="B903" i="7" s="1"/>
  <c r="AI2147" i="1"/>
  <c r="G2055" i="7" s="1"/>
  <c r="AD680" i="1"/>
  <c r="X3527" i="1"/>
  <c r="X1863" i="1"/>
  <c r="B1771" i="7" s="1"/>
  <c r="AH214" i="1"/>
  <c r="F122" i="7" s="1"/>
  <c r="X2118" i="1"/>
  <c r="B2026" i="7" s="1"/>
  <c r="AD1680" i="1"/>
  <c r="X3468" i="1"/>
  <c r="AE967" i="1"/>
  <c r="AI1044" i="1"/>
  <c r="G952" i="7" s="1"/>
  <c r="X2241" i="1"/>
  <c r="B2149" i="7" s="1"/>
  <c r="AI3143" i="1"/>
  <c r="AE1879" i="1"/>
  <c r="AH1846" i="1"/>
  <c r="F1754" i="7" s="1"/>
  <c r="X2093" i="1"/>
  <c r="B2001" i="7" s="1"/>
  <c r="D2116" i="7"/>
  <c r="AD164" i="1"/>
  <c r="AD2639" i="1"/>
  <c r="X1434" i="1"/>
  <c r="B1342" i="7" s="1"/>
  <c r="AI3455" i="1"/>
  <c r="AH573" i="1"/>
  <c r="F481" i="7" s="1"/>
  <c r="D817" i="7"/>
  <c r="D196" i="7"/>
  <c r="AI3462" i="1"/>
  <c r="X259" i="1"/>
  <c r="B167" i="7" s="1"/>
  <c r="AD1699" i="1"/>
  <c r="AH2945" i="1"/>
  <c r="F2853" i="7" s="1"/>
  <c r="AE1360" i="1"/>
  <c r="AE2390" i="1"/>
  <c r="AH3561" i="1"/>
  <c r="D1155" i="7"/>
  <c r="X3538" i="1"/>
  <c r="AI1052" i="1"/>
  <c r="G960" i="7" s="1"/>
  <c r="X1153" i="1"/>
  <c r="B1061" i="7" s="1"/>
  <c r="D2101" i="7"/>
  <c r="AD2583" i="1"/>
  <c r="D1283" i="7"/>
  <c r="AH2302" i="1"/>
  <c r="F2210" i="7" s="1"/>
  <c r="D2738" i="7"/>
  <c r="AE611" i="1"/>
  <c r="AH373" i="1"/>
  <c r="F281" i="7" s="1"/>
  <c r="D1865" i="7"/>
  <c r="X1062" i="1"/>
  <c r="B970" i="7" s="1"/>
  <c r="D1853" i="7"/>
  <c r="D2605" i="7"/>
  <c r="D1089" i="7"/>
  <c r="AH2261" i="1"/>
  <c r="F2169" i="7" s="1"/>
  <c r="D2133" i="7"/>
  <c r="AD1210" i="1"/>
  <c r="X2554" i="1"/>
  <c r="B2462" i="7" s="1"/>
  <c r="AH3081" i="1"/>
  <c r="F2989" i="7" s="1"/>
  <c r="AD1019" i="1"/>
  <c r="AI2683" i="1"/>
  <c r="G2591" i="7" s="1"/>
  <c r="AI1435" i="1"/>
  <c r="G1343" i="7" s="1"/>
  <c r="AI3388" i="1"/>
  <c r="D1618" i="7"/>
  <c r="AH2797" i="1"/>
  <c r="F2705" i="7" s="1"/>
  <c r="D1994" i="7"/>
  <c r="D445" i="7"/>
  <c r="AH2374" i="1"/>
  <c r="F2282" i="7" s="1"/>
  <c r="X1870" i="1"/>
  <c r="B1778" i="7" s="1"/>
  <c r="AH1075" i="1"/>
  <c r="F983" i="7" s="1"/>
  <c r="AH2826" i="1"/>
  <c r="F2734" i="7" s="1"/>
  <c r="AH1646" i="1"/>
  <c r="F1554" i="7" s="1"/>
  <c r="AE2362" i="1"/>
  <c r="AD2810" i="1"/>
  <c r="X2292" i="1"/>
  <c r="B2200" i="7" s="1"/>
  <c r="AH2902" i="1"/>
  <c r="F2810" i="7" s="1"/>
  <c r="AI1554" i="1"/>
  <c r="G1462" i="7" s="1"/>
  <c r="AE3338" i="1"/>
  <c r="X1184" i="1"/>
  <c r="B1092" i="7" s="1"/>
  <c r="X2629" i="1"/>
  <c r="B2537" i="7" s="1"/>
  <c r="AD2513" i="1"/>
  <c r="X2059" i="1"/>
  <c r="B1967" i="7" s="1"/>
  <c r="AI1926" i="1"/>
  <c r="G1834" i="7" s="1"/>
  <c r="X1360" i="1"/>
  <c r="B1268" i="7" s="1"/>
  <c r="AD3397" i="1"/>
  <c r="X929" i="1"/>
  <c r="B837" i="7" s="1"/>
  <c r="X1945" i="1"/>
  <c r="B1853" i="7" s="1"/>
  <c r="AH1776" i="1"/>
  <c r="F1684" i="7" s="1"/>
  <c r="AI1347" i="1"/>
  <c r="G1255" i="7" s="1"/>
  <c r="AI1452" i="1"/>
  <c r="G1360" i="7" s="1"/>
  <c r="AI949" i="1"/>
  <c r="G857" i="7" s="1"/>
  <c r="AH555" i="1"/>
  <c r="F463" i="7" s="1"/>
  <c r="AD238" i="1"/>
  <c r="AD2309" i="1"/>
  <c r="AD895" i="1"/>
  <c r="AE876" i="1"/>
  <c r="X1679" i="1"/>
  <c r="B1587" i="7" s="1"/>
  <c r="AI1466" i="1"/>
  <c r="G1374" i="7" s="1"/>
  <c r="AE842" i="1"/>
  <c r="AI1755" i="1"/>
  <c r="G1663" i="7" s="1"/>
  <c r="X737" i="1"/>
  <c r="B645" i="7" s="1"/>
  <c r="X1391" i="1"/>
  <c r="B1299" i="7" s="1"/>
  <c r="AI3209" i="1"/>
  <c r="X2776" i="1"/>
  <c r="B2684" i="7" s="1"/>
  <c r="AD530" i="1"/>
  <c r="AE2333" i="1"/>
  <c r="AI1806" i="1"/>
  <c r="G1714" i="7" s="1"/>
  <c r="AE328" i="1"/>
  <c r="AE2054" i="1"/>
  <c r="AE2256" i="1"/>
  <c r="AE225" i="1"/>
  <c r="X2782" i="1"/>
  <c r="B2690" i="7" s="1"/>
  <c r="D1516" i="7"/>
  <c r="D2173" i="7"/>
  <c r="D76" i="7"/>
  <c r="AD3219" i="1"/>
  <c r="AI1228" i="1"/>
  <c r="G1136" i="7" s="1"/>
  <c r="AH1842" i="1"/>
  <c r="F1750" i="7" s="1"/>
  <c r="AE913" i="1"/>
  <c r="X1461" i="1"/>
  <c r="B1369" i="7" s="1"/>
  <c r="AI3505" i="1"/>
  <c r="AI1357" i="1"/>
  <c r="G1265" i="7" s="1"/>
  <c r="AI1425" i="1"/>
  <c r="G1333" i="7" s="1"/>
  <c r="D973" i="7"/>
  <c r="X1662" i="1"/>
  <c r="B1570" i="7" s="1"/>
  <c r="AH1680" i="1"/>
  <c r="F1588" i="7" s="1"/>
  <c r="D1379" i="7"/>
  <c r="D133" i="7"/>
  <c r="AI781" i="1"/>
  <c r="G689" i="7" s="1"/>
  <c r="AE1516" i="1"/>
  <c r="X299" i="1"/>
  <c r="B207" i="7" s="1"/>
  <c r="AH1056" i="1"/>
  <c r="F964" i="7" s="1"/>
  <c r="AH1863" i="1"/>
  <c r="F1771" i="7" s="1"/>
  <c r="D236" i="7"/>
  <c r="AD1990" i="1"/>
  <c r="AI1987" i="1"/>
  <c r="G1895" i="7" s="1"/>
  <c r="AI2104" i="1"/>
  <c r="G2012" i="7" s="1"/>
  <c r="AD2334" i="1"/>
  <c r="AI1178" i="1"/>
  <c r="G1086" i="7" s="1"/>
  <c r="D2989" i="7"/>
  <c r="D2762" i="7"/>
  <c r="AI3184" i="1"/>
  <c r="AE726" i="1"/>
  <c r="D863" i="7"/>
  <c r="X193" i="1"/>
  <c r="B101" i="7" s="1"/>
  <c r="AD369" i="1"/>
  <c r="AE364" i="1"/>
  <c r="AD3388" i="1"/>
  <c r="AE2626" i="1"/>
  <c r="AE2043" i="1"/>
  <c r="AI2550" i="1"/>
  <c r="G2458" i="7" s="1"/>
  <c r="X1796" i="1"/>
  <c r="B1704" i="7" s="1"/>
  <c r="AH160" i="1"/>
  <c r="F68" i="7" s="1"/>
  <c r="X3125" i="1"/>
  <c r="X1086" i="1"/>
  <c r="B994" i="7" s="1"/>
  <c r="AD424" i="1"/>
  <c r="X3174" i="1"/>
  <c r="AH2461" i="1"/>
  <c r="F2369" i="7" s="1"/>
  <c r="AD2737" i="1"/>
  <c r="X2574" i="1"/>
  <c r="B2482" i="7" s="1"/>
  <c r="AD2931" i="1"/>
  <c r="AH445" i="1"/>
  <c r="F353" i="7" s="1"/>
  <c r="AI2703" i="1"/>
  <c r="G2611" i="7" s="1"/>
  <c r="AD3526" i="1"/>
  <c r="AH1970" i="1"/>
  <c r="F1878" i="7" s="1"/>
  <c r="D2225" i="7"/>
  <c r="AD1784" i="1"/>
  <c r="AH416" i="1"/>
  <c r="F324" i="7" s="1"/>
  <c r="D1017" i="7"/>
  <c r="X1701" i="1"/>
  <c r="B1609" i="7" s="1"/>
  <c r="AD2590" i="1"/>
  <c r="AE2012" i="1"/>
  <c r="AI999" i="1"/>
  <c r="G907" i="7" s="1"/>
  <c r="D1531" i="7"/>
  <c r="AI1817" i="1"/>
  <c r="G1725" i="7" s="1"/>
  <c r="AE2165" i="1"/>
  <c r="AD1583" i="1"/>
  <c r="AH2451" i="1"/>
  <c r="F2359" i="7" s="1"/>
  <c r="AI593" i="1"/>
  <c r="G501" i="7" s="1"/>
  <c r="AD2146" i="1"/>
  <c r="AD2005" i="1"/>
  <c r="AI2343" i="1"/>
  <c r="G2251" i="7" s="1"/>
  <c r="D2795" i="7"/>
  <c r="AE1742" i="1"/>
  <c r="AH3438" i="1"/>
  <c r="AD1691" i="1"/>
  <c r="AH2288" i="1"/>
  <c r="F2196" i="7" s="1"/>
  <c r="D207" i="7"/>
  <c r="AI2245" i="1"/>
  <c r="G2153" i="7" s="1"/>
  <c r="AD3105" i="1"/>
  <c r="AI1448" i="1"/>
  <c r="G1356" i="7" s="1"/>
  <c r="AE2380" i="1"/>
  <c r="AD2314" i="1"/>
  <c r="X574" i="1"/>
  <c r="B482" i="7" s="1"/>
  <c r="AI467" i="1"/>
  <c r="G375" i="7" s="1"/>
  <c r="AH1415" i="1"/>
  <c r="F1323" i="7" s="1"/>
  <c r="D1749" i="7"/>
  <c r="X2805" i="1"/>
  <c r="B2713" i="7" s="1"/>
  <c r="AE3546" i="1"/>
  <c r="X2714" i="1"/>
  <c r="B2622" i="7" s="1"/>
  <c r="D1030" i="7"/>
  <c r="AH1691" i="1"/>
  <c r="F1599" i="7" s="1"/>
  <c r="AD1905" i="1"/>
  <c r="X279" i="1"/>
  <c r="B187" i="7" s="1"/>
  <c r="AE381" i="1"/>
  <c r="AI989" i="1"/>
  <c r="G897" i="7" s="1"/>
  <c r="AI962" i="1"/>
  <c r="G870" i="7" s="1"/>
  <c r="AD2704" i="1"/>
  <c r="D2563" i="7"/>
  <c r="D1162" i="7"/>
  <c r="AE1602" i="1"/>
  <c r="AH983" i="1"/>
  <c r="F891" i="7" s="1"/>
  <c r="X2446" i="1"/>
  <c r="B2354" i="7" s="1"/>
  <c r="AI1368" i="1"/>
  <c r="G1276" i="7" s="1"/>
  <c r="AD2519" i="1"/>
  <c r="AD2401" i="1"/>
  <c r="D512" i="7"/>
  <c r="X3025" i="1"/>
  <c r="B2933" i="7" s="1"/>
  <c r="X2968" i="1"/>
  <c r="B2876" i="7" s="1"/>
  <c r="AE2510" i="1"/>
  <c r="D2476" i="7"/>
  <c r="D2763" i="7"/>
  <c r="X2016" i="1"/>
  <c r="B1924" i="7" s="1"/>
  <c r="AE3562" i="1"/>
  <c r="AH1780" i="1"/>
  <c r="F1688" i="7" s="1"/>
  <c r="AD2891" i="1"/>
  <c r="AD1712" i="1"/>
  <c r="AI520" i="1"/>
  <c r="G428" i="7" s="1"/>
  <c r="AH2520" i="1"/>
  <c r="F2428" i="7" s="1"/>
  <c r="AE3308" i="1"/>
  <c r="AE3235" i="1"/>
  <c r="D1275" i="7"/>
  <c r="AI1546" i="1"/>
  <c r="G1454" i="7" s="1"/>
  <c r="AH683" i="1"/>
  <c r="F591" i="7" s="1"/>
  <c r="AI2916" i="1"/>
  <c r="G2824" i="7" s="1"/>
  <c r="AD2813" i="1"/>
  <c r="D2077" i="7"/>
  <c r="AH2595" i="1"/>
  <c r="F2503" i="7" s="1"/>
  <c r="AD1054" i="1"/>
  <c r="AE560" i="1"/>
  <c r="AH3250" i="1"/>
  <c r="AD1663" i="1"/>
  <c r="AI809" i="1"/>
  <c r="G717" i="7" s="1"/>
  <c r="AE2896" i="1"/>
  <c r="AH355" i="1"/>
  <c r="F263" i="7" s="1"/>
  <c r="X315" i="1"/>
  <c r="B223" i="7" s="1"/>
  <c r="AH2773" i="1"/>
  <c r="F2681" i="7" s="1"/>
  <c r="X3376" i="1"/>
  <c r="AH2619" i="1"/>
  <c r="F2527" i="7" s="1"/>
  <c r="AH426" i="1"/>
  <c r="F334" i="7" s="1"/>
  <c r="AH1800" i="1"/>
  <c r="F1708" i="7" s="1"/>
  <c r="AE1845" i="1"/>
  <c r="D2019" i="7"/>
  <c r="AH2352" i="1"/>
  <c r="F2260" i="7" s="1"/>
  <c r="AD225" i="1"/>
  <c r="X2467" i="1"/>
  <c r="B2375" i="7" s="1"/>
  <c r="AH486" i="1"/>
  <c r="F394" i="7" s="1"/>
  <c r="AI3550" i="1"/>
  <c r="X289" i="1"/>
  <c r="B197" i="7" s="1"/>
  <c r="D2789" i="7"/>
  <c r="AE2240" i="1"/>
  <c r="D2687" i="7"/>
  <c r="AH3382" i="1"/>
  <c r="AH2146" i="1"/>
  <c r="F2054" i="7" s="1"/>
  <c r="AE3360" i="1"/>
  <c r="AD354" i="1"/>
  <c r="AH459" i="1"/>
  <c r="F367" i="7" s="1"/>
  <c r="AE391" i="1"/>
  <c r="AH1364" i="1"/>
  <c r="F1272" i="7" s="1"/>
  <c r="AH3383" i="1"/>
  <c r="AE714" i="1"/>
  <c r="AD2524" i="1"/>
  <c r="AE670" i="1"/>
  <c r="AE811" i="1"/>
  <c r="X1932" i="1"/>
  <c r="B1840" i="7" s="1"/>
  <c r="AH3365" i="1"/>
  <c r="AI3277" i="1"/>
  <c r="AH2770" i="1"/>
  <c r="F2678" i="7" s="1"/>
  <c r="X1088" i="1"/>
  <c r="B996" i="7" s="1"/>
  <c r="AD2564" i="1"/>
  <c r="AD2037" i="1"/>
  <c r="AE333" i="1"/>
  <c r="AD896" i="1"/>
  <c r="X3306" i="1"/>
  <c r="AI1054" i="1"/>
  <c r="G962" i="7" s="1"/>
  <c r="AH3388" i="1"/>
  <c r="X649" i="1"/>
  <c r="B557" i="7" s="1"/>
  <c r="AH1423" i="1"/>
  <c r="F1331" i="7" s="1"/>
  <c r="AD3163" i="1"/>
  <c r="AI479" i="1"/>
  <c r="G387" i="7" s="1"/>
  <c r="X1198" i="1"/>
  <c r="B1106" i="7" s="1"/>
  <c r="AI3445" i="1"/>
  <c r="AH1647" i="1"/>
  <c r="F1555" i="7" s="1"/>
  <c r="AI3295" i="1"/>
  <c r="AI2193" i="1"/>
  <c r="G2101" i="7" s="1"/>
  <c r="AH2878" i="1"/>
  <c r="F2786" i="7" s="1"/>
  <c r="AD2116" i="1"/>
  <c r="D1541" i="7"/>
  <c r="AH1039" i="1"/>
  <c r="F947" i="7" s="1"/>
  <c r="AI347" i="1"/>
  <c r="G255" i="7" s="1"/>
  <c r="AI2613" i="1"/>
  <c r="G2521" i="7" s="1"/>
  <c r="AD1346" i="1"/>
  <c r="AI2122" i="1"/>
  <c r="G2030" i="7" s="1"/>
  <c r="AE1771" i="1"/>
  <c r="AE1976" i="1"/>
  <c r="AI1989" i="1"/>
  <c r="G1897" i="7" s="1"/>
  <c r="AE1104" i="1"/>
  <c r="AE3155" i="1"/>
  <c r="AI2143" i="1"/>
  <c r="G2051" i="7" s="1"/>
  <c r="AI837" i="1"/>
  <c r="G745" i="7" s="1"/>
  <c r="AD479" i="1"/>
  <c r="X1614" i="1"/>
  <c r="B1522" i="7" s="1"/>
  <c r="AD413" i="1"/>
  <c r="X2071" i="1"/>
  <c r="B1979" i="7" s="1"/>
  <c r="AH570" i="1"/>
  <c r="F478" i="7" s="1"/>
  <c r="AD2548" i="1"/>
  <c r="AI931" i="1"/>
  <c r="G839" i="7" s="1"/>
  <c r="AI1181" i="1"/>
  <c r="G1089" i="7" s="1"/>
  <c r="AD3022" i="1"/>
  <c r="AI3126" i="1"/>
  <c r="AI3353" i="1"/>
  <c r="AE2402" i="1"/>
  <c r="AD1524" i="1"/>
  <c r="AD236" i="1"/>
  <c r="AH2393" i="1"/>
  <c r="F2301" i="7" s="1"/>
  <c r="AH578" i="1"/>
  <c r="F486" i="7" s="1"/>
  <c r="AI1763" i="1"/>
  <c r="G1671" i="7" s="1"/>
  <c r="AD1496" i="1"/>
  <c r="AH588" i="1"/>
  <c r="F496" i="7" s="1"/>
  <c r="AD2831" i="1"/>
  <c r="X1352" i="1"/>
  <c r="B1260" i="7" s="1"/>
  <c r="AI385" i="1"/>
  <c r="G293" i="7" s="1"/>
  <c r="X450" i="1"/>
  <c r="B358" i="7" s="1"/>
  <c r="AE2691" i="1"/>
  <c r="D1683" i="7"/>
  <c r="AE3524" i="1"/>
  <c r="AE2317" i="1"/>
  <c r="AE3239" i="1"/>
  <c r="AE3468" i="1"/>
  <c r="D1116" i="7"/>
  <c r="X1126" i="1"/>
  <c r="B1034" i="7" s="1"/>
  <c r="AI2973" i="1"/>
  <c r="G2881" i="7" s="1"/>
  <c r="AI3066" i="1"/>
  <c r="G2974" i="7" s="1"/>
  <c r="AI1961" i="1"/>
  <c r="G1869" i="7" s="1"/>
  <c r="AI2654" i="1"/>
  <c r="G2562" i="7" s="1"/>
  <c r="AE2620" i="1"/>
  <c r="X2390" i="1"/>
  <c r="B2298" i="7" s="1"/>
  <c r="D2865" i="7"/>
  <c r="AD818" i="1"/>
  <c r="AI3240" i="1"/>
  <c r="AD416" i="1"/>
  <c r="D233" i="7"/>
  <c r="AD187" i="1"/>
  <c r="X2765" i="1"/>
  <c r="B2673" i="7" s="1"/>
  <c r="X146" i="1"/>
  <c r="B54" i="7" s="1"/>
  <c r="D277" i="7"/>
  <c r="AD697" i="1"/>
  <c r="AD161" i="1"/>
  <c r="AI534" i="1"/>
  <c r="G442" i="7" s="1"/>
  <c r="AH828" i="1"/>
  <c r="F736" i="7" s="1"/>
  <c r="AH947" i="1"/>
  <c r="F855" i="7" s="1"/>
  <c r="AD189" i="1"/>
  <c r="AH1035" i="1"/>
  <c r="F943" i="7" s="1"/>
  <c r="X1144" i="1"/>
  <c r="B1052" i="7" s="1"/>
  <c r="D2519" i="7"/>
  <c r="X799" i="1"/>
  <c r="B707" i="7" s="1"/>
  <c r="D2667" i="7"/>
  <c r="D2959" i="7"/>
  <c r="X3178" i="1"/>
  <c r="AD2074" i="1"/>
  <c r="AI2535" i="1"/>
  <c r="G2443" i="7" s="1"/>
  <c r="AE3081" i="1"/>
  <c r="AD3469" i="1"/>
  <c r="AD1623" i="1"/>
  <c r="AE1169" i="1"/>
  <c r="D1626" i="7"/>
  <c r="AE1186" i="1"/>
  <c r="AH3182" i="1"/>
  <c r="AE1236" i="1"/>
  <c r="AD1545" i="1"/>
  <c r="AI3357" i="1"/>
  <c r="AH3332" i="1"/>
  <c r="AI3229" i="1"/>
  <c r="AI1792" i="1"/>
  <c r="G1700" i="7" s="1"/>
  <c r="AE3571" i="1"/>
  <c r="AH1572" i="1"/>
  <c r="F1480" i="7" s="1"/>
  <c r="AE3543" i="1"/>
  <c r="D2105" i="7"/>
  <c r="X2073" i="1"/>
  <c r="B1981" i="7" s="1"/>
  <c r="AE1782" i="1"/>
  <c r="X481" i="1"/>
  <c r="B389" i="7" s="1"/>
  <c r="X1042" i="1"/>
  <c r="B950" i="7" s="1"/>
  <c r="AE2677" i="1"/>
  <c r="AD2392" i="1"/>
  <c r="AI2725" i="1"/>
  <c r="G2633" i="7" s="1"/>
  <c r="AD2315" i="1"/>
  <c r="X2982" i="1"/>
  <c r="B2890" i="7" s="1"/>
  <c r="AE577" i="1"/>
  <c r="AI2818" i="1"/>
  <c r="G2726" i="7" s="1"/>
  <c r="AI1869" i="1"/>
  <c r="G1777" i="7" s="1"/>
  <c r="AE2144" i="1"/>
  <c r="AD813" i="1"/>
  <c r="AH1928" i="1"/>
  <c r="F1836" i="7" s="1"/>
  <c r="X3219" i="1"/>
  <c r="D2694" i="7"/>
  <c r="AI1607" i="1"/>
  <c r="G1515" i="7" s="1"/>
  <c r="AI3027" i="1"/>
  <c r="G2935" i="7" s="1"/>
  <c r="AH1822" i="1"/>
  <c r="F1730" i="7" s="1"/>
  <c r="AH1574" i="1"/>
  <c r="F1482" i="7" s="1"/>
  <c r="AE450" i="1"/>
  <c r="AH1854" i="1"/>
  <c r="F1762" i="7" s="1"/>
  <c r="AH1301" i="1"/>
  <c r="F1209" i="7" s="1"/>
  <c r="AH227" i="1"/>
  <c r="F135" i="7" s="1"/>
  <c r="AD2306" i="1"/>
  <c r="AE2622" i="1"/>
  <c r="AE2558" i="1"/>
  <c r="AH1251" i="1"/>
  <c r="F1159" i="7" s="1"/>
  <c r="AH812" i="1"/>
  <c r="F720" i="7" s="1"/>
  <c r="X813" i="1"/>
  <c r="B721" i="7" s="1"/>
  <c r="X1061" i="1"/>
  <c r="B969" i="7" s="1"/>
  <c r="D1352" i="7"/>
  <c r="X3134" i="1"/>
  <c r="AD507" i="1"/>
  <c r="AI1142" i="1"/>
  <c r="G1050" i="7" s="1"/>
  <c r="X825" i="1"/>
  <c r="B733" i="7" s="1"/>
  <c r="AI357" i="1"/>
  <c r="G265" i="7" s="1"/>
  <c r="D2168" i="7"/>
  <c r="AE228" i="1"/>
  <c r="AE216" i="1"/>
  <c r="X2560" i="1"/>
  <c r="B2468" i="7" s="1"/>
  <c r="X2156" i="1"/>
  <c r="B2064" i="7" s="1"/>
  <c r="AE1296" i="1"/>
  <c r="AH3378" i="1"/>
  <c r="X589" i="1"/>
  <c r="B497" i="7" s="1"/>
  <c r="AE2570" i="1"/>
  <c r="X2306" i="1"/>
  <c r="B2214" i="7" s="1"/>
  <c r="D1431" i="7"/>
  <c r="X2887" i="1"/>
  <c r="B2795" i="7" s="1"/>
  <c r="AD3403" i="1"/>
  <c r="D1762" i="7"/>
  <c r="AE1069" i="1"/>
  <c r="AD325" i="1"/>
  <c r="AI3302" i="1"/>
  <c r="AH1583" i="1"/>
  <c r="F1491" i="7" s="1"/>
  <c r="AI295" i="1"/>
  <c r="G203" i="7" s="1"/>
  <c r="D2571" i="7"/>
  <c r="AH3288" i="1"/>
  <c r="AI2688" i="1"/>
  <c r="G2596" i="7" s="1"/>
  <c r="AH3158" i="1"/>
  <c r="AD256" i="1"/>
  <c r="AH3119" i="1"/>
  <c r="AH130" i="1"/>
  <c r="F38" i="7" s="1"/>
  <c r="D2214" i="7"/>
  <c r="AH1584" i="1"/>
  <c r="F1492" i="7" s="1"/>
  <c r="D910" i="7"/>
  <c r="AD515" i="1"/>
  <c r="X1473" i="1"/>
  <c r="B1381" i="7" s="1"/>
  <c r="AE2728" i="1"/>
  <c r="X2848" i="1"/>
  <c r="B2756" i="7" s="1"/>
  <c r="AI2575" i="1"/>
  <c r="G2483" i="7" s="1"/>
  <c r="AH867" i="1"/>
  <c r="F775" i="7" s="1"/>
  <c r="AH3245" i="1"/>
  <c r="X775" i="1"/>
  <c r="B683" i="7" s="1"/>
  <c r="X1341" i="1"/>
  <c r="B1249" i="7" s="1"/>
  <c r="AH1472" i="1"/>
  <c r="F1380" i="7" s="1"/>
  <c r="AI2970" i="1"/>
  <c r="G2878" i="7" s="1"/>
  <c r="X3038" i="1"/>
  <c r="B2946" i="7" s="1"/>
  <c r="AE856" i="1"/>
  <c r="AI2330" i="1"/>
  <c r="G2238" i="7" s="1"/>
  <c r="AE2071" i="1"/>
  <c r="AH260" i="1"/>
  <c r="F168" i="7" s="1"/>
  <c r="D2312" i="7"/>
  <c r="AI1182" i="1"/>
  <c r="G1090" i="7" s="1"/>
  <c r="X692" i="1"/>
  <c r="B600" i="7" s="1"/>
  <c r="AH2035" i="1"/>
  <c r="F1943" i="7" s="1"/>
  <c r="AI130" i="1"/>
  <c r="G38" i="7" s="1"/>
  <c r="AE2719" i="1"/>
  <c r="AI2533" i="1"/>
  <c r="G2441" i="7" s="1"/>
  <c r="X1004" i="1"/>
  <c r="B912" i="7" s="1"/>
  <c r="D2544" i="7"/>
  <c r="AH2446" i="1"/>
  <c r="F2354" i="7" s="1"/>
  <c r="AH2675" i="1"/>
  <c r="F2583" i="7" s="1"/>
  <c r="X2698" i="1"/>
  <c r="B2606" i="7" s="1"/>
  <c r="AH1913" i="1"/>
  <c r="F1821" i="7" s="1"/>
  <c r="D790" i="7"/>
  <c r="AD2064" i="1"/>
  <c r="AD3540" i="1"/>
  <c r="X1278" i="1"/>
  <c r="B1186" i="7" s="1"/>
  <c r="AI3571" i="1"/>
  <c r="AI2893" i="1"/>
  <c r="G2801" i="7" s="1"/>
  <c r="AH2012" i="1"/>
  <c r="F1920" i="7" s="1"/>
  <c r="D2894" i="7"/>
  <c r="AI3201" i="1"/>
  <c r="AI3109" i="1"/>
  <c r="G3017" i="7" s="1"/>
  <c r="D1044" i="7"/>
  <c r="D630" i="7"/>
  <c r="AI1238" i="1"/>
  <c r="G1146" i="7" s="1"/>
  <c r="AI268" i="1"/>
  <c r="G176" i="7" s="1"/>
  <c r="AD1416" i="1"/>
  <c r="AE1338" i="1"/>
  <c r="AD444" i="1"/>
  <c r="D2603" i="7"/>
  <c r="AD2351" i="1"/>
  <c r="AI2842" i="1"/>
  <c r="G2750" i="7" s="1"/>
  <c r="AD392" i="1"/>
  <c r="AE3334" i="1"/>
  <c r="AH1201" i="1"/>
  <c r="F1109" i="7" s="1"/>
  <c r="X867" i="1"/>
  <c r="B775" i="7" s="1"/>
  <c r="AH1861" i="1"/>
  <c r="F1769" i="7" s="1"/>
  <c r="AH481" i="1"/>
  <c r="F389" i="7" s="1"/>
  <c r="AH473" i="1"/>
  <c r="F381" i="7" s="1"/>
  <c r="X1092" i="1"/>
  <c r="B1000" i="7" s="1"/>
  <c r="AE1670" i="1"/>
  <c r="AH2165" i="1"/>
  <c r="F2073" i="7" s="1"/>
  <c r="AH3504" i="1"/>
  <c r="D1653" i="7"/>
  <c r="AI1003" i="1"/>
  <c r="G911" i="7" s="1"/>
  <c r="AE3059" i="1"/>
  <c r="AE890" i="1"/>
  <c r="AD1330" i="1"/>
  <c r="D1769" i="7"/>
  <c r="AD1281" i="1"/>
  <c r="AD1034" i="1"/>
  <c r="AE2009" i="1"/>
  <c r="AE2207" i="1"/>
  <c r="AE2247" i="1"/>
  <c r="AH2852" i="1"/>
  <c r="F2760" i="7" s="1"/>
  <c r="AE1399" i="1"/>
  <c r="AD1734" i="1"/>
  <c r="AE1188" i="1"/>
  <c r="AI2078" i="1"/>
  <c r="G1986" i="7" s="1"/>
  <c r="AH1384" i="1"/>
  <c r="F1292" i="7" s="1"/>
  <c r="D132" i="7"/>
  <c r="D2739" i="7"/>
  <c r="AI2270" i="1"/>
  <c r="G2178" i="7" s="1"/>
  <c r="D3008" i="7"/>
  <c r="AE2177" i="1"/>
  <c r="X191" i="1"/>
  <c r="B99" i="7" s="1"/>
  <c r="X1163" i="1"/>
  <c r="B1071" i="7" s="1"/>
  <c r="D1072" i="7"/>
  <c r="AH979" i="1"/>
  <c r="F887" i="7" s="1"/>
  <c r="AH3094" i="1"/>
  <c r="F3002" i="7" s="1"/>
  <c r="AH3538" i="1"/>
  <c r="AD1744" i="1"/>
  <c r="AI1522" i="1"/>
  <c r="G1430" i="7" s="1"/>
  <c r="AE3058" i="1"/>
  <c r="X1831" i="1"/>
  <c r="B1739" i="7" s="1"/>
  <c r="AD1625" i="1"/>
  <c r="AD390" i="1"/>
  <c r="D100" i="7"/>
  <c r="X765" i="1"/>
  <c r="B673" i="7" s="1"/>
  <c r="AE3431" i="1"/>
  <c r="X1168" i="1"/>
  <c r="B1076" i="7" s="1"/>
  <c r="AI2548" i="1"/>
  <c r="G2456" i="7" s="1"/>
  <c r="D1959" i="7"/>
  <c r="D475" i="7"/>
  <c r="AD3133" i="1"/>
  <c r="AE3177" i="1"/>
  <c r="X1435" i="1"/>
  <c r="B1343" i="7" s="1"/>
  <c r="AE3189" i="1"/>
  <c r="AE1237" i="1"/>
  <c r="AE413" i="1"/>
  <c r="X732" i="1"/>
  <c r="B640" i="7" s="1"/>
  <c r="D1528" i="7"/>
  <c r="AD2252" i="1"/>
  <c r="AE1832" i="1"/>
  <c r="D2748" i="7"/>
  <c r="D655" i="7"/>
  <c r="X551" i="1"/>
  <c r="B459" i="7" s="1"/>
  <c r="AI1375" i="1"/>
  <c r="G1283" i="7" s="1"/>
  <c r="AI2447" i="1"/>
  <c r="G2355" i="7" s="1"/>
  <c r="D2449" i="7"/>
  <c r="AE3226" i="1"/>
  <c r="AH3366" i="1"/>
  <c r="AH2503" i="1"/>
  <c r="F2411" i="7" s="1"/>
  <c r="AD2379" i="1"/>
  <c r="X2994" i="1"/>
  <c r="B2902" i="7" s="1"/>
  <c r="AE1007" i="1"/>
  <c r="X1977" i="1"/>
  <c r="B1885" i="7" s="1"/>
  <c r="AE2951" i="1"/>
  <c r="AH790" i="1"/>
  <c r="F698" i="7" s="1"/>
  <c r="X2918" i="1"/>
  <c r="B2826" i="7" s="1"/>
  <c r="D1400" i="7"/>
  <c r="AD1412" i="1"/>
  <c r="AE1160" i="1"/>
  <c r="AD1094" i="1"/>
  <c r="D2572" i="7"/>
  <c r="AH496" i="1"/>
  <c r="F404" i="7" s="1"/>
  <c r="D2046" i="7"/>
  <c r="AH939" i="1"/>
  <c r="F847" i="7" s="1"/>
  <c r="X1485" i="1"/>
  <c r="B1393" i="7" s="1"/>
  <c r="D1898" i="7"/>
  <c r="AD3281" i="1"/>
  <c r="AE1996" i="1"/>
  <c r="D2283" i="7"/>
  <c r="AI1029" i="1"/>
  <c r="G937" i="7" s="1"/>
  <c r="AI422" i="1"/>
  <c r="G330" i="7" s="1"/>
  <c r="D1895" i="7"/>
  <c r="AE863" i="1"/>
  <c r="AH680" i="1"/>
  <c r="F588" i="7" s="1"/>
  <c r="X876" i="1"/>
  <c r="B784" i="7" s="1"/>
  <c r="D1208" i="7"/>
  <c r="AD1808" i="1"/>
  <c r="X3048" i="1"/>
  <c r="B2956" i="7" s="1"/>
  <c r="AD2881" i="1"/>
  <c r="AE1756" i="1"/>
  <c r="D618" i="7"/>
  <c r="AI2562" i="1"/>
  <c r="G2470" i="7" s="1"/>
  <c r="AE1510" i="1"/>
  <c r="AE2708" i="1"/>
  <c r="AI1126" i="1"/>
  <c r="G1034" i="7" s="1"/>
  <c r="AE3106" i="1"/>
  <c r="AE3267" i="1"/>
  <c r="AD967" i="1"/>
  <c r="D2855" i="7"/>
  <c r="AE371" i="1"/>
  <c r="X1763" i="1"/>
  <c r="B1671" i="7" s="1"/>
  <c r="AE2205" i="1"/>
  <c r="X2922" i="1"/>
  <c r="B2830" i="7" s="1"/>
  <c r="AD3552" i="1"/>
  <c r="AE3274" i="1"/>
  <c r="AH545" i="1"/>
  <c r="F453" i="7" s="1"/>
  <c r="AH543" i="1"/>
  <c r="F451" i="7" s="1"/>
  <c r="D724" i="7"/>
  <c r="D1336" i="7"/>
  <c r="AH628" i="1"/>
  <c r="F536" i="7" s="1"/>
  <c r="AE2935" i="1"/>
  <c r="D371" i="7"/>
  <c r="AD1779" i="1"/>
  <c r="AH2552" i="1"/>
  <c r="F2460" i="7" s="1"/>
  <c r="AI3536" i="1"/>
  <c r="D2522" i="7"/>
  <c r="AH2040" i="1"/>
  <c r="F1948" i="7" s="1"/>
  <c r="D1142" i="7"/>
  <c r="AD2854" i="1"/>
  <c r="AE1340" i="1"/>
  <c r="X2866" i="1"/>
  <c r="B2774" i="7" s="1"/>
  <c r="X1340" i="1"/>
  <c r="B1248" i="7" s="1"/>
  <c r="AH3226" i="1"/>
  <c r="AD3432" i="1"/>
  <c r="D1535" i="7"/>
  <c r="AI1956" i="1"/>
  <c r="G1864" i="7" s="1"/>
  <c r="X606" i="1"/>
  <c r="B514" i="7" s="1"/>
  <c r="X187" i="1"/>
  <c r="B95" i="7" s="1"/>
  <c r="AD532" i="1"/>
  <c r="AE1201" i="1"/>
  <c r="AE3579" i="1"/>
  <c r="AD3020" i="1"/>
  <c r="AI454" i="1"/>
  <c r="G362" i="7" s="1"/>
  <c r="AD139" i="1"/>
  <c r="AH3095" i="1"/>
  <c r="F3003" i="7" s="1"/>
  <c r="AD2500" i="1"/>
  <c r="AI2096" i="1"/>
  <c r="G2004" i="7" s="1"/>
  <c r="X2801" i="1"/>
  <c r="B2709" i="7" s="1"/>
  <c r="AH1126" i="1"/>
  <c r="F1034" i="7" s="1"/>
  <c r="D2695" i="7"/>
  <c r="D761" i="7"/>
  <c r="AD1765" i="1"/>
  <c r="D1926" i="7"/>
  <c r="AE975" i="1"/>
  <c r="AD2539" i="1"/>
  <c r="AH792" i="1"/>
  <c r="F700" i="7" s="1"/>
  <c r="AH692" i="1"/>
  <c r="F600" i="7" s="1"/>
  <c r="AI352" i="1"/>
  <c r="G260" i="7" s="1"/>
  <c r="D2468" i="7"/>
  <c r="AD3506" i="1"/>
  <c r="AI1131" i="1"/>
  <c r="G1039" i="7" s="1"/>
  <c r="D2304" i="7"/>
  <c r="AH699" i="1"/>
  <c r="F607" i="7" s="1"/>
  <c r="D2579" i="7"/>
  <c r="X829" i="1"/>
  <c r="B737" i="7" s="1"/>
  <c r="AI1842" i="1"/>
  <c r="G1750" i="7" s="1"/>
  <c r="D1210" i="7"/>
  <c r="X2265" i="1"/>
  <c r="B2173" i="7" s="1"/>
  <c r="D2917" i="7"/>
  <c r="AD437" i="1"/>
  <c r="AI504" i="1"/>
  <c r="G412" i="7" s="1"/>
  <c r="D1598" i="7"/>
  <c r="AH1444" i="1"/>
  <c r="F1352" i="7" s="1"/>
  <c r="AE2508" i="1"/>
  <c r="D1290" i="7"/>
  <c r="AD3076" i="1"/>
  <c r="AH3546" i="1"/>
  <c r="AD1411" i="1"/>
  <c r="X1623" i="1"/>
  <c r="B1531" i="7" s="1"/>
  <c r="AH2987" i="1"/>
  <c r="F2895" i="7" s="1"/>
  <c r="AE886" i="1"/>
  <c r="X1277" i="1"/>
  <c r="B1185" i="7" s="1"/>
  <c r="D1757" i="7"/>
  <c r="X2035" i="1"/>
  <c r="B1943" i="7" s="1"/>
  <c r="AI1848" i="1"/>
  <c r="G1756" i="7" s="1"/>
  <c r="AE718" i="1"/>
  <c r="AE2413" i="1"/>
  <c r="AH273" i="1"/>
  <c r="F181" i="7" s="1"/>
  <c r="AE896" i="1"/>
  <c r="X2539" i="1"/>
  <c r="B2447" i="7" s="1"/>
  <c r="X1074" i="1"/>
  <c r="B982" i="7" s="1"/>
  <c r="AD2577" i="1"/>
  <c r="X1959" i="1"/>
  <c r="B1867" i="7" s="1"/>
  <c r="X2034" i="1"/>
  <c r="B1942" i="7" s="1"/>
  <c r="AH2935" i="1"/>
  <c r="F2843" i="7" s="1"/>
  <c r="AI3038" i="1"/>
  <c r="G2946" i="7" s="1"/>
  <c r="D1148" i="7"/>
  <c r="AD1967" i="1"/>
  <c r="AE1022" i="1"/>
  <c r="AE2781" i="1"/>
  <c r="AE2095" i="1"/>
  <c r="D2549" i="7"/>
  <c r="X345" i="1"/>
  <c r="B253" i="7" s="1"/>
  <c r="X3144" i="1"/>
  <c r="AE1029" i="1"/>
  <c r="X392" i="1"/>
  <c r="B300" i="7" s="1"/>
  <c r="AE1604" i="1"/>
  <c r="D1776" i="7"/>
  <c r="AI2420" i="1"/>
  <c r="G2328" i="7" s="1"/>
  <c r="AE2724" i="1"/>
  <c r="AI873" i="1"/>
  <c r="G781" i="7" s="1"/>
  <c r="AE3063" i="1"/>
  <c r="D1014" i="7"/>
  <c r="AH1509" i="1"/>
  <c r="F1417" i="7" s="1"/>
  <c r="X3524" i="1"/>
  <c r="D95" i="7"/>
  <c r="AE2396" i="1"/>
  <c r="AE1561" i="1"/>
  <c r="AH2404" i="1"/>
  <c r="F2312" i="7" s="1"/>
  <c r="AH2041" i="1"/>
  <c r="F1949" i="7" s="1"/>
  <c r="D2933" i="7"/>
  <c r="AE3105" i="1"/>
  <c r="X2280" i="1"/>
  <c r="B2188" i="7" s="1"/>
  <c r="D2540" i="7"/>
  <c r="D2482" i="7"/>
  <c r="AI2322" i="1"/>
  <c r="G2230" i="7" s="1"/>
  <c r="AE3159" i="1"/>
  <c r="D2303" i="7"/>
  <c r="D2709" i="7"/>
  <c r="X2766" i="1"/>
  <c r="B2674" i="7" s="1"/>
  <c r="AI3141" i="1"/>
  <c r="AE2882" i="1"/>
  <c r="AH1465" i="1"/>
  <c r="F1373" i="7" s="1"/>
  <c r="AH3493" i="1"/>
  <c r="X642" i="1"/>
  <c r="B550" i="7" s="1"/>
  <c r="AD969" i="1"/>
  <c r="AH3355" i="1"/>
  <c r="AE3384" i="1"/>
  <c r="AE163" i="1"/>
  <c r="X2376" i="1"/>
  <c r="B2284" i="7" s="1"/>
  <c r="D2601" i="7"/>
  <c r="D1027" i="7"/>
  <c r="X3569" i="1"/>
  <c r="AI1491" i="1"/>
  <c r="G1399" i="7" s="1"/>
  <c r="AI1341" i="1"/>
  <c r="G1249" i="7" s="1"/>
  <c r="AI2510" i="1"/>
  <c r="G2418" i="7" s="1"/>
  <c r="AH3075" i="1"/>
  <c r="F2983" i="7" s="1"/>
  <c r="D2749" i="7"/>
  <c r="AD1988" i="1"/>
  <c r="AI1616" i="1"/>
  <c r="G1524" i="7" s="1"/>
  <c r="X3081" i="1"/>
  <c r="B2989" i="7" s="1"/>
  <c r="AD2989" i="1"/>
  <c r="AE680" i="1"/>
  <c r="AI2465" i="1"/>
  <c r="G2373" i="7" s="1"/>
  <c r="AH479" i="1"/>
  <c r="F387" i="7" s="1"/>
  <c r="AE3175" i="1"/>
  <c r="AI1276" i="1"/>
  <c r="G1184" i="7" s="1"/>
  <c r="AE2040" i="1"/>
  <c r="D195" i="7"/>
  <c r="AE3319" i="1"/>
  <c r="AE362" i="1"/>
  <c r="X2555" i="1"/>
  <c r="B2463" i="7" s="1"/>
  <c r="AI487" i="1"/>
  <c r="G395" i="7" s="1"/>
  <c r="AI2602" i="1"/>
  <c r="G2510" i="7" s="1"/>
  <c r="X558" i="1"/>
  <c r="B466" i="7" s="1"/>
  <c r="AE3055" i="1"/>
  <c r="AE3257" i="1"/>
  <c r="AE1682" i="1"/>
  <c r="AE857" i="1"/>
  <c r="AH2608" i="1"/>
  <c r="F2516" i="7" s="1"/>
  <c r="X456" i="1"/>
  <c r="B364" i="7" s="1"/>
  <c r="AD2321" i="1"/>
  <c r="AI595" i="1"/>
  <c r="G503" i="7" s="1"/>
  <c r="X1424" i="1"/>
  <c r="B1332" i="7" s="1"/>
  <c r="AD1004" i="1"/>
  <c r="AE814" i="1"/>
  <c r="AD3000" i="1"/>
  <c r="X324" i="1"/>
  <c r="B232" i="7" s="1"/>
  <c r="D995" i="7"/>
  <c r="AH1825" i="1"/>
  <c r="F1733" i="7" s="1"/>
  <c r="X2886" i="1"/>
  <c r="B2794" i="7" s="1"/>
  <c r="AD2668" i="1"/>
  <c r="AH1403" i="1"/>
  <c r="F1311" i="7" s="1"/>
  <c r="AD1087" i="1"/>
  <c r="AD2371" i="1"/>
  <c r="D565" i="7"/>
  <c r="AH2613" i="1"/>
  <c r="F2521" i="7" s="1"/>
  <c r="AI2675" i="1"/>
  <c r="G2583" i="7" s="1"/>
  <c r="AD2419" i="1"/>
  <c r="X559" i="1"/>
  <c r="B467" i="7" s="1"/>
  <c r="AE346" i="1"/>
  <c r="AE2178" i="1"/>
  <c r="AE1544" i="1"/>
  <c r="X1066" i="1"/>
  <c r="B974" i="7" s="1"/>
  <c r="AD1729" i="1"/>
  <c r="AE246" i="1"/>
  <c r="X699" i="1"/>
  <c r="B607" i="7" s="1"/>
  <c r="AI667" i="1"/>
  <c r="G575" i="7" s="1"/>
  <c r="AH1375" i="1"/>
  <c r="F1283" i="7" s="1"/>
  <c r="X3182" i="1"/>
  <c r="AH1874" i="1"/>
  <c r="F1782" i="7" s="1"/>
  <c r="AE2292" i="1"/>
  <c r="D2447" i="7"/>
  <c r="AE2521" i="1"/>
  <c r="D1367" i="7"/>
  <c r="AE3504" i="1"/>
  <c r="X743" i="1"/>
  <c r="B651" i="7" s="1"/>
  <c r="AI3287" i="1"/>
  <c r="X2880" i="1"/>
  <c r="B2788" i="7" s="1"/>
  <c r="AD3476" i="1"/>
  <c r="D833" i="7"/>
  <c r="X211" i="1"/>
  <c r="B119" i="7" s="1"/>
  <c r="X3483" i="1"/>
  <c r="X2983" i="1"/>
  <c r="B2891" i="7" s="1"/>
  <c r="AI556" i="1"/>
  <c r="G464" i="7" s="1"/>
  <c r="AE998" i="1"/>
  <c r="D2094" i="7"/>
  <c r="X1751" i="1"/>
  <c r="B1659" i="7" s="1"/>
  <c r="X280" i="1"/>
  <c r="B188" i="7" s="1"/>
  <c r="AD1791" i="1"/>
  <c r="AE3496" i="1"/>
  <c r="AI687" i="1"/>
  <c r="G595" i="7" s="1"/>
  <c r="AI3363" i="1"/>
  <c r="AH1521" i="1"/>
  <c r="F1429" i="7" s="1"/>
  <c r="AE853" i="1"/>
  <c r="AI523" i="1"/>
  <c r="G431" i="7" s="1"/>
  <c r="AD1030" i="1"/>
  <c r="AD2747" i="1"/>
  <c r="D1128" i="7"/>
  <c r="AD953" i="1"/>
  <c r="AI583" i="1"/>
  <c r="G491" i="7" s="1"/>
  <c r="AI527" i="1"/>
  <c r="G435" i="7" s="1"/>
  <c r="D2028" i="7"/>
  <c r="D2375" i="7"/>
  <c r="X2313" i="1"/>
  <c r="B2221" i="7" s="1"/>
  <c r="AE1882" i="1"/>
  <c r="AD3436" i="1"/>
  <c r="AE2041" i="1"/>
  <c r="AD2494" i="1"/>
  <c r="AH3207" i="1"/>
  <c r="AE2056" i="1"/>
  <c r="X2945" i="1"/>
  <c r="B2853" i="7" s="1"/>
  <c r="X159" i="1"/>
  <c r="B67" i="7" s="1"/>
  <c r="AE2518" i="1"/>
  <c r="X588" i="1"/>
  <c r="B496" i="7" s="1"/>
  <c r="D959" i="7"/>
  <c r="AD2057" i="1"/>
  <c r="AD163" i="1"/>
  <c r="AI2936" i="1"/>
  <c r="G2844" i="7" s="1"/>
  <c r="AE2344" i="1"/>
  <c r="AD2965" i="1"/>
  <c r="AD2260" i="1"/>
  <c r="AE2629" i="1"/>
  <c r="AH1042" i="1"/>
  <c r="F950" i="7" s="1"/>
  <c r="AD1742" i="1"/>
  <c r="AD2118" i="1"/>
  <c r="AI3335" i="1"/>
  <c r="D64" i="7"/>
  <c r="AH414" i="1"/>
  <c r="F322" i="7" s="1"/>
  <c r="AI1709" i="1"/>
  <c r="G1617" i="7" s="1"/>
  <c r="AD1149" i="1"/>
  <c r="X2663" i="1"/>
  <c r="B2571" i="7" s="1"/>
  <c r="AH552" i="1"/>
  <c r="F460" i="7" s="1"/>
  <c r="AD1800" i="1"/>
  <c r="AH1920" i="1"/>
  <c r="F1828" i="7" s="1"/>
  <c r="AD2681" i="1"/>
  <c r="AD1745" i="1"/>
  <c r="AE909" i="1"/>
  <c r="AE1591" i="1"/>
  <c r="AI2380" i="1"/>
  <c r="G2288" i="7" s="1"/>
  <c r="AE2666" i="1"/>
  <c r="AE1817" i="1"/>
  <c r="X2072" i="1"/>
  <c r="B1980" i="7" s="1"/>
  <c r="AD533" i="1"/>
  <c r="D2543" i="7"/>
  <c r="AD1389" i="1"/>
  <c r="AE2941" i="1"/>
  <c r="AD2297" i="1"/>
  <c r="AI1283" i="1"/>
  <c r="G1191" i="7" s="1"/>
  <c r="AH3233" i="1"/>
  <c r="AI1057" i="1"/>
  <c r="G965" i="7" s="1"/>
  <c r="AI247" i="1"/>
  <c r="G155" i="7" s="1"/>
  <c r="AH2326" i="1"/>
  <c r="F2234" i="7" s="1"/>
  <c r="X2141" i="1"/>
  <c r="B2049" i="7" s="1"/>
  <c r="AH1486" i="1"/>
  <c r="F1394" i="7" s="1"/>
  <c r="AD2631" i="1"/>
  <c r="AD3441" i="1"/>
  <c r="AE2574" i="1"/>
  <c r="D1080" i="7"/>
  <c r="AE2774" i="1"/>
  <c r="D1233" i="7"/>
  <c r="AD2705" i="1"/>
  <c r="AH3574" i="1"/>
  <c r="AD3492" i="1"/>
  <c r="AE539" i="1"/>
  <c r="X1823" i="1"/>
  <c r="B1731" i="7" s="1"/>
  <c r="AH2118" i="1"/>
  <c r="F2026" i="7" s="1"/>
  <c r="AH2193" i="1"/>
  <c r="F2101" i="7" s="1"/>
  <c r="AD1063" i="1"/>
  <c r="AH3223" i="1"/>
  <c r="AH228" i="1"/>
  <c r="F136" i="7" s="1"/>
  <c r="AI2855" i="1"/>
  <c r="G2763" i="7" s="1"/>
  <c r="X1157" i="1"/>
  <c r="B1065" i="7" s="1"/>
  <c r="AI506" i="1"/>
  <c r="G414" i="7" s="1"/>
  <c r="AH703" i="1"/>
  <c r="F611" i="7" s="1"/>
  <c r="AD2241" i="1"/>
  <c r="AD2214" i="1"/>
  <c r="AE1337" i="1"/>
  <c r="D1965" i="7"/>
  <c r="AH2508" i="1"/>
  <c r="F2416" i="7" s="1"/>
  <c r="AE466" i="1"/>
  <c r="AD3064" i="1"/>
  <c r="AE1096" i="1"/>
  <c r="AE1144" i="1"/>
  <c r="AE3135" i="1"/>
  <c r="AI3547" i="1"/>
  <c r="AD1942" i="1"/>
  <c r="AH2957" i="1"/>
  <c r="F2865" i="7" s="1"/>
  <c r="AD3334" i="1"/>
  <c r="D1698" i="7"/>
  <c r="AD2344" i="1"/>
  <c r="X2973" i="1"/>
  <c r="B2881" i="7" s="1"/>
  <c r="AE1367" i="1"/>
  <c r="AH2934" i="1"/>
  <c r="F2842" i="7" s="1"/>
  <c r="AE356" i="1"/>
  <c r="D2698" i="7"/>
  <c r="AE3039" i="1"/>
  <c r="D2319" i="7"/>
  <c r="X3469" i="1"/>
  <c r="D644" i="7"/>
  <c r="X2213" i="1"/>
  <c r="B2121" i="7" s="1"/>
  <c r="AI1158" i="1"/>
  <c r="G1066" i="7" s="1"/>
  <c r="D1905" i="7"/>
  <c r="AH1669" i="1"/>
  <c r="F1577" i="7" s="1"/>
  <c r="AI2696" i="1"/>
  <c r="G2604" i="7" s="1"/>
  <c r="AD3413" i="1"/>
  <c r="AI3196" i="1"/>
  <c r="AH2076" i="1"/>
  <c r="F1984" i="7" s="1"/>
  <c r="X1914" i="1"/>
  <c r="B1822" i="7" s="1"/>
  <c r="AI1965" i="1"/>
  <c r="G1873" i="7" s="1"/>
  <c r="D2614" i="7"/>
  <c r="X2705" i="1"/>
  <c r="B2613" i="7" s="1"/>
  <c r="AH780" i="1"/>
  <c r="F688" i="7" s="1"/>
  <c r="AD2066" i="1"/>
  <c r="X1331" i="1"/>
  <c r="B1239" i="7" s="1"/>
  <c r="X1651" i="1"/>
  <c r="B1559" i="7" s="1"/>
  <c r="AH737" i="1"/>
  <c r="F645" i="7" s="1"/>
  <c r="D1852" i="7"/>
  <c r="AI2013" i="1"/>
  <c r="G1921" i="7" s="1"/>
  <c r="AH3215" i="1"/>
  <c r="AH2977" i="1"/>
  <c r="F2885" i="7" s="1"/>
  <c r="X1572" i="1"/>
  <c r="B1480" i="7" s="1"/>
  <c r="X2587" i="1"/>
  <c r="B2495" i="7" s="1"/>
  <c r="D550" i="7"/>
  <c r="AI2276" i="1"/>
  <c r="G2184" i="7" s="1"/>
  <c r="D2730" i="7"/>
  <c r="X1367" i="1"/>
  <c r="B1275" i="7" s="1"/>
  <c r="X3190" i="1"/>
  <c r="AI769" i="1"/>
  <c r="G677" i="7" s="1"/>
  <c r="X3359" i="1"/>
  <c r="D523" i="7"/>
  <c r="AD1373" i="1"/>
  <c r="X328" i="1"/>
  <c r="B236" i="7" s="1"/>
  <c r="AH2727" i="1"/>
  <c r="F2635" i="7" s="1"/>
  <c r="AI940" i="1"/>
  <c r="G848" i="7" s="1"/>
  <c r="AH2317" i="1"/>
  <c r="F2225" i="7" s="1"/>
  <c r="AD3407" i="1"/>
  <c r="AH3417" i="1"/>
  <c r="AD2291" i="1"/>
  <c r="D1483" i="7"/>
  <c r="AD450" i="1"/>
  <c r="AD650" i="1"/>
  <c r="AH913" i="1"/>
  <c r="F821" i="7" s="1"/>
  <c r="AD799" i="1"/>
  <c r="X1022" i="1"/>
  <c r="B930" i="7" s="1"/>
  <c r="D269" i="7"/>
  <c r="AH987" i="1"/>
  <c r="F895" i="7" s="1"/>
  <c r="AE2203" i="1"/>
  <c r="AH2138" i="1"/>
  <c r="F2046" i="7" s="1"/>
  <c r="AE2919" i="1"/>
  <c r="AD1113" i="1"/>
  <c r="AH909" i="1"/>
  <c r="F817" i="7" s="1"/>
  <c r="AD2542" i="1"/>
  <c r="X2342" i="1"/>
  <c r="B2250" i="7" s="1"/>
  <c r="AD2875" i="1"/>
  <c r="D1214" i="7"/>
  <c r="AH2777" i="1"/>
  <c r="F2685" i="7" s="1"/>
  <c r="AI3023" i="1"/>
  <c r="G2931" i="7" s="1"/>
  <c r="AI1982" i="1"/>
  <c r="G1890" i="7" s="1"/>
  <c r="D1490" i="7"/>
  <c r="AD3118" i="1"/>
  <c r="AE1766" i="1"/>
  <c r="AE3157" i="1"/>
  <c r="AE3097" i="1"/>
  <c r="AH1764" i="1"/>
  <c r="F1672" i="7" s="1"/>
  <c r="AI512" i="1"/>
  <c r="G420" i="7" s="1"/>
  <c r="AH465" i="1"/>
  <c r="F373" i="7" s="1"/>
  <c r="AI1744" i="1"/>
  <c r="G1652" i="7" s="1"/>
  <c r="AH2276" i="1"/>
  <c r="F2184" i="7" s="1"/>
  <c r="AD2676" i="1"/>
  <c r="AH2242" i="1"/>
  <c r="F2150" i="7" s="1"/>
  <c r="AH3048" i="1"/>
  <c r="F2956" i="7" s="1"/>
  <c r="AD1760" i="1"/>
  <c r="AD2087" i="1"/>
  <c r="AD3490" i="1"/>
  <c r="X756" i="1"/>
  <c r="B664" i="7" s="1"/>
  <c r="X1873" i="1"/>
  <c r="B1781" i="7" s="1"/>
  <c r="AH2412" i="1"/>
  <c r="F2320" i="7" s="1"/>
  <c r="AE2517" i="1"/>
  <c r="D2444" i="7"/>
  <c r="AH2388" i="1"/>
  <c r="F2296" i="7" s="1"/>
  <c r="AE3459" i="1"/>
  <c r="AI1874" i="1"/>
  <c r="G1782" i="7" s="1"/>
  <c r="AI3214" i="1"/>
  <c r="AI249" i="1"/>
  <c r="G157" i="7" s="1"/>
  <c r="X2324" i="1"/>
  <c r="B2232" i="7" s="1"/>
  <c r="AD421" i="1"/>
  <c r="AI1396" i="1"/>
  <c r="G1304" i="7" s="1"/>
  <c r="AE3547" i="1"/>
  <c r="AE268" i="1"/>
  <c r="AI2046" i="1"/>
  <c r="G1954" i="7" s="1"/>
  <c r="X1084" i="1"/>
  <c r="B992" i="7" s="1"/>
  <c r="AH187" i="1"/>
  <c r="F95" i="7" s="1"/>
  <c r="AE1326" i="1"/>
  <c r="D176" i="7"/>
  <c r="X1132" i="1"/>
  <c r="B1040" i="7" s="1"/>
  <c r="AE737" i="1"/>
  <c r="X1145" i="1"/>
  <c r="B1053" i="7" s="1"/>
  <c r="AE3080" i="1"/>
  <c r="AI1657" i="1"/>
  <c r="G1565" i="7" s="1"/>
  <c r="AE1244" i="1"/>
  <c r="X738" i="1"/>
  <c r="B646" i="7" s="1"/>
  <c r="AI2097" i="1"/>
  <c r="G2005" i="7" s="1"/>
  <c r="X1836" i="1"/>
  <c r="B1744" i="7" s="1"/>
  <c r="AI3429" i="1"/>
  <c r="AI1170" i="1"/>
  <c r="G1078" i="7" s="1"/>
  <c r="AD487" i="1"/>
  <c r="AE1496" i="1"/>
  <c r="AI846" i="1"/>
  <c r="G754" i="7" s="1"/>
  <c r="AD867" i="1"/>
  <c r="X532" i="1"/>
  <c r="B440" i="7" s="1"/>
  <c r="X1510" i="1"/>
  <c r="B1418" i="7" s="1"/>
  <c r="AH2543" i="1"/>
  <c r="F2451" i="7" s="1"/>
  <c r="AE1795" i="1"/>
  <c r="AH2328" i="1"/>
  <c r="F2236" i="7" s="1"/>
  <c r="X149" i="1"/>
  <c r="B57" i="7" s="1"/>
  <c r="X1744" i="1"/>
  <c r="B1652" i="7" s="1"/>
  <c r="AD2159" i="1"/>
  <c r="AD2397" i="1"/>
  <c r="D2843" i="7"/>
  <c r="AE1745" i="1"/>
  <c r="AH3570" i="1"/>
  <c r="X3375" i="1"/>
  <c r="AD3124" i="1"/>
  <c r="X2836" i="1"/>
  <c r="B2744" i="7" s="1"/>
  <c r="AE2937" i="1"/>
  <c r="D2392" i="7"/>
  <c r="AD3217" i="1"/>
  <c r="AI2194" i="1"/>
  <c r="G2102" i="7" s="1"/>
  <c r="AD2516" i="1"/>
  <c r="AD3007" i="1"/>
  <c r="AD2335" i="1"/>
  <c r="AI2635" i="1"/>
  <c r="G2543" i="7" s="1"/>
  <c r="AH1791" i="1"/>
  <c r="F1699" i="7" s="1"/>
  <c r="X2222" i="1"/>
  <c r="B2130" i="7" s="1"/>
  <c r="AE1841" i="1"/>
  <c r="AH2776" i="1"/>
  <c r="F2684" i="7" s="1"/>
  <c r="D105" i="7"/>
  <c r="D2777" i="7"/>
  <c r="AE541" i="1"/>
  <c r="AE615" i="1"/>
  <c r="X740" i="1"/>
  <c r="B648" i="7" s="1"/>
  <c r="D160" i="7"/>
  <c r="AE3574" i="1"/>
  <c r="AI261" i="1"/>
  <c r="G169" i="7" s="1"/>
  <c r="AD1976" i="1"/>
  <c r="AD1391" i="1"/>
  <c r="AI2123" i="1"/>
  <c r="G2031" i="7" s="1"/>
  <c r="X2169" i="1"/>
  <c r="B2077" i="7" s="1"/>
  <c r="AH917" i="1"/>
  <c r="F825" i="7" s="1"/>
  <c r="AE2876" i="1"/>
  <c r="AD2002" i="1"/>
  <c r="AH148" i="1"/>
  <c r="F56" i="7" s="1"/>
  <c r="X2154" i="1"/>
  <c r="B2062" i="7" s="1"/>
  <c r="D3016" i="7"/>
  <c r="X710" i="1"/>
  <c r="B618" i="7" s="1"/>
  <c r="AI3309" i="1"/>
  <c r="AD2024" i="1"/>
  <c r="AI2189" i="1"/>
  <c r="G2097" i="7" s="1"/>
  <c r="AE2607" i="1"/>
  <c r="X422" i="1"/>
  <c r="B330" i="7" s="1"/>
  <c r="D748" i="7"/>
  <c r="AI2719" i="1"/>
  <c r="G2627" i="7" s="1"/>
  <c r="AI995" i="1"/>
  <c r="G903" i="7" s="1"/>
  <c r="AE588" i="1"/>
  <c r="AI2561" i="1"/>
  <c r="G2469" i="7" s="1"/>
  <c r="AE987" i="1"/>
  <c r="X885" i="1"/>
  <c r="B793" i="7" s="1"/>
  <c r="AI3503" i="1"/>
  <c r="AH2574" i="1"/>
  <c r="F2482" i="7" s="1"/>
  <c r="AI445" i="1"/>
  <c r="G353" i="7" s="1"/>
  <c r="AI920" i="1"/>
  <c r="G828" i="7" s="1"/>
  <c r="D2529" i="7"/>
  <c r="AH1558" i="1"/>
  <c r="F1466" i="7" s="1"/>
  <c r="AI767" i="1"/>
  <c r="G675" i="7" s="1"/>
  <c r="D1298" i="7"/>
  <c r="AI2853" i="1"/>
  <c r="G2761" i="7" s="1"/>
  <c r="AE985" i="1"/>
  <c r="AH669" i="1"/>
  <c r="F577" i="7" s="1"/>
  <c r="AD215" i="1"/>
  <c r="AI1149" i="1"/>
  <c r="G1057" i="7" s="1"/>
  <c r="D2266" i="7"/>
  <c r="AI2763" i="1"/>
  <c r="G2671" i="7" s="1"/>
  <c r="AI197" i="1"/>
  <c r="G105" i="7" s="1"/>
  <c r="AH2612" i="1"/>
  <c r="F2520" i="7" s="1"/>
  <c r="AE928" i="1"/>
  <c r="AD3103" i="1"/>
  <c r="AH731" i="1"/>
  <c r="F639" i="7" s="1"/>
  <c r="AH149" i="1"/>
  <c r="F57" i="7" s="1"/>
  <c r="AE1210" i="1"/>
  <c r="X2321" i="1"/>
  <c r="B2229" i="7" s="1"/>
  <c r="AI758" i="1"/>
  <c r="G666" i="7" s="1"/>
  <c r="X540" i="1"/>
  <c r="B448" i="7" s="1"/>
  <c r="D1510" i="7"/>
  <c r="AE1271" i="1"/>
  <c r="D2438" i="7"/>
  <c r="AE1696" i="1"/>
  <c r="AD1772" i="1"/>
  <c r="AE493" i="1"/>
  <c r="AD130" i="1"/>
  <c r="AI2263" i="1"/>
  <c r="G2171" i="7" s="1"/>
  <c r="AE1209" i="1"/>
  <c r="AI2265" i="1"/>
  <c r="G2173" i="7" s="1"/>
  <c r="AH2920" i="1"/>
  <c r="F2828" i="7" s="1"/>
  <c r="AH558" i="1"/>
  <c r="F466" i="7" s="1"/>
  <c r="AI180" i="1"/>
  <c r="G88" i="7" s="1"/>
  <c r="D1801" i="7"/>
  <c r="AD2959" i="1"/>
  <c r="X531" i="1"/>
  <c r="B439" i="7" s="1"/>
  <c r="AH3281" i="1"/>
  <c r="AD3505" i="1"/>
  <c r="AH366" i="1"/>
  <c r="F274" i="7" s="1"/>
  <c r="AE3425" i="1"/>
  <c r="AH2635" i="1"/>
  <c r="F2543" i="7" s="1"/>
  <c r="AE2994" i="1"/>
  <c r="D1302" i="7"/>
  <c r="X2838" i="1"/>
  <c r="B2746" i="7" s="1"/>
  <c r="AI2269" i="1"/>
  <c r="G2177" i="7" s="1"/>
  <c r="X2509" i="1"/>
  <c r="B2417" i="7" s="1"/>
  <c r="D350" i="7"/>
  <c r="X3040" i="1"/>
  <c r="B2948" i="7" s="1"/>
  <c r="X2937" i="1"/>
  <c r="B2845" i="7" s="1"/>
  <c r="AD1523" i="1"/>
  <c r="X590" i="1"/>
  <c r="B498" i="7" s="1"/>
  <c r="D2945" i="7"/>
  <c r="AH437" i="1"/>
  <c r="F345" i="7" s="1"/>
  <c r="AD2677" i="1"/>
  <c r="X204" i="1"/>
  <c r="B112" i="7" s="1"/>
  <c r="AD2789" i="1"/>
  <c r="AD2188" i="1"/>
  <c r="AD588" i="1"/>
  <c r="AH1651" i="1"/>
  <c r="F1559" i="7" s="1"/>
  <c r="AE1540" i="1"/>
  <c r="X2374" i="1"/>
  <c r="B2282" i="7" s="1"/>
  <c r="AE326" i="1"/>
  <c r="AD1601" i="1"/>
  <c r="D610" i="7"/>
  <c r="AI2402" i="1"/>
  <c r="G2310" i="7" s="1"/>
  <c r="AE2557" i="1"/>
  <c r="X3034" i="1"/>
  <c r="B2942" i="7" s="1"/>
  <c r="AI1779" i="1"/>
  <c r="G1687" i="7" s="1"/>
  <c r="X1200" i="1"/>
  <c r="B1108" i="7" s="1"/>
  <c r="AE3284" i="1"/>
  <c r="D673" i="7"/>
  <c r="X3236" i="1"/>
  <c r="X2146" i="1"/>
  <c r="B2054" i="7" s="1"/>
  <c r="X321" i="1"/>
  <c r="B229" i="7" s="1"/>
  <c r="AD2691" i="1"/>
  <c r="D1719" i="7"/>
  <c r="D1886" i="7"/>
  <c r="AH3040" i="1"/>
  <c r="F2948" i="7" s="1"/>
  <c r="AD2276" i="1"/>
  <c r="X3532" i="1"/>
  <c r="D3001" i="7"/>
  <c r="AE3247" i="1"/>
  <c r="X1253" i="1"/>
  <c r="B1161" i="7" s="1"/>
  <c r="X1012" i="1"/>
  <c r="B920" i="7" s="1"/>
  <c r="AI1847" i="1"/>
  <c r="G1755" i="7" s="1"/>
  <c r="AE2744" i="1"/>
  <c r="AI2085" i="1"/>
  <c r="G1993" i="7" s="1"/>
  <c r="AD2147" i="1"/>
  <c r="AD1704" i="1"/>
  <c r="X1626" i="1"/>
  <c r="B1534" i="7" s="1"/>
  <c r="AD2857" i="1"/>
  <c r="X2161" i="1"/>
  <c r="B2069" i="7" s="1"/>
  <c r="X493" i="1"/>
  <c r="B401" i="7" s="1"/>
  <c r="AE2602" i="1"/>
  <c r="AD861" i="1"/>
  <c r="D2372" i="7"/>
  <c r="AD2764" i="1"/>
  <c r="AD3389" i="1"/>
  <c r="X839" i="1"/>
  <c r="B747" i="7" s="1"/>
  <c r="AI2439" i="1"/>
  <c r="G2347" i="7" s="1"/>
  <c r="AI2684" i="1"/>
  <c r="G2592" i="7" s="1"/>
  <c r="X2087" i="1"/>
  <c r="B1995" i="7" s="1"/>
  <c r="AI2663" i="1"/>
  <c r="G2571" i="7" s="1"/>
  <c r="AE2831" i="1"/>
  <c r="AE500" i="1"/>
  <c r="AD2664" i="1"/>
  <c r="AE2515" i="1"/>
  <c r="AH2968" i="1"/>
  <c r="F2876" i="7" s="1"/>
  <c r="AI727" i="1"/>
  <c r="G635" i="7" s="1"/>
  <c r="AI3418" i="1"/>
  <c r="AD3428" i="1"/>
  <c r="X3413" i="1"/>
  <c r="AD3557" i="1"/>
  <c r="AI2419" i="1"/>
  <c r="G2327" i="7" s="1"/>
  <c r="AH268" i="1"/>
  <c r="F176" i="7" s="1"/>
  <c r="AE2954" i="1"/>
  <c r="D2147" i="7"/>
  <c r="AD2957" i="1"/>
  <c r="D2424" i="7"/>
  <c r="AI1236" i="1"/>
  <c r="G1144" i="7" s="1"/>
  <c r="AI1249" i="1"/>
  <c r="G1157" i="7" s="1"/>
  <c r="AH346" i="1"/>
  <c r="F254" i="7" s="1"/>
  <c r="AE1568" i="1"/>
  <c r="D1156" i="7"/>
  <c r="AI934" i="1"/>
  <c r="G842" i="7" s="1"/>
  <c r="AI3360" i="1"/>
  <c r="D1908" i="7"/>
  <c r="AI1808" i="1"/>
  <c r="G1716" i="7" s="1"/>
  <c r="AH1953" i="1"/>
  <c r="F1861" i="7" s="1"/>
  <c r="AE2428" i="1"/>
  <c r="AE792" i="1"/>
  <c r="AH3372" i="1"/>
  <c r="AH1594" i="1"/>
  <c r="F1502" i="7" s="1"/>
  <c r="AI3391" i="1"/>
  <c r="AE2763" i="1"/>
  <c r="AE1731" i="1"/>
  <c r="AI2637" i="1"/>
  <c r="G2545" i="7" s="1"/>
  <c r="AH3295" i="1"/>
  <c r="D2089" i="7"/>
  <c r="D373" i="7"/>
  <c r="AD2100" i="1"/>
  <c r="X3440" i="1"/>
  <c r="AH1469" i="1"/>
  <c r="F1377" i="7" s="1"/>
  <c r="D267" i="7"/>
  <c r="AI3521" i="1"/>
  <c r="AD1622" i="1"/>
  <c r="AH3400" i="1"/>
  <c r="AH3514" i="1"/>
  <c r="AH235" i="1"/>
  <c r="F143" i="7" s="1"/>
  <c r="AD2278" i="1"/>
  <c r="AE1599" i="1"/>
  <c r="AI3495" i="1"/>
  <c r="AI2834" i="1"/>
  <c r="G2742" i="7" s="1"/>
  <c r="D1194" i="7"/>
  <c r="AE1072" i="1"/>
  <c r="AH1631" i="1"/>
  <c r="F1539" i="7" s="1"/>
  <c r="AI225" i="1"/>
  <c r="G133" i="7" s="1"/>
  <c r="AH3342" i="1"/>
  <c r="AE836" i="1"/>
  <c r="AI2860" i="1"/>
  <c r="G2768" i="7" s="1"/>
  <c r="X1620" i="1"/>
  <c r="B1528" i="7" s="1"/>
  <c r="AI826" i="1"/>
  <c r="G734" i="7" s="1"/>
  <c r="AH1703" i="1"/>
  <c r="F1611" i="7" s="1"/>
  <c r="AI898" i="1"/>
  <c r="G806" i="7" s="1"/>
  <c r="D104" i="7"/>
  <c r="AH3403" i="1"/>
  <c r="D1978" i="7"/>
  <c r="AH707" i="1"/>
  <c r="F615" i="7" s="1"/>
  <c r="D1174" i="7"/>
  <c r="AD724" i="1"/>
  <c r="X2753" i="1"/>
  <c r="B2661" i="7" s="1"/>
  <c r="AI194" i="1"/>
  <c r="G102" i="7" s="1"/>
  <c r="AI695" i="1"/>
  <c r="G603" i="7" s="1"/>
  <c r="D2381" i="7"/>
  <c r="AH1826" i="1"/>
  <c r="F1734" i="7" s="1"/>
  <c r="AI1560" i="1"/>
  <c r="G1468" i="7" s="1"/>
  <c r="AH2549" i="1"/>
  <c r="F2457" i="7" s="1"/>
  <c r="AH1113" i="1"/>
  <c r="F1021" i="7" s="1"/>
  <c r="AE302" i="1"/>
  <c r="AE1615" i="1"/>
  <c r="AE2223" i="1"/>
  <c r="D2137" i="7"/>
  <c r="AE165" i="1"/>
  <c r="AE1182" i="1"/>
  <c r="AE3337" i="1"/>
  <c r="AD1182" i="1"/>
  <c r="AE2305" i="1"/>
  <c r="AI1159" i="1"/>
  <c r="G1067" i="7" s="1"/>
  <c r="AD3399" i="1"/>
  <c r="AE1450" i="1"/>
  <c r="X869" i="1"/>
  <c r="B777" i="7" s="1"/>
  <c r="AH1179" i="1"/>
  <c r="F1087" i="7" s="1"/>
  <c r="AE3453" i="1"/>
  <c r="X882" i="1"/>
  <c r="B790" i="7" s="1"/>
  <c r="D1575" i="7"/>
  <c r="X1381" i="1"/>
  <c r="B1289" i="7" s="1"/>
  <c r="AE974" i="1"/>
  <c r="AH3202" i="1"/>
  <c r="AH2751" i="1"/>
  <c r="F2659" i="7" s="1"/>
  <c r="AE255" i="1"/>
  <c r="AD585" i="1"/>
  <c r="AE3244" i="1"/>
  <c r="AI901" i="1"/>
  <c r="G809" i="7" s="1"/>
  <c r="AI2940" i="1"/>
  <c r="G2848" i="7" s="1"/>
  <c r="AI228" i="1"/>
  <c r="G136" i="7" s="1"/>
  <c r="X891" i="1"/>
  <c r="B799" i="7" s="1"/>
  <c r="X2006" i="1"/>
  <c r="B1914" i="7" s="1"/>
  <c r="AI1793" i="1"/>
  <c r="G1701" i="7" s="1"/>
  <c r="X3214" i="1"/>
  <c r="AD3221" i="1"/>
  <c r="D849" i="7"/>
  <c r="AE3437" i="1"/>
  <c r="AD1042" i="1"/>
  <c r="D837" i="7"/>
  <c r="AH3140" i="1"/>
  <c r="AH299" i="1"/>
  <c r="F207" i="7" s="1"/>
  <c r="X1058" i="1"/>
  <c r="B966" i="7" s="1"/>
  <c r="AD3534" i="1"/>
  <c r="AD1139" i="1"/>
  <c r="X2819" i="1"/>
  <c r="B2727" i="7" s="1"/>
  <c r="AE1973" i="1"/>
  <c r="X1017" i="1"/>
  <c r="B925" i="7" s="1"/>
  <c r="AH730" i="1"/>
  <c r="F638" i="7" s="1"/>
  <c r="X2627" i="1"/>
  <c r="B2535" i="7" s="1"/>
  <c r="AE1945" i="1"/>
  <c r="AI447" i="1"/>
  <c r="G355" i="7" s="1"/>
  <c r="AI1124" i="1"/>
  <c r="G1032" i="7" s="1"/>
  <c r="D614" i="7"/>
  <c r="AD2939" i="1"/>
  <c r="X1192" i="1"/>
  <c r="B1100" i="7" s="1"/>
  <c r="D300" i="7"/>
  <c r="AE453" i="1"/>
  <c r="D1045" i="7"/>
  <c r="AD1633" i="1"/>
  <c r="D2693" i="7"/>
  <c r="AI2017" i="1"/>
  <c r="G1925" i="7" s="1"/>
  <c r="X2217" i="1"/>
  <c r="B2125" i="7" s="1"/>
  <c r="AH2262" i="1"/>
  <c r="F2170" i="7" s="1"/>
  <c r="AE1044" i="1"/>
  <c r="X1246" i="1"/>
  <c r="B1154" i="7" s="1"/>
  <c r="D836" i="7"/>
  <c r="AD2318" i="1"/>
  <c r="AI2116" i="1"/>
  <c r="G2024" i="7" s="1"/>
  <c r="AH2841" i="1"/>
  <c r="F2749" i="7" s="1"/>
  <c r="AH1074" i="1"/>
  <c r="F982" i="7" s="1"/>
  <c r="X3055" i="1"/>
  <c r="B2963" i="7" s="1"/>
  <c r="AD3384" i="1"/>
  <c r="X1934" i="1"/>
  <c r="B1842" i="7" s="1"/>
  <c r="AI632" i="1"/>
  <c r="G540" i="7" s="1"/>
  <c r="AE1102" i="1"/>
  <c r="X3041" i="1"/>
  <c r="B2949" i="7" s="1"/>
  <c r="AE3208" i="1"/>
  <c r="AD587" i="1"/>
  <c r="AD3002" i="1"/>
  <c r="AI2527" i="1"/>
  <c r="G2435" i="7" s="1"/>
  <c r="AD822" i="1"/>
  <c r="AH3581" i="1"/>
  <c r="AI1700" i="1"/>
  <c r="G1608" i="7" s="1"/>
  <c r="AH1130" i="1"/>
  <c r="F1038" i="7" s="1"/>
  <c r="AE839" i="1"/>
  <c r="X936" i="1"/>
  <c r="B844" i="7" s="1"/>
  <c r="AH1475" i="1"/>
  <c r="F1383" i="7" s="1"/>
  <c r="AI1683" i="1"/>
  <c r="G1591" i="7" s="1"/>
  <c r="AD1912" i="1"/>
  <c r="D1175" i="7"/>
  <c r="AI585" i="1"/>
  <c r="G493" i="7" s="1"/>
  <c r="AH1795" i="1"/>
  <c r="F1703" i="7" s="1"/>
  <c r="X3384" i="1"/>
  <c r="AE187" i="1"/>
  <c r="X2676" i="1"/>
  <c r="B2584" i="7" s="1"/>
  <c r="AH2526" i="1"/>
  <c r="F2434" i="7" s="1"/>
  <c r="AI3555" i="1"/>
  <c r="AD2820" i="1"/>
  <c r="AH1283" i="1"/>
  <c r="F1191" i="7" s="1"/>
  <c r="D2985" i="7"/>
  <c r="AE2611" i="1"/>
  <c r="AI544" i="1"/>
  <c r="G452" i="7" s="1"/>
  <c r="D1633" i="7"/>
  <c r="AD1507" i="1"/>
  <c r="D2672" i="7"/>
  <c r="AI2383" i="1"/>
  <c r="G2291" i="7" s="1"/>
  <c r="AD2815" i="1"/>
  <c r="AI1632" i="1"/>
  <c r="G1540" i="7" s="1"/>
  <c r="AE2115" i="1"/>
  <c r="AI279" i="1"/>
  <c r="G187" i="7" s="1"/>
  <c r="AD1516" i="1"/>
  <c r="AI2010" i="1"/>
  <c r="G1918" i="7" s="1"/>
  <c r="X1821" i="1"/>
  <c r="B1729" i="7" s="1"/>
  <c r="D2573" i="7"/>
  <c r="AI2928" i="1"/>
  <c r="G2836" i="7" s="1"/>
  <c r="AD3563" i="1"/>
  <c r="AH472" i="1"/>
  <c r="F380" i="7" s="1"/>
  <c r="AE3307" i="1"/>
  <c r="AD798" i="1"/>
  <c r="AI353" i="1"/>
  <c r="G261" i="7" s="1"/>
  <c r="AE2976" i="1"/>
  <c r="AD241" i="1"/>
  <c r="AH2538" i="1"/>
  <c r="F2446" i="7" s="1"/>
  <c r="AD1213" i="1"/>
  <c r="X3107" i="1"/>
  <c r="B3015" i="7" s="1"/>
  <c r="AI1786" i="1"/>
  <c r="G1694" i="7" s="1"/>
  <c r="AD3236" i="1"/>
  <c r="AI998" i="1"/>
  <c r="G906" i="7" s="1"/>
  <c r="AE543" i="1"/>
  <c r="X1850" i="1"/>
  <c r="B1758" i="7" s="1"/>
  <c r="X3231" i="1"/>
  <c r="AH331" i="1"/>
  <c r="F239" i="7" s="1"/>
  <c r="X1047" i="1"/>
  <c r="B955" i="7" s="1"/>
  <c r="AH3212" i="1"/>
  <c r="D938" i="7"/>
  <c r="AI536" i="1"/>
  <c r="G444" i="7" s="1"/>
  <c r="AD625" i="1"/>
  <c r="X2440" i="1"/>
  <c r="B2348" i="7" s="1"/>
  <c r="D745" i="7"/>
  <c r="AD2217" i="1"/>
  <c r="AI692" i="1"/>
  <c r="G600" i="7" s="1"/>
  <c r="AD2515" i="1"/>
  <c r="AE2608" i="1"/>
  <c r="X1474" i="1"/>
  <c r="B1382" i="7" s="1"/>
  <c r="AH881" i="1"/>
  <c r="F789" i="7" s="1"/>
  <c r="AH2395" i="1"/>
  <c r="F2303" i="7" s="1"/>
  <c r="X3100" i="1"/>
  <c r="B3008" i="7" s="1"/>
  <c r="AH1765" i="1"/>
  <c r="F1673" i="7" s="1"/>
  <c r="D1206" i="7"/>
  <c r="AH1289" i="1"/>
  <c r="F1197" i="7" s="1"/>
  <c r="AI2244" i="1"/>
  <c r="G2152" i="7" s="1"/>
  <c r="D2760" i="7"/>
  <c r="AH3440" i="1"/>
  <c r="X1103" i="1"/>
  <c r="B1011" i="7" s="1"/>
  <c r="D574" i="7"/>
  <c r="X1591" i="1"/>
  <c r="B1499" i="7" s="1"/>
  <c r="AD1447" i="1"/>
  <c r="D247" i="7"/>
  <c r="AI1062" i="1"/>
  <c r="G970" i="7" s="1"/>
  <c r="AI575" i="1"/>
  <c r="G483" i="7" s="1"/>
  <c r="AI1449" i="1"/>
  <c r="G1357" i="7" s="1"/>
  <c r="AE3181" i="1"/>
  <c r="AE2058" i="1"/>
  <c r="X2660" i="1"/>
  <c r="B2568" i="7" s="1"/>
  <c r="AD2175" i="1"/>
  <c r="D2814" i="7"/>
  <c r="AD2127" i="1"/>
  <c r="AH961" i="1"/>
  <c r="F869" i="7" s="1"/>
  <c r="AH244" i="1"/>
  <c r="F152" i="7" s="1"/>
  <c r="AI2164" i="1"/>
  <c r="G2072" i="7" s="1"/>
  <c r="AI226" i="1"/>
  <c r="G134" i="7" s="1"/>
  <c r="AH1150" i="1"/>
  <c r="F1058" i="7" s="1"/>
  <c r="X762" i="1"/>
  <c r="B670" i="7" s="1"/>
  <c r="D2467" i="7"/>
  <c r="AE2780" i="1"/>
  <c r="AE970" i="1"/>
  <c r="AI2614" i="1"/>
  <c r="G2522" i="7" s="1"/>
  <c r="AD3456" i="1"/>
  <c r="X2000" i="1"/>
  <c r="B1908" i="7" s="1"/>
  <c r="AI437" i="1"/>
  <c r="G345" i="7" s="1"/>
  <c r="D1333" i="7"/>
  <c r="AI1609" i="1"/>
  <c r="G1517" i="7" s="1"/>
  <c r="AH3239" i="1"/>
  <c r="X2846" i="1"/>
  <c r="B2754" i="7" s="1"/>
  <c r="D122" i="7"/>
  <c r="AI1266" i="1"/>
  <c r="G1174" i="7" s="1"/>
  <c r="D1015" i="7"/>
  <c r="AI1111" i="1"/>
  <c r="G1019" i="7" s="1"/>
  <c r="AE1184" i="1"/>
  <c r="AE3218" i="1"/>
  <c r="D1094" i="7"/>
  <c r="AI1617" i="1"/>
  <c r="G1525" i="7" s="1"/>
  <c r="AI1359" i="1"/>
  <c r="G1267" i="7" s="1"/>
  <c r="AD2607" i="1"/>
  <c r="AH1195" i="1"/>
  <c r="F1103" i="7" s="1"/>
  <c r="AI691" i="1"/>
  <c r="G599" i="7" s="1"/>
  <c r="AD2000" i="1"/>
  <c r="AI478" i="1"/>
  <c r="G386" i="7" s="1"/>
  <c r="AI3415" i="1"/>
  <c r="AI2056" i="1"/>
  <c r="G1964" i="7" s="1"/>
  <c r="AE1957" i="1"/>
  <c r="AE3065" i="1"/>
  <c r="AE2777" i="1"/>
  <c r="AI322" i="1"/>
  <c r="G230" i="7" s="1"/>
  <c r="X619" i="1"/>
  <c r="B527" i="7" s="1"/>
  <c r="AE2411" i="1"/>
  <c r="AD1579" i="1"/>
  <c r="AH801" i="1"/>
  <c r="F709" i="7" s="1"/>
  <c r="AI2293" i="1"/>
  <c r="G2201" i="7" s="1"/>
  <c r="AE485" i="1"/>
  <c r="AD3094" i="1"/>
  <c r="AD785" i="1"/>
  <c r="X719" i="1"/>
  <c r="B627" i="7" s="1"/>
  <c r="AE1468" i="1"/>
  <c r="AD509" i="1"/>
  <c r="AI327" i="1"/>
  <c r="G235" i="7" s="1"/>
  <c r="AH534" i="1"/>
  <c r="F442" i="7" s="1"/>
  <c r="X983" i="1"/>
  <c r="B891" i="7" s="1"/>
  <c r="AI321" i="1"/>
  <c r="G229" i="7" s="1"/>
  <c r="AH2936" i="1"/>
  <c r="F2844" i="7" s="1"/>
  <c r="AE579" i="1"/>
  <c r="AD2963" i="1"/>
  <c r="AD287" i="1"/>
  <c r="AH2692" i="1"/>
  <c r="F2600" i="7" s="1"/>
  <c r="AE1256" i="1"/>
  <c r="AD1367" i="1"/>
  <c r="AH2869" i="1"/>
  <c r="F2777" i="7" s="1"/>
  <c r="AI2766" i="1"/>
  <c r="G2674" i="7" s="1"/>
  <c r="AD929" i="1"/>
  <c r="AD1539" i="1"/>
  <c r="X2896" i="1"/>
  <c r="B2804" i="7" s="1"/>
  <c r="AD3151" i="1"/>
  <c r="X2674" i="1"/>
  <c r="B2582" i="7" s="1"/>
  <c r="D726" i="7"/>
  <c r="D2796" i="7"/>
  <c r="AD1906" i="1"/>
  <c r="AD1807" i="1"/>
  <c r="AI980" i="1"/>
  <c r="G888" i="7" s="1"/>
  <c r="X1975" i="1"/>
  <c r="B1883" i="7" s="1"/>
  <c r="AE1520" i="1"/>
  <c r="X2317" i="1"/>
  <c r="B2225" i="7" s="1"/>
  <c r="X3133" i="1"/>
  <c r="AI2759" i="1"/>
  <c r="G2667" i="7" s="1"/>
  <c r="AD2591" i="1"/>
  <c r="D1966" i="7"/>
  <c r="AI1032" i="1"/>
  <c r="G940" i="7" s="1"/>
  <c r="AD2102" i="1"/>
  <c r="X812" i="1"/>
  <c r="B720" i="7" s="1"/>
  <c r="AH1153" i="1"/>
  <c r="F1061" i="7" s="1"/>
  <c r="AD993" i="1"/>
  <c r="X1169" i="1"/>
  <c r="B1077" i="7" s="1"/>
  <c r="AE1427" i="1"/>
  <c r="X1217" i="1"/>
  <c r="B1125" i="7" s="1"/>
  <c r="AH1302" i="1"/>
  <c r="F1210" i="7" s="1"/>
  <c r="AI724" i="1"/>
  <c r="G632" i="7" s="1"/>
  <c r="AD710" i="1"/>
  <c r="X2144" i="1"/>
  <c r="B2052" i="7" s="1"/>
  <c r="AI2642" i="1"/>
  <c r="G2550" i="7" s="1"/>
  <c r="X724" i="1"/>
  <c r="B632" i="7" s="1"/>
  <c r="AE3233" i="1"/>
  <c r="AH1523" i="1"/>
  <c r="F1431" i="7" s="1"/>
  <c r="D2988" i="7"/>
  <c r="AE2374" i="1"/>
  <c r="AI629" i="1"/>
  <c r="G537" i="7" s="1"/>
  <c r="AE1043" i="1"/>
  <c r="AE3474" i="1"/>
  <c r="AD1250" i="1"/>
  <c r="X909" i="1"/>
  <c r="B817" i="7" s="1"/>
  <c r="AE2120" i="1"/>
  <c r="AD1944" i="1"/>
  <c r="AI3315" i="1"/>
  <c r="X163" i="1"/>
  <c r="B71" i="7" s="1"/>
  <c r="AH3065" i="1"/>
  <c r="F2973" i="7" s="1"/>
  <c r="D2143" i="7"/>
  <c r="AE1390" i="1"/>
  <c r="X2939" i="1"/>
  <c r="B2847" i="7" s="1"/>
  <c r="AH379" i="1"/>
  <c r="F287" i="7" s="1"/>
  <c r="X2042" i="1"/>
  <c r="B1950" i="7" s="1"/>
  <c r="AE533" i="1"/>
  <c r="X1579" i="1"/>
  <c r="B1487" i="7" s="1"/>
  <c r="AD3072" i="1"/>
  <c r="AE283" i="1"/>
  <c r="AI1943" i="1"/>
  <c r="G1851" i="7" s="1"/>
  <c r="AI1790" i="1"/>
  <c r="G1698" i="7" s="1"/>
  <c r="AD292" i="1"/>
  <c r="AH1410" i="1"/>
  <c r="F1318" i="7" s="1"/>
  <c r="AH1609" i="1"/>
  <c r="F1517" i="7" s="1"/>
  <c r="AH2205" i="1"/>
  <c r="F2113" i="7" s="1"/>
  <c r="AD3065" i="1"/>
  <c r="AE217" i="1"/>
  <c r="X1986" i="1"/>
  <c r="B1894" i="7" s="1"/>
  <c r="X2854" i="1"/>
  <c r="B2762" i="7" s="1"/>
  <c r="X2482" i="1"/>
  <c r="B2390" i="7" s="1"/>
  <c r="X1493" i="1"/>
  <c r="B1401" i="7" s="1"/>
  <c r="AD2298" i="1"/>
  <c r="D168" i="7"/>
  <c r="AH1377" i="1"/>
  <c r="F1285" i="7" s="1"/>
  <c r="AH1178" i="1"/>
  <c r="F1086" i="7" s="1"/>
  <c r="AH2173" i="1"/>
  <c r="F2081" i="7" s="1"/>
  <c r="AD3080" i="1"/>
  <c r="AD1939" i="1"/>
  <c r="D1637" i="7"/>
  <c r="D1292" i="7"/>
  <c r="AD3550" i="1"/>
  <c r="D2144" i="7"/>
  <c r="AH2351" i="1"/>
  <c r="F2259" i="7" s="1"/>
  <c r="D1623" i="7"/>
  <c r="X755" i="1"/>
  <c r="B663" i="7" s="1"/>
  <c r="AE3142" i="1"/>
  <c r="AD2702" i="1"/>
  <c r="AE2169" i="1"/>
  <c r="AD828" i="1"/>
  <c r="AH2424" i="1"/>
  <c r="F2332" i="7" s="1"/>
  <c r="D1730" i="7"/>
  <c r="AD3465" i="1"/>
  <c r="D1742" i="7"/>
  <c r="AD1996" i="1"/>
  <c r="AH216" i="1"/>
  <c r="F124" i="7" s="1"/>
  <c r="D391" i="7"/>
  <c r="AI402" i="1"/>
  <c r="G310" i="7" s="1"/>
  <c r="AE315" i="1"/>
  <c r="AH2862" i="1"/>
  <c r="F2770" i="7" s="1"/>
  <c r="AE642" i="1"/>
  <c r="AD2879" i="1"/>
  <c r="AI359" i="1"/>
  <c r="G267" i="7" s="1"/>
  <c r="X1893" i="1"/>
  <c r="B1801" i="7" s="1"/>
  <c r="AD1059" i="1"/>
  <c r="AD1472" i="1"/>
  <c r="AI1254" i="1"/>
  <c r="G1162" i="7" s="1"/>
  <c r="AI728" i="1"/>
  <c r="G636" i="7" s="1"/>
  <c r="D2853" i="7"/>
  <c r="X973" i="1"/>
  <c r="B881" i="7" s="1"/>
  <c r="AH635" i="1"/>
  <c r="F543" i="7" s="1"/>
  <c r="AI2452" i="1"/>
  <c r="G2360" i="7" s="1"/>
  <c r="AE2857" i="1"/>
  <c r="AH3525" i="1"/>
  <c r="AE2835" i="1"/>
  <c r="AE2598" i="1"/>
  <c r="X2344" i="1"/>
  <c r="B2252" i="7" s="1"/>
  <c r="AE2846" i="1"/>
  <c r="AD3063" i="1"/>
  <c r="AE3228" i="1"/>
  <c r="D2224" i="7"/>
  <c r="AI2360" i="1"/>
  <c r="G2268" i="7" s="1"/>
  <c r="AD2088" i="1"/>
  <c r="AH3284" i="1"/>
  <c r="D1190" i="7"/>
  <c r="D1212" i="7"/>
  <c r="AH3578" i="1"/>
  <c r="AE1653" i="1"/>
  <c r="AH2779" i="1"/>
  <c r="F2687" i="7" s="1"/>
  <c r="AI2068" i="1"/>
  <c r="G1976" i="7" s="1"/>
  <c r="D1791" i="7"/>
  <c r="X2147" i="1"/>
  <c r="B2055" i="7" s="1"/>
  <c r="AD1743" i="1"/>
  <c r="AE1608" i="1"/>
  <c r="AH159" i="1"/>
  <c r="F67" i="7" s="1"/>
  <c r="D2455" i="7"/>
  <c r="AH1190" i="1"/>
  <c r="F1098" i="7" s="1"/>
  <c r="D2165" i="7"/>
  <c r="AD2547" i="1"/>
  <c r="D2882" i="7"/>
  <c r="X2447" i="1"/>
  <c r="B2355" i="7" s="1"/>
  <c r="AH2794" i="1"/>
  <c r="F2702" i="7" s="1"/>
  <c r="AI1878" i="1"/>
  <c r="G1786" i="7" s="1"/>
  <c r="X1784" i="1"/>
  <c r="B1692" i="7" s="1"/>
  <c r="AE3250" i="1"/>
  <c r="AD2768" i="1"/>
  <c r="X1242" i="1"/>
  <c r="B1150" i="7" s="1"/>
  <c r="D2871" i="7"/>
  <c r="X1869" i="1"/>
  <c r="B1777" i="7" s="1"/>
  <c r="AI2629" i="1"/>
  <c r="G2537" i="7" s="1"/>
  <c r="X838" i="1"/>
  <c r="B746" i="7" s="1"/>
  <c r="AH2570" i="1"/>
  <c r="F2478" i="7" s="1"/>
  <c r="AE2128" i="1"/>
  <c r="AD1090" i="1"/>
  <c r="X2056" i="1"/>
  <c r="B1964" i="7" s="1"/>
  <c r="AH2867" i="1"/>
  <c r="F2775" i="7" s="1"/>
  <c r="AD684" i="1"/>
  <c r="AD1240" i="1"/>
  <c r="AD1070" i="1"/>
  <c r="X1574" i="1"/>
  <c r="B1482" i="7" s="1"/>
  <c r="AI3232" i="1"/>
  <c r="AE3497" i="1"/>
  <c r="X950" i="1"/>
  <c r="B858" i="7" s="1"/>
  <c r="AE1989" i="1"/>
  <c r="AH2137" i="1"/>
  <c r="F2045" i="7" s="1"/>
  <c r="AH2561" i="1"/>
  <c r="F2469" i="7" s="1"/>
  <c r="AH1435" i="1"/>
  <c r="F1343" i="7" s="1"/>
  <c r="X3148" i="1"/>
  <c r="D1750" i="7"/>
  <c r="AH2203" i="1"/>
  <c r="F2111" i="7" s="1"/>
  <c r="AI2839" i="1"/>
  <c r="G2747" i="7" s="1"/>
  <c r="X316" i="1"/>
  <c r="B224" i="7" s="1"/>
  <c r="AE1794" i="1"/>
  <c r="AH3464" i="1"/>
  <c r="AI2768" i="1"/>
  <c r="G2676" i="7" s="1"/>
  <c r="AD418" i="1"/>
  <c r="D598" i="7"/>
  <c r="AE204" i="1"/>
  <c r="AH653" i="1"/>
  <c r="F561" i="7" s="1"/>
  <c r="AE3375" i="1"/>
  <c r="AE1200" i="1"/>
  <c r="AD1951" i="1"/>
  <c r="X1038" i="1"/>
  <c r="B946" i="7" s="1"/>
  <c r="X958" i="1"/>
  <c r="B866" i="7" s="1"/>
  <c r="AH1869" i="1"/>
  <c r="F1777" i="7" s="1"/>
  <c r="AI1484" i="1"/>
  <c r="G1392" i="7" s="1"/>
  <c r="X1469" i="1"/>
  <c r="B1377" i="7" s="1"/>
  <c r="AH3174" i="1"/>
  <c r="AH515" i="1"/>
  <c r="F423" i="7" s="1"/>
  <c r="AH127" i="1"/>
  <c r="F35" i="7" s="1"/>
  <c r="D87" i="7"/>
  <c r="AI2815" i="1"/>
  <c r="G2723" i="7" s="1"/>
  <c r="X3242" i="1"/>
  <c r="AI2008" i="1"/>
  <c r="G1916" i="7" s="1"/>
  <c r="D1123" i="7"/>
  <c r="D2949" i="7"/>
  <c r="AE3286" i="1"/>
  <c r="AD693" i="1"/>
  <c r="X1498" i="1"/>
  <c r="B1406" i="7" s="1"/>
  <c r="AI1064" i="1"/>
  <c r="G972" i="7" s="1"/>
  <c r="AD1607" i="1"/>
  <c r="AH2795" i="1"/>
  <c r="F2703" i="7" s="1"/>
  <c r="D953" i="7"/>
  <c r="AE405" i="1"/>
  <c r="X2961" i="1"/>
  <c r="B2869" i="7" s="1"/>
  <c r="AH3575" i="1"/>
  <c r="AE1792" i="1"/>
  <c r="AH2765" i="1"/>
  <c r="F2673" i="7" s="1"/>
  <c r="AD3507" i="1"/>
  <c r="AE2252" i="1"/>
  <c r="D963" i="7"/>
  <c r="AI1732" i="1"/>
  <c r="G1640" i="7" s="1"/>
  <c r="AD435" i="1"/>
  <c r="AD1257" i="1"/>
  <c r="X393" i="1"/>
  <c r="B301" i="7" s="1"/>
  <c r="AI2659" i="1"/>
  <c r="G2567" i="7" s="1"/>
  <c r="X2989" i="1"/>
  <c r="B2897" i="7" s="1"/>
  <c r="AH1004" i="1"/>
  <c r="F912" i="7" s="1"/>
  <c r="AE3116" i="1"/>
  <c r="D492" i="7"/>
  <c r="X356" i="1"/>
  <c r="B264" i="7" s="1"/>
  <c r="AE2578" i="1"/>
  <c r="D2916" i="7"/>
  <c r="AI165" i="1"/>
  <c r="G73" i="7" s="1"/>
  <c r="D190" i="7"/>
  <c r="D2567" i="7"/>
  <c r="X1049" i="1"/>
  <c r="B957" i="7" s="1"/>
  <c r="AD195" i="1"/>
  <c r="D493" i="7"/>
  <c r="D1482" i="7"/>
  <c r="D2480" i="7"/>
  <c r="AE708" i="1"/>
  <c r="D135" i="7"/>
  <c r="AE1551" i="1"/>
  <c r="X534" i="1"/>
  <c r="B442" i="7" s="1"/>
  <c r="AH554" i="1"/>
  <c r="F462" i="7" s="1"/>
  <c r="AH3178" i="1"/>
  <c r="AI799" i="1"/>
  <c r="G707" i="7" s="1"/>
  <c r="AH636" i="1"/>
  <c r="F544" i="7" s="1"/>
  <c r="AD1525" i="1"/>
  <c r="D2425" i="7"/>
  <c r="AH2887" i="1"/>
  <c r="F2795" i="7" s="1"/>
  <c r="X3379" i="1"/>
  <c r="AE2634" i="1"/>
  <c r="AI2198" i="1"/>
  <c r="G2106" i="7" s="1"/>
  <c r="X1929" i="1"/>
  <c r="B1837" i="7" s="1"/>
  <c r="D1855" i="7"/>
  <c r="AH2803" i="1"/>
  <c r="F2711" i="7" s="1"/>
  <c r="AI1503" i="1"/>
  <c r="G1411" i="7" s="1"/>
  <c r="AD2324" i="1"/>
  <c r="D1354" i="7"/>
  <c r="D2969" i="7"/>
  <c r="X1989" i="1"/>
  <c r="B1897" i="7" s="1"/>
  <c r="AD2889" i="1"/>
  <c r="D2950" i="7"/>
  <c r="D975" i="7"/>
  <c r="AI2187" i="1"/>
  <c r="G2095" i="7" s="1"/>
  <c r="X2874" i="1"/>
  <c r="B2782" i="7" s="1"/>
  <c r="X2967" i="1"/>
  <c r="B2875" i="7" s="1"/>
  <c r="AE1507" i="1"/>
  <c r="D2765" i="7"/>
  <c r="AD1678" i="1"/>
  <c r="X2088" i="1"/>
  <c r="B1996" i="7" s="1"/>
  <c r="AH1990" i="1"/>
  <c r="F1898" i="7" s="1"/>
  <c r="AD1590" i="1"/>
  <c r="AH3461" i="1"/>
  <c r="AD764" i="1"/>
  <c r="AH2362" i="1"/>
  <c r="F2270" i="7" s="1"/>
  <c r="AI1511" i="1"/>
  <c r="G1419" i="7" s="1"/>
  <c r="AH2981" i="1"/>
  <c r="F2889" i="7" s="1"/>
  <c r="X2075" i="1"/>
  <c r="B1983" i="7" s="1"/>
  <c r="AD1221" i="1"/>
  <c r="AI733" i="1"/>
  <c r="G641" i="7" s="1"/>
  <c r="AI492" i="1"/>
  <c r="G400" i="7" s="1"/>
  <c r="AD2338" i="1"/>
  <c r="AD2065" i="1"/>
  <c r="AI737" i="1"/>
  <c r="G645" i="7" s="1"/>
  <c r="AI2210" i="1"/>
  <c r="G2118" i="7" s="1"/>
  <c r="AD1782" i="1"/>
  <c r="AI1043" i="1"/>
  <c r="G951" i="7" s="1"/>
  <c r="AI2579" i="1"/>
  <c r="G2487" i="7" s="1"/>
  <c r="AE554" i="1"/>
  <c r="AE1840" i="1"/>
  <c r="D2790" i="7"/>
  <c r="AI3580" i="1"/>
  <c r="AI892" i="1"/>
  <c r="G800" i="7" s="1"/>
  <c r="X1997" i="1"/>
  <c r="B1905" i="7" s="1"/>
  <c r="AE1656" i="1"/>
  <c r="AH2557" i="1"/>
  <c r="F2465" i="7" s="1"/>
  <c r="D2125" i="7"/>
  <c r="AE3186" i="1"/>
  <c r="AI1137" i="1"/>
  <c r="G1045" i="7" s="1"/>
  <c r="AE349" i="1"/>
  <c r="AH865" i="1"/>
  <c r="F773" i="7" s="1"/>
  <c r="AI2873" i="1"/>
  <c r="G2781" i="7" s="1"/>
  <c r="D2998" i="7"/>
  <c r="X1043" i="1"/>
  <c r="B951" i="7" s="1"/>
  <c r="X2725" i="1"/>
  <c r="B2633" i="7" s="1"/>
  <c r="AH2073" i="1"/>
  <c r="F1981" i="7" s="1"/>
  <c r="AE2910" i="1"/>
  <c r="AD2597" i="1"/>
  <c r="AI3456" i="1"/>
  <c r="AE677" i="1"/>
  <c r="AH3091" i="1"/>
  <c r="F2999" i="7" s="1"/>
  <c r="AD537" i="1"/>
  <c r="D500" i="7"/>
  <c r="AI3042" i="1"/>
  <c r="G2950" i="7" s="1"/>
  <c r="X2023" i="1"/>
  <c r="B1931" i="7" s="1"/>
  <c r="D430" i="7"/>
  <c r="D2212" i="7"/>
  <c r="AD2732" i="1"/>
  <c r="AD825" i="1"/>
  <c r="D850" i="7"/>
  <c r="AD296" i="1"/>
  <c r="D2897" i="7"/>
  <c r="AI3285" i="1"/>
  <c r="AD3504" i="1"/>
  <c r="AD227" i="1"/>
  <c r="AH1330" i="1"/>
  <c r="F1238" i="7" s="1"/>
  <c r="AE1512" i="1"/>
  <c r="AD670" i="1"/>
  <c r="AE2655" i="1"/>
  <c r="X982" i="1"/>
  <c r="B890" i="7" s="1"/>
  <c r="AH2437" i="1"/>
  <c r="F2345" i="7" s="1"/>
  <c r="AD310" i="1"/>
  <c r="AH2521" i="1"/>
  <c r="F2429" i="7" s="1"/>
  <c r="AI741" i="1"/>
  <c r="G649" i="7" s="1"/>
  <c r="AD3426" i="1"/>
  <c r="AE393" i="1"/>
  <c r="AE1727" i="1"/>
  <c r="AE981" i="1"/>
  <c r="AI1117" i="1"/>
  <c r="G1025" i="7" s="1"/>
  <c r="AE1838" i="1"/>
  <c r="AI3507" i="1"/>
  <c r="AI1473" i="1"/>
  <c r="G1381" i="7" s="1"/>
  <c r="D1632" i="7"/>
  <c r="D824" i="7"/>
  <c r="D1282" i="7"/>
  <c r="AH3520" i="1"/>
  <c r="D2961" i="7"/>
  <c r="AH2368" i="1"/>
  <c r="F2276" i="7" s="1"/>
  <c r="AH2065" i="1"/>
  <c r="F1973" i="7" s="1"/>
  <c r="AD2933" i="1"/>
  <c r="AH1269" i="1"/>
  <c r="F1177" i="7" s="1"/>
  <c r="D1557" i="7"/>
  <c r="AD727" i="1"/>
  <c r="AD3455" i="1"/>
  <c r="D2409" i="7"/>
  <c r="AI2384" i="1"/>
  <c r="G2292" i="7" s="1"/>
  <c r="AI395" i="1"/>
  <c r="G303" i="7" s="1"/>
  <c r="AE1275" i="1"/>
  <c r="AH933" i="1"/>
  <c r="F841" i="7" s="1"/>
  <c r="AE2018" i="1"/>
  <c r="AI3499" i="1"/>
  <c r="AD2209" i="1"/>
  <c r="AI236" i="1"/>
  <c r="G144" i="7" s="1"/>
  <c r="AE1148" i="1"/>
  <c r="D2953" i="7"/>
  <c r="X3329" i="1"/>
  <c r="AD3196" i="1"/>
  <c r="AE2549" i="1"/>
  <c r="AH2112" i="1"/>
  <c r="F2020" i="7" s="1"/>
  <c r="X241" i="1"/>
  <c r="B149" i="7" s="1"/>
  <c r="AE841" i="1"/>
  <c r="X3115" i="1"/>
  <c r="AD1248" i="1"/>
  <c r="AE1847" i="1"/>
  <c r="AD2851" i="1"/>
  <c r="AE1049" i="1"/>
  <c r="X2014" i="1"/>
  <c r="B1922" i="7" s="1"/>
  <c r="AH2223" i="1"/>
  <c r="F2131" i="7" s="1"/>
  <c r="AE491" i="1"/>
  <c r="D632" i="7"/>
  <c r="AH2075" i="1"/>
  <c r="F1983" i="7" s="1"/>
  <c r="AD322" i="1"/>
  <c r="X1581" i="1"/>
  <c r="B1489" i="7" s="1"/>
  <c r="AH3278" i="1"/>
  <c r="AI3284" i="1"/>
  <c r="D1410" i="7"/>
  <c r="X307" i="1"/>
  <c r="B215" i="7" s="1"/>
  <c r="AE3495" i="1"/>
  <c r="AI2316" i="1"/>
  <c r="G2224" i="7" s="1"/>
  <c r="AH3454" i="1"/>
  <c r="X2700" i="1"/>
  <c r="B2608" i="7" s="1"/>
  <c r="X2685" i="1"/>
  <c r="B2593" i="7" s="1"/>
  <c r="AH430" i="1"/>
  <c r="F338" i="7" s="1"/>
  <c r="AH592" i="1"/>
  <c r="F500" i="7" s="1"/>
  <c r="AD3539" i="1"/>
  <c r="AI2762" i="1"/>
  <c r="G2670" i="7" s="1"/>
  <c r="D667" i="7"/>
  <c r="X373" i="1"/>
  <c r="B281" i="7" s="1"/>
  <c r="AE260" i="1"/>
  <c r="AD1479" i="1"/>
  <c r="X1844" i="1"/>
  <c r="B1752" i="7" s="1"/>
  <c r="AI576" i="1"/>
  <c r="G484" i="7" s="1"/>
  <c r="AH2390" i="1"/>
  <c r="F2298" i="7" s="1"/>
  <c r="AI1191" i="1"/>
  <c r="G1099" i="7" s="1"/>
  <c r="D1844" i="7"/>
  <c r="AI3439" i="1"/>
  <c r="AH2387" i="1"/>
  <c r="F2295" i="7" s="1"/>
  <c r="D857" i="7"/>
  <c r="D732" i="7"/>
  <c r="X1948" i="1"/>
  <c r="B1856" i="7" s="1"/>
  <c r="AD1855" i="1"/>
  <c r="AH1365" i="1"/>
  <c r="F1273" i="7" s="1"/>
  <c r="AE2238" i="1"/>
  <c r="AI3465" i="1"/>
  <c r="AD1177" i="1"/>
  <c r="AE293" i="1"/>
  <c r="AI2302" i="1"/>
  <c r="G2210" i="7" s="1"/>
  <c r="AI2312" i="1"/>
  <c r="G2220" i="7" s="1"/>
  <c r="AE3153" i="1"/>
  <c r="X1928" i="1"/>
  <c r="B1836" i="7" s="1"/>
  <c r="AD1645" i="1"/>
  <c r="AI524" i="1"/>
  <c r="G432" i="7" s="1"/>
  <c r="D1690" i="7"/>
  <c r="X2862" i="1"/>
  <c r="B2770" i="7" s="1"/>
  <c r="AH3120" i="1"/>
  <c r="AI1837" i="1"/>
  <c r="G1745" i="7" s="1"/>
  <c r="AD2921" i="1"/>
  <c r="D144" i="7"/>
  <c r="AH3236" i="1"/>
  <c r="D388" i="7"/>
  <c r="D192" i="7"/>
  <c r="AI1081" i="1"/>
  <c r="G989" i="7" s="1"/>
  <c r="AI914" i="1"/>
  <c r="G822" i="7" s="1"/>
  <c r="D2471" i="7"/>
  <c r="AI2214" i="1"/>
  <c r="G2122" i="7" s="1"/>
  <c r="AI1920" i="1"/>
  <c r="G1828" i="7" s="1"/>
  <c r="X3279" i="1"/>
  <c r="AH2206" i="1"/>
  <c r="F2114" i="7" s="1"/>
  <c r="AH2334" i="1"/>
  <c r="F2242" i="7" s="1"/>
  <c r="AE2635" i="1"/>
  <c r="AH2695" i="1"/>
  <c r="F2603" i="7" s="1"/>
  <c r="AD2228" i="1"/>
  <c r="AE3518" i="1"/>
  <c r="AD983" i="1"/>
  <c r="AH1433" i="1"/>
  <c r="F1341" i="7" s="1"/>
  <c r="AE2566" i="1"/>
  <c r="AH2052" i="1"/>
  <c r="F1960" i="7" s="1"/>
  <c r="AD2462" i="1"/>
  <c r="D301" i="7"/>
  <c r="AD2177" i="1"/>
  <c r="D2962" i="7"/>
  <c r="D1000" i="7"/>
  <c r="AE3521" i="1"/>
  <c r="AD2104" i="1"/>
  <c r="AE794" i="1"/>
  <c r="AI713" i="1"/>
  <c r="G621" i="7" s="1"/>
  <c r="AE2614" i="1"/>
  <c r="AI3062" i="1"/>
  <c r="G2970" i="7" s="1"/>
  <c r="AH1108" i="1"/>
  <c r="F1016" i="7" s="1"/>
  <c r="AD2635" i="1"/>
  <c r="AD1316" i="1"/>
  <c r="AE1446" i="1"/>
  <c r="X3077" i="1"/>
  <c r="B2985" i="7" s="1"/>
  <c r="AE2673" i="1"/>
  <c r="AD723" i="1"/>
  <c r="AI2067" i="1"/>
  <c r="G1975" i="7" s="1"/>
  <c r="AI455" i="1"/>
  <c r="G363" i="7" s="1"/>
  <c r="AI2282" i="1"/>
  <c r="G2190" i="7" s="1"/>
  <c r="D1442" i="7"/>
  <c r="AE2554" i="1"/>
  <c r="X1573" i="1"/>
  <c r="B1481" i="7" s="1"/>
  <c r="AD2872" i="1"/>
  <c r="AH890" i="1"/>
  <c r="F798" i="7" s="1"/>
  <c r="X1715" i="1"/>
  <c r="B1623" i="7" s="1"/>
  <c r="X2386" i="1"/>
  <c r="B2294" i="7" s="1"/>
  <c r="AE2118" i="1"/>
  <c r="AH2314" i="1"/>
  <c r="F2222" i="7" s="1"/>
  <c r="X3127" i="1"/>
  <c r="AE1118" i="1"/>
  <c r="AD372" i="1"/>
  <c r="X2262" i="1"/>
  <c r="B2170" i="7" s="1"/>
  <c r="AI2795" i="1"/>
  <c r="G2703" i="7" s="1"/>
  <c r="AE980" i="1"/>
  <c r="AD2718" i="1"/>
  <c r="D2862" i="7"/>
  <c r="D1613" i="7"/>
  <c r="AI1881" i="1"/>
  <c r="G1789" i="7" s="1"/>
  <c r="AI2266" i="1"/>
  <c r="G2174" i="7" s="1"/>
  <c r="AI3414" i="1"/>
  <c r="AH1992" i="1"/>
  <c r="F1900" i="7" s="1"/>
  <c r="X378" i="1"/>
  <c r="B286" i="7" s="1"/>
  <c r="X223" i="1"/>
  <c r="B131" i="7" s="1"/>
  <c r="AD3543" i="1"/>
  <c r="X2655" i="1"/>
  <c r="B2563" i="7" s="1"/>
  <c r="AE1647" i="1"/>
  <c r="AI162" i="1"/>
  <c r="G70" i="7" s="1"/>
  <c r="AD792" i="1"/>
  <c r="AH1051" i="1"/>
  <c r="F959" i="7" s="1"/>
  <c r="AD1824" i="1"/>
  <c r="X2879" i="1"/>
  <c r="B2787" i="7" s="1"/>
  <c r="D2020" i="7"/>
  <c r="X3004" i="1"/>
  <c r="B2912" i="7" s="1"/>
  <c r="X2868" i="1"/>
  <c r="B2776" i="7" s="1"/>
  <c r="AD1792" i="1"/>
  <c r="AD1657" i="1"/>
  <c r="AD542" i="1"/>
  <c r="AE374" i="1"/>
  <c r="AE3419" i="1"/>
  <c r="AI2357" i="1"/>
  <c r="G2265" i="7" s="1"/>
  <c r="AE3118" i="1"/>
  <c r="AH3563" i="1"/>
  <c r="X126" i="1"/>
  <c r="B34" i="7" s="1"/>
  <c r="AI1101" i="1"/>
  <c r="G1009" i="7" s="1"/>
  <c r="AE1334" i="1"/>
  <c r="AH2252" i="1"/>
  <c r="F2160" i="7" s="1"/>
  <c r="AH1817" i="1"/>
  <c r="F1725" i="7" s="1"/>
  <c r="AI2463" i="1"/>
  <c r="G2371" i="7" s="1"/>
  <c r="AH3416" i="1"/>
  <c r="AD1995" i="1"/>
  <c r="D401" i="7"/>
  <c r="AI863" i="1"/>
  <c r="G771" i="7" s="1"/>
  <c r="AE1010" i="1"/>
  <c r="AI1370" i="1"/>
  <c r="G1278" i="7" s="1"/>
  <c r="X1778" i="1"/>
  <c r="B1686" i="7" s="1"/>
  <c r="AD2994" i="1"/>
  <c r="AI2160" i="1"/>
  <c r="G2068" i="7" s="1"/>
  <c r="X3323" i="1"/>
  <c r="AD1838" i="1"/>
  <c r="AD1509" i="1"/>
  <c r="AD1271" i="1"/>
  <c r="AH3511" i="1"/>
  <c r="X1094" i="1"/>
  <c r="B1002" i="7" s="1"/>
  <c r="X1605" i="1"/>
  <c r="B1513" i="7" s="1"/>
  <c r="X668" i="1"/>
  <c r="B576" i="7" s="1"/>
  <c r="AD138" i="1"/>
  <c r="AH1470" i="1"/>
  <c r="F1378" i="7" s="1"/>
  <c r="D1311" i="7"/>
  <c r="AE436" i="1"/>
  <c r="AD637" i="1"/>
  <c r="AE1824" i="1"/>
  <c r="D2331" i="7"/>
  <c r="AD1382" i="1"/>
  <c r="AI269" i="1"/>
  <c r="G177" i="7" s="1"/>
  <c r="AD2362" i="1"/>
  <c r="AH1063" i="1"/>
  <c r="F971" i="7" s="1"/>
  <c r="AE2717" i="1"/>
  <c r="X2210" i="1"/>
  <c r="B2118" i="7" s="1"/>
  <c r="AI2969" i="1"/>
  <c r="G2877" i="7" s="1"/>
  <c r="AD736" i="1"/>
  <c r="AD463" i="1"/>
  <c r="AH2915" i="1"/>
  <c r="F2823" i="7" s="1"/>
  <c r="AH2501" i="1"/>
  <c r="F2409" i="7" s="1"/>
  <c r="AI3147" i="1"/>
  <c r="AE259" i="1"/>
  <c r="AI1524" i="1"/>
  <c r="G1432" i="7" s="1"/>
  <c r="X630" i="1"/>
  <c r="B538" i="7" s="1"/>
  <c r="X984" i="1"/>
  <c r="B892" i="7" s="1"/>
  <c r="AE1100" i="1"/>
  <c r="AE282" i="1"/>
  <c r="X2903" i="1"/>
  <c r="B2811" i="7" s="1"/>
  <c r="X2621" i="1"/>
  <c r="B2529" i="7" s="1"/>
  <c r="AD1717" i="1"/>
  <c r="AH2753" i="1"/>
  <c r="F2661" i="7" s="1"/>
  <c r="AH2361" i="1"/>
  <c r="F2269" i="7" s="1"/>
  <c r="AD2534" i="1"/>
  <c r="X2242" i="1"/>
  <c r="B2150" i="7" s="1"/>
  <c r="AD877" i="1"/>
  <c r="AI1395" i="1"/>
  <c r="G1303" i="7" s="1"/>
  <c r="AI443" i="1"/>
  <c r="G351" i="7" s="1"/>
  <c r="AD3580" i="1"/>
  <c r="AD1830" i="1"/>
  <c r="AE1690" i="1"/>
  <c r="X3135" i="1"/>
  <c r="AD1917" i="1"/>
  <c r="X976" i="1"/>
  <c r="B884" i="7" s="1"/>
  <c r="AE1039" i="1"/>
  <c r="AD2018" i="1"/>
  <c r="X1668" i="1"/>
  <c r="B1576" i="7" s="1"/>
  <c r="AD1806" i="1"/>
  <c r="AE2590" i="1"/>
  <c r="D1798" i="7"/>
  <c r="AI297" i="1"/>
  <c r="G205" i="7" s="1"/>
  <c r="X2038" i="1"/>
  <c r="B1946" i="7" s="1"/>
  <c r="AI2477" i="1"/>
  <c r="G2385" i="7" s="1"/>
  <c r="AD1234" i="1"/>
  <c r="AD1767" i="1"/>
  <c r="AD3568" i="1"/>
  <c r="X253" i="1"/>
  <c r="B161" i="7" s="1"/>
  <c r="AD1763" i="1"/>
  <c r="AE2659" i="1"/>
  <c r="AH505" i="1"/>
  <c r="F413" i="7" s="1"/>
  <c r="AI2216" i="1"/>
  <c r="G2124" i="7" s="1"/>
  <c r="D321" i="7"/>
  <c r="AH862" i="1"/>
  <c r="F770" i="7" s="1"/>
  <c r="AD2052" i="1"/>
  <c r="AI1418" i="1"/>
  <c r="G1326" i="7" s="1"/>
  <c r="AE1373" i="1"/>
  <c r="X572" i="1"/>
  <c r="B480" i="7" s="1"/>
  <c r="AE1174" i="1"/>
  <c r="AD2569" i="1"/>
  <c r="D1480" i="7"/>
  <c r="AI3367" i="1"/>
  <c r="X1713" i="1"/>
  <c r="B1621" i="7" s="1"/>
  <c r="X1617" i="1"/>
  <c r="B1525" i="7" s="1"/>
  <c r="X1343" i="1"/>
  <c r="B1251" i="7" s="1"/>
  <c r="D2486" i="7"/>
  <c r="AI405" i="1"/>
  <c r="G313" i="7" s="1"/>
  <c r="AH173" i="1"/>
  <c r="F81" i="7" s="1"/>
  <c r="AE2727" i="1"/>
  <c r="AD2723" i="1"/>
  <c r="AH3004" i="1"/>
  <c r="F2912" i="7" s="1"/>
  <c r="AH1525" i="1"/>
  <c r="F1433" i="7" s="1"/>
  <c r="AI2905" i="1"/>
  <c r="G2813" i="7" s="1"/>
  <c r="D1942" i="7"/>
  <c r="X2286" i="1"/>
  <c r="B2194" i="7" s="1"/>
  <c r="AE622" i="1"/>
  <c r="AE2740" i="1"/>
  <c r="AH3217" i="1"/>
  <c r="X2371" i="1"/>
  <c r="B2279" i="7" s="1"/>
  <c r="AE888" i="1"/>
  <c r="AH3437" i="1"/>
  <c r="AH3315" i="1"/>
  <c r="AE2679" i="1"/>
  <c r="X2668" i="1"/>
  <c r="B2576" i="7" s="1"/>
  <c r="AD1992" i="1"/>
  <c r="AH611" i="1"/>
  <c r="F519" i="7" s="1"/>
  <c r="AH533" i="1"/>
  <c r="F441" i="7" s="1"/>
  <c r="AI910" i="1"/>
  <c r="G818" i="7" s="1"/>
  <c r="AD2910" i="1"/>
  <c r="X2992" i="1"/>
  <c r="B2900" i="7" s="1"/>
  <c r="AH246" i="1"/>
  <c r="F154" i="7" s="1"/>
  <c r="AH238" i="1"/>
  <c r="F146" i="7" s="1"/>
  <c r="AI1342" i="1"/>
  <c r="G1250" i="7" s="1"/>
  <c r="AE2200" i="1"/>
  <c r="AI2227" i="1"/>
  <c r="G2135" i="7" s="1"/>
  <c r="D2702" i="7"/>
  <c r="AI1441" i="1"/>
  <c r="G1349" i="7" s="1"/>
  <c r="AD2364" i="1"/>
  <c r="AE3445" i="1"/>
  <c r="AH720" i="1"/>
  <c r="F628" i="7" s="1"/>
  <c r="AH2663" i="1"/>
  <c r="F2571" i="7" s="1"/>
  <c r="AH2382" i="1"/>
  <c r="F2290" i="7" s="1"/>
  <c r="AE2613" i="1"/>
  <c r="AI599" i="1"/>
  <c r="G507" i="7" s="1"/>
  <c r="AE1869" i="1"/>
  <c r="AI2714" i="1"/>
  <c r="G2622" i="7" s="1"/>
  <c r="AH1715" i="1"/>
  <c r="F1623" i="7" s="1"/>
  <c r="X388" i="1"/>
  <c r="B296" i="7" s="1"/>
  <c r="D2754" i="7"/>
  <c r="AE3376" i="1"/>
  <c r="AE735" i="1"/>
  <c r="AI2680" i="1"/>
  <c r="G2588" i="7" s="1"/>
  <c r="AE174" i="1"/>
  <c r="AD1731" i="1"/>
  <c r="X2775" i="1"/>
  <c r="B2683" i="7" s="1"/>
  <c r="AE2134" i="1"/>
  <c r="AI3197" i="1"/>
  <c r="AI572" i="1"/>
  <c r="G480" i="7" s="1"/>
  <c r="AH1622" i="1"/>
  <c r="F1530" i="7" s="1"/>
  <c r="D956" i="7"/>
  <c r="D684" i="7"/>
  <c r="AE704" i="1"/>
  <c r="X3054" i="1"/>
  <c r="B2962" i="7" s="1"/>
  <c r="AE2490" i="1"/>
  <c r="AE224" i="1"/>
  <c r="AI1871" i="1"/>
  <c r="G1779" i="7" s="1"/>
  <c r="AE1328" i="1"/>
  <c r="AH1383" i="1"/>
  <c r="F1291" i="7" s="1"/>
  <c r="AI1556" i="1"/>
  <c r="G1464" i="7" s="1"/>
  <c r="X2140" i="1"/>
  <c r="B2048" i="7" s="1"/>
  <c r="X2335" i="1"/>
  <c r="B2243" i="7" s="1"/>
  <c r="D375" i="7"/>
  <c r="AI2249" i="1"/>
  <c r="G2157" i="7" s="1"/>
  <c r="X1788" i="1"/>
  <c r="B1696" i="7" s="1"/>
  <c r="AH1652" i="1"/>
  <c r="F1560" i="7" s="1"/>
  <c r="AI1839" i="1"/>
  <c r="G1747" i="7" s="1"/>
  <c r="AI1559" i="1"/>
  <c r="G1467" i="7" s="1"/>
  <c r="AH776" i="1"/>
  <c r="F684" i="7" s="1"/>
  <c r="D1154" i="7"/>
  <c r="AE2836" i="1"/>
  <c r="AE3009" i="1"/>
  <c r="AI2812" i="1"/>
  <c r="G2720" i="7" s="1"/>
  <c r="AI2394" i="1"/>
  <c r="G2302" i="7" s="1"/>
  <c r="AE908" i="1"/>
  <c r="AH3369" i="1"/>
  <c r="AI955" i="1"/>
  <c r="G863" i="7" s="1"/>
  <c r="AE3540" i="1"/>
  <c r="AI1571" i="1"/>
  <c r="G1479" i="7" s="1"/>
  <c r="AI542" i="1"/>
  <c r="G450" i="7" s="1"/>
  <c r="AI1123" i="1"/>
  <c r="G1031" i="7" s="1"/>
  <c r="AE1908" i="1"/>
  <c r="X653" i="1"/>
  <c r="B561" i="7" s="1"/>
  <c r="AI3257" i="1"/>
  <c r="AD3140" i="1"/>
  <c r="X2234" i="1"/>
  <c r="B2142" i="7" s="1"/>
  <c r="AI871" i="1"/>
  <c r="G779" i="7" s="1"/>
  <c r="D2984" i="7"/>
  <c r="AI889" i="1"/>
  <c r="G797" i="7" s="1"/>
  <c r="AH1205" i="1"/>
  <c r="F1113" i="7" s="1"/>
  <c r="AE3206" i="1"/>
  <c r="AI2778" i="1"/>
  <c r="G2686" i="7" s="1"/>
  <c r="D522" i="7"/>
  <c r="AI1180" i="1"/>
  <c r="G1088" i="7" s="1"/>
  <c r="AD2855" i="1"/>
  <c r="D293" i="7"/>
  <c r="AI2425" i="1"/>
  <c r="G2333" i="7" s="1"/>
  <c r="AE619" i="1"/>
  <c r="X1659" i="1"/>
  <c r="B1567" i="7" s="1"/>
  <c r="AI1577" i="1"/>
  <c r="G1485" i="7" s="1"/>
  <c r="X177" i="1"/>
  <c r="B85" i="7" s="1"/>
  <c r="AH1742" i="1"/>
  <c r="F1650" i="7" s="1"/>
  <c r="AI2992" i="1"/>
  <c r="G2900" i="7" s="1"/>
  <c r="X3277" i="1"/>
  <c r="AI3006" i="1"/>
  <c r="G2914" i="7" s="1"/>
  <c r="AI3307" i="1"/>
  <c r="AI2334" i="1"/>
  <c r="G2242" i="7" s="1"/>
  <c r="X2633" i="1"/>
  <c r="B2541" i="7" s="1"/>
  <c r="AE372" i="1"/>
  <c r="X1105" i="1"/>
  <c r="B1013" i="7" s="1"/>
  <c r="X2407" i="1"/>
  <c r="B2315" i="7" s="1"/>
  <c r="AE566" i="1"/>
  <c r="D1787" i="7"/>
  <c r="AE2931" i="1"/>
  <c r="AH2454" i="1"/>
  <c r="F2362" i="7" s="1"/>
  <c r="X3068" i="1"/>
  <c r="B2976" i="7" s="1"/>
  <c r="AE2475" i="1"/>
  <c r="AH537" i="1"/>
  <c r="F445" i="7" s="1"/>
  <c r="AD2807" i="1"/>
  <c r="AH2749" i="1"/>
  <c r="F2657" i="7" s="1"/>
  <c r="AH1738" i="1"/>
  <c r="F1646" i="7" s="1"/>
  <c r="AE2199" i="1"/>
  <c r="AE1557" i="1"/>
  <c r="X1291" i="1"/>
  <c r="B1199" i="7" s="1"/>
  <c r="X168" i="1"/>
  <c r="B76" i="7" s="1"/>
  <c r="AE1836" i="1"/>
  <c r="D2244" i="7"/>
  <c r="AD2839" i="1"/>
  <c r="AD2007" i="1"/>
  <c r="X680" i="1"/>
  <c r="B588" i="7" s="1"/>
  <c r="AD1619" i="1"/>
  <c r="AH1871" i="1"/>
  <c r="F1779" i="7" s="1"/>
  <c r="AD1715" i="1"/>
  <c r="AI2224" i="1"/>
  <c r="G2132" i="7" s="1"/>
  <c r="AH1163" i="1"/>
  <c r="F1071" i="7" s="1"/>
  <c r="D2427" i="7"/>
  <c r="AI2261" i="1"/>
  <c r="G2169" i="7" s="1"/>
  <c r="AD2382" i="1"/>
  <c r="AE384" i="1"/>
  <c r="AI540" i="1"/>
  <c r="G448" i="7" s="1"/>
  <c r="X845" i="1"/>
  <c r="B753" i="7" s="1"/>
  <c r="AD144" i="1"/>
  <c r="AI3176" i="1"/>
  <c r="AI2672" i="1"/>
  <c r="G2580" i="7" s="1"/>
  <c r="X2760" i="1"/>
  <c r="B2668" i="7" s="1"/>
  <c r="AE1471" i="1"/>
  <c r="AH3097" i="1"/>
  <c r="F3005" i="7" s="1"/>
  <c r="AD894" i="1"/>
  <c r="AE2340" i="1"/>
  <c r="AD3317" i="1"/>
  <c r="AD2863" i="1"/>
  <c r="AI2500" i="1"/>
  <c r="G2408" i="7" s="1"/>
  <c r="X3346" i="1"/>
  <c r="AE2975" i="1"/>
  <c r="AD574" i="1"/>
  <c r="AD2964" i="1"/>
  <c r="AH568" i="1"/>
  <c r="F476" i="7" s="1"/>
  <c r="D1576" i="7"/>
  <c r="D1910" i="7"/>
  <c r="AE2224" i="1"/>
  <c r="D1772" i="7"/>
  <c r="AH210" i="1"/>
  <c r="F118" i="7" s="1"/>
  <c r="AD1891" i="1"/>
  <c r="AD3386" i="1"/>
  <c r="D649" i="7"/>
  <c r="X685" i="1"/>
  <c r="B593" i="7" s="1"/>
  <c r="X1466" i="1"/>
  <c r="B1374" i="7" s="1"/>
  <c r="AD3358" i="1"/>
  <c r="AD3433" i="1"/>
  <c r="X349" i="1"/>
  <c r="B257" i="7" s="1"/>
  <c r="D886" i="7"/>
  <c r="AD989" i="1"/>
  <c r="AE1595" i="1"/>
  <c r="D2500" i="7"/>
  <c r="AE1542" i="1"/>
  <c r="X1301" i="1"/>
  <c r="B1209" i="7" s="1"/>
  <c r="AE2971" i="1"/>
  <c r="D2920" i="7"/>
  <c r="AE3276" i="1"/>
  <c r="D1722" i="7"/>
  <c r="AE2226" i="1"/>
  <c r="AD2198" i="1"/>
  <c r="D1503" i="7"/>
  <c r="AI824" i="1"/>
  <c r="G732" i="7" s="1"/>
  <c r="AH2660" i="1"/>
  <c r="F2568" i="7" s="1"/>
  <c r="AD550" i="1"/>
  <c r="AD244" i="1"/>
  <c r="X1090" i="1"/>
  <c r="B998" i="7" s="1"/>
  <c r="X1743" i="1"/>
  <c r="B1651" i="7" s="1"/>
  <c r="AH2440" i="1"/>
  <c r="F2348" i="7" s="1"/>
  <c r="D2735" i="7"/>
  <c r="AI1404" i="1"/>
  <c r="G1312" i="7" s="1"/>
  <c r="AE2187" i="1"/>
  <c r="AH153" i="1"/>
  <c r="F61" i="7" s="1"/>
  <c r="AH2969" i="1"/>
  <c r="F2877" i="7" s="1"/>
  <c r="D508" i="7"/>
  <c r="D1731" i="7"/>
  <c r="D2344" i="7"/>
  <c r="AI2977" i="1"/>
  <c r="G2885" i="7" s="1"/>
  <c r="AD2197" i="1"/>
  <c r="AI3453" i="1"/>
  <c r="AE431" i="1"/>
  <c r="AE1813" i="1"/>
  <c r="AH908" i="1"/>
  <c r="F816" i="7" s="1"/>
  <c r="AH225" i="1"/>
  <c r="F133" i="7" s="1"/>
  <c r="AH938" i="1"/>
  <c r="F846" i="7" s="1"/>
  <c r="AD1195" i="1"/>
  <c r="AH1068" i="1"/>
  <c r="F976" i="7" s="1"/>
  <c r="AE1984" i="1"/>
  <c r="AH1084" i="1"/>
  <c r="F992" i="7" s="1"/>
  <c r="AE3328" i="1"/>
  <c r="AI177" i="1"/>
  <c r="G85" i="7" s="1"/>
  <c r="AI3308" i="1"/>
  <c r="AD986" i="1"/>
  <c r="AH3219" i="1"/>
  <c r="AH2890" i="1"/>
  <c r="F2798" i="7" s="1"/>
  <c r="D2062" i="7"/>
  <c r="AI1049" i="1"/>
  <c r="G957" i="7" s="1"/>
  <c r="AD1029" i="1"/>
  <c r="AH1294" i="1"/>
  <c r="F1202" i="7" s="1"/>
  <c r="AI1938" i="1"/>
  <c r="G1846" i="7" s="1"/>
  <c r="D1955" i="7"/>
  <c r="D1859" i="7"/>
  <c r="X2960" i="1"/>
  <c r="B2868" i="7" s="1"/>
  <c r="AD657" i="1"/>
  <c r="X340" i="1"/>
  <c r="B248" i="7" s="1"/>
  <c r="AI1573" i="1"/>
  <c r="G1481" i="7" s="1"/>
  <c r="X2608" i="1"/>
  <c r="B2516" i="7" s="1"/>
  <c r="AH1087" i="1"/>
  <c r="F995" i="7" s="1"/>
  <c r="X1227" i="1"/>
  <c r="B1135" i="7" s="1"/>
  <c r="AD3202" i="1"/>
  <c r="AE690" i="1"/>
  <c r="X3116" i="1"/>
  <c r="AD266" i="1"/>
  <c r="AI3512" i="1"/>
  <c r="AI2756" i="1"/>
  <c r="G2664" i="7" s="1"/>
  <c r="D2269" i="7"/>
  <c r="AH1690" i="1"/>
  <c r="F1598" i="7" s="1"/>
  <c r="AI2171" i="1"/>
  <c r="G2079" i="7" s="1"/>
  <c r="AH1880" i="1"/>
  <c r="F1788" i="7" s="1"/>
  <c r="X2536" i="1"/>
  <c r="B2444" i="7" s="1"/>
  <c r="AE1124" i="1"/>
  <c r="AI3008" i="1"/>
  <c r="G2916" i="7" s="1"/>
  <c r="D1133" i="7"/>
  <c r="AI645" i="1"/>
  <c r="G553" i="7" s="1"/>
  <c r="D1470" i="7"/>
  <c r="D520" i="7"/>
  <c r="X776" i="1"/>
  <c r="B684" i="7" s="1"/>
  <c r="AH1296" i="1"/>
  <c r="F1204" i="7" s="1"/>
  <c r="AE1153" i="1"/>
  <c r="AD2656" i="1"/>
  <c r="AI2608" i="1"/>
  <c r="G2516" i="7" s="1"/>
  <c r="D1957" i="7"/>
  <c r="AE2306" i="1"/>
  <c r="AD1334" i="1"/>
  <c r="AE3411" i="1"/>
  <c r="AI3463" i="1"/>
  <c r="AH3200" i="1"/>
  <c r="AE3424" i="1"/>
  <c r="AD1959" i="1"/>
  <c r="AE2839" i="1"/>
  <c r="AE1854" i="1"/>
  <c r="AH2401" i="1"/>
  <c r="F2309" i="7" s="1"/>
  <c r="AI1829" i="1"/>
  <c r="G1737" i="7" s="1"/>
  <c r="AI1442" i="1"/>
  <c r="G1350" i="7" s="1"/>
  <c r="AI333" i="1"/>
  <c r="G241" i="7" s="1"/>
  <c r="AE1243" i="1"/>
  <c r="AD3538" i="1"/>
  <c r="AI2256" i="1"/>
  <c r="G2164" i="7" s="1"/>
  <c r="AD204" i="1"/>
  <c r="D716" i="7"/>
  <c r="AE3001" i="1"/>
  <c r="AH168" i="1"/>
  <c r="F76" i="7" s="1"/>
  <c r="AI3002" i="1"/>
  <c r="G2910" i="7" s="1"/>
  <c r="AI2329" i="1"/>
  <c r="G2237" i="7" s="1"/>
  <c r="AI229" i="1"/>
  <c r="G137" i="7" s="1"/>
  <c r="AE3510" i="1"/>
  <c r="AH2397" i="1"/>
  <c r="F2305" i="7" s="1"/>
  <c r="AH2730" i="1"/>
  <c r="F2638" i="7" s="1"/>
  <c r="AD3075" i="1"/>
  <c r="D1264" i="7"/>
  <c r="AH1673" i="1"/>
  <c r="F1581" i="7" s="1"/>
  <c r="AH1778" i="1"/>
  <c r="F1686" i="7" s="1"/>
  <c r="AH315" i="1"/>
  <c r="F223" i="7" s="1"/>
  <c r="AE319" i="1"/>
  <c r="AD2239" i="1"/>
  <c r="X3437" i="1"/>
  <c r="AH3270" i="1"/>
  <c r="AD456" i="1"/>
  <c r="AD2945" i="1"/>
  <c r="AH2053" i="1"/>
  <c r="F1961" i="7" s="1"/>
  <c r="AD1796" i="1"/>
  <c r="AD743" i="1"/>
  <c r="X2591" i="1"/>
  <c r="B2499" i="7" s="1"/>
  <c r="X657" i="1"/>
  <c r="B565" i="7" s="1"/>
  <c r="X1113" i="1"/>
  <c r="B1021" i="7" s="1"/>
  <c r="D2311" i="7"/>
  <c r="X272" i="1"/>
  <c r="B180" i="7" s="1"/>
  <c r="AI1433" i="1"/>
  <c r="G1341" i="7" s="1"/>
  <c r="AD1597" i="1"/>
  <c r="X161" i="1"/>
  <c r="B69" i="7" s="1"/>
  <c r="AD3049" i="1"/>
  <c r="AH2181" i="1"/>
  <c r="F2089" i="7" s="1"/>
  <c r="AD2741" i="1"/>
  <c r="X3561" i="1"/>
  <c r="AH674" i="1"/>
  <c r="F582" i="7" s="1"/>
  <c r="AI3050" i="1"/>
  <c r="G2958" i="7" s="1"/>
  <c r="AH2684" i="1"/>
  <c r="F2592" i="7" s="1"/>
  <c r="X497" i="1"/>
  <c r="B405" i="7" s="1"/>
  <c r="D2774" i="7"/>
  <c r="X2601" i="1"/>
  <c r="B2509" i="7" s="1"/>
  <c r="AH1333" i="1"/>
  <c r="F1241" i="7" s="1"/>
  <c r="AI3432" i="1"/>
  <c r="AD1403" i="1"/>
  <c r="AH2157" i="1"/>
  <c r="F2065" i="7" s="1"/>
  <c r="X2728" i="1"/>
  <c r="B2636" i="7" s="1"/>
  <c r="D988" i="7"/>
  <c r="AI413" i="1"/>
  <c r="G321" i="7" s="1"/>
  <c r="AE1572" i="1"/>
  <c r="AH198" i="1"/>
  <c r="F106" i="7" s="1"/>
  <c r="AI719" i="1"/>
  <c r="G627" i="7" s="1"/>
  <c r="AE2235" i="1"/>
  <c r="AH3455" i="1"/>
  <c r="D741" i="7"/>
  <c r="AI2938" i="1"/>
  <c r="G2846" i="7" s="1"/>
  <c r="AE3378" i="1"/>
  <c r="AD2558" i="1"/>
  <c r="AI2396" i="1"/>
  <c r="G2304" i="7" s="1"/>
  <c r="AH2154" i="1"/>
  <c r="F2062" i="7" s="1"/>
  <c r="D1872" i="7"/>
  <c r="AD2684" i="1"/>
  <c r="AE435" i="1"/>
  <c r="AE2111" i="1"/>
  <c r="AI1346" i="1"/>
  <c r="G1254" i="7" s="1"/>
  <c r="AD2229" i="1"/>
  <c r="X3363" i="1"/>
  <c r="X3181" i="1"/>
  <c r="X2815" i="1"/>
  <c r="B2723" i="7" s="1"/>
  <c r="AD1984" i="1"/>
  <c r="AH1059" i="1"/>
  <c r="F967" i="7" s="1"/>
  <c r="AH2007" i="1"/>
  <c r="F1915" i="7" s="1"/>
  <c r="AE1960" i="1"/>
  <c r="D1611" i="7"/>
  <c r="AD1628" i="1"/>
  <c r="AD928" i="1"/>
  <c r="AI3106" i="1"/>
  <c r="G3014" i="7" s="1"/>
  <c r="AI2837" i="1"/>
  <c r="G2745" i="7" s="1"/>
  <c r="AI2881" i="1"/>
  <c r="G2789" i="7" s="1"/>
  <c r="X3397" i="1"/>
  <c r="X1303" i="1"/>
  <c r="B1211" i="7" s="1"/>
  <c r="X1787" i="1"/>
  <c r="B1695" i="7" s="1"/>
  <c r="AE164" i="1"/>
  <c r="AD2880" i="1"/>
  <c r="AD1775" i="1"/>
  <c r="X3411" i="1"/>
  <c r="AI150" i="1"/>
  <c r="G58" i="7" s="1"/>
  <c r="AI2522" i="1"/>
  <c r="G2430" i="7" s="1"/>
  <c r="AE3531" i="1"/>
  <c r="X310" i="1"/>
  <c r="B218" i="7" s="1"/>
  <c r="AD2170" i="1"/>
  <c r="AE2242" i="1"/>
  <c r="AI1026" i="1"/>
  <c r="G934" i="7" s="1"/>
  <c r="AD3279" i="1"/>
  <c r="X1432" i="1"/>
  <c r="B1340" i="7" s="1"/>
  <c r="AH1217" i="1"/>
  <c r="F1125" i="7" s="1"/>
  <c r="AH3085" i="1"/>
  <c r="F2993" i="7" s="1"/>
  <c r="AH1516" i="1"/>
  <c r="F1424" i="7" s="1"/>
  <c r="AH988" i="1"/>
  <c r="F896" i="7" s="1"/>
  <c r="AI1030" i="1"/>
  <c r="G938" i="7" s="1"/>
  <c r="AE2154" i="1"/>
  <c r="AI1828" i="1"/>
  <c r="G1736" i="7" s="1"/>
  <c r="X2778" i="1"/>
  <c r="B2686" i="7" s="1"/>
  <c r="X1379" i="1"/>
  <c r="B1287" i="7" s="1"/>
  <c r="AE152" i="1"/>
  <c r="AE3314" i="1"/>
  <c r="AH3524" i="1"/>
  <c r="AE3020" i="1"/>
  <c r="AD2641" i="1"/>
  <c r="AH383" i="1"/>
  <c r="F291" i="7" s="1"/>
  <c r="D2505" i="7"/>
  <c r="AH1667" i="1"/>
  <c r="F1575" i="7" s="1"/>
  <c r="AI2705" i="1"/>
  <c r="G2613" i="7" s="1"/>
  <c r="AE2603" i="1"/>
  <c r="AE2102" i="1"/>
  <c r="D1343" i="7"/>
  <c r="AH3251" i="1"/>
  <c r="AE2641" i="1"/>
  <c r="AI3104" i="1"/>
  <c r="G3012" i="7" s="1"/>
  <c r="AD3096" i="1"/>
  <c r="AD1483" i="1"/>
  <c r="X2027" i="1"/>
  <c r="B1935" i="7" s="1"/>
  <c r="D1699" i="7"/>
  <c r="X1296" i="1"/>
  <c r="B1204" i="7" s="1"/>
  <c r="AH1092" i="1"/>
  <c r="F1000" i="7" s="1"/>
  <c r="AE840" i="1"/>
  <c r="AH3414" i="1"/>
  <c r="X214" i="1"/>
  <c r="B122" i="7" s="1"/>
  <c r="AE2986" i="1"/>
  <c r="AD345" i="1"/>
  <c r="AE1909" i="1"/>
  <c r="AE504" i="1"/>
  <c r="X889" i="1"/>
  <c r="B797" i="7" s="1"/>
  <c r="X2471" i="1"/>
  <c r="B2379" i="7" s="1"/>
  <c r="AH1095" i="1"/>
  <c r="F1003" i="7" s="1"/>
  <c r="AI3227" i="1"/>
  <c r="X1247" i="1"/>
  <c r="B1155" i="7" s="1"/>
  <c r="AH1657" i="1"/>
  <c r="F1565" i="7" s="1"/>
  <c r="X691" i="1"/>
  <c r="B599" i="7" s="1"/>
  <c r="AD3561" i="1"/>
  <c r="AE3427" i="1"/>
  <c r="D186" i="7"/>
  <c r="X2157" i="1"/>
  <c r="B2065" i="7" s="1"/>
  <c r="AI1691" i="1"/>
  <c r="G1599" i="7" s="1"/>
  <c r="AE2050" i="1"/>
  <c r="D1534" i="7"/>
  <c r="AD3524" i="1"/>
  <c r="X1477" i="1"/>
  <c r="B1385" i="7" s="1"/>
  <c r="AE2715" i="1"/>
  <c r="X2758" i="1"/>
  <c r="B2666" i="7" s="1"/>
  <c r="AE1063" i="1"/>
  <c r="D1061" i="7"/>
  <c r="AE859" i="1"/>
  <c r="X557" i="1"/>
  <c r="B465" i="7" s="1"/>
  <c r="AE1763" i="1"/>
  <c r="AI838" i="1"/>
  <c r="G746" i="7" s="1"/>
  <c r="AI1997" i="1"/>
  <c r="G1905" i="7" s="1"/>
  <c r="AD490" i="1"/>
  <c r="X1527" i="1"/>
  <c r="B1435" i="7" s="1"/>
  <c r="D2818" i="7"/>
  <c r="AE2049" i="1"/>
  <c r="AE2524" i="1"/>
  <c r="AE2320" i="1"/>
  <c r="AD3408" i="1"/>
  <c r="D164" i="7"/>
  <c r="AI3570" i="1"/>
  <c r="AE2368" i="1"/>
  <c r="AH783" i="1"/>
  <c r="F691" i="7" s="1"/>
  <c r="X3334" i="1"/>
  <c r="AE1483" i="1"/>
  <c r="X731" i="1"/>
  <c r="B639" i="7" s="1"/>
  <c r="D796" i="7"/>
  <c r="AD557" i="1"/>
  <c r="AI1569" i="1"/>
  <c r="G1477" i="7" s="1"/>
  <c r="AD2182" i="1"/>
  <c r="AH804" i="1"/>
  <c r="F712" i="7" s="1"/>
  <c r="X1930" i="1"/>
  <c r="B1838" i="7" s="1"/>
  <c r="AE2195" i="1"/>
  <c r="D1958" i="7"/>
  <c r="AH1933" i="1"/>
  <c r="F1841" i="7" s="1"/>
  <c r="AH390" i="1"/>
  <c r="F298" i="7" s="1"/>
  <c r="AH2775" i="1"/>
  <c r="F2683" i="7" s="1"/>
  <c r="AE3354" i="1"/>
  <c r="AE2075" i="1"/>
  <c r="D2830" i="7"/>
  <c r="X635" i="1"/>
  <c r="B543" i="7" s="1"/>
  <c r="AI2437" i="1"/>
  <c r="G2345" i="7" s="1"/>
  <c r="AH1481" i="1"/>
  <c r="F1389" i="7" s="1"/>
  <c r="AH2063" i="1"/>
  <c r="F1971" i="7" s="1"/>
  <c r="AE2583" i="1"/>
  <c r="AI1218" i="1"/>
  <c r="G1126" i="7" s="1"/>
  <c r="AH1882" i="1"/>
  <c r="F1790" i="7" s="1"/>
  <c r="D586" i="7"/>
  <c r="AH1104" i="1"/>
  <c r="F1012" i="7" s="1"/>
  <c r="AI1021" i="1"/>
  <c r="G929" i="7" s="1"/>
  <c r="AI1925" i="1"/>
  <c r="G1833" i="7" s="1"/>
  <c r="AE2096" i="1"/>
  <c r="X2977" i="1"/>
  <c r="B2885" i="7" s="1"/>
  <c r="AI613" i="1"/>
  <c r="G521" i="7" s="1"/>
  <c r="X1726" i="1"/>
  <c r="B1634" i="7" s="1"/>
  <c r="D1453" i="7"/>
  <c r="AD1828" i="1"/>
  <c r="AE2085" i="1"/>
  <c r="AD2235" i="1"/>
  <c r="AD2973" i="1"/>
  <c r="AD3168" i="1"/>
  <c r="AH2851" i="1"/>
  <c r="F2759" i="7" s="1"/>
  <c r="AD1999" i="1"/>
  <c r="AH2091" i="1"/>
  <c r="F1999" i="7" s="1"/>
  <c r="AE1959" i="1"/>
  <c r="X2379" i="1"/>
  <c r="B2287" i="7" s="1"/>
  <c r="AE653" i="1"/>
  <c r="AE2351" i="1"/>
  <c r="AH2534" i="1"/>
  <c r="F2442" i="7" s="1"/>
  <c r="AI830" i="1"/>
  <c r="G738" i="7" s="1"/>
  <c r="AD1602" i="1"/>
  <c r="AH2708" i="1"/>
  <c r="F2616" i="7" s="1"/>
  <c r="AD994" i="1"/>
  <c r="AE1432" i="1"/>
  <c r="AE2456" i="1"/>
  <c r="X202" i="1"/>
  <c r="B110" i="7" s="1"/>
  <c r="AE2498" i="1"/>
  <c r="D952" i="7"/>
  <c r="X3239" i="1"/>
  <c r="AE2034" i="1"/>
  <c r="AI883" i="1"/>
  <c r="G791" i="7" s="1"/>
  <c r="AD397" i="1"/>
  <c r="X1942" i="1"/>
  <c r="B1850" i="7" s="1"/>
  <c r="AH668" i="1"/>
  <c r="F576" i="7" s="1"/>
  <c r="AH1604" i="1"/>
  <c r="F1512" i="7" s="1"/>
  <c r="AI2885" i="1"/>
  <c r="G2793" i="7" s="1"/>
  <c r="AI2991" i="1"/>
  <c r="G2899" i="7" s="1"/>
  <c r="AI1331" i="1"/>
  <c r="G1239" i="7" s="1"/>
  <c r="AD3001" i="1"/>
  <c r="D1695" i="7"/>
  <c r="AD1375" i="1"/>
  <c r="D2078" i="7"/>
  <c r="D2363" i="7"/>
  <c r="D939" i="7"/>
  <c r="AH1925" i="1"/>
  <c r="F1833" i="7" s="1"/>
  <c r="AD863" i="1"/>
  <c r="X842" i="1"/>
  <c r="B750" i="7" s="1"/>
  <c r="D1360" i="7"/>
  <c r="D1636" i="7"/>
  <c r="AE3211" i="1"/>
  <c r="AI3437" i="1"/>
  <c r="AH470" i="1"/>
  <c r="F378" i="7" s="1"/>
  <c r="AH710" i="1"/>
  <c r="F618" i="7" s="1"/>
  <c r="X2636" i="1"/>
  <c r="B2544" i="7" s="1"/>
  <c r="X1817" i="1"/>
  <c r="B1725" i="7" s="1"/>
  <c r="D45" i="7"/>
  <c r="AI365" i="1"/>
  <c r="G273" i="7" s="1"/>
  <c r="X2449" i="1"/>
  <c r="B2357" i="7" s="1"/>
  <c r="D1498" i="7"/>
  <c r="AI2903" i="1"/>
  <c r="G2811" i="7" s="1"/>
  <c r="D720" i="7"/>
  <c r="D2082" i="7"/>
  <c r="AE1788" i="1"/>
  <c r="AI666" i="1"/>
  <c r="G574" i="7" s="1"/>
  <c r="AI3161" i="1"/>
  <c r="AD1168" i="1"/>
  <c r="X189" i="1"/>
  <c r="B97" i="7" s="1"/>
  <c r="AH1030" i="1"/>
  <c r="F938" i="7" s="1"/>
  <c r="AI2937" i="1"/>
  <c r="G2845" i="7" s="1"/>
  <c r="X3007" i="1"/>
  <c r="B2915" i="7" s="1"/>
  <c r="AD1910" i="1"/>
  <c r="AI1845" i="1"/>
  <c r="G1753" i="7" s="1"/>
  <c r="AI2272" i="1"/>
  <c r="G2180" i="7" s="1"/>
  <c r="D379" i="7"/>
  <c r="AD3406" i="1"/>
  <c r="AD2162" i="1"/>
  <c r="AH1909" i="1"/>
  <c r="F1817" i="7" s="1"/>
  <c r="AD1778" i="1"/>
  <c r="X256" i="1"/>
  <c r="B164" i="7" s="1"/>
  <c r="AH2868" i="1"/>
  <c r="F2776" i="7" s="1"/>
  <c r="AH3506" i="1"/>
  <c r="AD3518" i="1"/>
  <c r="D2662" i="7"/>
  <c r="X1923" i="1"/>
  <c r="B1831" i="7" s="1"/>
  <c r="X2904" i="1"/>
  <c r="B2812" i="7" s="1"/>
  <c r="AH3129" i="1"/>
  <c r="AE3351" i="1"/>
  <c r="AE1919" i="1"/>
  <c r="AH385" i="1"/>
  <c r="F293" i="7" s="1"/>
  <c r="AE2644" i="1"/>
  <c r="AD228" i="1"/>
  <c r="AE2537" i="1"/>
  <c r="AH2509" i="1"/>
  <c r="F2417" i="7" s="1"/>
  <c r="D1736" i="7"/>
  <c r="AE3263" i="1"/>
  <c r="AD3057" i="1"/>
  <c r="AD2268" i="1"/>
  <c r="D927" i="7"/>
  <c r="AD3462" i="1"/>
  <c r="AH2836" i="1"/>
  <c r="F2744" i="7" s="1"/>
  <c r="AH765" i="1"/>
  <c r="F673" i="7" s="1"/>
  <c r="X2137" i="1"/>
  <c r="B2045" i="7" s="1"/>
  <c r="D2242" i="7"/>
  <c r="X465" i="1"/>
  <c r="B373" i="7" s="1"/>
  <c r="X3501" i="1"/>
  <c r="AE665" i="1"/>
  <c r="D1939" i="7"/>
  <c r="AH1919" i="1"/>
  <c r="F1827" i="7" s="1"/>
  <c r="AI884" i="1"/>
  <c r="G792" i="7" s="1"/>
  <c r="AE1286" i="1"/>
  <c r="AE1830" i="1"/>
  <c r="AI2458" i="1"/>
  <c r="G2366" i="7" s="1"/>
  <c r="D851" i="7"/>
  <c r="AD2846" i="1"/>
  <c r="D2183" i="7"/>
  <c r="AE1574" i="1"/>
  <c r="AE954" i="1"/>
  <c r="X669" i="1"/>
  <c r="B577" i="7" s="1"/>
  <c r="AI285" i="1"/>
  <c r="G193" i="7" s="1"/>
  <c r="AD2041" i="1"/>
  <c r="X3451" i="1"/>
  <c r="X2730" i="1"/>
  <c r="B2638" i="7" s="1"/>
  <c r="AI3108" i="1"/>
  <c r="G3016" i="7" s="1"/>
  <c r="AD1989" i="1"/>
  <c r="D1812" i="7"/>
  <c r="AD1804" i="1"/>
  <c r="AH2564" i="1"/>
  <c r="F2472" i="7" s="1"/>
  <c r="AE198" i="1"/>
  <c r="X3246" i="1"/>
  <c r="AH1319" i="1"/>
  <c r="F1227" i="7" s="1"/>
  <c r="AH3441" i="1"/>
  <c r="AH1125" i="1"/>
  <c r="F1033" i="7" s="1"/>
  <c r="AI580" i="1"/>
  <c r="G488" i="7" s="1"/>
  <c r="AE355" i="1"/>
  <c r="AD2557" i="1"/>
  <c r="D992" i="7"/>
  <c r="AI2287" i="1"/>
  <c r="G2195" i="7" s="1"/>
  <c r="X287" i="1"/>
  <c r="B195" i="7" s="1"/>
  <c r="D707" i="7"/>
  <c r="AE2436" i="1"/>
  <c r="AE2747" i="1"/>
  <c r="AI3425" i="1"/>
  <c r="AI3376" i="1"/>
  <c r="D1847" i="7"/>
  <c r="AI707" i="1"/>
  <c r="G615" i="7" s="1"/>
  <c r="D2928" i="7"/>
  <c r="D1996" i="7"/>
  <c r="AD1237" i="1"/>
  <c r="D2821" i="7"/>
  <c r="AD2404" i="1"/>
  <c r="AH211" i="1"/>
  <c r="F119" i="7" s="1"/>
  <c r="X2762" i="1"/>
  <c r="B2670" i="7" s="1"/>
  <c r="AH284" i="1"/>
  <c r="F192" i="7" s="1"/>
  <c r="AE1839" i="1"/>
  <c r="AI647" i="1"/>
  <c r="G555" i="7" s="1"/>
  <c r="AE2514" i="1"/>
  <c r="AH3073" i="1"/>
  <c r="F2981" i="7" s="1"/>
  <c r="X3562" i="1"/>
  <c r="AI2359" i="1"/>
  <c r="G2267" i="7" s="1"/>
  <c r="AD2219" i="1"/>
  <c r="AI2704" i="1"/>
  <c r="G2612" i="7" s="1"/>
  <c r="AI3171" i="1"/>
  <c r="X3366" i="1"/>
  <c r="AD1358" i="1"/>
  <c r="AH2152" i="1"/>
  <c r="F2060" i="7" s="1"/>
  <c r="AE1815" i="1"/>
  <c r="AD1124" i="1"/>
  <c r="AE2117" i="1"/>
  <c r="X2260" i="1"/>
  <c r="B2168" i="7" s="1"/>
  <c r="X1267" i="1"/>
  <c r="B1175" i="7" s="1"/>
  <c r="AI1580" i="1"/>
  <c r="G1488" i="7" s="1"/>
  <c r="AD2560" i="1"/>
  <c r="X2229" i="1"/>
  <c r="B2137" i="7" s="1"/>
  <c r="AD1572" i="1"/>
  <c r="D1448" i="7"/>
  <c r="AI273" i="1"/>
  <c r="G181" i="7" s="1"/>
  <c r="AE1765" i="1"/>
  <c r="D2067" i="7"/>
  <c r="AH1814" i="1"/>
  <c r="F1722" i="7" s="1"/>
  <c r="AH1627" i="1"/>
  <c r="F1535" i="7" s="1"/>
  <c r="X563" i="1"/>
  <c r="B471" i="7" s="1"/>
  <c r="D742" i="7"/>
  <c r="D1799" i="7"/>
  <c r="AI3252" i="1"/>
  <c r="D509" i="7"/>
  <c r="X670" i="1"/>
  <c r="B578" i="7" s="1"/>
  <c r="AH480" i="1"/>
  <c r="F388" i="7" s="1"/>
  <c r="AE917" i="1"/>
  <c r="AI708" i="1"/>
  <c r="G616" i="7" s="1"/>
  <c r="AD910" i="1"/>
  <c r="AE2821" i="1"/>
  <c r="AE1732" i="1"/>
  <c r="AD2361" i="1"/>
  <c r="X1122" i="1"/>
  <c r="B1030" i="7" s="1"/>
  <c r="AI2911" i="1"/>
  <c r="G2819" i="7" s="1"/>
  <c r="D1700" i="7"/>
  <c r="AE1316" i="1"/>
  <c r="AD628" i="1"/>
  <c r="AE757" i="1"/>
  <c r="AD601" i="1"/>
  <c r="D2993" i="7"/>
  <c r="AH2162" i="1"/>
  <c r="F2070" i="7" s="1"/>
  <c r="AI1888" i="1"/>
  <c r="G1796" i="7" s="1"/>
  <c r="X2099" i="1"/>
  <c r="B2007" i="7" s="1"/>
  <c r="AD153" i="1"/>
  <c r="D2780" i="7"/>
  <c r="D2276" i="7"/>
  <c r="AI823" i="1"/>
  <c r="G731" i="7" s="1"/>
  <c r="X694" i="1"/>
  <c r="B602" i="7" s="1"/>
  <c r="AD2192" i="1"/>
  <c r="AI205" i="1"/>
  <c r="G113" i="7" s="1"/>
  <c r="AD1823" i="1"/>
  <c r="AE477" i="1"/>
  <c r="AH1013" i="1"/>
  <c r="F921" i="7" s="1"/>
  <c r="AI3519" i="1"/>
  <c r="AI1133" i="1"/>
  <c r="G1041" i="7" s="1"/>
  <c r="AH2903" i="1"/>
  <c r="F2811" i="7" s="1"/>
  <c r="AI565" i="1"/>
  <c r="G473" i="7" s="1"/>
  <c r="X3142" i="1"/>
  <c r="AH1545" i="1"/>
  <c r="F1453" i="7" s="1"/>
  <c r="AI1024" i="1"/>
  <c r="G932" i="7" s="1"/>
  <c r="AE1150" i="1"/>
  <c r="D701" i="7"/>
  <c r="AD2671" i="1"/>
  <c r="AD3362" i="1"/>
  <c r="AI2755" i="1"/>
  <c r="G2663" i="7" s="1"/>
  <c r="AI601" i="1"/>
  <c r="G509" i="7" s="1"/>
  <c r="AH1070" i="1"/>
  <c r="F978" i="7" s="1"/>
  <c r="D1125" i="7"/>
  <c r="AI262" i="1"/>
  <c r="G170" i="7" s="1"/>
  <c r="X3517" i="1"/>
  <c r="D1441" i="7"/>
  <c r="AD1347" i="1"/>
  <c r="AI2946" i="1"/>
  <c r="G2854" i="7" s="1"/>
  <c r="AH1211" i="1"/>
  <c r="F1119" i="7" s="1"/>
  <c r="D2107" i="7"/>
  <c r="AD2549" i="1"/>
  <c r="AI2482" i="1"/>
  <c r="G2390" i="7" s="1"/>
  <c r="AH2000" i="1"/>
  <c r="F1908" i="7" s="1"/>
  <c r="AI1668" i="1"/>
  <c r="G1576" i="7" s="1"/>
  <c r="D2659" i="7"/>
  <c r="D825" i="7"/>
  <c r="AI664" i="1"/>
  <c r="G572" i="7" s="1"/>
  <c r="AH2854" i="1"/>
  <c r="F2762" i="7" s="1"/>
  <c r="AI1927" i="1"/>
  <c r="G1835" i="7" s="1"/>
  <c r="D2384" i="7"/>
  <c r="AH2234" i="1"/>
  <c r="F2142" i="7" s="1"/>
  <c r="X379" i="1"/>
  <c r="B287" i="7" s="1"/>
  <c r="X2563" i="1"/>
  <c r="B2471" i="7" s="1"/>
  <c r="AI1899" i="1"/>
  <c r="G1807" i="7" s="1"/>
  <c r="D634" i="7"/>
  <c r="AH3162" i="1"/>
  <c r="AH2801" i="1"/>
  <c r="F2709" i="7" s="1"/>
  <c r="D1032" i="7"/>
  <c r="AH3150" i="1"/>
  <c r="D665" i="7"/>
  <c r="AH1512" i="1"/>
  <c r="F1420" i="7" s="1"/>
  <c r="AE1777" i="1"/>
  <c r="AE738" i="1"/>
  <c r="AI3475" i="1"/>
  <c r="AE3209" i="1"/>
  <c r="AD383" i="1"/>
  <c r="X1451" i="1"/>
  <c r="B1359" i="7" s="1"/>
  <c r="D547" i="7"/>
  <c r="AE2330" i="1"/>
  <c r="X1794" i="1"/>
  <c r="B1702" i="7" s="1"/>
  <c r="AE1115" i="1"/>
  <c r="X523" i="1"/>
  <c r="B431" i="7" s="1"/>
  <c r="AE419" i="1"/>
  <c r="D1524" i="7"/>
  <c r="D1418" i="7"/>
  <c r="AH325" i="1"/>
  <c r="F233" i="7" s="1"/>
  <c r="D575" i="7"/>
  <c r="AD2085" i="1"/>
  <c r="AE2014" i="1"/>
  <c r="D2472" i="7"/>
  <c r="D1816" i="7"/>
  <c r="X3407" i="1"/>
  <c r="AE1395" i="1"/>
  <c r="AH1463" i="1"/>
  <c r="F1371" i="7" s="1"/>
  <c r="D2163" i="7"/>
  <c r="D672" i="7"/>
  <c r="D1951" i="7"/>
  <c r="AI3204" i="1"/>
  <c r="AE3408" i="1"/>
  <c r="AI3237" i="1"/>
  <c r="AD666" i="1"/>
  <c r="X3021" i="1"/>
  <c r="B2929" i="7" s="1"/>
  <c r="AD853" i="1"/>
  <c r="AI2339" i="1"/>
  <c r="G2247" i="7" s="1"/>
  <c r="X368" i="1"/>
  <c r="B276" i="7" s="1"/>
  <c r="AE2682" i="1"/>
  <c r="D1551" i="7"/>
  <c r="AI1270" i="1"/>
  <c r="G1178" i="7" s="1"/>
  <c r="AI2321" i="1"/>
  <c r="G2229" i="7" s="1"/>
  <c r="AH1779" i="1"/>
  <c r="F1687" i="7" s="1"/>
  <c r="AH634" i="1"/>
  <c r="F542" i="7" s="1"/>
  <c r="AE473" i="1"/>
  <c r="AE3476" i="1"/>
  <c r="AE1703" i="1"/>
  <c r="X793" i="1"/>
  <c r="B701" i="7" s="1"/>
  <c r="AH2861" i="1"/>
  <c r="F2769" i="7" s="1"/>
  <c r="AE2234" i="1"/>
  <c r="D2787" i="7"/>
  <c r="D1616" i="7"/>
  <c r="AD1614" i="1"/>
  <c r="AE2513" i="1"/>
  <c r="X421" i="1"/>
  <c r="B329" i="7" s="1"/>
  <c r="D731" i="7"/>
  <c r="AD1211" i="1"/>
  <c r="AD2448" i="1"/>
  <c r="X1533" i="1"/>
  <c r="B1441" i="7" s="1"/>
  <c r="D455" i="7"/>
  <c r="AE1715" i="1"/>
  <c r="X2647" i="1"/>
  <c r="B2555" i="7" s="1"/>
  <c r="AH3096" i="1"/>
  <c r="F3004" i="7" s="1"/>
  <c r="AE1166" i="1"/>
  <c r="AE3469" i="1"/>
  <c r="AD2740" i="1"/>
  <c r="D60" i="7"/>
  <c r="AH197" i="1"/>
  <c r="F105" i="7" s="1"/>
  <c r="AI975" i="1"/>
  <c r="G883" i="7" s="1"/>
  <c r="AD2208" i="1"/>
  <c r="AE2481" i="1"/>
  <c r="AD1510" i="1"/>
  <c r="AH3125" i="1"/>
  <c r="X371" i="1"/>
  <c r="B279" i="7" s="1"/>
  <c r="D1660" i="7"/>
  <c r="X492" i="1"/>
  <c r="B400" i="7" s="1"/>
  <c r="AD1826" i="1"/>
  <c r="D2226" i="7"/>
  <c r="D615" i="7"/>
  <c r="AH1937" i="1"/>
  <c r="F1845" i="7" s="1"/>
  <c r="AD428" i="1"/>
  <c r="X2092" i="1"/>
  <c r="B2000" i="7" s="1"/>
  <c r="D2727" i="7"/>
  <c r="AE1780" i="1"/>
  <c r="AD3356" i="1"/>
  <c r="AE1926" i="1"/>
  <c r="AH2805" i="1"/>
  <c r="F2713" i="7" s="1"/>
  <c r="AD3288" i="1"/>
  <c r="D2518" i="7"/>
  <c r="AE2868" i="1"/>
  <c r="AD1095" i="1"/>
  <c r="D1023" i="7"/>
  <c r="X267" i="1"/>
  <c r="B175" i="7" s="1"/>
  <c r="X490" i="1"/>
  <c r="B398" i="7" s="1"/>
  <c r="X297" i="1"/>
  <c r="B205" i="7" s="1"/>
  <c r="AD3265" i="1"/>
  <c r="AH1758" i="1"/>
  <c r="F1666" i="7" s="1"/>
  <c r="AI1188" i="1"/>
  <c r="G1096" i="7" s="1"/>
  <c r="AH904" i="1"/>
  <c r="F812" i="7" s="1"/>
  <c r="AH164" i="1"/>
  <c r="F72" i="7" s="1"/>
  <c r="D2113" i="7"/>
  <c r="D2064" i="7"/>
  <c r="AD2914" i="1"/>
  <c r="AE2146" i="1"/>
  <c r="AI2966" i="1"/>
  <c r="G2874" i="7" s="1"/>
  <c r="AE2560" i="1"/>
  <c r="AD2729" i="1"/>
  <c r="AH1490" i="1"/>
  <c r="F1398" i="7" s="1"/>
  <c r="AE2275" i="1"/>
  <c r="X2102" i="1"/>
  <c r="B2010" i="7" s="1"/>
  <c r="AI2888" i="1"/>
  <c r="G2796" i="7" s="1"/>
  <c r="AE1403" i="1"/>
  <c r="AH3428" i="1"/>
  <c r="AD3113" i="1"/>
  <c r="AE1964" i="1"/>
  <c r="D2052" i="7"/>
  <c r="D1391" i="7"/>
  <c r="AE2816" i="1"/>
  <c r="AE1999" i="1"/>
  <c r="X1792" i="1"/>
  <c r="B1700" i="7" s="1"/>
  <c r="D1189" i="7"/>
  <c r="D2631" i="7"/>
  <c r="X2859" i="1"/>
  <c r="B2767" i="7" s="1"/>
  <c r="X703" i="1"/>
  <c r="B611" i="7" s="1"/>
  <c r="AH779" i="1"/>
  <c r="F687" i="7" s="1"/>
  <c r="AH3180" i="1"/>
  <c r="AI1059" i="1"/>
  <c r="G967" i="7" s="1"/>
  <c r="X2338" i="1"/>
  <c r="B2246" i="7" s="1"/>
  <c r="X2197" i="1"/>
  <c r="B2105" i="7" s="1"/>
  <c r="AE2225" i="1"/>
  <c r="AD2294" i="1"/>
  <c r="AE2751" i="1"/>
  <c r="X3087" i="1"/>
  <c r="B2995" i="7" s="1"/>
  <c r="D2550" i="7"/>
  <c r="D1065" i="7"/>
  <c r="AD2446" i="1"/>
  <c r="AE1525" i="1"/>
  <c r="X2708" i="1"/>
  <c r="B2616" i="7" s="1"/>
  <c r="AE689" i="1"/>
  <c r="AH1546" i="1"/>
  <c r="F1454" i="7" s="1"/>
  <c r="AI1689" i="1"/>
  <c r="G1597" i="7" s="1"/>
  <c r="D1452" i="7"/>
  <c r="AH810" i="1"/>
  <c r="F718" i="7" s="1"/>
  <c r="AD1130" i="1"/>
  <c r="AE1849" i="1"/>
  <c r="AH3055" i="1"/>
  <c r="F2963" i="7" s="1"/>
  <c r="AE596" i="1"/>
  <c r="AH2283" i="1"/>
  <c r="F2191" i="7" s="1"/>
  <c r="AD3260" i="1"/>
  <c r="D2003" i="7"/>
  <c r="AE3144" i="1"/>
  <c r="AD472" i="1"/>
  <c r="AE816" i="1"/>
  <c r="X1691" i="1"/>
  <c r="B1599" i="7" s="1"/>
  <c r="AI3130" i="1"/>
  <c r="AH2879" i="1"/>
  <c r="F2787" i="7" s="1"/>
  <c r="AH2747" i="1"/>
  <c r="F2655" i="7" s="1"/>
  <c r="AD1394" i="1"/>
  <c r="AE445" i="1"/>
  <c r="AH1080" i="1"/>
  <c r="F988" i="7" s="1"/>
  <c r="AD2039" i="1"/>
  <c r="AE684" i="1"/>
  <c r="AH1022" i="1"/>
  <c r="F930" i="7" s="1"/>
  <c r="AE2461" i="1"/>
  <c r="AI505" i="1"/>
  <c r="G413" i="7" s="1"/>
  <c r="AE3022" i="1"/>
  <c r="AD1923" i="1"/>
  <c r="X2498" i="1"/>
  <c r="B2406" i="7" s="1"/>
  <c r="AI1494" i="1"/>
  <c r="G1402" i="7" s="1"/>
  <c r="X1095" i="1"/>
  <c r="B1003" i="7" s="1"/>
  <c r="X3009" i="1"/>
  <c r="B2917" i="7" s="1"/>
  <c r="AE976" i="1"/>
  <c r="AH380" i="1"/>
  <c r="F288" i="7" s="1"/>
  <c r="AD2589" i="1"/>
  <c r="AI519" i="1"/>
  <c r="G427" i="7" s="1"/>
  <c r="D2142" i="7"/>
  <c r="AH3303" i="1"/>
  <c r="AI2863" i="1"/>
  <c r="G2771" i="7" s="1"/>
  <c r="AE1982" i="1"/>
  <c r="AD2125" i="1"/>
  <c r="AH959" i="1"/>
  <c r="F867" i="7" s="1"/>
  <c r="X3377" i="1"/>
  <c r="AE3160" i="1"/>
  <c r="AE3210" i="1"/>
  <c r="X2109" i="1"/>
  <c r="B2017" i="7" s="1"/>
  <c r="AH1957" i="1"/>
  <c r="F1865" i="7" s="1"/>
  <c r="AH2859" i="1"/>
  <c r="F2767" i="7" s="1"/>
  <c r="AH1796" i="1"/>
  <c r="F1704" i="7" s="1"/>
  <c r="AD3286" i="1"/>
  <c r="AI1439" i="1"/>
  <c r="G1347" i="7" s="1"/>
  <c r="X2531" i="1"/>
  <c r="B2439" i="7" s="1"/>
  <c r="AE1217" i="1"/>
  <c r="AE2472" i="1"/>
  <c r="AE2978" i="1"/>
  <c r="AD1644" i="1"/>
  <c r="D2268" i="7"/>
  <c r="AE2516" i="1"/>
  <c r="X2045" i="1"/>
  <c r="B1953" i="7" s="1"/>
  <c r="AE3008" i="1"/>
  <c r="AH3404" i="1"/>
  <c r="AH257" i="1"/>
  <c r="F165" i="7" s="1"/>
  <c r="D2767" i="7"/>
  <c r="X1225" i="1"/>
  <c r="B1133" i="7" s="1"/>
  <c r="AE612" i="1"/>
  <c r="X1911" i="1"/>
  <c r="B1819" i="7" s="1"/>
  <c r="AI3088" i="1"/>
  <c r="G2996" i="7" s="1"/>
  <c r="AI985" i="1"/>
  <c r="G893" i="7" s="1"/>
  <c r="AD2405" i="1"/>
  <c r="AH1186" i="1"/>
  <c r="F1094" i="7" s="1"/>
  <c r="D1140" i="7"/>
  <c r="X3011" i="1"/>
  <c r="B2919" i="7" s="1"/>
  <c r="AI2737" i="1"/>
  <c r="G2645" i="7" s="1"/>
  <c r="AD246" i="1"/>
  <c r="AH3000" i="1"/>
  <c r="F2908" i="7" s="1"/>
  <c r="AE2291" i="1"/>
  <c r="AH1236" i="1"/>
  <c r="F1144" i="7" s="1"/>
  <c r="AI3061" i="1"/>
  <c r="G2969" i="7" s="1"/>
  <c r="X2902" i="1"/>
  <c r="B2810" i="7" s="1"/>
  <c r="D1671" i="7"/>
  <c r="X1208" i="1"/>
  <c r="B1116" i="7" s="1"/>
  <c r="AH1466" i="1"/>
  <c r="F1374" i="7" s="1"/>
  <c r="AI2331" i="1"/>
  <c r="G2239" i="7" s="1"/>
  <c r="AH1434" i="1"/>
  <c r="F1342" i="7" s="1"/>
  <c r="AH1281" i="1"/>
  <c r="F1189" i="7" s="1"/>
  <c r="AH612" i="1"/>
  <c r="F520" i="7" s="1"/>
  <c r="AD3209" i="1"/>
  <c r="AH1083" i="1"/>
  <c r="F991" i="7" s="1"/>
  <c r="X1428" i="1"/>
  <c r="B1336" i="7" s="1"/>
  <c r="AH1756" i="1"/>
  <c r="F1664" i="7" s="1"/>
  <c r="AI2480" i="1"/>
  <c r="G2388" i="7" s="1"/>
  <c r="AH387" i="1"/>
  <c r="F295" i="7" s="1"/>
  <c r="AH1277" i="1"/>
  <c r="F1185" i="7" s="1"/>
  <c r="AH757" i="1"/>
  <c r="F665" i="7" s="1"/>
  <c r="AD1443" i="1"/>
  <c r="AH319" i="1"/>
  <c r="F227" i="7" s="1"/>
  <c r="AD3562" i="1"/>
  <c r="AD282" i="1"/>
  <c r="AI2152" i="1"/>
  <c r="G2060" i="7" s="1"/>
  <c r="AD3215" i="1"/>
  <c r="AD1647" i="1"/>
  <c r="AE567" i="1"/>
  <c r="AH2728" i="1"/>
  <c r="F2636" i="7" s="1"/>
  <c r="D578" i="7"/>
  <c r="AE3557" i="1"/>
  <c r="AI2612" i="1"/>
  <c r="G2520" i="7" s="1"/>
  <c r="AI2790" i="1"/>
  <c r="G2698" i="7" s="1"/>
  <c r="D3003" i="7"/>
  <c r="X3388" i="1"/>
  <c r="AI2544" i="1"/>
  <c r="G2452" i="7" s="1"/>
  <c r="AE3103" i="1"/>
  <c r="X892" i="1"/>
  <c r="B800" i="7" s="1"/>
  <c r="AH877" i="1"/>
  <c r="F785" i="7" s="1"/>
  <c r="AH419" i="1"/>
  <c r="F327" i="7" s="1"/>
  <c r="D2661" i="7"/>
  <c r="D181" i="7"/>
  <c r="X3193" i="1"/>
  <c r="AD1331" i="1"/>
  <c r="AI1911" i="1"/>
  <c r="G1819" i="7" s="1"/>
  <c r="D882" i="7"/>
  <c r="D2783" i="7"/>
  <c r="X470" i="1"/>
  <c r="B378" i="7" s="1"/>
  <c r="AI3452" i="1"/>
  <c r="AI2011" i="1"/>
  <c r="G1919" i="7" s="1"/>
  <c r="AD3087" i="1"/>
  <c r="AE1620" i="1"/>
  <c r="D2150" i="7"/>
  <c r="AD214" i="1"/>
  <c r="AE189" i="1"/>
  <c r="AI3178" i="1"/>
  <c r="AE891" i="1"/>
  <c r="D812" i="7"/>
  <c r="AH2465" i="1"/>
  <c r="F2373" i="7" s="1"/>
  <c r="D200" i="7"/>
  <c r="AH2099" i="1"/>
  <c r="F2007" i="7" s="1"/>
  <c r="X1080" i="1"/>
  <c r="B988" i="7" s="1"/>
  <c r="AE1232" i="1"/>
  <c r="AD149" i="1"/>
  <c r="AI1592" i="1"/>
  <c r="G1500" i="7" s="1"/>
  <c r="AE1374" i="1"/>
  <c r="X3378" i="1"/>
  <c r="AD2660" i="1"/>
  <c r="AI1056" i="1"/>
  <c r="G964" i="7" s="1"/>
  <c r="AH1708" i="1"/>
  <c r="F1616" i="7" s="1"/>
  <c r="AI1391" i="1"/>
  <c r="G1299" i="7" s="1"/>
  <c r="AD3240" i="1"/>
  <c r="AH891" i="1"/>
  <c r="F799" i="7" s="1"/>
  <c r="AI1302" i="1"/>
  <c r="G1210" i="7" s="1"/>
  <c r="AD2317" i="1"/>
  <c r="AE1616" i="1"/>
  <c r="D395" i="7"/>
  <c r="AD1842" i="1"/>
  <c r="AD1651" i="1"/>
  <c r="AE1357" i="1"/>
  <c r="AE3131" i="1"/>
  <c r="AH1347" i="1"/>
  <c r="F1255" i="7" s="1"/>
  <c r="AD1477" i="1"/>
  <c r="AI1872" i="1"/>
  <c r="G1780" i="7" s="1"/>
  <c r="AH1665" i="1"/>
  <c r="F1573" i="7" s="1"/>
  <c r="D1112" i="7"/>
  <c r="AE3146" i="1"/>
  <c r="AD2481" i="1"/>
  <c r="AI800" i="1"/>
  <c r="G708" i="7" s="1"/>
  <c r="AI3213" i="1"/>
  <c r="AD810" i="1"/>
  <c r="AH3022" i="1"/>
  <c r="F2930" i="7" s="1"/>
  <c r="AE2595" i="1"/>
  <c r="AE2973" i="1"/>
  <c r="AE2391" i="1"/>
  <c r="AE3288" i="1"/>
  <c r="D424" i="7"/>
  <c r="AI1719" i="1"/>
  <c r="G1627" i="7" s="1"/>
  <c r="D1307" i="7"/>
  <c r="AI671" i="1"/>
  <c r="G579" i="7" s="1"/>
  <c r="AH1105" i="1"/>
  <c r="F1013" i="7" s="1"/>
  <c r="X2437" i="1"/>
  <c r="B2345" i="7" s="1"/>
  <c r="AD2674" i="1"/>
  <c r="AE2045" i="1"/>
  <c r="AI379" i="1"/>
  <c r="G287" i="7" s="1"/>
  <c r="AH1169" i="1"/>
  <c r="F1077" i="7" s="1"/>
  <c r="AI2019" i="1"/>
  <c r="G1927" i="7" s="1"/>
  <c r="AE1113" i="1"/>
  <c r="D1092" i="7"/>
  <c r="D2525" i="7"/>
  <c r="AD2242" i="1"/>
  <c r="AE3581" i="1"/>
  <c r="AD1020" i="1"/>
  <c r="AD1897" i="1"/>
  <c r="AE2057" i="1"/>
  <c r="AH294" i="1"/>
  <c r="F202" i="7" s="1"/>
  <c r="AD2096" i="1"/>
  <c r="AD979" i="1"/>
  <c r="AE2790" i="1"/>
  <c r="X3160" i="1"/>
  <c r="X3168" i="1"/>
  <c r="X3535" i="1"/>
  <c r="AI3005" i="1"/>
  <c r="G2913" i="7" s="1"/>
  <c r="AH1023" i="1"/>
  <c r="F931" i="7" s="1"/>
  <c r="AI2913" i="1"/>
  <c r="G2821" i="7" s="1"/>
  <c r="AE2401" i="1"/>
  <c r="AH2565" i="1"/>
  <c r="F2473" i="7" s="1"/>
  <c r="AD2613" i="1"/>
  <c r="AI2678" i="1"/>
  <c r="G2586" i="7" s="1"/>
  <c r="D887" i="7"/>
  <c r="AE1094" i="1"/>
  <c r="D2117" i="7"/>
  <c r="AI1106" i="1"/>
  <c r="G1014" i="7" s="1"/>
  <c r="AH2047" i="1"/>
  <c r="F1955" i="7" s="1"/>
  <c r="AD255" i="1"/>
  <c r="AH215" i="1"/>
  <c r="F123" i="7" s="1"/>
  <c r="AI2912" i="1"/>
  <c r="G2820" i="7" s="1"/>
  <c r="D514" i="7"/>
  <c r="AH310" i="1"/>
  <c r="F218" i="7" s="1"/>
  <c r="AI2518" i="1"/>
  <c r="G2426" i="7" s="1"/>
  <c r="AD1043" i="1"/>
  <c r="AD2802" i="1"/>
  <c r="D2491" i="7"/>
  <c r="D228" i="7"/>
  <c r="AI555" i="1"/>
  <c r="G463" i="7" s="1"/>
  <c r="D966" i="7"/>
  <c r="AE3569" i="1"/>
  <c r="AH2120" i="1"/>
  <c r="F2028" i="7" s="1"/>
  <c r="AH3177" i="1"/>
  <c r="AE3428" i="1"/>
  <c r="AD2248" i="1"/>
  <c r="AE3331" i="1"/>
  <c r="AE3091" i="1"/>
  <c r="D88" i="7"/>
  <c r="X1729" i="1"/>
  <c r="B1637" i="7" s="1"/>
  <c r="AI2003" i="1"/>
  <c r="G1911" i="7" s="1"/>
  <c r="D1954" i="7"/>
  <c r="AD1898" i="1"/>
  <c r="AI3404" i="1"/>
  <c r="AI240" i="1"/>
  <c r="G148" i="7" s="1"/>
  <c r="AE765" i="1"/>
  <c r="X1199" i="1"/>
  <c r="B1107" i="7" s="1"/>
  <c r="D885" i="7"/>
  <c r="AE2053" i="1"/>
  <c r="D2906" i="7"/>
  <c r="X690" i="1"/>
  <c r="B598" i="7" s="1"/>
  <c r="AD591" i="1"/>
  <c r="AI2511" i="1"/>
  <c r="G2419" i="7" s="1"/>
  <c r="AD1562" i="1"/>
  <c r="D425" i="7"/>
  <c r="AE449" i="1"/>
  <c r="X3002" i="1"/>
  <c r="B2910" i="7" s="1"/>
  <c r="X2747" i="1"/>
  <c r="B2655" i="7" s="1"/>
  <c r="AI988" i="1"/>
  <c r="G896" i="7" s="1"/>
  <c r="X905" i="1"/>
  <c r="B813" i="7" s="1"/>
  <c r="AD1788" i="1"/>
  <c r="AH2519" i="1"/>
  <c r="F2427" i="7" s="1"/>
  <c r="AH2558" i="1"/>
  <c r="F2466" i="7" s="1"/>
  <c r="AH1792" i="1"/>
  <c r="F1700" i="7" s="1"/>
  <c r="AH905" i="1"/>
  <c r="F813" i="7" s="1"/>
  <c r="AD197" i="1"/>
  <c r="AI1075" i="1"/>
  <c r="G983" i="7" s="1"/>
  <c r="AI3096" i="1"/>
  <c r="G3004" i="7" s="1"/>
  <c r="AE1785" i="1"/>
  <c r="AI1958" i="1"/>
  <c r="G1866" i="7" s="1"/>
  <c r="AH1805" i="1"/>
  <c r="F1713" i="7" s="1"/>
  <c r="D1109" i="7"/>
  <c r="AE3386" i="1"/>
  <c r="AH995" i="1"/>
  <c r="F903" i="7" s="1"/>
  <c r="AH1237" i="1"/>
  <c r="F1145" i="7" s="1"/>
  <c r="AH1166" i="1"/>
  <c r="F1074" i="7" s="1"/>
  <c r="AE1281" i="1"/>
  <c r="X2442" i="1"/>
  <c r="B2350" i="7" s="1"/>
  <c r="AD999" i="1"/>
  <c r="AD2482" i="1"/>
  <c r="AE3298" i="1"/>
  <c r="AH1592" i="1"/>
  <c r="F1500" i="7" s="1"/>
  <c r="AD793" i="1"/>
  <c r="AE3264" i="1"/>
  <c r="AD1022" i="1"/>
  <c r="AE2337" i="1"/>
  <c r="D254" i="7"/>
  <c r="AI1343" i="1"/>
  <c r="G1251" i="7" s="1"/>
  <c r="X2368" i="1"/>
  <c r="B2276" i="7" s="1"/>
  <c r="AE2809" i="1"/>
  <c r="X2823" i="1"/>
  <c r="B2731" i="7" s="1"/>
  <c r="AH953" i="1"/>
  <c r="F861" i="7" s="1"/>
  <c r="X2361" i="1"/>
  <c r="B2269" i="7" s="1"/>
  <c r="AI1073" i="1"/>
  <c r="G981" i="7" s="1"/>
  <c r="X3455" i="1"/>
  <c r="AD2758" i="1"/>
  <c r="X1839" i="1"/>
  <c r="B1747" i="7" s="1"/>
  <c r="AI2215" i="1"/>
  <c r="G2123" i="7" s="1"/>
  <c r="AI163" i="1"/>
  <c r="G71" i="7" s="1"/>
  <c r="AE905" i="1"/>
  <c r="AD2376" i="1"/>
  <c r="D539" i="7"/>
  <c r="AE3472" i="1"/>
  <c r="D84" i="7"/>
  <c r="X888" i="1"/>
  <c r="B796" i="7" s="1"/>
  <c r="AH223" i="1"/>
  <c r="F131" i="7" s="1"/>
  <c r="D2798" i="7"/>
  <c r="AD622" i="1"/>
  <c r="AD2123" i="1"/>
  <c r="AD2479" i="1"/>
  <c r="X620" i="1"/>
  <c r="B528" i="7" s="1"/>
  <c r="AI732" i="1"/>
  <c r="G640" i="7" s="1"/>
  <c r="AE2759" i="1"/>
  <c r="AD995" i="1"/>
  <c r="D2498" i="7"/>
  <c r="X2682" i="1"/>
  <c r="B2590" i="7" s="1"/>
  <c r="X1937" i="1"/>
  <c r="B1845" i="7" s="1"/>
  <c r="X587" i="1"/>
  <c r="B495" i="7" s="1"/>
  <c r="D279" i="7"/>
  <c r="D816" i="7"/>
  <c r="AE3412" i="1"/>
  <c r="X2528" i="1"/>
  <c r="B2436" i="7" s="1"/>
  <c r="X235" i="1"/>
  <c r="B143" i="7" s="1"/>
  <c r="D1429" i="7"/>
  <c r="AD1058" i="1"/>
  <c r="AE1250" i="1"/>
  <c r="AH3298" i="1"/>
  <c r="AD1821" i="1"/>
  <c r="AE1728" i="1"/>
  <c r="X355" i="1"/>
  <c r="B263" i="7" s="1"/>
  <c r="AE3570" i="1"/>
  <c r="AE2979" i="1"/>
  <c r="D2421" i="7"/>
  <c r="AH213" i="1"/>
  <c r="F121" i="7" s="1"/>
  <c r="AE1776" i="1"/>
  <c r="X292" i="1"/>
  <c r="B200" i="7" s="1"/>
  <c r="X263" i="1"/>
  <c r="B171" i="7" s="1"/>
  <c r="X522" i="1"/>
  <c r="B430" i="7" s="1"/>
  <c r="AE1801" i="1"/>
  <c r="AI2598" i="1"/>
  <c r="G2506" i="7" s="1"/>
  <c r="X2122" i="1"/>
  <c r="B2030" i="7" s="1"/>
  <c r="D898" i="7"/>
  <c r="D2534" i="7"/>
  <c r="AH876" i="1"/>
  <c r="F784" i="7" s="1"/>
  <c r="AI2879" i="1"/>
  <c r="G2787" i="7" s="1"/>
  <c r="AD1452" i="1"/>
  <c r="AH1029" i="1"/>
  <c r="F937" i="7" s="1"/>
  <c r="AI3450" i="1"/>
  <c r="AE351" i="1"/>
  <c r="AH3552" i="1"/>
  <c r="AD208" i="1"/>
  <c r="X3288" i="1"/>
  <c r="X985" i="1"/>
  <c r="B893" i="7" s="1"/>
  <c r="AE2704" i="1"/>
  <c r="D1076" i="7"/>
  <c r="AI3203" i="1"/>
  <c r="X927" i="1"/>
  <c r="B835" i="7" s="1"/>
  <c r="X3211" i="1"/>
  <c r="AI926" i="1"/>
  <c r="G834" i="7" s="1"/>
  <c r="AI438" i="1"/>
  <c r="G346" i="7" s="1"/>
  <c r="AE1814" i="1"/>
  <c r="AD555" i="1"/>
  <c r="AH421" i="1"/>
  <c r="F329" i="7" s="1"/>
  <c r="AI356" i="1"/>
  <c r="G264" i="7" s="1"/>
  <c r="AE1726" i="1"/>
  <c r="X1232" i="1"/>
  <c r="B1140" i="7" s="1"/>
  <c r="X1905" i="1"/>
  <c r="B1813" i="7" s="1"/>
  <c r="AE979" i="1"/>
  <c r="AI2747" i="1"/>
  <c r="G2655" i="7" s="1"/>
  <c r="AE1992" i="1"/>
  <c r="AI1854" i="1"/>
  <c r="G1762" i="7" s="1"/>
  <c r="AI3261" i="1"/>
  <c r="AE2665" i="1"/>
  <c r="D1396" i="7"/>
  <c r="AE2762" i="1"/>
  <c r="AD2903" i="1"/>
  <c r="D1570" i="7"/>
  <c r="AE1208" i="1"/>
  <c r="AD168" i="1"/>
  <c r="AI2353" i="1"/>
  <c r="G2261" i="7" s="1"/>
  <c r="AI906" i="1"/>
  <c r="G814" i="7" s="1"/>
  <c r="AI2558" i="1"/>
  <c r="G2466" i="7" s="1"/>
  <c r="AI3330" i="1"/>
  <c r="X3141" i="1"/>
  <c r="AH1999" i="1"/>
  <c r="F1907" i="7" s="1"/>
  <c r="AE2789" i="1"/>
  <c r="AE3580" i="1"/>
  <c r="AI612" i="1"/>
  <c r="G520" i="7" s="1"/>
  <c r="AI423" i="1"/>
  <c r="G331" i="7" s="1"/>
  <c r="D1119" i="7"/>
  <c r="AD2866" i="1"/>
  <c r="AD2619" i="1"/>
  <c r="AD1291" i="1"/>
  <c r="AI1120" i="1"/>
  <c r="G1028" i="7" s="1"/>
  <c r="AH2151" i="1"/>
  <c r="F2059" i="7" s="1"/>
  <c r="AI971" i="1"/>
  <c r="G879" i="7" s="1"/>
  <c r="AI2832" i="1"/>
  <c r="G2740" i="7" s="1"/>
  <c r="AI2455" i="1"/>
  <c r="G2363" i="7" s="1"/>
  <c r="AD2773" i="1"/>
  <c r="D2731" i="7"/>
  <c r="AD505" i="1"/>
  <c r="X1059" i="1"/>
  <c r="B967" i="7" s="1"/>
  <c r="X2986" i="1"/>
  <c r="B2894" i="7" s="1"/>
  <c r="AE176" i="1"/>
  <c r="AI709" i="1"/>
  <c r="G617" i="7" s="1"/>
  <c r="AH2838" i="1"/>
  <c r="F2746" i="7" s="1"/>
  <c r="AD1805" i="1"/>
  <c r="AE1941" i="1"/>
  <c r="AE1253" i="1"/>
  <c r="D1961" i="7"/>
  <c r="AD3308" i="1"/>
  <c r="X2732" i="1"/>
  <c r="B2640" i="7" s="1"/>
  <c r="D2245" i="7"/>
  <c r="D2654" i="7"/>
  <c r="D900" i="7"/>
  <c r="AH3009" i="1"/>
  <c r="F2917" i="7" s="1"/>
  <c r="X3341" i="1"/>
  <c r="D2752" i="7"/>
  <c r="AI3022" i="1"/>
  <c r="G2930" i="7" s="1"/>
  <c r="AE345" i="1"/>
  <c r="AD3162" i="1"/>
  <c r="AE1734" i="1"/>
  <c r="D2156" i="7"/>
  <c r="X3039" i="1"/>
  <c r="B2947" i="7" s="1"/>
  <c r="D1010" i="7"/>
  <c r="AD1401" i="1"/>
  <c r="AH3144" i="1"/>
  <c r="AI1453" i="1"/>
  <c r="G1361" i="7" s="1"/>
  <c r="X822" i="1"/>
  <c r="B730" i="7" s="1"/>
  <c r="AI834" i="1"/>
  <c r="G742" i="7" s="1"/>
  <c r="AD1490" i="1"/>
  <c r="AE2702" i="1"/>
  <c r="AI199" i="1"/>
  <c r="G107" i="7" s="1"/>
  <c r="AD1604" i="1"/>
  <c r="AH2246" i="1"/>
  <c r="F2154" i="7" s="1"/>
  <c r="AH975" i="1"/>
  <c r="F883" i="7" s="1"/>
  <c r="AH522" i="1"/>
  <c r="F430" i="7" s="1"/>
  <c r="AE3260" i="1"/>
  <c r="X1610" i="1"/>
  <c r="B1518" i="7" s="1"/>
  <c r="X2589" i="1"/>
  <c r="B2497" i="7" s="1"/>
  <c r="AI2165" i="1"/>
  <c r="G2073" i="7" s="1"/>
  <c r="AE3255" i="1"/>
  <c r="AD892" i="1"/>
  <c r="AD140" i="1"/>
  <c r="D447" i="7"/>
  <c r="D840" i="7"/>
  <c r="X1389" i="1"/>
  <c r="B1297" i="7" s="1"/>
  <c r="AE2851" i="1"/>
  <c r="AE2405" i="1"/>
  <c r="AI3151" i="1"/>
  <c r="X1847" i="1"/>
  <c r="B1755" i="7" s="1"/>
  <c r="D1732" i="7"/>
  <c r="AH918" i="1"/>
  <c r="F826" i="7" s="1"/>
  <c r="AH694" i="1"/>
  <c r="F602" i="7" s="1"/>
  <c r="AH1996" i="1"/>
  <c r="F1904" i="7" s="1"/>
  <c r="D1896" i="7"/>
  <c r="AI2054" i="1"/>
  <c r="G1962" i="7" s="1"/>
  <c r="AH3168" i="1"/>
  <c r="D2823" i="7"/>
  <c r="AI1922" i="1"/>
  <c r="G1830" i="7" s="1"/>
  <c r="AD1356" i="1"/>
  <c r="AH1614" i="1"/>
  <c r="F1522" i="7" s="1"/>
  <c r="AH942" i="1"/>
  <c r="F850" i="7" s="1"/>
  <c r="AH1043" i="1"/>
  <c r="F951" i="7" s="1"/>
  <c r="X2821" i="1"/>
  <c r="B2729" i="7" s="1"/>
  <c r="D1161" i="7"/>
  <c r="X3274" i="1"/>
  <c r="AD1277" i="1"/>
  <c r="D1465" i="7"/>
  <c r="AE310" i="1"/>
  <c r="AD3137" i="1"/>
  <c r="AI2880" i="1"/>
  <c r="G2788" i="7" s="1"/>
  <c r="AH2939" i="1"/>
  <c r="F2847" i="7" s="1"/>
  <c r="AD2411" i="1"/>
  <c r="AH1784" i="1"/>
  <c r="F1692" i="7" s="1"/>
  <c r="AD3095" i="1"/>
  <c r="AE3026" i="1"/>
  <c r="AD3243" i="1"/>
  <c r="AH1692" i="1"/>
  <c r="F1600" i="7" s="1"/>
  <c r="AD1381" i="1"/>
  <c r="X1347" i="1"/>
  <c r="B1255" i="7" s="1"/>
  <c r="D374" i="7"/>
  <c r="AI654" i="1"/>
  <c r="G562" i="7" s="1"/>
  <c r="AD2047" i="1"/>
  <c r="X3362" i="1"/>
  <c r="X773" i="1"/>
  <c r="B681" i="7" s="1"/>
  <c r="AH2170" i="1"/>
  <c r="F2078" i="7" s="1"/>
  <c r="AD2287" i="1"/>
  <c r="D2530" i="7"/>
  <c r="AI1070" i="1"/>
  <c r="G978" i="7" s="1"/>
  <c r="D890" i="7"/>
  <c r="AD2601" i="1"/>
  <c r="AD2483" i="1"/>
  <c r="X278" i="1"/>
  <c r="B186" i="7" s="1"/>
  <c r="X541" i="1"/>
  <c r="B449" i="7" s="1"/>
  <c r="AH2344" i="1"/>
  <c r="F2252" i="7" s="1"/>
  <c r="AD582" i="1"/>
  <c r="X2632" i="1"/>
  <c r="B2540" i="7" s="1"/>
  <c r="AE1121" i="1"/>
  <c r="X2318" i="1"/>
  <c r="B2226" i="7" s="1"/>
  <c r="AE3203" i="1"/>
  <c r="AD1432" i="1"/>
  <c r="AD1904" i="1"/>
  <c r="X3129" i="1"/>
  <c r="D2282" i="7"/>
  <c r="AD1209" i="1"/>
  <c r="AH176" i="1"/>
  <c r="F84" i="7" s="1"/>
  <c r="X1355" i="1"/>
  <c r="B1263" i="7" s="1"/>
  <c r="D2391" i="7"/>
  <c r="AI748" i="1"/>
  <c r="G656" i="7" s="1"/>
  <c r="AE2656" i="1"/>
  <c r="D2060" i="7"/>
  <c r="AH3028" i="1"/>
  <c r="F2936" i="7" s="1"/>
  <c r="X2115" i="1"/>
  <c r="B2023" i="7" s="1"/>
  <c r="AH1961" i="1"/>
  <c r="F1869" i="7" s="1"/>
  <c r="X2375" i="1"/>
  <c r="B2283" i="7" s="1"/>
  <c r="AH622" i="1"/>
  <c r="F530" i="7" s="1"/>
  <c r="D1904" i="7"/>
  <c r="D2666" i="7"/>
  <c r="AE2968" i="1"/>
  <c r="AI893" i="1"/>
  <c r="G801" i="7" s="1"/>
  <c r="AI611" i="1"/>
  <c r="G519" i="7" s="1"/>
  <c r="AE556" i="1"/>
  <c r="D844" i="7"/>
  <c r="AI3412" i="1"/>
  <c r="AH3498" i="1"/>
  <c r="AD1324" i="1"/>
  <c r="AE1158" i="1"/>
  <c r="AE2928" i="1"/>
  <c r="X3207" i="1"/>
  <c r="AD865" i="1"/>
  <c r="AH1519" i="1"/>
  <c r="F1427" i="7" s="1"/>
  <c r="AE2404" i="1"/>
  <c r="AI1905" i="1"/>
  <c r="G1813" i="7" s="1"/>
  <c r="AD280" i="1"/>
  <c r="AD1756" i="1"/>
  <c r="AD2156" i="1"/>
  <c r="AE2442" i="1"/>
  <c r="AI2182" i="1"/>
  <c r="G2090" i="7" s="1"/>
  <c r="AH3557" i="1"/>
  <c r="X1562" i="1"/>
  <c r="B1470" i="7" s="1"/>
  <c r="AI2257" i="1"/>
  <c r="G2165" i="7" s="1"/>
  <c r="AE2729" i="1"/>
  <c r="D291" i="7"/>
  <c r="AI2041" i="1"/>
  <c r="G1949" i="7" s="1"/>
  <c r="X2132" i="1"/>
  <c r="B2040" i="7" s="1"/>
  <c r="D125" i="7"/>
  <c r="X874" i="1"/>
  <c r="B782" i="7" s="1"/>
  <c r="AI634" i="1"/>
  <c r="G542" i="7" s="1"/>
  <c r="D744" i="7"/>
  <c r="X2598" i="1"/>
  <c r="B2506" i="7" s="1"/>
  <c r="AE2065" i="1"/>
  <c r="AD1328" i="1"/>
  <c r="AD3226" i="1"/>
  <c r="AH1424" i="1"/>
  <c r="F1332" i="7" s="1"/>
  <c r="D2845" i="7"/>
  <c r="X2795" i="1"/>
  <c r="B2703" i="7" s="1"/>
  <c r="AH2537" i="1"/>
  <c r="F2445" i="7" s="1"/>
  <c r="D1552" i="7"/>
  <c r="AI2289" i="1"/>
  <c r="G2197" i="7" s="1"/>
  <c r="AE1584" i="1"/>
  <c r="AI829" i="1"/>
  <c r="G737" i="7" s="1"/>
  <c r="AD1519" i="1"/>
  <c r="D112" i="7"/>
  <c r="X834" i="1"/>
  <c r="B742" i="7" s="1"/>
  <c r="AE2414" i="1"/>
  <c r="AH2413" i="1"/>
  <c r="F2321" i="7" s="1"/>
  <c r="AD1169" i="1"/>
  <c r="AI3379" i="1"/>
  <c r="X1293" i="1"/>
  <c r="B1201" i="7" s="1"/>
  <c r="AH2516" i="1"/>
  <c r="F2424" i="7" s="1"/>
  <c r="AH2650" i="1"/>
  <c r="F2558" i="7" s="1"/>
  <c r="X1880" i="1"/>
  <c r="B1788" i="7" s="1"/>
  <c r="AI310" i="1"/>
  <c r="G218" i="7" s="1"/>
  <c r="AD2888" i="1"/>
  <c r="AH706" i="1"/>
  <c r="F614" i="7" s="1"/>
  <c r="AI3442" i="1"/>
  <c r="D1664" i="7"/>
  <c r="D123" i="7"/>
  <c r="AH2318" i="1"/>
  <c r="F2226" i="7" s="1"/>
  <c r="AI2319" i="1"/>
  <c r="G2227" i="7" s="1"/>
  <c r="AE2714" i="1"/>
  <c r="X3166" i="1"/>
  <c r="AE2912" i="1"/>
  <c r="AD3146" i="1"/>
  <c r="D1152" i="7"/>
  <c r="X2679" i="1"/>
  <c r="B2587" i="7" s="1"/>
  <c r="AE3005" i="1"/>
  <c r="AD815" i="1"/>
  <c r="AH944" i="1"/>
  <c r="F852" i="7" s="1"/>
  <c r="D234" i="7"/>
  <c r="D499" i="7"/>
  <c r="AH1501" i="1"/>
  <c r="F1409" i="7" s="1"/>
  <c r="D1692" i="7"/>
  <c r="D3015" i="7"/>
  <c r="AD1355" i="1"/>
  <c r="AE221" i="1"/>
  <c r="AE2888" i="1"/>
  <c r="AD224" i="1"/>
  <c r="X959" i="1"/>
  <c r="B867" i="7" s="1"/>
  <c r="AI429" i="1"/>
  <c r="G337" i="7" s="1"/>
  <c r="AD3037" i="1"/>
  <c r="AH638" i="1"/>
  <c r="F546" i="7" s="1"/>
  <c r="AI1785" i="1"/>
  <c r="G1693" i="7" s="1"/>
  <c r="AD3498" i="1"/>
  <c r="AH3257" i="1"/>
  <c r="X2626" i="1"/>
  <c r="B2534" i="7" s="1"/>
  <c r="AI3492" i="1"/>
  <c r="D2058" i="7"/>
  <c r="D2180" i="7"/>
  <c r="D1741" i="7"/>
  <c r="X2796" i="1"/>
  <c r="B2704" i="7" s="1"/>
  <c r="AI1035" i="1"/>
  <c r="G943" i="7" s="1"/>
  <c r="AE2610" i="1"/>
  <c r="AE2621" i="1"/>
  <c r="D2253" i="7"/>
  <c r="D1654" i="7"/>
  <c r="D1758" i="7"/>
  <c r="AI3156" i="1"/>
  <c r="AE2206" i="1"/>
  <c r="AH3005" i="1"/>
  <c r="F2913" i="7" s="1"/>
  <c r="AD737" i="1"/>
  <c r="AE2159" i="1"/>
  <c r="AH2244" i="1"/>
  <c r="F2152" i="7" s="1"/>
  <c r="AH2693" i="1"/>
  <c r="F2601" i="7" s="1"/>
  <c r="AH3106" i="1"/>
  <c r="F3014" i="7" s="1"/>
  <c r="AH2159" i="1"/>
  <c r="F2067" i="7" s="1"/>
  <c r="AE1575" i="1"/>
  <c r="AI2173" i="1"/>
  <c r="G2081" i="7" s="1"/>
  <c r="AH601" i="1"/>
  <c r="F509" i="7" s="1"/>
  <c r="X2049" i="1"/>
  <c r="B1957" i="7" s="1"/>
  <c r="AI1382" i="1"/>
  <c r="G1290" i="7" s="1"/>
  <c r="AE3141" i="1"/>
  <c r="AH1767" i="1"/>
  <c r="F1675" i="7" s="1"/>
  <c r="AD211" i="1"/>
  <c r="X1125" i="1"/>
  <c r="B1033" i="7" s="1"/>
  <c r="AD2286" i="1"/>
  <c r="AI3019" i="1"/>
  <c r="G2927" i="7" s="1"/>
  <c r="AD1948" i="1"/>
  <c r="AE1577" i="1"/>
  <c r="D1118" i="7"/>
  <c r="AI923" i="1"/>
  <c r="G831" i="7" s="1"/>
  <c r="D1530" i="7"/>
  <c r="AE3025" i="1"/>
  <c r="AD2822" i="1"/>
  <c r="X2263" i="1"/>
  <c r="B2171" i="7" s="1"/>
  <c r="D353" i="7"/>
  <c r="D2007" i="7"/>
  <c r="X1390" i="1"/>
  <c r="B1298" i="7" s="1"/>
  <c r="AE2880" i="1"/>
  <c r="AH3497" i="1"/>
  <c r="D1734" i="7"/>
  <c r="AH1503" i="1"/>
  <c r="F1411" i="7" s="1"/>
  <c r="AE2371" i="1"/>
  <c r="AH1807" i="1"/>
  <c r="F1715" i="7" s="1"/>
  <c r="AE720" i="1"/>
  <c r="X1501" i="1"/>
  <c r="B1409" i="7" s="1"/>
  <c r="X2205" i="1"/>
  <c r="B2113" i="7" s="1"/>
  <c r="AI480" i="1"/>
  <c r="G388" i="7" s="1"/>
  <c r="AH1061" i="1"/>
  <c r="F969" i="7" s="1"/>
  <c r="X2484" i="1"/>
  <c r="B2392" i="7" s="1"/>
  <c r="X233" i="1"/>
  <c r="B141" i="7" s="1"/>
  <c r="AI164" i="1"/>
  <c r="G72" i="7" s="1"/>
  <c r="AE2454" i="1"/>
  <c r="D2495" i="7"/>
  <c r="X1917" i="1"/>
  <c r="B1825" i="7" s="1"/>
  <c r="AH1250" i="1"/>
  <c r="F1158" i="7" s="1"/>
  <c r="D722" i="7"/>
  <c r="AH1441" i="1"/>
  <c r="F1349" i="7" s="1"/>
  <c r="AD488" i="1"/>
  <c r="X2998" i="1"/>
  <c r="B2906" i="7" s="1"/>
  <c r="AH2729" i="1"/>
  <c r="F2637" i="7" s="1"/>
  <c r="D902" i="7"/>
  <c r="AI218" i="1"/>
  <c r="G126" i="7" s="1"/>
  <c r="D2838" i="7"/>
  <c r="AI2876" i="1"/>
  <c r="G2784" i="7" s="1"/>
  <c r="AD1970" i="1"/>
  <c r="AD2236" i="1"/>
  <c r="AH1200" i="1"/>
  <c r="F1108" i="7" s="1"/>
  <c r="AE826" i="1"/>
  <c r="AE725" i="1"/>
  <c r="AE2244" i="1"/>
  <c r="AI1317" i="1"/>
  <c r="G1225" i="7" s="1"/>
  <c r="X3080" i="1"/>
  <c r="B2988" i="7" s="1"/>
  <c r="AE666" i="1"/>
  <c r="X605" i="1"/>
  <c r="B513" i="7" s="1"/>
  <c r="X2235" i="1"/>
  <c r="B2143" i="7" s="1"/>
  <c r="AE2822" i="1"/>
  <c r="X1248" i="1"/>
  <c r="B1156" i="7" s="1"/>
  <c r="AH218" i="1"/>
  <c r="F126" i="7" s="1"/>
  <c r="AH929" i="1"/>
  <c r="F837" i="7" s="1"/>
  <c r="AE515" i="1"/>
  <c r="AH340" i="1"/>
  <c r="F248" i="7" s="1"/>
  <c r="AD881" i="1"/>
  <c r="AI822" i="1"/>
  <c r="G730" i="7" s="1"/>
  <c r="AI956" i="1"/>
  <c r="G864" i="7" s="1"/>
  <c r="AH2092" i="1"/>
  <c r="F2000" i="7" s="1"/>
  <c r="AI1487" i="1"/>
  <c r="G1395" i="7" s="1"/>
  <c r="AD3341" i="1"/>
  <c r="AH2514" i="1"/>
  <c r="F2422" i="7" s="1"/>
  <c r="D1712" i="7"/>
  <c r="AI2456" i="1"/>
  <c r="G2364" i="7" s="1"/>
  <c r="X1345" i="1"/>
  <c r="B1253" i="7" s="1"/>
  <c r="AE1004" i="1"/>
  <c r="AD1880" i="1"/>
  <c r="AD2165" i="1"/>
  <c r="AD498" i="1"/>
  <c r="AD834" i="1"/>
  <c r="AH1579" i="1"/>
  <c r="F1487" i="7" s="1"/>
  <c r="AD605" i="1"/>
  <c r="AH326" i="1"/>
  <c r="F234" i="7" s="1"/>
  <c r="AI3401" i="1"/>
  <c r="AH2525" i="1"/>
  <c r="F2433" i="7" s="1"/>
  <c r="D226" i="7"/>
  <c r="D423" i="7"/>
  <c r="AE397" i="1"/>
  <c r="AH718" i="1"/>
  <c r="F626" i="7" s="1"/>
  <c r="AI2058" i="1"/>
  <c r="G1966" i="7" s="1"/>
  <c r="X483" i="1"/>
  <c r="B391" i="7" s="1"/>
  <c r="AI3221" i="1"/>
  <c r="AD1473" i="1"/>
  <c r="AH2965" i="1"/>
  <c r="F2873" i="7" s="1"/>
  <c r="X895" i="1"/>
  <c r="B803" i="7" s="1"/>
  <c r="AH1976" i="1"/>
  <c r="F1884" i="7" s="1"/>
  <c r="AE574" i="1"/>
  <c r="AI3065" i="1"/>
  <c r="G2973" i="7" s="1"/>
  <c r="X3223" i="1"/>
  <c r="X2928" i="1"/>
  <c r="B2836" i="7" s="1"/>
  <c r="AD1790" i="1"/>
  <c r="AE483" i="1"/>
  <c r="D217" i="7"/>
  <c r="D399" i="7"/>
  <c r="AH691" i="1"/>
  <c r="F599" i="7" s="1"/>
  <c r="X2495" i="1"/>
  <c r="B2403" i="7" s="1"/>
  <c r="AE2321" i="1"/>
  <c r="AD2767" i="1"/>
  <c r="AD2262" i="1"/>
  <c r="AE823" i="1"/>
  <c r="AE2730" i="1"/>
  <c r="X3237" i="1"/>
  <c r="AD3571" i="1"/>
  <c r="X1587" i="1"/>
  <c r="B1495" i="7" s="1"/>
  <c r="AE2906" i="1"/>
  <c r="D1713" i="7"/>
  <c r="AI2001" i="1"/>
  <c r="G1909" i="7" s="1"/>
  <c r="AI3299" i="1"/>
  <c r="AH914" i="1"/>
  <c r="F822" i="7" s="1"/>
  <c r="AE3388" i="1"/>
  <c r="AH1527" i="1"/>
  <c r="F1435" i="7" s="1"/>
  <c r="AH3080" i="1"/>
  <c r="F2988" i="7" s="1"/>
  <c r="D1679" i="7"/>
  <c r="AI1169" i="1"/>
  <c r="G1077" i="7" s="1"/>
  <c r="AE2006" i="1"/>
  <c r="D950" i="7"/>
  <c r="AD1072" i="1"/>
  <c r="X1714" i="1"/>
  <c r="B1622" i="7" s="1"/>
  <c r="AI918" i="1"/>
  <c r="G826" i="7" s="1"/>
  <c r="AI3098" i="1"/>
  <c r="G3006" i="7" s="1"/>
  <c r="AH1510" i="1"/>
  <c r="F1418" i="7" s="1"/>
  <c r="D561" i="7"/>
  <c r="AE1825" i="1"/>
  <c r="AD2031" i="1"/>
  <c r="D1704" i="7"/>
  <c r="AI2158" i="1"/>
  <c r="G2066" i="7" s="1"/>
  <c r="AI3344" i="1"/>
  <c r="AH2482" i="1"/>
  <c r="F2390" i="7" s="1"/>
  <c r="AH665" i="1"/>
  <c r="F573" i="7" s="1"/>
  <c r="X1482" i="1"/>
  <c r="B1390" i="7" s="1"/>
  <c r="AD2778" i="1"/>
  <c r="AI1921" i="1"/>
  <c r="G1829" i="7" s="1"/>
  <c r="AI3001" i="1"/>
  <c r="G2909" i="7" s="1"/>
  <c r="D2451" i="7"/>
  <c r="AH2933" i="1"/>
  <c r="F2841" i="7" s="1"/>
  <c r="AE2736" i="1"/>
  <c r="AD1031" i="1"/>
  <c r="AE2929" i="1"/>
  <c r="AI2345" i="1"/>
  <c r="G2253" i="7" s="1"/>
  <c r="AE3452" i="1"/>
  <c r="AH2375" i="1"/>
  <c r="F2283" i="7" s="1"/>
  <c r="AE564" i="1"/>
  <c r="AI3562" i="1"/>
  <c r="D57" i="7"/>
  <c r="AH1452" i="1"/>
  <c r="F1360" i="7" s="1"/>
  <c r="AD1172" i="1"/>
  <c r="X2746" i="1"/>
  <c r="B2654" i="7" s="1"/>
  <c r="AE779" i="1"/>
  <c r="AE3329" i="1"/>
  <c r="X2065" i="1"/>
  <c r="B1973" i="7" s="1"/>
  <c r="AI1840" i="1"/>
  <c r="G1748" i="7" s="1"/>
  <c r="AI3052" i="1"/>
  <c r="G2960" i="7" s="1"/>
  <c r="AE2066" i="1"/>
  <c r="D773" i="7"/>
  <c r="AI3251" i="1"/>
  <c r="AE2358" i="1"/>
  <c r="AH2496" i="1"/>
  <c r="F2404" i="7" s="1"/>
  <c r="X1951" i="1"/>
  <c r="B1859" i="7" s="1"/>
  <c r="AD1465" i="1"/>
  <c r="X1854" i="1"/>
  <c r="B1762" i="7" s="1"/>
  <c r="AE630" i="1"/>
  <c r="D259" i="7"/>
  <c r="X3461" i="1"/>
  <c r="AI983" i="1"/>
  <c r="G891" i="7" s="1"/>
  <c r="AE3548" i="1"/>
  <c r="X975" i="1"/>
  <c r="B883" i="7" s="1"/>
  <c r="AH1644" i="1"/>
  <c r="F1552" i="7" s="1"/>
  <c r="D647" i="7"/>
  <c r="AD942" i="1"/>
  <c r="AH585" i="1"/>
  <c r="F493" i="7" s="1"/>
  <c r="AH1967" i="1"/>
  <c r="F1875" i="7" s="1"/>
  <c r="AI1478" i="1"/>
  <c r="G1386" i="7" s="1"/>
  <c r="AI2779" i="1"/>
  <c r="G2687" i="7" s="1"/>
  <c r="AD2418" i="1"/>
  <c r="AH969" i="1"/>
  <c r="F877" i="7" s="1"/>
  <c r="X3063" i="1"/>
  <c r="B2971" i="7" s="1"/>
  <c r="D1577" i="7"/>
  <c r="AD1100" i="1"/>
  <c r="D1588" i="7"/>
  <c r="X2840" i="1"/>
  <c r="B2748" i="7" s="1"/>
  <c r="AH1830" i="1"/>
  <c r="F1738" i="7" s="1"/>
  <c r="AH2802" i="1"/>
  <c r="F2710" i="7" s="1"/>
  <c r="D2995" i="7"/>
  <c r="X1824" i="1"/>
  <c r="B1732" i="7" s="1"/>
  <c r="X2659" i="1"/>
  <c r="B2567" i="7" s="1"/>
  <c r="D628" i="7"/>
  <c r="AE2577" i="1"/>
  <c r="X2839" i="1"/>
  <c r="B2747" i="7" s="1"/>
  <c r="AD3340" i="1"/>
  <c r="X2713" i="1"/>
  <c r="B2621" i="7" s="1"/>
  <c r="AI1374" i="1"/>
  <c r="G1282" i="7" s="1"/>
  <c r="D1559" i="7"/>
  <c r="AD615" i="1"/>
  <c r="X833" i="1"/>
  <c r="B741" i="7" s="1"/>
  <c r="AD1544" i="1"/>
  <c r="X2351" i="1"/>
  <c r="B2259" i="7" s="1"/>
  <c r="AI2958" i="1"/>
  <c r="G2866" i="7" s="1"/>
  <c r="X1802" i="1"/>
  <c r="B1710" i="7" s="1"/>
  <c r="X1545" i="1"/>
  <c r="B1453" i="7" s="1"/>
  <c r="AD2817" i="1"/>
  <c r="D70" i="7"/>
  <c r="D1394" i="7"/>
  <c r="X2401" i="1"/>
  <c r="B2309" i="7" s="1"/>
  <c r="D2909" i="7"/>
  <c r="AE1401" i="1"/>
  <c r="X2972" i="1"/>
  <c r="B2880" i="7" s="1"/>
  <c r="AH564" i="1"/>
  <c r="F472" i="7" s="1"/>
  <c r="AH351" i="1"/>
  <c r="F259" i="7" s="1"/>
  <c r="AD2554" i="1"/>
  <c r="AH3500" i="1"/>
  <c r="AI3183" i="1"/>
  <c r="AE950" i="1"/>
  <c r="X1109" i="1"/>
  <c r="B1017" i="7" s="1"/>
  <c r="AI1462" i="1"/>
  <c r="G1370" i="7" s="1"/>
  <c r="AE1172" i="1"/>
  <c r="D957" i="7"/>
  <c r="AD3307" i="1"/>
  <c r="AI1196" i="1"/>
  <c r="G1104" i="7" s="1"/>
  <c r="AH1968" i="1"/>
  <c r="F1876" i="7" s="1"/>
  <c r="AD2754" i="1"/>
  <c r="AE1744" i="1"/>
  <c r="AI3373" i="1"/>
  <c r="D72" i="7"/>
  <c r="AI1797" i="1"/>
  <c r="G1705" i="7" s="1"/>
  <c r="AH2414" i="1"/>
  <c r="F2322" i="7" s="1"/>
  <c r="AD589" i="1"/>
  <c r="AH2495" i="1"/>
  <c r="F2403" i="7" s="1"/>
  <c r="AI1658" i="1"/>
  <c r="G1566" i="7" s="1"/>
  <c r="AD3549" i="1"/>
  <c r="AI427" i="1"/>
  <c r="G335" i="7" s="1"/>
  <c r="AH2313" i="1"/>
  <c r="F2221" i="7" s="1"/>
  <c r="D1648" i="7"/>
  <c r="AD2937" i="1"/>
  <c r="D1043" i="7"/>
  <c r="AH1555" i="1"/>
  <c r="F1463" i="7" s="1"/>
  <c r="AE900" i="1"/>
  <c r="AH288" i="1"/>
  <c r="F196" i="7" s="1"/>
  <c r="D570" i="7"/>
  <c r="AH1340" i="1"/>
  <c r="F1248" i="7" s="1"/>
  <c r="AE256" i="1"/>
  <c r="AH2912" i="1"/>
  <c r="F2820" i="7" s="1"/>
  <c r="AI2338" i="1"/>
  <c r="G2246" i="7" s="1"/>
  <c r="X994" i="1"/>
  <c r="B902" i="7" s="1"/>
  <c r="AH1898" i="1"/>
  <c r="F1806" i="7" s="1"/>
  <c r="D2189" i="7"/>
  <c r="X3489" i="1"/>
  <c r="AD1051" i="1"/>
  <c r="AD2246" i="1"/>
  <c r="AE2660" i="1"/>
  <c r="X815" i="1"/>
  <c r="B723" i="7" s="1"/>
  <c r="AD1027" i="1"/>
  <c r="AH2667" i="1"/>
  <c r="F2575" i="7" s="1"/>
  <c r="AE2984" i="1"/>
  <c r="D1794" i="7"/>
  <c r="AD2476" i="1"/>
  <c r="D188" i="7"/>
  <c r="AI3091" i="1"/>
  <c r="G2999" i="7" s="1"/>
  <c r="D2287" i="7"/>
  <c r="AE669" i="1"/>
  <c r="AH156" i="1"/>
  <c r="F64" i="7" s="1"/>
  <c r="AI2429" i="1"/>
  <c r="G2337" i="7" s="1"/>
  <c r="AH2559" i="1"/>
  <c r="F2467" i="7" s="1"/>
  <c r="AE2000" i="1"/>
  <c r="AI482" i="1"/>
  <c r="G390" i="7" s="1"/>
  <c r="AI2798" i="1"/>
  <c r="G2706" i="7" s="1"/>
  <c r="AD294" i="1"/>
  <c r="D114" i="7"/>
  <c r="X3020" i="1"/>
  <c r="B2928" i="7" s="1"/>
  <c r="AE525" i="1"/>
  <c r="X1924" i="1"/>
  <c r="B1832" i="7" s="1"/>
  <c r="AD976" i="1"/>
  <c r="AE1509" i="1"/>
  <c r="AE2076" i="1"/>
  <c r="X1064" i="1"/>
  <c r="B972" i="7" s="1"/>
  <c r="X3000" i="1"/>
  <c r="B2908" i="7" s="1"/>
  <c r="AH2921" i="1"/>
  <c r="F2829" i="7" s="1"/>
  <c r="AD706" i="1"/>
  <c r="AH1471" i="1"/>
  <c r="F1379" i="7" s="1"/>
  <c r="AI1776" i="1"/>
  <c r="G1684" i="7" s="1"/>
  <c r="AE2392" i="1"/>
  <c r="AH2297" i="1"/>
  <c r="F2205" i="7" s="1"/>
  <c r="X3221" i="1"/>
  <c r="X1465" i="1"/>
  <c r="B1373" i="7" s="1"/>
  <c r="X542" i="1"/>
  <c r="B450" i="7" s="1"/>
  <c r="AD708" i="1"/>
  <c r="AI954" i="1"/>
  <c r="G862" i="7" s="1"/>
  <c r="AE1627" i="1"/>
  <c r="AI2466" i="1"/>
  <c r="G2374" i="7" s="1"/>
  <c r="AH1096" i="1"/>
  <c r="F1004" i="7" s="1"/>
  <c r="AH1430" i="1"/>
  <c r="F1338" i="7" s="1"/>
  <c r="D2229" i="7"/>
  <c r="D2313" i="7"/>
  <c r="D2054" i="7"/>
  <c r="AH2938" i="1"/>
  <c r="F2846" i="7" s="1"/>
  <c r="AI1805" i="1"/>
  <c r="G1713" i="7" s="1"/>
  <c r="AD1251" i="1"/>
  <c r="X1124" i="1"/>
  <c r="B1032" i="7" s="1"/>
  <c r="AH267" i="1"/>
  <c r="F175" i="7" s="1"/>
  <c r="AD841" i="1"/>
  <c r="X3499" i="1"/>
  <c r="AH1246" i="1"/>
  <c r="F1154" i="7" s="1"/>
  <c r="AD1558" i="1"/>
  <c r="AE2181" i="1"/>
  <c r="AH2954" i="1"/>
  <c r="F2862" i="7" s="1"/>
  <c r="AE1461" i="1"/>
  <c r="AI1722" i="1"/>
  <c r="G1630" i="7" s="1"/>
  <c r="D700" i="7"/>
  <c r="AH863" i="1"/>
  <c r="F771" i="7" s="1"/>
  <c r="AD1165" i="1"/>
  <c r="AE158" i="1"/>
  <c r="D2725" i="7"/>
  <c r="D472" i="7"/>
  <c r="AE2047" i="1"/>
  <c r="X3156" i="1"/>
  <c r="AH3196" i="1"/>
  <c r="X1775" i="1"/>
  <c r="B1683" i="7" s="1"/>
  <c r="AE793" i="1"/>
  <c r="D861" i="7"/>
  <c r="AD206" i="1"/>
  <c r="AH3502" i="1"/>
  <c r="AD2054" i="1"/>
  <c r="X197" i="1"/>
  <c r="B105" i="7" s="1"/>
  <c r="AE1890" i="1"/>
  <c r="AD3135" i="1"/>
  <c r="AE267" i="1"/>
  <c r="D2232" i="7"/>
  <c r="D1268" i="7"/>
  <c r="AH1293" i="1"/>
  <c r="F1201" i="7" s="1"/>
  <c r="AH3301" i="1"/>
  <c r="D1335" i="7"/>
  <c r="D1351" i="7"/>
  <c r="AE1204" i="1"/>
  <c r="AE1513" i="1"/>
  <c r="AD3090" i="1"/>
  <c r="AD1909" i="1"/>
  <c r="AH2093" i="1"/>
  <c r="F2001" i="7" s="1"/>
  <c r="D2723" i="7"/>
  <c r="AH990" i="1"/>
  <c r="F898" i="7" s="1"/>
  <c r="X319" i="1"/>
  <c r="B227" i="7" s="1"/>
  <c r="X176" i="1"/>
  <c r="B84" i="7" s="1"/>
  <c r="D3013" i="7"/>
  <c r="X553" i="1"/>
  <c r="B461" i="7" s="1"/>
  <c r="AD2638" i="1"/>
  <c r="D180" i="7"/>
  <c r="D2554" i="7"/>
  <c r="D495" i="7"/>
  <c r="AH605" i="1"/>
  <c r="F513" i="7" s="1"/>
  <c r="AD1926" i="1"/>
  <c r="AH2058" i="1"/>
  <c r="F1966" i="7" s="1"/>
  <c r="AH1477" i="1"/>
  <c r="F1385" i="7" s="1"/>
  <c r="AD564" i="1"/>
  <c r="D602" i="7"/>
  <c r="AH1373" i="1"/>
  <c r="F1281" i="7" s="1"/>
  <c r="AH2070" i="1"/>
  <c r="F1978" i="7" s="1"/>
  <c r="AI1122" i="1"/>
  <c r="G1030" i="7" s="1"/>
  <c r="AI329" i="1"/>
  <c r="G237" i="7" s="1"/>
  <c r="AD556" i="1"/>
  <c r="AI2519" i="1"/>
  <c r="G2427" i="7" s="1"/>
  <c r="AD692" i="1"/>
  <c r="AI1421" i="1"/>
  <c r="G1329" i="7" s="1"/>
  <c r="AE3075" i="1"/>
  <c r="AH3025" i="1"/>
  <c r="F2933" i="7" s="1"/>
  <c r="AE942" i="1"/>
  <c r="AH2260" i="1"/>
  <c r="F2168" i="7" s="1"/>
  <c r="AI2806" i="1"/>
  <c r="G2714" i="7" s="1"/>
  <c r="AD919" i="1"/>
  <c r="D2417" i="7"/>
  <c r="AH2300" i="1"/>
  <c r="F2208" i="7" s="1"/>
  <c r="AD1048" i="1"/>
  <c r="AE3552" i="1"/>
  <c r="AI502" i="1"/>
  <c r="G410" i="7" s="1"/>
  <c r="AE1752" i="1"/>
  <c r="X2965" i="1"/>
  <c r="B2873" i="7" s="1"/>
  <c r="X1926" i="1"/>
  <c r="B1834" i="7" s="1"/>
  <c r="AE2527" i="1"/>
  <c r="AH1052" i="1"/>
  <c r="F960" i="7" s="1"/>
  <c r="AI987" i="1"/>
  <c r="G895" i="7" s="1"/>
  <c r="D880" i="7"/>
  <c r="AH2345" i="1"/>
  <c r="F2253" i="7" s="1"/>
  <c r="D2841" i="7"/>
  <c r="AI2392" i="1"/>
  <c r="G2300" i="7" s="1"/>
  <c r="X1222" i="1"/>
  <c r="B1130" i="7" s="1"/>
  <c r="AI738" i="1"/>
  <c r="G646" i="7" s="1"/>
  <c r="AI1278" i="1"/>
  <c r="G1186" i="7" s="1"/>
  <c r="AE1921" i="1"/>
  <c r="AH3548" i="1"/>
  <c r="AH2006" i="1"/>
  <c r="F1914" i="7" s="1"/>
  <c r="AE1211" i="1"/>
  <c r="X1767" i="1"/>
  <c r="B1675" i="7" s="1"/>
  <c r="AH1427" i="1"/>
  <c r="F1335" i="7" s="1"/>
  <c r="X2691" i="1"/>
  <c r="B2599" i="7" s="1"/>
  <c r="AH2032" i="1"/>
  <c r="F1940" i="7" s="1"/>
  <c r="D2592" i="7"/>
  <c r="AH842" i="1"/>
  <c r="F750" i="7" s="1"/>
  <c r="D2402" i="7"/>
  <c r="AE516" i="1"/>
  <c r="AE3178" i="1"/>
  <c r="D633" i="7"/>
  <c r="X2055" i="1"/>
  <c r="B1963" i="7" s="1"/>
  <c r="AE522" i="1"/>
  <c r="D344" i="7"/>
  <c r="AH1988" i="1"/>
  <c r="F1896" i="7" s="1"/>
  <c r="D1435" i="7"/>
  <c r="D2436" i="7"/>
  <c r="AD156" i="1"/>
  <c r="AI1766" i="1"/>
  <c r="G1674" i="7" s="1"/>
  <c r="AH689" i="1"/>
  <c r="F597" i="7" s="1"/>
  <c r="D1159" i="7"/>
  <c r="AH1771" i="1"/>
  <c r="F1679" i="7" s="1"/>
  <c r="AE1030" i="1"/>
  <c r="AI1301" i="1"/>
  <c r="G1209" i="7" s="1"/>
  <c r="AH2626" i="1"/>
  <c r="F2534" i="7" s="1"/>
  <c r="AI2042" i="1"/>
  <c r="G1950" i="7" s="1"/>
  <c r="D141" i="7"/>
  <c r="AE2318" i="1"/>
  <c r="AH2904" i="1"/>
  <c r="F2812" i="7" s="1"/>
  <c r="AD1780" i="1"/>
  <c r="X3552" i="1"/>
  <c r="AI3149" i="1"/>
  <c r="AE1590" i="1"/>
  <c r="AH1921" i="1"/>
  <c r="F1829" i="7" s="1"/>
  <c r="D2944" i="7"/>
  <c r="AE3366" i="1"/>
  <c r="AE373" i="1"/>
  <c r="AD349" i="1"/>
  <c r="D2190" i="7"/>
  <c r="AD1503" i="1"/>
  <c r="AD804" i="1"/>
  <c r="AI2555" i="1"/>
  <c r="G2463" i="7" s="1"/>
  <c r="AI2934" i="1"/>
  <c r="G2842" i="7" s="1"/>
  <c r="AD3115" i="1"/>
  <c r="AE3156" i="1"/>
  <c r="D2589" i="7"/>
  <c r="AI2990" i="1"/>
  <c r="G2898" i="7" s="1"/>
  <c r="AD1153" i="1"/>
  <c r="AI3400" i="1"/>
  <c r="AI1107" i="1"/>
  <c r="G1015" i="7" s="1"/>
  <c r="AE2091" i="1"/>
  <c r="X2397" i="1"/>
  <c r="B2305" i="7" s="1"/>
  <c r="D980" i="7"/>
  <c r="AE2345" i="1"/>
  <c r="D1248" i="7"/>
  <c r="D1522" i="7"/>
  <c r="AI1816" i="1"/>
  <c r="G1724" i="7" s="1"/>
  <c r="AH541" i="1"/>
  <c r="F449" i="7" s="1"/>
  <c r="AD3034" i="1"/>
  <c r="AH3492" i="1"/>
  <c r="D1103" i="7"/>
  <c r="D426" i="7"/>
  <c r="AD2840" i="1"/>
  <c r="AD1208" i="1"/>
  <c r="AI2048" i="1"/>
  <c r="G1956" i="7" s="1"/>
  <c r="AI420" i="1"/>
  <c r="G328" i="7" s="1"/>
  <c r="AH895" i="1"/>
  <c r="F803" i="7" s="1"/>
  <c r="AE3073" i="1"/>
  <c r="AE1199" i="1"/>
  <c r="X2288" i="1"/>
  <c r="B2196" i="7" s="1"/>
  <c r="AD882" i="1"/>
  <c r="D2130" i="7"/>
  <c r="AI380" i="1"/>
  <c r="G288" i="7" s="1"/>
  <c r="AI978" i="1"/>
  <c r="G886" i="7" s="1"/>
  <c r="AI2124" i="1"/>
  <c r="G2032" i="7" s="1"/>
  <c r="AE1273" i="1"/>
  <c r="AD2034" i="1"/>
  <c r="AI2151" i="1"/>
  <c r="G2059" i="7" s="1"/>
  <c r="AD2782" i="1"/>
  <c r="AI1114" i="1"/>
  <c r="G1022" i="7" s="1"/>
  <c r="X1051" i="1"/>
  <c r="B959" i="7" s="1"/>
  <c r="X2162" i="1"/>
  <c r="B2070" i="7" s="1"/>
  <c r="AD988" i="1"/>
  <c r="AD3451" i="1"/>
  <c r="AH1208" i="1"/>
  <c r="F1116" i="7" s="1"/>
  <c r="AE2184" i="1"/>
  <c r="AE707" i="1"/>
  <c r="AI547" i="1"/>
  <c r="G455" i="7" s="1"/>
  <c r="D1149" i="7"/>
  <c r="AI2524" i="1"/>
  <c r="G2432" i="7" s="1"/>
  <c r="AH840" i="1"/>
  <c r="F748" i="7" s="1"/>
  <c r="AI1210" i="1"/>
  <c r="G1118" i="7" s="1"/>
  <c r="AI3182" i="1"/>
  <c r="AE2484" i="1"/>
  <c r="AH504" i="1"/>
  <c r="F412" i="7" s="1"/>
  <c r="AE1356" i="1"/>
  <c r="X702" i="1"/>
  <c r="B610" i="7" s="1"/>
  <c r="AI3332" i="1"/>
  <c r="AH1483" i="1"/>
  <c r="F1391" i="7" s="1"/>
  <c r="AH2898" i="1"/>
  <c r="F2806" i="7" s="1"/>
  <c r="D1250" i="7"/>
  <c r="AE1080" i="1"/>
  <c r="AE1456" i="1"/>
  <c r="AE2397" i="1"/>
  <c r="AH2064" i="1"/>
  <c r="F1972" i="7" s="1"/>
  <c r="D2465" i="7"/>
  <c r="D1931" i="7"/>
  <c r="AD1241" i="1"/>
  <c r="AD3337" i="1"/>
  <c r="AH542" i="1"/>
  <c r="F450" i="7" s="1"/>
  <c r="AD2345" i="1"/>
  <c r="AI1151" i="1"/>
  <c r="G1059" i="7" s="1"/>
  <c r="D1228" i="7"/>
  <c r="AE2555" i="1"/>
  <c r="AI827" i="1"/>
  <c r="G735" i="7" s="1"/>
  <c r="AH217" i="1"/>
  <c r="F125" i="7" s="1"/>
  <c r="AD3411" i="1"/>
  <c r="AE2241" i="1"/>
  <c r="D468" i="7"/>
  <c r="D1753" i="7"/>
  <c r="AH1048" i="1"/>
  <c r="F956" i="7" s="1"/>
  <c r="AE1708" i="1"/>
  <c r="AH516" i="1"/>
  <c r="F424" i="7" s="1"/>
  <c r="AI1753" i="1"/>
  <c r="G1661" i="7" s="1"/>
  <c r="AI970" i="1"/>
  <c r="G878" i="7" s="1"/>
  <c r="AE1527" i="1"/>
  <c r="AD1164" i="1"/>
  <c r="D2622" i="7"/>
  <c r="AI2381" i="1"/>
  <c r="G2289" i="7" s="1"/>
  <c r="AD2003" i="1"/>
  <c r="X1490" i="1"/>
  <c r="B1398" i="7" s="1"/>
  <c r="X2404" i="1"/>
  <c r="B2312" i="7" s="1"/>
  <c r="AI1005" i="1"/>
  <c r="G913" i="7" s="1"/>
  <c r="AD913" i="1"/>
  <c r="AD2115" i="1"/>
  <c r="AH3333" i="1"/>
  <c r="X1324" i="1"/>
  <c r="B1232" i="7" s="1"/>
  <c r="AD2644" i="1"/>
  <c r="AD847" i="1"/>
  <c r="AH3532" i="1"/>
  <c r="AI2095" i="1"/>
  <c r="G2003" i="7" s="1"/>
  <c r="AD3581" i="1"/>
  <c r="AE202" i="1"/>
  <c r="AD2010" i="1"/>
  <c r="D1071" i="7"/>
  <c r="AI1245" i="1"/>
  <c r="G1153" i="7" s="1"/>
  <c r="AD2484" i="1"/>
  <c r="X979" i="1"/>
  <c r="B887" i="7" s="1"/>
  <c r="AH1948" i="1"/>
  <c r="F1856" i="7" s="1"/>
  <c r="AD234" i="1"/>
  <c r="X3005" i="1"/>
  <c r="B2913" i="7" s="1"/>
  <c r="AD2063" i="1"/>
  <c r="AI2632" i="1"/>
  <c r="G2540" i="7" s="1"/>
  <c r="AE2010" i="1"/>
  <c r="AE2070" i="1"/>
  <c r="AE3096" i="1"/>
  <c r="D2610" i="7"/>
  <c r="AI3549" i="1"/>
  <c r="AD263" i="1"/>
  <c r="AE936" i="1"/>
  <c r="AH2031" i="1"/>
  <c r="F1939" i="7" s="1"/>
  <c r="D703" i="7"/>
  <c r="AI2645" i="1"/>
  <c r="G2553" i="7" s="1"/>
  <c r="AI878" i="1"/>
  <c r="G786" i="7" s="1"/>
  <c r="AD933" i="1"/>
  <c r="AH1120" i="1"/>
  <c r="F1028" i="7" s="1"/>
  <c r="AD470" i="1"/>
  <c r="AE2878" i="1"/>
  <c r="D1332" i="7"/>
  <c r="AI1641" i="1"/>
  <c r="G1549" i="7" s="1"/>
  <c r="AE2760" i="1"/>
  <c r="D1013" i="7"/>
  <c r="AE2099" i="1"/>
  <c r="D2776" i="7"/>
  <c r="X2002" i="1"/>
  <c r="B1910" i="7" s="1"/>
  <c r="AE1655" i="1"/>
  <c r="AI2514" i="1"/>
  <c r="G2422" i="7" s="1"/>
  <c r="AI3342" i="1"/>
  <c r="X804" i="1"/>
  <c r="B712" i="7" s="1"/>
  <c r="AI1510" i="1"/>
  <c r="G1418" i="7" s="1"/>
  <c r="D546" i="7"/>
  <c r="X1181" i="1"/>
  <c r="B1089" i="7" s="1"/>
  <c r="D2499" i="7"/>
  <c r="AH1626" i="1"/>
  <c r="F1534" i="7" s="1"/>
  <c r="AE2237" i="1"/>
  <c r="AH456" i="1"/>
  <c r="F364" i="7" s="1"/>
  <c r="AE390" i="1"/>
  <c r="AD2457" i="1"/>
  <c r="X1496" i="1"/>
  <c r="B1404" i="7" s="1"/>
  <c r="AD987" i="1"/>
  <c r="AE683" i="1"/>
  <c r="D1199" i="7"/>
  <c r="AE3454" i="1"/>
  <c r="AE2877" i="1"/>
  <c r="D1469" i="7"/>
  <c r="X906" i="1"/>
  <c r="B814" i="7" s="1"/>
  <c r="X3340" i="1"/>
  <c r="AH950" i="1"/>
  <c r="F858" i="7" s="1"/>
  <c r="AH2268" i="1"/>
  <c r="F2176" i="7" s="1"/>
  <c r="D1380" i="7"/>
  <c r="AI1361" i="1"/>
  <c r="G1269" i="7" s="1"/>
  <c r="AD2336" i="1"/>
  <c r="AE1827" i="1"/>
  <c r="AE3536" i="1"/>
  <c r="AH3411" i="1"/>
  <c r="AE2681" i="1"/>
  <c r="AD497" i="1"/>
  <c r="AE1164" i="1"/>
  <c r="AD1568" i="1"/>
  <c r="AH169" i="1"/>
  <c r="F77" i="7" s="1"/>
  <c r="AE2939" i="1"/>
  <c r="D1662" i="7"/>
  <c r="AD2014" i="1"/>
  <c r="AD1609" i="1"/>
  <c r="AI1411" i="1"/>
  <c r="G1319" i="7" s="1"/>
  <c r="X1472" i="1"/>
  <c r="B1380" i="7" s="1"/>
  <c r="AH2789" i="1"/>
  <c r="F2697" i="7" s="1"/>
  <c r="AH2457" i="1"/>
  <c r="F2365" i="7" s="1"/>
  <c r="D931" i="7"/>
  <c r="AI643" i="1"/>
  <c r="G551" i="7" s="1"/>
  <c r="AI2337" i="1"/>
  <c r="G2245" i="7" s="1"/>
  <c r="D1373" i="7"/>
  <c r="AH2402" i="1"/>
  <c r="F2310" i="7" s="1"/>
  <c r="AI1008" i="1"/>
  <c r="G916" i="7" s="1"/>
  <c r="AE2797" i="1"/>
  <c r="X3438" i="1"/>
  <c r="AE709" i="1"/>
  <c r="AI3222" i="1"/>
  <c r="AH3341" i="1"/>
  <c r="AI3398" i="1"/>
  <c r="AE330" i="1"/>
  <c r="AI1552" i="1"/>
  <c r="G1460" i="7" s="1"/>
  <c r="AI1202" i="1"/>
  <c r="G1110" i="7" s="1"/>
  <c r="D1409" i="7"/>
  <c r="X1996" i="1"/>
  <c r="B1904" i="7" s="1"/>
  <c r="D1795" i="7"/>
  <c r="D2644" i="7"/>
  <c r="AH1220" i="1"/>
  <c r="F1128" i="7" s="1"/>
  <c r="AH2016" i="1"/>
  <c r="F1924" i="7" s="1"/>
  <c r="AE2375" i="1"/>
  <c r="AH3349" i="1"/>
  <c r="X1210" i="1"/>
  <c r="B1118" i="7" s="1"/>
  <c r="AD2913" i="1"/>
  <c r="AI3245" i="1"/>
  <c r="AH711" i="1"/>
  <c r="F619" i="7" s="1"/>
  <c r="AE3162" i="1"/>
  <c r="X1240" i="1"/>
  <c r="B1148" i="7" s="1"/>
  <c r="AE589" i="1"/>
  <c r="AI947" i="1"/>
  <c r="G855" i="7" s="1"/>
  <c r="D3011" i="7"/>
  <c r="D2516" i="7"/>
  <c r="X1052" i="1"/>
  <c r="B960" i="7" s="1"/>
  <c r="X3496" i="1"/>
  <c r="X2085" i="1"/>
  <c r="B1993" i="7" s="1"/>
  <c r="X1728" i="1"/>
  <c r="B1636" i="7" s="1"/>
  <c r="X1204" i="1"/>
  <c r="B1112" i="7" s="1"/>
  <c r="AH3167" i="1"/>
  <c r="AE1796" i="1"/>
  <c r="AD2390" i="1"/>
  <c r="AI2730" i="1"/>
  <c r="G2638" i="7" s="1"/>
  <c r="AE505" i="1"/>
  <c r="AD2120" i="1"/>
  <c r="D1427" i="7"/>
  <c r="AD485" i="1"/>
  <c r="AD859" i="1"/>
  <c r="AD202" i="1"/>
  <c r="D1983" i="7"/>
  <c r="AH2281" i="1"/>
  <c r="F2189" i="7" s="1"/>
  <c r="X2935" i="1"/>
  <c r="B2843" i="7" s="1"/>
  <c r="AE1251" i="1"/>
  <c r="AE2055" i="1"/>
  <c r="AI248" i="1"/>
  <c r="G156" i="7" s="1"/>
  <c r="AI2007" i="1"/>
  <c r="G1915" i="7" s="1"/>
  <c r="AE272" i="1"/>
  <c r="D1813" i="7"/>
  <c r="X3264" i="1"/>
  <c r="D106" i="7"/>
  <c r="AE3456" i="1"/>
  <c r="X1325" i="1"/>
  <c r="B1233" i="7" s="1"/>
  <c r="AD3351" i="1"/>
  <c r="AH793" i="1"/>
  <c r="F701" i="7" s="1"/>
  <c r="D519" i="7"/>
  <c r="AI374" i="1"/>
  <c r="G282" i="7" s="1"/>
  <c r="D443" i="7"/>
  <c r="D1913" i="7"/>
  <c r="X3436" i="1"/>
  <c r="AI864" i="1"/>
  <c r="G772" i="7" s="1"/>
  <c r="AI2064" i="1"/>
  <c r="G1972" i="7" s="1"/>
  <c r="AI1288" i="1"/>
  <c r="G1196" i="7" s="1"/>
  <c r="AH1072" i="1"/>
  <c r="F980" i="7" s="1"/>
  <c r="AD504" i="1"/>
  <c r="AD2642" i="1"/>
  <c r="D1858" i="7"/>
  <c r="X1297" i="1"/>
  <c r="B1205" i="7" s="1"/>
  <c r="D1808" i="7"/>
  <c r="X3454" i="1"/>
  <c r="D441" i="7"/>
  <c r="AD560" i="1"/>
  <c r="AD2790" i="1"/>
  <c r="AH1357" i="1"/>
  <c r="F1265" i="7" s="1"/>
  <c r="AH2024" i="1"/>
  <c r="F1932" i="7" s="1"/>
  <c r="X1180" i="1"/>
  <c r="B1088" i="7" s="1"/>
  <c r="AI991" i="1"/>
  <c r="G899" i="7" s="1"/>
  <c r="D2463" i="7"/>
  <c r="D599" i="7"/>
  <c r="D960" i="7"/>
  <c r="X3428" i="1"/>
  <c r="AD3186" i="1"/>
  <c r="X1136" i="1"/>
  <c r="B1044" i="7" s="1"/>
  <c r="D1790" i="7"/>
  <c r="X3546" i="1"/>
  <c r="AI1268" i="1"/>
  <c r="G1176" i="7" s="1"/>
  <c r="AH1823" i="1"/>
  <c r="F1731" i="7" s="1"/>
  <c r="AD2093" i="1"/>
  <c r="X518" i="1"/>
  <c r="B426" i="7" s="1"/>
  <c r="X2343" i="1"/>
  <c r="B2251" i="7" s="1"/>
  <c r="D1265" i="7"/>
  <c r="AD812" i="1"/>
  <c r="X3180" i="1"/>
  <c r="AI1335" i="1"/>
  <c r="G1243" i="7" s="1"/>
  <c r="AD2352" i="1"/>
  <c r="D1724" i="7"/>
  <c r="AE1911" i="1"/>
  <c r="AI2372" i="1"/>
  <c r="G2280" i="7" s="1"/>
  <c r="AI2087" i="1"/>
  <c r="G1995" i="7" s="1"/>
  <c r="AD905" i="1"/>
  <c r="X3146" i="1"/>
  <c r="AE1610" i="1"/>
  <c r="D1831" i="7"/>
  <c r="AD3452" i="1"/>
  <c r="X1657" i="1"/>
  <c r="B1565" i="7" s="1"/>
  <c r="D1185" i="7"/>
  <c r="AD635" i="1"/>
  <c r="X2032" i="1"/>
  <c r="B1940" i="7" s="1"/>
  <c r="X3045" i="1"/>
  <c r="B2953" i="7" s="1"/>
  <c r="D1107" i="7"/>
  <c r="AI3575" i="1"/>
  <c r="AH1775" i="1"/>
  <c r="F1683" i="7" s="1"/>
  <c r="D305" i="7"/>
  <c r="AD477" i="1"/>
  <c r="AD3189" i="1"/>
  <c r="AH1749" i="1"/>
  <c r="F1657" i="7" s="1"/>
  <c r="AE1020" i="1"/>
  <c r="D68" i="7"/>
  <c r="AD842" i="1"/>
  <c r="D2847" i="7"/>
  <c r="AD1122" i="1"/>
  <c r="AD1749" i="1"/>
  <c r="AI3553" i="1"/>
  <c r="AI1949" i="1"/>
  <c r="G1857" i="7" s="1"/>
  <c r="AE1570" i="1"/>
  <c r="X3064" i="1"/>
  <c r="B2972" i="7" s="1"/>
  <c r="AI977" i="1"/>
  <c r="G885" i="7" s="1"/>
  <c r="AE2074" i="1"/>
  <c r="AH2691" i="1"/>
  <c r="F2599" i="7" s="1"/>
  <c r="AI1940" i="1"/>
  <c r="G1848" i="7" s="1"/>
  <c r="AI3532" i="1"/>
  <c r="AD3045" i="1"/>
  <c r="AI2307" i="1"/>
  <c r="G2215" i="7" s="1"/>
  <c r="AD442" i="1"/>
  <c r="AH491" i="1"/>
  <c r="F399" i="7" s="1"/>
  <c r="D2829" i="7"/>
  <c r="AH3362" i="1"/>
  <c r="X543" i="1"/>
  <c r="B451" i="7" s="1"/>
  <c r="AH2292" i="1"/>
  <c r="F2200" i="7" s="1"/>
  <c r="AI2000" i="1"/>
  <c r="G1908" i="7" s="1"/>
  <c r="X2395" i="1"/>
  <c r="B2303" i="7" s="1"/>
  <c r="D2177" i="7"/>
  <c r="AH2132" i="1"/>
  <c r="F2040" i="7" s="1"/>
  <c r="AI1248" i="1"/>
  <c r="G1156" i="7" s="1"/>
  <c r="AH1591" i="1"/>
  <c r="F1499" i="7" s="1"/>
  <c r="AD3437" i="1"/>
  <c r="AD3171" i="1"/>
  <c r="X453" i="1"/>
  <c r="B361" i="7" s="1"/>
  <c r="AE3113" i="1"/>
  <c r="X2736" i="1"/>
  <c r="B2644" i="7" s="1"/>
  <c r="X2352" i="1"/>
  <c r="B2260" i="7" s="1"/>
  <c r="AH2229" i="1"/>
  <c r="F2137" i="7" s="1"/>
  <c r="AI1803" i="1"/>
  <c r="G1711" i="7" s="1"/>
  <c r="AE472" i="1"/>
  <c r="AE2849" i="1"/>
  <c r="AE2138" i="1"/>
  <c r="D875" i="7"/>
  <c r="D1755" i="7"/>
  <c r="AI1746" i="1"/>
  <c r="G1654" i="7" s="1"/>
  <c r="D2387" i="7"/>
  <c r="AE3502" i="1"/>
  <c r="AD2151" i="1"/>
  <c r="AH1144" i="1"/>
  <c r="F1052" i="7" s="1"/>
  <c r="AI2025" i="1"/>
  <c r="G1933" i="7" s="1"/>
  <c r="AE1394" i="1"/>
  <c r="AD356" i="1"/>
  <c r="AD3148" i="1"/>
  <c r="AI2754" i="1"/>
  <c r="G2662" i="7" s="1"/>
  <c r="AD1997" i="1"/>
  <c r="AE3207" i="1"/>
  <c r="D1297" i="7"/>
  <c r="X2613" i="1"/>
  <c r="B2521" i="7" s="1"/>
  <c r="AD726" i="1"/>
  <c r="AI589" i="1"/>
  <c r="G497" i="7" s="1"/>
  <c r="AD1941" i="1"/>
  <c r="X2950" i="1"/>
  <c r="B2858" i="7" s="1"/>
  <c r="AE3413" i="1"/>
  <c r="AH3451" i="1"/>
  <c r="AI2877" i="1"/>
  <c r="G2785" i="7" s="1"/>
  <c r="AI1145" i="1"/>
  <c r="G1053" i="7" s="1"/>
  <c r="AI2230" i="1"/>
  <c r="G2138" i="7" s="1"/>
  <c r="AH919" i="1"/>
  <c r="F827" i="7" s="1"/>
  <c r="D533" i="7"/>
  <c r="X2181" i="1"/>
  <c r="B2089" i="7" s="1"/>
  <c r="AE1611" i="1"/>
  <c r="AH2448" i="1"/>
  <c r="F2356" i="7" s="1"/>
  <c r="X1771" i="1"/>
  <c r="B1679" i="7" s="1"/>
  <c r="AD3257" i="1"/>
  <c r="X1984" i="1"/>
  <c r="B1892" i="7" s="1"/>
  <c r="AE182" i="1"/>
  <c r="AH1214" i="1"/>
  <c r="F1122" i="7" s="1"/>
  <c r="D1947" i="7"/>
  <c r="AH3160" i="1"/>
  <c r="AI2113" i="1"/>
  <c r="G2021" i="7" s="1"/>
  <c r="AH3116" i="1"/>
  <c r="AE3455" i="1"/>
  <c r="AD1125" i="1"/>
  <c r="AI451" i="1"/>
  <c r="G359" i="7" s="1"/>
  <c r="AD259" i="1"/>
  <c r="X722" i="1"/>
  <c r="B630" i="7" s="1"/>
  <c r="X928" i="1"/>
  <c r="B836" i="7" s="1"/>
  <c r="AE1423" i="1"/>
  <c r="AH2479" i="1"/>
  <c r="F2387" i="7" s="1"/>
  <c r="AD1551" i="1"/>
  <c r="AH2754" i="1"/>
  <c r="F2662" i="7" s="1"/>
  <c r="AH717" i="1"/>
  <c r="F625" i="7" s="1"/>
  <c r="AD1933" i="1"/>
  <c r="D1255" i="7"/>
  <c r="AD251" i="1"/>
  <c r="X2898" i="1"/>
  <c r="B2806" i="7" s="1"/>
  <c r="AI3190" i="1"/>
  <c r="AI1103" i="1"/>
  <c r="G1011" i="7" s="1"/>
  <c r="X1830" i="1"/>
  <c r="B1738" i="7" s="1"/>
  <c r="AI2752" i="1"/>
  <c r="G2660" i="7" s="1"/>
  <c r="AD990" i="1"/>
  <c r="D2023" i="7"/>
  <c r="AI531" i="1"/>
  <c r="G439" i="7" s="1"/>
  <c r="AH3427" i="1"/>
  <c r="AH1806" i="1"/>
  <c r="F1714" i="7" s="1"/>
  <c r="AD1157" i="1"/>
  <c r="AH3305" i="1"/>
  <c r="AD2206" i="1"/>
  <c r="AE3027" i="1"/>
  <c r="AI3289" i="1"/>
  <c r="AI2376" i="1"/>
  <c r="G2284" i="7" s="1"/>
  <c r="X2830" i="1"/>
  <c r="B2738" i="7" s="1"/>
  <c r="AI2627" i="1"/>
  <c r="G2535" i="7" s="1"/>
  <c r="AH2736" i="1"/>
  <c r="F2644" i="7" s="1"/>
  <c r="AI2094" i="1"/>
  <c r="G2002" i="7" s="1"/>
  <c r="AI2761" i="1"/>
  <c r="G2669" i="7" s="1"/>
  <c r="X615" i="1"/>
  <c r="B523" i="7" s="1"/>
  <c r="D2648" i="7"/>
  <c r="X515" i="1"/>
  <c r="B423" i="7" s="1"/>
  <c r="X3342" i="1"/>
  <c r="AE2525" i="1"/>
  <c r="AE2938" i="1"/>
  <c r="AI538" i="1"/>
  <c r="G446" i="7" s="1"/>
  <c r="AH1900" i="1"/>
  <c r="F1808" i="7" s="1"/>
  <c r="AI2899" i="1"/>
  <c r="G2807" i="7" s="1"/>
  <c r="AI2484" i="1"/>
  <c r="G2392" i="7" s="1"/>
  <c r="AE3341" i="1"/>
  <c r="AD610" i="1"/>
  <c r="AI1294" i="1"/>
  <c r="G1202" i="7" s="1"/>
  <c r="X3356" i="1"/>
  <c r="X1988" i="1"/>
  <c r="B1896" i="7" s="1"/>
  <c r="AH3142" i="1"/>
  <c r="AD2437" i="1"/>
  <c r="X2718" i="1"/>
  <c r="B2626" i="7" s="1"/>
  <c r="AE1559" i="1"/>
  <c r="AI1060" i="1"/>
  <c r="G968" i="7" s="1"/>
  <c r="X2170" i="1"/>
  <c r="B2078" i="7" s="1"/>
  <c r="AE2653" i="1"/>
  <c r="AD3255" i="1"/>
  <c r="AH3099" i="1"/>
  <c r="F3007" i="7" s="1"/>
  <c r="AH266" i="1"/>
  <c r="F174" i="7" s="1"/>
  <c r="AD899" i="1"/>
  <c r="AI2223" i="1"/>
  <c r="G2131" i="7" s="1"/>
  <c r="AH2631" i="1"/>
  <c r="F2539" i="7" s="1"/>
  <c r="AI2955" i="1"/>
  <c r="G2863" i="7" s="1"/>
  <c r="D2836" i="7"/>
  <c r="X1841" i="1"/>
  <c r="B1749" i="7" s="1"/>
  <c r="AH2644" i="1"/>
  <c r="F2552" i="7" s="1"/>
  <c r="AH1745" i="1"/>
  <c r="F1653" i="7" s="1"/>
  <c r="AH2992" i="1"/>
  <c r="F2900" i="7" s="1"/>
  <c r="X2246" i="1"/>
  <c r="B2154" i="7" s="1"/>
  <c r="AD914" i="1"/>
  <c r="AH1714" i="1"/>
  <c r="F1622" i="7" s="1"/>
  <c r="AE1802" i="1"/>
  <c r="AD1220" i="1"/>
  <c r="D2907" i="7"/>
  <c r="AD3537" i="1"/>
  <c r="AH2590" i="1"/>
  <c r="F2498" i="7" s="1"/>
  <c r="AE1493" i="1"/>
  <c r="AH2580" i="1"/>
  <c r="F2488" i="7" s="1"/>
  <c r="AH1324" i="1"/>
  <c r="F1232" i="7" s="1"/>
  <c r="AI3210" i="1"/>
  <c r="AE3227" i="1"/>
  <c r="AE180" i="1"/>
  <c r="AE674" i="1"/>
  <c r="D2059" i="7"/>
  <c r="AH2591" i="1"/>
  <c r="F2499" i="7" s="1"/>
  <c r="X2683" i="1"/>
  <c r="B2591" i="7" s="1"/>
  <c r="X921" i="1"/>
  <c r="B829" i="7" s="1"/>
  <c r="D807" i="7"/>
  <c r="X1835" i="1"/>
  <c r="B1743" i="7" s="1"/>
  <c r="X1695" i="1"/>
  <c r="B1603" i="7" s="1"/>
  <c r="AH282" i="1"/>
  <c r="F190" i="7" s="1"/>
  <c r="AH3045" i="1"/>
  <c r="F2953" i="7" s="1"/>
  <c r="AI1800" i="1"/>
  <c r="G1708" i="7" s="1"/>
  <c r="AI1547" i="1"/>
  <c r="G1455" i="7" s="1"/>
  <c r="AH2709" i="1"/>
  <c r="F2617" i="7" s="1"/>
  <c r="AD1584" i="1"/>
  <c r="AH2642" i="1"/>
  <c r="F2550" i="7" s="1"/>
  <c r="AH1394" i="1"/>
  <c r="F1302" i="7" s="1"/>
  <c r="AI1164" i="1"/>
  <c r="G1072" i="7" s="1"/>
  <c r="D749" i="7"/>
  <c r="AE1059" i="1"/>
  <c r="D2892" i="7"/>
  <c r="AH2518" i="1"/>
  <c r="F2426" i="7" s="1"/>
  <c r="AI1085" i="1"/>
  <c r="G993" i="7" s="1"/>
  <c r="X1738" i="1"/>
  <c r="B1646" i="7" s="1"/>
  <c r="AD814" i="1"/>
  <c r="D681" i="7"/>
  <c r="AE294" i="1"/>
  <c r="AI2405" i="1"/>
  <c r="G2313" i="7" s="1"/>
  <c r="AE2886" i="1"/>
  <c r="AI675" i="1"/>
  <c r="G583" i="7" s="1"/>
  <c r="D1673" i="7"/>
  <c r="D2122" i="7"/>
  <c r="AE2830" i="1"/>
  <c r="AH795" i="1"/>
  <c r="F703" i="7" s="1"/>
  <c r="AD1591" i="1"/>
  <c r="D1318" i="7"/>
  <c r="AH820" i="1"/>
  <c r="F728" i="7" s="1"/>
  <c r="AI1814" i="1"/>
  <c r="G1722" i="7" s="1"/>
  <c r="X2403" i="1"/>
  <c r="B2311" i="7" s="1"/>
  <c r="D1346" i="7"/>
  <c r="AE984" i="1"/>
  <c r="AE2030" i="1"/>
  <c r="AD2225" i="1"/>
  <c r="AD3410" i="1"/>
  <c r="AD1615" i="1"/>
  <c r="AE982" i="1"/>
  <c r="AD2580" i="1"/>
  <c r="X564" i="1"/>
  <c r="B472" i="7" s="1"/>
  <c r="AH1656" i="1"/>
  <c r="F1564" i="7" s="1"/>
  <c r="D2650" i="7"/>
  <c r="AI1338" i="1"/>
  <c r="G1246" i="7" s="1"/>
  <c r="AD3192" i="1"/>
  <c r="X2527" i="1"/>
  <c r="B2435" i="7" s="1"/>
  <c r="AI1841" i="1"/>
  <c r="G1749" i="7" s="1"/>
  <c r="X3531" i="1"/>
  <c r="AD3535" i="1"/>
  <c r="X3001" i="1"/>
  <c r="B2909" i="7" s="1"/>
  <c r="AI2247" i="1"/>
  <c r="G2155" i="7" s="1"/>
  <c r="X2120" i="1"/>
  <c r="B2028" i="7" s="1"/>
  <c r="AD654" i="1"/>
  <c r="AD1957" i="1"/>
  <c r="X3308" i="1"/>
  <c r="D1359" i="7"/>
  <c r="AD2622" i="1"/>
  <c r="AE2486" i="1"/>
  <c r="AE2859" i="1"/>
  <c r="AE1501" i="1"/>
  <c r="AI2438" i="1"/>
  <c r="G2346" i="7" s="1"/>
  <c r="AD1557" i="1"/>
  <c r="AE3407" i="1"/>
  <c r="AI1428" i="1"/>
  <c r="G1336" i="7" s="1"/>
  <c r="AD2968" i="1"/>
  <c r="AH1840" i="1"/>
  <c r="F1748" i="7" s="1"/>
  <c r="AE2186" i="1"/>
  <c r="AE1347" i="1"/>
  <c r="AD1491" i="1"/>
  <c r="D2873" i="7"/>
  <c r="AH2813" i="1"/>
  <c r="F2721" i="7" s="1"/>
  <c r="X1663" i="1"/>
  <c r="B1571" i="7" s="1"/>
  <c r="X268" i="1"/>
  <c r="B176" i="7" s="1"/>
  <c r="D2152" i="7"/>
  <c r="AI578" i="1"/>
  <c r="G486" i="7" s="1"/>
  <c r="AD379" i="1"/>
  <c r="AD3363" i="1"/>
  <c r="AD218" i="1"/>
  <c r="X3203" i="1"/>
  <c r="AD839" i="1"/>
  <c r="AI2352" i="1"/>
  <c r="G2260" i="7" s="1"/>
  <c r="AH834" i="1"/>
  <c r="F742" i="7" s="1"/>
  <c r="AD2223" i="1"/>
  <c r="D2675" i="7"/>
  <c r="AI1781" i="1"/>
  <c r="G1689" i="7" s="1"/>
  <c r="AE1718" i="1"/>
  <c r="AI2145" i="1"/>
  <c r="G2053" i="7" s="1"/>
  <c r="X228" i="1"/>
  <c r="B136" i="7" s="1"/>
  <c r="AI1778" i="1"/>
  <c r="G1686" i="7" s="1"/>
  <c r="AH2682" i="1"/>
  <c r="F2590" i="7" s="1"/>
  <c r="D1033" i="7"/>
  <c r="D2092" i="7"/>
  <c r="AI1791" i="1"/>
  <c r="G1699" i="7" s="1"/>
  <c r="X2754" i="1"/>
  <c r="B2662" i="7" s="1"/>
  <c r="AH1986" i="1"/>
  <c r="F1894" i="7" s="1"/>
  <c r="AI1545" i="1"/>
  <c r="G1453" i="7" s="1"/>
  <c r="AD3499" i="1"/>
  <c r="X3537" i="1"/>
  <c r="AD2707" i="1"/>
  <c r="AI1116" i="1"/>
  <c r="G1024" i="7" s="1"/>
  <c r="AE3021" i="1"/>
  <c r="X2723" i="1"/>
  <c r="B2631" i="7" s="1"/>
  <c r="AE1430" i="1"/>
  <c r="D1447" i="7"/>
  <c r="AI3356" i="1"/>
  <c r="AD823" i="1"/>
  <c r="X2693" i="1"/>
  <c r="B2601" i="7" s="1"/>
  <c r="AI2889" i="1"/>
  <c r="G2797" i="7" s="1"/>
  <c r="AD780" i="1"/>
  <c r="AD720" i="1"/>
  <c r="AD941" i="1"/>
  <c r="AD1627" i="1"/>
  <c r="AD2213" i="1"/>
  <c r="AI637" i="1"/>
  <c r="G545" i="7" s="1"/>
  <c r="AI1053" i="1"/>
  <c r="G961" i="7" s="1"/>
  <c r="X2715" i="1"/>
  <c r="B2623" i="7" s="1"/>
  <c r="D985" i="7"/>
  <c r="AD1201" i="1"/>
  <c r="D412" i="7"/>
  <c r="AD3073" i="1"/>
  <c r="AE1778" i="1"/>
  <c r="AI3306" i="1"/>
  <c r="AI1898" i="1"/>
  <c r="G1806" i="7" s="1"/>
  <c r="AH2055" i="1"/>
  <c r="F1963" i="7" s="1"/>
  <c r="X3210" i="1"/>
  <c r="D2880" i="7"/>
  <c r="AD326" i="1"/>
  <c r="AI723" i="1"/>
  <c r="G631" i="7" s="1"/>
  <c r="AI2185" i="1"/>
  <c r="G2093" i="7" s="1"/>
  <c r="X3427" i="1"/>
  <c r="AI1325" i="1"/>
  <c r="G1233" i="7" s="1"/>
  <c r="AI1105" i="1"/>
  <c r="G1013" i="7" s="1"/>
  <c r="AH1316" i="1"/>
  <c r="F1224" i="7" s="1"/>
  <c r="AE3064" i="1"/>
  <c r="AH2555" i="1"/>
  <c r="F2463" i="7" s="1"/>
  <c r="D2072" i="7"/>
  <c r="D1940" i="7"/>
  <c r="AE214" i="1"/>
  <c r="AE2023" i="1"/>
  <c r="AE529" i="1"/>
  <c r="AD2710" i="1"/>
  <c r="X2740" i="1"/>
  <c r="B2648" i="7" s="1"/>
  <c r="AI1670" i="1"/>
  <c r="G1578" i="7" s="1"/>
  <c r="X3037" i="1"/>
  <c r="B2945" i="7" s="1"/>
  <c r="X1990" i="1"/>
  <c r="B1898" i="7" s="1"/>
  <c r="AD3285" i="1"/>
  <c r="AE261" i="1"/>
  <c r="X2817" i="1"/>
  <c r="B2725" i="7" s="1"/>
  <c r="X266" i="1"/>
  <c r="B174" i="7" s="1"/>
  <c r="AH2528" i="1"/>
  <c r="F2436" i="7" s="1"/>
  <c r="D147" i="7"/>
  <c r="AH3396" i="1"/>
  <c r="AH3337" i="1"/>
  <c r="D1485" i="7"/>
  <c r="AE3355" i="1"/>
  <c r="AE1784" i="1"/>
  <c r="D1040" i="7"/>
  <c r="AH1367" i="1"/>
  <c r="F1275" i="7" s="1"/>
  <c r="AH3569" i="1"/>
  <c r="X1539" i="1"/>
  <c r="B1447" i="7" s="1"/>
  <c r="D1443" i="7"/>
  <c r="AD1450" i="1"/>
  <c r="AD535" i="1"/>
  <c r="AE531" i="1"/>
  <c r="D155" i="7"/>
  <c r="D2757" i="7"/>
  <c r="AI560" i="1"/>
  <c r="G468" i="7" s="1"/>
  <c r="AH206" i="1"/>
  <c r="F114" i="7" s="1"/>
  <c r="AH2336" i="1"/>
  <c r="F2244" i="7" s="1"/>
  <c r="AD2612" i="1"/>
  <c r="AE2451" i="1"/>
  <c r="AD1225" i="1"/>
  <c r="AH932" i="1"/>
  <c r="F840" i="7" s="1"/>
  <c r="AI658" i="1"/>
  <c r="G566" i="7" s="1"/>
  <c r="AI2915" i="1"/>
  <c r="G2823" i="7" s="1"/>
  <c r="AE2174" i="1"/>
  <c r="AD239" i="1"/>
  <c r="D409" i="7"/>
  <c r="AH2018" i="1"/>
  <c r="F1926" i="7" s="1"/>
  <c r="AH2436" i="1"/>
  <c r="F2344" i="7" s="1"/>
  <c r="D1920" i="7"/>
  <c r="AD1340" i="1"/>
  <c r="AD982" i="1"/>
  <c r="AD925" i="1"/>
  <c r="AH2986" i="1"/>
  <c r="F2894" i="7" s="1"/>
  <c r="AE1746" i="1"/>
  <c r="D1381" i="7"/>
  <c r="D2136" i="7"/>
  <c r="X1535" i="1"/>
  <c r="B1443" i="7" s="1"/>
  <c r="AI473" i="1"/>
  <c r="G381" i="7" s="1"/>
  <c r="AH621" i="1"/>
  <c r="F529" i="7" s="1"/>
  <c r="AE1303" i="1"/>
  <c r="AH2598" i="1"/>
  <c r="F2506" i="7" s="1"/>
  <c r="AI3355" i="1"/>
  <c r="D345" i="7"/>
  <c r="AE318" i="1"/>
  <c r="X1165" i="1"/>
  <c r="B1073" i="7" s="1"/>
  <c r="X3315" i="1"/>
  <c r="AI2685" i="1"/>
  <c r="G2593" i="7" s="1"/>
  <c r="X2921" i="1"/>
  <c r="B2829" i="7" s="1"/>
  <c r="AD3091" i="1"/>
  <c r="AD3081" i="1"/>
  <c r="D154" i="7"/>
  <c r="AD1714" i="1"/>
  <c r="AI1836" i="1"/>
  <c r="G1744" i="7" s="1"/>
  <c r="AD2320" i="1"/>
  <c r="AE3451" i="1"/>
  <c r="AD1106" i="1"/>
  <c r="AE724" i="1"/>
  <c r="AI2166" i="1"/>
  <c r="G2074" i="7" s="1"/>
  <c r="AH2922" i="1"/>
  <c r="F2830" i="7" s="1"/>
  <c r="AH1557" i="1"/>
  <c r="F1465" i="7" s="1"/>
  <c r="AE3506" i="1"/>
  <c r="AE490" i="1"/>
  <c r="AH2659" i="1"/>
  <c r="F2567" i="7" s="1"/>
  <c r="AE3087" i="1"/>
  <c r="AI608" i="1"/>
  <c r="G516" i="7" s="1"/>
  <c r="AD2655" i="1"/>
  <c r="AI1050" i="1"/>
  <c r="G958" i="7" s="1"/>
  <c r="X261" i="1"/>
  <c r="B169" i="7" s="1"/>
  <c r="AI3569" i="1"/>
  <c r="AD3264" i="1"/>
  <c r="X1939" i="1"/>
  <c r="B1847" i="7" s="1"/>
  <c r="AH196" i="1"/>
  <c r="F104" i="7" s="1"/>
  <c r="AI929" i="1"/>
  <c r="G837" i="7" s="1"/>
  <c r="AI1000" i="1"/>
  <c r="G908" i="7" s="1"/>
  <c r="AI3352" i="1"/>
  <c r="D894" i="7"/>
  <c r="AI1286" i="1"/>
  <c r="G1194" i="7" s="1"/>
  <c r="AH1666" i="1"/>
  <c r="F1574" i="7" s="1"/>
  <c r="AE3526" i="1"/>
  <c r="D687" i="7"/>
  <c r="X196" i="1"/>
  <c r="B104" i="7" s="1"/>
  <c r="AI2931" i="1"/>
  <c r="G2839" i="7" s="1"/>
  <c r="X326" i="1"/>
  <c r="B234" i="7" s="1"/>
  <c r="D2963" i="7"/>
  <c r="AI725" i="1"/>
  <c r="G633" i="7" s="1"/>
  <c r="AE1267" i="1"/>
  <c r="AD820" i="1"/>
  <c r="AI3427" i="1"/>
  <c r="AH620" i="1"/>
  <c r="F528" i="7" s="1"/>
  <c r="AD480" i="1"/>
  <c r="X3301" i="1"/>
  <c r="AE1579" i="1"/>
  <c r="D2259" i="7"/>
  <c r="X1540" i="1"/>
  <c r="B1448" i="7" s="1"/>
  <c r="AD1701" i="1"/>
  <c r="D487" i="7"/>
  <c r="X3571" i="1"/>
  <c r="AH477" i="1"/>
  <c r="F385" i="7" s="1"/>
  <c r="AE456" i="1"/>
  <c r="AI1864" i="1"/>
  <c r="G1772" i="7" s="1"/>
  <c r="AI2509" i="1"/>
  <c r="G2417" i="7" s="1"/>
  <c r="AD1662" i="1"/>
  <c r="X2297" i="1"/>
  <c r="B2205" i="7" s="1"/>
  <c r="D2434" i="7"/>
  <c r="AI2100" i="1"/>
  <c r="G2008" i="7" s="1"/>
  <c r="AE1133" i="1"/>
  <c r="X3400" i="1"/>
  <c r="AI735" i="1"/>
  <c r="G643" i="7" s="1"/>
  <c r="AI2052" i="1"/>
  <c r="G1960" i="7" s="1"/>
  <c r="AH1877" i="1"/>
  <c r="F1785" i="7" s="1"/>
  <c r="D1232" i="7"/>
  <c r="AI235" i="1"/>
  <c r="G143" i="7" s="1"/>
  <c r="AH936" i="1"/>
  <c r="F844" i="7" s="1"/>
  <c r="X853" i="1"/>
  <c r="B761" i="7" s="1"/>
  <c r="D536" i="7"/>
  <c r="AH872" i="1"/>
  <c r="F780" i="7" s="1"/>
  <c r="AH490" i="1"/>
  <c r="F398" i="7" s="1"/>
  <c r="X2508" i="1"/>
  <c r="B2416" i="7" s="1"/>
  <c r="AH530" i="1"/>
  <c r="F438" i="7" s="1"/>
  <c r="D1110" i="7"/>
  <c r="AD1064" i="1"/>
  <c r="D2681" i="7"/>
  <c r="AI3497" i="1"/>
  <c r="AH1109" i="1"/>
  <c r="F1017" i="7" s="1"/>
  <c r="AH1662" i="1"/>
  <c r="F1570" i="7" s="1"/>
  <c r="AI2537" i="1"/>
  <c r="G2445" i="7" s="1"/>
  <c r="D1085" i="7"/>
  <c r="X1734" i="1"/>
  <c r="B1642" i="7" s="1"/>
  <c r="AD739" i="1"/>
  <c r="AD1102" i="1"/>
  <c r="AI1824" i="1"/>
  <c r="G1732" i="7" s="1"/>
  <c r="AH1816" i="1"/>
  <c r="F1724" i="7" s="1"/>
  <c r="AD3414" i="1"/>
  <c r="AD1438" i="1"/>
  <c r="AH2396" i="1"/>
  <c r="F2304" i="7" s="1"/>
  <c r="AE127" i="1"/>
  <c r="AD619" i="1"/>
  <c r="AE2674" i="1"/>
  <c r="AI2483" i="1"/>
  <c r="G2391" i="7" s="1"/>
  <c r="AH1718" i="1"/>
  <c r="F1626" i="7" s="1"/>
  <c r="AE722" i="1"/>
  <c r="AI1139" i="1"/>
  <c r="G1047" i="7" s="1"/>
  <c r="X2237" i="1"/>
  <c r="B2145" i="7" s="1"/>
  <c r="AH1655" i="1"/>
  <c r="F1563" i="7" s="1"/>
  <c r="D582" i="7"/>
  <c r="D2004" i="7"/>
  <c r="D2636" i="7"/>
  <c r="AD567" i="1"/>
  <c r="D3004" i="7"/>
  <c r="X2393" i="1"/>
  <c r="B2301" i="7" s="1"/>
  <c r="AD2816" i="1"/>
  <c r="D2885" i="7"/>
  <c r="AD3427" i="1"/>
  <c r="AI2566" i="1"/>
  <c r="G2474" i="7" s="1"/>
  <c r="AH2392" i="1"/>
  <c r="F2300" i="7" s="1"/>
  <c r="AI2540" i="1"/>
  <c r="G2448" i="7" s="1"/>
  <c r="AH725" i="1"/>
  <c r="F633" i="7" s="1"/>
  <c r="D1675" i="7"/>
  <c r="AI3220" i="1"/>
  <c r="AH2418" i="1"/>
  <c r="F2326" i="7" s="1"/>
  <c r="AD328" i="1"/>
  <c r="D1607" i="7"/>
  <c r="X1456" i="1"/>
  <c r="B1364" i="7" s="1"/>
  <c r="AD412" i="1"/>
  <c r="X877" i="1"/>
  <c r="B785" i="7" s="1"/>
  <c r="AH259" i="1"/>
  <c r="F167" i="7" s="1"/>
  <c r="AH2928" i="1"/>
  <c r="F2836" i="7" s="1"/>
  <c r="D2887" i="7"/>
  <c r="AH2321" i="1"/>
  <c r="F2229" i="7" s="1"/>
  <c r="AH1802" i="1"/>
  <c r="F1710" i="7" s="1"/>
  <c r="AH2671" i="1"/>
  <c r="F2579" i="7" s="1"/>
  <c r="AE1858" i="1"/>
  <c r="D1574" i="7"/>
  <c r="AD1171" i="1"/>
  <c r="D640" i="7"/>
  <c r="AI2816" i="1"/>
  <c r="G2724" i="7" s="1"/>
  <c r="AI3086" i="1"/>
  <c r="G2994" i="7" s="1"/>
  <c r="AD631" i="1"/>
  <c r="AE2123" i="1"/>
  <c r="AE2164" i="1"/>
  <c r="AE552" i="1"/>
  <c r="X720" i="1"/>
  <c r="B628" i="7" s="1"/>
  <c r="AE3171" i="1"/>
  <c r="AD2205" i="1"/>
  <c r="AH3431" i="1"/>
  <c r="AE1028" i="1"/>
  <c r="AD3055" i="1"/>
  <c r="AI1620" i="1"/>
  <c r="G1528" i="7" s="1"/>
  <c r="X2644" i="1"/>
  <c r="B2552" i="7" s="1"/>
  <c r="AE3193" i="1"/>
  <c r="AH3221" i="1"/>
  <c r="AE3221" i="1"/>
  <c r="X1119" i="1"/>
  <c r="B1027" i="7" s="1"/>
  <c r="AH163" i="1"/>
  <c r="F71" i="7" s="1"/>
  <c r="AE3332" i="1"/>
  <c r="X1957" i="1"/>
  <c r="B1865" i="7" s="1"/>
  <c r="D1650" i="7"/>
  <c r="AE2710" i="1"/>
  <c r="D784" i="7"/>
  <c r="AE139" i="1"/>
  <c r="X3497" i="1"/>
  <c r="AD2760" i="1"/>
  <c r="AE2872" i="1"/>
  <c r="D936" i="7"/>
  <c r="AD950" i="1"/>
  <c r="AD2859" i="1"/>
  <c r="D1980" i="7"/>
  <c r="X2239" i="1"/>
  <c r="B2147" i="7" s="1"/>
  <c r="X1667" i="1"/>
  <c r="B1575" i="7" s="1"/>
  <c r="AD3412" i="1"/>
  <c r="AH1303" i="1"/>
  <c r="F1211" i="7" s="1"/>
  <c r="AH1610" i="1"/>
  <c r="F1518" i="7" s="1"/>
  <c r="D2539" i="7"/>
  <c r="X1164" i="1"/>
  <c r="B1072" i="7" s="1"/>
  <c r="AI1788" i="1"/>
  <c r="G1696" i="7" s="1"/>
  <c r="X1910" i="1"/>
  <c r="B1818" i="7" s="1"/>
  <c r="X1509" i="1"/>
  <c r="B1417" i="7" s="1"/>
  <c r="AI1307" i="1"/>
  <c r="G1215" i="7" s="1"/>
  <c r="AH453" i="1"/>
  <c r="F361" i="7" s="1"/>
  <c r="AI2153" i="1"/>
  <c r="G2061" i="7" s="1"/>
  <c r="AI712" i="1"/>
  <c r="G620" i="7" s="1"/>
  <c r="D1145" i="7"/>
  <c r="D2721" i="7"/>
  <c r="AE740" i="1"/>
  <c r="X2414" i="1"/>
  <c r="B2322" i="7" s="1"/>
  <c r="AH726" i="1"/>
  <c r="F634" i="7" s="1"/>
  <c r="D803" i="7"/>
  <c r="AI1334" i="1"/>
  <c r="G1242" i="7" s="1"/>
  <c r="AH1908" i="1"/>
  <c r="F1816" i="7" s="1"/>
  <c r="AE1791" i="1"/>
  <c r="AD3369" i="1"/>
  <c r="AH2732" i="1"/>
  <c r="F2640" i="7" s="1"/>
  <c r="D2305" i="7"/>
  <c r="X2534" i="1"/>
  <c r="B2442" i="7" s="1"/>
  <c r="AE3180" i="1"/>
  <c r="AE1416" i="1"/>
  <c r="AH526" i="1"/>
  <c r="F434" i="7" s="1"/>
  <c r="X2203" i="1"/>
  <c r="B2111" i="7" s="1"/>
  <c r="AH3108" i="1"/>
  <c r="F3016" i="7" s="1"/>
  <c r="D450" i="7"/>
  <c r="AH1808" i="1"/>
  <c r="F1716" i="7" s="1"/>
  <c r="AD607" i="1"/>
  <c r="AD2886" i="1"/>
  <c r="D511" i="7"/>
  <c r="AD1055" i="1"/>
  <c r="D841" i="7"/>
  <c r="X1669" i="1"/>
  <c r="B1577" i="7" s="1"/>
  <c r="AH2875" i="1"/>
  <c r="F2783" i="7" s="1"/>
  <c r="X2095" i="1"/>
  <c r="B2003" i="7" s="1"/>
  <c r="AE2073" i="1"/>
  <c r="AD1721" i="1"/>
  <c r="X3233" i="1"/>
  <c r="D2876" i="7"/>
  <c r="AE780" i="1"/>
  <c r="X592" i="1"/>
  <c r="B500" i="7" s="1"/>
  <c r="AI631" i="1"/>
  <c r="G539" i="7" s="1"/>
  <c r="AE168" i="1"/>
  <c r="AI1794" i="1"/>
  <c r="G1702" i="7" s="1"/>
  <c r="AH1379" i="1"/>
  <c r="F1287" i="7" s="1"/>
  <c r="AI811" i="1"/>
  <c r="G719" i="7" s="1"/>
  <c r="AH1345" i="1"/>
  <c r="F1253" i="7" s="1"/>
  <c r="AD3387" i="1"/>
  <c r="AI1034" i="1"/>
  <c r="G942" i="7" s="1"/>
  <c r="AH3039" i="1"/>
  <c r="F2947" i="7" s="1"/>
  <c r="AH3483" i="1"/>
  <c r="AE486" i="1"/>
  <c r="D799" i="7"/>
  <c r="AI1603" i="1"/>
  <c r="G1511" i="7" s="1"/>
  <c r="AD453" i="1"/>
  <c r="AD738" i="1"/>
  <c r="AH2419" i="1"/>
  <c r="F2327" i="7" s="1"/>
  <c r="D1809" i="7"/>
  <c r="AI3265" i="1"/>
  <c r="AI2071" i="1"/>
  <c r="G1979" i="7" s="1"/>
  <c r="AH2164" i="1"/>
  <c r="F2072" i="7" s="1"/>
  <c r="X1172" i="1"/>
  <c r="B1080" i="7" s="1"/>
  <c r="AH320" i="1"/>
  <c r="F228" i="7" s="1"/>
  <c r="AH607" i="1"/>
  <c r="F515" i="7" s="1"/>
  <c r="D1596" i="7"/>
  <c r="AD1825" i="1"/>
  <c r="AH3308" i="1"/>
  <c r="AH202" i="1"/>
  <c r="F110" i="7" s="1"/>
  <c r="X1616" i="1"/>
  <c r="B1524" i="7" s="1"/>
  <c r="AE3108" i="1"/>
  <c r="AD2675" i="1"/>
  <c r="AI2163" i="1"/>
  <c r="G2071" i="7" s="1"/>
  <c r="AE563" i="1"/>
  <c r="D2971" i="7"/>
  <c r="AE1302" i="1"/>
  <c r="AD908" i="1"/>
  <c r="AH603" i="1"/>
  <c r="F511" i="7" s="1"/>
  <c r="AI3046" i="1"/>
  <c r="G2954" i="7" s="1"/>
  <c r="AH2045" i="1"/>
  <c r="F1953" i="7" s="1"/>
  <c r="AE2668" i="1"/>
  <c r="AH462" i="1"/>
  <c r="F370" i="7" s="1"/>
  <c r="AH1374" i="1"/>
  <c r="F1282" i="7" s="1"/>
  <c r="D438" i="7"/>
  <c r="AE2133" i="1"/>
  <c r="AD2465" i="1"/>
  <c r="D2585" i="7"/>
  <c r="AH3007" i="1"/>
  <c r="F2915" i="7" s="1"/>
  <c r="D903" i="7"/>
  <c r="X385" i="1"/>
  <c r="B293" i="7" s="1"/>
  <c r="AI561" i="1"/>
  <c r="G469" i="7" s="1"/>
  <c r="AI3477" i="1"/>
  <c r="AI1241" i="1"/>
  <c r="G1149" i="7" s="1"/>
  <c r="X977" i="1"/>
  <c r="B885" i="7" s="1"/>
  <c r="AD690" i="1"/>
  <c r="X556" i="1"/>
  <c r="B464" i="7" s="1"/>
  <c r="AI2320" i="1"/>
  <c r="G2228" i="7" s="1"/>
  <c r="AH2914" i="1"/>
  <c r="F2822" i="7" s="1"/>
  <c r="AH816" i="1"/>
  <c r="F724" i="7" s="1"/>
  <c r="X3217" i="1"/>
  <c r="AH434" i="1"/>
  <c r="F342" i="7" s="1"/>
  <c r="D1684" i="7"/>
  <c r="AH2442" i="1"/>
  <c r="F2350" i="7" s="1"/>
  <c r="AH2212" i="1"/>
  <c r="F2120" i="7" s="1"/>
  <c r="AD3417" i="1"/>
  <c r="X1746" i="1"/>
  <c r="B1654" i="7" s="1"/>
  <c r="AD1921" i="1"/>
  <c r="AE717" i="1"/>
  <c r="D2090" i="7"/>
  <c r="AH3499" i="1"/>
  <c r="AD2595" i="1"/>
  <c r="AD3193" i="1"/>
  <c r="AD1180" i="1"/>
  <c r="AE1033" i="1"/>
  <c r="AI1065" i="1"/>
  <c r="G973" i="7" s="1"/>
  <c r="AH2455" i="1"/>
  <c r="F2363" i="7" s="1"/>
  <c r="X227" i="1"/>
  <c r="B135" i="7" s="1"/>
  <c r="AD707" i="1"/>
  <c r="X1546" i="1"/>
  <c r="B1454" i="7" s="1"/>
  <c r="AD2536" i="1"/>
  <c r="AI436" i="1"/>
  <c r="G344" i="7" s="1"/>
  <c r="X3574" i="1"/>
  <c r="AH2740" i="1"/>
  <c r="F2648" i="7" s="1"/>
  <c r="AI2775" i="1"/>
  <c r="G2683" i="7" s="1"/>
  <c r="AH3386" i="1"/>
  <c r="AD2517" i="1"/>
  <c r="AI1809" i="1"/>
  <c r="G1717" i="7" s="1"/>
  <c r="AE2024" i="1"/>
  <c r="AI1221" i="1"/>
  <c r="G1129" i="7" s="1"/>
  <c r="AE1435" i="1"/>
  <c r="AD1181" i="1"/>
  <c r="AH2515" i="1"/>
  <c r="F2423" i="7" s="1"/>
  <c r="D2432" i="7"/>
  <c r="AD932" i="1"/>
  <c r="AD612" i="1"/>
  <c r="AD1253" i="1"/>
  <c r="D387" i="7"/>
  <c r="AE2093" i="1"/>
  <c r="AI2643" i="1"/>
  <c r="G2551" i="7" s="1"/>
  <c r="X1961" i="1"/>
  <c r="B1869" i="7" s="1"/>
  <c r="D159" i="7"/>
  <c r="AI219" i="1"/>
  <c r="G127" i="7" s="1"/>
  <c r="AI212" i="1"/>
  <c r="G120" i="7" s="1"/>
  <c r="D2756" i="7"/>
  <c r="AD1435" i="1"/>
  <c r="D1622" i="7"/>
  <c r="D394" i="7"/>
  <c r="X1083" i="1"/>
  <c r="B991" i="7" s="1"/>
  <c r="AH619" i="1"/>
  <c r="F527" i="7" s="1"/>
  <c r="D237" i="7"/>
  <c r="AE3057" i="1"/>
  <c r="AE2458" i="1"/>
  <c r="AI2024" i="1"/>
  <c r="G1932" i="7" s="1"/>
  <c r="X466" i="1"/>
  <c r="B374" i="7" s="1"/>
  <c r="AI3181" i="1"/>
  <c r="AH2156" i="1"/>
  <c r="F2064" i="7" s="1"/>
  <c r="X346" i="1"/>
  <c r="B254" i="7" s="1"/>
  <c r="D2884" i="7"/>
  <c r="AE1614" i="1"/>
  <c r="AE1619" i="1"/>
  <c r="AD636" i="1"/>
  <c r="AD2330" i="1"/>
  <c r="AD3142" i="1"/>
  <c r="AH251" i="1"/>
  <c r="F159" i="7" s="1"/>
  <c r="AE3517" i="1"/>
  <c r="AI1653" i="1"/>
  <c r="G1561" i="7" s="1"/>
  <c r="D588" i="7"/>
  <c r="AD1227" i="1"/>
  <c r="AD546" i="1"/>
  <c r="AH371" i="1"/>
  <c r="F279" i="7" s="1"/>
  <c r="AD833" i="1"/>
  <c r="AH193" i="1"/>
  <c r="F101" i="7" s="1"/>
  <c r="AI805" i="1"/>
  <c r="G713" i="7" s="1"/>
  <c r="AD2776" i="1"/>
  <c r="D2466" i="7"/>
  <c r="X2248" i="1"/>
  <c r="B2156" i="7" s="1"/>
  <c r="AE2150" i="1"/>
  <c r="AD2195" i="1"/>
  <c r="D528" i="7"/>
  <c r="AI669" i="1"/>
  <c r="G577" i="7" s="1"/>
  <c r="AD1246" i="1"/>
  <c r="D1609" i="7"/>
  <c r="AD946" i="1"/>
  <c r="AI3114" i="1"/>
  <c r="AD3041" i="1"/>
  <c r="AI930" i="1"/>
  <c r="G838" i="7" s="1"/>
  <c r="AI2596" i="1"/>
  <c r="G2504" i="7" s="1"/>
  <c r="AI3179" i="1"/>
  <c r="AH2821" i="1"/>
  <c r="F2729" i="7" s="1"/>
  <c r="AH1064" i="1"/>
  <c r="F972" i="7" s="1"/>
  <c r="AH1172" i="1"/>
  <c r="F1080" i="7" s="1"/>
  <c r="AI3539" i="1"/>
  <c r="D1241" i="7"/>
  <c r="AI774" i="1"/>
  <c r="G682" i="7" s="1"/>
  <c r="X2063" i="1"/>
  <c r="B1971" i="7" s="1"/>
  <c r="AD1793" i="1"/>
  <c r="D543" i="7"/>
  <c r="AE1451" i="1"/>
  <c r="X2396" i="1"/>
  <c r="B2304" i="7" s="1"/>
  <c r="D2770" i="7"/>
  <c r="X539" i="1"/>
  <c r="B447" i="7" s="1"/>
  <c r="D2684" i="7"/>
  <c r="AE2536" i="1"/>
  <c r="X1627" i="1"/>
  <c r="B1535" i="7" s="1"/>
  <c r="AI780" i="1"/>
  <c r="G688" i="7" s="1"/>
  <c r="AH324" i="1"/>
  <c r="F232" i="7" s="1"/>
  <c r="AE1799" i="1"/>
  <c r="X2876" i="1"/>
  <c r="B2784" i="7" s="1"/>
  <c r="D324" i="7"/>
  <c r="AD159" i="1"/>
  <c r="AH3170" i="1"/>
  <c r="AD1901" i="1"/>
  <c r="AH1911" i="1"/>
  <c r="F1819" i="7" s="1"/>
  <c r="X1814" i="1"/>
  <c r="B1722" i="7" s="1"/>
  <c r="D646" i="7"/>
  <c r="AE2703" i="1"/>
  <c r="AH2054" i="1"/>
  <c r="F1962" i="7" s="1"/>
  <c r="AD1333" i="1"/>
  <c r="D2450" i="7"/>
  <c r="AE1293" i="1"/>
  <c r="AE245" i="1"/>
  <c r="AE1391" i="1"/>
  <c r="AI3316" i="1"/>
  <c r="D1971" i="7"/>
  <c r="AI3082" i="1"/>
  <c r="G2990" i="7" s="1"/>
  <c r="AH1432" i="1"/>
  <c r="F1340" i="7" s="1"/>
  <c r="AD434" i="1"/>
  <c r="AH2976" i="1"/>
  <c r="F2884" i="7" s="1"/>
  <c r="D490" i="7"/>
  <c r="AE2742" i="1"/>
  <c r="AD702" i="1"/>
  <c r="AE2587" i="1"/>
  <c r="D1417" i="7"/>
  <c r="AH283" i="1"/>
  <c r="F191" i="7" s="1"/>
  <c r="AE2675" i="1"/>
  <c r="D591" i="7"/>
  <c r="AI1212" i="1"/>
  <c r="G1120" i="7" s="1"/>
  <c r="D974" i="7"/>
  <c r="AE3048" i="1"/>
  <c r="AI1739" i="1"/>
  <c r="G1647" i="7" s="1"/>
  <c r="AI3101" i="1"/>
  <c r="G3009" i="7" s="1"/>
  <c r="AI3338" i="1"/>
  <c r="AI668" i="1"/>
  <c r="G576" i="7" s="1"/>
  <c r="AD3039" i="1"/>
  <c r="AD2992" i="1"/>
  <c r="X1306" i="1"/>
  <c r="B1214" i="7" s="1"/>
  <c r="AD1186" i="1"/>
  <c r="AE810" i="1"/>
  <c r="AH2702" i="1"/>
  <c r="F2610" i="7" s="1"/>
  <c r="X2641" i="1"/>
  <c r="B2549" i="7" s="1"/>
  <c r="AE2539" i="1"/>
  <c r="AI486" i="1"/>
  <c r="G394" i="7" s="1"/>
  <c r="AH1102" i="1"/>
  <c r="F1010" i="7" s="1"/>
  <c r="D2729" i="7"/>
  <c r="AD2328" i="1"/>
  <c r="AD1919" i="1"/>
  <c r="AE1721" i="1"/>
  <c r="AH532" i="1"/>
  <c r="F440" i="7" s="1"/>
  <c r="AE2122" i="1"/>
  <c r="AE3002" i="1"/>
  <c r="AE2208" i="1"/>
  <c r="AH2872" i="1"/>
  <c r="F2780" i="7" s="1"/>
  <c r="X2268" i="1"/>
  <c r="B2176" i="7" s="1"/>
  <c r="X225" i="1"/>
  <c r="B133" i="7" s="1"/>
  <c r="AI2783" i="1"/>
  <c r="G2691" i="7" s="1"/>
  <c r="AH1028" i="1"/>
  <c r="F936" i="7" s="1"/>
  <c r="AI3498" i="1"/>
  <c r="X1486" i="1"/>
  <c r="B1394" i="7" s="1"/>
  <c r="AH483" i="1"/>
  <c r="F391" i="7" s="1"/>
  <c r="AH2142" i="1"/>
  <c r="F2050" i="7" s="1"/>
  <c r="AE1083" i="1"/>
  <c r="D862" i="7"/>
  <c r="AI3409" i="1"/>
  <c r="AH1115" i="1"/>
  <c r="F1023" i="7" s="1"/>
  <c r="X3426" i="1"/>
  <c r="D2322" i="7"/>
  <c r="AI684" i="1"/>
  <c r="G592" i="7" s="1"/>
  <c r="AE1379" i="1"/>
  <c r="D1077" i="7"/>
  <c r="AD522" i="1"/>
  <c r="AH3580" i="1"/>
  <c r="AI2520" i="1"/>
  <c r="G2428" i="7" s="1"/>
  <c r="AD826" i="1"/>
  <c r="AI2516" i="1"/>
  <c r="G2424" i="7" s="1"/>
  <c r="X1513" i="1"/>
  <c r="B1421" i="7" s="1"/>
  <c r="AD633" i="1"/>
  <c r="AH3193" i="1"/>
  <c r="AE1333" i="1"/>
  <c r="D2045" i="7"/>
  <c r="D48" i="7"/>
  <c r="AI2622" i="1"/>
  <c r="G2530" i="7" s="1"/>
  <c r="AI533" i="1"/>
  <c r="G441" i="7" s="1"/>
  <c r="AE1207" i="1"/>
  <c r="AD318" i="1"/>
  <c r="X1752" i="1"/>
  <c r="B1660" i="7" s="1"/>
  <c r="AD2272" i="1"/>
  <c r="AI3218" i="1"/>
  <c r="AI796" i="1"/>
  <c r="G704" i="7" s="1"/>
  <c r="AI950" i="1"/>
  <c r="G858" i="7" s="1"/>
  <c r="AH1158" i="1"/>
  <c r="F1066" i="7" s="1"/>
  <c r="AI3238" i="1"/>
  <c r="AH1325" i="1"/>
  <c r="F1233" i="7" s="1"/>
  <c r="AD2922" i="1"/>
  <c r="X739" i="1"/>
  <c r="B647" i="7" s="1"/>
  <c r="D802" i="7"/>
  <c r="AI387" i="1"/>
  <c r="G295" i="7" s="1"/>
  <c r="X3250" i="1"/>
  <c r="AE2448" i="1"/>
  <c r="AE523" i="1"/>
  <c r="AH3387" i="1"/>
  <c r="AD2531" i="1"/>
  <c r="AI2133" i="1"/>
  <c r="G2041" i="7" s="1"/>
  <c r="AH535" i="1"/>
  <c r="F443" i="7" s="1"/>
  <c r="AH1951" i="1"/>
  <c r="F1859" i="7" s="1"/>
  <c r="D1201" i="7"/>
  <c r="X2881" i="1"/>
  <c r="B2789" i="7" s="1"/>
  <c r="AI2295" i="1"/>
  <c r="G2203" i="7" s="1"/>
  <c r="X2228" i="1"/>
  <c r="B2136" i="7" s="1"/>
  <c r="X2096" i="1"/>
  <c r="B2004" i="7" s="1"/>
  <c r="AE3100" i="1"/>
  <c r="D2478" i="7"/>
  <c r="AI726" i="1"/>
  <c r="G634" i="7" s="1"/>
  <c r="X501" i="1"/>
  <c r="B409" i="7" s="1"/>
  <c r="AE663" i="1"/>
  <c r="AH1154" i="1"/>
  <c r="F1062" i="7" s="1"/>
  <c r="AH724" i="1"/>
  <c r="F632" i="7" s="1"/>
  <c r="D1738" i="7"/>
  <c r="AI2529" i="1"/>
  <c r="G2437" i="7" s="1"/>
  <c r="AI3000" i="1"/>
  <c r="G2908" i="7" s="1"/>
  <c r="AE2495" i="1"/>
  <c r="X529" i="1"/>
  <c r="B437" i="7" s="1"/>
  <c r="AE904" i="1"/>
  <c r="AI2849" i="1"/>
  <c r="G2757" i="7" s="1"/>
  <c r="AI288" i="1"/>
  <c r="G196" i="7" s="1"/>
  <c r="AH1659" i="1"/>
  <c r="F1567" i="7" s="1"/>
  <c r="AD1546" i="1"/>
  <c r="AE2483" i="1"/>
  <c r="AH2815" i="1"/>
  <c r="F2723" i="7" s="1"/>
  <c r="AI1540" i="1"/>
  <c r="G1448" i="7" s="1"/>
  <c r="D2025" i="7"/>
  <c r="X3506" i="1"/>
  <c r="AE1136" i="1"/>
  <c r="AE280" i="1"/>
  <c r="X1512" i="1"/>
  <c r="B1420" i="7" s="1"/>
  <c r="D253" i="7"/>
  <c r="X3251" i="1"/>
  <c r="AH586" i="1"/>
  <c r="F494" i="7" s="1"/>
  <c r="AE1492" i="1"/>
  <c r="AD3125" i="1"/>
  <c r="AD2023" i="1"/>
  <c r="AH2010" i="1"/>
  <c r="F1918" i="7" s="1"/>
  <c r="D2910" i="7"/>
  <c r="AD2830" i="1"/>
  <c r="AD3156" i="1"/>
  <c r="AE711" i="1"/>
  <c r="AI1187" i="1"/>
  <c r="G1095" i="7" s="1"/>
  <c r="AI1827" i="1"/>
  <c r="G1735" i="7" s="1"/>
  <c r="AD2751" i="1"/>
  <c r="AD1836" i="1"/>
  <c r="AH1790" i="1"/>
  <c r="F1698" i="7" s="1"/>
  <c r="AE885" i="1"/>
  <c r="AH1450" i="1"/>
  <c r="F1358" i="7" s="1"/>
  <c r="X413" i="1"/>
  <c r="B321" i="7" s="1"/>
  <c r="AD2819" i="1"/>
  <c r="AD1493" i="1"/>
  <c r="D576" i="7"/>
  <c r="D1492" i="7"/>
  <c r="AE1662" i="1"/>
  <c r="AE266" i="1"/>
  <c r="AI852" i="1"/>
  <c r="G760" i="7" s="1"/>
  <c r="AD254" i="1"/>
  <c r="AI274" i="1"/>
  <c r="G182" i="7" s="1"/>
  <c r="AI386" i="1"/>
  <c r="G294" i="7" s="1"/>
  <c r="X3514" i="1"/>
  <c r="AD2543" i="1"/>
  <c r="AD2055" i="1"/>
  <c r="X3424" i="1"/>
  <c r="X2418" i="1"/>
  <c r="B2326" i="7" s="1"/>
  <c r="AD2012" i="1"/>
  <c r="AH255" i="1"/>
  <c r="F163" i="7" s="1"/>
  <c r="AD954" i="1"/>
  <c r="AD3246" i="1"/>
  <c r="D827" i="7"/>
  <c r="D2299" i="7"/>
  <c r="AE320" i="1"/>
  <c r="AI2335" i="1"/>
  <c r="G2243" i="7" s="1"/>
  <c r="AH2913" i="1"/>
  <c r="F2821" i="7" s="1"/>
  <c r="AD2969" i="1"/>
  <c r="AE1055" i="1"/>
  <c r="D651" i="7"/>
  <c r="X914" i="1"/>
  <c r="B822" i="7" s="1"/>
  <c r="AH1728" i="1"/>
  <c r="F1636" i="7" s="1"/>
  <c r="AE2269" i="1"/>
  <c r="AD1049" i="1"/>
  <c r="AE241" i="1"/>
  <c r="AE1382" i="1"/>
  <c r="AE2476" i="1"/>
  <c r="AI1205" i="1"/>
  <c r="G1113" i="7" s="1"/>
  <c r="AI2226" i="1"/>
  <c r="G2134" i="7" s="1"/>
  <c r="AD481" i="1"/>
  <c r="AH1597" i="1"/>
  <c r="F1505" i="7" s="1"/>
  <c r="AH2517" i="1"/>
  <c r="F2425" i="7" s="1"/>
  <c r="X1776" i="1"/>
  <c r="B1684" i="7" s="1"/>
  <c r="D2926" i="7"/>
  <c r="X2570" i="1"/>
  <c r="B2478" i="7" s="1"/>
  <c r="AE2246" i="1"/>
  <c r="AE1119" i="1"/>
  <c r="AH3227" i="1"/>
  <c r="X188" i="1"/>
  <c r="B96" i="7" s="1"/>
  <c r="D2705" i="7"/>
  <c r="AI2393" i="1"/>
  <c r="G2301" i="7" s="1"/>
  <c r="AH204" i="1"/>
  <c r="F112" i="7" s="1"/>
  <c r="X1745" i="1"/>
  <c r="B1653" i="7" s="1"/>
  <c r="X2777" i="1"/>
  <c r="B2685" i="7" s="1"/>
  <c r="AD1521" i="1"/>
  <c r="AE273" i="1"/>
  <c r="AD922" i="1"/>
  <c r="D1707" i="7"/>
  <c r="AH3331" i="1"/>
  <c r="AD2805" i="1"/>
  <c r="AH328" i="1"/>
  <c r="F236" i="7" s="1"/>
  <c r="AD1297" i="1"/>
  <c r="AE160" i="1"/>
  <c r="AD1854" i="1"/>
  <c r="X2552" i="1"/>
  <c r="B2460" i="7" s="1"/>
  <c r="AD2169" i="1"/>
  <c r="AE804" i="1"/>
  <c r="AH2601" i="1"/>
  <c r="F2509" i="7" s="1"/>
  <c r="X282" i="1"/>
  <c r="B190" i="7" s="1"/>
  <c r="AH839" i="1"/>
  <c r="F747" i="7" s="1"/>
  <c r="AH1535" i="1"/>
  <c r="F1443" i="7" s="1"/>
  <c r="AH941" i="1"/>
  <c r="F849" i="7" s="1"/>
  <c r="X1655" i="1"/>
  <c r="B1563" i="7" s="1"/>
  <c r="D2300" i="7"/>
  <c r="AD1390" i="1"/>
  <c r="AD2461" i="1"/>
  <c r="AE1065" i="1"/>
  <c r="X2225" i="1"/>
  <c r="B2133" i="7" s="1"/>
  <c r="AD3251" i="1"/>
  <c r="AE1679" i="1"/>
  <c r="AH501" i="1"/>
  <c r="F409" i="7" s="1"/>
  <c r="AI1072" i="1"/>
  <c r="G980" i="7" s="1"/>
  <c r="AD2663" i="1"/>
  <c r="AH736" i="1"/>
  <c r="F644" i="7" s="1"/>
  <c r="AD1320" i="1"/>
  <c r="X1604" i="1"/>
  <c r="B1512" i="7" s="1"/>
  <c r="AE3223" i="1"/>
  <c r="AH2235" i="1"/>
  <c r="F2143" i="7" s="1"/>
  <c r="AI621" i="1"/>
  <c r="G529" i="7" s="1"/>
  <c r="AH1337" i="1"/>
  <c r="F1245" i="7" s="1"/>
  <c r="X2192" i="1"/>
  <c r="B2100" i="7" s="1"/>
  <c r="D793" i="7"/>
  <c r="X826" i="1"/>
  <c r="B734" i="7" s="1"/>
  <c r="AD586" i="1"/>
  <c r="AI1173" i="1"/>
  <c r="G1081" i="7" s="1"/>
  <c r="AI1912" i="1"/>
  <c r="G1820" i="7" s="1"/>
  <c r="AE3492" i="1"/>
  <c r="D1523" i="7"/>
  <c r="AD2109" i="1"/>
  <c r="AE1948" i="1"/>
  <c r="AI1883" i="1"/>
  <c r="G1791" i="7" s="1"/>
  <c r="AE378" i="1"/>
  <c r="AD2368" i="1"/>
  <c r="AI319" i="1"/>
  <c r="G227" i="7" s="1"/>
  <c r="AD1119" i="1"/>
  <c r="AD387" i="1"/>
  <c r="AD2848" i="1"/>
  <c r="AH2849" i="1"/>
  <c r="F2757" i="7" s="1"/>
  <c r="AI320" i="1"/>
  <c r="G228" i="7" s="1"/>
  <c r="X783" i="1"/>
  <c r="B691" i="7" s="1"/>
  <c r="AI2980" i="1"/>
  <c r="G2888" i="7" s="1"/>
  <c r="AH970" i="1"/>
  <c r="F878" i="7" s="1"/>
  <c r="AH3375" i="1"/>
  <c r="D1340" i="7"/>
  <c r="AH2405" i="1"/>
  <c r="F2313" i="7" s="1"/>
  <c r="X1483" i="1"/>
  <c r="B1391" i="7" s="1"/>
  <c r="X182" i="1"/>
  <c r="B90" i="7" s="1"/>
  <c r="AI1623" i="1"/>
  <c r="G1531" i="7" s="1"/>
  <c r="X3094" i="1"/>
  <c r="B3002" i="7" s="1"/>
  <c r="AE1597" i="1"/>
  <c r="AE1558" i="1"/>
  <c r="D2488" i="7"/>
  <c r="AE2945" i="1"/>
  <c r="AD2984" i="1"/>
  <c r="X3051" i="1"/>
  <c r="B2959" i="7" s="1"/>
  <c r="AD816" i="1"/>
  <c r="AI1768" i="1"/>
  <c r="G1676" i="7" s="1"/>
  <c r="AD486" i="1"/>
  <c r="AI3493" i="1"/>
  <c r="D976" i="7"/>
  <c r="AH2473" i="1"/>
  <c r="F2381" i="7" s="1"/>
  <c r="AH1297" i="1"/>
  <c r="F1205" i="7" s="1"/>
  <c r="D2202" i="7"/>
  <c r="X2294" i="1"/>
  <c r="B2202" i="7" s="1"/>
  <c r="D1785" i="7"/>
  <c r="AH2758" i="1"/>
  <c r="F2666" i="7" s="1"/>
  <c r="X942" i="1"/>
  <c r="B850" i="7" s="1"/>
  <c r="X3285" i="1"/>
  <c r="X969" i="1"/>
  <c r="B877" i="7" s="1"/>
  <c r="AH1551" i="1"/>
  <c r="F1459" i="7" s="1"/>
  <c r="D2552" i="7"/>
  <c r="AE2272" i="1"/>
  <c r="AE532" i="1"/>
  <c r="D163" i="7"/>
  <c r="AI217" i="1"/>
  <c r="G125" i="7" s="1"/>
  <c r="AE1130" i="1"/>
  <c r="AI3074" i="1"/>
  <c r="G2982" i="7" s="1"/>
  <c r="AE3196" i="1"/>
  <c r="AE2002" i="1"/>
  <c r="AI2803" i="1"/>
  <c r="G2711" i="7" s="1"/>
  <c r="AH829" i="1"/>
  <c r="F737" i="7" s="1"/>
  <c r="AH3424" i="1"/>
  <c r="D541" i="7"/>
  <c r="X2164" i="1"/>
  <c r="B2072" i="7" s="1"/>
  <c r="D2327" i="7"/>
  <c r="AH967" i="1"/>
  <c r="F875" i="7" s="1"/>
  <c r="AE2152" i="1"/>
  <c r="AD2304" i="1"/>
  <c r="AD600" i="1"/>
  <c r="AD271" i="1"/>
  <c r="AD2727" i="1"/>
  <c r="AH1438" i="1"/>
  <c r="F1346" i="7" s="1"/>
  <c r="AE1951" i="1"/>
  <c r="AH1787" i="1"/>
  <c r="F1695" i="7" s="1"/>
  <c r="AD2972" i="1"/>
  <c r="AH484" i="1"/>
  <c r="F392" i="7" s="1"/>
  <c r="AD2938" i="1"/>
  <c r="AI1031" i="1"/>
  <c r="G939" i="7" s="1"/>
  <c r="D2655" i="7"/>
  <c r="AE1246" i="1"/>
  <c r="AE3365" i="1"/>
  <c r="AH2653" i="1"/>
  <c r="F2561" i="7" s="1"/>
  <c r="D1894" i="7"/>
  <c r="D202" i="7"/>
  <c r="X3557" i="1"/>
  <c r="AD2261" i="1"/>
  <c r="AE2473" i="1"/>
  <c r="AI3157" i="1"/>
  <c r="D2613" i="7"/>
  <c r="AH3107" i="1"/>
  <c r="F3015" i="7" s="1"/>
  <c r="AD2998" i="1"/>
  <c r="X3022" i="1"/>
  <c r="B2930" i="7" s="1"/>
  <c r="D1088" i="7"/>
  <c r="AE2455" i="1"/>
  <c r="AI2406" i="1"/>
  <c r="G2314" i="7" s="1"/>
  <c r="AI2375" i="1"/>
  <c r="G2283" i="7" s="1"/>
  <c r="D2010" i="7"/>
  <c r="D3005" i="7"/>
  <c r="AD288" i="1"/>
  <c r="X837" i="1"/>
  <c r="B745" i="7" s="1"/>
  <c r="AI1513" i="1"/>
  <c r="G1421" i="7" s="1"/>
  <c r="AE1358" i="1"/>
  <c r="AH2510" i="1"/>
  <c r="F2418" i="7" s="1"/>
  <c r="D1287" i="7"/>
  <c r="AE479" i="1"/>
  <c r="X3075" i="1"/>
  <c r="B2983" i="7" s="1"/>
  <c r="AI141" i="1"/>
  <c r="G49" i="7" s="1"/>
  <c r="AE3417" i="1"/>
  <c r="AI1862" i="1"/>
  <c r="G1770" i="7" s="1"/>
  <c r="X2411" i="1"/>
  <c r="B2319" i="7" s="1"/>
  <c r="X3096" i="1"/>
  <c r="B3004" i="7" s="1"/>
  <c r="AI3095" i="1"/>
  <c r="G3003" i="7" s="1"/>
  <c r="D327" i="7"/>
  <c r="D2248" i="7"/>
  <c r="AI2774" i="1"/>
  <c r="G2682" i="7" s="1"/>
  <c r="AD2380" i="1"/>
  <c r="AD2724" i="1"/>
  <c r="AH2014" i="1"/>
  <c r="F1922" i="7" s="1"/>
  <c r="AI2443" i="1"/>
  <c r="G2351" i="7" s="1"/>
  <c r="AE3499" i="1"/>
  <c r="X516" i="1"/>
  <c r="B424" i="7" s="1"/>
  <c r="X1908" i="1"/>
  <c r="B1816" i="7" s="1"/>
  <c r="AH2587" i="1"/>
  <c r="F2495" i="7" s="1"/>
  <c r="AE1835" i="1"/>
  <c r="AE2911" i="1"/>
  <c r="X3255" i="1"/>
  <c r="AE2261" i="1"/>
  <c r="AE2957" i="1"/>
  <c r="AI3134" i="1"/>
  <c r="AI2499" i="1"/>
  <c r="G2407" i="7" s="1"/>
  <c r="AH1799" i="1"/>
  <c r="F1707" i="7" s="1"/>
  <c r="D2439" i="7"/>
  <c r="AI616" i="1"/>
  <c r="G524" i="7" s="1"/>
  <c r="AH2611" i="1"/>
  <c r="F2519" i="7" s="1"/>
  <c r="AE278" i="1"/>
  <c r="AD2095" i="1"/>
  <c r="AH976" i="1"/>
  <c r="F884" i="7" s="1"/>
  <c r="D1973" i="7"/>
  <c r="AE437" i="1"/>
  <c r="AH3090" i="1"/>
  <c r="F2998" i="7" s="1"/>
  <c r="AE2697" i="1"/>
  <c r="AD1592" i="1"/>
  <c r="AE3426" i="1"/>
  <c r="X3365" i="1"/>
  <c r="AE2581" i="1"/>
  <c r="AI3484" i="1"/>
  <c r="X3108" i="1"/>
  <c r="B3016" i="7" s="1"/>
  <c r="AI1066" i="1"/>
  <c r="G974" i="7" s="1"/>
  <c r="D2348" i="7"/>
  <c r="AH280" i="1"/>
  <c r="F188" i="7" s="1"/>
  <c r="AD872" i="1"/>
  <c r="AH2846" i="1"/>
  <c r="F2754" i="7" s="1"/>
  <c r="AH3183" i="1"/>
  <c r="AE2283" i="1"/>
  <c r="D1204" i="7"/>
  <c r="AD2561" i="1"/>
  <c r="AD3025" i="1"/>
  <c r="AH2703" i="1"/>
  <c r="F2611" i="7" s="1"/>
  <c r="AD2184" i="1"/>
  <c r="AE3387" i="1"/>
  <c r="D1143" i="7"/>
  <c r="D471" i="7"/>
  <c r="X2138" i="1"/>
  <c r="B2046" i="7" s="1"/>
  <c r="D1289" i="7"/>
  <c r="AD3431" i="1"/>
  <c r="X1842" i="1"/>
  <c r="B1750" i="7" s="1"/>
  <c r="AH401" i="1"/>
  <c r="F309" i="7" s="1"/>
  <c r="AE2496" i="1"/>
  <c r="X918" i="1"/>
  <c r="B826" i="7" s="1"/>
  <c r="D1338" i="7"/>
  <c r="AI1990" i="1"/>
  <c r="G1898" i="7" s="1"/>
  <c r="D97" i="7"/>
  <c r="AH3456" i="1"/>
  <c r="AH630" i="1"/>
  <c r="F538" i="7" s="1"/>
  <c r="AE813" i="1"/>
  <c r="AI2610" i="1"/>
  <c r="G2518" i="7" s="1"/>
  <c r="AH3192" i="1"/>
  <c r="D2858" i="7"/>
  <c r="AH1729" i="1"/>
  <c r="F1637" i="7" s="1"/>
  <c r="AE1523" i="1"/>
  <c r="X2152" i="1"/>
  <c r="B2060" i="7" s="1"/>
  <c r="AI1795" i="1"/>
  <c r="G1703" i="7" s="1"/>
  <c r="AE2482" i="1"/>
  <c r="AH1828" i="1"/>
  <c r="F1736" i="7" s="1"/>
  <c r="AE2151" i="1"/>
  <c r="AH2822" i="1"/>
  <c r="F2730" i="7" s="1"/>
  <c r="AI3525" i="1"/>
  <c r="X621" i="1"/>
  <c r="B529" i="7" s="1"/>
  <c r="AE2875" i="1"/>
  <c r="AI272" i="1"/>
  <c r="G180" i="7" s="1"/>
  <c r="X2455" i="1"/>
  <c r="B2363" i="7" s="1"/>
  <c r="AI2611" i="1"/>
  <c r="G2519" i="7" s="1"/>
  <c r="AE1663" i="1"/>
  <c r="AI2112" i="1"/>
  <c r="G2020" i="7" s="1"/>
  <c r="AH2831" i="1"/>
  <c r="F2739" i="7" s="1"/>
  <c r="D2811" i="7"/>
  <c r="AH152" i="1"/>
  <c r="F60" i="7" s="1"/>
  <c r="D1845" i="7"/>
  <c r="AI2852" i="1"/>
  <c r="G2760" i="7" s="1"/>
  <c r="AE3168" i="1"/>
  <c r="X2117" i="1"/>
  <c r="B2025" i="7" s="1"/>
  <c r="X2789" i="1"/>
  <c r="B2697" i="7" s="1"/>
  <c r="AE537" i="1"/>
  <c r="AE559" i="1"/>
  <c r="AH2391" i="1"/>
  <c r="F2299" i="7" s="1"/>
  <c r="X2476" i="1"/>
  <c r="B2384" i="7" s="1"/>
  <c r="AE1898" i="1"/>
  <c r="D2724" i="7"/>
  <c r="AE736" i="1"/>
  <c r="X383" i="1"/>
  <c r="B291" i="7" s="1"/>
  <c r="AI622" i="1"/>
  <c r="G530" i="7" s="1"/>
  <c r="AE2782" i="1"/>
  <c r="AI2155" i="1"/>
  <c r="G2063" i="7" s="1"/>
  <c r="AE1301" i="1"/>
  <c r="X3500" i="1"/>
  <c r="AH287" i="1"/>
  <c r="F195" i="7" s="1"/>
  <c r="AI2495" i="1"/>
  <c r="G2403" i="7" s="1"/>
  <c r="AE2840" i="1"/>
  <c r="AH1157" i="1"/>
  <c r="F1065" i="7" s="1"/>
  <c r="AD2292" i="1"/>
  <c r="X3140" i="1"/>
  <c r="AE918" i="1"/>
  <c r="AD3237" i="1"/>
  <c r="X2781" i="1"/>
  <c r="B2689" i="7" s="1"/>
  <c r="D2469" i="7"/>
  <c r="AE2016" i="1"/>
  <c r="AE638" i="1"/>
  <c r="AH1926" i="1"/>
  <c r="F1834" i="7" s="1"/>
  <c r="AD380" i="1"/>
  <c r="AE2601" i="1"/>
  <c r="AI744" i="1"/>
  <c r="G652" i="7" s="1"/>
  <c r="X1375" i="1"/>
  <c r="B1283" i="7" s="1"/>
  <c r="X1976" i="1"/>
  <c r="B1884" i="7" s="1"/>
  <c r="D2065" i="7"/>
  <c r="AI2318" i="1"/>
  <c r="G2226" i="7" s="1"/>
  <c r="AI3010" i="1"/>
  <c r="G2918" i="7" s="1"/>
  <c r="AD3005" i="1"/>
  <c r="AI2497" i="1"/>
  <c r="G2405" i="7" s="1"/>
  <c r="AI1069" i="1"/>
  <c r="G977" i="7" s="1"/>
  <c r="AD1785" i="1"/>
  <c r="AE3295" i="1"/>
  <c r="AD1028" i="1"/>
  <c r="AD2606" i="1"/>
  <c r="D2710" i="7"/>
  <c r="X2525" i="1"/>
  <c r="B2433" i="7" s="1"/>
  <c r="AH3447" i="1"/>
  <c r="X1130" i="1"/>
  <c r="B1038" i="7" s="1"/>
  <c r="AH384" i="1"/>
  <c r="F292" i="7" s="1"/>
  <c r="X3389" i="1"/>
  <c r="AH906" i="1"/>
  <c r="F814" i="7" s="1"/>
  <c r="AE2619" i="1"/>
  <c r="AI316" i="1"/>
  <c r="G224" i="7" s="1"/>
  <c r="AD2164" i="1"/>
  <c r="X250" i="1"/>
  <c r="B158" i="7" s="1"/>
  <c r="AH633" i="1"/>
  <c r="F541" i="7" s="1"/>
  <c r="AI2028" i="1"/>
  <c r="G1936" i="7" s="1"/>
  <c r="AI2811" i="1"/>
  <c r="G2719" i="7" s="1"/>
  <c r="AE1626" i="1"/>
  <c r="AI993" i="1"/>
  <c r="G901" i="7" s="1"/>
  <c r="D2915" i="7"/>
  <c r="D460" i="7"/>
  <c r="AI2517" i="1"/>
  <c r="G2425" i="7" s="1"/>
  <c r="AI1789" i="1"/>
  <c r="G1697" i="7" s="1"/>
  <c r="AH3531" i="1"/>
  <c r="AH2816" i="1"/>
  <c r="F2724" i="7" s="1"/>
  <c r="AE387" i="1"/>
  <c r="AI3193" i="1"/>
  <c r="AE162" i="1"/>
  <c r="AH330" i="1"/>
  <c r="F238" i="7" s="1"/>
  <c r="AE3285" i="1"/>
  <c r="AD1492" i="1"/>
  <c r="AI2086" i="1"/>
  <c r="G1994" i="7" s="1"/>
  <c r="X585" i="1"/>
  <c r="B493" i="7" s="1"/>
  <c r="AH2403" i="1"/>
  <c r="F2311" i="7" s="1"/>
  <c r="AE3231" i="1"/>
  <c r="AD2226" i="1"/>
  <c r="D1518" i="7"/>
  <c r="AH3156" i="1"/>
  <c r="D2246" i="7"/>
  <c r="AD3438" i="1"/>
  <c r="AD3107" i="1"/>
  <c r="X689" i="1"/>
  <c r="B597" i="7" s="1"/>
  <c r="AI1502" i="1"/>
  <c r="G1410" i="7" s="1"/>
  <c r="AE2606" i="1"/>
  <c r="AH2880" i="1"/>
  <c r="F2788" i="7" s="1"/>
  <c r="D238" i="7"/>
  <c r="AE1917" i="1"/>
  <c r="AD668" i="1"/>
  <c r="AE3037" i="1"/>
  <c r="AD943" i="1"/>
  <c r="AH2697" i="1"/>
  <c r="F2605" i="7" s="1"/>
  <c r="X2607" i="1"/>
  <c r="B2515" i="7" s="1"/>
  <c r="AH823" i="1"/>
  <c r="F731" i="7" s="1"/>
  <c r="AH1663" i="1"/>
  <c r="F1571" i="7" s="1"/>
  <c r="AE1808" i="1"/>
  <c r="AD516" i="1"/>
  <c r="AE518" i="1"/>
  <c r="X1680" i="1"/>
  <c r="B1588" i="7" s="1"/>
  <c r="AI548" i="1"/>
  <c r="G456" i="7" s="1"/>
  <c r="AD3183" i="1"/>
  <c r="X3137" i="1"/>
  <c r="D2120" i="7"/>
  <c r="AH457" i="1"/>
  <c r="F365" i="7" s="1"/>
  <c r="D937" i="7"/>
  <c r="AD1835" i="1"/>
  <c r="D750" i="7"/>
  <c r="D2521" i="7"/>
  <c r="AI264" i="1"/>
  <c r="G172" i="7" s="1"/>
  <c r="AE1163" i="1"/>
  <c r="AH2050" i="1"/>
  <c r="F1958" i="7" s="1"/>
  <c r="X1100" i="1"/>
  <c r="B1008" i="7" s="1"/>
  <c r="AH2634" i="1"/>
  <c r="F2542" i="7" s="1"/>
  <c r="AE1477" i="1"/>
  <c r="AI1472" i="1"/>
  <c r="G1380" i="7" s="1"/>
  <c r="AH1904" i="1"/>
  <c r="F1812" i="7" s="1"/>
  <c r="AD176" i="1"/>
  <c r="X2483" i="1"/>
  <c r="B2391" i="7" s="1"/>
  <c r="AD3454" i="1"/>
  <c r="AI1467" i="1"/>
  <c r="G1375" i="7" s="1"/>
  <c r="AI2847" i="1"/>
  <c r="G2755" i="7" s="1"/>
  <c r="AE292" i="1"/>
  <c r="AI2869" i="1"/>
  <c r="G2777" i="7" s="1"/>
  <c r="AE2695" i="1"/>
  <c r="AD1244" i="1"/>
  <c r="AD3366" i="1"/>
  <c r="AD330" i="1"/>
  <c r="AE1110" i="1"/>
  <c r="AD2053" i="1"/>
  <c r="AD718" i="1"/>
  <c r="X457" i="1"/>
  <c r="B365" i="7" s="1"/>
  <c r="AD939" i="1"/>
  <c r="AD949" i="1"/>
  <c r="AI293" i="1"/>
  <c r="G201" i="7" s="1"/>
  <c r="AH2226" i="1"/>
  <c r="F2134" i="7" s="1"/>
  <c r="AI937" i="1"/>
  <c r="G845" i="7" s="1"/>
  <c r="AI2242" i="1"/>
  <c r="G2150" i="7" s="1"/>
  <c r="X2291" i="1"/>
  <c r="B2199" i="7" s="1"/>
  <c r="AI372" i="1"/>
  <c r="G280" i="7" s="1"/>
  <c r="X947" i="1"/>
  <c r="B855" i="7" s="1"/>
  <c r="AD1107" i="1"/>
  <c r="AI2985" i="1"/>
  <c r="G2893" i="7" s="1"/>
  <c r="AI3282" i="1"/>
  <c r="AI3194" i="1"/>
  <c r="AD1444" i="1"/>
  <c r="AE654" i="1"/>
  <c r="D464" i="7"/>
  <c r="AI3009" i="1"/>
  <c r="G2917" i="7" s="1"/>
  <c r="AI2243" i="1"/>
  <c r="G2151" i="7" s="1"/>
  <c r="D1914" i="7"/>
  <c r="AI2006" i="1"/>
  <c r="G1914" i="7" s="1"/>
  <c r="AI1977" i="1"/>
  <c r="G1885" i="7" s="1"/>
  <c r="AH1019" i="1"/>
  <c r="F927" i="7" s="1"/>
  <c r="D2403" i="7"/>
  <c r="D1867" i="7"/>
  <c r="AH2486" i="1"/>
  <c r="F2394" i="7" s="1"/>
  <c r="AI960" i="1"/>
  <c r="G868" i="7" s="1"/>
  <c r="AD1961" i="1"/>
  <c r="AH1328" i="1"/>
  <c r="F1236" i="7" s="1"/>
  <c r="AD611" i="1"/>
  <c r="X216" i="1"/>
  <c r="B124" i="7" s="1"/>
  <c r="AE1095" i="1"/>
  <c r="AD3239" i="1"/>
  <c r="AH2848" i="1"/>
  <c r="F2756" i="7" s="1"/>
  <c r="AI2820" i="1"/>
  <c r="G2728" i="7" s="1"/>
  <c r="AD2070" i="1"/>
  <c r="AD2375" i="1"/>
  <c r="AI1014" i="1"/>
  <c r="G922" i="7" s="1"/>
  <c r="AI3035" i="1"/>
  <c r="G2943" i="7" s="1"/>
  <c r="X2182" i="1"/>
  <c r="B2090" i="7" s="1"/>
  <c r="AD273" i="1"/>
  <c r="AI1209" i="1"/>
  <c r="G1117" i="7" s="1"/>
  <c r="AH1984" i="1"/>
  <c r="F1892" i="7" s="1"/>
  <c r="AE3483" i="1"/>
  <c r="X872" i="1"/>
  <c r="B780" i="7" s="1"/>
  <c r="D2442" i="7"/>
  <c r="AD2683" i="1"/>
  <c r="AE3359" i="1"/>
  <c r="AE894" i="1"/>
  <c r="AI198" i="1"/>
  <c r="G106" i="7" s="1"/>
  <c r="AE621" i="1"/>
  <c r="AE2795" i="1"/>
  <c r="AD3502" i="1"/>
  <c r="AD985" i="1"/>
  <c r="D381" i="7"/>
  <c r="X2208" i="1"/>
  <c r="B2116" i="7" s="1"/>
  <c r="X2340" i="1"/>
  <c r="B2248" i="7" s="1"/>
  <c r="AD320" i="1"/>
  <c r="X2524" i="1"/>
  <c r="B2432" i="7" s="1"/>
  <c r="AH2366" i="1"/>
  <c r="F2274" i="7" s="1"/>
  <c r="AE1790" i="1"/>
  <c r="D1829" i="7"/>
  <c r="AI626" i="1"/>
  <c r="G534" i="7" s="1"/>
  <c r="D2587" i="7"/>
  <c r="AH2199" i="1"/>
  <c r="F2107" i="7" s="1"/>
  <c r="AH738" i="1"/>
  <c r="F646" i="7" s="1"/>
  <c r="AI1108" i="1"/>
  <c r="G1016" i="7" s="1"/>
  <c r="D1825" i="7"/>
  <c r="D2527" i="7"/>
  <c r="AH3220" i="1"/>
  <c r="AH1210" i="1"/>
  <c r="F1118" i="7" s="1"/>
  <c r="AI258" i="1"/>
  <c r="G166" i="7" s="1"/>
  <c r="AD1337" i="1"/>
  <c r="AE1465" i="1"/>
  <c r="X1382" i="1"/>
  <c r="B1290" i="7" s="1"/>
  <c r="AE3561" i="1"/>
  <c r="AH1267" i="1"/>
  <c r="F1175" i="7" s="1"/>
  <c r="AH3462" i="1"/>
  <c r="D175" i="7"/>
  <c r="AD604" i="1"/>
  <c r="AD2632" i="1"/>
  <c r="AE1071" i="1"/>
  <c r="D1897" i="7"/>
  <c r="AD3048" i="1"/>
  <c r="X1403" i="1"/>
  <c r="B1311" i="7" s="1"/>
  <c r="AH2197" i="1"/>
  <c r="F2105" i="7" s="1"/>
  <c r="AI2204" i="1"/>
  <c r="G2112" i="7" s="1"/>
  <c r="AH234" i="1"/>
  <c r="F142" i="7" s="1"/>
  <c r="X2543" i="1"/>
  <c r="B2451" i="7" s="1"/>
  <c r="X3452" i="1"/>
  <c r="AH1248" i="1"/>
  <c r="F1156" i="7" s="1"/>
  <c r="AI2341" i="1"/>
  <c r="G2249" i="7" s="1"/>
  <c r="AH845" i="1"/>
  <c r="F753" i="7" s="1"/>
  <c r="AD2510" i="1"/>
  <c r="AE783" i="1"/>
  <c r="AD2902" i="1"/>
  <c r="AH2376" i="1"/>
  <c r="F2284" i="7" s="1"/>
  <c r="AH2674" i="1"/>
  <c r="F2582" i="7" s="1"/>
  <c r="AD1802" i="1"/>
  <c r="AE2092" i="1"/>
  <c r="AI1826" i="1"/>
  <c r="G1734" i="7" s="1"/>
  <c r="X707" i="1"/>
  <c r="B615" i="7" s="1"/>
  <c r="X1592" i="1"/>
  <c r="B1500" i="7" s="1"/>
  <c r="X865" i="1"/>
  <c r="B773" i="7" s="1"/>
  <c r="AE3514" i="1"/>
  <c r="AE710" i="1"/>
  <c r="X967" i="1"/>
  <c r="B875" i="7" s="1"/>
  <c r="X2957" i="1"/>
  <c r="B2865" i="7" s="1"/>
  <c r="D2981" i="7"/>
  <c r="D529" i="7"/>
  <c r="AE2222" i="1"/>
  <c r="AH309" i="1"/>
  <c r="F217" i="7" s="1"/>
  <c r="D2616" i="7"/>
  <c r="AE1691" i="1"/>
  <c r="X2518" i="1"/>
  <c r="B2426" i="7" s="1"/>
  <c r="AH2881" i="1"/>
  <c r="F2789" i="7" s="1"/>
  <c r="AD1877" i="1"/>
  <c r="X1909" i="1"/>
  <c r="B1817" i="7" s="1"/>
  <c r="AD845" i="1"/>
  <c r="D1856" i="7"/>
  <c r="D562" i="7"/>
  <c r="AD2950" i="1"/>
  <c r="D116" i="7"/>
  <c r="AH140" i="1"/>
  <c r="F48" i="7" s="1"/>
  <c r="AH428" i="1"/>
  <c r="F336" i="7" s="1"/>
  <c r="D124" i="7"/>
  <c r="AI1727" i="1"/>
  <c r="G1635" i="7" s="1"/>
  <c r="AH579" i="1"/>
  <c r="F487" i="7" s="1"/>
  <c r="AH3211" i="1"/>
  <c r="AH3501" i="1"/>
  <c r="AD2697" i="1"/>
  <c r="AI1517" i="1"/>
  <c r="G1425" i="7" s="1"/>
  <c r="AI1558" i="1"/>
  <c r="G1466" i="7" s="1"/>
  <c r="AI1096" i="1"/>
  <c r="G1004" i="7" s="1"/>
  <c r="AI350" i="1"/>
  <c r="G258" i="7" s="1"/>
  <c r="AE2352" i="1"/>
  <c r="X1921" i="1"/>
  <c r="B1829" i="7" s="1"/>
  <c r="AD1077" i="1"/>
  <c r="AI1321" i="1"/>
  <c r="G1229" i="7" s="1"/>
  <c r="AH1306" i="1"/>
  <c r="F1214" i="7" s="1"/>
  <c r="D71" i="7"/>
  <c r="AH3105" i="1"/>
  <c r="F3013" i="7" s="1"/>
  <c r="X2283" i="1"/>
  <c r="B2191" i="7" s="1"/>
  <c r="AE668" i="1"/>
  <c r="AI417" i="1"/>
  <c r="G325" i="7" s="1"/>
  <c r="X2448" i="1"/>
  <c r="B2356" i="7" s="1"/>
  <c r="AI2951" i="1"/>
  <c r="G2859" i="7" s="1"/>
  <c r="AH1401" i="1"/>
  <c r="F1309" i="7" s="1"/>
  <c r="AH241" i="1"/>
  <c r="F149" i="7" s="1"/>
  <c r="AI2887" i="1"/>
  <c r="G2795" i="7" s="1"/>
  <c r="AE2746" i="1"/>
  <c r="AI325" i="1"/>
  <c r="G233" i="7" s="1"/>
  <c r="D2509" i="7"/>
  <c r="AE161" i="1"/>
  <c r="AH657" i="1"/>
  <c r="F565" i="7" s="1"/>
  <c r="AD2552" i="1"/>
  <c r="X2226" i="1"/>
  <c r="B2134" i="7" s="1"/>
  <c r="AE1291" i="1"/>
  <c r="D2390" i="7"/>
  <c r="AD2759" i="1"/>
  <c r="AI2715" i="1"/>
  <c r="G2623" i="7" s="1"/>
  <c r="AE906" i="1"/>
  <c r="AE2156" i="1"/>
  <c r="X2345" i="1"/>
  <c r="B2253" i="7" s="1"/>
  <c r="AI944" i="1"/>
  <c r="G852" i="7" s="1"/>
  <c r="AE3389" i="1"/>
  <c r="AH1382" i="1"/>
  <c r="F1290" i="7" s="1"/>
  <c r="AH799" i="1"/>
  <c r="F707" i="7" s="1"/>
  <c r="AI1130" i="1"/>
  <c r="G1038" i="7" s="1"/>
  <c r="AE218" i="1"/>
  <c r="D101" i="7"/>
  <c r="AD2413" i="1"/>
  <c r="D2473" i="7"/>
  <c r="AE1659" i="1"/>
  <c r="AE3498" i="1"/>
  <c r="X1056" i="1"/>
  <c r="B964" i="7" s="1"/>
  <c r="AE1092" i="1"/>
  <c r="AD1424" i="1"/>
  <c r="AD1968" i="1"/>
  <c r="AI2213" i="1"/>
  <c r="G2121" i="7" s="1"/>
  <c r="X1395" i="1"/>
  <c r="B1303" i="7" s="1"/>
  <c r="AH2241" i="1"/>
  <c r="F2149" i="7" s="1"/>
  <c r="X1115" i="1"/>
  <c r="B1023" i="7" s="1"/>
  <c r="D439" i="7"/>
  <c r="D1646" i="7"/>
  <c r="AH1356" i="1"/>
  <c r="F1264" i="7" s="1"/>
  <c r="AE2848" i="1"/>
  <c r="AI1155" i="1"/>
  <c r="G1063" i="7" s="1"/>
  <c r="AI2609" i="1"/>
  <c r="G2517" i="7" s="1"/>
  <c r="D891" i="7"/>
  <c r="AD1863" i="1"/>
  <c r="X2773" i="1"/>
  <c r="B2681" i="7" s="1"/>
  <c r="AI3275" i="1"/>
  <c r="AD1620" i="1"/>
  <c r="D829" i="7"/>
  <c r="X3566" i="1"/>
  <c r="AI2235" i="1"/>
  <c r="G2143" i="7" s="1"/>
  <c r="D1527" i="7"/>
  <c r="AH1923" i="1"/>
  <c r="F1831" i="7" s="1"/>
  <c r="X2976" i="1"/>
  <c r="B2884" i="7" s="1"/>
  <c r="AE2802" i="1"/>
  <c r="D1108" i="7"/>
  <c r="AE195" i="1"/>
  <c r="AD2912" i="1"/>
  <c r="AI2474" i="1"/>
  <c r="G2382" i="7" s="1"/>
  <c r="AH2554" i="1"/>
  <c r="F2462" i="7" s="1"/>
  <c r="AH582" i="1"/>
  <c r="F490" i="7" s="1"/>
  <c r="AI2974" i="1"/>
  <c r="G2882" i="7" s="1"/>
  <c r="AD3315" i="1"/>
  <c r="AI181" i="1"/>
  <c r="G89" i="7" s="1"/>
  <c r="AE1905" i="1"/>
  <c r="AH1100" i="1"/>
  <c r="F1008" i="7" s="1"/>
  <c r="AI1743" i="1"/>
  <c r="G1651" i="7" s="1"/>
  <c r="AE603" i="1"/>
  <c r="AH239" i="1"/>
  <c r="F147" i="7" s="1"/>
  <c r="AE1297" i="1"/>
  <c r="AD2742" i="1"/>
  <c r="X2619" i="1"/>
  <c r="B2527" i="7" s="1"/>
  <c r="AH3389" i="1"/>
  <c r="AI140" i="1"/>
  <c r="G48" i="7" s="1"/>
  <c r="X3260" i="1"/>
  <c r="X3200" i="1"/>
  <c r="AI3537" i="1"/>
  <c r="AI2556" i="1"/>
  <c r="G2464" i="7" s="1"/>
  <c r="D896" i="7"/>
  <c r="D1652" i="7"/>
  <c r="AE1652" i="1"/>
  <c r="AE995" i="1"/>
  <c r="D119" i="7"/>
  <c r="D449" i="7"/>
  <c r="AE1609" i="1"/>
  <c r="X986" i="1"/>
  <c r="B894" i="7" s="1"/>
  <c r="AD2929" i="1"/>
  <c r="AI1514" i="1"/>
  <c r="G1422" i="7" s="1"/>
  <c r="AE2228" i="1"/>
  <c r="AE2758" i="1"/>
  <c r="X2236" i="1"/>
  <c r="B2144" i="7" s="1"/>
  <c r="X1129" i="1"/>
  <c r="B1037" i="7" s="1"/>
  <c r="AH1031" i="1"/>
  <c r="F939" i="7" s="1"/>
  <c r="AD1527" i="1"/>
  <c r="D813" i="7"/>
  <c r="AD2781" i="1"/>
  <c r="X1438" i="1"/>
  <c r="B1346" i="7" s="1"/>
  <c r="AE2591" i="1"/>
  <c r="AH2074" i="1"/>
  <c r="F1982" i="7" s="1"/>
  <c r="AE3219" i="1"/>
  <c r="AE1107" i="1"/>
  <c r="AD3144" i="1"/>
  <c r="AD725" i="1"/>
  <c r="D895" i="7"/>
  <c r="X2251" i="1"/>
  <c r="B2159" i="7" s="1"/>
  <c r="AD3491" i="1"/>
  <c r="AH485" i="1"/>
  <c r="F393" i="7" s="1"/>
  <c r="AI1166" i="1"/>
  <c r="G1074" i="7" s="1"/>
  <c r="AE2881" i="1"/>
  <c r="AE1997" i="1"/>
  <c r="AD2111" i="1"/>
  <c r="AH2774" i="1"/>
  <c r="F2682" i="7" s="1"/>
  <c r="AI1292" i="1"/>
  <c r="G1200" i="7" s="1"/>
  <c r="AH1286" i="1"/>
  <c r="F1194" i="7" s="1"/>
  <c r="AD1325" i="1"/>
  <c r="D342" i="7"/>
  <c r="AH2767" i="1"/>
  <c r="F2675" i="7" s="1"/>
  <c r="AI2709" i="1"/>
  <c r="G2617" i="7" s="1"/>
  <c r="AH2225" i="1"/>
  <c r="F2133" i="7" s="1"/>
  <c r="AI1110" i="1"/>
  <c r="G1018" i="7" s="1"/>
  <c r="D2359" i="7"/>
  <c r="AH2830" i="1"/>
  <c r="F2738" i="7" s="1"/>
  <c r="AD3160" i="1"/>
  <c r="AI183" i="1"/>
  <c r="G91" i="7" s="1"/>
  <c r="AH3113" i="1"/>
  <c r="F3021" i="7" s="1"/>
  <c r="AI2999" i="1"/>
  <c r="G2907" i="7" s="1"/>
  <c r="AH1568" i="1"/>
  <c r="F1476" i="7" s="1"/>
  <c r="D2221" i="7"/>
  <c r="D1209" i="7"/>
  <c r="D2568" i="7"/>
  <c r="AI553" i="1"/>
  <c r="G461" i="7" s="1"/>
  <c r="X1790" i="1"/>
  <c r="B1698" i="7" s="1"/>
  <c r="X3105" i="1"/>
  <c r="B3013" i="7" s="1"/>
  <c r="AD1179" i="1"/>
  <c r="AH1065" i="1"/>
  <c r="F973" i="7" s="1"/>
  <c r="D1349" i="7"/>
  <c r="AI246" i="1"/>
  <c r="G154" i="7" s="1"/>
  <c r="AD889" i="1"/>
  <c r="D1935" i="7"/>
  <c r="AH233" i="1"/>
  <c r="F141" i="7" s="1"/>
  <c r="X1328" i="1"/>
  <c r="B1236" i="7" s="1"/>
  <c r="AD2122" i="1"/>
  <c r="AE1623" i="1"/>
  <c r="AE2589" i="1"/>
  <c r="AE2552" i="1"/>
  <c r="X546" i="1"/>
  <c r="B454" i="7" s="1"/>
  <c r="D1115" i="7"/>
  <c r="D2942" i="7"/>
  <c r="D800" i="7"/>
  <c r="AH2085" i="1"/>
  <c r="F1993" i="7" s="1"/>
  <c r="AD1374" i="1"/>
  <c r="AD667" i="1"/>
  <c r="AE2343" i="1"/>
  <c r="D2591" i="7"/>
  <c r="AD309" i="1"/>
  <c r="AI3473" i="1"/>
  <c r="X296" i="1"/>
  <c r="B204" i="7" s="1"/>
  <c r="X1825" i="1"/>
  <c r="B1733" i="7" s="1"/>
  <c r="AI1093" i="1"/>
  <c r="G1001" i="7" s="1"/>
  <c r="AH139" i="1"/>
  <c r="F47" i="7" s="1"/>
  <c r="AI2571" i="1"/>
  <c r="G2479" i="7" s="1"/>
  <c r="AH2681" i="1"/>
  <c r="F2589" i="7" s="1"/>
  <c r="D639" i="7"/>
  <c r="D1411" i="7"/>
  <c r="AH1136" i="1"/>
  <c r="F1044" i="7" s="1"/>
  <c r="AH1679" i="1"/>
  <c r="F1587" i="7" s="1"/>
  <c r="X2702" i="1"/>
  <c r="B2610" i="7" s="1"/>
  <c r="AH3363" i="1"/>
  <c r="D1090" i="7"/>
  <c r="AI2939" i="1"/>
  <c r="G2847" i="7" s="1"/>
  <c r="AE2998" i="1"/>
  <c r="AI568" i="1"/>
  <c r="G476" i="7" s="1"/>
  <c r="AE938" i="1"/>
  <c r="AE1481" i="1"/>
  <c r="X434" i="1"/>
  <c r="B342" i="7" s="1"/>
  <c r="AI457" i="1"/>
  <c r="G365" i="7" s="1"/>
  <c r="AI793" i="1"/>
  <c r="G701" i="7" s="1"/>
  <c r="AD1184" i="1"/>
  <c r="D1564" i="7"/>
  <c r="AH974" i="1"/>
  <c r="F882" i="7" s="1"/>
  <c r="D1253" i="7"/>
  <c r="AE1933" i="1"/>
  <c r="D1424" i="7"/>
  <c r="D264" i="7"/>
  <c r="AD2838" i="1"/>
  <c r="AE386" i="1"/>
  <c r="AE2879" i="1"/>
  <c r="AE1165" i="1"/>
  <c r="AE2287" i="1"/>
  <c r="AH646" i="1"/>
  <c r="F554" i="7" s="1"/>
  <c r="AE2887" i="1"/>
  <c r="AI2403" i="1"/>
  <c r="G2311" i="7" s="1"/>
  <c r="AI1380" i="1"/>
  <c r="G1288" i="7" s="1"/>
  <c r="AI623" i="1"/>
  <c r="G531" i="7" s="1"/>
  <c r="D2514" i="7"/>
  <c r="AD992" i="1"/>
  <c r="AI655" i="1"/>
  <c r="G563" i="7" s="1"/>
  <c r="AD3131" i="1"/>
  <c r="AH3543" i="1"/>
  <c r="D1688" i="7"/>
  <c r="AH1989" i="1"/>
  <c r="F1897" i="7" s="1"/>
  <c r="AD3250" i="1"/>
  <c r="X1805" i="1"/>
  <c r="B1713" i="7" s="1"/>
  <c r="AH189" i="1"/>
  <c r="F97" i="7" s="1"/>
  <c r="AD2986" i="1"/>
  <c r="AE2063" i="1"/>
  <c r="AE2585" i="1"/>
  <c r="AE1701" i="1"/>
  <c r="X1780" i="1"/>
  <c r="B1688" i="7" s="1"/>
  <c r="AE2197" i="1"/>
  <c r="AH1815" i="1"/>
  <c r="F1723" i="7" s="1"/>
  <c r="AE1826" i="1"/>
  <c r="AE922" i="1"/>
  <c r="X2622" i="1"/>
  <c r="B2530" i="7" s="1"/>
  <c r="D158" i="7"/>
  <c r="X224" i="1"/>
  <c r="B132" i="7" s="1"/>
  <c r="AH984" i="1"/>
  <c r="F892" i="7" s="1"/>
  <c r="AD577" i="1"/>
  <c r="AI842" i="1"/>
  <c r="G750" i="7" s="1"/>
  <c r="X1268" i="1"/>
  <c r="B1176" i="7" s="1"/>
  <c r="AI2581" i="1"/>
  <c r="G2489" i="7" s="1"/>
  <c r="AI2831" i="1"/>
  <c r="G2739" i="7" s="1"/>
  <c r="X2872" i="1"/>
  <c r="B2780" i="7" s="1"/>
  <c r="AI2292" i="1"/>
  <c r="G2200" i="7" s="1"/>
  <c r="AE3414" i="1"/>
  <c r="AD386" i="1"/>
  <c r="AI2599" i="1"/>
  <c r="G2507" i="7" s="1"/>
  <c r="AE2418" i="1"/>
  <c r="AH1890" i="1"/>
  <c r="F1798" i="7" s="1"/>
  <c r="AD691" i="1"/>
  <c r="X1777" i="1"/>
  <c r="B1685" i="7" s="1"/>
  <c r="AE1154" i="1"/>
  <c r="AI283" i="1"/>
  <c r="G191" i="7" s="1"/>
  <c r="AD2563" i="1"/>
  <c r="AE3315" i="1"/>
  <c r="AE2934" i="1"/>
  <c r="AI3092" i="1"/>
  <c r="G3000" i="7" s="1"/>
  <c r="AE1717" i="1"/>
  <c r="AE3212" i="1"/>
  <c r="AE1714" i="1"/>
  <c r="X2391" i="1"/>
  <c r="B2299" i="7" s="1"/>
  <c r="D721" i="7"/>
  <c r="AD2366" i="1"/>
  <c r="AE235" i="1"/>
  <c r="AD193" i="1"/>
  <c r="AD977" i="1"/>
  <c r="AI948" i="1"/>
  <c r="G856" i="7" s="1"/>
  <c r="AD2049" i="1"/>
  <c r="AD1306" i="1"/>
  <c r="X1861" i="1"/>
  <c r="B1769" i="7" s="1"/>
  <c r="AH1234" i="1"/>
  <c r="F1142" i="7" s="1"/>
  <c r="AD1104" i="1"/>
  <c r="X1708" i="1"/>
  <c r="B1616" i="7" s="1"/>
  <c r="D1838" i="7"/>
  <c r="AE3305" i="1"/>
  <c r="AH1171" i="1"/>
  <c r="F1079" i="7" s="1"/>
  <c r="AD3150" i="1"/>
  <c r="X3008" i="1"/>
  <c r="B2916" i="7" s="1"/>
  <c r="X1640" i="1"/>
  <c r="B1548" i="7" s="1"/>
  <c r="AE462" i="1"/>
  <c r="D2365" i="7"/>
  <c r="AE2239" i="1"/>
  <c r="X970" i="1"/>
  <c r="B878" i="7" s="1"/>
  <c r="AD1485" i="1"/>
  <c r="AE3150" i="1"/>
  <c r="AD1357" i="1"/>
  <c r="AH1395" i="1"/>
  <c r="F1303" i="7" s="1"/>
  <c r="AD1667" i="1"/>
  <c r="D2637" i="7"/>
  <c r="D554" i="7"/>
  <c r="AH1575" i="1"/>
  <c r="F1483" i="7" s="1"/>
  <c r="AD592" i="1"/>
  <c r="AD3359" i="1"/>
  <c r="AI1624" i="1"/>
  <c r="G1532" i="7" s="1"/>
  <c r="AD552" i="1"/>
  <c r="AH529" i="1"/>
  <c r="F437" i="7" s="1"/>
  <c r="AH2950" i="1"/>
  <c r="F2858" i="7" s="1"/>
  <c r="AE706" i="1"/>
  <c r="AH1240" i="1"/>
  <c r="F1148" i="7" s="1"/>
  <c r="D2635" i="7"/>
  <c r="AH3064" i="1"/>
  <c r="F2972" i="7" s="1"/>
  <c r="AI3515" i="1"/>
  <c r="D287" i="7"/>
  <c r="AH2929" i="1"/>
  <c r="F2837" i="7" s="1"/>
  <c r="X1356" i="1"/>
  <c r="B1264" i="7" s="1"/>
  <c r="AD3375" i="1"/>
  <c r="AI1563" i="1"/>
  <c r="G1471" i="7" s="1"/>
  <c r="AD3223" i="1"/>
  <c r="AE1901" i="1"/>
  <c r="AD1115" i="1"/>
  <c r="AI886" i="1"/>
  <c r="G794" i="7" s="1"/>
  <c r="D530" i="7"/>
  <c r="AD267" i="1"/>
  <c r="AH2265" i="1"/>
  <c r="F2173" i="7" s="1"/>
  <c r="AE2297" i="1"/>
  <c r="AI1931" i="1"/>
  <c r="G1839" i="7" s="1"/>
  <c r="D1358" i="7"/>
  <c r="AE933" i="1"/>
  <c r="X2402" i="1"/>
  <c r="B2310" i="7" s="1"/>
  <c r="X1544" i="1"/>
  <c r="B1452" i="7" s="1"/>
  <c r="D1487" i="7"/>
  <c r="AH836" i="1"/>
  <c r="F744" i="7" s="1"/>
  <c r="X399" i="1"/>
  <c r="B307" i="7" s="1"/>
  <c r="AE2599" i="1"/>
  <c r="AD921" i="1"/>
  <c r="AI326" i="1"/>
  <c r="G234" i="7" s="1"/>
  <c r="X1828" i="1"/>
  <c r="B1736" i="7" s="1"/>
  <c r="AH1069" i="1"/>
  <c r="F977" i="7" s="1"/>
  <c r="AI1598" i="1"/>
  <c r="G1506" i="7" s="1"/>
  <c r="AH1620" i="1"/>
  <c r="F1528" i="7" s="1"/>
  <c r="D295" i="7"/>
  <c r="AI840" i="1"/>
  <c r="G748" i="7" s="1"/>
  <c r="D2713" i="7"/>
  <c r="AH2866" i="1"/>
  <c r="F2774" i="7" s="1"/>
  <c r="AD2775" i="1"/>
  <c r="AD917" i="1"/>
  <c r="AE3538" i="1"/>
  <c r="AD554" i="1"/>
  <c r="AH2144" i="1"/>
  <c r="F2052" i="7" s="1"/>
  <c r="AE3148" i="1"/>
  <c r="AE694" i="1"/>
  <c r="AI2532" i="1"/>
  <c r="G2440" i="7" s="1"/>
  <c r="AE1669" i="1"/>
  <c r="AD1575" i="1"/>
  <c r="AI3469" i="1"/>
  <c r="AI1298" i="1"/>
  <c r="G1206" i="7" s="1"/>
  <c r="D1398" i="7"/>
  <c r="AI532" i="1"/>
  <c r="G440" i="7" s="1"/>
  <c r="X2597" i="1"/>
  <c r="B2505" i="7" s="1"/>
  <c r="AI2692" i="1"/>
  <c r="G2600" i="7" s="1"/>
  <c r="AI3500" i="1"/>
  <c r="X899" i="1"/>
  <c r="B807" i="7" s="1"/>
  <c r="X2790" i="1"/>
  <c r="B2698" i="7" s="1"/>
  <c r="AE582" i="1"/>
  <c r="AI1807" i="1"/>
  <c r="G1715" i="7" s="1"/>
  <c r="AE2479" i="1"/>
  <c r="D2697" i="7"/>
  <c r="D2227" i="7"/>
  <c r="AE1129" i="1"/>
  <c r="D1390" i="7"/>
  <c r="AD909" i="1"/>
  <c r="X3049" i="1"/>
  <c r="B2957" i="7" s="1"/>
  <c r="X1087" i="1"/>
  <c r="B995" i="7" s="1"/>
  <c r="AH732" i="1"/>
  <c r="F640" i="7" s="1"/>
  <c r="AD436" i="1"/>
  <c r="AD1254" i="1"/>
  <c r="X637" i="1"/>
  <c r="B545" i="7" s="1"/>
  <c r="D1029" i="7"/>
  <c r="X246" i="1"/>
  <c r="B154" i="7" s="1"/>
  <c r="D2947" i="7"/>
  <c r="AH722" i="1"/>
  <c r="F630" i="7" s="1"/>
  <c r="D191" i="7"/>
  <c r="AH523" i="1"/>
  <c r="F431" i="7" s="1"/>
  <c r="D2191" i="7"/>
  <c r="AI2664" i="1"/>
  <c r="G2572" i="7" s="1"/>
  <c r="AD543" i="1"/>
  <c r="AH2621" i="1"/>
  <c r="F2529" i="7" s="1"/>
  <c r="AD2251" i="1"/>
  <c r="AE2930" i="1"/>
  <c r="X1877" i="1"/>
  <c r="B1785" i="7" s="1"/>
  <c r="AE1592" i="1"/>
  <c r="AI1088" i="1"/>
  <c r="G996" i="7" s="1"/>
  <c r="D1805" i="7"/>
  <c r="D2972" i="7"/>
  <c r="AI2073" i="1"/>
  <c r="G1981" i="7" s="1"/>
  <c r="AI2218" i="1"/>
  <c r="G2126" i="7" s="1"/>
  <c r="D2736" i="7"/>
  <c r="AI1483" i="1"/>
  <c r="G1391" i="7" s="1"/>
  <c r="AH3351" i="1"/>
  <c r="X851" i="1"/>
  <c r="B759" i="7" s="1"/>
  <c r="AI1451" i="1"/>
  <c r="G1359" i="7" s="1"/>
  <c r="AD2040" i="1"/>
  <c r="X484" i="1"/>
  <c r="B392" i="7" s="1"/>
  <c r="AD829" i="1"/>
  <c r="AH2484" i="1"/>
  <c r="F2392" i="7" s="1"/>
  <c r="AE1680" i="1"/>
  <c r="AD2137" i="1"/>
  <c r="D1949" i="7"/>
  <c r="AH547" i="1"/>
  <c r="F455" i="7" s="1"/>
  <c r="D437" i="7"/>
  <c r="X3417" i="1"/>
  <c r="AI1843" i="1"/>
  <c r="G1751" i="7" s="1"/>
  <c r="AE1324" i="1"/>
  <c r="AI620" i="1"/>
  <c r="G528" i="7" s="1"/>
  <c r="AI663" i="1"/>
  <c r="G571" i="7" s="1"/>
  <c r="AI1962" i="1"/>
  <c r="G1870" i="7" s="1"/>
  <c r="AD2042" i="1"/>
  <c r="X1602" i="1"/>
  <c r="B1510" i="7" s="1"/>
  <c r="AH1544" i="1"/>
  <c r="F1452" i="7" s="1"/>
  <c r="AH1752" i="1"/>
  <c r="F1660" i="7" s="1"/>
  <c r="X3209" i="1"/>
  <c r="D1953" i="7"/>
  <c r="X2612" i="1"/>
  <c r="B2520" i="7" s="1"/>
  <c r="AE691" i="1"/>
  <c r="AI943" i="1"/>
  <c r="G851" i="7" s="1"/>
  <c r="AI3145" i="1"/>
  <c r="AH3526" i="1"/>
  <c r="D463" i="7"/>
  <c r="AH2910" i="1"/>
  <c r="F2818" i="7" s="1"/>
  <c r="X3196" i="1"/>
  <c r="AE2542" i="1"/>
  <c r="X974" i="1"/>
  <c r="B882" i="7" s="1"/>
  <c r="D343" i="7"/>
  <c r="AI498" i="1"/>
  <c r="G406" i="7" s="1"/>
  <c r="D2576" i="7"/>
  <c r="X611" i="1"/>
  <c r="B519" i="7" s="1"/>
  <c r="AD653" i="1"/>
  <c r="AD694" i="1"/>
  <c r="AD2653" i="1"/>
  <c r="X3212" i="1"/>
  <c r="AE3461" i="1"/>
  <c r="AD3501" i="1"/>
  <c r="X1410" i="1"/>
  <c r="B1318" i="7" s="1"/>
  <c r="AE3356" i="1"/>
  <c r="AD3220" i="1"/>
  <c r="AE1868" i="1"/>
  <c r="AE925" i="1"/>
  <c r="AD3570" i="1"/>
  <c r="AH2095" i="1"/>
  <c r="F2003" i="7" s="1"/>
  <c r="AI1562" i="1"/>
  <c r="G1470" i="7" s="1"/>
  <c r="X1898" i="1"/>
  <c r="B1806" i="7" s="1"/>
  <c r="AH3399" i="1"/>
  <c r="AH525" i="1"/>
  <c r="F433" i="7" s="1"/>
  <c r="D2812" i="7"/>
  <c r="AI1251" i="1"/>
  <c r="G1159" i="7" s="1"/>
  <c r="AE1874" i="1"/>
  <c r="AH1844" i="1"/>
  <c r="F1752" i="7" s="1"/>
  <c r="AD2868" i="1"/>
  <c r="AH154" i="1"/>
  <c r="F62" i="7" s="1"/>
  <c r="AD2715" i="1"/>
  <c r="D142" i="7"/>
  <c r="AE2898" i="1"/>
  <c r="AH663" i="1"/>
  <c r="F571" i="7" s="1"/>
  <c r="X477" i="1"/>
  <c r="B385" i="7" s="1"/>
  <c r="D1709" i="7"/>
  <c r="AH1763" i="1"/>
  <c r="F1671" i="7" s="1"/>
  <c r="AH1320" i="1"/>
  <c r="F1228" i="7" s="1"/>
  <c r="AI1718" i="1"/>
  <c r="G1626" i="7" s="1"/>
  <c r="AD2928" i="1"/>
  <c r="AE3537" i="1"/>
  <c r="D1735" i="7"/>
  <c r="AH3103" i="1"/>
  <c r="F3011" i="7" s="1"/>
  <c r="X1887" i="1"/>
  <c r="B1795" i="7" s="1"/>
  <c r="AE2723" i="1"/>
  <c r="D1364" i="7"/>
  <c r="AI526" i="1"/>
  <c r="G434" i="7" s="1"/>
  <c r="AE2597" i="1"/>
  <c r="AI2814" i="1"/>
  <c r="G2722" i="7" s="1"/>
  <c r="AH1849" i="1"/>
  <c r="F1757" i="7" s="1"/>
  <c r="AI1482" i="1"/>
  <c r="G1390" i="7" s="1"/>
  <c r="AD936" i="1"/>
  <c r="AI1023" i="1"/>
  <c r="G931" i="7" s="1"/>
  <c r="AI1680" i="1"/>
  <c r="G1588" i="7" s="1"/>
  <c r="AD2337" i="1"/>
  <c r="AD1561" i="1"/>
  <c r="D174" i="7"/>
  <c r="AD2193" i="1"/>
  <c r="AI157" i="1"/>
  <c r="G65" i="7" s="1"/>
  <c r="X2951" i="1"/>
  <c r="B2859" i="7" s="1"/>
  <c r="AD136" i="1"/>
  <c r="AI1528" i="1"/>
  <c r="G1436" i="7" s="1"/>
  <c r="AD1652" i="1"/>
  <c r="AD1868" i="1"/>
  <c r="AH1539" i="1"/>
  <c r="F1447" i="7" s="1"/>
  <c r="AD347" i="1"/>
  <c r="AI2262" i="1"/>
  <c r="G2170" i="7" s="1"/>
  <c r="D1245" i="7"/>
  <c r="AD2598" i="1"/>
  <c r="D2747" i="7"/>
  <c r="AI3502" i="1"/>
  <c r="AI1208" i="1"/>
  <c r="G1116" i="7" s="1"/>
  <c r="AH2213" i="1"/>
  <c r="F2121" i="7" s="1"/>
  <c r="AE999" i="1"/>
  <c r="D336" i="7"/>
  <c r="X3578" i="1"/>
  <c r="AH3209" i="1"/>
  <c r="X1699" i="1"/>
  <c r="B1607" i="7" s="1"/>
  <c r="X1236" i="1"/>
  <c r="B1144" i="7" s="1"/>
  <c r="AI984" i="1"/>
  <c r="G892" i="7" s="1"/>
  <c r="AE1058" i="1"/>
  <c r="AD2496" i="1"/>
  <c r="X2664" i="1"/>
  <c r="B2572" i="7" s="1"/>
  <c r="D1748" i="7"/>
  <c r="X3202" i="1"/>
  <c r="AI1084" i="1"/>
  <c r="G992" i="7" s="1"/>
  <c r="AE2866" i="1"/>
  <c r="AI2591" i="1"/>
  <c r="G2499" i="7" s="1"/>
  <c r="AD3464" i="1"/>
  <c r="AH487" i="1"/>
  <c r="F395" i="7"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<sst xmlns="http://schemas.openxmlformats.org/spreadsheetml/2006/main" count="7182" uniqueCount="4728">
  <si>
    <t>Babies' apparel (PC0003)</t>
  </si>
  <si>
    <t>Bedding (PC0015)</t>
  </si>
  <si>
    <t>Carried accessories (PC0011)</t>
  </si>
  <si>
    <t>Children's apparel (PC0004)</t>
  </si>
  <si>
    <t>Children's denim apparel (PC0008)</t>
  </si>
  <si>
    <t>Dyed fabrics (PC0025)</t>
  </si>
  <si>
    <t>Dyed fibers (PC0033)</t>
  </si>
  <si>
    <t>Dyed yarns (PC0029)</t>
  </si>
  <si>
    <t>Fabrics (PC0028)</t>
  </si>
  <si>
    <t>Filling, stuffing (PC0020)</t>
  </si>
  <si>
    <t>Footwear (PC0016)</t>
  </si>
  <si>
    <t>Functional accessories (PC0017)</t>
  </si>
  <si>
    <t>Greige fabrics (PC0026)</t>
  </si>
  <si>
    <t>Greige yarns (PC0030)</t>
  </si>
  <si>
    <t>Hard goods (PC0022)</t>
  </si>
  <si>
    <t>Home textiles (PC0010)</t>
  </si>
  <si>
    <t>Industrial, technical (PC0019)</t>
  </si>
  <si>
    <t>Medical (PC0014)</t>
  </si>
  <si>
    <t>Men's apparel (PC0001)</t>
  </si>
  <si>
    <t>Men's denim apparel (PC0006)</t>
  </si>
  <si>
    <t>Other (PC0038)</t>
  </si>
  <si>
    <t>Outdoor (PC0018)</t>
  </si>
  <si>
    <t>Packaging (PC0023)</t>
  </si>
  <si>
    <t>Paper products (PC0021)</t>
  </si>
  <si>
    <t>Personal care, hygiene (PC0013)</t>
  </si>
  <si>
    <t>Processed post-consumer materials (PC0035)</t>
  </si>
  <si>
    <t>Processed pre-consumer materials (PC0041)</t>
  </si>
  <si>
    <t>Reclaimed post-consumer materials (PC0037)</t>
  </si>
  <si>
    <t>Reclaimed pre-consumer materials (PC0040)</t>
  </si>
  <si>
    <t>Tops (PC0032)</t>
  </si>
  <si>
    <t>Toys (PC0024)</t>
  </si>
  <si>
    <t>Undyed fabrics (PC0027)</t>
  </si>
  <si>
    <t>Undyed fibers (PC0034)</t>
  </si>
  <si>
    <t>Undyed yarns (PC0031)</t>
  </si>
  <si>
    <t>Unisex apparel (PC0005)</t>
  </si>
  <si>
    <t>Unisex denim apparel (PC0009)</t>
  </si>
  <si>
    <t>Unprocessed post-consumer fibers/materials (PC0036)</t>
  </si>
  <si>
    <t>Unprocessed pre-consumer fibers/materials (PC0042)</t>
  </si>
  <si>
    <t>Women's apparel (PC0002)</t>
  </si>
  <si>
    <t>Women's denim apparel (PC0007)</t>
  </si>
  <si>
    <t>Worn accessories (PC0012)</t>
  </si>
  <si>
    <t>Babies' clothing (PD0013)</t>
  </si>
  <si>
    <t>Pillows, cushions (PD0023)</t>
  </si>
  <si>
    <t>Bags, handbags, totes, pouches (PD0024)</t>
  </si>
  <si>
    <t>Overcoats, jackets, vests (PD0001)</t>
  </si>
  <si>
    <t>Knitted fabrics (PD0058)</t>
  </si>
  <si>
    <t>Lint cotton (PD0074)</t>
  </si>
  <si>
    <t>Open-end yarns (PD0066)</t>
  </si>
  <si>
    <t>Non-woven fabrics (PD0062)</t>
  </si>
  <si>
    <t>Down, feather (PD0047)</t>
  </si>
  <si>
    <t>Shoes (PD0035)</t>
  </si>
  <si>
    <t>Buttons (PD0036)</t>
  </si>
  <si>
    <t>Furniture (PD0053)</t>
  </si>
  <si>
    <t>Bed linen, bed sheets (PD0015)</t>
  </si>
  <si>
    <t>Tarpaulins, awnings (PD0043)</t>
  </si>
  <si>
    <t>Topical products (PD0032)</t>
  </si>
  <si>
    <t>Belts (PD0031)</t>
  </si>
  <si>
    <t>Tents, sails, camping goods (PD0042)</t>
  </si>
  <si>
    <t>Labels, tags (PD0038)</t>
  </si>
  <si>
    <t>Cardboard, boxes (PD0050)</t>
  </si>
  <si>
    <t>Reclaimed bottles (PD0094)</t>
  </si>
  <si>
    <t>Tops (PD0073)</t>
  </si>
  <si>
    <t>Soft toys (PD0056)</t>
  </si>
  <si>
    <t>Seed cotton (raw cotton) (PD0088)</t>
  </si>
  <si>
    <t>Gloves, mittens, hand covering (PD0026)</t>
  </si>
  <si>
    <t>Babies' accessories (PD0014)</t>
  </si>
  <si>
    <t>Mattresses (PD0034)</t>
  </si>
  <si>
    <t>Luggage, suitcases (PD0025)</t>
  </si>
  <si>
    <t>Suits, suit- pants (PD0002)</t>
  </si>
  <si>
    <t>Woven fabrics (PD0059)</t>
  </si>
  <si>
    <t>Raw fibers (PD0075)</t>
  </si>
  <si>
    <t>Carded yarns (PD0067)</t>
  </si>
  <si>
    <t>Special fabrics (PD0063)</t>
  </si>
  <si>
    <t>Man-made fiber filling (PD0048)</t>
  </si>
  <si>
    <t>Zippers (PD0037)</t>
  </si>
  <si>
    <t>Decorative items (PD0054)</t>
  </si>
  <si>
    <t>Table linen, tablecloth, napkins (PD0016)</t>
  </si>
  <si>
    <t>Building materials (PD0046)</t>
  </si>
  <si>
    <t>Reclaimed down, feathers (PD0099)</t>
  </si>
  <si>
    <t>Paper products (PD0051)</t>
  </si>
  <si>
    <t>Invasive products (PD0033)</t>
  </si>
  <si>
    <t>Tanned hide (PD0084)</t>
  </si>
  <si>
    <t>Reclaimed fishing nets (PD0095)</t>
  </si>
  <si>
    <t>Hard toys (PD0057)</t>
  </si>
  <si>
    <t>Greasy wool (PD0089)</t>
  </si>
  <si>
    <t>Neckties, bow ties, cravats (PD0027)</t>
  </si>
  <si>
    <t>Pants, trousers (PD0003)</t>
  </si>
  <si>
    <t>Terry fabrics (PD0060)</t>
  </si>
  <si>
    <t>Raw silk (PD0076)</t>
  </si>
  <si>
    <t>Super Combed yarns (PD0068)</t>
  </si>
  <si>
    <t>Leather (PD0064)</t>
  </si>
  <si>
    <t>Natural fiber filling (PD0049)</t>
  </si>
  <si>
    <t>Towels, kitchen linen, toilet linen (PD0017)</t>
  </si>
  <si>
    <t>Automotive parts, upholstery (PD0045)</t>
  </si>
  <si>
    <t>Other (PD0100)</t>
  </si>
  <si>
    <t>Sleeping bags (PD0044)</t>
  </si>
  <si>
    <t>Packing sacks, bags (PD0055)</t>
  </si>
  <si>
    <t>Envelops, cards (PD0052)</t>
  </si>
  <si>
    <t>Chips (pellets) (PD0085)</t>
  </si>
  <si>
    <t>Reclaimed textiles (PD0096)</t>
  </si>
  <si>
    <t>Silk cocoons (PD0090)</t>
  </si>
  <si>
    <t>Scarves, shawls, veils (PD0028)</t>
  </si>
  <si>
    <t>Sweaters, pullovers, cardigans (PD0004)</t>
  </si>
  <si>
    <t>Denim fabrics (PD0061)</t>
  </si>
  <si>
    <t>Combed fibers (PD0077)</t>
  </si>
  <si>
    <t>Filament (PD0069)</t>
  </si>
  <si>
    <t>Bonded leather (PD0065)</t>
  </si>
  <si>
    <t>Trimmings (PD0039)</t>
  </si>
  <si>
    <t>Food contact textiles (PD0018)</t>
  </si>
  <si>
    <t>Flakes (PD0086)</t>
  </si>
  <si>
    <t>Reclaimed ocean wastes (PD0097)</t>
  </si>
  <si>
    <t>Greasy animal hair (PD0091)</t>
  </si>
  <si>
    <t>Handkerchiefs (PD0029)</t>
  </si>
  <si>
    <t>Shirts, blouses (PD0005)</t>
  </si>
  <si>
    <t>Scoured fibers (PD0078)</t>
  </si>
  <si>
    <t>Yarns for hand knitting (PD0070)</t>
  </si>
  <si>
    <t>Interlining (PD0040)</t>
  </si>
  <si>
    <t>Blankets, bedspreads, quilts (PD0019)</t>
  </si>
  <si>
    <t>Popcorns (PD0087)</t>
  </si>
  <si>
    <t>Reclaimed process wastes (PD0098)</t>
  </si>
  <si>
    <t>Pulp (PD0092)</t>
  </si>
  <si>
    <t>Hats, caps, head coverings (PD0030)</t>
  </si>
  <si>
    <t>Undergarment, sleepwear, robes (PD0006)</t>
  </si>
  <si>
    <t>Staple fibers (PD0079)</t>
  </si>
  <si>
    <t>Core-spun yarns (PD0071)</t>
  </si>
  <si>
    <t>Sewing threads (PD0041)</t>
  </si>
  <si>
    <t>Curtains, blinds (PD0020)</t>
  </si>
  <si>
    <t>Rawhide (PD0093)</t>
  </si>
  <si>
    <t>T-shirts, singlets (PD0007)</t>
  </si>
  <si>
    <t>Mixed fibers (PD0080)</t>
  </si>
  <si>
    <t>Fancy yarns (PD0072)</t>
  </si>
  <si>
    <t>Upholstery (PD0021)</t>
  </si>
  <si>
    <t>Activewear, sportswear (PD0008)</t>
  </si>
  <si>
    <t>By-products (PD0081)</t>
  </si>
  <si>
    <t>Carpets, rugs, floor coverings (PD0022)</t>
  </si>
  <si>
    <t>Socks, hosiery (PD0009)</t>
  </si>
  <si>
    <t>Comber noil (PD0082)</t>
  </si>
  <si>
    <t>Semi-combed yarns (PD0101)</t>
  </si>
  <si>
    <t>Workwear, uniforms (PD0010)</t>
  </si>
  <si>
    <t>Normally combed yarns (PD0102)</t>
  </si>
  <si>
    <t>Cotton linter (PD0083)</t>
  </si>
  <si>
    <t>Dresses, skirts (PD0011)</t>
  </si>
  <si>
    <t>Highly combed yarns (PD0103)</t>
  </si>
  <si>
    <t>Brassieres, suspenders, garters (PD0012)</t>
  </si>
  <si>
    <t>Process Category</t>
  </si>
  <si>
    <t>Code</t>
  </si>
  <si>
    <t>PR &amp; Code</t>
  </si>
  <si>
    <t>No processing</t>
  </si>
  <si>
    <t>PR0000</t>
  </si>
  <si>
    <t>No processing (PR0000)</t>
  </si>
  <si>
    <t>Boiling</t>
  </si>
  <si>
    <t>PR0001</t>
  </si>
  <si>
    <t>Boiling (PR0001)</t>
  </si>
  <si>
    <t>Breeding</t>
  </si>
  <si>
    <t>PR0002</t>
  </si>
  <si>
    <t>Breeding (PR0002)</t>
  </si>
  <si>
    <t>Biological recycling</t>
  </si>
  <si>
    <t>PR0003</t>
  </si>
  <si>
    <t>Biological recycling (PR0003)</t>
  </si>
  <si>
    <t>Brand</t>
  </si>
  <si>
    <t>PR0035</t>
  </si>
  <si>
    <t>Brand (PR0035)</t>
  </si>
  <si>
    <t>Chemical recycling</t>
  </si>
  <si>
    <t>PR0004</t>
  </si>
  <si>
    <t>Chemical recycling (PR0004)</t>
  </si>
  <si>
    <t>Collecting</t>
  </si>
  <si>
    <t>PR0005</t>
  </si>
  <si>
    <t>Collecting (PR0005)</t>
  </si>
  <si>
    <t>Concentrating</t>
  </si>
  <si>
    <t>PR0006</t>
  </si>
  <si>
    <t>Concentrating (PR0006)</t>
  </si>
  <si>
    <t>Down processing</t>
  </si>
  <si>
    <t>PR0007</t>
  </si>
  <si>
    <t>Down processing (PR0007)</t>
  </si>
  <si>
    <t>Dyeing</t>
  </si>
  <si>
    <t>PR0008</t>
  </si>
  <si>
    <t>Dyeing (PR0008)</t>
  </si>
  <si>
    <t>Embroidery, embellishment</t>
  </si>
  <si>
    <t>PR0009</t>
  </si>
  <si>
    <t>Embroidery, embellishment (PR0009)</t>
  </si>
  <si>
    <t>Extrusion</t>
  </si>
  <si>
    <t>PR0010</t>
  </si>
  <si>
    <t>Extrusion (PR0010)</t>
  </si>
  <si>
    <t>Farming (group)</t>
  </si>
  <si>
    <t>PR0011</t>
  </si>
  <si>
    <t>Farming (group) (PR0011)</t>
  </si>
  <si>
    <t>Farming (individual)</t>
  </si>
  <si>
    <t>PR0036</t>
  </si>
  <si>
    <t>Farming (individual) (PR0036)</t>
  </si>
  <si>
    <t>Farming (area)</t>
  </si>
  <si>
    <t>PR0037</t>
  </si>
  <si>
    <t>Farming (area) (PR0037)</t>
  </si>
  <si>
    <t>Farming (communal)</t>
  </si>
  <si>
    <t>PR0038</t>
  </si>
  <si>
    <t>Farming (communal) (PR0038)</t>
  </si>
  <si>
    <t>Finishing</t>
  </si>
  <si>
    <t>PR0012</t>
  </si>
  <si>
    <t>Finishing (PR0012)</t>
  </si>
  <si>
    <t>Ginning</t>
  </si>
  <si>
    <t>PR0013</t>
  </si>
  <si>
    <t>Ginning (PR0013)</t>
  </si>
  <si>
    <t>Hatching</t>
  </si>
  <si>
    <t>PR0014</t>
  </si>
  <si>
    <t>Hatching (PR0014)</t>
  </si>
  <si>
    <t>Knitting</t>
  </si>
  <si>
    <t>PR0015</t>
  </si>
  <si>
    <t>Knitting (PR0015)</t>
  </si>
  <si>
    <t>Manufacturing</t>
  </si>
  <si>
    <t>PR0016</t>
  </si>
  <si>
    <t>Manufacturing (PR0016)</t>
  </si>
  <si>
    <t>Mechanical recycling</t>
  </si>
  <si>
    <t>PR0017</t>
  </si>
  <si>
    <t>Mechanical recycling (PR0017)</t>
  </si>
  <si>
    <t>Molding</t>
  </si>
  <si>
    <t>PR0018</t>
  </si>
  <si>
    <t>Molding (PR0018)</t>
  </si>
  <si>
    <t>Non-woven manufacturing</t>
  </si>
  <si>
    <t>PR0019</t>
  </si>
  <si>
    <t>Non-woven manufacturing (PR0019)</t>
  </si>
  <si>
    <t>Packing</t>
  </si>
  <si>
    <t>PR0020</t>
  </si>
  <si>
    <t>Packing (PR0020)</t>
  </si>
  <si>
    <t>Pre-treatment</t>
  </si>
  <si>
    <t>PR0021</t>
  </si>
  <si>
    <t>Pre-treatment (PR0021)</t>
  </si>
  <si>
    <t>Preparatory</t>
  </si>
  <si>
    <t>PR0022</t>
  </si>
  <si>
    <t>Preparatory (PR0022)</t>
  </si>
  <si>
    <t>Printing</t>
  </si>
  <si>
    <t>PR0023</t>
  </si>
  <si>
    <t>Printing (PR0023)</t>
  </si>
  <si>
    <t>Pulp making</t>
  </si>
  <si>
    <t>PR0024</t>
  </si>
  <si>
    <t>Pulp making (PR0024)</t>
  </si>
  <si>
    <t>Retail sales</t>
  </si>
  <si>
    <t>PR0025</t>
  </si>
  <si>
    <t>Retail sales (PR0025)</t>
  </si>
  <si>
    <t>Retting</t>
  </si>
  <si>
    <t>PR0039</t>
  </si>
  <si>
    <t>Retting (PR0039)</t>
  </si>
  <si>
    <t>Scouring</t>
  </si>
  <si>
    <t>PR0040</t>
  </si>
  <si>
    <t>Scouring (PR0040)</t>
  </si>
  <si>
    <t>Slaughtering</t>
  </si>
  <si>
    <t>PR0026</t>
  </si>
  <si>
    <t>Slaughtering (PR0026)</t>
  </si>
  <si>
    <t>Spinning</t>
  </si>
  <si>
    <t>PR0027</t>
  </si>
  <si>
    <t>Spinning (PR0027)</t>
  </si>
  <si>
    <t>Tanning</t>
  </si>
  <si>
    <t>PR0028</t>
  </si>
  <si>
    <t>Tanning (PR0028)</t>
  </si>
  <si>
    <t>Top making</t>
  </si>
  <si>
    <t>PR0029</t>
  </si>
  <si>
    <t>Top making (PR0029)</t>
  </si>
  <si>
    <t>Trading</t>
  </si>
  <si>
    <t>PR0030</t>
  </si>
  <si>
    <t>Trading (PR0030)</t>
  </si>
  <si>
    <t>Warehousing, distribution</t>
  </si>
  <si>
    <t>PR0031</t>
  </si>
  <si>
    <t>Warehousing, distribution (PR0031)</t>
  </si>
  <si>
    <t>Washing, laundering</t>
  </si>
  <si>
    <t>PR0032</t>
  </si>
  <si>
    <t>Washing, laundering (PR0032)</t>
  </si>
  <si>
    <t>Weaving</t>
  </si>
  <si>
    <t>PR0033</t>
  </si>
  <si>
    <t>Weaving (PR0033)</t>
  </si>
  <si>
    <t>Other</t>
  </si>
  <si>
    <t>PR0034</t>
  </si>
  <si>
    <t>Other (PR0034)</t>
  </si>
  <si>
    <t>Write off / dummy</t>
  </si>
  <si>
    <t>PR9999</t>
  </si>
  <si>
    <t>Write off / dummy (PR9999)</t>
  </si>
  <si>
    <t>Bedding</t>
  </si>
  <si>
    <t>Fabrics</t>
  </si>
  <si>
    <t>Footwear</t>
  </si>
  <si>
    <t>Medical</t>
  </si>
  <si>
    <t>Outdoor</t>
  </si>
  <si>
    <t>Packaging</t>
  </si>
  <si>
    <t>Tops</t>
  </si>
  <si>
    <t>Toys</t>
  </si>
  <si>
    <t>Raw Material</t>
  </si>
  <si>
    <t>In-conversion</t>
  </si>
  <si>
    <t>Organic</t>
  </si>
  <si>
    <t>Recycled pre/post-consumer</t>
  </si>
  <si>
    <t>Recycled pre-consumer</t>
  </si>
  <si>
    <t>Recycled post-consumer</t>
  </si>
  <si>
    <t>Responsible</t>
  </si>
  <si>
    <t>Sustainably sourced</t>
  </si>
  <si>
    <t>Content claimed</t>
  </si>
  <si>
    <t>Acetate</t>
  </si>
  <si>
    <t>RM0218</t>
  </si>
  <si>
    <t>–</t>
  </si>
  <si>
    <t>RM0219</t>
  </si>
  <si>
    <t>RM0220</t>
  </si>
  <si>
    <t>RM0221</t>
  </si>
  <si>
    <t>Acetate (VR2)</t>
  </si>
  <si>
    <t>Acrylic</t>
  </si>
  <si>
    <t>RM0156</t>
  </si>
  <si>
    <t>RM0157</t>
  </si>
  <si>
    <t>RM0158</t>
  </si>
  <si>
    <t>RM0159</t>
  </si>
  <si>
    <t>Acrylonitrile Butadiene Styrene (ABS)</t>
  </si>
  <si>
    <t>Alpaca</t>
  </si>
  <si>
    <t>RM0001</t>
  </si>
  <si>
    <t>RM0002</t>
  </si>
  <si>
    <t>RM0003</t>
  </si>
  <si>
    <t>RM0004</t>
  </si>
  <si>
    <t>RM0005</t>
  </si>
  <si>
    <t>RM0006</t>
  </si>
  <si>
    <t>RM0007</t>
  </si>
  <si>
    <t>Angora</t>
  </si>
  <si>
    <t>RM0008</t>
  </si>
  <si>
    <t>RM0009</t>
  </si>
  <si>
    <t>RM0010</t>
  </si>
  <si>
    <t>RM0011</t>
  </si>
  <si>
    <t>RM0012</t>
  </si>
  <si>
    <t>RM0013</t>
  </si>
  <si>
    <t>Bamboo</t>
  </si>
  <si>
    <t>RM0090</t>
  </si>
  <si>
    <t>RM0091</t>
  </si>
  <si>
    <t>RM0092</t>
  </si>
  <si>
    <t>RM0093</t>
  </si>
  <si>
    <t>RM0094</t>
  </si>
  <si>
    <t>RM0095</t>
  </si>
  <si>
    <t>Camel</t>
  </si>
  <si>
    <t>RM0014</t>
  </si>
  <si>
    <t>RM0015</t>
  </si>
  <si>
    <t>RM0016</t>
  </si>
  <si>
    <t>RM0017</t>
  </si>
  <si>
    <t>RM0018</t>
  </si>
  <si>
    <t>RM0019</t>
  </si>
  <si>
    <t>Cashmere</t>
  </si>
  <si>
    <t>RM0020</t>
  </si>
  <si>
    <t>RM0021</t>
  </si>
  <si>
    <t>RM0022</t>
  </si>
  <si>
    <t>RM0023</t>
  </si>
  <si>
    <t>RM0024</t>
  </si>
  <si>
    <t>RM0025</t>
  </si>
  <si>
    <t>Coir</t>
  </si>
  <si>
    <t>RM0096</t>
  </si>
  <si>
    <t>RM0097</t>
  </si>
  <si>
    <t>RM0098</t>
  </si>
  <si>
    <t>RM0099</t>
  </si>
  <si>
    <t>RM0100</t>
  </si>
  <si>
    <t>RM0101</t>
  </si>
  <si>
    <t>Copper</t>
  </si>
  <si>
    <t>Cotton</t>
  </si>
  <si>
    <t>RM0102</t>
  </si>
  <si>
    <t>RM0103</t>
  </si>
  <si>
    <t>RM0104</t>
  </si>
  <si>
    <t>RM0105</t>
  </si>
  <si>
    <t>RM0106</t>
  </si>
  <si>
    <t>RM0107</t>
  </si>
  <si>
    <t>Cupro</t>
  </si>
  <si>
    <t>RM0222</t>
  </si>
  <si>
    <t>RM0223</t>
  </si>
  <si>
    <t>RM0224</t>
  </si>
  <si>
    <t>RM0225</t>
  </si>
  <si>
    <t>Cupro (VR2)</t>
  </si>
  <si>
    <t>Down</t>
  </si>
  <si>
    <t>RM0026</t>
  </si>
  <si>
    <t>RM0027</t>
  </si>
  <si>
    <t>RM0028</t>
  </si>
  <si>
    <t>RM0029</t>
  </si>
  <si>
    <t>RM0030</t>
  </si>
  <si>
    <t>RM0031</t>
  </si>
  <si>
    <t>RM0032</t>
  </si>
  <si>
    <t>Down (PFC)</t>
  </si>
  <si>
    <t>Elastane (spandex)</t>
  </si>
  <si>
    <t>RM0160</t>
  </si>
  <si>
    <t>RM0161</t>
  </si>
  <si>
    <t>RM0162</t>
  </si>
  <si>
    <t>RM0163</t>
  </si>
  <si>
    <t>Elastane (spandex) (VR2)</t>
  </si>
  <si>
    <t>RM0164</t>
  </si>
  <si>
    <t>RM0165</t>
  </si>
  <si>
    <t>RM0166</t>
  </si>
  <si>
    <t>RM0167</t>
  </si>
  <si>
    <t>Ethylene vinyl acetate</t>
  </si>
  <si>
    <t>RM0168</t>
  </si>
  <si>
    <t>RM0169</t>
  </si>
  <si>
    <t>RM0170</t>
  </si>
  <si>
    <t>RM0171</t>
  </si>
  <si>
    <t>Feather</t>
  </si>
  <si>
    <t>RM0033</t>
  </si>
  <si>
    <t>RM0034</t>
  </si>
  <si>
    <t>RM0035</t>
  </si>
  <si>
    <t>RM0036</t>
  </si>
  <si>
    <t>RM0037</t>
  </si>
  <si>
    <t>RM0038</t>
  </si>
  <si>
    <t>RM0039</t>
  </si>
  <si>
    <t>Feather (PFC)</t>
  </si>
  <si>
    <t>Flax (linen)</t>
  </si>
  <si>
    <t>RM0108</t>
  </si>
  <si>
    <t>RM0109</t>
  </si>
  <si>
    <t>RM0110</t>
  </si>
  <si>
    <t>RM0111</t>
  </si>
  <si>
    <t>RM0112</t>
  </si>
  <si>
    <t>RM0113</t>
  </si>
  <si>
    <t>Glass</t>
  </si>
  <si>
    <t>RM0242</t>
  </si>
  <si>
    <t>RM0243</t>
  </si>
  <si>
    <t>RM0244</t>
  </si>
  <si>
    <t>RM0245</t>
  </si>
  <si>
    <t>Guanaco</t>
  </si>
  <si>
    <t>RM0040</t>
  </si>
  <si>
    <t>RM0041</t>
  </si>
  <si>
    <t>RM0042</t>
  </si>
  <si>
    <t>RM0043</t>
  </si>
  <si>
    <t>RM0044</t>
  </si>
  <si>
    <t>RM0045</t>
  </si>
  <si>
    <t>Hemp</t>
  </si>
  <si>
    <t>RM0114</t>
  </si>
  <si>
    <t>RM0115</t>
  </si>
  <si>
    <t>RM0116</t>
  </si>
  <si>
    <t>RM0117</t>
  </si>
  <si>
    <t>RM0118</t>
  </si>
  <si>
    <t>RM0119</t>
  </si>
  <si>
    <t>Iron</t>
  </si>
  <si>
    <t>Jute</t>
  </si>
  <si>
    <t>RM0120</t>
  </si>
  <si>
    <t>RM0121</t>
  </si>
  <si>
    <t>RM0122</t>
  </si>
  <si>
    <t>RM0123</t>
  </si>
  <si>
    <t>RM0124</t>
  </si>
  <si>
    <t>RM0125</t>
  </si>
  <si>
    <t>Kapok</t>
  </si>
  <si>
    <t>RM0126</t>
  </si>
  <si>
    <t>RM0127</t>
  </si>
  <si>
    <t>RM0128</t>
  </si>
  <si>
    <t>RM0129</t>
  </si>
  <si>
    <t>RM0130</t>
  </si>
  <si>
    <t>RM0131</t>
  </si>
  <si>
    <t>Lama</t>
  </si>
  <si>
    <t>RM0046</t>
  </si>
  <si>
    <t>RM0047</t>
  </si>
  <si>
    <t>RM0048</t>
  </si>
  <si>
    <t>RM0049</t>
  </si>
  <si>
    <t>RM0050</t>
  </si>
  <si>
    <t>RM0051</t>
  </si>
  <si>
    <t>Latex</t>
  </si>
  <si>
    <t>RM0172</t>
  </si>
  <si>
    <t>RM0173</t>
  </si>
  <si>
    <t>RM0174</t>
  </si>
  <si>
    <t>RM0175</t>
  </si>
  <si>
    <t>RM0176</t>
  </si>
  <si>
    <t>RM0177</t>
  </si>
  <si>
    <t>Leather</t>
  </si>
  <si>
    <t>RM0052</t>
  </si>
  <si>
    <t>RM0053</t>
  </si>
  <si>
    <t>RM0054</t>
  </si>
  <si>
    <t>RM0055</t>
  </si>
  <si>
    <t>RM0056</t>
  </si>
  <si>
    <t>RM0057</t>
  </si>
  <si>
    <t>Lyocell</t>
  </si>
  <si>
    <t>RM0226</t>
  </si>
  <si>
    <t>RM0227</t>
  </si>
  <si>
    <t>RM0228</t>
  </si>
  <si>
    <t>RM0229</t>
  </si>
  <si>
    <t>Lyocell (VR2)</t>
  </si>
  <si>
    <t>Metal</t>
  </si>
  <si>
    <t>RM0246</t>
  </si>
  <si>
    <t>RM0247</t>
  </si>
  <si>
    <t>RM0248</t>
  </si>
  <si>
    <t>RM0249</t>
  </si>
  <si>
    <t>Metallic fibers</t>
  </si>
  <si>
    <t>RM0254</t>
  </si>
  <si>
    <t>RM0255</t>
  </si>
  <si>
    <t>RM0256</t>
  </si>
  <si>
    <t>RM0257</t>
  </si>
  <si>
    <t>Mixed fibers</t>
  </si>
  <si>
    <t>RM0258</t>
  </si>
  <si>
    <t>RM0259</t>
  </si>
  <si>
    <t>RM0260</t>
  </si>
  <si>
    <t>RM0261</t>
  </si>
  <si>
    <t>Modacrylic</t>
  </si>
  <si>
    <t>RM0178</t>
  </si>
  <si>
    <t>RM0179</t>
  </si>
  <si>
    <t>RM0180</t>
  </si>
  <si>
    <t>RM0181</t>
  </si>
  <si>
    <t>Modal</t>
  </si>
  <si>
    <t>RM0230</t>
  </si>
  <si>
    <t>RM0231</t>
  </si>
  <si>
    <t>RM0232</t>
  </si>
  <si>
    <t>RM0233</t>
  </si>
  <si>
    <t>Modal (VR2)</t>
  </si>
  <si>
    <t>Mohair</t>
  </si>
  <si>
    <t>RM0058</t>
  </si>
  <si>
    <t>RM0059</t>
  </si>
  <si>
    <t>RM0060</t>
  </si>
  <si>
    <t>RM0061</t>
  </si>
  <si>
    <t>RM0062</t>
  </si>
  <si>
    <t>RM0063</t>
  </si>
  <si>
    <t>RM0064</t>
  </si>
  <si>
    <t>Natural rubber</t>
  </si>
  <si>
    <t>RM0132</t>
  </si>
  <si>
    <t>RM0133</t>
  </si>
  <si>
    <t>RM0134</t>
  </si>
  <si>
    <t>RM0135</t>
  </si>
  <si>
    <t>RM0136</t>
  </si>
  <si>
    <t>RM0137</t>
  </si>
  <si>
    <t>Nettle</t>
  </si>
  <si>
    <t>RM0138</t>
  </si>
  <si>
    <t>RM0139</t>
  </si>
  <si>
    <t>RM0140</t>
  </si>
  <si>
    <t>RM0141</t>
  </si>
  <si>
    <t>RM0142</t>
  </si>
  <si>
    <t>RM0143</t>
  </si>
  <si>
    <t>RM0262</t>
  </si>
  <si>
    <t>RM0263</t>
  </si>
  <si>
    <t>RM0264</t>
  </si>
  <si>
    <t>RM0265</t>
  </si>
  <si>
    <t>RM0266</t>
  </si>
  <si>
    <t>RM0267</t>
  </si>
  <si>
    <t>Polyamide (nylon)</t>
  </si>
  <si>
    <t>RM0182</t>
  </si>
  <si>
    <t>RM0183</t>
  </si>
  <si>
    <t>RM0184</t>
  </si>
  <si>
    <t>RM0185</t>
  </si>
  <si>
    <t>Polyamide (nylon) (VR2)</t>
  </si>
  <si>
    <t>Polycarbonate (PC)</t>
  </si>
  <si>
    <t>Polycarbonate-acrylonitrile butadiene styrene (PC-ABS)</t>
  </si>
  <si>
    <t>Polyester</t>
  </si>
  <si>
    <t>RM0186</t>
  </si>
  <si>
    <t>RM0187</t>
  </si>
  <si>
    <t>RM0188</t>
  </si>
  <si>
    <t>RM0189</t>
  </si>
  <si>
    <t>Polyester (VR2)</t>
  </si>
  <si>
    <t>Polyethylene</t>
  </si>
  <si>
    <t>RM0190</t>
  </si>
  <si>
    <t>RM0191</t>
  </si>
  <si>
    <t>RM0192</t>
  </si>
  <si>
    <t>RM0193</t>
  </si>
  <si>
    <t>Polyethylene terephthalate (PET)</t>
  </si>
  <si>
    <t>RM0194</t>
  </si>
  <si>
    <t>RM0195</t>
  </si>
  <si>
    <t>RM0196</t>
  </si>
  <si>
    <t>RM0197</t>
  </si>
  <si>
    <t>Polyethylene terephthalate (PET) (VR2)</t>
  </si>
  <si>
    <t>Polylactic acid (PLA)</t>
  </si>
  <si>
    <t>RM0198</t>
  </si>
  <si>
    <t>RM0199</t>
  </si>
  <si>
    <t>RM0200</t>
  </si>
  <si>
    <t>RM0201</t>
  </si>
  <si>
    <t>Polypropylene</t>
  </si>
  <si>
    <t>RM0202</t>
  </si>
  <si>
    <t>RM0203</t>
  </si>
  <si>
    <t>RM0204</t>
  </si>
  <si>
    <t>RM0205</t>
  </si>
  <si>
    <t>Polystyrene</t>
  </si>
  <si>
    <t>RM0206</t>
  </si>
  <si>
    <t>RM0207</t>
  </si>
  <si>
    <t>RM0208</t>
  </si>
  <si>
    <t>RM0209</t>
  </si>
  <si>
    <t>Polyurethane</t>
  </si>
  <si>
    <t>RM0210</t>
  </si>
  <si>
    <t>RM0211</t>
  </si>
  <si>
    <t>RM0212</t>
  </si>
  <si>
    <t>RM0213</t>
  </si>
  <si>
    <t>Protein</t>
  </si>
  <si>
    <t>RM0214</t>
  </si>
  <si>
    <t>RM0215</t>
  </si>
  <si>
    <t>RM0216</t>
  </si>
  <si>
    <t>RM0217</t>
  </si>
  <si>
    <t>Ramie</t>
  </si>
  <si>
    <t>RM0144</t>
  </si>
  <si>
    <t>RM0145</t>
  </si>
  <si>
    <t>RM0146</t>
  </si>
  <si>
    <t>RM0147</t>
  </si>
  <si>
    <t>RM0148</t>
  </si>
  <si>
    <t>RM0149</t>
  </si>
  <si>
    <t>Silk</t>
  </si>
  <si>
    <t>RM0065</t>
  </si>
  <si>
    <t>RM0066</t>
  </si>
  <si>
    <t>RM0067</t>
  </si>
  <si>
    <t>RM0068</t>
  </si>
  <si>
    <t>RM0069</t>
  </si>
  <si>
    <t>RM0070</t>
  </si>
  <si>
    <t>Sisal</t>
  </si>
  <si>
    <t>RM0150</t>
  </si>
  <si>
    <t>RM0151</t>
  </si>
  <si>
    <t>RM0152</t>
  </si>
  <si>
    <t>RM0153</t>
  </si>
  <si>
    <t>RM0154</t>
  </si>
  <si>
    <t>RM0155</t>
  </si>
  <si>
    <t>Synthetic Rubber</t>
  </si>
  <si>
    <t>Thermoplastic Elastomer (TPE)</t>
  </si>
  <si>
    <t>Thermoplastic Rubber (TPR)</t>
  </si>
  <si>
    <t>Triacetate</t>
  </si>
  <si>
    <t>RM0234</t>
  </si>
  <si>
    <t>RM0235</t>
  </si>
  <si>
    <t>RM0236</t>
  </si>
  <si>
    <t>RM0237</t>
  </si>
  <si>
    <t>Triacetate (VR2)</t>
  </si>
  <si>
    <t>Vicuna</t>
  </si>
  <si>
    <t>RM0071</t>
  </si>
  <si>
    <t>RM0072</t>
  </si>
  <si>
    <t>RM0073</t>
  </si>
  <si>
    <t>RM0074</t>
  </si>
  <si>
    <t>RM0075</t>
  </si>
  <si>
    <t>RM0076</t>
  </si>
  <si>
    <t>Viscose (rayon)</t>
  </si>
  <si>
    <t>RM0238</t>
  </si>
  <si>
    <t>RM0239</t>
  </si>
  <si>
    <t>RM0240</t>
  </si>
  <si>
    <t>RM0241</t>
  </si>
  <si>
    <t>Viscose (rayon) (VR2)</t>
  </si>
  <si>
    <t>Wood</t>
  </si>
  <si>
    <t>RM0250</t>
  </si>
  <si>
    <t>RM0251</t>
  </si>
  <si>
    <t>RM0252</t>
  </si>
  <si>
    <t>RM0253</t>
  </si>
  <si>
    <t>Wool</t>
  </si>
  <si>
    <t>RM0077</t>
  </si>
  <si>
    <t>RM0078</t>
  </si>
  <si>
    <t>RM0079</t>
  </si>
  <si>
    <t>RM0080</t>
  </si>
  <si>
    <t>RM0081</t>
  </si>
  <si>
    <t>RM0082</t>
  </si>
  <si>
    <t>RM0083</t>
  </si>
  <si>
    <t>Yak</t>
  </si>
  <si>
    <t>RM0084</t>
  </si>
  <si>
    <t>RM0085</t>
  </si>
  <si>
    <t>RM0086</t>
  </si>
  <si>
    <t>RM0087</t>
  </si>
  <si>
    <t>RM0088</t>
  </si>
  <si>
    <t>RM0089</t>
  </si>
  <si>
    <t>Zinc</t>
  </si>
  <si>
    <t>Babies_apparel</t>
  </si>
  <si>
    <t>Carried_accessories</t>
  </si>
  <si>
    <t>Hard_goods</t>
  </si>
  <si>
    <t>Dyed_fabrics</t>
  </si>
  <si>
    <t>Greige_fabrics</t>
  </si>
  <si>
    <t>Undyed_fabrics</t>
  </si>
  <si>
    <t>Paper_products</t>
  </si>
  <si>
    <t>Worn_accessories</t>
  </si>
  <si>
    <t>Reclaimed_post-consumer_materials</t>
  </si>
  <si>
    <t>Reclaimed_pre-consumer_materials</t>
  </si>
  <si>
    <t>Functional_accessories</t>
  </si>
  <si>
    <t>Processed_post-consumer_materials</t>
  </si>
  <si>
    <t>Processed_pre-consumer_materials</t>
  </si>
  <si>
    <t>Home_textiles</t>
  </si>
  <si>
    <t>Dyed_fibers</t>
  </si>
  <si>
    <t>Men_apparel</t>
  </si>
  <si>
    <t>Men_denim_apparel</t>
  </si>
  <si>
    <t>Undyed_fibers</t>
  </si>
  <si>
    <t>Dyed_yarns</t>
  </si>
  <si>
    <t>Greige_yarns</t>
  </si>
  <si>
    <t>Undyed_yarns</t>
  </si>
  <si>
    <t>Children_apparel</t>
  </si>
  <si>
    <t>Children_denim_apparel</t>
  </si>
  <si>
    <t>Unisex_apparel</t>
  </si>
  <si>
    <t>Unisex_denim_apparel</t>
  </si>
  <si>
    <t>Women_apparel</t>
  </si>
  <si>
    <t>Women_denim_apparel</t>
  </si>
  <si>
    <t>Personal_care_hygiene</t>
  </si>
  <si>
    <t>Filling_stuffing</t>
  </si>
  <si>
    <t>Industrial_technical</t>
  </si>
  <si>
    <t>Unprocessed_post-consumer_fibers-materials</t>
  </si>
  <si>
    <t>Unprocessed_pre-consumer_fibers-materials</t>
  </si>
  <si>
    <t>Doc. Nr</t>
  </si>
  <si>
    <t>Rev. Date</t>
  </si>
  <si>
    <t>Rev. Nr</t>
  </si>
  <si>
    <t>A.</t>
    <phoneticPr fontId="3" type="noConversion"/>
  </si>
  <si>
    <t>GP 01 F 04</t>
    <phoneticPr fontId="3" type="noConversion"/>
  </si>
  <si>
    <t>B.</t>
    <phoneticPr fontId="3" type="noConversion"/>
  </si>
  <si>
    <t>D.</t>
    <phoneticPr fontId="3" type="noConversion"/>
  </si>
  <si>
    <t>E.</t>
    <phoneticPr fontId="3" type="noConversion"/>
  </si>
  <si>
    <t>No.</t>
    <phoneticPr fontId="3" type="noConversion"/>
  </si>
  <si>
    <t>Product Category</t>
    <phoneticPr fontId="3" type="noConversion"/>
  </si>
  <si>
    <t>Product Details</t>
    <phoneticPr fontId="3" type="noConversion"/>
  </si>
  <si>
    <t>Materials and Compositions</t>
    <phoneticPr fontId="3" type="noConversion"/>
  </si>
  <si>
    <t>Certified Processes:</t>
    <phoneticPr fontId="3" type="noConversion"/>
  </si>
  <si>
    <t>Main Licensee Company Name:</t>
    <phoneticPr fontId="3" type="noConversion"/>
  </si>
  <si>
    <t>Main Licensee Address:</t>
    <phoneticPr fontId="3" type="noConversion"/>
  </si>
  <si>
    <t>Name of Facilities/subcontractors</t>
    <phoneticPr fontId="3" type="noConversion"/>
  </si>
  <si>
    <t>Address of Operatons</t>
    <phoneticPr fontId="3" type="noConversion"/>
  </si>
  <si>
    <t>Processing Steps/Activities</t>
    <phoneticPr fontId="3" type="noConversion"/>
  </si>
  <si>
    <t>Recycled pre/post-consumer</t>
    <phoneticPr fontId="3" type="noConversion"/>
  </si>
  <si>
    <t>Recycled pre-consumer</t>
    <phoneticPr fontId="3" type="noConversion"/>
  </si>
  <si>
    <t>Recycled post-consumer</t>
    <phoneticPr fontId="3" type="noConversion"/>
  </si>
  <si>
    <t>No attribute</t>
    <phoneticPr fontId="3" type="noConversion"/>
  </si>
  <si>
    <t>Type/relationship</t>
    <phoneticPr fontId="3" type="noConversion"/>
  </si>
  <si>
    <t>Main</t>
    <phoneticPr fontId="3" type="noConversion"/>
  </si>
  <si>
    <t>C.</t>
    <phoneticPr fontId="3" type="noConversion"/>
  </si>
  <si>
    <t>Printed_fabrics</t>
    <phoneticPr fontId="3" type="noConversion"/>
  </si>
  <si>
    <t>Printed fabrics (PC0039)</t>
    <phoneticPr fontId="3" type="noConversion"/>
  </si>
  <si>
    <t>Country/area names</t>
  </si>
  <si>
    <t>Cabo_Verde</t>
  </si>
  <si>
    <t>Marshall_Islands</t>
  </si>
  <si>
    <t>Saint_Kitts_and_Nevis</t>
  </si>
  <si>
    <t>Belgium</t>
  </si>
  <si>
    <t>Bonaire_Sint_Eustatius_and_Saba</t>
  </si>
  <si>
    <t>Bosnia_and_Herzegovina</t>
  </si>
  <si>
    <t>Comoros</t>
  </si>
  <si>
    <t>Guinea_Bissau</t>
  </si>
  <si>
    <t>Kiribati</t>
  </si>
  <si>
    <t>Malawi</t>
  </si>
  <si>
    <t>Saint_Helena_Ascension_and_Tristan_da_Cunha</t>
  </si>
  <si>
    <t>Wallis_and_Futuna</t>
  </si>
  <si>
    <t>Bahrain</t>
  </si>
  <si>
    <t>Brunei_Darussalam</t>
  </si>
  <si>
    <t>Eswatini</t>
  </si>
  <si>
    <t>Ireland</t>
  </si>
  <si>
    <t>Micronesia</t>
  </si>
  <si>
    <t>Uganda</t>
  </si>
  <si>
    <t>United_Kingdom</t>
  </si>
  <si>
    <t>Denmark</t>
  </si>
  <si>
    <t>Fiji</t>
  </si>
  <si>
    <t>Greenland</t>
  </si>
  <si>
    <t>Nepal</t>
  </si>
  <si>
    <t>Rwanda</t>
  </si>
  <si>
    <t>Sierra_Leone</t>
  </si>
  <si>
    <t>Singapore</t>
  </si>
  <si>
    <t>Tajikistan</t>
  </si>
  <si>
    <t>Togo</t>
  </si>
  <si>
    <t>Tonga</t>
  </si>
  <si>
    <t>Belize</t>
  </si>
  <si>
    <t>Cyprus</t>
  </si>
  <si>
    <t>Djibouti</t>
  </si>
  <si>
    <t>Eritrea</t>
  </si>
  <si>
    <t>Gambia</t>
  </si>
  <si>
    <t>Israel</t>
  </si>
  <si>
    <t>Kuwait</t>
  </si>
  <si>
    <t>Madagascar</t>
  </si>
  <si>
    <t>Saint_Vincent_and_the_Grenadines</t>
  </si>
  <si>
    <t>Turkmenistan</t>
  </si>
  <si>
    <t>Vanuatu</t>
  </si>
  <si>
    <t>Andorra</t>
  </si>
  <si>
    <t>Belarus</t>
  </si>
  <si>
    <t>Costa_Rica</t>
  </si>
  <si>
    <t>Grenada</t>
  </si>
  <si>
    <t>Indonesia</t>
  </si>
  <si>
    <t>Pakistan</t>
  </si>
  <si>
    <t>Sao_Tome_and_Principe</t>
  </si>
  <si>
    <t>United_Arab_Emirates</t>
  </si>
  <si>
    <t>Antigua_and_Barbuda</t>
  </si>
  <si>
    <t>Australia</t>
  </si>
  <si>
    <t>Bangladesh</t>
  </si>
  <si>
    <t>Guinea</t>
  </si>
  <si>
    <t>Iceland</t>
  </si>
  <si>
    <t>Lebanon</t>
  </si>
  <si>
    <t>Niger</t>
  </si>
  <si>
    <t>Qatar</t>
  </si>
  <si>
    <t>Slovakia</t>
  </si>
  <si>
    <t>Tuvalu</t>
  </si>
  <si>
    <t>Austria</t>
  </si>
  <si>
    <t>Bolivia</t>
  </si>
  <si>
    <t>Gabon</t>
  </si>
  <si>
    <t>Kyrgyzstan</t>
  </si>
  <si>
    <t>Latvia</t>
  </si>
  <si>
    <t>San_Marino</t>
  </si>
  <si>
    <t>South_Africa</t>
  </si>
  <si>
    <t>Sri_Lanka</t>
  </si>
  <si>
    <t>United_States_Minor_Outlying_Islands_</t>
  </si>
  <si>
    <t>Cameroon</t>
  </si>
  <si>
    <t>Dominica</t>
  </si>
  <si>
    <t>Dominican_Republic</t>
  </si>
  <si>
    <t>Equatorial_Guinea</t>
  </si>
  <si>
    <t>Guyana</t>
  </si>
  <si>
    <t>Haiti</t>
  </si>
  <si>
    <t>Lesotho</t>
  </si>
  <si>
    <t>Lithuania</t>
  </si>
  <si>
    <t>Saint_Lucia</t>
  </si>
  <si>
    <t>Solomon_Islands</t>
  </si>
  <si>
    <t>South_Sudan</t>
  </si>
  <si>
    <t>Suriname</t>
  </si>
  <si>
    <t>Zambia</t>
  </si>
  <si>
    <t>Zimbabwe</t>
  </si>
  <si>
    <t>Armenia</t>
  </si>
  <si>
    <t>Barbados</t>
  </si>
  <si>
    <t>Ethiopia</t>
  </si>
  <si>
    <t>Liechtenstein</t>
  </si>
  <si>
    <t>Mali</t>
  </si>
  <si>
    <t>Mozambique</t>
  </si>
  <si>
    <t>Norway</t>
  </si>
  <si>
    <t>Oman</t>
  </si>
  <si>
    <t>Samoa</t>
  </si>
  <si>
    <t>Albania</t>
  </si>
  <si>
    <t>Benin</t>
  </si>
  <si>
    <t>Congo</t>
  </si>
  <si>
    <t>Georgia</t>
  </si>
  <si>
    <t>Jordan</t>
  </si>
  <si>
    <t>North_Korea</t>
  </si>
  <si>
    <t>Luxembourg</t>
  </si>
  <si>
    <t>Mauritius</t>
  </si>
  <si>
    <t>Morocco</t>
  </si>
  <si>
    <t>Netherlands</t>
  </si>
  <si>
    <t>Burkina_Faso</t>
  </si>
  <si>
    <t>Canada</t>
  </si>
  <si>
    <t>Panama</t>
  </si>
  <si>
    <t>Saudi_Arabia</t>
  </si>
  <si>
    <t>Timor_Leste</t>
  </si>
  <si>
    <t>Cote_d_Ivoire</t>
  </si>
  <si>
    <t>Czechia</t>
  </si>
  <si>
    <t>El_Salvador</t>
  </si>
  <si>
    <t>France</t>
  </si>
  <si>
    <t>Greece</t>
  </si>
  <si>
    <t>Jamaica</t>
  </si>
  <si>
    <t>Namibia</t>
  </si>
  <si>
    <t>Nauru</t>
  </si>
  <si>
    <t>Senegal</t>
  </si>
  <si>
    <t>Syrian_Arab_Republic</t>
  </si>
  <si>
    <t>Uzbekistan</t>
  </si>
  <si>
    <t>Estonia</t>
  </si>
  <si>
    <t>Liberia</t>
  </si>
  <si>
    <t>Mauritania</t>
  </si>
  <si>
    <t>Myanmar</t>
  </si>
  <si>
    <t>Trinidad_and_Tobago</t>
  </si>
  <si>
    <t>Botswana</t>
  </si>
  <si>
    <t>Chile</t>
  </si>
  <si>
    <t>Cuba</t>
  </si>
  <si>
    <t>Germany</t>
  </si>
  <si>
    <t>Ghana</t>
  </si>
  <si>
    <t>Malaysia</t>
  </si>
  <si>
    <t>Palau</t>
  </si>
  <si>
    <t>Palestine</t>
  </si>
  <si>
    <t>Poland</t>
  </si>
  <si>
    <t>Central_African_Republic</t>
  </si>
  <si>
    <t>Kazakhstan</t>
  </si>
  <si>
    <t>South_Korea</t>
  </si>
  <si>
    <t>Monaco</t>
  </si>
  <si>
    <t>New_Zealand</t>
  </si>
  <si>
    <t>Nicaragua</t>
  </si>
  <si>
    <t>Philippines</t>
  </si>
  <si>
    <t>Angola</t>
  </si>
  <si>
    <t>Burundi</t>
  </si>
  <si>
    <t>Honduras</t>
  </si>
  <si>
    <t>Iraq</t>
  </si>
  <si>
    <t>Laos</t>
  </si>
  <si>
    <t>Paraguay</t>
  </si>
  <si>
    <t>Somalia</t>
  </si>
  <si>
    <t>Sudan</t>
  </si>
  <si>
    <t>Finland</t>
  </si>
  <si>
    <t>Spain</t>
  </si>
  <si>
    <t>Uruguay</t>
  </si>
  <si>
    <t>Bhutan</t>
  </si>
  <si>
    <t>Italy</t>
  </si>
  <si>
    <t>Portugal</t>
  </si>
  <si>
    <t>Croatia</t>
  </si>
  <si>
    <t>Maldives</t>
  </si>
  <si>
    <t>Sweden</t>
  </si>
  <si>
    <t>Guatemala</t>
  </si>
  <si>
    <t>Libya</t>
  </si>
  <si>
    <t>Mongolia</t>
  </si>
  <si>
    <t>Papua_New_Guinea</t>
  </si>
  <si>
    <t>Taiwan</t>
  </si>
  <si>
    <t>Yemen</t>
  </si>
  <si>
    <t>Chad</t>
  </si>
  <si>
    <t>Argentina</t>
  </si>
  <si>
    <t>Ecuador</t>
  </si>
  <si>
    <t>Montenegro</t>
  </si>
  <si>
    <t>Tunisia</t>
  </si>
  <si>
    <t>Cambodia</t>
  </si>
  <si>
    <t>Venezuela</t>
  </si>
  <si>
    <t>Congo_Democratic_Republic_of_the</t>
  </si>
  <si>
    <t>Peru</t>
  </si>
  <si>
    <t>Switzerland</t>
  </si>
  <si>
    <t>Brazil</t>
  </si>
  <si>
    <t>Egypt</t>
  </si>
  <si>
    <t>Seychelles</t>
  </si>
  <si>
    <t>Ukraine</t>
  </si>
  <si>
    <t>Bulgaria</t>
  </si>
  <si>
    <t>Serbia</t>
  </si>
  <si>
    <t>China</t>
  </si>
  <si>
    <t>Iran</t>
  </si>
  <si>
    <t>Tanzania</t>
  </si>
  <si>
    <t>Bahamas</t>
  </si>
  <si>
    <t>Mexico</t>
  </si>
  <si>
    <t>Colombia</t>
  </si>
  <si>
    <t>Afghanistan</t>
  </si>
  <si>
    <t>India</t>
  </si>
  <si>
    <t>Moldova</t>
  </si>
  <si>
    <t>Nigeria</t>
  </si>
  <si>
    <t>Romania</t>
  </si>
  <si>
    <t>Hungary</t>
  </si>
  <si>
    <t>Japan</t>
  </si>
  <si>
    <t>Kenya</t>
  </si>
  <si>
    <t>Algeria</t>
  </si>
  <si>
    <t>United_States</t>
  </si>
  <si>
    <t>Vietnam</t>
  </si>
  <si>
    <t>Malta</t>
  </si>
  <si>
    <t>Azerbaijan</t>
  </si>
  <si>
    <t>Thailand</t>
  </si>
  <si>
    <t>North_Macedonia </t>
  </si>
  <si>
    <t>Turkey</t>
  </si>
  <si>
    <t>Russian_Federation</t>
  </si>
  <si>
    <t>Slovenia</t>
  </si>
  <si>
    <t>Ilhas de Barlavento</t>
  </si>
  <si>
    <t>Ralik chain</t>
  </si>
  <si>
    <t>Saint Kitts</t>
  </si>
  <si>
    <t>Brussels Hoofdstedelijk Gewest</t>
  </si>
  <si>
    <t>Bonaire</t>
  </si>
  <si>
    <t>Federation of Bosnia and Herzegovina</t>
  </si>
  <si>
    <t>Anjouan</t>
  </si>
  <si>
    <t>Leste</t>
  </si>
  <si>
    <t>Gilbert Islands</t>
  </si>
  <si>
    <t>Central Region</t>
  </si>
  <si>
    <t>Ascension</t>
  </si>
  <si>
    <t>Alo</t>
  </si>
  <si>
    <t>Capital Governorate</t>
  </si>
  <si>
    <t>Belait</t>
  </si>
  <si>
    <t>Hhohho</t>
  </si>
  <si>
    <t>Connaught</t>
  </si>
  <si>
    <t>Kosrae</t>
  </si>
  <si>
    <t>Central</t>
  </si>
  <si>
    <t>England</t>
  </si>
  <si>
    <t>North Denmark Region</t>
  </si>
  <si>
    <t>Rotuma</t>
  </si>
  <si>
    <t>Avannaata Kommunia</t>
  </si>
  <si>
    <t>City of Kigali</t>
  </si>
  <si>
    <t>Eastern</t>
  </si>
  <si>
    <t>Central Singapore</t>
  </si>
  <si>
    <t>Dushanbe</t>
  </si>
  <si>
    <t>Centrale</t>
  </si>
  <si>
    <t>Eua</t>
  </si>
  <si>
    <t>Nicosia</t>
  </si>
  <si>
    <t>Anseba</t>
  </si>
  <si>
    <t>Banjul</t>
  </si>
  <si>
    <t>Al Janūbī</t>
  </si>
  <si>
    <t>Al Aḩmadī</t>
  </si>
  <si>
    <t>Toamasina</t>
  </si>
  <si>
    <t>Charlotte</t>
  </si>
  <si>
    <t>Ahal</t>
  </si>
  <si>
    <t>Malampa</t>
  </si>
  <si>
    <t>Canillo</t>
  </si>
  <si>
    <t>Brest Region</t>
  </si>
  <si>
    <t>Alajuela</t>
  </si>
  <si>
    <t>Saint Andrew</t>
  </si>
  <si>
    <t>Jawa</t>
  </si>
  <si>
    <t>Islamabad</t>
  </si>
  <si>
    <t>Água Grande</t>
  </si>
  <si>
    <t>Ajman</t>
  </si>
  <si>
    <t>Saint George</t>
  </si>
  <si>
    <t>Australian Capital Territory</t>
  </si>
  <si>
    <t>Barishal</t>
  </si>
  <si>
    <t>Boké</t>
  </si>
  <si>
    <t>Höfuðborgarsvæði</t>
  </si>
  <si>
    <t>Aakkâr</t>
  </si>
  <si>
    <t>Agadez</t>
  </si>
  <si>
    <t>Ad Dawḩah</t>
  </si>
  <si>
    <t>Banskobystrický kraj</t>
  </si>
  <si>
    <t>Funafuti</t>
  </si>
  <si>
    <t>Burgenland</t>
  </si>
  <si>
    <t>El Beni</t>
  </si>
  <si>
    <t>Estuaire</t>
  </si>
  <si>
    <t>Batken</t>
  </si>
  <si>
    <t>Daugavpils</t>
  </si>
  <si>
    <t>Acquaviva</t>
  </si>
  <si>
    <t>Eastern Cape</t>
  </si>
  <si>
    <t>Western Province</t>
  </si>
  <si>
    <t>Johnston Atoll</t>
  </si>
  <si>
    <t>Adamaoua</t>
  </si>
  <si>
    <t>Cibao Nordeste</t>
  </si>
  <si>
    <t>Región Continental</t>
  </si>
  <si>
    <t>Barima-Waini</t>
  </si>
  <si>
    <t>Artibonite</t>
  </si>
  <si>
    <t>Maseru</t>
  </si>
  <si>
    <t>Alytaus apskritis</t>
  </si>
  <si>
    <t>Anse la Raye</t>
  </si>
  <si>
    <t>Northern Bahr el Ghazal</t>
  </si>
  <si>
    <t>Brokopondo</t>
  </si>
  <si>
    <t>Western</t>
  </si>
  <si>
    <t>Bulawayo</t>
  </si>
  <si>
    <t>Aragatsotn</t>
  </si>
  <si>
    <t>Christ Church</t>
  </si>
  <si>
    <t>Addis Ababa</t>
  </si>
  <si>
    <t>Balzers</t>
  </si>
  <si>
    <t>Kayes</t>
  </si>
  <si>
    <t>Niassa</t>
  </si>
  <si>
    <t>Oslo</t>
  </si>
  <si>
    <t>Janūb al Bāţinah</t>
  </si>
  <si>
    <t>A'ana</t>
  </si>
  <si>
    <t>Berat</t>
  </si>
  <si>
    <t>Atacora</t>
  </si>
  <si>
    <t>Bouenza</t>
  </si>
  <si>
    <t>Abkhazia</t>
  </si>
  <si>
    <t>‘Ajlūn</t>
  </si>
  <si>
    <t>Pyongyang</t>
  </si>
  <si>
    <t>Capellen</t>
  </si>
  <si>
    <t>Agalega Islands</t>
  </si>
  <si>
    <t>Tanger-Tétouan-Al Hoceïma</t>
  </si>
  <si>
    <t>Drenthe</t>
  </si>
  <si>
    <t>Boucle du Mouhoun</t>
  </si>
  <si>
    <t>Alberta</t>
  </si>
  <si>
    <t>Bocas del Toro</t>
  </si>
  <si>
    <t>Ar Riyāḑ</t>
  </si>
  <si>
    <t>Aileu</t>
  </si>
  <si>
    <t>Abidjan</t>
  </si>
  <si>
    <t>Prague</t>
  </si>
  <si>
    <t>Ahuachapán</t>
  </si>
  <si>
    <t>Corse</t>
  </si>
  <si>
    <t>Ágion Óros</t>
  </si>
  <si>
    <t>Kingston</t>
  </si>
  <si>
    <t>Zambezi</t>
  </si>
  <si>
    <t>Aiwo</t>
  </si>
  <si>
    <t>Diourbel</t>
  </si>
  <si>
    <t>Dimashq</t>
  </si>
  <si>
    <t>Andijon</t>
  </si>
  <si>
    <t>Harju</t>
  </si>
  <si>
    <t>Bong</t>
  </si>
  <si>
    <t>Hodh ech Chargui</t>
  </si>
  <si>
    <t>Sagaing</t>
  </si>
  <si>
    <t>Arima</t>
  </si>
  <si>
    <t>Aisén del General Carlos Ibañez del Campo</t>
  </si>
  <si>
    <t>Pinar del Río</t>
  </si>
  <si>
    <t>Brandenburg</t>
  </si>
  <si>
    <t>Greater Accra</t>
  </si>
  <si>
    <t>Johor</t>
  </si>
  <si>
    <t>Aimeliik</t>
  </si>
  <si>
    <t>Bethlehem</t>
  </si>
  <si>
    <t>Lower Silesia</t>
  </si>
  <si>
    <t>Bangui</t>
  </si>
  <si>
    <t>Aqmola oblysy</t>
  </si>
  <si>
    <t>Seoul</t>
  </si>
  <si>
    <t>La Colle</t>
  </si>
  <si>
    <t>Auckland</t>
  </si>
  <si>
    <t>Costa Caribe Norte</t>
  </si>
  <si>
    <t>National Capital Region</t>
  </si>
  <si>
    <t>Bengo</t>
  </si>
  <si>
    <t>Bubanza</t>
  </si>
  <si>
    <t>Atlántida</t>
  </si>
  <si>
    <t>Al Anbār</t>
  </si>
  <si>
    <t>Viangchan</t>
  </si>
  <si>
    <t>Concepción</t>
  </si>
  <si>
    <t>Awdal</t>
  </si>
  <si>
    <t>Central Darfur</t>
  </si>
  <si>
    <t>Ahvenanmaan maakunta</t>
  </si>
  <si>
    <t>Andalusia</t>
  </si>
  <si>
    <t>Artigas</t>
  </si>
  <si>
    <t>Paro</t>
  </si>
  <si>
    <t>Piemonte</t>
  </si>
  <si>
    <t>Aveiro</t>
  </si>
  <si>
    <t>Zagreb County</t>
  </si>
  <si>
    <t>South Ari Atoll</t>
  </si>
  <si>
    <t>Stockholms län [SE-01]</t>
  </si>
  <si>
    <t>Alta Verapaz</t>
  </si>
  <si>
    <t>Banghāzī</t>
  </si>
  <si>
    <t>Orhon</t>
  </si>
  <si>
    <t>National Capital District (Port Moresby)</t>
  </si>
  <si>
    <t>Chiayi</t>
  </si>
  <si>
    <t>Abyan</t>
  </si>
  <si>
    <t>Batha</t>
  </si>
  <si>
    <t>Salta</t>
  </si>
  <si>
    <t>Azuay</t>
  </si>
  <si>
    <t>Andrijevica</t>
  </si>
  <si>
    <t>Tunis</t>
  </si>
  <si>
    <t>Phnom Penh</t>
  </si>
  <si>
    <t>Distrito Capital</t>
  </si>
  <si>
    <t>Kinshasa</t>
  </si>
  <si>
    <t>Amazonas</t>
  </si>
  <si>
    <t>Aargau</t>
  </si>
  <si>
    <t>Acre</t>
  </si>
  <si>
    <t>Alexandria</t>
  </si>
  <si>
    <t>Anse aux Pins</t>
  </si>
  <si>
    <t>Avtonomna Respublika Krym</t>
  </si>
  <si>
    <t>Blagoevgard</t>
  </si>
  <si>
    <t>Beograd</t>
  </si>
  <si>
    <t>Beijing Shi</t>
  </si>
  <si>
    <t>Markazī</t>
  </si>
  <si>
    <t>Arusha</t>
  </si>
  <si>
    <t>Acklins</t>
  </si>
  <si>
    <t>Ciudad de México</t>
  </si>
  <si>
    <t>Distrito Capital de Bogotá</t>
  </si>
  <si>
    <t>Balkh</t>
  </si>
  <si>
    <t>Andhra Pradesh</t>
  </si>
  <si>
    <t>Găgăuzia, Unitatea teritorială autonomă (UTAG)</t>
  </si>
  <si>
    <t>Abuja Federal Capital Territory</t>
  </si>
  <si>
    <t>Alba</t>
  </si>
  <si>
    <t>Budapest</t>
  </si>
  <si>
    <t>Hokkaido</t>
  </si>
  <si>
    <t>Baringo</t>
  </si>
  <si>
    <t>Adrar</t>
  </si>
  <si>
    <t>Alaska</t>
  </si>
  <si>
    <t>Lai Châu</t>
  </si>
  <si>
    <t>Attard</t>
  </si>
  <si>
    <t>Babek</t>
  </si>
  <si>
    <t>Krung Thep Maha Nakhon</t>
  </si>
  <si>
    <t>Veles</t>
  </si>
  <si>
    <t>Adana</t>
  </si>
  <si>
    <t>Adygeya, Respublika</t>
  </si>
  <si>
    <t>Ajdovščina</t>
  </si>
  <si>
    <t>Aland Islands</t>
  </si>
  <si>
    <t>Ilhas de Sotavento</t>
  </si>
  <si>
    <t>Ratak chain</t>
  </si>
  <si>
    <t>Nevis</t>
  </si>
  <si>
    <t>Vlaams Gewest</t>
  </si>
  <si>
    <t>Saba</t>
  </si>
  <si>
    <t>Brčko District</t>
  </si>
  <si>
    <t>Grande Comore</t>
  </si>
  <si>
    <t>Norte</t>
  </si>
  <si>
    <t>Line Islands</t>
  </si>
  <si>
    <t>Northern Region</t>
  </si>
  <si>
    <t>Saint Helena</t>
  </si>
  <si>
    <t>Sigave</t>
  </si>
  <si>
    <t>Southern Governorate</t>
  </si>
  <si>
    <t>Brunei-Muara</t>
  </si>
  <si>
    <t>Lubombo</t>
  </si>
  <si>
    <t>Leinster</t>
  </si>
  <si>
    <t>Pohnpei</t>
  </si>
  <si>
    <t>Northern Ireland</t>
  </si>
  <si>
    <t>Central Denmark Region</t>
  </si>
  <si>
    <t>Kommune Kujalleq</t>
  </si>
  <si>
    <t>Mid Western</t>
  </si>
  <si>
    <t>Northern</t>
  </si>
  <si>
    <t>North East</t>
  </si>
  <si>
    <t>Kŭhistoni Badakhshon</t>
  </si>
  <si>
    <t>Kara</t>
  </si>
  <si>
    <t>Ha'apai</t>
  </si>
  <si>
    <t>Cayo</t>
  </si>
  <si>
    <t>Limassol</t>
  </si>
  <si>
    <t>Arta</t>
  </si>
  <si>
    <t>Southern Red Sea</t>
  </si>
  <si>
    <t>Lower River</t>
  </si>
  <si>
    <t>Ḩayfā</t>
  </si>
  <si>
    <t>Al Farwānīyah</t>
  </si>
  <si>
    <t>Antsiranana</t>
  </si>
  <si>
    <t>Balkan</t>
  </si>
  <si>
    <t>Pénama</t>
  </si>
  <si>
    <t>Encamp</t>
  </si>
  <si>
    <t>City of Minsk</t>
  </si>
  <si>
    <t>Cartago</t>
  </si>
  <si>
    <t>Saint David</t>
  </si>
  <si>
    <t>Kalimantan</t>
  </si>
  <si>
    <t>Gilgit-Baltistan</t>
  </si>
  <si>
    <t>Cantagalo</t>
  </si>
  <si>
    <t>Abu Dhabi</t>
  </si>
  <si>
    <t>Saint John</t>
  </si>
  <si>
    <t>New South Wales</t>
  </si>
  <si>
    <t>Chattogram</t>
  </si>
  <si>
    <t>Kindia</t>
  </si>
  <si>
    <t>Suðurnes</t>
  </si>
  <si>
    <t>Liban-Nord</t>
  </si>
  <si>
    <t>Diffa</t>
  </si>
  <si>
    <t>Al Khawr wa adh Dhakhīrah</t>
  </si>
  <si>
    <t>Bratislavský kraj</t>
  </si>
  <si>
    <t>Niutao</t>
  </si>
  <si>
    <t>Carinthia</t>
  </si>
  <si>
    <t>Cochabamba</t>
  </si>
  <si>
    <t>Haut-Ogooué</t>
  </si>
  <si>
    <t>Chüy</t>
  </si>
  <si>
    <t>Jelgava</t>
  </si>
  <si>
    <t>Chiesanuova</t>
  </si>
  <si>
    <t>Free State</t>
  </si>
  <si>
    <t>Central Province</t>
  </si>
  <si>
    <t>Midway Islands</t>
  </si>
  <si>
    <t>Centre</t>
  </si>
  <si>
    <t>Cibao Noroeste</t>
  </si>
  <si>
    <t>Región Insular</t>
  </si>
  <si>
    <t>Cuyuni-Mazaruni</t>
  </si>
  <si>
    <t>Botha-Bothe</t>
  </si>
  <si>
    <t>Klaipėdos apskritis</t>
  </si>
  <si>
    <t>Castries</t>
  </si>
  <si>
    <t>Choiseul</t>
  </si>
  <si>
    <t>Western Bahr el Ghazal</t>
  </si>
  <si>
    <t>Commewijne</t>
  </si>
  <si>
    <t>Harare</t>
  </si>
  <si>
    <t>Ararat</t>
  </si>
  <si>
    <t>Dire Dawa</t>
  </si>
  <si>
    <t>Eschen</t>
  </si>
  <si>
    <t>Taoudénit</t>
  </si>
  <si>
    <t>Manica</t>
  </si>
  <si>
    <t>Rogaland</t>
  </si>
  <si>
    <t>Shamāl al Bāţinah</t>
  </si>
  <si>
    <t>Aiga-i-le-Tai</t>
  </si>
  <si>
    <t>Durrës</t>
  </si>
  <si>
    <t>Alibori</t>
  </si>
  <si>
    <t>Pool</t>
  </si>
  <si>
    <t>Ajaria</t>
  </si>
  <si>
    <t>Al ‘A̅şimah</t>
  </si>
  <si>
    <t>South Pyongan</t>
  </si>
  <si>
    <t>Clervaux</t>
  </si>
  <si>
    <t>Cargados Carajos Shoals</t>
  </si>
  <si>
    <t>L'Oriental</t>
  </si>
  <si>
    <t>Flevoland</t>
  </si>
  <si>
    <t>Cascades</t>
  </si>
  <si>
    <t>British Columbia</t>
  </si>
  <si>
    <t>Panamá Oeste</t>
  </si>
  <si>
    <t>Makkah al Mukarramah</t>
  </si>
  <si>
    <t>Ainaro</t>
  </si>
  <si>
    <t>Yamoussoukro</t>
  </si>
  <si>
    <t>Central Bohemia</t>
  </si>
  <si>
    <t>Cabañas</t>
  </si>
  <si>
    <t>Auvergne-Rhône-Alpes</t>
  </si>
  <si>
    <t>Eastern Macedonia and Thrace</t>
  </si>
  <si>
    <t>Erongo</t>
  </si>
  <si>
    <t>Anabar</t>
  </si>
  <si>
    <t>Dakar</t>
  </si>
  <si>
    <t>Dar'ā</t>
  </si>
  <si>
    <t>Buxoro</t>
  </si>
  <si>
    <t>Hiiu</t>
  </si>
  <si>
    <t>Bomi</t>
  </si>
  <si>
    <t>Hodh el Gharbi</t>
  </si>
  <si>
    <t>Bago</t>
  </si>
  <si>
    <t>Chaguanas</t>
  </si>
  <si>
    <t>Chobe</t>
  </si>
  <si>
    <t>Antofagasta</t>
  </si>
  <si>
    <t>La Habana</t>
  </si>
  <si>
    <t>Berlin</t>
  </si>
  <si>
    <t>Ahafo</t>
  </si>
  <si>
    <t>Kedah</t>
  </si>
  <si>
    <t>Airai</t>
  </si>
  <si>
    <t>Deir El Balah</t>
  </si>
  <si>
    <t>Kuyavia-Pomerania</t>
  </si>
  <si>
    <t>Gribingui</t>
  </si>
  <si>
    <t>Aqtöbe oblysy</t>
  </si>
  <si>
    <t>Busan</t>
  </si>
  <si>
    <t>La Condamine</t>
  </si>
  <si>
    <t>Bay of Plenty</t>
  </si>
  <si>
    <t>Costa Caribe Sur</t>
  </si>
  <si>
    <t>Ilocos (Region I)</t>
  </si>
  <si>
    <t>Benguela</t>
  </si>
  <si>
    <t>Bujumbura Rural</t>
  </si>
  <si>
    <t>Choluteca</t>
  </si>
  <si>
    <t>Arbīl</t>
  </si>
  <si>
    <t>Attapu</t>
  </si>
  <si>
    <t>Alto Paraná</t>
  </si>
  <si>
    <t>Bakool</t>
  </si>
  <si>
    <t>East Darfur</t>
  </si>
  <si>
    <t>Etelä-Karjala</t>
  </si>
  <si>
    <t>Aragon</t>
  </si>
  <si>
    <t>Canelones</t>
  </si>
  <si>
    <t>Chhukha</t>
  </si>
  <si>
    <t>Lombardia</t>
  </si>
  <si>
    <t>Beja</t>
  </si>
  <si>
    <t>Krapina-Zagorje</t>
  </si>
  <si>
    <t>North Ari Atoll</t>
  </si>
  <si>
    <t>Västerbottens län [SE-24]</t>
  </si>
  <si>
    <t>Baja Verapaz</t>
  </si>
  <si>
    <t>Al Buţnān</t>
  </si>
  <si>
    <t>Darhan uul</t>
  </si>
  <si>
    <t>Chimbu</t>
  </si>
  <si>
    <t>Hsinchu</t>
  </si>
  <si>
    <t>‘Adan</t>
  </si>
  <si>
    <t>Bahr el Ghazal</t>
  </si>
  <si>
    <t>Buenos Aires</t>
  </si>
  <si>
    <t>Bolívar</t>
  </si>
  <si>
    <t>Bar</t>
  </si>
  <si>
    <t>L'Ariana</t>
  </si>
  <si>
    <t>Banteay Mean Choay</t>
  </si>
  <si>
    <t>Anzoátegui</t>
  </si>
  <si>
    <t>Kongo Central</t>
  </si>
  <si>
    <t>Ancash</t>
  </si>
  <si>
    <t>Appenzell Innerrhoden</t>
  </si>
  <si>
    <t>Alagos</t>
  </si>
  <si>
    <t>Aswan</t>
  </si>
  <si>
    <t>Anse Boileau</t>
  </si>
  <si>
    <t>Vinnytska oblast</t>
  </si>
  <si>
    <t>Burgas</t>
  </si>
  <si>
    <t>Severnobački okrug</t>
  </si>
  <si>
    <t>Chongqing Shi</t>
  </si>
  <si>
    <t>Gīlān</t>
  </si>
  <si>
    <t>Dar es Salaam</t>
  </si>
  <si>
    <t>Bimini</t>
  </si>
  <si>
    <t>Aguascalientes</t>
  </si>
  <si>
    <t>Bamyan</t>
  </si>
  <si>
    <t>Arunāchal Pradesh</t>
  </si>
  <si>
    <t>Bălți</t>
  </si>
  <si>
    <t>Abia</t>
  </si>
  <si>
    <t>Argeș</t>
  </si>
  <si>
    <t>Békéscsaba</t>
  </si>
  <si>
    <t>Aomori</t>
  </si>
  <si>
    <t>Bomet</t>
  </si>
  <si>
    <t>Chlef</t>
  </si>
  <si>
    <t>Alabama</t>
  </si>
  <si>
    <t>Lào Cai</t>
  </si>
  <si>
    <t>Balzan</t>
  </si>
  <si>
    <t>Gadabay</t>
  </si>
  <si>
    <t>Samut Prakan</t>
  </si>
  <si>
    <t>Gradsko</t>
  </si>
  <si>
    <t>Adıyaman</t>
  </si>
  <si>
    <t>Altay, Respublika</t>
  </si>
  <si>
    <t>Beltinci</t>
  </si>
  <si>
    <t xml:space="preserve">Waals Gewest </t>
  </si>
  <si>
    <t>Sint Eustatius</t>
  </si>
  <si>
    <t>Republika Srpska</t>
  </si>
  <si>
    <t>Mohéli</t>
  </si>
  <si>
    <t>Sul</t>
  </si>
  <si>
    <t>Phoenix Islands</t>
  </si>
  <si>
    <t>Southern Region</t>
  </si>
  <si>
    <t>Tristan da Cunha</t>
  </si>
  <si>
    <t>Uvea</t>
  </si>
  <si>
    <t>Muharraq Governorate</t>
  </si>
  <si>
    <t>Temburong</t>
  </si>
  <si>
    <t>Manzini</t>
  </si>
  <si>
    <t>Munster</t>
  </si>
  <si>
    <t>Chuuk</t>
  </si>
  <si>
    <t>Scotland</t>
  </si>
  <si>
    <t>Region of Southern Denmark</t>
  </si>
  <si>
    <t>Qeqqata Kommunia</t>
  </si>
  <si>
    <t>North Western</t>
  </si>
  <si>
    <t>North West</t>
  </si>
  <si>
    <t>Khatlon</t>
  </si>
  <si>
    <t>Maritime (Région)</t>
  </si>
  <si>
    <t>Niuas</t>
  </si>
  <si>
    <t>Corozal</t>
  </si>
  <si>
    <t>Larnaca</t>
  </si>
  <si>
    <t>Ali Sabieh</t>
  </si>
  <si>
    <t>Debub</t>
  </si>
  <si>
    <t>Central River</t>
  </si>
  <si>
    <t>Al Quds</t>
  </si>
  <si>
    <t>Ḩawallī</t>
  </si>
  <si>
    <t>Fianarantsoa</t>
  </si>
  <si>
    <t>Daşoguz</t>
  </si>
  <si>
    <t>Sanma</t>
  </si>
  <si>
    <t>La Massana</t>
  </si>
  <si>
    <t>Gomel Region</t>
  </si>
  <si>
    <t>Guanacaste</t>
  </si>
  <si>
    <t>Maluku</t>
  </si>
  <si>
    <t>Azad Jammu and Kashmir</t>
  </si>
  <si>
    <t>Caué</t>
  </si>
  <si>
    <t>Dubai</t>
  </si>
  <si>
    <t>Saint Mary</t>
  </si>
  <si>
    <t>Northern Territory</t>
  </si>
  <si>
    <t>Dhaka</t>
  </si>
  <si>
    <t>Faranah</t>
  </si>
  <si>
    <t>Vesturland</t>
  </si>
  <si>
    <t>Beyrouth</t>
  </si>
  <si>
    <t>Dosso</t>
  </si>
  <si>
    <t>Ash Shamāl</t>
  </si>
  <si>
    <t>Košický kraj</t>
  </si>
  <si>
    <t>Nukufetau</t>
  </si>
  <si>
    <t>Lower Austria</t>
  </si>
  <si>
    <t>Chuquisaca</t>
  </si>
  <si>
    <t>Moyen-Ogooué</t>
  </si>
  <si>
    <t>Bishkek Shaary</t>
  </si>
  <si>
    <t>Jēkabpils</t>
  </si>
  <si>
    <t>Domagnano</t>
  </si>
  <si>
    <t>Gauteng</t>
  </si>
  <si>
    <t>Southern Province</t>
  </si>
  <si>
    <t>Navassa Island</t>
  </si>
  <si>
    <t>Far North</t>
  </si>
  <si>
    <t>Cibao Norte</t>
  </si>
  <si>
    <t>Annobón</t>
  </si>
  <si>
    <t>Demerara-Mahaica</t>
  </si>
  <si>
    <t>Grande’Anse</t>
  </si>
  <si>
    <t>Leribe</t>
  </si>
  <si>
    <t>Kauno apskritis</t>
  </si>
  <si>
    <t>Capital Territory (Honiara)</t>
  </si>
  <si>
    <t>Central Equatoria</t>
  </si>
  <si>
    <t>Coronie</t>
  </si>
  <si>
    <t>Manicaland</t>
  </si>
  <si>
    <t>Armavir</t>
  </si>
  <si>
    <t>Afar</t>
  </si>
  <si>
    <t>Gamprin</t>
  </si>
  <si>
    <t>Koulikoro</t>
  </si>
  <si>
    <t>Gaza</t>
  </si>
  <si>
    <t>Møre og Romsdal</t>
  </si>
  <si>
    <t>Al Buraymī</t>
  </si>
  <si>
    <t>Atua</t>
  </si>
  <si>
    <t>Elbasan</t>
  </si>
  <si>
    <t>Atlantique</t>
  </si>
  <si>
    <t>Sangha</t>
  </si>
  <si>
    <t>Guria</t>
  </si>
  <si>
    <t>Al ‘Aqabah</t>
  </si>
  <si>
    <t>North Pyongan</t>
  </si>
  <si>
    <t>Diekirch</t>
  </si>
  <si>
    <t>Rodrigues Island</t>
  </si>
  <si>
    <t>Fès-Meknès</t>
  </si>
  <si>
    <t>Friesland</t>
  </si>
  <si>
    <t>Manitoba</t>
  </si>
  <si>
    <t>Coclé</t>
  </si>
  <si>
    <t>Al Madīnah al Munawwarah</t>
  </si>
  <si>
    <t>Baucau</t>
  </si>
  <si>
    <t>Bas-Sassandra</t>
  </si>
  <si>
    <t>South Bohemia</t>
  </si>
  <si>
    <t>Chalatenango</t>
  </si>
  <si>
    <t>Bourgogne-Franche-Comté</t>
  </si>
  <si>
    <t>Central Macedonia</t>
  </si>
  <si>
    <t>Saint Thomas</t>
  </si>
  <si>
    <t>Hardap</t>
  </si>
  <si>
    <t>Anetan</t>
  </si>
  <si>
    <t>Fatick</t>
  </si>
  <si>
    <t>Dayr az Zawr</t>
  </si>
  <si>
    <t>Farg‘ona</t>
  </si>
  <si>
    <t>Ida-Viru</t>
  </si>
  <si>
    <t>Grand Cape Mount</t>
  </si>
  <si>
    <t>Assaba</t>
  </si>
  <si>
    <t>Magway</t>
  </si>
  <si>
    <t>Couva-Tabaquite-Talparo</t>
  </si>
  <si>
    <t>Francistown</t>
  </si>
  <si>
    <t>Arica y Parinacota</t>
  </si>
  <si>
    <t>Matanzas</t>
  </si>
  <si>
    <t>Baden-Württemberg</t>
  </si>
  <si>
    <t>Ashanti</t>
  </si>
  <si>
    <t>Kelantan</t>
  </si>
  <si>
    <t>Angaur</t>
  </si>
  <si>
    <t>Lublin</t>
  </si>
  <si>
    <t>Almaty</t>
  </si>
  <si>
    <t>Daegu</t>
  </si>
  <si>
    <t>Fontvieille</t>
  </si>
  <si>
    <t>Canterbury</t>
  </si>
  <si>
    <t>Boaco</t>
  </si>
  <si>
    <t>Cagayan Valley (Region II)</t>
  </si>
  <si>
    <t>Bié</t>
  </si>
  <si>
    <t>Bujumbura Mairie</t>
  </si>
  <si>
    <t>Colón</t>
  </si>
  <si>
    <t>Al Başrah</t>
  </si>
  <si>
    <t>Bokèo</t>
  </si>
  <si>
    <t>Banaadir</t>
  </si>
  <si>
    <t>North Darfur</t>
  </si>
  <si>
    <t>Etelä-Pohjanmaa</t>
  </si>
  <si>
    <t>Principality of Asturias</t>
  </si>
  <si>
    <t>Cerro Largo</t>
  </si>
  <si>
    <t>Haa</t>
  </si>
  <si>
    <t>Veneto</t>
  </si>
  <si>
    <t>Braga</t>
  </si>
  <si>
    <t>Sisak-Moslavina</t>
  </si>
  <si>
    <t>Faadhippolhu</t>
  </si>
  <si>
    <t>Norrbottens län [SE-25]</t>
  </si>
  <si>
    <t>Chimaltenango</t>
  </si>
  <si>
    <t>Darnah</t>
  </si>
  <si>
    <t>Hentiy</t>
  </si>
  <si>
    <t>Keelung</t>
  </si>
  <si>
    <t>‘Amrān</t>
  </si>
  <si>
    <t>Borkou</t>
  </si>
  <si>
    <t>Ciudad Autónoma de Buenos Aires</t>
  </si>
  <si>
    <t>Carchi</t>
  </si>
  <si>
    <t>Berane</t>
  </si>
  <si>
    <t>Ben Arous</t>
  </si>
  <si>
    <t>Kracheh</t>
  </si>
  <si>
    <t>Apure</t>
  </si>
  <si>
    <t>Bas-Uele</t>
  </si>
  <si>
    <t>Apurímac</t>
  </si>
  <si>
    <t>Appenzell Ausserrhoden</t>
  </si>
  <si>
    <t>Asyut</t>
  </si>
  <si>
    <t>Anse Etoile</t>
  </si>
  <si>
    <t>Volynska oblast</t>
  </si>
  <si>
    <t>Varna</t>
  </si>
  <si>
    <t>Srednjebanatski okrug</t>
  </si>
  <si>
    <t>Shanghai Shi</t>
  </si>
  <si>
    <t>Māzandarān</t>
  </si>
  <si>
    <t>Dodoma</t>
  </si>
  <si>
    <t>Black Point</t>
  </si>
  <si>
    <t>Baja California</t>
  </si>
  <si>
    <t>Antioquia</t>
  </si>
  <si>
    <t>Badghis</t>
  </si>
  <si>
    <t>Assam</t>
  </si>
  <si>
    <t>Bender [Tighina]</t>
  </si>
  <si>
    <t>Adamawa</t>
  </si>
  <si>
    <t>Arad</t>
  </si>
  <si>
    <t>Debrecen</t>
  </si>
  <si>
    <t>Iwate</t>
  </si>
  <si>
    <t>Bungoma</t>
  </si>
  <si>
    <t>Laghouat</t>
  </si>
  <si>
    <t>Arkansas</t>
  </si>
  <si>
    <t>Hà Giang</t>
  </si>
  <si>
    <t>Birgu</t>
  </si>
  <si>
    <t>Lachin</t>
  </si>
  <si>
    <t>Nonthaburi</t>
  </si>
  <si>
    <t>Demir Kapija</t>
  </si>
  <si>
    <t>Afyonkarahisar</t>
  </si>
  <si>
    <t>Bashkortostan, Respublika</t>
  </si>
  <si>
    <t>Bled</t>
  </si>
  <si>
    <t>Northern Governorate</t>
  </si>
  <si>
    <t>Tutong</t>
  </si>
  <si>
    <t>Shiselweni</t>
  </si>
  <si>
    <t>Ulster</t>
  </si>
  <si>
    <t>Yap</t>
  </si>
  <si>
    <t>Wales </t>
  </si>
  <si>
    <t>Capital Region of Denmark</t>
  </si>
  <si>
    <t>Kommune Qeqertalik</t>
  </si>
  <si>
    <t>Southern</t>
  </si>
  <si>
    <t>South East</t>
  </si>
  <si>
    <t>nohiyahoi tobei jumhurí</t>
  </si>
  <si>
    <t>Plateaux</t>
  </si>
  <si>
    <t>Tongatapu</t>
  </si>
  <si>
    <t>Orange Walk</t>
  </si>
  <si>
    <t>Famagusta</t>
  </si>
  <si>
    <t>Dikhil</t>
  </si>
  <si>
    <t>Gash-Barka</t>
  </si>
  <si>
    <t>North Bank</t>
  </si>
  <si>
    <t>Al Awsaţ</t>
  </si>
  <si>
    <t>Al Jahrā’</t>
  </si>
  <si>
    <t>Mahajanga</t>
  </si>
  <si>
    <t>Lebap</t>
  </si>
  <si>
    <t>Shéfa</t>
  </si>
  <si>
    <t>Ordino</t>
  </si>
  <si>
    <t>Grodno Region</t>
  </si>
  <si>
    <t>Heredia</t>
  </si>
  <si>
    <t>Nusa Tenggara</t>
  </si>
  <si>
    <t>Balochistan</t>
  </si>
  <si>
    <t>Lembá</t>
  </si>
  <si>
    <t>Fujairah</t>
  </si>
  <si>
    <t>Saint Paul</t>
  </si>
  <si>
    <t>Queensland</t>
  </si>
  <si>
    <t>Khulna</t>
  </si>
  <si>
    <t>Kankan</t>
  </si>
  <si>
    <t>Vestfirðir</t>
  </si>
  <si>
    <t>Baalbek-Hermel</t>
  </si>
  <si>
    <t>Maradi</t>
  </si>
  <si>
    <t>Ar Rayyān</t>
  </si>
  <si>
    <t>Nitriansky kraj</t>
  </si>
  <si>
    <t>Nukulaelae</t>
  </si>
  <si>
    <t>Upper Austria</t>
  </si>
  <si>
    <t>La Paz</t>
  </si>
  <si>
    <t>Ngounié</t>
  </si>
  <si>
    <t>Osh Shaary</t>
  </si>
  <si>
    <t>Jūrmala</t>
  </si>
  <si>
    <t>Faetano</t>
  </si>
  <si>
    <t>Kwazulu-Natal</t>
  </si>
  <si>
    <t>Northern Province</t>
  </si>
  <si>
    <t>Wake Island</t>
  </si>
  <si>
    <t>East</t>
  </si>
  <si>
    <t>Cibao Sur</t>
  </si>
  <si>
    <t>Bioko Norte</t>
  </si>
  <si>
    <t>East Berbice-Corentyne</t>
  </si>
  <si>
    <t>Nord</t>
  </si>
  <si>
    <t>Berea</t>
  </si>
  <si>
    <t>Marijampolės apskritis</t>
  </si>
  <si>
    <t>Dennery</t>
  </si>
  <si>
    <t>Guadalcanal</t>
  </si>
  <si>
    <t>Eastern Equatoria</t>
  </si>
  <si>
    <t>Marowijne</t>
  </si>
  <si>
    <t>Luapula</t>
  </si>
  <si>
    <t>Mashonaland Central</t>
  </si>
  <si>
    <t>Yerevan</t>
  </si>
  <si>
    <t>Saint James</t>
  </si>
  <si>
    <t>Amara</t>
  </si>
  <si>
    <t>Mauren</t>
  </si>
  <si>
    <t>Sikasso</t>
  </si>
  <si>
    <t>Inhambane</t>
  </si>
  <si>
    <t>Nordland</t>
  </si>
  <si>
    <t>Ad Dākhilīyah</t>
  </si>
  <si>
    <t>Fa'asaleleaga</t>
  </si>
  <si>
    <t>Fier</t>
  </si>
  <si>
    <t>Borgou</t>
  </si>
  <si>
    <t>Imereti</t>
  </si>
  <si>
    <t>Aţ Ţafīlah</t>
  </si>
  <si>
    <t>Chagang</t>
  </si>
  <si>
    <t>Echternach</t>
  </si>
  <si>
    <t>Black River</t>
  </si>
  <si>
    <t>Rabat-Salé-Kénitra</t>
  </si>
  <si>
    <t>Gelderland</t>
  </si>
  <si>
    <t>Centre-Est</t>
  </si>
  <si>
    <t>New Brunswick</t>
  </si>
  <si>
    <t>Ash Sharqīyah</t>
  </si>
  <si>
    <t>Bobonaro</t>
  </si>
  <si>
    <t>Comoé</t>
  </si>
  <si>
    <t>Plzeň</t>
  </si>
  <si>
    <t>Cuscatlán</t>
  </si>
  <si>
    <t>Bretagne</t>
  </si>
  <si>
    <t>Western Macedonia</t>
  </si>
  <si>
    <t>Portland</t>
  </si>
  <si>
    <t>Karas</t>
  </si>
  <si>
    <t>Anibare</t>
  </si>
  <si>
    <t>Kaffrine</t>
  </si>
  <si>
    <t>Al Ḩasakah</t>
  </si>
  <si>
    <t>Jizzax</t>
  </si>
  <si>
    <t>Jõgeva</t>
  </si>
  <si>
    <t>Grand Bassa</t>
  </si>
  <si>
    <t>Gorgol</t>
  </si>
  <si>
    <t>Mandalay</t>
  </si>
  <si>
    <t>Diego Martin</t>
  </si>
  <si>
    <t>Gaborone</t>
  </si>
  <si>
    <t>La Araucanía</t>
  </si>
  <si>
    <t>Villa Clara</t>
  </si>
  <si>
    <t>Bavaria</t>
  </si>
  <si>
    <t>Bono East</t>
  </si>
  <si>
    <t>Melaka</t>
  </si>
  <si>
    <t>Hatohobei</t>
  </si>
  <si>
    <t>Hebron</t>
  </si>
  <si>
    <t>Lubusz</t>
  </si>
  <si>
    <t>Ouham</t>
  </si>
  <si>
    <t>Almaty oblysy</t>
  </si>
  <si>
    <t>Incheon</t>
  </si>
  <si>
    <t>La Gare</t>
  </si>
  <si>
    <t>Gisborne</t>
  </si>
  <si>
    <t>Carazo</t>
  </si>
  <si>
    <t>Central Luzon (Region III)</t>
  </si>
  <si>
    <t>Cabinda</t>
  </si>
  <si>
    <t>Bururi</t>
  </si>
  <si>
    <t>Comayagua</t>
  </si>
  <si>
    <t>Bābil</t>
  </si>
  <si>
    <t>Bolikhamxai</t>
  </si>
  <si>
    <t>Ñeembucú</t>
  </si>
  <si>
    <t>Bari</t>
  </si>
  <si>
    <t>South Darfur</t>
  </si>
  <si>
    <t>Etelä-Savo</t>
  </si>
  <si>
    <t>Cantabria</t>
  </si>
  <si>
    <t>Colonia</t>
  </si>
  <si>
    <t>Samtse</t>
  </si>
  <si>
    <t>Liguria</t>
  </si>
  <si>
    <t>Bragança</t>
  </si>
  <si>
    <t>Karlovac</t>
  </si>
  <si>
    <t>Felidhu Atoll</t>
  </si>
  <si>
    <t>Uppsala län [SE-03]</t>
  </si>
  <si>
    <t>Chiquimula</t>
  </si>
  <si>
    <t>Ghāt</t>
  </si>
  <si>
    <t>Hövsgöl</t>
  </si>
  <si>
    <t>East New Britain</t>
  </si>
  <si>
    <t>Changhua</t>
  </si>
  <si>
    <t>Al Bayḑā’</t>
  </si>
  <si>
    <t>Chari-Baguirmi</t>
  </si>
  <si>
    <t>San Luis</t>
  </si>
  <si>
    <t>Orellana</t>
  </si>
  <si>
    <t>Bijelo Polje</t>
  </si>
  <si>
    <t>La Manouba</t>
  </si>
  <si>
    <t>Mondol Kiri</t>
  </si>
  <si>
    <t>Aragua</t>
  </si>
  <si>
    <t>Equator</t>
  </si>
  <si>
    <t>Arequipa</t>
  </si>
  <si>
    <t>Bern</t>
  </si>
  <si>
    <t>Amapa</t>
  </si>
  <si>
    <t>Red Sea</t>
  </si>
  <si>
    <t>Au Cap</t>
  </si>
  <si>
    <t>Luhanska oblast</t>
  </si>
  <si>
    <t>Veliko Tarnovo</t>
  </si>
  <si>
    <t>Severnobanatski okrug</t>
  </si>
  <si>
    <t>Tianjin Shi</t>
  </si>
  <si>
    <t>Āz̄ārbāyjān-e Shārqī</t>
  </si>
  <si>
    <t>Iringa</t>
  </si>
  <si>
    <t>Berry Islands</t>
  </si>
  <si>
    <t>Baja California Sur</t>
  </si>
  <si>
    <t>Arauca</t>
  </si>
  <si>
    <t>Badakhshan</t>
  </si>
  <si>
    <t>Bihār</t>
  </si>
  <si>
    <t>Chișinău</t>
  </si>
  <si>
    <t>Akwa Ibom</t>
  </si>
  <si>
    <t>București</t>
  </si>
  <si>
    <t>Dunaújváros</t>
  </si>
  <si>
    <t>Miyagi</t>
  </si>
  <si>
    <t>Busia</t>
  </si>
  <si>
    <t>Oum el Bouaghi</t>
  </si>
  <si>
    <t>Arizona</t>
  </si>
  <si>
    <t>Cao Bằng</t>
  </si>
  <si>
    <t>Birkirkara</t>
  </si>
  <si>
    <t>Mingachevir</t>
  </si>
  <si>
    <t>Pathum Thani</t>
  </si>
  <si>
    <t>Kavadarci</t>
  </si>
  <si>
    <t>Ağrı</t>
  </si>
  <si>
    <t>Buryatiya, Respublika</t>
  </si>
  <si>
    <t>Bohinj</t>
  </si>
  <si>
    <t>American Samoa</t>
  </si>
  <si>
    <t>Region Zealand</t>
  </si>
  <si>
    <t>Kommuneqarfik Sermersooq</t>
  </si>
  <si>
    <t>Far Western</t>
  </si>
  <si>
    <t>Western Area (Freetown)</t>
  </si>
  <si>
    <t>South West</t>
  </si>
  <si>
    <t>Sughd</t>
  </si>
  <si>
    <t>Savanes</t>
  </si>
  <si>
    <t>Vava'u</t>
  </si>
  <si>
    <t>Stann Creek</t>
  </si>
  <si>
    <t>Paphos</t>
  </si>
  <si>
    <t>Obock</t>
  </si>
  <si>
    <t>Maekel</t>
  </si>
  <si>
    <t>Upper River</t>
  </si>
  <si>
    <t>Tall Abīb</t>
  </si>
  <si>
    <t>Al ‘Āşimah</t>
  </si>
  <si>
    <t>Antananarivo</t>
  </si>
  <si>
    <t>Saint Patrick</t>
  </si>
  <si>
    <t>Mary</t>
  </si>
  <si>
    <t>Taféa</t>
  </si>
  <si>
    <t>Sant Julià de Lòria</t>
  </si>
  <si>
    <t>Mogilev Region</t>
  </si>
  <si>
    <t>Limón</t>
  </si>
  <si>
    <t>Saint Mark</t>
  </si>
  <si>
    <t>Papua</t>
  </si>
  <si>
    <t>Khyber Pakhtunkhwa</t>
  </si>
  <si>
    <t>Lobata</t>
  </si>
  <si>
    <t>Ras Al Khaimah</t>
  </si>
  <si>
    <t>Saint Peter</t>
  </si>
  <si>
    <t>South Australia</t>
  </si>
  <si>
    <t>Rajshahi</t>
  </si>
  <si>
    <t>Labé</t>
  </si>
  <si>
    <t>Norðurland vestra</t>
  </si>
  <si>
    <t>Béqaa</t>
  </si>
  <si>
    <t>Tahoua</t>
  </si>
  <si>
    <t>Ash Shīḩānīyah</t>
  </si>
  <si>
    <t>Prešovský kraj</t>
  </si>
  <si>
    <t>Nanumea</t>
  </si>
  <si>
    <t>Salzburg</t>
  </si>
  <si>
    <t>Pando</t>
  </si>
  <si>
    <t>Nyanga</t>
  </si>
  <si>
    <t>Jalal-Abad</t>
  </si>
  <si>
    <t>Liepāja</t>
  </si>
  <si>
    <t>Fiorentino</t>
  </si>
  <si>
    <t>Limpopo</t>
  </si>
  <si>
    <t>Eastern Province</t>
  </si>
  <si>
    <t>Baker Island</t>
  </si>
  <si>
    <t>Litoral</t>
  </si>
  <si>
    <t>Saint Joseph</t>
  </si>
  <si>
    <t>El Valle</t>
  </si>
  <si>
    <t>Bioko Sur</t>
  </si>
  <si>
    <t>Essequibo Islands-West Demerara</t>
  </si>
  <si>
    <t>Nord-Est</t>
  </si>
  <si>
    <t>Mafeteng</t>
  </si>
  <si>
    <t>Panevėžio apskritis</t>
  </si>
  <si>
    <t>Gros Islet</t>
  </si>
  <si>
    <t>Isabel</t>
  </si>
  <si>
    <t>Western Equatoria</t>
  </si>
  <si>
    <t>Nickerie</t>
  </si>
  <si>
    <t>Mashonaland East</t>
  </si>
  <si>
    <t>Gegharkunik</t>
  </si>
  <si>
    <t>Benshangul-Gumaz</t>
  </si>
  <si>
    <t>Planken</t>
  </si>
  <si>
    <t>Ségou</t>
  </si>
  <si>
    <t>Maputo</t>
  </si>
  <si>
    <t>Viken</t>
  </si>
  <si>
    <t>Masqaţ</t>
  </si>
  <si>
    <t>Gaga'emauga</t>
  </si>
  <si>
    <t>Gjirokastër</t>
  </si>
  <si>
    <t>Collines</t>
  </si>
  <si>
    <t>Cuvette-Ouest</t>
  </si>
  <si>
    <t>K'akheti</t>
  </si>
  <si>
    <t>Az Zarqā’</t>
  </si>
  <si>
    <t>South Hwanghae</t>
  </si>
  <si>
    <t>Esch-sur-Alzette</t>
  </si>
  <si>
    <t>Flacq</t>
  </si>
  <si>
    <t>Béni Mellal-Khénifra</t>
  </si>
  <si>
    <t>Groningen</t>
  </si>
  <si>
    <t>Centre-Nord</t>
  </si>
  <si>
    <t>Newfoundland and Labrador</t>
  </si>
  <si>
    <t>Chiriquí</t>
  </si>
  <si>
    <t>Al Qaşīm</t>
  </si>
  <si>
    <t>Cova Lima</t>
  </si>
  <si>
    <t>Denguélé</t>
  </si>
  <si>
    <t>Karlovy Vary</t>
  </si>
  <si>
    <t>La Libertad</t>
  </si>
  <si>
    <t>Centre-Val de Loire</t>
  </si>
  <si>
    <t>Epirus</t>
  </si>
  <si>
    <t>Kavango East</t>
  </si>
  <si>
    <t>Baitsi</t>
  </si>
  <si>
    <t>Kolda</t>
  </si>
  <si>
    <t>Ḩimş</t>
  </si>
  <si>
    <t>Namangan</t>
  </si>
  <si>
    <t>Järva</t>
  </si>
  <si>
    <t>Grand Gedeh</t>
  </si>
  <si>
    <t>Brakna</t>
  </si>
  <si>
    <t>Tanintharyi</t>
  </si>
  <si>
    <t>Mayaro-Rio Claro</t>
  </si>
  <si>
    <t>Ghanzi</t>
  </si>
  <si>
    <t>Atacama</t>
  </si>
  <si>
    <t>Cienfuegos</t>
  </si>
  <si>
    <t>Bremen</t>
  </si>
  <si>
    <t>Bono</t>
  </si>
  <si>
    <t>Negeri Sembilan</t>
  </si>
  <si>
    <t>Kayangel</t>
  </si>
  <si>
    <t>Jerusalem</t>
  </si>
  <si>
    <t>Łódź</t>
  </si>
  <si>
    <t>Bamingui-Bangoran</t>
  </si>
  <si>
    <t>Nur-Sultan</t>
  </si>
  <si>
    <t>Gwangju</t>
  </si>
  <si>
    <t>Jardin Exotique</t>
  </si>
  <si>
    <t>Hawke's Bay</t>
  </si>
  <si>
    <t>Chinandega</t>
  </si>
  <si>
    <t>Bicol (Region V)</t>
  </si>
  <si>
    <t>Cuando Cubango</t>
  </si>
  <si>
    <t>Cankuzo</t>
  </si>
  <si>
    <t>Copán</t>
  </si>
  <si>
    <t>Baghdād</t>
  </si>
  <si>
    <t>Champasak</t>
  </si>
  <si>
    <t>Amambay</t>
  </si>
  <si>
    <t>Bay</t>
  </si>
  <si>
    <t>West Darfur</t>
  </si>
  <si>
    <t>Kainuu</t>
  </si>
  <si>
    <t>Ceuta</t>
  </si>
  <si>
    <t>Durazno</t>
  </si>
  <si>
    <t>Thimphu</t>
  </si>
  <si>
    <t>Emilia-Romagna</t>
  </si>
  <si>
    <t>Castelo Branco</t>
  </si>
  <si>
    <t>Varaždin</t>
  </si>
  <si>
    <t>Hahdhunmathi</t>
  </si>
  <si>
    <t>Södermanlands län [SE-04]</t>
  </si>
  <si>
    <t>Escuintla</t>
  </si>
  <si>
    <t>Al Jabal al Akhḑar</t>
  </si>
  <si>
    <t>Hovd</t>
  </si>
  <si>
    <t>Eastern Highlands</t>
  </si>
  <si>
    <t>Aḑ Ḑāli‘</t>
  </si>
  <si>
    <t>Ennedi-Est</t>
  </si>
  <si>
    <t>Entre Ríos</t>
  </si>
  <si>
    <t>Esmeraldas</t>
  </si>
  <si>
    <t>Budva</t>
  </si>
  <si>
    <t>Nabeul</t>
  </si>
  <si>
    <t>Preah Vihear</t>
  </si>
  <si>
    <t>Barinas</t>
  </si>
  <si>
    <t>Haut-Katanga</t>
  </si>
  <si>
    <t>Ayacucho</t>
  </si>
  <si>
    <t>Basel-Landschaft</t>
  </si>
  <si>
    <t>Bahia</t>
  </si>
  <si>
    <t>Beheira</t>
  </si>
  <si>
    <t>Anse Royale</t>
  </si>
  <si>
    <t>Dnipropetrovska oblast</t>
  </si>
  <si>
    <t>Vidin</t>
  </si>
  <si>
    <t>Južnobanatski okrug</t>
  </si>
  <si>
    <t>Anhui Sheng</t>
  </si>
  <si>
    <t>Āz̄ārbāyjān-e Ghārbī</t>
  </si>
  <si>
    <t>Kagera</t>
  </si>
  <si>
    <t>Central Eleuthera</t>
  </si>
  <si>
    <t>Campeche</t>
  </si>
  <si>
    <t>Atlántico</t>
  </si>
  <si>
    <t>Baghlan</t>
  </si>
  <si>
    <t>Chhattīsgarh</t>
  </si>
  <si>
    <t>Anenii Noi</t>
  </si>
  <si>
    <t>Anambra</t>
  </si>
  <si>
    <t>Bacău</t>
  </si>
  <si>
    <t>Eger</t>
  </si>
  <si>
    <t>Akita</t>
  </si>
  <si>
    <t>Elgeyo/Marakwet</t>
  </si>
  <si>
    <t>Batna</t>
  </si>
  <si>
    <t>California</t>
  </si>
  <si>
    <t>Sơn La</t>
  </si>
  <si>
    <t>Birżebbuġa</t>
  </si>
  <si>
    <t>Naftalan</t>
  </si>
  <si>
    <t>Phra Nakhon Si Ayutthaya</t>
  </si>
  <si>
    <t>Lozovo</t>
  </si>
  <si>
    <t>Amasya</t>
  </si>
  <si>
    <t>Chechenskaya Respublika</t>
  </si>
  <si>
    <t>Borovnica</t>
  </si>
  <si>
    <t>Toledo</t>
  </si>
  <si>
    <t>Kyrenia</t>
  </si>
  <si>
    <t>Tadjourah</t>
  </si>
  <si>
    <t>Northern Red Sea</t>
  </si>
  <si>
    <t>Ash Shamālī</t>
  </si>
  <si>
    <t>Mubārak al Kabīr</t>
  </si>
  <si>
    <t>Toliara</t>
  </si>
  <si>
    <t>Grenadines</t>
  </si>
  <si>
    <t>Aşgabat</t>
  </si>
  <si>
    <t>Torba</t>
  </si>
  <si>
    <t>Andorra la Vella</t>
  </si>
  <si>
    <t>Minsk Region</t>
  </si>
  <si>
    <t>Puntarenas</t>
  </si>
  <si>
    <t>Sulawesi</t>
  </si>
  <si>
    <t>Punjab</t>
  </si>
  <si>
    <t>Mé-Zóchi</t>
  </si>
  <si>
    <t>Sharjah</t>
  </si>
  <si>
    <t>Saint Philip</t>
  </si>
  <si>
    <t>Tasmania</t>
  </si>
  <si>
    <t>Rangpur</t>
  </si>
  <si>
    <t>Mamou</t>
  </si>
  <si>
    <t>Norðurland eystra</t>
  </si>
  <si>
    <t>Liban-Sud</t>
  </si>
  <si>
    <t>Tillabéri</t>
  </si>
  <si>
    <t>Umm Şalāl</t>
  </si>
  <si>
    <t>Trnavský kraj</t>
  </si>
  <si>
    <t>Nanumaga</t>
  </si>
  <si>
    <t>Styria</t>
  </si>
  <si>
    <t>Oruro</t>
  </si>
  <si>
    <t>Ogooué-Ivindo</t>
  </si>
  <si>
    <t>Naryn</t>
  </si>
  <si>
    <t>Rēzekne</t>
  </si>
  <si>
    <t>Borgo Maggiore</t>
  </si>
  <si>
    <t>Mpumalanga</t>
  </si>
  <si>
    <t>North Western Province</t>
  </si>
  <si>
    <t>Howland Island</t>
  </si>
  <si>
    <t>North</t>
  </si>
  <si>
    <t>Saint Luke</t>
  </si>
  <si>
    <t>Enriquillo</t>
  </si>
  <si>
    <t>Centro Sur</t>
  </si>
  <si>
    <t>Mahaica-Berbice</t>
  </si>
  <si>
    <t>Nippes</t>
  </si>
  <si>
    <t>Mohale's Hoek</t>
  </si>
  <si>
    <t>Šiaulių apskritis</t>
  </si>
  <si>
    <t>Laborie</t>
  </si>
  <si>
    <t>Makira-Ulawa</t>
  </si>
  <si>
    <t>Jonglei</t>
  </si>
  <si>
    <t>Paramaribo</t>
  </si>
  <si>
    <t>North-Western</t>
  </si>
  <si>
    <t>Midlands</t>
  </si>
  <si>
    <t>Kotayk</t>
  </si>
  <si>
    <t>Gambela Peoples</t>
  </si>
  <si>
    <t>Ruggell</t>
  </si>
  <si>
    <t>Mopti</t>
  </si>
  <si>
    <t>Nampula</t>
  </si>
  <si>
    <t>Innlandet</t>
  </si>
  <si>
    <t>Musandam</t>
  </si>
  <si>
    <t>Gagaifomauga</t>
  </si>
  <si>
    <t>Korçë</t>
  </si>
  <si>
    <t>Donga</t>
  </si>
  <si>
    <t>Pointe-Noire</t>
  </si>
  <si>
    <t>Kvemo Kartli</t>
  </si>
  <si>
    <t>Al Balqā’</t>
  </si>
  <si>
    <t>North Hwanghae</t>
  </si>
  <si>
    <t>Grevenmacher</t>
  </si>
  <si>
    <t>Grand Port</t>
  </si>
  <si>
    <t>Casablanca-Settat</t>
  </si>
  <si>
    <t>Limburg</t>
  </si>
  <si>
    <t>Centre-Ouest</t>
  </si>
  <si>
    <t>Nova Scotia</t>
  </si>
  <si>
    <t>Darién</t>
  </si>
  <si>
    <t>Ḩā'il</t>
  </si>
  <si>
    <t>Díli</t>
  </si>
  <si>
    <t>Gôh-Djiboua</t>
  </si>
  <si>
    <t>Ústí nad Labem</t>
  </si>
  <si>
    <t>Morazán</t>
  </si>
  <si>
    <t>Grand-Est</t>
  </si>
  <si>
    <t>Thessaly</t>
  </si>
  <si>
    <t>Saint Ann</t>
  </si>
  <si>
    <t>Khomas</t>
  </si>
  <si>
    <t>Boe</t>
  </si>
  <si>
    <t>Kédougou</t>
  </si>
  <si>
    <t>Ḩalab</t>
  </si>
  <si>
    <t>Navoiy</t>
  </si>
  <si>
    <t>Lääne</t>
  </si>
  <si>
    <t>Grand Kru</t>
  </si>
  <si>
    <t>Trarza</t>
  </si>
  <si>
    <t>Yangon</t>
  </si>
  <si>
    <t>Penal-Debe</t>
  </si>
  <si>
    <t>Jwaneng</t>
  </si>
  <si>
    <t>Biobío</t>
  </si>
  <si>
    <t>Sancti Spíritus</t>
  </si>
  <si>
    <t>Hesse</t>
  </si>
  <si>
    <t>Pahang</t>
  </si>
  <si>
    <t>Koror</t>
  </si>
  <si>
    <t>Jenin</t>
  </si>
  <si>
    <t>Lesser Poland</t>
  </si>
  <si>
    <t>Basse-Kotto</t>
  </si>
  <si>
    <t>Atyraū oblysy</t>
  </si>
  <si>
    <t>Daejeon</t>
  </si>
  <si>
    <t>Larvotto</t>
  </si>
  <si>
    <t>Marlborough</t>
  </si>
  <si>
    <t>Chontales</t>
  </si>
  <si>
    <t>Western Visayas (Region VI)</t>
  </si>
  <si>
    <t>Cunene</t>
  </si>
  <si>
    <t>Cibitoke</t>
  </si>
  <si>
    <t>Cortés</t>
  </si>
  <si>
    <t>Dahūk</t>
  </si>
  <si>
    <t>Houaphan</t>
  </si>
  <si>
    <t>Canindeyú</t>
  </si>
  <si>
    <t>Galguduud</t>
  </si>
  <si>
    <t>Gedaref</t>
  </si>
  <si>
    <t>Kanta-Häme</t>
  </si>
  <si>
    <t>Castile and León</t>
  </si>
  <si>
    <t>Florida</t>
  </si>
  <si>
    <t>Tsirang</t>
  </si>
  <si>
    <t>Toscana</t>
  </si>
  <si>
    <t>Coimbra</t>
  </si>
  <si>
    <t>Koprivnica-Križevci</t>
  </si>
  <si>
    <t>North Thiladhunmathi</t>
  </si>
  <si>
    <t>Östergötlands län [SE-05]</t>
  </si>
  <si>
    <t>Al Jabal al Gharbī</t>
  </si>
  <si>
    <t>Uvs</t>
  </si>
  <si>
    <t>Enga</t>
  </si>
  <si>
    <t>Dhamār</t>
  </si>
  <si>
    <t>Ennedi-Ouest</t>
  </si>
  <si>
    <t>La Rioja</t>
  </si>
  <si>
    <t>Cañar</t>
  </si>
  <si>
    <t>Cetinje</t>
  </si>
  <si>
    <t>Zaghouan</t>
  </si>
  <si>
    <t>Prey Veaeng</t>
  </si>
  <si>
    <t>Haut-Lomami</t>
  </si>
  <si>
    <t>Cajamarca</t>
  </si>
  <si>
    <t>Basel-Stadt</t>
  </si>
  <si>
    <t>Ceara</t>
  </si>
  <si>
    <t>Beni Suef</t>
  </si>
  <si>
    <t>Baie Lazare</t>
  </si>
  <si>
    <t>Donetska oblast</t>
  </si>
  <si>
    <t>Vratsa</t>
  </si>
  <si>
    <t>Zapadnobački okrug</t>
  </si>
  <si>
    <t>Fujian Sheng</t>
  </si>
  <si>
    <t>Kermānshāh</t>
  </si>
  <si>
    <t>Kaskazini Pemba</t>
  </si>
  <si>
    <t>Cat Island</t>
  </si>
  <si>
    <t>Chihuahua</t>
  </si>
  <si>
    <t>Daykundi</t>
  </si>
  <si>
    <t>Goa</t>
  </si>
  <si>
    <t>Briceni</t>
  </si>
  <si>
    <t>Bauchi</t>
  </si>
  <si>
    <t>Bihor</t>
  </si>
  <si>
    <t>Érd</t>
  </si>
  <si>
    <t>Yamagata</t>
  </si>
  <si>
    <t>Embu</t>
  </si>
  <si>
    <t>Béjaïa</t>
  </si>
  <si>
    <t>Colorado</t>
  </si>
  <si>
    <t>Yên Bái</t>
  </si>
  <si>
    <t>Bormla</t>
  </si>
  <si>
    <t>Neftchala</t>
  </si>
  <si>
    <t>Ang Thong</t>
  </si>
  <si>
    <t>Negotino</t>
  </si>
  <si>
    <t>Ankara</t>
  </si>
  <si>
    <t>Chuvashskaya Respublika</t>
  </si>
  <si>
    <t>Bovec</t>
  </si>
  <si>
    <t>Escaldes-Engordany</t>
  </si>
  <si>
    <t>Vitebsk Region</t>
  </si>
  <si>
    <t>San José</t>
  </si>
  <si>
    <t>Southern Grenadine Islands</t>
  </si>
  <si>
    <t>Sumatera</t>
  </si>
  <si>
    <t>Sindh</t>
  </si>
  <si>
    <t>Príncipe</t>
  </si>
  <si>
    <t>Umm Al Quwain</t>
  </si>
  <si>
    <t>Barbuda</t>
  </si>
  <si>
    <t>Victoria</t>
  </si>
  <si>
    <t>Sylhet</t>
  </si>
  <si>
    <t>Nzérékoré</t>
  </si>
  <si>
    <t>Austurland</t>
  </si>
  <si>
    <t>Mont-Liban</t>
  </si>
  <si>
    <t>Zinder</t>
  </si>
  <si>
    <t>Al Wakrah</t>
  </si>
  <si>
    <t>Trenčiansky kraj</t>
  </si>
  <si>
    <t>Nui</t>
  </si>
  <si>
    <t>Tyrol</t>
  </si>
  <si>
    <t>Potosí</t>
  </si>
  <si>
    <t>Ogooué-Lolo</t>
  </si>
  <si>
    <t>Osh</t>
  </si>
  <si>
    <t>Rīga</t>
  </si>
  <si>
    <t>Città di San Marino</t>
  </si>
  <si>
    <t>Northern Cape</t>
  </si>
  <si>
    <t>North Central Province</t>
  </si>
  <si>
    <t>Jarvis Island</t>
  </si>
  <si>
    <t>North-West</t>
  </si>
  <si>
    <t>Higuamo</t>
  </si>
  <si>
    <t>Djibloho</t>
  </si>
  <si>
    <t>Pomeroon-Supenaam</t>
  </si>
  <si>
    <t>Nord-Ouest</t>
  </si>
  <si>
    <t>Quthing</t>
  </si>
  <si>
    <t>Tauragės apskritis</t>
  </si>
  <si>
    <t>Micoud</t>
  </si>
  <si>
    <t>Malaita</t>
  </si>
  <si>
    <t>Lakes</t>
  </si>
  <si>
    <t>Para</t>
  </si>
  <si>
    <t>Matabeleland North</t>
  </si>
  <si>
    <t>Lori</t>
  </si>
  <si>
    <t>Saint Lucy</t>
  </si>
  <si>
    <t>Harari People</t>
  </si>
  <si>
    <t>Schaan</t>
  </si>
  <si>
    <t>Tombouctou</t>
  </si>
  <si>
    <t>Cabo Delgado</t>
  </si>
  <si>
    <t>Vestfold og Telemark</t>
  </si>
  <si>
    <t>Janūb ash Sharqīyah</t>
  </si>
  <si>
    <t>Palauli</t>
  </si>
  <si>
    <t>Kukës</t>
  </si>
  <si>
    <t>Couffo</t>
  </si>
  <si>
    <t>Lékoumou</t>
  </si>
  <si>
    <t>Mtskheta-Mtianeti</t>
  </si>
  <si>
    <t>Irbid</t>
  </si>
  <si>
    <t>Kangwon</t>
  </si>
  <si>
    <t>Moka</t>
  </si>
  <si>
    <t>Marrakech-Safi</t>
  </si>
  <si>
    <t>North Brabant</t>
  </si>
  <si>
    <t>Centre-Sud</t>
  </si>
  <si>
    <t>Ontario</t>
  </si>
  <si>
    <t>Herrera</t>
  </si>
  <si>
    <t>Tabūk</t>
  </si>
  <si>
    <t>Ermera</t>
  </si>
  <si>
    <t>Lacs</t>
  </si>
  <si>
    <t>Liberec</t>
  </si>
  <si>
    <t>Hauts-de-France</t>
  </si>
  <si>
    <t>Ionian Islands</t>
  </si>
  <si>
    <t>Trelawny</t>
  </si>
  <si>
    <t>Kunene</t>
  </si>
  <si>
    <t>Buada</t>
  </si>
  <si>
    <t>Kaolack</t>
  </si>
  <si>
    <t>Ḩamāh</t>
  </si>
  <si>
    <t>Qashqadaryo</t>
  </si>
  <si>
    <t>Lääne-Viru</t>
  </si>
  <si>
    <t>Gbarpolu</t>
  </si>
  <si>
    <t>Ayeyarwady</t>
  </si>
  <si>
    <t>Port of Spain</t>
  </si>
  <si>
    <t>Kgalagadi</t>
  </si>
  <si>
    <t>Coquimbo</t>
  </si>
  <si>
    <t>Ciego de Ávila</t>
  </si>
  <si>
    <t>Hamburg</t>
  </si>
  <si>
    <t>Pulau Pinang</t>
  </si>
  <si>
    <t>Melekeok</t>
  </si>
  <si>
    <t>Jericho and Al Aghwar</t>
  </si>
  <si>
    <t>Mazovia</t>
  </si>
  <si>
    <t>Haute-Kotto</t>
  </si>
  <si>
    <t>Qaraghandy oblysy</t>
  </si>
  <si>
    <t>Ulsan</t>
  </si>
  <si>
    <t>Malbousquet</t>
  </si>
  <si>
    <t>Manawatu-Wanganui</t>
  </si>
  <si>
    <t>Estelí</t>
  </si>
  <si>
    <t>Central Visayas (Region VII)</t>
  </si>
  <si>
    <t>Cuanza-Norte</t>
  </si>
  <si>
    <t>Gitega</t>
  </si>
  <si>
    <t>El Paraíso</t>
  </si>
  <si>
    <t>Diyālá</t>
  </si>
  <si>
    <t>Khammouan</t>
  </si>
  <si>
    <t>Presidente Hayes</t>
  </si>
  <si>
    <t>Gedo</t>
  </si>
  <si>
    <t>West Kordofan</t>
  </si>
  <si>
    <t>Keski-Pohjanmaa</t>
  </si>
  <si>
    <t>Castile-La Mancha</t>
  </si>
  <si>
    <t>Flores</t>
  </si>
  <si>
    <t>Dagana</t>
  </si>
  <si>
    <t>Umbria</t>
  </si>
  <si>
    <t>Évora</t>
  </si>
  <si>
    <t>Bjelovar-Bilogora</t>
  </si>
  <si>
    <t>Kolhumadulu</t>
  </si>
  <si>
    <t>Jönköpings län [SE-06]</t>
  </si>
  <si>
    <t>Huehuetenango</t>
  </si>
  <si>
    <t>Al Jafārah</t>
  </si>
  <si>
    <t>Töv</t>
  </si>
  <si>
    <t>East Sepik</t>
  </si>
  <si>
    <t>Hualien</t>
  </si>
  <si>
    <t>Ḩaḑramawt</t>
  </si>
  <si>
    <t>Guéra</t>
  </si>
  <si>
    <t>Santiago del Estero</t>
  </si>
  <si>
    <t>Guayas</t>
  </si>
  <si>
    <t>Danilovgrad</t>
  </si>
  <si>
    <t>Bizerte</t>
  </si>
  <si>
    <t>Poussat</t>
  </si>
  <si>
    <t>Carabobo</t>
  </si>
  <si>
    <t>Haut-Uele</t>
  </si>
  <si>
    <t>El Callao</t>
  </si>
  <si>
    <t>Fribourg</t>
  </si>
  <si>
    <t>Distrito Federal</t>
  </si>
  <si>
    <t>Cairo</t>
  </si>
  <si>
    <t>Baie Sainte Anne</t>
  </si>
  <si>
    <t>Zhytomyrska oblast</t>
  </si>
  <si>
    <t>Gabrovo</t>
  </si>
  <si>
    <t>Južnobački okrug</t>
  </si>
  <si>
    <t>Guangdong Sheng</t>
  </si>
  <si>
    <t>Khūzestān</t>
  </si>
  <si>
    <t>Kaskazini Unguja</t>
  </si>
  <si>
    <t>Crooked Island and Long Cay</t>
  </si>
  <si>
    <t>Chiapas</t>
  </si>
  <si>
    <t>Boyacá</t>
  </si>
  <si>
    <t>Farah</t>
  </si>
  <si>
    <t>Gujarāt</t>
  </si>
  <si>
    <t>Basarabeasca</t>
  </si>
  <si>
    <t>Benue</t>
  </si>
  <si>
    <t>Bistrița-Năsăud</t>
  </si>
  <si>
    <t>Győr</t>
  </si>
  <si>
    <t>Fukushima</t>
  </si>
  <si>
    <t>Garissa</t>
  </si>
  <si>
    <t>Biskra</t>
  </si>
  <si>
    <t>Connecticut</t>
  </si>
  <si>
    <t>Tuyên Quang</t>
  </si>
  <si>
    <t>Dingli</t>
  </si>
  <si>
    <t>Sharur</t>
  </si>
  <si>
    <t>Lop Buri</t>
  </si>
  <si>
    <t>Rosoman</t>
  </si>
  <si>
    <t>Antalya</t>
  </si>
  <si>
    <t>Dagestan, Respublika</t>
  </si>
  <si>
    <t>Brda</t>
  </si>
  <si>
    <t>Anguilla</t>
  </si>
  <si>
    <t>Redonda</t>
  </si>
  <si>
    <t>Western Australia</t>
  </si>
  <si>
    <t>Mymensingh</t>
  </si>
  <si>
    <t>Conakry</t>
  </si>
  <si>
    <t>Suðurland</t>
  </si>
  <si>
    <t>Nabatîyé</t>
  </si>
  <si>
    <t>Niamey</t>
  </si>
  <si>
    <t>Az̧ Z̧a‘āyin</t>
  </si>
  <si>
    <t>Žilinský kraj</t>
  </si>
  <si>
    <t>Vaitupu</t>
  </si>
  <si>
    <t>Vorarlberg</t>
  </si>
  <si>
    <t>Santa Cruz</t>
  </si>
  <si>
    <t>Ogooué-Maritime</t>
  </si>
  <si>
    <t>Talas</t>
  </si>
  <si>
    <t>Ventspils</t>
  </si>
  <si>
    <t>Montegiardino</t>
  </si>
  <si>
    <t>Uva Province</t>
  </si>
  <si>
    <t>Kingman Reef</t>
  </si>
  <si>
    <t>West</t>
  </si>
  <si>
    <t>Ozama</t>
  </si>
  <si>
    <t>Kié-Ntem</t>
  </si>
  <si>
    <t>Potaro-Siparuni</t>
  </si>
  <si>
    <t>Ouest</t>
  </si>
  <si>
    <t>Qacha's Nek</t>
  </si>
  <si>
    <t>Telšių apskritis</t>
  </si>
  <si>
    <t>Soufrière</t>
  </si>
  <si>
    <t>Rennell and Bellona</t>
  </si>
  <si>
    <t>Upper Nile</t>
  </si>
  <si>
    <t>Saramacca</t>
  </si>
  <si>
    <t>Copperbelt</t>
  </si>
  <si>
    <t>Matabeleland South</t>
  </si>
  <si>
    <t>Shirak</t>
  </si>
  <si>
    <t>Saint Michael</t>
  </si>
  <si>
    <t>Oromia</t>
  </si>
  <si>
    <t>Schellenberg</t>
  </si>
  <si>
    <t>Gao</t>
  </si>
  <si>
    <t>Zambézia</t>
  </si>
  <si>
    <t>Agder</t>
  </si>
  <si>
    <t>Shamāl ash Sharqīyah</t>
  </si>
  <si>
    <t>Satupa'itea</t>
  </si>
  <si>
    <t>Lezhë</t>
  </si>
  <si>
    <t>Littoral</t>
  </si>
  <si>
    <t>Kouilou</t>
  </si>
  <si>
    <t>Rach'a-Lechkhumi-Kvemo Svaneti</t>
  </si>
  <si>
    <t>Jarash</t>
  </si>
  <si>
    <t>South Hamgyong</t>
  </si>
  <si>
    <t>Mersch</t>
  </si>
  <si>
    <t>Pamplemousses</t>
  </si>
  <si>
    <t>Drâa-Tafilalet</t>
  </si>
  <si>
    <t>North Holland</t>
  </si>
  <si>
    <t>Est</t>
  </si>
  <si>
    <t>Prince Edward Island</t>
  </si>
  <si>
    <t>Los Santos</t>
  </si>
  <si>
    <t>Al Ḩudūd ash Shamālīyah</t>
  </si>
  <si>
    <t>Lautém</t>
  </si>
  <si>
    <t>Lagunes</t>
  </si>
  <si>
    <t>Hradec Králové</t>
  </si>
  <si>
    <t>Santa Ana</t>
  </si>
  <si>
    <t>Île-de-France</t>
  </si>
  <si>
    <t>Western Greece</t>
  </si>
  <si>
    <t>Kavango West</t>
  </si>
  <si>
    <t>Denigomodu</t>
  </si>
  <si>
    <t>Louga</t>
  </si>
  <si>
    <t>Idlib</t>
  </si>
  <si>
    <t>Qoraqalpog‘iston Respublikasi</t>
  </si>
  <si>
    <t>Põlva</t>
  </si>
  <si>
    <t>Lofa</t>
  </si>
  <si>
    <t>Dakhlet Nouâdhibou</t>
  </si>
  <si>
    <t>Kachin</t>
  </si>
  <si>
    <t>Princes Town</t>
  </si>
  <si>
    <t>Kgatleng</t>
  </si>
  <si>
    <t>Libertador General Bernardo O'Higgins</t>
  </si>
  <si>
    <t>Camagüey</t>
  </si>
  <si>
    <t>Mecklenburg-Western Pomerania</t>
  </si>
  <si>
    <t>Perak</t>
  </si>
  <si>
    <t>Ngaraard</t>
  </si>
  <si>
    <t>Khan Yunis</t>
  </si>
  <si>
    <t>Opole (Upper Silesia)</t>
  </si>
  <si>
    <t>Haut-Mbomou</t>
  </si>
  <si>
    <t>Qostanay oblysy</t>
  </si>
  <si>
    <t>Gyeonggi</t>
  </si>
  <si>
    <t>Monte-Carlo</t>
  </si>
  <si>
    <t>Nelson</t>
  </si>
  <si>
    <t>Granada</t>
  </si>
  <si>
    <t>Eastern Visayas (Region VIII)</t>
  </si>
  <si>
    <t>Cuanza-Sul</t>
  </si>
  <si>
    <t>Kirundo</t>
  </si>
  <si>
    <t>Francisco Morazán</t>
  </si>
  <si>
    <t>Dhī Qār</t>
  </si>
  <si>
    <t>Louang Namtha</t>
  </si>
  <si>
    <t>Alto Paraguay</t>
  </si>
  <si>
    <t>Hiiraan</t>
  </si>
  <si>
    <t>Gezira</t>
  </si>
  <si>
    <t>Keski-Suomi</t>
  </si>
  <si>
    <t>Canary Islands</t>
  </si>
  <si>
    <t>Lavalleja</t>
  </si>
  <si>
    <t>Punakha</t>
  </si>
  <si>
    <t>Marche</t>
  </si>
  <si>
    <t>Faro</t>
  </si>
  <si>
    <t>Primorje-Gorski Kotar</t>
  </si>
  <si>
    <t>Mulaku Atoll</t>
  </si>
  <si>
    <t>Kronobergs län [SE-07]</t>
  </si>
  <si>
    <t>Izabal</t>
  </si>
  <si>
    <t>Al Jufrah</t>
  </si>
  <si>
    <t>Selenge</t>
  </si>
  <si>
    <t>Gulf</t>
  </si>
  <si>
    <t>Yilan</t>
  </si>
  <si>
    <t>Ḩajjah</t>
  </si>
  <si>
    <t>Hadjer Lamis</t>
  </si>
  <si>
    <t>Chaco</t>
  </si>
  <si>
    <t>Chimborazo</t>
  </si>
  <si>
    <t>Herceg-Novi</t>
  </si>
  <si>
    <t>Béja</t>
  </si>
  <si>
    <t>Rotanak Kiri</t>
  </si>
  <si>
    <t>Cojedes</t>
  </si>
  <si>
    <t>Ituri</t>
  </si>
  <si>
    <t>Cusco</t>
  </si>
  <si>
    <t>Genève</t>
  </si>
  <si>
    <t>Espirito Santo</t>
  </si>
  <si>
    <t>Dakahlia</t>
  </si>
  <si>
    <t>Beau Vallon</t>
  </si>
  <si>
    <t>Zakarpatska oblast</t>
  </si>
  <si>
    <t>Dobrich</t>
  </si>
  <si>
    <t>Sremski okrug</t>
  </si>
  <si>
    <t>Gansu Sheng</t>
  </si>
  <si>
    <t>Fārs</t>
  </si>
  <si>
    <t>Kigoma</t>
  </si>
  <si>
    <t>Central Abaco</t>
  </si>
  <si>
    <t>Coahuila de Zaragoza</t>
  </si>
  <si>
    <t>Caldas</t>
  </si>
  <si>
    <t>Faryab</t>
  </si>
  <si>
    <t>Himāchal Pradesh</t>
  </si>
  <si>
    <t>Cahul</t>
  </si>
  <si>
    <t>Borno</t>
  </si>
  <si>
    <t>Brăila</t>
  </si>
  <si>
    <t>Hódmezővásárhely</t>
  </si>
  <si>
    <t>Ibaraki</t>
  </si>
  <si>
    <t>Homa Bay</t>
  </si>
  <si>
    <t>Béchar</t>
  </si>
  <si>
    <t>Delaware</t>
  </si>
  <si>
    <t>Lạng Sơn</t>
  </si>
  <si>
    <t>Fgura</t>
  </si>
  <si>
    <t>Saatly</t>
  </si>
  <si>
    <t>Sing Buri</t>
  </si>
  <si>
    <t>Sveti Nikole</t>
  </si>
  <si>
    <t>Artvin</t>
  </si>
  <si>
    <t>Ingushetiya, Respublika</t>
  </si>
  <si>
    <t>Brezovica</t>
  </si>
  <si>
    <t>Antarctica</t>
  </si>
  <si>
    <t>Vienna</t>
  </si>
  <si>
    <t>Tarija</t>
  </si>
  <si>
    <t>Woleu-Ntem</t>
  </si>
  <si>
    <t>Ysyk-Köl</t>
  </si>
  <si>
    <t>Valmiera</t>
  </si>
  <si>
    <t>Serravalle</t>
  </si>
  <si>
    <t>Western Cape</t>
  </si>
  <si>
    <t>Sabaragamuwa Province</t>
  </si>
  <si>
    <t>Palmyra Atoll</t>
  </si>
  <si>
    <t>South</t>
  </si>
  <si>
    <t>Valdesia</t>
  </si>
  <si>
    <t>Upper Demerara-Berbice</t>
  </si>
  <si>
    <t>Sud</t>
  </si>
  <si>
    <t>Mokhotlong</t>
  </si>
  <si>
    <t>Utenos apskritis</t>
  </si>
  <si>
    <t>Vieux Fort</t>
  </si>
  <si>
    <t>Temotu</t>
  </si>
  <si>
    <t>Unity</t>
  </si>
  <si>
    <t>Sipaliwini</t>
  </si>
  <si>
    <t>Lusaka</t>
  </si>
  <si>
    <t>Masvingo</t>
  </si>
  <si>
    <t>Syunik</t>
  </si>
  <si>
    <t>Southern Nations, Nationalities and Peoples</t>
  </si>
  <si>
    <t>Triesen</t>
  </si>
  <si>
    <t>Kidal</t>
  </si>
  <si>
    <t>Sofala</t>
  </si>
  <si>
    <t>Vestland</t>
  </si>
  <si>
    <t>Al Wusţá</t>
  </si>
  <si>
    <t>Tuamasaga</t>
  </si>
  <si>
    <t>Dibër</t>
  </si>
  <si>
    <t>Mono</t>
  </si>
  <si>
    <t>Likouala</t>
  </si>
  <si>
    <t>Samtskhe-Javakheti</t>
  </si>
  <si>
    <t>Al Karak</t>
  </si>
  <si>
    <t>North Hamgyong</t>
  </si>
  <si>
    <t>Redange</t>
  </si>
  <si>
    <t>Port Louis</t>
  </si>
  <si>
    <t>Souss-Massa</t>
  </si>
  <si>
    <t>Overijssel</t>
  </si>
  <si>
    <t>Hauts-Bassins</t>
  </si>
  <si>
    <t>Quebec</t>
  </si>
  <si>
    <t>Panamá</t>
  </si>
  <si>
    <t>Jāzān</t>
  </si>
  <si>
    <t>Liquiça</t>
  </si>
  <si>
    <t>Montagnes</t>
  </si>
  <si>
    <t>Pardubice</t>
  </si>
  <si>
    <t>San Miguel</t>
  </si>
  <si>
    <t>Nouvelle-Aquitaine</t>
  </si>
  <si>
    <t>Central Greece</t>
  </si>
  <si>
    <t>Hanover</t>
  </si>
  <si>
    <t>Otjozondjupa</t>
  </si>
  <si>
    <t>Ewa</t>
  </si>
  <si>
    <t>Matam</t>
  </si>
  <si>
    <t>Al Lādhiqīyah</t>
  </si>
  <si>
    <t>Samarqand</t>
  </si>
  <si>
    <t>Pärnu</t>
  </si>
  <si>
    <t>Margibi</t>
  </si>
  <si>
    <t>Tagant</t>
  </si>
  <si>
    <t>Kayah</t>
  </si>
  <si>
    <t>Point Fortin</t>
  </si>
  <si>
    <t>Kweneng</t>
  </si>
  <si>
    <t>Los Lagos</t>
  </si>
  <si>
    <t>Las Tunas</t>
  </si>
  <si>
    <t>Lower Saxony</t>
  </si>
  <si>
    <t>Perlis</t>
  </si>
  <si>
    <t>Ngarchelong</t>
  </si>
  <si>
    <t>Nablus</t>
  </si>
  <si>
    <t>Subcarpathia</t>
  </si>
  <si>
    <t>Haute-Sangha / Mambéré-Kadéï</t>
  </si>
  <si>
    <t>Qyzylorda oblysy</t>
  </si>
  <si>
    <t>Gangwon</t>
  </si>
  <si>
    <t>Moneghetti</t>
  </si>
  <si>
    <t>Northland</t>
  </si>
  <si>
    <t>Jinotega</t>
  </si>
  <si>
    <t>Zamboanga Peninsula (Region IX)</t>
  </si>
  <si>
    <t>Huambo</t>
  </si>
  <si>
    <t>Karuzi</t>
  </si>
  <si>
    <t>Gracias a Dios</t>
  </si>
  <si>
    <t>Karbalā’</t>
  </si>
  <si>
    <t>Louangphabang</t>
  </si>
  <si>
    <t>Boquerón</t>
  </si>
  <si>
    <t>Jubbada Dhexe</t>
  </si>
  <si>
    <t>Kassala</t>
  </si>
  <si>
    <t>Kymenlaakso</t>
  </si>
  <si>
    <t>Catalonia</t>
  </si>
  <si>
    <t>Maldonado</t>
  </si>
  <si>
    <t>Wangdue Phodrang</t>
  </si>
  <si>
    <t>Lazio</t>
  </si>
  <si>
    <t>Guarda</t>
  </si>
  <si>
    <t>Lika-Senj</t>
  </si>
  <si>
    <t>North Maalhosmadulu</t>
  </si>
  <si>
    <t>Kalmar län [SE-08]</t>
  </si>
  <si>
    <t>Jalapa</t>
  </si>
  <si>
    <t>Al Kufrah</t>
  </si>
  <si>
    <t>Sühbaatar</t>
  </si>
  <si>
    <t>Hela</t>
  </si>
  <si>
    <t>Kinmen</t>
  </si>
  <si>
    <t>Al Ḩudaydah</t>
  </si>
  <si>
    <t>Kanem</t>
  </si>
  <si>
    <t>San Juan</t>
  </si>
  <si>
    <t>Imbabura</t>
  </si>
  <si>
    <t>Kolašin</t>
  </si>
  <si>
    <t>Jendouba</t>
  </si>
  <si>
    <t>Siem Reab</t>
  </si>
  <si>
    <t>Falcón</t>
  </si>
  <si>
    <t>Kasai Central</t>
  </si>
  <si>
    <t>Huánuco</t>
  </si>
  <si>
    <t>Glarus</t>
  </si>
  <si>
    <t>Goias</t>
  </si>
  <si>
    <t>Damietta</t>
  </si>
  <si>
    <t>Bel Air</t>
  </si>
  <si>
    <t>Zaporizka oblast</t>
  </si>
  <si>
    <t>Kardzhali</t>
  </si>
  <si>
    <t>Mačvanski okrug</t>
  </si>
  <si>
    <t>Guizhou Sheng</t>
  </si>
  <si>
    <t>Kermān</t>
  </si>
  <si>
    <t>Kilimanjaro</t>
  </si>
  <si>
    <t>Central Andros</t>
  </si>
  <si>
    <t>Colima</t>
  </si>
  <si>
    <t>Caquetá</t>
  </si>
  <si>
    <t>Ghazni</t>
  </si>
  <si>
    <t>Haryāna</t>
  </si>
  <si>
    <t>Călărași</t>
  </si>
  <si>
    <t>Bayelsa</t>
  </si>
  <si>
    <t>Botoșani</t>
  </si>
  <si>
    <t>Kecskemét</t>
  </si>
  <si>
    <t>Tochigi</t>
  </si>
  <si>
    <t>Isiolo</t>
  </si>
  <si>
    <t>Blida</t>
  </si>
  <si>
    <t>Quảng Ninh</t>
  </si>
  <si>
    <t>Floriana</t>
  </si>
  <si>
    <t>Sumqayıt</t>
  </si>
  <si>
    <t>Chai Nat</t>
  </si>
  <si>
    <t>Čaška</t>
  </si>
  <si>
    <t>Aydın</t>
  </si>
  <si>
    <t>Kabardino-Balkarskaya Respublika</t>
  </si>
  <si>
    <t>Brežice</t>
  </si>
  <si>
    <t>South-West</t>
  </si>
  <si>
    <t>Yuma</t>
  </si>
  <si>
    <t>Wele-Nzas</t>
  </si>
  <si>
    <t>Upper Takutu-Upper Essequibo</t>
  </si>
  <si>
    <t>Sud-Est</t>
  </si>
  <si>
    <t>Thaba-Tseka</t>
  </si>
  <si>
    <t>Vilniaus apskritis</t>
  </si>
  <si>
    <t>Canaries</t>
  </si>
  <si>
    <t>Warrap</t>
  </si>
  <si>
    <t>Wanica</t>
  </si>
  <si>
    <t>Muchinga</t>
  </si>
  <si>
    <t>Mashonaland West</t>
  </si>
  <si>
    <t>Tavush</t>
  </si>
  <si>
    <t>Somali</t>
  </si>
  <si>
    <t>Triesenberg</t>
  </si>
  <si>
    <t>Ménaka</t>
  </si>
  <si>
    <t>Tete</t>
  </si>
  <si>
    <t>Trøndelag</t>
  </si>
  <si>
    <t>Az̧ Z̧āhirah</t>
  </si>
  <si>
    <t>Va'a-o-Fonoti</t>
  </si>
  <si>
    <t>Shkodër</t>
  </si>
  <si>
    <t>Ouémé</t>
  </si>
  <si>
    <t>Cuvette</t>
  </si>
  <si>
    <t>Shida Kartli</t>
  </si>
  <si>
    <t>Al Mafraq</t>
  </si>
  <si>
    <t>Ryanggang</t>
  </si>
  <si>
    <t>Remich</t>
  </si>
  <si>
    <t>Plaines Wilhems</t>
  </si>
  <si>
    <t>Guelmim-Oued Noun (EH-partial)</t>
  </si>
  <si>
    <t>Utrecht</t>
  </si>
  <si>
    <t>Saskatchewan</t>
  </si>
  <si>
    <t>Veraguas</t>
  </si>
  <si>
    <t>Najrān</t>
  </si>
  <si>
    <t>Manufahi</t>
  </si>
  <si>
    <t>Sassandra-Marahoué</t>
  </si>
  <si>
    <t>Vysočina</t>
  </si>
  <si>
    <t>Sonsonate</t>
  </si>
  <si>
    <t>Normandie</t>
  </si>
  <si>
    <t>Attica</t>
  </si>
  <si>
    <t>Westmoreland</t>
  </si>
  <si>
    <t>Omaheke</t>
  </si>
  <si>
    <t>Ijuw</t>
  </si>
  <si>
    <t>Sédhiou</t>
  </si>
  <si>
    <t>Al Qunayţirah</t>
  </si>
  <si>
    <t>Sirdaryo</t>
  </si>
  <si>
    <t>Rapla</t>
  </si>
  <si>
    <t>Montserrado</t>
  </si>
  <si>
    <t>Guidimaka</t>
  </si>
  <si>
    <t>Kayin</t>
  </si>
  <si>
    <t>San Fernando</t>
  </si>
  <si>
    <t>Lobatse</t>
  </si>
  <si>
    <t>Los Ríos</t>
  </si>
  <si>
    <t>Holguín</t>
  </si>
  <si>
    <t>North Rhine-Westphalia</t>
  </si>
  <si>
    <t>Oti</t>
  </si>
  <si>
    <t>Selangor</t>
  </si>
  <si>
    <t>Ngardmau</t>
  </si>
  <si>
    <t>North Gaza</t>
  </si>
  <si>
    <t>Podlaskie</t>
  </si>
  <si>
    <t>Kémo-Gribingui</t>
  </si>
  <si>
    <t>Mangghystaū oblysy</t>
  </si>
  <si>
    <t>North Chungcheong</t>
  </si>
  <si>
    <t>Monaco-Ville</t>
  </si>
  <si>
    <t>Otago</t>
  </si>
  <si>
    <t>León</t>
  </si>
  <si>
    <t>Northern Mindanao (Region X)</t>
  </si>
  <si>
    <t>Huíla</t>
  </si>
  <si>
    <t>Kayanza</t>
  </si>
  <si>
    <t>Islas de la Bahía</t>
  </si>
  <si>
    <t>Kirkūk</t>
  </si>
  <si>
    <t>Oudômxai</t>
  </si>
  <si>
    <t>San Pedro</t>
  </si>
  <si>
    <t>Jubbada Hoose</t>
  </si>
  <si>
    <t>Khartoum</t>
  </si>
  <si>
    <t>Lappi</t>
  </si>
  <si>
    <t>Extremadura</t>
  </si>
  <si>
    <t>Montevideo</t>
  </si>
  <si>
    <t>Sarpang</t>
  </si>
  <si>
    <t>Abruzzo</t>
  </si>
  <si>
    <t>Leiria</t>
  </si>
  <si>
    <t>Virovitica-Podravina</t>
  </si>
  <si>
    <t>North Nilandhe Atoll</t>
  </si>
  <si>
    <t>Gotlands län [SE-09]</t>
  </si>
  <si>
    <t>Jutiapa</t>
  </si>
  <si>
    <t>Al Marqab</t>
  </si>
  <si>
    <t>Ömnögovĭ</t>
  </si>
  <si>
    <t>Jiwaka</t>
  </si>
  <si>
    <t>Lienchiang</t>
  </si>
  <si>
    <t>Ibb</t>
  </si>
  <si>
    <t>Lac</t>
  </si>
  <si>
    <t>Catamarca</t>
  </si>
  <si>
    <t>Loja</t>
  </si>
  <si>
    <t>Kotor</t>
  </si>
  <si>
    <t>Le Kef</t>
  </si>
  <si>
    <t>Preah Sihanouk</t>
  </si>
  <si>
    <t>Guárico</t>
  </si>
  <si>
    <t>Kasai-Oriental</t>
  </si>
  <si>
    <t>Huancavelica</t>
  </si>
  <si>
    <t>Graubünden</t>
  </si>
  <si>
    <t>Maranhao</t>
  </si>
  <si>
    <t>Faiyum</t>
  </si>
  <si>
    <t>Bel Ombre</t>
  </si>
  <si>
    <t>Ivano-Frankivska oblast</t>
  </si>
  <si>
    <t>Kyustendil</t>
  </si>
  <si>
    <t>Kolubarski okrug</t>
  </si>
  <si>
    <t>Henan Sheng</t>
  </si>
  <si>
    <t>Khorāsān-e Raẕavī</t>
  </si>
  <si>
    <t>Kusini Pemba</t>
  </si>
  <si>
    <t>East Grand Bahama</t>
  </si>
  <si>
    <t>Durango</t>
  </si>
  <si>
    <t>Casanare</t>
  </si>
  <si>
    <t>Ghōr</t>
  </si>
  <si>
    <t>Jhārkhand</t>
  </si>
  <si>
    <t>Cimișlia</t>
  </si>
  <si>
    <t>Cross River</t>
  </si>
  <si>
    <t>Brașov</t>
  </si>
  <si>
    <t>Kaposvár</t>
  </si>
  <si>
    <t>Gunma</t>
  </si>
  <si>
    <t>Kajiado</t>
  </si>
  <si>
    <t>Bouira</t>
  </si>
  <si>
    <t>Hòa Bình</t>
  </si>
  <si>
    <t>Fontana</t>
  </si>
  <si>
    <t>Khachmaz</t>
  </si>
  <si>
    <t>Saraburi</t>
  </si>
  <si>
    <t>Berovo</t>
  </si>
  <si>
    <t>Balıkesir</t>
  </si>
  <si>
    <t>Kalmykiya, Respublika</t>
  </si>
  <si>
    <t>Tišina</t>
  </si>
  <si>
    <t>Vayots Dzor</t>
  </si>
  <si>
    <t>Tigrai</t>
  </si>
  <si>
    <t>Vaduz</t>
  </si>
  <si>
    <t>Bamako</t>
  </si>
  <si>
    <t>Troms og Finnmark</t>
  </si>
  <si>
    <t>Z̧ufār</t>
  </si>
  <si>
    <t>Vaisigano</t>
  </si>
  <si>
    <t>Tiranë</t>
  </si>
  <si>
    <t>Plateau</t>
  </si>
  <si>
    <t>Niari</t>
  </si>
  <si>
    <t>Samegrelo-Zemo Svaneti</t>
  </si>
  <si>
    <t>Mādabā</t>
  </si>
  <si>
    <t>Rason</t>
  </si>
  <si>
    <t>Vianden</t>
  </si>
  <si>
    <t>Rivière du Rempart</t>
  </si>
  <si>
    <t>Laâyoune-Sakia El Hamra (EH-partial)</t>
  </si>
  <si>
    <t>Zeeland</t>
  </si>
  <si>
    <t>Plateau-Central</t>
  </si>
  <si>
    <t>Northwest Territories</t>
  </si>
  <si>
    <t>Emberá</t>
  </si>
  <si>
    <t>Al Bāḩah</t>
  </si>
  <si>
    <t>Manatuto</t>
  </si>
  <si>
    <t>South Moravia</t>
  </si>
  <si>
    <t>San Salvador</t>
  </si>
  <si>
    <t>Occitanie</t>
  </si>
  <si>
    <t>Peloponnese</t>
  </si>
  <si>
    <t>Saint Elizabeth</t>
  </si>
  <si>
    <t>Oshana</t>
  </si>
  <si>
    <t>Meneng</t>
  </si>
  <si>
    <t>Saint-Louis</t>
  </si>
  <si>
    <t>Ar Raqqah</t>
  </si>
  <si>
    <t>Surxondaryo</t>
  </si>
  <si>
    <t>Saare</t>
  </si>
  <si>
    <t>Maryland</t>
  </si>
  <si>
    <t>Tiris Zemmour</t>
  </si>
  <si>
    <t>Chin</t>
  </si>
  <si>
    <t>Sangre Grande</t>
  </si>
  <si>
    <t>Magallanes</t>
  </si>
  <si>
    <t>Granma</t>
  </si>
  <si>
    <t>Rhineland-Palatinate</t>
  </si>
  <si>
    <t>Savannah</t>
  </si>
  <si>
    <t>Terengganu</t>
  </si>
  <si>
    <t>Ngatpang</t>
  </si>
  <si>
    <t>Qalqilya</t>
  </si>
  <si>
    <t>Pomerania</t>
  </si>
  <si>
    <t>Lobaye</t>
  </si>
  <si>
    <t>Pavlodar oblysy</t>
  </si>
  <si>
    <t>South Chungcheong</t>
  </si>
  <si>
    <t>Moulins</t>
  </si>
  <si>
    <t>Southland</t>
  </si>
  <si>
    <t>Madriz</t>
  </si>
  <si>
    <t>Davao (Region XI)</t>
  </si>
  <si>
    <t>Lunda-Norte</t>
  </si>
  <si>
    <t>Makamba</t>
  </si>
  <si>
    <t>Intibucá</t>
  </si>
  <si>
    <t>Maysān</t>
  </si>
  <si>
    <t>Phôngsali</t>
  </si>
  <si>
    <t>Cordillera</t>
  </si>
  <si>
    <t>Mudug</t>
  </si>
  <si>
    <t>North Kordofan</t>
  </si>
  <si>
    <t>Pirkanmaa</t>
  </si>
  <si>
    <t>Galicia</t>
  </si>
  <si>
    <t>Paysandú</t>
  </si>
  <si>
    <t>Trongsa</t>
  </si>
  <si>
    <t>Molise</t>
  </si>
  <si>
    <t>Lisboa</t>
  </si>
  <si>
    <t>Požega-Slavonia</t>
  </si>
  <si>
    <t>South Nilandhe Atoll</t>
  </si>
  <si>
    <t>Blekinge län [SE-10]</t>
  </si>
  <si>
    <t>Petén</t>
  </si>
  <si>
    <t>Mişrātah</t>
  </si>
  <si>
    <t>Övörhangay</t>
  </si>
  <si>
    <t>Milne Bay</t>
  </si>
  <si>
    <t>Miaoli</t>
  </si>
  <si>
    <t>Al Jawf</t>
  </si>
  <si>
    <t>Logone-Occidental</t>
  </si>
  <si>
    <t>La Pampa</t>
  </si>
  <si>
    <t>Manabí</t>
  </si>
  <si>
    <t>Mojkovac</t>
  </si>
  <si>
    <t>Siliana</t>
  </si>
  <si>
    <t>Stoeng Treng</t>
  </si>
  <si>
    <t>Lara</t>
  </si>
  <si>
    <t>Kwango</t>
  </si>
  <si>
    <t>Ica</t>
  </si>
  <si>
    <t>Jura</t>
  </si>
  <si>
    <t>Minas Gerais</t>
  </si>
  <si>
    <t>Gharbia</t>
  </si>
  <si>
    <t>Cascade</t>
  </si>
  <si>
    <t>Kyivska oblast</t>
  </si>
  <si>
    <t>Lovech</t>
  </si>
  <si>
    <t>Podunavski okrug</t>
  </si>
  <si>
    <t>Hubei Sheng</t>
  </si>
  <si>
    <t>Eşfahān</t>
  </si>
  <si>
    <t>Kusini Unguja</t>
  </si>
  <si>
    <t>Exuma</t>
  </si>
  <si>
    <t>Guerrero</t>
  </si>
  <si>
    <t>Cauca</t>
  </si>
  <si>
    <t>Helmand</t>
  </si>
  <si>
    <t>Karnātaka</t>
  </si>
  <si>
    <t>Criuleni</t>
  </si>
  <si>
    <t>Delta</t>
  </si>
  <si>
    <t>Buzău</t>
  </si>
  <si>
    <t>Miskolc</t>
  </si>
  <si>
    <t>Saitama</t>
  </si>
  <si>
    <t>Kakamega</t>
  </si>
  <si>
    <t>Tamanrasset</t>
  </si>
  <si>
    <t>Hawaii</t>
  </si>
  <si>
    <t>Ninh Bình</t>
  </si>
  <si>
    <t>Gudja</t>
  </si>
  <si>
    <t>Yevlakh</t>
  </si>
  <si>
    <t>Chon Buri</t>
  </si>
  <si>
    <t>Vinica</t>
  </si>
  <si>
    <t>Bilecik</t>
  </si>
  <si>
    <t>Karachayevo-Cherkesskaya Respublika</t>
  </si>
  <si>
    <t>Celje</t>
  </si>
  <si>
    <t>Vlorë</t>
  </si>
  <si>
    <t>Zou</t>
  </si>
  <si>
    <t>Brazzaville</t>
  </si>
  <si>
    <t>Tbilisi</t>
  </si>
  <si>
    <t>Ma‘ān</t>
  </si>
  <si>
    <t>Nampo</t>
  </si>
  <si>
    <t>Wiltz</t>
  </si>
  <si>
    <t>Savanne</t>
  </si>
  <si>
    <t>Dakhla-Oued Ed-Dahab (EH)</t>
  </si>
  <si>
    <t>South Holland</t>
  </si>
  <si>
    <t>Sahel</t>
  </si>
  <si>
    <t>Nunavut</t>
  </si>
  <si>
    <t>Guna Yala</t>
  </si>
  <si>
    <t>Oé-Cusse Ambeno</t>
  </si>
  <si>
    <t>Vallée du Bandama</t>
  </si>
  <si>
    <t>Olomouc</t>
  </si>
  <si>
    <t>San Vicente</t>
  </si>
  <si>
    <t>Provence-Alpes-Côte-d’Azur</t>
  </si>
  <si>
    <t>Northern Aegean</t>
  </si>
  <si>
    <t>Manchester</t>
  </si>
  <si>
    <t>Omusati</t>
  </si>
  <si>
    <t>Nibok</t>
  </si>
  <si>
    <t>Tambacounda</t>
  </si>
  <si>
    <t>Rīf Dimashq</t>
  </si>
  <si>
    <t>Toshkent</t>
  </si>
  <si>
    <t>Tartu</t>
  </si>
  <si>
    <t>Nimba</t>
  </si>
  <si>
    <t>Inchiri</t>
  </si>
  <si>
    <t>Mon</t>
  </si>
  <si>
    <t>Siparia</t>
  </si>
  <si>
    <t>Maule</t>
  </si>
  <si>
    <t>Santiago de Cuba</t>
  </si>
  <si>
    <t>Schleswig-Holstein</t>
  </si>
  <si>
    <t>Volta</t>
  </si>
  <si>
    <t>Sabah</t>
  </si>
  <si>
    <t>Ngchesar</t>
  </si>
  <si>
    <t>Ramallah</t>
  </si>
  <si>
    <t>Silesia</t>
  </si>
  <si>
    <t>Mbomou</t>
  </si>
  <si>
    <t>Soltüstik Qazaqstan oblysy</t>
  </si>
  <si>
    <t>North Jeolla</t>
  </si>
  <si>
    <t>Port-Hercule</t>
  </si>
  <si>
    <t>Tasman</t>
  </si>
  <si>
    <t>Managua</t>
  </si>
  <si>
    <t>Soccsksargen (Region XII)</t>
  </si>
  <si>
    <t>Lunda-Sul</t>
  </si>
  <si>
    <t>Muramvya</t>
  </si>
  <si>
    <t>Lempira</t>
  </si>
  <si>
    <t>Al Muthanná</t>
  </si>
  <si>
    <t>Salavan</t>
  </si>
  <si>
    <t>Guairá</t>
  </si>
  <si>
    <t>Nugaal</t>
  </si>
  <si>
    <t>South Kordofan</t>
  </si>
  <si>
    <t>Pohjanmaa</t>
  </si>
  <si>
    <t>Balearic Islands</t>
  </si>
  <si>
    <t>Río Negro</t>
  </si>
  <si>
    <t>Bumthang</t>
  </si>
  <si>
    <t>Campania</t>
  </si>
  <si>
    <t>Portalegre</t>
  </si>
  <si>
    <t>Brod-Posavina</t>
  </si>
  <si>
    <t>South Maalhosmadulu</t>
  </si>
  <si>
    <t>Skåne län [SE-12]</t>
  </si>
  <si>
    <t>El Progreso</t>
  </si>
  <si>
    <t>Al Marj</t>
  </si>
  <si>
    <t>Dzavhan</t>
  </si>
  <si>
    <t>Morobe</t>
  </si>
  <si>
    <t>Nantou</t>
  </si>
  <si>
    <t>Laḩij</t>
  </si>
  <si>
    <t>Logone-Oriental</t>
  </si>
  <si>
    <t>Mendoza</t>
  </si>
  <si>
    <t>Napo</t>
  </si>
  <si>
    <t>Nikšić</t>
  </si>
  <si>
    <t>Kairouan</t>
  </si>
  <si>
    <t>Baat Dambang</t>
  </si>
  <si>
    <t>Mérida</t>
  </si>
  <si>
    <t>Kwilu</t>
  </si>
  <si>
    <t>Junín</t>
  </si>
  <si>
    <t>Luzern</t>
  </si>
  <si>
    <t>Mato Grosso do Sul</t>
  </si>
  <si>
    <t>Giza</t>
  </si>
  <si>
    <t>Glacis</t>
  </si>
  <si>
    <t>Kirovohradska oblast</t>
  </si>
  <si>
    <t>Montana</t>
  </si>
  <si>
    <t>Braničevski okrug</t>
  </si>
  <si>
    <t>Hebei Sheng</t>
  </si>
  <si>
    <t>Sīstān va Balūchestān</t>
  </si>
  <si>
    <t>Lindi</t>
  </si>
  <si>
    <t>City of Freeport</t>
  </si>
  <si>
    <t>Guanajuato</t>
  </si>
  <si>
    <t>Cesar</t>
  </si>
  <si>
    <t>Herat</t>
  </si>
  <si>
    <t>Kerala</t>
  </si>
  <si>
    <t>Căușeni</t>
  </si>
  <si>
    <t>Ebonyi</t>
  </si>
  <si>
    <t>Cluj</t>
  </si>
  <si>
    <t>Nagykanizsa</t>
  </si>
  <si>
    <t>Chiba</t>
  </si>
  <si>
    <t>Kericho</t>
  </si>
  <si>
    <t>Tébessa</t>
  </si>
  <si>
    <t>Iowa</t>
  </si>
  <si>
    <t>Thái Bình</t>
  </si>
  <si>
    <t>Gżira</t>
  </si>
  <si>
    <t>Absheron</t>
  </si>
  <si>
    <t>Rayong</t>
  </si>
  <si>
    <t>Delčevo</t>
  </si>
  <si>
    <t>Bingöl</t>
  </si>
  <si>
    <t>Kareliya, Respublika</t>
  </si>
  <si>
    <t>Cerklje na Gorenjskem</t>
  </si>
  <si>
    <t>Aruba</t>
  </si>
  <si>
    <t>Sud-Ouest</t>
  </si>
  <si>
    <t>Yukon</t>
  </si>
  <si>
    <t>Ngöbe-Buglé</t>
  </si>
  <si>
    <t>Asīr</t>
  </si>
  <si>
    <t>Viqueque</t>
  </si>
  <si>
    <t>Woroba</t>
  </si>
  <si>
    <t>Zlín</t>
  </si>
  <si>
    <t>La Unión</t>
  </si>
  <si>
    <t>Pays-de-la-Loire</t>
  </si>
  <si>
    <t>Southern Aegean</t>
  </si>
  <si>
    <t>Clarendon</t>
  </si>
  <si>
    <t>Oshikoto</t>
  </si>
  <si>
    <t>Uaboe</t>
  </si>
  <si>
    <t>Thiès</t>
  </si>
  <si>
    <t>As Suwaydā'</t>
  </si>
  <si>
    <t>Valga</t>
  </si>
  <si>
    <t>River Gee</t>
  </si>
  <si>
    <t>Nouakchott Ouest</t>
  </si>
  <si>
    <t>Rakhine</t>
  </si>
  <si>
    <t>San Juan-Laventille</t>
  </si>
  <si>
    <t>Ñuble</t>
  </si>
  <si>
    <t>Guantánamo</t>
  </si>
  <si>
    <t>Saarland</t>
  </si>
  <si>
    <t>Upper East</t>
  </si>
  <si>
    <t>Sarawak</t>
  </si>
  <si>
    <t>Ngeremlengui</t>
  </si>
  <si>
    <t>Rafah</t>
  </si>
  <si>
    <t>Holy Cross</t>
  </si>
  <si>
    <t>Ombella-Mpoko</t>
  </si>
  <si>
    <t>Shymkent</t>
  </si>
  <si>
    <t>South Jeolla</t>
  </si>
  <si>
    <t>Sainte-Dévote</t>
  </si>
  <si>
    <t>Taranaki</t>
  </si>
  <si>
    <t>Masaya</t>
  </si>
  <si>
    <t>Caraga (Region XIII)</t>
  </si>
  <si>
    <t>Luanda</t>
  </si>
  <si>
    <t>Mwaro</t>
  </si>
  <si>
    <t>An Najaf</t>
  </si>
  <si>
    <t>Savannakhét</t>
  </si>
  <si>
    <t>Caaguazú</t>
  </si>
  <si>
    <t>Sanaag</t>
  </si>
  <si>
    <t>Blue Nile</t>
  </si>
  <si>
    <t>Pohjois-Karjala</t>
  </si>
  <si>
    <t>Region of Murcia</t>
  </si>
  <si>
    <t>Rocha</t>
  </si>
  <si>
    <t>Zhemgang</t>
  </si>
  <si>
    <t>Puglia</t>
  </si>
  <si>
    <t>Porto</t>
  </si>
  <si>
    <t>Zadar</t>
  </si>
  <si>
    <t>South Thiladhunmathi</t>
  </si>
  <si>
    <t>Hallands län [SE-13]</t>
  </si>
  <si>
    <t>Quiché</t>
  </si>
  <si>
    <t>Murzuq</t>
  </si>
  <si>
    <t>Dundgovĭ</t>
  </si>
  <si>
    <t>Madang</t>
  </si>
  <si>
    <t>Penghu</t>
  </si>
  <si>
    <t>Ma’rib</t>
  </si>
  <si>
    <t>Mandoul</t>
  </si>
  <si>
    <t>Misiones</t>
  </si>
  <si>
    <t>El Oro</t>
  </si>
  <si>
    <t>Plav</t>
  </si>
  <si>
    <t>Kasserine</t>
  </si>
  <si>
    <t>Svaay Rieng</t>
  </si>
  <si>
    <t>Miranda</t>
  </si>
  <si>
    <t>Kasai</t>
  </si>
  <si>
    <t>Neuchâtel</t>
  </si>
  <si>
    <t>Mato Grosso</t>
  </si>
  <si>
    <t>Ismailia</t>
  </si>
  <si>
    <t>Grand Anse Mahe</t>
  </si>
  <si>
    <t>Lvivska oblast</t>
  </si>
  <si>
    <t>Pazardzhik</t>
  </si>
  <si>
    <t>Šumadijski okrug</t>
  </si>
  <si>
    <t>Hainan Sheng</t>
  </si>
  <si>
    <t>Kordestān</t>
  </si>
  <si>
    <t>Mara</t>
  </si>
  <si>
    <t>Grand Cay</t>
  </si>
  <si>
    <t>Hidalgo</t>
  </si>
  <si>
    <t>Chocó</t>
  </si>
  <si>
    <t>Jowzjan</t>
  </si>
  <si>
    <t>Mahārāshtra</t>
  </si>
  <si>
    <t>Cantemir</t>
  </si>
  <si>
    <t>Edo</t>
  </si>
  <si>
    <t>Nyíregyháza</t>
  </si>
  <si>
    <t>Tokyo</t>
  </si>
  <si>
    <t>Kiambu</t>
  </si>
  <si>
    <t>Tlemcen</t>
  </si>
  <si>
    <t>Idaho</t>
  </si>
  <si>
    <t>Thanh Hóa</t>
  </si>
  <si>
    <t>Għajnsielem</t>
  </si>
  <si>
    <t>Agstafa</t>
  </si>
  <si>
    <t>Chanthaburi</t>
  </si>
  <si>
    <t>Zrnovci</t>
  </si>
  <si>
    <t>Bitlis</t>
  </si>
  <si>
    <t>Khakasiya, Respublika</t>
  </si>
  <si>
    <t>Cerknica</t>
  </si>
  <si>
    <t>Zanzan</t>
  </si>
  <si>
    <t>Moravia-Silesia</t>
  </si>
  <si>
    <t>Usulután</t>
  </si>
  <si>
    <t>Clipperton</t>
  </si>
  <si>
    <t>Crete</t>
  </si>
  <si>
    <t>Saint Catherine</t>
  </si>
  <si>
    <t>Ohangwena</t>
  </si>
  <si>
    <t>Yaren</t>
  </si>
  <si>
    <t>Ziguinchor</t>
  </si>
  <si>
    <t>Ţarţūs</t>
  </si>
  <si>
    <t>Xorazm</t>
  </si>
  <si>
    <t>Viljandi</t>
  </si>
  <si>
    <t>River Cess</t>
  </si>
  <si>
    <t>Nouakchott Nord</t>
  </si>
  <si>
    <t>Shan</t>
  </si>
  <si>
    <t>Tobago</t>
  </si>
  <si>
    <t>Región Metropolitana de Santiago</t>
  </si>
  <si>
    <t>Artemisa</t>
  </si>
  <si>
    <t>Saxony</t>
  </si>
  <si>
    <t>Upper West</t>
  </si>
  <si>
    <t>Wilayah Persekutuan Kuala Lumpur</t>
  </si>
  <si>
    <t>Ngiwal</t>
  </si>
  <si>
    <t>Salfit</t>
  </si>
  <si>
    <t>Warmia-Masuria</t>
  </si>
  <si>
    <t>Nana-Mambéré</t>
  </si>
  <si>
    <t>Shyghys Qazaqstan oblysy</t>
  </si>
  <si>
    <t>North Gyeongsang</t>
  </si>
  <si>
    <t>La Source</t>
  </si>
  <si>
    <t>Wellington</t>
  </si>
  <si>
    <t>Matagalpa</t>
  </si>
  <si>
    <t>Autonomous Region in Muslim Mindanao (ARMM)</t>
  </si>
  <si>
    <t>Malange</t>
  </si>
  <si>
    <t>Muyinga</t>
  </si>
  <si>
    <t>Ocotepeque</t>
  </si>
  <si>
    <t>Nīnawá</t>
  </si>
  <si>
    <t>Caazapá</t>
  </si>
  <si>
    <t>Shabeellaha Dhexe</t>
  </si>
  <si>
    <t>Pohjois-Pohjanmaa</t>
  </si>
  <si>
    <t>Community of Madrid</t>
  </si>
  <si>
    <t>Rivera</t>
  </si>
  <si>
    <t>Trashigang</t>
  </si>
  <si>
    <t>Basilicata</t>
  </si>
  <si>
    <t>Santarém</t>
  </si>
  <si>
    <t>Osijek-Baranja</t>
  </si>
  <si>
    <t>North Miladhunmadulu</t>
  </si>
  <si>
    <t>Västra Götalands län [SE-14]</t>
  </si>
  <si>
    <t>Quetzaltenango</t>
  </si>
  <si>
    <t>Nālūt</t>
  </si>
  <si>
    <t>Dornod</t>
  </si>
  <si>
    <t>Manus</t>
  </si>
  <si>
    <t>Pingtung</t>
  </si>
  <si>
    <t>Al Mahrah</t>
  </si>
  <si>
    <t>Moyen-Chari</t>
  </si>
  <si>
    <t>Formosa</t>
  </si>
  <si>
    <t>Pichincha</t>
  </si>
  <si>
    <t>Pljevlja</t>
  </si>
  <si>
    <t>Sidi Bouzid</t>
  </si>
  <si>
    <t>Taakaev</t>
  </si>
  <si>
    <t>Monagas</t>
  </si>
  <si>
    <t>Lomami</t>
  </si>
  <si>
    <t>Lambayeque</t>
  </si>
  <si>
    <t>Nidwalden</t>
  </si>
  <si>
    <t>South Sinai</t>
  </si>
  <si>
    <t>Grand Anse Praslin</t>
  </si>
  <si>
    <t>Mykolaivska oblast</t>
  </si>
  <si>
    <t>Pernik</t>
  </si>
  <si>
    <t>Pomoravski okrug</t>
  </si>
  <si>
    <t>Heilongjiang Sheng</t>
  </si>
  <si>
    <t>Hamadān</t>
  </si>
  <si>
    <t>Mbeya</t>
  </si>
  <si>
    <t>Harbour Island</t>
  </si>
  <si>
    <t>Jalisco</t>
  </si>
  <si>
    <t>Córdoba</t>
  </si>
  <si>
    <t>Kabul</t>
  </si>
  <si>
    <t>Meghālaya</t>
  </si>
  <si>
    <t>Dondușeni</t>
  </si>
  <si>
    <t>Ekiti</t>
  </si>
  <si>
    <t>Caraș-Severin</t>
  </si>
  <si>
    <t>Pécs</t>
  </si>
  <si>
    <t>Kanagawa</t>
  </si>
  <si>
    <t>Kilifi</t>
  </si>
  <si>
    <t>Tiaret</t>
  </si>
  <si>
    <t>Illinois</t>
  </si>
  <si>
    <t>Nghệ An</t>
  </si>
  <si>
    <t>Għarb</t>
  </si>
  <si>
    <t>Aghjabadi</t>
  </si>
  <si>
    <t>Trat</t>
  </si>
  <si>
    <t>Karbinci</t>
  </si>
  <si>
    <t>Bolu</t>
  </si>
  <si>
    <t>Komi, Respublika</t>
  </si>
  <si>
    <t>Cerkno</t>
  </si>
  <si>
    <t>Võru</t>
  </si>
  <si>
    <t>Sinoe</t>
  </si>
  <si>
    <t>Nouakchott Sud</t>
  </si>
  <si>
    <t>Nay Pyi Taw</t>
  </si>
  <si>
    <t>Tunapuna-Piarco</t>
  </si>
  <si>
    <t>Selibe Phikwe</t>
  </si>
  <si>
    <t>Tarapacá</t>
  </si>
  <si>
    <t>Mayabeque</t>
  </si>
  <si>
    <t>Saxony-Anhalt</t>
  </si>
  <si>
    <t>Western North</t>
  </si>
  <si>
    <t>Wilayah Persekutuan Labuan</t>
  </si>
  <si>
    <t>Peleliu</t>
  </si>
  <si>
    <t>Tubas</t>
  </si>
  <si>
    <t>Greater Poland</t>
  </si>
  <si>
    <t>Ouham-Pendé</t>
  </si>
  <si>
    <t>Türkistan oblysy</t>
  </si>
  <si>
    <t>South Gyeongsang</t>
  </si>
  <si>
    <t>Spélugues</t>
  </si>
  <si>
    <t>Waikato</t>
  </si>
  <si>
    <t>Nueva Segovia</t>
  </si>
  <si>
    <t>Cordillera Administrative Region (CAR)</t>
  </si>
  <si>
    <t>Moxico</t>
  </si>
  <si>
    <t>Ngozi</t>
  </si>
  <si>
    <t>Olancho</t>
  </si>
  <si>
    <t>Al Qādisīyah</t>
  </si>
  <si>
    <t>Xaignabouli</t>
  </si>
  <si>
    <t>Itapúa</t>
  </si>
  <si>
    <t>Shabeellaha Hoose</t>
  </si>
  <si>
    <t>River Nile</t>
  </si>
  <si>
    <t>Pohjois-Savo</t>
  </si>
  <si>
    <t>Melilla</t>
  </si>
  <si>
    <t>Salto</t>
  </si>
  <si>
    <t>Monggar</t>
  </si>
  <si>
    <t>Calabria</t>
  </si>
  <si>
    <t>Setúbal</t>
  </si>
  <si>
    <t>Šibenik-Knin</t>
  </si>
  <si>
    <t>South Miladhunmadulu</t>
  </si>
  <si>
    <t>Värmlands län [SE-17]</t>
  </si>
  <si>
    <t>Retalhuleu</t>
  </si>
  <si>
    <t>An Nuqāţ al Khams</t>
  </si>
  <si>
    <t>Dornogovĭ</t>
  </si>
  <si>
    <t>New Ireland</t>
  </si>
  <si>
    <t>Taitung</t>
  </si>
  <si>
    <t>Al Maḩwīt</t>
  </si>
  <si>
    <t>Mayo-Kebbi-Est</t>
  </si>
  <si>
    <t>Neuquén</t>
  </si>
  <si>
    <t>Plužine</t>
  </si>
  <si>
    <t>Sousse</t>
  </si>
  <si>
    <t>Otdar Mean Chey</t>
  </si>
  <si>
    <t>Nueva Esparta</t>
  </si>
  <si>
    <t>Lualaba</t>
  </si>
  <si>
    <t>Lima</t>
  </si>
  <si>
    <t>Obwalden</t>
  </si>
  <si>
    <t>Paraiba</t>
  </si>
  <si>
    <t>Qalyubia</t>
  </si>
  <si>
    <t>La Digue</t>
  </si>
  <si>
    <t>Odeska oblast</t>
  </si>
  <si>
    <t>Pleven</t>
  </si>
  <si>
    <t>Borski okrug</t>
  </si>
  <si>
    <t>Hunan Sheng</t>
  </si>
  <si>
    <t>Chahār Maḩāl va Bakhtīārī</t>
  </si>
  <si>
    <t>Mjini Magharibi</t>
  </si>
  <si>
    <t>Hope Town</t>
  </si>
  <si>
    <t>México</t>
  </si>
  <si>
    <t>Cundinamarca</t>
  </si>
  <si>
    <t>Kandahar</t>
  </si>
  <si>
    <t>Manipur</t>
  </si>
  <si>
    <t>Drochia</t>
  </si>
  <si>
    <t>Enugu</t>
  </si>
  <si>
    <t>Constanța</t>
  </si>
  <si>
    <t>Szeged</t>
  </si>
  <si>
    <t>Niigata</t>
  </si>
  <si>
    <t>Kirinyaga</t>
  </si>
  <si>
    <t>Tizi Ouzou</t>
  </si>
  <si>
    <t>Indiana</t>
  </si>
  <si>
    <t>Hà Tĩnh</t>
  </si>
  <si>
    <t>Għargħur</t>
  </si>
  <si>
    <t>Agdam</t>
  </si>
  <si>
    <t>Chachoengsao</t>
  </si>
  <si>
    <t>Kočani</t>
  </si>
  <si>
    <t>Burdur</t>
  </si>
  <si>
    <t>Mariy El, Respublika</t>
  </si>
  <si>
    <t>Črenšovci</t>
  </si>
  <si>
    <t>Sowa Town</t>
  </si>
  <si>
    <t>Valparaíso</t>
  </si>
  <si>
    <t>Isla de la Juventud</t>
  </si>
  <si>
    <t>Thuringia</t>
  </si>
  <si>
    <t>Wilayah Persekutuan Putrajaya</t>
  </si>
  <si>
    <t>Sonsorol</t>
  </si>
  <si>
    <t>Tulkarm</t>
  </si>
  <si>
    <t>West Pomerania</t>
  </si>
  <si>
    <t>Ouaka</t>
  </si>
  <si>
    <t>Batys Qazaqstan oblysy</t>
  </si>
  <si>
    <t>Jeju</t>
  </si>
  <si>
    <t>Saint-Roman</t>
  </si>
  <si>
    <t>West Coast</t>
  </si>
  <si>
    <t>Rivas</t>
  </si>
  <si>
    <t>Calabarzon (Region IV-A)</t>
  </si>
  <si>
    <t>Namibe</t>
  </si>
  <si>
    <t>Rumonge</t>
  </si>
  <si>
    <t>Santa Bárbara</t>
  </si>
  <si>
    <t>Şalāḩ ad Dīn</t>
  </si>
  <si>
    <t>Xékong</t>
  </si>
  <si>
    <t>Sool</t>
  </si>
  <si>
    <t>White Nile</t>
  </si>
  <si>
    <t>Päijät-Häme</t>
  </si>
  <si>
    <t>Chartered Community of Navarre</t>
  </si>
  <si>
    <t>Pema Gatshel</t>
  </si>
  <si>
    <t>Valle d'Aosta</t>
  </si>
  <si>
    <t>Viana do Castelo</t>
  </si>
  <si>
    <t>Vukovar-Srijem</t>
  </si>
  <si>
    <t>Male Atoll</t>
  </si>
  <si>
    <t>Örebro län [SE-18]</t>
  </si>
  <si>
    <t>Sacatepéquez</t>
  </si>
  <si>
    <t>Sabhā</t>
  </si>
  <si>
    <t>Govĭ-Sümber</t>
  </si>
  <si>
    <t>Yunlin</t>
  </si>
  <si>
    <t>Raymah</t>
  </si>
  <si>
    <t>Mayo-Kebbi-Ouest</t>
  </si>
  <si>
    <t>Morona Santiago</t>
  </si>
  <si>
    <t>Podgorica</t>
  </si>
  <si>
    <t>Monastir</t>
  </si>
  <si>
    <t>Kaeb</t>
  </si>
  <si>
    <t>Portuguesa</t>
  </si>
  <si>
    <t>Maniema</t>
  </si>
  <si>
    <t>Municipalidad Metropolitana de Lima</t>
  </si>
  <si>
    <t>Sankt Gallen</t>
  </si>
  <si>
    <t>Pernambuco</t>
  </si>
  <si>
    <t>Kafr el-Sheikh</t>
  </si>
  <si>
    <t>English River</t>
  </si>
  <si>
    <t>Poltavska oblast</t>
  </si>
  <si>
    <t>Plovdiv</t>
  </si>
  <si>
    <t>Zaječarski okrug</t>
  </si>
  <si>
    <t>Jilin Sheng</t>
  </si>
  <si>
    <t>Lorestān</t>
  </si>
  <si>
    <t>Morogoro</t>
  </si>
  <si>
    <t>Inagua</t>
  </si>
  <si>
    <t>Michoacán de Ocampo</t>
  </si>
  <si>
    <t>Guainía</t>
  </si>
  <si>
    <t>Kapisa</t>
  </si>
  <si>
    <t>Madhya Pradesh</t>
  </si>
  <si>
    <t>Dubăsari</t>
  </si>
  <si>
    <t>Gombe</t>
  </si>
  <si>
    <t>Covasna</t>
  </si>
  <si>
    <t>Székesfehérvár</t>
  </si>
  <si>
    <t>Toyama</t>
  </si>
  <si>
    <t>Kisii</t>
  </si>
  <si>
    <t>Alger</t>
  </si>
  <si>
    <t>Kansas</t>
  </si>
  <si>
    <t>Quảng Bình</t>
  </si>
  <si>
    <t>Għasri</t>
  </si>
  <si>
    <t>Agdash</t>
  </si>
  <si>
    <t>Prachin Buri</t>
  </si>
  <si>
    <t>Makedonska Kamenica</t>
  </si>
  <si>
    <t>Bursa</t>
  </si>
  <si>
    <t>Mordoviya, Respublika</t>
  </si>
  <si>
    <t>Črna na Koroškem</t>
  </si>
  <si>
    <t>Vakaga</t>
  </si>
  <si>
    <t>Zhambyl oblysy</t>
  </si>
  <si>
    <t>Sejong</t>
  </si>
  <si>
    <t>Vallon de la Rousse</t>
  </si>
  <si>
    <t>Chatham Islands Territory</t>
  </si>
  <si>
    <t>Río San Juan</t>
  </si>
  <si>
    <t>Mimaropa (Region IV-B)</t>
  </si>
  <si>
    <t>Uíge</t>
  </si>
  <si>
    <t>Rutana</t>
  </si>
  <si>
    <t>Valle</t>
  </si>
  <si>
    <t>As Sulaymānīyah</t>
  </si>
  <si>
    <t>Xiangkhouang</t>
  </si>
  <si>
    <t>Paraguarí</t>
  </si>
  <si>
    <t>Togdheer</t>
  </si>
  <si>
    <t>Satakunta</t>
  </si>
  <si>
    <t>Basque Country</t>
  </si>
  <si>
    <t>Soriano</t>
  </si>
  <si>
    <t>Lhuentse</t>
  </si>
  <si>
    <t>Trentino-Alto Adige</t>
  </si>
  <si>
    <t>Vila Real</t>
  </si>
  <si>
    <t>Split-Dalmatia</t>
  </si>
  <si>
    <t>North Huvadhu Atoll</t>
  </si>
  <si>
    <t>Västmanlands län [SE-19]</t>
  </si>
  <si>
    <t>San Marcos</t>
  </si>
  <si>
    <t>Surt</t>
  </si>
  <si>
    <t>Govĭ-Altay</t>
  </si>
  <si>
    <t>West Sepik</t>
  </si>
  <si>
    <t>Kaohsiung</t>
  </si>
  <si>
    <t>Amānat al ‘Āşimah</t>
  </si>
  <si>
    <t>Ville de Ndjamena</t>
  </si>
  <si>
    <t>Santa Fe</t>
  </si>
  <si>
    <t>Santo Domingo de los Tsáchilas</t>
  </si>
  <si>
    <t>Rožaje</t>
  </si>
  <si>
    <t>Mahdia</t>
  </si>
  <si>
    <t>Pailin</t>
  </si>
  <si>
    <t>Sucre</t>
  </si>
  <si>
    <t>Mai-Ndombe</t>
  </si>
  <si>
    <t>Loreto</t>
  </si>
  <si>
    <t>Schaffhausen</t>
  </si>
  <si>
    <t>Piaui</t>
  </si>
  <si>
    <t>Qena</t>
  </si>
  <si>
    <t>Mont Buxton</t>
  </si>
  <si>
    <t>Rivnenska oblast</t>
  </si>
  <si>
    <t>Razgard</t>
  </si>
  <si>
    <t>Zlatiborski okrug</t>
  </si>
  <si>
    <t>Jiangsu Sheng</t>
  </si>
  <si>
    <t>Īlām</t>
  </si>
  <si>
    <t>Mtwara</t>
  </si>
  <si>
    <t>Long Island</t>
  </si>
  <si>
    <t>Morelos</t>
  </si>
  <si>
    <t>Guaviare</t>
  </si>
  <si>
    <t>Kunduz</t>
  </si>
  <si>
    <t>Mizoram</t>
  </si>
  <si>
    <t>Edineț</t>
  </si>
  <si>
    <t>Imo</t>
  </si>
  <si>
    <t>Dâmbovița</t>
  </si>
  <si>
    <t>Szombathely</t>
  </si>
  <si>
    <t>Ishikawa</t>
  </si>
  <si>
    <t>Kisumu</t>
  </si>
  <si>
    <t>Djelfa</t>
  </si>
  <si>
    <t>Kentucky</t>
  </si>
  <si>
    <t>Quảng Trị</t>
  </si>
  <si>
    <t>Għaxaq</t>
  </si>
  <si>
    <t>Agsu</t>
  </si>
  <si>
    <t>Nakhon Nayok</t>
  </si>
  <si>
    <t>Pehčevo</t>
  </si>
  <si>
    <t>Çanakkale</t>
  </si>
  <si>
    <t>Saha, Respublika</t>
  </si>
  <si>
    <t>Črnomelj</t>
  </si>
  <si>
    <t>Zaire</t>
  </si>
  <si>
    <t>Ruyigi</t>
  </si>
  <si>
    <t>Yoro</t>
  </si>
  <si>
    <t>Wāsiţ</t>
  </si>
  <si>
    <t>Xaisômboun</t>
  </si>
  <si>
    <t>Asunción</t>
  </si>
  <si>
    <t>Woqooyi Galbeed</t>
  </si>
  <si>
    <t>Sennar</t>
  </si>
  <si>
    <t>Uusimaa</t>
  </si>
  <si>
    <t>Tacuarembó</t>
  </si>
  <si>
    <t>Samdrup Jongkhar</t>
  </si>
  <si>
    <t>Friuli Venezia Giulia</t>
  </si>
  <si>
    <t>Viseu</t>
  </si>
  <si>
    <t>Istria</t>
  </si>
  <si>
    <t>South Huvadhu Atoll</t>
  </si>
  <si>
    <t>Dalarnas län [SE-20]</t>
  </si>
  <si>
    <t>Sololá</t>
  </si>
  <si>
    <t>Ţarābulus</t>
  </si>
  <si>
    <t>Bulgan</t>
  </si>
  <si>
    <t>Southern Highlands</t>
  </si>
  <si>
    <t>New Taipei</t>
  </si>
  <si>
    <t>Şāʻdah</t>
  </si>
  <si>
    <t>Ouaddaï</t>
  </si>
  <si>
    <t>Tucumán</t>
  </si>
  <si>
    <t>Santa Elena</t>
  </si>
  <si>
    <t>Šavnik</t>
  </si>
  <si>
    <t>Sfax</t>
  </si>
  <si>
    <t>Tbong Khmum</t>
  </si>
  <si>
    <t>Táchira</t>
  </si>
  <si>
    <t>Mongala</t>
  </si>
  <si>
    <t>Madre de Dios</t>
  </si>
  <si>
    <t>Solothurn</t>
  </si>
  <si>
    <t>Parana</t>
  </si>
  <si>
    <t>Luxor</t>
  </si>
  <si>
    <t>Mont Fleuri</t>
  </si>
  <si>
    <t>Sumska oblast</t>
  </si>
  <si>
    <t>Ruse</t>
  </si>
  <si>
    <t>Moravički okrug</t>
  </si>
  <si>
    <t>Jiangxi Sheng</t>
  </si>
  <si>
    <t>Kohgīlūyeh va Bowyer Aḩmad</t>
  </si>
  <si>
    <t>Mwanza</t>
  </si>
  <si>
    <t>Mangrove Cay</t>
  </si>
  <si>
    <t>Nayarit</t>
  </si>
  <si>
    <t>Huila</t>
  </si>
  <si>
    <t>Khost</t>
  </si>
  <si>
    <t>Nāgāland</t>
  </si>
  <si>
    <t>Fălești</t>
  </si>
  <si>
    <t>Jigawa</t>
  </si>
  <si>
    <t>Dolj</t>
  </si>
  <si>
    <t>Szolnok</t>
  </si>
  <si>
    <t>Fukui</t>
  </si>
  <si>
    <t>Kitui</t>
  </si>
  <si>
    <t>Jijel</t>
  </si>
  <si>
    <t>Louisiana</t>
  </si>
  <si>
    <t>Thừa Thiên-Huế</t>
  </si>
  <si>
    <t>Ħamrun</t>
  </si>
  <si>
    <t>Astara</t>
  </si>
  <si>
    <t>Sa Kaeo</t>
  </si>
  <si>
    <t>Probištip</t>
  </si>
  <si>
    <t>Çankırı</t>
  </si>
  <si>
    <t>Severnaya Osetiya, Respublika</t>
  </si>
  <si>
    <t>Destrnik</t>
  </si>
  <si>
    <t>Varsinais-Suomi</t>
  </si>
  <si>
    <t>Valencian Community</t>
  </si>
  <si>
    <t>Treinta y Tres</t>
  </si>
  <si>
    <t>Gasa</t>
  </si>
  <si>
    <t>Sicilia</t>
  </si>
  <si>
    <t>Região Autónoma dos Açores</t>
  </si>
  <si>
    <t>Dubrovnik-Neretva</t>
  </si>
  <si>
    <t>Fuvammulah</t>
  </si>
  <si>
    <t>Gävleborgs län [SE-21]</t>
  </si>
  <si>
    <t>Santa Rosa</t>
  </si>
  <si>
    <t>Al Wāḩāt</t>
  </si>
  <si>
    <t>Bayanhongor</t>
  </si>
  <si>
    <t>West New Britain</t>
  </si>
  <si>
    <t>Taoyuan</t>
  </si>
  <si>
    <t>Shabwah</t>
  </si>
  <si>
    <t>Salamat</t>
  </si>
  <si>
    <t>Chubut</t>
  </si>
  <si>
    <t>Tungurahua</t>
  </si>
  <si>
    <t>Tivat</t>
  </si>
  <si>
    <t>Gafsa</t>
  </si>
  <si>
    <t>Kampong Chaam</t>
  </si>
  <si>
    <t>Trujillo</t>
  </si>
  <si>
    <t>North Kivu</t>
  </si>
  <si>
    <t>Moquegua</t>
  </si>
  <si>
    <t>Schwyz</t>
  </si>
  <si>
    <t>Rio de Janerio</t>
  </si>
  <si>
    <t>Minya</t>
  </si>
  <si>
    <t>Plaisance</t>
  </si>
  <si>
    <t>Ternopilska oblast</t>
  </si>
  <si>
    <t>Silistra</t>
  </si>
  <si>
    <t>Raški okrug</t>
  </si>
  <si>
    <t>Liaoning Sheng</t>
  </si>
  <si>
    <t>Būshehr</t>
  </si>
  <si>
    <t>Pwani</t>
  </si>
  <si>
    <t>Mayaguana</t>
  </si>
  <si>
    <t>Nuevo León</t>
  </si>
  <si>
    <t>La Guajira</t>
  </si>
  <si>
    <t>Kunar</t>
  </si>
  <si>
    <t>Odisha</t>
  </si>
  <si>
    <t>Florești</t>
  </si>
  <si>
    <t>Kaduna</t>
  </si>
  <si>
    <t>Gorj</t>
  </si>
  <si>
    <t>Sopron</t>
  </si>
  <si>
    <t>Yamanashi</t>
  </si>
  <si>
    <t>Kwale</t>
  </si>
  <si>
    <t>Sétif</t>
  </si>
  <si>
    <t>Massachusetts</t>
  </si>
  <si>
    <t>Quảng Nam</t>
  </si>
  <si>
    <t>Iklin</t>
  </si>
  <si>
    <t>Baku</t>
  </si>
  <si>
    <t>Nakhon Ratchasima</t>
  </si>
  <si>
    <t>Češinovo-Obleševo</t>
  </si>
  <si>
    <t>Çorum</t>
  </si>
  <si>
    <t>Tatarstan, Respublika</t>
  </si>
  <si>
    <t>Divača</t>
  </si>
  <si>
    <t>Trashi Yangtse</t>
  </si>
  <si>
    <t>Sardegna</t>
  </si>
  <si>
    <t>Região Autónoma da Madeira</t>
  </si>
  <si>
    <t>Međimurje</t>
  </si>
  <si>
    <t>Addu City</t>
  </si>
  <si>
    <t>Västernorrlands län [SE-22]</t>
  </si>
  <si>
    <t>Suchitepéquez</t>
  </si>
  <si>
    <t>Wādī al Ḩayāt</t>
  </si>
  <si>
    <t>Bayan-Ölgiy</t>
  </si>
  <si>
    <t>Western Highlands</t>
  </si>
  <si>
    <t>Tainan</t>
  </si>
  <si>
    <t>Şanʻā’</t>
  </si>
  <si>
    <t>Sila</t>
  </si>
  <si>
    <t>Tierra del Fuego</t>
  </si>
  <si>
    <t>Sucumbíos</t>
  </si>
  <si>
    <t>Ulcinj</t>
  </si>
  <si>
    <t>Tozeur</t>
  </si>
  <si>
    <t>Kampong Chhnang</t>
  </si>
  <si>
    <t>Yaracuy</t>
  </si>
  <si>
    <t>North Ubangi</t>
  </si>
  <si>
    <t>Pasco</t>
  </si>
  <si>
    <t>Thurgau</t>
  </si>
  <si>
    <t>Rio Grande do Norte</t>
  </si>
  <si>
    <t>Monufia</t>
  </si>
  <si>
    <t>Pointe Larue</t>
  </si>
  <si>
    <t>Kharkivska oblast</t>
  </si>
  <si>
    <t>Sliven</t>
  </si>
  <si>
    <t>Rasinski okrug</t>
  </si>
  <si>
    <t>Qinghai Sheng</t>
  </si>
  <si>
    <t>Zanjān</t>
  </si>
  <si>
    <t>Rukwa</t>
  </si>
  <si>
    <t>Moore's Island</t>
  </si>
  <si>
    <t>Oaxaca</t>
  </si>
  <si>
    <t>Magdalena</t>
  </si>
  <si>
    <t>Laghman</t>
  </si>
  <si>
    <t>Glodeni</t>
  </si>
  <si>
    <t>Kebbi</t>
  </si>
  <si>
    <t>Galați</t>
  </si>
  <si>
    <t>Szekszárd</t>
  </si>
  <si>
    <t>Nagano</t>
  </si>
  <si>
    <t>Laikipia</t>
  </si>
  <si>
    <t>Saïda</t>
  </si>
  <si>
    <t>Kon Tum</t>
  </si>
  <si>
    <t>Isla</t>
  </si>
  <si>
    <t>Balakan</t>
  </si>
  <si>
    <t>Buri Ram</t>
  </si>
  <si>
    <t>Štip</t>
  </si>
  <si>
    <t>Denizli</t>
  </si>
  <si>
    <t>Tyva, Respublika</t>
  </si>
  <si>
    <t>Dobrepolje</t>
  </si>
  <si>
    <t>Zagreb City</t>
  </si>
  <si>
    <t>Male</t>
  </si>
  <si>
    <t>Jämtlands län [SE-23]</t>
  </si>
  <si>
    <t>Totonicapán</t>
  </si>
  <si>
    <t>Wādī ash Shāţi’</t>
  </si>
  <si>
    <t>Arhangay</t>
  </si>
  <si>
    <t>Taipei</t>
  </si>
  <si>
    <t>Arkhabīl Suquţrá</t>
  </si>
  <si>
    <t>Tandjilé</t>
  </si>
  <si>
    <t>Corrientes</t>
  </si>
  <si>
    <t>Galápagos</t>
  </si>
  <si>
    <t>Žabljak</t>
  </si>
  <si>
    <t>Kébili</t>
  </si>
  <si>
    <t>Kampong Spueu</t>
  </si>
  <si>
    <t>Zulia</t>
  </si>
  <si>
    <t>Sankuru</t>
  </si>
  <si>
    <t>Piura</t>
  </si>
  <si>
    <t>Ticino</t>
  </si>
  <si>
    <t>Rondonia</t>
  </si>
  <si>
    <t>Matrouh</t>
  </si>
  <si>
    <t>Port Glaud</t>
  </si>
  <si>
    <t>Khersonska oblast</t>
  </si>
  <si>
    <t>Smolyan</t>
  </si>
  <si>
    <t>Nišavski okrug</t>
  </si>
  <si>
    <t>Sichuan Sheng</t>
  </si>
  <si>
    <t>Semnān</t>
  </si>
  <si>
    <t>Ruvuma</t>
  </si>
  <si>
    <t>North Eleuthera</t>
  </si>
  <si>
    <t>Puebla</t>
  </si>
  <si>
    <t>Meta</t>
  </si>
  <si>
    <t>Logar</t>
  </si>
  <si>
    <t>Rājasthān</t>
  </si>
  <si>
    <t>Hîncești</t>
  </si>
  <si>
    <t>Kano</t>
  </si>
  <si>
    <t>Giurgiu</t>
  </si>
  <si>
    <t>Salgótarján</t>
  </si>
  <si>
    <t>Gifu</t>
  </si>
  <si>
    <t>Lamu</t>
  </si>
  <si>
    <t>Skikda</t>
  </si>
  <si>
    <t>Maine</t>
  </si>
  <si>
    <t>Quảng Ngãi</t>
  </si>
  <si>
    <t>Kalkara</t>
  </si>
  <si>
    <t>Barda</t>
  </si>
  <si>
    <t>Surin</t>
  </si>
  <si>
    <t>Vevčani</t>
  </si>
  <si>
    <t>Diyarbakır</t>
  </si>
  <si>
    <t>Udmurtskaya Respublika</t>
  </si>
  <si>
    <t>Dobrova-Polhov Gradec</t>
  </si>
  <si>
    <t>Zacapa</t>
  </si>
  <si>
    <t>Az Zāwiyah</t>
  </si>
  <si>
    <t>Ulaanbaatar</t>
  </si>
  <si>
    <t>Bougainville</t>
  </si>
  <si>
    <t>Taichung</t>
  </si>
  <si>
    <t>Tāʻizz</t>
  </si>
  <si>
    <t>Tibesti</t>
  </si>
  <si>
    <t>Cotopaxi</t>
  </si>
  <si>
    <t>Gusinje</t>
  </si>
  <si>
    <t>Gabès</t>
  </si>
  <si>
    <t>Kampong Thum</t>
  </si>
  <si>
    <t>Dependencias Federales</t>
  </si>
  <si>
    <t>South Kivu</t>
  </si>
  <si>
    <t>Puno</t>
  </si>
  <si>
    <t>Uri</t>
  </si>
  <si>
    <t>Roraima</t>
  </si>
  <si>
    <t>Port Said</t>
  </si>
  <si>
    <t>Saint Louis</t>
  </si>
  <si>
    <t>Khmelnytska oblast</t>
  </si>
  <si>
    <t>Sofia(stolitsa)</t>
  </si>
  <si>
    <t>Toplički okrug</t>
  </si>
  <si>
    <t>Shandong Sheng</t>
  </si>
  <si>
    <t>Yazd</t>
  </si>
  <si>
    <t>Shinyanga</t>
  </si>
  <si>
    <t>North Abaco</t>
  </si>
  <si>
    <t>Querétaro</t>
  </si>
  <si>
    <t>Nariño</t>
  </si>
  <si>
    <t>Nangarhar</t>
  </si>
  <si>
    <t>Sikkim</t>
  </si>
  <si>
    <t>Ialoveni</t>
  </si>
  <si>
    <t>Kogi</t>
  </si>
  <si>
    <t>Hunedoara</t>
  </si>
  <si>
    <t>Tatabánya</t>
  </si>
  <si>
    <t>Shizuoka</t>
  </si>
  <si>
    <t>Machakos</t>
  </si>
  <si>
    <t>Sidi Bel Abbès</t>
  </si>
  <si>
    <t>Michigan</t>
  </si>
  <si>
    <t>Gia Lai</t>
  </si>
  <si>
    <t>Kerċem</t>
  </si>
  <si>
    <t>Beylagan</t>
  </si>
  <si>
    <t>Si Sa Ket</t>
  </si>
  <si>
    <t>Debar</t>
  </si>
  <si>
    <t>Edirne</t>
  </si>
  <si>
    <t>Altayskiy kray</t>
  </si>
  <si>
    <t>Dol pri Ljubljani</t>
  </si>
  <si>
    <t>Wadi Fira</t>
  </si>
  <si>
    <t>Jujuy</t>
  </si>
  <si>
    <t>Pastaza</t>
  </si>
  <si>
    <t>Petnjica</t>
  </si>
  <si>
    <t>Médenine</t>
  </si>
  <si>
    <t>Kampot</t>
  </si>
  <si>
    <t>La Guaira</t>
  </si>
  <si>
    <t>South Ubangi</t>
  </si>
  <si>
    <t>San Martín</t>
  </si>
  <si>
    <t>Vaud</t>
  </si>
  <si>
    <t>Rio Grande do Sul</t>
  </si>
  <si>
    <t>Sohag</t>
  </si>
  <si>
    <t>Takamaka</t>
  </si>
  <si>
    <t>Cherkaska oblast</t>
  </si>
  <si>
    <t>Sofia</t>
  </si>
  <si>
    <t>Pirotski okrug</t>
  </si>
  <si>
    <t>Shaanxi Sheng</t>
  </si>
  <si>
    <t>Hormozgān</t>
  </si>
  <si>
    <t>Singida</t>
  </si>
  <si>
    <t>New Providence</t>
  </si>
  <si>
    <t>Quintana Roo</t>
  </si>
  <si>
    <t>Norte de Santander</t>
  </si>
  <si>
    <t>Nimruz</t>
  </si>
  <si>
    <t>Telangāna</t>
  </si>
  <si>
    <t>Leova</t>
  </si>
  <si>
    <t>Katsina</t>
  </si>
  <si>
    <t>Harghita</t>
  </si>
  <si>
    <t>Veszprém</t>
  </si>
  <si>
    <t>Aichi</t>
  </si>
  <si>
    <t>Makueni</t>
  </si>
  <si>
    <t>Annaba</t>
  </si>
  <si>
    <t>Minnesota</t>
  </si>
  <si>
    <t>Bình Định</t>
  </si>
  <si>
    <t>Kirkop</t>
  </si>
  <si>
    <t>Bilasuvar</t>
  </si>
  <si>
    <t>Ubon Ratchathani</t>
  </si>
  <si>
    <t>Debrca</t>
  </si>
  <si>
    <t>Elazığ</t>
  </si>
  <si>
    <t>Kamchatskiy kray</t>
  </si>
  <si>
    <t>Domžale</t>
  </si>
  <si>
    <t>Zamora Chinchipe</t>
  </si>
  <si>
    <t>Tuzi</t>
  </si>
  <si>
    <t>Tataouine</t>
  </si>
  <si>
    <t>Kandaal</t>
  </si>
  <si>
    <t>Delta Amacuro</t>
  </si>
  <si>
    <t>Tanganyika</t>
  </si>
  <si>
    <t>Tacna</t>
  </si>
  <si>
    <t>Valais</t>
  </si>
  <si>
    <t>Santa Catarina</t>
  </si>
  <si>
    <t>Al Sharqia</t>
  </si>
  <si>
    <t>Les Mamelles</t>
  </si>
  <si>
    <t>Chernihivska oblast</t>
  </si>
  <si>
    <t>Stara Zagora</t>
  </si>
  <si>
    <t>Jablanički okrug</t>
  </si>
  <si>
    <t>Shanxi Sheng</t>
  </si>
  <si>
    <t>Tehrān</t>
  </si>
  <si>
    <t>Tabora</t>
  </si>
  <si>
    <t>North Andros</t>
  </si>
  <si>
    <t>Sinaloa</t>
  </si>
  <si>
    <t>Putumayo</t>
  </si>
  <si>
    <t>Nuristan</t>
  </si>
  <si>
    <t>Tamil Nādu</t>
  </si>
  <si>
    <t>Nisporeni</t>
  </si>
  <si>
    <t>Kwara</t>
  </si>
  <si>
    <t>Ilfov</t>
  </si>
  <si>
    <t>Zalaegerszeg</t>
  </si>
  <si>
    <t>Mie</t>
  </si>
  <si>
    <t>Mandera</t>
  </si>
  <si>
    <t>Guelma</t>
  </si>
  <si>
    <t>Missouri</t>
  </si>
  <si>
    <t>Phú Yên</t>
  </si>
  <si>
    <t>Lija</t>
  </si>
  <si>
    <t>Jabrayil</t>
  </si>
  <si>
    <t>Yasothon</t>
  </si>
  <si>
    <t>Kičevo</t>
  </si>
  <si>
    <t>Erzincan</t>
  </si>
  <si>
    <t>Khabarovskiy kray</t>
  </si>
  <si>
    <t>Dornava</t>
  </si>
  <si>
    <t>Bermuda</t>
  </si>
  <si>
    <t>Kaoh KOng</t>
  </si>
  <si>
    <t>Tshopo</t>
  </si>
  <si>
    <t>Tumbes</t>
  </si>
  <si>
    <t>Zug</t>
  </si>
  <si>
    <t>Sergipe</t>
  </si>
  <si>
    <t>North Sinai</t>
  </si>
  <si>
    <t>Roche Caiman</t>
  </si>
  <si>
    <t>Chernivetska oblast</t>
  </si>
  <si>
    <t>Targovishte</t>
  </si>
  <si>
    <t>Pčinjski okrug</t>
  </si>
  <si>
    <t>Yunnan Sheng</t>
  </si>
  <si>
    <t>Ardabīl</t>
  </si>
  <si>
    <t>Tanga</t>
  </si>
  <si>
    <t>Rum Cay</t>
  </si>
  <si>
    <t>San Luis Potosí</t>
  </si>
  <si>
    <t>Quindío</t>
  </si>
  <si>
    <t>Panjshir</t>
  </si>
  <si>
    <t>Tripura</t>
  </si>
  <si>
    <t>Ocnița</t>
  </si>
  <si>
    <t>Lagos</t>
  </si>
  <si>
    <t>Ialomița</t>
  </si>
  <si>
    <t>Baranya</t>
  </si>
  <si>
    <t>Shiga</t>
  </si>
  <si>
    <t>Marsabit</t>
  </si>
  <si>
    <t>Constantine</t>
  </si>
  <si>
    <t>Mississippi</t>
  </si>
  <si>
    <t>Đắk Lắk</t>
  </si>
  <si>
    <t>Luqa</t>
  </si>
  <si>
    <t>Jalilabad</t>
  </si>
  <si>
    <t>Chaiyaphum</t>
  </si>
  <si>
    <t>Makedonski Brod</t>
  </si>
  <si>
    <t>Erzurum</t>
  </si>
  <si>
    <t>Krasnodarskiy kray</t>
  </si>
  <si>
    <t>Dravograd</t>
  </si>
  <si>
    <t>Tshuapa</t>
  </si>
  <si>
    <t>Ucayali</t>
  </si>
  <si>
    <t>Zürich</t>
  </si>
  <si>
    <t>Sao Paulo</t>
  </si>
  <si>
    <t>Suez</t>
  </si>
  <si>
    <t>Ile Perseverance I</t>
  </si>
  <si>
    <t>Kyiv</t>
  </si>
  <si>
    <t>Haskovo</t>
  </si>
  <si>
    <t>Kosovski okrug</t>
  </si>
  <si>
    <t>Zhejiang Sheng</t>
  </si>
  <si>
    <t>Qom</t>
  </si>
  <si>
    <t>Manyara</t>
  </si>
  <si>
    <t>Ragged Island</t>
  </si>
  <si>
    <t>Sonora</t>
  </si>
  <si>
    <t>Risaralda</t>
  </si>
  <si>
    <t>Parwan</t>
  </si>
  <si>
    <t>Uttar Pradesh</t>
  </si>
  <si>
    <t>Orhei</t>
  </si>
  <si>
    <t>Nasarawa</t>
  </si>
  <si>
    <t>Iași</t>
  </si>
  <si>
    <t>Békés</t>
  </si>
  <si>
    <t>Kyoto</t>
  </si>
  <si>
    <t>Meru</t>
  </si>
  <si>
    <t>Médéa</t>
  </si>
  <si>
    <t>Khánh Hòa</t>
  </si>
  <si>
    <t>Marsa</t>
  </si>
  <si>
    <t>Julfa</t>
  </si>
  <si>
    <t>Amnat Charoen</t>
  </si>
  <si>
    <t>Ohrid</t>
  </si>
  <si>
    <t>Eskişehir</t>
  </si>
  <si>
    <t>Krasnoyarskiy kray</t>
  </si>
  <si>
    <t>Duplek</t>
  </si>
  <si>
    <t>Tocantins</t>
  </si>
  <si>
    <t>New Valley</t>
  </si>
  <si>
    <t>Ile Perseverance II</t>
  </si>
  <si>
    <t>Sevastopol</t>
  </si>
  <si>
    <t>Shumen</t>
  </si>
  <si>
    <t>Pećki okrug</t>
  </si>
  <si>
    <t>Guangxi Zhuangzu Zizhiqu</t>
  </si>
  <si>
    <t>Qazvīn</t>
  </si>
  <si>
    <t>Geita</t>
  </si>
  <si>
    <t>South Andros</t>
  </si>
  <si>
    <t>Tabasco</t>
  </si>
  <si>
    <t>Santander</t>
  </si>
  <si>
    <t>Paktia</t>
  </si>
  <si>
    <t>Uttarākhand</t>
  </si>
  <si>
    <t>Rezina</t>
  </si>
  <si>
    <t>Mehedinți</t>
  </si>
  <si>
    <t>Bács-Kiskun</t>
  </si>
  <si>
    <t>Osaka</t>
  </si>
  <si>
    <t>Migori</t>
  </si>
  <si>
    <t>Mostaganem</t>
  </si>
  <si>
    <t>North Carolina</t>
  </si>
  <si>
    <t>Lâm Đồng</t>
  </si>
  <si>
    <t>Marsaskala</t>
  </si>
  <si>
    <t>Dashkasan</t>
  </si>
  <si>
    <t>Bueng Kan</t>
  </si>
  <si>
    <t>Plasnica</t>
  </si>
  <si>
    <t>Gaziantep</t>
  </si>
  <si>
    <t>Permskiy kray</t>
  </si>
  <si>
    <t>Gorenja vas-Poljane</t>
  </si>
  <si>
    <t>Yambol</t>
  </si>
  <si>
    <t>Prizrenski okrug</t>
  </si>
  <si>
    <t>Nei Mongol Zizhiqu</t>
  </si>
  <si>
    <t>Golestān</t>
  </si>
  <si>
    <t>Katavi</t>
  </si>
  <si>
    <t>South Eleuthera</t>
  </si>
  <si>
    <t>Tamaulipas</t>
  </si>
  <si>
    <t>San Andrés, Providencia y Santa Catalina</t>
  </si>
  <si>
    <t>Paktika</t>
  </si>
  <si>
    <t>West Bengal</t>
  </si>
  <si>
    <t>Rîșcani</t>
  </si>
  <si>
    <t>Ogun</t>
  </si>
  <si>
    <t>Maramureș</t>
  </si>
  <si>
    <t>Borsod-Abaúj-Zemplén</t>
  </si>
  <si>
    <t>Hyogo</t>
  </si>
  <si>
    <t>Mombasa</t>
  </si>
  <si>
    <t>M'sila</t>
  </si>
  <si>
    <t>North Dakota</t>
  </si>
  <si>
    <t>Ninh Thuận</t>
  </si>
  <si>
    <t>Marsaxlokk</t>
  </si>
  <si>
    <t>Fuzuli</t>
  </si>
  <si>
    <t>Nong Bua Lam Phu</t>
  </si>
  <si>
    <t>Struga</t>
  </si>
  <si>
    <t>Giresun</t>
  </si>
  <si>
    <t>Primorskiy kray</t>
  </si>
  <si>
    <t>Gorišnica</t>
  </si>
  <si>
    <t>Kosovsko-Mitrovački okrug</t>
  </si>
  <si>
    <t>Ningxia Huizi Zizhiqu</t>
  </si>
  <si>
    <t>Khorāsān-e Shomālī</t>
  </si>
  <si>
    <t>Njombe</t>
  </si>
  <si>
    <t>South Abaco</t>
  </si>
  <si>
    <t>Tlaxcala</t>
  </si>
  <si>
    <t>Samangan</t>
  </si>
  <si>
    <t>Andaman and Nicobar Islands</t>
  </si>
  <si>
    <t>Șoldănești</t>
  </si>
  <si>
    <t>Ondo</t>
  </si>
  <si>
    <t>Mureș</t>
  </si>
  <si>
    <t>Csongrád</t>
  </si>
  <si>
    <t>Nara</t>
  </si>
  <si>
    <t>Murang'a</t>
  </si>
  <si>
    <t>Mascara</t>
  </si>
  <si>
    <t>Nebraska</t>
  </si>
  <si>
    <t>Tây Ninh</t>
  </si>
  <si>
    <t>Mdina</t>
  </si>
  <si>
    <t>Ganja</t>
  </si>
  <si>
    <t>Khon Kaen</t>
  </si>
  <si>
    <t>Centar Župa</t>
  </si>
  <si>
    <t>Gümüşhane</t>
  </si>
  <si>
    <t>Stavropol'skiy kray</t>
  </si>
  <si>
    <t>Gornja Radgona</t>
  </si>
  <si>
    <t>Kosovsko-Pomoravski okrug</t>
  </si>
  <si>
    <t>Xinjiang Uygur Zizhiqu</t>
  </si>
  <si>
    <t>Khorāsān-e Jonūbī</t>
  </si>
  <si>
    <t>Simiyu</t>
  </si>
  <si>
    <t>Veracruz de Ignacio de la Llave</t>
  </si>
  <si>
    <t>Tolima</t>
  </si>
  <si>
    <t>Sar-e Pol</t>
  </si>
  <si>
    <t>Chandīgarh</t>
  </si>
  <si>
    <t>Sîngerei</t>
  </si>
  <si>
    <t>Osun</t>
  </si>
  <si>
    <t>Neamț</t>
  </si>
  <si>
    <t>Fejér</t>
  </si>
  <si>
    <t>Wakayama</t>
  </si>
  <si>
    <t>Nairobi City</t>
  </si>
  <si>
    <t>Ouargla</t>
  </si>
  <si>
    <t>New Hampshire</t>
  </si>
  <si>
    <t>Đồng Nai</t>
  </si>
  <si>
    <t>Mellieħa</t>
  </si>
  <si>
    <t>Goranboy</t>
  </si>
  <si>
    <t>Udon Thani</t>
  </si>
  <si>
    <t>Bogdanci</t>
  </si>
  <si>
    <t>Hakkâri</t>
  </si>
  <si>
    <t>Zabaykal'skiy kray</t>
  </si>
  <si>
    <t>Gornji Grad</t>
  </si>
  <si>
    <t>Bouvet Island</t>
  </si>
  <si>
    <t>Xizang Zizhiqu</t>
  </si>
  <si>
    <t>Alborz</t>
  </si>
  <si>
    <t>Songwe</t>
  </si>
  <si>
    <t>Spanish Wells</t>
  </si>
  <si>
    <t>Yucatán</t>
  </si>
  <si>
    <t>Valle del Cauca</t>
  </si>
  <si>
    <t>Takhar</t>
  </si>
  <si>
    <t>Dādra and Nagar Haveli and Damān and Diu</t>
  </si>
  <si>
    <t>Soroca</t>
  </si>
  <si>
    <t>Oyo</t>
  </si>
  <si>
    <t>Olt</t>
  </si>
  <si>
    <t>Győr-Moson-Sopron</t>
  </si>
  <si>
    <t>Tottori</t>
  </si>
  <si>
    <t>Nakuru</t>
  </si>
  <si>
    <t>Oran</t>
  </si>
  <si>
    <t>New Jersey</t>
  </si>
  <si>
    <t>Bình Thuận</t>
  </si>
  <si>
    <t>Mġarr</t>
  </si>
  <si>
    <t>Goychay</t>
  </si>
  <si>
    <t>Loei</t>
  </si>
  <si>
    <t>Bosilovo</t>
  </si>
  <si>
    <t>Hatay</t>
  </si>
  <si>
    <t>Amurskaya oblast'</t>
  </si>
  <si>
    <t>Gornji Petrovci</t>
  </si>
  <si>
    <t>West Grand Bahama</t>
  </si>
  <si>
    <t>Zacatecas</t>
  </si>
  <si>
    <t>Vaupés</t>
  </si>
  <si>
    <t>Urozgan</t>
  </si>
  <si>
    <t>Delhi</t>
  </si>
  <si>
    <t>Strășeni</t>
  </si>
  <si>
    <t>Prahova</t>
  </si>
  <si>
    <t>Hajdú-Bihar</t>
  </si>
  <si>
    <t>Shimane</t>
  </si>
  <si>
    <t>Nandi</t>
  </si>
  <si>
    <t>El Bayadh</t>
  </si>
  <si>
    <t>New Mexico</t>
  </si>
  <si>
    <t>Long An</t>
  </si>
  <si>
    <t>Mosta</t>
  </si>
  <si>
    <t>Goygol</t>
  </si>
  <si>
    <t>Nong Khai</t>
  </si>
  <si>
    <t>Valandovo</t>
  </si>
  <si>
    <t>Isparta</t>
  </si>
  <si>
    <t>Arkhangel'skaya oblast'</t>
  </si>
  <si>
    <t>Grosuplje</t>
  </si>
  <si>
    <t>British Indian Ocean Territory</t>
  </si>
  <si>
    <t>Vichada</t>
  </si>
  <si>
    <t>Maidan Wardak</t>
  </si>
  <si>
    <t>Jammu and Kashmīr</t>
  </si>
  <si>
    <t>Ștefan Vodă</t>
  </si>
  <si>
    <t>Rivers</t>
  </si>
  <si>
    <t>Sibiu</t>
  </si>
  <si>
    <t>Heves</t>
  </si>
  <si>
    <t>Okayama</t>
  </si>
  <si>
    <t>Narok</t>
  </si>
  <si>
    <t>Illizi</t>
  </si>
  <si>
    <t>Nevada</t>
  </si>
  <si>
    <t>Bà Rịa - Vũng Tàu</t>
  </si>
  <si>
    <t>Mqabba</t>
  </si>
  <si>
    <t>Hajigabul</t>
  </si>
  <si>
    <t>Maha Sarakham</t>
  </si>
  <si>
    <t>Vasilevo</t>
  </si>
  <si>
    <t>Mersin</t>
  </si>
  <si>
    <t>Astrakhanskaya oblast'</t>
  </si>
  <si>
    <t>Šalovci</t>
  </si>
  <si>
    <t>Zabul</t>
  </si>
  <si>
    <t>Ladākh</t>
  </si>
  <si>
    <t>Taraclia</t>
  </si>
  <si>
    <t>Sokoto</t>
  </si>
  <si>
    <t>Sălaj</t>
  </si>
  <si>
    <t>Jász-Nagykun-Szolnok</t>
  </si>
  <si>
    <t>Hiroshima</t>
  </si>
  <si>
    <t>Nyamira</t>
  </si>
  <si>
    <t>Bordj Bou Arréridj</t>
  </si>
  <si>
    <t>New York</t>
  </si>
  <si>
    <t>An Giang</t>
  </si>
  <si>
    <t>Msida</t>
  </si>
  <si>
    <t>Imishli</t>
  </si>
  <si>
    <t>Roi Et</t>
  </si>
  <si>
    <t>Gevgelija</t>
  </si>
  <si>
    <t>İstanbul</t>
  </si>
  <si>
    <t>Belgorodskaya oblast'</t>
  </si>
  <si>
    <t>Hrastnik</t>
  </si>
  <si>
    <t>Lakshadweep</t>
  </si>
  <si>
    <t>Telenești</t>
  </si>
  <si>
    <t>Taraba</t>
  </si>
  <si>
    <t>Satu Mare</t>
  </si>
  <si>
    <t>Komárom-Esztergom</t>
  </si>
  <si>
    <t>Yamaguchi</t>
  </si>
  <si>
    <t>Nyandarua</t>
  </si>
  <si>
    <t>Boumerdès</t>
  </si>
  <si>
    <t>Ohio</t>
  </si>
  <si>
    <t>Đồng Tháp</t>
  </si>
  <si>
    <t>Mtarfa</t>
  </si>
  <si>
    <t>Ismailli</t>
  </si>
  <si>
    <t>Kalasin</t>
  </si>
  <si>
    <t>Dojran</t>
  </si>
  <si>
    <t>İzmir</t>
  </si>
  <si>
    <t>Bryanskaya oblast'</t>
  </si>
  <si>
    <t>Hrpelje-Kozina</t>
  </si>
  <si>
    <t>Puducherry</t>
  </si>
  <si>
    <t>Ungheni</t>
  </si>
  <si>
    <t>Yobe</t>
  </si>
  <si>
    <t>Suceava</t>
  </si>
  <si>
    <t>Nógrád</t>
  </si>
  <si>
    <t>Tokushima</t>
  </si>
  <si>
    <t>Nyeri</t>
  </si>
  <si>
    <t>El Tarf</t>
  </si>
  <si>
    <t>Oklahoma</t>
  </si>
  <si>
    <t>Tiền Giang</t>
  </si>
  <si>
    <t>Munxar</t>
  </si>
  <si>
    <t>Kalbajar</t>
  </si>
  <si>
    <t>Sakon Nakhon</t>
  </si>
  <si>
    <t>Konče</t>
  </si>
  <si>
    <t>Kars</t>
  </si>
  <si>
    <t>Chelyabinskaya oblast'</t>
  </si>
  <si>
    <t>Idrija</t>
  </si>
  <si>
    <t>Stînga Nistrului, unitatea teritorială din</t>
  </si>
  <si>
    <t>Zamfara</t>
  </si>
  <si>
    <t>Tulcea</t>
  </si>
  <si>
    <t>Pest</t>
  </si>
  <si>
    <t>Kagawa</t>
  </si>
  <si>
    <t>Samburu</t>
  </si>
  <si>
    <t>Tindouf</t>
  </si>
  <si>
    <t>Oregon</t>
  </si>
  <si>
    <t>Kiến Giang</t>
  </si>
  <si>
    <t>Nadur</t>
  </si>
  <si>
    <t>Kangarli</t>
  </si>
  <si>
    <t>Nakhon Phanom</t>
  </si>
  <si>
    <t>Novo Selo</t>
  </si>
  <si>
    <t>Kastamonu</t>
  </si>
  <si>
    <t>Irkutskaya oblast'</t>
  </si>
  <si>
    <t>Ig</t>
  </si>
  <si>
    <t>Timiș</t>
  </si>
  <si>
    <t>Somogy</t>
  </si>
  <si>
    <t>Ehime</t>
  </si>
  <si>
    <t>Siaya</t>
  </si>
  <si>
    <t>Tissemsilt</t>
  </si>
  <si>
    <t>Pennsylvania</t>
  </si>
  <si>
    <t>Vĩnh Long</t>
  </si>
  <si>
    <t>Naxxar</t>
  </si>
  <si>
    <t>Kurdamir</t>
  </si>
  <si>
    <t>Mukdahan</t>
  </si>
  <si>
    <t>Radoviš</t>
  </si>
  <si>
    <t>Kayseri</t>
  </si>
  <si>
    <t>Ivanovskaya oblast'</t>
  </si>
  <si>
    <t>Ilirska Bistrica</t>
  </si>
  <si>
    <t>Teleorman</t>
  </si>
  <si>
    <t>Szabolcs-Szatmár-Bereg</t>
  </si>
  <si>
    <t>Kochi</t>
  </si>
  <si>
    <t>Taita/Taveta</t>
  </si>
  <si>
    <t>El Oued</t>
  </si>
  <si>
    <t>Rhode Island</t>
  </si>
  <si>
    <t>Bến Tre</t>
  </si>
  <si>
    <t>Paola</t>
  </si>
  <si>
    <t>Lankaran</t>
  </si>
  <si>
    <t>Chiang Mai</t>
  </si>
  <si>
    <t>Strumica</t>
  </si>
  <si>
    <t>Kırklareli</t>
  </si>
  <si>
    <t>Kaliningradskaya oblast'</t>
  </si>
  <si>
    <t>Ivančna Gorica</t>
  </si>
  <si>
    <t>Vâlcea</t>
  </si>
  <si>
    <t>Tolna</t>
  </si>
  <si>
    <t>Fukuoka</t>
  </si>
  <si>
    <t>Tana River</t>
  </si>
  <si>
    <t>Khenchela</t>
  </si>
  <si>
    <t>South Carolina</t>
  </si>
  <si>
    <t>Trà Vinh</t>
  </si>
  <si>
    <t>Pembroke</t>
  </si>
  <si>
    <t>Lamphun</t>
  </si>
  <si>
    <t>Bitola</t>
  </si>
  <si>
    <t>Kırşehir</t>
  </si>
  <si>
    <t>Kaluzhskaya oblast'</t>
  </si>
  <si>
    <t>Izola</t>
  </si>
  <si>
    <t>Vrancea</t>
  </si>
  <si>
    <t>Vas</t>
  </si>
  <si>
    <t>Saga</t>
  </si>
  <si>
    <t>Tharaka-Nithi</t>
  </si>
  <si>
    <t>Souk Ahras</t>
  </si>
  <si>
    <t>South Dakota</t>
  </si>
  <si>
    <t>Sóc Trăng</t>
  </si>
  <si>
    <t>Pietà</t>
  </si>
  <si>
    <t>Lerik</t>
  </si>
  <si>
    <t>Lampang</t>
  </si>
  <si>
    <t>Demir Hisar</t>
  </si>
  <si>
    <t>Kocaeli</t>
  </si>
  <si>
    <t>Kemerovskaya oblast'</t>
  </si>
  <si>
    <t>Jesenice</t>
  </si>
  <si>
    <t>Cayman Islands</t>
  </si>
  <si>
    <t>Vaslui</t>
  </si>
  <si>
    <t>Nagasaki</t>
  </si>
  <si>
    <t>Trans Nzoia</t>
  </si>
  <si>
    <t>Tipaza</t>
  </si>
  <si>
    <t>Tennessee</t>
  </si>
  <si>
    <t>Bắc Kạn</t>
  </si>
  <si>
    <t>Qala</t>
  </si>
  <si>
    <t>Masally</t>
  </si>
  <si>
    <t>Uttaradit</t>
  </si>
  <si>
    <t>Dolneni</t>
  </si>
  <si>
    <t>Konya</t>
  </si>
  <si>
    <t>Kirovskaya oblast'</t>
  </si>
  <si>
    <t>Juršinci</t>
  </si>
  <si>
    <t>Zala</t>
  </si>
  <si>
    <t>Kumamoto</t>
  </si>
  <si>
    <t>Turkana</t>
  </si>
  <si>
    <t>Mila</t>
  </si>
  <si>
    <t>Texas</t>
  </si>
  <si>
    <t>Bắc Giang</t>
  </si>
  <si>
    <t>Qormi</t>
  </si>
  <si>
    <t>Nakhchivan</t>
  </si>
  <si>
    <t>Phrae</t>
  </si>
  <si>
    <t>Krivogaštani</t>
  </si>
  <si>
    <t>Kütahya</t>
  </si>
  <si>
    <t>Kostromskaya oblast'</t>
  </si>
  <si>
    <t>Kamnik</t>
  </si>
  <si>
    <t>Oita</t>
  </si>
  <si>
    <t>Uasin Gishu</t>
  </si>
  <si>
    <t>Aïn Defla</t>
  </si>
  <si>
    <t>Utah</t>
  </si>
  <si>
    <t>Bạc Liêu</t>
  </si>
  <si>
    <t>Qrendi</t>
  </si>
  <si>
    <t>Oghuz</t>
  </si>
  <si>
    <t>Nan</t>
  </si>
  <si>
    <t>Kruševo</t>
  </si>
  <si>
    <t>Malatya</t>
  </si>
  <si>
    <t>Kurganskaya oblast'</t>
  </si>
  <si>
    <t>Kanal</t>
  </si>
  <si>
    <t>Miyazaki</t>
  </si>
  <si>
    <t>Vihiga</t>
  </si>
  <si>
    <t>Naama</t>
  </si>
  <si>
    <t>Virginia</t>
  </si>
  <si>
    <t>Bắc Ninh</t>
  </si>
  <si>
    <t>Rabat Gozo</t>
  </si>
  <si>
    <t>Ordubad</t>
  </si>
  <si>
    <t>Phayao</t>
  </si>
  <si>
    <t>Mogila</t>
  </si>
  <si>
    <t>Manisa</t>
  </si>
  <si>
    <t>Kurskaya oblast'</t>
  </si>
  <si>
    <t>Kidričevo</t>
  </si>
  <si>
    <t>Kagoshima</t>
  </si>
  <si>
    <t>Wajir</t>
  </si>
  <si>
    <t>Aïn Témouchent</t>
  </si>
  <si>
    <t>Vermont</t>
  </si>
  <si>
    <t>Bình Dương</t>
  </si>
  <si>
    <t>Rabat Malta</t>
  </si>
  <si>
    <t>Qbala</t>
  </si>
  <si>
    <t>Chiang Rai</t>
  </si>
  <si>
    <t>Novaci</t>
  </si>
  <si>
    <t>Kahramanmaraş</t>
  </si>
  <si>
    <t>Leningradskaya oblast'</t>
  </si>
  <si>
    <t>Kobarid</t>
  </si>
  <si>
    <t>Christmas Island</t>
  </si>
  <si>
    <t>Okinawa</t>
  </si>
  <si>
    <t>West Pokot</t>
  </si>
  <si>
    <t>Ghardaïa</t>
  </si>
  <si>
    <t>Washington</t>
  </si>
  <si>
    <t>Bình Phước</t>
  </si>
  <si>
    <t>Safi</t>
  </si>
  <si>
    <t>Qakh</t>
  </si>
  <si>
    <t>Mae Hong Son</t>
  </si>
  <si>
    <t>Prilep</t>
  </si>
  <si>
    <t>Mardin</t>
  </si>
  <si>
    <t>Lipetskaya oblast'</t>
  </si>
  <si>
    <t>Kobilje</t>
  </si>
  <si>
    <t>Cocos (Keeling) Islands</t>
  </si>
  <si>
    <t>Relizane</t>
  </si>
  <si>
    <t>Wisconsin</t>
  </si>
  <si>
    <t>Cà Mau</t>
  </si>
  <si>
    <t>Saint Julian's</t>
  </si>
  <si>
    <t>Qazakh</t>
  </si>
  <si>
    <t>Nakhon Sawan</t>
  </si>
  <si>
    <t>Resen</t>
  </si>
  <si>
    <t>Muğla</t>
  </si>
  <si>
    <t>Magadanskaya oblast'</t>
  </si>
  <si>
    <t>Kočevje</t>
  </si>
  <si>
    <t>West Virginia</t>
  </si>
  <si>
    <t>Hải Dương</t>
  </si>
  <si>
    <t>Quba</t>
  </si>
  <si>
    <t>Uthai Thani</t>
  </si>
  <si>
    <t>Bogovinje</t>
  </si>
  <si>
    <t>Muş</t>
  </si>
  <si>
    <t>Moskovskaya oblast'</t>
  </si>
  <si>
    <t>Komen</t>
  </si>
  <si>
    <t>Wyoming</t>
  </si>
  <si>
    <t>Hà Nam</t>
  </si>
  <si>
    <t>Saint Lawrence</t>
  </si>
  <si>
    <t>Qubadlı</t>
  </si>
  <si>
    <t>Kamphaeng Phet</t>
  </si>
  <si>
    <t>Brvenica</t>
  </si>
  <si>
    <t>Nevşehir</t>
  </si>
  <si>
    <t>Murmanskaya oblast'</t>
  </si>
  <si>
    <t>Koper</t>
  </si>
  <si>
    <t>District of Columbia</t>
  </si>
  <si>
    <t>Hưng Yên</t>
  </si>
  <si>
    <t>Saint Paul's Bay</t>
  </si>
  <si>
    <t>Gobustan</t>
  </si>
  <si>
    <t>Tak</t>
  </si>
  <si>
    <t>Vrapčište</t>
  </si>
  <si>
    <t>Niğde</t>
  </si>
  <si>
    <t>Nizhegorodskaya oblast'</t>
  </si>
  <si>
    <t>Kozje</t>
  </si>
  <si>
    <t>Nam Định</t>
  </si>
  <si>
    <t>Sannat</t>
  </si>
  <si>
    <t>Qusar</t>
  </si>
  <si>
    <t>Sukhothai</t>
  </si>
  <si>
    <t>Gostivar</t>
  </si>
  <si>
    <t>Ordu</t>
  </si>
  <si>
    <t>Novgorodskaya oblast'</t>
  </si>
  <si>
    <t>Kranj</t>
  </si>
  <si>
    <t>Cook Islands</t>
  </si>
  <si>
    <t>Phú Thọ</t>
  </si>
  <si>
    <t>Saint Lucia's</t>
  </si>
  <si>
    <t>Shaki</t>
  </si>
  <si>
    <t>Phitsanulok</t>
  </si>
  <si>
    <t>Želino</t>
  </si>
  <si>
    <t>Rize</t>
  </si>
  <si>
    <t>Novosibirskaya oblast'</t>
  </si>
  <si>
    <t>Kranjska Gora</t>
  </si>
  <si>
    <t>Thái Nguyên</t>
  </si>
  <si>
    <t>Santa Venera</t>
  </si>
  <si>
    <t>Sabirabad</t>
  </si>
  <si>
    <t>Phichit</t>
  </si>
  <si>
    <t>Jegunovce</t>
  </si>
  <si>
    <t>Sakarya</t>
  </si>
  <si>
    <t>Omskaya oblast'</t>
  </si>
  <si>
    <t>Krško</t>
  </si>
  <si>
    <t>Vĩnh Phúc</t>
  </si>
  <si>
    <t>Siġġiewi</t>
  </si>
  <si>
    <t>Sadarak</t>
  </si>
  <si>
    <t>Phetchabun</t>
  </si>
  <si>
    <t>Mavrovo i Rostuše</t>
  </si>
  <si>
    <t>Samsun</t>
  </si>
  <si>
    <t>Orenburgskaya oblast'</t>
  </si>
  <si>
    <t>Kungota</t>
  </si>
  <si>
    <t>Điện Biên</t>
  </si>
  <si>
    <t>Sliema</t>
  </si>
  <si>
    <t>Shahbuz</t>
  </si>
  <si>
    <t>Ratchaburi</t>
  </si>
  <si>
    <t>Tearce</t>
  </si>
  <si>
    <t>Siirt</t>
  </si>
  <si>
    <t>Orlovskaya oblast'</t>
  </si>
  <si>
    <t>Kuzma</t>
  </si>
  <si>
    <t>Đắk Nông</t>
  </si>
  <si>
    <t>Swieqi</t>
  </si>
  <si>
    <t>Kanchanaburi</t>
  </si>
  <si>
    <t>Tetovo</t>
  </si>
  <si>
    <t>Sinop</t>
  </si>
  <si>
    <t>Penzenskaya oblast'</t>
  </si>
  <si>
    <t>Laško</t>
  </si>
  <si>
    <t>Curaçao</t>
  </si>
  <si>
    <t>Hậu Giang</t>
  </si>
  <si>
    <t>Ta' Xbiex</t>
  </si>
  <si>
    <t>Salyan</t>
  </si>
  <si>
    <t>Suphan Buri</t>
  </si>
  <si>
    <t>Kratovo</t>
  </si>
  <si>
    <t>Sivas</t>
  </si>
  <si>
    <t>Pskovskaya oblast'</t>
  </si>
  <si>
    <t>Lenart</t>
  </si>
  <si>
    <t>Cần Thơ</t>
  </si>
  <si>
    <t>Tarxien</t>
  </si>
  <si>
    <t>Shabran</t>
  </si>
  <si>
    <t>Nakhon Pathom</t>
  </si>
  <si>
    <t>Kriva Palanka</t>
  </si>
  <si>
    <t>Tekirdağ</t>
  </si>
  <si>
    <t>Rostovskaya oblast'</t>
  </si>
  <si>
    <t>Lendava</t>
  </si>
  <si>
    <t>Đà Nẵng</t>
  </si>
  <si>
    <t>Valletta</t>
  </si>
  <si>
    <t>Siazan</t>
  </si>
  <si>
    <t>Samut Sakhon</t>
  </si>
  <si>
    <t>Kumanovo</t>
  </si>
  <si>
    <t>Tokat</t>
  </si>
  <si>
    <t>Ryazanskaya oblast'</t>
  </si>
  <si>
    <t>Litija</t>
  </si>
  <si>
    <t>Hà Nội</t>
  </si>
  <si>
    <t>Xagħra</t>
  </si>
  <si>
    <t>Shamkir</t>
  </si>
  <si>
    <t>Samut Songkhram</t>
  </si>
  <si>
    <t>Lipkovo</t>
  </si>
  <si>
    <t>Trabzon</t>
  </si>
  <si>
    <t>Sakhalinskaya oblast'</t>
  </si>
  <si>
    <t>Ljubljana</t>
  </si>
  <si>
    <t>Hải Phòng</t>
  </si>
  <si>
    <t>Xewkija</t>
  </si>
  <si>
    <t>Shamakhi</t>
  </si>
  <si>
    <t>Phetchaburi</t>
  </si>
  <si>
    <t>Rankovce</t>
  </si>
  <si>
    <t>Tunceli</t>
  </si>
  <si>
    <t>Samarskaya oblast'</t>
  </si>
  <si>
    <t>Ljubno</t>
  </si>
  <si>
    <t>Hồ Chí Minh</t>
  </si>
  <si>
    <t>Xgħajra</t>
  </si>
  <si>
    <t>Samukh</t>
  </si>
  <si>
    <t>Prachuap Khiri Khan</t>
  </si>
  <si>
    <t>Staro Nagoričane</t>
  </si>
  <si>
    <t>Şanlıurfa</t>
  </si>
  <si>
    <t>Saratovskaya oblast'</t>
  </si>
  <si>
    <t>Ljutomer</t>
  </si>
  <si>
    <t>Żabbar</t>
  </si>
  <si>
    <t>Shirvan</t>
  </si>
  <si>
    <t>Nakhon Si Thammarat</t>
  </si>
  <si>
    <t>Aerodrom</t>
  </si>
  <si>
    <t>Uşak</t>
  </si>
  <si>
    <t>Smolenskaya oblast'</t>
  </si>
  <si>
    <t>Logatec</t>
  </si>
  <si>
    <t>Żebbuġ Gozo</t>
  </si>
  <si>
    <t>Shusha</t>
  </si>
  <si>
    <t>Krabi</t>
  </si>
  <si>
    <t>Aračinovo</t>
  </si>
  <si>
    <t>Van</t>
  </si>
  <si>
    <t>Sverdlovskaya oblast'</t>
  </si>
  <si>
    <t>Loška dolina</t>
  </si>
  <si>
    <t>Żebbuġ Malta</t>
  </si>
  <si>
    <t>Tartar</t>
  </si>
  <si>
    <t>Phangnga</t>
  </si>
  <si>
    <t>Butel</t>
  </si>
  <si>
    <t>Yozgat</t>
  </si>
  <si>
    <t>Tambovskaya oblast'</t>
  </si>
  <si>
    <t>Loški Potok</t>
  </si>
  <si>
    <t>Żejtun</t>
  </si>
  <si>
    <t>Tovuz</t>
  </si>
  <si>
    <t>Phuket</t>
  </si>
  <si>
    <t>Gazi Baba</t>
  </si>
  <si>
    <t>Zonguldak</t>
  </si>
  <si>
    <t>Tomskaya oblast'</t>
  </si>
  <si>
    <t>Luče</t>
  </si>
  <si>
    <t>Żurrieq</t>
  </si>
  <si>
    <t>Ujar</t>
  </si>
  <si>
    <t>Surat Thani</t>
  </si>
  <si>
    <t>Gjorče Petrov</t>
  </si>
  <si>
    <t>Aksaray</t>
  </si>
  <si>
    <t>Tul'skaya oblast'</t>
  </si>
  <si>
    <t>Lukovica</t>
  </si>
  <si>
    <t>Stepanakert</t>
  </si>
  <si>
    <t>Ranong</t>
  </si>
  <si>
    <t>Zelenikovo</t>
  </si>
  <si>
    <t>Bayburt</t>
  </si>
  <si>
    <t>Tverskaya oblast'</t>
  </si>
  <si>
    <t>Majšperk</t>
  </si>
  <si>
    <t>Khojaly</t>
  </si>
  <si>
    <t>Chumphon</t>
  </si>
  <si>
    <t>Ilinden</t>
  </si>
  <si>
    <t>Karaman</t>
  </si>
  <si>
    <t>Tyumenskaya oblast'</t>
  </si>
  <si>
    <t>Maribor</t>
  </si>
  <si>
    <t>Khizi</t>
  </si>
  <si>
    <t>Songkhla</t>
  </si>
  <si>
    <t>Karpoš</t>
  </si>
  <si>
    <t>Kırıkkale</t>
  </si>
  <si>
    <t>Ul'yanovskaya oblast'</t>
  </si>
  <si>
    <t>Medvode</t>
  </si>
  <si>
    <t>Khojavend</t>
  </si>
  <si>
    <t>Satun</t>
  </si>
  <si>
    <t>Kisela Voda</t>
  </si>
  <si>
    <t>Batman</t>
  </si>
  <si>
    <t>Vladimirskaya oblast'</t>
  </si>
  <si>
    <t>Mengeš</t>
  </si>
  <si>
    <t>Falkland Islands (Malvinas)</t>
  </si>
  <si>
    <t>Yardymli</t>
  </si>
  <si>
    <t>Trang</t>
  </si>
  <si>
    <t>Petrovec</t>
  </si>
  <si>
    <t>Şırnak</t>
  </si>
  <si>
    <t>Volgogradskaya oblast'</t>
  </si>
  <si>
    <t>Metlika</t>
  </si>
  <si>
    <t>Faroe Islands</t>
  </si>
  <si>
    <t>Phatthalung</t>
  </si>
  <si>
    <t>Saraj</t>
  </si>
  <si>
    <t>Bartın</t>
  </si>
  <si>
    <t>Vologodskaya oblast'</t>
  </si>
  <si>
    <t>Mežica</t>
  </si>
  <si>
    <t>Zangilan</t>
  </si>
  <si>
    <t>Pattani</t>
  </si>
  <si>
    <t>Sopište</t>
  </si>
  <si>
    <t>Ardahan</t>
  </si>
  <si>
    <t>Voronezhskaya oblast'</t>
  </si>
  <si>
    <t>Miren-Kostanjevica</t>
  </si>
  <si>
    <t>Zaqatala</t>
  </si>
  <si>
    <t>Yala</t>
  </si>
  <si>
    <t>Studeničani</t>
  </si>
  <si>
    <t>Iğdır</t>
  </si>
  <si>
    <t>Yaroslavskaya oblast'</t>
  </si>
  <si>
    <t>Mislinja</t>
  </si>
  <si>
    <t>Zardab</t>
  </si>
  <si>
    <t>Narathiwat</t>
  </si>
  <si>
    <t xml:space="preserve">Centar </t>
  </si>
  <si>
    <t>Yalova</t>
  </si>
  <si>
    <t>Moskva</t>
  </si>
  <si>
    <t>Moravče</t>
  </si>
  <si>
    <t>French Guiana</t>
  </si>
  <si>
    <t>Phatthaya</t>
  </si>
  <si>
    <t xml:space="preserve">Čair </t>
  </si>
  <si>
    <t>Karabük</t>
  </si>
  <si>
    <t>Sankt-Peterburg</t>
  </si>
  <si>
    <t>Moravske Toplice</t>
  </si>
  <si>
    <t>French Polynesia</t>
  </si>
  <si>
    <t>Čučer-Sandevo</t>
  </si>
  <si>
    <t>Kilis</t>
  </si>
  <si>
    <t>Yevreyskaya avtonomnaya oblast'</t>
  </si>
  <si>
    <t>Mozirje</t>
  </si>
  <si>
    <t>French Southern Territories</t>
  </si>
  <si>
    <t xml:space="preserve">Šuto Orizari </t>
  </si>
  <si>
    <t>Osmaniye</t>
  </si>
  <si>
    <t>Chukotskiy avtonomnyy okrug</t>
  </si>
  <si>
    <t>Murska Sobota</t>
  </si>
  <si>
    <t>Düzce</t>
  </si>
  <si>
    <t>Khanty-Mansiyskiy avtonomnyy okrug</t>
  </si>
  <si>
    <t>Muta</t>
  </si>
  <si>
    <t>Nenetskiy avtonomnyy okrug</t>
  </si>
  <si>
    <t>Naklo</t>
  </si>
  <si>
    <t>Yamalo-Nenetskiy avtonomnyy okrug</t>
  </si>
  <si>
    <t>Nazarje</t>
  </si>
  <si>
    <t>Nova Gorica</t>
  </si>
  <si>
    <t>Novo Mesto</t>
  </si>
  <si>
    <t>Gibraltar</t>
  </si>
  <si>
    <t>Odranci</t>
  </si>
  <si>
    <t>Ormož</t>
  </si>
  <si>
    <t>Osilnica</t>
  </si>
  <si>
    <t>Pesnica</t>
  </si>
  <si>
    <t>Guadeloupe</t>
  </si>
  <si>
    <t>Piran</t>
  </si>
  <si>
    <t>Guam</t>
  </si>
  <si>
    <t>Pivka</t>
  </si>
  <si>
    <t>Podčetrtek</t>
  </si>
  <si>
    <t>Guernsey</t>
  </si>
  <si>
    <t>Podvelka</t>
  </si>
  <si>
    <t>Postojna</t>
  </si>
  <si>
    <t>Preddvor</t>
  </si>
  <si>
    <t>Ptuj</t>
  </si>
  <si>
    <t>Puconci</t>
  </si>
  <si>
    <t>Heard Island and McDonald Islands</t>
  </si>
  <si>
    <t>Rače-Fram</t>
  </si>
  <si>
    <t>Holy See</t>
  </si>
  <si>
    <t>Radeče</t>
  </si>
  <si>
    <t>Radenci</t>
  </si>
  <si>
    <t>Hong Kong</t>
  </si>
  <si>
    <t>Radlje ob Dravi</t>
  </si>
  <si>
    <t>Radovljica</t>
  </si>
  <si>
    <t>Ravne na Koroškem</t>
  </si>
  <si>
    <t>Ribnica</t>
  </si>
  <si>
    <t>Rogašovci</t>
  </si>
  <si>
    <t>Rogaška Slatina</t>
  </si>
  <si>
    <t>Rogatec</t>
  </si>
  <si>
    <t>Ruše</t>
  </si>
  <si>
    <t>Isle of Man</t>
  </si>
  <si>
    <t>Semič</t>
  </si>
  <si>
    <t>Sevnica</t>
  </si>
  <si>
    <t>Sežana</t>
  </si>
  <si>
    <t>Slovenj Gradec</t>
  </si>
  <si>
    <t>Slovenska Bistrica</t>
  </si>
  <si>
    <t>Jersey</t>
  </si>
  <si>
    <t>Slovenske Konjice</t>
  </si>
  <si>
    <t>Starše</t>
  </si>
  <si>
    <t>Sveti Jurij ob Ščavnici</t>
  </si>
  <si>
    <t>Šenčur</t>
  </si>
  <si>
    <t>Šentilj</t>
  </si>
  <si>
    <t>Šentjernej</t>
  </si>
  <si>
    <t>Šentjur</t>
  </si>
  <si>
    <t>Škocjan</t>
  </si>
  <si>
    <t>Škofja Loka</t>
  </si>
  <si>
    <t>Škofljica</t>
  </si>
  <si>
    <t>Šmarje pri Jelšah</t>
  </si>
  <si>
    <t>Šmartno ob Paki</t>
  </si>
  <si>
    <t>Šoštanj</t>
  </si>
  <si>
    <t>Štore</t>
  </si>
  <si>
    <t>Tolmin</t>
  </si>
  <si>
    <t>Trbovlje</t>
  </si>
  <si>
    <t>Macao</t>
  </si>
  <si>
    <t>Trebnje</t>
  </si>
  <si>
    <t>Tržič</t>
  </si>
  <si>
    <t>Turnišče</t>
  </si>
  <si>
    <t>Velenje</t>
  </si>
  <si>
    <t>Velike Lašče</t>
  </si>
  <si>
    <t>Videm</t>
  </si>
  <si>
    <t>Vipava</t>
  </si>
  <si>
    <t>Vitanje</t>
  </si>
  <si>
    <t>Martinique</t>
  </si>
  <si>
    <t>Vodice</t>
  </si>
  <si>
    <t>Vojnik</t>
  </si>
  <si>
    <t>Vrhnika</t>
  </si>
  <si>
    <t>Mayotte</t>
  </si>
  <si>
    <t>Vuzenica</t>
  </si>
  <si>
    <t>Zagorje ob Savi</t>
  </si>
  <si>
    <t>Zavrč</t>
  </si>
  <si>
    <t>Zreče</t>
  </si>
  <si>
    <t>Železniki</t>
  </si>
  <si>
    <t>Žiri</t>
  </si>
  <si>
    <t>Benedikt</t>
  </si>
  <si>
    <t>Montserrat</t>
  </si>
  <si>
    <t>Bistrica ob Sotli</t>
  </si>
  <si>
    <t>Bloke</t>
  </si>
  <si>
    <t>Braslovče</t>
  </si>
  <si>
    <t>Cankova</t>
  </si>
  <si>
    <t>Cerkvenjak</t>
  </si>
  <si>
    <t>Dobje</t>
  </si>
  <si>
    <t>Dobrna</t>
  </si>
  <si>
    <t>Dobrovnik</t>
  </si>
  <si>
    <t>New Caledonia</t>
  </si>
  <si>
    <t>Dolenjske Toplice</t>
  </si>
  <si>
    <t>Grad</t>
  </si>
  <si>
    <t>Hajdina</t>
  </si>
  <si>
    <t>Hoče-Slivnica</t>
  </si>
  <si>
    <t>Hodoš</t>
  </si>
  <si>
    <t>Niue</t>
  </si>
  <si>
    <t>Horjul</t>
  </si>
  <si>
    <t>Norfolk Island</t>
  </si>
  <si>
    <t>Jezersko</t>
  </si>
  <si>
    <t>Komenda</t>
  </si>
  <si>
    <t>Kostel</t>
  </si>
  <si>
    <t>Northern Mariana Islands</t>
  </si>
  <si>
    <t>Križevci</t>
  </si>
  <si>
    <t>Lovrenc na Pohorju</t>
  </si>
  <si>
    <t>Markovci</t>
  </si>
  <si>
    <t>Miklavž na Dravskem polju</t>
  </si>
  <si>
    <t>Mirna Peč</t>
  </si>
  <si>
    <t>Oplotnica</t>
  </si>
  <si>
    <t>Podlehnik</t>
  </si>
  <si>
    <t>Polzela</t>
  </si>
  <si>
    <t>Prebold</t>
  </si>
  <si>
    <t>Prevalje</t>
  </si>
  <si>
    <t>Razkrižje</t>
  </si>
  <si>
    <t>Pitcairn</t>
  </si>
  <si>
    <t>Ribnica na Pohorju</t>
  </si>
  <si>
    <t>Selnica ob Dravi</t>
  </si>
  <si>
    <t>Sodražica</t>
  </si>
  <si>
    <t>Puerto Rico</t>
  </si>
  <si>
    <t>Solčava</t>
  </si>
  <si>
    <t>Sveta Ana</t>
  </si>
  <si>
    <t>Réunion</t>
  </si>
  <si>
    <t>Sveti Andraž v Slovenskih goricah</t>
  </si>
  <si>
    <t>Šempeter-Vrtojba</t>
  </si>
  <si>
    <t>Tabor</t>
  </si>
  <si>
    <t>Trnovska Vas</t>
  </si>
  <si>
    <t>Saint Barthélemy</t>
  </si>
  <si>
    <t>Trzin</t>
  </si>
  <si>
    <t>Saint Martin, French part</t>
  </si>
  <si>
    <t>Velika Polana</t>
  </si>
  <si>
    <t>Saint Pierre and Miquelon</t>
  </si>
  <si>
    <t>Veržej</t>
  </si>
  <si>
    <t>Vransko</t>
  </si>
  <si>
    <t>Žalec</t>
  </si>
  <si>
    <t>Žetale</t>
  </si>
  <si>
    <t>Žirovnica</t>
  </si>
  <si>
    <t>Žužemberk</t>
  </si>
  <si>
    <t>Šmartno pri Litiji</t>
  </si>
  <si>
    <t>Apače</t>
  </si>
  <si>
    <t>Cirkulane</t>
  </si>
  <si>
    <t>Kosanjevica na Krki</t>
  </si>
  <si>
    <t>Makole</t>
  </si>
  <si>
    <t>Mokronog-Trebelno</t>
  </si>
  <si>
    <t>Poljčane</t>
  </si>
  <si>
    <t>Renče-Vogrsko</t>
  </si>
  <si>
    <t>Sint Maarten, Dutch part</t>
  </si>
  <si>
    <t>Središče ob Dravi</t>
  </si>
  <si>
    <t>Straža</t>
  </si>
  <si>
    <t>Sveta Trojica v Slovenskih goricah</t>
  </si>
  <si>
    <t>Sveti Tomaž</t>
  </si>
  <si>
    <t>Šmarješke Toplice</t>
  </si>
  <si>
    <t>South Georgia and the South Sandwich Islands</t>
  </si>
  <si>
    <t>Gorje</t>
  </si>
  <si>
    <t>Log-Dragomer</t>
  </si>
  <si>
    <t>Rečica ob Savinji</t>
  </si>
  <si>
    <t>Sveti Jurij v Slovenskih goricah</t>
  </si>
  <si>
    <t>Šentrupert</t>
  </si>
  <si>
    <t>Mirna</t>
  </si>
  <si>
    <t>Ankaran</t>
  </si>
  <si>
    <t>Cabo Verde</t>
  </si>
  <si>
    <t>Marshall Islands</t>
  </si>
  <si>
    <t>Saint Kitts and Nevis</t>
  </si>
  <si>
    <t>Bonaire, Sint Eustatius and Saba</t>
  </si>
  <si>
    <t>Bosnia and Herzegovina</t>
  </si>
  <si>
    <t>Guinea-Bissau</t>
  </si>
  <si>
    <t>Saint Helena, Ascension and Tristan da Cunha</t>
  </si>
  <si>
    <t>Wallis and Futuna</t>
  </si>
  <si>
    <t>Brunei Darussalam</t>
  </si>
  <si>
    <t>United Kingdom</t>
  </si>
  <si>
    <t>Sierra Leone</t>
  </si>
  <si>
    <t>Saint Vincent and the Grenadines</t>
  </si>
  <si>
    <t>Costa Rica</t>
  </si>
  <si>
    <t>Sao Tome and Principe</t>
  </si>
  <si>
    <t>United Arab Emirates</t>
  </si>
  <si>
    <t>Antigua and Barbuda</t>
  </si>
  <si>
    <t>San Marino</t>
  </si>
  <si>
    <t>South Africa</t>
  </si>
  <si>
    <t>Sri Lanka</t>
  </si>
  <si>
    <t xml:space="preserve">United States Minor Outlying Islands </t>
  </si>
  <si>
    <t>Dominican Republic</t>
  </si>
  <si>
    <t>Equatorial Guinea</t>
  </si>
  <si>
    <t>Saint Lucia</t>
  </si>
  <si>
    <t>Solomon Islands</t>
  </si>
  <si>
    <t>South Sudan</t>
  </si>
  <si>
    <t>Korea (North), Democratic People’s Republic of</t>
  </si>
  <si>
    <t>Burkina Faso</t>
  </si>
  <si>
    <t>Saudi Arabia</t>
  </si>
  <si>
    <t>Timor-Leste</t>
  </si>
  <si>
    <t>Côte d'Ivoire</t>
  </si>
  <si>
    <t>El Salvador</t>
  </si>
  <si>
    <t>Syrian Arab Republic</t>
  </si>
  <si>
    <t>Trinidad and Tobago</t>
  </si>
  <si>
    <t>Central African Republic</t>
  </si>
  <si>
    <t>Korea (South), People’s Republic of</t>
  </si>
  <si>
    <t>New Zealand</t>
  </si>
  <si>
    <t>Papua New Guinea</t>
  </si>
  <si>
    <t>Congo, Democratic Republic of the</t>
  </si>
  <si>
    <t>United States</t>
  </si>
  <si>
    <t>North Macedonia </t>
  </si>
  <si>
    <t>Russian Federation</t>
  </si>
  <si>
    <t>Svalbard and Jan Mayen</t>
  </si>
  <si>
    <t>Tokelau</t>
  </si>
  <si>
    <t>Turks and Caicos Islands</t>
  </si>
  <si>
    <t>Virgin Islands, British</t>
  </si>
  <si>
    <t>Virgin Islands, U.S.</t>
  </si>
  <si>
    <t>Western Sahara</t>
  </si>
  <si>
    <t>town</t>
  </si>
  <si>
    <t>postcode</t>
  </si>
  <si>
    <t>Province</t>
  </si>
  <si>
    <t>Country/region</t>
  </si>
  <si>
    <t>Standard (Label Grade)</t>
  </si>
  <si>
    <t>facility No.</t>
  </si>
  <si>
    <t>Facility Number</t>
  </si>
  <si>
    <t>Site Annex</t>
    <phoneticPr fontId="3" type="noConversion"/>
  </si>
  <si>
    <t>160 Sokak 13/3 35100 Bornova, Izmir – TURKEY Tel: +90232-3397606, info@etko.com.tr</t>
  </si>
  <si>
    <r>
      <rPr>
        <sz val="8"/>
        <rFont val="Calibri"/>
        <family val="2"/>
        <charset val="162"/>
        <scheme val="minor"/>
      </rPr>
      <t>(If select "Other", please specify)</t>
    </r>
    <r>
      <rPr>
        <sz val="8"/>
        <color rgb="FF00B0F0"/>
        <rFont val="Calibri"/>
        <family val="2"/>
        <charset val="162"/>
        <scheme val="minor"/>
      </rPr>
      <t>:</t>
    </r>
  </si>
  <si>
    <r>
      <t xml:space="preserve">Applied certification standards
</t>
    </r>
    <r>
      <rPr>
        <i/>
        <sz val="9"/>
        <color theme="1"/>
        <rFont val="Calibri"/>
        <family val="2"/>
        <charset val="162"/>
        <scheme val="minor"/>
      </rPr>
      <t>Sertifikasyon talep edilen standartlar</t>
    </r>
  </si>
  <si>
    <t>KAÇINCI("A"&amp;"*";'Geographic Classification'!$A$60:$A$250;0)</t>
  </si>
  <si>
    <t>GRS</t>
  </si>
  <si>
    <t>RCS Blended</t>
  </si>
  <si>
    <t>Product Category CELL</t>
  </si>
  <si>
    <t>FOR PRODUCT CAT. CELL</t>
  </si>
  <si>
    <t>MERGE MAT. COMs</t>
  </si>
  <si>
    <t>MAT. COMP with Codes</t>
  </si>
  <si>
    <t>OCS 100</t>
  </si>
  <si>
    <t>OCS Blended</t>
  </si>
  <si>
    <t>RCS 100</t>
  </si>
  <si>
    <t>RDS</t>
  </si>
  <si>
    <t>RWS</t>
  </si>
  <si>
    <t>RMS</t>
  </si>
  <si>
    <t>GOTS Organic</t>
  </si>
  <si>
    <t>GOTS Made with organic</t>
  </si>
  <si>
    <t>GOTS Organic - in conversion</t>
  </si>
  <si>
    <t>GOTS Made with organic - in conversion</t>
  </si>
  <si>
    <t>70-94%</t>
  </si>
  <si>
    <t>95-99%</t>
  </si>
  <si>
    <t>6-30%</t>
  </si>
  <si>
    <t>5-99%</t>
  </si>
  <si>
    <t>90-94%</t>
  </si>
  <si>
    <t>1-5%</t>
  </si>
  <si>
    <t>1-95%</t>
  </si>
  <si>
    <t>No Attribute (Conventional)</t>
  </si>
  <si>
    <r>
      <rPr>
        <b/>
        <sz val="9"/>
        <color theme="1"/>
        <rFont val="Calibri"/>
        <family val="2"/>
        <charset val="162"/>
        <scheme val="minor"/>
      </rPr>
      <t>Name technical responsible person for certification</t>
    </r>
    <r>
      <rPr>
        <sz val="9"/>
        <color theme="1"/>
        <rFont val="Calibri"/>
        <family val="2"/>
        <charset val="162"/>
        <scheme val="minor"/>
      </rPr>
      <t xml:space="preserve">
</t>
    </r>
    <r>
      <rPr>
        <i/>
        <sz val="9"/>
        <color theme="1"/>
        <rFont val="Calibri"/>
        <family val="2"/>
        <charset val="162"/>
        <scheme val="minor"/>
      </rPr>
      <t>Sertifikasyon ile sorumlu teknik personelin adı</t>
    </r>
  </si>
  <si>
    <r>
      <rPr>
        <b/>
        <sz val="9"/>
        <color theme="1"/>
        <rFont val="Calibri"/>
        <family val="2"/>
        <charset val="162"/>
        <scheme val="minor"/>
      </rPr>
      <t>Type of processing is concerned for certification</t>
    </r>
    <r>
      <rPr>
        <sz val="9"/>
        <color theme="1"/>
        <rFont val="Calibri"/>
        <family val="2"/>
        <charset val="162"/>
        <scheme val="minor"/>
      </rPr>
      <t xml:space="preserve">
</t>
    </r>
    <r>
      <rPr>
        <i/>
        <sz val="9"/>
        <color theme="1"/>
        <rFont val="Calibri"/>
        <family val="2"/>
        <charset val="162"/>
        <scheme val="minor"/>
      </rPr>
      <t>Sertifikasyona başvuru yaptığınız işlem türü</t>
    </r>
  </si>
  <si>
    <r>
      <rPr>
        <b/>
        <sz val="9"/>
        <color theme="1"/>
        <rFont val="Calibri"/>
        <family val="2"/>
        <charset val="162"/>
        <scheme val="minor"/>
      </rPr>
      <t xml:space="preserve">Do you have social certification or social audits from any parties? If yes, please indicate the type of social audit certified and the validity date of the certificate. Please send us your social audit certificate with the application form. </t>
    </r>
    <r>
      <rPr>
        <sz val="9"/>
        <color theme="1"/>
        <rFont val="Calibri"/>
        <family val="2"/>
        <charset val="162"/>
        <scheme val="minor"/>
      </rPr>
      <t xml:space="preserve">
</t>
    </r>
    <r>
      <rPr>
        <i/>
        <sz val="9"/>
        <color theme="1"/>
        <rFont val="Calibri"/>
        <family val="2"/>
        <charset val="162"/>
        <scheme val="minor"/>
      </rPr>
      <t>Sosyal sertifikasyonunuz var mı veya sosyal denetim yapıldı mı? Evet ise belgelendirme yapılan sosyal denetim türü ve sertifikanın geçerlilik tarihini belirtiniz.  Sosyal denetim sertifikanızı başvuru formu ile birlikte tarafımıza iletiniz.</t>
    </r>
  </si>
  <si>
    <r>
      <rPr>
        <b/>
        <sz val="9"/>
        <color theme="1"/>
        <rFont val="Calibri"/>
        <family val="2"/>
        <charset val="162"/>
        <scheme val="minor"/>
      </rPr>
      <t>If any of the sub-units listed in Section B above have ownership links with the applicant company (like same shareholders with applicant company, sister company of the applicant company, applicant company holds majority shares of the sub-unit, sub-unit holds the majority shares of the applicant company, etc.), please clearly specify the ownership relationship.</t>
    </r>
    <r>
      <rPr>
        <sz val="9"/>
        <color theme="1"/>
        <rFont val="Calibri"/>
        <family val="2"/>
        <charset val="162"/>
        <scheme val="minor"/>
      </rPr>
      <t xml:space="preserve">
</t>
    </r>
    <r>
      <rPr>
        <i/>
        <sz val="9"/>
        <color theme="1"/>
        <rFont val="Calibri"/>
        <family val="2"/>
        <charset val="162"/>
        <scheme val="minor"/>
      </rPr>
      <t>Başvuran firma ile sertifikada yer alması istenilen alt-üniteler arasında herhangi bir yapısal bağ(firmada hisse sahibi olmak gibi) var mıdır? Evet ise ticari ortaklığınız(Grup firmaları, Holding firmaları gibi) olan alt-üniteleri belirtiniz.</t>
    </r>
  </si>
  <si>
    <r>
      <rPr>
        <b/>
        <sz val="9"/>
        <color theme="1"/>
        <rFont val="Calibri"/>
        <family val="2"/>
        <charset val="162"/>
        <scheme val="minor"/>
      </rPr>
      <t>Waste water treatment system is present? If not explain.</t>
    </r>
    <r>
      <rPr>
        <sz val="9"/>
        <color theme="1"/>
        <rFont val="Calibri"/>
        <family val="2"/>
        <charset val="162"/>
        <scheme val="minor"/>
      </rPr>
      <t xml:space="preserve">
</t>
    </r>
    <r>
      <rPr>
        <i/>
        <sz val="9"/>
        <color theme="1"/>
        <rFont val="Calibri"/>
        <family val="2"/>
        <charset val="162"/>
        <scheme val="minor"/>
      </rPr>
      <t>Atık su arıtma tesisiniz var mı? Şayet yoksa nedenini  açıklayınız.</t>
    </r>
  </si>
  <si>
    <r>
      <rPr>
        <b/>
        <sz val="9"/>
        <color theme="1"/>
        <rFont val="Calibri"/>
        <family val="2"/>
        <charset val="162"/>
        <scheme val="minor"/>
      </rPr>
      <t>Child labour present? If yes explain how many, what reason?</t>
    </r>
    <r>
      <rPr>
        <sz val="9"/>
        <color theme="1"/>
        <rFont val="Calibri"/>
        <family val="2"/>
        <charset val="162"/>
        <scheme val="minor"/>
      </rPr>
      <t xml:space="preserve">
</t>
    </r>
    <r>
      <rPr>
        <i/>
        <sz val="9"/>
        <color theme="1"/>
        <rFont val="Calibri"/>
        <family val="2"/>
        <charset val="162"/>
        <scheme val="minor"/>
      </rPr>
      <t>Çocuk işçi çalıştırıyor musunuz? Şayet evet ise kaç adet ve nedenini belirtiniz.</t>
    </r>
  </si>
  <si>
    <r>
      <rPr>
        <b/>
        <sz val="9"/>
        <color theme="1"/>
        <rFont val="Calibri"/>
        <family val="2"/>
        <charset val="162"/>
        <scheme val="minor"/>
      </rPr>
      <t>Is there an external warehouse?</t>
    </r>
    <r>
      <rPr>
        <sz val="9"/>
        <color theme="1"/>
        <rFont val="Calibri"/>
        <family val="2"/>
        <charset val="162"/>
        <scheme val="minor"/>
      </rPr>
      <t xml:space="preserve">
</t>
    </r>
    <r>
      <rPr>
        <i/>
        <sz val="9"/>
        <color theme="1"/>
        <rFont val="Calibri"/>
        <family val="2"/>
        <charset val="162"/>
        <scheme val="minor"/>
      </rPr>
      <t>Harici deponuz var mı?</t>
    </r>
  </si>
  <si>
    <r>
      <rPr>
        <b/>
        <sz val="9"/>
        <color theme="1"/>
        <rFont val="Calibri"/>
        <family val="2"/>
        <charset val="162"/>
        <scheme val="minor"/>
      </rPr>
      <t>Certified input use present according to which standards? (GOTS or other)</t>
    </r>
    <r>
      <rPr>
        <sz val="9"/>
        <color theme="1"/>
        <rFont val="Calibri"/>
        <family val="2"/>
        <charset val="162"/>
        <scheme val="minor"/>
      </rPr>
      <t xml:space="preserve">
Kullandığınız girdiler hangi standarda göre sertifikalandırılmıştır? GOTS veya diğer.</t>
    </r>
  </si>
  <si>
    <r>
      <rPr>
        <b/>
        <sz val="9"/>
        <color theme="1"/>
        <rFont val="Calibri"/>
        <family val="2"/>
        <charset val="162"/>
        <scheme val="minor"/>
      </rPr>
      <t>Previous certification is present and by which certifier? Please write the name.</t>
    </r>
    <r>
      <rPr>
        <sz val="9"/>
        <color theme="1"/>
        <rFont val="Calibri"/>
        <family val="2"/>
        <charset val="162"/>
        <scheme val="minor"/>
      </rPr>
      <t xml:space="preserve">
</t>
    </r>
    <r>
      <rPr>
        <i/>
        <sz val="9"/>
        <color theme="1"/>
        <rFont val="Calibri"/>
        <family val="2"/>
        <charset val="162"/>
        <scheme val="minor"/>
      </rPr>
      <t>Daha önceden sertifikalandırılmış mıydınız? Hangi sertifikasyon kuruluşu?</t>
    </r>
  </si>
  <si>
    <r>
      <rPr>
        <b/>
        <sz val="9"/>
        <color theme="1"/>
        <rFont val="Calibri"/>
        <family val="2"/>
        <charset val="162"/>
        <scheme val="minor"/>
      </rPr>
      <t>Do you have previous certification body inspection report and master certificate?</t>
    </r>
    <r>
      <rPr>
        <sz val="9"/>
        <color theme="1"/>
        <rFont val="Calibri"/>
        <family val="2"/>
        <charset val="162"/>
        <scheme val="minor"/>
      </rPr>
      <t xml:space="preserve">
</t>
    </r>
    <r>
      <rPr>
        <i/>
        <sz val="9"/>
        <color theme="1"/>
        <rFont val="Calibri"/>
        <family val="2"/>
        <charset val="162"/>
        <scheme val="minor"/>
      </rPr>
      <t>Daha önceki sertifikasyon kuruluşunun kontrol raporu ve sertifikası elinizde mevcut mu?</t>
    </r>
  </si>
  <si>
    <r>
      <rPr>
        <b/>
        <sz val="9"/>
        <color theme="1"/>
        <rFont val="Calibri"/>
        <family val="2"/>
        <charset val="162"/>
        <scheme val="minor"/>
      </rPr>
      <t>List of Approved Textile dyes and auxiliaries present?</t>
    </r>
    <r>
      <rPr>
        <sz val="9"/>
        <color theme="1"/>
        <rFont val="Calibri"/>
        <family val="2"/>
        <charset val="162"/>
        <scheme val="minor"/>
      </rPr>
      <t xml:space="preserve">
</t>
    </r>
    <r>
      <rPr>
        <i/>
        <sz val="9"/>
        <color theme="1"/>
        <rFont val="Calibri"/>
        <family val="2"/>
        <charset val="162"/>
        <scheme val="minor"/>
      </rPr>
      <t>Onay almış tekstil boya ve kimyasallarının listesi mevcut mu?</t>
    </r>
  </si>
  <si>
    <r>
      <rPr>
        <b/>
        <sz val="9"/>
        <color theme="1"/>
        <rFont val="Calibri"/>
        <family val="2"/>
        <charset val="162"/>
        <scheme val="minor"/>
      </rPr>
      <t>Safety data sheets of dyes and auxiliaries present?</t>
    </r>
    <r>
      <rPr>
        <sz val="9"/>
        <color theme="1"/>
        <rFont val="Calibri"/>
        <family val="2"/>
        <charset val="162"/>
        <scheme val="minor"/>
      </rPr>
      <t xml:space="preserve">
</t>
    </r>
    <r>
      <rPr>
        <i/>
        <sz val="9"/>
        <color theme="1"/>
        <rFont val="Calibri"/>
        <family val="2"/>
        <charset val="162"/>
        <scheme val="minor"/>
      </rPr>
      <t>Boyar madde ve kimyasalların onayı için başvuru yapmak istiyor musunuz?</t>
    </r>
  </si>
  <si>
    <r>
      <rPr>
        <b/>
        <sz val="9"/>
        <color theme="1"/>
        <rFont val="Calibri"/>
        <family val="2"/>
        <charset val="162"/>
        <scheme val="minor"/>
      </rPr>
      <t>Process flow charts for each product present?</t>
    </r>
    <r>
      <rPr>
        <sz val="9"/>
        <color theme="1"/>
        <rFont val="Calibri"/>
        <family val="2"/>
        <charset val="162"/>
        <scheme val="minor"/>
      </rPr>
      <t xml:space="preserve">
</t>
    </r>
    <r>
      <rPr>
        <i/>
        <sz val="9"/>
        <color theme="1"/>
        <rFont val="Calibri"/>
        <family val="2"/>
        <charset val="162"/>
        <scheme val="minor"/>
      </rPr>
      <t>Her bir ürüne ait üretim akış şeması mevcut mu?</t>
    </r>
  </si>
  <si>
    <r>
      <rPr>
        <b/>
        <sz val="9"/>
        <color theme="1"/>
        <rFont val="Calibri"/>
        <family val="2"/>
        <charset val="162"/>
        <scheme val="minor"/>
      </rPr>
      <t>Product specification for each product is present?</t>
    </r>
    <r>
      <rPr>
        <sz val="9"/>
        <color theme="1"/>
        <rFont val="Calibri"/>
        <family val="2"/>
        <charset val="162"/>
        <scheme val="minor"/>
      </rPr>
      <t xml:space="preserve">
</t>
    </r>
    <r>
      <rPr>
        <i/>
        <sz val="9"/>
        <color theme="1"/>
        <rFont val="Calibri"/>
        <family val="2"/>
        <charset val="162"/>
        <scheme val="minor"/>
      </rPr>
      <t>Her bir ürüne ait ürün spesifikasyonu mevcut mu?</t>
    </r>
  </si>
  <si>
    <r>
      <rPr>
        <b/>
        <sz val="9"/>
        <color theme="1"/>
        <rFont val="Calibri"/>
        <family val="2"/>
        <charset val="162"/>
        <scheme val="minor"/>
      </rPr>
      <t>Indicate if your application / certification was denied / refused / sanctioned.</t>
    </r>
    <r>
      <rPr>
        <sz val="9"/>
        <color theme="1"/>
        <rFont val="Calibri"/>
        <family val="2"/>
        <charset val="162"/>
        <scheme val="minor"/>
      </rPr>
      <t xml:space="preserve">
</t>
    </r>
    <r>
      <rPr>
        <i/>
        <sz val="9"/>
        <color theme="1"/>
        <rFont val="Calibri"/>
        <family val="2"/>
        <charset val="162"/>
        <scheme val="minor"/>
      </rPr>
      <t>Başvurunuz, sertifikasyonunuz daha önceki Sertifikasyon kuruluşu tarafından reddedildi mi, iptal edildi mi veya başka bir yaptırıma maruz kaldı mı?</t>
    </r>
  </si>
  <si>
    <r>
      <rPr>
        <b/>
        <sz val="9"/>
        <color theme="1"/>
        <rFont val="Calibri"/>
        <family val="2"/>
        <charset val="162"/>
        <scheme val="minor"/>
      </rPr>
      <t>Indicate the latest date of the certification demanded.</t>
    </r>
    <r>
      <rPr>
        <sz val="9"/>
        <color theme="1"/>
        <rFont val="Calibri"/>
        <family val="2"/>
        <charset val="162"/>
        <scheme val="minor"/>
      </rPr>
      <t xml:space="preserve">
</t>
    </r>
    <r>
      <rPr>
        <i/>
        <sz val="9"/>
        <color theme="1"/>
        <rFont val="Calibri"/>
        <family val="2"/>
        <charset val="162"/>
        <scheme val="minor"/>
      </rPr>
      <t>Sertifikasyon talep ettiğiniz en son tarihi yazınız.</t>
    </r>
  </si>
  <si>
    <r>
      <t xml:space="preserve">Name Applicant
</t>
    </r>
    <r>
      <rPr>
        <i/>
        <sz val="9"/>
        <color theme="1"/>
        <rFont val="Calibri"/>
        <family val="2"/>
        <charset val="162"/>
        <scheme val="minor"/>
      </rPr>
      <t>Başvuran Firma Adı</t>
    </r>
  </si>
  <si>
    <r>
      <t xml:space="preserve">Authorized Applicant Signatory
(Name &amp; Designation)
</t>
    </r>
    <r>
      <rPr>
        <i/>
        <sz val="9"/>
        <color theme="1"/>
        <rFont val="Calibri"/>
        <family val="2"/>
        <charset val="162"/>
        <scheme val="minor"/>
      </rPr>
      <t>Başvuran Firmanın İmza Yetkilisi
(Adı &amp; Unvanı)</t>
    </r>
  </si>
  <si>
    <r>
      <t xml:space="preserve">Address
</t>
    </r>
    <r>
      <rPr>
        <i/>
        <sz val="9"/>
        <color theme="1"/>
        <rFont val="Calibri"/>
        <family val="2"/>
        <charset val="162"/>
        <scheme val="minor"/>
      </rPr>
      <t>Adres</t>
    </r>
  </si>
  <si>
    <r>
      <t xml:space="preserve">Tel/Mobile Phone
</t>
    </r>
    <r>
      <rPr>
        <i/>
        <sz val="9"/>
        <color theme="1"/>
        <rFont val="Calibri"/>
        <family val="2"/>
        <charset val="162"/>
        <scheme val="minor"/>
      </rPr>
      <t>Telefon/Cep Telefonu</t>
    </r>
  </si>
  <si>
    <r>
      <t xml:space="preserve">E-mail address &amp; Website
</t>
    </r>
    <r>
      <rPr>
        <i/>
        <sz val="9"/>
        <color theme="1"/>
        <rFont val="Calibri"/>
        <family val="2"/>
        <charset val="162"/>
        <scheme val="minor"/>
      </rPr>
      <t>E-posta adresi ve Websitesi</t>
    </r>
  </si>
  <si>
    <r>
      <t xml:space="preserve">Number of Employee
</t>
    </r>
    <r>
      <rPr>
        <i/>
        <sz val="9"/>
        <color theme="1"/>
        <rFont val="Calibri"/>
        <family val="2"/>
        <charset val="162"/>
        <scheme val="minor"/>
      </rPr>
      <t>Çalışan Sayısı</t>
    </r>
  </si>
  <si>
    <r>
      <t xml:space="preserve">Invoice Informations
</t>
    </r>
    <r>
      <rPr>
        <i/>
        <sz val="9"/>
        <color theme="1"/>
        <rFont val="Calibri"/>
        <family val="2"/>
        <charset val="162"/>
        <scheme val="minor"/>
      </rPr>
      <t>Fatura Bilgisi (Vergi Numarası ve Dairesi)</t>
    </r>
  </si>
  <si>
    <r>
      <rPr>
        <b/>
        <sz val="8"/>
        <rFont val="Calibri"/>
        <family val="2"/>
        <charset val="162"/>
        <scheme val="minor"/>
      </rPr>
      <t>Town</t>
    </r>
    <r>
      <rPr>
        <sz val="8"/>
        <rFont val="Calibri"/>
        <family val="2"/>
        <charset val="162"/>
        <scheme val="minor"/>
      </rPr>
      <t xml:space="preserve">
</t>
    </r>
    <r>
      <rPr>
        <i/>
        <sz val="8"/>
        <rFont val="Calibri"/>
        <family val="2"/>
        <charset val="162"/>
        <scheme val="minor"/>
      </rPr>
      <t>İlçe/
Kasaba</t>
    </r>
  </si>
  <si>
    <r>
      <rPr>
        <b/>
        <sz val="8"/>
        <rFont val="Calibri"/>
        <family val="2"/>
        <charset val="162"/>
        <scheme val="minor"/>
      </rPr>
      <t>Postcode</t>
    </r>
    <r>
      <rPr>
        <sz val="8"/>
        <rFont val="Calibri"/>
        <family val="2"/>
        <charset val="162"/>
        <scheme val="minor"/>
      </rPr>
      <t xml:space="preserve">
</t>
    </r>
    <r>
      <rPr>
        <i/>
        <sz val="8"/>
        <rFont val="Calibri"/>
        <family val="2"/>
        <charset val="162"/>
        <scheme val="minor"/>
      </rPr>
      <t>Posta Kodu</t>
    </r>
  </si>
  <si>
    <t>RM0316</t>
  </si>
  <si>
    <t>RM0317</t>
  </si>
  <si>
    <t>RM0268</t>
  </si>
  <si>
    <t>RM0269</t>
  </si>
  <si>
    <t>RM0270</t>
  </si>
  <si>
    <t>RM0271</t>
  </si>
  <si>
    <t>RM0305 (SFA)</t>
  </si>
  <si>
    <t>RM0292</t>
  </si>
  <si>
    <t>RM0293</t>
  </si>
  <si>
    <t>RM0294</t>
  </si>
  <si>
    <t>RM0295</t>
  </si>
  <si>
    <t>RM0318</t>
  </si>
  <si>
    <t>RM0319</t>
  </si>
  <si>
    <t>RM0328</t>
  </si>
  <si>
    <t>RM0306</t>
  </si>
  <si>
    <t>RM0307</t>
  </si>
  <si>
    <t>Elastomultiester (elasterell-P)</t>
  </si>
  <si>
    <t>Elastomultiester (elasterell-P) (VR2)</t>
  </si>
  <si>
    <t>RM0308</t>
  </si>
  <si>
    <t>RM0309</t>
  </si>
  <si>
    <t>RM0329</t>
  </si>
  <si>
    <t>RM0296</t>
  </si>
  <si>
    <t>RM0297</t>
  </si>
  <si>
    <t>RM0298</t>
  </si>
  <si>
    <t>RM0299</t>
  </si>
  <si>
    <t>RM0304</t>
  </si>
  <si>
    <t>RM0320</t>
  </si>
  <si>
    <t>RM0321</t>
  </si>
  <si>
    <t>RM0322</t>
  </si>
  <si>
    <t>RM0323</t>
  </si>
  <si>
    <t>RM0310</t>
  </si>
  <si>
    <t>RM0311</t>
  </si>
  <si>
    <t>RM0272</t>
  </si>
  <si>
    <t>RM0273</t>
  </si>
  <si>
    <t>RM0274</t>
  </si>
  <si>
    <t>RM0275</t>
  </si>
  <si>
    <t>RM0276</t>
  </si>
  <si>
    <t>RM0277</t>
  </si>
  <si>
    <t>RM0278</t>
  </si>
  <si>
    <t>RM0279</t>
  </si>
  <si>
    <t>RM0312</t>
  </si>
  <si>
    <t>RM0313</t>
  </si>
  <si>
    <t>RM0314</t>
  </si>
  <si>
    <t>RM0315</t>
  </si>
  <si>
    <t>RM0280</t>
  </si>
  <si>
    <t>RM0281</t>
  </si>
  <si>
    <t>RM0282</t>
  </si>
  <si>
    <t>RM0283</t>
  </si>
  <si>
    <t>RM0284</t>
  </si>
  <si>
    <t>RM0285</t>
  </si>
  <si>
    <t>RM0286</t>
  </si>
  <si>
    <t>RM0287</t>
  </si>
  <si>
    <t>RM0288</t>
  </si>
  <si>
    <t>RM0289</t>
  </si>
  <si>
    <t>RM0290</t>
  </si>
  <si>
    <t>RM0291</t>
  </si>
  <si>
    <t>RM0324</t>
  </si>
  <si>
    <t>RM0325</t>
  </si>
  <si>
    <t>RM0326</t>
  </si>
  <si>
    <t>RM0327</t>
  </si>
  <si>
    <t>RM0300</t>
  </si>
  <si>
    <t>RM0301</t>
  </si>
  <si>
    <t>RM0302</t>
  </si>
  <si>
    <t>RM0303</t>
  </si>
  <si>
    <r>
      <t xml:space="preserve">*Authorized Person Signature
</t>
    </r>
    <r>
      <rPr>
        <i/>
        <sz val="9"/>
        <color theme="1"/>
        <rFont val="Calibri"/>
        <family val="2"/>
        <charset val="162"/>
        <scheme val="minor"/>
      </rPr>
      <t>*Yetkili Kişi İmzası</t>
    </r>
  </si>
  <si>
    <r>
      <rPr>
        <b/>
        <sz val="9"/>
        <color theme="1"/>
        <rFont val="Calibri"/>
        <family val="2"/>
        <charset val="162"/>
        <scheme val="minor"/>
      </rPr>
      <t>*This form should be signed by a fully authorized person.</t>
    </r>
    <r>
      <rPr>
        <sz val="9"/>
        <color theme="1"/>
        <rFont val="Calibri"/>
        <family val="2"/>
        <charset val="162"/>
        <scheme val="minor"/>
      </rPr>
      <t xml:space="preserve"> </t>
    </r>
    <r>
      <rPr>
        <i/>
        <sz val="9"/>
        <color theme="1"/>
        <rFont val="Calibri"/>
        <family val="2"/>
        <charset val="162"/>
        <scheme val="minor"/>
      </rPr>
      <t>Bu form tam yetkili kişi tarafından imzalanmalıdır.</t>
    </r>
  </si>
  <si>
    <r>
      <t xml:space="preserve">Date
</t>
    </r>
    <r>
      <rPr>
        <i/>
        <sz val="9"/>
        <rFont val="Calibri"/>
        <family val="2"/>
        <charset val="162"/>
        <scheme val="minor"/>
      </rPr>
      <t>Tarih</t>
    </r>
  </si>
  <si>
    <r>
      <rPr>
        <b/>
        <sz val="9"/>
        <rFont val="Calibri"/>
        <family val="2"/>
        <charset val="162"/>
        <scheme val="minor"/>
      </rPr>
      <t>Total</t>
    </r>
    <r>
      <rPr>
        <sz val="9"/>
        <rFont val="Calibri"/>
        <family val="2"/>
        <charset val="162"/>
        <scheme val="minor"/>
      </rPr>
      <t xml:space="preserve">
</t>
    </r>
    <r>
      <rPr>
        <i/>
        <sz val="9"/>
        <rFont val="Calibri"/>
        <family val="2"/>
        <charset val="162"/>
        <scheme val="minor"/>
      </rPr>
      <t>Toplam</t>
    </r>
  </si>
  <si>
    <r>
      <t xml:space="preserve">Female
</t>
    </r>
    <r>
      <rPr>
        <i/>
        <sz val="9"/>
        <rFont val="Calibri"/>
        <family val="2"/>
        <charset val="162"/>
        <scheme val="minor"/>
      </rPr>
      <t>Kadın</t>
    </r>
  </si>
  <si>
    <r>
      <rPr>
        <b/>
        <sz val="9"/>
        <rFont val="Calibri"/>
        <family val="2"/>
        <charset val="162"/>
        <scheme val="minor"/>
      </rPr>
      <t xml:space="preserve">Male
</t>
    </r>
    <r>
      <rPr>
        <i/>
        <sz val="9"/>
        <rFont val="Calibri"/>
        <family val="2"/>
        <charset val="162"/>
        <scheme val="minor"/>
      </rPr>
      <t>Erkek</t>
    </r>
  </si>
  <si>
    <r>
      <rPr>
        <b/>
        <sz val="9"/>
        <color theme="1"/>
        <rFont val="Calibri"/>
        <family val="2"/>
        <charset val="162"/>
        <scheme val="minor"/>
      </rPr>
      <t xml:space="preserve">Contact Person Name &amp; Designation 
</t>
    </r>
    <r>
      <rPr>
        <i/>
        <sz val="9"/>
        <color theme="1"/>
        <rFont val="Calibri"/>
        <family val="2"/>
        <charset val="162"/>
        <scheme val="minor"/>
      </rPr>
      <t>İletişim kurulacak kişinin Adı &amp; Ünvanı</t>
    </r>
  </si>
  <si>
    <r>
      <rPr>
        <b/>
        <sz val="9"/>
        <color theme="1"/>
        <rFont val="Calibri"/>
        <family val="2"/>
        <charset val="162"/>
        <scheme val="minor"/>
      </rPr>
      <t xml:space="preserve">Contact Number
</t>
    </r>
    <r>
      <rPr>
        <i/>
        <sz val="9"/>
        <color theme="1"/>
        <rFont val="Calibri"/>
        <family val="2"/>
        <charset val="162"/>
        <scheme val="minor"/>
      </rPr>
      <t>İletişim Numarası</t>
    </r>
  </si>
  <si>
    <r>
      <rPr>
        <b/>
        <sz val="9"/>
        <color theme="1"/>
        <rFont val="Calibri"/>
        <family val="2"/>
        <charset val="162"/>
        <scheme val="minor"/>
      </rPr>
      <t xml:space="preserve">Email Address
</t>
    </r>
    <r>
      <rPr>
        <i/>
        <sz val="9"/>
        <color theme="1"/>
        <rFont val="Calibri"/>
        <family val="2"/>
        <charset val="162"/>
        <scheme val="minor"/>
      </rPr>
      <t>E-posta Adresi</t>
    </r>
  </si>
  <si>
    <r>
      <rPr>
        <b/>
        <sz val="9"/>
        <color theme="1"/>
        <rFont val="Calibri"/>
        <family val="2"/>
        <charset val="162"/>
        <scheme val="minor"/>
      </rPr>
      <t xml:space="preserve">Is the tax licence same as the applicant company?
</t>
    </r>
    <r>
      <rPr>
        <i/>
        <sz val="9"/>
        <color theme="1"/>
        <rFont val="Calibri"/>
        <family val="2"/>
        <charset val="162"/>
        <scheme val="minor"/>
      </rPr>
      <t>Başvuru yapan firma ile  vergi levhaları aynı mı?</t>
    </r>
  </si>
  <si>
    <r>
      <t xml:space="preserve">Does the sub-unit already hold valid certificate(s) to the same standard(s) as the applicant company is applying?
</t>
    </r>
    <r>
      <rPr>
        <i/>
        <sz val="9"/>
        <color theme="1"/>
        <rFont val="Calibri"/>
        <family val="2"/>
        <charset val="162"/>
        <scheme val="minor"/>
      </rPr>
      <t>Alt Ünite, başvurulan standartta geçerli bir sertifikaya sahip mi?</t>
    </r>
  </si>
  <si>
    <t>100%</t>
  </si>
  <si>
    <t>5-94%</t>
  </si>
  <si>
    <t>6-95%</t>
  </si>
  <si>
    <t>1-80%</t>
  </si>
  <si>
    <t>PCs</t>
  </si>
  <si>
    <t>00002</t>
  </si>
  <si>
    <t>00003</t>
  </si>
  <si>
    <t>00004</t>
  </si>
  <si>
    <t>00005</t>
  </si>
  <si>
    <t>00006</t>
  </si>
  <si>
    <t>00007</t>
  </si>
  <si>
    <t>00008</t>
  </si>
  <si>
    <t>00009</t>
  </si>
  <si>
    <t>00010</t>
  </si>
  <si>
    <t>Licence Numbers</t>
  </si>
  <si>
    <t>00011</t>
  </si>
  <si>
    <t>00012</t>
  </si>
  <si>
    <t>00013</t>
  </si>
  <si>
    <r>
      <t xml:space="preserve">Filter so that there is no "0" in the Product Detail. / </t>
    </r>
    <r>
      <rPr>
        <i/>
        <sz val="10"/>
        <color theme="1"/>
        <rFont val="Calibri"/>
        <family val="2"/>
        <charset val="162"/>
      </rPr>
      <t>Product Details'da "0" olmayacak şekilde filtreleyin.</t>
    </r>
  </si>
  <si>
    <t>6-10%</t>
  </si>
  <si>
    <t>GRS (No Label)</t>
  </si>
  <si>
    <t>1-30%</t>
  </si>
  <si>
    <t>OCS (No Label)</t>
  </si>
  <si>
    <t>RM</t>
  </si>
  <si>
    <t>OCS</t>
  </si>
  <si>
    <r>
      <rPr>
        <b/>
        <sz val="10"/>
        <color theme="1"/>
        <rFont val="Calibri"/>
        <family val="2"/>
        <charset val="162"/>
      </rPr>
      <t>When the licence numbers given for main unit and sub units, please change the yellow parts. /</t>
    </r>
    <r>
      <rPr>
        <sz val="10"/>
        <color theme="1"/>
        <rFont val="Calibri"/>
        <family val="2"/>
      </rPr>
      <t xml:space="preserve"> </t>
    </r>
    <r>
      <rPr>
        <i/>
        <sz val="10"/>
        <color theme="1"/>
        <rFont val="Calibri"/>
        <family val="2"/>
        <charset val="162"/>
      </rPr>
      <t>Ana firma ve alt ünitelere lisans numarası verildikten sonra değiştiriniz.</t>
    </r>
  </si>
  <si>
    <t>1-50%</t>
  </si>
  <si>
    <t>1-10%</t>
  </si>
  <si>
    <t>RAS</t>
  </si>
  <si>
    <t>Sustainably Sourced</t>
  </si>
  <si>
    <t>20-49%</t>
  </si>
  <si>
    <t>51-80%</t>
  </si>
  <si>
    <t>Comments</t>
  </si>
  <si>
    <t>50-99%</t>
  </si>
  <si>
    <t>Recycled Pre-Consumer</t>
  </si>
  <si>
    <t>Recycled Post-Consumer</t>
  </si>
  <si>
    <t>In-Conversion</t>
  </si>
  <si>
    <t>Recycled Pre/Post-Consumer</t>
  </si>
  <si>
    <r>
      <rPr>
        <b/>
        <sz val="9"/>
        <color theme="1"/>
        <rFont val="Calibri"/>
        <family val="2"/>
        <charset val="162"/>
        <scheme val="minor"/>
      </rPr>
      <t xml:space="preserve">Does the sub-unit have common ownership with the applicant company?
</t>
    </r>
    <r>
      <rPr>
        <i/>
        <sz val="9"/>
        <color theme="1"/>
        <rFont val="Calibri"/>
        <family val="2"/>
        <charset val="162"/>
        <scheme val="minor"/>
      </rPr>
      <t>Alt ünite, başvuran şirketle ortak mülkiyete (ortak sahiplik) sahip mi?</t>
    </r>
  </si>
  <si>
    <t>Protei</t>
  </si>
  <si>
    <t>Undyed Fibers (PC0034)</t>
  </si>
  <si>
    <t>Reclaimed  Pre-Consumer Material(PC0040)</t>
  </si>
  <si>
    <t>Reclaimed  Post-Consumer Material(PC0037)</t>
  </si>
  <si>
    <t>Cardboard, boxes</t>
  </si>
  <si>
    <t>Chips(pellets)</t>
  </si>
  <si>
    <t>Labels, tags</t>
  </si>
  <si>
    <t>Mixed Fibers</t>
  </si>
  <si>
    <t>Filament</t>
  </si>
  <si>
    <t>Refining (PR0034)</t>
  </si>
  <si>
    <t>MAIN MATERIAL</t>
  </si>
  <si>
    <t>Polyethlene</t>
  </si>
  <si>
    <t>Polyethlene terephthalate (PET)</t>
  </si>
  <si>
    <t>Polyproplene</t>
  </si>
  <si>
    <t>Chlorofibre</t>
  </si>
  <si>
    <t>Elastane</t>
  </si>
  <si>
    <t>Melamine</t>
  </si>
  <si>
    <t>Polyamide</t>
  </si>
  <si>
    <t>Polycotton</t>
  </si>
  <si>
    <t>Polybutylene adipate terephthalate</t>
  </si>
  <si>
    <t>Polybutylene succinate</t>
  </si>
  <si>
    <t>Polyhydroxyalkanoates</t>
  </si>
  <si>
    <t>Bags, handbags, totes, pouches</t>
  </si>
  <si>
    <t>Gloves</t>
  </si>
  <si>
    <t>Topical products</t>
  </si>
  <si>
    <t>Mattresses</t>
  </si>
  <si>
    <t>Shoes</t>
  </si>
  <si>
    <t>Buttons</t>
  </si>
  <si>
    <t>Tents, sails, camping goods</t>
  </si>
  <si>
    <t>Tarpaulins, awnings</t>
  </si>
  <si>
    <t>Furniture</t>
  </si>
  <si>
    <t>Soft toys</t>
  </si>
  <si>
    <t>Flakes</t>
  </si>
  <si>
    <t>Reclaimed bottles</t>
  </si>
  <si>
    <t>Luggage, suitcases</t>
  </si>
  <si>
    <t>Invasive products</t>
  </si>
  <si>
    <t>Pillows, cushions</t>
  </si>
  <si>
    <t>Zippers</t>
  </si>
  <si>
    <t>Automotive parts, upholstery</t>
  </si>
  <si>
    <t>Decorative items</t>
  </si>
  <si>
    <t>Hard toys</t>
  </si>
  <si>
    <t>Popcorns</t>
  </si>
  <si>
    <t>Reclaimed fishing nets</t>
  </si>
  <si>
    <t>Building materials</t>
  </si>
  <si>
    <t>Packing sacks, bags</t>
  </si>
  <si>
    <t>By-products</t>
  </si>
  <si>
    <t>Reclaimed textiles</t>
  </si>
  <si>
    <t>Trimmings</t>
  </si>
  <si>
    <t>Reclaimed ocean waste</t>
  </si>
  <si>
    <t>Interlining</t>
  </si>
  <si>
    <t>Bags, handbags, totes, poches</t>
  </si>
  <si>
    <t>Reclaimed process waste</t>
  </si>
  <si>
    <t>Sewing threads</t>
  </si>
  <si>
    <t>Sleeping bags</t>
  </si>
  <si>
    <t>GRS-RCS</t>
  </si>
  <si>
    <r>
      <t xml:space="preserve">Main Company Info - </t>
    </r>
    <r>
      <rPr>
        <i/>
        <sz val="10"/>
        <color rgb="FFFF0000"/>
        <rFont val="Calibri"/>
        <family val="2"/>
        <charset val="162"/>
        <scheme val="minor"/>
      </rPr>
      <t>Ana Firma Bilgileri</t>
    </r>
  </si>
  <si>
    <r>
      <rPr>
        <b/>
        <sz val="9"/>
        <rFont val="Calibri"/>
        <family val="2"/>
        <charset val="162"/>
        <scheme val="minor"/>
      </rPr>
      <t xml:space="preserve">Country/Region </t>
    </r>
    <r>
      <rPr>
        <sz val="9"/>
        <rFont val="Calibri"/>
        <family val="2"/>
        <charset val="162"/>
        <scheme val="minor"/>
      </rPr>
      <t xml:space="preserve">
</t>
    </r>
    <r>
      <rPr>
        <i/>
        <sz val="9"/>
        <rFont val="Calibri"/>
        <family val="2"/>
        <charset val="162"/>
        <scheme val="minor"/>
      </rPr>
      <t>Ülke/Bölge</t>
    </r>
  </si>
  <si>
    <r>
      <rPr>
        <b/>
        <sz val="9"/>
        <rFont val="Calibri"/>
        <family val="2"/>
        <charset val="162"/>
        <scheme val="minor"/>
      </rPr>
      <t>State/Province</t>
    </r>
    <r>
      <rPr>
        <sz val="9"/>
        <rFont val="Calibri"/>
        <family val="2"/>
        <charset val="162"/>
        <scheme val="minor"/>
      </rPr>
      <t xml:space="preserve">
</t>
    </r>
    <r>
      <rPr>
        <i/>
        <sz val="9"/>
        <rFont val="Calibri"/>
        <family val="2"/>
        <charset val="162"/>
        <scheme val="minor"/>
      </rPr>
      <t>İl/Şehir</t>
    </r>
  </si>
  <si>
    <r>
      <rPr>
        <b/>
        <sz val="9"/>
        <rFont val="Calibri"/>
        <family val="2"/>
        <charset val="162"/>
        <scheme val="minor"/>
      </rPr>
      <t>Town</t>
    </r>
    <r>
      <rPr>
        <sz val="9"/>
        <rFont val="Calibri"/>
        <family val="2"/>
        <charset val="162"/>
        <scheme val="minor"/>
      </rPr>
      <t xml:space="preserve">
</t>
    </r>
    <r>
      <rPr>
        <i/>
        <sz val="9"/>
        <rFont val="Calibri"/>
        <family val="2"/>
        <charset val="162"/>
        <scheme val="minor"/>
      </rPr>
      <t>İlçe/
Kasaba</t>
    </r>
  </si>
  <si>
    <r>
      <rPr>
        <b/>
        <sz val="9"/>
        <rFont val="Calibri"/>
        <family val="2"/>
        <charset val="162"/>
        <scheme val="minor"/>
      </rPr>
      <t>Detailed Address</t>
    </r>
    <r>
      <rPr>
        <sz val="9"/>
        <rFont val="Calibri"/>
        <family val="2"/>
        <charset val="162"/>
        <scheme val="minor"/>
      </rPr>
      <t xml:space="preserve">
</t>
    </r>
    <r>
      <rPr>
        <i/>
        <sz val="9"/>
        <rFont val="Calibri"/>
        <family val="2"/>
        <charset val="162"/>
        <scheme val="minor"/>
      </rPr>
      <t>Detaylı Adres</t>
    </r>
  </si>
  <si>
    <r>
      <rPr>
        <b/>
        <sz val="9"/>
        <color theme="1"/>
        <rFont val="Calibri"/>
        <family val="2"/>
        <charset val="162"/>
        <scheme val="minor"/>
      </rPr>
      <t>NOTE: This form should give the general information on the project before the contract is signed. Please fill in the form and communicate it to ETKO. The scope of the desired certification should be declared by this application form. Applicant agrees to comply with the requirements for certification and to supply any information needed for evaluation of products to be certified. The contract will be prepared after this information form is send to ETKO. If the project has been controlled beforehand by another control body and if the project is included to the ETKO certification project in the new term, the project owner will be responsible to communicate the last report to ETKO given by the preceding control body. The control date won’t be determined before the documents are completely conveyed to ETKO.</t>
    </r>
    <r>
      <rPr>
        <sz val="9"/>
        <color theme="1"/>
        <rFont val="Calibri"/>
        <family val="2"/>
        <charset val="162"/>
        <scheme val="minor"/>
      </rPr>
      <t xml:space="preserve">
</t>
    </r>
    <r>
      <rPr>
        <i/>
        <sz val="9"/>
        <color theme="1"/>
        <rFont val="Calibri"/>
        <family val="2"/>
        <charset val="162"/>
        <scheme val="minor"/>
      </rPr>
      <t>NOT: Bu form, kontrat imzalanmadan önce projeyle ilgili olan temel bilgileri vermelidir. Lütfen bu formu doldurarak en kısa sürede ETKO'ya yollayınız. Bazı üniteler için henüz karar verilmemiş olabilir, bunlar daha sonra hem bilgi formuna hem de kontrata dâhil edilecektir. Kontratın imzalanmasından sonraki değişiklikler ek ücretlendirmeye tabi olabilir. Kontrat, bu bilgi formunun doldurulup ETKO'ya gönderilmesinden sonra hazırlanacaktır.
Şayet proje daha önceden başka bir kontrol kuruluşu tarafından denetlenmiş ise ve yeni dönemde ETKO sertifikasyon projesine dâhil olmuş ise, proje sahibi önceki kontrol kuruluşunun vermiş olduğu en son raporu ETKO'ya vermekle yükümlüdür.
Bu dokümanlar tam olarak ulaştırılmadan kontrol tarihi belirlenmeyecektir.</t>
    </r>
  </si>
  <si>
    <r>
      <rPr>
        <b/>
        <sz val="9"/>
        <rFont val="Calibri"/>
        <family val="2"/>
        <charset val="162"/>
        <scheme val="minor"/>
      </rPr>
      <t>Postcode</t>
    </r>
    <r>
      <rPr>
        <sz val="9"/>
        <rFont val="Calibri"/>
        <family val="2"/>
        <charset val="162"/>
        <scheme val="minor"/>
      </rPr>
      <t xml:space="preserve">
</t>
    </r>
    <r>
      <rPr>
        <i/>
        <sz val="9"/>
        <rFont val="Calibri"/>
        <family val="2"/>
        <charset val="162"/>
        <scheme val="minor"/>
      </rPr>
      <t>Posta Kodu</t>
    </r>
  </si>
  <si>
    <r>
      <rPr>
        <b/>
        <sz val="9"/>
        <color theme="1"/>
        <rFont val="Calibri"/>
        <family val="2"/>
        <charset val="162"/>
        <scheme val="minor"/>
      </rPr>
      <t xml:space="preserve">Main company process type
</t>
    </r>
    <r>
      <rPr>
        <i/>
        <sz val="9"/>
        <color theme="1"/>
        <rFont val="Calibri"/>
        <family val="2"/>
        <charset val="162"/>
        <scheme val="minor"/>
      </rPr>
      <t>Ana Firma İşlem Türü</t>
    </r>
  </si>
  <si>
    <r>
      <rPr>
        <b/>
        <sz val="9"/>
        <color theme="1"/>
        <rFont val="Calibri"/>
        <family val="2"/>
        <charset val="162"/>
        <scheme val="minor"/>
      </rPr>
      <t xml:space="preserve">Sub-unit No.
</t>
    </r>
    <r>
      <rPr>
        <i/>
        <sz val="9"/>
        <color theme="1"/>
        <rFont val="Calibri"/>
        <family val="2"/>
        <charset val="162"/>
        <scheme val="minor"/>
      </rPr>
      <t>Alt ünite No.</t>
    </r>
  </si>
  <si>
    <r>
      <rPr>
        <b/>
        <sz val="8"/>
        <color theme="1"/>
        <rFont val="Calibri"/>
        <family val="2"/>
        <charset val="162"/>
        <scheme val="minor"/>
      </rPr>
      <t>Detailed Address</t>
    </r>
    <r>
      <rPr>
        <sz val="8"/>
        <color theme="1"/>
        <rFont val="Calibri"/>
        <family val="2"/>
        <charset val="162"/>
        <scheme val="minor"/>
      </rPr>
      <t xml:space="preserve">
</t>
    </r>
    <r>
      <rPr>
        <i/>
        <sz val="8"/>
        <color theme="1"/>
        <rFont val="Calibri"/>
        <family val="2"/>
        <charset val="162"/>
        <scheme val="minor"/>
      </rPr>
      <t>Detaylı Adres</t>
    </r>
  </si>
  <si>
    <r>
      <rPr>
        <b/>
        <sz val="8"/>
        <rFont val="Calibri"/>
        <family val="2"/>
        <charset val="162"/>
        <scheme val="minor"/>
      </rPr>
      <t xml:space="preserve">Country/Region </t>
    </r>
    <r>
      <rPr>
        <sz val="8"/>
        <rFont val="Calibri"/>
        <family val="2"/>
        <charset val="162"/>
        <scheme val="minor"/>
      </rPr>
      <t xml:space="preserve">
</t>
    </r>
    <r>
      <rPr>
        <i/>
        <sz val="8"/>
        <rFont val="Calibri"/>
        <family val="2"/>
        <charset val="162"/>
        <scheme val="minor"/>
      </rPr>
      <t>Ülke/ Bölge</t>
    </r>
  </si>
  <si>
    <r>
      <rPr>
        <b/>
        <sz val="8"/>
        <rFont val="Calibri"/>
        <family val="2"/>
        <charset val="162"/>
        <scheme val="minor"/>
      </rPr>
      <t>State/ Province</t>
    </r>
    <r>
      <rPr>
        <sz val="8"/>
        <rFont val="Calibri"/>
        <family val="2"/>
        <charset val="162"/>
        <scheme val="minor"/>
      </rPr>
      <t xml:space="preserve">
</t>
    </r>
    <r>
      <rPr>
        <i/>
        <sz val="8"/>
        <rFont val="Calibri"/>
        <family val="2"/>
        <charset val="162"/>
        <scheme val="minor"/>
      </rPr>
      <t>İl/Şehir</t>
    </r>
  </si>
  <si>
    <r>
      <t xml:space="preserve">Sub-unit Name
</t>
    </r>
    <r>
      <rPr>
        <i/>
        <sz val="9"/>
        <color theme="1"/>
        <rFont val="Calibri"/>
        <family val="2"/>
        <charset val="162"/>
        <scheme val="minor"/>
      </rPr>
      <t>Alt Ünite Adı</t>
    </r>
  </si>
  <si>
    <r>
      <rPr>
        <b/>
        <sz val="9"/>
        <color theme="1"/>
        <rFont val="Calibri"/>
        <family val="2"/>
        <charset val="162"/>
        <scheme val="minor"/>
      </rPr>
      <t>Sub-unit Address</t>
    </r>
    <r>
      <rPr>
        <sz val="9"/>
        <color theme="1"/>
        <rFont val="Calibri"/>
        <family val="2"/>
        <charset val="162"/>
        <scheme val="minor"/>
      </rPr>
      <t xml:space="preserve">
</t>
    </r>
    <r>
      <rPr>
        <i/>
        <sz val="9"/>
        <color theme="1"/>
        <rFont val="Calibri"/>
        <family val="2"/>
        <charset val="162"/>
        <scheme val="minor"/>
      </rPr>
      <t>Alt Ünite Adresi</t>
    </r>
  </si>
  <si>
    <r>
      <t xml:space="preserve">Type of sub-unit
</t>
    </r>
    <r>
      <rPr>
        <i/>
        <sz val="9"/>
        <color theme="1"/>
        <rFont val="Calibri"/>
        <family val="2"/>
        <charset val="162"/>
        <scheme val="minor"/>
      </rPr>
      <t>Alt ünite türü</t>
    </r>
  </si>
  <si>
    <r>
      <rPr>
        <b/>
        <sz val="9"/>
        <color theme="1"/>
        <rFont val="Calibri"/>
        <family val="2"/>
        <charset val="162"/>
        <scheme val="minor"/>
      </rPr>
      <t xml:space="preserve">Applied certification standards
</t>
    </r>
    <r>
      <rPr>
        <i/>
        <sz val="9"/>
        <color theme="1"/>
        <rFont val="Calibri"/>
        <family val="2"/>
        <charset val="162"/>
        <scheme val="minor"/>
      </rPr>
      <t>Alt ünite için başvurulan standartlar</t>
    </r>
  </si>
  <si>
    <r>
      <rPr>
        <b/>
        <sz val="9"/>
        <color theme="1"/>
        <rFont val="Calibri"/>
        <family val="2"/>
        <charset val="162"/>
        <scheme val="minor"/>
      </rPr>
      <t>Number of Employee</t>
    </r>
    <r>
      <rPr>
        <sz val="9"/>
        <color theme="1"/>
        <rFont val="Calibri"/>
        <family val="2"/>
        <charset val="162"/>
        <scheme val="minor"/>
      </rPr>
      <t xml:space="preserve">
</t>
    </r>
    <r>
      <rPr>
        <i/>
        <sz val="9"/>
        <color theme="1"/>
        <rFont val="Calibri"/>
        <family val="2"/>
        <charset val="162"/>
        <scheme val="minor"/>
      </rPr>
      <t>Çalışan Sayısı</t>
    </r>
  </si>
  <si>
    <r>
      <rPr>
        <b/>
        <sz val="9"/>
        <color theme="1"/>
        <rFont val="Calibri"/>
        <family val="2"/>
        <charset val="162"/>
        <scheme val="minor"/>
      </rPr>
      <t xml:space="preserve">Male
</t>
    </r>
    <r>
      <rPr>
        <i/>
        <sz val="9"/>
        <color theme="1"/>
        <rFont val="Calibri"/>
        <family val="2"/>
        <charset val="162"/>
        <scheme val="minor"/>
      </rPr>
      <t>Erkek</t>
    </r>
  </si>
  <si>
    <r>
      <rPr>
        <b/>
        <sz val="9"/>
        <color theme="1"/>
        <rFont val="Calibri"/>
        <family val="2"/>
        <charset val="162"/>
        <scheme val="minor"/>
      </rPr>
      <t xml:space="preserve">Female
</t>
    </r>
    <r>
      <rPr>
        <i/>
        <sz val="9"/>
        <color theme="1"/>
        <rFont val="Calibri"/>
        <family val="2"/>
        <charset val="162"/>
        <scheme val="minor"/>
      </rPr>
      <t>Kadın</t>
    </r>
  </si>
  <si>
    <r>
      <rPr>
        <b/>
        <sz val="9"/>
        <color theme="1"/>
        <rFont val="Calibri"/>
        <family val="2"/>
        <charset val="162"/>
        <scheme val="minor"/>
      </rPr>
      <t xml:space="preserve">Total
</t>
    </r>
    <r>
      <rPr>
        <i/>
        <sz val="9"/>
        <color theme="1"/>
        <rFont val="Calibri"/>
        <family val="2"/>
        <charset val="162"/>
        <scheme val="minor"/>
      </rPr>
      <t>Toplam</t>
    </r>
  </si>
  <si>
    <r>
      <rPr>
        <b/>
        <sz val="9"/>
        <color theme="1"/>
        <rFont val="Calibri"/>
        <family val="2"/>
        <charset val="162"/>
        <scheme val="minor"/>
      </rPr>
      <t xml:space="preserve">Sub-unit process type
</t>
    </r>
    <r>
      <rPr>
        <i/>
        <sz val="9"/>
        <color theme="1"/>
        <rFont val="Calibri"/>
        <family val="2"/>
        <charset val="162"/>
        <scheme val="minor"/>
      </rPr>
      <t>Alt ünite işlem türü</t>
    </r>
  </si>
  <si>
    <r>
      <rPr>
        <b/>
        <sz val="9"/>
        <color theme="1"/>
        <rFont val="Calibri"/>
        <family val="2"/>
        <charset val="162"/>
        <scheme val="minor"/>
      </rPr>
      <t>1) Does the sub-unit have a certificate issued by another certification body and whose validity period is ongoing and / or expired? If yes, submit the certificate, final audit report and nonconformity records to ETKO with the application.</t>
    </r>
    <r>
      <rPr>
        <sz val="9"/>
        <color theme="1"/>
        <rFont val="Calibri"/>
        <family val="2"/>
        <charset val="162"/>
        <scheme val="minor"/>
      </rPr>
      <t xml:space="preserve">
</t>
    </r>
    <r>
      <rPr>
        <i/>
        <sz val="9"/>
        <color theme="1"/>
        <rFont val="Calibri"/>
        <family val="2"/>
        <charset val="162"/>
        <scheme val="minor"/>
      </rPr>
      <t xml:space="preserve">Alt ünitenin başka bir sertifikasyon kuruluşu tarafından verilmiş olup geçerlilik süresi devam eden ve/veya biten sertifikası var mı? Evet ise başvuruyla birlikte ilgili sertifikayı son denetim raporunu ve uygunsuzluk kayıtlarını ETKO’ya iletiniz </t>
    </r>
  </si>
  <si>
    <r>
      <rPr>
        <b/>
        <i/>
        <sz val="9"/>
        <color theme="1"/>
        <rFont val="Calibri"/>
        <family val="2"/>
        <charset val="162"/>
        <scheme val="minor"/>
      </rPr>
      <t>If the answer is "yes", please select the standard(s) in the below boxes.</t>
    </r>
    <r>
      <rPr>
        <i/>
        <sz val="9"/>
        <color theme="1"/>
        <rFont val="Calibri"/>
        <family val="2"/>
        <charset val="162"/>
        <scheme val="minor"/>
      </rPr>
      <t xml:space="preserve">
Eğer cevabınız "yes" ise lütfen aşağıdaki kutulardan standartları seçiniz.</t>
    </r>
  </si>
  <si>
    <r>
      <t xml:space="preserve">a). Has the sub-unit received a nonconformity notice from another certification body?
</t>
    </r>
    <r>
      <rPr>
        <i/>
        <sz val="9"/>
        <color theme="1"/>
        <rFont val="Calibri"/>
        <family val="2"/>
        <charset val="162"/>
        <scheme val="minor"/>
      </rPr>
      <t>Alt ünite başka bir sertifikasyon kuruluşundan uygunsuzluk bildirimi aldı mı?</t>
    </r>
  </si>
  <si>
    <r>
      <rPr>
        <b/>
        <sz val="9"/>
        <color theme="1"/>
        <rFont val="Calibri"/>
        <family val="2"/>
        <charset val="162"/>
        <scheme val="minor"/>
      </rPr>
      <t>b). Are the mentioned non-compliances closed?</t>
    </r>
    <r>
      <rPr>
        <i/>
        <sz val="9"/>
        <color theme="1"/>
        <rFont val="Calibri"/>
        <family val="2"/>
        <charset val="162"/>
        <scheme val="minor"/>
      </rPr>
      <t xml:space="preserve">
Uygunsuzluklar kapatıldı mı?</t>
    </r>
  </si>
  <si>
    <r>
      <rPr>
        <b/>
        <sz val="9"/>
        <color theme="1"/>
        <rFont val="Calibri"/>
        <family val="2"/>
        <charset val="162"/>
        <scheme val="minor"/>
      </rPr>
      <t>c). Name of the other certifier</t>
    </r>
    <r>
      <rPr>
        <sz val="9"/>
        <color theme="1"/>
        <rFont val="Calibri"/>
        <family val="2"/>
        <charset val="162"/>
        <scheme val="minor"/>
      </rPr>
      <t xml:space="preserve">
</t>
    </r>
    <r>
      <rPr>
        <i/>
        <sz val="9"/>
        <color theme="1"/>
        <rFont val="Calibri"/>
        <family val="2"/>
        <charset val="162"/>
        <scheme val="minor"/>
      </rPr>
      <t>Diğer sertifikasyon kuruluşunun adı</t>
    </r>
  </si>
  <si>
    <r>
      <rPr>
        <b/>
        <sz val="9"/>
        <color theme="1"/>
        <rFont val="Calibri"/>
        <family val="2"/>
        <charset val="162"/>
        <scheme val="minor"/>
      </rPr>
      <t>c). Last date of inspection and certification expiry date</t>
    </r>
    <r>
      <rPr>
        <sz val="9"/>
        <color theme="1"/>
        <rFont val="Calibri"/>
        <family val="2"/>
        <charset val="162"/>
        <scheme val="minor"/>
      </rPr>
      <t xml:space="preserve">
</t>
    </r>
    <r>
      <rPr>
        <i/>
        <sz val="9"/>
        <color theme="1"/>
        <rFont val="Calibri"/>
        <family val="2"/>
        <charset val="162"/>
        <scheme val="minor"/>
      </rPr>
      <t>Son denetim tarihi ve sertifika geçerlilik tarihi</t>
    </r>
  </si>
  <si>
    <r>
      <rPr>
        <b/>
        <sz val="9"/>
        <color theme="1"/>
        <rFont val="Calibri"/>
        <family val="2"/>
        <charset val="162"/>
        <scheme val="minor"/>
      </rPr>
      <t xml:space="preserve">d). Please indicate clearly which part of your operation and the products certified by another certifier
</t>
    </r>
    <r>
      <rPr>
        <i/>
        <sz val="9"/>
        <color theme="1"/>
        <rFont val="Calibri"/>
        <family val="2"/>
        <charset val="162"/>
        <scheme val="minor"/>
      </rPr>
      <t>Diğer sertifikasyon kuruluşu tarafından sertifikalandırılan bölümleri ve ürünleri lütfen açıkça belirtin.</t>
    </r>
  </si>
  <si>
    <r>
      <rPr>
        <b/>
        <sz val="9"/>
        <color theme="1"/>
        <rFont val="Calibri"/>
        <family val="2"/>
        <charset val="162"/>
        <scheme val="minor"/>
      </rPr>
      <t xml:space="preserve">2) If first question's answer is "yes", please  answer the questions in this section. Otherwise, leave this section blank.
</t>
    </r>
    <r>
      <rPr>
        <i/>
        <sz val="9"/>
        <color theme="1"/>
        <rFont val="Calibri"/>
        <family val="2"/>
        <charset val="162"/>
        <scheme val="minor"/>
      </rPr>
      <t>1.Sorunun cevabı evet ise bu bölümdeki soruları cevaplayınız.</t>
    </r>
  </si>
  <si>
    <r>
      <rPr>
        <b/>
        <sz val="9"/>
        <color theme="1"/>
        <rFont val="Calibri"/>
        <family val="2"/>
        <charset val="162"/>
        <scheme val="minor"/>
      </rPr>
      <t>Does the sub-unit have social certification or social audits from any parties? If yes, please indicate the type of social audit certified and the validity date of the certificate. Please send us their social audit certificate with the application form.</t>
    </r>
    <r>
      <rPr>
        <sz val="9"/>
        <color theme="1"/>
        <rFont val="Calibri"/>
        <family val="2"/>
        <charset val="162"/>
        <scheme val="minor"/>
      </rPr>
      <t xml:space="preserve">
</t>
    </r>
    <r>
      <rPr>
        <i/>
        <sz val="9"/>
        <color theme="1"/>
        <rFont val="Calibri"/>
        <family val="2"/>
        <charset val="162"/>
        <scheme val="minor"/>
      </rPr>
      <t>Taşeron firmanın Sosyal sertifikasyonu var mı veya sosyal denetimi yapıldı mı? Evet ise belgelendirme yapılan sosyal denetim türü ve sertifikanın geçerlilik tarihini belirtiniz. Sosyal denetim sertifikasını başvuru formu ile birlikte tarafımıza iletiniz.</t>
    </r>
  </si>
  <si>
    <r>
      <rPr>
        <b/>
        <i/>
        <sz val="9"/>
        <color theme="1"/>
        <rFont val="Calibri"/>
        <family val="2"/>
        <charset val="162"/>
        <scheme val="minor"/>
      </rPr>
      <t>If the answer is "yes", please indicate the social certificate/audit program(s)' name(s) and the validity date(s).</t>
    </r>
    <r>
      <rPr>
        <i/>
        <sz val="9"/>
        <color theme="1"/>
        <rFont val="Calibri"/>
        <family val="2"/>
        <charset val="162"/>
        <scheme val="minor"/>
      </rPr>
      <t xml:space="preserve">
Eğer cevabınız "yes" ise lütfen sosyal sertifikanın/denetimin adını ve geçerlilik tarihini yazınız.</t>
    </r>
  </si>
  <si>
    <r>
      <t xml:space="preserve">General Info
</t>
    </r>
    <r>
      <rPr>
        <sz val="10"/>
        <color rgb="FFFF0000"/>
        <rFont val="Calibri"/>
        <family val="2"/>
        <charset val="162"/>
        <scheme val="minor"/>
      </rPr>
      <t>Genel Bilgi</t>
    </r>
  </si>
  <si>
    <r>
      <t xml:space="preserve">Information about the sub-units (including subcontractors) that you want to include in your certificate.
</t>
    </r>
    <r>
      <rPr>
        <b/>
        <i/>
        <sz val="10"/>
        <color rgb="FFFF0000"/>
        <rFont val="Calibri"/>
        <family val="2"/>
        <charset val="162"/>
        <scheme val="minor"/>
      </rPr>
      <t xml:space="preserve"> </t>
    </r>
    <r>
      <rPr>
        <i/>
        <sz val="10"/>
        <color rgb="FFFF0000"/>
        <rFont val="Calibri"/>
        <family val="2"/>
        <charset val="162"/>
        <scheme val="minor"/>
      </rPr>
      <t>Sertifikanızda yer almasını istediğiniz alt ünitelere (taşeronlar dahil) ait bilgiler</t>
    </r>
  </si>
  <si>
    <r>
      <rPr>
        <b/>
        <sz val="9"/>
        <color theme="1"/>
        <rFont val="Calibri"/>
        <family val="2"/>
        <charset val="162"/>
        <scheme val="minor"/>
      </rPr>
      <t>Do you have a certificate issued by another certification body that is valid and / or expired? If yes, submit the certificate, final audit report and nonconformity records to ETKO with your application.</t>
    </r>
    <r>
      <rPr>
        <sz val="9"/>
        <color theme="1"/>
        <rFont val="Calibri"/>
        <family val="2"/>
        <charset val="162"/>
        <scheme val="minor"/>
      </rPr>
      <t xml:space="preserve">
</t>
    </r>
    <r>
      <rPr>
        <i/>
        <sz val="9"/>
        <color theme="1"/>
        <rFont val="Calibri"/>
        <family val="2"/>
        <charset val="162"/>
        <scheme val="minor"/>
      </rPr>
      <t>Başka bir sertifikasyon kuruluşu tarafından verilmiş olup geçerlilik süresi devam eden ve/veya biten sertifikanız var mı? Evet ise başvurunuzla birlikte ilgili sertifikayı son denetim raporunu ve uygunsuzluk kayıtlarını ETKO’ya iletiniz.</t>
    </r>
  </si>
  <si>
    <r>
      <rPr>
        <b/>
        <sz val="9"/>
        <color theme="1"/>
        <rFont val="Calibri"/>
        <family val="2"/>
        <charset val="162"/>
        <scheme val="minor"/>
      </rPr>
      <t>Did you receive any nonconformity from the other certifier?</t>
    </r>
    <r>
      <rPr>
        <sz val="9"/>
        <color theme="1"/>
        <rFont val="Calibri"/>
        <family val="2"/>
        <charset val="162"/>
        <scheme val="minor"/>
      </rPr>
      <t xml:space="preserve">
</t>
    </r>
    <r>
      <rPr>
        <i/>
        <sz val="9"/>
        <color theme="1"/>
        <rFont val="Calibri"/>
        <family val="2"/>
        <charset val="162"/>
        <scheme val="minor"/>
      </rPr>
      <t>Başka bir sertifikasyon kuruluşundan uygunsuzluk bildirimi aldınız mı?</t>
    </r>
  </si>
  <si>
    <r>
      <rPr>
        <b/>
        <sz val="9"/>
        <color theme="1"/>
        <rFont val="Calibri"/>
        <family val="2"/>
        <charset val="162"/>
        <scheme val="minor"/>
      </rPr>
      <t xml:space="preserve">Are the non-compliances closed? </t>
    </r>
    <r>
      <rPr>
        <sz val="9"/>
        <color theme="1"/>
        <rFont val="Calibri"/>
        <family val="2"/>
        <charset val="162"/>
        <scheme val="minor"/>
      </rPr>
      <t xml:space="preserve">
</t>
    </r>
    <r>
      <rPr>
        <i/>
        <sz val="9"/>
        <color theme="1"/>
        <rFont val="Calibri"/>
        <family val="2"/>
        <charset val="162"/>
        <scheme val="minor"/>
      </rPr>
      <t>Uygunsuzluklar kapatıldı mı?</t>
    </r>
  </si>
  <si>
    <r>
      <rPr>
        <b/>
        <sz val="9"/>
        <color theme="1"/>
        <rFont val="Calibri"/>
        <family val="2"/>
        <charset val="162"/>
        <scheme val="minor"/>
      </rPr>
      <t xml:space="preserve">Name of the other certifier 
</t>
    </r>
    <r>
      <rPr>
        <i/>
        <sz val="9"/>
        <color theme="1"/>
        <rFont val="Calibri"/>
        <family val="2"/>
        <charset val="162"/>
        <scheme val="minor"/>
      </rPr>
      <t>Diğer Sertifikasyon kuruluşunun adı</t>
    </r>
  </si>
  <si>
    <t>Paper_Products</t>
  </si>
  <si>
    <t>Undyed_Fibers</t>
  </si>
  <si>
    <t>Dyed_Fibers</t>
  </si>
  <si>
    <t>Processed_Post_Consumer_Materials</t>
  </si>
  <si>
    <t>Processed_Pre_Consumer_Materials</t>
  </si>
  <si>
    <t>Unprocessed_Post_Consumer_Fibers_Materials</t>
  </si>
  <si>
    <t>Unprocessed_Pre_Consumer_Fibers_Materials</t>
  </si>
  <si>
    <t>Reclaimed__Pre_Consumer_Material</t>
  </si>
  <si>
    <t>Reclaimed__Post_Consumer_Material</t>
  </si>
  <si>
    <t>paper</t>
  </si>
  <si>
    <t>leather</t>
  </si>
  <si>
    <t>plastic</t>
  </si>
  <si>
    <t>Dyed Fibers (PC0033)</t>
  </si>
  <si>
    <t>Other(PC0038)</t>
  </si>
  <si>
    <t>Undyed_Yarns</t>
  </si>
  <si>
    <t>Processed_materials</t>
  </si>
  <si>
    <t>Personel_care_hygiene</t>
  </si>
  <si>
    <t>Unprocessed_fibers_materials</t>
  </si>
  <si>
    <t>Reclaimed_post_consumer_materials</t>
  </si>
  <si>
    <t>Reclaimed_pre_consumer_materials</t>
  </si>
  <si>
    <t>Processed_post_consumer_materials</t>
  </si>
  <si>
    <t>Processed_pre_consumer_materials</t>
  </si>
  <si>
    <t>GOTS</t>
  </si>
  <si>
    <t>RCS</t>
  </si>
  <si>
    <r>
      <t xml:space="preserve">No.
</t>
    </r>
    <r>
      <rPr>
        <i/>
        <sz val="8"/>
        <color theme="1"/>
        <rFont val="Calibri"/>
        <family val="2"/>
      </rPr>
      <t>No</t>
    </r>
  </si>
  <si>
    <r>
      <t xml:space="preserve">Product Category
</t>
    </r>
    <r>
      <rPr>
        <i/>
        <sz val="8"/>
        <color theme="1"/>
        <rFont val="Calibri"/>
        <family val="2"/>
      </rPr>
      <t>Ürün Kategorisi</t>
    </r>
  </si>
  <si>
    <r>
      <t xml:space="preserve">Product Details
</t>
    </r>
    <r>
      <rPr>
        <i/>
        <sz val="8"/>
        <color theme="1"/>
        <rFont val="Calibri"/>
        <family val="2"/>
      </rPr>
      <t>Ürün Detayları</t>
    </r>
  </si>
  <si>
    <r>
      <t xml:space="preserve">Material Type
</t>
    </r>
    <r>
      <rPr>
        <i/>
        <sz val="8"/>
        <color theme="1"/>
        <rFont val="Calibri"/>
        <family val="2"/>
      </rPr>
      <t>Materyal Türü</t>
    </r>
  </si>
  <si>
    <r>
      <t xml:space="preserve">Contained Material names
</t>
    </r>
    <r>
      <rPr>
        <i/>
        <sz val="8"/>
        <color theme="1"/>
        <rFont val="Calibri"/>
        <family val="2"/>
      </rPr>
      <t>İçerdiği materyalin adı</t>
    </r>
  </si>
  <si>
    <r>
      <t xml:space="preserve">Composition %
</t>
    </r>
    <r>
      <rPr>
        <i/>
        <sz val="8"/>
        <color theme="1"/>
        <rFont val="Calibri"/>
        <family val="2"/>
      </rPr>
      <t>İçerik yüzdesi</t>
    </r>
  </si>
  <si>
    <r>
      <t xml:space="preserve">Overall material composition
</t>
    </r>
    <r>
      <rPr>
        <i/>
        <sz val="8"/>
        <color theme="1"/>
        <rFont val="Calibri"/>
        <family val="2"/>
      </rPr>
      <t>Materyal içeriğinin tamamı</t>
    </r>
  </si>
  <si>
    <r>
      <t xml:space="preserve">Facility Name
</t>
    </r>
    <r>
      <rPr>
        <i/>
        <sz val="8"/>
        <color theme="1"/>
        <rFont val="Calibri"/>
        <family val="2"/>
      </rPr>
      <t>İşletme Adı</t>
    </r>
  </si>
  <si>
    <r>
      <t xml:space="preserve">Comments (if required)
</t>
    </r>
    <r>
      <rPr>
        <i/>
        <sz val="8"/>
        <color theme="1"/>
        <rFont val="Calibri"/>
        <family val="2"/>
      </rPr>
      <t>Yorumlar(gerekli ise)</t>
    </r>
  </si>
  <si>
    <t>00001</t>
  </si>
  <si>
    <r>
      <t xml:space="preserve">List of products
</t>
    </r>
    <r>
      <rPr>
        <i/>
        <sz val="10"/>
        <color rgb="FFFF0000"/>
        <rFont val="Calibri"/>
        <family val="2"/>
      </rPr>
      <t>Ürün Listesi</t>
    </r>
  </si>
  <si>
    <r>
      <t xml:space="preserve">Omission activities from inspection
</t>
    </r>
    <r>
      <rPr>
        <sz val="10"/>
        <color rgb="FFFF0000"/>
        <rFont val="Calibri"/>
        <family val="2"/>
        <charset val="162"/>
        <scheme val="minor"/>
      </rPr>
      <t xml:space="preserve">Denetime dahil olmayan bölümler </t>
    </r>
  </si>
  <si>
    <r>
      <t xml:space="preserve">Standard (Label grade)
</t>
    </r>
    <r>
      <rPr>
        <i/>
        <sz val="8"/>
        <color theme="1"/>
        <rFont val="Calibri"/>
        <family val="2"/>
      </rPr>
      <t>Standart (Etiket Sınıfı)</t>
    </r>
  </si>
  <si>
    <t/>
  </si>
  <si>
    <t>standardlar</t>
  </si>
  <si>
    <t>label gradeler</t>
  </si>
  <si>
    <t>Paper Products (PD0051)</t>
  </si>
  <si>
    <t>Envelops, Cards (PD0052)</t>
  </si>
  <si>
    <t>Paper Products (PC0021)</t>
  </si>
  <si>
    <t>Mixed Fibers (PD0080)</t>
  </si>
  <si>
    <t>Chips(pellets) (PD0085)</t>
  </si>
  <si>
    <t>Unprocessed Pre-Consumer Fibers/Materials (PC0042)</t>
  </si>
  <si>
    <t>Unprocessed Post-Consumer Fibers/Materials (PC0036)</t>
  </si>
  <si>
    <t>Processed Pre-Consumer Materials (PC0041)</t>
  </si>
  <si>
    <t>Processed Post-Consumer Materials (PC0035)</t>
  </si>
  <si>
    <t>Chemical Recycling (PR0004)</t>
  </si>
  <si>
    <t>Manufacturing [Cutting] (PR0016)</t>
  </si>
  <si>
    <t>Mechanical Recycling (PR0017)</t>
  </si>
  <si>
    <t>Pulp Making (PR0024)</t>
  </si>
  <si>
    <t>Drying (PR0034)</t>
  </si>
  <si>
    <t>De-watering (PR0034)</t>
  </si>
  <si>
    <t>Converting (PR0034)</t>
  </si>
  <si>
    <t>Retail Sales (PR0025)</t>
  </si>
  <si>
    <t>Pickling (PR0034)</t>
  </si>
  <si>
    <t xml:space="preserve">Retanning (PR0034) </t>
  </si>
  <si>
    <t>Fatliquoring (PR0034)</t>
  </si>
  <si>
    <r>
      <t xml:space="preserve">- TE &amp; GOTS CERTIFICATION APPLICATION FORM -
</t>
    </r>
    <r>
      <rPr>
        <i/>
        <sz val="16"/>
        <color theme="1"/>
        <rFont val="Calibri"/>
        <family val="2"/>
        <charset val="162"/>
        <scheme val="minor"/>
      </rPr>
      <t>- TE &amp; GOTS SERTİFİKASYONU BAŞVURU FORMU -</t>
    </r>
  </si>
  <si>
    <r>
      <t xml:space="preserve">Please select the production sector which you apply
</t>
    </r>
    <r>
      <rPr>
        <i/>
        <sz val="9"/>
        <rFont val="Calibri"/>
        <family val="2"/>
        <charset val="162"/>
        <scheme val="minor"/>
      </rPr>
      <t>Lütfen sertifikasyon talep edilen sektörü belirtiniz.</t>
    </r>
  </si>
  <si>
    <r>
      <rPr>
        <b/>
        <sz val="9"/>
        <rFont val="Calibri"/>
        <family val="2"/>
        <charset val="162"/>
        <scheme val="minor"/>
      </rPr>
      <t xml:space="preserve">Do you have a valid agreement signed with any other GOTS Scope 4 accredited Certification Body? If yes, provide details why you apply also for ETKO. 
</t>
    </r>
    <r>
      <rPr>
        <i/>
        <sz val="9"/>
        <rFont val="Calibri"/>
        <family val="2"/>
        <charset val="162"/>
        <scheme val="minor"/>
      </rPr>
      <t>GOTS Kapsam 4 konusunda başka bir sertifikasyon kuruluşu ile geçerli bir anlaşmanız varmıdır? Şayet var ise neden ETKO‘ya da başvurduğunuzu açıklayınız.</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</si>
</sst>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font>
      <sz val="11"/>
      <color theme="1"/>
      <name val="Calibri"/>
      <family val="2"/>
      <charset val="134"/>
      <scheme val="minor"/>
    </font>
    <font>
      <sz val="11"/>
      <color theme="1"/>
      <name val="Calibri"/>
      <family val="2"/>
      <charset val="162"/>
      <scheme val="minor"/>
    </font>
    <font>
      <sz val="8"/>
      <color theme="1"/>
      <name val="Calibri"/>
      <family val="2"/>
    </font>
    <font>
      <sz val="9"/>
      <name val="Calibri"/>
      <family val="2"/>
      <charset val="134"/>
      <scheme val="minor"/>
    </font>
    <font>
      <sz val="8"/>
      <color theme="1"/>
      <name val="Calibri"/>
      <family val="2"/>
      <charset val="162"/>
      <scheme val="minor"/>
    </font>
    <font>
      <sz val="10"/>
      <color theme="1"/>
      <name val="Calibri"/>
      <family val="2"/>
    </font>
    <font>
      <sz val="6"/>
      <color theme="1"/>
      <name val="Calibri"/>
      <family val="2"/>
    </font>
    <font>
      <sz val="11"/>
      <color rgb="FFFF0000"/>
      <name val="Calibri"/>
      <family val="2"/>
      <charset val="134"/>
      <scheme val="minor"/>
    </font>
    <font>
      <sz val="11"/>
      <name val="Calibri"/>
      <family val="2"/>
      <charset val="134"/>
      <scheme val="minor"/>
    </font>
    <font>
      <sz val="8"/>
      <color rgb="FF0000FF"/>
      <name val="Calibri"/>
      <family val="2"/>
      <charset val="162"/>
      <scheme val="minor"/>
    </font>
    <font>
      <i/>
      <sz val="8"/>
      <color theme="1"/>
      <name val="Calibri"/>
      <family val="2"/>
      <charset val="162"/>
      <scheme val="minor"/>
    </font>
    <font>
      <b/>
      <sz val="8"/>
      <color theme="1"/>
      <name val="Calibri"/>
      <family val="2"/>
      <charset val="162"/>
      <scheme val="minor"/>
    </font>
    <font>
      <sz val="8"/>
      <color rgb="FF00B0F0"/>
      <name val="Calibri"/>
      <family val="2"/>
      <charset val="162"/>
      <scheme val="minor"/>
    </font>
    <font>
      <sz val="8"/>
      <name val="Calibri"/>
      <family val="2"/>
      <charset val="162"/>
      <scheme val="minor"/>
    </font>
    <font>
      <b/>
      <sz val="9"/>
      <color theme="1"/>
      <name val="Calibri"/>
      <family val="2"/>
      <charset val="162"/>
      <scheme val="minor"/>
    </font>
    <font>
      <b/>
      <sz val="8"/>
      <name val="Calibri"/>
      <family val="2"/>
      <charset val="162"/>
      <scheme val="minor"/>
    </font>
    <font>
      <i/>
      <sz val="8"/>
      <name val="Calibri"/>
      <family val="2"/>
      <charset val="162"/>
      <scheme val="minor"/>
    </font>
    <font>
      <i/>
      <sz val="9"/>
      <color theme="1"/>
      <name val="Calibri"/>
      <family val="2"/>
      <charset val="162"/>
      <scheme val="minor"/>
    </font>
    <font>
      <b/>
      <sz val="10"/>
      <color rgb="FF0000FF"/>
      <name val="Calibri"/>
      <family val="2"/>
      <charset val="162"/>
      <scheme val="minor"/>
    </font>
    <font>
      <sz val="8"/>
      <name val="Calibri"/>
      <family val="2"/>
      <charset val="134"/>
      <scheme val="minor"/>
    </font>
    <font>
      <sz val="10"/>
      <color rgb="FF0000FF"/>
      <name val="Calibri"/>
      <family val="2"/>
      <charset val="162"/>
      <scheme val="minor"/>
    </font>
    <font>
      <sz val="9"/>
      <color theme="1"/>
      <name val="Calibri"/>
      <family val="2"/>
      <charset val="162"/>
      <scheme val="minor"/>
    </font>
    <font>
      <b/>
      <sz val="10"/>
      <color rgb="FFFF0000"/>
      <name val="Calibri"/>
      <family val="2"/>
      <charset val="162"/>
      <scheme val="minor"/>
    </font>
    <font>
      <sz val="10"/>
      <color rgb="FFFF0000"/>
      <name val="Calibri"/>
      <family val="2"/>
      <charset val="162"/>
      <scheme val="minor"/>
    </font>
    <font>
      <u/>
      <sz val="11"/>
      <color theme="10"/>
      <name val="Calibri"/>
      <family val="2"/>
      <charset val="134"/>
      <scheme val="minor"/>
    </font>
    <font>
      <sz val="8"/>
      <color rgb="FF0000FF"/>
      <name val="Calibri"/>
      <family val="2"/>
    </font>
    <font>
      <b/>
      <sz val="11"/>
      <color theme="1"/>
      <name val="Calibri"/>
      <family val="2"/>
      <charset val="162"/>
    </font>
    <font>
      <b/>
      <sz val="9"/>
      <name val="Calibri"/>
      <family val="2"/>
      <charset val="162"/>
      <scheme val="minor"/>
    </font>
    <font>
      <i/>
      <sz val="9"/>
      <name val="Calibri"/>
      <family val="2"/>
      <charset val="162"/>
      <scheme val="minor"/>
    </font>
    <font>
      <sz val="9"/>
      <name val="Calibri"/>
      <family val="2"/>
      <charset val="162"/>
      <scheme val="minor"/>
    </font>
    <font>
      <b/>
      <sz val="10"/>
      <color theme="1"/>
      <name val="Calibri"/>
      <family val="2"/>
      <charset val="162"/>
    </font>
    <font>
      <i/>
      <sz val="10"/>
      <color theme="1"/>
      <name val="Calibri"/>
      <family val="2"/>
      <charset val="162"/>
    </font>
    <font>
      <sz val="11"/>
      <name val="Calibri"/>
      <family val="2"/>
    </font>
    <font>
      <sz val="11"/>
      <name val="Calibri"/>
      <family val="2"/>
      <scheme val="minor"/>
    </font>
    <font>
      <sz val="10"/>
      <color theme="1"/>
      <name val="Calibri"/>
      <family val="2"/>
      <charset val="162"/>
    </font>
    <font>
      <b/>
      <sz val="11"/>
      <color theme="1"/>
      <name val="Calibri"/>
      <family val="2"/>
      <charset val="162"/>
      <scheme val="minor"/>
    </font>
    <font>
      <b/>
      <sz val="8"/>
      <color theme="1"/>
      <name val="Calibri"/>
      <family val="2"/>
      <charset val="162"/>
    </font>
    <font>
      <sz val="8"/>
      <color rgb="FF000000"/>
      <name val="Calibri"/>
      <family val="2"/>
      <scheme val="minor"/>
    </font>
    <font>
      <i/>
      <sz val="10"/>
      <color rgb="FFFF0000"/>
      <name val="Calibri"/>
      <family val="2"/>
      <charset val="162"/>
      <scheme val="minor"/>
    </font>
    <font>
      <b/>
      <i/>
      <sz val="9"/>
      <color theme="1"/>
      <name val="Calibri"/>
      <family val="2"/>
      <charset val="162"/>
      <scheme val="minor"/>
    </font>
    <font>
      <b/>
      <i/>
      <sz val="10"/>
      <color rgb="FFFF0000"/>
      <name val="Calibri"/>
      <family val="2"/>
      <charset val="162"/>
      <scheme val="minor"/>
    </font>
    <font>
      <b/>
      <sz val="16"/>
      <color theme="1"/>
      <name val="Calibri"/>
      <family val="2"/>
      <charset val="162"/>
      <scheme val="minor"/>
    </font>
    <font>
      <i/>
      <sz val="16"/>
      <color theme="1"/>
      <name val="Calibri"/>
      <family val="2"/>
      <charset val="162"/>
      <scheme val="minor"/>
    </font>
    <font>
      <b/>
      <sz val="8"/>
      <color theme="1"/>
      <name val="Calibri"/>
      <family val="2"/>
    </font>
    <font>
      <i/>
      <sz val="8"/>
      <color theme="1"/>
      <name val="Calibri"/>
      <family val="2"/>
    </font>
    <font>
      <b/>
      <sz val="10"/>
      <color rgb="FFFF0000"/>
      <name val="Calibri"/>
      <family val="2"/>
    </font>
    <font>
      <i/>
      <sz val="10"/>
      <color rgb="FFFF0000"/>
      <name val="Calibri"/>
      <family val="2"/>
    </font>
    <font>
      <b/>
      <sz val="9"/>
      <color rgb="FF0000FF"/>
      <name val="Calibri"/>
      <family val="2"/>
      <charset val="162"/>
      <scheme val="minor"/>
    </font>
    <font>
      <b/>
      <sz val="8"/>
      <color rgb="FF0000FF"/>
      <name val="Calibri"/>
      <family val="2"/>
      <charset val="162"/>
      <scheme val="minor"/>
    </font>
    <font>
      <sz val="9"/>
      <color rgb="FF000000"/>
      <name val="Microsoft YaHei UI"/>
      <family val="2"/>
      <charset val="162"/>
    </font>
  </fonts>
  <fills count="15">
    <fill>
      <patternFill patternType="none"/>
    </fill>
    <fill>
      <patternFill patternType="gray125"/>
    </fill>
    <fill>
      <patternFill patternType="solid">
        <fgColor theme="0"/>
        <bgColor indexed="64"/>
      </patternFill>
    </fill>
    <fill>
      <patternFill patternType="solid">
        <fgColor theme="0"/>
        <bgColor theme="0" tint="-0.14999847407452621"/>
      </patternFill>
    </fill>
    <fill>
      <patternFill patternType="solid">
        <fgColor theme="9"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0000"/>
        <bgColor theme="0" tint="-0.14999847407452621"/>
      </patternFill>
    </fill>
    <fill>
      <patternFill patternType="solid">
        <fgColor rgb="FFEAEAEA"/>
        <bgColor indexed="64"/>
      </patternFill>
    </fill>
  </fills>
  <borders count="122">
    <border>
      <left/>
      <right/>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thin">
        <color auto="1"/>
      </right>
      <top style="thin">
        <color auto="1"/>
      </top>
      <bottom style="thin">
        <color auto="1"/>
      </bottom>
      <diagonal/>
    </border>
    <border>
      <left style="dotted">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diagonal/>
    </border>
    <border>
      <left/>
      <right/>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bottom/>
      <diagonal/>
    </border>
    <border>
      <left/>
      <right style="thin">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top/>
      <bottom style="thin">
        <color auto="1"/>
      </bottom>
      <diagonal/>
    </border>
    <border>
      <left/>
      <right style="thin">
        <color auto="1"/>
      </right>
      <top style="double">
        <color auto="1"/>
      </top>
      <bottom style="thin">
        <color auto="1"/>
      </bottom>
      <diagonal/>
    </border>
    <border>
      <left style="medium">
        <color auto="1"/>
      </left>
      <right/>
      <top style="double">
        <color auto="1"/>
      </top>
      <bottom style="thin">
        <color auto="1"/>
      </bottom>
      <diagonal/>
    </border>
    <border>
      <left/>
      <right/>
      <top style="double">
        <color auto="1"/>
      </top>
      <bottom style="thin">
        <color auto="1"/>
      </bottom>
      <diagonal/>
    </border>
    <border>
      <left style="medium">
        <color auto="1"/>
      </left>
      <right/>
      <top style="double">
        <color auto="1"/>
      </top>
      <bottom/>
      <diagonal/>
    </border>
    <border>
      <left/>
      <right/>
      <top style="double">
        <color auto="1"/>
      </top>
      <bottom/>
      <diagonal/>
    </border>
    <border>
      <left/>
      <right style="thin">
        <color auto="1"/>
      </right>
      <top style="double">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medium">
        <color indexed="64"/>
      </top>
      <bottom style="medium">
        <color auto="1"/>
      </bottom>
      <diagonal/>
    </border>
    <border>
      <left/>
      <right style="medium">
        <color auto="1"/>
      </right>
      <top style="medium">
        <color auto="1"/>
      </top>
      <bottom style="thin">
        <color auto="1"/>
      </bottom>
      <diagonal/>
    </border>
    <border>
      <left/>
      <right style="medium">
        <color indexed="64"/>
      </right>
      <top style="thin">
        <color indexed="64"/>
      </top>
      <bottom style="medium">
        <color indexed="64"/>
      </bottom>
      <diagonal/>
    </border>
    <border>
      <left style="thin">
        <color auto="1"/>
      </left>
      <right style="dotted">
        <color auto="1"/>
      </right>
      <top style="medium">
        <color auto="1"/>
      </top>
      <bottom style="thin">
        <color auto="1"/>
      </bottom>
      <diagonal/>
    </border>
    <border>
      <left style="dotted">
        <color auto="1"/>
      </left>
      <right style="dotted">
        <color auto="1"/>
      </right>
      <top style="medium">
        <color auto="1"/>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dotted">
        <color auto="1"/>
      </left>
      <right/>
      <top style="thin">
        <color auto="1"/>
      </top>
      <bottom style="medium">
        <color indexed="64"/>
      </bottom>
      <diagonal/>
    </border>
    <border>
      <left style="medium">
        <color auto="1"/>
      </left>
      <right/>
      <top style="thin">
        <color auto="1"/>
      </top>
      <bottom/>
      <diagonal/>
    </border>
    <border>
      <left/>
      <right style="thin">
        <color auto="1"/>
      </right>
      <top style="thin">
        <color auto="1"/>
      </top>
      <bottom/>
      <diagonal/>
    </border>
    <border>
      <left style="medium">
        <color auto="1"/>
      </left>
      <right/>
      <top/>
      <bottom style="thin">
        <color auto="1"/>
      </bottom>
      <diagonal/>
    </border>
    <border>
      <left/>
      <right/>
      <top/>
      <bottom style="thin">
        <color auto="1"/>
      </bottom>
      <diagonal/>
    </border>
    <border>
      <left style="medium">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medium">
        <color auto="1"/>
      </right>
      <top style="medium">
        <color auto="1"/>
      </top>
      <bottom style="medium">
        <color auto="1"/>
      </bottom>
      <diagonal/>
    </border>
    <border>
      <left/>
      <right style="medium">
        <color indexed="64"/>
      </right>
      <top/>
      <bottom/>
      <diagonal/>
    </border>
    <border>
      <left style="medium">
        <color indexed="64"/>
      </left>
      <right/>
      <top style="medium">
        <color indexed="64"/>
      </top>
      <bottom style="medium">
        <color indexed="64"/>
      </bottom>
      <diagonal/>
    </border>
    <border>
      <left style="thin">
        <color auto="1"/>
      </left>
      <right style="thin">
        <color auto="1"/>
      </right>
      <top/>
      <bottom/>
      <diagonal/>
    </border>
    <border>
      <left/>
      <right style="medium">
        <color indexed="64"/>
      </right>
      <top/>
      <bottom style="medium">
        <color indexed="64"/>
      </bottom>
      <diagonal/>
    </border>
    <border>
      <left style="thin">
        <color auto="1"/>
      </left>
      <right/>
      <top style="medium">
        <color auto="1"/>
      </top>
      <bottom/>
      <diagonal/>
    </border>
    <border>
      <left/>
      <right style="medium">
        <color indexed="64"/>
      </right>
      <top style="medium">
        <color indexed="64"/>
      </top>
      <bottom/>
      <diagonal/>
    </border>
    <border>
      <left style="thin">
        <color auto="1"/>
      </left>
      <right style="dotted">
        <color auto="1"/>
      </right>
      <top style="thin">
        <color auto="1"/>
      </top>
      <bottom/>
      <diagonal/>
    </border>
    <border>
      <left style="dotted">
        <color auto="1"/>
      </left>
      <right style="dotted">
        <color auto="1"/>
      </right>
      <top style="thin">
        <color auto="1"/>
      </top>
      <bottom/>
      <diagonal/>
    </border>
    <border>
      <left style="dotted">
        <color auto="1"/>
      </left>
      <right style="thin">
        <color auto="1"/>
      </right>
      <top style="thin">
        <color auto="1"/>
      </top>
      <bottom/>
      <diagonal/>
    </border>
    <border>
      <left style="medium">
        <color rgb="FFFF0000"/>
      </left>
      <right style="thin">
        <color auto="1"/>
      </right>
      <top style="medium">
        <color rgb="FFFF0000"/>
      </top>
      <bottom style="medium">
        <color rgb="FFFF0000"/>
      </bottom>
      <diagonal/>
    </border>
    <border>
      <left style="thin">
        <color auto="1"/>
      </left>
      <right style="thin">
        <color auto="1"/>
      </right>
      <top style="medium">
        <color rgb="FFFF0000"/>
      </top>
      <bottom style="medium">
        <color rgb="FFFF0000"/>
      </bottom>
      <diagonal/>
    </border>
    <border>
      <left style="thin">
        <color auto="1"/>
      </left>
      <right style="medium">
        <color rgb="FFFF0000"/>
      </right>
      <top style="medium">
        <color rgb="FFFF0000"/>
      </top>
      <bottom style="medium">
        <color rgb="FFFF0000"/>
      </bottom>
      <diagonal/>
    </border>
    <border>
      <left style="medium">
        <color auto="1"/>
      </left>
      <right style="thin">
        <color auto="1"/>
      </right>
      <top/>
      <bottom style="thin">
        <color auto="1"/>
      </bottom>
      <diagonal/>
    </border>
    <border>
      <left style="thin">
        <color auto="1"/>
      </left>
      <right style="thin">
        <color auto="1"/>
      </right>
      <top style="dashed">
        <color auto="1"/>
      </top>
      <bottom style="dashed">
        <color auto="1"/>
      </bottom>
      <diagonal/>
    </border>
    <border>
      <left style="medium">
        <color auto="1"/>
      </left>
      <right/>
      <top style="medium">
        <color auto="1"/>
      </top>
      <bottom style="dashed">
        <color auto="1"/>
      </bottom>
      <diagonal/>
    </border>
    <border>
      <left style="medium">
        <color auto="1"/>
      </left>
      <right/>
      <top style="dashed">
        <color auto="1"/>
      </top>
      <bottom style="dashed">
        <color auto="1"/>
      </bottom>
      <diagonal/>
    </border>
    <border>
      <left style="medium">
        <color auto="1"/>
      </left>
      <right/>
      <top style="dashed">
        <color auto="1"/>
      </top>
      <bottom style="medium">
        <color indexed="64"/>
      </bottom>
      <diagonal/>
    </border>
    <border>
      <left style="medium">
        <color indexed="64"/>
      </left>
      <right style="medium">
        <color indexed="64"/>
      </right>
      <top/>
      <bottom style="medium">
        <color indexed="64"/>
      </bottom>
      <diagonal/>
    </border>
    <border>
      <left style="medium">
        <color auto="1"/>
      </left>
      <right/>
      <top style="thin">
        <color auto="1"/>
      </top>
      <bottom style="dotted">
        <color auto="1"/>
      </bottom>
      <diagonal/>
    </border>
    <border>
      <left/>
      <right/>
      <top style="thin">
        <color auto="1"/>
      </top>
      <bottom style="dotted">
        <color auto="1"/>
      </bottom>
      <diagonal/>
    </border>
    <border>
      <left/>
      <right style="medium">
        <color indexed="64"/>
      </right>
      <top style="thin">
        <color auto="1"/>
      </top>
      <bottom style="dotted">
        <color auto="1"/>
      </bottom>
      <diagonal/>
    </border>
    <border>
      <left style="thin">
        <color auto="1"/>
      </left>
      <right style="medium">
        <color indexed="64"/>
      </right>
      <top style="medium">
        <color indexed="64"/>
      </top>
      <bottom style="dotted">
        <color auto="1"/>
      </bottom>
      <diagonal/>
    </border>
    <border>
      <left style="thin">
        <color auto="1"/>
      </left>
      <right style="thin">
        <color auto="1"/>
      </right>
      <top style="medium">
        <color indexed="64"/>
      </top>
      <bottom style="dotted">
        <color auto="1"/>
      </bottom>
      <diagonal/>
    </border>
    <border>
      <left style="medium">
        <color indexed="64"/>
      </left>
      <right/>
      <top/>
      <bottom style="medium">
        <color indexed="64"/>
      </bottom>
      <diagonal/>
    </border>
    <border>
      <left style="medium">
        <color indexed="64"/>
      </left>
      <right/>
      <top style="medium">
        <color indexed="64"/>
      </top>
      <bottom/>
      <diagonal/>
    </border>
    <border>
      <left style="mediumDashed">
        <color rgb="FFFF0000"/>
      </left>
      <right style="mediumDashed">
        <color rgb="FFFF0000"/>
      </right>
      <top style="mediumDashed">
        <color rgb="FFFF0000"/>
      </top>
      <bottom style="mediumDashed">
        <color rgb="FFFF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style="dashed">
        <color auto="1"/>
      </left>
      <right style="dotted">
        <color auto="1"/>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style="medium">
        <color auto="1"/>
      </right>
      <top style="dotted">
        <color auto="1"/>
      </top>
      <bottom style="hair">
        <color auto="1"/>
      </bottom>
      <diagonal/>
    </border>
    <border>
      <left style="medium">
        <color auto="1"/>
      </left>
      <right style="medium">
        <color auto="1"/>
      </right>
      <top style="dotted">
        <color auto="1"/>
      </top>
      <bottom style="hair">
        <color auto="1"/>
      </bottom>
      <diagonal/>
    </border>
    <border>
      <left style="thin">
        <color auto="1"/>
      </left>
      <right style="medium">
        <color auto="1"/>
      </right>
      <top style="hair">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style="thin">
        <color auto="1"/>
      </bottom>
      <diagonal/>
    </border>
    <border>
      <left style="medium">
        <color auto="1"/>
      </left>
      <right style="medium">
        <color auto="1"/>
      </right>
      <top style="hair">
        <color auto="1"/>
      </top>
      <bottom style="thin">
        <color auto="1"/>
      </bottom>
      <diagonal/>
    </border>
    <border>
      <left style="thin">
        <color auto="1"/>
      </left>
      <right/>
      <top/>
      <bottom style="double">
        <color auto="1"/>
      </bottom>
      <diagonal/>
    </border>
    <border>
      <left style="thin">
        <color auto="1"/>
      </left>
      <right/>
      <top style="double">
        <color auto="1"/>
      </top>
      <bottom style="thin">
        <color auto="1"/>
      </bottom>
      <diagonal/>
    </border>
    <border>
      <left style="thin">
        <color auto="1"/>
      </left>
      <right/>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double">
        <color auto="1"/>
      </bottom>
      <diagonal/>
    </border>
    <border>
      <left style="medium">
        <color auto="1"/>
      </left>
      <right style="medium">
        <color auto="1"/>
      </right>
      <top style="double">
        <color auto="1"/>
      </top>
      <bottom style="thin">
        <color auto="1"/>
      </bottom>
      <diagonal/>
    </border>
    <border>
      <left style="thick">
        <color auto="1"/>
      </left>
      <right/>
      <top style="medium">
        <color indexed="64"/>
      </top>
      <bottom/>
      <diagonal/>
    </border>
    <border>
      <left/>
      <right style="thin">
        <color auto="1"/>
      </right>
      <top style="medium">
        <color indexed="64"/>
      </top>
      <bottom/>
      <diagonal/>
    </border>
    <border>
      <left style="thin">
        <color auto="1"/>
      </left>
      <right style="dashed">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style="dashed">
        <color auto="1"/>
      </left>
      <right style="thick">
        <color auto="1"/>
      </right>
      <top style="medium">
        <color auto="1"/>
      </top>
      <bottom style="dashed">
        <color auto="1"/>
      </bottom>
      <diagonal/>
    </border>
    <border>
      <left style="thick">
        <color auto="1"/>
      </left>
      <right/>
      <top/>
      <bottom style="thin">
        <color auto="1"/>
      </bottom>
      <diagonal/>
    </border>
    <border>
      <left style="thin">
        <color auto="1"/>
      </left>
      <right style="thick">
        <color auto="1"/>
      </right>
      <top/>
      <bottom style="thin">
        <color auto="1"/>
      </bottom>
      <diagonal/>
    </border>
    <border>
      <left style="thick">
        <color auto="1"/>
      </left>
      <right style="thin">
        <color auto="1"/>
      </right>
      <top/>
      <bottom style="thin">
        <color auto="1"/>
      </bottom>
      <diagonal/>
    </border>
    <border>
      <left style="dotted">
        <color auto="1"/>
      </left>
      <right style="thick">
        <color auto="1"/>
      </right>
      <top style="medium">
        <color auto="1"/>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s>
  <cellStyleXfs count="2">
    <xf numFmtId="0" fontId="0" fillId="0" borderId="0">
      <alignment vertical="center"/>
    </xf>
    <xf numFmtId="0" fontId="24" fillId="0" borderId="0" applyNumberFormat="0" applyFill="0" applyBorder="0" applyAlignment="0" applyProtection="0">
      <alignment vertical="center"/>
    </xf>
  </cellStyleXfs>
  <cellXfs count="370">
    <xf numFmtId="0" fontId="0" fillId="0" borderId="0" xfId="0">
      <alignment vertical="center"/>
    </xf>
    <xf numFmtId="0" fontId="4" fillId="2" borderId="0" xfId="0" applyFont="1" applyFill="1" applyBorder="1" applyAlignment="1">
      <alignment horizontal="center" vertical="center"/>
    </xf>
    <xf numFmtId="0" fontId="4" fillId="2" borderId="0" xfId="0" applyFont="1" applyFill="1" applyAlignment="1">
      <alignment horizontal="center" vertical="center"/>
    </xf>
    <xf numFmtId="0" fontId="4" fillId="2" borderId="0" xfId="0" applyFont="1" applyFill="1" applyBorder="1" applyAlignment="1">
      <alignment horizontal="center"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0" xfId="0" applyAlignment="1">
      <alignment horizontal="center"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2" fillId="0" borderId="0" xfId="0" applyFont="1" applyAlignment="1" applyProtection="1">
      <alignment vertical="center" wrapText="1"/>
      <protection locked="0"/>
    </xf>
    <xf numFmtId="0" fontId="5" fillId="0" borderId="0" xfId="0" applyFont="1" applyAlignment="1" applyProtection="1">
      <alignment vertical="center" wrapText="1"/>
    </xf>
    <xf numFmtId="0" fontId="5" fillId="0" borderId="0" xfId="0" applyFont="1" applyAlignment="1">
      <alignment vertical="center" wrapText="1"/>
    </xf>
    <xf numFmtId="0" fontId="5" fillId="0" borderId="0" xfId="0" applyFont="1" applyAlignment="1">
      <alignment horizontal="center" vertical="center" wrapText="1"/>
    </xf>
    <xf numFmtId="0" fontId="2" fillId="2" borderId="0" xfId="0" applyFont="1" applyFill="1" applyAlignment="1">
      <alignment vertical="center" wrapText="1"/>
    </xf>
    <xf numFmtId="0" fontId="5" fillId="0" borderId="0" xfId="0" applyNumberFormat="1" applyFont="1" applyBorder="1" applyAlignment="1" applyProtection="1">
      <alignment vertical="center" wrapText="1"/>
    </xf>
    <xf numFmtId="0" fontId="5" fillId="0" borderId="0" xfId="0" applyNumberFormat="1" applyFont="1" applyBorder="1" applyAlignment="1" applyProtection="1">
      <alignment horizontal="center" vertical="center" wrapText="1"/>
    </xf>
    <xf numFmtId="0" fontId="5" fillId="0" borderId="0" xfId="0" applyFont="1" applyAlignment="1">
      <alignment horizontal="left" vertical="center" wrapText="1"/>
    </xf>
    <xf numFmtId="0" fontId="0" fillId="0" borderId="0" xfId="0" applyAlignment="1">
      <alignment horizontal="left" vertical="center" wrapText="1"/>
    </xf>
    <xf numFmtId="0" fontId="0" fillId="5" borderId="0" xfId="0" applyFill="1">
      <alignment vertical="center"/>
    </xf>
    <xf numFmtId="0" fontId="8" fillId="5" borderId="0" xfId="0" applyFont="1" applyFill="1">
      <alignment vertical="center"/>
    </xf>
    <xf numFmtId="0" fontId="7" fillId="0" borderId="0" xfId="0" applyFont="1">
      <alignment vertical="center"/>
    </xf>
    <xf numFmtId="0" fontId="0" fillId="2" borderId="0" xfId="0" applyFill="1">
      <alignment vertical="center"/>
    </xf>
    <xf numFmtId="0" fontId="5" fillId="8" borderId="0" xfId="0" applyFont="1" applyFill="1" applyAlignment="1">
      <alignment horizontal="left" vertical="center" wrapText="1"/>
    </xf>
    <xf numFmtId="0" fontId="5" fillId="9" borderId="0" xfId="0" applyFont="1" applyFill="1" applyAlignment="1">
      <alignment vertical="center" wrapText="1"/>
    </xf>
    <xf numFmtId="0" fontId="5" fillId="8" borderId="0" xfId="0" applyFont="1" applyFill="1" applyAlignment="1">
      <alignment vertical="center" wrapText="1"/>
    </xf>
    <xf numFmtId="0" fontId="5" fillId="0" borderId="0" xfId="0" applyFont="1" applyAlignment="1" applyProtection="1">
      <alignment vertical="center" wrapText="1"/>
      <protection hidden="1"/>
    </xf>
    <xf numFmtId="0" fontId="0" fillId="0" borderId="0" xfId="0" applyProtection="1">
      <alignment vertical="center"/>
      <protection hidden="1"/>
    </xf>
    <xf numFmtId="0" fontId="2" fillId="0" borderId="0" xfId="0" applyFont="1" applyFill="1" applyAlignment="1" applyProtection="1">
      <alignment vertical="center" wrapText="1"/>
      <protection locked="0"/>
    </xf>
    <xf numFmtId="49" fontId="25" fillId="0" borderId="5" xfId="0" applyNumberFormat="1" applyFont="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49" fontId="25" fillId="0" borderId="10" xfId="0" applyNumberFormat="1" applyFont="1" applyBorder="1" applyAlignment="1" applyProtection="1">
      <alignment horizontal="center" vertical="center" wrapText="1"/>
      <protection locked="0"/>
    </xf>
    <xf numFmtId="0" fontId="0" fillId="0" borderId="0" xfId="0" applyFill="1">
      <alignment vertical="center"/>
    </xf>
    <xf numFmtId="0" fontId="2" fillId="0" borderId="0" xfId="0" applyFont="1" applyFill="1" applyAlignment="1">
      <alignment vertical="center" wrapText="1"/>
    </xf>
    <xf numFmtId="0" fontId="26" fillId="10"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18" fillId="0" borderId="15"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hidden="1"/>
    </xf>
    <xf numFmtId="0" fontId="5" fillId="8" borderId="0" xfId="0" applyFont="1" applyFill="1" applyAlignment="1">
      <alignment horizontal="left" vertical="center" wrapText="1"/>
    </xf>
    <xf numFmtId="0" fontId="5" fillId="0" borderId="0" xfId="0" applyFont="1" applyAlignment="1">
      <alignment horizontal="left" vertical="center" wrapText="1"/>
    </xf>
    <xf numFmtId="0" fontId="0" fillId="0" borderId="0" xfId="0"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vertical="center" wrapText="1"/>
    </xf>
    <xf numFmtId="0" fontId="5" fillId="0" borderId="1" xfId="0" applyFont="1" applyBorder="1" applyAlignment="1">
      <alignment horizontal="left" vertical="center" wrapText="1"/>
    </xf>
    <xf numFmtId="49" fontId="5" fillId="12" borderId="1" xfId="0" applyNumberFormat="1" applyFont="1" applyFill="1" applyBorder="1" applyAlignment="1">
      <alignment horizontal="left" vertical="center" wrapText="1"/>
    </xf>
    <xf numFmtId="0" fontId="30" fillId="0" borderId="0" xfId="0" applyFont="1" applyAlignment="1">
      <alignment vertical="center" wrapText="1"/>
    </xf>
    <xf numFmtId="0" fontId="5" fillId="8" borderId="90" xfId="0" applyFont="1" applyFill="1" applyBorder="1" applyAlignment="1">
      <alignment vertical="center" wrapText="1"/>
    </xf>
    <xf numFmtId="0" fontId="32" fillId="0" borderId="2" xfId="0" applyFont="1" applyBorder="1" applyAlignment="1">
      <alignment horizontal="center" vertical="center" wrapText="1"/>
    </xf>
    <xf numFmtId="0" fontId="32" fillId="0" borderId="64" xfId="0" applyFont="1" applyBorder="1" applyAlignment="1">
      <alignment horizontal="center" vertical="center" wrapText="1"/>
    </xf>
    <xf numFmtId="0" fontId="33" fillId="10" borderId="0" xfId="0" applyFont="1" applyFill="1">
      <alignment vertical="center"/>
    </xf>
    <xf numFmtId="49" fontId="32" fillId="0" borderId="82" xfId="0" applyNumberFormat="1" applyFont="1" applyBorder="1" applyAlignment="1">
      <alignment horizontal="center" vertical="center" wrapText="1"/>
    </xf>
    <xf numFmtId="49" fontId="32" fillId="0" borderId="68" xfId="0" applyNumberFormat="1" applyFont="1" applyBorder="1" applyAlignment="1">
      <alignment horizontal="center" vertical="center" wrapText="1"/>
    </xf>
    <xf numFmtId="0" fontId="33" fillId="0" borderId="0" xfId="0" applyFont="1">
      <alignment vertical="center"/>
    </xf>
    <xf numFmtId="49" fontId="32" fillId="0" borderId="2" xfId="0" applyNumberFormat="1" applyFont="1" applyBorder="1" applyAlignment="1">
      <alignment horizontal="center" vertical="center" wrapText="1"/>
    </xf>
    <xf numFmtId="49" fontId="32" fillId="0" borderId="0" xfId="0" applyNumberFormat="1" applyFont="1" applyBorder="1" applyAlignment="1">
      <alignment horizontal="center" vertical="center" wrapText="1"/>
    </xf>
    <xf numFmtId="0" fontId="33" fillId="0" borderId="2" xfId="0" applyFont="1" applyBorder="1">
      <alignment vertical="center"/>
    </xf>
    <xf numFmtId="49" fontId="32" fillId="11" borderId="82" xfId="0" applyNumberFormat="1" applyFont="1" applyFill="1" applyBorder="1" applyAlignment="1">
      <alignment horizontal="center" vertical="center" wrapText="1"/>
    </xf>
    <xf numFmtId="49" fontId="32" fillId="11" borderId="68" xfId="0" applyNumberFormat="1" applyFont="1" applyFill="1" applyBorder="1" applyAlignment="1">
      <alignment horizontal="center" vertical="center" wrapText="1"/>
    </xf>
    <xf numFmtId="0" fontId="18" fillId="0" borderId="13" xfId="0" applyFont="1" applyBorder="1" applyAlignment="1" applyProtection="1">
      <alignment horizontal="center" vertical="center" wrapText="1"/>
      <protection locked="0"/>
    </xf>
    <xf numFmtId="0" fontId="36" fillId="2" borderId="1" xfId="0" applyFont="1" applyFill="1" applyBorder="1" applyAlignment="1">
      <alignment vertical="center" wrapText="1"/>
    </xf>
    <xf numFmtId="0" fontId="2" fillId="2" borderId="1" xfId="0" applyFont="1" applyFill="1" applyBorder="1" applyAlignment="1">
      <alignment vertical="center" wrapText="1"/>
    </xf>
    <xf numFmtId="0" fontId="2" fillId="0" borderId="1" xfId="0" applyFont="1" applyBorder="1" applyAlignment="1">
      <alignment vertical="center" wrapText="1"/>
    </xf>
    <xf numFmtId="0" fontId="0" fillId="0" borderId="0" xfId="0" applyAlignment="1"/>
    <xf numFmtId="0" fontId="37" fillId="0" borderId="1" xfId="0" applyFont="1" applyBorder="1" applyAlignment="1">
      <alignment vertical="center" wrapText="1"/>
    </xf>
    <xf numFmtId="0" fontId="0" fillId="0" borderId="1" xfId="0" applyBorder="1" applyAlignment="1"/>
    <xf numFmtId="0" fontId="35" fillId="0" borderId="1" xfId="0" applyFont="1" applyBorder="1" applyAlignment="1"/>
    <xf numFmtId="0" fontId="36" fillId="2" borderId="1" xfId="0" applyFont="1" applyFill="1" applyBorder="1" applyAlignment="1">
      <alignment vertical="center"/>
    </xf>
    <xf numFmtId="0" fontId="2" fillId="2" borderId="1" xfId="0" applyFont="1" applyFill="1" applyBorder="1" applyAlignment="1">
      <alignment vertical="center"/>
    </xf>
    <xf numFmtId="0" fontId="36" fillId="2" borderId="0" xfId="0" applyFont="1" applyFill="1" applyBorder="1" applyAlignment="1">
      <alignment vertical="center"/>
    </xf>
    <xf numFmtId="0" fontId="4" fillId="0" borderId="1" xfId="0" applyFont="1" applyBorder="1" applyAlignment="1"/>
    <xf numFmtId="0" fontId="0" fillId="0" borderId="0" xfId="0" applyAlignment="1">
      <alignment vertical="center"/>
    </xf>
    <xf numFmtId="0" fontId="35" fillId="0" borderId="0" xfId="0" applyFont="1" applyAlignment="1"/>
    <xf numFmtId="0" fontId="29" fillId="6" borderId="1" xfId="0" applyFont="1" applyFill="1" applyBorder="1" applyAlignment="1" applyProtection="1">
      <alignment horizontal="center" vertical="center" wrapText="1"/>
    </xf>
    <xf numFmtId="0" fontId="4" fillId="7" borderId="63" xfId="0" applyFont="1" applyFill="1" applyBorder="1" applyAlignment="1" applyProtection="1">
      <alignment horizontal="right" vertical="center" wrapText="1"/>
    </xf>
    <xf numFmtId="0" fontId="22" fillId="4" borderId="49" xfId="0" applyFont="1" applyFill="1" applyBorder="1" applyAlignment="1" applyProtection="1">
      <alignment horizontal="center" vertical="center" wrapText="1"/>
    </xf>
    <xf numFmtId="0" fontId="22" fillId="4" borderId="0" xfId="0" applyFont="1" applyFill="1" applyBorder="1" applyAlignment="1" applyProtection="1">
      <alignment horizontal="center" vertical="center" wrapText="1"/>
    </xf>
    <xf numFmtId="0" fontId="25" fillId="14" borderId="79" xfId="0" applyFont="1" applyFill="1" applyBorder="1" applyAlignment="1" applyProtection="1">
      <alignment horizontal="center" vertical="center" wrapText="1"/>
      <protection locked="0"/>
    </xf>
    <xf numFmtId="0" fontId="25" fillId="14" borderId="80" xfId="0" applyFont="1" applyFill="1" applyBorder="1" applyAlignment="1" applyProtection="1">
      <alignment horizontal="center" vertical="center" wrapText="1"/>
      <protection locked="0"/>
    </xf>
    <xf numFmtId="0" fontId="25" fillId="14" borderId="81" xfId="0" applyFont="1" applyFill="1" applyBorder="1" applyAlignment="1" applyProtection="1">
      <alignment horizontal="center" vertical="center" wrapText="1"/>
      <protection locked="0"/>
    </xf>
    <xf numFmtId="0" fontId="32" fillId="0" borderId="65" xfId="0" applyFont="1" applyFill="1" applyBorder="1" applyAlignment="1">
      <alignment horizontal="center" vertical="center" wrapText="1"/>
    </xf>
    <xf numFmtId="0" fontId="6" fillId="0" borderId="0" xfId="0" applyFont="1" applyAlignment="1" applyProtection="1">
      <alignment horizontal="center" vertical="center" wrapText="1"/>
      <protection hidden="1"/>
    </xf>
    <xf numFmtId="0" fontId="36" fillId="3" borderId="1" xfId="0" applyFont="1" applyFill="1" applyBorder="1" applyAlignment="1">
      <alignment horizontal="left" vertical="center"/>
    </xf>
    <xf numFmtId="0" fontId="2" fillId="3" borderId="1" xfId="0" applyFont="1" applyFill="1" applyBorder="1" applyAlignment="1">
      <alignment horizontal="left" vertical="center"/>
    </xf>
    <xf numFmtId="0" fontId="2" fillId="2" borderId="1" xfId="0" applyFont="1" applyFill="1" applyBorder="1" applyAlignment="1">
      <alignment horizontal="left" vertical="center"/>
    </xf>
    <xf numFmtId="0" fontId="4" fillId="2" borderId="1" xfId="0" applyFont="1" applyFill="1" applyBorder="1" applyAlignment="1">
      <alignment horizontal="left" vertical="center"/>
    </xf>
    <xf numFmtId="0" fontId="2" fillId="13" borderId="1" xfId="0" applyFont="1" applyFill="1" applyBorder="1" applyAlignment="1">
      <alignment horizontal="left" vertical="center"/>
    </xf>
    <xf numFmtId="0" fontId="0" fillId="11" borderId="1" xfId="0" applyFill="1" applyBorder="1" applyAlignment="1">
      <alignment horizontal="left"/>
    </xf>
    <xf numFmtId="0" fontId="4" fillId="11" borderId="1" xfId="0" applyFont="1" applyFill="1" applyBorder="1" applyAlignment="1">
      <alignment horizontal="left" vertical="center"/>
    </xf>
    <xf numFmtId="0" fontId="18" fillId="0" borderId="94" xfId="0" applyFont="1" applyBorder="1" applyAlignment="1" applyProtection="1">
      <alignment horizontal="center" vertical="center" wrapText="1"/>
      <protection locked="0"/>
    </xf>
    <xf numFmtId="0" fontId="18" fillId="0" borderId="95" xfId="0" applyFont="1" applyBorder="1" applyAlignment="1" applyProtection="1">
      <alignment horizontal="center" vertical="center" wrapText="1"/>
      <protection locked="0"/>
    </xf>
    <xf numFmtId="0" fontId="29" fillId="7" borderId="71" xfId="0" applyFont="1" applyFill="1" applyBorder="1" applyAlignment="1" applyProtection="1">
      <alignment horizontal="right" vertical="center" wrapText="1"/>
      <protection hidden="1"/>
    </xf>
    <xf numFmtId="0" fontId="27" fillId="7" borderId="71" xfId="0" applyFont="1" applyFill="1" applyBorder="1" applyAlignment="1" applyProtection="1">
      <alignment horizontal="right" vertical="center" wrapText="1"/>
      <protection hidden="1"/>
    </xf>
    <xf numFmtId="0" fontId="13" fillId="7" borderId="63" xfId="0" applyFont="1" applyFill="1" applyBorder="1" applyAlignment="1" applyProtection="1">
      <alignment horizontal="right" vertical="center" wrapText="1"/>
    </xf>
    <xf numFmtId="0" fontId="21" fillId="7" borderId="16" xfId="0" applyFont="1" applyFill="1" applyBorder="1" applyAlignment="1" applyProtection="1">
      <alignment horizontal="right" vertical="center" wrapText="1"/>
      <protection hidden="1"/>
    </xf>
    <xf numFmtId="0" fontId="11" fillId="7" borderId="4" xfId="0" applyFont="1" applyFill="1" applyBorder="1" applyAlignment="1" applyProtection="1">
      <alignment horizontal="justify" vertical="center" wrapText="1"/>
      <protection hidden="1"/>
    </xf>
    <xf numFmtId="0" fontId="11" fillId="7" borderId="21" xfId="0" applyFont="1" applyFill="1" applyBorder="1" applyAlignment="1" applyProtection="1">
      <alignment horizontal="justify" vertical="center" wrapText="1"/>
      <protection hidden="1"/>
    </xf>
    <xf numFmtId="0" fontId="11" fillId="7" borderId="7" xfId="0" applyFont="1" applyFill="1" applyBorder="1" applyAlignment="1" applyProtection="1">
      <alignment horizontal="justify" vertical="center" wrapText="1"/>
      <protection hidden="1"/>
    </xf>
    <xf numFmtId="0" fontId="5" fillId="7" borderId="0" xfId="0" applyNumberFormat="1" applyFont="1" applyFill="1" applyBorder="1" applyAlignment="1" applyProtection="1">
      <alignment vertical="center" wrapText="1"/>
    </xf>
    <xf numFmtId="0" fontId="5" fillId="7" borderId="0" xfId="0" applyNumberFormat="1" applyFont="1" applyFill="1" applyBorder="1" applyAlignment="1" applyProtection="1">
      <alignment horizontal="center" vertical="center" wrapText="1"/>
    </xf>
    <xf numFmtId="0" fontId="6" fillId="7" borderId="0" xfId="0" applyFont="1" applyFill="1" applyAlignment="1" applyProtection="1">
      <alignment horizontal="center" vertical="center" wrapText="1"/>
      <protection hidden="1"/>
    </xf>
    <xf numFmtId="0" fontId="14" fillId="7" borderId="87" xfId="0" applyFont="1" applyFill="1" applyBorder="1" applyAlignment="1" applyProtection="1">
      <alignment horizontal="center" vertical="center" wrapText="1"/>
    </xf>
    <xf numFmtId="0" fontId="14" fillId="7" borderId="86" xfId="0" applyFont="1" applyFill="1" applyBorder="1" applyAlignment="1" applyProtection="1">
      <alignment horizontal="center" vertical="center" wrapText="1"/>
    </xf>
    <xf numFmtId="0" fontId="9" fillId="0" borderId="97" xfId="0" applyFont="1" applyFill="1" applyBorder="1" applyAlignment="1" applyProtection="1">
      <alignment horizontal="center" vertical="center" wrapText="1"/>
      <protection locked="0"/>
    </xf>
    <xf numFmtId="0" fontId="9" fillId="0" borderId="98" xfId="0" applyFont="1" applyFill="1" applyBorder="1" applyAlignment="1" applyProtection="1">
      <alignment horizontal="center" vertical="center" wrapText="1"/>
      <protection locked="0"/>
    </xf>
    <xf numFmtId="0" fontId="9" fillId="0" borderId="99" xfId="0" applyFont="1" applyFill="1" applyBorder="1" applyAlignment="1" applyProtection="1">
      <alignment horizontal="center" vertical="center" wrapText="1"/>
      <protection locked="0"/>
    </xf>
    <xf numFmtId="0" fontId="9" fillId="0" borderId="100" xfId="0" applyFont="1" applyFill="1" applyBorder="1" applyAlignment="1" applyProtection="1">
      <alignment horizontal="center" vertical="center" wrapText="1"/>
      <protection locked="0"/>
    </xf>
    <xf numFmtId="0" fontId="5" fillId="7" borderId="0" xfId="0" applyFont="1" applyFill="1" applyAlignment="1" applyProtection="1">
      <alignment vertical="center" wrapText="1"/>
    </xf>
    <xf numFmtId="0" fontId="9" fillId="0" borderId="102" xfId="0" applyFont="1" applyFill="1" applyBorder="1" applyAlignment="1" applyProtection="1">
      <alignment horizontal="center" vertical="center" wrapText="1"/>
      <protection locked="0"/>
    </xf>
    <xf numFmtId="0" fontId="9" fillId="0" borderId="103" xfId="0" applyFont="1" applyFill="1" applyBorder="1" applyAlignment="1" applyProtection="1">
      <alignment horizontal="center" vertical="center" wrapText="1"/>
      <protection locked="0"/>
    </xf>
    <xf numFmtId="0" fontId="43" fillId="7" borderId="54" xfId="0" applyFont="1" applyFill="1" applyBorder="1" applyAlignment="1" applyProtection="1">
      <alignment horizontal="center" vertical="center" wrapText="1"/>
      <protection hidden="1"/>
    </xf>
    <xf numFmtId="0" fontId="43" fillId="7" borderId="70" xfId="0" applyFont="1" applyFill="1" applyBorder="1" applyAlignment="1" applyProtection="1">
      <alignment vertical="center" wrapText="1"/>
      <protection hidden="1"/>
    </xf>
    <xf numFmtId="0" fontId="43" fillId="7" borderId="2" xfId="0" applyFont="1" applyFill="1" applyBorder="1" applyAlignment="1" applyProtection="1">
      <alignment vertical="center" wrapText="1"/>
      <protection hidden="1"/>
    </xf>
    <xf numFmtId="0" fontId="43" fillId="7" borderId="2" xfId="0" applyFont="1" applyFill="1" applyBorder="1" applyAlignment="1" applyProtection="1">
      <alignment horizontal="center" vertical="center" wrapText="1"/>
    </xf>
    <xf numFmtId="0" fontId="43" fillId="7" borderId="64" xfId="0" applyFont="1" applyFill="1" applyBorder="1" applyAlignment="1" applyProtection="1">
      <alignment horizontal="center" vertical="center" wrapText="1"/>
    </xf>
    <xf numFmtId="0" fontId="45" fillId="4" borderId="20" xfId="0" applyFont="1" applyFill="1" applyBorder="1" applyAlignment="1" applyProtection="1">
      <alignment horizontal="center" vertical="center" wrapText="1"/>
    </xf>
    <xf numFmtId="0" fontId="11" fillId="7" borderId="117" xfId="0" applyFont="1" applyFill="1" applyBorder="1" applyAlignment="1">
      <alignment horizontal="center" vertical="center" wrapText="1"/>
    </xf>
    <xf numFmtId="0" fontId="4" fillId="0" borderId="105" xfId="0" applyFont="1" applyFill="1" applyBorder="1" applyAlignment="1" applyProtection="1">
      <alignment vertical="center" wrapText="1"/>
    </xf>
    <xf numFmtId="0" fontId="4" fillId="0" borderId="109" xfId="0" applyFont="1" applyFill="1" applyBorder="1" applyAlignment="1" applyProtection="1">
      <alignment vertical="center" wrapText="1"/>
    </xf>
    <xf numFmtId="0" fontId="4" fillId="0" borderId="38" xfId="0" applyFont="1" applyFill="1" applyBorder="1" applyAlignment="1" applyProtection="1">
      <alignment vertical="center" wrapText="1"/>
    </xf>
    <xf numFmtId="0" fontId="4" fillId="0" borderId="16" xfId="0" applyFont="1" applyFill="1" applyBorder="1" applyAlignment="1" applyProtection="1">
      <alignment vertical="center" wrapText="1"/>
    </xf>
    <xf numFmtId="0" fontId="4" fillId="0" borderId="96" xfId="0" applyFont="1" applyFill="1" applyBorder="1" applyAlignment="1" applyProtection="1">
      <alignment vertical="center" wrapText="1"/>
    </xf>
    <xf numFmtId="0" fontId="4" fillId="0" borderId="17" xfId="0" applyFont="1" applyFill="1" applyBorder="1" applyAlignment="1" applyProtection="1">
      <alignment vertical="center" wrapText="1"/>
    </xf>
    <xf numFmtId="0" fontId="4" fillId="0" borderId="35" xfId="0" applyFont="1" applyFill="1" applyBorder="1" applyAlignment="1" applyProtection="1">
      <alignment vertical="center" wrapText="1"/>
    </xf>
    <xf numFmtId="0" fontId="4" fillId="0" borderId="107" xfId="0" applyFont="1" applyFill="1" applyBorder="1" applyAlignment="1" applyProtection="1">
      <alignment vertical="center" wrapText="1"/>
    </xf>
    <xf numFmtId="0" fontId="4" fillId="0" borderId="60" xfId="0" applyFont="1" applyFill="1" applyBorder="1" applyAlignment="1" applyProtection="1">
      <alignment vertical="center" wrapText="1"/>
    </xf>
    <xf numFmtId="0" fontId="4" fillId="0" borderId="102" xfId="0" applyFont="1" applyFill="1" applyBorder="1" applyAlignment="1" applyProtection="1">
      <alignment vertical="center" wrapText="1"/>
    </xf>
    <xf numFmtId="0" fontId="4" fillId="0" borderId="103" xfId="0" applyFont="1" applyFill="1" applyBorder="1" applyAlignment="1" applyProtection="1">
      <alignment vertical="center" wrapText="1"/>
    </xf>
    <xf numFmtId="0" fontId="18" fillId="0" borderId="1" xfId="0" applyFont="1" applyBorder="1" applyAlignment="1" applyProtection="1">
      <alignment horizontal="center" vertical="center" wrapText="1"/>
      <protection locked="0"/>
    </xf>
    <xf numFmtId="0" fontId="48" fillId="0" borderId="97" xfId="0" applyFont="1" applyFill="1" applyBorder="1" applyAlignment="1" applyProtection="1">
      <alignment horizontal="center" vertical="center" wrapText="1"/>
      <protection locked="0"/>
    </xf>
    <xf numFmtId="0" fontId="48" fillId="0" borderId="98" xfId="0" applyFont="1" applyFill="1" applyBorder="1" applyAlignment="1" applyProtection="1">
      <alignment horizontal="center" vertical="center" wrapText="1"/>
      <protection locked="0"/>
    </xf>
    <xf numFmtId="0" fontId="9" fillId="7" borderId="99" xfId="0" applyFont="1" applyFill="1" applyBorder="1" applyAlignment="1" applyProtection="1">
      <alignment horizontal="center" vertical="center" wrapText="1"/>
    </xf>
    <xf numFmtId="0" fontId="48" fillId="7" borderId="99" xfId="0" applyFont="1" applyFill="1" applyBorder="1" applyAlignment="1" applyProtection="1">
      <alignment horizontal="center" vertical="center" wrapText="1"/>
    </xf>
    <xf numFmtId="0" fontId="48" fillId="7" borderId="100" xfId="0" applyFont="1" applyFill="1" applyBorder="1" applyAlignment="1" applyProtection="1">
      <alignment horizontal="center" vertical="center" wrapText="1"/>
    </xf>
    <xf numFmtId="0" fontId="48" fillId="7" borderId="101" xfId="0" applyFont="1" applyFill="1" applyBorder="1" applyAlignment="1" applyProtection="1">
      <alignment horizontal="center" vertical="center" wrapText="1"/>
    </xf>
    <xf numFmtId="0" fontId="18" fillId="0" borderId="99" xfId="0" applyFont="1" applyFill="1" applyBorder="1" applyAlignment="1" applyProtection="1">
      <alignment horizontal="center" vertical="center" wrapText="1"/>
      <protection locked="0"/>
    </xf>
    <xf numFmtId="0" fontId="18" fillId="0" borderId="100" xfId="0" applyFont="1" applyFill="1" applyBorder="1" applyAlignment="1" applyProtection="1">
      <alignment horizontal="center" vertical="center" wrapText="1"/>
      <protection locked="0"/>
    </xf>
    <xf numFmtId="0" fontId="48" fillId="0" borderId="35" xfId="0" applyFont="1" applyFill="1" applyBorder="1" applyAlignment="1" applyProtection="1">
      <alignment horizontal="center" vertical="center" wrapText="1"/>
      <protection locked="0"/>
    </xf>
    <xf numFmtId="0" fontId="48" fillId="0" borderId="107" xfId="0" applyFont="1" applyFill="1" applyBorder="1" applyAlignment="1" applyProtection="1">
      <alignment horizontal="center" vertical="center" wrapText="1"/>
      <protection locked="0"/>
    </xf>
    <xf numFmtId="0" fontId="48" fillId="0" borderId="60" xfId="0" applyFont="1" applyFill="1" applyBorder="1" applyAlignment="1" applyProtection="1">
      <alignment horizontal="center" vertical="center" wrapText="1"/>
      <protection locked="0"/>
    </xf>
    <xf numFmtId="0" fontId="48" fillId="0" borderId="104" xfId="0" applyFont="1" applyFill="1" applyBorder="1" applyAlignment="1" applyProtection="1">
      <alignment horizontal="center" vertical="center" wrapText="1"/>
      <protection locked="0"/>
    </xf>
    <xf numFmtId="0" fontId="48" fillId="0" borderId="108"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8" fillId="0" borderId="106" xfId="0" applyFont="1" applyFill="1" applyBorder="1" applyAlignment="1" applyProtection="1">
      <alignment horizontal="center" vertical="center" wrapText="1"/>
      <protection locked="0"/>
    </xf>
    <xf numFmtId="0" fontId="48" fillId="0" borderId="82" xfId="0" applyFont="1" applyFill="1" applyBorder="1" applyAlignment="1" applyProtection="1">
      <alignment horizontal="center" vertical="center" wrapText="1"/>
      <protection locked="0"/>
    </xf>
    <xf numFmtId="0" fontId="48" fillId="0" borderId="20" xfId="0" applyFont="1" applyFill="1" applyBorder="1" applyAlignment="1" applyProtection="1">
      <alignment horizontal="center" vertical="center" wrapText="1"/>
      <protection locked="0"/>
    </xf>
    <xf numFmtId="0" fontId="14" fillId="7" borderId="2" xfId="0" applyFont="1" applyFill="1" applyBorder="1" applyAlignment="1" applyProtection="1">
      <alignment vertical="center" wrapText="1"/>
    </xf>
    <xf numFmtId="0" fontId="14" fillId="7" borderId="2" xfId="0" applyFont="1" applyFill="1" applyBorder="1" applyAlignment="1" applyProtection="1">
      <alignment vertical="center"/>
    </xf>
    <xf numFmtId="0" fontId="24" fillId="0" borderId="0" xfId="1" applyAlignment="1" applyProtection="1">
      <alignment vertical="center" wrapText="1"/>
    </xf>
    <xf numFmtId="0" fontId="0" fillId="0" borderId="0" xfId="0" applyProtection="1">
      <alignment vertical="center"/>
    </xf>
    <xf numFmtId="0" fontId="5" fillId="0" borderId="0" xfId="0" applyFont="1" applyFill="1" applyAlignment="1" applyProtection="1">
      <alignment vertical="center" wrapText="1"/>
    </xf>
    <xf numFmtId="0" fontId="1" fillId="0" borderId="1" xfId="0" applyFont="1" applyBorder="1" applyAlignment="1"/>
    <xf numFmtId="0" fontId="5" fillId="0" borderId="0" xfId="0" applyFont="1" applyAlignment="1" applyProtection="1">
      <alignment horizontal="center" vertical="center" wrapText="1"/>
    </xf>
    <xf numFmtId="0" fontId="25" fillId="14" borderId="78" xfId="0" applyFont="1" applyFill="1" applyBorder="1" applyAlignment="1" applyProtection="1">
      <alignment horizontal="center" vertical="center" wrapText="1"/>
      <protection locked="0" hidden="1"/>
    </xf>
    <xf numFmtId="0" fontId="25" fillId="0" borderId="9" xfId="0" applyFont="1" applyBorder="1" applyAlignment="1" applyProtection="1">
      <alignment horizontal="center" vertical="center" wrapText="1"/>
      <protection locked="0"/>
    </xf>
    <xf numFmtId="0" fontId="25" fillId="0" borderId="10"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hidden="1"/>
    </xf>
    <xf numFmtId="0" fontId="25" fillId="0" borderId="47" xfId="0" applyFont="1" applyBorder="1" applyAlignment="1" applyProtection="1">
      <alignment horizontal="center" vertical="center" wrapText="1"/>
      <protection hidden="1"/>
    </xf>
    <xf numFmtId="0" fontId="25" fillId="0" borderId="59" xfId="0" applyFont="1" applyBorder="1" applyAlignment="1" applyProtection="1">
      <alignment horizontal="center" vertical="center" wrapText="1"/>
      <protection hidden="1"/>
    </xf>
    <xf numFmtId="0" fontId="25" fillId="0" borderId="29" xfId="0" applyFont="1" applyBorder="1" applyAlignment="1" applyProtection="1">
      <alignment horizontal="center" vertical="center" wrapText="1"/>
      <protection hidden="1"/>
    </xf>
    <xf numFmtId="0" fontId="25" fillId="0" borderId="30" xfId="0" applyFont="1" applyBorder="1" applyAlignment="1" applyProtection="1">
      <alignment horizontal="center" vertical="center" wrapText="1"/>
      <protection hidden="1"/>
    </xf>
    <xf numFmtId="0" fontId="25" fillId="0" borderId="4" xfId="0" applyFont="1" applyBorder="1" applyAlignment="1" applyProtection="1">
      <alignment horizontal="center" vertical="center" wrapText="1"/>
      <protection locked="0" hidden="1"/>
    </xf>
    <xf numFmtId="0" fontId="25" fillId="0" borderId="5" xfId="0" applyFont="1" applyBorder="1" applyAlignment="1" applyProtection="1">
      <alignment horizontal="center" vertical="center" wrapText="1"/>
      <protection locked="0" hidden="1"/>
    </xf>
    <xf numFmtId="0" fontId="25" fillId="0" borderId="77" xfId="0" applyFont="1" applyBorder="1" applyAlignment="1" applyProtection="1">
      <alignment horizontal="center" vertical="center" wrapText="1"/>
      <protection locked="0" hidden="1"/>
    </xf>
    <xf numFmtId="0" fontId="25" fillId="0" borderId="33" xfId="0" applyFont="1" applyBorder="1" applyAlignment="1" applyProtection="1">
      <alignment horizontal="center" vertical="center" wrapText="1"/>
      <protection locked="0" hidden="1"/>
    </xf>
    <xf numFmtId="0" fontId="25" fillId="0" borderId="7" xfId="0" applyFont="1" applyBorder="1" applyAlignment="1" applyProtection="1">
      <alignment horizontal="center" vertical="center" wrapText="1"/>
      <protection locked="0" hidden="1"/>
    </xf>
    <xf numFmtId="0" fontId="25" fillId="0" borderId="1" xfId="0" applyFont="1" applyBorder="1" applyAlignment="1" applyProtection="1">
      <alignment horizontal="center" vertical="center" wrapText="1"/>
      <protection locked="0" hidden="1"/>
    </xf>
    <xf numFmtId="0" fontId="25" fillId="0" borderId="9" xfId="0" applyFont="1" applyBorder="1" applyAlignment="1" applyProtection="1">
      <alignment horizontal="center" vertical="center" wrapText="1"/>
      <protection locked="0" hidden="1"/>
    </xf>
    <xf numFmtId="0" fontId="25" fillId="0" borderId="10" xfId="0" applyFont="1" applyBorder="1" applyAlignment="1" applyProtection="1">
      <alignment horizontal="center" vertical="center" wrapText="1"/>
      <protection locked="0" hidden="1"/>
    </xf>
    <xf numFmtId="0" fontId="25" fillId="0" borderId="6" xfId="0" applyFont="1" applyBorder="1" applyAlignment="1" applyProtection="1">
      <alignment horizontal="center" vertical="center" wrapText="1"/>
      <protection locked="0" hidden="1"/>
    </xf>
    <xf numFmtId="0" fontId="25" fillId="0" borderId="35" xfId="0" applyFont="1" applyBorder="1" applyAlignment="1" applyProtection="1">
      <alignment horizontal="center" vertical="center" wrapText="1"/>
      <protection locked="0" hidden="1"/>
    </xf>
    <xf numFmtId="0" fontId="25" fillId="0" borderId="34" xfId="0" applyFont="1" applyBorder="1" applyAlignment="1" applyProtection="1">
      <alignment horizontal="center" vertical="center" wrapText="1"/>
      <protection locked="0" hidden="1"/>
    </xf>
    <xf numFmtId="0" fontId="25" fillId="0" borderId="8" xfId="0" applyFont="1" applyBorder="1" applyAlignment="1" applyProtection="1">
      <alignment horizontal="center" vertical="center" wrapText="1"/>
      <protection locked="0" hidden="1"/>
    </xf>
    <xf numFmtId="0" fontId="25" fillId="0" borderId="11" xfId="0" applyFont="1" applyBorder="1" applyAlignment="1" applyProtection="1">
      <alignment horizontal="center" vertical="center" wrapText="1"/>
      <protection locked="0" hidden="1"/>
    </xf>
    <xf numFmtId="0" fontId="25" fillId="0" borderId="5" xfId="0" applyFont="1" applyBorder="1" applyAlignment="1" applyProtection="1">
      <alignment horizontal="center" vertical="center" wrapText="1"/>
      <protection hidden="1"/>
    </xf>
    <xf numFmtId="0" fontId="25" fillId="0" borderId="33" xfId="0" applyFont="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25" fillId="0" borderId="7" xfId="0" applyFont="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14" borderId="55" xfId="0" applyFont="1" applyFill="1" applyBorder="1" applyAlignment="1" applyProtection="1">
      <alignment horizontal="center" vertical="center" wrapText="1"/>
      <protection locked="0" hidden="1"/>
    </xf>
    <xf numFmtId="0" fontId="25" fillId="14" borderId="91" xfId="0" applyFont="1" applyFill="1" applyBorder="1" applyAlignment="1" applyProtection="1">
      <alignment horizontal="center" vertical="center" wrapText="1"/>
      <protection locked="0"/>
    </xf>
    <xf numFmtId="0" fontId="25" fillId="14" borderId="92" xfId="0" applyFont="1" applyFill="1" applyBorder="1" applyAlignment="1" applyProtection="1">
      <alignment horizontal="center" vertical="center" wrapText="1"/>
      <protection locked="0"/>
    </xf>
    <xf numFmtId="0" fontId="25" fillId="14" borderId="82" xfId="0" applyFont="1" applyFill="1" applyBorder="1" applyAlignment="1" applyProtection="1">
      <alignment horizontal="center" vertical="center" wrapText="1"/>
      <protection locked="0"/>
    </xf>
    <xf numFmtId="0" fontId="14" fillId="7" borderId="57" xfId="0" applyFont="1" applyFill="1" applyBorder="1" applyAlignment="1" applyProtection="1">
      <alignment horizontal="center" vertical="center" wrapText="1"/>
      <protection hidden="1"/>
    </xf>
    <xf numFmtId="0" fontId="14" fillId="7" borderId="26" xfId="0" applyFont="1" applyFill="1" applyBorder="1" applyAlignment="1" applyProtection="1">
      <alignment horizontal="center" vertical="center" wrapText="1"/>
      <protection hidden="1"/>
    </xf>
    <xf numFmtId="0" fontId="14" fillId="7" borderId="58" xfId="0" applyFont="1" applyFill="1" applyBorder="1" applyAlignment="1" applyProtection="1">
      <alignment horizontal="center" vertical="center" wrapText="1"/>
      <protection hidden="1"/>
    </xf>
    <xf numFmtId="0" fontId="14" fillId="7" borderId="59" xfId="0" applyFont="1" applyFill="1" applyBorder="1" applyAlignment="1" applyProtection="1">
      <alignment horizontal="center" vertical="center" wrapText="1"/>
      <protection hidden="1"/>
    </xf>
    <xf numFmtId="0" fontId="14" fillId="7" borderId="60" xfId="0" applyFont="1" applyFill="1" applyBorder="1" applyAlignment="1" applyProtection="1">
      <alignment horizontal="center" vertical="center" wrapText="1"/>
      <protection hidden="1"/>
    </xf>
    <xf numFmtId="0" fontId="14" fillId="7" borderId="28" xfId="0" applyFont="1" applyFill="1" applyBorder="1" applyAlignment="1" applyProtection="1">
      <alignment horizontal="center" vertical="center" wrapText="1"/>
      <protection hidden="1"/>
    </xf>
    <xf numFmtId="0" fontId="29" fillId="6" borderId="16" xfId="0" applyFont="1" applyFill="1" applyBorder="1" applyAlignment="1" applyProtection="1">
      <alignment horizontal="center" vertical="center" wrapText="1"/>
    </xf>
    <xf numFmtId="0" fontId="29" fillId="6" borderId="24" xfId="0" applyFont="1" applyFill="1" applyBorder="1" applyAlignment="1" applyProtection="1">
      <alignment horizontal="center" vertical="center" wrapText="1"/>
    </xf>
    <xf numFmtId="0" fontId="29" fillId="6" borderId="17" xfId="0" applyFont="1" applyFill="1" applyBorder="1" applyAlignment="1" applyProtection="1">
      <alignment horizontal="center" vertical="center" wrapText="1"/>
    </xf>
    <xf numFmtId="0" fontId="29" fillId="6" borderId="18" xfId="0" applyFont="1" applyFill="1" applyBorder="1" applyAlignment="1" applyProtection="1">
      <alignment horizontal="center" vertical="center" wrapText="1"/>
    </xf>
    <xf numFmtId="0" fontId="18" fillId="0" borderId="16" xfId="0" applyFont="1" applyBorder="1" applyAlignment="1" applyProtection="1">
      <alignment horizontal="center" vertical="center" wrapText="1"/>
      <protection locked="0"/>
    </xf>
    <xf numFmtId="0" fontId="18" fillId="0" borderId="24" xfId="0" applyFont="1" applyBorder="1" applyAlignment="1" applyProtection="1">
      <alignment horizontal="center" vertical="center" wrapText="1"/>
      <protection locked="0"/>
    </xf>
    <xf numFmtId="0" fontId="18" fillId="0" borderId="17"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21" fillId="7" borderId="61" xfId="0" applyFont="1" applyFill="1" applyBorder="1" applyAlignment="1" applyProtection="1">
      <alignment horizontal="center" vertical="center" wrapText="1"/>
    </xf>
    <xf numFmtId="0" fontId="21" fillId="7" borderId="62" xfId="0" applyFont="1" applyFill="1" applyBorder="1" applyAlignment="1" applyProtection="1">
      <alignment horizontal="center" vertical="center" wrapText="1"/>
    </xf>
    <xf numFmtId="0" fontId="21" fillId="7" borderId="1" xfId="0" applyFont="1" applyFill="1" applyBorder="1" applyAlignment="1" applyProtection="1">
      <alignment horizontal="right" vertical="center" wrapText="1"/>
      <protection hidden="1"/>
    </xf>
    <xf numFmtId="0" fontId="48" fillId="0" borderId="1" xfId="0" applyFont="1" applyBorder="1" applyAlignment="1" applyProtection="1">
      <alignment horizontal="center" vertical="center" wrapText="1"/>
      <protection locked="0"/>
    </xf>
    <xf numFmtId="0" fontId="48" fillId="0" borderId="119"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43" fillId="7" borderId="2" xfId="0" applyFont="1" applyFill="1" applyBorder="1" applyAlignment="1" applyProtection="1">
      <alignment horizontal="center" vertical="center" wrapText="1"/>
      <protection hidden="1"/>
    </xf>
    <xf numFmtId="0" fontId="45" fillId="4" borderId="20" xfId="0" applyFont="1" applyFill="1" applyBorder="1" applyAlignment="1" applyProtection="1">
      <alignment horizontal="left" vertical="center" wrapText="1"/>
      <protection hidden="1"/>
    </xf>
    <xf numFmtId="0" fontId="45" fillId="4" borderId="68" xfId="0" applyFont="1" applyFill="1" applyBorder="1" applyAlignment="1" applyProtection="1">
      <alignment horizontal="left" vertical="center" wrapText="1"/>
      <protection hidden="1"/>
    </xf>
    <xf numFmtId="0" fontId="17" fillId="7" borderId="3" xfId="0" applyFont="1" applyFill="1" applyBorder="1" applyAlignment="1" applyProtection="1">
      <alignment horizontal="center" vertical="center" wrapText="1"/>
    </xf>
    <xf numFmtId="0" fontId="17" fillId="7" borderId="70"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18" fillId="0" borderId="1" xfId="0" applyFont="1" applyBorder="1" applyAlignment="1" applyProtection="1">
      <alignment horizontal="left" vertical="center" wrapText="1" indent="2"/>
      <protection locked="0"/>
    </xf>
    <xf numFmtId="0" fontId="18" fillId="0" borderId="8" xfId="0" applyFont="1" applyBorder="1" applyAlignment="1" applyProtection="1">
      <alignment horizontal="left" vertical="center" wrapText="1" indent="2"/>
      <protection locked="0"/>
    </xf>
    <xf numFmtId="0" fontId="29" fillId="7" borderId="12" xfId="0" applyFont="1" applyFill="1" applyBorder="1" applyAlignment="1" applyProtection="1">
      <alignment horizontal="center" vertical="center" wrapText="1"/>
      <protection hidden="1"/>
    </xf>
    <xf numFmtId="0" fontId="29" fillId="7" borderId="13" xfId="0" applyFont="1" applyFill="1" applyBorder="1" applyAlignment="1" applyProtection="1">
      <alignment horizontal="center" vertical="center" wrapText="1"/>
      <protection hidden="1"/>
    </xf>
    <xf numFmtId="0" fontId="14" fillId="7" borderId="7" xfId="0" applyFont="1" applyFill="1" applyBorder="1" applyAlignment="1" applyProtection="1">
      <alignment horizontal="right" vertical="center" wrapText="1"/>
      <protection hidden="1"/>
    </xf>
    <xf numFmtId="0" fontId="14" fillId="7" borderId="1" xfId="0" applyFont="1" applyFill="1" applyBorder="1" applyAlignment="1" applyProtection="1">
      <alignment horizontal="right" vertical="center" wrapText="1"/>
      <protection hidden="1"/>
    </xf>
    <xf numFmtId="0" fontId="18" fillId="0" borderId="94"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0" fontId="21" fillId="7" borderId="7" xfId="0" applyFont="1" applyFill="1" applyBorder="1" applyAlignment="1" applyProtection="1">
      <alignment horizontal="right" vertical="center" wrapText="1"/>
      <protection hidden="1"/>
    </xf>
    <xf numFmtId="0" fontId="21" fillId="7" borderId="16" xfId="0" applyFont="1" applyFill="1" applyBorder="1" applyAlignment="1" applyProtection="1">
      <alignment horizontal="right" vertical="center" wrapText="1"/>
      <protection hidden="1"/>
    </xf>
    <xf numFmtId="0" fontId="21" fillId="7" borderId="7" xfId="0" applyFont="1" applyFill="1" applyBorder="1" applyAlignment="1" applyProtection="1">
      <alignment horizontal="center" vertical="center" wrapText="1"/>
      <protection hidden="1"/>
    </xf>
    <xf numFmtId="0" fontId="21" fillId="7" borderId="1" xfId="0" applyFont="1" applyFill="1" applyBorder="1" applyAlignment="1" applyProtection="1">
      <alignment horizontal="center" vertical="center" wrapText="1"/>
      <protection hidden="1"/>
    </xf>
    <xf numFmtId="0" fontId="21" fillId="7" borderId="21" xfId="0" applyFont="1" applyFill="1" applyBorder="1" applyAlignment="1" applyProtection="1">
      <alignment horizontal="right" vertical="center" wrapText="1"/>
      <protection hidden="1"/>
    </xf>
    <xf numFmtId="0" fontId="21" fillId="7" borderId="22" xfId="0" applyFont="1" applyFill="1" applyBorder="1" applyAlignment="1" applyProtection="1">
      <alignment horizontal="right" vertical="center" wrapText="1"/>
      <protection hidden="1"/>
    </xf>
    <xf numFmtId="0" fontId="21" fillId="7" borderId="25" xfId="0" applyFont="1" applyFill="1" applyBorder="1" applyAlignment="1" applyProtection="1">
      <alignment horizontal="right" vertical="center" wrapText="1"/>
      <protection hidden="1"/>
    </xf>
    <xf numFmtId="0" fontId="22" fillId="4" borderId="49" xfId="0" applyFont="1" applyFill="1" applyBorder="1" applyAlignment="1" applyProtection="1">
      <alignment horizontal="left" vertical="center" wrapText="1"/>
      <protection hidden="1"/>
    </xf>
    <xf numFmtId="0" fontId="22" fillId="4" borderId="64" xfId="0" applyFont="1" applyFill="1" applyBorder="1" applyAlignment="1" applyProtection="1">
      <alignment horizontal="left" vertical="center" wrapText="1"/>
      <protection hidden="1"/>
    </xf>
    <xf numFmtId="0" fontId="21" fillId="7" borderId="5" xfId="0" applyFont="1" applyFill="1" applyBorder="1" applyAlignment="1" applyProtection="1">
      <alignment horizontal="right" vertical="center" wrapText="1"/>
      <protection hidden="1"/>
    </xf>
    <xf numFmtId="0" fontId="21" fillId="7" borderId="45" xfId="0" applyFont="1" applyFill="1" applyBorder="1" applyAlignment="1" applyProtection="1">
      <alignment horizontal="right" vertical="center" wrapText="1"/>
      <protection hidden="1"/>
    </xf>
    <xf numFmtId="0" fontId="18" fillId="0" borderId="16" xfId="0" applyFont="1" applyBorder="1" applyAlignment="1" applyProtection="1">
      <alignment horizontal="left" vertical="center" wrapText="1" indent="2"/>
      <protection locked="0"/>
    </xf>
    <xf numFmtId="0" fontId="18" fillId="0" borderId="17" xfId="0" applyFont="1" applyBorder="1" applyAlignment="1" applyProtection="1">
      <alignment horizontal="left" vertical="center" wrapText="1" indent="2"/>
      <protection locked="0"/>
    </xf>
    <xf numFmtId="0" fontId="18" fillId="0" borderId="18" xfId="0" applyFont="1" applyBorder="1" applyAlignment="1" applyProtection="1">
      <alignment horizontal="left" vertical="center" wrapText="1" indent="2"/>
      <protection locked="0"/>
    </xf>
    <xf numFmtId="0" fontId="21" fillId="7" borderId="37" xfId="0" applyFont="1" applyFill="1" applyBorder="1" applyAlignment="1" applyProtection="1">
      <alignment horizontal="right" vertical="center" wrapText="1"/>
      <protection hidden="1"/>
    </xf>
    <xf numFmtId="0" fontId="21" fillId="7" borderId="38" xfId="0" applyFont="1" applyFill="1" applyBorder="1" applyAlignment="1" applyProtection="1">
      <alignment horizontal="right" vertical="center" wrapText="1"/>
      <protection hidden="1"/>
    </xf>
    <xf numFmtId="0" fontId="21" fillId="7" borderId="36" xfId="0" applyFont="1" applyFill="1" applyBorder="1" applyAlignment="1" applyProtection="1">
      <alignment horizontal="right" vertical="center" wrapText="1"/>
      <protection hidden="1"/>
    </xf>
    <xf numFmtId="0" fontId="21" fillId="7" borderId="29" xfId="0" applyFont="1" applyFill="1" applyBorder="1" applyAlignment="1" applyProtection="1">
      <alignment horizontal="right" vertical="center" wrapText="1"/>
      <protection hidden="1"/>
    </xf>
    <xf numFmtId="0" fontId="21" fillId="7" borderId="17" xfId="0" applyFont="1" applyFill="1" applyBorder="1" applyAlignment="1" applyProtection="1">
      <alignment horizontal="right" vertical="center" wrapText="1"/>
      <protection hidden="1"/>
    </xf>
    <xf numFmtId="0" fontId="21" fillId="7" borderId="24" xfId="0" applyFont="1" applyFill="1" applyBorder="1" applyAlignment="1" applyProtection="1">
      <alignment horizontal="right" vertical="center" wrapText="1"/>
      <protection hidden="1"/>
    </xf>
    <xf numFmtId="0" fontId="21" fillId="7" borderId="30" xfId="0" applyFont="1" applyFill="1" applyBorder="1" applyAlignment="1" applyProtection="1">
      <alignment horizontal="right" vertical="center" wrapText="1"/>
      <protection hidden="1"/>
    </xf>
    <xf numFmtId="0" fontId="21" fillId="7" borderId="26" xfId="0" applyFont="1" applyFill="1" applyBorder="1" applyAlignment="1" applyProtection="1">
      <alignment horizontal="right" vertical="center" wrapText="1"/>
      <protection hidden="1"/>
    </xf>
    <xf numFmtId="0" fontId="21" fillId="7" borderId="58" xfId="0" applyFont="1" applyFill="1" applyBorder="1" applyAlignment="1" applyProtection="1">
      <alignment horizontal="right" vertical="center" wrapText="1"/>
      <protection hidden="1"/>
    </xf>
    <xf numFmtId="0" fontId="17" fillId="7" borderId="1" xfId="0" applyFont="1" applyFill="1" applyBorder="1" applyAlignment="1" applyProtection="1">
      <alignment horizontal="center" vertical="center" wrapText="1"/>
      <protection hidden="1"/>
    </xf>
    <xf numFmtId="0" fontId="17" fillId="7" borderId="8" xfId="0" applyFont="1" applyFill="1" applyBorder="1" applyAlignment="1" applyProtection="1">
      <alignment horizontal="center" vertical="center" wrapText="1"/>
      <protection hidden="1"/>
    </xf>
    <xf numFmtId="0" fontId="21" fillId="7" borderId="22" xfId="0" applyFont="1" applyFill="1" applyBorder="1" applyAlignment="1" applyProtection="1">
      <alignment horizontal="left" vertical="center" wrapText="1"/>
      <protection hidden="1"/>
    </xf>
    <xf numFmtId="0" fontId="21" fillId="7" borderId="23" xfId="0" applyFont="1" applyFill="1" applyBorder="1" applyAlignment="1" applyProtection="1">
      <alignment horizontal="left" vertical="center" wrapText="1"/>
      <protection hidden="1"/>
    </xf>
    <xf numFmtId="0" fontId="21" fillId="7" borderId="39" xfId="0" applyFont="1" applyFill="1" applyBorder="1" applyAlignment="1" applyProtection="1">
      <alignment horizontal="right" vertical="center" wrapText="1"/>
      <protection hidden="1"/>
    </xf>
    <xf numFmtId="0" fontId="21" fillId="7" borderId="40" xfId="0" applyFont="1" applyFill="1" applyBorder="1" applyAlignment="1" applyProtection="1">
      <alignment horizontal="right" vertical="center" wrapText="1"/>
      <protection hidden="1"/>
    </xf>
    <xf numFmtId="0" fontId="21" fillId="7" borderId="41" xfId="0" applyFont="1" applyFill="1" applyBorder="1" applyAlignment="1" applyProtection="1">
      <alignment horizontal="right" vertical="center" wrapText="1"/>
      <protection hidden="1"/>
    </xf>
    <xf numFmtId="0" fontId="21" fillId="7" borderId="19" xfId="0" applyFont="1" applyFill="1" applyBorder="1" applyAlignment="1" applyProtection="1">
      <alignment horizontal="right" vertical="center" wrapText="1"/>
      <protection hidden="1"/>
    </xf>
    <xf numFmtId="0" fontId="21" fillId="7" borderId="0" xfId="0" applyFont="1" applyFill="1" applyBorder="1" applyAlignment="1" applyProtection="1">
      <alignment horizontal="right" vertical="center" wrapText="1"/>
      <protection hidden="1"/>
    </xf>
    <xf numFmtId="0" fontId="21" fillId="7" borderId="27" xfId="0" applyFont="1" applyFill="1" applyBorder="1" applyAlignment="1" applyProtection="1">
      <alignment horizontal="right" vertical="center" wrapText="1"/>
      <protection hidden="1"/>
    </xf>
    <xf numFmtId="0" fontId="21" fillId="7" borderId="42" xfId="0" applyFont="1" applyFill="1" applyBorder="1" applyAlignment="1" applyProtection="1">
      <alignment horizontal="right" vertical="center" wrapText="1"/>
      <protection hidden="1"/>
    </xf>
    <xf numFmtId="0" fontId="21" fillId="7" borderId="43" xfId="0" applyFont="1" applyFill="1" applyBorder="1" applyAlignment="1" applyProtection="1">
      <alignment horizontal="right" vertical="center" wrapText="1"/>
      <protection hidden="1"/>
    </xf>
    <xf numFmtId="0" fontId="21" fillId="7" borderId="44" xfId="0" applyFont="1" applyFill="1" applyBorder="1" applyAlignment="1" applyProtection="1">
      <alignment horizontal="right" vertical="center" wrapText="1"/>
      <protection hidden="1"/>
    </xf>
    <xf numFmtId="0" fontId="14" fillId="7" borderId="1" xfId="0" applyFont="1" applyFill="1" applyBorder="1" applyAlignment="1" applyProtection="1">
      <alignment horizontal="left" vertical="center" wrapText="1"/>
      <protection hidden="1"/>
    </xf>
    <xf numFmtId="0" fontId="14" fillId="7" borderId="8" xfId="0" applyFont="1" applyFill="1" applyBorder="1" applyAlignment="1" applyProtection="1">
      <alignment horizontal="left" vertical="center" wrapText="1"/>
      <protection hidden="1"/>
    </xf>
    <xf numFmtId="0" fontId="21" fillId="7" borderId="25" xfId="0" applyFont="1" applyFill="1" applyBorder="1" applyAlignment="1" applyProtection="1">
      <alignment horizontal="left" vertical="center" wrapText="1"/>
    </xf>
    <xf numFmtId="0" fontId="21" fillId="7" borderId="26" xfId="0" applyFont="1" applyFill="1" applyBorder="1" applyAlignment="1" applyProtection="1">
      <alignment horizontal="left" vertical="center" wrapText="1"/>
    </xf>
    <xf numFmtId="0" fontId="21" fillId="7" borderId="32" xfId="0" applyFont="1" applyFill="1" applyBorder="1" applyAlignment="1" applyProtection="1">
      <alignment horizontal="left" vertical="center" wrapText="1"/>
    </xf>
    <xf numFmtId="0" fontId="21" fillId="7" borderId="17" xfId="0" applyFont="1" applyFill="1" applyBorder="1" applyAlignment="1" applyProtection="1">
      <alignment horizontal="center" vertical="center" wrapText="1"/>
      <protection hidden="1"/>
    </xf>
    <xf numFmtId="0" fontId="21" fillId="7" borderId="18" xfId="0" applyFont="1" applyFill="1" applyBorder="1" applyAlignment="1" applyProtection="1">
      <alignment horizontal="center" vertical="center" wrapText="1"/>
      <protection hidden="1"/>
    </xf>
    <xf numFmtId="0" fontId="27" fillId="14" borderId="1" xfId="0" applyFont="1" applyFill="1" applyBorder="1" applyAlignment="1" applyProtection="1">
      <alignment horizontal="right" vertical="center" wrapText="1"/>
      <protection hidden="1"/>
    </xf>
    <xf numFmtId="0" fontId="29" fillId="14" borderId="1" xfId="0" applyFont="1" applyFill="1" applyBorder="1" applyAlignment="1" applyProtection="1">
      <alignment horizontal="right" vertical="center" wrapText="1"/>
      <protection hidden="1"/>
    </xf>
    <xf numFmtId="0" fontId="18" fillId="0" borderId="1" xfId="0" applyFont="1" applyFill="1" applyBorder="1" applyAlignment="1" applyProtection="1">
      <alignment horizontal="center" vertical="center" wrapText="1"/>
      <protection locked="0" hidden="1"/>
    </xf>
    <xf numFmtId="0" fontId="12" fillId="7" borderId="56" xfId="0" applyFont="1" applyFill="1" applyBorder="1" applyAlignment="1" applyProtection="1">
      <alignment horizontal="right" vertical="center" wrapText="1"/>
      <protection locked="0"/>
    </xf>
    <xf numFmtId="0" fontId="12" fillId="7" borderId="31" xfId="0" applyFont="1" applyFill="1" applyBorder="1" applyAlignment="1" applyProtection="1">
      <alignment horizontal="right" vertical="center" wrapText="1"/>
      <protection locked="0"/>
    </xf>
    <xf numFmtId="0" fontId="12" fillId="0" borderId="31" xfId="0" applyFont="1" applyBorder="1" applyAlignment="1" applyProtection="1">
      <alignment horizontal="center" vertical="center" wrapText="1"/>
      <protection locked="0"/>
    </xf>
    <xf numFmtId="0" fontId="12" fillId="0" borderId="51" xfId="0" applyFont="1" applyBorder="1" applyAlignment="1" applyProtection="1">
      <alignment horizontal="center" vertical="center" wrapText="1"/>
      <protection locked="0"/>
    </xf>
    <xf numFmtId="0" fontId="4" fillId="0" borderId="0" xfId="0" applyFont="1" applyBorder="1" applyAlignment="1" applyProtection="1">
      <alignment horizontal="center" vertical="center" wrapText="1"/>
    </xf>
    <xf numFmtId="0" fontId="4" fillId="0" borderId="65" xfId="0" applyFont="1" applyBorder="1" applyAlignment="1" applyProtection="1">
      <alignment horizontal="center" vertical="center" wrapText="1"/>
    </xf>
    <xf numFmtId="0" fontId="21" fillId="7" borderId="67" xfId="0" applyFont="1" applyFill="1" applyBorder="1" applyAlignment="1" applyProtection="1">
      <alignment horizontal="center" vertical="center" wrapText="1"/>
      <protection hidden="1"/>
    </xf>
    <xf numFmtId="0" fontId="12" fillId="0" borderId="52" xfId="0" applyFont="1" applyBorder="1" applyAlignment="1" applyProtection="1">
      <alignment horizontal="center" vertical="center" wrapText="1"/>
    </xf>
    <xf numFmtId="0" fontId="12" fillId="0" borderId="53" xfId="0" applyFont="1" applyBorder="1" applyAlignment="1" applyProtection="1">
      <alignment horizontal="center" vertical="center" wrapText="1"/>
    </xf>
    <xf numFmtId="0" fontId="12" fillId="0" borderId="118" xfId="0" applyFont="1" applyBorder="1" applyAlignment="1" applyProtection="1">
      <alignment horizontal="center" vertical="center" wrapText="1"/>
    </xf>
    <xf numFmtId="0" fontId="43" fillId="7" borderId="55" xfId="0" applyFont="1" applyFill="1" applyBorder="1" applyAlignment="1" applyProtection="1">
      <alignment horizontal="center" vertical="center" wrapText="1"/>
      <protection hidden="1"/>
    </xf>
    <xf numFmtId="0" fontId="43" fillId="7" borderId="69" xfId="0" applyFont="1" applyFill="1" applyBorder="1" applyAlignment="1" applyProtection="1">
      <alignment horizontal="center" vertical="center" wrapText="1"/>
      <protection hidden="1"/>
    </xf>
    <xf numFmtId="0" fontId="21" fillId="7" borderId="22" xfId="0" applyFont="1" applyFill="1" applyBorder="1" applyAlignment="1" applyProtection="1">
      <alignment horizontal="left" vertical="center" wrapText="1"/>
    </xf>
    <xf numFmtId="0" fontId="21" fillId="7" borderId="23" xfId="0" applyFont="1" applyFill="1" applyBorder="1" applyAlignment="1" applyProtection="1">
      <alignment horizontal="left" vertical="center" wrapText="1"/>
    </xf>
    <xf numFmtId="0" fontId="14" fillId="7" borderId="2" xfId="0" applyFont="1" applyFill="1" applyBorder="1" applyAlignment="1" applyProtection="1">
      <alignment horizontal="center" vertical="center" wrapText="1"/>
    </xf>
    <xf numFmtId="0" fontId="22" fillId="4" borderId="0" xfId="0" applyFont="1" applyFill="1" applyBorder="1" applyAlignment="1" applyProtection="1">
      <alignment horizontal="left" vertical="center" wrapText="1"/>
      <protection hidden="1"/>
    </xf>
    <xf numFmtId="0" fontId="22" fillId="4" borderId="3" xfId="0" applyFont="1" applyFill="1" applyBorder="1" applyAlignment="1" applyProtection="1">
      <alignment horizontal="left" vertical="center" wrapText="1"/>
      <protection hidden="1"/>
    </xf>
    <xf numFmtId="0" fontId="22" fillId="4" borderId="70" xfId="0" applyFont="1" applyFill="1" applyBorder="1" applyAlignment="1" applyProtection="1">
      <alignment horizontal="left" vertical="center" wrapText="1"/>
      <protection hidden="1"/>
    </xf>
    <xf numFmtId="0" fontId="21" fillId="7" borderId="47" xfId="0" applyFont="1" applyFill="1" applyBorder="1" applyAlignment="1" applyProtection="1">
      <alignment horizontal="center" vertical="center" wrapText="1"/>
      <protection hidden="1"/>
    </xf>
    <xf numFmtId="0" fontId="21" fillId="7" borderId="48" xfId="0" applyFont="1" applyFill="1" applyBorder="1" applyAlignment="1" applyProtection="1">
      <alignment horizontal="center" vertical="center" wrapText="1"/>
      <protection hidden="1"/>
    </xf>
    <xf numFmtId="0" fontId="21" fillId="7" borderId="46" xfId="0" applyFont="1" applyFill="1" applyBorder="1" applyAlignment="1" applyProtection="1">
      <alignment horizontal="center" vertical="center" wrapText="1"/>
      <protection hidden="1"/>
    </xf>
    <xf numFmtId="0" fontId="14" fillId="7" borderId="77" xfId="0" applyFont="1" applyFill="1" applyBorder="1" applyAlignment="1" applyProtection="1">
      <alignment horizontal="right" vertical="center" wrapText="1"/>
      <protection hidden="1"/>
    </xf>
    <xf numFmtId="0" fontId="21" fillId="7" borderId="33" xfId="0" applyFont="1" applyFill="1" applyBorder="1" applyAlignment="1" applyProtection="1">
      <alignment horizontal="right" vertical="center" wrapText="1"/>
      <protection hidden="1"/>
    </xf>
    <xf numFmtId="0" fontId="21" fillId="7" borderId="35" xfId="0" applyFont="1" applyFill="1" applyBorder="1" applyAlignment="1" applyProtection="1">
      <alignment horizontal="right" vertical="center" wrapText="1"/>
      <protection hidden="1"/>
    </xf>
    <xf numFmtId="0" fontId="17" fillId="7" borderId="83" xfId="0" applyFont="1" applyFill="1" applyBorder="1" applyAlignment="1" applyProtection="1">
      <alignment horizontal="center" vertical="center" wrapText="1"/>
      <protection hidden="1"/>
    </xf>
    <xf numFmtId="0" fontId="17" fillId="7" borderId="84" xfId="0" applyFont="1" applyFill="1" applyBorder="1" applyAlignment="1" applyProtection="1">
      <alignment horizontal="center" vertical="center" wrapText="1"/>
      <protection hidden="1"/>
    </xf>
    <xf numFmtId="0" fontId="17" fillId="7" borderId="85" xfId="0" applyFont="1" applyFill="1" applyBorder="1" applyAlignment="1" applyProtection="1">
      <alignment horizontal="center" vertical="center" wrapText="1"/>
      <protection hidden="1"/>
    </xf>
    <xf numFmtId="0" fontId="18" fillId="0" borderId="72" xfId="0" applyFont="1" applyBorder="1" applyAlignment="1" applyProtection="1">
      <alignment horizontal="center" vertical="center" wrapText="1"/>
      <protection locked="0"/>
    </xf>
    <xf numFmtId="0" fontId="18" fillId="0" borderId="73" xfId="0" applyFont="1" applyBorder="1" applyAlignment="1" applyProtection="1">
      <alignment horizontal="center" vertical="center" wrapText="1"/>
      <protection locked="0"/>
    </xf>
    <xf numFmtId="0" fontId="18" fillId="0" borderId="14" xfId="0" applyFont="1" applyBorder="1" applyAlignment="1" applyProtection="1">
      <alignment horizontal="center" vertical="center" wrapText="1"/>
      <protection locked="0"/>
    </xf>
    <xf numFmtId="0" fontId="18" fillId="0" borderId="13" xfId="0" applyFont="1" applyBorder="1" applyAlignment="1" applyProtection="1">
      <alignment horizontal="center" vertical="center" wrapText="1"/>
    </xf>
    <xf numFmtId="0" fontId="18" fillId="0" borderId="15" xfId="0" applyFont="1" applyBorder="1" applyAlignment="1" applyProtection="1">
      <alignment horizontal="center" vertical="center" wrapText="1"/>
    </xf>
    <xf numFmtId="0" fontId="14" fillId="7" borderId="16" xfId="0" applyFont="1" applyFill="1" applyBorder="1" applyAlignment="1" applyProtection="1">
      <alignment horizontal="right" vertical="center" wrapText="1"/>
      <protection hidden="1"/>
    </xf>
    <xf numFmtId="0" fontId="20" fillId="0" borderId="74" xfId="0" applyFont="1" applyBorder="1" applyAlignment="1" applyProtection="1">
      <alignment horizontal="center" vertical="center" wrapText="1"/>
      <protection locked="0"/>
    </xf>
    <xf numFmtId="0" fontId="20" fillId="0" borderId="75" xfId="0" applyFont="1" applyBorder="1" applyAlignment="1" applyProtection="1">
      <alignment horizontal="center" vertical="center" wrapText="1"/>
      <protection locked="0"/>
    </xf>
    <xf numFmtId="0" fontId="20" fillId="0" borderId="76" xfId="0" applyFont="1" applyBorder="1" applyAlignment="1" applyProtection="1">
      <alignment horizontal="center" vertical="center" wrapText="1"/>
      <protection locked="0"/>
    </xf>
    <xf numFmtId="0" fontId="27" fillId="0" borderId="17" xfId="0" applyFont="1" applyBorder="1" applyAlignment="1" applyProtection="1">
      <alignment horizontal="center" vertical="center" wrapText="1"/>
      <protection hidden="1"/>
    </xf>
    <xf numFmtId="0" fontId="27" fillId="0" borderId="24" xfId="0" applyFont="1" applyBorder="1" applyAlignment="1" applyProtection="1">
      <alignment horizontal="center" vertical="center" wrapText="1"/>
      <protection hidden="1"/>
    </xf>
    <xf numFmtId="0" fontId="21" fillId="7" borderId="33" xfId="0" applyFont="1" applyFill="1" applyBorder="1" applyAlignment="1" applyProtection="1">
      <alignment horizontal="center" vertical="center" wrapText="1"/>
      <protection hidden="1"/>
    </xf>
    <xf numFmtId="0" fontId="21" fillId="7" borderId="8" xfId="0" applyFont="1" applyFill="1" applyBorder="1" applyAlignment="1" applyProtection="1">
      <alignment horizontal="center" vertical="center" wrapText="1"/>
      <protection hidden="1"/>
    </xf>
    <xf numFmtId="0" fontId="18" fillId="0" borderId="93" xfId="0" applyFont="1" applyBorder="1" applyAlignment="1" applyProtection="1">
      <alignment horizontal="center" vertical="center" wrapText="1"/>
      <protection locked="0"/>
    </xf>
    <xf numFmtId="0" fontId="21" fillId="7" borderId="9" xfId="0" applyFont="1" applyFill="1" applyBorder="1" applyAlignment="1" applyProtection="1">
      <alignment horizontal="right" vertical="center" wrapText="1"/>
      <protection hidden="1"/>
    </xf>
    <xf numFmtId="0" fontId="21" fillId="7" borderId="10" xfId="0" applyFont="1" applyFill="1" applyBorder="1" applyAlignment="1" applyProtection="1">
      <alignment horizontal="right" vertical="center" wrapText="1"/>
      <protection hidden="1"/>
    </xf>
    <xf numFmtId="0" fontId="9" fillId="0" borderId="16" xfId="0" applyFont="1" applyBorder="1" applyAlignment="1" applyProtection="1">
      <alignment horizontal="center" vertical="center" wrapText="1"/>
      <protection locked="0"/>
    </xf>
    <xf numFmtId="0" fontId="9" fillId="0" borderId="17" xfId="0" applyFont="1" applyBorder="1" applyAlignment="1" applyProtection="1">
      <alignment horizontal="center" vertical="center" wrapText="1"/>
      <protection locked="0"/>
    </xf>
    <xf numFmtId="0" fontId="9" fillId="0" borderId="24"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xf>
    <xf numFmtId="0" fontId="4" fillId="0" borderId="88" xfId="0" applyFont="1" applyBorder="1" applyAlignment="1" applyProtection="1">
      <alignment horizontal="center" vertical="center" wrapText="1"/>
    </xf>
    <xf numFmtId="0" fontId="4" fillId="0" borderId="20"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1" fillId="0" borderId="89" xfId="0" quotePrefix="1" applyFont="1" applyFill="1" applyBorder="1" applyAlignment="1" applyProtection="1">
      <alignment horizontal="center" vertical="center" wrapText="1"/>
    </xf>
    <xf numFmtId="0" fontId="41" fillId="0" borderId="3" xfId="0" applyFont="1" applyFill="1" applyBorder="1" applyAlignment="1" applyProtection="1">
      <alignment horizontal="center" vertical="center" wrapText="1"/>
    </xf>
    <xf numFmtId="0" fontId="41" fillId="0" borderId="70" xfId="0" applyFont="1" applyFill="1" applyBorder="1" applyAlignment="1" applyProtection="1">
      <alignment horizontal="center" vertical="center" wrapText="1"/>
    </xf>
    <xf numFmtId="0" fontId="41" fillId="0" borderId="19" xfId="0"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65" xfId="0" applyFont="1" applyFill="1" applyBorder="1" applyAlignment="1" applyProtection="1">
      <alignment horizontal="center" vertical="center" wrapText="1"/>
    </xf>
    <xf numFmtId="0" fontId="41" fillId="0" borderId="88" xfId="0" applyFont="1" applyFill="1" applyBorder="1" applyAlignment="1" applyProtection="1">
      <alignment horizontal="center" vertical="center" wrapText="1"/>
    </xf>
    <xf numFmtId="0" fontId="41" fillId="0" borderId="20" xfId="0" applyFont="1" applyFill="1" applyBorder="1" applyAlignment="1" applyProtection="1">
      <alignment horizontal="center" vertical="center" wrapText="1"/>
    </xf>
    <xf numFmtId="0" fontId="41" fillId="0" borderId="68" xfId="0" applyFont="1" applyFill="1" applyBorder="1" applyAlignment="1" applyProtection="1">
      <alignment horizontal="center" vertical="center" wrapText="1"/>
    </xf>
    <xf numFmtId="0" fontId="18" fillId="0" borderId="45" xfId="0" applyFont="1" applyBorder="1" applyAlignment="1" applyProtection="1">
      <alignment horizontal="left" vertical="center" wrapText="1" indent="2"/>
      <protection locked="0"/>
    </xf>
    <xf numFmtId="0" fontId="18" fillId="0" borderId="48" xfId="0" applyFont="1" applyBorder="1" applyAlignment="1" applyProtection="1">
      <alignment horizontal="left" vertical="center" wrapText="1" indent="2"/>
      <protection locked="0"/>
    </xf>
    <xf numFmtId="0" fontId="18" fillId="0" borderId="50" xfId="0" applyFont="1" applyBorder="1" applyAlignment="1" applyProtection="1">
      <alignment horizontal="left" vertical="center" wrapText="1" indent="2"/>
      <protection locked="0"/>
    </xf>
    <xf numFmtId="0" fontId="18" fillId="7" borderId="16" xfId="0" applyFont="1" applyFill="1" applyBorder="1" applyAlignment="1" applyProtection="1">
      <alignment horizontal="left" vertical="center" wrapText="1" indent="2"/>
    </xf>
    <xf numFmtId="0" fontId="18" fillId="7" borderId="17" xfId="0" applyFont="1" applyFill="1" applyBorder="1" applyAlignment="1" applyProtection="1">
      <alignment horizontal="left" vertical="center" wrapText="1" indent="2"/>
    </xf>
    <xf numFmtId="0" fontId="18" fillId="7" borderId="18" xfId="0" applyFont="1" applyFill="1" applyBorder="1" applyAlignment="1" applyProtection="1">
      <alignment horizontal="left" vertical="center" wrapText="1" indent="2"/>
    </xf>
    <xf numFmtId="14" fontId="47" fillId="7" borderId="2" xfId="0" applyNumberFormat="1" applyFont="1" applyFill="1" applyBorder="1" applyAlignment="1" applyProtection="1">
      <alignment horizontal="center" vertical="center" wrapText="1"/>
    </xf>
    <xf numFmtId="0" fontId="47" fillId="7" borderId="2" xfId="0" applyFont="1" applyFill="1" applyBorder="1" applyAlignment="1" applyProtection="1">
      <alignment horizontal="center" vertical="center" wrapText="1"/>
    </xf>
    <xf numFmtId="0" fontId="22" fillId="4" borderId="65" xfId="0" applyFont="1" applyFill="1" applyBorder="1" applyAlignment="1" applyProtection="1">
      <alignment horizontal="left" vertical="center" wrapText="1"/>
      <protection hidden="1"/>
    </xf>
    <xf numFmtId="0" fontId="14" fillId="7" borderId="47" xfId="0" applyFont="1" applyFill="1" applyBorder="1" applyAlignment="1" applyProtection="1">
      <alignment horizontal="center" vertical="center" wrapText="1"/>
      <protection hidden="1"/>
    </xf>
    <xf numFmtId="0" fontId="14" fillId="7" borderId="48" xfId="0" applyFont="1" applyFill="1" applyBorder="1" applyAlignment="1" applyProtection="1">
      <alignment horizontal="center" vertical="center" wrapText="1"/>
      <protection hidden="1"/>
    </xf>
    <xf numFmtId="0" fontId="14" fillId="7" borderId="46" xfId="0" applyFont="1" applyFill="1" applyBorder="1" applyAlignment="1" applyProtection="1">
      <alignment horizontal="center" vertical="center" wrapText="1"/>
      <protection hidden="1"/>
    </xf>
    <xf numFmtId="0" fontId="14" fillId="7" borderId="29" xfId="0" applyFont="1" applyFill="1" applyBorder="1" applyAlignment="1" applyProtection="1">
      <alignment horizontal="center" vertical="center" wrapText="1"/>
      <protection hidden="1"/>
    </xf>
    <xf numFmtId="0" fontId="14" fillId="7" borderId="17" xfId="0" applyFont="1" applyFill="1" applyBorder="1" applyAlignment="1" applyProtection="1">
      <alignment horizontal="center" vertical="center" wrapText="1"/>
      <protection hidden="1"/>
    </xf>
    <xf numFmtId="0" fontId="14" fillId="7" borderId="24" xfId="0" applyFont="1" applyFill="1" applyBorder="1" applyAlignment="1" applyProtection="1">
      <alignment horizontal="center" vertical="center" wrapText="1"/>
      <protection hidden="1"/>
    </xf>
    <xf numFmtId="0" fontId="21" fillId="7" borderId="66" xfId="0" applyFont="1" applyFill="1" applyBorder="1" applyAlignment="1" applyProtection="1">
      <alignment horizontal="left" vertical="center" wrapText="1"/>
    </xf>
    <xf numFmtId="0" fontId="21" fillId="7" borderId="49" xfId="0" applyFont="1" applyFill="1" applyBorder="1" applyAlignment="1" applyProtection="1">
      <alignment horizontal="left" vertical="center" wrapText="1"/>
    </xf>
    <xf numFmtId="0" fontId="21" fillId="7" borderId="64" xfId="0" applyFont="1" applyFill="1" applyBorder="1" applyAlignment="1" applyProtection="1">
      <alignment horizontal="left" vertical="center" wrapText="1"/>
    </xf>
    <xf numFmtId="0" fontId="15" fillId="7" borderId="110" xfId="0" applyFont="1" applyFill="1" applyBorder="1" applyAlignment="1">
      <alignment horizontal="center" vertical="center" wrapText="1"/>
    </xf>
    <xf numFmtId="0" fontId="15" fillId="7" borderId="115" xfId="0" applyFont="1" applyFill="1" applyBorder="1" applyAlignment="1">
      <alignment horizontal="center" vertical="center" wrapText="1"/>
    </xf>
    <xf numFmtId="0" fontId="29" fillId="7" borderId="69" xfId="0" applyFont="1" applyFill="1" applyBorder="1" applyAlignment="1" applyProtection="1">
      <alignment horizontal="center" vertical="center" wrapText="1"/>
      <protection hidden="1"/>
    </xf>
    <xf numFmtId="0" fontId="29" fillId="7" borderId="3" xfId="0" applyFont="1" applyFill="1" applyBorder="1" applyAlignment="1" applyProtection="1">
      <alignment horizontal="center" vertical="center" wrapText="1"/>
      <protection hidden="1"/>
    </xf>
    <xf numFmtId="0" fontId="29" fillId="7" borderId="111" xfId="0" applyFont="1" applyFill="1" applyBorder="1" applyAlignment="1" applyProtection="1">
      <alignment horizontal="center" vertical="center" wrapText="1"/>
      <protection hidden="1"/>
    </xf>
    <xf numFmtId="0" fontId="29" fillId="7" borderId="35" xfId="0" applyFont="1" applyFill="1" applyBorder="1" applyAlignment="1" applyProtection="1">
      <alignment horizontal="center" vertical="center" wrapText="1"/>
      <protection hidden="1"/>
    </xf>
    <xf numFmtId="0" fontId="29" fillId="7" borderId="60" xfId="0" applyFont="1" applyFill="1" applyBorder="1" applyAlignment="1" applyProtection="1">
      <alignment horizontal="center" vertical="center" wrapText="1"/>
      <protection hidden="1"/>
    </xf>
    <xf numFmtId="0" fontId="29" fillId="7" borderId="28" xfId="0" applyFont="1" applyFill="1" applyBorder="1" applyAlignment="1" applyProtection="1">
      <alignment horizontal="center" vertical="center" wrapText="1"/>
      <protection hidden="1"/>
    </xf>
    <xf numFmtId="0" fontId="48" fillId="0" borderId="112" xfId="0" applyFont="1" applyBorder="1" applyAlignment="1" applyProtection="1">
      <alignment horizontal="center" vertical="center" wrapText="1"/>
      <protection hidden="1"/>
    </xf>
    <xf numFmtId="0" fontId="48" fillId="0" borderId="113" xfId="0" applyFont="1" applyBorder="1" applyAlignment="1" applyProtection="1">
      <alignment horizontal="center" vertical="center" wrapText="1"/>
      <protection hidden="1"/>
    </xf>
    <xf numFmtId="0" fontId="48" fillId="0" borderId="114" xfId="0" applyFont="1" applyBorder="1" applyAlignment="1" applyProtection="1">
      <alignment horizontal="center" vertical="center" wrapText="1"/>
      <protection hidden="1"/>
    </xf>
    <xf numFmtId="0" fontId="48" fillId="0" borderId="33" xfId="0" applyFont="1" applyBorder="1" applyAlignment="1" applyProtection="1">
      <alignment horizontal="center" vertical="center" wrapText="1"/>
      <protection locked="0"/>
    </xf>
    <xf numFmtId="0" fontId="48" fillId="0" borderId="116" xfId="0" applyFont="1" applyBorder="1" applyAlignment="1" applyProtection="1">
      <alignment horizontal="center" vertical="center" wrapText="1"/>
      <protection locked="0"/>
    </xf>
    <xf numFmtId="0" fontId="11" fillId="7" borderId="21" xfId="0" applyFont="1" applyFill="1" applyBorder="1" applyAlignment="1" applyProtection="1">
      <alignment horizontal="center" vertical="center" wrapText="1"/>
    </xf>
    <xf numFmtId="0" fontId="11" fillId="7" borderId="120" xfId="0" applyFont="1" applyFill="1" applyBorder="1" applyAlignment="1" applyProtection="1">
      <alignment horizontal="center" vertical="center" wrapText="1"/>
    </xf>
    <xf numFmtId="0" fontId="11" fillId="7" borderId="121" xfId="0" applyFont="1" applyFill="1" applyBorder="1" applyAlignment="1" applyProtection="1">
      <alignment horizontal="center" vertical="center" wrapText="1"/>
    </xf>
    <xf numFmtId="0" fontId="30" fillId="0" borderId="0" xfId="0" applyFont="1" applyAlignment="1">
      <alignment horizontal="center" vertical="center" wrapText="1"/>
    </xf>
    <xf numFmtId="0" fontId="5" fillId="8" borderId="0" xfId="0" applyFont="1" applyFill="1" applyAlignment="1">
      <alignment horizontal="left" vertical="center" wrapText="1"/>
    </xf>
    <xf numFmtId="0" fontId="5" fillId="8" borderId="0" xfId="0" applyFont="1" applyFill="1" applyAlignment="1">
      <alignment horizontal="center" vertical="center" wrapText="1"/>
    </xf>
    <xf numFmtId="0" fontId="5" fillId="0" borderId="0" xfId="0" applyFont="1" applyAlignment="1">
      <alignment horizontal="left" vertical="center" wrapText="1"/>
    </xf>
    <xf numFmtId="0" fontId="0" fillId="0" borderId="0" xfId="0" applyAlignment="1">
      <alignment horizontal="left" vertical="center" wrapText="1"/>
    </xf>
    <xf numFmtId="0" fontId="34" fillId="12" borderId="26" xfId="0" applyFont="1" applyFill="1" applyBorder="1" applyAlignment="1">
      <alignment horizontal="center" vertical="center" wrapText="1"/>
    </xf>
    <xf numFmtId="0" fontId="5" fillId="12" borderId="26" xfId="0" applyFont="1" applyFill="1" applyBorder="1" applyAlignment="1">
      <alignment horizontal="center" vertical="center" wrapText="1"/>
    </xf>
    <xf numFmtId="0" fontId="0" fillId="0" borderId="0" xfId="0" applyAlignment="1">
      <alignment horizontal="center" vertical="center"/>
    </xf>
  </cellXfs>
  <cellStyles count="2">
    <cellStyle name="Köprü" xfId="1" builtinId="8"/>
    <cellStyle name="Normal" xfId="0" builtinId="0"/>
  </cellStyles>
  <dxfs count="11">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font>
      <fill>
        <patternFill>
          <bgColor rgb="FFFF0000"/>
        </patternFill>
      </fill>
    </dxf>
    <dxf>
      <font>
        <b/>
        <i/>
        <color rgb="FFFF0000"/>
      </font>
      <fill>
        <patternFill>
          <bgColor rgb="FFFFFF00"/>
        </patternFill>
      </fill>
    </dxf>
  </dxfs>
  <tableStyles count="0" defaultTableStyle="TableStyleMedium2" defaultPivotStyle="PivotStyleLight16"/>
  <colors>
    <mruColors>
      <color rgb="FF0000FF"/>
      <color rgb="FFEAEAEA"/>
      <color rgb="FFF4F4F4"/>
      <color rgb="FFF3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168273</xdr:colOff>
      <xdr:row>0</xdr:row>
      <xdr:rowOff>30690</xdr:rowOff>
    </xdr:from>
    <xdr:to>
      <xdr:col>2</xdr:col>
      <xdr:colOff>328873</xdr:colOff>
      <xdr:row>2</xdr:row>
      <xdr:rowOff>183090</xdr:rowOff>
    </xdr:to>
    <xdr:pic>
      <xdr:nvPicPr>
        <xdr:cNvPr id="3" name="图片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273" y="30690"/>
          <a:ext cx="1049600" cy="618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190500</xdr:colOff>
          <xdr:row>57</xdr:row>
          <xdr:rowOff>38100</xdr:rowOff>
        </xdr:from>
        <xdr:to>
          <xdr:col>3</xdr:col>
          <xdr:colOff>657225</xdr:colOff>
          <xdr:row>57</xdr:row>
          <xdr:rowOff>295275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57</xdr:row>
          <xdr:rowOff>209550</xdr:rowOff>
        </xdr:from>
        <xdr:to>
          <xdr:col>3</xdr:col>
          <xdr:colOff>657225</xdr:colOff>
          <xdr:row>57</xdr:row>
          <xdr:rowOff>466725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xdr:twoCellAnchor editAs="oneCell">
    <xdr:from>
      <xdr:col>1</xdr:col>
      <xdr:colOff>30314</xdr:colOff>
      <xdr:row>104</xdr:row>
      <xdr:rowOff>42619</xdr:rowOff>
    </xdr:from>
    <xdr:to>
      <xdr:col>14</xdr:col>
      <xdr:colOff>666538</xdr:colOff>
      <xdr:row>110</xdr:row>
      <xdr:rowOff>656711</xdr:rowOff>
    </xdr:to>
    <xdr:pic>
      <xdr:nvPicPr>
        <xdr:cNvPr id="7" name="Resim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284314" y="50419286"/>
          <a:ext cx="11918057" cy="486859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190500</xdr:colOff>
          <xdr:row>57</xdr:row>
          <xdr:rowOff>38100</xdr:rowOff>
        </xdr:from>
        <xdr:to>
          <xdr:col>4</xdr:col>
          <xdr:colOff>657225</xdr:colOff>
          <xdr:row>57</xdr:row>
          <xdr:rowOff>295275</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57</xdr:row>
          <xdr:rowOff>209550</xdr:rowOff>
        </xdr:from>
        <xdr:to>
          <xdr:col>4</xdr:col>
          <xdr:colOff>657225</xdr:colOff>
          <xdr:row>57</xdr:row>
          <xdr:rowOff>466725</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57</xdr:row>
          <xdr:rowOff>38100</xdr:rowOff>
        </xdr:from>
        <xdr:to>
          <xdr:col>5</xdr:col>
          <xdr:colOff>657225</xdr:colOff>
          <xdr:row>57</xdr:row>
          <xdr:rowOff>295275</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57</xdr:row>
          <xdr:rowOff>209550</xdr:rowOff>
        </xdr:from>
        <xdr:to>
          <xdr:col>5</xdr:col>
          <xdr:colOff>657225</xdr:colOff>
          <xdr:row>57</xdr:row>
          <xdr:rowOff>466725</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57</xdr:row>
          <xdr:rowOff>38100</xdr:rowOff>
        </xdr:from>
        <xdr:to>
          <xdr:col>6</xdr:col>
          <xdr:colOff>657225</xdr:colOff>
          <xdr:row>57</xdr:row>
          <xdr:rowOff>295275</xdr:rowOff>
        </xdr:to>
        <xdr:sp macro="" textlink="">
          <xdr:nvSpPr>
            <xdr:cNvPr id="1116" name="Check Box 92"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57</xdr:row>
          <xdr:rowOff>209550</xdr:rowOff>
        </xdr:from>
        <xdr:to>
          <xdr:col>6</xdr:col>
          <xdr:colOff>657225</xdr:colOff>
          <xdr:row>57</xdr:row>
          <xdr:rowOff>466725</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57</xdr:row>
          <xdr:rowOff>38100</xdr:rowOff>
        </xdr:from>
        <xdr:to>
          <xdr:col>7</xdr:col>
          <xdr:colOff>657225</xdr:colOff>
          <xdr:row>57</xdr:row>
          <xdr:rowOff>295275</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57</xdr:row>
          <xdr:rowOff>209550</xdr:rowOff>
        </xdr:from>
        <xdr:to>
          <xdr:col>7</xdr:col>
          <xdr:colOff>657225</xdr:colOff>
          <xdr:row>57</xdr:row>
          <xdr:rowOff>466725</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57</xdr:row>
          <xdr:rowOff>38100</xdr:rowOff>
        </xdr:from>
        <xdr:to>
          <xdr:col>8</xdr:col>
          <xdr:colOff>657225</xdr:colOff>
          <xdr:row>57</xdr:row>
          <xdr:rowOff>295275</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57</xdr:row>
          <xdr:rowOff>209550</xdr:rowOff>
        </xdr:from>
        <xdr:to>
          <xdr:col>8</xdr:col>
          <xdr:colOff>657225</xdr:colOff>
          <xdr:row>57</xdr:row>
          <xdr:rowOff>466725</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57</xdr:row>
          <xdr:rowOff>38100</xdr:rowOff>
        </xdr:from>
        <xdr:to>
          <xdr:col>9</xdr:col>
          <xdr:colOff>657225</xdr:colOff>
          <xdr:row>57</xdr:row>
          <xdr:rowOff>295275</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57</xdr:row>
          <xdr:rowOff>209550</xdr:rowOff>
        </xdr:from>
        <xdr:to>
          <xdr:col>9</xdr:col>
          <xdr:colOff>657225</xdr:colOff>
          <xdr:row>57</xdr:row>
          <xdr:rowOff>466725</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57</xdr:row>
          <xdr:rowOff>38100</xdr:rowOff>
        </xdr:from>
        <xdr:to>
          <xdr:col>10</xdr:col>
          <xdr:colOff>657225</xdr:colOff>
          <xdr:row>57</xdr:row>
          <xdr:rowOff>295275</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57</xdr:row>
          <xdr:rowOff>209550</xdr:rowOff>
        </xdr:from>
        <xdr:to>
          <xdr:col>10</xdr:col>
          <xdr:colOff>657225</xdr:colOff>
          <xdr:row>57</xdr:row>
          <xdr:rowOff>466725</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57</xdr:row>
          <xdr:rowOff>38100</xdr:rowOff>
        </xdr:from>
        <xdr:to>
          <xdr:col>11</xdr:col>
          <xdr:colOff>657225</xdr:colOff>
          <xdr:row>57</xdr:row>
          <xdr:rowOff>295275</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57</xdr:row>
          <xdr:rowOff>209550</xdr:rowOff>
        </xdr:from>
        <xdr:to>
          <xdr:col>11</xdr:col>
          <xdr:colOff>657225</xdr:colOff>
          <xdr:row>57</xdr:row>
          <xdr:rowOff>466725</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57</xdr:row>
          <xdr:rowOff>38100</xdr:rowOff>
        </xdr:from>
        <xdr:to>
          <xdr:col>12</xdr:col>
          <xdr:colOff>657225</xdr:colOff>
          <xdr:row>57</xdr:row>
          <xdr:rowOff>295275</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57</xdr:row>
          <xdr:rowOff>209550</xdr:rowOff>
        </xdr:from>
        <xdr:to>
          <xdr:col>12</xdr:col>
          <xdr:colOff>657225</xdr:colOff>
          <xdr:row>57</xdr:row>
          <xdr:rowOff>466725</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57</xdr:row>
          <xdr:rowOff>38100</xdr:rowOff>
        </xdr:from>
        <xdr:to>
          <xdr:col>13</xdr:col>
          <xdr:colOff>657225</xdr:colOff>
          <xdr:row>57</xdr:row>
          <xdr:rowOff>295275</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57</xdr:row>
          <xdr:rowOff>209550</xdr:rowOff>
        </xdr:from>
        <xdr:to>
          <xdr:col>13</xdr:col>
          <xdr:colOff>657225</xdr:colOff>
          <xdr:row>57</xdr:row>
          <xdr:rowOff>466725</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57</xdr:row>
          <xdr:rowOff>38100</xdr:rowOff>
        </xdr:from>
        <xdr:to>
          <xdr:col>14</xdr:col>
          <xdr:colOff>657225</xdr:colOff>
          <xdr:row>57</xdr:row>
          <xdr:rowOff>295275</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57</xdr:row>
          <xdr:rowOff>209550</xdr:rowOff>
        </xdr:from>
        <xdr:to>
          <xdr:col>14</xdr:col>
          <xdr:colOff>657225</xdr:colOff>
          <xdr:row>57</xdr:row>
          <xdr:rowOff>466725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68</xdr:row>
          <xdr:rowOff>38100</xdr:rowOff>
        </xdr:from>
        <xdr:to>
          <xdr:col>3</xdr:col>
          <xdr:colOff>657225</xdr:colOff>
          <xdr:row>68</xdr:row>
          <xdr:rowOff>295275</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68</xdr:row>
          <xdr:rowOff>209550</xdr:rowOff>
        </xdr:from>
        <xdr:to>
          <xdr:col>3</xdr:col>
          <xdr:colOff>657225</xdr:colOff>
          <xdr:row>68</xdr:row>
          <xdr:rowOff>466725</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68</xdr:row>
          <xdr:rowOff>38100</xdr:rowOff>
        </xdr:from>
        <xdr:to>
          <xdr:col>4</xdr:col>
          <xdr:colOff>657225</xdr:colOff>
          <xdr:row>68</xdr:row>
          <xdr:rowOff>295275</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0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68</xdr:row>
          <xdr:rowOff>209550</xdr:rowOff>
        </xdr:from>
        <xdr:to>
          <xdr:col>4</xdr:col>
          <xdr:colOff>657225</xdr:colOff>
          <xdr:row>68</xdr:row>
          <xdr:rowOff>466725</xdr:rowOff>
        </xdr:to>
        <xdr:sp macro="" textlink="">
          <xdr:nvSpPr>
            <xdr:cNvPr id="1137" name="Check Box 113" hidden="1">
              <a:extLst>
                <a:ext uri="{63B3BB69-23CF-44E3-9099-C40C66FF867C}">
                  <a14:compatExt spid="_x0000_s1137"/>
                </a:ext>
                <a:ext uri="{FF2B5EF4-FFF2-40B4-BE49-F238E27FC236}">
                  <a16:creationId xmlns:a16="http://schemas.microsoft.com/office/drawing/2014/main" id="{00000000-0008-0000-00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68</xdr:row>
          <xdr:rowOff>38100</xdr:rowOff>
        </xdr:from>
        <xdr:to>
          <xdr:col>5</xdr:col>
          <xdr:colOff>657225</xdr:colOff>
          <xdr:row>68</xdr:row>
          <xdr:rowOff>295275</xdr:rowOff>
        </xdr:to>
        <xdr:sp macro="" textlink="">
          <xdr:nvSpPr>
            <xdr:cNvPr id="1138" name="Check Box 114" hidden="1">
              <a:extLst>
                <a:ext uri="{63B3BB69-23CF-44E3-9099-C40C66FF867C}">
                  <a14:compatExt spid="_x0000_s1138"/>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68</xdr:row>
          <xdr:rowOff>209550</xdr:rowOff>
        </xdr:from>
        <xdr:to>
          <xdr:col>5</xdr:col>
          <xdr:colOff>657225</xdr:colOff>
          <xdr:row>68</xdr:row>
          <xdr:rowOff>466725</xdr:rowOff>
        </xdr:to>
        <xdr:sp macro="" textlink="">
          <xdr:nvSpPr>
            <xdr:cNvPr id="1139" name="Check Box 115" hidden="1">
              <a:extLst>
                <a:ext uri="{63B3BB69-23CF-44E3-9099-C40C66FF867C}">
                  <a14:compatExt spid="_x0000_s1139"/>
                </a:ext>
                <a:ext uri="{FF2B5EF4-FFF2-40B4-BE49-F238E27FC236}">
                  <a16:creationId xmlns:a16="http://schemas.microsoft.com/office/drawing/2014/main" id="{00000000-0008-0000-00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68</xdr:row>
          <xdr:rowOff>38100</xdr:rowOff>
        </xdr:from>
        <xdr:to>
          <xdr:col>6</xdr:col>
          <xdr:colOff>657225</xdr:colOff>
          <xdr:row>68</xdr:row>
          <xdr:rowOff>295275</xdr:rowOff>
        </xdr:to>
        <xdr:sp macro="" textlink="">
          <xdr:nvSpPr>
            <xdr:cNvPr id="1140" name="Check Box 116" hidden="1">
              <a:extLst>
                <a:ext uri="{63B3BB69-23CF-44E3-9099-C40C66FF867C}">
                  <a14:compatExt spid="_x0000_s1140"/>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68</xdr:row>
          <xdr:rowOff>209550</xdr:rowOff>
        </xdr:from>
        <xdr:to>
          <xdr:col>6</xdr:col>
          <xdr:colOff>657225</xdr:colOff>
          <xdr:row>68</xdr:row>
          <xdr:rowOff>466725</xdr:rowOff>
        </xdr:to>
        <xdr:sp macro="" textlink="">
          <xdr:nvSpPr>
            <xdr:cNvPr id="1141" name="Check Box 117" hidden="1">
              <a:extLst>
                <a:ext uri="{63B3BB69-23CF-44E3-9099-C40C66FF867C}">
                  <a14:compatExt spid="_x0000_s1141"/>
                </a:ext>
                <a:ext uri="{FF2B5EF4-FFF2-40B4-BE49-F238E27FC236}">
                  <a16:creationId xmlns:a16="http://schemas.microsoft.com/office/drawing/2014/main" id="{00000000-0008-0000-00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68</xdr:row>
          <xdr:rowOff>38100</xdr:rowOff>
        </xdr:from>
        <xdr:to>
          <xdr:col>7</xdr:col>
          <xdr:colOff>657225</xdr:colOff>
          <xdr:row>68</xdr:row>
          <xdr:rowOff>295275</xdr:rowOff>
        </xdr:to>
        <xdr:sp macro="" textlink="">
          <xdr:nvSpPr>
            <xdr:cNvPr id="1142" name="Check Box 118" hidden="1">
              <a:extLst>
                <a:ext uri="{63B3BB69-23CF-44E3-9099-C40C66FF867C}">
                  <a14:compatExt spid="_x0000_s1142"/>
                </a:ext>
                <a:ext uri="{FF2B5EF4-FFF2-40B4-BE49-F238E27FC236}">
                  <a16:creationId xmlns:a16="http://schemas.microsoft.com/office/drawing/2014/main" id="{00000000-0008-0000-00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68</xdr:row>
          <xdr:rowOff>209550</xdr:rowOff>
        </xdr:from>
        <xdr:to>
          <xdr:col>7</xdr:col>
          <xdr:colOff>657225</xdr:colOff>
          <xdr:row>68</xdr:row>
          <xdr:rowOff>466725</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00000000-0008-0000-00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68</xdr:row>
          <xdr:rowOff>38100</xdr:rowOff>
        </xdr:from>
        <xdr:to>
          <xdr:col>8</xdr:col>
          <xdr:colOff>657225</xdr:colOff>
          <xdr:row>68</xdr:row>
          <xdr:rowOff>295275</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00000000-0008-0000-00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68</xdr:row>
          <xdr:rowOff>209550</xdr:rowOff>
        </xdr:from>
        <xdr:to>
          <xdr:col>8</xdr:col>
          <xdr:colOff>657225</xdr:colOff>
          <xdr:row>68</xdr:row>
          <xdr:rowOff>466725</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0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68</xdr:row>
          <xdr:rowOff>38100</xdr:rowOff>
        </xdr:from>
        <xdr:to>
          <xdr:col>9</xdr:col>
          <xdr:colOff>657225</xdr:colOff>
          <xdr:row>68</xdr:row>
          <xdr:rowOff>295275</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0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68</xdr:row>
          <xdr:rowOff>209550</xdr:rowOff>
        </xdr:from>
        <xdr:to>
          <xdr:col>9</xdr:col>
          <xdr:colOff>657225</xdr:colOff>
          <xdr:row>68</xdr:row>
          <xdr:rowOff>466725</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0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68</xdr:row>
          <xdr:rowOff>38100</xdr:rowOff>
        </xdr:from>
        <xdr:to>
          <xdr:col>10</xdr:col>
          <xdr:colOff>657225</xdr:colOff>
          <xdr:row>68</xdr:row>
          <xdr:rowOff>295275</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0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68</xdr:row>
          <xdr:rowOff>209550</xdr:rowOff>
        </xdr:from>
        <xdr:to>
          <xdr:col>10</xdr:col>
          <xdr:colOff>657225</xdr:colOff>
          <xdr:row>68</xdr:row>
          <xdr:rowOff>466725</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0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68</xdr:row>
          <xdr:rowOff>38100</xdr:rowOff>
        </xdr:from>
        <xdr:to>
          <xdr:col>11</xdr:col>
          <xdr:colOff>657225</xdr:colOff>
          <xdr:row>68</xdr:row>
          <xdr:rowOff>295275</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00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68</xdr:row>
          <xdr:rowOff>209550</xdr:rowOff>
        </xdr:from>
        <xdr:to>
          <xdr:col>11</xdr:col>
          <xdr:colOff>657225</xdr:colOff>
          <xdr:row>68</xdr:row>
          <xdr:rowOff>466725</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0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68</xdr:row>
          <xdr:rowOff>38100</xdr:rowOff>
        </xdr:from>
        <xdr:to>
          <xdr:col>12</xdr:col>
          <xdr:colOff>657225</xdr:colOff>
          <xdr:row>68</xdr:row>
          <xdr:rowOff>295275</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0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68</xdr:row>
          <xdr:rowOff>209550</xdr:rowOff>
        </xdr:from>
        <xdr:to>
          <xdr:col>12</xdr:col>
          <xdr:colOff>657225</xdr:colOff>
          <xdr:row>68</xdr:row>
          <xdr:rowOff>466725</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68</xdr:row>
          <xdr:rowOff>38100</xdr:rowOff>
        </xdr:from>
        <xdr:to>
          <xdr:col>13</xdr:col>
          <xdr:colOff>657225</xdr:colOff>
          <xdr:row>68</xdr:row>
          <xdr:rowOff>295275</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0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68</xdr:row>
          <xdr:rowOff>209550</xdr:rowOff>
        </xdr:from>
        <xdr:to>
          <xdr:col>13</xdr:col>
          <xdr:colOff>657225</xdr:colOff>
          <xdr:row>68</xdr:row>
          <xdr:rowOff>466725</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0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68</xdr:row>
          <xdr:rowOff>38100</xdr:rowOff>
        </xdr:from>
        <xdr:to>
          <xdr:col>14</xdr:col>
          <xdr:colOff>657225</xdr:colOff>
          <xdr:row>68</xdr:row>
          <xdr:rowOff>295275</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68</xdr:row>
          <xdr:rowOff>209550</xdr:rowOff>
        </xdr:from>
        <xdr:to>
          <xdr:col>14</xdr:col>
          <xdr:colOff>657225</xdr:colOff>
          <xdr:row>68</xdr:row>
          <xdr:rowOff>466725</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0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70</xdr:row>
          <xdr:rowOff>38100</xdr:rowOff>
        </xdr:from>
        <xdr:to>
          <xdr:col>3</xdr:col>
          <xdr:colOff>657225</xdr:colOff>
          <xdr:row>70</xdr:row>
          <xdr:rowOff>295275</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0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70</xdr:row>
          <xdr:rowOff>209550</xdr:rowOff>
        </xdr:from>
        <xdr:to>
          <xdr:col>3</xdr:col>
          <xdr:colOff>657225</xdr:colOff>
          <xdr:row>71</xdr:row>
          <xdr:rowOff>0</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00000000-0008-0000-00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70</xdr:row>
          <xdr:rowOff>38100</xdr:rowOff>
        </xdr:from>
        <xdr:to>
          <xdr:col>4</xdr:col>
          <xdr:colOff>657225</xdr:colOff>
          <xdr:row>70</xdr:row>
          <xdr:rowOff>295275</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0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70</xdr:row>
          <xdr:rowOff>209550</xdr:rowOff>
        </xdr:from>
        <xdr:to>
          <xdr:col>4</xdr:col>
          <xdr:colOff>657225</xdr:colOff>
          <xdr:row>71</xdr:row>
          <xdr:rowOff>0</xdr:rowOff>
        </xdr:to>
        <xdr:sp macro="" textlink="">
          <xdr:nvSpPr>
            <xdr:cNvPr id="1161" name="Check Box 137" hidden="1">
              <a:extLst>
                <a:ext uri="{63B3BB69-23CF-44E3-9099-C40C66FF867C}">
                  <a14:compatExt spid="_x0000_s1161"/>
                </a:ext>
                <a:ext uri="{FF2B5EF4-FFF2-40B4-BE49-F238E27FC236}">
                  <a16:creationId xmlns:a16="http://schemas.microsoft.com/office/drawing/2014/main" id="{00000000-0008-0000-00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70</xdr:row>
          <xdr:rowOff>38100</xdr:rowOff>
        </xdr:from>
        <xdr:to>
          <xdr:col>5</xdr:col>
          <xdr:colOff>657225</xdr:colOff>
          <xdr:row>70</xdr:row>
          <xdr:rowOff>295275</xdr:rowOff>
        </xdr:to>
        <xdr:sp macro="" textlink="">
          <xdr:nvSpPr>
            <xdr:cNvPr id="1162" name="Check Box 138" hidden="1">
              <a:extLst>
                <a:ext uri="{63B3BB69-23CF-44E3-9099-C40C66FF867C}">
                  <a14:compatExt spid="_x0000_s1162"/>
                </a:ext>
                <a:ext uri="{FF2B5EF4-FFF2-40B4-BE49-F238E27FC236}">
                  <a16:creationId xmlns:a16="http://schemas.microsoft.com/office/drawing/2014/main" id="{00000000-0008-0000-00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70</xdr:row>
          <xdr:rowOff>209550</xdr:rowOff>
        </xdr:from>
        <xdr:to>
          <xdr:col>5</xdr:col>
          <xdr:colOff>657225</xdr:colOff>
          <xdr:row>71</xdr:row>
          <xdr:rowOff>0</xdr:rowOff>
        </xdr:to>
        <xdr:sp macro="" textlink="">
          <xdr:nvSpPr>
            <xdr:cNvPr id="1163" name="Check Box 139" hidden="1">
              <a:extLst>
                <a:ext uri="{63B3BB69-23CF-44E3-9099-C40C66FF867C}">
                  <a14:compatExt spid="_x0000_s1163"/>
                </a:ext>
                <a:ext uri="{FF2B5EF4-FFF2-40B4-BE49-F238E27FC236}">
                  <a16:creationId xmlns:a16="http://schemas.microsoft.com/office/drawing/2014/main" id="{00000000-0008-0000-0000-00008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70</xdr:row>
          <xdr:rowOff>38100</xdr:rowOff>
        </xdr:from>
        <xdr:to>
          <xdr:col>6</xdr:col>
          <xdr:colOff>657225</xdr:colOff>
          <xdr:row>70</xdr:row>
          <xdr:rowOff>295275</xdr:rowOff>
        </xdr:to>
        <xdr:sp macro="" textlink="">
          <xdr:nvSpPr>
            <xdr:cNvPr id="1164" name="Check Box 140" hidden="1">
              <a:extLst>
                <a:ext uri="{63B3BB69-23CF-44E3-9099-C40C66FF867C}">
                  <a14:compatExt spid="_x0000_s1164"/>
                </a:ext>
                <a:ext uri="{FF2B5EF4-FFF2-40B4-BE49-F238E27FC236}">
                  <a16:creationId xmlns:a16="http://schemas.microsoft.com/office/drawing/2014/main" id="{00000000-0008-0000-0000-00008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70</xdr:row>
          <xdr:rowOff>209550</xdr:rowOff>
        </xdr:from>
        <xdr:to>
          <xdr:col>6</xdr:col>
          <xdr:colOff>657225</xdr:colOff>
          <xdr:row>71</xdr:row>
          <xdr:rowOff>0</xdr:rowOff>
        </xdr:to>
        <xdr:sp macro="" textlink="">
          <xdr:nvSpPr>
            <xdr:cNvPr id="1165" name="Check Box 141" hidden="1">
              <a:extLst>
                <a:ext uri="{63B3BB69-23CF-44E3-9099-C40C66FF867C}">
                  <a14:compatExt spid="_x0000_s1165"/>
                </a:ext>
                <a:ext uri="{FF2B5EF4-FFF2-40B4-BE49-F238E27FC236}">
                  <a16:creationId xmlns:a16="http://schemas.microsoft.com/office/drawing/2014/main" id="{00000000-0008-0000-0000-00008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70</xdr:row>
          <xdr:rowOff>38100</xdr:rowOff>
        </xdr:from>
        <xdr:to>
          <xdr:col>7</xdr:col>
          <xdr:colOff>657225</xdr:colOff>
          <xdr:row>70</xdr:row>
          <xdr:rowOff>295275</xdr:rowOff>
        </xdr:to>
        <xdr:sp macro="" textlink="">
          <xdr:nvSpPr>
            <xdr:cNvPr id="1166" name="Check Box 142" hidden="1">
              <a:extLst>
                <a:ext uri="{63B3BB69-23CF-44E3-9099-C40C66FF867C}">
                  <a14:compatExt spid="_x0000_s1166"/>
                </a:ext>
                <a:ext uri="{FF2B5EF4-FFF2-40B4-BE49-F238E27FC236}">
                  <a16:creationId xmlns:a16="http://schemas.microsoft.com/office/drawing/2014/main" id="{00000000-0008-0000-0000-00008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70</xdr:row>
          <xdr:rowOff>209550</xdr:rowOff>
        </xdr:from>
        <xdr:to>
          <xdr:col>7</xdr:col>
          <xdr:colOff>657225</xdr:colOff>
          <xdr:row>71</xdr:row>
          <xdr:rowOff>0</xdr:rowOff>
        </xdr:to>
        <xdr:sp macro="" textlink="">
          <xdr:nvSpPr>
            <xdr:cNvPr id="1167" name="Check Box 143" hidden="1">
              <a:extLst>
                <a:ext uri="{63B3BB69-23CF-44E3-9099-C40C66FF867C}">
                  <a14:compatExt spid="_x0000_s1167"/>
                </a:ext>
                <a:ext uri="{FF2B5EF4-FFF2-40B4-BE49-F238E27FC236}">
                  <a16:creationId xmlns:a16="http://schemas.microsoft.com/office/drawing/2014/main" id="{00000000-0008-0000-0000-00008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70</xdr:row>
          <xdr:rowOff>38100</xdr:rowOff>
        </xdr:from>
        <xdr:to>
          <xdr:col>8</xdr:col>
          <xdr:colOff>657225</xdr:colOff>
          <xdr:row>70</xdr:row>
          <xdr:rowOff>295275</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0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70</xdr:row>
          <xdr:rowOff>209550</xdr:rowOff>
        </xdr:from>
        <xdr:to>
          <xdr:col>8</xdr:col>
          <xdr:colOff>657225</xdr:colOff>
          <xdr:row>71</xdr:row>
          <xdr:rowOff>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70</xdr:row>
          <xdr:rowOff>38100</xdr:rowOff>
        </xdr:from>
        <xdr:to>
          <xdr:col>9</xdr:col>
          <xdr:colOff>657225</xdr:colOff>
          <xdr:row>70</xdr:row>
          <xdr:rowOff>295275</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70</xdr:row>
          <xdr:rowOff>209550</xdr:rowOff>
        </xdr:from>
        <xdr:to>
          <xdr:col>9</xdr:col>
          <xdr:colOff>657225</xdr:colOff>
          <xdr:row>71</xdr:row>
          <xdr:rowOff>0</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70</xdr:row>
          <xdr:rowOff>38100</xdr:rowOff>
        </xdr:from>
        <xdr:to>
          <xdr:col>10</xdr:col>
          <xdr:colOff>657225</xdr:colOff>
          <xdr:row>70</xdr:row>
          <xdr:rowOff>295275</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70</xdr:row>
          <xdr:rowOff>209550</xdr:rowOff>
        </xdr:from>
        <xdr:to>
          <xdr:col>10</xdr:col>
          <xdr:colOff>657225</xdr:colOff>
          <xdr:row>71</xdr:row>
          <xdr:rowOff>0</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0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70</xdr:row>
          <xdr:rowOff>38100</xdr:rowOff>
        </xdr:from>
        <xdr:to>
          <xdr:col>11</xdr:col>
          <xdr:colOff>657225</xdr:colOff>
          <xdr:row>70</xdr:row>
          <xdr:rowOff>295275</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0000-00009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70</xdr:row>
          <xdr:rowOff>209550</xdr:rowOff>
        </xdr:from>
        <xdr:to>
          <xdr:col>11</xdr:col>
          <xdr:colOff>657225</xdr:colOff>
          <xdr:row>71</xdr:row>
          <xdr:rowOff>0</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00000000-0008-0000-00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70</xdr:row>
          <xdr:rowOff>38100</xdr:rowOff>
        </xdr:from>
        <xdr:to>
          <xdr:col>12</xdr:col>
          <xdr:colOff>657225</xdr:colOff>
          <xdr:row>70</xdr:row>
          <xdr:rowOff>295275</xdr:rowOff>
        </xdr:to>
        <xdr:sp macro="" textlink="">
          <xdr:nvSpPr>
            <xdr:cNvPr id="1176" name="Check Box 152" hidden="1">
              <a:extLst>
                <a:ext uri="{63B3BB69-23CF-44E3-9099-C40C66FF867C}">
                  <a14:compatExt spid="_x0000_s1176"/>
                </a:ext>
                <a:ext uri="{FF2B5EF4-FFF2-40B4-BE49-F238E27FC236}">
                  <a16:creationId xmlns:a16="http://schemas.microsoft.com/office/drawing/2014/main" id="{00000000-0008-0000-0000-00009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70</xdr:row>
          <xdr:rowOff>209550</xdr:rowOff>
        </xdr:from>
        <xdr:to>
          <xdr:col>12</xdr:col>
          <xdr:colOff>657225</xdr:colOff>
          <xdr:row>71</xdr:row>
          <xdr:rowOff>0</xdr:rowOff>
        </xdr:to>
        <xdr:sp macro="" textlink="">
          <xdr:nvSpPr>
            <xdr:cNvPr id="1177" name="Check Box 153"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70</xdr:row>
          <xdr:rowOff>38100</xdr:rowOff>
        </xdr:from>
        <xdr:to>
          <xdr:col>13</xdr:col>
          <xdr:colOff>657225</xdr:colOff>
          <xdr:row>70</xdr:row>
          <xdr:rowOff>295275</xdr:rowOff>
        </xdr:to>
        <xdr:sp macro="" textlink="">
          <xdr:nvSpPr>
            <xdr:cNvPr id="1178" name="Check Box 154"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70</xdr:row>
          <xdr:rowOff>209550</xdr:rowOff>
        </xdr:from>
        <xdr:to>
          <xdr:col>13</xdr:col>
          <xdr:colOff>657225</xdr:colOff>
          <xdr:row>71</xdr:row>
          <xdr:rowOff>0</xdr:rowOff>
        </xdr:to>
        <xdr:sp macro="" textlink="">
          <xdr:nvSpPr>
            <xdr:cNvPr id="1179" name="Check Box 155"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70</xdr:row>
          <xdr:rowOff>38100</xdr:rowOff>
        </xdr:from>
        <xdr:to>
          <xdr:col>14</xdr:col>
          <xdr:colOff>657225</xdr:colOff>
          <xdr:row>70</xdr:row>
          <xdr:rowOff>295275</xdr:rowOff>
        </xdr:to>
        <xdr:sp macro="" textlink="">
          <xdr:nvSpPr>
            <xdr:cNvPr id="1180" name="Check Box 156"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70</xdr:row>
          <xdr:rowOff>209550</xdr:rowOff>
        </xdr:from>
        <xdr:to>
          <xdr:col>14</xdr:col>
          <xdr:colOff>657225</xdr:colOff>
          <xdr:row>71</xdr:row>
          <xdr:rowOff>0</xdr:rowOff>
        </xdr:to>
        <xdr:sp macro="" textlink="">
          <xdr:nvSpPr>
            <xdr:cNvPr id="1181" name="Check Box 15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77</xdr:row>
          <xdr:rowOff>76200</xdr:rowOff>
        </xdr:from>
        <xdr:to>
          <xdr:col>3</xdr:col>
          <xdr:colOff>657225</xdr:colOff>
          <xdr:row>77</xdr:row>
          <xdr:rowOff>333375</xdr:rowOff>
        </xdr:to>
        <xdr:sp macro="" textlink="">
          <xdr:nvSpPr>
            <xdr:cNvPr id="1182" name="Check Box 15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77</xdr:row>
          <xdr:rowOff>247650</xdr:rowOff>
        </xdr:from>
        <xdr:to>
          <xdr:col>3</xdr:col>
          <xdr:colOff>657225</xdr:colOff>
          <xdr:row>77</xdr:row>
          <xdr:rowOff>504825</xdr:rowOff>
        </xdr:to>
        <xdr:sp macro="" textlink="">
          <xdr:nvSpPr>
            <xdr:cNvPr id="1183" name="Check Box 15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77</xdr:row>
          <xdr:rowOff>76200</xdr:rowOff>
        </xdr:from>
        <xdr:to>
          <xdr:col>4</xdr:col>
          <xdr:colOff>657225</xdr:colOff>
          <xdr:row>77</xdr:row>
          <xdr:rowOff>333375</xdr:rowOff>
        </xdr:to>
        <xdr:sp macro="" textlink="">
          <xdr:nvSpPr>
            <xdr:cNvPr id="1184" name="Check Box 16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77</xdr:row>
          <xdr:rowOff>247650</xdr:rowOff>
        </xdr:from>
        <xdr:to>
          <xdr:col>4</xdr:col>
          <xdr:colOff>657225</xdr:colOff>
          <xdr:row>77</xdr:row>
          <xdr:rowOff>504825</xdr:rowOff>
        </xdr:to>
        <xdr:sp macro="" textlink="">
          <xdr:nvSpPr>
            <xdr:cNvPr id="1185" name="Check Box 16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77</xdr:row>
          <xdr:rowOff>76200</xdr:rowOff>
        </xdr:from>
        <xdr:to>
          <xdr:col>5</xdr:col>
          <xdr:colOff>657225</xdr:colOff>
          <xdr:row>77</xdr:row>
          <xdr:rowOff>333375</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77</xdr:row>
          <xdr:rowOff>247650</xdr:rowOff>
        </xdr:from>
        <xdr:to>
          <xdr:col>5</xdr:col>
          <xdr:colOff>657225</xdr:colOff>
          <xdr:row>77</xdr:row>
          <xdr:rowOff>504825</xdr:rowOff>
        </xdr:to>
        <xdr:sp macro="" textlink="">
          <xdr:nvSpPr>
            <xdr:cNvPr id="1187" name="Check Box 163" hidden="1">
              <a:extLst>
                <a:ext uri="{63B3BB69-23CF-44E3-9099-C40C66FF867C}">
                  <a14:compatExt spid="_x0000_s1187"/>
                </a:ext>
                <a:ext uri="{FF2B5EF4-FFF2-40B4-BE49-F238E27FC236}">
                  <a16:creationId xmlns:a16="http://schemas.microsoft.com/office/drawing/2014/main" id="{00000000-0008-0000-0000-0000A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77</xdr:row>
          <xdr:rowOff>76200</xdr:rowOff>
        </xdr:from>
        <xdr:to>
          <xdr:col>6</xdr:col>
          <xdr:colOff>657225</xdr:colOff>
          <xdr:row>77</xdr:row>
          <xdr:rowOff>333375</xdr:rowOff>
        </xdr:to>
        <xdr:sp macro="" textlink="">
          <xdr:nvSpPr>
            <xdr:cNvPr id="1188" name="Check Box 164" hidden="1">
              <a:extLst>
                <a:ext uri="{63B3BB69-23CF-44E3-9099-C40C66FF867C}">
                  <a14:compatExt spid="_x0000_s1188"/>
                </a:ext>
                <a:ext uri="{FF2B5EF4-FFF2-40B4-BE49-F238E27FC236}">
                  <a16:creationId xmlns:a16="http://schemas.microsoft.com/office/drawing/2014/main" id="{00000000-0008-0000-0000-0000A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77</xdr:row>
          <xdr:rowOff>247650</xdr:rowOff>
        </xdr:from>
        <xdr:to>
          <xdr:col>6</xdr:col>
          <xdr:colOff>657225</xdr:colOff>
          <xdr:row>77</xdr:row>
          <xdr:rowOff>504825</xdr:rowOff>
        </xdr:to>
        <xdr:sp macro="" textlink="">
          <xdr:nvSpPr>
            <xdr:cNvPr id="1189" name="Check Box 165" hidden="1">
              <a:extLst>
                <a:ext uri="{63B3BB69-23CF-44E3-9099-C40C66FF867C}">
                  <a14:compatExt spid="_x0000_s1189"/>
                </a:ext>
                <a:ext uri="{FF2B5EF4-FFF2-40B4-BE49-F238E27FC236}">
                  <a16:creationId xmlns:a16="http://schemas.microsoft.com/office/drawing/2014/main" id="{00000000-0008-0000-00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77</xdr:row>
          <xdr:rowOff>76200</xdr:rowOff>
        </xdr:from>
        <xdr:to>
          <xdr:col>7</xdr:col>
          <xdr:colOff>657225</xdr:colOff>
          <xdr:row>77</xdr:row>
          <xdr:rowOff>333375</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00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77</xdr:row>
          <xdr:rowOff>247650</xdr:rowOff>
        </xdr:from>
        <xdr:to>
          <xdr:col>7</xdr:col>
          <xdr:colOff>657225</xdr:colOff>
          <xdr:row>77</xdr:row>
          <xdr:rowOff>504825</xdr:rowOff>
        </xdr:to>
        <xdr:sp macro="" textlink="">
          <xdr:nvSpPr>
            <xdr:cNvPr id="1191" name="Check Box 167" hidden="1">
              <a:extLst>
                <a:ext uri="{63B3BB69-23CF-44E3-9099-C40C66FF867C}">
                  <a14:compatExt spid="_x0000_s1191"/>
                </a:ext>
                <a:ext uri="{FF2B5EF4-FFF2-40B4-BE49-F238E27FC236}">
                  <a16:creationId xmlns:a16="http://schemas.microsoft.com/office/drawing/2014/main" id="{00000000-0008-0000-0000-0000A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77</xdr:row>
          <xdr:rowOff>76200</xdr:rowOff>
        </xdr:from>
        <xdr:to>
          <xdr:col>8</xdr:col>
          <xdr:colOff>657225</xdr:colOff>
          <xdr:row>77</xdr:row>
          <xdr:rowOff>333375</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00000000-0008-0000-00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77</xdr:row>
          <xdr:rowOff>247650</xdr:rowOff>
        </xdr:from>
        <xdr:to>
          <xdr:col>8</xdr:col>
          <xdr:colOff>657225</xdr:colOff>
          <xdr:row>77</xdr:row>
          <xdr:rowOff>504825</xdr:rowOff>
        </xdr:to>
        <xdr:sp macro="" textlink="">
          <xdr:nvSpPr>
            <xdr:cNvPr id="1193" name="Check Box 169" hidden="1">
              <a:extLst>
                <a:ext uri="{63B3BB69-23CF-44E3-9099-C40C66FF867C}">
                  <a14:compatExt spid="_x0000_s1193"/>
                </a:ext>
                <a:ext uri="{FF2B5EF4-FFF2-40B4-BE49-F238E27FC236}">
                  <a16:creationId xmlns:a16="http://schemas.microsoft.com/office/drawing/2014/main" id="{00000000-0008-0000-0000-0000A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77</xdr:row>
          <xdr:rowOff>76200</xdr:rowOff>
        </xdr:from>
        <xdr:to>
          <xdr:col>9</xdr:col>
          <xdr:colOff>657225</xdr:colOff>
          <xdr:row>77</xdr:row>
          <xdr:rowOff>333375</xdr:rowOff>
        </xdr:to>
        <xdr:sp macro="" textlink="">
          <xdr:nvSpPr>
            <xdr:cNvPr id="1194" name="Check Box 170" hidden="1">
              <a:extLst>
                <a:ext uri="{63B3BB69-23CF-44E3-9099-C40C66FF867C}">
                  <a14:compatExt spid="_x0000_s1194"/>
                </a:ext>
                <a:ext uri="{FF2B5EF4-FFF2-40B4-BE49-F238E27FC236}">
                  <a16:creationId xmlns:a16="http://schemas.microsoft.com/office/drawing/2014/main" id="{00000000-0008-0000-00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77</xdr:row>
          <xdr:rowOff>247650</xdr:rowOff>
        </xdr:from>
        <xdr:to>
          <xdr:col>9</xdr:col>
          <xdr:colOff>657225</xdr:colOff>
          <xdr:row>77</xdr:row>
          <xdr:rowOff>504825</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00000000-0008-0000-00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77</xdr:row>
          <xdr:rowOff>76200</xdr:rowOff>
        </xdr:from>
        <xdr:to>
          <xdr:col>10</xdr:col>
          <xdr:colOff>657225</xdr:colOff>
          <xdr:row>77</xdr:row>
          <xdr:rowOff>333375</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00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77</xdr:row>
          <xdr:rowOff>247650</xdr:rowOff>
        </xdr:from>
        <xdr:to>
          <xdr:col>10</xdr:col>
          <xdr:colOff>657225</xdr:colOff>
          <xdr:row>77</xdr:row>
          <xdr:rowOff>504825</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0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77</xdr:row>
          <xdr:rowOff>76200</xdr:rowOff>
        </xdr:from>
        <xdr:to>
          <xdr:col>11</xdr:col>
          <xdr:colOff>657225</xdr:colOff>
          <xdr:row>77</xdr:row>
          <xdr:rowOff>333375</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0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77</xdr:row>
          <xdr:rowOff>247650</xdr:rowOff>
        </xdr:from>
        <xdr:to>
          <xdr:col>11</xdr:col>
          <xdr:colOff>657225</xdr:colOff>
          <xdr:row>77</xdr:row>
          <xdr:rowOff>504825</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0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77</xdr:row>
          <xdr:rowOff>76200</xdr:rowOff>
        </xdr:from>
        <xdr:to>
          <xdr:col>12</xdr:col>
          <xdr:colOff>657225</xdr:colOff>
          <xdr:row>77</xdr:row>
          <xdr:rowOff>333375</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0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77</xdr:row>
          <xdr:rowOff>247650</xdr:rowOff>
        </xdr:from>
        <xdr:to>
          <xdr:col>12</xdr:col>
          <xdr:colOff>657225</xdr:colOff>
          <xdr:row>77</xdr:row>
          <xdr:rowOff>504825</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0000-0000B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77</xdr:row>
          <xdr:rowOff>76200</xdr:rowOff>
        </xdr:from>
        <xdr:to>
          <xdr:col>13</xdr:col>
          <xdr:colOff>657225</xdr:colOff>
          <xdr:row>77</xdr:row>
          <xdr:rowOff>333375</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000-0000B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77</xdr:row>
          <xdr:rowOff>247650</xdr:rowOff>
        </xdr:from>
        <xdr:to>
          <xdr:col>13</xdr:col>
          <xdr:colOff>657225</xdr:colOff>
          <xdr:row>77</xdr:row>
          <xdr:rowOff>504825</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0000-0000B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77</xdr:row>
          <xdr:rowOff>76200</xdr:rowOff>
        </xdr:from>
        <xdr:to>
          <xdr:col>14</xdr:col>
          <xdr:colOff>657225</xdr:colOff>
          <xdr:row>77</xdr:row>
          <xdr:rowOff>333375</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77</xdr:row>
          <xdr:rowOff>247650</xdr:rowOff>
        </xdr:from>
        <xdr:to>
          <xdr:col>14</xdr:col>
          <xdr:colOff>657225</xdr:colOff>
          <xdr:row>77</xdr:row>
          <xdr:rowOff>504825</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0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638175</xdr:colOff>
          <xdr:row>100</xdr:row>
          <xdr:rowOff>304800</xdr:rowOff>
        </xdr:from>
        <xdr:to>
          <xdr:col>10</xdr:col>
          <xdr:colOff>400050</xdr:colOff>
          <xdr:row>100</xdr:row>
          <xdr:rowOff>704850</xdr:rowOff>
        </xdr:to>
        <xdr:sp macro="" textlink="">
          <xdr:nvSpPr>
            <xdr:cNvPr id="1250" name="Check Box 226" hidden="1">
              <a:extLst>
                <a:ext uri="{63B3BB69-23CF-44E3-9099-C40C66FF867C}">
                  <a14:compatExt spid="_x0000_s1250"/>
                </a:ext>
                <a:ext uri="{FF2B5EF4-FFF2-40B4-BE49-F238E27FC236}">
                  <a16:creationId xmlns:a16="http://schemas.microsoft.com/office/drawing/2014/main" id="{00000000-0008-0000-0000-0000E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552450</xdr:colOff>
          <xdr:row>100</xdr:row>
          <xdr:rowOff>323850</xdr:rowOff>
        </xdr:from>
        <xdr:to>
          <xdr:col>12</xdr:col>
          <xdr:colOff>104775</xdr:colOff>
          <xdr:row>100</xdr:row>
          <xdr:rowOff>657225</xdr:rowOff>
        </xdr:to>
        <xdr:sp macro="" textlink="">
          <xdr:nvSpPr>
            <xdr:cNvPr id="1251" name="Check Box 227" hidden="1">
              <a:extLst>
                <a:ext uri="{63B3BB69-23CF-44E3-9099-C40C66FF867C}">
                  <a14:compatExt spid="_x0000_s1251"/>
                </a:ext>
                <a:ext uri="{FF2B5EF4-FFF2-40B4-BE49-F238E27FC236}">
                  <a16:creationId xmlns:a16="http://schemas.microsoft.com/office/drawing/2014/main" id="{00000000-0008-0000-0000-0000E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552450</xdr:colOff>
          <xdr:row>100</xdr:row>
          <xdr:rowOff>314325</xdr:rowOff>
        </xdr:from>
        <xdr:to>
          <xdr:col>14</xdr:col>
          <xdr:colOff>104775</xdr:colOff>
          <xdr:row>100</xdr:row>
          <xdr:rowOff>657225</xdr:rowOff>
        </xdr:to>
        <xdr:sp macro="" textlink="">
          <xdr:nvSpPr>
            <xdr:cNvPr id="1252" name="Check Box 228" hidden="1">
              <a:extLst>
                <a:ext uri="{63B3BB69-23CF-44E3-9099-C40C66FF867C}">
                  <a14:compatExt spid="_x0000_s1252"/>
                </a:ext>
                <a:ext uri="{FF2B5EF4-FFF2-40B4-BE49-F238E27FC236}">
                  <a16:creationId xmlns:a16="http://schemas.microsoft.com/office/drawing/2014/main" id="{00000000-0008-0000-0000-0000E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647700</xdr:colOff>
          <xdr:row>101</xdr:row>
          <xdr:rowOff>0</xdr:rowOff>
        </xdr:from>
        <xdr:to>
          <xdr:col>10</xdr:col>
          <xdr:colOff>419100</xdr:colOff>
          <xdr:row>101</xdr:row>
          <xdr:rowOff>390525</xdr:rowOff>
        </xdr:to>
        <xdr:sp macro="" textlink="">
          <xdr:nvSpPr>
            <xdr:cNvPr id="1253" name="Check Box 229" hidden="1">
              <a:extLst>
                <a:ext uri="{63B3BB69-23CF-44E3-9099-C40C66FF867C}">
                  <a14:compatExt spid="_x0000_s1253"/>
                </a:ext>
                <a:ext uri="{FF2B5EF4-FFF2-40B4-BE49-F238E27FC236}">
                  <a16:creationId xmlns:a16="http://schemas.microsoft.com/office/drawing/2014/main" id="{00000000-0008-0000-00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561975</xdr:colOff>
          <xdr:row>101</xdr:row>
          <xdr:rowOff>28575</xdr:rowOff>
        </xdr:from>
        <xdr:to>
          <xdr:col>12</xdr:col>
          <xdr:colOff>123825</xdr:colOff>
          <xdr:row>101</xdr:row>
          <xdr:rowOff>371475</xdr:rowOff>
        </xdr:to>
        <xdr:sp macro="" textlink="">
          <xdr:nvSpPr>
            <xdr:cNvPr id="1254" name="Check Box 230" hidden="1">
              <a:extLst>
                <a:ext uri="{63B3BB69-23CF-44E3-9099-C40C66FF867C}">
                  <a14:compatExt spid="_x0000_s1254"/>
                </a:ext>
                <a:ext uri="{FF2B5EF4-FFF2-40B4-BE49-F238E27FC236}">
                  <a16:creationId xmlns:a16="http://schemas.microsoft.com/office/drawing/2014/main" id="{00000000-0008-0000-00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561975</xdr:colOff>
          <xdr:row>101</xdr:row>
          <xdr:rowOff>9525</xdr:rowOff>
        </xdr:from>
        <xdr:to>
          <xdr:col>14</xdr:col>
          <xdr:colOff>123825</xdr:colOff>
          <xdr:row>101</xdr:row>
          <xdr:rowOff>342900</xdr:rowOff>
        </xdr:to>
        <xdr:sp macro="" textlink="">
          <xdr:nvSpPr>
            <xdr:cNvPr id="1255" name="Check Box 231" hidden="1">
              <a:extLst>
                <a:ext uri="{63B3BB69-23CF-44E3-9099-C40C66FF867C}">
                  <a14:compatExt spid="_x0000_s1255"/>
                </a:ext>
                <a:ext uri="{FF2B5EF4-FFF2-40B4-BE49-F238E27FC236}">
                  <a16:creationId xmlns:a16="http://schemas.microsoft.com/office/drawing/2014/main" id="{00000000-0008-0000-00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647700</xdr:colOff>
          <xdr:row>102</xdr:row>
          <xdr:rowOff>0</xdr:rowOff>
        </xdr:from>
        <xdr:to>
          <xdr:col>10</xdr:col>
          <xdr:colOff>419100</xdr:colOff>
          <xdr:row>103</xdr:row>
          <xdr:rowOff>38100</xdr:rowOff>
        </xdr:to>
        <xdr:sp macro="" textlink="">
          <xdr:nvSpPr>
            <xdr:cNvPr id="1256" name="Check Box 232" hidden="1">
              <a:extLst>
                <a:ext uri="{63B3BB69-23CF-44E3-9099-C40C66FF867C}">
                  <a14:compatExt spid="_x0000_s1256"/>
                </a:ext>
                <a:ext uri="{FF2B5EF4-FFF2-40B4-BE49-F238E27FC236}">
                  <a16:creationId xmlns:a16="http://schemas.microsoft.com/office/drawing/2014/main" id="{00000000-0008-0000-00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561975</xdr:colOff>
          <xdr:row>102</xdr:row>
          <xdr:rowOff>28575</xdr:rowOff>
        </xdr:from>
        <xdr:to>
          <xdr:col>12</xdr:col>
          <xdr:colOff>123825</xdr:colOff>
          <xdr:row>103</xdr:row>
          <xdr:rowOff>9525</xdr:rowOff>
        </xdr:to>
        <xdr:sp macro="" textlink="">
          <xdr:nvSpPr>
            <xdr:cNvPr id="1257" name="Check Box 233" hidden="1">
              <a:extLst>
                <a:ext uri="{63B3BB69-23CF-44E3-9099-C40C66FF867C}">
                  <a14:compatExt spid="_x0000_s1257"/>
                </a:ext>
                <a:ext uri="{FF2B5EF4-FFF2-40B4-BE49-F238E27FC236}">
                  <a16:creationId xmlns:a16="http://schemas.microsoft.com/office/drawing/2014/main" id="{00000000-0008-0000-0000-0000E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561975</xdr:colOff>
          <xdr:row>102</xdr:row>
          <xdr:rowOff>9525</xdr:rowOff>
        </xdr:from>
        <xdr:to>
          <xdr:col>14</xdr:col>
          <xdr:colOff>123825</xdr:colOff>
          <xdr:row>102</xdr:row>
          <xdr:rowOff>342900</xdr:rowOff>
        </xdr:to>
        <xdr:sp macro="" textlink="">
          <xdr:nvSpPr>
            <xdr:cNvPr id="1258" name="Check Box 234" hidden="1">
              <a:extLst>
                <a:ext uri="{63B3BB69-23CF-44E3-9099-C40C66FF867C}">
                  <a14:compatExt spid="_x0000_s1258"/>
                </a:ext>
                <a:ext uri="{FF2B5EF4-FFF2-40B4-BE49-F238E27FC236}">
                  <a16:creationId xmlns:a16="http://schemas.microsoft.com/office/drawing/2014/main" id="{00000000-0008-0000-0000-0000E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98</xdr:row>
          <xdr:rowOff>28575</xdr:rowOff>
        </xdr:from>
        <xdr:to>
          <xdr:col>11</xdr:col>
          <xdr:colOff>38100</xdr:colOff>
          <xdr:row>98</xdr:row>
          <xdr:rowOff>438150</xdr:rowOff>
        </xdr:to>
        <xdr:sp macro="" textlink="">
          <xdr:nvSpPr>
            <xdr:cNvPr id="1259" name="Check Box 235" hidden="1">
              <a:extLst>
                <a:ext uri="{63B3BB69-23CF-44E3-9099-C40C66FF867C}">
                  <a14:compatExt spid="_x0000_s1259"/>
                </a:ext>
                <a:ext uri="{FF2B5EF4-FFF2-40B4-BE49-F238E27FC236}">
                  <a16:creationId xmlns:a16="http://schemas.microsoft.com/office/drawing/2014/main" id="{00000000-0008-0000-0000-0000E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98</xdr:row>
          <xdr:rowOff>76200</xdr:rowOff>
        </xdr:from>
        <xdr:to>
          <xdr:col>13</xdr:col>
          <xdr:colOff>676275</xdr:colOff>
          <xdr:row>98</xdr:row>
          <xdr:rowOff>419100</xdr:rowOff>
        </xdr:to>
        <xdr:sp macro="" textlink="">
          <xdr:nvSpPr>
            <xdr:cNvPr id="1260" name="Check Box 236" hidden="1">
              <a:extLst>
                <a:ext uri="{63B3BB69-23CF-44E3-9099-C40C66FF867C}">
                  <a14:compatExt spid="_x0000_s1260"/>
                </a:ext>
                <a:ext uri="{FF2B5EF4-FFF2-40B4-BE49-F238E27FC236}">
                  <a16:creationId xmlns:a16="http://schemas.microsoft.com/office/drawing/2014/main" id="{00000000-0008-0000-0000-0000E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C3593"/>
  <sheetViews>
    <sheetView tabSelected="1" zoomScale="85" zoomScaleNormal="85" zoomScaleSheetLayoutView="90" workbookViewId="0">
      <selection activeCell="E7" sqref="E7:O7"/>
    </sheetView>
  </sheetViews>
  <sheetFormatPr defaultColWidth="9" defaultRowHeight="16.5" customHeight="1"/>
  <cols>
    <col min="1" max="1" width="3.85546875" style="12" customWidth="1"/>
    <col min="2" max="3" width="9.5703125" style="12" customWidth="1"/>
    <col min="4" max="8" width="13.7109375" style="12" customWidth="1"/>
    <col min="9" max="10" width="13.7109375" customWidth="1"/>
    <col min="11" max="12" width="13.7109375" style="12" customWidth="1"/>
    <col min="13" max="15" width="13.7109375" style="30" customWidth="1"/>
    <col min="16" max="16" width="2.140625" style="101" customWidth="1"/>
    <col min="17" max="17" width="17.28515625" style="17" hidden="1" customWidth="1"/>
    <col min="18" max="18" width="20.42578125" style="13" hidden="1" customWidth="1"/>
    <col min="19" max="23" width="9" style="13" hidden="1" customWidth="1"/>
    <col min="24" max="24" width="30.140625" style="13" hidden="1" customWidth="1"/>
    <col min="25" max="25" width="13.42578125" style="13" hidden="1" customWidth="1"/>
    <col min="26" max="26" width="15.140625" style="13" hidden="1" customWidth="1"/>
    <col min="27" max="27" width="21.85546875" style="13" hidden="1" customWidth="1"/>
    <col min="28" max="28" width="15.28515625" style="13" hidden="1" customWidth="1"/>
    <col min="29" max="29" width="10.140625" style="13" hidden="1" customWidth="1"/>
    <col min="30" max="30" width="26.28515625" style="13" hidden="1" customWidth="1"/>
    <col min="31" max="31" width="21.28515625" style="13" hidden="1" customWidth="1"/>
    <col min="32" max="32" width="14.140625" style="13" hidden="1" customWidth="1"/>
    <col min="33" max="35" width="9" style="13" hidden="1" customWidth="1"/>
    <col min="36" max="36" width="12" style="13" hidden="1" customWidth="1"/>
    <col min="37" max="37" width="9" style="13" hidden="1" customWidth="1"/>
    <col min="38" max="38" width="26.140625" style="13" hidden="1" customWidth="1"/>
    <col min="39" max="39" width="9" style="13" hidden="1" customWidth="1"/>
    <col min="40" max="40" width="34.85546875" style="13" hidden="1" customWidth="1"/>
    <col min="41" max="41" width="16.28515625" style="13" hidden="1" customWidth="1"/>
    <col min="42" max="16383" width="9" style="13" hidden="1" customWidth="1"/>
    <col min="16384" max="16384" width="1" style="13" customWidth="1"/>
  </cols>
  <sheetData>
    <row r="1" spans="1:45" ht="18" customHeight="1" thickBot="1">
      <c r="A1" s="315"/>
      <c r="B1" s="272"/>
      <c r="C1" s="273"/>
      <c r="D1" s="319" t="s">
        <v>4725</v>
      </c>
      <c r="E1" s="320"/>
      <c r="F1" s="320"/>
      <c r="G1" s="320"/>
      <c r="H1" s="320"/>
      <c r="I1" s="320"/>
      <c r="J1" s="320"/>
      <c r="K1" s="320"/>
      <c r="L1" s="321"/>
      <c r="M1" s="149" t="s">
        <v>661</v>
      </c>
      <c r="N1" s="282" t="s">
        <v>665</v>
      </c>
      <c r="O1" s="282"/>
      <c r="S1" s="13">
        <v>1</v>
      </c>
    </row>
    <row r="2" spans="1:45" ht="18" customHeight="1" thickBot="1">
      <c r="A2" s="315"/>
      <c r="B2" s="272"/>
      <c r="C2" s="273"/>
      <c r="D2" s="322"/>
      <c r="E2" s="323"/>
      <c r="F2" s="323"/>
      <c r="G2" s="323"/>
      <c r="H2" s="323"/>
      <c r="I2" s="323"/>
      <c r="J2" s="323"/>
      <c r="K2" s="323"/>
      <c r="L2" s="324"/>
      <c r="M2" s="150" t="s">
        <v>662</v>
      </c>
      <c r="N2" s="334">
        <v>44683</v>
      </c>
      <c r="O2" s="335"/>
      <c r="S2" s="13">
        <v>2</v>
      </c>
      <c r="AA2" s="18">
        <f>D$26</f>
        <v>0</v>
      </c>
      <c r="AB2" s="18">
        <f t="shared" ref="AB2:AL2" si="0">E$26</f>
        <v>0</v>
      </c>
      <c r="AC2" s="18">
        <f t="shared" si="0"/>
        <v>0</v>
      </c>
      <c r="AD2" s="18">
        <f t="shared" si="0"/>
        <v>0</v>
      </c>
      <c r="AE2" s="18">
        <f t="shared" si="0"/>
        <v>0</v>
      </c>
      <c r="AF2" s="18">
        <f t="shared" si="0"/>
        <v>0</v>
      </c>
      <c r="AG2" s="18">
        <f t="shared" si="0"/>
        <v>0</v>
      </c>
      <c r="AH2" s="18">
        <f t="shared" si="0"/>
        <v>0</v>
      </c>
      <c r="AI2" s="18">
        <f t="shared" si="0"/>
        <v>0</v>
      </c>
      <c r="AJ2" s="18">
        <f t="shared" si="0"/>
        <v>0</v>
      </c>
      <c r="AK2" s="18">
        <f t="shared" si="0"/>
        <v>0</v>
      </c>
      <c r="AL2" s="18">
        <f t="shared" si="0"/>
        <v>0</v>
      </c>
      <c r="AM2" s="18"/>
      <c r="AN2" s="18"/>
      <c r="AO2" s="18"/>
      <c r="AP2" s="18"/>
      <c r="AQ2" s="18"/>
      <c r="AR2" s="18"/>
      <c r="AS2" s="18"/>
    </row>
    <row r="3" spans="1:45" ht="18" customHeight="1" thickBot="1">
      <c r="A3" s="316"/>
      <c r="B3" s="317"/>
      <c r="C3" s="318"/>
      <c r="D3" s="325"/>
      <c r="E3" s="326"/>
      <c r="F3" s="326"/>
      <c r="G3" s="326"/>
      <c r="H3" s="326"/>
      <c r="I3" s="326"/>
      <c r="J3" s="326"/>
      <c r="K3" s="326"/>
      <c r="L3" s="327"/>
      <c r="M3" s="149" t="s">
        <v>663</v>
      </c>
      <c r="N3" s="335">
        <v>15</v>
      </c>
      <c r="O3" s="335"/>
      <c r="Q3" s="18">
        <f>$E$7</f>
        <v>0</v>
      </c>
      <c r="S3" s="13">
        <v>3</v>
      </c>
    </row>
    <row r="4" spans="1:45" ht="14.1" customHeight="1" thickBot="1">
      <c r="A4" s="210" t="s">
        <v>4406</v>
      </c>
      <c r="B4" s="210"/>
      <c r="C4" s="210"/>
      <c r="D4" s="210"/>
      <c r="E4" s="210"/>
      <c r="F4" s="210"/>
      <c r="G4" s="210"/>
      <c r="H4" s="210"/>
      <c r="I4" s="210"/>
      <c r="J4" s="210"/>
      <c r="K4" s="210"/>
      <c r="L4" s="210"/>
      <c r="M4" s="210"/>
      <c r="N4" s="210"/>
      <c r="O4" s="211"/>
      <c r="Q4" s="18">
        <f>D$26</f>
        <v>0</v>
      </c>
      <c r="S4" s="13">
        <v>4</v>
      </c>
    </row>
    <row r="5" spans="1:45" ht="114" customHeight="1" thickBot="1">
      <c r="A5" s="343" t="s">
        <v>4633</v>
      </c>
      <c r="B5" s="344"/>
      <c r="C5" s="344"/>
      <c r="D5" s="344"/>
      <c r="E5" s="344"/>
      <c r="F5" s="344"/>
      <c r="G5" s="344"/>
      <c r="H5" s="344"/>
      <c r="I5" s="344"/>
      <c r="J5" s="344"/>
      <c r="K5" s="344"/>
      <c r="L5" s="344"/>
      <c r="M5" s="344"/>
      <c r="N5" s="344"/>
      <c r="O5" s="345"/>
      <c r="Q5" s="18">
        <f>E$26</f>
        <v>0</v>
      </c>
      <c r="S5" s="13">
        <v>5</v>
      </c>
    </row>
    <row r="6" spans="1:45" ht="15" customHeight="1" thickBot="1">
      <c r="A6" s="79" t="s">
        <v>664</v>
      </c>
      <c r="B6" s="283" t="s">
        <v>4628</v>
      </c>
      <c r="C6" s="283"/>
      <c r="D6" s="283"/>
      <c r="E6" s="283"/>
      <c r="F6" s="283"/>
      <c r="G6" s="283"/>
      <c r="H6" s="283"/>
      <c r="I6" s="283"/>
      <c r="J6" s="283"/>
      <c r="K6" s="283"/>
      <c r="L6" s="283"/>
      <c r="M6" s="283"/>
      <c r="N6" s="283"/>
      <c r="O6" s="336"/>
      <c r="Q6" s="18">
        <f>F$26</f>
        <v>0</v>
      </c>
      <c r="S6" s="13">
        <v>6</v>
      </c>
      <c r="AB6" s="151"/>
    </row>
    <row r="7" spans="1:45" ht="26.25" customHeight="1">
      <c r="A7" s="337" t="s">
        <v>4450</v>
      </c>
      <c r="B7" s="338"/>
      <c r="C7" s="338"/>
      <c r="D7" s="339"/>
      <c r="E7" s="328"/>
      <c r="F7" s="329"/>
      <c r="G7" s="329"/>
      <c r="H7" s="329"/>
      <c r="I7" s="329"/>
      <c r="J7" s="329"/>
      <c r="K7" s="329"/>
      <c r="L7" s="329"/>
      <c r="M7" s="329"/>
      <c r="N7" s="329"/>
      <c r="O7" s="330"/>
      <c r="Q7" s="18">
        <f>G$26</f>
        <v>0</v>
      </c>
      <c r="S7" s="13">
        <v>7</v>
      </c>
    </row>
    <row r="8" spans="1:45" ht="51.75" customHeight="1">
      <c r="A8" s="340" t="s">
        <v>4451</v>
      </c>
      <c r="B8" s="341"/>
      <c r="C8" s="341"/>
      <c r="D8" s="342"/>
      <c r="E8" s="213"/>
      <c r="F8" s="213"/>
      <c r="G8" s="213"/>
      <c r="H8" s="213"/>
      <c r="I8" s="213"/>
      <c r="J8" s="213"/>
      <c r="K8" s="213"/>
      <c r="L8" s="213"/>
      <c r="M8" s="213"/>
      <c r="N8" s="213"/>
      <c r="O8" s="214"/>
      <c r="Q8" s="18">
        <f>H$26</f>
        <v>0</v>
      </c>
      <c r="S8" s="13">
        <v>8</v>
      </c>
    </row>
    <row r="9" spans="1:45" ht="41.25" customHeight="1">
      <c r="A9" s="187" t="s">
        <v>4452</v>
      </c>
      <c r="B9" s="188"/>
      <c r="C9" s="188"/>
      <c r="D9" s="189"/>
      <c r="E9" s="193" t="s">
        <v>4629</v>
      </c>
      <c r="F9" s="194"/>
      <c r="G9" s="193" t="s">
        <v>4630</v>
      </c>
      <c r="H9" s="194"/>
      <c r="I9" s="76" t="s">
        <v>4631</v>
      </c>
      <c r="J9" s="76" t="s">
        <v>4634</v>
      </c>
      <c r="K9" s="193" t="s">
        <v>4632</v>
      </c>
      <c r="L9" s="195"/>
      <c r="M9" s="195"/>
      <c r="N9" s="195"/>
      <c r="O9" s="196"/>
      <c r="Q9" s="18">
        <f>I$26</f>
        <v>0</v>
      </c>
      <c r="S9" s="13">
        <v>9</v>
      </c>
    </row>
    <row r="10" spans="1:45" ht="33.950000000000003" customHeight="1">
      <c r="A10" s="190"/>
      <c r="B10" s="191"/>
      <c r="C10" s="191"/>
      <c r="D10" s="192"/>
      <c r="E10" s="197"/>
      <c r="F10" s="198"/>
      <c r="G10" s="197"/>
      <c r="H10" s="198"/>
      <c r="I10" s="131"/>
      <c r="J10" s="131"/>
      <c r="K10" s="197"/>
      <c r="L10" s="199"/>
      <c r="M10" s="199"/>
      <c r="N10" s="199"/>
      <c r="O10" s="200"/>
      <c r="Q10" s="18">
        <f>J$26</f>
        <v>0</v>
      </c>
      <c r="S10" s="13">
        <v>10</v>
      </c>
    </row>
    <row r="11" spans="1:45" ht="41.25" customHeight="1">
      <c r="A11" s="217" t="s">
        <v>4456</v>
      </c>
      <c r="B11" s="218"/>
      <c r="C11" s="218"/>
      <c r="D11" s="218"/>
      <c r="E11" s="213"/>
      <c r="F11" s="213"/>
      <c r="G11" s="213"/>
      <c r="H11" s="213"/>
      <c r="I11" s="213"/>
      <c r="J11" s="213"/>
      <c r="K11" s="213"/>
      <c r="L11" s="213"/>
      <c r="M11" s="213"/>
      <c r="N11" s="213"/>
      <c r="O11" s="214"/>
      <c r="Q11" s="18">
        <f>K$26</f>
        <v>0</v>
      </c>
      <c r="S11" s="13">
        <v>11</v>
      </c>
    </row>
    <row r="12" spans="1:45" ht="33.950000000000003" customHeight="1">
      <c r="A12" s="217" t="s">
        <v>4453</v>
      </c>
      <c r="B12" s="218"/>
      <c r="C12" s="218"/>
      <c r="D12" s="218"/>
      <c r="E12" s="213"/>
      <c r="F12" s="213"/>
      <c r="G12" s="213"/>
      <c r="H12" s="213"/>
      <c r="I12" s="213"/>
      <c r="J12" s="213"/>
      <c r="K12" s="213"/>
      <c r="L12" s="213"/>
      <c r="M12" s="213"/>
      <c r="N12" s="213"/>
      <c r="O12" s="214"/>
      <c r="Q12" s="18">
        <f>L$26</f>
        <v>0</v>
      </c>
      <c r="S12" s="13">
        <v>12</v>
      </c>
    </row>
    <row r="13" spans="1:45" ht="33.950000000000003" customHeight="1">
      <c r="A13" s="217" t="s">
        <v>4454</v>
      </c>
      <c r="B13" s="218"/>
      <c r="C13" s="218"/>
      <c r="D13" s="218"/>
      <c r="E13" s="213"/>
      <c r="F13" s="213"/>
      <c r="G13" s="213"/>
      <c r="H13" s="213"/>
      <c r="I13" s="213"/>
      <c r="J13" s="213"/>
      <c r="K13" s="213"/>
      <c r="L13" s="213"/>
      <c r="M13" s="213"/>
      <c r="N13" s="213"/>
      <c r="O13" s="214"/>
      <c r="Q13" s="18">
        <f>M$26</f>
        <v>0</v>
      </c>
      <c r="S13" s="13">
        <v>13</v>
      </c>
    </row>
    <row r="14" spans="1:45" ht="33.950000000000003" customHeight="1" thickBot="1">
      <c r="A14" s="217" t="s">
        <v>4455</v>
      </c>
      <c r="B14" s="218"/>
      <c r="C14" s="218"/>
      <c r="D14" s="218"/>
      <c r="E14" s="94" t="s">
        <v>4528</v>
      </c>
      <c r="F14" s="295"/>
      <c r="G14" s="296"/>
      <c r="H14" s="95" t="s">
        <v>4527</v>
      </c>
      <c r="I14" s="295"/>
      <c r="J14" s="297"/>
      <c r="K14" s="215" t="s">
        <v>4526</v>
      </c>
      <c r="L14" s="216"/>
      <c r="M14" s="298" t="str">
        <f>IF(AND(F14="",I14=""),"",F14+I14)</f>
        <v/>
      </c>
      <c r="N14" s="298"/>
      <c r="O14" s="299"/>
      <c r="Q14" s="18">
        <f>N$26</f>
        <v>0</v>
      </c>
      <c r="S14" s="13">
        <v>14</v>
      </c>
    </row>
    <row r="15" spans="1:45" ht="39.6" customHeight="1" thickBot="1">
      <c r="A15" s="217" t="s">
        <v>4523</v>
      </c>
      <c r="B15" s="218"/>
      <c r="C15" s="218"/>
      <c r="D15" s="300"/>
      <c r="E15" s="301"/>
      <c r="F15" s="302"/>
      <c r="G15" s="302"/>
      <c r="H15" s="302"/>
      <c r="I15" s="303"/>
      <c r="J15" s="304" t="s">
        <v>4525</v>
      </c>
      <c r="K15" s="305"/>
      <c r="L15" s="199"/>
      <c r="M15" s="199"/>
      <c r="N15" s="199"/>
      <c r="O15" s="200"/>
      <c r="Q15" s="18">
        <f>O$26</f>
        <v>0</v>
      </c>
      <c r="S15" s="13">
        <v>15</v>
      </c>
    </row>
    <row r="16" spans="1:45" ht="15" customHeight="1">
      <c r="A16" s="224" t="s">
        <v>4524</v>
      </c>
      <c r="B16" s="225"/>
      <c r="C16" s="225"/>
      <c r="D16" s="225"/>
      <c r="E16" s="306"/>
      <c r="F16" s="306"/>
      <c r="G16" s="306"/>
      <c r="H16" s="306"/>
      <c r="I16" s="306"/>
      <c r="J16" s="225"/>
      <c r="K16" s="225"/>
      <c r="L16" s="225"/>
      <c r="M16" s="225"/>
      <c r="N16" s="225"/>
      <c r="O16" s="307"/>
      <c r="S16" s="13">
        <v>16</v>
      </c>
    </row>
    <row r="17" spans="1:23" ht="52.5" customHeight="1">
      <c r="A17" s="265" t="s">
        <v>4726</v>
      </c>
      <c r="B17" s="266"/>
      <c r="C17" s="266"/>
      <c r="D17" s="266"/>
      <c r="E17" s="267"/>
      <c r="F17" s="267"/>
      <c r="G17" s="267"/>
      <c r="H17" s="267"/>
      <c r="I17" s="263"/>
      <c r="J17" s="263"/>
      <c r="K17" s="263"/>
      <c r="L17" s="263"/>
      <c r="M17" s="263"/>
      <c r="N17" s="263"/>
      <c r="O17" s="264"/>
      <c r="S17" s="13">
        <v>17</v>
      </c>
      <c r="T17" s="13" t="b">
        <f>IF($E$17="TEXTILE","PC表头",IF($E$17="PLASTIC","PLASTIC_PC",IF($E$17="PAPER","PAPER_PC",IF($E$17="LEATHER","LEATHER_PC"))))</f>
        <v>0</v>
      </c>
      <c r="U17" s="13" t="b">
        <f>IF($E$17="TEXTILE","",IF($E$17="PLASTIC","PLASTIC_",IF($E$17="PAPER","PAPER_",IF($E$17="LEATHER","LEATHER_"))))</f>
        <v>0</v>
      </c>
    </row>
    <row r="18" spans="1:23" ht="57.75" customHeight="1">
      <c r="A18" s="217" t="s">
        <v>4408</v>
      </c>
      <c r="B18" s="218"/>
      <c r="C18" s="218"/>
      <c r="D18" s="218"/>
      <c r="E18" s="308"/>
      <c r="F18" s="219"/>
      <c r="G18" s="219"/>
      <c r="H18" s="219"/>
      <c r="I18" s="219"/>
      <c r="J18" s="219"/>
      <c r="K18" s="92"/>
      <c r="L18" s="92"/>
      <c r="M18" s="93"/>
      <c r="N18" s="62"/>
      <c r="O18" s="40"/>
      <c r="S18" s="13">
        <v>18</v>
      </c>
    </row>
    <row r="19" spans="1:23" ht="12.95" customHeight="1">
      <c r="A19" s="222" t="s">
        <v>4635</v>
      </c>
      <c r="B19" s="203"/>
      <c r="C19" s="203"/>
      <c r="D19" s="220"/>
      <c r="E19" s="220"/>
      <c r="F19" s="220"/>
      <c r="G19" s="220"/>
      <c r="H19" s="220"/>
      <c r="I19" s="220"/>
      <c r="J19" s="220"/>
      <c r="K19" s="220"/>
      <c r="L19" s="220"/>
      <c r="M19" s="220"/>
      <c r="N19" s="220"/>
      <c r="O19" s="221"/>
      <c r="S19" s="13">
        <v>19</v>
      </c>
      <c r="V19" s="152"/>
      <c r="W19" s="152"/>
    </row>
    <row r="20" spans="1:23" ht="15">
      <c r="A20" s="222"/>
      <c r="B20" s="203"/>
      <c r="C20" s="203"/>
      <c r="D20" s="311"/>
      <c r="E20" s="312"/>
      <c r="F20" s="313"/>
      <c r="G20" s="220"/>
      <c r="H20" s="220"/>
      <c r="I20" s="220"/>
      <c r="J20" s="220"/>
      <c r="K20" s="220"/>
      <c r="L20" s="220"/>
      <c r="M20" s="220"/>
      <c r="N20" s="220"/>
      <c r="O20" s="221"/>
      <c r="S20" s="13">
        <v>20</v>
      </c>
      <c r="V20" s="152"/>
      <c r="W20" s="152"/>
    </row>
    <row r="21" spans="1:23" ht="15">
      <c r="A21" s="222"/>
      <c r="B21" s="203"/>
      <c r="C21" s="203"/>
      <c r="D21" s="220"/>
      <c r="E21" s="220"/>
      <c r="F21" s="220"/>
      <c r="G21" s="220"/>
      <c r="H21" s="220"/>
      <c r="I21" s="220"/>
      <c r="J21" s="220"/>
      <c r="K21" s="220"/>
      <c r="L21" s="220"/>
      <c r="M21" s="220"/>
      <c r="N21" s="220"/>
      <c r="O21" s="221"/>
      <c r="S21" s="13">
        <v>21</v>
      </c>
      <c r="V21" s="152"/>
      <c r="W21" s="152"/>
    </row>
    <row r="22" spans="1:23" ht="15">
      <c r="A22" s="222"/>
      <c r="B22" s="203"/>
      <c r="C22" s="203"/>
      <c r="D22" s="220"/>
      <c r="E22" s="220"/>
      <c r="F22" s="220"/>
      <c r="G22" s="220"/>
      <c r="H22" s="220"/>
      <c r="I22" s="220"/>
      <c r="J22" s="220"/>
      <c r="K22" s="220"/>
      <c r="L22" s="220"/>
      <c r="M22" s="220"/>
      <c r="N22" s="220"/>
      <c r="O22" s="221"/>
      <c r="S22" s="13">
        <v>22</v>
      </c>
      <c r="V22" s="152"/>
      <c r="W22" s="152"/>
    </row>
    <row r="23" spans="1:23" ht="27" customHeight="1" thickBot="1">
      <c r="A23" s="309"/>
      <c r="B23" s="310"/>
      <c r="C23" s="310"/>
      <c r="D23" s="314" t="s">
        <v>269</v>
      </c>
      <c r="E23" s="314"/>
      <c r="F23" s="314"/>
      <c r="G23" s="268" t="s">
        <v>4407</v>
      </c>
      <c r="H23" s="269"/>
      <c r="I23" s="269"/>
      <c r="J23" s="270"/>
      <c r="K23" s="270"/>
      <c r="L23" s="270"/>
      <c r="M23" s="270"/>
      <c r="N23" s="270"/>
      <c r="O23" s="271"/>
      <c r="S23" s="13">
        <v>23</v>
      </c>
      <c r="V23" s="152"/>
      <c r="W23" s="152"/>
    </row>
    <row r="24" spans="1:23" ht="27.75" customHeight="1" thickBot="1">
      <c r="A24" s="79" t="s">
        <v>666</v>
      </c>
      <c r="B24" s="283" t="s">
        <v>4660</v>
      </c>
      <c r="C24" s="283"/>
      <c r="D24" s="284"/>
      <c r="E24" s="284"/>
      <c r="F24" s="284"/>
      <c r="G24" s="284"/>
      <c r="H24" s="284"/>
      <c r="I24" s="284"/>
      <c r="J24" s="284"/>
      <c r="K24" s="284"/>
      <c r="L24" s="284"/>
      <c r="M24" s="284"/>
      <c r="N24" s="284"/>
      <c r="O24" s="285"/>
      <c r="S24" s="13">
        <v>24</v>
      </c>
    </row>
    <row r="25" spans="1:23" ht="24.75" customHeight="1">
      <c r="A25" s="286" t="s">
        <v>4636</v>
      </c>
      <c r="B25" s="287"/>
      <c r="C25" s="288"/>
      <c r="D25" s="104">
        <v>1</v>
      </c>
      <c r="E25" s="104">
        <v>2</v>
      </c>
      <c r="F25" s="104">
        <v>3</v>
      </c>
      <c r="G25" s="104">
        <v>4</v>
      </c>
      <c r="H25" s="104">
        <v>5</v>
      </c>
      <c r="I25" s="104">
        <v>6</v>
      </c>
      <c r="J25" s="104">
        <v>7</v>
      </c>
      <c r="K25" s="104">
        <v>8</v>
      </c>
      <c r="L25" s="104">
        <v>9</v>
      </c>
      <c r="M25" s="104">
        <v>10</v>
      </c>
      <c r="N25" s="104">
        <v>11</v>
      </c>
      <c r="O25" s="105">
        <v>12</v>
      </c>
      <c r="S25" s="13">
        <v>25</v>
      </c>
    </row>
    <row r="26" spans="1:23" ht="57.75" customHeight="1">
      <c r="A26" s="289" t="s">
        <v>4640</v>
      </c>
      <c r="B26" s="290"/>
      <c r="C26" s="291"/>
      <c r="D26" s="132"/>
      <c r="E26" s="133"/>
      <c r="F26" s="133"/>
      <c r="G26" s="133"/>
      <c r="H26" s="133"/>
      <c r="I26" s="133"/>
      <c r="J26" s="133"/>
      <c r="K26" s="133"/>
      <c r="L26" s="133"/>
      <c r="M26" s="133"/>
      <c r="N26" s="133"/>
      <c r="O26" s="133"/>
      <c r="S26" s="13">
        <v>26</v>
      </c>
    </row>
    <row r="27" spans="1:23" ht="65.25" customHeight="1">
      <c r="A27" s="201" t="s">
        <v>4641</v>
      </c>
      <c r="B27" s="202"/>
      <c r="C27" s="77" t="s">
        <v>4637</v>
      </c>
      <c r="D27" s="108"/>
      <c r="E27" s="109"/>
      <c r="F27" s="109"/>
      <c r="G27" s="109"/>
      <c r="H27" s="109"/>
      <c r="I27" s="109"/>
      <c r="J27" s="109"/>
      <c r="K27" s="109"/>
      <c r="L27" s="109"/>
      <c r="M27" s="109"/>
      <c r="N27" s="109"/>
      <c r="O27" s="109"/>
      <c r="S27" s="13">
        <v>27</v>
      </c>
    </row>
    <row r="28" spans="1:23" ht="50.1" customHeight="1">
      <c r="A28" s="201"/>
      <c r="B28" s="202"/>
      <c r="C28" s="96" t="s">
        <v>4638</v>
      </c>
      <c r="D28" s="108"/>
      <c r="E28" s="109"/>
      <c r="F28" s="109"/>
      <c r="G28" s="109"/>
      <c r="H28" s="109"/>
      <c r="I28" s="109"/>
      <c r="J28" s="109"/>
      <c r="K28" s="109"/>
      <c r="L28" s="109"/>
      <c r="M28" s="109"/>
      <c r="N28" s="109"/>
      <c r="O28" s="109"/>
      <c r="S28" s="13">
        <v>28</v>
      </c>
    </row>
    <row r="29" spans="1:23" ht="50.1" customHeight="1">
      <c r="A29" s="201"/>
      <c r="B29" s="202"/>
      <c r="C29" s="96" t="s">
        <v>4639</v>
      </c>
      <c r="D29" s="108"/>
      <c r="E29" s="109"/>
      <c r="F29" s="109"/>
      <c r="G29" s="109"/>
      <c r="H29" s="109"/>
      <c r="I29" s="109"/>
      <c r="J29" s="109"/>
      <c r="K29" s="109"/>
      <c r="L29" s="109"/>
      <c r="M29" s="109"/>
      <c r="N29" s="109"/>
      <c r="O29" s="109"/>
      <c r="S29" s="13">
        <v>29</v>
      </c>
    </row>
    <row r="30" spans="1:23" ht="50.1" customHeight="1">
      <c r="A30" s="201"/>
      <c r="B30" s="202"/>
      <c r="C30" s="96" t="s">
        <v>4457</v>
      </c>
      <c r="D30" s="108"/>
      <c r="E30" s="109"/>
      <c r="F30" s="109"/>
      <c r="G30" s="109"/>
      <c r="H30" s="109"/>
      <c r="I30" s="109"/>
      <c r="J30" s="109"/>
      <c r="K30" s="109"/>
      <c r="L30" s="109"/>
      <c r="M30" s="109"/>
      <c r="N30" s="109"/>
      <c r="O30" s="109"/>
      <c r="S30" s="13">
        <v>30</v>
      </c>
    </row>
    <row r="31" spans="1:23" ht="50.1" customHeight="1">
      <c r="A31" s="201"/>
      <c r="B31" s="202"/>
      <c r="C31" s="96" t="s">
        <v>4458</v>
      </c>
      <c r="D31" s="108"/>
      <c r="E31" s="109"/>
      <c r="F31" s="109"/>
      <c r="G31" s="109"/>
      <c r="H31" s="109"/>
      <c r="I31" s="109"/>
      <c r="J31" s="109"/>
      <c r="K31" s="109"/>
      <c r="L31" s="109"/>
      <c r="M31" s="109"/>
      <c r="N31" s="109"/>
      <c r="O31" s="109"/>
      <c r="S31" s="13">
        <v>31</v>
      </c>
    </row>
    <row r="32" spans="1:23" ht="57" customHeight="1">
      <c r="A32" s="222" t="s">
        <v>4529</v>
      </c>
      <c r="B32" s="203"/>
      <c r="C32" s="223"/>
      <c r="D32" s="108"/>
      <c r="E32" s="109"/>
      <c r="F32" s="109"/>
      <c r="G32" s="109"/>
      <c r="H32" s="109"/>
      <c r="I32" s="109"/>
      <c r="J32" s="109"/>
      <c r="K32" s="109"/>
      <c r="L32" s="109"/>
      <c r="M32" s="109"/>
      <c r="N32" s="109"/>
      <c r="O32" s="109"/>
      <c r="S32" s="13">
        <v>32</v>
      </c>
    </row>
    <row r="33" spans="1:22" ht="27" customHeight="1">
      <c r="A33" s="222" t="s">
        <v>4530</v>
      </c>
      <c r="B33" s="203"/>
      <c r="C33" s="223"/>
      <c r="D33" s="108"/>
      <c r="E33" s="109"/>
      <c r="F33" s="109"/>
      <c r="G33" s="109"/>
      <c r="H33" s="109"/>
      <c r="I33" s="109"/>
      <c r="J33" s="109"/>
      <c r="K33" s="109"/>
      <c r="L33" s="109"/>
      <c r="M33" s="109"/>
      <c r="N33" s="109"/>
      <c r="O33" s="109"/>
      <c r="S33" s="13">
        <v>33</v>
      </c>
    </row>
    <row r="34" spans="1:22" ht="25.5" customHeight="1">
      <c r="A34" s="222" t="s">
        <v>4531</v>
      </c>
      <c r="B34" s="203"/>
      <c r="C34" s="223"/>
      <c r="D34" s="108"/>
      <c r="E34" s="109"/>
      <c r="F34" s="109"/>
      <c r="G34" s="109"/>
      <c r="H34" s="109"/>
      <c r="I34" s="109"/>
      <c r="J34" s="109"/>
      <c r="K34" s="109"/>
      <c r="L34" s="109"/>
      <c r="M34" s="109"/>
      <c r="N34" s="109"/>
      <c r="O34" s="109"/>
      <c r="S34" s="13">
        <v>34</v>
      </c>
    </row>
    <row r="35" spans="1:22" ht="69" customHeight="1">
      <c r="A35" s="222" t="s">
        <v>4532</v>
      </c>
      <c r="B35" s="203"/>
      <c r="C35" s="223"/>
      <c r="D35" s="138"/>
      <c r="E35" s="139"/>
      <c r="F35" s="139"/>
      <c r="G35" s="139"/>
      <c r="H35" s="139"/>
      <c r="I35" s="139"/>
      <c r="J35" s="139"/>
      <c r="K35" s="139"/>
      <c r="L35" s="139"/>
      <c r="M35" s="139"/>
      <c r="N35" s="139"/>
      <c r="O35" s="139"/>
      <c r="S35" s="13">
        <v>35</v>
      </c>
    </row>
    <row r="36" spans="1:22" ht="94.5" customHeight="1">
      <c r="A36" s="222" t="s">
        <v>4572</v>
      </c>
      <c r="B36" s="203"/>
      <c r="C36" s="223"/>
      <c r="D36" s="138"/>
      <c r="E36" s="139"/>
      <c r="F36" s="139"/>
      <c r="G36" s="139"/>
      <c r="H36" s="139"/>
      <c r="I36" s="139"/>
      <c r="J36" s="139"/>
      <c r="K36" s="139"/>
      <c r="L36" s="139"/>
      <c r="M36" s="139"/>
      <c r="N36" s="139"/>
      <c r="O36" s="139"/>
      <c r="S36" s="13">
        <v>36</v>
      </c>
    </row>
    <row r="37" spans="1:22" ht="114.75" customHeight="1">
      <c r="A37" s="217" t="s">
        <v>4533</v>
      </c>
      <c r="B37" s="203"/>
      <c r="C37" s="223"/>
      <c r="D37" s="138"/>
      <c r="E37" s="139"/>
      <c r="F37" s="139"/>
      <c r="G37" s="139"/>
      <c r="H37" s="139"/>
      <c r="I37" s="139"/>
      <c r="J37" s="139"/>
      <c r="K37" s="139"/>
      <c r="L37" s="139"/>
      <c r="M37" s="139"/>
      <c r="N37" s="139"/>
      <c r="O37" s="139"/>
      <c r="S37" s="13">
        <v>37</v>
      </c>
    </row>
    <row r="38" spans="1:22" s="110" customFormat="1" ht="24.75" customHeight="1">
      <c r="A38" s="217" t="s">
        <v>4642</v>
      </c>
      <c r="B38" s="203"/>
      <c r="C38" s="223"/>
      <c r="D38" s="135" t="str">
        <f>IF(D$35="YES","FACILITY",IF(D$36="YES","FACILITY",IF(D$37="YES","CERTIFIED SUBCONTRACTOR",IF(D$36="NO","SUBCONTRACTOR",IF(D$35="NO","SUBCONTRACTOR",IF(D$37="NO","SUBCONTRACTOR",""))))))</f>
        <v/>
      </c>
      <c r="E38" s="136" t="str">
        <f t="shared" ref="E38:O38" si="1">IF(E$35="YES","FACILITY",IF(E$36="YES","FACILITY",IF(E$37="YES","CERTIFIED SUBCONTRACTOR",IF(E$36="NO","SUBCONTRACTOR",IF(E$35="NO","SUBCONTRACTOR",IF(E$37="NO","SUBCONTRACTOR",""))))))</f>
        <v/>
      </c>
      <c r="F38" s="136" t="str">
        <f t="shared" si="1"/>
        <v/>
      </c>
      <c r="G38" s="136" t="str">
        <f t="shared" si="1"/>
        <v/>
      </c>
      <c r="H38" s="136" t="str">
        <f t="shared" si="1"/>
        <v/>
      </c>
      <c r="I38" s="136" t="str">
        <f t="shared" si="1"/>
        <v/>
      </c>
      <c r="J38" s="136" t="str">
        <f t="shared" si="1"/>
        <v/>
      </c>
      <c r="K38" s="136" t="str">
        <f t="shared" si="1"/>
        <v/>
      </c>
      <c r="L38" s="136" t="str">
        <f t="shared" si="1"/>
        <v/>
      </c>
      <c r="M38" s="136" t="str">
        <f t="shared" si="1"/>
        <v/>
      </c>
      <c r="N38" s="136" t="str">
        <f t="shared" si="1"/>
        <v/>
      </c>
      <c r="O38" s="137" t="str">
        <f t="shared" si="1"/>
        <v/>
      </c>
      <c r="P38" s="101"/>
      <c r="Q38" s="101"/>
      <c r="S38" s="110">
        <v>38</v>
      </c>
    </row>
    <row r="39" spans="1:22" ht="12.75" customHeight="1">
      <c r="A39" s="222" t="s">
        <v>4643</v>
      </c>
      <c r="B39" s="203"/>
      <c r="C39" s="223"/>
      <c r="D39" s="108"/>
      <c r="E39" s="108"/>
      <c r="F39" s="108"/>
      <c r="G39" s="108"/>
      <c r="H39" s="108"/>
      <c r="I39" s="108"/>
      <c r="J39" s="108"/>
      <c r="K39" s="108"/>
      <c r="L39" s="108"/>
      <c r="M39" s="108"/>
      <c r="N39" s="108"/>
      <c r="O39" s="108"/>
      <c r="R39" s="56"/>
      <c r="S39" s="13">
        <v>39</v>
      </c>
      <c r="V39" s="13" t="e" cm="1">
        <f t="array" ref="V39">_xlfn._xlws.FILTER(PERCENTAGES!B25:P25,PERCENTAGES!B25:P25&lt;&gt;"",PERCENTAGES!#REF!)</f>
        <v>#REF!</v>
      </c>
    </row>
    <row r="40" spans="1:22" ht="12.75">
      <c r="A40" s="222"/>
      <c r="B40" s="203"/>
      <c r="C40" s="223"/>
      <c r="D40" s="108"/>
      <c r="E40" s="108"/>
      <c r="F40" s="108"/>
      <c r="G40" s="108"/>
      <c r="H40" s="108"/>
      <c r="I40" s="108"/>
      <c r="J40" s="108"/>
      <c r="K40" s="108"/>
      <c r="L40" s="108"/>
      <c r="M40" s="108"/>
      <c r="N40" s="108"/>
      <c r="O40" s="108"/>
      <c r="S40" s="13">
        <v>40</v>
      </c>
    </row>
    <row r="41" spans="1:22" ht="12.75">
      <c r="A41" s="222"/>
      <c r="B41" s="203"/>
      <c r="C41" s="223"/>
      <c r="D41" s="108"/>
      <c r="E41" s="108"/>
      <c r="F41" s="108"/>
      <c r="G41" s="108"/>
      <c r="H41" s="108"/>
      <c r="I41" s="108"/>
      <c r="J41" s="108"/>
      <c r="K41" s="108"/>
      <c r="L41" s="108"/>
      <c r="M41" s="108"/>
      <c r="N41" s="108"/>
      <c r="O41" s="108"/>
      <c r="S41" s="13">
        <v>41</v>
      </c>
    </row>
    <row r="42" spans="1:22" ht="12.75">
      <c r="A42" s="222"/>
      <c r="B42" s="203"/>
      <c r="C42" s="223"/>
      <c r="D42" s="108"/>
      <c r="E42" s="108"/>
      <c r="F42" s="108"/>
      <c r="G42" s="108"/>
      <c r="H42" s="108"/>
      <c r="I42" s="108"/>
      <c r="J42" s="108"/>
      <c r="K42" s="108"/>
      <c r="L42" s="108"/>
      <c r="M42" s="108"/>
      <c r="N42" s="108"/>
      <c r="O42" s="108"/>
      <c r="S42" s="13">
        <v>42</v>
      </c>
    </row>
    <row r="43" spans="1:22" ht="12.75">
      <c r="A43" s="222"/>
      <c r="B43" s="203"/>
      <c r="C43" s="223"/>
      <c r="D43" s="108"/>
      <c r="E43" s="108"/>
      <c r="F43" s="108"/>
      <c r="G43" s="108"/>
      <c r="H43" s="108"/>
      <c r="I43" s="108"/>
      <c r="J43" s="108"/>
      <c r="K43" s="108"/>
      <c r="L43" s="108"/>
      <c r="M43" s="108"/>
      <c r="N43" s="108"/>
      <c r="O43" s="108"/>
      <c r="S43" s="13">
        <v>43</v>
      </c>
    </row>
    <row r="44" spans="1:22" ht="26.25" customHeight="1">
      <c r="A44" s="224" t="s">
        <v>4644</v>
      </c>
      <c r="B44" s="225"/>
      <c r="C44" s="97" t="s">
        <v>4645</v>
      </c>
      <c r="D44" s="108"/>
      <c r="E44" s="109"/>
      <c r="F44" s="109"/>
      <c r="G44" s="109"/>
      <c r="H44" s="109"/>
      <c r="I44" s="109"/>
      <c r="J44" s="109"/>
      <c r="K44" s="109"/>
      <c r="L44" s="109"/>
      <c r="M44" s="109"/>
      <c r="N44" s="109"/>
      <c r="O44" s="109"/>
      <c r="S44" s="13">
        <v>44</v>
      </c>
    </row>
    <row r="45" spans="1:22" ht="24.75" customHeight="1">
      <c r="A45" s="224"/>
      <c r="B45" s="225"/>
      <c r="C45" s="97" t="s">
        <v>4646</v>
      </c>
      <c r="D45" s="108"/>
      <c r="E45" s="109"/>
      <c r="F45" s="109"/>
      <c r="G45" s="109"/>
      <c r="H45" s="109"/>
      <c r="I45" s="109"/>
      <c r="J45" s="109"/>
      <c r="K45" s="109"/>
      <c r="L45" s="109"/>
      <c r="M45" s="109"/>
      <c r="N45" s="109"/>
      <c r="O45" s="109"/>
      <c r="S45" s="13">
        <v>45</v>
      </c>
    </row>
    <row r="46" spans="1:22" ht="23.25" customHeight="1">
      <c r="A46" s="224"/>
      <c r="B46" s="225"/>
      <c r="C46" s="97" t="s">
        <v>4647</v>
      </c>
      <c r="D46" s="134" t="str">
        <f>IF(AND(D44="",D45=""),"",SUM(D44:D45))</f>
        <v/>
      </c>
      <c r="E46" s="134" t="str">
        <f t="shared" ref="E46:O46" si="2">IF(AND(E44="",E45=""),"",SUM(E44:E45))</f>
        <v/>
      </c>
      <c r="F46" s="134" t="str">
        <f t="shared" si="2"/>
        <v/>
      </c>
      <c r="G46" s="134" t="str">
        <f t="shared" si="2"/>
        <v/>
      </c>
      <c r="H46" s="134" t="str">
        <f t="shared" si="2"/>
        <v/>
      </c>
      <c r="I46" s="134" t="str">
        <f t="shared" si="2"/>
        <v/>
      </c>
      <c r="J46" s="134" t="str">
        <f t="shared" si="2"/>
        <v/>
      </c>
      <c r="K46" s="134" t="str">
        <f t="shared" si="2"/>
        <v/>
      </c>
      <c r="L46" s="134" t="str">
        <f t="shared" si="2"/>
        <v/>
      </c>
      <c r="M46" s="134" t="str">
        <f t="shared" si="2"/>
        <v/>
      </c>
      <c r="N46" s="134" t="str">
        <f t="shared" si="2"/>
        <v/>
      </c>
      <c r="O46" s="134" t="str">
        <f t="shared" si="2"/>
        <v/>
      </c>
      <c r="S46" s="13">
        <v>46</v>
      </c>
    </row>
    <row r="47" spans="1:22" ht="12.75" customHeight="1">
      <c r="A47" s="222" t="s">
        <v>4648</v>
      </c>
      <c r="B47" s="203"/>
      <c r="C47" s="223"/>
      <c r="D47" s="108"/>
      <c r="E47" s="109"/>
      <c r="F47" s="109"/>
      <c r="G47" s="109"/>
      <c r="H47" s="109"/>
      <c r="I47" s="109"/>
      <c r="J47" s="109"/>
      <c r="K47" s="109"/>
      <c r="L47" s="109"/>
      <c r="M47" s="109"/>
      <c r="N47" s="109"/>
      <c r="O47" s="109"/>
      <c r="S47" s="13">
        <v>47</v>
      </c>
    </row>
    <row r="48" spans="1:22" ht="12.75">
      <c r="A48" s="222"/>
      <c r="B48" s="203"/>
      <c r="C48" s="223"/>
      <c r="D48" s="108"/>
      <c r="E48" s="109"/>
      <c r="F48" s="109"/>
      <c r="G48" s="109"/>
      <c r="H48" s="109"/>
      <c r="I48" s="109"/>
      <c r="J48" s="109"/>
      <c r="K48" s="109"/>
      <c r="L48" s="109"/>
      <c r="M48" s="109"/>
      <c r="N48" s="109"/>
      <c r="O48" s="109"/>
      <c r="S48" s="13">
        <v>48</v>
      </c>
    </row>
    <row r="49" spans="1:19" ht="12.75">
      <c r="A49" s="222"/>
      <c r="B49" s="203"/>
      <c r="C49" s="223"/>
      <c r="D49" s="108"/>
      <c r="E49" s="109"/>
      <c r="F49" s="109"/>
      <c r="G49" s="109"/>
      <c r="H49" s="109"/>
      <c r="I49" s="109"/>
      <c r="J49" s="109"/>
      <c r="K49" s="109"/>
      <c r="L49" s="109"/>
      <c r="M49" s="109"/>
      <c r="N49" s="109"/>
      <c r="O49" s="109"/>
      <c r="S49" s="13">
        <v>49</v>
      </c>
    </row>
    <row r="50" spans="1:19" ht="12.75">
      <c r="A50" s="222"/>
      <c r="B50" s="203"/>
      <c r="C50" s="223"/>
      <c r="D50" s="108"/>
      <c r="E50" s="109"/>
      <c r="F50" s="109"/>
      <c r="G50" s="109"/>
      <c r="H50" s="109"/>
      <c r="I50" s="109"/>
      <c r="J50" s="109"/>
      <c r="K50" s="109"/>
      <c r="L50" s="109"/>
      <c r="M50" s="109"/>
      <c r="N50" s="109"/>
      <c r="O50" s="109"/>
      <c r="S50" s="13">
        <v>50</v>
      </c>
    </row>
    <row r="51" spans="1:19" ht="12.75">
      <c r="A51" s="222"/>
      <c r="B51" s="203"/>
      <c r="C51" s="223"/>
      <c r="D51" s="108"/>
      <c r="E51" s="109"/>
      <c r="F51" s="109"/>
      <c r="G51" s="109"/>
      <c r="H51" s="109"/>
      <c r="I51" s="109"/>
      <c r="J51" s="109"/>
      <c r="K51" s="109"/>
      <c r="L51" s="109"/>
      <c r="M51" s="109"/>
      <c r="N51" s="109"/>
      <c r="O51" s="109"/>
      <c r="S51" s="13">
        <v>51</v>
      </c>
    </row>
    <row r="52" spans="1:19" ht="12.75">
      <c r="A52" s="222"/>
      <c r="B52" s="203"/>
      <c r="C52" s="223"/>
      <c r="D52" s="108"/>
      <c r="E52" s="109"/>
      <c r="F52" s="109"/>
      <c r="G52" s="109"/>
      <c r="H52" s="109"/>
      <c r="I52" s="109"/>
      <c r="J52" s="109"/>
      <c r="K52" s="109"/>
      <c r="L52" s="109"/>
      <c r="M52" s="109"/>
      <c r="N52" s="109"/>
      <c r="O52" s="109"/>
      <c r="S52" s="13">
        <v>52</v>
      </c>
    </row>
    <row r="53" spans="1:19" ht="12.75">
      <c r="A53" s="222"/>
      <c r="B53" s="203"/>
      <c r="C53" s="223"/>
      <c r="D53" s="108"/>
      <c r="E53" s="109"/>
      <c r="F53" s="109"/>
      <c r="G53" s="109"/>
      <c r="H53" s="109"/>
      <c r="I53" s="109"/>
      <c r="J53" s="109"/>
      <c r="K53" s="109"/>
      <c r="L53" s="109"/>
      <c r="M53" s="109"/>
      <c r="N53" s="109"/>
      <c r="O53" s="109"/>
      <c r="S53" s="13">
        <v>53</v>
      </c>
    </row>
    <row r="54" spans="1:19" ht="12.75">
      <c r="A54" s="222"/>
      <c r="B54" s="203"/>
      <c r="C54" s="223"/>
      <c r="D54" s="108"/>
      <c r="E54" s="109"/>
      <c r="F54" s="109"/>
      <c r="G54" s="109"/>
      <c r="H54" s="109"/>
      <c r="I54" s="109"/>
      <c r="J54" s="109"/>
      <c r="K54" s="109"/>
      <c r="L54" s="109"/>
      <c r="M54" s="109"/>
      <c r="N54" s="109"/>
      <c r="O54" s="109"/>
      <c r="S54" s="13">
        <v>54</v>
      </c>
    </row>
    <row r="55" spans="1:19" ht="12.75">
      <c r="A55" s="222"/>
      <c r="B55" s="203"/>
      <c r="C55" s="223"/>
      <c r="D55" s="108"/>
      <c r="E55" s="109"/>
      <c r="F55" s="109"/>
      <c r="G55" s="109"/>
      <c r="H55" s="109"/>
      <c r="I55" s="109"/>
      <c r="J55" s="109"/>
      <c r="K55" s="109"/>
      <c r="L55" s="109"/>
      <c r="M55" s="109"/>
      <c r="N55" s="109"/>
      <c r="O55" s="109"/>
      <c r="S55" s="13">
        <v>55</v>
      </c>
    </row>
    <row r="56" spans="1:19" ht="12.75">
      <c r="A56" s="222"/>
      <c r="B56" s="203"/>
      <c r="C56" s="223"/>
      <c r="D56" s="108"/>
      <c r="E56" s="109"/>
      <c r="F56" s="109"/>
      <c r="G56" s="109"/>
      <c r="H56" s="109"/>
      <c r="I56" s="109"/>
      <c r="J56" s="109"/>
      <c r="K56" s="109"/>
      <c r="L56" s="109"/>
      <c r="M56" s="109"/>
      <c r="N56" s="109"/>
      <c r="O56" s="109"/>
      <c r="S56" s="13">
        <v>56</v>
      </c>
    </row>
    <row r="57" spans="1:19" ht="13.5" thickBot="1">
      <c r="A57" s="226"/>
      <c r="B57" s="227"/>
      <c r="C57" s="228"/>
      <c r="D57" s="108"/>
      <c r="E57" s="109"/>
      <c r="F57" s="109"/>
      <c r="G57" s="109"/>
      <c r="H57" s="109"/>
      <c r="I57" s="109"/>
      <c r="J57" s="109"/>
      <c r="K57" s="109"/>
      <c r="L57" s="109"/>
      <c r="M57" s="109"/>
      <c r="N57" s="109"/>
      <c r="O57" s="109"/>
      <c r="S57" s="13">
        <v>57</v>
      </c>
    </row>
    <row r="58" spans="1:19" ht="46.5" customHeight="1" thickTop="1">
      <c r="A58" s="249" t="s">
        <v>4649</v>
      </c>
      <c r="B58" s="250"/>
      <c r="C58" s="250"/>
      <c r="D58" s="129"/>
      <c r="E58" s="130"/>
      <c r="F58" s="130"/>
      <c r="G58" s="130"/>
      <c r="H58" s="130"/>
      <c r="I58" s="130"/>
      <c r="J58" s="130"/>
      <c r="K58" s="130"/>
      <c r="L58" s="130"/>
      <c r="M58" s="130"/>
      <c r="N58" s="130"/>
      <c r="O58" s="130"/>
      <c r="S58" s="13">
        <v>58</v>
      </c>
    </row>
    <row r="59" spans="1:19" ht="30.75" customHeight="1">
      <c r="A59" s="252"/>
      <c r="B59" s="253"/>
      <c r="C59" s="253"/>
      <c r="D59" s="292" t="s">
        <v>4650</v>
      </c>
      <c r="E59" s="293"/>
      <c r="F59" s="293"/>
      <c r="G59" s="293"/>
      <c r="H59" s="293"/>
      <c r="I59" s="293"/>
      <c r="J59" s="293"/>
      <c r="K59" s="293"/>
      <c r="L59" s="293"/>
      <c r="M59" s="293"/>
      <c r="N59" s="293"/>
      <c r="O59" s="294"/>
      <c r="S59" s="13">
        <v>59</v>
      </c>
    </row>
    <row r="60" spans="1:19" ht="24.75" customHeight="1">
      <c r="A60" s="252"/>
      <c r="B60" s="253"/>
      <c r="C60" s="253"/>
      <c r="D60" s="106"/>
      <c r="E60" s="107"/>
      <c r="F60" s="107"/>
      <c r="G60" s="107"/>
      <c r="H60" s="107"/>
      <c r="I60" s="107"/>
      <c r="J60" s="107"/>
      <c r="K60" s="107"/>
      <c r="L60" s="107"/>
      <c r="M60" s="107"/>
      <c r="N60" s="107"/>
      <c r="O60" s="107"/>
      <c r="S60" s="13">
        <v>60</v>
      </c>
    </row>
    <row r="61" spans="1:19" ht="24.75" customHeight="1">
      <c r="A61" s="252"/>
      <c r="B61" s="253"/>
      <c r="C61" s="253"/>
      <c r="D61" s="108"/>
      <c r="E61" s="109"/>
      <c r="F61" s="109"/>
      <c r="G61" s="109"/>
      <c r="H61" s="109"/>
      <c r="I61" s="109"/>
      <c r="J61" s="109"/>
      <c r="K61" s="109"/>
      <c r="L61" s="109"/>
      <c r="M61" s="109"/>
      <c r="N61" s="109"/>
      <c r="O61" s="109"/>
      <c r="S61" s="13">
        <v>61</v>
      </c>
    </row>
    <row r="62" spans="1:19" ht="24.75" customHeight="1">
      <c r="A62" s="252"/>
      <c r="B62" s="253"/>
      <c r="C62" s="253"/>
      <c r="D62" s="108"/>
      <c r="E62" s="109"/>
      <c r="F62" s="109"/>
      <c r="G62" s="109"/>
      <c r="H62" s="109"/>
      <c r="I62" s="109"/>
      <c r="J62" s="109"/>
      <c r="K62" s="109"/>
      <c r="L62" s="109"/>
      <c r="M62" s="109"/>
      <c r="N62" s="109"/>
      <c r="O62" s="109"/>
      <c r="S62" s="13">
        <v>62</v>
      </c>
    </row>
    <row r="63" spans="1:19" ht="24.75" customHeight="1">
      <c r="A63" s="252"/>
      <c r="B63" s="253"/>
      <c r="C63" s="253"/>
      <c r="D63" s="108"/>
      <c r="E63" s="109"/>
      <c r="F63" s="109"/>
      <c r="G63" s="109"/>
      <c r="H63" s="109"/>
      <c r="I63" s="109"/>
      <c r="J63" s="109"/>
      <c r="K63" s="109"/>
      <c r="L63" s="109"/>
      <c r="M63" s="109"/>
      <c r="N63" s="109"/>
      <c r="O63" s="109"/>
      <c r="S63" s="13">
        <v>63</v>
      </c>
    </row>
    <row r="64" spans="1:19" ht="24.75" customHeight="1">
      <c r="A64" s="252"/>
      <c r="B64" s="253"/>
      <c r="C64" s="253"/>
      <c r="D64" s="108"/>
      <c r="E64" s="109"/>
      <c r="F64" s="109"/>
      <c r="G64" s="109"/>
      <c r="H64" s="109"/>
      <c r="I64" s="109"/>
      <c r="J64" s="109"/>
      <c r="K64" s="109"/>
      <c r="L64" s="109"/>
      <c r="M64" s="109"/>
      <c r="N64" s="109"/>
      <c r="O64" s="109"/>
      <c r="S64" s="13">
        <v>64</v>
      </c>
    </row>
    <row r="65" spans="1:19" ht="24.75" customHeight="1">
      <c r="A65" s="252"/>
      <c r="B65" s="253"/>
      <c r="C65" s="253"/>
      <c r="D65" s="108"/>
      <c r="E65" s="109"/>
      <c r="F65" s="109"/>
      <c r="G65" s="109"/>
      <c r="H65" s="109"/>
      <c r="I65" s="109"/>
      <c r="J65" s="109"/>
      <c r="K65" s="109"/>
      <c r="L65" s="109"/>
      <c r="M65" s="109"/>
      <c r="N65" s="109"/>
      <c r="O65" s="109"/>
      <c r="S65" s="13">
        <v>65</v>
      </c>
    </row>
    <row r="66" spans="1:19" ht="24.75" customHeight="1">
      <c r="A66" s="252"/>
      <c r="B66" s="253"/>
      <c r="C66" s="253"/>
      <c r="D66" s="108"/>
      <c r="E66" s="109"/>
      <c r="F66" s="109"/>
      <c r="G66" s="109"/>
      <c r="H66" s="109"/>
      <c r="I66" s="109"/>
      <c r="J66" s="109"/>
      <c r="K66" s="109"/>
      <c r="L66" s="109"/>
      <c r="M66" s="109"/>
      <c r="N66" s="109"/>
      <c r="O66" s="109"/>
      <c r="S66" s="13">
        <v>66</v>
      </c>
    </row>
    <row r="67" spans="1:19" ht="24.75" customHeight="1" thickBot="1">
      <c r="A67" s="255"/>
      <c r="B67" s="256"/>
      <c r="C67" s="256"/>
      <c r="D67" s="111"/>
      <c r="E67" s="112"/>
      <c r="F67" s="112"/>
      <c r="G67" s="112"/>
      <c r="H67" s="112"/>
      <c r="I67" s="112"/>
      <c r="J67" s="112"/>
      <c r="K67" s="112"/>
      <c r="L67" s="112"/>
      <c r="M67" s="112"/>
      <c r="N67" s="112"/>
      <c r="O67" s="112"/>
      <c r="S67" s="13">
        <v>67</v>
      </c>
    </row>
    <row r="68" spans="1:19" ht="27" customHeight="1" thickTop="1">
      <c r="A68" s="249" t="s">
        <v>4656</v>
      </c>
      <c r="B68" s="250"/>
      <c r="C68" s="251"/>
      <c r="D68" s="258" t="s">
        <v>4651</v>
      </c>
      <c r="E68" s="258"/>
      <c r="F68" s="258"/>
      <c r="G68" s="258"/>
      <c r="H68" s="258"/>
      <c r="I68" s="258"/>
      <c r="J68" s="258"/>
      <c r="K68" s="258"/>
      <c r="L68" s="258"/>
      <c r="M68" s="258"/>
      <c r="N68" s="258"/>
      <c r="O68" s="259"/>
      <c r="S68" s="13">
        <v>68</v>
      </c>
    </row>
    <row r="69" spans="1:19" ht="39" customHeight="1">
      <c r="A69" s="252"/>
      <c r="B69" s="253"/>
      <c r="C69" s="254"/>
      <c r="D69" s="123"/>
      <c r="E69" s="124"/>
      <c r="F69" s="125"/>
      <c r="G69" s="124"/>
      <c r="H69" s="125"/>
      <c r="I69" s="124"/>
      <c r="J69" s="125"/>
      <c r="K69" s="124"/>
      <c r="L69" s="125"/>
      <c r="M69" s="124"/>
      <c r="N69" s="125"/>
      <c r="O69" s="124"/>
      <c r="P69" s="102"/>
      <c r="Q69" s="18"/>
      <c r="S69" s="13">
        <v>69</v>
      </c>
    </row>
    <row r="70" spans="1:19" ht="25.5" customHeight="1">
      <c r="A70" s="252"/>
      <c r="B70" s="253"/>
      <c r="C70" s="254"/>
      <c r="D70" s="260" t="s">
        <v>4652</v>
      </c>
      <c r="E70" s="261"/>
      <c r="F70" s="261"/>
      <c r="G70" s="261"/>
      <c r="H70" s="261"/>
      <c r="I70" s="261"/>
      <c r="J70" s="261"/>
      <c r="K70" s="261"/>
      <c r="L70" s="261"/>
      <c r="M70" s="261"/>
      <c r="N70" s="261"/>
      <c r="O70" s="262"/>
      <c r="S70" s="13">
        <v>70</v>
      </c>
    </row>
    <row r="71" spans="1:19" ht="36.75" customHeight="1">
      <c r="A71" s="252"/>
      <c r="B71" s="253"/>
      <c r="C71" s="254"/>
      <c r="D71" s="126"/>
      <c r="E71" s="127"/>
      <c r="F71" s="128"/>
      <c r="G71" s="127"/>
      <c r="H71" s="128"/>
      <c r="I71" s="127"/>
      <c r="J71" s="128"/>
      <c r="K71" s="127"/>
      <c r="L71" s="128"/>
      <c r="M71" s="127"/>
      <c r="N71" s="128"/>
      <c r="O71" s="127"/>
      <c r="S71" s="13">
        <v>71</v>
      </c>
    </row>
    <row r="72" spans="1:19" ht="27.75" customHeight="1">
      <c r="A72" s="252"/>
      <c r="B72" s="253"/>
      <c r="C72" s="254"/>
      <c r="D72" s="280" t="s">
        <v>4653</v>
      </c>
      <c r="E72" s="280"/>
      <c r="F72" s="280"/>
      <c r="G72" s="280"/>
      <c r="H72" s="280"/>
      <c r="I72" s="280"/>
      <c r="J72" s="280"/>
      <c r="K72" s="280"/>
      <c r="L72" s="280"/>
      <c r="M72" s="280"/>
      <c r="N72" s="280"/>
      <c r="O72" s="281"/>
      <c r="S72" s="13">
        <v>72</v>
      </c>
    </row>
    <row r="73" spans="1:19" ht="30" customHeight="1">
      <c r="A73" s="252"/>
      <c r="B73" s="253"/>
      <c r="C73" s="254"/>
      <c r="D73" s="140"/>
      <c r="E73" s="141"/>
      <c r="F73" s="142"/>
      <c r="G73" s="141"/>
      <c r="H73" s="142"/>
      <c r="I73" s="141"/>
      <c r="J73" s="142"/>
      <c r="K73" s="141"/>
      <c r="L73" s="142"/>
      <c r="M73" s="141"/>
      <c r="N73" s="142"/>
      <c r="O73" s="141"/>
      <c r="S73" s="13">
        <v>73</v>
      </c>
    </row>
    <row r="74" spans="1:19" ht="27" customHeight="1">
      <c r="A74" s="252"/>
      <c r="B74" s="253"/>
      <c r="C74" s="254"/>
      <c r="D74" s="280" t="s">
        <v>4654</v>
      </c>
      <c r="E74" s="280"/>
      <c r="F74" s="280"/>
      <c r="G74" s="280"/>
      <c r="H74" s="280"/>
      <c r="I74" s="280"/>
      <c r="J74" s="280"/>
      <c r="K74" s="280"/>
      <c r="L74" s="280"/>
      <c r="M74" s="280"/>
      <c r="N74" s="280"/>
      <c r="O74" s="281"/>
      <c r="S74" s="13">
        <v>74</v>
      </c>
    </row>
    <row r="75" spans="1:19" ht="30" customHeight="1">
      <c r="A75" s="252"/>
      <c r="B75" s="253"/>
      <c r="C75" s="254"/>
      <c r="D75" s="140"/>
      <c r="E75" s="141"/>
      <c r="F75" s="142"/>
      <c r="G75" s="141"/>
      <c r="H75" s="142"/>
      <c r="I75" s="141"/>
      <c r="J75" s="142"/>
      <c r="K75" s="141"/>
      <c r="L75" s="142"/>
      <c r="M75" s="141"/>
      <c r="N75" s="142"/>
      <c r="O75" s="141"/>
      <c r="S75" s="13">
        <v>75</v>
      </c>
    </row>
    <row r="76" spans="1:19" ht="30" customHeight="1">
      <c r="A76" s="252"/>
      <c r="B76" s="253"/>
      <c r="C76" s="254"/>
      <c r="D76" s="247" t="s">
        <v>4655</v>
      </c>
      <c r="E76" s="247"/>
      <c r="F76" s="247"/>
      <c r="G76" s="247"/>
      <c r="H76" s="247"/>
      <c r="I76" s="247"/>
      <c r="J76" s="247"/>
      <c r="K76" s="247"/>
      <c r="L76" s="247"/>
      <c r="M76" s="247"/>
      <c r="N76" s="247"/>
      <c r="O76" s="248"/>
      <c r="S76" s="13">
        <v>76</v>
      </c>
    </row>
    <row r="77" spans="1:19" ht="59.25" customHeight="1" thickBot="1">
      <c r="A77" s="255"/>
      <c r="B77" s="256"/>
      <c r="C77" s="257"/>
      <c r="D77" s="143"/>
      <c r="E77" s="144"/>
      <c r="F77" s="145"/>
      <c r="G77" s="144"/>
      <c r="H77" s="145"/>
      <c r="I77" s="144"/>
      <c r="J77" s="145"/>
      <c r="K77" s="144"/>
      <c r="L77" s="145"/>
      <c r="M77" s="144"/>
      <c r="N77" s="145"/>
      <c r="O77" s="144"/>
      <c r="S77" s="13">
        <v>77</v>
      </c>
    </row>
    <row r="78" spans="1:19" ht="49.5" customHeight="1" thickTop="1">
      <c r="A78" s="236" t="s">
        <v>4657</v>
      </c>
      <c r="B78" s="237"/>
      <c r="C78" s="238"/>
      <c r="D78" s="120"/>
      <c r="E78" s="121"/>
      <c r="F78" s="122"/>
      <c r="G78" s="121"/>
      <c r="H78" s="122"/>
      <c r="I78" s="121"/>
      <c r="J78" s="122"/>
      <c r="K78" s="121"/>
      <c r="L78" s="122"/>
      <c r="M78" s="121"/>
      <c r="N78" s="122"/>
      <c r="O78" s="121"/>
      <c r="P78" s="102"/>
      <c r="Q78" s="18"/>
      <c r="S78" s="13">
        <v>78</v>
      </c>
    </row>
    <row r="79" spans="1:19" ht="69" customHeight="1">
      <c r="A79" s="239"/>
      <c r="B79" s="240"/>
      <c r="C79" s="241"/>
      <c r="D79" s="245" t="s">
        <v>4658</v>
      </c>
      <c r="E79" s="245"/>
      <c r="F79" s="245"/>
      <c r="G79" s="245"/>
      <c r="H79" s="245"/>
      <c r="I79" s="245"/>
      <c r="J79" s="245"/>
      <c r="K79" s="245"/>
      <c r="L79" s="245"/>
      <c r="M79" s="245"/>
      <c r="N79" s="245"/>
      <c r="O79" s="246"/>
      <c r="S79" s="13">
        <v>79</v>
      </c>
    </row>
    <row r="80" spans="1:19" ht="162" customHeight="1" thickBot="1">
      <c r="A80" s="242"/>
      <c r="B80" s="243"/>
      <c r="C80" s="244"/>
      <c r="D80" s="146"/>
      <c r="E80" s="147"/>
      <c r="F80" s="148"/>
      <c r="G80" s="147"/>
      <c r="H80" s="148"/>
      <c r="I80" s="147"/>
      <c r="J80" s="148"/>
      <c r="K80" s="147"/>
      <c r="L80" s="148"/>
      <c r="M80" s="147"/>
      <c r="N80" s="148"/>
      <c r="O80" s="147"/>
      <c r="S80" s="13">
        <v>80</v>
      </c>
    </row>
    <row r="81" spans="1:19" ht="27" customHeight="1" thickBot="1">
      <c r="A81" s="78" t="s">
        <v>685</v>
      </c>
      <c r="B81" s="229" t="s">
        <v>4659</v>
      </c>
      <c r="C81" s="229"/>
      <c r="D81" s="229"/>
      <c r="E81" s="229"/>
      <c r="F81" s="229"/>
      <c r="G81" s="229"/>
      <c r="H81" s="229"/>
      <c r="I81" s="229"/>
      <c r="J81" s="229"/>
      <c r="K81" s="229"/>
      <c r="L81" s="229"/>
      <c r="M81" s="229"/>
      <c r="N81" s="229"/>
      <c r="O81" s="230"/>
      <c r="S81" s="13">
        <v>81</v>
      </c>
    </row>
    <row r="82" spans="1:19" ht="33.75" customHeight="1">
      <c r="A82" s="98">
        <v>1</v>
      </c>
      <c r="B82" s="231" t="s">
        <v>4434</v>
      </c>
      <c r="C82" s="231"/>
      <c r="D82" s="231"/>
      <c r="E82" s="231"/>
      <c r="F82" s="232"/>
      <c r="G82" s="328"/>
      <c r="H82" s="329"/>
      <c r="I82" s="329"/>
      <c r="J82" s="329"/>
      <c r="K82" s="329"/>
      <c r="L82" s="329"/>
      <c r="M82" s="329"/>
      <c r="N82" s="329"/>
      <c r="O82" s="330"/>
      <c r="S82" s="13">
        <v>82</v>
      </c>
    </row>
    <row r="83" spans="1:19" ht="35.25" customHeight="1">
      <c r="A83" s="99">
        <v>2</v>
      </c>
      <c r="B83" s="227" t="s">
        <v>4435</v>
      </c>
      <c r="C83" s="227"/>
      <c r="D83" s="227"/>
      <c r="E83" s="227"/>
      <c r="F83" s="228"/>
      <c r="G83" s="331" t="str">
        <f>SUBSTITUTE(CONCATENATE(D19&amp;", "&amp;G19&amp;", "&amp;J19&amp;", "&amp;M19&amp;", "&amp;D20&amp;", "&amp;G20&amp;", "&amp;J20&amp;", "&amp;M20&amp;", "&amp;D21&amp;", "&amp;G21&amp;", "&amp;J21&amp;", "&amp;M21&amp;", "&amp;D22&amp;", "&amp;G22&amp;", "&amp;J22&amp;", "&amp;M22&amp;", "&amp;K23&amp;", "&amp;D47&amp;", "&amp;D48&amp;", "&amp;D49&amp;", "&amp;D50&amp;", "&amp;D51&amp;", "&amp;D52&amp;", "&amp;D53&amp;", "&amp;D54&amp;", "&amp;D55&amp;", "&amp;D56&amp;", "&amp;D57&amp;", "&amp;E47&amp;", "&amp;E48&amp;", "&amp;E49&amp;", "&amp;E50&amp;", "&amp;E51&amp;", "&amp;E52&amp;", "&amp;E53&amp;", "&amp;E54&amp;", "&amp;E55&amp;", "&amp;E56&amp;", "&amp;E57&amp;", "&amp;F47&amp;", "&amp;F48&amp;", "&amp;F49&amp;", "&amp;F50&amp;", "&amp;F51&amp;", "&amp;F52&amp;", "&amp;F53&amp;", "&amp;F54&amp;", "&amp;F55&amp;", "&amp;F56&amp;", "&amp;F57&amp;", "&amp;G47&amp;", "&amp;G48&amp;", "&amp;G49&amp;", "&amp;G50&amp;", "&amp;G51&amp;", "&amp;G52&amp;", "&amp;G53&amp;", "&amp;G54&amp;", "&amp;G55&amp;", "&amp;G56&amp;", "&amp;G57&amp;", "&amp;H47&amp;", "&amp;H48&amp;", "&amp;H49&amp;", "&amp;H50&amp;", "&amp;H51&amp;", "&amp;H52&amp;", "&amp;H53&amp;", "&amp;H54&amp;", "&amp;H55&amp;", "&amp;H56&amp;", "&amp;H57&amp;", "&amp;I47&amp;", "&amp;I48&amp;", "&amp;I49&amp;", "&amp;I50&amp;", "&amp;I51&amp;", "&amp;I52&amp;", "&amp;I53&amp;", "&amp;I54&amp;", "&amp;I55&amp;", "&amp;I56&amp;", "&amp;I57&amp;", "&amp;J47&amp;", "&amp;J48&amp;", "&amp;J49&amp;", "&amp;J50&amp;", "&amp;J51&amp;", "&amp;J52&amp;", "&amp;J53&amp;", "&amp;J54&amp;", "&amp;J55&amp;", "&amp;J56&amp;", "&amp;J57&amp;", "&amp;K47&amp;", "&amp;K48&amp;", "&amp;K49&amp;", "&amp;K50&amp;", "&amp;K51&amp;", "&amp;K52&amp;", "&amp;K53&amp;", "&amp;K54&amp;", "&amp;K55&amp;", "&amp;K56&amp;", "&amp;K57&amp;", "&amp;L47&amp;", "&amp;L48&amp;", "&amp;L49&amp;", "&amp;L50&amp;", "&amp;L51&amp;", "&amp;L52&amp;", "&amp;L53&amp;", "&amp;L54&amp;", "&amp;L55&amp;", "&amp;L56&amp;", "&amp;L57&amp;", "&amp;M47&amp;", "&amp;M48&amp;", "&amp;M49&amp;", "&amp;M50&amp;", "&amp;M51&amp;", "&amp;M52&amp;", "&amp;M53&amp;", "&amp;M54&amp;", "&amp;M55&amp;", "&amp;M56&amp;", "&amp;M57&amp;", "&amp;N47&amp;", "&amp;N48&amp;", "&amp;N49&amp;", "&amp;N50&amp;", "&amp;N51&amp;", "&amp;N52&amp;", "&amp;N53&amp;", "&amp;N54&amp;", "&amp;N55&amp;", "&amp;N56&amp;", "&amp;N57&amp;", "&amp;O47&amp;", "&amp;O48&amp;", "&amp;O49&amp;", "&amp;O50&amp;", "&amp;O51&amp;", "&amp;O52&amp;", "&amp;O53&amp;", "&amp;O54&amp;", "&amp;O55&amp;", "&amp;O56&amp;", "&amp;O57),", , , , , , , , , , , , , , , , , , , , , , , , , , , , , , , , , , , , , , , , , , , , , , , , , , , , , , , , , , , , , , , , , , , , , , , , , , ","")</f>
        <v/>
      </c>
      <c r="H83" s="332"/>
      <c r="I83" s="332"/>
      <c r="J83" s="332"/>
      <c r="K83" s="332"/>
      <c r="L83" s="332"/>
      <c r="M83" s="332"/>
      <c r="N83" s="332"/>
      <c r="O83" s="333"/>
      <c r="S83" s="13">
        <v>83</v>
      </c>
    </row>
    <row r="84" spans="1:19" ht="131.25" customHeight="1">
      <c r="A84" s="100">
        <v>3</v>
      </c>
      <c r="B84" s="203" t="s">
        <v>4436</v>
      </c>
      <c r="C84" s="203"/>
      <c r="D84" s="203"/>
      <c r="E84" s="203"/>
      <c r="F84" s="203"/>
      <c r="G84" s="233"/>
      <c r="H84" s="234"/>
      <c r="I84" s="234"/>
      <c r="J84" s="234"/>
      <c r="K84" s="234"/>
      <c r="L84" s="234"/>
      <c r="M84" s="234"/>
      <c r="N84" s="234"/>
      <c r="O84" s="235"/>
      <c r="S84" s="13">
        <v>84</v>
      </c>
    </row>
    <row r="85" spans="1:19" ht="159.75" customHeight="1">
      <c r="A85" s="100">
        <v>4</v>
      </c>
      <c r="B85" s="203" t="s">
        <v>4437</v>
      </c>
      <c r="C85" s="203"/>
      <c r="D85" s="203"/>
      <c r="E85" s="203"/>
      <c r="F85" s="203"/>
      <c r="G85" s="233"/>
      <c r="H85" s="234"/>
      <c r="I85" s="234"/>
      <c r="J85" s="234"/>
      <c r="K85" s="234"/>
      <c r="L85" s="234"/>
      <c r="M85" s="234"/>
      <c r="N85" s="234"/>
      <c r="O85" s="235"/>
      <c r="S85" s="13">
        <v>85</v>
      </c>
    </row>
    <row r="86" spans="1:19" ht="46.5" customHeight="1">
      <c r="A86" s="100">
        <v>5</v>
      </c>
      <c r="B86" s="203" t="s">
        <v>4438</v>
      </c>
      <c r="C86" s="203"/>
      <c r="D86" s="203"/>
      <c r="E86" s="203"/>
      <c r="F86" s="203"/>
      <c r="G86" s="233"/>
      <c r="H86" s="234"/>
      <c r="I86" s="234"/>
      <c r="J86" s="234"/>
      <c r="K86" s="234"/>
      <c r="L86" s="234"/>
      <c r="M86" s="234"/>
      <c r="N86" s="234"/>
      <c r="O86" s="235"/>
      <c r="S86" s="13">
        <v>86</v>
      </c>
    </row>
    <row r="87" spans="1:19" ht="49.5" customHeight="1">
      <c r="A87" s="100">
        <v>6</v>
      </c>
      <c r="B87" s="203" t="s">
        <v>4439</v>
      </c>
      <c r="C87" s="203"/>
      <c r="D87" s="203"/>
      <c r="E87" s="203"/>
      <c r="F87" s="203"/>
      <c r="G87" s="233"/>
      <c r="H87" s="234"/>
      <c r="I87" s="234"/>
      <c r="J87" s="234"/>
      <c r="K87" s="234"/>
      <c r="L87" s="234"/>
      <c r="M87" s="234"/>
      <c r="N87" s="234"/>
      <c r="O87" s="235"/>
      <c r="S87" s="13">
        <v>87</v>
      </c>
    </row>
    <row r="88" spans="1:19" ht="43.5" customHeight="1">
      <c r="A88" s="100">
        <v>7</v>
      </c>
      <c r="B88" s="203" t="s">
        <v>4440</v>
      </c>
      <c r="C88" s="203"/>
      <c r="D88" s="203"/>
      <c r="E88" s="203"/>
      <c r="F88" s="203"/>
      <c r="G88" s="233"/>
      <c r="H88" s="234"/>
      <c r="I88" s="234"/>
      <c r="J88" s="234"/>
      <c r="K88" s="234"/>
      <c r="L88" s="234"/>
      <c r="M88" s="234"/>
      <c r="N88" s="234"/>
      <c r="O88" s="235"/>
      <c r="S88" s="13">
        <v>88</v>
      </c>
    </row>
    <row r="89" spans="1:19" ht="54" customHeight="1">
      <c r="A89" s="100">
        <v>8</v>
      </c>
      <c r="B89" s="203" t="s">
        <v>4441</v>
      </c>
      <c r="C89" s="203"/>
      <c r="D89" s="203"/>
      <c r="E89" s="203"/>
      <c r="F89" s="203"/>
      <c r="G89" s="233"/>
      <c r="H89" s="234"/>
      <c r="I89" s="234"/>
      <c r="J89" s="234"/>
      <c r="K89" s="234"/>
      <c r="L89" s="234"/>
      <c r="M89" s="234"/>
      <c r="N89" s="234"/>
      <c r="O89" s="235"/>
      <c r="S89" s="13">
        <v>89</v>
      </c>
    </row>
    <row r="90" spans="1:19" ht="54" customHeight="1">
      <c r="A90" s="100">
        <v>9</v>
      </c>
      <c r="B90" s="203" t="s">
        <v>4442</v>
      </c>
      <c r="C90" s="203"/>
      <c r="D90" s="203"/>
      <c r="E90" s="203"/>
      <c r="F90" s="203"/>
      <c r="G90" s="233"/>
      <c r="H90" s="234"/>
      <c r="I90" s="234"/>
      <c r="J90" s="234"/>
      <c r="K90" s="234"/>
      <c r="L90" s="234"/>
      <c r="M90" s="234"/>
      <c r="N90" s="234"/>
      <c r="O90" s="235"/>
      <c r="S90" s="13">
        <v>90</v>
      </c>
    </row>
    <row r="91" spans="1:19" ht="49.5" customHeight="1">
      <c r="A91" s="100">
        <v>10</v>
      </c>
      <c r="B91" s="203" t="s">
        <v>4443</v>
      </c>
      <c r="C91" s="203"/>
      <c r="D91" s="203"/>
      <c r="E91" s="203"/>
      <c r="F91" s="203"/>
      <c r="G91" s="233"/>
      <c r="H91" s="234"/>
      <c r="I91" s="234"/>
      <c r="J91" s="234"/>
      <c r="K91" s="234"/>
      <c r="L91" s="234"/>
      <c r="M91" s="234"/>
      <c r="N91" s="234"/>
      <c r="O91" s="235"/>
      <c r="S91" s="13">
        <v>91</v>
      </c>
    </row>
    <row r="92" spans="1:19" ht="53.25" customHeight="1">
      <c r="A92" s="100">
        <v>11</v>
      </c>
      <c r="B92" s="203" t="s">
        <v>4444</v>
      </c>
      <c r="C92" s="203"/>
      <c r="D92" s="203"/>
      <c r="E92" s="203"/>
      <c r="F92" s="203"/>
      <c r="G92" s="233"/>
      <c r="H92" s="234"/>
      <c r="I92" s="234"/>
      <c r="J92" s="234"/>
      <c r="K92" s="234"/>
      <c r="L92" s="234"/>
      <c r="M92" s="234"/>
      <c r="N92" s="234"/>
      <c r="O92" s="235"/>
      <c r="S92" s="13">
        <v>92</v>
      </c>
    </row>
    <row r="93" spans="1:19" ht="54" customHeight="1">
      <c r="A93" s="100">
        <v>12</v>
      </c>
      <c r="B93" s="203" t="s">
        <v>4445</v>
      </c>
      <c r="C93" s="203"/>
      <c r="D93" s="203"/>
      <c r="E93" s="203"/>
      <c r="F93" s="203"/>
      <c r="G93" s="233"/>
      <c r="H93" s="234"/>
      <c r="I93" s="234"/>
      <c r="J93" s="234"/>
      <c r="K93" s="234"/>
      <c r="L93" s="234"/>
      <c r="M93" s="234"/>
      <c r="N93" s="234"/>
      <c r="O93" s="235"/>
      <c r="S93" s="13">
        <v>93</v>
      </c>
    </row>
    <row r="94" spans="1:19" ht="27.75" customHeight="1">
      <c r="A94" s="100">
        <v>13</v>
      </c>
      <c r="B94" s="203" t="s">
        <v>4446</v>
      </c>
      <c r="C94" s="203"/>
      <c r="D94" s="203"/>
      <c r="E94" s="203"/>
      <c r="F94" s="203"/>
      <c r="G94" s="233"/>
      <c r="H94" s="234"/>
      <c r="I94" s="234"/>
      <c r="J94" s="234"/>
      <c r="K94" s="234"/>
      <c r="L94" s="234"/>
      <c r="M94" s="234"/>
      <c r="N94" s="234"/>
      <c r="O94" s="235"/>
      <c r="S94" s="13">
        <v>94</v>
      </c>
    </row>
    <row r="95" spans="1:19" ht="42.75" customHeight="1">
      <c r="A95" s="100">
        <v>14</v>
      </c>
      <c r="B95" s="203" t="s">
        <v>4447</v>
      </c>
      <c r="C95" s="203"/>
      <c r="D95" s="203"/>
      <c r="E95" s="203"/>
      <c r="F95" s="203"/>
      <c r="G95" s="233"/>
      <c r="H95" s="234"/>
      <c r="I95" s="234"/>
      <c r="J95" s="234"/>
      <c r="K95" s="234"/>
      <c r="L95" s="234"/>
      <c r="M95" s="234"/>
      <c r="N95" s="234"/>
      <c r="O95" s="235"/>
      <c r="S95" s="13">
        <v>95</v>
      </c>
    </row>
    <row r="96" spans="1:19" ht="75.75" customHeight="1">
      <c r="A96" s="100">
        <v>15</v>
      </c>
      <c r="B96" s="203" t="s">
        <v>4448</v>
      </c>
      <c r="C96" s="203"/>
      <c r="D96" s="203"/>
      <c r="E96" s="203"/>
      <c r="F96" s="203"/>
      <c r="G96" s="233"/>
      <c r="H96" s="234"/>
      <c r="I96" s="234"/>
      <c r="J96" s="234"/>
      <c r="K96" s="234"/>
      <c r="L96" s="234"/>
      <c r="M96" s="234"/>
      <c r="N96" s="234"/>
      <c r="O96" s="235"/>
      <c r="S96" s="13">
        <v>96</v>
      </c>
    </row>
    <row r="97" spans="1:19" ht="58.5" customHeight="1" thickBot="1">
      <c r="A97" s="99">
        <v>16</v>
      </c>
      <c r="B97" s="227" t="s">
        <v>4449</v>
      </c>
      <c r="C97" s="227"/>
      <c r="D97" s="227"/>
      <c r="E97" s="227"/>
      <c r="F97" s="227"/>
      <c r="G97" s="233"/>
      <c r="H97" s="234"/>
      <c r="I97" s="234"/>
      <c r="J97" s="234"/>
      <c r="K97" s="234"/>
      <c r="L97" s="234"/>
      <c r="M97" s="234"/>
      <c r="N97" s="234"/>
      <c r="O97" s="235"/>
      <c r="S97" s="13">
        <v>97</v>
      </c>
    </row>
    <row r="98" spans="1:19" ht="28.5" customHeight="1" thickBot="1">
      <c r="A98" s="78" t="s">
        <v>667</v>
      </c>
      <c r="B98" s="229" t="s">
        <v>4700</v>
      </c>
      <c r="C98" s="229"/>
      <c r="D98" s="229"/>
      <c r="E98" s="229"/>
      <c r="F98" s="229"/>
      <c r="G98" s="229"/>
      <c r="H98" s="229"/>
      <c r="I98" s="229"/>
      <c r="J98" s="229"/>
      <c r="K98" s="229"/>
      <c r="L98" s="229"/>
      <c r="M98" s="229"/>
      <c r="N98" s="229"/>
      <c r="O98" s="230"/>
      <c r="S98" s="13">
        <v>98</v>
      </c>
    </row>
    <row r="99" spans="1:19" ht="38.25" customHeight="1">
      <c r="A99" s="346">
        <v>1</v>
      </c>
      <c r="B99" s="348" t="s">
        <v>4727</v>
      </c>
      <c r="C99" s="349"/>
      <c r="D99" s="349"/>
      <c r="E99" s="349"/>
      <c r="F99" s="349"/>
      <c r="G99" s="349"/>
      <c r="H99" s="349"/>
      <c r="I99" s="350"/>
      <c r="J99" s="354"/>
      <c r="K99" s="355"/>
      <c r="L99" s="355"/>
      <c r="M99" s="355"/>
      <c r="N99" s="355"/>
      <c r="O99" s="356"/>
      <c r="P99" s="110"/>
      <c r="Q99" s="13"/>
      <c r="S99" s="13">
        <v>42</v>
      </c>
    </row>
    <row r="100" spans="1:19" ht="38.25" customHeight="1" thickBot="1">
      <c r="A100" s="347"/>
      <c r="B100" s="351"/>
      <c r="C100" s="352"/>
      <c r="D100" s="352"/>
      <c r="E100" s="352"/>
      <c r="F100" s="352"/>
      <c r="G100" s="352"/>
      <c r="H100" s="352"/>
      <c r="I100" s="353"/>
      <c r="J100" s="357"/>
      <c r="K100" s="357"/>
      <c r="L100" s="357"/>
      <c r="M100" s="357"/>
      <c r="N100" s="357"/>
      <c r="O100" s="358"/>
      <c r="P100" s="110"/>
      <c r="Q100" s="13"/>
      <c r="S100" s="13">
        <v>43</v>
      </c>
    </row>
    <row r="101" spans="1:19" ht="81.75" customHeight="1" thickBot="1">
      <c r="A101" s="119">
        <v>2</v>
      </c>
      <c r="B101" s="274" t="s">
        <v>4661</v>
      </c>
      <c r="C101" s="274"/>
      <c r="D101" s="274"/>
      <c r="E101" s="274"/>
      <c r="F101" s="274"/>
      <c r="G101" s="274"/>
      <c r="H101" s="274"/>
      <c r="I101" s="274"/>
      <c r="J101" s="275"/>
      <c r="K101" s="276"/>
      <c r="L101" s="276"/>
      <c r="M101" s="276"/>
      <c r="N101" s="276"/>
      <c r="O101" s="277"/>
      <c r="P101" s="110"/>
      <c r="Q101" s="13"/>
      <c r="S101" s="13">
        <v>44</v>
      </c>
    </row>
    <row r="102" spans="1:19" ht="36.75" customHeight="1" thickBot="1">
      <c r="A102" s="359">
        <v>3</v>
      </c>
      <c r="B102" s="225" t="s">
        <v>4662</v>
      </c>
      <c r="C102" s="225"/>
      <c r="D102" s="225"/>
      <c r="E102" s="225"/>
      <c r="F102" s="225"/>
      <c r="G102" s="225"/>
      <c r="H102" s="225"/>
      <c r="I102" s="225"/>
      <c r="J102" s="275"/>
      <c r="K102" s="276"/>
      <c r="L102" s="276"/>
      <c r="M102" s="276"/>
      <c r="N102" s="276"/>
      <c r="O102" s="277"/>
      <c r="P102" s="110"/>
      <c r="Q102" s="13"/>
      <c r="S102" s="13">
        <v>45</v>
      </c>
    </row>
    <row r="103" spans="1:19" ht="28.5" customHeight="1">
      <c r="A103" s="360"/>
      <c r="B103" s="225" t="s">
        <v>4663</v>
      </c>
      <c r="C103" s="225"/>
      <c r="D103" s="225"/>
      <c r="E103" s="225"/>
      <c r="F103" s="225"/>
      <c r="G103" s="225"/>
      <c r="H103" s="225"/>
      <c r="I103" s="225"/>
      <c r="J103" s="275"/>
      <c r="K103" s="276"/>
      <c r="L103" s="276"/>
      <c r="M103" s="276"/>
      <c r="N103" s="276"/>
      <c r="O103" s="277"/>
      <c r="P103" s="110"/>
      <c r="Q103" s="13"/>
      <c r="S103" s="13">
        <v>46</v>
      </c>
    </row>
    <row r="104" spans="1:19" ht="25.5" customHeight="1" thickBot="1">
      <c r="A104" s="361"/>
      <c r="B104" s="225" t="s">
        <v>4664</v>
      </c>
      <c r="C104" s="225"/>
      <c r="D104" s="225"/>
      <c r="E104" s="225"/>
      <c r="F104" s="225"/>
      <c r="G104" s="225"/>
      <c r="H104" s="225"/>
      <c r="I104" s="225"/>
      <c r="J104" s="204"/>
      <c r="K104" s="204"/>
      <c r="L104" s="204"/>
      <c r="M104" s="204"/>
      <c r="N104" s="204"/>
      <c r="O104" s="205"/>
      <c r="P104" s="110"/>
      <c r="Q104" s="13"/>
      <c r="S104" s="13">
        <v>47</v>
      </c>
    </row>
    <row r="105" spans="1:19" ht="55.5" customHeight="1">
      <c r="A105" s="272"/>
      <c r="B105" s="272"/>
      <c r="C105" s="272"/>
      <c r="D105" s="272"/>
      <c r="E105" s="272"/>
      <c r="F105" s="272"/>
      <c r="G105" s="272"/>
      <c r="H105" s="272"/>
      <c r="I105" s="272"/>
      <c r="J105" s="272"/>
      <c r="K105" s="272"/>
      <c r="L105" s="272"/>
      <c r="M105" s="272"/>
      <c r="N105" s="272"/>
      <c r="O105" s="273"/>
      <c r="P105" s="110"/>
      <c r="Q105" s="13"/>
      <c r="S105" s="13">
        <v>48</v>
      </c>
    </row>
    <row r="106" spans="1:19" ht="55.5" customHeight="1">
      <c r="A106" s="272"/>
      <c r="B106" s="272"/>
      <c r="C106" s="272"/>
      <c r="D106" s="272"/>
      <c r="E106" s="272"/>
      <c r="F106" s="272"/>
      <c r="G106" s="272"/>
      <c r="H106" s="272"/>
      <c r="I106" s="272"/>
      <c r="J106" s="272"/>
      <c r="K106" s="272"/>
      <c r="L106" s="272"/>
      <c r="M106" s="272"/>
      <c r="N106" s="272"/>
      <c r="O106" s="273"/>
      <c r="P106" s="110"/>
      <c r="Q106" s="13"/>
      <c r="S106" s="13">
        <v>49</v>
      </c>
    </row>
    <row r="107" spans="1:19" ht="55.5" customHeight="1">
      <c r="A107" s="272"/>
      <c r="B107" s="272"/>
      <c r="C107" s="272"/>
      <c r="D107" s="272"/>
      <c r="E107" s="272"/>
      <c r="F107" s="272"/>
      <c r="G107" s="272"/>
      <c r="H107" s="272"/>
      <c r="I107" s="272"/>
      <c r="J107" s="272"/>
      <c r="K107" s="272"/>
      <c r="L107" s="272"/>
      <c r="M107" s="272"/>
      <c r="N107" s="272"/>
      <c r="O107" s="273"/>
      <c r="S107" s="13">
        <v>107</v>
      </c>
    </row>
    <row r="108" spans="1:19" ht="55.5" customHeight="1">
      <c r="A108" s="272"/>
      <c r="B108" s="272"/>
      <c r="C108" s="272"/>
      <c r="D108" s="272"/>
      <c r="E108" s="272"/>
      <c r="F108" s="272"/>
      <c r="G108" s="272"/>
      <c r="H108" s="272"/>
      <c r="I108" s="272"/>
      <c r="J108" s="272"/>
      <c r="K108" s="272"/>
      <c r="L108" s="272"/>
      <c r="M108" s="272"/>
      <c r="N108" s="272"/>
      <c r="O108" s="273"/>
      <c r="S108" s="13">
        <v>108</v>
      </c>
    </row>
    <row r="109" spans="1:19" ht="55.5" customHeight="1">
      <c r="A109" s="272"/>
      <c r="B109" s="272"/>
      <c r="C109" s="272"/>
      <c r="D109" s="272"/>
      <c r="E109" s="272"/>
      <c r="F109" s="272"/>
      <c r="G109" s="272"/>
      <c r="H109" s="272"/>
      <c r="I109" s="272"/>
      <c r="J109" s="272"/>
      <c r="K109" s="272"/>
      <c r="L109" s="272"/>
      <c r="M109" s="272"/>
      <c r="N109" s="272"/>
      <c r="O109" s="273"/>
      <c r="S109" s="13">
        <v>109</v>
      </c>
    </row>
    <row r="110" spans="1:19" ht="55.5" customHeight="1">
      <c r="A110" s="272"/>
      <c r="B110" s="272"/>
      <c r="C110" s="272"/>
      <c r="D110" s="272"/>
      <c r="E110" s="272"/>
      <c r="F110" s="272"/>
      <c r="G110" s="272"/>
      <c r="H110" s="272"/>
      <c r="I110" s="272"/>
      <c r="J110" s="272"/>
      <c r="K110" s="272"/>
      <c r="L110" s="272"/>
      <c r="M110" s="272"/>
      <c r="N110" s="272"/>
      <c r="O110" s="273"/>
      <c r="S110" s="13">
        <v>110</v>
      </c>
    </row>
    <row r="111" spans="1:19" ht="55.5" customHeight="1">
      <c r="A111" s="272"/>
      <c r="B111" s="272"/>
      <c r="C111" s="272"/>
      <c r="D111" s="272"/>
      <c r="E111" s="272"/>
      <c r="F111" s="272"/>
      <c r="G111" s="272"/>
      <c r="H111" s="272"/>
      <c r="I111" s="272"/>
      <c r="J111" s="272"/>
      <c r="K111" s="272"/>
      <c r="L111" s="272"/>
      <c r="M111" s="272"/>
      <c r="N111" s="272"/>
      <c r="O111" s="273"/>
      <c r="S111" s="13">
        <v>111</v>
      </c>
    </row>
    <row r="112" spans="1:19" ht="26.25" customHeight="1" thickBot="1">
      <c r="A112" s="118" t="s">
        <v>668</v>
      </c>
      <c r="B112" s="208" t="s">
        <v>4699</v>
      </c>
      <c r="C112" s="208"/>
      <c r="D112" s="208"/>
      <c r="E112" s="208"/>
      <c r="F112" s="208"/>
      <c r="G112" s="208"/>
      <c r="H112" s="208"/>
      <c r="I112" s="208"/>
      <c r="J112" s="208"/>
      <c r="K112" s="208"/>
      <c r="L112" s="208"/>
      <c r="M112" s="208"/>
      <c r="N112" s="208"/>
      <c r="O112" s="209"/>
      <c r="S112" s="13">
        <v>112</v>
      </c>
    </row>
    <row r="113" spans="1:40" ht="50.25" customHeight="1" thickBot="1">
      <c r="A113" s="113" t="s">
        <v>4689</v>
      </c>
      <c r="B113" s="278" t="s">
        <v>4690</v>
      </c>
      <c r="C113" s="279"/>
      <c r="D113" s="207" t="s">
        <v>4691</v>
      </c>
      <c r="E113" s="207"/>
      <c r="F113" s="114" t="s">
        <v>4701</v>
      </c>
      <c r="G113" s="207" t="s">
        <v>4692</v>
      </c>
      <c r="H113" s="207"/>
      <c r="I113" s="207" t="s">
        <v>4693</v>
      </c>
      <c r="J113" s="207"/>
      <c r="K113" s="115" t="s">
        <v>4694</v>
      </c>
      <c r="L113" s="207" t="s">
        <v>4695</v>
      </c>
      <c r="M113" s="207"/>
      <c r="N113" s="116" t="s">
        <v>4696</v>
      </c>
      <c r="O113" s="117" t="s">
        <v>4697</v>
      </c>
      <c r="Q113" s="17" t="s">
        <v>4415</v>
      </c>
      <c r="R113" s="17" t="s">
        <v>4414</v>
      </c>
      <c r="S113" s="13">
        <v>113</v>
      </c>
      <c r="T113" s="13" t="s">
        <v>4412</v>
      </c>
      <c r="U113" s="13" t="s">
        <v>4413</v>
      </c>
      <c r="V113" s="13" t="s">
        <v>4413</v>
      </c>
      <c r="W113" s="13" t="s">
        <v>4413</v>
      </c>
      <c r="X113" s="13" t="s">
        <v>4538</v>
      </c>
      <c r="Y113" s="13" t="s">
        <v>4403</v>
      </c>
      <c r="Z113" s="13" t="s">
        <v>4402</v>
      </c>
    </row>
    <row r="114" spans="1:40" ht="16.5" customHeight="1">
      <c r="A114" s="160" t="str">
        <f>IF(B114="","",COUNTA($B$114:$B114))</f>
        <v/>
      </c>
      <c r="B114" s="164"/>
      <c r="C114" s="165"/>
      <c r="D114" s="183"/>
      <c r="E114" s="183"/>
      <c r="F114" s="172"/>
      <c r="G114" s="212"/>
      <c r="H114" s="206"/>
      <c r="I114" s="206"/>
      <c r="J114" s="206"/>
      <c r="K114" s="31"/>
      <c r="L114" s="177" t="str">
        <f>IF(R114="","",LEFT(R114,LEN(R114)-2))</f>
        <v/>
      </c>
      <c r="M114" s="177"/>
      <c r="N114" s="80"/>
      <c r="O114" s="184"/>
      <c r="P114" s="103"/>
      <c r="Q114" s="84" t="str">
        <f t="shared" ref="Q114:Q115" si="3">IF(OR($G114="",$I114="",$K114="",$AJ114="–"),"",CONCATENATE($K114," ",$AA114," ",$I114," (",$AJ114,") + "))</f>
        <v/>
      </c>
      <c r="R114" s="159" t="str">
        <f>CONCATENATE($Q114,Q115,Q116,Q117,Q118,Q119,$Q120,$Q121,$Q122,$Q123,Q124,Q125)</f>
        <v/>
      </c>
      <c r="S114" s="28" t="str">
        <f>IF($A$114&lt;&gt;"",114,"")</f>
        <v/>
      </c>
      <c r="T114" s="28" t="str">
        <f>"$B"&amp;S114</f>
        <v>$B</v>
      </c>
      <c r="U114" s="28"/>
      <c r="V114" s="28"/>
      <c r="W114" s="28"/>
      <c r="X114" s="41" t="str" cm="1">
        <f t="array" aca="1" ref="X114" ca="1">IFERROR(INDEX('PC&amp;PD'!$A$1:$AP$15,ROW('PC&amp;PD'!$A$15),MATCH(INDIRECT(T114),'PC&amp;PD'!$A$1:$AP$1,0)),"")</f>
        <v/>
      </c>
      <c r="Y114" s="13" t="str">
        <f>IF(OR($N114="",$N114=0),"",IF($N114=$E$7,'Extracted info for SC'!$J$6,IF($N114=$D$26,'Extracted info for SC'!$J$7,IF($N114=$E$26,'Extracted info for SC'!$J$8,IF($N114=$F$26,'Extracted info for SC'!$J$9,IF($N114=$G$26,'Extracted info for SC'!$J$10,IF($N114=$H$26,'Extracted info for SC'!$J$11,IF($N114=$I$26,'Extracted info for SC'!$J$12,IF($N114=$J$26,'Extracted info for SC'!$J$13,IF($N114=$K$26,'Extracted info for SC'!$J$14,IF($N114=$L$26,'Extracted info for SC'!$J$15,IF($N114=$M$26,'Extracted info for SC'!$J$16,IF($N114=$N$26,'Extracted info for SC'!$J$17,IF($N114=$O$26,'Extracted info for SC'!$J$18,""))))))))))))))</f>
        <v/>
      </c>
      <c r="Z114" s="155" t="str">
        <f>IFERROR(IF($F114="OCS 100","OCS (OCS 100)",IF($F114="OCS Blended","OCS (OCS Blended)",IF($F114="OCS (No Label)","OCS (No Label)",IF($F114="RCS 100","RCS (RCS 100)",IF($F114="RCS Blended","RCS (RCS Blended)",IF($F114="GRS","GRS (GRS)",IF($F114="GRS (No Label)", "GRS (No Label)",IF($F114="RDS","RDS (RDS)",IF($F114="RWS","RWS (RWS)",IF($F114="RAS","RAS (RAS)",IF($F114="RMS","RMS (RMS)",IF($F114="GOTS Organic","GOTS (Organic)",IF($F114="GOTS Made with organic","GOTS (Made with Organic)",IF($F114="GOTS Organic - in conversion","GOTS (Organic - In Conversion)",IF($F114="GOTS Made with organic - in conversion","GOTS (Made with Organic - In Conversion)",""))))))))))))))),"")</f>
        <v/>
      </c>
      <c r="AA114" s="13" t="str">
        <f>IFERROR(IF(G114="","",IF(G114="No Attribute (Conventional)","",G114)),"")</f>
        <v/>
      </c>
      <c r="AB114" s="155" t="str">
        <f>IFERROR(IF($F114="OCS 100", "OCS_100",IF($F114="OCS Blended", "OCS_Blended",IF($F114="OCS (No Label)", "OCS_No_Label",IF($F114="RCS 100", "RCS_100",IF($F114="RCS Blended","RCS_Blended",IF($F114="GRS","GRS",IF($F114="GRS (No Label)", "GRS_No_Label",IF($F114="RDS","RDS",IF($F114="RWS","RWS",IF($F114="RMS","RMS",IF($F114="GOTS Organic","GOTS_Organic",IF($F114="GOTS Made with organic","GOTS_Made_with_organic",IF($F114="GOTS Organic - in conversion","GOTS_Organic_in_Conversion",IF($F114="GOTS Made with organic - in conversion","GOTS_Made_with_Organic_in_Conversion",IF($F114="RAS","RAS",""))))))))))))))),"")</f>
        <v/>
      </c>
      <c r="AC114" s="13" t="str">
        <f>"$AB"&amp;S114</f>
        <v>$AB</v>
      </c>
      <c r="AD114" s="13" t="str" cm="1">
        <f t="array" aca="1" ref="AD114" ca="1">IFERROR(IF((LEFT(INDIRECT("$F"&amp;$S114),4))="GOTS",IF($G114="Organic","GOTS_Organic_raw",(IF($G114="Responsible","GOTS_Responsible",(IF($G114="No Attribute (Conventional)","GOTS_conventional",(IF($G114="Recycled Pre/Post-Consumer","GOTS_pre_post",(IF($G114="In-Conversion","GOTS_in_conversion",(IF($G114="Sustainably Sourced","Sustainably_sourced",""))))))))))),IF($G114="Organic","Organic",(IF($G114="Responsible","Responsible",(IF($G114="No Attribute (Conventional)","No_Attribute_Conventional",(IF($G114="Recycled Pre/Post-Consumer","Recycled_Pre_Post_Consumer",(IF($G114="In-Conversion","In_Conversion",(IF($G114="Recycled Pre-Consumer","Recycled_Pre_Consumer",(IF($G114="Recycled Post-Consumer","Recycled_Post_Consumer",(IF($G114="Sustainably Sourced","Sustainably_sourced","")))))))))))))))),"")</f>
        <v/>
      </c>
      <c r="AE114" s="13" t="e" cm="1">
        <f t="array" aca="1" ref="AE114" ca="1">IF(INDIRECT("$F"&amp;$S114)="","",IF(LEFT(INDIRECT("$F"&amp;$S114),3)="GRS","GRS_RCS_RM",IF((LEFT(INDIRECT("$F"&amp;$S114),3))="RCS","GRS_RCS_RM",IF(INDIRECT("$F"&amp;$S114)="OCS (No Label)","OCS_Conversion_RM",IF(LEFT(INDIRECT("$F"&amp;$S114),3)="OCS","OCS_RM",IF(RIGHT(INDIRECT("$F"&amp;$S114),10)="conversion","GOTS_RM_conversion",IF((LEFT(INDIRECT("$F"&amp;$S114),4))="GOTS","GOTS_RM","Responsible_RM")))))))</f>
        <v>#REF!</v>
      </c>
      <c r="AF114" s="13" t="str" cm="1">
        <f t="array" aca="1" ref="AF114" ca="1">IF($S114="","",INDIRECT("$Z"&amp;$S114))</f>
        <v/>
      </c>
      <c r="AG114" s="155" t="str">
        <f>IF(AND(Y114="",Y115="",Y116="",Y117="",Y118="",Y119="",Y120="",Y121="",Y122="",Y123="",Y124="",Y125=""),"",CONCATENATE(Y114&amp;", "&amp;Y115&amp;", "&amp;Y116&amp;", "&amp;Y117&amp;", "&amp;Y118&amp;", "&amp;Y119&amp;", "&amp;Y120&amp;", "&amp;Y121&amp;", "&amp;Y122&amp;", "&amp;Y123&amp;", "&amp;Y124&amp;", "&amp;Y125))</f>
        <v/>
      </c>
      <c r="AH114" s="13" t="str" cm="1">
        <f t="array" aca="1" ref="AH114" ca="1">IFERROR(INDIRECT("$ag"&amp;S114),"")</f>
        <v/>
      </c>
      <c r="AI114" s="13" t="e" cm="1">
        <f t="array" aca="1" ref="AI114" ca="1">INDIRECT("O"&amp;S114)</f>
        <v>#REF!</v>
      </c>
      <c r="AJ114" s="13" t="str">
        <f>IF($I114="","",INDEX('Raw Material'!$A$1:$J$75,MATCH(I114,'Raw Material'!$A$1:$A$75,0),(MATCH(G114,'Raw Material'!$A$1:$J$1,0))))</f>
        <v/>
      </c>
      <c r="AK114" s="13" t="str">
        <f>$U$17&amp;"RM"</f>
        <v>YANLIŞRM</v>
      </c>
      <c r="AL114" s="153" t="str">
        <f>IF($G114="Organic","Organic",IF($G114="No Attribute (Conventional)","No_Attribute_Conventional",IF($G114="Recycled pre-consumer","Recycled_pre_consumer",IF($G114="Recycled post-consumer","Recycled_post_consumer",IF($G114="Responsible","Responsible",IF($G114="Sustainably sourced","Sustainable_sourced",IF($G114="ın-conversion","In_conversion","")))))))</f>
        <v/>
      </c>
      <c r="AN114" s="152"/>
    </row>
    <row r="115" spans="1:40" ht="16.5" customHeight="1">
      <c r="A115" s="161"/>
      <c r="B115" s="166"/>
      <c r="C115" s="167"/>
      <c r="D115" s="156"/>
      <c r="E115" s="156"/>
      <c r="F115" s="173"/>
      <c r="G115" s="181"/>
      <c r="H115" s="182"/>
      <c r="I115" s="182"/>
      <c r="J115" s="182"/>
      <c r="K115" s="32"/>
      <c r="L115" s="178"/>
      <c r="M115" s="178"/>
      <c r="N115" s="81"/>
      <c r="O115" s="185"/>
      <c r="P115" s="103"/>
      <c r="Q115" s="84" t="str">
        <f t="shared" si="3"/>
        <v/>
      </c>
      <c r="R115" s="159"/>
      <c r="S115" s="28" t="str">
        <f t="shared" ref="S115:S125" si="4">IF($A$114&lt;&gt;"",114,"")</f>
        <v/>
      </c>
      <c r="T115" s="28" t="str">
        <f t="shared" ref="T115:T180" si="5">"$B"&amp;S115</f>
        <v>$B</v>
      </c>
      <c r="U115" s="28"/>
      <c r="V115" s="28"/>
      <c r="W115" s="28"/>
      <c r="X115" s="41" t="str" cm="1">
        <f t="array" aca="1" ref="X115" ca="1">IFERROR(INDEX('PC&amp;PD'!$A$1:$AP$15,ROW('PC&amp;PD'!$A$15),MATCH(INDIRECT(T115),'PC&amp;PD'!$A$1:$AP$1,0)),"")</f>
        <v/>
      </c>
      <c r="Y115" s="13" t="str">
        <f>IF(OR($N115="",$N115=0),"",IF($N115=$E$7,'Extracted info for SC'!$J$6,IF($N115=$D$26,'Extracted info for SC'!$J$7,IF($N115=$E$26,'Extracted info for SC'!$J$8,IF($N115=$F$26,'Extracted info for SC'!$J$9,IF($N115=$G$26,'Extracted info for SC'!$J$10,IF($N115=$H$26,'Extracted info for SC'!$J$11,IF($N115=$I$26,'Extracted info for SC'!$J$12,IF($N115=$J$26,'Extracted info for SC'!$J$13,IF($N115=$K$26,'Extracted info for SC'!$J$14,IF($N115=$L$26,'Extracted info for SC'!$J$15,IF($N115=$M$26,'Extracted info for SC'!$J$16,IF($N115=$N$26,'Extracted info for SC'!$J$17,IF($N115=$O$26,'Extracted info for SC'!$J$18,""))))))))))))))</f>
        <v/>
      </c>
      <c r="Z115" s="155"/>
      <c r="AA115" s="13" t="str">
        <f t="shared" ref="AA115:AA178" si="6">IFERROR(IF(G115="","",IF(G115="No Attribute (Conventional)","",G115)),"")</f>
        <v/>
      </c>
      <c r="AB115" s="155"/>
      <c r="AC115" s="13" t="str">
        <f t="shared" ref="AC115:AC180" si="7">"$AB"&amp;S115</f>
        <v>$AB</v>
      </c>
      <c r="AD115" s="13" t="str" cm="1">
        <f t="array" aca="1" ref="AD115" ca="1">IFERROR(IF((LEFT(INDIRECT("$F"&amp;$S115),4))="GOTS",IF($G115="Organic","GOTS_Organic_raw",(IF($G115="Responsible","GOTS_Responsible",(IF($G115="No Attribute (Conventional)","GOTS_conventional",(IF($G115="Recycled Pre/Post-Consumer","GOTS_pre_post",(IF($G115="In-Conversion","GOTS_in_conversion",(IF($G115="Sustainably Sourced","Sustainably_sourced",""))))))))))),IF($G115="Organic","Organic",(IF($G115="Responsible","Responsible",(IF($G115="No Attribute (Conventional)","No_Attribute_Conventional",(IF($G115="Recycled Pre/Post-Consumer","Recycled_Pre_Post_Consumer",(IF($G115="In-Conversion","In_Conversion",(IF($G115="Recycled Pre-Consumer","Recycled_Pre_Consumer",(IF($G115="Recycled Post-Consumer","Recycled_Post_Consumer",(IF($G115="Sustainably Sourced","Sustainably_sourced","")))))))))))))))),"")</f>
        <v/>
      </c>
      <c r="AE115" s="13" t="e" cm="1">
        <f t="array" aca="1" ref="AE115" ca="1">IF(INDIRECT("$F"&amp;$S115)="","",IF(LEFT(INDIRECT("$F"&amp;$S115),3)="GRS","GRS_RCS_RM",IF((LEFT(INDIRECT("$F"&amp;$S115),3))="RCS","GRS_RCS_RM",IF(INDIRECT("$F"&amp;$S115)="OCS (No Label)","OCS_Conversion_RM",IF(LEFT(INDIRECT("$F"&amp;$S115),3)="OCS","OCS_RM",IF(RIGHT(INDIRECT("$F"&amp;$S115),10)="conversion","GOTS_RM_conversion",IF((LEFT(INDIRECT("$F"&amp;$S115),4))="GOTS","GOTS_RM","Responsible_RM")))))))</f>
        <v>#REF!</v>
      </c>
      <c r="AF115" s="13" t="str" cm="1">
        <f t="array" aca="1" ref="AF115" ca="1">IF($S115="","",INDIRECT("$Z"&amp;$S115))</f>
        <v/>
      </c>
      <c r="AG115" s="155"/>
      <c r="AH115" s="13" t="str" cm="1">
        <f t="array" aca="1" ref="AH115" ca="1">IFERROR(INDIRECT("$ag"&amp;S115),"")</f>
        <v/>
      </c>
      <c r="AI115" s="13" t="e" cm="1">
        <f t="array" aca="1" ref="AI115" ca="1">INDIRECT("O"&amp;S114)</f>
        <v>#REF!</v>
      </c>
      <c r="AJ115" s="13" t="str">
        <f>IF($I115="","",INDEX('Raw Material'!$A$1:$J$75,MATCH(I115,'Raw Material'!$A$1:$A$75,0),(MATCH(G115,'Raw Material'!$A$1:$J$1,0))))</f>
        <v/>
      </c>
      <c r="AK115" s="13" t="str">
        <f t="shared" ref="AK115:AK178" si="8">$U$17&amp;"RM"</f>
        <v>YANLIŞRM</v>
      </c>
      <c r="AL115" s="153" t="str">
        <f t="shared" ref="AL115:AL178" si="9">IF($G115="Organic","Organic",IF($G115="No Attribute (Conventional)","No_Attribute_Conventional",IF($G115="Recycled pre-consumer","Recycled_pre_consumer",IF($G115="Recycled post-consumer","Recycled_post_consumer",IF($G115="Responsible","Responsible",IF($G115="Sustainably sourced","Sustainable_sourced",IF($G115="ın-conversion","In_conversion","")))))))</f>
        <v/>
      </c>
      <c r="AN115" s="152"/>
    </row>
    <row r="116" spans="1:40" ht="16.5" customHeight="1">
      <c r="A116" s="161"/>
      <c r="B116" s="166"/>
      <c r="C116" s="167"/>
      <c r="D116" s="156"/>
      <c r="E116" s="156"/>
      <c r="F116" s="173"/>
      <c r="G116" s="181"/>
      <c r="H116" s="182"/>
      <c r="I116" s="182"/>
      <c r="J116" s="182"/>
      <c r="K116" s="32"/>
      <c r="L116" s="178"/>
      <c r="M116" s="178"/>
      <c r="N116" s="81"/>
      <c r="O116" s="185"/>
      <c r="P116" s="103"/>
      <c r="Q116" s="84" t="str">
        <f>IF(OR($G116="",$I116="",$K116="",$AJ116="–"),"",CONCATENATE($K116," ",$AA116," ",$I116," (",$AJ116,") + "))</f>
        <v/>
      </c>
      <c r="R116" s="159"/>
      <c r="S116" s="28" t="str">
        <f t="shared" si="4"/>
        <v/>
      </c>
      <c r="T116" s="28" t="str">
        <f t="shared" si="5"/>
        <v>$B</v>
      </c>
      <c r="U116" s="28"/>
      <c r="V116" s="28"/>
      <c r="W116" s="28"/>
      <c r="X116" s="41" t="str" cm="1">
        <f t="array" aca="1" ref="X116" ca="1">IFERROR(INDEX('PC&amp;PD'!$A$1:$AP$15,ROW('PC&amp;PD'!$A$15),MATCH(INDIRECT(T116),'PC&amp;PD'!$A$1:$AP$1,0)),"")</f>
        <v/>
      </c>
      <c r="Y116" s="13" t="str">
        <f>IF(OR($N116="",$N116=0),"",IF($N116=$E$7,'Extracted info for SC'!$J$6,IF($N116=$D$26,'Extracted info for SC'!$J$7,IF($N116=$E$26,'Extracted info for SC'!$J$8,IF($N116=$F$26,'Extracted info for SC'!$J$9,IF($N116=$G$26,'Extracted info for SC'!$J$10,IF($N116=$H$26,'Extracted info for SC'!$J$11,IF($N116=$I$26,'Extracted info for SC'!$J$12,IF($N116=$J$26,'Extracted info for SC'!$J$13,IF($N116=$K$26,'Extracted info for SC'!$J$14,IF($N116=$L$26,'Extracted info for SC'!$J$15,IF($N116=$M$26,'Extracted info for SC'!$J$16,IF($N116=$N$26,'Extracted info for SC'!$J$17,IF($N116=$O$26,'Extracted info for SC'!$J$18,""))))))))))))))</f>
        <v/>
      </c>
      <c r="Z116" s="155"/>
      <c r="AA116" s="13" t="str">
        <f t="shared" si="6"/>
        <v/>
      </c>
      <c r="AB116" s="155"/>
      <c r="AC116" s="13" t="str">
        <f t="shared" si="7"/>
        <v>$AB</v>
      </c>
      <c r="AD116" s="13" t="str" cm="1">
        <f t="array" aca="1" ref="AD116" ca="1">IFERROR(IF((LEFT(INDIRECT("$F"&amp;$S116),4))="GOTS",IF($G116="Organic","GOTS_Organic_raw",(IF($G116="Responsible","GOTS_Responsible",(IF($G116="No Attribute (Conventional)","GOTS_conventional",(IF($G116="Recycled Pre/Post-Consumer","GOTS_pre_post",(IF($G116="In-Conversion","GOTS_in_conversion",(IF($G116="Sustainably Sourced","Sustainably_sourced",""))))))))))),IF($G116="Organic","Organic",(IF($G116="Responsible","Responsible",(IF($G116="No Attribute (Conventional)","No_Attribute_Conventional",(IF($G116="Recycled Pre/Post-Consumer","Recycled_Pre_Post_Consumer",(IF($G116="In-Conversion","In_Conversion",(IF($G116="Recycled Pre-Consumer","Recycled_Pre_Consumer",(IF($G116="Recycled Post-Consumer","Recycled_Post_Consumer",(IF($G116="Sustainably Sourced","Sustainably_sourced","")))))))))))))))),"")</f>
        <v/>
      </c>
      <c r="AE116" s="13" t="e" cm="1">
        <f t="array" aca="1" ref="AE116" ca="1">IF(INDIRECT("$F"&amp;$S116)="","",IF(LEFT(INDIRECT("$F"&amp;$S116),3)="GRS","GRS_RCS_RM",IF((LEFT(INDIRECT("$F"&amp;$S116),3))="RCS","GRS_RCS_RM",IF(INDIRECT("$F"&amp;$S116)="OCS (No Label)","OCS_Conversion_RM",IF(LEFT(INDIRECT("$F"&amp;$S116),3)="OCS","OCS_RM",IF(RIGHT(INDIRECT("$F"&amp;$S116),10)="conversion","GOTS_RM_conversion",IF((LEFT(INDIRECT("$F"&amp;$S116),4))="GOTS","GOTS_RM","Responsible_RM")))))))</f>
        <v>#REF!</v>
      </c>
      <c r="AF116" s="13" t="str" cm="1">
        <f t="array" aca="1" ref="AF116" ca="1">IF($S116="","",INDIRECT("$Z"&amp;$S116))</f>
        <v/>
      </c>
      <c r="AG116" s="155"/>
      <c r="AH116" s="13" t="str" cm="1">
        <f t="array" aca="1" ref="AH116" ca="1">IFERROR(INDIRECT("$ag"&amp;S116),"")</f>
        <v/>
      </c>
      <c r="AI116" s="13" t="e" cm="1">
        <f t="array" aca="1" ref="AI116" ca="1">INDIRECT("O"&amp;S115)</f>
        <v>#REF!</v>
      </c>
      <c r="AJ116" s="13" t="str">
        <f>IF($I116="","",INDEX('Raw Material'!$A$1:$J$75,MATCH(I116,'Raw Material'!$A$1:$A$75,0),(MATCH(G116,'Raw Material'!$A$1:$J$1,0))))</f>
        <v/>
      </c>
      <c r="AK116" s="13" t="str">
        <f t="shared" si="8"/>
        <v>YANLIŞRM</v>
      </c>
      <c r="AL116" s="153" t="str">
        <f t="shared" si="9"/>
        <v/>
      </c>
      <c r="AN116" s="152"/>
    </row>
    <row r="117" spans="1:40" ht="16.5" customHeight="1">
      <c r="A117" s="161"/>
      <c r="B117" s="166"/>
      <c r="C117" s="167"/>
      <c r="D117" s="156"/>
      <c r="E117" s="156"/>
      <c r="F117" s="174"/>
      <c r="G117" s="181"/>
      <c r="H117" s="182"/>
      <c r="I117" s="182"/>
      <c r="J117" s="182"/>
      <c r="K117" s="32"/>
      <c r="L117" s="178"/>
      <c r="M117" s="178"/>
      <c r="N117" s="81"/>
      <c r="O117" s="185"/>
      <c r="P117" s="103"/>
      <c r="Q117" s="84" t="str">
        <f t="shared" ref="Q117:Q180" si="10">IF(OR($G117="",$I117="",$K117="",$AJ117="–"),"",CONCATENATE($K117," ",$AA117," ",$I117," (",$AJ117,") + "))</f>
        <v/>
      </c>
      <c r="R117" s="159"/>
      <c r="S117" s="28" t="str">
        <f t="shared" si="4"/>
        <v/>
      </c>
      <c r="T117" s="28" t="str">
        <f t="shared" si="5"/>
        <v>$B</v>
      </c>
      <c r="U117" s="28"/>
      <c r="V117" s="28"/>
      <c r="W117" s="28"/>
      <c r="X117" s="41" t="str" cm="1">
        <f t="array" aca="1" ref="X117" ca="1">IFERROR(INDEX('PC&amp;PD'!$A$1:$AP$15,ROW('PC&amp;PD'!$A$15),MATCH(INDIRECT(T117),'PC&amp;PD'!$A$1:$AP$1,0)),"")</f>
        <v/>
      </c>
      <c r="Y117" s="13" t="str">
        <f>IF(OR($N117="",$N117=0),"",IF($N117=$E$7,'Extracted info for SC'!$J$6,IF($N117=$D$26,'Extracted info for SC'!$J$7,IF($N117=$E$26,'Extracted info for SC'!$J$8,IF($N117=$F$26,'Extracted info for SC'!$J$9,IF($N117=$G$26,'Extracted info for SC'!$J$10,IF($N117=$H$26,'Extracted info for SC'!$J$11,IF($N117=$I$26,'Extracted info for SC'!$J$12,IF($N117=$J$26,'Extracted info for SC'!$J$13,IF($N117=$K$26,'Extracted info for SC'!$J$14,IF($N117=$L$26,'Extracted info for SC'!$J$15,IF($N117=$M$26,'Extracted info for SC'!$J$16,IF($N117=$N$26,'Extracted info for SC'!$J$17,IF($N117=$O$26,'Extracted info for SC'!$J$18,""))))))))))))))</f>
        <v/>
      </c>
      <c r="Z117" s="155"/>
      <c r="AA117" s="13" t="str">
        <f t="shared" si="6"/>
        <v/>
      </c>
      <c r="AB117" s="155"/>
      <c r="AC117" s="13" t="str">
        <f t="shared" si="7"/>
        <v>$AB</v>
      </c>
      <c r="AD117" s="13" t="str" cm="1">
        <f t="array" aca="1" ref="AD117" ca="1">IFERROR(IF((LEFT(INDIRECT("$F"&amp;$S117),4))="GOTS",IF($G117="Organic","GOTS_Organic_raw",(IF($G117="Responsible","GOTS_Responsible",(IF($G117="No Attribute (Conventional)","GOTS_conventional",(IF($G117="Recycled Pre/Post-Consumer","GOTS_pre_post",(IF($G117="In-Conversion","GOTS_in_conversion",(IF($G117="Sustainably Sourced","Sustainably_sourced",""))))))))))),IF($G117="Organic","Organic",(IF($G117="Responsible","Responsible",(IF($G117="No Attribute (Conventional)","No_Attribute_Conventional",(IF($G117="Recycled Pre/Post-Consumer","Recycled_Pre_Post_Consumer",(IF($G117="In-Conversion","In_Conversion",(IF($G117="Recycled Pre-Consumer","Recycled_Pre_Consumer",(IF($G117="Recycled Post-Consumer","Recycled_Post_Consumer",(IF($G117="Sustainably Sourced","Sustainably_sourced","")))))))))))))))),"")</f>
        <v/>
      </c>
      <c r="AE117" s="13" t="e" cm="1">
        <f t="array" aca="1" ref="AE117" ca="1">IF(INDIRECT("$F"&amp;$S117)="","",IF(LEFT(INDIRECT("$F"&amp;$S117),3)="GRS","GRS_RCS_RM",IF((LEFT(INDIRECT("$F"&amp;$S117),3))="RCS","GRS_RCS_RM",IF(INDIRECT("$F"&amp;$S117)="OCS (No Label)","OCS_Conversion_RM",IF(LEFT(INDIRECT("$F"&amp;$S117),3)="OCS","OCS_RM",IF(RIGHT(INDIRECT("$F"&amp;$S117),10)="conversion","GOTS_RM_conversion",IF((LEFT(INDIRECT("$F"&amp;$S117),4))="GOTS","GOTS_RM","Responsible_RM")))))))</f>
        <v>#REF!</v>
      </c>
      <c r="AF117" s="13" t="str" cm="1">
        <f t="array" aca="1" ref="AF117" ca="1">IF($S117="","",INDIRECT("$Z"&amp;$S117))</f>
        <v/>
      </c>
      <c r="AG117" s="155"/>
      <c r="AH117" s="13" t="str" cm="1">
        <f t="array" aca="1" ref="AH117" ca="1">IFERROR(INDIRECT("$ag"&amp;S117),"")</f>
        <v/>
      </c>
      <c r="AI117" s="13" t="e" cm="1">
        <f t="array" aca="1" ref="AI117" ca="1">INDIRECT("O"&amp;S116)</f>
        <v>#REF!</v>
      </c>
      <c r="AJ117" s="13" t="str">
        <f>IF($I117="","",INDEX('Raw Material'!$A$1:$J$75,MATCH(I117,'Raw Material'!$A$1:$A$75,0),(MATCH(G117,'Raw Material'!$A$1:$J$1,0))))</f>
        <v/>
      </c>
      <c r="AK117" s="13" t="str">
        <f t="shared" si="8"/>
        <v>YANLIŞRM</v>
      </c>
      <c r="AL117" s="153" t="str">
        <f t="shared" si="9"/>
        <v/>
      </c>
      <c r="AN117" s="152"/>
    </row>
    <row r="118" spans="1:40" ht="16.5" customHeight="1">
      <c r="A118" s="161"/>
      <c r="B118" s="166"/>
      <c r="C118" s="167"/>
      <c r="D118" s="156"/>
      <c r="E118" s="156"/>
      <c r="F118" s="174"/>
      <c r="G118" s="181"/>
      <c r="H118" s="182"/>
      <c r="I118" s="182"/>
      <c r="J118" s="182"/>
      <c r="K118" s="32"/>
      <c r="L118" s="178"/>
      <c r="M118" s="178"/>
      <c r="N118" s="81"/>
      <c r="O118" s="185"/>
      <c r="P118" s="103"/>
      <c r="Q118" s="84" t="str">
        <f t="shared" si="10"/>
        <v/>
      </c>
      <c r="R118" s="159"/>
      <c r="S118" s="28" t="str">
        <f t="shared" si="4"/>
        <v/>
      </c>
      <c r="T118" s="28" t="str">
        <f t="shared" si="5"/>
        <v>$B</v>
      </c>
      <c r="U118" s="28"/>
      <c r="V118" s="28"/>
      <c r="W118" s="28"/>
      <c r="X118" s="41" t="str" cm="1">
        <f t="array" aca="1" ref="X118" ca="1">IFERROR(INDEX('PC&amp;PD'!$A$1:$AP$15,ROW('PC&amp;PD'!$A$15),MATCH(INDIRECT(T118),'PC&amp;PD'!$A$1:$AP$1,0)),"")</f>
        <v/>
      </c>
      <c r="Y118" s="13" t="str">
        <f>IF(OR($N118="",$N118=0),"",IF($N118=$E$7,'Extracted info for SC'!$J$6,IF($N118=$D$26,'Extracted info for SC'!$J$7,IF($N118=$E$26,'Extracted info for SC'!$J$8,IF($N118=$F$26,'Extracted info for SC'!$J$9,IF($N118=$G$26,'Extracted info for SC'!$J$10,IF($N118=$H$26,'Extracted info for SC'!$J$11,IF($N118=$I$26,'Extracted info for SC'!$J$12,IF($N118=$J$26,'Extracted info for SC'!$J$13,IF($N118=$K$26,'Extracted info for SC'!$J$14,IF($N118=$L$26,'Extracted info for SC'!$J$15,IF($N118=$M$26,'Extracted info for SC'!$J$16,IF($N118=$N$26,'Extracted info for SC'!$J$17,IF($N118=$O$26,'Extracted info for SC'!$J$18,""))))))))))))))</f>
        <v/>
      </c>
      <c r="Z118" s="155"/>
      <c r="AA118" s="13" t="str">
        <f t="shared" si="6"/>
        <v/>
      </c>
      <c r="AB118" s="155"/>
      <c r="AC118" s="13" t="str">
        <f t="shared" si="7"/>
        <v>$AB</v>
      </c>
      <c r="AD118" s="13" t="str" cm="1">
        <f t="array" aca="1" ref="AD118" ca="1">IFERROR(IF((LEFT(INDIRECT("$F"&amp;$S118),4))="GOTS",IF($G118="Organic","GOTS_Organic_raw",(IF($G118="Responsible","GOTS_Responsible",(IF($G118="No Attribute (Conventional)","GOTS_conventional",(IF($G118="Recycled Pre/Post-Consumer","GOTS_pre_post",(IF($G118="In-Conversion","GOTS_in_conversion",(IF($G118="Sustainably Sourced","Sustainably_sourced",""))))))))))),IF($G118="Organic","Organic",(IF($G118="Responsible","Responsible",(IF($G118="No Attribute (Conventional)","No_Attribute_Conventional",(IF($G118="Recycled Pre/Post-Consumer","Recycled_Pre_Post_Consumer",(IF($G118="In-Conversion","In_Conversion",(IF($G118="Recycled Pre-Consumer","Recycled_Pre_Consumer",(IF($G118="Recycled Post-Consumer","Recycled_Post_Consumer",(IF($G118="Sustainably Sourced","Sustainably_sourced","")))))))))))))))),"")</f>
        <v/>
      </c>
      <c r="AE118" s="13" t="e" cm="1">
        <f t="array" aca="1" ref="AE118" ca="1">IF(INDIRECT("$F"&amp;$S118)="","",IF(LEFT(INDIRECT("$F"&amp;$S118),3)="GRS","GRS_RCS_RM",IF((LEFT(INDIRECT("$F"&amp;$S118),3))="RCS","GRS_RCS_RM",IF(INDIRECT("$F"&amp;$S118)="OCS (No Label)","OCS_Conversion_RM",IF(LEFT(INDIRECT("$F"&amp;$S118),3)="OCS","OCS_RM",IF(RIGHT(INDIRECT("$F"&amp;$S118),10)="conversion","GOTS_RM_conversion",IF((LEFT(INDIRECT("$F"&amp;$S118),4))="GOTS","GOTS_RM","Responsible_RM")))))))</f>
        <v>#REF!</v>
      </c>
      <c r="AF118" s="13" t="str" cm="1">
        <f t="array" aca="1" ref="AF118" ca="1">IF($S118="","",INDIRECT("$Z"&amp;$S118))</f>
        <v/>
      </c>
      <c r="AG118" s="155"/>
      <c r="AH118" s="13" t="str" cm="1">
        <f t="array" aca="1" ref="AH118" ca="1">IFERROR(INDIRECT("$ag"&amp;S118),"")</f>
        <v/>
      </c>
      <c r="AI118" s="13" t="e" cm="1">
        <f t="array" aca="1" ref="AI118" ca="1">INDIRECT("O"&amp;S117)</f>
        <v>#REF!</v>
      </c>
      <c r="AJ118" s="13" t="str">
        <f>IF($I118="","",INDEX('Raw Material'!$A$1:$J$75,MATCH(I118,'Raw Material'!$A$1:$A$75,0),(MATCH(G118,'Raw Material'!$A$1:$J$1,0))))</f>
        <v/>
      </c>
      <c r="AK118" s="13" t="str">
        <f t="shared" si="8"/>
        <v>YANLIŞRM</v>
      </c>
      <c r="AL118" s="153" t="str">
        <f t="shared" si="9"/>
        <v/>
      </c>
      <c r="AN118" s="152"/>
    </row>
    <row r="119" spans="1:40" ht="16.5" customHeight="1">
      <c r="A119" s="161"/>
      <c r="B119" s="166"/>
      <c r="C119" s="167"/>
      <c r="D119" s="156"/>
      <c r="E119" s="156"/>
      <c r="F119" s="174"/>
      <c r="G119" s="181"/>
      <c r="H119" s="182"/>
      <c r="I119" s="182"/>
      <c r="J119" s="182"/>
      <c r="K119" s="32"/>
      <c r="L119" s="178"/>
      <c r="M119" s="178"/>
      <c r="N119" s="81"/>
      <c r="O119" s="185"/>
      <c r="P119" s="103"/>
      <c r="Q119" s="84" t="str">
        <f t="shared" si="10"/>
        <v/>
      </c>
      <c r="R119" s="159"/>
      <c r="S119" s="28" t="str">
        <f t="shared" si="4"/>
        <v/>
      </c>
      <c r="T119" s="28" t="str">
        <f t="shared" si="5"/>
        <v>$B</v>
      </c>
      <c r="U119" s="28"/>
      <c r="V119" s="28"/>
      <c r="W119" s="28"/>
      <c r="X119" s="41" t="str" cm="1">
        <f t="array" aca="1" ref="X119" ca="1">IFERROR(INDEX('PC&amp;PD'!$A$1:$AP$15,ROW('PC&amp;PD'!$A$15),MATCH(INDIRECT(T119),'PC&amp;PD'!$A$1:$AP$1,0)),"")</f>
        <v/>
      </c>
      <c r="Y119" s="13" t="str">
        <f>IF(OR($N119="",$N119=0),"",IF($N119=$E$7,'Extracted info for SC'!$J$6,IF($N119=$D$26,'Extracted info for SC'!$J$7,IF($N119=$E$26,'Extracted info for SC'!$J$8,IF($N119=$F$26,'Extracted info for SC'!$J$9,IF($N119=$G$26,'Extracted info for SC'!$J$10,IF($N119=$H$26,'Extracted info for SC'!$J$11,IF($N119=$I$26,'Extracted info for SC'!$J$12,IF($N119=$J$26,'Extracted info for SC'!$J$13,IF($N119=$K$26,'Extracted info for SC'!$J$14,IF($N119=$L$26,'Extracted info for SC'!$J$15,IF($N119=$M$26,'Extracted info for SC'!$J$16,IF($N119=$N$26,'Extracted info for SC'!$J$17,IF($N119=$O$26,'Extracted info for SC'!$J$18,""))))))))))))))</f>
        <v/>
      </c>
      <c r="Z119" s="155"/>
      <c r="AA119" s="13" t="str">
        <f t="shared" si="6"/>
        <v/>
      </c>
      <c r="AB119" s="155"/>
      <c r="AC119" s="13" t="str">
        <f t="shared" si="7"/>
        <v>$AB</v>
      </c>
      <c r="AD119" s="13" t="str" cm="1">
        <f t="array" aca="1" ref="AD119" ca="1">IFERROR(IF((LEFT(INDIRECT("$F"&amp;$S119),4))="GOTS",IF($G119="Organic","GOTS_Organic_raw",(IF($G119="Responsible","GOTS_Responsible",(IF($G119="No Attribute (Conventional)","GOTS_conventional",(IF($G119="Recycled Pre/Post-Consumer","GOTS_pre_post",(IF($G119="In-Conversion","GOTS_in_conversion",(IF($G119="Sustainably Sourced","Sustainably_sourced",""))))))))))),IF($G119="Organic","Organic",(IF($G119="Responsible","Responsible",(IF($G119="No Attribute (Conventional)","No_Attribute_Conventional",(IF($G119="Recycled Pre/Post-Consumer","Recycled_Pre_Post_Consumer",(IF($G119="In-Conversion","In_Conversion",(IF($G119="Recycled Pre-Consumer","Recycled_Pre_Consumer",(IF($G119="Recycled Post-Consumer","Recycled_Post_Consumer",(IF($G119="Sustainably Sourced","Sustainably_sourced","")))))))))))))))),"")</f>
        <v/>
      </c>
      <c r="AE119" s="13" t="e" cm="1">
        <f t="array" aca="1" ref="AE119" ca="1">IF(INDIRECT("$F"&amp;$S119)="","",IF(LEFT(INDIRECT("$F"&amp;$S119),3)="GRS","GRS_RCS_RM",IF((LEFT(INDIRECT("$F"&amp;$S119),3))="RCS","GRS_RCS_RM",IF(INDIRECT("$F"&amp;$S119)="OCS (No Label)","OCS_Conversion_RM",IF(LEFT(INDIRECT("$F"&amp;$S119),3)="OCS","OCS_RM",IF(RIGHT(INDIRECT("$F"&amp;$S119),10)="conversion","GOTS_RM_conversion",IF((LEFT(INDIRECT("$F"&amp;$S119),4))="GOTS","GOTS_RM","Responsible_RM")))))))</f>
        <v>#REF!</v>
      </c>
      <c r="AF119" s="13" t="str" cm="1">
        <f t="array" aca="1" ref="AF119" ca="1">IF($S119="","",INDIRECT("$Z"&amp;$S119))</f>
        <v/>
      </c>
      <c r="AG119" s="155"/>
      <c r="AH119" s="13" t="str" cm="1">
        <f t="array" aca="1" ref="AH119" ca="1">IFERROR(INDIRECT("$ag"&amp;S119),"")</f>
        <v/>
      </c>
      <c r="AI119" s="13" t="e" cm="1">
        <f t="array" aca="1" ref="AI119" ca="1">INDIRECT("O"&amp;S118)</f>
        <v>#REF!</v>
      </c>
      <c r="AJ119" s="13" t="str">
        <f>IF($I119="","",INDEX('Raw Material'!$A$1:$J$75,MATCH(I119,'Raw Material'!$A$1:$A$75,0),(MATCH(G119,'Raw Material'!$A$1:$J$1,0))))</f>
        <v/>
      </c>
      <c r="AK119" s="13" t="str">
        <f t="shared" si="8"/>
        <v>YANLIŞRM</v>
      </c>
      <c r="AL119" s="153" t="str">
        <f t="shared" si="9"/>
        <v/>
      </c>
      <c r="AN119" s="152"/>
    </row>
    <row r="120" spans="1:40" ht="16.5" customHeight="1">
      <c r="A120" s="162"/>
      <c r="B120" s="168"/>
      <c r="C120" s="169"/>
      <c r="D120" s="156"/>
      <c r="E120" s="156"/>
      <c r="F120" s="175"/>
      <c r="G120" s="181"/>
      <c r="H120" s="182"/>
      <c r="I120" s="182"/>
      <c r="J120" s="182"/>
      <c r="K120" s="32"/>
      <c r="L120" s="179"/>
      <c r="M120" s="179"/>
      <c r="N120" s="81"/>
      <c r="O120" s="185"/>
      <c r="P120" s="103"/>
      <c r="Q120" s="84" t="str">
        <f t="shared" si="10"/>
        <v/>
      </c>
      <c r="R120" s="159"/>
      <c r="S120" s="28" t="str">
        <f t="shared" si="4"/>
        <v/>
      </c>
      <c r="T120" s="28" t="str">
        <f t="shared" si="5"/>
        <v>$B</v>
      </c>
      <c r="U120" s="28"/>
      <c r="V120" s="28"/>
      <c r="W120" s="28"/>
      <c r="X120" s="41" t="str" cm="1">
        <f t="array" aca="1" ref="X120" ca="1">IFERROR(INDEX('PC&amp;PD'!$A$1:$AP$15,ROW('PC&amp;PD'!$A$15),MATCH(INDIRECT(T120),'PC&amp;PD'!$A$1:$AP$1,0)),"")</f>
        <v/>
      </c>
      <c r="Y120" s="13" t="str">
        <f>IF(OR($N120="",$N120=0),"",IF($N120=$E$7,'Extracted info for SC'!$J$6,IF($N120=$D$26,'Extracted info for SC'!$J$7,IF($N120=$E$26,'Extracted info for SC'!$J$8,IF($N120=$F$26,'Extracted info for SC'!$J$9,IF($N120=$G$26,'Extracted info for SC'!$J$10,IF($N120=$H$26,'Extracted info for SC'!$J$11,IF($N120=$I$26,'Extracted info for SC'!$J$12,IF($N120=$J$26,'Extracted info for SC'!$J$13,IF($N120=$K$26,'Extracted info for SC'!$J$14,IF($N120=$L$26,'Extracted info for SC'!$J$15,IF($N120=$M$26,'Extracted info for SC'!$J$16,IF($N120=$N$26,'Extracted info for SC'!$J$17,IF($N120=$O$26,'Extracted info for SC'!$J$18,""))))))))))))))</f>
        <v/>
      </c>
      <c r="Z120" s="155"/>
      <c r="AA120" s="13" t="str">
        <f t="shared" si="6"/>
        <v/>
      </c>
      <c r="AB120" s="155"/>
      <c r="AC120" s="13" t="str">
        <f t="shared" si="7"/>
        <v>$AB</v>
      </c>
      <c r="AD120" s="13" t="str" cm="1">
        <f t="array" aca="1" ref="AD120" ca="1">IFERROR(IF((LEFT(INDIRECT("$F"&amp;$S120),4))="GOTS",IF($G120="Organic","GOTS_Organic_raw",(IF($G120="Responsible","GOTS_Responsible",(IF($G120="No Attribute (Conventional)","GOTS_conventional",(IF($G120="Recycled Pre/Post-Consumer","GOTS_pre_post",(IF($G120="In-Conversion","GOTS_in_conversion",(IF($G120="Sustainably Sourced","Sustainably_sourced",""))))))))))),IF($G120="Organic","Organic",(IF($G120="Responsible","Responsible",(IF($G120="No Attribute (Conventional)","No_Attribute_Conventional",(IF($G120="Recycled Pre/Post-Consumer","Recycled_Pre_Post_Consumer",(IF($G120="In-Conversion","In_Conversion",(IF($G120="Recycled Pre-Consumer","Recycled_Pre_Consumer",(IF($G120="Recycled Post-Consumer","Recycled_Post_Consumer",(IF($G120="Sustainably Sourced","Sustainably_sourced","")))))))))))))))),"")</f>
        <v/>
      </c>
      <c r="AE120" s="13" t="e" cm="1">
        <f t="array" aca="1" ref="AE120" ca="1">IF(INDIRECT("$F"&amp;$S120)="","",IF(LEFT(INDIRECT("$F"&amp;$S120),3)="GRS","GRS_RCS_RM",IF((LEFT(INDIRECT("$F"&amp;$S120),3))="RCS","GRS_RCS_RM",IF(INDIRECT("$F"&amp;$S120)="OCS (No Label)","OCS_Conversion_RM",IF(LEFT(INDIRECT("$F"&amp;$S120),3)="OCS","OCS_RM",IF(RIGHT(INDIRECT("$F"&amp;$S120),10)="conversion","GOTS_RM_conversion",IF((LEFT(INDIRECT("$F"&amp;$S120),4))="GOTS","GOTS_RM","Responsible_RM")))))))</f>
        <v>#REF!</v>
      </c>
      <c r="AF120" s="13" t="str" cm="1">
        <f t="array" aca="1" ref="AF120" ca="1">IF($S120="","",INDIRECT("$Z"&amp;$S120))</f>
        <v/>
      </c>
      <c r="AG120" s="155"/>
      <c r="AH120" s="13" t="str" cm="1">
        <f t="array" aca="1" ref="AH120" ca="1">IFERROR(INDIRECT("$ag"&amp;S120),"")</f>
        <v/>
      </c>
      <c r="AI120" s="13" t="e" cm="1">
        <f t="array" aca="1" ref="AI120" ca="1">INDIRECT("O"&amp;S119)</f>
        <v>#REF!</v>
      </c>
      <c r="AJ120" s="13" t="str">
        <f>IF($I120="","",INDEX('Raw Material'!$A$1:$J$75,MATCH(I120,'Raw Material'!$A$1:$A$75,0),(MATCH(G120,'Raw Material'!$A$1:$J$1,0))))</f>
        <v/>
      </c>
      <c r="AK120" s="13" t="str">
        <f t="shared" si="8"/>
        <v>YANLIŞRM</v>
      </c>
      <c r="AL120" s="153" t="str">
        <f t="shared" si="9"/>
        <v/>
      </c>
      <c r="AN120" s="152"/>
    </row>
    <row r="121" spans="1:40" ht="16.5" customHeight="1">
      <c r="A121" s="162"/>
      <c r="B121" s="168"/>
      <c r="C121" s="169"/>
      <c r="D121" s="156"/>
      <c r="E121" s="156"/>
      <c r="F121" s="175"/>
      <c r="G121" s="181"/>
      <c r="H121" s="182"/>
      <c r="I121" s="182"/>
      <c r="J121" s="182"/>
      <c r="K121" s="32"/>
      <c r="L121" s="179"/>
      <c r="M121" s="179"/>
      <c r="N121" s="81"/>
      <c r="O121" s="185"/>
      <c r="P121" s="103"/>
      <c r="Q121" s="84" t="str">
        <f t="shared" si="10"/>
        <v/>
      </c>
      <c r="R121" s="159"/>
      <c r="S121" s="28" t="str">
        <f t="shared" si="4"/>
        <v/>
      </c>
      <c r="T121" s="28" t="str">
        <f t="shared" si="5"/>
        <v>$B</v>
      </c>
      <c r="U121" s="28"/>
      <c r="V121" s="28"/>
      <c r="W121" s="28"/>
      <c r="X121" s="41" t="str" cm="1">
        <f t="array" aca="1" ref="X121" ca="1">IFERROR(INDEX('PC&amp;PD'!$A$1:$AP$15,ROW('PC&amp;PD'!$A$15),MATCH(INDIRECT(T121),'PC&amp;PD'!$A$1:$AP$1,0)),"")</f>
        <v/>
      </c>
      <c r="Y121" s="13" t="str">
        <f>IF(OR($N121="",$N121=0),"",IF($N121=$E$7,'Extracted info for SC'!$J$6,IF($N121=$D$26,'Extracted info for SC'!$J$7,IF($N121=$E$26,'Extracted info for SC'!$J$8,IF($N121=$F$26,'Extracted info for SC'!$J$9,IF($N121=$G$26,'Extracted info for SC'!$J$10,IF($N121=$H$26,'Extracted info for SC'!$J$11,IF($N121=$I$26,'Extracted info for SC'!$J$12,IF($N121=$J$26,'Extracted info for SC'!$J$13,IF($N121=$K$26,'Extracted info for SC'!$J$14,IF($N121=$L$26,'Extracted info for SC'!$J$15,IF($N121=$M$26,'Extracted info for SC'!$J$16,IF($N121=$N$26,'Extracted info for SC'!$J$17,IF($N121=$O$26,'Extracted info for SC'!$J$18,""))))))))))))))</f>
        <v/>
      </c>
      <c r="Z121" s="155"/>
      <c r="AA121" s="13" t="str">
        <f t="shared" si="6"/>
        <v/>
      </c>
      <c r="AB121" s="155"/>
      <c r="AC121" s="13" t="str">
        <f t="shared" si="7"/>
        <v>$AB</v>
      </c>
      <c r="AD121" s="13" t="str" cm="1">
        <f t="array" aca="1" ref="AD121" ca="1">IFERROR(IF((LEFT(INDIRECT("$F"&amp;$S121),4))="GOTS",IF($G121="Organic","GOTS_Organic_raw",(IF($G121="Responsible","GOTS_Responsible",(IF($G121="No Attribute (Conventional)","GOTS_conventional",(IF($G121="Recycled Pre/Post-Consumer","GOTS_pre_post",(IF($G121="In-Conversion","GOTS_in_conversion",(IF($G121="Sustainably Sourced","Sustainably_sourced",""))))))))))),IF($G121="Organic","Organic",(IF($G121="Responsible","Responsible",(IF($G121="No Attribute (Conventional)","No_Attribute_Conventional",(IF($G121="Recycled Pre/Post-Consumer","Recycled_Pre_Post_Consumer",(IF($G121="In-Conversion","In_Conversion",(IF($G121="Recycled Pre-Consumer","Recycled_Pre_Consumer",(IF($G121="Recycled Post-Consumer","Recycled_Post_Consumer",(IF($G121="Sustainably Sourced","Sustainably_sourced","")))))))))))))))),"")</f>
        <v/>
      </c>
      <c r="AE121" s="13" t="e" cm="1">
        <f t="array" aca="1" ref="AE121" ca="1">IF(INDIRECT("$F"&amp;$S121)="","",IF(LEFT(INDIRECT("$F"&amp;$S121),3)="GRS","GRS_RCS_RM",IF((LEFT(INDIRECT("$F"&amp;$S121),3))="RCS","GRS_RCS_RM",IF(INDIRECT("$F"&amp;$S121)="OCS (No Label)","OCS_Conversion_RM",IF(LEFT(INDIRECT("$F"&amp;$S121),3)="OCS","OCS_RM",IF(RIGHT(INDIRECT("$F"&amp;$S121),10)="conversion","GOTS_RM_conversion",IF((LEFT(INDIRECT("$F"&amp;$S121),4))="GOTS","GOTS_RM","Responsible_RM")))))))</f>
        <v>#REF!</v>
      </c>
      <c r="AF121" s="13" t="str" cm="1">
        <f t="array" aca="1" ref="AF121" ca="1">IF($S121="","",INDIRECT("$Z"&amp;$S121))</f>
        <v/>
      </c>
      <c r="AG121" s="155"/>
      <c r="AH121" s="13" t="str" cm="1">
        <f t="array" aca="1" ref="AH121" ca="1">IFERROR(INDIRECT("$ag"&amp;S121),"")</f>
        <v/>
      </c>
      <c r="AI121" s="13" t="e" cm="1">
        <f t="array" aca="1" ref="AI121" ca="1">INDIRECT("O"&amp;S120)</f>
        <v>#REF!</v>
      </c>
      <c r="AJ121" s="13" t="str">
        <f>IF($I121="","",INDEX('Raw Material'!$A$1:$J$75,MATCH(I121,'Raw Material'!$A$1:$A$75,0),(MATCH(G121,'Raw Material'!$A$1:$J$1,0))))</f>
        <v/>
      </c>
      <c r="AK121" s="13" t="str">
        <f t="shared" si="8"/>
        <v>YANLIŞRM</v>
      </c>
      <c r="AL121" s="153" t="str">
        <f t="shared" si="9"/>
        <v/>
      </c>
    </row>
    <row r="122" spans="1:40" ht="16.5" customHeight="1">
      <c r="A122" s="162"/>
      <c r="B122" s="168"/>
      <c r="C122" s="169"/>
      <c r="D122" s="156"/>
      <c r="E122" s="156"/>
      <c r="F122" s="175"/>
      <c r="G122" s="181"/>
      <c r="H122" s="182"/>
      <c r="I122" s="182"/>
      <c r="J122" s="182"/>
      <c r="K122" s="32"/>
      <c r="L122" s="179"/>
      <c r="M122" s="179"/>
      <c r="N122" s="81"/>
      <c r="O122" s="185"/>
      <c r="P122" s="103"/>
      <c r="Q122" s="84" t="str">
        <f t="shared" si="10"/>
        <v/>
      </c>
      <c r="R122" s="159"/>
      <c r="S122" s="28" t="str">
        <f t="shared" si="4"/>
        <v/>
      </c>
      <c r="T122" s="28" t="str">
        <f t="shared" si="5"/>
        <v>$B</v>
      </c>
      <c r="U122" s="28"/>
      <c r="V122" s="28"/>
      <c r="W122" s="28"/>
      <c r="X122" s="41" t="str" cm="1">
        <f t="array" aca="1" ref="X122" ca="1">IFERROR(INDEX('PC&amp;PD'!$A$1:$AP$15,ROW('PC&amp;PD'!$A$15),MATCH(INDIRECT(T122),'PC&amp;PD'!$A$1:$AP$1,0)),"")</f>
        <v/>
      </c>
      <c r="Y122" s="13" t="str">
        <f>IF(OR($N122="",$N122=0),"",IF($N122=$E$7,'Extracted info for SC'!$J$6,IF($N122=$D$26,'Extracted info for SC'!$J$7,IF($N122=$E$26,'Extracted info for SC'!$J$8,IF($N122=$F$26,'Extracted info for SC'!$J$9,IF($N122=$G$26,'Extracted info for SC'!$J$10,IF($N122=$H$26,'Extracted info for SC'!$J$11,IF($N122=$I$26,'Extracted info for SC'!$J$12,IF($N122=$J$26,'Extracted info for SC'!$J$13,IF($N122=$K$26,'Extracted info for SC'!$J$14,IF($N122=$L$26,'Extracted info for SC'!$J$15,IF($N122=$M$26,'Extracted info for SC'!$J$16,IF($N122=$N$26,'Extracted info for SC'!$J$17,IF($N122=$O$26,'Extracted info for SC'!$J$18,""))))))))))))))</f>
        <v/>
      </c>
      <c r="Z122" s="155"/>
      <c r="AA122" s="13" t="str">
        <f t="shared" si="6"/>
        <v/>
      </c>
      <c r="AB122" s="155"/>
      <c r="AC122" s="13" t="str">
        <f t="shared" si="7"/>
        <v>$AB</v>
      </c>
      <c r="AD122" s="13" t="str" cm="1">
        <f t="array" aca="1" ref="AD122" ca="1">IFERROR(IF((LEFT(INDIRECT("$F"&amp;$S122),4))="GOTS",IF($G122="Organic","GOTS_Organic_raw",(IF($G122="Responsible","GOTS_Responsible",(IF($G122="No Attribute (Conventional)","GOTS_conventional",(IF($G122="Recycled Pre/Post-Consumer","GOTS_pre_post",(IF($G122="In-Conversion","GOTS_in_conversion",(IF($G122="Sustainably Sourced","Sustainably_sourced",""))))))))))),IF($G122="Organic","Organic",(IF($G122="Responsible","Responsible",(IF($G122="No Attribute (Conventional)","No_Attribute_Conventional",(IF($G122="Recycled Pre/Post-Consumer","Recycled_Pre_Post_Consumer",(IF($G122="In-Conversion","In_Conversion",(IF($G122="Recycled Pre-Consumer","Recycled_Pre_Consumer",(IF($G122="Recycled Post-Consumer","Recycled_Post_Consumer",(IF($G122="Sustainably Sourced","Sustainably_sourced","")))))))))))))))),"")</f>
        <v/>
      </c>
      <c r="AE122" s="13" t="e" cm="1">
        <f t="array" aca="1" ref="AE122" ca="1">IF(INDIRECT("$F"&amp;$S122)="","",IF(LEFT(INDIRECT("$F"&amp;$S122),3)="GRS","GRS_RCS_RM",IF((LEFT(INDIRECT("$F"&amp;$S122),3))="RCS","GRS_RCS_RM",IF(INDIRECT("$F"&amp;$S122)="OCS (No Label)","OCS_Conversion_RM",IF(LEFT(INDIRECT("$F"&amp;$S122),3)="OCS","OCS_RM",IF(RIGHT(INDIRECT("$F"&amp;$S122),10)="conversion","GOTS_RM_conversion",IF((LEFT(INDIRECT("$F"&amp;$S122),4))="GOTS","GOTS_RM","Responsible_RM")))))))</f>
        <v>#REF!</v>
      </c>
      <c r="AF122" s="13" t="str" cm="1">
        <f t="array" aca="1" ref="AF122" ca="1">IF($S122="","",INDIRECT("$Z"&amp;$S122))</f>
        <v/>
      </c>
      <c r="AG122" s="155"/>
      <c r="AH122" s="13" t="str" cm="1">
        <f t="array" aca="1" ref="AH122" ca="1">IFERROR(INDIRECT("$ag"&amp;S122),"")</f>
        <v/>
      </c>
      <c r="AI122" s="13" t="e" cm="1">
        <f t="array" aca="1" ref="AI122" ca="1">INDIRECT("O"&amp;S121)</f>
        <v>#REF!</v>
      </c>
      <c r="AJ122" s="13" t="str">
        <f>IF($I122="","",INDEX('Raw Material'!$A$1:$J$75,MATCH(I122,'Raw Material'!$A$1:$A$75,0),(MATCH(G122,'Raw Material'!$A$1:$J$1,0))))</f>
        <v/>
      </c>
      <c r="AK122" s="13" t="str">
        <f t="shared" si="8"/>
        <v>YANLIŞRM</v>
      </c>
      <c r="AL122" s="153" t="str">
        <f t="shared" si="9"/>
        <v/>
      </c>
    </row>
    <row r="123" spans="1:40" ht="16.5" customHeight="1">
      <c r="A123" s="162"/>
      <c r="B123" s="168"/>
      <c r="C123" s="169"/>
      <c r="D123" s="156"/>
      <c r="E123" s="156"/>
      <c r="F123" s="175"/>
      <c r="G123" s="181"/>
      <c r="H123" s="182"/>
      <c r="I123" s="182"/>
      <c r="J123" s="182"/>
      <c r="K123" s="32"/>
      <c r="L123" s="179"/>
      <c r="M123" s="179"/>
      <c r="N123" s="81"/>
      <c r="O123" s="185"/>
      <c r="P123" s="103"/>
      <c r="Q123" s="84" t="str">
        <f t="shared" si="10"/>
        <v/>
      </c>
      <c r="R123" s="159"/>
      <c r="S123" s="28" t="str">
        <f t="shared" si="4"/>
        <v/>
      </c>
      <c r="T123" s="28" t="str">
        <f t="shared" si="5"/>
        <v>$B</v>
      </c>
      <c r="U123" s="28"/>
      <c r="V123" s="28"/>
      <c r="W123" s="28"/>
      <c r="X123" s="41" t="str" cm="1">
        <f t="array" aca="1" ref="X123" ca="1">IFERROR(INDEX('PC&amp;PD'!$A$1:$AP$15,ROW('PC&amp;PD'!$A$15),MATCH(INDIRECT(T123),'PC&amp;PD'!$A$1:$AP$1,0)),"")</f>
        <v/>
      </c>
      <c r="Y123" s="13" t="str">
        <f>IF(OR($N123="",$N123=0),"",IF($N123=$E$7,'Extracted info for SC'!$J$6,IF($N123=$D$26,'Extracted info for SC'!$J$7,IF($N123=$E$26,'Extracted info for SC'!$J$8,IF($N123=$F$26,'Extracted info for SC'!$J$9,IF($N123=$G$26,'Extracted info for SC'!$J$10,IF($N123=$H$26,'Extracted info for SC'!$J$11,IF($N123=$I$26,'Extracted info for SC'!$J$12,IF($N123=$J$26,'Extracted info for SC'!$J$13,IF($N123=$K$26,'Extracted info for SC'!$J$14,IF($N123=$L$26,'Extracted info for SC'!$J$15,IF($N123=$M$26,'Extracted info for SC'!$J$16,IF($N123=$N$26,'Extracted info for SC'!$J$17,IF($N123=$O$26,'Extracted info for SC'!$J$18,""))))))))))))))</f>
        <v/>
      </c>
      <c r="Z123" s="155"/>
      <c r="AA123" s="13" t="str">
        <f t="shared" si="6"/>
        <v/>
      </c>
      <c r="AB123" s="155"/>
      <c r="AC123" s="13" t="str">
        <f t="shared" si="7"/>
        <v>$AB</v>
      </c>
      <c r="AD123" s="13" t="str" cm="1">
        <f t="array" aca="1" ref="AD123" ca="1">IFERROR(IF((LEFT(INDIRECT("$F"&amp;$S123),4))="GOTS",IF($G123="Organic","GOTS_Organic_raw",(IF($G123="Responsible","GOTS_Responsible",(IF($G123="No Attribute (Conventional)","GOTS_conventional",(IF($G123="Recycled Pre/Post-Consumer","GOTS_pre_post",(IF($G123="In-Conversion","GOTS_in_conversion",(IF($G123="Sustainably Sourced","Sustainably_sourced",""))))))))))),IF($G123="Organic","Organic",(IF($G123="Responsible","Responsible",(IF($G123="No Attribute (Conventional)","No_Attribute_Conventional",(IF($G123="Recycled Pre/Post-Consumer","Recycled_Pre_Post_Consumer",(IF($G123="In-Conversion","In_Conversion",(IF($G123="Recycled Pre-Consumer","Recycled_Pre_Consumer",(IF($G123="Recycled Post-Consumer","Recycled_Post_Consumer",(IF($G123="Sustainably Sourced","Sustainably_sourced","")))))))))))))))),"")</f>
        <v/>
      </c>
      <c r="AE123" s="13" t="e" cm="1">
        <f t="array" aca="1" ref="AE123" ca="1">IF(INDIRECT("$F"&amp;$S123)="","",IF(LEFT(INDIRECT("$F"&amp;$S123),3)="GRS","GRS_RCS_RM",IF((LEFT(INDIRECT("$F"&amp;$S123),3))="RCS","GRS_RCS_RM",IF(INDIRECT("$F"&amp;$S123)="OCS (No Label)","OCS_Conversion_RM",IF(LEFT(INDIRECT("$F"&amp;$S123),3)="OCS","OCS_RM",IF(RIGHT(INDIRECT("$F"&amp;$S123),10)="conversion","GOTS_RM_conversion",IF((LEFT(INDIRECT("$F"&amp;$S123),4))="GOTS","GOTS_RM","Responsible_RM")))))))</f>
        <v>#REF!</v>
      </c>
      <c r="AF123" s="13" t="str" cm="1">
        <f t="array" aca="1" ref="AF123" ca="1">IF($S123="","",INDIRECT("$Z"&amp;$S123))</f>
        <v/>
      </c>
      <c r="AG123" s="155"/>
      <c r="AH123" s="13" t="str" cm="1">
        <f t="array" aca="1" ref="AH123" ca="1">IFERROR(INDIRECT("$ag"&amp;S123),"")</f>
        <v/>
      </c>
      <c r="AI123" s="13" t="e" cm="1">
        <f t="array" aca="1" ref="AI123" ca="1">INDIRECT("O"&amp;S122)</f>
        <v>#REF!</v>
      </c>
      <c r="AJ123" s="13" t="str">
        <f>IF($I123="","",INDEX('Raw Material'!$A$1:$J$75,MATCH(I123,'Raw Material'!$A$1:$A$75,0),(MATCH(G123,'Raw Material'!$A$1:$J$1,0))))</f>
        <v/>
      </c>
      <c r="AK123" s="13" t="str">
        <f t="shared" si="8"/>
        <v>YANLIŞRM</v>
      </c>
      <c r="AL123" s="153" t="str">
        <f t="shared" si="9"/>
        <v/>
      </c>
    </row>
    <row r="124" spans="1:40" ht="16.5" customHeight="1">
      <c r="A124" s="162"/>
      <c r="B124" s="168"/>
      <c r="C124" s="169"/>
      <c r="D124" s="156"/>
      <c r="E124" s="156"/>
      <c r="F124" s="175"/>
      <c r="G124" s="181"/>
      <c r="H124" s="182"/>
      <c r="I124" s="182"/>
      <c r="J124" s="182"/>
      <c r="K124" s="32"/>
      <c r="L124" s="179"/>
      <c r="M124" s="179"/>
      <c r="N124" s="81"/>
      <c r="O124" s="185"/>
      <c r="P124" s="103"/>
      <c r="Q124" s="84" t="str">
        <f t="shared" si="10"/>
        <v/>
      </c>
      <c r="R124" s="159"/>
      <c r="S124" s="28" t="str">
        <f t="shared" si="4"/>
        <v/>
      </c>
      <c r="T124" s="28" t="str">
        <f t="shared" si="5"/>
        <v>$B</v>
      </c>
      <c r="U124" s="28"/>
      <c r="V124" s="28"/>
      <c r="W124" s="28"/>
      <c r="X124" s="41" t="str" cm="1">
        <f t="array" aca="1" ref="X124" ca="1">IFERROR(INDEX('PC&amp;PD'!$A$1:$AP$15,ROW('PC&amp;PD'!$A$15),MATCH(INDIRECT(T124),'PC&amp;PD'!$A$1:$AP$1,0)),"")</f>
        <v/>
      </c>
      <c r="Y124" s="13" t="str">
        <f>IF(OR($N124="",$N124=0),"",IF($N124=$E$7,'Extracted info for SC'!$J$6,IF($N124=$D$26,'Extracted info for SC'!$J$7,IF($N124=$E$26,'Extracted info for SC'!$J$8,IF($N124=$F$26,'Extracted info for SC'!$J$9,IF($N124=$G$26,'Extracted info for SC'!$J$10,IF($N124=$H$26,'Extracted info for SC'!$J$11,IF($N124=$I$26,'Extracted info for SC'!$J$12,IF($N124=$J$26,'Extracted info for SC'!$J$13,IF($N124=$K$26,'Extracted info for SC'!$J$14,IF($N124=$L$26,'Extracted info for SC'!$J$15,IF($N124=$M$26,'Extracted info for SC'!$J$16,IF($N124=$N$26,'Extracted info for SC'!$J$17,IF($N124=$O$26,'Extracted info for SC'!$J$18,""))))))))))))))</f>
        <v/>
      </c>
      <c r="Z124" s="155"/>
      <c r="AA124" s="13" t="str">
        <f t="shared" si="6"/>
        <v/>
      </c>
      <c r="AB124" s="155"/>
      <c r="AC124" s="13" t="str">
        <f t="shared" si="7"/>
        <v>$AB</v>
      </c>
      <c r="AD124" s="13" t="str" cm="1">
        <f t="array" aca="1" ref="AD124" ca="1">IFERROR(IF((LEFT(INDIRECT("$F"&amp;$S124),4))="GOTS",IF($G124="Organic","GOTS_Organic_raw",(IF($G124="Responsible","GOTS_Responsible",(IF($G124="No Attribute (Conventional)","GOTS_conventional",(IF($G124="Recycled Pre/Post-Consumer","GOTS_pre_post",(IF($G124="In-Conversion","GOTS_in_conversion",(IF($G124="Sustainably Sourced","Sustainably_sourced",""))))))))))),IF($G124="Organic","Organic",(IF($G124="Responsible","Responsible",(IF($G124="No Attribute (Conventional)","No_Attribute_Conventional",(IF($G124="Recycled Pre/Post-Consumer","Recycled_Pre_Post_Consumer",(IF($G124="In-Conversion","In_Conversion",(IF($G124="Recycled Pre-Consumer","Recycled_Pre_Consumer",(IF($G124="Recycled Post-Consumer","Recycled_Post_Consumer",(IF($G124="Sustainably Sourced","Sustainably_sourced","")))))))))))))))),"")</f>
        <v/>
      </c>
      <c r="AE124" s="13" t="e" cm="1">
        <f t="array" aca="1" ref="AE124" ca="1">IF(INDIRECT("$F"&amp;$S124)="","",IF(LEFT(INDIRECT("$F"&amp;$S124),3)="GRS","GRS_RCS_RM",IF((LEFT(INDIRECT("$F"&amp;$S124),3))="RCS","GRS_RCS_RM",IF(INDIRECT("$F"&amp;$S124)="OCS (No Label)","OCS_Conversion_RM",IF(LEFT(INDIRECT("$F"&amp;$S124),3)="OCS","OCS_RM",IF(RIGHT(INDIRECT("$F"&amp;$S124),10)="conversion","GOTS_RM_conversion",IF((LEFT(INDIRECT("$F"&amp;$S124),4))="GOTS","GOTS_RM","Responsible_RM")))))))</f>
        <v>#REF!</v>
      </c>
      <c r="AF124" s="13" t="str" cm="1">
        <f t="array" aca="1" ref="AF124" ca="1">IF($S124="","",INDIRECT("$Z"&amp;$S124))</f>
        <v/>
      </c>
      <c r="AG124" s="155"/>
      <c r="AH124" s="13" t="str" cm="1">
        <f t="array" aca="1" ref="AH124" ca="1">IFERROR(INDIRECT("$ag"&amp;S124),"")</f>
        <v/>
      </c>
      <c r="AI124" s="13" t="e" cm="1">
        <f t="array" aca="1" ref="AI124" ca="1">INDIRECT("O"&amp;S123)</f>
        <v>#REF!</v>
      </c>
      <c r="AJ124" s="13" t="str">
        <f>IF($I124="","",INDEX('Raw Material'!$A$1:$J$75,MATCH(I124,'Raw Material'!$A$1:$A$75,0),(MATCH(G124,'Raw Material'!$A$1:$J$1,0))))</f>
        <v/>
      </c>
      <c r="AK124" s="13" t="str">
        <f t="shared" si="8"/>
        <v>YANLIŞRM</v>
      </c>
      <c r="AL124" s="153" t="str">
        <f t="shared" si="9"/>
        <v/>
      </c>
    </row>
    <row r="125" spans="1:40" ht="16.5" customHeight="1" thickBot="1">
      <c r="A125" s="163"/>
      <c r="B125" s="170"/>
      <c r="C125" s="171"/>
      <c r="D125" s="156"/>
      <c r="E125" s="156"/>
      <c r="F125" s="176"/>
      <c r="G125" s="157"/>
      <c r="H125" s="158"/>
      <c r="I125" s="158"/>
      <c r="J125" s="158"/>
      <c r="K125" s="33"/>
      <c r="L125" s="180"/>
      <c r="M125" s="180"/>
      <c r="N125" s="82"/>
      <c r="O125" s="186"/>
      <c r="P125" s="103"/>
      <c r="Q125" s="84" t="str">
        <f t="shared" si="10"/>
        <v/>
      </c>
      <c r="R125" s="159"/>
      <c r="S125" s="28" t="str">
        <f t="shared" si="4"/>
        <v/>
      </c>
      <c r="T125" s="28" t="str">
        <f t="shared" si="5"/>
        <v>$B</v>
      </c>
      <c r="U125" s="28"/>
      <c r="V125" s="28"/>
      <c r="W125" s="28"/>
      <c r="X125" s="41" t="str" cm="1">
        <f t="array" aca="1" ref="X125" ca="1">IFERROR(INDEX('PC&amp;PD'!$A$1:$AP$15,ROW('PC&amp;PD'!$A$15),MATCH(INDIRECT(T125),'PC&amp;PD'!$A$1:$AP$1,0)),"")</f>
        <v/>
      </c>
      <c r="Y125" s="13" t="str">
        <f>IF(OR($N125="",$N125=0),"",IF($N125=$E$7,'Extracted info for SC'!$J$6,IF($N125=$D$26,'Extracted info for SC'!$J$7,IF($N125=$E$26,'Extracted info for SC'!$J$8,IF($N125=$F$26,'Extracted info for SC'!$J$9,IF($N125=$G$26,'Extracted info for SC'!$J$10,IF($N125=$H$26,'Extracted info for SC'!$J$11,IF($N125=$I$26,'Extracted info for SC'!$J$12,IF($N125=$J$26,'Extracted info for SC'!$J$13,IF($N125=$K$26,'Extracted info for SC'!$J$14,IF($N125=$L$26,'Extracted info for SC'!$J$15,IF($N125=$M$26,'Extracted info for SC'!$J$16,IF($N125=$N$26,'Extracted info for SC'!$J$17,IF($N125=$O$26,'Extracted info for SC'!$J$18,""))))))))))))))</f>
        <v/>
      </c>
      <c r="Z125" s="155"/>
      <c r="AA125" s="13" t="str">
        <f t="shared" si="6"/>
        <v/>
      </c>
      <c r="AB125" s="155"/>
      <c r="AC125" s="13" t="str">
        <f t="shared" si="7"/>
        <v>$AB</v>
      </c>
      <c r="AD125" s="13" t="str" cm="1">
        <f t="array" aca="1" ref="AD125" ca="1">IFERROR(IF((LEFT(INDIRECT("$F"&amp;$S125),4))="GOTS",IF($G125="Organic","GOTS_Organic_raw",(IF($G125="Responsible","GOTS_Responsible",(IF($G125="No Attribute (Conventional)","GOTS_conventional",(IF($G125="Recycled Pre/Post-Consumer","GOTS_pre_post",(IF($G125="In-Conversion","GOTS_in_conversion",(IF($G125="Sustainably Sourced","Sustainably_sourced",""))))))))))),IF($G125="Organic","Organic",(IF($G125="Responsible","Responsible",(IF($G125="No Attribute (Conventional)","No_Attribute_Conventional",(IF($G125="Recycled Pre/Post-Consumer","Recycled_Pre_Post_Consumer",(IF($G125="In-Conversion","In_Conversion",(IF($G125="Recycled Pre-Consumer","Recycled_Pre_Consumer",(IF($G125="Recycled Post-Consumer","Recycled_Post_Consumer",(IF($G125="Sustainably Sourced","Sustainably_sourced","")))))))))))))))),"")</f>
        <v/>
      </c>
      <c r="AE125" s="13" t="e" cm="1">
        <f t="array" aca="1" ref="AE125" ca="1">IF(INDIRECT("$F"&amp;$S125)="","",IF(LEFT(INDIRECT("$F"&amp;$S125),3)="GRS","GRS_RCS_RM",IF((LEFT(INDIRECT("$F"&amp;$S125),3))="RCS","GRS_RCS_RM",IF(INDIRECT("$F"&amp;$S125)="OCS (No Label)","OCS_Conversion_RM",IF(LEFT(INDIRECT("$F"&amp;$S125),3)="OCS","OCS_RM",IF(RIGHT(INDIRECT("$F"&amp;$S125),10)="conversion","GOTS_RM_conversion",IF((LEFT(INDIRECT("$F"&amp;$S125),4))="GOTS","GOTS_RM","Responsible_RM")))))))</f>
        <v>#REF!</v>
      </c>
      <c r="AF125" s="13" t="str" cm="1">
        <f t="array" aca="1" ref="AF125" ca="1">IF($S125="","",INDIRECT("$Z"&amp;$S125))</f>
        <v/>
      </c>
      <c r="AG125" s="155"/>
      <c r="AH125" s="13" t="str" cm="1">
        <f t="array" aca="1" ref="AH125" ca="1">IFERROR(INDIRECT("$ag"&amp;S125),"")</f>
        <v/>
      </c>
      <c r="AI125" s="13" t="e" cm="1">
        <f t="array" aca="1" ref="AI125" ca="1">INDIRECT("O"&amp;S124)</f>
        <v>#REF!</v>
      </c>
      <c r="AJ125" s="13" t="str">
        <f>IF($I125="","",INDEX('Raw Material'!$A$1:$J$75,MATCH(I125,'Raw Material'!$A$1:$A$75,0),(MATCH(G125,'Raw Material'!$A$1:$J$1,0))))</f>
        <v/>
      </c>
      <c r="AK125" s="13" t="str">
        <f t="shared" si="8"/>
        <v>YANLIŞRM</v>
      </c>
      <c r="AL125" s="153" t="str">
        <f t="shared" si="9"/>
        <v/>
      </c>
    </row>
    <row r="126" spans="1:40" ht="16.5" customHeight="1">
      <c r="A126" s="160" t="str">
        <f>IF(B126="","",COUNTA($B$114:$B126))</f>
        <v/>
      </c>
      <c r="B126" s="164"/>
      <c r="C126" s="165"/>
      <c r="D126" s="183"/>
      <c r="E126" s="183"/>
      <c r="F126" s="172"/>
      <c r="G126" s="212"/>
      <c r="H126" s="206"/>
      <c r="I126" s="206"/>
      <c r="J126" s="206"/>
      <c r="K126" s="31"/>
      <c r="L126" s="177" t="str">
        <f t="shared" ref="L126" si="11">IF(R126="","",LEFT(R126,LEN(R126)-2))</f>
        <v/>
      </c>
      <c r="M126" s="177"/>
      <c r="N126" s="80"/>
      <c r="O126" s="184"/>
      <c r="P126" s="103"/>
      <c r="Q126" s="84" t="str">
        <f t="shared" si="10"/>
        <v/>
      </c>
      <c r="R126" s="159" t="str">
        <f t="shared" ref="R126" si="12">CONCATENATE($Q126,Q127,Q128,Q129,Q130,Q131,$Q132,$Q133,$Q134,$Q135,Q136,Q137)</f>
        <v/>
      </c>
      <c r="S126" s="28" t="str" cm="1">
        <f t="array" aca="1" ref="S126" ca="1">IF(INDIRECT("A"&amp;114+$U126)&lt;&gt;"",114+$U126,"")</f>
        <v/>
      </c>
      <c r="T126" s="28" t="str">
        <f t="shared" ca="1" si="5"/>
        <v>$B</v>
      </c>
      <c r="U126" s="29">
        <f>(12*W126)</f>
        <v>12</v>
      </c>
      <c r="V126" s="29">
        <v>1</v>
      </c>
      <c r="W126" s="29">
        <f t="shared" ref="W126:W135" si="13">ROUNDDOWN(V126,0)</f>
        <v>1</v>
      </c>
      <c r="X126" s="41" t="str" cm="1">
        <f t="array" aca="1" ref="X126" ca="1">IFERROR(INDEX('PC&amp;PD'!$A$1:$AP$15,ROW('PC&amp;PD'!$A$15),MATCH(INDIRECT(T126),'PC&amp;PD'!$A$1:$AP$1,0)),"")</f>
        <v/>
      </c>
      <c r="Y126" s="13" t="str">
        <f>IF(OR($N126="",$N126=0),"",IF($N126=$E$7,'Extracted info for SC'!$J$6,IF($N126=$D$26,'Extracted info for SC'!$J$7,IF($N126=$E$26,'Extracted info for SC'!$J$8,IF($N126=$F$26,'Extracted info for SC'!$J$9,IF($N126=$G$26,'Extracted info for SC'!$J$10,IF($N126=$H$26,'Extracted info for SC'!$J$11,IF($N126=$I$26,'Extracted info for SC'!$J$12,IF($N126=$J$26,'Extracted info for SC'!$J$13,IF($N126=$K$26,'Extracted info for SC'!$J$14,IF($N126=$L$26,'Extracted info for SC'!$J$15,IF($N126=$M$26,'Extracted info for SC'!$J$16,IF($N126=$N$26,'Extracted info for SC'!$J$17,IF($N126=$O$26,'Extracted info for SC'!$J$18,""))))))))))))))</f>
        <v/>
      </c>
      <c r="Z126" s="155" t="str">
        <f t="shared" ref="Z126" si="14">IFERROR(IF($F126="OCS 100","OCS (OCS 100)",IF($F126="OCS Blended","OCS (OCS Blended)",IF($F126="OCS (No Label)","OCS (No Label)",IF($F126="RCS 100","RCS (RCS 100)",IF($F126="RCS Blended","RCS (RCS Blended)",IF($F126="GRS","GRS (GRS)",IF($F126="GRS (No Label)", "GRS (No Label)",IF($F126="RDS","RDS (RDS)",IF($F126="RWS","RWS (RWS)",IF($F126="RAS","RAS (RAS)",IF($F126="RMS","RMS (RMS)",IF($F126="GOTS Organic","GOTS (Organic)",IF($F126="GOTS Made with organic","GOTS (Made with Organic)",IF($F126="GOTS Organic - in conversion","GOTS (Organic - In Conversion)",IF($F126="GOTS Made with organic - in conversion","GOTS (Made with Organic - In Conversion)",""))))))))))))))),"")</f>
        <v/>
      </c>
      <c r="AA126" s="13" t="str">
        <f t="shared" si="6"/>
        <v/>
      </c>
      <c r="AB126" s="155" t="str">
        <f t="shared" ref="AB126" si="15">IFERROR(IF($F126="OCS 100", "OCS_100",IF($F126="OCS Blended", "OCS_Blended",IF($F126="OCS (No Label)", "OCS_No_Label",IF($F126="RCS 100", "RCS_100",IF($F126="RCS Blended","RCS_Blended",IF($F126="GRS","GRS",IF($F126="GRS (No Label)", "GRS_No_Label",IF($F126="RDS","RDS",IF($F126="RWS","RWS",IF($F126="RMS","RMS",IF($F126="GOTS Organic","GOTS_Organic",IF($F126="GOTS Made with organic","GOTS_Made_with_organic",IF($F126="GOTS Organic - in conversion","GOTS_Organic_in_Conversion",IF($F126="GOTS Made with organic - in conversion","GOTS_Made_with_Organic_in_Conversion",IF($F126="RAS","RAS",""))))))))))))))),"")</f>
        <v/>
      </c>
      <c r="AC126" s="13" t="str">
        <f t="shared" ca="1" si="7"/>
        <v>$AB</v>
      </c>
      <c r="AD126" s="13" t="str" cm="1">
        <f t="array" aca="1" ref="AD126" ca="1">IFERROR(IF((LEFT(INDIRECT("$F"&amp;$S126),4))="GOTS",IF($G126="Organic","GOTS_Organic_raw",(IF($G126="Responsible","GOTS_Responsible",(IF($G126="No Attribute (Conventional)","GOTS_conventional",(IF($G126="Recycled Pre/Post-Consumer","GOTS_pre_post",(IF($G126="In-Conversion","GOTS_in_conversion",(IF($G126="Sustainably Sourced","Sustainably_sourced",""))))))))))),IF($G126="Organic","Organic",(IF($G126="Responsible","Responsible",(IF($G126="No Attribute (Conventional)","No_Attribute_Conventional",(IF($G126="Recycled Pre/Post-Consumer","Recycled_Pre_Post_Consumer",(IF($G126="In-Conversion","In_Conversion",(IF($G126="Recycled Pre-Consumer","Recycled_Pre_Consumer",(IF($G126="Recycled Post-Consumer","Recycled_Post_Consumer",(IF($G126="Sustainably Sourced","Sustainably_sourced","")))))))))))))))),"")</f>
        <v/>
      </c>
      <c r="AE126" s="13" t="e" cm="1">
        <f t="array" aca="1" ref="AE126" ca="1">IF(INDIRECT("$F"&amp;$S126)="","",IF(LEFT(INDIRECT("$F"&amp;$S126),3)="GRS","GRS_RCS_RM",IF((LEFT(INDIRECT("$F"&amp;$S126),3))="RCS","GRS_RCS_RM",IF(INDIRECT("$F"&amp;$S126)="OCS (No Label)","OCS_Conversion_RM",IF(LEFT(INDIRECT("$F"&amp;$S126),3)="OCS","OCS_RM",IF(RIGHT(INDIRECT("$F"&amp;$S126),10)="conversion","GOTS_RM_conversion",IF((LEFT(INDIRECT("$F"&amp;$S126),4))="GOTS","GOTS_RM","Responsible_RM")))))))</f>
        <v>#REF!</v>
      </c>
      <c r="AF126" s="13" t="str" cm="1">
        <f t="array" aca="1" ref="AF126" ca="1">IF($S126="","",INDIRECT("$Z"&amp;$S126))</f>
        <v/>
      </c>
      <c r="AG126" s="155" t="str">
        <f>IF(AND(Y126="",Y127="",Y128="",Y129="",Y130="",Y131="",Y132="",Y133="",Y134="",Y135="",Y136="",Y137=""),"",CONCATENATE(Y126&amp;", "&amp;Y127&amp;", "&amp;Y128&amp;", "&amp;Y129&amp;", "&amp;Y130&amp;", "&amp;Y131&amp;", "&amp;Y132&amp;", "&amp;Y133&amp;", "&amp;Y134&amp;", "&amp;Y135&amp;", "&amp;Y136&amp;", "&amp;Y137))</f>
        <v/>
      </c>
      <c r="AH126" s="13" t="str" cm="1">
        <f t="array" aca="1" ref="AH126" ca="1">IFERROR(INDIRECT("$ag"&amp;S126),"")</f>
        <v/>
      </c>
      <c r="AI126" s="13" t="e" cm="1">
        <f t="array" aca="1" ref="AI126" ca="1">INDIRECT("O"&amp;S125)</f>
        <v>#REF!</v>
      </c>
      <c r="AJ126" s="13" t="str">
        <f>IF($I126="","",INDEX('Raw Material'!$A$1:$J$75,MATCH(I126,'Raw Material'!$A$1:$A$75,0),(MATCH(G126,'Raw Material'!$A$1:$J$1,0))))</f>
        <v/>
      </c>
      <c r="AK126" s="13" t="str">
        <f t="shared" si="8"/>
        <v>YANLIŞRM</v>
      </c>
      <c r="AL126" s="153" t="str">
        <f t="shared" si="9"/>
        <v/>
      </c>
    </row>
    <row r="127" spans="1:40" ht="16.5" customHeight="1">
      <c r="A127" s="161"/>
      <c r="B127" s="166"/>
      <c r="C127" s="167"/>
      <c r="D127" s="156"/>
      <c r="E127" s="156"/>
      <c r="F127" s="173"/>
      <c r="G127" s="181"/>
      <c r="H127" s="182"/>
      <c r="I127" s="182"/>
      <c r="J127" s="182"/>
      <c r="K127" s="32"/>
      <c r="L127" s="178"/>
      <c r="M127" s="178"/>
      <c r="N127" s="81"/>
      <c r="O127" s="185"/>
      <c r="P127" s="103"/>
      <c r="Q127" s="84" t="str">
        <f t="shared" si="10"/>
        <v/>
      </c>
      <c r="R127" s="159"/>
      <c r="S127" s="28" t="str" cm="1">
        <f t="array" aca="1" ref="S127" ca="1">IF(INDIRECT("A"&amp;114+$U127)&lt;&gt;"",114+$U127,"")</f>
        <v/>
      </c>
      <c r="T127" s="28" t="str">
        <f t="shared" ca="1" si="5"/>
        <v>$B</v>
      </c>
      <c r="U127" s="29">
        <f t="shared" ref="U127:U190" si="16">(12*W127)</f>
        <v>12</v>
      </c>
      <c r="V127" s="29">
        <v>1.0833333333333399</v>
      </c>
      <c r="W127" s="29">
        <f t="shared" si="13"/>
        <v>1</v>
      </c>
      <c r="X127" s="41" t="str" cm="1">
        <f t="array" aca="1" ref="X127" ca="1">IFERROR(INDEX('PC&amp;PD'!$A$1:$AP$15,ROW('PC&amp;PD'!$A$15),MATCH(INDIRECT(T127),'PC&amp;PD'!$A$1:$AP$1,0)),"")</f>
        <v/>
      </c>
      <c r="Y127" s="13" t="str">
        <f>IF(OR($N127="",$N127=0),"",IF($N127=$E$7,'Extracted info for SC'!$J$6,IF($N127=$D$26,'Extracted info for SC'!$J$7,IF($N127=$E$26,'Extracted info for SC'!$J$8,IF($N127=$F$26,'Extracted info for SC'!$J$9,IF($N127=$G$26,'Extracted info for SC'!$J$10,IF($N127=$H$26,'Extracted info for SC'!$J$11,IF($N127=$I$26,'Extracted info for SC'!$J$12,IF($N127=$J$26,'Extracted info for SC'!$J$13,IF($N127=$K$26,'Extracted info for SC'!$J$14,IF($N127=$L$26,'Extracted info for SC'!$J$15,IF($N127=$M$26,'Extracted info for SC'!$J$16,IF($N127=$N$26,'Extracted info for SC'!$J$17,IF($N127=$O$26,'Extracted info for SC'!$J$18,""))))))))))))))</f>
        <v/>
      </c>
      <c r="Z127" s="155"/>
      <c r="AA127" s="13" t="str">
        <f t="shared" si="6"/>
        <v/>
      </c>
      <c r="AB127" s="155"/>
      <c r="AC127" s="13" t="str">
        <f t="shared" ca="1" si="7"/>
        <v>$AB</v>
      </c>
      <c r="AD127" s="13" t="str" cm="1">
        <f t="array" aca="1" ref="AD127" ca="1">IFERROR(IF((LEFT(INDIRECT("$F"&amp;$S127),4))="GOTS",IF($G127="Organic","GOTS_Organic_raw",(IF($G127="Responsible","GOTS_Responsible",(IF($G127="No Attribute (Conventional)","GOTS_conventional",(IF($G127="Recycled Pre/Post-Consumer","GOTS_pre_post",(IF($G127="In-Conversion","GOTS_in_conversion",(IF($G127="Sustainably Sourced","Sustainably_sourced",""))))))))))),IF($G127="Organic","Organic",(IF($G127="Responsible","Responsible",(IF($G127="No Attribute (Conventional)","No_Attribute_Conventional",(IF($G127="Recycled Pre/Post-Consumer","Recycled_Pre_Post_Consumer",(IF($G127="In-Conversion","In_Conversion",(IF($G127="Recycled Pre-Consumer","Recycled_Pre_Consumer",(IF($G127="Recycled Post-Consumer","Recycled_Post_Consumer",(IF($G127="Sustainably Sourced","Sustainably_sourced","")))))))))))))))),"")</f>
        <v/>
      </c>
      <c r="AE127" s="13" t="e" cm="1">
        <f t="array" aca="1" ref="AE127" ca="1">IF(INDIRECT("$F"&amp;$S127)="","",IF(LEFT(INDIRECT("$F"&amp;$S127),3)="GRS","GRS_RCS_RM",IF((LEFT(INDIRECT("$F"&amp;$S127),3))="RCS","GRS_RCS_RM",IF(INDIRECT("$F"&amp;$S127)="OCS (No Label)","OCS_Conversion_RM",IF(LEFT(INDIRECT("$F"&amp;$S127),3)="OCS","OCS_RM",IF(RIGHT(INDIRECT("$F"&amp;$S127),10)="conversion","GOTS_RM_conversion",IF((LEFT(INDIRECT("$F"&amp;$S127),4))="GOTS","GOTS_RM","Responsible_RM")))))))</f>
        <v>#REF!</v>
      </c>
      <c r="AF127" s="13" t="str" cm="1">
        <f t="array" aca="1" ref="AF127" ca="1">IF($S127="","",INDIRECT("$Z"&amp;$S127))</f>
        <v/>
      </c>
      <c r="AG127" s="155"/>
      <c r="AH127" s="13" t="str" cm="1">
        <f t="array" aca="1" ref="AH127" ca="1">IFERROR(INDIRECT("$ag"&amp;S127),"")</f>
        <v/>
      </c>
      <c r="AI127" s="13" t="e" cm="1">
        <f t="array" aca="1" ref="AI127" ca="1">INDIRECT("O"&amp;S126)</f>
        <v>#REF!</v>
      </c>
      <c r="AJ127" s="13" t="str">
        <f>IF($I127="","",INDEX('Raw Material'!$A$1:$J$75,MATCH(I127,'Raw Material'!$A$1:$A$75,0),(MATCH(G127,'Raw Material'!$A$1:$J$1,0))))</f>
        <v/>
      </c>
      <c r="AK127" s="13" t="str">
        <f t="shared" si="8"/>
        <v>YANLIŞRM</v>
      </c>
      <c r="AL127" s="153" t="str">
        <f t="shared" si="9"/>
        <v/>
      </c>
    </row>
    <row r="128" spans="1:40" ht="16.5" customHeight="1">
      <c r="A128" s="161"/>
      <c r="B128" s="166"/>
      <c r="C128" s="167"/>
      <c r="D128" s="156"/>
      <c r="E128" s="156"/>
      <c r="F128" s="173"/>
      <c r="G128" s="181"/>
      <c r="H128" s="182"/>
      <c r="I128" s="182"/>
      <c r="J128" s="182"/>
      <c r="K128" s="32"/>
      <c r="L128" s="178"/>
      <c r="M128" s="178"/>
      <c r="N128" s="81"/>
      <c r="O128" s="185"/>
      <c r="P128" s="103"/>
      <c r="Q128" s="84" t="str">
        <f t="shared" si="10"/>
        <v/>
      </c>
      <c r="R128" s="159"/>
      <c r="S128" s="28" t="str" cm="1">
        <f t="array" aca="1" ref="S128" ca="1">IF(INDIRECT("A"&amp;114+$U128)&lt;&gt;"",114+$U128,"")</f>
        <v/>
      </c>
      <c r="T128" s="28" t="str">
        <f t="shared" ca="1" si="5"/>
        <v>$B</v>
      </c>
      <c r="U128" s="29">
        <f t="shared" si="16"/>
        <v>12</v>
      </c>
      <c r="V128" s="29">
        <v>1.1666666666666801</v>
      </c>
      <c r="W128" s="29">
        <f t="shared" si="13"/>
        <v>1</v>
      </c>
      <c r="X128" s="41" t="str" cm="1">
        <f t="array" aca="1" ref="X128" ca="1">IFERROR(INDEX('PC&amp;PD'!$A$1:$AP$15,ROW('PC&amp;PD'!$A$15),MATCH(INDIRECT(T128),'PC&amp;PD'!$A$1:$AP$1,0)),"")</f>
        <v/>
      </c>
      <c r="Y128" s="13" t="str">
        <f>IF(OR($N128="",$N128=0),"",IF($N128=$E$7,'Extracted info for SC'!$J$6,IF($N128=$D$26,'Extracted info for SC'!$J$7,IF($N128=$E$26,'Extracted info for SC'!$J$8,IF($N128=$F$26,'Extracted info for SC'!$J$9,IF($N128=$G$26,'Extracted info for SC'!$J$10,IF($N128=$H$26,'Extracted info for SC'!$J$11,IF($N128=$I$26,'Extracted info for SC'!$J$12,IF($N128=$J$26,'Extracted info for SC'!$J$13,IF($N128=$K$26,'Extracted info for SC'!$J$14,IF($N128=$L$26,'Extracted info for SC'!$J$15,IF($N128=$M$26,'Extracted info for SC'!$J$16,IF($N128=$N$26,'Extracted info for SC'!$J$17,IF($N128=$O$26,'Extracted info for SC'!$J$18,""))))))))))))))</f>
        <v/>
      </c>
      <c r="Z128" s="155"/>
      <c r="AA128" s="13" t="str">
        <f t="shared" si="6"/>
        <v/>
      </c>
      <c r="AB128" s="155"/>
      <c r="AC128" s="13" t="str">
        <f t="shared" ca="1" si="7"/>
        <v>$AB</v>
      </c>
      <c r="AD128" s="13" t="str" cm="1">
        <f t="array" aca="1" ref="AD128" ca="1">IFERROR(IF((LEFT(INDIRECT("$F"&amp;$S128),4))="GOTS",IF($G128="Organic","GOTS_Organic_raw",(IF($G128="Responsible","GOTS_Responsible",(IF($G128="No Attribute (Conventional)","GOTS_conventional",(IF($G128="Recycled Pre/Post-Consumer","GOTS_pre_post",(IF($G128="In-Conversion","GOTS_in_conversion",(IF($G128="Sustainably Sourced","Sustainably_sourced",""))))))))))),IF($G128="Organic","Organic",(IF($G128="Responsible","Responsible",(IF($G128="No Attribute (Conventional)","No_Attribute_Conventional",(IF($G128="Recycled Pre/Post-Consumer","Recycled_Pre_Post_Consumer",(IF($G128="In-Conversion","In_Conversion",(IF($G128="Recycled Pre-Consumer","Recycled_Pre_Consumer",(IF($G128="Recycled Post-Consumer","Recycled_Post_Consumer",(IF($G128="Sustainably Sourced","Sustainably_sourced","")))))))))))))))),"")</f>
        <v/>
      </c>
      <c r="AE128" s="13" t="e" cm="1">
        <f t="array" aca="1" ref="AE128" ca="1">IF(INDIRECT("$F"&amp;$S128)="","",IF(LEFT(INDIRECT("$F"&amp;$S128),3)="GRS","GRS_RCS_RM",IF((LEFT(INDIRECT("$F"&amp;$S128),3))="RCS","GRS_RCS_RM",IF(INDIRECT("$F"&amp;$S128)="OCS (No Label)","OCS_Conversion_RM",IF(LEFT(INDIRECT("$F"&amp;$S128),3)="OCS","OCS_RM",IF(RIGHT(INDIRECT("$F"&amp;$S128),10)="conversion","GOTS_RM_conversion",IF((LEFT(INDIRECT("$F"&amp;$S128),4))="GOTS","GOTS_RM","Responsible_RM")))))))</f>
        <v>#REF!</v>
      </c>
      <c r="AF128" s="13" t="str" cm="1">
        <f t="array" aca="1" ref="AF128" ca="1">IF($S128="","",INDIRECT("$Z"&amp;$S128))</f>
        <v/>
      </c>
      <c r="AG128" s="155"/>
      <c r="AH128" s="13" t="str" cm="1">
        <f t="array" aca="1" ref="AH128" ca="1">IFERROR(INDIRECT("$ag"&amp;S128),"")</f>
        <v/>
      </c>
      <c r="AI128" s="13" t="e" cm="1">
        <f t="array" aca="1" ref="AI128" ca="1">INDIRECT("O"&amp;S127)</f>
        <v>#REF!</v>
      </c>
      <c r="AJ128" s="13" t="str">
        <f>IF($I128="","",INDEX('Raw Material'!$A$1:$J$75,MATCH(I128,'Raw Material'!$A$1:$A$75,0),(MATCH(G128,'Raw Material'!$A$1:$J$1,0))))</f>
        <v/>
      </c>
      <c r="AK128" s="13" t="str">
        <f t="shared" si="8"/>
        <v>YANLIŞRM</v>
      </c>
      <c r="AL128" s="153" t="str">
        <f t="shared" si="9"/>
        <v/>
      </c>
    </row>
    <row r="129" spans="1:38" ht="16.5" customHeight="1">
      <c r="A129" s="161"/>
      <c r="B129" s="166"/>
      <c r="C129" s="167"/>
      <c r="D129" s="156"/>
      <c r="E129" s="156"/>
      <c r="F129" s="174"/>
      <c r="G129" s="181"/>
      <c r="H129" s="182"/>
      <c r="I129" s="182"/>
      <c r="J129" s="182"/>
      <c r="K129" s="32"/>
      <c r="L129" s="178"/>
      <c r="M129" s="178"/>
      <c r="N129" s="81"/>
      <c r="O129" s="185"/>
      <c r="P129" s="103"/>
      <c r="Q129" s="84" t="str">
        <f t="shared" si="10"/>
        <v/>
      </c>
      <c r="R129" s="159"/>
      <c r="S129" s="28" t="str" cm="1">
        <f t="array" aca="1" ref="S129" ca="1">IF(INDIRECT("A"&amp;114+$U129)&lt;&gt;"",114+$U129,"")</f>
        <v/>
      </c>
      <c r="T129" s="28" t="str">
        <f t="shared" ca="1" si="5"/>
        <v>$B</v>
      </c>
      <c r="U129" s="29">
        <f t="shared" si="16"/>
        <v>12</v>
      </c>
      <c r="V129" s="29">
        <v>1.25000000000002</v>
      </c>
      <c r="W129" s="29">
        <f t="shared" si="13"/>
        <v>1</v>
      </c>
      <c r="X129" s="41" t="str" cm="1">
        <f t="array" aca="1" ref="X129" ca="1">IFERROR(INDEX('PC&amp;PD'!$A$1:$AP$15,ROW('PC&amp;PD'!$A$15),MATCH(INDIRECT(T129),'PC&amp;PD'!$A$1:$AP$1,0)),"")</f>
        <v/>
      </c>
      <c r="Y129" s="13" t="str">
        <f>IF(OR($N129="",$N129=0),"",IF($N129=$E$7,'Extracted info for SC'!$J$6,IF($N129=$D$26,'Extracted info for SC'!$J$7,IF($N129=$E$26,'Extracted info for SC'!$J$8,IF($N129=$F$26,'Extracted info for SC'!$J$9,IF($N129=$G$26,'Extracted info for SC'!$J$10,IF($N129=$H$26,'Extracted info for SC'!$J$11,IF($N129=$I$26,'Extracted info for SC'!$J$12,IF($N129=$J$26,'Extracted info for SC'!$J$13,IF($N129=$K$26,'Extracted info for SC'!$J$14,IF($N129=$L$26,'Extracted info for SC'!$J$15,IF($N129=$M$26,'Extracted info for SC'!$J$16,IF($N129=$N$26,'Extracted info for SC'!$J$17,IF($N129=$O$26,'Extracted info for SC'!$J$18,""))))))))))))))</f>
        <v/>
      </c>
      <c r="Z129" s="155"/>
      <c r="AA129" s="13" t="str">
        <f t="shared" si="6"/>
        <v/>
      </c>
      <c r="AB129" s="155"/>
      <c r="AC129" s="13" t="str">
        <f t="shared" ca="1" si="7"/>
        <v>$AB</v>
      </c>
      <c r="AD129" s="13" t="str" cm="1">
        <f t="array" aca="1" ref="AD129" ca="1">IFERROR(IF((LEFT(INDIRECT("$F"&amp;$S129),4))="GOTS",IF($G129="Organic","GOTS_Organic_raw",(IF($G129="Responsible","GOTS_Responsible",(IF($G129="No Attribute (Conventional)","GOTS_conventional",(IF($G129="Recycled Pre/Post-Consumer","GOTS_pre_post",(IF($G129="In-Conversion","GOTS_in_conversion",(IF($G129="Sustainably Sourced","Sustainably_sourced",""))))))))))),IF($G129="Organic","Organic",(IF($G129="Responsible","Responsible",(IF($G129="No Attribute (Conventional)","No_Attribute_Conventional",(IF($G129="Recycled Pre/Post-Consumer","Recycled_Pre_Post_Consumer",(IF($G129="In-Conversion","In_Conversion",(IF($G129="Recycled Pre-Consumer","Recycled_Pre_Consumer",(IF($G129="Recycled Post-Consumer","Recycled_Post_Consumer",(IF($G129="Sustainably Sourced","Sustainably_sourced","")))))))))))))))),"")</f>
        <v/>
      </c>
      <c r="AE129" s="13" t="e" cm="1">
        <f t="array" aca="1" ref="AE129" ca="1">IF(INDIRECT("$F"&amp;$S129)="","",IF(LEFT(INDIRECT("$F"&amp;$S129),3)="GRS","GRS_RCS_RM",IF((LEFT(INDIRECT("$F"&amp;$S129),3))="RCS","GRS_RCS_RM",IF(INDIRECT("$F"&amp;$S129)="OCS (No Label)","OCS_Conversion_RM",IF(LEFT(INDIRECT("$F"&amp;$S129),3)="OCS","OCS_RM",IF(RIGHT(INDIRECT("$F"&amp;$S129),10)="conversion","GOTS_RM_conversion",IF((LEFT(INDIRECT("$F"&amp;$S129),4))="GOTS","GOTS_RM","Responsible_RM")))))))</f>
        <v>#REF!</v>
      </c>
      <c r="AF129" s="13" t="str" cm="1">
        <f t="array" aca="1" ref="AF129" ca="1">IF($S129="","",INDIRECT("$Z"&amp;$S129))</f>
        <v/>
      </c>
      <c r="AG129" s="155"/>
      <c r="AH129" s="13" t="str" cm="1">
        <f t="array" aca="1" ref="AH129" ca="1">IFERROR(INDIRECT("$ag"&amp;S129),"")</f>
        <v/>
      </c>
      <c r="AI129" s="13" t="e" cm="1">
        <f t="array" aca="1" ref="AI129" ca="1">INDIRECT("O"&amp;S128)</f>
        <v>#REF!</v>
      </c>
      <c r="AJ129" s="13" t="str">
        <f>IF($I129="","",INDEX('Raw Material'!$A$1:$J$75,MATCH(I129,'Raw Material'!$A$1:$A$75,0),(MATCH(G129,'Raw Material'!$A$1:$J$1,0))))</f>
        <v/>
      </c>
      <c r="AK129" s="13" t="str">
        <f t="shared" si="8"/>
        <v>YANLIŞRM</v>
      </c>
      <c r="AL129" s="153" t="str">
        <f t="shared" si="9"/>
        <v/>
      </c>
    </row>
    <row r="130" spans="1:38" ht="16.5" customHeight="1">
      <c r="A130" s="161"/>
      <c r="B130" s="166"/>
      <c r="C130" s="167"/>
      <c r="D130" s="156"/>
      <c r="E130" s="156"/>
      <c r="F130" s="174"/>
      <c r="G130" s="181"/>
      <c r="H130" s="182"/>
      <c r="I130" s="182"/>
      <c r="J130" s="182"/>
      <c r="K130" s="32"/>
      <c r="L130" s="178"/>
      <c r="M130" s="178"/>
      <c r="N130" s="81"/>
      <c r="O130" s="185"/>
      <c r="P130" s="103"/>
      <c r="Q130" s="84" t="str">
        <f t="shared" si="10"/>
        <v/>
      </c>
      <c r="R130" s="159"/>
      <c r="S130" s="28" t="str" cm="1">
        <f t="array" aca="1" ref="S130" ca="1">IF(INDIRECT("A"&amp;114+$U130)&lt;&gt;"",114+$U130,"")</f>
        <v/>
      </c>
      <c r="T130" s="28" t="str">
        <f t="shared" ca="1" si="5"/>
        <v>$B</v>
      </c>
      <c r="U130" s="29">
        <f t="shared" si="16"/>
        <v>12</v>
      </c>
      <c r="V130" s="29">
        <v>1.3333333333333599</v>
      </c>
      <c r="W130" s="29">
        <f t="shared" si="13"/>
        <v>1</v>
      </c>
      <c r="X130" s="41" t="str" cm="1">
        <f t="array" aca="1" ref="X130" ca="1">IFERROR(INDEX('PC&amp;PD'!$A$1:$AP$15,ROW('PC&amp;PD'!$A$15),MATCH(INDIRECT(T130),'PC&amp;PD'!$A$1:$AP$1,0)),"")</f>
        <v/>
      </c>
      <c r="Y130" s="13" t="str">
        <f>IF(OR($N130="",$N130=0),"",IF($N130=$E$7,'Extracted info for SC'!$J$6,IF($N130=$D$26,'Extracted info for SC'!$J$7,IF($N130=$E$26,'Extracted info for SC'!$J$8,IF($N130=$F$26,'Extracted info for SC'!$J$9,IF($N130=$G$26,'Extracted info for SC'!$J$10,IF($N130=$H$26,'Extracted info for SC'!$J$11,IF($N130=$I$26,'Extracted info for SC'!$J$12,IF($N130=$J$26,'Extracted info for SC'!$J$13,IF($N130=$K$26,'Extracted info for SC'!$J$14,IF($N130=$L$26,'Extracted info for SC'!$J$15,IF($N130=$M$26,'Extracted info for SC'!$J$16,IF($N130=$N$26,'Extracted info for SC'!$J$17,IF($N130=$O$26,'Extracted info for SC'!$J$18,""))))))))))))))</f>
        <v/>
      </c>
      <c r="Z130" s="155"/>
      <c r="AA130" s="13" t="str">
        <f t="shared" si="6"/>
        <v/>
      </c>
      <c r="AB130" s="155"/>
      <c r="AC130" s="13" t="str">
        <f t="shared" ca="1" si="7"/>
        <v>$AB</v>
      </c>
      <c r="AD130" s="13" t="str" cm="1">
        <f t="array" aca="1" ref="AD130" ca="1">IFERROR(IF((LEFT(INDIRECT("$F"&amp;$S130),4))="GOTS",IF($G130="Organic","GOTS_Organic_raw",(IF($G130="Responsible","GOTS_Responsible",(IF($G130="No Attribute (Conventional)","GOTS_conventional",(IF($G130="Recycled Pre/Post-Consumer","GOTS_pre_post",(IF($G130="In-Conversion","GOTS_in_conversion",(IF($G130="Sustainably Sourced","Sustainably_sourced",""))))))))))),IF($G130="Organic","Organic",(IF($G130="Responsible","Responsible",(IF($G130="No Attribute (Conventional)","No_Attribute_Conventional",(IF($G130="Recycled Pre/Post-Consumer","Recycled_Pre_Post_Consumer",(IF($G130="In-Conversion","In_Conversion",(IF($G130="Recycled Pre-Consumer","Recycled_Pre_Consumer",(IF($G130="Recycled Post-Consumer","Recycled_Post_Consumer",(IF($G130="Sustainably Sourced","Sustainably_sourced","")))))))))))))))),"")</f>
        <v/>
      </c>
      <c r="AE130" s="13" t="e" cm="1">
        <f t="array" aca="1" ref="AE130" ca="1">IF(INDIRECT("$F"&amp;$S130)="","",IF(LEFT(INDIRECT("$F"&amp;$S130),3)="GRS","GRS_RCS_RM",IF((LEFT(INDIRECT("$F"&amp;$S130),3))="RCS","GRS_RCS_RM",IF(INDIRECT("$F"&amp;$S130)="OCS (No Label)","OCS_Conversion_RM",IF(LEFT(INDIRECT("$F"&amp;$S130),3)="OCS","OCS_RM",IF(RIGHT(INDIRECT("$F"&amp;$S130),10)="conversion","GOTS_RM_conversion",IF((LEFT(INDIRECT("$F"&amp;$S130),4))="GOTS","GOTS_RM","Responsible_RM")))))))</f>
        <v>#REF!</v>
      </c>
      <c r="AF130" s="13" t="str" cm="1">
        <f t="array" aca="1" ref="AF130" ca="1">IF($S130="","",INDIRECT("$Z"&amp;$S130))</f>
        <v/>
      </c>
      <c r="AG130" s="155"/>
      <c r="AH130" s="13" t="str" cm="1">
        <f t="array" aca="1" ref="AH130" ca="1">IFERROR(INDIRECT("$ag"&amp;S130),"")</f>
        <v/>
      </c>
      <c r="AI130" s="13" t="e" cm="1">
        <f t="array" aca="1" ref="AI130" ca="1">INDIRECT("O"&amp;S129)</f>
        <v>#REF!</v>
      </c>
      <c r="AJ130" s="13" t="str">
        <f>IF($I130="","",INDEX('Raw Material'!$A$1:$J$75,MATCH(I130,'Raw Material'!$A$1:$A$75,0),(MATCH(G130,'Raw Material'!$A$1:$J$1,0))))</f>
        <v/>
      </c>
      <c r="AK130" s="13" t="str">
        <f t="shared" si="8"/>
        <v>YANLIŞRM</v>
      </c>
      <c r="AL130" s="153" t="str">
        <f t="shared" si="9"/>
        <v/>
      </c>
    </row>
    <row r="131" spans="1:38" ht="16.5" customHeight="1">
      <c r="A131" s="161"/>
      <c r="B131" s="166"/>
      <c r="C131" s="167"/>
      <c r="D131" s="156"/>
      <c r="E131" s="156"/>
      <c r="F131" s="174"/>
      <c r="G131" s="181"/>
      <c r="H131" s="182"/>
      <c r="I131" s="182"/>
      <c r="J131" s="182"/>
      <c r="K131" s="32"/>
      <c r="L131" s="178"/>
      <c r="M131" s="178"/>
      <c r="N131" s="81"/>
      <c r="O131" s="185"/>
      <c r="P131" s="103"/>
      <c r="Q131" s="84" t="str">
        <f t="shared" si="10"/>
        <v/>
      </c>
      <c r="R131" s="159"/>
      <c r="S131" s="28" t="str" cm="1">
        <f t="array" aca="1" ref="S131" ca="1">IF(INDIRECT("A"&amp;114+$U131)&lt;&gt;"",114+$U131,"")</f>
        <v/>
      </c>
      <c r="T131" s="28" t="str">
        <f t="shared" ca="1" si="5"/>
        <v>$B</v>
      </c>
      <c r="U131" s="29">
        <f t="shared" si="16"/>
        <v>12</v>
      </c>
      <c r="V131" s="29">
        <v>1.4166666666667</v>
      </c>
      <c r="W131" s="29">
        <f t="shared" si="13"/>
        <v>1</v>
      </c>
      <c r="X131" s="41" t="str" cm="1">
        <f t="array" aca="1" ref="X131" ca="1">IFERROR(INDEX('PC&amp;PD'!$A$1:$AP$15,ROW('PC&amp;PD'!$A$15),MATCH(INDIRECT(T131),'PC&amp;PD'!$A$1:$AP$1,0)),"")</f>
        <v/>
      </c>
      <c r="Y131" s="13" t="str">
        <f>IF(OR($N131="",$N131=0),"",IF($N131=$E$7,'Extracted info for SC'!$J$6,IF($N131=$D$26,'Extracted info for SC'!$J$7,IF($N131=$E$26,'Extracted info for SC'!$J$8,IF($N131=$F$26,'Extracted info for SC'!$J$9,IF($N131=$G$26,'Extracted info for SC'!$J$10,IF($N131=$H$26,'Extracted info for SC'!$J$11,IF($N131=$I$26,'Extracted info for SC'!$J$12,IF($N131=$J$26,'Extracted info for SC'!$J$13,IF($N131=$K$26,'Extracted info for SC'!$J$14,IF($N131=$L$26,'Extracted info for SC'!$J$15,IF($N131=$M$26,'Extracted info for SC'!$J$16,IF($N131=$N$26,'Extracted info for SC'!$J$17,IF($N131=$O$26,'Extracted info for SC'!$J$18,""))))))))))))))</f>
        <v/>
      </c>
      <c r="Z131" s="155"/>
      <c r="AA131" s="13" t="str">
        <f t="shared" si="6"/>
        <v/>
      </c>
      <c r="AB131" s="155"/>
      <c r="AC131" s="13" t="str">
        <f t="shared" ca="1" si="7"/>
        <v>$AB</v>
      </c>
      <c r="AD131" s="13" t="str" cm="1">
        <f t="array" aca="1" ref="AD131" ca="1">IFERROR(IF((LEFT(INDIRECT("$F"&amp;$S131),4))="GOTS",IF($G131="Organic","GOTS_Organic_raw",(IF($G131="Responsible","GOTS_Responsible",(IF($G131="No Attribute (Conventional)","GOTS_conventional",(IF($G131="Recycled Pre/Post-Consumer","GOTS_pre_post",(IF($G131="In-Conversion","GOTS_in_conversion",(IF($G131="Sustainably Sourced","Sustainably_sourced",""))))))))))),IF($G131="Organic","Organic",(IF($G131="Responsible","Responsible",(IF($G131="No Attribute (Conventional)","No_Attribute_Conventional",(IF($G131="Recycled Pre/Post-Consumer","Recycled_Pre_Post_Consumer",(IF($G131="In-Conversion","In_Conversion",(IF($G131="Recycled Pre-Consumer","Recycled_Pre_Consumer",(IF($G131="Recycled Post-Consumer","Recycled_Post_Consumer",(IF($G131="Sustainably Sourced","Sustainably_sourced","")))))))))))))))),"")</f>
        <v/>
      </c>
      <c r="AE131" s="13" t="e" cm="1">
        <f t="array" aca="1" ref="AE131" ca="1">IF(INDIRECT("$F"&amp;$S131)="","",IF(LEFT(INDIRECT("$F"&amp;$S131),3)="GRS","GRS_RCS_RM",IF((LEFT(INDIRECT("$F"&amp;$S131),3))="RCS","GRS_RCS_RM",IF(INDIRECT("$F"&amp;$S131)="OCS (No Label)","OCS_Conversion_RM",IF(LEFT(INDIRECT("$F"&amp;$S131),3)="OCS","OCS_RM",IF(RIGHT(INDIRECT("$F"&amp;$S131),10)="conversion","GOTS_RM_conversion",IF((LEFT(INDIRECT("$F"&amp;$S131),4))="GOTS","GOTS_RM","Responsible_RM")))))))</f>
        <v>#REF!</v>
      </c>
      <c r="AF131" s="13" t="str" cm="1">
        <f t="array" aca="1" ref="AF131" ca="1">IF($S131="","",INDIRECT("$Z"&amp;$S131))</f>
        <v/>
      </c>
      <c r="AG131" s="155"/>
      <c r="AH131" s="13" t="str" cm="1">
        <f t="array" aca="1" ref="AH131" ca="1">IFERROR(INDIRECT("$ag"&amp;S131),"")</f>
        <v/>
      </c>
      <c r="AI131" s="13" t="e" cm="1">
        <f t="array" aca="1" ref="AI131" ca="1">INDIRECT("O"&amp;S130)</f>
        <v>#REF!</v>
      </c>
      <c r="AJ131" s="13" t="str">
        <f>IF($I131="","",INDEX('Raw Material'!$A$1:$J$75,MATCH(I131,'Raw Material'!$A$1:$A$75,0),(MATCH(G131,'Raw Material'!$A$1:$J$1,0))))</f>
        <v/>
      </c>
      <c r="AK131" s="13" t="str">
        <f t="shared" si="8"/>
        <v>YANLIŞRM</v>
      </c>
      <c r="AL131" s="153" t="str">
        <f t="shared" si="9"/>
        <v/>
      </c>
    </row>
    <row r="132" spans="1:38" ht="16.5" customHeight="1">
      <c r="A132" s="162"/>
      <c r="B132" s="168"/>
      <c r="C132" s="169"/>
      <c r="D132" s="156"/>
      <c r="E132" s="156"/>
      <c r="F132" s="175"/>
      <c r="G132" s="181"/>
      <c r="H132" s="182"/>
      <c r="I132" s="182"/>
      <c r="J132" s="182"/>
      <c r="K132" s="32"/>
      <c r="L132" s="179"/>
      <c r="M132" s="179"/>
      <c r="N132" s="81"/>
      <c r="O132" s="185"/>
      <c r="P132" s="103"/>
      <c r="Q132" s="84" t="str">
        <f t="shared" si="10"/>
        <v/>
      </c>
      <c r="R132" s="159"/>
      <c r="S132" s="28" t="str" cm="1">
        <f t="array" aca="1" ref="S132" ca="1">IF(INDIRECT("A"&amp;114+$U132)&lt;&gt;"",114+$U132,"")</f>
        <v/>
      </c>
      <c r="T132" s="28" t="str">
        <f t="shared" ca="1" si="5"/>
        <v>$B</v>
      </c>
      <c r="U132" s="29">
        <f t="shared" si="16"/>
        <v>12</v>
      </c>
      <c r="V132" s="29">
        <v>1.50000000000004</v>
      </c>
      <c r="W132" s="29">
        <f t="shared" si="13"/>
        <v>1</v>
      </c>
      <c r="X132" s="41" t="str" cm="1">
        <f t="array" aca="1" ref="X132" ca="1">IFERROR(INDEX('PC&amp;PD'!$A$1:$AP$15,ROW('PC&amp;PD'!$A$15),MATCH(INDIRECT(T132),'PC&amp;PD'!$A$1:$AP$1,0)),"")</f>
        <v/>
      </c>
      <c r="Y132" s="13" t="str">
        <f>IF(OR($N132="",$N132=0),"",IF($N132=$E$7,'Extracted info for SC'!$J$6,IF($N132=$D$26,'Extracted info for SC'!$J$7,IF($N132=$E$26,'Extracted info for SC'!$J$8,IF($N132=$F$26,'Extracted info for SC'!$J$9,IF($N132=$G$26,'Extracted info for SC'!$J$10,IF($N132=$H$26,'Extracted info for SC'!$J$11,IF($N132=$I$26,'Extracted info for SC'!$J$12,IF($N132=$J$26,'Extracted info for SC'!$J$13,IF($N132=$K$26,'Extracted info for SC'!$J$14,IF($N132=$L$26,'Extracted info for SC'!$J$15,IF($N132=$M$26,'Extracted info for SC'!$J$16,IF($N132=$N$26,'Extracted info for SC'!$J$17,IF($N132=$O$26,'Extracted info for SC'!$J$18,""))))))))))))))</f>
        <v/>
      </c>
      <c r="Z132" s="155"/>
      <c r="AA132" s="13" t="str">
        <f t="shared" si="6"/>
        <v/>
      </c>
      <c r="AB132" s="155"/>
      <c r="AC132" s="13" t="str">
        <f t="shared" ca="1" si="7"/>
        <v>$AB</v>
      </c>
      <c r="AD132" s="13" t="str" cm="1">
        <f t="array" aca="1" ref="AD132" ca="1">IFERROR(IF((LEFT(INDIRECT("$F"&amp;$S132),4))="GOTS",IF($G132="Organic","GOTS_Organic_raw",(IF($G132="Responsible","GOTS_Responsible",(IF($G132="No Attribute (Conventional)","GOTS_conventional",(IF($G132="Recycled Pre/Post-Consumer","GOTS_pre_post",(IF($G132="In-Conversion","GOTS_in_conversion",(IF($G132="Sustainably Sourced","Sustainably_sourced",""))))))))))),IF($G132="Organic","Organic",(IF($G132="Responsible","Responsible",(IF($G132="No Attribute (Conventional)","No_Attribute_Conventional",(IF($G132="Recycled Pre/Post-Consumer","Recycled_Pre_Post_Consumer",(IF($G132="In-Conversion","In_Conversion",(IF($G132="Recycled Pre-Consumer","Recycled_Pre_Consumer",(IF($G132="Recycled Post-Consumer","Recycled_Post_Consumer",(IF($G132="Sustainably Sourced","Sustainably_sourced","")))))))))))))))),"")</f>
        <v/>
      </c>
      <c r="AE132" s="13" t="e" cm="1">
        <f t="array" aca="1" ref="AE132" ca="1">IF(INDIRECT("$F"&amp;$S132)="","",IF(LEFT(INDIRECT("$F"&amp;$S132),3)="GRS","GRS_RCS_RM",IF((LEFT(INDIRECT("$F"&amp;$S132),3))="RCS","GRS_RCS_RM",IF(INDIRECT("$F"&amp;$S132)="OCS (No Label)","OCS_Conversion_RM",IF(LEFT(INDIRECT("$F"&amp;$S132),3)="OCS","OCS_RM",IF(RIGHT(INDIRECT("$F"&amp;$S132),10)="conversion","GOTS_RM_conversion",IF((LEFT(INDIRECT("$F"&amp;$S132),4))="GOTS","GOTS_RM","Responsible_RM")))))))</f>
        <v>#REF!</v>
      </c>
      <c r="AF132" s="13" t="str" cm="1">
        <f t="array" aca="1" ref="AF132" ca="1">IF($S132="","",INDIRECT("$Z"&amp;$S132))</f>
        <v/>
      </c>
      <c r="AG132" s="155"/>
      <c r="AH132" s="13" t="str" cm="1">
        <f t="array" aca="1" ref="AH132" ca="1">IFERROR(INDIRECT("$ag"&amp;S132),"")</f>
        <v/>
      </c>
      <c r="AI132" s="13" t="e" cm="1">
        <f t="array" aca="1" ref="AI132" ca="1">INDIRECT("O"&amp;S131)</f>
        <v>#REF!</v>
      </c>
      <c r="AJ132" s="13" t="str">
        <f>IF($I132="","",INDEX('Raw Material'!$A$1:$J$75,MATCH(I132,'Raw Material'!$A$1:$A$75,0),(MATCH(G132,'Raw Material'!$A$1:$J$1,0))))</f>
        <v/>
      </c>
      <c r="AK132" s="13" t="str">
        <f t="shared" si="8"/>
        <v>YANLIŞRM</v>
      </c>
      <c r="AL132" s="153" t="str">
        <f t="shared" si="9"/>
        <v/>
      </c>
    </row>
    <row r="133" spans="1:38" ht="16.5" customHeight="1">
      <c r="A133" s="162"/>
      <c r="B133" s="168"/>
      <c r="C133" s="169"/>
      <c r="D133" s="156"/>
      <c r="E133" s="156"/>
      <c r="F133" s="175"/>
      <c r="G133" s="181"/>
      <c r="H133" s="182"/>
      <c r="I133" s="182"/>
      <c r="J133" s="182"/>
      <c r="K133" s="32"/>
      <c r="L133" s="179"/>
      <c r="M133" s="179"/>
      <c r="N133" s="81"/>
      <c r="O133" s="185"/>
      <c r="P133" s="103"/>
      <c r="Q133" s="84" t="str">
        <f t="shared" si="10"/>
        <v/>
      </c>
      <c r="R133" s="159"/>
      <c r="S133" s="28" t="str" cm="1">
        <f t="array" aca="1" ref="S133" ca="1">IF(INDIRECT("A"&amp;114+$U133)&lt;&gt;"",114+$U133,"")</f>
        <v/>
      </c>
      <c r="T133" s="28" t="str">
        <f t="shared" ca="1" si="5"/>
        <v>$B</v>
      </c>
      <c r="U133" s="29">
        <f t="shared" si="16"/>
        <v>12</v>
      </c>
      <c r="V133" s="29">
        <v>1.5833333333333801</v>
      </c>
      <c r="W133" s="29">
        <f t="shared" si="13"/>
        <v>1</v>
      </c>
      <c r="X133" s="41" t="str" cm="1">
        <f t="array" aca="1" ref="X133" ca="1">IFERROR(INDEX('PC&amp;PD'!$A$1:$AP$15,ROW('PC&amp;PD'!$A$15),MATCH(INDIRECT(T133),'PC&amp;PD'!$A$1:$AP$1,0)),"")</f>
        <v/>
      </c>
      <c r="Y133" s="13" t="str">
        <f>IF(OR($N133="",$N133=0),"",IF($N133=$E$7,'Extracted info for SC'!$J$6,IF($N133=$D$26,'Extracted info for SC'!$J$7,IF($N133=$E$26,'Extracted info for SC'!$J$8,IF($N133=$F$26,'Extracted info for SC'!$J$9,IF($N133=$G$26,'Extracted info for SC'!$J$10,IF($N133=$H$26,'Extracted info for SC'!$J$11,IF($N133=$I$26,'Extracted info for SC'!$J$12,IF($N133=$J$26,'Extracted info for SC'!$J$13,IF($N133=$K$26,'Extracted info for SC'!$J$14,IF($N133=$L$26,'Extracted info for SC'!$J$15,IF($N133=$M$26,'Extracted info for SC'!$J$16,IF($N133=$N$26,'Extracted info for SC'!$J$17,IF($N133=$O$26,'Extracted info for SC'!$J$18,""))))))))))))))</f>
        <v/>
      </c>
      <c r="Z133" s="155"/>
      <c r="AA133" s="13" t="str">
        <f t="shared" si="6"/>
        <v/>
      </c>
      <c r="AB133" s="155"/>
      <c r="AC133" s="13" t="str">
        <f t="shared" ca="1" si="7"/>
        <v>$AB</v>
      </c>
      <c r="AD133" s="13" t="str" cm="1">
        <f t="array" aca="1" ref="AD133" ca="1">IFERROR(IF((LEFT(INDIRECT("$F"&amp;$S133),4))="GOTS",IF($G133="Organic","GOTS_Organic_raw",(IF($G133="Responsible","GOTS_Responsible",(IF($G133="No Attribute (Conventional)","GOTS_conventional",(IF($G133="Recycled Pre/Post-Consumer","GOTS_pre_post",(IF($G133="In-Conversion","GOTS_in_conversion",(IF($G133="Sustainably Sourced","Sustainably_sourced",""))))))))))),IF($G133="Organic","Organic",(IF($G133="Responsible","Responsible",(IF($G133="No Attribute (Conventional)","No_Attribute_Conventional",(IF($G133="Recycled Pre/Post-Consumer","Recycled_Pre_Post_Consumer",(IF($G133="In-Conversion","In_Conversion",(IF($G133="Recycled Pre-Consumer","Recycled_Pre_Consumer",(IF($G133="Recycled Post-Consumer","Recycled_Post_Consumer",(IF($G133="Sustainably Sourced","Sustainably_sourced","")))))))))))))))),"")</f>
        <v/>
      </c>
      <c r="AE133" s="13" t="e" cm="1">
        <f t="array" aca="1" ref="AE133" ca="1">IF(INDIRECT("$F"&amp;$S133)="","",IF(LEFT(INDIRECT("$F"&amp;$S133),3)="GRS","GRS_RCS_RM",IF((LEFT(INDIRECT("$F"&amp;$S133),3))="RCS","GRS_RCS_RM",IF(INDIRECT("$F"&amp;$S133)="OCS (No Label)","OCS_Conversion_RM",IF(LEFT(INDIRECT("$F"&amp;$S133),3)="OCS","OCS_RM",IF(RIGHT(INDIRECT("$F"&amp;$S133),10)="conversion","GOTS_RM_conversion",IF((LEFT(INDIRECT("$F"&amp;$S133),4))="GOTS","GOTS_RM","Responsible_RM")))))))</f>
        <v>#REF!</v>
      </c>
      <c r="AF133" s="13" t="str" cm="1">
        <f t="array" aca="1" ref="AF133" ca="1">IF($S133="","",INDIRECT("$Z"&amp;$S133))</f>
        <v/>
      </c>
      <c r="AG133" s="155"/>
      <c r="AH133" s="13" t="str" cm="1">
        <f t="array" aca="1" ref="AH133" ca="1">IFERROR(INDIRECT("$ag"&amp;S133),"")</f>
        <v/>
      </c>
      <c r="AI133" s="13" t="e" cm="1">
        <f t="array" aca="1" ref="AI133" ca="1">INDIRECT("O"&amp;S132)</f>
        <v>#REF!</v>
      </c>
      <c r="AJ133" s="13" t="str">
        <f>IF($I133="","",INDEX('Raw Material'!$A$1:$J$75,MATCH(I133,'Raw Material'!$A$1:$A$75,0),(MATCH(G133,'Raw Material'!$A$1:$J$1,0))))</f>
        <v/>
      </c>
      <c r="AK133" s="13" t="str">
        <f t="shared" si="8"/>
        <v>YANLIŞRM</v>
      </c>
      <c r="AL133" s="153" t="str">
        <f t="shared" si="9"/>
        <v/>
      </c>
    </row>
    <row r="134" spans="1:38" ht="16.5" customHeight="1">
      <c r="A134" s="162"/>
      <c r="B134" s="168"/>
      <c r="C134" s="169"/>
      <c r="D134" s="156"/>
      <c r="E134" s="156"/>
      <c r="F134" s="175"/>
      <c r="G134" s="181"/>
      <c r="H134" s="182"/>
      <c r="I134" s="182"/>
      <c r="J134" s="182"/>
      <c r="K134" s="32"/>
      <c r="L134" s="179"/>
      <c r="M134" s="179"/>
      <c r="N134" s="81"/>
      <c r="O134" s="185"/>
      <c r="P134" s="103"/>
      <c r="Q134" s="84" t="str">
        <f t="shared" si="10"/>
        <v/>
      </c>
      <c r="R134" s="159"/>
      <c r="S134" s="28" t="str" cm="1">
        <f t="array" aca="1" ref="S134" ca="1">IF(INDIRECT("A"&amp;114+$U134)&lt;&gt;"",114+$U134,"")</f>
        <v/>
      </c>
      <c r="T134" s="28" t="str">
        <f t="shared" ca="1" si="5"/>
        <v>$B</v>
      </c>
      <c r="U134" s="29">
        <f t="shared" si="16"/>
        <v>12</v>
      </c>
      <c r="V134" s="29">
        <v>1.66666666666672</v>
      </c>
      <c r="W134" s="29">
        <f t="shared" si="13"/>
        <v>1</v>
      </c>
      <c r="X134" s="41" t="str" cm="1">
        <f t="array" aca="1" ref="X134" ca="1">IFERROR(INDEX('PC&amp;PD'!$A$1:$AP$15,ROW('PC&amp;PD'!$A$15),MATCH(INDIRECT(T134),'PC&amp;PD'!$A$1:$AP$1,0)),"")</f>
        <v/>
      </c>
      <c r="Y134" s="13" t="str">
        <f>IF(OR($N134="",$N134=0),"",IF($N134=$E$7,'Extracted info for SC'!$J$6,IF($N134=$D$26,'Extracted info for SC'!$J$7,IF($N134=$E$26,'Extracted info for SC'!$J$8,IF($N134=$F$26,'Extracted info for SC'!$J$9,IF($N134=$G$26,'Extracted info for SC'!$J$10,IF($N134=$H$26,'Extracted info for SC'!$J$11,IF($N134=$I$26,'Extracted info for SC'!$J$12,IF($N134=$J$26,'Extracted info for SC'!$J$13,IF($N134=$K$26,'Extracted info for SC'!$J$14,IF($N134=$L$26,'Extracted info for SC'!$J$15,IF($N134=$M$26,'Extracted info for SC'!$J$16,IF($N134=$N$26,'Extracted info for SC'!$J$17,IF($N134=$O$26,'Extracted info for SC'!$J$18,""))))))))))))))</f>
        <v/>
      </c>
      <c r="Z134" s="155"/>
      <c r="AA134" s="13" t="str">
        <f t="shared" si="6"/>
        <v/>
      </c>
      <c r="AB134" s="155"/>
      <c r="AC134" s="13" t="str">
        <f t="shared" ca="1" si="7"/>
        <v>$AB</v>
      </c>
      <c r="AD134" s="13" t="str" cm="1">
        <f t="array" aca="1" ref="AD134" ca="1">IFERROR(IF((LEFT(INDIRECT("$F"&amp;$S134),4))="GOTS",IF($G134="Organic","GOTS_Organic_raw",(IF($G134="Responsible","GOTS_Responsible",(IF($G134="No Attribute (Conventional)","GOTS_conventional",(IF($G134="Recycled Pre/Post-Consumer","GOTS_pre_post",(IF($G134="In-Conversion","GOTS_in_conversion",(IF($G134="Sustainably Sourced","Sustainably_sourced",""))))))))))),IF($G134="Organic","Organic",(IF($G134="Responsible","Responsible",(IF($G134="No Attribute (Conventional)","No_Attribute_Conventional",(IF($G134="Recycled Pre/Post-Consumer","Recycled_Pre_Post_Consumer",(IF($G134="In-Conversion","In_Conversion",(IF($G134="Recycled Pre-Consumer","Recycled_Pre_Consumer",(IF($G134="Recycled Post-Consumer","Recycled_Post_Consumer",(IF($G134="Sustainably Sourced","Sustainably_sourced","")))))))))))))))),"")</f>
        <v/>
      </c>
      <c r="AE134" s="13" t="e" cm="1">
        <f t="array" aca="1" ref="AE134" ca="1">IF(INDIRECT("$F"&amp;$S134)="","",IF(LEFT(INDIRECT("$F"&amp;$S134),3)="GRS","GRS_RCS_RM",IF((LEFT(INDIRECT("$F"&amp;$S134),3))="RCS","GRS_RCS_RM",IF(INDIRECT("$F"&amp;$S134)="OCS (No Label)","OCS_Conversion_RM",IF(LEFT(INDIRECT("$F"&amp;$S134),3)="OCS","OCS_RM",IF(RIGHT(INDIRECT("$F"&amp;$S134),10)="conversion","GOTS_RM_conversion",IF((LEFT(INDIRECT("$F"&amp;$S134),4))="GOTS","GOTS_RM","Responsible_RM")))))))</f>
        <v>#REF!</v>
      </c>
      <c r="AF134" s="13" t="str" cm="1">
        <f t="array" aca="1" ref="AF134" ca="1">IF($S134="","",INDIRECT("$Z"&amp;$S134))</f>
        <v/>
      </c>
      <c r="AG134" s="155"/>
      <c r="AH134" s="13" t="str" cm="1">
        <f t="array" aca="1" ref="AH134" ca="1">IFERROR(INDIRECT("$ag"&amp;S134),"")</f>
        <v/>
      </c>
      <c r="AI134" s="13" t="e" cm="1">
        <f t="array" aca="1" ref="AI134" ca="1">INDIRECT("O"&amp;S133)</f>
        <v>#REF!</v>
      </c>
      <c r="AJ134" s="13" t="str">
        <f>IF($I134="","",INDEX('Raw Material'!$A$1:$J$75,MATCH(I134,'Raw Material'!$A$1:$A$75,0),(MATCH(G134,'Raw Material'!$A$1:$J$1,0))))</f>
        <v/>
      </c>
      <c r="AK134" s="13" t="str">
        <f t="shared" si="8"/>
        <v>YANLIŞRM</v>
      </c>
      <c r="AL134" s="153" t="str">
        <f t="shared" si="9"/>
        <v/>
      </c>
    </row>
    <row r="135" spans="1:38" ht="16.5" customHeight="1">
      <c r="A135" s="162"/>
      <c r="B135" s="168"/>
      <c r="C135" s="169"/>
      <c r="D135" s="156"/>
      <c r="E135" s="156"/>
      <c r="F135" s="175"/>
      <c r="G135" s="181"/>
      <c r="H135" s="182"/>
      <c r="I135" s="182"/>
      <c r="J135" s="182"/>
      <c r="K135" s="32"/>
      <c r="L135" s="179"/>
      <c r="M135" s="179"/>
      <c r="N135" s="81"/>
      <c r="O135" s="185"/>
      <c r="P135" s="103"/>
      <c r="Q135" s="84" t="str">
        <f t="shared" si="10"/>
        <v/>
      </c>
      <c r="R135" s="159"/>
      <c r="S135" s="28" t="str" cm="1">
        <f t="array" aca="1" ref="S135" ca="1">IF(INDIRECT("A"&amp;114+$U135)&lt;&gt;"",114+$U135,"")</f>
        <v/>
      </c>
      <c r="T135" s="28" t="str">
        <f t="shared" ca="1" si="5"/>
        <v>$B</v>
      </c>
      <c r="U135" s="29">
        <f t="shared" si="16"/>
        <v>12</v>
      </c>
      <c r="V135" s="29">
        <v>1.75000000000006</v>
      </c>
      <c r="W135" s="29">
        <f t="shared" si="13"/>
        <v>1</v>
      </c>
      <c r="X135" s="41" t="str" cm="1">
        <f t="array" aca="1" ref="X135" ca="1">IFERROR(INDEX('PC&amp;PD'!$A$1:$AP$15,ROW('PC&amp;PD'!$A$15),MATCH(INDIRECT(T135),'PC&amp;PD'!$A$1:$AP$1,0)),"")</f>
        <v/>
      </c>
      <c r="Y135" s="13" t="str">
        <f>IF(OR($N135="",$N135=0),"",IF($N135=$E$7,'Extracted info for SC'!$J$6,IF($N135=$D$26,'Extracted info for SC'!$J$7,IF($N135=$E$26,'Extracted info for SC'!$J$8,IF($N135=$F$26,'Extracted info for SC'!$J$9,IF($N135=$G$26,'Extracted info for SC'!$J$10,IF($N135=$H$26,'Extracted info for SC'!$J$11,IF($N135=$I$26,'Extracted info for SC'!$J$12,IF($N135=$J$26,'Extracted info for SC'!$J$13,IF($N135=$K$26,'Extracted info for SC'!$J$14,IF($N135=$L$26,'Extracted info for SC'!$J$15,IF($N135=$M$26,'Extracted info for SC'!$J$16,IF($N135=$N$26,'Extracted info for SC'!$J$17,IF($N135=$O$26,'Extracted info for SC'!$J$18,""))))))))))))))</f>
        <v/>
      </c>
      <c r="Z135" s="155"/>
      <c r="AA135" s="13" t="str">
        <f t="shared" si="6"/>
        <v/>
      </c>
      <c r="AB135" s="155"/>
      <c r="AC135" s="13" t="str">
        <f t="shared" ca="1" si="7"/>
        <v>$AB</v>
      </c>
      <c r="AD135" s="13" t="str" cm="1">
        <f t="array" aca="1" ref="AD135" ca="1">IFERROR(IF((LEFT(INDIRECT("$F"&amp;$S135),4))="GOTS",IF($G135="Organic","GOTS_Organic_raw",(IF($G135="Responsible","GOTS_Responsible",(IF($G135="No Attribute (Conventional)","GOTS_conventional",(IF($G135="Recycled Pre/Post-Consumer","GOTS_pre_post",(IF($G135="In-Conversion","GOTS_in_conversion",(IF($G135="Sustainably Sourced","Sustainably_sourced",""))))))))))),IF($G135="Organic","Organic",(IF($G135="Responsible","Responsible",(IF($G135="No Attribute (Conventional)","No_Attribute_Conventional",(IF($G135="Recycled Pre/Post-Consumer","Recycled_Pre_Post_Consumer",(IF($G135="In-Conversion","In_Conversion",(IF($G135="Recycled Pre-Consumer","Recycled_Pre_Consumer",(IF($G135="Recycled Post-Consumer","Recycled_Post_Consumer",(IF($G135="Sustainably Sourced","Sustainably_sourced","")))))))))))))))),"")</f>
        <v/>
      </c>
      <c r="AE135" s="13" t="e" cm="1">
        <f t="array" aca="1" ref="AE135" ca="1">IF(INDIRECT("$F"&amp;$S135)="","",IF(LEFT(INDIRECT("$F"&amp;$S135),3)="GRS","GRS_RCS_RM",IF((LEFT(INDIRECT("$F"&amp;$S135),3))="RCS","GRS_RCS_RM",IF(INDIRECT("$F"&amp;$S135)="OCS (No Label)","OCS_Conversion_RM",IF(LEFT(INDIRECT("$F"&amp;$S135),3)="OCS","OCS_RM",IF(RIGHT(INDIRECT("$F"&amp;$S135),10)="conversion","GOTS_RM_conversion",IF((LEFT(INDIRECT("$F"&amp;$S135),4))="GOTS","GOTS_RM","Responsible_RM")))))))</f>
        <v>#REF!</v>
      </c>
      <c r="AF135" s="13" t="str" cm="1">
        <f t="array" aca="1" ref="AF135" ca="1">IF($S135="","",INDIRECT("$Z"&amp;$S135))</f>
        <v/>
      </c>
      <c r="AG135" s="155"/>
      <c r="AH135" s="13" t="str" cm="1">
        <f t="array" aca="1" ref="AH135" ca="1">IFERROR(INDIRECT("$ag"&amp;S135),"")</f>
        <v/>
      </c>
      <c r="AI135" s="13" t="e" cm="1">
        <f t="array" aca="1" ref="AI135" ca="1">INDIRECT("O"&amp;S134)</f>
        <v>#REF!</v>
      </c>
      <c r="AJ135" s="13" t="str">
        <f>IF($I135="","",INDEX('Raw Material'!$A$1:$J$75,MATCH(I135,'Raw Material'!$A$1:$A$75,0),(MATCH(G135,'Raw Material'!$A$1:$J$1,0))))</f>
        <v/>
      </c>
      <c r="AK135" s="13" t="str">
        <f t="shared" si="8"/>
        <v>YANLIŞRM</v>
      </c>
      <c r="AL135" s="153" t="str">
        <f t="shared" si="9"/>
        <v/>
      </c>
    </row>
    <row r="136" spans="1:38" ht="16.5" customHeight="1">
      <c r="A136" s="162"/>
      <c r="B136" s="168"/>
      <c r="C136" s="169"/>
      <c r="D136" s="156"/>
      <c r="E136" s="156"/>
      <c r="F136" s="175"/>
      <c r="G136" s="181"/>
      <c r="H136" s="182"/>
      <c r="I136" s="182"/>
      <c r="J136" s="182"/>
      <c r="K136" s="32"/>
      <c r="L136" s="179"/>
      <c r="M136" s="179"/>
      <c r="N136" s="81"/>
      <c r="O136" s="185"/>
      <c r="P136" s="103"/>
      <c r="Q136" s="84" t="str">
        <f t="shared" si="10"/>
        <v/>
      </c>
      <c r="R136" s="159"/>
      <c r="S136" s="28" t="str" cm="1">
        <f t="array" aca="1" ref="S136" ca="1">IF(INDIRECT("A"&amp;114+$U136)&lt;&gt;"",114+$U136,"")</f>
        <v/>
      </c>
      <c r="T136" s="28" t="str">
        <f t="shared" ca="1" si="5"/>
        <v>$B</v>
      </c>
      <c r="U136" s="29">
        <f t="shared" si="16"/>
        <v>12</v>
      </c>
      <c r="V136" s="29">
        <v>1.8333333333334001</v>
      </c>
      <c r="W136" s="29">
        <f>ROUNDDOWN(V136,0)</f>
        <v>1</v>
      </c>
      <c r="X136" s="41" t="str" cm="1">
        <f t="array" aca="1" ref="X136" ca="1">IFERROR(INDEX('PC&amp;PD'!$A$1:$AP$15,ROW('PC&amp;PD'!$A$15),MATCH(INDIRECT(T136),'PC&amp;PD'!$A$1:$AP$1,0)),"")</f>
        <v/>
      </c>
      <c r="Y136" s="13" t="str">
        <f>IF(OR($N136="",$N136=0),"",IF($N136=$E$7,'Extracted info for SC'!$J$6,IF($N136=$D$26,'Extracted info for SC'!$J$7,IF($N136=$E$26,'Extracted info for SC'!$J$8,IF($N136=$F$26,'Extracted info for SC'!$J$9,IF($N136=$G$26,'Extracted info for SC'!$J$10,IF($N136=$H$26,'Extracted info for SC'!$J$11,IF($N136=$I$26,'Extracted info for SC'!$J$12,IF($N136=$J$26,'Extracted info for SC'!$J$13,IF($N136=$K$26,'Extracted info for SC'!$J$14,IF($N136=$L$26,'Extracted info for SC'!$J$15,IF($N136=$M$26,'Extracted info for SC'!$J$16,IF($N136=$N$26,'Extracted info for SC'!$J$17,IF($N136=$O$26,'Extracted info for SC'!$J$18,""))))))))))))))</f>
        <v/>
      </c>
      <c r="Z136" s="155"/>
      <c r="AA136" s="13" t="str">
        <f t="shared" si="6"/>
        <v/>
      </c>
      <c r="AB136" s="155"/>
      <c r="AC136" s="13" t="str">
        <f t="shared" ca="1" si="7"/>
        <v>$AB</v>
      </c>
      <c r="AD136" s="13" t="str" cm="1">
        <f t="array" aca="1" ref="AD136" ca="1">IFERROR(IF((LEFT(INDIRECT("$F"&amp;$S136),4))="GOTS",IF($G136="Organic","GOTS_Organic_raw",(IF($G136="Responsible","GOTS_Responsible",(IF($G136="No Attribute (Conventional)","GOTS_conventional",(IF($G136="Recycled Pre/Post-Consumer","GOTS_pre_post",(IF($G136="In-Conversion","GOTS_in_conversion",(IF($G136="Sustainably Sourced","Sustainably_sourced",""))))))))))),IF($G136="Organic","Organic",(IF($G136="Responsible","Responsible",(IF($G136="No Attribute (Conventional)","No_Attribute_Conventional",(IF($G136="Recycled Pre/Post-Consumer","Recycled_Pre_Post_Consumer",(IF($G136="In-Conversion","In_Conversion",(IF($G136="Recycled Pre-Consumer","Recycled_Pre_Consumer",(IF($G136="Recycled Post-Consumer","Recycled_Post_Consumer",(IF($G136="Sustainably Sourced","Sustainably_sourced","")))))))))))))))),"")</f>
        <v/>
      </c>
      <c r="AE136" s="13" t="e" cm="1">
        <f t="array" aca="1" ref="AE136" ca="1">IF(INDIRECT("$F"&amp;$S136)="","",IF(LEFT(INDIRECT("$F"&amp;$S136),3)="GRS","GRS_RCS_RM",IF((LEFT(INDIRECT("$F"&amp;$S136),3))="RCS","GRS_RCS_RM",IF(INDIRECT("$F"&amp;$S136)="OCS (No Label)","OCS_Conversion_RM",IF(LEFT(INDIRECT("$F"&amp;$S136),3)="OCS","OCS_RM",IF(RIGHT(INDIRECT("$F"&amp;$S136),10)="conversion","GOTS_RM_conversion",IF((LEFT(INDIRECT("$F"&amp;$S136),4))="GOTS","GOTS_RM","Responsible_RM")))))))</f>
        <v>#REF!</v>
      </c>
      <c r="AF136" s="13" t="str" cm="1">
        <f t="array" aca="1" ref="AF136" ca="1">IF($S136="","",INDIRECT("$Z"&amp;$S136))</f>
        <v/>
      </c>
      <c r="AG136" s="155"/>
      <c r="AH136" s="13" t="str" cm="1">
        <f t="array" aca="1" ref="AH136" ca="1">IFERROR(INDIRECT("$ag"&amp;S136),"")</f>
        <v/>
      </c>
      <c r="AI136" s="13" t="e" cm="1">
        <f t="array" aca="1" ref="AI136" ca="1">INDIRECT("O"&amp;S135)</f>
        <v>#REF!</v>
      </c>
      <c r="AJ136" s="13" t="str">
        <f>IF($I136="","",INDEX('Raw Material'!$A$1:$J$75,MATCH(I136,'Raw Material'!$A$1:$A$75,0),(MATCH(G136,'Raw Material'!$A$1:$J$1,0))))</f>
        <v/>
      </c>
      <c r="AK136" s="13" t="str">
        <f t="shared" si="8"/>
        <v>YANLIŞRM</v>
      </c>
      <c r="AL136" s="153" t="str">
        <f t="shared" si="9"/>
        <v/>
      </c>
    </row>
    <row r="137" spans="1:38" ht="16.5" customHeight="1" thickBot="1">
      <c r="A137" s="163"/>
      <c r="B137" s="170"/>
      <c r="C137" s="171"/>
      <c r="D137" s="156"/>
      <c r="E137" s="156"/>
      <c r="F137" s="176"/>
      <c r="G137" s="157"/>
      <c r="H137" s="158"/>
      <c r="I137" s="158"/>
      <c r="J137" s="158"/>
      <c r="K137" s="33"/>
      <c r="L137" s="180"/>
      <c r="M137" s="180"/>
      <c r="N137" s="82"/>
      <c r="O137" s="186"/>
      <c r="P137" s="103"/>
      <c r="Q137" s="84" t="str">
        <f t="shared" si="10"/>
        <v/>
      </c>
      <c r="R137" s="159"/>
      <c r="S137" s="28" t="str" cm="1">
        <f t="array" aca="1" ref="S137" ca="1">IF(INDIRECT("A"&amp;114+$U137)&lt;&gt;"",114+$U137,"")</f>
        <v/>
      </c>
      <c r="T137" s="28" t="str">
        <f t="shared" ca="1" si="5"/>
        <v>$B</v>
      </c>
      <c r="U137" s="29">
        <f t="shared" si="16"/>
        <v>12</v>
      </c>
      <c r="V137" s="29">
        <v>1.91666666666674</v>
      </c>
      <c r="W137" s="29">
        <f t="shared" ref="W137:W200" si="17">ROUNDDOWN(V137,0)</f>
        <v>1</v>
      </c>
      <c r="X137" s="41" t="str" cm="1">
        <f t="array" aca="1" ref="X137" ca="1">IFERROR(INDEX('PC&amp;PD'!$A$1:$AP$15,ROW('PC&amp;PD'!$A$15),MATCH(INDIRECT(T137),'PC&amp;PD'!$A$1:$AP$1,0)),"")</f>
        <v/>
      </c>
      <c r="Y137" s="13" t="str">
        <f>IF(OR($N137="",$N137=0),"",IF($N137=$E$7,'Extracted info for SC'!$J$6,IF($N137=$D$26,'Extracted info for SC'!$J$7,IF($N137=$E$26,'Extracted info for SC'!$J$8,IF($N137=$F$26,'Extracted info for SC'!$J$9,IF($N137=$G$26,'Extracted info for SC'!$J$10,IF($N137=$H$26,'Extracted info for SC'!$J$11,IF($N137=$I$26,'Extracted info for SC'!$J$12,IF($N137=$J$26,'Extracted info for SC'!$J$13,IF($N137=$K$26,'Extracted info for SC'!$J$14,IF($N137=$L$26,'Extracted info for SC'!$J$15,IF($N137=$M$26,'Extracted info for SC'!$J$16,IF($N137=$N$26,'Extracted info for SC'!$J$17,IF($N137=$O$26,'Extracted info for SC'!$J$18,""))))))))))))))</f>
        <v/>
      </c>
      <c r="Z137" s="155"/>
      <c r="AA137" s="13" t="str">
        <f t="shared" si="6"/>
        <v/>
      </c>
      <c r="AB137" s="155"/>
      <c r="AC137" s="13" t="str">
        <f t="shared" ca="1" si="7"/>
        <v>$AB</v>
      </c>
      <c r="AD137" s="13" t="str" cm="1">
        <f t="array" aca="1" ref="AD137" ca="1">IFERROR(IF((LEFT(INDIRECT("$F"&amp;$S137),4))="GOTS",IF($G137="Organic","GOTS_Organic_raw",(IF($G137="Responsible","GOTS_Responsible",(IF($G137="No Attribute (Conventional)","GOTS_conventional",(IF($G137="Recycled Pre/Post-Consumer","GOTS_pre_post",(IF($G137="In-Conversion","GOTS_in_conversion",(IF($G137="Sustainably Sourced","Sustainably_sourced",""))))))))))),IF($G137="Organic","Organic",(IF($G137="Responsible","Responsible",(IF($G137="No Attribute (Conventional)","No_Attribute_Conventional",(IF($G137="Recycled Pre/Post-Consumer","Recycled_Pre_Post_Consumer",(IF($G137="In-Conversion","In_Conversion",(IF($G137="Recycled Pre-Consumer","Recycled_Pre_Consumer",(IF($G137="Recycled Post-Consumer","Recycled_Post_Consumer",(IF($G137="Sustainably Sourced","Sustainably_sourced","")))))))))))))))),"")</f>
        <v/>
      </c>
      <c r="AE137" s="13" t="e" cm="1">
        <f t="array" aca="1" ref="AE137" ca="1">IF(INDIRECT("$F"&amp;$S137)="","",IF(LEFT(INDIRECT("$F"&amp;$S137),3)="GRS","GRS_RCS_RM",IF((LEFT(INDIRECT("$F"&amp;$S137),3))="RCS","GRS_RCS_RM",IF(INDIRECT("$F"&amp;$S137)="OCS (No Label)","OCS_Conversion_RM",IF(LEFT(INDIRECT("$F"&amp;$S137),3)="OCS","OCS_RM",IF(RIGHT(INDIRECT("$F"&amp;$S137),10)="conversion","GOTS_RM_conversion",IF((LEFT(INDIRECT("$F"&amp;$S137),4))="GOTS","GOTS_RM","Responsible_RM")))))))</f>
        <v>#REF!</v>
      </c>
      <c r="AF137" s="13" t="str" cm="1">
        <f t="array" aca="1" ref="AF137" ca="1">IF($S137="","",INDIRECT("$Z"&amp;$S137))</f>
        <v/>
      </c>
      <c r="AG137" s="155"/>
      <c r="AH137" s="13" t="str" cm="1">
        <f t="array" aca="1" ref="AH137" ca="1">IFERROR(INDIRECT("$ag"&amp;S137),"")</f>
        <v/>
      </c>
      <c r="AI137" s="13" t="e" cm="1">
        <f t="array" aca="1" ref="AI137" ca="1">INDIRECT("O"&amp;S136)</f>
        <v>#REF!</v>
      </c>
      <c r="AJ137" s="13" t="str">
        <f>IF($I137="","",INDEX('Raw Material'!$A$1:$J$75,MATCH(I137,'Raw Material'!$A$1:$A$75,0),(MATCH(G137,'Raw Material'!$A$1:$J$1,0))))</f>
        <v/>
      </c>
      <c r="AK137" s="13" t="str">
        <f t="shared" si="8"/>
        <v>YANLIŞRM</v>
      </c>
      <c r="AL137" s="153" t="str">
        <f t="shared" si="9"/>
        <v/>
      </c>
    </row>
    <row r="138" spans="1:38" ht="16.5" customHeight="1">
      <c r="A138" s="160" t="str">
        <f>IF(B138="","",COUNTA($B$114:$B138))</f>
        <v/>
      </c>
      <c r="B138" s="164"/>
      <c r="C138" s="165"/>
      <c r="D138" s="183"/>
      <c r="E138" s="183"/>
      <c r="F138" s="172"/>
      <c r="G138" s="212"/>
      <c r="H138" s="206"/>
      <c r="I138" s="206"/>
      <c r="J138" s="206"/>
      <c r="K138" s="31"/>
      <c r="L138" s="177" t="str">
        <f t="shared" ref="L138" si="18">IF(R138="","",LEFT(R138,LEN(R138)-2))</f>
        <v/>
      </c>
      <c r="M138" s="177"/>
      <c r="N138" s="80"/>
      <c r="O138" s="184"/>
      <c r="P138" s="103"/>
      <c r="Q138" s="84" t="str">
        <f t="shared" si="10"/>
        <v/>
      </c>
      <c r="R138" s="159" t="str">
        <f t="shared" ref="R138" si="19">CONCATENATE($Q138,Q139,Q140,Q141,Q142,Q143,$Q144,$Q145,$Q146,$Q147,Q148,Q149)</f>
        <v/>
      </c>
      <c r="S138" s="28" t="str" cm="1">
        <f t="array" aca="1" ref="S138" ca="1">IF(INDIRECT("A"&amp;114+$U138)&lt;&gt;"",114+$U138,"")</f>
        <v/>
      </c>
      <c r="T138" s="28" t="str">
        <f t="shared" ca="1" si="5"/>
        <v>$B</v>
      </c>
      <c r="U138" s="29">
        <f t="shared" si="16"/>
        <v>24</v>
      </c>
      <c r="V138" s="29">
        <v>2.0000000000000799</v>
      </c>
      <c r="W138" s="29">
        <f t="shared" si="17"/>
        <v>2</v>
      </c>
      <c r="X138" s="41" t="str" cm="1">
        <f t="array" aca="1" ref="X138" ca="1">IFERROR(INDEX('PC&amp;PD'!$A$1:$AP$15,ROW('PC&amp;PD'!$A$15),MATCH(INDIRECT(T138),'PC&amp;PD'!$A$1:$AP$1,0)),"")</f>
        <v/>
      </c>
      <c r="Y138" s="13" t="str">
        <f>IF(OR($N138="",$N138=0),"",IF($N138=$E$7,'Extracted info for SC'!$J$6,IF($N138=$D$26,'Extracted info for SC'!$J$7,IF($N138=$E$26,'Extracted info for SC'!$J$8,IF($N138=$F$26,'Extracted info for SC'!$J$9,IF($N138=$G$26,'Extracted info for SC'!$J$10,IF($N138=$H$26,'Extracted info for SC'!$J$11,IF($N138=$I$26,'Extracted info for SC'!$J$12,IF($N138=$J$26,'Extracted info for SC'!$J$13,IF($N138=$K$26,'Extracted info for SC'!$J$14,IF($N138=$L$26,'Extracted info for SC'!$J$15,IF($N138=$M$26,'Extracted info for SC'!$J$16,IF($N138=$N$26,'Extracted info for SC'!$J$17,IF($N138=$O$26,'Extracted info for SC'!$J$18,""))))))))))))))</f>
        <v/>
      </c>
      <c r="Z138" s="155" t="str">
        <f t="shared" ref="Z138" si="20">IFERROR(IF($F138="OCS 100","OCS (OCS 100)",IF($F138="OCS Blended","OCS (OCS Blended)",IF($F138="OCS (No Label)","OCS (No Label)",IF($F138="RCS 100","RCS (RCS 100)",IF($F138="RCS Blended","RCS (RCS Blended)",IF($F138="GRS","GRS (GRS)",IF($F138="GRS (No Label)", "GRS (No Label)",IF($F138="RDS","RDS (RDS)",IF($F138="RWS","RWS (RWS)",IF($F138="RAS","RAS (RAS)",IF($F138="RMS","RMS (RMS)",IF($F138="GOTS Organic","GOTS (Organic)",IF($F138="GOTS Made with organic","GOTS (Made with Organic)",IF($F138="GOTS Organic - in conversion","GOTS (Organic - In Conversion)",IF($F138="GOTS Made with organic - in conversion","GOTS (Made with Organic - In Conversion)",""))))))))))))))),"")</f>
        <v/>
      </c>
      <c r="AA138" s="13" t="str">
        <f t="shared" si="6"/>
        <v/>
      </c>
      <c r="AB138" s="155" t="str">
        <f t="shared" ref="AB138" si="21">IFERROR(IF($F138="OCS 100", "OCS_100",IF($F138="OCS Blended", "OCS_Blended",IF($F138="OCS (No Label)", "OCS_No_Label",IF($F138="RCS 100", "RCS_100",IF($F138="RCS Blended","RCS_Blended",IF($F138="GRS","GRS",IF($F138="GRS (No Label)", "GRS_No_Label",IF($F138="RDS","RDS",IF($F138="RWS","RWS",IF($F138="RMS","RMS",IF($F138="GOTS Organic","GOTS_Organic",IF($F138="GOTS Made with organic","GOTS_Made_with_organic",IF($F138="GOTS Organic - in conversion","GOTS_Organic_in_Conversion",IF($F138="GOTS Made with organic - in conversion","GOTS_Made_with_Organic_in_Conversion",IF($F138="RAS","RAS",""))))))))))))))),"")</f>
        <v/>
      </c>
      <c r="AC138" s="13" t="str">
        <f t="shared" ca="1" si="7"/>
        <v>$AB</v>
      </c>
      <c r="AD138" s="13" t="str" cm="1">
        <f t="array" aca="1" ref="AD138" ca="1">IFERROR(IF((LEFT(INDIRECT("$F"&amp;$S138),4))="GOTS",IF($G138="Organic","GOTS_Organic_raw",(IF($G138="Responsible","GOTS_Responsible",(IF($G138="No Attribute (Conventional)","GOTS_conventional",(IF($G138="Recycled Pre/Post-Consumer","GOTS_pre_post",(IF($G138="In-Conversion","GOTS_in_conversion",(IF($G138="Sustainably Sourced","Sustainably_sourced",""))))))))))),IF($G138="Organic","Organic",(IF($G138="Responsible","Responsible",(IF($G138="No Attribute (Conventional)","No_Attribute_Conventional",(IF($G138="Recycled Pre/Post-Consumer","Recycled_Pre_Post_Consumer",(IF($G138="In-Conversion","In_Conversion",(IF($G138="Recycled Pre-Consumer","Recycled_Pre_Consumer",(IF($G138="Recycled Post-Consumer","Recycled_Post_Consumer",(IF($G138="Sustainably Sourced","Sustainably_sourced","")))))))))))))))),"")</f>
        <v/>
      </c>
      <c r="AE138" s="13" t="e" cm="1">
        <f t="array" aca="1" ref="AE138" ca="1">IF(INDIRECT("$F"&amp;$S138)="","",IF(LEFT(INDIRECT("$F"&amp;$S138),3)="GRS","GRS_RCS_RM",IF((LEFT(INDIRECT("$F"&amp;$S138),3))="RCS","GRS_RCS_RM",IF(INDIRECT("$F"&amp;$S138)="OCS (No Label)","OCS_Conversion_RM",IF(LEFT(INDIRECT("$F"&amp;$S138),3)="OCS","OCS_RM",IF(RIGHT(INDIRECT("$F"&amp;$S138),10)="conversion","GOTS_RM_conversion",IF((LEFT(INDIRECT("$F"&amp;$S138),4))="GOTS","GOTS_RM","Responsible_RM")))))))</f>
        <v>#REF!</v>
      </c>
      <c r="AF138" s="13" t="str" cm="1">
        <f t="array" aca="1" ref="AF138" ca="1">IF($S138="","",INDIRECT("$Z"&amp;$S138))</f>
        <v/>
      </c>
      <c r="AG138" s="155" t="str">
        <f t="shared" ref="AG138" si="22">IF(AND(Y138="",Y139="",Y140="",Y141="",Y142="",Y143="",Y144="",Y145="",Y146="",Y147="",Y148="",Y149=""),"",CONCATENATE(Y138&amp;", "&amp;Y139&amp;", "&amp;Y140&amp;", "&amp;Y141&amp;", "&amp;Y142&amp;", "&amp;Y143&amp;", "&amp;Y144&amp;", "&amp;Y145&amp;", "&amp;Y146&amp;", "&amp;Y147&amp;", "&amp;Y148&amp;", "&amp;Y149))</f>
        <v/>
      </c>
      <c r="AH138" s="13" t="str" cm="1">
        <f t="array" aca="1" ref="AH138" ca="1">IFERROR(INDIRECT("$ag"&amp;S138),"")</f>
        <v/>
      </c>
      <c r="AI138" s="13" t="e" cm="1">
        <f t="array" aca="1" ref="AI138" ca="1">INDIRECT("O"&amp;S137)</f>
        <v>#REF!</v>
      </c>
      <c r="AJ138" s="13" t="str">
        <f>IF($I138="","",INDEX('Raw Material'!$A$1:$J$75,MATCH(I138,'Raw Material'!$A$1:$A$75,0),(MATCH(G138,'Raw Material'!$A$1:$J$1,0))))</f>
        <v/>
      </c>
      <c r="AK138" s="13" t="str">
        <f t="shared" si="8"/>
        <v>YANLIŞRM</v>
      </c>
      <c r="AL138" s="153" t="str">
        <f t="shared" si="9"/>
        <v/>
      </c>
    </row>
    <row r="139" spans="1:38" ht="16.5" customHeight="1">
      <c r="A139" s="161"/>
      <c r="B139" s="166"/>
      <c r="C139" s="167"/>
      <c r="D139" s="156"/>
      <c r="E139" s="156"/>
      <c r="F139" s="173"/>
      <c r="G139" s="181"/>
      <c r="H139" s="182"/>
      <c r="I139" s="182"/>
      <c r="J139" s="182"/>
      <c r="K139" s="32"/>
      <c r="L139" s="178"/>
      <c r="M139" s="178"/>
      <c r="N139" s="81"/>
      <c r="O139" s="185"/>
      <c r="P139" s="103"/>
      <c r="Q139" s="84" t="str">
        <f t="shared" si="10"/>
        <v/>
      </c>
      <c r="R139" s="159"/>
      <c r="S139" s="28" t="str" cm="1">
        <f t="array" aca="1" ref="S139" ca="1">IF(INDIRECT("A"&amp;114+$U139)&lt;&gt;"",114+$U139,"")</f>
        <v/>
      </c>
      <c r="T139" s="28" t="str">
        <f t="shared" ca="1" si="5"/>
        <v>$B</v>
      </c>
      <c r="U139" s="29">
        <f t="shared" si="16"/>
        <v>24</v>
      </c>
      <c r="V139" s="29">
        <v>2.0833333333334201</v>
      </c>
      <c r="W139" s="29">
        <f t="shared" si="17"/>
        <v>2</v>
      </c>
      <c r="X139" s="41" t="str" cm="1">
        <f t="array" aca="1" ref="X139" ca="1">IFERROR(INDEX('PC&amp;PD'!$A$1:$AP$15,ROW('PC&amp;PD'!$A$15),MATCH(INDIRECT(T139),'PC&amp;PD'!$A$1:$AP$1,0)),"")</f>
        <v/>
      </c>
      <c r="Y139" s="13" t="str">
        <f>IF(OR($N139="",$N139=0),"",IF($N139=$E$7,'Extracted info for SC'!$J$6,IF($N139=$D$26,'Extracted info for SC'!$J$7,IF($N139=$E$26,'Extracted info for SC'!$J$8,IF($N139=$F$26,'Extracted info for SC'!$J$9,IF($N139=$G$26,'Extracted info for SC'!$J$10,IF($N139=$H$26,'Extracted info for SC'!$J$11,IF($N139=$I$26,'Extracted info for SC'!$J$12,IF($N139=$J$26,'Extracted info for SC'!$J$13,IF($N139=$K$26,'Extracted info for SC'!$J$14,IF($N139=$L$26,'Extracted info for SC'!$J$15,IF($N139=$M$26,'Extracted info for SC'!$J$16,IF($N139=$N$26,'Extracted info for SC'!$J$17,IF($N139=$O$26,'Extracted info for SC'!$J$18,""))))))))))))))</f>
        <v/>
      </c>
      <c r="Z139" s="155"/>
      <c r="AA139" s="13" t="str">
        <f t="shared" si="6"/>
        <v/>
      </c>
      <c r="AB139" s="155"/>
      <c r="AC139" s="13" t="str">
        <f t="shared" ca="1" si="7"/>
        <v>$AB</v>
      </c>
      <c r="AD139" s="13" t="str" cm="1">
        <f t="array" aca="1" ref="AD139" ca="1">IFERROR(IF((LEFT(INDIRECT("$F"&amp;$S139),4))="GOTS",IF($G139="Organic","GOTS_Organic_raw",(IF($G139="Responsible","GOTS_Responsible",(IF($G139="No Attribute (Conventional)","GOTS_conventional",(IF($G139="Recycled Pre/Post-Consumer","GOTS_pre_post",(IF($G139="In-Conversion","GOTS_in_conversion",(IF($G139="Sustainably Sourced","Sustainably_sourced",""))))))))))),IF($G139="Organic","Organic",(IF($G139="Responsible","Responsible",(IF($G139="No Attribute (Conventional)","No_Attribute_Conventional",(IF($G139="Recycled Pre/Post-Consumer","Recycled_Pre_Post_Consumer",(IF($G139="In-Conversion","In_Conversion",(IF($G139="Recycled Pre-Consumer","Recycled_Pre_Consumer",(IF($G139="Recycled Post-Consumer","Recycled_Post_Consumer",(IF($G139="Sustainably Sourced","Sustainably_sourced","")))))))))))))))),"")</f>
        <v/>
      </c>
      <c r="AE139" s="13" t="e" cm="1">
        <f t="array" aca="1" ref="AE139" ca="1">IF(INDIRECT("$F"&amp;$S139)="","",IF(LEFT(INDIRECT("$F"&amp;$S139),3)="GRS","GRS_RCS_RM",IF((LEFT(INDIRECT("$F"&amp;$S139),3))="RCS","GRS_RCS_RM",IF(INDIRECT("$F"&amp;$S139)="OCS (No Label)","OCS_Conversion_RM",IF(LEFT(INDIRECT("$F"&amp;$S139),3)="OCS","OCS_RM",IF(RIGHT(INDIRECT("$F"&amp;$S139),10)="conversion","GOTS_RM_conversion",IF((LEFT(INDIRECT("$F"&amp;$S139),4))="GOTS","GOTS_RM","Responsible_RM")))))))</f>
        <v>#REF!</v>
      </c>
      <c r="AF139" s="13" t="str" cm="1">
        <f t="array" aca="1" ref="AF139" ca="1">IF($S139="","",INDIRECT("$Z"&amp;$S139))</f>
        <v/>
      </c>
      <c r="AG139" s="155"/>
      <c r="AH139" s="13" t="str" cm="1">
        <f t="array" aca="1" ref="AH139" ca="1">IFERROR(INDIRECT("$ag"&amp;S139),"")</f>
        <v/>
      </c>
      <c r="AI139" s="13" t="e" cm="1">
        <f t="array" aca="1" ref="AI139" ca="1">INDIRECT("O"&amp;S138)</f>
        <v>#REF!</v>
      </c>
      <c r="AJ139" s="13" t="str">
        <f>IF($I139="","",INDEX('Raw Material'!$A$1:$J$75,MATCH(I139,'Raw Material'!$A$1:$A$75,0),(MATCH(G139,'Raw Material'!$A$1:$J$1,0))))</f>
        <v/>
      </c>
      <c r="AK139" s="13" t="str">
        <f t="shared" si="8"/>
        <v>YANLIŞRM</v>
      </c>
      <c r="AL139" s="153" t="str">
        <f t="shared" si="9"/>
        <v/>
      </c>
    </row>
    <row r="140" spans="1:38" ht="16.5" customHeight="1">
      <c r="A140" s="161"/>
      <c r="B140" s="166"/>
      <c r="C140" s="167"/>
      <c r="D140" s="156"/>
      <c r="E140" s="156"/>
      <c r="F140" s="173"/>
      <c r="G140" s="181"/>
      <c r="H140" s="182"/>
      <c r="I140" s="182"/>
      <c r="J140" s="182"/>
      <c r="K140" s="32"/>
      <c r="L140" s="178"/>
      <c r="M140" s="178"/>
      <c r="N140" s="81"/>
      <c r="O140" s="185"/>
      <c r="P140" s="103"/>
      <c r="Q140" s="84" t="str">
        <f t="shared" si="10"/>
        <v/>
      </c>
      <c r="R140" s="159"/>
      <c r="S140" s="28" t="str" cm="1">
        <f t="array" aca="1" ref="S140" ca="1">IF(INDIRECT("A"&amp;114+$U140)&lt;&gt;"",114+$U140,"")</f>
        <v/>
      </c>
      <c r="T140" s="28" t="str">
        <f t="shared" ca="1" si="5"/>
        <v>$B</v>
      </c>
      <c r="U140" s="29">
        <f t="shared" si="16"/>
        <v>24</v>
      </c>
      <c r="V140" s="29">
        <v>2.1666666666667602</v>
      </c>
      <c r="W140" s="29">
        <f t="shared" si="17"/>
        <v>2</v>
      </c>
      <c r="X140" s="41" t="str" cm="1">
        <f t="array" aca="1" ref="X140" ca="1">IFERROR(INDEX('PC&amp;PD'!$A$1:$AP$15,ROW('PC&amp;PD'!$A$15),MATCH(INDIRECT(T140),'PC&amp;PD'!$A$1:$AP$1,0)),"")</f>
        <v/>
      </c>
      <c r="Y140" s="13" t="str">
        <f>IF(OR($N140="",$N140=0),"",IF($N140=$E$7,'Extracted info for SC'!$J$6,IF($N140=$D$26,'Extracted info for SC'!$J$7,IF($N140=$E$26,'Extracted info for SC'!$J$8,IF($N140=$F$26,'Extracted info for SC'!$J$9,IF($N140=$G$26,'Extracted info for SC'!$J$10,IF($N140=$H$26,'Extracted info for SC'!$J$11,IF($N140=$I$26,'Extracted info for SC'!$J$12,IF($N140=$J$26,'Extracted info for SC'!$J$13,IF($N140=$K$26,'Extracted info for SC'!$J$14,IF($N140=$L$26,'Extracted info for SC'!$J$15,IF($N140=$M$26,'Extracted info for SC'!$J$16,IF($N140=$N$26,'Extracted info for SC'!$J$17,IF($N140=$O$26,'Extracted info for SC'!$J$18,""))))))))))))))</f>
        <v/>
      </c>
      <c r="Z140" s="155"/>
      <c r="AA140" s="13" t="str">
        <f t="shared" si="6"/>
        <v/>
      </c>
      <c r="AB140" s="155"/>
      <c r="AC140" s="13" t="str">
        <f t="shared" ca="1" si="7"/>
        <v>$AB</v>
      </c>
      <c r="AD140" s="13" t="str" cm="1">
        <f t="array" aca="1" ref="AD140" ca="1">IFERROR(IF((LEFT(INDIRECT("$F"&amp;$S140),4))="GOTS",IF($G140="Organic","GOTS_Organic_raw",(IF($G140="Responsible","GOTS_Responsible",(IF($G140="No Attribute (Conventional)","GOTS_conventional",(IF($G140="Recycled Pre/Post-Consumer","GOTS_pre_post",(IF($G140="In-Conversion","GOTS_in_conversion",(IF($G140="Sustainably Sourced","Sustainably_sourced",""))))))))))),IF($G140="Organic","Organic",(IF($G140="Responsible","Responsible",(IF($G140="No Attribute (Conventional)","No_Attribute_Conventional",(IF($G140="Recycled Pre/Post-Consumer","Recycled_Pre_Post_Consumer",(IF($G140="In-Conversion","In_Conversion",(IF($G140="Recycled Pre-Consumer","Recycled_Pre_Consumer",(IF($G140="Recycled Post-Consumer","Recycled_Post_Consumer",(IF($G140="Sustainably Sourced","Sustainably_sourced","")))))))))))))))),"")</f>
        <v/>
      </c>
      <c r="AE140" s="13" t="e" cm="1">
        <f t="array" aca="1" ref="AE140" ca="1">IF(INDIRECT("$F"&amp;$S140)="","",IF(LEFT(INDIRECT("$F"&amp;$S140),3)="GRS","GRS_RCS_RM",IF((LEFT(INDIRECT("$F"&amp;$S140),3))="RCS","GRS_RCS_RM",IF(INDIRECT("$F"&amp;$S140)="OCS (No Label)","OCS_Conversion_RM",IF(LEFT(INDIRECT("$F"&amp;$S140),3)="OCS","OCS_RM",IF(RIGHT(INDIRECT("$F"&amp;$S140),10)="conversion","GOTS_RM_conversion",IF((LEFT(INDIRECT("$F"&amp;$S140),4))="GOTS","GOTS_RM","Responsible_RM")))))))</f>
        <v>#REF!</v>
      </c>
      <c r="AF140" s="13" t="str" cm="1">
        <f t="array" aca="1" ref="AF140" ca="1">IF($S140="","",INDIRECT("$Z"&amp;$S140))</f>
        <v/>
      </c>
      <c r="AG140" s="155"/>
      <c r="AH140" s="13" t="str" cm="1">
        <f t="array" aca="1" ref="AH140" ca="1">IFERROR(INDIRECT("$ag"&amp;S140),"")</f>
        <v/>
      </c>
      <c r="AI140" s="13" t="e" cm="1">
        <f t="array" aca="1" ref="AI140" ca="1">INDIRECT("O"&amp;S139)</f>
        <v>#REF!</v>
      </c>
      <c r="AJ140" s="13" t="str">
        <f>IF($I140="","",INDEX('Raw Material'!$A$1:$J$75,MATCH(I140,'Raw Material'!$A$1:$A$75,0),(MATCH(G140,'Raw Material'!$A$1:$J$1,0))))</f>
        <v/>
      </c>
      <c r="AK140" s="13" t="str">
        <f t="shared" si="8"/>
        <v>YANLIŞRM</v>
      </c>
      <c r="AL140" s="153" t="str">
        <f t="shared" si="9"/>
        <v/>
      </c>
    </row>
    <row r="141" spans="1:38" ht="16.5" customHeight="1">
      <c r="A141" s="161"/>
      <c r="B141" s="166"/>
      <c r="C141" s="167"/>
      <c r="D141" s="156"/>
      <c r="E141" s="156"/>
      <c r="F141" s="174"/>
      <c r="G141" s="181"/>
      <c r="H141" s="182"/>
      <c r="I141" s="182"/>
      <c r="J141" s="182"/>
      <c r="K141" s="32"/>
      <c r="L141" s="178"/>
      <c r="M141" s="178"/>
      <c r="N141" s="81"/>
      <c r="O141" s="185"/>
      <c r="P141" s="103"/>
      <c r="Q141" s="84" t="str">
        <f t="shared" si="10"/>
        <v/>
      </c>
      <c r="R141" s="159"/>
      <c r="S141" s="28" t="str" cm="1">
        <f t="array" aca="1" ref="S141" ca="1">IF(INDIRECT("A"&amp;114+$U141)&lt;&gt;"",114+$U141,"")</f>
        <v/>
      </c>
      <c r="T141" s="28" t="str">
        <f t="shared" ca="1" si="5"/>
        <v>$B</v>
      </c>
      <c r="U141" s="29">
        <f t="shared" si="16"/>
        <v>24</v>
      </c>
      <c r="V141" s="29">
        <v>2.2500000000000999</v>
      </c>
      <c r="W141" s="29">
        <f t="shared" si="17"/>
        <v>2</v>
      </c>
      <c r="X141" s="41" t="str" cm="1">
        <f t="array" aca="1" ref="X141" ca="1">IFERROR(INDEX('PC&amp;PD'!$A$1:$AP$15,ROW('PC&amp;PD'!$A$15),MATCH(INDIRECT(T141),'PC&amp;PD'!$A$1:$AP$1,0)),"")</f>
        <v/>
      </c>
      <c r="Y141" s="13" t="str">
        <f>IF(OR($N141="",$N141=0),"",IF($N141=$E$7,'Extracted info for SC'!$J$6,IF($N141=$D$26,'Extracted info for SC'!$J$7,IF($N141=$E$26,'Extracted info for SC'!$J$8,IF($N141=$F$26,'Extracted info for SC'!$J$9,IF($N141=$G$26,'Extracted info for SC'!$J$10,IF($N141=$H$26,'Extracted info for SC'!$J$11,IF($N141=$I$26,'Extracted info for SC'!$J$12,IF($N141=$J$26,'Extracted info for SC'!$J$13,IF($N141=$K$26,'Extracted info for SC'!$J$14,IF($N141=$L$26,'Extracted info for SC'!$J$15,IF($N141=$M$26,'Extracted info for SC'!$J$16,IF($N141=$N$26,'Extracted info for SC'!$J$17,IF($N141=$O$26,'Extracted info for SC'!$J$18,""))))))))))))))</f>
        <v/>
      </c>
      <c r="Z141" s="155"/>
      <c r="AA141" s="13" t="str">
        <f t="shared" si="6"/>
        <v/>
      </c>
      <c r="AB141" s="155"/>
      <c r="AC141" s="13" t="str">
        <f t="shared" ca="1" si="7"/>
        <v>$AB</v>
      </c>
      <c r="AD141" s="13" t="str" cm="1">
        <f t="array" aca="1" ref="AD141" ca="1">IFERROR(IF((LEFT(INDIRECT("$F"&amp;$S141),4))="GOTS",IF($G141="Organic","GOTS_Organic_raw",(IF($G141="Responsible","GOTS_Responsible",(IF($G141="No Attribute (Conventional)","GOTS_conventional",(IF($G141="Recycled Pre/Post-Consumer","GOTS_pre_post",(IF($G141="In-Conversion","GOTS_in_conversion",(IF($G141="Sustainably Sourced","Sustainably_sourced",""))))))))))),IF($G141="Organic","Organic",(IF($G141="Responsible","Responsible",(IF($G141="No Attribute (Conventional)","No_Attribute_Conventional",(IF($G141="Recycled Pre/Post-Consumer","Recycled_Pre_Post_Consumer",(IF($G141="In-Conversion","In_Conversion",(IF($G141="Recycled Pre-Consumer","Recycled_Pre_Consumer",(IF($G141="Recycled Post-Consumer","Recycled_Post_Consumer",(IF($G141="Sustainably Sourced","Sustainably_sourced","")))))))))))))))),"")</f>
        <v/>
      </c>
      <c r="AE141" s="13" t="e" cm="1">
        <f t="array" aca="1" ref="AE141" ca="1">IF(INDIRECT("$F"&amp;$S141)="","",IF(LEFT(INDIRECT("$F"&amp;$S141),3)="GRS","GRS_RCS_RM",IF((LEFT(INDIRECT("$F"&amp;$S141),3))="RCS","GRS_RCS_RM",IF(INDIRECT("$F"&amp;$S141)="OCS (No Label)","OCS_Conversion_RM",IF(LEFT(INDIRECT("$F"&amp;$S141),3)="OCS","OCS_RM",IF(RIGHT(INDIRECT("$F"&amp;$S141),10)="conversion","GOTS_RM_conversion",IF((LEFT(INDIRECT("$F"&amp;$S141),4))="GOTS","GOTS_RM","Responsible_RM")))))))</f>
        <v>#REF!</v>
      </c>
      <c r="AF141" s="13" t="str" cm="1">
        <f t="array" aca="1" ref="AF141" ca="1">IF($S141="","",INDIRECT("$Z"&amp;$S141))</f>
        <v/>
      </c>
      <c r="AG141" s="155"/>
      <c r="AH141" s="13" t="str" cm="1">
        <f t="array" aca="1" ref="AH141" ca="1">IFERROR(INDIRECT("$ag"&amp;S141),"")</f>
        <v/>
      </c>
      <c r="AI141" s="13" t="e" cm="1">
        <f t="array" aca="1" ref="AI141" ca="1">INDIRECT("O"&amp;S140)</f>
        <v>#REF!</v>
      </c>
      <c r="AJ141" s="13" t="str">
        <f>IF($I141="","",INDEX('Raw Material'!$A$1:$J$75,MATCH(I141,'Raw Material'!$A$1:$A$75,0),(MATCH(G141,'Raw Material'!$A$1:$J$1,0))))</f>
        <v/>
      </c>
      <c r="AK141" s="13" t="str">
        <f t="shared" si="8"/>
        <v>YANLIŞRM</v>
      </c>
      <c r="AL141" s="153" t="str">
        <f t="shared" si="9"/>
        <v/>
      </c>
    </row>
    <row r="142" spans="1:38" ht="16.5" customHeight="1">
      <c r="A142" s="161"/>
      <c r="B142" s="166"/>
      <c r="C142" s="167"/>
      <c r="D142" s="156"/>
      <c r="E142" s="156"/>
      <c r="F142" s="174"/>
      <c r="G142" s="181"/>
      <c r="H142" s="182"/>
      <c r="I142" s="182"/>
      <c r="J142" s="182"/>
      <c r="K142" s="32"/>
      <c r="L142" s="178"/>
      <c r="M142" s="178"/>
      <c r="N142" s="81"/>
      <c r="O142" s="185"/>
      <c r="P142" s="103"/>
      <c r="Q142" s="84" t="str">
        <f t="shared" si="10"/>
        <v/>
      </c>
      <c r="R142" s="159"/>
      <c r="S142" s="28" t="str" cm="1">
        <f t="array" aca="1" ref="S142" ca="1">IF(INDIRECT("A"&amp;114+$U142)&lt;&gt;"",114+$U142,"")</f>
        <v/>
      </c>
      <c r="T142" s="28" t="str">
        <f t="shared" ca="1" si="5"/>
        <v>$B</v>
      </c>
      <c r="U142" s="29">
        <f t="shared" si="16"/>
        <v>24</v>
      </c>
      <c r="V142" s="29">
        <v>2.3333333333334401</v>
      </c>
      <c r="W142" s="29">
        <f t="shared" si="17"/>
        <v>2</v>
      </c>
      <c r="X142" s="41" t="str" cm="1">
        <f t="array" aca="1" ref="X142" ca="1">IFERROR(INDEX('PC&amp;PD'!$A$1:$AP$15,ROW('PC&amp;PD'!$A$15),MATCH(INDIRECT(T142),'PC&amp;PD'!$A$1:$AP$1,0)),"")</f>
        <v/>
      </c>
      <c r="Y142" s="13" t="str">
        <f>IF(OR($N142="",$N142=0),"",IF($N142=$E$7,'Extracted info for SC'!$J$6,IF($N142=$D$26,'Extracted info for SC'!$J$7,IF($N142=$E$26,'Extracted info for SC'!$J$8,IF($N142=$F$26,'Extracted info for SC'!$J$9,IF($N142=$G$26,'Extracted info for SC'!$J$10,IF($N142=$H$26,'Extracted info for SC'!$J$11,IF($N142=$I$26,'Extracted info for SC'!$J$12,IF($N142=$J$26,'Extracted info for SC'!$J$13,IF($N142=$K$26,'Extracted info for SC'!$J$14,IF($N142=$L$26,'Extracted info for SC'!$J$15,IF($N142=$M$26,'Extracted info for SC'!$J$16,IF($N142=$N$26,'Extracted info for SC'!$J$17,IF($N142=$O$26,'Extracted info for SC'!$J$18,""))))))))))))))</f>
        <v/>
      </c>
      <c r="Z142" s="155"/>
      <c r="AA142" s="13" t="str">
        <f t="shared" si="6"/>
        <v/>
      </c>
      <c r="AB142" s="155"/>
      <c r="AC142" s="13" t="str">
        <f t="shared" ca="1" si="7"/>
        <v>$AB</v>
      </c>
      <c r="AD142" s="13" t="str" cm="1">
        <f t="array" aca="1" ref="AD142" ca="1">IFERROR(IF((LEFT(INDIRECT("$F"&amp;$S142),4))="GOTS",IF($G142="Organic","GOTS_Organic_raw",(IF($G142="Responsible","GOTS_Responsible",(IF($G142="No Attribute (Conventional)","GOTS_conventional",(IF($G142="Recycled Pre/Post-Consumer","GOTS_pre_post",(IF($G142="In-Conversion","GOTS_in_conversion",(IF($G142="Sustainably Sourced","Sustainably_sourced",""))))))))))),IF($G142="Organic","Organic",(IF($G142="Responsible","Responsible",(IF($G142="No Attribute (Conventional)","No_Attribute_Conventional",(IF($G142="Recycled Pre/Post-Consumer","Recycled_Pre_Post_Consumer",(IF($G142="In-Conversion","In_Conversion",(IF($G142="Recycled Pre-Consumer","Recycled_Pre_Consumer",(IF($G142="Recycled Post-Consumer","Recycled_Post_Consumer",(IF($G142="Sustainably Sourced","Sustainably_sourced","")))))))))))))))),"")</f>
        <v/>
      </c>
      <c r="AE142" s="13" t="e" cm="1">
        <f t="array" aca="1" ref="AE142" ca="1">IF(INDIRECT("$F"&amp;$S142)="","",IF(LEFT(INDIRECT("$F"&amp;$S142),3)="GRS","GRS_RCS_RM",IF((LEFT(INDIRECT("$F"&amp;$S142),3))="RCS","GRS_RCS_RM",IF(INDIRECT("$F"&amp;$S142)="OCS (No Label)","OCS_Conversion_RM",IF(LEFT(INDIRECT("$F"&amp;$S142),3)="OCS","OCS_RM",IF(RIGHT(INDIRECT("$F"&amp;$S142),10)="conversion","GOTS_RM_conversion",IF((LEFT(INDIRECT("$F"&amp;$S142),4))="GOTS","GOTS_RM","Responsible_RM")))))))</f>
        <v>#REF!</v>
      </c>
      <c r="AF142" s="13" t="str" cm="1">
        <f t="array" aca="1" ref="AF142" ca="1">IF($S142="","",INDIRECT("$Z"&amp;$S142))</f>
        <v/>
      </c>
      <c r="AG142" s="155"/>
      <c r="AH142" s="13" t="str" cm="1">
        <f t="array" aca="1" ref="AH142" ca="1">IFERROR(INDIRECT("$ag"&amp;S142),"")</f>
        <v/>
      </c>
      <c r="AI142" s="13" t="e" cm="1">
        <f t="array" aca="1" ref="AI142" ca="1">INDIRECT("O"&amp;S141)</f>
        <v>#REF!</v>
      </c>
      <c r="AJ142" s="13" t="str">
        <f>IF($I142="","",INDEX('Raw Material'!$A$1:$J$75,MATCH(I142,'Raw Material'!$A$1:$A$75,0),(MATCH(G142,'Raw Material'!$A$1:$J$1,0))))</f>
        <v/>
      </c>
      <c r="AK142" s="13" t="str">
        <f t="shared" si="8"/>
        <v>YANLIŞRM</v>
      </c>
      <c r="AL142" s="153" t="str">
        <f t="shared" si="9"/>
        <v/>
      </c>
    </row>
    <row r="143" spans="1:38" ht="16.5" customHeight="1">
      <c r="A143" s="161"/>
      <c r="B143" s="166"/>
      <c r="C143" s="167"/>
      <c r="D143" s="156"/>
      <c r="E143" s="156"/>
      <c r="F143" s="174"/>
      <c r="G143" s="181"/>
      <c r="H143" s="182"/>
      <c r="I143" s="182"/>
      <c r="J143" s="182"/>
      <c r="K143" s="32"/>
      <c r="L143" s="178"/>
      <c r="M143" s="178"/>
      <c r="N143" s="81"/>
      <c r="O143" s="185"/>
      <c r="P143" s="103"/>
      <c r="Q143" s="84" t="str">
        <f t="shared" si="10"/>
        <v/>
      </c>
      <c r="R143" s="159"/>
      <c r="S143" s="28" t="str" cm="1">
        <f t="array" aca="1" ref="S143" ca="1">IF(INDIRECT("A"&amp;114+$U143)&lt;&gt;"",114+$U143,"")</f>
        <v/>
      </c>
      <c r="T143" s="28" t="str">
        <f t="shared" ca="1" si="5"/>
        <v>$B</v>
      </c>
      <c r="U143" s="29">
        <f t="shared" si="16"/>
        <v>24</v>
      </c>
      <c r="V143" s="29">
        <v>2.4166666666667802</v>
      </c>
      <c r="W143" s="29">
        <f t="shared" si="17"/>
        <v>2</v>
      </c>
      <c r="X143" s="41" t="str" cm="1">
        <f t="array" aca="1" ref="X143" ca="1">IFERROR(INDEX('PC&amp;PD'!$A$1:$AP$15,ROW('PC&amp;PD'!$A$15),MATCH(INDIRECT(T143),'PC&amp;PD'!$A$1:$AP$1,0)),"")</f>
        <v/>
      </c>
      <c r="Y143" s="13" t="str">
        <f>IF(OR($N143="",$N143=0),"",IF($N143=$E$7,'Extracted info for SC'!$J$6,IF($N143=$D$26,'Extracted info for SC'!$J$7,IF($N143=$E$26,'Extracted info for SC'!$J$8,IF($N143=$F$26,'Extracted info for SC'!$J$9,IF($N143=$G$26,'Extracted info for SC'!$J$10,IF($N143=$H$26,'Extracted info for SC'!$J$11,IF($N143=$I$26,'Extracted info for SC'!$J$12,IF($N143=$J$26,'Extracted info for SC'!$J$13,IF($N143=$K$26,'Extracted info for SC'!$J$14,IF($N143=$L$26,'Extracted info for SC'!$J$15,IF($N143=$M$26,'Extracted info for SC'!$J$16,IF($N143=$N$26,'Extracted info for SC'!$J$17,IF($N143=$O$26,'Extracted info for SC'!$J$18,""))))))))))))))</f>
        <v/>
      </c>
      <c r="Z143" s="155"/>
      <c r="AA143" s="13" t="str">
        <f t="shared" si="6"/>
        <v/>
      </c>
      <c r="AB143" s="155"/>
      <c r="AC143" s="13" t="str">
        <f t="shared" ca="1" si="7"/>
        <v>$AB</v>
      </c>
      <c r="AD143" s="13" t="str" cm="1">
        <f t="array" aca="1" ref="AD143" ca="1">IFERROR(IF((LEFT(INDIRECT("$F"&amp;$S143),4))="GOTS",IF($G143="Organic","GOTS_Organic_raw",(IF($G143="Responsible","GOTS_Responsible",(IF($G143="No Attribute (Conventional)","GOTS_conventional",(IF($G143="Recycled Pre/Post-Consumer","GOTS_pre_post",(IF($G143="In-Conversion","GOTS_in_conversion",(IF($G143="Sustainably Sourced","Sustainably_sourced",""))))))))))),IF($G143="Organic","Organic",(IF($G143="Responsible","Responsible",(IF($G143="No Attribute (Conventional)","No_Attribute_Conventional",(IF($G143="Recycled Pre/Post-Consumer","Recycled_Pre_Post_Consumer",(IF($G143="In-Conversion","In_Conversion",(IF($G143="Recycled Pre-Consumer","Recycled_Pre_Consumer",(IF($G143="Recycled Post-Consumer","Recycled_Post_Consumer",(IF($G143="Sustainably Sourced","Sustainably_sourced","")))))))))))))))),"")</f>
        <v/>
      </c>
      <c r="AE143" s="13" t="e" cm="1">
        <f t="array" aca="1" ref="AE143" ca="1">IF(INDIRECT("$F"&amp;$S143)="","",IF(LEFT(INDIRECT("$F"&amp;$S143),3)="GRS","GRS_RCS_RM",IF((LEFT(INDIRECT("$F"&amp;$S143),3))="RCS","GRS_RCS_RM",IF(INDIRECT("$F"&amp;$S143)="OCS (No Label)","OCS_Conversion_RM",IF(LEFT(INDIRECT("$F"&amp;$S143),3)="OCS","OCS_RM",IF(RIGHT(INDIRECT("$F"&amp;$S143),10)="conversion","GOTS_RM_conversion",IF((LEFT(INDIRECT("$F"&amp;$S143),4))="GOTS","GOTS_RM","Responsible_RM")))))))</f>
        <v>#REF!</v>
      </c>
      <c r="AF143" s="13" t="str" cm="1">
        <f t="array" aca="1" ref="AF143" ca="1">IF($S143="","",INDIRECT("$Z"&amp;$S143))</f>
        <v/>
      </c>
      <c r="AG143" s="155"/>
      <c r="AH143" s="13" t="str" cm="1">
        <f t="array" aca="1" ref="AH143" ca="1">IFERROR(INDIRECT("$ag"&amp;S143),"")</f>
        <v/>
      </c>
      <c r="AI143" s="13" t="e" cm="1">
        <f t="array" aca="1" ref="AI143" ca="1">INDIRECT("O"&amp;S142)</f>
        <v>#REF!</v>
      </c>
      <c r="AJ143" s="13" t="str">
        <f>IF($I143="","",INDEX('Raw Material'!$A$1:$J$75,MATCH(I143,'Raw Material'!$A$1:$A$75,0),(MATCH(G143,'Raw Material'!$A$1:$J$1,0))))</f>
        <v/>
      </c>
      <c r="AK143" s="13" t="str">
        <f t="shared" si="8"/>
        <v>YANLIŞRM</v>
      </c>
      <c r="AL143" s="153" t="str">
        <f t="shared" si="9"/>
        <v/>
      </c>
    </row>
    <row r="144" spans="1:38" ht="16.5" customHeight="1">
      <c r="A144" s="162"/>
      <c r="B144" s="168"/>
      <c r="C144" s="169"/>
      <c r="D144" s="156"/>
      <c r="E144" s="156"/>
      <c r="F144" s="175"/>
      <c r="G144" s="181"/>
      <c r="H144" s="182"/>
      <c r="I144" s="182"/>
      <c r="J144" s="182"/>
      <c r="K144" s="32"/>
      <c r="L144" s="179"/>
      <c r="M144" s="179"/>
      <c r="N144" s="81"/>
      <c r="O144" s="185"/>
      <c r="P144" s="103"/>
      <c r="Q144" s="84" t="str">
        <f t="shared" si="10"/>
        <v/>
      </c>
      <c r="R144" s="159"/>
      <c r="S144" s="28" t="str" cm="1">
        <f t="array" aca="1" ref="S144" ca="1">IF(INDIRECT("A"&amp;114+$U144)&lt;&gt;"",114+$U144,"")</f>
        <v/>
      </c>
      <c r="T144" s="28" t="str">
        <f t="shared" ca="1" si="5"/>
        <v>$B</v>
      </c>
      <c r="U144" s="29">
        <f t="shared" si="16"/>
        <v>24</v>
      </c>
      <c r="V144" s="29">
        <v>2.5000000000001199</v>
      </c>
      <c r="W144" s="29">
        <f t="shared" si="17"/>
        <v>2</v>
      </c>
      <c r="X144" s="41" t="str" cm="1">
        <f t="array" aca="1" ref="X144" ca="1">IFERROR(INDEX('PC&amp;PD'!$A$1:$AP$15,ROW('PC&amp;PD'!$A$15),MATCH(INDIRECT(T144),'PC&amp;PD'!$A$1:$AP$1,0)),"")</f>
        <v/>
      </c>
      <c r="Y144" s="13" t="str">
        <f>IF(OR($N144="",$N144=0),"",IF($N144=$E$7,'Extracted info for SC'!$J$6,IF($N144=$D$26,'Extracted info for SC'!$J$7,IF($N144=$E$26,'Extracted info for SC'!$J$8,IF($N144=$F$26,'Extracted info for SC'!$J$9,IF($N144=$G$26,'Extracted info for SC'!$J$10,IF($N144=$H$26,'Extracted info for SC'!$J$11,IF($N144=$I$26,'Extracted info for SC'!$J$12,IF($N144=$J$26,'Extracted info for SC'!$J$13,IF($N144=$K$26,'Extracted info for SC'!$J$14,IF($N144=$L$26,'Extracted info for SC'!$J$15,IF($N144=$M$26,'Extracted info for SC'!$J$16,IF($N144=$N$26,'Extracted info for SC'!$J$17,IF($N144=$O$26,'Extracted info for SC'!$J$18,""))))))))))))))</f>
        <v/>
      </c>
      <c r="Z144" s="155"/>
      <c r="AA144" s="13" t="str">
        <f t="shared" si="6"/>
        <v/>
      </c>
      <c r="AB144" s="155"/>
      <c r="AC144" s="13" t="str">
        <f t="shared" ca="1" si="7"/>
        <v>$AB</v>
      </c>
      <c r="AD144" s="13" t="str" cm="1">
        <f t="array" aca="1" ref="AD144" ca="1">IFERROR(IF((LEFT(INDIRECT("$F"&amp;$S144),4))="GOTS",IF($G144="Organic","GOTS_Organic_raw",(IF($G144="Responsible","GOTS_Responsible",(IF($G144="No Attribute (Conventional)","GOTS_conventional",(IF($G144="Recycled Pre/Post-Consumer","GOTS_pre_post",(IF($G144="In-Conversion","GOTS_in_conversion",(IF($G144="Sustainably Sourced","Sustainably_sourced",""))))))))))),IF($G144="Organic","Organic",(IF($G144="Responsible","Responsible",(IF($G144="No Attribute (Conventional)","No_Attribute_Conventional",(IF($G144="Recycled Pre/Post-Consumer","Recycled_Pre_Post_Consumer",(IF($G144="In-Conversion","In_Conversion",(IF($G144="Recycled Pre-Consumer","Recycled_Pre_Consumer",(IF($G144="Recycled Post-Consumer","Recycled_Post_Consumer",(IF($G144="Sustainably Sourced","Sustainably_sourced","")))))))))))))))),"")</f>
        <v/>
      </c>
      <c r="AE144" s="13" t="e" cm="1">
        <f t="array" aca="1" ref="AE144" ca="1">IF(INDIRECT("$F"&amp;$S144)="","",IF(LEFT(INDIRECT("$F"&amp;$S144),3)="GRS","GRS_RCS_RM",IF((LEFT(INDIRECT("$F"&amp;$S144),3))="RCS","GRS_RCS_RM",IF(INDIRECT("$F"&amp;$S144)="OCS (No Label)","OCS_Conversion_RM",IF(LEFT(INDIRECT("$F"&amp;$S144),3)="OCS","OCS_RM",IF(RIGHT(INDIRECT("$F"&amp;$S144),10)="conversion","GOTS_RM_conversion",IF((LEFT(INDIRECT("$F"&amp;$S144),4))="GOTS","GOTS_RM","Responsible_RM")))))))</f>
        <v>#REF!</v>
      </c>
      <c r="AF144" s="13" t="str" cm="1">
        <f t="array" aca="1" ref="AF144" ca="1">IF($S144="","",INDIRECT("$Z"&amp;$S144))</f>
        <v/>
      </c>
      <c r="AG144" s="155"/>
      <c r="AH144" s="13" t="str" cm="1">
        <f t="array" aca="1" ref="AH144" ca="1">IFERROR(INDIRECT("$ag"&amp;S144),"")</f>
        <v/>
      </c>
      <c r="AI144" s="13" t="e" cm="1">
        <f t="array" aca="1" ref="AI144" ca="1">INDIRECT("O"&amp;S143)</f>
        <v>#REF!</v>
      </c>
      <c r="AJ144" s="13" t="str">
        <f>IF($I144="","",INDEX('Raw Material'!$A$1:$J$75,MATCH(I144,'Raw Material'!$A$1:$A$75,0),(MATCH(G144,'Raw Material'!$A$1:$J$1,0))))</f>
        <v/>
      </c>
      <c r="AK144" s="13" t="str">
        <f t="shared" si="8"/>
        <v>YANLIŞRM</v>
      </c>
      <c r="AL144" s="153" t="str">
        <f t="shared" si="9"/>
        <v/>
      </c>
    </row>
    <row r="145" spans="1:38" ht="16.5" customHeight="1">
      <c r="A145" s="162"/>
      <c r="B145" s="168"/>
      <c r="C145" s="169"/>
      <c r="D145" s="156"/>
      <c r="E145" s="156"/>
      <c r="F145" s="175"/>
      <c r="G145" s="181"/>
      <c r="H145" s="182"/>
      <c r="I145" s="182"/>
      <c r="J145" s="182"/>
      <c r="K145" s="32"/>
      <c r="L145" s="179"/>
      <c r="M145" s="179"/>
      <c r="N145" s="81"/>
      <c r="O145" s="185"/>
      <c r="P145" s="103"/>
      <c r="Q145" s="84" t="str">
        <f t="shared" si="10"/>
        <v/>
      </c>
      <c r="R145" s="159"/>
      <c r="S145" s="28" t="str" cm="1">
        <f t="array" aca="1" ref="S145" ca="1">IF(INDIRECT("A"&amp;114+$U145)&lt;&gt;"",114+$U145,"")</f>
        <v/>
      </c>
      <c r="T145" s="28" t="str">
        <f t="shared" ca="1" si="5"/>
        <v>$B</v>
      </c>
      <c r="U145" s="29">
        <f t="shared" si="16"/>
        <v>24</v>
      </c>
      <c r="V145" s="29">
        <v>2.58333333333346</v>
      </c>
      <c r="W145" s="29">
        <f t="shared" si="17"/>
        <v>2</v>
      </c>
      <c r="X145" s="41" t="str" cm="1">
        <f t="array" aca="1" ref="X145" ca="1">IFERROR(INDEX('PC&amp;PD'!$A$1:$AP$15,ROW('PC&amp;PD'!$A$15),MATCH(INDIRECT(T145),'PC&amp;PD'!$A$1:$AP$1,0)),"")</f>
        <v/>
      </c>
      <c r="Y145" s="13" t="str">
        <f>IF(OR($N145="",$N145=0),"",IF($N145=$E$7,'Extracted info for SC'!$J$6,IF($N145=$D$26,'Extracted info for SC'!$J$7,IF($N145=$E$26,'Extracted info for SC'!$J$8,IF($N145=$F$26,'Extracted info for SC'!$J$9,IF($N145=$G$26,'Extracted info for SC'!$J$10,IF($N145=$H$26,'Extracted info for SC'!$J$11,IF($N145=$I$26,'Extracted info for SC'!$J$12,IF($N145=$J$26,'Extracted info for SC'!$J$13,IF($N145=$K$26,'Extracted info for SC'!$J$14,IF($N145=$L$26,'Extracted info for SC'!$J$15,IF($N145=$M$26,'Extracted info for SC'!$J$16,IF($N145=$N$26,'Extracted info for SC'!$J$17,IF($N145=$O$26,'Extracted info for SC'!$J$18,""))))))))))))))</f>
        <v/>
      </c>
      <c r="Z145" s="155"/>
      <c r="AA145" s="13" t="str">
        <f t="shared" si="6"/>
        <v/>
      </c>
      <c r="AB145" s="155"/>
      <c r="AC145" s="13" t="str">
        <f t="shared" ca="1" si="7"/>
        <v>$AB</v>
      </c>
      <c r="AD145" s="13" t="str" cm="1">
        <f t="array" aca="1" ref="AD145" ca="1">IFERROR(IF((LEFT(INDIRECT("$F"&amp;$S145),4))="GOTS",IF($G145="Organic","GOTS_Organic_raw",(IF($G145="Responsible","GOTS_Responsible",(IF($G145="No Attribute (Conventional)","GOTS_conventional",(IF($G145="Recycled Pre/Post-Consumer","GOTS_pre_post",(IF($G145="In-Conversion","GOTS_in_conversion",(IF($G145="Sustainably Sourced","Sustainably_sourced",""))))))))))),IF($G145="Organic","Organic",(IF($G145="Responsible","Responsible",(IF($G145="No Attribute (Conventional)","No_Attribute_Conventional",(IF($G145="Recycled Pre/Post-Consumer","Recycled_Pre_Post_Consumer",(IF($G145="In-Conversion","In_Conversion",(IF($G145="Recycled Pre-Consumer","Recycled_Pre_Consumer",(IF($G145="Recycled Post-Consumer","Recycled_Post_Consumer",(IF($G145="Sustainably Sourced","Sustainably_sourced","")))))))))))))))),"")</f>
        <v/>
      </c>
      <c r="AE145" s="13" t="e" cm="1">
        <f t="array" aca="1" ref="AE145" ca="1">IF(INDIRECT("$F"&amp;$S145)="","",IF(LEFT(INDIRECT("$F"&amp;$S145),3)="GRS","GRS_RCS_RM",IF((LEFT(INDIRECT("$F"&amp;$S145),3))="RCS","GRS_RCS_RM",IF(INDIRECT("$F"&amp;$S145)="OCS (No Label)","OCS_Conversion_RM",IF(LEFT(INDIRECT("$F"&amp;$S145),3)="OCS","OCS_RM",IF(RIGHT(INDIRECT("$F"&amp;$S145),10)="conversion","GOTS_RM_conversion",IF((LEFT(INDIRECT("$F"&amp;$S145),4))="GOTS","GOTS_RM","Responsible_RM")))))))</f>
        <v>#REF!</v>
      </c>
      <c r="AF145" s="13" t="str" cm="1">
        <f t="array" aca="1" ref="AF145" ca="1">IF($S145="","",INDIRECT("$Z"&amp;$S145))</f>
        <v/>
      </c>
      <c r="AG145" s="155"/>
      <c r="AH145" s="13" t="str" cm="1">
        <f t="array" aca="1" ref="AH145" ca="1">IFERROR(INDIRECT("$ag"&amp;S145),"")</f>
        <v/>
      </c>
      <c r="AI145" s="13" t="e" cm="1">
        <f t="array" aca="1" ref="AI145" ca="1">INDIRECT("O"&amp;S144)</f>
        <v>#REF!</v>
      </c>
      <c r="AJ145" s="13" t="str">
        <f>IF($I145="","",INDEX('Raw Material'!$A$1:$J$75,MATCH(I145,'Raw Material'!$A$1:$A$75,0),(MATCH(G145,'Raw Material'!$A$1:$J$1,0))))</f>
        <v/>
      </c>
      <c r="AK145" s="13" t="str">
        <f t="shared" si="8"/>
        <v>YANLIŞRM</v>
      </c>
      <c r="AL145" s="153" t="str">
        <f t="shared" si="9"/>
        <v/>
      </c>
    </row>
    <row r="146" spans="1:38" ht="16.5" customHeight="1">
      <c r="A146" s="162"/>
      <c r="B146" s="168"/>
      <c r="C146" s="169"/>
      <c r="D146" s="156"/>
      <c r="E146" s="156"/>
      <c r="F146" s="175"/>
      <c r="G146" s="181"/>
      <c r="H146" s="182"/>
      <c r="I146" s="182"/>
      <c r="J146" s="182"/>
      <c r="K146" s="32"/>
      <c r="L146" s="179"/>
      <c r="M146" s="179"/>
      <c r="N146" s="81"/>
      <c r="O146" s="185"/>
      <c r="P146" s="103"/>
      <c r="Q146" s="84" t="str">
        <f t="shared" si="10"/>
        <v/>
      </c>
      <c r="R146" s="159"/>
      <c r="S146" s="28" t="str" cm="1">
        <f t="array" aca="1" ref="S146" ca="1">IF(INDIRECT("A"&amp;114+$U146)&lt;&gt;"",114+$U146,"")</f>
        <v/>
      </c>
      <c r="T146" s="28" t="str">
        <f t="shared" ca="1" si="5"/>
        <v>$B</v>
      </c>
      <c r="U146" s="29">
        <f t="shared" si="16"/>
        <v>24</v>
      </c>
      <c r="V146" s="29">
        <v>2.6666666666668002</v>
      </c>
      <c r="W146" s="29">
        <f t="shared" si="17"/>
        <v>2</v>
      </c>
      <c r="X146" s="41" t="str" cm="1">
        <f t="array" aca="1" ref="X146" ca="1">IFERROR(INDEX('PC&amp;PD'!$A$1:$AP$15,ROW('PC&amp;PD'!$A$15),MATCH(INDIRECT(T146),'PC&amp;PD'!$A$1:$AP$1,0)),"")</f>
        <v/>
      </c>
      <c r="Y146" s="13" t="str">
        <f>IF(OR($N146="",$N146=0),"",IF($N146=$E$7,'Extracted info for SC'!$J$6,IF($N146=$D$26,'Extracted info for SC'!$J$7,IF($N146=$E$26,'Extracted info for SC'!$J$8,IF($N146=$F$26,'Extracted info for SC'!$J$9,IF($N146=$G$26,'Extracted info for SC'!$J$10,IF($N146=$H$26,'Extracted info for SC'!$J$11,IF($N146=$I$26,'Extracted info for SC'!$J$12,IF($N146=$J$26,'Extracted info for SC'!$J$13,IF($N146=$K$26,'Extracted info for SC'!$J$14,IF($N146=$L$26,'Extracted info for SC'!$J$15,IF($N146=$M$26,'Extracted info for SC'!$J$16,IF($N146=$N$26,'Extracted info for SC'!$J$17,IF($N146=$O$26,'Extracted info for SC'!$J$18,""))))))))))))))</f>
        <v/>
      </c>
      <c r="Z146" s="155"/>
      <c r="AA146" s="13" t="str">
        <f t="shared" si="6"/>
        <v/>
      </c>
      <c r="AB146" s="155"/>
      <c r="AC146" s="13" t="str">
        <f t="shared" ca="1" si="7"/>
        <v>$AB</v>
      </c>
      <c r="AD146" s="13" t="str" cm="1">
        <f t="array" aca="1" ref="AD146" ca="1">IFERROR(IF((LEFT(INDIRECT("$F"&amp;$S146),4))="GOTS",IF($G146="Organic","GOTS_Organic_raw",(IF($G146="Responsible","GOTS_Responsible",(IF($G146="No Attribute (Conventional)","GOTS_conventional",(IF($G146="Recycled Pre/Post-Consumer","GOTS_pre_post",(IF($G146="In-Conversion","GOTS_in_conversion",(IF($G146="Sustainably Sourced","Sustainably_sourced",""))))))))))),IF($G146="Organic","Organic",(IF($G146="Responsible","Responsible",(IF($G146="No Attribute (Conventional)","No_Attribute_Conventional",(IF($G146="Recycled Pre/Post-Consumer","Recycled_Pre_Post_Consumer",(IF($G146="In-Conversion","In_Conversion",(IF($G146="Recycled Pre-Consumer","Recycled_Pre_Consumer",(IF($G146="Recycled Post-Consumer","Recycled_Post_Consumer",(IF($G146="Sustainably Sourced","Sustainably_sourced","")))))))))))))))),"")</f>
        <v/>
      </c>
      <c r="AE146" s="13" t="e" cm="1">
        <f t="array" aca="1" ref="AE146" ca="1">IF(INDIRECT("$F"&amp;$S146)="","",IF(LEFT(INDIRECT("$F"&amp;$S146),3)="GRS","GRS_RCS_RM",IF((LEFT(INDIRECT("$F"&amp;$S146),3))="RCS","GRS_RCS_RM",IF(INDIRECT("$F"&amp;$S146)="OCS (No Label)","OCS_Conversion_RM",IF(LEFT(INDIRECT("$F"&amp;$S146),3)="OCS","OCS_RM",IF(RIGHT(INDIRECT("$F"&amp;$S146),10)="conversion","GOTS_RM_conversion",IF((LEFT(INDIRECT("$F"&amp;$S146),4))="GOTS","GOTS_RM","Responsible_RM")))))))</f>
        <v>#REF!</v>
      </c>
      <c r="AF146" s="13" t="str" cm="1">
        <f t="array" aca="1" ref="AF146" ca="1">IF($S146="","",INDIRECT("$Z"&amp;$S146))</f>
        <v/>
      </c>
      <c r="AG146" s="155"/>
      <c r="AH146" s="13" t="str" cm="1">
        <f t="array" aca="1" ref="AH146" ca="1">IFERROR(INDIRECT("$ag"&amp;S146),"")</f>
        <v/>
      </c>
      <c r="AI146" s="13" t="e" cm="1">
        <f t="array" aca="1" ref="AI146" ca="1">INDIRECT("O"&amp;S145)</f>
        <v>#REF!</v>
      </c>
      <c r="AJ146" s="13" t="str">
        <f>IF($I146="","",INDEX('Raw Material'!$A$1:$J$75,MATCH(I146,'Raw Material'!$A$1:$A$75,0),(MATCH(G146,'Raw Material'!$A$1:$J$1,0))))</f>
        <v/>
      </c>
      <c r="AK146" s="13" t="str">
        <f t="shared" si="8"/>
        <v>YANLIŞRM</v>
      </c>
      <c r="AL146" s="153" t="str">
        <f t="shared" si="9"/>
        <v/>
      </c>
    </row>
    <row r="147" spans="1:38" ht="16.5" customHeight="1">
      <c r="A147" s="162"/>
      <c r="B147" s="168"/>
      <c r="C147" s="169"/>
      <c r="D147" s="156"/>
      <c r="E147" s="156"/>
      <c r="F147" s="175"/>
      <c r="G147" s="181"/>
      <c r="H147" s="182"/>
      <c r="I147" s="182"/>
      <c r="J147" s="182"/>
      <c r="K147" s="32"/>
      <c r="L147" s="179"/>
      <c r="M147" s="179"/>
      <c r="N147" s="81"/>
      <c r="O147" s="185"/>
      <c r="P147" s="103"/>
      <c r="Q147" s="84" t="str">
        <f t="shared" si="10"/>
        <v/>
      </c>
      <c r="R147" s="159"/>
      <c r="S147" s="28" t="str" cm="1">
        <f t="array" aca="1" ref="S147" ca="1">IF(INDIRECT("A"&amp;114+$U147)&lt;&gt;"",114+$U147,"")</f>
        <v/>
      </c>
      <c r="T147" s="28" t="str">
        <f t="shared" ca="1" si="5"/>
        <v>$B</v>
      </c>
      <c r="U147" s="29">
        <f t="shared" si="16"/>
        <v>24</v>
      </c>
      <c r="V147" s="29">
        <v>2.7500000000001399</v>
      </c>
      <c r="W147" s="29">
        <f t="shared" si="17"/>
        <v>2</v>
      </c>
      <c r="X147" s="41" t="str" cm="1">
        <f t="array" aca="1" ref="X147" ca="1">IFERROR(INDEX('PC&amp;PD'!$A$1:$AP$15,ROW('PC&amp;PD'!$A$15),MATCH(INDIRECT(T147),'PC&amp;PD'!$A$1:$AP$1,0)),"")</f>
        <v/>
      </c>
      <c r="Y147" s="13" t="str">
        <f>IF(OR($N147="",$N147=0),"",IF($N147=$E$7,'Extracted info for SC'!$J$6,IF($N147=$D$26,'Extracted info for SC'!$J$7,IF($N147=$E$26,'Extracted info for SC'!$J$8,IF($N147=$F$26,'Extracted info for SC'!$J$9,IF($N147=$G$26,'Extracted info for SC'!$J$10,IF($N147=$H$26,'Extracted info for SC'!$J$11,IF($N147=$I$26,'Extracted info for SC'!$J$12,IF($N147=$J$26,'Extracted info for SC'!$J$13,IF($N147=$K$26,'Extracted info for SC'!$J$14,IF($N147=$L$26,'Extracted info for SC'!$J$15,IF($N147=$M$26,'Extracted info for SC'!$J$16,IF($N147=$N$26,'Extracted info for SC'!$J$17,IF($N147=$O$26,'Extracted info for SC'!$J$18,""))))))))))))))</f>
        <v/>
      </c>
      <c r="Z147" s="155"/>
      <c r="AA147" s="13" t="str">
        <f t="shared" si="6"/>
        <v/>
      </c>
      <c r="AB147" s="155"/>
      <c r="AC147" s="13" t="str">
        <f t="shared" ca="1" si="7"/>
        <v>$AB</v>
      </c>
      <c r="AD147" s="13" t="str" cm="1">
        <f t="array" aca="1" ref="AD147" ca="1">IFERROR(IF((LEFT(INDIRECT("$F"&amp;$S147),4))="GOTS",IF($G147="Organic","GOTS_Organic_raw",(IF($G147="Responsible","GOTS_Responsible",(IF($G147="No Attribute (Conventional)","GOTS_conventional",(IF($G147="Recycled Pre/Post-Consumer","GOTS_pre_post",(IF($G147="In-Conversion","GOTS_in_conversion",(IF($G147="Sustainably Sourced","Sustainably_sourced",""))))))))))),IF($G147="Organic","Organic",(IF($G147="Responsible","Responsible",(IF($G147="No Attribute (Conventional)","No_Attribute_Conventional",(IF($G147="Recycled Pre/Post-Consumer","Recycled_Pre_Post_Consumer",(IF($G147="In-Conversion","In_Conversion",(IF($G147="Recycled Pre-Consumer","Recycled_Pre_Consumer",(IF($G147="Recycled Post-Consumer","Recycled_Post_Consumer",(IF($G147="Sustainably Sourced","Sustainably_sourced","")))))))))))))))),"")</f>
        <v/>
      </c>
      <c r="AE147" s="13" t="e" cm="1">
        <f t="array" aca="1" ref="AE147" ca="1">IF(INDIRECT("$F"&amp;$S147)="","",IF(LEFT(INDIRECT("$F"&amp;$S147),3)="GRS","GRS_RCS_RM",IF((LEFT(INDIRECT("$F"&amp;$S147),3))="RCS","GRS_RCS_RM",IF(INDIRECT("$F"&amp;$S147)="OCS (No Label)","OCS_Conversion_RM",IF(LEFT(INDIRECT("$F"&amp;$S147),3)="OCS","OCS_RM",IF(RIGHT(INDIRECT("$F"&amp;$S147),10)="conversion","GOTS_RM_conversion",IF((LEFT(INDIRECT("$F"&amp;$S147),4))="GOTS","GOTS_RM","Responsible_RM")))))))</f>
        <v>#REF!</v>
      </c>
      <c r="AF147" s="13" t="str" cm="1">
        <f t="array" aca="1" ref="AF147" ca="1">IF($S147="","",INDIRECT("$Z"&amp;$S147))</f>
        <v/>
      </c>
      <c r="AG147" s="155"/>
      <c r="AH147" s="13" t="str" cm="1">
        <f t="array" aca="1" ref="AH147" ca="1">IFERROR(INDIRECT("$ag"&amp;S147),"")</f>
        <v/>
      </c>
      <c r="AI147" s="13" t="e" cm="1">
        <f t="array" aca="1" ref="AI147" ca="1">INDIRECT("O"&amp;S146)</f>
        <v>#REF!</v>
      </c>
      <c r="AJ147" s="13" t="str">
        <f>IF($I147="","",INDEX('Raw Material'!$A$1:$J$75,MATCH(I147,'Raw Material'!$A$1:$A$75,0),(MATCH(G147,'Raw Material'!$A$1:$J$1,0))))</f>
        <v/>
      </c>
      <c r="AK147" s="13" t="str">
        <f t="shared" si="8"/>
        <v>YANLIŞRM</v>
      </c>
      <c r="AL147" s="153" t="str">
        <f t="shared" si="9"/>
        <v/>
      </c>
    </row>
    <row r="148" spans="1:38" ht="16.5" customHeight="1">
      <c r="A148" s="162"/>
      <c r="B148" s="168"/>
      <c r="C148" s="169"/>
      <c r="D148" s="156"/>
      <c r="E148" s="156"/>
      <c r="F148" s="175"/>
      <c r="G148" s="181"/>
      <c r="H148" s="182"/>
      <c r="I148" s="182"/>
      <c r="J148" s="182"/>
      <c r="K148" s="32"/>
      <c r="L148" s="179"/>
      <c r="M148" s="179"/>
      <c r="N148" s="81"/>
      <c r="O148" s="185"/>
      <c r="P148" s="103"/>
      <c r="Q148" s="84" t="str">
        <f t="shared" si="10"/>
        <v/>
      </c>
      <c r="R148" s="159"/>
      <c r="S148" s="28" t="str" cm="1">
        <f t="array" aca="1" ref="S148" ca="1">IF(INDIRECT("A"&amp;114+$U148)&lt;&gt;"",114+$U148,"")</f>
        <v/>
      </c>
      <c r="T148" s="28" t="str">
        <f t="shared" ca="1" si="5"/>
        <v>$B</v>
      </c>
      <c r="U148" s="29">
        <f t="shared" si="16"/>
        <v>24</v>
      </c>
      <c r="V148" s="29">
        <v>2.83333333333348</v>
      </c>
      <c r="W148" s="29">
        <f t="shared" si="17"/>
        <v>2</v>
      </c>
      <c r="X148" s="41" t="str" cm="1">
        <f t="array" aca="1" ref="X148" ca="1">IFERROR(INDEX('PC&amp;PD'!$A$1:$AP$15,ROW('PC&amp;PD'!$A$15),MATCH(INDIRECT(T148),'PC&amp;PD'!$A$1:$AP$1,0)),"")</f>
        <v/>
      </c>
      <c r="Y148" s="13" t="str">
        <f>IF(OR($N148="",$N148=0),"",IF($N148=$E$7,'Extracted info for SC'!$J$6,IF($N148=$D$26,'Extracted info for SC'!$J$7,IF($N148=$E$26,'Extracted info for SC'!$J$8,IF($N148=$F$26,'Extracted info for SC'!$J$9,IF($N148=$G$26,'Extracted info for SC'!$J$10,IF($N148=$H$26,'Extracted info for SC'!$J$11,IF($N148=$I$26,'Extracted info for SC'!$J$12,IF($N148=$J$26,'Extracted info for SC'!$J$13,IF($N148=$K$26,'Extracted info for SC'!$J$14,IF($N148=$L$26,'Extracted info for SC'!$J$15,IF($N148=$M$26,'Extracted info for SC'!$J$16,IF($N148=$N$26,'Extracted info for SC'!$J$17,IF($N148=$O$26,'Extracted info for SC'!$J$18,""))))))))))))))</f>
        <v/>
      </c>
      <c r="Z148" s="155"/>
      <c r="AA148" s="13" t="str">
        <f t="shared" si="6"/>
        <v/>
      </c>
      <c r="AB148" s="155"/>
      <c r="AC148" s="13" t="str">
        <f t="shared" ca="1" si="7"/>
        <v>$AB</v>
      </c>
      <c r="AD148" s="13" t="str" cm="1">
        <f t="array" aca="1" ref="AD148" ca="1">IFERROR(IF((LEFT(INDIRECT("$F"&amp;$S148),4))="GOTS",IF($G148="Organic","GOTS_Organic_raw",(IF($G148="Responsible","GOTS_Responsible",(IF($G148="No Attribute (Conventional)","GOTS_conventional",(IF($G148="Recycled Pre/Post-Consumer","GOTS_pre_post",(IF($G148="In-Conversion","GOTS_in_conversion",(IF($G148="Sustainably Sourced","Sustainably_sourced",""))))))))))),IF($G148="Organic","Organic",(IF($G148="Responsible","Responsible",(IF($G148="No Attribute (Conventional)","No_Attribute_Conventional",(IF($G148="Recycled Pre/Post-Consumer","Recycled_Pre_Post_Consumer",(IF($G148="In-Conversion","In_Conversion",(IF($G148="Recycled Pre-Consumer","Recycled_Pre_Consumer",(IF($G148="Recycled Post-Consumer","Recycled_Post_Consumer",(IF($G148="Sustainably Sourced","Sustainably_sourced","")))))))))))))))),"")</f>
        <v/>
      </c>
      <c r="AE148" s="13" t="e" cm="1">
        <f t="array" aca="1" ref="AE148" ca="1">IF(INDIRECT("$F"&amp;$S148)="","",IF(LEFT(INDIRECT("$F"&amp;$S148),3)="GRS","GRS_RCS_RM",IF((LEFT(INDIRECT("$F"&amp;$S148),3))="RCS","GRS_RCS_RM",IF(INDIRECT("$F"&amp;$S148)="OCS (No Label)","OCS_Conversion_RM",IF(LEFT(INDIRECT("$F"&amp;$S148),3)="OCS","OCS_RM",IF(RIGHT(INDIRECT("$F"&amp;$S148),10)="conversion","GOTS_RM_conversion",IF((LEFT(INDIRECT("$F"&amp;$S148),4))="GOTS","GOTS_RM","Responsible_RM")))))))</f>
        <v>#REF!</v>
      </c>
      <c r="AF148" s="13" t="str" cm="1">
        <f t="array" aca="1" ref="AF148" ca="1">IF($S148="","",INDIRECT("$Z"&amp;$S148))</f>
        <v/>
      </c>
      <c r="AG148" s="155"/>
      <c r="AH148" s="13" t="str" cm="1">
        <f t="array" aca="1" ref="AH148" ca="1">IFERROR(INDIRECT("$ag"&amp;S148),"")</f>
        <v/>
      </c>
      <c r="AI148" s="13" t="e" cm="1">
        <f t="array" aca="1" ref="AI148" ca="1">INDIRECT("O"&amp;S147)</f>
        <v>#REF!</v>
      </c>
      <c r="AJ148" s="13" t="str">
        <f>IF($I148="","",INDEX('Raw Material'!$A$1:$J$75,MATCH(I148,'Raw Material'!$A$1:$A$75,0),(MATCH(G148,'Raw Material'!$A$1:$J$1,0))))</f>
        <v/>
      </c>
      <c r="AK148" s="13" t="str">
        <f t="shared" si="8"/>
        <v>YANLIŞRM</v>
      </c>
      <c r="AL148" s="153" t="str">
        <f t="shared" si="9"/>
        <v/>
      </c>
    </row>
    <row r="149" spans="1:38" ht="16.5" customHeight="1" thickBot="1">
      <c r="A149" s="163"/>
      <c r="B149" s="170"/>
      <c r="C149" s="171"/>
      <c r="D149" s="156"/>
      <c r="E149" s="156"/>
      <c r="F149" s="176"/>
      <c r="G149" s="157"/>
      <c r="H149" s="158"/>
      <c r="I149" s="158"/>
      <c r="J149" s="158"/>
      <c r="K149" s="33"/>
      <c r="L149" s="180"/>
      <c r="M149" s="180"/>
      <c r="N149" s="82"/>
      <c r="O149" s="186"/>
      <c r="P149" s="103"/>
      <c r="Q149" s="84" t="str">
        <f t="shared" si="10"/>
        <v/>
      </c>
      <c r="R149" s="159"/>
      <c r="S149" s="28" t="str" cm="1">
        <f t="array" aca="1" ref="S149" ca="1">IF(INDIRECT("A"&amp;114+$U149)&lt;&gt;"",114+$U149,"")</f>
        <v/>
      </c>
      <c r="T149" s="28" t="str">
        <f t="shared" ca="1" si="5"/>
        <v>$B</v>
      </c>
      <c r="U149" s="29">
        <f t="shared" si="16"/>
        <v>24</v>
      </c>
      <c r="V149" s="29">
        <v>2.9166666666668202</v>
      </c>
      <c r="W149" s="29">
        <f t="shared" si="17"/>
        <v>2</v>
      </c>
      <c r="X149" s="41" t="str" cm="1">
        <f t="array" aca="1" ref="X149" ca="1">IFERROR(INDEX('PC&amp;PD'!$A$1:$AP$15,ROW('PC&amp;PD'!$A$15),MATCH(INDIRECT(T149),'PC&amp;PD'!$A$1:$AP$1,0)),"")</f>
        <v/>
      </c>
      <c r="Y149" s="13" t="str">
        <f>IF(OR($N149="",$N149=0),"",IF($N149=$E$7,'Extracted info for SC'!$J$6,IF($N149=$D$26,'Extracted info for SC'!$J$7,IF($N149=$E$26,'Extracted info for SC'!$J$8,IF($N149=$F$26,'Extracted info for SC'!$J$9,IF($N149=$G$26,'Extracted info for SC'!$J$10,IF($N149=$H$26,'Extracted info for SC'!$J$11,IF($N149=$I$26,'Extracted info for SC'!$J$12,IF($N149=$J$26,'Extracted info for SC'!$J$13,IF($N149=$K$26,'Extracted info for SC'!$J$14,IF($N149=$L$26,'Extracted info for SC'!$J$15,IF($N149=$M$26,'Extracted info for SC'!$J$16,IF($N149=$N$26,'Extracted info for SC'!$J$17,IF($N149=$O$26,'Extracted info for SC'!$J$18,""))))))))))))))</f>
        <v/>
      </c>
      <c r="Z149" s="155"/>
      <c r="AA149" s="13" t="str">
        <f t="shared" si="6"/>
        <v/>
      </c>
      <c r="AB149" s="155"/>
      <c r="AC149" s="13" t="str">
        <f t="shared" ca="1" si="7"/>
        <v>$AB</v>
      </c>
      <c r="AD149" s="13" t="str" cm="1">
        <f t="array" aca="1" ref="AD149" ca="1">IFERROR(IF((LEFT(INDIRECT("$F"&amp;$S149),4))="GOTS",IF($G149="Organic","GOTS_Organic_raw",(IF($G149="Responsible","GOTS_Responsible",(IF($G149="No Attribute (Conventional)","GOTS_conventional",(IF($G149="Recycled Pre/Post-Consumer","GOTS_pre_post",(IF($G149="In-Conversion","GOTS_in_conversion",(IF($G149="Sustainably Sourced","Sustainably_sourced",""))))))))))),IF($G149="Organic","Organic",(IF($G149="Responsible","Responsible",(IF($G149="No Attribute (Conventional)","No_Attribute_Conventional",(IF($G149="Recycled Pre/Post-Consumer","Recycled_Pre_Post_Consumer",(IF($G149="In-Conversion","In_Conversion",(IF($G149="Recycled Pre-Consumer","Recycled_Pre_Consumer",(IF($G149="Recycled Post-Consumer","Recycled_Post_Consumer",(IF($G149="Sustainably Sourced","Sustainably_sourced","")))))))))))))))),"")</f>
        <v/>
      </c>
      <c r="AE149" s="13" t="e" cm="1">
        <f t="array" aca="1" ref="AE149" ca="1">IF(INDIRECT("$F"&amp;$S149)="","",IF(LEFT(INDIRECT("$F"&amp;$S149),3)="GRS","GRS_RCS_RM",IF((LEFT(INDIRECT("$F"&amp;$S149),3))="RCS","GRS_RCS_RM",IF(INDIRECT("$F"&amp;$S149)="OCS (No Label)","OCS_Conversion_RM",IF(LEFT(INDIRECT("$F"&amp;$S149),3)="OCS","OCS_RM",IF(RIGHT(INDIRECT("$F"&amp;$S149),10)="conversion","GOTS_RM_conversion",IF((LEFT(INDIRECT("$F"&amp;$S149),4))="GOTS","GOTS_RM","Responsible_RM")))))))</f>
        <v>#REF!</v>
      </c>
      <c r="AF149" s="13" t="str" cm="1">
        <f t="array" aca="1" ref="AF149" ca="1">IF($S149="","",INDIRECT("$Z"&amp;$S149))</f>
        <v/>
      </c>
      <c r="AG149" s="155"/>
      <c r="AH149" s="13" t="str" cm="1">
        <f t="array" aca="1" ref="AH149" ca="1">IFERROR(INDIRECT("$ag"&amp;S149),"")</f>
        <v/>
      </c>
      <c r="AI149" s="13" t="e" cm="1">
        <f t="array" aca="1" ref="AI149" ca="1">INDIRECT("O"&amp;S148)</f>
        <v>#REF!</v>
      </c>
      <c r="AJ149" s="13" t="str">
        <f>IF($I149="","",INDEX('Raw Material'!$A$1:$J$75,MATCH(I149,'Raw Material'!$A$1:$A$75,0),(MATCH(G149,'Raw Material'!$A$1:$J$1,0))))</f>
        <v/>
      </c>
      <c r="AK149" s="13" t="str">
        <f t="shared" si="8"/>
        <v>YANLIŞRM</v>
      </c>
      <c r="AL149" s="153" t="str">
        <f t="shared" si="9"/>
        <v/>
      </c>
    </row>
    <row r="150" spans="1:38" ht="16.5" customHeight="1">
      <c r="A150" s="160" t="str">
        <f>IF(B150="","",COUNTA($B$114:$B150))</f>
        <v/>
      </c>
      <c r="B150" s="164"/>
      <c r="C150" s="165"/>
      <c r="D150" s="183"/>
      <c r="E150" s="183"/>
      <c r="F150" s="172"/>
      <c r="G150" s="212"/>
      <c r="H150" s="206"/>
      <c r="I150" s="206"/>
      <c r="J150" s="206"/>
      <c r="K150" s="31"/>
      <c r="L150" s="177" t="str">
        <f t="shared" ref="L150" si="23">IF(R150="","",LEFT(R150,LEN(R150)-2))</f>
        <v/>
      </c>
      <c r="M150" s="177"/>
      <c r="N150" s="80"/>
      <c r="O150" s="184"/>
      <c r="P150" s="103"/>
      <c r="Q150" s="84" t="str">
        <f t="shared" si="10"/>
        <v/>
      </c>
      <c r="R150" s="159" t="str">
        <f t="shared" ref="R150" si="24">CONCATENATE($Q150,Q151,Q152,Q153,Q154,Q155,$Q156,$Q157,$Q158,$Q159,Q160,Q161)</f>
        <v/>
      </c>
      <c r="S150" s="28" t="str" cm="1">
        <f t="array" aca="1" ref="S150" ca="1">IF(INDIRECT("A"&amp;114+$U150)&lt;&gt;"",114+$U150,"")</f>
        <v/>
      </c>
      <c r="T150" s="28" t="str">
        <f t="shared" ca="1" si="5"/>
        <v>$B</v>
      </c>
      <c r="U150" s="29">
        <f t="shared" si="16"/>
        <v>36</v>
      </c>
      <c r="V150" s="29">
        <v>3.0000000000001599</v>
      </c>
      <c r="W150" s="29">
        <f t="shared" si="17"/>
        <v>3</v>
      </c>
      <c r="X150" s="41" t="str" cm="1">
        <f t="array" aca="1" ref="X150" ca="1">IFERROR(INDEX('PC&amp;PD'!$A$1:$AP$15,ROW('PC&amp;PD'!$A$15),MATCH(INDIRECT(T150),'PC&amp;PD'!$A$1:$AP$1,0)),"")</f>
        <v/>
      </c>
      <c r="Y150" s="13" t="str">
        <f>IF(OR($N150="",$N150=0),"",IF($N150=$E$7,'Extracted info for SC'!$J$6,IF($N150=$D$26,'Extracted info for SC'!$J$7,IF($N150=$E$26,'Extracted info for SC'!$J$8,IF($N150=$F$26,'Extracted info for SC'!$J$9,IF($N150=$G$26,'Extracted info for SC'!$J$10,IF($N150=$H$26,'Extracted info for SC'!$J$11,IF($N150=$I$26,'Extracted info for SC'!$J$12,IF($N150=$J$26,'Extracted info for SC'!$J$13,IF($N150=$K$26,'Extracted info for SC'!$J$14,IF($N150=$L$26,'Extracted info for SC'!$J$15,IF($N150=$M$26,'Extracted info for SC'!$J$16,IF($N150=$N$26,'Extracted info for SC'!$J$17,IF($N150=$O$26,'Extracted info for SC'!$J$18,""))))))))))))))</f>
        <v/>
      </c>
      <c r="Z150" s="155" t="str">
        <f t="shared" ref="Z150" si="25">IFERROR(IF($F150="OCS 100","OCS (OCS 100)",IF($F150="OCS Blended","OCS (OCS Blended)",IF($F150="OCS (No Label)","OCS (No Label)",IF($F150="RCS 100","RCS (RCS 100)",IF($F150="RCS Blended","RCS (RCS Blended)",IF($F150="GRS","GRS (GRS)",IF($F150="GRS (No Label)", "GRS (No Label)",IF($F150="RDS","RDS (RDS)",IF($F150="RWS","RWS (RWS)",IF($F150="RAS","RAS (RAS)",IF($F150="RMS","RMS (RMS)",IF($F150="GOTS Organic","GOTS (Organic)",IF($F150="GOTS Made with organic","GOTS (Made with Organic)",IF($F150="GOTS Organic - in conversion","GOTS (Organic - In Conversion)",IF($F150="GOTS Made with organic - in conversion","GOTS (Made with Organic - In Conversion)",""))))))))))))))),"")</f>
        <v/>
      </c>
      <c r="AA150" s="13" t="str">
        <f t="shared" si="6"/>
        <v/>
      </c>
      <c r="AB150" s="155" t="str">
        <f t="shared" ref="AB150" si="26">IFERROR(IF($F150="OCS 100", "OCS_100",IF($F150="OCS Blended", "OCS_Blended",IF($F150="OCS (No Label)", "OCS_No_Label",IF($F150="RCS 100", "RCS_100",IF($F150="RCS Blended","RCS_Blended",IF($F150="GRS","GRS",IF($F150="GRS (No Label)", "GRS_No_Label",IF($F150="RDS","RDS",IF($F150="RWS","RWS",IF($F150="RMS","RMS",IF($F150="GOTS Organic","GOTS_Organic",IF($F150="GOTS Made with organic","GOTS_Made_with_organic",IF($F150="GOTS Organic - in conversion","GOTS_Organic_in_Conversion",IF($F150="GOTS Made with organic - in conversion","GOTS_Made_with_Organic_in_Conversion",IF($F150="RAS","RAS",""))))))))))))))),"")</f>
        <v/>
      </c>
      <c r="AC150" s="13" t="str">
        <f t="shared" ca="1" si="7"/>
        <v>$AB</v>
      </c>
      <c r="AD150" s="13" t="str" cm="1">
        <f t="array" aca="1" ref="AD150" ca="1">IFERROR(IF((LEFT(INDIRECT("$F"&amp;$S150),4))="GOTS",IF($G150="Organic","GOTS_Organic_raw",(IF($G150="Responsible","GOTS_Responsible",(IF($G150="No Attribute (Conventional)","GOTS_conventional",(IF($G150="Recycled Pre/Post-Consumer","GOTS_pre_post",(IF($G150="In-Conversion","GOTS_in_conversion",(IF($G150="Sustainably Sourced","Sustainably_sourced",""))))))))))),IF($G150="Organic","Organic",(IF($G150="Responsible","Responsible",(IF($G150="No Attribute (Conventional)","No_Attribute_Conventional",(IF($G150="Recycled Pre/Post-Consumer","Recycled_Pre_Post_Consumer",(IF($G150="In-Conversion","In_Conversion",(IF($G150="Recycled Pre-Consumer","Recycled_Pre_Consumer",(IF($G150="Recycled Post-Consumer","Recycled_Post_Consumer",(IF($G150="Sustainably Sourced","Sustainably_sourced","")))))))))))))))),"")</f>
        <v/>
      </c>
      <c r="AE150" s="13" t="e" cm="1">
        <f t="array" aca="1" ref="AE150" ca="1">IF(INDIRECT("$F"&amp;$S150)="","",IF(LEFT(INDIRECT("$F"&amp;$S150),3)="GRS","GRS_RCS_RM",IF((LEFT(INDIRECT("$F"&amp;$S150),3))="RCS","GRS_RCS_RM",IF(INDIRECT("$F"&amp;$S150)="OCS (No Label)","OCS_Conversion_RM",IF(LEFT(INDIRECT("$F"&amp;$S150),3)="OCS","OCS_RM",IF(RIGHT(INDIRECT("$F"&amp;$S150),10)="conversion","GOTS_RM_conversion",IF((LEFT(INDIRECT("$F"&amp;$S150),4))="GOTS","GOTS_RM","Responsible_RM")))))))</f>
        <v>#REF!</v>
      </c>
      <c r="AF150" s="13" t="str" cm="1">
        <f t="array" aca="1" ref="AF150" ca="1">IF($S150="","",INDIRECT("$Z"&amp;$S150))</f>
        <v/>
      </c>
      <c r="AG150" s="155" t="str">
        <f t="shared" ref="AG150" si="27">IF(AND(Y150="",Y151="",Y152="",Y153="",Y154="",Y155="",Y156="",Y157="",Y158="",Y159="",Y160="",Y161=""),"",CONCATENATE(Y150&amp;", "&amp;Y151&amp;", "&amp;Y152&amp;", "&amp;Y153&amp;", "&amp;Y154&amp;", "&amp;Y155&amp;", "&amp;Y156&amp;", "&amp;Y157&amp;", "&amp;Y158&amp;", "&amp;Y159&amp;", "&amp;Y160&amp;", "&amp;Y161))</f>
        <v/>
      </c>
      <c r="AH150" s="13" t="str" cm="1">
        <f t="array" aca="1" ref="AH150" ca="1">IFERROR(INDIRECT("$ag"&amp;S150),"")</f>
        <v/>
      </c>
      <c r="AI150" s="13" t="e" cm="1">
        <f t="array" aca="1" ref="AI150" ca="1">INDIRECT("O"&amp;S149)</f>
        <v>#REF!</v>
      </c>
      <c r="AJ150" s="13" t="str">
        <f>IF($I150="","",INDEX('Raw Material'!$A$1:$J$75,MATCH(I150,'Raw Material'!$A$1:$A$75,0),(MATCH(G150,'Raw Material'!$A$1:$J$1,0))))</f>
        <v/>
      </c>
      <c r="AK150" s="13" t="str">
        <f t="shared" si="8"/>
        <v>YANLIŞRM</v>
      </c>
      <c r="AL150" s="153" t="str">
        <f t="shared" si="9"/>
        <v/>
      </c>
    </row>
    <row r="151" spans="1:38" ht="16.5" customHeight="1">
      <c r="A151" s="161"/>
      <c r="B151" s="166"/>
      <c r="C151" s="167"/>
      <c r="D151" s="156"/>
      <c r="E151" s="156"/>
      <c r="F151" s="173"/>
      <c r="G151" s="181"/>
      <c r="H151" s="182"/>
      <c r="I151" s="182"/>
      <c r="J151" s="182"/>
      <c r="K151" s="32"/>
      <c r="L151" s="178"/>
      <c r="M151" s="178"/>
      <c r="N151" s="81"/>
      <c r="O151" s="185"/>
      <c r="P151" s="103"/>
      <c r="Q151" s="84" t="str">
        <f t="shared" si="10"/>
        <v/>
      </c>
      <c r="R151" s="159"/>
      <c r="S151" s="28" t="str" cm="1">
        <f t="array" aca="1" ref="S151" ca="1">IF(INDIRECT("A"&amp;114+$U151)&lt;&gt;"",114+$U151,"")</f>
        <v/>
      </c>
      <c r="T151" s="28" t="str">
        <f t="shared" ca="1" si="5"/>
        <v>$B</v>
      </c>
      <c r="U151" s="29">
        <f t="shared" si="16"/>
        <v>36</v>
      </c>
      <c r="V151" s="29">
        <v>3.0833333333335</v>
      </c>
      <c r="W151" s="29">
        <f t="shared" si="17"/>
        <v>3</v>
      </c>
      <c r="X151" s="41" t="str" cm="1">
        <f t="array" aca="1" ref="X151" ca="1">IFERROR(INDEX('PC&amp;PD'!$A$1:$AP$15,ROW('PC&amp;PD'!$A$15),MATCH(INDIRECT(T151),'PC&amp;PD'!$A$1:$AP$1,0)),"")</f>
        <v/>
      </c>
      <c r="Y151" s="13" t="str">
        <f>IF(OR($N151="",$N151=0),"",IF($N151=$E$7,'Extracted info for SC'!$J$6,IF($N151=$D$26,'Extracted info for SC'!$J$7,IF($N151=$E$26,'Extracted info for SC'!$J$8,IF($N151=$F$26,'Extracted info for SC'!$J$9,IF($N151=$G$26,'Extracted info for SC'!$J$10,IF($N151=$H$26,'Extracted info for SC'!$J$11,IF($N151=$I$26,'Extracted info for SC'!$J$12,IF($N151=$J$26,'Extracted info for SC'!$J$13,IF($N151=$K$26,'Extracted info for SC'!$J$14,IF($N151=$L$26,'Extracted info for SC'!$J$15,IF($N151=$M$26,'Extracted info for SC'!$J$16,IF($N151=$N$26,'Extracted info for SC'!$J$17,IF($N151=$O$26,'Extracted info for SC'!$J$18,""))))))))))))))</f>
        <v/>
      </c>
      <c r="Z151" s="155"/>
      <c r="AA151" s="13" t="str">
        <f t="shared" si="6"/>
        <v/>
      </c>
      <c r="AB151" s="155"/>
      <c r="AC151" s="13" t="str">
        <f t="shared" ca="1" si="7"/>
        <v>$AB</v>
      </c>
      <c r="AD151" s="13" t="str" cm="1">
        <f t="array" aca="1" ref="AD151" ca="1">IFERROR(IF((LEFT(INDIRECT("$F"&amp;$S151),4))="GOTS",IF($G151="Organic","GOTS_Organic_raw",(IF($G151="Responsible","GOTS_Responsible",(IF($G151="No Attribute (Conventional)","GOTS_conventional",(IF($G151="Recycled Pre/Post-Consumer","GOTS_pre_post",(IF($G151="In-Conversion","GOTS_in_conversion",(IF($G151="Sustainably Sourced","Sustainably_sourced",""))))))))))),IF($G151="Organic","Organic",(IF($G151="Responsible","Responsible",(IF($G151="No Attribute (Conventional)","No_Attribute_Conventional",(IF($G151="Recycled Pre/Post-Consumer","Recycled_Pre_Post_Consumer",(IF($G151="In-Conversion","In_Conversion",(IF($G151="Recycled Pre-Consumer","Recycled_Pre_Consumer",(IF($G151="Recycled Post-Consumer","Recycled_Post_Consumer",(IF($G151="Sustainably Sourced","Sustainably_sourced","")))))))))))))))),"")</f>
        <v/>
      </c>
      <c r="AE151" s="13" t="e" cm="1">
        <f t="array" aca="1" ref="AE151" ca="1">IF(INDIRECT("$F"&amp;$S151)="","",IF(LEFT(INDIRECT("$F"&amp;$S151),3)="GRS","GRS_RCS_RM",IF((LEFT(INDIRECT("$F"&amp;$S151),3))="RCS","GRS_RCS_RM",IF(INDIRECT("$F"&amp;$S151)="OCS (No Label)","OCS_Conversion_RM",IF(LEFT(INDIRECT("$F"&amp;$S151),3)="OCS","OCS_RM",IF(RIGHT(INDIRECT("$F"&amp;$S151),10)="conversion","GOTS_RM_conversion",IF((LEFT(INDIRECT("$F"&amp;$S151),4))="GOTS","GOTS_RM","Responsible_RM")))))))</f>
        <v>#REF!</v>
      </c>
      <c r="AF151" s="13" t="str" cm="1">
        <f t="array" aca="1" ref="AF151" ca="1">IF($S151="","",INDIRECT("$Z"&amp;$S151))</f>
        <v/>
      </c>
      <c r="AG151" s="155"/>
      <c r="AH151" s="13" t="str" cm="1">
        <f t="array" aca="1" ref="AH151" ca="1">IFERROR(INDIRECT("$ag"&amp;S151),"")</f>
        <v/>
      </c>
      <c r="AI151" s="13" t="e" cm="1">
        <f t="array" aca="1" ref="AI151" ca="1">INDIRECT("O"&amp;S150)</f>
        <v>#REF!</v>
      </c>
      <c r="AJ151" s="13" t="str">
        <f>IF($I151="","",INDEX('Raw Material'!$A$1:$J$75,MATCH(I151,'Raw Material'!$A$1:$A$75,0),(MATCH(G151,'Raw Material'!$A$1:$J$1,0))))</f>
        <v/>
      </c>
      <c r="AK151" s="13" t="str">
        <f t="shared" si="8"/>
        <v>YANLIŞRM</v>
      </c>
      <c r="AL151" s="153" t="str">
        <f t="shared" si="9"/>
        <v/>
      </c>
    </row>
    <row r="152" spans="1:38" ht="16.5" customHeight="1">
      <c r="A152" s="161"/>
      <c r="B152" s="166"/>
      <c r="C152" s="167"/>
      <c r="D152" s="156"/>
      <c r="E152" s="156"/>
      <c r="F152" s="173"/>
      <c r="G152" s="181"/>
      <c r="H152" s="182"/>
      <c r="I152" s="182"/>
      <c r="J152" s="182"/>
      <c r="K152" s="32"/>
      <c r="L152" s="178"/>
      <c r="M152" s="178"/>
      <c r="N152" s="81"/>
      <c r="O152" s="185"/>
      <c r="P152" s="103"/>
      <c r="Q152" s="84" t="str">
        <f t="shared" si="10"/>
        <v/>
      </c>
      <c r="R152" s="159"/>
      <c r="S152" s="28" t="str" cm="1">
        <f t="array" aca="1" ref="S152" ca="1">IF(INDIRECT("A"&amp;114+$U152)&lt;&gt;"",114+$U152,"")</f>
        <v/>
      </c>
      <c r="T152" s="28" t="str">
        <f t="shared" ca="1" si="5"/>
        <v>$B</v>
      </c>
      <c r="U152" s="29">
        <f t="shared" si="16"/>
        <v>36</v>
      </c>
      <c r="V152" s="29">
        <v>3.1666666666668402</v>
      </c>
      <c r="W152" s="29">
        <f t="shared" si="17"/>
        <v>3</v>
      </c>
      <c r="X152" s="41" t="str" cm="1">
        <f t="array" aca="1" ref="X152" ca="1">IFERROR(INDEX('PC&amp;PD'!$A$1:$AP$15,ROW('PC&amp;PD'!$A$15),MATCH(INDIRECT(T152),'PC&amp;PD'!$A$1:$AP$1,0)),"")</f>
        <v/>
      </c>
      <c r="Y152" s="13" t="str">
        <f>IF(OR($N152="",$N152=0),"",IF($N152=$E$7,'Extracted info for SC'!$J$6,IF($N152=$D$26,'Extracted info for SC'!$J$7,IF($N152=$E$26,'Extracted info for SC'!$J$8,IF($N152=$F$26,'Extracted info for SC'!$J$9,IF($N152=$G$26,'Extracted info for SC'!$J$10,IF($N152=$H$26,'Extracted info for SC'!$J$11,IF($N152=$I$26,'Extracted info for SC'!$J$12,IF($N152=$J$26,'Extracted info for SC'!$J$13,IF($N152=$K$26,'Extracted info for SC'!$J$14,IF($N152=$L$26,'Extracted info for SC'!$J$15,IF($N152=$M$26,'Extracted info for SC'!$J$16,IF($N152=$N$26,'Extracted info for SC'!$J$17,IF($N152=$O$26,'Extracted info for SC'!$J$18,""))))))))))))))</f>
        <v/>
      </c>
      <c r="Z152" s="155"/>
      <c r="AA152" s="13" t="str">
        <f t="shared" si="6"/>
        <v/>
      </c>
      <c r="AB152" s="155"/>
      <c r="AC152" s="13" t="str">
        <f t="shared" ca="1" si="7"/>
        <v>$AB</v>
      </c>
      <c r="AD152" s="13" t="str" cm="1">
        <f t="array" aca="1" ref="AD152" ca="1">IFERROR(IF((LEFT(INDIRECT("$F"&amp;$S152),4))="GOTS",IF($G152="Organic","GOTS_Organic_raw",(IF($G152="Responsible","GOTS_Responsible",(IF($G152="No Attribute (Conventional)","GOTS_conventional",(IF($G152="Recycled Pre/Post-Consumer","GOTS_pre_post",(IF($G152="In-Conversion","GOTS_in_conversion",(IF($G152="Sustainably Sourced","Sustainably_sourced",""))))))))))),IF($G152="Organic","Organic",(IF($G152="Responsible","Responsible",(IF($G152="No Attribute (Conventional)","No_Attribute_Conventional",(IF($G152="Recycled Pre/Post-Consumer","Recycled_Pre_Post_Consumer",(IF($G152="In-Conversion","In_Conversion",(IF($G152="Recycled Pre-Consumer","Recycled_Pre_Consumer",(IF($G152="Recycled Post-Consumer","Recycled_Post_Consumer",(IF($G152="Sustainably Sourced","Sustainably_sourced","")))))))))))))))),"")</f>
        <v/>
      </c>
      <c r="AE152" s="13" t="e" cm="1">
        <f t="array" aca="1" ref="AE152" ca="1">IF(INDIRECT("$F"&amp;$S152)="","",IF(LEFT(INDIRECT("$F"&amp;$S152),3)="GRS","GRS_RCS_RM",IF((LEFT(INDIRECT("$F"&amp;$S152),3))="RCS","GRS_RCS_RM",IF(INDIRECT("$F"&amp;$S152)="OCS (No Label)","OCS_Conversion_RM",IF(LEFT(INDIRECT("$F"&amp;$S152),3)="OCS","OCS_RM",IF(RIGHT(INDIRECT("$F"&amp;$S152),10)="conversion","GOTS_RM_conversion",IF((LEFT(INDIRECT("$F"&amp;$S152),4))="GOTS","GOTS_RM","Responsible_RM")))))))</f>
        <v>#REF!</v>
      </c>
      <c r="AF152" s="13" t="str" cm="1">
        <f t="array" aca="1" ref="AF152" ca="1">IF($S152="","",INDIRECT("$Z"&amp;$S152))</f>
        <v/>
      </c>
      <c r="AG152" s="155"/>
      <c r="AH152" s="13" t="str" cm="1">
        <f t="array" aca="1" ref="AH152" ca="1">IFERROR(INDIRECT("$ag"&amp;S152),"")</f>
        <v/>
      </c>
      <c r="AI152" s="13" t="e" cm="1">
        <f t="array" aca="1" ref="AI152" ca="1">INDIRECT("O"&amp;S151)</f>
        <v>#REF!</v>
      </c>
      <c r="AJ152" s="13" t="str">
        <f>IF($I152="","",INDEX('Raw Material'!$A$1:$J$75,MATCH(I152,'Raw Material'!$A$1:$A$75,0),(MATCH(G152,'Raw Material'!$A$1:$J$1,0))))</f>
        <v/>
      </c>
      <c r="AK152" s="13" t="str">
        <f t="shared" si="8"/>
        <v>YANLIŞRM</v>
      </c>
      <c r="AL152" s="153" t="str">
        <f t="shared" si="9"/>
        <v/>
      </c>
    </row>
    <row r="153" spans="1:38" ht="16.5" customHeight="1">
      <c r="A153" s="161"/>
      <c r="B153" s="166"/>
      <c r="C153" s="167"/>
      <c r="D153" s="156"/>
      <c r="E153" s="156"/>
      <c r="F153" s="174"/>
      <c r="G153" s="181"/>
      <c r="H153" s="182"/>
      <c r="I153" s="182"/>
      <c r="J153" s="182"/>
      <c r="K153" s="32"/>
      <c r="L153" s="178"/>
      <c r="M153" s="178"/>
      <c r="N153" s="81"/>
      <c r="O153" s="185"/>
      <c r="P153" s="103"/>
      <c r="Q153" s="84" t="str">
        <f t="shared" si="10"/>
        <v/>
      </c>
      <c r="R153" s="159"/>
      <c r="S153" s="28" t="str" cm="1">
        <f t="array" aca="1" ref="S153" ca="1">IF(INDIRECT("A"&amp;114+$U153)&lt;&gt;"",114+$U153,"")</f>
        <v/>
      </c>
      <c r="T153" s="28" t="str">
        <f t="shared" ca="1" si="5"/>
        <v>$B</v>
      </c>
      <c r="U153" s="29">
        <f t="shared" si="16"/>
        <v>36</v>
      </c>
      <c r="V153" s="29">
        <v>3.2500000000001799</v>
      </c>
      <c r="W153" s="29">
        <f t="shared" si="17"/>
        <v>3</v>
      </c>
      <c r="X153" s="41" t="str" cm="1">
        <f t="array" aca="1" ref="X153" ca="1">IFERROR(INDEX('PC&amp;PD'!$A$1:$AP$15,ROW('PC&amp;PD'!$A$15),MATCH(INDIRECT(T153),'PC&amp;PD'!$A$1:$AP$1,0)),"")</f>
        <v/>
      </c>
      <c r="Y153" s="13" t="str">
        <f>IF(OR($N153="",$N153=0),"",IF($N153=$E$7,'Extracted info for SC'!$J$6,IF($N153=$D$26,'Extracted info for SC'!$J$7,IF($N153=$E$26,'Extracted info for SC'!$J$8,IF($N153=$F$26,'Extracted info for SC'!$J$9,IF($N153=$G$26,'Extracted info for SC'!$J$10,IF($N153=$H$26,'Extracted info for SC'!$J$11,IF($N153=$I$26,'Extracted info for SC'!$J$12,IF($N153=$J$26,'Extracted info for SC'!$J$13,IF($N153=$K$26,'Extracted info for SC'!$J$14,IF($N153=$L$26,'Extracted info for SC'!$J$15,IF($N153=$M$26,'Extracted info for SC'!$J$16,IF($N153=$N$26,'Extracted info for SC'!$J$17,IF($N153=$O$26,'Extracted info for SC'!$J$18,""))))))))))))))</f>
        <v/>
      </c>
      <c r="Z153" s="155"/>
      <c r="AA153" s="13" t="str">
        <f t="shared" si="6"/>
        <v/>
      </c>
      <c r="AB153" s="155"/>
      <c r="AC153" s="13" t="str">
        <f t="shared" ca="1" si="7"/>
        <v>$AB</v>
      </c>
      <c r="AD153" s="13" t="str" cm="1">
        <f t="array" aca="1" ref="AD153" ca="1">IFERROR(IF((LEFT(INDIRECT("$F"&amp;$S153),4))="GOTS",IF($G153="Organic","GOTS_Organic_raw",(IF($G153="Responsible","GOTS_Responsible",(IF($G153="No Attribute (Conventional)","GOTS_conventional",(IF($G153="Recycled Pre/Post-Consumer","GOTS_pre_post",(IF($G153="In-Conversion","GOTS_in_conversion",(IF($G153="Sustainably Sourced","Sustainably_sourced",""))))))))))),IF($G153="Organic","Organic",(IF($G153="Responsible","Responsible",(IF($G153="No Attribute (Conventional)","No_Attribute_Conventional",(IF($G153="Recycled Pre/Post-Consumer","Recycled_Pre_Post_Consumer",(IF($G153="In-Conversion","In_Conversion",(IF($G153="Recycled Pre-Consumer","Recycled_Pre_Consumer",(IF($G153="Recycled Post-Consumer","Recycled_Post_Consumer",(IF($G153="Sustainably Sourced","Sustainably_sourced","")))))))))))))))),"")</f>
        <v/>
      </c>
      <c r="AE153" s="13" t="e" cm="1">
        <f t="array" aca="1" ref="AE153" ca="1">IF(INDIRECT("$F"&amp;$S153)="","",IF(LEFT(INDIRECT("$F"&amp;$S153),3)="GRS","GRS_RCS_RM",IF((LEFT(INDIRECT("$F"&amp;$S153),3))="RCS","GRS_RCS_RM",IF(INDIRECT("$F"&amp;$S153)="OCS (No Label)","OCS_Conversion_RM",IF(LEFT(INDIRECT("$F"&amp;$S153),3)="OCS","OCS_RM",IF(RIGHT(INDIRECT("$F"&amp;$S153),10)="conversion","GOTS_RM_conversion",IF((LEFT(INDIRECT("$F"&amp;$S153),4))="GOTS","GOTS_RM","Responsible_RM")))))))</f>
        <v>#REF!</v>
      </c>
      <c r="AF153" s="13" t="str" cm="1">
        <f t="array" aca="1" ref="AF153" ca="1">IF($S153="","",INDIRECT("$Z"&amp;$S153))</f>
        <v/>
      </c>
      <c r="AG153" s="155"/>
      <c r="AH153" s="13" t="str" cm="1">
        <f t="array" aca="1" ref="AH153" ca="1">IFERROR(INDIRECT("$ag"&amp;S153),"")</f>
        <v/>
      </c>
      <c r="AI153" s="13" t="e" cm="1">
        <f t="array" aca="1" ref="AI153" ca="1">INDIRECT("O"&amp;S152)</f>
        <v>#REF!</v>
      </c>
      <c r="AJ153" s="13" t="str">
        <f>IF($I153="","",INDEX('Raw Material'!$A$1:$J$75,MATCH(I153,'Raw Material'!$A$1:$A$75,0),(MATCH(G153,'Raw Material'!$A$1:$J$1,0))))</f>
        <v/>
      </c>
      <c r="AK153" s="13" t="str">
        <f t="shared" si="8"/>
        <v>YANLIŞRM</v>
      </c>
      <c r="AL153" s="153" t="str">
        <f t="shared" si="9"/>
        <v/>
      </c>
    </row>
    <row r="154" spans="1:38" ht="16.5" customHeight="1">
      <c r="A154" s="161"/>
      <c r="B154" s="166"/>
      <c r="C154" s="167"/>
      <c r="D154" s="156"/>
      <c r="E154" s="156"/>
      <c r="F154" s="174"/>
      <c r="G154" s="181"/>
      <c r="H154" s="182"/>
      <c r="I154" s="182"/>
      <c r="J154" s="182"/>
      <c r="K154" s="32"/>
      <c r="L154" s="178"/>
      <c r="M154" s="178"/>
      <c r="N154" s="81"/>
      <c r="O154" s="185"/>
      <c r="P154" s="103"/>
      <c r="Q154" s="84" t="str">
        <f t="shared" si="10"/>
        <v/>
      </c>
      <c r="R154" s="159"/>
      <c r="S154" s="28" t="str" cm="1">
        <f t="array" aca="1" ref="S154" ca="1">IF(INDIRECT("A"&amp;114+$U154)&lt;&gt;"",114+$U154,"")</f>
        <v/>
      </c>
      <c r="T154" s="28" t="str">
        <f t="shared" ca="1" si="5"/>
        <v>$B</v>
      </c>
      <c r="U154" s="29">
        <f t="shared" si="16"/>
        <v>36</v>
      </c>
      <c r="V154" s="29">
        <v>3.33333333333352</v>
      </c>
      <c r="W154" s="29">
        <f t="shared" si="17"/>
        <v>3</v>
      </c>
      <c r="X154" s="41" t="str" cm="1">
        <f t="array" aca="1" ref="X154" ca="1">IFERROR(INDEX('PC&amp;PD'!$A$1:$AP$15,ROW('PC&amp;PD'!$A$15),MATCH(INDIRECT(T154),'PC&amp;PD'!$A$1:$AP$1,0)),"")</f>
        <v/>
      </c>
      <c r="Y154" s="13" t="str">
        <f>IF(OR($N154="",$N154=0),"",IF($N154=$E$7,'Extracted info for SC'!$J$6,IF($N154=$D$26,'Extracted info for SC'!$J$7,IF($N154=$E$26,'Extracted info for SC'!$J$8,IF($N154=$F$26,'Extracted info for SC'!$J$9,IF($N154=$G$26,'Extracted info for SC'!$J$10,IF($N154=$H$26,'Extracted info for SC'!$J$11,IF($N154=$I$26,'Extracted info for SC'!$J$12,IF($N154=$J$26,'Extracted info for SC'!$J$13,IF($N154=$K$26,'Extracted info for SC'!$J$14,IF($N154=$L$26,'Extracted info for SC'!$J$15,IF($N154=$M$26,'Extracted info for SC'!$J$16,IF($N154=$N$26,'Extracted info for SC'!$J$17,IF($N154=$O$26,'Extracted info for SC'!$J$18,""))))))))))))))</f>
        <v/>
      </c>
      <c r="Z154" s="155"/>
      <c r="AA154" s="13" t="str">
        <f t="shared" si="6"/>
        <v/>
      </c>
      <c r="AB154" s="155"/>
      <c r="AC154" s="13" t="str">
        <f t="shared" ca="1" si="7"/>
        <v>$AB</v>
      </c>
      <c r="AD154" s="13" t="str" cm="1">
        <f t="array" aca="1" ref="AD154" ca="1">IFERROR(IF((LEFT(INDIRECT("$F"&amp;$S154),4))="GOTS",IF($G154="Organic","GOTS_Organic_raw",(IF($G154="Responsible","GOTS_Responsible",(IF($G154="No Attribute (Conventional)","GOTS_conventional",(IF($G154="Recycled Pre/Post-Consumer","GOTS_pre_post",(IF($G154="In-Conversion","GOTS_in_conversion",(IF($G154="Sustainably Sourced","Sustainably_sourced",""))))))))))),IF($G154="Organic","Organic",(IF($G154="Responsible","Responsible",(IF($G154="No Attribute (Conventional)","No_Attribute_Conventional",(IF($G154="Recycled Pre/Post-Consumer","Recycled_Pre_Post_Consumer",(IF($G154="In-Conversion","In_Conversion",(IF($G154="Recycled Pre-Consumer","Recycled_Pre_Consumer",(IF($G154="Recycled Post-Consumer","Recycled_Post_Consumer",(IF($G154="Sustainably Sourced","Sustainably_sourced","")))))))))))))))),"")</f>
        <v/>
      </c>
      <c r="AE154" s="13" t="e" cm="1">
        <f t="array" aca="1" ref="AE154" ca="1">IF(INDIRECT("$F"&amp;$S154)="","",IF(LEFT(INDIRECT("$F"&amp;$S154),3)="GRS","GRS_RCS_RM",IF((LEFT(INDIRECT("$F"&amp;$S154),3))="RCS","GRS_RCS_RM",IF(INDIRECT("$F"&amp;$S154)="OCS (No Label)","OCS_Conversion_RM",IF(LEFT(INDIRECT("$F"&amp;$S154),3)="OCS","OCS_RM",IF(RIGHT(INDIRECT("$F"&amp;$S154),10)="conversion","GOTS_RM_conversion",IF((LEFT(INDIRECT("$F"&amp;$S154),4))="GOTS","GOTS_RM","Responsible_RM")))))))</f>
        <v>#REF!</v>
      </c>
      <c r="AF154" s="13" t="str" cm="1">
        <f t="array" aca="1" ref="AF154" ca="1">IF($S154="","",INDIRECT("$Z"&amp;$S154))</f>
        <v/>
      </c>
      <c r="AG154" s="155"/>
      <c r="AH154" s="13" t="str" cm="1">
        <f t="array" aca="1" ref="AH154" ca="1">IFERROR(INDIRECT("$ag"&amp;S154),"")</f>
        <v/>
      </c>
      <c r="AI154" s="13" t="e" cm="1">
        <f t="array" aca="1" ref="AI154" ca="1">INDIRECT("O"&amp;S153)</f>
        <v>#REF!</v>
      </c>
      <c r="AJ154" s="13" t="str">
        <f>IF($I154="","",INDEX('Raw Material'!$A$1:$J$75,MATCH(I154,'Raw Material'!$A$1:$A$75,0),(MATCH(G154,'Raw Material'!$A$1:$J$1,0))))</f>
        <v/>
      </c>
      <c r="AK154" s="13" t="str">
        <f t="shared" si="8"/>
        <v>YANLIŞRM</v>
      </c>
      <c r="AL154" s="153" t="str">
        <f t="shared" si="9"/>
        <v/>
      </c>
    </row>
    <row r="155" spans="1:38" ht="16.5" customHeight="1">
      <c r="A155" s="161"/>
      <c r="B155" s="166"/>
      <c r="C155" s="167"/>
      <c r="D155" s="156"/>
      <c r="E155" s="156"/>
      <c r="F155" s="174"/>
      <c r="G155" s="181"/>
      <c r="H155" s="182"/>
      <c r="I155" s="182"/>
      <c r="J155" s="182"/>
      <c r="K155" s="32"/>
      <c r="L155" s="178"/>
      <c r="M155" s="178"/>
      <c r="N155" s="81"/>
      <c r="O155" s="185"/>
      <c r="P155" s="103"/>
      <c r="Q155" s="84" t="str">
        <f t="shared" si="10"/>
        <v/>
      </c>
      <c r="R155" s="159"/>
      <c r="S155" s="28" t="str" cm="1">
        <f t="array" aca="1" ref="S155" ca="1">IF(INDIRECT("A"&amp;114+$U155)&lt;&gt;"",114+$U155,"")</f>
        <v/>
      </c>
      <c r="T155" s="28" t="str">
        <f t="shared" ca="1" si="5"/>
        <v>$B</v>
      </c>
      <c r="U155" s="29">
        <f t="shared" si="16"/>
        <v>36</v>
      </c>
      <c r="V155" s="29">
        <v>3.4166666666668601</v>
      </c>
      <c r="W155" s="29">
        <f t="shared" si="17"/>
        <v>3</v>
      </c>
      <c r="X155" s="41" t="str" cm="1">
        <f t="array" aca="1" ref="X155" ca="1">IFERROR(INDEX('PC&amp;PD'!$A$1:$AP$15,ROW('PC&amp;PD'!$A$15),MATCH(INDIRECT(T155),'PC&amp;PD'!$A$1:$AP$1,0)),"")</f>
        <v/>
      </c>
      <c r="Y155" s="13" t="str">
        <f>IF(OR($N155="",$N155=0),"",IF($N155=$E$7,'Extracted info for SC'!$J$6,IF($N155=$D$26,'Extracted info for SC'!$J$7,IF($N155=$E$26,'Extracted info for SC'!$J$8,IF($N155=$F$26,'Extracted info for SC'!$J$9,IF($N155=$G$26,'Extracted info for SC'!$J$10,IF($N155=$H$26,'Extracted info for SC'!$J$11,IF($N155=$I$26,'Extracted info for SC'!$J$12,IF($N155=$J$26,'Extracted info for SC'!$J$13,IF($N155=$K$26,'Extracted info for SC'!$J$14,IF($N155=$L$26,'Extracted info for SC'!$J$15,IF($N155=$M$26,'Extracted info for SC'!$J$16,IF($N155=$N$26,'Extracted info for SC'!$J$17,IF($N155=$O$26,'Extracted info for SC'!$J$18,""))))))))))))))</f>
        <v/>
      </c>
      <c r="Z155" s="155"/>
      <c r="AA155" s="13" t="str">
        <f t="shared" si="6"/>
        <v/>
      </c>
      <c r="AB155" s="155"/>
      <c r="AC155" s="13" t="str">
        <f t="shared" ca="1" si="7"/>
        <v>$AB</v>
      </c>
      <c r="AD155" s="13" t="str" cm="1">
        <f t="array" aca="1" ref="AD155" ca="1">IFERROR(IF((LEFT(INDIRECT("$F"&amp;$S155),4))="GOTS",IF($G155="Organic","GOTS_Organic_raw",(IF($G155="Responsible","GOTS_Responsible",(IF($G155="No Attribute (Conventional)","GOTS_conventional",(IF($G155="Recycled Pre/Post-Consumer","GOTS_pre_post",(IF($G155="In-Conversion","GOTS_in_conversion",(IF($G155="Sustainably Sourced","Sustainably_sourced",""))))))))))),IF($G155="Organic","Organic",(IF($G155="Responsible","Responsible",(IF($G155="No Attribute (Conventional)","No_Attribute_Conventional",(IF($G155="Recycled Pre/Post-Consumer","Recycled_Pre_Post_Consumer",(IF($G155="In-Conversion","In_Conversion",(IF($G155="Recycled Pre-Consumer","Recycled_Pre_Consumer",(IF($G155="Recycled Post-Consumer","Recycled_Post_Consumer",(IF($G155="Sustainably Sourced","Sustainably_sourced","")))))))))))))))),"")</f>
        <v/>
      </c>
      <c r="AE155" s="13" t="e" cm="1">
        <f t="array" aca="1" ref="AE155" ca="1">IF(INDIRECT("$F"&amp;$S155)="","",IF(LEFT(INDIRECT("$F"&amp;$S155),3)="GRS","GRS_RCS_RM",IF((LEFT(INDIRECT("$F"&amp;$S155),3))="RCS","GRS_RCS_RM",IF(INDIRECT("$F"&amp;$S155)="OCS (No Label)","OCS_Conversion_RM",IF(LEFT(INDIRECT("$F"&amp;$S155),3)="OCS","OCS_RM",IF(RIGHT(INDIRECT("$F"&amp;$S155),10)="conversion","GOTS_RM_conversion",IF((LEFT(INDIRECT("$F"&amp;$S155),4))="GOTS","GOTS_RM","Responsible_RM")))))))</f>
        <v>#REF!</v>
      </c>
      <c r="AF155" s="13" t="str" cm="1">
        <f t="array" aca="1" ref="AF155" ca="1">IF($S155="","",INDIRECT("$Z"&amp;$S155))</f>
        <v/>
      </c>
      <c r="AG155" s="155"/>
      <c r="AH155" s="13" t="str" cm="1">
        <f t="array" aca="1" ref="AH155" ca="1">IFERROR(INDIRECT("$ag"&amp;S155),"")</f>
        <v/>
      </c>
      <c r="AI155" s="13" t="e" cm="1">
        <f t="array" aca="1" ref="AI155" ca="1">INDIRECT("O"&amp;S154)</f>
        <v>#REF!</v>
      </c>
      <c r="AJ155" s="13" t="str">
        <f>IF($I155="","",INDEX('Raw Material'!$A$1:$J$75,MATCH(I155,'Raw Material'!$A$1:$A$75,0),(MATCH(G155,'Raw Material'!$A$1:$J$1,0))))</f>
        <v/>
      </c>
      <c r="AK155" s="13" t="str">
        <f t="shared" si="8"/>
        <v>YANLIŞRM</v>
      </c>
      <c r="AL155" s="153" t="str">
        <f t="shared" si="9"/>
        <v/>
      </c>
    </row>
    <row r="156" spans="1:38" ht="16.5" customHeight="1">
      <c r="A156" s="162"/>
      <c r="B156" s="168"/>
      <c r="C156" s="169"/>
      <c r="D156" s="156"/>
      <c r="E156" s="156"/>
      <c r="F156" s="175"/>
      <c r="G156" s="181"/>
      <c r="H156" s="182"/>
      <c r="I156" s="182"/>
      <c r="J156" s="182"/>
      <c r="K156" s="32"/>
      <c r="L156" s="179"/>
      <c r="M156" s="179"/>
      <c r="N156" s="81"/>
      <c r="O156" s="185"/>
      <c r="P156" s="103"/>
      <c r="Q156" s="84" t="str">
        <f t="shared" si="10"/>
        <v/>
      </c>
      <c r="R156" s="159"/>
      <c r="S156" s="28" t="str" cm="1">
        <f t="array" aca="1" ref="S156" ca="1">IF(INDIRECT("A"&amp;114+$U156)&lt;&gt;"",114+$U156,"")</f>
        <v/>
      </c>
      <c r="T156" s="28" t="str">
        <f t="shared" ca="1" si="5"/>
        <v>$B</v>
      </c>
      <c r="U156" s="29">
        <f t="shared" si="16"/>
        <v>36</v>
      </c>
      <c r="V156" s="29">
        <v>3.5000000000001998</v>
      </c>
      <c r="W156" s="29">
        <f t="shared" si="17"/>
        <v>3</v>
      </c>
      <c r="X156" s="41" t="str" cm="1">
        <f t="array" aca="1" ref="X156" ca="1">IFERROR(INDEX('PC&amp;PD'!$A$1:$AP$15,ROW('PC&amp;PD'!$A$15),MATCH(INDIRECT(T156),'PC&amp;PD'!$A$1:$AP$1,0)),"")</f>
        <v/>
      </c>
      <c r="Y156" s="13" t="str">
        <f>IF(OR($N156="",$N156=0),"",IF($N156=$E$7,'Extracted info for SC'!$J$6,IF($N156=$D$26,'Extracted info for SC'!$J$7,IF($N156=$E$26,'Extracted info for SC'!$J$8,IF($N156=$F$26,'Extracted info for SC'!$J$9,IF($N156=$G$26,'Extracted info for SC'!$J$10,IF($N156=$H$26,'Extracted info for SC'!$J$11,IF($N156=$I$26,'Extracted info for SC'!$J$12,IF($N156=$J$26,'Extracted info for SC'!$J$13,IF($N156=$K$26,'Extracted info for SC'!$J$14,IF($N156=$L$26,'Extracted info for SC'!$J$15,IF($N156=$M$26,'Extracted info for SC'!$J$16,IF($N156=$N$26,'Extracted info for SC'!$J$17,IF($N156=$O$26,'Extracted info for SC'!$J$18,""))))))))))))))</f>
        <v/>
      </c>
      <c r="Z156" s="155"/>
      <c r="AA156" s="13" t="str">
        <f t="shared" si="6"/>
        <v/>
      </c>
      <c r="AB156" s="155"/>
      <c r="AC156" s="13" t="str">
        <f t="shared" ca="1" si="7"/>
        <v>$AB</v>
      </c>
      <c r="AD156" s="13" t="str" cm="1">
        <f t="array" aca="1" ref="AD156" ca="1">IFERROR(IF((LEFT(INDIRECT("$F"&amp;$S156),4))="GOTS",IF($G156="Organic","GOTS_Organic_raw",(IF($G156="Responsible","GOTS_Responsible",(IF($G156="No Attribute (Conventional)","GOTS_conventional",(IF($G156="Recycled Pre/Post-Consumer","GOTS_pre_post",(IF($G156="In-Conversion","GOTS_in_conversion",(IF($G156="Sustainably Sourced","Sustainably_sourced",""))))))))))),IF($G156="Organic","Organic",(IF($G156="Responsible","Responsible",(IF($G156="No Attribute (Conventional)","No_Attribute_Conventional",(IF($G156="Recycled Pre/Post-Consumer","Recycled_Pre_Post_Consumer",(IF($G156="In-Conversion","In_Conversion",(IF($G156="Recycled Pre-Consumer","Recycled_Pre_Consumer",(IF($G156="Recycled Post-Consumer","Recycled_Post_Consumer",(IF($G156="Sustainably Sourced","Sustainably_sourced","")))))))))))))))),"")</f>
        <v/>
      </c>
      <c r="AE156" s="13" t="e" cm="1">
        <f t="array" aca="1" ref="AE156" ca="1">IF(INDIRECT("$F"&amp;$S156)="","",IF(LEFT(INDIRECT("$F"&amp;$S156),3)="GRS","GRS_RCS_RM",IF((LEFT(INDIRECT("$F"&amp;$S156),3))="RCS","GRS_RCS_RM",IF(INDIRECT("$F"&amp;$S156)="OCS (No Label)","OCS_Conversion_RM",IF(LEFT(INDIRECT("$F"&amp;$S156),3)="OCS","OCS_RM",IF(RIGHT(INDIRECT("$F"&amp;$S156),10)="conversion","GOTS_RM_conversion",IF((LEFT(INDIRECT("$F"&amp;$S156),4))="GOTS","GOTS_RM","Responsible_RM")))))))</f>
        <v>#REF!</v>
      </c>
      <c r="AF156" s="13" t="str" cm="1">
        <f t="array" aca="1" ref="AF156" ca="1">IF($S156="","",INDIRECT("$Z"&amp;$S156))</f>
        <v/>
      </c>
      <c r="AG156" s="155"/>
      <c r="AH156" s="13" t="str" cm="1">
        <f t="array" aca="1" ref="AH156" ca="1">IFERROR(INDIRECT("$ag"&amp;S156),"")</f>
        <v/>
      </c>
      <c r="AI156" s="13" t="e" cm="1">
        <f t="array" aca="1" ref="AI156" ca="1">INDIRECT("O"&amp;S155)</f>
        <v>#REF!</v>
      </c>
      <c r="AJ156" s="13" t="str">
        <f>IF($I156="","",INDEX('Raw Material'!$A$1:$J$75,MATCH(I156,'Raw Material'!$A$1:$A$75,0),(MATCH(G156,'Raw Material'!$A$1:$J$1,0))))</f>
        <v/>
      </c>
      <c r="AK156" s="13" t="str">
        <f t="shared" si="8"/>
        <v>YANLIŞRM</v>
      </c>
      <c r="AL156" s="153" t="str">
        <f t="shared" si="9"/>
        <v/>
      </c>
    </row>
    <row r="157" spans="1:38" ht="16.5" customHeight="1">
      <c r="A157" s="162"/>
      <c r="B157" s="168"/>
      <c r="C157" s="169"/>
      <c r="D157" s="156"/>
      <c r="E157" s="156"/>
      <c r="F157" s="175"/>
      <c r="G157" s="181"/>
      <c r="H157" s="182"/>
      <c r="I157" s="182"/>
      <c r="J157" s="182"/>
      <c r="K157" s="32"/>
      <c r="L157" s="179"/>
      <c r="M157" s="179"/>
      <c r="N157" s="81"/>
      <c r="O157" s="185"/>
      <c r="P157" s="103"/>
      <c r="Q157" s="84" t="str">
        <f t="shared" si="10"/>
        <v/>
      </c>
      <c r="R157" s="159"/>
      <c r="S157" s="28" t="str" cm="1">
        <f t="array" aca="1" ref="S157" ca="1">IF(INDIRECT("A"&amp;114+$U157)&lt;&gt;"",114+$U157,"")</f>
        <v/>
      </c>
      <c r="T157" s="28" t="str">
        <f t="shared" ca="1" si="5"/>
        <v>$B</v>
      </c>
      <c r="U157" s="29">
        <f t="shared" si="16"/>
        <v>36</v>
      </c>
      <c r="V157" s="29">
        <v>3.58333333333354</v>
      </c>
      <c r="W157" s="29">
        <f t="shared" si="17"/>
        <v>3</v>
      </c>
      <c r="X157" s="41" t="str" cm="1">
        <f t="array" aca="1" ref="X157" ca="1">IFERROR(INDEX('PC&amp;PD'!$A$1:$AP$15,ROW('PC&amp;PD'!$A$15),MATCH(INDIRECT(T157),'PC&amp;PD'!$A$1:$AP$1,0)),"")</f>
        <v/>
      </c>
      <c r="Y157" s="13" t="str">
        <f>IF(OR($N157="",$N157=0),"",IF($N157=$E$7,'Extracted info for SC'!$J$6,IF($N157=$D$26,'Extracted info for SC'!$J$7,IF($N157=$E$26,'Extracted info for SC'!$J$8,IF($N157=$F$26,'Extracted info for SC'!$J$9,IF($N157=$G$26,'Extracted info for SC'!$J$10,IF($N157=$H$26,'Extracted info for SC'!$J$11,IF($N157=$I$26,'Extracted info for SC'!$J$12,IF($N157=$J$26,'Extracted info for SC'!$J$13,IF($N157=$K$26,'Extracted info for SC'!$J$14,IF($N157=$L$26,'Extracted info for SC'!$J$15,IF($N157=$M$26,'Extracted info for SC'!$J$16,IF($N157=$N$26,'Extracted info for SC'!$J$17,IF($N157=$O$26,'Extracted info for SC'!$J$18,""))))))))))))))</f>
        <v/>
      </c>
      <c r="Z157" s="155"/>
      <c r="AA157" s="13" t="str">
        <f t="shared" si="6"/>
        <v/>
      </c>
      <c r="AB157" s="155"/>
      <c r="AC157" s="13" t="str">
        <f t="shared" ca="1" si="7"/>
        <v>$AB</v>
      </c>
      <c r="AD157" s="13" t="str" cm="1">
        <f t="array" aca="1" ref="AD157" ca="1">IFERROR(IF((LEFT(INDIRECT("$F"&amp;$S157),4))="GOTS",IF($G157="Organic","GOTS_Organic_raw",(IF($G157="Responsible","GOTS_Responsible",(IF($G157="No Attribute (Conventional)","GOTS_conventional",(IF($G157="Recycled Pre/Post-Consumer","GOTS_pre_post",(IF($G157="In-Conversion","GOTS_in_conversion",(IF($G157="Sustainably Sourced","Sustainably_sourced",""))))))))))),IF($G157="Organic","Organic",(IF($G157="Responsible","Responsible",(IF($G157="No Attribute (Conventional)","No_Attribute_Conventional",(IF($G157="Recycled Pre/Post-Consumer","Recycled_Pre_Post_Consumer",(IF($G157="In-Conversion","In_Conversion",(IF($G157="Recycled Pre-Consumer","Recycled_Pre_Consumer",(IF($G157="Recycled Post-Consumer","Recycled_Post_Consumer",(IF($G157="Sustainably Sourced","Sustainably_sourced","")))))))))))))))),"")</f>
        <v/>
      </c>
      <c r="AE157" s="13" t="e" cm="1">
        <f t="array" aca="1" ref="AE157" ca="1">IF(INDIRECT("$F"&amp;$S157)="","",IF(LEFT(INDIRECT("$F"&amp;$S157),3)="GRS","GRS_RCS_RM",IF((LEFT(INDIRECT("$F"&amp;$S157),3))="RCS","GRS_RCS_RM",IF(INDIRECT("$F"&amp;$S157)="OCS (No Label)","OCS_Conversion_RM",IF(LEFT(INDIRECT("$F"&amp;$S157),3)="OCS","OCS_RM",IF(RIGHT(INDIRECT("$F"&amp;$S157),10)="conversion","GOTS_RM_conversion",IF((LEFT(INDIRECT("$F"&amp;$S157),4))="GOTS","GOTS_RM","Responsible_RM")))))))</f>
        <v>#REF!</v>
      </c>
      <c r="AF157" s="13" t="str" cm="1">
        <f t="array" aca="1" ref="AF157" ca="1">IF($S157="","",INDIRECT("$Z"&amp;$S157))</f>
        <v/>
      </c>
      <c r="AG157" s="155"/>
      <c r="AH157" s="13" t="str" cm="1">
        <f t="array" aca="1" ref="AH157" ca="1">IFERROR(INDIRECT("$ag"&amp;S157),"")</f>
        <v/>
      </c>
      <c r="AI157" s="13" t="e" cm="1">
        <f t="array" aca="1" ref="AI157" ca="1">INDIRECT("O"&amp;S156)</f>
        <v>#REF!</v>
      </c>
      <c r="AJ157" s="13" t="str">
        <f>IF($I157="","",INDEX('Raw Material'!$A$1:$J$75,MATCH(I157,'Raw Material'!$A$1:$A$75,0),(MATCH(G157,'Raw Material'!$A$1:$J$1,0))))</f>
        <v/>
      </c>
      <c r="AK157" s="13" t="str">
        <f t="shared" si="8"/>
        <v>YANLIŞRM</v>
      </c>
      <c r="AL157" s="153" t="str">
        <f t="shared" si="9"/>
        <v/>
      </c>
    </row>
    <row r="158" spans="1:38" ht="16.5" customHeight="1">
      <c r="A158" s="162"/>
      <c r="B158" s="168"/>
      <c r="C158" s="169"/>
      <c r="D158" s="156"/>
      <c r="E158" s="156"/>
      <c r="F158" s="175"/>
      <c r="G158" s="181"/>
      <c r="H158" s="182"/>
      <c r="I158" s="182"/>
      <c r="J158" s="182"/>
      <c r="K158" s="32"/>
      <c r="L158" s="179"/>
      <c r="M158" s="179"/>
      <c r="N158" s="81"/>
      <c r="O158" s="185"/>
      <c r="P158" s="103"/>
      <c r="Q158" s="84" t="str">
        <f t="shared" si="10"/>
        <v/>
      </c>
      <c r="R158" s="159"/>
      <c r="S158" s="28" t="str" cm="1">
        <f t="array" aca="1" ref="S158" ca="1">IF(INDIRECT("A"&amp;114+$U158)&lt;&gt;"",114+$U158,"")</f>
        <v/>
      </c>
      <c r="T158" s="28" t="str">
        <f t="shared" ca="1" si="5"/>
        <v>$B</v>
      </c>
      <c r="U158" s="29">
        <f t="shared" si="16"/>
        <v>36</v>
      </c>
      <c r="V158" s="29">
        <v>3.6666666666668801</v>
      </c>
      <c r="W158" s="29">
        <f t="shared" si="17"/>
        <v>3</v>
      </c>
      <c r="X158" s="41" t="str" cm="1">
        <f t="array" aca="1" ref="X158" ca="1">IFERROR(INDEX('PC&amp;PD'!$A$1:$AP$15,ROW('PC&amp;PD'!$A$15),MATCH(INDIRECT(T158),'PC&amp;PD'!$A$1:$AP$1,0)),"")</f>
        <v/>
      </c>
      <c r="Y158" s="13" t="str">
        <f>IF(OR($N158="",$N158=0),"",IF($N158=$E$7,'Extracted info for SC'!$J$6,IF($N158=$D$26,'Extracted info for SC'!$J$7,IF($N158=$E$26,'Extracted info for SC'!$J$8,IF($N158=$F$26,'Extracted info for SC'!$J$9,IF($N158=$G$26,'Extracted info for SC'!$J$10,IF($N158=$H$26,'Extracted info for SC'!$J$11,IF($N158=$I$26,'Extracted info for SC'!$J$12,IF($N158=$J$26,'Extracted info for SC'!$J$13,IF($N158=$K$26,'Extracted info for SC'!$J$14,IF($N158=$L$26,'Extracted info for SC'!$J$15,IF($N158=$M$26,'Extracted info for SC'!$J$16,IF($N158=$N$26,'Extracted info for SC'!$J$17,IF($N158=$O$26,'Extracted info for SC'!$J$18,""))))))))))))))</f>
        <v/>
      </c>
      <c r="Z158" s="155"/>
      <c r="AA158" s="13" t="str">
        <f t="shared" si="6"/>
        <v/>
      </c>
      <c r="AB158" s="155"/>
      <c r="AC158" s="13" t="str">
        <f t="shared" ca="1" si="7"/>
        <v>$AB</v>
      </c>
      <c r="AD158" s="13" t="str" cm="1">
        <f t="array" aca="1" ref="AD158" ca="1">IFERROR(IF((LEFT(INDIRECT("$F"&amp;$S158),4))="GOTS",IF($G158="Organic","GOTS_Organic_raw",(IF($G158="Responsible","GOTS_Responsible",(IF($G158="No Attribute (Conventional)","GOTS_conventional",(IF($G158="Recycled Pre/Post-Consumer","GOTS_pre_post",(IF($G158="In-Conversion","GOTS_in_conversion",(IF($G158="Sustainably Sourced","Sustainably_sourced",""))))))))))),IF($G158="Organic","Organic",(IF($G158="Responsible","Responsible",(IF($G158="No Attribute (Conventional)","No_Attribute_Conventional",(IF($G158="Recycled Pre/Post-Consumer","Recycled_Pre_Post_Consumer",(IF($G158="In-Conversion","In_Conversion",(IF($G158="Recycled Pre-Consumer","Recycled_Pre_Consumer",(IF($G158="Recycled Post-Consumer","Recycled_Post_Consumer",(IF($G158="Sustainably Sourced","Sustainably_sourced","")))))))))))))))),"")</f>
        <v/>
      </c>
      <c r="AE158" s="13" t="e" cm="1">
        <f t="array" aca="1" ref="AE158" ca="1">IF(INDIRECT("$F"&amp;$S158)="","",IF(LEFT(INDIRECT("$F"&amp;$S158),3)="GRS","GRS_RCS_RM",IF((LEFT(INDIRECT("$F"&amp;$S158),3))="RCS","GRS_RCS_RM",IF(INDIRECT("$F"&amp;$S158)="OCS (No Label)","OCS_Conversion_RM",IF(LEFT(INDIRECT("$F"&amp;$S158),3)="OCS","OCS_RM",IF(RIGHT(INDIRECT("$F"&amp;$S158),10)="conversion","GOTS_RM_conversion",IF((LEFT(INDIRECT("$F"&amp;$S158),4))="GOTS","GOTS_RM","Responsible_RM")))))))</f>
        <v>#REF!</v>
      </c>
      <c r="AF158" s="13" t="str" cm="1">
        <f t="array" aca="1" ref="AF158" ca="1">IF($S158="","",INDIRECT("$Z"&amp;$S158))</f>
        <v/>
      </c>
      <c r="AG158" s="155"/>
      <c r="AH158" s="13" t="str" cm="1">
        <f t="array" aca="1" ref="AH158" ca="1">IFERROR(INDIRECT("$ag"&amp;S158),"")</f>
        <v/>
      </c>
      <c r="AI158" s="13" t="e" cm="1">
        <f t="array" aca="1" ref="AI158" ca="1">INDIRECT("O"&amp;S157)</f>
        <v>#REF!</v>
      </c>
      <c r="AJ158" s="13" t="str">
        <f>IF($I158="","",INDEX('Raw Material'!$A$1:$J$75,MATCH(I158,'Raw Material'!$A$1:$A$75,0),(MATCH(G158,'Raw Material'!$A$1:$J$1,0))))</f>
        <v/>
      </c>
      <c r="AK158" s="13" t="str">
        <f t="shared" si="8"/>
        <v>YANLIŞRM</v>
      </c>
      <c r="AL158" s="153" t="str">
        <f t="shared" si="9"/>
        <v/>
      </c>
    </row>
    <row r="159" spans="1:38" ht="16.5" customHeight="1">
      <c r="A159" s="162"/>
      <c r="B159" s="168"/>
      <c r="C159" s="169"/>
      <c r="D159" s="156"/>
      <c r="E159" s="156"/>
      <c r="F159" s="175"/>
      <c r="G159" s="181"/>
      <c r="H159" s="182"/>
      <c r="I159" s="182"/>
      <c r="J159" s="182"/>
      <c r="K159" s="32"/>
      <c r="L159" s="179"/>
      <c r="M159" s="179"/>
      <c r="N159" s="81"/>
      <c r="O159" s="185"/>
      <c r="P159" s="103"/>
      <c r="Q159" s="84" t="str">
        <f t="shared" si="10"/>
        <v/>
      </c>
      <c r="R159" s="159"/>
      <c r="S159" s="28" t="str" cm="1">
        <f t="array" aca="1" ref="S159" ca="1">IF(INDIRECT("A"&amp;114+$U159)&lt;&gt;"",114+$U159,"")</f>
        <v/>
      </c>
      <c r="T159" s="28" t="str">
        <f t="shared" ca="1" si="5"/>
        <v>$B</v>
      </c>
      <c r="U159" s="29">
        <f t="shared" si="16"/>
        <v>36</v>
      </c>
      <c r="V159" s="29">
        <v>3.7500000000002198</v>
      </c>
      <c r="W159" s="29">
        <f t="shared" si="17"/>
        <v>3</v>
      </c>
      <c r="X159" s="41" t="str" cm="1">
        <f t="array" aca="1" ref="X159" ca="1">IFERROR(INDEX('PC&amp;PD'!$A$1:$AP$15,ROW('PC&amp;PD'!$A$15),MATCH(INDIRECT(T159),'PC&amp;PD'!$A$1:$AP$1,0)),"")</f>
        <v/>
      </c>
      <c r="Y159" s="13" t="str">
        <f>IF(OR($N159="",$N159=0),"",IF($N159=$E$7,'Extracted info for SC'!$J$6,IF($N159=$D$26,'Extracted info for SC'!$J$7,IF($N159=$E$26,'Extracted info for SC'!$J$8,IF($N159=$F$26,'Extracted info for SC'!$J$9,IF($N159=$G$26,'Extracted info for SC'!$J$10,IF($N159=$H$26,'Extracted info for SC'!$J$11,IF($N159=$I$26,'Extracted info for SC'!$J$12,IF($N159=$J$26,'Extracted info for SC'!$J$13,IF($N159=$K$26,'Extracted info for SC'!$J$14,IF($N159=$L$26,'Extracted info for SC'!$J$15,IF($N159=$M$26,'Extracted info for SC'!$J$16,IF($N159=$N$26,'Extracted info for SC'!$J$17,IF($N159=$O$26,'Extracted info for SC'!$J$18,""))))))))))))))</f>
        <v/>
      </c>
      <c r="Z159" s="155"/>
      <c r="AA159" s="13" t="str">
        <f t="shared" si="6"/>
        <v/>
      </c>
      <c r="AB159" s="155"/>
      <c r="AC159" s="13" t="str">
        <f t="shared" ca="1" si="7"/>
        <v>$AB</v>
      </c>
      <c r="AD159" s="13" t="str" cm="1">
        <f t="array" aca="1" ref="AD159" ca="1">IFERROR(IF((LEFT(INDIRECT("$F"&amp;$S159),4))="GOTS",IF($G159="Organic","GOTS_Organic_raw",(IF($G159="Responsible","GOTS_Responsible",(IF($G159="No Attribute (Conventional)","GOTS_conventional",(IF($G159="Recycled Pre/Post-Consumer","GOTS_pre_post",(IF($G159="In-Conversion","GOTS_in_conversion",(IF($G159="Sustainably Sourced","Sustainably_sourced",""))))))))))),IF($G159="Organic","Organic",(IF($G159="Responsible","Responsible",(IF($G159="No Attribute (Conventional)","No_Attribute_Conventional",(IF($G159="Recycled Pre/Post-Consumer","Recycled_Pre_Post_Consumer",(IF($G159="In-Conversion","In_Conversion",(IF($G159="Recycled Pre-Consumer","Recycled_Pre_Consumer",(IF($G159="Recycled Post-Consumer","Recycled_Post_Consumer",(IF($G159="Sustainably Sourced","Sustainably_sourced","")))))))))))))))),"")</f>
        <v/>
      </c>
      <c r="AE159" s="13" t="e" cm="1">
        <f t="array" aca="1" ref="AE159" ca="1">IF(INDIRECT("$F"&amp;$S159)="","",IF(LEFT(INDIRECT("$F"&amp;$S159),3)="GRS","GRS_RCS_RM",IF((LEFT(INDIRECT("$F"&amp;$S159),3))="RCS","GRS_RCS_RM",IF(INDIRECT("$F"&amp;$S159)="OCS (No Label)","OCS_Conversion_RM",IF(LEFT(INDIRECT("$F"&amp;$S159),3)="OCS","OCS_RM",IF(RIGHT(INDIRECT("$F"&amp;$S159),10)="conversion","GOTS_RM_conversion",IF((LEFT(INDIRECT("$F"&amp;$S159),4))="GOTS","GOTS_RM","Responsible_RM")))))))</f>
        <v>#REF!</v>
      </c>
      <c r="AF159" s="13" t="str" cm="1">
        <f t="array" aca="1" ref="AF159" ca="1">IF($S159="","",INDIRECT("$Z"&amp;$S159))</f>
        <v/>
      </c>
      <c r="AG159" s="155"/>
      <c r="AH159" s="13" t="str" cm="1">
        <f t="array" aca="1" ref="AH159" ca="1">IFERROR(INDIRECT("$ag"&amp;S159),"")</f>
        <v/>
      </c>
      <c r="AI159" s="13" t="e" cm="1">
        <f t="array" aca="1" ref="AI159" ca="1">INDIRECT("O"&amp;S158)</f>
        <v>#REF!</v>
      </c>
      <c r="AJ159" s="13" t="str">
        <f>IF($I159="","",INDEX('Raw Material'!$A$1:$J$75,MATCH(I159,'Raw Material'!$A$1:$A$75,0),(MATCH(G159,'Raw Material'!$A$1:$J$1,0))))</f>
        <v/>
      </c>
      <c r="AK159" s="13" t="str">
        <f t="shared" si="8"/>
        <v>YANLIŞRM</v>
      </c>
      <c r="AL159" s="153" t="str">
        <f t="shared" si="9"/>
        <v/>
      </c>
    </row>
    <row r="160" spans="1:38" ht="16.5" customHeight="1">
      <c r="A160" s="162"/>
      <c r="B160" s="168"/>
      <c r="C160" s="169"/>
      <c r="D160" s="156"/>
      <c r="E160" s="156"/>
      <c r="F160" s="175"/>
      <c r="G160" s="181"/>
      <c r="H160" s="182"/>
      <c r="I160" s="182"/>
      <c r="J160" s="182"/>
      <c r="K160" s="32"/>
      <c r="L160" s="179"/>
      <c r="M160" s="179"/>
      <c r="N160" s="81"/>
      <c r="O160" s="185"/>
      <c r="P160" s="103"/>
      <c r="Q160" s="84" t="str">
        <f t="shared" si="10"/>
        <v/>
      </c>
      <c r="R160" s="159"/>
      <c r="S160" s="28" t="str" cm="1">
        <f t="array" aca="1" ref="S160" ca="1">IF(INDIRECT("A"&amp;114+$U160)&lt;&gt;"",114+$U160,"")</f>
        <v/>
      </c>
      <c r="T160" s="28" t="str">
        <f t="shared" ca="1" si="5"/>
        <v>$B</v>
      </c>
      <c r="U160" s="29">
        <f t="shared" si="16"/>
        <v>36</v>
      </c>
      <c r="V160" s="29">
        <v>3.83333333333356</v>
      </c>
      <c r="W160" s="29">
        <f t="shared" si="17"/>
        <v>3</v>
      </c>
      <c r="X160" s="41" t="str" cm="1">
        <f t="array" aca="1" ref="X160" ca="1">IFERROR(INDEX('PC&amp;PD'!$A$1:$AP$15,ROW('PC&amp;PD'!$A$15),MATCH(INDIRECT(T160),'PC&amp;PD'!$A$1:$AP$1,0)),"")</f>
        <v/>
      </c>
      <c r="Y160" s="13" t="str">
        <f>IF(OR($N160="",$N160=0),"",IF($N160=$E$7,'Extracted info for SC'!$J$6,IF($N160=$D$26,'Extracted info for SC'!$J$7,IF($N160=$E$26,'Extracted info for SC'!$J$8,IF($N160=$F$26,'Extracted info for SC'!$J$9,IF($N160=$G$26,'Extracted info for SC'!$J$10,IF($N160=$H$26,'Extracted info for SC'!$J$11,IF($N160=$I$26,'Extracted info for SC'!$J$12,IF($N160=$J$26,'Extracted info for SC'!$J$13,IF($N160=$K$26,'Extracted info for SC'!$J$14,IF($N160=$L$26,'Extracted info for SC'!$J$15,IF($N160=$M$26,'Extracted info for SC'!$J$16,IF($N160=$N$26,'Extracted info for SC'!$J$17,IF($N160=$O$26,'Extracted info for SC'!$J$18,""))))))))))))))</f>
        <v/>
      </c>
      <c r="Z160" s="155"/>
      <c r="AA160" s="13" t="str">
        <f t="shared" si="6"/>
        <v/>
      </c>
      <c r="AB160" s="155"/>
      <c r="AC160" s="13" t="str">
        <f t="shared" ca="1" si="7"/>
        <v>$AB</v>
      </c>
      <c r="AD160" s="13" t="str" cm="1">
        <f t="array" aca="1" ref="AD160" ca="1">IFERROR(IF((LEFT(INDIRECT("$F"&amp;$S160),4))="GOTS",IF($G160="Organic","GOTS_Organic_raw",(IF($G160="Responsible","GOTS_Responsible",(IF($G160="No Attribute (Conventional)","GOTS_conventional",(IF($G160="Recycled Pre/Post-Consumer","GOTS_pre_post",(IF($G160="In-Conversion","GOTS_in_conversion",(IF($G160="Sustainably Sourced","Sustainably_sourced",""))))))))))),IF($G160="Organic","Organic",(IF($G160="Responsible","Responsible",(IF($G160="No Attribute (Conventional)","No_Attribute_Conventional",(IF($G160="Recycled Pre/Post-Consumer","Recycled_Pre_Post_Consumer",(IF($G160="In-Conversion","In_Conversion",(IF($G160="Recycled Pre-Consumer","Recycled_Pre_Consumer",(IF($G160="Recycled Post-Consumer","Recycled_Post_Consumer",(IF($G160="Sustainably Sourced","Sustainably_sourced","")))))))))))))))),"")</f>
        <v/>
      </c>
      <c r="AE160" s="13" t="e" cm="1">
        <f t="array" aca="1" ref="AE160" ca="1">IF(INDIRECT("$F"&amp;$S160)="","",IF(LEFT(INDIRECT("$F"&amp;$S160),3)="GRS","GRS_RCS_RM",IF((LEFT(INDIRECT("$F"&amp;$S160),3))="RCS","GRS_RCS_RM",IF(INDIRECT("$F"&amp;$S160)="OCS (No Label)","OCS_Conversion_RM",IF(LEFT(INDIRECT("$F"&amp;$S160),3)="OCS","OCS_RM",IF(RIGHT(INDIRECT("$F"&amp;$S160),10)="conversion","GOTS_RM_conversion",IF((LEFT(INDIRECT("$F"&amp;$S160),4))="GOTS","GOTS_RM","Responsible_RM")))))))</f>
        <v>#REF!</v>
      </c>
      <c r="AF160" s="13" t="str" cm="1">
        <f t="array" aca="1" ref="AF160" ca="1">IF($S160="","",INDIRECT("$Z"&amp;$S160))</f>
        <v/>
      </c>
      <c r="AG160" s="155"/>
      <c r="AH160" s="13" t="str" cm="1">
        <f t="array" aca="1" ref="AH160" ca="1">IFERROR(INDIRECT("$ag"&amp;S160),"")</f>
        <v/>
      </c>
      <c r="AI160" s="13" t="e" cm="1">
        <f t="array" aca="1" ref="AI160" ca="1">INDIRECT("O"&amp;S159)</f>
        <v>#REF!</v>
      </c>
      <c r="AJ160" s="13" t="str">
        <f>IF($I160="","",INDEX('Raw Material'!$A$1:$J$75,MATCH(I160,'Raw Material'!$A$1:$A$75,0),(MATCH(G160,'Raw Material'!$A$1:$J$1,0))))</f>
        <v/>
      </c>
      <c r="AK160" s="13" t="str">
        <f t="shared" si="8"/>
        <v>YANLIŞRM</v>
      </c>
      <c r="AL160" s="153" t="str">
        <f t="shared" si="9"/>
        <v/>
      </c>
    </row>
    <row r="161" spans="1:38" ht="16.5" customHeight="1" thickBot="1">
      <c r="A161" s="163"/>
      <c r="B161" s="170"/>
      <c r="C161" s="171"/>
      <c r="D161" s="156"/>
      <c r="E161" s="156"/>
      <c r="F161" s="176"/>
      <c r="G161" s="157"/>
      <c r="H161" s="158"/>
      <c r="I161" s="158"/>
      <c r="J161" s="158"/>
      <c r="K161" s="33"/>
      <c r="L161" s="180"/>
      <c r="M161" s="180"/>
      <c r="N161" s="82"/>
      <c r="O161" s="186"/>
      <c r="P161" s="103"/>
      <c r="Q161" s="84" t="str">
        <f t="shared" si="10"/>
        <v/>
      </c>
      <c r="R161" s="159"/>
      <c r="S161" s="28" t="str" cm="1">
        <f t="array" aca="1" ref="S161" ca="1">IF(INDIRECT("A"&amp;114+$U161)&lt;&gt;"",114+$U161,"")</f>
        <v/>
      </c>
      <c r="T161" s="28" t="str">
        <f t="shared" ca="1" si="5"/>
        <v>$B</v>
      </c>
      <c r="U161" s="29">
        <f t="shared" si="16"/>
        <v>36</v>
      </c>
      <c r="V161" s="29">
        <v>3.9166666666669001</v>
      </c>
      <c r="W161" s="29">
        <f t="shared" si="17"/>
        <v>3</v>
      </c>
      <c r="X161" s="41" t="str" cm="1">
        <f t="array" aca="1" ref="X161" ca="1">IFERROR(INDEX('PC&amp;PD'!$A$1:$AP$15,ROW('PC&amp;PD'!$A$15),MATCH(INDIRECT(T161),'PC&amp;PD'!$A$1:$AP$1,0)),"")</f>
        <v/>
      </c>
      <c r="Y161" s="13" t="str">
        <f>IF(OR($N161="",$N161=0),"",IF($N161=$E$7,'Extracted info for SC'!$J$6,IF($N161=$D$26,'Extracted info for SC'!$J$7,IF($N161=$E$26,'Extracted info for SC'!$J$8,IF($N161=$F$26,'Extracted info for SC'!$J$9,IF($N161=$G$26,'Extracted info for SC'!$J$10,IF($N161=$H$26,'Extracted info for SC'!$J$11,IF($N161=$I$26,'Extracted info for SC'!$J$12,IF($N161=$J$26,'Extracted info for SC'!$J$13,IF($N161=$K$26,'Extracted info for SC'!$J$14,IF($N161=$L$26,'Extracted info for SC'!$J$15,IF($N161=$M$26,'Extracted info for SC'!$J$16,IF($N161=$N$26,'Extracted info for SC'!$J$17,IF($N161=$O$26,'Extracted info for SC'!$J$18,""))))))))))))))</f>
        <v/>
      </c>
      <c r="Z161" s="155"/>
      <c r="AA161" s="13" t="str">
        <f t="shared" si="6"/>
        <v/>
      </c>
      <c r="AB161" s="155"/>
      <c r="AC161" s="13" t="str">
        <f t="shared" ca="1" si="7"/>
        <v>$AB</v>
      </c>
      <c r="AD161" s="13" t="str" cm="1">
        <f t="array" aca="1" ref="AD161" ca="1">IFERROR(IF((LEFT(INDIRECT("$F"&amp;$S161),4))="GOTS",IF($G161="Organic","GOTS_Organic_raw",(IF($G161="Responsible","GOTS_Responsible",(IF($G161="No Attribute (Conventional)","GOTS_conventional",(IF($G161="Recycled Pre/Post-Consumer","GOTS_pre_post",(IF($G161="In-Conversion","GOTS_in_conversion",(IF($G161="Sustainably Sourced","Sustainably_sourced",""))))))))))),IF($G161="Organic","Organic",(IF($G161="Responsible","Responsible",(IF($G161="No Attribute (Conventional)","No_Attribute_Conventional",(IF($G161="Recycled Pre/Post-Consumer","Recycled_Pre_Post_Consumer",(IF($G161="In-Conversion","In_Conversion",(IF($G161="Recycled Pre-Consumer","Recycled_Pre_Consumer",(IF($G161="Recycled Post-Consumer","Recycled_Post_Consumer",(IF($G161="Sustainably Sourced","Sustainably_sourced","")))))))))))))))),"")</f>
        <v/>
      </c>
      <c r="AE161" s="13" t="e" cm="1">
        <f t="array" aca="1" ref="AE161" ca="1">IF(INDIRECT("$F"&amp;$S161)="","",IF(LEFT(INDIRECT("$F"&amp;$S161),3)="GRS","GRS_RCS_RM",IF((LEFT(INDIRECT("$F"&amp;$S161),3))="RCS","GRS_RCS_RM",IF(INDIRECT("$F"&amp;$S161)="OCS (No Label)","OCS_Conversion_RM",IF(LEFT(INDIRECT("$F"&amp;$S161),3)="OCS","OCS_RM",IF(RIGHT(INDIRECT("$F"&amp;$S161),10)="conversion","GOTS_RM_conversion",IF((LEFT(INDIRECT("$F"&amp;$S161),4))="GOTS","GOTS_RM","Responsible_RM")))))))</f>
        <v>#REF!</v>
      </c>
      <c r="AF161" s="13" t="str" cm="1">
        <f t="array" aca="1" ref="AF161" ca="1">IF($S161="","",INDIRECT("$Z"&amp;$S161))</f>
        <v/>
      </c>
      <c r="AG161" s="155"/>
      <c r="AH161" s="13" t="str" cm="1">
        <f t="array" aca="1" ref="AH161" ca="1">IFERROR(INDIRECT("$ag"&amp;S161),"")</f>
        <v/>
      </c>
      <c r="AI161" s="13" t="e" cm="1">
        <f t="array" aca="1" ref="AI161" ca="1">INDIRECT("O"&amp;S160)</f>
        <v>#REF!</v>
      </c>
      <c r="AJ161" s="13" t="str">
        <f>IF($I161="","",INDEX('Raw Material'!$A$1:$J$75,MATCH(I161,'Raw Material'!$A$1:$A$75,0),(MATCH(G161,'Raw Material'!$A$1:$J$1,0))))</f>
        <v/>
      </c>
      <c r="AK161" s="13" t="str">
        <f t="shared" si="8"/>
        <v>YANLIŞRM</v>
      </c>
      <c r="AL161" s="153" t="str">
        <f t="shared" si="9"/>
        <v/>
      </c>
    </row>
    <row r="162" spans="1:38" ht="16.5" customHeight="1">
      <c r="A162" s="160" t="str">
        <f>IF(B162="","",COUNTA($B$114:$B162))</f>
        <v/>
      </c>
      <c r="B162" s="164"/>
      <c r="C162" s="165"/>
      <c r="D162" s="183"/>
      <c r="E162" s="183"/>
      <c r="F162" s="172"/>
      <c r="G162" s="212"/>
      <c r="H162" s="206"/>
      <c r="I162" s="206"/>
      <c r="J162" s="206"/>
      <c r="K162" s="31"/>
      <c r="L162" s="177" t="str">
        <f t="shared" ref="L162" si="28">IF(R162="","",LEFT(R162,LEN(R162)-2))</f>
        <v/>
      </c>
      <c r="M162" s="177"/>
      <c r="N162" s="80"/>
      <c r="O162" s="184"/>
      <c r="P162" s="103"/>
      <c r="Q162" s="84" t="str">
        <f t="shared" si="10"/>
        <v/>
      </c>
      <c r="R162" s="159" t="str">
        <f t="shared" ref="R162" si="29">CONCATENATE($Q162,Q163,Q164,Q165,Q166,Q167,$Q168,$Q169,$Q170,$Q171,Q172,Q173)</f>
        <v/>
      </c>
      <c r="S162" s="28" t="str" cm="1">
        <f t="array" aca="1" ref="S162" ca="1">IF(INDIRECT("A"&amp;114+$U162)&lt;&gt;"",114+$U162,"")</f>
        <v/>
      </c>
      <c r="T162" s="28" t="str">
        <f t="shared" ca="1" si="5"/>
        <v>$B</v>
      </c>
      <c r="U162" s="29">
        <f t="shared" si="16"/>
        <v>48</v>
      </c>
      <c r="V162" s="29">
        <v>4.0000000000002398</v>
      </c>
      <c r="W162" s="29">
        <f t="shared" si="17"/>
        <v>4</v>
      </c>
      <c r="X162" s="41" t="str" cm="1">
        <f t="array" aca="1" ref="X162" ca="1">IFERROR(INDEX('PC&amp;PD'!$A$1:$AP$15,ROW('PC&amp;PD'!$A$15),MATCH(INDIRECT(T162),'PC&amp;PD'!$A$1:$AP$1,0)),"")</f>
        <v/>
      </c>
      <c r="Y162" s="13" t="str">
        <f>IF(OR($N162="",$N162=0),"",IF($N162=$E$7,'Extracted info for SC'!$J$6,IF($N162=$D$26,'Extracted info for SC'!$J$7,IF($N162=$E$26,'Extracted info for SC'!$J$8,IF($N162=$F$26,'Extracted info for SC'!$J$9,IF($N162=$G$26,'Extracted info for SC'!$J$10,IF($N162=$H$26,'Extracted info for SC'!$J$11,IF($N162=$I$26,'Extracted info for SC'!$J$12,IF($N162=$J$26,'Extracted info for SC'!$J$13,IF($N162=$K$26,'Extracted info for SC'!$J$14,IF($N162=$L$26,'Extracted info for SC'!$J$15,IF($N162=$M$26,'Extracted info for SC'!$J$16,IF($N162=$N$26,'Extracted info for SC'!$J$17,IF($N162=$O$26,'Extracted info for SC'!$J$18,""))))))))))))))</f>
        <v/>
      </c>
      <c r="Z162" s="155" t="str">
        <f t="shared" ref="Z162" si="30">IFERROR(IF($F162="OCS 100","OCS (OCS 100)",IF($F162="OCS Blended","OCS (OCS Blended)",IF($F162="OCS (No Label)","OCS (No Label)",IF($F162="RCS 100","RCS (RCS 100)",IF($F162="RCS Blended","RCS (RCS Blended)",IF($F162="GRS","GRS (GRS)",IF($F162="GRS (No Label)", "GRS (No Label)",IF($F162="RDS","RDS (RDS)",IF($F162="RWS","RWS (RWS)",IF($F162="RAS","RAS (RAS)",IF($F162="RMS","RMS (RMS)",IF($F162="GOTS Organic","GOTS (Organic)",IF($F162="GOTS Made with organic","GOTS (Made with Organic)",IF($F162="GOTS Organic - in conversion","GOTS (Organic - In Conversion)",IF($F162="GOTS Made with organic - in conversion","GOTS (Made with Organic - In Conversion)",""))))))))))))))),"")</f>
        <v/>
      </c>
      <c r="AA162" s="13" t="str">
        <f t="shared" si="6"/>
        <v/>
      </c>
      <c r="AB162" s="155" t="str">
        <f t="shared" ref="AB162" si="31">IFERROR(IF($F162="OCS 100", "OCS_100",IF($F162="OCS Blended", "OCS_Blended",IF($F162="OCS (No Label)", "OCS_No_Label",IF($F162="RCS 100", "RCS_100",IF($F162="RCS Blended","RCS_Blended",IF($F162="GRS","GRS",IF($F162="GRS (No Label)", "GRS_No_Label",IF($F162="RDS","RDS",IF($F162="RWS","RWS",IF($F162="RMS","RMS",IF($F162="GOTS Organic","GOTS_Organic",IF($F162="GOTS Made with organic","GOTS_Made_with_organic",IF($F162="GOTS Organic - in conversion","GOTS_Organic_in_Conversion",IF($F162="GOTS Made with organic - in conversion","GOTS_Made_with_Organic_in_Conversion",IF($F162="RAS","RAS",""))))))))))))))),"")</f>
        <v/>
      </c>
      <c r="AC162" s="13" t="str">
        <f t="shared" ca="1" si="7"/>
        <v>$AB</v>
      </c>
      <c r="AD162" s="13" t="str" cm="1">
        <f t="array" aca="1" ref="AD162" ca="1">IFERROR(IF((LEFT(INDIRECT("$F"&amp;$S162),4))="GOTS",IF($G162="Organic","GOTS_Organic_raw",(IF($G162="Responsible","GOTS_Responsible",(IF($G162="No Attribute (Conventional)","GOTS_conventional",(IF($G162="Recycled Pre/Post-Consumer","GOTS_pre_post",(IF($G162="In-Conversion","GOTS_in_conversion",(IF($G162="Sustainably Sourced","Sustainably_sourced",""))))))))))),IF($G162="Organic","Organic",(IF($G162="Responsible","Responsible",(IF($G162="No Attribute (Conventional)","No_Attribute_Conventional",(IF($G162="Recycled Pre/Post-Consumer","Recycled_Pre_Post_Consumer",(IF($G162="In-Conversion","In_Conversion",(IF($G162="Recycled Pre-Consumer","Recycled_Pre_Consumer",(IF($G162="Recycled Post-Consumer","Recycled_Post_Consumer",(IF($G162="Sustainably Sourced","Sustainably_sourced","")))))))))))))))),"")</f>
        <v/>
      </c>
      <c r="AE162" s="13" t="e" cm="1">
        <f t="array" aca="1" ref="AE162" ca="1">IF(INDIRECT("$F"&amp;$S162)="","",IF(LEFT(INDIRECT("$F"&amp;$S162),3)="GRS","GRS_RCS_RM",IF((LEFT(INDIRECT("$F"&amp;$S162),3))="RCS","GRS_RCS_RM",IF(INDIRECT("$F"&amp;$S162)="OCS (No Label)","OCS_Conversion_RM",IF(LEFT(INDIRECT("$F"&amp;$S162),3)="OCS","OCS_RM",IF(RIGHT(INDIRECT("$F"&amp;$S162),10)="conversion","GOTS_RM_conversion",IF((LEFT(INDIRECT("$F"&amp;$S162),4))="GOTS","GOTS_RM","Responsible_RM")))))))</f>
        <v>#REF!</v>
      </c>
      <c r="AF162" s="13" t="str" cm="1">
        <f t="array" aca="1" ref="AF162" ca="1">IF($S162="","",INDIRECT("$Z"&amp;$S162))</f>
        <v/>
      </c>
      <c r="AG162" s="155" t="str">
        <f t="shared" ref="AG162" si="32">IF(AND(Y162="",Y163="",Y164="",Y165="",Y166="",Y167="",Y168="",Y169="",Y170="",Y171="",Y172="",Y173=""),"",CONCATENATE(Y162&amp;", "&amp;Y163&amp;", "&amp;Y164&amp;", "&amp;Y165&amp;", "&amp;Y166&amp;", "&amp;Y167&amp;", "&amp;Y168&amp;", "&amp;Y169&amp;", "&amp;Y170&amp;", "&amp;Y171&amp;", "&amp;Y172&amp;", "&amp;Y173))</f>
        <v/>
      </c>
      <c r="AH162" s="13" t="str" cm="1">
        <f t="array" aca="1" ref="AH162" ca="1">IFERROR(INDIRECT("$ag"&amp;S162),"")</f>
        <v/>
      </c>
      <c r="AI162" s="13" t="e" cm="1">
        <f t="array" aca="1" ref="AI162" ca="1">INDIRECT("O"&amp;S161)</f>
        <v>#REF!</v>
      </c>
      <c r="AJ162" s="13" t="str">
        <f>IF($I162="","",INDEX('Raw Material'!$A$1:$J$75,MATCH(I162,'Raw Material'!$A$1:$A$75,0),(MATCH(G162,'Raw Material'!$A$1:$J$1,0))))</f>
        <v/>
      </c>
      <c r="AK162" s="13" t="str">
        <f t="shared" si="8"/>
        <v>YANLIŞRM</v>
      </c>
      <c r="AL162" s="153" t="str">
        <f t="shared" si="9"/>
        <v/>
      </c>
    </row>
    <row r="163" spans="1:38" ht="16.5" customHeight="1">
      <c r="A163" s="161"/>
      <c r="B163" s="166"/>
      <c r="C163" s="167"/>
      <c r="D163" s="156"/>
      <c r="E163" s="156"/>
      <c r="F163" s="173"/>
      <c r="G163" s="181"/>
      <c r="H163" s="182"/>
      <c r="I163" s="182"/>
      <c r="J163" s="182"/>
      <c r="K163" s="32"/>
      <c r="L163" s="178"/>
      <c r="M163" s="178"/>
      <c r="N163" s="81"/>
      <c r="O163" s="185"/>
      <c r="P163" s="103"/>
      <c r="Q163" s="84" t="str">
        <f t="shared" si="10"/>
        <v/>
      </c>
      <c r="R163" s="159"/>
      <c r="S163" s="28" t="str" cm="1">
        <f t="array" aca="1" ref="S163" ca="1">IF(INDIRECT("A"&amp;114+$U163)&lt;&gt;"",114+$U163,"")</f>
        <v/>
      </c>
      <c r="T163" s="28" t="str">
        <f t="shared" ca="1" si="5"/>
        <v>$B</v>
      </c>
      <c r="U163" s="29">
        <f t="shared" si="16"/>
        <v>48</v>
      </c>
      <c r="V163" s="29">
        <v>4.08333333333358</v>
      </c>
      <c r="W163" s="29">
        <f t="shared" si="17"/>
        <v>4</v>
      </c>
      <c r="X163" s="41" t="str" cm="1">
        <f t="array" aca="1" ref="X163" ca="1">IFERROR(INDEX('PC&amp;PD'!$A$1:$AP$15,ROW('PC&amp;PD'!$A$15),MATCH(INDIRECT(T163),'PC&amp;PD'!$A$1:$AP$1,0)),"")</f>
        <v/>
      </c>
      <c r="Y163" s="13" t="str">
        <f>IF(OR($N163="",$N163=0),"",IF($N163=$E$7,'Extracted info for SC'!$J$6,IF($N163=$D$26,'Extracted info for SC'!$J$7,IF($N163=$E$26,'Extracted info for SC'!$J$8,IF($N163=$F$26,'Extracted info for SC'!$J$9,IF($N163=$G$26,'Extracted info for SC'!$J$10,IF($N163=$H$26,'Extracted info for SC'!$J$11,IF($N163=$I$26,'Extracted info for SC'!$J$12,IF($N163=$J$26,'Extracted info for SC'!$J$13,IF($N163=$K$26,'Extracted info for SC'!$J$14,IF($N163=$L$26,'Extracted info for SC'!$J$15,IF($N163=$M$26,'Extracted info for SC'!$J$16,IF($N163=$N$26,'Extracted info for SC'!$J$17,IF($N163=$O$26,'Extracted info for SC'!$J$18,""))))))))))))))</f>
        <v/>
      </c>
      <c r="Z163" s="155"/>
      <c r="AA163" s="13" t="str">
        <f t="shared" si="6"/>
        <v/>
      </c>
      <c r="AB163" s="155"/>
      <c r="AC163" s="13" t="str">
        <f t="shared" ca="1" si="7"/>
        <v>$AB</v>
      </c>
      <c r="AD163" s="13" t="str" cm="1">
        <f t="array" aca="1" ref="AD163" ca="1">IFERROR(IF((LEFT(INDIRECT("$F"&amp;$S163),4))="GOTS",IF($G163="Organic","GOTS_Organic_raw",(IF($G163="Responsible","GOTS_Responsible",(IF($G163="No Attribute (Conventional)","GOTS_conventional",(IF($G163="Recycled Pre/Post-Consumer","GOTS_pre_post",(IF($G163="In-Conversion","GOTS_in_conversion",(IF($G163="Sustainably Sourced","Sustainably_sourced",""))))))))))),IF($G163="Organic","Organic",(IF($G163="Responsible","Responsible",(IF($G163="No Attribute (Conventional)","No_Attribute_Conventional",(IF($G163="Recycled Pre/Post-Consumer","Recycled_Pre_Post_Consumer",(IF($G163="In-Conversion","In_Conversion",(IF($G163="Recycled Pre-Consumer","Recycled_Pre_Consumer",(IF($G163="Recycled Post-Consumer","Recycled_Post_Consumer",(IF($G163="Sustainably Sourced","Sustainably_sourced","")))))))))))))))),"")</f>
        <v/>
      </c>
      <c r="AE163" s="13" t="e" cm="1">
        <f t="array" aca="1" ref="AE163" ca="1">IF(INDIRECT("$F"&amp;$S163)="","",IF(LEFT(INDIRECT("$F"&amp;$S163),3)="GRS","GRS_RCS_RM",IF((LEFT(INDIRECT("$F"&amp;$S163),3))="RCS","GRS_RCS_RM",IF(INDIRECT("$F"&amp;$S163)="OCS (No Label)","OCS_Conversion_RM",IF(LEFT(INDIRECT("$F"&amp;$S163),3)="OCS","OCS_RM",IF(RIGHT(INDIRECT("$F"&amp;$S163),10)="conversion","GOTS_RM_conversion",IF((LEFT(INDIRECT("$F"&amp;$S163),4))="GOTS","GOTS_RM","Responsible_RM")))))))</f>
        <v>#REF!</v>
      </c>
      <c r="AF163" s="13" t="str" cm="1">
        <f t="array" aca="1" ref="AF163" ca="1">IF($S163="","",INDIRECT("$Z"&amp;$S163))</f>
        <v/>
      </c>
      <c r="AG163" s="155"/>
      <c r="AH163" s="13" t="str" cm="1">
        <f t="array" aca="1" ref="AH163" ca="1">IFERROR(INDIRECT("$ag"&amp;S163),"")</f>
        <v/>
      </c>
      <c r="AI163" s="13" t="e" cm="1">
        <f t="array" aca="1" ref="AI163" ca="1">INDIRECT("O"&amp;S162)</f>
        <v>#REF!</v>
      </c>
      <c r="AJ163" s="13" t="str">
        <f>IF($I163="","",INDEX('Raw Material'!$A$1:$J$75,MATCH(I163,'Raw Material'!$A$1:$A$75,0),(MATCH(G163,'Raw Material'!$A$1:$J$1,0))))</f>
        <v/>
      </c>
      <c r="AK163" s="13" t="str">
        <f t="shared" si="8"/>
        <v>YANLIŞRM</v>
      </c>
      <c r="AL163" s="153" t="str">
        <f t="shared" si="9"/>
        <v/>
      </c>
    </row>
    <row r="164" spans="1:38" ht="16.5" customHeight="1">
      <c r="A164" s="161"/>
      <c r="B164" s="166"/>
      <c r="C164" s="167"/>
      <c r="D164" s="156"/>
      <c r="E164" s="156"/>
      <c r="F164" s="173"/>
      <c r="G164" s="181"/>
      <c r="H164" s="182"/>
      <c r="I164" s="182"/>
      <c r="J164" s="182"/>
      <c r="K164" s="32"/>
      <c r="L164" s="178"/>
      <c r="M164" s="178"/>
      <c r="N164" s="81"/>
      <c r="O164" s="185"/>
      <c r="P164" s="103"/>
      <c r="Q164" s="84" t="str">
        <f t="shared" si="10"/>
        <v/>
      </c>
      <c r="R164" s="159"/>
      <c r="S164" s="28" t="str" cm="1">
        <f t="array" aca="1" ref="S164" ca="1">IF(INDIRECT("A"&amp;114+$U164)&lt;&gt;"",114+$U164,"")</f>
        <v/>
      </c>
      <c r="T164" s="28" t="str">
        <f t="shared" ca="1" si="5"/>
        <v>$B</v>
      </c>
      <c r="U164" s="29">
        <f t="shared" si="16"/>
        <v>48</v>
      </c>
      <c r="V164" s="29">
        <v>4.1666666666669201</v>
      </c>
      <c r="W164" s="29">
        <f t="shared" si="17"/>
        <v>4</v>
      </c>
      <c r="X164" s="41" t="str" cm="1">
        <f t="array" aca="1" ref="X164" ca="1">IFERROR(INDEX('PC&amp;PD'!$A$1:$AP$15,ROW('PC&amp;PD'!$A$15),MATCH(INDIRECT(T164),'PC&amp;PD'!$A$1:$AP$1,0)),"")</f>
        <v/>
      </c>
      <c r="Y164" s="13" t="str">
        <f>IF(OR($N164="",$N164=0),"",IF($N164=$E$7,'Extracted info for SC'!$J$6,IF($N164=$D$26,'Extracted info for SC'!$J$7,IF($N164=$E$26,'Extracted info for SC'!$J$8,IF($N164=$F$26,'Extracted info for SC'!$J$9,IF($N164=$G$26,'Extracted info for SC'!$J$10,IF($N164=$H$26,'Extracted info for SC'!$J$11,IF($N164=$I$26,'Extracted info for SC'!$J$12,IF($N164=$J$26,'Extracted info for SC'!$J$13,IF($N164=$K$26,'Extracted info for SC'!$J$14,IF($N164=$L$26,'Extracted info for SC'!$J$15,IF($N164=$M$26,'Extracted info for SC'!$J$16,IF($N164=$N$26,'Extracted info for SC'!$J$17,IF($N164=$O$26,'Extracted info for SC'!$J$18,""))))))))))))))</f>
        <v/>
      </c>
      <c r="Z164" s="155"/>
      <c r="AA164" s="13" t="str">
        <f t="shared" si="6"/>
        <v/>
      </c>
      <c r="AB164" s="155"/>
      <c r="AC164" s="13" t="str">
        <f t="shared" ca="1" si="7"/>
        <v>$AB</v>
      </c>
      <c r="AD164" s="13" t="str" cm="1">
        <f t="array" aca="1" ref="AD164" ca="1">IFERROR(IF((LEFT(INDIRECT("$F"&amp;$S164),4))="GOTS",IF($G164="Organic","GOTS_Organic_raw",(IF($G164="Responsible","GOTS_Responsible",(IF($G164="No Attribute (Conventional)","GOTS_conventional",(IF($G164="Recycled Pre/Post-Consumer","GOTS_pre_post",(IF($G164="In-Conversion","GOTS_in_conversion",(IF($G164="Sustainably Sourced","Sustainably_sourced",""))))))))))),IF($G164="Organic","Organic",(IF($G164="Responsible","Responsible",(IF($G164="No Attribute (Conventional)","No_Attribute_Conventional",(IF($G164="Recycled Pre/Post-Consumer","Recycled_Pre_Post_Consumer",(IF($G164="In-Conversion","In_Conversion",(IF($G164="Recycled Pre-Consumer","Recycled_Pre_Consumer",(IF($G164="Recycled Post-Consumer","Recycled_Post_Consumer",(IF($G164="Sustainably Sourced","Sustainably_sourced","")))))))))))))))),"")</f>
        <v/>
      </c>
      <c r="AE164" s="13" t="e" cm="1">
        <f t="array" aca="1" ref="AE164" ca="1">IF(INDIRECT("$F"&amp;$S164)="","",IF(LEFT(INDIRECT("$F"&amp;$S164),3)="GRS","GRS_RCS_RM",IF((LEFT(INDIRECT("$F"&amp;$S164),3))="RCS","GRS_RCS_RM",IF(INDIRECT("$F"&amp;$S164)="OCS (No Label)","OCS_Conversion_RM",IF(LEFT(INDIRECT("$F"&amp;$S164),3)="OCS","OCS_RM",IF(RIGHT(INDIRECT("$F"&amp;$S164),10)="conversion","GOTS_RM_conversion",IF((LEFT(INDIRECT("$F"&amp;$S164),4))="GOTS","GOTS_RM","Responsible_RM")))))))</f>
        <v>#REF!</v>
      </c>
      <c r="AF164" s="13" t="str" cm="1">
        <f t="array" aca="1" ref="AF164" ca="1">IF($S164="","",INDIRECT("$Z"&amp;$S164))</f>
        <v/>
      </c>
      <c r="AG164" s="155"/>
      <c r="AH164" s="13" t="str" cm="1">
        <f t="array" aca="1" ref="AH164" ca="1">IFERROR(INDIRECT("$ag"&amp;S164),"")</f>
        <v/>
      </c>
      <c r="AI164" s="13" t="e" cm="1">
        <f t="array" aca="1" ref="AI164" ca="1">INDIRECT("O"&amp;S163)</f>
        <v>#REF!</v>
      </c>
      <c r="AJ164" s="13" t="str">
        <f>IF($I164="","",INDEX('Raw Material'!$A$1:$J$75,MATCH(I164,'Raw Material'!$A$1:$A$75,0),(MATCH(G164,'Raw Material'!$A$1:$J$1,0))))</f>
        <v/>
      </c>
      <c r="AK164" s="13" t="str">
        <f t="shared" si="8"/>
        <v>YANLIŞRM</v>
      </c>
      <c r="AL164" s="153" t="str">
        <f t="shared" si="9"/>
        <v/>
      </c>
    </row>
    <row r="165" spans="1:38" ht="16.5" customHeight="1">
      <c r="A165" s="161"/>
      <c r="B165" s="166"/>
      <c r="C165" s="167"/>
      <c r="D165" s="156"/>
      <c r="E165" s="156"/>
      <c r="F165" s="174"/>
      <c r="G165" s="181"/>
      <c r="H165" s="182"/>
      <c r="I165" s="182"/>
      <c r="J165" s="182"/>
      <c r="K165" s="32"/>
      <c r="L165" s="178"/>
      <c r="M165" s="178"/>
      <c r="N165" s="81"/>
      <c r="O165" s="185"/>
      <c r="P165" s="103"/>
      <c r="Q165" s="84" t="str">
        <f t="shared" si="10"/>
        <v/>
      </c>
      <c r="R165" s="159"/>
      <c r="S165" s="28" t="str" cm="1">
        <f t="array" aca="1" ref="S165" ca="1">IF(INDIRECT("A"&amp;114+$U165)&lt;&gt;"",114+$U165,"")</f>
        <v/>
      </c>
      <c r="T165" s="28" t="str">
        <f t="shared" ca="1" si="5"/>
        <v>$B</v>
      </c>
      <c r="U165" s="29">
        <f t="shared" si="16"/>
        <v>48</v>
      </c>
      <c r="V165" s="29">
        <v>4.2500000000002602</v>
      </c>
      <c r="W165" s="29">
        <f t="shared" si="17"/>
        <v>4</v>
      </c>
      <c r="X165" s="41" t="str" cm="1">
        <f t="array" aca="1" ref="X165" ca="1">IFERROR(INDEX('PC&amp;PD'!$A$1:$AP$15,ROW('PC&amp;PD'!$A$15),MATCH(INDIRECT(T165),'PC&amp;PD'!$A$1:$AP$1,0)),"")</f>
        <v/>
      </c>
      <c r="Y165" s="13" t="str">
        <f>IF(OR($N165="",$N165=0),"",IF($N165=$E$7,'Extracted info for SC'!$J$6,IF($N165=$D$26,'Extracted info for SC'!$J$7,IF($N165=$E$26,'Extracted info for SC'!$J$8,IF($N165=$F$26,'Extracted info for SC'!$J$9,IF($N165=$G$26,'Extracted info for SC'!$J$10,IF($N165=$H$26,'Extracted info for SC'!$J$11,IF($N165=$I$26,'Extracted info for SC'!$J$12,IF($N165=$J$26,'Extracted info for SC'!$J$13,IF($N165=$K$26,'Extracted info for SC'!$J$14,IF($N165=$L$26,'Extracted info for SC'!$J$15,IF($N165=$M$26,'Extracted info for SC'!$J$16,IF($N165=$N$26,'Extracted info for SC'!$J$17,IF($N165=$O$26,'Extracted info for SC'!$J$18,""))))))))))))))</f>
        <v/>
      </c>
      <c r="Z165" s="155"/>
      <c r="AA165" s="13" t="str">
        <f t="shared" si="6"/>
        <v/>
      </c>
      <c r="AB165" s="155"/>
      <c r="AC165" s="13" t="str">
        <f t="shared" ca="1" si="7"/>
        <v>$AB</v>
      </c>
      <c r="AD165" s="13" t="str" cm="1">
        <f t="array" aca="1" ref="AD165" ca="1">IFERROR(IF((LEFT(INDIRECT("$F"&amp;$S165),4))="GOTS",IF($G165="Organic","GOTS_Organic_raw",(IF($G165="Responsible","GOTS_Responsible",(IF($G165="No Attribute (Conventional)","GOTS_conventional",(IF($G165="Recycled Pre/Post-Consumer","GOTS_pre_post",(IF($G165="In-Conversion","GOTS_in_conversion",(IF($G165="Sustainably Sourced","Sustainably_sourced",""))))))))))),IF($G165="Organic","Organic",(IF($G165="Responsible","Responsible",(IF($G165="No Attribute (Conventional)","No_Attribute_Conventional",(IF($G165="Recycled Pre/Post-Consumer","Recycled_Pre_Post_Consumer",(IF($G165="In-Conversion","In_Conversion",(IF($G165="Recycled Pre-Consumer","Recycled_Pre_Consumer",(IF($G165="Recycled Post-Consumer","Recycled_Post_Consumer",(IF($G165="Sustainably Sourced","Sustainably_sourced","")))))))))))))))),"")</f>
        <v/>
      </c>
      <c r="AE165" s="13" t="e" cm="1">
        <f t="array" aca="1" ref="AE165" ca="1">IF(INDIRECT("$F"&amp;$S165)="","",IF(LEFT(INDIRECT("$F"&amp;$S165),3)="GRS","GRS_RCS_RM",IF((LEFT(INDIRECT("$F"&amp;$S165),3))="RCS","GRS_RCS_RM",IF(INDIRECT("$F"&amp;$S165)="OCS (No Label)","OCS_Conversion_RM",IF(LEFT(INDIRECT("$F"&amp;$S165),3)="OCS","OCS_RM",IF(RIGHT(INDIRECT("$F"&amp;$S165),10)="conversion","GOTS_RM_conversion",IF((LEFT(INDIRECT("$F"&amp;$S165),4))="GOTS","GOTS_RM","Responsible_RM")))))))</f>
        <v>#REF!</v>
      </c>
      <c r="AF165" s="13" t="str" cm="1">
        <f t="array" aca="1" ref="AF165" ca="1">IF($S165="","",INDIRECT("$Z"&amp;$S165))</f>
        <v/>
      </c>
      <c r="AG165" s="155"/>
      <c r="AH165" s="13" t="str" cm="1">
        <f t="array" aca="1" ref="AH165" ca="1">IFERROR(INDIRECT("$ag"&amp;S165),"")</f>
        <v/>
      </c>
      <c r="AI165" s="13" t="e" cm="1">
        <f t="array" aca="1" ref="AI165" ca="1">INDIRECT("O"&amp;S164)</f>
        <v>#REF!</v>
      </c>
      <c r="AJ165" s="13" t="str">
        <f>IF($I165="","",INDEX('Raw Material'!$A$1:$J$75,MATCH(I165,'Raw Material'!$A$1:$A$75,0),(MATCH(G165,'Raw Material'!$A$1:$J$1,0))))</f>
        <v/>
      </c>
      <c r="AK165" s="13" t="str">
        <f t="shared" si="8"/>
        <v>YANLIŞRM</v>
      </c>
      <c r="AL165" s="153" t="str">
        <f t="shared" si="9"/>
        <v/>
      </c>
    </row>
    <row r="166" spans="1:38" ht="16.5" customHeight="1">
      <c r="A166" s="161"/>
      <c r="B166" s="166"/>
      <c r="C166" s="167"/>
      <c r="D166" s="156"/>
      <c r="E166" s="156"/>
      <c r="F166" s="174"/>
      <c r="G166" s="181"/>
      <c r="H166" s="182"/>
      <c r="I166" s="182"/>
      <c r="J166" s="182"/>
      <c r="K166" s="32"/>
      <c r="L166" s="178"/>
      <c r="M166" s="178"/>
      <c r="N166" s="81"/>
      <c r="O166" s="185"/>
      <c r="P166" s="103"/>
      <c r="Q166" s="84" t="str">
        <f t="shared" si="10"/>
        <v/>
      </c>
      <c r="R166" s="159"/>
      <c r="S166" s="28" t="str" cm="1">
        <f t="array" aca="1" ref="S166" ca="1">IF(INDIRECT("A"&amp;114+$U166)&lt;&gt;"",114+$U166,"")</f>
        <v/>
      </c>
      <c r="T166" s="28" t="str">
        <f t="shared" ca="1" si="5"/>
        <v>$B</v>
      </c>
      <c r="U166" s="29">
        <f t="shared" si="16"/>
        <v>48</v>
      </c>
      <c r="V166" s="29">
        <v>4.3333333333336004</v>
      </c>
      <c r="W166" s="29">
        <f t="shared" si="17"/>
        <v>4</v>
      </c>
      <c r="X166" s="41" t="str" cm="1">
        <f t="array" aca="1" ref="X166" ca="1">IFERROR(INDEX('PC&amp;PD'!$A$1:$AP$15,ROW('PC&amp;PD'!$A$15),MATCH(INDIRECT(T166),'PC&amp;PD'!$A$1:$AP$1,0)),"")</f>
        <v/>
      </c>
      <c r="Y166" s="13" t="str">
        <f>IF(OR($N166="",$N166=0),"",IF($N166=$E$7,'Extracted info for SC'!$J$6,IF($N166=$D$26,'Extracted info for SC'!$J$7,IF($N166=$E$26,'Extracted info for SC'!$J$8,IF($N166=$F$26,'Extracted info for SC'!$J$9,IF($N166=$G$26,'Extracted info for SC'!$J$10,IF($N166=$H$26,'Extracted info for SC'!$J$11,IF($N166=$I$26,'Extracted info for SC'!$J$12,IF($N166=$J$26,'Extracted info for SC'!$J$13,IF($N166=$K$26,'Extracted info for SC'!$J$14,IF($N166=$L$26,'Extracted info for SC'!$J$15,IF($N166=$M$26,'Extracted info for SC'!$J$16,IF($N166=$N$26,'Extracted info for SC'!$J$17,IF($N166=$O$26,'Extracted info for SC'!$J$18,""))))))))))))))</f>
        <v/>
      </c>
      <c r="Z166" s="155"/>
      <c r="AA166" s="13" t="str">
        <f t="shared" si="6"/>
        <v/>
      </c>
      <c r="AB166" s="155"/>
      <c r="AC166" s="13" t="str">
        <f t="shared" ca="1" si="7"/>
        <v>$AB</v>
      </c>
      <c r="AD166" s="13" t="str" cm="1">
        <f t="array" aca="1" ref="AD166" ca="1">IFERROR(IF((LEFT(INDIRECT("$F"&amp;$S166),4))="GOTS",IF($G166="Organic","GOTS_Organic_raw",(IF($G166="Responsible","GOTS_Responsible",(IF($G166="No Attribute (Conventional)","GOTS_conventional",(IF($G166="Recycled Pre/Post-Consumer","GOTS_pre_post",(IF($G166="In-Conversion","GOTS_in_conversion",(IF($G166="Sustainably Sourced","Sustainably_sourced",""))))))))))),IF($G166="Organic","Organic",(IF($G166="Responsible","Responsible",(IF($G166="No Attribute (Conventional)","No_Attribute_Conventional",(IF($G166="Recycled Pre/Post-Consumer","Recycled_Pre_Post_Consumer",(IF($G166="In-Conversion","In_Conversion",(IF($G166="Recycled Pre-Consumer","Recycled_Pre_Consumer",(IF($G166="Recycled Post-Consumer","Recycled_Post_Consumer",(IF($G166="Sustainably Sourced","Sustainably_sourced","")))))))))))))))),"")</f>
        <v/>
      </c>
      <c r="AE166" s="13" t="e" cm="1">
        <f t="array" aca="1" ref="AE166" ca="1">IF(INDIRECT("$F"&amp;$S166)="","",IF(LEFT(INDIRECT("$F"&amp;$S166),3)="GRS","GRS_RCS_RM",IF((LEFT(INDIRECT("$F"&amp;$S166),3))="RCS","GRS_RCS_RM",IF(INDIRECT("$F"&amp;$S166)="OCS (No Label)","OCS_Conversion_RM",IF(LEFT(INDIRECT("$F"&amp;$S166),3)="OCS","OCS_RM",IF(RIGHT(INDIRECT("$F"&amp;$S166),10)="conversion","GOTS_RM_conversion",IF((LEFT(INDIRECT("$F"&amp;$S166),4))="GOTS","GOTS_RM","Responsible_RM")))))))</f>
        <v>#REF!</v>
      </c>
      <c r="AF166" s="13" t="str" cm="1">
        <f t="array" aca="1" ref="AF166" ca="1">IF($S166="","",INDIRECT("$Z"&amp;$S166))</f>
        <v/>
      </c>
      <c r="AG166" s="155"/>
      <c r="AH166" s="13" t="str" cm="1">
        <f t="array" aca="1" ref="AH166" ca="1">IFERROR(INDIRECT("$ag"&amp;S166),"")</f>
        <v/>
      </c>
      <c r="AI166" s="13" t="e" cm="1">
        <f t="array" aca="1" ref="AI166" ca="1">INDIRECT("O"&amp;S165)</f>
        <v>#REF!</v>
      </c>
      <c r="AJ166" s="13" t="str">
        <f>IF($I166="","",INDEX('Raw Material'!$A$1:$J$75,MATCH(I166,'Raw Material'!$A$1:$A$75,0),(MATCH(G166,'Raw Material'!$A$1:$J$1,0))))</f>
        <v/>
      </c>
      <c r="AK166" s="13" t="str">
        <f t="shared" si="8"/>
        <v>YANLIŞRM</v>
      </c>
      <c r="AL166" s="153" t="str">
        <f t="shared" si="9"/>
        <v/>
      </c>
    </row>
    <row r="167" spans="1:38" ht="16.5" customHeight="1">
      <c r="A167" s="161"/>
      <c r="B167" s="166"/>
      <c r="C167" s="167"/>
      <c r="D167" s="156"/>
      <c r="E167" s="156"/>
      <c r="F167" s="174"/>
      <c r="G167" s="181"/>
      <c r="H167" s="182"/>
      <c r="I167" s="182"/>
      <c r="J167" s="182"/>
      <c r="K167" s="32"/>
      <c r="L167" s="178"/>
      <c r="M167" s="178"/>
      <c r="N167" s="81"/>
      <c r="O167" s="185"/>
      <c r="P167" s="103"/>
      <c r="Q167" s="84" t="str">
        <f t="shared" si="10"/>
        <v/>
      </c>
      <c r="R167" s="159"/>
      <c r="S167" s="28" t="str" cm="1">
        <f t="array" aca="1" ref="S167" ca="1">IF(INDIRECT("A"&amp;114+$U167)&lt;&gt;"",114+$U167,"")</f>
        <v/>
      </c>
      <c r="T167" s="28" t="str">
        <f t="shared" ca="1" si="5"/>
        <v>$B</v>
      </c>
      <c r="U167" s="29">
        <f t="shared" si="16"/>
        <v>48</v>
      </c>
      <c r="V167" s="29">
        <v>4.4166666666669396</v>
      </c>
      <c r="W167" s="29">
        <f t="shared" si="17"/>
        <v>4</v>
      </c>
      <c r="X167" s="41" t="str" cm="1">
        <f t="array" aca="1" ref="X167" ca="1">IFERROR(INDEX('PC&amp;PD'!$A$1:$AP$15,ROW('PC&amp;PD'!$A$15),MATCH(INDIRECT(T167),'PC&amp;PD'!$A$1:$AP$1,0)),"")</f>
        <v/>
      </c>
      <c r="Y167" s="13" t="str">
        <f>IF(OR($N167="",$N167=0),"",IF($N167=$E$7,'Extracted info for SC'!$J$6,IF($N167=$D$26,'Extracted info for SC'!$J$7,IF($N167=$E$26,'Extracted info for SC'!$J$8,IF($N167=$F$26,'Extracted info for SC'!$J$9,IF($N167=$G$26,'Extracted info for SC'!$J$10,IF($N167=$H$26,'Extracted info for SC'!$J$11,IF($N167=$I$26,'Extracted info for SC'!$J$12,IF($N167=$J$26,'Extracted info for SC'!$J$13,IF($N167=$K$26,'Extracted info for SC'!$J$14,IF($N167=$L$26,'Extracted info for SC'!$J$15,IF($N167=$M$26,'Extracted info for SC'!$J$16,IF($N167=$N$26,'Extracted info for SC'!$J$17,IF($N167=$O$26,'Extracted info for SC'!$J$18,""))))))))))))))</f>
        <v/>
      </c>
      <c r="Z167" s="155"/>
      <c r="AA167" s="13" t="str">
        <f t="shared" si="6"/>
        <v/>
      </c>
      <c r="AB167" s="155"/>
      <c r="AC167" s="13" t="str">
        <f t="shared" ca="1" si="7"/>
        <v>$AB</v>
      </c>
      <c r="AD167" s="13" t="str" cm="1">
        <f t="array" aca="1" ref="AD167" ca="1">IFERROR(IF((LEFT(INDIRECT("$F"&amp;$S167),4))="GOTS",IF($G167="Organic","GOTS_Organic_raw",(IF($G167="Responsible","GOTS_Responsible",(IF($G167="No Attribute (Conventional)","GOTS_conventional",(IF($G167="Recycled Pre/Post-Consumer","GOTS_pre_post",(IF($G167="In-Conversion","GOTS_in_conversion",(IF($G167="Sustainably Sourced","Sustainably_sourced",""))))))))))),IF($G167="Organic","Organic",(IF($G167="Responsible","Responsible",(IF($G167="No Attribute (Conventional)","No_Attribute_Conventional",(IF($G167="Recycled Pre/Post-Consumer","Recycled_Pre_Post_Consumer",(IF($G167="In-Conversion","In_Conversion",(IF($G167="Recycled Pre-Consumer","Recycled_Pre_Consumer",(IF($G167="Recycled Post-Consumer","Recycled_Post_Consumer",(IF($G167="Sustainably Sourced","Sustainably_sourced","")))))))))))))))),"")</f>
        <v/>
      </c>
      <c r="AE167" s="13" t="e" cm="1">
        <f t="array" aca="1" ref="AE167" ca="1">IF(INDIRECT("$F"&amp;$S167)="","",IF(LEFT(INDIRECT("$F"&amp;$S167),3)="GRS","GRS_RCS_RM",IF((LEFT(INDIRECT("$F"&amp;$S167),3))="RCS","GRS_RCS_RM",IF(INDIRECT("$F"&amp;$S167)="OCS (No Label)","OCS_Conversion_RM",IF(LEFT(INDIRECT("$F"&amp;$S167),3)="OCS","OCS_RM",IF(RIGHT(INDIRECT("$F"&amp;$S167),10)="conversion","GOTS_RM_conversion",IF((LEFT(INDIRECT("$F"&amp;$S167),4))="GOTS","GOTS_RM","Responsible_RM")))))))</f>
        <v>#REF!</v>
      </c>
      <c r="AF167" s="13" t="str" cm="1">
        <f t="array" aca="1" ref="AF167" ca="1">IF($S167="","",INDIRECT("$Z"&amp;$S167))</f>
        <v/>
      </c>
      <c r="AG167" s="155"/>
      <c r="AH167" s="13" t="str" cm="1">
        <f t="array" aca="1" ref="AH167" ca="1">IFERROR(INDIRECT("$ag"&amp;S167),"")</f>
        <v/>
      </c>
      <c r="AI167" s="13" t="e" cm="1">
        <f t="array" aca="1" ref="AI167" ca="1">INDIRECT("O"&amp;S166)</f>
        <v>#REF!</v>
      </c>
      <c r="AJ167" s="13" t="str">
        <f>IF($I167="","",INDEX('Raw Material'!$A$1:$J$75,MATCH(I167,'Raw Material'!$A$1:$A$75,0),(MATCH(G167,'Raw Material'!$A$1:$J$1,0))))</f>
        <v/>
      </c>
      <c r="AK167" s="13" t="str">
        <f t="shared" si="8"/>
        <v>YANLIŞRM</v>
      </c>
      <c r="AL167" s="153" t="str">
        <f t="shared" si="9"/>
        <v/>
      </c>
    </row>
    <row r="168" spans="1:38" ht="16.5" customHeight="1">
      <c r="A168" s="162"/>
      <c r="B168" s="168"/>
      <c r="C168" s="169"/>
      <c r="D168" s="156"/>
      <c r="E168" s="156"/>
      <c r="F168" s="175"/>
      <c r="G168" s="181"/>
      <c r="H168" s="182"/>
      <c r="I168" s="182"/>
      <c r="J168" s="182"/>
      <c r="K168" s="32"/>
      <c r="L168" s="179"/>
      <c r="M168" s="179"/>
      <c r="N168" s="81"/>
      <c r="O168" s="185"/>
      <c r="P168" s="103"/>
      <c r="Q168" s="84" t="str">
        <f t="shared" si="10"/>
        <v/>
      </c>
      <c r="R168" s="159"/>
      <c r="S168" s="28" t="str" cm="1">
        <f t="array" aca="1" ref="S168" ca="1">IF(INDIRECT("A"&amp;114+$U168)&lt;&gt;"",114+$U168,"")</f>
        <v/>
      </c>
      <c r="T168" s="28" t="str">
        <f t="shared" ca="1" si="5"/>
        <v>$B</v>
      </c>
      <c r="U168" s="29">
        <f t="shared" si="16"/>
        <v>48</v>
      </c>
      <c r="V168" s="29">
        <v>4.5000000000002798</v>
      </c>
      <c r="W168" s="29">
        <f t="shared" si="17"/>
        <v>4</v>
      </c>
      <c r="X168" s="41" t="str" cm="1">
        <f t="array" aca="1" ref="X168" ca="1">IFERROR(INDEX('PC&amp;PD'!$A$1:$AP$15,ROW('PC&amp;PD'!$A$15),MATCH(INDIRECT(T168),'PC&amp;PD'!$A$1:$AP$1,0)),"")</f>
        <v/>
      </c>
      <c r="Y168" s="13" t="str">
        <f>IF(OR($N168="",$N168=0),"",IF($N168=$E$7,'Extracted info for SC'!$J$6,IF($N168=$D$26,'Extracted info for SC'!$J$7,IF($N168=$E$26,'Extracted info for SC'!$J$8,IF($N168=$F$26,'Extracted info for SC'!$J$9,IF($N168=$G$26,'Extracted info for SC'!$J$10,IF($N168=$H$26,'Extracted info for SC'!$J$11,IF($N168=$I$26,'Extracted info for SC'!$J$12,IF($N168=$J$26,'Extracted info for SC'!$J$13,IF($N168=$K$26,'Extracted info for SC'!$J$14,IF($N168=$L$26,'Extracted info for SC'!$J$15,IF($N168=$M$26,'Extracted info for SC'!$J$16,IF($N168=$N$26,'Extracted info for SC'!$J$17,IF($N168=$O$26,'Extracted info for SC'!$J$18,""))))))))))))))</f>
        <v/>
      </c>
      <c r="Z168" s="155"/>
      <c r="AA168" s="13" t="str">
        <f t="shared" si="6"/>
        <v/>
      </c>
      <c r="AB168" s="155"/>
      <c r="AC168" s="13" t="str">
        <f t="shared" ca="1" si="7"/>
        <v>$AB</v>
      </c>
      <c r="AD168" s="13" t="str" cm="1">
        <f t="array" aca="1" ref="AD168" ca="1">IFERROR(IF((LEFT(INDIRECT("$F"&amp;$S168),4))="GOTS",IF($G168="Organic","GOTS_Organic_raw",(IF($G168="Responsible","GOTS_Responsible",(IF($G168="No Attribute (Conventional)","GOTS_conventional",(IF($G168="Recycled Pre/Post-Consumer","GOTS_pre_post",(IF($G168="In-Conversion","GOTS_in_conversion",(IF($G168="Sustainably Sourced","Sustainably_sourced",""))))))))))),IF($G168="Organic","Organic",(IF($G168="Responsible","Responsible",(IF($G168="No Attribute (Conventional)","No_Attribute_Conventional",(IF($G168="Recycled Pre/Post-Consumer","Recycled_Pre_Post_Consumer",(IF($G168="In-Conversion","In_Conversion",(IF($G168="Recycled Pre-Consumer","Recycled_Pre_Consumer",(IF($G168="Recycled Post-Consumer","Recycled_Post_Consumer",(IF($G168="Sustainably Sourced","Sustainably_sourced","")))))))))))))))),"")</f>
        <v/>
      </c>
      <c r="AE168" s="13" t="e" cm="1">
        <f t="array" aca="1" ref="AE168" ca="1">IF(INDIRECT("$F"&amp;$S168)="","",IF(LEFT(INDIRECT("$F"&amp;$S168),3)="GRS","GRS_RCS_RM",IF((LEFT(INDIRECT("$F"&amp;$S168),3))="RCS","GRS_RCS_RM",IF(INDIRECT("$F"&amp;$S168)="OCS (No Label)","OCS_Conversion_RM",IF(LEFT(INDIRECT("$F"&amp;$S168),3)="OCS","OCS_RM",IF(RIGHT(INDIRECT("$F"&amp;$S168),10)="conversion","GOTS_RM_conversion",IF((LEFT(INDIRECT("$F"&amp;$S168),4))="GOTS","GOTS_RM","Responsible_RM")))))))</f>
        <v>#REF!</v>
      </c>
      <c r="AF168" s="13" t="str" cm="1">
        <f t="array" aca="1" ref="AF168" ca="1">IF($S168="","",INDIRECT("$Z"&amp;$S168))</f>
        <v/>
      </c>
      <c r="AG168" s="155"/>
      <c r="AH168" s="13" t="str" cm="1">
        <f t="array" aca="1" ref="AH168" ca="1">IFERROR(INDIRECT("$ag"&amp;S168),"")</f>
        <v/>
      </c>
      <c r="AI168" s="13" t="e" cm="1">
        <f t="array" aca="1" ref="AI168" ca="1">INDIRECT("O"&amp;S167)</f>
        <v>#REF!</v>
      </c>
      <c r="AJ168" s="13" t="str">
        <f>IF($I168="","",INDEX('Raw Material'!$A$1:$J$75,MATCH(I168,'Raw Material'!$A$1:$A$75,0),(MATCH(G168,'Raw Material'!$A$1:$J$1,0))))</f>
        <v/>
      </c>
      <c r="AK168" s="13" t="str">
        <f t="shared" si="8"/>
        <v>YANLIŞRM</v>
      </c>
      <c r="AL168" s="153" t="str">
        <f t="shared" si="9"/>
        <v/>
      </c>
    </row>
    <row r="169" spans="1:38" ht="16.5" customHeight="1">
      <c r="A169" s="162"/>
      <c r="B169" s="168"/>
      <c r="C169" s="169"/>
      <c r="D169" s="156"/>
      <c r="E169" s="156"/>
      <c r="F169" s="175"/>
      <c r="G169" s="181"/>
      <c r="H169" s="182"/>
      <c r="I169" s="182"/>
      <c r="J169" s="182"/>
      <c r="K169" s="32"/>
      <c r="L169" s="179"/>
      <c r="M169" s="179"/>
      <c r="N169" s="81"/>
      <c r="O169" s="185"/>
      <c r="P169" s="103"/>
      <c r="Q169" s="84" t="str">
        <f t="shared" si="10"/>
        <v/>
      </c>
      <c r="R169" s="159"/>
      <c r="S169" s="28" t="str" cm="1">
        <f t="array" aca="1" ref="S169" ca="1">IF(INDIRECT("A"&amp;114+$U169)&lt;&gt;"",114+$U169,"")</f>
        <v/>
      </c>
      <c r="T169" s="28" t="str">
        <f t="shared" ca="1" si="5"/>
        <v>$B</v>
      </c>
      <c r="U169" s="29">
        <f t="shared" si="16"/>
        <v>48</v>
      </c>
      <c r="V169" s="29">
        <v>4.5833333333336199</v>
      </c>
      <c r="W169" s="29">
        <f t="shared" si="17"/>
        <v>4</v>
      </c>
      <c r="X169" s="41" t="str" cm="1">
        <f t="array" aca="1" ref="X169" ca="1">IFERROR(INDEX('PC&amp;PD'!$A$1:$AP$15,ROW('PC&amp;PD'!$A$15),MATCH(INDIRECT(T169),'PC&amp;PD'!$A$1:$AP$1,0)),"")</f>
        <v/>
      </c>
      <c r="Y169" s="13" t="str">
        <f>IF(OR($N169="",$N169=0),"",IF($N169=$E$7,'Extracted info for SC'!$J$6,IF($N169=$D$26,'Extracted info for SC'!$J$7,IF($N169=$E$26,'Extracted info for SC'!$J$8,IF($N169=$F$26,'Extracted info for SC'!$J$9,IF($N169=$G$26,'Extracted info for SC'!$J$10,IF($N169=$H$26,'Extracted info for SC'!$J$11,IF($N169=$I$26,'Extracted info for SC'!$J$12,IF($N169=$J$26,'Extracted info for SC'!$J$13,IF($N169=$K$26,'Extracted info for SC'!$J$14,IF($N169=$L$26,'Extracted info for SC'!$J$15,IF($N169=$M$26,'Extracted info for SC'!$J$16,IF($N169=$N$26,'Extracted info for SC'!$J$17,IF($N169=$O$26,'Extracted info for SC'!$J$18,""))))))))))))))</f>
        <v/>
      </c>
      <c r="Z169" s="155"/>
      <c r="AA169" s="13" t="str">
        <f t="shared" si="6"/>
        <v/>
      </c>
      <c r="AB169" s="155"/>
      <c r="AC169" s="13" t="str">
        <f t="shared" ca="1" si="7"/>
        <v>$AB</v>
      </c>
      <c r="AD169" s="13" t="str" cm="1">
        <f t="array" aca="1" ref="AD169" ca="1">IFERROR(IF((LEFT(INDIRECT("$F"&amp;$S169),4))="GOTS",IF($G169="Organic","GOTS_Organic_raw",(IF($G169="Responsible","GOTS_Responsible",(IF($G169="No Attribute (Conventional)","GOTS_conventional",(IF($G169="Recycled Pre/Post-Consumer","GOTS_pre_post",(IF($G169="In-Conversion","GOTS_in_conversion",(IF($G169="Sustainably Sourced","Sustainably_sourced",""))))))))))),IF($G169="Organic","Organic",(IF($G169="Responsible","Responsible",(IF($G169="No Attribute (Conventional)","No_Attribute_Conventional",(IF($G169="Recycled Pre/Post-Consumer","Recycled_Pre_Post_Consumer",(IF($G169="In-Conversion","In_Conversion",(IF($G169="Recycled Pre-Consumer","Recycled_Pre_Consumer",(IF($G169="Recycled Post-Consumer","Recycled_Post_Consumer",(IF($G169="Sustainably Sourced","Sustainably_sourced","")))))))))))))))),"")</f>
        <v/>
      </c>
      <c r="AE169" s="13" t="e" cm="1">
        <f t="array" aca="1" ref="AE169" ca="1">IF(INDIRECT("$F"&amp;$S169)="","",IF(LEFT(INDIRECT("$F"&amp;$S169),3)="GRS","GRS_RCS_RM",IF((LEFT(INDIRECT("$F"&amp;$S169),3))="RCS","GRS_RCS_RM",IF(INDIRECT("$F"&amp;$S169)="OCS (No Label)","OCS_Conversion_RM",IF(LEFT(INDIRECT("$F"&amp;$S169),3)="OCS","OCS_RM",IF(RIGHT(INDIRECT("$F"&amp;$S169),10)="conversion","GOTS_RM_conversion",IF((LEFT(INDIRECT("$F"&amp;$S169),4))="GOTS","GOTS_RM","Responsible_RM")))))))</f>
        <v>#REF!</v>
      </c>
      <c r="AF169" s="13" t="str" cm="1">
        <f t="array" aca="1" ref="AF169" ca="1">IF($S169="","",INDIRECT("$Z"&amp;$S169))</f>
        <v/>
      </c>
      <c r="AG169" s="155"/>
      <c r="AH169" s="13" t="str" cm="1">
        <f t="array" aca="1" ref="AH169" ca="1">IFERROR(INDIRECT("$ag"&amp;S169),"")</f>
        <v/>
      </c>
      <c r="AI169" s="13" t="e" cm="1">
        <f t="array" aca="1" ref="AI169" ca="1">INDIRECT("O"&amp;S168)</f>
        <v>#REF!</v>
      </c>
      <c r="AJ169" s="13" t="str">
        <f>IF($I169="","",INDEX('Raw Material'!$A$1:$J$75,MATCH(I169,'Raw Material'!$A$1:$A$75,0),(MATCH(G169,'Raw Material'!$A$1:$J$1,0))))</f>
        <v/>
      </c>
      <c r="AK169" s="13" t="str">
        <f t="shared" si="8"/>
        <v>YANLIŞRM</v>
      </c>
      <c r="AL169" s="153" t="str">
        <f t="shared" si="9"/>
        <v/>
      </c>
    </row>
    <row r="170" spans="1:38" ht="16.5" customHeight="1">
      <c r="A170" s="162"/>
      <c r="B170" s="168"/>
      <c r="C170" s="169"/>
      <c r="D170" s="156"/>
      <c r="E170" s="156"/>
      <c r="F170" s="175"/>
      <c r="G170" s="181"/>
      <c r="H170" s="182"/>
      <c r="I170" s="182"/>
      <c r="J170" s="182"/>
      <c r="K170" s="32"/>
      <c r="L170" s="179"/>
      <c r="M170" s="179"/>
      <c r="N170" s="81"/>
      <c r="O170" s="185"/>
      <c r="P170" s="103"/>
      <c r="Q170" s="84" t="str">
        <f t="shared" si="10"/>
        <v/>
      </c>
      <c r="R170" s="159"/>
      <c r="S170" s="28" t="str" cm="1">
        <f t="array" aca="1" ref="S170" ca="1">IF(INDIRECT("A"&amp;114+$U170)&lt;&gt;"",114+$U170,"")</f>
        <v/>
      </c>
      <c r="T170" s="28" t="str">
        <f t="shared" ca="1" si="5"/>
        <v>$B</v>
      </c>
      <c r="U170" s="29">
        <f t="shared" si="16"/>
        <v>48</v>
      </c>
      <c r="V170" s="29">
        <v>4.6666666666669601</v>
      </c>
      <c r="W170" s="29">
        <f t="shared" si="17"/>
        <v>4</v>
      </c>
      <c r="X170" s="41" t="str" cm="1">
        <f t="array" aca="1" ref="X170" ca="1">IFERROR(INDEX('PC&amp;PD'!$A$1:$AP$15,ROW('PC&amp;PD'!$A$15),MATCH(INDIRECT(T170),'PC&amp;PD'!$A$1:$AP$1,0)),"")</f>
        <v/>
      </c>
      <c r="Y170" s="13" t="str">
        <f>IF(OR($N170="",$N170=0),"",IF($N170=$E$7,'Extracted info for SC'!$J$6,IF($N170=$D$26,'Extracted info for SC'!$J$7,IF($N170=$E$26,'Extracted info for SC'!$J$8,IF($N170=$F$26,'Extracted info for SC'!$J$9,IF($N170=$G$26,'Extracted info for SC'!$J$10,IF($N170=$H$26,'Extracted info for SC'!$J$11,IF($N170=$I$26,'Extracted info for SC'!$J$12,IF($N170=$J$26,'Extracted info for SC'!$J$13,IF($N170=$K$26,'Extracted info for SC'!$J$14,IF($N170=$L$26,'Extracted info for SC'!$J$15,IF($N170=$M$26,'Extracted info for SC'!$J$16,IF($N170=$N$26,'Extracted info for SC'!$J$17,IF($N170=$O$26,'Extracted info for SC'!$J$18,""))))))))))))))</f>
        <v/>
      </c>
      <c r="Z170" s="155"/>
      <c r="AA170" s="13" t="str">
        <f t="shared" si="6"/>
        <v/>
      </c>
      <c r="AB170" s="155"/>
      <c r="AC170" s="13" t="str">
        <f t="shared" ca="1" si="7"/>
        <v>$AB</v>
      </c>
      <c r="AD170" s="13" t="str" cm="1">
        <f t="array" aca="1" ref="AD170" ca="1">IFERROR(IF((LEFT(INDIRECT("$F"&amp;$S170),4))="GOTS",IF($G170="Organic","GOTS_Organic_raw",(IF($G170="Responsible","GOTS_Responsible",(IF($G170="No Attribute (Conventional)","GOTS_conventional",(IF($G170="Recycled Pre/Post-Consumer","GOTS_pre_post",(IF($G170="In-Conversion","GOTS_in_conversion",(IF($G170="Sustainably Sourced","Sustainably_sourced",""))))))))))),IF($G170="Organic","Organic",(IF($G170="Responsible","Responsible",(IF($G170="No Attribute (Conventional)","No_Attribute_Conventional",(IF($G170="Recycled Pre/Post-Consumer","Recycled_Pre_Post_Consumer",(IF($G170="In-Conversion","In_Conversion",(IF($G170="Recycled Pre-Consumer","Recycled_Pre_Consumer",(IF($G170="Recycled Post-Consumer","Recycled_Post_Consumer",(IF($G170="Sustainably Sourced","Sustainably_sourced","")))))))))))))))),"")</f>
        <v/>
      </c>
      <c r="AE170" s="13" t="e" cm="1">
        <f t="array" aca="1" ref="AE170" ca="1">IF(INDIRECT("$F"&amp;$S170)="","",IF(LEFT(INDIRECT("$F"&amp;$S170),3)="GRS","GRS_RCS_RM",IF((LEFT(INDIRECT("$F"&amp;$S170),3))="RCS","GRS_RCS_RM",IF(INDIRECT("$F"&amp;$S170)="OCS (No Label)","OCS_Conversion_RM",IF(LEFT(INDIRECT("$F"&amp;$S170),3)="OCS","OCS_RM",IF(RIGHT(INDIRECT("$F"&amp;$S170),10)="conversion","GOTS_RM_conversion",IF((LEFT(INDIRECT("$F"&amp;$S170),4))="GOTS","GOTS_RM","Responsible_RM")))))))</f>
        <v>#REF!</v>
      </c>
      <c r="AF170" s="13" t="str" cm="1">
        <f t="array" aca="1" ref="AF170" ca="1">IF($S170="","",INDIRECT("$Z"&amp;$S170))</f>
        <v/>
      </c>
      <c r="AG170" s="155"/>
      <c r="AH170" s="13" t="str" cm="1">
        <f t="array" aca="1" ref="AH170" ca="1">IFERROR(INDIRECT("$ag"&amp;S170),"")</f>
        <v/>
      </c>
      <c r="AI170" s="13" t="e" cm="1">
        <f t="array" aca="1" ref="AI170" ca="1">INDIRECT("O"&amp;S169)</f>
        <v>#REF!</v>
      </c>
      <c r="AJ170" s="13" t="str">
        <f>IF($I170="","",INDEX('Raw Material'!$A$1:$J$75,MATCH(I170,'Raw Material'!$A$1:$A$75,0),(MATCH(G170,'Raw Material'!$A$1:$J$1,0))))</f>
        <v/>
      </c>
      <c r="AK170" s="13" t="str">
        <f t="shared" si="8"/>
        <v>YANLIŞRM</v>
      </c>
      <c r="AL170" s="153" t="str">
        <f t="shared" si="9"/>
        <v/>
      </c>
    </row>
    <row r="171" spans="1:38" ht="16.5" customHeight="1">
      <c r="A171" s="162"/>
      <c r="B171" s="168"/>
      <c r="C171" s="169"/>
      <c r="D171" s="156"/>
      <c r="E171" s="156"/>
      <c r="F171" s="175"/>
      <c r="G171" s="181"/>
      <c r="H171" s="182"/>
      <c r="I171" s="182"/>
      <c r="J171" s="182"/>
      <c r="K171" s="32"/>
      <c r="L171" s="179"/>
      <c r="M171" s="179"/>
      <c r="N171" s="81"/>
      <c r="O171" s="185"/>
      <c r="P171" s="103"/>
      <c r="Q171" s="84" t="str">
        <f t="shared" si="10"/>
        <v/>
      </c>
      <c r="R171" s="159"/>
      <c r="S171" s="28" t="str" cm="1">
        <f t="array" aca="1" ref="S171" ca="1">IF(INDIRECT("A"&amp;114+$U171)&lt;&gt;"",114+$U171,"")</f>
        <v/>
      </c>
      <c r="T171" s="28" t="str">
        <f t="shared" ca="1" si="5"/>
        <v>$B</v>
      </c>
      <c r="U171" s="29">
        <f t="shared" si="16"/>
        <v>48</v>
      </c>
      <c r="V171" s="29">
        <v>4.7500000000003002</v>
      </c>
      <c r="W171" s="29">
        <f t="shared" si="17"/>
        <v>4</v>
      </c>
      <c r="X171" s="41" t="str" cm="1">
        <f t="array" aca="1" ref="X171" ca="1">IFERROR(INDEX('PC&amp;PD'!$A$1:$AP$15,ROW('PC&amp;PD'!$A$15),MATCH(INDIRECT(T171),'PC&amp;PD'!$A$1:$AP$1,0)),"")</f>
        <v/>
      </c>
      <c r="Y171" s="13" t="str">
        <f>IF(OR($N171="",$N171=0),"",IF($N171=$E$7,'Extracted info for SC'!$J$6,IF($N171=$D$26,'Extracted info for SC'!$J$7,IF($N171=$E$26,'Extracted info for SC'!$J$8,IF($N171=$F$26,'Extracted info for SC'!$J$9,IF($N171=$G$26,'Extracted info for SC'!$J$10,IF($N171=$H$26,'Extracted info for SC'!$J$11,IF($N171=$I$26,'Extracted info for SC'!$J$12,IF($N171=$J$26,'Extracted info for SC'!$J$13,IF($N171=$K$26,'Extracted info for SC'!$J$14,IF($N171=$L$26,'Extracted info for SC'!$J$15,IF($N171=$M$26,'Extracted info for SC'!$J$16,IF($N171=$N$26,'Extracted info for SC'!$J$17,IF($N171=$O$26,'Extracted info for SC'!$J$18,""))))))))))))))</f>
        <v/>
      </c>
      <c r="Z171" s="155"/>
      <c r="AA171" s="13" t="str">
        <f t="shared" si="6"/>
        <v/>
      </c>
      <c r="AB171" s="155"/>
      <c r="AC171" s="13" t="str">
        <f t="shared" ca="1" si="7"/>
        <v>$AB</v>
      </c>
      <c r="AD171" s="13" t="str" cm="1">
        <f t="array" aca="1" ref="AD171" ca="1">IFERROR(IF((LEFT(INDIRECT("$F"&amp;$S171),4))="GOTS",IF($G171="Organic","GOTS_Organic_raw",(IF($G171="Responsible","GOTS_Responsible",(IF($G171="No Attribute (Conventional)","GOTS_conventional",(IF($G171="Recycled Pre/Post-Consumer","GOTS_pre_post",(IF($G171="In-Conversion","GOTS_in_conversion",(IF($G171="Sustainably Sourced","Sustainably_sourced",""))))))))))),IF($G171="Organic","Organic",(IF($G171="Responsible","Responsible",(IF($G171="No Attribute (Conventional)","No_Attribute_Conventional",(IF($G171="Recycled Pre/Post-Consumer","Recycled_Pre_Post_Consumer",(IF($G171="In-Conversion","In_Conversion",(IF($G171="Recycled Pre-Consumer","Recycled_Pre_Consumer",(IF($G171="Recycled Post-Consumer","Recycled_Post_Consumer",(IF($G171="Sustainably Sourced","Sustainably_sourced","")))))))))))))))),"")</f>
        <v/>
      </c>
      <c r="AE171" s="13" t="e" cm="1">
        <f t="array" aca="1" ref="AE171" ca="1">IF(INDIRECT("$F"&amp;$S171)="","",IF(LEFT(INDIRECT("$F"&amp;$S171),3)="GRS","GRS_RCS_RM",IF((LEFT(INDIRECT("$F"&amp;$S171),3))="RCS","GRS_RCS_RM",IF(INDIRECT("$F"&amp;$S171)="OCS (No Label)","OCS_Conversion_RM",IF(LEFT(INDIRECT("$F"&amp;$S171),3)="OCS","OCS_RM",IF(RIGHT(INDIRECT("$F"&amp;$S171),10)="conversion","GOTS_RM_conversion",IF((LEFT(INDIRECT("$F"&amp;$S171),4))="GOTS","GOTS_RM","Responsible_RM")))))))</f>
        <v>#REF!</v>
      </c>
      <c r="AF171" s="13" t="str" cm="1">
        <f t="array" aca="1" ref="AF171" ca="1">IF($S171="","",INDIRECT("$Z"&amp;$S171))</f>
        <v/>
      </c>
      <c r="AG171" s="155"/>
      <c r="AH171" s="13" t="str" cm="1">
        <f t="array" aca="1" ref="AH171" ca="1">IFERROR(INDIRECT("$ag"&amp;S171),"")</f>
        <v/>
      </c>
      <c r="AI171" s="13" t="e" cm="1">
        <f t="array" aca="1" ref="AI171" ca="1">INDIRECT("O"&amp;S170)</f>
        <v>#REF!</v>
      </c>
      <c r="AJ171" s="13" t="str">
        <f>IF($I171="","",INDEX('Raw Material'!$A$1:$J$75,MATCH(I171,'Raw Material'!$A$1:$A$75,0),(MATCH(G171,'Raw Material'!$A$1:$J$1,0))))</f>
        <v/>
      </c>
      <c r="AK171" s="13" t="str">
        <f t="shared" si="8"/>
        <v>YANLIŞRM</v>
      </c>
      <c r="AL171" s="153" t="str">
        <f t="shared" si="9"/>
        <v/>
      </c>
    </row>
    <row r="172" spans="1:38" ht="16.5" customHeight="1">
      <c r="A172" s="162"/>
      <c r="B172" s="168"/>
      <c r="C172" s="169"/>
      <c r="D172" s="156"/>
      <c r="E172" s="156"/>
      <c r="F172" s="175"/>
      <c r="G172" s="181"/>
      <c r="H172" s="182"/>
      <c r="I172" s="182"/>
      <c r="J172" s="182"/>
      <c r="K172" s="32"/>
      <c r="L172" s="179"/>
      <c r="M172" s="179"/>
      <c r="N172" s="81"/>
      <c r="O172" s="185"/>
      <c r="P172" s="103"/>
      <c r="Q172" s="84" t="str">
        <f t="shared" si="10"/>
        <v/>
      </c>
      <c r="R172" s="159"/>
      <c r="S172" s="28" t="str" cm="1">
        <f t="array" aca="1" ref="S172" ca="1">IF(INDIRECT("A"&amp;114+$U172)&lt;&gt;"",114+$U172,"")</f>
        <v/>
      </c>
      <c r="T172" s="28" t="str">
        <f t="shared" ca="1" si="5"/>
        <v>$B</v>
      </c>
      <c r="U172" s="29">
        <f t="shared" si="16"/>
        <v>48</v>
      </c>
      <c r="V172" s="29">
        <v>4.8333333333336403</v>
      </c>
      <c r="W172" s="29">
        <f t="shared" si="17"/>
        <v>4</v>
      </c>
      <c r="X172" s="41" t="str" cm="1">
        <f t="array" aca="1" ref="X172" ca="1">IFERROR(INDEX('PC&amp;PD'!$A$1:$AP$15,ROW('PC&amp;PD'!$A$15),MATCH(INDIRECT(T172),'PC&amp;PD'!$A$1:$AP$1,0)),"")</f>
        <v/>
      </c>
      <c r="Y172" s="13" t="str">
        <f>IF(OR($N172="",$N172=0),"",IF($N172=$E$7,'Extracted info for SC'!$J$6,IF($N172=$D$26,'Extracted info for SC'!$J$7,IF($N172=$E$26,'Extracted info for SC'!$J$8,IF($N172=$F$26,'Extracted info for SC'!$J$9,IF($N172=$G$26,'Extracted info for SC'!$J$10,IF($N172=$H$26,'Extracted info for SC'!$J$11,IF($N172=$I$26,'Extracted info for SC'!$J$12,IF($N172=$J$26,'Extracted info for SC'!$J$13,IF($N172=$K$26,'Extracted info for SC'!$J$14,IF($N172=$L$26,'Extracted info for SC'!$J$15,IF($N172=$M$26,'Extracted info for SC'!$J$16,IF($N172=$N$26,'Extracted info for SC'!$J$17,IF($N172=$O$26,'Extracted info for SC'!$J$18,""))))))))))))))</f>
        <v/>
      </c>
      <c r="Z172" s="155"/>
      <c r="AA172" s="13" t="str">
        <f t="shared" si="6"/>
        <v/>
      </c>
      <c r="AB172" s="155"/>
      <c r="AC172" s="13" t="str">
        <f t="shared" ca="1" si="7"/>
        <v>$AB</v>
      </c>
      <c r="AD172" s="13" t="str" cm="1">
        <f t="array" aca="1" ref="AD172" ca="1">IFERROR(IF((LEFT(INDIRECT("$F"&amp;$S172),4))="GOTS",IF($G172="Organic","GOTS_Organic_raw",(IF($G172="Responsible","GOTS_Responsible",(IF($G172="No Attribute (Conventional)","GOTS_conventional",(IF($G172="Recycled Pre/Post-Consumer","GOTS_pre_post",(IF($G172="In-Conversion","GOTS_in_conversion",(IF($G172="Sustainably Sourced","Sustainably_sourced",""))))))))))),IF($G172="Organic","Organic",(IF($G172="Responsible","Responsible",(IF($G172="No Attribute (Conventional)","No_Attribute_Conventional",(IF($G172="Recycled Pre/Post-Consumer","Recycled_Pre_Post_Consumer",(IF($G172="In-Conversion","In_Conversion",(IF($G172="Recycled Pre-Consumer","Recycled_Pre_Consumer",(IF($G172="Recycled Post-Consumer","Recycled_Post_Consumer",(IF($G172="Sustainably Sourced","Sustainably_sourced","")))))))))))))))),"")</f>
        <v/>
      </c>
      <c r="AE172" s="13" t="e" cm="1">
        <f t="array" aca="1" ref="AE172" ca="1">IF(INDIRECT("$F"&amp;$S172)="","",IF(LEFT(INDIRECT("$F"&amp;$S172),3)="GRS","GRS_RCS_RM",IF((LEFT(INDIRECT("$F"&amp;$S172),3))="RCS","GRS_RCS_RM",IF(INDIRECT("$F"&amp;$S172)="OCS (No Label)","OCS_Conversion_RM",IF(LEFT(INDIRECT("$F"&amp;$S172),3)="OCS","OCS_RM",IF(RIGHT(INDIRECT("$F"&amp;$S172),10)="conversion","GOTS_RM_conversion",IF((LEFT(INDIRECT("$F"&amp;$S172),4))="GOTS","GOTS_RM","Responsible_RM")))))))</f>
        <v>#REF!</v>
      </c>
      <c r="AF172" s="13" t="str" cm="1">
        <f t="array" aca="1" ref="AF172" ca="1">IF($S172="","",INDIRECT("$Z"&amp;$S172))</f>
        <v/>
      </c>
      <c r="AG172" s="155"/>
      <c r="AH172" s="13" t="str" cm="1">
        <f t="array" aca="1" ref="AH172" ca="1">IFERROR(INDIRECT("$ag"&amp;S172),"")</f>
        <v/>
      </c>
      <c r="AI172" s="13" t="e" cm="1">
        <f t="array" aca="1" ref="AI172" ca="1">INDIRECT("O"&amp;S171)</f>
        <v>#REF!</v>
      </c>
      <c r="AJ172" s="13" t="str">
        <f>IF($I172="","",INDEX('Raw Material'!$A$1:$J$75,MATCH(I172,'Raw Material'!$A$1:$A$75,0),(MATCH(G172,'Raw Material'!$A$1:$J$1,0))))</f>
        <v/>
      </c>
      <c r="AK172" s="13" t="str">
        <f t="shared" si="8"/>
        <v>YANLIŞRM</v>
      </c>
      <c r="AL172" s="153" t="str">
        <f t="shared" si="9"/>
        <v/>
      </c>
    </row>
    <row r="173" spans="1:38" ht="16.5" customHeight="1" thickBot="1">
      <c r="A173" s="163"/>
      <c r="B173" s="170"/>
      <c r="C173" s="171"/>
      <c r="D173" s="156"/>
      <c r="E173" s="156"/>
      <c r="F173" s="176"/>
      <c r="G173" s="157"/>
      <c r="H173" s="158"/>
      <c r="I173" s="158"/>
      <c r="J173" s="158"/>
      <c r="K173" s="33"/>
      <c r="L173" s="180"/>
      <c r="M173" s="180"/>
      <c r="N173" s="82"/>
      <c r="O173" s="186"/>
      <c r="P173" s="103"/>
      <c r="Q173" s="84" t="str">
        <f t="shared" si="10"/>
        <v/>
      </c>
      <c r="R173" s="159"/>
      <c r="S173" s="28" t="str" cm="1">
        <f t="array" aca="1" ref="S173" ca="1">IF(INDIRECT("A"&amp;114+$U173)&lt;&gt;"",114+$U173,"")</f>
        <v/>
      </c>
      <c r="T173" s="28" t="str">
        <f t="shared" ca="1" si="5"/>
        <v>$B</v>
      </c>
      <c r="U173" s="29">
        <f t="shared" si="16"/>
        <v>48</v>
      </c>
      <c r="V173" s="29">
        <v>4.9166666666669796</v>
      </c>
      <c r="W173" s="29">
        <f t="shared" si="17"/>
        <v>4</v>
      </c>
      <c r="X173" s="41" t="str" cm="1">
        <f t="array" aca="1" ref="X173" ca="1">IFERROR(INDEX('PC&amp;PD'!$A$1:$AP$15,ROW('PC&amp;PD'!$A$15),MATCH(INDIRECT(T173),'PC&amp;PD'!$A$1:$AP$1,0)),"")</f>
        <v/>
      </c>
      <c r="Y173" s="13" t="str">
        <f>IF(OR($N173="",$N173=0),"",IF($N173=$E$7,'Extracted info for SC'!$J$6,IF($N173=$D$26,'Extracted info for SC'!$J$7,IF($N173=$E$26,'Extracted info for SC'!$J$8,IF($N173=$F$26,'Extracted info for SC'!$J$9,IF($N173=$G$26,'Extracted info for SC'!$J$10,IF($N173=$H$26,'Extracted info for SC'!$J$11,IF($N173=$I$26,'Extracted info for SC'!$J$12,IF($N173=$J$26,'Extracted info for SC'!$J$13,IF($N173=$K$26,'Extracted info for SC'!$J$14,IF($N173=$L$26,'Extracted info for SC'!$J$15,IF($N173=$M$26,'Extracted info for SC'!$J$16,IF($N173=$N$26,'Extracted info for SC'!$J$17,IF($N173=$O$26,'Extracted info for SC'!$J$18,""))))))))))))))</f>
        <v/>
      </c>
      <c r="Z173" s="155"/>
      <c r="AA173" s="13" t="str">
        <f t="shared" si="6"/>
        <v/>
      </c>
      <c r="AB173" s="155"/>
      <c r="AC173" s="13" t="str">
        <f t="shared" ca="1" si="7"/>
        <v>$AB</v>
      </c>
      <c r="AD173" s="13" t="str" cm="1">
        <f t="array" aca="1" ref="AD173" ca="1">IFERROR(IF((LEFT(INDIRECT("$F"&amp;$S173),4))="GOTS",IF($G173="Organic","GOTS_Organic_raw",(IF($G173="Responsible","GOTS_Responsible",(IF($G173="No Attribute (Conventional)","GOTS_conventional",(IF($G173="Recycled Pre/Post-Consumer","GOTS_pre_post",(IF($G173="In-Conversion","GOTS_in_conversion",(IF($G173="Sustainably Sourced","Sustainably_sourced",""))))))))))),IF($G173="Organic","Organic",(IF($G173="Responsible","Responsible",(IF($G173="No Attribute (Conventional)","No_Attribute_Conventional",(IF($G173="Recycled Pre/Post-Consumer","Recycled_Pre_Post_Consumer",(IF($G173="In-Conversion","In_Conversion",(IF($G173="Recycled Pre-Consumer","Recycled_Pre_Consumer",(IF($G173="Recycled Post-Consumer","Recycled_Post_Consumer",(IF($G173="Sustainably Sourced","Sustainably_sourced","")))))))))))))))),"")</f>
        <v/>
      </c>
      <c r="AE173" s="13" t="e" cm="1">
        <f t="array" aca="1" ref="AE173" ca="1">IF(INDIRECT("$F"&amp;$S173)="","",IF(LEFT(INDIRECT("$F"&amp;$S173),3)="GRS","GRS_RCS_RM",IF((LEFT(INDIRECT("$F"&amp;$S173),3))="RCS","GRS_RCS_RM",IF(INDIRECT("$F"&amp;$S173)="OCS (No Label)","OCS_Conversion_RM",IF(LEFT(INDIRECT("$F"&amp;$S173),3)="OCS","OCS_RM",IF(RIGHT(INDIRECT("$F"&amp;$S173),10)="conversion","GOTS_RM_conversion",IF((LEFT(INDIRECT("$F"&amp;$S173),4))="GOTS","GOTS_RM","Responsible_RM")))))))</f>
        <v>#REF!</v>
      </c>
      <c r="AF173" s="13" t="str" cm="1">
        <f t="array" aca="1" ref="AF173" ca="1">IF($S173="","",INDIRECT("$Z"&amp;$S173))</f>
        <v/>
      </c>
      <c r="AG173" s="155"/>
      <c r="AH173" s="13" t="str" cm="1">
        <f t="array" aca="1" ref="AH173" ca="1">IFERROR(INDIRECT("$ag"&amp;S173),"")</f>
        <v/>
      </c>
      <c r="AI173" s="13" t="e" cm="1">
        <f t="array" aca="1" ref="AI173" ca="1">INDIRECT("O"&amp;S172)</f>
        <v>#REF!</v>
      </c>
      <c r="AJ173" s="13" t="str">
        <f>IF($I173="","",INDEX('Raw Material'!$A$1:$J$75,MATCH(I173,'Raw Material'!$A$1:$A$75,0),(MATCH(G173,'Raw Material'!$A$1:$J$1,0))))</f>
        <v/>
      </c>
      <c r="AK173" s="13" t="str">
        <f t="shared" si="8"/>
        <v>YANLIŞRM</v>
      </c>
      <c r="AL173" s="153" t="str">
        <f t="shared" si="9"/>
        <v/>
      </c>
    </row>
    <row r="174" spans="1:38" ht="16.5" customHeight="1">
      <c r="A174" s="160" t="str">
        <f>IF(B174="","",COUNTA($B$114:$B174))</f>
        <v/>
      </c>
      <c r="B174" s="164"/>
      <c r="C174" s="165"/>
      <c r="D174" s="183"/>
      <c r="E174" s="183"/>
      <c r="F174" s="172"/>
      <c r="G174" s="212"/>
      <c r="H174" s="206"/>
      <c r="I174" s="206"/>
      <c r="J174" s="206"/>
      <c r="K174" s="31"/>
      <c r="L174" s="177" t="str">
        <f t="shared" ref="L174" si="33">IF(R174="","",LEFT(R174,LEN(R174)-2))</f>
        <v/>
      </c>
      <c r="M174" s="177"/>
      <c r="N174" s="80"/>
      <c r="O174" s="184"/>
      <c r="P174" s="103"/>
      <c r="Q174" s="84" t="str">
        <f t="shared" si="10"/>
        <v/>
      </c>
      <c r="R174" s="159" t="str">
        <f t="shared" ref="R174" si="34">CONCATENATE($Q174,Q175,Q176,Q177,Q178,Q179,$Q180,$Q181,$Q182,$Q183,Q184,Q185)</f>
        <v/>
      </c>
      <c r="S174" s="28" t="str" cm="1">
        <f t="array" aca="1" ref="S174" ca="1">IF(INDIRECT("A"&amp;114+$U174)&lt;&gt;"",114+$U174,"")</f>
        <v/>
      </c>
      <c r="T174" s="28" t="str">
        <f t="shared" ca="1" si="5"/>
        <v>$B</v>
      </c>
      <c r="U174" s="29">
        <f t="shared" si="16"/>
        <v>60</v>
      </c>
      <c r="V174" s="29">
        <v>5.0000000000003197</v>
      </c>
      <c r="W174" s="29">
        <f t="shared" si="17"/>
        <v>5</v>
      </c>
      <c r="X174" s="41" t="str" cm="1">
        <f t="array" aca="1" ref="X174" ca="1">IFERROR(INDEX('PC&amp;PD'!$A$1:$AP$15,ROW('PC&amp;PD'!$A$15),MATCH(INDIRECT(T174),'PC&amp;PD'!$A$1:$AP$1,0)),"")</f>
        <v/>
      </c>
      <c r="Y174" s="13" t="str">
        <f>IF(OR($N174="",$N174=0),"",IF($N174=$E$7,'Extracted info for SC'!$J$6,IF($N174=$D$26,'Extracted info for SC'!$J$7,IF($N174=$E$26,'Extracted info for SC'!$J$8,IF($N174=$F$26,'Extracted info for SC'!$J$9,IF($N174=$G$26,'Extracted info for SC'!$J$10,IF($N174=$H$26,'Extracted info for SC'!$J$11,IF($N174=$I$26,'Extracted info for SC'!$J$12,IF($N174=$J$26,'Extracted info for SC'!$J$13,IF($N174=$K$26,'Extracted info for SC'!$J$14,IF($N174=$L$26,'Extracted info for SC'!$J$15,IF($N174=$M$26,'Extracted info for SC'!$J$16,IF($N174=$N$26,'Extracted info for SC'!$J$17,IF($N174=$O$26,'Extracted info for SC'!$J$18,""))))))))))))))</f>
        <v/>
      </c>
      <c r="Z174" s="155" t="str">
        <f t="shared" ref="Z174" si="35">IFERROR(IF($F174="OCS 100","OCS (OCS 100)",IF($F174="OCS Blended","OCS (OCS Blended)",IF($F174="OCS (No Label)","OCS (No Label)",IF($F174="RCS 100","RCS (RCS 100)",IF($F174="RCS Blended","RCS (RCS Blended)",IF($F174="GRS","GRS (GRS)",IF($F174="GRS (No Label)", "GRS (No Label)",IF($F174="RDS","RDS (RDS)",IF($F174="RWS","RWS (RWS)",IF($F174="RAS","RAS (RAS)",IF($F174="RMS","RMS (RMS)",IF($F174="GOTS Organic","GOTS (Organic)",IF($F174="GOTS Made with organic","GOTS (Made with Organic)",IF($F174="GOTS Organic - in conversion","GOTS (Organic - In Conversion)",IF($F174="GOTS Made with organic - in conversion","GOTS (Made with Organic - In Conversion)",""))))))))))))))),"")</f>
        <v/>
      </c>
      <c r="AA174" s="13" t="str">
        <f t="shared" si="6"/>
        <v/>
      </c>
      <c r="AB174" s="155" t="str">
        <f t="shared" ref="AB174" si="36">IFERROR(IF($F174="OCS 100", "OCS_100",IF($F174="OCS Blended", "OCS_Blended",IF($F174="OCS (No Label)", "OCS_No_Label",IF($F174="RCS 100", "RCS_100",IF($F174="RCS Blended","RCS_Blended",IF($F174="GRS","GRS",IF($F174="GRS (No Label)", "GRS_No_Label",IF($F174="RDS","RDS",IF($F174="RWS","RWS",IF($F174="RMS","RMS",IF($F174="GOTS Organic","GOTS_Organic",IF($F174="GOTS Made with organic","GOTS_Made_with_organic",IF($F174="GOTS Organic - in conversion","GOTS_Organic_in_Conversion",IF($F174="GOTS Made with organic - in conversion","GOTS_Made_with_Organic_in_Conversion",IF($F174="RAS","RAS",""))))))))))))))),"")</f>
        <v/>
      </c>
      <c r="AC174" s="13" t="str">
        <f t="shared" ca="1" si="7"/>
        <v>$AB</v>
      </c>
      <c r="AD174" s="13" t="str" cm="1">
        <f t="array" aca="1" ref="AD174" ca="1">IFERROR(IF((LEFT(INDIRECT("$F"&amp;$S174),4))="GOTS",IF($G174="Organic","GOTS_Organic_raw",(IF($G174="Responsible","GOTS_Responsible",(IF($G174="No Attribute (Conventional)","GOTS_conventional",(IF($G174="Recycled Pre/Post-Consumer","GOTS_pre_post",(IF($G174="In-Conversion","GOTS_in_conversion",(IF($G174="Sustainably Sourced","Sustainably_sourced",""))))))))))),IF($G174="Organic","Organic",(IF($G174="Responsible","Responsible",(IF($G174="No Attribute (Conventional)","No_Attribute_Conventional",(IF($G174="Recycled Pre/Post-Consumer","Recycled_Pre_Post_Consumer",(IF($G174="In-Conversion","In_Conversion",(IF($G174="Recycled Pre-Consumer","Recycled_Pre_Consumer",(IF($G174="Recycled Post-Consumer","Recycled_Post_Consumer",(IF($G174="Sustainably Sourced","Sustainably_sourced","")))))))))))))))),"")</f>
        <v/>
      </c>
      <c r="AE174" s="13" t="e" cm="1">
        <f t="array" aca="1" ref="AE174" ca="1">IF(INDIRECT("$F"&amp;$S174)="","",IF(LEFT(INDIRECT("$F"&amp;$S174),3)="GRS","GRS_RCS_RM",IF((LEFT(INDIRECT("$F"&amp;$S174),3))="RCS","GRS_RCS_RM",IF(INDIRECT("$F"&amp;$S174)="OCS (No Label)","OCS_Conversion_RM",IF(LEFT(INDIRECT("$F"&amp;$S174),3)="OCS","OCS_RM",IF(RIGHT(INDIRECT("$F"&amp;$S174),10)="conversion","GOTS_RM_conversion",IF((LEFT(INDIRECT("$F"&amp;$S174),4))="GOTS","GOTS_RM","Responsible_RM")))))))</f>
        <v>#REF!</v>
      </c>
      <c r="AF174" s="13" t="str" cm="1">
        <f t="array" aca="1" ref="AF174" ca="1">IF($S174="","",INDIRECT("$Z"&amp;$S174))</f>
        <v/>
      </c>
      <c r="AG174" s="155" t="str">
        <f t="shared" ref="AG174" si="37">IF(AND(Y174="",Y175="",Y176="",Y177="",Y178="",Y179="",Y180="",Y181="",Y182="",Y183="",Y184="",Y185=""),"",CONCATENATE(Y174&amp;", "&amp;Y175&amp;", "&amp;Y176&amp;", "&amp;Y177&amp;", "&amp;Y178&amp;", "&amp;Y179&amp;", "&amp;Y180&amp;", "&amp;Y181&amp;", "&amp;Y182&amp;", "&amp;Y183&amp;", "&amp;Y184&amp;", "&amp;Y185))</f>
        <v/>
      </c>
      <c r="AH174" s="13" t="str" cm="1">
        <f t="array" aca="1" ref="AH174" ca="1">IFERROR(INDIRECT("$ag"&amp;S174),"")</f>
        <v/>
      </c>
      <c r="AI174" s="13" t="e" cm="1">
        <f t="array" aca="1" ref="AI174" ca="1">INDIRECT("O"&amp;S173)</f>
        <v>#REF!</v>
      </c>
      <c r="AJ174" s="13" t="str">
        <f>IF($I174="","",INDEX('Raw Material'!$A$1:$J$75,MATCH(I174,'Raw Material'!$A$1:$A$75,0),(MATCH(G174,'Raw Material'!$A$1:$J$1,0))))</f>
        <v/>
      </c>
      <c r="AK174" s="13" t="str">
        <f t="shared" si="8"/>
        <v>YANLIŞRM</v>
      </c>
      <c r="AL174" s="153" t="str">
        <f t="shared" si="9"/>
        <v/>
      </c>
    </row>
    <row r="175" spans="1:38" ht="16.5" customHeight="1">
      <c r="A175" s="161"/>
      <c r="B175" s="166"/>
      <c r="C175" s="167"/>
      <c r="D175" s="156"/>
      <c r="E175" s="156"/>
      <c r="F175" s="173"/>
      <c r="G175" s="181"/>
      <c r="H175" s="182"/>
      <c r="I175" s="182"/>
      <c r="J175" s="182"/>
      <c r="K175" s="32"/>
      <c r="L175" s="178"/>
      <c r="M175" s="178"/>
      <c r="N175" s="81"/>
      <c r="O175" s="185"/>
      <c r="P175" s="103"/>
      <c r="Q175" s="84" t="str">
        <f t="shared" si="10"/>
        <v/>
      </c>
      <c r="R175" s="159"/>
      <c r="S175" s="28" t="str" cm="1">
        <f t="array" aca="1" ref="S175" ca="1">IF(INDIRECT("A"&amp;114+$U175)&lt;&gt;"",114+$U175,"")</f>
        <v/>
      </c>
      <c r="T175" s="28" t="str">
        <f t="shared" ca="1" si="5"/>
        <v>$B</v>
      </c>
      <c r="U175" s="29">
        <f t="shared" si="16"/>
        <v>60</v>
      </c>
      <c r="V175" s="29">
        <v>5.0833333333336599</v>
      </c>
      <c r="W175" s="29">
        <f t="shared" si="17"/>
        <v>5</v>
      </c>
      <c r="X175" s="41" t="str" cm="1">
        <f t="array" aca="1" ref="X175" ca="1">IFERROR(INDEX('PC&amp;PD'!$A$1:$AP$15,ROW('PC&amp;PD'!$A$15),MATCH(INDIRECT(T175),'PC&amp;PD'!$A$1:$AP$1,0)),"")</f>
        <v/>
      </c>
      <c r="Y175" s="13" t="str">
        <f>IF(OR($N175="",$N175=0),"",IF($N175=$E$7,'Extracted info for SC'!$J$6,IF($N175=$D$26,'Extracted info for SC'!$J$7,IF($N175=$E$26,'Extracted info for SC'!$J$8,IF($N175=$F$26,'Extracted info for SC'!$J$9,IF($N175=$G$26,'Extracted info for SC'!$J$10,IF($N175=$H$26,'Extracted info for SC'!$J$11,IF($N175=$I$26,'Extracted info for SC'!$J$12,IF($N175=$J$26,'Extracted info for SC'!$J$13,IF($N175=$K$26,'Extracted info for SC'!$J$14,IF($N175=$L$26,'Extracted info for SC'!$J$15,IF($N175=$M$26,'Extracted info for SC'!$J$16,IF($N175=$N$26,'Extracted info for SC'!$J$17,IF($N175=$O$26,'Extracted info for SC'!$J$18,""))))))))))))))</f>
        <v/>
      </c>
      <c r="Z175" s="155"/>
      <c r="AA175" s="13" t="str">
        <f t="shared" si="6"/>
        <v/>
      </c>
      <c r="AB175" s="155"/>
      <c r="AC175" s="13" t="str">
        <f t="shared" ca="1" si="7"/>
        <v>$AB</v>
      </c>
      <c r="AD175" s="13" t="str" cm="1">
        <f t="array" aca="1" ref="AD175" ca="1">IFERROR(IF((LEFT(INDIRECT("$F"&amp;$S175),4))="GOTS",IF($G175="Organic","GOTS_Organic_raw",(IF($G175="Responsible","GOTS_Responsible",(IF($G175="No Attribute (Conventional)","GOTS_conventional",(IF($G175="Recycled Pre/Post-Consumer","GOTS_pre_post",(IF($G175="In-Conversion","GOTS_in_conversion",(IF($G175="Sustainably Sourced","Sustainably_sourced",""))))))))))),IF($G175="Organic","Organic",(IF($G175="Responsible","Responsible",(IF($G175="No Attribute (Conventional)","No_Attribute_Conventional",(IF($G175="Recycled Pre/Post-Consumer","Recycled_Pre_Post_Consumer",(IF($G175="In-Conversion","In_Conversion",(IF($G175="Recycled Pre-Consumer","Recycled_Pre_Consumer",(IF($G175="Recycled Post-Consumer","Recycled_Post_Consumer",(IF($G175="Sustainably Sourced","Sustainably_sourced","")))))))))))))))),"")</f>
        <v/>
      </c>
      <c r="AE175" s="13" t="e" cm="1">
        <f t="array" aca="1" ref="AE175" ca="1">IF(INDIRECT("$F"&amp;$S175)="","",IF(LEFT(INDIRECT("$F"&amp;$S175),3)="GRS","GRS_RCS_RM",IF((LEFT(INDIRECT("$F"&amp;$S175),3))="RCS","GRS_RCS_RM",IF(INDIRECT("$F"&amp;$S175)="OCS (No Label)","OCS_Conversion_RM",IF(LEFT(INDIRECT("$F"&amp;$S175),3)="OCS","OCS_RM",IF(RIGHT(INDIRECT("$F"&amp;$S175),10)="conversion","GOTS_RM_conversion",IF((LEFT(INDIRECT("$F"&amp;$S175),4))="GOTS","GOTS_RM","Responsible_RM")))))))</f>
        <v>#REF!</v>
      </c>
      <c r="AF175" s="13" t="str" cm="1">
        <f t="array" aca="1" ref="AF175" ca="1">IF($S175="","",INDIRECT("$Z"&amp;$S175))</f>
        <v/>
      </c>
      <c r="AG175" s="155"/>
      <c r="AH175" s="13" t="str" cm="1">
        <f t="array" aca="1" ref="AH175" ca="1">IFERROR(INDIRECT("$ag"&amp;S175),"")</f>
        <v/>
      </c>
      <c r="AI175" s="13" t="e" cm="1">
        <f t="array" aca="1" ref="AI175" ca="1">INDIRECT("O"&amp;S174)</f>
        <v>#REF!</v>
      </c>
      <c r="AJ175" s="13" t="str">
        <f>IF($I175="","",INDEX('Raw Material'!$A$1:$J$75,MATCH(I175,'Raw Material'!$A$1:$A$75,0),(MATCH(G175,'Raw Material'!$A$1:$J$1,0))))</f>
        <v/>
      </c>
      <c r="AK175" s="13" t="str">
        <f t="shared" si="8"/>
        <v>YANLIŞRM</v>
      </c>
      <c r="AL175" s="153" t="str">
        <f t="shared" si="9"/>
        <v/>
      </c>
    </row>
    <row r="176" spans="1:38" ht="16.5" customHeight="1">
      <c r="A176" s="161"/>
      <c r="B176" s="166"/>
      <c r="C176" s="167"/>
      <c r="D176" s="156"/>
      <c r="E176" s="156"/>
      <c r="F176" s="173"/>
      <c r="G176" s="181"/>
      <c r="H176" s="182"/>
      <c r="I176" s="182"/>
      <c r="J176" s="182"/>
      <c r="K176" s="32"/>
      <c r="L176" s="178"/>
      <c r="M176" s="178"/>
      <c r="N176" s="81"/>
      <c r="O176" s="185"/>
      <c r="P176" s="103"/>
      <c r="Q176" s="84" t="str">
        <f t="shared" si="10"/>
        <v/>
      </c>
      <c r="R176" s="159"/>
      <c r="S176" s="28" t="str" cm="1">
        <f t="array" aca="1" ref="S176" ca="1">IF(INDIRECT("A"&amp;114+$U176)&lt;&gt;"",114+$U176,"")</f>
        <v/>
      </c>
      <c r="T176" s="28" t="str">
        <f t="shared" ca="1" si="5"/>
        <v>$B</v>
      </c>
      <c r="U176" s="29">
        <f t="shared" si="16"/>
        <v>60</v>
      </c>
      <c r="V176" s="29">
        <v>5.166666666667</v>
      </c>
      <c r="W176" s="29">
        <f t="shared" si="17"/>
        <v>5</v>
      </c>
      <c r="X176" s="41" t="str" cm="1">
        <f t="array" aca="1" ref="X176" ca="1">IFERROR(INDEX('PC&amp;PD'!$A$1:$AP$15,ROW('PC&amp;PD'!$A$15),MATCH(INDIRECT(T176),'PC&amp;PD'!$A$1:$AP$1,0)),"")</f>
        <v/>
      </c>
      <c r="Y176" s="13" t="str">
        <f>IF(OR($N176="",$N176=0),"",IF($N176=$E$7,'Extracted info for SC'!$J$6,IF($N176=$D$26,'Extracted info for SC'!$J$7,IF($N176=$E$26,'Extracted info for SC'!$J$8,IF($N176=$F$26,'Extracted info for SC'!$J$9,IF($N176=$G$26,'Extracted info for SC'!$J$10,IF($N176=$H$26,'Extracted info for SC'!$J$11,IF($N176=$I$26,'Extracted info for SC'!$J$12,IF($N176=$J$26,'Extracted info for SC'!$J$13,IF($N176=$K$26,'Extracted info for SC'!$J$14,IF($N176=$L$26,'Extracted info for SC'!$J$15,IF($N176=$M$26,'Extracted info for SC'!$J$16,IF($N176=$N$26,'Extracted info for SC'!$J$17,IF($N176=$O$26,'Extracted info for SC'!$J$18,""))))))))))))))</f>
        <v/>
      </c>
      <c r="Z176" s="155"/>
      <c r="AA176" s="13" t="str">
        <f t="shared" si="6"/>
        <v/>
      </c>
      <c r="AB176" s="155"/>
      <c r="AC176" s="13" t="str">
        <f t="shared" ca="1" si="7"/>
        <v>$AB</v>
      </c>
      <c r="AD176" s="13" t="str" cm="1">
        <f t="array" aca="1" ref="AD176" ca="1">IFERROR(IF((LEFT(INDIRECT("$F"&amp;$S176),4))="GOTS",IF($G176="Organic","GOTS_Organic_raw",(IF($G176="Responsible","GOTS_Responsible",(IF($G176="No Attribute (Conventional)","GOTS_conventional",(IF($G176="Recycled Pre/Post-Consumer","GOTS_pre_post",(IF($G176="In-Conversion","GOTS_in_conversion",(IF($G176="Sustainably Sourced","Sustainably_sourced",""))))))))))),IF($G176="Organic","Organic",(IF($G176="Responsible","Responsible",(IF($G176="No Attribute (Conventional)","No_Attribute_Conventional",(IF($G176="Recycled Pre/Post-Consumer","Recycled_Pre_Post_Consumer",(IF($G176="In-Conversion","In_Conversion",(IF($G176="Recycled Pre-Consumer","Recycled_Pre_Consumer",(IF($G176="Recycled Post-Consumer","Recycled_Post_Consumer",(IF($G176="Sustainably Sourced","Sustainably_sourced","")))))))))))))))),"")</f>
        <v/>
      </c>
      <c r="AE176" s="13" t="e" cm="1">
        <f t="array" aca="1" ref="AE176" ca="1">IF(INDIRECT("$F"&amp;$S176)="","",IF(LEFT(INDIRECT("$F"&amp;$S176),3)="GRS","GRS_RCS_RM",IF((LEFT(INDIRECT("$F"&amp;$S176),3))="RCS","GRS_RCS_RM",IF(INDIRECT("$F"&amp;$S176)="OCS (No Label)","OCS_Conversion_RM",IF(LEFT(INDIRECT("$F"&amp;$S176),3)="OCS","OCS_RM",IF(RIGHT(INDIRECT("$F"&amp;$S176),10)="conversion","GOTS_RM_conversion",IF((LEFT(INDIRECT("$F"&amp;$S176),4))="GOTS","GOTS_RM","Responsible_RM")))))))</f>
        <v>#REF!</v>
      </c>
      <c r="AF176" s="13" t="str" cm="1">
        <f t="array" aca="1" ref="AF176" ca="1">IF($S176="","",INDIRECT("$Z"&amp;$S176))</f>
        <v/>
      </c>
      <c r="AG176" s="155"/>
      <c r="AH176" s="13" t="str" cm="1">
        <f t="array" aca="1" ref="AH176" ca="1">IFERROR(INDIRECT("$ag"&amp;S176),"")</f>
        <v/>
      </c>
      <c r="AI176" s="13" t="e" cm="1">
        <f t="array" aca="1" ref="AI176" ca="1">INDIRECT("O"&amp;S175)</f>
        <v>#REF!</v>
      </c>
      <c r="AJ176" s="13" t="str">
        <f>IF($I176="","",INDEX('Raw Material'!$A$1:$J$75,MATCH(I176,'Raw Material'!$A$1:$A$75,0),(MATCH(G176,'Raw Material'!$A$1:$J$1,0))))</f>
        <v/>
      </c>
      <c r="AK176" s="13" t="str">
        <f t="shared" si="8"/>
        <v>YANLIŞRM</v>
      </c>
      <c r="AL176" s="153" t="str">
        <f t="shared" si="9"/>
        <v/>
      </c>
    </row>
    <row r="177" spans="1:38" ht="16.5" customHeight="1">
      <c r="A177" s="161"/>
      <c r="B177" s="166"/>
      <c r="C177" s="167"/>
      <c r="D177" s="156"/>
      <c r="E177" s="156"/>
      <c r="F177" s="174"/>
      <c r="G177" s="181"/>
      <c r="H177" s="182"/>
      <c r="I177" s="182"/>
      <c r="J177" s="182"/>
      <c r="K177" s="32"/>
      <c r="L177" s="178"/>
      <c r="M177" s="178"/>
      <c r="N177" s="81"/>
      <c r="O177" s="185"/>
      <c r="P177" s="103"/>
      <c r="Q177" s="84" t="str">
        <f t="shared" si="10"/>
        <v/>
      </c>
      <c r="R177" s="159"/>
      <c r="S177" s="28" t="str" cm="1">
        <f t="array" aca="1" ref="S177" ca="1">IF(INDIRECT("A"&amp;114+$U177)&lt;&gt;"",114+$U177,"")</f>
        <v/>
      </c>
      <c r="T177" s="28" t="str">
        <f t="shared" ca="1" si="5"/>
        <v>$B</v>
      </c>
      <c r="U177" s="29">
        <f t="shared" si="16"/>
        <v>60</v>
      </c>
      <c r="V177" s="29">
        <v>5.2500000000003402</v>
      </c>
      <c r="W177" s="29">
        <f t="shared" si="17"/>
        <v>5</v>
      </c>
      <c r="X177" s="41" t="str" cm="1">
        <f t="array" aca="1" ref="X177" ca="1">IFERROR(INDEX('PC&amp;PD'!$A$1:$AP$15,ROW('PC&amp;PD'!$A$15),MATCH(INDIRECT(T177),'PC&amp;PD'!$A$1:$AP$1,0)),"")</f>
        <v/>
      </c>
      <c r="Y177" s="13" t="str">
        <f>IF(OR($N177="",$N177=0),"",IF($N177=$E$7,'Extracted info for SC'!$J$6,IF($N177=$D$26,'Extracted info for SC'!$J$7,IF($N177=$E$26,'Extracted info for SC'!$J$8,IF($N177=$F$26,'Extracted info for SC'!$J$9,IF($N177=$G$26,'Extracted info for SC'!$J$10,IF($N177=$H$26,'Extracted info for SC'!$J$11,IF($N177=$I$26,'Extracted info for SC'!$J$12,IF($N177=$J$26,'Extracted info for SC'!$J$13,IF($N177=$K$26,'Extracted info for SC'!$J$14,IF($N177=$L$26,'Extracted info for SC'!$J$15,IF($N177=$M$26,'Extracted info for SC'!$J$16,IF($N177=$N$26,'Extracted info for SC'!$J$17,IF($N177=$O$26,'Extracted info for SC'!$J$18,""))))))))))))))</f>
        <v/>
      </c>
      <c r="Z177" s="155"/>
      <c r="AA177" s="13" t="str">
        <f t="shared" si="6"/>
        <v/>
      </c>
      <c r="AB177" s="155"/>
      <c r="AC177" s="13" t="str">
        <f t="shared" ca="1" si="7"/>
        <v>$AB</v>
      </c>
      <c r="AD177" s="13" t="str" cm="1">
        <f t="array" aca="1" ref="AD177" ca="1">IFERROR(IF((LEFT(INDIRECT("$F"&amp;$S177),4))="GOTS",IF($G177="Organic","GOTS_Organic_raw",(IF($G177="Responsible","GOTS_Responsible",(IF($G177="No Attribute (Conventional)","GOTS_conventional",(IF($G177="Recycled Pre/Post-Consumer","GOTS_pre_post",(IF($G177="In-Conversion","GOTS_in_conversion",(IF($G177="Sustainably Sourced","Sustainably_sourced",""))))))))))),IF($G177="Organic","Organic",(IF($G177="Responsible","Responsible",(IF($G177="No Attribute (Conventional)","No_Attribute_Conventional",(IF($G177="Recycled Pre/Post-Consumer","Recycled_Pre_Post_Consumer",(IF($G177="In-Conversion","In_Conversion",(IF($G177="Recycled Pre-Consumer","Recycled_Pre_Consumer",(IF($G177="Recycled Post-Consumer","Recycled_Post_Consumer",(IF($G177="Sustainably Sourced","Sustainably_sourced","")))))))))))))))),"")</f>
        <v/>
      </c>
      <c r="AE177" s="13" t="e" cm="1">
        <f t="array" aca="1" ref="AE177" ca="1">IF(INDIRECT("$F"&amp;$S177)="","",IF(LEFT(INDIRECT("$F"&amp;$S177),3)="GRS","GRS_RCS_RM",IF((LEFT(INDIRECT("$F"&amp;$S177),3))="RCS","GRS_RCS_RM",IF(INDIRECT("$F"&amp;$S177)="OCS (No Label)","OCS_Conversion_RM",IF(LEFT(INDIRECT("$F"&amp;$S177),3)="OCS","OCS_RM",IF(RIGHT(INDIRECT("$F"&amp;$S177),10)="conversion","GOTS_RM_conversion",IF((LEFT(INDIRECT("$F"&amp;$S177),4))="GOTS","GOTS_RM","Responsible_RM")))))))</f>
        <v>#REF!</v>
      </c>
      <c r="AF177" s="13" t="str" cm="1">
        <f t="array" aca="1" ref="AF177" ca="1">IF($S177="","",INDIRECT("$Z"&amp;$S177))</f>
        <v/>
      </c>
      <c r="AG177" s="155"/>
      <c r="AH177" s="13" t="str" cm="1">
        <f t="array" aca="1" ref="AH177" ca="1">IFERROR(INDIRECT("$ag"&amp;S177),"")</f>
        <v/>
      </c>
      <c r="AI177" s="13" t="e" cm="1">
        <f t="array" aca="1" ref="AI177" ca="1">INDIRECT("O"&amp;S176)</f>
        <v>#REF!</v>
      </c>
      <c r="AJ177" s="13" t="str">
        <f>IF($I177="","",INDEX('Raw Material'!$A$1:$J$75,MATCH(I177,'Raw Material'!$A$1:$A$75,0),(MATCH(G177,'Raw Material'!$A$1:$J$1,0))))</f>
        <v/>
      </c>
      <c r="AK177" s="13" t="str">
        <f t="shared" si="8"/>
        <v>YANLIŞRM</v>
      </c>
      <c r="AL177" s="153" t="str">
        <f t="shared" si="9"/>
        <v/>
      </c>
    </row>
    <row r="178" spans="1:38" ht="16.5" customHeight="1">
      <c r="A178" s="161"/>
      <c r="B178" s="166"/>
      <c r="C178" s="167"/>
      <c r="D178" s="156"/>
      <c r="E178" s="156"/>
      <c r="F178" s="174"/>
      <c r="G178" s="181"/>
      <c r="H178" s="182"/>
      <c r="I178" s="182"/>
      <c r="J178" s="182"/>
      <c r="K178" s="32"/>
      <c r="L178" s="178"/>
      <c r="M178" s="178"/>
      <c r="N178" s="81"/>
      <c r="O178" s="185"/>
      <c r="P178" s="103"/>
      <c r="Q178" s="84" t="str">
        <f t="shared" si="10"/>
        <v/>
      </c>
      <c r="R178" s="159"/>
      <c r="S178" s="28" t="str" cm="1">
        <f t="array" aca="1" ref="S178" ca="1">IF(INDIRECT("A"&amp;114+$U178)&lt;&gt;"",114+$U178,"")</f>
        <v/>
      </c>
      <c r="T178" s="28" t="str">
        <f t="shared" ca="1" si="5"/>
        <v>$B</v>
      </c>
      <c r="U178" s="29">
        <f t="shared" si="16"/>
        <v>60</v>
      </c>
      <c r="V178" s="29">
        <v>5.3333333333336803</v>
      </c>
      <c r="W178" s="29">
        <f t="shared" si="17"/>
        <v>5</v>
      </c>
      <c r="X178" s="41" t="str" cm="1">
        <f t="array" aca="1" ref="X178" ca="1">IFERROR(INDEX('PC&amp;PD'!$A$1:$AP$15,ROW('PC&amp;PD'!$A$15),MATCH(INDIRECT(T178),'PC&amp;PD'!$A$1:$AP$1,0)),"")</f>
        <v/>
      </c>
      <c r="Y178" s="13" t="str">
        <f>IF(OR($N178="",$N178=0),"",IF($N178=$E$7,'Extracted info for SC'!$J$6,IF($N178=$D$26,'Extracted info for SC'!$J$7,IF($N178=$E$26,'Extracted info for SC'!$J$8,IF($N178=$F$26,'Extracted info for SC'!$J$9,IF($N178=$G$26,'Extracted info for SC'!$J$10,IF($N178=$H$26,'Extracted info for SC'!$J$11,IF($N178=$I$26,'Extracted info for SC'!$J$12,IF($N178=$J$26,'Extracted info for SC'!$J$13,IF($N178=$K$26,'Extracted info for SC'!$J$14,IF($N178=$L$26,'Extracted info for SC'!$J$15,IF($N178=$M$26,'Extracted info for SC'!$J$16,IF($N178=$N$26,'Extracted info for SC'!$J$17,IF($N178=$O$26,'Extracted info for SC'!$J$18,""))))))))))))))</f>
        <v/>
      </c>
      <c r="Z178" s="155"/>
      <c r="AA178" s="13" t="str">
        <f t="shared" si="6"/>
        <v/>
      </c>
      <c r="AB178" s="155"/>
      <c r="AC178" s="13" t="str">
        <f t="shared" ca="1" si="7"/>
        <v>$AB</v>
      </c>
      <c r="AD178" s="13" t="str" cm="1">
        <f t="array" aca="1" ref="AD178" ca="1">IFERROR(IF((LEFT(INDIRECT("$F"&amp;$S178),4))="GOTS",IF($G178="Organic","GOTS_Organic_raw",(IF($G178="Responsible","GOTS_Responsible",(IF($G178="No Attribute (Conventional)","GOTS_conventional",(IF($G178="Recycled Pre/Post-Consumer","GOTS_pre_post",(IF($G178="In-Conversion","GOTS_in_conversion",(IF($G178="Sustainably Sourced","Sustainably_sourced",""))))))))))),IF($G178="Organic","Organic",(IF($G178="Responsible","Responsible",(IF($G178="No Attribute (Conventional)","No_Attribute_Conventional",(IF($G178="Recycled Pre/Post-Consumer","Recycled_Pre_Post_Consumer",(IF($G178="In-Conversion","In_Conversion",(IF($G178="Recycled Pre-Consumer","Recycled_Pre_Consumer",(IF($G178="Recycled Post-Consumer","Recycled_Post_Consumer",(IF($G178="Sustainably Sourced","Sustainably_sourced","")))))))))))))))),"")</f>
        <v/>
      </c>
      <c r="AE178" s="13" t="e" cm="1">
        <f t="array" aca="1" ref="AE178" ca="1">IF(INDIRECT("$F"&amp;$S178)="","",IF(LEFT(INDIRECT("$F"&amp;$S178),3)="GRS","GRS_RCS_RM",IF((LEFT(INDIRECT("$F"&amp;$S178),3))="RCS","GRS_RCS_RM",IF(INDIRECT("$F"&amp;$S178)="OCS (No Label)","OCS_Conversion_RM",IF(LEFT(INDIRECT("$F"&amp;$S178),3)="OCS","OCS_RM",IF(RIGHT(INDIRECT("$F"&amp;$S178),10)="conversion","GOTS_RM_conversion",IF((LEFT(INDIRECT("$F"&amp;$S178),4))="GOTS","GOTS_RM","Responsible_RM")))))))</f>
        <v>#REF!</v>
      </c>
      <c r="AF178" s="13" t="str" cm="1">
        <f t="array" aca="1" ref="AF178" ca="1">IF($S178="","",INDIRECT("$Z"&amp;$S178))</f>
        <v/>
      </c>
      <c r="AG178" s="155"/>
      <c r="AH178" s="13" t="str" cm="1">
        <f t="array" aca="1" ref="AH178" ca="1">IFERROR(INDIRECT("$ag"&amp;S178),"")</f>
        <v/>
      </c>
      <c r="AI178" s="13" t="e" cm="1">
        <f t="array" aca="1" ref="AI178" ca="1">INDIRECT("O"&amp;S177)</f>
        <v>#REF!</v>
      </c>
      <c r="AJ178" s="13" t="str">
        <f>IF($I178="","",INDEX('Raw Material'!$A$1:$J$75,MATCH(I178,'Raw Material'!$A$1:$A$75,0),(MATCH(G178,'Raw Material'!$A$1:$J$1,0))))</f>
        <v/>
      </c>
      <c r="AK178" s="13" t="str">
        <f t="shared" si="8"/>
        <v>YANLIŞRM</v>
      </c>
      <c r="AL178" s="153" t="str">
        <f t="shared" si="9"/>
        <v/>
      </c>
    </row>
    <row r="179" spans="1:38" ht="16.5" customHeight="1">
      <c r="A179" s="161"/>
      <c r="B179" s="166"/>
      <c r="C179" s="167"/>
      <c r="D179" s="156"/>
      <c r="E179" s="156"/>
      <c r="F179" s="174"/>
      <c r="G179" s="181"/>
      <c r="H179" s="182"/>
      <c r="I179" s="182"/>
      <c r="J179" s="182"/>
      <c r="K179" s="32"/>
      <c r="L179" s="178"/>
      <c r="M179" s="178"/>
      <c r="N179" s="81"/>
      <c r="O179" s="185"/>
      <c r="P179" s="103"/>
      <c r="Q179" s="84" t="str">
        <f t="shared" si="10"/>
        <v/>
      </c>
      <c r="R179" s="159"/>
      <c r="S179" s="28" t="str" cm="1">
        <f t="array" aca="1" ref="S179" ca="1">IF(INDIRECT("A"&amp;114+$U179)&lt;&gt;"",114+$U179,"")</f>
        <v/>
      </c>
      <c r="T179" s="28" t="str">
        <f t="shared" ca="1" si="5"/>
        <v>$B</v>
      </c>
      <c r="U179" s="29">
        <f t="shared" si="16"/>
        <v>60</v>
      </c>
      <c r="V179" s="29">
        <v>5.4166666666670196</v>
      </c>
      <c r="W179" s="29">
        <f t="shared" si="17"/>
        <v>5</v>
      </c>
      <c r="X179" s="41" t="str" cm="1">
        <f t="array" aca="1" ref="X179" ca="1">IFERROR(INDEX('PC&amp;PD'!$A$1:$AP$15,ROW('PC&amp;PD'!$A$15),MATCH(INDIRECT(T179),'PC&amp;PD'!$A$1:$AP$1,0)),"")</f>
        <v/>
      </c>
      <c r="Y179" s="13" t="str">
        <f>IF(OR($N179="",$N179=0),"",IF($N179=$E$7,'Extracted info for SC'!$J$6,IF($N179=$D$26,'Extracted info for SC'!$J$7,IF($N179=$E$26,'Extracted info for SC'!$J$8,IF($N179=$F$26,'Extracted info for SC'!$J$9,IF($N179=$G$26,'Extracted info for SC'!$J$10,IF($N179=$H$26,'Extracted info for SC'!$J$11,IF($N179=$I$26,'Extracted info for SC'!$J$12,IF($N179=$J$26,'Extracted info for SC'!$J$13,IF($N179=$K$26,'Extracted info for SC'!$J$14,IF($N179=$L$26,'Extracted info for SC'!$J$15,IF($N179=$M$26,'Extracted info for SC'!$J$16,IF($N179=$N$26,'Extracted info for SC'!$J$17,IF($N179=$O$26,'Extracted info for SC'!$J$18,""))))))))))))))</f>
        <v/>
      </c>
      <c r="Z179" s="155"/>
      <c r="AA179" s="13" t="str">
        <f t="shared" ref="AA179:AA242" si="38">IFERROR(IF(G179="","",IF(G179="No Attribute (Conventional)","",G179)),"")</f>
        <v/>
      </c>
      <c r="AB179" s="155"/>
      <c r="AC179" s="13" t="str">
        <f t="shared" ca="1" si="7"/>
        <v>$AB</v>
      </c>
      <c r="AD179" s="13" t="str" cm="1">
        <f t="array" aca="1" ref="AD179" ca="1">IFERROR(IF((LEFT(INDIRECT("$F"&amp;$S179),4))="GOTS",IF($G179="Organic","GOTS_Organic_raw",(IF($G179="Responsible","GOTS_Responsible",(IF($G179="No Attribute (Conventional)","GOTS_conventional",(IF($G179="Recycled Pre/Post-Consumer","GOTS_pre_post",(IF($G179="In-Conversion","GOTS_in_conversion",(IF($G179="Sustainably Sourced","Sustainably_sourced",""))))))))))),IF($G179="Organic","Organic",(IF($G179="Responsible","Responsible",(IF($G179="No Attribute (Conventional)","No_Attribute_Conventional",(IF($G179="Recycled Pre/Post-Consumer","Recycled_Pre_Post_Consumer",(IF($G179="In-Conversion","In_Conversion",(IF($G179="Recycled Pre-Consumer","Recycled_Pre_Consumer",(IF($G179="Recycled Post-Consumer","Recycled_Post_Consumer",(IF($G179="Sustainably Sourced","Sustainably_sourced","")))))))))))))))),"")</f>
        <v/>
      </c>
      <c r="AE179" s="13" t="e" cm="1">
        <f t="array" aca="1" ref="AE179" ca="1">IF(INDIRECT("$F"&amp;$S179)="","",IF(LEFT(INDIRECT("$F"&amp;$S179),3)="GRS","GRS_RCS_RM",IF((LEFT(INDIRECT("$F"&amp;$S179),3))="RCS","GRS_RCS_RM",IF(INDIRECT("$F"&amp;$S179)="OCS (No Label)","OCS_Conversion_RM",IF(LEFT(INDIRECT("$F"&amp;$S179),3)="OCS","OCS_RM",IF(RIGHT(INDIRECT("$F"&amp;$S179),10)="conversion","GOTS_RM_conversion",IF((LEFT(INDIRECT("$F"&amp;$S179),4))="GOTS","GOTS_RM","Responsible_RM")))))))</f>
        <v>#REF!</v>
      </c>
      <c r="AF179" s="13" t="str" cm="1">
        <f t="array" aca="1" ref="AF179" ca="1">IF($S179="","",INDIRECT("$Z"&amp;$S179))</f>
        <v/>
      </c>
      <c r="AG179" s="155"/>
      <c r="AH179" s="13" t="str" cm="1">
        <f t="array" aca="1" ref="AH179" ca="1">IFERROR(INDIRECT("$ag"&amp;S179),"")</f>
        <v/>
      </c>
      <c r="AI179" s="13" t="e" cm="1">
        <f t="array" aca="1" ref="AI179" ca="1">INDIRECT("O"&amp;S178)</f>
        <v>#REF!</v>
      </c>
      <c r="AJ179" s="13" t="str">
        <f>IF($I179="","",INDEX('Raw Material'!$A$1:$J$75,MATCH(I179,'Raw Material'!$A$1:$A$75,0),(MATCH(G179,'Raw Material'!$A$1:$J$1,0))))</f>
        <v/>
      </c>
      <c r="AK179" s="13" t="str">
        <f t="shared" ref="AK179:AK242" si="39">$U$17&amp;"RM"</f>
        <v>YANLIŞRM</v>
      </c>
      <c r="AL179" s="153" t="str">
        <f t="shared" ref="AL179:AL242" si="40">IF($G179="Organic","Organic",IF($G179="No Attribute (Conventional)","No_Attribute_Conventional",IF($G179="Recycled pre-consumer","Recycled_pre_consumer",IF($G179="Recycled post-consumer","Recycled_post_consumer",IF($G179="Responsible","Responsible",IF($G179="Sustainably sourced","Sustainable_sourced",IF($G179="ın-conversion","In_conversion","")))))))</f>
        <v/>
      </c>
    </row>
    <row r="180" spans="1:38" ht="16.5" customHeight="1">
      <c r="A180" s="162"/>
      <c r="B180" s="168"/>
      <c r="C180" s="169"/>
      <c r="D180" s="156"/>
      <c r="E180" s="156"/>
      <c r="F180" s="175"/>
      <c r="G180" s="181"/>
      <c r="H180" s="182"/>
      <c r="I180" s="182"/>
      <c r="J180" s="182"/>
      <c r="K180" s="32"/>
      <c r="L180" s="179"/>
      <c r="M180" s="179"/>
      <c r="N180" s="81"/>
      <c r="O180" s="185"/>
      <c r="P180" s="103"/>
      <c r="Q180" s="84" t="str">
        <f t="shared" si="10"/>
        <v/>
      </c>
      <c r="R180" s="159"/>
      <c r="S180" s="28" t="str" cm="1">
        <f t="array" aca="1" ref="S180" ca="1">IF(INDIRECT("A"&amp;114+$U180)&lt;&gt;"",114+$U180,"")</f>
        <v/>
      </c>
      <c r="T180" s="28" t="str">
        <f t="shared" ca="1" si="5"/>
        <v>$B</v>
      </c>
      <c r="U180" s="29">
        <f t="shared" si="16"/>
        <v>60</v>
      </c>
      <c r="V180" s="29">
        <v>5.5000000000003597</v>
      </c>
      <c r="W180" s="29">
        <f t="shared" si="17"/>
        <v>5</v>
      </c>
      <c r="X180" s="41" t="str" cm="1">
        <f t="array" aca="1" ref="X180" ca="1">IFERROR(INDEX('PC&amp;PD'!$A$1:$AP$15,ROW('PC&amp;PD'!$A$15),MATCH(INDIRECT(T180),'PC&amp;PD'!$A$1:$AP$1,0)),"")</f>
        <v/>
      </c>
      <c r="Y180" s="13" t="str">
        <f>IF(OR($N180="",$N180=0),"",IF($N180=$E$7,'Extracted info for SC'!$J$6,IF($N180=$D$26,'Extracted info for SC'!$J$7,IF($N180=$E$26,'Extracted info for SC'!$J$8,IF($N180=$F$26,'Extracted info for SC'!$J$9,IF($N180=$G$26,'Extracted info for SC'!$J$10,IF($N180=$H$26,'Extracted info for SC'!$J$11,IF($N180=$I$26,'Extracted info for SC'!$J$12,IF($N180=$J$26,'Extracted info for SC'!$J$13,IF($N180=$K$26,'Extracted info for SC'!$J$14,IF($N180=$L$26,'Extracted info for SC'!$J$15,IF($N180=$M$26,'Extracted info for SC'!$J$16,IF($N180=$N$26,'Extracted info for SC'!$J$17,IF($N180=$O$26,'Extracted info for SC'!$J$18,""))))))))))))))</f>
        <v/>
      </c>
      <c r="Z180" s="155"/>
      <c r="AA180" s="13" t="str">
        <f t="shared" si="38"/>
        <v/>
      </c>
      <c r="AB180" s="155"/>
      <c r="AC180" s="13" t="str">
        <f t="shared" ca="1" si="7"/>
        <v>$AB</v>
      </c>
      <c r="AD180" s="13" t="str" cm="1">
        <f t="array" aca="1" ref="AD180" ca="1">IFERROR(IF((LEFT(INDIRECT("$F"&amp;$S180),4))="GOTS",IF($G180="Organic","GOTS_Organic_raw",(IF($G180="Responsible","GOTS_Responsible",(IF($G180="No Attribute (Conventional)","GOTS_conventional",(IF($G180="Recycled Pre/Post-Consumer","GOTS_pre_post",(IF($G180="In-Conversion","GOTS_in_conversion",(IF($G180="Sustainably Sourced","Sustainably_sourced",""))))))))))),IF($G180="Organic","Organic",(IF($G180="Responsible","Responsible",(IF($G180="No Attribute (Conventional)","No_Attribute_Conventional",(IF($G180="Recycled Pre/Post-Consumer","Recycled_Pre_Post_Consumer",(IF($G180="In-Conversion","In_Conversion",(IF($G180="Recycled Pre-Consumer","Recycled_Pre_Consumer",(IF($G180="Recycled Post-Consumer","Recycled_Post_Consumer",(IF($G180="Sustainably Sourced","Sustainably_sourced","")))))))))))))))),"")</f>
        <v/>
      </c>
      <c r="AE180" s="13" t="e" cm="1">
        <f t="array" aca="1" ref="AE180" ca="1">IF(INDIRECT("$F"&amp;$S180)="","",IF(LEFT(INDIRECT("$F"&amp;$S180),3)="GRS","GRS_RCS_RM",IF((LEFT(INDIRECT("$F"&amp;$S180),3))="RCS","GRS_RCS_RM",IF(INDIRECT("$F"&amp;$S180)="OCS (No Label)","OCS_Conversion_RM",IF(LEFT(INDIRECT("$F"&amp;$S180),3)="OCS","OCS_RM",IF(RIGHT(INDIRECT("$F"&amp;$S180),10)="conversion","GOTS_RM_conversion",IF((LEFT(INDIRECT("$F"&amp;$S180),4))="GOTS","GOTS_RM","Responsible_RM")))))))</f>
        <v>#REF!</v>
      </c>
      <c r="AF180" s="13" t="str" cm="1">
        <f t="array" aca="1" ref="AF180" ca="1">IF($S180="","",INDIRECT("$Z"&amp;$S180))</f>
        <v/>
      </c>
      <c r="AG180" s="155"/>
      <c r="AH180" s="13" t="str" cm="1">
        <f t="array" aca="1" ref="AH180" ca="1">IFERROR(INDIRECT("$ag"&amp;S180),"")</f>
        <v/>
      </c>
      <c r="AI180" s="13" t="e" cm="1">
        <f t="array" aca="1" ref="AI180" ca="1">INDIRECT("O"&amp;S179)</f>
        <v>#REF!</v>
      </c>
      <c r="AJ180" s="13" t="str">
        <f>IF($I180="","",INDEX('Raw Material'!$A$1:$J$75,MATCH(I180,'Raw Material'!$A$1:$A$75,0),(MATCH(G180,'Raw Material'!$A$1:$J$1,0))))</f>
        <v/>
      </c>
      <c r="AK180" s="13" t="str">
        <f t="shared" si="39"/>
        <v>YANLIŞRM</v>
      </c>
      <c r="AL180" s="153" t="str">
        <f t="shared" si="40"/>
        <v/>
      </c>
    </row>
    <row r="181" spans="1:38" ht="16.5" customHeight="1">
      <c r="A181" s="162"/>
      <c r="B181" s="168"/>
      <c r="C181" s="169"/>
      <c r="D181" s="156"/>
      <c r="E181" s="156"/>
      <c r="F181" s="175"/>
      <c r="G181" s="181"/>
      <c r="H181" s="182"/>
      <c r="I181" s="182"/>
      <c r="J181" s="182"/>
      <c r="K181" s="32"/>
      <c r="L181" s="179"/>
      <c r="M181" s="179"/>
      <c r="N181" s="81"/>
      <c r="O181" s="185"/>
      <c r="P181" s="103"/>
      <c r="Q181" s="84" t="str">
        <f t="shared" ref="Q181:Q244" si="41">IF(OR($G181="",$I181="",$K181="",$AJ181="–"),"",CONCATENATE($K181," ",$AA181," ",$I181," (",$AJ181,") + "))</f>
        <v/>
      </c>
      <c r="R181" s="159"/>
      <c r="S181" s="28" t="str" cm="1">
        <f t="array" aca="1" ref="S181" ca="1">IF(INDIRECT("A"&amp;114+$U181)&lt;&gt;"",114+$U181,"")</f>
        <v/>
      </c>
      <c r="T181" s="28" t="str">
        <f t="shared" ref="T181:T244" ca="1" si="42">"$B"&amp;S181</f>
        <v>$B</v>
      </c>
      <c r="U181" s="29">
        <f t="shared" si="16"/>
        <v>60</v>
      </c>
      <c r="V181" s="29">
        <v>5.5833333333336999</v>
      </c>
      <c r="W181" s="29">
        <f t="shared" si="17"/>
        <v>5</v>
      </c>
      <c r="X181" s="41" t="str" cm="1">
        <f t="array" aca="1" ref="X181" ca="1">IFERROR(INDEX('PC&amp;PD'!$A$1:$AP$15,ROW('PC&amp;PD'!$A$15),MATCH(INDIRECT(T181),'PC&amp;PD'!$A$1:$AP$1,0)),"")</f>
        <v/>
      </c>
      <c r="Y181" s="13" t="str">
        <f>IF(OR($N181="",$N181=0),"",IF($N181=$E$7,'Extracted info for SC'!$J$6,IF($N181=$D$26,'Extracted info for SC'!$J$7,IF($N181=$E$26,'Extracted info for SC'!$J$8,IF($N181=$F$26,'Extracted info for SC'!$J$9,IF($N181=$G$26,'Extracted info for SC'!$J$10,IF($N181=$H$26,'Extracted info for SC'!$J$11,IF($N181=$I$26,'Extracted info for SC'!$J$12,IF($N181=$J$26,'Extracted info for SC'!$J$13,IF($N181=$K$26,'Extracted info for SC'!$J$14,IF($N181=$L$26,'Extracted info for SC'!$J$15,IF($N181=$M$26,'Extracted info for SC'!$J$16,IF($N181=$N$26,'Extracted info for SC'!$J$17,IF($N181=$O$26,'Extracted info for SC'!$J$18,""))))))))))))))</f>
        <v/>
      </c>
      <c r="Z181" s="155"/>
      <c r="AA181" s="13" t="str">
        <f t="shared" si="38"/>
        <v/>
      </c>
      <c r="AB181" s="155"/>
      <c r="AC181" s="13" t="str">
        <f t="shared" ref="AC181:AC244" ca="1" si="43">"$AB"&amp;S181</f>
        <v>$AB</v>
      </c>
      <c r="AD181" s="13" t="str" cm="1">
        <f t="array" aca="1" ref="AD181" ca="1">IFERROR(IF((LEFT(INDIRECT("$F"&amp;$S181),4))="GOTS",IF($G181="Organic","GOTS_Organic_raw",(IF($G181="Responsible","GOTS_Responsible",(IF($G181="No Attribute (Conventional)","GOTS_conventional",(IF($G181="Recycled Pre/Post-Consumer","GOTS_pre_post",(IF($G181="In-Conversion","GOTS_in_conversion",(IF($G181="Sustainably Sourced","Sustainably_sourced",""))))))))))),IF($G181="Organic","Organic",(IF($G181="Responsible","Responsible",(IF($G181="No Attribute (Conventional)","No_Attribute_Conventional",(IF($G181="Recycled Pre/Post-Consumer","Recycled_Pre_Post_Consumer",(IF($G181="In-Conversion","In_Conversion",(IF($G181="Recycled Pre-Consumer","Recycled_Pre_Consumer",(IF($G181="Recycled Post-Consumer","Recycled_Post_Consumer",(IF($G181="Sustainably Sourced","Sustainably_sourced","")))))))))))))))),"")</f>
        <v/>
      </c>
      <c r="AE181" s="13" t="e" cm="1">
        <f t="array" aca="1" ref="AE181" ca="1">IF(INDIRECT("$F"&amp;$S181)="","",IF(LEFT(INDIRECT("$F"&amp;$S181),3)="GRS","GRS_RCS_RM",IF((LEFT(INDIRECT("$F"&amp;$S181),3))="RCS","GRS_RCS_RM",IF(INDIRECT("$F"&amp;$S181)="OCS (No Label)","OCS_Conversion_RM",IF(LEFT(INDIRECT("$F"&amp;$S181),3)="OCS","OCS_RM",IF(RIGHT(INDIRECT("$F"&amp;$S181),10)="conversion","GOTS_RM_conversion",IF((LEFT(INDIRECT("$F"&amp;$S181),4))="GOTS","GOTS_RM","Responsible_RM")))))))</f>
        <v>#REF!</v>
      </c>
      <c r="AF181" s="13" t="str" cm="1">
        <f t="array" aca="1" ref="AF181" ca="1">IF($S181="","",INDIRECT("$Z"&amp;$S181))</f>
        <v/>
      </c>
      <c r="AG181" s="155"/>
      <c r="AH181" s="13" t="str" cm="1">
        <f t="array" aca="1" ref="AH181" ca="1">IFERROR(INDIRECT("$ag"&amp;S181),"")</f>
        <v/>
      </c>
      <c r="AI181" s="13" t="e" cm="1">
        <f t="array" aca="1" ref="AI181" ca="1">INDIRECT("O"&amp;S180)</f>
        <v>#REF!</v>
      </c>
      <c r="AJ181" s="13" t="str">
        <f>IF($I181="","",INDEX('Raw Material'!$A$1:$J$75,MATCH(I181,'Raw Material'!$A$1:$A$75,0),(MATCH(G181,'Raw Material'!$A$1:$J$1,0))))</f>
        <v/>
      </c>
      <c r="AK181" s="13" t="str">
        <f t="shared" si="39"/>
        <v>YANLIŞRM</v>
      </c>
      <c r="AL181" s="153" t="str">
        <f t="shared" si="40"/>
        <v/>
      </c>
    </row>
    <row r="182" spans="1:38" ht="16.5" customHeight="1">
      <c r="A182" s="162"/>
      <c r="B182" s="168"/>
      <c r="C182" s="169"/>
      <c r="D182" s="156"/>
      <c r="E182" s="156"/>
      <c r="F182" s="175"/>
      <c r="G182" s="181"/>
      <c r="H182" s="182"/>
      <c r="I182" s="182"/>
      <c r="J182" s="182"/>
      <c r="K182" s="32"/>
      <c r="L182" s="179"/>
      <c r="M182" s="179"/>
      <c r="N182" s="81"/>
      <c r="O182" s="185"/>
      <c r="P182" s="103"/>
      <c r="Q182" s="84" t="str">
        <f t="shared" si="41"/>
        <v/>
      </c>
      <c r="R182" s="159"/>
      <c r="S182" s="28" t="str" cm="1">
        <f t="array" aca="1" ref="S182" ca="1">IF(INDIRECT("A"&amp;114+$U182)&lt;&gt;"",114+$U182,"")</f>
        <v/>
      </c>
      <c r="T182" s="28" t="str">
        <f t="shared" ca="1" si="42"/>
        <v>$B</v>
      </c>
      <c r="U182" s="29">
        <f t="shared" si="16"/>
        <v>60</v>
      </c>
      <c r="V182" s="29">
        <v>5.66666666666704</v>
      </c>
      <c r="W182" s="29">
        <f t="shared" si="17"/>
        <v>5</v>
      </c>
      <c r="X182" s="41" t="str" cm="1">
        <f t="array" aca="1" ref="X182" ca="1">IFERROR(INDEX('PC&amp;PD'!$A$1:$AP$15,ROW('PC&amp;PD'!$A$15),MATCH(INDIRECT(T182),'PC&amp;PD'!$A$1:$AP$1,0)),"")</f>
        <v/>
      </c>
      <c r="Y182" s="13" t="str">
        <f>IF(OR($N182="",$N182=0),"",IF($N182=$E$7,'Extracted info for SC'!$J$6,IF($N182=$D$26,'Extracted info for SC'!$J$7,IF($N182=$E$26,'Extracted info for SC'!$J$8,IF($N182=$F$26,'Extracted info for SC'!$J$9,IF($N182=$G$26,'Extracted info for SC'!$J$10,IF($N182=$H$26,'Extracted info for SC'!$J$11,IF($N182=$I$26,'Extracted info for SC'!$J$12,IF($N182=$J$26,'Extracted info for SC'!$J$13,IF($N182=$K$26,'Extracted info for SC'!$J$14,IF($N182=$L$26,'Extracted info for SC'!$J$15,IF($N182=$M$26,'Extracted info for SC'!$J$16,IF($N182=$N$26,'Extracted info for SC'!$J$17,IF($N182=$O$26,'Extracted info for SC'!$J$18,""))))))))))))))</f>
        <v/>
      </c>
      <c r="Z182" s="155"/>
      <c r="AA182" s="13" t="str">
        <f t="shared" si="38"/>
        <v/>
      </c>
      <c r="AB182" s="155"/>
      <c r="AC182" s="13" t="str">
        <f t="shared" ca="1" si="43"/>
        <v>$AB</v>
      </c>
      <c r="AD182" s="13" t="str" cm="1">
        <f t="array" aca="1" ref="AD182" ca="1">IFERROR(IF((LEFT(INDIRECT("$F"&amp;$S182),4))="GOTS",IF($G182="Organic","GOTS_Organic_raw",(IF($G182="Responsible","GOTS_Responsible",(IF($G182="No Attribute (Conventional)","GOTS_conventional",(IF($G182="Recycled Pre/Post-Consumer","GOTS_pre_post",(IF($G182="In-Conversion","GOTS_in_conversion",(IF($G182="Sustainably Sourced","Sustainably_sourced",""))))))))))),IF($G182="Organic","Organic",(IF($G182="Responsible","Responsible",(IF($G182="No Attribute (Conventional)","No_Attribute_Conventional",(IF($G182="Recycled Pre/Post-Consumer","Recycled_Pre_Post_Consumer",(IF($G182="In-Conversion","In_Conversion",(IF($G182="Recycled Pre-Consumer","Recycled_Pre_Consumer",(IF($G182="Recycled Post-Consumer","Recycled_Post_Consumer",(IF($G182="Sustainably Sourced","Sustainably_sourced","")))))))))))))))),"")</f>
        <v/>
      </c>
      <c r="AE182" s="13" t="e" cm="1">
        <f t="array" aca="1" ref="AE182" ca="1">IF(INDIRECT("$F"&amp;$S182)="","",IF(LEFT(INDIRECT("$F"&amp;$S182),3)="GRS","GRS_RCS_RM",IF((LEFT(INDIRECT("$F"&amp;$S182),3))="RCS","GRS_RCS_RM",IF(INDIRECT("$F"&amp;$S182)="OCS (No Label)","OCS_Conversion_RM",IF(LEFT(INDIRECT("$F"&amp;$S182),3)="OCS","OCS_RM",IF(RIGHT(INDIRECT("$F"&amp;$S182),10)="conversion","GOTS_RM_conversion",IF((LEFT(INDIRECT("$F"&amp;$S182),4))="GOTS","GOTS_RM","Responsible_RM")))))))</f>
        <v>#REF!</v>
      </c>
      <c r="AF182" s="13" t="str" cm="1">
        <f t="array" aca="1" ref="AF182" ca="1">IF($S182="","",INDIRECT("$Z"&amp;$S182))</f>
        <v/>
      </c>
      <c r="AG182" s="155"/>
      <c r="AH182" s="13" t="str" cm="1">
        <f t="array" aca="1" ref="AH182" ca="1">IFERROR(INDIRECT("$ag"&amp;S182),"")</f>
        <v/>
      </c>
      <c r="AI182" s="13" t="e" cm="1">
        <f t="array" aca="1" ref="AI182" ca="1">INDIRECT("O"&amp;S181)</f>
        <v>#REF!</v>
      </c>
      <c r="AJ182" s="13" t="str">
        <f>IF($I182="","",INDEX('Raw Material'!$A$1:$J$75,MATCH(I182,'Raw Material'!$A$1:$A$75,0),(MATCH(G182,'Raw Material'!$A$1:$J$1,0))))</f>
        <v/>
      </c>
      <c r="AK182" s="13" t="str">
        <f t="shared" si="39"/>
        <v>YANLIŞRM</v>
      </c>
      <c r="AL182" s="153" t="str">
        <f t="shared" si="40"/>
        <v/>
      </c>
    </row>
    <row r="183" spans="1:38" ht="16.5" customHeight="1">
      <c r="A183" s="162"/>
      <c r="B183" s="168"/>
      <c r="C183" s="169"/>
      <c r="D183" s="156"/>
      <c r="E183" s="156"/>
      <c r="F183" s="175"/>
      <c r="G183" s="181"/>
      <c r="H183" s="182"/>
      <c r="I183" s="182"/>
      <c r="J183" s="182"/>
      <c r="K183" s="32"/>
      <c r="L183" s="179"/>
      <c r="M183" s="179"/>
      <c r="N183" s="81"/>
      <c r="O183" s="185"/>
      <c r="P183" s="103"/>
      <c r="Q183" s="84" t="str">
        <f t="shared" si="41"/>
        <v/>
      </c>
      <c r="R183" s="159"/>
      <c r="S183" s="28" t="str" cm="1">
        <f t="array" aca="1" ref="S183" ca="1">IF(INDIRECT("A"&amp;114+$U183)&lt;&gt;"",114+$U183,"")</f>
        <v/>
      </c>
      <c r="T183" s="28" t="str">
        <f t="shared" ca="1" si="42"/>
        <v>$B</v>
      </c>
      <c r="U183" s="29">
        <f t="shared" si="16"/>
        <v>60</v>
      </c>
      <c r="V183" s="29">
        <v>5.7500000000003801</v>
      </c>
      <c r="W183" s="29">
        <f t="shared" si="17"/>
        <v>5</v>
      </c>
      <c r="X183" s="41" t="str" cm="1">
        <f t="array" aca="1" ref="X183" ca="1">IFERROR(INDEX('PC&amp;PD'!$A$1:$AP$15,ROW('PC&amp;PD'!$A$15),MATCH(INDIRECT(T183),'PC&amp;PD'!$A$1:$AP$1,0)),"")</f>
        <v/>
      </c>
      <c r="Y183" s="13" t="str">
        <f>IF(OR($N183="",$N183=0),"",IF($N183=$E$7,'Extracted info for SC'!$J$6,IF($N183=$D$26,'Extracted info for SC'!$J$7,IF($N183=$E$26,'Extracted info for SC'!$J$8,IF($N183=$F$26,'Extracted info for SC'!$J$9,IF($N183=$G$26,'Extracted info for SC'!$J$10,IF($N183=$H$26,'Extracted info for SC'!$J$11,IF($N183=$I$26,'Extracted info for SC'!$J$12,IF($N183=$J$26,'Extracted info for SC'!$J$13,IF($N183=$K$26,'Extracted info for SC'!$J$14,IF($N183=$L$26,'Extracted info for SC'!$J$15,IF($N183=$M$26,'Extracted info for SC'!$J$16,IF($N183=$N$26,'Extracted info for SC'!$J$17,IF($N183=$O$26,'Extracted info for SC'!$J$18,""))))))))))))))</f>
        <v/>
      </c>
      <c r="Z183" s="155"/>
      <c r="AA183" s="13" t="str">
        <f t="shared" si="38"/>
        <v/>
      </c>
      <c r="AB183" s="155"/>
      <c r="AC183" s="13" t="str">
        <f t="shared" ca="1" si="43"/>
        <v>$AB</v>
      </c>
      <c r="AD183" s="13" t="str" cm="1">
        <f t="array" aca="1" ref="AD183" ca="1">IFERROR(IF((LEFT(INDIRECT("$F"&amp;$S183),4))="GOTS",IF($G183="Organic","GOTS_Organic_raw",(IF($G183="Responsible","GOTS_Responsible",(IF($G183="No Attribute (Conventional)","GOTS_conventional",(IF($G183="Recycled Pre/Post-Consumer","GOTS_pre_post",(IF($G183="In-Conversion","GOTS_in_conversion",(IF($G183="Sustainably Sourced","Sustainably_sourced",""))))))))))),IF($G183="Organic","Organic",(IF($G183="Responsible","Responsible",(IF($G183="No Attribute (Conventional)","No_Attribute_Conventional",(IF($G183="Recycled Pre/Post-Consumer","Recycled_Pre_Post_Consumer",(IF($G183="In-Conversion","In_Conversion",(IF($G183="Recycled Pre-Consumer","Recycled_Pre_Consumer",(IF($G183="Recycled Post-Consumer","Recycled_Post_Consumer",(IF($G183="Sustainably Sourced","Sustainably_sourced","")))))))))))))))),"")</f>
        <v/>
      </c>
      <c r="AE183" s="13" t="e" cm="1">
        <f t="array" aca="1" ref="AE183" ca="1">IF(INDIRECT("$F"&amp;$S183)="","",IF(LEFT(INDIRECT("$F"&amp;$S183),3)="GRS","GRS_RCS_RM",IF((LEFT(INDIRECT("$F"&amp;$S183),3))="RCS","GRS_RCS_RM",IF(INDIRECT("$F"&amp;$S183)="OCS (No Label)","OCS_Conversion_RM",IF(LEFT(INDIRECT("$F"&amp;$S183),3)="OCS","OCS_RM",IF(RIGHT(INDIRECT("$F"&amp;$S183),10)="conversion","GOTS_RM_conversion",IF((LEFT(INDIRECT("$F"&amp;$S183),4))="GOTS","GOTS_RM","Responsible_RM")))))))</f>
        <v>#REF!</v>
      </c>
      <c r="AF183" s="13" t="str" cm="1">
        <f t="array" aca="1" ref="AF183" ca="1">IF($S183="","",INDIRECT("$Z"&amp;$S183))</f>
        <v/>
      </c>
      <c r="AG183" s="155"/>
      <c r="AH183" s="13" t="str" cm="1">
        <f t="array" aca="1" ref="AH183" ca="1">IFERROR(INDIRECT("$ag"&amp;S183),"")</f>
        <v/>
      </c>
      <c r="AI183" s="13" t="e" cm="1">
        <f t="array" aca="1" ref="AI183" ca="1">INDIRECT("O"&amp;S182)</f>
        <v>#REF!</v>
      </c>
      <c r="AJ183" s="13" t="str">
        <f>IF($I183="","",INDEX('Raw Material'!$A$1:$J$75,MATCH(I183,'Raw Material'!$A$1:$A$75,0),(MATCH(G183,'Raw Material'!$A$1:$J$1,0))))</f>
        <v/>
      </c>
      <c r="AK183" s="13" t="str">
        <f t="shared" si="39"/>
        <v>YANLIŞRM</v>
      </c>
      <c r="AL183" s="153" t="str">
        <f t="shared" si="40"/>
        <v/>
      </c>
    </row>
    <row r="184" spans="1:38" ht="16.5" customHeight="1">
      <c r="A184" s="162"/>
      <c r="B184" s="168"/>
      <c r="C184" s="169"/>
      <c r="D184" s="156"/>
      <c r="E184" s="156"/>
      <c r="F184" s="175"/>
      <c r="G184" s="181"/>
      <c r="H184" s="182"/>
      <c r="I184" s="182"/>
      <c r="J184" s="182"/>
      <c r="K184" s="32"/>
      <c r="L184" s="179"/>
      <c r="M184" s="179"/>
      <c r="N184" s="81"/>
      <c r="O184" s="185"/>
      <c r="P184" s="103"/>
      <c r="Q184" s="84" t="str">
        <f t="shared" si="41"/>
        <v/>
      </c>
      <c r="R184" s="159"/>
      <c r="S184" s="28" t="str" cm="1">
        <f t="array" aca="1" ref="S184" ca="1">IF(INDIRECT("A"&amp;114+$U184)&lt;&gt;"",114+$U184,"")</f>
        <v/>
      </c>
      <c r="T184" s="28" t="str">
        <f t="shared" ca="1" si="42"/>
        <v>$B</v>
      </c>
      <c r="U184" s="29">
        <f t="shared" si="16"/>
        <v>60</v>
      </c>
      <c r="V184" s="29">
        <v>5.8333333333337203</v>
      </c>
      <c r="W184" s="29">
        <f t="shared" si="17"/>
        <v>5</v>
      </c>
      <c r="X184" s="41" t="str" cm="1">
        <f t="array" aca="1" ref="X184" ca="1">IFERROR(INDEX('PC&amp;PD'!$A$1:$AP$15,ROW('PC&amp;PD'!$A$15),MATCH(INDIRECT(T184),'PC&amp;PD'!$A$1:$AP$1,0)),"")</f>
        <v/>
      </c>
      <c r="Y184" s="13" t="str">
        <f>IF(OR($N184="",$N184=0),"",IF($N184=$E$7,'Extracted info for SC'!$J$6,IF($N184=$D$26,'Extracted info for SC'!$J$7,IF($N184=$E$26,'Extracted info for SC'!$J$8,IF($N184=$F$26,'Extracted info for SC'!$J$9,IF($N184=$G$26,'Extracted info for SC'!$J$10,IF($N184=$H$26,'Extracted info for SC'!$J$11,IF($N184=$I$26,'Extracted info for SC'!$J$12,IF($N184=$J$26,'Extracted info for SC'!$J$13,IF($N184=$K$26,'Extracted info for SC'!$J$14,IF($N184=$L$26,'Extracted info for SC'!$J$15,IF($N184=$M$26,'Extracted info for SC'!$J$16,IF($N184=$N$26,'Extracted info for SC'!$J$17,IF($N184=$O$26,'Extracted info for SC'!$J$18,""))))))))))))))</f>
        <v/>
      </c>
      <c r="Z184" s="155"/>
      <c r="AA184" s="13" t="str">
        <f t="shared" si="38"/>
        <v/>
      </c>
      <c r="AB184" s="155"/>
      <c r="AC184" s="13" t="str">
        <f t="shared" ca="1" si="43"/>
        <v>$AB</v>
      </c>
      <c r="AD184" s="13" t="str" cm="1">
        <f t="array" aca="1" ref="AD184" ca="1">IFERROR(IF((LEFT(INDIRECT("$F"&amp;$S184),4))="GOTS",IF($G184="Organic","GOTS_Organic_raw",(IF($G184="Responsible","GOTS_Responsible",(IF($G184="No Attribute (Conventional)","GOTS_conventional",(IF($G184="Recycled Pre/Post-Consumer","GOTS_pre_post",(IF($G184="In-Conversion","GOTS_in_conversion",(IF($G184="Sustainably Sourced","Sustainably_sourced",""))))))))))),IF($G184="Organic","Organic",(IF($G184="Responsible","Responsible",(IF($G184="No Attribute (Conventional)","No_Attribute_Conventional",(IF($G184="Recycled Pre/Post-Consumer","Recycled_Pre_Post_Consumer",(IF($G184="In-Conversion","In_Conversion",(IF($G184="Recycled Pre-Consumer","Recycled_Pre_Consumer",(IF($G184="Recycled Post-Consumer","Recycled_Post_Consumer",(IF($G184="Sustainably Sourced","Sustainably_sourced","")))))))))))))))),"")</f>
        <v/>
      </c>
      <c r="AE184" s="13" t="e" cm="1">
        <f t="array" aca="1" ref="AE184" ca="1">IF(INDIRECT("$F"&amp;$S184)="","",IF(LEFT(INDIRECT("$F"&amp;$S184),3)="GRS","GRS_RCS_RM",IF((LEFT(INDIRECT("$F"&amp;$S184),3))="RCS","GRS_RCS_RM",IF(INDIRECT("$F"&amp;$S184)="OCS (No Label)","OCS_Conversion_RM",IF(LEFT(INDIRECT("$F"&amp;$S184),3)="OCS","OCS_RM",IF(RIGHT(INDIRECT("$F"&amp;$S184),10)="conversion","GOTS_RM_conversion",IF((LEFT(INDIRECT("$F"&amp;$S184),4))="GOTS","GOTS_RM","Responsible_RM")))))))</f>
        <v>#REF!</v>
      </c>
      <c r="AF184" s="13" t="str" cm="1">
        <f t="array" aca="1" ref="AF184" ca="1">IF($S184="","",INDIRECT("$Z"&amp;$S184))</f>
        <v/>
      </c>
      <c r="AG184" s="155"/>
      <c r="AH184" s="13" t="str" cm="1">
        <f t="array" aca="1" ref="AH184" ca="1">IFERROR(INDIRECT("$ag"&amp;S184),"")</f>
        <v/>
      </c>
      <c r="AI184" s="13" t="e" cm="1">
        <f t="array" aca="1" ref="AI184" ca="1">INDIRECT("O"&amp;S183)</f>
        <v>#REF!</v>
      </c>
      <c r="AJ184" s="13" t="str">
        <f>IF($I184="","",INDEX('Raw Material'!$A$1:$J$75,MATCH(I184,'Raw Material'!$A$1:$A$75,0),(MATCH(G184,'Raw Material'!$A$1:$J$1,0))))</f>
        <v/>
      </c>
      <c r="AK184" s="13" t="str">
        <f t="shared" si="39"/>
        <v>YANLIŞRM</v>
      </c>
      <c r="AL184" s="153" t="str">
        <f t="shared" si="40"/>
        <v/>
      </c>
    </row>
    <row r="185" spans="1:38" ht="16.5" customHeight="1" thickBot="1">
      <c r="A185" s="163"/>
      <c r="B185" s="170"/>
      <c r="C185" s="171"/>
      <c r="D185" s="156"/>
      <c r="E185" s="156"/>
      <c r="F185" s="176"/>
      <c r="G185" s="157"/>
      <c r="H185" s="158"/>
      <c r="I185" s="158"/>
      <c r="J185" s="158"/>
      <c r="K185" s="33"/>
      <c r="L185" s="180"/>
      <c r="M185" s="180"/>
      <c r="N185" s="82"/>
      <c r="O185" s="186"/>
      <c r="P185" s="103"/>
      <c r="Q185" s="84" t="str">
        <f t="shared" si="41"/>
        <v/>
      </c>
      <c r="R185" s="159"/>
      <c r="S185" s="28" t="str" cm="1">
        <f t="array" aca="1" ref="S185" ca="1">IF(INDIRECT("A"&amp;114+$U185)&lt;&gt;"",114+$U185,"")</f>
        <v/>
      </c>
      <c r="T185" s="28" t="str">
        <f t="shared" ca="1" si="42"/>
        <v>$B</v>
      </c>
      <c r="U185" s="29">
        <f t="shared" si="16"/>
        <v>60</v>
      </c>
      <c r="V185" s="29">
        <v>5.9166666666670604</v>
      </c>
      <c r="W185" s="29">
        <f t="shared" si="17"/>
        <v>5</v>
      </c>
      <c r="X185" s="41" t="str" cm="1">
        <f t="array" aca="1" ref="X185" ca="1">IFERROR(INDEX('PC&amp;PD'!$A$1:$AP$15,ROW('PC&amp;PD'!$A$15),MATCH(INDIRECT(T185),'PC&amp;PD'!$A$1:$AP$1,0)),"")</f>
        <v/>
      </c>
      <c r="Y185" s="13" t="str">
        <f>IF(OR($N185="",$N185=0),"",IF($N185=$E$7,'Extracted info for SC'!$J$6,IF($N185=$D$26,'Extracted info for SC'!$J$7,IF($N185=$E$26,'Extracted info for SC'!$J$8,IF($N185=$F$26,'Extracted info for SC'!$J$9,IF($N185=$G$26,'Extracted info for SC'!$J$10,IF($N185=$H$26,'Extracted info for SC'!$J$11,IF($N185=$I$26,'Extracted info for SC'!$J$12,IF($N185=$J$26,'Extracted info for SC'!$J$13,IF($N185=$K$26,'Extracted info for SC'!$J$14,IF($N185=$L$26,'Extracted info for SC'!$J$15,IF($N185=$M$26,'Extracted info for SC'!$J$16,IF($N185=$N$26,'Extracted info for SC'!$J$17,IF($N185=$O$26,'Extracted info for SC'!$J$18,""))))))))))))))</f>
        <v/>
      </c>
      <c r="Z185" s="155"/>
      <c r="AA185" s="13" t="str">
        <f t="shared" si="38"/>
        <v/>
      </c>
      <c r="AB185" s="155"/>
      <c r="AC185" s="13" t="str">
        <f t="shared" ca="1" si="43"/>
        <v>$AB</v>
      </c>
      <c r="AD185" s="13" t="str" cm="1">
        <f t="array" aca="1" ref="AD185" ca="1">IFERROR(IF((LEFT(INDIRECT("$F"&amp;$S185),4))="GOTS",IF($G185="Organic","GOTS_Organic_raw",(IF($G185="Responsible","GOTS_Responsible",(IF($G185="No Attribute (Conventional)","GOTS_conventional",(IF($G185="Recycled Pre/Post-Consumer","GOTS_pre_post",(IF($G185="In-Conversion","GOTS_in_conversion",(IF($G185="Sustainably Sourced","Sustainably_sourced",""))))))))))),IF($G185="Organic","Organic",(IF($G185="Responsible","Responsible",(IF($G185="No Attribute (Conventional)","No_Attribute_Conventional",(IF($G185="Recycled Pre/Post-Consumer","Recycled_Pre_Post_Consumer",(IF($G185="In-Conversion","In_Conversion",(IF($G185="Recycled Pre-Consumer","Recycled_Pre_Consumer",(IF($G185="Recycled Post-Consumer","Recycled_Post_Consumer",(IF($G185="Sustainably Sourced","Sustainably_sourced","")))))))))))))))),"")</f>
        <v/>
      </c>
      <c r="AE185" s="13" t="e" cm="1">
        <f t="array" aca="1" ref="AE185" ca="1">IF(INDIRECT("$F"&amp;$S185)="","",IF(LEFT(INDIRECT("$F"&amp;$S185),3)="GRS","GRS_RCS_RM",IF((LEFT(INDIRECT("$F"&amp;$S185),3))="RCS","GRS_RCS_RM",IF(INDIRECT("$F"&amp;$S185)="OCS (No Label)","OCS_Conversion_RM",IF(LEFT(INDIRECT("$F"&amp;$S185),3)="OCS","OCS_RM",IF(RIGHT(INDIRECT("$F"&amp;$S185),10)="conversion","GOTS_RM_conversion",IF((LEFT(INDIRECT("$F"&amp;$S185),4))="GOTS","GOTS_RM","Responsible_RM")))))))</f>
        <v>#REF!</v>
      </c>
      <c r="AF185" s="13" t="str" cm="1">
        <f t="array" aca="1" ref="AF185" ca="1">IF($S185="","",INDIRECT("$Z"&amp;$S185))</f>
        <v/>
      </c>
      <c r="AG185" s="155"/>
      <c r="AH185" s="13" t="str" cm="1">
        <f t="array" aca="1" ref="AH185" ca="1">IFERROR(INDIRECT("$ag"&amp;S185),"")</f>
        <v/>
      </c>
      <c r="AI185" s="13" t="e" cm="1">
        <f t="array" aca="1" ref="AI185" ca="1">INDIRECT("O"&amp;S184)</f>
        <v>#REF!</v>
      </c>
      <c r="AJ185" s="13" t="str">
        <f>IF($I185="","",INDEX('Raw Material'!$A$1:$J$75,MATCH(I185,'Raw Material'!$A$1:$A$75,0),(MATCH(G185,'Raw Material'!$A$1:$J$1,0))))</f>
        <v/>
      </c>
      <c r="AK185" s="13" t="str">
        <f t="shared" si="39"/>
        <v>YANLIŞRM</v>
      </c>
      <c r="AL185" s="153" t="str">
        <f t="shared" si="40"/>
        <v/>
      </c>
    </row>
    <row r="186" spans="1:38" ht="16.5" customHeight="1">
      <c r="A186" s="160" t="str">
        <f>IF(B186="","",COUNTA($B$114:$B186))</f>
        <v/>
      </c>
      <c r="B186" s="164"/>
      <c r="C186" s="165"/>
      <c r="D186" s="183"/>
      <c r="E186" s="183"/>
      <c r="F186" s="172"/>
      <c r="G186" s="212"/>
      <c r="H186" s="206"/>
      <c r="I186" s="206"/>
      <c r="J186" s="206"/>
      <c r="K186" s="31"/>
      <c r="L186" s="177" t="str">
        <f t="shared" ref="L186" si="44">IF(R186="","",LEFT(R186,LEN(R186)-2))</f>
        <v/>
      </c>
      <c r="M186" s="177"/>
      <c r="N186" s="80"/>
      <c r="O186" s="184"/>
      <c r="P186" s="103"/>
      <c r="Q186" s="84" t="str">
        <f t="shared" si="41"/>
        <v/>
      </c>
      <c r="R186" s="159" t="str">
        <f t="shared" ref="R186" si="45">CONCATENATE($Q186,Q187,Q188,Q189,Q190,Q191,$Q192,$Q193,$Q194,$Q195,Q196,Q197)</f>
        <v/>
      </c>
      <c r="S186" s="28" t="str" cm="1">
        <f t="array" aca="1" ref="S186" ca="1">IF(INDIRECT("A"&amp;114+$U186)&lt;&gt;"",114+$U186,"")</f>
        <v/>
      </c>
      <c r="T186" s="28" t="str">
        <f t="shared" ca="1" si="42"/>
        <v>$B</v>
      </c>
      <c r="U186" s="29">
        <f t="shared" si="16"/>
        <v>72</v>
      </c>
      <c r="V186" s="29">
        <v>6.0000000000003997</v>
      </c>
      <c r="W186" s="29">
        <f t="shared" si="17"/>
        <v>6</v>
      </c>
      <c r="X186" s="41" t="str" cm="1">
        <f t="array" aca="1" ref="X186" ca="1">IFERROR(INDEX('PC&amp;PD'!$A$1:$AP$15,ROW('PC&amp;PD'!$A$15),MATCH(INDIRECT(T186),'PC&amp;PD'!$A$1:$AP$1,0)),"")</f>
        <v/>
      </c>
      <c r="Y186" s="13" t="str">
        <f>IF(OR($N186="",$N186=0),"",IF($N186=$E$7,'Extracted info for SC'!$J$6,IF($N186=$D$26,'Extracted info for SC'!$J$7,IF($N186=$E$26,'Extracted info for SC'!$J$8,IF($N186=$F$26,'Extracted info for SC'!$J$9,IF($N186=$G$26,'Extracted info for SC'!$J$10,IF($N186=$H$26,'Extracted info for SC'!$J$11,IF($N186=$I$26,'Extracted info for SC'!$J$12,IF($N186=$J$26,'Extracted info for SC'!$J$13,IF($N186=$K$26,'Extracted info for SC'!$J$14,IF($N186=$L$26,'Extracted info for SC'!$J$15,IF($N186=$M$26,'Extracted info for SC'!$J$16,IF($N186=$N$26,'Extracted info for SC'!$J$17,IF($N186=$O$26,'Extracted info for SC'!$J$18,""))))))))))))))</f>
        <v/>
      </c>
      <c r="Z186" s="155" t="str">
        <f t="shared" ref="Z186" si="46">IFERROR(IF($F186="OCS 100","OCS (OCS 100)",IF($F186="OCS Blended","OCS (OCS Blended)",IF($F186="OCS (No Label)","OCS (No Label)",IF($F186="RCS 100","RCS (RCS 100)",IF($F186="RCS Blended","RCS (RCS Blended)",IF($F186="GRS","GRS (GRS)",IF($F186="GRS (No Label)", "GRS (No Label)",IF($F186="RDS","RDS (RDS)",IF($F186="RWS","RWS (RWS)",IF($F186="RAS","RAS (RAS)",IF($F186="RMS","RMS (RMS)",IF($F186="GOTS Organic","GOTS (Organic)",IF($F186="GOTS Made with organic","GOTS (Made with Organic)",IF($F186="GOTS Organic - in conversion","GOTS (Organic - In Conversion)",IF($F186="GOTS Made with organic - in conversion","GOTS (Made with Organic - In Conversion)",""))))))))))))))),"")</f>
        <v/>
      </c>
      <c r="AA186" s="13" t="str">
        <f t="shared" si="38"/>
        <v/>
      </c>
      <c r="AB186" s="155" t="str">
        <f t="shared" ref="AB186" si="47">IFERROR(IF($F186="OCS 100", "OCS_100",IF($F186="OCS Blended", "OCS_Blended",IF($F186="OCS (No Label)", "OCS_No_Label",IF($F186="RCS 100", "RCS_100",IF($F186="RCS Blended","RCS_Blended",IF($F186="GRS","GRS",IF($F186="GRS (No Label)", "GRS_No_Label",IF($F186="RDS","RDS",IF($F186="RWS","RWS",IF($F186="RMS","RMS",IF($F186="GOTS Organic","GOTS_Organic",IF($F186="GOTS Made with organic","GOTS_Made_with_organic",IF($F186="GOTS Organic - in conversion","GOTS_Organic_in_Conversion",IF($F186="GOTS Made with organic - in conversion","GOTS_Made_with_Organic_in_Conversion",IF($F186="RAS","RAS",""))))))))))))))),"")</f>
        <v/>
      </c>
      <c r="AC186" s="13" t="str">
        <f t="shared" ca="1" si="43"/>
        <v>$AB</v>
      </c>
      <c r="AD186" s="13" t="str" cm="1">
        <f t="array" aca="1" ref="AD186" ca="1">IFERROR(IF((LEFT(INDIRECT("$F"&amp;$S186),4))="GOTS",IF($G186="Organic","GOTS_Organic_raw",(IF($G186="Responsible","GOTS_Responsible",(IF($G186="No Attribute (Conventional)","GOTS_conventional",(IF($G186="Recycled Pre/Post-Consumer","GOTS_pre_post",(IF($G186="In-Conversion","GOTS_in_conversion",(IF($G186="Sustainably Sourced","Sustainably_sourced",""))))))))))),IF($G186="Organic","Organic",(IF($G186="Responsible","Responsible",(IF($G186="No Attribute (Conventional)","No_Attribute_Conventional",(IF($G186="Recycled Pre/Post-Consumer","Recycled_Pre_Post_Consumer",(IF($G186="In-Conversion","In_Conversion",(IF($G186="Recycled Pre-Consumer","Recycled_Pre_Consumer",(IF($G186="Recycled Post-Consumer","Recycled_Post_Consumer",(IF($G186="Sustainably Sourced","Sustainably_sourced","")))))))))))))))),"")</f>
        <v/>
      </c>
      <c r="AE186" s="13" t="e" cm="1">
        <f t="array" aca="1" ref="AE186" ca="1">IF(INDIRECT("$F"&amp;$S186)="","",IF(LEFT(INDIRECT("$F"&amp;$S186),3)="GRS","GRS_RCS_RM",IF((LEFT(INDIRECT("$F"&amp;$S186),3))="RCS","GRS_RCS_RM",IF(INDIRECT("$F"&amp;$S186)="OCS (No Label)","OCS_Conversion_RM",IF(LEFT(INDIRECT("$F"&amp;$S186),3)="OCS","OCS_RM",IF(RIGHT(INDIRECT("$F"&amp;$S186),10)="conversion","GOTS_RM_conversion",IF((LEFT(INDIRECT("$F"&amp;$S186),4))="GOTS","GOTS_RM","Responsible_RM")))))))</f>
        <v>#REF!</v>
      </c>
      <c r="AF186" s="13" t="str" cm="1">
        <f t="array" aca="1" ref="AF186" ca="1">IF($S186="","",INDIRECT("$Z"&amp;$S186))</f>
        <v/>
      </c>
      <c r="AG186" s="155" t="str">
        <f t="shared" ref="AG186" si="48">IF(AND(Y186="",Y187="",Y188="",Y189="",Y190="",Y191="",Y192="",Y193="",Y194="",Y195="",Y196="",Y197=""),"",CONCATENATE(Y186&amp;", "&amp;Y187&amp;", "&amp;Y188&amp;", "&amp;Y189&amp;", "&amp;Y190&amp;", "&amp;Y191&amp;", "&amp;Y192&amp;", "&amp;Y193&amp;", "&amp;Y194&amp;", "&amp;Y195&amp;", "&amp;Y196&amp;", "&amp;Y197))</f>
        <v/>
      </c>
      <c r="AH186" s="13" t="str" cm="1">
        <f t="array" aca="1" ref="AH186" ca="1">IFERROR(INDIRECT("$ag"&amp;S186),"")</f>
        <v/>
      </c>
      <c r="AI186" s="13" t="e" cm="1">
        <f t="array" aca="1" ref="AI186" ca="1">INDIRECT("O"&amp;S185)</f>
        <v>#REF!</v>
      </c>
      <c r="AJ186" s="13" t="str">
        <f>IF($I186="","",INDEX('Raw Material'!$A$1:$J$75,MATCH(I186,'Raw Material'!$A$1:$A$75,0),(MATCH(G186,'Raw Material'!$A$1:$J$1,0))))</f>
        <v/>
      </c>
      <c r="AK186" s="13" t="str">
        <f t="shared" si="39"/>
        <v>YANLIŞRM</v>
      </c>
      <c r="AL186" s="153" t="str">
        <f t="shared" si="40"/>
        <v/>
      </c>
    </row>
    <row r="187" spans="1:38" ht="16.5" customHeight="1">
      <c r="A187" s="161"/>
      <c r="B187" s="166"/>
      <c r="C187" s="167"/>
      <c r="D187" s="156"/>
      <c r="E187" s="156"/>
      <c r="F187" s="173"/>
      <c r="G187" s="181"/>
      <c r="H187" s="182"/>
      <c r="I187" s="182"/>
      <c r="J187" s="182"/>
      <c r="K187" s="32"/>
      <c r="L187" s="178"/>
      <c r="M187" s="178"/>
      <c r="N187" s="81"/>
      <c r="O187" s="185"/>
      <c r="P187" s="103"/>
      <c r="Q187" s="84" t="str">
        <f t="shared" si="41"/>
        <v/>
      </c>
      <c r="R187" s="159"/>
      <c r="S187" s="28" t="str" cm="1">
        <f t="array" aca="1" ref="S187" ca="1">IF(INDIRECT("A"&amp;114+$U187)&lt;&gt;"",114+$U187,"")</f>
        <v/>
      </c>
      <c r="T187" s="28" t="str">
        <f t="shared" ca="1" si="42"/>
        <v>$B</v>
      </c>
      <c r="U187" s="29">
        <f t="shared" si="16"/>
        <v>72</v>
      </c>
      <c r="V187" s="29">
        <v>6.0833333333337398</v>
      </c>
      <c r="W187" s="29">
        <f t="shared" si="17"/>
        <v>6</v>
      </c>
      <c r="X187" s="41" t="str" cm="1">
        <f t="array" aca="1" ref="X187" ca="1">IFERROR(INDEX('PC&amp;PD'!$A$1:$AP$15,ROW('PC&amp;PD'!$A$15),MATCH(INDIRECT(T187),'PC&amp;PD'!$A$1:$AP$1,0)),"")</f>
        <v/>
      </c>
      <c r="Y187" s="13" t="str">
        <f>IF(OR($N187="",$N187=0),"",IF($N187=$E$7,'Extracted info for SC'!$J$6,IF($N187=$D$26,'Extracted info for SC'!$J$7,IF($N187=$E$26,'Extracted info for SC'!$J$8,IF($N187=$F$26,'Extracted info for SC'!$J$9,IF($N187=$G$26,'Extracted info for SC'!$J$10,IF($N187=$H$26,'Extracted info for SC'!$J$11,IF($N187=$I$26,'Extracted info for SC'!$J$12,IF($N187=$J$26,'Extracted info for SC'!$J$13,IF($N187=$K$26,'Extracted info for SC'!$J$14,IF($N187=$L$26,'Extracted info for SC'!$J$15,IF($N187=$M$26,'Extracted info for SC'!$J$16,IF($N187=$N$26,'Extracted info for SC'!$J$17,IF($N187=$O$26,'Extracted info for SC'!$J$18,""))))))))))))))</f>
        <v/>
      </c>
      <c r="Z187" s="155"/>
      <c r="AA187" s="13" t="str">
        <f t="shared" si="38"/>
        <v/>
      </c>
      <c r="AB187" s="155"/>
      <c r="AC187" s="13" t="str">
        <f t="shared" ca="1" si="43"/>
        <v>$AB</v>
      </c>
      <c r="AD187" s="13" t="str" cm="1">
        <f t="array" aca="1" ref="AD187" ca="1">IFERROR(IF((LEFT(INDIRECT("$F"&amp;$S187),4))="GOTS",IF($G187="Organic","GOTS_Organic_raw",(IF($G187="Responsible","GOTS_Responsible",(IF($G187="No Attribute (Conventional)","GOTS_conventional",(IF($G187="Recycled Pre/Post-Consumer","GOTS_pre_post",(IF($G187="In-Conversion","GOTS_in_conversion",(IF($G187="Sustainably Sourced","Sustainably_sourced",""))))))))))),IF($G187="Organic","Organic",(IF($G187="Responsible","Responsible",(IF($G187="No Attribute (Conventional)","No_Attribute_Conventional",(IF($G187="Recycled Pre/Post-Consumer","Recycled_Pre_Post_Consumer",(IF($G187="In-Conversion","In_Conversion",(IF($G187="Recycled Pre-Consumer","Recycled_Pre_Consumer",(IF($G187="Recycled Post-Consumer","Recycled_Post_Consumer",(IF($G187="Sustainably Sourced","Sustainably_sourced","")))))))))))))))),"")</f>
        <v/>
      </c>
      <c r="AE187" s="13" t="e" cm="1">
        <f t="array" aca="1" ref="AE187" ca="1">IF(INDIRECT("$F"&amp;$S187)="","",IF(LEFT(INDIRECT("$F"&amp;$S187),3)="GRS","GRS_RCS_RM",IF((LEFT(INDIRECT("$F"&amp;$S187),3))="RCS","GRS_RCS_RM",IF(INDIRECT("$F"&amp;$S187)="OCS (No Label)","OCS_Conversion_RM",IF(LEFT(INDIRECT("$F"&amp;$S187),3)="OCS","OCS_RM",IF(RIGHT(INDIRECT("$F"&amp;$S187),10)="conversion","GOTS_RM_conversion",IF((LEFT(INDIRECT("$F"&amp;$S187),4))="GOTS","GOTS_RM","Responsible_RM")))))))</f>
        <v>#REF!</v>
      </c>
      <c r="AF187" s="13" t="str" cm="1">
        <f t="array" aca="1" ref="AF187" ca="1">IF($S187="","",INDIRECT("$Z"&amp;$S187))</f>
        <v/>
      </c>
      <c r="AG187" s="155"/>
      <c r="AH187" s="13" t="str" cm="1">
        <f t="array" aca="1" ref="AH187" ca="1">IFERROR(INDIRECT("$ag"&amp;S187),"")</f>
        <v/>
      </c>
      <c r="AI187" s="13" t="e" cm="1">
        <f t="array" aca="1" ref="AI187" ca="1">INDIRECT("O"&amp;S186)</f>
        <v>#REF!</v>
      </c>
      <c r="AJ187" s="13" t="str">
        <f>IF($I187="","",INDEX('Raw Material'!$A$1:$J$75,MATCH(I187,'Raw Material'!$A$1:$A$75,0),(MATCH(G187,'Raw Material'!$A$1:$J$1,0))))</f>
        <v/>
      </c>
      <c r="AK187" s="13" t="str">
        <f t="shared" si="39"/>
        <v>YANLIŞRM</v>
      </c>
      <c r="AL187" s="153" t="str">
        <f t="shared" si="40"/>
        <v/>
      </c>
    </row>
    <row r="188" spans="1:38" ht="16.5" customHeight="1">
      <c r="A188" s="161"/>
      <c r="B188" s="166"/>
      <c r="C188" s="167"/>
      <c r="D188" s="156"/>
      <c r="E188" s="156"/>
      <c r="F188" s="173"/>
      <c r="G188" s="181"/>
      <c r="H188" s="182"/>
      <c r="I188" s="182"/>
      <c r="J188" s="182"/>
      <c r="K188" s="32"/>
      <c r="L188" s="178"/>
      <c r="M188" s="178"/>
      <c r="N188" s="81"/>
      <c r="O188" s="185"/>
      <c r="P188" s="103"/>
      <c r="Q188" s="84" t="str">
        <f t="shared" si="41"/>
        <v/>
      </c>
      <c r="R188" s="159"/>
      <c r="S188" s="28" t="str" cm="1">
        <f t="array" aca="1" ref="S188" ca="1">IF(INDIRECT("A"&amp;114+$U188)&lt;&gt;"",114+$U188,"")</f>
        <v/>
      </c>
      <c r="T188" s="28" t="str">
        <f t="shared" ca="1" si="42"/>
        <v>$B</v>
      </c>
      <c r="U188" s="29">
        <f t="shared" si="16"/>
        <v>72</v>
      </c>
      <c r="V188" s="29">
        <v>6.1666666666670702</v>
      </c>
      <c r="W188" s="29">
        <f t="shared" si="17"/>
        <v>6</v>
      </c>
      <c r="X188" s="41" t="str" cm="1">
        <f t="array" aca="1" ref="X188" ca="1">IFERROR(INDEX('PC&amp;PD'!$A$1:$AP$15,ROW('PC&amp;PD'!$A$15),MATCH(INDIRECT(T188),'PC&amp;PD'!$A$1:$AP$1,0)),"")</f>
        <v/>
      </c>
      <c r="Y188" s="13" t="str">
        <f>IF(OR($N188="",$N188=0),"",IF($N188=$E$7,'Extracted info for SC'!$J$6,IF($N188=$D$26,'Extracted info for SC'!$J$7,IF($N188=$E$26,'Extracted info for SC'!$J$8,IF($N188=$F$26,'Extracted info for SC'!$J$9,IF($N188=$G$26,'Extracted info for SC'!$J$10,IF($N188=$H$26,'Extracted info for SC'!$J$11,IF($N188=$I$26,'Extracted info for SC'!$J$12,IF($N188=$J$26,'Extracted info for SC'!$J$13,IF($N188=$K$26,'Extracted info for SC'!$J$14,IF($N188=$L$26,'Extracted info for SC'!$J$15,IF($N188=$M$26,'Extracted info for SC'!$J$16,IF($N188=$N$26,'Extracted info for SC'!$J$17,IF($N188=$O$26,'Extracted info for SC'!$J$18,""))))))))))))))</f>
        <v/>
      </c>
      <c r="Z188" s="155"/>
      <c r="AA188" s="13" t="str">
        <f t="shared" si="38"/>
        <v/>
      </c>
      <c r="AB188" s="155"/>
      <c r="AC188" s="13" t="str">
        <f t="shared" ca="1" si="43"/>
        <v>$AB</v>
      </c>
      <c r="AD188" s="13" t="str" cm="1">
        <f t="array" aca="1" ref="AD188" ca="1">IFERROR(IF((LEFT(INDIRECT("$F"&amp;$S188),4))="GOTS",IF($G188="Organic","GOTS_Organic_raw",(IF($G188="Responsible","GOTS_Responsible",(IF($G188="No Attribute (Conventional)","GOTS_conventional",(IF($G188="Recycled Pre/Post-Consumer","GOTS_pre_post",(IF($G188="In-Conversion","GOTS_in_conversion",(IF($G188="Sustainably Sourced","Sustainably_sourced",""))))))))))),IF($G188="Organic","Organic",(IF($G188="Responsible","Responsible",(IF($G188="No Attribute (Conventional)","No_Attribute_Conventional",(IF($G188="Recycled Pre/Post-Consumer","Recycled_Pre_Post_Consumer",(IF($G188="In-Conversion","In_Conversion",(IF($G188="Recycled Pre-Consumer","Recycled_Pre_Consumer",(IF($G188="Recycled Post-Consumer","Recycled_Post_Consumer",(IF($G188="Sustainably Sourced","Sustainably_sourced","")))))))))))))))),"")</f>
        <v/>
      </c>
      <c r="AE188" s="13" t="e" cm="1">
        <f t="array" aca="1" ref="AE188" ca="1">IF(INDIRECT("$F"&amp;$S188)="","",IF(LEFT(INDIRECT("$F"&amp;$S188),3)="GRS","GRS_RCS_RM",IF((LEFT(INDIRECT("$F"&amp;$S188),3))="RCS","GRS_RCS_RM",IF(INDIRECT("$F"&amp;$S188)="OCS (No Label)","OCS_Conversion_RM",IF(LEFT(INDIRECT("$F"&amp;$S188),3)="OCS","OCS_RM",IF(RIGHT(INDIRECT("$F"&amp;$S188),10)="conversion","GOTS_RM_conversion",IF((LEFT(INDIRECT("$F"&amp;$S188),4))="GOTS","GOTS_RM","Responsible_RM")))))))</f>
        <v>#REF!</v>
      </c>
      <c r="AF188" s="13" t="str" cm="1">
        <f t="array" aca="1" ref="AF188" ca="1">IF($S188="","",INDIRECT("$Z"&amp;$S188))</f>
        <v/>
      </c>
      <c r="AG188" s="155"/>
      <c r="AH188" s="13" t="str" cm="1">
        <f t="array" aca="1" ref="AH188" ca="1">IFERROR(INDIRECT("$ag"&amp;S188),"")</f>
        <v/>
      </c>
      <c r="AI188" s="13" t="e" cm="1">
        <f t="array" aca="1" ref="AI188" ca="1">INDIRECT("O"&amp;S187)</f>
        <v>#REF!</v>
      </c>
      <c r="AJ188" s="13" t="str">
        <f>IF($I188="","",INDEX('Raw Material'!$A$1:$J$75,MATCH(I188,'Raw Material'!$A$1:$A$75,0),(MATCH(G188,'Raw Material'!$A$1:$J$1,0))))</f>
        <v/>
      </c>
      <c r="AK188" s="13" t="str">
        <f t="shared" si="39"/>
        <v>YANLIŞRM</v>
      </c>
      <c r="AL188" s="153" t="str">
        <f t="shared" si="40"/>
        <v/>
      </c>
    </row>
    <row r="189" spans="1:38" ht="16.5" customHeight="1">
      <c r="A189" s="161"/>
      <c r="B189" s="166"/>
      <c r="C189" s="167"/>
      <c r="D189" s="156"/>
      <c r="E189" s="156"/>
      <c r="F189" s="174"/>
      <c r="G189" s="181"/>
      <c r="H189" s="182"/>
      <c r="I189" s="182"/>
      <c r="J189" s="182"/>
      <c r="K189" s="32"/>
      <c r="L189" s="178"/>
      <c r="M189" s="178"/>
      <c r="N189" s="81"/>
      <c r="O189" s="185"/>
      <c r="P189" s="103"/>
      <c r="Q189" s="84" t="str">
        <f t="shared" si="41"/>
        <v/>
      </c>
      <c r="R189" s="159"/>
      <c r="S189" s="28" t="str" cm="1">
        <f t="array" aca="1" ref="S189" ca="1">IF(INDIRECT("A"&amp;114+$U189)&lt;&gt;"",114+$U189,"")</f>
        <v/>
      </c>
      <c r="T189" s="28" t="str">
        <f t="shared" ca="1" si="42"/>
        <v>$B</v>
      </c>
      <c r="U189" s="29">
        <f t="shared" si="16"/>
        <v>72</v>
      </c>
      <c r="V189" s="29">
        <v>6.2500000000004103</v>
      </c>
      <c r="W189" s="29">
        <f t="shared" si="17"/>
        <v>6</v>
      </c>
      <c r="X189" s="41" t="str" cm="1">
        <f t="array" aca="1" ref="X189" ca="1">IFERROR(INDEX('PC&amp;PD'!$A$1:$AP$15,ROW('PC&amp;PD'!$A$15),MATCH(INDIRECT(T189),'PC&amp;PD'!$A$1:$AP$1,0)),"")</f>
        <v/>
      </c>
      <c r="Y189" s="13" t="str">
        <f>IF(OR($N189="",$N189=0),"",IF($N189=$E$7,'Extracted info for SC'!$J$6,IF($N189=$D$26,'Extracted info for SC'!$J$7,IF($N189=$E$26,'Extracted info for SC'!$J$8,IF($N189=$F$26,'Extracted info for SC'!$J$9,IF($N189=$G$26,'Extracted info for SC'!$J$10,IF($N189=$H$26,'Extracted info for SC'!$J$11,IF($N189=$I$26,'Extracted info for SC'!$J$12,IF($N189=$J$26,'Extracted info for SC'!$J$13,IF($N189=$K$26,'Extracted info for SC'!$J$14,IF($N189=$L$26,'Extracted info for SC'!$J$15,IF($N189=$M$26,'Extracted info for SC'!$J$16,IF($N189=$N$26,'Extracted info for SC'!$J$17,IF($N189=$O$26,'Extracted info for SC'!$J$18,""))))))))))))))</f>
        <v/>
      </c>
      <c r="Z189" s="155"/>
      <c r="AA189" s="13" t="str">
        <f t="shared" si="38"/>
        <v/>
      </c>
      <c r="AB189" s="155"/>
      <c r="AC189" s="13" t="str">
        <f t="shared" ca="1" si="43"/>
        <v>$AB</v>
      </c>
      <c r="AD189" s="13" t="str" cm="1">
        <f t="array" aca="1" ref="AD189" ca="1">IFERROR(IF((LEFT(INDIRECT("$F"&amp;$S189),4))="GOTS",IF($G189="Organic","GOTS_Organic_raw",(IF($G189="Responsible","GOTS_Responsible",(IF($G189="No Attribute (Conventional)","GOTS_conventional",(IF($G189="Recycled Pre/Post-Consumer","GOTS_pre_post",(IF($G189="In-Conversion","GOTS_in_conversion",(IF($G189="Sustainably Sourced","Sustainably_sourced",""))))))))))),IF($G189="Organic","Organic",(IF($G189="Responsible","Responsible",(IF($G189="No Attribute (Conventional)","No_Attribute_Conventional",(IF($G189="Recycled Pre/Post-Consumer","Recycled_Pre_Post_Consumer",(IF($G189="In-Conversion","In_Conversion",(IF($G189="Recycled Pre-Consumer","Recycled_Pre_Consumer",(IF($G189="Recycled Post-Consumer","Recycled_Post_Consumer",(IF($G189="Sustainably Sourced","Sustainably_sourced","")))))))))))))))),"")</f>
        <v/>
      </c>
      <c r="AE189" s="13" t="e" cm="1">
        <f t="array" aca="1" ref="AE189" ca="1">IF(INDIRECT("$F"&amp;$S189)="","",IF(LEFT(INDIRECT("$F"&amp;$S189),3)="GRS","GRS_RCS_RM",IF((LEFT(INDIRECT("$F"&amp;$S189),3))="RCS","GRS_RCS_RM",IF(INDIRECT("$F"&amp;$S189)="OCS (No Label)","OCS_Conversion_RM",IF(LEFT(INDIRECT("$F"&amp;$S189),3)="OCS","OCS_RM",IF(RIGHT(INDIRECT("$F"&amp;$S189),10)="conversion","GOTS_RM_conversion",IF((LEFT(INDIRECT("$F"&amp;$S189),4))="GOTS","GOTS_RM","Responsible_RM")))))))</f>
        <v>#REF!</v>
      </c>
      <c r="AF189" s="13" t="str" cm="1">
        <f t="array" aca="1" ref="AF189" ca="1">IF($S189="","",INDIRECT("$Z"&amp;$S189))</f>
        <v/>
      </c>
      <c r="AG189" s="155"/>
      <c r="AH189" s="13" t="str" cm="1">
        <f t="array" aca="1" ref="AH189" ca="1">IFERROR(INDIRECT("$ag"&amp;S189),"")</f>
        <v/>
      </c>
      <c r="AI189" s="13" t="e" cm="1">
        <f t="array" aca="1" ref="AI189" ca="1">INDIRECT("O"&amp;S188)</f>
        <v>#REF!</v>
      </c>
      <c r="AJ189" s="13" t="str">
        <f>IF($I189="","",INDEX('Raw Material'!$A$1:$J$75,MATCH(I189,'Raw Material'!$A$1:$A$75,0),(MATCH(G189,'Raw Material'!$A$1:$J$1,0))))</f>
        <v/>
      </c>
      <c r="AK189" s="13" t="str">
        <f t="shared" si="39"/>
        <v>YANLIŞRM</v>
      </c>
      <c r="AL189" s="153" t="str">
        <f t="shared" si="40"/>
        <v/>
      </c>
    </row>
    <row r="190" spans="1:38" ht="16.5" customHeight="1">
      <c r="A190" s="161"/>
      <c r="B190" s="166"/>
      <c r="C190" s="167"/>
      <c r="D190" s="156"/>
      <c r="E190" s="156"/>
      <c r="F190" s="174"/>
      <c r="G190" s="181"/>
      <c r="H190" s="182"/>
      <c r="I190" s="182"/>
      <c r="J190" s="182"/>
      <c r="K190" s="32"/>
      <c r="L190" s="178"/>
      <c r="M190" s="178"/>
      <c r="N190" s="81"/>
      <c r="O190" s="185"/>
      <c r="P190" s="103"/>
      <c r="Q190" s="84" t="str">
        <f t="shared" si="41"/>
        <v/>
      </c>
      <c r="R190" s="159"/>
      <c r="S190" s="28" t="str" cm="1">
        <f t="array" aca="1" ref="S190" ca="1">IF(INDIRECT("A"&amp;114+$U190)&lt;&gt;"",114+$U190,"")</f>
        <v/>
      </c>
      <c r="T190" s="28" t="str">
        <f t="shared" ca="1" si="42"/>
        <v>$B</v>
      </c>
      <c r="U190" s="29">
        <f t="shared" si="16"/>
        <v>72</v>
      </c>
      <c r="V190" s="29">
        <v>6.3333333333337496</v>
      </c>
      <c r="W190" s="29">
        <f t="shared" si="17"/>
        <v>6</v>
      </c>
      <c r="X190" s="41" t="str" cm="1">
        <f t="array" aca="1" ref="X190" ca="1">IFERROR(INDEX('PC&amp;PD'!$A$1:$AP$15,ROW('PC&amp;PD'!$A$15),MATCH(INDIRECT(T190),'PC&amp;PD'!$A$1:$AP$1,0)),"")</f>
        <v/>
      </c>
      <c r="Y190" s="13" t="str">
        <f>IF(OR($N190="",$N190=0),"",IF($N190=$E$7,'Extracted info for SC'!$J$6,IF($N190=$D$26,'Extracted info for SC'!$J$7,IF($N190=$E$26,'Extracted info for SC'!$J$8,IF($N190=$F$26,'Extracted info for SC'!$J$9,IF($N190=$G$26,'Extracted info for SC'!$J$10,IF($N190=$H$26,'Extracted info for SC'!$J$11,IF($N190=$I$26,'Extracted info for SC'!$J$12,IF($N190=$J$26,'Extracted info for SC'!$J$13,IF($N190=$K$26,'Extracted info for SC'!$J$14,IF($N190=$L$26,'Extracted info for SC'!$J$15,IF($N190=$M$26,'Extracted info for SC'!$J$16,IF($N190=$N$26,'Extracted info for SC'!$J$17,IF($N190=$O$26,'Extracted info for SC'!$J$18,""))))))))))))))</f>
        <v/>
      </c>
      <c r="Z190" s="155"/>
      <c r="AA190" s="13" t="str">
        <f t="shared" si="38"/>
        <v/>
      </c>
      <c r="AB190" s="155"/>
      <c r="AC190" s="13" t="str">
        <f t="shared" ca="1" si="43"/>
        <v>$AB</v>
      </c>
      <c r="AD190" s="13" t="str" cm="1">
        <f t="array" aca="1" ref="AD190" ca="1">IFERROR(IF((LEFT(INDIRECT("$F"&amp;$S190),4))="GOTS",IF($G190="Organic","GOTS_Organic_raw",(IF($G190="Responsible","GOTS_Responsible",(IF($G190="No Attribute (Conventional)","GOTS_conventional",(IF($G190="Recycled Pre/Post-Consumer","GOTS_pre_post",(IF($G190="In-Conversion","GOTS_in_conversion",(IF($G190="Sustainably Sourced","Sustainably_sourced",""))))))))))),IF($G190="Organic","Organic",(IF($G190="Responsible","Responsible",(IF($G190="No Attribute (Conventional)","No_Attribute_Conventional",(IF($G190="Recycled Pre/Post-Consumer","Recycled_Pre_Post_Consumer",(IF($G190="In-Conversion","In_Conversion",(IF($G190="Recycled Pre-Consumer","Recycled_Pre_Consumer",(IF($G190="Recycled Post-Consumer","Recycled_Post_Consumer",(IF($G190="Sustainably Sourced","Sustainably_sourced","")))))))))))))))),"")</f>
        <v/>
      </c>
      <c r="AE190" s="13" t="e" cm="1">
        <f t="array" aca="1" ref="AE190" ca="1">IF(INDIRECT("$F"&amp;$S190)="","",IF(LEFT(INDIRECT("$F"&amp;$S190),3)="GRS","GRS_RCS_RM",IF((LEFT(INDIRECT("$F"&amp;$S190),3))="RCS","GRS_RCS_RM",IF(INDIRECT("$F"&amp;$S190)="OCS (No Label)","OCS_Conversion_RM",IF(LEFT(INDIRECT("$F"&amp;$S190),3)="OCS","OCS_RM",IF(RIGHT(INDIRECT("$F"&amp;$S190),10)="conversion","GOTS_RM_conversion",IF((LEFT(INDIRECT("$F"&amp;$S190),4))="GOTS","GOTS_RM","Responsible_RM")))))))</f>
        <v>#REF!</v>
      </c>
      <c r="AF190" s="13" t="str" cm="1">
        <f t="array" aca="1" ref="AF190" ca="1">IF($S190="","",INDIRECT("$Z"&amp;$S190))</f>
        <v/>
      </c>
      <c r="AG190" s="155"/>
      <c r="AH190" s="13" t="str" cm="1">
        <f t="array" aca="1" ref="AH190" ca="1">IFERROR(INDIRECT("$ag"&amp;S190),"")</f>
        <v/>
      </c>
      <c r="AI190" s="13" t="e" cm="1">
        <f t="array" aca="1" ref="AI190" ca="1">INDIRECT("O"&amp;S189)</f>
        <v>#REF!</v>
      </c>
      <c r="AJ190" s="13" t="str">
        <f>IF($I190="","",INDEX('Raw Material'!$A$1:$J$75,MATCH(I190,'Raw Material'!$A$1:$A$75,0),(MATCH(G190,'Raw Material'!$A$1:$J$1,0))))</f>
        <v/>
      </c>
      <c r="AK190" s="13" t="str">
        <f t="shared" si="39"/>
        <v>YANLIŞRM</v>
      </c>
      <c r="AL190" s="153" t="str">
        <f t="shared" si="40"/>
        <v/>
      </c>
    </row>
    <row r="191" spans="1:38" ht="16.5" customHeight="1">
      <c r="A191" s="161"/>
      <c r="B191" s="166"/>
      <c r="C191" s="167"/>
      <c r="D191" s="156"/>
      <c r="E191" s="156"/>
      <c r="F191" s="174"/>
      <c r="G191" s="181"/>
      <c r="H191" s="182"/>
      <c r="I191" s="182"/>
      <c r="J191" s="182"/>
      <c r="K191" s="32"/>
      <c r="L191" s="178"/>
      <c r="M191" s="178"/>
      <c r="N191" s="81"/>
      <c r="O191" s="185"/>
      <c r="P191" s="103"/>
      <c r="Q191" s="84" t="str">
        <f t="shared" si="41"/>
        <v/>
      </c>
      <c r="R191" s="159"/>
      <c r="S191" s="28" t="str" cm="1">
        <f t="array" aca="1" ref="S191" ca="1">IF(INDIRECT("A"&amp;114+$U191)&lt;&gt;"",114+$U191,"")</f>
        <v/>
      </c>
      <c r="T191" s="28" t="str">
        <f t="shared" ca="1" si="42"/>
        <v>$B</v>
      </c>
      <c r="U191" s="29">
        <f t="shared" ref="U191:U254" si="49">(12*W191)</f>
        <v>72</v>
      </c>
      <c r="V191" s="29">
        <v>6.4166666666671004</v>
      </c>
      <c r="W191" s="29">
        <f t="shared" si="17"/>
        <v>6</v>
      </c>
      <c r="X191" s="41" t="str" cm="1">
        <f t="array" aca="1" ref="X191" ca="1">IFERROR(INDEX('PC&amp;PD'!$A$1:$AP$15,ROW('PC&amp;PD'!$A$15),MATCH(INDIRECT(T191),'PC&amp;PD'!$A$1:$AP$1,0)),"")</f>
        <v/>
      </c>
      <c r="Y191" s="13" t="str">
        <f>IF(OR($N191="",$N191=0),"",IF($N191=$E$7,'Extracted info for SC'!$J$6,IF($N191=$D$26,'Extracted info for SC'!$J$7,IF($N191=$E$26,'Extracted info for SC'!$J$8,IF($N191=$F$26,'Extracted info for SC'!$J$9,IF($N191=$G$26,'Extracted info for SC'!$J$10,IF($N191=$H$26,'Extracted info for SC'!$J$11,IF($N191=$I$26,'Extracted info for SC'!$J$12,IF($N191=$J$26,'Extracted info for SC'!$J$13,IF($N191=$K$26,'Extracted info for SC'!$J$14,IF($N191=$L$26,'Extracted info for SC'!$J$15,IF($N191=$M$26,'Extracted info for SC'!$J$16,IF($N191=$N$26,'Extracted info for SC'!$J$17,IF($N191=$O$26,'Extracted info for SC'!$J$18,""))))))))))))))</f>
        <v/>
      </c>
      <c r="Z191" s="155"/>
      <c r="AA191" s="13" t="str">
        <f t="shared" si="38"/>
        <v/>
      </c>
      <c r="AB191" s="155"/>
      <c r="AC191" s="13" t="str">
        <f t="shared" ca="1" si="43"/>
        <v>$AB</v>
      </c>
      <c r="AD191" s="13" t="str" cm="1">
        <f t="array" aca="1" ref="AD191" ca="1">IFERROR(IF((LEFT(INDIRECT("$F"&amp;$S191),4))="GOTS",IF($G191="Organic","GOTS_Organic_raw",(IF($G191="Responsible","GOTS_Responsible",(IF($G191="No Attribute (Conventional)","GOTS_conventional",(IF($G191="Recycled Pre/Post-Consumer","GOTS_pre_post",(IF($G191="In-Conversion","GOTS_in_conversion",(IF($G191="Sustainably Sourced","Sustainably_sourced",""))))))))))),IF($G191="Organic","Organic",(IF($G191="Responsible","Responsible",(IF($G191="No Attribute (Conventional)","No_Attribute_Conventional",(IF($G191="Recycled Pre/Post-Consumer","Recycled_Pre_Post_Consumer",(IF($G191="In-Conversion","In_Conversion",(IF($G191="Recycled Pre-Consumer","Recycled_Pre_Consumer",(IF($G191="Recycled Post-Consumer","Recycled_Post_Consumer",(IF($G191="Sustainably Sourced","Sustainably_sourced","")))))))))))))))),"")</f>
        <v/>
      </c>
      <c r="AE191" s="13" t="e" cm="1">
        <f t="array" aca="1" ref="AE191" ca="1">IF(INDIRECT("$F"&amp;$S191)="","",IF(LEFT(INDIRECT("$F"&amp;$S191),3)="GRS","GRS_RCS_RM",IF((LEFT(INDIRECT("$F"&amp;$S191),3))="RCS","GRS_RCS_RM",IF(INDIRECT("$F"&amp;$S191)="OCS (No Label)","OCS_Conversion_RM",IF(LEFT(INDIRECT("$F"&amp;$S191),3)="OCS","OCS_RM",IF(RIGHT(INDIRECT("$F"&amp;$S191),10)="conversion","GOTS_RM_conversion",IF((LEFT(INDIRECT("$F"&amp;$S191),4))="GOTS","GOTS_RM","Responsible_RM")))))))</f>
        <v>#REF!</v>
      </c>
      <c r="AF191" s="13" t="str" cm="1">
        <f t="array" aca="1" ref="AF191" ca="1">IF($S191="","",INDIRECT("$Z"&amp;$S191))</f>
        <v/>
      </c>
      <c r="AG191" s="155"/>
      <c r="AH191" s="13" t="str" cm="1">
        <f t="array" aca="1" ref="AH191" ca="1">IFERROR(INDIRECT("$ag"&amp;S191),"")</f>
        <v/>
      </c>
      <c r="AI191" s="13" t="e" cm="1">
        <f t="array" aca="1" ref="AI191" ca="1">INDIRECT("O"&amp;S190)</f>
        <v>#REF!</v>
      </c>
      <c r="AJ191" s="13" t="str">
        <f>IF($I191="","",INDEX('Raw Material'!$A$1:$J$75,MATCH(I191,'Raw Material'!$A$1:$A$75,0),(MATCH(G191,'Raw Material'!$A$1:$J$1,0))))</f>
        <v/>
      </c>
      <c r="AK191" s="13" t="str">
        <f t="shared" si="39"/>
        <v>YANLIŞRM</v>
      </c>
      <c r="AL191" s="153" t="str">
        <f t="shared" si="40"/>
        <v/>
      </c>
    </row>
    <row r="192" spans="1:38" ht="16.5" customHeight="1">
      <c r="A192" s="162"/>
      <c r="B192" s="168"/>
      <c r="C192" s="169"/>
      <c r="D192" s="156"/>
      <c r="E192" s="156"/>
      <c r="F192" s="175"/>
      <c r="G192" s="181"/>
      <c r="H192" s="182"/>
      <c r="I192" s="182"/>
      <c r="J192" s="182"/>
      <c r="K192" s="32"/>
      <c r="L192" s="179"/>
      <c r="M192" s="179"/>
      <c r="N192" s="81"/>
      <c r="O192" s="185"/>
      <c r="P192" s="103"/>
      <c r="Q192" s="84" t="str">
        <f t="shared" si="41"/>
        <v/>
      </c>
      <c r="R192" s="159"/>
      <c r="S192" s="28" t="str" cm="1">
        <f t="array" aca="1" ref="S192" ca="1">IF(INDIRECT("A"&amp;114+$U192)&lt;&gt;"",114+$U192,"")</f>
        <v/>
      </c>
      <c r="T192" s="28" t="str">
        <f t="shared" ca="1" si="42"/>
        <v>$B</v>
      </c>
      <c r="U192" s="29">
        <f t="shared" si="49"/>
        <v>72</v>
      </c>
      <c r="V192" s="29">
        <v>6.5000000000004396</v>
      </c>
      <c r="W192" s="29">
        <f t="shared" si="17"/>
        <v>6</v>
      </c>
      <c r="X192" s="41" t="str" cm="1">
        <f t="array" aca="1" ref="X192" ca="1">IFERROR(INDEX('PC&amp;PD'!$A$1:$AP$15,ROW('PC&amp;PD'!$A$15),MATCH(INDIRECT(T192),'PC&amp;PD'!$A$1:$AP$1,0)),"")</f>
        <v/>
      </c>
      <c r="Y192" s="13" t="str">
        <f>IF(OR($N192="",$N192=0),"",IF($N192=$E$7,'Extracted info for SC'!$J$6,IF($N192=$D$26,'Extracted info for SC'!$J$7,IF($N192=$E$26,'Extracted info for SC'!$J$8,IF($N192=$F$26,'Extracted info for SC'!$J$9,IF($N192=$G$26,'Extracted info for SC'!$J$10,IF($N192=$H$26,'Extracted info for SC'!$J$11,IF($N192=$I$26,'Extracted info for SC'!$J$12,IF($N192=$J$26,'Extracted info for SC'!$J$13,IF($N192=$K$26,'Extracted info for SC'!$J$14,IF($N192=$L$26,'Extracted info for SC'!$J$15,IF($N192=$M$26,'Extracted info for SC'!$J$16,IF($N192=$N$26,'Extracted info for SC'!$J$17,IF($N192=$O$26,'Extracted info for SC'!$J$18,""))))))))))))))</f>
        <v/>
      </c>
      <c r="Z192" s="155"/>
      <c r="AA192" s="13" t="str">
        <f t="shared" si="38"/>
        <v/>
      </c>
      <c r="AB192" s="155"/>
      <c r="AC192" s="13" t="str">
        <f t="shared" ca="1" si="43"/>
        <v>$AB</v>
      </c>
      <c r="AD192" s="13" t="str" cm="1">
        <f t="array" aca="1" ref="AD192" ca="1">IFERROR(IF((LEFT(INDIRECT("$F"&amp;$S192),4))="GOTS",IF($G192="Organic","GOTS_Organic_raw",(IF($G192="Responsible","GOTS_Responsible",(IF($G192="No Attribute (Conventional)","GOTS_conventional",(IF($G192="Recycled Pre/Post-Consumer","GOTS_pre_post",(IF($G192="In-Conversion","GOTS_in_conversion",(IF($G192="Sustainably Sourced","Sustainably_sourced",""))))))))))),IF($G192="Organic","Organic",(IF($G192="Responsible","Responsible",(IF($G192="No Attribute (Conventional)","No_Attribute_Conventional",(IF($G192="Recycled Pre/Post-Consumer","Recycled_Pre_Post_Consumer",(IF($G192="In-Conversion","In_Conversion",(IF($G192="Recycled Pre-Consumer","Recycled_Pre_Consumer",(IF($G192="Recycled Post-Consumer","Recycled_Post_Consumer",(IF($G192="Sustainably Sourced","Sustainably_sourced","")))))))))))))))),"")</f>
        <v/>
      </c>
      <c r="AE192" s="13" t="e" cm="1">
        <f t="array" aca="1" ref="AE192" ca="1">IF(INDIRECT("$F"&amp;$S192)="","",IF(LEFT(INDIRECT("$F"&amp;$S192),3)="GRS","GRS_RCS_RM",IF((LEFT(INDIRECT("$F"&amp;$S192),3))="RCS","GRS_RCS_RM",IF(INDIRECT("$F"&amp;$S192)="OCS (No Label)","OCS_Conversion_RM",IF(LEFT(INDIRECT("$F"&amp;$S192),3)="OCS","OCS_RM",IF(RIGHT(INDIRECT("$F"&amp;$S192),10)="conversion","GOTS_RM_conversion",IF((LEFT(INDIRECT("$F"&amp;$S192),4))="GOTS","GOTS_RM","Responsible_RM")))))))</f>
        <v>#REF!</v>
      </c>
      <c r="AF192" s="13" t="str" cm="1">
        <f t="array" aca="1" ref="AF192" ca="1">IF($S192="","",INDIRECT("$Z"&amp;$S192))</f>
        <v/>
      </c>
      <c r="AG192" s="155"/>
      <c r="AH192" s="13" t="str" cm="1">
        <f t="array" aca="1" ref="AH192" ca="1">IFERROR(INDIRECT("$ag"&amp;S192),"")</f>
        <v/>
      </c>
      <c r="AI192" s="13" t="e" cm="1">
        <f t="array" aca="1" ref="AI192" ca="1">INDIRECT("O"&amp;S191)</f>
        <v>#REF!</v>
      </c>
      <c r="AJ192" s="13" t="str">
        <f>IF($I192="","",INDEX('Raw Material'!$A$1:$J$75,MATCH(I192,'Raw Material'!$A$1:$A$75,0),(MATCH(G192,'Raw Material'!$A$1:$J$1,0))))</f>
        <v/>
      </c>
      <c r="AK192" s="13" t="str">
        <f t="shared" si="39"/>
        <v>YANLIŞRM</v>
      </c>
      <c r="AL192" s="153" t="str">
        <f t="shared" si="40"/>
        <v/>
      </c>
    </row>
    <row r="193" spans="1:38" ht="16.5" customHeight="1">
      <c r="A193" s="162"/>
      <c r="B193" s="168"/>
      <c r="C193" s="169"/>
      <c r="D193" s="156"/>
      <c r="E193" s="156"/>
      <c r="F193" s="175"/>
      <c r="G193" s="181"/>
      <c r="H193" s="182"/>
      <c r="I193" s="182"/>
      <c r="J193" s="182"/>
      <c r="K193" s="32"/>
      <c r="L193" s="179"/>
      <c r="M193" s="179"/>
      <c r="N193" s="81"/>
      <c r="O193" s="185"/>
      <c r="P193" s="103"/>
      <c r="Q193" s="84" t="str">
        <f t="shared" si="41"/>
        <v/>
      </c>
      <c r="R193" s="159"/>
      <c r="S193" s="28" t="str" cm="1">
        <f t="array" aca="1" ref="S193" ca="1">IF(INDIRECT("A"&amp;114+$U193)&lt;&gt;"",114+$U193,"")</f>
        <v/>
      </c>
      <c r="T193" s="28" t="str">
        <f t="shared" ca="1" si="42"/>
        <v>$B</v>
      </c>
      <c r="U193" s="29">
        <f t="shared" si="49"/>
        <v>72</v>
      </c>
      <c r="V193" s="29">
        <v>6.58333333333377</v>
      </c>
      <c r="W193" s="29">
        <f t="shared" si="17"/>
        <v>6</v>
      </c>
      <c r="X193" s="41" t="str" cm="1">
        <f t="array" aca="1" ref="X193" ca="1">IFERROR(INDEX('PC&amp;PD'!$A$1:$AP$15,ROW('PC&amp;PD'!$A$15),MATCH(INDIRECT(T193),'PC&amp;PD'!$A$1:$AP$1,0)),"")</f>
        <v/>
      </c>
      <c r="Y193" s="13" t="str">
        <f>IF(OR($N193="",$N193=0),"",IF($N193=$E$7,'Extracted info for SC'!$J$6,IF($N193=$D$26,'Extracted info for SC'!$J$7,IF($N193=$E$26,'Extracted info for SC'!$J$8,IF($N193=$F$26,'Extracted info for SC'!$J$9,IF($N193=$G$26,'Extracted info for SC'!$J$10,IF($N193=$H$26,'Extracted info for SC'!$J$11,IF($N193=$I$26,'Extracted info for SC'!$J$12,IF($N193=$J$26,'Extracted info for SC'!$J$13,IF($N193=$K$26,'Extracted info for SC'!$J$14,IF($N193=$L$26,'Extracted info for SC'!$J$15,IF($N193=$M$26,'Extracted info for SC'!$J$16,IF($N193=$N$26,'Extracted info for SC'!$J$17,IF($N193=$O$26,'Extracted info for SC'!$J$18,""))))))))))))))</f>
        <v/>
      </c>
      <c r="Z193" s="155"/>
      <c r="AA193" s="13" t="str">
        <f t="shared" si="38"/>
        <v/>
      </c>
      <c r="AB193" s="155"/>
      <c r="AC193" s="13" t="str">
        <f t="shared" ca="1" si="43"/>
        <v>$AB</v>
      </c>
      <c r="AD193" s="13" t="str" cm="1">
        <f t="array" aca="1" ref="AD193" ca="1">IFERROR(IF((LEFT(INDIRECT("$F"&amp;$S193),4))="GOTS",IF($G193="Organic","GOTS_Organic_raw",(IF($G193="Responsible","GOTS_Responsible",(IF($G193="No Attribute (Conventional)","GOTS_conventional",(IF($G193="Recycled Pre/Post-Consumer","GOTS_pre_post",(IF($G193="In-Conversion","GOTS_in_conversion",(IF($G193="Sustainably Sourced","Sustainably_sourced",""))))))))))),IF($G193="Organic","Organic",(IF($G193="Responsible","Responsible",(IF($G193="No Attribute (Conventional)","No_Attribute_Conventional",(IF($G193="Recycled Pre/Post-Consumer","Recycled_Pre_Post_Consumer",(IF($G193="In-Conversion","In_Conversion",(IF($G193="Recycled Pre-Consumer","Recycled_Pre_Consumer",(IF($G193="Recycled Post-Consumer","Recycled_Post_Consumer",(IF($G193="Sustainably Sourced","Sustainably_sourced","")))))))))))))))),"")</f>
        <v/>
      </c>
      <c r="AE193" s="13" t="e" cm="1">
        <f t="array" aca="1" ref="AE193" ca="1">IF(INDIRECT("$F"&amp;$S193)="","",IF(LEFT(INDIRECT("$F"&amp;$S193),3)="GRS","GRS_RCS_RM",IF((LEFT(INDIRECT("$F"&amp;$S193),3))="RCS","GRS_RCS_RM",IF(INDIRECT("$F"&amp;$S193)="OCS (No Label)","OCS_Conversion_RM",IF(LEFT(INDIRECT("$F"&amp;$S193),3)="OCS","OCS_RM",IF(RIGHT(INDIRECT("$F"&amp;$S193),10)="conversion","GOTS_RM_conversion",IF((LEFT(INDIRECT("$F"&amp;$S193),4))="GOTS","GOTS_RM","Responsible_RM")))))))</f>
        <v>#REF!</v>
      </c>
      <c r="AF193" s="13" t="str" cm="1">
        <f t="array" aca="1" ref="AF193" ca="1">IF($S193="","",INDIRECT("$Z"&amp;$S193))</f>
        <v/>
      </c>
      <c r="AG193" s="155"/>
      <c r="AH193" s="13" t="str" cm="1">
        <f t="array" aca="1" ref="AH193" ca="1">IFERROR(INDIRECT("$ag"&amp;S193),"")</f>
        <v/>
      </c>
      <c r="AI193" s="13" t="e" cm="1">
        <f t="array" aca="1" ref="AI193" ca="1">INDIRECT("O"&amp;S192)</f>
        <v>#REF!</v>
      </c>
      <c r="AJ193" s="13" t="str">
        <f>IF($I193="","",INDEX('Raw Material'!$A$1:$J$75,MATCH(I193,'Raw Material'!$A$1:$A$75,0),(MATCH(G193,'Raw Material'!$A$1:$J$1,0))))</f>
        <v/>
      </c>
      <c r="AK193" s="13" t="str">
        <f t="shared" si="39"/>
        <v>YANLIŞRM</v>
      </c>
      <c r="AL193" s="153" t="str">
        <f t="shared" si="40"/>
        <v/>
      </c>
    </row>
    <row r="194" spans="1:38" ht="16.5" customHeight="1">
      <c r="A194" s="162"/>
      <c r="B194" s="168"/>
      <c r="C194" s="169"/>
      <c r="D194" s="156"/>
      <c r="E194" s="156"/>
      <c r="F194" s="175"/>
      <c r="G194" s="181"/>
      <c r="H194" s="182"/>
      <c r="I194" s="182"/>
      <c r="J194" s="182"/>
      <c r="K194" s="32"/>
      <c r="L194" s="179"/>
      <c r="M194" s="179"/>
      <c r="N194" s="81"/>
      <c r="O194" s="185"/>
      <c r="P194" s="103"/>
      <c r="Q194" s="84" t="str">
        <f t="shared" si="41"/>
        <v/>
      </c>
      <c r="R194" s="159"/>
      <c r="S194" s="28" t="str" cm="1">
        <f t="array" aca="1" ref="S194" ca="1">IF(INDIRECT("A"&amp;114+$U194)&lt;&gt;"",114+$U194,"")</f>
        <v/>
      </c>
      <c r="T194" s="28" t="str">
        <f t="shared" ca="1" si="42"/>
        <v>$B</v>
      </c>
      <c r="U194" s="29">
        <f t="shared" si="49"/>
        <v>72</v>
      </c>
      <c r="V194" s="29">
        <v>6.6666666666671102</v>
      </c>
      <c r="W194" s="29">
        <f t="shared" si="17"/>
        <v>6</v>
      </c>
      <c r="X194" s="41" t="str" cm="1">
        <f t="array" aca="1" ref="X194" ca="1">IFERROR(INDEX('PC&amp;PD'!$A$1:$AP$15,ROW('PC&amp;PD'!$A$15),MATCH(INDIRECT(T194),'PC&amp;PD'!$A$1:$AP$1,0)),"")</f>
        <v/>
      </c>
      <c r="Y194" s="13" t="str">
        <f>IF(OR($N194="",$N194=0),"",IF($N194=$E$7,'Extracted info for SC'!$J$6,IF($N194=$D$26,'Extracted info for SC'!$J$7,IF($N194=$E$26,'Extracted info for SC'!$J$8,IF($N194=$F$26,'Extracted info for SC'!$J$9,IF($N194=$G$26,'Extracted info for SC'!$J$10,IF($N194=$H$26,'Extracted info for SC'!$J$11,IF($N194=$I$26,'Extracted info for SC'!$J$12,IF($N194=$J$26,'Extracted info for SC'!$J$13,IF($N194=$K$26,'Extracted info for SC'!$J$14,IF($N194=$L$26,'Extracted info for SC'!$J$15,IF($N194=$M$26,'Extracted info for SC'!$J$16,IF($N194=$N$26,'Extracted info for SC'!$J$17,IF($N194=$O$26,'Extracted info for SC'!$J$18,""))))))))))))))</f>
        <v/>
      </c>
      <c r="Z194" s="155"/>
      <c r="AA194" s="13" t="str">
        <f t="shared" si="38"/>
        <v/>
      </c>
      <c r="AB194" s="155"/>
      <c r="AC194" s="13" t="str">
        <f t="shared" ca="1" si="43"/>
        <v>$AB</v>
      </c>
      <c r="AD194" s="13" t="str" cm="1">
        <f t="array" aca="1" ref="AD194" ca="1">IFERROR(IF((LEFT(INDIRECT("$F"&amp;$S194),4))="GOTS",IF($G194="Organic","GOTS_Organic_raw",(IF($G194="Responsible","GOTS_Responsible",(IF($G194="No Attribute (Conventional)","GOTS_conventional",(IF($G194="Recycled Pre/Post-Consumer","GOTS_pre_post",(IF($G194="In-Conversion","GOTS_in_conversion",(IF($G194="Sustainably Sourced","Sustainably_sourced",""))))))))))),IF($G194="Organic","Organic",(IF($G194="Responsible","Responsible",(IF($G194="No Attribute (Conventional)","No_Attribute_Conventional",(IF($G194="Recycled Pre/Post-Consumer","Recycled_Pre_Post_Consumer",(IF($G194="In-Conversion","In_Conversion",(IF($G194="Recycled Pre-Consumer","Recycled_Pre_Consumer",(IF($G194="Recycled Post-Consumer","Recycled_Post_Consumer",(IF($G194="Sustainably Sourced","Sustainably_sourced","")))))))))))))))),"")</f>
        <v/>
      </c>
      <c r="AE194" s="13" t="e" cm="1">
        <f t="array" aca="1" ref="AE194" ca="1">IF(INDIRECT("$F"&amp;$S194)="","",IF(LEFT(INDIRECT("$F"&amp;$S194),3)="GRS","GRS_RCS_RM",IF((LEFT(INDIRECT("$F"&amp;$S194),3))="RCS","GRS_RCS_RM",IF(INDIRECT("$F"&amp;$S194)="OCS (No Label)","OCS_Conversion_RM",IF(LEFT(INDIRECT("$F"&amp;$S194),3)="OCS","OCS_RM",IF(RIGHT(INDIRECT("$F"&amp;$S194),10)="conversion","GOTS_RM_conversion",IF((LEFT(INDIRECT("$F"&amp;$S194),4))="GOTS","GOTS_RM","Responsible_RM")))))))</f>
        <v>#REF!</v>
      </c>
      <c r="AF194" s="13" t="str" cm="1">
        <f t="array" aca="1" ref="AF194" ca="1">IF($S194="","",INDIRECT("$Z"&amp;$S194))</f>
        <v/>
      </c>
      <c r="AG194" s="155"/>
      <c r="AH194" s="13" t="str" cm="1">
        <f t="array" aca="1" ref="AH194" ca="1">IFERROR(INDIRECT("$ag"&amp;S194),"")</f>
        <v/>
      </c>
      <c r="AI194" s="13" t="e" cm="1">
        <f t="array" aca="1" ref="AI194" ca="1">INDIRECT("O"&amp;S193)</f>
        <v>#REF!</v>
      </c>
      <c r="AJ194" s="13" t="str">
        <f>IF($I194="","",INDEX('Raw Material'!$A$1:$J$75,MATCH(I194,'Raw Material'!$A$1:$A$75,0),(MATCH(G194,'Raw Material'!$A$1:$J$1,0))))</f>
        <v/>
      </c>
      <c r="AK194" s="13" t="str">
        <f t="shared" si="39"/>
        <v>YANLIŞRM</v>
      </c>
      <c r="AL194" s="153" t="str">
        <f t="shared" si="40"/>
        <v/>
      </c>
    </row>
    <row r="195" spans="1:38" ht="16.5" customHeight="1">
      <c r="A195" s="162"/>
      <c r="B195" s="168"/>
      <c r="C195" s="169"/>
      <c r="D195" s="156"/>
      <c r="E195" s="156"/>
      <c r="F195" s="175"/>
      <c r="G195" s="181"/>
      <c r="H195" s="182"/>
      <c r="I195" s="182"/>
      <c r="J195" s="182"/>
      <c r="K195" s="32"/>
      <c r="L195" s="179"/>
      <c r="M195" s="179"/>
      <c r="N195" s="81"/>
      <c r="O195" s="185"/>
      <c r="P195" s="103"/>
      <c r="Q195" s="84" t="str">
        <f t="shared" si="41"/>
        <v/>
      </c>
      <c r="R195" s="159"/>
      <c r="S195" s="28" t="str" cm="1">
        <f t="array" aca="1" ref="S195" ca="1">IF(INDIRECT("A"&amp;114+$U195)&lt;&gt;"",114+$U195,"")</f>
        <v/>
      </c>
      <c r="T195" s="28" t="str">
        <f t="shared" ca="1" si="42"/>
        <v>$B</v>
      </c>
      <c r="U195" s="29">
        <f t="shared" si="49"/>
        <v>72</v>
      </c>
      <c r="V195" s="29">
        <v>6.7500000000004503</v>
      </c>
      <c r="W195" s="29">
        <f t="shared" si="17"/>
        <v>6</v>
      </c>
      <c r="X195" s="41" t="str" cm="1">
        <f t="array" aca="1" ref="X195" ca="1">IFERROR(INDEX('PC&amp;PD'!$A$1:$AP$15,ROW('PC&amp;PD'!$A$15),MATCH(INDIRECT(T195),'PC&amp;PD'!$A$1:$AP$1,0)),"")</f>
        <v/>
      </c>
      <c r="Y195" s="13" t="str">
        <f>IF(OR($N195="",$N195=0),"",IF($N195=$E$7,'Extracted info for SC'!$J$6,IF($N195=$D$26,'Extracted info for SC'!$J$7,IF($N195=$E$26,'Extracted info for SC'!$J$8,IF($N195=$F$26,'Extracted info for SC'!$J$9,IF($N195=$G$26,'Extracted info for SC'!$J$10,IF($N195=$H$26,'Extracted info for SC'!$J$11,IF($N195=$I$26,'Extracted info for SC'!$J$12,IF($N195=$J$26,'Extracted info for SC'!$J$13,IF($N195=$K$26,'Extracted info for SC'!$J$14,IF($N195=$L$26,'Extracted info for SC'!$J$15,IF($N195=$M$26,'Extracted info for SC'!$J$16,IF($N195=$N$26,'Extracted info for SC'!$J$17,IF($N195=$O$26,'Extracted info for SC'!$J$18,""))))))))))))))</f>
        <v/>
      </c>
      <c r="Z195" s="155"/>
      <c r="AA195" s="13" t="str">
        <f t="shared" si="38"/>
        <v/>
      </c>
      <c r="AB195" s="155"/>
      <c r="AC195" s="13" t="str">
        <f t="shared" ca="1" si="43"/>
        <v>$AB</v>
      </c>
      <c r="AD195" s="13" t="str" cm="1">
        <f t="array" aca="1" ref="AD195" ca="1">IFERROR(IF((LEFT(INDIRECT("$F"&amp;$S195),4))="GOTS",IF($G195="Organic","GOTS_Organic_raw",(IF($G195="Responsible","GOTS_Responsible",(IF($G195="No Attribute (Conventional)","GOTS_conventional",(IF($G195="Recycled Pre/Post-Consumer","GOTS_pre_post",(IF($G195="In-Conversion","GOTS_in_conversion",(IF($G195="Sustainably Sourced","Sustainably_sourced",""))))))))))),IF($G195="Organic","Organic",(IF($G195="Responsible","Responsible",(IF($G195="No Attribute (Conventional)","No_Attribute_Conventional",(IF($G195="Recycled Pre/Post-Consumer","Recycled_Pre_Post_Consumer",(IF($G195="In-Conversion","In_Conversion",(IF($G195="Recycled Pre-Consumer","Recycled_Pre_Consumer",(IF($G195="Recycled Post-Consumer","Recycled_Post_Consumer",(IF($G195="Sustainably Sourced","Sustainably_sourced","")))))))))))))))),"")</f>
        <v/>
      </c>
      <c r="AE195" s="13" t="e" cm="1">
        <f t="array" aca="1" ref="AE195" ca="1">IF(INDIRECT("$F"&amp;$S195)="","",IF(LEFT(INDIRECT("$F"&amp;$S195),3)="GRS","GRS_RCS_RM",IF((LEFT(INDIRECT("$F"&amp;$S195),3))="RCS","GRS_RCS_RM",IF(INDIRECT("$F"&amp;$S195)="OCS (No Label)","OCS_Conversion_RM",IF(LEFT(INDIRECT("$F"&amp;$S195),3)="OCS","OCS_RM",IF(RIGHT(INDIRECT("$F"&amp;$S195),10)="conversion","GOTS_RM_conversion",IF((LEFT(INDIRECT("$F"&amp;$S195),4))="GOTS","GOTS_RM","Responsible_RM")))))))</f>
        <v>#REF!</v>
      </c>
      <c r="AF195" s="13" t="str" cm="1">
        <f t="array" aca="1" ref="AF195" ca="1">IF($S195="","",INDIRECT("$Z"&amp;$S195))</f>
        <v/>
      </c>
      <c r="AG195" s="155"/>
      <c r="AH195" s="13" t="str" cm="1">
        <f t="array" aca="1" ref="AH195" ca="1">IFERROR(INDIRECT("$ag"&amp;S195),"")</f>
        <v/>
      </c>
      <c r="AI195" s="13" t="e" cm="1">
        <f t="array" aca="1" ref="AI195" ca="1">INDIRECT("O"&amp;S194)</f>
        <v>#REF!</v>
      </c>
      <c r="AJ195" s="13" t="str">
        <f>IF($I195="","",INDEX('Raw Material'!$A$1:$J$75,MATCH(I195,'Raw Material'!$A$1:$A$75,0),(MATCH(G195,'Raw Material'!$A$1:$J$1,0))))</f>
        <v/>
      </c>
      <c r="AK195" s="13" t="str">
        <f t="shared" si="39"/>
        <v>YANLIŞRM</v>
      </c>
      <c r="AL195" s="153" t="str">
        <f t="shared" si="40"/>
        <v/>
      </c>
    </row>
    <row r="196" spans="1:38" ht="16.5" customHeight="1">
      <c r="A196" s="162"/>
      <c r="B196" s="168"/>
      <c r="C196" s="169"/>
      <c r="D196" s="156"/>
      <c r="E196" s="156"/>
      <c r="F196" s="175"/>
      <c r="G196" s="181"/>
      <c r="H196" s="182"/>
      <c r="I196" s="182"/>
      <c r="J196" s="182"/>
      <c r="K196" s="32"/>
      <c r="L196" s="179"/>
      <c r="M196" s="179"/>
      <c r="N196" s="81"/>
      <c r="O196" s="185"/>
      <c r="P196" s="103"/>
      <c r="Q196" s="84" t="str">
        <f t="shared" si="41"/>
        <v/>
      </c>
      <c r="R196" s="159"/>
      <c r="S196" s="28" t="str" cm="1">
        <f t="array" aca="1" ref="S196" ca="1">IF(INDIRECT("A"&amp;114+$U196)&lt;&gt;"",114+$U196,"")</f>
        <v/>
      </c>
      <c r="T196" s="28" t="str">
        <f t="shared" ca="1" si="42"/>
        <v>$B</v>
      </c>
      <c r="U196" s="29">
        <f t="shared" si="49"/>
        <v>72</v>
      </c>
      <c r="V196" s="29">
        <v>6.8333333333337896</v>
      </c>
      <c r="W196" s="29">
        <f t="shared" si="17"/>
        <v>6</v>
      </c>
      <c r="X196" s="41" t="str" cm="1">
        <f t="array" aca="1" ref="X196" ca="1">IFERROR(INDEX('PC&amp;PD'!$A$1:$AP$15,ROW('PC&amp;PD'!$A$15),MATCH(INDIRECT(T196),'PC&amp;PD'!$A$1:$AP$1,0)),"")</f>
        <v/>
      </c>
      <c r="Y196" s="13" t="str">
        <f>IF(OR($N196="",$N196=0),"",IF($N196=$E$7,'Extracted info for SC'!$J$6,IF($N196=$D$26,'Extracted info for SC'!$J$7,IF($N196=$E$26,'Extracted info for SC'!$J$8,IF($N196=$F$26,'Extracted info for SC'!$J$9,IF($N196=$G$26,'Extracted info for SC'!$J$10,IF($N196=$H$26,'Extracted info for SC'!$J$11,IF($N196=$I$26,'Extracted info for SC'!$J$12,IF($N196=$J$26,'Extracted info for SC'!$J$13,IF($N196=$K$26,'Extracted info for SC'!$J$14,IF($N196=$L$26,'Extracted info for SC'!$J$15,IF($N196=$M$26,'Extracted info for SC'!$J$16,IF($N196=$N$26,'Extracted info for SC'!$J$17,IF($N196=$O$26,'Extracted info for SC'!$J$18,""))))))))))))))</f>
        <v/>
      </c>
      <c r="Z196" s="155"/>
      <c r="AA196" s="13" t="str">
        <f t="shared" si="38"/>
        <v/>
      </c>
      <c r="AB196" s="155"/>
      <c r="AC196" s="13" t="str">
        <f t="shared" ca="1" si="43"/>
        <v>$AB</v>
      </c>
      <c r="AD196" s="13" t="str" cm="1">
        <f t="array" aca="1" ref="AD196" ca="1">IFERROR(IF((LEFT(INDIRECT("$F"&amp;$S196),4))="GOTS",IF($G196="Organic","GOTS_Organic_raw",(IF($G196="Responsible","GOTS_Responsible",(IF($G196="No Attribute (Conventional)","GOTS_conventional",(IF($G196="Recycled Pre/Post-Consumer","GOTS_pre_post",(IF($G196="In-Conversion","GOTS_in_conversion",(IF($G196="Sustainably Sourced","Sustainably_sourced",""))))))))))),IF($G196="Organic","Organic",(IF($G196="Responsible","Responsible",(IF($G196="No Attribute (Conventional)","No_Attribute_Conventional",(IF($G196="Recycled Pre/Post-Consumer","Recycled_Pre_Post_Consumer",(IF($G196="In-Conversion","In_Conversion",(IF($G196="Recycled Pre-Consumer","Recycled_Pre_Consumer",(IF($G196="Recycled Post-Consumer","Recycled_Post_Consumer",(IF($G196="Sustainably Sourced","Sustainably_sourced","")))))))))))))))),"")</f>
        <v/>
      </c>
      <c r="AE196" s="13" t="e" cm="1">
        <f t="array" aca="1" ref="AE196" ca="1">IF(INDIRECT("$F"&amp;$S196)="","",IF(LEFT(INDIRECT("$F"&amp;$S196),3)="GRS","GRS_RCS_RM",IF((LEFT(INDIRECT("$F"&amp;$S196),3))="RCS","GRS_RCS_RM",IF(INDIRECT("$F"&amp;$S196)="OCS (No Label)","OCS_Conversion_RM",IF(LEFT(INDIRECT("$F"&amp;$S196),3)="OCS","OCS_RM",IF(RIGHT(INDIRECT("$F"&amp;$S196),10)="conversion","GOTS_RM_conversion",IF((LEFT(INDIRECT("$F"&amp;$S196),4))="GOTS","GOTS_RM","Responsible_RM")))))))</f>
        <v>#REF!</v>
      </c>
      <c r="AF196" s="13" t="str" cm="1">
        <f t="array" aca="1" ref="AF196" ca="1">IF($S196="","",INDIRECT("$Z"&amp;$S196))</f>
        <v/>
      </c>
      <c r="AG196" s="155"/>
      <c r="AH196" s="13" t="str" cm="1">
        <f t="array" aca="1" ref="AH196" ca="1">IFERROR(INDIRECT("$ag"&amp;S196),"")</f>
        <v/>
      </c>
      <c r="AI196" s="13" t="e" cm="1">
        <f t="array" aca="1" ref="AI196" ca="1">INDIRECT("O"&amp;S195)</f>
        <v>#REF!</v>
      </c>
      <c r="AJ196" s="13" t="str">
        <f>IF($I196="","",INDEX('Raw Material'!$A$1:$J$75,MATCH(I196,'Raw Material'!$A$1:$A$75,0),(MATCH(G196,'Raw Material'!$A$1:$J$1,0))))</f>
        <v/>
      </c>
      <c r="AK196" s="13" t="str">
        <f t="shared" si="39"/>
        <v>YANLIŞRM</v>
      </c>
      <c r="AL196" s="153" t="str">
        <f t="shared" si="40"/>
        <v/>
      </c>
    </row>
    <row r="197" spans="1:38" ht="16.5" customHeight="1" thickBot="1">
      <c r="A197" s="163"/>
      <c r="B197" s="170"/>
      <c r="C197" s="171"/>
      <c r="D197" s="156"/>
      <c r="E197" s="156"/>
      <c r="F197" s="176"/>
      <c r="G197" s="157"/>
      <c r="H197" s="158"/>
      <c r="I197" s="158"/>
      <c r="J197" s="158"/>
      <c r="K197" s="33"/>
      <c r="L197" s="180"/>
      <c r="M197" s="180"/>
      <c r="N197" s="82"/>
      <c r="O197" s="186"/>
      <c r="P197" s="103"/>
      <c r="Q197" s="84" t="str">
        <f t="shared" si="41"/>
        <v/>
      </c>
      <c r="R197" s="159"/>
      <c r="S197" s="28" t="str" cm="1">
        <f t="array" aca="1" ref="S197" ca="1">IF(INDIRECT("A"&amp;114+$U197)&lt;&gt;"",114+$U197,"")</f>
        <v/>
      </c>
      <c r="T197" s="28" t="str">
        <f t="shared" ca="1" si="42"/>
        <v>$B</v>
      </c>
      <c r="U197" s="29">
        <f t="shared" si="49"/>
        <v>72</v>
      </c>
      <c r="V197" s="29">
        <v>6.9166666666671297</v>
      </c>
      <c r="W197" s="29">
        <f t="shared" si="17"/>
        <v>6</v>
      </c>
      <c r="X197" s="41" t="str" cm="1">
        <f t="array" aca="1" ref="X197" ca="1">IFERROR(INDEX('PC&amp;PD'!$A$1:$AP$15,ROW('PC&amp;PD'!$A$15),MATCH(INDIRECT(T197),'PC&amp;PD'!$A$1:$AP$1,0)),"")</f>
        <v/>
      </c>
      <c r="Y197" s="13" t="str">
        <f>IF(OR($N197="",$N197=0),"",IF($N197=$E$7,'Extracted info for SC'!$J$6,IF($N197=$D$26,'Extracted info for SC'!$J$7,IF($N197=$E$26,'Extracted info for SC'!$J$8,IF($N197=$F$26,'Extracted info for SC'!$J$9,IF($N197=$G$26,'Extracted info for SC'!$J$10,IF($N197=$H$26,'Extracted info for SC'!$J$11,IF($N197=$I$26,'Extracted info for SC'!$J$12,IF($N197=$J$26,'Extracted info for SC'!$J$13,IF($N197=$K$26,'Extracted info for SC'!$J$14,IF($N197=$L$26,'Extracted info for SC'!$J$15,IF($N197=$M$26,'Extracted info for SC'!$J$16,IF($N197=$N$26,'Extracted info for SC'!$J$17,IF($N197=$O$26,'Extracted info for SC'!$J$18,""))))))))))))))</f>
        <v/>
      </c>
      <c r="Z197" s="155"/>
      <c r="AA197" s="13" t="str">
        <f t="shared" si="38"/>
        <v/>
      </c>
      <c r="AB197" s="155"/>
      <c r="AC197" s="13" t="str">
        <f t="shared" ca="1" si="43"/>
        <v>$AB</v>
      </c>
      <c r="AD197" s="13" t="str" cm="1">
        <f t="array" aca="1" ref="AD197" ca="1">IFERROR(IF((LEFT(INDIRECT("$F"&amp;$S197),4))="GOTS",IF($G197="Organic","GOTS_Organic_raw",(IF($G197="Responsible","GOTS_Responsible",(IF($G197="No Attribute (Conventional)","GOTS_conventional",(IF($G197="Recycled Pre/Post-Consumer","GOTS_pre_post",(IF($G197="In-Conversion","GOTS_in_conversion",(IF($G197="Sustainably Sourced","Sustainably_sourced",""))))))))))),IF($G197="Organic","Organic",(IF($G197="Responsible","Responsible",(IF($G197="No Attribute (Conventional)","No_Attribute_Conventional",(IF($G197="Recycled Pre/Post-Consumer","Recycled_Pre_Post_Consumer",(IF($G197="In-Conversion","In_Conversion",(IF($G197="Recycled Pre-Consumer","Recycled_Pre_Consumer",(IF($G197="Recycled Post-Consumer","Recycled_Post_Consumer",(IF($G197="Sustainably Sourced","Sustainably_sourced","")))))))))))))))),"")</f>
        <v/>
      </c>
      <c r="AE197" s="13" t="e" cm="1">
        <f t="array" aca="1" ref="AE197" ca="1">IF(INDIRECT("$F"&amp;$S197)="","",IF(LEFT(INDIRECT("$F"&amp;$S197),3)="GRS","GRS_RCS_RM",IF((LEFT(INDIRECT("$F"&amp;$S197),3))="RCS","GRS_RCS_RM",IF(INDIRECT("$F"&amp;$S197)="OCS (No Label)","OCS_Conversion_RM",IF(LEFT(INDIRECT("$F"&amp;$S197),3)="OCS","OCS_RM",IF(RIGHT(INDIRECT("$F"&amp;$S197),10)="conversion","GOTS_RM_conversion",IF((LEFT(INDIRECT("$F"&amp;$S197),4))="GOTS","GOTS_RM","Responsible_RM")))))))</f>
        <v>#REF!</v>
      </c>
      <c r="AF197" s="13" t="str" cm="1">
        <f t="array" aca="1" ref="AF197" ca="1">IF($S197="","",INDIRECT("$Z"&amp;$S197))</f>
        <v/>
      </c>
      <c r="AG197" s="155"/>
      <c r="AH197" s="13" t="str" cm="1">
        <f t="array" aca="1" ref="AH197" ca="1">IFERROR(INDIRECT("$ag"&amp;S197),"")</f>
        <v/>
      </c>
      <c r="AI197" s="13" t="e" cm="1">
        <f t="array" aca="1" ref="AI197" ca="1">INDIRECT("O"&amp;S196)</f>
        <v>#REF!</v>
      </c>
      <c r="AJ197" s="13" t="str">
        <f>IF($I197="","",INDEX('Raw Material'!$A$1:$J$75,MATCH(I197,'Raw Material'!$A$1:$A$75,0),(MATCH(G197,'Raw Material'!$A$1:$J$1,0))))</f>
        <v/>
      </c>
      <c r="AK197" s="13" t="str">
        <f t="shared" si="39"/>
        <v>YANLIŞRM</v>
      </c>
      <c r="AL197" s="153" t="str">
        <f t="shared" si="40"/>
        <v/>
      </c>
    </row>
    <row r="198" spans="1:38" ht="16.5" customHeight="1">
      <c r="A198" s="160" t="str">
        <f>IF(B198="","",COUNTA($B$114:$B198))</f>
        <v/>
      </c>
      <c r="B198" s="164"/>
      <c r="C198" s="165"/>
      <c r="D198" s="183"/>
      <c r="E198" s="183"/>
      <c r="F198" s="172"/>
      <c r="G198" s="212"/>
      <c r="H198" s="206"/>
      <c r="I198" s="206"/>
      <c r="J198" s="206"/>
      <c r="K198" s="31"/>
      <c r="L198" s="177" t="str">
        <f t="shared" ref="L198" si="50">IF(R198="","",LEFT(R198,LEN(R198)-2))</f>
        <v/>
      </c>
      <c r="M198" s="177"/>
      <c r="N198" s="80"/>
      <c r="O198" s="184"/>
      <c r="P198" s="103"/>
      <c r="Q198" s="84" t="str">
        <f t="shared" si="41"/>
        <v/>
      </c>
      <c r="R198" s="159" t="str">
        <f t="shared" ref="R198" si="51">CONCATENATE($Q198,Q199,Q200,Q201,Q202,Q203,$Q204,$Q205,$Q206,$Q207,Q208,Q209)</f>
        <v/>
      </c>
      <c r="S198" s="28" t="str" cm="1">
        <f t="array" aca="1" ref="S198" ca="1">IF(INDIRECT("A"&amp;114+$U198)&lt;&gt;"",114+$U198,"")</f>
        <v/>
      </c>
      <c r="T198" s="28" t="str">
        <f t="shared" ca="1" si="42"/>
        <v>$B</v>
      </c>
      <c r="U198" s="29">
        <f t="shared" si="49"/>
        <v>84</v>
      </c>
      <c r="V198" s="29">
        <v>7.0000000000004698</v>
      </c>
      <c r="W198" s="29">
        <f t="shared" si="17"/>
        <v>7</v>
      </c>
      <c r="X198" s="41" t="str" cm="1">
        <f t="array" aca="1" ref="X198" ca="1">IFERROR(INDEX('PC&amp;PD'!$A$1:$AP$15,ROW('PC&amp;PD'!$A$15),MATCH(INDIRECT(T198),'PC&amp;PD'!$A$1:$AP$1,0)),"")</f>
        <v/>
      </c>
      <c r="Y198" s="13" t="str">
        <f>IF(OR($N198="",$N198=0),"",IF($N198=$E$7,'Extracted info for SC'!$J$6,IF($N198=$D$26,'Extracted info for SC'!$J$7,IF($N198=$E$26,'Extracted info for SC'!$J$8,IF($N198=$F$26,'Extracted info for SC'!$J$9,IF($N198=$G$26,'Extracted info for SC'!$J$10,IF($N198=$H$26,'Extracted info for SC'!$J$11,IF($N198=$I$26,'Extracted info for SC'!$J$12,IF($N198=$J$26,'Extracted info for SC'!$J$13,IF($N198=$K$26,'Extracted info for SC'!$J$14,IF($N198=$L$26,'Extracted info for SC'!$J$15,IF($N198=$M$26,'Extracted info for SC'!$J$16,IF($N198=$N$26,'Extracted info for SC'!$J$17,IF($N198=$O$26,'Extracted info for SC'!$J$18,""))))))))))))))</f>
        <v/>
      </c>
      <c r="Z198" s="155" t="str">
        <f t="shared" ref="Z198" si="52">IFERROR(IF($F198="OCS 100","OCS (OCS 100)",IF($F198="OCS Blended","OCS (OCS Blended)",IF($F198="OCS (No Label)","OCS (No Label)",IF($F198="RCS 100","RCS (RCS 100)",IF($F198="RCS Blended","RCS (RCS Blended)",IF($F198="GRS","GRS (GRS)",IF($F198="GRS (No Label)", "GRS (No Label)",IF($F198="RDS","RDS (RDS)",IF($F198="RWS","RWS (RWS)",IF($F198="RAS","RAS (RAS)",IF($F198="RMS","RMS (RMS)",IF($F198="GOTS Organic","GOTS (Organic)",IF($F198="GOTS Made with organic","GOTS (Made with Organic)",IF($F198="GOTS Organic - in conversion","GOTS (Organic - In Conversion)",IF($F198="GOTS Made with organic - in conversion","GOTS (Made with Organic - In Conversion)",""))))))))))))))),"")</f>
        <v/>
      </c>
      <c r="AA198" s="13" t="str">
        <f t="shared" si="38"/>
        <v/>
      </c>
      <c r="AB198" s="155" t="str">
        <f t="shared" ref="AB198" si="53">IFERROR(IF($F198="OCS 100", "OCS_100",IF($F198="OCS Blended", "OCS_Blended",IF($F198="OCS (No Label)", "OCS_No_Label",IF($F198="RCS 100", "RCS_100",IF($F198="RCS Blended","RCS_Blended",IF($F198="GRS","GRS",IF($F198="GRS (No Label)", "GRS_No_Label",IF($F198="RDS","RDS",IF($F198="RWS","RWS",IF($F198="RMS","RMS",IF($F198="GOTS Organic","GOTS_Organic",IF($F198="GOTS Made with organic","GOTS_Made_with_organic",IF($F198="GOTS Organic - in conversion","GOTS_Organic_in_Conversion",IF($F198="GOTS Made with organic - in conversion","GOTS_Made_with_Organic_in_Conversion",IF($F198="RAS","RAS",""))))))))))))))),"")</f>
        <v/>
      </c>
      <c r="AC198" s="13" t="str">
        <f t="shared" ca="1" si="43"/>
        <v>$AB</v>
      </c>
      <c r="AD198" s="13" t="str" cm="1">
        <f t="array" aca="1" ref="AD198" ca="1">IFERROR(IF((LEFT(INDIRECT("$F"&amp;$S198),4))="GOTS",IF($G198="Organic","GOTS_Organic_raw",(IF($G198="Responsible","GOTS_Responsible",(IF($G198="No Attribute (Conventional)","GOTS_conventional",(IF($G198="Recycled Pre/Post-Consumer","GOTS_pre_post",(IF($G198="In-Conversion","GOTS_in_conversion",(IF($G198="Sustainably Sourced","Sustainably_sourced",""))))))))))),IF($G198="Organic","Organic",(IF($G198="Responsible","Responsible",(IF($G198="No Attribute (Conventional)","No_Attribute_Conventional",(IF($G198="Recycled Pre/Post-Consumer","Recycled_Pre_Post_Consumer",(IF($G198="In-Conversion","In_Conversion",(IF($G198="Recycled Pre-Consumer","Recycled_Pre_Consumer",(IF($G198="Recycled Post-Consumer","Recycled_Post_Consumer",(IF($G198="Sustainably Sourced","Sustainably_sourced","")))))))))))))))),"")</f>
        <v/>
      </c>
      <c r="AE198" s="13" t="e" cm="1">
        <f t="array" aca="1" ref="AE198" ca="1">IF(INDIRECT("$F"&amp;$S198)="","",IF(LEFT(INDIRECT("$F"&amp;$S198),3)="GRS","GRS_RCS_RM",IF((LEFT(INDIRECT("$F"&amp;$S198),3))="RCS","GRS_RCS_RM",IF(INDIRECT("$F"&amp;$S198)="OCS (No Label)","OCS_Conversion_RM",IF(LEFT(INDIRECT("$F"&amp;$S198),3)="OCS","OCS_RM",IF(RIGHT(INDIRECT("$F"&amp;$S198),10)="conversion","GOTS_RM_conversion",IF((LEFT(INDIRECT("$F"&amp;$S198),4))="GOTS","GOTS_RM","Responsible_RM")))))))</f>
        <v>#REF!</v>
      </c>
      <c r="AF198" s="13" t="str" cm="1">
        <f t="array" aca="1" ref="AF198" ca="1">IF($S198="","",INDIRECT("$Z"&amp;$S198))</f>
        <v/>
      </c>
      <c r="AG198" s="155" t="str">
        <f t="shared" ref="AG198" si="54">IF(AND(Y198="",Y199="",Y200="",Y201="",Y202="",Y203="",Y204="",Y205="",Y206="",Y207="",Y208="",Y209=""),"",CONCATENATE(Y198&amp;", "&amp;Y199&amp;", "&amp;Y200&amp;", "&amp;Y201&amp;", "&amp;Y202&amp;", "&amp;Y203&amp;", "&amp;Y204&amp;", "&amp;Y205&amp;", "&amp;Y206&amp;", "&amp;Y207&amp;", "&amp;Y208&amp;", "&amp;Y209))</f>
        <v/>
      </c>
      <c r="AH198" s="13" t="str" cm="1">
        <f t="array" aca="1" ref="AH198" ca="1">IFERROR(INDIRECT("$ag"&amp;S198),"")</f>
        <v/>
      </c>
      <c r="AI198" s="13" t="e" cm="1">
        <f t="array" aca="1" ref="AI198" ca="1">INDIRECT("O"&amp;S197)</f>
        <v>#REF!</v>
      </c>
      <c r="AJ198" s="13" t="str">
        <f>IF($I198="","",INDEX('Raw Material'!$A$1:$J$75,MATCH(I198,'Raw Material'!$A$1:$A$75,0),(MATCH(G198,'Raw Material'!$A$1:$J$1,0))))</f>
        <v/>
      </c>
      <c r="AK198" s="13" t="str">
        <f t="shared" si="39"/>
        <v>YANLIŞRM</v>
      </c>
      <c r="AL198" s="153" t="str">
        <f t="shared" si="40"/>
        <v/>
      </c>
    </row>
    <row r="199" spans="1:38" ht="16.5" customHeight="1">
      <c r="A199" s="161"/>
      <c r="B199" s="166"/>
      <c r="C199" s="167"/>
      <c r="D199" s="156"/>
      <c r="E199" s="156"/>
      <c r="F199" s="173"/>
      <c r="G199" s="181"/>
      <c r="H199" s="182"/>
      <c r="I199" s="182"/>
      <c r="J199" s="182"/>
      <c r="K199" s="32"/>
      <c r="L199" s="178"/>
      <c r="M199" s="178"/>
      <c r="N199" s="81"/>
      <c r="O199" s="185"/>
      <c r="P199" s="103"/>
      <c r="Q199" s="84" t="str">
        <f t="shared" si="41"/>
        <v/>
      </c>
      <c r="R199" s="159"/>
      <c r="S199" s="28" t="str" cm="1">
        <f t="array" aca="1" ref="S199" ca="1">IF(INDIRECT("A"&amp;114+$U199)&lt;&gt;"",114+$U199,"")</f>
        <v/>
      </c>
      <c r="T199" s="28" t="str">
        <f t="shared" ca="1" si="42"/>
        <v>$B</v>
      </c>
      <c r="U199" s="29">
        <f t="shared" si="49"/>
        <v>84</v>
      </c>
      <c r="V199" s="29">
        <v>7.08333333333381</v>
      </c>
      <c r="W199" s="29">
        <f t="shared" si="17"/>
        <v>7</v>
      </c>
      <c r="X199" s="41" t="str" cm="1">
        <f t="array" aca="1" ref="X199" ca="1">IFERROR(INDEX('PC&amp;PD'!$A$1:$AP$15,ROW('PC&amp;PD'!$A$15),MATCH(INDIRECT(T199),'PC&amp;PD'!$A$1:$AP$1,0)),"")</f>
        <v/>
      </c>
      <c r="Y199" s="13" t="str">
        <f>IF(OR($N199="",$N199=0),"",IF($N199=$E$7,'Extracted info for SC'!$J$6,IF($N199=$D$26,'Extracted info for SC'!$J$7,IF($N199=$E$26,'Extracted info for SC'!$J$8,IF($N199=$F$26,'Extracted info for SC'!$J$9,IF($N199=$G$26,'Extracted info for SC'!$J$10,IF($N199=$H$26,'Extracted info for SC'!$J$11,IF($N199=$I$26,'Extracted info for SC'!$J$12,IF($N199=$J$26,'Extracted info for SC'!$J$13,IF($N199=$K$26,'Extracted info for SC'!$J$14,IF($N199=$L$26,'Extracted info for SC'!$J$15,IF($N199=$M$26,'Extracted info for SC'!$J$16,IF($N199=$N$26,'Extracted info for SC'!$J$17,IF($N199=$O$26,'Extracted info for SC'!$J$18,""))))))))))))))</f>
        <v/>
      </c>
      <c r="Z199" s="155"/>
      <c r="AA199" s="13" t="str">
        <f t="shared" si="38"/>
        <v/>
      </c>
      <c r="AB199" s="155"/>
      <c r="AC199" s="13" t="str">
        <f t="shared" ca="1" si="43"/>
        <v>$AB</v>
      </c>
      <c r="AD199" s="13" t="str" cm="1">
        <f t="array" aca="1" ref="AD199" ca="1">IFERROR(IF((LEFT(INDIRECT("$F"&amp;$S199),4))="GOTS",IF($G199="Organic","GOTS_Organic_raw",(IF($G199="Responsible","GOTS_Responsible",(IF($G199="No Attribute (Conventional)","GOTS_conventional",(IF($G199="Recycled Pre/Post-Consumer","GOTS_pre_post",(IF($G199="In-Conversion","GOTS_in_conversion",(IF($G199="Sustainably Sourced","Sustainably_sourced",""))))))))))),IF($G199="Organic","Organic",(IF($G199="Responsible","Responsible",(IF($G199="No Attribute (Conventional)","No_Attribute_Conventional",(IF($G199="Recycled Pre/Post-Consumer","Recycled_Pre_Post_Consumer",(IF($G199="In-Conversion","In_Conversion",(IF($G199="Recycled Pre-Consumer","Recycled_Pre_Consumer",(IF($G199="Recycled Post-Consumer","Recycled_Post_Consumer",(IF($G199="Sustainably Sourced","Sustainably_sourced","")))))))))))))))),"")</f>
        <v/>
      </c>
      <c r="AE199" s="13" t="e" cm="1">
        <f t="array" aca="1" ref="AE199" ca="1">IF(INDIRECT("$F"&amp;$S199)="","",IF(LEFT(INDIRECT("$F"&amp;$S199),3)="GRS","GRS_RCS_RM",IF((LEFT(INDIRECT("$F"&amp;$S199),3))="RCS","GRS_RCS_RM",IF(INDIRECT("$F"&amp;$S199)="OCS (No Label)","OCS_Conversion_RM",IF(LEFT(INDIRECT("$F"&amp;$S199),3)="OCS","OCS_RM",IF(RIGHT(INDIRECT("$F"&amp;$S199),10)="conversion","GOTS_RM_conversion",IF((LEFT(INDIRECT("$F"&amp;$S199),4))="GOTS","GOTS_RM","Responsible_RM")))))))</f>
        <v>#REF!</v>
      </c>
      <c r="AF199" s="13" t="str" cm="1">
        <f t="array" aca="1" ref="AF199" ca="1">IF($S199="","",INDIRECT("$Z"&amp;$S199))</f>
        <v/>
      </c>
      <c r="AG199" s="155"/>
      <c r="AH199" s="13" t="str" cm="1">
        <f t="array" aca="1" ref="AH199" ca="1">IFERROR(INDIRECT("$ag"&amp;S199),"")</f>
        <v/>
      </c>
      <c r="AI199" s="13" t="e" cm="1">
        <f t="array" aca="1" ref="AI199" ca="1">INDIRECT("O"&amp;S198)</f>
        <v>#REF!</v>
      </c>
      <c r="AJ199" s="13" t="str">
        <f>IF($I199="","",INDEX('Raw Material'!$A$1:$J$75,MATCH(I199,'Raw Material'!$A$1:$A$75,0),(MATCH(G199,'Raw Material'!$A$1:$J$1,0))))</f>
        <v/>
      </c>
      <c r="AK199" s="13" t="str">
        <f t="shared" si="39"/>
        <v>YANLIŞRM</v>
      </c>
      <c r="AL199" s="153" t="str">
        <f t="shared" si="40"/>
        <v/>
      </c>
    </row>
    <row r="200" spans="1:38" ht="16.5" customHeight="1">
      <c r="A200" s="161"/>
      <c r="B200" s="166"/>
      <c r="C200" s="167"/>
      <c r="D200" s="156"/>
      <c r="E200" s="156"/>
      <c r="F200" s="173"/>
      <c r="G200" s="181"/>
      <c r="H200" s="182"/>
      <c r="I200" s="182"/>
      <c r="J200" s="182"/>
      <c r="K200" s="32"/>
      <c r="L200" s="178"/>
      <c r="M200" s="178"/>
      <c r="N200" s="81"/>
      <c r="O200" s="185"/>
      <c r="P200" s="103"/>
      <c r="Q200" s="84" t="str">
        <f t="shared" si="41"/>
        <v/>
      </c>
      <c r="R200" s="159"/>
      <c r="S200" s="28" t="str" cm="1">
        <f t="array" aca="1" ref="S200" ca="1">IF(INDIRECT("A"&amp;114+$U200)&lt;&gt;"",114+$U200,"")</f>
        <v/>
      </c>
      <c r="T200" s="28" t="str">
        <f t="shared" ca="1" si="42"/>
        <v>$B</v>
      </c>
      <c r="U200" s="29">
        <f t="shared" si="49"/>
        <v>84</v>
      </c>
      <c r="V200" s="29">
        <v>7.1666666666671501</v>
      </c>
      <c r="W200" s="29">
        <f t="shared" si="17"/>
        <v>7</v>
      </c>
      <c r="X200" s="41" t="str" cm="1">
        <f t="array" aca="1" ref="X200" ca="1">IFERROR(INDEX('PC&amp;PD'!$A$1:$AP$15,ROW('PC&amp;PD'!$A$15),MATCH(INDIRECT(T200),'PC&amp;PD'!$A$1:$AP$1,0)),"")</f>
        <v/>
      </c>
      <c r="Y200" s="13" t="str">
        <f>IF(OR($N200="",$N200=0),"",IF($N200=$E$7,'Extracted info for SC'!$J$6,IF($N200=$D$26,'Extracted info for SC'!$J$7,IF($N200=$E$26,'Extracted info for SC'!$J$8,IF($N200=$F$26,'Extracted info for SC'!$J$9,IF($N200=$G$26,'Extracted info for SC'!$J$10,IF($N200=$H$26,'Extracted info for SC'!$J$11,IF($N200=$I$26,'Extracted info for SC'!$J$12,IF($N200=$J$26,'Extracted info for SC'!$J$13,IF($N200=$K$26,'Extracted info for SC'!$J$14,IF($N200=$L$26,'Extracted info for SC'!$J$15,IF($N200=$M$26,'Extracted info for SC'!$J$16,IF($N200=$N$26,'Extracted info for SC'!$J$17,IF($N200=$O$26,'Extracted info for SC'!$J$18,""))))))))))))))</f>
        <v/>
      </c>
      <c r="Z200" s="155"/>
      <c r="AA200" s="13" t="str">
        <f t="shared" si="38"/>
        <v/>
      </c>
      <c r="AB200" s="155"/>
      <c r="AC200" s="13" t="str">
        <f t="shared" ca="1" si="43"/>
        <v>$AB</v>
      </c>
      <c r="AD200" s="13" t="str" cm="1">
        <f t="array" aca="1" ref="AD200" ca="1">IFERROR(IF((LEFT(INDIRECT("$F"&amp;$S200),4))="GOTS",IF($G200="Organic","GOTS_Organic_raw",(IF($G200="Responsible","GOTS_Responsible",(IF($G200="No Attribute (Conventional)","GOTS_conventional",(IF($G200="Recycled Pre/Post-Consumer","GOTS_pre_post",(IF($G200="In-Conversion","GOTS_in_conversion",(IF($G200="Sustainably Sourced","Sustainably_sourced",""))))))))))),IF($G200="Organic","Organic",(IF($G200="Responsible","Responsible",(IF($G200="No Attribute (Conventional)","No_Attribute_Conventional",(IF($G200="Recycled Pre/Post-Consumer","Recycled_Pre_Post_Consumer",(IF($G200="In-Conversion","In_Conversion",(IF($G200="Recycled Pre-Consumer","Recycled_Pre_Consumer",(IF($G200="Recycled Post-Consumer","Recycled_Post_Consumer",(IF($G200="Sustainably Sourced","Sustainably_sourced","")))))))))))))))),"")</f>
        <v/>
      </c>
      <c r="AE200" s="13" t="e" cm="1">
        <f t="array" aca="1" ref="AE200" ca="1">IF(INDIRECT("$F"&amp;$S200)="","",IF(LEFT(INDIRECT("$F"&amp;$S200),3)="GRS","GRS_RCS_RM",IF((LEFT(INDIRECT("$F"&amp;$S200),3))="RCS","GRS_RCS_RM",IF(INDIRECT("$F"&amp;$S200)="OCS (No Label)","OCS_Conversion_RM",IF(LEFT(INDIRECT("$F"&amp;$S200),3)="OCS","OCS_RM",IF(RIGHT(INDIRECT("$F"&amp;$S200),10)="conversion","GOTS_RM_conversion",IF((LEFT(INDIRECT("$F"&amp;$S200),4))="GOTS","GOTS_RM","Responsible_RM")))))))</f>
        <v>#REF!</v>
      </c>
      <c r="AF200" s="13" t="str" cm="1">
        <f t="array" aca="1" ref="AF200" ca="1">IF($S200="","",INDIRECT("$Z"&amp;$S200))</f>
        <v/>
      </c>
      <c r="AG200" s="155"/>
      <c r="AH200" s="13" t="str" cm="1">
        <f t="array" aca="1" ref="AH200" ca="1">IFERROR(INDIRECT("$ag"&amp;S200),"")</f>
        <v/>
      </c>
      <c r="AI200" s="13" t="e" cm="1">
        <f t="array" aca="1" ref="AI200" ca="1">INDIRECT("O"&amp;S199)</f>
        <v>#REF!</v>
      </c>
      <c r="AJ200" s="13" t="str">
        <f>IF($I200="","",INDEX('Raw Material'!$A$1:$J$75,MATCH(I200,'Raw Material'!$A$1:$A$75,0),(MATCH(G200,'Raw Material'!$A$1:$J$1,0))))</f>
        <v/>
      </c>
      <c r="AK200" s="13" t="str">
        <f t="shared" si="39"/>
        <v>YANLIŞRM</v>
      </c>
      <c r="AL200" s="153" t="str">
        <f t="shared" si="40"/>
        <v/>
      </c>
    </row>
    <row r="201" spans="1:38" ht="16.5" customHeight="1">
      <c r="A201" s="161"/>
      <c r="B201" s="166"/>
      <c r="C201" s="167"/>
      <c r="D201" s="156"/>
      <c r="E201" s="156"/>
      <c r="F201" s="174"/>
      <c r="G201" s="181"/>
      <c r="H201" s="182"/>
      <c r="I201" s="182"/>
      <c r="J201" s="182"/>
      <c r="K201" s="32"/>
      <c r="L201" s="178"/>
      <c r="M201" s="178"/>
      <c r="N201" s="81"/>
      <c r="O201" s="185"/>
      <c r="P201" s="103"/>
      <c r="Q201" s="84" t="str">
        <f t="shared" si="41"/>
        <v/>
      </c>
      <c r="R201" s="159"/>
      <c r="S201" s="28" t="str" cm="1">
        <f t="array" aca="1" ref="S201" ca="1">IF(INDIRECT("A"&amp;114+$U201)&lt;&gt;"",114+$U201,"")</f>
        <v/>
      </c>
      <c r="T201" s="28" t="str">
        <f t="shared" ca="1" si="42"/>
        <v>$B</v>
      </c>
      <c r="U201" s="29">
        <f t="shared" si="49"/>
        <v>84</v>
      </c>
      <c r="V201" s="29">
        <v>7.2500000000004903</v>
      </c>
      <c r="W201" s="29">
        <f t="shared" ref="W201:W264" si="55">ROUNDDOWN(V201,0)</f>
        <v>7</v>
      </c>
      <c r="X201" s="41" t="str" cm="1">
        <f t="array" aca="1" ref="X201" ca="1">IFERROR(INDEX('PC&amp;PD'!$A$1:$AP$15,ROW('PC&amp;PD'!$A$15),MATCH(INDIRECT(T201),'PC&amp;PD'!$A$1:$AP$1,0)),"")</f>
        <v/>
      </c>
      <c r="Y201" s="13" t="str">
        <f>IF(OR($N201="",$N201=0),"",IF($N201=$E$7,'Extracted info for SC'!$J$6,IF($N201=$D$26,'Extracted info for SC'!$J$7,IF($N201=$E$26,'Extracted info for SC'!$J$8,IF($N201=$F$26,'Extracted info for SC'!$J$9,IF($N201=$G$26,'Extracted info for SC'!$J$10,IF($N201=$H$26,'Extracted info for SC'!$J$11,IF($N201=$I$26,'Extracted info for SC'!$J$12,IF($N201=$J$26,'Extracted info for SC'!$J$13,IF($N201=$K$26,'Extracted info for SC'!$J$14,IF($N201=$L$26,'Extracted info for SC'!$J$15,IF($N201=$M$26,'Extracted info for SC'!$J$16,IF($N201=$N$26,'Extracted info for SC'!$J$17,IF($N201=$O$26,'Extracted info for SC'!$J$18,""))))))))))))))</f>
        <v/>
      </c>
      <c r="Z201" s="155"/>
      <c r="AA201" s="13" t="str">
        <f t="shared" si="38"/>
        <v/>
      </c>
      <c r="AB201" s="155"/>
      <c r="AC201" s="13" t="str">
        <f t="shared" ca="1" si="43"/>
        <v>$AB</v>
      </c>
      <c r="AD201" s="13" t="str" cm="1">
        <f t="array" aca="1" ref="AD201" ca="1">IFERROR(IF((LEFT(INDIRECT("$F"&amp;$S201),4))="GOTS",IF($G201="Organic","GOTS_Organic_raw",(IF($G201="Responsible","GOTS_Responsible",(IF($G201="No Attribute (Conventional)","GOTS_conventional",(IF($G201="Recycled Pre/Post-Consumer","GOTS_pre_post",(IF($G201="In-Conversion","GOTS_in_conversion",(IF($G201="Sustainably Sourced","Sustainably_sourced",""))))))))))),IF($G201="Organic","Organic",(IF($G201="Responsible","Responsible",(IF($G201="No Attribute (Conventional)","No_Attribute_Conventional",(IF($G201="Recycled Pre/Post-Consumer","Recycled_Pre_Post_Consumer",(IF($G201="In-Conversion","In_Conversion",(IF($G201="Recycled Pre-Consumer","Recycled_Pre_Consumer",(IF($G201="Recycled Post-Consumer","Recycled_Post_Consumer",(IF($G201="Sustainably Sourced","Sustainably_sourced","")))))))))))))))),"")</f>
        <v/>
      </c>
      <c r="AE201" s="13" t="e" cm="1">
        <f t="array" aca="1" ref="AE201" ca="1">IF(INDIRECT("$F"&amp;$S201)="","",IF(LEFT(INDIRECT("$F"&amp;$S201),3)="GRS","GRS_RCS_RM",IF((LEFT(INDIRECT("$F"&amp;$S201),3))="RCS","GRS_RCS_RM",IF(INDIRECT("$F"&amp;$S201)="OCS (No Label)","OCS_Conversion_RM",IF(LEFT(INDIRECT("$F"&amp;$S201),3)="OCS","OCS_RM",IF(RIGHT(INDIRECT("$F"&amp;$S201),10)="conversion","GOTS_RM_conversion",IF((LEFT(INDIRECT("$F"&amp;$S201),4))="GOTS","GOTS_RM","Responsible_RM")))))))</f>
        <v>#REF!</v>
      </c>
      <c r="AF201" s="13" t="str" cm="1">
        <f t="array" aca="1" ref="AF201" ca="1">IF($S201="","",INDIRECT("$Z"&amp;$S201))</f>
        <v/>
      </c>
      <c r="AG201" s="155"/>
      <c r="AH201" s="13" t="str" cm="1">
        <f t="array" aca="1" ref="AH201" ca="1">IFERROR(INDIRECT("$ag"&amp;S201),"")</f>
        <v/>
      </c>
      <c r="AI201" s="13" t="e" cm="1">
        <f t="array" aca="1" ref="AI201" ca="1">INDIRECT("O"&amp;S200)</f>
        <v>#REF!</v>
      </c>
      <c r="AJ201" s="13" t="str">
        <f>IF($I201="","",INDEX('Raw Material'!$A$1:$J$75,MATCH(I201,'Raw Material'!$A$1:$A$75,0),(MATCH(G201,'Raw Material'!$A$1:$J$1,0))))</f>
        <v/>
      </c>
      <c r="AK201" s="13" t="str">
        <f t="shared" si="39"/>
        <v>YANLIŞRM</v>
      </c>
      <c r="AL201" s="153" t="str">
        <f t="shared" si="40"/>
        <v/>
      </c>
    </row>
    <row r="202" spans="1:38" ht="16.5" customHeight="1">
      <c r="A202" s="161"/>
      <c r="B202" s="166"/>
      <c r="C202" s="167"/>
      <c r="D202" s="156"/>
      <c r="E202" s="156"/>
      <c r="F202" s="174"/>
      <c r="G202" s="181"/>
      <c r="H202" s="182"/>
      <c r="I202" s="182"/>
      <c r="J202" s="182"/>
      <c r="K202" s="32"/>
      <c r="L202" s="178"/>
      <c r="M202" s="178"/>
      <c r="N202" s="81"/>
      <c r="O202" s="185"/>
      <c r="P202" s="103"/>
      <c r="Q202" s="84" t="str">
        <f t="shared" si="41"/>
        <v/>
      </c>
      <c r="R202" s="159"/>
      <c r="S202" s="28" t="str" cm="1">
        <f t="array" aca="1" ref="S202" ca="1">IF(INDIRECT("A"&amp;114+$U202)&lt;&gt;"",114+$U202,"")</f>
        <v/>
      </c>
      <c r="T202" s="28" t="str">
        <f t="shared" ca="1" si="42"/>
        <v>$B</v>
      </c>
      <c r="U202" s="29">
        <f t="shared" si="49"/>
        <v>84</v>
      </c>
      <c r="V202" s="29">
        <v>7.3333333333338304</v>
      </c>
      <c r="W202" s="29">
        <f t="shared" si="55"/>
        <v>7</v>
      </c>
      <c r="X202" s="41" t="str" cm="1">
        <f t="array" aca="1" ref="X202" ca="1">IFERROR(INDEX('PC&amp;PD'!$A$1:$AP$15,ROW('PC&amp;PD'!$A$15),MATCH(INDIRECT(T202),'PC&amp;PD'!$A$1:$AP$1,0)),"")</f>
        <v/>
      </c>
      <c r="Y202" s="13" t="str">
        <f>IF(OR($N202="",$N202=0),"",IF($N202=$E$7,'Extracted info for SC'!$J$6,IF($N202=$D$26,'Extracted info for SC'!$J$7,IF($N202=$E$26,'Extracted info for SC'!$J$8,IF($N202=$F$26,'Extracted info for SC'!$J$9,IF($N202=$G$26,'Extracted info for SC'!$J$10,IF($N202=$H$26,'Extracted info for SC'!$J$11,IF($N202=$I$26,'Extracted info for SC'!$J$12,IF($N202=$J$26,'Extracted info for SC'!$J$13,IF($N202=$K$26,'Extracted info for SC'!$J$14,IF($N202=$L$26,'Extracted info for SC'!$J$15,IF($N202=$M$26,'Extracted info for SC'!$J$16,IF($N202=$N$26,'Extracted info for SC'!$J$17,IF($N202=$O$26,'Extracted info for SC'!$J$18,""))))))))))))))</f>
        <v/>
      </c>
      <c r="Z202" s="155"/>
      <c r="AA202" s="13" t="str">
        <f t="shared" si="38"/>
        <v/>
      </c>
      <c r="AB202" s="155"/>
      <c r="AC202" s="13" t="str">
        <f t="shared" ca="1" si="43"/>
        <v>$AB</v>
      </c>
      <c r="AD202" s="13" t="str" cm="1">
        <f t="array" aca="1" ref="AD202" ca="1">IFERROR(IF((LEFT(INDIRECT("$F"&amp;$S202),4))="GOTS",IF($G202="Organic","GOTS_Organic_raw",(IF($G202="Responsible","GOTS_Responsible",(IF($G202="No Attribute (Conventional)","GOTS_conventional",(IF($G202="Recycled Pre/Post-Consumer","GOTS_pre_post",(IF($G202="In-Conversion","GOTS_in_conversion",(IF($G202="Sustainably Sourced","Sustainably_sourced",""))))))))))),IF($G202="Organic","Organic",(IF($G202="Responsible","Responsible",(IF($G202="No Attribute (Conventional)","No_Attribute_Conventional",(IF($G202="Recycled Pre/Post-Consumer","Recycled_Pre_Post_Consumer",(IF($G202="In-Conversion","In_Conversion",(IF($G202="Recycled Pre-Consumer","Recycled_Pre_Consumer",(IF($G202="Recycled Post-Consumer","Recycled_Post_Consumer",(IF($G202="Sustainably Sourced","Sustainably_sourced","")))))))))))))))),"")</f>
        <v/>
      </c>
      <c r="AE202" s="13" t="e" cm="1">
        <f t="array" aca="1" ref="AE202" ca="1">IF(INDIRECT("$F"&amp;$S202)="","",IF(LEFT(INDIRECT("$F"&amp;$S202),3)="GRS","GRS_RCS_RM",IF((LEFT(INDIRECT("$F"&amp;$S202),3))="RCS","GRS_RCS_RM",IF(INDIRECT("$F"&amp;$S202)="OCS (No Label)","OCS_Conversion_RM",IF(LEFT(INDIRECT("$F"&amp;$S202),3)="OCS","OCS_RM",IF(RIGHT(INDIRECT("$F"&amp;$S202),10)="conversion","GOTS_RM_conversion",IF((LEFT(INDIRECT("$F"&amp;$S202),4))="GOTS","GOTS_RM","Responsible_RM")))))))</f>
        <v>#REF!</v>
      </c>
      <c r="AF202" s="13" t="str" cm="1">
        <f t="array" aca="1" ref="AF202" ca="1">IF($S202="","",INDIRECT("$Z"&amp;$S202))</f>
        <v/>
      </c>
      <c r="AG202" s="155"/>
      <c r="AH202" s="13" t="str" cm="1">
        <f t="array" aca="1" ref="AH202" ca="1">IFERROR(INDIRECT("$ag"&amp;S202),"")</f>
        <v/>
      </c>
      <c r="AI202" s="13" t="e" cm="1">
        <f t="array" aca="1" ref="AI202" ca="1">INDIRECT("O"&amp;S201)</f>
        <v>#REF!</v>
      </c>
      <c r="AJ202" s="13" t="str">
        <f>IF($I202="","",INDEX('Raw Material'!$A$1:$J$75,MATCH(I202,'Raw Material'!$A$1:$A$75,0),(MATCH(G202,'Raw Material'!$A$1:$J$1,0))))</f>
        <v/>
      </c>
      <c r="AK202" s="13" t="str">
        <f t="shared" si="39"/>
        <v>YANLIŞRM</v>
      </c>
      <c r="AL202" s="153" t="str">
        <f t="shared" si="40"/>
        <v/>
      </c>
    </row>
    <row r="203" spans="1:38" ht="16.5" customHeight="1">
      <c r="A203" s="161"/>
      <c r="B203" s="166"/>
      <c r="C203" s="167"/>
      <c r="D203" s="156"/>
      <c r="E203" s="156"/>
      <c r="F203" s="174"/>
      <c r="G203" s="181"/>
      <c r="H203" s="182"/>
      <c r="I203" s="182"/>
      <c r="J203" s="182"/>
      <c r="K203" s="32"/>
      <c r="L203" s="178"/>
      <c r="M203" s="178"/>
      <c r="N203" s="81"/>
      <c r="O203" s="185"/>
      <c r="P203" s="103"/>
      <c r="Q203" s="84" t="str">
        <f t="shared" si="41"/>
        <v/>
      </c>
      <c r="R203" s="159"/>
      <c r="S203" s="28" t="str" cm="1">
        <f t="array" aca="1" ref="S203" ca="1">IF(INDIRECT("A"&amp;114+$U203)&lt;&gt;"",114+$U203,"")</f>
        <v/>
      </c>
      <c r="T203" s="28" t="str">
        <f t="shared" ca="1" si="42"/>
        <v>$B</v>
      </c>
      <c r="U203" s="29">
        <f t="shared" si="49"/>
        <v>84</v>
      </c>
      <c r="V203" s="29">
        <v>7.4166666666671697</v>
      </c>
      <c r="W203" s="29">
        <f t="shared" si="55"/>
        <v>7</v>
      </c>
      <c r="X203" s="41" t="str" cm="1">
        <f t="array" aca="1" ref="X203" ca="1">IFERROR(INDEX('PC&amp;PD'!$A$1:$AP$15,ROW('PC&amp;PD'!$A$15),MATCH(INDIRECT(T203),'PC&amp;PD'!$A$1:$AP$1,0)),"")</f>
        <v/>
      </c>
      <c r="Y203" s="13" t="str">
        <f>IF(OR($N203="",$N203=0),"",IF($N203=$E$7,'Extracted info for SC'!$J$6,IF($N203=$D$26,'Extracted info for SC'!$J$7,IF($N203=$E$26,'Extracted info for SC'!$J$8,IF($N203=$F$26,'Extracted info for SC'!$J$9,IF($N203=$G$26,'Extracted info for SC'!$J$10,IF($N203=$H$26,'Extracted info for SC'!$J$11,IF($N203=$I$26,'Extracted info for SC'!$J$12,IF($N203=$J$26,'Extracted info for SC'!$J$13,IF($N203=$K$26,'Extracted info for SC'!$J$14,IF($N203=$L$26,'Extracted info for SC'!$J$15,IF($N203=$M$26,'Extracted info for SC'!$J$16,IF($N203=$N$26,'Extracted info for SC'!$J$17,IF($N203=$O$26,'Extracted info for SC'!$J$18,""))))))))))))))</f>
        <v/>
      </c>
      <c r="Z203" s="155"/>
      <c r="AA203" s="13" t="str">
        <f t="shared" si="38"/>
        <v/>
      </c>
      <c r="AB203" s="155"/>
      <c r="AC203" s="13" t="str">
        <f t="shared" ca="1" si="43"/>
        <v>$AB</v>
      </c>
      <c r="AD203" s="13" t="str" cm="1">
        <f t="array" aca="1" ref="AD203" ca="1">IFERROR(IF((LEFT(INDIRECT("$F"&amp;$S203),4))="GOTS",IF($G203="Organic","GOTS_Organic_raw",(IF($G203="Responsible","GOTS_Responsible",(IF($G203="No Attribute (Conventional)","GOTS_conventional",(IF($G203="Recycled Pre/Post-Consumer","GOTS_pre_post",(IF($G203="In-Conversion","GOTS_in_conversion",(IF($G203="Sustainably Sourced","Sustainably_sourced",""))))))))))),IF($G203="Organic","Organic",(IF($G203="Responsible","Responsible",(IF($G203="No Attribute (Conventional)","No_Attribute_Conventional",(IF($G203="Recycled Pre/Post-Consumer","Recycled_Pre_Post_Consumer",(IF($G203="In-Conversion","In_Conversion",(IF($G203="Recycled Pre-Consumer","Recycled_Pre_Consumer",(IF($G203="Recycled Post-Consumer","Recycled_Post_Consumer",(IF($G203="Sustainably Sourced","Sustainably_sourced","")))))))))))))))),"")</f>
        <v/>
      </c>
      <c r="AE203" s="13" t="e" cm="1">
        <f t="array" aca="1" ref="AE203" ca="1">IF(INDIRECT("$F"&amp;$S203)="","",IF(LEFT(INDIRECT("$F"&amp;$S203),3)="GRS","GRS_RCS_RM",IF((LEFT(INDIRECT("$F"&amp;$S203),3))="RCS","GRS_RCS_RM",IF(INDIRECT("$F"&amp;$S203)="OCS (No Label)","OCS_Conversion_RM",IF(LEFT(INDIRECT("$F"&amp;$S203),3)="OCS","OCS_RM",IF(RIGHT(INDIRECT("$F"&amp;$S203),10)="conversion","GOTS_RM_conversion",IF((LEFT(INDIRECT("$F"&amp;$S203),4))="GOTS","GOTS_RM","Responsible_RM")))))))</f>
        <v>#REF!</v>
      </c>
      <c r="AF203" s="13" t="str" cm="1">
        <f t="array" aca="1" ref="AF203" ca="1">IF($S203="","",INDIRECT("$Z"&amp;$S203))</f>
        <v/>
      </c>
      <c r="AG203" s="155"/>
      <c r="AH203" s="13" t="str" cm="1">
        <f t="array" aca="1" ref="AH203" ca="1">IFERROR(INDIRECT("$ag"&amp;S203),"")</f>
        <v/>
      </c>
      <c r="AI203" s="13" t="e" cm="1">
        <f t="array" aca="1" ref="AI203" ca="1">INDIRECT("O"&amp;S202)</f>
        <v>#REF!</v>
      </c>
      <c r="AJ203" s="13" t="str">
        <f>IF($I203="","",INDEX('Raw Material'!$A$1:$J$75,MATCH(I203,'Raw Material'!$A$1:$A$75,0),(MATCH(G203,'Raw Material'!$A$1:$J$1,0))))</f>
        <v/>
      </c>
      <c r="AK203" s="13" t="str">
        <f t="shared" si="39"/>
        <v>YANLIŞRM</v>
      </c>
      <c r="AL203" s="153" t="str">
        <f t="shared" si="40"/>
        <v/>
      </c>
    </row>
    <row r="204" spans="1:38" ht="16.5" customHeight="1">
      <c r="A204" s="162"/>
      <c r="B204" s="168"/>
      <c r="C204" s="169"/>
      <c r="D204" s="156"/>
      <c r="E204" s="156"/>
      <c r="F204" s="175"/>
      <c r="G204" s="181"/>
      <c r="H204" s="182"/>
      <c r="I204" s="182"/>
      <c r="J204" s="182"/>
      <c r="K204" s="32"/>
      <c r="L204" s="179"/>
      <c r="M204" s="179"/>
      <c r="N204" s="81"/>
      <c r="O204" s="185"/>
      <c r="P204" s="103"/>
      <c r="Q204" s="84" t="str">
        <f t="shared" si="41"/>
        <v/>
      </c>
      <c r="R204" s="159"/>
      <c r="S204" s="28" t="str" cm="1">
        <f t="array" aca="1" ref="S204" ca="1">IF(INDIRECT("A"&amp;114+$U204)&lt;&gt;"",114+$U204,"")</f>
        <v/>
      </c>
      <c r="T204" s="28" t="str">
        <f t="shared" ca="1" si="42"/>
        <v>$B</v>
      </c>
      <c r="U204" s="29">
        <f t="shared" si="49"/>
        <v>84</v>
      </c>
      <c r="V204" s="29">
        <v>7.5000000000005098</v>
      </c>
      <c r="W204" s="29">
        <f t="shared" si="55"/>
        <v>7</v>
      </c>
      <c r="X204" s="41" t="str" cm="1">
        <f t="array" aca="1" ref="X204" ca="1">IFERROR(INDEX('PC&amp;PD'!$A$1:$AP$15,ROW('PC&amp;PD'!$A$15),MATCH(INDIRECT(T204),'PC&amp;PD'!$A$1:$AP$1,0)),"")</f>
        <v/>
      </c>
      <c r="Y204" s="13" t="str">
        <f>IF(OR($N204="",$N204=0),"",IF($N204=$E$7,'Extracted info for SC'!$J$6,IF($N204=$D$26,'Extracted info for SC'!$J$7,IF($N204=$E$26,'Extracted info for SC'!$J$8,IF($N204=$F$26,'Extracted info for SC'!$J$9,IF($N204=$G$26,'Extracted info for SC'!$J$10,IF($N204=$H$26,'Extracted info for SC'!$J$11,IF($N204=$I$26,'Extracted info for SC'!$J$12,IF($N204=$J$26,'Extracted info for SC'!$J$13,IF($N204=$K$26,'Extracted info for SC'!$J$14,IF($N204=$L$26,'Extracted info for SC'!$J$15,IF($N204=$M$26,'Extracted info for SC'!$J$16,IF($N204=$N$26,'Extracted info for SC'!$J$17,IF($N204=$O$26,'Extracted info for SC'!$J$18,""))))))))))))))</f>
        <v/>
      </c>
      <c r="Z204" s="155"/>
      <c r="AA204" s="13" t="str">
        <f t="shared" si="38"/>
        <v/>
      </c>
      <c r="AB204" s="155"/>
      <c r="AC204" s="13" t="str">
        <f t="shared" ca="1" si="43"/>
        <v>$AB</v>
      </c>
      <c r="AD204" s="13" t="str" cm="1">
        <f t="array" aca="1" ref="AD204" ca="1">IFERROR(IF((LEFT(INDIRECT("$F"&amp;$S204),4))="GOTS",IF($G204="Organic","GOTS_Organic_raw",(IF($G204="Responsible","GOTS_Responsible",(IF($G204="No Attribute (Conventional)","GOTS_conventional",(IF($G204="Recycled Pre/Post-Consumer","GOTS_pre_post",(IF($G204="In-Conversion","GOTS_in_conversion",(IF($G204="Sustainably Sourced","Sustainably_sourced",""))))))))))),IF($G204="Organic","Organic",(IF($G204="Responsible","Responsible",(IF($G204="No Attribute (Conventional)","No_Attribute_Conventional",(IF($G204="Recycled Pre/Post-Consumer","Recycled_Pre_Post_Consumer",(IF($G204="In-Conversion","In_Conversion",(IF($G204="Recycled Pre-Consumer","Recycled_Pre_Consumer",(IF($G204="Recycled Post-Consumer","Recycled_Post_Consumer",(IF($G204="Sustainably Sourced","Sustainably_sourced","")))))))))))))))),"")</f>
        <v/>
      </c>
      <c r="AE204" s="13" t="e" cm="1">
        <f t="array" aca="1" ref="AE204" ca="1">IF(INDIRECT("$F"&amp;$S204)="","",IF(LEFT(INDIRECT("$F"&amp;$S204),3)="GRS","GRS_RCS_RM",IF((LEFT(INDIRECT("$F"&amp;$S204),3))="RCS","GRS_RCS_RM",IF(INDIRECT("$F"&amp;$S204)="OCS (No Label)","OCS_Conversion_RM",IF(LEFT(INDIRECT("$F"&amp;$S204),3)="OCS","OCS_RM",IF(RIGHT(INDIRECT("$F"&amp;$S204),10)="conversion","GOTS_RM_conversion",IF((LEFT(INDIRECT("$F"&amp;$S204),4))="GOTS","GOTS_RM","Responsible_RM")))))))</f>
        <v>#REF!</v>
      </c>
      <c r="AF204" s="13" t="str" cm="1">
        <f t="array" aca="1" ref="AF204" ca="1">IF($S204="","",INDIRECT("$Z"&amp;$S204))</f>
        <v/>
      </c>
      <c r="AG204" s="155"/>
      <c r="AH204" s="13" t="str" cm="1">
        <f t="array" aca="1" ref="AH204" ca="1">IFERROR(INDIRECT("$ag"&amp;S204),"")</f>
        <v/>
      </c>
      <c r="AI204" s="13" t="e" cm="1">
        <f t="array" aca="1" ref="AI204" ca="1">INDIRECT("O"&amp;S203)</f>
        <v>#REF!</v>
      </c>
      <c r="AJ204" s="13" t="str">
        <f>IF($I204="","",INDEX('Raw Material'!$A$1:$J$75,MATCH(I204,'Raw Material'!$A$1:$A$75,0),(MATCH(G204,'Raw Material'!$A$1:$J$1,0))))</f>
        <v/>
      </c>
      <c r="AK204" s="13" t="str">
        <f t="shared" si="39"/>
        <v>YANLIŞRM</v>
      </c>
      <c r="AL204" s="153" t="str">
        <f t="shared" si="40"/>
        <v/>
      </c>
    </row>
    <row r="205" spans="1:38" ht="16.5" customHeight="1">
      <c r="A205" s="162"/>
      <c r="B205" s="168"/>
      <c r="C205" s="169"/>
      <c r="D205" s="156"/>
      <c r="E205" s="156"/>
      <c r="F205" s="175"/>
      <c r="G205" s="181"/>
      <c r="H205" s="182"/>
      <c r="I205" s="182"/>
      <c r="J205" s="182"/>
      <c r="K205" s="32"/>
      <c r="L205" s="179"/>
      <c r="M205" s="179"/>
      <c r="N205" s="81"/>
      <c r="O205" s="185"/>
      <c r="P205" s="103"/>
      <c r="Q205" s="84" t="str">
        <f t="shared" si="41"/>
        <v/>
      </c>
      <c r="R205" s="159"/>
      <c r="S205" s="28" t="str" cm="1">
        <f t="array" aca="1" ref="S205" ca="1">IF(INDIRECT("A"&amp;114+$U205)&lt;&gt;"",114+$U205,"")</f>
        <v/>
      </c>
      <c r="T205" s="28" t="str">
        <f t="shared" ca="1" si="42"/>
        <v>$B</v>
      </c>
      <c r="U205" s="29">
        <f t="shared" si="49"/>
        <v>84</v>
      </c>
      <c r="V205" s="29">
        <v>7.58333333333385</v>
      </c>
      <c r="W205" s="29">
        <f t="shared" si="55"/>
        <v>7</v>
      </c>
      <c r="X205" s="41" t="str" cm="1">
        <f t="array" aca="1" ref="X205" ca="1">IFERROR(INDEX('PC&amp;PD'!$A$1:$AP$15,ROW('PC&amp;PD'!$A$15),MATCH(INDIRECT(T205),'PC&amp;PD'!$A$1:$AP$1,0)),"")</f>
        <v/>
      </c>
      <c r="Y205" s="13" t="str">
        <f>IF(OR($N205="",$N205=0),"",IF($N205=$E$7,'Extracted info for SC'!$J$6,IF($N205=$D$26,'Extracted info for SC'!$J$7,IF($N205=$E$26,'Extracted info for SC'!$J$8,IF($N205=$F$26,'Extracted info for SC'!$J$9,IF($N205=$G$26,'Extracted info for SC'!$J$10,IF($N205=$H$26,'Extracted info for SC'!$J$11,IF($N205=$I$26,'Extracted info for SC'!$J$12,IF($N205=$J$26,'Extracted info for SC'!$J$13,IF($N205=$K$26,'Extracted info for SC'!$J$14,IF($N205=$L$26,'Extracted info for SC'!$J$15,IF($N205=$M$26,'Extracted info for SC'!$J$16,IF($N205=$N$26,'Extracted info for SC'!$J$17,IF($N205=$O$26,'Extracted info for SC'!$J$18,""))))))))))))))</f>
        <v/>
      </c>
      <c r="Z205" s="155"/>
      <c r="AA205" s="13" t="str">
        <f t="shared" si="38"/>
        <v/>
      </c>
      <c r="AB205" s="155"/>
      <c r="AC205" s="13" t="str">
        <f t="shared" ca="1" si="43"/>
        <v>$AB</v>
      </c>
      <c r="AD205" s="13" t="str" cm="1">
        <f t="array" aca="1" ref="AD205" ca="1">IFERROR(IF((LEFT(INDIRECT("$F"&amp;$S205),4))="GOTS",IF($G205="Organic","GOTS_Organic_raw",(IF($G205="Responsible","GOTS_Responsible",(IF($G205="No Attribute (Conventional)","GOTS_conventional",(IF($G205="Recycled Pre/Post-Consumer","GOTS_pre_post",(IF($G205="In-Conversion","GOTS_in_conversion",(IF($G205="Sustainably Sourced","Sustainably_sourced",""))))))))))),IF($G205="Organic","Organic",(IF($G205="Responsible","Responsible",(IF($G205="No Attribute (Conventional)","No_Attribute_Conventional",(IF($G205="Recycled Pre/Post-Consumer","Recycled_Pre_Post_Consumer",(IF($G205="In-Conversion","In_Conversion",(IF($G205="Recycled Pre-Consumer","Recycled_Pre_Consumer",(IF($G205="Recycled Post-Consumer","Recycled_Post_Consumer",(IF($G205="Sustainably Sourced","Sustainably_sourced","")))))))))))))))),"")</f>
        <v/>
      </c>
      <c r="AE205" s="13" t="e" cm="1">
        <f t="array" aca="1" ref="AE205" ca="1">IF(INDIRECT("$F"&amp;$S205)="","",IF(LEFT(INDIRECT("$F"&amp;$S205),3)="GRS","GRS_RCS_RM",IF((LEFT(INDIRECT("$F"&amp;$S205),3))="RCS","GRS_RCS_RM",IF(INDIRECT("$F"&amp;$S205)="OCS (No Label)","OCS_Conversion_RM",IF(LEFT(INDIRECT("$F"&amp;$S205),3)="OCS","OCS_RM",IF(RIGHT(INDIRECT("$F"&amp;$S205),10)="conversion","GOTS_RM_conversion",IF((LEFT(INDIRECT("$F"&amp;$S205),4))="GOTS","GOTS_RM","Responsible_RM")))))))</f>
        <v>#REF!</v>
      </c>
      <c r="AF205" s="13" t="str" cm="1">
        <f t="array" aca="1" ref="AF205" ca="1">IF($S205="","",INDIRECT("$Z"&amp;$S205))</f>
        <v/>
      </c>
      <c r="AG205" s="155"/>
      <c r="AH205" s="13" t="str" cm="1">
        <f t="array" aca="1" ref="AH205" ca="1">IFERROR(INDIRECT("$ag"&amp;S205),"")</f>
        <v/>
      </c>
      <c r="AI205" s="13" t="e" cm="1">
        <f t="array" aca="1" ref="AI205" ca="1">INDIRECT("O"&amp;S204)</f>
        <v>#REF!</v>
      </c>
      <c r="AJ205" s="13" t="str">
        <f>IF($I205="","",INDEX('Raw Material'!$A$1:$J$75,MATCH(I205,'Raw Material'!$A$1:$A$75,0),(MATCH(G205,'Raw Material'!$A$1:$J$1,0))))</f>
        <v/>
      </c>
      <c r="AK205" s="13" t="str">
        <f t="shared" si="39"/>
        <v>YANLIŞRM</v>
      </c>
      <c r="AL205" s="153" t="str">
        <f t="shared" si="40"/>
        <v/>
      </c>
    </row>
    <row r="206" spans="1:38" ht="16.5" customHeight="1">
      <c r="A206" s="162"/>
      <c r="B206" s="168"/>
      <c r="C206" s="169"/>
      <c r="D206" s="156"/>
      <c r="E206" s="156"/>
      <c r="F206" s="175"/>
      <c r="G206" s="181"/>
      <c r="H206" s="182"/>
      <c r="I206" s="182"/>
      <c r="J206" s="182"/>
      <c r="K206" s="32"/>
      <c r="L206" s="179"/>
      <c r="M206" s="179"/>
      <c r="N206" s="81"/>
      <c r="O206" s="185"/>
      <c r="P206" s="103"/>
      <c r="Q206" s="84" t="str">
        <f t="shared" si="41"/>
        <v/>
      </c>
      <c r="R206" s="159"/>
      <c r="S206" s="28" t="str" cm="1">
        <f t="array" aca="1" ref="S206" ca="1">IF(INDIRECT("A"&amp;114+$U206)&lt;&gt;"",114+$U206,"")</f>
        <v/>
      </c>
      <c r="T206" s="28" t="str">
        <f t="shared" ca="1" si="42"/>
        <v>$B</v>
      </c>
      <c r="U206" s="29">
        <f t="shared" si="49"/>
        <v>84</v>
      </c>
      <c r="V206" s="29">
        <v>7.6666666666671901</v>
      </c>
      <c r="W206" s="29">
        <f t="shared" si="55"/>
        <v>7</v>
      </c>
      <c r="X206" s="41" t="str" cm="1">
        <f t="array" aca="1" ref="X206" ca="1">IFERROR(INDEX('PC&amp;PD'!$A$1:$AP$15,ROW('PC&amp;PD'!$A$15),MATCH(INDIRECT(T206),'PC&amp;PD'!$A$1:$AP$1,0)),"")</f>
        <v/>
      </c>
      <c r="Y206" s="13" t="str">
        <f>IF(OR($N206="",$N206=0),"",IF($N206=$E$7,'Extracted info for SC'!$J$6,IF($N206=$D$26,'Extracted info for SC'!$J$7,IF($N206=$E$26,'Extracted info for SC'!$J$8,IF($N206=$F$26,'Extracted info for SC'!$J$9,IF($N206=$G$26,'Extracted info for SC'!$J$10,IF($N206=$H$26,'Extracted info for SC'!$J$11,IF($N206=$I$26,'Extracted info for SC'!$J$12,IF($N206=$J$26,'Extracted info for SC'!$J$13,IF($N206=$K$26,'Extracted info for SC'!$J$14,IF($N206=$L$26,'Extracted info for SC'!$J$15,IF($N206=$M$26,'Extracted info for SC'!$J$16,IF($N206=$N$26,'Extracted info for SC'!$J$17,IF($N206=$O$26,'Extracted info for SC'!$J$18,""))))))))))))))</f>
        <v/>
      </c>
      <c r="Z206" s="155"/>
      <c r="AA206" s="13" t="str">
        <f t="shared" si="38"/>
        <v/>
      </c>
      <c r="AB206" s="155"/>
      <c r="AC206" s="13" t="str">
        <f t="shared" ca="1" si="43"/>
        <v>$AB</v>
      </c>
      <c r="AD206" s="13" t="str" cm="1">
        <f t="array" aca="1" ref="AD206" ca="1">IFERROR(IF((LEFT(INDIRECT("$F"&amp;$S206),4))="GOTS",IF($G206="Organic","GOTS_Organic_raw",(IF($G206="Responsible","GOTS_Responsible",(IF($G206="No Attribute (Conventional)","GOTS_conventional",(IF($G206="Recycled Pre/Post-Consumer","GOTS_pre_post",(IF($G206="In-Conversion","GOTS_in_conversion",(IF($G206="Sustainably Sourced","Sustainably_sourced",""))))))))))),IF($G206="Organic","Organic",(IF($G206="Responsible","Responsible",(IF($G206="No Attribute (Conventional)","No_Attribute_Conventional",(IF($G206="Recycled Pre/Post-Consumer","Recycled_Pre_Post_Consumer",(IF($G206="In-Conversion","In_Conversion",(IF($G206="Recycled Pre-Consumer","Recycled_Pre_Consumer",(IF($G206="Recycled Post-Consumer","Recycled_Post_Consumer",(IF($G206="Sustainably Sourced","Sustainably_sourced","")))))))))))))))),"")</f>
        <v/>
      </c>
      <c r="AE206" s="13" t="e" cm="1">
        <f t="array" aca="1" ref="AE206" ca="1">IF(INDIRECT("$F"&amp;$S206)="","",IF(LEFT(INDIRECT("$F"&amp;$S206),3)="GRS","GRS_RCS_RM",IF((LEFT(INDIRECT("$F"&amp;$S206),3))="RCS","GRS_RCS_RM",IF(INDIRECT("$F"&amp;$S206)="OCS (No Label)","OCS_Conversion_RM",IF(LEFT(INDIRECT("$F"&amp;$S206),3)="OCS","OCS_RM",IF(RIGHT(INDIRECT("$F"&amp;$S206),10)="conversion","GOTS_RM_conversion",IF((LEFT(INDIRECT("$F"&amp;$S206),4))="GOTS","GOTS_RM","Responsible_RM")))))))</f>
        <v>#REF!</v>
      </c>
      <c r="AF206" s="13" t="str" cm="1">
        <f t="array" aca="1" ref="AF206" ca="1">IF($S206="","",INDIRECT("$Z"&amp;$S206))</f>
        <v/>
      </c>
      <c r="AG206" s="155"/>
      <c r="AH206" s="13" t="str" cm="1">
        <f t="array" aca="1" ref="AH206" ca="1">IFERROR(INDIRECT("$ag"&amp;S206),"")</f>
        <v/>
      </c>
      <c r="AI206" s="13" t="e" cm="1">
        <f t="array" aca="1" ref="AI206" ca="1">INDIRECT("O"&amp;S205)</f>
        <v>#REF!</v>
      </c>
      <c r="AJ206" s="13" t="str">
        <f>IF($I206="","",INDEX('Raw Material'!$A$1:$J$75,MATCH(I206,'Raw Material'!$A$1:$A$75,0),(MATCH(G206,'Raw Material'!$A$1:$J$1,0))))</f>
        <v/>
      </c>
      <c r="AK206" s="13" t="str">
        <f t="shared" si="39"/>
        <v>YANLIŞRM</v>
      </c>
      <c r="AL206" s="153" t="str">
        <f t="shared" si="40"/>
        <v/>
      </c>
    </row>
    <row r="207" spans="1:38" ht="16.5" customHeight="1">
      <c r="A207" s="162"/>
      <c r="B207" s="168"/>
      <c r="C207" s="169"/>
      <c r="D207" s="156"/>
      <c r="E207" s="156"/>
      <c r="F207" s="175"/>
      <c r="G207" s="181"/>
      <c r="H207" s="182"/>
      <c r="I207" s="182"/>
      <c r="J207" s="182"/>
      <c r="K207" s="32"/>
      <c r="L207" s="179"/>
      <c r="M207" s="179"/>
      <c r="N207" s="81"/>
      <c r="O207" s="185"/>
      <c r="P207" s="103"/>
      <c r="Q207" s="84" t="str">
        <f t="shared" si="41"/>
        <v/>
      </c>
      <c r="R207" s="159"/>
      <c r="S207" s="28" t="str" cm="1">
        <f t="array" aca="1" ref="S207" ca="1">IF(INDIRECT("A"&amp;114+$U207)&lt;&gt;"",114+$U207,"")</f>
        <v/>
      </c>
      <c r="T207" s="28" t="str">
        <f t="shared" ca="1" si="42"/>
        <v>$B</v>
      </c>
      <c r="U207" s="29">
        <f t="shared" si="49"/>
        <v>84</v>
      </c>
      <c r="V207" s="29">
        <v>7.7500000000005302</v>
      </c>
      <c r="W207" s="29">
        <f t="shared" si="55"/>
        <v>7</v>
      </c>
      <c r="X207" s="41" t="str" cm="1">
        <f t="array" aca="1" ref="X207" ca="1">IFERROR(INDEX('PC&amp;PD'!$A$1:$AP$15,ROW('PC&amp;PD'!$A$15),MATCH(INDIRECT(T207),'PC&amp;PD'!$A$1:$AP$1,0)),"")</f>
        <v/>
      </c>
      <c r="Y207" s="13" t="str">
        <f>IF(OR($N207="",$N207=0),"",IF($N207=$E$7,'Extracted info for SC'!$J$6,IF($N207=$D$26,'Extracted info for SC'!$J$7,IF($N207=$E$26,'Extracted info for SC'!$J$8,IF($N207=$F$26,'Extracted info for SC'!$J$9,IF($N207=$G$26,'Extracted info for SC'!$J$10,IF($N207=$H$26,'Extracted info for SC'!$J$11,IF($N207=$I$26,'Extracted info for SC'!$J$12,IF($N207=$J$26,'Extracted info for SC'!$J$13,IF($N207=$K$26,'Extracted info for SC'!$J$14,IF($N207=$L$26,'Extracted info for SC'!$J$15,IF($N207=$M$26,'Extracted info for SC'!$J$16,IF($N207=$N$26,'Extracted info for SC'!$J$17,IF($N207=$O$26,'Extracted info for SC'!$J$18,""))))))))))))))</f>
        <v/>
      </c>
      <c r="Z207" s="155"/>
      <c r="AA207" s="13" t="str">
        <f t="shared" si="38"/>
        <v/>
      </c>
      <c r="AB207" s="155"/>
      <c r="AC207" s="13" t="str">
        <f t="shared" ca="1" si="43"/>
        <v>$AB</v>
      </c>
      <c r="AD207" s="13" t="str" cm="1">
        <f t="array" aca="1" ref="AD207" ca="1">IFERROR(IF((LEFT(INDIRECT("$F"&amp;$S207),4))="GOTS",IF($G207="Organic","GOTS_Organic_raw",(IF($G207="Responsible","GOTS_Responsible",(IF($G207="No Attribute (Conventional)","GOTS_conventional",(IF($G207="Recycled Pre/Post-Consumer","GOTS_pre_post",(IF($G207="In-Conversion","GOTS_in_conversion",(IF($G207="Sustainably Sourced","Sustainably_sourced",""))))))))))),IF($G207="Organic","Organic",(IF($G207="Responsible","Responsible",(IF($G207="No Attribute (Conventional)","No_Attribute_Conventional",(IF($G207="Recycled Pre/Post-Consumer","Recycled_Pre_Post_Consumer",(IF($G207="In-Conversion","In_Conversion",(IF($G207="Recycled Pre-Consumer","Recycled_Pre_Consumer",(IF($G207="Recycled Post-Consumer","Recycled_Post_Consumer",(IF($G207="Sustainably Sourced","Sustainably_sourced","")))))))))))))))),"")</f>
        <v/>
      </c>
      <c r="AE207" s="13" t="e" cm="1">
        <f t="array" aca="1" ref="AE207" ca="1">IF(INDIRECT("$F"&amp;$S207)="","",IF(LEFT(INDIRECT("$F"&amp;$S207),3)="GRS","GRS_RCS_RM",IF((LEFT(INDIRECT("$F"&amp;$S207),3))="RCS","GRS_RCS_RM",IF(INDIRECT("$F"&amp;$S207)="OCS (No Label)","OCS_Conversion_RM",IF(LEFT(INDIRECT("$F"&amp;$S207),3)="OCS","OCS_RM",IF(RIGHT(INDIRECT("$F"&amp;$S207),10)="conversion","GOTS_RM_conversion",IF((LEFT(INDIRECT("$F"&amp;$S207),4))="GOTS","GOTS_RM","Responsible_RM")))))))</f>
        <v>#REF!</v>
      </c>
      <c r="AF207" s="13" t="str" cm="1">
        <f t="array" aca="1" ref="AF207" ca="1">IF($S207="","",INDIRECT("$Z"&amp;$S207))</f>
        <v/>
      </c>
      <c r="AG207" s="155"/>
      <c r="AH207" s="13" t="str" cm="1">
        <f t="array" aca="1" ref="AH207" ca="1">IFERROR(INDIRECT("$ag"&amp;S207),"")</f>
        <v/>
      </c>
      <c r="AI207" s="13" t="e" cm="1">
        <f t="array" aca="1" ref="AI207" ca="1">INDIRECT("O"&amp;S206)</f>
        <v>#REF!</v>
      </c>
      <c r="AJ207" s="13" t="str">
        <f>IF($I207="","",INDEX('Raw Material'!$A$1:$J$75,MATCH(I207,'Raw Material'!$A$1:$A$75,0),(MATCH(G207,'Raw Material'!$A$1:$J$1,0))))</f>
        <v/>
      </c>
      <c r="AK207" s="13" t="str">
        <f t="shared" si="39"/>
        <v>YANLIŞRM</v>
      </c>
      <c r="AL207" s="153" t="str">
        <f t="shared" si="40"/>
        <v/>
      </c>
    </row>
    <row r="208" spans="1:38" ht="16.5" customHeight="1">
      <c r="A208" s="162"/>
      <c r="B208" s="168"/>
      <c r="C208" s="169"/>
      <c r="D208" s="156"/>
      <c r="E208" s="156"/>
      <c r="F208" s="175"/>
      <c r="G208" s="181"/>
      <c r="H208" s="182"/>
      <c r="I208" s="182"/>
      <c r="J208" s="182"/>
      <c r="K208" s="32"/>
      <c r="L208" s="179"/>
      <c r="M208" s="179"/>
      <c r="N208" s="81"/>
      <c r="O208" s="185"/>
      <c r="P208" s="103"/>
      <c r="Q208" s="84" t="str">
        <f t="shared" si="41"/>
        <v/>
      </c>
      <c r="R208" s="159"/>
      <c r="S208" s="28" t="str" cm="1">
        <f t="array" aca="1" ref="S208" ca="1">IF(INDIRECT("A"&amp;114+$U208)&lt;&gt;"",114+$U208,"")</f>
        <v/>
      </c>
      <c r="T208" s="28" t="str">
        <f t="shared" ca="1" si="42"/>
        <v>$B</v>
      </c>
      <c r="U208" s="29">
        <f t="shared" si="49"/>
        <v>84</v>
      </c>
      <c r="V208" s="29">
        <v>7.8333333333338704</v>
      </c>
      <c r="W208" s="29">
        <f t="shared" si="55"/>
        <v>7</v>
      </c>
      <c r="X208" s="41" t="str" cm="1">
        <f t="array" aca="1" ref="X208" ca="1">IFERROR(INDEX('PC&amp;PD'!$A$1:$AP$15,ROW('PC&amp;PD'!$A$15),MATCH(INDIRECT(T208),'PC&amp;PD'!$A$1:$AP$1,0)),"")</f>
        <v/>
      </c>
      <c r="Y208" s="13" t="str">
        <f>IF(OR($N208="",$N208=0),"",IF($N208=$E$7,'Extracted info for SC'!$J$6,IF($N208=$D$26,'Extracted info for SC'!$J$7,IF($N208=$E$26,'Extracted info for SC'!$J$8,IF($N208=$F$26,'Extracted info for SC'!$J$9,IF($N208=$G$26,'Extracted info for SC'!$J$10,IF($N208=$H$26,'Extracted info for SC'!$J$11,IF($N208=$I$26,'Extracted info for SC'!$J$12,IF($N208=$J$26,'Extracted info for SC'!$J$13,IF($N208=$K$26,'Extracted info for SC'!$J$14,IF($N208=$L$26,'Extracted info for SC'!$J$15,IF($N208=$M$26,'Extracted info for SC'!$J$16,IF($N208=$N$26,'Extracted info for SC'!$J$17,IF($N208=$O$26,'Extracted info for SC'!$J$18,""))))))))))))))</f>
        <v/>
      </c>
      <c r="Z208" s="155"/>
      <c r="AA208" s="13" t="str">
        <f t="shared" si="38"/>
        <v/>
      </c>
      <c r="AB208" s="155"/>
      <c r="AC208" s="13" t="str">
        <f t="shared" ca="1" si="43"/>
        <v>$AB</v>
      </c>
      <c r="AD208" s="13" t="str" cm="1">
        <f t="array" aca="1" ref="AD208" ca="1">IFERROR(IF((LEFT(INDIRECT("$F"&amp;$S208),4))="GOTS",IF($G208="Organic","GOTS_Organic_raw",(IF($G208="Responsible","GOTS_Responsible",(IF($G208="No Attribute (Conventional)","GOTS_conventional",(IF($G208="Recycled Pre/Post-Consumer","GOTS_pre_post",(IF($G208="In-Conversion","GOTS_in_conversion",(IF($G208="Sustainably Sourced","Sustainably_sourced",""))))))))))),IF($G208="Organic","Organic",(IF($G208="Responsible","Responsible",(IF($G208="No Attribute (Conventional)","No_Attribute_Conventional",(IF($G208="Recycled Pre/Post-Consumer","Recycled_Pre_Post_Consumer",(IF($G208="In-Conversion","In_Conversion",(IF($G208="Recycled Pre-Consumer","Recycled_Pre_Consumer",(IF($G208="Recycled Post-Consumer","Recycled_Post_Consumer",(IF($G208="Sustainably Sourced","Sustainably_sourced","")))))))))))))))),"")</f>
        <v/>
      </c>
      <c r="AE208" s="13" t="e" cm="1">
        <f t="array" aca="1" ref="AE208" ca="1">IF(INDIRECT("$F"&amp;$S208)="","",IF(LEFT(INDIRECT("$F"&amp;$S208),3)="GRS","GRS_RCS_RM",IF((LEFT(INDIRECT("$F"&amp;$S208),3))="RCS","GRS_RCS_RM",IF(INDIRECT("$F"&amp;$S208)="OCS (No Label)","OCS_Conversion_RM",IF(LEFT(INDIRECT("$F"&amp;$S208),3)="OCS","OCS_RM",IF(RIGHT(INDIRECT("$F"&amp;$S208),10)="conversion","GOTS_RM_conversion",IF((LEFT(INDIRECT("$F"&amp;$S208),4))="GOTS","GOTS_RM","Responsible_RM")))))))</f>
        <v>#REF!</v>
      </c>
      <c r="AF208" s="13" t="str" cm="1">
        <f t="array" aca="1" ref="AF208" ca="1">IF($S208="","",INDIRECT("$Z"&amp;$S208))</f>
        <v/>
      </c>
      <c r="AG208" s="155"/>
      <c r="AH208" s="13" t="str" cm="1">
        <f t="array" aca="1" ref="AH208" ca="1">IFERROR(INDIRECT("$ag"&amp;S208),"")</f>
        <v/>
      </c>
      <c r="AI208" s="13" t="e" cm="1">
        <f t="array" aca="1" ref="AI208" ca="1">INDIRECT("O"&amp;S207)</f>
        <v>#REF!</v>
      </c>
      <c r="AJ208" s="13" t="str">
        <f>IF($I208="","",INDEX('Raw Material'!$A$1:$J$75,MATCH(I208,'Raw Material'!$A$1:$A$75,0),(MATCH(G208,'Raw Material'!$A$1:$J$1,0))))</f>
        <v/>
      </c>
      <c r="AK208" s="13" t="str">
        <f t="shared" si="39"/>
        <v>YANLIŞRM</v>
      </c>
      <c r="AL208" s="153" t="str">
        <f t="shared" si="40"/>
        <v/>
      </c>
    </row>
    <row r="209" spans="1:38" ht="16.5" customHeight="1" thickBot="1">
      <c r="A209" s="163"/>
      <c r="B209" s="170"/>
      <c r="C209" s="171"/>
      <c r="D209" s="156"/>
      <c r="E209" s="156"/>
      <c r="F209" s="176"/>
      <c r="G209" s="157"/>
      <c r="H209" s="158"/>
      <c r="I209" s="158"/>
      <c r="J209" s="158"/>
      <c r="K209" s="33"/>
      <c r="L209" s="180"/>
      <c r="M209" s="180"/>
      <c r="N209" s="82"/>
      <c r="O209" s="186"/>
      <c r="P209" s="103"/>
      <c r="Q209" s="84" t="str">
        <f t="shared" si="41"/>
        <v/>
      </c>
      <c r="R209" s="159"/>
      <c r="S209" s="28" t="str" cm="1">
        <f t="array" aca="1" ref="S209" ca="1">IF(INDIRECT("A"&amp;114+$U209)&lt;&gt;"",114+$U209,"")</f>
        <v/>
      </c>
      <c r="T209" s="28" t="str">
        <f t="shared" ca="1" si="42"/>
        <v>$B</v>
      </c>
      <c r="U209" s="29">
        <f t="shared" si="49"/>
        <v>84</v>
      </c>
      <c r="V209" s="29">
        <v>7.9166666666672096</v>
      </c>
      <c r="W209" s="29">
        <f t="shared" si="55"/>
        <v>7</v>
      </c>
      <c r="X209" s="41" t="str" cm="1">
        <f t="array" aca="1" ref="X209" ca="1">IFERROR(INDEX('PC&amp;PD'!$A$1:$AP$15,ROW('PC&amp;PD'!$A$15),MATCH(INDIRECT(T209),'PC&amp;PD'!$A$1:$AP$1,0)),"")</f>
        <v/>
      </c>
      <c r="Y209" s="13" t="str">
        <f>IF(OR($N209="",$N209=0),"",IF($N209=$E$7,'Extracted info for SC'!$J$6,IF($N209=$D$26,'Extracted info for SC'!$J$7,IF($N209=$E$26,'Extracted info for SC'!$J$8,IF($N209=$F$26,'Extracted info for SC'!$J$9,IF($N209=$G$26,'Extracted info for SC'!$J$10,IF($N209=$H$26,'Extracted info for SC'!$J$11,IF($N209=$I$26,'Extracted info for SC'!$J$12,IF($N209=$J$26,'Extracted info for SC'!$J$13,IF($N209=$K$26,'Extracted info for SC'!$J$14,IF($N209=$L$26,'Extracted info for SC'!$J$15,IF($N209=$M$26,'Extracted info for SC'!$J$16,IF($N209=$N$26,'Extracted info for SC'!$J$17,IF($N209=$O$26,'Extracted info for SC'!$J$18,""))))))))))))))</f>
        <v/>
      </c>
      <c r="Z209" s="155"/>
      <c r="AA209" s="13" t="str">
        <f t="shared" si="38"/>
        <v/>
      </c>
      <c r="AB209" s="155"/>
      <c r="AC209" s="13" t="str">
        <f t="shared" ca="1" si="43"/>
        <v>$AB</v>
      </c>
      <c r="AD209" s="13" t="str" cm="1">
        <f t="array" aca="1" ref="AD209" ca="1">IFERROR(IF((LEFT(INDIRECT("$F"&amp;$S209),4))="GOTS",IF($G209="Organic","GOTS_Organic_raw",(IF($G209="Responsible","GOTS_Responsible",(IF($G209="No Attribute (Conventional)","GOTS_conventional",(IF($G209="Recycled Pre/Post-Consumer","GOTS_pre_post",(IF($G209="In-Conversion","GOTS_in_conversion",(IF($G209="Sustainably Sourced","Sustainably_sourced",""))))))))))),IF($G209="Organic","Organic",(IF($G209="Responsible","Responsible",(IF($G209="No Attribute (Conventional)","No_Attribute_Conventional",(IF($G209="Recycled Pre/Post-Consumer","Recycled_Pre_Post_Consumer",(IF($G209="In-Conversion","In_Conversion",(IF($G209="Recycled Pre-Consumer","Recycled_Pre_Consumer",(IF($G209="Recycled Post-Consumer","Recycled_Post_Consumer",(IF($G209="Sustainably Sourced","Sustainably_sourced","")))))))))))))))),"")</f>
        <v/>
      </c>
      <c r="AE209" s="13" t="e" cm="1">
        <f t="array" aca="1" ref="AE209" ca="1">IF(INDIRECT("$F"&amp;$S209)="","",IF(LEFT(INDIRECT("$F"&amp;$S209),3)="GRS","GRS_RCS_RM",IF((LEFT(INDIRECT("$F"&amp;$S209),3))="RCS","GRS_RCS_RM",IF(INDIRECT("$F"&amp;$S209)="OCS (No Label)","OCS_Conversion_RM",IF(LEFT(INDIRECT("$F"&amp;$S209),3)="OCS","OCS_RM",IF(RIGHT(INDIRECT("$F"&amp;$S209),10)="conversion","GOTS_RM_conversion",IF((LEFT(INDIRECT("$F"&amp;$S209),4))="GOTS","GOTS_RM","Responsible_RM")))))))</f>
        <v>#REF!</v>
      </c>
      <c r="AF209" s="13" t="str" cm="1">
        <f t="array" aca="1" ref="AF209" ca="1">IF($S209="","",INDIRECT("$Z"&amp;$S209))</f>
        <v/>
      </c>
      <c r="AG209" s="155"/>
      <c r="AH209" s="13" t="str" cm="1">
        <f t="array" aca="1" ref="AH209" ca="1">IFERROR(INDIRECT("$ag"&amp;S209),"")</f>
        <v/>
      </c>
      <c r="AI209" s="13" t="e" cm="1">
        <f t="array" aca="1" ref="AI209" ca="1">INDIRECT("O"&amp;S208)</f>
        <v>#REF!</v>
      </c>
      <c r="AJ209" s="13" t="str">
        <f>IF($I209="","",INDEX('Raw Material'!$A$1:$J$75,MATCH(I209,'Raw Material'!$A$1:$A$75,0),(MATCH(G209,'Raw Material'!$A$1:$J$1,0))))</f>
        <v/>
      </c>
      <c r="AK209" s="13" t="str">
        <f t="shared" si="39"/>
        <v>YANLIŞRM</v>
      </c>
      <c r="AL209" s="153" t="str">
        <f t="shared" si="40"/>
        <v/>
      </c>
    </row>
    <row r="210" spans="1:38" ht="16.5" customHeight="1">
      <c r="A210" s="160" t="str">
        <f>IF(B210="","",COUNTA($B$114:$B210))</f>
        <v/>
      </c>
      <c r="B210" s="164"/>
      <c r="C210" s="165"/>
      <c r="D210" s="183"/>
      <c r="E210" s="183"/>
      <c r="F210" s="172"/>
      <c r="G210" s="212"/>
      <c r="H210" s="206"/>
      <c r="I210" s="206"/>
      <c r="J210" s="206"/>
      <c r="K210" s="31"/>
      <c r="L210" s="177" t="str">
        <f t="shared" ref="L210" si="56">IF(R210="","",LEFT(R210,LEN(R210)-2))</f>
        <v/>
      </c>
      <c r="M210" s="177"/>
      <c r="N210" s="80"/>
      <c r="O210" s="184"/>
      <c r="P210" s="103"/>
      <c r="Q210" s="84" t="str">
        <f t="shared" si="41"/>
        <v/>
      </c>
      <c r="R210" s="159" t="str">
        <f t="shared" ref="R210" si="57">CONCATENATE($Q210,Q211,Q212,Q213,Q214,Q215,$Q216,$Q217,$Q218,$Q219,Q220,Q221)</f>
        <v/>
      </c>
      <c r="S210" s="28" t="str" cm="1">
        <f t="array" aca="1" ref="S210" ca="1">IF(INDIRECT("A"&amp;114+$U210)&lt;&gt;"",114+$U210,"")</f>
        <v/>
      </c>
      <c r="T210" s="28" t="str">
        <f t="shared" ca="1" si="42"/>
        <v>$B</v>
      </c>
      <c r="U210" s="29">
        <f t="shared" si="49"/>
        <v>96</v>
      </c>
      <c r="V210" s="29">
        <v>8.0000000000005507</v>
      </c>
      <c r="W210" s="29">
        <f t="shared" si="55"/>
        <v>8</v>
      </c>
      <c r="X210" s="41" t="str" cm="1">
        <f t="array" aca="1" ref="X210" ca="1">IFERROR(INDEX('PC&amp;PD'!$A$1:$AP$15,ROW('PC&amp;PD'!$A$15),MATCH(INDIRECT(T210),'PC&amp;PD'!$A$1:$AP$1,0)),"")</f>
        <v/>
      </c>
      <c r="Y210" s="13" t="str">
        <f>IF(OR($N210="",$N210=0),"",IF($N210=$E$7,'Extracted info for SC'!$J$6,IF($N210=$D$26,'Extracted info for SC'!$J$7,IF($N210=$E$26,'Extracted info for SC'!$J$8,IF($N210=$F$26,'Extracted info for SC'!$J$9,IF($N210=$G$26,'Extracted info for SC'!$J$10,IF($N210=$H$26,'Extracted info for SC'!$J$11,IF($N210=$I$26,'Extracted info for SC'!$J$12,IF($N210=$J$26,'Extracted info for SC'!$J$13,IF($N210=$K$26,'Extracted info for SC'!$J$14,IF($N210=$L$26,'Extracted info for SC'!$J$15,IF($N210=$M$26,'Extracted info for SC'!$J$16,IF($N210=$N$26,'Extracted info for SC'!$J$17,IF($N210=$O$26,'Extracted info for SC'!$J$18,""))))))))))))))</f>
        <v/>
      </c>
      <c r="Z210" s="155" t="str">
        <f t="shared" ref="Z210" si="58">IFERROR(IF($F210="OCS 100","OCS (OCS 100)",IF($F210="OCS Blended","OCS (OCS Blended)",IF($F210="OCS (No Label)","OCS (No Label)",IF($F210="RCS 100","RCS (RCS 100)",IF($F210="RCS Blended","RCS (RCS Blended)",IF($F210="GRS","GRS (GRS)",IF($F210="GRS (No Label)", "GRS (No Label)",IF($F210="RDS","RDS (RDS)",IF($F210="RWS","RWS (RWS)",IF($F210="RAS","RAS (RAS)",IF($F210="RMS","RMS (RMS)",IF($F210="GOTS Organic","GOTS (Organic)",IF($F210="GOTS Made with organic","GOTS (Made with Organic)",IF($F210="GOTS Organic - in conversion","GOTS (Organic - In Conversion)",IF($F210="GOTS Made with organic - in conversion","GOTS (Made with Organic - In Conversion)",""))))))))))))))),"")</f>
        <v/>
      </c>
      <c r="AA210" s="13" t="str">
        <f t="shared" si="38"/>
        <v/>
      </c>
      <c r="AB210" s="155" t="str">
        <f t="shared" ref="AB210" si="59">IFERROR(IF($F210="OCS 100", "OCS_100",IF($F210="OCS Blended", "OCS_Blended",IF($F210="OCS (No Label)", "OCS_No_Label",IF($F210="RCS 100", "RCS_100",IF($F210="RCS Blended","RCS_Blended",IF($F210="GRS","GRS",IF($F210="GRS (No Label)", "GRS_No_Label",IF($F210="RDS","RDS",IF($F210="RWS","RWS",IF($F210="RMS","RMS",IF($F210="GOTS Organic","GOTS_Organic",IF($F210="GOTS Made with organic","GOTS_Made_with_organic",IF($F210="GOTS Organic - in conversion","GOTS_Organic_in_Conversion",IF($F210="GOTS Made with organic - in conversion","GOTS_Made_with_Organic_in_Conversion",IF($F210="RAS","RAS",""))))))))))))))),"")</f>
        <v/>
      </c>
      <c r="AC210" s="13" t="str">
        <f t="shared" ca="1" si="43"/>
        <v>$AB</v>
      </c>
      <c r="AD210" s="13" t="str" cm="1">
        <f t="array" aca="1" ref="AD210" ca="1">IFERROR(IF((LEFT(INDIRECT("$F"&amp;$S210),4))="GOTS",IF($G210="Organic","GOTS_Organic_raw",(IF($G210="Responsible","GOTS_Responsible",(IF($G210="No Attribute (Conventional)","GOTS_conventional",(IF($G210="Recycled Pre/Post-Consumer","GOTS_pre_post",(IF($G210="In-Conversion","GOTS_in_conversion",(IF($G210="Sustainably Sourced","Sustainably_sourced",""))))))))))),IF($G210="Organic","Organic",(IF($G210="Responsible","Responsible",(IF($G210="No Attribute (Conventional)","No_Attribute_Conventional",(IF($G210="Recycled Pre/Post-Consumer","Recycled_Pre_Post_Consumer",(IF($G210="In-Conversion","In_Conversion",(IF($G210="Recycled Pre-Consumer","Recycled_Pre_Consumer",(IF($G210="Recycled Post-Consumer","Recycled_Post_Consumer",(IF($G210="Sustainably Sourced","Sustainably_sourced","")))))))))))))))),"")</f>
        <v/>
      </c>
      <c r="AE210" s="13" t="e" cm="1">
        <f t="array" aca="1" ref="AE210" ca="1">IF(INDIRECT("$F"&amp;$S210)="","",IF(LEFT(INDIRECT("$F"&amp;$S210),3)="GRS","GRS_RCS_RM",IF((LEFT(INDIRECT("$F"&amp;$S210),3))="RCS","GRS_RCS_RM",IF(INDIRECT("$F"&amp;$S210)="OCS (No Label)","OCS_Conversion_RM",IF(LEFT(INDIRECT("$F"&amp;$S210),3)="OCS","OCS_RM",IF(RIGHT(INDIRECT("$F"&amp;$S210),10)="conversion","GOTS_RM_conversion",IF((LEFT(INDIRECT("$F"&amp;$S210),4))="GOTS","GOTS_RM","Responsible_RM")))))))</f>
        <v>#REF!</v>
      </c>
      <c r="AF210" s="13" t="str" cm="1">
        <f t="array" aca="1" ref="AF210" ca="1">IF($S210="","",INDIRECT("$Z"&amp;$S210))</f>
        <v/>
      </c>
      <c r="AG210" s="155" t="str">
        <f t="shared" ref="AG210" si="60">IF(AND(Y210="",Y211="",Y212="",Y213="",Y214="",Y215="",Y216="",Y217="",Y218="",Y219="",Y220="",Y221=""),"",CONCATENATE(Y210&amp;", "&amp;Y211&amp;", "&amp;Y212&amp;", "&amp;Y213&amp;", "&amp;Y214&amp;", "&amp;Y215&amp;", "&amp;Y216&amp;", "&amp;Y217&amp;", "&amp;Y218&amp;", "&amp;Y219&amp;", "&amp;Y220&amp;", "&amp;Y221))</f>
        <v/>
      </c>
      <c r="AH210" s="13" t="str" cm="1">
        <f t="array" aca="1" ref="AH210" ca="1">IFERROR(INDIRECT("$ag"&amp;S210),"")</f>
        <v/>
      </c>
      <c r="AI210" s="13" t="e" cm="1">
        <f t="array" aca="1" ref="AI210" ca="1">INDIRECT("O"&amp;S209)</f>
        <v>#REF!</v>
      </c>
      <c r="AJ210" s="13" t="str">
        <f>IF($I210="","",INDEX('Raw Material'!$A$1:$J$75,MATCH(I210,'Raw Material'!$A$1:$A$75,0),(MATCH(G210,'Raw Material'!$A$1:$J$1,0))))</f>
        <v/>
      </c>
      <c r="AK210" s="13" t="str">
        <f t="shared" si="39"/>
        <v>YANLIŞRM</v>
      </c>
      <c r="AL210" s="153" t="str">
        <f t="shared" si="40"/>
        <v/>
      </c>
    </row>
    <row r="211" spans="1:38" ht="16.5" customHeight="1">
      <c r="A211" s="161"/>
      <c r="B211" s="166"/>
      <c r="C211" s="167"/>
      <c r="D211" s="156"/>
      <c r="E211" s="156"/>
      <c r="F211" s="173"/>
      <c r="G211" s="181"/>
      <c r="H211" s="182"/>
      <c r="I211" s="182"/>
      <c r="J211" s="182"/>
      <c r="K211" s="32"/>
      <c r="L211" s="178"/>
      <c r="M211" s="178"/>
      <c r="N211" s="81"/>
      <c r="O211" s="185"/>
      <c r="P211" s="103"/>
      <c r="Q211" s="84" t="str">
        <f t="shared" si="41"/>
        <v/>
      </c>
      <c r="R211" s="159"/>
      <c r="S211" s="28" t="str" cm="1">
        <f t="array" aca="1" ref="S211" ca="1">IF(INDIRECT("A"&amp;114+$U211)&lt;&gt;"",114+$U211,"")</f>
        <v/>
      </c>
      <c r="T211" s="28" t="str">
        <f t="shared" ca="1" si="42"/>
        <v>$B</v>
      </c>
      <c r="U211" s="29">
        <f t="shared" si="49"/>
        <v>96</v>
      </c>
      <c r="V211" s="29">
        <v>8.0833333333338899</v>
      </c>
      <c r="W211" s="29">
        <f t="shared" si="55"/>
        <v>8</v>
      </c>
      <c r="X211" s="41" t="str" cm="1">
        <f t="array" aca="1" ref="X211" ca="1">IFERROR(INDEX('PC&amp;PD'!$A$1:$AP$15,ROW('PC&amp;PD'!$A$15),MATCH(INDIRECT(T211),'PC&amp;PD'!$A$1:$AP$1,0)),"")</f>
        <v/>
      </c>
      <c r="Y211" s="13" t="str">
        <f>IF(OR($N211="",$N211=0),"",IF($N211=$E$7,'Extracted info for SC'!$J$6,IF($N211=$D$26,'Extracted info for SC'!$J$7,IF($N211=$E$26,'Extracted info for SC'!$J$8,IF($N211=$F$26,'Extracted info for SC'!$J$9,IF($N211=$G$26,'Extracted info for SC'!$J$10,IF($N211=$H$26,'Extracted info for SC'!$J$11,IF($N211=$I$26,'Extracted info for SC'!$J$12,IF($N211=$J$26,'Extracted info for SC'!$J$13,IF($N211=$K$26,'Extracted info for SC'!$J$14,IF($N211=$L$26,'Extracted info for SC'!$J$15,IF($N211=$M$26,'Extracted info for SC'!$J$16,IF($N211=$N$26,'Extracted info for SC'!$J$17,IF($N211=$O$26,'Extracted info for SC'!$J$18,""))))))))))))))</f>
        <v/>
      </c>
      <c r="Z211" s="155"/>
      <c r="AA211" s="13" t="str">
        <f t="shared" si="38"/>
        <v/>
      </c>
      <c r="AB211" s="155"/>
      <c r="AC211" s="13" t="str">
        <f t="shared" ca="1" si="43"/>
        <v>$AB</v>
      </c>
      <c r="AD211" s="13" t="str" cm="1">
        <f t="array" aca="1" ref="AD211" ca="1">IFERROR(IF((LEFT(INDIRECT("$F"&amp;$S211),4))="GOTS",IF($G211="Organic","GOTS_Organic_raw",(IF($G211="Responsible","GOTS_Responsible",(IF($G211="No Attribute (Conventional)","GOTS_conventional",(IF($G211="Recycled Pre/Post-Consumer","GOTS_pre_post",(IF($G211="In-Conversion","GOTS_in_conversion",(IF($G211="Sustainably Sourced","Sustainably_sourced",""))))))))))),IF($G211="Organic","Organic",(IF($G211="Responsible","Responsible",(IF($G211="No Attribute (Conventional)","No_Attribute_Conventional",(IF($G211="Recycled Pre/Post-Consumer","Recycled_Pre_Post_Consumer",(IF($G211="In-Conversion","In_Conversion",(IF($G211="Recycled Pre-Consumer","Recycled_Pre_Consumer",(IF($G211="Recycled Post-Consumer","Recycled_Post_Consumer",(IF($G211="Sustainably Sourced","Sustainably_sourced","")))))))))))))))),"")</f>
        <v/>
      </c>
      <c r="AE211" s="13" t="e" cm="1">
        <f t="array" aca="1" ref="AE211" ca="1">IF(INDIRECT("$F"&amp;$S211)="","",IF(LEFT(INDIRECT("$F"&amp;$S211),3)="GRS","GRS_RCS_RM",IF((LEFT(INDIRECT("$F"&amp;$S211),3))="RCS","GRS_RCS_RM",IF(INDIRECT("$F"&amp;$S211)="OCS (No Label)","OCS_Conversion_RM",IF(LEFT(INDIRECT("$F"&amp;$S211),3)="OCS","OCS_RM",IF(RIGHT(INDIRECT("$F"&amp;$S211),10)="conversion","GOTS_RM_conversion",IF((LEFT(INDIRECT("$F"&amp;$S211),4))="GOTS","GOTS_RM","Responsible_RM")))))))</f>
        <v>#REF!</v>
      </c>
      <c r="AF211" s="13" t="str" cm="1">
        <f t="array" aca="1" ref="AF211" ca="1">IF($S211="","",INDIRECT("$Z"&amp;$S211))</f>
        <v/>
      </c>
      <c r="AG211" s="155"/>
      <c r="AH211" s="13" t="str" cm="1">
        <f t="array" aca="1" ref="AH211" ca="1">IFERROR(INDIRECT("$ag"&amp;S211),"")</f>
        <v/>
      </c>
      <c r="AI211" s="13" t="e" cm="1">
        <f t="array" aca="1" ref="AI211" ca="1">INDIRECT("O"&amp;S210)</f>
        <v>#REF!</v>
      </c>
      <c r="AJ211" s="13" t="str">
        <f>IF($I211="","",INDEX('Raw Material'!$A$1:$J$75,MATCH(I211,'Raw Material'!$A$1:$A$75,0),(MATCH(G211,'Raw Material'!$A$1:$J$1,0))))</f>
        <v/>
      </c>
      <c r="AK211" s="13" t="str">
        <f t="shared" si="39"/>
        <v>YANLIŞRM</v>
      </c>
      <c r="AL211" s="153" t="str">
        <f t="shared" si="40"/>
        <v/>
      </c>
    </row>
    <row r="212" spans="1:38" ht="16.5" customHeight="1">
      <c r="A212" s="161"/>
      <c r="B212" s="166"/>
      <c r="C212" s="167"/>
      <c r="D212" s="156"/>
      <c r="E212" s="156"/>
      <c r="F212" s="173"/>
      <c r="G212" s="181"/>
      <c r="H212" s="182"/>
      <c r="I212" s="182"/>
      <c r="J212" s="182"/>
      <c r="K212" s="32"/>
      <c r="L212" s="178"/>
      <c r="M212" s="178"/>
      <c r="N212" s="81"/>
      <c r="O212" s="185"/>
      <c r="P212" s="103"/>
      <c r="Q212" s="84" t="str">
        <f t="shared" si="41"/>
        <v/>
      </c>
      <c r="R212" s="159"/>
      <c r="S212" s="28" t="str" cm="1">
        <f t="array" aca="1" ref="S212" ca="1">IF(INDIRECT("A"&amp;114+$U212)&lt;&gt;"",114+$U212,"")</f>
        <v/>
      </c>
      <c r="T212" s="28" t="str">
        <f t="shared" ca="1" si="42"/>
        <v>$B</v>
      </c>
      <c r="U212" s="29">
        <f t="shared" si="49"/>
        <v>96</v>
      </c>
      <c r="V212" s="29">
        <v>8.1666666666672292</v>
      </c>
      <c r="W212" s="29">
        <f t="shared" si="55"/>
        <v>8</v>
      </c>
      <c r="X212" s="41" t="str" cm="1">
        <f t="array" aca="1" ref="X212" ca="1">IFERROR(INDEX('PC&amp;PD'!$A$1:$AP$15,ROW('PC&amp;PD'!$A$15),MATCH(INDIRECT(T212),'PC&amp;PD'!$A$1:$AP$1,0)),"")</f>
        <v/>
      </c>
      <c r="Y212" s="13" t="str">
        <f>IF(OR($N212="",$N212=0),"",IF($N212=$E$7,'Extracted info for SC'!$J$6,IF($N212=$D$26,'Extracted info for SC'!$J$7,IF($N212=$E$26,'Extracted info for SC'!$J$8,IF($N212=$F$26,'Extracted info for SC'!$J$9,IF($N212=$G$26,'Extracted info for SC'!$J$10,IF($N212=$H$26,'Extracted info for SC'!$J$11,IF($N212=$I$26,'Extracted info for SC'!$J$12,IF($N212=$J$26,'Extracted info for SC'!$J$13,IF($N212=$K$26,'Extracted info for SC'!$J$14,IF($N212=$L$26,'Extracted info for SC'!$J$15,IF($N212=$M$26,'Extracted info for SC'!$J$16,IF($N212=$N$26,'Extracted info for SC'!$J$17,IF($N212=$O$26,'Extracted info for SC'!$J$18,""))))))))))))))</f>
        <v/>
      </c>
      <c r="Z212" s="155"/>
      <c r="AA212" s="13" t="str">
        <f t="shared" si="38"/>
        <v/>
      </c>
      <c r="AB212" s="155"/>
      <c r="AC212" s="13" t="str">
        <f t="shared" ca="1" si="43"/>
        <v>$AB</v>
      </c>
      <c r="AD212" s="13" t="str" cm="1">
        <f t="array" aca="1" ref="AD212" ca="1">IFERROR(IF((LEFT(INDIRECT("$F"&amp;$S212),4))="GOTS",IF($G212="Organic","GOTS_Organic_raw",(IF($G212="Responsible","GOTS_Responsible",(IF($G212="No Attribute (Conventional)","GOTS_conventional",(IF($G212="Recycled Pre/Post-Consumer","GOTS_pre_post",(IF($G212="In-Conversion","GOTS_in_conversion",(IF($G212="Sustainably Sourced","Sustainably_sourced",""))))))))))),IF($G212="Organic","Organic",(IF($G212="Responsible","Responsible",(IF($G212="No Attribute (Conventional)","No_Attribute_Conventional",(IF($G212="Recycled Pre/Post-Consumer","Recycled_Pre_Post_Consumer",(IF($G212="In-Conversion","In_Conversion",(IF($G212="Recycled Pre-Consumer","Recycled_Pre_Consumer",(IF($G212="Recycled Post-Consumer","Recycled_Post_Consumer",(IF($G212="Sustainably Sourced","Sustainably_sourced","")))))))))))))))),"")</f>
        <v/>
      </c>
      <c r="AE212" s="13" t="e" cm="1">
        <f t="array" aca="1" ref="AE212" ca="1">IF(INDIRECT("$F"&amp;$S212)="","",IF(LEFT(INDIRECT("$F"&amp;$S212),3)="GRS","GRS_RCS_RM",IF((LEFT(INDIRECT("$F"&amp;$S212),3))="RCS","GRS_RCS_RM",IF(INDIRECT("$F"&amp;$S212)="OCS (No Label)","OCS_Conversion_RM",IF(LEFT(INDIRECT("$F"&amp;$S212),3)="OCS","OCS_RM",IF(RIGHT(INDIRECT("$F"&amp;$S212),10)="conversion","GOTS_RM_conversion",IF((LEFT(INDIRECT("$F"&amp;$S212),4))="GOTS","GOTS_RM","Responsible_RM")))))))</f>
        <v>#REF!</v>
      </c>
      <c r="AF212" s="13" t="str" cm="1">
        <f t="array" aca="1" ref="AF212" ca="1">IF($S212="","",INDIRECT("$Z"&amp;$S212))</f>
        <v/>
      </c>
      <c r="AG212" s="155"/>
      <c r="AH212" s="13" t="str" cm="1">
        <f t="array" aca="1" ref="AH212" ca="1">IFERROR(INDIRECT("$ag"&amp;S212),"")</f>
        <v/>
      </c>
      <c r="AI212" s="13" t="e" cm="1">
        <f t="array" aca="1" ref="AI212" ca="1">INDIRECT("O"&amp;S211)</f>
        <v>#REF!</v>
      </c>
      <c r="AJ212" s="13" t="str">
        <f>IF($I212="","",INDEX('Raw Material'!$A$1:$J$75,MATCH(I212,'Raw Material'!$A$1:$A$75,0),(MATCH(G212,'Raw Material'!$A$1:$J$1,0))))</f>
        <v/>
      </c>
      <c r="AK212" s="13" t="str">
        <f t="shared" si="39"/>
        <v>YANLIŞRM</v>
      </c>
      <c r="AL212" s="153" t="str">
        <f t="shared" si="40"/>
        <v/>
      </c>
    </row>
    <row r="213" spans="1:38" ht="16.5" customHeight="1">
      <c r="A213" s="161"/>
      <c r="B213" s="166"/>
      <c r="C213" s="167"/>
      <c r="D213" s="156"/>
      <c r="E213" s="156"/>
      <c r="F213" s="174"/>
      <c r="G213" s="181"/>
      <c r="H213" s="182"/>
      <c r="I213" s="182"/>
      <c r="J213" s="182"/>
      <c r="K213" s="32"/>
      <c r="L213" s="178"/>
      <c r="M213" s="178"/>
      <c r="N213" s="81"/>
      <c r="O213" s="185"/>
      <c r="P213" s="103"/>
      <c r="Q213" s="84" t="str">
        <f t="shared" si="41"/>
        <v/>
      </c>
      <c r="R213" s="159"/>
      <c r="S213" s="28" t="str" cm="1">
        <f t="array" aca="1" ref="S213" ca="1">IF(INDIRECT("A"&amp;114+$U213)&lt;&gt;"",114+$U213,"")</f>
        <v/>
      </c>
      <c r="T213" s="28" t="str">
        <f t="shared" ca="1" si="42"/>
        <v>$B</v>
      </c>
      <c r="U213" s="29">
        <f t="shared" si="49"/>
        <v>96</v>
      </c>
      <c r="V213" s="29">
        <v>8.2500000000005702</v>
      </c>
      <c r="W213" s="29">
        <f t="shared" si="55"/>
        <v>8</v>
      </c>
      <c r="X213" s="41" t="str" cm="1">
        <f t="array" aca="1" ref="X213" ca="1">IFERROR(INDEX('PC&amp;PD'!$A$1:$AP$15,ROW('PC&amp;PD'!$A$15),MATCH(INDIRECT(T213),'PC&amp;PD'!$A$1:$AP$1,0)),"")</f>
        <v/>
      </c>
      <c r="Y213" s="13" t="str">
        <f>IF(OR($N213="",$N213=0),"",IF($N213=$E$7,'Extracted info for SC'!$J$6,IF($N213=$D$26,'Extracted info for SC'!$J$7,IF($N213=$E$26,'Extracted info for SC'!$J$8,IF($N213=$F$26,'Extracted info for SC'!$J$9,IF($N213=$G$26,'Extracted info for SC'!$J$10,IF($N213=$H$26,'Extracted info for SC'!$J$11,IF($N213=$I$26,'Extracted info for SC'!$J$12,IF($N213=$J$26,'Extracted info for SC'!$J$13,IF($N213=$K$26,'Extracted info for SC'!$J$14,IF($N213=$L$26,'Extracted info for SC'!$J$15,IF($N213=$M$26,'Extracted info for SC'!$J$16,IF($N213=$N$26,'Extracted info for SC'!$J$17,IF($N213=$O$26,'Extracted info for SC'!$J$18,""))))))))))))))</f>
        <v/>
      </c>
      <c r="Z213" s="155"/>
      <c r="AA213" s="13" t="str">
        <f t="shared" si="38"/>
        <v/>
      </c>
      <c r="AB213" s="155"/>
      <c r="AC213" s="13" t="str">
        <f t="shared" ca="1" si="43"/>
        <v>$AB</v>
      </c>
      <c r="AD213" s="13" t="str" cm="1">
        <f t="array" aca="1" ref="AD213" ca="1">IFERROR(IF((LEFT(INDIRECT("$F"&amp;$S213),4))="GOTS",IF($G213="Organic","GOTS_Organic_raw",(IF($G213="Responsible","GOTS_Responsible",(IF($G213="No Attribute (Conventional)","GOTS_conventional",(IF($G213="Recycled Pre/Post-Consumer","GOTS_pre_post",(IF($G213="In-Conversion","GOTS_in_conversion",(IF($G213="Sustainably Sourced","Sustainably_sourced",""))))))))))),IF($G213="Organic","Organic",(IF($G213="Responsible","Responsible",(IF($G213="No Attribute (Conventional)","No_Attribute_Conventional",(IF($G213="Recycled Pre/Post-Consumer","Recycled_Pre_Post_Consumer",(IF($G213="In-Conversion","In_Conversion",(IF($G213="Recycled Pre-Consumer","Recycled_Pre_Consumer",(IF($G213="Recycled Post-Consumer","Recycled_Post_Consumer",(IF($G213="Sustainably Sourced","Sustainably_sourced","")))))))))))))))),"")</f>
        <v/>
      </c>
      <c r="AE213" s="13" t="e" cm="1">
        <f t="array" aca="1" ref="AE213" ca="1">IF(INDIRECT("$F"&amp;$S213)="","",IF(LEFT(INDIRECT("$F"&amp;$S213),3)="GRS","GRS_RCS_RM",IF((LEFT(INDIRECT("$F"&amp;$S213),3))="RCS","GRS_RCS_RM",IF(INDIRECT("$F"&amp;$S213)="OCS (No Label)","OCS_Conversion_RM",IF(LEFT(INDIRECT("$F"&amp;$S213),3)="OCS","OCS_RM",IF(RIGHT(INDIRECT("$F"&amp;$S213),10)="conversion","GOTS_RM_conversion",IF((LEFT(INDIRECT("$F"&amp;$S213),4))="GOTS","GOTS_RM","Responsible_RM")))))))</f>
        <v>#REF!</v>
      </c>
      <c r="AF213" s="13" t="str" cm="1">
        <f t="array" aca="1" ref="AF213" ca="1">IF($S213="","",INDIRECT("$Z"&amp;$S213))</f>
        <v/>
      </c>
      <c r="AG213" s="155"/>
      <c r="AH213" s="13" t="str" cm="1">
        <f t="array" aca="1" ref="AH213" ca="1">IFERROR(INDIRECT("$ag"&amp;S213),"")</f>
        <v/>
      </c>
      <c r="AI213" s="13" t="e" cm="1">
        <f t="array" aca="1" ref="AI213" ca="1">INDIRECT("O"&amp;S212)</f>
        <v>#REF!</v>
      </c>
      <c r="AJ213" s="13" t="str">
        <f>IF($I213="","",INDEX('Raw Material'!$A$1:$J$75,MATCH(I213,'Raw Material'!$A$1:$A$75,0),(MATCH(G213,'Raw Material'!$A$1:$J$1,0))))</f>
        <v/>
      </c>
      <c r="AK213" s="13" t="str">
        <f t="shared" si="39"/>
        <v>YANLIŞRM</v>
      </c>
      <c r="AL213" s="153" t="str">
        <f t="shared" si="40"/>
        <v/>
      </c>
    </row>
    <row r="214" spans="1:38" ht="16.5" customHeight="1">
      <c r="A214" s="161"/>
      <c r="B214" s="166"/>
      <c r="C214" s="167"/>
      <c r="D214" s="156"/>
      <c r="E214" s="156"/>
      <c r="F214" s="174"/>
      <c r="G214" s="181"/>
      <c r="H214" s="182"/>
      <c r="I214" s="182"/>
      <c r="J214" s="182"/>
      <c r="K214" s="32"/>
      <c r="L214" s="178"/>
      <c r="M214" s="178"/>
      <c r="N214" s="81"/>
      <c r="O214" s="185"/>
      <c r="P214" s="103"/>
      <c r="Q214" s="84" t="str">
        <f t="shared" si="41"/>
        <v/>
      </c>
      <c r="R214" s="159"/>
      <c r="S214" s="28" t="str" cm="1">
        <f t="array" aca="1" ref="S214" ca="1">IF(INDIRECT("A"&amp;114+$U214)&lt;&gt;"",114+$U214,"")</f>
        <v/>
      </c>
      <c r="T214" s="28" t="str">
        <f t="shared" ca="1" si="42"/>
        <v>$B</v>
      </c>
      <c r="U214" s="29">
        <f t="shared" si="49"/>
        <v>96</v>
      </c>
      <c r="V214" s="29">
        <v>8.3333333333339095</v>
      </c>
      <c r="W214" s="29">
        <f t="shared" si="55"/>
        <v>8</v>
      </c>
      <c r="X214" s="41" t="str" cm="1">
        <f t="array" aca="1" ref="X214" ca="1">IFERROR(INDEX('PC&amp;PD'!$A$1:$AP$15,ROW('PC&amp;PD'!$A$15),MATCH(INDIRECT(T214),'PC&amp;PD'!$A$1:$AP$1,0)),"")</f>
        <v/>
      </c>
      <c r="Y214" s="13" t="str">
        <f>IF(OR($N214="",$N214=0),"",IF($N214=$E$7,'Extracted info for SC'!$J$6,IF($N214=$D$26,'Extracted info for SC'!$J$7,IF($N214=$E$26,'Extracted info for SC'!$J$8,IF($N214=$F$26,'Extracted info for SC'!$J$9,IF($N214=$G$26,'Extracted info for SC'!$J$10,IF($N214=$H$26,'Extracted info for SC'!$J$11,IF($N214=$I$26,'Extracted info for SC'!$J$12,IF($N214=$J$26,'Extracted info for SC'!$J$13,IF($N214=$K$26,'Extracted info for SC'!$J$14,IF($N214=$L$26,'Extracted info for SC'!$J$15,IF($N214=$M$26,'Extracted info for SC'!$J$16,IF($N214=$N$26,'Extracted info for SC'!$J$17,IF($N214=$O$26,'Extracted info for SC'!$J$18,""))))))))))))))</f>
        <v/>
      </c>
      <c r="Z214" s="155"/>
      <c r="AA214" s="13" t="str">
        <f t="shared" si="38"/>
        <v/>
      </c>
      <c r="AB214" s="155"/>
      <c r="AC214" s="13" t="str">
        <f t="shared" ca="1" si="43"/>
        <v>$AB</v>
      </c>
      <c r="AD214" s="13" t="str" cm="1">
        <f t="array" aca="1" ref="AD214" ca="1">IFERROR(IF((LEFT(INDIRECT("$F"&amp;$S214),4))="GOTS",IF($G214="Organic","GOTS_Organic_raw",(IF($G214="Responsible","GOTS_Responsible",(IF($G214="No Attribute (Conventional)","GOTS_conventional",(IF($G214="Recycled Pre/Post-Consumer","GOTS_pre_post",(IF($G214="In-Conversion","GOTS_in_conversion",(IF($G214="Sustainably Sourced","Sustainably_sourced",""))))))))))),IF($G214="Organic","Organic",(IF($G214="Responsible","Responsible",(IF($G214="No Attribute (Conventional)","No_Attribute_Conventional",(IF($G214="Recycled Pre/Post-Consumer","Recycled_Pre_Post_Consumer",(IF($G214="In-Conversion","In_Conversion",(IF($G214="Recycled Pre-Consumer","Recycled_Pre_Consumer",(IF($G214="Recycled Post-Consumer","Recycled_Post_Consumer",(IF($G214="Sustainably Sourced","Sustainably_sourced","")))))))))))))))),"")</f>
        <v/>
      </c>
      <c r="AE214" s="13" t="e" cm="1">
        <f t="array" aca="1" ref="AE214" ca="1">IF(INDIRECT("$F"&amp;$S214)="","",IF(LEFT(INDIRECT("$F"&amp;$S214),3)="GRS","GRS_RCS_RM",IF((LEFT(INDIRECT("$F"&amp;$S214),3))="RCS","GRS_RCS_RM",IF(INDIRECT("$F"&amp;$S214)="OCS (No Label)","OCS_Conversion_RM",IF(LEFT(INDIRECT("$F"&amp;$S214),3)="OCS","OCS_RM",IF(RIGHT(INDIRECT("$F"&amp;$S214),10)="conversion","GOTS_RM_conversion",IF((LEFT(INDIRECT("$F"&amp;$S214),4))="GOTS","GOTS_RM","Responsible_RM")))))))</f>
        <v>#REF!</v>
      </c>
      <c r="AF214" s="13" t="str" cm="1">
        <f t="array" aca="1" ref="AF214" ca="1">IF($S214="","",INDIRECT("$Z"&amp;$S214))</f>
        <v/>
      </c>
      <c r="AG214" s="155"/>
      <c r="AH214" s="13" t="str" cm="1">
        <f t="array" aca="1" ref="AH214" ca="1">IFERROR(INDIRECT("$ag"&amp;S214),"")</f>
        <v/>
      </c>
      <c r="AI214" s="13" t="e" cm="1">
        <f t="array" aca="1" ref="AI214" ca="1">INDIRECT("O"&amp;S213)</f>
        <v>#REF!</v>
      </c>
      <c r="AJ214" s="13" t="str">
        <f>IF($I214="","",INDEX('Raw Material'!$A$1:$J$75,MATCH(I214,'Raw Material'!$A$1:$A$75,0),(MATCH(G214,'Raw Material'!$A$1:$J$1,0))))</f>
        <v/>
      </c>
      <c r="AK214" s="13" t="str">
        <f t="shared" si="39"/>
        <v>YANLIŞRM</v>
      </c>
      <c r="AL214" s="153" t="str">
        <f t="shared" si="40"/>
        <v/>
      </c>
    </row>
    <row r="215" spans="1:38" ht="16.5" customHeight="1">
      <c r="A215" s="161"/>
      <c r="B215" s="166"/>
      <c r="C215" s="167"/>
      <c r="D215" s="156"/>
      <c r="E215" s="156"/>
      <c r="F215" s="174"/>
      <c r="G215" s="181"/>
      <c r="H215" s="182"/>
      <c r="I215" s="182"/>
      <c r="J215" s="182"/>
      <c r="K215" s="32"/>
      <c r="L215" s="178"/>
      <c r="M215" s="178"/>
      <c r="N215" s="81"/>
      <c r="O215" s="185"/>
      <c r="P215" s="103"/>
      <c r="Q215" s="84" t="str">
        <f t="shared" si="41"/>
        <v/>
      </c>
      <c r="R215" s="159"/>
      <c r="S215" s="28" t="str" cm="1">
        <f t="array" aca="1" ref="S215" ca="1">IF(INDIRECT("A"&amp;114+$U215)&lt;&gt;"",114+$U215,"")</f>
        <v/>
      </c>
      <c r="T215" s="28" t="str">
        <f t="shared" ca="1" si="42"/>
        <v>$B</v>
      </c>
      <c r="U215" s="29">
        <f t="shared" si="49"/>
        <v>96</v>
      </c>
      <c r="V215" s="29">
        <v>8.4166666666672505</v>
      </c>
      <c r="W215" s="29">
        <f t="shared" si="55"/>
        <v>8</v>
      </c>
      <c r="X215" s="41" t="str" cm="1">
        <f t="array" aca="1" ref="X215" ca="1">IFERROR(INDEX('PC&amp;PD'!$A$1:$AP$15,ROW('PC&amp;PD'!$A$15),MATCH(INDIRECT(T215),'PC&amp;PD'!$A$1:$AP$1,0)),"")</f>
        <v/>
      </c>
      <c r="Y215" s="13" t="str">
        <f>IF(OR($N215="",$N215=0),"",IF($N215=$E$7,'Extracted info for SC'!$J$6,IF($N215=$D$26,'Extracted info for SC'!$J$7,IF($N215=$E$26,'Extracted info for SC'!$J$8,IF($N215=$F$26,'Extracted info for SC'!$J$9,IF($N215=$G$26,'Extracted info for SC'!$J$10,IF($N215=$H$26,'Extracted info for SC'!$J$11,IF($N215=$I$26,'Extracted info for SC'!$J$12,IF($N215=$J$26,'Extracted info for SC'!$J$13,IF($N215=$K$26,'Extracted info for SC'!$J$14,IF($N215=$L$26,'Extracted info for SC'!$J$15,IF($N215=$M$26,'Extracted info for SC'!$J$16,IF($N215=$N$26,'Extracted info for SC'!$J$17,IF($N215=$O$26,'Extracted info for SC'!$J$18,""))))))))))))))</f>
        <v/>
      </c>
      <c r="Z215" s="155"/>
      <c r="AA215" s="13" t="str">
        <f t="shared" si="38"/>
        <v/>
      </c>
      <c r="AB215" s="155"/>
      <c r="AC215" s="13" t="str">
        <f t="shared" ca="1" si="43"/>
        <v>$AB</v>
      </c>
      <c r="AD215" s="13" t="str" cm="1">
        <f t="array" aca="1" ref="AD215" ca="1">IFERROR(IF((LEFT(INDIRECT("$F"&amp;$S215),4))="GOTS",IF($G215="Organic","GOTS_Organic_raw",(IF($G215="Responsible","GOTS_Responsible",(IF($G215="No Attribute (Conventional)","GOTS_conventional",(IF($G215="Recycled Pre/Post-Consumer","GOTS_pre_post",(IF($G215="In-Conversion","GOTS_in_conversion",(IF($G215="Sustainably Sourced","Sustainably_sourced",""))))))))))),IF($G215="Organic","Organic",(IF($G215="Responsible","Responsible",(IF($G215="No Attribute (Conventional)","No_Attribute_Conventional",(IF($G215="Recycled Pre/Post-Consumer","Recycled_Pre_Post_Consumer",(IF($G215="In-Conversion","In_Conversion",(IF($G215="Recycled Pre-Consumer","Recycled_Pre_Consumer",(IF($G215="Recycled Post-Consumer","Recycled_Post_Consumer",(IF($G215="Sustainably Sourced","Sustainably_sourced","")))))))))))))))),"")</f>
        <v/>
      </c>
      <c r="AE215" s="13" t="e" cm="1">
        <f t="array" aca="1" ref="AE215" ca="1">IF(INDIRECT("$F"&amp;$S215)="","",IF(LEFT(INDIRECT("$F"&amp;$S215),3)="GRS","GRS_RCS_RM",IF((LEFT(INDIRECT("$F"&amp;$S215),3))="RCS","GRS_RCS_RM",IF(INDIRECT("$F"&amp;$S215)="OCS (No Label)","OCS_Conversion_RM",IF(LEFT(INDIRECT("$F"&amp;$S215),3)="OCS","OCS_RM",IF(RIGHT(INDIRECT("$F"&amp;$S215),10)="conversion","GOTS_RM_conversion",IF((LEFT(INDIRECT("$F"&amp;$S215),4))="GOTS","GOTS_RM","Responsible_RM")))))))</f>
        <v>#REF!</v>
      </c>
      <c r="AF215" s="13" t="str" cm="1">
        <f t="array" aca="1" ref="AF215" ca="1">IF($S215="","",INDIRECT("$Z"&amp;$S215))</f>
        <v/>
      </c>
      <c r="AG215" s="155"/>
      <c r="AH215" s="13" t="str" cm="1">
        <f t="array" aca="1" ref="AH215" ca="1">IFERROR(INDIRECT("$ag"&amp;S215),"")</f>
        <v/>
      </c>
      <c r="AI215" s="13" t="e" cm="1">
        <f t="array" aca="1" ref="AI215" ca="1">INDIRECT("O"&amp;S214)</f>
        <v>#REF!</v>
      </c>
      <c r="AJ215" s="13" t="str">
        <f>IF($I215="","",INDEX('Raw Material'!$A$1:$J$75,MATCH(I215,'Raw Material'!$A$1:$A$75,0),(MATCH(G215,'Raw Material'!$A$1:$J$1,0))))</f>
        <v/>
      </c>
      <c r="AK215" s="13" t="str">
        <f t="shared" si="39"/>
        <v>YANLIŞRM</v>
      </c>
      <c r="AL215" s="153" t="str">
        <f t="shared" si="40"/>
        <v/>
      </c>
    </row>
    <row r="216" spans="1:38" ht="16.5" customHeight="1">
      <c r="A216" s="162"/>
      <c r="B216" s="168"/>
      <c r="C216" s="169"/>
      <c r="D216" s="156"/>
      <c r="E216" s="156"/>
      <c r="F216" s="175"/>
      <c r="G216" s="181"/>
      <c r="H216" s="182"/>
      <c r="I216" s="182"/>
      <c r="J216" s="182"/>
      <c r="K216" s="32"/>
      <c r="L216" s="179"/>
      <c r="M216" s="179"/>
      <c r="N216" s="81"/>
      <c r="O216" s="185"/>
      <c r="P216" s="103"/>
      <c r="Q216" s="84" t="str">
        <f t="shared" si="41"/>
        <v/>
      </c>
      <c r="R216" s="159"/>
      <c r="S216" s="28" t="str" cm="1">
        <f t="array" aca="1" ref="S216" ca="1">IF(INDIRECT("A"&amp;114+$U216)&lt;&gt;"",114+$U216,"")</f>
        <v/>
      </c>
      <c r="T216" s="28" t="str">
        <f t="shared" ca="1" si="42"/>
        <v>$B</v>
      </c>
      <c r="U216" s="29">
        <f t="shared" si="49"/>
        <v>96</v>
      </c>
      <c r="V216" s="29">
        <v>8.5000000000005898</v>
      </c>
      <c r="W216" s="29">
        <f t="shared" si="55"/>
        <v>8</v>
      </c>
      <c r="X216" s="41" t="str" cm="1">
        <f t="array" aca="1" ref="X216" ca="1">IFERROR(INDEX('PC&amp;PD'!$A$1:$AP$15,ROW('PC&amp;PD'!$A$15),MATCH(INDIRECT(T216),'PC&amp;PD'!$A$1:$AP$1,0)),"")</f>
        <v/>
      </c>
      <c r="Y216" s="13" t="str">
        <f>IF(OR($N216="",$N216=0),"",IF($N216=$E$7,'Extracted info for SC'!$J$6,IF($N216=$D$26,'Extracted info for SC'!$J$7,IF($N216=$E$26,'Extracted info for SC'!$J$8,IF($N216=$F$26,'Extracted info for SC'!$J$9,IF($N216=$G$26,'Extracted info for SC'!$J$10,IF($N216=$H$26,'Extracted info for SC'!$J$11,IF($N216=$I$26,'Extracted info for SC'!$J$12,IF($N216=$J$26,'Extracted info for SC'!$J$13,IF($N216=$K$26,'Extracted info for SC'!$J$14,IF($N216=$L$26,'Extracted info for SC'!$J$15,IF($N216=$M$26,'Extracted info for SC'!$J$16,IF($N216=$N$26,'Extracted info for SC'!$J$17,IF($N216=$O$26,'Extracted info for SC'!$J$18,""))))))))))))))</f>
        <v/>
      </c>
      <c r="Z216" s="155"/>
      <c r="AA216" s="13" t="str">
        <f t="shared" si="38"/>
        <v/>
      </c>
      <c r="AB216" s="155"/>
      <c r="AC216" s="13" t="str">
        <f t="shared" ca="1" si="43"/>
        <v>$AB</v>
      </c>
      <c r="AD216" s="13" t="str" cm="1">
        <f t="array" aca="1" ref="AD216" ca="1">IFERROR(IF((LEFT(INDIRECT("$F"&amp;$S216),4))="GOTS",IF($G216="Organic","GOTS_Organic_raw",(IF($G216="Responsible","GOTS_Responsible",(IF($G216="No Attribute (Conventional)","GOTS_conventional",(IF($G216="Recycled Pre/Post-Consumer","GOTS_pre_post",(IF($G216="In-Conversion","GOTS_in_conversion",(IF($G216="Sustainably Sourced","Sustainably_sourced",""))))))))))),IF($G216="Organic","Organic",(IF($G216="Responsible","Responsible",(IF($G216="No Attribute (Conventional)","No_Attribute_Conventional",(IF($G216="Recycled Pre/Post-Consumer","Recycled_Pre_Post_Consumer",(IF($G216="In-Conversion","In_Conversion",(IF($G216="Recycled Pre-Consumer","Recycled_Pre_Consumer",(IF($G216="Recycled Post-Consumer","Recycled_Post_Consumer",(IF($G216="Sustainably Sourced","Sustainably_sourced","")))))))))))))))),"")</f>
        <v/>
      </c>
      <c r="AE216" s="13" t="e" cm="1">
        <f t="array" aca="1" ref="AE216" ca="1">IF(INDIRECT("$F"&amp;$S216)="","",IF(LEFT(INDIRECT("$F"&amp;$S216),3)="GRS","GRS_RCS_RM",IF((LEFT(INDIRECT("$F"&amp;$S216),3))="RCS","GRS_RCS_RM",IF(INDIRECT("$F"&amp;$S216)="OCS (No Label)","OCS_Conversion_RM",IF(LEFT(INDIRECT("$F"&amp;$S216),3)="OCS","OCS_RM",IF(RIGHT(INDIRECT("$F"&amp;$S216),10)="conversion","GOTS_RM_conversion",IF((LEFT(INDIRECT("$F"&amp;$S216),4))="GOTS","GOTS_RM","Responsible_RM")))))))</f>
        <v>#REF!</v>
      </c>
      <c r="AF216" s="13" t="str" cm="1">
        <f t="array" aca="1" ref="AF216" ca="1">IF($S216="","",INDIRECT("$Z"&amp;$S216))</f>
        <v/>
      </c>
      <c r="AG216" s="155"/>
      <c r="AH216" s="13" t="str" cm="1">
        <f t="array" aca="1" ref="AH216" ca="1">IFERROR(INDIRECT("$ag"&amp;S216),"")</f>
        <v/>
      </c>
      <c r="AI216" s="13" t="e" cm="1">
        <f t="array" aca="1" ref="AI216" ca="1">INDIRECT("O"&amp;S215)</f>
        <v>#REF!</v>
      </c>
      <c r="AJ216" s="13" t="str">
        <f>IF($I216="","",INDEX('Raw Material'!$A$1:$J$75,MATCH(I216,'Raw Material'!$A$1:$A$75,0),(MATCH(G216,'Raw Material'!$A$1:$J$1,0))))</f>
        <v/>
      </c>
      <c r="AK216" s="13" t="str">
        <f t="shared" si="39"/>
        <v>YANLIŞRM</v>
      </c>
      <c r="AL216" s="153" t="str">
        <f t="shared" si="40"/>
        <v/>
      </c>
    </row>
    <row r="217" spans="1:38" ht="16.5" customHeight="1">
      <c r="A217" s="162"/>
      <c r="B217" s="168"/>
      <c r="C217" s="169"/>
      <c r="D217" s="156"/>
      <c r="E217" s="156"/>
      <c r="F217" s="175"/>
      <c r="G217" s="181"/>
      <c r="H217" s="182"/>
      <c r="I217" s="182"/>
      <c r="J217" s="182"/>
      <c r="K217" s="32"/>
      <c r="L217" s="179"/>
      <c r="M217" s="179"/>
      <c r="N217" s="81"/>
      <c r="O217" s="185"/>
      <c r="P217" s="103"/>
      <c r="Q217" s="84" t="str">
        <f t="shared" si="41"/>
        <v/>
      </c>
      <c r="R217" s="159"/>
      <c r="S217" s="28" t="str" cm="1">
        <f t="array" aca="1" ref="S217" ca="1">IF(INDIRECT("A"&amp;114+$U217)&lt;&gt;"",114+$U217,"")</f>
        <v/>
      </c>
      <c r="T217" s="28" t="str">
        <f t="shared" ca="1" si="42"/>
        <v>$B</v>
      </c>
      <c r="U217" s="29">
        <f t="shared" si="49"/>
        <v>96</v>
      </c>
      <c r="V217" s="29">
        <v>8.5833333333339308</v>
      </c>
      <c r="W217" s="29">
        <f t="shared" si="55"/>
        <v>8</v>
      </c>
      <c r="X217" s="41" t="str" cm="1">
        <f t="array" aca="1" ref="X217" ca="1">IFERROR(INDEX('PC&amp;PD'!$A$1:$AP$15,ROW('PC&amp;PD'!$A$15),MATCH(INDIRECT(T217),'PC&amp;PD'!$A$1:$AP$1,0)),"")</f>
        <v/>
      </c>
      <c r="Y217" s="13" t="str">
        <f>IF(OR($N217="",$N217=0),"",IF($N217=$E$7,'Extracted info for SC'!$J$6,IF($N217=$D$26,'Extracted info for SC'!$J$7,IF($N217=$E$26,'Extracted info for SC'!$J$8,IF($N217=$F$26,'Extracted info for SC'!$J$9,IF($N217=$G$26,'Extracted info for SC'!$J$10,IF($N217=$H$26,'Extracted info for SC'!$J$11,IF($N217=$I$26,'Extracted info for SC'!$J$12,IF($N217=$J$26,'Extracted info for SC'!$J$13,IF($N217=$K$26,'Extracted info for SC'!$J$14,IF($N217=$L$26,'Extracted info for SC'!$J$15,IF($N217=$M$26,'Extracted info for SC'!$J$16,IF($N217=$N$26,'Extracted info for SC'!$J$17,IF($N217=$O$26,'Extracted info for SC'!$J$18,""))))))))))))))</f>
        <v/>
      </c>
      <c r="Z217" s="155"/>
      <c r="AA217" s="13" t="str">
        <f t="shared" si="38"/>
        <v/>
      </c>
      <c r="AB217" s="155"/>
      <c r="AC217" s="13" t="str">
        <f t="shared" ca="1" si="43"/>
        <v>$AB</v>
      </c>
      <c r="AD217" s="13" t="str" cm="1">
        <f t="array" aca="1" ref="AD217" ca="1">IFERROR(IF((LEFT(INDIRECT("$F"&amp;$S217),4))="GOTS",IF($G217="Organic","GOTS_Organic_raw",(IF($G217="Responsible","GOTS_Responsible",(IF($G217="No Attribute (Conventional)","GOTS_conventional",(IF($G217="Recycled Pre/Post-Consumer","GOTS_pre_post",(IF($G217="In-Conversion","GOTS_in_conversion",(IF($G217="Sustainably Sourced","Sustainably_sourced",""))))))))))),IF($G217="Organic","Organic",(IF($G217="Responsible","Responsible",(IF($G217="No Attribute (Conventional)","No_Attribute_Conventional",(IF($G217="Recycled Pre/Post-Consumer","Recycled_Pre_Post_Consumer",(IF($G217="In-Conversion","In_Conversion",(IF($G217="Recycled Pre-Consumer","Recycled_Pre_Consumer",(IF($G217="Recycled Post-Consumer","Recycled_Post_Consumer",(IF($G217="Sustainably Sourced","Sustainably_sourced","")))))))))))))))),"")</f>
        <v/>
      </c>
      <c r="AE217" s="13" t="e" cm="1">
        <f t="array" aca="1" ref="AE217" ca="1">IF(INDIRECT("$F"&amp;$S217)="","",IF(LEFT(INDIRECT("$F"&amp;$S217),3)="GRS","GRS_RCS_RM",IF((LEFT(INDIRECT("$F"&amp;$S217),3))="RCS","GRS_RCS_RM",IF(INDIRECT("$F"&amp;$S217)="OCS (No Label)","OCS_Conversion_RM",IF(LEFT(INDIRECT("$F"&amp;$S217),3)="OCS","OCS_RM",IF(RIGHT(INDIRECT("$F"&amp;$S217),10)="conversion","GOTS_RM_conversion",IF((LEFT(INDIRECT("$F"&amp;$S217),4))="GOTS","GOTS_RM","Responsible_RM")))))))</f>
        <v>#REF!</v>
      </c>
      <c r="AF217" s="13" t="str" cm="1">
        <f t="array" aca="1" ref="AF217" ca="1">IF($S217="","",INDIRECT("$Z"&amp;$S217))</f>
        <v/>
      </c>
      <c r="AG217" s="155"/>
      <c r="AH217" s="13" t="str" cm="1">
        <f t="array" aca="1" ref="AH217" ca="1">IFERROR(INDIRECT("$ag"&amp;S217),"")</f>
        <v/>
      </c>
      <c r="AI217" s="13" t="e" cm="1">
        <f t="array" aca="1" ref="AI217" ca="1">INDIRECT("O"&amp;S216)</f>
        <v>#REF!</v>
      </c>
      <c r="AJ217" s="13" t="str">
        <f>IF($I217="","",INDEX('Raw Material'!$A$1:$J$75,MATCH(I217,'Raw Material'!$A$1:$A$75,0),(MATCH(G217,'Raw Material'!$A$1:$J$1,0))))</f>
        <v/>
      </c>
      <c r="AK217" s="13" t="str">
        <f t="shared" si="39"/>
        <v>YANLIŞRM</v>
      </c>
      <c r="AL217" s="153" t="str">
        <f t="shared" si="40"/>
        <v/>
      </c>
    </row>
    <row r="218" spans="1:38" ht="16.5" customHeight="1">
      <c r="A218" s="162"/>
      <c r="B218" s="168"/>
      <c r="C218" s="169"/>
      <c r="D218" s="156"/>
      <c r="E218" s="156"/>
      <c r="F218" s="175"/>
      <c r="G218" s="181"/>
      <c r="H218" s="182"/>
      <c r="I218" s="182"/>
      <c r="J218" s="182"/>
      <c r="K218" s="32"/>
      <c r="L218" s="179"/>
      <c r="M218" s="179"/>
      <c r="N218" s="81"/>
      <c r="O218" s="185"/>
      <c r="P218" s="103"/>
      <c r="Q218" s="84" t="str">
        <f t="shared" si="41"/>
        <v/>
      </c>
      <c r="R218" s="159"/>
      <c r="S218" s="28" t="str" cm="1">
        <f t="array" aca="1" ref="S218" ca="1">IF(INDIRECT("A"&amp;114+$U218)&lt;&gt;"",114+$U218,"")</f>
        <v/>
      </c>
      <c r="T218" s="28" t="str">
        <f t="shared" ca="1" si="42"/>
        <v>$B</v>
      </c>
      <c r="U218" s="29">
        <f t="shared" si="49"/>
        <v>96</v>
      </c>
      <c r="V218" s="29">
        <v>8.66666666666727</v>
      </c>
      <c r="W218" s="29">
        <f t="shared" si="55"/>
        <v>8</v>
      </c>
      <c r="X218" s="41" t="str" cm="1">
        <f t="array" aca="1" ref="X218" ca="1">IFERROR(INDEX('PC&amp;PD'!$A$1:$AP$15,ROW('PC&amp;PD'!$A$15),MATCH(INDIRECT(T218),'PC&amp;PD'!$A$1:$AP$1,0)),"")</f>
        <v/>
      </c>
      <c r="Y218" s="13" t="str">
        <f>IF(OR($N218="",$N218=0),"",IF($N218=$E$7,'Extracted info for SC'!$J$6,IF($N218=$D$26,'Extracted info for SC'!$J$7,IF($N218=$E$26,'Extracted info for SC'!$J$8,IF($N218=$F$26,'Extracted info for SC'!$J$9,IF($N218=$G$26,'Extracted info for SC'!$J$10,IF($N218=$H$26,'Extracted info for SC'!$J$11,IF($N218=$I$26,'Extracted info for SC'!$J$12,IF($N218=$J$26,'Extracted info for SC'!$J$13,IF($N218=$K$26,'Extracted info for SC'!$J$14,IF($N218=$L$26,'Extracted info for SC'!$J$15,IF($N218=$M$26,'Extracted info for SC'!$J$16,IF($N218=$N$26,'Extracted info for SC'!$J$17,IF($N218=$O$26,'Extracted info for SC'!$J$18,""))))))))))))))</f>
        <v/>
      </c>
      <c r="Z218" s="155"/>
      <c r="AA218" s="13" t="str">
        <f t="shared" si="38"/>
        <v/>
      </c>
      <c r="AB218" s="155"/>
      <c r="AC218" s="13" t="str">
        <f t="shared" ca="1" si="43"/>
        <v>$AB</v>
      </c>
      <c r="AD218" s="13" t="str" cm="1">
        <f t="array" aca="1" ref="AD218" ca="1">IFERROR(IF((LEFT(INDIRECT("$F"&amp;$S218),4))="GOTS",IF($G218="Organic","GOTS_Organic_raw",(IF($G218="Responsible","GOTS_Responsible",(IF($G218="No Attribute (Conventional)","GOTS_conventional",(IF($G218="Recycled Pre/Post-Consumer","GOTS_pre_post",(IF($G218="In-Conversion","GOTS_in_conversion",(IF($G218="Sustainably Sourced","Sustainably_sourced",""))))))))))),IF($G218="Organic","Organic",(IF($G218="Responsible","Responsible",(IF($G218="No Attribute (Conventional)","No_Attribute_Conventional",(IF($G218="Recycled Pre/Post-Consumer","Recycled_Pre_Post_Consumer",(IF($G218="In-Conversion","In_Conversion",(IF($G218="Recycled Pre-Consumer","Recycled_Pre_Consumer",(IF($G218="Recycled Post-Consumer","Recycled_Post_Consumer",(IF($G218="Sustainably Sourced","Sustainably_sourced","")))))))))))))))),"")</f>
        <v/>
      </c>
      <c r="AE218" s="13" t="e" cm="1">
        <f t="array" aca="1" ref="AE218" ca="1">IF(INDIRECT("$F"&amp;$S218)="","",IF(LEFT(INDIRECT("$F"&amp;$S218),3)="GRS","GRS_RCS_RM",IF((LEFT(INDIRECT("$F"&amp;$S218),3))="RCS","GRS_RCS_RM",IF(INDIRECT("$F"&amp;$S218)="OCS (No Label)","OCS_Conversion_RM",IF(LEFT(INDIRECT("$F"&amp;$S218),3)="OCS","OCS_RM",IF(RIGHT(INDIRECT("$F"&amp;$S218),10)="conversion","GOTS_RM_conversion",IF((LEFT(INDIRECT("$F"&amp;$S218),4))="GOTS","GOTS_RM","Responsible_RM")))))))</f>
        <v>#REF!</v>
      </c>
      <c r="AF218" s="13" t="str" cm="1">
        <f t="array" aca="1" ref="AF218" ca="1">IF($S218="","",INDIRECT("$Z"&amp;$S218))</f>
        <v/>
      </c>
      <c r="AG218" s="155"/>
      <c r="AH218" s="13" t="str" cm="1">
        <f t="array" aca="1" ref="AH218" ca="1">IFERROR(INDIRECT("$ag"&amp;S218),"")</f>
        <v/>
      </c>
      <c r="AI218" s="13" t="e" cm="1">
        <f t="array" aca="1" ref="AI218" ca="1">INDIRECT("O"&amp;S217)</f>
        <v>#REF!</v>
      </c>
      <c r="AJ218" s="13" t="str">
        <f>IF($I218="","",INDEX('Raw Material'!$A$1:$J$75,MATCH(I218,'Raw Material'!$A$1:$A$75,0),(MATCH(G218,'Raw Material'!$A$1:$J$1,0))))</f>
        <v/>
      </c>
      <c r="AK218" s="13" t="str">
        <f t="shared" si="39"/>
        <v>YANLIŞRM</v>
      </c>
      <c r="AL218" s="153" t="str">
        <f t="shared" si="40"/>
        <v/>
      </c>
    </row>
    <row r="219" spans="1:38" ht="16.5" customHeight="1">
      <c r="A219" s="162"/>
      <c r="B219" s="168"/>
      <c r="C219" s="169"/>
      <c r="D219" s="156"/>
      <c r="E219" s="156"/>
      <c r="F219" s="175"/>
      <c r="G219" s="181"/>
      <c r="H219" s="182"/>
      <c r="I219" s="182"/>
      <c r="J219" s="182"/>
      <c r="K219" s="32"/>
      <c r="L219" s="179"/>
      <c r="M219" s="179"/>
      <c r="N219" s="81"/>
      <c r="O219" s="185"/>
      <c r="P219" s="103"/>
      <c r="Q219" s="84" t="str">
        <f t="shared" si="41"/>
        <v/>
      </c>
      <c r="R219" s="159"/>
      <c r="S219" s="28" t="str" cm="1">
        <f t="array" aca="1" ref="S219" ca="1">IF(INDIRECT("A"&amp;114+$U219)&lt;&gt;"",114+$U219,"")</f>
        <v/>
      </c>
      <c r="T219" s="28" t="str">
        <f t="shared" ca="1" si="42"/>
        <v>$B</v>
      </c>
      <c r="U219" s="29">
        <f t="shared" si="49"/>
        <v>96</v>
      </c>
      <c r="V219" s="29">
        <v>8.7500000000006093</v>
      </c>
      <c r="W219" s="29">
        <f t="shared" si="55"/>
        <v>8</v>
      </c>
      <c r="X219" s="41" t="str" cm="1">
        <f t="array" aca="1" ref="X219" ca="1">IFERROR(INDEX('PC&amp;PD'!$A$1:$AP$15,ROW('PC&amp;PD'!$A$15),MATCH(INDIRECT(T219),'PC&amp;PD'!$A$1:$AP$1,0)),"")</f>
        <v/>
      </c>
      <c r="Y219" s="13" t="str">
        <f>IF(OR($N219="",$N219=0),"",IF($N219=$E$7,'Extracted info for SC'!$J$6,IF($N219=$D$26,'Extracted info for SC'!$J$7,IF($N219=$E$26,'Extracted info for SC'!$J$8,IF($N219=$F$26,'Extracted info for SC'!$J$9,IF($N219=$G$26,'Extracted info for SC'!$J$10,IF($N219=$H$26,'Extracted info for SC'!$J$11,IF($N219=$I$26,'Extracted info for SC'!$J$12,IF($N219=$J$26,'Extracted info for SC'!$J$13,IF($N219=$K$26,'Extracted info for SC'!$J$14,IF($N219=$L$26,'Extracted info for SC'!$J$15,IF($N219=$M$26,'Extracted info for SC'!$J$16,IF($N219=$N$26,'Extracted info for SC'!$J$17,IF($N219=$O$26,'Extracted info for SC'!$J$18,""))))))))))))))</f>
        <v/>
      </c>
      <c r="Z219" s="155"/>
      <c r="AA219" s="13" t="str">
        <f t="shared" si="38"/>
        <v/>
      </c>
      <c r="AB219" s="155"/>
      <c r="AC219" s="13" t="str">
        <f t="shared" ca="1" si="43"/>
        <v>$AB</v>
      </c>
      <c r="AD219" s="13" t="str" cm="1">
        <f t="array" aca="1" ref="AD219" ca="1">IFERROR(IF((LEFT(INDIRECT("$F"&amp;$S219),4))="GOTS",IF($G219="Organic","GOTS_Organic_raw",(IF($G219="Responsible","GOTS_Responsible",(IF($G219="No Attribute (Conventional)","GOTS_conventional",(IF($G219="Recycled Pre/Post-Consumer","GOTS_pre_post",(IF($G219="In-Conversion","GOTS_in_conversion",(IF($G219="Sustainably Sourced","Sustainably_sourced",""))))))))))),IF($G219="Organic","Organic",(IF($G219="Responsible","Responsible",(IF($G219="No Attribute (Conventional)","No_Attribute_Conventional",(IF($G219="Recycled Pre/Post-Consumer","Recycled_Pre_Post_Consumer",(IF($G219="In-Conversion","In_Conversion",(IF($G219="Recycled Pre-Consumer","Recycled_Pre_Consumer",(IF($G219="Recycled Post-Consumer","Recycled_Post_Consumer",(IF($G219="Sustainably Sourced","Sustainably_sourced","")))))))))))))))),"")</f>
        <v/>
      </c>
      <c r="AE219" s="13" t="e" cm="1">
        <f t="array" aca="1" ref="AE219" ca="1">IF(INDIRECT("$F"&amp;$S219)="","",IF(LEFT(INDIRECT("$F"&amp;$S219),3)="GRS","GRS_RCS_RM",IF((LEFT(INDIRECT("$F"&amp;$S219),3))="RCS","GRS_RCS_RM",IF(INDIRECT("$F"&amp;$S219)="OCS (No Label)","OCS_Conversion_RM",IF(LEFT(INDIRECT("$F"&amp;$S219),3)="OCS","OCS_RM",IF(RIGHT(INDIRECT("$F"&amp;$S219),10)="conversion","GOTS_RM_conversion",IF((LEFT(INDIRECT("$F"&amp;$S219),4))="GOTS","GOTS_RM","Responsible_RM")))))))</f>
        <v>#REF!</v>
      </c>
      <c r="AF219" s="13" t="str" cm="1">
        <f t="array" aca="1" ref="AF219" ca="1">IF($S219="","",INDIRECT("$Z"&amp;$S219))</f>
        <v/>
      </c>
      <c r="AG219" s="155"/>
      <c r="AH219" s="13" t="str" cm="1">
        <f t="array" aca="1" ref="AH219" ca="1">IFERROR(INDIRECT("$ag"&amp;S219),"")</f>
        <v/>
      </c>
      <c r="AI219" s="13" t="e" cm="1">
        <f t="array" aca="1" ref="AI219" ca="1">INDIRECT("O"&amp;S218)</f>
        <v>#REF!</v>
      </c>
      <c r="AJ219" s="13" t="str">
        <f>IF($I219="","",INDEX('Raw Material'!$A$1:$J$75,MATCH(I219,'Raw Material'!$A$1:$A$75,0),(MATCH(G219,'Raw Material'!$A$1:$J$1,0))))</f>
        <v/>
      </c>
      <c r="AK219" s="13" t="str">
        <f t="shared" si="39"/>
        <v>YANLIŞRM</v>
      </c>
      <c r="AL219" s="153" t="str">
        <f t="shared" si="40"/>
        <v/>
      </c>
    </row>
    <row r="220" spans="1:38" ht="16.5" customHeight="1">
      <c r="A220" s="162"/>
      <c r="B220" s="168"/>
      <c r="C220" s="169"/>
      <c r="D220" s="156"/>
      <c r="E220" s="156"/>
      <c r="F220" s="175"/>
      <c r="G220" s="181"/>
      <c r="H220" s="182"/>
      <c r="I220" s="182"/>
      <c r="J220" s="182"/>
      <c r="K220" s="32"/>
      <c r="L220" s="179"/>
      <c r="M220" s="179"/>
      <c r="N220" s="81"/>
      <c r="O220" s="185"/>
      <c r="P220" s="103"/>
      <c r="Q220" s="84" t="str">
        <f t="shared" si="41"/>
        <v/>
      </c>
      <c r="R220" s="159"/>
      <c r="S220" s="28" t="str" cm="1">
        <f t="array" aca="1" ref="S220" ca="1">IF(INDIRECT("A"&amp;114+$U220)&lt;&gt;"",114+$U220,"")</f>
        <v/>
      </c>
      <c r="T220" s="28" t="str">
        <f t="shared" ca="1" si="42"/>
        <v>$B</v>
      </c>
      <c r="U220" s="29">
        <f t="shared" si="49"/>
        <v>96</v>
      </c>
      <c r="V220" s="29">
        <v>8.8333333333339503</v>
      </c>
      <c r="W220" s="29">
        <f t="shared" si="55"/>
        <v>8</v>
      </c>
      <c r="X220" s="41" t="str" cm="1">
        <f t="array" aca="1" ref="X220" ca="1">IFERROR(INDEX('PC&amp;PD'!$A$1:$AP$15,ROW('PC&amp;PD'!$A$15),MATCH(INDIRECT(T220),'PC&amp;PD'!$A$1:$AP$1,0)),"")</f>
        <v/>
      </c>
      <c r="Y220" s="13" t="str">
        <f>IF(OR($N220="",$N220=0),"",IF($N220=$E$7,'Extracted info for SC'!$J$6,IF($N220=$D$26,'Extracted info for SC'!$J$7,IF($N220=$E$26,'Extracted info for SC'!$J$8,IF($N220=$F$26,'Extracted info for SC'!$J$9,IF($N220=$G$26,'Extracted info for SC'!$J$10,IF($N220=$H$26,'Extracted info for SC'!$J$11,IF($N220=$I$26,'Extracted info for SC'!$J$12,IF($N220=$J$26,'Extracted info for SC'!$J$13,IF($N220=$K$26,'Extracted info for SC'!$J$14,IF($N220=$L$26,'Extracted info for SC'!$J$15,IF($N220=$M$26,'Extracted info for SC'!$J$16,IF($N220=$N$26,'Extracted info for SC'!$J$17,IF($N220=$O$26,'Extracted info for SC'!$J$18,""))))))))))))))</f>
        <v/>
      </c>
      <c r="Z220" s="155"/>
      <c r="AA220" s="13" t="str">
        <f t="shared" si="38"/>
        <v/>
      </c>
      <c r="AB220" s="155"/>
      <c r="AC220" s="13" t="str">
        <f t="shared" ca="1" si="43"/>
        <v>$AB</v>
      </c>
      <c r="AD220" s="13" t="str" cm="1">
        <f t="array" aca="1" ref="AD220" ca="1">IFERROR(IF((LEFT(INDIRECT("$F"&amp;$S220),4))="GOTS",IF($G220="Organic","GOTS_Organic_raw",(IF($G220="Responsible","GOTS_Responsible",(IF($G220="No Attribute (Conventional)","GOTS_conventional",(IF($G220="Recycled Pre/Post-Consumer","GOTS_pre_post",(IF($G220="In-Conversion","GOTS_in_conversion",(IF($G220="Sustainably Sourced","Sustainably_sourced",""))))))))))),IF($G220="Organic","Organic",(IF($G220="Responsible","Responsible",(IF($G220="No Attribute (Conventional)","No_Attribute_Conventional",(IF($G220="Recycled Pre/Post-Consumer","Recycled_Pre_Post_Consumer",(IF($G220="In-Conversion","In_Conversion",(IF($G220="Recycled Pre-Consumer","Recycled_Pre_Consumer",(IF($G220="Recycled Post-Consumer","Recycled_Post_Consumer",(IF($G220="Sustainably Sourced","Sustainably_sourced","")))))))))))))))),"")</f>
        <v/>
      </c>
      <c r="AE220" s="13" t="e" cm="1">
        <f t="array" aca="1" ref="AE220" ca="1">IF(INDIRECT("$F"&amp;$S220)="","",IF(LEFT(INDIRECT("$F"&amp;$S220),3)="GRS","GRS_RCS_RM",IF((LEFT(INDIRECT("$F"&amp;$S220),3))="RCS","GRS_RCS_RM",IF(INDIRECT("$F"&amp;$S220)="OCS (No Label)","OCS_Conversion_RM",IF(LEFT(INDIRECT("$F"&amp;$S220),3)="OCS","OCS_RM",IF(RIGHT(INDIRECT("$F"&amp;$S220),10)="conversion","GOTS_RM_conversion",IF((LEFT(INDIRECT("$F"&amp;$S220),4))="GOTS","GOTS_RM","Responsible_RM")))))))</f>
        <v>#REF!</v>
      </c>
      <c r="AF220" s="13" t="str" cm="1">
        <f t="array" aca="1" ref="AF220" ca="1">IF($S220="","",INDIRECT("$Z"&amp;$S220))</f>
        <v/>
      </c>
      <c r="AG220" s="155"/>
      <c r="AH220" s="13" t="str" cm="1">
        <f t="array" aca="1" ref="AH220" ca="1">IFERROR(INDIRECT("$ag"&amp;S220),"")</f>
        <v/>
      </c>
      <c r="AI220" s="13" t="e" cm="1">
        <f t="array" aca="1" ref="AI220" ca="1">INDIRECT("O"&amp;S219)</f>
        <v>#REF!</v>
      </c>
      <c r="AJ220" s="13" t="str">
        <f>IF($I220="","",INDEX('Raw Material'!$A$1:$J$75,MATCH(I220,'Raw Material'!$A$1:$A$75,0),(MATCH(G220,'Raw Material'!$A$1:$J$1,0))))</f>
        <v/>
      </c>
      <c r="AK220" s="13" t="str">
        <f t="shared" si="39"/>
        <v>YANLIŞRM</v>
      </c>
      <c r="AL220" s="153" t="str">
        <f t="shared" si="40"/>
        <v/>
      </c>
    </row>
    <row r="221" spans="1:38" ht="16.5" customHeight="1" thickBot="1">
      <c r="A221" s="163"/>
      <c r="B221" s="170"/>
      <c r="C221" s="171"/>
      <c r="D221" s="156"/>
      <c r="E221" s="156"/>
      <c r="F221" s="176"/>
      <c r="G221" s="157"/>
      <c r="H221" s="158"/>
      <c r="I221" s="158"/>
      <c r="J221" s="158"/>
      <c r="K221" s="33"/>
      <c r="L221" s="180"/>
      <c r="M221" s="180"/>
      <c r="N221" s="82"/>
      <c r="O221" s="186"/>
      <c r="P221" s="103"/>
      <c r="Q221" s="84" t="str">
        <f t="shared" si="41"/>
        <v/>
      </c>
      <c r="R221" s="159"/>
      <c r="S221" s="28" t="str" cm="1">
        <f t="array" aca="1" ref="S221" ca="1">IF(INDIRECT("A"&amp;114+$U221)&lt;&gt;"",114+$U221,"")</f>
        <v/>
      </c>
      <c r="T221" s="28" t="str">
        <f t="shared" ca="1" si="42"/>
        <v>$B</v>
      </c>
      <c r="U221" s="29">
        <f t="shared" si="49"/>
        <v>96</v>
      </c>
      <c r="V221" s="29">
        <v>8.9166666666672896</v>
      </c>
      <c r="W221" s="29">
        <f t="shared" si="55"/>
        <v>8</v>
      </c>
      <c r="X221" s="41" t="str" cm="1">
        <f t="array" aca="1" ref="X221" ca="1">IFERROR(INDEX('PC&amp;PD'!$A$1:$AP$15,ROW('PC&amp;PD'!$A$15),MATCH(INDIRECT(T221),'PC&amp;PD'!$A$1:$AP$1,0)),"")</f>
        <v/>
      </c>
      <c r="Y221" s="13" t="str">
        <f>IF(OR($N221="",$N221=0),"",IF($N221=$E$7,'Extracted info for SC'!$J$6,IF($N221=$D$26,'Extracted info for SC'!$J$7,IF($N221=$E$26,'Extracted info for SC'!$J$8,IF($N221=$F$26,'Extracted info for SC'!$J$9,IF($N221=$G$26,'Extracted info for SC'!$J$10,IF($N221=$H$26,'Extracted info for SC'!$J$11,IF($N221=$I$26,'Extracted info for SC'!$J$12,IF($N221=$J$26,'Extracted info for SC'!$J$13,IF($N221=$K$26,'Extracted info for SC'!$J$14,IF($N221=$L$26,'Extracted info for SC'!$J$15,IF($N221=$M$26,'Extracted info for SC'!$J$16,IF($N221=$N$26,'Extracted info for SC'!$J$17,IF($N221=$O$26,'Extracted info for SC'!$J$18,""))))))))))))))</f>
        <v/>
      </c>
      <c r="Z221" s="155"/>
      <c r="AA221" s="13" t="str">
        <f t="shared" si="38"/>
        <v/>
      </c>
      <c r="AB221" s="155"/>
      <c r="AC221" s="13" t="str">
        <f t="shared" ca="1" si="43"/>
        <v>$AB</v>
      </c>
      <c r="AD221" s="13" t="str" cm="1">
        <f t="array" aca="1" ref="AD221" ca="1">IFERROR(IF((LEFT(INDIRECT("$F"&amp;$S221),4))="GOTS",IF($G221="Organic","GOTS_Organic_raw",(IF($G221="Responsible","GOTS_Responsible",(IF($G221="No Attribute (Conventional)","GOTS_conventional",(IF($G221="Recycled Pre/Post-Consumer","GOTS_pre_post",(IF($G221="In-Conversion","GOTS_in_conversion",(IF($G221="Sustainably Sourced","Sustainably_sourced",""))))))))))),IF($G221="Organic","Organic",(IF($G221="Responsible","Responsible",(IF($G221="No Attribute (Conventional)","No_Attribute_Conventional",(IF($G221="Recycled Pre/Post-Consumer","Recycled_Pre_Post_Consumer",(IF($G221="In-Conversion","In_Conversion",(IF($G221="Recycled Pre-Consumer","Recycled_Pre_Consumer",(IF($G221="Recycled Post-Consumer","Recycled_Post_Consumer",(IF($G221="Sustainably Sourced","Sustainably_sourced","")))))))))))))))),"")</f>
        <v/>
      </c>
      <c r="AE221" s="13" t="e" cm="1">
        <f t="array" aca="1" ref="AE221" ca="1">IF(INDIRECT("$F"&amp;$S221)="","",IF(LEFT(INDIRECT("$F"&amp;$S221),3)="GRS","GRS_RCS_RM",IF((LEFT(INDIRECT("$F"&amp;$S221),3))="RCS","GRS_RCS_RM",IF(INDIRECT("$F"&amp;$S221)="OCS (No Label)","OCS_Conversion_RM",IF(LEFT(INDIRECT("$F"&amp;$S221),3)="OCS","OCS_RM",IF(RIGHT(INDIRECT("$F"&amp;$S221),10)="conversion","GOTS_RM_conversion",IF((LEFT(INDIRECT("$F"&amp;$S221),4))="GOTS","GOTS_RM","Responsible_RM")))))))</f>
        <v>#REF!</v>
      </c>
      <c r="AF221" s="13" t="str" cm="1">
        <f t="array" aca="1" ref="AF221" ca="1">IF($S221="","",INDIRECT("$Z"&amp;$S221))</f>
        <v/>
      </c>
      <c r="AG221" s="155"/>
      <c r="AH221" s="13" t="str" cm="1">
        <f t="array" aca="1" ref="AH221" ca="1">IFERROR(INDIRECT("$ag"&amp;S221),"")</f>
        <v/>
      </c>
      <c r="AI221" s="13" t="e" cm="1">
        <f t="array" aca="1" ref="AI221" ca="1">INDIRECT("O"&amp;S220)</f>
        <v>#REF!</v>
      </c>
      <c r="AJ221" s="13" t="str">
        <f>IF($I221="","",INDEX('Raw Material'!$A$1:$J$75,MATCH(I221,'Raw Material'!$A$1:$A$75,0),(MATCH(G221,'Raw Material'!$A$1:$J$1,0))))</f>
        <v/>
      </c>
      <c r="AK221" s="13" t="str">
        <f t="shared" si="39"/>
        <v>YANLIŞRM</v>
      </c>
      <c r="AL221" s="153" t="str">
        <f t="shared" si="40"/>
        <v/>
      </c>
    </row>
    <row r="222" spans="1:38" ht="16.5" customHeight="1">
      <c r="A222" s="160" t="str">
        <f>IF(B222="","",COUNTA($B$114:$B222))</f>
        <v/>
      </c>
      <c r="B222" s="164"/>
      <c r="C222" s="165"/>
      <c r="D222" s="183"/>
      <c r="E222" s="183"/>
      <c r="F222" s="172"/>
      <c r="G222" s="212"/>
      <c r="H222" s="206"/>
      <c r="I222" s="206"/>
      <c r="J222" s="206"/>
      <c r="K222" s="31"/>
      <c r="L222" s="177" t="str">
        <f t="shared" ref="L222" si="61">IF(R222="","",LEFT(R222,LEN(R222)-2))</f>
        <v/>
      </c>
      <c r="M222" s="177"/>
      <c r="N222" s="80"/>
      <c r="O222" s="184"/>
      <c r="P222" s="103"/>
      <c r="Q222" s="84" t="str">
        <f t="shared" si="41"/>
        <v/>
      </c>
      <c r="R222" s="159" t="str">
        <f t="shared" ref="R222" si="62">CONCATENATE($Q222,Q223,Q224,Q225,Q226,Q227,$Q228,$Q229,$Q230,$Q231,Q232,Q233)</f>
        <v/>
      </c>
      <c r="S222" s="28" t="str" cm="1">
        <f t="array" aca="1" ref="S222" ca="1">IF(INDIRECT("A"&amp;114+$U222)&lt;&gt;"",114+$U222,"")</f>
        <v/>
      </c>
      <c r="T222" s="28" t="str">
        <f t="shared" ca="1" si="42"/>
        <v>$B</v>
      </c>
      <c r="U222" s="29">
        <f t="shared" si="49"/>
        <v>108</v>
      </c>
      <c r="V222" s="29">
        <v>9.0000000000006306</v>
      </c>
      <c r="W222" s="29">
        <f t="shared" si="55"/>
        <v>9</v>
      </c>
      <c r="X222" s="41" t="str" cm="1">
        <f t="array" aca="1" ref="X222" ca="1">IFERROR(INDEX('PC&amp;PD'!$A$1:$AP$15,ROW('PC&amp;PD'!$A$15),MATCH(INDIRECT(T222),'PC&amp;PD'!$A$1:$AP$1,0)),"")</f>
        <v/>
      </c>
      <c r="Y222" s="13" t="str">
        <f>IF(OR($N222="",$N222=0),"",IF($N222=$E$7,'Extracted info for SC'!$J$6,IF($N222=$D$26,'Extracted info for SC'!$J$7,IF($N222=$E$26,'Extracted info for SC'!$J$8,IF($N222=$F$26,'Extracted info for SC'!$J$9,IF($N222=$G$26,'Extracted info for SC'!$J$10,IF($N222=$H$26,'Extracted info for SC'!$J$11,IF($N222=$I$26,'Extracted info for SC'!$J$12,IF($N222=$J$26,'Extracted info for SC'!$J$13,IF($N222=$K$26,'Extracted info for SC'!$J$14,IF($N222=$L$26,'Extracted info for SC'!$J$15,IF($N222=$M$26,'Extracted info for SC'!$J$16,IF($N222=$N$26,'Extracted info for SC'!$J$17,IF($N222=$O$26,'Extracted info for SC'!$J$18,""))))))))))))))</f>
        <v/>
      </c>
      <c r="Z222" s="155" t="str">
        <f t="shared" ref="Z222" si="63">IFERROR(IF($F222="OCS 100","OCS (OCS 100)",IF($F222="OCS Blended","OCS (OCS Blended)",IF($F222="OCS (No Label)","OCS (No Label)",IF($F222="RCS 100","RCS (RCS 100)",IF($F222="RCS Blended","RCS (RCS Blended)",IF($F222="GRS","GRS (GRS)",IF($F222="GRS (No Label)", "GRS (No Label)",IF($F222="RDS","RDS (RDS)",IF($F222="RWS","RWS (RWS)",IF($F222="RAS","RAS (RAS)",IF($F222="RMS","RMS (RMS)",IF($F222="GOTS Organic","GOTS (Organic)",IF($F222="GOTS Made with organic","GOTS (Made with Organic)",IF($F222="GOTS Organic - in conversion","GOTS (Organic - In Conversion)",IF($F222="GOTS Made with organic - in conversion","GOTS (Made with Organic - In Conversion)",""))))))))))))))),"")</f>
        <v/>
      </c>
      <c r="AA222" s="13" t="str">
        <f t="shared" si="38"/>
        <v/>
      </c>
      <c r="AB222" s="155" t="str">
        <f t="shared" ref="AB222" si="64">IFERROR(IF($F222="OCS 100", "OCS_100",IF($F222="OCS Blended", "OCS_Blended",IF($F222="OCS (No Label)", "OCS_No_Label",IF($F222="RCS 100", "RCS_100",IF($F222="RCS Blended","RCS_Blended",IF($F222="GRS","GRS",IF($F222="GRS (No Label)", "GRS_No_Label",IF($F222="RDS","RDS",IF($F222="RWS","RWS",IF($F222="RMS","RMS",IF($F222="GOTS Organic","GOTS_Organic",IF($F222="GOTS Made with organic","GOTS_Made_with_organic",IF($F222="GOTS Organic - in conversion","GOTS_Organic_in_Conversion",IF($F222="GOTS Made with organic - in conversion","GOTS_Made_with_Organic_in_Conversion",IF($F222="RAS","RAS",""))))))))))))))),"")</f>
        <v/>
      </c>
      <c r="AC222" s="13" t="str">
        <f t="shared" ca="1" si="43"/>
        <v>$AB</v>
      </c>
      <c r="AD222" s="13" t="str" cm="1">
        <f t="array" aca="1" ref="AD222" ca="1">IFERROR(IF((LEFT(INDIRECT("$F"&amp;$S222),4))="GOTS",IF($G222="Organic","GOTS_Organic_raw",(IF($G222="Responsible","GOTS_Responsible",(IF($G222="No Attribute (Conventional)","GOTS_conventional",(IF($G222="Recycled Pre/Post-Consumer","GOTS_pre_post",(IF($G222="In-Conversion","GOTS_in_conversion",(IF($G222="Sustainably Sourced","Sustainably_sourced",""))))))))))),IF($G222="Organic","Organic",(IF($G222="Responsible","Responsible",(IF($G222="No Attribute (Conventional)","No_Attribute_Conventional",(IF($G222="Recycled Pre/Post-Consumer","Recycled_Pre_Post_Consumer",(IF($G222="In-Conversion","In_Conversion",(IF($G222="Recycled Pre-Consumer","Recycled_Pre_Consumer",(IF($G222="Recycled Post-Consumer","Recycled_Post_Consumer",(IF($G222="Sustainably Sourced","Sustainably_sourced","")))))))))))))))),"")</f>
        <v/>
      </c>
      <c r="AE222" s="13" t="e" cm="1">
        <f t="array" aca="1" ref="AE222" ca="1">IF(INDIRECT("$F"&amp;$S222)="","",IF(LEFT(INDIRECT("$F"&amp;$S222),3)="GRS","GRS_RCS_RM",IF((LEFT(INDIRECT("$F"&amp;$S222),3))="RCS","GRS_RCS_RM",IF(INDIRECT("$F"&amp;$S222)="OCS (No Label)","OCS_Conversion_RM",IF(LEFT(INDIRECT("$F"&amp;$S222),3)="OCS","OCS_RM",IF(RIGHT(INDIRECT("$F"&amp;$S222),10)="conversion","GOTS_RM_conversion",IF((LEFT(INDIRECT("$F"&amp;$S222),4))="GOTS","GOTS_RM","Responsible_RM")))))))</f>
        <v>#REF!</v>
      </c>
      <c r="AF222" s="13" t="str" cm="1">
        <f t="array" aca="1" ref="AF222" ca="1">IF($S222="","",INDIRECT("$Z"&amp;$S222))</f>
        <v/>
      </c>
      <c r="AG222" s="155" t="str">
        <f t="shared" ref="AG222" si="65">IF(AND(Y222="",Y223="",Y224="",Y225="",Y226="",Y227="",Y228="",Y229="",Y230="",Y231="",Y232="",Y233=""),"",CONCATENATE(Y222&amp;", "&amp;Y223&amp;", "&amp;Y224&amp;", "&amp;Y225&amp;", "&amp;Y226&amp;", "&amp;Y227&amp;", "&amp;Y228&amp;", "&amp;Y229&amp;", "&amp;Y230&amp;", "&amp;Y231&amp;", "&amp;Y232&amp;", "&amp;Y233))</f>
        <v/>
      </c>
      <c r="AH222" s="13" t="str" cm="1">
        <f t="array" aca="1" ref="AH222" ca="1">IFERROR(INDIRECT("$ag"&amp;S222),"")</f>
        <v/>
      </c>
      <c r="AI222" s="13" t="e" cm="1">
        <f t="array" aca="1" ref="AI222" ca="1">INDIRECT("O"&amp;S221)</f>
        <v>#REF!</v>
      </c>
      <c r="AJ222" s="13" t="str">
        <f>IF($I222="","",INDEX('Raw Material'!$A$1:$J$75,MATCH(I222,'Raw Material'!$A$1:$A$75,0),(MATCH(G222,'Raw Material'!$A$1:$J$1,0))))</f>
        <v/>
      </c>
      <c r="AK222" s="13" t="str">
        <f t="shared" si="39"/>
        <v>YANLIŞRM</v>
      </c>
      <c r="AL222" s="153" t="str">
        <f t="shared" si="40"/>
        <v/>
      </c>
    </row>
    <row r="223" spans="1:38" ht="16.5" customHeight="1">
      <c r="A223" s="161"/>
      <c r="B223" s="166"/>
      <c r="C223" s="167"/>
      <c r="D223" s="156"/>
      <c r="E223" s="156"/>
      <c r="F223" s="173"/>
      <c r="G223" s="181"/>
      <c r="H223" s="182"/>
      <c r="I223" s="182"/>
      <c r="J223" s="182"/>
      <c r="K223" s="32"/>
      <c r="L223" s="178"/>
      <c r="M223" s="178"/>
      <c r="N223" s="81"/>
      <c r="O223" s="185"/>
      <c r="P223" s="103"/>
      <c r="Q223" s="84" t="str">
        <f t="shared" si="41"/>
        <v/>
      </c>
      <c r="R223" s="159"/>
      <c r="S223" s="28" t="str" cm="1">
        <f t="array" aca="1" ref="S223" ca="1">IF(INDIRECT("A"&amp;114+$U223)&lt;&gt;"",114+$U223,"")</f>
        <v/>
      </c>
      <c r="T223" s="28" t="str">
        <f t="shared" ca="1" si="42"/>
        <v>$B</v>
      </c>
      <c r="U223" s="29">
        <f t="shared" si="49"/>
        <v>108</v>
      </c>
      <c r="V223" s="29">
        <v>9.0833333333339699</v>
      </c>
      <c r="W223" s="29">
        <f t="shared" si="55"/>
        <v>9</v>
      </c>
      <c r="X223" s="41" t="str" cm="1">
        <f t="array" aca="1" ref="X223" ca="1">IFERROR(INDEX('PC&amp;PD'!$A$1:$AP$15,ROW('PC&amp;PD'!$A$15),MATCH(INDIRECT(T223),'PC&amp;PD'!$A$1:$AP$1,0)),"")</f>
        <v/>
      </c>
      <c r="Y223" s="13" t="str">
        <f>IF(OR($N223="",$N223=0),"",IF($N223=$E$7,'Extracted info for SC'!$J$6,IF($N223=$D$26,'Extracted info for SC'!$J$7,IF($N223=$E$26,'Extracted info for SC'!$J$8,IF($N223=$F$26,'Extracted info for SC'!$J$9,IF($N223=$G$26,'Extracted info for SC'!$J$10,IF($N223=$H$26,'Extracted info for SC'!$J$11,IF($N223=$I$26,'Extracted info for SC'!$J$12,IF($N223=$J$26,'Extracted info for SC'!$J$13,IF($N223=$K$26,'Extracted info for SC'!$J$14,IF($N223=$L$26,'Extracted info for SC'!$J$15,IF($N223=$M$26,'Extracted info for SC'!$J$16,IF($N223=$N$26,'Extracted info for SC'!$J$17,IF($N223=$O$26,'Extracted info for SC'!$J$18,""))))))))))))))</f>
        <v/>
      </c>
      <c r="Z223" s="155"/>
      <c r="AA223" s="13" t="str">
        <f t="shared" si="38"/>
        <v/>
      </c>
      <c r="AB223" s="155"/>
      <c r="AC223" s="13" t="str">
        <f t="shared" ca="1" si="43"/>
        <v>$AB</v>
      </c>
      <c r="AD223" s="13" t="str" cm="1">
        <f t="array" aca="1" ref="AD223" ca="1">IFERROR(IF((LEFT(INDIRECT("$F"&amp;$S223),4))="GOTS",IF($G223="Organic","GOTS_Organic_raw",(IF($G223="Responsible","GOTS_Responsible",(IF($G223="No Attribute (Conventional)","GOTS_conventional",(IF($G223="Recycled Pre/Post-Consumer","GOTS_pre_post",(IF($G223="In-Conversion","GOTS_in_conversion",(IF($G223="Sustainably Sourced","Sustainably_sourced",""))))))))))),IF($G223="Organic","Organic",(IF($G223="Responsible","Responsible",(IF($G223="No Attribute (Conventional)","No_Attribute_Conventional",(IF($G223="Recycled Pre/Post-Consumer","Recycled_Pre_Post_Consumer",(IF($G223="In-Conversion","In_Conversion",(IF($G223="Recycled Pre-Consumer","Recycled_Pre_Consumer",(IF($G223="Recycled Post-Consumer","Recycled_Post_Consumer",(IF($G223="Sustainably Sourced","Sustainably_sourced","")))))))))))))))),"")</f>
        <v/>
      </c>
      <c r="AE223" s="13" t="e" cm="1">
        <f t="array" aca="1" ref="AE223" ca="1">IF(INDIRECT("$F"&amp;$S223)="","",IF(LEFT(INDIRECT("$F"&amp;$S223),3)="GRS","GRS_RCS_RM",IF((LEFT(INDIRECT("$F"&amp;$S223),3))="RCS","GRS_RCS_RM",IF(INDIRECT("$F"&amp;$S223)="OCS (No Label)","OCS_Conversion_RM",IF(LEFT(INDIRECT("$F"&amp;$S223),3)="OCS","OCS_RM",IF(RIGHT(INDIRECT("$F"&amp;$S223),10)="conversion","GOTS_RM_conversion",IF((LEFT(INDIRECT("$F"&amp;$S223),4))="GOTS","GOTS_RM","Responsible_RM")))))))</f>
        <v>#REF!</v>
      </c>
      <c r="AF223" s="13" t="str" cm="1">
        <f t="array" aca="1" ref="AF223" ca="1">IF($S223="","",INDIRECT("$Z"&amp;$S223))</f>
        <v/>
      </c>
      <c r="AG223" s="155"/>
      <c r="AH223" s="13" t="str" cm="1">
        <f t="array" aca="1" ref="AH223" ca="1">IFERROR(INDIRECT("$ag"&amp;S223),"")</f>
        <v/>
      </c>
      <c r="AI223" s="13" t="e" cm="1">
        <f t="array" aca="1" ref="AI223" ca="1">INDIRECT("O"&amp;S222)</f>
        <v>#REF!</v>
      </c>
      <c r="AJ223" s="13" t="str">
        <f>IF($I223="","",INDEX('Raw Material'!$A$1:$J$75,MATCH(I223,'Raw Material'!$A$1:$A$75,0),(MATCH(G223,'Raw Material'!$A$1:$J$1,0))))</f>
        <v/>
      </c>
      <c r="AK223" s="13" t="str">
        <f t="shared" si="39"/>
        <v>YANLIŞRM</v>
      </c>
      <c r="AL223" s="153" t="str">
        <f t="shared" si="40"/>
        <v/>
      </c>
    </row>
    <row r="224" spans="1:38" ht="16.5" customHeight="1">
      <c r="A224" s="161"/>
      <c r="B224" s="166"/>
      <c r="C224" s="167"/>
      <c r="D224" s="156"/>
      <c r="E224" s="156"/>
      <c r="F224" s="173"/>
      <c r="G224" s="181"/>
      <c r="H224" s="182"/>
      <c r="I224" s="182"/>
      <c r="J224" s="182"/>
      <c r="K224" s="32"/>
      <c r="L224" s="178"/>
      <c r="M224" s="178"/>
      <c r="N224" s="81"/>
      <c r="O224" s="185"/>
      <c r="P224" s="103"/>
      <c r="Q224" s="84" t="str">
        <f t="shared" si="41"/>
        <v/>
      </c>
      <c r="R224" s="159"/>
      <c r="S224" s="28" t="str" cm="1">
        <f t="array" aca="1" ref="S224" ca="1">IF(INDIRECT("A"&amp;114+$U224)&lt;&gt;"",114+$U224,"")</f>
        <v/>
      </c>
      <c r="T224" s="28" t="str">
        <f t="shared" ca="1" si="42"/>
        <v>$B</v>
      </c>
      <c r="U224" s="29">
        <f t="shared" si="49"/>
        <v>108</v>
      </c>
      <c r="V224" s="29">
        <v>9.1666666666673091</v>
      </c>
      <c r="W224" s="29">
        <f t="shared" si="55"/>
        <v>9</v>
      </c>
      <c r="X224" s="41" t="str" cm="1">
        <f t="array" aca="1" ref="X224" ca="1">IFERROR(INDEX('PC&amp;PD'!$A$1:$AP$15,ROW('PC&amp;PD'!$A$15),MATCH(INDIRECT(T224),'PC&amp;PD'!$A$1:$AP$1,0)),"")</f>
        <v/>
      </c>
      <c r="Y224" s="13" t="str">
        <f>IF(OR($N224="",$N224=0),"",IF($N224=$E$7,'Extracted info for SC'!$J$6,IF($N224=$D$26,'Extracted info for SC'!$J$7,IF($N224=$E$26,'Extracted info for SC'!$J$8,IF($N224=$F$26,'Extracted info for SC'!$J$9,IF($N224=$G$26,'Extracted info for SC'!$J$10,IF($N224=$H$26,'Extracted info for SC'!$J$11,IF($N224=$I$26,'Extracted info for SC'!$J$12,IF($N224=$J$26,'Extracted info for SC'!$J$13,IF($N224=$K$26,'Extracted info for SC'!$J$14,IF($N224=$L$26,'Extracted info for SC'!$J$15,IF($N224=$M$26,'Extracted info for SC'!$J$16,IF($N224=$N$26,'Extracted info for SC'!$J$17,IF($N224=$O$26,'Extracted info for SC'!$J$18,""))))))))))))))</f>
        <v/>
      </c>
      <c r="Z224" s="155"/>
      <c r="AA224" s="13" t="str">
        <f t="shared" si="38"/>
        <v/>
      </c>
      <c r="AB224" s="155"/>
      <c r="AC224" s="13" t="str">
        <f t="shared" ca="1" si="43"/>
        <v>$AB</v>
      </c>
      <c r="AD224" s="13" t="str" cm="1">
        <f t="array" aca="1" ref="AD224" ca="1">IFERROR(IF((LEFT(INDIRECT("$F"&amp;$S224),4))="GOTS",IF($G224="Organic","GOTS_Organic_raw",(IF($G224="Responsible","GOTS_Responsible",(IF($G224="No Attribute (Conventional)","GOTS_conventional",(IF($G224="Recycled Pre/Post-Consumer","GOTS_pre_post",(IF($G224="In-Conversion","GOTS_in_conversion",(IF($G224="Sustainably Sourced","Sustainably_sourced",""))))))))))),IF($G224="Organic","Organic",(IF($G224="Responsible","Responsible",(IF($G224="No Attribute (Conventional)","No_Attribute_Conventional",(IF($G224="Recycled Pre/Post-Consumer","Recycled_Pre_Post_Consumer",(IF($G224="In-Conversion","In_Conversion",(IF($G224="Recycled Pre-Consumer","Recycled_Pre_Consumer",(IF($G224="Recycled Post-Consumer","Recycled_Post_Consumer",(IF($G224="Sustainably Sourced","Sustainably_sourced","")))))))))))))))),"")</f>
        <v/>
      </c>
      <c r="AE224" s="13" t="e" cm="1">
        <f t="array" aca="1" ref="AE224" ca="1">IF(INDIRECT("$F"&amp;$S224)="","",IF(LEFT(INDIRECT("$F"&amp;$S224),3)="GRS","GRS_RCS_RM",IF((LEFT(INDIRECT("$F"&amp;$S224),3))="RCS","GRS_RCS_RM",IF(INDIRECT("$F"&amp;$S224)="OCS (No Label)","OCS_Conversion_RM",IF(LEFT(INDIRECT("$F"&amp;$S224),3)="OCS","OCS_RM",IF(RIGHT(INDIRECT("$F"&amp;$S224),10)="conversion","GOTS_RM_conversion",IF((LEFT(INDIRECT("$F"&amp;$S224),4))="GOTS","GOTS_RM","Responsible_RM")))))))</f>
        <v>#REF!</v>
      </c>
      <c r="AF224" s="13" t="str" cm="1">
        <f t="array" aca="1" ref="AF224" ca="1">IF($S224="","",INDIRECT("$Z"&amp;$S224))</f>
        <v/>
      </c>
      <c r="AG224" s="155"/>
      <c r="AH224" s="13" t="str" cm="1">
        <f t="array" aca="1" ref="AH224" ca="1">IFERROR(INDIRECT("$ag"&amp;S224),"")</f>
        <v/>
      </c>
      <c r="AI224" s="13" t="e" cm="1">
        <f t="array" aca="1" ref="AI224" ca="1">INDIRECT("O"&amp;S223)</f>
        <v>#REF!</v>
      </c>
      <c r="AJ224" s="13" t="str">
        <f>IF($I224="","",INDEX('Raw Material'!$A$1:$J$75,MATCH(I224,'Raw Material'!$A$1:$A$75,0),(MATCH(G224,'Raw Material'!$A$1:$J$1,0))))</f>
        <v/>
      </c>
      <c r="AK224" s="13" t="str">
        <f t="shared" si="39"/>
        <v>YANLIŞRM</v>
      </c>
      <c r="AL224" s="153" t="str">
        <f t="shared" si="40"/>
        <v/>
      </c>
    </row>
    <row r="225" spans="1:38" ht="16.5" customHeight="1">
      <c r="A225" s="161"/>
      <c r="B225" s="166"/>
      <c r="C225" s="167"/>
      <c r="D225" s="156"/>
      <c r="E225" s="156"/>
      <c r="F225" s="174"/>
      <c r="G225" s="181"/>
      <c r="H225" s="182"/>
      <c r="I225" s="182"/>
      <c r="J225" s="182"/>
      <c r="K225" s="32"/>
      <c r="L225" s="178"/>
      <c r="M225" s="178"/>
      <c r="N225" s="81"/>
      <c r="O225" s="185"/>
      <c r="P225" s="103"/>
      <c r="Q225" s="84" t="str">
        <f t="shared" si="41"/>
        <v/>
      </c>
      <c r="R225" s="159"/>
      <c r="S225" s="28" t="str" cm="1">
        <f t="array" aca="1" ref="S225" ca="1">IF(INDIRECT("A"&amp;114+$U225)&lt;&gt;"",114+$U225,"")</f>
        <v/>
      </c>
      <c r="T225" s="28" t="str">
        <f t="shared" ca="1" si="42"/>
        <v>$B</v>
      </c>
      <c r="U225" s="29">
        <f t="shared" si="49"/>
        <v>108</v>
      </c>
      <c r="V225" s="29">
        <v>9.2500000000006501</v>
      </c>
      <c r="W225" s="29">
        <f t="shared" si="55"/>
        <v>9</v>
      </c>
      <c r="X225" s="41" t="str" cm="1">
        <f t="array" aca="1" ref="X225" ca="1">IFERROR(INDEX('PC&amp;PD'!$A$1:$AP$15,ROW('PC&amp;PD'!$A$15),MATCH(INDIRECT(T225),'PC&amp;PD'!$A$1:$AP$1,0)),"")</f>
        <v/>
      </c>
      <c r="Y225" s="13" t="str">
        <f>IF(OR($N225="",$N225=0),"",IF($N225=$E$7,'Extracted info for SC'!$J$6,IF($N225=$D$26,'Extracted info for SC'!$J$7,IF($N225=$E$26,'Extracted info for SC'!$J$8,IF($N225=$F$26,'Extracted info for SC'!$J$9,IF($N225=$G$26,'Extracted info for SC'!$J$10,IF($N225=$H$26,'Extracted info for SC'!$J$11,IF($N225=$I$26,'Extracted info for SC'!$J$12,IF($N225=$J$26,'Extracted info for SC'!$J$13,IF($N225=$K$26,'Extracted info for SC'!$J$14,IF($N225=$L$26,'Extracted info for SC'!$J$15,IF($N225=$M$26,'Extracted info for SC'!$J$16,IF($N225=$N$26,'Extracted info for SC'!$J$17,IF($N225=$O$26,'Extracted info for SC'!$J$18,""))))))))))))))</f>
        <v/>
      </c>
      <c r="Z225" s="155"/>
      <c r="AA225" s="13" t="str">
        <f t="shared" si="38"/>
        <v/>
      </c>
      <c r="AB225" s="155"/>
      <c r="AC225" s="13" t="str">
        <f t="shared" ca="1" si="43"/>
        <v>$AB</v>
      </c>
      <c r="AD225" s="13" t="str" cm="1">
        <f t="array" aca="1" ref="AD225" ca="1">IFERROR(IF((LEFT(INDIRECT("$F"&amp;$S225),4))="GOTS",IF($G225="Organic","GOTS_Organic_raw",(IF($G225="Responsible","GOTS_Responsible",(IF($G225="No Attribute (Conventional)","GOTS_conventional",(IF($G225="Recycled Pre/Post-Consumer","GOTS_pre_post",(IF($G225="In-Conversion","GOTS_in_conversion",(IF($G225="Sustainably Sourced","Sustainably_sourced",""))))))))))),IF($G225="Organic","Organic",(IF($G225="Responsible","Responsible",(IF($G225="No Attribute (Conventional)","No_Attribute_Conventional",(IF($G225="Recycled Pre/Post-Consumer","Recycled_Pre_Post_Consumer",(IF($G225="In-Conversion","In_Conversion",(IF($G225="Recycled Pre-Consumer","Recycled_Pre_Consumer",(IF($G225="Recycled Post-Consumer","Recycled_Post_Consumer",(IF($G225="Sustainably Sourced","Sustainably_sourced","")))))))))))))))),"")</f>
        <v/>
      </c>
      <c r="AE225" s="13" t="e" cm="1">
        <f t="array" aca="1" ref="AE225" ca="1">IF(INDIRECT("$F"&amp;$S225)="","",IF(LEFT(INDIRECT("$F"&amp;$S225),3)="GRS","GRS_RCS_RM",IF((LEFT(INDIRECT("$F"&amp;$S225),3))="RCS","GRS_RCS_RM",IF(INDIRECT("$F"&amp;$S225)="OCS (No Label)","OCS_Conversion_RM",IF(LEFT(INDIRECT("$F"&amp;$S225),3)="OCS","OCS_RM",IF(RIGHT(INDIRECT("$F"&amp;$S225),10)="conversion","GOTS_RM_conversion",IF((LEFT(INDIRECT("$F"&amp;$S225),4))="GOTS","GOTS_RM","Responsible_RM")))))))</f>
        <v>#REF!</v>
      </c>
      <c r="AF225" s="13" t="str" cm="1">
        <f t="array" aca="1" ref="AF225" ca="1">IF($S225="","",INDIRECT("$Z"&amp;$S225))</f>
        <v/>
      </c>
      <c r="AG225" s="155"/>
      <c r="AH225" s="13" t="str" cm="1">
        <f t="array" aca="1" ref="AH225" ca="1">IFERROR(INDIRECT("$ag"&amp;S225),"")</f>
        <v/>
      </c>
      <c r="AI225" s="13" t="e" cm="1">
        <f t="array" aca="1" ref="AI225" ca="1">INDIRECT("O"&amp;S224)</f>
        <v>#REF!</v>
      </c>
      <c r="AJ225" s="13" t="str">
        <f>IF($I225="","",INDEX('Raw Material'!$A$1:$J$75,MATCH(I225,'Raw Material'!$A$1:$A$75,0),(MATCH(G225,'Raw Material'!$A$1:$J$1,0))))</f>
        <v/>
      </c>
      <c r="AK225" s="13" t="str">
        <f t="shared" si="39"/>
        <v>YANLIŞRM</v>
      </c>
      <c r="AL225" s="153" t="str">
        <f t="shared" si="40"/>
        <v/>
      </c>
    </row>
    <row r="226" spans="1:38" ht="16.5" customHeight="1">
      <c r="A226" s="161"/>
      <c r="B226" s="166"/>
      <c r="C226" s="167"/>
      <c r="D226" s="156"/>
      <c r="E226" s="156"/>
      <c r="F226" s="174"/>
      <c r="G226" s="181"/>
      <c r="H226" s="182"/>
      <c r="I226" s="182"/>
      <c r="J226" s="182"/>
      <c r="K226" s="32"/>
      <c r="L226" s="178"/>
      <c r="M226" s="178"/>
      <c r="N226" s="81"/>
      <c r="O226" s="185"/>
      <c r="P226" s="103"/>
      <c r="Q226" s="84" t="str">
        <f t="shared" si="41"/>
        <v/>
      </c>
      <c r="R226" s="159"/>
      <c r="S226" s="28" t="str" cm="1">
        <f t="array" aca="1" ref="S226" ca="1">IF(INDIRECT("A"&amp;114+$U226)&lt;&gt;"",114+$U226,"")</f>
        <v/>
      </c>
      <c r="T226" s="28" t="str">
        <f t="shared" ca="1" si="42"/>
        <v>$B</v>
      </c>
      <c r="U226" s="29">
        <f t="shared" si="49"/>
        <v>108</v>
      </c>
      <c r="V226" s="29">
        <v>9.3333333333339894</v>
      </c>
      <c r="W226" s="29">
        <f t="shared" si="55"/>
        <v>9</v>
      </c>
      <c r="X226" s="41" t="str" cm="1">
        <f t="array" aca="1" ref="X226" ca="1">IFERROR(INDEX('PC&amp;PD'!$A$1:$AP$15,ROW('PC&amp;PD'!$A$15),MATCH(INDIRECT(T226),'PC&amp;PD'!$A$1:$AP$1,0)),"")</f>
        <v/>
      </c>
      <c r="Y226" s="13" t="str">
        <f>IF(OR($N226="",$N226=0),"",IF($N226=$E$7,'Extracted info for SC'!$J$6,IF($N226=$D$26,'Extracted info for SC'!$J$7,IF($N226=$E$26,'Extracted info for SC'!$J$8,IF($N226=$F$26,'Extracted info for SC'!$J$9,IF($N226=$G$26,'Extracted info for SC'!$J$10,IF($N226=$H$26,'Extracted info for SC'!$J$11,IF($N226=$I$26,'Extracted info for SC'!$J$12,IF($N226=$J$26,'Extracted info for SC'!$J$13,IF($N226=$K$26,'Extracted info for SC'!$J$14,IF($N226=$L$26,'Extracted info for SC'!$J$15,IF($N226=$M$26,'Extracted info for SC'!$J$16,IF($N226=$N$26,'Extracted info for SC'!$J$17,IF($N226=$O$26,'Extracted info for SC'!$J$18,""))))))))))))))</f>
        <v/>
      </c>
      <c r="Z226" s="155"/>
      <c r="AA226" s="13" t="str">
        <f t="shared" si="38"/>
        <v/>
      </c>
      <c r="AB226" s="155"/>
      <c r="AC226" s="13" t="str">
        <f t="shared" ca="1" si="43"/>
        <v>$AB</v>
      </c>
      <c r="AD226" s="13" t="str" cm="1">
        <f t="array" aca="1" ref="AD226" ca="1">IFERROR(IF((LEFT(INDIRECT("$F"&amp;$S226),4))="GOTS",IF($G226="Organic","GOTS_Organic_raw",(IF($G226="Responsible","GOTS_Responsible",(IF($G226="No Attribute (Conventional)","GOTS_conventional",(IF($G226="Recycled Pre/Post-Consumer","GOTS_pre_post",(IF($G226="In-Conversion","GOTS_in_conversion",(IF($G226="Sustainably Sourced","Sustainably_sourced",""))))))))))),IF($G226="Organic","Organic",(IF($G226="Responsible","Responsible",(IF($G226="No Attribute (Conventional)","No_Attribute_Conventional",(IF($G226="Recycled Pre/Post-Consumer","Recycled_Pre_Post_Consumer",(IF($G226="In-Conversion","In_Conversion",(IF($G226="Recycled Pre-Consumer","Recycled_Pre_Consumer",(IF($G226="Recycled Post-Consumer","Recycled_Post_Consumer",(IF($G226="Sustainably Sourced","Sustainably_sourced","")))))))))))))))),"")</f>
        <v/>
      </c>
      <c r="AE226" s="13" t="e" cm="1">
        <f t="array" aca="1" ref="AE226" ca="1">IF(INDIRECT("$F"&amp;$S226)="","",IF(LEFT(INDIRECT("$F"&amp;$S226),3)="GRS","GRS_RCS_RM",IF((LEFT(INDIRECT("$F"&amp;$S226),3))="RCS","GRS_RCS_RM",IF(INDIRECT("$F"&amp;$S226)="OCS (No Label)","OCS_Conversion_RM",IF(LEFT(INDIRECT("$F"&amp;$S226),3)="OCS","OCS_RM",IF(RIGHT(INDIRECT("$F"&amp;$S226),10)="conversion","GOTS_RM_conversion",IF((LEFT(INDIRECT("$F"&amp;$S226),4))="GOTS","GOTS_RM","Responsible_RM")))))))</f>
        <v>#REF!</v>
      </c>
      <c r="AF226" s="13" t="str" cm="1">
        <f t="array" aca="1" ref="AF226" ca="1">IF($S226="","",INDIRECT("$Z"&amp;$S226))</f>
        <v/>
      </c>
      <c r="AG226" s="155"/>
      <c r="AH226" s="13" t="str" cm="1">
        <f t="array" aca="1" ref="AH226" ca="1">IFERROR(INDIRECT("$ag"&amp;S226),"")</f>
        <v/>
      </c>
      <c r="AI226" s="13" t="e" cm="1">
        <f t="array" aca="1" ref="AI226" ca="1">INDIRECT("O"&amp;S225)</f>
        <v>#REF!</v>
      </c>
      <c r="AJ226" s="13" t="str">
        <f>IF($I226="","",INDEX('Raw Material'!$A$1:$J$75,MATCH(I226,'Raw Material'!$A$1:$A$75,0),(MATCH(G226,'Raw Material'!$A$1:$J$1,0))))</f>
        <v/>
      </c>
      <c r="AK226" s="13" t="str">
        <f t="shared" si="39"/>
        <v>YANLIŞRM</v>
      </c>
      <c r="AL226" s="153" t="str">
        <f t="shared" si="40"/>
        <v/>
      </c>
    </row>
    <row r="227" spans="1:38" ht="16.5" customHeight="1">
      <c r="A227" s="161"/>
      <c r="B227" s="166"/>
      <c r="C227" s="167"/>
      <c r="D227" s="156"/>
      <c r="E227" s="156"/>
      <c r="F227" s="174"/>
      <c r="G227" s="181"/>
      <c r="H227" s="182"/>
      <c r="I227" s="182"/>
      <c r="J227" s="182"/>
      <c r="K227" s="32"/>
      <c r="L227" s="178"/>
      <c r="M227" s="178"/>
      <c r="N227" s="81"/>
      <c r="O227" s="185"/>
      <c r="P227" s="103"/>
      <c r="Q227" s="84" t="str">
        <f t="shared" si="41"/>
        <v/>
      </c>
      <c r="R227" s="159"/>
      <c r="S227" s="28" t="str" cm="1">
        <f t="array" aca="1" ref="S227" ca="1">IF(INDIRECT("A"&amp;114+$U227)&lt;&gt;"",114+$U227,"")</f>
        <v/>
      </c>
      <c r="T227" s="28" t="str">
        <f t="shared" ca="1" si="42"/>
        <v>$B</v>
      </c>
      <c r="U227" s="29">
        <f t="shared" si="49"/>
        <v>108</v>
      </c>
      <c r="V227" s="29">
        <v>9.4166666666673304</v>
      </c>
      <c r="W227" s="29">
        <f t="shared" si="55"/>
        <v>9</v>
      </c>
      <c r="X227" s="41" t="str" cm="1">
        <f t="array" aca="1" ref="X227" ca="1">IFERROR(INDEX('PC&amp;PD'!$A$1:$AP$15,ROW('PC&amp;PD'!$A$15),MATCH(INDIRECT(T227),'PC&amp;PD'!$A$1:$AP$1,0)),"")</f>
        <v/>
      </c>
      <c r="Y227" s="13" t="str">
        <f>IF(OR($N227="",$N227=0),"",IF($N227=$E$7,'Extracted info for SC'!$J$6,IF($N227=$D$26,'Extracted info for SC'!$J$7,IF($N227=$E$26,'Extracted info for SC'!$J$8,IF($N227=$F$26,'Extracted info for SC'!$J$9,IF($N227=$G$26,'Extracted info for SC'!$J$10,IF($N227=$H$26,'Extracted info for SC'!$J$11,IF($N227=$I$26,'Extracted info for SC'!$J$12,IF($N227=$J$26,'Extracted info for SC'!$J$13,IF($N227=$K$26,'Extracted info for SC'!$J$14,IF($N227=$L$26,'Extracted info for SC'!$J$15,IF($N227=$M$26,'Extracted info for SC'!$J$16,IF($N227=$N$26,'Extracted info for SC'!$J$17,IF($N227=$O$26,'Extracted info for SC'!$J$18,""))))))))))))))</f>
        <v/>
      </c>
      <c r="Z227" s="155"/>
      <c r="AA227" s="13" t="str">
        <f t="shared" si="38"/>
        <v/>
      </c>
      <c r="AB227" s="155"/>
      <c r="AC227" s="13" t="str">
        <f t="shared" ca="1" si="43"/>
        <v>$AB</v>
      </c>
      <c r="AD227" s="13" t="str" cm="1">
        <f t="array" aca="1" ref="AD227" ca="1">IFERROR(IF((LEFT(INDIRECT("$F"&amp;$S227),4))="GOTS",IF($G227="Organic","GOTS_Organic_raw",(IF($G227="Responsible","GOTS_Responsible",(IF($G227="No Attribute (Conventional)","GOTS_conventional",(IF($G227="Recycled Pre/Post-Consumer","GOTS_pre_post",(IF($G227="In-Conversion","GOTS_in_conversion",(IF($G227="Sustainably Sourced","Sustainably_sourced",""))))))))))),IF($G227="Organic","Organic",(IF($G227="Responsible","Responsible",(IF($G227="No Attribute (Conventional)","No_Attribute_Conventional",(IF($G227="Recycled Pre/Post-Consumer","Recycled_Pre_Post_Consumer",(IF($G227="In-Conversion","In_Conversion",(IF($G227="Recycled Pre-Consumer","Recycled_Pre_Consumer",(IF($G227="Recycled Post-Consumer","Recycled_Post_Consumer",(IF($G227="Sustainably Sourced","Sustainably_sourced","")))))))))))))))),"")</f>
        <v/>
      </c>
      <c r="AE227" s="13" t="e" cm="1">
        <f t="array" aca="1" ref="AE227" ca="1">IF(INDIRECT("$F"&amp;$S227)="","",IF(LEFT(INDIRECT("$F"&amp;$S227),3)="GRS","GRS_RCS_RM",IF((LEFT(INDIRECT("$F"&amp;$S227),3))="RCS","GRS_RCS_RM",IF(INDIRECT("$F"&amp;$S227)="OCS (No Label)","OCS_Conversion_RM",IF(LEFT(INDIRECT("$F"&amp;$S227),3)="OCS","OCS_RM",IF(RIGHT(INDIRECT("$F"&amp;$S227),10)="conversion","GOTS_RM_conversion",IF((LEFT(INDIRECT("$F"&amp;$S227),4))="GOTS","GOTS_RM","Responsible_RM")))))))</f>
        <v>#REF!</v>
      </c>
      <c r="AF227" s="13" t="str" cm="1">
        <f t="array" aca="1" ref="AF227" ca="1">IF($S227="","",INDIRECT("$Z"&amp;$S227))</f>
        <v/>
      </c>
      <c r="AG227" s="155"/>
      <c r="AH227" s="13" t="str" cm="1">
        <f t="array" aca="1" ref="AH227" ca="1">IFERROR(INDIRECT("$ag"&amp;S227),"")</f>
        <v/>
      </c>
      <c r="AI227" s="13" t="e" cm="1">
        <f t="array" aca="1" ref="AI227" ca="1">INDIRECT("O"&amp;S226)</f>
        <v>#REF!</v>
      </c>
      <c r="AJ227" s="13" t="str">
        <f>IF($I227="","",INDEX('Raw Material'!$A$1:$J$75,MATCH(I227,'Raw Material'!$A$1:$A$75,0),(MATCH(G227,'Raw Material'!$A$1:$J$1,0))))</f>
        <v/>
      </c>
      <c r="AK227" s="13" t="str">
        <f t="shared" si="39"/>
        <v>YANLIŞRM</v>
      </c>
      <c r="AL227" s="153" t="str">
        <f t="shared" si="40"/>
        <v/>
      </c>
    </row>
    <row r="228" spans="1:38" ht="16.5" customHeight="1">
      <c r="A228" s="162"/>
      <c r="B228" s="168"/>
      <c r="C228" s="169"/>
      <c r="D228" s="156"/>
      <c r="E228" s="156"/>
      <c r="F228" s="175"/>
      <c r="G228" s="181"/>
      <c r="H228" s="182"/>
      <c r="I228" s="182"/>
      <c r="J228" s="182"/>
      <c r="K228" s="32"/>
      <c r="L228" s="179"/>
      <c r="M228" s="179"/>
      <c r="N228" s="81"/>
      <c r="O228" s="185"/>
      <c r="P228" s="103"/>
      <c r="Q228" s="84" t="str">
        <f t="shared" si="41"/>
        <v/>
      </c>
      <c r="R228" s="159"/>
      <c r="S228" s="28" t="str" cm="1">
        <f t="array" aca="1" ref="S228" ca="1">IF(INDIRECT("A"&amp;114+$U228)&lt;&gt;"",114+$U228,"")</f>
        <v/>
      </c>
      <c r="T228" s="28" t="str">
        <f t="shared" ca="1" si="42"/>
        <v>$B</v>
      </c>
      <c r="U228" s="29">
        <f t="shared" si="49"/>
        <v>108</v>
      </c>
      <c r="V228" s="29">
        <v>9.5000000000006697</v>
      </c>
      <c r="W228" s="29">
        <f t="shared" si="55"/>
        <v>9</v>
      </c>
      <c r="X228" s="41" t="str" cm="1">
        <f t="array" aca="1" ref="X228" ca="1">IFERROR(INDEX('PC&amp;PD'!$A$1:$AP$15,ROW('PC&amp;PD'!$A$15),MATCH(INDIRECT(T228),'PC&amp;PD'!$A$1:$AP$1,0)),"")</f>
        <v/>
      </c>
      <c r="Y228" s="13" t="str">
        <f>IF(OR($N228="",$N228=0),"",IF($N228=$E$7,'Extracted info for SC'!$J$6,IF($N228=$D$26,'Extracted info for SC'!$J$7,IF($N228=$E$26,'Extracted info for SC'!$J$8,IF($N228=$F$26,'Extracted info for SC'!$J$9,IF($N228=$G$26,'Extracted info for SC'!$J$10,IF($N228=$H$26,'Extracted info for SC'!$J$11,IF($N228=$I$26,'Extracted info for SC'!$J$12,IF($N228=$J$26,'Extracted info for SC'!$J$13,IF($N228=$K$26,'Extracted info for SC'!$J$14,IF($N228=$L$26,'Extracted info for SC'!$J$15,IF($N228=$M$26,'Extracted info for SC'!$J$16,IF($N228=$N$26,'Extracted info for SC'!$J$17,IF($N228=$O$26,'Extracted info for SC'!$J$18,""))))))))))))))</f>
        <v/>
      </c>
      <c r="Z228" s="155"/>
      <c r="AA228" s="13" t="str">
        <f t="shared" si="38"/>
        <v/>
      </c>
      <c r="AB228" s="155"/>
      <c r="AC228" s="13" t="str">
        <f t="shared" ca="1" si="43"/>
        <v>$AB</v>
      </c>
      <c r="AD228" s="13" t="str" cm="1">
        <f t="array" aca="1" ref="AD228" ca="1">IFERROR(IF((LEFT(INDIRECT("$F"&amp;$S228),4))="GOTS",IF($G228="Organic","GOTS_Organic_raw",(IF($G228="Responsible","GOTS_Responsible",(IF($G228="No Attribute (Conventional)","GOTS_conventional",(IF($G228="Recycled Pre/Post-Consumer","GOTS_pre_post",(IF($G228="In-Conversion","GOTS_in_conversion",(IF($G228="Sustainably Sourced","Sustainably_sourced",""))))))))))),IF($G228="Organic","Organic",(IF($G228="Responsible","Responsible",(IF($G228="No Attribute (Conventional)","No_Attribute_Conventional",(IF($G228="Recycled Pre/Post-Consumer","Recycled_Pre_Post_Consumer",(IF($G228="In-Conversion","In_Conversion",(IF($G228="Recycled Pre-Consumer","Recycled_Pre_Consumer",(IF($G228="Recycled Post-Consumer","Recycled_Post_Consumer",(IF($G228="Sustainably Sourced","Sustainably_sourced","")))))))))))))))),"")</f>
        <v/>
      </c>
      <c r="AE228" s="13" t="e" cm="1">
        <f t="array" aca="1" ref="AE228" ca="1">IF(INDIRECT("$F"&amp;$S228)="","",IF(LEFT(INDIRECT("$F"&amp;$S228),3)="GRS","GRS_RCS_RM",IF((LEFT(INDIRECT("$F"&amp;$S228),3))="RCS","GRS_RCS_RM",IF(INDIRECT("$F"&amp;$S228)="OCS (No Label)","OCS_Conversion_RM",IF(LEFT(INDIRECT("$F"&amp;$S228),3)="OCS","OCS_RM",IF(RIGHT(INDIRECT("$F"&amp;$S228),10)="conversion","GOTS_RM_conversion",IF((LEFT(INDIRECT("$F"&amp;$S228),4))="GOTS","GOTS_RM","Responsible_RM")))))))</f>
        <v>#REF!</v>
      </c>
      <c r="AF228" s="13" t="str" cm="1">
        <f t="array" aca="1" ref="AF228" ca="1">IF($S228="","",INDIRECT("$Z"&amp;$S228))</f>
        <v/>
      </c>
      <c r="AG228" s="155"/>
      <c r="AH228" s="13" t="str" cm="1">
        <f t="array" aca="1" ref="AH228" ca="1">IFERROR(INDIRECT("$ag"&amp;S228),"")</f>
        <v/>
      </c>
      <c r="AI228" s="13" t="e" cm="1">
        <f t="array" aca="1" ref="AI228" ca="1">INDIRECT("O"&amp;S227)</f>
        <v>#REF!</v>
      </c>
      <c r="AJ228" s="13" t="str">
        <f>IF($I228="","",INDEX('Raw Material'!$A$1:$J$75,MATCH(I228,'Raw Material'!$A$1:$A$75,0),(MATCH(G228,'Raw Material'!$A$1:$J$1,0))))</f>
        <v/>
      </c>
      <c r="AK228" s="13" t="str">
        <f t="shared" si="39"/>
        <v>YANLIŞRM</v>
      </c>
      <c r="AL228" s="153" t="str">
        <f t="shared" si="40"/>
        <v/>
      </c>
    </row>
    <row r="229" spans="1:38" ht="16.5" customHeight="1">
      <c r="A229" s="162"/>
      <c r="B229" s="168"/>
      <c r="C229" s="169"/>
      <c r="D229" s="156"/>
      <c r="E229" s="156"/>
      <c r="F229" s="175"/>
      <c r="G229" s="181"/>
      <c r="H229" s="182"/>
      <c r="I229" s="182"/>
      <c r="J229" s="182"/>
      <c r="K229" s="32"/>
      <c r="L229" s="179"/>
      <c r="M229" s="179"/>
      <c r="N229" s="81"/>
      <c r="O229" s="185"/>
      <c r="P229" s="103"/>
      <c r="Q229" s="84" t="str">
        <f t="shared" si="41"/>
        <v/>
      </c>
      <c r="R229" s="159"/>
      <c r="S229" s="28" t="str" cm="1">
        <f t="array" aca="1" ref="S229" ca="1">IF(INDIRECT("A"&amp;114+$U229)&lt;&gt;"",114+$U229,"")</f>
        <v/>
      </c>
      <c r="T229" s="28" t="str">
        <f t="shared" ca="1" si="42"/>
        <v>$B</v>
      </c>
      <c r="U229" s="29">
        <f t="shared" si="49"/>
        <v>108</v>
      </c>
      <c r="V229" s="29">
        <v>9.5833333333340107</v>
      </c>
      <c r="W229" s="29">
        <f t="shared" si="55"/>
        <v>9</v>
      </c>
      <c r="X229" s="41" t="str" cm="1">
        <f t="array" aca="1" ref="X229" ca="1">IFERROR(INDEX('PC&amp;PD'!$A$1:$AP$15,ROW('PC&amp;PD'!$A$15),MATCH(INDIRECT(T229),'PC&amp;PD'!$A$1:$AP$1,0)),"")</f>
        <v/>
      </c>
      <c r="Y229" s="13" t="str">
        <f>IF(OR($N229="",$N229=0),"",IF($N229=$E$7,'Extracted info for SC'!$J$6,IF($N229=$D$26,'Extracted info for SC'!$J$7,IF($N229=$E$26,'Extracted info for SC'!$J$8,IF($N229=$F$26,'Extracted info for SC'!$J$9,IF($N229=$G$26,'Extracted info for SC'!$J$10,IF($N229=$H$26,'Extracted info for SC'!$J$11,IF($N229=$I$26,'Extracted info for SC'!$J$12,IF($N229=$J$26,'Extracted info for SC'!$J$13,IF($N229=$K$26,'Extracted info for SC'!$J$14,IF($N229=$L$26,'Extracted info for SC'!$J$15,IF($N229=$M$26,'Extracted info for SC'!$J$16,IF($N229=$N$26,'Extracted info for SC'!$J$17,IF($N229=$O$26,'Extracted info for SC'!$J$18,""))))))))))))))</f>
        <v/>
      </c>
      <c r="Z229" s="155"/>
      <c r="AA229" s="13" t="str">
        <f t="shared" si="38"/>
        <v/>
      </c>
      <c r="AB229" s="155"/>
      <c r="AC229" s="13" t="str">
        <f t="shared" ca="1" si="43"/>
        <v>$AB</v>
      </c>
      <c r="AD229" s="13" t="str" cm="1">
        <f t="array" aca="1" ref="AD229" ca="1">IFERROR(IF((LEFT(INDIRECT("$F"&amp;$S229),4))="GOTS",IF($G229="Organic","GOTS_Organic_raw",(IF($G229="Responsible","GOTS_Responsible",(IF($G229="No Attribute (Conventional)","GOTS_conventional",(IF($G229="Recycled Pre/Post-Consumer","GOTS_pre_post",(IF($G229="In-Conversion","GOTS_in_conversion",(IF($G229="Sustainably Sourced","Sustainably_sourced",""))))))))))),IF($G229="Organic","Organic",(IF($G229="Responsible","Responsible",(IF($G229="No Attribute (Conventional)","No_Attribute_Conventional",(IF($G229="Recycled Pre/Post-Consumer","Recycled_Pre_Post_Consumer",(IF($G229="In-Conversion","In_Conversion",(IF($G229="Recycled Pre-Consumer","Recycled_Pre_Consumer",(IF($G229="Recycled Post-Consumer","Recycled_Post_Consumer",(IF($G229="Sustainably Sourced","Sustainably_sourced","")))))))))))))))),"")</f>
        <v/>
      </c>
      <c r="AE229" s="13" t="e" cm="1">
        <f t="array" aca="1" ref="AE229" ca="1">IF(INDIRECT("$F"&amp;$S229)="","",IF(LEFT(INDIRECT("$F"&amp;$S229),3)="GRS","GRS_RCS_RM",IF((LEFT(INDIRECT("$F"&amp;$S229),3))="RCS","GRS_RCS_RM",IF(INDIRECT("$F"&amp;$S229)="OCS (No Label)","OCS_Conversion_RM",IF(LEFT(INDIRECT("$F"&amp;$S229),3)="OCS","OCS_RM",IF(RIGHT(INDIRECT("$F"&amp;$S229),10)="conversion","GOTS_RM_conversion",IF((LEFT(INDIRECT("$F"&amp;$S229),4))="GOTS","GOTS_RM","Responsible_RM")))))))</f>
        <v>#REF!</v>
      </c>
      <c r="AF229" s="13" t="str" cm="1">
        <f t="array" aca="1" ref="AF229" ca="1">IF($S229="","",INDIRECT("$Z"&amp;$S229))</f>
        <v/>
      </c>
      <c r="AG229" s="155"/>
      <c r="AH229" s="13" t="str" cm="1">
        <f t="array" aca="1" ref="AH229" ca="1">IFERROR(INDIRECT("$ag"&amp;S229),"")</f>
        <v/>
      </c>
      <c r="AI229" s="13" t="e" cm="1">
        <f t="array" aca="1" ref="AI229" ca="1">INDIRECT("O"&amp;S228)</f>
        <v>#REF!</v>
      </c>
      <c r="AJ229" s="13" t="str">
        <f>IF($I229="","",INDEX('Raw Material'!$A$1:$J$75,MATCH(I229,'Raw Material'!$A$1:$A$75,0),(MATCH(G229,'Raw Material'!$A$1:$J$1,0))))</f>
        <v/>
      </c>
      <c r="AK229" s="13" t="str">
        <f t="shared" si="39"/>
        <v>YANLIŞRM</v>
      </c>
      <c r="AL229" s="153" t="str">
        <f t="shared" si="40"/>
        <v/>
      </c>
    </row>
    <row r="230" spans="1:38" ht="16.5" customHeight="1">
      <c r="A230" s="162"/>
      <c r="B230" s="168"/>
      <c r="C230" s="169"/>
      <c r="D230" s="156"/>
      <c r="E230" s="156"/>
      <c r="F230" s="175"/>
      <c r="G230" s="181"/>
      <c r="H230" s="182"/>
      <c r="I230" s="182"/>
      <c r="J230" s="182"/>
      <c r="K230" s="32"/>
      <c r="L230" s="179"/>
      <c r="M230" s="179"/>
      <c r="N230" s="81"/>
      <c r="O230" s="185"/>
      <c r="P230" s="103"/>
      <c r="Q230" s="84" t="str">
        <f t="shared" si="41"/>
        <v/>
      </c>
      <c r="R230" s="159"/>
      <c r="S230" s="28" t="str" cm="1">
        <f t="array" aca="1" ref="S230" ca="1">IF(INDIRECT("A"&amp;114+$U230)&lt;&gt;"",114+$U230,"")</f>
        <v/>
      </c>
      <c r="T230" s="28" t="str">
        <f t="shared" ca="1" si="42"/>
        <v>$B</v>
      </c>
      <c r="U230" s="29">
        <f t="shared" si="49"/>
        <v>108</v>
      </c>
      <c r="V230" s="29">
        <v>9.66666666666735</v>
      </c>
      <c r="W230" s="29">
        <f t="shared" si="55"/>
        <v>9</v>
      </c>
      <c r="X230" s="41" t="str" cm="1">
        <f t="array" aca="1" ref="X230" ca="1">IFERROR(INDEX('PC&amp;PD'!$A$1:$AP$15,ROW('PC&amp;PD'!$A$15),MATCH(INDIRECT(T230),'PC&amp;PD'!$A$1:$AP$1,0)),"")</f>
        <v/>
      </c>
      <c r="Y230" s="13" t="str">
        <f>IF(OR($N230="",$N230=0),"",IF($N230=$E$7,'Extracted info for SC'!$J$6,IF($N230=$D$26,'Extracted info for SC'!$J$7,IF($N230=$E$26,'Extracted info for SC'!$J$8,IF($N230=$F$26,'Extracted info for SC'!$J$9,IF($N230=$G$26,'Extracted info for SC'!$J$10,IF($N230=$H$26,'Extracted info for SC'!$J$11,IF($N230=$I$26,'Extracted info for SC'!$J$12,IF($N230=$J$26,'Extracted info for SC'!$J$13,IF($N230=$K$26,'Extracted info for SC'!$J$14,IF($N230=$L$26,'Extracted info for SC'!$J$15,IF($N230=$M$26,'Extracted info for SC'!$J$16,IF($N230=$N$26,'Extracted info for SC'!$J$17,IF($N230=$O$26,'Extracted info for SC'!$J$18,""))))))))))))))</f>
        <v/>
      </c>
      <c r="Z230" s="155"/>
      <c r="AA230" s="13" t="str">
        <f t="shared" si="38"/>
        <v/>
      </c>
      <c r="AB230" s="155"/>
      <c r="AC230" s="13" t="str">
        <f t="shared" ca="1" si="43"/>
        <v>$AB</v>
      </c>
      <c r="AD230" s="13" t="str" cm="1">
        <f t="array" aca="1" ref="AD230" ca="1">IFERROR(IF((LEFT(INDIRECT("$F"&amp;$S230),4))="GOTS",IF($G230="Organic","GOTS_Organic_raw",(IF($G230="Responsible","GOTS_Responsible",(IF($G230="No Attribute (Conventional)","GOTS_conventional",(IF($G230="Recycled Pre/Post-Consumer","GOTS_pre_post",(IF($G230="In-Conversion","GOTS_in_conversion",(IF($G230="Sustainably Sourced","Sustainably_sourced",""))))))))))),IF($G230="Organic","Organic",(IF($G230="Responsible","Responsible",(IF($G230="No Attribute (Conventional)","No_Attribute_Conventional",(IF($G230="Recycled Pre/Post-Consumer","Recycled_Pre_Post_Consumer",(IF($G230="In-Conversion","In_Conversion",(IF($G230="Recycled Pre-Consumer","Recycled_Pre_Consumer",(IF($G230="Recycled Post-Consumer","Recycled_Post_Consumer",(IF($G230="Sustainably Sourced","Sustainably_sourced","")))))))))))))))),"")</f>
        <v/>
      </c>
      <c r="AE230" s="13" t="e" cm="1">
        <f t="array" aca="1" ref="AE230" ca="1">IF(INDIRECT("$F"&amp;$S230)="","",IF(LEFT(INDIRECT("$F"&amp;$S230),3)="GRS","GRS_RCS_RM",IF((LEFT(INDIRECT("$F"&amp;$S230),3))="RCS","GRS_RCS_RM",IF(INDIRECT("$F"&amp;$S230)="OCS (No Label)","OCS_Conversion_RM",IF(LEFT(INDIRECT("$F"&amp;$S230),3)="OCS","OCS_RM",IF(RIGHT(INDIRECT("$F"&amp;$S230),10)="conversion","GOTS_RM_conversion",IF((LEFT(INDIRECT("$F"&amp;$S230),4))="GOTS","GOTS_RM","Responsible_RM")))))))</f>
        <v>#REF!</v>
      </c>
      <c r="AF230" s="13" t="str" cm="1">
        <f t="array" aca="1" ref="AF230" ca="1">IF($S230="","",INDIRECT("$Z"&amp;$S230))</f>
        <v/>
      </c>
      <c r="AG230" s="155"/>
      <c r="AH230" s="13" t="str" cm="1">
        <f t="array" aca="1" ref="AH230" ca="1">IFERROR(INDIRECT("$ag"&amp;S230),"")</f>
        <v/>
      </c>
      <c r="AI230" s="13" t="e" cm="1">
        <f t="array" aca="1" ref="AI230" ca="1">INDIRECT("O"&amp;S229)</f>
        <v>#REF!</v>
      </c>
      <c r="AJ230" s="13" t="str">
        <f>IF($I230="","",INDEX('Raw Material'!$A$1:$J$75,MATCH(I230,'Raw Material'!$A$1:$A$75,0),(MATCH(G230,'Raw Material'!$A$1:$J$1,0))))</f>
        <v/>
      </c>
      <c r="AK230" s="13" t="str">
        <f t="shared" si="39"/>
        <v>YANLIŞRM</v>
      </c>
      <c r="AL230" s="153" t="str">
        <f t="shared" si="40"/>
        <v/>
      </c>
    </row>
    <row r="231" spans="1:38" ht="16.5" customHeight="1">
      <c r="A231" s="162"/>
      <c r="B231" s="168"/>
      <c r="C231" s="169"/>
      <c r="D231" s="156"/>
      <c r="E231" s="156"/>
      <c r="F231" s="175"/>
      <c r="G231" s="181"/>
      <c r="H231" s="182"/>
      <c r="I231" s="182"/>
      <c r="J231" s="182"/>
      <c r="K231" s="32"/>
      <c r="L231" s="179"/>
      <c r="M231" s="179"/>
      <c r="N231" s="81"/>
      <c r="O231" s="185"/>
      <c r="P231" s="103"/>
      <c r="Q231" s="84" t="str">
        <f t="shared" si="41"/>
        <v/>
      </c>
      <c r="R231" s="159"/>
      <c r="S231" s="28" t="str" cm="1">
        <f t="array" aca="1" ref="S231" ca="1">IF(INDIRECT("A"&amp;114+$U231)&lt;&gt;"",114+$U231,"")</f>
        <v/>
      </c>
      <c r="T231" s="28" t="str">
        <f t="shared" ca="1" si="42"/>
        <v>$B</v>
      </c>
      <c r="U231" s="29">
        <f t="shared" si="49"/>
        <v>108</v>
      </c>
      <c r="V231" s="29">
        <v>9.7500000000006892</v>
      </c>
      <c r="W231" s="29">
        <f t="shared" si="55"/>
        <v>9</v>
      </c>
      <c r="X231" s="41" t="str" cm="1">
        <f t="array" aca="1" ref="X231" ca="1">IFERROR(INDEX('PC&amp;PD'!$A$1:$AP$15,ROW('PC&amp;PD'!$A$15),MATCH(INDIRECT(T231),'PC&amp;PD'!$A$1:$AP$1,0)),"")</f>
        <v/>
      </c>
      <c r="Y231" s="13" t="str">
        <f>IF(OR($N231="",$N231=0),"",IF($N231=$E$7,'Extracted info for SC'!$J$6,IF($N231=$D$26,'Extracted info for SC'!$J$7,IF($N231=$E$26,'Extracted info for SC'!$J$8,IF($N231=$F$26,'Extracted info for SC'!$J$9,IF($N231=$G$26,'Extracted info for SC'!$J$10,IF($N231=$H$26,'Extracted info for SC'!$J$11,IF($N231=$I$26,'Extracted info for SC'!$J$12,IF($N231=$J$26,'Extracted info for SC'!$J$13,IF($N231=$K$26,'Extracted info for SC'!$J$14,IF($N231=$L$26,'Extracted info for SC'!$J$15,IF($N231=$M$26,'Extracted info for SC'!$J$16,IF($N231=$N$26,'Extracted info for SC'!$J$17,IF($N231=$O$26,'Extracted info for SC'!$J$18,""))))))))))))))</f>
        <v/>
      </c>
      <c r="Z231" s="155"/>
      <c r="AA231" s="13" t="str">
        <f t="shared" si="38"/>
        <v/>
      </c>
      <c r="AB231" s="155"/>
      <c r="AC231" s="13" t="str">
        <f t="shared" ca="1" si="43"/>
        <v>$AB</v>
      </c>
      <c r="AD231" s="13" t="str" cm="1">
        <f t="array" aca="1" ref="AD231" ca="1">IFERROR(IF((LEFT(INDIRECT("$F"&amp;$S231),4))="GOTS",IF($G231="Organic","GOTS_Organic_raw",(IF($G231="Responsible","GOTS_Responsible",(IF($G231="No Attribute (Conventional)","GOTS_conventional",(IF($G231="Recycled Pre/Post-Consumer","GOTS_pre_post",(IF($G231="In-Conversion","GOTS_in_conversion",(IF($G231="Sustainably Sourced","Sustainably_sourced",""))))))))))),IF($G231="Organic","Organic",(IF($G231="Responsible","Responsible",(IF($G231="No Attribute (Conventional)","No_Attribute_Conventional",(IF($G231="Recycled Pre/Post-Consumer","Recycled_Pre_Post_Consumer",(IF($G231="In-Conversion","In_Conversion",(IF($G231="Recycled Pre-Consumer","Recycled_Pre_Consumer",(IF($G231="Recycled Post-Consumer","Recycled_Post_Consumer",(IF($G231="Sustainably Sourced","Sustainably_sourced","")))))))))))))))),"")</f>
        <v/>
      </c>
      <c r="AE231" s="13" t="e" cm="1">
        <f t="array" aca="1" ref="AE231" ca="1">IF(INDIRECT("$F"&amp;$S231)="","",IF(LEFT(INDIRECT("$F"&amp;$S231),3)="GRS","GRS_RCS_RM",IF((LEFT(INDIRECT("$F"&amp;$S231),3))="RCS","GRS_RCS_RM",IF(INDIRECT("$F"&amp;$S231)="OCS (No Label)","OCS_Conversion_RM",IF(LEFT(INDIRECT("$F"&amp;$S231),3)="OCS","OCS_RM",IF(RIGHT(INDIRECT("$F"&amp;$S231),10)="conversion","GOTS_RM_conversion",IF((LEFT(INDIRECT("$F"&amp;$S231),4))="GOTS","GOTS_RM","Responsible_RM")))))))</f>
        <v>#REF!</v>
      </c>
      <c r="AF231" s="13" t="str" cm="1">
        <f t="array" aca="1" ref="AF231" ca="1">IF($S231="","",INDIRECT("$Z"&amp;$S231))</f>
        <v/>
      </c>
      <c r="AG231" s="155"/>
      <c r="AH231" s="13" t="str" cm="1">
        <f t="array" aca="1" ref="AH231" ca="1">IFERROR(INDIRECT("$ag"&amp;S231),"")</f>
        <v/>
      </c>
      <c r="AI231" s="13" t="e" cm="1">
        <f t="array" aca="1" ref="AI231" ca="1">INDIRECT("O"&amp;S230)</f>
        <v>#REF!</v>
      </c>
      <c r="AJ231" s="13" t="str">
        <f>IF($I231="","",INDEX('Raw Material'!$A$1:$J$75,MATCH(I231,'Raw Material'!$A$1:$A$75,0),(MATCH(G231,'Raw Material'!$A$1:$J$1,0))))</f>
        <v/>
      </c>
      <c r="AK231" s="13" t="str">
        <f t="shared" si="39"/>
        <v>YANLIŞRM</v>
      </c>
      <c r="AL231" s="153" t="str">
        <f t="shared" si="40"/>
        <v/>
      </c>
    </row>
    <row r="232" spans="1:38" ht="16.5" customHeight="1">
      <c r="A232" s="162"/>
      <c r="B232" s="168"/>
      <c r="C232" s="169"/>
      <c r="D232" s="156"/>
      <c r="E232" s="156"/>
      <c r="F232" s="175"/>
      <c r="G232" s="181"/>
      <c r="H232" s="182"/>
      <c r="I232" s="182"/>
      <c r="J232" s="182"/>
      <c r="K232" s="32"/>
      <c r="L232" s="179"/>
      <c r="M232" s="179"/>
      <c r="N232" s="81"/>
      <c r="O232" s="185"/>
      <c r="P232" s="103"/>
      <c r="Q232" s="84" t="str">
        <f t="shared" si="41"/>
        <v/>
      </c>
      <c r="R232" s="159"/>
      <c r="S232" s="28" t="str" cm="1">
        <f t="array" aca="1" ref="S232" ca="1">IF(INDIRECT("A"&amp;114+$U232)&lt;&gt;"",114+$U232,"")</f>
        <v/>
      </c>
      <c r="T232" s="28" t="str">
        <f t="shared" ca="1" si="42"/>
        <v>$B</v>
      </c>
      <c r="U232" s="29">
        <f t="shared" si="49"/>
        <v>108</v>
      </c>
      <c r="V232" s="29">
        <v>9.8333333333340303</v>
      </c>
      <c r="W232" s="29">
        <f t="shared" si="55"/>
        <v>9</v>
      </c>
      <c r="X232" s="41" t="str" cm="1">
        <f t="array" aca="1" ref="X232" ca="1">IFERROR(INDEX('PC&amp;PD'!$A$1:$AP$15,ROW('PC&amp;PD'!$A$15),MATCH(INDIRECT(T232),'PC&amp;PD'!$A$1:$AP$1,0)),"")</f>
        <v/>
      </c>
      <c r="Y232" s="13" t="str">
        <f>IF(OR($N232="",$N232=0),"",IF($N232=$E$7,'Extracted info for SC'!$J$6,IF($N232=$D$26,'Extracted info for SC'!$J$7,IF($N232=$E$26,'Extracted info for SC'!$J$8,IF($N232=$F$26,'Extracted info for SC'!$J$9,IF($N232=$G$26,'Extracted info for SC'!$J$10,IF($N232=$H$26,'Extracted info for SC'!$J$11,IF($N232=$I$26,'Extracted info for SC'!$J$12,IF($N232=$J$26,'Extracted info for SC'!$J$13,IF($N232=$K$26,'Extracted info for SC'!$J$14,IF($N232=$L$26,'Extracted info for SC'!$J$15,IF($N232=$M$26,'Extracted info for SC'!$J$16,IF($N232=$N$26,'Extracted info for SC'!$J$17,IF($N232=$O$26,'Extracted info for SC'!$J$18,""))))))))))))))</f>
        <v/>
      </c>
      <c r="Z232" s="155"/>
      <c r="AA232" s="13" t="str">
        <f t="shared" si="38"/>
        <v/>
      </c>
      <c r="AB232" s="155"/>
      <c r="AC232" s="13" t="str">
        <f t="shared" ca="1" si="43"/>
        <v>$AB</v>
      </c>
      <c r="AD232" s="13" t="str" cm="1">
        <f t="array" aca="1" ref="AD232" ca="1">IFERROR(IF((LEFT(INDIRECT("$F"&amp;$S232),4))="GOTS",IF($G232="Organic","GOTS_Organic_raw",(IF($G232="Responsible","GOTS_Responsible",(IF($G232="No Attribute (Conventional)","GOTS_conventional",(IF($G232="Recycled Pre/Post-Consumer","GOTS_pre_post",(IF($G232="In-Conversion","GOTS_in_conversion",(IF($G232="Sustainably Sourced","Sustainably_sourced",""))))))))))),IF($G232="Organic","Organic",(IF($G232="Responsible","Responsible",(IF($G232="No Attribute (Conventional)","No_Attribute_Conventional",(IF($G232="Recycled Pre/Post-Consumer","Recycled_Pre_Post_Consumer",(IF($G232="In-Conversion","In_Conversion",(IF($G232="Recycled Pre-Consumer","Recycled_Pre_Consumer",(IF($G232="Recycled Post-Consumer","Recycled_Post_Consumer",(IF($G232="Sustainably Sourced","Sustainably_sourced","")))))))))))))))),"")</f>
        <v/>
      </c>
      <c r="AE232" s="13" t="e" cm="1">
        <f t="array" aca="1" ref="AE232" ca="1">IF(INDIRECT("$F"&amp;$S232)="","",IF(LEFT(INDIRECT("$F"&amp;$S232),3)="GRS","GRS_RCS_RM",IF((LEFT(INDIRECT("$F"&amp;$S232),3))="RCS","GRS_RCS_RM",IF(INDIRECT("$F"&amp;$S232)="OCS (No Label)","OCS_Conversion_RM",IF(LEFT(INDIRECT("$F"&amp;$S232),3)="OCS","OCS_RM",IF(RIGHT(INDIRECT("$F"&amp;$S232),10)="conversion","GOTS_RM_conversion",IF((LEFT(INDIRECT("$F"&amp;$S232),4))="GOTS","GOTS_RM","Responsible_RM")))))))</f>
        <v>#REF!</v>
      </c>
      <c r="AF232" s="13" t="str" cm="1">
        <f t="array" aca="1" ref="AF232" ca="1">IF($S232="","",INDIRECT("$Z"&amp;$S232))</f>
        <v/>
      </c>
      <c r="AG232" s="155"/>
      <c r="AH232" s="13" t="str" cm="1">
        <f t="array" aca="1" ref="AH232" ca="1">IFERROR(INDIRECT("$ag"&amp;S232),"")</f>
        <v/>
      </c>
      <c r="AI232" s="13" t="e" cm="1">
        <f t="array" aca="1" ref="AI232" ca="1">INDIRECT("O"&amp;S231)</f>
        <v>#REF!</v>
      </c>
      <c r="AJ232" s="13" t="str">
        <f>IF($I232="","",INDEX('Raw Material'!$A$1:$J$75,MATCH(I232,'Raw Material'!$A$1:$A$75,0),(MATCH(G232,'Raw Material'!$A$1:$J$1,0))))</f>
        <v/>
      </c>
      <c r="AK232" s="13" t="str">
        <f t="shared" si="39"/>
        <v>YANLIŞRM</v>
      </c>
      <c r="AL232" s="153" t="str">
        <f t="shared" si="40"/>
        <v/>
      </c>
    </row>
    <row r="233" spans="1:38" ht="16.5" customHeight="1" thickBot="1">
      <c r="A233" s="163"/>
      <c r="B233" s="170"/>
      <c r="C233" s="171"/>
      <c r="D233" s="156"/>
      <c r="E233" s="156"/>
      <c r="F233" s="176"/>
      <c r="G233" s="157"/>
      <c r="H233" s="158"/>
      <c r="I233" s="158"/>
      <c r="J233" s="158"/>
      <c r="K233" s="33"/>
      <c r="L233" s="180"/>
      <c r="M233" s="180"/>
      <c r="N233" s="82"/>
      <c r="O233" s="186"/>
      <c r="P233" s="103"/>
      <c r="Q233" s="84" t="str">
        <f t="shared" si="41"/>
        <v/>
      </c>
      <c r="R233" s="159"/>
      <c r="S233" s="28" t="str" cm="1">
        <f t="array" aca="1" ref="S233" ca="1">IF(INDIRECT("A"&amp;114+$U233)&lt;&gt;"",114+$U233,"")</f>
        <v/>
      </c>
      <c r="T233" s="28" t="str">
        <f t="shared" ca="1" si="42"/>
        <v>$B</v>
      </c>
      <c r="U233" s="29">
        <f t="shared" si="49"/>
        <v>108</v>
      </c>
      <c r="V233" s="29">
        <v>9.9166666666673695</v>
      </c>
      <c r="W233" s="29">
        <f t="shared" si="55"/>
        <v>9</v>
      </c>
      <c r="X233" s="41" t="str" cm="1">
        <f t="array" aca="1" ref="X233" ca="1">IFERROR(INDEX('PC&amp;PD'!$A$1:$AP$15,ROW('PC&amp;PD'!$A$15),MATCH(INDIRECT(T233),'PC&amp;PD'!$A$1:$AP$1,0)),"")</f>
        <v/>
      </c>
      <c r="Y233" s="13" t="str">
        <f>IF(OR($N233="",$N233=0),"",IF($N233=$E$7,'Extracted info for SC'!$J$6,IF($N233=$D$26,'Extracted info for SC'!$J$7,IF($N233=$E$26,'Extracted info for SC'!$J$8,IF($N233=$F$26,'Extracted info for SC'!$J$9,IF($N233=$G$26,'Extracted info for SC'!$J$10,IF($N233=$H$26,'Extracted info for SC'!$J$11,IF($N233=$I$26,'Extracted info for SC'!$J$12,IF($N233=$J$26,'Extracted info for SC'!$J$13,IF($N233=$K$26,'Extracted info for SC'!$J$14,IF($N233=$L$26,'Extracted info for SC'!$J$15,IF($N233=$M$26,'Extracted info for SC'!$J$16,IF($N233=$N$26,'Extracted info for SC'!$J$17,IF($N233=$O$26,'Extracted info for SC'!$J$18,""))))))))))))))</f>
        <v/>
      </c>
      <c r="Z233" s="155"/>
      <c r="AA233" s="13" t="str">
        <f t="shared" si="38"/>
        <v/>
      </c>
      <c r="AB233" s="155"/>
      <c r="AC233" s="13" t="str">
        <f t="shared" ca="1" si="43"/>
        <v>$AB</v>
      </c>
      <c r="AD233" s="13" t="str" cm="1">
        <f t="array" aca="1" ref="AD233" ca="1">IFERROR(IF((LEFT(INDIRECT("$F"&amp;$S233),4))="GOTS",IF($G233="Organic","GOTS_Organic_raw",(IF($G233="Responsible","GOTS_Responsible",(IF($G233="No Attribute (Conventional)","GOTS_conventional",(IF($G233="Recycled Pre/Post-Consumer","GOTS_pre_post",(IF($G233="In-Conversion","GOTS_in_conversion",(IF($G233="Sustainably Sourced","Sustainably_sourced",""))))))))))),IF($G233="Organic","Organic",(IF($G233="Responsible","Responsible",(IF($G233="No Attribute (Conventional)","No_Attribute_Conventional",(IF($G233="Recycled Pre/Post-Consumer","Recycled_Pre_Post_Consumer",(IF($G233="In-Conversion","In_Conversion",(IF($G233="Recycled Pre-Consumer","Recycled_Pre_Consumer",(IF($G233="Recycled Post-Consumer","Recycled_Post_Consumer",(IF($G233="Sustainably Sourced","Sustainably_sourced","")))))))))))))))),"")</f>
        <v/>
      </c>
      <c r="AE233" s="13" t="e" cm="1">
        <f t="array" aca="1" ref="AE233" ca="1">IF(INDIRECT("$F"&amp;$S233)="","",IF(LEFT(INDIRECT("$F"&amp;$S233),3)="GRS","GRS_RCS_RM",IF((LEFT(INDIRECT("$F"&amp;$S233),3))="RCS","GRS_RCS_RM",IF(INDIRECT("$F"&amp;$S233)="OCS (No Label)","OCS_Conversion_RM",IF(LEFT(INDIRECT("$F"&amp;$S233),3)="OCS","OCS_RM",IF(RIGHT(INDIRECT("$F"&amp;$S233),10)="conversion","GOTS_RM_conversion",IF((LEFT(INDIRECT("$F"&amp;$S233),4))="GOTS","GOTS_RM","Responsible_RM")))))))</f>
        <v>#REF!</v>
      </c>
      <c r="AF233" s="13" t="str" cm="1">
        <f t="array" aca="1" ref="AF233" ca="1">IF($S233="","",INDIRECT("$Z"&amp;$S233))</f>
        <v/>
      </c>
      <c r="AG233" s="155"/>
      <c r="AH233" s="13" t="str" cm="1">
        <f t="array" aca="1" ref="AH233" ca="1">IFERROR(INDIRECT("$ag"&amp;S233),"")</f>
        <v/>
      </c>
      <c r="AI233" s="13" t="e" cm="1">
        <f t="array" aca="1" ref="AI233" ca="1">INDIRECT("O"&amp;S232)</f>
        <v>#REF!</v>
      </c>
      <c r="AJ233" s="13" t="str">
        <f>IF($I233="","",INDEX('Raw Material'!$A$1:$J$75,MATCH(I233,'Raw Material'!$A$1:$A$75,0),(MATCH(G233,'Raw Material'!$A$1:$J$1,0))))</f>
        <v/>
      </c>
      <c r="AK233" s="13" t="str">
        <f t="shared" si="39"/>
        <v>YANLIŞRM</v>
      </c>
      <c r="AL233" s="153" t="str">
        <f t="shared" si="40"/>
        <v/>
      </c>
    </row>
    <row r="234" spans="1:38" ht="16.5" customHeight="1">
      <c r="A234" s="160" t="str">
        <f>IF(B234="","",COUNTA($B$114:$B234))</f>
        <v/>
      </c>
      <c r="B234" s="164"/>
      <c r="C234" s="165"/>
      <c r="D234" s="183"/>
      <c r="E234" s="183"/>
      <c r="F234" s="172"/>
      <c r="G234" s="212"/>
      <c r="H234" s="206"/>
      <c r="I234" s="206"/>
      <c r="J234" s="206"/>
      <c r="K234" s="31"/>
      <c r="L234" s="177" t="str">
        <f t="shared" ref="L234" si="66">IF(R234="","",LEFT(R234,LEN(R234)-2))</f>
        <v/>
      </c>
      <c r="M234" s="177"/>
      <c r="N234" s="80"/>
      <c r="O234" s="184"/>
      <c r="P234" s="103"/>
      <c r="Q234" s="84" t="str">
        <f t="shared" si="41"/>
        <v/>
      </c>
      <c r="R234" s="159" t="str">
        <f t="shared" ref="R234" si="67">CONCATENATE($Q234,Q235,Q236,Q237,Q238,Q239,$Q240,$Q241,$Q242,$Q243,Q244,Q245)</f>
        <v/>
      </c>
      <c r="S234" s="28" t="str" cm="1">
        <f t="array" aca="1" ref="S234" ca="1">IF(INDIRECT("A"&amp;114+$U234)&lt;&gt;"",114+$U234,"")</f>
        <v/>
      </c>
      <c r="T234" s="28" t="str">
        <f t="shared" ca="1" si="42"/>
        <v>$B</v>
      </c>
      <c r="U234" s="29">
        <f t="shared" si="49"/>
        <v>120</v>
      </c>
      <c r="V234" s="29">
        <v>10.0000000000007</v>
      </c>
      <c r="W234" s="29">
        <f t="shared" si="55"/>
        <v>10</v>
      </c>
      <c r="X234" s="41" t="str" cm="1">
        <f t="array" aca="1" ref="X234" ca="1">IFERROR(INDEX('PC&amp;PD'!$A$1:$AP$15,ROW('PC&amp;PD'!$A$15),MATCH(INDIRECT(T234),'PC&amp;PD'!$A$1:$AP$1,0)),"")</f>
        <v/>
      </c>
      <c r="Y234" s="13" t="str">
        <f>IF(OR($N234="",$N234=0),"",IF($N234=$E$7,'Extracted info for SC'!$J$6,IF($N234=$D$26,'Extracted info for SC'!$J$7,IF($N234=$E$26,'Extracted info for SC'!$J$8,IF($N234=$F$26,'Extracted info for SC'!$J$9,IF($N234=$G$26,'Extracted info for SC'!$J$10,IF($N234=$H$26,'Extracted info for SC'!$J$11,IF($N234=$I$26,'Extracted info for SC'!$J$12,IF($N234=$J$26,'Extracted info for SC'!$J$13,IF($N234=$K$26,'Extracted info for SC'!$J$14,IF($N234=$L$26,'Extracted info for SC'!$J$15,IF($N234=$M$26,'Extracted info for SC'!$J$16,IF($N234=$N$26,'Extracted info for SC'!$J$17,IF($N234=$O$26,'Extracted info for SC'!$J$18,""))))))))))))))</f>
        <v/>
      </c>
      <c r="Z234" s="155" t="str">
        <f t="shared" ref="Z234" si="68">IFERROR(IF($F234="OCS 100","OCS (OCS 100)",IF($F234="OCS Blended","OCS (OCS Blended)",IF($F234="OCS (No Label)","OCS (No Label)",IF($F234="RCS 100","RCS (RCS 100)",IF($F234="RCS Blended","RCS (RCS Blended)",IF($F234="GRS","GRS (GRS)",IF($F234="GRS (No Label)", "GRS (No Label)",IF($F234="RDS","RDS (RDS)",IF($F234="RWS","RWS (RWS)",IF($F234="RAS","RAS (RAS)",IF($F234="RMS","RMS (RMS)",IF($F234="GOTS Organic","GOTS (Organic)",IF($F234="GOTS Made with organic","GOTS (Made with Organic)",IF($F234="GOTS Organic - in conversion","GOTS (Organic - In Conversion)",IF($F234="GOTS Made with organic - in conversion","GOTS (Made with Organic - In Conversion)",""))))))))))))))),"")</f>
        <v/>
      </c>
      <c r="AA234" s="13" t="str">
        <f t="shared" si="38"/>
        <v/>
      </c>
      <c r="AB234" s="155" t="str">
        <f t="shared" ref="AB234" si="69">IFERROR(IF($F234="OCS 100", "OCS_100",IF($F234="OCS Blended", "OCS_Blended",IF($F234="OCS (No Label)", "OCS_No_Label",IF($F234="RCS 100", "RCS_100",IF($F234="RCS Blended","RCS_Blended",IF($F234="GRS","GRS",IF($F234="GRS (No Label)", "GRS_No_Label",IF($F234="RDS","RDS",IF($F234="RWS","RWS",IF($F234="RMS","RMS",IF($F234="GOTS Organic","GOTS_Organic",IF($F234="GOTS Made with organic","GOTS_Made_with_organic",IF($F234="GOTS Organic - in conversion","GOTS_Organic_in_Conversion",IF($F234="GOTS Made with organic - in conversion","GOTS_Made_with_Organic_in_Conversion",IF($F234="RAS","RAS",""))))))))))))))),"")</f>
        <v/>
      </c>
      <c r="AC234" s="13" t="str">
        <f t="shared" ca="1" si="43"/>
        <v>$AB</v>
      </c>
      <c r="AD234" s="13" t="str" cm="1">
        <f t="array" aca="1" ref="AD234" ca="1">IFERROR(IF((LEFT(INDIRECT("$F"&amp;$S234),4))="GOTS",IF($G234="Organic","GOTS_Organic_raw",(IF($G234="Responsible","GOTS_Responsible",(IF($G234="No Attribute (Conventional)","GOTS_conventional",(IF($G234="Recycled Pre/Post-Consumer","GOTS_pre_post",(IF($G234="In-Conversion","GOTS_in_conversion",(IF($G234="Sustainably Sourced","Sustainably_sourced",""))))))))))),IF($G234="Organic","Organic",(IF($G234="Responsible","Responsible",(IF($G234="No Attribute (Conventional)","No_Attribute_Conventional",(IF($G234="Recycled Pre/Post-Consumer","Recycled_Pre_Post_Consumer",(IF($G234="In-Conversion","In_Conversion",(IF($G234="Recycled Pre-Consumer","Recycled_Pre_Consumer",(IF($G234="Recycled Post-Consumer","Recycled_Post_Consumer",(IF($G234="Sustainably Sourced","Sustainably_sourced","")))))))))))))))),"")</f>
        <v/>
      </c>
      <c r="AE234" s="13" t="e" cm="1">
        <f t="array" aca="1" ref="AE234" ca="1">IF(INDIRECT("$F"&amp;$S234)="","",IF(LEFT(INDIRECT("$F"&amp;$S234),3)="GRS","GRS_RCS_RM",IF((LEFT(INDIRECT("$F"&amp;$S234),3))="RCS","GRS_RCS_RM",IF(INDIRECT("$F"&amp;$S234)="OCS (No Label)","OCS_Conversion_RM",IF(LEFT(INDIRECT("$F"&amp;$S234),3)="OCS","OCS_RM",IF(RIGHT(INDIRECT("$F"&amp;$S234),10)="conversion","GOTS_RM_conversion",IF((LEFT(INDIRECT("$F"&amp;$S234),4))="GOTS","GOTS_RM","Responsible_RM")))))))</f>
        <v>#REF!</v>
      </c>
      <c r="AF234" s="13" t="str" cm="1">
        <f t="array" aca="1" ref="AF234" ca="1">IF($S234="","",INDIRECT("$Z"&amp;$S234))</f>
        <v/>
      </c>
      <c r="AG234" s="155" t="str">
        <f t="shared" ref="AG234" si="70">IF(AND(Y234="",Y235="",Y236="",Y237="",Y238="",Y239="",Y240="",Y241="",Y242="",Y243="",Y244="",Y245=""),"",CONCATENATE(Y234&amp;", "&amp;Y235&amp;", "&amp;Y236&amp;", "&amp;Y237&amp;", "&amp;Y238&amp;", "&amp;Y239&amp;", "&amp;Y240&amp;", "&amp;Y241&amp;", "&amp;Y242&amp;", "&amp;Y243&amp;", "&amp;Y244&amp;", "&amp;Y245))</f>
        <v/>
      </c>
      <c r="AH234" s="13" t="str" cm="1">
        <f t="array" aca="1" ref="AH234" ca="1">IFERROR(INDIRECT("$ag"&amp;S234),"")</f>
        <v/>
      </c>
      <c r="AI234" s="13" t="e" cm="1">
        <f t="array" aca="1" ref="AI234" ca="1">INDIRECT("O"&amp;S233)</f>
        <v>#REF!</v>
      </c>
      <c r="AJ234" s="13" t="str">
        <f>IF($I234="","",INDEX('Raw Material'!$A$1:$J$75,MATCH(I234,'Raw Material'!$A$1:$A$75,0),(MATCH(G234,'Raw Material'!$A$1:$J$1,0))))</f>
        <v/>
      </c>
      <c r="AK234" s="13" t="str">
        <f t="shared" si="39"/>
        <v>YANLIŞRM</v>
      </c>
      <c r="AL234" s="153" t="str">
        <f t="shared" si="40"/>
        <v/>
      </c>
    </row>
    <row r="235" spans="1:38" ht="16.5" customHeight="1">
      <c r="A235" s="161"/>
      <c r="B235" s="166"/>
      <c r="C235" s="167"/>
      <c r="D235" s="156"/>
      <c r="E235" s="156"/>
      <c r="F235" s="173"/>
      <c r="G235" s="181"/>
      <c r="H235" s="182"/>
      <c r="I235" s="182"/>
      <c r="J235" s="182"/>
      <c r="K235" s="32"/>
      <c r="L235" s="178"/>
      <c r="M235" s="178"/>
      <c r="N235" s="81"/>
      <c r="O235" s="185"/>
      <c r="P235" s="103"/>
      <c r="Q235" s="84" t="str">
        <f t="shared" si="41"/>
        <v/>
      </c>
      <c r="R235" s="159"/>
      <c r="S235" s="28" t="str" cm="1">
        <f t="array" aca="1" ref="S235" ca="1">IF(INDIRECT("A"&amp;114+$U235)&lt;&gt;"",114+$U235,"")</f>
        <v/>
      </c>
      <c r="T235" s="28" t="str">
        <f t="shared" ca="1" si="42"/>
        <v>$B</v>
      </c>
      <c r="U235" s="29">
        <f t="shared" si="49"/>
        <v>120</v>
      </c>
      <c r="V235" s="29">
        <v>10.083333333334</v>
      </c>
      <c r="W235" s="29">
        <f t="shared" si="55"/>
        <v>10</v>
      </c>
      <c r="X235" s="41" t="str" cm="1">
        <f t="array" aca="1" ref="X235" ca="1">IFERROR(INDEX('PC&amp;PD'!$A$1:$AP$15,ROW('PC&amp;PD'!$A$15),MATCH(INDIRECT(T235),'PC&amp;PD'!$A$1:$AP$1,0)),"")</f>
        <v/>
      </c>
      <c r="Y235" s="13" t="str">
        <f>IF(OR($N235="",$N235=0),"",IF($N235=$E$7,'Extracted info for SC'!$J$6,IF($N235=$D$26,'Extracted info for SC'!$J$7,IF($N235=$E$26,'Extracted info for SC'!$J$8,IF($N235=$F$26,'Extracted info for SC'!$J$9,IF($N235=$G$26,'Extracted info for SC'!$J$10,IF($N235=$H$26,'Extracted info for SC'!$J$11,IF($N235=$I$26,'Extracted info for SC'!$J$12,IF($N235=$J$26,'Extracted info for SC'!$J$13,IF($N235=$K$26,'Extracted info for SC'!$J$14,IF($N235=$L$26,'Extracted info for SC'!$J$15,IF($N235=$M$26,'Extracted info for SC'!$J$16,IF($N235=$N$26,'Extracted info for SC'!$J$17,IF($N235=$O$26,'Extracted info for SC'!$J$18,""))))))))))))))</f>
        <v/>
      </c>
      <c r="Z235" s="155"/>
      <c r="AA235" s="13" t="str">
        <f t="shared" si="38"/>
        <v/>
      </c>
      <c r="AB235" s="155"/>
      <c r="AC235" s="13" t="str">
        <f t="shared" ca="1" si="43"/>
        <v>$AB</v>
      </c>
      <c r="AD235" s="13" t="str" cm="1">
        <f t="array" aca="1" ref="AD235" ca="1">IFERROR(IF((LEFT(INDIRECT("$F"&amp;$S235),4))="GOTS",IF($G235="Organic","GOTS_Organic_raw",(IF($G235="Responsible","GOTS_Responsible",(IF($G235="No Attribute (Conventional)","GOTS_conventional",(IF($G235="Recycled Pre/Post-Consumer","GOTS_pre_post",(IF($G235="In-Conversion","GOTS_in_conversion",(IF($G235="Sustainably Sourced","Sustainably_sourced",""))))))))))),IF($G235="Organic","Organic",(IF($G235="Responsible","Responsible",(IF($G235="No Attribute (Conventional)","No_Attribute_Conventional",(IF($G235="Recycled Pre/Post-Consumer","Recycled_Pre_Post_Consumer",(IF($G235="In-Conversion","In_Conversion",(IF($G235="Recycled Pre-Consumer","Recycled_Pre_Consumer",(IF($G235="Recycled Post-Consumer","Recycled_Post_Consumer",(IF($G235="Sustainably Sourced","Sustainably_sourced","")))))))))))))))),"")</f>
        <v/>
      </c>
      <c r="AE235" s="13" t="e" cm="1">
        <f t="array" aca="1" ref="AE235" ca="1">IF(INDIRECT("$F"&amp;$S235)="","",IF(LEFT(INDIRECT("$F"&amp;$S235),3)="GRS","GRS_RCS_RM",IF((LEFT(INDIRECT("$F"&amp;$S235),3))="RCS","GRS_RCS_RM",IF(INDIRECT("$F"&amp;$S235)="OCS (No Label)","OCS_Conversion_RM",IF(LEFT(INDIRECT("$F"&amp;$S235),3)="OCS","OCS_RM",IF(RIGHT(INDIRECT("$F"&amp;$S235),10)="conversion","GOTS_RM_conversion",IF((LEFT(INDIRECT("$F"&amp;$S235),4))="GOTS","GOTS_RM","Responsible_RM")))))))</f>
        <v>#REF!</v>
      </c>
      <c r="AF235" s="13" t="str" cm="1">
        <f t="array" aca="1" ref="AF235" ca="1">IF($S235="","",INDIRECT("$Z"&amp;$S235))</f>
        <v/>
      </c>
      <c r="AG235" s="155"/>
      <c r="AH235" s="13" t="str" cm="1">
        <f t="array" aca="1" ref="AH235" ca="1">IFERROR(INDIRECT("$ag"&amp;S235),"")</f>
        <v/>
      </c>
      <c r="AI235" s="13" t="e" cm="1">
        <f t="array" aca="1" ref="AI235" ca="1">INDIRECT("O"&amp;S234)</f>
        <v>#REF!</v>
      </c>
      <c r="AJ235" s="13" t="str">
        <f>IF($I235="","",INDEX('Raw Material'!$A$1:$J$75,MATCH(I235,'Raw Material'!$A$1:$A$75,0),(MATCH(G235,'Raw Material'!$A$1:$J$1,0))))</f>
        <v/>
      </c>
      <c r="AK235" s="13" t="str">
        <f t="shared" si="39"/>
        <v>YANLIŞRM</v>
      </c>
      <c r="AL235" s="153" t="str">
        <f t="shared" si="40"/>
        <v/>
      </c>
    </row>
    <row r="236" spans="1:38" ht="16.5" customHeight="1">
      <c r="A236" s="161"/>
      <c r="B236" s="166"/>
      <c r="C236" s="167"/>
      <c r="D236" s="156"/>
      <c r="E236" s="156"/>
      <c r="F236" s="173"/>
      <c r="G236" s="181"/>
      <c r="H236" s="182"/>
      <c r="I236" s="182"/>
      <c r="J236" s="182"/>
      <c r="K236" s="32"/>
      <c r="L236" s="178"/>
      <c r="M236" s="178"/>
      <c r="N236" s="81"/>
      <c r="O236" s="185"/>
      <c r="P236" s="103"/>
      <c r="Q236" s="84" t="str">
        <f t="shared" si="41"/>
        <v/>
      </c>
      <c r="R236" s="159"/>
      <c r="S236" s="28" t="str" cm="1">
        <f t="array" aca="1" ref="S236" ca="1">IF(INDIRECT("A"&amp;114+$U236)&lt;&gt;"",114+$U236,"")</f>
        <v/>
      </c>
      <c r="T236" s="28" t="str">
        <f t="shared" ca="1" si="42"/>
        <v>$B</v>
      </c>
      <c r="U236" s="29">
        <f t="shared" si="49"/>
        <v>120</v>
      </c>
      <c r="V236" s="29">
        <v>10.1666666666674</v>
      </c>
      <c r="W236" s="29">
        <f t="shared" si="55"/>
        <v>10</v>
      </c>
      <c r="X236" s="41" t="str" cm="1">
        <f t="array" aca="1" ref="X236" ca="1">IFERROR(INDEX('PC&amp;PD'!$A$1:$AP$15,ROW('PC&amp;PD'!$A$15),MATCH(INDIRECT(T236),'PC&amp;PD'!$A$1:$AP$1,0)),"")</f>
        <v/>
      </c>
      <c r="Y236" s="13" t="str">
        <f>IF(OR($N236="",$N236=0),"",IF($N236=$E$7,'Extracted info for SC'!$J$6,IF($N236=$D$26,'Extracted info for SC'!$J$7,IF($N236=$E$26,'Extracted info for SC'!$J$8,IF($N236=$F$26,'Extracted info for SC'!$J$9,IF($N236=$G$26,'Extracted info for SC'!$J$10,IF($N236=$H$26,'Extracted info for SC'!$J$11,IF($N236=$I$26,'Extracted info for SC'!$J$12,IF($N236=$J$26,'Extracted info for SC'!$J$13,IF($N236=$K$26,'Extracted info for SC'!$J$14,IF($N236=$L$26,'Extracted info for SC'!$J$15,IF($N236=$M$26,'Extracted info for SC'!$J$16,IF($N236=$N$26,'Extracted info for SC'!$J$17,IF($N236=$O$26,'Extracted info for SC'!$J$18,""))))))))))))))</f>
        <v/>
      </c>
      <c r="Z236" s="155"/>
      <c r="AA236" s="13" t="str">
        <f t="shared" si="38"/>
        <v/>
      </c>
      <c r="AB236" s="155"/>
      <c r="AC236" s="13" t="str">
        <f t="shared" ca="1" si="43"/>
        <v>$AB</v>
      </c>
      <c r="AD236" s="13" t="str" cm="1">
        <f t="array" aca="1" ref="AD236" ca="1">IFERROR(IF((LEFT(INDIRECT("$F"&amp;$S236),4))="GOTS",IF($G236="Organic","GOTS_Organic_raw",(IF($G236="Responsible","GOTS_Responsible",(IF($G236="No Attribute (Conventional)","GOTS_conventional",(IF($G236="Recycled Pre/Post-Consumer","GOTS_pre_post",(IF($G236="In-Conversion","GOTS_in_conversion",(IF($G236="Sustainably Sourced","Sustainably_sourced",""))))))))))),IF($G236="Organic","Organic",(IF($G236="Responsible","Responsible",(IF($G236="No Attribute (Conventional)","No_Attribute_Conventional",(IF($G236="Recycled Pre/Post-Consumer","Recycled_Pre_Post_Consumer",(IF($G236="In-Conversion","In_Conversion",(IF($G236="Recycled Pre-Consumer","Recycled_Pre_Consumer",(IF($G236="Recycled Post-Consumer","Recycled_Post_Consumer",(IF($G236="Sustainably Sourced","Sustainably_sourced","")))))))))))))))),"")</f>
        <v/>
      </c>
      <c r="AE236" s="13" t="e" cm="1">
        <f t="array" aca="1" ref="AE236" ca="1">IF(INDIRECT("$F"&amp;$S236)="","",IF(LEFT(INDIRECT("$F"&amp;$S236),3)="GRS","GRS_RCS_RM",IF((LEFT(INDIRECT("$F"&amp;$S236),3))="RCS","GRS_RCS_RM",IF(INDIRECT("$F"&amp;$S236)="OCS (No Label)","OCS_Conversion_RM",IF(LEFT(INDIRECT("$F"&amp;$S236),3)="OCS","OCS_RM",IF(RIGHT(INDIRECT("$F"&amp;$S236),10)="conversion","GOTS_RM_conversion",IF((LEFT(INDIRECT("$F"&amp;$S236),4))="GOTS","GOTS_RM","Responsible_RM")))))))</f>
        <v>#REF!</v>
      </c>
      <c r="AF236" s="13" t="str" cm="1">
        <f t="array" aca="1" ref="AF236" ca="1">IF($S236="","",INDIRECT("$Z"&amp;$S236))</f>
        <v/>
      </c>
      <c r="AG236" s="155"/>
      <c r="AH236" s="13" t="str" cm="1">
        <f t="array" aca="1" ref="AH236" ca="1">IFERROR(INDIRECT("$ag"&amp;S236),"")</f>
        <v/>
      </c>
      <c r="AI236" s="13" t="e" cm="1">
        <f t="array" aca="1" ref="AI236" ca="1">INDIRECT("O"&amp;S235)</f>
        <v>#REF!</v>
      </c>
      <c r="AJ236" s="13" t="str">
        <f>IF($I236="","",INDEX('Raw Material'!$A$1:$J$75,MATCH(I236,'Raw Material'!$A$1:$A$75,0),(MATCH(G236,'Raw Material'!$A$1:$J$1,0))))</f>
        <v/>
      </c>
      <c r="AK236" s="13" t="str">
        <f t="shared" si="39"/>
        <v>YANLIŞRM</v>
      </c>
      <c r="AL236" s="153" t="str">
        <f t="shared" si="40"/>
        <v/>
      </c>
    </row>
    <row r="237" spans="1:38" ht="16.5" customHeight="1">
      <c r="A237" s="161"/>
      <c r="B237" s="166"/>
      <c r="C237" s="167"/>
      <c r="D237" s="156"/>
      <c r="E237" s="156"/>
      <c r="F237" s="174"/>
      <c r="G237" s="181"/>
      <c r="H237" s="182"/>
      <c r="I237" s="182"/>
      <c r="J237" s="182"/>
      <c r="K237" s="32"/>
      <c r="L237" s="178"/>
      <c r="M237" s="178"/>
      <c r="N237" s="81"/>
      <c r="O237" s="185"/>
      <c r="P237" s="103"/>
      <c r="Q237" s="84" t="str">
        <f t="shared" si="41"/>
        <v/>
      </c>
      <c r="R237" s="159"/>
      <c r="S237" s="28" t="str" cm="1">
        <f t="array" aca="1" ref="S237" ca="1">IF(INDIRECT("A"&amp;114+$U237)&lt;&gt;"",114+$U237,"")</f>
        <v/>
      </c>
      <c r="T237" s="28" t="str">
        <f t="shared" ca="1" si="42"/>
        <v>$B</v>
      </c>
      <c r="U237" s="29">
        <f t="shared" si="49"/>
        <v>120</v>
      </c>
      <c r="V237" s="29">
        <v>10.2500000000007</v>
      </c>
      <c r="W237" s="29">
        <f t="shared" si="55"/>
        <v>10</v>
      </c>
      <c r="X237" s="41" t="str" cm="1">
        <f t="array" aca="1" ref="X237" ca="1">IFERROR(INDEX('PC&amp;PD'!$A$1:$AP$15,ROW('PC&amp;PD'!$A$15),MATCH(INDIRECT(T237),'PC&amp;PD'!$A$1:$AP$1,0)),"")</f>
        <v/>
      </c>
      <c r="Y237" s="13" t="str">
        <f>IF(OR($N237="",$N237=0),"",IF($N237=$E$7,'Extracted info for SC'!$J$6,IF($N237=$D$26,'Extracted info for SC'!$J$7,IF($N237=$E$26,'Extracted info for SC'!$J$8,IF($N237=$F$26,'Extracted info for SC'!$J$9,IF($N237=$G$26,'Extracted info for SC'!$J$10,IF($N237=$H$26,'Extracted info for SC'!$J$11,IF($N237=$I$26,'Extracted info for SC'!$J$12,IF($N237=$J$26,'Extracted info for SC'!$J$13,IF($N237=$K$26,'Extracted info for SC'!$J$14,IF($N237=$L$26,'Extracted info for SC'!$J$15,IF($N237=$M$26,'Extracted info for SC'!$J$16,IF($N237=$N$26,'Extracted info for SC'!$J$17,IF($N237=$O$26,'Extracted info for SC'!$J$18,""))))))))))))))</f>
        <v/>
      </c>
      <c r="Z237" s="155"/>
      <c r="AA237" s="13" t="str">
        <f t="shared" si="38"/>
        <v/>
      </c>
      <c r="AB237" s="155"/>
      <c r="AC237" s="13" t="str">
        <f t="shared" ca="1" si="43"/>
        <v>$AB</v>
      </c>
      <c r="AD237" s="13" t="str" cm="1">
        <f t="array" aca="1" ref="AD237" ca="1">IFERROR(IF((LEFT(INDIRECT("$F"&amp;$S237),4))="GOTS",IF($G237="Organic","GOTS_Organic_raw",(IF($G237="Responsible","GOTS_Responsible",(IF($G237="No Attribute (Conventional)","GOTS_conventional",(IF($G237="Recycled Pre/Post-Consumer","GOTS_pre_post",(IF($G237="In-Conversion","GOTS_in_conversion",(IF($G237="Sustainably Sourced","Sustainably_sourced",""))))))))))),IF($G237="Organic","Organic",(IF($G237="Responsible","Responsible",(IF($G237="No Attribute (Conventional)","No_Attribute_Conventional",(IF($G237="Recycled Pre/Post-Consumer","Recycled_Pre_Post_Consumer",(IF($G237="In-Conversion","In_Conversion",(IF($G237="Recycled Pre-Consumer","Recycled_Pre_Consumer",(IF($G237="Recycled Post-Consumer","Recycled_Post_Consumer",(IF($G237="Sustainably Sourced","Sustainably_sourced","")))))))))))))))),"")</f>
        <v/>
      </c>
      <c r="AE237" s="13" t="e" cm="1">
        <f t="array" aca="1" ref="AE237" ca="1">IF(INDIRECT("$F"&amp;$S237)="","",IF(LEFT(INDIRECT("$F"&amp;$S237),3)="GRS","GRS_RCS_RM",IF((LEFT(INDIRECT("$F"&amp;$S237),3))="RCS","GRS_RCS_RM",IF(INDIRECT("$F"&amp;$S237)="OCS (No Label)","OCS_Conversion_RM",IF(LEFT(INDIRECT("$F"&amp;$S237),3)="OCS","OCS_RM",IF(RIGHT(INDIRECT("$F"&amp;$S237),10)="conversion","GOTS_RM_conversion",IF((LEFT(INDIRECT("$F"&amp;$S237),4))="GOTS","GOTS_RM","Responsible_RM")))))))</f>
        <v>#REF!</v>
      </c>
      <c r="AF237" s="13" t="str" cm="1">
        <f t="array" aca="1" ref="AF237" ca="1">IF($S237="","",INDIRECT("$Z"&amp;$S237))</f>
        <v/>
      </c>
      <c r="AG237" s="155"/>
      <c r="AH237" s="13" t="str" cm="1">
        <f t="array" aca="1" ref="AH237" ca="1">IFERROR(INDIRECT("$ag"&amp;S237),"")</f>
        <v/>
      </c>
      <c r="AI237" s="13" t="e" cm="1">
        <f t="array" aca="1" ref="AI237" ca="1">INDIRECT("O"&amp;S236)</f>
        <v>#REF!</v>
      </c>
      <c r="AJ237" s="13" t="str">
        <f>IF($I237="","",INDEX('Raw Material'!$A$1:$J$75,MATCH(I237,'Raw Material'!$A$1:$A$75,0),(MATCH(G237,'Raw Material'!$A$1:$J$1,0))))</f>
        <v/>
      </c>
      <c r="AK237" s="13" t="str">
        <f t="shared" si="39"/>
        <v>YANLIŞRM</v>
      </c>
      <c r="AL237" s="153" t="str">
        <f t="shared" si="40"/>
        <v/>
      </c>
    </row>
    <row r="238" spans="1:38" ht="16.5" customHeight="1">
      <c r="A238" s="161"/>
      <c r="B238" s="166"/>
      <c r="C238" s="167"/>
      <c r="D238" s="156"/>
      <c r="E238" s="156"/>
      <c r="F238" s="174"/>
      <c r="G238" s="181"/>
      <c r="H238" s="182"/>
      <c r="I238" s="182"/>
      <c r="J238" s="182"/>
      <c r="K238" s="32"/>
      <c r="L238" s="178"/>
      <c r="M238" s="178"/>
      <c r="N238" s="81"/>
      <c r="O238" s="185"/>
      <c r="P238" s="103"/>
      <c r="Q238" s="84" t="str">
        <f t="shared" si="41"/>
        <v/>
      </c>
      <c r="R238" s="159"/>
      <c r="S238" s="28" t="str" cm="1">
        <f t="array" aca="1" ref="S238" ca="1">IF(INDIRECT("A"&amp;114+$U238)&lt;&gt;"",114+$U238,"")</f>
        <v/>
      </c>
      <c r="T238" s="28" t="str">
        <f t="shared" ca="1" si="42"/>
        <v>$B</v>
      </c>
      <c r="U238" s="29">
        <f t="shared" si="49"/>
        <v>120</v>
      </c>
      <c r="V238" s="29">
        <v>10.3333333333341</v>
      </c>
      <c r="W238" s="29">
        <f t="shared" si="55"/>
        <v>10</v>
      </c>
      <c r="X238" s="41" t="str" cm="1">
        <f t="array" aca="1" ref="X238" ca="1">IFERROR(INDEX('PC&amp;PD'!$A$1:$AP$15,ROW('PC&amp;PD'!$A$15),MATCH(INDIRECT(T238),'PC&amp;PD'!$A$1:$AP$1,0)),"")</f>
        <v/>
      </c>
      <c r="Y238" s="13" t="str">
        <f>IF(OR($N238="",$N238=0),"",IF($N238=$E$7,'Extracted info for SC'!$J$6,IF($N238=$D$26,'Extracted info for SC'!$J$7,IF($N238=$E$26,'Extracted info for SC'!$J$8,IF($N238=$F$26,'Extracted info for SC'!$J$9,IF($N238=$G$26,'Extracted info for SC'!$J$10,IF($N238=$H$26,'Extracted info for SC'!$J$11,IF($N238=$I$26,'Extracted info for SC'!$J$12,IF($N238=$J$26,'Extracted info for SC'!$J$13,IF($N238=$K$26,'Extracted info for SC'!$J$14,IF($N238=$L$26,'Extracted info for SC'!$J$15,IF($N238=$M$26,'Extracted info for SC'!$J$16,IF($N238=$N$26,'Extracted info for SC'!$J$17,IF($N238=$O$26,'Extracted info for SC'!$J$18,""))))))))))))))</f>
        <v/>
      </c>
      <c r="Z238" s="155"/>
      <c r="AA238" s="13" t="str">
        <f t="shared" si="38"/>
        <v/>
      </c>
      <c r="AB238" s="155"/>
      <c r="AC238" s="13" t="str">
        <f t="shared" ca="1" si="43"/>
        <v>$AB</v>
      </c>
      <c r="AD238" s="13" t="str" cm="1">
        <f t="array" aca="1" ref="AD238" ca="1">IFERROR(IF((LEFT(INDIRECT("$F"&amp;$S238),4))="GOTS",IF($G238="Organic","GOTS_Organic_raw",(IF($G238="Responsible","GOTS_Responsible",(IF($G238="No Attribute (Conventional)","GOTS_conventional",(IF($G238="Recycled Pre/Post-Consumer","GOTS_pre_post",(IF($G238="In-Conversion","GOTS_in_conversion",(IF($G238="Sustainably Sourced","Sustainably_sourced",""))))))))))),IF($G238="Organic","Organic",(IF($G238="Responsible","Responsible",(IF($G238="No Attribute (Conventional)","No_Attribute_Conventional",(IF($G238="Recycled Pre/Post-Consumer","Recycled_Pre_Post_Consumer",(IF($G238="In-Conversion","In_Conversion",(IF($G238="Recycled Pre-Consumer","Recycled_Pre_Consumer",(IF($G238="Recycled Post-Consumer","Recycled_Post_Consumer",(IF($G238="Sustainably Sourced","Sustainably_sourced","")))))))))))))))),"")</f>
        <v/>
      </c>
      <c r="AE238" s="13" t="e" cm="1">
        <f t="array" aca="1" ref="AE238" ca="1">IF(INDIRECT("$F"&amp;$S238)="","",IF(LEFT(INDIRECT("$F"&amp;$S238),3)="GRS","GRS_RCS_RM",IF((LEFT(INDIRECT("$F"&amp;$S238),3))="RCS","GRS_RCS_RM",IF(INDIRECT("$F"&amp;$S238)="OCS (No Label)","OCS_Conversion_RM",IF(LEFT(INDIRECT("$F"&amp;$S238),3)="OCS","OCS_RM",IF(RIGHT(INDIRECT("$F"&amp;$S238),10)="conversion","GOTS_RM_conversion",IF((LEFT(INDIRECT("$F"&amp;$S238),4))="GOTS","GOTS_RM","Responsible_RM")))))))</f>
        <v>#REF!</v>
      </c>
      <c r="AF238" s="13" t="str" cm="1">
        <f t="array" aca="1" ref="AF238" ca="1">IF($S238="","",INDIRECT("$Z"&amp;$S238))</f>
        <v/>
      </c>
      <c r="AG238" s="155"/>
      <c r="AH238" s="13" t="str" cm="1">
        <f t="array" aca="1" ref="AH238" ca="1">IFERROR(INDIRECT("$ag"&amp;S238),"")</f>
        <v/>
      </c>
      <c r="AI238" s="13" t="e" cm="1">
        <f t="array" aca="1" ref="AI238" ca="1">INDIRECT("O"&amp;S237)</f>
        <v>#REF!</v>
      </c>
      <c r="AJ238" s="13" t="str">
        <f>IF($I238="","",INDEX('Raw Material'!$A$1:$J$75,MATCH(I238,'Raw Material'!$A$1:$A$75,0),(MATCH(G238,'Raw Material'!$A$1:$J$1,0))))</f>
        <v/>
      </c>
      <c r="AK238" s="13" t="str">
        <f t="shared" si="39"/>
        <v>YANLIŞRM</v>
      </c>
      <c r="AL238" s="153" t="str">
        <f t="shared" si="40"/>
        <v/>
      </c>
    </row>
    <row r="239" spans="1:38" ht="16.5" customHeight="1">
      <c r="A239" s="161"/>
      <c r="B239" s="166"/>
      <c r="C239" s="167"/>
      <c r="D239" s="156"/>
      <c r="E239" s="156"/>
      <c r="F239" s="174"/>
      <c r="G239" s="181"/>
      <c r="H239" s="182"/>
      <c r="I239" s="182"/>
      <c r="J239" s="182"/>
      <c r="K239" s="32"/>
      <c r="L239" s="178"/>
      <c r="M239" s="178"/>
      <c r="N239" s="81"/>
      <c r="O239" s="185"/>
      <c r="P239" s="103"/>
      <c r="Q239" s="84" t="str">
        <f t="shared" si="41"/>
        <v/>
      </c>
      <c r="R239" s="159"/>
      <c r="S239" s="28" t="str" cm="1">
        <f t="array" aca="1" ref="S239" ca="1">IF(INDIRECT("A"&amp;114+$U239)&lt;&gt;"",114+$U239,"")</f>
        <v/>
      </c>
      <c r="T239" s="28" t="str">
        <f t="shared" ca="1" si="42"/>
        <v>$B</v>
      </c>
      <c r="U239" s="29">
        <f t="shared" si="49"/>
        <v>120</v>
      </c>
      <c r="V239" s="29">
        <v>10.4166666666674</v>
      </c>
      <c r="W239" s="29">
        <f t="shared" si="55"/>
        <v>10</v>
      </c>
      <c r="X239" s="41" t="str" cm="1">
        <f t="array" aca="1" ref="X239" ca="1">IFERROR(INDEX('PC&amp;PD'!$A$1:$AP$15,ROW('PC&amp;PD'!$A$15),MATCH(INDIRECT(T239),'PC&amp;PD'!$A$1:$AP$1,0)),"")</f>
        <v/>
      </c>
      <c r="Y239" s="13" t="str">
        <f>IF(OR($N239="",$N239=0),"",IF($N239=$E$7,'Extracted info for SC'!$J$6,IF($N239=$D$26,'Extracted info for SC'!$J$7,IF($N239=$E$26,'Extracted info for SC'!$J$8,IF($N239=$F$26,'Extracted info for SC'!$J$9,IF($N239=$G$26,'Extracted info for SC'!$J$10,IF($N239=$H$26,'Extracted info for SC'!$J$11,IF($N239=$I$26,'Extracted info for SC'!$J$12,IF($N239=$J$26,'Extracted info for SC'!$J$13,IF($N239=$K$26,'Extracted info for SC'!$J$14,IF($N239=$L$26,'Extracted info for SC'!$J$15,IF($N239=$M$26,'Extracted info for SC'!$J$16,IF($N239=$N$26,'Extracted info for SC'!$J$17,IF($N239=$O$26,'Extracted info for SC'!$J$18,""))))))))))))))</f>
        <v/>
      </c>
      <c r="Z239" s="155"/>
      <c r="AA239" s="13" t="str">
        <f t="shared" si="38"/>
        <v/>
      </c>
      <c r="AB239" s="155"/>
      <c r="AC239" s="13" t="str">
        <f t="shared" ca="1" si="43"/>
        <v>$AB</v>
      </c>
      <c r="AD239" s="13" t="str" cm="1">
        <f t="array" aca="1" ref="AD239" ca="1">IFERROR(IF((LEFT(INDIRECT("$F"&amp;$S239),4))="GOTS",IF($G239="Organic","GOTS_Organic_raw",(IF($G239="Responsible","GOTS_Responsible",(IF($G239="No Attribute (Conventional)","GOTS_conventional",(IF($G239="Recycled Pre/Post-Consumer","GOTS_pre_post",(IF($G239="In-Conversion","GOTS_in_conversion",(IF($G239="Sustainably Sourced","Sustainably_sourced",""))))))))))),IF($G239="Organic","Organic",(IF($G239="Responsible","Responsible",(IF($G239="No Attribute (Conventional)","No_Attribute_Conventional",(IF($G239="Recycled Pre/Post-Consumer","Recycled_Pre_Post_Consumer",(IF($G239="In-Conversion","In_Conversion",(IF($G239="Recycled Pre-Consumer","Recycled_Pre_Consumer",(IF($G239="Recycled Post-Consumer","Recycled_Post_Consumer",(IF($G239="Sustainably Sourced","Sustainably_sourced","")))))))))))))))),"")</f>
        <v/>
      </c>
      <c r="AE239" s="13" t="e" cm="1">
        <f t="array" aca="1" ref="AE239" ca="1">IF(INDIRECT("$F"&amp;$S239)="","",IF(LEFT(INDIRECT("$F"&amp;$S239),3)="GRS","GRS_RCS_RM",IF((LEFT(INDIRECT("$F"&amp;$S239),3))="RCS","GRS_RCS_RM",IF(INDIRECT("$F"&amp;$S239)="OCS (No Label)","OCS_Conversion_RM",IF(LEFT(INDIRECT("$F"&amp;$S239),3)="OCS","OCS_RM",IF(RIGHT(INDIRECT("$F"&amp;$S239),10)="conversion","GOTS_RM_conversion",IF((LEFT(INDIRECT("$F"&amp;$S239),4))="GOTS","GOTS_RM","Responsible_RM")))))))</f>
        <v>#REF!</v>
      </c>
      <c r="AF239" s="13" t="str" cm="1">
        <f t="array" aca="1" ref="AF239" ca="1">IF($S239="","",INDIRECT("$Z"&amp;$S239))</f>
        <v/>
      </c>
      <c r="AG239" s="155"/>
      <c r="AH239" s="13" t="str" cm="1">
        <f t="array" aca="1" ref="AH239" ca="1">IFERROR(INDIRECT("$ag"&amp;S239),"")</f>
        <v/>
      </c>
      <c r="AI239" s="13" t="e" cm="1">
        <f t="array" aca="1" ref="AI239" ca="1">INDIRECT("O"&amp;S238)</f>
        <v>#REF!</v>
      </c>
      <c r="AJ239" s="13" t="str">
        <f>IF($I239="","",INDEX('Raw Material'!$A$1:$J$75,MATCH(I239,'Raw Material'!$A$1:$A$75,0),(MATCH(G239,'Raw Material'!$A$1:$J$1,0))))</f>
        <v/>
      </c>
      <c r="AK239" s="13" t="str">
        <f t="shared" si="39"/>
        <v>YANLIŞRM</v>
      </c>
      <c r="AL239" s="153" t="str">
        <f t="shared" si="40"/>
        <v/>
      </c>
    </row>
    <row r="240" spans="1:38" ht="16.5" customHeight="1">
      <c r="A240" s="162"/>
      <c r="B240" s="168"/>
      <c r="C240" s="169"/>
      <c r="D240" s="156"/>
      <c r="E240" s="156"/>
      <c r="F240" s="175"/>
      <c r="G240" s="181"/>
      <c r="H240" s="182"/>
      <c r="I240" s="182"/>
      <c r="J240" s="182"/>
      <c r="K240" s="32"/>
      <c r="L240" s="179"/>
      <c r="M240" s="179"/>
      <c r="N240" s="81"/>
      <c r="O240" s="185"/>
      <c r="P240" s="103"/>
      <c r="Q240" s="84" t="str">
        <f t="shared" si="41"/>
        <v/>
      </c>
      <c r="R240" s="159"/>
      <c r="S240" s="28" t="str" cm="1">
        <f t="array" aca="1" ref="S240" ca="1">IF(INDIRECT("A"&amp;114+$U240)&lt;&gt;"",114+$U240,"")</f>
        <v/>
      </c>
      <c r="T240" s="28" t="str">
        <f t="shared" ca="1" si="42"/>
        <v>$B</v>
      </c>
      <c r="U240" s="29">
        <f t="shared" si="49"/>
        <v>120</v>
      </c>
      <c r="V240" s="29">
        <v>10.5000000000007</v>
      </c>
      <c r="W240" s="29">
        <f t="shared" si="55"/>
        <v>10</v>
      </c>
      <c r="X240" s="41" t="str" cm="1">
        <f t="array" aca="1" ref="X240" ca="1">IFERROR(INDEX('PC&amp;PD'!$A$1:$AP$15,ROW('PC&amp;PD'!$A$15),MATCH(INDIRECT(T240),'PC&amp;PD'!$A$1:$AP$1,0)),"")</f>
        <v/>
      </c>
      <c r="Y240" s="13" t="str">
        <f>IF(OR($N240="",$N240=0),"",IF($N240=$E$7,'Extracted info for SC'!$J$6,IF($N240=$D$26,'Extracted info for SC'!$J$7,IF($N240=$E$26,'Extracted info for SC'!$J$8,IF($N240=$F$26,'Extracted info for SC'!$J$9,IF($N240=$G$26,'Extracted info for SC'!$J$10,IF($N240=$H$26,'Extracted info for SC'!$J$11,IF($N240=$I$26,'Extracted info for SC'!$J$12,IF($N240=$J$26,'Extracted info for SC'!$J$13,IF($N240=$K$26,'Extracted info for SC'!$J$14,IF($N240=$L$26,'Extracted info for SC'!$J$15,IF($N240=$M$26,'Extracted info for SC'!$J$16,IF($N240=$N$26,'Extracted info for SC'!$J$17,IF($N240=$O$26,'Extracted info for SC'!$J$18,""))))))))))))))</f>
        <v/>
      </c>
      <c r="Z240" s="155"/>
      <c r="AA240" s="13" t="str">
        <f t="shared" si="38"/>
        <v/>
      </c>
      <c r="AB240" s="155"/>
      <c r="AC240" s="13" t="str">
        <f t="shared" ca="1" si="43"/>
        <v>$AB</v>
      </c>
      <c r="AD240" s="13" t="str" cm="1">
        <f t="array" aca="1" ref="AD240" ca="1">IFERROR(IF((LEFT(INDIRECT("$F"&amp;$S240),4))="GOTS",IF($G240="Organic","GOTS_Organic_raw",(IF($G240="Responsible","GOTS_Responsible",(IF($G240="No Attribute (Conventional)","GOTS_conventional",(IF($G240="Recycled Pre/Post-Consumer","GOTS_pre_post",(IF($G240="In-Conversion","GOTS_in_conversion",(IF($G240="Sustainably Sourced","Sustainably_sourced",""))))))))))),IF($G240="Organic","Organic",(IF($G240="Responsible","Responsible",(IF($G240="No Attribute (Conventional)","No_Attribute_Conventional",(IF($G240="Recycled Pre/Post-Consumer","Recycled_Pre_Post_Consumer",(IF($G240="In-Conversion","In_Conversion",(IF($G240="Recycled Pre-Consumer","Recycled_Pre_Consumer",(IF($G240="Recycled Post-Consumer","Recycled_Post_Consumer",(IF($G240="Sustainably Sourced","Sustainably_sourced","")))))))))))))))),"")</f>
        <v/>
      </c>
      <c r="AE240" s="13" t="e" cm="1">
        <f t="array" aca="1" ref="AE240" ca="1">IF(INDIRECT("$F"&amp;$S240)="","",IF(LEFT(INDIRECT("$F"&amp;$S240),3)="GRS","GRS_RCS_RM",IF((LEFT(INDIRECT("$F"&amp;$S240),3))="RCS","GRS_RCS_RM",IF(INDIRECT("$F"&amp;$S240)="OCS (No Label)","OCS_Conversion_RM",IF(LEFT(INDIRECT("$F"&amp;$S240),3)="OCS","OCS_RM",IF(RIGHT(INDIRECT("$F"&amp;$S240),10)="conversion","GOTS_RM_conversion",IF((LEFT(INDIRECT("$F"&amp;$S240),4))="GOTS","GOTS_RM","Responsible_RM")))))))</f>
        <v>#REF!</v>
      </c>
      <c r="AF240" s="13" t="str" cm="1">
        <f t="array" aca="1" ref="AF240" ca="1">IF($S240="","",INDIRECT("$Z"&amp;$S240))</f>
        <v/>
      </c>
      <c r="AG240" s="155"/>
      <c r="AH240" s="13" t="str" cm="1">
        <f t="array" aca="1" ref="AH240" ca="1">IFERROR(INDIRECT("$ag"&amp;S240),"")</f>
        <v/>
      </c>
      <c r="AI240" s="13" t="e" cm="1">
        <f t="array" aca="1" ref="AI240" ca="1">INDIRECT("O"&amp;S239)</f>
        <v>#REF!</v>
      </c>
      <c r="AJ240" s="13" t="str">
        <f>IF($I240="","",INDEX('Raw Material'!$A$1:$J$75,MATCH(I240,'Raw Material'!$A$1:$A$75,0),(MATCH(G240,'Raw Material'!$A$1:$J$1,0))))</f>
        <v/>
      </c>
      <c r="AK240" s="13" t="str">
        <f t="shared" si="39"/>
        <v>YANLIŞRM</v>
      </c>
      <c r="AL240" s="153" t="str">
        <f t="shared" si="40"/>
        <v/>
      </c>
    </row>
    <row r="241" spans="1:38" ht="16.5" customHeight="1">
      <c r="A241" s="162"/>
      <c r="B241" s="168"/>
      <c r="C241" s="169"/>
      <c r="D241" s="156"/>
      <c r="E241" s="156"/>
      <c r="F241" s="175"/>
      <c r="G241" s="181"/>
      <c r="H241" s="182"/>
      <c r="I241" s="182"/>
      <c r="J241" s="182"/>
      <c r="K241" s="32"/>
      <c r="L241" s="179"/>
      <c r="M241" s="179"/>
      <c r="N241" s="81"/>
      <c r="O241" s="185"/>
      <c r="P241" s="103"/>
      <c r="Q241" s="84" t="str">
        <f t="shared" si="41"/>
        <v/>
      </c>
      <c r="R241" s="159"/>
      <c r="S241" s="28" t="str" cm="1">
        <f t="array" aca="1" ref="S241" ca="1">IF(INDIRECT("A"&amp;114+$U241)&lt;&gt;"",114+$U241,"")</f>
        <v/>
      </c>
      <c r="T241" s="28" t="str">
        <f t="shared" ca="1" si="42"/>
        <v>$B</v>
      </c>
      <c r="U241" s="29">
        <f t="shared" si="49"/>
        <v>120</v>
      </c>
      <c r="V241" s="29">
        <v>10.5833333333341</v>
      </c>
      <c r="W241" s="29">
        <f t="shared" si="55"/>
        <v>10</v>
      </c>
      <c r="X241" s="41" t="str" cm="1">
        <f t="array" aca="1" ref="X241" ca="1">IFERROR(INDEX('PC&amp;PD'!$A$1:$AP$15,ROW('PC&amp;PD'!$A$15),MATCH(INDIRECT(T241),'PC&amp;PD'!$A$1:$AP$1,0)),"")</f>
        <v/>
      </c>
      <c r="Y241" s="13" t="str">
        <f>IF(OR($N241="",$N241=0),"",IF($N241=$E$7,'Extracted info for SC'!$J$6,IF($N241=$D$26,'Extracted info for SC'!$J$7,IF($N241=$E$26,'Extracted info for SC'!$J$8,IF($N241=$F$26,'Extracted info for SC'!$J$9,IF($N241=$G$26,'Extracted info for SC'!$J$10,IF($N241=$H$26,'Extracted info for SC'!$J$11,IF($N241=$I$26,'Extracted info for SC'!$J$12,IF($N241=$J$26,'Extracted info for SC'!$J$13,IF($N241=$K$26,'Extracted info for SC'!$J$14,IF($N241=$L$26,'Extracted info for SC'!$J$15,IF($N241=$M$26,'Extracted info for SC'!$J$16,IF($N241=$N$26,'Extracted info for SC'!$J$17,IF($N241=$O$26,'Extracted info for SC'!$J$18,""))))))))))))))</f>
        <v/>
      </c>
      <c r="Z241" s="155"/>
      <c r="AA241" s="13" t="str">
        <f t="shared" si="38"/>
        <v/>
      </c>
      <c r="AB241" s="155"/>
      <c r="AC241" s="13" t="str">
        <f t="shared" ca="1" si="43"/>
        <v>$AB</v>
      </c>
      <c r="AD241" s="13" t="str" cm="1">
        <f t="array" aca="1" ref="AD241" ca="1">IFERROR(IF((LEFT(INDIRECT("$F"&amp;$S241),4))="GOTS",IF($G241="Organic","GOTS_Organic_raw",(IF($G241="Responsible","GOTS_Responsible",(IF($G241="No Attribute (Conventional)","GOTS_conventional",(IF($G241="Recycled Pre/Post-Consumer","GOTS_pre_post",(IF($G241="In-Conversion","GOTS_in_conversion",(IF($G241="Sustainably Sourced","Sustainably_sourced",""))))))))))),IF($G241="Organic","Organic",(IF($G241="Responsible","Responsible",(IF($G241="No Attribute (Conventional)","No_Attribute_Conventional",(IF($G241="Recycled Pre/Post-Consumer","Recycled_Pre_Post_Consumer",(IF($G241="In-Conversion","In_Conversion",(IF($G241="Recycled Pre-Consumer","Recycled_Pre_Consumer",(IF($G241="Recycled Post-Consumer","Recycled_Post_Consumer",(IF($G241="Sustainably Sourced","Sustainably_sourced","")))))))))))))))),"")</f>
        <v/>
      </c>
      <c r="AE241" s="13" t="e" cm="1">
        <f t="array" aca="1" ref="AE241" ca="1">IF(INDIRECT("$F"&amp;$S241)="","",IF(LEFT(INDIRECT("$F"&amp;$S241),3)="GRS","GRS_RCS_RM",IF((LEFT(INDIRECT("$F"&amp;$S241),3))="RCS","GRS_RCS_RM",IF(INDIRECT("$F"&amp;$S241)="OCS (No Label)","OCS_Conversion_RM",IF(LEFT(INDIRECT("$F"&amp;$S241),3)="OCS","OCS_RM",IF(RIGHT(INDIRECT("$F"&amp;$S241),10)="conversion","GOTS_RM_conversion",IF((LEFT(INDIRECT("$F"&amp;$S241),4))="GOTS","GOTS_RM","Responsible_RM")))))))</f>
        <v>#REF!</v>
      </c>
      <c r="AF241" s="13" t="str" cm="1">
        <f t="array" aca="1" ref="AF241" ca="1">IF($S241="","",INDIRECT("$Z"&amp;$S241))</f>
        <v/>
      </c>
      <c r="AG241" s="155"/>
      <c r="AH241" s="13" t="str" cm="1">
        <f t="array" aca="1" ref="AH241" ca="1">IFERROR(INDIRECT("$ag"&amp;S241),"")</f>
        <v/>
      </c>
      <c r="AI241" s="13" t="e" cm="1">
        <f t="array" aca="1" ref="AI241" ca="1">INDIRECT("O"&amp;S240)</f>
        <v>#REF!</v>
      </c>
      <c r="AJ241" s="13" t="str">
        <f>IF($I241="","",INDEX('Raw Material'!$A$1:$J$75,MATCH(I241,'Raw Material'!$A$1:$A$75,0),(MATCH(G241,'Raw Material'!$A$1:$J$1,0))))</f>
        <v/>
      </c>
      <c r="AK241" s="13" t="str">
        <f t="shared" si="39"/>
        <v>YANLIŞRM</v>
      </c>
      <c r="AL241" s="153" t="str">
        <f t="shared" si="40"/>
        <v/>
      </c>
    </row>
    <row r="242" spans="1:38" ht="16.5" customHeight="1">
      <c r="A242" s="162"/>
      <c r="B242" s="168"/>
      <c r="C242" s="169"/>
      <c r="D242" s="156"/>
      <c r="E242" s="156"/>
      <c r="F242" s="175"/>
      <c r="G242" s="181"/>
      <c r="H242" s="182"/>
      <c r="I242" s="182"/>
      <c r="J242" s="182"/>
      <c r="K242" s="32"/>
      <c r="L242" s="179"/>
      <c r="M242" s="179"/>
      <c r="N242" s="81"/>
      <c r="O242" s="185"/>
      <c r="P242" s="103"/>
      <c r="Q242" s="84" t="str">
        <f t="shared" si="41"/>
        <v/>
      </c>
      <c r="R242" s="159"/>
      <c r="S242" s="28" t="str" cm="1">
        <f t="array" aca="1" ref="S242" ca="1">IF(INDIRECT("A"&amp;114+$U242)&lt;&gt;"",114+$U242,"")</f>
        <v/>
      </c>
      <c r="T242" s="28" t="str">
        <f t="shared" ca="1" si="42"/>
        <v>$B</v>
      </c>
      <c r="U242" s="29">
        <f t="shared" si="49"/>
        <v>120</v>
      </c>
      <c r="V242" s="29">
        <v>10.6666666666674</v>
      </c>
      <c r="W242" s="29">
        <f t="shared" si="55"/>
        <v>10</v>
      </c>
      <c r="X242" s="41" t="str" cm="1">
        <f t="array" aca="1" ref="X242" ca="1">IFERROR(INDEX('PC&amp;PD'!$A$1:$AP$15,ROW('PC&amp;PD'!$A$15),MATCH(INDIRECT(T242),'PC&amp;PD'!$A$1:$AP$1,0)),"")</f>
        <v/>
      </c>
      <c r="Y242" s="13" t="str">
        <f>IF(OR($N242="",$N242=0),"",IF($N242=$E$7,'Extracted info for SC'!$J$6,IF($N242=$D$26,'Extracted info for SC'!$J$7,IF($N242=$E$26,'Extracted info for SC'!$J$8,IF($N242=$F$26,'Extracted info for SC'!$J$9,IF($N242=$G$26,'Extracted info for SC'!$J$10,IF($N242=$H$26,'Extracted info for SC'!$J$11,IF($N242=$I$26,'Extracted info for SC'!$J$12,IF($N242=$J$26,'Extracted info for SC'!$J$13,IF($N242=$K$26,'Extracted info for SC'!$J$14,IF($N242=$L$26,'Extracted info for SC'!$J$15,IF($N242=$M$26,'Extracted info for SC'!$J$16,IF($N242=$N$26,'Extracted info for SC'!$J$17,IF($N242=$O$26,'Extracted info for SC'!$J$18,""))))))))))))))</f>
        <v/>
      </c>
      <c r="Z242" s="155"/>
      <c r="AA242" s="13" t="str">
        <f t="shared" si="38"/>
        <v/>
      </c>
      <c r="AB242" s="155"/>
      <c r="AC242" s="13" t="str">
        <f t="shared" ca="1" si="43"/>
        <v>$AB</v>
      </c>
      <c r="AD242" s="13" t="str" cm="1">
        <f t="array" aca="1" ref="AD242" ca="1">IFERROR(IF((LEFT(INDIRECT("$F"&amp;$S242),4))="GOTS",IF($G242="Organic","GOTS_Organic_raw",(IF($G242="Responsible","GOTS_Responsible",(IF($G242="No Attribute (Conventional)","GOTS_conventional",(IF($G242="Recycled Pre/Post-Consumer","GOTS_pre_post",(IF($G242="In-Conversion","GOTS_in_conversion",(IF($G242="Sustainably Sourced","Sustainably_sourced",""))))))))))),IF($G242="Organic","Organic",(IF($G242="Responsible","Responsible",(IF($G242="No Attribute (Conventional)","No_Attribute_Conventional",(IF($G242="Recycled Pre/Post-Consumer","Recycled_Pre_Post_Consumer",(IF($G242="In-Conversion","In_Conversion",(IF($G242="Recycled Pre-Consumer","Recycled_Pre_Consumer",(IF($G242="Recycled Post-Consumer","Recycled_Post_Consumer",(IF($G242="Sustainably Sourced","Sustainably_sourced","")))))))))))))))),"")</f>
        <v/>
      </c>
      <c r="AE242" s="13" t="e" cm="1">
        <f t="array" aca="1" ref="AE242" ca="1">IF(INDIRECT("$F"&amp;$S242)="","",IF(LEFT(INDIRECT("$F"&amp;$S242),3)="GRS","GRS_RCS_RM",IF((LEFT(INDIRECT("$F"&amp;$S242),3))="RCS","GRS_RCS_RM",IF(INDIRECT("$F"&amp;$S242)="OCS (No Label)","OCS_Conversion_RM",IF(LEFT(INDIRECT("$F"&amp;$S242),3)="OCS","OCS_RM",IF(RIGHT(INDIRECT("$F"&amp;$S242),10)="conversion","GOTS_RM_conversion",IF((LEFT(INDIRECT("$F"&amp;$S242),4))="GOTS","GOTS_RM","Responsible_RM")))))))</f>
        <v>#REF!</v>
      </c>
      <c r="AF242" s="13" t="str" cm="1">
        <f t="array" aca="1" ref="AF242" ca="1">IF($S242="","",INDIRECT("$Z"&amp;$S242))</f>
        <v/>
      </c>
      <c r="AG242" s="155"/>
      <c r="AH242" s="13" t="str" cm="1">
        <f t="array" aca="1" ref="AH242" ca="1">IFERROR(INDIRECT("$ag"&amp;S242),"")</f>
        <v/>
      </c>
      <c r="AI242" s="13" t="e" cm="1">
        <f t="array" aca="1" ref="AI242" ca="1">INDIRECT("O"&amp;S241)</f>
        <v>#REF!</v>
      </c>
      <c r="AJ242" s="13" t="str">
        <f>IF($I242="","",INDEX('Raw Material'!$A$1:$J$75,MATCH(I242,'Raw Material'!$A$1:$A$75,0),(MATCH(G242,'Raw Material'!$A$1:$J$1,0))))</f>
        <v/>
      </c>
      <c r="AK242" s="13" t="str">
        <f t="shared" si="39"/>
        <v>YANLIŞRM</v>
      </c>
      <c r="AL242" s="153" t="str">
        <f t="shared" si="40"/>
        <v/>
      </c>
    </row>
    <row r="243" spans="1:38" ht="16.5" customHeight="1">
      <c r="A243" s="162"/>
      <c r="B243" s="168"/>
      <c r="C243" s="169"/>
      <c r="D243" s="156"/>
      <c r="E243" s="156"/>
      <c r="F243" s="175"/>
      <c r="G243" s="181"/>
      <c r="H243" s="182"/>
      <c r="I243" s="182"/>
      <c r="J243" s="182"/>
      <c r="K243" s="32"/>
      <c r="L243" s="179"/>
      <c r="M243" s="179"/>
      <c r="N243" s="81"/>
      <c r="O243" s="185"/>
      <c r="P243" s="103"/>
      <c r="Q243" s="84" t="str">
        <f t="shared" si="41"/>
        <v/>
      </c>
      <c r="R243" s="159"/>
      <c r="S243" s="28" t="str" cm="1">
        <f t="array" aca="1" ref="S243" ca="1">IF(INDIRECT("A"&amp;114+$U243)&lt;&gt;"",114+$U243,"")</f>
        <v/>
      </c>
      <c r="T243" s="28" t="str">
        <f t="shared" ca="1" si="42"/>
        <v>$B</v>
      </c>
      <c r="U243" s="29">
        <f t="shared" si="49"/>
        <v>120</v>
      </c>
      <c r="V243" s="29">
        <v>10.750000000000799</v>
      </c>
      <c r="W243" s="29">
        <f t="shared" si="55"/>
        <v>10</v>
      </c>
      <c r="X243" s="41" t="str" cm="1">
        <f t="array" aca="1" ref="X243" ca="1">IFERROR(INDEX('PC&amp;PD'!$A$1:$AP$15,ROW('PC&amp;PD'!$A$15),MATCH(INDIRECT(T243),'PC&amp;PD'!$A$1:$AP$1,0)),"")</f>
        <v/>
      </c>
      <c r="Y243" s="13" t="str">
        <f>IF(OR($N243="",$N243=0),"",IF($N243=$E$7,'Extracted info for SC'!$J$6,IF($N243=$D$26,'Extracted info for SC'!$J$7,IF($N243=$E$26,'Extracted info for SC'!$J$8,IF($N243=$F$26,'Extracted info for SC'!$J$9,IF($N243=$G$26,'Extracted info for SC'!$J$10,IF($N243=$H$26,'Extracted info for SC'!$J$11,IF($N243=$I$26,'Extracted info for SC'!$J$12,IF($N243=$J$26,'Extracted info for SC'!$J$13,IF($N243=$K$26,'Extracted info for SC'!$J$14,IF($N243=$L$26,'Extracted info for SC'!$J$15,IF($N243=$M$26,'Extracted info for SC'!$J$16,IF($N243=$N$26,'Extracted info for SC'!$J$17,IF($N243=$O$26,'Extracted info for SC'!$J$18,""))))))))))))))</f>
        <v/>
      </c>
      <c r="Z243" s="155"/>
      <c r="AA243" s="13" t="str">
        <f t="shared" ref="AA243:AA306" si="71">IFERROR(IF(G243="","",IF(G243="No Attribute (Conventional)","",G243)),"")</f>
        <v/>
      </c>
      <c r="AB243" s="155"/>
      <c r="AC243" s="13" t="str">
        <f t="shared" ca="1" si="43"/>
        <v>$AB</v>
      </c>
      <c r="AD243" s="13" t="str" cm="1">
        <f t="array" aca="1" ref="AD243" ca="1">IFERROR(IF((LEFT(INDIRECT("$F"&amp;$S243),4))="GOTS",IF($G243="Organic","GOTS_Organic_raw",(IF($G243="Responsible","GOTS_Responsible",(IF($G243="No Attribute (Conventional)","GOTS_conventional",(IF($G243="Recycled Pre/Post-Consumer","GOTS_pre_post",(IF($G243="In-Conversion","GOTS_in_conversion",(IF($G243="Sustainably Sourced","Sustainably_sourced",""))))))))))),IF($G243="Organic","Organic",(IF($G243="Responsible","Responsible",(IF($G243="No Attribute (Conventional)","No_Attribute_Conventional",(IF($G243="Recycled Pre/Post-Consumer","Recycled_Pre_Post_Consumer",(IF($G243="In-Conversion","In_Conversion",(IF($G243="Recycled Pre-Consumer","Recycled_Pre_Consumer",(IF($G243="Recycled Post-Consumer","Recycled_Post_Consumer",(IF($G243="Sustainably Sourced","Sustainably_sourced","")))))))))))))))),"")</f>
        <v/>
      </c>
      <c r="AE243" s="13" t="e" cm="1">
        <f t="array" aca="1" ref="AE243" ca="1">IF(INDIRECT("$F"&amp;$S243)="","",IF(LEFT(INDIRECT("$F"&amp;$S243),3)="GRS","GRS_RCS_RM",IF((LEFT(INDIRECT("$F"&amp;$S243),3))="RCS","GRS_RCS_RM",IF(INDIRECT("$F"&amp;$S243)="OCS (No Label)","OCS_Conversion_RM",IF(LEFT(INDIRECT("$F"&amp;$S243),3)="OCS","OCS_RM",IF(RIGHT(INDIRECT("$F"&amp;$S243),10)="conversion","GOTS_RM_conversion",IF((LEFT(INDIRECT("$F"&amp;$S243),4))="GOTS","GOTS_RM","Responsible_RM")))))))</f>
        <v>#REF!</v>
      </c>
      <c r="AF243" s="13" t="str" cm="1">
        <f t="array" aca="1" ref="AF243" ca="1">IF($S243="","",INDIRECT("$Z"&amp;$S243))</f>
        <v/>
      </c>
      <c r="AG243" s="155"/>
      <c r="AH243" s="13" t="str" cm="1">
        <f t="array" aca="1" ref="AH243" ca="1">IFERROR(INDIRECT("$ag"&amp;S243),"")</f>
        <v/>
      </c>
      <c r="AI243" s="13" t="e" cm="1">
        <f t="array" aca="1" ref="AI243" ca="1">INDIRECT("O"&amp;S242)</f>
        <v>#REF!</v>
      </c>
      <c r="AJ243" s="13" t="str">
        <f>IF($I243="","",INDEX('Raw Material'!$A$1:$J$75,MATCH(I243,'Raw Material'!$A$1:$A$75,0),(MATCH(G243,'Raw Material'!$A$1:$J$1,0))))</f>
        <v/>
      </c>
      <c r="AK243" s="13" t="str">
        <f t="shared" ref="AK243:AK306" si="72">$U$17&amp;"RM"</f>
        <v>YANLIŞRM</v>
      </c>
      <c r="AL243" s="153" t="str">
        <f t="shared" ref="AL243:AL306" si="73">IF($G243="Organic","Organic",IF($G243="No Attribute (Conventional)","No_Attribute_Conventional",IF($G243="Recycled pre-consumer","Recycled_pre_consumer",IF($G243="Recycled post-consumer","Recycled_post_consumer",IF($G243="Responsible","Responsible",IF($G243="Sustainably sourced","Sustainable_sourced",IF($G243="ın-conversion","In_conversion","")))))))</f>
        <v/>
      </c>
    </row>
    <row r="244" spans="1:38" ht="16.5" customHeight="1">
      <c r="A244" s="162"/>
      <c r="B244" s="168"/>
      <c r="C244" s="169"/>
      <c r="D244" s="156"/>
      <c r="E244" s="156"/>
      <c r="F244" s="175"/>
      <c r="G244" s="181"/>
      <c r="H244" s="182"/>
      <c r="I244" s="182"/>
      <c r="J244" s="182"/>
      <c r="K244" s="32"/>
      <c r="L244" s="179"/>
      <c r="M244" s="179"/>
      <c r="N244" s="81"/>
      <c r="O244" s="185"/>
      <c r="P244" s="103"/>
      <c r="Q244" s="84" t="str">
        <f t="shared" si="41"/>
        <v/>
      </c>
      <c r="R244" s="159"/>
      <c r="S244" s="28" t="str" cm="1">
        <f t="array" aca="1" ref="S244" ca="1">IF(INDIRECT("A"&amp;114+$U244)&lt;&gt;"",114+$U244,"")</f>
        <v/>
      </c>
      <c r="T244" s="28" t="str">
        <f t="shared" ca="1" si="42"/>
        <v>$B</v>
      </c>
      <c r="U244" s="29">
        <f t="shared" si="49"/>
        <v>120</v>
      </c>
      <c r="V244" s="29">
        <v>10.8333333333341</v>
      </c>
      <c r="W244" s="29">
        <f t="shared" si="55"/>
        <v>10</v>
      </c>
      <c r="X244" s="41" t="str" cm="1">
        <f t="array" aca="1" ref="X244" ca="1">IFERROR(INDEX('PC&amp;PD'!$A$1:$AP$15,ROW('PC&amp;PD'!$A$15),MATCH(INDIRECT(T244),'PC&amp;PD'!$A$1:$AP$1,0)),"")</f>
        <v/>
      </c>
      <c r="Y244" s="13" t="str">
        <f>IF(OR($N244="",$N244=0),"",IF($N244=$E$7,'Extracted info for SC'!$J$6,IF($N244=$D$26,'Extracted info for SC'!$J$7,IF($N244=$E$26,'Extracted info for SC'!$J$8,IF($N244=$F$26,'Extracted info for SC'!$J$9,IF($N244=$G$26,'Extracted info for SC'!$J$10,IF($N244=$H$26,'Extracted info for SC'!$J$11,IF($N244=$I$26,'Extracted info for SC'!$J$12,IF($N244=$J$26,'Extracted info for SC'!$J$13,IF($N244=$K$26,'Extracted info for SC'!$J$14,IF($N244=$L$26,'Extracted info for SC'!$J$15,IF($N244=$M$26,'Extracted info for SC'!$J$16,IF($N244=$N$26,'Extracted info for SC'!$J$17,IF($N244=$O$26,'Extracted info for SC'!$J$18,""))))))))))))))</f>
        <v/>
      </c>
      <c r="Z244" s="155"/>
      <c r="AA244" s="13" t="str">
        <f t="shared" si="71"/>
        <v/>
      </c>
      <c r="AB244" s="155"/>
      <c r="AC244" s="13" t="str">
        <f t="shared" ca="1" si="43"/>
        <v>$AB</v>
      </c>
      <c r="AD244" s="13" t="str" cm="1">
        <f t="array" aca="1" ref="AD244" ca="1">IFERROR(IF((LEFT(INDIRECT("$F"&amp;$S244),4))="GOTS",IF($G244="Organic","GOTS_Organic_raw",(IF($G244="Responsible","GOTS_Responsible",(IF($G244="No Attribute (Conventional)","GOTS_conventional",(IF($G244="Recycled Pre/Post-Consumer","GOTS_pre_post",(IF($G244="In-Conversion","GOTS_in_conversion",(IF($G244="Sustainably Sourced","Sustainably_sourced",""))))))))))),IF($G244="Organic","Organic",(IF($G244="Responsible","Responsible",(IF($G244="No Attribute (Conventional)","No_Attribute_Conventional",(IF($G244="Recycled Pre/Post-Consumer","Recycled_Pre_Post_Consumer",(IF($G244="In-Conversion","In_Conversion",(IF($G244="Recycled Pre-Consumer","Recycled_Pre_Consumer",(IF($G244="Recycled Post-Consumer","Recycled_Post_Consumer",(IF($G244="Sustainably Sourced","Sustainably_sourced","")))))))))))))))),"")</f>
        <v/>
      </c>
      <c r="AE244" s="13" t="e" cm="1">
        <f t="array" aca="1" ref="AE244" ca="1">IF(INDIRECT("$F"&amp;$S244)="","",IF(LEFT(INDIRECT("$F"&amp;$S244),3)="GRS","GRS_RCS_RM",IF((LEFT(INDIRECT("$F"&amp;$S244),3))="RCS","GRS_RCS_RM",IF(INDIRECT("$F"&amp;$S244)="OCS (No Label)","OCS_Conversion_RM",IF(LEFT(INDIRECT("$F"&amp;$S244),3)="OCS","OCS_RM",IF(RIGHT(INDIRECT("$F"&amp;$S244),10)="conversion","GOTS_RM_conversion",IF((LEFT(INDIRECT("$F"&amp;$S244),4))="GOTS","GOTS_RM","Responsible_RM")))))))</f>
        <v>#REF!</v>
      </c>
      <c r="AF244" s="13" t="str" cm="1">
        <f t="array" aca="1" ref="AF244" ca="1">IF($S244="","",INDIRECT("$Z"&amp;$S244))</f>
        <v/>
      </c>
      <c r="AG244" s="155"/>
      <c r="AH244" s="13" t="str" cm="1">
        <f t="array" aca="1" ref="AH244" ca="1">IFERROR(INDIRECT("$ag"&amp;S244),"")</f>
        <v/>
      </c>
      <c r="AI244" s="13" t="e" cm="1">
        <f t="array" aca="1" ref="AI244" ca="1">INDIRECT("O"&amp;S243)</f>
        <v>#REF!</v>
      </c>
      <c r="AJ244" s="13" t="str">
        <f>IF($I244="","",INDEX('Raw Material'!$A$1:$J$75,MATCH(I244,'Raw Material'!$A$1:$A$75,0),(MATCH(G244,'Raw Material'!$A$1:$J$1,0))))</f>
        <v/>
      </c>
      <c r="AK244" s="13" t="str">
        <f t="shared" si="72"/>
        <v>YANLIŞRM</v>
      </c>
      <c r="AL244" s="153" t="str">
        <f t="shared" si="73"/>
        <v/>
      </c>
    </row>
    <row r="245" spans="1:38" ht="16.5" customHeight="1" thickBot="1">
      <c r="A245" s="163"/>
      <c r="B245" s="170"/>
      <c r="C245" s="171"/>
      <c r="D245" s="156"/>
      <c r="E245" s="156"/>
      <c r="F245" s="176"/>
      <c r="G245" s="157"/>
      <c r="H245" s="158"/>
      <c r="I245" s="158"/>
      <c r="J245" s="158"/>
      <c r="K245" s="33"/>
      <c r="L245" s="180"/>
      <c r="M245" s="180"/>
      <c r="N245" s="82"/>
      <c r="O245" s="186"/>
      <c r="P245" s="103"/>
      <c r="Q245" s="84" t="str">
        <f t="shared" ref="Q245:Q308" si="74">IF(OR($G245="",$I245="",$K245="",$AJ245="–"),"",CONCATENATE($K245," ",$AA245," ",$I245," (",$AJ245,") + "))</f>
        <v/>
      </c>
      <c r="R245" s="159"/>
      <c r="S245" s="28" t="str" cm="1">
        <f t="array" aca="1" ref="S245" ca="1">IF(INDIRECT("A"&amp;114+$U245)&lt;&gt;"",114+$U245,"")</f>
        <v/>
      </c>
      <c r="T245" s="28" t="str">
        <f t="shared" ref="T245:T308" ca="1" si="75">"$B"&amp;S245</f>
        <v>$B</v>
      </c>
      <c r="U245" s="29">
        <f t="shared" si="49"/>
        <v>120</v>
      </c>
      <c r="V245" s="29">
        <v>10.9166666666674</v>
      </c>
      <c r="W245" s="29">
        <f t="shared" si="55"/>
        <v>10</v>
      </c>
      <c r="X245" s="41" t="str" cm="1">
        <f t="array" aca="1" ref="X245" ca="1">IFERROR(INDEX('PC&amp;PD'!$A$1:$AP$15,ROW('PC&amp;PD'!$A$15),MATCH(INDIRECT(T245),'PC&amp;PD'!$A$1:$AP$1,0)),"")</f>
        <v/>
      </c>
      <c r="Y245" s="13" t="str">
        <f>IF(OR($N245="",$N245=0),"",IF($N245=$E$7,'Extracted info for SC'!$J$6,IF($N245=$D$26,'Extracted info for SC'!$J$7,IF($N245=$E$26,'Extracted info for SC'!$J$8,IF($N245=$F$26,'Extracted info for SC'!$J$9,IF($N245=$G$26,'Extracted info for SC'!$J$10,IF($N245=$H$26,'Extracted info for SC'!$J$11,IF($N245=$I$26,'Extracted info for SC'!$J$12,IF($N245=$J$26,'Extracted info for SC'!$J$13,IF($N245=$K$26,'Extracted info for SC'!$J$14,IF($N245=$L$26,'Extracted info for SC'!$J$15,IF($N245=$M$26,'Extracted info for SC'!$J$16,IF($N245=$N$26,'Extracted info for SC'!$J$17,IF($N245=$O$26,'Extracted info for SC'!$J$18,""))))))))))))))</f>
        <v/>
      </c>
      <c r="Z245" s="155"/>
      <c r="AA245" s="13" t="str">
        <f t="shared" si="71"/>
        <v/>
      </c>
      <c r="AB245" s="155"/>
      <c r="AC245" s="13" t="str">
        <f t="shared" ref="AC245:AC308" ca="1" si="76">"$AB"&amp;S245</f>
        <v>$AB</v>
      </c>
      <c r="AD245" s="13" t="str" cm="1">
        <f t="array" aca="1" ref="AD245" ca="1">IFERROR(IF((LEFT(INDIRECT("$F"&amp;$S245),4))="GOTS",IF($G245="Organic","GOTS_Organic_raw",(IF($G245="Responsible","GOTS_Responsible",(IF($G245="No Attribute (Conventional)","GOTS_conventional",(IF($G245="Recycled Pre/Post-Consumer","GOTS_pre_post",(IF($G245="In-Conversion","GOTS_in_conversion",(IF($G245="Sustainably Sourced","Sustainably_sourced",""))))))))))),IF($G245="Organic","Organic",(IF($G245="Responsible","Responsible",(IF($G245="No Attribute (Conventional)","No_Attribute_Conventional",(IF($G245="Recycled Pre/Post-Consumer","Recycled_Pre_Post_Consumer",(IF($G245="In-Conversion","In_Conversion",(IF($G245="Recycled Pre-Consumer","Recycled_Pre_Consumer",(IF($G245="Recycled Post-Consumer","Recycled_Post_Consumer",(IF($G245="Sustainably Sourced","Sustainably_sourced","")))))))))))))))),"")</f>
        <v/>
      </c>
      <c r="AE245" s="13" t="e" cm="1">
        <f t="array" aca="1" ref="AE245" ca="1">IF(INDIRECT("$F"&amp;$S245)="","",IF(LEFT(INDIRECT("$F"&amp;$S245),3)="GRS","GRS_RCS_RM",IF((LEFT(INDIRECT("$F"&amp;$S245),3))="RCS","GRS_RCS_RM",IF(INDIRECT("$F"&amp;$S245)="OCS (No Label)","OCS_Conversion_RM",IF(LEFT(INDIRECT("$F"&amp;$S245),3)="OCS","OCS_RM",IF(RIGHT(INDIRECT("$F"&amp;$S245),10)="conversion","GOTS_RM_conversion",IF((LEFT(INDIRECT("$F"&amp;$S245),4))="GOTS","GOTS_RM","Responsible_RM")))))))</f>
        <v>#REF!</v>
      </c>
      <c r="AF245" s="13" t="str" cm="1">
        <f t="array" aca="1" ref="AF245" ca="1">IF($S245="","",INDIRECT("$Z"&amp;$S245))</f>
        <v/>
      </c>
      <c r="AG245" s="155"/>
      <c r="AH245" s="13" t="str" cm="1">
        <f t="array" aca="1" ref="AH245" ca="1">IFERROR(INDIRECT("$ag"&amp;S245),"")</f>
        <v/>
      </c>
      <c r="AI245" s="13" t="e" cm="1">
        <f t="array" aca="1" ref="AI245" ca="1">INDIRECT("O"&amp;S244)</f>
        <v>#REF!</v>
      </c>
      <c r="AJ245" s="13" t="str">
        <f>IF($I245="","",INDEX('Raw Material'!$A$1:$J$75,MATCH(I245,'Raw Material'!$A$1:$A$75,0),(MATCH(G245,'Raw Material'!$A$1:$J$1,0))))</f>
        <v/>
      </c>
      <c r="AK245" s="13" t="str">
        <f t="shared" si="72"/>
        <v>YANLIŞRM</v>
      </c>
      <c r="AL245" s="153" t="str">
        <f t="shared" si="73"/>
        <v/>
      </c>
    </row>
    <row r="246" spans="1:38" ht="16.5" customHeight="1">
      <c r="A246" s="160" t="str">
        <f>IF(B246="","",COUNTA($B$114:$B246))</f>
        <v/>
      </c>
      <c r="B246" s="164"/>
      <c r="C246" s="165"/>
      <c r="D246" s="183"/>
      <c r="E246" s="183"/>
      <c r="F246" s="172"/>
      <c r="G246" s="212"/>
      <c r="H246" s="206"/>
      <c r="I246" s="206"/>
      <c r="J246" s="206"/>
      <c r="K246" s="31"/>
      <c r="L246" s="177" t="str">
        <f t="shared" ref="L246" si="77">IF(R246="","",LEFT(R246,LEN(R246)-2))</f>
        <v/>
      </c>
      <c r="M246" s="177"/>
      <c r="N246" s="80"/>
      <c r="O246" s="184"/>
      <c r="P246" s="103"/>
      <c r="Q246" s="84" t="str">
        <f t="shared" si="74"/>
        <v/>
      </c>
      <c r="R246" s="159" t="str">
        <f t="shared" ref="R246" si="78">CONCATENATE($Q246,Q247,Q248,Q249,Q250,Q251,$Q252,$Q253,$Q254,$Q255,Q256,Q257)</f>
        <v/>
      </c>
      <c r="S246" s="28" t="str" cm="1">
        <f t="array" aca="1" ref="S246" ca="1">IF(INDIRECT("A"&amp;114+$U246)&lt;&gt;"",114+$U246,"")</f>
        <v/>
      </c>
      <c r="T246" s="28" t="str">
        <f t="shared" ca="1" si="75"/>
        <v>$B</v>
      </c>
      <c r="U246" s="29">
        <f t="shared" si="49"/>
        <v>132</v>
      </c>
      <c r="V246" s="29">
        <v>11.000000000000799</v>
      </c>
      <c r="W246" s="29">
        <f t="shared" si="55"/>
        <v>11</v>
      </c>
      <c r="X246" s="41" t="str" cm="1">
        <f t="array" aca="1" ref="X246" ca="1">IFERROR(INDEX('PC&amp;PD'!$A$1:$AP$15,ROW('PC&amp;PD'!$A$15),MATCH(INDIRECT(T246),'PC&amp;PD'!$A$1:$AP$1,0)),"")</f>
        <v/>
      </c>
      <c r="Y246" s="13" t="str">
        <f>IF(OR($N246="",$N246=0),"",IF($N246=$E$7,'Extracted info for SC'!$J$6,IF($N246=$D$26,'Extracted info for SC'!$J$7,IF($N246=$E$26,'Extracted info for SC'!$J$8,IF($N246=$F$26,'Extracted info for SC'!$J$9,IF($N246=$G$26,'Extracted info for SC'!$J$10,IF($N246=$H$26,'Extracted info for SC'!$J$11,IF($N246=$I$26,'Extracted info for SC'!$J$12,IF($N246=$J$26,'Extracted info for SC'!$J$13,IF($N246=$K$26,'Extracted info for SC'!$J$14,IF($N246=$L$26,'Extracted info for SC'!$J$15,IF($N246=$M$26,'Extracted info for SC'!$J$16,IF($N246=$N$26,'Extracted info for SC'!$J$17,IF($N246=$O$26,'Extracted info for SC'!$J$18,""))))))))))))))</f>
        <v/>
      </c>
      <c r="Z246" s="155" t="str">
        <f t="shared" ref="Z246" si="79">IFERROR(IF($F246="OCS 100","OCS (OCS 100)",IF($F246="OCS Blended","OCS (OCS Blended)",IF($F246="OCS (No Label)","OCS (No Label)",IF($F246="RCS 100","RCS (RCS 100)",IF($F246="RCS Blended","RCS (RCS Blended)",IF($F246="GRS","GRS (GRS)",IF($F246="GRS (No Label)", "GRS (No Label)",IF($F246="RDS","RDS (RDS)",IF($F246="RWS","RWS (RWS)",IF($F246="RAS","RAS (RAS)",IF($F246="RMS","RMS (RMS)",IF($F246="GOTS Organic","GOTS (Organic)",IF($F246="GOTS Made with organic","GOTS (Made with Organic)",IF($F246="GOTS Organic - in conversion","GOTS (Organic - In Conversion)",IF($F246="GOTS Made with organic - in conversion","GOTS (Made with Organic - In Conversion)",""))))))))))))))),"")</f>
        <v/>
      </c>
      <c r="AA246" s="13" t="str">
        <f t="shared" si="71"/>
        <v/>
      </c>
      <c r="AB246" s="155" t="str">
        <f t="shared" ref="AB246" si="80">IFERROR(IF($F246="OCS 100", "OCS_100",IF($F246="OCS Blended", "OCS_Blended",IF($F246="OCS (No Label)", "OCS_No_Label",IF($F246="RCS 100", "RCS_100",IF($F246="RCS Blended","RCS_Blended",IF($F246="GRS","GRS",IF($F246="GRS (No Label)", "GRS_No_Label",IF($F246="RDS","RDS",IF($F246="RWS","RWS",IF($F246="RMS","RMS",IF($F246="GOTS Organic","GOTS_Organic",IF($F246="GOTS Made with organic","GOTS_Made_with_organic",IF($F246="GOTS Organic - in conversion","GOTS_Organic_in_Conversion",IF($F246="GOTS Made with organic - in conversion","GOTS_Made_with_Organic_in_Conversion",IF($F246="RAS","RAS",""))))))))))))))),"")</f>
        <v/>
      </c>
      <c r="AC246" s="13" t="str">
        <f t="shared" ca="1" si="76"/>
        <v>$AB</v>
      </c>
      <c r="AD246" s="13" t="str" cm="1">
        <f t="array" aca="1" ref="AD246" ca="1">IFERROR(IF((LEFT(INDIRECT("$F"&amp;$S246),4))="GOTS",IF($G246="Organic","GOTS_Organic_raw",(IF($G246="Responsible","GOTS_Responsible",(IF($G246="No Attribute (Conventional)","GOTS_conventional",(IF($G246="Recycled Pre/Post-Consumer","GOTS_pre_post",(IF($G246="In-Conversion","GOTS_in_conversion",(IF($G246="Sustainably Sourced","Sustainably_sourced",""))))))))))),IF($G246="Organic","Organic",(IF($G246="Responsible","Responsible",(IF($G246="No Attribute (Conventional)","No_Attribute_Conventional",(IF($G246="Recycled Pre/Post-Consumer","Recycled_Pre_Post_Consumer",(IF($G246="In-Conversion","In_Conversion",(IF($G246="Recycled Pre-Consumer","Recycled_Pre_Consumer",(IF($G246="Recycled Post-Consumer","Recycled_Post_Consumer",(IF($G246="Sustainably Sourced","Sustainably_sourced","")))))))))))))))),"")</f>
        <v/>
      </c>
      <c r="AE246" s="13" t="e" cm="1">
        <f t="array" aca="1" ref="AE246" ca="1">IF(INDIRECT("$F"&amp;$S246)="","",IF(LEFT(INDIRECT("$F"&amp;$S246),3)="GRS","GRS_RCS_RM",IF((LEFT(INDIRECT("$F"&amp;$S246),3))="RCS","GRS_RCS_RM",IF(INDIRECT("$F"&amp;$S246)="OCS (No Label)","OCS_Conversion_RM",IF(LEFT(INDIRECT("$F"&amp;$S246),3)="OCS","OCS_RM",IF(RIGHT(INDIRECT("$F"&amp;$S246),10)="conversion","GOTS_RM_conversion",IF((LEFT(INDIRECT("$F"&amp;$S246),4))="GOTS","GOTS_RM","Responsible_RM")))))))</f>
        <v>#REF!</v>
      </c>
      <c r="AF246" s="13" t="str" cm="1">
        <f t="array" aca="1" ref="AF246" ca="1">IF($S246="","",INDIRECT("$Z"&amp;$S246))</f>
        <v/>
      </c>
      <c r="AG246" s="155" t="str">
        <f t="shared" ref="AG246" si="81">IF(AND(Y246="",Y247="",Y248="",Y249="",Y250="",Y251="",Y252="",Y253="",Y254="",Y255="",Y256="",Y257=""),"",CONCATENATE(Y246&amp;", "&amp;Y247&amp;", "&amp;Y248&amp;", "&amp;Y249&amp;", "&amp;Y250&amp;", "&amp;Y251&amp;", "&amp;Y252&amp;", "&amp;Y253&amp;", "&amp;Y254&amp;", "&amp;Y255&amp;", "&amp;Y256&amp;", "&amp;Y257))</f>
        <v/>
      </c>
      <c r="AH246" s="13" t="str" cm="1">
        <f t="array" aca="1" ref="AH246" ca="1">IFERROR(INDIRECT("$ag"&amp;S246),"")</f>
        <v/>
      </c>
      <c r="AI246" s="13" t="e" cm="1">
        <f t="array" aca="1" ref="AI246" ca="1">INDIRECT("O"&amp;S245)</f>
        <v>#REF!</v>
      </c>
      <c r="AJ246" s="13" t="str">
        <f>IF($I246="","",INDEX('Raw Material'!$A$1:$J$75,MATCH(I246,'Raw Material'!$A$1:$A$75,0),(MATCH(G246,'Raw Material'!$A$1:$J$1,0))))</f>
        <v/>
      </c>
      <c r="AK246" s="13" t="str">
        <f t="shared" si="72"/>
        <v>YANLIŞRM</v>
      </c>
      <c r="AL246" s="153" t="str">
        <f t="shared" si="73"/>
        <v/>
      </c>
    </row>
    <row r="247" spans="1:38" ht="16.5" customHeight="1">
      <c r="A247" s="161"/>
      <c r="B247" s="166"/>
      <c r="C247" s="167"/>
      <c r="D247" s="156"/>
      <c r="E247" s="156"/>
      <c r="F247" s="173"/>
      <c r="G247" s="181"/>
      <c r="H247" s="182"/>
      <c r="I247" s="182"/>
      <c r="J247" s="182"/>
      <c r="K247" s="32"/>
      <c r="L247" s="178"/>
      <c r="M247" s="178"/>
      <c r="N247" s="81"/>
      <c r="O247" s="185"/>
      <c r="P247" s="103"/>
      <c r="Q247" s="84" t="str">
        <f t="shared" si="74"/>
        <v/>
      </c>
      <c r="R247" s="159"/>
      <c r="S247" s="28" t="str" cm="1">
        <f t="array" aca="1" ref="S247" ca="1">IF(INDIRECT("A"&amp;114+$U247)&lt;&gt;"",114+$U247,"")</f>
        <v/>
      </c>
      <c r="T247" s="28" t="str">
        <f t="shared" ca="1" si="75"/>
        <v>$B</v>
      </c>
      <c r="U247" s="29">
        <f t="shared" si="49"/>
        <v>132</v>
      </c>
      <c r="V247" s="29">
        <v>11.0833333333341</v>
      </c>
      <c r="W247" s="29">
        <f t="shared" si="55"/>
        <v>11</v>
      </c>
      <c r="X247" s="41" t="str" cm="1">
        <f t="array" aca="1" ref="X247" ca="1">IFERROR(INDEX('PC&amp;PD'!$A$1:$AP$15,ROW('PC&amp;PD'!$A$15),MATCH(INDIRECT(T247),'PC&amp;PD'!$A$1:$AP$1,0)),"")</f>
        <v/>
      </c>
      <c r="Y247" s="13" t="str">
        <f>IF(OR($N247="",$N247=0),"",IF($N247=$E$7,'Extracted info for SC'!$J$6,IF($N247=$D$26,'Extracted info for SC'!$J$7,IF($N247=$E$26,'Extracted info for SC'!$J$8,IF($N247=$F$26,'Extracted info for SC'!$J$9,IF($N247=$G$26,'Extracted info for SC'!$J$10,IF($N247=$H$26,'Extracted info for SC'!$J$11,IF($N247=$I$26,'Extracted info for SC'!$J$12,IF($N247=$J$26,'Extracted info for SC'!$J$13,IF($N247=$K$26,'Extracted info for SC'!$J$14,IF($N247=$L$26,'Extracted info for SC'!$J$15,IF($N247=$M$26,'Extracted info for SC'!$J$16,IF($N247=$N$26,'Extracted info for SC'!$J$17,IF($N247=$O$26,'Extracted info for SC'!$J$18,""))))))))))))))</f>
        <v/>
      </c>
      <c r="Z247" s="155"/>
      <c r="AA247" s="13" t="str">
        <f t="shared" si="71"/>
        <v/>
      </c>
      <c r="AB247" s="155"/>
      <c r="AC247" s="13" t="str">
        <f t="shared" ca="1" si="76"/>
        <v>$AB</v>
      </c>
      <c r="AD247" s="13" t="str" cm="1">
        <f t="array" aca="1" ref="AD247" ca="1">IFERROR(IF((LEFT(INDIRECT("$F"&amp;$S247),4))="GOTS",IF($G247="Organic","GOTS_Organic_raw",(IF($G247="Responsible","GOTS_Responsible",(IF($G247="No Attribute (Conventional)","GOTS_conventional",(IF($G247="Recycled Pre/Post-Consumer","GOTS_pre_post",(IF($G247="In-Conversion","GOTS_in_conversion",(IF($G247="Sustainably Sourced","Sustainably_sourced",""))))))))))),IF($G247="Organic","Organic",(IF($G247="Responsible","Responsible",(IF($G247="No Attribute (Conventional)","No_Attribute_Conventional",(IF($G247="Recycled Pre/Post-Consumer","Recycled_Pre_Post_Consumer",(IF($G247="In-Conversion","In_Conversion",(IF($G247="Recycled Pre-Consumer","Recycled_Pre_Consumer",(IF($G247="Recycled Post-Consumer","Recycled_Post_Consumer",(IF($G247="Sustainably Sourced","Sustainably_sourced","")))))))))))))))),"")</f>
        <v/>
      </c>
      <c r="AE247" s="13" t="e" cm="1">
        <f t="array" aca="1" ref="AE247" ca="1">IF(INDIRECT("$F"&amp;$S247)="","",IF(LEFT(INDIRECT("$F"&amp;$S247),3)="GRS","GRS_RCS_RM",IF((LEFT(INDIRECT("$F"&amp;$S247),3))="RCS","GRS_RCS_RM",IF(INDIRECT("$F"&amp;$S247)="OCS (No Label)","OCS_Conversion_RM",IF(LEFT(INDIRECT("$F"&amp;$S247),3)="OCS","OCS_RM",IF(RIGHT(INDIRECT("$F"&amp;$S247),10)="conversion","GOTS_RM_conversion",IF((LEFT(INDIRECT("$F"&amp;$S247),4))="GOTS","GOTS_RM","Responsible_RM")))))))</f>
        <v>#REF!</v>
      </c>
      <c r="AF247" s="13" t="str" cm="1">
        <f t="array" aca="1" ref="AF247" ca="1">IF($S247="","",INDIRECT("$Z"&amp;$S247))</f>
        <v/>
      </c>
      <c r="AG247" s="155"/>
      <c r="AH247" s="13" t="str" cm="1">
        <f t="array" aca="1" ref="AH247" ca="1">IFERROR(INDIRECT("$ag"&amp;S247),"")</f>
        <v/>
      </c>
      <c r="AI247" s="13" t="e" cm="1">
        <f t="array" aca="1" ref="AI247" ca="1">INDIRECT("O"&amp;S246)</f>
        <v>#REF!</v>
      </c>
      <c r="AJ247" s="13" t="str">
        <f>IF($I247="","",INDEX('Raw Material'!$A$1:$J$75,MATCH(I247,'Raw Material'!$A$1:$A$75,0),(MATCH(G247,'Raw Material'!$A$1:$J$1,0))))</f>
        <v/>
      </c>
      <c r="AK247" s="13" t="str">
        <f t="shared" si="72"/>
        <v>YANLIŞRM</v>
      </c>
      <c r="AL247" s="153" t="str">
        <f t="shared" si="73"/>
        <v/>
      </c>
    </row>
    <row r="248" spans="1:38" ht="16.5" customHeight="1">
      <c r="A248" s="161"/>
      <c r="B248" s="166"/>
      <c r="C248" s="167"/>
      <c r="D248" s="156"/>
      <c r="E248" s="156"/>
      <c r="F248" s="173"/>
      <c r="G248" s="181"/>
      <c r="H248" s="182"/>
      <c r="I248" s="182"/>
      <c r="J248" s="182"/>
      <c r="K248" s="32"/>
      <c r="L248" s="178"/>
      <c r="M248" s="178"/>
      <c r="N248" s="81"/>
      <c r="O248" s="185"/>
      <c r="P248" s="103"/>
      <c r="Q248" s="84" t="str">
        <f t="shared" si="74"/>
        <v/>
      </c>
      <c r="R248" s="159"/>
      <c r="S248" s="28" t="str" cm="1">
        <f t="array" aca="1" ref="S248" ca="1">IF(INDIRECT("A"&amp;114+$U248)&lt;&gt;"",114+$U248,"")</f>
        <v/>
      </c>
      <c r="T248" s="28" t="str">
        <f t="shared" ca="1" si="75"/>
        <v>$B</v>
      </c>
      <c r="U248" s="29">
        <f t="shared" si="49"/>
        <v>132</v>
      </c>
      <c r="V248" s="29">
        <v>11.166666666667499</v>
      </c>
      <c r="W248" s="29">
        <f t="shared" si="55"/>
        <v>11</v>
      </c>
      <c r="X248" s="41" t="str" cm="1">
        <f t="array" aca="1" ref="X248" ca="1">IFERROR(INDEX('PC&amp;PD'!$A$1:$AP$15,ROW('PC&amp;PD'!$A$15),MATCH(INDIRECT(T248),'PC&amp;PD'!$A$1:$AP$1,0)),"")</f>
        <v/>
      </c>
      <c r="Y248" s="13" t="str">
        <f>IF(OR($N248="",$N248=0),"",IF($N248=$E$7,'Extracted info for SC'!$J$6,IF($N248=$D$26,'Extracted info for SC'!$J$7,IF($N248=$E$26,'Extracted info for SC'!$J$8,IF($N248=$F$26,'Extracted info for SC'!$J$9,IF($N248=$G$26,'Extracted info for SC'!$J$10,IF($N248=$H$26,'Extracted info for SC'!$J$11,IF($N248=$I$26,'Extracted info for SC'!$J$12,IF($N248=$J$26,'Extracted info for SC'!$J$13,IF($N248=$K$26,'Extracted info for SC'!$J$14,IF($N248=$L$26,'Extracted info for SC'!$J$15,IF($N248=$M$26,'Extracted info for SC'!$J$16,IF($N248=$N$26,'Extracted info for SC'!$J$17,IF($N248=$O$26,'Extracted info for SC'!$J$18,""))))))))))))))</f>
        <v/>
      </c>
      <c r="Z248" s="155"/>
      <c r="AA248" s="13" t="str">
        <f t="shared" si="71"/>
        <v/>
      </c>
      <c r="AB248" s="155"/>
      <c r="AC248" s="13" t="str">
        <f t="shared" ca="1" si="76"/>
        <v>$AB</v>
      </c>
      <c r="AD248" s="13" t="str" cm="1">
        <f t="array" aca="1" ref="AD248" ca="1">IFERROR(IF((LEFT(INDIRECT("$F"&amp;$S248),4))="GOTS",IF($G248="Organic","GOTS_Organic_raw",(IF($G248="Responsible","GOTS_Responsible",(IF($G248="No Attribute (Conventional)","GOTS_conventional",(IF($G248="Recycled Pre/Post-Consumer","GOTS_pre_post",(IF($G248="In-Conversion","GOTS_in_conversion",(IF($G248="Sustainably Sourced","Sustainably_sourced",""))))))))))),IF($G248="Organic","Organic",(IF($G248="Responsible","Responsible",(IF($G248="No Attribute (Conventional)","No_Attribute_Conventional",(IF($G248="Recycled Pre/Post-Consumer","Recycled_Pre_Post_Consumer",(IF($G248="In-Conversion","In_Conversion",(IF($G248="Recycled Pre-Consumer","Recycled_Pre_Consumer",(IF($G248="Recycled Post-Consumer","Recycled_Post_Consumer",(IF($G248="Sustainably Sourced","Sustainably_sourced","")))))))))))))))),"")</f>
        <v/>
      </c>
      <c r="AE248" s="13" t="e" cm="1">
        <f t="array" aca="1" ref="AE248" ca="1">IF(INDIRECT("$F"&amp;$S248)="","",IF(LEFT(INDIRECT("$F"&amp;$S248),3)="GRS","GRS_RCS_RM",IF((LEFT(INDIRECT("$F"&amp;$S248),3))="RCS","GRS_RCS_RM",IF(INDIRECT("$F"&amp;$S248)="OCS (No Label)","OCS_Conversion_RM",IF(LEFT(INDIRECT("$F"&amp;$S248),3)="OCS","OCS_RM",IF(RIGHT(INDIRECT("$F"&amp;$S248),10)="conversion","GOTS_RM_conversion",IF((LEFT(INDIRECT("$F"&amp;$S248),4))="GOTS","GOTS_RM","Responsible_RM")))))))</f>
        <v>#REF!</v>
      </c>
      <c r="AF248" s="13" t="str" cm="1">
        <f t="array" aca="1" ref="AF248" ca="1">IF($S248="","",INDIRECT("$Z"&amp;$S248))</f>
        <v/>
      </c>
      <c r="AG248" s="155"/>
      <c r="AH248" s="13" t="str" cm="1">
        <f t="array" aca="1" ref="AH248" ca="1">IFERROR(INDIRECT("$ag"&amp;S248),"")</f>
        <v/>
      </c>
      <c r="AI248" s="13" t="e" cm="1">
        <f t="array" aca="1" ref="AI248" ca="1">INDIRECT("O"&amp;S247)</f>
        <v>#REF!</v>
      </c>
      <c r="AJ248" s="13" t="str">
        <f>IF($I248="","",INDEX('Raw Material'!$A$1:$J$75,MATCH(I248,'Raw Material'!$A$1:$A$75,0),(MATCH(G248,'Raw Material'!$A$1:$J$1,0))))</f>
        <v/>
      </c>
      <c r="AK248" s="13" t="str">
        <f t="shared" si="72"/>
        <v>YANLIŞRM</v>
      </c>
      <c r="AL248" s="153" t="str">
        <f t="shared" si="73"/>
        <v/>
      </c>
    </row>
    <row r="249" spans="1:38" ht="16.5" customHeight="1">
      <c r="A249" s="161"/>
      <c r="B249" s="166"/>
      <c r="C249" s="167"/>
      <c r="D249" s="156"/>
      <c r="E249" s="156"/>
      <c r="F249" s="174"/>
      <c r="G249" s="181"/>
      <c r="H249" s="182"/>
      <c r="I249" s="182"/>
      <c r="J249" s="182"/>
      <c r="K249" s="32"/>
      <c r="L249" s="178"/>
      <c r="M249" s="178"/>
      <c r="N249" s="81"/>
      <c r="O249" s="185"/>
      <c r="P249" s="103"/>
      <c r="Q249" s="84" t="str">
        <f t="shared" si="74"/>
        <v/>
      </c>
      <c r="R249" s="159"/>
      <c r="S249" s="28" t="str" cm="1">
        <f t="array" aca="1" ref="S249" ca="1">IF(INDIRECT("A"&amp;114+$U249)&lt;&gt;"",114+$U249,"")</f>
        <v/>
      </c>
      <c r="T249" s="28" t="str">
        <f t="shared" ca="1" si="75"/>
        <v>$B</v>
      </c>
      <c r="U249" s="29">
        <f t="shared" si="49"/>
        <v>132</v>
      </c>
      <c r="V249" s="29">
        <v>11.250000000000799</v>
      </c>
      <c r="W249" s="29">
        <f t="shared" si="55"/>
        <v>11</v>
      </c>
      <c r="X249" s="41" t="str" cm="1">
        <f t="array" aca="1" ref="X249" ca="1">IFERROR(INDEX('PC&amp;PD'!$A$1:$AP$15,ROW('PC&amp;PD'!$A$15),MATCH(INDIRECT(T249),'PC&amp;PD'!$A$1:$AP$1,0)),"")</f>
        <v/>
      </c>
      <c r="Y249" s="13" t="str">
        <f>IF(OR($N249="",$N249=0),"",IF($N249=$E$7,'Extracted info for SC'!$J$6,IF($N249=$D$26,'Extracted info for SC'!$J$7,IF($N249=$E$26,'Extracted info for SC'!$J$8,IF($N249=$F$26,'Extracted info for SC'!$J$9,IF($N249=$G$26,'Extracted info for SC'!$J$10,IF($N249=$H$26,'Extracted info for SC'!$J$11,IF($N249=$I$26,'Extracted info for SC'!$J$12,IF($N249=$J$26,'Extracted info for SC'!$J$13,IF($N249=$K$26,'Extracted info for SC'!$J$14,IF($N249=$L$26,'Extracted info for SC'!$J$15,IF($N249=$M$26,'Extracted info for SC'!$J$16,IF($N249=$N$26,'Extracted info for SC'!$J$17,IF($N249=$O$26,'Extracted info for SC'!$J$18,""))))))))))))))</f>
        <v/>
      </c>
      <c r="Z249" s="155"/>
      <c r="AA249" s="13" t="str">
        <f t="shared" si="71"/>
        <v/>
      </c>
      <c r="AB249" s="155"/>
      <c r="AC249" s="13" t="str">
        <f t="shared" ca="1" si="76"/>
        <v>$AB</v>
      </c>
      <c r="AD249" s="13" t="str" cm="1">
        <f t="array" aca="1" ref="AD249" ca="1">IFERROR(IF((LEFT(INDIRECT("$F"&amp;$S249),4))="GOTS",IF($G249="Organic","GOTS_Organic_raw",(IF($G249="Responsible","GOTS_Responsible",(IF($G249="No Attribute (Conventional)","GOTS_conventional",(IF($G249="Recycled Pre/Post-Consumer","GOTS_pre_post",(IF($G249="In-Conversion","GOTS_in_conversion",(IF($G249="Sustainably Sourced","Sustainably_sourced",""))))))))))),IF($G249="Organic","Organic",(IF($G249="Responsible","Responsible",(IF($G249="No Attribute (Conventional)","No_Attribute_Conventional",(IF($G249="Recycled Pre/Post-Consumer","Recycled_Pre_Post_Consumer",(IF($G249="In-Conversion","In_Conversion",(IF($G249="Recycled Pre-Consumer","Recycled_Pre_Consumer",(IF($G249="Recycled Post-Consumer","Recycled_Post_Consumer",(IF($G249="Sustainably Sourced","Sustainably_sourced","")))))))))))))))),"")</f>
        <v/>
      </c>
      <c r="AE249" s="13" t="e" cm="1">
        <f t="array" aca="1" ref="AE249" ca="1">IF(INDIRECT("$F"&amp;$S249)="","",IF(LEFT(INDIRECT("$F"&amp;$S249),3)="GRS","GRS_RCS_RM",IF((LEFT(INDIRECT("$F"&amp;$S249),3))="RCS","GRS_RCS_RM",IF(INDIRECT("$F"&amp;$S249)="OCS (No Label)","OCS_Conversion_RM",IF(LEFT(INDIRECT("$F"&amp;$S249),3)="OCS","OCS_RM",IF(RIGHT(INDIRECT("$F"&amp;$S249),10)="conversion","GOTS_RM_conversion",IF((LEFT(INDIRECT("$F"&amp;$S249),4))="GOTS","GOTS_RM","Responsible_RM")))))))</f>
        <v>#REF!</v>
      </c>
      <c r="AF249" s="13" t="str" cm="1">
        <f t="array" aca="1" ref="AF249" ca="1">IF($S249="","",INDIRECT("$Z"&amp;$S249))</f>
        <v/>
      </c>
      <c r="AG249" s="155"/>
      <c r="AH249" s="13" t="str" cm="1">
        <f t="array" aca="1" ref="AH249" ca="1">IFERROR(INDIRECT("$ag"&amp;S249),"")</f>
        <v/>
      </c>
      <c r="AI249" s="13" t="e" cm="1">
        <f t="array" aca="1" ref="AI249" ca="1">INDIRECT("O"&amp;S248)</f>
        <v>#REF!</v>
      </c>
      <c r="AJ249" s="13" t="str">
        <f>IF($I249="","",INDEX('Raw Material'!$A$1:$J$75,MATCH(I249,'Raw Material'!$A$1:$A$75,0),(MATCH(G249,'Raw Material'!$A$1:$J$1,0))))</f>
        <v/>
      </c>
      <c r="AK249" s="13" t="str">
        <f t="shared" si="72"/>
        <v>YANLIŞRM</v>
      </c>
      <c r="AL249" s="153" t="str">
        <f t="shared" si="73"/>
        <v/>
      </c>
    </row>
    <row r="250" spans="1:38" ht="16.5" customHeight="1">
      <c r="A250" s="161"/>
      <c r="B250" s="166"/>
      <c r="C250" s="167"/>
      <c r="D250" s="156"/>
      <c r="E250" s="156"/>
      <c r="F250" s="174"/>
      <c r="G250" s="181"/>
      <c r="H250" s="182"/>
      <c r="I250" s="182"/>
      <c r="J250" s="182"/>
      <c r="K250" s="32"/>
      <c r="L250" s="178"/>
      <c r="M250" s="178"/>
      <c r="N250" s="81"/>
      <c r="O250" s="185"/>
      <c r="P250" s="103"/>
      <c r="Q250" s="84" t="str">
        <f t="shared" si="74"/>
        <v/>
      </c>
      <c r="R250" s="159"/>
      <c r="S250" s="28" t="str" cm="1">
        <f t="array" aca="1" ref="S250" ca="1">IF(INDIRECT("A"&amp;114+$U250)&lt;&gt;"",114+$U250,"")</f>
        <v/>
      </c>
      <c r="T250" s="28" t="str">
        <f t="shared" ca="1" si="75"/>
        <v>$B</v>
      </c>
      <c r="U250" s="29">
        <f t="shared" si="49"/>
        <v>132</v>
      </c>
      <c r="V250" s="29">
        <v>11.3333333333341</v>
      </c>
      <c r="W250" s="29">
        <f t="shared" si="55"/>
        <v>11</v>
      </c>
      <c r="X250" s="41" t="str" cm="1">
        <f t="array" aca="1" ref="X250" ca="1">IFERROR(INDEX('PC&amp;PD'!$A$1:$AP$15,ROW('PC&amp;PD'!$A$15),MATCH(INDIRECT(T250),'PC&amp;PD'!$A$1:$AP$1,0)),"")</f>
        <v/>
      </c>
      <c r="Y250" s="13" t="str">
        <f>IF(OR($N250="",$N250=0),"",IF($N250=$E$7,'Extracted info for SC'!$J$6,IF($N250=$D$26,'Extracted info for SC'!$J$7,IF($N250=$E$26,'Extracted info for SC'!$J$8,IF($N250=$F$26,'Extracted info for SC'!$J$9,IF($N250=$G$26,'Extracted info for SC'!$J$10,IF($N250=$H$26,'Extracted info for SC'!$J$11,IF($N250=$I$26,'Extracted info for SC'!$J$12,IF($N250=$J$26,'Extracted info for SC'!$J$13,IF($N250=$K$26,'Extracted info for SC'!$J$14,IF($N250=$L$26,'Extracted info for SC'!$J$15,IF($N250=$M$26,'Extracted info for SC'!$J$16,IF($N250=$N$26,'Extracted info for SC'!$J$17,IF($N250=$O$26,'Extracted info for SC'!$J$18,""))))))))))))))</f>
        <v/>
      </c>
      <c r="Z250" s="155"/>
      <c r="AA250" s="13" t="str">
        <f t="shared" si="71"/>
        <v/>
      </c>
      <c r="AB250" s="155"/>
      <c r="AC250" s="13" t="str">
        <f t="shared" ca="1" si="76"/>
        <v>$AB</v>
      </c>
      <c r="AD250" s="13" t="str" cm="1">
        <f t="array" aca="1" ref="AD250" ca="1">IFERROR(IF((LEFT(INDIRECT("$F"&amp;$S250),4))="GOTS",IF($G250="Organic","GOTS_Organic_raw",(IF($G250="Responsible","GOTS_Responsible",(IF($G250="No Attribute (Conventional)","GOTS_conventional",(IF($G250="Recycled Pre/Post-Consumer","GOTS_pre_post",(IF($G250="In-Conversion","GOTS_in_conversion",(IF($G250="Sustainably Sourced","Sustainably_sourced",""))))))))))),IF($G250="Organic","Organic",(IF($G250="Responsible","Responsible",(IF($G250="No Attribute (Conventional)","No_Attribute_Conventional",(IF($G250="Recycled Pre/Post-Consumer","Recycled_Pre_Post_Consumer",(IF($G250="In-Conversion","In_Conversion",(IF($G250="Recycled Pre-Consumer","Recycled_Pre_Consumer",(IF($G250="Recycled Post-Consumer","Recycled_Post_Consumer",(IF($G250="Sustainably Sourced","Sustainably_sourced","")))))))))))))))),"")</f>
        <v/>
      </c>
      <c r="AE250" s="13" t="e" cm="1">
        <f t="array" aca="1" ref="AE250" ca="1">IF(INDIRECT("$F"&amp;$S250)="","",IF(LEFT(INDIRECT("$F"&amp;$S250),3)="GRS","GRS_RCS_RM",IF((LEFT(INDIRECT("$F"&amp;$S250),3))="RCS","GRS_RCS_RM",IF(INDIRECT("$F"&amp;$S250)="OCS (No Label)","OCS_Conversion_RM",IF(LEFT(INDIRECT("$F"&amp;$S250),3)="OCS","OCS_RM",IF(RIGHT(INDIRECT("$F"&amp;$S250),10)="conversion","GOTS_RM_conversion",IF((LEFT(INDIRECT("$F"&amp;$S250),4))="GOTS","GOTS_RM","Responsible_RM")))))))</f>
        <v>#REF!</v>
      </c>
      <c r="AF250" s="13" t="str" cm="1">
        <f t="array" aca="1" ref="AF250" ca="1">IF($S250="","",INDIRECT("$Z"&amp;$S250))</f>
        <v/>
      </c>
      <c r="AG250" s="155"/>
      <c r="AH250" s="13" t="str" cm="1">
        <f t="array" aca="1" ref="AH250" ca="1">IFERROR(INDIRECT("$ag"&amp;S250),"")</f>
        <v/>
      </c>
      <c r="AI250" s="13" t="e" cm="1">
        <f t="array" aca="1" ref="AI250" ca="1">INDIRECT("O"&amp;S249)</f>
        <v>#REF!</v>
      </c>
      <c r="AJ250" s="13" t="str">
        <f>IF($I250="","",INDEX('Raw Material'!$A$1:$J$75,MATCH(I250,'Raw Material'!$A$1:$A$75,0),(MATCH(G250,'Raw Material'!$A$1:$J$1,0))))</f>
        <v/>
      </c>
      <c r="AK250" s="13" t="str">
        <f t="shared" si="72"/>
        <v>YANLIŞRM</v>
      </c>
      <c r="AL250" s="153" t="str">
        <f t="shared" si="73"/>
        <v/>
      </c>
    </row>
    <row r="251" spans="1:38" ht="16.5" customHeight="1">
      <c r="A251" s="161"/>
      <c r="B251" s="166"/>
      <c r="C251" s="167"/>
      <c r="D251" s="156"/>
      <c r="E251" s="156"/>
      <c r="F251" s="174"/>
      <c r="G251" s="181"/>
      <c r="H251" s="182"/>
      <c r="I251" s="182"/>
      <c r="J251" s="182"/>
      <c r="K251" s="32"/>
      <c r="L251" s="178"/>
      <c r="M251" s="178"/>
      <c r="N251" s="81"/>
      <c r="O251" s="185"/>
      <c r="P251" s="103"/>
      <c r="Q251" s="84" t="str">
        <f t="shared" si="74"/>
        <v/>
      </c>
      <c r="R251" s="159"/>
      <c r="S251" s="28" t="str" cm="1">
        <f t="array" aca="1" ref="S251" ca="1">IF(INDIRECT("A"&amp;114+$U251)&lt;&gt;"",114+$U251,"")</f>
        <v/>
      </c>
      <c r="T251" s="28" t="str">
        <f t="shared" ca="1" si="75"/>
        <v>$B</v>
      </c>
      <c r="U251" s="29">
        <f t="shared" si="49"/>
        <v>132</v>
      </c>
      <c r="V251" s="29">
        <v>11.416666666667499</v>
      </c>
      <c r="W251" s="29">
        <f t="shared" si="55"/>
        <v>11</v>
      </c>
      <c r="X251" s="41" t="str" cm="1">
        <f t="array" aca="1" ref="X251" ca="1">IFERROR(INDEX('PC&amp;PD'!$A$1:$AP$15,ROW('PC&amp;PD'!$A$15),MATCH(INDIRECT(T251),'PC&amp;PD'!$A$1:$AP$1,0)),"")</f>
        <v/>
      </c>
      <c r="Y251" s="13" t="str">
        <f>IF(OR($N251="",$N251=0),"",IF($N251=$E$7,'Extracted info for SC'!$J$6,IF($N251=$D$26,'Extracted info for SC'!$J$7,IF($N251=$E$26,'Extracted info for SC'!$J$8,IF($N251=$F$26,'Extracted info for SC'!$J$9,IF($N251=$G$26,'Extracted info for SC'!$J$10,IF($N251=$H$26,'Extracted info for SC'!$J$11,IF($N251=$I$26,'Extracted info for SC'!$J$12,IF($N251=$J$26,'Extracted info for SC'!$J$13,IF($N251=$K$26,'Extracted info for SC'!$J$14,IF($N251=$L$26,'Extracted info for SC'!$J$15,IF($N251=$M$26,'Extracted info for SC'!$J$16,IF($N251=$N$26,'Extracted info for SC'!$J$17,IF($N251=$O$26,'Extracted info for SC'!$J$18,""))))))))))))))</f>
        <v/>
      </c>
      <c r="Z251" s="155"/>
      <c r="AA251" s="13" t="str">
        <f t="shared" si="71"/>
        <v/>
      </c>
      <c r="AB251" s="155"/>
      <c r="AC251" s="13" t="str">
        <f t="shared" ca="1" si="76"/>
        <v>$AB</v>
      </c>
      <c r="AD251" s="13" t="str" cm="1">
        <f t="array" aca="1" ref="AD251" ca="1">IFERROR(IF((LEFT(INDIRECT("$F"&amp;$S251),4))="GOTS",IF($G251="Organic","GOTS_Organic_raw",(IF($G251="Responsible","GOTS_Responsible",(IF($G251="No Attribute (Conventional)","GOTS_conventional",(IF($G251="Recycled Pre/Post-Consumer","GOTS_pre_post",(IF($G251="In-Conversion","GOTS_in_conversion",(IF($G251="Sustainably Sourced","Sustainably_sourced",""))))))))))),IF($G251="Organic","Organic",(IF($G251="Responsible","Responsible",(IF($G251="No Attribute (Conventional)","No_Attribute_Conventional",(IF($G251="Recycled Pre/Post-Consumer","Recycled_Pre_Post_Consumer",(IF($G251="In-Conversion","In_Conversion",(IF($G251="Recycled Pre-Consumer","Recycled_Pre_Consumer",(IF($G251="Recycled Post-Consumer","Recycled_Post_Consumer",(IF($G251="Sustainably Sourced","Sustainably_sourced","")))))))))))))))),"")</f>
        <v/>
      </c>
      <c r="AE251" s="13" t="e" cm="1">
        <f t="array" aca="1" ref="AE251" ca="1">IF(INDIRECT("$F"&amp;$S251)="","",IF(LEFT(INDIRECT("$F"&amp;$S251),3)="GRS","GRS_RCS_RM",IF((LEFT(INDIRECT("$F"&amp;$S251),3))="RCS","GRS_RCS_RM",IF(INDIRECT("$F"&amp;$S251)="OCS (No Label)","OCS_Conversion_RM",IF(LEFT(INDIRECT("$F"&amp;$S251),3)="OCS","OCS_RM",IF(RIGHT(INDIRECT("$F"&amp;$S251),10)="conversion","GOTS_RM_conversion",IF((LEFT(INDIRECT("$F"&amp;$S251),4))="GOTS","GOTS_RM","Responsible_RM")))))))</f>
        <v>#REF!</v>
      </c>
      <c r="AF251" s="13" t="str" cm="1">
        <f t="array" aca="1" ref="AF251" ca="1">IF($S251="","",INDIRECT("$Z"&amp;$S251))</f>
        <v/>
      </c>
      <c r="AG251" s="155"/>
      <c r="AH251" s="13" t="str" cm="1">
        <f t="array" aca="1" ref="AH251" ca="1">IFERROR(INDIRECT("$ag"&amp;S251),"")</f>
        <v/>
      </c>
      <c r="AI251" s="13" t="e" cm="1">
        <f t="array" aca="1" ref="AI251" ca="1">INDIRECT("O"&amp;S250)</f>
        <v>#REF!</v>
      </c>
      <c r="AJ251" s="13" t="str">
        <f>IF($I251="","",INDEX('Raw Material'!$A$1:$J$75,MATCH(I251,'Raw Material'!$A$1:$A$75,0),(MATCH(G251,'Raw Material'!$A$1:$J$1,0))))</f>
        <v/>
      </c>
      <c r="AK251" s="13" t="str">
        <f t="shared" si="72"/>
        <v>YANLIŞRM</v>
      </c>
      <c r="AL251" s="153" t="str">
        <f t="shared" si="73"/>
        <v/>
      </c>
    </row>
    <row r="252" spans="1:38" ht="16.5" customHeight="1">
      <c r="A252" s="162"/>
      <c r="B252" s="168"/>
      <c r="C252" s="169"/>
      <c r="D252" s="156"/>
      <c r="E252" s="156"/>
      <c r="F252" s="175"/>
      <c r="G252" s="181"/>
      <c r="H252" s="182"/>
      <c r="I252" s="182"/>
      <c r="J252" s="182"/>
      <c r="K252" s="32"/>
      <c r="L252" s="179"/>
      <c r="M252" s="179"/>
      <c r="N252" s="81"/>
      <c r="O252" s="185"/>
      <c r="P252" s="103"/>
      <c r="Q252" s="84" t="str">
        <f t="shared" si="74"/>
        <v/>
      </c>
      <c r="R252" s="159"/>
      <c r="S252" s="28" t="str" cm="1">
        <f t="array" aca="1" ref="S252" ca="1">IF(INDIRECT("A"&amp;114+$U252)&lt;&gt;"",114+$U252,"")</f>
        <v/>
      </c>
      <c r="T252" s="28" t="str">
        <f t="shared" ca="1" si="75"/>
        <v>$B</v>
      </c>
      <c r="U252" s="29">
        <f t="shared" si="49"/>
        <v>132</v>
      </c>
      <c r="V252" s="29">
        <v>11.500000000000799</v>
      </c>
      <c r="W252" s="29">
        <f t="shared" si="55"/>
        <v>11</v>
      </c>
      <c r="X252" s="41" t="str" cm="1">
        <f t="array" aca="1" ref="X252" ca="1">IFERROR(INDEX('PC&amp;PD'!$A$1:$AP$15,ROW('PC&amp;PD'!$A$15),MATCH(INDIRECT(T252),'PC&amp;PD'!$A$1:$AP$1,0)),"")</f>
        <v/>
      </c>
      <c r="Y252" s="13" t="str">
        <f>IF(OR($N252="",$N252=0),"",IF($N252=$E$7,'Extracted info for SC'!$J$6,IF($N252=$D$26,'Extracted info for SC'!$J$7,IF($N252=$E$26,'Extracted info for SC'!$J$8,IF($N252=$F$26,'Extracted info for SC'!$J$9,IF($N252=$G$26,'Extracted info for SC'!$J$10,IF($N252=$H$26,'Extracted info for SC'!$J$11,IF($N252=$I$26,'Extracted info for SC'!$J$12,IF($N252=$J$26,'Extracted info for SC'!$J$13,IF($N252=$K$26,'Extracted info for SC'!$J$14,IF($N252=$L$26,'Extracted info for SC'!$J$15,IF($N252=$M$26,'Extracted info for SC'!$J$16,IF($N252=$N$26,'Extracted info for SC'!$J$17,IF($N252=$O$26,'Extracted info for SC'!$J$18,""))))))))))))))</f>
        <v/>
      </c>
      <c r="Z252" s="155"/>
      <c r="AA252" s="13" t="str">
        <f t="shared" si="71"/>
        <v/>
      </c>
      <c r="AB252" s="155"/>
      <c r="AC252" s="13" t="str">
        <f t="shared" ca="1" si="76"/>
        <v>$AB</v>
      </c>
      <c r="AD252" s="13" t="str" cm="1">
        <f t="array" aca="1" ref="AD252" ca="1">IFERROR(IF((LEFT(INDIRECT("$F"&amp;$S252),4))="GOTS",IF($G252="Organic","GOTS_Organic_raw",(IF($G252="Responsible","GOTS_Responsible",(IF($G252="No Attribute (Conventional)","GOTS_conventional",(IF($G252="Recycled Pre/Post-Consumer","GOTS_pre_post",(IF($G252="In-Conversion","GOTS_in_conversion",(IF($G252="Sustainably Sourced","Sustainably_sourced",""))))))))))),IF($G252="Organic","Organic",(IF($G252="Responsible","Responsible",(IF($G252="No Attribute (Conventional)","No_Attribute_Conventional",(IF($G252="Recycled Pre/Post-Consumer","Recycled_Pre_Post_Consumer",(IF($G252="In-Conversion","In_Conversion",(IF($G252="Recycled Pre-Consumer","Recycled_Pre_Consumer",(IF($G252="Recycled Post-Consumer","Recycled_Post_Consumer",(IF($G252="Sustainably Sourced","Sustainably_sourced","")))))))))))))))),"")</f>
        <v/>
      </c>
      <c r="AE252" s="13" t="e" cm="1">
        <f t="array" aca="1" ref="AE252" ca="1">IF(INDIRECT("$F"&amp;$S252)="","",IF(LEFT(INDIRECT("$F"&amp;$S252),3)="GRS","GRS_RCS_RM",IF((LEFT(INDIRECT("$F"&amp;$S252),3))="RCS","GRS_RCS_RM",IF(INDIRECT("$F"&amp;$S252)="OCS (No Label)","OCS_Conversion_RM",IF(LEFT(INDIRECT("$F"&amp;$S252),3)="OCS","OCS_RM",IF(RIGHT(INDIRECT("$F"&amp;$S252),10)="conversion","GOTS_RM_conversion",IF((LEFT(INDIRECT("$F"&amp;$S252),4))="GOTS","GOTS_RM","Responsible_RM")))))))</f>
        <v>#REF!</v>
      </c>
      <c r="AF252" s="13" t="str" cm="1">
        <f t="array" aca="1" ref="AF252" ca="1">IF($S252="","",INDIRECT("$Z"&amp;$S252))</f>
        <v/>
      </c>
      <c r="AG252" s="155"/>
      <c r="AH252" s="13" t="str" cm="1">
        <f t="array" aca="1" ref="AH252" ca="1">IFERROR(INDIRECT("$ag"&amp;S252),"")</f>
        <v/>
      </c>
      <c r="AI252" s="13" t="e" cm="1">
        <f t="array" aca="1" ref="AI252" ca="1">INDIRECT("O"&amp;S251)</f>
        <v>#REF!</v>
      </c>
      <c r="AJ252" s="13" t="str">
        <f>IF($I252="","",INDEX('Raw Material'!$A$1:$J$75,MATCH(I252,'Raw Material'!$A$1:$A$75,0),(MATCH(G252,'Raw Material'!$A$1:$J$1,0))))</f>
        <v/>
      </c>
      <c r="AK252" s="13" t="str">
        <f t="shared" si="72"/>
        <v>YANLIŞRM</v>
      </c>
      <c r="AL252" s="153" t="str">
        <f t="shared" si="73"/>
        <v/>
      </c>
    </row>
    <row r="253" spans="1:38" ht="16.5" customHeight="1">
      <c r="A253" s="162"/>
      <c r="B253" s="168"/>
      <c r="C253" s="169"/>
      <c r="D253" s="156"/>
      <c r="E253" s="156"/>
      <c r="F253" s="175"/>
      <c r="G253" s="181"/>
      <c r="H253" s="182"/>
      <c r="I253" s="182"/>
      <c r="J253" s="182"/>
      <c r="K253" s="32"/>
      <c r="L253" s="179"/>
      <c r="M253" s="179"/>
      <c r="N253" s="81"/>
      <c r="O253" s="185"/>
      <c r="P253" s="103"/>
      <c r="Q253" s="84" t="str">
        <f t="shared" si="74"/>
        <v/>
      </c>
      <c r="R253" s="159"/>
      <c r="S253" s="28" t="str" cm="1">
        <f t="array" aca="1" ref="S253" ca="1">IF(INDIRECT("A"&amp;114+$U253)&lt;&gt;"",114+$U253,"")</f>
        <v/>
      </c>
      <c r="T253" s="28" t="str">
        <f t="shared" ca="1" si="75"/>
        <v>$B</v>
      </c>
      <c r="U253" s="29">
        <f t="shared" si="49"/>
        <v>132</v>
      </c>
      <c r="V253" s="29">
        <v>11.583333333334201</v>
      </c>
      <c r="W253" s="29">
        <f t="shared" si="55"/>
        <v>11</v>
      </c>
      <c r="X253" s="41" t="str" cm="1">
        <f t="array" aca="1" ref="X253" ca="1">IFERROR(INDEX('PC&amp;PD'!$A$1:$AP$15,ROW('PC&amp;PD'!$A$15),MATCH(INDIRECT(T253),'PC&amp;PD'!$A$1:$AP$1,0)),"")</f>
        <v/>
      </c>
      <c r="Y253" s="13" t="str">
        <f>IF(OR($N253="",$N253=0),"",IF($N253=$E$7,'Extracted info for SC'!$J$6,IF($N253=$D$26,'Extracted info for SC'!$J$7,IF($N253=$E$26,'Extracted info for SC'!$J$8,IF($N253=$F$26,'Extracted info for SC'!$J$9,IF($N253=$G$26,'Extracted info for SC'!$J$10,IF($N253=$H$26,'Extracted info for SC'!$J$11,IF($N253=$I$26,'Extracted info for SC'!$J$12,IF($N253=$J$26,'Extracted info for SC'!$J$13,IF($N253=$K$26,'Extracted info for SC'!$J$14,IF($N253=$L$26,'Extracted info for SC'!$J$15,IF($N253=$M$26,'Extracted info for SC'!$J$16,IF($N253=$N$26,'Extracted info for SC'!$J$17,IF($N253=$O$26,'Extracted info for SC'!$J$18,""))))))))))))))</f>
        <v/>
      </c>
      <c r="Z253" s="155"/>
      <c r="AA253" s="13" t="str">
        <f t="shared" si="71"/>
        <v/>
      </c>
      <c r="AB253" s="155"/>
      <c r="AC253" s="13" t="str">
        <f t="shared" ca="1" si="76"/>
        <v>$AB</v>
      </c>
      <c r="AD253" s="13" t="str" cm="1">
        <f t="array" aca="1" ref="AD253" ca="1">IFERROR(IF((LEFT(INDIRECT("$F"&amp;$S253),4))="GOTS",IF($G253="Organic","GOTS_Organic_raw",(IF($G253="Responsible","GOTS_Responsible",(IF($G253="No Attribute (Conventional)","GOTS_conventional",(IF($G253="Recycled Pre/Post-Consumer","GOTS_pre_post",(IF($G253="In-Conversion","GOTS_in_conversion",(IF($G253="Sustainably Sourced","Sustainably_sourced",""))))))))))),IF($G253="Organic","Organic",(IF($G253="Responsible","Responsible",(IF($G253="No Attribute (Conventional)","No_Attribute_Conventional",(IF($G253="Recycled Pre/Post-Consumer","Recycled_Pre_Post_Consumer",(IF($G253="In-Conversion","In_Conversion",(IF($G253="Recycled Pre-Consumer","Recycled_Pre_Consumer",(IF($G253="Recycled Post-Consumer","Recycled_Post_Consumer",(IF($G253="Sustainably Sourced","Sustainably_sourced","")))))))))))))))),"")</f>
        <v/>
      </c>
      <c r="AE253" s="13" t="e" cm="1">
        <f t="array" aca="1" ref="AE253" ca="1">IF(INDIRECT("$F"&amp;$S253)="","",IF(LEFT(INDIRECT("$F"&amp;$S253),3)="GRS","GRS_RCS_RM",IF((LEFT(INDIRECT("$F"&amp;$S253),3))="RCS","GRS_RCS_RM",IF(INDIRECT("$F"&amp;$S253)="OCS (No Label)","OCS_Conversion_RM",IF(LEFT(INDIRECT("$F"&amp;$S253),3)="OCS","OCS_RM",IF(RIGHT(INDIRECT("$F"&amp;$S253),10)="conversion","GOTS_RM_conversion",IF((LEFT(INDIRECT("$F"&amp;$S253),4))="GOTS","GOTS_RM","Responsible_RM")))))))</f>
        <v>#REF!</v>
      </c>
      <c r="AF253" s="13" t="str" cm="1">
        <f t="array" aca="1" ref="AF253" ca="1">IF($S253="","",INDIRECT("$Z"&amp;$S253))</f>
        <v/>
      </c>
      <c r="AG253" s="155"/>
      <c r="AH253" s="13" t="str" cm="1">
        <f t="array" aca="1" ref="AH253" ca="1">IFERROR(INDIRECT("$ag"&amp;S253),"")</f>
        <v/>
      </c>
      <c r="AI253" s="13" t="e" cm="1">
        <f t="array" aca="1" ref="AI253" ca="1">INDIRECT("O"&amp;S252)</f>
        <v>#REF!</v>
      </c>
      <c r="AJ253" s="13" t="str">
        <f>IF($I253="","",INDEX('Raw Material'!$A$1:$J$75,MATCH(I253,'Raw Material'!$A$1:$A$75,0),(MATCH(G253,'Raw Material'!$A$1:$J$1,0))))</f>
        <v/>
      </c>
      <c r="AK253" s="13" t="str">
        <f t="shared" si="72"/>
        <v>YANLIŞRM</v>
      </c>
      <c r="AL253" s="153" t="str">
        <f t="shared" si="73"/>
        <v/>
      </c>
    </row>
    <row r="254" spans="1:38" ht="16.5" customHeight="1">
      <c r="A254" s="162"/>
      <c r="B254" s="168"/>
      <c r="C254" s="169"/>
      <c r="D254" s="156"/>
      <c r="E254" s="156"/>
      <c r="F254" s="175"/>
      <c r="G254" s="181"/>
      <c r="H254" s="182"/>
      <c r="I254" s="182"/>
      <c r="J254" s="182"/>
      <c r="K254" s="32"/>
      <c r="L254" s="179"/>
      <c r="M254" s="179"/>
      <c r="N254" s="81"/>
      <c r="O254" s="185"/>
      <c r="P254" s="103"/>
      <c r="Q254" s="84" t="str">
        <f t="shared" si="74"/>
        <v/>
      </c>
      <c r="R254" s="159"/>
      <c r="S254" s="28" t="str" cm="1">
        <f t="array" aca="1" ref="S254" ca="1">IF(INDIRECT("A"&amp;114+$U254)&lt;&gt;"",114+$U254,"")</f>
        <v/>
      </c>
      <c r="T254" s="28" t="str">
        <f t="shared" ca="1" si="75"/>
        <v>$B</v>
      </c>
      <c r="U254" s="29">
        <f t="shared" si="49"/>
        <v>132</v>
      </c>
      <c r="V254" s="29">
        <v>11.666666666667499</v>
      </c>
      <c r="W254" s="29">
        <f t="shared" si="55"/>
        <v>11</v>
      </c>
      <c r="X254" s="41" t="str" cm="1">
        <f t="array" aca="1" ref="X254" ca="1">IFERROR(INDEX('PC&amp;PD'!$A$1:$AP$15,ROW('PC&amp;PD'!$A$15),MATCH(INDIRECT(T254),'PC&amp;PD'!$A$1:$AP$1,0)),"")</f>
        <v/>
      </c>
      <c r="Y254" s="13" t="str">
        <f>IF(OR($N254="",$N254=0),"",IF($N254=$E$7,'Extracted info for SC'!$J$6,IF($N254=$D$26,'Extracted info for SC'!$J$7,IF($N254=$E$26,'Extracted info for SC'!$J$8,IF($N254=$F$26,'Extracted info for SC'!$J$9,IF($N254=$G$26,'Extracted info for SC'!$J$10,IF($N254=$H$26,'Extracted info for SC'!$J$11,IF($N254=$I$26,'Extracted info for SC'!$J$12,IF($N254=$J$26,'Extracted info for SC'!$J$13,IF($N254=$K$26,'Extracted info for SC'!$J$14,IF($N254=$L$26,'Extracted info for SC'!$J$15,IF($N254=$M$26,'Extracted info for SC'!$J$16,IF($N254=$N$26,'Extracted info for SC'!$J$17,IF($N254=$O$26,'Extracted info for SC'!$J$18,""))))))))))))))</f>
        <v/>
      </c>
      <c r="Z254" s="155"/>
      <c r="AA254" s="13" t="str">
        <f t="shared" si="71"/>
        <v/>
      </c>
      <c r="AB254" s="155"/>
      <c r="AC254" s="13" t="str">
        <f t="shared" ca="1" si="76"/>
        <v>$AB</v>
      </c>
      <c r="AD254" s="13" t="str" cm="1">
        <f t="array" aca="1" ref="AD254" ca="1">IFERROR(IF((LEFT(INDIRECT("$F"&amp;$S254),4))="GOTS",IF($G254="Organic","GOTS_Organic_raw",(IF($G254="Responsible","GOTS_Responsible",(IF($G254="No Attribute (Conventional)","GOTS_conventional",(IF($G254="Recycled Pre/Post-Consumer","GOTS_pre_post",(IF($G254="In-Conversion","GOTS_in_conversion",(IF($G254="Sustainably Sourced","Sustainably_sourced",""))))))))))),IF($G254="Organic","Organic",(IF($G254="Responsible","Responsible",(IF($G254="No Attribute (Conventional)","No_Attribute_Conventional",(IF($G254="Recycled Pre/Post-Consumer","Recycled_Pre_Post_Consumer",(IF($G254="In-Conversion","In_Conversion",(IF($G254="Recycled Pre-Consumer","Recycled_Pre_Consumer",(IF($G254="Recycled Post-Consumer","Recycled_Post_Consumer",(IF($G254="Sustainably Sourced","Sustainably_sourced","")))))))))))))))),"")</f>
        <v/>
      </c>
      <c r="AE254" s="13" t="e" cm="1">
        <f t="array" aca="1" ref="AE254" ca="1">IF(INDIRECT("$F"&amp;$S254)="","",IF(LEFT(INDIRECT("$F"&amp;$S254),3)="GRS","GRS_RCS_RM",IF((LEFT(INDIRECT("$F"&amp;$S254),3))="RCS","GRS_RCS_RM",IF(INDIRECT("$F"&amp;$S254)="OCS (No Label)","OCS_Conversion_RM",IF(LEFT(INDIRECT("$F"&amp;$S254),3)="OCS","OCS_RM",IF(RIGHT(INDIRECT("$F"&amp;$S254),10)="conversion","GOTS_RM_conversion",IF((LEFT(INDIRECT("$F"&amp;$S254),4))="GOTS","GOTS_RM","Responsible_RM")))))))</f>
        <v>#REF!</v>
      </c>
      <c r="AF254" s="13" t="str" cm="1">
        <f t="array" aca="1" ref="AF254" ca="1">IF($S254="","",INDIRECT("$Z"&amp;$S254))</f>
        <v/>
      </c>
      <c r="AG254" s="155"/>
      <c r="AH254" s="13" t="str" cm="1">
        <f t="array" aca="1" ref="AH254" ca="1">IFERROR(INDIRECT("$ag"&amp;S254),"")</f>
        <v/>
      </c>
      <c r="AI254" s="13" t="e" cm="1">
        <f t="array" aca="1" ref="AI254" ca="1">INDIRECT("O"&amp;S253)</f>
        <v>#REF!</v>
      </c>
      <c r="AJ254" s="13" t="str">
        <f>IF($I254="","",INDEX('Raw Material'!$A$1:$J$75,MATCH(I254,'Raw Material'!$A$1:$A$75,0),(MATCH(G254,'Raw Material'!$A$1:$J$1,0))))</f>
        <v/>
      </c>
      <c r="AK254" s="13" t="str">
        <f t="shared" si="72"/>
        <v>YANLIŞRM</v>
      </c>
      <c r="AL254" s="153" t="str">
        <f t="shared" si="73"/>
        <v/>
      </c>
    </row>
    <row r="255" spans="1:38" ht="16.5" customHeight="1">
      <c r="A255" s="162"/>
      <c r="B255" s="168"/>
      <c r="C255" s="169"/>
      <c r="D255" s="156"/>
      <c r="E255" s="156"/>
      <c r="F255" s="175"/>
      <c r="G255" s="181"/>
      <c r="H255" s="182"/>
      <c r="I255" s="182"/>
      <c r="J255" s="182"/>
      <c r="K255" s="32"/>
      <c r="L255" s="179"/>
      <c r="M255" s="179"/>
      <c r="N255" s="81"/>
      <c r="O255" s="185"/>
      <c r="P255" s="103"/>
      <c r="Q255" s="84" t="str">
        <f t="shared" si="74"/>
        <v/>
      </c>
      <c r="R255" s="159"/>
      <c r="S255" s="28" t="str" cm="1">
        <f t="array" aca="1" ref="S255" ca="1">IF(INDIRECT("A"&amp;114+$U255)&lt;&gt;"",114+$U255,"")</f>
        <v/>
      </c>
      <c r="T255" s="28" t="str">
        <f t="shared" ca="1" si="75"/>
        <v>$B</v>
      </c>
      <c r="U255" s="29">
        <f t="shared" ref="U255:U318" si="82">(12*W255)</f>
        <v>132</v>
      </c>
      <c r="V255" s="29">
        <v>11.750000000000799</v>
      </c>
      <c r="W255" s="29">
        <f t="shared" si="55"/>
        <v>11</v>
      </c>
      <c r="X255" s="41" t="str" cm="1">
        <f t="array" aca="1" ref="X255" ca="1">IFERROR(INDEX('PC&amp;PD'!$A$1:$AP$15,ROW('PC&amp;PD'!$A$15),MATCH(INDIRECT(T255),'PC&amp;PD'!$A$1:$AP$1,0)),"")</f>
        <v/>
      </c>
      <c r="Y255" s="13" t="str">
        <f>IF(OR($N255="",$N255=0),"",IF($N255=$E$7,'Extracted info for SC'!$J$6,IF($N255=$D$26,'Extracted info for SC'!$J$7,IF($N255=$E$26,'Extracted info for SC'!$J$8,IF($N255=$F$26,'Extracted info for SC'!$J$9,IF($N255=$G$26,'Extracted info for SC'!$J$10,IF($N255=$H$26,'Extracted info for SC'!$J$11,IF($N255=$I$26,'Extracted info for SC'!$J$12,IF($N255=$J$26,'Extracted info for SC'!$J$13,IF($N255=$K$26,'Extracted info for SC'!$J$14,IF($N255=$L$26,'Extracted info for SC'!$J$15,IF($N255=$M$26,'Extracted info for SC'!$J$16,IF($N255=$N$26,'Extracted info for SC'!$J$17,IF($N255=$O$26,'Extracted info for SC'!$J$18,""))))))))))))))</f>
        <v/>
      </c>
      <c r="Z255" s="155"/>
      <c r="AA255" s="13" t="str">
        <f t="shared" si="71"/>
        <v/>
      </c>
      <c r="AB255" s="155"/>
      <c r="AC255" s="13" t="str">
        <f t="shared" ca="1" si="76"/>
        <v>$AB</v>
      </c>
      <c r="AD255" s="13" t="str" cm="1">
        <f t="array" aca="1" ref="AD255" ca="1">IFERROR(IF((LEFT(INDIRECT("$F"&amp;$S255),4))="GOTS",IF($G255="Organic","GOTS_Organic_raw",(IF($G255="Responsible","GOTS_Responsible",(IF($G255="No Attribute (Conventional)","GOTS_conventional",(IF($G255="Recycled Pre/Post-Consumer","GOTS_pre_post",(IF($G255="In-Conversion","GOTS_in_conversion",(IF($G255="Sustainably Sourced","Sustainably_sourced",""))))))))))),IF($G255="Organic","Organic",(IF($G255="Responsible","Responsible",(IF($G255="No Attribute (Conventional)","No_Attribute_Conventional",(IF($G255="Recycled Pre/Post-Consumer","Recycled_Pre_Post_Consumer",(IF($G255="In-Conversion","In_Conversion",(IF($G255="Recycled Pre-Consumer","Recycled_Pre_Consumer",(IF($G255="Recycled Post-Consumer","Recycled_Post_Consumer",(IF($G255="Sustainably Sourced","Sustainably_sourced","")))))))))))))))),"")</f>
        <v/>
      </c>
      <c r="AE255" s="13" t="e" cm="1">
        <f t="array" aca="1" ref="AE255" ca="1">IF(INDIRECT("$F"&amp;$S255)="","",IF(LEFT(INDIRECT("$F"&amp;$S255),3)="GRS","GRS_RCS_RM",IF((LEFT(INDIRECT("$F"&amp;$S255),3))="RCS","GRS_RCS_RM",IF(INDIRECT("$F"&amp;$S255)="OCS (No Label)","OCS_Conversion_RM",IF(LEFT(INDIRECT("$F"&amp;$S255),3)="OCS","OCS_RM",IF(RIGHT(INDIRECT("$F"&amp;$S255),10)="conversion","GOTS_RM_conversion",IF((LEFT(INDIRECT("$F"&amp;$S255),4))="GOTS","GOTS_RM","Responsible_RM")))))))</f>
        <v>#REF!</v>
      </c>
      <c r="AF255" s="13" t="str" cm="1">
        <f t="array" aca="1" ref="AF255" ca="1">IF($S255="","",INDIRECT("$Z"&amp;$S255))</f>
        <v/>
      </c>
      <c r="AG255" s="155"/>
      <c r="AH255" s="13" t="str" cm="1">
        <f t="array" aca="1" ref="AH255" ca="1">IFERROR(INDIRECT("$ag"&amp;S255),"")</f>
        <v/>
      </c>
      <c r="AI255" s="13" t="e" cm="1">
        <f t="array" aca="1" ref="AI255" ca="1">INDIRECT("O"&amp;S254)</f>
        <v>#REF!</v>
      </c>
      <c r="AJ255" s="13" t="str">
        <f>IF($I255="","",INDEX('Raw Material'!$A$1:$J$75,MATCH(I255,'Raw Material'!$A$1:$A$75,0),(MATCH(G255,'Raw Material'!$A$1:$J$1,0))))</f>
        <v/>
      </c>
      <c r="AK255" s="13" t="str">
        <f t="shared" si="72"/>
        <v>YANLIŞRM</v>
      </c>
      <c r="AL255" s="153" t="str">
        <f t="shared" si="73"/>
        <v/>
      </c>
    </row>
    <row r="256" spans="1:38" ht="16.5" customHeight="1">
      <c r="A256" s="162"/>
      <c r="B256" s="168"/>
      <c r="C256" s="169"/>
      <c r="D256" s="156"/>
      <c r="E256" s="156"/>
      <c r="F256" s="175"/>
      <c r="G256" s="181"/>
      <c r="H256" s="182"/>
      <c r="I256" s="182"/>
      <c r="J256" s="182"/>
      <c r="K256" s="32"/>
      <c r="L256" s="179"/>
      <c r="M256" s="179"/>
      <c r="N256" s="81"/>
      <c r="O256" s="185"/>
      <c r="P256" s="103"/>
      <c r="Q256" s="84" t="str">
        <f t="shared" si="74"/>
        <v/>
      </c>
      <c r="R256" s="159"/>
      <c r="S256" s="28" t="str" cm="1">
        <f t="array" aca="1" ref="S256" ca="1">IF(INDIRECT("A"&amp;114+$U256)&lt;&gt;"",114+$U256,"")</f>
        <v/>
      </c>
      <c r="T256" s="28" t="str">
        <f t="shared" ca="1" si="75"/>
        <v>$B</v>
      </c>
      <c r="U256" s="29">
        <f t="shared" si="82"/>
        <v>132</v>
      </c>
      <c r="V256" s="29">
        <v>11.833333333334201</v>
      </c>
      <c r="W256" s="29">
        <f t="shared" si="55"/>
        <v>11</v>
      </c>
      <c r="X256" s="41" t="str" cm="1">
        <f t="array" aca="1" ref="X256" ca="1">IFERROR(INDEX('PC&amp;PD'!$A$1:$AP$15,ROW('PC&amp;PD'!$A$15),MATCH(INDIRECT(T256),'PC&amp;PD'!$A$1:$AP$1,0)),"")</f>
        <v/>
      </c>
      <c r="Y256" s="13" t="str">
        <f>IF(OR($N256="",$N256=0),"",IF($N256=$E$7,'Extracted info for SC'!$J$6,IF($N256=$D$26,'Extracted info for SC'!$J$7,IF($N256=$E$26,'Extracted info for SC'!$J$8,IF($N256=$F$26,'Extracted info for SC'!$J$9,IF($N256=$G$26,'Extracted info for SC'!$J$10,IF($N256=$H$26,'Extracted info for SC'!$J$11,IF($N256=$I$26,'Extracted info for SC'!$J$12,IF($N256=$J$26,'Extracted info for SC'!$J$13,IF($N256=$K$26,'Extracted info for SC'!$J$14,IF($N256=$L$26,'Extracted info for SC'!$J$15,IF($N256=$M$26,'Extracted info for SC'!$J$16,IF($N256=$N$26,'Extracted info for SC'!$J$17,IF($N256=$O$26,'Extracted info for SC'!$J$18,""))))))))))))))</f>
        <v/>
      </c>
      <c r="Z256" s="155"/>
      <c r="AA256" s="13" t="str">
        <f t="shared" si="71"/>
        <v/>
      </c>
      <c r="AB256" s="155"/>
      <c r="AC256" s="13" t="str">
        <f t="shared" ca="1" si="76"/>
        <v>$AB</v>
      </c>
      <c r="AD256" s="13" t="str" cm="1">
        <f t="array" aca="1" ref="AD256" ca="1">IFERROR(IF((LEFT(INDIRECT("$F"&amp;$S256),4))="GOTS",IF($G256="Organic","GOTS_Organic_raw",(IF($G256="Responsible","GOTS_Responsible",(IF($G256="No Attribute (Conventional)","GOTS_conventional",(IF($G256="Recycled Pre/Post-Consumer","GOTS_pre_post",(IF($G256="In-Conversion","GOTS_in_conversion",(IF($G256="Sustainably Sourced","Sustainably_sourced",""))))))))))),IF($G256="Organic","Organic",(IF($G256="Responsible","Responsible",(IF($G256="No Attribute (Conventional)","No_Attribute_Conventional",(IF($G256="Recycled Pre/Post-Consumer","Recycled_Pre_Post_Consumer",(IF($G256="In-Conversion","In_Conversion",(IF($G256="Recycled Pre-Consumer","Recycled_Pre_Consumer",(IF($G256="Recycled Post-Consumer","Recycled_Post_Consumer",(IF($G256="Sustainably Sourced","Sustainably_sourced","")))))))))))))))),"")</f>
        <v/>
      </c>
      <c r="AE256" s="13" t="e" cm="1">
        <f t="array" aca="1" ref="AE256" ca="1">IF(INDIRECT("$F"&amp;$S256)="","",IF(LEFT(INDIRECT("$F"&amp;$S256),3)="GRS","GRS_RCS_RM",IF((LEFT(INDIRECT("$F"&amp;$S256),3))="RCS","GRS_RCS_RM",IF(INDIRECT("$F"&amp;$S256)="OCS (No Label)","OCS_Conversion_RM",IF(LEFT(INDIRECT("$F"&amp;$S256),3)="OCS","OCS_RM",IF(RIGHT(INDIRECT("$F"&amp;$S256),10)="conversion","GOTS_RM_conversion",IF((LEFT(INDIRECT("$F"&amp;$S256),4))="GOTS","GOTS_RM","Responsible_RM")))))))</f>
        <v>#REF!</v>
      </c>
      <c r="AF256" s="13" t="str" cm="1">
        <f t="array" aca="1" ref="AF256" ca="1">IF($S256="","",INDIRECT("$Z"&amp;$S256))</f>
        <v/>
      </c>
      <c r="AG256" s="155"/>
      <c r="AH256" s="13" t="str" cm="1">
        <f t="array" aca="1" ref="AH256" ca="1">IFERROR(INDIRECT("$ag"&amp;S256),"")</f>
        <v/>
      </c>
      <c r="AI256" s="13" t="e" cm="1">
        <f t="array" aca="1" ref="AI256" ca="1">INDIRECT("O"&amp;S255)</f>
        <v>#REF!</v>
      </c>
      <c r="AJ256" s="13" t="str">
        <f>IF($I256="","",INDEX('Raw Material'!$A$1:$J$75,MATCH(I256,'Raw Material'!$A$1:$A$75,0),(MATCH(G256,'Raw Material'!$A$1:$J$1,0))))</f>
        <v/>
      </c>
      <c r="AK256" s="13" t="str">
        <f t="shared" si="72"/>
        <v>YANLIŞRM</v>
      </c>
      <c r="AL256" s="153" t="str">
        <f t="shared" si="73"/>
        <v/>
      </c>
    </row>
    <row r="257" spans="1:38" ht="16.5" customHeight="1" thickBot="1">
      <c r="A257" s="163"/>
      <c r="B257" s="170"/>
      <c r="C257" s="171"/>
      <c r="D257" s="156"/>
      <c r="E257" s="156"/>
      <c r="F257" s="176"/>
      <c r="G257" s="157"/>
      <c r="H257" s="158"/>
      <c r="I257" s="158"/>
      <c r="J257" s="158"/>
      <c r="K257" s="33"/>
      <c r="L257" s="180"/>
      <c r="M257" s="180"/>
      <c r="N257" s="82"/>
      <c r="O257" s="186"/>
      <c r="P257" s="103"/>
      <c r="Q257" s="84" t="str">
        <f t="shared" si="74"/>
        <v/>
      </c>
      <c r="R257" s="159"/>
      <c r="S257" s="28" t="str" cm="1">
        <f t="array" aca="1" ref="S257" ca="1">IF(INDIRECT("A"&amp;114+$U257)&lt;&gt;"",114+$U257,"")</f>
        <v/>
      </c>
      <c r="T257" s="28" t="str">
        <f t="shared" ca="1" si="75"/>
        <v>$B</v>
      </c>
      <c r="U257" s="29">
        <f t="shared" si="82"/>
        <v>132</v>
      </c>
      <c r="V257" s="29">
        <v>11.916666666667499</v>
      </c>
      <c r="W257" s="29">
        <f t="shared" si="55"/>
        <v>11</v>
      </c>
      <c r="X257" s="41" t="str" cm="1">
        <f t="array" aca="1" ref="X257" ca="1">IFERROR(INDEX('PC&amp;PD'!$A$1:$AP$15,ROW('PC&amp;PD'!$A$15),MATCH(INDIRECT(T257),'PC&amp;PD'!$A$1:$AP$1,0)),"")</f>
        <v/>
      </c>
      <c r="Y257" s="13" t="str">
        <f>IF(OR($N257="",$N257=0),"",IF($N257=$E$7,'Extracted info for SC'!$J$6,IF($N257=$D$26,'Extracted info for SC'!$J$7,IF($N257=$E$26,'Extracted info for SC'!$J$8,IF($N257=$F$26,'Extracted info for SC'!$J$9,IF($N257=$G$26,'Extracted info for SC'!$J$10,IF($N257=$H$26,'Extracted info for SC'!$J$11,IF($N257=$I$26,'Extracted info for SC'!$J$12,IF($N257=$J$26,'Extracted info for SC'!$J$13,IF($N257=$K$26,'Extracted info for SC'!$J$14,IF($N257=$L$26,'Extracted info for SC'!$J$15,IF($N257=$M$26,'Extracted info for SC'!$J$16,IF($N257=$N$26,'Extracted info for SC'!$J$17,IF($N257=$O$26,'Extracted info for SC'!$J$18,""))))))))))))))</f>
        <v/>
      </c>
      <c r="Z257" s="155"/>
      <c r="AA257" s="13" t="str">
        <f t="shared" si="71"/>
        <v/>
      </c>
      <c r="AB257" s="155"/>
      <c r="AC257" s="13" t="str">
        <f t="shared" ca="1" si="76"/>
        <v>$AB</v>
      </c>
      <c r="AD257" s="13" t="str" cm="1">
        <f t="array" aca="1" ref="AD257" ca="1">IFERROR(IF((LEFT(INDIRECT("$F"&amp;$S257),4))="GOTS",IF($G257="Organic","GOTS_Organic_raw",(IF($G257="Responsible","GOTS_Responsible",(IF($G257="No Attribute (Conventional)","GOTS_conventional",(IF($G257="Recycled Pre/Post-Consumer","GOTS_pre_post",(IF($G257="In-Conversion","GOTS_in_conversion",(IF($G257="Sustainably Sourced","Sustainably_sourced",""))))))))))),IF($G257="Organic","Organic",(IF($G257="Responsible","Responsible",(IF($G257="No Attribute (Conventional)","No_Attribute_Conventional",(IF($G257="Recycled Pre/Post-Consumer","Recycled_Pre_Post_Consumer",(IF($G257="In-Conversion","In_Conversion",(IF($G257="Recycled Pre-Consumer","Recycled_Pre_Consumer",(IF($G257="Recycled Post-Consumer","Recycled_Post_Consumer",(IF($G257="Sustainably Sourced","Sustainably_sourced","")))))))))))))))),"")</f>
        <v/>
      </c>
      <c r="AE257" s="13" t="e" cm="1">
        <f t="array" aca="1" ref="AE257" ca="1">IF(INDIRECT("$F"&amp;$S257)="","",IF(LEFT(INDIRECT("$F"&amp;$S257),3)="GRS","GRS_RCS_RM",IF((LEFT(INDIRECT("$F"&amp;$S257),3))="RCS","GRS_RCS_RM",IF(INDIRECT("$F"&amp;$S257)="OCS (No Label)","OCS_Conversion_RM",IF(LEFT(INDIRECT("$F"&amp;$S257),3)="OCS","OCS_RM",IF(RIGHT(INDIRECT("$F"&amp;$S257),10)="conversion","GOTS_RM_conversion",IF((LEFT(INDIRECT("$F"&amp;$S257),4))="GOTS","GOTS_RM","Responsible_RM")))))))</f>
        <v>#REF!</v>
      </c>
      <c r="AF257" s="13" t="str" cm="1">
        <f t="array" aca="1" ref="AF257" ca="1">IF($S257="","",INDIRECT("$Z"&amp;$S257))</f>
        <v/>
      </c>
      <c r="AG257" s="155"/>
      <c r="AH257" s="13" t="str" cm="1">
        <f t="array" aca="1" ref="AH257" ca="1">IFERROR(INDIRECT("$ag"&amp;S257),"")</f>
        <v/>
      </c>
      <c r="AI257" s="13" t="e" cm="1">
        <f t="array" aca="1" ref="AI257" ca="1">INDIRECT("O"&amp;S256)</f>
        <v>#REF!</v>
      </c>
      <c r="AJ257" s="13" t="str">
        <f>IF($I257="","",INDEX('Raw Material'!$A$1:$J$75,MATCH(I257,'Raw Material'!$A$1:$A$75,0),(MATCH(G257,'Raw Material'!$A$1:$J$1,0))))</f>
        <v/>
      </c>
      <c r="AK257" s="13" t="str">
        <f t="shared" si="72"/>
        <v>YANLIŞRM</v>
      </c>
      <c r="AL257" s="153" t="str">
        <f t="shared" si="73"/>
        <v/>
      </c>
    </row>
    <row r="258" spans="1:38" ht="16.5" customHeight="1">
      <c r="A258" s="160" t="str">
        <f>IF(B258="","",COUNTA($B$114:$B258))</f>
        <v/>
      </c>
      <c r="B258" s="164"/>
      <c r="C258" s="165"/>
      <c r="D258" s="183"/>
      <c r="E258" s="183"/>
      <c r="F258" s="172"/>
      <c r="G258" s="212"/>
      <c r="H258" s="206"/>
      <c r="I258" s="206"/>
      <c r="J258" s="206"/>
      <c r="K258" s="31"/>
      <c r="L258" s="177" t="str">
        <f t="shared" ref="L258" si="83">IF(R258="","",LEFT(R258,LEN(R258)-2))</f>
        <v/>
      </c>
      <c r="M258" s="177"/>
      <c r="N258" s="80"/>
      <c r="O258" s="184"/>
      <c r="P258" s="103"/>
      <c r="Q258" s="84" t="str">
        <f t="shared" si="74"/>
        <v/>
      </c>
      <c r="R258" s="159" t="str">
        <f t="shared" ref="R258" si="84">CONCATENATE($Q258,Q259,Q260,Q261,Q262,Q263,$Q264,$Q265,$Q266,$Q267,Q268,Q269)</f>
        <v/>
      </c>
      <c r="S258" s="28" t="str" cm="1">
        <f t="array" aca="1" ref="S258" ca="1">IF(INDIRECT("A"&amp;114+$U258)&lt;&gt;"",114+$U258,"")</f>
        <v/>
      </c>
      <c r="T258" s="28" t="str">
        <f t="shared" ca="1" si="75"/>
        <v>$B</v>
      </c>
      <c r="U258" s="29">
        <f t="shared" si="82"/>
        <v>144</v>
      </c>
      <c r="V258" s="29">
        <v>12.000000000000901</v>
      </c>
      <c r="W258" s="29">
        <f t="shared" si="55"/>
        <v>12</v>
      </c>
      <c r="X258" s="41" t="str" cm="1">
        <f t="array" aca="1" ref="X258" ca="1">IFERROR(INDEX('PC&amp;PD'!$A$1:$AP$15,ROW('PC&amp;PD'!$A$15),MATCH(INDIRECT(T258),'PC&amp;PD'!$A$1:$AP$1,0)),"")</f>
        <v/>
      </c>
      <c r="Y258" s="13" t="str">
        <f>IF(OR($N258="",$N258=0),"",IF($N258=$E$7,'Extracted info for SC'!$J$6,IF($N258=$D$26,'Extracted info for SC'!$J$7,IF($N258=$E$26,'Extracted info for SC'!$J$8,IF($N258=$F$26,'Extracted info for SC'!$J$9,IF($N258=$G$26,'Extracted info for SC'!$J$10,IF($N258=$H$26,'Extracted info for SC'!$J$11,IF($N258=$I$26,'Extracted info for SC'!$J$12,IF($N258=$J$26,'Extracted info for SC'!$J$13,IF($N258=$K$26,'Extracted info for SC'!$J$14,IF($N258=$L$26,'Extracted info for SC'!$J$15,IF($N258=$M$26,'Extracted info for SC'!$J$16,IF($N258=$N$26,'Extracted info for SC'!$J$17,IF($N258=$O$26,'Extracted info for SC'!$J$18,""))))))))))))))</f>
        <v/>
      </c>
      <c r="Z258" s="155" t="str">
        <f t="shared" ref="Z258" si="85">IFERROR(IF($F258="OCS 100","OCS (OCS 100)",IF($F258="OCS Blended","OCS (OCS Blended)",IF($F258="OCS (No Label)","OCS (No Label)",IF($F258="RCS 100","RCS (RCS 100)",IF($F258="RCS Blended","RCS (RCS Blended)",IF($F258="GRS","GRS (GRS)",IF($F258="GRS (No Label)", "GRS (No Label)",IF($F258="RDS","RDS (RDS)",IF($F258="RWS","RWS (RWS)",IF($F258="RAS","RAS (RAS)",IF($F258="RMS","RMS (RMS)",IF($F258="GOTS Organic","GOTS (Organic)",IF($F258="GOTS Made with organic","GOTS (Made with Organic)",IF($F258="GOTS Organic - in conversion","GOTS (Organic - In Conversion)",IF($F258="GOTS Made with organic - in conversion","GOTS (Made with Organic - In Conversion)",""))))))))))))))),"")</f>
        <v/>
      </c>
      <c r="AA258" s="13" t="str">
        <f t="shared" si="71"/>
        <v/>
      </c>
      <c r="AB258" s="155" t="str">
        <f t="shared" ref="AB258" si="86">IFERROR(IF($F258="OCS 100", "OCS_100",IF($F258="OCS Blended", "OCS_Blended",IF($F258="OCS (No Label)", "OCS_No_Label",IF($F258="RCS 100", "RCS_100",IF($F258="RCS Blended","RCS_Blended",IF($F258="GRS","GRS",IF($F258="GRS (No Label)", "GRS_No_Label",IF($F258="RDS","RDS",IF($F258="RWS","RWS",IF($F258="RMS","RMS",IF($F258="GOTS Organic","GOTS_Organic",IF($F258="GOTS Made with organic","GOTS_Made_with_organic",IF($F258="GOTS Organic - in conversion","GOTS_Organic_in_Conversion",IF($F258="GOTS Made with organic - in conversion","GOTS_Made_with_Organic_in_Conversion",IF($F258="RAS","RAS",""))))))))))))))),"")</f>
        <v/>
      </c>
      <c r="AC258" s="13" t="str">
        <f t="shared" ca="1" si="76"/>
        <v>$AB</v>
      </c>
      <c r="AD258" s="13" t="str" cm="1">
        <f t="array" aca="1" ref="AD258" ca="1">IFERROR(IF((LEFT(INDIRECT("$F"&amp;$S258),4))="GOTS",IF($G258="Organic","GOTS_Organic_raw",(IF($G258="Responsible","GOTS_Responsible",(IF($G258="No Attribute (Conventional)","GOTS_conventional",(IF($G258="Recycled Pre/Post-Consumer","GOTS_pre_post",(IF($G258="In-Conversion","GOTS_in_conversion",(IF($G258="Sustainably Sourced","Sustainably_sourced",""))))))))))),IF($G258="Organic","Organic",(IF($G258="Responsible","Responsible",(IF($G258="No Attribute (Conventional)","No_Attribute_Conventional",(IF($G258="Recycled Pre/Post-Consumer","Recycled_Pre_Post_Consumer",(IF($G258="In-Conversion","In_Conversion",(IF($G258="Recycled Pre-Consumer","Recycled_Pre_Consumer",(IF($G258="Recycled Post-Consumer","Recycled_Post_Consumer",(IF($G258="Sustainably Sourced","Sustainably_sourced","")))))))))))))))),"")</f>
        <v/>
      </c>
      <c r="AE258" s="13" t="e" cm="1">
        <f t="array" aca="1" ref="AE258" ca="1">IF(INDIRECT("$F"&amp;$S258)="","",IF(LEFT(INDIRECT("$F"&amp;$S258),3)="GRS","GRS_RCS_RM",IF((LEFT(INDIRECT("$F"&amp;$S258),3))="RCS","GRS_RCS_RM",IF(INDIRECT("$F"&amp;$S258)="OCS (No Label)","OCS_Conversion_RM",IF(LEFT(INDIRECT("$F"&amp;$S258),3)="OCS","OCS_RM",IF(RIGHT(INDIRECT("$F"&amp;$S258),10)="conversion","GOTS_RM_conversion",IF((LEFT(INDIRECT("$F"&amp;$S258),4))="GOTS","GOTS_RM","Responsible_RM")))))))</f>
        <v>#REF!</v>
      </c>
      <c r="AF258" s="13" t="str" cm="1">
        <f t="array" aca="1" ref="AF258" ca="1">IF($S258="","",INDIRECT("$Z"&amp;$S258))</f>
        <v/>
      </c>
      <c r="AG258" s="155" t="str">
        <f t="shared" ref="AG258" si="87">IF(AND(Y258="",Y259="",Y260="",Y261="",Y262="",Y263="",Y264="",Y265="",Y266="",Y267="",Y268="",Y269=""),"",CONCATENATE(Y258&amp;", "&amp;Y259&amp;", "&amp;Y260&amp;", "&amp;Y261&amp;", "&amp;Y262&amp;", "&amp;Y263&amp;", "&amp;Y264&amp;", "&amp;Y265&amp;", "&amp;Y266&amp;", "&amp;Y267&amp;", "&amp;Y268&amp;", "&amp;Y269))</f>
        <v/>
      </c>
      <c r="AH258" s="13" t="str" cm="1">
        <f t="array" aca="1" ref="AH258" ca="1">IFERROR(INDIRECT("$ag"&amp;S258),"")</f>
        <v/>
      </c>
      <c r="AI258" s="13" t="e" cm="1">
        <f t="array" aca="1" ref="AI258" ca="1">INDIRECT("O"&amp;S257)</f>
        <v>#REF!</v>
      </c>
      <c r="AJ258" s="13" t="str">
        <f>IF($I258="","",INDEX('Raw Material'!$A$1:$J$75,MATCH(I258,'Raw Material'!$A$1:$A$75,0),(MATCH(G258,'Raw Material'!$A$1:$J$1,0))))</f>
        <v/>
      </c>
      <c r="AK258" s="13" t="str">
        <f t="shared" si="72"/>
        <v>YANLIŞRM</v>
      </c>
      <c r="AL258" s="153" t="str">
        <f t="shared" si="73"/>
        <v/>
      </c>
    </row>
    <row r="259" spans="1:38" ht="16.5" customHeight="1">
      <c r="A259" s="161"/>
      <c r="B259" s="166"/>
      <c r="C259" s="167"/>
      <c r="D259" s="156"/>
      <c r="E259" s="156"/>
      <c r="F259" s="173"/>
      <c r="G259" s="181"/>
      <c r="H259" s="182"/>
      <c r="I259" s="182"/>
      <c r="J259" s="182"/>
      <c r="K259" s="32"/>
      <c r="L259" s="178"/>
      <c r="M259" s="178"/>
      <c r="N259" s="81"/>
      <c r="O259" s="185"/>
      <c r="P259" s="103"/>
      <c r="Q259" s="84" t="str">
        <f t="shared" si="74"/>
        <v/>
      </c>
      <c r="R259" s="159"/>
      <c r="S259" s="28" t="str" cm="1">
        <f t="array" aca="1" ref="S259" ca="1">IF(INDIRECT("A"&amp;114+$U259)&lt;&gt;"",114+$U259,"")</f>
        <v/>
      </c>
      <c r="T259" s="28" t="str">
        <f t="shared" ca="1" si="75"/>
        <v>$B</v>
      </c>
      <c r="U259" s="29">
        <f t="shared" si="82"/>
        <v>144</v>
      </c>
      <c r="V259" s="29">
        <v>12.083333333334201</v>
      </c>
      <c r="W259" s="29">
        <f t="shared" si="55"/>
        <v>12</v>
      </c>
      <c r="X259" s="41" t="str" cm="1">
        <f t="array" aca="1" ref="X259" ca="1">IFERROR(INDEX('PC&amp;PD'!$A$1:$AP$15,ROW('PC&amp;PD'!$A$15),MATCH(INDIRECT(T259),'PC&amp;PD'!$A$1:$AP$1,0)),"")</f>
        <v/>
      </c>
      <c r="Y259" s="13" t="str">
        <f>IF(OR($N259="",$N259=0),"",IF($N259=$E$7,'Extracted info for SC'!$J$6,IF($N259=$D$26,'Extracted info for SC'!$J$7,IF($N259=$E$26,'Extracted info for SC'!$J$8,IF($N259=$F$26,'Extracted info for SC'!$J$9,IF($N259=$G$26,'Extracted info for SC'!$J$10,IF($N259=$H$26,'Extracted info for SC'!$J$11,IF($N259=$I$26,'Extracted info for SC'!$J$12,IF($N259=$J$26,'Extracted info for SC'!$J$13,IF($N259=$K$26,'Extracted info for SC'!$J$14,IF($N259=$L$26,'Extracted info for SC'!$J$15,IF($N259=$M$26,'Extracted info for SC'!$J$16,IF($N259=$N$26,'Extracted info for SC'!$J$17,IF($N259=$O$26,'Extracted info for SC'!$J$18,""))))))))))))))</f>
        <v/>
      </c>
      <c r="Z259" s="155"/>
      <c r="AA259" s="13" t="str">
        <f t="shared" si="71"/>
        <v/>
      </c>
      <c r="AB259" s="155"/>
      <c r="AC259" s="13" t="str">
        <f t="shared" ca="1" si="76"/>
        <v>$AB</v>
      </c>
      <c r="AD259" s="13" t="str" cm="1">
        <f t="array" aca="1" ref="AD259" ca="1">IFERROR(IF((LEFT(INDIRECT("$F"&amp;$S259),4))="GOTS",IF($G259="Organic","GOTS_Organic_raw",(IF($G259="Responsible","GOTS_Responsible",(IF($G259="No Attribute (Conventional)","GOTS_conventional",(IF($G259="Recycled Pre/Post-Consumer","GOTS_pre_post",(IF($G259="In-Conversion","GOTS_in_conversion",(IF($G259="Sustainably Sourced","Sustainably_sourced",""))))))))))),IF($G259="Organic","Organic",(IF($G259="Responsible","Responsible",(IF($G259="No Attribute (Conventional)","No_Attribute_Conventional",(IF($G259="Recycled Pre/Post-Consumer","Recycled_Pre_Post_Consumer",(IF($G259="In-Conversion","In_Conversion",(IF($G259="Recycled Pre-Consumer","Recycled_Pre_Consumer",(IF($G259="Recycled Post-Consumer","Recycled_Post_Consumer",(IF($G259="Sustainably Sourced","Sustainably_sourced","")))))))))))))))),"")</f>
        <v/>
      </c>
      <c r="AE259" s="13" t="e" cm="1">
        <f t="array" aca="1" ref="AE259" ca="1">IF(INDIRECT("$F"&amp;$S259)="","",IF(LEFT(INDIRECT("$F"&amp;$S259),3)="GRS","GRS_RCS_RM",IF((LEFT(INDIRECT("$F"&amp;$S259),3))="RCS","GRS_RCS_RM",IF(INDIRECT("$F"&amp;$S259)="OCS (No Label)","OCS_Conversion_RM",IF(LEFT(INDIRECT("$F"&amp;$S259),3)="OCS","OCS_RM",IF(RIGHT(INDIRECT("$F"&amp;$S259),10)="conversion","GOTS_RM_conversion",IF((LEFT(INDIRECT("$F"&amp;$S259),4))="GOTS","GOTS_RM","Responsible_RM")))))))</f>
        <v>#REF!</v>
      </c>
      <c r="AF259" s="13" t="str" cm="1">
        <f t="array" aca="1" ref="AF259" ca="1">IF($S259="","",INDIRECT("$Z"&amp;$S259))</f>
        <v/>
      </c>
      <c r="AG259" s="155"/>
      <c r="AH259" s="13" t="str" cm="1">
        <f t="array" aca="1" ref="AH259" ca="1">IFERROR(INDIRECT("$ag"&amp;S259),"")</f>
        <v/>
      </c>
      <c r="AI259" s="13" t="e" cm="1">
        <f t="array" aca="1" ref="AI259" ca="1">INDIRECT("O"&amp;S258)</f>
        <v>#REF!</v>
      </c>
      <c r="AJ259" s="13" t="str">
        <f>IF($I259="","",INDEX('Raw Material'!$A$1:$J$75,MATCH(I259,'Raw Material'!$A$1:$A$75,0),(MATCH(G259,'Raw Material'!$A$1:$J$1,0))))</f>
        <v/>
      </c>
      <c r="AK259" s="13" t="str">
        <f t="shared" si="72"/>
        <v>YANLIŞRM</v>
      </c>
      <c r="AL259" s="153" t="str">
        <f t="shared" si="73"/>
        <v/>
      </c>
    </row>
    <row r="260" spans="1:38" ht="16.5" customHeight="1">
      <c r="A260" s="161"/>
      <c r="B260" s="166"/>
      <c r="C260" s="167"/>
      <c r="D260" s="156"/>
      <c r="E260" s="156"/>
      <c r="F260" s="173"/>
      <c r="G260" s="181"/>
      <c r="H260" s="182"/>
      <c r="I260" s="182"/>
      <c r="J260" s="182"/>
      <c r="K260" s="32"/>
      <c r="L260" s="178"/>
      <c r="M260" s="178"/>
      <c r="N260" s="81"/>
      <c r="O260" s="185"/>
      <c r="P260" s="103"/>
      <c r="Q260" s="84" t="str">
        <f t="shared" si="74"/>
        <v/>
      </c>
      <c r="R260" s="159"/>
      <c r="S260" s="28" t="str" cm="1">
        <f t="array" aca="1" ref="S260" ca="1">IF(INDIRECT("A"&amp;114+$U260)&lt;&gt;"",114+$U260,"")</f>
        <v/>
      </c>
      <c r="T260" s="28" t="str">
        <f t="shared" ca="1" si="75"/>
        <v>$B</v>
      </c>
      <c r="U260" s="29">
        <f t="shared" si="82"/>
        <v>144</v>
      </c>
      <c r="V260" s="29">
        <v>12.166666666667499</v>
      </c>
      <c r="W260" s="29">
        <f t="shared" si="55"/>
        <v>12</v>
      </c>
      <c r="X260" s="41" t="str" cm="1">
        <f t="array" aca="1" ref="X260" ca="1">IFERROR(INDEX('PC&amp;PD'!$A$1:$AP$15,ROW('PC&amp;PD'!$A$15),MATCH(INDIRECT(T260),'PC&amp;PD'!$A$1:$AP$1,0)),"")</f>
        <v/>
      </c>
      <c r="Y260" s="13" t="str">
        <f>IF(OR($N260="",$N260=0),"",IF($N260=$E$7,'Extracted info for SC'!$J$6,IF($N260=$D$26,'Extracted info for SC'!$J$7,IF($N260=$E$26,'Extracted info for SC'!$J$8,IF($N260=$F$26,'Extracted info for SC'!$J$9,IF($N260=$G$26,'Extracted info for SC'!$J$10,IF($N260=$H$26,'Extracted info for SC'!$J$11,IF($N260=$I$26,'Extracted info for SC'!$J$12,IF($N260=$J$26,'Extracted info for SC'!$J$13,IF($N260=$K$26,'Extracted info for SC'!$J$14,IF($N260=$L$26,'Extracted info for SC'!$J$15,IF($N260=$M$26,'Extracted info for SC'!$J$16,IF($N260=$N$26,'Extracted info for SC'!$J$17,IF($N260=$O$26,'Extracted info for SC'!$J$18,""))))))))))))))</f>
        <v/>
      </c>
      <c r="Z260" s="155"/>
      <c r="AA260" s="13" t="str">
        <f t="shared" si="71"/>
        <v/>
      </c>
      <c r="AB260" s="155"/>
      <c r="AC260" s="13" t="str">
        <f t="shared" ca="1" si="76"/>
        <v>$AB</v>
      </c>
      <c r="AD260" s="13" t="str" cm="1">
        <f t="array" aca="1" ref="AD260" ca="1">IFERROR(IF((LEFT(INDIRECT("$F"&amp;$S260),4))="GOTS",IF($G260="Organic","GOTS_Organic_raw",(IF($G260="Responsible","GOTS_Responsible",(IF($G260="No Attribute (Conventional)","GOTS_conventional",(IF($G260="Recycled Pre/Post-Consumer","GOTS_pre_post",(IF($G260="In-Conversion","GOTS_in_conversion",(IF($G260="Sustainably Sourced","Sustainably_sourced",""))))))))))),IF($G260="Organic","Organic",(IF($G260="Responsible","Responsible",(IF($G260="No Attribute (Conventional)","No_Attribute_Conventional",(IF($G260="Recycled Pre/Post-Consumer","Recycled_Pre_Post_Consumer",(IF($G260="In-Conversion","In_Conversion",(IF($G260="Recycled Pre-Consumer","Recycled_Pre_Consumer",(IF($G260="Recycled Post-Consumer","Recycled_Post_Consumer",(IF($G260="Sustainably Sourced","Sustainably_sourced","")))))))))))))))),"")</f>
        <v/>
      </c>
      <c r="AE260" s="13" t="e" cm="1">
        <f t="array" aca="1" ref="AE260" ca="1">IF(INDIRECT("$F"&amp;$S260)="","",IF(LEFT(INDIRECT("$F"&amp;$S260),3)="GRS","GRS_RCS_RM",IF((LEFT(INDIRECT("$F"&amp;$S260),3))="RCS","GRS_RCS_RM",IF(INDIRECT("$F"&amp;$S260)="OCS (No Label)","OCS_Conversion_RM",IF(LEFT(INDIRECT("$F"&amp;$S260),3)="OCS","OCS_RM",IF(RIGHT(INDIRECT("$F"&amp;$S260),10)="conversion","GOTS_RM_conversion",IF((LEFT(INDIRECT("$F"&amp;$S260),4))="GOTS","GOTS_RM","Responsible_RM")))))))</f>
        <v>#REF!</v>
      </c>
      <c r="AF260" s="13" t="str" cm="1">
        <f t="array" aca="1" ref="AF260" ca="1">IF($S260="","",INDIRECT("$Z"&amp;$S260))</f>
        <v/>
      </c>
      <c r="AG260" s="155"/>
      <c r="AH260" s="13" t="str" cm="1">
        <f t="array" aca="1" ref="AH260" ca="1">IFERROR(INDIRECT("$ag"&amp;S260),"")</f>
        <v/>
      </c>
      <c r="AI260" s="13" t="e" cm="1">
        <f t="array" aca="1" ref="AI260" ca="1">INDIRECT("O"&amp;S259)</f>
        <v>#REF!</v>
      </c>
      <c r="AJ260" s="13" t="str">
        <f>IF($I260="","",INDEX('Raw Material'!$A$1:$J$75,MATCH(I260,'Raw Material'!$A$1:$A$75,0),(MATCH(G260,'Raw Material'!$A$1:$J$1,0))))</f>
        <v/>
      </c>
      <c r="AK260" s="13" t="str">
        <f t="shared" si="72"/>
        <v>YANLIŞRM</v>
      </c>
      <c r="AL260" s="153" t="str">
        <f t="shared" si="73"/>
        <v/>
      </c>
    </row>
    <row r="261" spans="1:38" ht="16.5" customHeight="1">
      <c r="A261" s="161"/>
      <c r="B261" s="166"/>
      <c r="C261" s="167"/>
      <c r="D261" s="156"/>
      <c r="E261" s="156"/>
      <c r="F261" s="174"/>
      <c r="G261" s="181"/>
      <c r="H261" s="182"/>
      <c r="I261" s="182"/>
      <c r="J261" s="182"/>
      <c r="K261" s="32"/>
      <c r="L261" s="178"/>
      <c r="M261" s="178"/>
      <c r="N261" s="81"/>
      <c r="O261" s="185"/>
      <c r="P261" s="103"/>
      <c r="Q261" s="84" t="str">
        <f t="shared" si="74"/>
        <v/>
      </c>
      <c r="R261" s="159"/>
      <c r="S261" s="28" t="str" cm="1">
        <f t="array" aca="1" ref="S261" ca="1">IF(INDIRECT("A"&amp;114+$U261)&lt;&gt;"",114+$U261,"")</f>
        <v/>
      </c>
      <c r="T261" s="28" t="str">
        <f t="shared" ca="1" si="75"/>
        <v>$B</v>
      </c>
      <c r="U261" s="29">
        <f t="shared" si="82"/>
        <v>144</v>
      </c>
      <c r="V261" s="29">
        <v>12.250000000000901</v>
      </c>
      <c r="W261" s="29">
        <f t="shared" si="55"/>
        <v>12</v>
      </c>
      <c r="X261" s="41" t="str" cm="1">
        <f t="array" aca="1" ref="X261" ca="1">IFERROR(INDEX('PC&amp;PD'!$A$1:$AP$15,ROW('PC&amp;PD'!$A$15),MATCH(INDIRECT(T261),'PC&amp;PD'!$A$1:$AP$1,0)),"")</f>
        <v/>
      </c>
      <c r="Y261" s="13" t="str">
        <f>IF(OR($N261="",$N261=0),"",IF($N261=$E$7,'Extracted info for SC'!$J$6,IF($N261=$D$26,'Extracted info for SC'!$J$7,IF($N261=$E$26,'Extracted info for SC'!$J$8,IF($N261=$F$26,'Extracted info for SC'!$J$9,IF($N261=$G$26,'Extracted info for SC'!$J$10,IF($N261=$H$26,'Extracted info for SC'!$J$11,IF($N261=$I$26,'Extracted info for SC'!$J$12,IF($N261=$J$26,'Extracted info for SC'!$J$13,IF($N261=$K$26,'Extracted info for SC'!$J$14,IF($N261=$L$26,'Extracted info for SC'!$J$15,IF($N261=$M$26,'Extracted info for SC'!$J$16,IF($N261=$N$26,'Extracted info for SC'!$J$17,IF($N261=$O$26,'Extracted info for SC'!$J$18,""))))))))))))))</f>
        <v/>
      </c>
      <c r="Z261" s="155"/>
      <c r="AA261" s="13" t="str">
        <f t="shared" si="71"/>
        <v/>
      </c>
      <c r="AB261" s="155"/>
      <c r="AC261" s="13" t="str">
        <f t="shared" ca="1" si="76"/>
        <v>$AB</v>
      </c>
      <c r="AD261" s="13" t="str" cm="1">
        <f t="array" aca="1" ref="AD261" ca="1">IFERROR(IF((LEFT(INDIRECT("$F"&amp;$S261),4))="GOTS",IF($G261="Organic","GOTS_Organic_raw",(IF($G261="Responsible","GOTS_Responsible",(IF($G261="No Attribute (Conventional)","GOTS_conventional",(IF($G261="Recycled Pre/Post-Consumer","GOTS_pre_post",(IF($G261="In-Conversion","GOTS_in_conversion",(IF($G261="Sustainably Sourced","Sustainably_sourced",""))))))))))),IF($G261="Organic","Organic",(IF($G261="Responsible","Responsible",(IF($G261="No Attribute (Conventional)","No_Attribute_Conventional",(IF($G261="Recycled Pre/Post-Consumer","Recycled_Pre_Post_Consumer",(IF($G261="In-Conversion","In_Conversion",(IF($G261="Recycled Pre-Consumer","Recycled_Pre_Consumer",(IF($G261="Recycled Post-Consumer","Recycled_Post_Consumer",(IF($G261="Sustainably Sourced","Sustainably_sourced","")))))))))))))))),"")</f>
        <v/>
      </c>
      <c r="AE261" s="13" t="e" cm="1">
        <f t="array" aca="1" ref="AE261" ca="1">IF(INDIRECT("$F"&amp;$S261)="","",IF(LEFT(INDIRECT("$F"&amp;$S261),3)="GRS","GRS_RCS_RM",IF((LEFT(INDIRECT("$F"&amp;$S261),3))="RCS","GRS_RCS_RM",IF(INDIRECT("$F"&amp;$S261)="OCS (No Label)","OCS_Conversion_RM",IF(LEFT(INDIRECT("$F"&amp;$S261),3)="OCS","OCS_RM",IF(RIGHT(INDIRECT("$F"&amp;$S261),10)="conversion","GOTS_RM_conversion",IF((LEFT(INDIRECT("$F"&amp;$S261),4))="GOTS","GOTS_RM","Responsible_RM")))))))</f>
        <v>#REF!</v>
      </c>
      <c r="AF261" s="13" t="str" cm="1">
        <f t="array" aca="1" ref="AF261" ca="1">IF($S261="","",INDIRECT("$Z"&amp;$S261))</f>
        <v/>
      </c>
      <c r="AG261" s="155"/>
      <c r="AH261" s="13" t="str" cm="1">
        <f t="array" aca="1" ref="AH261" ca="1">IFERROR(INDIRECT("$ag"&amp;S261),"")</f>
        <v/>
      </c>
      <c r="AI261" s="13" t="e" cm="1">
        <f t="array" aca="1" ref="AI261" ca="1">INDIRECT("O"&amp;S260)</f>
        <v>#REF!</v>
      </c>
      <c r="AJ261" s="13" t="str">
        <f>IF($I261="","",INDEX('Raw Material'!$A$1:$J$75,MATCH(I261,'Raw Material'!$A$1:$A$75,0),(MATCH(G261,'Raw Material'!$A$1:$J$1,0))))</f>
        <v/>
      </c>
      <c r="AK261" s="13" t="str">
        <f t="shared" si="72"/>
        <v>YANLIŞRM</v>
      </c>
      <c r="AL261" s="153" t="str">
        <f t="shared" si="73"/>
        <v/>
      </c>
    </row>
    <row r="262" spans="1:38" ht="16.5" customHeight="1">
      <c r="A262" s="161"/>
      <c r="B262" s="166"/>
      <c r="C262" s="167"/>
      <c r="D262" s="156"/>
      <c r="E262" s="156"/>
      <c r="F262" s="174"/>
      <c r="G262" s="181"/>
      <c r="H262" s="182"/>
      <c r="I262" s="182"/>
      <c r="J262" s="182"/>
      <c r="K262" s="32"/>
      <c r="L262" s="178"/>
      <c r="M262" s="178"/>
      <c r="N262" s="81"/>
      <c r="O262" s="185"/>
      <c r="P262" s="103"/>
      <c r="Q262" s="84" t="str">
        <f t="shared" si="74"/>
        <v/>
      </c>
      <c r="R262" s="159"/>
      <c r="S262" s="28" t="str" cm="1">
        <f t="array" aca="1" ref="S262" ca="1">IF(INDIRECT("A"&amp;114+$U262)&lt;&gt;"",114+$U262,"")</f>
        <v/>
      </c>
      <c r="T262" s="28" t="str">
        <f t="shared" ca="1" si="75"/>
        <v>$B</v>
      </c>
      <c r="U262" s="29">
        <f t="shared" si="82"/>
        <v>144</v>
      </c>
      <c r="V262" s="29">
        <v>12.333333333334201</v>
      </c>
      <c r="W262" s="29">
        <f t="shared" si="55"/>
        <v>12</v>
      </c>
      <c r="X262" s="41" t="str" cm="1">
        <f t="array" aca="1" ref="X262" ca="1">IFERROR(INDEX('PC&amp;PD'!$A$1:$AP$15,ROW('PC&amp;PD'!$A$15),MATCH(INDIRECT(T262),'PC&amp;PD'!$A$1:$AP$1,0)),"")</f>
        <v/>
      </c>
      <c r="Y262" s="13" t="str">
        <f>IF(OR($N262="",$N262=0),"",IF($N262=$E$7,'Extracted info for SC'!$J$6,IF($N262=$D$26,'Extracted info for SC'!$J$7,IF($N262=$E$26,'Extracted info for SC'!$J$8,IF($N262=$F$26,'Extracted info for SC'!$J$9,IF($N262=$G$26,'Extracted info for SC'!$J$10,IF($N262=$H$26,'Extracted info for SC'!$J$11,IF($N262=$I$26,'Extracted info for SC'!$J$12,IF($N262=$J$26,'Extracted info for SC'!$J$13,IF($N262=$K$26,'Extracted info for SC'!$J$14,IF($N262=$L$26,'Extracted info for SC'!$J$15,IF($N262=$M$26,'Extracted info for SC'!$J$16,IF($N262=$N$26,'Extracted info for SC'!$J$17,IF($N262=$O$26,'Extracted info for SC'!$J$18,""))))))))))))))</f>
        <v/>
      </c>
      <c r="Z262" s="155"/>
      <c r="AA262" s="13" t="str">
        <f t="shared" si="71"/>
        <v/>
      </c>
      <c r="AB262" s="155"/>
      <c r="AC262" s="13" t="str">
        <f t="shared" ca="1" si="76"/>
        <v>$AB</v>
      </c>
      <c r="AD262" s="13" t="str" cm="1">
        <f t="array" aca="1" ref="AD262" ca="1">IFERROR(IF((LEFT(INDIRECT("$F"&amp;$S262),4))="GOTS",IF($G262="Organic","GOTS_Organic_raw",(IF($G262="Responsible","GOTS_Responsible",(IF($G262="No Attribute (Conventional)","GOTS_conventional",(IF($G262="Recycled Pre/Post-Consumer","GOTS_pre_post",(IF($G262="In-Conversion","GOTS_in_conversion",(IF($G262="Sustainably Sourced","Sustainably_sourced",""))))))))))),IF($G262="Organic","Organic",(IF($G262="Responsible","Responsible",(IF($G262="No Attribute (Conventional)","No_Attribute_Conventional",(IF($G262="Recycled Pre/Post-Consumer","Recycled_Pre_Post_Consumer",(IF($G262="In-Conversion","In_Conversion",(IF($G262="Recycled Pre-Consumer","Recycled_Pre_Consumer",(IF($G262="Recycled Post-Consumer","Recycled_Post_Consumer",(IF($G262="Sustainably Sourced","Sustainably_sourced","")))))))))))))))),"")</f>
        <v/>
      </c>
      <c r="AE262" s="13" t="e" cm="1">
        <f t="array" aca="1" ref="AE262" ca="1">IF(INDIRECT("$F"&amp;$S262)="","",IF(LEFT(INDIRECT("$F"&amp;$S262),3)="GRS","GRS_RCS_RM",IF((LEFT(INDIRECT("$F"&amp;$S262),3))="RCS","GRS_RCS_RM",IF(INDIRECT("$F"&amp;$S262)="OCS (No Label)","OCS_Conversion_RM",IF(LEFT(INDIRECT("$F"&amp;$S262),3)="OCS","OCS_RM",IF(RIGHT(INDIRECT("$F"&amp;$S262),10)="conversion","GOTS_RM_conversion",IF((LEFT(INDIRECT("$F"&amp;$S262),4))="GOTS","GOTS_RM","Responsible_RM")))))))</f>
        <v>#REF!</v>
      </c>
      <c r="AF262" s="13" t="str" cm="1">
        <f t="array" aca="1" ref="AF262" ca="1">IF($S262="","",INDIRECT("$Z"&amp;$S262))</f>
        <v/>
      </c>
      <c r="AG262" s="155"/>
      <c r="AH262" s="13" t="str" cm="1">
        <f t="array" aca="1" ref="AH262" ca="1">IFERROR(INDIRECT("$ag"&amp;S262),"")</f>
        <v/>
      </c>
      <c r="AI262" s="13" t="e" cm="1">
        <f t="array" aca="1" ref="AI262" ca="1">INDIRECT("O"&amp;S261)</f>
        <v>#REF!</v>
      </c>
      <c r="AJ262" s="13" t="str">
        <f>IF($I262="","",INDEX('Raw Material'!$A$1:$J$75,MATCH(I262,'Raw Material'!$A$1:$A$75,0),(MATCH(G262,'Raw Material'!$A$1:$J$1,0))))</f>
        <v/>
      </c>
      <c r="AK262" s="13" t="str">
        <f t="shared" si="72"/>
        <v>YANLIŞRM</v>
      </c>
      <c r="AL262" s="153" t="str">
        <f t="shared" si="73"/>
        <v/>
      </c>
    </row>
    <row r="263" spans="1:38" ht="16.5" customHeight="1">
      <c r="A263" s="161"/>
      <c r="B263" s="166"/>
      <c r="C263" s="167"/>
      <c r="D263" s="156"/>
      <c r="E263" s="156"/>
      <c r="F263" s="174"/>
      <c r="G263" s="181"/>
      <c r="H263" s="182"/>
      <c r="I263" s="182"/>
      <c r="J263" s="182"/>
      <c r="K263" s="32"/>
      <c r="L263" s="178"/>
      <c r="M263" s="178"/>
      <c r="N263" s="81"/>
      <c r="O263" s="185"/>
      <c r="P263" s="103"/>
      <c r="Q263" s="84" t="str">
        <f t="shared" si="74"/>
        <v/>
      </c>
      <c r="R263" s="159"/>
      <c r="S263" s="28" t="str" cm="1">
        <f t="array" aca="1" ref="S263" ca="1">IF(INDIRECT("A"&amp;114+$U263)&lt;&gt;"",114+$U263,"")</f>
        <v/>
      </c>
      <c r="T263" s="28" t="str">
        <f t="shared" ca="1" si="75"/>
        <v>$B</v>
      </c>
      <c r="U263" s="29">
        <f t="shared" si="82"/>
        <v>144</v>
      </c>
      <c r="V263" s="29">
        <v>12.4166666666676</v>
      </c>
      <c r="W263" s="29">
        <f t="shared" si="55"/>
        <v>12</v>
      </c>
      <c r="X263" s="41" t="str" cm="1">
        <f t="array" aca="1" ref="X263" ca="1">IFERROR(INDEX('PC&amp;PD'!$A$1:$AP$15,ROW('PC&amp;PD'!$A$15),MATCH(INDIRECT(T263),'PC&amp;PD'!$A$1:$AP$1,0)),"")</f>
        <v/>
      </c>
      <c r="Y263" s="13" t="str">
        <f>IF(OR($N263="",$N263=0),"",IF($N263=$E$7,'Extracted info for SC'!$J$6,IF($N263=$D$26,'Extracted info for SC'!$J$7,IF($N263=$E$26,'Extracted info for SC'!$J$8,IF($N263=$F$26,'Extracted info for SC'!$J$9,IF($N263=$G$26,'Extracted info for SC'!$J$10,IF($N263=$H$26,'Extracted info for SC'!$J$11,IF($N263=$I$26,'Extracted info for SC'!$J$12,IF($N263=$J$26,'Extracted info for SC'!$J$13,IF($N263=$K$26,'Extracted info for SC'!$J$14,IF($N263=$L$26,'Extracted info for SC'!$J$15,IF($N263=$M$26,'Extracted info for SC'!$J$16,IF($N263=$N$26,'Extracted info for SC'!$J$17,IF($N263=$O$26,'Extracted info for SC'!$J$18,""))))))))))))))</f>
        <v/>
      </c>
      <c r="Z263" s="155"/>
      <c r="AA263" s="13" t="str">
        <f t="shared" si="71"/>
        <v/>
      </c>
      <c r="AB263" s="155"/>
      <c r="AC263" s="13" t="str">
        <f t="shared" ca="1" si="76"/>
        <v>$AB</v>
      </c>
      <c r="AD263" s="13" t="str" cm="1">
        <f t="array" aca="1" ref="AD263" ca="1">IFERROR(IF((LEFT(INDIRECT("$F"&amp;$S263),4))="GOTS",IF($G263="Organic","GOTS_Organic_raw",(IF($G263="Responsible","GOTS_Responsible",(IF($G263="No Attribute (Conventional)","GOTS_conventional",(IF($G263="Recycled Pre/Post-Consumer","GOTS_pre_post",(IF($G263="In-Conversion","GOTS_in_conversion",(IF($G263="Sustainably Sourced","Sustainably_sourced",""))))))))))),IF($G263="Organic","Organic",(IF($G263="Responsible","Responsible",(IF($G263="No Attribute (Conventional)","No_Attribute_Conventional",(IF($G263="Recycled Pre/Post-Consumer","Recycled_Pre_Post_Consumer",(IF($G263="In-Conversion","In_Conversion",(IF($G263="Recycled Pre-Consumer","Recycled_Pre_Consumer",(IF($G263="Recycled Post-Consumer","Recycled_Post_Consumer",(IF($G263="Sustainably Sourced","Sustainably_sourced","")))))))))))))))),"")</f>
        <v/>
      </c>
      <c r="AE263" s="13" t="e" cm="1">
        <f t="array" aca="1" ref="AE263" ca="1">IF(INDIRECT("$F"&amp;$S263)="","",IF(LEFT(INDIRECT("$F"&amp;$S263),3)="GRS","GRS_RCS_RM",IF((LEFT(INDIRECT("$F"&amp;$S263),3))="RCS","GRS_RCS_RM",IF(INDIRECT("$F"&amp;$S263)="OCS (No Label)","OCS_Conversion_RM",IF(LEFT(INDIRECT("$F"&amp;$S263),3)="OCS","OCS_RM",IF(RIGHT(INDIRECT("$F"&amp;$S263),10)="conversion","GOTS_RM_conversion",IF((LEFT(INDIRECT("$F"&amp;$S263),4))="GOTS","GOTS_RM","Responsible_RM")))))))</f>
        <v>#REF!</v>
      </c>
      <c r="AF263" s="13" t="str" cm="1">
        <f t="array" aca="1" ref="AF263" ca="1">IF($S263="","",INDIRECT("$Z"&amp;$S263))</f>
        <v/>
      </c>
      <c r="AG263" s="155"/>
      <c r="AH263" s="13" t="str" cm="1">
        <f t="array" aca="1" ref="AH263" ca="1">IFERROR(INDIRECT("$ag"&amp;S263),"")</f>
        <v/>
      </c>
      <c r="AI263" s="13" t="e" cm="1">
        <f t="array" aca="1" ref="AI263" ca="1">INDIRECT("O"&amp;S262)</f>
        <v>#REF!</v>
      </c>
      <c r="AJ263" s="13" t="str">
        <f>IF($I263="","",INDEX('Raw Material'!$A$1:$J$75,MATCH(I263,'Raw Material'!$A$1:$A$75,0),(MATCH(G263,'Raw Material'!$A$1:$J$1,0))))</f>
        <v/>
      </c>
      <c r="AK263" s="13" t="str">
        <f t="shared" si="72"/>
        <v>YANLIŞRM</v>
      </c>
      <c r="AL263" s="153" t="str">
        <f t="shared" si="73"/>
        <v/>
      </c>
    </row>
    <row r="264" spans="1:38" ht="16.5" customHeight="1">
      <c r="A264" s="162"/>
      <c r="B264" s="168"/>
      <c r="C264" s="169"/>
      <c r="D264" s="156"/>
      <c r="E264" s="156"/>
      <c r="F264" s="175"/>
      <c r="G264" s="181"/>
      <c r="H264" s="182"/>
      <c r="I264" s="182"/>
      <c r="J264" s="182"/>
      <c r="K264" s="32"/>
      <c r="L264" s="179"/>
      <c r="M264" s="179"/>
      <c r="N264" s="81"/>
      <c r="O264" s="185"/>
      <c r="P264" s="103"/>
      <c r="Q264" s="84" t="str">
        <f t="shared" si="74"/>
        <v/>
      </c>
      <c r="R264" s="159"/>
      <c r="S264" s="28" t="str" cm="1">
        <f t="array" aca="1" ref="S264" ca="1">IF(INDIRECT("A"&amp;114+$U264)&lt;&gt;"",114+$U264,"")</f>
        <v/>
      </c>
      <c r="T264" s="28" t="str">
        <f t="shared" ca="1" si="75"/>
        <v>$B</v>
      </c>
      <c r="U264" s="29">
        <f t="shared" si="82"/>
        <v>144</v>
      </c>
      <c r="V264" s="29">
        <v>12.500000000000901</v>
      </c>
      <c r="W264" s="29">
        <f t="shared" si="55"/>
        <v>12</v>
      </c>
      <c r="X264" s="41" t="str" cm="1">
        <f t="array" aca="1" ref="X264" ca="1">IFERROR(INDEX('PC&amp;PD'!$A$1:$AP$15,ROW('PC&amp;PD'!$A$15),MATCH(INDIRECT(T264),'PC&amp;PD'!$A$1:$AP$1,0)),"")</f>
        <v/>
      </c>
      <c r="Y264" s="13" t="str">
        <f>IF(OR($N264="",$N264=0),"",IF($N264=$E$7,'Extracted info for SC'!$J$6,IF($N264=$D$26,'Extracted info for SC'!$J$7,IF($N264=$E$26,'Extracted info for SC'!$J$8,IF($N264=$F$26,'Extracted info for SC'!$J$9,IF($N264=$G$26,'Extracted info for SC'!$J$10,IF($N264=$H$26,'Extracted info for SC'!$J$11,IF($N264=$I$26,'Extracted info for SC'!$J$12,IF($N264=$J$26,'Extracted info for SC'!$J$13,IF($N264=$K$26,'Extracted info for SC'!$J$14,IF($N264=$L$26,'Extracted info for SC'!$J$15,IF($N264=$M$26,'Extracted info for SC'!$J$16,IF($N264=$N$26,'Extracted info for SC'!$J$17,IF($N264=$O$26,'Extracted info for SC'!$J$18,""))))))))))))))</f>
        <v/>
      </c>
      <c r="Z264" s="155"/>
      <c r="AA264" s="13" t="str">
        <f t="shared" si="71"/>
        <v/>
      </c>
      <c r="AB264" s="155"/>
      <c r="AC264" s="13" t="str">
        <f t="shared" ca="1" si="76"/>
        <v>$AB</v>
      </c>
      <c r="AD264" s="13" t="str" cm="1">
        <f t="array" aca="1" ref="AD264" ca="1">IFERROR(IF((LEFT(INDIRECT("$F"&amp;$S264),4))="GOTS",IF($G264="Organic","GOTS_Organic_raw",(IF($G264="Responsible","GOTS_Responsible",(IF($G264="No Attribute (Conventional)","GOTS_conventional",(IF($G264="Recycled Pre/Post-Consumer","GOTS_pre_post",(IF($G264="In-Conversion","GOTS_in_conversion",(IF($G264="Sustainably Sourced","Sustainably_sourced",""))))))))))),IF($G264="Organic","Organic",(IF($G264="Responsible","Responsible",(IF($G264="No Attribute (Conventional)","No_Attribute_Conventional",(IF($G264="Recycled Pre/Post-Consumer","Recycled_Pre_Post_Consumer",(IF($G264="In-Conversion","In_Conversion",(IF($G264="Recycled Pre-Consumer","Recycled_Pre_Consumer",(IF($G264="Recycled Post-Consumer","Recycled_Post_Consumer",(IF($G264="Sustainably Sourced","Sustainably_sourced","")))))))))))))))),"")</f>
        <v/>
      </c>
      <c r="AE264" s="13" t="e" cm="1">
        <f t="array" aca="1" ref="AE264" ca="1">IF(INDIRECT("$F"&amp;$S264)="","",IF(LEFT(INDIRECT("$F"&amp;$S264),3)="GRS","GRS_RCS_RM",IF((LEFT(INDIRECT("$F"&amp;$S264),3))="RCS","GRS_RCS_RM",IF(INDIRECT("$F"&amp;$S264)="OCS (No Label)","OCS_Conversion_RM",IF(LEFT(INDIRECT("$F"&amp;$S264),3)="OCS","OCS_RM",IF(RIGHT(INDIRECT("$F"&amp;$S264),10)="conversion","GOTS_RM_conversion",IF((LEFT(INDIRECT("$F"&amp;$S264),4))="GOTS","GOTS_RM","Responsible_RM")))))))</f>
        <v>#REF!</v>
      </c>
      <c r="AF264" s="13" t="str" cm="1">
        <f t="array" aca="1" ref="AF264" ca="1">IF($S264="","",INDIRECT("$Z"&amp;$S264))</f>
        <v/>
      </c>
      <c r="AG264" s="155"/>
      <c r="AH264" s="13" t="str" cm="1">
        <f t="array" aca="1" ref="AH264" ca="1">IFERROR(INDIRECT("$ag"&amp;S264),"")</f>
        <v/>
      </c>
      <c r="AI264" s="13" t="e" cm="1">
        <f t="array" aca="1" ref="AI264" ca="1">INDIRECT("O"&amp;S263)</f>
        <v>#REF!</v>
      </c>
      <c r="AJ264" s="13" t="str">
        <f>IF($I264="","",INDEX('Raw Material'!$A$1:$J$75,MATCH(I264,'Raw Material'!$A$1:$A$75,0),(MATCH(G264,'Raw Material'!$A$1:$J$1,0))))</f>
        <v/>
      </c>
      <c r="AK264" s="13" t="str">
        <f t="shared" si="72"/>
        <v>YANLIŞRM</v>
      </c>
      <c r="AL264" s="153" t="str">
        <f t="shared" si="73"/>
        <v/>
      </c>
    </row>
    <row r="265" spans="1:38" ht="16.5" customHeight="1">
      <c r="A265" s="162"/>
      <c r="B265" s="168"/>
      <c r="C265" s="169"/>
      <c r="D265" s="156"/>
      <c r="E265" s="156"/>
      <c r="F265" s="175"/>
      <c r="G265" s="181"/>
      <c r="H265" s="182"/>
      <c r="I265" s="182"/>
      <c r="J265" s="182"/>
      <c r="K265" s="32"/>
      <c r="L265" s="179"/>
      <c r="M265" s="179"/>
      <c r="N265" s="81"/>
      <c r="O265" s="185"/>
      <c r="P265" s="103"/>
      <c r="Q265" s="84" t="str">
        <f t="shared" si="74"/>
        <v/>
      </c>
      <c r="R265" s="159"/>
      <c r="S265" s="28" t="str" cm="1">
        <f t="array" aca="1" ref="S265" ca="1">IF(INDIRECT("A"&amp;114+$U265)&lt;&gt;"",114+$U265,"")</f>
        <v/>
      </c>
      <c r="T265" s="28" t="str">
        <f t="shared" ca="1" si="75"/>
        <v>$B</v>
      </c>
      <c r="U265" s="29">
        <f t="shared" si="82"/>
        <v>144</v>
      </c>
      <c r="V265" s="29">
        <v>12.583333333334201</v>
      </c>
      <c r="W265" s="29">
        <f t="shared" ref="W265:W328" si="88">ROUNDDOWN(V265,0)</f>
        <v>12</v>
      </c>
      <c r="X265" s="41" t="str" cm="1">
        <f t="array" aca="1" ref="X265" ca="1">IFERROR(INDEX('PC&amp;PD'!$A$1:$AP$15,ROW('PC&amp;PD'!$A$15),MATCH(INDIRECT(T265),'PC&amp;PD'!$A$1:$AP$1,0)),"")</f>
        <v/>
      </c>
      <c r="Y265" s="13" t="str">
        <f>IF(OR($N265="",$N265=0),"",IF($N265=$E$7,'Extracted info for SC'!$J$6,IF($N265=$D$26,'Extracted info for SC'!$J$7,IF($N265=$E$26,'Extracted info for SC'!$J$8,IF($N265=$F$26,'Extracted info for SC'!$J$9,IF($N265=$G$26,'Extracted info for SC'!$J$10,IF($N265=$H$26,'Extracted info for SC'!$J$11,IF($N265=$I$26,'Extracted info for SC'!$J$12,IF($N265=$J$26,'Extracted info for SC'!$J$13,IF($N265=$K$26,'Extracted info for SC'!$J$14,IF($N265=$L$26,'Extracted info for SC'!$J$15,IF($N265=$M$26,'Extracted info for SC'!$J$16,IF($N265=$N$26,'Extracted info for SC'!$J$17,IF($N265=$O$26,'Extracted info for SC'!$J$18,""))))))))))))))</f>
        <v/>
      </c>
      <c r="Z265" s="155"/>
      <c r="AA265" s="13" t="str">
        <f t="shared" si="71"/>
        <v/>
      </c>
      <c r="AB265" s="155"/>
      <c r="AC265" s="13" t="str">
        <f t="shared" ca="1" si="76"/>
        <v>$AB</v>
      </c>
      <c r="AD265" s="13" t="str" cm="1">
        <f t="array" aca="1" ref="AD265" ca="1">IFERROR(IF((LEFT(INDIRECT("$F"&amp;$S265),4))="GOTS",IF($G265="Organic","GOTS_Organic_raw",(IF($G265="Responsible","GOTS_Responsible",(IF($G265="No Attribute (Conventional)","GOTS_conventional",(IF($G265="Recycled Pre/Post-Consumer","GOTS_pre_post",(IF($G265="In-Conversion","GOTS_in_conversion",(IF($G265="Sustainably Sourced","Sustainably_sourced",""))))))))))),IF($G265="Organic","Organic",(IF($G265="Responsible","Responsible",(IF($G265="No Attribute (Conventional)","No_Attribute_Conventional",(IF($G265="Recycled Pre/Post-Consumer","Recycled_Pre_Post_Consumer",(IF($G265="In-Conversion","In_Conversion",(IF($G265="Recycled Pre-Consumer","Recycled_Pre_Consumer",(IF($G265="Recycled Post-Consumer","Recycled_Post_Consumer",(IF($G265="Sustainably Sourced","Sustainably_sourced","")))))))))))))))),"")</f>
        <v/>
      </c>
      <c r="AE265" s="13" t="e" cm="1">
        <f t="array" aca="1" ref="AE265" ca="1">IF(INDIRECT("$F"&amp;$S265)="","",IF(LEFT(INDIRECT("$F"&amp;$S265),3)="GRS","GRS_RCS_RM",IF((LEFT(INDIRECT("$F"&amp;$S265),3))="RCS","GRS_RCS_RM",IF(INDIRECT("$F"&amp;$S265)="OCS (No Label)","OCS_Conversion_RM",IF(LEFT(INDIRECT("$F"&amp;$S265),3)="OCS","OCS_RM",IF(RIGHT(INDIRECT("$F"&amp;$S265),10)="conversion","GOTS_RM_conversion",IF((LEFT(INDIRECT("$F"&amp;$S265),4))="GOTS","GOTS_RM","Responsible_RM")))))))</f>
        <v>#REF!</v>
      </c>
      <c r="AF265" s="13" t="str" cm="1">
        <f t="array" aca="1" ref="AF265" ca="1">IF($S265="","",INDIRECT("$Z"&amp;$S265))</f>
        <v/>
      </c>
      <c r="AG265" s="155"/>
      <c r="AH265" s="13" t="str" cm="1">
        <f t="array" aca="1" ref="AH265" ca="1">IFERROR(INDIRECT("$ag"&amp;S265),"")</f>
        <v/>
      </c>
      <c r="AI265" s="13" t="e" cm="1">
        <f t="array" aca="1" ref="AI265" ca="1">INDIRECT("O"&amp;S264)</f>
        <v>#REF!</v>
      </c>
      <c r="AJ265" s="13" t="str">
        <f>IF($I265="","",INDEX('Raw Material'!$A$1:$J$75,MATCH(I265,'Raw Material'!$A$1:$A$75,0),(MATCH(G265,'Raw Material'!$A$1:$J$1,0))))</f>
        <v/>
      </c>
      <c r="AK265" s="13" t="str">
        <f t="shared" si="72"/>
        <v>YANLIŞRM</v>
      </c>
      <c r="AL265" s="153" t="str">
        <f t="shared" si="73"/>
        <v/>
      </c>
    </row>
    <row r="266" spans="1:38" ht="16.5" customHeight="1">
      <c r="A266" s="162"/>
      <c r="B266" s="168"/>
      <c r="C266" s="169"/>
      <c r="D266" s="156"/>
      <c r="E266" s="156"/>
      <c r="F266" s="175"/>
      <c r="G266" s="181"/>
      <c r="H266" s="182"/>
      <c r="I266" s="182"/>
      <c r="J266" s="182"/>
      <c r="K266" s="32"/>
      <c r="L266" s="179"/>
      <c r="M266" s="179"/>
      <c r="N266" s="81"/>
      <c r="O266" s="185"/>
      <c r="P266" s="103"/>
      <c r="Q266" s="84" t="str">
        <f t="shared" si="74"/>
        <v/>
      </c>
      <c r="R266" s="159"/>
      <c r="S266" s="28" t="str" cm="1">
        <f t="array" aca="1" ref="S266" ca="1">IF(INDIRECT("A"&amp;114+$U266)&lt;&gt;"",114+$U266,"")</f>
        <v/>
      </c>
      <c r="T266" s="28" t="str">
        <f t="shared" ca="1" si="75"/>
        <v>$B</v>
      </c>
      <c r="U266" s="29">
        <f t="shared" si="82"/>
        <v>144</v>
      </c>
      <c r="V266" s="29">
        <v>12.6666666666676</v>
      </c>
      <c r="W266" s="29">
        <f t="shared" si="88"/>
        <v>12</v>
      </c>
      <c r="X266" s="41" t="str" cm="1">
        <f t="array" aca="1" ref="X266" ca="1">IFERROR(INDEX('PC&amp;PD'!$A$1:$AP$15,ROW('PC&amp;PD'!$A$15),MATCH(INDIRECT(T266),'PC&amp;PD'!$A$1:$AP$1,0)),"")</f>
        <v/>
      </c>
      <c r="Y266" s="13" t="str">
        <f>IF(OR($N266="",$N266=0),"",IF($N266=$E$7,'Extracted info for SC'!$J$6,IF($N266=$D$26,'Extracted info for SC'!$J$7,IF($N266=$E$26,'Extracted info for SC'!$J$8,IF($N266=$F$26,'Extracted info for SC'!$J$9,IF($N266=$G$26,'Extracted info for SC'!$J$10,IF($N266=$H$26,'Extracted info for SC'!$J$11,IF($N266=$I$26,'Extracted info for SC'!$J$12,IF($N266=$J$26,'Extracted info for SC'!$J$13,IF($N266=$K$26,'Extracted info for SC'!$J$14,IF($N266=$L$26,'Extracted info for SC'!$J$15,IF($N266=$M$26,'Extracted info for SC'!$J$16,IF($N266=$N$26,'Extracted info for SC'!$J$17,IF($N266=$O$26,'Extracted info for SC'!$J$18,""))))))))))))))</f>
        <v/>
      </c>
      <c r="Z266" s="155"/>
      <c r="AA266" s="13" t="str">
        <f t="shared" si="71"/>
        <v/>
      </c>
      <c r="AB266" s="155"/>
      <c r="AC266" s="13" t="str">
        <f t="shared" ca="1" si="76"/>
        <v>$AB</v>
      </c>
      <c r="AD266" s="13" t="str" cm="1">
        <f t="array" aca="1" ref="AD266" ca="1">IFERROR(IF((LEFT(INDIRECT("$F"&amp;$S266),4))="GOTS",IF($G266="Organic","GOTS_Organic_raw",(IF($G266="Responsible","GOTS_Responsible",(IF($G266="No Attribute (Conventional)","GOTS_conventional",(IF($G266="Recycled Pre/Post-Consumer","GOTS_pre_post",(IF($G266="In-Conversion","GOTS_in_conversion",(IF($G266="Sustainably Sourced","Sustainably_sourced",""))))))))))),IF($G266="Organic","Organic",(IF($G266="Responsible","Responsible",(IF($G266="No Attribute (Conventional)","No_Attribute_Conventional",(IF($G266="Recycled Pre/Post-Consumer","Recycled_Pre_Post_Consumer",(IF($G266="In-Conversion","In_Conversion",(IF($G266="Recycled Pre-Consumer","Recycled_Pre_Consumer",(IF($G266="Recycled Post-Consumer","Recycled_Post_Consumer",(IF($G266="Sustainably Sourced","Sustainably_sourced","")))))))))))))))),"")</f>
        <v/>
      </c>
      <c r="AE266" s="13" t="e" cm="1">
        <f t="array" aca="1" ref="AE266" ca="1">IF(INDIRECT("$F"&amp;$S266)="","",IF(LEFT(INDIRECT("$F"&amp;$S266),3)="GRS","GRS_RCS_RM",IF((LEFT(INDIRECT("$F"&amp;$S266),3))="RCS","GRS_RCS_RM",IF(INDIRECT("$F"&amp;$S266)="OCS (No Label)","OCS_Conversion_RM",IF(LEFT(INDIRECT("$F"&amp;$S266),3)="OCS","OCS_RM",IF(RIGHT(INDIRECT("$F"&amp;$S266),10)="conversion","GOTS_RM_conversion",IF((LEFT(INDIRECT("$F"&amp;$S266),4))="GOTS","GOTS_RM","Responsible_RM")))))))</f>
        <v>#REF!</v>
      </c>
      <c r="AF266" s="13" t="str" cm="1">
        <f t="array" aca="1" ref="AF266" ca="1">IF($S266="","",INDIRECT("$Z"&amp;$S266))</f>
        <v/>
      </c>
      <c r="AG266" s="155"/>
      <c r="AH266" s="13" t="str" cm="1">
        <f t="array" aca="1" ref="AH266" ca="1">IFERROR(INDIRECT("$ag"&amp;S266),"")</f>
        <v/>
      </c>
      <c r="AI266" s="13" t="e" cm="1">
        <f t="array" aca="1" ref="AI266" ca="1">INDIRECT("O"&amp;S265)</f>
        <v>#REF!</v>
      </c>
      <c r="AJ266" s="13" t="str">
        <f>IF($I266="","",INDEX('Raw Material'!$A$1:$J$75,MATCH(I266,'Raw Material'!$A$1:$A$75,0),(MATCH(G266,'Raw Material'!$A$1:$J$1,0))))</f>
        <v/>
      </c>
      <c r="AK266" s="13" t="str">
        <f t="shared" si="72"/>
        <v>YANLIŞRM</v>
      </c>
      <c r="AL266" s="153" t="str">
        <f t="shared" si="73"/>
        <v/>
      </c>
    </row>
    <row r="267" spans="1:38" ht="16.5" customHeight="1">
      <c r="A267" s="162"/>
      <c r="B267" s="168"/>
      <c r="C267" s="169"/>
      <c r="D267" s="156"/>
      <c r="E267" s="156"/>
      <c r="F267" s="175"/>
      <c r="G267" s="181"/>
      <c r="H267" s="182"/>
      <c r="I267" s="182"/>
      <c r="J267" s="182"/>
      <c r="K267" s="32"/>
      <c r="L267" s="179"/>
      <c r="M267" s="179"/>
      <c r="N267" s="81"/>
      <c r="O267" s="185"/>
      <c r="P267" s="103"/>
      <c r="Q267" s="84" t="str">
        <f t="shared" si="74"/>
        <v/>
      </c>
      <c r="R267" s="159"/>
      <c r="S267" s="28" t="str" cm="1">
        <f t="array" aca="1" ref="S267" ca="1">IF(INDIRECT("A"&amp;114+$U267)&lt;&gt;"",114+$U267,"")</f>
        <v/>
      </c>
      <c r="T267" s="28" t="str">
        <f t="shared" ca="1" si="75"/>
        <v>$B</v>
      </c>
      <c r="U267" s="29">
        <f t="shared" si="82"/>
        <v>144</v>
      </c>
      <c r="V267" s="29">
        <v>12.750000000000901</v>
      </c>
      <c r="W267" s="29">
        <f t="shared" si="88"/>
        <v>12</v>
      </c>
      <c r="X267" s="41" t="str" cm="1">
        <f t="array" aca="1" ref="X267" ca="1">IFERROR(INDEX('PC&amp;PD'!$A$1:$AP$15,ROW('PC&amp;PD'!$A$15),MATCH(INDIRECT(T267),'PC&amp;PD'!$A$1:$AP$1,0)),"")</f>
        <v/>
      </c>
      <c r="Y267" s="13" t="str">
        <f>IF(OR($N267="",$N267=0),"",IF($N267=$E$7,'Extracted info for SC'!$J$6,IF($N267=$D$26,'Extracted info for SC'!$J$7,IF($N267=$E$26,'Extracted info for SC'!$J$8,IF($N267=$F$26,'Extracted info for SC'!$J$9,IF($N267=$G$26,'Extracted info for SC'!$J$10,IF($N267=$H$26,'Extracted info for SC'!$J$11,IF($N267=$I$26,'Extracted info for SC'!$J$12,IF($N267=$J$26,'Extracted info for SC'!$J$13,IF($N267=$K$26,'Extracted info for SC'!$J$14,IF($N267=$L$26,'Extracted info for SC'!$J$15,IF($N267=$M$26,'Extracted info for SC'!$J$16,IF($N267=$N$26,'Extracted info for SC'!$J$17,IF($N267=$O$26,'Extracted info for SC'!$J$18,""))))))))))))))</f>
        <v/>
      </c>
      <c r="Z267" s="155"/>
      <c r="AA267" s="13" t="str">
        <f t="shared" si="71"/>
        <v/>
      </c>
      <c r="AB267" s="155"/>
      <c r="AC267" s="13" t="str">
        <f t="shared" ca="1" si="76"/>
        <v>$AB</v>
      </c>
      <c r="AD267" s="13" t="str" cm="1">
        <f t="array" aca="1" ref="AD267" ca="1">IFERROR(IF((LEFT(INDIRECT("$F"&amp;$S267),4))="GOTS",IF($G267="Organic","GOTS_Organic_raw",(IF($G267="Responsible","GOTS_Responsible",(IF($G267="No Attribute (Conventional)","GOTS_conventional",(IF($G267="Recycled Pre/Post-Consumer","GOTS_pre_post",(IF($G267="In-Conversion","GOTS_in_conversion",(IF($G267="Sustainably Sourced","Sustainably_sourced",""))))))))))),IF($G267="Organic","Organic",(IF($G267="Responsible","Responsible",(IF($G267="No Attribute (Conventional)","No_Attribute_Conventional",(IF($G267="Recycled Pre/Post-Consumer","Recycled_Pre_Post_Consumer",(IF($G267="In-Conversion","In_Conversion",(IF($G267="Recycled Pre-Consumer","Recycled_Pre_Consumer",(IF($G267="Recycled Post-Consumer","Recycled_Post_Consumer",(IF($G267="Sustainably Sourced","Sustainably_sourced","")))))))))))))))),"")</f>
        <v/>
      </c>
      <c r="AE267" s="13" t="e" cm="1">
        <f t="array" aca="1" ref="AE267" ca="1">IF(INDIRECT("$F"&amp;$S267)="","",IF(LEFT(INDIRECT("$F"&amp;$S267),3)="GRS","GRS_RCS_RM",IF((LEFT(INDIRECT("$F"&amp;$S267),3))="RCS","GRS_RCS_RM",IF(INDIRECT("$F"&amp;$S267)="OCS (No Label)","OCS_Conversion_RM",IF(LEFT(INDIRECT("$F"&amp;$S267),3)="OCS","OCS_RM",IF(RIGHT(INDIRECT("$F"&amp;$S267),10)="conversion","GOTS_RM_conversion",IF((LEFT(INDIRECT("$F"&amp;$S267),4))="GOTS","GOTS_RM","Responsible_RM")))))))</f>
        <v>#REF!</v>
      </c>
      <c r="AF267" s="13" t="str" cm="1">
        <f t="array" aca="1" ref="AF267" ca="1">IF($S267="","",INDIRECT("$Z"&amp;$S267))</f>
        <v/>
      </c>
      <c r="AG267" s="155"/>
      <c r="AH267" s="13" t="str" cm="1">
        <f t="array" aca="1" ref="AH267" ca="1">IFERROR(INDIRECT("$ag"&amp;S267),"")</f>
        <v/>
      </c>
      <c r="AI267" s="13" t="e" cm="1">
        <f t="array" aca="1" ref="AI267" ca="1">INDIRECT("O"&amp;S266)</f>
        <v>#REF!</v>
      </c>
      <c r="AJ267" s="13" t="str">
        <f>IF($I267="","",INDEX('Raw Material'!$A$1:$J$75,MATCH(I267,'Raw Material'!$A$1:$A$75,0),(MATCH(G267,'Raw Material'!$A$1:$J$1,0))))</f>
        <v/>
      </c>
      <c r="AK267" s="13" t="str">
        <f t="shared" si="72"/>
        <v>YANLIŞRM</v>
      </c>
      <c r="AL267" s="153" t="str">
        <f t="shared" si="73"/>
        <v/>
      </c>
    </row>
    <row r="268" spans="1:38" ht="16.5" customHeight="1">
      <c r="A268" s="162"/>
      <c r="B268" s="168"/>
      <c r="C268" s="169"/>
      <c r="D268" s="156"/>
      <c r="E268" s="156"/>
      <c r="F268" s="175"/>
      <c r="G268" s="181"/>
      <c r="H268" s="182"/>
      <c r="I268" s="182"/>
      <c r="J268" s="182"/>
      <c r="K268" s="32"/>
      <c r="L268" s="179"/>
      <c r="M268" s="179"/>
      <c r="N268" s="81"/>
      <c r="O268" s="185"/>
      <c r="P268" s="103"/>
      <c r="Q268" s="84" t="str">
        <f t="shared" si="74"/>
        <v/>
      </c>
      <c r="R268" s="159"/>
      <c r="S268" s="28" t="str" cm="1">
        <f t="array" aca="1" ref="S268" ca="1">IF(INDIRECT("A"&amp;114+$U268)&lt;&gt;"",114+$U268,"")</f>
        <v/>
      </c>
      <c r="T268" s="28" t="str">
        <f t="shared" ca="1" si="75"/>
        <v>$B</v>
      </c>
      <c r="U268" s="29">
        <f t="shared" si="82"/>
        <v>144</v>
      </c>
      <c r="V268" s="29">
        <v>12.8333333333343</v>
      </c>
      <c r="W268" s="29">
        <f t="shared" si="88"/>
        <v>12</v>
      </c>
      <c r="X268" s="41" t="str" cm="1">
        <f t="array" aca="1" ref="X268" ca="1">IFERROR(INDEX('PC&amp;PD'!$A$1:$AP$15,ROW('PC&amp;PD'!$A$15),MATCH(INDIRECT(T268),'PC&amp;PD'!$A$1:$AP$1,0)),"")</f>
        <v/>
      </c>
      <c r="Y268" s="13" t="str">
        <f>IF(OR($N268="",$N268=0),"",IF($N268=$E$7,'Extracted info for SC'!$J$6,IF($N268=$D$26,'Extracted info for SC'!$J$7,IF($N268=$E$26,'Extracted info for SC'!$J$8,IF($N268=$F$26,'Extracted info for SC'!$J$9,IF($N268=$G$26,'Extracted info for SC'!$J$10,IF($N268=$H$26,'Extracted info for SC'!$J$11,IF($N268=$I$26,'Extracted info for SC'!$J$12,IF($N268=$J$26,'Extracted info for SC'!$J$13,IF($N268=$K$26,'Extracted info for SC'!$J$14,IF($N268=$L$26,'Extracted info for SC'!$J$15,IF($N268=$M$26,'Extracted info for SC'!$J$16,IF($N268=$N$26,'Extracted info for SC'!$J$17,IF($N268=$O$26,'Extracted info for SC'!$J$18,""))))))))))))))</f>
        <v/>
      </c>
      <c r="Z268" s="155"/>
      <c r="AA268" s="13" t="str">
        <f t="shared" si="71"/>
        <v/>
      </c>
      <c r="AB268" s="155"/>
      <c r="AC268" s="13" t="str">
        <f t="shared" ca="1" si="76"/>
        <v>$AB</v>
      </c>
      <c r="AD268" s="13" t="str" cm="1">
        <f t="array" aca="1" ref="AD268" ca="1">IFERROR(IF((LEFT(INDIRECT("$F"&amp;$S268),4))="GOTS",IF($G268="Organic","GOTS_Organic_raw",(IF($G268="Responsible","GOTS_Responsible",(IF($G268="No Attribute (Conventional)","GOTS_conventional",(IF($G268="Recycled Pre/Post-Consumer","GOTS_pre_post",(IF($G268="In-Conversion","GOTS_in_conversion",(IF($G268="Sustainably Sourced","Sustainably_sourced",""))))))))))),IF($G268="Organic","Organic",(IF($G268="Responsible","Responsible",(IF($G268="No Attribute (Conventional)","No_Attribute_Conventional",(IF($G268="Recycled Pre/Post-Consumer","Recycled_Pre_Post_Consumer",(IF($G268="In-Conversion","In_Conversion",(IF($G268="Recycled Pre-Consumer","Recycled_Pre_Consumer",(IF($G268="Recycled Post-Consumer","Recycled_Post_Consumer",(IF($G268="Sustainably Sourced","Sustainably_sourced","")))))))))))))))),"")</f>
        <v/>
      </c>
      <c r="AE268" s="13" t="e" cm="1">
        <f t="array" aca="1" ref="AE268" ca="1">IF(INDIRECT("$F"&amp;$S268)="","",IF(LEFT(INDIRECT("$F"&amp;$S268),3)="GRS","GRS_RCS_RM",IF((LEFT(INDIRECT("$F"&amp;$S268),3))="RCS","GRS_RCS_RM",IF(INDIRECT("$F"&amp;$S268)="OCS (No Label)","OCS_Conversion_RM",IF(LEFT(INDIRECT("$F"&amp;$S268),3)="OCS","OCS_RM",IF(RIGHT(INDIRECT("$F"&amp;$S268),10)="conversion","GOTS_RM_conversion",IF((LEFT(INDIRECT("$F"&amp;$S268),4))="GOTS","GOTS_RM","Responsible_RM")))))))</f>
        <v>#REF!</v>
      </c>
      <c r="AF268" s="13" t="str" cm="1">
        <f t="array" aca="1" ref="AF268" ca="1">IF($S268="","",INDIRECT("$Z"&amp;$S268))</f>
        <v/>
      </c>
      <c r="AG268" s="155"/>
      <c r="AH268" s="13" t="str" cm="1">
        <f t="array" aca="1" ref="AH268" ca="1">IFERROR(INDIRECT("$ag"&amp;S268),"")</f>
        <v/>
      </c>
      <c r="AI268" s="13" t="e" cm="1">
        <f t="array" aca="1" ref="AI268" ca="1">INDIRECT("O"&amp;S267)</f>
        <v>#REF!</v>
      </c>
      <c r="AJ268" s="13" t="str">
        <f>IF($I268="","",INDEX('Raw Material'!$A$1:$J$75,MATCH(I268,'Raw Material'!$A$1:$A$75,0),(MATCH(G268,'Raw Material'!$A$1:$J$1,0))))</f>
        <v/>
      </c>
      <c r="AK268" s="13" t="str">
        <f t="shared" si="72"/>
        <v>YANLIŞRM</v>
      </c>
      <c r="AL268" s="153" t="str">
        <f t="shared" si="73"/>
        <v/>
      </c>
    </row>
    <row r="269" spans="1:38" ht="16.5" customHeight="1" thickBot="1">
      <c r="A269" s="163"/>
      <c r="B269" s="170"/>
      <c r="C269" s="171"/>
      <c r="D269" s="156"/>
      <c r="E269" s="156"/>
      <c r="F269" s="176"/>
      <c r="G269" s="157"/>
      <c r="H269" s="158"/>
      <c r="I269" s="158"/>
      <c r="J269" s="158"/>
      <c r="K269" s="33"/>
      <c r="L269" s="180"/>
      <c r="M269" s="180"/>
      <c r="N269" s="82"/>
      <c r="O269" s="186"/>
      <c r="P269" s="103"/>
      <c r="Q269" s="84" t="str">
        <f t="shared" si="74"/>
        <v/>
      </c>
      <c r="R269" s="159"/>
      <c r="S269" s="28" t="str" cm="1">
        <f t="array" aca="1" ref="S269" ca="1">IF(INDIRECT("A"&amp;114+$U269)&lt;&gt;"",114+$U269,"")</f>
        <v/>
      </c>
      <c r="T269" s="28" t="str">
        <f t="shared" ca="1" si="75"/>
        <v>$B</v>
      </c>
      <c r="U269" s="29">
        <f t="shared" si="82"/>
        <v>144</v>
      </c>
      <c r="V269" s="29">
        <v>12.9166666666676</v>
      </c>
      <c r="W269" s="29">
        <f t="shared" si="88"/>
        <v>12</v>
      </c>
      <c r="X269" s="41" t="str" cm="1">
        <f t="array" aca="1" ref="X269" ca="1">IFERROR(INDEX('PC&amp;PD'!$A$1:$AP$15,ROW('PC&amp;PD'!$A$15),MATCH(INDIRECT(T269),'PC&amp;PD'!$A$1:$AP$1,0)),"")</f>
        <v/>
      </c>
      <c r="Y269" s="13" t="str">
        <f>IF(OR($N269="",$N269=0),"",IF($N269=$E$7,'Extracted info for SC'!$J$6,IF($N269=$D$26,'Extracted info for SC'!$J$7,IF($N269=$E$26,'Extracted info for SC'!$J$8,IF($N269=$F$26,'Extracted info for SC'!$J$9,IF($N269=$G$26,'Extracted info for SC'!$J$10,IF($N269=$H$26,'Extracted info for SC'!$J$11,IF($N269=$I$26,'Extracted info for SC'!$J$12,IF($N269=$J$26,'Extracted info for SC'!$J$13,IF($N269=$K$26,'Extracted info for SC'!$J$14,IF($N269=$L$26,'Extracted info for SC'!$J$15,IF($N269=$M$26,'Extracted info for SC'!$J$16,IF($N269=$N$26,'Extracted info for SC'!$J$17,IF($N269=$O$26,'Extracted info for SC'!$J$18,""))))))))))))))</f>
        <v/>
      </c>
      <c r="Z269" s="155"/>
      <c r="AA269" s="13" t="str">
        <f t="shared" si="71"/>
        <v/>
      </c>
      <c r="AB269" s="155"/>
      <c r="AC269" s="13" t="str">
        <f t="shared" ca="1" si="76"/>
        <v>$AB</v>
      </c>
      <c r="AD269" s="13" t="str" cm="1">
        <f t="array" aca="1" ref="AD269" ca="1">IFERROR(IF((LEFT(INDIRECT("$F"&amp;$S269),4))="GOTS",IF($G269="Organic","GOTS_Organic_raw",(IF($G269="Responsible","GOTS_Responsible",(IF($G269="No Attribute (Conventional)","GOTS_conventional",(IF($G269="Recycled Pre/Post-Consumer","GOTS_pre_post",(IF($G269="In-Conversion","GOTS_in_conversion",(IF($G269="Sustainably Sourced","Sustainably_sourced",""))))))))))),IF($G269="Organic","Organic",(IF($G269="Responsible","Responsible",(IF($G269="No Attribute (Conventional)","No_Attribute_Conventional",(IF($G269="Recycled Pre/Post-Consumer","Recycled_Pre_Post_Consumer",(IF($G269="In-Conversion","In_Conversion",(IF($G269="Recycled Pre-Consumer","Recycled_Pre_Consumer",(IF($G269="Recycled Post-Consumer","Recycled_Post_Consumer",(IF($G269="Sustainably Sourced","Sustainably_sourced","")))))))))))))))),"")</f>
        <v/>
      </c>
      <c r="AE269" s="13" t="e" cm="1">
        <f t="array" aca="1" ref="AE269" ca="1">IF(INDIRECT("$F"&amp;$S269)="","",IF(LEFT(INDIRECT("$F"&amp;$S269),3)="GRS","GRS_RCS_RM",IF((LEFT(INDIRECT("$F"&amp;$S269),3))="RCS","GRS_RCS_RM",IF(INDIRECT("$F"&amp;$S269)="OCS (No Label)","OCS_Conversion_RM",IF(LEFT(INDIRECT("$F"&amp;$S269),3)="OCS","OCS_RM",IF(RIGHT(INDIRECT("$F"&amp;$S269),10)="conversion","GOTS_RM_conversion",IF((LEFT(INDIRECT("$F"&amp;$S269),4))="GOTS","GOTS_RM","Responsible_RM")))))))</f>
        <v>#REF!</v>
      </c>
      <c r="AF269" s="13" t="str" cm="1">
        <f t="array" aca="1" ref="AF269" ca="1">IF($S269="","",INDIRECT("$Z"&amp;$S269))</f>
        <v/>
      </c>
      <c r="AG269" s="155"/>
      <c r="AH269" s="13" t="str" cm="1">
        <f t="array" aca="1" ref="AH269" ca="1">IFERROR(INDIRECT("$ag"&amp;S269),"")</f>
        <v/>
      </c>
      <c r="AI269" s="13" t="e" cm="1">
        <f t="array" aca="1" ref="AI269" ca="1">INDIRECT("O"&amp;S268)</f>
        <v>#REF!</v>
      </c>
      <c r="AJ269" s="13" t="str">
        <f>IF($I269="","",INDEX('Raw Material'!$A$1:$J$75,MATCH(I269,'Raw Material'!$A$1:$A$75,0),(MATCH(G269,'Raw Material'!$A$1:$J$1,0))))</f>
        <v/>
      </c>
      <c r="AK269" s="13" t="str">
        <f t="shared" si="72"/>
        <v>YANLIŞRM</v>
      </c>
      <c r="AL269" s="153" t="str">
        <f t="shared" si="73"/>
        <v/>
      </c>
    </row>
    <row r="270" spans="1:38" ht="16.5" customHeight="1">
      <c r="A270" s="160" t="str">
        <f>IF(B270="","",COUNTA($B$114:$B270))</f>
        <v/>
      </c>
      <c r="B270" s="164"/>
      <c r="C270" s="165"/>
      <c r="D270" s="183"/>
      <c r="E270" s="183"/>
      <c r="F270" s="172"/>
      <c r="G270" s="212"/>
      <c r="H270" s="206"/>
      <c r="I270" s="206"/>
      <c r="J270" s="206"/>
      <c r="K270" s="31"/>
      <c r="L270" s="177" t="str">
        <f t="shared" ref="L270" si="89">IF(R270="","",LEFT(R270,LEN(R270)-2))</f>
        <v/>
      </c>
      <c r="M270" s="177"/>
      <c r="N270" s="80"/>
      <c r="O270" s="184"/>
      <c r="P270" s="103"/>
      <c r="Q270" s="84" t="str">
        <f t="shared" si="74"/>
        <v/>
      </c>
      <c r="R270" s="159" t="str">
        <f t="shared" ref="R270" si="90">CONCATENATE($Q270,Q271,Q272,Q273,Q274,Q275,$Q276,$Q277,$Q278,$Q279,Q280,Q281)</f>
        <v/>
      </c>
      <c r="S270" s="28" t="str" cm="1">
        <f t="array" aca="1" ref="S270" ca="1">IF(INDIRECT("A"&amp;114+$U270)&lt;&gt;"",114+$U270,"")</f>
        <v/>
      </c>
      <c r="T270" s="28" t="str">
        <f t="shared" ca="1" si="75"/>
        <v>$B</v>
      </c>
      <c r="U270" s="29">
        <f t="shared" si="82"/>
        <v>156</v>
      </c>
      <c r="V270" s="29">
        <v>13.000000000000901</v>
      </c>
      <c r="W270" s="29">
        <f t="shared" si="88"/>
        <v>13</v>
      </c>
      <c r="X270" s="41" t="str" cm="1">
        <f t="array" aca="1" ref="X270" ca="1">IFERROR(INDEX('PC&amp;PD'!$A$1:$AP$15,ROW('PC&amp;PD'!$A$15),MATCH(INDIRECT(T270),'PC&amp;PD'!$A$1:$AP$1,0)),"")</f>
        <v/>
      </c>
      <c r="Y270" s="13" t="str">
        <f>IF(OR($N270="",$N270=0),"",IF($N270=$E$7,'Extracted info for SC'!$J$6,IF($N270=$D$26,'Extracted info for SC'!$J$7,IF($N270=$E$26,'Extracted info for SC'!$J$8,IF($N270=$F$26,'Extracted info for SC'!$J$9,IF($N270=$G$26,'Extracted info for SC'!$J$10,IF($N270=$H$26,'Extracted info for SC'!$J$11,IF($N270=$I$26,'Extracted info for SC'!$J$12,IF($N270=$J$26,'Extracted info for SC'!$J$13,IF($N270=$K$26,'Extracted info for SC'!$J$14,IF($N270=$L$26,'Extracted info for SC'!$J$15,IF($N270=$M$26,'Extracted info for SC'!$J$16,IF($N270=$N$26,'Extracted info for SC'!$J$17,IF($N270=$O$26,'Extracted info for SC'!$J$18,""))))))))))))))</f>
        <v/>
      </c>
      <c r="Z270" s="155" t="str">
        <f t="shared" ref="Z270" si="91">IFERROR(IF($F270="OCS 100","OCS (OCS 100)",IF($F270="OCS Blended","OCS (OCS Blended)",IF($F270="OCS (No Label)","OCS (No Label)",IF($F270="RCS 100","RCS (RCS 100)",IF($F270="RCS Blended","RCS (RCS Blended)",IF($F270="GRS","GRS (GRS)",IF($F270="GRS (No Label)", "GRS (No Label)",IF($F270="RDS","RDS (RDS)",IF($F270="RWS","RWS (RWS)",IF($F270="RAS","RAS (RAS)",IF($F270="RMS","RMS (RMS)",IF($F270="GOTS Organic","GOTS (Organic)",IF($F270="GOTS Made with organic","GOTS (Made with Organic)",IF($F270="GOTS Organic - in conversion","GOTS (Organic - In Conversion)",IF($F270="GOTS Made with organic - in conversion","GOTS (Made with Organic - In Conversion)",""))))))))))))))),"")</f>
        <v/>
      </c>
      <c r="AA270" s="13" t="str">
        <f t="shared" si="71"/>
        <v/>
      </c>
      <c r="AB270" s="155" t="str">
        <f t="shared" ref="AB270" si="92">IFERROR(IF($F270="OCS 100", "OCS_100",IF($F270="OCS Blended", "OCS_Blended",IF($F270="OCS (No Label)", "OCS_No_Label",IF($F270="RCS 100", "RCS_100",IF($F270="RCS Blended","RCS_Blended",IF($F270="GRS","GRS",IF($F270="GRS (No Label)", "GRS_No_Label",IF($F270="RDS","RDS",IF($F270="RWS","RWS",IF($F270="RMS","RMS",IF($F270="GOTS Organic","GOTS_Organic",IF($F270="GOTS Made with organic","GOTS_Made_with_organic",IF($F270="GOTS Organic - in conversion","GOTS_Organic_in_Conversion",IF($F270="GOTS Made with organic - in conversion","GOTS_Made_with_Organic_in_Conversion",IF($F270="RAS","RAS",""))))))))))))))),"")</f>
        <v/>
      </c>
      <c r="AC270" s="13" t="str">
        <f t="shared" ca="1" si="76"/>
        <v>$AB</v>
      </c>
      <c r="AD270" s="13" t="str" cm="1">
        <f t="array" aca="1" ref="AD270" ca="1">IFERROR(IF((LEFT(INDIRECT("$F"&amp;$S270),4))="GOTS",IF($G270="Organic","GOTS_Organic_raw",(IF($G270="Responsible","GOTS_Responsible",(IF($G270="No Attribute (Conventional)","GOTS_conventional",(IF($G270="Recycled Pre/Post-Consumer","GOTS_pre_post",(IF($G270="In-Conversion","GOTS_in_conversion",(IF($G270="Sustainably Sourced","Sustainably_sourced",""))))))))))),IF($G270="Organic","Organic",(IF($G270="Responsible","Responsible",(IF($G270="No Attribute (Conventional)","No_Attribute_Conventional",(IF($G270="Recycled Pre/Post-Consumer","Recycled_Pre_Post_Consumer",(IF($G270="In-Conversion","In_Conversion",(IF($G270="Recycled Pre-Consumer","Recycled_Pre_Consumer",(IF($G270="Recycled Post-Consumer","Recycled_Post_Consumer",(IF($G270="Sustainably Sourced","Sustainably_sourced","")))))))))))))))),"")</f>
        <v/>
      </c>
      <c r="AE270" s="13" t="e" cm="1">
        <f t="array" aca="1" ref="AE270" ca="1">IF(INDIRECT("$F"&amp;$S270)="","",IF(LEFT(INDIRECT("$F"&amp;$S270),3)="GRS","GRS_RCS_RM",IF((LEFT(INDIRECT("$F"&amp;$S270),3))="RCS","GRS_RCS_RM",IF(INDIRECT("$F"&amp;$S270)="OCS (No Label)","OCS_Conversion_RM",IF(LEFT(INDIRECT("$F"&amp;$S270),3)="OCS","OCS_RM",IF(RIGHT(INDIRECT("$F"&amp;$S270),10)="conversion","GOTS_RM_conversion",IF((LEFT(INDIRECT("$F"&amp;$S270),4))="GOTS","GOTS_RM","Responsible_RM")))))))</f>
        <v>#REF!</v>
      </c>
      <c r="AF270" s="13" t="str" cm="1">
        <f t="array" aca="1" ref="AF270" ca="1">IF($S270="","",INDIRECT("$Z"&amp;$S270))</f>
        <v/>
      </c>
      <c r="AG270" s="155" t="str">
        <f t="shared" ref="AG270" si="93">IF(AND(Y270="",Y271="",Y272="",Y273="",Y274="",Y275="",Y276="",Y277="",Y278="",Y279="",Y280="",Y281=""),"",CONCATENATE(Y270&amp;", "&amp;Y271&amp;", "&amp;Y272&amp;", "&amp;Y273&amp;", "&amp;Y274&amp;", "&amp;Y275&amp;", "&amp;Y276&amp;", "&amp;Y277&amp;", "&amp;Y278&amp;", "&amp;Y279&amp;", "&amp;Y280&amp;", "&amp;Y281))</f>
        <v/>
      </c>
      <c r="AH270" s="13" t="str" cm="1">
        <f t="array" aca="1" ref="AH270" ca="1">IFERROR(INDIRECT("$ag"&amp;S270),"")</f>
        <v/>
      </c>
      <c r="AI270" s="13" t="e" cm="1">
        <f t="array" aca="1" ref="AI270" ca="1">INDIRECT("O"&amp;S269)</f>
        <v>#REF!</v>
      </c>
      <c r="AJ270" s="13" t="str">
        <f>IF($I270="","",INDEX('Raw Material'!$A$1:$J$75,MATCH(I270,'Raw Material'!$A$1:$A$75,0),(MATCH(G270,'Raw Material'!$A$1:$J$1,0))))</f>
        <v/>
      </c>
      <c r="AK270" s="13" t="str">
        <f t="shared" si="72"/>
        <v>YANLIŞRM</v>
      </c>
      <c r="AL270" s="153" t="str">
        <f t="shared" si="73"/>
        <v/>
      </c>
    </row>
    <row r="271" spans="1:38" ht="16.5" customHeight="1">
      <c r="A271" s="161"/>
      <c r="B271" s="166"/>
      <c r="C271" s="167"/>
      <c r="D271" s="156"/>
      <c r="E271" s="156"/>
      <c r="F271" s="173"/>
      <c r="G271" s="181"/>
      <c r="H271" s="182"/>
      <c r="I271" s="182"/>
      <c r="J271" s="182"/>
      <c r="K271" s="32"/>
      <c r="L271" s="178"/>
      <c r="M271" s="178"/>
      <c r="N271" s="81"/>
      <c r="O271" s="185"/>
      <c r="P271" s="103"/>
      <c r="Q271" s="84" t="str">
        <f t="shared" si="74"/>
        <v/>
      </c>
      <c r="R271" s="159"/>
      <c r="S271" s="28" t="str" cm="1">
        <f t="array" aca="1" ref="S271" ca="1">IF(INDIRECT("A"&amp;114+$U271)&lt;&gt;"",114+$U271,"")</f>
        <v/>
      </c>
      <c r="T271" s="28" t="str">
        <f t="shared" ca="1" si="75"/>
        <v>$B</v>
      </c>
      <c r="U271" s="29">
        <f t="shared" si="82"/>
        <v>156</v>
      </c>
      <c r="V271" s="29">
        <v>13.0833333333343</v>
      </c>
      <c r="W271" s="29">
        <f t="shared" si="88"/>
        <v>13</v>
      </c>
      <c r="X271" s="41" t="str" cm="1">
        <f t="array" aca="1" ref="X271" ca="1">IFERROR(INDEX('PC&amp;PD'!$A$1:$AP$15,ROW('PC&amp;PD'!$A$15),MATCH(INDIRECT(T271),'PC&amp;PD'!$A$1:$AP$1,0)),"")</f>
        <v/>
      </c>
      <c r="Y271" s="13" t="str">
        <f>IF(OR($N271="",$N271=0),"",IF($N271=$E$7,'Extracted info for SC'!$J$6,IF($N271=$D$26,'Extracted info for SC'!$J$7,IF($N271=$E$26,'Extracted info for SC'!$J$8,IF($N271=$F$26,'Extracted info for SC'!$J$9,IF($N271=$G$26,'Extracted info for SC'!$J$10,IF($N271=$H$26,'Extracted info for SC'!$J$11,IF($N271=$I$26,'Extracted info for SC'!$J$12,IF($N271=$J$26,'Extracted info for SC'!$J$13,IF($N271=$K$26,'Extracted info for SC'!$J$14,IF($N271=$L$26,'Extracted info for SC'!$J$15,IF($N271=$M$26,'Extracted info for SC'!$J$16,IF($N271=$N$26,'Extracted info for SC'!$J$17,IF($N271=$O$26,'Extracted info for SC'!$J$18,""))))))))))))))</f>
        <v/>
      </c>
      <c r="Z271" s="155"/>
      <c r="AA271" s="13" t="str">
        <f t="shared" si="71"/>
        <v/>
      </c>
      <c r="AB271" s="155"/>
      <c r="AC271" s="13" t="str">
        <f t="shared" ca="1" si="76"/>
        <v>$AB</v>
      </c>
      <c r="AD271" s="13" t="str" cm="1">
        <f t="array" aca="1" ref="AD271" ca="1">IFERROR(IF((LEFT(INDIRECT("$F"&amp;$S271),4))="GOTS",IF($G271="Organic","GOTS_Organic_raw",(IF($G271="Responsible","GOTS_Responsible",(IF($G271="No Attribute (Conventional)","GOTS_conventional",(IF($G271="Recycled Pre/Post-Consumer","GOTS_pre_post",(IF($G271="In-Conversion","GOTS_in_conversion",(IF($G271="Sustainably Sourced","Sustainably_sourced",""))))))))))),IF($G271="Organic","Organic",(IF($G271="Responsible","Responsible",(IF($G271="No Attribute (Conventional)","No_Attribute_Conventional",(IF($G271="Recycled Pre/Post-Consumer","Recycled_Pre_Post_Consumer",(IF($G271="In-Conversion","In_Conversion",(IF($G271="Recycled Pre-Consumer","Recycled_Pre_Consumer",(IF($G271="Recycled Post-Consumer","Recycled_Post_Consumer",(IF($G271="Sustainably Sourced","Sustainably_sourced","")))))))))))))))),"")</f>
        <v/>
      </c>
      <c r="AE271" s="13" t="e" cm="1">
        <f t="array" aca="1" ref="AE271" ca="1">IF(INDIRECT("$F"&amp;$S271)="","",IF(LEFT(INDIRECT("$F"&amp;$S271),3)="GRS","GRS_RCS_RM",IF((LEFT(INDIRECT("$F"&amp;$S271),3))="RCS","GRS_RCS_RM",IF(INDIRECT("$F"&amp;$S271)="OCS (No Label)","OCS_Conversion_RM",IF(LEFT(INDIRECT("$F"&amp;$S271),3)="OCS","OCS_RM",IF(RIGHT(INDIRECT("$F"&amp;$S271),10)="conversion","GOTS_RM_conversion",IF((LEFT(INDIRECT("$F"&amp;$S271),4))="GOTS","GOTS_RM","Responsible_RM")))))))</f>
        <v>#REF!</v>
      </c>
      <c r="AF271" s="13" t="str" cm="1">
        <f t="array" aca="1" ref="AF271" ca="1">IF($S271="","",INDIRECT("$Z"&amp;$S271))</f>
        <v/>
      </c>
      <c r="AG271" s="155"/>
      <c r="AH271" s="13" t="str" cm="1">
        <f t="array" aca="1" ref="AH271" ca="1">IFERROR(INDIRECT("$ag"&amp;S271),"")</f>
        <v/>
      </c>
      <c r="AI271" s="13" t="e" cm="1">
        <f t="array" aca="1" ref="AI271" ca="1">INDIRECT("O"&amp;S270)</f>
        <v>#REF!</v>
      </c>
      <c r="AJ271" s="13" t="str">
        <f>IF($I271="","",INDEX('Raw Material'!$A$1:$J$75,MATCH(I271,'Raw Material'!$A$1:$A$75,0),(MATCH(G271,'Raw Material'!$A$1:$J$1,0))))</f>
        <v/>
      </c>
      <c r="AK271" s="13" t="str">
        <f t="shared" si="72"/>
        <v>YANLIŞRM</v>
      </c>
      <c r="AL271" s="153" t="str">
        <f t="shared" si="73"/>
        <v/>
      </c>
    </row>
    <row r="272" spans="1:38" ht="16.5" customHeight="1">
      <c r="A272" s="161"/>
      <c r="B272" s="166"/>
      <c r="C272" s="167"/>
      <c r="D272" s="156"/>
      <c r="E272" s="156"/>
      <c r="F272" s="173"/>
      <c r="G272" s="181"/>
      <c r="H272" s="182"/>
      <c r="I272" s="182"/>
      <c r="J272" s="182"/>
      <c r="K272" s="32"/>
      <c r="L272" s="178"/>
      <c r="M272" s="178"/>
      <c r="N272" s="81"/>
      <c r="O272" s="185"/>
      <c r="P272" s="103"/>
      <c r="Q272" s="84" t="str">
        <f t="shared" si="74"/>
        <v/>
      </c>
      <c r="R272" s="159"/>
      <c r="S272" s="28" t="str" cm="1">
        <f t="array" aca="1" ref="S272" ca="1">IF(INDIRECT("A"&amp;114+$U272)&lt;&gt;"",114+$U272,"")</f>
        <v/>
      </c>
      <c r="T272" s="28" t="str">
        <f t="shared" ca="1" si="75"/>
        <v>$B</v>
      </c>
      <c r="U272" s="29">
        <f t="shared" si="82"/>
        <v>156</v>
      </c>
      <c r="V272" s="29">
        <v>13.1666666666676</v>
      </c>
      <c r="W272" s="29">
        <f t="shared" si="88"/>
        <v>13</v>
      </c>
      <c r="X272" s="41" t="str" cm="1">
        <f t="array" aca="1" ref="X272" ca="1">IFERROR(INDEX('PC&amp;PD'!$A$1:$AP$15,ROW('PC&amp;PD'!$A$15),MATCH(INDIRECT(T272),'PC&amp;PD'!$A$1:$AP$1,0)),"")</f>
        <v/>
      </c>
      <c r="Y272" s="13" t="str">
        <f>IF(OR($N272="",$N272=0),"",IF($N272=$E$7,'Extracted info for SC'!$J$6,IF($N272=$D$26,'Extracted info for SC'!$J$7,IF($N272=$E$26,'Extracted info for SC'!$J$8,IF($N272=$F$26,'Extracted info for SC'!$J$9,IF($N272=$G$26,'Extracted info for SC'!$J$10,IF($N272=$H$26,'Extracted info for SC'!$J$11,IF($N272=$I$26,'Extracted info for SC'!$J$12,IF($N272=$J$26,'Extracted info for SC'!$J$13,IF($N272=$K$26,'Extracted info for SC'!$J$14,IF($N272=$L$26,'Extracted info for SC'!$J$15,IF($N272=$M$26,'Extracted info for SC'!$J$16,IF($N272=$N$26,'Extracted info for SC'!$J$17,IF($N272=$O$26,'Extracted info for SC'!$J$18,""))))))))))))))</f>
        <v/>
      </c>
      <c r="Z272" s="155"/>
      <c r="AA272" s="13" t="str">
        <f t="shared" si="71"/>
        <v/>
      </c>
      <c r="AB272" s="155"/>
      <c r="AC272" s="13" t="str">
        <f t="shared" ca="1" si="76"/>
        <v>$AB</v>
      </c>
      <c r="AD272" s="13" t="str" cm="1">
        <f t="array" aca="1" ref="AD272" ca="1">IFERROR(IF((LEFT(INDIRECT("$F"&amp;$S272),4))="GOTS",IF($G272="Organic","GOTS_Organic_raw",(IF($G272="Responsible","GOTS_Responsible",(IF($G272="No Attribute (Conventional)","GOTS_conventional",(IF($G272="Recycled Pre/Post-Consumer","GOTS_pre_post",(IF($G272="In-Conversion","GOTS_in_conversion",(IF($G272="Sustainably Sourced","Sustainably_sourced",""))))))))))),IF($G272="Organic","Organic",(IF($G272="Responsible","Responsible",(IF($G272="No Attribute (Conventional)","No_Attribute_Conventional",(IF($G272="Recycled Pre/Post-Consumer","Recycled_Pre_Post_Consumer",(IF($G272="In-Conversion","In_Conversion",(IF($G272="Recycled Pre-Consumer","Recycled_Pre_Consumer",(IF($G272="Recycled Post-Consumer","Recycled_Post_Consumer",(IF($G272="Sustainably Sourced","Sustainably_sourced","")))))))))))))))),"")</f>
        <v/>
      </c>
      <c r="AE272" s="13" t="e" cm="1">
        <f t="array" aca="1" ref="AE272" ca="1">IF(INDIRECT("$F"&amp;$S272)="","",IF(LEFT(INDIRECT("$F"&amp;$S272),3)="GRS","GRS_RCS_RM",IF((LEFT(INDIRECT("$F"&amp;$S272),3))="RCS","GRS_RCS_RM",IF(INDIRECT("$F"&amp;$S272)="OCS (No Label)","OCS_Conversion_RM",IF(LEFT(INDIRECT("$F"&amp;$S272),3)="OCS","OCS_RM",IF(RIGHT(INDIRECT("$F"&amp;$S272),10)="conversion","GOTS_RM_conversion",IF((LEFT(INDIRECT("$F"&amp;$S272),4))="GOTS","GOTS_RM","Responsible_RM")))))))</f>
        <v>#REF!</v>
      </c>
      <c r="AF272" s="13" t="str" cm="1">
        <f t="array" aca="1" ref="AF272" ca="1">IF($S272="","",INDIRECT("$Z"&amp;$S272))</f>
        <v/>
      </c>
      <c r="AG272" s="155"/>
      <c r="AH272" s="13" t="str" cm="1">
        <f t="array" aca="1" ref="AH272" ca="1">IFERROR(INDIRECT("$ag"&amp;S272),"")</f>
        <v/>
      </c>
      <c r="AI272" s="13" t="e" cm="1">
        <f t="array" aca="1" ref="AI272" ca="1">INDIRECT("O"&amp;S271)</f>
        <v>#REF!</v>
      </c>
      <c r="AJ272" s="13" t="str">
        <f>IF($I272="","",INDEX('Raw Material'!$A$1:$J$75,MATCH(I272,'Raw Material'!$A$1:$A$75,0),(MATCH(G272,'Raw Material'!$A$1:$J$1,0))))</f>
        <v/>
      </c>
      <c r="AK272" s="13" t="str">
        <f t="shared" si="72"/>
        <v>YANLIŞRM</v>
      </c>
      <c r="AL272" s="153" t="str">
        <f t="shared" si="73"/>
        <v/>
      </c>
    </row>
    <row r="273" spans="1:38" ht="16.5" customHeight="1">
      <c r="A273" s="161"/>
      <c r="B273" s="166"/>
      <c r="C273" s="167"/>
      <c r="D273" s="156"/>
      <c r="E273" s="156"/>
      <c r="F273" s="174"/>
      <c r="G273" s="181"/>
      <c r="H273" s="182"/>
      <c r="I273" s="182"/>
      <c r="J273" s="182"/>
      <c r="K273" s="32"/>
      <c r="L273" s="178"/>
      <c r="M273" s="178"/>
      <c r="N273" s="81"/>
      <c r="O273" s="185"/>
      <c r="P273" s="103"/>
      <c r="Q273" s="84" t="str">
        <f t="shared" si="74"/>
        <v/>
      </c>
      <c r="R273" s="159"/>
      <c r="S273" s="28" t="str" cm="1">
        <f t="array" aca="1" ref="S273" ca="1">IF(INDIRECT("A"&amp;114+$U273)&lt;&gt;"",114+$U273,"")</f>
        <v/>
      </c>
      <c r="T273" s="28" t="str">
        <f t="shared" ca="1" si="75"/>
        <v>$B</v>
      </c>
      <c r="U273" s="29">
        <f t="shared" si="82"/>
        <v>156</v>
      </c>
      <c r="V273" s="29">
        <v>13.250000000001</v>
      </c>
      <c r="W273" s="29">
        <f t="shared" si="88"/>
        <v>13</v>
      </c>
      <c r="X273" s="41" t="str" cm="1">
        <f t="array" aca="1" ref="X273" ca="1">IFERROR(INDEX('PC&amp;PD'!$A$1:$AP$15,ROW('PC&amp;PD'!$A$15),MATCH(INDIRECT(T273),'PC&amp;PD'!$A$1:$AP$1,0)),"")</f>
        <v/>
      </c>
      <c r="Y273" s="13" t="str">
        <f>IF(OR($N273="",$N273=0),"",IF($N273=$E$7,'Extracted info for SC'!$J$6,IF($N273=$D$26,'Extracted info for SC'!$J$7,IF($N273=$E$26,'Extracted info for SC'!$J$8,IF($N273=$F$26,'Extracted info for SC'!$J$9,IF($N273=$G$26,'Extracted info for SC'!$J$10,IF($N273=$H$26,'Extracted info for SC'!$J$11,IF($N273=$I$26,'Extracted info for SC'!$J$12,IF($N273=$J$26,'Extracted info for SC'!$J$13,IF($N273=$K$26,'Extracted info for SC'!$J$14,IF($N273=$L$26,'Extracted info for SC'!$J$15,IF($N273=$M$26,'Extracted info for SC'!$J$16,IF($N273=$N$26,'Extracted info for SC'!$J$17,IF($N273=$O$26,'Extracted info for SC'!$J$18,""))))))))))))))</f>
        <v/>
      </c>
      <c r="Z273" s="155"/>
      <c r="AA273" s="13" t="str">
        <f t="shared" si="71"/>
        <v/>
      </c>
      <c r="AB273" s="155"/>
      <c r="AC273" s="13" t="str">
        <f t="shared" ca="1" si="76"/>
        <v>$AB</v>
      </c>
      <c r="AD273" s="13" t="str" cm="1">
        <f t="array" aca="1" ref="AD273" ca="1">IFERROR(IF((LEFT(INDIRECT("$F"&amp;$S273),4))="GOTS",IF($G273="Organic","GOTS_Organic_raw",(IF($G273="Responsible","GOTS_Responsible",(IF($G273="No Attribute (Conventional)","GOTS_conventional",(IF($G273="Recycled Pre/Post-Consumer","GOTS_pre_post",(IF($G273="In-Conversion","GOTS_in_conversion",(IF($G273="Sustainably Sourced","Sustainably_sourced",""))))))))))),IF($G273="Organic","Organic",(IF($G273="Responsible","Responsible",(IF($G273="No Attribute (Conventional)","No_Attribute_Conventional",(IF($G273="Recycled Pre/Post-Consumer","Recycled_Pre_Post_Consumer",(IF($G273="In-Conversion","In_Conversion",(IF($G273="Recycled Pre-Consumer","Recycled_Pre_Consumer",(IF($G273="Recycled Post-Consumer","Recycled_Post_Consumer",(IF($G273="Sustainably Sourced","Sustainably_sourced","")))))))))))))))),"")</f>
        <v/>
      </c>
      <c r="AE273" s="13" t="e" cm="1">
        <f t="array" aca="1" ref="AE273" ca="1">IF(INDIRECT("$F"&amp;$S273)="","",IF(LEFT(INDIRECT("$F"&amp;$S273),3)="GRS","GRS_RCS_RM",IF((LEFT(INDIRECT("$F"&amp;$S273),3))="RCS","GRS_RCS_RM",IF(INDIRECT("$F"&amp;$S273)="OCS (No Label)","OCS_Conversion_RM",IF(LEFT(INDIRECT("$F"&amp;$S273),3)="OCS","OCS_RM",IF(RIGHT(INDIRECT("$F"&amp;$S273),10)="conversion","GOTS_RM_conversion",IF((LEFT(INDIRECT("$F"&amp;$S273),4))="GOTS","GOTS_RM","Responsible_RM")))))))</f>
        <v>#REF!</v>
      </c>
      <c r="AF273" s="13" t="str" cm="1">
        <f t="array" aca="1" ref="AF273" ca="1">IF($S273="","",INDIRECT("$Z"&amp;$S273))</f>
        <v/>
      </c>
      <c r="AG273" s="155"/>
      <c r="AH273" s="13" t="str" cm="1">
        <f t="array" aca="1" ref="AH273" ca="1">IFERROR(INDIRECT("$ag"&amp;S273),"")</f>
        <v/>
      </c>
      <c r="AI273" s="13" t="e" cm="1">
        <f t="array" aca="1" ref="AI273" ca="1">INDIRECT("O"&amp;S272)</f>
        <v>#REF!</v>
      </c>
      <c r="AJ273" s="13" t="str">
        <f>IF($I273="","",INDEX('Raw Material'!$A$1:$J$75,MATCH(I273,'Raw Material'!$A$1:$A$75,0),(MATCH(G273,'Raw Material'!$A$1:$J$1,0))))</f>
        <v/>
      </c>
      <c r="AK273" s="13" t="str">
        <f t="shared" si="72"/>
        <v>YANLIŞRM</v>
      </c>
      <c r="AL273" s="153" t="str">
        <f t="shared" si="73"/>
        <v/>
      </c>
    </row>
    <row r="274" spans="1:38" ht="16.5" customHeight="1">
      <c r="A274" s="161"/>
      <c r="B274" s="166"/>
      <c r="C274" s="167"/>
      <c r="D274" s="156"/>
      <c r="E274" s="156"/>
      <c r="F274" s="174"/>
      <c r="G274" s="181"/>
      <c r="H274" s="182"/>
      <c r="I274" s="182"/>
      <c r="J274" s="182"/>
      <c r="K274" s="32"/>
      <c r="L274" s="178"/>
      <c r="M274" s="178"/>
      <c r="N274" s="81"/>
      <c r="O274" s="185"/>
      <c r="P274" s="103"/>
      <c r="Q274" s="84" t="str">
        <f t="shared" si="74"/>
        <v/>
      </c>
      <c r="R274" s="159"/>
      <c r="S274" s="28" t="str" cm="1">
        <f t="array" aca="1" ref="S274" ca="1">IF(INDIRECT("A"&amp;114+$U274)&lt;&gt;"",114+$U274,"")</f>
        <v/>
      </c>
      <c r="T274" s="28" t="str">
        <f t="shared" ca="1" si="75"/>
        <v>$B</v>
      </c>
      <c r="U274" s="29">
        <f t="shared" si="82"/>
        <v>156</v>
      </c>
      <c r="V274" s="29">
        <v>13.3333333333343</v>
      </c>
      <c r="W274" s="29">
        <f t="shared" si="88"/>
        <v>13</v>
      </c>
      <c r="X274" s="41" t="str" cm="1">
        <f t="array" aca="1" ref="X274" ca="1">IFERROR(INDEX('PC&amp;PD'!$A$1:$AP$15,ROW('PC&amp;PD'!$A$15),MATCH(INDIRECT(T274),'PC&amp;PD'!$A$1:$AP$1,0)),"")</f>
        <v/>
      </c>
      <c r="Y274" s="13" t="str">
        <f>IF(OR($N274="",$N274=0),"",IF($N274=$E$7,'Extracted info for SC'!$J$6,IF($N274=$D$26,'Extracted info for SC'!$J$7,IF($N274=$E$26,'Extracted info for SC'!$J$8,IF($N274=$F$26,'Extracted info for SC'!$J$9,IF($N274=$G$26,'Extracted info for SC'!$J$10,IF($N274=$H$26,'Extracted info for SC'!$J$11,IF($N274=$I$26,'Extracted info for SC'!$J$12,IF($N274=$J$26,'Extracted info for SC'!$J$13,IF($N274=$K$26,'Extracted info for SC'!$J$14,IF($N274=$L$26,'Extracted info for SC'!$J$15,IF($N274=$M$26,'Extracted info for SC'!$J$16,IF($N274=$N$26,'Extracted info for SC'!$J$17,IF($N274=$O$26,'Extracted info for SC'!$J$18,""))))))))))))))</f>
        <v/>
      </c>
      <c r="Z274" s="155"/>
      <c r="AA274" s="13" t="str">
        <f t="shared" si="71"/>
        <v/>
      </c>
      <c r="AB274" s="155"/>
      <c r="AC274" s="13" t="str">
        <f t="shared" ca="1" si="76"/>
        <v>$AB</v>
      </c>
      <c r="AD274" s="13" t="str" cm="1">
        <f t="array" aca="1" ref="AD274" ca="1">IFERROR(IF((LEFT(INDIRECT("$F"&amp;$S274),4))="GOTS",IF($G274="Organic","GOTS_Organic_raw",(IF($G274="Responsible","GOTS_Responsible",(IF($G274="No Attribute (Conventional)","GOTS_conventional",(IF($G274="Recycled Pre/Post-Consumer","GOTS_pre_post",(IF($G274="In-Conversion","GOTS_in_conversion",(IF($G274="Sustainably Sourced","Sustainably_sourced",""))))))))))),IF($G274="Organic","Organic",(IF($G274="Responsible","Responsible",(IF($G274="No Attribute (Conventional)","No_Attribute_Conventional",(IF($G274="Recycled Pre/Post-Consumer","Recycled_Pre_Post_Consumer",(IF($G274="In-Conversion","In_Conversion",(IF($G274="Recycled Pre-Consumer","Recycled_Pre_Consumer",(IF($G274="Recycled Post-Consumer","Recycled_Post_Consumer",(IF($G274="Sustainably Sourced","Sustainably_sourced","")))))))))))))))),"")</f>
        <v/>
      </c>
      <c r="AE274" s="13" t="e" cm="1">
        <f t="array" aca="1" ref="AE274" ca="1">IF(INDIRECT("$F"&amp;$S274)="","",IF(LEFT(INDIRECT("$F"&amp;$S274),3)="GRS","GRS_RCS_RM",IF((LEFT(INDIRECT("$F"&amp;$S274),3))="RCS","GRS_RCS_RM",IF(INDIRECT("$F"&amp;$S274)="OCS (No Label)","OCS_Conversion_RM",IF(LEFT(INDIRECT("$F"&amp;$S274),3)="OCS","OCS_RM",IF(RIGHT(INDIRECT("$F"&amp;$S274),10)="conversion","GOTS_RM_conversion",IF((LEFT(INDIRECT("$F"&amp;$S274),4))="GOTS","GOTS_RM","Responsible_RM")))))))</f>
        <v>#REF!</v>
      </c>
      <c r="AF274" s="13" t="str" cm="1">
        <f t="array" aca="1" ref="AF274" ca="1">IF($S274="","",INDIRECT("$Z"&amp;$S274))</f>
        <v/>
      </c>
      <c r="AG274" s="155"/>
      <c r="AH274" s="13" t="str" cm="1">
        <f t="array" aca="1" ref="AH274" ca="1">IFERROR(INDIRECT("$ag"&amp;S274),"")</f>
        <v/>
      </c>
      <c r="AI274" s="13" t="e" cm="1">
        <f t="array" aca="1" ref="AI274" ca="1">INDIRECT("O"&amp;S273)</f>
        <v>#REF!</v>
      </c>
      <c r="AJ274" s="13" t="str">
        <f>IF($I274="","",INDEX('Raw Material'!$A$1:$J$75,MATCH(I274,'Raw Material'!$A$1:$A$75,0),(MATCH(G274,'Raw Material'!$A$1:$J$1,0))))</f>
        <v/>
      </c>
      <c r="AK274" s="13" t="str">
        <f t="shared" si="72"/>
        <v>YANLIŞRM</v>
      </c>
      <c r="AL274" s="153" t="str">
        <f t="shared" si="73"/>
        <v/>
      </c>
    </row>
    <row r="275" spans="1:38" ht="16.5" customHeight="1">
      <c r="A275" s="161"/>
      <c r="B275" s="166"/>
      <c r="C275" s="167"/>
      <c r="D275" s="156"/>
      <c r="E275" s="156"/>
      <c r="F275" s="174"/>
      <c r="G275" s="181"/>
      <c r="H275" s="182"/>
      <c r="I275" s="182"/>
      <c r="J275" s="182"/>
      <c r="K275" s="32"/>
      <c r="L275" s="178"/>
      <c r="M275" s="178"/>
      <c r="N275" s="81"/>
      <c r="O275" s="185"/>
      <c r="P275" s="103"/>
      <c r="Q275" s="84" t="str">
        <f t="shared" si="74"/>
        <v/>
      </c>
      <c r="R275" s="159"/>
      <c r="S275" s="28" t="str" cm="1">
        <f t="array" aca="1" ref="S275" ca="1">IF(INDIRECT("A"&amp;114+$U275)&lt;&gt;"",114+$U275,"")</f>
        <v/>
      </c>
      <c r="T275" s="28" t="str">
        <f t="shared" ca="1" si="75"/>
        <v>$B</v>
      </c>
      <c r="U275" s="29">
        <f t="shared" si="82"/>
        <v>156</v>
      </c>
      <c r="V275" s="29">
        <v>13.4166666666676</v>
      </c>
      <c r="W275" s="29">
        <f t="shared" si="88"/>
        <v>13</v>
      </c>
      <c r="X275" s="41" t="str" cm="1">
        <f t="array" aca="1" ref="X275" ca="1">IFERROR(INDEX('PC&amp;PD'!$A$1:$AP$15,ROW('PC&amp;PD'!$A$15),MATCH(INDIRECT(T275),'PC&amp;PD'!$A$1:$AP$1,0)),"")</f>
        <v/>
      </c>
      <c r="Y275" s="13" t="str">
        <f>IF(OR($N275="",$N275=0),"",IF($N275=$E$7,'Extracted info for SC'!$J$6,IF($N275=$D$26,'Extracted info for SC'!$J$7,IF($N275=$E$26,'Extracted info for SC'!$J$8,IF($N275=$F$26,'Extracted info for SC'!$J$9,IF($N275=$G$26,'Extracted info for SC'!$J$10,IF($N275=$H$26,'Extracted info for SC'!$J$11,IF($N275=$I$26,'Extracted info for SC'!$J$12,IF($N275=$J$26,'Extracted info for SC'!$J$13,IF($N275=$K$26,'Extracted info for SC'!$J$14,IF($N275=$L$26,'Extracted info for SC'!$J$15,IF($N275=$M$26,'Extracted info for SC'!$J$16,IF($N275=$N$26,'Extracted info for SC'!$J$17,IF($N275=$O$26,'Extracted info for SC'!$J$18,""))))))))))))))</f>
        <v/>
      </c>
      <c r="Z275" s="155"/>
      <c r="AA275" s="13" t="str">
        <f t="shared" si="71"/>
        <v/>
      </c>
      <c r="AB275" s="155"/>
      <c r="AC275" s="13" t="str">
        <f t="shared" ca="1" si="76"/>
        <v>$AB</v>
      </c>
      <c r="AD275" s="13" t="str" cm="1">
        <f t="array" aca="1" ref="AD275" ca="1">IFERROR(IF((LEFT(INDIRECT("$F"&amp;$S275),4))="GOTS",IF($G275="Organic","GOTS_Organic_raw",(IF($G275="Responsible","GOTS_Responsible",(IF($G275="No Attribute (Conventional)","GOTS_conventional",(IF($G275="Recycled Pre/Post-Consumer","GOTS_pre_post",(IF($G275="In-Conversion","GOTS_in_conversion",(IF($G275="Sustainably Sourced","Sustainably_sourced",""))))))))))),IF($G275="Organic","Organic",(IF($G275="Responsible","Responsible",(IF($G275="No Attribute (Conventional)","No_Attribute_Conventional",(IF($G275="Recycled Pre/Post-Consumer","Recycled_Pre_Post_Consumer",(IF($G275="In-Conversion","In_Conversion",(IF($G275="Recycled Pre-Consumer","Recycled_Pre_Consumer",(IF($G275="Recycled Post-Consumer","Recycled_Post_Consumer",(IF($G275="Sustainably Sourced","Sustainably_sourced","")))))))))))))))),"")</f>
        <v/>
      </c>
      <c r="AE275" s="13" t="e" cm="1">
        <f t="array" aca="1" ref="AE275" ca="1">IF(INDIRECT("$F"&amp;$S275)="","",IF(LEFT(INDIRECT("$F"&amp;$S275),3)="GRS","GRS_RCS_RM",IF((LEFT(INDIRECT("$F"&amp;$S275),3))="RCS","GRS_RCS_RM",IF(INDIRECT("$F"&amp;$S275)="OCS (No Label)","OCS_Conversion_RM",IF(LEFT(INDIRECT("$F"&amp;$S275),3)="OCS","OCS_RM",IF(RIGHT(INDIRECT("$F"&amp;$S275),10)="conversion","GOTS_RM_conversion",IF((LEFT(INDIRECT("$F"&amp;$S275),4))="GOTS","GOTS_RM","Responsible_RM")))))))</f>
        <v>#REF!</v>
      </c>
      <c r="AF275" s="13" t="str" cm="1">
        <f t="array" aca="1" ref="AF275" ca="1">IF($S275="","",INDIRECT("$Z"&amp;$S275))</f>
        <v/>
      </c>
      <c r="AG275" s="155"/>
      <c r="AH275" s="13" t="str" cm="1">
        <f t="array" aca="1" ref="AH275" ca="1">IFERROR(INDIRECT("$ag"&amp;S275),"")</f>
        <v/>
      </c>
      <c r="AI275" s="13" t="e" cm="1">
        <f t="array" aca="1" ref="AI275" ca="1">INDIRECT("O"&amp;S274)</f>
        <v>#REF!</v>
      </c>
      <c r="AJ275" s="13" t="str">
        <f>IF($I275="","",INDEX('Raw Material'!$A$1:$J$75,MATCH(I275,'Raw Material'!$A$1:$A$75,0),(MATCH(G275,'Raw Material'!$A$1:$J$1,0))))</f>
        <v/>
      </c>
      <c r="AK275" s="13" t="str">
        <f t="shared" si="72"/>
        <v>YANLIŞRM</v>
      </c>
      <c r="AL275" s="153" t="str">
        <f t="shared" si="73"/>
        <v/>
      </c>
    </row>
    <row r="276" spans="1:38" ht="16.5" customHeight="1">
      <c r="A276" s="162"/>
      <c r="B276" s="168"/>
      <c r="C276" s="169"/>
      <c r="D276" s="156"/>
      <c r="E276" s="156"/>
      <c r="F276" s="175"/>
      <c r="G276" s="181"/>
      <c r="H276" s="182"/>
      <c r="I276" s="182"/>
      <c r="J276" s="182"/>
      <c r="K276" s="32"/>
      <c r="L276" s="179"/>
      <c r="M276" s="179"/>
      <c r="N276" s="81"/>
      <c r="O276" s="185"/>
      <c r="P276" s="103"/>
      <c r="Q276" s="84" t="str">
        <f t="shared" si="74"/>
        <v/>
      </c>
      <c r="R276" s="159"/>
      <c r="S276" s="28" t="str" cm="1">
        <f t="array" aca="1" ref="S276" ca="1">IF(INDIRECT("A"&amp;114+$U276)&lt;&gt;"",114+$U276,"")</f>
        <v/>
      </c>
      <c r="T276" s="28" t="str">
        <f t="shared" ca="1" si="75"/>
        <v>$B</v>
      </c>
      <c r="U276" s="29">
        <f t="shared" si="82"/>
        <v>156</v>
      </c>
      <c r="V276" s="29">
        <v>13.500000000001</v>
      </c>
      <c r="W276" s="29">
        <f t="shared" si="88"/>
        <v>13</v>
      </c>
      <c r="X276" s="41" t="str" cm="1">
        <f t="array" aca="1" ref="X276" ca="1">IFERROR(INDEX('PC&amp;PD'!$A$1:$AP$15,ROW('PC&amp;PD'!$A$15),MATCH(INDIRECT(T276),'PC&amp;PD'!$A$1:$AP$1,0)),"")</f>
        <v/>
      </c>
      <c r="Y276" s="13" t="str">
        <f>IF(OR($N276="",$N276=0),"",IF($N276=$E$7,'Extracted info for SC'!$J$6,IF($N276=$D$26,'Extracted info for SC'!$J$7,IF($N276=$E$26,'Extracted info for SC'!$J$8,IF($N276=$F$26,'Extracted info for SC'!$J$9,IF($N276=$G$26,'Extracted info for SC'!$J$10,IF($N276=$H$26,'Extracted info for SC'!$J$11,IF($N276=$I$26,'Extracted info for SC'!$J$12,IF($N276=$J$26,'Extracted info for SC'!$J$13,IF($N276=$K$26,'Extracted info for SC'!$J$14,IF($N276=$L$26,'Extracted info for SC'!$J$15,IF($N276=$M$26,'Extracted info for SC'!$J$16,IF($N276=$N$26,'Extracted info for SC'!$J$17,IF($N276=$O$26,'Extracted info for SC'!$J$18,""))))))))))))))</f>
        <v/>
      </c>
      <c r="Z276" s="155"/>
      <c r="AA276" s="13" t="str">
        <f t="shared" si="71"/>
        <v/>
      </c>
      <c r="AB276" s="155"/>
      <c r="AC276" s="13" t="str">
        <f t="shared" ca="1" si="76"/>
        <v>$AB</v>
      </c>
      <c r="AD276" s="13" t="str" cm="1">
        <f t="array" aca="1" ref="AD276" ca="1">IFERROR(IF((LEFT(INDIRECT("$F"&amp;$S276),4))="GOTS",IF($G276="Organic","GOTS_Organic_raw",(IF($G276="Responsible","GOTS_Responsible",(IF($G276="No Attribute (Conventional)","GOTS_conventional",(IF($G276="Recycled Pre/Post-Consumer","GOTS_pre_post",(IF($G276="In-Conversion","GOTS_in_conversion",(IF($G276="Sustainably Sourced","Sustainably_sourced",""))))))))))),IF($G276="Organic","Organic",(IF($G276="Responsible","Responsible",(IF($G276="No Attribute (Conventional)","No_Attribute_Conventional",(IF($G276="Recycled Pre/Post-Consumer","Recycled_Pre_Post_Consumer",(IF($G276="In-Conversion","In_Conversion",(IF($G276="Recycled Pre-Consumer","Recycled_Pre_Consumer",(IF($G276="Recycled Post-Consumer","Recycled_Post_Consumer",(IF($G276="Sustainably Sourced","Sustainably_sourced","")))))))))))))))),"")</f>
        <v/>
      </c>
      <c r="AE276" s="13" t="e" cm="1">
        <f t="array" aca="1" ref="AE276" ca="1">IF(INDIRECT("$F"&amp;$S276)="","",IF(LEFT(INDIRECT("$F"&amp;$S276),3)="GRS","GRS_RCS_RM",IF((LEFT(INDIRECT("$F"&amp;$S276),3))="RCS","GRS_RCS_RM",IF(INDIRECT("$F"&amp;$S276)="OCS (No Label)","OCS_Conversion_RM",IF(LEFT(INDIRECT("$F"&amp;$S276),3)="OCS","OCS_RM",IF(RIGHT(INDIRECT("$F"&amp;$S276),10)="conversion","GOTS_RM_conversion",IF((LEFT(INDIRECT("$F"&amp;$S276),4))="GOTS","GOTS_RM","Responsible_RM")))))))</f>
        <v>#REF!</v>
      </c>
      <c r="AF276" s="13" t="str" cm="1">
        <f t="array" aca="1" ref="AF276" ca="1">IF($S276="","",INDIRECT("$Z"&amp;$S276))</f>
        <v/>
      </c>
      <c r="AG276" s="155"/>
      <c r="AH276" s="13" t="str" cm="1">
        <f t="array" aca="1" ref="AH276" ca="1">IFERROR(INDIRECT("$ag"&amp;S276),"")</f>
        <v/>
      </c>
      <c r="AI276" s="13" t="e" cm="1">
        <f t="array" aca="1" ref="AI276" ca="1">INDIRECT("O"&amp;S275)</f>
        <v>#REF!</v>
      </c>
      <c r="AJ276" s="13" t="str">
        <f>IF($I276="","",INDEX('Raw Material'!$A$1:$J$75,MATCH(I276,'Raw Material'!$A$1:$A$75,0),(MATCH(G276,'Raw Material'!$A$1:$J$1,0))))</f>
        <v/>
      </c>
      <c r="AK276" s="13" t="str">
        <f t="shared" si="72"/>
        <v>YANLIŞRM</v>
      </c>
      <c r="AL276" s="153" t="str">
        <f t="shared" si="73"/>
        <v/>
      </c>
    </row>
    <row r="277" spans="1:38" ht="16.5" customHeight="1">
      <c r="A277" s="162"/>
      <c r="B277" s="168"/>
      <c r="C277" s="169"/>
      <c r="D277" s="156"/>
      <c r="E277" s="156"/>
      <c r="F277" s="175"/>
      <c r="G277" s="181"/>
      <c r="H277" s="182"/>
      <c r="I277" s="182"/>
      <c r="J277" s="182"/>
      <c r="K277" s="32"/>
      <c r="L277" s="179"/>
      <c r="M277" s="179"/>
      <c r="N277" s="81"/>
      <c r="O277" s="185"/>
      <c r="P277" s="103"/>
      <c r="Q277" s="84" t="str">
        <f t="shared" si="74"/>
        <v/>
      </c>
      <c r="R277" s="159"/>
      <c r="S277" s="28" t="str" cm="1">
        <f t="array" aca="1" ref="S277" ca="1">IF(INDIRECT("A"&amp;114+$U277)&lt;&gt;"",114+$U277,"")</f>
        <v/>
      </c>
      <c r="T277" s="28" t="str">
        <f t="shared" ca="1" si="75"/>
        <v>$B</v>
      </c>
      <c r="U277" s="29">
        <f t="shared" si="82"/>
        <v>156</v>
      </c>
      <c r="V277" s="29">
        <v>13.5833333333343</v>
      </c>
      <c r="W277" s="29">
        <f t="shared" si="88"/>
        <v>13</v>
      </c>
      <c r="X277" s="41" t="str" cm="1">
        <f t="array" aca="1" ref="X277" ca="1">IFERROR(INDEX('PC&amp;PD'!$A$1:$AP$15,ROW('PC&amp;PD'!$A$15),MATCH(INDIRECT(T277),'PC&amp;PD'!$A$1:$AP$1,0)),"")</f>
        <v/>
      </c>
      <c r="Y277" s="13" t="str">
        <f>IF(OR($N277="",$N277=0),"",IF($N277=$E$7,'Extracted info for SC'!$J$6,IF($N277=$D$26,'Extracted info for SC'!$J$7,IF($N277=$E$26,'Extracted info for SC'!$J$8,IF($N277=$F$26,'Extracted info for SC'!$J$9,IF($N277=$G$26,'Extracted info for SC'!$J$10,IF($N277=$H$26,'Extracted info for SC'!$J$11,IF($N277=$I$26,'Extracted info for SC'!$J$12,IF($N277=$J$26,'Extracted info for SC'!$J$13,IF($N277=$K$26,'Extracted info for SC'!$J$14,IF($N277=$L$26,'Extracted info for SC'!$J$15,IF($N277=$M$26,'Extracted info for SC'!$J$16,IF($N277=$N$26,'Extracted info for SC'!$J$17,IF($N277=$O$26,'Extracted info for SC'!$J$18,""))))))))))))))</f>
        <v/>
      </c>
      <c r="Z277" s="155"/>
      <c r="AA277" s="13" t="str">
        <f t="shared" si="71"/>
        <v/>
      </c>
      <c r="AB277" s="155"/>
      <c r="AC277" s="13" t="str">
        <f t="shared" ca="1" si="76"/>
        <v>$AB</v>
      </c>
      <c r="AD277" s="13" t="str" cm="1">
        <f t="array" aca="1" ref="AD277" ca="1">IFERROR(IF((LEFT(INDIRECT("$F"&amp;$S277),4))="GOTS",IF($G277="Organic","GOTS_Organic_raw",(IF($G277="Responsible","GOTS_Responsible",(IF($G277="No Attribute (Conventional)","GOTS_conventional",(IF($G277="Recycled Pre/Post-Consumer","GOTS_pre_post",(IF($G277="In-Conversion","GOTS_in_conversion",(IF($G277="Sustainably Sourced","Sustainably_sourced",""))))))))))),IF($G277="Organic","Organic",(IF($G277="Responsible","Responsible",(IF($G277="No Attribute (Conventional)","No_Attribute_Conventional",(IF($G277="Recycled Pre/Post-Consumer","Recycled_Pre_Post_Consumer",(IF($G277="In-Conversion","In_Conversion",(IF($G277="Recycled Pre-Consumer","Recycled_Pre_Consumer",(IF($G277="Recycled Post-Consumer","Recycled_Post_Consumer",(IF($G277="Sustainably Sourced","Sustainably_sourced","")))))))))))))))),"")</f>
        <v/>
      </c>
      <c r="AE277" s="13" t="e" cm="1">
        <f t="array" aca="1" ref="AE277" ca="1">IF(INDIRECT("$F"&amp;$S277)="","",IF(LEFT(INDIRECT("$F"&amp;$S277),3)="GRS","GRS_RCS_RM",IF((LEFT(INDIRECT("$F"&amp;$S277),3))="RCS","GRS_RCS_RM",IF(INDIRECT("$F"&amp;$S277)="OCS (No Label)","OCS_Conversion_RM",IF(LEFT(INDIRECT("$F"&amp;$S277),3)="OCS","OCS_RM",IF(RIGHT(INDIRECT("$F"&amp;$S277),10)="conversion","GOTS_RM_conversion",IF((LEFT(INDIRECT("$F"&amp;$S277),4))="GOTS","GOTS_RM","Responsible_RM")))))))</f>
        <v>#REF!</v>
      </c>
      <c r="AF277" s="13" t="str" cm="1">
        <f t="array" aca="1" ref="AF277" ca="1">IF($S277="","",INDIRECT("$Z"&amp;$S277))</f>
        <v/>
      </c>
      <c r="AG277" s="155"/>
      <c r="AH277" s="13" t="str" cm="1">
        <f t="array" aca="1" ref="AH277" ca="1">IFERROR(INDIRECT("$ag"&amp;S277),"")</f>
        <v/>
      </c>
      <c r="AI277" s="13" t="e" cm="1">
        <f t="array" aca="1" ref="AI277" ca="1">INDIRECT("O"&amp;S276)</f>
        <v>#REF!</v>
      </c>
      <c r="AJ277" s="13" t="str">
        <f>IF($I277="","",INDEX('Raw Material'!$A$1:$J$75,MATCH(I277,'Raw Material'!$A$1:$A$75,0),(MATCH(G277,'Raw Material'!$A$1:$J$1,0))))</f>
        <v/>
      </c>
      <c r="AK277" s="13" t="str">
        <f t="shared" si="72"/>
        <v>YANLIŞRM</v>
      </c>
      <c r="AL277" s="153" t="str">
        <f t="shared" si="73"/>
        <v/>
      </c>
    </row>
    <row r="278" spans="1:38" ht="16.5" customHeight="1">
      <c r="A278" s="162"/>
      <c r="B278" s="168"/>
      <c r="C278" s="169"/>
      <c r="D278" s="156"/>
      <c r="E278" s="156"/>
      <c r="F278" s="175"/>
      <c r="G278" s="181"/>
      <c r="H278" s="182"/>
      <c r="I278" s="182"/>
      <c r="J278" s="182"/>
      <c r="K278" s="32"/>
      <c r="L278" s="179"/>
      <c r="M278" s="179"/>
      <c r="N278" s="81"/>
      <c r="O278" s="185"/>
      <c r="P278" s="103"/>
      <c r="Q278" s="84" t="str">
        <f t="shared" si="74"/>
        <v/>
      </c>
      <c r="R278" s="159"/>
      <c r="S278" s="28" t="str" cm="1">
        <f t="array" aca="1" ref="S278" ca="1">IF(INDIRECT("A"&amp;114+$U278)&lt;&gt;"",114+$U278,"")</f>
        <v/>
      </c>
      <c r="T278" s="28" t="str">
        <f t="shared" ca="1" si="75"/>
        <v>$B</v>
      </c>
      <c r="U278" s="29">
        <f t="shared" si="82"/>
        <v>156</v>
      </c>
      <c r="V278" s="29">
        <v>13.6666666666677</v>
      </c>
      <c r="W278" s="29">
        <f t="shared" si="88"/>
        <v>13</v>
      </c>
      <c r="X278" s="41" t="str" cm="1">
        <f t="array" aca="1" ref="X278" ca="1">IFERROR(INDEX('PC&amp;PD'!$A$1:$AP$15,ROW('PC&amp;PD'!$A$15),MATCH(INDIRECT(T278),'PC&amp;PD'!$A$1:$AP$1,0)),"")</f>
        <v/>
      </c>
      <c r="Y278" s="13" t="str">
        <f>IF(OR($N278="",$N278=0),"",IF($N278=$E$7,'Extracted info for SC'!$J$6,IF($N278=$D$26,'Extracted info for SC'!$J$7,IF($N278=$E$26,'Extracted info for SC'!$J$8,IF($N278=$F$26,'Extracted info for SC'!$J$9,IF($N278=$G$26,'Extracted info for SC'!$J$10,IF($N278=$H$26,'Extracted info for SC'!$J$11,IF($N278=$I$26,'Extracted info for SC'!$J$12,IF($N278=$J$26,'Extracted info for SC'!$J$13,IF($N278=$K$26,'Extracted info for SC'!$J$14,IF($N278=$L$26,'Extracted info for SC'!$J$15,IF($N278=$M$26,'Extracted info for SC'!$J$16,IF($N278=$N$26,'Extracted info for SC'!$J$17,IF($N278=$O$26,'Extracted info for SC'!$J$18,""))))))))))))))</f>
        <v/>
      </c>
      <c r="Z278" s="155"/>
      <c r="AA278" s="13" t="str">
        <f t="shared" si="71"/>
        <v/>
      </c>
      <c r="AB278" s="155"/>
      <c r="AC278" s="13" t="str">
        <f t="shared" ca="1" si="76"/>
        <v>$AB</v>
      </c>
      <c r="AD278" s="13" t="str" cm="1">
        <f t="array" aca="1" ref="AD278" ca="1">IFERROR(IF((LEFT(INDIRECT("$F"&amp;$S278),4))="GOTS",IF($G278="Organic","GOTS_Organic_raw",(IF($G278="Responsible","GOTS_Responsible",(IF($G278="No Attribute (Conventional)","GOTS_conventional",(IF($G278="Recycled Pre/Post-Consumer","GOTS_pre_post",(IF($G278="In-Conversion","GOTS_in_conversion",(IF($G278="Sustainably Sourced","Sustainably_sourced",""))))))))))),IF($G278="Organic","Organic",(IF($G278="Responsible","Responsible",(IF($G278="No Attribute (Conventional)","No_Attribute_Conventional",(IF($G278="Recycled Pre/Post-Consumer","Recycled_Pre_Post_Consumer",(IF($G278="In-Conversion","In_Conversion",(IF($G278="Recycled Pre-Consumer","Recycled_Pre_Consumer",(IF($G278="Recycled Post-Consumer","Recycled_Post_Consumer",(IF($G278="Sustainably Sourced","Sustainably_sourced","")))))))))))))))),"")</f>
        <v/>
      </c>
      <c r="AE278" s="13" t="e" cm="1">
        <f t="array" aca="1" ref="AE278" ca="1">IF(INDIRECT("$F"&amp;$S278)="","",IF(LEFT(INDIRECT("$F"&amp;$S278),3)="GRS","GRS_RCS_RM",IF((LEFT(INDIRECT("$F"&amp;$S278),3))="RCS","GRS_RCS_RM",IF(INDIRECT("$F"&amp;$S278)="OCS (No Label)","OCS_Conversion_RM",IF(LEFT(INDIRECT("$F"&amp;$S278),3)="OCS","OCS_RM",IF(RIGHT(INDIRECT("$F"&amp;$S278),10)="conversion","GOTS_RM_conversion",IF((LEFT(INDIRECT("$F"&amp;$S278),4))="GOTS","GOTS_RM","Responsible_RM")))))))</f>
        <v>#REF!</v>
      </c>
      <c r="AF278" s="13" t="str" cm="1">
        <f t="array" aca="1" ref="AF278" ca="1">IF($S278="","",INDIRECT("$Z"&amp;$S278))</f>
        <v/>
      </c>
      <c r="AG278" s="155"/>
      <c r="AH278" s="13" t="str" cm="1">
        <f t="array" aca="1" ref="AH278" ca="1">IFERROR(INDIRECT("$ag"&amp;S278),"")</f>
        <v/>
      </c>
      <c r="AI278" s="13" t="e" cm="1">
        <f t="array" aca="1" ref="AI278" ca="1">INDIRECT("O"&amp;S277)</f>
        <v>#REF!</v>
      </c>
      <c r="AJ278" s="13" t="str">
        <f>IF($I278="","",INDEX('Raw Material'!$A$1:$J$75,MATCH(I278,'Raw Material'!$A$1:$A$75,0),(MATCH(G278,'Raw Material'!$A$1:$J$1,0))))</f>
        <v/>
      </c>
      <c r="AK278" s="13" t="str">
        <f t="shared" si="72"/>
        <v>YANLIŞRM</v>
      </c>
      <c r="AL278" s="153" t="str">
        <f t="shared" si="73"/>
        <v/>
      </c>
    </row>
    <row r="279" spans="1:38" ht="16.5" customHeight="1">
      <c r="A279" s="162"/>
      <c r="B279" s="168"/>
      <c r="C279" s="169"/>
      <c r="D279" s="156"/>
      <c r="E279" s="156"/>
      <c r="F279" s="175"/>
      <c r="G279" s="181"/>
      <c r="H279" s="182"/>
      <c r="I279" s="182"/>
      <c r="J279" s="182"/>
      <c r="K279" s="32"/>
      <c r="L279" s="179"/>
      <c r="M279" s="179"/>
      <c r="N279" s="81"/>
      <c r="O279" s="185"/>
      <c r="P279" s="103"/>
      <c r="Q279" s="84" t="str">
        <f t="shared" si="74"/>
        <v/>
      </c>
      <c r="R279" s="159"/>
      <c r="S279" s="28" t="str" cm="1">
        <f t="array" aca="1" ref="S279" ca="1">IF(INDIRECT("A"&amp;114+$U279)&lt;&gt;"",114+$U279,"")</f>
        <v/>
      </c>
      <c r="T279" s="28" t="str">
        <f t="shared" ca="1" si="75"/>
        <v>$B</v>
      </c>
      <c r="U279" s="29">
        <f t="shared" si="82"/>
        <v>156</v>
      </c>
      <c r="V279" s="29">
        <v>13.750000000001</v>
      </c>
      <c r="W279" s="29">
        <f t="shared" si="88"/>
        <v>13</v>
      </c>
      <c r="X279" s="41" t="str" cm="1">
        <f t="array" aca="1" ref="X279" ca="1">IFERROR(INDEX('PC&amp;PD'!$A$1:$AP$15,ROW('PC&amp;PD'!$A$15),MATCH(INDIRECT(T279),'PC&amp;PD'!$A$1:$AP$1,0)),"")</f>
        <v/>
      </c>
      <c r="Y279" s="13" t="str">
        <f>IF(OR($N279="",$N279=0),"",IF($N279=$E$7,'Extracted info for SC'!$J$6,IF($N279=$D$26,'Extracted info for SC'!$J$7,IF($N279=$E$26,'Extracted info for SC'!$J$8,IF($N279=$F$26,'Extracted info for SC'!$J$9,IF($N279=$G$26,'Extracted info for SC'!$J$10,IF($N279=$H$26,'Extracted info for SC'!$J$11,IF($N279=$I$26,'Extracted info for SC'!$J$12,IF($N279=$J$26,'Extracted info for SC'!$J$13,IF($N279=$K$26,'Extracted info for SC'!$J$14,IF($N279=$L$26,'Extracted info for SC'!$J$15,IF($N279=$M$26,'Extracted info for SC'!$J$16,IF($N279=$N$26,'Extracted info for SC'!$J$17,IF($N279=$O$26,'Extracted info for SC'!$J$18,""))))))))))))))</f>
        <v/>
      </c>
      <c r="Z279" s="155"/>
      <c r="AA279" s="13" t="str">
        <f t="shared" si="71"/>
        <v/>
      </c>
      <c r="AB279" s="155"/>
      <c r="AC279" s="13" t="str">
        <f t="shared" ca="1" si="76"/>
        <v>$AB</v>
      </c>
      <c r="AD279" s="13" t="str" cm="1">
        <f t="array" aca="1" ref="AD279" ca="1">IFERROR(IF((LEFT(INDIRECT("$F"&amp;$S279),4))="GOTS",IF($G279="Organic","GOTS_Organic_raw",(IF($G279="Responsible","GOTS_Responsible",(IF($G279="No Attribute (Conventional)","GOTS_conventional",(IF($G279="Recycled Pre/Post-Consumer","GOTS_pre_post",(IF($G279="In-Conversion","GOTS_in_conversion",(IF($G279="Sustainably Sourced","Sustainably_sourced",""))))))))))),IF($G279="Organic","Organic",(IF($G279="Responsible","Responsible",(IF($G279="No Attribute (Conventional)","No_Attribute_Conventional",(IF($G279="Recycled Pre/Post-Consumer","Recycled_Pre_Post_Consumer",(IF($G279="In-Conversion","In_Conversion",(IF($G279="Recycled Pre-Consumer","Recycled_Pre_Consumer",(IF($G279="Recycled Post-Consumer","Recycled_Post_Consumer",(IF($G279="Sustainably Sourced","Sustainably_sourced","")))))))))))))))),"")</f>
        <v/>
      </c>
      <c r="AE279" s="13" t="e" cm="1">
        <f t="array" aca="1" ref="AE279" ca="1">IF(INDIRECT("$F"&amp;$S279)="","",IF(LEFT(INDIRECT("$F"&amp;$S279),3)="GRS","GRS_RCS_RM",IF((LEFT(INDIRECT("$F"&amp;$S279),3))="RCS","GRS_RCS_RM",IF(INDIRECT("$F"&amp;$S279)="OCS (No Label)","OCS_Conversion_RM",IF(LEFT(INDIRECT("$F"&amp;$S279),3)="OCS","OCS_RM",IF(RIGHT(INDIRECT("$F"&amp;$S279),10)="conversion","GOTS_RM_conversion",IF((LEFT(INDIRECT("$F"&amp;$S279),4))="GOTS","GOTS_RM","Responsible_RM")))))))</f>
        <v>#REF!</v>
      </c>
      <c r="AF279" s="13" t="str" cm="1">
        <f t="array" aca="1" ref="AF279" ca="1">IF($S279="","",INDIRECT("$Z"&amp;$S279))</f>
        <v/>
      </c>
      <c r="AG279" s="155"/>
      <c r="AH279" s="13" t="str" cm="1">
        <f t="array" aca="1" ref="AH279" ca="1">IFERROR(INDIRECT("$ag"&amp;S279),"")</f>
        <v/>
      </c>
      <c r="AI279" s="13" t="e" cm="1">
        <f t="array" aca="1" ref="AI279" ca="1">INDIRECT("O"&amp;S278)</f>
        <v>#REF!</v>
      </c>
      <c r="AJ279" s="13" t="str">
        <f>IF($I279="","",INDEX('Raw Material'!$A$1:$J$75,MATCH(I279,'Raw Material'!$A$1:$A$75,0),(MATCH(G279,'Raw Material'!$A$1:$J$1,0))))</f>
        <v/>
      </c>
      <c r="AK279" s="13" t="str">
        <f t="shared" si="72"/>
        <v>YANLIŞRM</v>
      </c>
      <c r="AL279" s="153" t="str">
        <f t="shared" si="73"/>
        <v/>
      </c>
    </row>
    <row r="280" spans="1:38" ht="16.5" customHeight="1">
      <c r="A280" s="162"/>
      <c r="B280" s="168"/>
      <c r="C280" s="169"/>
      <c r="D280" s="156"/>
      <c r="E280" s="156"/>
      <c r="F280" s="175"/>
      <c r="G280" s="181"/>
      <c r="H280" s="182"/>
      <c r="I280" s="182"/>
      <c r="J280" s="182"/>
      <c r="K280" s="32"/>
      <c r="L280" s="179"/>
      <c r="M280" s="179"/>
      <c r="N280" s="81"/>
      <c r="O280" s="185"/>
      <c r="P280" s="103"/>
      <c r="Q280" s="84" t="str">
        <f t="shared" si="74"/>
        <v/>
      </c>
      <c r="R280" s="159"/>
      <c r="S280" s="28" t="str" cm="1">
        <f t="array" aca="1" ref="S280" ca="1">IF(INDIRECT("A"&amp;114+$U280)&lt;&gt;"",114+$U280,"")</f>
        <v/>
      </c>
      <c r="T280" s="28" t="str">
        <f t="shared" ca="1" si="75"/>
        <v>$B</v>
      </c>
      <c r="U280" s="29">
        <f t="shared" si="82"/>
        <v>156</v>
      </c>
      <c r="V280" s="29">
        <v>13.8333333333343</v>
      </c>
      <c r="W280" s="29">
        <f t="shared" si="88"/>
        <v>13</v>
      </c>
      <c r="X280" s="41" t="str" cm="1">
        <f t="array" aca="1" ref="X280" ca="1">IFERROR(INDEX('PC&amp;PD'!$A$1:$AP$15,ROW('PC&amp;PD'!$A$15),MATCH(INDIRECT(T280),'PC&amp;PD'!$A$1:$AP$1,0)),"")</f>
        <v/>
      </c>
      <c r="Y280" s="13" t="str">
        <f>IF(OR($N280="",$N280=0),"",IF($N280=$E$7,'Extracted info for SC'!$J$6,IF($N280=$D$26,'Extracted info for SC'!$J$7,IF($N280=$E$26,'Extracted info for SC'!$J$8,IF($N280=$F$26,'Extracted info for SC'!$J$9,IF($N280=$G$26,'Extracted info for SC'!$J$10,IF($N280=$H$26,'Extracted info for SC'!$J$11,IF($N280=$I$26,'Extracted info for SC'!$J$12,IF($N280=$J$26,'Extracted info for SC'!$J$13,IF($N280=$K$26,'Extracted info for SC'!$J$14,IF($N280=$L$26,'Extracted info for SC'!$J$15,IF($N280=$M$26,'Extracted info for SC'!$J$16,IF($N280=$N$26,'Extracted info for SC'!$J$17,IF($N280=$O$26,'Extracted info for SC'!$J$18,""))))))))))))))</f>
        <v/>
      </c>
      <c r="Z280" s="155"/>
      <c r="AA280" s="13" t="str">
        <f t="shared" si="71"/>
        <v/>
      </c>
      <c r="AB280" s="155"/>
      <c r="AC280" s="13" t="str">
        <f t="shared" ca="1" si="76"/>
        <v>$AB</v>
      </c>
      <c r="AD280" s="13" t="str" cm="1">
        <f t="array" aca="1" ref="AD280" ca="1">IFERROR(IF((LEFT(INDIRECT("$F"&amp;$S280),4))="GOTS",IF($G280="Organic","GOTS_Organic_raw",(IF($G280="Responsible","GOTS_Responsible",(IF($G280="No Attribute (Conventional)","GOTS_conventional",(IF($G280="Recycled Pre/Post-Consumer","GOTS_pre_post",(IF($G280="In-Conversion","GOTS_in_conversion",(IF($G280="Sustainably Sourced","Sustainably_sourced",""))))))))))),IF($G280="Organic","Organic",(IF($G280="Responsible","Responsible",(IF($G280="No Attribute (Conventional)","No_Attribute_Conventional",(IF($G280="Recycled Pre/Post-Consumer","Recycled_Pre_Post_Consumer",(IF($G280="In-Conversion","In_Conversion",(IF($G280="Recycled Pre-Consumer","Recycled_Pre_Consumer",(IF($G280="Recycled Post-Consumer","Recycled_Post_Consumer",(IF($G280="Sustainably Sourced","Sustainably_sourced","")))))))))))))))),"")</f>
        <v/>
      </c>
      <c r="AE280" s="13" t="e" cm="1">
        <f t="array" aca="1" ref="AE280" ca="1">IF(INDIRECT("$F"&amp;$S280)="","",IF(LEFT(INDIRECT("$F"&amp;$S280),3)="GRS","GRS_RCS_RM",IF((LEFT(INDIRECT("$F"&amp;$S280),3))="RCS","GRS_RCS_RM",IF(INDIRECT("$F"&amp;$S280)="OCS (No Label)","OCS_Conversion_RM",IF(LEFT(INDIRECT("$F"&amp;$S280),3)="OCS","OCS_RM",IF(RIGHT(INDIRECT("$F"&amp;$S280),10)="conversion","GOTS_RM_conversion",IF((LEFT(INDIRECT("$F"&amp;$S280),4))="GOTS","GOTS_RM","Responsible_RM")))))))</f>
        <v>#REF!</v>
      </c>
      <c r="AF280" s="13" t="str" cm="1">
        <f t="array" aca="1" ref="AF280" ca="1">IF($S280="","",INDIRECT("$Z"&amp;$S280))</f>
        <v/>
      </c>
      <c r="AG280" s="155"/>
      <c r="AH280" s="13" t="str" cm="1">
        <f t="array" aca="1" ref="AH280" ca="1">IFERROR(INDIRECT("$ag"&amp;S280),"")</f>
        <v/>
      </c>
      <c r="AI280" s="13" t="e" cm="1">
        <f t="array" aca="1" ref="AI280" ca="1">INDIRECT("O"&amp;S279)</f>
        <v>#REF!</v>
      </c>
      <c r="AJ280" s="13" t="str">
        <f>IF($I280="","",INDEX('Raw Material'!$A$1:$J$75,MATCH(I280,'Raw Material'!$A$1:$A$75,0),(MATCH(G280,'Raw Material'!$A$1:$J$1,0))))</f>
        <v/>
      </c>
      <c r="AK280" s="13" t="str">
        <f t="shared" si="72"/>
        <v>YANLIŞRM</v>
      </c>
      <c r="AL280" s="153" t="str">
        <f t="shared" si="73"/>
        <v/>
      </c>
    </row>
    <row r="281" spans="1:38" ht="16.5" customHeight="1" thickBot="1">
      <c r="A281" s="163"/>
      <c r="B281" s="170"/>
      <c r="C281" s="171"/>
      <c r="D281" s="156"/>
      <c r="E281" s="156"/>
      <c r="F281" s="176"/>
      <c r="G281" s="157"/>
      <c r="H281" s="158"/>
      <c r="I281" s="158"/>
      <c r="J281" s="158"/>
      <c r="K281" s="33"/>
      <c r="L281" s="180"/>
      <c r="M281" s="180"/>
      <c r="N281" s="82"/>
      <c r="O281" s="186"/>
      <c r="P281" s="103"/>
      <c r="Q281" s="84" t="str">
        <f t="shared" si="74"/>
        <v/>
      </c>
      <c r="R281" s="159"/>
      <c r="S281" s="28" t="str" cm="1">
        <f t="array" aca="1" ref="S281" ca="1">IF(INDIRECT("A"&amp;114+$U281)&lt;&gt;"",114+$U281,"")</f>
        <v/>
      </c>
      <c r="T281" s="28" t="str">
        <f t="shared" ca="1" si="75"/>
        <v>$B</v>
      </c>
      <c r="U281" s="29">
        <f t="shared" si="82"/>
        <v>156</v>
      </c>
      <c r="V281" s="29">
        <v>13.9166666666677</v>
      </c>
      <c r="W281" s="29">
        <f t="shared" si="88"/>
        <v>13</v>
      </c>
      <c r="X281" s="41" t="str" cm="1">
        <f t="array" aca="1" ref="X281" ca="1">IFERROR(INDEX('PC&amp;PD'!$A$1:$AP$15,ROW('PC&amp;PD'!$A$15),MATCH(INDIRECT(T281),'PC&amp;PD'!$A$1:$AP$1,0)),"")</f>
        <v/>
      </c>
      <c r="Y281" s="13" t="str">
        <f>IF(OR($N281="",$N281=0),"",IF($N281=$E$7,'Extracted info for SC'!$J$6,IF($N281=$D$26,'Extracted info for SC'!$J$7,IF($N281=$E$26,'Extracted info for SC'!$J$8,IF($N281=$F$26,'Extracted info for SC'!$J$9,IF($N281=$G$26,'Extracted info for SC'!$J$10,IF($N281=$H$26,'Extracted info for SC'!$J$11,IF($N281=$I$26,'Extracted info for SC'!$J$12,IF($N281=$J$26,'Extracted info for SC'!$J$13,IF($N281=$K$26,'Extracted info for SC'!$J$14,IF($N281=$L$26,'Extracted info for SC'!$J$15,IF($N281=$M$26,'Extracted info for SC'!$J$16,IF($N281=$N$26,'Extracted info for SC'!$J$17,IF($N281=$O$26,'Extracted info for SC'!$J$18,""))))))))))))))</f>
        <v/>
      </c>
      <c r="Z281" s="155"/>
      <c r="AA281" s="13" t="str">
        <f t="shared" si="71"/>
        <v/>
      </c>
      <c r="AB281" s="155"/>
      <c r="AC281" s="13" t="str">
        <f t="shared" ca="1" si="76"/>
        <v>$AB</v>
      </c>
      <c r="AD281" s="13" t="str" cm="1">
        <f t="array" aca="1" ref="AD281" ca="1">IFERROR(IF((LEFT(INDIRECT("$F"&amp;$S281),4))="GOTS",IF($G281="Organic","GOTS_Organic_raw",(IF($G281="Responsible","GOTS_Responsible",(IF($G281="No Attribute (Conventional)","GOTS_conventional",(IF($G281="Recycled Pre/Post-Consumer","GOTS_pre_post",(IF($G281="In-Conversion","GOTS_in_conversion",(IF($G281="Sustainably Sourced","Sustainably_sourced",""))))))))))),IF($G281="Organic","Organic",(IF($G281="Responsible","Responsible",(IF($G281="No Attribute (Conventional)","No_Attribute_Conventional",(IF($G281="Recycled Pre/Post-Consumer","Recycled_Pre_Post_Consumer",(IF($G281="In-Conversion","In_Conversion",(IF($G281="Recycled Pre-Consumer","Recycled_Pre_Consumer",(IF($G281="Recycled Post-Consumer","Recycled_Post_Consumer",(IF($G281="Sustainably Sourced","Sustainably_sourced","")))))))))))))))),"")</f>
        <v/>
      </c>
      <c r="AE281" s="13" t="e" cm="1">
        <f t="array" aca="1" ref="AE281" ca="1">IF(INDIRECT("$F"&amp;$S281)="","",IF(LEFT(INDIRECT("$F"&amp;$S281),3)="GRS","GRS_RCS_RM",IF((LEFT(INDIRECT("$F"&amp;$S281),3))="RCS","GRS_RCS_RM",IF(INDIRECT("$F"&amp;$S281)="OCS (No Label)","OCS_Conversion_RM",IF(LEFT(INDIRECT("$F"&amp;$S281),3)="OCS","OCS_RM",IF(RIGHT(INDIRECT("$F"&amp;$S281),10)="conversion","GOTS_RM_conversion",IF((LEFT(INDIRECT("$F"&amp;$S281),4))="GOTS","GOTS_RM","Responsible_RM")))))))</f>
        <v>#REF!</v>
      </c>
      <c r="AF281" s="13" t="str" cm="1">
        <f t="array" aca="1" ref="AF281" ca="1">IF($S281="","",INDIRECT("$Z"&amp;$S281))</f>
        <v/>
      </c>
      <c r="AG281" s="155"/>
      <c r="AH281" s="13" t="str" cm="1">
        <f t="array" aca="1" ref="AH281" ca="1">IFERROR(INDIRECT("$ag"&amp;S281),"")</f>
        <v/>
      </c>
      <c r="AI281" s="13" t="e" cm="1">
        <f t="array" aca="1" ref="AI281" ca="1">INDIRECT("O"&amp;S280)</f>
        <v>#REF!</v>
      </c>
      <c r="AJ281" s="13" t="str">
        <f>IF($I281="","",INDEX('Raw Material'!$A$1:$J$75,MATCH(I281,'Raw Material'!$A$1:$A$75,0),(MATCH(G281,'Raw Material'!$A$1:$J$1,0))))</f>
        <v/>
      </c>
      <c r="AK281" s="13" t="str">
        <f t="shared" si="72"/>
        <v>YANLIŞRM</v>
      </c>
      <c r="AL281" s="153" t="str">
        <f t="shared" si="73"/>
        <v/>
      </c>
    </row>
    <row r="282" spans="1:38" ht="16.5" customHeight="1">
      <c r="A282" s="160" t="str">
        <f>IF(B282="","",COUNTA($B$114:$B282))</f>
        <v/>
      </c>
      <c r="B282" s="164"/>
      <c r="C282" s="165"/>
      <c r="D282" s="183"/>
      <c r="E282" s="183"/>
      <c r="F282" s="172"/>
      <c r="G282" s="212"/>
      <c r="H282" s="206"/>
      <c r="I282" s="206"/>
      <c r="J282" s="206"/>
      <c r="K282" s="31"/>
      <c r="L282" s="177" t="str">
        <f t="shared" ref="L282" si="94">IF(R282="","",LEFT(R282,LEN(R282)-2))</f>
        <v/>
      </c>
      <c r="M282" s="177"/>
      <c r="N282" s="80"/>
      <c r="O282" s="184"/>
      <c r="P282" s="103"/>
      <c r="Q282" s="84" t="str">
        <f t="shared" si="74"/>
        <v/>
      </c>
      <c r="R282" s="159" t="str">
        <f t="shared" ref="R282" si="95">CONCATENATE($Q282,Q283,Q284,Q285,Q286,Q287,$Q288,$Q289,$Q290,$Q291,Q292,Q293)</f>
        <v/>
      </c>
      <c r="S282" s="28" t="str" cm="1">
        <f t="array" aca="1" ref="S282" ca="1">IF(INDIRECT("A"&amp;114+$U282)&lt;&gt;"",114+$U282,"")</f>
        <v/>
      </c>
      <c r="T282" s="28" t="str">
        <f t="shared" ca="1" si="75"/>
        <v>$B</v>
      </c>
      <c r="U282" s="29">
        <f t="shared" si="82"/>
        <v>168</v>
      </c>
      <c r="V282" s="29">
        <v>14.000000000001</v>
      </c>
      <c r="W282" s="29">
        <f t="shared" si="88"/>
        <v>14</v>
      </c>
      <c r="X282" s="41" t="str" cm="1">
        <f t="array" aca="1" ref="X282" ca="1">IFERROR(INDEX('PC&amp;PD'!$A$1:$AP$15,ROW('PC&amp;PD'!$A$15),MATCH(INDIRECT(T282),'PC&amp;PD'!$A$1:$AP$1,0)),"")</f>
        <v/>
      </c>
      <c r="Y282" s="13" t="str">
        <f>IF(OR($N282="",$N282=0),"",IF($N282=$E$7,'Extracted info for SC'!$J$6,IF($N282=$D$26,'Extracted info for SC'!$J$7,IF($N282=$E$26,'Extracted info for SC'!$J$8,IF($N282=$F$26,'Extracted info for SC'!$J$9,IF($N282=$G$26,'Extracted info for SC'!$J$10,IF($N282=$H$26,'Extracted info for SC'!$J$11,IF($N282=$I$26,'Extracted info for SC'!$J$12,IF($N282=$J$26,'Extracted info for SC'!$J$13,IF($N282=$K$26,'Extracted info for SC'!$J$14,IF($N282=$L$26,'Extracted info for SC'!$J$15,IF($N282=$M$26,'Extracted info for SC'!$J$16,IF($N282=$N$26,'Extracted info for SC'!$J$17,IF($N282=$O$26,'Extracted info for SC'!$J$18,""))))))))))))))</f>
        <v/>
      </c>
      <c r="Z282" s="155" t="str">
        <f t="shared" ref="Z282" si="96">IFERROR(IF($F282="OCS 100","OCS (OCS 100)",IF($F282="OCS Blended","OCS (OCS Blended)",IF($F282="OCS (No Label)","OCS (No Label)",IF($F282="RCS 100","RCS (RCS 100)",IF($F282="RCS Blended","RCS (RCS Blended)",IF($F282="GRS","GRS (GRS)",IF($F282="GRS (No Label)", "GRS (No Label)",IF($F282="RDS","RDS (RDS)",IF($F282="RWS","RWS (RWS)",IF($F282="RAS","RAS (RAS)",IF($F282="RMS","RMS (RMS)",IF($F282="GOTS Organic","GOTS (Organic)",IF($F282="GOTS Made with organic","GOTS (Made with Organic)",IF($F282="GOTS Organic - in conversion","GOTS (Organic - In Conversion)",IF($F282="GOTS Made with organic - in conversion","GOTS (Made with Organic - In Conversion)",""))))))))))))))),"")</f>
        <v/>
      </c>
      <c r="AA282" s="13" t="str">
        <f t="shared" si="71"/>
        <v/>
      </c>
      <c r="AB282" s="155" t="str">
        <f t="shared" ref="AB282" si="97">IFERROR(IF($F282="OCS 100", "OCS_100",IF($F282="OCS Blended", "OCS_Blended",IF($F282="OCS (No Label)", "OCS_No_Label",IF($F282="RCS 100", "RCS_100",IF($F282="RCS Blended","RCS_Blended",IF($F282="GRS","GRS",IF($F282="GRS (No Label)", "GRS_No_Label",IF($F282="RDS","RDS",IF($F282="RWS","RWS",IF($F282="RMS","RMS",IF($F282="GOTS Organic","GOTS_Organic",IF($F282="GOTS Made with organic","GOTS_Made_with_organic",IF($F282="GOTS Organic - in conversion","GOTS_Organic_in_Conversion",IF($F282="GOTS Made with organic - in conversion","GOTS_Made_with_Organic_in_Conversion",IF($F282="RAS","RAS",""))))))))))))))),"")</f>
        <v/>
      </c>
      <c r="AC282" s="13" t="str">
        <f t="shared" ca="1" si="76"/>
        <v>$AB</v>
      </c>
      <c r="AD282" s="13" t="str" cm="1">
        <f t="array" aca="1" ref="AD282" ca="1">IFERROR(IF((LEFT(INDIRECT("$F"&amp;$S282),4))="GOTS",IF($G282="Organic","GOTS_Organic_raw",(IF($G282="Responsible","GOTS_Responsible",(IF($G282="No Attribute (Conventional)","GOTS_conventional",(IF($G282="Recycled Pre/Post-Consumer","GOTS_pre_post",(IF($G282="In-Conversion","GOTS_in_conversion",(IF($G282="Sustainably Sourced","Sustainably_sourced",""))))))))))),IF($G282="Organic","Organic",(IF($G282="Responsible","Responsible",(IF($G282="No Attribute (Conventional)","No_Attribute_Conventional",(IF($G282="Recycled Pre/Post-Consumer","Recycled_Pre_Post_Consumer",(IF($G282="In-Conversion","In_Conversion",(IF($G282="Recycled Pre-Consumer","Recycled_Pre_Consumer",(IF($G282="Recycled Post-Consumer","Recycled_Post_Consumer",(IF($G282="Sustainably Sourced","Sustainably_sourced","")))))))))))))))),"")</f>
        <v/>
      </c>
      <c r="AE282" s="13" t="e" cm="1">
        <f t="array" aca="1" ref="AE282" ca="1">IF(INDIRECT("$F"&amp;$S282)="","",IF(LEFT(INDIRECT("$F"&amp;$S282),3)="GRS","GRS_RCS_RM",IF((LEFT(INDIRECT("$F"&amp;$S282),3))="RCS","GRS_RCS_RM",IF(INDIRECT("$F"&amp;$S282)="OCS (No Label)","OCS_Conversion_RM",IF(LEFT(INDIRECT("$F"&amp;$S282),3)="OCS","OCS_RM",IF(RIGHT(INDIRECT("$F"&amp;$S282),10)="conversion","GOTS_RM_conversion",IF((LEFT(INDIRECT("$F"&amp;$S282),4))="GOTS","GOTS_RM","Responsible_RM")))))))</f>
        <v>#REF!</v>
      </c>
      <c r="AF282" s="13" t="str" cm="1">
        <f t="array" aca="1" ref="AF282" ca="1">IF($S282="","",INDIRECT("$Z"&amp;$S282))</f>
        <v/>
      </c>
      <c r="AG282" s="155" t="str">
        <f t="shared" ref="AG282" si="98">IF(AND(Y282="",Y283="",Y284="",Y285="",Y286="",Y287="",Y288="",Y289="",Y290="",Y291="",Y292="",Y293=""),"",CONCATENATE(Y282&amp;", "&amp;Y283&amp;", "&amp;Y284&amp;", "&amp;Y285&amp;", "&amp;Y286&amp;", "&amp;Y287&amp;", "&amp;Y288&amp;", "&amp;Y289&amp;", "&amp;Y290&amp;", "&amp;Y291&amp;", "&amp;Y292&amp;", "&amp;Y293))</f>
        <v/>
      </c>
      <c r="AH282" s="13" t="str" cm="1">
        <f t="array" aca="1" ref="AH282" ca="1">IFERROR(INDIRECT("$ag"&amp;S282),"")</f>
        <v/>
      </c>
      <c r="AI282" s="13" t="e" cm="1">
        <f t="array" aca="1" ref="AI282" ca="1">INDIRECT("O"&amp;S281)</f>
        <v>#REF!</v>
      </c>
      <c r="AJ282" s="13" t="str">
        <f>IF($I282="","",INDEX('Raw Material'!$A$1:$J$75,MATCH(I282,'Raw Material'!$A$1:$A$75,0),(MATCH(G282,'Raw Material'!$A$1:$J$1,0))))</f>
        <v/>
      </c>
      <c r="AK282" s="13" t="str">
        <f t="shared" si="72"/>
        <v>YANLIŞRM</v>
      </c>
      <c r="AL282" s="153" t="str">
        <f t="shared" si="73"/>
        <v/>
      </c>
    </row>
    <row r="283" spans="1:38" ht="16.5" customHeight="1">
      <c r="A283" s="161"/>
      <c r="B283" s="166"/>
      <c r="C283" s="167"/>
      <c r="D283" s="156"/>
      <c r="E283" s="156"/>
      <c r="F283" s="173"/>
      <c r="G283" s="181"/>
      <c r="H283" s="182"/>
      <c r="I283" s="182"/>
      <c r="J283" s="182"/>
      <c r="K283" s="32"/>
      <c r="L283" s="178"/>
      <c r="M283" s="178"/>
      <c r="N283" s="81"/>
      <c r="O283" s="185"/>
      <c r="P283" s="103"/>
      <c r="Q283" s="84" t="str">
        <f t="shared" si="74"/>
        <v/>
      </c>
      <c r="R283" s="159"/>
      <c r="S283" s="28" t="str" cm="1">
        <f t="array" aca="1" ref="S283" ca="1">IF(INDIRECT("A"&amp;114+$U283)&lt;&gt;"",114+$U283,"")</f>
        <v/>
      </c>
      <c r="T283" s="28" t="str">
        <f t="shared" ca="1" si="75"/>
        <v>$B</v>
      </c>
      <c r="U283" s="29">
        <f t="shared" si="82"/>
        <v>168</v>
      </c>
      <c r="V283" s="29">
        <v>14.0833333333344</v>
      </c>
      <c r="W283" s="29">
        <f t="shared" si="88"/>
        <v>14</v>
      </c>
      <c r="X283" s="41" t="str" cm="1">
        <f t="array" aca="1" ref="X283" ca="1">IFERROR(INDEX('PC&amp;PD'!$A$1:$AP$15,ROW('PC&amp;PD'!$A$15),MATCH(INDIRECT(T283),'PC&amp;PD'!$A$1:$AP$1,0)),"")</f>
        <v/>
      </c>
      <c r="Y283" s="13" t="str">
        <f>IF(OR($N283="",$N283=0),"",IF($N283=$E$7,'Extracted info for SC'!$J$6,IF($N283=$D$26,'Extracted info for SC'!$J$7,IF($N283=$E$26,'Extracted info for SC'!$J$8,IF($N283=$F$26,'Extracted info for SC'!$J$9,IF($N283=$G$26,'Extracted info for SC'!$J$10,IF($N283=$H$26,'Extracted info for SC'!$J$11,IF($N283=$I$26,'Extracted info for SC'!$J$12,IF($N283=$J$26,'Extracted info for SC'!$J$13,IF($N283=$K$26,'Extracted info for SC'!$J$14,IF($N283=$L$26,'Extracted info for SC'!$J$15,IF($N283=$M$26,'Extracted info for SC'!$J$16,IF($N283=$N$26,'Extracted info for SC'!$J$17,IF($N283=$O$26,'Extracted info for SC'!$J$18,""))))))))))))))</f>
        <v/>
      </c>
      <c r="Z283" s="155"/>
      <c r="AA283" s="13" t="str">
        <f t="shared" si="71"/>
        <v/>
      </c>
      <c r="AB283" s="155"/>
      <c r="AC283" s="13" t="str">
        <f t="shared" ca="1" si="76"/>
        <v>$AB</v>
      </c>
      <c r="AD283" s="13" t="str" cm="1">
        <f t="array" aca="1" ref="AD283" ca="1">IFERROR(IF((LEFT(INDIRECT("$F"&amp;$S283),4))="GOTS",IF($G283="Organic","GOTS_Organic_raw",(IF($G283="Responsible","GOTS_Responsible",(IF($G283="No Attribute (Conventional)","GOTS_conventional",(IF($G283="Recycled Pre/Post-Consumer","GOTS_pre_post",(IF($G283="In-Conversion","GOTS_in_conversion",(IF($G283="Sustainably Sourced","Sustainably_sourced",""))))))))))),IF($G283="Organic","Organic",(IF($G283="Responsible","Responsible",(IF($G283="No Attribute (Conventional)","No_Attribute_Conventional",(IF($G283="Recycled Pre/Post-Consumer","Recycled_Pre_Post_Consumer",(IF($G283="In-Conversion","In_Conversion",(IF($G283="Recycled Pre-Consumer","Recycled_Pre_Consumer",(IF($G283="Recycled Post-Consumer","Recycled_Post_Consumer",(IF($G283="Sustainably Sourced","Sustainably_sourced","")))))))))))))))),"")</f>
        <v/>
      </c>
      <c r="AE283" s="13" t="e" cm="1">
        <f t="array" aca="1" ref="AE283" ca="1">IF(INDIRECT("$F"&amp;$S283)="","",IF(LEFT(INDIRECT("$F"&amp;$S283),3)="GRS","GRS_RCS_RM",IF((LEFT(INDIRECT("$F"&amp;$S283),3))="RCS","GRS_RCS_RM",IF(INDIRECT("$F"&amp;$S283)="OCS (No Label)","OCS_Conversion_RM",IF(LEFT(INDIRECT("$F"&amp;$S283),3)="OCS","OCS_RM",IF(RIGHT(INDIRECT("$F"&amp;$S283),10)="conversion","GOTS_RM_conversion",IF((LEFT(INDIRECT("$F"&amp;$S283),4))="GOTS","GOTS_RM","Responsible_RM")))))))</f>
        <v>#REF!</v>
      </c>
      <c r="AF283" s="13" t="str" cm="1">
        <f t="array" aca="1" ref="AF283" ca="1">IF($S283="","",INDIRECT("$Z"&amp;$S283))</f>
        <v/>
      </c>
      <c r="AG283" s="155"/>
      <c r="AH283" s="13" t="str" cm="1">
        <f t="array" aca="1" ref="AH283" ca="1">IFERROR(INDIRECT("$ag"&amp;S283),"")</f>
        <v/>
      </c>
      <c r="AI283" s="13" t="e" cm="1">
        <f t="array" aca="1" ref="AI283" ca="1">INDIRECT("O"&amp;S282)</f>
        <v>#REF!</v>
      </c>
      <c r="AJ283" s="13" t="str">
        <f>IF($I283="","",INDEX('Raw Material'!$A$1:$J$75,MATCH(I283,'Raw Material'!$A$1:$A$75,0),(MATCH(G283,'Raw Material'!$A$1:$J$1,0))))</f>
        <v/>
      </c>
      <c r="AK283" s="13" t="str">
        <f t="shared" si="72"/>
        <v>YANLIŞRM</v>
      </c>
      <c r="AL283" s="153" t="str">
        <f t="shared" si="73"/>
        <v/>
      </c>
    </row>
    <row r="284" spans="1:38" ht="16.5" customHeight="1">
      <c r="A284" s="161"/>
      <c r="B284" s="166"/>
      <c r="C284" s="167"/>
      <c r="D284" s="156"/>
      <c r="E284" s="156"/>
      <c r="F284" s="173"/>
      <c r="G284" s="181"/>
      <c r="H284" s="182"/>
      <c r="I284" s="182"/>
      <c r="J284" s="182"/>
      <c r="K284" s="32"/>
      <c r="L284" s="178"/>
      <c r="M284" s="178"/>
      <c r="N284" s="81"/>
      <c r="O284" s="185"/>
      <c r="P284" s="103"/>
      <c r="Q284" s="84" t="str">
        <f t="shared" si="74"/>
        <v/>
      </c>
      <c r="R284" s="159"/>
      <c r="S284" s="28" t="str" cm="1">
        <f t="array" aca="1" ref="S284" ca="1">IF(INDIRECT("A"&amp;114+$U284)&lt;&gt;"",114+$U284,"")</f>
        <v/>
      </c>
      <c r="T284" s="28" t="str">
        <f t="shared" ca="1" si="75"/>
        <v>$B</v>
      </c>
      <c r="U284" s="29">
        <f t="shared" si="82"/>
        <v>168</v>
      </c>
      <c r="V284" s="29">
        <v>14.1666666666677</v>
      </c>
      <c r="W284" s="29">
        <f t="shared" si="88"/>
        <v>14</v>
      </c>
      <c r="X284" s="41" t="str" cm="1">
        <f t="array" aca="1" ref="X284" ca="1">IFERROR(INDEX('PC&amp;PD'!$A$1:$AP$15,ROW('PC&amp;PD'!$A$15),MATCH(INDIRECT(T284),'PC&amp;PD'!$A$1:$AP$1,0)),"")</f>
        <v/>
      </c>
      <c r="Y284" s="13" t="str">
        <f>IF(OR($N284="",$N284=0),"",IF($N284=$E$7,'Extracted info for SC'!$J$6,IF($N284=$D$26,'Extracted info for SC'!$J$7,IF($N284=$E$26,'Extracted info for SC'!$J$8,IF($N284=$F$26,'Extracted info for SC'!$J$9,IF($N284=$G$26,'Extracted info for SC'!$J$10,IF($N284=$H$26,'Extracted info for SC'!$J$11,IF($N284=$I$26,'Extracted info for SC'!$J$12,IF($N284=$J$26,'Extracted info for SC'!$J$13,IF($N284=$K$26,'Extracted info for SC'!$J$14,IF($N284=$L$26,'Extracted info for SC'!$J$15,IF($N284=$M$26,'Extracted info for SC'!$J$16,IF($N284=$N$26,'Extracted info for SC'!$J$17,IF($N284=$O$26,'Extracted info for SC'!$J$18,""))))))))))))))</f>
        <v/>
      </c>
      <c r="Z284" s="155"/>
      <c r="AA284" s="13" t="str">
        <f t="shared" si="71"/>
        <v/>
      </c>
      <c r="AB284" s="155"/>
      <c r="AC284" s="13" t="str">
        <f t="shared" ca="1" si="76"/>
        <v>$AB</v>
      </c>
      <c r="AD284" s="13" t="str" cm="1">
        <f t="array" aca="1" ref="AD284" ca="1">IFERROR(IF((LEFT(INDIRECT("$F"&amp;$S284),4))="GOTS",IF($G284="Organic","GOTS_Organic_raw",(IF($G284="Responsible","GOTS_Responsible",(IF($G284="No Attribute (Conventional)","GOTS_conventional",(IF($G284="Recycled Pre/Post-Consumer","GOTS_pre_post",(IF($G284="In-Conversion","GOTS_in_conversion",(IF($G284="Sustainably Sourced","Sustainably_sourced",""))))))))))),IF($G284="Organic","Organic",(IF($G284="Responsible","Responsible",(IF($G284="No Attribute (Conventional)","No_Attribute_Conventional",(IF($G284="Recycled Pre/Post-Consumer","Recycled_Pre_Post_Consumer",(IF($G284="In-Conversion","In_Conversion",(IF($G284="Recycled Pre-Consumer","Recycled_Pre_Consumer",(IF($G284="Recycled Post-Consumer","Recycled_Post_Consumer",(IF($G284="Sustainably Sourced","Sustainably_sourced","")))))))))))))))),"")</f>
        <v/>
      </c>
      <c r="AE284" s="13" t="e" cm="1">
        <f t="array" aca="1" ref="AE284" ca="1">IF(INDIRECT("$F"&amp;$S284)="","",IF(LEFT(INDIRECT("$F"&amp;$S284),3)="GRS","GRS_RCS_RM",IF((LEFT(INDIRECT("$F"&amp;$S284),3))="RCS","GRS_RCS_RM",IF(INDIRECT("$F"&amp;$S284)="OCS (No Label)","OCS_Conversion_RM",IF(LEFT(INDIRECT("$F"&amp;$S284),3)="OCS","OCS_RM",IF(RIGHT(INDIRECT("$F"&amp;$S284),10)="conversion","GOTS_RM_conversion",IF((LEFT(INDIRECT("$F"&amp;$S284),4))="GOTS","GOTS_RM","Responsible_RM")))))))</f>
        <v>#REF!</v>
      </c>
      <c r="AF284" s="13" t="str" cm="1">
        <f t="array" aca="1" ref="AF284" ca="1">IF($S284="","",INDIRECT("$Z"&amp;$S284))</f>
        <v/>
      </c>
      <c r="AG284" s="155"/>
      <c r="AH284" s="13" t="str" cm="1">
        <f t="array" aca="1" ref="AH284" ca="1">IFERROR(INDIRECT("$ag"&amp;S284),"")</f>
        <v/>
      </c>
      <c r="AI284" s="13" t="e" cm="1">
        <f t="array" aca="1" ref="AI284" ca="1">INDIRECT("O"&amp;S283)</f>
        <v>#REF!</v>
      </c>
      <c r="AJ284" s="13" t="str">
        <f>IF($I284="","",INDEX('Raw Material'!$A$1:$J$75,MATCH(I284,'Raw Material'!$A$1:$A$75,0),(MATCH(G284,'Raw Material'!$A$1:$J$1,0))))</f>
        <v/>
      </c>
      <c r="AK284" s="13" t="str">
        <f t="shared" si="72"/>
        <v>YANLIŞRM</v>
      </c>
      <c r="AL284" s="153" t="str">
        <f t="shared" si="73"/>
        <v/>
      </c>
    </row>
    <row r="285" spans="1:38" ht="16.5" customHeight="1">
      <c r="A285" s="161"/>
      <c r="B285" s="166"/>
      <c r="C285" s="167"/>
      <c r="D285" s="156"/>
      <c r="E285" s="156"/>
      <c r="F285" s="174"/>
      <c r="G285" s="181"/>
      <c r="H285" s="182"/>
      <c r="I285" s="182"/>
      <c r="J285" s="182"/>
      <c r="K285" s="32"/>
      <c r="L285" s="178"/>
      <c r="M285" s="178"/>
      <c r="N285" s="81"/>
      <c r="O285" s="185"/>
      <c r="P285" s="103"/>
      <c r="Q285" s="84" t="str">
        <f t="shared" si="74"/>
        <v/>
      </c>
      <c r="R285" s="159"/>
      <c r="S285" s="28" t="str" cm="1">
        <f t="array" aca="1" ref="S285" ca="1">IF(INDIRECT("A"&amp;114+$U285)&lt;&gt;"",114+$U285,"")</f>
        <v/>
      </c>
      <c r="T285" s="28" t="str">
        <f t="shared" ca="1" si="75"/>
        <v>$B</v>
      </c>
      <c r="U285" s="29">
        <f t="shared" si="82"/>
        <v>168</v>
      </c>
      <c r="V285" s="29">
        <v>14.250000000001</v>
      </c>
      <c r="W285" s="29">
        <f t="shared" si="88"/>
        <v>14</v>
      </c>
      <c r="X285" s="41" t="str" cm="1">
        <f t="array" aca="1" ref="X285" ca="1">IFERROR(INDEX('PC&amp;PD'!$A$1:$AP$15,ROW('PC&amp;PD'!$A$15),MATCH(INDIRECT(T285),'PC&amp;PD'!$A$1:$AP$1,0)),"")</f>
        <v/>
      </c>
      <c r="Y285" s="13" t="str">
        <f>IF(OR($N285="",$N285=0),"",IF($N285=$E$7,'Extracted info for SC'!$J$6,IF($N285=$D$26,'Extracted info for SC'!$J$7,IF($N285=$E$26,'Extracted info for SC'!$J$8,IF($N285=$F$26,'Extracted info for SC'!$J$9,IF($N285=$G$26,'Extracted info for SC'!$J$10,IF($N285=$H$26,'Extracted info for SC'!$J$11,IF($N285=$I$26,'Extracted info for SC'!$J$12,IF($N285=$J$26,'Extracted info for SC'!$J$13,IF($N285=$K$26,'Extracted info for SC'!$J$14,IF($N285=$L$26,'Extracted info for SC'!$J$15,IF($N285=$M$26,'Extracted info for SC'!$J$16,IF($N285=$N$26,'Extracted info for SC'!$J$17,IF($N285=$O$26,'Extracted info for SC'!$J$18,""))))))))))))))</f>
        <v/>
      </c>
      <c r="Z285" s="155"/>
      <c r="AA285" s="13" t="str">
        <f t="shared" si="71"/>
        <v/>
      </c>
      <c r="AB285" s="155"/>
      <c r="AC285" s="13" t="str">
        <f t="shared" ca="1" si="76"/>
        <v>$AB</v>
      </c>
      <c r="AD285" s="13" t="str" cm="1">
        <f t="array" aca="1" ref="AD285" ca="1">IFERROR(IF((LEFT(INDIRECT("$F"&amp;$S285),4))="GOTS",IF($G285="Organic","GOTS_Organic_raw",(IF($G285="Responsible","GOTS_Responsible",(IF($G285="No Attribute (Conventional)","GOTS_conventional",(IF($G285="Recycled Pre/Post-Consumer","GOTS_pre_post",(IF($G285="In-Conversion","GOTS_in_conversion",(IF($G285="Sustainably Sourced","Sustainably_sourced",""))))))))))),IF($G285="Organic","Organic",(IF($G285="Responsible","Responsible",(IF($G285="No Attribute (Conventional)","No_Attribute_Conventional",(IF($G285="Recycled Pre/Post-Consumer","Recycled_Pre_Post_Consumer",(IF($G285="In-Conversion","In_Conversion",(IF($G285="Recycled Pre-Consumer","Recycled_Pre_Consumer",(IF($G285="Recycled Post-Consumer","Recycled_Post_Consumer",(IF($G285="Sustainably Sourced","Sustainably_sourced","")))))))))))))))),"")</f>
        <v/>
      </c>
      <c r="AE285" s="13" t="e" cm="1">
        <f t="array" aca="1" ref="AE285" ca="1">IF(INDIRECT("$F"&amp;$S285)="","",IF(LEFT(INDIRECT("$F"&amp;$S285),3)="GRS","GRS_RCS_RM",IF((LEFT(INDIRECT("$F"&amp;$S285),3))="RCS","GRS_RCS_RM",IF(INDIRECT("$F"&amp;$S285)="OCS (No Label)","OCS_Conversion_RM",IF(LEFT(INDIRECT("$F"&amp;$S285),3)="OCS","OCS_RM",IF(RIGHT(INDIRECT("$F"&amp;$S285),10)="conversion","GOTS_RM_conversion",IF((LEFT(INDIRECT("$F"&amp;$S285),4))="GOTS","GOTS_RM","Responsible_RM")))))))</f>
        <v>#REF!</v>
      </c>
      <c r="AF285" s="13" t="str" cm="1">
        <f t="array" aca="1" ref="AF285" ca="1">IF($S285="","",INDIRECT("$Z"&amp;$S285))</f>
        <v/>
      </c>
      <c r="AG285" s="155"/>
      <c r="AH285" s="13" t="str" cm="1">
        <f t="array" aca="1" ref="AH285" ca="1">IFERROR(INDIRECT("$ag"&amp;S285),"")</f>
        <v/>
      </c>
      <c r="AI285" s="13" t="e" cm="1">
        <f t="array" aca="1" ref="AI285" ca="1">INDIRECT("O"&amp;S284)</f>
        <v>#REF!</v>
      </c>
      <c r="AJ285" s="13" t="str">
        <f>IF($I285="","",INDEX('Raw Material'!$A$1:$J$75,MATCH(I285,'Raw Material'!$A$1:$A$75,0),(MATCH(G285,'Raw Material'!$A$1:$J$1,0))))</f>
        <v/>
      </c>
      <c r="AK285" s="13" t="str">
        <f t="shared" si="72"/>
        <v>YANLIŞRM</v>
      </c>
      <c r="AL285" s="153" t="str">
        <f t="shared" si="73"/>
        <v/>
      </c>
    </row>
    <row r="286" spans="1:38" ht="16.5" customHeight="1">
      <c r="A286" s="161"/>
      <c r="B286" s="166"/>
      <c r="C286" s="167"/>
      <c r="D286" s="156"/>
      <c r="E286" s="156"/>
      <c r="F286" s="174"/>
      <c r="G286" s="181"/>
      <c r="H286" s="182"/>
      <c r="I286" s="182"/>
      <c r="J286" s="182"/>
      <c r="K286" s="32"/>
      <c r="L286" s="178"/>
      <c r="M286" s="178"/>
      <c r="N286" s="81"/>
      <c r="O286" s="185"/>
      <c r="P286" s="103"/>
      <c r="Q286" s="84" t="str">
        <f t="shared" si="74"/>
        <v/>
      </c>
      <c r="R286" s="159"/>
      <c r="S286" s="28" t="str" cm="1">
        <f t="array" aca="1" ref="S286" ca="1">IF(INDIRECT("A"&amp;114+$U286)&lt;&gt;"",114+$U286,"")</f>
        <v/>
      </c>
      <c r="T286" s="28" t="str">
        <f t="shared" ca="1" si="75"/>
        <v>$B</v>
      </c>
      <c r="U286" s="29">
        <f t="shared" si="82"/>
        <v>168</v>
      </c>
      <c r="V286" s="29">
        <v>14.3333333333344</v>
      </c>
      <c r="W286" s="29">
        <f t="shared" si="88"/>
        <v>14</v>
      </c>
      <c r="X286" s="41" t="str" cm="1">
        <f t="array" aca="1" ref="X286" ca="1">IFERROR(INDEX('PC&amp;PD'!$A$1:$AP$15,ROW('PC&amp;PD'!$A$15),MATCH(INDIRECT(T286),'PC&amp;PD'!$A$1:$AP$1,0)),"")</f>
        <v/>
      </c>
      <c r="Y286" s="13" t="str">
        <f>IF(OR($N286="",$N286=0),"",IF($N286=$E$7,'Extracted info for SC'!$J$6,IF($N286=$D$26,'Extracted info for SC'!$J$7,IF($N286=$E$26,'Extracted info for SC'!$J$8,IF($N286=$F$26,'Extracted info for SC'!$J$9,IF($N286=$G$26,'Extracted info for SC'!$J$10,IF($N286=$H$26,'Extracted info for SC'!$J$11,IF($N286=$I$26,'Extracted info for SC'!$J$12,IF($N286=$J$26,'Extracted info for SC'!$J$13,IF($N286=$K$26,'Extracted info for SC'!$J$14,IF($N286=$L$26,'Extracted info for SC'!$J$15,IF($N286=$M$26,'Extracted info for SC'!$J$16,IF($N286=$N$26,'Extracted info for SC'!$J$17,IF($N286=$O$26,'Extracted info for SC'!$J$18,""))))))))))))))</f>
        <v/>
      </c>
      <c r="Z286" s="155"/>
      <c r="AA286" s="13" t="str">
        <f t="shared" si="71"/>
        <v/>
      </c>
      <c r="AB286" s="155"/>
      <c r="AC286" s="13" t="str">
        <f t="shared" ca="1" si="76"/>
        <v>$AB</v>
      </c>
      <c r="AD286" s="13" t="str" cm="1">
        <f t="array" aca="1" ref="AD286" ca="1">IFERROR(IF((LEFT(INDIRECT("$F"&amp;$S286),4))="GOTS",IF($G286="Organic","GOTS_Organic_raw",(IF($G286="Responsible","GOTS_Responsible",(IF($G286="No Attribute (Conventional)","GOTS_conventional",(IF($G286="Recycled Pre/Post-Consumer","GOTS_pre_post",(IF($G286="In-Conversion","GOTS_in_conversion",(IF($G286="Sustainably Sourced","Sustainably_sourced",""))))))))))),IF($G286="Organic","Organic",(IF($G286="Responsible","Responsible",(IF($G286="No Attribute (Conventional)","No_Attribute_Conventional",(IF($G286="Recycled Pre/Post-Consumer","Recycled_Pre_Post_Consumer",(IF($G286="In-Conversion","In_Conversion",(IF($G286="Recycled Pre-Consumer","Recycled_Pre_Consumer",(IF($G286="Recycled Post-Consumer","Recycled_Post_Consumer",(IF($G286="Sustainably Sourced","Sustainably_sourced","")))))))))))))))),"")</f>
        <v/>
      </c>
      <c r="AE286" s="13" t="e" cm="1">
        <f t="array" aca="1" ref="AE286" ca="1">IF(INDIRECT("$F"&amp;$S286)="","",IF(LEFT(INDIRECT("$F"&amp;$S286),3)="GRS","GRS_RCS_RM",IF((LEFT(INDIRECT("$F"&amp;$S286),3))="RCS","GRS_RCS_RM",IF(INDIRECT("$F"&amp;$S286)="OCS (No Label)","OCS_Conversion_RM",IF(LEFT(INDIRECT("$F"&amp;$S286),3)="OCS","OCS_RM",IF(RIGHT(INDIRECT("$F"&amp;$S286),10)="conversion","GOTS_RM_conversion",IF((LEFT(INDIRECT("$F"&amp;$S286),4))="GOTS","GOTS_RM","Responsible_RM")))))))</f>
        <v>#REF!</v>
      </c>
      <c r="AF286" s="13" t="str" cm="1">
        <f t="array" aca="1" ref="AF286" ca="1">IF($S286="","",INDIRECT("$Z"&amp;$S286))</f>
        <v/>
      </c>
      <c r="AG286" s="155"/>
      <c r="AH286" s="13" t="str" cm="1">
        <f t="array" aca="1" ref="AH286" ca="1">IFERROR(INDIRECT("$ag"&amp;S286),"")</f>
        <v/>
      </c>
      <c r="AI286" s="13" t="e" cm="1">
        <f t="array" aca="1" ref="AI286" ca="1">INDIRECT("O"&amp;S285)</f>
        <v>#REF!</v>
      </c>
      <c r="AJ286" s="13" t="str">
        <f>IF($I286="","",INDEX('Raw Material'!$A$1:$J$75,MATCH(I286,'Raw Material'!$A$1:$A$75,0),(MATCH(G286,'Raw Material'!$A$1:$J$1,0))))</f>
        <v/>
      </c>
      <c r="AK286" s="13" t="str">
        <f t="shared" si="72"/>
        <v>YANLIŞRM</v>
      </c>
      <c r="AL286" s="153" t="str">
        <f t="shared" si="73"/>
        <v/>
      </c>
    </row>
    <row r="287" spans="1:38" ht="16.5" customHeight="1">
      <c r="A287" s="161"/>
      <c r="B287" s="166"/>
      <c r="C287" s="167"/>
      <c r="D287" s="156"/>
      <c r="E287" s="156"/>
      <c r="F287" s="174"/>
      <c r="G287" s="181"/>
      <c r="H287" s="182"/>
      <c r="I287" s="182"/>
      <c r="J287" s="182"/>
      <c r="K287" s="32"/>
      <c r="L287" s="178"/>
      <c r="M287" s="178"/>
      <c r="N287" s="81"/>
      <c r="O287" s="185"/>
      <c r="P287" s="103"/>
      <c r="Q287" s="84" t="str">
        <f t="shared" si="74"/>
        <v/>
      </c>
      <c r="R287" s="159"/>
      <c r="S287" s="28" t="str" cm="1">
        <f t="array" aca="1" ref="S287" ca="1">IF(INDIRECT("A"&amp;114+$U287)&lt;&gt;"",114+$U287,"")</f>
        <v/>
      </c>
      <c r="T287" s="28" t="str">
        <f t="shared" ca="1" si="75"/>
        <v>$B</v>
      </c>
      <c r="U287" s="29">
        <f t="shared" si="82"/>
        <v>168</v>
      </c>
      <c r="V287" s="29">
        <v>14.4166666666677</v>
      </c>
      <c r="W287" s="29">
        <f t="shared" si="88"/>
        <v>14</v>
      </c>
      <c r="X287" s="41" t="str" cm="1">
        <f t="array" aca="1" ref="X287" ca="1">IFERROR(INDEX('PC&amp;PD'!$A$1:$AP$15,ROW('PC&amp;PD'!$A$15),MATCH(INDIRECT(T287),'PC&amp;PD'!$A$1:$AP$1,0)),"")</f>
        <v/>
      </c>
      <c r="Y287" s="13" t="str">
        <f>IF(OR($N287="",$N287=0),"",IF($N287=$E$7,'Extracted info for SC'!$J$6,IF($N287=$D$26,'Extracted info for SC'!$J$7,IF($N287=$E$26,'Extracted info for SC'!$J$8,IF($N287=$F$26,'Extracted info for SC'!$J$9,IF($N287=$G$26,'Extracted info for SC'!$J$10,IF($N287=$H$26,'Extracted info for SC'!$J$11,IF($N287=$I$26,'Extracted info for SC'!$J$12,IF($N287=$J$26,'Extracted info for SC'!$J$13,IF($N287=$K$26,'Extracted info for SC'!$J$14,IF($N287=$L$26,'Extracted info for SC'!$J$15,IF($N287=$M$26,'Extracted info for SC'!$J$16,IF($N287=$N$26,'Extracted info for SC'!$J$17,IF($N287=$O$26,'Extracted info for SC'!$J$18,""))))))))))))))</f>
        <v/>
      </c>
      <c r="Z287" s="155"/>
      <c r="AA287" s="13" t="str">
        <f t="shared" si="71"/>
        <v/>
      </c>
      <c r="AB287" s="155"/>
      <c r="AC287" s="13" t="str">
        <f t="shared" ca="1" si="76"/>
        <v>$AB</v>
      </c>
      <c r="AD287" s="13" t="str" cm="1">
        <f t="array" aca="1" ref="AD287" ca="1">IFERROR(IF((LEFT(INDIRECT("$F"&amp;$S287),4))="GOTS",IF($G287="Organic","GOTS_Organic_raw",(IF($G287="Responsible","GOTS_Responsible",(IF($G287="No Attribute (Conventional)","GOTS_conventional",(IF($G287="Recycled Pre/Post-Consumer","GOTS_pre_post",(IF($G287="In-Conversion","GOTS_in_conversion",(IF($G287="Sustainably Sourced","Sustainably_sourced",""))))))))))),IF($G287="Organic","Organic",(IF($G287="Responsible","Responsible",(IF($G287="No Attribute (Conventional)","No_Attribute_Conventional",(IF($G287="Recycled Pre/Post-Consumer","Recycled_Pre_Post_Consumer",(IF($G287="In-Conversion","In_Conversion",(IF($G287="Recycled Pre-Consumer","Recycled_Pre_Consumer",(IF($G287="Recycled Post-Consumer","Recycled_Post_Consumer",(IF($G287="Sustainably Sourced","Sustainably_sourced","")))))))))))))))),"")</f>
        <v/>
      </c>
      <c r="AE287" s="13" t="e" cm="1">
        <f t="array" aca="1" ref="AE287" ca="1">IF(INDIRECT("$F"&amp;$S287)="","",IF(LEFT(INDIRECT("$F"&amp;$S287),3)="GRS","GRS_RCS_RM",IF((LEFT(INDIRECT("$F"&amp;$S287),3))="RCS","GRS_RCS_RM",IF(INDIRECT("$F"&amp;$S287)="OCS (No Label)","OCS_Conversion_RM",IF(LEFT(INDIRECT("$F"&amp;$S287),3)="OCS","OCS_RM",IF(RIGHT(INDIRECT("$F"&amp;$S287),10)="conversion","GOTS_RM_conversion",IF((LEFT(INDIRECT("$F"&amp;$S287),4))="GOTS","GOTS_RM","Responsible_RM")))))))</f>
        <v>#REF!</v>
      </c>
      <c r="AF287" s="13" t="str" cm="1">
        <f t="array" aca="1" ref="AF287" ca="1">IF($S287="","",INDIRECT("$Z"&amp;$S287))</f>
        <v/>
      </c>
      <c r="AG287" s="155"/>
      <c r="AH287" s="13" t="str" cm="1">
        <f t="array" aca="1" ref="AH287" ca="1">IFERROR(INDIRECT("$ag"&amp;S287),"")</f>
        <v/>
      </c>
      <c r="AI287" s="13" t="e" cm="1">
        <f t="array" aca="1" ref="AI287" ca="1">INDIRECT("O"&amp;S286)</f>
        <v>#REF!</v>
      </c>
      <c r="AJ287" s="13" t="str">
        <f>IF($I287="","",INDEX('Raw Material'!$A$1:$J$75,MATCH(I287,'Raw Material'!$A$1:$A$75,0),(MATCH(G287,'Raw Material'!$A$1:$J$1,0))))</f>
        <v/>
      </c>
      <c r="AK287" s="13" t="str">
        <f t="shared" si="72"/>
        <v>YANLIŞRM</v>
      </c>
      <c r="AL287" s="153" t="str">
        <f t="shared" si="73"/>
        <v/>
      </c>
    </row>
    <row r="288" spans="1:38" ht="16.5" customHeight="1">
      <c r="A288" s="162"/>
      <c r="B288" s="168"/>
      <c r="C288" s="169"/>
      <c r="D288" s="156"/>
      <c r="E288" s="156"/>
      <c r="F288" s="175"/>
      <c r="G288" s="181"/>
      <c r="H288" s="182"/>
      <c r="I288" s="182"/>
      <c r="J288" s="182"/>
      <c r="K288" s="32"/>
      <c r="L288" s="179"/>
      <c r="M288" s="179"/>
      <c r="N288" s="81"/>
      <c r="O288" s="185"/>
      <c r="P288" s="103"/>
      <c r="Q288" s="84" t="str">
        <f t="shared" si="74"/>
        <v/>
      </c>
      <c r="R288" s="159"/>
      <c r="S288" s="28" t="str" cm="1">
        <f t="array" aca="1" ref="S288" ca="1">IF(INDIRECT("A"&amp;114+$U288)&lt;&gt;"",114+$U288,"")</f>
        <v/>
      </c>
      <c r="T288" s="28" t="str">
        <f t="shared" ca="1" si="75"/>
        <v>$B</v>
      </c>
      <c r="U288" s="29">
        <f t="shared" si="82"/>
        <v>168</v>
      </c>
      <c r="V288" s="29">
        <v>14.5000000000011</v>
      </c>
      <c r="W288" s="29">
        <f t="shared" si="88"/>
        <v>14</v>
      </c>
      <c r="X288" s="41" t="str" cm="1">
        <f t="array" aca="1" ref="X288" ca="1">IFERROR(INDEX('PC&amp;PD'!$A$1:$AP$15,ROW('PC&amp;PD'!$A$15),MATCH(INDIRECT(T288),'PC&amp;PD'!$A$1:$AP$1,0)),"")</f>
        <v/>
      </c>
      <c r="Y288" s="13" t="str">
        <f>IF(OR($N288="",$N288=0),"",IF($N288=$E$7,'Extracted info for SC'!$J$6,IF($N288=$D$26,'Extracted info for SC'!$J$7,IF($N288=$E$26,'Extracted info for SC'!$J$8,IF($N288=$F$26,'Extracted info for SC'!$J$9,IF($N288=$G$26,'Extracted info for SC'!$J$10,IF($N288=$H$26,'Extracted info for SC'!$J$11,IF($N288=$I$26,'Extracted info for SC'!$J$12,IF($N288=$J$26,'Extracted info for SC'!$J$13,IF($N288=$K$26,'Extracted info for SC'!$J$14,IF($N288=$L$26,'Extracted info for SC'!$J$15,IF($N288=$M$26,'Extracted info for SC'!$J$16,IF($N288=$N$26,'Extracted info for SC'!$J$17,IF($N288=$O$26,'Extracted info for SC'!$J$18,""))))))))))))))</f>
        <v/>
      </c>
      <c r="Z288" s="155"/>
      <c r="AA288" s="13" t="str">
        <f t="shared" si="71"/>
        <v/>
      </c>
      <c r="AB288" s="155"/>
      <c r="AC288" s="13" t="str">
        <f t="shared" ca="1" si="76"/>
        <v>$AB</v>
      </c>
      <c r="AD288" s="13" t="str" cm="1">
        <f t="array" aca="1" ref="AD288" ca="1">IFERROR(IF((LEFT(INDIRECT("$F"&amp;$S288),4))="GOTS",IF($G288="Organic","GOTS_Organic_raw",(IF($G288="Responsible","GOTS_Responsible",(IF($G288="No Attribute (Conventional)","GOTS_conventional",(IF($G288="Recycled Pre/Post-Consumer","GOTS_pre_post",(IF($G288="In-Conversion","GOTS_in_conversion",(IF($G288="Sustainably Sourced","Sustainably_sourced",""))))))))))),IF($G288="Organic","Organic",(IF($G288="Responsible","Responsible",(IF($G288="No Attribute (Conventional)","No_Attribute_Conventional",(IF($G288="Recycled Pre/Post-Consumer","Recycled_Pre_Post_Consumer",(IF($G288="In-Conversion","In_Conversion",(IF($G288="Recycled Pre-Consumer","Recycled_Pre_Consumer",(IF($G288="Recycled Post-Consumer","Recycled_Post_Consumer",(IF($G288="Sustainably Sourced","Sustainably_sourced","")))))))))))))))),"")</f>
        <v/>
      </c>
      <c r="AE288" s="13" t="e" cm="1">
        <f t="array" aca="1" ref="AE288" ca="1">IF(INDIRECT("$F"&amp;$S288)="","",IF(LEFT(INDIRECT("$F"&amp;$S288),3)="GRS","GRS_RCS_RM",IF((LEFT(INDIRECT("$F"&amp;$S288),3))="RCS","GRS_RCS_RM",IF(INDIRECT("$F"&amp;$S288)="OCS (No Label)","OCS_Conversion_RM",IF(LEFT(INDIRECT("$F"&amp;$S288),3)="OCS","OCS_RM",IF(RIGHT(INDIRECT("$F"&amp;$S288),10)="conversion","GOTS_RM_conversion",IF((LEFT(INDIRECT("$F"&amp;$S288),4))="GOTS","GOTS_RM","Responsible_RM")))))))</f>
        <v>#REF!</v>
      </c>
      <c r="AF288" s="13" t="str" cm="1">
        <f t="array" aca="1" ref="AF288" ca="1">IF($S288="","",INDIRECT("$Z"&amp;$S288))</f>
        <v/>
      </c>
      <c r="AG288" s="155"/>
      <c r="AH288" s="13" t="str" cm="1">
        <f t="array" aca="1" ref="AH288" ca="1">IFERROR(INDIRECT("$ag"&amp;S288),"")</f>
        <v/>
      </c>
      <c r="AI288" s="13" t="e" cm="1">
        <f t="array" aca="1" ref="AI288" ca="1">INDIRECT("O"&amp;S287)</f>
        <v>#REF!</v>
      </c>
      <c r="AJ288" s="13" t="str">
        <f>IF($I288="","",INDEX('Raw Material'!$A$1:$J$75,MATCH(I288,'Raw Material'!$A$1:$A$75,0),(MATCH(G288,'Raw Material'!$A$1:$J$1,0))))</f>
        <v/>
      </c>
      <c r="AK288" s="13" t="str">
        <f t="shared" si="72"/>
        <v>YANLIŞRM</v>
      </c>
      <c r="AL288" s="153" t="str">
        <f t="shared" si="73"/>
        <v/>
      </c>
    </row>
    <row r="289" spans="1:38" ht="16.5" customHeight="1">
      <c r="A289" s="162"/>
      <c r="B289" s="168"/>
      <c r="C289" s="169"/>
      <c r="D289" s="156"/>
      <c r="E289" s="156"/>
      <c r="F289" s="175"/>
      <c r="G289" s="181"/>
      <c r="H289" s="182"/>
      <c r="I289" s="182"/>
      <c r="J289" s="182"/>
      <c r="K289" s="32"/>
      <c r="L289" s="179"/>
      <c r="M289" s="179"/>
      <c r="N289" s="81"/>
      <c r="O289" s="185"/>
      <c r="P289" s="103"/>
      <c r="Q289" s="84" t="str">
        <f t="shared" si="74"/>
        <v/>
      </c>
      <c r="R289" s="159"/>
      <c r="S289" s="28" t="str" cm="1">
        <f t="array" aca="1" ref="S289" ca="1">IF(INDIRECT("A"&amp;114+$U289)&lt;&gt;"",114+$U289,"")</f>
        <v/>
      </c>
      <c r="T289" s="28" t="str">
        <f t="shared" ca="1" si="75"/>
        <v>$B</v>
      </c>
      <c r="U289" s="29">
        <f t="shared" si="82"/>
        <v>168</v>
      </c>
      <c r="V289" s="29">
        <v>14.5833333333344</v>
      </c>
      <c r="W289" s="29">
        <f t="shared" si="88"/>
        <v>14</v>
      </c>
      <c r="X289" s="41" t="str" cm="1">
        <f t="array" aca="1" ref="X289" ca="1">IFERROR(INDEX('PC&amp;PD'!$A$1:$AP$15,ROW('PC&amp;PD'!$A$15),MATCH(INDIRECT(T289),'PC&amp;PD'!$A$1:$AP$1,0)),"")</f>
        <v/>
      </c>
      <c r="Y289" s="13" t="str">
        <f>IF(OR($N289="",$N289=0),"",IF($N289=$E$7,'Extracted info for SC'!$J$6,IF($N289=$D$26,'Extracted info for SC'!$J$7,IF($N289=$E$26,'Extracted info for SC'!$J$8,IF($N289=$F$26,'Extracted info for SC'!$J$9,IF($N289=$G$26,'Extracted info for SC'!$J$10,IF($N289=$H$26,'Extracted info for SC'!$J$11,IF($N289=$I$26,'Extracted info for SC'!$J$12,IF($N289=$J$26,'Extracted info for SC'!$J$13,IF($N289=$K$26,'Extracted info for SC'!$J$14,IF($N289=$L$26,'Extracted info for SC'!$J$15,IF($N289=$M$26,'Extracted info for SC'!$J$16,IF($N289=$N$26,'Extracted info for SC'!$J$17,IF($N289=$O$26,'Extracted info for SC'!$J$18,""))))))))))))))</f>
        <v/>
      </c>
      <c r="Z289" s="155"/>
      <c r="AA289" s="13" t="str">
        <f t="shared" si="71"/>
        <v/>
      </c>
      <c r="AB289" s="155"/>
      <c r="AC289" s="13" t="str">
        <f t="shared" ca="1" si="76"/>
        <v>$AB</v>
      </c>
      <c r="AD289" s="13" t="str" cm="1">
        <f t="array" aca="1" ref="AD289" ca="1">IFERROR(IF((LEFT(INDIRECT("$F"&amp;$S289),4))="GOTS",IF($G289="Organic","GOTS_Organic_raw",(IF($G289="Responsible","GOTS_Responsible",(IF($G289="No Attribute (Conventional)","GOTS_conventional",(IF($G289="Recycled Pre/Post-Consumer","GOTS_pre_post",(IF($G289="In-Conversion","GOTS_in_conversion",(IF($G289="Sustainably Sourced","Sustainably_sourced",""))))))))))),IF($G289="Organic","Organic",(IF($G289="Responsible","Responsible",(IF($G289="No Attribute (Conventional)","No_Attribute_Conventional",(IF($G289="Recycled Pre/Post-Consumer","Recycled_Pre_Post_Consumer",(IF($G289="In-Conversion","In_Conversion",(IF($G289="Recycled Pre-Consumer","Recycled_Pre_Consumer",(IF($G289="Recycled Post-Consumer","Recycled_Post_Consumer",(IF($G289="Sustainably Sourced","Sustainably_sourced","")))))))))))))))),"")</f>
        <v/>
      </c>
      <c r="AE289" s="13" t="e" cm="1">
        <f t="array" aca="1" ref="AE289" ca="1">IF(INDIRECT("$F"&amp;$S289)="","",IF(LEFT(INDIRECT("$F"&amp;$S289),3)="GRS","GRS_RCS_RM",IF((LEFT(INDIRECT("$F"&amp;$S289),3))="RCS","GRS_RCS_RM",IF(INDIRECT("$F"&amp;$S289)="OCS (No Label)","OCS_Conversion_RM",IF(LEFT(INDIRECT("$F"&amp;$S289),3)="OCS","OCS_RM",IF(RIGHT(INDIRECT("$F"&amp;$S289),10)="conversion","GOTS_RM_conversion",IF((LEFT(INDIRECT("$F"&amp;$S289),4))="GOTS","GOTS_RM","Responsible_RM")))))))</f>
        <v>#REF!</v>
      </c>
      <c r="AF289" s="13" t="str" cm="1">
        <f t="array" aca="1" ref="AF289" ca="1">IF($S289="","",INDIRECT("$Z"&amp;$S289))</f>
        <v/>
      </c>
      <c r="AG289" s="155"/>
      <c r="AH289" s="13" t="str" cm="1">
        <f t="array" aca="1" ref="AH289" ca="1">IFERROR(INDIRECT("$ag"&amp;S289),"")</f>
        <v/>
      </c>
      <c r="AI289" s="13" t="e" cm="1">
        <f t="array" aca="1" ref="AI289" ca="1">INDIRECT("O"&amp;S288)</f>
        <v>#REF!</v>
      </c>
      <c r="AJ289" s="13" t="str">
        <f>IF($I289="","",INDEX('Raw Material'!$A$1:$J$75,MATCH(I289,'Raw Material'!$A$1:$A$75,0),(MATCH(G289,'Raw Material'!$A$1:$J$1,0))))</f>
        <v/>
      </c>
      <c r="AK289" s="13" t="str">
        <f t="shared" si="72"/>
        <v>YANLIŞRM</v>
      </c>
      <c r="AL289" s="153" t="str">
        <f t="shared" si="73"/>
        <v/>
      </c>
    </row>
    <row r="290" spans="1:38" ht="16.5" customHeight="1">
      <c r="A290" s="162"/>
      <c r="B290" s="168"/>
      <c r="C290" s="169"/>
      <c r="D290" s="156"/>
      <c r="E290" s="156"/>
      <c r="F290" s="175"/>
      <c r="G290" s="181"/>
      <c r="H290" s="182"/>
      <c r="I290" s="182"/>
      <c r="J290" s="182"/>
      <c r="K290" s="32"/>
      <c r="L290" s="179"/>
      <c r="M290" s="179"/>
      <c r="N290" s="81"/>
      <c r="O290" s="185"/>
      <c r="P290" s="103"/>
      <c r="Q290" s="84" t="str">
        <f t="shared" si="74"/>
        <v/>
      </c>
      <c r="R290" s="159"/>
      <c r="S290" s="28" t="str" cm="1">
        <f t="array" aca="1" ref="S290" ca="1">IF(INDIRECT("A"&amp;114+$U290)&lt;&gt;"",114+$U290,"")</f>
        <v/>
      </c>
      <c r="T290" s="28" t="str">
        <f t="shared" ca="1" si="75"/>
        <v>$B</v>
      </c>
      <c r="U290" s="29">
        <f t="shared" si="82"/>
        <v>168</v>
      </c>
      <c r="V290" s="29">
        <v>14.6666666666677</v>
      </c>
      <c r="W290" s="29">
        <f t="shared" si="88"/>
        <v>14</v>
      </c>
      <c r="X290" s="41" t="str" cm="1">
        <f t="array" aca="1" ref="X290" ca="1">IFERROR(INDEX('PC&amp;PD'!$A$1:$AP$15,ROW('PC&amp;PD'!$A$15),MATCH(INDIRECT(T290),'PC&amp;PD'!$A$1:$AP$1,0)),"")</f>
        <v/>
      </c>
      <c r="Y290" s="13" t="str">
        <f>IF(OR($N290="",$N290=0),"",IF($N290=$E$7,'Extracted info for SC'!$J$6,IF($N290=$D$26,'Extracted info for SC'!$J$7,IF($N290=$E$26,'Extracted info for SC'!$J$8,IF($N290=$F$26,'Extracted info for SC'!$J$9,IF($N290=$G$26,'Extracted info for SC'!$J$10,IF($N290=$H$26,'Extracted info for SC'!$J$11,IF($N290=$I$26,'Extracted info for SC'!$J$12,IF($N290=$J$26,'Extracted info for SC'!$J$13,IF($N290=$K$26,'Extracted info for SC'!$J$14,IF($N290=$L$26,'Extracted info for SC'!$J$15,IF($N290=$M$26,'Extracted info for SC'!$J$16,IF($N290=$N$26,'Extracted info for SC'!$J$17,IF($N290=$O$26,'Extracted info for SC'!$J$18,""))))))))))))))</f>
        <v/>
      </c>
      <c r="Z290" s="155"/>
      <c r="AA290" s="13" t="str">
        <f t="shared" si="71"/>
        <v/>
      </c>
      <c r="AB290" s="155"/>
      <c r="AC290" s="13" t="str">
        <f t="shared" ca="1" si="76"/>
        <v>$AB</v>
      </c>
      <c r="AD290" s="13" t="str" cm="1">
        <f t="array" aca="1" ref="AD290" ca="1">IFERROR(IF((LEFT(INDIRECT("$F"&amp;$S290),4))="GOTS",IF($G290="Organic","GOTS_Organic_raw",(IF($G290="Responsible","GOTS_Responsible",(IF($G290="No Attribute (Conventional)","GOTS_conventional",(IF($G290="Recycled Pre/Post-Consumer","GOTS_pre_post",(IF($G290="In-Conversion","GOTS_in_conversion",(IF($G290="Sustainably Sourced","Sustainably_sourced",""))))))))))),IF($G290="Organic","Organic",(IF($G290="Responsible","Responsible",(IF($G290="No Attribute (Conventional)","No_Attribute_Conventional",(IF($G290="Recycled Pre/Post-Consumer","Recycled_Pre_Post_Consumer",(IF($G290="In-Conversion","In_Conversion",(IF($G290="Recycled Pre-Consumer","Recycled_Pre_Consumer",(IF($G290="Recycled Post-Consumer","Recycled_Post_Consumer",(IF($G290="Sustainably Sourced","Sustainably_sourced","")))))))))))))))),"")</f>
        <v/>
      </c>
      <c r="AE290" s="13" t="e" cm="1">
        <f t="array" aca="1" ref="AE290" ca="1">IF(INDIRECT("$F"&amp;$S290)="","",IF(LEFT(INDIRECT("$F"&amp;$S290),3)="GRS","GRS_RCS_RM",IF((LEFT(INDIRECT("$F"&amp;$S290),3))="RCS","GRS_RCS_RM",IF(INDIRECT("$F"&amp;$S290)="OCS (No Label)","OCS_Conversion_RM",IF(LEFT(INDIRECT("$F"&amp;$S290),3)="OCS","OCS_RM",IF(RIGHT(INDIRECT("$F"&amp;$S290),10)="conversion","GOTS_RM_conversion",IF((LEFT(INDIRECT("$F"&amp;$S290),4))="GOTS","GOTS_RM","Responsible_RM")))))))</f>
        <v>#REF!</v>
      </c>
      <c r="AF290" s="13" t="str" cm="1">
        <f t="array" aca="1" ref="AF290" ca="1">IF($S290="","",INDIRECT("$Z"&amp;$S290))</f>
        <v/>
      </c>
      <c r="AG290" s="155"/>
      <c r="AH290" s="13" t="str" cm="1">
        <f t="array" aca="1" ref="AH290" ca="1">IFERROR(INDIRECT("$ag"&amp;S290),"")</f>
        <v/>
      </c>
      <c r="AI290" s="13" t="e" cm="1">
        <f t="array" aca="1" ref="AI290" ca="1">INDIRECT("O"&amp;S289)</f>
        <v>#REF!</v>
      </c>
      <c r="AJ290" s="13" t="str">
        <f>IF($I290="","",INDEX('Raw Material'!$A$1:$J$75,MATCH(I290,'Raw Material'!$A$1:$A$75,0),(MATCH(G290,'Raw Material'!$A$1:$J$1,0))))</f>
        <v/>
      </c>
      <c r="AK290" s="13" t="str">
        <f t="shared" si="72"/>
        <v>YANLIŞRM</v>
      </c>
      <c r="AL290" s="153" t="str">
        <f t="shared" si="73"/>
        <v/>
      </c>
    </row>
    <row r="291" spans="1:38" ht="16.5" customHeight="1">
      <c r="A291" s="162"/>
      <c r="B291" s="168"/>
      <c r="C291" s="169"/>
      <c r="D291" s="156"/>
      <c r="E291" s="156"/>
      <c r="F291" s="175"/>
      <c r="G291" s="181"/>
      <c r="H291" s="182"/>
      <c r="I291" s="182"/>
      <c r="J291" s="182"/>
      <c r="K291" s="32"/>
      <c r="L291" s="179"/>
      <c r="M291" s="179"/>
      <c r="N291" s="81"/>
      <c r="O291" s="185"/>
      <c r="P291" s="103"/>
      <c r="Q291" s="84" t="str">
        <f t="shared" si="74"/>
        <v/>
      </c>
      <c r="R291" s="159"/>
      <c r="S291" s="28" t="str" cm="1">
        <f t="array" aca="1" ref="S291" ca="1">IF(INDIRECT("A"&amp;114+$U291)&lt;&gt;"",114+$U291,"")</f>
        <v/>
      </c>
      <c r="T291" s="28" t="str">
        <f t="shared" ca="1" si="75"/>
        <v>$B</v>
      </c>
      <c r="U291" s="29">
        <f t="shared" si="82"/>
        <v>168</v>
      </c>
      <c r="V291" s="29">
        <v>14.7500000000011</v>
      </c>
      <c r="W291" s="29">
        <f t="shared" si="88"/>
        <v>14</v>
      </c>
      <c r="X291" s="41" t="str" cm="1">
        <f t="array" aca="1" ref="X291" ca="1">IFERROR(INDEX('PC&amp;PD'!$A$1:$AP$15,ROW('PC&amp;PD'!$A$15),MATCH(INDIRECT(T291),'PC&amp;PD'!$A$1:$AP$1,0)),"")</f>
        <v/>
      </c>
      <c r="Y291" s="13" t="str">
        <f>IF(OR($N291="",$N291=0),"",IF($N291=$E$7,'Extracted info for SC'!$J$6,IF($N291=$D$26,'Extracted info for SC'!$J$7,IF($N291=$E$26,'Extracted info for SC'!$J$8,IF($N291=$F$26,'Extracted info for SC'!$J$9,IF($N291=$G$26,'Extracted info for SC'!$J$10,IF($N291=$H$26,'Extracted info for SC'!$J$11,IF($N291=$I$26,'Extracted info for SC'!$J$12,IF($N291=$J$26,'Extracted info for SC'!$J$13,IF($N291=$K$26,'Extracted info for SC'!$J$14,IF($N291=$L$26,'Extracted info for SC'!$J$15,IF($N291=$M$26,'Extracted info for SC'!$J$16,IF($N291=$N$26,'Extracted info for SC'!$J$17,IF($N291=$O$26,'Extracted info for SC'!$J$18,""))))))))))))))</f>
        <v/>
      </c>
      <c r="Z291" s="155"/>
      <c r="AA291" s="13" t="str">
        <f t="shared" si="71"/>
        <v/>
      </c>
      <c r="AB291" s="155"/>
      <c r="AC291" s="13" t="str">
        <f t="shared" ca="1" si="76"/>
        <v>$AB</v>
      </c>
      <c r="AD291" s="13" t="str" cm="1">
        <f t="array" aca="1" ref="AD291" ca="1">IFERROR(IF((LEFT(INDIRECT("$F"&amp;$S291),4))="GOTS",IF($G291="Organic","GOTS_Organic_raw",(IF($G291="Responsible","GOTS_Responsible",(IF($G291="No Attribute (Conventional)","GOTS_conventional",(IF($G291="Recycled Pre/Post-Consumer","GOTS_pre_post",(IF($G291="In-Conversion","GOTS_in_conversion",(IF($G291="Sustainably Sourced","Sustainably_sourced",""))))))))))),IF($G291="Organic","Organic",(IF($G291="Responsible","Responsible",(IF($G291="No Attribute (Conventional)","No_Attribute_Conventional",(IF($G291="Recycled Pre/Post-Consumer","Recycled_Pre_Post_Consumer",(IF($G291="In-Conversion","In_Conversion",(IF($G291="Recycled Pre-Consumer","Recycled_Pre_Consumer",(IF($G291="Recycled Post-Consumer","Recycled_Post_Consumer",(IF($G291="Sustainably Sourced","Sustainably_sourced","")))))))))))))))),"")</f>
        <v/>
      </c>
      <c r="AE291" s="13" t="e" cm="1">
        <f t="array" aca="1" ref="AE291" ca="1">IF(INDIRECT("$F"&amp;$S291)="","",IF(LEFT(INDIRECT("$F"&amp;$S291),3)="GRS","GRS_RCS_RM",IF((LEFT(INDIRECT("$F"&amp;$S291),3))="RCS","GRS_RCS_RM",IF(INDIRECT("$F"&amp;$S291)="OCS (No Label)","OCS_Conversion_RM",IF(LEFT(INDIRECT("$F"&amp;$S291),3)="OCS","OCS_RM",IF(RIGHT(INDIRECT("$F"&amp;$S291),10)="conversion","GOTS_RM_conversion",IF((LEFT(INDIRECT("$F"&amp;$S291),4))="GOTS","GOTS_RM","Responsible_RM")))))))</f>
        <v>#REF!</v>
      </c>
      <c r="AF291" s="13" t="str" cm="1">
        <f t="array" aca="1" ref="AF291" ca="1">IF($S291="","",INDIRECT("$Z"&amp;$S291))</f>
        <v/>
      </c>
      <c r="AG291" s="155"/>
      <c r="AH291" s="13" t="str" cm="1">
        <f t="array" aca="1" ref="AH291" ca="1">IFERROR(INDIRECT("$ag"&amp;S291),"")</f>
        <v/>
      </c>
      <c r="AI291" s="13" t="e" cm="1">
        <f t="array" aca="1" ref="AI291" ca="1">INDIRECT("O"&amp;S290)</f>
        <v>#REF!</v>
      </c>
      <c r="AJ291" s="13" t="str">
        <f>IF($I291="","",INDEX('Raw Material'!$A$1:$J$75,MATCH(I291,'Raw Material'!$A$1:$A$75,0),(MATCH(G291,'Raw Material'!$A$1:$J$1,0))))</f>
        <v/>
      </c>
      <c r="AK291" s="13" t="str">
        <f t="shared" si="72"/>
        <v>YANLIŞRM</v>
      </c>
      <c r="AL291" s="153" t="str">
        <f t="shared" si="73"/>
        <v/>
      </c>
    </row>
    <row r="292" spans="1:38" ht="16.5" customHeight="1">
      <c r="A292" s="162"/>
      <c r="B292" s="168"/>
      <c r="C292" s="169"/>
      <c r="D292" s="156"/>
      <c r="E292" s="156"/>
      <c r="F292" s="175"/>
      <c r="G292" s="181"/>
      <c r="H292" s="182"/>
      <c r="I292" s="182"/>
      <c r="J292" s="182"/>
      <c r="K292" s="32"/>
      <c r="L292" s="179"/>
      <c r="M292" s="179"/>
      <c r="N292" s="81"/>
      <c r="O292" s="185"/>
      <c r="P292" s="103"/>
      <c r="Q292" s="84" t="str">
        <f t="shared" si="74"/>
        <v/>
      </c>
      <c r="R292" s="159"/>
      <c r="S292" s="28" t="str" cm="1">
        <f t="array" aca="1" ref="S292" ca="1">IF(INDIRECT("A"&amp;114+$U292)&lt;&gt;"",114+$U292,"")</f>
        <v/>
      </c>
      <c r="T292" s="28" t="str">
        <f t="shared" ca="1" si="75"/>
        <v>$B</v>
      </c>
      <c r="U292" s="29">
        <f t="shared" si="82"/>
        <v>168</v>
      </c>
      <c r="V292" s="29">
        <v>14.8333333333344</v>
      </c>
      <c r="W292" s="29">
        <f t="shared" si="88"/>
        <v>14</v>
      </c>
      <c r="X292" s="41" t="str" cm="1">
        <f t="array" aca="1" ref="X292" ca="1">IFERROR(INDEX('PC&amp;PD'!$A$1:$AP$15,ROW('PC&amp;PD'!$A$15),MATCH(INDIRECT(T292),'PC&amp;PD'!$A$1:$AP$1,0)),"")</f>
        <v/>
      </c>
      <c r="Y292" s="13" t="str">
        <f>IF(OR($N292="",$N292=0),"",IF($N292=$E$7,'Extracted info for SC'!$J$6,IF($N292=$D$26,'Extracted info for SC'!$J$7,IF($N292=$E$26,'Extracted info for SC'!$J$8,IF($N292=$F$26,'Extracted info for SC'!$J$9,IF($N292=$G$26,'Extracted info for SC'!$J$10,IF($N292=$H$26,'Extracted info for SC'!$J$11,IF($N292=$I$26,'Extracted info for SC'!$J$12,IF($N292=$J$26,'Extracted info for SC'!$J$13,IF($N292=$K$26,'Extracted info for SC'!$J$14,IF($N292=$L$26,'Extracted info for SC'!$J$15,IF($N292=$M$26,'Extracted info for SC'!$J$16,IF($N292=$N$26,'Extracted info for SC'!$J$17,IF($N292=$O$26,'Extracted info for SC'!$J$18,""))))))))))))))</f>
        <v/>
      </c>
      <c r="Z292" s="155"/>
      <c r="AA292" s="13" t="str">
        <f t="shared" si="71"/>
        <v/>
      </c>
      <c r="AB292" s="155"/>
      <c r="AC292" s="13" t="str">
        <f t="shared" ca="1" si="76"/>
        <v>$AB</v>
      </c>
      <c r="AD292" s="13" t="str" cm="1">
        <f t="array" aca="1" ref="AD292" ca="1">IFERROR(IF((LEFT(INDIRECT("$F"&amp;$S292),4))="GOTS",IF($G292="Organic","GOTS_Organic_raw",(IF($G292="Responsible","GOTS_Responsible",(IF($G292="No Attribute (Conventional)","GOTS_conventional",(IF($G292="Recycled Pre/Post-Consumer","GOTS_pre_post",(IF($G292="In-Conversion","GOTS_in_conversion",(IF($G292="Sustainably Sourced","Sustainably_sourced",""))))))))))),IF($G292="Organic","Organic",(IF($G292="Responsible","Responsible",(IF($G292="No Attribute (Conventional)","No_Attribute_Conventional",(IF($G292="Recycled Pre/Post-Consumer","Recycled_Pre_Post_Consumer",(IF($G292="In-Conversion","In_Conversion",(IF($G292="Recycled Pre-Consumer","Recycled_Pre_Consumer",(IF($G292="Recycled Post-Consumer","Recycled_Post_Consumer",(IF($G292="Sustainably Sourced","Sustainably_sourced","")))))))))))))))),"")</f>
        <v/>
      </c>
      <c r="AE292" s="13" t="e" cm="1">
        <f t="array" aca="1" ref="AE292" ca="1">IF(INDIRECT("$F"&amp;$S292)="","",IF(LEFT(INDIRECT("$F"&amp;$S292),3)="GRS","GRS_RCS_RM",IF((LEFT(INDIRECT("$F"&amp;$S292),3))="RCS","GRS_RCS_RM",IF(INDIRECT("$F"&amp;$S292)="OCS (No Label)","OCS_Conversion_RM",IF(LEFT(INDIRECT("$F"&amp;$S292),3)="OCS","OCS_RM",IF(RIGHT(INDIRECT("$F"&amp;$S292),10)="conversion","GOTS_RM_conversion",IF((LEFT(INDIRECT("$F"&amp;$S292),4))="GOTS","GOTS_RM","Responsible_RM")))))))</f>
        <v>#REF!</v>
      </c>
      <c r="AF292" s="13" t="str" cm="1">
        <f t="array" aca="1" ref="AF292" ca="1">IF($S292="","",INDIRECT("$Z"&amp;$S292))</f>
        <v/>
      </c>
      <c r="AG292" s="155"/>
      <c r="AH292" s="13" t="str" cm="1">
        <f t="array" aca="1" ref="AH292" ca="1">IFERROR(INDIRECT("$ag"&amp;S292),"")</f>
        <v/>
      </c>
      <c r="AI292" s="13" t="e" cm="1">
        <f t="array" aca="1" ref="AI292" ca="1">INDIRECT("O"&amp;S291)</f>
        <v>#REF!</v>
      </c>
      <c r="AJ292" s="13" t="str">
        <f>IF($I292="","",INDEX('Raw Material'!$A$1:$J$75,MATCH(I292,'Raw Material'!$A$1:$A$75,0),(MATCH(G292,'Raw Material'!$A$1:$J$1,0))))</f>
        <v/>
      </c>
      <c r="AK292" s="13" t="str">
        <f t="shared" si="72"/>
        <v>YANLIŞRM</v>
      </c>
      <c r="AL292" s="153" t="str">
        <f t="shared" si="73"/>
        <v/>
      </c>
    </row>
    <row r="293" spans="1:38" ht="16.5" customHeight="1" thickBot="1">
      <c r="A293" s="163"/>
      <c r="B293" s="170"/>
      <c r="C293" s="171"/>
      <c r="D293" s="156"/>
      <c r="E293" s="156"/>
      <c r="F293" s="176"/>
      <c r="G293" s="157"/>
      <c r="H293" s="158"/>
      <c r="I293" s="158"/>
      <c r="J293" s="158"/>
      <c r="K293" s="33"/>
      <c r="L293" s="180"/>
      <c r="M293" s="180"/>
      <c r="N293" s="82"/>
      <c r="O293" s="186"/>
      <c r="P293" s="103"/>
      <c r="Q293" s="84" t="str">
        <f t="shared" si="74"/>
        <v/>
      </c>
      <c r="R293" s="159"/>
      <c r="S293" s="28" t="str" cm="1">
        <f t="array" aca="1" ref="S293" ca="1">IF(INDIRECT("A"&amp;114+$U293)&lt;&gt;"",114+$U293,"")</f>
        <v/>
      </c>
      <c r="T293" s="28" t="str">
        <f t="shared" ca="1" si="75"/>
        <v>$B</v>
      </c>
      <c r="U293" s="29">
        <f t="shared" si="82"/>
        <v>168</v>
      </c>
      <c r="V293" s="29">
        <v>14.916666666667799</v>
      </c>
      <c r="W293" s="29">
        <f t="shared" si="88"/>
        <v>14</v>
      </c>
      <c r="X293" s="41" t="str" cm="1">
        <f t="array" aca="1" ref="X293" ca="1">IFERROR(INDEX('PC&amp;PD'!$A$1:$AP$15,ROW('PC&amp;PD'!$A$15),MATCH(INDIRECT(T293),'PC&amp;PD'!$A$1:$AP$1,0)),"")</f>
        <v/>
      </c>
      <c r="Y293" s="13" t="str">
        <f>IF(OR($N293="",$N293=0),"",IF($N293=$E$7,'Extracted info for SC'!$J$6,IF($N293=$D$26,'Extracted info for SC'!$J$7,IF($N293=$E$26,'Extracted info for SC'!$J$8,IF($N293=$F$26,'Extracted info for SC'!$J$9,IF($N293=$G$26,'Extracted info for SC'!$J$10,IF($N293=$H$26,'Extracted info for SC'!$J$11,IF($N293=$I$26,'Extracted info for SC'!$J$12,IF($N293=$J$26,'Extracted info for SC'!$J$13,IF($N293=$K$26,'Extracted info for SC'!$J$14,IF($N293=$L$26,'Extracted info for SC'!$J$15,IF($N293=$M$26,'Extracted info for SC'!$J$16,IF($N293=$N$26,'Extracted info for SC'!$J$17,IF($N293=$O$26,'Extracted info for SC'!$J$18,""))))))))))))))</f>
        <v/>
      </c>
      <c r="Z293" s="155"/>
      <c r="AA293" s="13" t="str">
        <f t="shared" si="71"/>
        <v/>
      </c>
      <c r="AB293" s="155"/>
      <c r="AC293" s="13" t="str">
        <f t="shared" ca="1" si="76"/>
        <v>$AB</v>
      </c>
      <c r="AD293" s="13" t="str" cm="1">
        <f t="array" aca="1" ref="AD293" ca="1">IFERROR(IF((LEFT(INDIRECT("$F"&amp;$S293),4))="GOTS",IF($G293="Organic","GOTS_Organic_raw",(IF($G293="Responsible","GOTS_Responsible",(IF($G293="No Attribute (Conventional)","GOTS_conventional",(IF($G293="Recycled Pre/Post-Consumer","GOTS_pre_post",(IF($G293="In-Conversion","GOTS_in_conversion",(IF($G293="Sustainably Sourced","Sustainably_sourced",""))))))))))),IF($G293="Organic","Organic",(IF($G293="Responsible","Responsible",(IF($G293="No Attribute (Conventional)","No_Attribute_Conventional",(IF($G293="Recycled Pre/Post-Consumer","Recycled_Pre_Post_Consumer",(IF($G293="In-Conversion","In_Conversion",(IF($G293="Recycled Pre-Consumer","Recycled_Pre_Consumer",(IF($G293="Recycled Post-Consumer","Recycled_Post_Consumer",(IF($G293="Sustainably Sourced","Sustainably_sourced","")))))))))))))))),"")</f>
        <v/>
      </c>
      <c r="AE293" s="13" t="e" cm="1">
        <f t="array" aca="1" ref="AE293" ca="1">IF(INDIRECT("$F"&amp;$S293)="","",IF(LEFT(INDIRECT("$F"&amp;$S293),3)="GRS","GRS_RCS_RM",IF((LEFT(INDIRECT("$F"&amp;$S293),3))="RCS","GRS_RCS_RM",IF(INDIRECT("$F"&amp;$S293)="OCS (No Label)","OCS_Conversion_RM",IF(LEFT(INDIRECT("$F"&amp;$S293),3)="OCS","OCS_RM",IF(RIGHT(INDIRECT("$F"&amp;$S293),10)="conversion","GOTS_RM_conversion",IF((LEFT(INDIRECT("$F"&amp;$S293),4))="GOTS","GOTS_RM","Responsible_RM")))))))</f>
        <v>#REF!</v>
      </c>
      <c r="AF293" s="13" t="str" cm="1">
        <f t="array" aca="1" ref="AF293" ca="1">IF($S293="","",INDIRECT("$Z"&amp;$S293))</f>
        <v/>
      </c>
      <c r="AG293" s="155"/>
      <c r="AH293" s="13" t="str" cm="1">
        <f t="array" aca="1" ref="AH293" ca="1">IFERROR(INDIRECT("$ag"&amp;S293),"")</f>
        <v/>
      </c>
      <c r="AI293" s="13" t="e" cm="1">
        <f t="array" aca="1" ref="AI293" ca="1">INDIRECT("O"&amp;S292)</f>
        <v>#REF!</v>
      </c>
      <c r="AJ293" s="13" t="str">
        <f>IF($I293="","",INDEX('Raw Material'!$A$1:$J$75,MATCH(I293,'Raw Material'!$A$1:$A$75,0),(MATCH(G293,'Raw Material'!$A$1:$J$1,0))))</f>
        <v/>
      </c>
      <c r="AK293" s="13" t="str">
        <f t="shared" si="72"/>
        <v>YANLIŞRM</v>
      </c>
      <c r="AL293" s="153" t="str">
        <f t="shared" si="73"/>
        <v/>
      </c>
    </row>
    <row r="294" spans="1:38" ht="16.5" customHeight="1">
      <c r="A294" s="160" t="str">
        <f>IF(B294="","",COUNTA($B$114:$B294))</f>
        <v/>
      </c>
      <c r="B294" s="164"/>
      <c r="C294" s="165"/>
      <c r="D294" s="183"/>
      <c r="E294" s="183"/>
      <c r="F294" s="172"/>
      <c r="G294" s="212"/>
      <c r="H294" s="206"/>
      <c r="I294" s="206"/>
      <c r="J294" s="206"/>
      <c r="K294" s="31"/>
      <c r="L294" s="177" t="str">
        <f t="shared" ref="L294" si="99">IF(R294="","",LEFT(R294,LEN(R294)-2))</f>
        <v/>
      </c>
      <c r="M294" s="177"/>
      <c r="N294" s="80"/>
      <c r="O294" s="184"/>
      <c r="P294" s="103"/>
      <c r="Q294" s="84" t="str">
        <f t="shared" si="74"/>
        <v/>
      </c>
      <c r="R294" s="159" t="str">
        <f t="shared" ref="R294" si="100">CONCATENATE($Q294,Q295,Q296,Q297,Q298,Q299,$Q300,$Q301,$Q302,$Q303,Q304,Q305)</f>
        <v/>
      </c>
      <c r="S294" s="28" t="str" cm="1">
        <f t="array" aca="1" ref="S294" ca="1">IF(INDIRECT("A"&amp;114+$U294)&lt;&gt;"",114+$U294,"")</f>
        <v/>
      </c>
      <c r="T294" s="28" t="str">
        <f t="shared" ca="1" si="75"/>
        <v>$B</v>
      </c>
      <c r="U294" s="29">
        <f t="shared" si="82"/>
        <v>180</v>
      </c>
      <c r="V294" s="29">
        <v>15.0000000000011</v>
      </c>
      <c r="W294" s="29">
        <f t="shared" si="88"/>
        <v>15</v>
      </c>
      <c r="X294" s="41" t="str" cm="1">
        <f t="array" aca="1" ref="X294" ca="1">IFERROR(INDEX('PC&amp;PD'!$A$1:$AP$15,ROW('PC&amp;PD'!$A$15),MATCH(INDIRECT(T294),'PC&amp;PD'!$A$1:$AP$1,0)),"")</f>
        <v/>
      </c>
      <c r="Y294" s="13" t="str">
        <f>IF(OR($N294="",$N294=0),"",IF($N294=$E$7,'Extracted info for SC'!$J$6,IF($N294=$D$26,'Extracted info for SC'!$J$7,IF($N294=$E$26,'Extracted info for SC'!$J$8,IF($N294=$F$26,'Extracted info for SC'!$J$9,IF($N294=$G$26,'Extracted info for SC'!$J$10,IF($N294=$H$26,'Extracted info for SC'!$J$11,IF($N294=$I$26,'Extracted info for SC'!$J$12,IF($N294=$J$26,'Extracted info for SC'!$J$13,IF($N294=$K$26,'Extracted info for SC'!$J$14,IF($N294=$L$26,'Extracted info for SC'!$J$15,IF($N294=$M$26,'Extracted info for SC'!$J$16,IF($N294=$N$26,'Extracted info for SC'!$J$17,IF($N294=$O$26,'Extracted info for SC'!$J$18,""))))))))))))))</f>
        <v/>
      </c>
      <c r="Z294" s="155" t="str">
        <f t="shared" ref="Z294" si="101">IFERROR(IF($F294="OCS 100","OCS (OCS 100)",IF($F294="OCS Blended","OCS (OCS Blended)",IF($F294="OCS (No Label)","OCS (No Label)",IF($F294="RCS 100","RCS (RCS 100)",IF($F294="RCS Blended","RCS (RCS Blended)",IF($F294="GRS","GRS (GRS)",IF($F294="GRS (No Label)", "GRS (No Label)",IF($F294="RDS","RDS (RDS)",IF($F294="RWS","RWS (RWS)",IF($F294="RAS","RAS (RAS)",IF($F294="RMS","RMS (RMS)",IF($F294="GOTS Organic","GOTS (Organic)",IF($F294="GOTS Made with organic","GOTS (Made with Organic)",IF($F294="GOTS Organic - in conversion","GOTS (Organic - In Conversion)",IF($F294="GOTS Made with organic - in conversion","GOTS (Made with Organic - In Conversion)",""))))))))))))))),"")</f>
        <v/>
      </c>
      <c r="AA294" s="13" t="str">
        <f t="shared" si="71"/>
        <v/>
      </c>
      <c r="AB294" s="155" t="str">
        <f t="shared" ref="AB294" si="102">IFERROR(IF($F294="OCS 100", "OCS_100",IF($F294="OCS Blended", "OCS_Blended",IF($F294="OCS (No Label)", "OCS_No_Label",IF($F294="RCS 100", "RCS_100",IF($F294="RCS Blended","RCS_Blended",IF($F294="GRS","GRS",IF($F294="GRS (No Label)", "GRS_No_Label",IF($F294="RDS","RDS",IF($F294="RWS","RWS",IF($F294="RMS","RMS",IF($F294="GOTS Organic","GOTS_Organic",IF($F294="GOTS Made with organic","GOTS_Made_with_organic",IF($F294="GOTS Organic - in conversion","GOTS_Organic_in_Conversion",IF($F294="GOTS Made with organic - in conversion","GOTS_Made_with_Organic_in_Conversion",IF($F294="RAS","RAS",""))))))))))))))),"")</f>
        <v/>
      </c>
      <c r="AC294" s="13" t="str">
        <f t="shared" ca="1" si="76"/>
        <v>$AB</v>
      </c>
      <c r="AD294" s="13" t="str" cm="1">
        <f t="array" aca="1" ref="AD294" ca="1">IFERROR(IF((LEFT(INDIRECT("$F"&amp;$S294),4))="GOTS",IF($G294="Organic","GOTS_Organic_raw",(IF($G294="Responsible","GOTS_Responsible",(IF($G294="No Attribute (Conventional)","GOTS_conventional",(IF($G294="Recycled Pre/Post-Consumer","GOTS_pre_post",(IF($G294="In-Conversion","GOTS_in_conversion",(IF($G294="Sustainably Sourced","Sustainably_sourced",""))))))))))),IF($G294="Organic","Organic",(IF($G294="Responsible","Responsible",(IF($G294="No Attribute (Conventional)","No_Attribute_Conventional",(IF($G294="Recycled Pre/Post-Consumer","Recycled_Pre_Post_Consumer",(IF($G294="In-Conversion","In_Conversion",(IF($G294="Recycled Pre-Consumer","Recycled_Pre_Consumer",(IF($G294="Recycled Post-Consumer","Recycled_Post_Consumer",(IF($G294="Sustainably Sourced","Sustainably_sourced","")))))))))))))))),"")</f>
        <v/>
      </c>
      <c r="AE294" s="13" t="e" cm="1">
        <f t="array" aca="1" ref="AE294" ca="1">IF(INDIRECT("$F"&amp;$S294)="","",IF(LEFT(INDIRECT("$F"&amp;$S294),3)="GRS","GRS_RCS_RM",IF((LEFT(INDIRECT("$F"&amp;$S294),3))="RCS","GRS_RCS_RM",IF(INDIRECT("$F"&amp;$S294)="OCS (No Label)","OCS_Conversion_RM",IF(LEFT(INDIRECT("$F"&amp;$S294),3)="OCS","OCS_RM",IF(RIGHT(INDIRECT("$F"&amp;$S294),10)="conversion","GOTS_RM_conversion",IF((LEFT(INDIRECT("$F"&amp;$S294),4))="GOTS","GOTS_RM","Responsible_RM")))))))</f>
        <v>#REF!</v>
      </c>
      <c r="AF294" s="13" t="str" cm="1">
        <f t="array" aca="1" ref="AF294" ca="1">IF($S294="","",INDIRECT("$Z"&amp;$S294))</f>
        <v/>
      </c>
      <c r="AG294" s="155" t="str">
        <f t="shared" ref="AG294" si="103">IF(AND(Y294="",Y295="",Y296="",Y297="",Y298="",Y299="",Y300="",Y301="",Y302="",Y303="",Y304="",Y305=""),"",CONCATENATE(Y294&amp;", "&amp;Y295&amp;", "&amp;Y296&amp;", "&amp;Y297&amp;", "&amp;Y298&amp;", "&amp;Y299&amp;", "&amp;Y300&amp;", "&amp;Y301&amp;", "&amp;Y302&amp;", "&amp;Y303&amp;", "&amp;Y304&amp;", "&amp;Y305))</f>
        <v/>
      </c>
      <c r="AH294" s="13" t="str" cm="1">
        <f t="array" aca="1" ref="AH294" ca="1">IFERROR(INDIRECT("$ag"&amp;S294),"")</f>
        <v/>
      </c>
      <c r="AI294" s="13" t="e" cm="1">
        <f t="array" aca="1" ref="AI294" ca="1">INDIRECT("O"&amp;S293)</f>
        <v>#REF!</v>
      </c>
      <c r="AJ294" s="13" t="str">
        <f>IF($I294="","",INDEX('Raw Material'!$A$1:$J$75,MATCH(I294,'Raw Material'!$A$1:$A$75,0),(MATCH(G294,'Raw Material'!$A$1:$J$1,0))))</f>
        <v/>
      </c>
      <c r="AK294" s="13" t="str">
        <f t="shared" si="72"/>
        <v>YANLIŞRM</v>
      </c>
      <c r="AL294" s="153" t="str">
        <f t="shared" si="73"/>
        <v/>
      </c>
    </row>
    <row r="295" spans="1:38" ht="16.5" customHeight="1">
      <c r="A295" s="161"/>
      <c r="B295" s="166"/>
      <c r="C295" s="167"/>
      <c r="D295" s="156"/>
      <c r="E295" s="156"/>
      <c r="F295" s="173"/>
      <c r="G295" s="181"/>
      <c r="H295" s="182"/>
      <c r="I295" s="182"/>
      <c r="J295" s="182"/>
      <c r="K295" s="32"/>
      <c r="L295" s="178"/>
      <c r="M295" s="178"/>
      <c r="N295" s="81"/>
      <c r="O295" s="185"/>
      <c r="P295" s="103"/>
      <c r="Q295" s="84" t="str">
        <f t="shared" si="74"/>
        <v/>
      </c>
      <c r="R295" s="159"/>
      <c r="S295" s="28" t="str" cm="1">
        <f t="array" aca="1" ref="S295" ca="1">IF(INDIRECT("A"&amp;114+$U295)&lt;&gt;"",114+$U295,"")</f>
        <v/>
      </c>
      <c r="T295" s="28" t="str">
        <f t="shared" ca="1" si="75"/>
        <v>$B</v>
      </c>
      <c r="U295" s="29">
        <f t="shared" si="82"/>
        <v>180</v>
      </c>
      <c r="V295" s="29">
        <v>15.0833333333344</v>
      </c>
      <c r="W295" s="29">
        <f t="shared" si="88"/>
        <v>15</v>
      </c>
      <c r="X295" s="41" t="str" cm="1">
        <f t="array" aca="1" ref="X295" ca="1">IFERROR(INDEX('PC&amp;PD'!$A$1:$AP$15,ROW('PC&amp;PD'!$A$15),MATCH(INDIRECT(T295),'PC&amp;PD'!$A$1:$AP$1,0)),"")</f>
        <v/>
      </c>
      <c r="Y295" s="13" t="str">
        <f>IF(OR($N295="",$N295=0),"",IF($N295=$E$7,'Extracted info for SC'!$J$6,IF($N295=$D$26,'Extracted info for SC'!$J$7,IF($N295=$E$26,'Extracted info for SC'!$J$8,IF($N295=$F$26,'Extracted info for SC'!$J$9,IF($N295=$G$26,'Extracted info for SC'!$J$10,IF($N295=$H$26,'Extracted info for SC'!$J$11,IF($N295=$I$26,'Extracted info for SC'!$J$12,IF($N295=$J$26,'Extracted info for SC'!$J$13,IF($N295=$K$26,'Extracted info for SC'!$J$14,IF($N295=$L$26,'Extracted info for SC'!$J$15,IF($N295=$M$26,'Extracted info for SC'!$J$16,IF($N295=$N$26,'Extracted info for SC'!$J$17,IF($N295=$O$26,'Extracted info for SC'!$J$18,""))))))))))))))</f>
        <v/>
      </c>
      <c r="Z295" s="155"/>
      <c r="AA295" s="13" t="str">
        <f t="shared" si="71"/>
        <v/>
      </c>
      <c r="AB295" s="155"/>
      <c r="AC295" s="13" t="str">
        <f t="shared" ca="1" si="76"/>
        <v>$AB</v>
      </c>
      <c r="AD295" s="13" t="str" cm="1">
        <f t="array" aca="1" ref="AD295" ca="1">IFERROR(IF((LEFT(INDIRECT("$F"&amp;$S295),4))="GOTS",IF($G295="Organic","GOTS_Organic_raw",(IF($G295="Responsible","GOTS_Responsible",(IF($G295="No Attribute (Conventional)","GOTS_conventional",(IF($G295="Recycled Pre/Post-Consumer","GOTS_pre_post",(IF($G295="In-Conversion","GOTS_in_conversion",(IF($G295="Sustainably Sourced","Sustainably_sourced",""))))))))))),IF($G295="Organic","Organic",(IF($G295="Responsible","Responsible",(IF($G295="No Attribute (Conventional)","No_Attribute_Conventional",(IF($G295="Recycled Pre/Post-Consumer","Recycled_Pre_Post_Consumer",(IF($G295="In-Conversion","In_Conversion",(IF($G295="Recycled Pre-Consumer","Recycled_Pre_Consumer",(IF($G295="Recycled Post-Consumer","Recycled_Post_Consumer",(IF($G295="Sustainably Sourced","Sustainably_sourced","")))))))))))))))),"")</f>
        <v/>
      </c>
      <c r="AE295" s="13" t="e" cm="1">
        <f t="array" aca="1" ref="AE295" ca="1">IF(INDIRECT("$F"&amp;$S295)="","",IF(LEFT(INDIRECT("$F"&amp;$S295),3)="GRS","GRS_RCS_RM",IF((LEFT(INDIRECT("$F"&amp;$S295),3))="RCS","GRS_RCS_RM",IF(INDIRECT("$F"&amp;$S295)="OCS (No Label)","OCS_Conversion_RM",IF(LEFT(INDIRECT("$F"&amp;$S295),3)="OCS","OCS_RM",IF(RIGHT(INDIRECT("$F"&amp;$S295),10)="conversion","GOTS_RM_conversion",IF((LEFT(INDIRECT("$F"&amp;$S295),4))="GOTS","GOTS_RM","Responsible_RM")))))))</f>
        <v>#REF!</v>
      </c>
      <c r="AF295" s="13" t="str" cm="1">
        <f t="array" aca="1" ref="AF295" ca="1">IF($S295="","",INDIRECT("$Z"&amp;$S295))</f>
        <v/>
      </c>
      <c r="AG295" s="155"/>
      <c r="AH295" s="13" t="str" cm="1">
        <f t="array" aca="1" ref="AH295" ca="1">IFERROR(INDIRECT("$ag"&amp;S295),"")</f>
        <v/>
      </c>
      <c r="AI295" s="13" t="e" cm="1">
        <f t="array" aca="1" ref="AI295" ca="1">INDIRECT("O"&amp;S294)</f>
        <v>#REF!</v>
      </c>
      <c r="AJ295" s="13" t="str">
        <f>IF($I295="","",INDEX('Raw Material'!$A$1:$J$75,MATCH(I295,'Raw Material'!$A$1:$A$75,0),(MATCH(G295,'Raw Material'!$A$1:$J$1,0))))</f>
        <v/>
      </c>
      <c r="AK295" s="13" t="str">
        <f t="shared" si="72"/>
        <v>YANLIŞRM</v>
      </c>
      <c r="AL295" s="153" t="str">
        <f t="shared" si="73"/>
        <v/>
      </c>
    </row>
    <row r="296" spans="1:38" ht="16.5" customHeight="1">
      <c r="A296" s="161"/>
      <c r="B296" s="166"/>
      <c r="C296" s="167"/>
      <c r="D296" s="156"/>
      <c r="E296" s="156"/>
      <c r="F296" s="173"/>
      <c r="G296" s="181"/>
      <c r="H296" s="182"/>
      <c r="I296" s="182"/>
      <c r="J296" s="182"/>
      <c r="K296" s="32"/>
      <c r="L296" s="178"/>
      <c r="M296" s="178"/>
      <c r="N296" s="81"/>
      <c r="O296" s="185"/>
      <c r="P296" s="103"/>
      <c r="Q296" s="84" t="str">
        <f t="shared" si="74"/>
        <v/>
      </c>
      <c r="R296" s="159"/>
      <c r="S296" s="28" t="str" cm="1">
        <f t="array" aca="1" ref="S296" ca="1">IF(INDIRECT("A"&amp;114+$U296)&lt;&gt;"",114+$U296,"")</f>
        <v/>
      </c>
      <c r="T296" s="28" t="str">
        <f t="shared" ca="1" si="75"/>
        <v>$B</v>
      </c>
      <c r="U296" s="29">
        <f t="shared" si="82"/>
        <v>180</v>
      </c>
      <c r="V296" s="29">
        <v>15.166666666667799</v>
      </c>
      <c r="W296" s="29">
        <f t="shared" si="88"/>
        <v>15</v>
      </c>
      <c r="X296" s="41" t="str" cm="1">
        <f t="array" aca="1" ref="X296" ca="1">IFERROR(INDEX('PC&amp;PD'!$A$1:$AP$15,ROW('PC&amp;PD'!$A$15),MATCH(INDIRECT(T296),'PC&amp;PD'!$A$1:$AP$1,0)),"")</f>
        <v/>
      </c>
      <c r="Y296" s="13" t="str">
        <f>IF(OR($N296="",$N296=0),"",IF($N296=$E$7,'Extracted info for SC'!$J$6,IF($N296=$D$26,'Extracted info for SC'!$J$7,IF($N296=$E$26,'Extracted info for SC'!$J$8,IF($N296=$F$26,'Extracted info for SC'!$J$9,IF($N296=$G$26,'Extracted info for SC'!$J$10,IF($N296=$H$26,'Extracted info for SC'!$J$11,IF($N296=$I$26,'Extracted info for SC'!$J$12,IF($N296=$J$26,'Extracted info for SC'!$J$13,IF($N296=$K$26,'Extracted info for SC'!$J$14,IF($N296=$L$26,'Extracted info for SC'!$J$15,IF($N296=$M$26,'Extracted info for SC'!$J$16,IF($N296=$N$26,'Extracted info for SC'!$J$17,IF($N296=$O$26,'Extracted info for SC'!$J$18,""))))))))))))))</f>
        <v/>
      </c>
      <c r="Z296" s="155"/>
      <c r="AA296" s="13" t="str">
        <f t="shared" si="71"/>
        <v/>
      </c>
      <c r="AB296" s="155"/>
      <c r="AC296" s="13" t="str">
        <f t="shared" ca="1" si="76"/>
        <v>$AB</v>
      </c>
      <c r="AD296" s="13" t="str" cm="1">
        <f t="array" aca="1" ref="AD296" ca="1">IFERROR(IF((LEFT(INDIRECT("$F"&amp;$S296),4))="GOTS",IF($G296="Organic","GOTS_Organic_raw",(IF($G296="Responsible","GOTS_Responsible",(IF($G296="No Attribute (Conventional)","GOTS_conventional",(IF($G296="Recycled Pre/Post-Consumer","GOTS_pre_post",(IF($G296="In-Conversion","GOTS_in_conversion",(IF($G296="Sustainably Sourced","Sustainably_sourced",""))))))))))),IF($G296="Organic","Organic",(IF($G296="Responsible","Responsible",(IF($G296="No Attribute (Conventional)","No_Attribute_Conventional",(IF($G296="Recycled Pre/Post-Consumer","Recycled_Pre_Post_Consumer",(IF($G296="In-Conversion","In_Conversion",(IF($G296="Recycled Pre-Consumer","Recycled_Pre_Consumer",(IF($G296="Recycled Post-Consumer","Recycled_Post_Consumer",(IF($G296="Sustainably Sourced","Sustainably_sourced","")))))))))))))))),"")</f>
        <v/>
      </c>
      <c r="AE296" s="13" t="e" cm="1">
        <f t="array" aca="1" ref="AE296" ca="1">IF(INDIRECT("$F"&amp;$S296)="","",IF(LEFT(INDIRECT("$F"&amp;$S296),3)="GRS","GRS_RCS_RM",IF((LEFT(INDIRECT("$F"&amp;$S296),3))="RCS","GRS_RCS_RM",IF(INDIRECT("$F"&amp;$S296)="OCS (No Label)","OCS_Conversion_RM",IF(LEFT(INDIRECT("$F"&amp;$S296),3)="OCS","OCS_RM",IF(RIGHT(INDIRECT("$F"&amp;$S296),10)="conversion","GOTS_RM_conversion",IF((LEFT(INDIRECT("$F"&amp;$S296),4))="GOTS","GOTS_RM","Responsible_RM")))))))</f>
        <v>#REF!</v>
      </c>
      <c r="AF296" s="13" t="str" cm="1">
        <f t="array" aca="1" ref="AF296" ca="1">IF($S296="","",INDIRECT("$Z"&amp;$S296))</f>
        <v/>
      </c>
      <c r="AG296" s="155"/>
      <c r="AH296" s="13" t="str" cm="1">
        <f t="array" aca="1" ref="AH296" ca="1">IFERROR(INDIRECT("$ag"&amp;S296),"")</f>
        <v/>
      </c>
      <c r="AI296" s="13" t="e" cm="1">
        <f t="array" aca="1" ref="AI296" ca="1">INDIRECT("O"&amp;S295)</f>
        <v>#REF!</v>
      </c>
      <c r="AJ296" s="13" t="str">
        <f>IF($I296="","",INDEX('Raw Material'!$A$1:$J$75,MATCH(I296,'Raw Material'!$A$1:$A$75,0),(MATCH(G296,'Raw Material'!$A$1:$J$1,0))))</f>
        <v/>
      </c>
      <c r="AK296" s="13" t="str">
        <f t="shared" si="72"/>
        <v>YANLIŞRM</v>
      </c>
      <c r="AL296" s="153" t="str">
        <f t="shared" si="73"/>
        <v/>
      </c>
    </row>
    <row r="297" spans="1:38" ht="16.5" customHeight="1">
      <c r="A297" s="161"/>
      <c r="B297" s="166"/>
      <c r="C297" s="167"/>
      <c r="D297" s="156"/>
      <c r="E297" s="156"/>
      <c r="F297" s="174"/>
      <c r="G297" s="181"/>
      <c r="H297" s="182"/>
      <c r="I297" s="182"/>
      <c r="J297" s="182"/>
      <c r="K297" s="32"/>
      <c r="L297" s="178"/>
      <c r="M297" s="178"/>
      <c r="N297" s="81"/>
      <c r="O297" s="185"/>
      <c r="P297" s="103"/>
      <c r="Q297" s="84" t="str">
        <f t="shared" si="74"/>
        <v/>
      </c>
      <c r="R297" s="159"/>
      <c r="S297" s="28" t="str" cm="1">
        <f t="array" aca="1" ref="S297" ca="1">IF(INDIRECT("A"&amp;114+$U297)&lt;&gt;"",114+$U297,"")</f>
        <v/>
      </c>
      <c r="T297" s="28" t="str">
        <f t="shared" ca="1" si="75"/>
        <v>$B</v>
      </c>
      <c r="U297" s="29">
        <f t="shared" si="82"/>
        <v>180</v>
      </c>
      <c r="V297" s="29">
        <v>15.2500000000011</v>
      </c>
      <c r="W297" s="29">
        <f t="shared" si="88"/>
        <v>15</v>
      </c>
      <c r="X297" s="41" t="str" cm="1">
        <f t="array" aca="1" ref="X297" ca="1">IFERROR(INDEX('PC&amp;PD'!$A$1:$AP$15,ROW('PC&amp;PD'!$A$15),MATCH(INDIRECT(T297),'PC&amp;PD'!$A$1:$AP$1,0)),"")</f>
        <v/>
      </c>
      <c r="Y297" s="13" t="str">
        <f>IF(OR($N297="",$N297=0),"",IF($N297=$E$7,'Extracted info for SC'!$J$6,IF($N297=$D$26,'Extracted info for SC'!$J$7,IF($N297=$E$26,'Extracted info for SC'!$J$8,IF($N297=$F$26,'Extracted info for SC'!$J$9,IF($N297=$G$26,'Extracted info for SC'!$J$10,IF($N297=$H$26,'Extracted info for SC'!$J$11,IF($N297=$I$26,'Extracted info for SC'!$J$12,IF($N297=$J$26,'Extracted info for SC'!$J$13,IF($N297=$K$26,'Extracted info for SC'!$J$14,IF($N297=$L$26,'Extracted info for SC'!$J$15,IF($N297=$M$26,'Extracted info for SC'!$J$16,IF($N297=$N$26,'Extracted info for SC'!$J$17,IF($N297=$O$26,'Extracted info for SC'!$J$18,""))))))))))))))</f>
        <v/>
      </c>
      <c r="Z297" s="155"/>
      <c r="AA297" s="13" t="str">
        <f t="shared" si="71"/>
        <v/>
      </c>
      <c r="AB297" s="155"/>
      <c r="AC297" s="13" t="str">
        <f t="shared" ca="1" si="76"/>
        <v>$AB</v>
      </c>
      <c r="AD297" s="13" t="str" cm="1">
        <f t="array" aca="1" ref="AD297" ca="1">IFERROR(IF((LEFT(INDIRECT("$F"&amp;$S297),4))="GOTS",IF($G297="Organic","GOTS_Organic_raw",(IF($G297="Responsible","GOTS_Responsible",(IF($G297="No Attribute (Conventional)","GOTS_conventional",(IF($G297="Recycled Pre/Post-Consumer","GOTS_pre_post",(IF($G297="In-Conversion","GOTS_in_conversion",(IF($G297="Sustainably Sourced","Sustainably_sourced",""))))))))))),IF($G297="Organic","Organic",(IF($G297="Responsible","Responsible",(IF($G297="No Attribute (Conventional)","No_Attribute_Conventional",(IF($G297="Recycled Pre/Post-Consumer","Recycled_Pre_Post_Consumer",(IF($G297="In-Conversion","In_Conversion",(IF($G297="Recycled Pre-Consumer","Recycled_Pre_Consumer",(IF($G297="Recycled Post-Consumer","Recycled_Post_Consumer",(IF($G297="Sustainably Sourced","Sustainably_sourced","")))))))))))))))),"")</f>
        <v/>
      </c>
      <c r="AE297" s="13" t="e" cm="1">
        <f t="array" aca="1" ref="AE297" ca="1">IF(INDIRECT("$F"&amp;$S297)="","",IF(LEFT(INDIRECT("$F"&amp;$S297),3)="GRS","GRS_RCS_RM",IF((LEFT(INDIRECT("$F"&amp;$S297),3))="RCS","GRS_RCS_RM",IF(INDIRECT("$F"&amp;$S297)="OCS (No Label)","OCS_Conversion_RM",IF(LEFT(INDIRECT("$F"&amp;$S297),3)="OCS","OCS_RM",IF(RIGHT(INDIRECT("$F"&amp;$S297),10)="conversion","GOTS_RM_conversion",IF((LEFT(INDIRECT("$F"&amp;$S297),4))="GOTS","GOTS_RM","Responsible_RM")))))))</f>
        <v>#REF!</v>
      </c>
      <c r="AF297" s="13" t="str" cm="1">
        <f t="array" aca="1" ref="AF297" ca="1">IF($S297="","",INDIRECT("$Z"&amp;$S297))</f>
        <v/>
      </c>
      <c r="AG297" s="155"/>
      <c r="AH297" s="13" t="str" cm="1">
        <f t="array" aca="1" ref="AH297" ca="1">IFERROR(INDIRECT("$ag"&amp;S297),"")</f>
        <v/>
      </c>
      <c r="AI297" s="13" t="e" cm="1">
        <f t="array" aca="1" ref="AI297" ca="1">INDIRECT("O"&amp;S296)</f>
        <v>#REF!</v>
      </c>
      <c r="AJ297" s="13" t="str">
        <f>IF($I297="","",INDEX('Raw Material'!$A$1:$J$75,MATCH(I297,'Raw Material'!$A$1:$A$75,0),(MATCH(G297,'Raw Material'!$A$1:$J$1,0))))</f>
        <v/>
      </c>
      <c r="AK297" s="13" t="str">
        <f t="shared" si="72"/>
        <v>YANLIŞRM</v>
      </c>
      <c r="AL297" s="153" t="str">
        <f t="shared" si="73"/>
        <v/>
      </c>
    </row>
    <row r="298" spans="1:38" ht="16.5" customHeight="1">
      <c r="A298" s="161"/>
      <c r="B298" s="166"/>
      <c r="C298" s="167"/>
      <c r="D298" s="156"/>
      <c r="E298" s="156"/>
      <c r="F298" s="174"/>
      <c r="G298" s="181"/>
      <c r="H298" s="182"/>
      <c r="I298" s="182"/>
      <c r="J298" s="182"/>
      <c r="K298" s="32"/>
      <c r="L298" s="178"/>
      <c r="M298" s="178"/>
      <c r="N298" s="81"/>
      <c r="O298" s="185"/>
      <c r="P298" s="103"/>
      <c r="Q298" s="84" t="str">
        <f t="shared" si="74"/>
        <v/>
      </c>
      <c r="R298" s="159"/>
      <c r="S298" s="28" t="str" cm="1">
        <f t="array" aca="1" ref="S298" ca="1">IF(INDIRECT("A"&amp;114+$U298)&lt;&gt;"",114+$U298,"")</f>
        <v/>
      </c>
      <c r="T298" s="28" t="str">
        <f t="shared" ca="1" si="75"/>
        <v>$B</v>
      </c>
      <c r="U298" s="29">
        <f t="shared" si="82"/>
        <v>180</v>
      </c>
      <c r="V298" s="29">
        <v>15.333333333334499</v>
      </c>
      <c r="W298" s="29">
        <f t="shared" si="88"/>
        <v>15</v>
      </c>
      <c r="X298" s="41" t="str" cm="1">
        <f t="array" aca="1" ref="X298" ca="1">IFERROR(INDEX('PC&amp;PD'!$A$1:$AP$15,ROW('PC&amp;PD'!$A$15),MATCH(INDIRECT(T298),'PC&amp;PD'!$A$1:$AP$1,0)),"")</f>
        <v/>
      </c>
      <c r="Y298" s="13" t="str">
        <f>IF(OR($N298="",$N298=0),"",IF($N298=$E$7,'Extracted info for SC'!$J$6,IF($N298=$D$26,'Extracted info for SC'!$J$7,IF($N298=$E$26,'Extracted info for SC'!$J$8,IF($N298=$F$26,'Extracted info for SC'!$J$9,IF($N298=$G$26,'Extracted info for SC'!$J$10,IF($N298=$H$26,'Extracted info for SC'!$J$11,IF($N298=$I$26,'Extracted info for SC'!$J$12,IF($N298=$J$26,'Extracted info for SC'!$J$13,IF($N298=$K$26,'Extracted info for SC'!$J$14,IF($N298=$L$26,'Extracted info for SC'!$J$15,IF($N298=$M$26,'Extracted info for SC'!$J$16,IF($N298=$N$26,'Extracted info for SC'!$J$17,IF($N298=$O$26,'Extracted info for SC'!$J$18,""))))))))))))))</f>
        <v/>
      </c>
      <c r="Z298" s="155"/>
      <c r="AA298" s="13" t="str">
        <f t="shared" si="71"/>
        <v/>
      </c>
      <c r="AB298" s="155"/>
      <c r="AC298" s="13" t="str">
        <f t="shared" ca="1" si="76"/>
        <v>$AB</v>
      </c>
      <c r="AD298" s="13" t="str" cm="1">
        <f t="array" aca="1" ref="AD298" ca="1">IFERROR(IF((LEFT(INDIRECT("$F"&amp;$S298),4))="GOTS",IF($G298="Organic","GOTS_Organic_raw",(IF($G298="Responsible","GOTS_Responsible",(IF($G298="No Attribute (Conventional)","GOTS_conventional",(IF($G298="Recycled Pre/Post-Consumer","GOTS_pre_post",(IF($G298="In-Conversion","GOTS_in_conversion",(IF($G298="Sustainably Sourced","Sustainably_sourced",""))))))))))),IF($G298="Organic","Organic",(IF($G298="Responsible","Responsible",(IF($G298="No Attribute (Conventional)","No_Attribute_Conventional",(IF($G298="Recycled Pre/Post-Consumer","Recycled_Pre_Post_Consumer",(IF($G298="In-Conversion","In_Conversion",(IF($G298="Recycled Pre-Consumer","Recycled_Pre_Consumer",(IF($G298="Recycled Post-Consumer","Recycled_Post_Consumer",(IF($G298="Sustainably Sourced","Sustainably_sourced","")))))))))))))))),"")</f>
        <v/>
      </c>
      <c r="AE298" s="13" t="e" cm="1">
        <f t="array" aca="1" ref="AE298" ca="1">IF(INDIRECT("$F"&amp;$S298)="","",IF(LEFT(INDIRECT("$F"&amp;$S298),3)="GRS","GRS_RCS_RM",IF((LEFT(INDIRECT("$F"&amp;$S298),3))="RCS","GRS_RCS_RM",IF(INDIRECT("$F"&amp;$S298)="OCS (No Label)","OCS_Conversion_RM",IF(LEFT(INDIRECT("$F"&amp;$S298),3)="OCS","OCS_RM",IF(RIGHT(INDIRECT("$F"&amp;$S298),10)="conversion","GOTS_RM_conversion",IF((LEFT(INDIRECT("$F"&amp;$S298),4))="GOTS","GOTS_RM","Responsible_RM")))))))</f>
        <v>#REF!</v>
      </c>
      <c r="AF298" s="13" t="str" cm="1">
        <f t="array" aca="1" ref="AF298" ca="1">IF($S298="","",INDIRECT("$Z"&amp;$S298))</f>
        <v/>
      </c>
      <c r="AG298" s="155"/>
      <c r="AH298" s="13" t="str" cm="1">
        <f t="array" aca="1" ref="AH298" ca="1">IFERROR(INDIRECT("$ag"&amp;S298),"")</f>
        <v/>
      </c>
      <c r="AI298" s="13" t="e" cm="1">
        <f t="array" aca="1" ref="AI298" ca="1">INDIRECT("O"&amp;S297)</f>
        <v>#REF!</v>
      </c>
      <c r="AJ298" s="13" t="str">
        <f>IF($I298="","",INDEX('Raw Material'!$A$1:$J$75,MATCH(I298,'Raw Material'!$A$1:$A$75,0),(MATCH(G298,'Raw Material'!$A$1:$J$1,0))))</f>
        <v/>
      </c>
      <c r="AK298" s="13" t="str">
        <f t="shared" si="72"/>
        <v>YANLIŞRM</v>
      </c>
      <c r="AL298" s="153" t="str">
        <f t="shared" si="73"/>
        <v/>
      </c>
    </row>
    <row r="299" spans="1:38" ht="16.5" customHeight="1">
      <c r="A299" s="161"/>
      <c r="B299" s="166"/>
      <c r="C299" s="167"/>
      <c r="D299" s="156"/>
      <c r="E299" s="156"/>
      <c r="F299" s="174"/>
      <c r="G299" s="181"/>
      <c r="H299" s="182"/>
      <c r="I299" s="182"/>
      <c r="J299" s="182"/>
      <c r="K299" s="32"/>
      <c r="L299" s="178"/>
      <c r="M299" s="178"/>
      <c r="N299" s="81"/>
      <c r="O299" s="185"/>
      <c r="P299" s="103"/>
      <c r="Q299" s="84" t="str">
        <f t="shared" si="74"/>
        <v/>
      </c>
      <c r="R299" s="159"/>
      <c r="S299" s="28" t="str" cm="1">
        <f t="array" aca="1" ref="S299" ca="1">IF(INDIRECT("A"&amp;114+$U299)&lt;&gt;"",114+$U299,"")</f>
        <v/>
      </c>
      <c r="T299" s="28" t="str">
        <f t="shared" ca="1" si="75"/>
        <v>$B</v>
      </c>
      <c r="U299" s="29">
        <f t="shared" si="82"/>
        <v>180</v>
      </c>
      <c r="V299" s="29">
        <v>15.416666666667799</v>
      </c>
      <c r="W299" s="29">
        <f t="shared" si="88"/>
        <v>15</v>
      </c>
      <c r="X299" s="41" t="str" cm="1">
        <f t="array" aca="1" ref="X299" ca="1">IFERROR(INDEX('PC&amp;PD'!$A$1:$AP$15,ROW('PC&amp;PD'!$A$15),MATCH(INDIRECT(T299),'PC&amp;PD'!$A$1:$AP$1,0)),"")</f>
        <v/>
      </c>
      <c r="Y299" s="13" t="str">
        <f>IF(OR($N299="",$N299=0),"",IF($N299=$E$7,'Extracted info for SC'!$J$6,IF($N299=$D$26,'Extracted info for SC'!$J$7,IF($N299=$E$26,'Extracted info for SC'!$J$8,IF($N299=$F$26,'Extracted info for SC'!$J$9,IF($N299=$G$26,'Extracted info for SC'!$J$10,IF($N299=$H$26,'Extracted info for SC'!$J$11,IF($N299=$I$26,'Extracted info for SC'!$J$12,IF($N299=$J$26,'Extracted info for SC'!$J$13,IF($N299=$K$26,'Extracted info for SC'!$J$14,IF($N299=$L$26,'Extracted info for SC'!$J$15,IF($N299=$M$26,'Extracted info for SC'!$J$16,IF($N299=$N$26,'Extracted info for SC'!$J$17,IF($N299=$O$26,'Extracted info for SC'!$J$18,""))))))))))))))</f>
        <v/>
      </c>
      <c r="Z299" s="155"/>
      <c r="AA299" s="13" t="str">
        <f t="shared" si="71"/>
        <v/>
      </c>
      <c r="AB299" s="155"/>
      <c r="AC299" s="13" t="str">
        <f t="shared" ca="1" si="76"/>
        <v>$AB</v>
      </c>
      <c r="AD299" s="13" t="str" cm="1">
        <f t="array" aca="1" ref="AD299" ca="1">IFERROR(IF((LEFT(INDIRECT("$F"&amp;$S299),4))="GOTS",IF($G299="Organic","GOTS_Organic_raw",(IF($G299="Responsible","GOTS_Responsible",(IF($G299="No Attribute (Conventional)","GOTS_conventional",(IF($G299="Recycled Pre/Post-Consumer","GOTS_pre_post",(IF($G299="In-Conversion","GOTS_in_conversion",(IF($G299="Sustainably Sourced","Sustainably_sourced",""))))))))))),IF($G299="Organic","Organic",(IF($G299="Responsible","Responsible",(IF($G299="No Attribute (Conventional)","No_Attribute_Conventional",(IF($G299="Recycled Pre/Post-Consumer","Recycled_Pre_Post_Consumer",(IF($G299="In-Conversion","In_Conversion",(IF($G299="Recycled Pre-Consumer","Recycled_Pre_Consumer",(IF($G299="Recycled Post-Consumer","Recycled_Post_Consumer",(IF($G299="Sustainably Sourced","Sustainably_sourced","")))))))))))))))),"")</f>
        <v/>
      </c>
      <c r="AE299" s="13" t="e" cm="1">
        <f t="array" aca="1" ref="AE299" ca="1">IF(INDIRECT("$F"&amp;$S299)="","",IF(LEFT(INDIRECT("$F"&amp;$S299),3)="GRS","GRS_RCS_RM",IF((LEFT(INDIRECT("$F"&amp;$S299),3))="RCS","GRS_RCS_RM",IF(INDIRECT("$F"&amp;$S299)="OCS (No Label)","OCS_Conversion_RM",IF(LEFT(INDIRECT("$F"&amp;$S299),3)="OCS","OCS_RM",IF(RIGHT(INDIRECT("$F"&amp;$S299),10)="conversion","GOTS_RM_conversion",IF((LEFT(INDIRECT("$F"&amp;$S299),4))="GOTS","GOTS_RM","Responsible_RM")))))))</f>
        <v>#REF!</v>
      </c>
      <c r="AF299" s="13" t="str" cm="1">
        <f t="array" aca="1" ref="AF299" ca="1">IF($S299="","",INDIRECT("$Z"&amp;$S299))</f>
        <v/>
      </c>
      <c r="AG299" s="155"/>
      <c r="AH299" s="13" t="str" cm="1">
        <f t="array" aca="1" ref="AH299" ca="1">IFERROR(INDIRECT("$ag"&amp;S299),"")</f>
        <v/>
      </c>
      <c r="AI299" s="13" t="e" cm="1">
        <f t="array" aca="1" ref="AI299" ca="1">INDIRECT("O"&amp;S298)</f>
        <v>#REF!</v>
      </c>
      <c r="AJ299" s="13" t="str">
        <f>IF($I299="","",INDEX('Raw Material'!$A$1:$J$75,MATCH(I299,'Raw Material'!$A$1:$A$75,0),(MATCH(G299,'Raw Material'!$A$1:$J$1,0))))</f>
        <v/>
      </c>
      <c r="AK299" s="13" t="str">
        <f t="shared" si="72"/>
        <v>YANLIŞRM</v>
      </c>
      <c r="AL299" s="153" t="str">
        <f t="shared" si="73"/>
        <v/>
      </c>
    </row>
    <row r="300" spans="1:38" ht="16.5" customHeight="1">
      <c r="A300" s="162"/>
      <c r="B300" s="168"/>
      <c r="C300" s="169"/>
      <c r="D300" s="156"/>
      <c r="E300" s="156"/>
      <c r="F300" s="175"/>
      <c r="G300" s="181"/>
      <c r="H300" s="182"/>
      <c r="I300" s="182"/>
      <c r="J300" s="182"/>
      <c r="K300" s="32"/>
      <c r="L300" s="179"/>
      <c r="M300" s="179"/>
      <c r="N300" s="81"/>
      <c r="O300" s="185"/>
      <c r="P300" s="103"/>
      <c r="Q300" s="84" t="str">
        <f t="shared" si="74"/>
        <v/>
      </c>
      <c r="R300" s="159"/>
      <c r="S300" s="28" t="str" cm="1">
        <f t="array" aca="1" ref="S300" ca="1">IF(INDIRECT("A"&amp;114+$U300)&lt;&gt;"",114+$U300,"")</f>
        <v/>
      </c>
      <c r="T300" s="28" t="str">
        <f t="shared" ca="1" si="75"/>
        <v>$B</v>
      </c>
      <c r="U300" s="29">
        <f t="shared" si="82"/>
        <v>180</v>
      </c>
      <c r="V300" s="29">
        <v>15.5000000000011</v>
      </c>
      <c r="W300" s="29">
        <f t="shared" si="88"/>
        <v>15</v>
      </c>
      <c r="X300" s="41" t="str" cm="1">
        <f t="array" aca="1" ref="X300" ca="1">IFERROR(INDEX('PC&amp;PD'!$A$1:$AP$15,ROW('PC&amp;PD'!$A$15),MATCH(INDIRECT(T300),'PC&amp;PD'!$A$1:$AP$1,0)),"")</f>
        <v/>
      </c>
      <c r="Y300" s="13" t="str">
        <f>IF(OR($N300="",$N300=0),"",IF($N300=$E$7,'Extracted info for SC'!$J$6,IF($N300=$D$26,'Extracted info for SC'!$J$7,IF($N300=$E$26,'Extracted info for SC'!$J$8,IF($N300=$F$26,'Extracted info for SC'!$J$9,IF($N300=$G$26,'Extracted info for SC'!$J$10,IF($N300=$H$26,'Extracted info for SC'!$J$11,IF($N300=$I$26,'Extracted info for SC'!$J$12,IF($N300=$J$26,'Extracted info for SC'!$J$13,IF($N300=$K$26,'Extracted info for SC'!$J$14,IF($N300=$L$26,'Extracted info for SC'!$J$15,IF($N300=$M$26,'Extracted info for SC'!$J$16,IF($N300=$N$26,'Extracted info for SC'!$J$17,IF($N300=$O$26,'Extracted info for SC'!$J$18,""))))))))))))))</f>
        <v/>
      </c>
      <c r="Z300" s="155"/>
      <c r="AA300" s="13" t="str">
        <f t="shared" si="71"/>
        <v/>
      </c>
      <c r="AB300" s="155"/>
      <c r="AC300" s="13" t="str">
        <f t="shared" ca="1" si="76"/>
        <v>$AB</v>
      </c>
      <c r="AD300" s="13" t="str" cm="1">
        <f t="array" aca="1" ref="AD300" ca="1">IFERROR(IF((LEFT(INDIRECT("$F"&amp;$S300),4))="GOTS",IF($G300="Organic","GOTS_Organic_raw",(IF($G300="Responsible","GOTS_Responsible",(IF($G300="No Attribute (Conventional)","GOTS_conventional",(IF($G300="Recycled Pre/Post-Consumer","GOTS_pre_post",(IF($G300="In-Conversion","GOTS_in_conversion",(IF($G300="Sustainably Sourced","Sustainably_sourced",""))))))))))),IF($G300="Organic","Organic",(IF($G300="Responsible","Responsible",(IF($G300="No Attribute (Conventional)","No_Attribute_Conventional",(IF($G300="Recycled Pre/Post-Consumer","Recycled_Pre_Post_Consumer",(IF($G300="In-Conversion","In_Conversion",(IF($G300="Recycled Pre-Consumer","Recycled_Pre_Consumer",(IF($G300="Recycled Post-Consumer","Recycled_Post_Consumer",(IF($G300="Sustainably Sourced","Sustainably_sourced","")))))))))))))))),"")</f>
        <v/>
      </c>
      <c r="AE300" s="13" t="e" cm="1">
        <f t="array" aca="1" ref="AE300" ca="1">IF(INDIRECT("$F"&amp;$S300)="","",IF(LEFT(INDIRECT("$F"&amp;$S300),3)="GRS","GRS_RCS_RM",IF((LEFT(INDIRECT("$F"&amp;$S300),3))="RCS","GRS_RCS_RM",IF(INDIRECT("$F"&amp;$S300)="OCS (No Label)","OCS_Conversion_RM",IF(LEFT(INDIRECT("$F"&amp;$S300),3)="OCS","OCS_RM",IF(RIGHT(INDIRECT("$F"&amp;$S300),10)="conversion","GOTS_RM_conversion",IF((LEFT(INDIRECT("$F"&amp;$S300),4))="GOTS","GOTS_RM","Responsible_RM")))))))</f>
        <v>#REF!</v>
      </c>
      <c r="AF300" s="13" t="str" cm="1">
        <f t="array" aca="1" ref="AF300" ca="1">IF($S300="","",INDIRECT("$Z"&amp;$S300))</f>
        <v/>
      </c>
      <c r="AG300" s="155"/>
      <c r="AH300" s="13" t="str" cm="1">
        <f t="array" aca="1" ref="AH300" ca="1">IFERROR(INDIRECT("$ag"&amp;S300),"")</f>
        <v/>
      </c>
      <c r="AI300" s="13" t="e" cm="1">
        <f t="array" aca="1" ref="AI300" ca="1">INDIRECT("O"&amp;S299)</f>
        <v>#REF!</v>
      </c>
      <c r="AJ300" s="13" t="str">
        <f>IF($I300="","",INDEX('Raw Material'!$A$1:$J$75,MATCH(I300,'Raw Material'!$A$1:$A$75,0),(MATCH(G300,'Raw Material'!$A$1:$J$1,0))))</f>
        <v/>
      </c>
      <c r="AK300" s="13" t="str">
        <f t="shared" si="72"/>
        <v>YANLIŞRM</v>
      </c>
      <c r="AL300" s="153" t="str">
        <f t="shared" si="73"/>
        <v/>
      </c>
    </row>
    <row r="301" spans="1:38" ht="16.5" customHeight="1">
      <c r="A301" s="162"/>
      <c r="B301" s="168"/>
      <c r="C301" s="169"/>
      <c r="D301" s="156"/>
      <c r="E301" s="156"/>
      <c r="F301" s="175"/>
      <c r="G301" s="181"/>
      <c r="H301" s="182"/>
      <c r="I301" s="182"/>
      <c r="J301" s="182"/>
      <c r="K301" s="32"/>
      <c r="L301" s="179"/>
      <c r="M301" s="179"/>
      <c r="N301" s="81"/>
      <c r="O301" s="185"/>
      <c r="P301" s="103"/>
      <c r="Q301" s="84" t="str">
        <f t="shared" si="74"/>
        <v/>
      </c>
      <c r="R301" s="159"/>
      <c r="S301" s="28" t="str" cm="1">
        <f t="array" aca="1" ref="S301" ca="1">IF(INDIRECT("A"&amp;114+$U301)&lt;&gt;"",114+$U301,"")</f>
        <v/>
      </c>
      <c r="T301" s="28" t="str">
        <f t="shared" ca="1" si="75"/>
        <v>$B</v>
      </c>
      <c r="U301" s="29">
        <f t="shared" si="82"/>
        <v>180</v>
      </c>
      <c r="V301" s="29">
        <v>15.583333333334499</v>
      </c>
      <c r="W301" s="29">
        <f t="shared" si="88"/>
        <v>15</v>
      </c>
      <c r="X301" s="41" t="str" cm="1">
        <f t="array" aca="1" ref="X301" ca="1">IFERROR(INDEX('PC&amp;PD'!$A$1:$AP$15,ROW('PC&amp;PD'!$A$15),MATCH(INDIRECT(T301),'PC&amp;PD'!$A$1:$AP$1,0)),"")</f>
        <v/>
      </c>
      <c r="Y301" s="13" t="str">
        <f>IF(OR($N301="",$N301=0),"",IF($N301=$E$7,'Extracted info for SC'!$J$6,IF($N301=$D$26,'Extracted info for SC'!$J$7,IF($N301=$E$26,'Extracted info for SC'!$J$8,IF($N301=$F$26,'Extracted info for SC'!$J$9,IF($N301=$G$26,'Extracted info for SC'!$J$10,IF($N301=$H$26,'Extracted info for SC'!$J$11,IF($N301=$I$26,'Extracted info for SC'!$J$12,IF($N301=$J$26,'Extracted info for SC'!$J$13,IF($N301=$K$26,'Extracted info for SC'!$J$14,IF($N301=$L$26,'Extracted info for SC'!$J$15,IF($N301=$M$26,'Extracted info for SC'!$J$16,IF($N301=$N$26,'Extracted info for SC'!$J$17,IF($N301=$O$26,'Extracted info for SC'!$J$18,""))))))))))))))</f>
        <v/>
      </c>
      <c r="Z301" s="155"/>
      <c r="AA301" s="13" t="str">
        <f t="shared" si="71"/>
        <v/>
      </c>
      <c r="AB301" s="155"/>
      <c r="AC301" s="13" t="str">
        <f t="shared" ca="1" si="76"/>
        <v>$AB</v>
      </c>
      <c r="AD301" s="13" t="str" cm="1">
        <f t="array" aca="1" ref="AD301" ca="1">IFERROR(IF((LEFT(INDIRECT("$F"&amp;$S301),4))="GOTS",IF($G301="Organic","GOTS_Organic_raw",(IF($G301="Responsible","GOTS_Responsible",(IF($G301="No Attribute (Conventional)","GOTS_conventional",(IF($G301="Recycled Pre/Post-Consumer","GOTS_pre_post",(IF($G301="In-Conversion","GOTS_in_conversion",(IF($G301="Sustainably Sourced","Sustainably_sourced",""))))))))))),IF($G301="Organic","Organic",(IF($G301="Responsible","Responsible",(IF($G301="No Attribute (Conventional)","No_Attribute_Conventional",(IF($G301="Recycled Pre/Post-Consumer","Recycled_Pre_Post_Consumer",(IF($G301="In-Conversion","In_Conversion",(IF($G301="Recycled Pre-Consumer","Recycled_Pre_Consumer",(IF($G301="Recycled Post-Consumer","Recycled_Post_Consumer",(IF($G301="Sustainably Sourced","Sustainably_sourced","")))))))))))))))),"")</f>
        <v/>
      </c>
      <c r="AE301" s="13" t="e" cm="1">
        <f t="array" aca="1" ref="AE301" ca="1">IF(INDIRECT("$F"&amp;$S301)="","",IF(LEFT(INDIRECT("$F"&amp;$S301),3)="GRS","GRS_RCS_RM",IF((LEFT(INDIRECT("$F"&amp;$S301),3))="RCS","GRS_RCS_RM",IF(INDIRECT("$F"&amp;$S301)="OCS (No Label)","OCS_Conversion_RM",IF(LEFT(INDIRECT("$F"&amp;$S301),3)="OCS","OCS_RM",IF(RIGHT(INDIRECT("$F"&amp;$S301),10)="conversion","GOTS_RM_conversion",IF((LEFT(INDIRECT("$F"&amp;$S301),4))="GOTS","GOTS_RM","Responsible_RM")))))))</f>
        <v>#REF!</v>
      </c>
      <c r="AF301" s="13" t="str" cm="1">
        <f t="array" aca="1" ref="AF301" ca="1">IF($S301="","",INDIRECT("$Z"&amp;$S301))</f>
        <v/>
      </c>
      <c r="AG301" s="155"/>
      <c r="AH301" s="13" t="str" cm="1">
        <f t="array" aca="1" ref="AH301" ca="1">IFERROR(INDIRECT("$ag"&amp;S301),"")</f>
        <v/>
      </c>
      <c r="AI301" s="13" t="e" cm="1">
        <f t="array" aca="1" ref="AI301" ca="1">INDIRECT("O"&amp;S300)</f>
        <v>#REF!</v>
      </c>
      <c r="AJ301" s="13" t="str">
        <f>IF($I301="","",INDEX('Raw Material'!$A$1:$J$75,MATCH(I301,'Raw Material'!$A$1:$A$75,0),(MATCH(G301,'Raw Material'!$A$1:$J$1,0))))</f>
        <v/>
      </c>
      <c r="AK301" s="13" t="str">
        <f t="shared" si="72"/>
        <v>YANLIŞRM</v>
      </c>
      <c r="AL301" s="153" t="str">
        <f t="shared" si="73"/>
        <v/>
      </c>
    </row>
    <row r="302" spans="1:38" ht="16.5" customHeight="1">
      <c r="A302" s="162"/>
      <c r="B302" s="168"/>
      <c r="C302" s="169"/>
      <c r="D302" s="156"/>
      <c r="E302" s="156"/>
      <c r="F302" s="175"/>
      <c r="G302" s="181"/>
      <c r="H302" s="182"/>
      <c r="I302" s="182"/>
      <c r="J302" s="182"/>
      <c r="K302" s="32"/>
      <c r="L302" s="179"/>
      <c r="M302" s="179"/>
      <c r="N302" s="81"/>
      <c r="O302" s="185"/>
      <c r="P302" s="103"/>
      <c r="Q302" s="84" t="str">
        <f t="shared" si="74"/>
        <v/>
      </c>
      <c r="R302" s="159"/>
      <c r="S302" s="28" t="str" cm="1">
        <f t="array" aca="1" ref="S302" ca="1">IF(INDIRECT("A"&amp;114+$U302)&lt;&gt;"",114+$U302,"")</f>
        <v/>
      </c>
      <c r="T302" s="28" t="str">
        <f t="shared" ca="1" si="75"/>
        <v>$B</v>
      </c>
      <c r="U302" s="29">
        <f t="shared" si="82"/>
        <v>180</v>
      </c>
      <c r="V302" s="29">
        <v>15.666666666667799</v>
      </c>
      <c r="W302" s="29">
        <f t="shared" si="88"/>
        <v>15</v>
      </c>
      <c r="X302" s="41" t="str" cm="1">
        <f t="array" aca="1" ref="X302" ca="1">IFERROR(INDEX('PC&amp;PD'!$A$1:$AP$15,ROW('PC&amp;PD'!$A$15),MATCH(INDIRECT(T302),'PC&amp;PD'!$A$1:$AP$1,0)),"")</f>
        <v/>
      </c>
      <c r="Y302" s="13" t="str">
        <f>IF(OR($N302="",$N302=0),"",IF($N302=$E$7,'Extracted info for SC'!$J$6,IF($N302=$D$26,'Extracted info for SC'!$J$7,IF($N302=$E$26,'Extracted info for SC'!$J$8,IF($N302=$F$26,'Extracted info for SC'!$J$9,IF($N302=$G$26,'Extracted info for SC'!$J$10,IF($N302=$H$26,'Extracted info for SC'!$J$11,IF($N302=$I$26,'Extracted info for SC'!$J$12,IF($N302=$J$26,'Extracted info for SC'!$J$13,IF($N302=$K$26,'Extracted info for SC'!$J$14,IF($N302=$L$26,'Extracted info for SC'!$J$15,IF($N302=$M$26,'Extracted info for SC'!$J$16,IF($N302=$N$26,'Extracted info for SC'!$J$17,IF($N302=$O$26,'Extracted info for SC'!$J$18,""))))))))))))))</f>
        <v/>
      </c>
      <c r="Z302" s="155"/>
      <c r="AA302" s="13" t="str">
        <f t="shared" si="71"/>
        <v/>
      </c>
      <c r="AB302" s="155"/>
      <c r="AC302" s="13" t="str">
        <f t="shared" ca="1" si="76"/>
        <v>$AB</v>
      </c>
      <c r="AD302" s="13" t="str" cm="1">
        <f t="array" aca="1" ref="AD302" ca="1">IFERROR(IF((LEFT(INDIRECT("$F"&amp;$S302),4))="GOTS",IF($G302="Organic","GOTS_Organic_raw",(IF($G302="Responsible","GOTS_Responsible",(IF($G302="No Attribute (Conventional)","GOTS_conventional",(IF($G302="Recycled Pre/Post-Consumer","GOTS_pre_post",(IF($G302="In-Conversion","GOTS_in_conversion",(IF($G302="Sustainably Sourced","Sustainably_sourced",""))))))))))),IF($G302="Organic","Organic",(IF($G302="Responsible","Responsible",(IF($G302="No Attribute (Conventional)","No_Attribute_Conventional",(IF($G302="Recycled Pre/Post-Consumer","Recycled_Pre_Post_Consumer",(IF($G302="In-Conversion","In_Conversion",(IF($G302="Recycled Pre-Consumer","Recycled_Pre_Consumer",(IF($G302="Recycled Post-Consumer","Recycled_Post_Consumer",(IF($G302="Sustainably Sourced","Sustainably_sourced","")))))))))))))))),"")</f>
        <v/>
      </c>
      <c r="AE302" s="13" t="e" cm="1">
        <f t="array" aca="1" ref="AE302" ca="1">IF(INDIRECT("$F"&amp;$S302)="","",IF(LEFT(INDIRECT("$F"&amp;$S302),3)="GRS","GRS_RCS_RM",IF((LEFT(INDIRECT("$F"&amp;$S302),3))="RCS","GRS_RCS_RM",IF(INDIRECT("$F"&amp;$S302)="OCS (No Label)","OCS_Conversion_RM",IF(LEFT(INDIRECT("$F"&amp;$S302),3)="OCS","OCS_RM",IF(RIGHT(INDIRECT("$F"&amp;$S302),10)="conversion","GOTS_RM_conversion",IF((LEFT(INDIRECT("$F"&amp;$S302),4))="GOTS","GOTS_RM","Responsible_RM")))))))</f>
        <v>#REF!</v>
      </c>
      <c r="AF302" s="13" t="str" cm="1">
        <f t="array" aca="1" ref="AF302" ca="1">IF($S302="","",INDIRECT("$Z"&amp;$S302))</f>
        <v/>
      </c>
      <c r="AG302" s="155"/>
      <c r="AH302" s="13" t="str" cm="1">
        <f t="array" aca="1" ref="AH302" ca="1">IFERROR(INDIRECT("$ag"&amp;S302),"")</f>
        <v/>
      </c>
      <c r="AI302" s="13" t="e" cm="1">
        <f t="array" aca="1" ref="AI302" ca="1">INDIRECT("O"&amp;S301)</f>
        <v>#REF!</v>
      </c>
      <c r="AJ302" s="13" t="str">
        <f>IF($I302="","",INDEX('Raw Material'!$A$1:$J$75,MATCH(I302,'Raw Material'!$A$1:$A$75,0),(MATCH(G302,'Raw Material'!$A$1:$J$1,0))))</f>
        <v/>
      </c>
      <c r="AK302" s="13" t="str">
        <f t="shared" si="72"/>
        <v>YANLIŞRM</v>
      </c>
      <c r="AL302" s="153" t="str">
        <f t="shared" si="73"/>
        <v/>
      </c>
    </row>
    <row r="303" spans="1:38" ht="16.5" customHeight="1">
      <c r="A303" s="162"/>
      <c r="B303" s="168"/>
      <c r="C303" s="169"/>
      <c r="D303" s="156"/>
      <c r="E303" s="156"/>
      <c r="F303" s="175"/>
      <c r="G303" s="181"/>
      <c r="H303" s="182"/>
      <c r="I303" s="182"/>
      <c r="J303" s="182"/>
      <c r="K303" s="32"/>
      <c r="L303" s="179"/>
      <c r="M303" s="179"/>
      <c r="N303" s="81"/>
      <c r="O303" s="185"/>
      <c r="P303" s="103"/>
      <c r="Q303" s="84" t="str">
        <f t="shared" si="74"/>
        <v/>
      </c>
      <c r="R303" s="159"/>
      <c r="S303" s="28" t="str" cm="1">
        <f t="array" aca="1" ref="S303" ca="1">IF(INDIRECT("A"&amp;114+$U303)&lt;&gt;"",114+$U303,"")</f>
        <v/>
      </c>
      <c r="T303" s="28" t="str">
        <f t="shared" ca="1" si="75"/>
        <v>$B</v>
      </c>
      <c r="U303" s="29">
        <f t="shared" si="82"/>
        <v>180</v>
      </c>
      <c r="V303" s="29">
        <v>15.750000000001201</v>
      </c>
      <c r="W303" s="29">
        <f t="shared" si="88"/>
        <v>15</v>
      </c>
      <c r="X303" s="41" t="str" cm="1">
        <f t="array" aca="1" ref="X303" ca="1">IFERROR(INDEX('PC&amp;PD'!$A$1:$AP$15,ROW('PC&amp;PD'!$A$15),MATCH(INDIRECT(T303),'PC&amp;PD'!$A$1:$AP$1,0)),"")</f>
        <v/>
      </c>
      <c r="Y303" s="13" t="str">
        <f>IF(OR($N303="",$N303=0),"",IF($N303=$E$7,'Extracted info for SC'!$J$6,IF($N303=$D$26,'Extracted info for SC'!$J$7,IF($N303=$E$26,'Extracted info for SC'!$J$8,IF($N303=$F$26,'Extracted info for SC'!$J$9,IF($N303=$G$26,'Extracted info for SC'!$J$10,IF($N303=$H$26,'Extracted info for SC'!$J$11,IF($N303=$I$26,'Extracted info for SC'!$J$12,IF($N303=$J$26,'Extracted info for SC'!$J$13,IF($N303=$K$26,'Extracted info for SC'!$J$14,IF($N303=$L$26,'Extracted info for SC'!$J$15,IF($N303=$M$26,'Extracted info for SC'!$J$16,IF($N303=$N$26,'Extracted info for SC'!$J$17,IF($N303=$O$26,'Extracted info for SC'!$J$18,""))))))))))))))</f>
        <v/>
      </c>
      <c r="Z303" s="155"/>
      <c r="AA303" s="13" t="str">
        <f t="shared" si="71"/>
        <v/>
      </c>
      <c r="AB303" s="155"/>
      <c r="AC303" s="13" t="str">
        <f t="shared" ca="1" si="76"/>
        <v>$AB</v>
      </c>
      <c r="AD303" s="13" t="str" cm="1">
        <f t="array" aca="1" ref="AD303" ca="1">IFERROR(IF((LEFT(INDIRECT("$F"&amp;$S303),4))="GOTS",IF($G303="Organic","GOTS_Organic_raw",(IF($G303="Responsible","GOTS_Responsible",(IF($G303="No Attribute (Conventional)","GOTS_conventional",(IF($G303="Recycled Pre/Post-Consumer","GOTS_pre_post",(IF($G303="In-Conversion","GOTS_in_conversion",(IF($G303="Sustainably Sourced","Sustainably_sourced",""))))))))))),IF($G303="Organic","Organic",(IF($G303="Responsible","Responsible",(IF($G303="No Attribute (Conventional)","No_Attribute_Conventional",(IF($G303="Recycled Pre/Post-Consumer","Recycled_Pre_Post_Consumer",(IF($G303="In-Conversion","In_Conversion",(IF($G303="Recycled Pre-Consumer","Recycled_Pre_Consumer",(IF($G303="Recycled Post-Consumer","Recycled_Post_Consumer",(IF($G303="Sustainably Sourced","Sustainably_sourced","")))))))))))))))),"")</f>
        <v/>
      </c>
      <c r="AE303" s="13" t="e" cm="1">
        <f t="array" aca="1" ref="AE303" ca="1">IF(INDIRECT("$F"&amp;$S303)="","",IF(LEFT(INDIRECT("$F"&amp;$S303),3)="GRS","GRS_RCS_RM",IF((LEFT(INDIRECT("$F"&amp;$S303),3))="RCS","GRS_RCS_RM",IF(INDIRECT("$F"&amp;$S303)="OCS (No Label)","OCS_Conversion_RM",IF(LEFT(INDIRECT("$F"&amp;$S303),3)="OCS","OCS_RM",IF(RIGHT(INDIRECT("$F"&amp;$S303),10)="conversion","GOTS_RM_conversion",IF((LEFT(INDIRECT("$F"&amp;$S303),4))="GOTS","GOTS_RM","Responsible_RM")))))))</f>
        <v>#REF!</v>
      </c>
      <c r="AF303" s="13" t="str" cm="1">
        <f t="array" aca="1" ref="AF303" ca="1">IF($S303="","",INDIRECT("$Z"&amp;$S303))</f>
        <v/>
      </c>
      <c r="AG303" s="155"/>
      <c r="AH303" s="13" t="str" cm="1">
        <f t="array" aca="1" ref="AH303" ca="1">IFERROR(INDIRECT("$ag"&amp;S303),"")</f>
        <v/>
      </c>
      <c r="AI303" s="13" t="e" cm="1">
        <f t="array" aca="1" ref="AI303" ca="1">INDIRECT("O"&amp;S302)</f>
        <v>#REF!</v>
      </c>
      <c r="AJ303" s="13" t="str">
        <f>IF($I303="","",INDEX('Raw Material'!$A$1:$J$75,MATCH(I303,'Raw Material'!$A$1:$A$75,0),(MATCH(G303,'Raw Material'!$A$1:$J$1,0))))</f>
        <v/>
      </c>
      <c r="AK303" s="13" t="str">
        <f t="shared" si="72"/>
        <v>YANLIŞRM</v>
      </c>
      <c r="AL303" s="153" t="str">
        <f t="shared" si="73"/>
        <v/>
      </c>
    </row>
    <row r="304" spans="1:38" ht="16.5" customHeight="1">
      <c r="A304" s="162"/>
      <c r="B304" s="168"/>
      <c r="C304" s="169"/>
      <c r="D304" s="156"/>
      <c r="E304" s="156"/>
      <c r="F304" s="175"/>
      <c r="G304" s="181"/>
      <c r="H304" s="182"/>
      <c r="I304" s="182"/>
      <c r="J304" s="182"/>
      <c r="K304" s="32"/>
      <c r="L304" s="179"/>
      <c r="M304" s="179"/>
      <c r="N304" s="81"/>
      <c r="O304" s="185"/>
      <c r="P304" s="103"/>
      <c r="Q304" s="84" t="str">
        <f t="shared" si="74"/>
        <v/>
      </c>
      <c r="R304" s="159"/>
      <c r="S304" s="28" t="str" cm="1">
        <f t="array" aca="1" ref="S304" ca="1">IF(INDIRECT("A"&amp;114+$U304)&lt;&gt;"",114+$U304,"")</f>
        <v/>
      </c>
      <c r="T304" s="28" t="str">
        <f t="shared" ca="1" si="75"/>
        <v>$B</v>
      </c>
      <c r="U304" s="29">
        <f t="shared" si="82"/>
        <v>180</v>
      </c>
      <c r="V304" s="29">
        <v>15.833333333334499</v>
      </c>
      <c r="W304" s="29">
        <f t="shared" si="88"/>
        <v>15</v>
      </c>
      <c r="X304" s="41" t="str" cm="1">
        <f t="array" aca="1" ref="X304" ca="1">IFERROR(INDEX('PC&amp;PD'!$A$1:$AP$15,ROW('PC&amp;PD'!$A$15),MATCH(INDIRECT(T304),'PC&amp;PD'!$A$1:$AP$1,0)),"")</f>
        <v/>
      </c>
      <c r="Y304" s="13" t="str">
        <f>IF(OR($N304="",$N304=0),"",IF($N304=$E$7,'Extracted info for SC'!$J$6,IF($N304=$D$26,'Extracted info for SC'!$J$7,IF($N304=$E$26,'Extracted info for SC'!$J$8,IF($N304=$F$26,'Extracted info for SC'!$J$9,IF($N304=$G$26,'Extracted info for SC'!$J$10,IF($N304=$H$26,'Extracted info for SC'!$J$11,IF($N304=$I$26,'Extracted info for SC'!$J$12,IF($N304=$J$26,'Extracted info for SC'!$J$13,IF($N304=$K$26,'Extracted info for SC'!$J$14,IF($N304=$L$26,'Extracted info for SC'!$J$15,IF($N304=$M$26,'Extracted info for SC'!$J$16,IF($N304=$N$26,'Extracted info for SC'!$J$17,IF($N304=$O$26,'Extracted info for SC'!$J$18,""))))))))))))))</f>
        <v/>
      </c>
      <c r="Z304" s="155"/>
      <c r="AA304" s="13" t="str">
        <f t="shared" si="71"/>
        <v/>
      </c>
      <c r="AB304" s="155"/>
      <c r="AC304" s="13" t="str">
        <f t="shared" ca="1" si="76"/>
        <v>$AB</v>
      </c>
      <c r="AD304" s="13" t="str" cm="1">
        <f t="array" aca="1" ref="AD304" ca="1">IFERROR(IF((LEFT(INDIRECT("$F"&amp;$S304),4))="GOTS",IF($G304="Organic","GOTS_Organic_raw",(IF($G304="Responsible","GOTS_Responsible",(IF($G304="No Attribute (Conventional)","GOTS_conventional",(IF($G304="Recycled Pre/Post-Consumer","GOTS_pre_post",(IF($G304="In-Conversion","GOTS_in_conversion",(IF($G304="Sustainably Sourced","Sustainably_sourced",""))))))))))),IF($G304="Organic","Organic",(IF($G304="Responsible","Responsible",(IF($G304="No Attribute (Conventional)","No_Attribute_Conventional",(IF($G304="Recycled Pre/Post-Consumer","Recycled_Pre_Post_Consumer",(IF($G304="In-Conversion","In_Conversion",(IF($G304="Recycled Pre-Consumer","Recycled_Pre_Consumer",(IF($G304="Recycled Post-Consumer","Recycled_Post_Consumer",(IF($G304="Sustainably Sourced","Sustainably_sourced","")))))))))))))))),"")</f>
        <v/>
      </c>
      <c r="AE304" s="13" t="e" cm="1">
        <f t="array" aca="1" ref="AE304" ca="1">IF(INDIRECT("$F"&amp;$S304)="","",IF(LEFT(INDIRECT("$F"&amp;$S304),3)="GRS","GRS_RCS_RM",IF((LEFT(INDIRECT("$F"&amp;$S304),3))="RCS","GRS_RCS_RM",IF(INDIRECT("$F"&amp;$S304)="OCS (No Label)","OCS_Conversion_RM",IF(LEFT(INDIRECT("$F"&amp;$S304),3)="OCS","OCS_RM",IF(RIGHT(INDIRECT("$F"&amp;$S304),10)="conversion","GOTS_RM_conversion",IF((LEFT(INDIRECT("$F"&amp;$S304),4))="GOTS","GOTS_RM","Responsible_RM")))))))</f>
        <v>#REF!</v>
      </c>
      <c r="AF304" s="13" t="str" cm="1">
        <f t="array" aca="1" ref="AF304" ca="1">IF($S304="","",INDIRECT("$Z"&amp;$S304))</f>
        <v/>
      </c>
      <c r="AG304" s="155"/>
      <c r="AH304" s="13" t="str" cm="1">
        <f t="array" aca="1" ref="AH304" ca="1">IFERROR(INDIRECT("$ag"&amp;S304),"")</f>
        <v/>
      </c>
      <c r="AI304" s="13" t="e" cm="1">
        <f t="array" aca="1" ref="AI304" ca="1">INDIRECT("O"&amp;S303)</f>
        <v>#REF!</v>
      </c>
      <c r="AJ304" s="13" t="str">
        <f>IF($I304="","",INDEX('Raw Material'!$A$1:$J$75,MATCH(I304,'Raw Material'!$A$1:$A$75,0),(MATCH(G304,'Raw Material'!$A$1:$J$1,0))))</f>
        <v/>
      </c>
      <c r="AK304" s="13" t="str">
        <f t="shared" si="72"/>
        <v>YANLIŞRM</v>
      </c>
      <c r="AL304" s="153" t="str">
        <f t="shared" si="73"/>
        <v/>
      </c>
    </row>
    <row r="305" spans="1:38" ht="16.5" customHeight="1" thickBot="1">
      <c r="A305" s="163"/>
      <c r="B305" s="170"/>
      <c r="C305" s="171"/>
      <c r="D305" s="156"/>
      <c r="E305" s="156"/>
      <c r="F305" s="176"/>
      <c r="G305" s="157"/>
      <c r="H305" s="158"/>
      <c r="I305" s="158"/>
      <c r="J305" s="158"/>
      <c r="K305" s="33"/>
      <c r="L305" s="180"/>
      <c r="M305" s="180"/>
      <c r="N305" s="82"/>
      <c r="O305" s="186"/>
      <c r="P305" s="103"/>
      <c r="Q305" s="84" t="str">
        <f t="shared" si="74"/>
        <v/>
      </c>
      <c r="R305" s="159"/>
      <c r="S305" s="28" t="str" cm="1">
        <f t="array" aca="1" ref="S305" ca="1">IF(INDIRECT("A"&amp;114+$U305)&lt;&gt;"",114+$U305,"")</f>
        <v/>
      </c>
      <c r="T305" s="28" t="str">
        <f t="shared" ca="1" si="75"/>
        <v>$B</v>
      </c>
      <c r="U305" s="29">
        <f t="shared" si="82"/>
        <v>180</v>
      </c>
      <c r="V305" s="29">
        <v>15.916666666667799</v>
      </c>
      <c r="W305" s="29">
        <f t="shared" si="88"/>
        <v>15</v>
      </c>
      <c r="X305" s="41" t="str" cm="1">
        <f t="array" aca="1" ref="X305" ca="1">IFERROR(INDEX('PC&amp;PD'!$A$1:$AP$15,ROW('PC&amp;PD'!$A$15),MATCH(INDIRECT(T305),'PC&amp;PD'!$A$1:$AP$1,0)),"")</f>
        <v/>
      </c>
      <c r="Y305" s="13" t="str">
        <f>IF(OR($N305="",$N305=0),"",IF($N305=$E$7,'Extracted info for SC'!$J$6,IF($N305=$D$26,'Extracted info for SC'!$J$7,IF($N305=$E$26,'Extracted info for SC'!$J$8,IF($N305=$F$26,'Extracted info for SC'!$J$9,IF($N305=$G$26,'Extracted info for SC'!$J$10,IF($N305=$H$26,'Extracted info for SC'!$J$11,IF($N305=$I$26,'Extracted info for SC'!$J$12,IF($N305=$J$26,'Extracted info for SC'!$J$13,IF($N305=$K$26,'Extracted info for SC'!$J$14,IF($N305=$L$26,'Extracted info for SC'!$J$15,IF($N305=$M$26,'Extracted info for SC'!$J$16,IF($N305=$N$26,'Extracted info for SC'!$J$17,IF($N305=$O$26,'Extracted info for SC'!$J$18,""))))))))))))))</f>
        <v/>
      </c>
      <c r="Z305" s="155"/>
      <c r="AA305" s="13" t="str">
        <f t="shared" si="71"/>
        <v/>
      </c>
      <c r="AB305" s="155"/>
      <c r="AC305" s="13" t="str">
        <f t="shared" ca="1" si="76"/>
        <v>$AB</v>
      </c>
      <c r="AD305" s="13" t="str" cm="1">
        <f t="array" aca="1" ref="AD305" ca="1">IFERROR(IF((LEFT(INDIRECT("$F"&amp;$S305),4))="GOTS",IF($G305="Organic","GOTS_Organic_raw",(IF($G305="Responsible","GOTS_Responsible",(IF($G305="No Attribute (Conventional)","GOTS_conventional",(IF($G305="Recycled Pre/Post-Consumer","GOTS_pre_post",(IF($G305="In-Conversion","GOTS_in_conversion",(IF($G305="Sustainably Sourced","Sustainably_sourced",""))))))))))),IF($G305="Organic","Organic",(IF($G305="Responsible","Responsible",(IF($G305="No Attribute (Conventional)","No_Attribute_Conventional",(IF($G305="Recycled Pre/Post-Consumer","Recycled_Pre_Post_Consumer",(IF($G305="In-Conversion","In_Conversion",(IF($G305="Recycled Pre-Consumer","Recycled_Pre_Consumer",(IF($G305="Recycled Post-Consumer","Recycled_Post_Consumer",(IF($G305="Sustainably Sourced","Sustainably_sourced","")))))))))))))))),"")</f>
        <v/>
      </c>
      <c r="AE305" s="13" t="e" cm="1">
        <f t="array" aca="1" ref="AE305" ca="1">IF(INDIRECT("$F"&amp;$S305)="","",IF(LEFT(INDIRECT("$F"&amp;$S305),3)="GRS","GRS_RCS_RM",IF((LEFT(INDIRECT("$F"&amp;$S305),3))="RCS","GRS_RCS_RM",IF(INDIRECT("$F"&amp;$S305)="OCS (No Label)","OCS_Conversion_RM",IF(LEFT(INDIRECT("$F"&amp;$S305),3)="OCS","OCS_RM",IF(RIGHT(INDIRECT("$F"&amp;$S305),10)="conversion","GOTS_RM_conversion",IF((LEFT(INDIRECT("$F"&amp;$S305),4))="GOTS","GOTS_RM","Responsible_RM")))))))</f>
        <v>#REF!</v>
      </c>
      <c r="AF305" s="13" t="str" cm="1">
        <f t="array" aca="1" ref="AF305" ca="1">IF($S305="","",INDIRECT("$Z"&amp;$S305))</f>
        <v/>
      </c>
      <c r="AG305" s="155"/>
      <c r="AH305" s="13" t="str" cm="1">
        <f t="array" aca="1" ref="AH305" ca="1">IFERROR(INDIRECT("$ag"&amp;S305),"")</f>
        <v/>
      </c>
      <c r="AI305" s="13" t="e" cm="1">
        <f t="array" aca="1" ref="AI305" ca="1">INDIRECT("O"&amp;S304)</f>
        <v>#REF!</v>
      </c>
      <c r="AJ305" s="13" t="str">
        <f>IF($I305="","",INDEX('Raw Material'!$A$1:$J$75,MATCH(I305,'Raw Material'!$A$1:$A$75,0),(MATCH(G305,'Raw Material'!$A$1:$J$1,0))))</f>
        <v/>
      </c>
      <c r="AK305" s="13" t="str">
        <f t="shared" si="72"/>
        <v>YANLIŞRM</v>
      </c>
      <c r="AL305" s="153" t="str">
        <f t="shared" si="73"/>
        <v/>
      </c>
    </row>
    <row r="306" spans="1:38" ht="16.5" customHeight="1">
      <c r="A306" s="160" t="str">
        <f>IF(B306="","",COUNTA($B$114:$B306))</f>
        <v/>
      </c>
      <c r="B306" s="164"/>
      <c r="C306" s="165"/>
      <c r="D306" s="183"/>
      <c r="E306" s="183"/>
      <c r="F306" s="172"/>
      <c r="G306" s="212"/>
      <c r="H306" s="206"/>
      <c r="I306" s="206"/>
      <c r="J306" s="206"/>
      <c r="K306" s="31"/>
      <c r="L306" s="177" t="str">
        <f t="shared" ref="L306" si="104">IF(R306="","",LEFT(R306,LEN(R306)-2))</f>
        <v/>
      </c>
      <c r="M306" s="177"/>
      <c r="N306" s="80"/>
      <c r="O306" s="184"/>
      <c r="P306" s="103"/>
      <c r="Q306" s="84" t="str">
        <f t="shared" si="74"/>
        <v/>
      </c>
      <c r="R306" s="159" t="str">
        <f t="shared" ref="R306" si="105">CONCATENATE($Q306,Q307,Q308,Q309,Q310,Q311,$Q312,$Q313,$Q314,$Q315,Q316,Q317)</f>
        <v/>
      </c>
      <c r="S306" s="28" t="str" cm="1">
        <f t="array" aca="1" ref="S306" ca="1">IF(INDIRECT("A"&amp;114+$U306)&lt;&gt;"",114+$U306,"")</f>
        <v/>
      </c>
      <c r="T306" s="28" t="str">
        <f t="shared" ca="1" si="75"/>
        <v>$B</v>
      </c>
      <c r="U306" s="29">
        <f t="shared" si="82"/>
        <v>192</v>
      </c>
      <c r="V306" s="29">
        <v>16.000000000001201</v>
      </c>
      <c r="W306" s="29">
        <f t="shared" si="88"/>
        <v>16</v>
      </c>
      <c r="X306" s="41" t="str" cm="1">
        <f t="array" aca="1" ref="X306" ca="1">IFERROR(INDEX('PC&amp;PD'!$A$1:$AP$15,ROW('PC&amp;PD'!$A$15),MATCH(INDIRECT(T306),'PC&amp;PD'!$A$1:$AP$1,0)),"")</f>
        <v/>
      </c>
      <c r="Y306" s="13" t="str">
        <f>IF(OR($N306="",$N306=0),"",IF($N306=$E$7,'Extracted info for SC'!$J$6,IF($N306=$D$26,'Extracted info for SC'!$J$7,IF($N306=$E$26,'Extracted info for SC'!$J$8,IF($N306=$F$26,'Extracted info for SC'!$J$9,IF($N306=$G$26,'Extracted info for SC'!$J$10,IF($N306=$H$26,'Extracted info for SC'!$J$11,IF($N306=$I$26,'Extracted info for SC'!$J$12,IF($N306=$J$26,'Extracted info for SC'!$J$13,IF($N306=$K$26,'Extracted info for SC'!$J$14,IF($N306=$L$26,'Extracted info for SC'!$J$15,IF($N306=$M$26,'Extracted info for SC'!$J$16,IF($N306=$N$26,'Extracted info for SC'!$J$17,IF($N306=$O$26,'Extracted info for SC'!$J$18,""))))))))))))))</f>
        <v/>
      </c>
      <c r="Z306" s="155" t="str">
        <f t="shared" ref="Z306" si="106">IFERROR(IF($F306="OCS 100","OCS (OCS 100)",IF($F306="OCS Blended","OCS (OCS Blended)",IF($F306="OCS (No Label)","OCS (No Label)",IF($F306="RCS 100","RCS (RCS 100)",IF($F306="RCS Blended","RCS (RCS Blended)",IF($F306="GRS","GRS (GRS)",IF($F306="GRS (No Label)", "GRS (No Label)",IF($F306="RDS","RDS (RDS)",IF($F306="RWS","RWS (RWS)",IF($F306="RAS","RAS (RAS)",IF($F306="RMS","RMS (RMS)",IF($F306="GOTS Organic","GOTS (Organic)",IF($F306="GOTS Made with organic","GOTS (Made with Organic)",IF($F306="GOTS Organic - in conversion","GOTS (Organic - In Conversion)",IF($F306="GOTS Made with organic - in conversion","GOTS (Made with Organic - In Conversion)",""))))))))))))))),"")</f>
        <v/>
      </c>
      <c r="AA306" s="13" t="str">
        <f t="shared" si="71"/>
        <v/>
      </c>
      <c r="AB306" s="155" t="str">
        <f t="shared" ref="AB306" si="107">IFERROR(IF($F306="OCS 100", "OCS_100",IF($F306="OCS Blended", "OCS_Blended",IF($F306="OCS (No Label)", "OCS_No_Label",IF($F306="RCS 100", "RCS_100",IF($F306="RCS Blended","RCS_Blended",IF($F306="GRS","GRS",IF($F306="GRS (No Label)", "GRS_No_Label",IF($F306="RDS","RDS",IF($F306="RWS","RWS",IF($F306="RMS","RMS",IF($F306="GOTS Organic","GOTS_Organic",IF($F306="GOTS Made with organic","GOTS_Made_with_organic",IF($F306="GOTS Organic - in conversion","GOTS_Organic_in_Conversion",IF($F306="GOTS Made with organic - in conversion","GOTS_Made_with_Organic_in_Conversion",IF($F306="RAS","RAS",""))))))))))))))),"")</f>
        <v/>
      </c>
      <c r="AC306" s="13" t="str">
        <f t="shared" ca="1" si="76"/>
        <v>$AB</v>
      </c>
      <c r="AD306" s="13" t="str" cm="1">
        <f t="array" aca="1" ref="AD306" ca="1">IFERROR(IF((LEFT(INDIRECT("$F"&amp;$S306),4))="GOTS",IF($G306="Organic","GOTS_Organic_raw",(IF($G306="Responsible","GOTS_Responsible",(IF($G306="No Attribute (Conventional)","GOTS_conventional",(IF($G306="Recycled Pre/Post-Consumer","GOTS_pre_post",(IF($G306="In-Conversion","GOTS_in_conversion",(IF($G306="Sustainably Sourced","Sustainably_sourced",""))))))))))),IF($G306="Organic","Organic",(IF($G306="Responsible","Responsible",(IF($G306="No Attribute (Conventional)","No_Attribute_Conventional",(IF($G306="Recycled Pre/Post-Consumer","Recycled_Pre_Post_Consumer",(IF($G306="In-Conversion","In_Conversion",(IF($G306="Recycled Pre-Consumer","Recycled_Pre_Consumer",(IF($G306="Recycled Post-Consumer","Recycled_Post_Consumer",(IF($G306="Sustainably Sourced","Sustainably_sourced","")))))))))))))))),"")</f>
        <v/>
      </c>
      <c r="AE306" s="13" t="e" cm="1">
        <f t="array" aca="1" ref="AE306" ca="1">IF(INDIRECT("$F"&amp;$S306)="","",IF(LEFT(INDIRECT("$F"&amp;$S306),3)="GRS","GRS_RCS_RM",IF((LEFT(INDIRECT("$F"&amp;$S306),3))="RCS","GRS_RCS_RM",IF(INDIRECT("$F"&amp;$S306)="OCS (No Label)","OCS_Conversion_RM",IF(LEFT(INDIRECT("$F"&amp;$S306),3)="OCS","OCS_RM",IF(RIGHT(INDIRECT("$F"&amp;$S306),10)="conversion","GOTS_RM_conversion",IF((LEFT(INDIRECT("$F"&amp;$S306),4))="GOTS","GOTS_RM","Responsible_RM")))))))</f>
        <v>#REF!</v>
      </c>
      <c r="AF306" s="13" t="str" cm="1">
        <f t="array" aca="1" ref="AF306" ca="1">IF($S306="","",INDIRECT("$Z"&amp;$S306))</f>
        <v/>
      </c>
      <c r="AG306" s="155" t="str">
        <f t="shared" ref="AG306" si="108">IF(AND(Y306="",Y307="",Y308="",Y309="",Y310="",Y311="",Y312="",Y313="",Y314="",Y315="",Y316="",Y317=""),"",CONCATENATE(Y306&amp;", "&amp;Y307&amp;", "&amp;Y308&amp;", "&amp;Y309&amp;", "&amp;Y310&amp;", "&amp;Y311&amp;", "&amp;Y312&amp;", "&amp;Y313&amp;", "&amp;Y314&amp;", "&amp;Y315&amp;", "&amp;Y316&amp;", "&amp;Y317))</f>
        <v/>
      </c>
      <c r="AH306" s="13" t="str" cm="1">
        <f t="array" aca="1" ref="AH306" ca="1">IFERROR(INDIRECT("$ag"&amp;S306),"")</f>
        <v/>
      </c>
      <c r="AI306" s="13" t="e" cm="1">
        <f t="array" aca="1" ref="AI306" ca="1">INDIRECT("O"&amp;S305)</f>
        <v>#REF!</v>
      </c>
      <c r="AJ306" s="13" t="str">
        <f>IF($I306="","",INDEX('Raw Material'!$A$1:$J$75,MATCH(I306,'Raw Material'!$A$1:$A$75,0),(MATCH(G306,'Raw Material'!$A$1:$J$1,0))))</f>
        <v/>
      </c>
      <c r="AK306" s="13" t="str">
        <f t="shared" si="72"/>
        <v>YANLIŞRM</v>
      </c>
      <c r="AL306" s="153" t="str">
        <f t="shared" si="73"/>
        <v/>
      </c>
    </row>
    <row r="307" spans="1:38" ht="16.5" customHeight="1">
      <c r="A307" s="161"/>
      <c r="B307" s="166"/>
      <c r="C307" s="167"/>
      <c r="D307" s="156"/>
      <c r="E307" s="156"/>
      <c r="F307" s="173"/>
      <c r="G307" s="181"/>
      <c r="H307" s="182"/>
      <c r="I307" s="182"/>
      <c r="J307" s="182"/>
      <c r="K307" s="32"/>
      <c r="L307" s="178"/>
      <c r="M307" s="178"/>
      <c r="N307" s="81"/>
      <c r="O307" s="185"/>
      <c r="P307" s="103"/>
      <c r="Q307" s="84" t="str">
        <f t="shared" si="74"/>
        <v/>
      </c>
      <c r="R307" s="159"/>
      <c r="S307" s="28" t="str" cm="1">
        <f t="array" aca="1" ref="S307" ca="1">IF(INDIRECT("A"&amp;114+$U307)&lt;&gt;"",114+$U307,"")</f>
        <v/>
      </c>
      <c r="T307" s="28" t="str">
        <f t="shared" ca="1" si="75"/>
        <v>$B</v>
      </c>
      <c r="U307" s="29">
        <f t="shared" si="82"/>
        <v>192</v>
      </c>
      <c r="V307" s="29">
        <v>16.083333333334501</v>
      </c>
      <c r="W307" s="29">
        <f t="shared" si="88"/>
        <v>16</v>
      </c>
      <c r="X307" s="41" t="str" cm="1">
        <f t="array" aca="1" ref="X307" ca="1">IFERROR(INDEX('PC&amp;PD'!$A$1:$AP$15,ROW('PC&amp;PD'!$A$15),MATCH(INDIRECT(T307),'PC&amp;PD'!$A$1:$AP$1,0)),"")</f>
        <v/>
      </c>
      <c r="Y307" s="13" t="str">
        <f>IF(OR($N307="",$N307=0),"",IF($N307=$E$7,'Extracted info for SC'!$J$6,IF($N307=$D$26,'Extracted info for SC'!$J$7,IF($N307=$E$26,'Extracted info for SC'!$J$8,IF($N307=$F$26,'Extracted info for SC'!$J$9,IF($N307=$G$26,'Extracted info for SC'!$J$10,IF($N307=$H$26,'Extracted info for SC'!$J$11,IF($N307=$I$26,'Extracted info for SC'!$J$12,IF($N307=$J$26,'Extracted info for SC'!$J$13,IF($N307=$K$26,'Extracted info for SC'!$J$14,IF($N307=$L$26,'Extracted info for SC'!$J$15,IF($N307=$M$26,'Extracted info for SC'!$J$16,IF($N307=$N$26,'Extracted info for SC'!$J$17,IF($N307=$O$26,'Extracted info for SC'!$J$18,""))))))))))))))</f>
        <v/>
      </c>
      <c r="Z307" s="155"/>
      <c r="AA307" s="13" t="str">
        <f t="shared" ref="AA307:AA370" si="109">IFERROR(IF(G307="","",IF(G307="No Attribute (Conventional)","",G307)),"")</f>
        <v/>
      </c>
      <c r="AB307" s="155"/>
      <c r="AC307" s="13" t="str">
        <f t="shared" ca="1" si="76"/>
        <v>$AB</v>
      </c>
      <c r="AD307" s="13" t="str" cm="1">
        <f t="array" aca="1" ref="AD307" ca="1">IFERROR(IF((LEFT(INDIRECT("$F"&amp;$S307),4))="GOTS",IF($G307="Organic","GOTS_Organic_raw",(IF($G307="Responsible","GOTS_Responsible",(IF($G307="No Attribute (Conventional)","GOTS_conventional",(IF($G307="Recycled Pre/Post-Consumer","GOTS_pre_post",(IF($G307="In-Conversion","GOTS_in_conversion",(IF($G307="Sustainably Sourced","Sustainably_sourced",""))))))))))),IF($G307="Organic","Organic",(IF($G307="Responsible","Responsible",(IF($G307="No Attribute (Conventional)","No_Attribute_Conventional",(IF($G307="Recycled Pre/Post-Consumer","Recycled_Pre_Post_Consumer",(IF($G307="In-Conversion","In_Conversion",(IF($G307="Recycled Pre-Consumer","Recycled_Pre_Consumer",(IF($G307="Recycled Post-Consumer","Recycled_Post_Consumer",(IF($G307="Sustainably Sourced","Sustainably_sourced","")))))))))))))))),"")</f>
        <v/>
      </c>
      <c r="AE307" s="13" t="e" cm="1">
        <f t="array" aca="1" ref="AE307" ca="1">IF(INDIRECT("$F"&amp;$S307)="","",IF(LEFT(INDIRECT("$F"&amp;$S307),3)="GRS","GRS_RCS_RM",IF((LEFT(INDIRECT("$F"&amp;$S307),3))="RCS","GRS_RCS_RM",IF(INDIRECT("$F"&amp;$S307)="OCS (No Label)","OCS_Conversion_RM",IF(LEFT(INDIRECT("$F"&amp;$S307),3)="OCS","OCS_RM",IF(RIGHT(INDIRECT("$F"&amp;$S307),10)="conversion","GOTS_RM_conversion",IF((LEFT(INDIRECT("$F"&amp;$S307),4))="GOTS","GOTS_RM","Responsible_RM")))))))</f>
        <v>#REF!</v>
      </c>
      <c r="AF307" s="13" t="str" cm="1">
        <f t="array" aca="1" ref="AF307" ca="1">IF($S307="","",INDIRECT("$Z"&amp;$S307))</f>
        <v/>
      </c>
      <c r="AG307" s="155"/>
      <c r="AH307" s="13" t="str" cm="1">
        <f t="array" aca="1" ref="AH307" ca="1">IFERROR(INDIRECT("$ag"&amp;S307),"")</f>
        <v/>
      </c>
      <c r="AI307" s="13" t="e" cm="1">
        <f t="array" aca="1" ref="AI307" ca="1">INDIRECT("O"&amp;S306)</f>
        <v>#REF!</v>
      </c>
      <c r="AJ307" s="13" t="str">
        <f>IF($I307="","",INDEX('Raw Material'!$A$1:$J$75,MATCH(I307,'Raw Material'!$A$1:$A$75,0),(MATCH(G307,'Raw Material'!$A$1:$J$1,0))))</f>
        <v/>
      </c>
      <c r="AK307" s="13" t="str">
        <f t="shared" ref="AK307:AK370" si="110">$U$17&amp;"RM"</f>
        <v>YANLIŞRM</v>
      </c>
      <c r="AL307" s="153" t="str">
        <f t="shared" ref="AL307:AL370" si="111">IF($G307="Organic","Organic",IF($G307="No Attribute (Conventional)","No_Attribute_Conventional",IF($G307="Recycled pre-consumer","Recycled_pre_consumer",IF($G307="Recycled post-consumer","Recycled_post_consumer",IF($G307="Responsible","Responsible",IF($G307="Sustainably sourced","Sustainable_sourced",IF($G307="ın-conversion","In_conversion","")))))))</f>
        <v/>
      </c>
    </row>
    <row r="308" spans="1:38" ht="16.5" customHeight="1">
      <c r="A308" s="161"/>
      <c r="B308" s="166"/>
      <c r="C308" s="167"/>
      <c r="D308" s="156"/>
      <c r="E308" s="156"/>
      <c r="F308" s="173"/>
      <c r="G308" s="181"/>
      <c r="H308" s="182"/>
      <c r="I308" s="182"/>
      <c r="J308" s="182"/>
      <c r="K308" s="32"/>
      <c r="L308" s="178"/>
      <c r="M308" s="178"/>
      <c r="N308" s="81"/>
      <c r="O308" s="185"/>
      <c r="P308" s="103"/>
      <c r="Q308" s="84" t="str">
        <f t="shared" si="74"/>
        <v/>
      </c>
      <c r="R308" s="159"/>
      <c r="S308" s="28" t="str" cm="1">
        <f t="array" aca="1" ref="S308" ca="1">IF(INDIRECT("A"&amp;114+$U308)&lt;&gt;"",114+$U308,"")</f>
        <v/>
      </c>
      <c r="T308" s="28" t="str">
        <f t="shared" ca="1" si="75"/>
        <v>$B</v>
      </c>
      <c r="U308" s="29">
        <f t="shared" si="82"/>
        <v>192</v>
      </c>
      <c r="V308" s="29">
        <v>16.166666666667901</v>
      </c>
      <c r="W308" s="29">
        <f t="shared" si="88"/>
        <v>16</v>
      </c>
      <c r="X308" s="41" t="str" cm="1">
        <f t="array" aca="1" ref="X308" ca="1">IFERROR(INDEX('PC&amp;PD'!$A$1:$AP$15,ROW('PC&amp;PD'!$A$15),MATCH(INDIRECT(T308),'PC&amp;PD'!$A$1:$AP$1,0)),"")</f>
        <v/>
      </c>
      <c r="Y308" s="13" t="str">
        <f>IF(OR($N308="",$N308=0),"",IF($N308=$E$7,'Extracted info for SC'!$J$6,IF($N308=$D$26,'Extracted info for SC'!$J$7,IF($N308=$E$26,'Extracted info for SC'!$J$8,IF($N308=$F$26,'Extracted info for SC'!$J$9,IF($N308=$G$26,'Extracted info for SC'!$J$10,IF($N308=$H$26,'Extracted info for SC'!$J$11,IF($N308=$I$26,'Extracted info for SC'!$J$12,IF($N308=$J$26,'Extracted info for SC'!$J$13,IF($N308=$K$26,'Extracted info for SC'!$J$14,IF($N308=$L$26,'Extracted info for SC'!$J$15,IF($N308=$M$26,'Extracted info for SC'!$J$16,IF($N308=$N$26,'Extracted info for SC'!$J$17,IF($N308=$O$26,'Extracted info for SC'!$J$18,""))))))))))))))</f>
        <v/>
      </c>
      <c r="Z308" s="155"/>
      <c r="AA308" s="13" t="str">
        <f t="shared" si="109"/>
        <v/>
      </c>
      <c r="AB308" s="155"/>
      <c r="AC308" s="13" t="str">
        <f t="shared" ca="1" si="76"/>
        <v>$AB</v>
      </c>
      <c r="AD308" s="13" t="str" cm="1">
        <f t="array" aca="1" ref="AD308" ca="1">IFERROR(IF((LEFT(INDIRECT("$F"&amp;$S308),4))="GOTS",IF($G308="Organic","GOTS_Organic_raw",(IF($G308="Responsible","GOTS_Responsible",(IF($G308="No Attribute (Conventional)","GOTS_conventional",(IF($G308="Recycled Pre/Post-Consumer","GOTS_pre_post",(IF($G308="In-Conversion","GOTS_in_conversion",(IF($G308="Sustainably Sourced","Sustainably_sourced",""))))))))))),IF($G308="Organic","Organic",(IF($G308="Responsible","Responsible",(IF($G308="No Attribute (Conventional)","No_Attribute_Conventional",(IF($G308="Recycled Pre/Post-Consumer","Recycled_Pre_Post_Consumer",(IF($G308="In-Conversion","In_Conversion",(IF($G308="Recycled Pre-Consumer","Recycled_Pre_Consumer",(IF($G308="Recycled Post-Consumer","Recycled_Post_Consumer",(IF($G308="Sustainably Sourced","Sustainably_sourced","")))))))))))))))),"")</f>
        <v/>
      </c>
      <c r="AE308" s="13" t="e" cm="1">
        <f t="array" aca="1" ref="AE308" ca="1">IF(INDIRECT("$F"&amp;$S308)="","",IF(LEFT(INDIRECT("$F"&amp;$S308),3)="GRS","GRS_RCS_RM",IF((LEFT(INDIRECT("$F"&amp;$S308),3))="RCS","GRS_RCS_RM",IF(INDIRECT("$F"&amp;$S308)="OCS (No Label)","OCS_Conversion_RM",IF(LEFT(INDIRECT("$F"&amp;$S308),3)="OCS","OCS_RM",IF(RIGHT(INDIRECT("$F"&amp;$S308),10)="conversion","GOTS_RM_conversion",IF((LEFT(INDIRECT("$F"&amp;$S308),4))="GOTS","GOTS_RM","Responsible_RM")))))))</f>
        <v>#REF!</v>
      </c>
      <c r="AF308" s="13" t="str" cm="1">
        <f t="array" aca="1" ref="AF308" ca="1">IF($S308="","",INDIRECT("$Z"&amp;$S308))</f>
        <v/>
      </c>
      <c r="AG308" s="155"/>
      <c r="AH308" s="13" t="str" cm="1">
        <f t="array" aca="1" ref="AH308" ca="1">IFERROR(INDIRECT("$ag"&amp;S308),"")</f>
        <v/>
      </c>
      <c r="AI308" s="13" t="e" cm="1">
        <f t="array" aca="1" ref="AI308" ca="1">INDIRECT("O"&amp;S307)</f>
        <v>#REF!</v>
      </c>
      <c r="AJ308" s="13" t="str">
        <f>IF($I308="","",INDEX('Raw Material'!$A$1:$J$75,MATCH(I308,'Raw Material'!$A$1:$A$75,0),(MATCH(G308,'Raw Material'!$A$1:$J$1,0))))</f>
        <v/>
      </c>
      <c r="AK308" s="13" t="str">
        <f t="shared" si="110"/>
        <v>YANLIŞRM</v>
      </c>
      <c r="AL308" s="153" t="str">
        <f t="shared" si="111"/>
        <v/>
      </c>
    </row>
    <row r="309" spans="1:38" ht="16.5" customHeight="1">
      <c r="A309" s="161"/>
      <c r="B309" s="166"/>
      <c r="C309" s="167"/>
      <c r="D309" s="156"/>
      <c r="E309" s="156"/>
      <c r="F309" s="174"/>
      <c r="G309" s="181"/>
      <c r="H309" s="182"/>
      <c r="I309" s="182"/>
      <c r="J309" s="182"/>
      <c r="K309" s="32"/>
      <c r="L309" s="178"/>
      <c r="M309" s="178"/>
      <c r="N309" s="81"/>
      <c r="O309" s="185"/>
      <c r="P309" s="103"/>
      <c r="Q309" s="84" t="str">
        <f t="shared" ref="Q309:Q372" si="112">IF(OR($G309="",$I309="",$K309="",$AJ309="–"),"",CONCATENATE($K309," ",$AA309," ",$I309," (",$AJ309,") + "))</f>
        <v/>
      </c>
      <c r="R309" s="159"/>
      <c r="S309" s="28" t="str" cm="1">
        <f t="array" aca="1" ref="S309" ca="1">IF(INDIRECT("A"&amp;114+$U309)&lt;&gt;"",114+$U309,"")</f>
        <v/>
      </c>
      <c r="T309" s="28" t="str">
        <f t="shared" ref="T309:T372" ca="1" si="113">"$B"&amp;S309</f>
        <v>$B</v>
      </c>
      <c r="U309" s="29">
        <f t="shared" si="82"/>
        <v>192</v>
      </c>
      <c r="V309" s="29">
        <v>16.250000000001201</v>
      </c>
      <c r="W309" s="29">
        <f t="shared" si="88"/>
        <v>16</v>
      </c>
      <c r="X309" s="41" t="str" cm="1">
        <f t="array" aca="1" ref="X309" ca="1">IFERROR(INDEX('PC&amp;PD'!$A$1:$AP$15,ROW('PC&amp;PD'!$A$15),MATCH(INDIRECT(T309),'PC&amp;PD'!$A$1:$AP$1,0)),"")</f>
        <v/>
      </c>
      <c r="Y309" s="13" t="str">
        <f>IF(OR($N309="",$N309=0),"",IF($N309=$E$7,'Extracted info for SC'!$J$6,IF($N309=$D$26,'Extracted info for SC'!$J$7,IF($N309=$E$26,'Extracted info for SC'!$J$8,IF($N309=$F$26,'Extracted info for SC'!$J$9,IF($N309=$G$26,'Extracted info for SC'!$J$10,IF($N309=$H$26,'Extracted info for SC'!$J$11,IF($N309=$I$26,'Extracted info for SC'!$J$12,IF($N309=$J$26,'Extracted info for SC'!$J$13,IF($N309=$K$26,'Extracted info for SC'!$J$14,IF($N309=$L$26,'Extracted info for SC'!$J$15,IF($N309=$M$26,'Extracted info for SC'!$J$16,IF($N309=$N$26,'Extracted info for SC'!$J$17,IF($N309=$O$26,'Extracted info for SC'!$J$18,""))))))))))))))</f>
        <v/>
      </c>
      <c r="Z309" s="155"/>
      <c r="AA309" s="13" t="str">
        <f t="shared" si="109"/>
        <v/>
      </c>
      <c r="AB309" s="155"/>
      <c r="AC309" s="13" t="str">
        <f t="shared" ref="AC309:AC372" ca="1" si="114">"$AB"&amp;S309</f>
        <v>$AB</v>
      </c>
      <c r="AD309" s="13" t="str" cm="1">
        <f t="array" aca="1" ref="AD309" ca="1">IFERROR(IF((LEFT(INDIRECT("$F"&amp;$S309),4))="GOTS",IF($G309="Organic","GOTS_Organic_raw",(IF($G309="Responsible","GOTS_Responsible",(IF($G309="No Attribute (Conventional)","GOTS_conventional",(IF($G309="Recycled Pre/Post-Consumer","GOTS_pre_post",(IF($G309="In-Conversion","GOTS_in_conversion",(IF($G309="Sustainably Sourced","Sustainably_sourced",""))))))))))),IF($G309="Organic","Organic",(IF($G309="Responsible","Responsible",(IF($G309="No Attribute (Conventional)","No_Attribute_Conventional",(IF($G309="Recycled Pre/Post-Consumer","Recycled_Pre_Post_Consumer",(IF($G309="In-Conversion","In_Conversion",(IF($G309="Recycled Pre-Consumer","Recycled_Pre_Consumer",(IF($G309="Recycled Post-Consumer","Recycled_Post_Consumer",(IF($G309="Sustainably Sourced","Sustainably_sourced","")))))))))))))))),"")</f>
        <v/>
      </c>
      <c r="AE309" s="13" t="e" cm="1">
        <f t="array" aca="1" ref="AE309" ca="1">IF(INDIRECT("$F"&amp;$S309)="","",IF(LEFT(INDIRECT("$F"&amp;$S309),3)="GRS","GRS_RCS_RM",IF((LEFT(INDIRECT("$F"&amp;$S309),3))="RCS","GRS_RCS_RM",IF(INDIRECT("$F"&amp;$S309)="OCS (No Label)","OCS_Conversion_RM",IF(LEFT(INDIRECT("$F"&amp;$S309),3)="OCS","OCS_RM",IF(RIGHT(INDIRECT("$F"&amp;$S309),10)="conversion","GOTS_RM_conversion",IF((LEFT(INDIRECT("$F"&amp;$S309),4))="GOTS","GOTS_RM","Responsible_RM")))))))</f>
        <v>#REF!</v>
      </c>
      <c r="AF309" s="13" t="str" cm="1">
        <f t="array" aca="1" ref="AF309" ca="1">IF($S309="","",INDIRECT("$Z"&amp;$S309))</f>
        <v/>
      </c>
      <c r="AG309" s="155"/>
      <c r="AH309" s="13" t="str" cm="1">
        <f t="array" aca="1" ref="AH309" ca="1">IFERROR(INDIRECT("$ag"&amp;S309),"")</f>
        <v/>
      </c>
      <c r="AI309" s="13" t="e" cm="1">
        <f t="array" aca="1" ref="AI309" ca="1">INDIRECT("O"&amp;S308)</f>
        <v>#REF!</v>
      </c>
      <c r="AJ309" s="13" t="str">
        <f>IF($I309="","",INDEX('Raw Material'!$A$1:$J$75,MATCH(I309,'Raw Material'!$A$1:$A$75,0),(MATCH(G309,'Raw Material'!$A$1:$J$1,0))))</f>
        <v/>
      </c>
      <c r="AK309" s="13" t="str">
        <f t="shared" si="110"/>
        <v>YANLIŞRM</v>
      </c>
      <c r="AL309" s="153" t="str">
        <f t="shared" si="111"/>
        <v/>
      </c>
    </row>
    <row r="310" spans="1:38" ht="16.5" customHeight="1">
      <c r="A310" s="161"/>
      <c r="B310" s="166"/>
      <c r="C310" s="167"/>
      <c r="D310" s="156"/>
      <c r="E310" s="156"/>
      <c r="F310" s="174"/>
      <c r="G310" s="181"/>
      <c r="H310" s="182"/>
      <c r="I310" s="182"/>
      <c r="J310" s="182"/>
      <c r="K310" s="32"/>
      <c r="L310" s="178"/>
      <c r="M310" s="178"/>
      <c r="N310" s="81"/>
      <c r="O310" s="185"/>
      <c r="P310" s="103"/>
      <c r="Q310" s="84" t="str">
        <f t="shared" si="112"/>
        <v/>
      </c>
      <c r="R310" s="159"/>
      <c r="S310" s="28" t="str" cm="1">
        <f t="array" aca="1" ref="S310" ca="1">IF(INDIRECT("A"&amp;114+$U310)&lt;&gt;"",114+$U310,"")</f>
        <v/>
      </c>
      <c r="T310" s="28" t="str">
        <f t="shared" ca="1" si="113"/>
        <v>$B</v>
      </c>
      <c r="U310" s="29">
        <f t="shared" si="82"/>
        <v>192</v>
      </c>
      <c r="V310" s="29">
        <v>16.333333333334501</v>
      </c>
      <c r="W310" s="29">
        <f t="shared" si="88"/>
        <v>16</v>
      </c>
      <c r="X310" s="41" t="str" cm="1">
        <f t="array" aca="1" ref="X310" ca="1">IFERROR(INDEX('PC&amp;PD'!$A$1:$AP$15,ROW('PC&amp;PD'!$A$15),MATCH(INDIRECT(T310),'PC&amp;PD'!$A$1:$AP$1,0)),"")</f>
        <v/>
      </c>
      <c r="Y310" s="13" t="str">
        <f>IF(OR($N310="",$N310=0),"",IF($N310=$E$7,'Extracted info for SC'!$J$6,IF($N310=$D$26,'Extracted info for SC'!$J$7,IF($N310=$E$26,'Extracted info for SC'!$J$8,IF($N310=$F$26,'Extracted info for SC'!$J$9,IF($N310=$G$26,'Extracted info for SC'!$J$10,IF($N310=$H$26,'Extracted info for SC'!$J$11,IF($N310=$I$26,'Extracted info for SC'!$J$12,IF($N310=$J$26,'Extracted info for SC'!$J$13,IF($N310=$K$26,'Extracted info for SC'!$J$14,IF($N310=$L$26,'Extracted info for SC'!$J$15,IF($N310=$M$26,'Extracted info for SC'!$J$16,IF($N310=$N$26,'Extracted info for SC'!$J$17,IF($N310=$O$26,'Extracted info for SC'!$J$18,""))))))))))))))</f>
        <v/>
      </c>
      <c r="Z310" s="155"/>
      <c r="AA310" s="13" t="str">
        <f t="shared" si="109"/>
        <v/>
      </c>
      <c r="AB310" s="155"/>
      <c r="AC310" s="13" t="str">
        <f t="shared" ca="1" si="114"/>
        <v>$AB</v>
      </c>
      <c r="AD310" s="13" t="str" cm="1">
        <f t="array" aca="1" ref="AD310" ca="1">IFERROR(IF((LEFT(INDIRECT("$F"&amp;$S310),4))="GOTS",IF($G310="Organic","GOTS_Organic_raw",(IF($G310="Responsible","GOTS_Responsible",(IF($G310="No Attribute (Conventional)","GOTS_conventional",(IF($G310="Recycled Pre/Post-Consumer","GOTS_pre_post",(IF($G310="In-Conversion","GOTS_in_conversion",(IF($G310="Sustainably Sourced","Sustainably_sourced",""))))))))))),IF($G310="Organic","Organic",(IF($G310="Responsible","Responsible",(IF($G310="No Attribute (Conventional)","No_Attribute_Conventional",(IF($G310="Recycled Pre/Post-Consumer","Recycled_Pre_Post_Consumer",(IF($G310="In-Conversion","In_Conversion",(IF($G310="Recycled Pre-Consumer","Recycled_Pre_Consumer",(IF($G310="Recycled Post-Consumer","Recycled_Post_Consumer",(IF($G310="Sustainably Sourced","Sustainably_sourced","")))))))))))))))),"")</f>
        <v/>
      </c>
      <c r="AE310" s="13" t="e" cm="1">
        <f t="array" aca="1" ref="AE310" ca="1">IF(INDIRECT("$F"&amp;$S310)="","",IF(LEFT(INDIRECT("$F"&amp;$S310),3)="GRS","GRS_RCS_RM",IF((LEFT(INDIRECT("$F"&amp;$S310),3))="RCS","GRS_RCS_RM",IF(INDIRECT("$F"&amp;$S310)="OCS (No Label)","OCS_Conversion_RM",IF(LEFT(INDIRECT("$F"&amp;$S310),3)="OCS","OCS_RM",IF(RIGHT(INDIRECT("$F"&amp;$S310),10)="conversion","GOTS_RM_conversion",IF((LEFT(INDIRECT("$F"&amp;$S310),4))="GOTS","GOTS_RM","Responsible_RM")))))))</f>
        <v>#REF!</v>
      </c>
      <c r="AF310" s="13" t="str" cm="1">
        <f t="array" aca="1" ref="AF310" ca="1">IF($S310="","",INDIRECT("$Z"&amp;$S310))</f>
        <v/>
      </c>
      <c r="AG310" s="155"/>
      <c r="AH310" s="13" t="str" cm="1">
        <f t="array" aca="1" ref="AH310" ca="1">IFERROR(INDIRECT("$ag"&amp;S310),"")</f>
        <v/>
      </c>
      <c r="AI310" s="13" t="e" cm="1">
        <f t="array" aca="1" ref="AI310" ca="1">INDIRECT("O"&amp;S309)</f>
        <v>#REF!</v>
      </c>
      <c r="AJ310" s="13" t="str">
        <f>IF($I310="","",INDEX('Raw Material'!$A$1:$J$75,MATCH(I310,'Raw Material'!$A$1:$A$75,0),(MATCH(G310,'Raw Material'!$A$1:$J$1,0))))</f>
        <v/>
      </c>
      <c r="AK310" s="13" t="str">
        <f t="shared" si="110"/>
        <v>YANLIŞRM</v>
      </c>
      <c r="AL310" s="153" t="str">
        <f t="shared" si="111"/>
        <v/>
      </c>
    </row>
    <row r="311" spans="1:38" ht="16.5" customHeight="1">
      <c r="A311" s="161"/>
      <c r="B311" s="166"/>
      <c r="C311" s="167"/>
      <c r="D311" s="156"/>
      <c r="E311" s="156"/>
      <c r="F311" s="174"/>
      <c r="G311" s="181"/>
      <c r="H311" s="182"/>
      <c r="I311" s="182"/>
      <c r="J311" s="182"/>
      <c r="K311" s="32"/>
      <c r="L311" s="178"/>
      <c r="M311" s="178"/>
      <c r="N311" s="81"/>
      <c r="O311" s="185"/>
      <c r="P311" s="103"/>
      <c r="Q311" s="84" t="str">
        <f t="shared" si="112"/>
        <v/>
      </c>
      <c r="R311" s="159"/>
      <c r="S311" s="28" t="str" cm="1">
        <f t="array" aca="1" ref="S311" ca="1">IF(INDIRECT("A"&amp;114+$U311)&lt;&gt;"",114+$U311,"")</f>
        <v/>
      </c>
      <c r="T311" s="28" t="str">
        <f t="shared" ca="1" si="113"/>
        <v>$B</v>
      </c>
      <c r="U311" s="29">
        <f t="shared" si="82"/>
        <v>192</v>
      </c>
      <c r="V311" s="29">
        <v>16.416666666667901</v>
      </c>
      <c r="W311" s="29">
        <f t="shared" si="88"/>
        <v>16</v>
      </c>
      <c r="X311" s="41" t="str" cm="1">
        <f t="array" aca="1" ref="X311" ca="1">IFERROR(INDEX('PC&amp;PD'!$A$1:$AP$15,ROW('PC&amp;PD'!$A$15),MATCH(INDIRECT(T311),'PC&amp;PD'!$A$1:$AP$1,0)),"")</f>
        <v/>
      </c>
      <c r="Y311" s="13" t="str">
        <f>IF(OR($N311="",$N311=0),"",IF($N311=$E$7,'Extracted info for SC'!$J$6,IF($N311=$D$26,'Extracted info for SC'!$J$7,IF($N311=$E$26,'Extracted info for SC'!$J$8,IF($N311=$F$26,'Extracted info for SC'!$J$9,IF($N311=$G$26,'Extracted info for SC'!$J$10,IF($N311=$H$26,'Extracted info for SC'!$J$11,IF($N311=$I$26,'Extracted info for SC'!$J$12,IF($N311=$J$26,'Extracted info for SC'!$J$13,IF($N311=$K$26,'Extracted info for SC'!$J$14,IF($N311=$L$26,'Extracted info for SC'!$J$15,IF($N311=$M$26,'Extracted info for SC'!$J$16,IF($N311=$N$26,'Extracted info for SC'!$J$17,IF($N311=$O$26,'Extracted info for SC'!$J$18,""))))))))))))))</f>
        <v/>
      </c>
      <c r="Z311" s="155"/>
      <c r="AA311" s="13" t="str">
        <f t="shared" si="109"/>
        <v/>
      </c>
      <c r="AB311" s="155"/>
      <c r="AC311" s="13" t="str">
        <f t="shared" ca="1" si="114"/>
        <v>$AB</v>
      </c>
      <c r="AD311" s="13" t="str" cm="1">
        <f t="array" aca="1" ref="AD311" ca="1">IFERROR(IF((LEFT(INDIRECT("$F"&amp;$S311),4))="GOTS",IF($G311="Organic","GOTS_Organic_raw",(IF($G311="Responsible","GOTS_Responsible",(IF($G311="No Attribute (Conventional)","GOTS_conventional",(IF($G311="Recycled Pre/Post-Consumer","GOTS_pre_post",(IF($G311="In-Conversion","GOTS_in_conversion",(IF($G311="Sustainably Sourced","Sustainably_sourced",""))))))))))),IF($G311="Organic","Organic",(IF($G311="Responsible","Responsible",(IF($G311="No Attribute (Conventional)","No_Attribute_Conventional",(IF($G311="Recycled Pre/Post-Consumer","Recycled_Pre_Post_Consumer",(IF($G311="In-Conversion","In_Conversion",(IF($G311="Recycled Pre-Consumer","Recycled_Pre_Consumer",(IF($G311="Recycled Post-Consumer","Recycled_Post_Consumer",(IF($G311="Sustainably Sourced","Sustainably_sourced","")))))))))))))))),"")</f>
        <v/>
      </c>
      <c r="AE311" s="13" t="e" cm="1">
        <f t="array" aca="1" ref="AE311" ca="1">IF(INDIRECT("$F"&amp;$S311)="","",IF(LEFT(INDIRECT("$F"&amp;$S311),3)="GRS","GRS_RCS_RM",IF((LEFT(INDIRECT("$F"&amp;$S311),3))="RCS","GRS_RCS_RM",IF(INDIRECT("$F"&amp;$S311)="OCS (No Label)","OCS_Conversion_RM",IF(LEFT(INDIRECT("$F"&amp;$S311),3)="OCS","OCS_RM",IF(RIGHT(INDIRECT("$F"&amp;$S311),10)="conversion","GOTS_RM_conversion",IF((LEFT(INDIRECT("$F"&amp;$S311),4))="GOTS","GOTS_RM","Responsible_RM")))))))</f>
        <v>#REF!</v>
      </c>
      <c r="AF311" s="13" t="str" cm="1">
        <f t="array" aca="1" ref="AF311" ca="1">IF($S311="","",INDIRECT("$Z"&amp;$S311))</f>
        <v/>
      </c>
      <c r="AG311" s="155"/>
      <c r="AH311" s="13" t="str" cm="1">
        <f t="array" aca="1" ref="AH311" ca="1">IFERROR(INDIRECT("$ag"&amp;S311),"")</f>
        <v/>
      </c>
      <c r="AI311" s="13" t="e" cm="1">
        <f t="array" aca="1" ref="AI311" ca="1">INDIRECT("O"&amp;S310)</f>
        <v>#REF!</v>
      </c>
      <c r="AJ311" s="13" t="str">
        <f>IF($I311="","",INDEX('Raw Material'!$A$1:$J$75,MATCH(I311,'Raw Material'!$A$1:$A$75,0),(MATCH(G311,'Raw Material'!$A$1:$J$1,0))))</f>
        <v/>
      </c>
      <c r="AK311" s="13" t="str">
        <f t="shared" si="110"/>
        <v>YANLIŞRM</v>
      </c>
      <c r="AL311" s="153" t="str">
        <f t="shared" si="111"/>
        <v/>
      </c>
    </row>
    <row r="312" spans="1:38" ht="16.5" customHeight="1">
      <c r="A312" s="162"/>
      <c r="B312" s="168"/>
      <c r="C312" s="169"/>
      <c r="D312" s="156"/>
      <c r="E312" s="156"/>
      <c r="F312" s="175"/>
      <c r="G312" s="181"/>
      <c r="H312" s="182"/>
      <c r="I312" s="182"/>
      <c r="J312" s="182"/>
      <c r="K312" s="32"/>
      <c r="L312" s="179"/>
      <c r="M312" s="179"/>
      <c r="N312" s="81"/>
      <c r="O312" s="185"/>
      <c r="P312" s="103"/>
      <c r="Q312" s="84" t="str">
        <f t="shared" si="112"/>
        <v/>
      </c>
      <c r="R312" s="159"/>
      <c r="S312" s="28" t="str" cm="1">
        <f t="array" aca="1" ref="S312" ca="1">IF(INDIRECT("A"&amp;114+$U312)&lt;&gt;"",114+$U312,"")</f>
        <v/>
      </c>
      <c r="T312" s="28" t="str">
        <f t="shared" ca="1" si="113"/>
        <v>$B</v>
      </c>
      <c r="U312" s="29">
        <f t="shared" si="82"/>
        <v>192</v>
      </c>
      <c r="V312" s="29">
        <v>16.500000000001201</v>
      </c>
      <c r="W312" s="29">
        <f t="shared" si="88"/>
        <v>16</v>
      </c>
      <c r="X312" s="41" t="str" cm="1">
        <f t="array" aca="1" ref="X312" ca="1">IFERROR(INDEX('PC&amp;PD'!$A$1:$AP$15,ROW('PC&amp;PD'!$A$15),MATCH(INDIRECT(T312),'PC&amp;PD'!$A$1:$AP$1,0)),"")</f>
        <v/>
      </c>
      <c r="Y312" s="13" t="str">
        <f>IF(OR($N312="",$N312=0),"",IF($N312=$E$7,'Extracted info for SC'!$J$6,IF($N312=$D$26,'Extracted info for SC'!$J$7,IF($N312=$E$26,'Extracted info for SC'!$J$8,IF($N312=$F$26,'Extracted info for SC'!$J$9,IF($N312=$G$26,'Extracted info for SC'!$J$10,IF($N312=$H$26,'Extracted info for SC'!$J$11,IF($N312=$I$26,'Extracted info for SC'!$J$12,IF($N312=$J$26,'Extracted info for SC'!$J$13,IF($N312=$K$26,'Extracted info for SC'!$J$14,IF($N312=$L$26,'Extracted info for SC'!$J$15,IF($N312=$M$26,'Extracted info for SC'!$J$16,IF($N312=$N$26,'Extracted info for SC'!$J$17,IF($N312=$O$26,'Extracted info for SC'!$J$18,""))))))))))))))</f>
        <v/>
      </c>
      <c r="Z312" s="155"/>
      <c r="AA312" s="13" t="str">
        <f t="shared" si="109"/>
        <v/>
      </c>
      <c r="AB312" s="155"/>
      <c r="AC312" s="13" t="str">
        <f t="shared" ca="1" si="114"/>
        <v>$AB</v>
      </c>
      <c r="AD312" s="13" t="str" cm="1">
        <f t="array" aca="1" ref="AD312" ca="1">IFERROR(IF((LEFT(INDIRECT("$F"&amp;$S312),4))="GOTS",IF($G312="Organic","GOTS_Organic_raw",(IF($G312="Responsible","GOTS_Responsible",(IF($G312="No Attribute (Conventional)","GOTS_conventional",(IF($G312="Recycled Pre/Post-Consumer","GOTS_pre_post",(IF($G312="In-Conversion","GOTS_in_conversion",(IF($G312="Sustainably Sourced","Sustainably_sourced",""))))))))))),IF($G312="Organic","Organic",(IF($G312="Responsible","Responsible",(IF($G312="No Attribute (Conventional)","No_Attribute_Conventional",(IF($G312="Recycled Pre/Post-Consumer","Recycled_Pre_Post_Consumer",(IF($G312="In-Conversion","In_Conversion",(IF($G312="Recycled Pre-Consumer","Recycled_Pre_Consumer",(IF($G312="Recycled Post-Consumer","Recycled_Post_Consumer",(IF($G312="Sustainably Sourced","Sustainably_sourced","")))))))))))))))),"")</f>
        <v/>
      </c>
      <c r="AE312" s="13" t="e" cm="1">
        <f t="array" aca="1" ref="AE312" ca="1">IF(INDIRECT("$F"&amp;$S312)="","",IF(LEFT(INDIRECT("$F"&amp;$S312),3)="GRS","GRS_RCS_RM",IF((LEFT(INDIRECT("$F"&amp;$S312),3))="RCS","GRS_RCS_RM",IF(INDIRECT("$F"&amp;$S312)="OCS (No Label)","OCS_Conversion_RM",IF(LEFT(INDIRECT("$F"&amp;$S312),3)="OCS","OCS_RM",IF(RIGHT(INDIRECT("$F"&amp;$S312),10)="conversion","GOTS_RM_conversion",IF((LEFT(INDIRECT("$F"&amp;$S312),4))="GOTS","GOTS_RM","Responsible_RM")))))))</f>
        <v>#REF!</v>
      </c>
      <c r="AF312" s="13" t="str" cm="1">
        <f t="array" aca="1" ref="AF312" ca="1">IF($S312="","",INDIRECT("$Z"&amp;$S312))</f>
        <v/>
      </c>
      <c r="AG312" s="155"/>
      <c r="AH312" s="13" t="str" cm="1">
        <f t="array" aca="1" ref="AH312" ca="1">IFERROR(INDIRECT("$ag"&amp;S312),"")</f>
        <v/>
      </c>
      <c r="AI312" s="13" t="e" cm="1">
        <f t="array" aca="1" ref="AI312" ca="1">INDIRECT("O"&amp;S311)</f>
        <v>#REF!</v>
      </c>
      <c r="AJ312" s="13" t="str">
        <f>IF($I312="","",INDEX('Raw Material'!$A$1:$J$75,MATCH(I312,'Raw Material'!$A$1:$A$75,0),(MATCH(G312,'Raw Material'!$A$1:$J$1,0))))</f>
        <v/>
      </c>
      <c r="AK312" s="13" t="str">
        <f t="shared" si="110"/>
        <v>YANLIŞRM</v>
      </c>
      <c r="AL312" s="153" t="str">
        <f t="shared" si="111"/>
        <v/>
      </c>
    </row>
    <row r="313" spans="1:38" ht="16.5" customHeight="1">
      <c r="A313" s="162"/>
      <c r="B313" s="168"/>
      <c r="C313" s="169"/>
      <c r="D313" s="156"/>
      <c r="E313" s="156"/>
      <c r="F313" s="175"/>
      <c r="G313" s="181"/>
      <c r="H313" s="182"/>
      <c r="I313" s="182"/>
      <c r="J313" s="182"/>
      <c r="K313" s="32"/>
      <c r="L313" s="179"/>
      <c r="M313" s="179"/>
      <c r="N313" s="81"/>
      <c r="O313" s="185"/>
      <c r="P313" s="103"/>
      <c r="Q313" s="84" t="str">
        <f t="shared" si="112"/>
        <v/>
      </c>
      <c r="R313" s="159"/>
      <c r="S313" s="28" t="str" cm="1">
        <f t="array" aca="1" ref="S313" ca="1">IF(INDIRECT("A"&amp;114+$U313)&lt;&gt;"",114+$U313,"")</f>
        <v/>
      </c>
      <c r="T313" s="28" t="str">
        <f t="shared" ca="1" si="113"/>
        <v>$B</v>
      </c>
      <c r="U313" s="29">
        <f t="shared" si="82"/>
        <v>192</v>
      </c>
      <c r="V313" s="29">
        <v>16.5833333333346</v>
      </c>
      <c r="W313" s="29">
        <f t="shared" si="88"/>
        <v>16</v>
      </c>
      <c r="X313" s="41" t="str" cm="1">
        <f t="array" aca="1" ref="X313" ca="1">IFERROR(INDEX('PC&amp;PD'!$A$1:$AP$15,ROW('PC&amp;PD'!$A$15),MATCH(INDIRECT(T313),'PC&amp;PD'!$A$1:$AP$1,0)),"")</f>
        <v/>
      </c>
      <c r="Y313" s="13" t="str">
        <f>IF(OR($N313="",$N313=0),"",IF($N313=$E$7,'Extracted info for SC'!$J$6,IF($N313=$D$26,'Extracted info for SC'!$J$7,IF($N313=$E$26,'Extracted info for SC'!$J$8,IF($N313=$F$26,'Extracted info for SC'!$J$9,IF($N313=$G$26,'Extracted info for SC'!$J$10,IF($N313=$H$26,'Extracted info for SC'!$J$11,IF($N313=$I$26,'Extracted info for SC'!$J$12,IF($N313=$J$26,'Extracted info for SC'!$J$13,IF($N313=$K$26,'Extracted info for SC'!$J$14,IF($N313=$L$26,'Extracted info for SC'!$J$15,IF($N313=$M$26,'Extracted info for SC'!$J$16,IF($N313=$N$26,'Extracted info for SC'!$J$17,IF($N313=$O$26,'Extracted info for SC'!$J$18,""))))))))))))))</f>
        <v/>
      </c>
      <c r="Z313" s="155"/>
      <c r="AA313" s="13" t="str">
        <f t="shared" si="109"/>
        <v/>
      </c>
      <c r="AB313" s="155"/>
      <c r="AC313" s="13" t="str">
        <f t="shared" ca="1" si="114"/>
        <v>$AB</v>
      </c>
      <c r="AD313" s="13" t="str" cm="1">
        <f t="array" aca="1" ref="AD313" ca="1">IFERROR(IF((LEFT(INDIRECT("$F"&amp;$S313),4))="GOTS",IF($G313="Organic","GOTS_Organic_raw",(IF($G313="Responsible","GOTS_Responsible",(IF($G313="No Attribute (Conventional)","GOTS_conventional",(IF($G313="Recycled Pre/Post-Consumer","GOTS_pre_post",(IF($G313="In-Conversion","GOTS_in_conversion",(IF($G313="Sustainably Sourced","Sustainably_sourced",""))))))))))),IF($G313="Organic","Organic",(IF($G313="Responsible","Responsible",(IF($G313="No Attribute (Conventional)","No_Attribute_Conventional",(IF($G313="Recycled Pre/Post-Consumer","Recycled_Pre_Post_Consumer",(IF($G313="In-Conversion","In_Conversion",(IF($G313="Recycled Pre-Consumer","Recycled_Pre_Consumer",(IF($G313="Recycled Post-Consumer","Recycled_Post_Consumer",(IF($G313="Sustainably Sourced","Sustainably_sourced","")))))))))))))))),"")</f>
        <v/>
      </c>
      <c r="AE313" s="13" t="e" cm="1">
        <f t="array" aca="1" ref="AE313" ca="1">IF(INDIRECT("$F"&amp;$S313)="","",IF(LEFT(INDIRECT("$F"&amp;$S313),3)="GRS","GRS_RCS_RM",IF((LEFT(INDIRECT("$F"&amp;$S313),3))="RCS","GRS_RCS_RM",IF(INDIRECT("$F"&amp;$S313)="OCS (No Label)","OCS_Conversion_RM",IF(LEFT(INDIRECT("$F"&amp;$S313),3)="OCS","OCS_RM",IF(RIGHT(INDIRECT("$F"&amp;$S313),10)="conversion","GOTS_RM_conversion",IF((LEFT(INDIRECT("$F"&amp;$S313),4))="GOTS","GOTS_RM","Responsible_RM")))))))</f>
        <v>#REF!</v>
      </c>
      <c r="AF313" s="13" t="str" cm="1">
        <f t="array" aca="1" ref="AF313" ca="1">IF($S313="","",INDIRECT("$Z"&amp;$S313))</f>
        <v/>
      </c>
      <c r="AG313" s="155"/>
      <c r="AH313" s="13" t="str" cm="1">
        <f t="array" aca="1" ref="AH313" ca="1">IFERROR(INDIRECT("$ag"&amp;S313),"")</f>
        <v/>
      </c>
      <c r="AI313" s="13" t="e" cm="1">
        <f t="array" aca="1" ref="AI313" ca="1">INDIRECT("O"&amp;S312)</f>
        <v>#REF!</v>
      </c>
      <c r="AJ313" s="13" t="str">
        <f>IF($I313="","",INDEX('Raw Material'!$A$1:$J$75,MATCH(I313,'Raw Material'!$A$1:$A$75,0),(MATCH(G313,'Raw Material'!$A$1:$J$1,0))))</f>
        <v/>
      </c>
      <c r="AK313" s="13" t="str">
        <f t="shared" si="110"/>
        <v>YANLIŞRM</v>
      </c>
      <c r="AL313" s="153" t="str">
        <f t="shared" si="111"/>
        <v/>
      </c>
    </row>
    <row r="314" spans="1:38" ht="16.5" customHeight="1">
      <c r="A314" s="162"/>
      <c r="B314" s="168"/>
      <c r="C314" s="169"/>
      <c r="D314" s="156"/>
      <c r="E314" s="156"/>
      <c r="F314" s="175"/>
      <c r="G314" s="181"/>
      <c r="H314" s="182"/>
      <c r="I314" s="182"/>
      <c r="J314" s="182"/>
      <c r="K314" s="32"/>
      <c r="L314" s="179"/>
      <c r="M314" s="179"/>
      <c r="N314" s="81"/>
      <c r="O314" s="185"/>
      <c r="P314" s="103"/>
      <c r="Q314" s="84" t="str">
        <f t="shared" si="112"/>
        <v/>
      </c>
      <c r="R314" s="159"/>
      <c r="S314" s="28" t="str" cm="1">
        <f t="array" aca="1" ref="S314" ca="1">IF(INDIRECT("A"&amp;114+$U314)&lt;&gt;"",114+$U314,"")</f>
        <v/>
      </c>
      <c r="T314" s="28" t="str">
        <f t="shared" ca="1" si="113"/>
        <v>$B</v>
      </c>
      <c r="U314" s="29">
        <f t="shared" si="82"/>
        <v>192</v>
      </c>
      <c r="V314" s="29">
        <v>16.666666666667901</v>
      </c>
      <c r="W314" s="29">
        <f t="shared" si="88"/>
        <v>16</v>
      </c>
      <c r="X314" s="41" t="str" cm="1">
        <f t="array" aca="1" ref="X314" ca="1">IFERROR(INDEX('PC&amp;PD'!$A$1:$AP$15,ROW('PC&amp;PD'!$A$15),MATCH(INDIRECT(T314),'PC&amp;PD'!$A$1:$AP$1,0)),"")</f>
        <v/>
      </c>
      <c r="Y314" s="13" t="str">
        <f>IF(OR($N314="",$N314=0),"",IF($N314=$E$7,'Extracted info for SC'!$J$6,IF($N314=$D$26,'Extracted info for SC'!$J$7,IF($N314=$E$26,'Extracted info for SC'!$J$8,IF($N314=$F$26,'Extracted info for SC'!$J$9,IF($N314=$G$26,'Extracted info for SC'!$J$10,IF($N314=$H$26,'Extracted info for SC'!$J$11,IF($N314=$I$26,'Extracted info for SC'!$J$12,IF($N314=$J$26,'Extracted info for SC'!$J$13,IF($N314=$K$26,'Extracted info for SC'!$J$14,IF($N314=$L$26,'Extracted info for SC'!$J$15,IF($N314=$M$26,'Extracted info for SC'!$J$16,IF($N314=$N$26,'Extracted info for SC'!$J$17,IF($N314=$O$26,'Extracted info for SC'!$J$18,""))))))))))))))</f>
        <v/>
      </c>
      <c r="Z314" s="155"/>
      <c r="AA314" s="13" t="str">
        <f t="shared" si="109"/>
        <v/>
      </c>
      <c r="AB314" s="155"/>
      <c r="AC314" s="13" t="str">
        <f t="shared" ca="1" si="114"/>
        <v>$AB</v>
      </c>
      <c r="AD314" s="13" t="str" cm="1">
        <f t="array" aca="1" ref="AD314" ca="1">IFERROR(IF((LEFT(INDIRECT("$F"&amp;$S314),4))="GOTS",IF($G314="Organic","GOTS_Organic_raw",(IF($G314="Responsible","GOTS_Responsible",(IF($G314="No Attribute (Conventional)","GOTS_conventional",(IF($G314="Recycled Pre/Post-Consumer","GOTS_pre_post",(IF($G314="In-Conversion","GOTS_in_conversion",(IF($G314="Sustainably Sourced","Sustainably_sourced",""))))))))))),IF($G314="Organic","Organic",(IF($G314="Responsible","Responsible",(IF($G314="No Attribute (Conventional)","No_Attribute_Conventional",(IF($G314="Recycled Pre/Post-Consumer","Recycled_Pre_Post_Consumer",(IF($G314="In-Conversion","In_Conversion",(IF($G314="Recycled Pre-Consumer","Recycled_Pre_Consumer",(IF($G314="Recycled Post-Consumer","Recycled_Post_Consumer",(IF($G314="Sustainably Sourced","Sustainably_sourced","")))))))))))))))),"")</f>
        <v/>
      </c>
      <c r="AE314" s="13" t="e" cm="1">
        <f t="array" aca="1" ref="AE314" ca="1">IF(INDIRECT("$F"&amp;$S314)="","",IF(LEFT(INDIRECT("$F"&amp;$S314),3)="GRS","GRS_RCS_RM",IF((LEFT(INDIRECT("$F"&amp;$S314),3))="RCS","GRS_RCS_RM",IF(INDIRECT("$F"&amp;$S314)="OCS (No Label)","OCS_Conversion_RM",IF(LEFT(INDIRECT("$F"&amp;$S314),3)="OCS","OCS_RM",IF(RIGHT(INDIRECT("$F"&amp;$S314),10)="conversion","GOTS_RM_conversion",IF((LEFT(INDIRECT("$F"&amp;$S314),4))="GOTS","GOTS_RM","Responsible_RM")))))))</f>
        <v>#REF!</v>
      </c>
      <c r="AF314" s="13" t="str" cm="1">
        <f t="array" aca="1" ref="AF314" ca="1">IF($S314="","",INDIRECT("$Z"&amp;$S314))</f>
        <v/>
      </c>
      <c r="AG314" s="155"/>
      <c r="AH314" s="13" t="str" cm="1">
        <f t="array" aca="1" ref="AH314" ca="1">IFERROR(INDIRECT("$ag"&amp;S314),"")</f>
        <v/>
      </c>
      <c r="AI314" s="13" t="e" cm="1">
        <f t="array" aca="1" ref="AI314" ca="1">INDIRECT("O"&amp;S313)</f>
        <v>#REF!</v>
      </c>
      <c r="AJ314" s="13" t="str">
        <f>IF($I314="","",INDEX('Raw Material'!$A$1:$J$75,MATCH(I314,'Raw Material'!$A$1:$A$75,0),(MATCH(G314,'Raw Material'!$A$1:$J$1,0))))</f>
        <v/>
      </c>
      <c r="AK314" s="13" t="str">
        <f t="shared" si="110"/>
        <v>YANLIŞRM</v>
      </c>
      <c r="AL314" s="153" t="str">
        <f t="shared" si="111"/>
        <v/>
      </c>
    </row>
    <row r="315" spans="1:38" ht="16.5" customHeight="1">
      <c r="A315" s="162"/>
      <c r="B315" s="168"/>
      <c r="C315" s="169"/>
      <c r="D315" s="156"/>
      <c r="E315" s="156"/>
      <c r="F315" s="175"/>
      <c r="G315" s="181"/>
      <c r="H315" s="182"/>
      <c r="I315" s="182"/>
      <c r="J315" s="182"/>
      <c r="K315" s="32"/>
      <c r="L315" s="179"/>
      <c r="M315" s="179"/>
      <c r="N315" s="81"/>
      <c r="O315" s="185"/>
      <c r="P315" s="103"/>
      <c r="Q315" s="84" t="str">
        <f t="shared" si="112"/>
        <v/>
      </c>
      <c r="R315" s="159"/>
      <c r="S315" s="28" t="str" cm="1">
        <f t="array" aca="1" ref="S315" ca="1">IF(INDIRECT("A"&amp;114+$U315)&lt;&gt;"",114+$U315,"")</f>
        <v/>
      </c>
      <c r="T315" s="28" t="str">
        <f t="shared" ca="1" si="113"/>
        <v>$B</v>
      </c>
      <c r="U315" s="29">
        <f t="shared" si="82"/>
        <v>192</v>
      </c>
      <c r="V315" s="29">
        <v>16.750000000001201</v>
      </c>
      <c r="W315" s="29">
        <f t="shared" si="88"/>
        <v>16</v>
      </c>
      <c r="X315" s="41" t="str" cm="1">
        <f t="array" aca="1" ref="X315" ca="1">IFERROR(INDEX('PC&amp;PD'!$A$1:$AP$15,ROW('PC&amp;PD'!$A$15),MATCH(INDIRECT(T315),'PC&amp;PD'!$A$1:$AP$1,0)),"")</f>
        <v/>
      </c>
      <c r="Y315" s="13" t="str">
        <f>IF(OR($N315="",$N315=0),"",IF($N315=$E$7,'Extracted info for SC'!$J$6,IF($N315=$D$26,'Extracted info for SC'!$J$7,IF($N315=$E$26,'Extracted info for SC'!$J$8,IF($N315=$F$26,'Extracted info for SC'!$J$9,IF($N315=$G$26,'Extracted info for SC'!$J$10,IF($N315=$H$26,'Extracted info for SC'!$J$11,IF($N315=$I$26,'Extracted info for SC'!$J$12,IF($N315=$J$26,'Extracted info for SC'!$J$13,IF($N315=$K$26,'Extracted info for SC'!$J$14,IF($N315=$L$26,'Extracted info for SC'!$J$15,IF($N315=$M$26,'Extracted info for SC'!$J$16,IF($N315=$N$26,'Extracted info for SC'!$J$17,IF($N315=$O$26,'Extracted info for SC'!$J$18,""))))))))))))))</f>
        <v/>
      </c>
      <c r="Z315" s="155"/>
      <c r="AA315" s="13" t="str">
        <f t="shared" si="109"/>
        <v/>
      </c>
      <c r="AB315" s="155"/>
      <c r="AC315" s="13" t="str">
        <f t="shared" ca="1" si="114"/>
        <v>$AB</v>
      </c>
      <c r="AD315" s="13" t="str" cm="1">
        <f t="array" aca="1" ref="AD315" ca="1">IFERROR(IF((LEFT(INDIRECT("$F"&amp;$S315),4))="GOTS",IF($G315="Organic","GOTS_Organic_raw",(IF($G315="Responsible","GOTS_Responsible",(IF($G315="No Attribute (Conventional)","GOTS_conventional",(IF($G315="Recycled Pre/Post-Consumer","GOTS_pre_post",(IF($G315="In-Conversion","GOTS_in_conversion",(IF($G315="Sustainably Sourced","Sustainably_sourced",""))))))))))),IF($G315="Organic","Organic",(IF($G315="Responsible","Responsible",(IF($G315="No Attribute (Conventional)","No_Attribute_Conventional",(IF($G315="Recycled Pre/Post-Consumer","Recycled_Pre_Post_Consumer",(IF($G315="In-Conversion","In_Conversion",(IF($G315="Recycled Pre-Consumer","Recycled_Pre_Consumer",(IF($G315="Recycled Post-Consumer","Recycled_Post_Consumer",(IF($G315="Sustainably Sourced","Sustainably_sourced","")))))))))))))))),"")</f>
        <v/>
      </c>
      <c r="AE315" s="13" t="e" cm="1">
        <f t="array" aca="1" ref="AE315" ca="1">IF(INDIRECT("$F"&amp;$S315)="","",IF(LEFT(INDIRECT("$F"&amp;$S315),3)="GRS","GRS_RCS_RM",IF((LEFT(INDIRECT("$F"&amp;$S315),3))="RCS","GRS_RCS_RM",IF(INDIRECT("$F"&amp;$S315)="OCS (No Label)","OCS_Conversion_RM",IF(LEFT(INDIRECT("$F"&amp;$S315),3)="OCS","OCS_RM",IF(RIGHT(INDIRECT("$F"&amp;$S315),10)="conversion","GOTS_RM_conversion",IF((LEFT(INDIRECT("$F"&amp;$S315),4))="GOTS","GOTS_RM","Responsible_RM")))))))</f>
        <v>#REF!</v>
      </c>
      <c r="AF315" s="13" t="str" cm="1">
        <f t="array" aca="1" ref="AF315" ca="1">IF($S315="","",INDIRECT("$Z"&amp;$S315))</f>
        <v/>
      </c>
      <c r="AG315" s="155"/>
      <c r="AH315" s="13" t="str" cm="1">
        <f t="array" aca="1" ref="AH315" ca="1">IFERROR(INDIRECT("$ag"&amp;S315),"")</f>
        <v/>
      </c>
      <c r="AI315" s="13" t="e" cm="1">
        <f t="array" aca="1" ref="AI315" ca="1">INDIRECT("O"&amp;S314)</f>
        <v>#REF!</v>
      </c>
      <c r="AJ315" s="13" t="str">
        <f>IF($I315="","",INDEX('Raw Material'!$A$1:$J$75,MATCH(I315,'Raw Material'!$A$1:$A$75,0),(MATCH(G315,'Raw Material'!$A$1:$J$1,0))))</f>
        <v/>
      </c>
      <c r="AK315" s="13" t="str">
        <f t="shared" si="110"/>
        <v>YANLIŞRM</v>
      </c>
      <c r="AL315" s="153" t="str">
        <f t="shared" si="111"/>
        <v/>
      </c>
    </row>
    <row r="316" spans="1:38" ht="16.5" customHeight="1">
      <c r="A316" s="162"/>
      <c r="B316" s="168"/>
      <c r="C316" s="169"/>
      <c r="D316" s="156"/>
      <c r="E316" s="156"/>
      <c r="F316" s="175"/>
      <c r="G316" s="181"/>
      <c r="H316" s="182"/>
      <c r="I316" s="182"/>
      <c r="J316" s="182"/>
      <c r="K316" s="32"/>
      <c r="L316" s="179"/>
      <c r="M316" s="179"/>
      <c r="N316" s="81"/>
      <c r="O316" s="185"/>
      <c r="P316" s="103"/>
      <c r="Q316" s="84" t="str">
        <f t="shared" si="112"/>
        <v/>
      </c>
      <c r="R316" s="159"/>
      <c r="S316" s="28" t="str" cm="1">
        <f t="array" aca="1" ref="S316" ca="1">IF(INDIRECT("A"&amp;114+$U316)&lt;&gt;"",114+$U316,"")</f>
        <v/>
      </c>
      <c r="T316" s="28" t="str">
        <f t="shared" ca="1" si="113"/>
        <v>$B</v>
      </c>
      <c r="U316" s="29">
        <f t="shared" si="82"/>
        <v>192</v>
      </c>
      <c r="V316" s="29">
        <v>16.8333333333346</v>
      </c>
      <c r="W316" s="29">
        <f t="shared" si="88"/>
        <v>16</v>
      </c>
      <c r="X316" s="41" t="str" cm="1">
        <f t="array" aca="1" ref="X316" ca="1">IFERROR(INDEX('PC&amp;PD'!$A$1:$AP$15,ROW('PC&amp;PD'!$A$15),MATCH(INDIRECT(T316),'PC&amp;PD'!$A$1:$AP$1,0)),"")</f>
        <v/>
      </c>
      <c r="Y316" s="13" t="str">
        <f>IF(OR($N316="",$N316=0),"",IF($N316=$E$7,'Extracted info for SC'!$J$6,IF($N316=$D$26,'Extracted info for SC'!$J$7,IF($N316=$E$26,'Extracted info for SC'!$J$8,IF($N316=$F$26,'Extracted info for SC'!$J$9,IF($N316=$G$26,'Extracted info for SC'!$J$10,IF($N316=$H$26,'Extracted info for SC'!$J$11,IF($N316=$I$26,'Extracted info for SC'!$J$12,IF($N316=$J$26,'Extracted info for SC'!$J$13,IF($N316=$K$26,'Extracted info for SC'!$J$14,IF($N316=$L$26,'Extracted info for SC'!$J$15,IF($N316=$M$26,'Extracted info for SC'!$J$16,IF($N316=$N$26,'Extracted info for SC'!$J$17,IF($N316=$O$26,'Extracted info for SC'!$J$18,""))))))))))))))</f>
        <v/>
      </c>
      <c r="Z316" s="155"/>
      <c r="AA316" s="13" t="str">
        <f t="shared" si="109"/>
        <v/>
      </c>
      <c r="AB316" s="155"/>
      <c r="AC316" s="13" t="str">
        <f t="shared" ca="1" si="114"/>
        <v>$AB</v>
      </c>
      <c r="AD316" s="13" t="str" cm="1">
        <f t="array" aca="1" ref="AD316" ca="1">IFERROR(IF((LEFT(INDIRECT("$F"&amp;$S316),4))="GOTS",IF($G316="Organic","GOTS_Organic_raw",(IF($G316="Responsible","GOTS_Responsible",(IF($G316="No Attribute (Conventional)","GOTS_conventional",(IF($G316="Recycled Pre/Post-Consumer","GOTS_pre_post",(IF($G316="In-Conversion","GOTS_in_conversion",(IF($G316="Sustainably Sourced","Sustainably_sourced",""))))))))))),IF($G316="Organic","Organic",(IF($G316="Responsible","Responsible",(IF($G316="No Attribute (Conventional)","No_Attribute_Conventional",(IF($G316="Recycled Pre/Post-Consumer","Recycled_Pre_Post_Consumer",(IF($G316="In-Conversion","In_Conversion",(IF($G316="Recycled Pre-Consumer","Recycled_Pre_Consumer",(IF($G316="Recycled Post-Consumer","Recycled_Post_Consumer",(IF($G316="Sustainably Sourced","Sustainably_sourced","")))))))))))))))),"")</f>
        <v/>
      </c>
      <c r="AE316" s="13" t="e" cm="1">
        <f t="array" aca="1" ref="AE316" ca="1">IF(INDIRECT("$F"&amp;$S316)="","",IF(LEFT(INDIRECT("$F"&amp;$S316),3)="GRS","GRS_RCS_RM",IF((LEFT(INDIRECT("$F"&amp;$S316),3))="RCS","GRS_RCS_RM",IF(INDIRECT("$F"&amp;$S316)="OCS (No Label)","OCS_Conversion_RM",IF(LEFT(INDIRECT("$F"&amp;$S316),3)="OCS","OCS_RM",IF(RIGHT(INDIRECT("$F"&amp;$S316),10)="conversion","GOTS_RM_conversion",IF((LEFT(INDIRECT("$F"&amp;$S316),4))="GOTS","GOTS_RM","Responsible_RM")))))))</f>
        <v>#REF!</v>
      </c>
      <c r="AF316" s="13" t="str" cm="1">
        <f t="array" aca="1" ref="AF316" ca="1">IF($S316="","",INDIRECT("$Z"&amp;$S316))</f>
        <v/>
      </c>
      <c r="AG316" s="155"/>
      <c r="AH316" s="13" t="str" cm="1">
        <f t="array" aca="1" ref="AH316" ca="1">IFERROR(INDIRECT("$ag"&amp;S316),"")</f>
        <v/>
      </c>
      <c r="AI316" s="13" t="e" cm="1">
        <f t="array" aca="1" ref="AI316" ca="1">INDIRECT("O"&amp;S315)</f>
        <v>#REF!</v>
      </c>
      <c r="AJ316" s="13" t="str">
        <f>IF($I316="","",INDEX('Raw Material'!$A$1:$J$75,MATCH(I316,'Raw Material'!$A$1:$A$75,0),(MATCH(G316,'Raw Material'!$A$1:$J$1,0))))</f>
        <v/>
      </c>
      <c r="AK316" s="13" t="str">
        <f t="shared" si="110"/>
        <v>YANLIŞRM</v>
      </c>
      <c r="AL316" s="153" t="str">
        <f t="shared" si="111"/>
        <v/>
      </c>
    </row>
    <row r="317" spans="1:38" ht="16.5" customHeight="1" thickBot="1">
      <c r="A317" s="163"/>
      <c r="B317" s="170"/>
      <c r="C317" s="171"/>
      <c r="D317" s="156"/>
      <c r="E317" s="156"/>
      <c r="F317" s="176"/>
      <c r="G317" s="157"/>
      <c r="H317" s="158"/>
      <c r="I317" s="158"/>
      <c r="J317" s="158"/>
      <c r="K317" s="33"/>
      <c r="L317" s="180"/>
      <c r="M317" s="180"/>
      <c r="N317" s="82"/>
      <c r="O317" s="186"/>
      <c r="P317" s="103"/>
      <c r="Q317" s="84" t="str">
        <f t="shared" si="112"/>
        <v/>
      </c>
      <c r="R317" s="159"/>
      <c r="S317" s="28" t="str" cm="1">
        <f t="array" aca="1" ref="S317" ca="1">IF(INDIRECT("A"&amp;114+$U317)&lt;&gt;"",114+$U317,"")</f>
        <v/>
      </c>
      <c r="T317" s="28" t="str">
        <f t="shared" ca="1" si="113"/>
        <v>$B</v>
      </c>
      <c r="U317" s="29">
        <f t="shared" si="82"/>
        <v>192</v>
      </c>
      <c r="V317" s="29">
        <v>16.916666666667901</v>
      </c>
      <c r="W317" s="29">
        <f t="shared" si="88"/>
        <v>16</v>
      </c>
      <c r="X317" s="41" t="str" cm="1">
        <f t="array" aca="1" ref="X317" ca="1">IFERROR(INDEX('PC&amp;PD'!$A$1:$AP$15,ROW('PC&amp;PD'!$A$15),MATCH(INDIRECT(T317),'PC&amp;PD'!$A$1:$AP$1,0)),"")</f>
        <v/>
      </c>
      <c r="Y317" s="13" t="str">
        <f>IF(OR($N317="",$N317=0),"",IF($N317=$E$7,'Extracted info for SC'!$J$6,IF($N317=$D$26,'Extracted info for SC'!$J$7,IF($N317=$E$26,'Extracted info for SC'!$J$8,IF($N317=$F$26,'Extracted info for SC'!$J$9,IF($N317=$G$26,'Extracted info for SC'!$J$10,IF($N317=$H$26,'Extracted info for SC'!$J$11,IF($N317=$I$26,'Extracted info for SC'!$J$12,IF($N317=$J$26,'Extracted info for SC'!$J$13,IF($N317=$K$26,'Extracted info for SC'!$J$14,IF($N317=$L$26,'Extracted info for SC'!$J$15,IF($N317=$M$26,'Extracted info for SC'!$J$16,IF($N317=$N$26,'Extracted info for SC'!$J$17,IF($N317=$O$26,'Extracted info for SC'!$J$18,""))))))))))))))</f>
        <v/>
      </c>
      <c r="Z317" s="155"/>
      <c r="AA317" s="13" t="str">
        <f t="shared" si="109"/>
        <v/>
      </c>
      <c r="AB317" s="155"/>
      <c r="AC317" s="13" t="str">
        <f t="shared" ca="1" si="114"/>
        <v>$AB</v>
      </c>
      <c r="AD317" s="13" t="str" cm="1">
        <f t="array" aca="1" ref="AD317" ca="1">IFERROR(IF((LEFT(INDIRECT("$F"&amp;$S317),4))="GOTS",IF($G317="Organic","GOTS_Organic_raw",(IF($G317="Responsible","GOTS_Responsible",(IF($G317="No Attribute (Conventional)","GOTS_conventional",(IF($G317="Recycled Pre/Post-Consumer","GOTS_pre_post",(IF($G317="In-Conversion","GOTS_in_conversion",(IF($G317="Sustainably Sourced","Sustainably_sourced",""))))))))))),IF($G317="Organic","Organic",(IF($G317="Responsible","Responsible",(IF($G317="No Attribute (Conventional)","No_Attribute_Conventional",(IF($G317="Recycled Pre/Post-Consumer","Recycled_Pre_Post_Consumer",(IF($G317="In-Conversion","In_Conversion",(IF($G317="Recycled Pre-Consumer","Recycled_Pre_Consumer",(IF($G317="Recycled Post-Consumer","Recycled_Post_Consumer",(IF($G317="Sustainably Sourced","Sustainably_sourced","")))))))))))))))),"")</f>
        <v/>
      </c>
      <c r="AE317" s="13" t="e" cm="1">
        <f t="array" aca="1" ref="AE317" ca="1">IF(INDIRECT("$F"&amp;$S317)="","",IF(LEFT(INDIRECT("$F"&amp;$S317),3)="GRS","GRS_RCS_RM",IF((LEFT(INDIRECT("$F"&amp;$S317),3))="RCS","GRS_RCS_RM",IF(INDIRECT("$F"&amp;$S317)="OCS (No Label)","OCS_Conversion_RM",IF(LEFT(INDIRECT("$F"&amp;$S317),3)="OCS","OCS_RM",IF(RIGHT(INDIRECT("$F"&amp;$S317),10)="conversion","GOTS_RM_conversion",IF((LEFT(INDIRECT("$F"&amp;$S317),4))="GOTS","GOTS_RM","Responsible_RM")))))))</f>
        <v>#REF!</v>
      </c>
      <c r="AF317" s="13" t="str" cm="1">
        <f t="array" aca="1" ref="AF317" ca="1">IF($S317="","",INDIRECT("$Z"&amp;$S317))</f>
        <v/>
      </c>
      <c r="AG317" s="155"/>
      <c r="AH317" s="13" t="str" cm="1">
        <f t="array" aca="1" ref="AH317" ca="1">IFERROR(INDIRECT("$ag"&amp;S317),"")</f>
        <v/>
      </c>
      <c r="AI317" s="13" t="e" cm="1">
        <f t="array" aca="1" ref="AI317" ca="1">INDIRECT("O"&amp;S316)</f>
        <v>#REF!</v>
      </c>
      <c r="AJ317" s="13" t="str">
        <f>IF($I317="","",INDEX('Raw Material'!$A$1:$J$75,MATCH(I317,'Raw Material'!$A$1:$A$75,0),(MATCH(G317,'Raw Material'!$A$1:$J$1,0))))</f>
        <v/>
      </c>
      <c r="AK317" s="13" t="str">
        <f t="shared" si="110"/>
        <v>YANLIŞRM</v>
      </c>
      <c r="AL317" s="153" t="str">
        <f t="shared" si="111"/>
        <v/>
      </c>
    </row>
    <row r="318" spans="1:38" ht="16.5" customHeight="1">
      <c r="A318" s="160" t="str">
        <f>IF(B318="","",COUNTA($B$114:$B318))</f>
        <v/>
      </c>
      <c r="B318" s="164"/>
      <c r="C318" s="165"/>
      <c r="D318" s="183"/>
      <c r="E318" s="183"/>
      <c r="F318" s="172"/>
      <c r="G318" s="212"/>
      <c r="H318" s="206"/>
      <c r="I318" s="206"/>
      <c r="J318" s="206"/>
      <c r="K318" s="31"/>
      <c r="L318" s="177" t="str">
        <f t="shared" ref="L318" si="115">IF(R318="","",LEFT(R318,LEN(R318)-2))</f>
        <v/>
      </c>
      <c r="M318" s="177"/>
      <c r="N318" s="80"/>
      <c r="O318" s="184"/>
      <c r="P318" s="103"/>
      <c r="Q318" s="84" t="str">
        <f t="shared" si="112"/>
        <v/>
      </c>
      <c r="R318" s="159" t="str">
        <f t="shared" ref="R318" si="116">CONCATENATE($Q318,Q319,Q320,Q321,Q322,Q323,$Q324,$Q325,$Q326,$Q327,Q328,Q329)</f>
        <v/>
      </c>
      <c r="S318" s="28" t="str" cm="1">
        <f t="array" aca="1" ref="S318" ca="1">IF(INDIRECT("A"&amp;114+$U318)&lt;&gt;"",114+$U318,"")</f>
        <v/>
      </c>
      <c r="T318" s="28" t="str">
        <f t="shared" ca="1" si="113"/>
        <v>$B</v>
      </c>
      <c r="U318" s="29">
        <f t="shared" si="82"/>
        <v>204</v>
      </c>
      <c r="V318" s="29">
        <v>17.0000000000013</v>
      </c>
      <c r="W318" s="29">
        <f t="shared" si="88"/>
        <v>17</v>
      </c>
      <c r="X318" s="41" t="str" cm="1">
        <f t="array" aca="1" ref="X318" ca="1">IFERROR(INDEX('PC&amp;PD'!$A$1:$AP$15,ROW('PC&amp;PD'!$A$15),MATCH(INDIRECT(T318),'PC&amp;PD'!$A$1:$AP$1,0)),"")</f>
        <v/>
      </c>
      <c r="Y318" s="13" t="str">
        <f>IF(OR($N318="",$N318=0),"",IF($N318=$E$7,'Extracted info for SC'!$J$6,IF($N318=$D$26,'Extracted info for SC'!$J$7,IF($N318=$E$26,'Extracted info for SC'!$J$8,IF($N318=$F$26,'Extracted info for SC'!$J$9,IF($N318=$G$26,'Extracted info for SC'!$J$10,IF($N318=$H$26,'Extracted info for SC'!$J$11,IF($N318=$I$26,'Extracted info for SC'!$J$12,IF($N318=$J$26,'Extracted info for SC'!$J$13,IF($N318=$K$26,'Extracted info for SC'!$J$14,IF($N318=$L$26,'Extracted info for SC'!$J$15,IF($N318=$M$26,'Extracted info for SC'!$J$16,IF($N318=$N$26,'Extracted info for SC'!$J$17,IF($N318=$O$26,'Extracted info for SC'!$J$18,""))))))))))))))</f>
        <v/>
      </c>
      <c r="Z318" s="155" t="str">
        <f t="shared" ref="Z318" si="117">IFERROR(IF($F318="OCS 100","OCS (OCS 100)",IF($F318="OCS Blended","OCS (OCS Blended)",IF($F318="OCS (No Label)","OCS (No Label)",IF($F318="RCS 100","RCS (RCS 100)",IF($F318="RCS Blended","RCS (RCS Blended)",IF($F318="GRS","GRS (GRS)",IF($F318="GRS (No Label)", "GRS (No Label)",IF($F318="RDS","RDS (RDS)",IF($F318="RWS","RWS (RWS)",IF($F318="RAS","RAS (RAS)",IF($F318="RMS","RMS (RMS)",IF($F318="GOTS Organic","GOTS (Organic)",IF($F318="GOTS Made with organic","GOTS (Made with Organic)",IF($F318="GOTS Organic - in conversion","GOTS (Organic - In Conversion)",IF($F318="GOTS Made with organic - in conversion","GOTS (Made with Organic - In Conversion)",""))))))))))))))),"")</f>
        <v/>
      </c>
      <c r="AA318" s="13" t="str">
        <f t="shared" si="109"/>
        <v/>
      </c>
      <c r="AB318" s="155" t="str">
        <f t="shared" ref="AB318" si="118">IFERROR(IF($F318="OCS 100", "OCS_100",IF($F318="OCS Blended", "OCS_Blended",IF($F318="OCS (No Label)", "OCS_No_Label",IF($F318="RCS 100", "RCS_100",IF($F318="RCS Blended","RCS_Blended",IF($F318="GRS","GRS",IF($F318="GRS (No Label)", "GRS_No_Label",IF($F318="RDS","RDS",IF($F318="RWS","RWS",IF($F318="RMS","RMS",IF($F318="GOTS Organic","GOTS_Organic",IF($F318="GOTS Made with organic","GOTS_Made_with_organic",IF($F318="GOTS Organic - in conversion","GOTS_Organic_in_Conversion",IF($F318="GOTS Made with organic - in conversion","GOTS_Made_with_Organic_in_Conversion",IF($F318="RAS","RAS",""))))))))))))))),"")</f>
        <v/>
      </c>
      <c r="AC318" s="13" t="str">
        <f t="shared" ca="1" si="114"/>
        <v>$AB</v>
      </c>
      <c r="AD318" s="13" t="str" cm="1">
        <f t="array" aca="1" ref="AD318" ca="1">IFERROR(IF((LEFT(INDIRECT("$F"&amp;$S318),4))="GOTS",IF($G318="Organic","GOTS_Organic_raw",(IF($G318="Responsible","GOTS_Responsible",(IF($G318="No Attribute (Conventional)","GOTS_conventional",(IF($G318="Recycled Pre/Post-Consumer","GOTS_pre_post",(IF($G318="In-Conversion","GOTS_in_conversion",(IF($G318="Sustainably Sourced","Sustainably_sourced",""))))))))))),IF($G318="Organic","Organic",(IF($G318="Responsible","Responsible",(IF($G318="No Attribute (Conventional)","No_Attribute_Conventional",(IF($G318="Recycled Pre/Post-Consumer","Recycled_Pre_Post_Consumer",(IF($G318="In-Conversion","In_Conversion",(IF($G318="Recycled Pre-Consumer","Recycled_Pre_Consumer",(IF($G318="Recycled Post-Consumer","Recycled_Post_Consumer",(IF($G318="Sustainably Sourced","Sustainably_sourced","")))))))))))))))),"")</f>
        <v/>
      </c>
      <c r="AE318" s="13" t="e" cm="1">
        <f t="array" aca="1" ref="AE318" ca="1">IF(INDIRECT("$F"&amp;$S318)="","",IF(LEFT(INDIRECT("$F"&amp;$S318),3)="GRS","GRS_RCS_RM",IF((LEFT(INDIRECT("$F"&amp;$S318),3))="RCS","GRS_RCS_RM",IF(INDIRECT("$F"&amp;$S318)="OCS (No Label)","OCS_Conversion_RM",IF(LEFT(INDIRECT("$F"&amp;$S318),3)="OCS","OCS_RM",IF(RIGHT(INDIRECT("$F"&amp;$S318),10)="conversion","GOTS_RM_conversion",IF((LEFT(INDIRECT("$F"&amp;$S318),4))="GOTS","GOTS_RM","Responsible_RM")))))))</f>
        <v>#REF!</v>
      </c>
      <c r="AF318" s="13" t="str" cm="1">
        <f t="array" aca="1" ref="AF318" ca="1">IF($S318="","",INDIRECT("$Z"&amp;$S318))</f>
        <v/>
      </c>
      <c r="AG318" s="155" t="str">
        <f t="shared" ref="AG318" si="119">IF(AND(Y318="",Y319="",Y320="",Y321="",Y322="",Y323="",Y324="",Y325="",Y326="",Y327="",Y328="",Y329=""),"",CONCATENATE(Y318&amp;", "&amp;Y319&amp;", "&amp;Y320&amp;", "&amp;Y321&amp;", "&amp;Y322&amp;", "&amp;Y323&amp;", "&amp;Y324&amp;", "&amp;Y325&amp;", "&amp;Y326&amp;", "&amp;Y327&amp;", "&amp;Y328&amp;", "&amp;Y329))</f>
        <v/>
      </c>
      <c r="AH318" s="13" t="str" cm="1">
        <f t="array" aca="1" ref="AH318" ca="1">IFERROR(INDIRECT("$ag"&amp;S318),"")</f>
        <v/>
      </c>
      <c r="AI318" s="13" t="e" cm="1">
        <f t="array" aca="1" ref="AI318" ca="1">INDIRECT("O"&amp;S317)</f>
        <v>#REF!</v>
      </c>
      <c r="AJ318" s="13" t="str">
        <f>IF($I318="","",INDEX('Raw Material'!$A$1:$J$75,MATCH(I318,'Raw Material'!$A$1:$A$75,0),(MATCH(G318,'Raw Material'!$A$1:$J$1,0))))</f>
        <v/>
      </c>
      <c r="AK318" s="13" t="str">
        <f t="shared" si="110"/>
        <v>YANLIŞRM</v>
      </c>
      <c r="AL318" s="153" t="str">
        <f t="shared" si="111"/>
        <v/>
      </c>
    </row>
    <row r="319" spans="1:38" ht="16.5" customHeight="1">
      <c r="A319" s="161"/>
      <c r="B319" s="166"/>
      <c r="C319" s="167"/>
      <c r="D319" s="156"/>
      <c r="E319" s="156"/>
      <c r="F319" s="173"/>
      <c r="G319" s="181"/>
      <c r="H319" s="182"/>
      <c r="I319" s="182"/>
      <c r="J319" s="182"/>
      <c r="K319" s="32"/>
      <c r="L319" s="178"/>
      <c r="M319" s="178"/>
      <c r="N319" s="81"/>
      <c r="O319" s="185"/>
      <c r="P319" s="103"/>
      <c r="Q319" s="84" t="str">
        <f t="shared" si="112"/>
        <v/>
      </c>
      <c r="R319" s="159"/>
      <c r="S319" s="28" t="str" cm="1">
        <f t="array" aca="1" ref="S319" ca="1">IF(INDIRECT("A"&amp;114+$U319)&lt;&gt;"",114+$U319,"")</f>
        <v/>
      </c>
      <c r="T319" s="28" t="str">
        <f t="shared" ca="1" si="113"/>
        <v>$B</v>
      </c>
      <c r="U319" s="29">
        <f t="shared" ref="U319:U382" si="120">(12*W319)</f>
        <v>204</v>
      </c>
      <c r="V319" s="29">
        <v>17.0833333333346</v>
      </c>
      <c r="W319" s="29">
        <f t="shared" si="88"/>
        <v>17</v>
      </c>
      <c r="X319" s="41" t="str" cm="1">
        <f t="array" aca="1" ref="X319" ca="1">IFERROR(INDEX('PC&amp;PD'!$A$1:$AP$15,ROW('PC&amp;PD'!$A$15),MATCH(INDIRECT(T319),'PC&amp;PD'!$A$1:$AP$1,0)),"")</f>
        <v/>
      </c>
      <c r="Y319" s="13" t="str">
        <f>IF(OR($N319="",$N319=0),"",IF($N319=$E$7,'Extracted info for SC'!$J$6,IF($N319=$D$26,'Extracted info for SC'!$J$7,IF($N319=$E$26,'Extracted info for SC'!$J$8,IF($N319=$F$26,'Extracted info for SC'!$J$9,IF($N319=$G$26,'Extracted info for SC'!$J$10,IF($N319=$H$26,'Extracted info for SC'!$J$11,IF($N319=$I$26,'Extracted info for SC'!$J$12,IF($N319=$J$26,'Extracted info for SC'!$J$13,IF($N319=$K$26,'Extracted info for SC'!$J$14,IF($N319=$L$26,'Extracted info for SC'!$J$15,IF($N319=$M$26,'Extracted info for SC'!$J$16,IF($N319=$N$26,'Extracted info for SC'!$J$17,IF($N319=$O$26,'Extracted info for SC'!$J$18,""))))))))))))))</f>
        <v/>
      </c>
      <c r="Z319" s="155"/>
      <c r="AA319" s="13" t="str">
        <f t="shared" si="109"/>
        <v/>
      </c>
      <c r="AB319" s="155"/>
      <c r="AC319" s="13" t="str">
        <f t="shared" ca="1" si="114"/>
        <v>$AB</v>
      </c>
      <c r="AD319" s="13" t="str" cm="1">
        <f t="array" aca="1" ref="AD319" ca="1">IFERROR(IF((LEFT(INDIRECT("$F"&amp;$S319),4))="GOTS",IF($G319="Organic","GOTS_Organic_raw",(IF($G319="Responsible","GOTS_Responsible",(IF($G319="No Attribute (Conventional)","GOTS_conventional",(IF($G319="Recycled Pre/Post-Consumer","GOTS_pre_post",(IF($G319="In-Conversion","GOTS_in_conversion",(IF($G319="Sustainably Sourced","Sustainably_sourced",""))))))))))),IF($G319="Organic","Organic",(IF($G319="Responsible","Responsible",(IF($G319="No Attribute (Conventional)","No_Attribute_Conventional",(IF($G319="Recycled Pre/Post-Consumer","Recycled_Pre_Post_Consumer",(IF($G319="In-Conversion","In_Conversion",(IF($G319="Recycled Pre-Consumer","Recycled_Pre_Consumer",(IF($G319="Recycled Post-Consumer","Recycled_Post_Consumer",(IF($G319="Sustainably Sourced","Sustainably_sourced","")))))))))))))))),"")</f>
        <v/>
      </c>
      <c r="AE319" s="13" t="e" cm="1">
        <f t="array" aca="1" ref="AE319" ca="1">IF(INDIRECT("$F"&amp;$S319)="","",IF(LEFT(INDIRECT("$F"&amp;$S319),3)="GRS","GRS_RCS_RM",IF((LEFT(INDIRECT("$F"&amp;$S319),3))="RCS","GRS_RCS_RM",IF(INDIRECT("$F"&amp;$S319)="OCS (No Label)","OCS_Conversion_RM",IF(LEFT(INDIRECT("$F"&amp;$S319),3)="OCS","OCS_RM",IF(RIGHT(INDIRECT("$F"&amp;$S319),10)="conversion","GOTS_RM_conversion",IF((LEFT(INDIRECT("$F"&amp;$S319),4))="GOTS","GOTS_RM","Responsible_RM")))))))</f>
        <v>#REF!</v>
      </c>
      <c r="AF319" s="13" t="str" cm="1">
        <f t="array" aca="1" ref="AF319" ca="1">IF($S319="","",INDIRECT("$Z"&amp;$S319))</f>
        <v/>
      </c>
      <c r="AG319" s="155"/>
      <c r="AH319" s="13" t="str" cm="1">
        <f t="array" aca="1" ref="AH319" ca="1">IFERROR(INDIRECT("$ag"&amp;S319),"")</f>
        <v/>
      </c>
      <c r="AI319" s="13" t="e" cm="1">
        <f t="array" aca="1" ref="AI319" ca="1">INDIRECT("O"&amp;S318)</f>
        <v>#REF!</v>
      </c>
      <c r="AJ319" s="13" t="str">
        <f>IF($I319="","",INDEX('Raw Material'!$A$1:$J$75,MATCH(I319,'Raw Material'!$A$1:$A$75,0),(MATCH(G319,'Raw Material'!$A$1:$J$1,0))))</f>
        <v/>
      </c>
      <c r="AK319" s="13" t="str">
        <f t="shared" si="110"/>
        <v>YANLIŞRM</v>
      </c>
      <c r="AL319" s="153" t="str">
        <f t="shared" si="111"/>
        <v/>
      </c>
    </row>
    <row r="320" spans="1:38" ht="16.5" customHeight="1">
      <c r="A320" s="161"/>
      <c r="B320" s="166"/>
      <c r="C320" s="167"/>
      <c r="D320" s="156"/>
      <c r="E320" s="156"/>
      <c r="F320" s="173"/>
      <c r="G320" s="181"/>
      <c r="H320" s="182"/>
      <c r="I320" s="182"/>
      <c r="J320" s="182"/>
      <c r="K320" s="32"/>
      <c r="L320" s="178"/>
      <c r="M320" s="178"/>
      <c r="N320" s="81"/>
      <c r="O320" s="185"/>
      <c r="P320" s="103"/>
      <c r="Q320" s="84" t="str">
        <f t="shared" si="112"/>
        <v/>
      </c>
      <c r="R320" s="159"/>
      <c r="S320" s="28" t="str" cm="1">
        <f t="array" aca="1" ref="S320" ca="1">IF(INDIRECT("A"&amp;114+$U320)&lt;&gt;"",114+$U320,"")</f>
        <v/>
      </c>
      <c r="T320" s="28" t="str">
        <f t="shared" ca="1" si="113"/>
        <v>$B</v>
      </c>
      <c r="U320" s="29">
        <f t="shared" si="120"/>
        <v>204</v>
      </c>
      <c r="V320" s="29">
        <v>17.166666666667901</v>
      </c>
      <c r="W320" s="29">
        <f t="shared" si="88"/>
        <v>17</v>
      </c>
      <c r="X320" s="41" t="str" cm="1">
        <f t="array" aca="1" ref="X320" ca="1">IFERROR(INDEX('PC&amp;PD'!$A$1:$AP$15,ROW('PC&amp;PD'!$A$15),MATCH(INDIRECT(T320),'PC&amp;PD'!$A$1:$AP$1,0)),"")</f>
        <v/>
      </c>
      <c r="Y320" s="13" t="str">
        <f>IF(OR($N320="",$N320=0),"",IF($N320=$E$7,'Extracted info for SC'!$J$6,IF($N320=$D$26,'Extracted info for SC'!$J$7,IF($N320=$E$26,'Extracted info for SC'!$J$8,IF($N320=$F$26,'Extracted info for SC'!$J$9,IF($N320=$G$26,'Extracted info for SC'!$J$10,IF($N320=$H$26,'Extracted info for SC'!$J$11,IF($N320=$I$26,'Extracted info for SC'!$J$12,IF($N320=$J$26,'Extracted info for SC'!$J$13,IF($N320=$K$26,'Extracted info for SC'!$J$14,IF($N320=$L$26,'Extracted info for SC'!$J$15,IF($N320=$M$26,'Extracted info for SC'!$J$16,IF($N320=$N$26,'Extracted info for SC'!$J$17,IF($N320=$O$26,'Extracted info for SC'!$J$18,""))))))))))))))</f>
        <v/>
      </c>
      <c r="Z320" s="155"/>
      <c r="AA320" s="13" t="str">
        <f t="shared" si="109"/>
        <v/>
      </c>
      <c r="AB320" s="155"/>
      <c r="AC320" s="13" t="str">
        <f t="shared" ca="1" si="114"/>
        <v>$AB</v>
      </c>
      <c r="AD320" s="13" t="str" cm="1">
        <f t="array" aca="1" ref="AD320" ca="1">IFERROR(IF((LEFT(INDIRECT("$F"&amp;$S320),4))="GOTS",IF($G320="Organic","GOTS_Organic_raw",(IF($G320="Responsible","GOTS_Responsible",(IF($G320="No Attribute (Conventional)","GOTS_conventional",(IF($G320="Recycled Pre/Post-Consumer","GOTS_pre_post",(IF($G320="In-Conversion","GOTS_in_conversion",(IF($G320="Sustainably Sourced","Sustainably_sourced",""))))))))))),IF($G320="Organic","Organic",(IF($G320="Responsible","Responsible",(IF($G320="No Attribute (Conventional)","No_Attribute_Conventional",(IF($G320="Recycled Pre/Post-Consumer","Recycled_Pre_Post_Consumer",(IF($G320="In-Conversion","In_Conversion",(IF($G320="Recycled Pre-Consumer","Recycled_Pre_Consumer",(IF($G320="Recycled Post-Consumer","Recycled_Post_Consumer",(IF($G320="Sustainably Sourced","Sustainably_sourced","")))))))))))))))),"")</f>
        <v/>
      </c>
      <c r="AE320" s="13" t="e" cm="1">
        <f t="array" aca="1" ref="AE320" ca="1">IF(INDIRECT("$F"&amp;$S320)="","",IF(LEFT(INDIRECT("$F"&amp;$S320),3)="GRS","GRS_RCS_RM",IF((LEFT(INDIRECT("$F"&amp;$S320),3))="RCS","GRS_RCS_RM",IF(INDIRECT("$F"&amp;$S320)="OCS (No Label)","OCS_Conversion_RM",IF(LEFT(INDIRECT("$F"&amp;$S320),3)="OCS","OCS_RM",IF(RIGHT(INDIRECT("$F"&amp;$S320),10)="conversion","GOTS_RM_conversion",IF((LEFT(INDIRECT("$F"&amp;$S320),4))="GOTS","GOTS_RM","Responsible_RM")))))))</f>
        <v>#REF!</v>
      </c>
      <c r="AF320" s="13" t="str" cm="1">
        <f t="array" aca="1" ref="AF320" ca="1">IF($S320="","",INDIRECT("$Z"&amp;$S320))</f>
        <v/>
      </c>
      <c r="AG320" s="155"/>
      <c r="AH320" s="13" t="str" cm="1">
        <f t="array" aca="1" ref="AH320" ca="1">IFERROR(INDIRECT("$ag"&amp;S320),"")</f>
        <v/>
      </c>
      <c r="AI320" s="13" t="e" cm="1">
        <f t="array" aca="1" ref="AI320" ca="1">INDIRECT("O"&amp;S319)</f>
        <v>#REF!</v>
      </c>
      <c r="AJ320" s="13" t="str">
        <f>IF($I320="","",INDEX('Raw Material'!$A$1:$J$75,MATCH(I320,'Raw Material'!$A$1:$A$75,0),(MATCH(G320,'Raw Material'!$A$1:$J$1,0))))</f>
        <v/>
      </c>
      <c r="AK320" s="13" t="str">
        <f t="shared" si="110"/>
        <v>YANLIŞRM</v>
      </c>
      <c r="AL320" s="153" t="str">
        <f t="shared" si="111"/>
        <v/>
      </c>
    </row>
    <row r="321" spans="1:38" ht="16.5" customHeight="1">
      <c r="A321" s="161"/>
      <c r="B321" s="166"/>
      <c r="C321" s="167"/>
      <c r="D321" s="156"/>
      <c r="E321" s="156"/>
      <c r="F321" s="174"/>
      <c r="G321" s="181"/>
      <c r="H321" s="182"/>
      <c r="I321" s="182"/>
      <c r="J321" s="182"/>
      <c r="K321" s="32"/>
      <c r="L321" s="178"/>
      <c r="M321" s="178"/>
      <c r="N321" s="81"/>
      <c r="O321" s="185"/>
      <c r="P321" s="103"/>
      <c r="Q321" s="84" t="str">
        <f t="shared" si="112"/>
        <v/>
      </c>
      <c r="R321" s="159"/>
      <c r="S321" s="28" t="str" cm="1">
        <f t="array" aca="1" ref="S321" ca="1">IF(INDIRECT("A"&amp;114+$U321)&lt;&gt;"",114+$U321,"")</f>
        <v/>
      </c>
      <c r="T321" s="28" t="str">
        <f t="shared" ca="1" si="113"/>
        <v>$B</v>
      </c>
      <c r="U321" s="29">
        <f t="shared" si="120"/>
        <v>204</v>
      </c>
      <c r="V321" s="29">
        <v>17.2500000000013</v>
      </c>
      <c r="W321" s="29">
        <f t="shared" si="88"/>
        <v>17</v>
      </c>
      <c r="X321" s="41" t="str" cm="1">
        <f t="array" aca="1" ref="X321" ca="1">IFERROR(INDEX('PC&amp;PD'!$A$1:$AP$15,ROW('PC&amp;PD'!$A$15),MATCH(INDIRECT(T321),'PC&amp;PD'!$A$1:$AP$1,0)),"")</f>
        <v/>
      </c>
      <c r="Y321" s="13" t="str">
        <f>IF(OR($N321="",$N321=0),"",IF($N321=$E$7,'Extracted info for SC'!$J$6,IF($N321=$D$26,'Extracted info for SC'!$J$7,IF($N321=$E$26,'Extracted info for SC'!$J$8,IF($N321=$F$26,'Extracted info for SC'!$J$9,IF($N321=$G$26,'Extracted info for SC'!$J$10,IF($N321=$H$26,'Extracted info for SC'!$J$11,IF($N321=$I$26,'Extracted info for SC'!$J$12,IF($N321=$J$26,'Extracted info for SC'!$J$13,IF($N321=$K$26,'Extracted info for SC'!$J$14,IF($N321=$L$26,'Extracted info for SC'!$J$15,IF($N321=$M$26,'Extracted info for SC'!$J$16,IF($N321=$N$26,'Extracted info for SC'!$J$17,IF($N321=$O$26,'Extracted info for SC'!$J$18,""))))))))))))))</f>
        <v/>
      </c>
      <c r="Z321" s="155"/>
      <c r="AA321" s="13" t="str">
        <f t="shared" si="109"/>
        <v/>
      </c>
      <c r="AB321" s="155"/>
      <c r="AC321" s="13" t="str">
        <f t="shared" ca="1" si="114"/>
        <v>$AB</v>
      </c>
      <c r="AD321" s="13" t="str" cm="1">
        <f t="array" aca="1" ref="AD321" ca="1">IFERROR(IF((LEFT(INDIRECT("$F"&amp;$S321),4))="GOTS",IF($G321="Organic","GOTS_Organic_raw",(IF($G321="Responsible","GOTS_Responsible",(IF($G321="No Attribute (Conventional)","GOTS_conventional",(IF($G321="Recycled Pre/Post-Consumer","GOTS_pre_post",(IF($G321="In-Conversion","GOTS_in_conversion",(IF($G321="Sustainably Sourced","Sustainably_sourced",""))))))))))),IF($G321="Organic","Organic",(IF($G321="Responsible","Responsible",(IF($G321="No Attribute (Conventional)","No_Attribute_Conventional",(IF($G321="Recycled Pre/Post-Consumer","Recycled_Pre_Post_Consumer",(IF($G321="In-Conversion","In_Conversion",(IF($G321="Recycled Pre-Consumer","Recycled_Pre_Consumer",(IF($G321="Recycled Post-Consumer","Recycled_Post_Consumer",(IF($G321="Sustainably Sourced","Sustainably_sourced","")))))))))))))))),"")</f>
        <v/>
      </c>
      <c r="AE321" s="13" t="e" cm="1">
        <f t="array" aca="1" ref="AE321" ca="1">IF(INDIRECT("$F"&amp;$S321)="","",IF(LEFT(INDIRECT("$F"&amp;$S321),3)="GRS","GRS_RCS_RM",IF((LEFT(INDIRECT("$F"&amp;$S321),3))="RCS","GRS_RCS_RM",IF(INDIRECT("$F"&amp;$S321)="OCS (No Label)","OCS_Conversion_RM",IF(LEFT(INDIRECT("$F"&amp;$S321),3)="OCS","OCS_RM",IF(RIGHT(INDIRECT("$F"&amp;$S321),10)="conversion","GOTS_RM_conversion",IF((LEFT(INDIRECT("$F"&amp;$S321),4))="GOTS","GOTS_RM","Responsible_RM")))))))</f>
        <v>#REF!</v>
      </c>
      <c r="AF321" s="13" t="str" cm="1">
        <f t="array" aca="1" ref="AF321" ca="1">IF($S321="","",INDIRECT("$Z"&amp;$S321))</f>
        <v/>
      </c>
      <c r="AG321" s="155"/>
      <c r="AH321" s="13" t="str" cm="1">
        <f t="array" aca="1" ref="AH321" ca="1">IFERROR(INDIRECT("$ag"&amp;S321),"")</f>
        <v/>
      </c>
      <c r="AI321" s="13" t="e" cm="1">
        <f t="array" aca="1" ref="AI321" ca="1">INDIRECT("O"&amp;S320)</f>
        <v>#REF!</v>
      </c>
      <c r="AJ321" s="13" t="str">
        <f>IF($I321="","",INDEX('Raw Material'!$A$1:$J$75,MATCH(I321,'Raw Material'!$A$1:$A$75,0),(MATCH(G321,'Raw Material'!$A$1:$J$1,0))))</f>
        <v/>
      </c>
      <c r="AK321" s="13" t="str">
        <f t="shared" si="110"/>
        <v>YANLIŞRM</v>
      </c>
      <c r="AL321" s="153" t="str">
        <f t="shared" si="111"/>
        <v/>
      </c>
    </row>
    <row r="322" spans="1:38" ht="16.5" customHeight="1">
      <c r="A322" s="161"/>
      <c r="B322" s="166"/>
      <c r="C322" s="167"/>
      <c r="D322" s="156"/>
      <c r="E322" s="156"/>
      <c r="F322" s="174"/>
      <c r="G322" s="181"/>
      <c r="H322" s="182"/>
      <c r="I322" s="182"/>
      <c r="J322" s="182"/>
      <c r="K322" s="32"/>
      <c r="L322" s="178"/>
      <c r="M322" s="178"/>
      <c r="N322" s="81"/>
      <c r="O322" s="185"/>
      <c r="P322" s="103"/>
      <c r="Q322" s="84" t="str">
        <f t="shared" si="112"/>
        <v/>
      </c>
      <c r="R322" s="159"/>
      <c r="S322" s="28" t="str" cm="1">
        <f t="array" aca="1" ref="S322" ca="1">IF(INDIRECT("A"&amp;114+$U322)&lt;&gt;"",114+$U322,"")</f>
        <v/>
      </c>
      <c r="T322" s="28" t="str">
        <f t="shared" ca="1" si="113"/>
        <v>$B</v>
      </c>
      <c r="U322" s="29">
        <f t="shared" si="120"/>
        <v>204</v>
      </c>
      <c r="V322" s="29">
        <v>17.3333333333346</v>
      </c>
      <c r="W322" s="29">
        <f t="shared" si="88"/>
        <v>17</v>
      </c>
      <c r="X322" s="41" t="str" cm="1">
        <f t="array" aca="1" ref="X322" ca="1">IFERROR(INDEX('PC&amp;PD'!$A$1:$AP$15,ROW('PC&amp;PD'!$A$15),MATCH(INDIRECT(T322),'PC&amp;PD'!$A$1:$AP$1,0)),"")</f>
        <v/>
      </c>
      <c r="Y322" s="13" t="str">
        <f>IF(OR($N322="",$N322=0),"",IF($N322=$E$7,'Extracted info for SC'!$J$6,IF($N322=$D$26,'Extracted info for SC'!$J$7,IF($N322=$E$26,'Extracted info for SC'!$J$8,IF($N322=$F$26,'Extracted info for SC'!$J$9,IF($N322=$G$26,'Extracted info for SC'!$J$10,IF($N322=$H$26,'Extracted info for SC'!$J$11,IF($N322=$I$26,'Extracted info for SC'!$J$12,IF($N322=$J$26,'Extracted info for SC'!$J$13,IF($N322=$K$26,'Extracted info for SC'!$J$14,IF($N322=$L$26,'Extracted info for SC'!$J$15,IF($N322=$M$26,'Extracted info for SC'!$J$16,IF($N322=$N$26,'Extracted info for SC'!$J$17,IF($N322=$O$26,'Extracted info for SC'!$J$18,""))))))))))))))</f>
        <v/>
      </c>
      <c r="Z322" s="155"/>
      <c r="AA322" s="13" t="str">
        <f t="shared" si="109"/>
        <v/>
      </c>
      <c r="AB322" s="155"/>
      <c r="AC322" s="13" t="str">
        <f t="shared" ca="1" si="114"/>
        <v>$AB</v>
      </c>
      <c r="AD322" s="13" t="str" cm="1">
        <f t="array" aca="1" ref="AD322" ca="1">IFERROR(IF((LEFT(INDIRECT("$F"&amp;$S322),4))="GOTS",IF($G322="Organic","GOTS_Organic_raw",(IF($G322="Responsible","GOTS_Responsible",(IF($G322="No Attribute (Conventional)","GOTS_conventional",(IF($G322="Recycled Pre/Post-Consumer","GOTS_pre_post",(IF($G322="In-Conversion","GOTS_in_conversion",(IF($G322="Sustainably Sourced","Sustainably_sourced",""))))))))))),IF($G322="Organic","Organic",(IF($G322="Responsible","Responsible",(IF($G322="No Attribute (Conventional)","No_Attribute_Conventional",(IF($G322="Recycled Pre/Post-Consumer","Recycled_Pre_Post_Consumer",(IF($G322="In-Conversion","In_Conversion",(IF($G322="Recycled Pre-Consumer","Recycled_Pre_Consumer",(IF($G322="Recycled Post-Consumer","Recycled_Post_Consumer",(IF($G322="Sustainably Sourced","Sustainably_sourced","")))))))))))))))),"")</f>
        <v/>
      </c>
      <c r="AE322" s="13" t="e" cm="1">
        <f t="array" aca="1" ref="AE322" ca="1">IF(INDIRECT("$F"&amp;$S322)="","",IF(LEFT(INDIRECT("$F"&amp;$S322),3)="GRS","GRS_RCS_RM",IF((LEFT(INDIRECT("$F"&amp;$S322),3))="RCS","GRS_RCS_RM",IF(INDIRECT("$F"&amp;$S322)="OCS (No Label)","OCS_Conversion_RM",IF(LEFT(INDIRECT("$F"&amp;$S322),3)="OCS","OCS_RM",IF(RIGHT(INDIRECT("$F"&amp;$S322),10)="conversion","GOTS_RM_conversion",IF((LEFT(INDIRECT("$F"&amp;$S322),4))="GOTS","GOTS_RM","Responsible_RM")))))))</f>
        <v>#REF!</v>
      </c>
      <c r="AF322" s="13" t="str" cm="1">
        <f t="array" aca="1" ref="AF322" ca="1">IF($S322="","",INDIRECT("$Z"&amp;$S322))</f>
        <v/>
      </c>
      <c r="AG322" s="155"/>
      <c r="AH322" s="13" t="str" cm="1">
        <f t="array" aca="1" ref="AH322" ca="1">IFERROR(INDIRECT("$ag"&amp;S322),"")</f>
        <v/>
      </c>
      <c r="AI322" s="13" t="e" cm="1">
        <f t="array" aca="1" ref="AI322" ca="1">INDIRECT("O"&amp;S321)</f>
        <v>#REF!</v>
      </c>
      <c r="AJ322" s="13" t="str">
        <f>IF($I322="","",INDEX('Raw Material'!$A$1:$J$75,MATCH(I322,'Raw Material'!$A$1:$A$75,0),(MATCH(G322,'Raw Material'!$A$1:$J$1,0))))</f>
        <v/>
      </c>
      <c r="AK322" s="13" t="str">
        <f t="shared" si="110"/>
        <v>YANLIŞRM</v>
      </c>
      <c r="AL322" s="153" t="str">
        <f t="shared" si="111"/>
        <v/>
      </c>
    </row>
    <row r="323" spans="1:38" ht="16.5" customHeight="1">
      <c r="A323" s="161"/>
      <c r="B323" s="166"/>
      <c r="C323" s="167"/>
      <c r="D323" s="156"/>
      <c r="E323" s="156"/>
      <c r="F323" s="174"/>
      <c r="G323" s="181"/>
      <c r="H323" s="182"/>
      <c r="I323" s="182"/>
      <c r="J323" s="182"/>
      <c r="K323" s="32"/>
      <c r="L323" s="178"/>
      <c r="M323" s="178"/>
      <c r="N323" s="81"/>
      <c r="O323" s="185"/>
      <c r="P323" s="103"/>
      <c r="Q323" s="84" t="str">
        <f t="shared" si="112"/>
        <v/>
      </c>
      <c r="R323" s="159"/>
      <c r="S323" s="28" t="str" cm="1">
        <f t="array" aca="1" ref="S323" ca="1">IF(INDIRECT("A"&amp;114+$U323)&lt;&gt;"",114+$U323,"")</f>
        <v/>
      </c>
      <c r="T323" s="28" t="str">
        <f t="shared" ca="1" si="113"/>
        <v>$B</v>
      </c>
      <c r="U323" s="29">
        <f t="shared" si="120"/>
        <v>204</v>
      </c>
      <c r="V323" s="29">
        <v>17.416666666668</v>
      </c>
      <c r="W323" s="29">
        <f t="shared" si="88"/>
        <v>17</v>
      </c>
      <c r="X323" s="41" t="str" cm="1">
        <f t="array" aca="1" ref="X323" ca="1">IFERROR(INDEX('PC&amp;PD'!$A$1:$AP$15,ROW('PC&amp;PD'!$A$15),MATCH(INDIRECT(T323),'PC&amp;PD'!$A$1:$AP$1,0)),"")</f>
        <v/>
      </c>
      <c r="Y323" s="13" t="str">
        <f>IF(OR($N323="",$N323=0),"",IF($N323=$E$7,'Extracted info for SC'!$J$6,IF($N323=$D$26,'Extracted info for SC'!$J$7,IF($N323=$E$26,'Extracted info for SC'!$J$8,IF($N323=$F$26,'Extracted info for SC'!$J$9,IF($N323=$G$26,'Extracted info for SC'!$J$10,IF($N323=$H$26,'Extracted info for SC'!$J$11,IF($N323=$I$26,'Extracted info for SC'!$J$12,IF($N323=$J$26,'Extracted info for SC'!$J$13,IF($N323=$K$26,'Extracted info for SC'!$J$14,IF($N323=$L$26,'Extracted info for SC'!$J$15,IF($N323=$M$26,'Extracted info for SC'!$J$16,IF($N323=$N$26,'Extracted info for SC'!$J$17,IF($N323=$O$26,'Extracted info for SC'!$J$18,""))))))))))))))</f>
        <v/>
      </c>
      <c r="Z323" s="155"/>
      <c r="AA323" s="13" t="str">
        <f t="shared" si="109"/>
        <v/>
      </c>
      <c r="AB323" s="155"/>
      <c r="AC323" s="13" t="str">
        <f t="shared" ca="1" si="114"/>
        <v>$AB</v>
      </c>
      <c r="AD323" s="13" t="str" cm="1">
        <f t="array" aca="1" ref="AD323" ca="1">IFERROR(IF((LEFT(INDIRECT("$F"&amp;$S323),4))="GOTS",IF($G323="Organic","GOTS_Organic_raw",(IF($G323="Responsible","GOTS_Responsible",(IF($G323="No Attribute (Conventional)","GOTS_conventional",(IF($G323="Recycled Pre/Post-Consumer","GOTS_pre_post",(IF($G323="In-Conversion","GOTS_in_conversion",(IF($G323="Sustainably Sourced","Sustainably_sourced",""))))))))))),IF($G323="Organic","Organic",(IF($G323="Responsible","Responsible",(IF($G323="No Attribute (Conventional)","No_Attribute_Conventional",(IF($G323="Recycled Pre/Post-Consumer","Recycled_Pre_Post_Consumer",(IF($G323="In-Conversion","In_Conversion",(IF($G323="Recycled Pre-Consumer","Recycled_Pre_Consumer",(IF($G323="Recycled Post-Consumer","Recycled_Post_Consumer",(IF($G323="Sustainably Sourced","Sustainably_sourced","")))))))))))))))),"")</f>
        <v/>
      </c>
      <c r="AE323" s="13" t="e" cm="1">
        <f t="array" aca="1" ref="AE323" ca="1">IF(INDIRECT("$F"&amp;$S323)="","",IF(LEFT(INDIRECT("$F"&amp;$S323),3)="GRS","GRS_RCS_RM",IF((LEFT(INDIRECT("$F"&amp;$S323),3))="RCS","GRS_RCS_RM",IF(INDIRECT("$F"&amp;$S323)="OCS (No Label)","OCS_Conversion_RM",IF(LEFT(INDIRECT("$F"&amp;$S323),3)="OCS","OCS_RM",IF(RIGHT(INDIRECT("$F"&amp;$S323),10)="conversion","GOTS_RM_conversion",IF((LEFT(INDIRECT("$F"&amp;$S323),4))="GOTS","GOTS_RM","Responsible_RM")))))))</f>
        <v>#REF!</v>
      </c>
      <c r="AF323" s="13" t="str" cm="1">
        <f t="array" aca="1" ref="AF323" ca="1">IF($S323="","",INDIRECT("$Z"&amp;$S323))</f>
        <v/>
      </c>
      <c r="AG323" s="155"/>
      <c r="AH323" s="13" t="str" cm="1">
        <f t="array" aca="1" ref="AH323" ca="1">IFERROR(INDIRECT("$ag"&amp;S323),"")</f>
        <v/>
      </c>
      <c r="AI323" s="13" t="e" cm="1">
        <f t="array" aca="1" ref="AI323" ca="1">INDIRECT("O"&amp;S322)</f>
        <v>#REF!</v>
      </c>
      <c r="AJ323" s="13" t="str">
        <f>IF($I323="","",INDEX('Raw Material'!$A$1:$J$75,MATCH(I323,'Raw Material'!$A$1:$A$75,0),(MATCH(G323,'Raw Material'!$A$1:$J$1,0))))</f>
        <v/>
      </c>
      <c r="AK323" s="13" t="str">
        <f t="shared" si="110"/>
        <v>YANLIŞRM</v>
      </c>
      <c r="AL323" s="153" t="str">
        <f t="shared" si="111"/>
        <v/>
      </c>
    </row>
    <row r="324" spans="1:38" ht="16.5" customHeight="1">
      <c r="A324" s="162"/>
      <c r="B324" s="168"/>
      <c r="C324" s="169"/>
      <c r="D324" s="156"/>
      <c r="E324" s="156"/>
      <c r="F324" s="175"/>
      <c r="G324" s="181"/>
      <c r="H324" s="182"/>
      <c r="I324" s="182"/>
      <c r="J324" s="182"/>
      <c r="K324" s="32"/>
      <c r="L324" s="179"/>
      <c r="M324" s="179"/>
      <c r="N324" s="81"/>
      <c r="O324" s="185"/>
      <c r="P324" s="103"/>
      <c r="Q324" s="84" t="str">
        <f t="shared" si="112"/>
        <v/>
      </c>
      <c r="R324" s="159"/>
      <c r="S324" s="28" t="str" cm="1">
        <f t="array" aca="1" ref="S324" ca="1">IF(INDIRECT("A"&amp;114+$U324)&lt;&gt;"",114+$U324,"")</f>
        <v/>
      </c>
      <c r="T324" s="28" t="str">
        <f t="shared" ca="1" si="113"/>
        <v>$B</v>
      </c>
      <c r="U324" s="29">
        <f t="shared" si="120"/>
        <v>204</v>
      </c>
      <c r="V324" s="29">
        <v>17.5000000000013</v>
      </c>
      <c r="W324" s="29">
        <f t="shared" si="88"/>
        <v>17</v>
      </c>
      <c r="X324" s="41" t="str" cm="1">
        <f t="array" aca="1" ref="X324" ca="1">IFERROR(INDEX('PC&amp;PD'!$A$1:$AP$15,ROW('PC&amp;PD'!$A$15),MATCH(INDIRECT(T324),'PC&amp;PD'!$A$1:$AP$1,0)),"")</f>
        <v/>
      </c>
      <c r="Y324" s="13" t="str">
        <f>IF(OR($N324="",$N324=0),"",IF($N324=$E$7,'Extracted info for SC'!$J$6,IF($N324=$D$26,'Extracted info for SC'!$J$7,IF($N324=$E$26,'Extracted info for SC'!$J$8,IF($N324=$F$26,'Extracted info for SC'!$J$9,IF($N324=$G$26,'Extracted info for SC'!$J$10,IF($N324=$H$26,'Extracted info for SC'!$J$11,IF($N324=$I$26,'Extracted info for SC'!$J$12,IF($N324=$J$26,'Extracted info for SC'!$J$13,IF($N324=$K$26,'Extracted info for SC'!$J$14,IF($N324=$L$26,'Extracted info for SC'!$J$15,IF($N324=$M$26,'Extracted info for SC'!$J$16,IF($N324=$N$26,'Extracted info for SC'!$J$17,IF($N324=$O$26,'Extracted info for SC'!$J$18,""))))))))))))))</f>
        <v/>
      </c>
      <c r="Z324" s="155"/>
      <c r="AA324" s="13" t="str">
        <f t="shared" si="109"/>
        <v/>
      </c>
      <c r="AB324" s="155"/>
      <c r="AC324" s="13" t="str">
        <f t="shared" ca="1" si="114"/>
        <v>$AB</v>
      </c>
      <c r="AD324" s="13" t="str" cm="1">
        <f t="array" aca="1" ref="AD324" ca="1">IFERROR(IF((LEFT(INDIRECT("$F"&amp;$S324),4))="GOTS",IF($G324="Organic","GOTS_Organic_raw",(IF($G324="Responsible","GOTS_Responsible",(IF($G324="No Attribute (Conventional)","GOTS_conventional",(IF($G324="Recycled Pre/Post-Consumer","GOTS_pre_post",(IF($G324="In-Conversion","GOTS_in_conversion",(IF($G324="Sustainably Sourced","Sustainably_sourced",""))))))))))),IF($G324="Organic","Organic",(IF($G324="Responsible","Responsible",(IF($G324="No Attribute (Conventional)","No_Attribute_Conventional",(IF($G324="Recycled Pre/Post-Consumer","Recycled_Pre_Post_Consumer",(IF($G324="In-Conversion","In_Conversion",(IF($G324="Recycled Pre-Consumer","Recycled_Pre_Consumer",(IF($G324="Recycled Post-Consumer","Recycled_Post_Consumer",(IF($G324="Sustainably Sourced","Sustainably_sourced","")))))))))))))))),"")</f>
        <v/>
      </c>
      <c r="AE324" s="13" t="e" cm="1">
        <f t="array" aca="1" ref="AE324" ca="1">IF(INDIRECT("$F"&amp;$S324)="","",IF(LEFT(INDIRECT("$F"&amp;$S324),3)="GRS","GRS_RCS_RM",IF((LEFT(INDIRECT("$F"&amp;$S324),3))="RCS","GRS_RCS_RM",IF(INDIRECT("$F"&amp;$S324)="OCS (No Label)","OCS_Conversion_RM",IF(LEFT(INDIRECT("$F"&amp;$S324),3)="OCS","OCS_RM",IF(RIGHT(INDIRECT("$F"&amp;$S324),10)="conversion","GOTS_RM_conversion",IF((LEFT(INDIRECT("$F"&amp;$S324),4))="GOTS","GOTS_RM","Responsible_RM")))))))</f>
        <v>#REF!</v>
      </c>
      <c r="AF324" s="13" t="str" cm="1">
        <f t="array" aca="1" ref="AF324" ca="1">IF($S324="","",INDIRECT("$Z"&amp;$S324))</f>
        <v/>
      </c>
      <c r="AG324" s="155"/>
      <c r="AH324" s="13" t="str" cm="1">
        <f t="array" aca="1" ref="AH324" ca="1">IFERROR(INDIRECT("$ag"&amp;S324),"")</f>
        <v/>
      </c>
      <c r="AI324" s="13" t="e" cm="1">
        <f t="array" aca="1" ref="AI324" ca="1">INDIRECT("O"&amp;S323)</f>
        <v>#REF!</v>
      </c>
      <c r="AJ324" s="13" t="str">
        <f>IF($I324="","",INDEX('Raw Material'!$A$1:$J$75,MATCH(I324,'Raw Material'!$A$1:$A$75,0),(MATCH(G324,'Raw Material'!$A$1:$J$1,0))))</f>
        <v/>
      </c>
      <c r="AK324" s="13" t="str">
        <f t="shared" si="110"/>
        <v>YANLIŞRM</v>
      </c>
      <c r="AL324" s="153" t="str">
        <f t="shared" si="111"/>
        <v/>
      </c>
    </row>
    <row r="325" spans="1:38" ht="16.5" customHeight="1">
      <c r="A325" s="162"/>
      <c r="B325" s="168"/>
      <c r="C325" s="169"/>
      <c r="D325" s="156"/>
      <c r="E325" s="156"/>
      <c r="F325" s="175"/>
      <c r="G325" s="181"/>
      <c r="H325" s="182"/>
      <c r="I325" s="182"/>
      <c r="J325" s="182"/>
      <c r="K325" s="32"/>
      <c r="L325" s="179"/>
      <c r="M325" s="179"/>
      <c r="N325" s="81"/>
      <c r="O325" s="185"/>
      <c r="P325" s="103"/>
      <c r="Q325" s="84" t="str">
        <f t="shared" si="112"/>
        <v/>
      </c>
      <c r="R325" s="159"/>
      <c r="S325" s="28" t="str" cm="1">
        <f t="array" aca="1" ref="S325" ca="1">IF(INDIRECT("A"&amp;114+$U325)&lt;&gt;"",114+$U325,"")</f>
        <v/>
      </c>
      <c r="T325" s="28" t="str">
        <f t="shared" ca="1" si="113"/>
        <v>$B</v>
      </c>
      <c r="U325" s="29">
        <f t="shared" si="120"/>
        <v>204</v>
      </c>
      <c r="V325" s="29">
        <v>17.5833333333346</v>
      </c>
      <c r="W325" s="29">
        <f t="shared" si="88"/>
        <v>17</v>
      </c>
      <c r="X325" s="41" t="str" cm="1">
        <f t="array" aca="1" ref="X325" ca="1">IFERROR(INDEX('PC&amp;PD'!$A$1:$AP$15,ROW('PC&amp;PD'!$A$15),MATCH(INDIRECT(T325),'PC&amp;PD'!$A$1:$AP$1,0)),"")</f>
        <v/>
      </c>
      <c r="Y325" s="13" t="str">
        <f>IF(OR($N325="",$N325=0),"",IF($N325=$E$7,'Extracted info for SC'!$J$6,IF($N325=$D$26,'Extracted info for SC'!$J$7,IF($N325=$E$26,'Extracted info for SC'!$J$8,IF($N325=$F$26,'Extracted info for SC'!$J$9,IF($N325=$G$26,'Extracted info for SC'!$J$10,IF($N325=$H$26,'Extracted info for SC'!$J$11,IF($N325=$I$26,'Extracted info for SC'!$J$12,IF($N325=$J$26,'Extracted info for SC'!$J$13,IF($N325=$K$26,'Extracted info for SC'!$J$14,IF($N325=$L$26,'Extracted info for SC'!$J$15,IF($N325=$M$26,'Extracted info for SC'!$J$16,IF($N325=$N$26,'Extracted info for SC'!$J$17,IF($N325=$O$26,'Extracted info for SC'!$J$18,""))))))))))))))</f>
        <v/>
      </c>
      <c r="Z325" s="155"/>
      <c r="AA325" s="13" t="str">
        <f t="shared" si="109"/>
        <v/>
      </c>
      <c r="AB325" s="155"/>
      <c r="AC325" s="13" t="str">
        <f t="shared" ca="1" si="114"/>
        <v>$AB</v>
      </c>
      <c r="AD325" s="13" t="str" cm="1">
        <f t="array" aca="1" ref="AD325" ca="1">IFERROR(IF((LEFT(INDIRECT("$F"&amp;$S325),4))="GOTS",IF($G325="Organic","GOTS_Organic_raw",(IF($G325="Responsible","GOTS_Responsible",(IF($G325="No Attribute (Conventional)","GOTS_conventional",(IF($G325="Recycled Pre/Post-Consumer","GOTS_pre_post",(IF($G325="In-Conversion","GOTS_in_conversion",(IF($G325="Sustainably Sourced","Sustainably_sourced",""))))))))))),IF($G325="Organic","Organic",(IF($G325="Responsible","Responsible",(IF($G325="No Attribute (Conventional)","No_Attribute_Conventional",(IF($G325="Recycled Pre/Post-Consumer","Recycled_Pre_Post_Consumer",(IF($G325="In-Conversion","In_Conversion",(IF($G325="Recycled Pre-Consumer","Recycled_Pre_Consumer",(IF($G325="Recycled Post-Consumer","Recycled_Post_Consumer",(IF($G325="Sustainably Sourced","Sustainably_sourced","")))))))))))))))),"")</f>
        <v/>
      </c>
      <c r="AE325" s="13" t="e" cm="1">
        <f t="array" aca="1" ref="AE325" ca="1">IF(INDIRECT("$F"&amp;$S325)="","",IF(LEFT(INDIRECT("$F"&amp;$S325),3)="GRS","GRS_RCS_RM",IF((LEFT(INDIRECT("$F"&amp;$S325),3))="RCS","GRS_RCS_RM",IF(INDIRECT("$F"&amp;$S325)="OCS (No Label)","OCS_Conversion_RM",IF(LEFT(INDIRECT("$F"&amp;$S325),3)="OCS","OCS_RM",IF(RIGHT(INDIRECT("$F"&amp;$S325),10)="conversion","GOTS_RM_conversion",IF((LEFT(INDIRECT("$F"&amp;$S325),4))="GOTS","GOTS_RM","Responsible_RM")))))))</f>
        <v>#REF!</v>
      </c>
      <c r="AF325" s="13" t="str" cm="1">
        <f t="array" aca="1" ref="AF325" ca="1">IF($S325="","",INDIRECT("$Z"&amp;$S325))</f>
        <v/>
      </c>
      <c r="AG325" s="155"/>
      <c r="AH325" s="13" t="str" cm="1">
        <f t="array" aca="1" ref="AH325" ca="1">IFERROR(INDIRECT("$ag"&amp;S325),"")</f>
        <v/>
      </c>
      <c r="AI325" s="13" t="e" cm="1">
        <f t="array" aca="1" ref="AI325" ca="1">INDIRECT("O"&amp;S324)</f>
        <v>#REF!</v>
      </c>
      <c r="AJ325" s="13" t="str">
        <f>IF($I325="","",INDEX('Raw Material'!$A$1:$J$75,MATCH(I325,'Raw Material'!$A$1:$A$75,0),(MATCH(G325,'Raw Material'!$A$1:$J$1,0))))</f>
        <v/>
      </c>
      <c r="AK325" s="13" t="str">
        <f t="shared" si="110"/>
        <v>YANLIŞRM</v>
      </c>
      <c r="AL325" s="153" t="str">
        <f t="shared" si="111"/>
        <v/>
      </c>
    </row>
    <row r="326" spans="1:38" ht="16.5" customHeight="1">
      <c r="A326" s="162"/>
      <c r="B326" s="168"/>
      <c r="C326" s="169"/>
      <c r="D326" s="156"/>
      <c r="E326" s="156"/>
      <c r="F326" s="175"/>
      <c r="G326" s="181"/>
      <c r="H326" s="182"/>
      <c r="I326" s="182"/>
      <c r="J326" s="182"/>
      <c r="K326" s="32"/>
      <c r="L326" s="179"/>
      <c r="M326" s="179"/>
      <c r="N326" s="81"/>
      <c r="O326" s="185"/>
      <c r="P326" s="103"/>
      <c r="Q326" s="84" t="str">
        <f t="shared" si="112"/>
        <v/>
      </c>
      <c r="R326" s="159"/>
      <c r="S326" s="28" t="str" cm="1">
        <f t="array" aca="1" ref="S326" ca="1">IF(INDIRECT("A"&amp;114+$U326)&lt;&gt;"",114+$U326,"")</f>
        <v/>
      </c>
      <c r="T326" s="28" t="str">
        <f t="shared" ca="1" si="113"/>
        <v>$B</v>
      </c>
      <c r="U326" s="29">
        <f t="shared" si="120"/>
        <v>204</v>
      </c>
      <c r="V326" s="29">
        <v>17.666666666668</v>
      </c>
      <c r="W326" s="29">
        <f t="shared" si="88"/>
        <v>17</v>
      </c>
      <c r="X326" s="41" t="str" cm="1">
        <f t="array" aca="1" ref="X326" ca="1">IFERROR(INDEX('PC&amp;PD'!$A$1:$AP$15,ROW('PC&amp;PD'!$A$15),MATCH(INDIRECT(T326),'PC&amp;PD'!$A$1:$AP$1,0)),"")</f>
        <v/>
      </c>
      <c r="Y326" s="13" t="str">
        <f>IF(OR($N326="",$N326=0),"",IF($N326=$E$7,'Extracted info for SC'!$J$6,IF($N326=$D$26,'Extracted info for SC'!$J$7,IF($N326=$E$26,'Extracted info for SC'!$J$8,IF($N326=$F$26,'Extracted info for SC'!$J$9,IF($N326=$G$26,'Extracted info for SC'!$J$10,IF($N326=$H$26,'Extracted info for SC'!$J$11,IF($N326=$I$26,'Extracted info for SC'!$J$12,IF($N326=$J$26,'Extracted info for SC'!$J$13,IF($N326=$K$26,'Extracted info for SC'!$J$14,IF($N326=$L$26,'Extracted info for SC'!$J$15,IF($N326=$M$26,'Extracted info for SC'!$J$16,IF($N326=$N$26,'Extracted info for SC'!$J$17,IF($N326=$O$26,'Extracted info for SC'!$J$18,""))))))))))))))</f>
        <v/>
      </c>
      <c r="Z326" s="155"/>
      <c r="AA326" s="13" t="str">
        <f t="shared" si="109"/>
        <v/>
      </c>
      <c r="AB326" s="155"/>
      <c r="AC326" s="13" t="str">
        <f t="shared" ca="1" si="114"/>
        <v>$AB</v>
      </c>
      <c r="AD326" s="13" t="str" cm="1">
        <f t="array" aca="1" ref="AD326" ca="1">IFERROR(IF((LEFT(INDIRECT("$F"&amp;$S326),4))="GOTS",IF($G326="Organic","GOTS_Organic_raw",(IF($G326="Responsible","GOTS_Responsible",(IF($G326="No Attribute (Conventional)","GOTS_conventional",(IF($G326="Recycled Pre/Post-Consumer","GOTS_pre_post",(IF($G326="In-Conversion","GOTS_in_conversion",(IF($G326="Sustainably Sourced","Sustainably_sourced",""))))))))))),IF($G326="Organic","Organic",(IF($G326="Responsible","Responsible",(IF($G326="No Attribute (Conventional)","No_Attribute_Conventional",(IF($G326="Recycled Pre/Post-Consumer","Recycled_Pre_Post_Consumer",(IF($G326="In-Conversion","In_Conversion",(IF($G326="Recycled Pre-Consumer","Recycled_Pre_Consumer",(IF($G326="Recycled Post-Consumer","Recycled_Post_Consumer",(IF($G326="Sustainably Sourced","Sustainably_sourced","")))))))))))))))),"")</f>
        <v/>
      </c>
      <c r="AE326" s="13" t="e" cm="1">
        <f t="array" aca="1" ref="AE326" ca="1">IF(INDIRECT("$F"&amp;$S326)="","",IF(LEFT(INDIRECT("$F"&amp;$S326),3)="GRS","GRS_RCS_RM",IF((LEFT(INDIRECT("$F"&amp;$S326),3))="RCS","GRS_RCS_RM",IF(INDIRECT("$F"&amp;$S326)="OCS (No Label)","OCS_Conversion_RM",IF(LEFT(INDIRECT("$F"&amp;$S326),3)="OCS","OCS_RM",IF(RIGHT(INDIRECT("$F"&amp;$S326),10)="conversion","GOTS_RM_conversion",IF((LEFT(INDIRECT("$F"&amp;$S326),4))="GOTS","GOTS_RM","Responsible_RM")))))))</f>
        <v>#REF!</v>
      </c>
      <c r="AF326" s="13" t="str" cm="1">
        <f t="array" aca="1" ref="AF326" ca="1">IF($S326="","",INDIRECT("$Z"&amp;$S326))</f>
        <v/>
      </c>
      <c r="AG326" s="155"/>
      <c r="AH326" s="13" t="str" cm="1">
        <f t="array" aca="1" ref="AH326" ca="1">IFERROR(INDIRECT("$ag"&amp;S326),"")</f>
        <v/>
      </c>
      <c r="AI326" s="13" t="e" cm="1">
        <f t="array" aca="1" ref="AI326" ca="1">INDIRECT("O"&amp;S325)</f>
        <v>#REF!</v>
      </c>
      <c r="AJ326" s="13" t="str">
        <f>IF($I326="","",INDEX('Raw Material'!$A$1:$J$75,MATCH(I326,'Raw Material'!$A$1:$A$75,0),(MATCH(G326,'Raw Material'!$A$1:$J$1,0))))</f>
        <v/>
      </c>
      <c r="AK326" s="13" t="str">
        <f t="shared" si="110"/>
        <v>YANLIŞRM</v>
      </c>
      <c r="AL326" s="153" t="str">
        <f t="shared" si="111"/>
        <v/>
      </c>
    </row>
    <row r="327" spans="1:38" ht="16.5" customHeight="1">
      <c r="A327" s="162"/>
      <c r="B327" s="168"/>
      <c r="C327" s="169"/>
      <c r="D327" s="156"/>
      <c r="E327" s="156"/>
      <c r="F327" s="175"/>
      <c r="G327" s="181"/>
      <c r="H327" s="182"/>
      <c r="I327" s="182"/>
      <c r="J327" s="182"/>
      <c r="K327" s="32"/>
      <c r="L327" s="179"/>
      <c r="M327" s="179"/>
      <c r="N327" s="81"/>
      <c r="O327" s="185"/>
      <c r="P327" s="103"/>
      <c r="Q327" s="84" t="str">
        <f t="shared" si="112"/>
        <v/>
      </c>
      <c r="R327" s="159"/>
      <c r="S327" s="28" t="str" cm="1">
        <f t="array" aca="1" ref="S327" ca="1">IF(INDIRECT("A"&amp;114+$U327)&lt;&gt;"",114+$U327,"")</f>
        <v/>
      </c>
      <c r="T327" s="28" t="str">
        <f t="shared" ca="1" si="113"/>
        <v>$B</v>
      </c>
      <c r="U327" s="29">
        <f t="shared" si="120"/>
        <v>204</v>
      </c>
      <c r="V327" s="29">
        <v>17.7500000000013</v>
      </c>
      <c r="W327" s="29">
        <f t="shared" si="88"/>
        <v>17</v>
      </c>
      <c r="X327" s="41" t="str" cm="1">
        <f t="array" aca="1" ref="X327" ca="1">IFERROR(INDEX('PC&amp;PD'!$A$1:$AP$15,ROW('PC&amp;PD'!$A$15),MATCH(INDIRECT(T327),'PC&amp;PD'!$A$1:$AP$1,0)),"")</f>
        <v/>
      </c>
      <c r="Y327" s="13" t="str">
        <f>IF(OR($N327="",$N327=0),"",IF($N327=$E$7,'Extracted info for SC'!$J$6,IF($N327=$D$26,'Extracted info for SC'!$J$7,IF($N327=$E$26,'Extracted info for SC'!$J$8,IF($N327=$F$26,'Extracted info for SC'!$J$9,IF($N327=$G$26,'Extracted info for SC'!$J$10,IF($N327=$H$26,'Extracted info for SC'!$J$11,IF($N327=$I$26,'Extracted info for SC'!$J$12,IF($N327=$J$26,'Extracted info for SC'!$J$13,IF($N327=$K$26,'Extracted info for SC'!$J$14,IF($N327=$L$26,'Extracted info for SC'!$J$15,IF($N327=$M$26,'Extracted info for SC'!$J$16,IF($N327=$N$26,'Extracted info for SC'!$J$17,IF($N327=$O$26,'Extracted info for SC'!$J$18,""))))))))))))))</f>
        <v/>
      </c>
      <c r="Z327" s="155"/>
      <c r="AA327" s="13" t="str">
        <f t="shared" si="109"/>
        <v/>
      </c>
      <c r="AB327" s="155"/>
      <c r="AC327" s="13" t="str">
        <f t="shared" ca="1" si="114"/>
        <v>$AB</v>
      </c>
      <c r="AD327" s="13" t="str" cm="1">
        <f t="array" aca="1" ref="AD327" ca="1">IFERROR(IF((LEFT(INDIRECT("$F"&amp;$S327),4))="GOTS",IF($G327="Organic","GOTS_Organic_raw",(IF($G327="Responsible","GOTS_Responsible",(IF($G327="No Attribute (Conventional)","GOTS_conventional",(IF($G327="Recycled Pre/Post-Consumer","GOTS_pre_post",(IF($G327="In-Conversion","GOTS_in_conversion",(IF($G327="Sustainably Sourced","Sustainably_sourced",""))))))))))),IF($G327="Organic","Organic",(IF($G327="Responsible","Responsible",(IF($G327="No Attribute (Conventional)","No_Attribute_Conventional",(IF($G327="Recycled Pre/Post-Consumer","Recycled_Pre_Post_Consumer",(IF($G327="In-Conversion","In_Conversion",(IF($G327="Recycled Pre-Consumer","Recycled_Pre_Consumer",(IF($G327="Recycled Post-Consumer","Recycled_Post_Consumer",(IF($G327="Sustainably Sourced","Sustainably_sourced","")))))))))))))))),"")</f>
        <v/>
      </c>
      <c r="AE327" s="13" t="e" cm="1">
        <f t="array" aca="1" ref="AE327" ca="1">IF(INDIRECT("$F"&amp;$S327)="","",IF(LEFT(INDIRECT("$F"&amp;$S327),3)="GRS","GRS_RCS_RM",IF((LEFT(INDIRECT("$F"&amp;$S327),3))="RCS","GRS_RCS_RM",IF(INDIRECT("$F"&amp;$S327)="OCS (No Label)","OCS_Conversion_RM",IF(LEFT(INDIRECT("$F"&amp;$S327),3)="OCS","OCS_RM",IF(RIGHT(INDIRECT("$F"&amp;$S327),10)="conversion","GOTS_RM_conversion",IF((LEFT(INDIRECT("$F"&amp;$S327),4))="GOTS","GOTS_RM","Responsible_RM")))))))</f>
        <v>#REF!</v>
      </c>
      <c r="AF327" s="13" t="str" cm="1">
        <f t="array" aca="1" ref="AF327" ca="1">IF($S327="","",INDIRECT("$Z"&amp;$S327))</f>
        <v/>
      </c>
      <c r="AG327" s="155"/>
      <c r="AH327" s="13" t="str" cm="1">
        <f t="array" aca="1" ref="AH327" ca="1">IFERROR(INDIRECT("$ag"&amp;S327),"")</f>
        <v/>
      </c>
      <c r="AI327" s="13" t="e" cm="1">
        <f t="array" aca="1" ref="AI327" ca="1">INDIRECT("O"&amp;S326)</f>
        <v>#REF!</v>
      </c>
      <c r="AJ327" s="13" t="str">
        <f>IF($I327="","",INDEX('Raw Material'!$A$1:$J$75,MATCH(I327,'Raw Material'!$A$1:$A$75,0),(MATCH(G327,'Raw Material'!$A$1:$J$1,0))))</f>
        <v/>
      </c>
      <c r="AK327" s="13" t="str">
        <f t="shared" si="110"/>
        <v>YANLIŞRM</v>
      </c>
      <c r="AL327" s="153" t="str">
        <f t="shared" si="111"/>
        <v/>
      </c>
    </row>
    <row r="328" spans="1:38" ht="16.5" customHeight="1">
      <c r="A328" s="162"/>
      <c r="B328" s="168"/>
      <c r="C328" s="169"/>
      <c r="D328" s="156"/>
      <c r="E328" s="156"/>
      <c r="F328" s="175"/>
      <c r="G328" s="181"/>
      <c r="H328" s="182"/>
      <c r="I328" s="182"/>
      <c r="J328" s="182"/>
      <c r="K328" s="32"/>
      <c r="L328" s="179"/>
      <c r="M328" s="179"/>
      <c r="N328" s="81"/>
      <c r="O328" s="185"/>
      <c r="P328" s="103"/>
      <c r="Q328" s="84" t="str">
        <f t="shared" si="112"/>
        <v/>
      </c>
      <c r="R328" s="159"/>
      <c r="S328" s="28" t="str" cm="1">
        <f t="array" aca="1" ref="S328" ca="1">IF(INDIRECT("A"&amp;114+$U328)&lt;&gt;"",114+$U328,"")</f>
        <v/>
      </c>
      <c r="T328" s="28" t="str">
        <f t="shared" ca="1" si="113"/>
        <v>$B</v>
      </c>
      <c r="U328" s="29">
        <f t="shared" si="120"/>
        <v>204</v>
      </c>
      <c r="V328" s="29">
        <v>17.8333333333347</v>
      </c>
      <c r="W328" s="29">
        <f t="shared" si="88"/>
        <v>17</v>
      </c>
      <c r="X328" s="41" t="str" cm="1">
        <f t="array" aca="1" ref="X328" ca="1">IFERROR(INDEX('PC&amp;PD'!$A$1:$AP$15,ROW('PC&amp;PD'!$A$15),MATCH(INDIRECT(T328),'PC&amp;PD'!$A$1:$AP$1,0)),"")</f>
        <v/>
      </c>
      <c r="Y328" s="13" t="str">
        <f>IF(OR($N328="",$N328=0),"",IF($N328=$E$7,'Extracted info for SC'!$J$6,IF($N328=$D$26,'Extracted info for SC'!$J$7,IF($N328=$E$26,'Extracted info for SC'!$J$8,IF($N328=$F$26,'Extracted info for SC'!$J$9,IF($N328=$G$26,'Extracted info for SC'!$J$10,IF($N328=$H$26,'Extracted info for SC'!$J$11,IF($N328=$I$26,'Extracted info for SC'!$J$12,IF($N328=$J$26,'Extracted info for SC'!$J$13,IF($N328=$K$26,'Extracted info for SC'!$J$14,IF($N328=$L$26,'Extracted info for SC'!$J$15,IF($N328=$M$26,'Extracted info for SC'!$J$16,IF($N328=$N$26,'Extracted info for SC'!$J$17,IF($N328=$O$26,'Extracted info for SC'!$J$18,""))))))))))))))</f>
        <v/>
      </c>
      <c r="Z328" s="155"/>
      <c r="AA328" s="13" t="str">
        <f t="shared" si="109"/>
        <v/>
      </c>
      <c r="AB328" s="155"/>
      <c r="AC328" s="13" t="str">
        <f t="shared" ca="1" si="114"/>
        <v>$AB</v>
      </c>
      <c r="AD328" s="13" t="str" cm="1">
        <f t="array" aca="1" ref="AD328" ca="1">IFERROR(IF((LEFT(INDIRECT("$F"&amp;$S328),4))="GOTS",IF($G328="Organic","GOTS_Organic_raw",(IF($G328="Responsible","GOTS_Responsible",(IF($G328="No Attribute (Conventional)","GOTS_conventional",(IF($G328="Recycled Pre/Post-Consumer","GOTS_pre_post",(IF($G328="In-Conversion","GOTS_in_conversion",(IF($G328="Sustainably Sourced","Sustainably_sourced",""))))))))))),IF($G328="Organic","Organic",(IF($G328="Responsible","Responsible",(IF($G328="No Attribute (Conventional)","No_Attribute_Conventional",(IF($G328="Recycled Pre/Post-Consumer","Recycled_Pre_Post_Consumer",(IF($G328="In-Conversion","In_Conversion",(IF($G328="Recycled Pre-Consumer","Recycled_Pre_Consumer",(IF($G328="Recycled Post-Consumer","Recycled_Post_Consumer",(IF($G328="Sustainably Sourced","Sustainably_sourced","")))))))))))))))),"")</f>
        <v/>
      </c>
      <c r="AE328" s="13" t="e" cm="1">
        <f t="array" aca="1" ref="AE328" ca="1">IF(INDIRECT("$F"&amp;$S328)="","",IF(LEFT(INDIRECT("$F"&amp;$S328),3)="GRS","GRS_RCS_RM",IF((LEFT(INDIRECT("$F"&amp;$S328),3))="RCS","GRS_RCS_RM",IF(INDIRECT("$F"&amp;$S328)="OCS (No Label)","OCS_Conversion_RM",IF(LEFT(INDIRECT("$F"&amp;$S328),3)="OCS","OCS_RM",IF(RIGHT(INDIRECT("$F"&amp;$S328),10)="conversion","GOTS_RM_conversion",IF((LEFT(INDIRECT("$F"&amp;$S328),4))="GOTS","GOTS_RM","Responsible_RM")))))))</f>
        <v>#REF!</v>
      </c>
      <c r="AF328" s="13" t="str" cm="1">
        <f t="array" aca="1" ref="AF328" ca="1">IF($S328="","",INDIRECT("$Z"&amp;$S328))</f>
        <v/>
      </c>
      <c r="AG328" s="155"/>
      <c r="AH328" s="13" t="str" cm="1">
        <f t="array" aca="1" ref="AH328" ca="1">IFERROR(INDIRECT("$ag"&amp;S328),"")</f>
        <v/>
      </c>
      <c r="AI328" s="13" t="e" cm="1">
        <f t="array" aca="1" ref="AI328" ca="1">INDIRECT("O"&amp;S327)</f>
        <v>#REF!</v>
      </c>
      <c r="AJ328" s="13" t="str">
        <f>IF($I328="","",INDEX('Raw Material'!$A$1:$J$75,MATCH(I328,'Raw Material'!$A$1:$A$75,0),(MATCH(G328,'Raw Material'!$A$1:$J$1,0))))</f>
        <v/>
      </c>
      <c r="AK328" s="13" t="str">
        <f t="shared" si="110"/>
        <v>YANLIŞRM</v>
      </c>
      <c r="AL328" s="153" t="str">
        <f t="shared" si="111"/>
        <v/>
      </c>
    </row>
    <row r="329" spans="1:38" ht="16.5" customHeight="1" thickBot="1">
      <c r="A329" s="163"/>
      <c r="B329" s="170"/>
      <c r="C329" s="171"/>
      <c r="D329" s="156"/>
      <c r="E329" s="156"/>
      <c r="F329" s="176"/>
      <c r="G329" s="157"/>
      <c r="H329" s="158"/>
      <c r="I329" s="158"/>
      <c r="J329" s="158"/>
      <c r="K329" s="33"/>
      <c r="L329" s="180"/>
      <c r="M329" s="180"/>
      <c r="N329" s="82"/>
      <c r="O329" s="186"/>
      <c r="P329" s="103"/>
      <c r="Q329" s="84" t="str">
        <f t="shared" si="112"/>
        <v/>
      </c>
      <c r="R329" s="159"/>
      <c r="S329" s="28" t="str" cm="1">
        <f t="array" aca="1" ref="S329" ca="1">IF(INDIRECT("A"&amp;114+$U329)&lt;&gt;"",114+$U329,"")</f>
        <v/>
      </c>
      <c r="T329" s="28" t="str">
        <f t="shared" ca="1" si="113"/>
        <v>$B</v>
      </c>
      <c r="U329" s="29">
        <f t="shared" si="120"/>
        <v>204</v>
      </c>
      <c r="V329" s="29">
        <v>17.916666666668</v>
      </c>
      <c r="W329" s="29">
        <f t="shared" ref="W329:W392" si="121">ROUNDDOWN(V329,0)</f>
        <v>17</v>
      </c>
      <c r="X329" s="41" t="str" cm="1">
        <f t="array" aca="1" ref="X329" ca="1">IFERROR(INDEX('PC&amp;PD'!$A$1:$AP$15,ROW('PC&amp;PD'!$A$15),MATCH(INDIRECT(T329),'PC&amp;PD'!$A$1:$AP$1,0)),"")</f>
        <v/>
      </c>
      <c r="Y329" s="13" t="str">
        <f>IF(OR($N329="",$N329=0),"",IF($N329=$E$7,'Extracted info for SC'!$J$6,IF($N329=$D$26,'Extracted info for SC'!$J$7,IF($N329=$E$26,'Extracted info for SC'!$J$8,IF($N329=$F$26,'Extracted info for SC'!$J$9,IF($N329=$G$26,'Extracted info for SC'!$J$10,IF($N329=$H$26,'Extracted info for SC'!$J$11,IF($N329=$I$26,'Extracted info for SC'!$J$12,IF($N329=$J$26,'Extracted info for SC'!$J$13,IF($N329=$K$26,'Extracted info for SC'!$J$14,IF($N329=$L$26,'Extracted info for SC'!$J$15,IF($N329=$M$26,'Extracted info for SC'!$J$16,IF($N329=$N$26,'Extracted info for SC'!$J$17,IF($N329=$O$26,'Extracted info for SC'!$J$18,""))))))))))))))</f>
        <v/>
      </c>
      <c r="Z329" s="155"/>
      <c r="AA329" s="13" t="str">
        <f t="shared" si="109"/>
        <v/>
      </c>
      <c r="AB329" s="155"/>
      <c r="AC329" s="13" t="str">
        <f t="shared" ca="1" si="114"/>
        <v>$AB</v>
      </c>
      <c r="AD329" s="13" t="str" cm="1">
        <f t="array" aca="1" ref="AD329" ca="1">IFERROR(IF((LEFT(INDIRECT("$F"&amp;$S329),4))="GOTS",IF($G329="Organic","GOTS_Organic_raw",(IF($G329="Responsible","GOTS_Responsible",(IF($G329="No Attribute (Conventional)","GOTS_conventional",(IF($G329="Recycled Pre/Post-Consumer","GOTS_pre_post",(IF($G329="In-Conversion","GOTS_in_conversion",(IF($G329="Sustainably Sourced","Sustainably_sourced",""))))))))))),IF($G329="Organic","Organic",(IF($G329="Responsible","Responsible",(IF($G329="No Attribute (Conventional)","No_Attribute_Conventional",(IF($G329="Recycled Pre/Post-Consumer","Recycled_Pre_Post_Consumer",(IF($G329="In-Conversion","In_Conversion",(IF($G329="Recycled Pre-Consumer","Recycled_Pre_Consumer",(IF($G329="Recycled Post-Consumer","Recycled_Post_Consumer",(IF($G329="Sustainably Sourced","Sustainably_sourced","")))))))))))))))),"")</f>
        <v/>
      </c>
      <c r="AE329" s="13" t="e" cm="1">
        <f t="array" aca="1" ref="AE329" ca="1">IF(INDIRECT("$F"&amp;$S329)="","",IF(LEFT(INDIRECT("$F"&amp;$S329),3)="GRS","GRS_RCS_RM",IF((LEFT(INDIRECT("$F"&amp;$S329),3))="RCS","GRS_RCS_RM",IF(INDIRECT("$F"&amp;$S329)="OCS (No Label)","OCS_Conversion_RM",IF(LEFT(INDIRECT("$F"&amp;$S329),3)="OCS","OCS_RM",IF(RIGHT(INDIRECT("$F"&amp;$S329),10)="conversion","GOTS_RM_conversion",IF((LEFT(INDIRECT("$F"&amp;$S329),4))="GOTS","GOTS_RM","Responsible_RM")))))))</f>
        <v>#REF!</v>
      </c>
      <c r="AF329" s="13" t="str" cm="1">
        <f t="array" aca="1" ref="AF329" ca="1">IF($S329="","",INDIRECT("$Z"&amp;$S329))</f>
        <v/>
      </c>
      <c r="AG329" s="155"/>
      <c r="AH329" s="13" t="str" cm="1">
        <f t="array" aca="1" ref="AH329" ca="1">IFERROR(INDIRECT("$ag"&amp;S329),"")</f>
        <v/>
      </c>
      <c r="AI329" s="13" t="e" cm="1">
        <f t="array" aca="1" ref="AI329" ca="1">INDIRECT("O"&amp;S328)</f>
        <v>#REF!</v>
      </c>
      <c r="AJ329" s="13" t="str">
        <f>IF($I329="","",INDEX('Raw Material'!$A$1:$J$75,MATCH(I329,'Raw Material'!$A$1:$A$75,0),(MATCH(G329,'Raw Material'!$A$1:$J$1,0))))</f>
        <v/>
      </c>
      <c r="AK329" s="13" t="str">
        <f t="shared" si="110"/>
        <v>YANLIŞRM</v>
      </c>
      <c r="AL329" s="153" t="str">
        <f t="shared" si="111"/>
        <v/>
      </c>
    </row>
    <row r="330" spans="1:38" ht="16.5" customHeight="1">
      <c r="A330" s="160" t="str">
        <f>IF(B330="","",COUNTA($B$114:$B330))</f>
        <v/>
      </c>
      <c r="B330" s="164"/>
      <c r="C330" s="165"/>
      <c r="D330" s="183"/>
      <c r="E330" s="183"/>
      <c r="F330" s="172"/>
      <c r="G330" s="212"/>
      <c r="H330" s="206"/>
      <c r="I330" s="206"/>
      <c r="J330" s="206"/>
      <c r="K330" s="31"/>
      <c r="L330" s="177" t="str">
        <f t="shared" ref="L330" si="122">IF(R330="","",LEFT(R330,LEN(R330)-2))</f>
        <v/>
      </c>
      <c r="M330" s="177"/>
      <c r="N330" s="80"/>
      <c r="O330" s="184"/>
      <c r="P330" s="103"/>
      <c r="Q330" s="84" t="str">
        <f t="shared" si="112"/>
        <v/>
      </c>
      <c r="R330" s="159" t="str">
        <f t="shared" ref="R330" si="123">CONCATENATE($Q330,Q331,Q332,Q333,Q334,Q335,$Q336,$Q337,$Q338,$Q339,Q340,Q341)</f>
        <v/>
      </c>
      <c r="S330" s="28" t="str" cm="1">
        <f t="array" aca="1" ref="S330" ca="1">IF(INDIRECT("A"&amp;114+$U330)&lt;&gt;"",114+$U330,"")</f>
        <v/>
      </c>
      <c r="T330" s="28" t="str">
        <f t="shared" ca="1" si="113"/>
        <v>$B</v>
      </c>
      <c r="U330" s="29">
        <f t="shared" si="120"/>
        <v>216</v>
      </c>
      <c r="V330" s="29">
        <v>18.0000000000013</v>
      </c>
      <c r="W330" s="29">
        <f t="shared" si="121"/>
        <v>18</v>
      </c>
      <c r="X330" s="41" t="str" cm="1">
        <f t="array" aca="1" ref="X330" ca="1">IFERROR(INDEX('PC&amp;PD'!$A$1:$AP$15,ROW('PC&amp;PD'!$A$15),MATCH(INDIRECT(T330),'PC&amp;PD'!$A$1:$AP$1,0)),"")</f>
        <v/>
      </c>
      <c r="Y330" s="13" t="str">
        <f>IF(OR($N330="",$N330=0),"",IF($N330=$E$7,'Extracted info for SC'!$J$6,IF($N330=$D$26,'Extracted info for SC'!$J$7,IF($N330=$E$26,'Extracted info for SC'!$J$8,IF($N330=$F$26,'Extracted info for SC'!$J$9,IF($N330=$G$26,'Extracted info for SC'!$J$10,IF($N330=$H$26,'Extracted info for SC'!$J$11,IF($N330=$I$26,'Extracted info for SC'!$J$12,IF($N330=$J$26,'Extracted info for SC'!$J$13,IF($N330=$K$26,'Extracted info for SC'!$J$14,IF($N330=$L$26,'Extracted info for SC'!$J$15,IF($N330=$M$26,'Extracted info for SC'!$J$16,IF($N330=$N$26,'Extracted info for SC'!$J$17,IF($N330=$O$26,'Extracted info for SC'!$J$18,""))))))))))))))</f>
        <v/>
      </c>
      <c r="Z330" s="155" t="str">
        <f t="shared" ref="Z330" si="124">IFERROR(IF($F330="OCS 100","OCS (OCS 100)",IF($F330="OCS Blended","OCS (OCS Blended)",IF($F330="OCS (No Label)","OCS (No Label)",IF($F330="RCS 100","RCS (RCS 100)",IF($F330="RCS Blended","RCS (RCS Blended)",IF($F330="GRS","GRS (GRS)",IF($F330="GRS (No Label)", "GRS (No Label)",IF($F330="RDS","RDS (RDS)",IF($F330="RWS","RWS (RWS)",IF($F330="RAS","RAS (RAS)",IF($F330="RMS","RMS (RMS)",IF($F330="GOTS Organic","GOTS (Organic)",IF($F330="GOTS Made with organic","GOTS (Made with Organic)",IF($F330="GOTS Organic - in conversion","GOTS (Organic - In Conversion)",IF($F330="GOTS Made with organic - in conversion","GOTS (Made with Organic - In Conversion)",""))))))))))))))),"")</f>
        <v/>
      </c>
      <c r="AA330" s="13" t="str">
        <f t="shared" si="109"/>
        <v/>
      </c>
      <c r="AB330" s="155" t="str">
        <f t="shared" ref="AB330" si="125">IFERROR(IF($F330="OCS 100", "OCS_100",IF($F330="OCS Blended", "OCS_Blended",IF($F330="OCS (No Label)", "OCS_No_Label",IF($F330="RCS 100", "RCS_100",IF($F330="RCS Blended","RCS_Blended",IF($F330="GRS","GRS",IF($F330="GRS (No Label)", "GRS_No_Label",IF($F330="RDS","RDS",IF($F330="RWS","RWS",IF($F330="RMS","RMS",IF($F330="GOTS Organic","GOTS_Organic",IF($F330="GOTS Made with organic","GOTS_Made_with_organic",IF($F330="GOTS Organic - in conversion","GOTS_Organic_in_Conversion",IF($F330="GOTS Made with organic - in conversion","GOTS_Made_with_Organic_in_Conversion",IF($F330="RAS","RAS",""))))))))))))))),"")</f>
        <v/>
      </c>
      <c r="AC330" s="13" t="str">
        <f t="shared" ca="1" si="114"/>
        <v>$AB</v>
      </c>
      <c r="AD330" s="13" t="str" cm="1">
        <f t="array" aca="1" ref="AD330" ca="1">IFERROR(IF((LEFT(INDIRECT("$F"&amp;$S330),4))="GOTS",IF($G330="Organic","GOTS_Organic_raw",(IF($G330="Responsible","GOTS_Responsible",(IF($G330="No Attribute (Conventional)","GOTS_conventional",(IF($G330="Recycled Pre/Post-Consumer","GOTS_pre_post",(IF($G330="In-Conversion","GOTS_in_conversion",(IF($G330="Sustainably Sourced","Sustainably_sourced",""))))))))))),IF($G330="Organic","Organic",(IF($G330="Responsible","Responsible",(IF($G330="No Attribute (Conventional)","No_Attribute_Conventional",(IF($G330="Recycled Pre/Post-Consumer","Recycled_Pre_Post_Consumer",(IF($G330="In-Conversion","In_Conversion",(IF($G330="Recycled Pre-Consumer","Recycled_Pre_Consumer",(IF($G330="Recycled Post-Consumer","Recycled_Post_Consumer",(IF($G330="Sustainably Sourced","Sustainably_sourced","")))))))))))))))),"")</f>
        <v/>
      </c>
      <c r="AE330" s="13" t="e" cm="1">
        <f t="array" aca="1" ref="AE330" ca="1">IF(INDIRECT("$F"&amp;$S330)="","",IF(LEFT(INDIRECT("$F"&amp;$S330),3)="GRS","GRS_RCS_RM",IF((LEFT(INDIRECT("$F"&amp;$S330),3))="RCS","GRS_RCS_RM",IF(INDIRECT("$F"&amp;$S330)="OCS (No Label)","OCS_Conversion_RM",IF(LEFT(INDIRECT("$F"&amp;$S330),3)="OCS","OCS_RM",IF(RIGHT(INDIRECT("$F"&amp;$S330),10)="conversion","GOTS_RM_conversion",IF((LEFT(INDIRECT("$F"&amp;$S330),4))="GOTS","GOTS_RM","Responsible_RM")))))))</f>
        <v>#REF!</v>
      </c>
      <c r="AF330" s="13" t="str" cm="1">
        <f t="array" aca="1" ref="AF330" ca="1">IF($S330="","",INDIRECT("$Z"&amp;$S330))</f>
        <v/>
      </c>
      <c r="AG330" s="155" t="str">
        <f t="shared" ref="AG330" si="126">IF(AND(Y330="",Y331="",Y332="",Y333="",Y334="",Y335="",Y336="",Y337="",Y338="",Y339="",Y340="",Y341=""),"",CONCATENATE(Y330&amp;", "&amp;Y331&amp;", "&amp;Y332&amp;", "&amp;Y333&amp;", "&amp;Y334&amp;", "&amp;Y335&amp;", "&amp;Y336&amp;", "&amp;Y337&amp;", "&amp;Y338&amp;", "&amp;Y339&amp;", "&amp;Y340&amp;", "&amp;Y341))</f>
        <v/>
      </c>
      <c r="AH330" s="13" t="str" cm="1">
        <f t="array" aca="1" ref="AH330" ca="1">IFERROR(INDIRECT("$ag"&amp;S330),"")</f>
        <v/>
      </c>
      <c r="AI330" s="13" t="e" cm="1">
        <f t="array" aca="1" ref="AI330" ca="1">INDIRECT("O"&amp;S329)</f>
        <v>#REF!</v>
      </c>
      <c r="AJ330" s="13" t="str">
        <f>IF($I330="","",INDEX('Raw Material'!$A$1:$J$75,MATCH(I330,'Raw Material'!$A$1:$A$75,0),(MATCH(G330,'Raw Material'!$A$1:$J$1,0))))</f>
        <v/>
      </c>
      <c r="AK330" s="13" t="str">
        <f t="shared" si="110"/>
        <v>YANLIŞRM</v>
      </c>
      <c r="AL330" s="153" t="str">
        <f t="shared" si="111"/>
        <v/>
      </c>
    </row>
    <row r="331" spans="1:38" ht="16.5" customHeight="1">
      <c r="A331" s="161"/>
      <c r="B331" s="166"/>
      <c r="C331" s="167"/>
      <c r="D331" s="156"/>
      <c r="E331" s="156"/>
      <c r="F331" s="173"/>
      <c r="G331" s="181"/>
      <c r="H331" s="182"/>
      <c r="I331" s="182"/>
      <c r="J331" s="182"/>
      <c r="K331" s="32"/>
      <c r="L331" s="178"/>
      <c r="M331" s="178"/>
      <c r="N331" s="81"/>
      <c r="O331" s="185"/>
      <c r="P331" s="103"/>
      <c r="Q331" s="84" t="str">
        <f t="shared" si="112"/>
        <v/>
      </c>
      <c r="R331" s="159"/>
      <c r="S331" s="28" t="str" cm="1">
        <f t="array" aca="1" ref="S331" ca="1">IF(INDIRECT("A"&amp;114+$U331)&lt;&gt;"",114+$U331,"")</f>
        <v/>
      </c>
      <c r="T331" s="28" t="str">
        <f t="shared" ca="1" si="113"/>
        <v>$B</v>
      </c>
      <c r="U331" s="29">
        <f t="shared" si="120"/>
        <v>216</v>
      </c>
      <c r="V331" s="29">
        <v>18.0833333333347</v>
      </c>
      <c r="W331" s="29">
        <f t="shared" si="121"/>
        <v>18</v>
      </c>
      <c r="X331" s="41" t="str" cm="1">
        <f t="array" aca="1" ref="X331" ca="1">IFERROR(INDEX('PC&amp;PD'!$A$1:$AP$15,ROW('PC&amp;PD'!$A$15),MATCH(INDIRECT(T331),'PC&amp;PD'!$A$1:$AP$1,0)),"")</f>
        <v/>
      </c>
      <c r="Y331" s="13" t="str">
        <f>IF(OR($N331="",$N331=0),"",IF($N331=$E$7,'Extracted info for SC'!$J$6,IF($N331=$D$26,'Extracted info for SC'!$J$7,IF($N331=$E$26,'Extracted info for SC'!$J$8,IF($N331=$F$26,'Extracted info for SC'!$J$9,IF($N331=$G$26,'Extracted info for SC'!$J$10,IF($N331=$H$26,'Extracted info for SC'!$J$11,IF($N331=$I$26,'Extracted info for SC'!$J$12,IF($N331=$J$26,'Extracted info for SC'!$J$13,IF($N331=$K$26,'Extracted info for SC'!$J$14,IF($N331=$L$26,'Extracted info for SC'!$J$15,IF($N331=$M$26,'Extracted info for SC'!$J$16,IF($N331=$N$26,'Extracted info for SC'!$J$17,IF($N331=$O$26,'Extracted info for SC'!$J$18,""))))))))))))))</f>
        <v/>
      </c>
      <c r="Z331" s="155"/>
      <c r="AA331" s="13" t="str">
        <f t="shared" si="109"/>
        <v/>
      </c>
      <c r="AB331" s="155"/>
      <c r="AC331" s="13" t="str">
        <f t="shared" ca="1" si="114"/>
        <v>$AB</v>
      </c>
      <c r="AD331" s="13" t="str" cm="1">
        <f t="array" aca="1" ref="AD331" ca="1">IFERROR(IF((LEFT(INDIRECT("$F"&amp;$S331),4))="GOTS",IF($G331="Organic","GOTS_Organic_raw",(IF($G331="Responsible","GOTS_Responsible",(IF($G331="No Attribute (Conventional)","GOTS_conventional",(IF($G331="Recycled Pre/Post-Consumer","GOTS_pre_post",(IF($G331="In-Conversion","GOTS_in_conversion",(IF($G331="Sustainably Sourced","Sustainably_sourced",""))))))))))),IF($G331="Organic","Organic",(IF($G331="Responsible","Responsible",(IF($G331="No Attribute (Conventional)","No_Attribute_Conventional",(IF($G331="Recycled Pre/Post-Consumer","Recycled_Pre_Post_Consumer",(IF($G331="In-Conversion","In_Conversion",(IF($G331="Recycled Pre-Consumer","Recycled_Pre_Consumer",(IF($G331="Recycled Post-Consumer","Recycled_Post_Consumer",(IF($G331="Sustainably Sourced","Sustainably_sourced","")))))))))))))))),"")</f>
        <v/>
      </c>
      <c r="AE331" s="13" t="e" cm="1">
        <f t="array" aca="1" ref="AE331" ca="1">IF(INDIRECT("$F"&amp;$S331)="","",IF(LEFT(INDIRECT("$F"&amp;$S331),3)="GRS","GRS_RCS_RM",IF((LEFT(INDIRECT("$F"&amp;$S331),3))="RCS","GRS_RCS_RM",IF(INDIRECT("$F"&amp;$S331)="OCS (No Label)","OCS_Conversion_RM",IF(LEFT(INDIRECT("$F"&amp;$S331),3)="OCS","OCS_RM",IF(RIGHT(INDIRECT("$F"&amp;$S331),10)="conversion","GOTS_RM_conversion",IF((LEFT(INDIRECT("$F"&amp;$S331),4))="GOTS","GOTS_RM","Responsible_RM")))))))</f>
        <v>#REF!</v>
      </c>
      <c r="AF331" s="13" t="str" cm="1">
        <f t="array" aca="1" ref="AF331" ca="1">IF($S331="","",INDIRECT("$Z"&amp;$S331))</f>
        <v/>
      </c>
      <c r="AG331" s="155"/>
      <c r="AH331" s="13" t="str" cm="1">
        <f t="array" aca="1" ref="AH331" ca="1">IFERROR(INDIRECT("$ag"&amp;S331),"")</f>
        <v/>
      </c>
      <c r="AI331" s="13" t="e" cm="1">
        <f t="array" aca="1" ref="AI331" ca="1">INDIRECT("O"&amp;S330)</f>
        <v>#REF!</v>
      </c>
      <c r="AJ331" s="13" t="str">
        <f>IF($I331="","",INDEX('Raw Material'!$A$1:$J$75,MATCH(I331,'Raw Material'!$A$1:$A$75,0),(MATCH(G331,'Raw Material'!$A$1:$J$1,0))))</f>
        <v/>
      </c>
      <c r="AK331" s="13" t="str">
        <f t="shared" si="110"/>
        <v>YANLIŞRM</v>
      </c>
      <c r="AL331" s="153" t="str">
        <f t="shared" si="111"/>
        <v/>
      </c>
    </row>
    <row r="332" spans="1:38" ht="16.5" customHeight="1">
      <c r="A332" s="161"/>
      <c r="B332" s="166"/>
      <c r="C332" s="167"/>
      <c r="D332" s="156"/>
      <c r="E332" s="156"/>
      <c r="F332" s="173"/>
      <c r="G332" s="181"/>
      <c r="H332" s="182"/>
      <c r="I332" s="182"/>
      <c r="J332" s="182"/>
      <c r="K332" s="32"/>
      <c r="L332" s="178"/>
      <c r="M332" s="178"/>
      <c r="N332" s="81"/>
      <c r="O332" s="185"/>
      <c r="P332" s="103"/>
      <c r="Q332" s="84" t="str">
        <f t="shared" si="112"/>
        <v/>
      </c>
      <c r="R332" s="159"/>
      <c r="S332" s="28" t="str" cm="1">
        <f t="array" aca="1" ref="S332" ca="1">IF(INDIRECT("A"&amp;114+$U332)&lt;&gt;"",114+$U332,"")</f>
        <v/>
      </c>
      <c r="T332" s="28" t="str">
        <f t="shared" ca="1" si="113"/>
        <v>$B</v>
      </c>
      <c r="U332" s="29">
        <f t="shared" si="120"/>
        <v>216</v>
      </c>
      <c r="V332" s="29">
        <v>18.166666666668</v>
      </c>
      <c r="W332" s="29">
        <f t="shared" si="121"/>
        <v>18</v>
      </c>
      <c r="X332" s="41" t="str" cm="1">
        <f t="array" aca="1" ref="X332" ca="1">IFERROR(INDEX('PC&amp;PD'!$A$1:$AP$15,ROW('PC&amp;PD'!$A$15),MATCH(INDIRECT(T332),'PC&amp;PD'!$A$1:$AP$1,0)),"")</f>
        <v/>
      </c>
      <c r="Y332" s="13" t="str">
        <f>IF(OR($N332="",$N332=0),"",IF($N332=$E$7,'Extracted info for SC'!$J$6,IF($N332=$D$26,'Extracted info for SC'!$J$7,IF($N332=$E$26,'Extracted info for SC'!$J$8,IF($N332=$F$26,'Extracted info for SC'!$J$9,IF($N332=$G$26,'Extracted info for SC'!$J$10,IF($N332=$H$26,'Extracted info for SC'!$J$11,IF($N332=$I$26,'Extracted info for SC'!$J$12,IF($N332=$J$26,'Extracted info for SC'!$J$13,IF($N332=$K$26,'Extracted info for SC'!$J$14,IF($N332=$L$26,'Extracted info for SC'!$J$15,IF($N332=$M$26,'Extracted info for SC'!$J$16,IF($N332=$N$26,'Extracted info for SC'!$J$17,IF($N332=$O$26,'Extracted info for SC'!$J$18,""))))))))))))))</f>
        <v/>
      </c>
      <c r="Z332" s="155"/>
      <c r="AA332" s="13" t="str">
        <f t="shared" si="109"/>
        <v/>
      </c>
      <c r="AB332" s="155"/>
      <c r="AC332" s="13" t="str">
        <f t="shared" ca="1" si="114"/>
        <v>$AB</v>
      </c>
      <c r="AD332" s="13" t="str" cm="1">
        <f t="array" aca="1" ref="AD332" ca="1">IFERROR(IF((LEFT(INDIRECT("$F"&amp;$S332),4))="GOTS",IF($G332="Organic","GOTS_Organic_raw",(IF($G332="Responsible","GOTS_Responsible",(IF($G332="No Attribute (Conventional)","GOTS_conventional",(IF($G332="Recycled Pre/Post-Consumer","GOTS_pre_post",(IF($G332="In-Conversion","GOTS_in_conversion",(IF($G332="Sustainably Sourced","Sustainably_sourced",""))))))))))),IF($G332="Organic","Organic",(IF($G332="Responsible","Responsible",(IF($G332="No Attribute (Conventional)","No_Attribute_Conventional",(IF($G332="Recycled Pre/Post-Consumer","Recycled_Pre_Post_Consumer",(IF($G332="In-Conversion","In_Conversion",(IF($G332="Recycled Pre-Consumer","Recycled_Pre_Consumer",(IF($G332="Recycled Post-Consumer","Recycled_Post_Consumer",(IF($G332="Sustainably Sourced","Sustainably_sourced","")))))))))))))))),"")</f>
        <v/>
      </c>
      <c r="AE332" s="13" t="e" cm="1">
        <f t="array" aca="1" ref="AE332" ca="1">IF(INDIRECT("$F"&amp;$S332)="","",IF(LEFT(INDIRECT("$F"&amp;$S332),3)="GRS","GRS_RCS_RM",IF((LEFT(INDIRECT("$F"&amp;$S332),3))="RCS","GRS_RCS_RM",IF(INDIRECT("$F"&amp;$S332)="OCS (No Label)","OCS_Conversion_RM",IF(LEFT(INDIRECT("$F"&amp;$S332),3)="OCS","OCS_RM",IF(RIGHT(INDIRECT("$F"&amp;$S332),10)="conversion","GOTS_RM_conversion",IF((LEFT(INDIRECT("$F"&amp;$S332),4))="GOTS","GOTS_RM","Responsible_RM")))))))</f>
        <v>#REF!</v>
      </c>
      <c r="AF332" s="13" t="str" cm="1">
        <f t="array" aca="1" ref="AF332" ca="1">IF($S332="","",INDIRECT("$Z"&amp;$S332))</f>
        <v/>
      </c>
      <c r="AG332" s="155"/>
      <c r="AH332" s="13" t="str" cm="1">
        <f t="array" aca="1" ref="AH332" ca="1">IFERROR(INDIRECT("$ag"&amp;S332),"")</f>
        <v/>
      </c>
      <c r="AI332" s="13" t="e" cm="1">
        <f t="array" aca="1" ref="AI332" ca="1">INDIRECT("O"&amp;S331)</f>
        <v>#REF!</v>
      </c>
      <c r="AJ332" s="13" t="str">
        <f>IF($I332="","",INDEX('Raw Material'!$A$1:$J$75,MATCH(I332,'Raw Material'!$A$1:$A$75,0),(MATCH(G332,'Raw Material'!$A$1:$J$1,0))))</f>
        <v/>
      </c>
      <c r="AK332" s="13" t="str">
        <f t="shared" si="110"/>
        <v>YANLIŞRM</v>
      </c>
      <c r="AL332" s="153" t="str">
        <f t="shared" si="111"/>
        <v/>
      </c>
    </row>
    <row r="333" spans="1:38" ht="16.5" customHeight="1">
      <c r="A333" s="161"/>
      <c r="B333" s="166"/>
      <c r="C333" s="167"/>
      <c r="D333" s="156"/>
      <c r="E333" s="156"/>
      <c r="F333" s="174"/>
      <c r="G333" s="181"/>
      <c r="H333" s="182"/>
      <c r="I333" s="182"/>
      <c r="J333" s="182"/>
      <c r="K333" s="32"/>
      <c r="L333" s="178"/>
      <c r="M333" s="178"/>
      <c r="N333" s="81"/>
      <c r="O333" s="185"/>
      <c r="P333" s="103"/>
      <c r="Q333" s="84" t="str">
        <f t="shared" si="112"/>
        <v/>
      </c>
      <c r="R333" s="159"/>
      <c r="S333" s="28" t="str" cm="1">
        <f t="array" aca="1" ref="S333" ca="1">IF(INDIRECT("A"&amp;114+$U333)&lt;&gt;"",114+$U333,"")</f>
        <v/>
      </c>
      <c r="T333" s="28" t="str">
        <f t="shared" ca="1" si="113"/>
        <v>$B</v>
      </c>
      <c r="U333" s="29">
        <f t="shared" si="120"/>
        <v>216</v>
      </c>
      <c r="V333" s="29">
        <v>18.2500000000014</v>
      </c>
      <c r="W333" s="29">
        <f t="shared" si="121"/>
        <v>18</v>
      </c>
      <c r="X333" s="41" t="str" cm="1">
        <f t="array" aca="1" ref="X333" ca="1">IFERROR(INDEX('PC&amp;PD'!$A$1:$AP$15,ROW('PC&amp;PD'!$A$15),MATCH(INDIRECT(T333),'PC&amp;PD'!$A$1:$AP$1,0)),"")</f>
        <v/>
      </c>
      <c r="Y333" s="13" t="str">
        <f>IF(OR($N333="",$N333=0),"",IF($N333=$E$7,'Extracted info for SC'!$J$6,IF($N333=$D$26,'Extracted info for SC'!$J$7,IF($N333=$E$26,'Extracted info for SC'!$J$8,IF($N333=$F$26,'Extracted info for SC'!$J$9,IF($N333=$G$26,'Extracted info for SC'!$J$10,IF($N333=$H$26,'Extracted info for SC'!$J$11,IF($N333=$I$26,'Extracted info for SC'!$J$12,IF($N333=$J$26,'Extracted info for SC'!$J$13,IF($N333=$K$26,'Extracted info for SC'!$J$14,IF($N333=$L$26,'Extracted info for SC'!$J$15,IF($N333=$M$26,'Extracted info for SC'!$J$16,IF($N333=$N$26,'Extracted info for SC'!$J$17,IF($N333=$O$26,'Extracted info for SC'!$J$18,""))))))))))))))</f>
        <v/>
      </c>
      <c r="Z333" s="155"/>
      <c r="AA333" s="13" t="str">
        <f t="shared" si="109"/>
        <v/>
      </c>
      <c r="AB333" s="155"/>
      <c r="AC333" s="13" t="str">
        <f t="shared" ca="1" si="114"/>
        <v>$AB</v>
      </c>
      <c r="AD333" s="13" t="str" cm="1">
        <f t="array" aca="1" ref="AD333" ca="1">IFERROR(IF((LEFT(INDIRECT("$F"&amp;$S333),4))="GOTS",IF($G333="Organic","GOTS_Organic_raw",(IF($G333="Responsible","GOTS_Responsible",(IF($G333="No Attribute (Conventional)","GOTS_conventional",(IF($G333="Recycled Pre/Post-Consumer","GOTS_pre_post",(IF($G333="In-Conversion","GOTS_in_conversion",(IF($G333="Sustainably Sourced","Sustainably_sourced",""))))))))))),IF($G333="Organic","Organic",(IF($G333="Responsible","Responsible",(IF($G333="No Attribute (Conventional)","No_Attribute_Conventional",(IF($G333="Recycled Pre/Post-Consumer","Recycled_Pre_Post_Consumer",(IF($G333="In-Conversion","In_Conversion",(IF($G333="Recycled Pre-Consumer","Recycled_Pre_Consumer",(IF($G333="Recycled Post-Consumer","Recycled_Post_Consumer",(IF($G333="Sustainably Sourced","Sustainably_sourced","")))))))))))))))),"")</f>
        <v/>
      </c>
      <c r="AE333" s="13" t="e" cm="1">
        <f t="array" aca="1" ref="AE333" ca="1">IF(INDIRECT("$F"&amp;$S333)="","",IF(LEFT(INDIRECT("$F"&amp;$S333),3)="GRS","GRS_RCS_RM",IF((LEFT(INDIRECT("$F"&amp;$S333),3))="RCS","GRS_RCS_RM",IF(INDIRECT("$F"&amp;$S333)="OCS (No Label)","OCS_Conversion_RM",IF(LEFT(INDIRECT("$F"&amp;$S333),3)="OCS","OCS_RM",IF(RIGHT(INDIRECT("$F"&amp;$S333),10)="conversion","GOTS_RM_conversion",IF((LEFT(INDIRECT("$F"&amp;$S333),4))="GOTS","GOTS_RM","Responsible_RM")))))))</f>
        <v>#REF!</v>
      </c>
      <c r="AF333" s="13" t="str" cm="1">
        <f t="array" aca="1" ref="AF333" ca="1">IF($S333="","",INDIRECT("$Z"&amp;$S333))</f>
        <v/>
      </c>
      <c r="AG333" s="155"/>
      <c r="AH333" s="13" t="str" cm="1">
        <f t="array" aca="1" ref="AH333" ca="1">IFERROR(INDIRECT("$ag"&amp;S333),"")</f>
        <v/>
      </c>
      <c r="AI333" s="13" t="e" cm="1">
        <f t="array" aca="1" ref="AI333" ca="1">INDIRECT("O"&amp;S332)</f>
        <v>#REF!</v>
      </c>
      <c r="AJ333" s="13" t="str">
        <f>IF($I333="","",INDEX('Raw Material'!$A$1:$J$75,MATCH(I333,'Raw Material'!$A$1:$A$75,0),(MATCH(G333,'Raw Material'!$A$1:$J$1,0))))</f>
        <v/>
      </c>
      <c r="AK333" s="13" t="str">
        <f t="shared" si="110"/>
        <v>YANLIŞRM</v>
      </c>
      <c r="AL333" s="153" t="str">
        <f t="shared" si="111"/>
        <v/>
      </c>
    </row>
    <row r="334" spans="1:38" ht="16.5" customHeight="1">
      <c r="A334" s="161"/>
      <c r="B334" s="166"/>
      <c r="C334" s="167"/>
      <c r="D334" s="156"/>
      <c r="E334" s="156"/>
      <c r="F334" s="174"/>
      <c r="G334" s="181"/>
      <c r="H334" s="182"/>
      <c r="I334" s="182"/>
      <c r="J334" s="182"/>
      <c r="K334" s="32"/>
      <c r="L334" s="178"/>
      <c r="M334" s="178"/>
      <c r="N334" s="81"/>
      <c r="O334" s="185"/>
      <c r="P334" s="103"/>
      <c r="Q334" s="84" t="str">
        <f t="shared" si="112"/>
        <v/>
      </c>
      <c r="R334" s="159"/>
      <c r="S334" s="28" t="str" cm="1">
        <f t="array" aca="1" ref="S334" ca="1">IF(INDIRECT("A"&amp;114+$U334)&lt;&gt;"",114+$U334,"")</f>
        <v/>
      </c>
      <c r="T334" s="28" t="str">
        <f t="shared" ca="1" si="113"/>
        <v>$B</v>
      </c>
      <c r="U334" s="29">
        <f t="shared" si="120"/>
        <v>216</v>
      </c>
      <c r="V334" s="29">
        <v>18.3333333333347</v>
      </c>
      <c r="W334" s="29">
        <f t="shared" si="121"/>
        <v>18</v>
      </c>
      <c r="X334" s="41" t="str" cm="1">
        <f t="array" aca="1" ref="X334" ca="1">IFERROR(INDEX('PC&amp;PD'!$A$1:$AP$15,ROW('PC&amp;PD'!$A$15),MATCH(INDIRECT(T334),'PC&amp;PD'!$A$1:$AP$1,0)),"")</f>
        <v/>
      </c>
      <c r="Y334" s="13" t="str">
        <f>IF(OR($N334="",$N334=0),"",IF($N334=$E$7,'Extracted info for SC'!$J$6,IF($N334=$D$26,'Extracted info for SC'!$J$7,IF($N334=$E$26,'Extracted info for SC'!$J$8,IF($N334=$F$26,'Extracted info for SC'!$J$9,IF($N334=$G$26,'Extracted info for SC'!$J$10,IF($N334=$H$26,'Extracted info for SC'!$J$11,IF($N334=$I$26,'Extracted info for SC'!$J$12,IF($N334=$J$26,'Extracted info for SC'!$J$13,IF($N334=$K$26,'Extracted info for SC'!$J$14,IF($N334=$L$26,'Extracted info for SC'!$J$15,IF($N334=$M$26,'Extracted info for SC'!$J$16,IF($N334=$N$26,'Extracted info for SC'!$J$17,IF($N334=$O$26,'Extracted info for SC'!$J$18,""))))))))))))))</f>
        <v/>
      </c>
      <c r="Z334" s="155"/>
      <c r="AA334" s="13" t="str">
        <f t="shared" si="109"/>
        <v/>
      </c>
      <c r="AB334" s="155"/>
      <c r="AC334" s="13" t="str">
        <f t="shared" ca="1" si="114"/>
        <v>$AB</v>
      </c>
      <c r="AD334" s="13" t="str" cm="1">
        <f t="array" aca="1" ref="AD334" ca="1">IFERROR(IF((LEFT(INDIRECT("$F"&amp;$S334),4))="GOTS",IF($G334="Organic","GOTS_Organic_raw",(IF($G334="Responsible","GOTS_Responsible",(IF($G334="No Attribute (Conventional)","GOTS_conventional",(IF($G334="Recycled Pre/Post-Consumer","GOTS_pre_post",(IF($G334="In-Conversion","GOTS_in_conversion",(IF($G334="Sustainably Sourced","Sustainably_sourced",""))))))))))),IF($G334="Organic","Organic",(IF($G334="Responsible","Responsible",(IF($G334="No Attribute (Conventional)","No_Attribute_Conventional",(IF($G334="Recycled Pre/Post-Consumer","Recycled_Pre_Post_Consumer",(IF($G334="In-Conversion","In_Conversion",(IF($G334="Recycled Pre-Consumer","Recycled_Pre_Consumer",(IF($G334="Recycled Post-Consumer","Recycled_Post_Consumer",(IF($G334="Sustainably Sourced","Sustainably_sourced","")))))))))))))))),"")</f>
        <v/>
      </c>
      <c r="AE334" s="13" t="e" cm="1">
        <f t="array" aca="1" ref="AE334" ca="1">IF(INDIRECT("$F"&amp;$S334)="","",IF(LEFT(INDIRECT("$F"&amp;$S334),3)="GRS","GRS_RCS_RM",IF((LEFT(INDIRECT("$F"&amp;$S334),3))="RCS","GRS_RCS_RM",IF(INDIRECT("$F"&amp;$S334)="OCS (No Label)","OCS_Conversion_RM",IF(LEFT(INDIRECT("$F"&amp;$S334),3)="OCS","OCS_RM",IF(RIGHT(INDIRECT("$F"&amp;$S334),10)="conversion","GOTS_RM_conversion",IF((LEFT(INDIRECT("$F"&amp;$S334),4))="GOTS","GOTS_RM","Responsible_RM")))))))</f>
        <v>#REF!</v>
      </c>
      <c r="AF334" s="13" t="str" cm="1">
        <f t="array" aca="1" ref="AF334" ca="1">IF($S334="","",INDIRECT("$Z"&amp;$S334))</f>
        <v/>
      </c>
      <c r="AG334" s="155"/>
      <c r="AH334" s="13" t="str" cm="1">
        <f t="array" aca="1" ref="AH334" ca="1">IFERROR(INDIRECT("$ag"&amp;S334),"")</f>
        <v/>
      </c>
      <c r="AI334" s="13" t="e" cm="1">
        <f t="array" aca="1" ref="AI334" ca="1">INDIRECT("O"&amp;S333)</f>
        <v>#REF!</v>
      </c>
      <c r="AJ334" s="13" t="str">
        <f>IF($I334="","",INDEX('Raw Material'!$A$1:$J$75,MATCH(I334,'Raw Material'!$A$1:$A$75,0),(MATCH(G334,'Raw Material'!$A$1:$J$1,0))))</f>
        <v/>
      </c>
      <c r="AK334" s="13" t="str">
        <f t="shared" si="110"/>
        <v>YANLIŞRM</v>
      </c>
      <c r="AL334" s="153" t="str">
        <f t="shared" si="111"/>
        <v/>
      </c>
    </row>
    <row r="335" spans="1:38" ht="16.5" customHeight="1">
      <c r="A335" s="161"/>
      <c r="B335" s="166"/>
      <c r="C335" s="167"/>
      <c r="D335" s="156"/>
      <c r="E335" s="156"/>
      <c r="F335" s="174"/>
      <c r="G335" s="181"/>
      <c r="H335" s="182"/>
      <c r="I335" s="182"/>
      <c r="J335" s="182"/>
      <c r="K335" s="32"/>
      <c r="L335" s="178"/>
      <c r="M335" s="178"/>
      <c r="N335" s="81"/>
      <c r="O335" s="185"/>
      <c r="P335" s="103"/>
      <c r="Q335" s="84" t="str">
        <f t="shared" si="112"/>
        <v/>
      </c>
      <c r="R335" s="159"/>
      <c r="S335" s="28" t="str" cm="1">
        <f t="array" aca="1" ref="S335" ca="1">IF(INDIRECT("A"&amp;114+$U335)&lt;&gt;"",114+$U335,"")</f>
        <v/>
      </c>
      <c r="T335" s="28" t="str">
        <f t="shared" ca="1" si="113"/>
        <v>$B</v>
      </c>
      <c r="U335" s="29">
        <f t="shared" si="120"/>
        <v>216</v>
      </c>
      <c r="V335" s="29">
        <v>18.416666666668</v>
      </c>
      <c r="W335" s="29">
        <f t="shared" si="121"/>
        <v>18</v>
      </c>
      <c r="X335" s="41" t="str" cm="1">
        <f t="array" aca="1" ref="X335" ca="1">IFERROR(INDEX('PC&amp;PD'!$A$1:$AP$15,ROW('PC&amp;PD'!$A$15),MATCH(INDIRECT(T335),'PC&amp;PD'!$A$1:$AP$1,0)),"")</f>
        <v/>
      </c>
      <c r="Y335" s="13" t="str">
        <f>IF(OR($N335="",$N335=0),"",IF($N335=$E$7,'Extracted info for SC'!$J$6,IF($N335=$D$26,'Extracted info for SC'!$J$7,IF($N335=$E$26,'Extracted info for SC'!$J$8,IF($N335=$F$26,'Extracted info for SC'!$J$9,IF($N335=$G$26,'Extracted info for SC'!$J$10,IF($N335=$H$26,'Extracted info for SC'!$J$11,IF($N335=$I$26,'Extracted info for SC'!$J$12,IF($N335=$J$26,'Extracted info for SC'!$J$13,IF($N335=$K$26,'Extracted info for SC'!$J$14,IF($N335=$L$26,'Extracted info for SC'!$J$15,IF($N335=$M$26,'Extracted info for SC'!$J$16,IF($N335=$N$26,'Extracted info for SC'!$J$17,IF($N335=$O$26,'Extracted info for SC'!$J$18,""))))))))))))))</f>
        <v/>
      </c>
      <c r="Z335" s="155"/>
      <c r="AA335" s="13" t="str">
        <f t="shared" si="109"/>
        <v/>
      </c>
      <c r="AB335" s="155"/>
      <c r="AC335" s="13" t="str">
        <f t="shared" ca="1" si="114"/>
        <v>$AB</v>
      </c>
      <c r="AD335" s="13" t="str" cm="1">
        <f t="array" aca="1" ref="AD335" ca="1">IFERROR(IF((LEFT(INDIRECT("$F"&amp;$S335),4))="GOTS",IF($G335="Organic","GOTS_Organic_raw",(IF($G335="Responsible","GOTS_Responsible",(IF($G335="No Attribute (Conventional)","GOTS_conventional",(IF($G335="Recycled Pre/Post-Consumer","GOTS_pre_post",(IF($G335="In-Conversion","GOTS_in_conversion",(IF($G335="Sustainably Sourced","Sustainably_sourced",""))))))))))),IF($G335="Organic","Organic",(IF($G335="Responsible","Responsible",(IF($G335="No Attribute (Conventional)","No_Attribute_Conventional",(IF($G335="Recycled Pre/Post-Consumer","Recycled_Pre_Post_Consumer",(IF($G335="In-Conversion","In_Conversion",(IF($G335="Recycled Pre-Consumer","Recycled_Pre_Consumer",(IF($G335="Recycled Post-Consumer","Recycled_Post_Consumer",(IF($G335="Sustainably Sourced","Sustainably_sourced","")))))))))))))))),"")</f>
        <v/>
      </c>
      <c r="AE335" s="13" t="e" cm="1">
        <f t="array" aca="1" ref="AE335" ca="1">IF(INDIRECT("$F"&amp;$S335)="","",IF(LEFT(INDIRECT("$F"&amp;$S335),3)="GRS","GRS_RCS_RM",IF((LEFT(INDIRECT("$F"&amp;$S335),3))="RCS","GRS_RCS_RM",IF(INDIRECT("$F"&amp;$S335)="OCS (No Label)","OCS_Conversion_RM",IF(LEFT(INDIRECT("$F"&amp;$S335),3)="OCS","OCS_RM",IF(RIGHT(INDIRECT("$F"&amp;$S335),10)="conversion","GOTS_RM_conversion",IF((LEFT(INDIRECT("$F"&amp;$S335),4))="GOTS","GOTS_RM","Responsible_RM")))))))</f>
        <v>#REF!</v>
      </c>
      <c r="AF335" s="13" t="str" cm="1">
        <f t="array" aca="1" ref="AF335" ca="1">IF($S335="","",INDIRECT("$Z"&amp;$S335))</f>
        <v/>
      </c>
      <c r="AG335" s="155"/>
      <c r="AH335" s="13" t="str" cm="1">
        <f t="array" aca="1" ref="AH335" ca="1">IFERROR(INDIRECT("$ag"&amp;S335),"")</f>
        <v/>
      </c>
      <c r="AI335" s="13" t="e" cm="1">
        <f t="array" aca="1" ref="AI335" ca="1">INDIRECT("O"&amp;S334)</f>
        <v>#REF!</v>
      </c>
      <c r="AJ335" s="13" t="str">
        <f>IF($I335="","",INDEX('Raw Material'!$A$1:$J$75,MATCH(I335,'Raw Material'!$A$1:$A$75,0),(MATCH(G335,'Raw Material'!$A$1:$J$1,0))))</f>
        <v/>
      </c>
      <c r="AK335" s="13" t="str">
        <f t="shared" si="110"/>
        <v>YANLIŞRM</v>
      </c>
      <c r="AL335" s="153" t="str">
        <f t="shared" si="111"/>
        <v/>
      </c>
    </row>
    <row r="336" spans="1:38" ht="16.5" customHeight="1">
      <c r="A336" s="162"/>
      <c r="B336" s="168"/>
      <c r="C336" s="169"/>
      <c r="D336" s="156"/>
      <c r="E336" s="156"/>
      <c r="F336" s="175"/>
      <c r="G336" s="181"/>
      <c r="H336" s="182"/>
      <c r="I336" s="182"/>
      <c r="J336" s="182"/>
      <c r="K336" s="32"/>
      <c r="L336" s="179"/>
      <c r="M336" s="179"/>
      <c r="N336" s="81"/>
      <c r="O336" s="185"/>
      <c r="P336" s="103"/>
      <c r="Q336" s="84" t="str">
        <f t="shared" si="112"/>
        <v/>
      </c>
      <c r="R336" s="159"/>
      <c r="S336" s="28" t="str" cm="1">
        <f t="array" aca="1" ref="S336" ca="1">IF(INDIRECT("A"&amp;114+$U336)&lt;&gt;"",114+$U336,"")</f>
        <v/>
      </c>
      <c r="T336" s="28" t="str">
        <f t="shared" ca="1" si="113"/>
        <v>$B</v>
      </c>
      <c r="U336" s="29">
        <f t="shared" si="120"/>
        <v>216</v>
      </c>
      <c r="V336" s="29">
        <v>18.5000000000014</v>
      </c>
      <c r="W336" s="29">
        <f t="shared" si="121"/>
        <v>18</v>
      </c>
      <c r="X336" s="41" t="str" cm="1">
        <f t="array" aca="1" ref="X336" ca="1">IFERROR(INDEX('PC&amp;PD'!$A$1:$AP$15,ROW('PC&amp;PD'!$A$15),MATCH(INDIRECT(T336),'PC&amp;PD'!$A$1:$AP$1,0)),"")</f>
        <v/>
      </c>
      <c r="Y336" s="13" t="str">
        <f>IF(OR($N336="",$N336=0),"",IF($N336=$E$7,'Extracted info for SC'!$J$6,IF($N336=$D$26,'Extracted info for SC'!$J$7,IF($N336=$E$26,'Extracted info for SC'!$J$8,IF($N336=$F$26,'Extracted info for SC'!$J$9,IF($N336=$G$26,'Extracted info for SC'!$J$10,IF($N336=$H$26,'Extracted info for SC'!$J$11,IF($N336=$I$26,'Extracted info for SC'!$J$12,IF($N336=$J$26,'Extracted info for SC'!$J$13,IF($N336=$K$26,'Extracted info for SC'!$J$14,IF($N336=$L$26,'Extracted info for SC'!$J$15,IF($N336=$M$26,'Extracted info for SC'!$J$16,IF($N336=$N$26,'Extracted info for SC'!$J$17,IF($N336=$O$26,'Extracted info for SC'!$J$18,""))))))))))))))</f>
        <v/>
      </c>
      <c r="Z336" s="155"/>
      <c r="AA336" s="13" t="str">
        <f t="shared" si="109"/>
        <v/>
      </c>
      <c r="AB336" s="155"/>
      <c r="AC336" s="13" t="str">
        <f t="shared" ca="1" si="114"/>
        <v>$AB</v>
      </c>
      <c r="AD336" s="13" t="str" cm="1">
        <f t="array" aca="1" ref="AD336" ca="1">IFERROR(IF((LEFT(INDIRECT("$F"&amp;$S336),4))="GOTS",IF($G336="Organic","GOTS_Organic_raw",(IF($G336="Responsible","GOTS_Responsible",(IF($G336="No Attribute (Conventional)","GOTS_conventional",(IF($G336="Recycled Pre/Post-Consumer","GOTS_pre_post",(IF($G336="In-Conversion","GOTS_in_conversion",(IF($G336="Sustainably Sourced","Sustainably_sourced",""))))))))))),IF($G336="Organic","Organic",(IF($G336="Responsible","Responsible",(IF($G336="No Attribute (Conventional)","No_Attribute_Conventional",(IF($G336="Recycled Pre/Post-Consumer","Recycled_Pre_Post_Consumer",(IF($G336="In-Conversion","In_Conversion",(IF($G336="Recycled Pre-Consumer","Recycled_Pre_Consumer",(IF($G336="Recycled Post-Consumer","Recycled_Post_Consumer",(IF($G336="Sustainably Sourced","Sustainably_sourced","")))))))))))))))),"")</f>
        <v/>
      </c>
      <c r="AE336" s="13" t="e" cm="1">
        <f t="array" aca="1" ref="AE336" ca="1">IF(INDIRECT("$F"&amp;$S336)="","",IF(LEFT(INDIRECT("$F"&amp;$S336),3)="GRS","GRS_RCS_RM",IF((LEFT(INDIRECT("$F"&amp;$S336),3))="RCS","GRS_RCS_RM",IF(INDIRECT("$F"&amp;$S336)="OCS (No Label)","OCS_Conversion_RM",IF(LEFT(INDIRECT("$F"&amp;$S336),3)="OCS","OCS_RM",IF(RIGHT(INDIRECT("$F"&amp;$S336),10)="conversion","GOTS_RM_conversion",IF((LEFT(INDIRECT("$F"&amp;$S336),4))="GOTS","GOTS_RM","Responsible_RM")))))))</f>
        <v>#REF!</v>
      </c>
      <c r="AF336" s="13" t="str" cm="1">
        <f t="array" aca="1" ref="AF336" ca="1">IF($S336="","",INDIRECT("$Z"&amp;$S336))</f>
        <v/>
      </c>
      <c r="AG336" s="155"/>
      <c r="AH336" s="13" t="str" cm="1">
        <f t="array" aca="1" ref="AH336" ca="1">IFERROR(INDIRECT("$ag"&amp;S336),"")</f>
        <v/>
      </c>
      <c r="AI336" s="13" t="e" cm="1">
        <f t="array" aca="1" ref="AI336" ca="1">INDIRECT("O"&amp;S335)</f>
        <v>#REF!</v>
      </c>
      <c r="AJ336" s="13" t="str">
        <f>IF($I336="","",INDEX('Raw Material'!$A$1:$J$75,MATCH(I336,'Raw Material'!$A$1:$A$75,0),(MATCH(G336,'Raw Material'!$A$1:$J$1,0))))</f>
        <v/>
      </c>
      <c r="AK336" s="13" t="str">
        <f t="shared" si="110"/>
        <v>YANLIŞRM</v>
      </c>
      <c r="AL336" s="153" t="str">
        <f t="shared" si="111"/>
        <v/>
      </c>
    </row>
    <row r="337" spans="1:38" ht="16.5" customHeight="1">
      <c r="A337" s="162"/>
      <c r="B337" s="168"/>
      <c r="C337" s="169"/>
      <c r="D337" s="156"/>
      <c r="E337" s="156"/>
      <c r="F337" s="175"/>
      <c r="G337" s="181"/>
      <c r="H337" s="182"/>
      <c r="I337" s="182"/>
      <c r="J337" s="182"/>
      <c r="K337" s="32"/>
      <c r="L337" s="179"/>
      <c r="M337" s="179"/>
      <c r="N337" s="81"/>
      <c r="O337" s="185"/>
      <c r="P337" s="103"/>
      <c r="Q337" s="84" t="str">
        <f t="shared" si="112"/>
        <v/>
      </c>
      <c r="R337" s="159"/>
      <c r="S337" s="28" t="str" cm="1">
        <f t="array" aca="1" ref="S337" ca="1">IF(INDIRECT("A"&amp;114+$U337)&lt;&gt;"",114+$U337,"")</f>
        <v/>
      </c>
      <c r="T337" s="28" t="str">
        <f t="shared" ca="1" si="113"/>
        <v>$B</v>
      </c>
      <c r="U337" s="29">
        <f t="shared" si="120"/>
        <v>216</v>
      </c>
      <c r="V337" s="29">
        <v>18.5833333333347</v>
      </c>
      <c r="W337" s="29">
        <f t="shared" si="121"/>
        <v>18</v>
      </c>
      <c r="X337" s="41" t="str" cm="1">
        <f t="array" aca="1" ref="X337" ca="1">IFERROR(INDEX('PC&amp;PD'!$A$1:$AP$15,ROW('PC&amp;PD'!$A$15),MATCH(INDIRECT(T337),'PC&amp;PD'!$A$1:$AP$1,0)),"")</f>
        <v/>
      </c>
      <c r="Y337" s="13" t="str">
        <f>IF(OR($N337="",$N337=0),"",IF($N337=$E$7,'Extracted info for SC'!$J$6,IF($N337=$D$26,'Extracted info for SC'!$J$7,IF($N337=$E$26,'Extracted info for SC'!$J$8,IF($N337=$F$26,'Extracted info for SC'!$J$9,IF($N337=$G$26,'Extracted info for SC'!$J$10,IF($N337=$H$26,'Extracted info for SC'!$J$11,IF($N337=$I$26,'Extracted info for SC'!$J$12,IF($N337=$J$26,'Extracted info for SC'!$J$13,IF($N337=$K$26,'Extracted info for SC'!$J$14,IF($N337=$L$26,'Extracted info for SC'!$J$15,IF($N337=$M$26,'Extracted info for SC'!$J$16,IF($N337=$N$26,'Extracted info for SC'!$J$17,IF($N337=$O$26,'Extracted info for SC'!$J$18,""))))))))))))))</f>
        <v/>
      </c>
      <c r="Z337" s="155"/>
      <c r="AA337" s="13" t="str">
        <f t="shared" si="109"/>
        <v/>
      </c>
      <c r="AB337" s="155"/>
      <c r="AC337" s="13" t="str">
        <f t="shared" ca="1" si="114"/>
        <v>$AB</v>
      </c>
      <c r="AD337" s="13" t="str" cm="1">
        <f t="array" aca="1" ref="AD337" ca="1">IFERROR(IF((LEFT(INDIRECT("$F"&amp;$S337),4))="GOTS",IF($G337="Organic","GOTS_Organic_raw",(IF($G337="Responsible","GOTS_Responsible",(IF($G337="No Attribute (Conventional)","GOTS_conventional",(IF($G337="Recycled Pre/Post-Consumer","GOTS_pre_post",(IF($G337="In-Conversion","GOTS_in_conversion",(IF($G337="Sustainably Sourced","Sustainably_sourced",""))))))))))),IF($G337="Organic","Organic",(IF($G337="Responsible","Responsible",(IF($G337="No Attribute (Conventional)","No_Attribute_Conventional",(IF($G337="Recycled Pre/Post-Consumer","Recycled_Pre_Post_Consumer",(IF($G337="In-Conversion","In_Conversion",(IF($G337="Recycled Pre-Consumer","Recycled_Pre_Consumer",(IF($G337="Recycled Post-Consumer","Recycled_Post_Consumer",(IF($G337="Sustainably Sourced","Sustainably_sourced","")))))))))))))))),"")</f>
        <v/>
      </c>
      <c r="AE337" s="13" t="e" cm="1">
        <f t="array" aca="1" ref="AE337" ca="1">IF(INDIRECT("$F"&amp;$S337)="","",IF(LEFT(INDIRECT("$F"&amp;$S337),3)="GRS","GRS_RCS_RM",IF((LEFT(INDIRECT("$F"&amp;$S337),3))="RCS","GRS_RCS_RM",IF(INDIRECT("$F"&amp;$S337)="OCS (No Label)","OCS_Conversion_RM",IF(LEFT(INDIRECT("$F"&amp;$S337),3)="OCS","OCS_RM",IF(RIGHT(INDIRECT("$F"&amp;$S337),10)="conversion","GOTS_RM_conversion",IF((LEFT(INDIRECT("$F"&amp;$S337),4))="GOTS","GOTS_RM","Responsible_RM")))))))</f>
        <v>#REF!</v>
      </c>
      <c r="AF337" s="13" t="str" cm="1">
        <f t="array" aca="1" ref="AF337" ca="1">IF($S337="","",INDIRECT("$Z"&amp;$S337))</f>
        <v/>
      </c>
      <c r="AG337" s="155"/>
      <c r="AH337" s="13" t="str" cm="1">
        <f t="array" aca="1" ref="AH337" ca="1">IFERROR(INDIRECT("$ag"&amp;S337),"")</f>
        <v/>
      </c>
      <c r="AI337" s="13" t="e" cm="1">
        <f t="array" aca="1" ref="AI337" ca="1">INDIRECT("O"&amp;S336)</f>
        <v>#REF!</v>
      </c>
      <c r="AJ337" s="13" t="str">
        <f>IF($I337="","",INDEX('Raw Material'!$A$1:$J$75,MATCH(I337,'Raw Material'!$A$1:$A$75,0),(MATCH(G337,'Raw Material'!$A$1:$J$1,0))))</f>
        <v/>
      </c>
      <c r="AK337" s="13" t="str">
        <f t="shared" si="110"/>
        <v>YANLIŞRM</v>
      </c>
      <c r="AL337" s="153" t="str">
        <f t="shared" si="111"/>
        <v/>
      </c>
    </row>
    <row r="338" spans="1:38" ht="16.5" customHeight="1">
      <c r="A338" s="162"/>
      <c r="B338" s="168"/>
      <c r="C338" s="169"/>
      <c r="D338" s="156"/>
      <c r="E338" s="156"/>
      <c r="F338" s="175"/>
      <c r="G338" s="181"/>
      <c r="H338" s="182"/>
      <c r="I338" s="182"/>
      <c r="J338" s="182"/>
      <c r="K338" s="32"/>
      <c r="L338" s="179"/>
      <c r="M338" s="179"/>
      <c r="N338" s="81"/>
      <c r="O338" s="185"/>
      <c r="P338" s="103"/>
      <c r="Q338" s="84" t="str">
        <f t="shared" si="112"/>
        <v/>
      </c>
      <c r="R338" s="159"/>
      <c r="S338" s="28" t="str" cm="1">
        <f t="array" aca="1" ref="S338" ca="1">IF(INDIRECT("A"&amp;114+$U338)&lt;&gt;"",114+$U338,"")</f>
        <v/>
      </c>
      <c r="T338" s="28" t="str">
        <f t="shared" ca="1" si="113"/>
        <v>$B</v>
      </c>
      <c r="U338" s="29">
        <f t="shared" si="120"/>
        <v>216</v>
      </c>
      <c r="V338" s="29">
        <v>18.6666666666681</v>
      </c>
      <c r="W338" s="29">
        <f t="shared" si="121"/>
        <v>18</v>
      </c>
      <c r="X338" s="41" t="str" cm="1">
        <f t="array" aca="1" ref="X338" ca="1">IFERROR(INDEX('PC&amp;PD'!$A$1:$AP$15,ROW('PC&amp;PD'!$A$15),MATCH(INDIRECT(T338),'PC&amp;PD'!$A$1:$AP$1,0)),"")</f>
        <v/>
      </c>
      <c r="Y338" s="13" t="str">
        <f>IF(OR($N338="",$N338=0),"",IF($N338=$E$7,'Extracted info for SC'!$J$6,IF($N338=$D$26,'Extracted info for SC'!$J$7,IF($N338=$E$26,'Extracted info for SC'!$J$8,IF($N338=$F$26,'Extracted info for SC'!$J$9,IF($N338=$G$26,'Extracted info for SC'!$J$10,IF($N338=$H$26,'Extracted info for SC'!$J$11,IF($N338=$I$26,'Extracted info for SC'!$J$12,IF($N338=$J$26,'Extracted info for SC'!$J$13,IF($N338=$K$26,'Extracted info for SC'!$J$14,IF($N338=$L$26,'Extracted info for SC'!$J$15,IF($N338=$M$26,'Extracted info for SC'!$J$16,IF($N338=$N$26,'Extracted info for SC'!$J$17,IF($N338=$O$26,'Extracted info for SC'!$J$18,""))))))))))))))</f>
        <v/>
      </c>
      <c r="Z338" s="155"/>
      <c r="AA338" s="13" t="str">
        <f t="shared" si="109"/>
        <v/>
      </c>
      <c r="AB338" s="155"/>
      <c r="AC338" s="13" t="str">
        <f t="shared" ca="1" si="114"/>
        <v>$AB</v>
      </c>
      <c r="AD338" s="13" t="str" cm="1">
        <f t="array" aca="1" ref="AD338" ca="1">IFERROR(IF((LEFT(INDIRECT("$F"&amp;$S338),4))="GOTS",IF($G338="Organic","GOTS_Organic_raw",(IF($G338="Responsible","GOTS_Responsible",(IF($G338="No Attribute (Conventional)","GOTS_conventional",(IF($G338="Recycled Pre/Post-Consumer","GOTS_pre_post",(IF($G338="In-Conversion","GOTS_in_conversion",(IF($G338="Sustainably Sourced","Sustainably_sourced",""))))))))))),IF($G338="Organic","Organic",(IF($G338="Responsible","Responsible",(IF($G338="No Attribute (Conventional)","No_Attribute_Conventional",(IF($G338="Recycled Pre/Post-Consumer","Recycled_Pre_Post_Consumer",(IF($G338="In-Conversion","In_Conversion",(IF($G338="Recycled Pre-Consumer","Recycled_Pre_Consumer",(IF($G338="Recycled Post-Consumer","Recycled_Post_Consumer",(IF($G338="Sustainably Sourced","Sustainably_sourced","")))))))))))))))),"")</f>
        <v/>
      </c>
      <c r="AE338" s="13" t="e" cm="1">
        <f t="array" aca="1" ref="AE338" ca="1">IF(INDIRECT("$F"&amp;$S338)="","",IF(LEFT(INDIRECT("$F"&amp;$S338),3)="GRS","GRS_RCS_RM",IF((LEFT(INDIRECT("$F"&amp;$S338),3))="RCS","GRS_RCS_RM",IF(INDIRECT("$F"&amp;$S338)="OCS (No Label)","OCS_Conversion_RM",IF(LEFT(INDIRECT("$F"&amp;$S338),3)="OCS","OCS_RM",IF(RIGHT(INDIRECT("$F"&amp;$S338),10)="conversion","GOTS_RM_conversion",IF((LEFT(INDIRECT("$F"&amp;$S338),4))="GOTS","GOTS_RM","Responsible_RM")))))))</f>
        <v>#REF!</v>
      </c>
      <c r="AF338" s="13" t="str" cm="1">
        <f t="array" aca="1" ref="AF338" ca="1">IF($S338="","",INDIRECT("$Z"&amp;$S338))</f>
        <v/>
      </c>
      <c r="AG338" s="155"/>
      <c r="AH338" s="13" t="str" cm="1">
        <f t="array" aca="1" ref="AH338" ca="1">IFERROR(INDIRECT("$ag"&amp;S338),"")</f>
        <v/>
      </c>
      <c r="AI338" s="13" t="e" cm="1">
        <f t="array" aca="1" ref="AI338" ca="1">INDIRECT("O"&amp;S337)</f>
        <v>#REF!</v>
      </c>
      <c r="AJ338" s="13" t="str">
        <f>IF($I338="","",INDEX('Raw Material'!$A$1:$J$75,MATCH(I338,'Raw Material'!$A$1:$A$75,0),(MATCH(G338,'Raw Material'!$A$1:$J$1,0))))</f>
        <v/>
      </c>
      <c r="AK338" s="13" t="str">
        <f t="shared" si="110"/>
        <v>YANLIŞRM</v>
      </c>
      <c r="AL338" s="153" t="str">
        <f t="shared" si="111"/>
        <v/>
      </c>
    </row>
    <row r="339" spans="1:38" ht="16.5" customHeight="1">
      <c r="A339" s="162"/>
      <c r="B339" s="168"/>
      <c r="C339" s="169"/>
      <c r="D339" s="156"/>
      <c r="E339" s="156"/>
      <c r="F339" s="175"/>
      <c r="G339" s="181"/>
      <c r="H339" s="182"/>
      <c r="I339" s="182"/>
      <c r="J339" s="182"/>
      <c r="K339" s="32"/>
      <c r="L339" s="179"/>
      <c r="M339" s="179"/>
      <c r="N339" s="81"/>
      <c r="O339" s="185"/>
      <c r="P339" s="103"/>
      <c r="Q339" s="84" t="str">
        <f t="shared" si="112"/>
        <v/>
      </c>
      <c r="R339" s="159"/>
      <c r="S339" s="28" t="str" cm="1">
        <f t="array" aca="1" ref="S339" ca="1">IF(INDIRECT("A"&amp;114+$U339)&lt;&gt;"",114+$U339,"")</f>
        <v/>
      </c>
      <c r="T339" s="28" t="str">
        <f t="shared" ca="1" si="113"/>
        <v>$B</v>
      </c>
      <c r="U339" s="29">
        <f t="shared" si="120"/>
        <v>216</v>
      </c>
      <c r="V339" s="29">
        <v>18.7500000000014</v>
      </c>
      <c r="W339" s="29">
        <f t="shared" si="121"/>
        <v>18</v>
      </c>
      <c r="X339" s="41" t="str" cm="1">
        <f t="array" aca="1" ref="X339" ca="1">IFERROR(INDEX('PC&amp;PD'!$A$1:$AP$15,ROW('PC&amp;PD'!$A$15),MATCH(INDIRECT(T339),'PC&amp;PD'!$A$1:$AP$1,0)),"")</f>
        <v/>
      </c>
      <c r="Y339" s="13" t="str">
        <f>IF(OR($N339="",$N339=0),"",IF($N339=$E$7,'Extracted info for SC'!$J$6,IF($N339=$D$26,'Extracted info for SC'!$J$7,IF($N339=$E$26,'Extracted info for SC'!$J$8,IF($N339=$F$26,'Extracted info for SC'!$J$9,IF($N339=$G$26,'Extracted info for SC'!$J$10,IF($N339=$H$26,'Extracted info for SC'!$J$11,IF($N339=$I$26,'Extracted info for SC'!$J$12,IF($N339=$J$26,'Extracted info for SC'!$J$13,IF($N339=$K$26,'Extracted info for SC'!$J$14,IF($N339=$L$26,'Extracted info for SC'!$J$15,IF($N339=$M$26,'Extracted info for SC'!$J$16,IF($N339=$N$26,'Extracted info for SC'!$J$17,IF($N339=$O$26,'Extracted info for SC'!$J$18,""))))))))))))))</f>
        <v/>
      </c>
      <c r="Z339" s="155"/>
      <c r="AA339" s="13" t="str">
        <f t="shared" si="109"/>
        <v/>
      </c>
      <c r="AB339" s="155"/>
      <c r="AC339" s="13" t="str">
        <f t="shared" ca="1" si="114"/>
        <v>$AB</v>
      </c>
      <c r="AD339" s="13" t="str" cm="1">
        <f t="array" aca="1" ref="AD339" ca="1">IFERROR(IF((LEFT(INDIRECT("$F"&amp;$S339),4))="GOTS",IF($G339="Organic","GOTS_Organic_raw",(IF($G339="Responsible","GOTS_Responsible",(IF($G339="No Attribute (Conventional)","GOTS_conventional",(IF($G339="Recycled Pre/Post-Consumer","GOTS_pre_post",(IF($G339="In-Conversion","GOTS_in_conversion",(IF($G339="Sustainably Sourced","Sustainably_sourced",""))))))))))),IF($G339="Organic","Organic",(IF($G339="Responsible","Responsible",(IF($G339="No Attribute (Conventional)","No_Attribute_Conventional",(IF($G339="Recycled Pre/Post-Consumer","Recycled_Pre_Post_Consumer",(IF($G339="In-Conversion","In_Conversion",(IF($G339="Recycled Pre-Consumer","Recycled_Pre_Consumer",(IF($G339="Recycled Post-Consumer","Recycled_Post_Consumer",(IF($G339="Sustainably Sourced","Sustainably_sourced","")))))))))))))))),"")</f>
        <v/>
      </c>
      <c r="AE339" s="13" t="e" cm="1">
        <f t="array" aca="1" ref="AE339" ca="1">IF(INDIRECT("$F"&amp;$S339)="","",IF(LEFT(INDIRECT("$F"&amp;$S339),3)="GRS","GRS_RCS_RM",IF((LEFT(INDIRECT("$F"&amp;$S339),3))="RCS","GRS_RCS_RM",IF(INDIRECT("$F"&amp;$S339)="OCS (No Label)","OCS_Conversion_RM",IF(LEFT(INDIRECT("$F"&amp;$S339),3)="OCS","OCS_RM",IF(RIGHT(INDIRECT("$F"&amp;$S339),10)="conversion","GOTS_RM_conversion",IF((LEFT(INDIRECT("$F"&amp;$S339),4))="GOTS","GOTS_RM","Responsible_RM")))))))</f>
        <v>#REF!</v>
      </c>
      <c r="AF339" s="13" t="str" cm="1">
        <f t="array" aca="1" ref="AF339" ca="1">IF($S339="","",INDIRECT("$Z"&amp;$S339))</f>
        <v/>
      </c>
      <c r="AG339" s="155"/>
      <c r="AH339" s="13" t="str" cm="1">
        <f t="array" aca="1" ref="AH339" ca="1">IFERROR(INDIRECT("$ag"&amp;S339),"")</f>
        <v/>
      </c>
      <c r="AI339" s="13" t="e" cm="1">
        <f t="array" aca="1" ref="AI339" ca="1">INDIRECT("O"&amp;S338)</f>
        <v>#REF!</v>
      </c>
      <c r="AJ339" s="13" t="str">
        <f>IF($I339="","",INDEX('Raw Material'!$A$1:$J$75,MATCH(I339,'Raw Material'!$A$1:$A$75,0),(MATCH(G339,'Raw Material'!$A$1:$J$1,0))))</f>
        <v/>
      </c>
      <c r="AK339" s="13" t="str">
        <f t="shared" si="110"/>
        <v>YANLIŞRM</v>
      </c>
      <c r="AL339" s="153" t="str">
        <f t="shared" si="111"/>
        <v/>
      </c>
    </row>
    <row r="340" spans="1:38" ht="16.5" customHeight="1">
      <c r="A340" s="162"/>
      <c r="B340" s="168"/>
      <c r="C340" s="169"/>
      <c r="D340" s="156"/>
      <c r="E340" s="156"/>
      <c r="F340" s="175"/>
      <c r="G340" s="181"/>
      <c r="H340" s="182"/>
      <c r="I340" s="182"/>
      <c r="J340" s="182"/>
      <c r="K340" s="32"/>
      <c r="L340" s="179"/>
      <c r="M340" s="179"/>
      <c r="N340" s="81"/>
      <c r="O340" s="185"/>
      <c r="P340" s="103"/>
      <c r="Q340" s="84" t="str">
        <f t="shared" si="112"/>
        <v/>
      </c>
      <c r="R340" s="159"/>
      <c r="S340" s="28" t="str" cm="1">
        <f t="array" aca="1" ref="S340" ca="1">IF(INDIRECT("A"&amp;114+$U340)&lt;&gt;"",114+$U340,"")</f>
        <v/>
      </c>
      <c r="T340" s="28" t="str">
        <f t="shared" ca="1" si="113"/>
        <v>$B</v>
      </c>
      <c r="U340" s="29">
        <f t="shared" si="120"/>
        <v>216</v>
      </c>
      <c r="V340" s="29">
        <v>18.8333333333347</v>
      </c>
      <c r="W340" s="29">
        <f t="shared" si="121"/>
        <v>18</v>
      </c>
      <c r="X340" s="41" t="str" cm="1">
        <f t="array" aca="1" ref="X340" ca="1">IFERROR(INDEX('PC&amp;PD'!$A$1:$AP$15,ROW('PC&amp;PD'!$A$15),MATCH(INDIRECT(T340),'PC&amp;PD'!$A$1:$AP$1,0)),"")</f>
        <v/>
      </c>
      <c r="Y340" s="13" t="str">
        <f>IF(OR($N340="",$N340=0),"",IF($N340=$E$7,'Extracted info for SC'!$J$6,IF($N340=$D$26,'Extracted info for SC'!$J$7,IF($N340=$E$26,'Extracted info for SC'!$J$8,IF($N340=$F$26,'Extracted info for SC'!$J$9,IF($N340=$G$26,'Extracted info for SC'!$J$10,IF($N340=$H$26,'Extracted info for SC'!$J$11,IF($N340=$I$26,'Extracted info for SC'!$J$12,IF($N340=$J$26,'Extracted info for SC'!$J$13,IF($N340=$K$26,'Extracted info for SC'!$J$14,IF($N340=$L$26,'Extracted info for SC'!$J$15,IF($N340=$M$26,'Extracted info for SC'!$J$16,IF($N340=$N$26,'Extracted info for SC'!$J$17,IF($N340=$O$26,'Extracted info for SC'!$J$18,""))))))))))))))</f>
        <v/>
      </c>
      <c r="Z340" s="155"/>
      <c r="AA340" s="13" t="str">
        <f t="shared" si="109"/>
        <v/>
      </c>
      <c r="AB340" s="155"/>
      <c r="AC340" s="13" t="str">
        <f t="shared" ca="1" si="114"/>
        <v>$AB</v>
      </c>
      <c r="AD340" s="13" t="str" cm="1">
        <f t="array" aca="1" ref="AD340" ca="1">IFERROR(IF((LEFT(INDIRECT("$F"&amp;$S340),4))="GOTS",IF($G340="Organic","GOTS_Organic_raw",(IF($G340="Responsible","GOTS_Responsible",(IF($G340="No Attribute (Conventional)","GOTS_conventional",(IF($G340="Recycled Pre/Post-Consumer","GOTS_pre_post",(IF($G340="In-Conversion","GOTS_in_conversion",(IF($G340="Sustainably Sourced","Sustainably_sourced",""))))))))))),IF($G340="Organic","Organic",(IF($G340="Responsible","Responsible",(IF($G340="No Attribute (Conventional)","No_Attribute_Conventional",(IF($G340="Recycled Pre/Post-Consumer","Recycled_Pre_Post_Consumer",(IF($G340="In-Conversion","In_Conversion",(IF($G340="Recycled Pre-Consumer","Recycled_Pre_Consumer",(IF($G340="Recycled Post-Consumer","Recycled_Post_Consumer",(IF($G340="Sustainably Sourced","Sustainably_sourced","")))))))))))))))),"")</f>
        <v/>
      </c>
      <c r="AE340" s="13" t="e" cm="1">
        <f t="array" aca="1" ref="AE340" ca="1">IF(INDIRECT("$F"&amp;$S340)="","",IF(LEFT(INDIRECT("$F"&amp;$S340),3)="GRS","GRS_RCS_RM",IF((LEFT(INDIRECT("$F"&amp;$S340),3))="RCS","GRS_RCS_RM",IF(INDIRECT("$F"&amp;$S340)="OCS (No Label)","OCS_Conversion_RM",IF(LEFT(INDIRECT("$F"&amp;$S340),3)="OCS","OCS_RM",IF(RIGHT(INDIRECT("$F"&amp;$S340),10)="conversion","GOTS_RM_conversion",IF((LEFT(INDIRECT("$F"&amp;$S340),4))="GOTS","GOTS_RM","Responsible_RM")))))))</f>
        <v>#REF!</v>
      </c>
      <c r="AF340" s="13" t="str" cm="1">
        <f t="array" aca="1" ref="AF340" ca="1">IF($S340="","",INDIRECT("$Z"&amp;$S340))</f>
        <v/>
      </c>
      <c r="AG340" s="155"/>
      <c r="AH340" s="13" t="str" cm="1">
        <f t="array" aca="1" ref="AH340" ca="1">IFERROR(INDIRECT("$ag"&amp;S340),"")</f>
        <v/>
      </c>
      <c r="AI340" s="13" t="e" cm="1">
        <f t="array" aca="1" ref="AI340" ca="1">INDIRECT("O"&amp;S339)</f>
        <v>#REF!</v>
      </c>
      <c r="AJ340" s="13" t="str">
        <f>IF($I340="","",INDEX('Raw Material'!$A$1:$J$75,MATCH(I340,'Raw Material'!$A$1:$A$75,0),(MATCH(G340,'Raw Material'!$A$1:$J$1,0))))</f>
        <v/>
      </c>
      <c r="AK340" s="13" t="str">
        <f t="shared" si="110"/>
        <v>YANLIŞRM</v>
      </c>
      <c r="AL340" s="153" t="str">
        <f t="shared" si="111"/>
        <v/>
      </c>
    </row>
    <row r="341" spans="1:38" ht="16.5" customHeight="1" thickBot="1">
      <c r="A341" s="163"/>
      <c r="B341" s="170"/>
      <c r="C341" s="171"/>
      <c r="D341" s="156"/>
      <c r="E341" s="156"/>
      <c r="F341" s="176"/>
      <c r="G341" s="157"/>
      <c r="H341" s="158"/>
      <c r="I341" s="158"/>
      <c r="J341" s="158"/>
      <c r="K341" s="33"/>
      <c r="L341" s="180"/>
      <c r="M341" s="180"/>
      <c r="N341" s="82"/>
      <c r="O341" s="186"/>
      <c r="P341" s="103"/>
      <c r="Q341" s="84" t="str">
        <f t="shared" si="112"/>
        <v/>
      </c>
      <c r="R341" s="159"/>
      <c r="S341" s="28" t="str" cm="1">
        <f t="array" aca="1" ref="S341" ca="1">IF(INDIRECT("A"&amp;114+$U341)&lt;&gt;"",114+$U341,"")</f>
        <v/>
      </c>
      <c r="T341" s="28" t="str">
        <f t="shared" ca="1" si="113"/>
        <v>$B</v>
      </c>
      <c r="U341" s="29">
        <f t="shared" si="120"/>
        <v>216</v>
      </c>
      <c r="V341" s="29">
        <v>18.9166666666681</v>
      </c>
      <c r="W341" s="29">
        <f t="shared" si="121"/>
        <v>18</v>
      </c>
      <c r="X341" s="41" t="str" cm="1">
        <f t="array" aca="1" ref="X341" ca="1">IFERROR(INDEX('PC&amp;PD'!$A$1:$AP$15,ROW('PC&amp;PD'!$A$15),MATCH(INDIRECT(T341),'PC&amp;PD'!$A$1:$AP$1,0)),"")</f>
        <v/>
      </c>
      <c r="Y341" s="13" t="str">
        <f>IF(OR($N341="",$N341=0),"",IF($N341=$E$7,'Extracted info for SC'!$J$6,IF($N341=$D$26,'Extracted info for SC'!$J$7,IF($N341=$E$26,'Extracted info for SC'!$J$8,IF($N341=$F$26,'Extracted info for SC'!$J$9,IF($N341=$G$26,'Extracted info for SC'!$J$10,IF($N341=$H$26,'Extracted info for SC'!$J$11,IF($N341=$I$26,'Extracted info for SC'!$J$12,IF($N341=$J$26,'Extracted info for SC'!$J$13,IF($N341=$K$26,'Extracted info for SC'!$J$14,IF($N341=$L$26,'Extracted info for SC'!$J$15,IF($N341=$M$26,'Extracted info for SC'!$J$16,IF($N341=$N$26,'Extracted info for SC'!$J$17,IF($N341=$O$26,'Extracted info for SC'!$J$18,""))))))))))))))</f>
        <v/>
      </c>
      <c r="Z341" s="155"/>
      <c r="AA341" s="13" t="str">
        <f t="shared" si="109"/>
        <v/>
      </c>
      <c r="AB341" s="155"/>
      <c r="AC341" s="13" t="str">
        <f t="shared" ca="1" si="114"/>
        <v>$AB</v>
      </c>
      <c r="AD341" s="13" t="str" cm="1">
        <f t="array" aca="1" ref="AD341" ca="1">IFERROR(IF((LEFT(INDIRECT("$F"&amp;$S341),4))="GOTS",IF($G341="Organic","GOTS_Organic_raw",(IF($G341="Responsible","GOTS_Responsible",(IF($G341="No Attribute (Conventional)","GOTS_conventional",(IF($G341="Recycled Pre/Post-Consumer","GOTS_pre_post",(IF($G341="In-Conversion","GOTS_in_conversion",(IF($G341="Sustainably Sourced","Sustainably_sourced",""))))))))))),IF($G341="Organic","Organic",(IF($G341="Responsible","Responsible",(IF($G341="No Attribute (Conventional)","No_Attribute_Conventional",(IF($G341="Recycled Pre/Post-Consumer","Recycled_Pre_Post_Consumer",(IF($G341="In-Conversion","In_Conversion",(IF($G341="Recycled Pre-Consumer","Recycled_Pre_Consumer",(IF($G341="Recycled Post-Consumer","Recycled_Post_Consumer",(IF($G341="Sustainably Sourced","Sustainably_sourced","")))))))))))))))),"")</f>
        <v/>
      </c>
      <c r="AE341" s="13" t="e" cm="1">
        <f t="array" aca="1" ref="AE341" ca="1">IF(INDIRECT("$F"&amp;$S341)="","",IF(LEFT(INDIRECT("$F"&amp;$S341),3)="GRS","GRS_RCS_RM",IF((LEFT(INDIRECT("$F"&amp;$S341),3))="RCS","GRS_RCS_RM",IF(INDIRECT("$F"&amp;$S341)="OCS (No Label)","OCS_Conversion_RM",IF(LEFT(INDIRECT("$F"&amp;$S341),3)="OCS","OCS_RM",IF(RIGHT(INDIRECT("$F"&amp;$S341),10)="conversion","GOTS_RM_conversion",IF((LEFT(INDIRECT("$F"&amp;$S341),4))="GOTS","GOTS_RM","Responsible_RM")))))))</f>
        <v>#REF!</v>
      </c>
      <c r="AF341" s="13" t="str" cm="1">
        <f t="array" aca="1" ref="AF341" ca="1">IF($S341="","",INDIRECT("$Z"&amp;$S341))</f>
        <v/>
      </c>
      <c r="AG341" s="155"/>
      <c r="AH341" s="13" t="str" cm="1">
        <f t="array" aca="1" ref="AH341" ca="1">IFERROR(INDIRECT("$ag"&amp;S341),"")</f>
        <v/>
      </c>
      <c r="AI341" s="13" t="e" cm="1">
        <f t="array" aca="1" ref="AI341" ca="1">INDIRECT("O"&amp;S340)</f>
        <v>#REF!</v>
      </c>
      <c r="AJ341" s="13" t="str">
        <f>IF($I341="","",INDEX('Raw Material'!$A$1:$J$75,MATCH(I341,'Raw Material'!$A$1:$A$75,0),(MATCH(G341,'Raw Material'!$A$1:$J$1,0))))</f>
        <v/>
      </c>
      <c r="AK341" s="13" t="str">
        <f t="shared" si="110"/>
        <v>YANLIŞRM</v>
      </c>
      <c r="AL341" s="153" t="str">
        <f t="shared" si="111"/>
        <v/>
      </c>
    </row>
    <row r="342" spans="1:38" ht="16.5" customHeight="1">
      <c r="A342" s="160" t="str">
        <f>IF(B342="","",COUNTA($B$114:$B342))</f>
        <v/>
      </c>
      <c r="B342" s="164"/>
      <c r="C342" s="165"/>
      <c r="D342" s="183"/>
      <c r="E342" s="183"/>
      <c r="F342" s="172"/>
      <c r="G342" s="212"/>
      <c r="H342" s="206"/>
      <c r="I342" s="206"/>
      <c r="J342" s="206"/>
      <c r="K342" s="31"/>
      <c r="L342" s="177" t="str">
        <f t="shared" ref="L342" si="127">IF(R342="","",LEFT(R342,LEN(R342)-2))</f>
        <v/>
      </c>
      <c r="M342" s="177"/>
      <c r="N342" s="80"/>
      <c r="O342" s="184"/>
      <c r="P342" s="103"/>
      <c r="Q342" s="84" t="str">
        <f t="shared" si="112"/>
        <v/>
      </c>
      <c r="R342" s="159" t="str">
        <f t="shared" ref="R342" si="128">CONCATENATE($Q342,Q343,Q344,Q345,Q346,Q347,$Q348,$Q349,$Q350,$Q351,Q352,Q353)</f>
        <v/>
      </c>
      <c r="S342" s="28" t="str" cm="1">
        <f t="array" aca="1" ref="S342" ca="1">IF(INDIRECT("A"&amp;114+$U342)&lt;&gt;"",114+$U342,"")</f>
        <v/>
      </c>
      <c r="T342" s="28" t="str">
        <f t="shared" ca="1" si="113"/>
        <v>$B</v>
      </c>
      <c r="U342" s="29">
        <f t="shared" si="120"/>
        <v>228</v>
      </c>
      <c r="V342" s="29">
        <v>19.0000000000014</v>
      </c>
      <c r="W342" s="29">
        <f t="shared" si="121"/>
        <v>19</v>
      </c>
      <c r="X342" s="41" t="str" cm="1">
        <f t="array" aca="1" ref="X342" ca="1">IFERROR(INDEX('PC&amp;PD'!$A$1:$AP$15,ROW('PC&amp;PD'!$A$15),MATCH(INDIRECT(T342),'PC&amp;PD'!$A$1:$AP$1,0)),"")</f>
        <v/>
      </c>
      <c r="Y342" s="13" t="str">
        <f>IF(OR($N342="",$N342=0),"",IF($N342=$E$7,'Extracted info for SC'!$J$6,IF($N342=$D$26,'Extracted info for SC'!$J$7,IF($N342=$E$26,'Extracted info for SC'!$J$8,IF($N342=$F$26,'Extracted info for SC'!$J$9,IF($N342=$G$26,'Extracted info for SC'!$J$10,IF($N342=$H$26,'Extracted info for SC'!$J$11,IF($N342=$I$26,'Extracted info for SC'!$J$12,IF($N342=$J$26,'Extracted info for SC'!$J$13,IF($N342=$K$26,'Extracted info for SC'!$J$14,IF($N342=$L$26,'Extracted info for SC'!$J$15,IF($N342=$M$26,'Extracted info for SC'!$J$16,IF($N342=$N$26,'Extracted info for SC'!$J$17,IF($N342=$O$26,'Extracted info for SC'!$J$18,""))))))))))))))</f>
        <v/>
      </c>
      <c r="Z342" s="155" t="str">
        <f t="shared" ref="Z342" si="129">IFERROR(IF($F342="OCS 100","OCS (OCS 100)",IF($F342="OCS Blended","OCS (OCS Blended)",IF($F342="OCS (No Label)","OCS (No Label)",IF($F342="RCS 100","RCS (RCS 100)",IF($F342="RCS Blended","RCS (RCS Blended)",IF($F342="GRS","GRS (GRS)",IF($F342="GRS (No Label)", "GRS (No Label)",IF($F342="RDS","RDS (RDS)",IF($F342="RWS","RWS (RWS)",IF($F342="RAS","RAS (RAS)",IF($F342="RMS","RMS (RMS)",IF($F342="GOTS Organic","GOTS (Organic)",IF($F342="GOTS Made with organic","GOTS (Made with Organic)",IF($F342="GOTS Organic - in conversion","GOTS (Organic - In Conversion)",IF($F342="GOTS Made with organic - in conversion","GOTS (Made with Organic - In Conversion)",""))))))))))))))),"")</f>
        <v/>
      </c>
      <c r="AA342" s="13" t="str">
        <f t="shared" si="109"/>
        <v/>
      </c>
      <c r="AB342" s="155" t="str">
        <f t="shared" ref="AB342" si="130">IFERROR(IF($F342="OCS 100", "OCS_100",IF($F342="OCS Blended", "OCS_Blended",IF($F342="OCS (No Label)", "OCS_No_Label",IF($F342="RCS 100", "RCS_100",IF($F342="RCS Blended","RCS_Blended",IF($F342="GRS","GRS",IF($F342="GRS (No Label)", "GRS_No_Label",IF($F342="RDS","RDS",IF($F342="RWS","RWS",IF($F342="RMS","RMS",IF($F342="GOTS Organic","GOTS_Organic",IF($F342="GOTS Made with organic","GOTS_Made_with_organic",IF($F342="GOTS Organic - in conversion","GOTS_Organic_in_Conversion",IF($F342="GOTS Made with organic - in conversion","GOTS_Made_with_Organic_in_Conversion",IF($F342="RAS","RAS",""))))))))))))))),"")</f>
        <v/>
      </c>
      <c r="AC342" s="13" t="str">
        <f t="shared" ca="1" si="114"/>
        <v>$AB</v>
      </c>
      <c r="AD342" s="13" t="str" cm="1">
        <f t="array" aca="1" ref="AD342" ca="1">IFERROR(IF((LEFT(INDIRECT("$F"&amp;$S342),4))="GOTS",IF($G342="Organic","GOTS_Organic_raw",(IF($G342="Responsible","GOTS_Responsible",(IF($G342="No Attribute (Conventional)","GOTS_conventional",(IF($G342="Recycled Pre/Post-Consumer","GOTS_pre_post",(IF($G342="In-Conversion","GOTS_in_conversion",(IF($G342="Sustainably Sourced","Sustainably_sourced",""))))))))))),IF($G342="Organic","Organic",(IF($G342="Responsible","Responsible",(IF($G342="No Attribute (Conventional)","No_Attribute_Conventional",(IF($G342="Recycled Pre/Post-Consumer","Recycled_Pre_Post_Consumer",(IF($G342="In-Conversion","In_Conversion",(IF($G342="Recycled Pre-Consumer","Recycled_Pre_Consumer",(IF($G342="Recycled Post-Consumer","Recycled_Post_Consumer",(IF($G342="Sustainably Sourced","Sustainably_sourced","")))))))))))))))),"")</f>
        <v/>
      </c>
      <c r="AE342" s="13" t="e" cm="1">
        <f t="array" aca="1" ref="AE342" ca="1">IF(INDIRECT("$F"&amp;$S342)="","",IF(LEFT(INDIRECT("$F"&amp;$S342),3)="GRS","GRS_RCS_RM",IF((LEFT(INDIRECT("$F"&amp;$S342),3))="RCS","GRS_RCS_RM",IF(INDIRECT("$F"&amp;$S342)="OCS (No Label)","OCS_Conversion_RM",IF(LEFT(INDIRECT("$F"&amp;$S342),3)="OCS","OCS_RM",IF(RIGHT(INDIRECT("$F"&amp;$S342),10)="conversion","GOTS_RM_conversion",IF((LEFT(INDIRECT("$F"&amp;$S342),4))="GOTS","GOTS_RM","Responsible_RM")))))))</f>
        <v>#REF!</v>
      </c>
      <c r="AF342" s="13" t="str" cm="1">
        <f t="array" aca="1" ref="AF342" ca="1">IF($S342="","",INDIRECT("$Z"&amp;$S342))</f>
        <v/>
      </c>
      <c r="AG342" s="155" t="str">
        <f t="shared" ref="AG342" si="131">IF(AND(Y342="",Y343="",Y344="",Y345="",Y346="",Y347="",Y348="",Y349="",Y350="",Y351="",Y352="",Y353=""),"",CONCATENATE(Y342&amp;", "&amp;Y343&amp;", "&amp;Y344&amp;", "&amp;Y345&amp;", "&amp;Y346&amp;", "&amp;Y347&amp;", "&amp;Y348&amp;", "&amp;Y349&amp;", "&amp;Y350&amp;", "&amp;Y351&amp;", "&amp;Y352&amp;", "&amp;Y353))</f>
        <v/>
      </c>
      <c r="AH342" s="13" t="str" cm="1">
        <f t="array" aca="1" ref="AH342" ca="1">IFERROR(INDIRECT("$ag"&amp;S342),"")</f>
        <v/>
      </c>
      <c r="AI342" s="13" t="e" cm="1">
        <f t="array" aca="1" ref="AI342" ca="1">INDIRECT("O"&amp;S341)</f>
        <v>#REF!</v>
      </c>
      <c r="AJ342" s="13" t="str">
        <f>IF($I342="","",INDEX('Raw Material'!$A$1:$J$75,MATCH(I342,'Raw Material'!$A$1:$A$75,0),(MATCH(G342,'Raw Material'!$A$1:$J$1,0))))</f>
        <v/>
      </c>
      <c r="AK342" s="13" t="str">
        <f t="shared" si="110"/>
        <v>YANLIŞRM</v>
      </c>
      <c r="AL342" s="153" t="str">
        <f t="shared" si="111"/>
        <v/>
      </c>
    </row>
    <row r="343" spans="1:38" ht="16.5" customHeight="1">
      <c r="A343" s="161"/>
      <c r="B343" s="166"/>
      <c r="C343" s="167"/>
      <c r="D343" s="156"/>
      <c r="E343" s="156"/>
      <c r="F343" s="173"/>
      <c r="G343" s="181"/>
      <c r="H343" s="182"/>
      <c r="I343" s="182"/>
      <c r="J343" s="182"/>
      <c r="K343" s="32"/>
      <c r="L343" s="178"/>
      <c r="M343" s="178"/>
      <c r="N343" s="81"/>
      <c r="O343" s="185"/>
      <c r="P343" s="103"/>
      <c r="Q343" s="84" t="str">
        <f t="shared" si="112"/>
        <v/>
      </c>
      <c r="R343" s="159"/>
      <c r="S343" s="28" t="str" cm="1">
        <f t="array" aca="1" ref="S343" ca="1">IF(INDIRECT("A"&amp;114+$U343)&lt;&gt;"",114+$U343,"")</f>
        <v/>
      </c>
      <c r="T343" s="28" t="str">
        <f t="shared" ca="1" si="113"/>
        <v>$B</v>
      </c>
      <c r="U343" s="29">
        <f t="shared" si="120"/>
        <v>228</v>
      </c>
      <c r="V343" s="29">
        <v>19.083333333334799</v>
      </c>
      <c r="W343" s="29">
        <f t="shared" si="121"/>
        <v>19</v>
      </c>
      <c r="X343" s="41" t="str" cm="1">
        <f t="array" aca="1" ref="X343" ca="1">IFERROR(INDEX('PC&amp;PD'!$A$1:$AP$15,ROW('PC&amp;PD'!$A$15),MATCH(INDIRECT(T343),'PC&amp;PD'!$A$1:$AP$1,0)),"")</f>
        <v/>
      </c>
      <c r="Y343" s="13" t="str">
        <f>IF(OR($N343="",$N343=0),"",IF($N343=$E$7,'Extracted info for SC'!$J$6,IF($N343=$D$26,'Extracted info for SC'!$J$7,IF($N343=$E$26,'Extracted info for SC'!$J$8,IF($N343=$F$26,'Extracted info for SC'!$J$9,IF($N343=$G$26,'Extracted info for SC'!$J$10,IF($N343=$H$26,'Extracted info for SC'!$J$11,IF($N343=$I$26,'Extracted info for SC'!$J$12,IF($N343=$J$26,'Extracted info for SC'!$J$13,IF($N343=$K$26,'Extracted info for SC'!$J$14,IF($N343=$L$26,'Extracted info for SC'!$J$15,IF($N343=$M$26,'Extracted info for SC'!$J$16,IF($N343=$N$26,'Extracted info for SC'!$J$17,IF($N343=$O$26,'Extracted info for SC'!$J$18,""))))))))))))))</f>
        <v/>
      </c>
      <c r="Z343" s="155"/>
      <c r="AA343" s="13" t="str">
        <f t="shared" si="109"/>
        <v/>
      </c>
      <c r="AB343" s="155"/>
      <c r="AC343" s="13" t="str">
        <f t="shared" ca="1" si="114"/>
        <v>$AB</v>
      </c>
      <c r="AD343" s="13" t="str" cm="1">
        <f t="array" aca="1" ref="AD343" ca="1">IFERROR(IF((LEFT(INDIRECT("$F"&amp;$S343),4))="GOTS",IF($G343="Organic","GOTS_Organic_raw",(IF($G343="Responsible","GOTS_Responsible",(IF($G343="No Attribute (Conventional)","GOTS_conventional",(IF($G343="Recycled Pre/Post-Consumer","GOTS_pre_post",(IF($G343="In-Conversion","GOTS_in_conversion",(IF($G343="Sustainably Sourced","Sustainably_sourced",""))))))))))),IF($G343="Organic","Organic",(IF($G343="Responsible","Responsible",(IF($G343="No Attribute (Conventional)","No_Attribute_Conventional",(IF($G343="Recycled Pre/Post-Consumer","Recycled_Pre_Post_Consumer",(IF($G343="In-Conversion","In_Conversion",(IF($G343="Recycled Pre-Consumer","Recycled_Pre_Consumer",(IF($G343="Recycled Post-Consumer","Recycled_Post_Consumer",(IF($G343="Sustainably Sourced","Sustainably_sourced","")))))))))))))))),"")</f>
        <v/>
      </c>
      <c r="AE343" s="13" t="e" cm="1">
        <f t="array" aca="1" ref="AE343" ca="1">IF(INDIRECT("$F"&amp;$S343)="","",IF(LEFT(INDIRECT("$F"&amp;$S343),3)="GRS","GRS_RCS_RM",IF((LEFT(INDIRECT("$F"&amp;$S343),3))="RCS","GRS_RCS_RM",IF(INDIRECT("$F"&amp;$S343)="OCS (No Label)","OCS_Conversion_RM",IF(LEFT(INDIRECT("$F"&amp;$S343),3)="OCS","OCS_RM",IF(RIGHT(INDIRECT("$F"&amp;$S343),10)="conversion","GOTS_RM_conversion",IF((LEFT(INDIRECT("$F"&amp;$S343),4))="GOTS","GOTS_RM","Responsible_RM")))))))</f>
        <v>#REF!</v>
      </c>
      <c r="AF343" s="13" t="str" cm="1">
        <f t="array" aca="1" ref="AF343" ca="1">IF($S343="","",INDIRECT("$Z"&amp;$S343))</f>
        <v/>
      </c>
      <c r="AG343" s="155"/>
      <c r="AH343" s="13" t="str" cm="1">
        <f t="array" aca="1" ref="AH343" ca="1">IFERROR(INDIRECT("$ag"&amp;S343),"")</f>
        <v/>
      </c>
      <c r="AI343" s="13" t="e" cm="1">
        <f t="array" aca="1" ref="AI343" ca="1">INDIRECT("O"&amp;S342)</f>
        <v>#REF!</v>
      </c>
      <c r="AJ343" s="13" t="str">
        <f>IF($I343="","",INDEX('Raw Material'!$A$1:$J$75,MATCH(I343,'Raw Material'!$A$1:$A$75,0),(MATCH(G343,'Raw Material'!$A$1:$J$1,0))))</f>
        <v/>
      </c>
      <c r="AK343" s="13" t="str">
        <f t="shared" si="110"/>
        <v>YANLIŞRM</v>
      </c>
      <c r="AL343" s="153" t="str">
        <f t="shared" si="111"/>
        <v/>
      </c>
    </row>
    <row r="344" spans="1:38" ht="16.5" customHeight="1">
      <c r="A344" s="161"/>
      <c r="B344" s="166"/>
      <c r="C344" s="167"/>
      <c r="D344" s="156"/>
      <c r="E344" s="156"/>
      <c r="F344" s="173"/>
      <c r="G344" s="181"/>
      <c r="H344" s="182"/>
      <c r="I344" s="182"/>
      <c r="J344" s="182"/>
      <c r="K344" s="32"/>
      <c r="L344" s="178"/>
      <c r="M344" s="178"/>
      <c r="N344" s="81"/>
      <c r="O344" s="185"/>
      <c r="P344" s="103"/>
      <c r="Q344" s="84" t="str">
        <f t="shared" si="112"/>
        <v/>
      </c>
      <c r="R344" s="159"/>
      <c r="S344" s="28" t="str" cm="1">
        <f t="array" aca="1" ref="S344" ca="1">IF(INDIRECT("A"&amp;114+$U344)&lt;&gt;"",114+$U344,"")</f>
        <v/>
      </c>
      <c r="T344" s="28" t="str">
        <f t="shared" ca="1" si="113"/>
        <v>$B</v>
      </c>
      <c r="U344" s="29">
        <f t="shared" si="120"/>
        <v>228</v>
      </c>
      <c r="V344" s="29">
        <v>19.1666666666681</v>
      </c>
      <c r="W344" s="29">
        <f t="shared" si="121"/>
        <v>19</v>
      </c>
      <c r="X344" s="41" t="str" cm="1">
        <f t="array" aca="1" ref="X344" ca="1">IFERROR(INDEX('PC&amp;PD'!$A$1:$AP$15,ROW('PC&amp;PD'!$A$15),MATCH(INDIRECT(T344),'PC&amp;PD'!$A$1:$AP$1,0)),"")</f>
        <v/>
      </c>
      <c r="Y344" s="13" t="str">
        <f>IF(OR($N344="",$N344=0),"",IF($N344=$E$7,'Extracted info for SC'!$J$6,IF($N344=$D$26,'Extracted info for SC'!$J$7,IF($N344=$E$26,'Extracted info for SC'!$J$8,IF($N344=$F$26,'Extracted info for SC'!$J$9,IF($N344=$G$26,'Extracted info for SC'!$J$10,IF($N344=$H$26,'Extracted info for SC'!$J$11,IF($N344=$I$26,'Extracted info for SC'!$J$12,IF($N344=$J$26,'Extracted info for SC'!$J$13,IF($N344=$K$26,'Extracted info for SC'!$J$14,IF($N344=$L$26,'Extracted info for SC'!$J$15,IF($N344=$M$26,'Extracted info for SC'!$J$16,IF($N344=$N$26,'Extracted info for SC'!$J$17,IF($N344=$O$26,'Extracted info for SC'!$J$18,""))))))))))))))</f>
        <v/>
      </c>
      <c r="Z344" s="155"/>
      <c r="AA344" s="13" t="str">
        <f t="shared" si="109"/>
        <v/>
      </c>
      <c r="AB344" s="155"/>
      <c r="AC344" s="13" t="str">
        <f t="shared" ca="1" si="114"/>
        <v>$AB</v>
      </c>
      <c r="AD344" s="13" t="str" cm="1">
        <f t="array" aca="1" ref="AD344" ca="1">IFERROR(IF((LEFT(INDIRECT("$F"&amp;$S344),4))="GOTS",IF($G344="Organic","GOTS_Organic_raw",(IF($G344="Responsible","GOTS_Responsible",(IF($G344="No Attribute (Conventional)","GOTS_conventional",(IF($G344="Recycled Pre/Post-Consumer","GOTS_pre_post",(IF($G344="In-Conversion","GOTS_in_conversion",(IF($G344="Sustainably Sourced","Sustainably_sourced",""))))))))))),IF($G344="Organic","Organic",(IF($G344="Responsible","Responsible",(IF($G344="No Attribute (Conventional)","No_Attribute_Conventional",(IF($G344="Recycled Pre/Post-Consumer","Recycled_Pre_Post_Consumer",(IF($G344="In-Conversion","In_Conversion",(IF($G344="Recycled Pre-Consumer","Recycled_Pre_Consumer",(IF($G344="Recycled Post-Consumer","Recycled_Post_Consumer",(IF($G344="Sustainably Sourced","Sustainably_sourced","")))))))))))))))),"")</f>
        <v/>
      </c>
      <c r="AE344" s="13" t="e" cm="1">
        <f t="array" aca="1" ref="AE344" ca="1">IF(INDIRECT("$F"&amp;$S344)="","",IF(LEFT(INDIRECT("$F"&amp;$S344),3)="GRS","GRS_RCS_RM",IF((LEFT(INDIRECT("$F"&amp;$S344),3))="RCS","GRS_RCS_RM",IF(INDIRECT("$F"&amp;$S344)="OCS (No Label)","OCS_Conversion_RM",IF(LEFT(INDIRECT("$F"&amp;$S344),3)="OCS","OCS_RM",IF(RIGHT(INDIRECT("$F"&amp;$S344),10)="conversion","GOTS_RM_conversion",IF((LEFT(INDIRECT("$F"&amp;$S344),4))="GOTS","GOTS_RM","Responsible_RM")))))))</f>
        <v>#REF!</v>
      </c>
      <c r="AF344" s="13" t="str" cm="1">
        <f t="array" aca="1" ref="AF344" ca="1">IF($S344="","",INDIRECT("$Z"&amp;$S344))</f>
        <v/>
      </c>
      <c r="AG344" s="155"/>
      <c r="AH344" s="13" t="str" cm="1">
        <f t="array" aca="1" ref="AH344" ca="1">IFERROR(INDIRECT("$ag"&amp;S344),"")</f>
        <v/>
      </c>
      <c r="AI344" s="13" t="e" cm="1">
        <f t="array" aca="1" ref="AI344" ca="1">INDIRECT("O"&amp;S343)</f>
        <v>#REF!</v>
      </c>
      <c r="AJ344" s="13" t="str">
        <f>IF($I344="","",INDEX('Raw Material'!$A$1:$J$75,MATCH(I344,'Raw Material'!$A$1:$A$75,0),(MATCH(G344,'Raw Material'!$A$1:$J$1,0))))</f>
        <v/>
      </c>
      <c r="AK344" s="13" t="str">
        <f t="shared" si="110"/>
        <v>YANLIŞRM</v>
      </c>
      <c r="AL344" s="153" t="str">
        <f t="shared" si="111"/>
        <v/>
      </c>
    </row>
    <row r="345" spans="1:38" ht="16.5" customHeight="1">
      <c r="A345" s="161"/>
      <c r="B345" s="166"/>
      <c r="C345" s="167"/>
      <c r="D345" s="156"/>
      <c r="E345" s="156"/>
      <c r="F345" s="174"/>
      <c r="G345" s="181"/>
      <c r="H345" s="182"/>
      <c r="I345" s="182"/>
      <c r="J345" s="182"/>
      <c r="K345" s="32"/>
      <c r="L345" s="178"/>
      <c r="M345" s="178"/>
      <c r="N345" s="81"/>
      <c r="O345" s="185"/>
      <c r="P345" s="103"/>
      <c r="Q345" s="84" t="str">
        <f t="shared" si="112"/>
        <v/>
      </c>
      <c r="R345" s="159"/>
      <c r="S345" s="28" t="str" cm="1">
        <f t="array" aca="1" ref="S345" ca="1">IF(INDIRECT("A"&amp;114+$U345)&lt;&gt;"",114+$U345,"")</f>
        <v/>
      </c>
      <c r="T345" s="28" t="str">
        <f t="shared" ca="1" si="113"/>
        <v>$B</v>
      </c>
      <c r="U345" s="29">
        <f t="shared" si="120"/>
        <v>228</v>
      </c>
      <c r="V345" s="29">
        <v>19.2500000000014</v>
      </c>
      <c r="W345" s="29">
        <f t="shared" si="121"/>
        <v>19</v>
      </c>
      <c r="X345" s="41" t="str" cm="1">
        <f t="array" aca="1" ref="X345" ca="1">IFERROR(INDEX('PC&amp;PD'!$A$1:$AP$15,ROW('PC&amp;PD'!$A$15),MATCH(INDIRECT(T345),'PC&amp;PD'!$A$1:$AP$1,0)),"")</f>
        <v/>
      </c>
      <c r="Y345" s="13" t="str">
        <f>IF(OR($N345="",$N345=0),"",IF($N345=$E$7,'Extracted info for SC'!$J$6,IF($N345=$D$26,'Extracted info for SC'!$J$7,IF($N345=$E$26,'Extracted info for SC'!$J$8,IF($N345=$F$26,'Extracted info for SC'!$J$9,IF($N345=$G$26,'Extracted info for SC'!$J$10,IF($N345=$H$26,'Extracted info for SC'!$J$11,IF($N345=$I$26,'Extracted info for SC'!$J$12,IF($N345=$J$26,'Extracted info for SC'!$J$13,IF($N345=$K$26,'Extracted info for SC'!$J$14,IF($N345=$L$26,'Extracted info for SC'!$J$15,IF($N345=$M$26,'Extracted info for SC'!$J$16,IF($N345=$N$26,'Extracted info for SC'!$J$17,IF($N345=$O$26,'Extracted info for SC'!$J$18,""))))))))))))))</f>
        <v/>
      </c>
      <c r="Z345" s="155"/>
      <c r="AA345" s="13" t="str">
        <f t="shared" si="109"/>
        <v/>
      </c>
      <c r="AB345" s="155"/>
      <c r="AC345" s="13" t="str">
        <f t="shared" ca="1" si="114"/>
        <v>$AB</v>
      </c>
      <c r="AD345" s="13" t="str" cm="1">
        <f t="array" aca="1" ref="AD345" ca="1">IFERROR(IF((LEFT(INDIRECT("$F"&amp;$S345),4))="GOTS",IF($G345="Organic","GOTS_Organic_raw",(IF($G345="Responsible","GOTS_Responsible",(IF($G345="No Attribute (Conventional)","GOTS_conventional",(IF($G345="Recycled Pre/Post-Consumer","GOTS_pre_post",(IF($G345="In-Conversion","GOTS_in_conversion",(IF($G345="Sustainably Sourced","Sustainably_sourced",""))))))))))),IF($G345="Organic","Organic",(IF($G345="Responsible","Responsible",(IF($G345="No Attribute (Conventional)","No_Attribute_Conventional",(IF($G345="Recycled Pre/Post-Consumer","Recycled_Pre_Post_Consumer",(IF($G345="In-Conversion","In_Conversion",(IF($G345="Recycled Pre-Consumer","Recycled_Pre_Consumer",(IF($G345="Recycled Post-Consumer","Recycled_Post_Consumer",(IF($G345="Sustainably Sourced","Sustainably_sourced","")))))))))))))))),"")</f>
        <v/>
      </c>
      <c r="AE345" s="13" t="e" cm="1">
        <f t="array" aca="1" ref="AE345" ca="1">IF(INDIRECT("$F"&amp;$S345)="","",IF(LEFT(INDIRECT("$F"&amp;$S345),3)="GRS","GRS_RCS_RM",IF((LEFT(INDIRECT("$F"&amp;$S345),3))="RCS","GRS_RCS_RM",IF(INDIRECT("$F"&amp;$S345)="OCS (No Label)","OCS_Conversion_RM",IF(LEFT(INDIRECT("$F"&amp;$S345),3)="OCS","OCS_RM",IF(RIGHT(INDIRECT("$F"&amp;$S345),10)="conversion","GOTS_RM_conversion",IF((LEFT(INDIRECT("$F"&amp;$S345),4))="GOTS","GOTS_RM","Responsible_RM")))))))</f>
        <v>#REF!</v>
      </c>
      <c r="AF345" s="13" t="str" cm="1">
        <f t="array" aca="1" ref="AF345" ca="1">IF($S345="","",INDIRECT("$Z"&amp;$S345))</f>
        <v/>
      </c>
      <c r="AG345" s="155"/>
      <c r="AH345" s="13" t="str" cm="1">
        <f t="array" aca="1" ref="AH345" ca="1">IFERROR(INDIRECT("$ag"&amp;S345),"")</f>
        <v/>
      </c>
      <c r="AI345" s="13" t="e" cm="1">
        <f t="array" aca="1" ref="AI345" ca="1">INDIRECT("O"&amp;S344)</f>
        <v>#REF!</v>
      </c>
      <c r="AJ345" s="13" t="str">
        <f>IF($I345="","",INDEX('Raw Material'!$A$1:$J$75,MATCH(I345,'Raw Material'!$A$1:$A$75,0),(MATCH(G345,'Raw Material'!$A$1:$J$1,0))))</f>
        <v/>
      </c>
      <c r="AK345" s="13" t="str">
        <f t="shared" si="110"/>
        <v>YANLIŞRM</v>
      </c>
      <c r="AL345" s="153" t="str">
        <f t="shared" si="111"/>
        <v/>
      </c>
    </row>
    <row r="346" spans="1:38" ht="16.5" customHeight="1">
      <c r="A346" s="161"/>
      <c r="B346" s="166"/>
      <c r="C346" s="167"/>
      <c r="D346" s="156"/>
      <c r="E346" s="156"/>
      <c r="F346" s="174"/>
      <c r="G346" s="181"/>
      <c r="H346" s="182"/>
      <c r="I346" s="182"/>
      <c r="J346" s="182"/>
      <c r="K346" s="32"/>
      <c r="L346" s="178"/>
      <c r="M346" s="178"/>
      <c r="N346" s="81"/>
      <c r="O346" s="185"/>
      <c r="P346" s="103"/>
      <c r="Q346" s="84" t="str">
        <f t="shared" si="112"/>
        <v/>
      </c>
      <c r="R346" s="159"/>
      <c r="S346" s="28" t="str" cm="1">
        <f t="array" aca="1" ref="S346" ca="1">IF(INDIRECT("A"&amp;114+$U346)&lt;&gt;"",114+$U346,"")</f>
        <v/>
      </c>
      <c r="T346" s="28" t="str">
        <f t="shared" ca="1" si="113"/>
        <v>$B</v>
      </c>
      <c r="U346" s="29">
        <f t="shared" si="120"/>
        <v>228</v>
      </c>
      <c r="V346" s="29">
        <v>19.333333333334799</v>
      </c>
      <c r="W346" s="29">
        <f t="shared" si="121"/>
        <v>19</v>
      </c>
      <c r="X346" s="41" t="str" cm="1">
        <f t="array" aca="1" ref="X346" ca="1">IFERROR(INDEX('PC&amp;PD'!$A$1:$AP$15,ROW('PC&amp;PD'!$A$15),MATCH(INDIRECT(T346),'PC&amp;PD'!$A$1:$AP$1,0)),"")</f>
        <v/>
      </c>
      <c r="Y346" s="13" t="str">
        <f>IF(OR($N346="",$N346=0),"",IF($N346=$E$7,'Extracted info for SC'!$J$6,IF($N346=$D$26,'Extracted info for SC'!$J$7,IF($N346=$E$26,'Extracted info for SC'!$J$8,IF($N346=$F$26,'Extracted info for SC'!$J$9,IF($N346=$G$26,'Extracted info for SC'!$J$10,IF($N346=$H$26,'Extracted info for SC'!$J$11,IF($N346=$I$26,'Extracted info for SC'!$J$12,IF($N346=$J$26,'Extracted info for SC'!$J$13,IF($N346=$K$26,'Extracted info for SC'!$J$14,IF($N346=$L$26,'Extracted info for SC'!$J$15,IF($N346=$M$26,'Extracted info for SC'!$J$16,IF($N346=$N$26,'Extracted info for SC'!$J$17,IF($N346=$O$26,'Extracted info for SC'!$J$18,""))))))))))))))</f>
        <v/>
      </c>
      <c r="Z346" s="155"/>
      <c r="AA346" s="13" t="str">
        <f t="shared" si="109"/>
        <v/>
      </c>
      <c r="AB346" s="155"/>
      <c r="AC346" s="13" t="str">
        <f t="shared" ca="1" si="114"/>
        <v>$AB</v>
      </c>
      <c r="AD346" s="13" t="str" cm="1">
        <f t="array" aca="1" ref="AD346" ca="1">IFERROR(IF((LEFT(INDIRECT("$F"&amp;$S346),4))="GOTS",IF($G346="Organic","GOTS_Organic_raw",(IF($G346="Responsible","GOTS_Responsible",(IF($G346="No Attribute (Conventional)","GOTS_conventional",(IF($G346="Recycled Pre/Post-Consumer","GOTS_pre_post",(IF($G346="In-Conversion","GOTS_in_conversion",(IF($G346="Sustainably Sourced","Sustainably_sourced",""))))))))))),IF($G346="Organic","Organic",(IF($G346="Responsible","Responsible",(IF($G346="No Attribute (Conventional)","No_Attribute_Conventional",(IF($G346="Recycled Pre/Post-Consumer","Recycled_Pre_Post_Consumer",(IF($G346="In-Conversion","In_Conversion",(IF($G346="Recycled Pre-Consumer","Recycled_Pre_Consumer",(IF($G346="Recycled Post-Consumer","Recycled_Post_Consumer",(IF($G346="Sustainably Sourced","Sustainably_sourced","")))))))))))))))),"")</f>
        <v/>
      </c>
      <c r="AE346" s="13" t="e" cm="1">
        <f t="array" aca="1" ref="AE346" ca="1">IF(INDIRECT("$F"&amp;$S346)="","",IF(LEFT(INDIRECT("$F"&amp;$S346),3)="GRS","GRS_RCS_RM",IF((LEFT(INDIRECT("$F"&amp;$S346),3))="RCS","GRS_RCS_RM",IF(INDIRECT("$F"&amp;$S346)="OCS (No Label)","OCS_Conversion_RM",IF(LEFT(INDIRECT("$F"&amp;$S346),3)="OCS","OCS_RM",IF(RIGHT(INDIRECT("$F"&amp;$S346),10)="conversion","GOTS_RM_conversion",IF((LEFT(INDIRECT("$F"&amp;$S346),4))="GOTS","GOTS_RM","Responsible_RM")))))))</f>
        <v>#REF!</v>
      </c>
      <c r="AF346" s="13" t="str" cm="1">
        <f t="array" aca="1" ref="AF346" ca="1">IF($S346="","",INDIRECT("$Z"&amp;$S346))</f>
        <v/>
      </c>
      <c r="AG346" s="155"/>
      <c r="AH346" s="13" t="str" cm="1">
        <f t="array" aca="1" ref="AH346" ca="1">IFERROR(INDIRECT("$ag"&amp;S346),"")</f>
        <v/>
      </c>
      <c r="AI346" s="13" t="e" cm="1">
        <f t="array" aca="1" ref="AI346" ca="1">INDIRECT("O"&amp;S345)</f>
        <v>#REF!</v>
      </c>
      <c r="AJ346" s="13" t="str">
        <f>IF($I346="","",INDEX('Raw Material'!$A$1:$J$75,MATCH(I346,'Raw Material'!$A$1:$A$75,0),(MATCH(G346,'Raw Material'!$A$1:$J$1,0))))</f>
        <v/>
      </c>
      <c r="AK346" s="13" t="str">
        <f t="shared" si="110"/>
        <v>YANLIŞRM</v>
      </c>
      <c r="AL346" s="153" t="str">
        <f t="shared" si="111"/>
        <v/>
      </c>
    </row>
    <row r="347" spans="1:38" ht="16.5" customHeight="1">
      <c r="A347" s="161"/>
      <c r="B347" s="166"/>
      <c r="C347" s="167"/>
      <c r="D347" s="156"/>
      <c r="E347" s="156"/>
      <c r="F347" s="174"/>
      <c r="G347" s="181"/>
      <c r="H347" s="182"/>
      <c r="I347" s="182"/>
      <c r="J347" s="182"/>
      <c r="K347" s="32"/>
      <c r="L347" s="178"/>
      <c r="M347" s="178"/>
      <c r="N347" s="81"/>
      <c r="O347" s="185"/>
      <c r="P347" s="103"/>
      <c r="Q347" s="84" t="str">
        <f t="shared" si="112"/>
        <v/>
      </c>
      <c r="R347" s="159"/>
      <c r="S347" s="28" t="str" cm="1">
        <f t="array" aca="1" ref="S347" ca="1">IF(INDIRECT("A"&amp;114+$U347)&lt;&gt;"",114+$U347,"")</f>
        <v/>
      </c>
      <c r="T347" s="28" t="str">
        <f t="shared" ca="1" si="113"/>
        <v>$B</v>
      </c>
      <c r="U347" s="29">
        <f t="shared" si="120"/>
        <v>228</v>
      </c>
      <c r="V347" s="29">
        <v>19.4166666666681</v>
      </c>
      <c r="W347" s="29">
        <f t="shared" si="121"/>
        <v>19</v>
      </c>
      <c r="X347" s="41" t="str" cm="1">
        <f t="array" aca="1" ref="X347" ca="1">IFERROR(INDEX('PC&amp;PD'!$A$1:$AP$15,ROW('PC&amp;PD'!$A$15),MATCH(INDIRECT(T347),'PC&amp;PD'!$A$1:$AP$1,0)),"")</f>
        <v/>
      </c>
      <c r="Y347" s="13" t="str">
        <f>IF(OR($N347="",$N347=0),"",IF($N347=$E$7,'Extracted info for SC'!$J$6,IF($N347=$D$26,'Extracted info for SC'!$J$7,IF($N347=$E$26,'Extracted info for SC'!$J$8,IF($N347=$F$26,'Extracted info for SC'!$J$9,IF($N347=$G$26,'Extracted info for SC'!$J$10,IF($N347=$H$26,'Extracted info for SC'!$J$11,IF($N347=$I$26,'Extracted info for SC'!$J$12,IF($N347=$J$26,'Extracted info for SC'!$J$13,IF($N347=$K$26,'Extracted info for SC'!$J$14,IF($N347=$L$26,'Extracted info for SC'!$J$15,IF($N347=$M$26,'Extracted info for SC'!$J$16,IF($N347=$N$26,'Extracted info for SC'!$J$17,IF($N347=$O$26,'Extracted info for SC'!$J$18,""))))))))))))))</f>
        <v/>
      </c>
      <c r="Z347" s="155"/>
      <c r="AA347" s="13" t="str">
        <f t="shared" si="109"/>
        <v/>
      </c>
      <c r="AB347" s="155"/>
      <c r="AC347" s="13" t="str">
        <f t="shared" ca="1" si="114"/>
        <v>$AB</v>
      </c>
      <c r="AD347" s="13" t="str" cm="1">
        <f t="array" aca="1" ref="AD347" ca="1">IFERROR(IF((LEFT(INDIRECT("$F"&amp;$S347),4))="GOTS",IF($G347="Organic","GOTS_Organic_raw",(IF($G347="Responsible","GOTS_Responsible",(IF($G347="No Attribute (Conventional)","GOTS_conventional",(IF($G347="Recycled Pre/Post-Consumer","GOTS_pre_post",(IF($G347="In-Conversion","GOTS_in_conversion",(IF($G347="Sustainably Sourced","Sustainably_sourced",""))))))))))),IF($G347="Organic","Organic",(IF($G347="Responsible","Responsible",(IF($G347="No Attribute (Conventional)","No_Attribute_Conventional",(IF($G347="Recycled Pre/Post-Consumer","Recycled_Pre_Post_Consumer",(IF($G347="In-Conversion","In_Conversion",(IF($G347="Recycled Pre-Consumer","Recycled_Pre_Consumer",(IF($G347="Recycled Post-Consumer","Recycled_Post_Consumer",(IF($G347="Sustainably Sourced","Sustainably_sourced","")))))))))))))))),"")</f>
        <v/>
      </c>
      <c r="AE347" s="13" t="e" cm="1">
        <f t="array" aca="1" ref="AE347" ca="1">IF(INDIRECT("$F"&amp;$S347)="","",IF(LEFT(INDIRECT("$F"&amp;$S347),3)="GRS","GRS_RCS_RM",IF((LEFT(INDIRECT("$F"&amp;$S347),3))="RCS","GRS_RCS_RM",IF(INDIRECT("$F"&amp;$S347)="OCS (No Label)","OCS_Conversion_RM",IF(LEFT(INDIRECT("$F"&amp;$S347),3)="OCS","OCS_RM",IF(RIGHT(INDIRECT("$F"&amp;$S347),10)="conversion","GOTS_RM_conversion",IF((LEFT(INDIRECT("$F"&amp;$S347),4))="GOTS","GOTS_RM","Responsible_RM")))))))</f>
        <v>#REF!</v>
      </c>
      <c r="AF347" s="13" t="str" cm="1">
        <f t="array" aca="1" ref="AF347" ca="1">IF($S347="","",INDIRECT("$Z"&amp;$S347))</f>
        <v/>
      </c>
      <c r="AG347" s="155"/>
      <c r="AH347" s="13" t="str" cm="1">
        <f t="array" aca="1" ref="AH347" ca="1">IFERROR(INDIRECT("$ag"&amp;S347),"")</f>
        <v/>
      </c>
      <c r="AI347" s="13" t="e" cm="1">
        <f t="array" aca="1" ref="AI347" ca="1">INDIRECT("O"&amp;S346)</f>
        <v>#REF!</v>
      </c>
      <c r="AJ347" s="13" t="str">
        <f>IF($I347="","",INDEX('Raw Material'!$A$1:$J$75,MATCH(I347,'Raw Material'!$A$1:$A$75,0),(MATCH(G347,'Raw Material'!$A$1:$J$1,0))))</f>
        <v/>
      </c>
      <c r="AK347" s="13" t="str">
        <f t="shared" si="110"/>
        <v>YANLIŞRM</v>
      </c>
      <c r="AL347" s="153" t="str">
        <f t="shared" si="111"/>
        <v/>
      </c>
    </row>
    <row r="348" spans="1:38" ht="16.5" customHeight="1">
      <c r="A348" s="162"/>
      <c r="B348" s="168"/>
      <c r="C348" s="169"/>
      <c r="D348" s="156"/>
      <c r="E348" s="156"/>
      <c r="F348" s="175"/>
      <c r="G348" s="181"/>
      <c r="H348" s="182"/>
      <c r="I348" s="182"/>
      <c r="J348" s="182"/>
      <c r="K348" s="32"/>
      <c r="L348" s="179"/>
      <c r="M348" s="179"/>
      <c r="N348" s="81"/>
      <c r="O348" s="185"/>
      <c r="P348" s="103"/>
      <c r="Q348" s="84" t="str">
        <f t="shared" si="112"/>
        <v/>
      </c>
      <c r="R348" s="159"/>
      <c r="S348" s="28" t="str" cm="1">
        <f t="array" aca="1" ref="S348" ca="1">IF(INDIRECT("A"&amp;114+$U348)&lt;&gt;"",114+$U348,"")</f>
        <v/>
      </c>
      <c r="T348" s="28" t="str">
        <f t="shared" ca="1" si="113"/>
        <v>$B</v>
      </c>
      <c r="U348" s="29">
        <f t="shared" si="120"/>
        <v>228</v>
      </c>
      <c r="V348" s="29">
        <v>19.500000000001499</v>
      </c>
      <c r="W348" s="29">
        <f t="shared" si="121"/>
        <v>19</v>
      </c>
      <c r="X348" s="41" t="str" cm="1">
        <f t="array" aca="1" ref="X348" ca="1">IFERROR(INDEX('PC&amp;PD'!$A$1:$AP$15,ROW('PC&amp;PD'!$A$15),MATCH(INDIRECT(T348),'PC&amp;PD'!$A$1:$AP$1,0)),"")</f>
        <v/>
      </c>
      <c r="Y348" s="13" t="str">
        <f>IF(OR($N348="",$N348=0),"",IF($N348=$E$7,'Extracted info for SC'!$J$6,IF($N348=$D$26,'Extracted info for SC'!$J$7,IF($N348=$E$26,'Extracted info for SC'!$J$8,IF($N348=$F$26,'Extracted info for SC'!$J$9,IF($N348=$G$26,'Extracted info for SC'!$J$10,IF($N348=$H$26,'Extracted info for SC'!$J$11,IF($N348=$I$26,'Extracted info for SC'!$J$12,IF($N348=$J$26,'Extracted info for SC'!$J$13,IF($N348=$K$26,'Extracted info for SC'!$J$14,IF($N348=$L$26,'Extracted info for SC'!$J$15,IF($N348=$M$26,'Extracted info for SC'!$J$16,IF($N348=$N$26,'Extracted info for SC'!$J$17,IF($N348=$O$26,'Extracted info for SC'!$J$18,""))))))))))))))</f>
        <v/>
      </c>
      <c r="Z348" s="155"/>
      <c r="AA348" s="13" t="str">
        <f t="shared" si="109"/>
        <v/>
      </c>
      <c r="AB348" s="155"/>
      <c r="AC348" s="13" t="str">
        <f t="shared" ca="1" si="114"/>
        <v>$AB</v>
      </c>
      <c r="AD348" s="13" t="str" cm="1">
        <f t="array" aca="1" ref="AD348" ca="1">IFERROR(IF((LEFT(INDIRECT("$F"&amp;$S348),4))="GOTS",IF($G348="Organic","GOTS_Organic_raw",(IF($G348="Responsible","GOTS_Responsible",(IF($G348="No Attribute (Conventional)","GOTS_conventional",(IF($G348="Recycled Pre/Post-Consumer","GOTS_pre_post",(IF($G348="In-Conversion","GOTS_in_conversion",(IF($G348="Sustainably Sourced","Sustainably_sourced",""))))))))))),IF($G348="Organic","Organic",(IF($G348="Responsible","Responsible",(IF($G348="No Attribute (Conventional)","No_Attribute_Conventional",(IF($G348="Recycled Pre/Post-Consumer","Recycled_Pre_Post_Consumer",(IF($G348="In-Conversion","In_Conversion",(IF($G348="Recycled Pre-Consumer","Recycled_Pre_Consumer",(IF($G348="Recycled Post-Consumer","Recycled_Post_Consumer",(IF($G348="Sustainably Sourced","Sustainably_sourced","")))))))))))))))),"")</f>
        <v/>
      </c>
      <c r="AE348" s="13" t="e" cm="1">
        <f t="array" aca="1" ref="AE348" ca="1">IF(INDIRECT("$F"&amp;$S348)="","",IF(LEFT(INDIRECT("$F"&amp;$S348),3)="GRS","GRS_RCS_RM",IF((LEFT(INDIRECT("$F"&amp;$S348),3))="RCS","GRS_RCS_RM",IF(INDIRECT("$F"&amp;$S348)="OCS (No Label)","OCS_Conversion_RM",IF(LEFT(INDIRECT("$F"&amp;$S348),3)="OCS","OCS_RM",IF(RIGHT(INDIRECT("$F"&amp;$S348),10)="conversion","GOTS_RM_conversion",IF((LEFT(INDIRECT("$F"&amp;$S348),4))="GOTS","GOTS_RM","Responsible_RM")))))))</f>
        <v>#REF!</v>
      </c>
      <c r="AF348" s="13" t="str" cm="1">
        <f t="array" aca="1" ref="AF348" ca="1">IF($S348="","",INDIRECT("$Z"&amp;$S348))</f>
        <v/>
      </c>
      <c r="AG348" s="155"/>
      <c r="AH348" s="13" t="str" cm="1">
        <f t="array" aca="1" ref="AH348" ca="1">IFERROR(INDIRECT("$ag"&amp;S348),"")</f>
        <v/>
      </c>
      <c r="AI348" s="13" t="e" cm="1">
        <f t="array" aca="1" ref="AI348" ca="1">INDIRECT("O"&amp;S347)</f>
        <v>#REF!</v>
      </c>
      <c r="AJ348" s="13" t="str">
        <f>IF($I348="","",INDEX('Raw Material'!$A$1:$J$75,MATCH(I348,'Raw Material'!$A$1:$A$75,0),(MATCH(G348,'Raw Material'!$A$1:$J$1,0))))</f>
        <v/>
      </c>
      <c r="AK348" s="13" t="str">
        <f t="shared" si="110"/>
        <v>YANLIŞRM</v>
      </c>
      <c r="AL348" s="153" t="str">
        <f t="shared" si="111"/>
        <v/>
      </c>
    </row>
    <row r="349" spans="1:38" ht="16.5" customHeight="1">
      <c r="A349" s="162"/>
      <c r="B349" s="168"/>
      <c r="C349" s="169"/>
      <c r="D349" s="156"/>
      <c r="E349" s="156"/>
      <c r="F349" s="175"/>
      <c r="G349" s="181"/>
      <c r="H349" s="182"/>
      <c r="I349" s="182"/>
      <c r="J349" s="182"/>
      <c r="K349" s="32"/>
      <c r="L349" s="179"/>
      <c r="M349" s="179"/>
      <c r="N349" s="81"/>
      <c r="O349" s="185"/>
      <c r="P349" s="103"/>
      <c r="Q349" s="84" t="str">
        <f t="shared" si="112"/>
        <v/>
      </c>
      <c r="R349" s="159"/>
      <c r="S349" s="28" t="str" cm="1">
        <f t="array" aca="1" ref="S349" ca="1">IF(INDIRECT("A"&amp;114+$U349)&lt;&gt;"",114+$U349,"")</f>
        <v/>
      </c>
      <c r="T349" s="28" t="str">
        <f t="shared" ca="1" si="113"/>
        <v>$B</v>
      </c>
      <c r="U349" s="29">
        <f t="shared" si="120"/>
        <v>228</v>
      </c>
      <c r="V349" s="29">
        <v>19.583333333334799</v>
      </c>
      <c r="W349" s="29">
        <f t="shared" si="121"/>
        <v>19</v>
      </c>
      <c r="X349" s="41" t="str" cm="1">
        <f t="array" aca="1" ref="X349" ca="1">IFERROR(INDEX('PC&amp;PD'!$A$1:$AP$15,ROW('PC&amp;PD'!$A$15),MATCH(INDIRECT(T349),'PC&amp;PD'!$A$1:$AP$1,0)),"")</f>
        <v/>
      </c>
      <c r="Y349" s="13" t="str">
        <f>IF(OR($N349="",$N349=0),"",IF($N349=$E$7,'Extracted info for SC'!$J$6,IF($N349=$D$26,'Extracted info for SC'!$J$7,IF($N349=$E$26,'Extracted info for SC'!$J$8,IF($N349=$F$26,'Extracted info for SC'!$J$9,IF($N349=$G$26,'Extracted info for SC'!$J$10,IF($N349=$H$26,'Extracted info for SC'!$J$11,IF($N349=$I$26,'Extracted info for SC'!$J$12,IF($N349=$J$26,'Extracted info for SC'!$J$13,IF($N349=$K$26,'Extracted info for SC'!$J$14,IF($N349=$L$26,'Extracted info for SC'!$J$15,IF($N349=$M$26,'Extracted info for SC'!$J$16,IF($N349=$N$26,'Extracted info for SC'!$J$17,IF($N349=$O$26,'Extracted info for SC'!$J$18,""))))))))))))))</f>
        <v/>
      </c>
      <c r="Z349" s="155"/>
      <c r="AA349" s="13" t="str">
        <f t="shared" si="109"/>
        <v/>
      </c>
      <c r="AB349" s="155"/>
      <c r="AC349" s="13" t="str">
        <f t="shared" ca="1" si="114"/>
        <v>$AB</v>
      </c>
      <c r="AD349" s="13" t="str" cm="1">
        <f t="array" aca="1" ref="AD349" ca="1">IFERROR(IF((LEFT(INDIRECT("$F"&amp;$S349),4))="GOTS",IF($G349="Organic","GOTS_Organic_raw",(IF($G349="Responsible","GOTS_Responsible",(IF($G349="No Attribute (Conventional)","GOTS_conventional",(IF($G349="Recycled Pre/Post-Consumer","GOTS_pre_post",(IF($G349="In-Conversion","GOTS_in_conversion",(IF($G349="Sustainably Sourced","Sustainably_sourced",""))))))))))),IF($G349="Organic","Organic",(IF($G349="Responsible","Responsible",(IF($G349="No Attribute (Conventional)","No_Attribute_Conventional",(IF($G349="Recycled Pre/Post-Consumer","Recycled_Pre_Post_Consumer",(IF($G349="In-Conversion","In_Conversion",(IF($G349="Recycled Pre-Consumer","Recycled_Pre_Consumer",(IF($G349="Recycled Post-Consumer","Recycled_Post_Consumer",(IF($G349="Sustainably Sourced","Sustainably_sourced","")))))))))))))))),"")</f>
        <v/>
      </c>
      <c r="AE349" s="13" t="e" cm="1">
        <f t="array" aca="1" ref="AE349" ca="1">IF(INDIRECT("$F"&amp;$S349)="","",IF(LEFT(INDIRECT("$F"&amp;$S349),3)="GRS","GRS_RCS_RM",IF((LEFT(INDIRECT("$F"&amp;$S349),3))="RCS","GRS_RCS_RM",IF(INDIRECT("$F"&amp;$S349)="OCS (No Label)","OCS_Conversion_RM",IF(LEFT(INDIRECT("$F"&amp;$S349),3)="OCS","OCS_RM",IF(RIGHT(INDIRECT("$F"&amp;$S349),10)="conversion","GOTS_RM_conversion",IF((LEFT(INDIRECT("$F"&amp;$S349),4))="GOTS","GOTS_RM","Responsible_RM")))))))</f>
        <v>#REF!</v>
      </c>
      <c r="AF349" s="13" t="str" cm="1">
        <f t="array" aca="1" ref="AF349" ca="1">IF($S349="","",INDIRECT("$Z"&amp;$S349))</f>
        <v/>
      </c>
      <c r="AG349" s="155"/>
      <c r="AH349" s="13" t="str" cm="1">
        <f t="array" aca="1" ref="AH349" ca="1">IFERROR(INDIRECT("$ag"&amp;S349),"")</f>
        <v/>
      </c>
      <c r="AI349" s="13" t="e" cm="1">
        <f t="array" aca="1" ref="AI349" ca="1">INDIRECT("O"&amp;S348)</f>
        <v>#REF!</v>
      </c>
      <c r="AJ349" s="13" t="str">
        <f>IF($I349="","",INDEX('Raw Material'!$A$1:$J$75,MATCH(I349,'Raw Material'!$A$1:$A$75,0),(MATCH(G349,'Raw Material'!$A$1:$J$1,0))))</f>
        <v/>
      </c>
      <c r="AK349" s="13" t="str">
        <f t="shared" si="110"/>
        <v>YANLIŞRM</v>
      </c>
      <c r="AL349" s="153" t="str">
        <f t="shared" si="111"/>
        <v/>
      </c>
    </row>
    <row r="350" spans="1:38" ht="16.5" customHeight="1">
      <c r="A350" s="162"/>
      <c r="B350" s="168"/>
      <c r="C350" s="169"/>
      <c r="D350" s="156"/>
      <c r="E350" s="156"/>
      <c r="F350" s="175"/>
      <c r="G350" s="181"/>
      <c r="H350" s="182"/>
      <c r="I350" s="182"/>
      <c r="J350" s="182"/>
      <c r="K350" s="32"/>
      <c r="L350" s="179"/>
      <c r="M350" s="179"/>
      <c r="N350" s="81"/>
      <c r="O350" s="185"/>
      <c r="P350" s="103"/>
      <c r="Q350" s="84" t="str">
        <f t="shared" si="112"/>
        <v/>
      </c>
      <c r="R350" s="159"/>
      <c r="S350" s="28" t="str" cm="1">
        <f t="array" aca="1" ref="S350" ca="1">IF(INDIRECT("A"&amp;114+$U350)&lt;&gt;"",114+$U350,"")</f>
        <v/>
      </c>
      <c r="T350" s="28" t="str">
        <f t="shared" ca="1" si="113"/>
        <v>$B</v>
      </c>
      <c r="U350" s="29">
        <f t="shared" si="120"/>
        <v>228</v>
      </c>
      <c r="V350" s="29">
        <v>19.6666666666681</v>
      </c>
      <c r="W350" s="29">
        <f t="shared" si="121"/>
        <v>19</v>
      </c>
      <c r="X350" s="41" t="str" cm="1">
        <f t="array" aca="1" ref="X350" ca="1">IFERROR(INDEX('PC&amp;PD'!$A$1:$AP$15,ROW('PC&amp;PD'!$A$15),MATCH(INDIRECT(T350),'PC&amp;PD'!$A$1:$AP$1,0)),"")</f>
        <v/>
      </c>
      <c r="Y350" s="13" t="str">
        <f>IF(OR($N350="",$N350=0),"",IF($N350=$E$7,'Extracted info for SC'!$J$6,IF($N350=$D$26,'Extracted info for SC'!$J$7,IF($N350=$E$26,'Extracted info for SC'!$J$8,IF($N350=$F$26,'Extracted info for SC'!$J$9,IF($N350=$G$26,'Extracted info for SC'!$J$10,IF($N350=$H$26,'Extracted info for SC'!$J$11,IF($N350=$I$26,'Extracted info for SC'!$J$12,IF($N350=$J$26,'Extracted info for SC'!$J$13,IF($N350=$K$26,'Extracted info for SC'!$J$14,IF($N350=$L$26,'Extracted info for SC'!$J$15,IF($N350=$M$26,'Extracted info for SC'!$J$16,IF($N350=$N$26,'Extracted info for SC'!$J$17,IF($N350=$O$26,'Extracted info for SC'!$J$18,""))))))))))))))</f>
        <v/>
      </c>
      <c r="Z350" s="155"/>
      <c r="AA350" s="13" t="str">
        <f t="shared" si="109"/>
        <v/>
      </c>
      <c r="AB350" s="155"/>
      <c r="AC350" s="13" t="str">
        <f t="shared" ca="1" si="114"/>
        <v>$AB</v>
      </c>
      <c r="AD350" s="13" t="str" cm="1">
        <f t="array" aca="1" ref="AD350" ca="1">IFERROR(IF((LEFT(INDIRECT("$F"&amp;$S350),4))="GOTS",IF($G350="Organic","GOTS_Organic_raw",(IF($G350="Responsible","GOTS_Responsible",(IF($G350="No Attribute (Conventional)","GOTS_conventional",(IF($G350="Recycled Pre/Post-Consumer","GOTS_pre_post",(IF($G350="In-Conversion","GOTS_in_conversion",(IF($G350="Sustainably Sourced","Sustainably_sourced",""))))))))))),IF($G350="Organic","Organic",(IF($G350="Responsible","Responsible",(IF($G350="No Attribute (Conventional)","No_Attribute_Conventional",(IF($G350="Recycled Pre/Post-Consumer","Recycled_Pre_Post_Consumer",(IF($G350="In-Conversion","In_Conversion",(IF($G350="Recycled Pre-Consumer","Recycled_Pre_Consumer",(IF($G350="Recycled Post-Consumer","Recycled_Post_Consumer",(IF($G350="Sustainably Sourced","Sustainably_sourced","")))))))))))))))),"")</f>
        <v/>
      </c>
      <c r="AE350" s="13" t="e" cm="1">
        <f t="array" aca="1" ref="AE350" ca="1">IF(INDIRECT("$F"&amp;$S350)="","",IF(LEFT(INDIRECT("$F"&amp;$S350),3)="GRS","GRS_RCS_RM",IF((LEFT(INDIRECT("$F"&amp;$S350),3))="RCS","GRS_RCS_RM",IF(INDIRECT("$F"&amp;$S350)="OCS (No Label)","OCS_Conversion_RM",IF(LEFT(INDIRECT("$F"&amp;$S350),3)="OCS","OCS_RM",IF(RIGHT(INDIRECT("$F"&amp;$S350),10)="conversion","GOTS_RM_conversion",IF((LEFT(INDIRECT("$F"&amp;$S350),4))="GOTS","GOTS_RM","Responsible_RM")))))))</f>
        <v>#REF!</v>
      </c>
      <c r="AF350" s="13" t="str" cm="1">
        <f t="array" aca="1" ref="AF350" ca="1">IF($S350="","",INDIRECT("$Z"&amp;$S350))</f>
        <v/>
      </c>
      <c r="AG350" s="155"/>
      <c r="AH350" s="13" t="str" cm="1">
        <f t="array" aca="1" ref="AH350" ca="1">IFERROR(INDIRECT("$ag"&amp;S350),"")</f>
        <v/>
      </c>
      <c r="AI350" s="13" t="e" cm="1">
        <f t="array" aca="1" ref="AI350" ca="1">INDIRECT("O"&amp;S349)</f>
        <v>#REF!</v>
      </c>
      <c r="AJ350" s="13" t="str">
        <f>IF($I350="","",INDEX('Raw Material'!$A$1:$J$75,MATCH(I350,'Raw Material'!$A$1:$A$75,0),(MATCH(G350,'Raw Material'!$A$1:$J$1,0))))</f>
        <v/>
      </c>
      <c r="AK350" s="13" t="str">
        <f t="shared" si="110"/>
        <v>YANLIŞRM</v>
      </c>
      <c r="AL350" s="153" t="str">
        <f t="shared" si="111"/>
        <v/>
      </c>
    </row>
    <row r="351" spans="1:38" ht="16.5" customHeight="1">
      <c r="A351" s="162"/>
      <c r="B351" s="168"/>
      <c r="C351" s="169"/>
      <c r="D351" s="156"/>
      <c r="E351" s="156"/>
      <c r="F351" s="175"/>
      <c r="G351" s="181"/>
      <c r="H351" s="182"/>
      <c r="I351" s="182"/>
      <c r="J351" s="182"/>
      <c r="K351" s="32"/>
      <c r="L351" s="179"/>
      <c r="M351" s="179"/>
      <c r="N351" s="81"/>
      <c r="O351" s="185"/>
      <c r="P351" s="103"/>
      <c r="Q351" s="84" t="str">
        <f t="shared" si="112"/>
        <v/>
      </c>
      <c r="R351" s="159"/>
      <c r="S351" s="28" t="str" cm="1">
        <f t="array" aca="1" ref="S351" ca="1">IF(INDIRECT("A"&amp;114+$U351)&lt;&gt;"",114+$U351,"")</f>
        <v/>
      </c>
      <c r="T351" s="28" t="str">
        <f t="shared" ca="1" si="113"/>
        <v>$B</v>
      </c>
      <c r="U351" s="29">
        <f t="shared" si="120"/>
        <v>228</v>
      </c>
      <c r="V351" s="29">
        <v>19.750000000001499</v>
      </c>
      <c r="W351" s="29">
        <f t="shared" si="121"/>
        <v>19</v>
      </c>
      <c r="X351" s="41" t="str" cm="1">
        <f t="array" aca="1" ref="X351" ca="1">IFERROR(INDEX('PC&amp;PD'!$A$1:$AP$15,ROW('PC&amp;PD'!$A$15),MATCH(INDIRECT(T351),'PC&amp;PD'!$A$1:$AP$1,0)),"")</f>
        <v/>
      </c>
      <c r="Y351" s="13" t="str">
        <f>IF(OR($N351="",$N351=0),"",IF($N351=$E$7,'Extracted info for SC'!$J$6,IF($N351=$D$26,'Extracted info for SC'!$J$7,IF($N351=$E$26,'Extracted info for SC'!$J$8,IF($N351=$F$26,'Extracted info for SC'!$J$9,IF($N351=$G$26,'Extracted info for SC'!$J$10,IF($N351=$H$26,'Extracted info for SC'!$J$11,IF($N351=$I$26,'Extracted info for SC'!$J$12,IF($N351=$J$26,'Extracted info for SC'!$J$13,IF($N351=$K$26,'Extracted info for SC'!$J$14,IF($N351=$L$26,'Extracted info for SC'!$J$15,IF($N351=$M$26,'Extracted info for SC'!$J$16,IF($N351=$N$26,'Extracted info for SC'!$J$17,IF($N351=$O$26,'Extracted info for SC'!$J$18,""))))))))))))))</f>
        <v/>
      </c>
      <c r="Z351" s="155"/>
      <c r="AA351" s="13" t="str">
        <f t="shared" si="109"/>
        <v/>
      </c>
      <c r="AB351" s="155"/>
      <c r="AC351" s="13" t="str">
        <f t="shared" ca="1" si="114"/>
        <v>$AB</v>
      </c>
      <c r="AD351" s="13" t="str" cm="1">
        <f t="array" aca="1" ref="AD351" ca="1">IFERROR(IF((LEFT(INDIRECT("$F"&amp;$S351),4))="GOTS",IF($G351="Organic","GOTS_Organic_raw",(IF($G351="Responsible","GOTS_Responsible",(IF($G351="No Attribute (Conventional)","GOTS_conventional",(IF($G351="Recycled Pre/Post-Consumer","GOTS_pre_post",(IF($G351="In-Conversion","GOTS_in_conversion",(IF($G351="Sustainably Sourced","Sustainably_sourced",""))))))))))),IF($G351="Organic","Organic",(IF($G351="Responsible","Responsible",(IF($G351="No Attribute (Conventional)","No_Attribute_Conventional",(IF($G351="Recycled Pre/Post-Consumer","Recycled_Pre_Post_Consumer",(IF($G351="In-Conversion","In_Conversion",(IF($G351="Recycled Pre-Consumer","Recycled_Pre_Consumer",(IF($G351="Recycled Post-Consumer","Recycled_Post_Consumer",(IF($G351="Sustainably Sourced","Sustainably_sourced","")))))))))))))))),"")</f>
        <v/>
      </c>
      <c r="AE351" s="13" t="e" cm="1">
        <f t="array" aca="1" ref="AE351" ca="1">IF(INDIRECT("$F"&amp;$S351)="","",IF(LEFT(INDIRECT("$F"&amp;$S351),3)="GRS","GRS_RCS_RM",IF((LEFT(INDIRECT("$F"&amp;$S351),3))="RCS","GRS_RCS_RM",IF(INDIRECT("$F"&amp;$S351)="OCS (No Label)","OCS_Conversion_RM",IF(LEFT(INDIRECT("$F"&amp;$S351),3)="OCS","OCS_RM",IF(RIGHT(INDIRECT("$F"&amp;$S351),10)="conversion","GOTS_RM_conversion",IF((LEFT(INDIRECT("$F"&amp;$S351),4))="GOTS","GOTS_RM","Responsible_RM")))))))</f>
        <v>#REF!</v>
      </c>
      <c r="AF351" s="13" t="str" cm="1">
        <f t="array" aca="1" ref="AF351" ca="1">IF($S351="","",INDIRECT("$Z"&amp;$S351))</f>
        <v/>
      </c>
      <c r="AG351" s="155"/>
      <c r="AH351" s="13" t="str" cm="1">
        <f t="array" aca="1" ref="AH351" ca="1">IFERROR(INDIRECT("$ag"&amp;S351),"")</f>
        <v/>
      </c>
      <c r="AI351" s="13" t="e" cm="1">
        <f t="array" aca="1" ref="AI351" ca="1">INDIRECT("O"&amp;S350)</f>
        <v>#REF!</v>
      </c>
      <c r="AJ351" s="13" t="str">
        <f>IF($I351="","",INDEX('Raw Material'!$A$1:$J$75,MATCH(I351,'Raw Material'!$A$1:$A$75,0),(MATCH(G351,'Raw Material'!$A$1:$J$1,0))))</f>
        <v/>
      </c>
      <c r="AK351" s="13" t="str">
        <f t="shared" si="110"/>
        <v>YANLIŞRM</v>
      </c>
      <c r="AL351" s="153" t="str">
        <f t="shared" si="111"/>
        <v/>
      </c>
    </row>
    <row r="352" spans="1:38" ht="16.5" customHeight="1">
      <c r="A352" s="162"/>
      <c r="B352" s="168"/>
      <c r="C352" s="169"/>
      <c r="D352" s="156"/>
      <c r="E352" s="156"/>
      <c r="F352" s="175"/>
      <c r="G352" s="181"/>
      <c r="H352" s="182"/>
      <c r="I352" s="182"/>
      <c r="J352" s="182"/>
      <c r="K352" s="32"/>
      <c r="L352" s="179"/>
      <c r="M352" s="179"/>
      <c r="N352" s="81"/>
      <c r="O352" s="185"/>
      <c r="P352" s="103"/>
      <c r="Q352" s="84" t="str">
        <f t="shared" si="112"/>
        <v/>
      </c>
      <c r="R352" s="159"/>
      <c r="S352" s="28" t="str" cm="1">
        <f t="array" aca="1" ref="S352" ca="1">IF(INDIRECT("A"&amp;114+$U352)&lt;&gt;"",114+$U352,"")</f>
        <v/>
      </c>
      <c r="T352" s="28" t="str">
        <f t="shared" ca="1" si="113"/>
        <v>$B</v>
      </c>
      <c r="U352" s="29">
        <f t="shared" si="120"/>
        <v>228</v>
      </c>
      <c r="V352" s="29">
        <v>19.833333333334799</v>
      </c>
      <c r="W352" s="29">
        <f t="shared" si="121"/>
        <v>19</v>
      </c>
      <c r="X352" s="41" t="str" cm="1">
        <f t="array" aca="1" ref="X352" ca="1">IFERROR(INDEX('PC&amp;PD'!$A$1:$AP$15,ROW('PC&amp;PD'!$A$15),MATCH(INDIRECT(T352),'PC&amp;PD'!$A$1:$AP$1,0)),"")</f>
        <v/>
      </c>
      <c r="Y352" s="13" t="str">
        <f>IF(OR($N352="",$N352=0),"",IF($N352=$E$7,'Extracted info for SC'!$J$6,IF($N352=$D$26,'Extracted info for SC'!$J$7,IF($N352=$E$26,'Extracted info for SC'!$J$8,IF($N352=$F$26,'Extracted info for SC'!$J$9,IF($N352=$G$26,'Extracted info for SC'!$J$10,IF($N352=$H$26,'Extracted info for SC'!$J$11,IF($N352=$I$26,'Extracted info for SC'!$J$12,IF($N352=$J$26,'Extracted info for SC'!$J$13,IF($N352=$K$26,'Extracted info for SC'!$J$14,IF($N352=$L$26,'Extracted info for SC'!$J$15,IF($N352=$M$26,'Extracted info for SC'!$J$16,IF($N352=$N$26,'Extracted info for SC'!$J$17,IF($N352=$O$26,'Extracted info for SC'!$J$18,""))))))))))))))</f>
        <v/>
      </c>
      <c r="Z352" s="155"/>
      <c r="AA352" s="13" t="str">
        <f t="shared" si="109"/>
        <v/>
      </c>
      <c r="AB352" s="155"/>
      <c r="AC352" s="13" t="str">
        <f t="shared" ca="1" si="114"/>
        <v>$AB</v>
      </c>
      <c r="AD352" s="13" t="str" cm="1">
        <f t="array" aca="1" ref="AD352" ca="1">IFERROR(IF((LEFT(INDIRECT("$F"&amp;$S352),4))="GOTS",IF($G352="Organic","GOTS_Organic_raw",(IF($G352="Responsible","GOTS_Responsible",(IF($G352="No Attribute (Conventional)","GOTS_conventional",(IF($G352="Recycled Pre/Post-Consumer","GOTS_pre_post",(IF($G352="In-Conversion","GOTS_in_conversion",(IF($G352="Sustainably Sourced","Sustainably_sourced",""))))))))))),IF($G352="Organic","Organic",(IF($G352="Responsible","Responsible",(IF($G352="No Attribute (Conventional)","No_Attribute_Conventional",(IF($G352="Recycled Pre/Post-Consumer","Recycled_Pre_Post_Consumer",(IF($G352="In-Conversion","In_Conversion",(IF($G352="Recycled Pre-Consumer","Recycled_Pre_Consumer",(IF($G352="Recycled Post-Consumer","Recycled_Post_Consumer",(IF($G352="Sustainably Sourced","Sustainably_sourced","")))))))))))))))),"")</f>
        <v/>
      </c>
      <c r="AE352" s="13" t="e" cm="1">
        <f t="array" aca="1" ref="AE352" ca="1">IF(INDIRECT("$F"&amp;$S352)="","",IF(LEFT(INDIRECT("$F"&amp;$S352),3)="GRS","GRS_RCS_RM",IF((LEFT(INDIRECT("$F"&amp;$S352),3))="RCS","GRS_RCS_RM",IF(INDIRECT("$F"&amp;$S352)="OCS (No Label)","OCS_Conversion_RM",IF(LEFT(INDIRECT("$F"&amp;$S352),3)="OCS","OCS_RM",IF(RIGHT(INDIRECT("$F"&amp;$S352),10)="conversion","GOTS_RM_conversion",IF((LEFT(INDIRECT("$F"&amp;$S352),4))="GOTS","GOTS_RM","Responsible_RM")))))))</f>
        <v>#REF!</v>
      </c>
      <c r="AF352" s="13" t="str" cm="1">
        <f t="array" aca="1" ref="AF352" ca="1">IF($S352="","",INDIRECT("$Z"&amp;$S352))</f>
        <v/>
      </c>
      <c r="AG352" s="155"/>
      <c r="AH352" s="13" t="str" cm="1">
        <f t="array" aca="1" ref="AH352" ca="1">IFERROR(INDIRECT("$ag"&amp;S352),"")</f>
        <v/>
      </c>
      <c r="AI352" s="13" t="e" cm="1">
        <f t="array" aca="1" ref="AI352" ca="1">INDIRECT("O"&amp;S351)</f>
        <v>#REF!</v>
      </c>
      <c r="AJ352" s="13" t="str">
        <f>IF($I352="","",INDEX('Raw Material'!$A$1:$J$75,MATCH(I352,'Raw Material'!$A$1:$A$75,0),(MATCH(G352,'Raw Material'!$A$1:$J$1,0))))</f>
        <v/>
      </c>
      <c r="AK352" s="13" t="str">
        <f t="shared" si="110"/>
        <v>YANLIŞRM</v>
      </c>
      <c r="AL352" s="153" t="str">
        <f t="shared" si="111"/>
        <v/>
      </c>
    </row>
    <row r="353" spans="1:38" ht="16.5" customHeight="1" thickBot="1">
      <c r="A353" s="163"/>
      <c r="B353" s="170"/>
      <c r="C353" s="171"/>
      <c r="D353" s="156"/>
      <c r="E353" s="156"/>
      <c r="F353" s="176"/>
      <c r="G353" s="157"/>
      <c r="H353" s="158"/>
      <c r="I353" s="158"/>
      <c r="J353" s="158"/>
      <c r="K353" s="33"/>
      <c r="L353" s="180"/>
      <c r="M353" s="180"/>
      <c r="N353" s="82"/>
      <c r="O353" s="186"/>
      <c r="P353" s="103"/>
      <c r="Q353" s="84" t="str">
        <f t="shared" si="112"/>
        <v/>
      </c>
      <c r="R353" s="159"/>
      <c r="S353" s="28" t="str" cm="1">
        <f t="array" aca="1" ref="S353" ca="1">IF(INDIRECT("A"&amp;114+$U353)&lt;&gt;"",114+$U353,"")</f>
        <v/>
      </c>
      <c r="T353" s="28" t="str">
        <f t="shared" ca="1" si="113"/>
        <v>$B</v>
      </c>
      <c r="U353" s="29">
        <f t="shared" si="120"/>
        <v>228</v>
      </c>
      <c r="V353" s="29">
        <v>19.916666666668199</v>
      </c>
      <c r="W353" s="29">
        <f t="shared" si="121"/>
        <v>19</v>
      </c>
      <c r="X353" s="41" t="str" cm="1">
        <f t="array" aca="1" ref="X353" ca="1">IFERROR(INDEX('PC&amp;PD'!$A$1:$AP$15,ROW('PC&amp;PD'!$A$15),MATCH(INDIRECT(T353),'PC&amp;PD'!$A$1:$AP$1,0)),"")</f>
        <v/>
      </c>
      <c r="Y353" s="13" t="str">
        <f>IF(OR($N353="",$N353=0),"",IF($N353=$E$7,'Extracted info for SC'!$J$6,IF($N353=$D$26,'Extracted info for SC'!$J$7,IF($N353=$E$26,'Extracted info for SC'!$J$8,IF($N353=$F$26,'Extracted info for SC'!$J$9,IF($N353=$G$26,'Extracted info for SC'!$J$10,IF($N353=$H$26,'Extracted info for SC'!$J$11,IF($N353=$I$26,'Extracted info for SC'!$J$12,IF($N353=$J$26,'Extracted info for SC'!$J$13,IF($N353=$K$26,'Extracted info for SC'!$J$14,IF($N353=$L$26,'Extracted info for SC'!$J$15,IF($N353=$M$26,'Extracted info for SC'!$J$16,IF($N353=$N$26,'Extracted info for SC'!$J$17,IF($N353=$O$26,'Extracted info for SC'!$J$18,""))))))))))))))</f>
        <v/>
      </c>
      <c r="Z353" s="155"/>
      <c r="AA353" s="13" t="str">
        <f t="shared" si="109"/>
        <v/>
      </c>
      <c r="AB353" s="155"/>
      <c r="AC353" s="13" t="str">
        <f t="shared" ca="1" si="114"/>
        <v>$AB</v>
      </c>
      <c r="AD353" s="13" t="str" cm="1">
        <f t="array" aca="1" ref="AD353" ca="1">IFERROR(IF((LEFT(INDIRECT("$F"&amp;$S353),4))="GOTS",IF($G353="Organic","GOTS_Organic_raw",(IF($G353="Responsible","GOTS_Responsible",(IF($G353="No Attribute (Conventional)","GOTS_conventional",(IF($G353="Recycled Pre/Post-Consumer","GOTS_pre_post",(IF($G353="In-Conversion","GOTS_in_conversion",(IF($G353="Sustainably Sourced","Sustainably_sourced",""))))))))))),IF($G353="Organic","Organic",(IF($G353="Responsible","Responsible",(IF($G353="No Attribute (Conventional)","No_Attribute_Conventional",(IF($G353="Recycled Pre/Post-Consumer","Recycled_Pre_Post_Consumer",(IF($G353="In-Conversion","In_Conversion",(IF($G353="Recycled Pre-Consumer","Recycled_Pre_Consumer",(IF($G353="Recycled Post-Consumer","Recycled_Post_Consumer",(IF($G353="Sustainably Sourced","Sustainably_sourced","")))))))))))))))),"")</f>
        <v/>
      </c>
      <c r="AE353" s="13" t="e" cm="1">
        <f t="array" aca="1" ref="AE353" ca="1">IF(INDIRECT("$F"&amp;$S353)="","",IF(LEFT(INDIRECT("$F"&amp;$S353),3)="GRS","GRS_RCS_RM",IF((LEFT(INDIRECT("$F"&amp;$S353),3))="RCS","GRS_RCS_RM",IF(INDIRECT("$F"&amp;$S353)="OCS (No Label)","OCS_Conversion_RM",IF(LEFT(INDIRECT("$F"&amp;$S353),3)="OCS","OCS_RM",IF(RIGHT(INDIRECT("$F"&amp;$S353),10)="conversion","GOTS_RM_conversion",IF((LEFT(INDIRECT("$F"&amp;$S353),4))="GOTS","GOTS_RM","Responsible_RM")))))))</f>
        <v>#REF!</v>
      </c>
      <c r="AF353" s="13" t="str" cm="1">
        <f t="array" aca="1" ref="AF353" ca="1">IF($S353="","",INDIRECT("$Z"&amp;$S353))</f>
        <v/>
      </c>
      <c r="AG353" s="155"/>
      <c r="AH353" s="13" t="str" cm="1">
        <f t="array" aca="1" ref="AH353" ca="1">IFERROR(INDIRECT("$ag"&amp;S353),"")</f>
        <v/>
      </c>
      <c r="AI353" s="13" t="e" cm="1">
        <f t="array" aca="1" ref="AI353" ca="1">INDIRECT("O"&amp;S352)</f>
        <v>#REF!</v>
      </c>
      <c r="AJ353" s="13" t="str">
        <f>IF($I353="","",INDEX('Raw Material'!$A$1:$J$75,MATCH(I353,'Raw Material'!$A$1:$A$75,0),(MATCH(G353,'Raw Material'!$A$1:$J$1,0))))</f>
        <v/>
      </c>
      <c r="AK353" s="13" t="str">
        <f t="shared" si="110"/>
        <v>YANLIŞRM</v>
      </c>
      <c r="AL353" s="153" t="str">
        <f t="shared" si="111"/>
        <v/>
      </c>
    </row>
    <row r="354" spans="1:38" ht="16.5" customHeight="1">
      <c r="A354" s="160" t="str">
        <f>IF(B354="","",COUNTA($B$114:$B354))</f>
        <v/>
      </c>
      <c r="B354" s="164"/>
      <c r="C354" s="165"/>
      <c r="D354" s="183"/>
      <c r="E354" s="183"/>
      <c r="F354" s="172"/>
      <c r="G354" s="212"/>
      <c r="H354" s="206"/>
      <c r="I354" s="206"/>
      <c r="J354" s="206"/>
      <c r="K354" s="31"/>
      <c r="L354" s="177" t="str">
        <f t="shared" ref="L354" si="132">IF(R354="","",LEFT(R354,LEN(R354)-2))</f>
        <v/>
      </c>
      <c r="M354" s="177"/>
      <c r="N354" s="80"/>
      <c r="O354" s="184"/>
      <c r="P354" s="103"/>
      <c r="Q354" s="84" t="str">
        <f t="shared" si="112"/>
        <v/>
      </c>
      <c r="R354" s="159" t="str">
        <f t="shared" ref="R354" si="133">CONCATENATE($Q354,Q355,Q356,Q357,Q358,Q359,$Q360,$Q361,$Q362,$Q363,Q364,Q365)</f>
        <v/>
      </c>
      <c r="S354" s="28" t="str" cm="1">
        <f t="array" aca="1" ref="S354" ca="1">IF(INDIRECT("A"&amp;114+$U354)&lt;&gt;"",114+$U354,"")</f>
        <v/>
      </c>
      <c r="T354" s="28" t="str">
        <f t="shared" ca="1" si="113"/>
        <v>$B</v>
      </c>
      <c r="U354" s="29">
        <f t="shared" si="120"/>
        <v>240</v>
      </c>
      <c r="V354" s="29">
        <v>20.000000000001499</v>
      </c>
      <c r="W354" s="29">
        <f t="shared" si="121"/>
        <v>20</v>
      </c>
      <c r="X354" s="41" t="str" cm="1">
        <f t="array" aca="1" ref="X354" ca="1">IFERROR(INDEX('PC&amp;PD'!$A$1:$AP$15,ROW('PC&amp;PD'!$A$15),MATCH(INDIRECT(T354),'PC&amp;PD'!$A$1:$AP$1,0)),"")</f>
        <v/>
      </c>
      <c r="Y354" s="13" t="str">
        <f>IF(OR($N354="",$N354=0),"",IF($N354=$E$7,'Extracted info for SC'!$J$6,IF($N354=$D$26,'Extracted info for SC'!$J$7,IF($N354=$E$26,'Extracted info for SC'!$J$8,IF($N354=$F$26,'Extracted info for SC'!$J$9,IF($N354=$G$26,'Extracted info for SC'!$J$10,IF($N354=$H$26,'Extracted info for SC'!$J$11,IF($N354=$I$26,'Extracted info for SC'!$J$12,IF($N354=$J$26,'Extracted info for SC'!$J$13,IF($N354=$K$26,'Extracted info for SC'!$J$14,IF($N354=$L$26,'Extracted info for SC'!$J$15,IF($N354=$M$26,'Extracted info for SC'!$J$16,IF($N354=$N$26,'Extracted info for SC'!$J$17,IF($N354=$O$26,'Extracted info for SC'!$J$18,""))))))))))))))</f>
        <v/>
      </c>
      <c r="Z354" s="155" t="str">
        <f t="shared" ref="Z354" si="134">IFERROR(IF($F354="OCS 100","OCS (OCS 100)",IF($F354="OCS Blended","OCS (OCS Blended)",IF($F354="OCS (No Label)","OCS (No Label)",IF($F354="RCS 100","RCS (RCS 100)",IF($F354="RCS Blended","RCS (RCS Blended)",IF($F354="GRS","GRS (GRS)",IF($F354="GRS (No Label)", "GRS (No Label)",IF($F354="RDS","RDS (RDS)",IF($F354="RWS","RWS (RWS)",IF($F354="RAS","RAS (RAS)",IF($F354="RMS","RMS (RMS)",IF($F354="GOTS Organic","GOTS (Organic)",IF($F354="GOTS Made with organic","GOTS (Made with Organic)",IF($F354="GOTS Organic - in conversion","GOTS (Organic - In Conversion)",IF($F354="GOTS Made with organic - in conversion","GOTS (Made with Organic - In Conversion)",""))))))))))))))),"")</f>
        <v/>
      </c>
      <c r="AA354" s="13" t="str">
        <f t="shared" si="109"/>
        <v/>
      </c>
      <c r="AB354" s="155" t="str">
        <f t="shared" ref="AB354" si="135">IFERROR(IF($F354="OCS 100", "OCS_100",IF($F354="OCS Blended", "OCS_Blended",IF($F354="OCS (No Label)", "OCS_No_Label",IF($F354="RCS 100", "RCS_100",IF($F354="RCS Blended","RCS_Blended",IF($F354="GRS","GRS",IF($F354="GRS (No Label)", "GRS_No_Label",IF($F354="RDS","RDS",IF($F354="RWS","RWS",IF($F354="RMS","RMS",IF($F354="GOTS Organic","GOTS_Organic",IF($F354="GOTS Made with organic","GOTS_Made_with_organic",IF($F354="GOTS Organic - in conversion","GOTS_Organic_in_Conversion",IF($F354="GOTS Made with organic - in conversion","GOTS_Made_with_Organic_in_Conversion",IF($F354="RAS","RAS",""))))))))))))))),"")</f>
        <v/>
      </c>
      <c r="AC354" s="13" t="str">
        <f t="shared" ca="1" si="114"/>
        <v>$AB</v>
      </c>
      <c r="AD354" s="13" t="str" cm="1">
        <f t="array" aca="1" ref="AD354" ca="1">IFERROR(IF((LEFT(INDIRECT("$F"&amp;$S354),4))="GOTS",IF($G354="Organic","GOTS_Organic_raw",(IF($G354="Responsible","GOTS_Responsible",(IF($G354="No Attribute (Conventional)","GOTS_conventional",(IF($G354="Recycled Pre/Post-Consumer","GOTS_pre_post",(IF($G354="In-Conversion","GOTS_in_conversion",(IF($G354="Sustainably Sourced","Sustainably_sourced",""))))))))))),IF($G354="Organic","Organic",(IF($G354="Responsible","Responsible",(IF($G354="No Attribute (Conventional)","No_Attribute_Conventional",(IF($G354="Recycled Pre/Post-Consumer","Recycled_Pre_Post_Consumer",(IF($G354="In-Conversion","In_Conversion",(IF($G354="Recycled Pre-Consumer","Recycled_Pre_Consumer",(IF($G354="Recycled Post-Consumer","Recycled_Post_Consumer",(IF($G354="Sustainably Sourced","Sustainably_sourced","")))))))))))))))),"")</f>
        <v/>
      </c>
      <c r="AE354" s="13" t="e" cm="1">
        <f t="array" aca="1" ref="AE354" ca="1">IF(INDIRECT("$F"&amp;$S354)="","",IF(LEFT(INDIRECT("$F"&amp;$S354),3)="GRS","GRS_RCS_RM",IF((LEFT(INDIRECT("$F"&amp;$S354),3))="RCS","GRS_RCS_RM",IF(INDIRECT("$F"&amp;$S354)="OCS (No Label)","OCS_Conversion_RM",IF(LEFT(INDIRECT("$F"&amp;$S354),3)="OCS","OCS_RM",IF(RIGHT(INDIRECT("$F"&amp;$S354),10)="conversion","GOTS_RM_conversion",IF((LEFT(INDIRECT("$F"&amp;$S354),4))="GOTS","GOTS_RM","Responsible_RM")))))))</f>
        <v>#REF!</v>
      </c>
      <c r="AF354" s="13" t="str" cm="1">
        <f t="array" aca="1" ref="AF354" ca="1">IF($S354="","",INDIRECT("$Z"&amp;$S354))</f>
        <v/>
      </c>
      <c r="AG354" s="155" t="str">
        <f t="shared" ref="AG354" si="136">IF(AND(Y354="",Y355="",Y356="",Y357="",Y358="",Y359="",Y360="",Y361="",Y362="",Y363="",Y364="",Y365=""),"",CONCATENATE(Y354&amp;", "&amp;Y355&amp;", "&amp;Y356&amp;", "&amp;Y357&amp;", "&amp;Y358&amp;", "&amp;Y359&amp;", "&amp;Y360&amp;", "&amp;Y361&amp;", "&amp;Y362&amp;", "&amp;Y363&amp;", "&amp;Y364&amp;", "&amp;Y365))</f>
        <v/>
      </c>
      <c r="AH354" s="13" t="str" cm="1">
        <f t="array" aca="1" ref="AH354" ca="1">IFERROR(INDIRECT("$ag"&amp;S354),"")</f>
        <v/>
      </c>
      <c r="AI354" s="13" t="e" cm="1">
        <f t="array" aca="1" ref="AI354" ca="1">INDIRECT("O"&amp;S353)</f>
        <v>#REF!</v>
      </c>
      <c r="AJ354" s="13" t="str">
        <f>IF($I354="","",INDEX('Raw Material'!$A$1:$J$75,MATCH(I354,'Raw Material'!$A$1:$A$75,0),(MATCH(G354,'Raw Material'!$A$1:$J$1,0))))</f>
        <v/>
      </c>
      <c r="AK354" s="13" t="str">
        <f t="shared" si="110"/>
        <v>YANLIŞRM</v>
      </c>
      <c r="AL354" s="153" t="str">
        <f t="shared" si="111"/>
        <v/>
      </c>
    </row>
    <row r="355" spans="1:38" ht="16.5" customHeight="1">
      <c r="A355" s="161"/>
      <c r="B355" s="166"/>
      <c r="C355" s="167"/>
      <c r="D355" s="156"/>
      <c r="E355" s="156"/>
      <c r="F355" s="173"/>
      <c r="G355" s="181"/>
      <c r="H355" s="182"/>
      <c r="I355" s="182"/>
      <c r="J355" s="182"/>
      <c r="K355" s="32"/>
      <c r="L355" s="178"/>
      <c r="M355" s="178"/>
      <c r="N355" s="81"/>
      <c r="O355" s="185"/>
      <c r="P355" s="103"/>
      <c r="Q355" s="84" t="str">
        <f t="shared" si="112"/>
        <v/>
      </c>
      <c r="R355" s="159"/>
      <c r="S355" s="28" t="str" cm="1">
        <f t="array" aca="1" ref="S355" ca="1">IF(INDIRECT("A"&amp;114+$U355)&lt;&gt;"",114+$U355,"")</f>
        <v/>
      </c>
      <c r="T355" s="28" t="str">
        <f t="shared" ca="1" si="113"/>
        <v>$B</v>
      </c>
      <c r="U355" s="29">
        <f t="shared" si="120"/>
        <v>240</v>
      </c>
      <c r="V355" s="29">
        <v>20.083333333334799</v>
      </c>
      <c r="W355" s="29">
        <f t="shared" si="121"/>
        <v>20</v>
      </c>
      <c r="X355" s="41" t="str" cm="1">
        <f t="array" aca="1" ref="X355" ca="1">IFERROR(INDEX('PC&amp;PD'!$A$1:$AP$15,ROW('PC&amp;PD'!$A$15),MATCH(INDIRECT(T355),'PC&amp;PD'!$A$1:$AP$1,0)),"")</f>
        <v/>
      </c>
      <c r="Y355" s="13" t="str">
        <f>IF(OR($N355="",$N355=0),"",IF($N355=$E$7,'Extracted info for SC'!$J$6,IF($N355=$D$26,'Extracted info for SC'!$J$7,IF($N355=$E$26,'Extracted info for SC'!$J$8,IF($N355=$F$26,'Extracted info for SC'!$J$9,IF($N355=$G$26,'Extracted info for SC'!$J$10,IF($N355=$H$26,'Extracted info for SC'!$J$11,IF($N355=$I$26,'Extracted info for SC'!$J$12,IF($N355=$J$26,'Extracted info for SC'!$J$13,IF($N355=$K$26,'Extracted info for SC'!$J$14,IF($N355=$L$26,'Extracted info for SC'!$J$15,IF($N355=$M$26,'Extracted info for SC'!$J$16,IF($N355=$N$26,'Extracted info for SC'!$J$17,IF($N355=$O$26,'Extracted info for SC'!$J$18,""))))))))))))))</f>
        <v/>
      </c>
      <c r="Z355" s="155"/>
      <c r="AA355" s="13" t="str">
        <f t="shared" si="109"/>
        <v/>
      </c>
      <c r="AB355" s="155"/>
      <c r="AC355" s="13" t="str">
        <f t="shared" ca="1" si="114"/>
        <v>$AB</v>
      </c>
      <c r="AD355" s="13" t="str" cm="1">
        <f t="array" aca="1" ref="AD355" ca="1">IFERROR(IF((LEFT(INDIRECT("$F"&amp;$S355),4))="GOTS",IF($G355="Organic","GOTS_Organic_raw",(IF($G355="Responsible","GOTS_Responsible",(IF($G355="No Attribute (Conventional)","GOTS_conventional",(IF($G355="Recycled Pre/Post-Consumer","GOTS_pre_post",(IF($G355="In-Conversion","GOTS_in_conversion",(IF($G355="Sustainably Sourced","Sustainably_sourced",""))))))))))),IF($G355="Organic","Organic",(IF($G355="Responsible","Responsible",(IF($G355="No Attribute (Conventional)","No_Attribute_Conventional",(IF($G355="Recycled Pre/Post-Consumer","Recycled_Pre_Post_Consumer",(IF($G355="In-Conversion","In_Conversion",(IF($G355="Recycled Pre-Consumer","Recycled_Pre_Consumer",(IF($G355="Recycled Post-Consumer","Recycled_Post_Consumer",(IF($G355="Sustainably Sourced","Sustainably_sourced","")))))))))))))))),"")</f>
        <v/>
      </c>
      <c r="AE355" s="13" t="e" cm="1">
        <f t="array" aca="1" ref="AE355" ca="1">IF(INDIRECT("$F"&amp;$S355)="","",IF(LEFT(INDIRECT("$F"&amp;$S355),3)="GRS","GRS_RCS_RM",IF((LEFT(INDIRECT("$F"&amp;$S355),3))="RCS","GRS_RCS_RM",IF(INDIRECT("$F"&amp;$S355)="OCS (No Label)","OCS_Conversion_RM",IF(LEFT(INDIRECT("$F"&amp;$S355),3)="OCS","OCS_RM",IF(RIGHT(INDIRECT("$F"&amp;$S355),10)="conversion","GOTS_RM_conversion",IF((LEFT(INDIRECT("$F"&amp;$S355),4))="GOTS","GOTS_RM","Responsible_RM")))))))</f>
        <v>#REF!</v>
      </c>
      <c r="AF355" s="13" t="str" cm="1">
        <f t="array" aca="1" ref="AF355" ca="1">IF($S355="","",INDIRECT("$Z"&amp;$S355))</f>
        <v/>
      </c>
      <c r="AG355" s="155"/>
      <c r="AH355" s="13" t="str" cm="1">
        <f t="array" aca="1" ref="AH355" ca="1">IFERROR(INDIRECT("$ag"&amp;S355),"")</f>
        <v/>
      </c>
      <c r="AI355" s="13" t="e" cm="1">
        <f t="array" aca="1" ref="AI355" ca="1">INDIRECT("O"&amp;S354)</f>
        <v>#REF!</v>
      </c>
      <c r="AJ355" s="13" t="str">
        <f>IF($I355="","",INDEX('Raw Material'!$A$1:$J$75,MATCH(I355,'Raw Material'!$A$1:$A$75,0),(MATCH(G355,'Raw Material'!$A$1:$J$1,0))))</f>
        <v/>
      </c>
      <c r="AK355" s="13" t="str">
        <f t="shared" si="110"/>
        <v>YANLIŞRM</v>
      </c>
      <c r="AL355" s="153" t="str">
        <f t="shared" si="111"/>
        <v/>
      </c>
    </row>
    <row r="356" spans="1:38" ht="16.5" customHeight="1">
      <c r="A356" s="161"/>
      <c r="B356" s="166"/>
      <c r="C356" s="167"/>
      <c r="D356" s="156"/>
      <c r="E356" s="156"/>
      <c r="F356" s="173"/>
      <c r="G356" s="181"/>
      <c r="H356" s="182"/>
      <c r="I356" s="182"/>
      <c r="J356" s="182"/>
      <c r="K356" s="32"/>
      <c r="L356" s="178"/>
      <c r="M356" s="178"/>
      <c r="N356" s="81"/>
      <c r="O356" s="185"/>
      <c r="P356" s="103"/>
      <c r="Q356" s="84" t="str">
        <f t="shared" si="112"/>
        <v/>
      </c>
      <c r="R356" s="159"/>
      <c r="S356" s="28" t="str" cm="1">
        <f t="array" aca="1" ref="S356" ca="1">IF(INDIRECT("A"&amp;114+$U356)&lt;&gt;"",114+$U356,"")</f>
        <v/>
      </c>
      <c r="T356" s="28" t="str">
        <f t="shared" ca="1" si="113"/>
        <v>$B</v>
      </c>
      <c r="U356" s="29">
        <f t="shared" si="120"/>
        <v>240</v>
      </c>
      <c r="V356" s="29">
        <v>20.166666666668199</v>
      </c>
      <c r="W356" s="29">
        <f t="shared" si="121"/>
        <v>20</v>
      </c>
      <c r="X356" s="41" t="str" cm="1">
        <f t="array" aca="1" ref="X356" ca="1">IFERROR(INDEX('PC&amp;PD'!$A$1:$AP$15,ROW('PC&amp;PD'!$A$15),MATCH(INDIRECT(T356),'PC&amp;PD'!$A$1:$AP$1,0)),"")</f>
        <v/>
      </c>
      <c r="Y356" s="13" t="str">
        <f>IF(OR($N356="",$N356=0),"",IF($N356=$E$7,'Extracted info for SC'!$J$6,IF($N356=$D$26,'Extracted info for SC'!$J$7,IF($N356=$E$26,'Extracted info for SC'!$J$8,IF($N356=$F$26,'Extracted info for SC'!$J$9,IF($N356=$G$26,'Extracted info for SC'!$J$10,IF($N356=$H$26,'Extracted info for SC'!$J$11,IF($N356=$I$26,'Extracted info for SC'!$J$12,IF($N356=$J$26,'Extracted info for SC'!$J$13,IF($N356=$K$26,'Extracted info for SC'!$J$14,IF($N356=$L$26,'Extracted info for SC'!$J$15,IF($N356=$M$26,'Extracted info for SC'!$J$16,IF($N356=$N$26,'Extracted info for SC'!$J$17,IF($N356=$O$26,'Extracted info for SC'!$J$18,""))))))))))))))</f>
        <v/>
      </c>
      <c r="Z356" s="155"/>
      <c r="AA356" s="13" t="str">
        <f t="shared" si="109"/>
        <v/>
      </c>
      <c r="AB356" s="155"/>
      <c r="AC356" s="13" t="str">
        <f t="shared" ca="1" si="114"/>
        <v>$AB</v>
      </c>
      <c r="AD356" s="13" t="str" cm="1">
        <f t="array" aca="1" ref="AD356" ca="1">IFERROR(IF((LEFT(INDIRECT("$F"&amp;$S356),4))="GOTS",IF($G356="Organic","GOTS_Organic_raw",(IF($G356="Responsible","GOTS_Responsible",(IF($G356="No Attribute (Conventional)","GOTS_conventional",(IF($G356="Recycled Pre/Post-Consumer","GOTS_pre_post",(IF($G356="In-Conversion","GOTS_in_conversion",(IF($G356="Sustainably Sourced","Sustainably_sourced",""))))))))))),IF($G356="Organic","Organic",(IF($G356="Responsible","Responsible",(IF($G356="No Attribute (Conventional)","No_Attribute_Conventional",(IF($G356="Recycled Pre/Post-Consumer","Recycled_Pre_Post_Consumer",(IF($G356="In-Conversion","In_Conversion",(IF($G356="Recycled Pre-Consumer","Recycled_Pre_Consumer",(IF($G356="Recycled Post-Consumer","Recycled_Post_Consumer",(IF($G356="Sustainably Sourced","Sustainably_sourced","")))))))))))))))),"")</f>
        <v/>
      </c>
      <c r="AE356" s="13" t="e" cm="1">
        <f t="array" aca="1" ref="AE356" ca="1">IF(INDIRECT("$F"&amp;$S356)="","",IF(LEFT(INDIRECT("$F"&amp;$S356),3)="GRS","GRS_RCS_RM",IF((LEFT(INDIRECT("$F"&amp;$S356),3))="RCS","GRS_RCS_RM",IF(INDIRECT("$F"&amp;$S356)="OCS (No Label)","OCS_Conversion_RM",IF(LEFT(INDIRECT("$F"&amp;$S356),3)="OCS","OCS_RM",IF(RIGHT(INDIRECT("$F"&amp;$S356),10)="conversion","GOTS_RM_conversion",IF((LEFT(INDIRECT("$F"&amp;$S356),4))="GOTS","GOTS_RM","Responsible_RM")))))))</f>
        <v>#REF!</v>
      </c>
      <c r="AF356" s="13" t="str" cm="1">
        <f t="array" aca="1" ref="AF356" ca="1">IF($S356="","",INDIRECT("$Z"&amp;$S356))</f>
        <v/>
      </c>
      <c r="AG356" s="155"/>
      <c r="AH356" s="13" t="str" cm="1">
        <f t="array" aca="1" ref="AH356" ca="1">IFERROR(INDIRECT("$ag"&amp;S356),"")</f>
        <v/>
      </c>
      <c r="AI356" s="13" t="e" cm="1">
        <f t="array" aca="1" ref="AI356" ca="1">INDIRECT("O"&amp;S355)</f>
        <v>#REF!</v>
      </c>
      <c r="AJ356" s="13" t="str">
        <f>IF($I356="","",INDEX('Raw Material'!$A$1:$J$75,MATCH(I356,'Raw Material'!$A$1:$A$75,0),(MATCH(G356,'Raw Material'!$A$1:$J$1,0))))</f>
        <v/>
      </c>
      <c r="AK356" s="13" t="str">
        <f t="shared" si="110"/>
        <v>YANLIŞRM</v>
      </c>
      <c r="AL356" s="153" t="str">
        <f t="shared" si="111"/>
        <v/>
      </c>
    </row>
    <row r="357" spans="1:38" ht="16.5" customHeight="1">
      <c r="A357" s="161"/>
      <c r="B357" s="166"/>
      <c r="C357" s="167"/>
      <c r="D357" s="156"/>
      <c r="E357" s="156"/>
      <c r="F357" s="174"/>
      <c r="G357" s="181"/>
      <c r="H357" s="182"/>
      <c r="I357" s="182"/>
      <c r="J357" s="182"/>
      <c r="K357" s="32"/>
      <c r="L357" s="178"/>
      <c r="M357" s="178"/>
      <c r="N357" s="81"/>
      <c r="O357" s="185"/>
      <c r="P357" s="103"/>
      <c r="Q357" s="84" t="str">
        <f t="shared" si="112"/>
        <v/>
      </c>
      <c r="R357" s="159"/>
      <c r="S357" s="28" t="str" cm="1">
        <f t="array" aca="1" ref="S357" ca="1">IF(INDIRECT("A"&amp;114+$U357)&lt;&gt;"",114+$U357,"")</f>
        <v/>
      </c>
      <c r="T357" s="28" t="str">
        <f t="shared" ca="1" si="113"/>
        <v>$B</v>
      </c>
      <c r="U357" s="29">
        <f t="shared" si="120"/>
        <v>240</v>
      </c>
      <c r="V357" s="29">
        <v>20.250000000001499</v>
      </c>
      <c r="W357" s="29">
        <f t="shared" si="121"/>
        <v>20</v>
      </c>
      <c r="X357" s="41" t="str" cm="1">
        <f t="array" aca="1" ref="X357" ca="1">IFERROR(INDEX('PC&amp;PD'!$A$1:$AP$15,ROW('PC&amp;PD'!$A$15),MATCH(INDIRECT(T357),'PC&amp;PD'!$A$1:$AP$1,0)),"")</f>
        <v/>
      </c>
      <c r="Y357" s="13" t="str">
        <f>IF(OR($N357="",$N357=0),"",IF($N357=$E$7,'Extracted info for SC'!$J$6,IF($N357=$D$26,'Extracted info for SC'!$J$7,IF($N357=$E$26,'Extracted info for SC'!$J$8,IF($N357=$F$26,'Extracted info for SC'!$J$9,IF($N357=$G$26,'Extracted info for SC'!$J$10,IF($N357=$H$26,'Extracted info for SC'!$J$11,IF($N357=$I$26,'Extracted info for SC'!$J$12,IF($N357=$J$26,'Extracted info for SC'!$J$13,IF($N357=$K$26,'Extracted info for SC'!$J$14,IF($N357=$L$26,'Extracted info for SC'!$J$15,IF($N357=$M$26,'Extracted info for SC'!$J$16,IF($N357=$N$26,'Extracted info for SC'!$J$17,IF($N357=$O$26,'Extracted info for SC'!$J$18,""))))))))))))))</f>
        <v/>
      </c>
      <c r="Z357" s="155"/>
      <c r="AA357" s="13" t="str">
        <f t="shared" si="109"/>
        <v/>
      </c>
      <c r="AB357" s="155"/>
      <c r="AC357" s="13" t="str">
        <f t="shared" ca="1" si="114"/>
        <v>$AB</v>
      </c>
      <c r="AD357" s="13" t="str" cm="1">
        <f t="array" aca="1" ref="AD357" ca="1">IFERROR(IF((LEFT(INDIRECT("$F"&amp;$S357),4))="GOTS",IF($G357="Organic","GOTS_Organic_raw",(IF($G357="Responsible","GOTS_Responsible",(IF($G357="No Attribute (Conventional)","GOTS_conventional",(IF($G357="Recycled Pre/Post-Consumer","GOTS_pre_post",(IF($G357="In-Conversion","GOTS_in_conversion",(IF($G357="Sustainably Sourced","Sustainably_sourced",""))))))))))),IF($G357="Organic","Organic",(IF($G357="Responsible","Responsible",(IF($G357="No Attribute (Conventional)","No_Attribute_Conventional",(IF($G357="Recycled Pre/Post-Consumer","Recycled_Pre_Post_Consumer",(IF($G357="In-Conversion","In_Conversion",(IF($G357="Recycled Pre-Consumer","Recycled_Pre_Consumer",(IF($G357="Recycled Post-Consumer","Recycled_Post_Consumer",(IF($G357="Sustainably Sourced","Sustainably_sourced","")))))))))))))))),"")</f>
        <v/>
      </c>
      <c r="AE357" s="13" t="e" cm="1">
        <f t="array" aca="1" ref="AE357" ca="1">IF(INDIRECT("$F"&amp;$S357)="","",IF(LEFT(INDIRECT("$F"&amp;$S357),3)="GRS","GRS_RCS_RM",IF((LEFT(INDIRECT("$F"&amp;$S357),3))="RCS","GRS_RCS_RM",IF(INDIRECT("$F"&amp;$S357)="OCS (No Label)","OCS_Conversion_RM",IF(LEFT(INDIRECT("$F"&amp;$S357),3)="OCS","OCS_RM",IF(RIGHT(INDIRECT("$F"&amp;$S357),10)="conversion","GOTS_RM_conversion",IF((LEFT(INDIRECT("$F"&amp;$S357),4))="GOTS","GOTS_RM","Responsible_RM")))))))</f>
        <v>#REF!</v>
      </c>
      <c r="AF357" s="13" t="str" cm="1">
        <f t="array" aca="1" ref="AF357" ca="1">IF($S357="","",INDIRECT("$Z"&amp;$S357))</f>
        <v/>
      </c>
      <c r="AG357" s="155"/>
      <c r="AH357" s="13" t="str" cm="1">
        <f t="array" aca="1" ref="AH357" ca="1">IFERROR(INDIRECT("$ag"&amp;S357),"")</f>
        <v/>
      </c>
      <c r="AI357" s="13" t="e" cm="1">
        <f t="array" aca="1" ref="AI357" ca="1">INDIRECT("O"&amp;S356)</f>
        <v>#REF!</v>
      </c>
      <c r="AJ357" s="13" t="str">
        <f>IF($I357="","",INDEX('Raw Material'!$A$1:$J$75,MATCH(I357,'Raw Material'!$A$1:$A$75,0),(MATCH(G357,'Raw Material'!$A$1:$J$1,0))))</f>
        <v/>
      </c>
      <c r="AK357" s="13" t="str">
        <f t="shared" si="110"/>
        <v>YANLIŞRM</v>
      </c>
      <c r="AL357" s="153" t="str">
        <f t="shared" si="111"/>
        <v/>
      </c>
    </row>
    <row r="358" spans="1:38" ht="16.5" customHeight="1">
      <c r="A358" s="161"/>
      <c r="B358" s="166"/>
      <c r="C358" s="167"/>
      <c r="D358" s="156"/>
      <c r="E358" s="156"/>
      <c r="F358" s="174"/>
      <c r="G358" s="181"/>
      <c r="H358" s="182"/>
      <c r="I358" s="182"/>
      <c r="J358" s="182"/>
      <c r="K358" s="32"/>
      <c r="L358" s="178"/>
      <c r="M358" s="178"/>
      <c r="N358" s="81"/>
      <c r="O358" s="185"/>
      <c r="P358" s="103"/>
      <c r="Q358" s="84" t="str">
        <f t="shared" si="112"/>
        <v/>
      </c>
      <c r="R358" s="159"/>
      <c r="S358" s="28" t="str" cm="1">
        <f t="array" aca="1" ref="S358" ca="1">IF(INDIRECT("A"&amp;114+$U358)&lt;&gt;"",114+$U358,"")</f>
        <v/>
      </c>
      <c r="T358" s="28" t="str">
        <f t="shared" ca="1" si="113"/>
        <v>$B</v>
      </c>
      <c r="U358" s="29">
        <f t="shared" si="120"/>
        <v>240</v>
      </c>
      <c r="V358" s="29">
        <v>20.333333333334899</v>
      </c>
      <c r="W358" s="29">
        <f t="shared" si="121"/>
        <v>20</v>
      </c>
      <c r="X358" s="41" t="str" cm="1">
        <f t="array" aca="1" ref="X358" ca="1">IFERROR(INDEX('PC&amp;PD'!$A$1:$AP$15,ROW('PC&amp;PD'!$A$15),MATCH(INDIRECT(T358),'PC&amp;PD'!$A$1:$AP$1,0)),"")</f>
        <v/>
      </c>
      <c r="Y358" s="13" t="str">
        <f>IF(OR($N358="",$N358=0),"",IF($N358=$E$7,'Extracted info for SC'!$J$6,IF($N358=$D$26,'Extracted info for SC'!$J$7,IF($N358=$E$26,'Extracted info for SC'!$J$8,IF($N358=$F$26,'Extracted info for SC'!$J$9,IF($N358=$G$26,'Extracted info for SC'!$J$10,IF($N358=$H$26,'Extracted info for SC'!$J$11,IF($N358=$I$26,'Extracted info for SC'!$J$12,IF($N358=$J$26,'Extracted info for SC'!$J$13,IF($N358=$K$26,'Extracted info for SC'!$J$14,IF($N358=$L$26,'Extracted info for SC'!$J$15,IF($N358=$M$26,'Extracted info for SC'!$J$16,IF($N358=$N$26,'Extracted info for SC'!$J$17,IF($N358=$O$26,'Extracted info for SC'!$J$18,""))))))))))))))</f>
        <v/>
      </c>
      <c r="Z358" s="155"/>
      <c r="AA358" s="13" t="str">
        <f t="shared" si="109"/>
        <v/>
      </c>
      <c r="AB358" s="155"/>
      <c r="AC358" s="13" t="str">
        <f t="shared" ca="1" si="114"/>
        <v>$AB</v>
      </c>
      <c r="AD358" s="13" t="str" cm="1">
        <f t="array" aca="1" ref="AD358" ca="1">IFERROR(IF((LEFT(INDIRECT("$F"&amp;$S358),4))="GOTS",IF($G358="Organic","GOTS_Organic_raw",(IF($G358="Responsible","GOTS_Responsible",(IF($G358="No Attribute (Conventional)","GOTS_conventional",(IF($G358="Recycled Pre/Post-Consumer","GOTS_pre_post",(IF($G358="In-Conversion","GOTS_in_conversion",(IF($G358="Sustainably Sourced","Sustainably_sourced",""))))))))))),IF($G358="Organic","Organic",(IF($G358="Responsible","Responsible",(IF($G358="No Attribute (Conventional)","No_Attribute_Conventional",(IF($G358="Recycled Pre/Post-Consumer","Recycled_Pre_Post_Consumer",(IF($G358="In-Conversion","In_Conversion",(IF($G358="Recycled Pre-Consumer","Recycled_Pre_Consumer",(IF($G358="Recycled Post-Consumer","Recycled_Post_Consumer",(IF($G358="Sustainably Sourced","Sustainably_sourced","")))))))))))))))),"")</f>
        <v/>
      </c>
      <c r="AE358" s="13" t="e" cm="1">
        <f t="array" aca="1" ref="AE358" ca="1">IF(INDIRECT("$F"&amp;$S358)="","",IF(LEFT(INDIRECT("$F"&amp;$S358),3)="GRS","GRS_RCS_RM",IF((LEFT(INDIRECT("$F"&amp;$S358),3))="RCS","GRS_RCS_RM",IF(INDIRECT("$F"&amp;$S358)="OCS (No Label)","OCS_Conversion_RM",IF(LEFT(INDIRECT("$F"&amp;$S358),3)="OCS","OCS_RM",IF(RIGHT(INDIRECT("$F"&amp;$S358),10)="conversion","GOTS_RM_conversion",IF((LEFT(INDIRECT("$F"&amp;$S358),4))="GOTS","GOTS_RM","Responsible_RM")))))))</f>
        <v>#REF!</v>
      </c>
      <c r="AF358" s="13" t="str" cm="1">
        <f t="array" aca="1" ref="AF358" ca="1">IF($S358="","",INDIRECT("$Z"&amp;$S358))</f>
        <v/>
      </c>
      <c r="AG358" s="155"/>
      <c r="AH358" s="13" t="str" cm="1">
        <f t="array" aca="1" ref="AH358" ca="1">IFERROR(INDIRECT("$ag"&amp;S358),"")</f>
        <v/>
      </c>
      <c r="AI358" s="13" t="e" cm="1">
        <f t="array" aca="1" ref="AI358" ca="1">INDIRECT("O"&amp;S357)</f>
        <v>#REF!</v>
      </c>
      <c r="AJ358" s="13" t="str">
        <f>IF($I358="","",INDEX('Raw Material'!$A$1:$J$75,MATCH(I358,'Raw Material'!$A$1:$A$75,0),(MATCH(G358,'Raw Material'!$A$1:$J$1,0))))</f>
        <v/>
      </c>
      <c r="AK358" s="13" t="str">
        <f t="shared" si="110"/>
        <v>YANLIŞRM</v>
      </c>
      <c r="AL358" s="153" t="str">
        <f t="shared" si="111"/>
        <v/>
      </c>
    </row>
    <row r="359" spans="1:38" ht="16.5" customHeight="1">
      <c r="A359" s="161"/>
      <c r="B359" s="166"/>
      <c r="C359" s="167"/>
      <c r="D359" s="156"/>
      <c r="E359" s="156"/>
      <c r="F359" s="174"/>
      <c r="G359" s="181"/>
      <c r="H359" s="182"/>
      <c r="I359" s="182"/>
      <c r="J359" s="182"/>
      <c r="K359" s="32"/>
      <c r="L359" s="178"/>
      <c r="M359" s="178"/>
      <c r="N359" s="81"/>
      <c r="O359" s="185"/>
      <c r="P359" s="103"/>
      <c r="Q359" s="84" t="str">
        <f t="shared" si="112"/>
        <v/>
      </c>
      <c r="R359" s="159"/>
      <c r="S359" s="28" t="str" cm="1">
        <f t="array" aca="1" ref="S359" ca="1">IF(INDIRECT("A"&amp;114+$U359)&lt;&gt;"",114+$U359,"")</f>
        <v/>
      </c>
      <c r="T359" s="28" t="str">
        <f t="shared" ca="1" si="113"/>
        <v>$B</v>
      </c>
      <c r="U359" s="29">
        <f t="shared" si="120"/>
        <v>240</v>
      </c>
      <c r="V359" s="29">
        <v>20.416666666668199</v>
      </c>
      <c r="W359" s="29">
        <f t="shared" si="121"/>
        <v>20</v>
      </c>
      <c r="X359" s="41" t="str" cm="1">
        <f t="array" aca="1" ref="X359" ca="1">IFERROR(INDEX('PC&amp;PD'!$A$1:$AP$15,ROW('PC&amp;PD'!$A$15),MATCH(INDIRECT(T359),'PC&amp;PD'!$A$1:$AP$1,0)),"")</f>
        <v/>
      </c>
      <c r="Y359" s="13" t="str">
        <f>IF(OR($N359="",$N359=0),"",IF($N359=$E$7,'Extracted info for SC'!$J$6,IF($N359=$D$26,'Extracted info for SC'!$J$7,IF($N359=$E$26,'Extracted info for SC'!$J$8,IF($N359=$F$26,'Extracted info for SC'!$J$9,IF($N359=$G$26,'Extracted info for SC'!$J$10,IF($N359=$H$26,'Extracted info for SC'!$J$11,IF($N359=$I$26,'Extracted info for SC'!$J$12,IF($N359=$J$26,'Extracted info for SC'!$J$13,IF($N359=$K$26,'Extracted info for SC'!$J$14,IF($N359=$L$26,'Extracted info for SC'!$J$15,IF($N359=$M$26,'Extracted info for SC'!$J$16,IF($N359=$N$26,'Extracted info for SC'!$J$17,IF($N359=$O$26,'Extracted info for SC'!$J$18,""))))))))))))))</f>
        <v/>
      </c>
      <c r="Z359" s="155"/>
      <c r="AA359" s="13" t="str">
        <f t="shared" si="109"/>
        <v/>
      </c>
      <c r="AB359" s="155"/>
      <c r="AC359" s="13" t="str">
        <f t="shared" ca="1" si="114"/>
        <v>$AB</v>
      </c>
      <c r="AD359" s="13" t="str" cm="1">
        <f t="array" aca="1" ref="AD359" ca="1">IFERROR(IF((LEFT(INDIRECT("$F"&amp;$S359),4))="GOTS",IF($G359="Organic","GOTS_Organic_raw",(IF($G359="Responsible","GOTS_Responsible",(IF($G359="No Attribute (Conventional)","GOTS_conventional",(IF($G359="Recycled Pre/Post-Consumer","GOTS_pre_post",(IF($G359="In-Conversion","GOTS_in_conversion",(IF($G359="Sustainably Sourced","Sustainably_sourced",""))))))))))),IF($G359="Organic","Organic",(IF($G359="Responsible","Responsible",(IF($G359="No Attribute (Conventional)","No_Attribute_Conventional",(IF($G359="Recycled Pre/Post-Consumer","Recycled_Pre_Post_Consumer",(IF($G359="In-Conversion","In_Conversion",(IF($G359="Recycled Pre-Consumer","Recycled_Pre_Consumer",(IF($G359="Recycled Post-Consumer","Recycled_Post_Consumer",(IF($G359="Sustainably Sourced","Sustainably_sourced","")))))))))))))))),"")</f>
        <v/>
      </c>
      <c r="AE359" s="13" t="e" cm="1">
        <f t="array" aca="1" ref="AE359" ca="1">IF(INDIRECT("$F"&amp;$S359)="","",IF(LEFT(INDIRECT("$F"&amp;$S359),3)="GRS","GRS_RCS_RM",IF((LEFT(INDIRECT("$F"&amp;$S359),3))="RCS","GRS_RCS_RM",IF(INDIRECT("$F"&amp;$S359)="OCS (No Label)","OCS_Conversion_RM",IF(LEFT(INDIRECT("$F"&amp;$S359),3)="OCS","OCS_RM",IF(RIGHT(INDIRECT("$F"&amp;$S359),10)="conversion","GOTS_RM_conversion",IF((LEFT(INDIRECT("$F"&amp;$S359),4))="GOTS","GOTS_RM","Responsible_RM")))))))</f>
        <v>#REF!</v>
      </c>
      <c r="AF359" s="13" t="str" cm="1">
        <f t="array" aca="1" ref="AF359" ca="1">IF($S359="","",INDIRECT("$Z"&amp;$S359))</f>
        <v/>
      </c>
      <c r="AG359" s="155"/>
      <c r="AH359" s="13" t="str" cm="1">
        <f t="array" aca="1" ref="AH359" ca="1">IFERROR(INDIRECT("$ag"&amp;S359),"")</f>
        <v/>
      </c>
      <c r="AI359" s="13" t="e" cm="1">
        <f t="array" aca="1" ref="AI359" ca="1">INDIRECT("O"&amp;S358)</f>
        <v>#REF!</v>
      </c>
      <c r="AJ359" s="13" t="str">
        <f>IF($I359="","",INDEX('Raw Material'!$A$1:$J$75,MATCH(I359,'Raw Material'!$A$1:$A$75,0),(MATCH(G359,'Raw Material'!$A$1:$J$1,0))))</f>
        <v/>
      </c>
      <c r="AK359" s="13" t="str">
        <f t="shared" si="110"/>
        <v>YANLIŞRM</v>
      </c>
      <c r="AL359" s="153" t="str">
        <f t="shared" si="111"/>
        <v/>
      </c>
    </row>
    <row r="360" spans="1:38" ht="16.5" customHeight="1">
      <c r="A360" s="162"/>
      <c r="B360" s="168"/>
      <c r="C360" s="169"/>
      <c r="D360" s="156"/>
      <c r="E360" s="156"/>
      <c r="F360" s="175"/>
      <c r="G360" s="181"/>
      <c r="H360" s="182"/>
      <c r="I360" s="182"/>
      <c r="J360" s="182"/>
      <c r="K360" s="32"/>
      <c r="L360" s="179"/>
      <c r="M360" s="179"/>
      <c r="N360" s="81"/>
      <c r="O360" s="185"/>
      <c r="P360" s="103"/>
      <c r="Q360" s="84" t="str">
        <f t="shared" si="112"/>
        <v/>
      </c>
      <c r="R360" s="159"/>
      <c r="S360" s="28" t="str" cm="1">
        <f t="array" aca="1" ref="S360" ca="1">IF(INDIRECT("A"&amp;114+$U360)&lt;&gt;"",114+$U360,"")</f>
        <v/>
      </c>
      <c r="T360" s="28" t="str">
        <f t="shared" ca="1" si="113"/>
        <v>$B</v>
      </c>
      <c r="U360" s="29">
        <f t="shared" si="120"/>
        <v>240</v>
      </c>
      <c r="V360" s="29">
        <v>20.500000000001499</v>
      </c>
      <c r="W360" s="29">
        <f t="shared" si="121"/>
        <v>20</v>
      </c>
      <c r="X360" s="41" t="str" cm="1">
        <f t="array" aca="1" ref="X360" ca="1">IFERROR(INDEX('PC&amp;PD'!$A$1:$AP$15,ROW('PC&amp;PD'!$A$15),MATCH(INDIRECT(T360),'PC&amp;PD'!$A$1:$AP$1,0)),"")</f>
        <v/>
      </c>
      <c r="Y360" s="13" t="str">
        <f>IF(OR($N360="",$N360=0),"",IF($N360=$E$7,'Extracted info for SC'!$J$6,IF($N360=$D$26,'Extracted info for SC'!$J$7,IF($N360=$E$26,'Extracted info for SC'!$J$8,IF($N360=$F$26,'Extracted info for SC'!$J$9,IF($N360=$G$26,'Extracted info for SC'!$J$10,IF($N360=$H$26,'Extracted info for SC'!$J$11,IF($N360=$I$26,'Extracted info for SC'!$J$12,IF($N360=$J$26,'Extracted info for SC'!$J$13,IF($N360=$K$26,'Extracted info for SC'!$J$14,IF($N360=$L$26,'Extracted info for SC'!$J$15,IF($N360=$M$26,'Extracted info for SC'!$J$16,IF($N360=$N$26,'Extracted info for SC'!$J$17,IF($N360=$O$26,'Extracted info for SC'!$J$18,""))))))))))))))</f>
        <v/>
      </c>
      <c r="Z360" s="155"/>
      <c r="AA360" s="13" t="str">
        <f t="shared" si="109"/>
        <v/>
      </c>
      <c r="AB360" s="155"/>
      <c r="AC360" s="13" t="str">
        <f t="shared" ca="1" si="114"/>
        <v>$AB</v>
      </c>
      <c r="AD360" s="13" t="str" cm="1">
        <f t="array" aca="1" ref="AD360" ca="1">IFERROR(IF((LEFT(INDIRECT("$F"&amp;$S360),4))="GOTS",IF($G360="Organic","GOTS_Organic_raw",(IF($G360="Responsible","GOTS_Responsible",(IF($G360="No Attribute (Conventional)","GOTS_conventional",(IF($G360="Recycled Pre/Post-Consumer","GOTS_pre_post",(IF($G360="In-Conversion","GOTS_in_conversion",(IF($G360="Sustainably Sourced","Sustainably_sourced",""))))))))))),IF($G360="Organic","Organic",(IF($G360="Responsible","Responsible",(IF($G360="No Attribute (Conventional)","No_Attribute_Conventional",(IF($G360="Recycled Pre/Post-Consumer","Recycled_Pre_Post_Consumer",(IF($G360="In-Conversion","In_Conversion",(IF($G360="Recycled Pre-Consumer","Recycled_Pre_Consumer",(IF($G360="Recycled Post-Consumer","Recycled_Post_Consumer",(IF($G360="Sustainably Sourced","Sustainably_sourced","")))))))))))))))),"")</f>
        <v/>
      </c>
      <c r="AE360" s="13" t="e" cm="1">
        <f t="array" aca="1" ref="AE360" ca="1">IF(INDIRECT("$F"&amp;$S360)="","",IF(LEFT(INDIRECT("$F"&amp;$S360),3)="GRS","GRS_RCS_RM",IF((LEFT(INDIRECT("$F"&amp;$S360),3))="RCS","GRS_RCS_RM",IF(INDIRECT("$F"&amp;$S360)="OCS (No Label)","OCS_Conversion_RM",IF(LEFT(INDIRECT("$F"&amp;$S360),3)="OCS","OCS_RM",IF(RIGHT(INDIRECT("$F"&amp;$S360),10)="conversion","GOTS_RM_conversion",IF((LEFT(INDIRECT("$F"&amp;$S360),4))="GOTS","GOTS_RM","Responsible_RM")))))))</f>
        <v>#REF!</v>
      </c>
      <c r="AF360" s="13" t="str" cm="1">
        <f t="array" aca="1" ref="AF360" ca="1">IF($S360="","",INDIRECT("$Z"&amp;$S360))</f>
        <v/>
      </c>
      <c r="AG360" s="155"/>
      <c r="AH360" s="13" t="str" cm="1">
        <f t="array" aca="1" ref="AH360" ca="1">IFERROR(INDIRECT("$ag"&amp;S360),"")</f>
        <v/>
      </c>
      <c r="AI360" s="13" t="e" cm="1">
        <f t="array" aca="1" ref="AI360" ca="1">INDIRECT("O"&amp;S359)</f>
        <v>#REF!</v>
      </c>
      <c r="AJ360" s="13" t="str">
        <f>IF($I360="","",INDEX('Raw Material'!$A$1:$J$75,MATCH(I360,'Raw Material'!$A$1:$A$75,0),(MATCH(G360,'Raw Material'!$A$1:$J$1,0))))</f>
        <v/>
      </c>
      <c r="AK360" s="13" t="str">
        <f t="shared" si="110"/>
        <v>YANLIŞRM</v>
      </c>
      <c r="AL360" s="153" t="str">
        <f t="shared" si="111"/>
        <v/>
      </c>
    </row>
    <row r="361" spans="1:38" ht="16.5" customHeight="1">
      <c r="A361" s="162"/>
      <c r="B361" s="168"/>
      <c r="C361" s="169"/>
      <c r="D361" s="156"/>
      <c r="E361" s="156"/>
      <c r="F361" s="175"/>
      <c r="G361" s="181"/>
      <c r="H361" s="182"/>
      <c r="I361" s="182"/>
      <c r="J361" s="182"/>
      <c r="K361" s="32"/>
      <c r="L361" s="179"/>
      <c r="M361" s="179"/>
      <c r="N361" s="81"/>
      <c r="O361" s="185"/>
      <c r="P361" s="103"/>
      <c r="Q361" s="84" t="str">
        <f t="shared" si="112"/>
        <v/>
      </c>
      <c r="R361" s="159"/>
      <c r="S361" s="28" t="str" cm="1">
        <f t="array" aca="1" ref="S361" ca="1">IF(INDIRECT("A"&amp;114+$U361)&lt;&gt;"",114+$U361,"")</f>
        <v/>
      </c>
      <c r="T361" s="28" t="str">
        <f t="shared" ca="1" si="113"/>
        <v>$B</v>
      </c>
      <c r="U361" s="29">
        <f t="shared" si="120"/>
        <v>240</v>
      </c>
      <c r="V361" s="29">
        <v>20.583333333334899</v>
      </c>
      <c r="W361" s="29">
        <f t="shared" si="121"/>
        <v>20</v>
      </c>
      <c r="X361" s="41" t="str" cm="1">
        <f t="array" aca="1" ref="X361" ca="1">IFERROR(INDEX('PC&amp;PD'!$A$1:$AP$15,ROW('PC&amp;PD'!$A$15),MATCH(INDIRECT(T361),'PC&amp;PD'!$A$1:$AP$1,0)),"")</f>
        <v/>
      </c>
      <c r="Y361" s="13" t="str">
        <f>IF(OR($N361="",$N361=0),"",IF($N361=$E$7,'Extracted info for SC'!$J$6,IF($N361=$D$26,'Extracted info for SC'!$J$7,IF($N361=$E$26,'Extracted info for SC'!$J$8,IF($N361=$F$26,'Extracted info for SC'!$J$9,IF($N361=$G$26,'Extracted info for SC'!$J$10,IF($N361=$H$26,'Extracted info for SC'!$J$11,IF($N361=$I$26,'Extracted info for SC'!$J$12,IF($N361=$J$26,'Extracted info for SC'!$J$13,IF($N361=$K$26,'Extracted info for SC'!$J$14,IF($N361=$L$26,'Extracted info for SC'!$J$15,IF($N361=$M$26,'Extracted info for SC'!$J$16,IF($N361=$N$26,'Extracted info for SC'!$J$17,IF($N361=$O$26,'Extracted info for SC'!$J$18,""))))))))))))))</f>
        <v/>
      </c>
      <c r="Z361" s="155"/>
      <c r="AA361" s="13" t="str">
        <f t="shared" si="109"/>
        <v/>
      </c>
      <c r="AB361" s="155"/>
      <c r="AC361" s="13" t="str">
        <f t="shared" ca="1" si="114"/>
        <v>$AB</v>
      </c>
      <c r="AD361" s="13" t="str" cm="1">
        <f t="array" aca="1" ref="AD361" ca="1">IFERROR(IF((LEFT(INDIRECT("$F"&amp;$S361),4))="GOTS",IF($G361="Organic","GOTS_Organic_raw",(IF($G361="Responsible","GOTS_Responsible",(IF($G361="No Attribute (Conventional)","GOTS_conventional",(IF($G361="Recycled Pre/Post-Consumer","GOTS_pre_post",(IF($G361="In-Conversion","GOTS_in_conversion",(IF($G361="Sustainably Sourced","Sustainably_sourced",""))))))))))),IF($G361="Organic","Organic",(IF($G361="Responsible","Responsible",(IF($G361="No Attribute (Conventional)","No_Attribute_Conventional",(IF($G361="Recycled Pre/Post-Consumer","Recycled_Pre_Post_Consumer",(IF($G361="In-Conversion","In_Conversion",(IF($G361="Recycled Pre-Consumer","Recycled_Pre_Consumer",(IF($G361="Recycled Post-Consumer","Recycled_Post_Consumer",(IF($G361="Sustainably Sourced","Sustainably_sourced","")))))))))))))))),"")</f>
        <v/>
      </c>
      <c r="AE361" s="13" t="e" cm="1">
        <f t="array" aca="1" ref="AE361" ca="1">IF(INDIRECT("$F"&amp;$S361)="","",IF(LEFT(INDIRECT("$F"&amp;$S361),3)="GRS","GRS_RCS_RM",IF((LEFT(INDIRECT("$F"&amp;$S361),3))="RCS","GRS_RCS_RM",IF(INDIRECT("$F"&amp;$S361)="OCS (No Label)","OCS_Conversion_RM",IF(LEFT(INDIRECT("$F"&amp;$S361),3)="OCS","OCS_RM",IF(RIGHT(INDIRECT("$F"&amp;$S361),10)="conversion","GOTS_RM_conversion",IF((LEFT(INDIRECT("$F"&amp;$S361),4))="GOTS","GOTS_RM","Responsible_RM")))))))</f>
        <v>#REF!</v>
      </c>
      <c r="AF361" s="13" t="str" cm="1">
        <f t="array" aca="1" ref="AF361" ca="1">IF($S361="","",INDIRECT("$Z"&amp;$S361))</f>
        <v/>
      </c>
      <c r="AG361" s="155"/>
      <c r="AH361" s="13" t="str" cm="1">
        <f t="array" aca="1" ref="AH361" ca="1">IFERROR(INDIRECT("$ag"&amp;S361),"")</f>
        <v/>
      </c>
      <c r="AI361" s="13" t="e" cm="1">
        <f t="array" aca="1" ref="AI361" ca="1">INDIRECT("O"&amp;S360)</f>
        <v>#REF!</v>
      </c>
      <c r="AJ361" s="13" t="str">
        <f>IF($I361="","",INDEX('Raw Material'!$A$1:$J$75,MATCH(I361,'Raw Material'!$A$1:$A$75,0),(MATCH(G361,'Raw Material'!$A$1:$J$1,0))))</f>
        <v/>
      </c>
      <c r="AK361" s="13" t="str">
        <f t="shared" si="110"/>
        <v>YANLIŞRM</v>
      </c>
      <c r="AL361" s="153" t="str">
        <f t="shared" si="111"/>
        <v/>
      </c>
    </row>
    <row r="362" spans="1:38" ht="16.5" customHeight="1">
      <c r="A362" s="162"/>
      <c r="B362" s="168"/>
      <c r="C362" s="169"/>
      <c r="D362" s="156"/>
      <c r="E362" s="156"/>
      <c r="F362" s="175"/>
      <c r="G362" s="181"/>
      <c r="H362" s="182"/>
      <c r="I362" s="182"/>
      <c r="J362" s="182"/>
      <c r="K362" s="32"/>
      <c r="L362" s="179"/>
      <c r="M362" s="179"/>
      <c r="N362" s="81"/>
      <c r="O362" s="185"/>
      <c r="P362" s="103"/>
      <c r="Q362" s="84" t="str">
        <f t="shared" si="112"/>
        <v/>
      </c>
      <c r="R362" s="159"/>
      <c r="S362" s="28" t="str" cm="1">
        <f t="array" aca="1" ref="S362" ca="1">IF(INDIRECT("A"&amp;114+$U362)&lt;&gt;"",114+$U362,"")</f>
        <v/>
      </c>
      <c r="T362" s="28" t="str">
        <f t="shared" ca="1" si="113"/>
        <v>$B</v>
      </c>
      <c r="U362" s="29">
        <f t="shared" si="120"/>
        <v>240</v>
      </c>
      <c r="V362" s="29">
        <v>20.666666666668199</v>
      </c>
      <c r="W362" s="29">
        <f t="shared" si="121"/>
        <v>20</v>
      </c>
      <c r="X362" s="41" t="str" cm="1">
        <f t="array" aca="1" ref="X362" ca="1">IFERROR(INDEX('PC&amp;PD'!$A$1:$AP$15,ROW('PC&amp;PD'!$A$15),MATCH(INDIRECT(T362),'PC&amp;PD'!$A$1:$AP$1,0)),"")</f>
        <v/>
      </c>
      <c r="Y362" s="13" t="str">
        <f>IF(OR($N362="",$N362=0),"",IF($N362=$E$7,'Extracted info for SC'!$J$6,IF($N362=$D$26,'Extracted info for SC'!$J$7,IF($N362=$E$26,'Extracted info for SC'!$J$8,IF($N362=$F$26,'Extracted info for SC'!$J$9,IF($N362=$G$26,'Extracted info for SC'!$J$10,IF($N362=$H$26,'Extracted info for SC'!$J$11,IF($N362=$I$26,'Extracted info for SC'!$J$12,IF($N362=$J$26,'Extracted info for SC'!$J$13,IF($N362=$K$26,'Extracted info for SC'!$J$14,IF($N362=$L$26,'Extracted info for SC'!$J$15,IF($N362=$M$26,'Extracted info for SC'!$J$16,IF($N362=$N$26,'Extracted info for SC'!$J$17,IF($N362=$O$26,'Extracted info for SC'!$J$18,""))))))))))))))</f>
        <v/>
      </c>
      <c r="Z362" s="155"/>
      <c r="AA362" s="13" t="str">
        <f t="shared" si="109"/>
        <v/>
      </c>
      <c r="AB362" s="155"/>
      <c r="AC362" s="13" t="str">
        <f t="shared" ca="1" si="114"/>
        <v>$AB</v>
      </c>
      <c r="AD362" s="13" t="str" cm="1">
        <f t="array" aca="1" ref="AD362" ca="1">IFERROR(IF((LEFT(INDIRECT("$F"&amp;$S362),4))="GOTS",IF($G362="Organic","GOTS_Organic_raw",(IF($G362="Responsible","GOTS_Responsible",(IF($G362="No Attribute (Conventional)","GOTS_conventional",(IF($G362="Recycled Pre/Post-Consumer","GOTS_pre_post",(IF($G362="In-Conversion","GOTS_in_conversion",(IF($G362="Sustainably Sourced","Sustainably_sourced",""))))))))))),IF($G362="Organic","Organic",(IF($G362="Responsible","Responsible",(IF($G362="No Attribute (Conventional)","No_Attribute_Conventional",(IF($G362="Recycled Pre/Post-Consumer","Recycled_Pre_Post_Consumer",(IF($G362="In-Conversion","In_Conversion",(IF($G362="Recycled Pre-Consumer","Recycled_Pre_Consumer",(IF($G362="Recycled Post-Consumer","Recycled_Post_Consumer",(IF($G362="Sustainably Sourced","Sustainably_sourced","")))))))))))))))),"")</f>
        <v/>
      </c>
      <c r="AE362" s="13" t="e" cm="1">
        <f t="array" aca="1" ref="AE362" ca="1">IF(INDIRECT("$F"&amp;$S362)="","",IF(LEFT(INDIRECT("$F"&amp;$S362),3)="GRS","GRS_RCS_RM",IF((LEFT(INDIRECT("$F"&amp;$S362),3))="RCS","GRS_RCS_RM",IF(INDIRECT("$F"&amp;$S362)="OCS (No Label)","OCS_Conversion_RM",IF(LEFT(INDIRECT("$F"&amp;$S362),3)="OCS","OCS_RM",IF(RIGHT(INDIRECT("$F"&amp;$S362),10)="conversion","GOTS_RM_conversion",IF((LEFT(INDIRECT("$F"&amp;$S362),4))="GOTS","GOTS_RM","Responsible_RM")))))))</f>
        <v>#REF!</v>
      </c>
      <c r="AF362" s="13" t="str" cm="1">
        <f t="array" aca="1" ref="AF362" ca="1">IF($S362="","",INDIRECT("$Z"&amp;$S362))</f>
        <v/>
      </c>
      <c r="AG362" s="155"/>
      <c r="AH362" s="13" t="str" cm="1">
        <f t="array" aca="1" ref="AH362" ca="1">IFERROR(INDIRECT("$ag"&amp;S362),"")</f>
        <v/>
      </c>
      <c r="AI362" s="13" t="e" cm="1">
        <f t="array" aca="1" ref="AI362" ca="1">INDIRECT("O"&amp;S361)</f>
        <v>#REF!</v>
      </c>
      <c r="AJ362" s="13" t="str">
        <f>IF($I362="","",INDEX('Raw Material'!$A$1:$J$75,MATCH(I362,'Raw Material'!$A$1:$A$75,0),(MATCH(G362,'Raw Material'!$A$1:$J$1,0))))</f>
        <v/>
      </c>
      <c r="AK362" s="13" t="str">
        <f t="shared" si="110"/>
        <v>YANLIŞRM</v>
      </c>
      <c r="AL362" s="153" t="str">
        <f t="shared" si="111"/>
        <v/>
      </c>
    </row>
    <row r="363" spans="1:38" ht="16.5" customHeight="1">
      <c r="A363" s="162"/>
      <c r="B363" s="168"/>
      <c r="C363" s="169"/>
      <c r="D363" s="156"/>
      <c r="E363" s="156"/>
      <c r="F363" s="175"/>
      <c r="G363" s="181"/>
      <c r="H363" s="182"/>
      <c r="I363" s="182"/>
      <c r="J363" s="182"/>
      <c r="K363" s="32"/>
      <c r="L363" s="179"/>
      <c r="M363" s="179"/>
      <c r="N363" s="81"/>
      <c r="O363" s="185"/>
      <c r="P363" s="103"/>
      <c r="Q363" s="84" t="str">
        <f t="shared" si="112"/>
        <v/>
      </c>
      <c r="R363" s="159"/>
      <c r="S363" s="28" t="str" cm="1">
        <f t="array" aca="1" ref="S363" ca="1">IF(INDIRECT("A"&amp;114+$U363)&lt;&gt;"",114+$U363,"")</f>
        <v/>
      </c>
      <c r="T363" s="28" t="str">
        <f t="shared" ca="1" si="113"/>
        <v>$B</v>
      </c>
      <c r="U363" s="29">
        <f t="shared" si="120"/>
        <v>240</v>
      </c>
      <c r="V363" s="29">
        <v>20.750000000001599</v>
      </c>
      <c r="W363" s="29">
        <f t="shared" si="121"/>
        <v>20</v>
      </c>
      <c r="X363" s="41" t="str" cm="1">
        <f t="array" aca="1" ref="X363" ca="1">IFERROR(INDEX('PC&amp;PD'!$A$1:$AP$15,ROW('PC&amp;PD'!$A$15),MATCH(INDIRECT(T363),'PC&amp;PD'!$A$1:$AP$1,0)),"")</f>
        <v/>
      </c>
      <c r="Y363" s="13" t="str">
        <f>IF(OR($N363="",$N363=0),"",IF($N363=$E$7,'Extracted info for SC'!$J$6,IF($N363=$D$26,'Extracted info for SC'!$J$7,IF($N363=$E$26,'Extracted info for SC'!$J$8,IF($N363=$F$26,'Extracted info for SC'!$J$9,IF($N363=$G$26,'Extracted info for SC'!$J$10,IF($N363=$H$26,'Extracted info for SC'!$J$11,IF($N363=$I$26,'Extracted info for SC'!$J$12,IF($N363=$J$26,'Extracted info for SC'!$J$13,IF($N363=$K$26,'Extracted info for SC'!$J$14,IF($N363=$L$26,'Extracted info for SC'!$J$15,IF($N363=$M$26,'Extracted info for SC'!$J$16,IF($N363=$N$26,'Extracted info for SC'!$J$17,IF($N363=$O$26,'Extracted info for SC'!$J$18,""))))))))))))))</f>
        <v/>
      </c>
      <c r="Z363" s="155"/>
      <c r="AA363" s="13" t="str">
        <f t="shared" si="109"/>
        <v/>
      </c>
      <c r="AB363" s="155"/>
      <c r="AC363" s="13" t="str">
        <f t="shared" ca="1" si="114"/>
        <v>$AB</v>
      </c>
      <c r="AD363" s="13" t="str" cm="1">
        <f t="array" aca="1" ref="AD363" ca="1">IFERROR(IF((LEFT(INDIRECT("$F"&amp;$S363),4))="GOTS",IF($G363="Organic","GOTS_Organic_raw",(IF($G363="Responsible","GOTS_Responsible",(IF($G363="No Attribute (Conventional)","GOTS_conventional",(IF($G363="Recycled Pre/Post-Consumer","GOTS_pre_post",(IF($G363="In-Conversion","GOTS_in_conversion",(IF($G363="Sustainably Sourced","Sustainably_sourced",""))))))))))),IF($G363="Organic","Organic",(IF($G363="Responsible","Responsible",(IF($G363="No Attribute (Conventional)","No_Attribute_Conventional",(IF($G363="Recycled Pre/Post-Consumer","Recycled_Pre_Post_Consumer",(IF($G363="In-Conversion","In_Conversion",(IF($G363="Recycled Pre-Consumer","Recycled_Pre_Consumer",(IF($G363="Recycled Post-Consumer","Recycled_Post_Consumer",(IF($G363="Sustainably Sourced","Sustainably_sourced","")))))))))))))))),"")</f>
        <v/>
      </c>
      <c r="AE363" s="13" t="e" cm="1">
        <f t="array" aca="1" ref="AE363" ca="1">IF(INDIRECT("$F"&amp;$S363)="","",IF(LEFT(INDIRECT("$F"&amp;$S363),3)="GRS","GRS_RCS_RM",IF((LEFT(INDIRECT("$F"&amp;$S363),3))="RCS","GRS_RCS_RM",IF(INDIRECT("$F"&amp;$S363)="OCS (No Label)","OCS_Conversion_RM",IF(LEFT(INDIRECT("$F"&amp;$S363),3)="OCS","OCS_RM",IF(RIGHT(INDIRECT("$F"&amp;$S363),10)="conversion","GOTS_RM_conversion",IF((LEFT(INDIRECT("$F"&amp;$S363),4))="GOTS","GOTS_RM","Responsible_RM")))))))</f>
        <v>#REF!</v>
      </c>
      <c r="AF363" s="13" t="str" cm="1">
        <f t="array" aca="1" ref="AF363" ca="1">IF($S363="","",INDIRECT("$Z"&amp;$S363))</f>
        <v/>
      </c>
      <c r="AG363" s="155"/>
      <c r="AH363" s="13" t="str" cm="1">
        <f t="array" aca="1" ref="AH363" ca="1">IFERROR(INDIRECT("$ag"&amp;S363),"")</f>
        <v/>
      </c>
      <c r="AI363" s="13" t="e" cm="1">
        <f t="array" aca="1" ref="AI363" ca="1">INDIRECT("O"&amp;S362)</f>
        <v>#REF!</v>
      </c>
      <c r="AJ363" s="13" t="str">
        <f>IF($I363="","",INDEX('Raw Material'!$A$1:$J$75,MATCH(I363,'Raw Material'!$A$1:$A$75,0),(MATCH(G363,'Raw Material'!$A$1:$J$1,0))))</f>
        <v/>
      </c>
      <c r="AK363" s="13" t="str">
        <f t="shared" si="110"/>
        <v>YANLIŞRM</v>
      </c>
      <c r="AL363" s="153" t="str">
        <f t="shared" si="111"/>
        <v/>
      </c>
    </row>
    <row r="364" spans="1:38" ht="16.5" customHeight="1">
      <c r="A364" s="162"/>
      <c r="B364" s="168"/>
      <c r="C364" s="169"/>
      <c r="D364" s="156"/>
      <c r="E364" s="156"/>
      <c r="F364" s="175"/>
      <c r="G364" s="181"/>
      <c r="H364" s="182"/>
      <c r="I364" s="182"/>
      <c r="J364" s="182"/>
      <c r="K364" s="32"/>
      <c r="L364" s="179"/>
      <c r="M364" s="179"/>
      <c r="N364" s="81"/>
      <c r="O364" s="185"/>
      <c r="P364" s="103"/>
      <c r="Q364" s="84" t="str">
        <f t="shared" si="112"/>
        <v/>
      </c>
      <c r="R364" s="159"/>
      <c r="S364" s="28" t="str" cm="1">
        <f t="array" aca="1" ref="S364" ca="1">IF(INDIRECT("A"&amp;114+$U364)&lt;&gt;"",114+$U364,"")</f>
        <v/>
      </c>
      <c r="T364" s="28" t="str">
        <f t="shared" ca="1" si="113"/>
        <v>$B</v>
      </c>
      <c r="U364" s="29">
        <f t="shared" si="120"/>
        <v>240</v>
      </c>
      <c r="V364" s="29">
        <v>20.833333333334899</v>
      </c>
      <c r="W364" s="29">
        <f t="shared" si="121"/>
        <v>20</v>
      </c>
      <c r="X364" s="41" t="str" cm="1">
        <f t="array" aca="1" ref="X364" ca="1">IFERROR(INDEX('PC&amp;PD'!$A$1:$AP$15,ROW('PC&amp;PD'!$A$15),MATCH(INDIRECT(T364),'PC&amp;PD'!$A$1:$AP$1,0)),"")</f>
        <v/>
      </c>
      <c r="Y364" s="13" t="str">
        <f>IF(OR($N364="",$N364=0),"",IF($N364=$E$7,'Extracted info for SC'!$J$6,IF($N364=$D$26,'Extracted info for SC'!$J$7,IF($N364=$E$26,'Extracted info for SC'!$J$8,IF($N364=$F$26,'Extracted info for SC'!$J$9,IF($N364=$G$26,'Extracted info for SC'!$J$10,IF($N364=$H$26,'Extracted info for SC'!$J$11,IF($N364=$I$26,'Extracted info for SC'!$J$12,IF($N364=$J$26,'Extracted info for SC'!$J$13,IF($N364=$K$26,'Extracted info for SC'!$J$14,IF($N364=$L$26,'Extracted info for SC'!$J$15,IF($N364=$M$26,'Extracted info for SC'!$J$16,IF($N364=$N$26,'Extracted info for SC'!$J$17,IF($N364=$O$26,'Extracted info for SC'!$J$18,""))))))))))))))</f>
        <v/>
      </c>
      <c r="Z364" s="155"/>
      <c r="AA364" s="13" t="str">
        <f t="shared" si="109"/>
        <v/>
      </c>
      <c r="AB364" s="155"/>
      <c r="AC364" s="13" t="str">
        <f t="shared" ca="1" si="114"/>
        <v>$AB</v>
      </c>
      <c r="AD364" s="13" t="str" cm="1">
        <f t="array" aca="1" ref="AD364" ca="1">IFERROR(IF((LEFT(INDIRECT("$F"&amp;$S364),4))="GOTS",IF($G364="Organic","GOTS_Organic_raw",(IF($G364="Responsible","GOTS_Responsible",(IF($G364="No Attribute (Conventional)","GOTS_conventional",(IF($G364="Recycled Pre/Post-Consumer","GOTS_pre_post",(IF($G364="In-Conversion","GOTS_in_conversion",(IF($G364="Sustainably Sourced","Sustainably_sourced",""))))))))))),IF($G364="Organic","Organic",(IF($G364="Responsible","Responsible",(IF($G364="No Attribute (Conventional)","No_Attribute_Conventional",(IF($G364="Recycled Pre/Post-Consumer","Recycled_Pre_Post_Consumer",(IF($G364="In-Conversion","In_Conversion",(IF($G364="Recycled Pre-Consumer","Recycled_Pre_Consumer",(IF($G364="Recycled Post-Consumer","Recycled_Post_Consumer",(IF($G364="Sustainably Sourced","Sustainably_sourced","")))))))))))))))),"")</f>
        <v/>
      </c>
      <c r="AE364" s="13" t="e" cm="1">
        <f t="array" aca="1" ref="AE364" ca="1">IF(INDIRECT("$F"&amp;$S364)="","",IF(LEFT(INDIRECT("$F"&amp;$S364),3)="GRS","GRS_RCS_RM",IF((LEFT(INDIRECT("$F"&amp;$S364),3))="RCS","GRS_RCS_RM",IF(INDIRECT("$F"&amp;$S364)="OCS (No Label)","OCS_Conversion_RM",IF(LEFT(INDIRECT("$F"&amp;$S364),3)="OCS","OCS_RM",IF(RIGHT(INDIRECT("$F"&amp;$S364),10)="conversion","GOTS_RM_conversion",IF((LEFT(INDIRECT("$F"&amp;$S364),4))="GOTS","GOTS_RM","Responsible_RM")))))))</f>
        <v>#REF!</v>
      </c>
      <c r="AF364" s="13" t="str" cm="1">
        <f t="array" aca="1" ref="AF364" ca="1">IF($S364="","",INDIRECT("$Z"&amp;$S364))</f>
        <v/>
      </c>
      <c r="AG364" s="155"/>
      <c r="AH364" s="13" t="str" cm="1">
        <f t="array" aca="1" ref="AH364" ca="1">IFERROR(INDIRECT("$ag"&amp;S364),"")</f>
        <v/>
      </c>
      <c r="AI364" s="13" t="e" cm="1">
        <f t="array" aca="1" ref="AI364" ca="1">INDIRECT("O"&amp;S363)</f>
        <v>#REF!</v>
      </c>
      <c r="AJ364" s="13" t="str">
        <f>IF($I364="","",INDEX('Raw Material'!$A$1:$J$75,MATCH(I364,'Raw Material'!$A$1:$A$75,0),(MATCH(G364,'Raw Material'!$A$1:$J$1,0))))</f>
        <v/>
      </c>
      <c r="AK364" s="13" t="str">
        <f t="shared" si="110"/>
        <v>YANLIŞRM</v>
      </c>
      <c r="AL364" s="153" t="str">
        <f t="shared" si="111"/>
        <v/>
      </c>
    </row>
    <row r="365" spans="1:38" ht="16.5" customHeight="1" thickBot="1">
      <c r="A365" s="163"/>
      <c r="B365" s="170"/>
      <c r="C365" s="171"/>
      <c r="D365" s="156"/>
      <c r="E365" s="156"/>
      <c r="F365" s="176"/>
      <c r="G365" s="157"/>
      <c r="H365" s="158"/>
      <c r="I365" s="158"/>
      <c r="J365" s="158"/>
      <c r="K365" s="33"/>
      <c r="L365" s="180"/>
      <c r="M365" s="180"/>
      <c r="N365" s="82"/>
      <c r="O365" s="186"/>
      <c r="P365" s="103"/>
      <c r="Q365" s="84" t="str">
        <f t="shared" si="112"/>
        <v/>
      </c>
      <c r="R365" s="159"/>
      <c r="S365" s="28" t="str" cm="1">
        <f t="array" aca="1" ref="S365" ca="1">IF(INDIRECT("A"&amp;114+$U365)&lt;&gt;"",114+$U365,"")</f>
        <v/>
      </c>
      <c r="T365" s="28" t="str">
        <f t="shared" ca="1" si="113"/>
        <v>$B</v>
      </c>
      <c r="U365" s="29">
        <f t="shared" si="120"/>
        <v>240</v>
      </c>
      <c r="V365" s="29">
        <v>20.916666666668199</v>
      </c>
      <c r="W365" s="29">
        <f t="shared" si="121"/>
        <v>20</v>
      </c>
      <c r="X365" s="41" t="str" cm="1">
        <f t="array" aca="1" ref="X365" ca="1">IFERROR(INDEX('PC&amp;PD'!$A$1:$AP$15,ROW('PC&amp;PD'!$A$15),MATCH(INDIRECT(T365),'PC&amp;PD'!$A$1:$AP$1,0)),"")</f>
        <v/>
      </c>
      <c r="Y365" s="13" t="str">
        <f>IF(OR($N365="",$N365=0),"",IF($N365=$E$7,'Extracted info for SC'!$J$6,IF($N365=$D$26,'Extracted info for SC'!$J$7,IF($N365=$E$26,'Extracted info for SC'!$J$8,IF($N365=$F$26,'Extracted info for SC'!$J$9,IF($N365=$G$26,'Extracted info for SC'!$J$10,IF($N365=$H$26,'Extracted info for SC'!$J$11,IF($N365=$I$26,'Extracted info for SC'!$J$12,IF($N365=$J$26,'Extracted info for SC'!$J$13,IF($N365=$K$26,'Extracted info for SC'!$J$14,IF($N365=$L$26,'Extracted info for SC'!$J$15,IF($N365=$M$26,'Extracted info for SC'!$J$16,IF($N365=$N$26,'Extracted info for SC'!$J$17,IF($N365=$O$26,'Extracted info for SC'!$J$18,""))))))))))))))</f>
        <v/>
      </c>
      <c r="Z365" s="155"/>
      <c r="AA365" s="13" t="str">
        <f t="shared" si="109"/>
        <v/>
      </c>
      <c r="AB365" s="155"/>
      <c r="AC365" s="13" t="str">
        <f t="shared" ca="1" si="114"/>
        <v>$AB</v>
      </c>
      <c r="AD365" s="13" t="str" cm="1">
        <f t="array" aca="1" ref="AD365" ca="1">IFERROR(IF((LEFT(INDIRECT("$F"&amp;$S365),4))="GOTS",IF($G365="Organic","GOTS_Organic_raw",(IF($G365="Responsible","GOTS_Responsible",(IF($G365="No Attribute (Conventional)","GOTS_conventional",(IF($G365="Recycled Pre/Post-Consumer","GOTS_pre_post",(IF($G365="In-Conversion","GOTS_in_conversion",(IF($G365="Sustainably Sourced","Sustainably_sourced",""))))))))))),IF($G365="Organic","Organic",(IF($G365="Responsible","Responsible",(IF($G365="No Attribute (Conventional)","No_Attribute_Conventional",(IF($G365="Recycled Pre/Post-Consumer","Recycled_Pre_Post_Consumer",(IF($G365="In-Conversion","In_Conversion",(IF($G365="Recycled Pre-Consumer","Recycled_Pre_Consumer",(IF($G365="Recycled Post-Consumer","Recycled_Post_Consumer",(IF($G365="Sustainably Sourced","Sustainably_sourced","")))))))))))))))),"")</f>
        <v/>
      </c>
      <c r="AE365" s="13" t="e" cm="1">
        <f t="array" aca="1" ref="AE365" ca="1">IF(INDIRECT("$F"&amp;$S365)="","",IF(LEFT(INDIRECT("$F"&amp;$S365),3)="GRS","GRS_RCS_RM",IF((LEFT(INDIRECT("$F"&amp;$S365),3))="RCS","GRS_RCS_RM",IF(INDIRECT("$F"&amp;$S365)="OCS (No Label)","OCS_Conversion_RM",IF(LEFT(INDIRECT("$F"&amp;$S365),3)="OCS","OCS_RM",IF(RIGHT(INDIRECT("$F"&amp;$S365),10)="conversion","GOTS_RM_conversion",IF((LEFT(INDIRECT("$F"&amp;$S365),4))="GOTS","GOTS_RM","Responsible_RM")))))))</f>
        <v>#REF!</v>
      </c>
      <c r="AF365" s="13" t="str" cm="1">
        <f t="array" aca="1" ref="AF365" ca="1">IF($S365="","",INDIRECT("$Z"&amp;$S365))</f>
        <v/>
      </c>
      <c r="AG365" s="155"/>
      <c r="AH365" s="13" t="str" cm="1">
        <f t="array" aca="1" ref="AH365" ca="1">IFERROR(INDIRECT("$ag"&amp;S365),"")</f>
        <v/>
      </c>
      <c r="AI365" s="13" t="e" cm="1">
        <f t="array" aca="1" ref="AI365" ca="1">INDIRECT("O"&amp;S364)</f>
        <v>#REF!</v>
      </c>
      <c r="AJ365" s="13" t="str">
        <f>IF($I365="","",INDEX('Raw Material'!$A$1:$J$75,MATCH(I365,'Raw Material'!$A$1:$A$75,0),(MATCH(G365,'Raw Material'!$A$1:$J$1,0))))</f>
        <v/>
      </c>
      <c r="AK365" s="13" t="str">
        <f t="shared" si="110"/>
        <v>YANLIŞRM</v>
      </c>
      <c r="AL365" s="153" t="str">
        <f t="shared" si="111"/>
        <v/>
      </c>
    </row>
    <row r="366" spans="1:38" ht="16.5" customHeight="1">
      <c r="A366" s="160" t="str">
        <f>IF(B366="","",COUNTA($B$114:$B366))</f>
        <v/>
      </c>
      <c r="B366" s="164"/>
      <c r="C366" s="165"/>
      <c r="D366" s="183"/>
      <c r="E366" s="183"/>
      <c r="F366" s="172"/>
      <c r="G366" s="212"/>
      <c r="H366" s="206"/>
      <c r="I366" s="206"/>
      <c r="J366" s="206"/>
      <c r="K366" s="31"/>
      <c r="L366" s="177" t="str">
        <f t="shared" ref="L366" si="137">IF(R366="","",LEFT(R366,LEN(R366)-2))</f>
        <v/>
      </c>
      <c r="M366" s="177"/>
      <c r="N366" s="80"/>
      <c r="O366" s="184"/>
      <c r="P366" s="103"/>
      <c r="Q366" s="84" t="str">
        <f t="shared" si="112"/>
        <v/>
      </c>
      <c r="R366" s="159" t="str">
        <f t="shared" ref="R366" si="138">CONCATENATE($Q366,Q367,Q368,Q369,Q370,Q371,$Q372,$Q373,$Q374,$Q375,Q376,Q377)</f>
        <v/>
      </c>
      <c r="S366" s="28" t="str" cm="1">
        <f t="array" aca="1" ref="S366" ca="1">IF(INDIRECT("A"&amp;114+$U366)&lt;&gt;"",114+$U366,"")</f>
        <v/>
      </c>
      <c r="T366" s="28" t="str">
        <f t="shared" ca="1" si="113"/>
        <v>$B</v>
      </c>
      <c r="U366" s="29">
        <f t="shared" si="120"/>
        <v>252</v>
      </c>
      <c r="V366" s="29">
        <v>21.000000000001599</v>
      </c>
      <c r="W366" s="29">
        <f t="shared" si="121"/>
        <v>21</v>
      </c>
      <c r="X366" s="41" t="str" cm="1">
        <f t="array" aca="1" ref="X366" ca="1">IFERROR(INDEX('PC&amp;PD'!$A$1:$AP$15,ROW('PC&amp;PD'!$A$15),MATCH(INDIRECT(T366),'PC&amp;PD'!$A$1:$AP$1,0)),"")</f>
        <v/>
      </c>
      <c r="Y366" s="13" t="str">
        <f>IF(OR($N366="",$N366=0),"",IF($N366=$E$7,'Extracted info for SC'!$J$6,IF($N366=$D$26,'Extracted info for SC'!$J$7,IF($N366=$E$26,'Extracted info for SC'!$J$8,IF($N366=$F$26,'Extracted info for SC'!$J$9,IF($N366=$G$26,'Extracted info for SC'!$J$10,IF($N366=$H$26,'Extracted info for SC'!$J$11,IF($N366=$I$26,'Extracted info for SC'!$J$12,IF($N366=$J$26,'Extracted info for SC'!$J$13,IF($N366=$K$26,'Extracted info for SC'!$J$14,IF($N366=$L$26,'Extracted info for SC'!$J$15,IF($N366=$M$26,'Extracted info for SC'!$J$16,IF($N366=$N$26,'Extracted info for SC'!$J$17,IF($N366=$O$26,'Extracted info for SC'!$J$18,""))))))))))))))</f>
        <v/>
      </c>
      <c r="Z366" s="155" t="str">
        <f t="shared" ref="Z366" si="139">IFERROR(IF($F366="OCS 100","OCS (OCS 100)",IF($F366="OCS Blended","OCS (OCS Blended)",IF($F366="OCS (No Label)","OCS (No Label)",IF($F366="RCS 100","RCS (RCS 100)",IF($F366="RCS Blended","RCS (RCS Blended)",IF($F366="GRS","GRS (GRS)",IF($F366="GRS (No Label)", "GRS (No Label)",IF($F366="RDS","RDS (RDS)",IF($F366="RWS","RWS (RWS)",IF($F366="RAS","RAS (RAS)",IF($F366="RMS","RMS (RMS)",IF($F366="GOTS Organic","GOTS (Organic)",IF($F366="GOTS Made with organic","GOTS (Made with Organic)",IF($F366="GOTS Organic - in conversion","GOTS (Organic - In Conversion)",IF($F366="GOTS Made with organic - in conversion","GOTS (Made with Organic - In Conversion)",""))))))))))))))),"")</f>
        <v/>
      </c>
      <c r="AA366" s="13" t="str">
        <f t="shared" si="109"/>
        <v/>
      </c>
      <c r="AB366" s="155" t="str">
        <f t="shared" ref="AB366" si="140">IFERROR(IF($F366="OCS 100", "OCS_100",IF($F366="OCS Blended", "OCS_Blended",IF($F366="OCS (No Label)", "OCS_No_Label",IF($F366="RCS 100", "RCS_100",IF($F366="RCS Blended","RCS_Blended",IF($F366="GRS","GRS",IF($F366="GRS (No Label)", "GRS_No_Label",IF($F366="RDS","RDS",IF($F366="RWS","RWS",IF($F366="RMS","RMS",IF($F366="GOTS Organic","GOTS_Organic",IF($F366="GOTS Made with organic","GOTS_Made_with_organic",IF($F366="GOTS Organic - in conversion","GOTS_Organic_in_Conversion",IF($F366="GOTS Made with organic - in conversion","GOTS_Made_with_Organic_in_Conversion",IF($F366="RAS","RAS",""))))))))))))))),"")</f>
        <v/>
      </c>
      <c r="AC366" s="13" t="str">
        <f t="shared" ca="1" si="114"/>
        <v>$AB</v>
      </c>
      <c r="AD366" s="13" t="str" cm="1">
        <f t="array" aca="1" ref="AD366" ca="1">IFERROR(IF((LEFT(INDIRECT("$F"&amp;$S366),4))="GOTS",IF($G366="Organic","GOTS_Organic_raw",(IF($G366="Responsible","GOTS_Responsible",(IF($G366="No Attribute (Conventional)","GOTS_conventional",(IF($G366="Recycled Pre/Post-Consumer","GOTS_pre_post",(IF($G366="In-Conversion","GOTS_in_conversion",(IF($G366="Sustainably Sourced","Sustainably_sourced",""))))))))))),IF($G366="Organic","Organic",(IF($G366="Responsible","Responsible",(IF($G366="No Attribute (Conventional)","No_Attribute_Conventional",(IF($G366="Recycled Pre/Post-Consumer","Recycled_Pre_Post_Consumer",(IF($G366="In-Conversion","In_Conversion",(IF($G366="Recycled Pre-Consumer","Recycled_Pre_Consumer",(IF($G366="Recycled Post-Consumer","Recycled_Post_Consumer",(IF($G366="Sustainably Sourced","Sustainably_sourced","")))))))))))))))),"")</f>
        <v/>
      </c>
      <c r="AE366" s="13" t="e" cm="1">
        <f t="array" aca="1" ref="AE366" ca="1">IF(INDIRECT("$F"&amp;$S366)="","",IF(LEFT(INDIRECT("$F"&amp;$S366),3)="GRS","GRS_RCS_RM",IF((LEFT(INDIRECT("$F"&amp;$S366),3))="RCS","GRS_RCS_RM",IF(INDIRECT("$F"&amp;$S366)="OCS (No Label)","OCS_Conversion_RM",IF(LEFT(INDIRECT("$F"&amp;$S366),3)="OCS","OCS_RM",IF(RIGHT(INDIRECT("$F"&amp;$S366),10)="conversion","GOTS_RM_conversion",IF((LEFT(INDIRECT("$F"&amp;$S366),4))="GOTS","GOTS_RM","Responsible_RM")))))))</f>
        <v>#REF!</v>
      </c>
      <c r="AF366" s="13" t="str" cm="1">
        <f t="array" aca="1" ref="AF366" ca="1">IF($S366="","",INDIRECT("$Z"&amp;$S366))</f>
        <v/>
      </c>
      <c r="AG366" s="155" t="str">
        <f t="shared" ref="AG366:AG426" si="141">IF(AND(Y366="",Y367="",Y368="",Y369="",Y370="",Y371="",Y372="",Y373="",Y374="",Y375="",Y376="",Y377=""),"",CONCATENATE(Y366&amp;", "&amp;Y367&amp;", "&amp;Y368&amp;", "&amp;Y369&amp;", "&amp;Y370&amp;", "&amp;Y371&amp;", "&amp;Y372&amp;", "&amp;Y373&amp;", "&amp;Y374&amp;", "&amp;Y375&amp;", "&amp;Y376&amp;", "&amp;Y377))</f>
        <v/>
      </c>
      <c r="AH366" s="13" t="str" cm="1">
        <f t="array" aca="1" ref="AH366" ca="1">IFERROR(INDIRECT("$ag"&amp;S366),"")</f>
        <v/>
      </c>
      <c r="AI366" s="13" t="e" cm="1">
        <f t="array" aca="1" ref="AI366" ca="1">INDIRECT("O"&amp;S365)</f>
        <v>#REF!</v>
      </c>
      <c r="AJ366" s="13" t="str">
        <f>IF($I366="","",INDEX('Raw Material'!$A$1:$J$75,MATCH(I366,'Raw Material'!$A$1:$A$75,0),(MATCH(G366,'Raw Material'!$A$1:$J$1,0))))</f>
        <v/>
      </c>
      <c r="AK366" s="13" t="str">
        <f t="shared" si="110"/>
        <v>YANLIŞRM</v>
      </c>
      <c r="AL366" s="153" t="str">
        <f t="shared" si="111"/>
        <v/>
      </c>
    </row>
    <row r="367" spans="1:38" ht="16.5" customHeight="1">
      <c r="A367" s="161"/>
      <c r="B367" s="166"/>
      <c r="C367" s="167"/>
      <c r="D367" s="156"/>
      <c r="E367" s="156"/>
      <c r="F367" s="173"/>
      <c r="G367" s="181"/>
      <c r="H367" s="182"/>
      <c r="I367" s="182"/>
      <c r="J367" s="182"/>
      <c r="K367" s="32"/>
      <c r="L367" s="178"/>
      <c r="M367" s="178"/>
      <c r="N367" s="81"/>
      <c r="O367" s="185"/>
      <c r="P367" s="103"/>
      <c r="Q367" s="84" t="str">
        <f t="shared" si="112"/>
        <v/>
      </c>
      <c r="R367" s="159"/>
      <c r="S367" s="28" t="str" cm="1">
        <f t="array" aca="1" ref="S367" ca="1">IF(INDIRECT("A"&amp;114+$U367)&lt;&gt;"",114+$U367,"")</f>
        <v/>
      </c>
      <c r="T367" s="28" t="str">
        <f t="shared" ca="1" si="113"/>
        <v>$B</v>
      </c>
      <c r="U367" s="29">
        <f t="shared" si="120"/>
        <v>252</v>
      </c>
      <c r="V367" s="29">
        <v>21.083333333334899</v>
      </c>
      <c r="W367" s="29">
        <f t="shared" si="121"/>
        <v>21</v>
      </c>
      <c r="X367" s="41" t="str" cm="1">
        <f t="array" aca="1" ref="X367" ca="1">IFERROR(INDEX('PC&amp;PD'!$A$1:$AP$15,ROW('PC&amp;PD'!$A$15),MATCH(INDIRECT(T367),'PC&amp;PD'!$A$1:$AP$1,0)),"")</f>
        <v/>
      </c>
      <c r="Y367" s="13" t="str">
        <f>IF(OR($N367="",$N367=0),"",IF($N367=$E$7,'Extracted info for SC'!$J$6,IF($N367=$D$26,'Extracted info for SC'!$J$7,IF($N367=$E$26,'Extracted info for SC'!$J$8,IF($N367=$F$26,'Extracted info for SC'!$J$9,IF($N367=$G$26,'Extracted info for SC'!$J$10,IF($N367=$H$26,'Extracted info for SC'!$J$11,IF($N367=$I$26,'Extracted info for SC'!$J$12,IF($N367=$J$26,'Extracted info for SC'!$J$13,IF($N367=$K$26,'Extracted info for SC'!$J$14,IF($N367=$L$26,'Extracted info for SC'!$J$15,IF($N367=$M$26,'Extracted info for SC'!$J$16,IF($N367=$N$26,'Extracted info for SC'!$J$17,IF($N367=$O$26,'Extracted info for SC'!$J$18,""))))))))))))))</f>
        <v/>
      </c>
      <c r="Z367" s="155"/>
      <c r="AA367" s="13" t="str">
        <f t="shared" si="109"/>
        <v/>
      </c>
      <c r="AB367" s="155"/>
      <c r="AC367" s="13" t="str">
        <f t="shared" ca="1" si="114"/>
        <v>$AB</v>
      </c>
      <c r="AD367" s="13" t="str" cm="1">
        <f t="array" aca="1" ref="AD367" ca="1">IFERROR(IF((LEFT(INDIRECT("$F"&amp;$S367),4))="GOTS",IF($G367="Organic","GOTS_Organic_raw",(IF($G367="Responsible","GOTS_Responsible",(IF($G367="No Attribute (Conventional)","GOTS_conventional",(IF($G367="Recycled Pre/Post-Consumer","GOTS_pre_post",(IF($G367="In-Conversion","GOTS_in_conversion",(IF($G367="Sustainably Sourced","Sustainably_sourced",""))))))))))),IF($G367="Organic","Organic",(IF($G367="Responsible","Responsible",(IF($G367="No Attribute (Conventional)","No_Attribute_Conventional",(IF($G367="Recycled Pre/Post-Consumer","Recycled_Pre_Post_Consumer",(IF($G367="In-Conversion","In_Conversion",(IF($G367="Recycled Pre-Consumer","Recycled_Pre_Consumer",(IF($G367="Recycled Post-Consumer","Recycled_Post_Consumer",(IF($G367="Sustainably Sourced","Sustainably_sourced","")))))))))))))))),"")</f>
        <v/>
      </c>
      <c r="AE367" s="13" t="e" cm="1">
        <f t="array" aca="1" ref="AE367" ca="1">IF(INDIRECT("$F"&amp;$S367)="","",IF(LEFT(INDIRECT("$F"&amp;$S367),3)="GRS","GRS_RCS_RM",IF((LEFT(INDIRECT("$F"&amp;$S367),3))="RCS","GRS_RCS_RM",IF(INDIRECT("$F"&amp;$S367)="OCS (No Label)","OCS_Conversion_RM",IF(LEFT(INDIRECT("$F"&amp;$S367),3)="OCS","OCS_RM",IF(RIGHT(INDIRECT("$F"&amp;$S367),10)="conversion","GOTS_RM_conversion",IF((LEFT(INDIRECT("$F"&amp;$S367),4))="GOTS","GOTS_RM","Responsible_RM")))))))</f>
        <v>#REF!</v>
      </c>
      <c r="AF367" s="13" t="str" cm="1">
        <f t="array" aca="1" ref="AF367" ca="1">IF($S367="","",INDIRECT("$Z"&amp;$S367))</f>
        <v/>
      </c>
      <c r="AG367" s="155"/>
      <c r="AH367" s="13" t="str" cm="1">
        <f t="array" aca="1" ref="AH367" ca="1">IFERROR(INDIRECT("$ag"&amp;S367),"")</f>
        <v/>
      </c>
      <c r="AI367" s="13" t="e" cm="1">
        <f t="array" aca="1" ref="AI367" ca="1">INDIRECT("O"&amp;S366)</f>
        <v>#REF!</v>
      </c>
      <c r="AJ367" s="13" t="str">
        <f>IF($I367="","",INDEX('Raw Material'!$A$1:$J$75,MATCH(I367,'Raw Material'!$A$1:$A$75,0),(MATCH(G367,'Raw Material'!$A$1:$J$1,0))))</f>
        <v/>
      </c>
      <c r="AK367" s="13" t="str">
        <f t="shared" si="110"/>
        <v>YANLIŞRM</v>
      </c>
      <c r="AL367" s="153" t="str">
        <f t="shared" si="111"/>
        <v/>
      </c>
    </row>
    <row r="368" spans="1:38" ht="16.5" customHeight="1">
      <c r="A368" s="161"/>
      <c r="B368" s="166"/>
      <c r="C368" s="167"/>
      <c r="D368" s="156"/>
      <c r="E368" s="156"/>
      <c r="F368" s="173"/>
      <c r="G368" s="181"/>
      <c r="H368" s="182"/>
      <c r="I368" s="182"/>
      <c r="J368" s="182"/>
      <c r="K368" s="32"/>
      <c r="L368" s="178"/>
      <c r="M368" s="178"/>
      <c r="N368" s="81"/>
      <c r="O368" s="185"/>
      <c r="P368" s="103"/>
      <c r="Q368" s="84" t="str">
        <f t="shared" si="112"/>
        <v/>
      </c>
      <c r="R368" s="159"/>
      <c r="S368" s="28" t="str" cm="1">
        <f t="array" aca="1" ref="S368" ca="1">IF(INDIRECT("A"&amp;114+$U368)&lt;&gt;"",114+$U368,"")</f>
        <v/>
      </c>
      <c r="T368" s="28" t="str">
        <f t="shared" ca="1" si="113"/>
        <v>$B</v>
      </c>
      <c r="U368" s="29">
        <f t="shared" si="120"/>
        <v>252</v>
      </c>
      <c r="V368" s="29">
        <v>21.166666666668299</v>
      </c>
      <c r="W368" s="29">
        <f t="shared" si="121"/>
        <v>21</v>
      </c>
      <c r="X368" s="41" t="str" cm="1">
        <f t="array" aca="1" ref="X368" ca="1">IFERROR(INDEX('PC&amp;PD'!$A$1:$AP$15,ROW('PC&amp;PD'!$A$15),MATCH(INDIRECT(T368),'PC&amp;PD'!$A$1:$AP$1,0)),"")</f>
        <v/>
      </c>
      <c r="Y368" s="13" t="str">
        <f>IF(OR($N368="",$N368=0),"",IF($N368=$E$7,'Extracted info for SC'!$J$6,IF($N368=$D$26,'Extracted info for SC'!$J$7,IF($N368=$E$26,'Extracted info for SC'!$J$8,IF($N368=$F$26,'Extracted info for SC'!$J$9,IF($N368=$G$26,'Extracted info for SC'!$J$10,IF($N368=$H$26,'Extracted info for SC'!$J$11,IF($N368=$I$26,'Extracted info for SC'!$J$12,IF($N368=$J$26,'Extracted info for SC'!$J$13,IF($N368=$K$26,'Extracted info for SC'!$J$14,IF($N368=$L$26,'Extracted info for SC'!$J$15,IF($N368=$M$26,'Extracted info for SC'!$J$16,IF($N368=$N$26,'Extracted info for SC'!$J$17,IF($N368=$O$26,'Extracted info for SC'!$J$18,""))))))))))))))</f>
        <v/>
      </c>
      <c r="Z368" s="155"/>
      <c r="AA368" s="13" t="str">
        <f t="shared" si="109"/>
        <v/>
      </c>
      <c r="AB368" s="155"/>
      <c r="AC368" s="13" t="str">
        <f t="shared" ca="1" si="114"/>
        <v>$AB</v>
      </c>
      <c r="AD368" s="13" t="str" cm="1">
        <f t="array" aca="1" ref="AD368" ca="1">IFERROR(IF((LEFT(INDIRECT("$F"&amp;$S368),4))="GOTS",IF($G368="Organic","GOTS_Organic_raw",(IF($G368="Responsible","GOTS_Responsible",(IF($G368="No Attribute (Conventional)","GOTS_conventional",(IF($G368="Recycled Pre/Post-Consumer","GOTS_pre_post",(IF($G368="In-Conversion","GOTS_in_conversion",(IF($G368="Sustainably Sourced","Sustainably_sourced",""))))))))))),IF($G368="Organic","Organic",(IF($G368="Responsible","Responsible",(IF($G368="No Attribute (Conventional)","No_Attribute_Conventional",(IF($G368="Recycled Pre/Post-Consumer","Recycled_Pre_Post_Consumer",(IF($G368="In-Conversion","In_Conversion",(IF($G368="Recycled Pre-Consumer","Recycled_Pre_Consumer",(IF($G368="Recycled Post-Consumer","Recycled_Post_Consumer",(IF($G368="Sustainably Sourced","Sustainably_sourced","")))))))))))))))),"")</f>
        <v/>
      </c>
      <c r="AE368" s="13" t="e" cm="1">
        <f t="array" aca="1" ref="AE368" ca="1">IF(INDIRECT("$F"&amp;$S368)="","",IF(LEFT(INDIRECT("$F"&amp;$S368),3)="GRS","GRS_RCS_RM",IF((LEFT(INDIRECT("$F"&amp;$S368),3))="RCS","GRS_RCS_RM",IF(INDIRECT("$F"&amp;$S368)="OCS (No Label)","OCS_Conversion_RM",IF(LEFT(INDIRECT("$F"&amp;$S368),3)="OCS","OCS_RM",IF(RIGHT(INDIRECT("$F"&amp;$S368),10)="conversion","GOTS_RM_conversion",IF((LEFT(INDIRECT("$F"&amp;$S368),4))="GOTS","GOTS_RM","Responsible_RM")))))))</f>
        <v>#REF!</v>
      </c>
      <c r="AF368" s="13" t="str" cm="1">
        <f t="array" aca="1" ref="AF368" ca="1">IF($S368="","",INDIRECT("$Z"&amp;$S368))</f>
        <v/>
      </c>
      <c r="AG368" s="155"/>
      <c r="AH368" s="13" t="str" cm="1">
        <f t="array" aca="1" ref="AH368" ca="1">IFERROR(INDIRECT("$ag"&amp;S368),"")</f>
        <v/>
      </c>
      <c r="AI368" s="13" t="e" cm="1">
        <f t="array" aca="1" ref="AI368" ca="1">INDIRECT("O"&amp;S367)</f>
        <v>#REF!</v>
      </c>
      <c r="AJ368" s="13" t="str">
        <f>IF($I368="","",INDEX('Raw Material'!$A$1:$J$75,MATCH(I368,'Raw Material'!$A$1:$A$75,0),(MATCH(G368,'Raw Material'!$A$1:$J$1,0))))</f>
        <v/>
      </c>
      <c r="AK368" s="13" t="str">
        <f t="shared" si="110"/>
        <v>YANLIŞRM</v>
      </c>
      <c r="AL368" s="153" t="str">
        <f t="shared" si="111"/>
        <v/>
      </c>
    </row>
    <row r="369" spans="1:38" ht="16.5" customHeight="1">
      <c r="A369" s="161"/>
      <c r="B369" s="166"/>
      <c r="C369" s="167"/>
      <c r="D369" s="156"/>
      <c r="E369" s="156"/>
      <c r="F369" s="174"/>
      <c r="G369" s="181"/>
      <c r="H369" s="182"/>
      <c r="I369" s="182"/>
      <c r="J369" s="182"/>
      <c r="K369" s="32"/>
      <c r="L369" s="178"/>
      <c r="M369" s="178"/>
      <c r="N369" s="81"/>
      <c r="O369" s="185"/>
      <c r="P369" s="103"/>
      <c r="Q369" s="84" t="str">
        <f t="shared" si="112"/>
        <v/>
      </c>
      <c r="R369" s="159"/>
      <c r="S369" s="28" t="str" cm="1">
        <f t="array" aca="1" ref="S369" ca="1">IF(INDIRECT("A"&amp;114+$U369)&lt;&gt;"",114+$U369,"")</f>
        <v/>
      </c>
      <c r="T369" s="28" t="str">
        <f t="shared" ca="1" si="113"/>
        <v>$B</v>
      </c>
      <c r="U369" s="29">
        <f t="shared" si="120"/>
        <v>252</v>
      </c>
      <c r="V369" s="29">
        <v>21.250000000001599</v>
      </c>
      <c r="W369" s="29">
        <f t="shared" si="121"/>
        <v>21</v>
      </c>
      <c r="X369" s="41" t="str" cm="1">
        <f t="array" aca="1" ref="X369" ca="1">IFERROR(INDEX('PC&amp;PD'!$A$1:$AP$15,ROW('PC&amp;PD'!$A$15),MATCH(INDIRECT(T369),'PC&amp;PD'!$A$1:$AP$1,0)),"")</f>
        <v/>
      </c>
      <c r="Y369" s="13" t="str">
        <f>IF(OR($N369="",$N369=0),"",IF($N369=$E$7,'Extracted info for SC'!$J$6,IF($N369=$D$26,'Extracted info for SC'!$J$7,IF($N369=$E$26,'Extracted info for SC'!$J$8,IF($N369=$F$26,'Extracted info for SC'!$J$9,IF($N369=$G$26,'Extracted info for SC'!$J$10,IF($N369=$H$26,'Extracted info for SC'!$J$11,IF($N369=$I$26,'Extracted info for SC'!$J$12,IF($N369=$J$26,'Extracted info for SC'!$J$13,IF($N369=$K$26,'Extracted info for SC'!$J$14,IF($N369=$L$26,'Extracted info for SC'!$J$15,IF($N369=$M$26,'Extracted info for SC'!$J$16,IF($N369=$N$26,'Extracted info for SC'!$J$17,IF($N369=$O$26,'Extracted info for SC'!$J$18,""))))))))))))))</f>
        <v/>
      </c>
      <c r="Z369" s="155"/>
      <c r="AA369" s="13" t="str">
        <f t="shared" si="109"/>
        <v/>
      </c>
      <c r="AB369" s="155"/>
      <c r="AC369" s="13" t="str">
        <f t="shared" ca="1" si="114"/>
        <v>$AB</v>
      </c>
      <c r="AD369" s="13" t="str" cm="1">
        <f t="array" aca="1" ref="AD369" ca="1">IFERROR(IF((LEFT(INDIRECT("$F"&amp;$S369),4))="GOTS",IF($G369="Organic","GOTS_Organic_raw",(IF($G369="Responsible","GOTS_Responsible",(IF($G369="No Attribute (Conventional)","GOTS_conventional",(IF($G369="Recycled Pre/Post-Consumer","GOTS_pre_post",(IF($G369="In-Conversion","GOTS_in_conversion",(IF($G369="Sustainably Sourced","Sustainably_sourced",""))))))))))),IF($G369="Organic","Organic",(IF($G369="Responsible","Responsible",(IF($G369="No Attribute (Conventional)","No_Attribute_Conventional",(IF($G369="Recycled Pre/Post-Consumer","Recycled_Pre_Post_Consumer",(IF($G369="In-Conversion","In_Conversion",(IF($G369="Recycled Pre-Consumer","Recycled_Pre_Consumer",(IF($G369="Recycled Post-Consumer","Recycled_Post_Consumer",(IF($G369="Sustainably Sourced","Sustainably_sourced","")))))))))))))))),"")</f>
        <v/>
      </c>
      <c r="AE369" s="13" t="e" cm="1">
        <f t="array" aca="1" ref="AE369" ca="1">IF(INDIRECT("$F"&amp;$S369)="","",IF(LEFT(INDIRECT("$F"&amp;$S369),3)="GRS","GRS_RCS_RM",IF((LEFT(INDIRECT("$F"&amp;$S369),3))="RCS","GRS_RCS_RM",IF(INDIRECT("$F"&amp;$S369)="OCS (No Label)","OCS_Conversion_RM",IF(LEFT(INDIRECT("$F"&amp;$S369),3)="OCS","OCS_RM",IF(RIGHT(INDIRECT("$F"&amp;$S369),10)="conversion","GOTS_RM_conversion",IF((LEFT(INDIRECT("$F"&amp;$S369),4))="GOTS","GOTS_RM","Responsible_RM")))))))</f>
        <v>#REF!</v>
      </c>
      <c r="AF369" s="13" t="str" cm="1">
        <f t="array" aca="1" ref="AF369" ca="1">IF($S369="","",INDIRECT("$Z"&amp;$S369))</f>
        <v/>
      </c>
      <c r="AG369" s="155"/>
      <c r="AH369" s="13" t="str" cm="1">
        <f t="array" aca="1" ref="AH369" ca="1">IFERROR(INDIRECT("$ag"&amp;S369),"")</f>
        <v/>
      </c>
      <c r="AI369" s="13" t="e" cm="1">
        <f t="array" aca="1" ref="AI369" ca="1">INDIRECT("O"&amp;S368)</f>
        <v>#REF!</v>
      </c>
      <c r="AJ369" s="13" t="str">
        <f>IF($I369="","",INDEX('Raw Material'!$A$1:$J$75,MATCH(I369,'Raw Material'!$A$1:$A$75,0),(MATCH(G369,'Raw Material'!$A$1:$J$1,0))))</f>
        <v/>
      </c>
      <c r="AK369" s="13" t="str">
        <f t="shared" si="110"/>
        <v>YANLIŞRM</v>
      </c>
      <c r="AL369" s="153" t="str">
        <f t="shared" si="111"/>
        <v/>
      </c>
    </row>
    <row r="370" spans="1:38" ht="16.5" customHeight="1">
      <c r="A370" s="161"/>
      <c r="B370" s="166"/>
      <c r="C370" s="167"/>
      <c r="D370" s="156"/>
      <c r="E370" s="156"/>
      <c r="F370" s="174"/>
      <c r="G370" s="181"/>
      <c r="H370" s="182"/>
      <c r="I370" s="182"/>
      <c r="J370" s="182"/>
      <c r="K370" s="32"/>
      <c r="L370" s="178"/>
      <c r="M370" s="178"/>
      <c r="N370" s="81"/>
      <c r="O370" s="185"/>
      <c r="P370" s="103"/>
      <c r="Q370" s="84" t="str">
        <f t="shared" si="112"/>
        <v/>
      </c>
      <c r="R370" s="159"/>
      <c r="S370" s="28" t="str" cm="1">
        <f t="array" aca="1" ref="S370" ca="1">IF(INDIRECT("A"&amp;114+$U370)&lt;&gt;"",114+$U370,"")</f>
        <v/>
      </c>
      <c r="T370" s="28" t="str">
        <f t="shared" ca="1" si="113"/>
        <v>$B</v>
      </c>
      <c r="U370" s="29">
        <f t="shared" si="120"/>
        <v>252</v>
      </c>
      <c r="V370" s="29">
        <v>21.333333333334899</v>
      </c>
      <c r="W370" s="29">
        <f t="shared" si="121"/>
        <v>21</v>
      </c>
      <c r="X370" s="41" t="str" cm="1">
        <f t="array" aca="1" ref="X370" ca="1">IFERROR(INDEX('PC&amp;PD'!$A$1:$AP$15,ROW('PC&amp;PD'!$A$15),MATCH(INDIRECT(T370),'PC&amp;PD'!$A$1:$AP$1,0)),"")</f>
        <v/>
      </c>
      <c r="Y370" s="13" t="str">
        <f>IF(OR($N370="",$N370=0),"",IF($N370=$E$7,'Extracted info for SC'!$J$6,IF($N370=$D$26,'Extracted info for SC'!$J$7,IF($N370=$E$26,'Extracted info for SC'!$J$8,IF($N370=$F$26,'Extracted info for SC'!$J$9,IF($N370=$G$26,'Extracted info for SC'!$J$10,IF($N370=$H$26,'Extracted info for SC'!$J$11,IF($N370=$I$26,'Extracted info for SC'!$J$12,IF($N370=$J$26,'Extracted info for SC'!$J$13,IF($N370=$K$26,'Extracted info for SC'!$J$14,IF($N370=$L$26,'Extracted info for SC'!$J$15,IF($N370=$M$26,'Extracted info for SC'!$J$16,IF($N370=$N$26,'Extracted info for SC'!$J$17,IF($N370=$O$26,'Extracted info for SC'!$J$18,""))))))))))))))</f>
        <v/>
      </c>
      <c r="Z370" s="155"/>
      <c r="AA370" s="13" t="str">
        <f t="shared" si="109"/>
        <v/>
      </c>
      <c r="AB370" s="155"/>
      <c r="AC370" s="13" t="str">
        <f t="shared" ca="1" si="114"/>
        <v>$AB</v>
      </c>
      <c r="AD370" s="13" t="str" cm="1">
        <f t="array" aca="1" ref="AD370" ca="1">IFERROR(IF((LEFT(INDIRECT("$F"&amp;$S370),4))="GOTS",IF($G370="Organic","GOTS_Organic_raw",(IF($G370="Responsible","GOTS_Responsible",(IF($G370="No Attribute (Conventional)","GOTS_conventional",(IF($G370="Recycled Pre/Post-Consumer","GOTS_pre_post",(IF($G370="In-Conversion","GOTS_in_conversion",(IF($G370="Sustainably Sourced","Sustainably_sourced",""))))))))))),IF($G370="Organic","Organic",(IF($G370="Responsible","Responsible",(IF($G370="No Attribute (Conventional)","No_Attribute_Conventional",(IF($G370="Recycled Pre/Post-Consumer","Recycled_Pre_Post_Consumer",(IF($G370="In-Conversion","In_Conversion",(IF($G370="Recycled Pre-Consumer","Recycled_Pre_Consumer",(IF($G370="Recycled Post-Consumer","Recycled_Post_Consumer",(IF($G370="Sustainably Sourced","Sustainably_sourced","")))))))))))))))),"")</f>
        <v/>
      </c>
      <c r="AE370" s="13" t="e" cm="1">
        <f t="array" aca="1" ref="AE370" ca="1">IF(INDIRECT("$F"&amp;$S370)="","",IF(LEFT(INDIRECT("$F"&amp;$S370),3)="GRS","GRS_RCS_RM",IF((LEFT(INDIRECT("$F"&amp;$S370),3))="RCS","GRS_RCS_RM",IF(INDIRECT("$F"&amp;$S370)="OCS (No Label)","OCS_Conversion_RM",IF(LEFT(INDIRECT("$F"&amp;$S370),3)="OCS","OCS_RM",IF(RIGHT(INDIRECT("$F"&amp;$S370),10)="conversion","GOTS_RM_conversion",IF((LEFT(INDIRECT("$F"&amp;$S370),4))="GOTS","GOTS_RM","Responsible_RM")))))))</f>
        <v>#REF!</v>
      </c>
      <c r="AF370" s="13" t="str" cm="1">
        <f t="array" aca="1" ref="AF370" ca="1">IF($S370="","",INDIRECT("$Z"&amp;$S370))</f>
        <v/>
      </c>
      <c r="AG370" s="155"/>
      <c r="AH370" s="13" t="str" cm="1">
        <f t="array" aca="1" ref="AH370" ca="1">IFERROR(INDIRECT("$ag"&amp;S370),"")</f>
        <v/>
      </c>
      <c r="AI370" s="13" t="e" cm="1">
        <f t="array" aca="1" ref="AI370" ca="1">INDIRECT("O"&amp;S369)</f>
        <v>#REF!</v>
      </c>
      <c r="AJ370" s="13" t="str">
        <f>IF($I370="","",INDEX('Raw Material'!$A$1:$J$75,MATCH(I370,'Raw Material'!$A$1:$A$75,0),(MATCH(G370,'Raw Material'!$A$1:$J$1,0))))</f>
        <v/>
      </c>
      <c r="AK370" s="13" t="str">
        <f t="shared" si="110"/>
        <v>YANLIŞRM</v>
      </c>
      <c r="AL370" s="153" t="str">
        <f t="shared" si="111"/>
        <v/>
      </c>
    </row>
    <row r="371" spans="1:38" ht="16.5" customHeight="1">
      <c r="A371" s="161"/>
      <c r="B371" s="166"/>
      <c r="C371" s="167"/>
      <c r="D371" s="156"/>
      <c r="E371" s="156"/>
      <c r="F371" s="174"/>
      <c r="G371" s="181"/>
      <c r="H371" s="182"/>
      <c r="I371" s="182"/>
      <c r="J371" s="182"/>
      <c r="K371" s="32"/>
      <c r="L371" s="178"/>
      <c r="M371" s="178"/>
      <c r="N371" s="81"/>
      <c r="O371" s="185"/>
      <c r="P371" s="103"/>
      <c r="Q371" s="84" t="str">
        <f t="shared" si="112"/>
        <v/>
      </c>
      <c r="R371" s="159"/>
      <c r="S371" s="28" t="str" cm="1">
        <f t="array" aca="1" ref="S371" ca="1">IF(INDIRECT("A"&amp;114+$U371)&lt;&gt;"",114+$U371,"")</f>
        <v/>
      </c>
      <c r="T371" s="28" t="str">
        <f t="shared" ca="1" si="113"/>
        <v>$B</v>
      </c>
      <c r="U371" s="29">
        <f t="shared" si="120"/>
        <v>252</v>
      </c>
      <c r="V371" s="29">
        <v>21.416666666668299</v>
      </c>
      <c r="W371" s="29">
        <f t="shared" si="121"/>
        <v>21</v>
      </c>
      <c r="X371" s="41" t="str" cm="1">
        <f t="array" aca="1" ref="X371" ca="1">IFERROR(INDEX('PC&amp;PD'!$A$1:$AP$15,ROW('PC&amp;PD'!$A$15),MATCH(INDIRECT(T371),'PC&amp;PD'!$A$1:$AP$1,0)),"")</f>
        <v/>
      </c>
      <c r="Y371" s="13" t="str">
        <f>IF(OR($N371="",$N371=0),"",IF($N371=$E$7,'Extracted info for SC'!$J$6,IF($N371=$D$26,'Extracted info for SC'!$J$7,IF($N371=$E$26,'Extracted info for SC'!$J$8,IF($N371=$F$26,'Extracted info for SC'!$J$9,IF($N371=$G$26,'Extracted info for SC'!$J$10,IF($N371=$H$26,'Extracted info for SC'!$J$11,IF($N371=$I$26,'Extracted info for SC'!$J$12,IF($N371=$J$26,'Extracted info for SC'!$J$13,IF($N371=$K$26,'Extracted info for SC'!$J$14,IF($N371=$L$26,'Extracted info for SC'!$J$15,IF($N371=$M$26,'Extracted info for SC'!$J$16,IF($N371=$N$26,'Extracted info for SC'!$J$17,IF($N371=$O$26,'Extracted info for SC'!$J$18,""))))))))))))))</f>
        <v/>
      </c>
      <c r="Z371" s="155"/>
      <c r="AA371" s="13" t="str">
        <f t="shared" ref="AA371:AA434" si="142">IFERROR(IF(G371="","",IF(G371="No Attribute (Conventional)","",G371)),"")</f>
        <v/>
      </c>
      <c r="AB371" s="155"/>
      <c r="AC371" s="13" t="str">
        <f t="shared" ca="1" si="114"/>
        <v>$AB</v>
      </c>
      <c r="AD371" s="13" t="str" cm="1">
        <f t="array" aca="1" ref="AD371" ca="1">IFERROR(IF((LEFT(INDIRECT("$F"&amp;$S371),4))="GOTS",IF($G371="Organic","GOTS_Organic_raw",(IF($G371="Responsible","GOTS_Responsible",(IF($G371="No Attribute (Conventional)","GOTS_conventional",(IF($G371="Recycled Pre/Post-Consumer","GOTS_pre_post",(IF($G371="In-Conversion","GOTS_in_conversion",(IF($G371="Sustainably Sourced","Sustainably_sourced",""))))))))))),IF($G371="Organic","Organic",(IF($G371="Responsible","Responsible",(IF($G371="No Attribute (Conventional)","No_Attribute_Conventional",(IF($G371="Recycled Pre/Post-Consumer","Recycled_Pre_Post_Consumer",(IF($G371="In-Conversion","In_Conversion",(IF($G371="Recycled Pre-Consumer","Recycled_Pre_Consumer",(IF($G371="Recycled Post-Consumer","Recycled_Post_Consumer",(IF($G371="Sustainably Sourced","Sustainably_sourced","")))))))))))))))),"")</f>
        <v/>
      </c>
      <c r="AE371" s="13" t="e" cm="1">
        <f t="array" aca="1" ref="AE371" ca="1">IF(INDIRECT("$F"&amp;$S371)="","",IF(LEFT(INDIRECT("$F"&amp;$S371),3)="GRS","GRS_RCS_RM",IF((LEFT(INDIRECT("$F"&amp;$S371),3))="RCS","GRS_RCS_RM",IF(INDIRECT("$F"&amp;$S371)="OCS (No Label)","OCS_Conversion_RM",IF(LEFT(INDIRECT("$F"&amp;$S371),3)="OCS","OCS_RM",IF(RIGHT(INDIRECT("$F"&amp;$S371),10)="conversion","GOTS_RM_conversion",IF((LEFT(INDIRECT("$F"&amp;$S371),4))="GOTS","GOTS_RM","Responsible_RM")))))))</f>
        <v>#REF!</v>
      </c>
      <c r="AF371" s="13" t="str" cm="1">
        <f t="array" aca="1" ref="AF371" ca="1">IF($S371="","",INDIRECT("$Z"&amp;$S371))</f>
        <v/>
      </c>
      <c r="AG371" s="155"/>
      <c r="AH371" s="13" t="str" cm="1">
        <f t="array" aca="1" ref="AH371" ca="1">IFERROR(INDIRECT("$ag"&amp;S371),"")</f>
        <v/>
      </c>
      <c r="AI371" s="13" t="e" cm="1">
        <f t="array" aca="1" ref="AI371" ca="1">INDIRECT("O"&amp;S370)</f>
        <v>#REF!</v>
      </c>
      <c r="AJ371" s="13" t="str">
        <f>IF($I371="","",INDEX('Raw Material'!$A$1:$J$75,MATCH(I371,'Raw Material'!$A$1:$A$75,0),(MATCH(G371,'Raw Material'!$A$1:$J$1,0))))</f>
        <v/>
      </c>
      <c r="AK371" s="13" t="str">
        <f t="shared" ref="AK371:AK434" si="143">$U$17&amp;"RM"</f>
        <v>YANLIŞRM</v>
      </c>
      <c r="AL371" s="153" t="str">
        <f t="shared" ref="AL371:AL434" si="144">IF($G371="Organic","Organic",IF($G371="No Attribute (Conventional)","No_Attribute_Conventional",IF($G371="Recycled pre-consumer","Recycled_pre_consumer",IF($G371="Recycled post-consumer","Recycled_post_consumer",IF($G371="Responsible","Responsible",IF($G371="Sustainably sourced","Sustainable_sourced",IF($G371="ın-conversion","In_conversion","")))))))</f>
        <v/>
      </c>
    </row>
    <row r="372" spans="1:38" ht="16.5" customHeight="1">
      <c r="A372" s="162"/>
      <c r="B372" s="168"/>
      <c r="C372" s="169"/>
      <c r="D372" s="156"/>
      <c r="E372" s="156"/>
      <c r="F372" s="175"/>
      <c r="G372" s="181"/>
      <c r="H372" s="182"/>
      <c r="I372" s="182"/>
      <c r="J372" s="182"/>
      <c r="K372" s="32"/>
      <c r="L372" s="179"/>
      <c r="M372" s="179"/>
      <c r="N372" s="81"/>
      <c r="O372" s="185"/>
      <c r="P372" s="103"/>
      <c r="Q372" s="84" t="str">
        <f t="shared" si="112"/>
        <v/>
      </c>
      <c r="R372" s="159"/>
      <c r="S372" s="28" t="str" cm="1">
        <f t="array" aca="1" ref="S372" ca="1">IF(INDIRECT("A"&amp;114+$U372)&lt;&gt;"",114+$U372,"")</f>
        <v/>
      </c>
      <c r="T372" s="28" t="str">
        <f t="shared" ca="1" si="113"/>
        <v>$B</v>
      </c>
      <c r="U372" s="29">
        <f t="shared" si="120"/>
        <v>252</v>
      </c>
      <c r="V372" s="29">
        <v>21.500000000001599</v>
      </c>
      <c r="W372" s="29">
        <f t="shared" si="121"/>
        <v>21</v>
      </c>
      <c r="X372" s="41" t="str" cm="1">
        <f t="array" aca="1" ref="X372" ca="1">IFERROR(INDEX('PC&amp;PD'!$A$1:$AP$15,ROW('PC&amp;PD'!$A$15),MATCH(INDIRECT(T372),'PC&amp;PD'!$A$1:$AP$1,0)),"")</f>
        <v/>
      </c>
      <c r="Y372" s="13" t="str">
        <f>IF(OR($N372="",$N372=0),"",IF($N372=$E$7,'Extracted info for SC'!$J$6,IF($N372=$D$26,'Extracted info for SC'!$J$7,IF($N372=$E$26,'Extracted info for SC'!$J$8,IF($N372=$F$26,'Extracted info for SC'!$J$9,IF($N372=$G$26,'Extracted info for SC'!$J$10,IF($N372=$H$26,'Extracted info for SC'!$J$11,IF($N372=$I$26,'Extracted info for SC'!$J$12,IF($N372=$J$26,'Extracted info for SC'!$J$13,IF($N372=$K$26,'Extracted info for SC'!$J$14,IF($N372=$L$26,'Extracted info for SC'!$J$15,IF($N372=$M$26,'Extracted info for SC'!$J$16,IF($N372=$N$26,'Extracted info for SC'!$J$17,IF($N372=$O$26,'Extracted info for SC'!$J$18,""))))))))))))))</f>
        <v/>
      </c>
      <c r="Z372" s="155"/>
      <c r="AA372" s="13" t="str">
        <f t="shared" si="142"/>
        <v/>
      </c>
      <c r="AB372" s="155"/>
      <c r="AC372" s="13" t="str">
        <f t="shared" ca="1" si="114"/>
        <v>$AB</v>
      </c>
      <c r="AD372" s="13" t="str" cm="1">
        <f t="array" aca="1" ref="AD372" ca="1">IFERROR(IF((LEFT(INDIRECT("$F"&amp;$S372),4))="GOTS",IF($G372="Organic","GOTS_Organic_raw",(IF($G372="Responsible","GOTS_Responsible",(IF($G372="No Attribute (Conventional)","GOTS_conventional",(IF($G372="Recycled Pre/Post-Consumer","GOTS_pre_post",(IF($G372="In-Conversion","GOTS_in_conversion",(IF($G372="Sustainably Sourced","Sustainably_sourced",""))))))))))),IF($G372="Organic","Organic",(IF($G372="Responsible","Responsible",(IF($G372="No Attribute (Conventional)","No_Attribute_Conventional",(IF($G372="Recycled Pre/Post-Consumer","Recycled_Pre_Post_Consumer",(IF($G372="In-Conversion","In_Conversion",(IF($G372="Recycled Pre-Consumer","Recycled_Pre_Consumer",(IF($G372="Recycled Post-Consumer","Recycled_Post_Consumer",(IF($G372="Sustainably Sourced","Sustainably_sourced","")))))))))))))))),"")</f>
        <v/>
      </c>
      <c r="AE372" s="13" t="e" cm="1">
        <f t="array" aca="1" ref="AE372" ca="1">IF(INDIRECT("$F"&amp;$S372)="","",IF(LEFT(INDIRECT("$F"&amp;$S372),3)="GRS","GRS_RCS_RM",IF((LEFT(INDIRECT("$F"&amp;$S372),3))="RCS","GRS_RCS_RM",IF(INDIRECT("$F"&amp;$S372)="OCS (No Label)","OCS_Conversion_RM",IF(LEFT(INDIRECT("$F"&amp;$S372),3)="OCS","OCS_RM",IF(RIGHT(INDIRECT("$F"&amp;$S372),10)="conversion","GOTS_RM_conversion",IF((LEFT(INDIRECT("$F"&amp;$S372),4))="GOTS","GOTS_RM","Responsible_RM")))))))</f>
        <v>#REF!</v>
      </c>
      <c r="AF372" s="13" t="str" cm="1">
        <f t="array" aca="1" ref="AF372" ca="1">IF($S372="","",INDIRECT("$Z"&amp;$S372))</f>
        <v/>
      </c>
      <c r="AG372" s="155"/>
      <c r="AH372" s="13" t="str" cm="1">
        <f t="array" aca="1" ref="AH372" ca="1">IFERROR(INDIRECT("$ag"&amp;S372),"")</f>
        <v/>
      </c>
      <c r="AI372" s="13" t="e" cm="1">
        <f t="array" aca="1" ref="AI372" ca="1">INDIRECT("O"&amp;S371)</f>
        <v>#REF!</v>
      </c>
      <c r="AJ372" s="13" t="str">
        <f>IF($I372="","",INDEX('Raw Material'!$A$1:$J$75,MATCH(I372,'Raw Material'!$A$1:$A$75,0),(MATCH(G372,'Raw Material'!$A$1:$J$1,0))))</f>
        <v/>
      </c>
      <c r="AK372" s="13" t="str">
        <f t="shared" si="143"/>
        <v>YANLIŞRM</v>
      </c>
      <c r="AL372" s="153" t="str">
        <f t="shared" si="144"/>
        <v/>
      </c>
    </row>
    <row r="373" spans="1:38" ht="16.5" customHeight="1">
      <c r="A373" s="162"/>
      <c r="B373" s="168"/>
      <c r="C373" s="169"/>
      <c r="D373" s="156"/>
      <c r="E373" s="156"/>
      <c r="F373" s="175"/>
      <c r="G373" s="181"/>
      <c r="H373" s="182"/>
      <c r="I373" s="182"/>
      <c r="J373" s="182"/>
      <c r="K373" s="32"/>
      <c r="L373" s="179"/>
      <c r="M373" s="179"/>
      <c r="N373" s="81"/>
      <c r="O373" s="185"/>
      <c r="P373" s="103"/>
      <c r="Q373" s="84" t="str">
        <f t="shared" ref="Q373:Q436" si="145">IF(OR($G373="",$I373="",$K373="",$AJ373="–"),"",CONCATENATE($K373," ",$AA373," ",$I373," (",$AJ373,") + "))</f>
        <v/>
      </c>
      <c r="R373" s="159"/>
      <c r="S373" s="28" t="str" cm="1">
        <f t="array" aca="1" ref="S373" ca="1">IF(INDIRECT("A"&amp;114+$U373)&lt;&gt;"",114+$U373,"")</f>
        <v/>
      </c>
      <c r="T373" s="28" t="str">
        <f t="shared" ref="T373:T436" ca="1" si="146">"$B"&amp;S373</f>
        <v>$B</v>
      </c>
      <c r="U373" s="29">
        <f t="shared" si="120"/>
        <v>252</v>
      </c>
      <c r="V373" s="29">
        <v>21.583333333334998</v>
      </c>
      <c r="W373" s="29">
        <f t="shared" si="121"/>
        <v>21</v>
      </c>
      <c r="X373" s="41" t="str" cm="1">
        <f t="array" aca="1" ref="X373" ca="1">IFERROR(INDEX('PC&amp;PD'!$A$1:$AP$15,ROW('PC&amp;PD'!$A$15),MATCH(INDIRECT(T373),'PC&amp;PD'!$A$1:$AP$1,0)),"")</f>
        <v/>
      </c>
      <c r="Y373" s="13" t="str">
        <f>IF(OR($N373="",$N373=0),"",IF($N373=$E$7,'Extracted info for SC'!$J$6,IF($N373=$D$26,'Extracted info for SC'!$J$7,IF($N373=$E$26,'Extracted info for SC'!$J$8,IF($N373=$F$26,'Extracted info for SC'!$J$9,IF($N373=$G$26,'Extracted info for SC'!$J$10,IF($N373=$H$26,'Extracted info for SC'!$J$11,IF($N373=$I$26,'Extracted info for SC'!$J$12,IF($N373=$J$26,'Extracted info for SC'!$J$13,IF($N373=$K$26,'Extracted info for SC'!$J$14,IF($N373=$L$26,'Extracted info for SC'!$J$15,IF($N373=$M$26,'Extracted info for SC'!$J$16,IF($N373=$N$26,'Extracted info for SC'!$J$17,IF($N373=$O$26,'Extracted info for SC'!$J$18,""))))))))))))))</f>
        <v/>
      </c>
      <c r="Z373" s="155"/>
      <c r="AA373" s="13" t="str">
        <f t="shared" si="142"/>
        <v/>
      </c>
      <c r="AB373" s="155"/>
      <c r="AC373" s="13" t="str">
        <f t="shared" ref="AC373:AC436" ca="1" si="147">"$AB"&amp;S373</f>
        <v>$AB</v>
      </c>
      <c r="AD373" s="13" t="str" cm="1">
        <f t="array" aca="1" ref="AD373" ca="1">IFERROR(IF((LEFT(INDIRECT("$F"&amp;$S373),4))="GOTS",IF($G373="Organic","GOTS_Organic_raw",(IF($G373="Responsible","GOTS_Responsible",(IF($G373="No Attribute (Conventional)","GOTS_conventional",(IF($G373="Recycled Pre/Post-Consumer","GOTS_pre_post",(IF($G373="In-Conversion","GOTS_in_conversion",(IF($G373="Sustainably Sourced","Sustainably_sourced",""))))))))))),IF($G373="Organic","Organic",(IF($G373="Responsible","Responsible",(IF($G373="No Attribute (Conventional)","No_Attribute_Conventional",(IF($G373="Recycled Pre/Post-Consumer","Recycled_Pre_Post_Consumer",(IF($G373="In-Conversion","In_Conversion",(IF($G373="Recycled Pre-Consumer","Recycled_Pre_Consumer",(IF($G373="Recycled Post-Consumer","Recycled_Post_Consumer",(IF($G373="Sustainably Sourced","Sustainably_sourced","")))))))))))))))),"")</f>
        <v/>
      </c>
      <c r="AE373" s="13" t="e" cm="1">
        <f t="array" aca="1" ref="AE373" ca="1">IF(INDIRECT("$F"&amp;$S373)="","",IF(LEFT(INDIRECT("$F"&amp;$S373),3)="GRS","GRS_RCS_RM",IF((LEFT(INDIRECT("$F"&amp;$S373),3))="RCS","GRS_RCS_RM",IF(INDIRECT("$F"&amp;$S373)="OCS (No Label)","OCS_Conversion_RM",IF(LEFT(INDIRECT("$F"&amp;$S373),3)="OCS","OCS_RM",IF(RIGHT(INDIRECT("$F"&amp;$S373),10)="conversion","GOTS_RM_conversion",IF((LEFT(INDIRECT("$F"&amp;$S373),4))="GOTS","GOTS_RM","Responsible_RM")))))))</f>
        <v>#REF!</v>
      </c>
      <c r="AF373" s="13" t="str" cm="1">
        <f t="array" aca="1" ref="AF373" ca="1">IF($S373="","",INDIRECT("$Z"&amp;$S373))</f>
        <v/>
      </c>
      <c r="AG373" s="155"/>
      <c r="AH373" s="13" t="str" cm="1">
        <f t="array" aca="1" ref="AH373" ca="1">IFERROR(INDIRECT("$ag"&amp;S373),"")</f>
        <v/>
      </c>
      <c r="AI373" s="13" t="e" cm="1">
        <f t="array" aca="1" ref="AI373" ca="1">INDIRECT("O"&amp;S372)</f>
        <v>#REF!</v>
      </c>
      <c r="AJ373" s="13" t="str">
        <f>IF($I373="","",INDEX('Raw Material'!$A$1:$J$75,MATCH(I373,'Raw Material'!$A$1:$A$75,0),(MATCH(G373,'Raw Material'!$A$1:$J$1,0))))</f>
        <v/>
      </c>
      <c r="AK373" s="13" t="str">
        <f t="shared" si="143"/>
        <v>YANLIŞRM</v>
      </c>
      <c r="AL373" s="153" t="str">
        <f t="shared" si="144"/>
        <v/>
      </c>
    </row>
    <row r="374" spans="1:38" ht="16.5" customHeight="1">
      <c r="A374" s="162"/>
      <c r="B374" s="168"/>
      <c r="C374" s="169"/>
      <c r="D374" s="156"/>
      <c r="E374" s="156"/>
      <c r="F374" s="175"/>
      <c r="G374" s="181"/>
      <c r="H374" s="182"/>
      <c r="I374" s="182"/>
      <c r="J374" s="182"/>
      <c r="K374" s="32"/>
      <c r="L374" s="179"/>
      <c r="M374" s="179"/>
      <c r="N374" s="81"/>
      <c r="O374" s="185"/>
      <c r="P374" s="103"/>
      <c r="Q374" s="84" t="str">
        <f t="shared" si="145"/>
        <v/>
      </c>
      <c r="R374" s="159"/>
      <c r="S374" s="28" t="str" cm="1">
        <f t="array" aca="1" ref="S374" ca="1">IF(INDIRECT("A"&amp;114+$U374)&lt;&gt;"",114+$U374,"")</f>
        <v/>
      </c>
      <c r="T374" s="28" t="str">
        <f t="shared" ca="1" si="146"/>
        <v>$B</v>
      </c>
      <c r="U374" s="29">
        <f t="shared" si="120"/>
        <v>252</v>
      </c>
      <c r="V374" s="29">
        <v>21.666666666668299</v>
      </c>
      <c r="W374" s="29">
        <f t="shared" si="121"/>
        <v>21</v>
      </c>
      <c r="X374" s="41" t="str" cm="1">
        <f t="array" aca="1" ref="X374" ca="1">IFERROR(INDEX('PC&amp;PD'!$A$1:$AP$15,ROW('PC&amp;PD'!$A$15),MATCH(INDIRECT(T374),'PC&amp;PD'!$A$1:$AP$1,0)),"")</f>
        <v/>
      </c>
      <c r="Y374" s="13" t="str">
        <f>IF(OR($N374="",$N374=0),"",IF($N374=$E$7,'Extracted info for SC'!$J$6,IF($N374=$D$26,'Extracted info for SC'!$J$7,IF($N374=$E$26,'Extracted info for SC'!$J$8,IF($N374=$F$26,'Extracted info for SC'!$J$9,IF($N374=$G$26,'Extracted info for SC'!$J$10,IF($N374=$H$26,'Extracted info for SC'!$J$11,IF($N374=$I$26,'Extracted info for SC'!$J$12,IF($N374=$J$26,'Extracted info for SC'!$J$13,IF($N374=$K$26,'Extracted info for SC'!$J$14,IF($N374=$L$26,'Extracted info for SC'!$J$15,IF($N374=$M$26,'Extracted info for SC'!$J$16,IF($N374=$N$26,'Extracted info for SC'!$J$17,IF($N374=$O$26,'Extracted info for SC'!$J$18,""))))))))))))))</f>
        <v/>
      </c>
      <c r="Z374" s="155"/>
      <c r="AA374" s="13" t="str">
        <f t="shared" si="142"/>
        <v/>
      </c>
      <c r="AB374" s="155"/>
      <c r="AC374" s="13" t="str">
        <f t="shared" ca="1" si="147"/>
        <v>$AB</v>
      </c>
      <c r="AD374" s="13" t="str" cm="1">
        <f t="array" aca="1" ref="AD374" ca="1">IFERROR(IF((LEFT(INDIRECT("$F"&amp;$S374),4))="GOTS",IF($G374="Organic","GOTS_Organic_raw",(IF($G374="Responsible","GOTS_Responsible",(IF($G374="No Attribute (Conventional)","GOTS_conventional",(IF($G374="Recycled Pre/Post-Consumer","GOTS_pre_post",(IF($G374="In-Conversion","GOTS_in_conversion",(IF($G374="Sustainably Sourced","Sustainably_sourced",""))))))))))),IF($G374="Organic","Organic",(IF($G374="Responsible","Responsible",(IF($G374="No Attribute (Conventional)","No_Attribute_Conventional",(IF($G374="Recycled Pre/Post-Consumer","Recycled_Pre_Post_Consumer",(IF($G374="In-Conversion","In_Conversion",(IF($G374="Recycled Pre-Consumer","Recycled_Pre_Consumer",(IF($G374="Recycled Post-Consumer","Recycled_Post_Consumer",(IF($G374="Sustainably Sourced","Sustainably_sourced","")))))))))))))))),"")</f>
        <v/>
      </c>
      <c r="AE374" s="13" t="e" cm="1">
        <f t="array" aca="1" ref="AE374" ca="1">IF(INDIRECT("$F"&amp;$S374)="","",IF(LEFT(INDIRECT("$F"&amp;$S374),3)="GRS","GRS_RCS_RM",IF((LEFT(INDIRECT("$F"&amp;$S374),3))="RCS","GRS_RCS_RM",IF(INDIRECT("$F"&amp;$S374)="OCS (No Label)","OCS_Conversion_RM",IF(LEFT(INDIRECT("$F"&amp;$S374),3)="OCS","OCS_RM",IF(RIGHT(INDIRECT("$F"&amp;$S374),10)="conversion","GOTS_RM_conversion",IF((LEFT(INDIRECT("$F"&amp;$S374),4))="GOTS","GOTS_RM","Responsible_RM")))))))</f>
        <v>#REF!</v>
      </c>
      <c r="AF374" s="13" t="str" cm="1">
        <f t="array" aca="1" ref="AF374" ca="1">IF($S374="","",INDIRECT("$Z"&amp;$S374))</f>
        <v/>
      </c>
      <c r="AG374" s="155"/>
      <c r="AH374" s="13" t="str" cm="1">
        <f t="array" aca="1" ref="AH374" ca="1">IFERROR(INDIRECT("$ag"&amp;S374),"")</f>
        <v/>
      </c>
      <c r="AI374" s="13" t="e" cm="1">
        <f t="array" aca="1" ref="AI374" ca="1">INDIRECT("O"&amp;S373)</f>
        <v>#REF!</v>
      </c>
      <c r="AJ374" s="13" t="str">
        <f>IF($I374="","",INDEX('Raw Material'!$A$1:$J$75,MATCH(I374,'Raw Material'!$A$1:$A$75,0),(MATCH(G374,'Raw Material'!$A$1:$J$1,0))))</f>
        <v/>
      </c>
      <c r="AK374" s="13" t="str">
        <f t="shared" si="143"/>
        <v>YANLIŞRM</v>
      </c>
      <c r="AL374" s="153" t="str">
        <f t="shared" si="144"/>
        <v/>
      </c>
    </row>
    <row r="375" spans="1:38" ht="16.5" customHeight="1">
      <c r="A375" s="162"/>
      <c r="B375" s="168"/>
      <c r="C375" s="169"/>
      <c r="D375" s="156"/>
      <c r="E375" s="156"/>
      <c r="F375" s="175"/>
      <c r="G375" s="181"/>
      <c r="H375" s="182"/>
      <c r="I375" s="182"/>
      <c r="J375" s="182"/>
      <c r="K375" s="32"/>
      <c r="L375" s="179"/>
      <c r="M375" s="179"/>
      <c r="N375" s="81"/>
      <c r="O375" s="185"/>
      <c r="P375" s="103"/>
      <c r="Q375" s="84" t="str">
        <f t="shared" si="145"/>
        <v/>
      </c>
      <c r="R375" s="159"/>
      <c r="S375" s="28" t="str" cm="1">
        <f t="array" aca="1" ref="S375" ca="1">IF(INDIRECT("A"&amp;114+$U375)&lt;&gt;"",114+$U375,"")</f>
        <v/>
      </c>
      <c r="T375" s="28" t="str">
        <f t="shared" ca="1" si="146"/>
        <v>$B</v>
      </c>
      <c r="U375" s="29">
        <f t="shared" si="120"/>
        <v>252</v>
      </c>
      <c r="V375" s="29">
        <v>21.750000000001599</v>
      </c>
      <c r="W375" s="29">
        <f t="shared" si="121"/>
        <v>21</v>
      </c>
      <c r="X375" s="41" t="str" cm="1">
        <f t="array" aca="1" ref="X375" ca="1">IFERROR(INDEX('PC&amp;PD'!$A$1:$AP$15,ROW('PC&amp;PD'!$A$15),MATCH(INDIRECT(T375),'PC&amp;PD'!$A$1:$AP$1,0)),"")</f>
        <v/>
      </c>
      <c r="Y375" s="13" t="str">
        <f>IF(OR($N375="",$N375=0),"",IF($N375=$E$7,'Extracted info for SC'!$J$6,IF($N375=$D$26,'Extracted info for SC'!$J$7,IF($N375=$E$26,'Extracted info for SC'!$J$8,IF($N375=$F$26,'Extracted info for SC'!$J$9,IF($N375=$G$26,'Extracted info for SC'!$J$10,IF($N375=$H$26,'Extracted info for SC'!$J$11,IF($N375=$I$26,'Extracted info for SC'!$J$12,IF($N375=$J$26,'Extracted info for SC'!$J$13,IF($N375=$K$26,'Extracted info for SC'!$J$14,IF($N375=$L$26,'Extracted info for SC'!$J$15,IF($N375=$M$26,'Extracted info for SC'!$J$16,IF($N375=$N$26,'Extracted info for SC'!$J$17,IF($N375=$O$26,'Extracted info for SC'!$J$18,""))))))))))))))</f>
        <v/>
      </c>
      <c r="Z375" s="155"/>
      <c r="AA375" s="13" t="str">
        <f t="shared" si="142"/>
        <v/>
      </c>
      <c r="AB375" s="155"/>
      <c r="AC375" s="13" t="str">
        <f t="shared" ca="1" si="147"/>
        <v>$AB</v>
      </c>
      <c r="AD375" s="13" t="str" cm="1">
        <f t="array" aca="1" ref="AD375" ca="1">IFERROR(IF((LEFT(INDIRECT("$F"&amp;$S375),4))="GOTS",IF($G375="Organic","GOTS_Organic_raw",(IF($G375="Responsible","GOTS_Responsible",(IF($G375="No Attribute (Conventional)","GOTS_conventional",(IF($G375="Recycled Pre/Post-Consumer","GOTS_pre_post",(IF($G375="In-Conversion","GOTS_in_conversion",(IF($G375="Sustainably Sourced","Sustainably_sourced",""))))))))))),IF($G375="Organic","Organic",(IF($G375="Responsible","Responsible",(IF($G375="No Attribute (Conventional)","No_Attribute_Conventional",(IF($G375="Recycled Pre/Post-Consumer","Recycled_Pre_Post_Consumer",(IF($G375="In-Conversion","In_Conversion",(IF($G375="Recycled Pre-Consumer","Recycled_Pre_Consumer",(IF($G375="Recycled Post-Consumer","Recycled_Post_Consumer",(IF($G375="Sustainably Sourced","Sustainably_sourced","")))))))))))))))),"")</f>
        <v/>
      </c>
      <c r="AE375" s="13" t="e" cm="1">
        <f t="array" aca="1" ref="AE375" ca="1">IF(INDIRECT("$F"&amp;$S375)="","",IF(LEFT(INDIRECT("$F"&amp;$S375),3)="GRS","GRS_RCS_RM",IF((LEFT(INDIRECT("$F"&amp;$S375),3))="RCS","GRS_RCS_RM",IF(INDIRECT("$F"&amp;$S375)="OCS (No Label)","OCS_Conversion_RM",IF(LEFT(INDIRECT("$F"&amp;$S375),3)="OCS","OCS_RM",IF(RIGHT(INDIRECT("$F"&amp;$S375),10)="conversion","GOTS_RM_conversion",IF((LEFT(INDIRECT("$F"&amp;$S375),4))="GOTS","GOTS_RM","Responsible_RM")))))))</f>
        <v>#REF!</v>
      </c>
      <c r="AF375" s="13" t="str" cm="1">
        <f t="array" aca="1" ref="AF375" ca="1">IF($S375="","",INDIRECT("$Z"&amp;$S375))</f>
        <v/>
      </c>
      <c r="AG375" s="155"/>
      <c r="AH375" s="13" t="str" cm="1">
        <f t="array" aca="1" ref="AH375" ca="1">IFERROR(INDIRECT("$ag"&amp;S375),"")</f>
        <v/>
      </c>
      <c r="AI375" s="13" t="e" cm="1">
        <f t="array" aca="1" ref="AI375" ca="1">INDIRECT("O"&amp;S374)</f>
        <v>#REF!</v>
      </c>
      <c r="AJ375" s="13" t="str">
        <f>IF($I375="","",INDEX('Raw Material'!$A$1:$J$75,MATCH(I375,'Raw Material'!$A$1:$A$75,0),(MATCH(G375,'Raw Material'!$A$1:$J$1,0))))</f>
        <v/>
      </c>
      <c r="AK375" s="13" t="str">
        <f t="shared" si="143"/>
        <v>YANLIŞRM</v>
      </c>
      <c r="AL375" s="153" t="str">
        <f t="shared" si="144"/>
        <v/>
      </c>
    </row>
    <row r="376" spans="1:38" ht="16.5" customHeight="1">
      <c r="A376" s="162"/>
      <c r="B376" s="168"/>
      <c r="C376" s="169"/>
      <c r="D376" s="156"/>
      <c r="E376" s="156"/>
      <c r="F376" s="175"/>
      <c r="G376" s="181"/>
      <c r="H376" s="182"/>
      <c r="I376" s="182"/>
      <c r="J376" s="182"/>
      <c r="K376" s="32"/>
      <c r="L376" s="179"/>
      <c r="M376" s="179"/>
      <c r="N376" s="81"/>
      <c r="O376" s="185"/>
      <c r="P376" s="103"/>
      <c r="Q376" s="84" t="str">
        <f t="shared" si="145"/>
        <v/>
      </c>
      <c r="R376" s="159"/>
      <c r="S376" s="28" t="str" cm="1">
        <f t="array" aca="1" ref="S376" ca="1">IF(INDIRECT("A"&amp;114+$U376)&lt;&gt;"",114+$U376,"")</f>
        <v/>
      </c>
      <c r="T376" s="28" t="str">
        <f t="shared" ca="1" si="146"/>
        <v>$B</v>
      </c>
      <c r="U376" s="29">
        <f t="shared" si="120"/>
        <v>252</v>
      </c>
      <c r="V376" s="29">
        <v>21.833333333334998</v>
      </c>
      <c r="W376" s="29">
        <f t="shared" si="121"/>
        <v>21</v>
      </c>
      <c r="X376" s="41" t="str" cm="1">
        <f t="array" aca="1" ref="X376" ca="1">IFERROR(INDEX('PC&amp;PD'!$A$1:$AP$15,ROW('PC&amp;PD'!$A$15),MATCH(INDIRECT(T376),'PC&amp;PD'!$A$1:$AP$1,0)),"")</f>
        <v/>
      </c>
      <c r="Y376" s="13" t="str">
        <f>IF(OR($N376="",$N376=0),"",IF($N376=$E$7,'Extracted info for SC'!$J$6,IF($N376=$D$26,'Extracted info for SC'!$J$7,IF($N376=$E$26,'Extracted info for SC'!$J$8,IF($N376=$F$26,'Extracted info for SC'!$J$9,IF($N376=$G$26,'Extracted info for SC'!$J$10,IF($N376=$H$26,'Extracted info for SC'!$J$11,IF($N376=$I$26,'Extracted info for SC'!$J$12,IF($N376=$J$26,'Extracted info for SC'!$J$13,IF($N376=$K$26,'Extracted info for SC'!$J$14,IF($N376=$L$26,'Extracted info for SC'!$J$15,IF($N376=$M$26,'Extracted info for SC'!$J$16,IF($N376=$N$26,'Extracted info for SC'!$J$17,IF($N376=$O$26,'Extracted info for SC'!$J$18,""))))))))))))))</f>
        <v/>
      </c>
      <c r="Z376" s="155"/>
      <c r="AA376" s="13" t="str">
        <f t="shared" si="142"/>
        <v/>
      </c>
      <c r="AB376" s="155"/>
      <c r="AC376" s="13" t="str">
        <f t="shared" ca="1" si="147"/>
        <v>$AB</v>
      </c>
      <c r="AD376" s="13" t="str" cm="1">
        <f t="array" aca="1" ref="AD376" ca="1">IFERROR(IF((LEFT(INDIRECT("$F"&amp;$S376),4))="GOTS",IF($G376="Organic","GOTS_Organic_raw",(IF($G376="Responsible","GOTS_Responsible",(IF($G376="No Attribute (Conventional)","GOTS_conventional",(IF($G376="Recycled Pre/Post-Consumer","GOTS_pre_post",(IF($G376="In-Conversion","GOTS_in_conversion",(IF($G376="Sustainably Sourced","Sustainably_sourced",""))))))))))),IF($G376="Organic","Organic",(IF($G376="Responsible","Responsible",(IF($G376="No Attribute (Conventional)","No_Attribute_Conventional",(IF($G376="Recycled Pre/Post-Consumer","Recycled_Pre_Post_Consumer",(IF($G376="In-Conversion","In_Conversion",(IF($G376="Recycled Pre-Consumer","Recycled_Pre_Consumer",(IF($G376="Recycled Post-Consumer","Recycled_Post_Consumer",(IF($G376="Sustainably Sourced","Sustainably_sourced","")))))))))))))))),"")</f>
        <v/>
      </c>
      <c r="AE376" s="13" t="e" cm="1">
        <f t="array" aca="1" ref="AE376" ca="1">IF(INDIRECT("$F"&amp;$S376)="","",IF(LEFT(INDIRECT("$F"&amp;$S376),3)="GRS","GRS_RCS_RM",IF((LEFT(INDIRECT("$F"&amp;$S376),3))="RCS","GRS_RCS_RM",IF(INDIRECT("$F"&amp;$S376)="OCS (No Label)","OCS_Conversion_RM",IF(LEFT(INDIRECT("$F"&amp;$S376),3)="OCS","OCS_RM",IF(RIGHT(INDIRECT("$F"&amp;$S376),10)="conversion","GOTS_RM_conversion",IF((LEFT(INDIRECT("$F"&amp;$S376),4))="GOTS","GOTS_RM","Responsible_RM")))))))</f>
        <v>#REF!</v>
      </c>
      <c r="AF376" s="13" t="str" cm="1">
        <f t="array" aca="1" ref="AF376" ca="1">IF($S376="","",INDIRECT("$Z"&amp;$S376))</f>
        <v/>
      </c>
      <c r="AG376" s="155"/>
      <c r="AH376" s="13" t="str" cm="1">
        <f t="array" aca="1" ref="AH376" ca="1">IFERROR(INDIRECT("$ag"&amp;S376),"")</f>
        <v/>
      </c>
      <c r="AI376" s="13" t="e" cm="1">
        <f t="array" aca="1" ref="AI376" ca="1">INDIRECT("O"&amp;S375)</f>
        <v>#REF!</v>
      </c>
      <c r="AJ376" s="13" t="str">
        <f>IF($I376="","",INDEX('Raw Material'!$A$1:$J$75,MATCH(I376,'Raw Material'!$A$1:$A$75,0),(MATCH(G376,'Raw Material'!$A$1:$J$1,0))))</f>
        <v/>
      </c>
      <c r="AK376" s="13" t="str">
        <f t="shared" si="143"/>
        <v>YANLIŞRM</v>
      </c>
      <c r="AL376" s="153" t="str">
        <f t="shared" si="144"/>
        <v/>
      </c>
    </row>
    <row r="377" spans="1:38" ht="16.5" customHeight="1" thickBot="1">
      <c r="A377" s="163"/>
      <c r="B377" s="170"/>
      <c r="C377" s="171"/>
      <c r="D377" s="156"/>
      <c r="E377" s="156"/>
      <c r="F377" s="176"/>
      <c r="G377" s="157"/>
      <c r="H377" s="158"/>
      <c r="I377" s="158"/>
      <c r="J377" s="158"/>
      <c r="K377" s="33"/>
      <c r="L377" s="180"/>
      <c r="M377" s="180"/>
      <c r="N377" s="82"/>
      <c r="O377" s="186"/>
      <c r="P377" s="103"/>
      <c r="Q377" s="84" t="str">
        <f t="shared" si="145"/>
        <v/>
      </c>
      <c r="R377" s="159"/>
      <c r="S377" s="28" t="str" cm="1">
        <f t="array" aca="1" ref="S377" ca="1">IF(INDIRECT("A"&amp;114+$U377)&lt;&gt;"",114+$U377,"")</f>
        <v/>
      </c>
      <c r="T377" s="28" t="str">
        <f t="shared" ca="1" si="146"/>
        <v>$B</v>
      </c>
      <c r="U377" s="29">
        <f t="shared" si="120"/>
        <v>252</v>
      </c>
      <c r="V377" s="29">
        <v>21.916666666668299</v>
      </c>
      <c r="W377" s="29">
        <f t="shared" si="121"/>
        <v>21</v>
      </c>
      <c r="X377" s="41" t="str" cm="1">
        <f t="array" aca="1" ref="X377" ca="1">IFERROR(INDEX('PC&amp;PD'!$A$1:$AP$15,ROW('PC&amp;PD'!$A$15),MATCH(INDIRECT(T377),'PC&amp;PD'!$A$1:$AP$1,0)),"")</f>
        <v/>
      </c>
      <c r="Y377" s="13" t="str">
        <f>IF(OR($N377="",$N377=0),"",IF($N377=$E$7,'Extracted info for SC'!$J$6,IF($N377=$D$26,'Extracted info for SC'!$J$7,IF($N377=$E$26,'Extracted info for SC'!$J$8,IF($N377=$F$26,'Extracted info for SC'!$J$9,IF($N377=$G$26,'Extracted info for SC'!$J$10,IF($N377=$H$26,'Extracted info for SC'!$J$11,IF($N377=$I$26,'Extracted info for SC'!$J$12,IF($N377=$J$26,'Extracted info for SC'!$J$13,IF($N377=$K$26,'Extracted info for SC'!$J$14,IF($N377=$L$26,'Extracted info for SC'!$J$15,IF($N377=$M$26,'Extracted info for SC'!$J$16,IF($N377=$N$26,'Extracted info for SC'!$J$17,IF($N377=$O$26,'Extracted info for SC'!$J$18,""))))))))))))))</f>
        <v/>
      </c>
      <c r="Z377" s="155"/>
      <c r="AA377" s="13" t="str">
        <f t="shared" si="142"/>
        <v/>
      </c>
      <c r="AB377" s="155"/>
      <c r="AC377" s="13" t="str">
        <f t="shared" ca="1" si="147"/>
        <v>$AB</v>
      </c>
      <c r="AD377" s="13" t="str" cm="1">
        <f t="array" aca="1" ref="AD377" ca="1">IFERROR(IF((LEFT(INDIRECT("$F"&amp;$S377),4))="GOTS",IF($G377="Organic","GOTS_Organic_raw",(IF($G377="Responsible","GOTS_Responsible",(IF($G377="No Attribute (Conventional)","GOTS_conventional",(IF($G377="Recycled Pre/Post-Consumer","GOTS_pre_post",(IF($G377="In-Conversion","GOTS_in_conversion",(IF($G377="Sustainably Sourced","Sustainably_sourced",""))))))))))),IF($G377="Organic","Organic",(IF($G377="Responsible","Responsible",(IF($G377="No Attribute (Conventional)","No_Attribute_Conventional",(IF($G377="Recycled Pre/Post-Consumer","Recycled_Pre_Post_Consumer",(IF($G377="In-Conversion","In_Conversion",(IF($G377="Recycled Pre-Consumer","Recycled_Pre_Consumer",(IF($G377="Recycled Post-Consumer","Recycled_Post_Consumer",(IF($G377="Sustainably Sourced","Sustainably_sourced","")))))))))))))))),"")</f>
        <v/>
      </c>
      <c r="AE377" s="13" t="e" cm="1">
        <f t="array" aca="1" ref="AE377" ca="1">IF(INDIRECT("$F"&amp;$S377)="","",IF(LEFT(INDIRECT("$F"&amp;$S377),3)="GRS","GRS_RCS_RM",IF((LEFT(INDIRECT("$F"&amp;$S377),3))="RCS","GRS_RCS_RM",IF(INDIRECT("$F"&amp;$S377)="OCS (No Label)","OCS_Conversion_RM",IF(LEFT(INDIRECT("$F"&amp;$S377),3)="OCS","OCS_RM",IF(RIGHT(INDIRECT("$F"&amp;$S377),10)="conversion","GOTS_RM_conversion",IF((LEFT(INDIRECT("$F"&amp;$S377),4))="GOTS","GOTS_RM","Responsible_RM")))))))</f>
        <v>#REF!</v>
      </c>
      <c r="AF377" s="13" t="str" cm="1">
        <f t="array" aca="1" ref="AF377" ca="1">IF($S377="","",INDIRECT("$Z"&amp;$S377))</f>
        <v/>
      </c>
      <c r="AG377" s="155"/>
      <c r="AH377" s="13" t="str" cm="1">
        <f t="array" aca="1" ref="AH377" ca="1">IFERROR(INDIRECT("$ag"&amp;S377),"")</f>
        <v/>
      </c>
      <c r="AI377" s="13" t="e" cm="1">
        <f t="array" aca="1" ref="AI377" ca="1">INDIRECT("O"&amp;S376)</f>
        <v>#REF!</v>
      </c>
      <c r="AJ377" s="13" t="str">
        <f>IF($I377="","",INDEX('Raw Material'!$A$1:$J$75,MATCH(I377,'Raw Material'!$A$1:$A$75,0),(MATCH(G377,'Raw Material'!$A$1:$J$1,0))))</f>
        <v/>
      </c>
      <c r="AK377" s="13" t="str">
        <f t="shared" si="143"/>
        <v>YANLIŞRM</v>
      </c>
      <c r="AL377" s="153" t="str">
        <f t="shared" si="144"/>
        <v/>
      </c>
    </row>
    <row r="378" spans="1:38" ht="16.5" customHeight="1">
      <c r="A378" s="160" t="str">
        <f>IF(B378="","",COUNTA($B$114:$B378))</f>
        <v/>
      </c>
      <c r="B378" s="164"/>
      <c r="C378" s="165"/>
      <c r="D378" s="183"/>
      <c r="E378" s="183"/>
      <c r="F378" s="172"/>
      <c r="G378" s="212"/>
      <c r="H378" s="206"/>
      <c r="I378" s="206"/>
      <c r="J378" s="206"/>
      <c r="K378" s="31"/>
      <c r="L378" s="177" t="str">
        <f t="shared" ref="L378" si="148">IF(R378="","",LEFT(R378,LEN(R378)-2))</f>
        <v/>
      </c>
      <c r="M378" s="177"/>
      <c r="N378" s="80"/>
      <c r="O378" s="184"/>
      <c r="P378" s="103"/>
      <c r="Q378" s="84" t="str">
        <f t="shared" si="145"/>
        <v/>
      </c>
      <c r="R378" s="159" t="str">
        <f t="shared" ref="R378" si="149">CONCATENATE($Q378,Q379,Q380,Q381,Q382,Q383,$Q384,$Q385,$Q386,$Q387,Q388,Q389)</f>
        <v/>
      </c>
      <c r="S378" s="28" t="str" cm="1">
        <f t="array" aca="1" ref="S378" ca="1">IF(INDIRECT("A"&amp;114+$U378)&lt;&gt;"",114+$U378,"")</f>
        <v/>
      </c>
      <c r="T378" s="28" t="str">
        <f t="shared" ca="1" si="146"/>
        <v>$B</v>
      </c>
      <c r="U378" s="29">
        <f t="shared" si="120"/>
        <v>264</v>
      </c>
      <c r="V378" s="29">
        <v>22.000000000001702</v>
      </c>
      <c r="W378" s="29">
        <f t="shared" si="121"/>
        <v>22</v>
      </c>
      <c r="X378" s="41" t="str" cm="1">
        <f t="array" aca="1" ref="X378" ca="1">IFERROR(INDEX('PC&amp;PD'!$A$1:$AP$15,ROW('PC&amp;PD'!$A$15),MATCH(INDIRECT(T378),'PC&amp;PD'!$A$1:$AP$1,0)),"")</f>
        <v/>
      </c>
      <c r="Y378" s="13" t="str">
        <f>IF(OR($N378="",$N378=0),"",IF($N378=$E$7,'Extracted info for SC'!$J$6,IF($N378=$D$26,'Extracted info for SC'!$J$7,IF($N378=$E$26,'Extracted info for SC'!$J$8,IF($N378=$F$26,'Extracted info for SC'!$J$9,IF($N378=$G$26,'Extracted info for SC'!$J$10,IF($N378=$H$26,'Extracted info for SC'!$J$11,IF($N378=$I$26,'Extracted info for SC'!$J$12,IF($N378=$J$26,'Extracted info for SC'!$J$13,IF($N378=$K$26,'Extracted info for SC'!$J$14,IF($N378=$L$26,'Extracted info for SC'!$J$15,IF($N378=$M$26,'Extracted info for SC'!$J$16,IF($N378=$N$26,'Extracted info for SC'!$J$17,IF($N378=$O$26,'Extracted info for SC'!$J$18,""))))))))))))))</f>
        <v/>
      </c>
      <c r="Z378" s="155" t="str">
        <f t="shared" ref="Z378" si="150">IFERROR(IF($F378="OCS 100","OCS (OCS 100)",IF($F378="OCS Blended","OCS (OCS Blended)",IF($F378="OCS (No Label)","OCS (No Label)",IF($F378="RCS 100","RCS (RCS 100)",IF($F378="RCS Blended","RCS (RCS Blended)",IF($F378="GRS","GRS (GRS)",IF($F378="GRS (No Label)", "GRS (No Label)",IF($F378="RDS","RDS (RDS)",IF($F378="RWS","RWS (RWS)",IF($F378="RAS","RAS (RAS)",IF($F378="RMS","RMS (RMS)",IF($F378="GOTS Organic","GOTS (Organic)",IF($F378="GOTS Made with organic","GOTS (Made with Organic)",IF($F378="GOTS Organic - in conversion","GOTS (Organic - In Conversion)",IF($F378="GOTS Made with organic - in conversion","GOTS (Made with Organic - In Conversion)",""))))))))))))))),"")</f>
        <v/>
      </c>
      <c r="AA378" s="13" t="str">
        <f t="shared" si="142"/>
        <v/>
      </c>
      <c r="AB378" s="155" t="str">
        <f t="shared" ref="AB378" si="151">IFERROR(IF($F378="OCS 100", "OCS_100",IF($F378="OCS Blended", "OCS_Blended",IF($F378="OCS (No Label)", "OCS_No_Label",IF($F378="RCS 100", "RCS_100",IF($F378="RCS Blended","RCS_Blended",IF($F378="GRS","GRS",IF($F378="GRS (No Label)", "GRS_No_Label",IF($F378="RDS","RDS",IF($F378="RWS","RWS",IF($F378="RMS","RMS",IF($F378="GOTS Organic","GOTS_Organic",IF($F378="GOTS Made with organic","GOTS_Made_with_organic",IF($F378="GOTS Organic - in conversion","GOTS_Organic_in_Conversion",IF($F378="GOTS Made with organic - in conversion","GOTS_Made_with_Organic_in_Conversion",IF($F378="RAS","RAS",""))))))))))))))),"")</f>
        <v/>
      </c>
      <c r="AC378" s="13" t="str">
        <f t="shared" ca="1" si="147"/>
        <v>$AB</v>
      </c>
      <c r="AD378" s="13" t="str" cm="1">
        <f t="array" aca="1" ref="AD378" ca="1">IFERROR(IF((LEFT(INDIRECT("$F"&amp;$S378),4))="GOTS",IF($G378="Organic","GOTS_Organic_raw",(IF($G378="Responsible","GOTS_Responsible",(IF($G378="No Attribute (Conventional)","GOTS_conventional",(IF($G378="Recycled Pre/Post-Consumer","GOTS_pre_post",(IF($G378="In-Conversion","GOTS_in_conversion",(IF($G378="Sustainably Sourced","Sustainably_sourced",""))))))))))),IF($G378="Organic","Organic",(IF($G378="Responsible","Responsible",(IF($G378="No Attribute (Conventional)","No_Attribute_Conventional",(IF($G378="Recycled Pre/Post-Consumer","Recycled_Pre_Post_Consumer",(IF($G378="In-Conversion","In_Conversion",(IF($G378="Recycled Pre-Consumer","Recycled_Pre_Consumer",(IF($G378="Recycled Post-Consumer","Recycled_Post_Consumer",(IF($G378="Sustainably Sourced","Sustainably_sourced","")))))))))))))))),"")</f>
        <v/>
      </c>
      <c r="AE378" s="13" t="e" cm="1">
        <f t="array" aca="1" ref="AE378" ca="1">IF(INDIRECT("$F"&amp;$S378)="","",IF(LEFT(INDIRECT("$F"&amp;$S378),3)="GRS","GRS_RCS_RM",IF((LEFT(INDIRECT("$F"&amp;$S378),3))="RCS","GRS_RCS_RM",IF(INDIRECT("$F"&amp;$S378)="OCS (No Label)","OCS_Conversion_RM",IF(LEFT(INDIRECT("$F"&amp;$S378),3)="OCS","OCS_RM",IF(RIGHT(INDIRECT("$F"&amp;$S378),10)="conversion","GOTS_RM_conversion",IF((LEFT(INDIRECT("$F"&amp;$S378),4))="GOTS","GOTS_RM","Responsible_RM")))))))</f>
        <v>#REF!</v>
      </c>
      <c r="AF378" s="13" t="str" cm="1">
        <f t="array" aca="1" ref="AF378" ca="1">IF($S378="","",INDIRECT("$Z"&amp;$S378))</f>
        <v/>
      </c>
      <c r="AG378" s="155" t="str">
        <f t="shared" si="141"/>
        <v/>
      </c>
      <c r="AH378" s="13" t="str" cm="1">
        <f t="array" aca="1" ref="AH378" ca="1">IFERROR(INDIRECT("$ag"&amp;S378),"")</f>
        <v/>
      </c>
      <c r="AI378" s="13" t="e" cm="1">
        <f t="array" aca="1" ref="AI378" ca="1">INDIRECT("O"&amp;S377)</f>
        <v>#REF!</v>
      </c>
      <c r="AJ378" s="13" t="str">
        <f>IF($I378="","",INDEX('Raw Material'!$A$1:$J$75,MATCH(I378,'Raw Material'!$A$1:$A$75,0),(MATCH(G378,'Raw Material'!$A$1:$J$1,0))))</f>
        <v/>
      </c>
      <c r="AK378" s="13" t="str">
        <f t="shared" si="143"/>
        <v>YANLIŞRM</v>
      </c>
      <c r="AL378" s="153" t="str">
        <f t="shared" si="144"/>
        <v/>
      </c>
    </row>
    <row r="379" spans="1:38" ht="16.5" customHeight="1">
      <c r="A379" s="161"/>
      <c r="B379" s="166"/>
      <c r="C379" s="167"/>
      <c r="D379" s="156"/>
      <c r="E379" s="156"/>
      <c r="F379" s="173"/>
      <c r="G379" s="181"/>
      <c r="H379" s="182"/>
      <c r="I379" s="182"/>
      <c r="J379" s="182"/>
      <c r="K379" s="32"/>
      <c r="L379" s="178"/>
      <c r="M379" s="178"/>
      <c r="N379" s="81"/>
      <c r="O379" s="185"/>
      <c r="P379" s="103"/>
      <c r="Q379" s="84" t="str">
        <f t="shared" si="145"/>
        <v/>
      </c>
      <c r="R379" s="159"/>
      <c r="S379" s="28" t="str" cm="1">
        <f t="array" aca="1" ref="S379" ca="1">IF(INDIRECT("A"&amp;114+$U379)&lt;&gt;"",114+$U379,"")</f>
        <v/>
      </c>
      <c r="T379" s="28" t="str">
        <f t="shared" ca="1" si="146"/>
        <v>$B</v>
      </c>
      <c r="U379" s="29">
        <f t="shared" si="120"/>
        <v>264</v>
      </c>
      <c r="V379" s="29">
        <v>22.083333333334998</v>
      </c>
      <c r="W379" s="29">
        <f t="shared" si="121"/>
        <v>22</v>
      </c>
      <c r="X379" s="41" t="str" cm="1">
        <f t="array" aca="1" ref="X379" ca="1">IFERROR(INDEX('PC&amp;PD'!$A$1:$AP$15,ROW('PC&amp;PD'!$A$15),MATCH(INDIRECT(T379),'PC&amp;PD'!$A$1:$AP$1,0)),"")</f>
        <v/>
      </c>
      <c r="Y379" s="13" t="str">
        <f>IF(OR($N379="",$N379=0),"",IF($N379=$E$7,'Extracted info for SC'!$J$6,IF($N379=$D$26,'Extracted info for SC'!$J$7,IF($N379=$E$26,'Extracted info for SC'!$J$8,IF($N379=$F$26,'Extracted info for SC'!$J$9,IF($N379=$G$26,'Extracted info for SC'!$J$10,IF($N379=$H$26,'Extracted info for SC'!$J$11,IF($N379=$I$26,'Extracted info for SC'!$J$12,IF($N379=$J$26,'Extracted info for SC'!$J$13,IF($N379=$K$26,'Extracted info for SC'!$J$14,IF($N379=$L$26,'Extracted info for SC'!$J$15,IF($N379=$M$26,'Extracted info for SC'!$J$16,IF($N379=$N$26,'Extracted info for SC'!$J$17,IF($N379=$O$26,'Extracted info for SC'!$J$18,""))))))))))))))</f>
        <v/>
      </c>
      <c r="Z379" s="155"/>
      <c r="AA379" s="13" t="str">
        <f t="shared" si="142"/>
        <v/>
      </c>
      <c r="AB379" s="155"/>
      <c r="AC379" s="13" t="str">
        <f t="shared" ca="1" si="147"/>
        <v>$AB</v>
      </c>
      <c r="AD379" s="13" t="str" cm="1">
        <f t="array" aca="1" ref="AD379" ca="1">IFERROR(IF((LEFT(INDIRECT("$F"&amp;$S379),4))="GOTS",IF($G379="Organic","GOTS_Organic_raw",(IF($G379="Responsible","GOTS_Responsible",(IF($G379="No Attribute (Conventional)","GOTS_conventional",(IF($G379="Recycled Pre/Post-Consumer","GOTS_pre_post",(IF($G379="In-Conversion","GOTS_in_conversion",(IF($G379="Sustainably Sourced","Sustainably_sourced",""))))))))))),IF($G379="Organic","Organic",(IF($G379="Responsible","Responsible",(IF($G379="No Attribute (Conventional)","No_Attribute_Conventional",(IF($G379="Recycled Pre/Post-Consumer","Recycled_Pre_Post_Consumer",(IF($G379="In-Conversion","In_Conversion",(IF($G379="Recycled Pre-Consumer","Recycled_Pre_Consumer",(IF($G379="Recycled Post-Consumer","Recycled_Post_Consumer",(IF($G379="Sustainably Sourced","Sustainably_sourced","")))))))))))))))),"")</f>
        <v/>
      </c>
      <c r="AE379" s="13" t="e" cm="1">
        <f t="array" aca="1" ref="AE379" ca="1">IF(INDIRECT("$F"&amp;$S379)="","",IF(LEFT(INDIRECT("$F"&amp;$S379),3)="GRS","GRS_RCS_RM",IF((LEFT(INDIRECT("$F"&amp;$S379),3))="RCS","GRS_RCS_RM",IF(INDIRECT("$F"&amp;$S379)="OCS (No Label)","OCS_Conversion_RM",IF(LEFT(INDIRECT("$F"&amp;$S379),3)="OCS","OCS_RM",IF(RIGHT(INDIRECT("$F"&amp;$S379),10)="conversion","GOTS_RM_conversion",IF((LEFT(INDIRECT("$F"&amp;$S379),4))="GOTS","GOTS_RM","Responsible_RM")))))))</f>
        <v>#REF!</v>
      </c>
      <c r="AF379" s="13" t="str" cm="1">
        <f t="array" aca="1" ref="AF379" ca="1">IF($S379="","",INDIRECT("$Z"&amp;$S379))</f>
        <v/>
      </c>
      <c r="AG379" s="155"/>
      <c r="AH379" s="13" t="str" cm="1">
        <f t="array" aca="1" ref="AH379" ca="1">IFERROR(INDIRECT("$ag"&amp;S379),"")</f>
        <v/>
      </c>
      <c r="AI379" s="13" t="e" cm="1">
        <f t="array" aca="1" ref="AI379" ca="1">INDIRECT("O"&amp;S378)</f>
        <v>#REF!</v>
      </c>
      <c r="AJ379" s="13" t="str">
        <f>IF($I379="","",INDEX('Raw Material'!$A$1:$J$75,MATCH(I379,'Raw Material'!$A$1:$A$75,0),(MATCH(G379,'Raw Material'!$A$1:$J$1,0))))</f>
        <v/>
      </c>
      <c r="AK379" s="13" t="str">
        <f t="shared" si="143"/>
        <v>YANLIŞRM</v>
      </c>
      <c r="AL379" s="153" t="str">
        <f t="shared" si="144"/>
        <v/>
      </c>
    </row>
    <row r="380" spans="1:38" ht="16.5" customHeight="1">
      <c r="A380" s="161"/>
      <c r="B380" s="166"/>
      <c r="C380" s="167"/>
      <c r="D380" s="156"/>
      <c r="E380" s="156"/>
      <c r="F380" s="173"/>
      <c r="G380" s="181"/>
      <c r="H380" s="182"/>
      <c r="I380" s="182"/>
      <c r="J380" s="182"/>
      <c r="K380" s="32"/>
      <c r="L380" s="178"/>
      <c r="M380" s="178"/>
      <c r="N380" s="81"/>
      <c r="O380" s="185"/>
      <c r="P380" s="103"/>
      <c r="Q380" s="84" t="str">
        <f t="shared" si="145"/>
        <v/>
      </c>
      <c r="R380" s="159"/>
      <c r="S380" s="28" t="str" cm="1">
        <f t="array" aca="1" ref="S380" ca="1">IF(INDIRECT("A"&amp;114+$U380)&lt;&gt;"",114+$U380,"")</f>
        <v/>
      </c>
      <c r="T380" s="28" t="str">
        <f t="shared" ca="1" si="146"/>
        <v>$B</v>
      </c>
      <c r="U380" s="29">
        <f t="shared" si="120"/>
        <v>264</v>
      </c>
      <c r="V380" s="29">
        <v>22.166666666668299</v>
      </c>
      <c r="W380" s="29">
        <f t="shared" si="121"/>
        <v>22</v>
      </c>
      <c r="X380" s="41" t="str" cm="1">
        <f t="array" aca="1" ref="X380" ca="1">IFERROR(INDEX('PC&amp;PD'!$A$1:$AP$15,ROW('PC&amp;PD'!$A$15),MATCH(INDIRECT(T380),'PC&amp;PD'!$A$1:$AP$1,0)),"")</f>
        <v/>
      </c>
      <c r="Y380" s="13" t="str">
        <f>IF(OR($N380="",$N380=0),"",IF($N380=$E$7,'Extracted info for SC'!$J$6,IF($N380=$D$26,'Extracted info for SC'!$J$7,IF($N380=$E$26,'Extracted info for SC'!$J$8,IF($N380=$F$26,'Extracted info for SC'!$J$9,IF($N380=$G$26,'Extracted info for SC'!$J$10,IF($N380=$H$26,'Extracted info for SC'!$J$11,IF($N380=$I$26,'Extracted info for SC'!$J$12,IF($N380=$J$26,'Extracted info for SC'!$J$13,IF($N380=$K$26,'Extracted info for SC'!$J$14,IF($N380=$L$26,'Extracted info for SC'!$J$15,IF($N380=$M$26,'Extracted info for SC'!$J$16,IF($N380=$N$26,'Extracted info for SC'!$J$17,IF($N380=$O$26,'Extracted info for SC'!$J$18,""))))))))))))))</f>
        <v/>
      </c>
      <c r="Z380" s="155"/>
      <c r="AA380" s="13" t="str">
        <f t="shared" si="142"/>
        <v/>
      </c>
      <c r="AB380" s="155"/>
      <c r="AC380" s="13" t="str">
        <f t="shared" ca="1" si="147"/>
        <v>$AB</v>
      </c>
      <c r="AD380" s="13" t="str" cm="1">
        <f t="array" aca="1" ref="AD380" ca="1">IFERROR(IF((LEFT(INDIRECT("$F"&amp;$S380),4))="GOTS",IF($G380="Organic","GOTS_Organic_raw",(IF($G380="Responsible","GOTS_Responsible",(IF($G380="No Attribute (Conventional)","GOTS_conventional",(IF($G380="Recycled Pre/Post-Consumer","GOTS_pre_post",(IF($G380="In-Conversion","GOTS_in_conversion",(IF($G380="Sustainably Sourced","Sustainably_sourced",""))))))))))),IF($G380="Organic","Organic",(IF($G380="Responsible","Responsible",(IF($G380="No Attribute (Conventional)","No_Attribute_Conventional",(IF($G380="Recycled Pre/Post-Consumer","Recycled_Pre_Post_Consumer",(IF($G380="In-Conversion","In_Conversion",(IF($G380="Recycled Pre-Consumer","Recycled_Pre_Consumer",(IF($G380="Recycled Post-Consumer","Recycled_Post_Consumer",(IF($G380="Sustainably Sourced","Sustainably_sourced","")))))))))))))))),"")</f>
        <v/>
      </c>
      <c r="AE380" s="13" t="e" cm="1">
        <f t="array" aca="1" ref="AE380" ca="1">IF(INDIRECT("$F"&amp;$S380)="","",IF(LEFT(INDIRECT("$F"&amp;$S380),3)="GRS","GRS_RCS_RM",IF((LEFT(INDIRECT("$F"&amp;$S380),3))="RCS","GRS_RCS_RM",IF(INDIRECT("$F"&amp;$S380)="OCS (No Label)","OCS_Conversion_RM",IF(LEFT(INDIRECT("$F"&amp;$S380),3)="OCS","OCS_RM",IF(RIGHT(INDIRECT("$F"&amp;$S380),10)="conversion","GOTS_RM_conversion",IF((LEFT(INDIRECT("$F"&amp;$S380),4))="GOTS","GOTS_RM","Responsible_RM")))))))</f>
        <v>#REF!</v>
      </c>
      <c r="AF380" s="13" t="str" cm="1">
        <f t="array" aca="1" ref="AF380" ca="1">IF($S380="","",INDIRECT("$Z"&amp;$S380))</f>
        <v/>
      </c>
      <c r="AG380" s="155"/>
      <c r="AH380" s="13" t="str" cm="1">
        <f t="array" aca="1" ref="AH380" ca="1">IFERROR(INDIRECT("$ag"&amp;S380),"")</f>
        <v/>
      </c>
      <c r="AI380" s="13" t="e" cm="1">
        <f t="array" aca="1" ref="AI380" ca="1">INDIRECT("O"&amp;S379)</f>
        <v>#REF!</v>
      </c>
      <c r="AJ380" s="13" t="str">
        <f>IF($I380="","",INDEX('Raw Material'!$A$1:$J$75,MATCH(I380,'Raw Material'!$A$1:$A$75,0),(MATCH(G380,'Raw Material'!$A$1:$J$1,0))))</f>
        <v/>
      </c>
      <c r="AK380" s="13" t="str">
        <f t="shared" si="143"/>
        <v>YANLIŞRM</v>
      </c>
      <c r="AL380" s="153" t="str">
        <f t="shared" si="144"/>
        <v/>
      </c>
    </row>
    <row r="381" spans="1:38" ht="16.5" customHeight="1">
      <c r="A381" s="161"/>
      <c r="B381" s="166"/>
      <c r="C381" s="167"/>
      <c r="D381" s="156"/>
      <c r="E381" s="156"/>
      <c r="F381" s="174"/>
      <c r="G381" s="181"/>
      <c r="H381" s="182"/>
      <c r="I381" s="182"/>
      <c r="J381" s="182"/>
      <c r="K381" s="32"/>
      <c r="L381" s="178"/>
      <c r="M381" s="178"/>
      <c r="N381" s="81"/>
      <c r="O381" s="185"/>
      <c r="P381" s="103"/>
      <c r="Q381" s="84" t="str">
        <f t="shared" si="145"/>
        <v/>
      </c>
      <c r="R381" s="159"/>
      <c r="S381" s="28" t="str" cm="1">
        <f t="array" aca="1" ref="S381" ca="1">IF(INDIRECT("A"&amp;114+$U381)&lt;&gt;"",114+$U381,"")</f>
        <v/>
      </c>
      <c r="T381" s="28" t="str">
        <f t="shared" ca="1" si="146"/>
        <v>$B</v>
      </c>
      <c r="U381" s="29">
        <f t="shared" si="120"/>
        <v>264</v>
      </c>
      <c r="V381" s="29">
        <v>22.250000000001702</v>
      </c>
      <c r="W381" s="29">
        <f t="shared" si="121"/>
        <v>22</v>
      </c>
      <c r="X381" s="41" t="str" cm="1">
        <f t="array" aca="1" ref="X381" ca="1">IFERROR(INDEX('PC&amp;PD'!$A$1:$AP$15,ROW('PC&amp;PD'!$A$15),MATCH(INDIRECT(T381),'PC&amp;PD'!$A$1:$AP$1,0)),"")</f>
        <v/>
      </c>
      <c r="Y381" s="13" t="str">
        <f>IF(OR($N381="",$N381=0),"",IF($N381=$E$7,'Extracted info for SC'!$J$6,IF($N381=$D$26,'Extracted info for SC'!$J$7,IF($N381=$E$26,'Extracted info for SC'!$J$8,IF($N381=$F$26,'Extracted info for SC'!$J$9,IF($N381=$G$26,'Extracted info for SC'!$J$10,IF($N381=$H$26,'Extracted info for SC'!$J$11,IF($N381=$I$26,'Extracted info for SC'!$J$12,IF($N381=$J$26,'Extracted info for SC'!$J$13,IF($N381=$K$26,'Extracted info for SC'!$J$14,IF($N381=$L$26,'Extracted info for SC'!$J$15,IF($N381=$M$26,'Extracted info for SC'!$J$16,IF($N381=$N$26,'Extracted info for SC'!$J$17,IF($N381=$O$26,'Extracted info for SC'!$J$18,""))))))))))))))</f>
        <v/>
      </c>
      <c r="Z381" s="155"/>
      <c r="AA381" s="13" t="str">
        <f t="shared" si="142"/>
        <v/>
      </c>
      <c r="AB381" s="155"/>
      <c r="AC381" s="13" t="str">
        <f t="shared" ca="1" si="147"/>
        <v>$AB</v>
      </c>
      <c r="AD381" s="13" t="str" cm="1">
        <f t="array" aca="1" ref="AD381" ca="1">IFERROR(IF((LEFT(INDIRECT("$F"&amp;$S381),4))="GOTS",IF($G381="Organic","GOTS_Organic_raw",(IF($G381="Responsible","GOTS_Responsible",(IF($G381="No Attribute (Conventional)","GOTS_conventional",(IF($G381="Recycled Pre/Post-Consumer","GOTS_pre_post",(IF($G381="In-Conversion","GOTS_in_conversion",(IF($G381="Sustainably Sourced","Sustainably_sourced",""))))))))))),IF($G381="Organic","Organic",(IF($G381="Responsible","Responsible",(IF($G381="No Attribute (Conventional)","No_Attribute_Conventional",(IF($G381="Recycled Pre/Post-Consumer","Recycled_Pre_Post_Consumer",(IF($G381="In-Conversion","In_Conversion",(IF($G381="Recycled Pre-Consumer","Recycled_Pre_Consumer",(IF($G381="Recycled Post-Consumer","Recycled_Post_Consumer",(IF($G381="Sustainably Sourced","Sustainably_sourced","")))))))))))))))),"")</f>
        <v/>
      </c>
      <c r="AE381" s="13" t="e" cm="1">
        <f t="array" aca="1" ref="AE381" ca="1">IF(INDIRECT("$F"&amp;$S381)="","",IF(LEFT(INDIRECT("$F"&amp;$S381),3)="GRS","GRS_RCS_RM",IF((LEFT(INDIRECT("$F"&amp;$S381),3))="RCS","GRS_RCS_RM",IF(INDIRECT("$F"&amp;$S381)="OCS (No Label)","OCS_Conversion_RM",IF(LEFT(INDIRECT("$F"&amp;$S381),3)="OCS","OCS_RM",IF(RIGHT(INDIRECT("$F"&amp;$S381),10)="conversion","GOTS_RM_conversion",IF((LEFT(INDIRECT("$F"&amp;$S381),4))="GOTS","GOTS_RM","Responsible_RM")))))))</f>
        <v>#REF!</v>
      </c>
      <c r="AF381" s="13" t="str" cm="1">
        <f t="array" aca="1" ref="AF381" ca="1">IF($S381="","",INDIRECT("$Z"&amp;$S381))</f>
        <v/>
      </c>
      <c r="AG381" s="155"/>
      <c r="AH381" s="13" t="str" cm="1">
        <f t="array" aca="1" ref="AH381" ca="1">IFERROR(INDIRECT("$ag"&amp;S381),"")</f>
        <v/>
      </c>
      <c r="AI381" s="13" t="e" cm="1">
        <f t="array" aca="1" ref="AI381" ca="1">INDIRECT("O"&amp;S380)</f>
        <v>#REF!</v>
      </c>
      <c r="AJ381" s="13" t="str">
        <f>IF($I381="","",INDEX('Raw Material'!$A$1:$J$75,MATCH(I381,'Raw Material'!$A$1:$A$75,0),(MATCH(G381,'Raw Material'!$A$1:$J$1,0))))</f>
        <v/>
      </c>
      <c r="AK381" s="13" t="str">
        <f t="shared" si="143"/>
        <v>YANLIŞRM</v>
      </c>
      <c r="AL381" s="153" t="str">
        <f t="shared" si="144"/>
        <v/>
      </c>
    </row>
    <row r="382" spans="1:38" ht="16.5" customHeight="1">
      <c r="A382" s="161"/>
      <c r="B382" s="166"/>
      <c r="C382" s="167"/>
      <c r="D382" s="156"/>
      <c r="E382" s="156"/>
      <c r="F382" s="174"/>
      <c r="G382" s="181"/>
      <c r="H382" s="182"/>
      <c r="I382" s="182"/>
      <c r="J382" s="182"/>
      <c r="K382" s="32"/>
      <c r="L382" s="178"/>
      <c r="M382" s="178"/>
      <c r="N382" s="81"/>
      <c r="O382" s="185"/>
      <c r="P382" s="103"/>
      <c r="Q382" s="84" t="str">
        <f t="shared" si="145"/>
        <v/>
      </c>
      <c r="R382" s="159"/>
      <c r="S382" s="28" t="str" cm="1">
        <f t="array" aca="1" ref="S382" ca="1">IF(INDIRECT("A"&amp;114+$U382)&lt;&gt;"",114+$U382,"")</f>
        <v/>
      </c>
      <c r="T382" s="28" t="str">
        <f t="shared" ca="1" si="146"/>
        <v>$B</v>
      </c>
      <c r="U382" s="29">
        <f t="shared" si="120"/>
        <v>264</v>
      </c>
      <c r="V382" s="29">
        <v>22.333333333334998</v>
      </c>
      <c r="W382" s="29">
        <f t="shared" si="121"/>
        <v>22</v>
      </c>
      <c r="X382" s="41" t="str" cm="1">
        <f t="array" aca="1" ref="X382" ca="1">IFERROR(INDEX('PC&amp;PD'!$A$1:$AP$15,ROW('PC&amp;PD'!$A$15),MATCH(INDIRECT(T382),'PC&amp;PD'!$A$1:$AP$1,0)),"")</f>
        <v/>
      </c>
      <c r="Y382" s="13" t="str">
        <f>IF(OR($N382="",$N382=0),"",IF($N382=$E$7,'Extracted info for SC'!$J$6,IF($N382=$D$26,'Extracted info for SC'!$J$7,IF($N382=$E$26,'Extracted info for SC'!$J$8,IF($N382=$F$26,'Extracted info for SC'!$J$9,IF($N382=$G$26,'Extracted info for SC'!$J$10,IF($N382=$H$26,'Extracted info for SC'!$J$11,IF($N382=$I$26,'Extracted info for SC'!$J$12,IF($N382=$J$26,'Extracted info for SC'!$J$13,IF($N382=$K$26,'Extracted info for SC'!$J$14,IF($N382=$L$26,'Extracted info for SC'!$J$15,IF($N382=$M$26,'Extracted info for SC'!$J$16,IF($N382=$N$26,'Extracted info for SC'!$J$17,IF($N382=$O$26,'Extracted info for SC'!$J$18,""))))))))))))))</f>
        <v/>
      </c>
      <c r="Z382" s="155"/>
      <c r="AA382" s="13" t="str">
        <f t="shared" si="142"/>
        <v/>
      </c>
      <c r="AB382" s="155"/>
      <c r="AC382" s="13" t="str">
        <f t="shared" ca="1" si="147"/>
        <v>$AB</v>
      </c>
      <c r="AD382" s="13" t="str" cm="1">
        <f t="array" aca="1" ref="AD382" ca="1">IFERROR(IF((LEFT(INDIRECT("$F"&amp;$S382),4))="GOTS",IF($G382="Organic","GOTS_Organic_raw",(IF($G382="Responsible","GOTS_Responsible",(IF($G382="No Attribute (Conventional)","GOTS_conventional",(IF($G382="Recycled Pre/Post-Consumer","GOTS_pre_post",(IF($G382="In-Conversion","GOTS_in_conversion",(IF($G382="Sustainably Sourced","Sustainably_sourced",""))))))))))),IF($G382="Organic","Organic",(IF($G382="Responsible","Responsible",(IF($G382="No Attribute (Conventional)","No_Attribute_Conventional",(IF($G382="Recycled Pre/Post-Consumer","Recycled_Pre_Post_Consumer",(IF($G382="In-Conversion","In_Conversion",(IF($G382="Recycled Pre-Consumer","Recycled_Pre_Consumer",(IF($G382="Recycled Post-Consumer","Recycled_Post_Consumer",(IF($G382="Sustainably Sourced","Sustainably_sourced","")))))))))))))))),"")</f>
        <v/>
      </c>
      <c r="AE382" s="13" t="e" cm="1">
        <f t="array" aca="1" ref="AE382" ca="1">IF(INDIRECT("$F"&amp;$S382)="","",IF(LEFT(INDIRECT("$F"&amp;$S382),3)="GRS","GRS_RCS_RM",IF((LEFT(INDIRECT("$F"&amp;$S382),3))="RCS","GRS_RCS_RM",IF(INDIRECT("$F"&amp;$S382)="OCS (No Label)","OCS_Conversion_RM",IF(LEFT(INDIRECT("$F"&amp;$S382),3)="OCS","OCS_RM",IF(RIGHT(INDIRECT("$F"&amp;$S382),10)="conversion","GOTS_RM_conversion",IF((LEFT(INDIRECT("$F"&amp;$S382),4))="GOTS","GOTS_RM","Responsible_RM")))))))</f>
        <v>#REF!</v>
      </c>
      <c r="AF382" s="13" t="str" cm="1">
        <f t="array" aca="1" ref="AF382" ca="1">IF($S382="","",INDIRECT("$Z"&amp;$S382))</f>
        <v/>
      </c>
      <c r="AG382" s="155"/>
      <c r="AH382" s="13" t="str" cm="1">
        <f t="array" aca="1" ref="AH382" ca="1">IFERROR(INDIRECT("$ag"&amp;S382),"")</f>
        <v/>
      </c>
      <c r="AI382" s="13" t="e" cm="1">
        <f t="array" aca="1" ref="AI382" ca="1">INDIRECT("O"&amp;S381)</f>
        <v>#REF!</v>
      </c>
      <c r="AJ382" s="13" t="str">
        <f>IF($I382="","",INDEX('Raw Material'!$A$1:$J$75,MATCH(I382,'Raw Material'!$A$1:$A$75,0),(MATCH(G382,'Raw Material'!$A$1:$J$1,0))))</f>
        <v/>
      </c>
      <c r="AK382" s="13" t="str">
        <f t="shared" si="143"/>
        <v>YANLIŞRM</v>
      </c>
      <c r="AL382" s="153" t="str">
        <f t="shared" si="144"/>
        <v/>
      </c>
    </row>
    <row r="383" spans="1:38" ht="16.5" customHeight="1">
      <c r="A383" s="161"/>
      <c r="B383" s="166"/>
      <c r="C383" s="167"/>
      <c r="D383" s="156"/>
      <c r="E383" s="156"/>
      <c r="F383" s="174"/>
      <c r="G383" s="181"/>
      <c r="H383" s="182"/>
      <c r="I383" s="182"/>
      <c r="J383" s="182"/>
      <c r="K383" s="32"/>
      <c r="L383" s="178"/>
      <c r="M383" s="178"/>
      <c r="N383" s="81"/>
      <c r="O383" s="185"/>
      <c r="P383" s="103"/>
      <c r="Q383" s="84" t="str">
        <f t="shared" si="145"/>
        <v/>
      </c>
      <c r="R383" s="159"/>
      <c r="S383" s="28" t="str" cm="1">
        <f t="array" aca="1" ref="S383" ca="1">IF(INDIRECT("A"&amp;114+$U383)&lt;&gt;"",114+$U383,"")</f>
        <v/>
      </c>
      <c r="T383" s="28" t="str">
        <f t="shared" ca="1" si="146"/>
        <v>$B</v>
      </c>
      <c r="U383" s="29">
        <f t="shared" ref="U383:U446" si="152">(12*W383)</f>
        <v>264</v>
      </c>
      <c r="V383" s="29">
        <v>22.416666666668402</v>
      </c>
      <c r="W383" s="29">
        <f t="shared" si="121"/>
        <v>22</v>
      </c>
      <c r="X383" s="41" t="str" cm="1">
        <f t="array" aca="1" ref="X383" ca="1">IFERROR(INDEX('PC&amp;PD'!$A$1:$AP$15,ROW('PC&amp;PD'!$A$15),MATCH(INDIRECT(T383),'PC&amp;PD'!$A$1:$AP$1,0)),"")</f>
        <v/>
      </c>
      <c r="Y383" s="13" t="str">
        <f>IF(OR($N383="",$N383=0),"",IF($N383=$E$7,'Extracted info for SC'!$J$6,IF($N383=$D$26,'Extracted info for SC'!$J$7,IF($N383=$E$26,'Extracted info for SC'!$J$8,IF($N383=$F$26,'Extracted info for SC'!$J$9,IF($N383=$G$26,'Extracted info for SC'!$J$10,IF($N383=$H$26,'Extracted info for SC'!$J$11,IF($N383=$I$26,'Extracted info for SC'!$J$12,IF($N383=$J$26,'Extracted info for SC'!$J$13,IF($N383=$K$26,'Extracted info for SC'!$J$14,IF($N383=$L$26,'Extracted info for SC'!$J$15,IF($N383=$M$26,'Extracted info for SC'!$J$16,IF($N383=$N$26,'Extracted info for SC'!$J$17,IF($N383=$O$26,'Extracted info for SC'!$J$18,""))))))))))))))</f>
        <v/>
      </c>
      <c r="Z383" s="155"/>
      <c r="AA383" s="13" t="str">
        <f t="shared" si="142"/>
        <v/>
      </c>
      <c r="AB383" s="155"/>
      <c r="AC383" s="13" t="str">
        <f t="shared" ca="1" si="147"/>
        <v>$AB</v>
      </c>
      <c r="AD383" s="13" t="str" cm="1">
        <f t="array" aca="1" ref="AD383" ca="1">IFERROR(IF((LEFT(INDIRECT("$F"&amp;$S383),4))="GOTS",IF($G383="Organic","GOTS_Organic_raw",(IF($G383="Responsible","GOTS_Responsible",(IF($G383="No Attribute (Conventional)","GOTS_conventional",(IF($G383="Recycled Pre/Post-Consumer","GOTS_pre_post",(IF($G383="In-Conversion","GOTS_in_conversion",(IF($G383="Sustainably Sourced","Sustainably_sourced",""))))))))))),IF($G383="Organic","Organic",(IF($G383="Responsible","Responsible",(IF($G383="No Attribute (Conventional)","No_Attribute_Conventional",(IF($G383="Recycled Pre/Post-Consumer","Recycled_Pre_Post_Consumer",(IF($G383="In-Conversion","In_Conversion",(IF($G383="Recycled Pre-Consumer","Recycled_Pre_Consumer",(IF($G383="Recycled Post-Consumer","Recycled_Post_Consumer",(IF($G383="Sustainably Sourced","Sustainably_sourced","")))))))))))))))),"")</f>
        <v/>
      </c>
      <c r="AE383" s="13" t="e" cm="1">
        <f t="array" aca="1" ref="AE383" ca="1">IF(INDIRECT("$F"&amp;$S383)="","",IF(LEFT(INDIRECT("$F"&amp;$S383),3)="GRS","GRS_RCS_RM",IF((LEFT(INDIRECT("$F"&amp;$S383),3))="RCS","GRS_RCS_RM",IF(INDIRECT("$F"&amp;$S383)="OCS (No Label)","OCS_Conversion_RM",IF(LEFT(INDIRECT("$F"&amp;$S383),3)="OCS","OCS_RM",IF(RIGHT(INDIRECT("$F"&amp;$S383),10)="conversion","GOTS_RM_conversion",IF((LEFT(INDIRECT("$F"&amp;$S383),4))="GOTS","GOTS_RM","Responsible_RM")))))))</f>
        <v>#REF!</v>
      </c>
      <c r="AF383" s="13" t="str" cm="1">
        <f t="array" aca="1" ref="AF383" ca="1">IF($S383="","",INDIRECT("$Z"&amp;$S383))</f>
        <v/>
      </c>
      <c r="AG383" s="155"/>
      <c r="AH383" s="13" t="str" cm="1">
        <f t="array" aca="1" ref="AH383" ca="1">IFERROR(INDIRECT("$ag"&amp;S383),"")</f>
        <v/>
      </c>
      <c r="AI383" s="13" t="e" cm="1">
        <f t="array" aca="1" ref="AI383" ca="1">INDIRECT("O"&amp;S382)</f>
        <v>#REF!</v>
      </c>
      <c r="AJ383" s="13" t="str">
        <f>IF($I383="","",INDEX('Raw Material'!$A$1:$J$75,MATCH(I383,'Raw Material'!$A$1:$A$75,0),(MATCH(G383,'Raw Material'!$A$1:$J$1,0))))</f>
        <v/>
      </c>
      <c r="AK383" s="13" t="str">
        <f t="shared" si="143"/>
        <v>YANLIŞRM</v>
      </c>
      <c r="AL383" s="153" t="str">
        <f t="shared" si="144"/>
        <v/>
      </c>
    </row>
    <row r="384" spans="1:38" ht="16.5" customHeight="1">
      <c r="A384" s="162"/>
      <c r="B384" s="168"/>
      <c r="C384" s="169"/>
      <c r="D384" s="156"/>
      <c r="E384" s="156"/>
      <c r="F384" s="175"/>
      <c r="G384" s="181"/>
      <c r="H384" s="182"/>
      <c r="I384" s="182"/>
      <c r="J384" s="182"/>
      <c r="K384" s="32"/>
      <c r="L384" s="179"/>
      <c r="M384" s="179"/>
      <c r="N384" s="81"/>
      <c r="O384" s="185"/>
      <c r="P384" s="103"/>
      <c r="Q384" s="84" t="str">
        <f t="shared" si="145"/>
        <v/>
      </c>
      <c r="R384" s="159"/>
      <c r="S384" s="28" t="str" cm="1">
        <f t="array" aca="1" ref="S384" ca="1">IF(INDIRECT("A"&amp;114+$U384)&lt;&gt;"",114+$U384,"")</f>
        <v/>
      </c>
      <c r="T384" s="28" t="str">
        <f t="shared" ca="1" si="146"/>
        <v>$B</v>
      </c>
      <c r="U384" s="29">
        <f t="shared" si="152"/>
        <v>264</v>
      </c>
      <c r="V384" s="29">
        <v>22.500000000001702</v>
      </c>
      <c r="W384" s="29">
        <f t="shared" si="121"/>
        <v>22</v>
      </c>
      <c r="X384" s="41" t="str" cm="1">
        <f t="array" aca="1" ref="X384" ca="1">IFERROR(INDEX('PC&amp;PD'!$A$1:$AP$15,ROW('PC&amp;PD'!$A$15),MATCH(INDIRECT(T384),'PC&amp;PD'!$A$1:$AP$1,0)),"")</f>
        <v/>
      </c>
      <c r="Y384" s="13" t="str">
        <f>IF(OR($N384="",$N384=0),"",IF($N384=$E$7,'Extracted info for SC'!$J$6,IF($N384=$D$26,'Extracted info for SC'!$J$7,IF($N384=$E$26,'Extracted info for SC'!$J$8,IF($N384=$F$26,'Extracted info for SC'!$J$9,IF($N384=$G$26,'Extracted info for SC'!$J$10,IF($N384=$H$26,'Extracted info for SC'!$J$11,IF($N384=$I$26,'Extracted info for SC'!$J$12,IF($N384=$J$26,'Extracted info for SC'!$J$13,IF($N384=$K$26,'Extracted info for SC'!$J$14,IF($N384=$L$26,'Extracted info for SC'!$J$15,IF($N384=$M$26,'Extracted info for SC'!$J$16,IF($N384=$N$26,'Extracted info for SC'!$J$17,IF($N384=$O$26,'Extracted info for SC'!$J$18,""))))))))))))))</f>
        <v/>
      </c>
      <c r="Z384" s="155"/>
      <c r="AA384" s="13" t="str">
        <f t="shared" si="142"/>
        <v/>
      </c>
      <c r="AB384" s="155"/>
      <c r="AC384" s="13" t="str">
        <f t="shared" ca="1" si="147"/>
        <v>$AB</v>
      </c>
      <c r="AD384" s="13" t="str" cm="1">
        <f t="array" aca="1" ref="AD384" ca="1">IFERROR(IF((LEFT(INDIRECT("$F"&amp;$S384),4))="GOTS",IF($G384="Organic","GOTS_Organic_raw",(IF($G384="Responsible","GOTS_Responsible",(IF($G384="No Attribute (Conventional)","GOTS_conventional",(IF($G384="Recycled Pre/Post-Consumer","GOTS_pre_post",(IF($G384="In-Conversion","GOTS_in_conversion",(IF($G384="Sustainably Sourced","Sustainably_sourced",""))))))))))),IF($G384="Organic","Organic",(IF($G384="Responsible","Responsible",(IF($G384="No Attribute (Conventional)","No_Attribute_Conventional",(IF($G384="Recycled Pre/Post-Consumer","Recycled_Pre_Post_Consumer",(IF($G384="In-Conversion","In_Conversion",(IF($G384="Recycled Pre-Consumer","Recycled_Pre_Consumer",(IF($G384="Recycled Post-Consumer","Recycled_Post_Consumer",(IF($G384="Sustainably Sourced","Sustainably_sourced","")))))))))))))))),"")</f>
        <v/>
      </c>
      <c r="AE384" s="13" t="e" cm="1">
        <f t="array" aca="1" ref="AE384" ca="1">IF(INDIRECT("$F"&amp;$S384)="","",IF(LEFT(INDIRECT("$F"&amp;$S384),3)="GRS","GRS_RCS_RM",IF((LEFT(INDIRECT("$F"&amp;$S384),3))="RCS","GRS_RCS_RM",IF(INDIRECT("$F"&amp;$S384)="OCS (No Label)","OCS_Conversion_RM",IF(LEFT(INDIRECT("$F"&amp;$S384),3)="OCS","OCS_RM",IF(RIGHT(INDIRECT("$F"&amp;$S384),10)="conversion","GOTS_RM_conversion",IF((LEFT(INDIRECT("$F"&amp;$S384),4))="GOTS","GOTS_RM","Responsible_RM")))))))</f>
        <v>#REF!</v>
      </c>
      <c r="AF384" s="13" t="str" cm="1">
        <f t="array" aca="1" ref="AF384" ca="1">IF($S384="","",INDIRECT("$Z"&amp;$S384))</f>
        <v/>
      </c>
      <c r="AG384" s="155"/>
      <c r="AH384" s="13" t="str" cm="1">
        <f t="array" aca="1" ref="AH384" ca="1">IFERROR(INDIRECT("$ag"&amp;S384),"")</f>
        <v/>
      </c>
      <c r="AI384" s="13" t="e" cm="1">
        <f t="array" aca="1" ref="AI384" ca="1">INDIRECT("O"&amp;S383)</f>
        <v>#REF!</v>
      </c>
      <c r="AJ384" s="13" t="str">
        <f>IF($I384="","",INDEX('Raw Material'!$A$1:$J$75,MATCH(I384,'Raw Material'!$A$1:$A$75,0),(MATCH(G384,'Raw Material'!$A$1:$J$1,0))))</f>
        <v/>
      </c>
      <c r="AK384" s="13" t="str">
        <f t="shared" si="143"/>
        <v>YANLIŞRM</v>
      </c>
      <c r="AL384" s="153" t="str">
        <f t="shared" si="144"/>
        <v/>
      </c>
    </row>
    <row r="385" spans="1:38" ht="16.5" customHeight="1">
      <c r="A385" s="162"/>
      <c r="B385" s="168"/>
      <c r="C385" s="169"/>
      <c r="D385" s="156"/>
      <c r="E385" s="156"/>
      <c r="F385" s="175"/>
      <c r="G385" s="181"/>
      <c r="H385" s="182"/>
      <c r="I385" s="182"/>
      <c r="J385" s="182"/>
      <c r="K385" s="32"/>
      <c r="L385" s="179"/>
      <c r="M385" s="179"/>
      <c r="N385" s="81"/>
      <c r="O385" s="185"/>
      <c r="P385" s="103"/>
      <c r="Q385" s="84" t="str">
        <f t="shared" si="145"/>
        <v/>
      </c>
      <c r="R385" s="159"/>
      <c r="S385" s="28" t="str" cm="1">
        <f t="array" aca="1" ref="S385" ca="1">IF(INDIRECT("A"&amp;114+$U385)&lt;&gt;"",114+$U385,"")</f>
        <v/>
      </c>
      <c r="T385" s="28" t="str">
        <f t="shared" ca="1" si="146"/>
        <v>$B</v>
      </c>
      <c r="U385" s="29">
        <f t="shared" si="152"/>
        <v>264</v>
      </c>
      <c r="V385" s="29">
        <v>22.583333333334998</v>
      </c>
      <c r="W385" s="29">
        <f t="shared" si="121"/>
        <v>22</v>
      </c>
      <c r="X385" s="41" t="str" cm="1">
        <f t="array" aca="1" ref="X385" ca="1">IFERROR(INDEX('PC&amp;PD'!$A$1:$AP$15,ROW('PC&amp;PD'!$A$15),MATCH(INDIRECT(T385),'PC&amp;PD'!$A$1:$AP$1,0)),"")</f>
        <v/>
      </c>
      <c r="Y385" s="13" t="str">
        <f>IF(OR($N385="",$N385=0),"",IF($N385=$E$7,'Extracted info for SC'!$J$6,IF($N385=$D$26,'Extracted info for SC'!$J$7,IF($N385=$E$26,'Extracted info for SC'!$J$8,IF($N385=$F$26,'Extracted info for SC'!$J$9,IF($N385=$G$26,'Extracted info for SC'!$J$10,IF($N385=$H$26,'Extracted info for SC'!$J$11,IF($N385=$I$26,'Extracted info for SC'!$J$12,IF($N385=$J$26,'Extracted info for SC'!$J$13,IF($N385=$K$26,'Extracted info for SC'!$J$14,IF($N385=$L$26,'Extracted info for SC'!$J$15,IF($N385=$M$26,'Extracted info for SC'!$J$16,IF($N385=$N$26,'Extracted info for SC'!$J$17,IF($N385=$O$26,'Extracted info for SC'!$J$18,""))))))))))))))</f>
        <v/>
      </c>
      <c r="Z385" s="155"/>
      <c r="AA385" s="13" t="str">
        <f t="shared" si="142"/>
        <v/>
      </c>
      <c r="AB385" s="155"/>
      <c r="AC385" s="13" t="str">
        <f t="shared" ca="1" si="147"/>
        <v>$AB</v>
      </c>
      <c r="AD385" s="13" t="str" cm="1">
        <f t="array" aca="1" ref="AD385" ca="1">IFERROR(IF((LEFT(INDIRECT("$F"&amp;$S385),4))="GOTS",IF($G385="Organic","GOTS_Organic_raw",(IF($G385="Responsible","GOTS_Responsible",(IF($G385="No Attribute (Conventional)","GOTS_conventional",(IF($G385="Recycled Pre/Post-Consumer","GOTS_pre_post",(IF($G385="In-Conversion","GOTS_in_conversion",(IF($G385="Sustainably Sourced","Sustainably_sourced",""))))))))))),IF($G385="Organic","Organic",(IF($G385="Responsible","Responsible",(IF($G385="No Attribute (Conventional)","No_Attribute_Conventional",(IF($G385="Recycled Pre/Post-Consumer","Recycled_Pre_Post_Consumer",(IF($G385="In-Conversion","In_Conversion",(IF($G385="Recycled Pre-Consumer","Recycled_Pre_Consumer",(IF($G385="Recycled Post-Consumer","Recycled_Post_Consumer",(IF($G385="Sustainably Sourced","Sustainably_sourced","")))))))))))))))),"")</f>
        <v/>
      </c>
      <c r="AE385" s="13" t="e" cm="1">
        <f t="array" aca="1" ref="AE385" ca="1">IF(INDIRECT("$F"&amp;$S385)="","",IF(LEFT(INDIRECT("$F"&amp;$S385),3)="GRS","GRS_RCS_RM",IF((LEFT(INDIRECT("$F"&amp;$S385),3))="RCS","GRS_RCS_RM",IF(INDIRECT("$F"&amp;$S385)="OCS (No Label)","OCS_Conversion_RM",IF(LEFT(INDIRECT("$F"&amp;$S385),3)="OCS","OCS_RM",IF(RIGHT(INDIRECT("$F"&amp;$S385),10)="conversion","GOTS_RM_conversion",IF((LEFT(INDIRECT("$F"&amp;$S385),4))="GOTS","GOTS_RM","Responsible_RM")))))))</f>
        <v>#REF!</v>
      </c>
      <c r="AF385" s="13" t="str" cm="1">
        <f t="array" aca="1" ref="AF385" ca="1">IF($S385="","",INDIRECT("$Z"&amp;$S385))</f>
        <v/>
      </c>
      <c r="AG385" s="155"/>
      <c r="AH385" s="13" t="str" cm="1">
        <f t="array" aca="1" ref="AH385" ca="1">IFERROR(INDIRECT("$ag"&amp;S385),"")</f>
        <v/>
      </c>
      <c r="AI385" s="13" t="e" cm="1">
        <f t="array" aca="1" ref="AI385" ca="1">INDIRECT("O"&amp;S384)</f>
        <v>#REF!</v>
      </c>
      <c r="AJ385" s="13" t="str">
        <f>IF($I385="","",INDEX('Raw Material'!$A$1:$J$75,MATCH(I385,'Raw Material'!$A$1:$A$75,0),(MATCH(G385,'Raw Material'!$A$1:$J$1,0))))</f>
        <v/>
      </c>
      <c r="AK385" s="13" t="str">
        <f t="shared" si="143"/>
        <v>YANLIŞRM</v>
      </c>
      <c r="AL385" s="153" t="str">
        <f t="shared" si="144"/>
        <v/>
      </c>
    </row>
    <row r="386" spans="1:38" ht="16.5" customHeight="1">
      <c r="A386" s="162"/>
      <c r="B386" s="168"/>
      <c r="C386" s="169"/>
      <c r="D386" s="156"/>
      <c r="E386" s="156"/>
      <c r="F386" s="175"/>
      <c r="G386" s="181"/>
      <c r="H386" s="182"/>
      <c r="I386" s="182"/>
      <c r="J386" s="182"/>
      <c r="K386" s="32"/>
      <c r="L386" s="179"/>
      <c r="M386" s="179"/>
      <c r="N386" s="81"/>
      <c r="O386" s="185"/>
      <c r="P386" s="103"/>
      <c r="Q386" s="84" t="str">
        <f t="shared" si="145"/>
        <v/>
      </c>
      <c r="R386" s="159"/>
      <c r="S386" s="28" t="str" cm="1">
        <f t="array" aca="1" ref="S386" ca="1">IF(INDIRECT("A"&amp;114+$U386)&lt;&gt;"",114+$U386,"")</f>
        <v/>
      </c>
      <c r="T386" s="28" t="str">
        <f t="shared" ca="1" si="146"/>
        <v>$B</v>
      </c>
      <c r="U386" s="29">
        <f t="shared" si="152"/>
        <v>264</v>
      </c>
      <c r="V386" s="29">
        <v>22.666666666668402</v>
      </c>
      <c r="W386" s="29">
        <f t="shared" si="121"/>
        <v>22</v>
      </c>
      <c r="X386" s="41" t="str" cm="1">
        <f t="array" aca="1" ref="X386" ca="1">IFERROR(INDEX('PC&amp;PD'!$A$1:$AP$15,ROW('PC&amp;PD'!$A$15),MATCH(INDIRECT(T386),'PC&amp;PD'!$A$1:$AP$1,0)),"")</f>
        <v/>
      </c>
      <c r="Y386" s="13" t="str">
        <f>IF(OR($N386="",$N386=0),"",IF($N386=$E$7,'Extracted info for SC'!$J$6,IF($N386=$D$26,'Extracted info for SC'!$J$7,IF($N386=$E$26,'Extracted info for SC'!$J$8,IF($N386=$F$26,'Extracted info for SC'!$J$9,IF($N386=$G$26,'Extracted info for SC'!$J$10,IF($N386=$H$26,'Extracted info for SC'!$J$11,IF($N386=$I$26,'Extracted info for SC'!$J$12,IF($N386=$J$26,'Extracted info for SC'!$J$13,IF($N386=$K$26,'Extracted info for SC'!$J$14,IF($N386=$L$26,'Extracted info for SC'!$J$15,IF($N386=$M$26,'Extracted info for SC'!$J$16,IF($N386=$N$26,'Extracted info for SC'!$J$17,IF($N386=$O$26,'Extracted info for SC'!$J$18,""))))))))))))))</f>
        <v/>
      </c>
      <c r="Z386" s="155"/>
      <c r="AA386" s="13" t="str">
        <f t="shared" si="142"/>
        <v/>
      </c>
      <c r="AB386" s="155"/>
      <c r="AC386" s="13" t="str">
        <f t="shared" ca="1" si="147"/>
        <v>$AB</v>
      </c>
      <c r="AD386" s="13" t="str" cm="1">
        <f t="array" aca="1" ref="AD386" ca="1">IFERROR(IF((LEFT(INDIRECT("$F"&amp;$S386),4))="GOTS",IF($G386="Organic","GOTS_Organic_raw",(IF($G386="Responsible","GOTS_Responsible",(IF($G386="No Attribute (Conventional)","GOTS_conventional",(IF($G386="Recycled Pre/Post-Consumer","GOTS_pre_post",(IF($G386="In-Conversion","GOTS_in_conversion",(IF($G386="Sustainably Sourced","Sustainably_sourced",""))))))))))),IF($G386="Organic","Organic",(IF($G386="Responsible","Responsible",(IF($G386="No Attribute (Conventional)","No_Attribute_Conventional",(IF($G386="Recycled Pre/Post-Consumer","Recycled_Pre_Post_Consumer",(IF($G386="In-Conversion","In_Conversion",(IF($G386="Recycled Pre-Consumer","Recycled_Pre_Consumer",(IF($G386="Recycled Post-Consumer","Recycled_Post_Consumer",(IF($G386="Sustainably Sourced","Sustainably_sourced","")))))))))))))))),"")</f>
        <v/>
      </c>
      <c r="AE386" s="13" t="e" cm="1">
        <f t="array" aca="1" ref="AE386" ca="1">IF(INDIRECT("$F"&amp;$S386)="","",IF(LEFT(INDIRECT("$F"&amp;$S386),3)="GRS","GRS_RCS_RM",IF((LEFT(INDIRECT("$F"&amp;$S386),3))="RCS","GRS_RCS_RM",IF(INDIRECT("$F"&amp;$S386)="OCS (No Label)","OCS_Conversion_RM",IF(LEFT(INDIRECT("$F"&amp;$S386),3)="OCS","OCS_RM",IF(RIGHT(INDIRECT("$F"&amp;$S386),10)="conversion","GOTS_RM_conversion",IF((LEFT(INDIRECT("$F"&amp;$S386),4))="GOTS","GOTS_RM","Responsible_RM")))))))</f>
        <v>#REF!</v>
      </c>
      <c r="AF386" s="13" t="str" cm="1">
        <f t="array" aca="1" ref="AF386" ca="1">IF($S386="","",INDIRECT("$Z"&amp;$S386))</f>
        <v/>
      </c>
      <c r="AG386" s="155"/>
      <c r="AH386" s="13" t="str" cm="1">
        <f t="array" aca="1" ref="AH386" ca="1">IFERROR(INDIRECT("$ag"&amp;S386),"")</f>
        <v/>
      </c>
      <c r="AI386" s="13" t="e" cm="1">
        <f t="array" aca="1" ref="AI386" ca="1">INDIRECT("O"&amp;S385)</f>
        <v>#REF!</v>
      </c>
      <c r="AJ386" s="13" t="str">
        <f>IF($I386="","",INDEX('Raw Material'!$A$1:$J$75,MATCH(I386,'Raw Material'!$A$1:$A$75,0),(MATCH(G386,'Raw Material'!$A$1:$J$1,0))))</f>
        <v/>
      </c>
      <c r="AK386" s="13" t="str">
        <f t="shared" si="143"/>
        <v>YANLIŞRM</v>
      </c>
      <c r="AL386" s="153" t="str">
        <f t="shared" si="144"/>
        <v/>
      </c>
    </row>
    <row r="387" spans="1:38" ht="16.5" customHeight="1">
      <c r="A387" s="162"/>
      <c r="B387" s="168"/>
      <c r="C387" s="169"/>
      <c r="D387" s="156"/>
      <c r="E387" s="156"/>
      <c r="F387" s="175"/>
      <c r="G387" s="181"/>
      <c r="H387" s="182"/>
      <c r="I387" s="182"/>
      <c r="J387" s="182"/>
      <c r="K387" s="32"/>
      <c r="L387" s="179"/>
      <c r="M387" s="179"/>
      <c r="N387" s="81"/>
      <c r="O387" s="185"/>
      <c r="P387" s="103"/>
      <c r="Q387" s="84" t="str">
        <f t="shared" si="145"/>
        <v/>
      </c>
      <c r="R387" s="159"/>
      <c r="S387" s="28" t="str" cm="1">
        <f t="array" aca="1" ref="S387" ca="1">IF(INDIRECT("A"&amp;114+$U387)&lt;&gt;"",114+$U387,"")</f>
        <v/>
      </c>
      <c r="T387" s="28" t="str">
        <f t="shared" ca="1" si="146"/>
        <v>$B</v>
      </c>
      <c r="U387" s="29">
        <f t="shared" si="152"/>
        <v>264</v>
      </c>
      <c r="V387" s="29">
        <v>22.750000000001702</v>
      </c>
      <c r="W387" s="29">
        <f t="shared" si="121"/>
        <v>22</v>
      </c>
      <c r="X387" s="41" t="str" cm="1">
        <f t="array" aca="1" ref="X387" ca="1">IFERROR(INDEX('PC&amp;PD'!$A$1:$AP$15,ROW('PC&amp;PD'!$A$15),MATCH(INDIRECT(T387),'PC&amp;PD'!$A$1:$AP$1,0)),"")</f>
        <v/>
      </c>
      <c r="Y387" s="13" t="str">
        <f>IF(OR($N387="",$N387=0),"",IF($N387=$E$7,'Extracted info for SC'!$J$6,IF($N387=$D$26,'Extracted info for SC'!$J$7,IF($N387=$E$26,'Extracted info for SC'!$J$8,IF($N387=$F$26,'Extracted info for SC'!$J$9,IF($N387=$G$26,'Extracted info for SC'!$J$10,IF($N387=$H$26,'Extracted info for SC'!$J$11,IF($N387=$I$26,'Extracted info for SC'!$J$12,IF($N387=$J$26,'Extracted info for SC'!$J$13,IF($N387=$K$26,'Extracted info for SC'!$J$14,IF($N387=$L$26,'Extracted info for SC'!$J$15,IF($N387=$M$26,'Extracted info for SC'!$J$16,IF($N387=$N$26,'Extracted info for SC'!$J$17,IF($N387=$O$26,'Extracted info for SC'!$J$18,""))))))))))))))</f>
        <v/>
      </c>
      <c r="Z387" s="155"/>
      <c r="AA387" s="13" t="str">
        <f t="shared" si="142"/>
        <v/>
      </c>
      <c r="AB387" s="155"/>
      <c r="AC387" s="13" t="str">
        <f t="shared" ca="1" si="147"/>
        <v>$AB</v>
      </c>
      <c r="AD387" s="13" t="str" cm="1">
        <f t="array" aca="1" ref="AD387" ca="1">IFERROR(IF((LEFT(INDIRECT("$F"&amp;$S387),4))="GOTS",IF($G387="Organic","GOTS_Organic_raw",(IF($G387="Responsible","GOTS_Responsible",(IF($G387="No Attribute (Conventional)","GOTS_conventional",(IF($G387="Recycled Pre/Post-Consumer","GOTS_pre_post",(IF($G387="In-Conversion","GOTS_in_conversion",(IF($G387="Sustainably Sourced","Sustainably_sourced",""))))))))))),IF($G387="Organic","Organic",(IF($G387="Responsible","Responsible",(IF($G387="No Attribute (Conventional)","No_Attribute_Conventional",(IF($G387="Recycled Pre/Post-Consumer","Recycled_Pre_Post_Consumer",(IF($G387="In-Conversion","In_Conversion",(IF($G387="Recycled Pre-Consumer","Recycled_Pre_Consumer",(IF($G387="Recycled Post-Consumer","Recycled_Post_Consumer",(IF($G387="Sustainably Sourced","Sustainably_sourced","")))))))))))))))),"")</f>
        <v/>
      </c>
      <c r="AE387" s="13" t="e" cm="1">
        <f t="array" aca="1" ref="AE387" ca="1">IF(INDIRECT("$F"&amp;$S387)="","",IF(LEFT(INDIRECT("$F"&amp;$S387),3)="GRS","GRS_RCS_RM",IF((LEFT(INDIRECT("$F"&amp;$S387),3))="RCS","GRS_RCS_RM",IF(INDIRECT("$F"&amp;$S387)="OCS (No Label)","OCS_Conversion_RM",IF(LEFT(INDIRECT("$F"&amp;$S387),3)="OCS","OCS_RM",IF(RIGHT(INDIRECT("$F"&amp;$S387),10)="conversion","GOTS_RM_conversion",IF((LEFT(INDIRECT("$F"&amp;$S387),4))="GOTS","GOTS_RM","Responsible_RM")))))))</f>
        <v>#REF!</v>
      </c>
      <c r="AF387" s="13" t="str" cm="1">
        <f t="array" aca="1" ref="AF387" ca="1">IF($S387="","",INDIRECT("$Z"&amp;$S387))</f>
        <v/>
      </c>
      <c r="AG387" s="155"/>
      <c r="AH387" s="13" t="str" cm="1">
        <f t="array" aca="1" ref="AH387" ca="1">IFERROR(INDIRECT("$ag"&amp;S387),"")</f>
        <v/>
      </c>
      <c r="AI387" s="13" t="e" cm="1">
        <f t="array" aca="1" ref="AI387" ca="1">INDIRECT("O"&amp;S386)</f>
        <v>#REF!</v>
      </c>
      <c r="AJ387" s="13" t="str">
        <f>IF($I387="","",INDEX('Raw Material'!$A$1:$J$75,MATCH(I387,'Raw Material'!$A$1:$A$75,0),(MATCH(G387,'Raw Material'!$A$1:$J$1,0))))</f>
        <v/>
      </c>
      <c r="AK387" s="13" t="str">
        <f t="shared" si="143"/>
        <v>YANLIŞRM</v>
      </c>
      <c r="AL387" s="153" t="str">
        <f t="shared" si="144"/>
        <v/>
      </c>
    </row>
    <row r="388" spans="1:38" ht="16.5" customHeight="1">
      <c r="A388" s="162"/>
      <c r="B388" s="168"/>
      <c r="C388" s="169"/>
      <c r="D388" s="156"/>
      <c r="E388" s="156"/>
      <c r="F388" s="175"/>
      <c r="G388" s="181"/>
      <c r="H388" s="182"/>
      <c r="I388" s="182"/>
      <c r="J388" s="182"/>
      <c r="K388" s="32"/>
      <c r="L388" s="179"/>
      <c r="M388" s="179"/>
      <c r="N388" s="81"/>
      <c r="O388" s="185"/>
      <c r="P388" s="103"/>
      <c r="Q388" s="84" t="str">
        <f t="shared" si="145"/>
        <v/>
      </c>
      <c r="R388" s="159"/>
      <c r="S388" s="28" t="str" cm="1">
        <f t="array" aca="1" ref="S388" ca="1">IF(INDIRECT("A"&amp;114+$U388)&lt;&gt;"",114+$U388,"")</f>
        <v/>
      </c>
      <c r="T388" s="28" t="str">
        <f t="shared" ca="1" si="146"/>
        <v>$B</v>
      </c>
      <c r="U388" s="29">
        <f t="shared" si="152"/>
        <v>264</v>
      </c>
      <c r="V388" s="29">
        <v>22.833333333335101</v>
      </c>
      <c r="W388" s="29">
        <f t="shared" si="121"/>
        <v>22</v>
      </c>
      <c r="X388" s="41" t="str" cm="1">
        <f t="array" aca="1" ref="X388" ca="1">IFERROR(INDEX('PC&amp;PD'!$A$1:$AP$15,ROW('PC&amp;PD'!$A$15),MATCH(INDIRECT(T388),'PC&amp;PD'!$A$1:$AP$1,0)),"")</f>
        <v/>
      </c>
      <c r="Y388" s="13" t="str">
        <f>IF(OR($N388="",$N388=0),"",IF($N388=$E$7,'Extracted info for SC'!$J$6,IF($N388=$D$26,'Extracted info for SC'!$J$7,IF($N388=$E$26,'Extracted info for SC'!$J$8,IF($N388=$F$26,'Extracted info for SC'!$J$9,IF($N388=$G$26,'Extracted info for SC'!$J$10,IF($N388=$H$26,'Extracted info for SC'!$J$11,IF($N388=$I$26,'Extracted info for SC'!$J$12,IF($N388=$J$26,'Extracted info for SC'!$J$13,IF($N388=$K$26,'Extracted info for SC'!$J$14,IF($N388=$L$26,'Extracted info for SC'!$J$15,IF($N388=$M$26,'Extracted info for SC'!$J$16,IF($N388=$N$26,'Extracted info for SC'!$J$17,IF($N388=$O$26,'Extracted info for SC'!$J$18,""))))))))))))))</f>
        <v/>
      </c>
      <c r="Z388" s="155"/>
      <c r="AA388" s="13" t="str">
        <f t="shared" si="142"/>
        <v/>
      </c>
      <c r="AB388" s="155"/>
      <c r="AC388" s="13" t="str">
        <f t="shared" ca="1" si="147"/>
        <v>$AB</v>
      </c>
      <c r="AD388" s="13" t="str" cm="1">
        <f t="array" aca="1" ref="AD388" ca="1">IFERROR(IF((LEFT(INDIRECT("$F"&amp;$S388),4))="GOTS",IF($G388="Organic","GOTS_Organic_raw",(IF($G388="Responsible","GOTS_Responsible",(IF($G388="No Attribute (Conventional)","GOTS_conventional",(IF($G388="Recycled Pre/Post-Consumer","GOTS_pre_post",(IF($G388="In-Conversion","GOTS_in_conversion",(IF($G388="Sustainably Sourced","Sustainably_sourced",""))))))))))),IF($G388="Organic","Organic",(IF($G388="Responsible","Responsible",(IF($G388="No Attribute (Conventional)","No_Attribute_Conventional",(IF($G388="Recycled Pre/Post-Consumer","Recycled_Pre_Post_Consumer",(IF($G388="In-Conversion","In_Conversion",(IF($G388="Recycled Pre-Consumer","Recycled_Pre_Consumer",(IF($G388="Recycled Post-Consumer","Recycled_Post_Consumer",(IF($G388="Sustainably Sourced","Sustainably_sourced","")))))))))))))))),"")</f>
        <v/>
      </c>
      <c r="AE388" s="13" t="e" cm="1">
        <f t="array" aca="1" ref="AE388" ca="1">IF(INDIRECT("$F"&amp;$S388)="","",IF(LEFT(INDIRECT("$F"&amp;$S388),3)="GRS","GRS_RCS_RM",IF((LEFT(INDIRECT("$F"&amp;$S388),3))="RCS","GRS_RCS_RM",IF(INDIRECT("$F"&amp;$S388)="OCS (No Label)","OCS_Conversion_RM",IF(LEFT(INDIRECT("$F"&amp;$S388),3)="OCS","OCS_RM",IF(RIGHT(INDIRECT("$F"&amp;$S388),10)="conversion","GOTS_RM_conversion",IF((LEFT(INDIRECT("$F"&amp;$S388),4))="GOTS","GOTS_RM","Responsible_RM")))))))</f>
        <v>#REF!</v>
      </c>
      <c r="AF388" s="13" t="str" cm="1">
        <f t="array" aca="1" ref="AF388" ca="1">IF($S388="","",INDIRECT("$Z"&amp;$S388))</f>
        <v/>
      </c>
      <c r="AG388" s="155"/>
      <c r="AH388" s="13" t="str" cm="1">
        <f t="array" aca="1" ref="AH388" ca="1">IFERROR(INDIRECT("$ag"&amp;S388),"")</f>
        <v/>
      </c>
      <c r="AI388" s="13" t="e" cm="1">
        <f t="array" aca="1" ref="AI388" ca="1">INDIRECT("O"&amp;S387)</f>
        <v>#REF!</v>
      </c>
      <c r="AJ388" s="13" t="str">
        <f>IF($I388="","",INDEX('Raw Material'!$A$1:$J$75,MATCH(I388,'Raw Material'!$A$1:$A$75,0),(MATCH(G388,'Raw Material'!$A$1:$J$1,0))))</f>
        <v/>
      </c>
      <c r="AK388" s="13" t="str">
        <f t="shared" si="143"/>
        <v>YANLIŞRM</v>
      </c>
      <c r="AL388" s="153" t="str">
        <f t="shared" si="144"/>
        <v/>
      </c>
    </row>
    <row r="389" spans="1:38" ht="16.5" customHeight="1" thickBot="1">
      <c r="A389" s="163"/>
      <c r="B389" s="170"/>
      <c r="C389" s="171"/>
      <c r="D389" s="156"/>
      <c r="E389" s="156"/>
      <c r="F389" s="176"/>
      <c r="G389" s="157"/>
      <c r="H389" s="158"/>
      <c r="I389" s="158"/>
      <c r="J389" s="158"/>
      <c r="K389" s="33"/>
      <c r="L389" s="180"/>
      <c r="M389" s="180"/>
      <c r="N389" s="82"/>
      <c r="O389" s="186"/>
      <c r="P389" s="103"/>
      <c r="Q389" s="84" t="str">
        <f t="shared" si="145"/>
        <v/>
      </c>
      <c r="R389" s="159"/>
      <c r="S389" s="28" t="str" cm="1">
        <f t="array" aca="1" ref="S389" ca="1">IF(INDIRECT("A"&amp;114+$U389)&lt;&gt;"",114+$U389,"")</f>
        <v/>
      </c>
      <c r="T389" s="28" t="str">
        <f t="shared" ca="1" si="146"/>
        <v>$B</v>
      </c>
      <c r="U389" s="29">
        <f t="shared" si="152"/>
        <v>264</v>
      </c>
      <c r="V389" s="29">
        <v>22.916666666668402</v>
      </c>
      <c r="W389" s="29">
        <f t="shared" si="121"/>
        <v>22</v>
      </c>
      <c r="X389" s="41" t="str" cm="1">
        <f t="array" aca="1" ref="X389" ca="1">IFERROR(INDEX('PC&amp;PD'!$A$1:$AP$15,ROW('PC&amp;PD'!$A$15),MATCH(INDIRECT(T389),'PC&amp;PD'!$A$1:$AP$1,0)),"")</f>
        <v/>
      </c>
      <c r="Y389" s="13" t="str">
        <f>IF(OR($N389="",$N389=0),"",IF($N389=$E$7,'Extracted info for SC'!$J$6,IF($N389=$D$26,'Extracted info for SC'!$J$7,IF($N389=$E$26,'Extracted info for SC'!$J$8,IF($N389=$F$26,'Extracted info for SC'!$J$9,IF($N389=$G$26,'Extracted info for SC'!$J$10,IF($N389=$H$26,'Extracted info for SC'!$J$11,IF($N389=$I$26,'Extracted info for SC'!$J$12,IF($N389=$J$26,'Extracted info for SC'!$J$13,IF($N389=$K$26,'Extracted info for SC'!$J$14,IF($N389=$L$26,'Extracted info for SC'!$J$15,IF($N389=$M$26,'Extracted info for SC'!$J$16,IF($N389=$N$26,'Extracted info for SC'!$J$17,IF($N389=$O$26,'Extracted info for SC'!$J$18,""))))))))))))))</f>
        <v/>
      </c>
      <c r="Z389" s="155"/>
      <c r="AA389" s="13" t="str">
        <f t="shared" si="142"/>
        <v/>
      </c>
      <c r="AB389" s="155"/>
      <c r="AC389" s="13" t="str">
        <f t="shared" ca="1" si="147"/>
        <v>$AB</v>
      </c>
      <c r="AD389" s="13" t="str" cm="1">
        <f t="array" aca="1" ref="AD389" ca="1">IFERROR(IF((LEFT(INDIRECT("$F"&amp;$S389),4))="GOTS",IF($G389="Organic","GOTS_Organic_raw",(IF($G389="Responsible","GOTS_Responsible",(IF($G389="No Attribute (Conventional)","GOTS_conventional",(IF($G389="Recycled Pre/Post-Consumer","GOTS_pre_post",(IF($G389="In-Conversion","GOTS_in_conversion",(IF($G389="Sustainably Sourced","Sustainably_sourced",""))))))))))),IF($G389="Organic","Organic",(IF($G389="Responsible","Responsible",(IF($G389="No Attribute (Conventional)","No_Attribute_Conventional",(IF($G389="Recycled Pre/Post-Consumer","Recycled_Pre_Post_Consumer",(IF($G389="In-Conversion","In_Conversion",(IF($G389="Recycled Pre-Consumer","Recycled_Pre_Consumer",(IF($G389="Recycled Post-Consumer","Recycled_Post_Consumer",(IF($G389="Sustainably Sourced","Sustainably_sourced","")))))))))))))))),"")</f>
        <v/>
      </c>
      <c r="AE389" s="13" t="e" cm="1">
        <f t="array" aca="1" ref="AE389" ca="1">IF(INDIRECT("$F"&amp;$S389)="","",IF(LEFT(INDIRECT("$F"&amp;$S389),3)="GRS","GRS_RCS_RM",IF((LEFT(INDIRECT("$F"&amp;$S389),3))="RCS","GRS_RCS_RM",IF(INDIRECT("$F"&amp;$S389)="OCS (No Label)","OCS_Conversion_RM",IF(LEFT(INDIRECT("$F"&amp;$S389),3)="OCS","OCS_RM",IF(RIGHT(INDIRECT("$F"&amp;$S389),10)="conversion","GOTS_RM_conversion",IF((LEFT(INDIRECT("$F"&amp;$S389),4))="GOTS","GOTS_RM","Responsible_RM")))))))</f>
        <v>#REF!</v>
      </c>
      <c r="AF389" s="13" t="str" cm="1">
        <f t="array" aca="1" ref="AF389" ca="1">IF($S389="","",INDIRECT("$Z"&amp;$S389))</f>
        <v/>
      </c>
      <c r="AG389" s="155"/>
      <c r="AH389" s="13" t="str" cm="1">
        <f t="array" aca="1" ref="AH389" ca="1">IFERROR(INDIRECT("$ag"&amp;S389),"")</f>
        <v/>
      </c>
      <c r="AI389" s="13" t="e" cm="1">
        <f t="array" aca="1" ref="AI389" ca="1">INDIRECT("O"&amp;S388)</f>
        <v>#REF!</v>
      </c>
      <c r="AJ389" s="13" t="str">
        <f>IF($I389="","",INDEX('Raw Material'!$A$1:$J$75,MATCH(I389,'Raw Material'!$A$1:$A$75,0),(MATCH(G389,'Raw Material'!$A$1:$J$1,0))))</f>
        <v/>
      </c>
      <c r="AK389" s="13" t="str">
        <f t="shared" si="143"/>
        <v>YANLIŞRM</v>
      </c>
      <c r="AL389" s="153" t="str">
        <f t="shared" si="144"/>
        <v/>
      </c>
    </row>
    <row r="390" spans="1:38" ht="16.5" customHeight="1">
      <c r="A390" s="160" t="str">
        <f>IF(B390="","",COUNTA($B$114:$B390))</f>
        <v/>
      </c>
      <c r="B390" s="164"/>
      <c r="C390" s="165"/>
      <c r="D390" s="183"/>
      <c r="E390" s="183"/>
      <c r="F390" s="172"/>
      <c r="G390" s="212"/>
      <c r="H390" s="206"/>
      <c r="I390" s="206"/>
      <c r="J390" s="206"/>
      <c r="K390" s="31"/>
      <c r="L390" s="177" t="str">
        <f t="shared" ref="L390" si="153">IF(R390="","",LEFT(R390,LEN(R390)-2))</f>
        <v/>
      </c>
      <c r="M390" s="177"/>
      <c r="N390" s="80"/>
      <c r="O390" s="184"/>
      <c r="P390" s="103"/>
      <c r="Q390" s="84" t="str">
        <f t="shared" si="145"/>
        <v/>
      </c>
      <c r="R390" s="159" t="str">
        <f t="shared" ref="R390" si="154">CONCATENATE($Q390,Q391,Q392,Q393,Q394,Q395,$Q396,$Q397,$Q398,$Q399,Q400,Q401)</f>
        <v/>
      </c>
      <c r="S390" s="28" t="str" cm="1">
        <f t="array" aca="1" ref="S390" ca="1">IF(INDIRECT("A"&amp;114+$U390)&lt;&gt;"",114+$U390,"")</f>
        <v/>
      </c>
      <c r="T390" s="28" t="str">
        <f t="shared" ca="1" si="146"/>
        <v>$B</v>
      </c>
      <c r="U390" s="29">
        <f t="shared" si="152"/>
        <v>276</v>
      </c>
      <c r="V390" s="29">
        <v>23.000000000001702</v>
      </c>
      <c r="W390" s="29">
        <f t="shared" si="121"/>
        <v>23</v>
      </c>
      <c r="X390" s="41" t="str" cm="1">
        <f t="array" aca="1" ref="X390" ca="1">IFERROR(INDEX('PC&amp;PD'!$A$1:$AP$15,ROW('PC&amp;PD'!$A$15),MATCH(INDIRECT(T390),'PC&amp;PD'!$A$1:$AP$1,0)),"")</f>
        <v/>
      </c>
      <c r="Y390" s="13" t="str">
        <f>IF(OR($N390="",$N390=0),"",IF($N390=$E$7,'Extracted info for SC'!$J$6,IF($N390=$D$26,'Extracted info for SC'!$J$7,IF($N390=$E$26,'Extracted info for SC'!$J$8,IF($N390=$F$26,'Extracted info for SC'!$J$9,IF($N390=$G$26,'Extracted info for SC'!$J$10,IF($N390=$H$26,'Extracted info for SC'!$J$11,IF($N390=$I$26,'Extracted info for SC'!$J$12,IF($N390=$J$26,'Extracted info for SC'!$J$13,IF($N390=$K$26,'Extracted info for SC'!$J$14,IF($N390=$L$26,'Extracted info for SC'!$J$15,IF($N390=$M$26,'Extracted info for SC'!$J$16,IF($N390=$N$26,'Extracted info for SC'!$J$17,IF($N390=$O$26,'Extracted info for SC'!$J$18,""))))))))))))))</f>
        <v/>
      </c>
      <c r="Z390" s="155" t="str">
        <f t="shared" ref="Z390" si="155">IFERROR(IF($F390="OCS 100","OCS (OCS 100)",IF($F390="OCS Blended","OCS (OCS Blended)",IF($F390="OCS (No Label)","OCS (No Label)",IF($F390="RCS 100","RCS (RCS 100)",IF($F390="RCS Blended","RCS (RCS Blended)",IF($F390="GRS","GRS (GRS)",IF($F390="GRS (No Label)", "GRS (No Label)",IF($F390="RDS","RDS (RDS)",IF($F390="RWS","RWS (RWS)",IF($F390="RAS","RAS (RAS)",IF($F390="RMS","RMS (RMS)",IF($F390="GOTS Organic","GOTS (Organic)",IF($F390="GOTS Made with organic","GOTS (Made with Organic)",IF($F390="GOTS Organic - in conversion","GOTS (Organic - In Conversion)",IF($F390="GOTS Made with organic - in conversion","GOTS (Made with Organic - In Conversion)",""))))))))))))))),"")</f>
        <v/>
      </c>
      <c r="AA390" s="13" t="str">
        <f t="shared" si="142"/>
        <v/>
      </c>
      <c r="AB390" s="155" t="str">
        <f t="shared" ref="AB390" si="156">IFERROR(IF($F390="OCS 100", "OCS_100",IF($F390="OCS Blended", "OCS_Blended",IF($F390="OCS (No Label)", "OCS_No_Label",IF($F390="RCS 100", "RCS_100",IF($F390="RCS Blended","RCS_Blended",IF($F390="GRS","GRS",IF($F390="GRS (No Label)", "GRS_No_Label",IF($F390="RDS","RDS",IF($F390="RWS","RWS",IF($F390="RMS","RMS",IF($F390="GOTS Organic","GOTS_Organic",IF($F390="GOTS Made with organic","GOTS_Made_with_organic",IF($F390="GOTS Organic - in conversion","GOTS_Organic_in_Conversion",IF($F390="GOTS Made with organic - in conversion","GOTS_Made_with_Organic_in_Conversion",IF($F390="RAS","RAS",""))))))))))))))),"")</f>
        <v/>
      </c>
      <c r="AC390" s="13" t="str">
        <f t="shared" ca="1" si="147"/>
        <v>$AB</v>
      </c>
      <c r="AD390" s="13" t="str" cm="1">
        <f t="array" aca="1" ref="AD390" ca="1">IFERROR(IF((LEFT(INDIRECT("$F"&amp;$S390),4))="GOTS",IF($G390="Organic","GOTS_Organic_raw",(IF($G390="Responsible","GOTS_Responsible",(IF($G390="No Attribute (Conventional)","GOTS_conventional",(IF($G390="Recycled Pre/Post-Consumer","GOTS_pre_post",(IF($G390="In-Conversion","GOTS_in_conversion",(IF($G390="Sustainably Sourced","Sustainably_sourced",""))))))))))),IF($G390="Organic","Organic",(IF($G390="Responsible","Responsible",(IF($G390="No Attribute (Conventional)","No_Attribute_Conventional",(IF($G390="Recycled Pre/Post-Consumer","Recycled_Pre_Post_Consumer",(IF($G390="In-Conversion","In_Conversion",(IF($G390="Recycled Pre-Consumer","Recycled_Pre_Consumer",(IF($G390="Recycled Post-Consumer","Recycled_Post_Consumer",(IF($G390="Sustainably Sourced","Sustainably_sourced","")))))))))))))))),"")</f>
        <v/>
      </c>
      <c r="AE390" s="13" t="e" cm="1">
        <f t="array" aca="1" ref="AE390" ca="1">IF(INDIRECT("$F"&amp;$S390)="","",IF(LEFT(INDIRECT("$F"&amp;$S390),3)="GRS","GRS_RCS_RM",IF((LEFT(INDIRECT("$F"&amp;$S390),3))="RCS","GRS_RCS_RM",IF(INDIRECT("$F"&amp;$S390)="OCS (No Label)","OCS_Conversion_RM",IF(LEFT(INDIRECT("$F"&amp;$S390),3)="OCS","OCS_RM",IF(RIGHT(INDIRECT("$F"&amp;$S390),10)="conversion","GOTS_RM_conversion",IF((LEFT(INDIRECT("$F"&amp;$S390),4))="GOTS","GOTS_RM","Responsible_RM")))))))</f>
        <v>#REF!</v>
      </c>
      <c r="AF390" s="13" t="str" cm="1">
        <f t="array" aca="1" ref="AF390" ca="1">IF($S390="","",INDIRECT("$Z"&amp;$S390))</f>
        <v/>
      </c>
      <c r="AG390" s="155" t="str">
        <f t="shared" si="141"/>
        <v/>
      </c>
      <c r="AH390" s="13" t="str" cm="1">
        <f t="array" aca="1" ref="AH390" ca="1">IFERROR(INDIRECT("$ag"&amp;S390),"")</f>
        <v/>
      </c>
      <c r="AI390" s="13" t="e" cm="1">
        <f t="array" aca="1" ref="AI390" ca="1">INDIRECT("O"&amp;S389)</f>
        <v>#REF!</v>
      </c>
      <c r="AJ390" s="13" t="str">
        <f>IF($I390="","",INDEX('Raw Material'!$A$1:$J$75,MATCH(I390,'Raw Material'!$A$1:$A$75,0),(MATCH(G390,'Raw Material'!$A$1:$J$1,0))))</f>
        <v/>
      </c>
      <c r="AK390" s="13" t="str">
        <f t="shared" si="143"/>
        <v>YANLIŞRM</v>
      </c>
      <c r="AL390" s="153" t="str">
        <f t="shared" si="144"/>
        <v/>
      </c>
    </row>
    <row r="391" spans="1:38" ht="16.5" customHeight="1">
      <c r="A391" s="161"/>
      <c r="B391" s="166"/>
      <c r="C391" s="167"/>
      <c r="D391" s="156"/>
      <c r="E391" s="156"/>
      <c r="F391" s="173"/>
      <c r="G391" s="181"/>
      <c r="H391" s="182"/>
      <c r="I391" s="182"/>
      <c r="J391" s="182"/>
      <c r="K391" s="32"/>
      <c r="L391" s="178"/>
      <c r="M391" s="178"/>
      <c r="N391" s="81"/>
      <c r="O391" s="185"/>
      <c r="P391" s="103"/>
      <c r="Q391" s="84" t="str">
        <f t="shared" si="145"/>
        <v/>
      </c>
      <c r="R391" s="159"/>
      <c r="S391" s="28" t="str" cm="1">
        <f t="array" aca="1" ref="S391" ca="1">IF(INDIRECT("A"&amp;114+$U391)&lt;&gt;"",114+$U391,"")</f>
        <v/>
      </c>
      <c r="T391" s="28" t="str">
        <f t="shared" ca="1" si="146"/>
        <v>$B</v>
      </c>
      <c r="U391" s="29">
        <f t="shared" si="152"/>
        <v>276</v>
      </c>
      <c r="V391" s="29">
        <v>23.083333333335101</v>
      </c>
      <c r="W391" s="29">
        <f t="shared" si="121"/>
        <v>23</v>
      </c>
      <c r="X391" s="41" t="str" cm="1">
        <f t="array" aca="1" ref="X391" ca="1">IFERROR(INDEX('PC&amp;PD'!$A$1:$AP$15,ROW('PC&amp;PD'!$A$15),MATCH(INDIRECT(T391),'PC&amp;PD'!$A$1:$AP$1,0)),"")</f>
        <v/>
      </c>
      <c r="Y391" s="13" t="str">
        <f>IF(OR($N391="",$N391=0),"",IF($N391=$E$7,'Extracted info for SC'!$J$6,IF($N391=$D$26,'Extracted info for SC'!$J$7,IF($N391=$E$26,'Extracted info for SC'!$J$8,IF($N391=$F$26,'Extracted info for SC'!$J$9,IF($N391=$G$26,'Extracted info for SC'!$J$10,IF($N391=$H$26,'Extracted info for SC'!$J$11,IF($N391=$I$26,'Extracted info for SC'!$J$12,IF($N391=$J$26,'Extracted info for SC'!$J$13,IF($N391=$K$26,'Extracted info for SC'!$J$14,IF($N391=$L$26,'Extracted info for SC'!$J$15,IF($N391=$M$26,'Extracted info for SC'!$J$16,IF($N391=$N$26,'Extracted info for SC'!$J$17,IF($N391=$O$26,'Extracted info for SC'!$J$18,""))))))))))))))</f>
        <v/>
      </c>
      <c r="Z391" s="155"/>
      <c r="AA391" s="13" t="str">
        <f t="shared" si="142"/>
        <v/>
      </c>
      <c r="AB391" s="155"/>
      <c r="AC391" s="13" t="str">
        <f t="shared" ca="1" si="147"/>
        <v>$AB</v>
      </c>
      <c r="AD391" s="13" t="str" cm="1">
        <f t="array" aca="1" ref="AD391" ca="1">IFERROR(IF((LEFT(INDIRECT("$F"&amp;$S391),4))="GOTS",IF($G391="Organic","GOTS_Organic_raw",(IF($G391="Responsible","GOTS_Responsible",(IF($G391="No Attribute (Conventional)","GOTS_conventional",(IF($G391="Recycled Pre/Post-Consumer","GOTS_pre_post",(IF($G391="In-Conversion","GOTS_in_conversion",(IF($G391="Sustainably Sourced","Sustainably_sourced",""))))))))))),IF($G391="Organic","Organic",(IF($G391="Responsible","Responsible",(IF($G391="No Attribute (Conventional)","No_Attribute_Conventional",(IF($G391="Recycled Pre/Post-Consumer","Recycled_Pre_Post_Consumer",(IF($G391="In-Conversion","In_Conversion",(IF($G391="Recycled Pre-Consumer","Recycled_Pre_Consumer",(IF($G391="Recycled Post-Consumer","Recycled_Post_Consumer",(IF($G391="Sustainably Sourced","Sustainably_sourced","")))))))))))))))),"")</f>
        <v/>
      </c>
      <c r="AE391" s="13" t="e" cm="1">
        <f t="array" aca="1" ref="AE391" ca="1">IF(INDIRECT("$F"&amp;$S391)="","",IF(LEFT(INDIRECT("$F"&amp;$S391),3)="GRS","GRS_RCS_RM",IF((LEFT(INDIRECT("$F"&amp;$S391),3))="RCS","GRS_RCS_RM",IF(INDIRECT("$F"&amp;$S391)="OCS (No Label)","OCS_Conversion_RM",IF(LEFT(INDIRECT("$F"&amp;$S391),3)="OCS","OCS_RM",IF(RIGHT(INDIRECT("$F"&amp;$S391),10)="conversion","GOTS_RM_conversion",IF((LEFT(INDIRECT("$F"&amp;$S391),4))="GOTS","GOTS_RM","Responsible_RM")))))))</f>
        <v>#REF!</v>
      </c>
      <c r="AF391" s="13" t="str" cm="1">
        <f t="array" aca="1" ref="AF391" ca="1">IF($S391="","",INDIRECT("$Z"&amp;$S391))</f>
        <v/>
      </c>
      <c r="AG391" s="155"/>
      <c r="AH391" s="13" t="str" cm="1">
        <f t="array" aca="1" ref="AH391" ca="1">IFERROR(INDIRECT("$ag"&amp;S391),"")</f>
        <v/>
      </c>
      <c r="AI391" s="13" t="e" cm="1">
        <f t="array" aca="1" ref="AI391" ca="1">INDIRECT("O"&amp;S390)</f>
        <v>#REF!</v>
      </c>
      <c r="AJ391" s="13" t="str">
        <f>IF($I391="","",INDEX('Raw Material'!$A$1:$J$75,MATCH(I391,'Raw Material'!$A$1:$A$75,0),(MATCH(G391,'Raw Material'!$A$1:$J$1,0))))</f>
        <v/>
      </c>
      <c r="AK391" s="13" t="str">
        <f t="shared" si="143"/>
        <v>YANLIŞRM</v>
      </c>
      <c r="AL391" s="153" t="str">
        <f t="shared" si="144"/>
        <v/>
      </c>
    </row>
    <row r="392" spans="1:38" ht="16.5" customHeight="1">
      <c r="A392" s="161"/>
      <c r="B392" s="166"/>
      <c r="C392" s="167"/>
      <c r="D392" s="156"/>
      <c r="E392" s="156"/>
      <c r="F392" s="173"/>
      <c r="G392" s="181"/>
      <c r="H392" s="182"/>
      <c r="I392" s="182"/>
      <c r="J392" s="182"/>
      <c r="K392" s="32"/>
      <c r="L392" s="178"/>
      <c r="M392" s="178"/>
      <c r="N392" s="81"/>
      <c r="O392" s="185"/>
      <c r="P392" s="103"/>
      <c r="Q392" s="84" t="str">
        <f t="shared" si="145"/>
        <v/>
      </c>
      <c r="R392" s="159"/>
      <c r="S392" s="28" t="str" cm="1">
        <f t="array" aca="1" ref="S392" ca="1">IF(INDIRECT("A"&amp;114+$U392)&lt;&gt;"",114+$U392,"")</f>
        <v/>
      </c>
      <c r="T392" s="28" t="str">
        <f t="shared" ca="1" si="146"/>
        <v>$B</v>
      </c>
      <c r="U392" s="29">
        <f t="shared" si="152"/>
        <v>276</v>
      </c>
      <c r="V392" s="29">
        <v>23.166666666668402</v>
      </c>
      <c r="W392" s="29">
        <f t="shared" si="121"/>
        <v>23</v>
      </c>
      <c r="X392" s="41" t="str" cm="1">
        <f t="array" aca="1" ref="X392" ca="1">IFERROR(INDEX('PC&amp;PD'!$A$1:$AP$15,ROW('PC&amp;PD'!$A$15),MATCH(INDIRECT(T392),'PC&amp;PD'!$A$1:$AP$1,0)),"")</f>
        <v/>
      </c>
      <c r="Y392" s="13" t="str">
        <f>IF(OR($N392="",$N392=0),"",IF($N392=$E$7,'Extracted info for SC'!$J$6,IF($N392=$D$26,'Extracted info for SC'!$J$7,IF($N392=$E$26,'Extracted info for SC'!$J$8,IF($N392=$F$26,'Extracted info for SC'!$J$9,IF($N392=$G$26,'Extracted info for SC'!$J$10,IF($N392=$H$26,'Extracted info for SC'!$J$11,IF($N392=$I$26,'Extracted info for SC'!$J$12,IF($N392=$J$26,'Extracted info for SC'!$J$13,IF($N392=$K$26,'Extracted info for SC'!$J$14,IF($N392=$L$26,'Extracted info for SC'!$J$15,IF($N392=$M$26,'Extracted info for SC'!$J$16,IF($N392=$N$26,'Extracted info for SC'!$J$17,IF($N392=$O$26,'Extracted info for SC'!$J$18,""))))))))))))))</f>
        <v/>
      </c>
      <c r="Z392" s="155"/>
      <c r="AA392" s="13" t="str">
        <f t="shared" si="142"/>
        <v/>
      </c>
      <c r="AB392" s="155"/>
      <c r="AC392" s="13" t="str">
        <f t="shared" ca="1" si="147"/>
        <v>$AB</v>
      </c>
      <c r="AD392" s="13" t="str" cm="1">
        <f t="array" aca="1" ref="AD392" ca="1">IFERROR(IF((LEFT(INDIRECT("$F"&amp;$S392),4))="GOTS",IF($G392="Organic","GOTS_Organic_raw",(IF($G392="Responsible","GOTS_Responsible",(IF($G392="No Attribute (Conventional)","GOTS_conventional",(IF($G392="Recycled Pre/Post-Consumer","GOTS_pre_post",(IF($G392="In-Conversion","GOTS_in_conversion",(IF($G392="Sustainably Sourced","Sustainably_sourced",""))))))))))),IF($G392="Organic","Organic",(IF($G392="Responsible","Responsible",(IF($G392="No Attribute (Conventional)","No_Attribute_Conventional",(IF($G392="Recycled Pre/Post-Consumer","Recycled_Pre_Post_Consumer",(IF($G392="In-Conversion","In_Conversion",(IF($G392="Recycled Pre-Consumer","Recycled_Pre_Consumer",(IF($G392="Recycled Post-Consumer","Recycled_Post_Consumer",(IF($G392="Sustainably Sourced","Sustainably_sourced","")))))))))))))))),"")</f>
        <v/>
      </c>
      <c r="AE392" s="13" t="e" cm="1">
        <f t="array" aca="1" ref="AE392" ca="1">IF(INDIRECT("$F"&amp;$S392)="","",IF(LEFT(INDIRECT("$F"&amp;$S392),3)="GRS","GRS_RCS_RM",IF((LEFT(INDIRECT("$F"&amp;$S392),3))="RCS","GRS_RCS_RM",IF(INDIRECT("$F"&amp;$S392)="OCS (No Label)","OCS_Conversion_RM",IF(LEFT(INDIRECT("$F"&amp;$S392),3)="OCS","OCS_RM",IF(RIGHT(INDIRECT("$F"&amp;$S392),10)="conversion","GOTS_RM_conversion",IF((LEFT(INDIRECT("$F"&amp;$S392),4))="GOTS","GOTS_RM","Responsible_RM")))))))</f>
        <v>#REF!</v>
      </c>
      <c r="AF392" s="13" t="str" cm="1">
        <f t="array" aca="1" ref="AF392" ca="1">IF($S392="","",INDIRECT("$Z"&amp;$S392))</f>
        <v/>
      </c>
      <c r="AG392" s="155"/>
      <c r="AH392" s="13" t="str" cm="1">
        <f t="array" aca="1" ref="AH392" ca="1">IFERROR(INDIRECT("$ag"&amp;S392),"")</f>
        <v/>
      </c>
      <c r="AI392" s="13" t="e" cm="1">
        <f t="array" aca="1" ref="AI392" ca="1">INDIRECT("O"&amp;S391)</f>
        <v>#REF!</v>
      </c>
      <c r="AJ392" s="13" t="str">
        <f>IF($I392="","",INDEX('Raw Material'!$A$1:$J$75,MATCH(I392,'Raw Material'!$A$1:$A$75,0),(MATCH(G392,'Raw Material'!$A$1:$J$1,0))))</f>
        <v/>
      </c>
      <c r="AK392" s="13" t="str">
        <f t="shared" si="143"/>
        <v>YANLIŞRM</v>
      </c>
      <c r="AL392" s="153" t="str">
        <f t="shared" si="144"/>
        <v/>
      </c>
    </row>
    <row r="393" spans="1:38" ht="16.5" customHeight="1">
      <c r="A393" s="161"/>
      <c r="B393" s="166"/>
      <c r="C393" s="167"/>
      <c r="D393" s="156"/>
      <c r="E393" s="156"/>
      <c r="F393" s="174"/>
      <c r="G393" s="181"/>
      <c r="H393" s="182"/>
      <c r="I393" s="182"/>
      <c r="J393" s="182"/>
      <c r="K393" s="32"/>
      <c r="L393" s="178"/>
      <c r="M393" s="178"/>
      <c r="N393" s="81"/>
      <c r="O393" s="185"/>
      <c r="P393" s="103"/>
      <c r="Q393" s="84" t="str">
        <f t="shared" si="145"/>
        <v/>
      </c>
      <c r="R393" s="159"/>
      <c r="S393" s="28" t="str" cm="1">
        <f t="array" aca="1" ref="S393" ca="1">IF(INDIRECT("A"&amp;114+$U393)&lt;&gt;"",114+$U393,"")</f>
        <v/>
      </c>
      <c r="T393" s="28" t="str">
        <f t="shared" ca="1" si="146"/>
        <v>$B</v>
      </c>
      <c r="U393" s="29">
        <f t="shared" si="152"/>
        <v>276</v>
      </c>
      <c r="V393" s="29">
        <v>23.250000000001801</v>
      </c>
      <c r="W393" s="29">
        <f t="shared" ref="W393:W456" si="157">ROUNDDOWN(V393,0)</f>
        <v>23</v>
      </c>
      <c r="X393" s="41" t="str" cm="1">
        <f t="array" aca="1" ref="X393" ca="1">IFERROR(INDEX('PC&amp;PD'!$A$1:$AP$15,ROW('PC&amp;PD'!$A$15),MATCH(INDIRECT(T393),'PC&amp;PD'!$A$1:$AP$1,0)),"")</f>
        <v/>
      </c>
      <c r="Y393" s="13" t="str">
        <f>IF(OR($N393="",$N393=0),"",IF($N393=$E$7,'Extracted info for SC'!$J$6,IF($N393=$D$26,'Extracted info for SC'!$J$7,IF($N393=$E$26,'Extracted info for SC'!$J$8,IF($N393=$F$26,'Extracted info for SC'!$J$9,IF($N393=$G$26,'Extracted info for SC'!$J$10,IF($N393=$H$26,'Extracted info for SC'!$J$11,IF($N393=$I$26,'Extracted info for SC'!$J$12,IF($N393=$J$26,'Extracted info for SC'!$J$13,IF($N393=$K$26,'Extracted info for SC'!$J$14,IF($N393=$L$26,'Extracted info for SC'!$J$15,IF($N393=$M$26,'Extracted info for SC'!$J$16,IF($N393=$N$26,'Extracted info for SC'!$J$17,IF($N393=$O$26,'Extracted info for SC'!$J$18,""))))))))))))))</f>
        <v/>
      </c>
      <c r="Z393" s="155"/>
      <c r="AA393" s="13" t="str">
        <f t="shared" si="142"/>
        <v/>
      </c>
      <c r="AB393" s="155"/>
      <c r="AC393" s="13" t="str">
        <f t="shared" ca="1" si="147"/>
        <v>$AB</v>
      </c>
      <c r="AD393" s="13" t="str" cm="1">
        <f t="array" aca="1" ref="AD393" ca="1">IFERROR(IF((LEFT(INDIRECT("$F"&amp;$S393),4))="GOTS",IF($G393="Organic","GOTS_Organic_raw",(IF($G393="Responsible","GOTS_Responsible",(IF($G393="No Attribute (Conventional)","GOTS_conventional",(IF($G393="Recycled Pre/Post-Consumer","GOTS_pre_post",(IF($G393="In-Conversion","GOTS_in_conversion",(IF($G393="Sustainably Sourced","Sustainably_sourced",""))))))))))),IF($G393="Organic","Organic",(IF($G393="Responsible","Responsible",(IF($G393="No Attribute (Conventional)","No_Attribute_Conventional",(IF($G393="Recycled Pre/Post-Consumer","Recycled_Pre_Post_Consumer",(IF($G393="In-Conversion","In_Conversion",(IF($G393="Recycled Pre-Consumer","Recycled_Pre_Consumer",(IF($G393="Recycled Post-Consumer","Recycled_Post_Consumer",(IF($G393="Sustainably Sourced","Sustainably_sourced","")))))))))))))))),"")</f>
        <v/>
      </c>
      <c r="AE393" s="13" t="e" cm="1">
        <f t="array" aca="1" ref="AE393" ca="1">IF(INDIRECT("$F"&amp;$S393)="","",IF(LEFT(INDIRECT("$F"&amp;$S393),3)="GRS","GRS_RCS_RM",IF((LEFT(INDIRECT("$F"&amp;$S393),3))="RCS","GRS_RCS_RM",IF(INDIRECT("$F"&amp;$S393)="OCS (No Label)","OCS_Conversion_RM",IF(LEFT(INDIRECT("$F"&amp;$S393),3)="OCS","OCS_RM",IF(RIGHT(INDIRECT("$F"&amp;$S393),10)="conversion","GOTS_RM_conversion",IF((LEFT(INDIRECT("$F"&amp;$S393),4))="GOTS","GOTS_RM","Responsible_RM")))))))</f>
        <v>#REF!</v>
      </c>
      <c r="AF393" s="13" t="str" cm="1">
        <f t="array" aca="1" ref="AF393" ca="1">IF($S393="","",INDIRECT("$Z"&amp;$S393))</f>
        <v/>
      </c>
      <c r="AG393" s="155"/>
      <c r="AH393" s="13" t="str" cm="1">
        <f t="array" aca="1" ref="AH393" ca="1">IFERROR(INDIRECT("$ag"&amp;S393),"")</f>
        <v/>
      </c>
      <c r="AI393" s="13" t="e" cm="1">
        <f t="array" aca="1" ref="AI393" ca="1">INDIRECT("O"&amp;S392)</f>
        <v>#REF!</v>
      </c>
      <c r="AJ393" s="13" t="str">
        <f>IF($I393="","",INDEX('Raw Material'!$A$1:$J$75,MATCH(I393,'Raw Material'!$A$1:$A$75,0),(MATCH(G393,'Raw Material'!$A$1:$J$1,0))))</f>
        <v/>
      </c>
      <c r="AK393" s="13" t="str">
        <f t="shared" si="143"/>
        <v>YANLIŞRM</v>
      </c>
      <c r="AL393" s="153" t="str">
        <f t="shared" si="144"/>
        <v/>
      </c>
    </row>
    <row r="394" spans="1:38" ht="16.5" customHeight="1">
      <c r="A394" s="161"/>
      <c r="B394" s="166"/>
      <c r="C394" s="167"/>
      <c r="D394" s="156"/>
      <c r="E394" s="156"/>
      <c r="F394" s="174"/>
      <c r="G394" s="181"/>
      <c r="H394" s="182"/>
      <c r="I394" s="182"/>
      <c r="J394" s="182"/>
      <c r="K394" s="32"/>
      <c r="L394" s="178"/>
      <c r="M394" s="178"/>
      <c r="N394" s="81"/>
      <c r="O394" s="185"/>
      <c r="P394" s="103"/>
      <c r="Q394" s="84" t="str">
        <f t="shared" si="145"/>
        <v/>
      </c>
      <c r="R394" s="159"/>
      <c r="S394" s="28" t="str" cm="1">
        <f t="array" aca="1" ref="S394" ca="1">IF(INDIRECT("A"&amp;114+$U394)&lt;&gt;"",114+$U394,"")</f>
        <v/>
      </c>
      <c r="T394" s="28" t="str">
        <f t="shared" ca="1" si="146"/>
        <v>$B</v>
      </c>
      <c r="U394" s="29">
        <f t="shared" si="152"/>
        <v>276</v>
      </c>
      <c r="V394" s="29">
        <v>23.333333333335101</v>
      </c>
      <c r="W394" s="29">
        <f t="shared" si="157"/>
        <v>23</v>
      </c>
      <c r="X394" s="41" t="str" cm="1">
        <f t="array" aca="1" ref="X394" ca="1">IFERROR(INDEX('PC&amp;PD'!$A$1:$AP$15,ROW('PC&amp;PD'!$A$15),MATCH(INDIRECT(T394),'PC&amp;PD'!$A$1:$AP$1,0)),"")</f>
        <v/>
      </c>
      <c r="Y394" s="13" t="str">
        <f>IF(OR($N394="",$N394=0),"",IF($N394=$E$7,'Extracted info for SC'!$J$6,IF($N394=$D$26,'Extracted info for SC'!$J$7,IF($N394=$E$26,'Extracted info for SC'!$J$8,IF($N394=$F$26,'Extracted info for SC'!$J$9,IF($N394=$G$26,'Extracted info for SC'!$J$10,IF($N394=$H$26,'Extracted info for SC'!$J$11,IF($N394=$I$26,'Extracted info for SC'!$J$12,IF($N394=$J$26,'Extracted info for SC'!$J$13,IF($N394=$K$26,'Extracted info for SC'!$J$14,IF($N394=$L$26,'Extracted info for SC'!$J$15,IF($N394=$M$26,'Extracted info for SC'!$J$16,IF($N394=$N$26,'Extracted info for SC'!$J$17,IF($N394=$O$26,'Extracted info for SC'!$J$18,""))))))))))))))</f>
        <v/>
      </c>
      <c r="Z394" s="155"/>
      <c r="AA394" s="13" t="str">
        <f t="shared" si="142"/>
        <v/>
      </c>
      <c r="AB394" s="155"/>
      <c r="AC394" s="13" t="str">
        <f t="shared" ca="1" si="147"/>
        <v>$AB</v>
      </c>
      <c r="AD394" s="13" t="str" cm="1">
        <f t="array" aca="1" ref="AD394" ca="1">IFERROR(IF((LEFT(INDIRECT("$F"&amp;$S394),4))="GOTS",IF($G394="Organic","GOTS_Organic_raw",(IF($G394="Responsible","GOTS_Responsible",(IF($G394="No Attribute (Conventional)","GOTS_conventional",(IF($G394="Recycled Pre/Post-Consumer","GOTS_pre_post",(IF($G394="In-Conversion","GOTS_in_conversion",(IF($G394="Sustainably Sourced","Sustainably_sourced",""))))))))))),IF($G394="Organic","Organic",(IF($G394="Responsible","Responsible",(IF($G394="No Attribute (Conventional)","No_Attribute_Conventional",(IF($G394="Recycled Pre/Post-Consumer","Recycled_Pre_Post_Consumer",(IF($G394="In-Conversion","In_Conversion",(IF($G394="Recycled Pre-Consumer","Recycled_Pre_Consumer",(IF($G394="Recycled Post-Consumer","Recycled_Post_Consumer",(IF($G394="Sustainably Sourced","Sustainably_sourced","")))))))))))))))),"")</f>
        <v/>
      </c>
      <c r="AE394" s="13" t="e" cm="1">
        <f t="array" aca="1" ref="AE394" ca="1">IF(INDIRECT("$F"&amp;$S394)="","",IF(LEFT(INDIRECT("$F"&amp;$S394),3)="GRS","GRS_RCS_RM",IF((LEFT(INDIRECT("$F"&amp;$S394),3))="RCS","GRS_RCS_RM",IF(INDIRECT("$F"&amp;$S394)="OCS (No Label)","OCS_Conversion_RM",IF(LEFT(INDIRECT("$F"&amp;$S394),3)="OCS","OCS_RM",IF(RIGHT(INDIRECT("$F"&amp;$S394),10)="conversion","GOTS_RM_conversion",IF((LEFT(INDIRECT("$F"&amp;$S394),4))="GOTS","GOTS_RM","Responsible_RM")))))))</f>
        <v>#REF!</v>
      </c>
      <c r="AF394" s="13" t="str" cm="1">
        <f t="array" aca="1" ref="AF394" ca="1">IF($S394="","",INDIRECT("$Z"&amp;$S394))</f>
        <v/>
      </c>
      <c r="AG394" s="155"/>
      <c r="AH394" s="13" t="str" cm="1">
        <f t="array" aca="1" ref="AH394" ca="1">IFERROR(INDIRECT("$ag"&amp;S394),"")</f>
        <v/>
      </c>
      <c r="AI394" s="13" t="e" cm="1">
        <f t="array" aca="1" ref="AI394" ca="1">INDIRECT("O"&amp;S393)</f>
        <v>#REF!</v>
      </c>
      <c r="AJ394" s="13" t="str">
        <f>IF($I394="","",INDEX('Raw Material'!$A$1:$J$75,MATCH(I394,'Raw Material'!$A$1:$A$75,0),(MATCH(G394,'Raw Material'!$A$1:$J$1,0))))</f>
        <v/>
      </c>
      <c r="AK394" s="13" t="str">
        <f t="shared" si="143"/>
        <v>YANLIŞRM</v>
      </c>
      <c r="AL394" s="153" t="str">
        <f t="shared" si="144"/>
        <v/>
      </c>
    </row>
    <row r="395" spans="1:38" ht="16.5" customHeight="1">
      <c r="A395" s="161"/>
      <c r="B395" s="166"/>
      <c r="C395" s="167"/>
      <c r="D395" s="156"/>
      <c r="E395" s="156"/>
      <c r="F395" s="174"/>
      <c r="G395" s="181"/>
      <c r="H395" s="182"/>
      <c r="I395" s="182"/>
      <c r="J395" s="182"/>
      <c r="K395" s="32"/>
      <c r="L395" s="178"/>
      <c r="M395" s="178"/>
      <c r="N395" s="81"/>
      <c r="O395" s="185"/>
      <c r="P395" s="103"/>
      <c r="Q395" s="84" t="str">
        <f t="shared" si="145"/>
        <v/>
      </c>
      <c r="R395" s="159"/>
      <c r="S395" s="28" t="str" cm="1">
        <f t="array" aca="1" ref="S395" ca="1">IF(INDIRECT("A"&amp;114+$U395)&lt;&gt;"",114+$U395,"")</f>
        <v/>
      </c>
      <c r="T395" s="28" t="str">
        <f t="shared" ca="1" si="146"/>
        <v>$B</v>
      </c>
      <c r="U395" s="29">
        <f t="shared" si="152"/>
        <v>276</v>
      </c>
      <c r="V395" s="29">
        <v>23.416666666668402</v>
      </c>
      <c r="W395" s="29">
        <f t="shared" si="157"/>
        <v>23</v>
      </c>
      <c r="X395" s="41" t="str" cm="1">
        <f t="array" aca="1" ref="X395" ca="1">IFERROR(INDEX('PC&amp;PD'!$A$1:$AP$15,ROW('PC&amp;PD'!$A$15),MATCH(INDIRECT(T395),'PC&amp;PD'!$A$1:$AP$1,0)),"")</f>
        <v/>
      </c>
      <c r="Y395" s="13" t="str">
        <f>IF(OR($N395="",$N395=0),"",IF($N395=$E$7,'Extracted info for SC'!$J$6,IF($N395=$D$26,'Extracted info for SC'!$J$7,IF($N395=$E$26,'Extracted info for SC'!$J$8,IF($N395=$F$26,'Extracted info for SC'!$J$9,IF($N395=$G$26,'Extracted info for SC'!$J$10,IF($N395=$H$26,'Extracted info for SC'!$J$11,IF($N395=$I$26,'Extracted info for SC'!$J$12,IF($N395=$J$26,'Extracted info for SC'!$J$13,IF($N395=$K$26,'Extracted info for SC'!$J$14,IF($N395=$L$26,'Extracted info for SC'!$J$15,IF($N395=$M$26,'Extracted info for SC'!$J$16,IF($N395=$N$26,'Extracted info for SC'!$J$17,IF($N395=$O$26,'Extracted info for SC'!$J$18,""))))))))))))))</f>
        <v/>
      </c>
      <c r="Z395" s="155"/>
      <c r="AA395" s="13" t="str">
        <f t="shared" si="142"/>
        <v/>
      </c>
      <c r="AB395" s="155"/>
      <c r="AC395" s="13" t="str">
        <f t="shared" ca="1" si="147"/>
        <v>$AB</v>
      </c>
      <c r="AD395" s="13" t="str" cm="1">
        <f t="array" aca="1" ref="AD395" ca="1">IFERROR(IF((LEFT(INDIRECT("$F"&amp;$S395),4))="GOTS",IF($G395="Organic","GOTS_Organic_raw",(IF($G395="Responsible","GOTS_Responsible",(IF($G395="No Attribute (Conventional)","GOTS_conventional",(IF($G395="Recycled Pre/Post-Consumer","GOTS_pre_post",(IF($G395="In-Conversion","GOTS_in_conversion",(IF($G395="Sustainably Sourced","Sustainably_sourced",""))))))))))),IF($G395="Organic","Organic",(IF($G395="Responsible","Responsible",(IF($G395="No Attribute (Conventional)","No_Attribute_Conventional",(IF($G395="Recycled Pre/Post-Consumer","Recycled_Pre_Post_Consumer",(IF($G395="In-Conversion","In_Conversion",(IF($G395="Recycled Pre-Consumer","Recycled_Pre_Consumer",(IF($G395="Recycled Post-Consumer","Recycled_Post_Consumer",(IF($G395="Sustainably Sourced","Sustainably_sourced","")))))))))))))))),"")</f>
        <v/>
      </c>
      <c r="AE395" s="13" t="e" cm="1">
        <f t="array" aca="1" ref="AE395" ca="1">IF(INDIRECT("$F"&amp;$S395)="","",IF(LEFT(INDIRECT("$F"&amp;$S395),3)="GRS","GRS_RCS_RM",IF((LEFT(INDIRECT("$F"&amp;$S395),3))="RCS","GRS_RCS_RM",IF(INDIRECT("$F"&amp;$S395)="OCS (No Label)","OCS_Conversion_RM",IF(LEFT(INDIRECT("$F"&amp;$S395),3)="OCS","OCS_RM",IF(RIGHT(INDIRECT("$F"&amp;$S395),10)="conversion","GOTS_RM_conversion",IF((LEFT(INDIRECT("$F"&amp;$S395),4))="GOTS","GOTS_RM","Responsible_RM")))))))</f>
        <v>#REF!</v>
      </c>
      <c r="AF395" s="13" t="str" cm="1">
        <f t="array" aca="1" ref="AF395" ca="1">IF($S395="","",INDIRECT("$Z"&amp;$S395))</f>
        <v/>
      </c>
      <c r="AG395" s="155"/>
      <c r="AH395" s="13" t="str" cm="1">
        <f t="array" aca="1" ref="AH395" ca="1">IFERROR(INDIRECT("$ag"&amp;S395),"")</f>
        <v/>
      </c>
      <c r="AI395" s="13" t="e" cm="1">
        <f t="array" aca="1" ref="AI395" ca="1">INDIRECT("O"&amp;S394)</f>
        <v>#REF!</v>
      </c>
      <c r="AJ395" s="13" t="str">
        <f>IF($I395="","",INDEX('Raw Material'!$A$1:$J$75,MATCH(I395,'Raw Material'!$A$1:$A$75,0),(MATCH(G395,'Raw Material'!$A$1:$J$1,0))))</f>
        <v/>
      </c>
      <c r="AK395" s="13" t="str">
        <f t="shared" si="143"/>
        <v>YANLIŞRM</v>
      </c>
      <c r="AL395" s="153" t="str">
        <f t="shared" si="144"/>
        <v/>
      </c>
    </row>
    <row r="396" spans="1:38" ht="16.5" customHeight="1">
      <c r="A396" s="162"/>
      <c r="B396" s="168"/>
      <c r="C396" s="169"/>
      <c r="D396" s="156"/>
      <c r="E396" s="156"/>
      <c r="F396" s="175"/>
      <c r="G396" s="181"/>
      <c r="H396" s="182"/>
      <c r="I396" s="182"/>
      <c r="J396" s="182"/>
      <c r="K396" s="32"/>
      <c r="L396" s="179"/>
      <c r="M396" s="179"/>
      <c r="N396" s="81"/>
      <c r="O396" s="185"/>
      <c r="P396" s="103"/>
      <c r="Q396" s="84" t="str">
        <f t="shared" si="145"/>
        <v/>
      </c>
      <c r="R396" s="159"/>
      <c r="S396" s="28" t="str" cm="1">
        <f t="array" aca="1" ref="S396" ca="1">IF(INDIRECT("A"&amp;114+$U396)&lt;&gt;"",114+$U396,"")</f>
        <v/>
      </c>
      <c r="T396" s="28" t="str">
        <f t="shared" ca="1" si="146"/>
        <v>$B</v>
      </c>
      <c r="U396" s="29">
        <f t="shared" si="152"/>
        <v>276</v>
      </c>
      <c r="V396" s="29">
        <v>23.500000000001801</v>
      </c>
      <c r="W396" s="29">
        <f t="shared" si="157"/>
        <v>23</v>
      </c>
      <c r="X396" s="41" t="str" cm="1">
        <f t="array" aca="1" ref="X396" ca="1">IFERROR(INDEX('PC&amp;PD'!$A$1:$AP$15,ROW('PC&amp;PD'!$A$15),MATCH(INDIRECT(T396),'PC&amp;PD'!$A$1:$AP$1,0)),"")</f>
        <v/>
      </c>
      <c r="Y396" s="13" t="str">
        <f>IF(OR($N396="",$N396=0),"",IF($N396=$E$7,'Extracted info for SC'!$J$6,IF($N396=$D$26,'Extracted info for SC'!$J$7,IF($N396=$E$26,'Extracted info for SC'!$J$8,IF($N396=$F$26,'Extracted info for SC'!$J$9,IF($N396=$G$26,'Extracted info for SC'!$J$10,IF($N396=$H$26,'Extracted info for SC'!$J$11,IF($N396=$I$26,'Extracted info for SC'!$J$12,IF($N396=$J$26,'Extracted info for SC'!$J$13,IF($N396=$K$26,'Extracted info for SC'!$J$14,IF($N396=$L$26,'Extracted info for SC'!$J$15,IF($N396=$M$26,'Extracted info for SC'!$J$16,IF($N396=$N$26,'Extracted info for SC'!$J$17,IF($N396=$O$26,'Extracted info for SC'!$J$18,""))))))))))))))</f>
        <v/>
      </c>
      <c r="Z396" s="155"/>
      <c r="AA396" s="13" t="str">
        <f t="shared" si="142"/>
        <v/>
      </c>
      <c r="AB396" s="155"/>
      <c r="AC396" s="13" t="str">
        <f t="shared" ca="1" si="147"/>
        <v>$AB</v>
      </c>
      <c r="AD396" s="13" t="str" cm="1">
        <f t="array" aca="1" ref="AD396" ca="1">IFERROR(IF((LEFT(INDIRECT("$F"&amp;$S396),4))="GOTS",IF($G396="Organic","GOTS_Organic_raw",(IF($G396="Responsible","GOTS_Responsible",(IF($G396="No Attribute (Conventional)","GOTS_conventional",(IF($G396="Recycled Pre/Post-Consumer","GOTS_pre_post",(IF($G396="In-Conversion","GOTS_in_conversion",(IF($G396="Sustainably Sourced","Sustainably_sourced",""))))))))))),IF($G396="Organic","Organic",(IF($G396="Responsible","Responsible",(IF($G396="No Attribute (Conventional)","No_Attribute_Conventional",(IF($G396="Recycled Pre/Post-Consumer","Recycled_Pre_Post_Consumer",(IF($G396="In-Conversion","In_Conversion",(IF($G396="Recycled Pre-Consumer","Recycled_Pre_Consumer",(IF($G396="Recycled Post-Consumer","Recycled_Post_Consumer",(IF($G396="Sustainably Sourced","Sustainably_sourced","")))))))))))))))),"")</f>
        <v/>
      </c>
      <c r="AE396" s="13" t="e" cm="1">
        <f t="array" aca="1" ref="AE396" ca="1">IF(INDIRECT("$F"&amp;$S396)="","",IF(LEFT(INDIRECT("$F"&amp;$S396),3)="GRS","GRS_RCS_RM",IF((LEFT(INDIRECT("$F"&amp;$S396),3))="RCS","GRS_RCS_RM",IF(INDIRECT("$F"&amp;$S396)="OCS (No Label)","OCS_Conversion_RM",IF(LEFT(INDIRECT("$F"&amp;$S396),3)="OCS","OCS_RM",IF(RIGHT(INDIRECT("$F"&amp;$S396),10)="conversion","GOTS_RM_conversion",IF((LEFT(INDIRECT("$F"&amp;$S396),4))="GOTS","GOTS_RM","Responsible_RM")))))))</f>
        <v>#REF!</v>
      </c>
      <c r="AF396" s="13" t="str" cm="1">
        <f t="array" aca="1" ref="AF396" ca="1">IF($S396="","",INDIRECT("$Z"&amp;$S396))</f>
        <v/>
      </c>
      <c r="AG396" s="155"/>
      <c r="AH396" s="13" t="str" cm="1">
        <f t="array" aca="1" ref="AH396" ca="1">IFERROR(INDIRECT("$ag"&amp;S396),"")</f>
        <v/>
      </c>
      <c r="AI396" s="13" t="e" cm="1">
        <f t="array" aca="1" ref="AI396" ca="1">INDIRECT("O"&amp;S395)</f>
        <v>#REF!</v>
      </c>
      <c r="AJ396" s="13" t="str">
        <f>IF($I396="","",INDEX('Raw Material'!$A$1:$J$75,MATCH(I396,'Raw Material'!$A$1:$A$75,0),(MATCH(G396,'Raw Material'!$A$1:$J$1,0))))</f>
        <v/>
      </c>
      <c r="AK396" s="13" t="str">
        <f t="shared" si="143"/>
        <v>YANLIŞRM</v>
      </c>
      <c r="AL396" s="153" t="str">
        <f t="shared" si="144"/>
        <v/>
      </c>
    </row>
    <row r="397" spans="1:38" ht="16.5" customHeight="1">
      <c r="A397" s="162"/>
      <c r="B397" s="168"/>
      <c r="C397" s="169"/>
      <c r="D397" s="156"/>
      <c r="E397" s="156"/>
      <c r="F397" s="175"/>
      <c r="G397" s="181"/>
      <c r="H397" s="182"/>
      <c r="I397" s="182"/>
      <c r="J397" s="182"/>
      <c r="K397" s="32"/>
      <c r="L397" s="179"/>
      <c r="M397" s="179"/>
      <c r="N397" s="81"/>
      <c r="O397" s="185"/>
      <c r="P397" s="103"/>
      <c r="Q397" s="84" t="str">
        <f t="shared" si="145"/>
        <v/>
      </c>
      <c r="R397" s="159"/>
      <c r="S397" s="28" t="str" cm="1">
        <f t="array" aca="1" ref="S397" ca="1">IF(INDIRECT("A"&amp;114+$U397)&lt;&gt;"",114+$U397,"")</f>
        <v/>
      </c>
      <c r="T397" s="28" t="str">
        <f t="shared" ca="1" si="146"/>
        <v>$B</v>
      </c>
      <c r="U397" s="29">
        <f t="shared" si="152"/>
        <v>276</v>
      </c>
      <c r="V397" s="29">
        <v>23.583333333335101</v>
      </c>
      <c r="W397" s="29">
        <f t="shared" si="157"/>
        <v>23</v>
      </c>
      <c r="X397" s="41" t="str" cm="1">
        <f t="array" aca="1" ref="X397" ca="1">IFERROR(INDEX('PC&amp;PD'!$A$1:$AP$15,ROW('PC&amp;PD'!$A$15),MATCH(INDIRECT(T397),'PC&amp;PD'!$A$1:$AP$1,0)),"")</f>
        <v/>
      </c>
      <c r="Y397" s="13" t="str">
        <f>IF(OR($N397="",$N397=0),"",IF($N397=$E$7,'Extracted info for SC'!$J$6,IF($N397=$D$26,'Extracted info for SC'!$J$7,IF($N397=$E$26,'Extracted info for SC'!$J$8,IF($N397=$F$26,'Extracted info for SC'!$J$9,IF($N397=$G$26,'Extracted info for SC'!$J$10,IF($N397=$H$26,'Extracted info for SC'!$J$11,IF($N397=$I$26,'Extracted info for SC'!$J$12,IF($N397=$J$26,'Extracted info for SC'!$J$13,IF($N397=$K$26,'Extracted info for SC'!$J$14,IF($N397=$L$26,'Extracted info for SC'!$J$15,IF($N397=$M$26,'Extracted info for SC'!$J$16,IF($N397=$N$26,'Extracted info for SC'!$J$17,IF($N397=$O$26,'Extracted info for SC'!$J$18,""))))))))))))))</f>
        <v/>
      </c>
      <c r="Z397" s="155"/>
      <c r="AA397" s="13" t="str">
        <f t="shared" si="142"/>
        <v/>
      </c>
      <c r="AB397" s="155"/>
      <c r="AC397" s="13" t="str">
        <f t="shared" ca="1" si="147"/>
        <v>$AB</v>
      </c>
      <c r="AD397" s="13" t="str" cm="1">
        <f t="array" aca="1" ref="AD397" ca="1">IFERROR(IF((LEFT(INDIRECT("$F"&amp;$S397),4))="GOTS",IF($G397="Organic","GOTS_Organic_raw",(IF($G397="Responsible","GOTS_Responsible",(IF($G397="No Attribute (Conventional)","GOTS_conventional",(IF($G397="Recycled Pre/Post-Consumer","GOTS_pre_post",(IF($G397="In-Conversion","GOTS_in_conversion",(IF($G397="Sustainably Sourced","Sustainably_sourced",""))))))))))),IF($G397="Organic","Organic",(IF($G397="Responsible","Responsible",(IF($G397="No Attribute (Conventional)","No_Attribute_Conventional",(IF($G397="Recycled Pre/Post-Consumer","Recycled_Pre_Post_Consumer",(IF($G397="In-Conversion","In_Conversion",(IF($G397="Recycled Pre-Consumer","Recycled_Pre_Consumer",(IF($G397="Recycled Post-Consumer","Recycled_Post_Consumer",(IF($G397="Sustainably Sourced","Sustainably_sourced","")))))))))))))))),"")</f>
        <v/>
      </c>
      <c r="AE397" s="13" t="e" cm="1">
        <f t="array" aca="1" ref="AE397" ca="1">IF(INDIRECT("$F"&amp;$S397)="","",IF(LEFT(INDIRECT("$F"&amp;$S397),3)="GRS","GRS_RCS_RM",IF((LEFT(INDIRECT("$F"&amp;$S397),3))="RCS","GRS_RCS_RM",IF(INDIRECT("$F"&amp;$S397)="OCS (No Label)","OCS_Conversion_RM",IF(LEFT(INDIRECT("$F"&amp;$S397),3)="OCS","OCS_RM",IF(RIGHT(INDIRECT("$F"&amp;$S397),10)="conversion","GOTS_RM_conversion",IF((LEFT(INDIRECT("$F"&amp;$S397),4))="GOTS","GOTS_RM","Responsible_RM")))))))</f>
        <v>#REF!</v>
      </c>
      <c r="AF397" s="13" t="str" cm="1">
        <f t="array" aca="1" ref="AF397" ca="1">IF($S397="","",INDIRECT("$Z"&amp;$S397))</f>
        <v/>
      </c>
      <c r="AG397" s="155"/>
      <c r="AH397" s="13" t="str" cm="1">
        <f t="array" aca="1" ref="AH397" ca="1">IFERROR(INDIRECT("$ag"&amp;S397),"")</f>
        <v/>
      </c>
      <c r="AI397" s="13" t="e" cm="1">
        <f t="array" aca="1" ref="AI397" ca="1">INDIRECT("O"&amp;S396)</f>
        <v>#REF!</v>
      </c>
      <c r="AJ397" s="13" t="str">
        <f>IF($I397="","",INDEX('Raw Material'!$A$1:$J$75,MATCH(I397,'Raw Material'!$A$1:$A$75,0),(MATCH(G397,'Raw Material'!$A$1:$J$1,0))))</f>
        <v/>
      </c>
      <c r="AK397" s="13" t="str">
        <f t="shared" si="143"/>
        <v>YANLIŞRM</v>
      </c>
      <c r="AL397" s="153" t="str">
        <f t="shared" si="144"/>
        <v/>
      </c>
    </row>
    <row r="398" spans="1:38" ht="16.5" customHeight="1">
      <c r="A398" s="162"/>
      <c r="B398" s="168"/>
      <c r="C398" s="169"/>
      <c r="D398" s="156"/>
      <c r="E398" s="156"/>
      <c r="F398" s="175"/>
      <c r="G398" s="181"/>
      <c r="H398" s="182"/>
      <c r="I398" s="182"/>
      <c r="J398" s="182"/>
      <c r="K398" s="32"/>
      <c r="L398" s="179"/>
      <c r="M398" s="179"/>
      <c r="N398" s="81"/>
      <c r="O398" s="185"/>
      <c r="P398" s="103"/>
      <c r="Q398" s="84" t="str">
        <f t="shared" si="145"/>
        <v/>
      </c>
      <c r="R398" s="159"/>
      <c r="S398" s="28" t="str" cm="1">
        <f t="array" aca="1" ref="S398" ca="1">IF(INDIRECT("A"&amp;114+$U398)&lt;&gt;"",114+$U398,"")</f>
        <v/>
      </c>
      <c r="T398" s="28" t="str">
        <f t="shared" ca="1" si="146"/>
        <v>$B</v>
      </c>
      <c r="U398" s="29">
        <f t="shared" si="152"/>
        <v>276</v>
      </c>
      <c r="V398" s="29">
        <v>23.666666666668501</v>
      </c>
      <c r="W398" s="29">
        <f t="shared" si="157"/>
        <v>23</v>
      </c>
      <c r="X398" s="41" t="str" cm="1">
        <f t="array" aca="1" ref="X398" ca="1">IFERROR(INDEX('PC&amp;PD'!$A$1:$AP$15,ROW('PC&amp;PD'!$A$15),MATCH(INDIRECT(T398),'PC&amp;PD'!$A$1:$AP$1,0)),"")</f>
        <v/>
      </c>
      <c r="Y398" s="13" t="str">
        <f>IF(OR($N398="",$N398=0),"",IF($N398=$E$7,'Extracted info for SC'!$J$6,IF($N398=$D$26,'Extracted info for SC'!$J$7,IF($N398=$E$26,'Extracted info for SC'!$J$8,IF($N398=$F$26,'Extracted info for SC'!$J$9,IF($N398=$G$26,'Extracted info for SC'!$J$10,IF($N398=$H$26,'Extracted info for SC'!$J$11,IF($N398=$I$26,'Extracted info for SC'!$J$12,IF($N398=$J$26,'Extracted info for SC'!$J$13,IF($N398=$K$26,'Extracted info for SC'!$J$14,IF($N398=$L$26,'Extracted info for SC'!$J$15,IF($N398=$M$26,'Extracted info for SC'!$J$16,IF($N398=$N$26,'Extracted info for SC'!$J$17,IF($N398=$O$26,'Extracted info for SC'!$J$18,""))))))))))))))</f>
        <v/>
      </c>
      <c r="Z398" s="155"/>
      <c r="AA398" s="13" t="str">
        <f t="shared" si="142"/>
        <v/>
      </c>
      <c r="AB398" s="155"/>
      <c r="AC398" s="13" t="str">
        <f t="shared" ca="1" si="147"/>
        <v>$AB</v>
      </c>
      <c r="AD398" s="13" t="str" cm="1">
        <f t="array" aca="1" ref="AD398" ca="1">IFERROR(IF((LEFT(INDIRECT("$F"&amp;$S398),4))="GOTS",IF($G398="Organic","GOTS_Organic_raw",(IF($G398="Responsible","GOTS_Responsible",(IF($G398="No Attribute (Conventional)","GOTS_conventional",(IF($G398="Recycled Pre/Post-Consumer","GOTS_pre_post",(IF($G398="In-Conversion","GOTS_in_conversion",(IF($G398="Sustainably Sourced","Sustainably_sourced",""))))))))))),IF($G398="Organic","Organic",(IF($G398="Responsible","Responsible",(IF($G398="No Attribute (Conventional)","No_Attribute_Conventional",(IF($G398="Recycled Pre/Post-Consumer","Recycled_Pre_Post_Consumer",(IF($G398="In-Conversion","In_Conversion",(IF($G398="Recycled Pre-Consumer","Recycled_Pre_Consumer",(IF($G398="Recycled Post-Consumer","Recycled_Post_Consumer",(IF($G398="Sustainably Sourced","Sustainably_sourced","")))))))))))))))),"")</f>
        <v/>
      </c>
      <c r="AE398" s="13" t="e" cm="1">
        <f t="array" aca="1" ref="AE398" ca="1">IF(INDIRECT("$F"&amp;$S398)="","",IF(LEFT(INDIRECT("$F"&amp;$S398),3)="GRS","GRS_RCS_RM",IF((LEFT(INDIRECT("$F"&amp;$S398),3))="RCS","GRS_RCS_RM",IF(INDIRECT("$F"&amp;$S398)="OCS (No Label)","OCS_Conversion_RM",IF(LEFT(INDIRECT("$F"&amp;$S398),3)="OCS","OCS_RM",IF(RIGHT(INDIRECT("$F"&amp;$S398),10)="conversion","GOTS_RM_conversion",IF((LEFT(INDIRECT("$F"&amp;$S398),4))="GOTS","GOTS_RM","Responsible_RM")))))))</f>
        <v>#REF!</v>
      </c>
      <c r="AF398" s="13" t="str" cm="1">
        <f t="array" aca="1" ref="AF398" ca="1">IF($S398="","",INDIRECT("$Z"&amp;$S398))</f>
        <v/>
      </c>
      <c r="AG398" s="155"/>
      <c r="AH398" s="13" t="str" cm="1">
        <f t="array" aca="1" ref="AH398" ca="1">IFERROR(INDIRECT("$ag"&amp;S398),"")</f>
        <v/>
      </c>
      <c r="AI398" s="13" t="e" cm="1">
        <f t="array" aca="1" ref="AI398" ca="1">INDIRECT("O"&amp;S397)</f>
        <v>#REF!</v>
      </c>
      <c r="AJ398" s="13" t="str">
        <f>IF($I398="","",INDEX('Raw Material'!$A$1:$J$75,MATCH(I398,'Raw Material'!$A$1:$A$75,0),(MATCH(G398,'Raw Material'!$A$1:$J$1,0))))</f>
        <v/>
      </c>
      <c r="AK398" s="13" t="str">
        <f t="shared" si="143"/>
        <v>YANLIŞRM</v>
      </c>
      <c r="AL398" s="153" t="str">
        <f t="shared" si="144"/>
        <v/>
      </c>
    </row>
    <row r="399" spans="1:38" ht="16.5" customHeight="1">
      <c r="A399" s="162"/>
      <c r="B399" s="168"/>
      <c r="C399" s="169"/>
      <c r="D399" s="156"/>
      <c r="E399" s="156"/>
      <c r="F399" s="175"/>
      <c r="G399" s="181"/>
      <c r="H399" s="182"/>
      <c r="I399" s="182"/>
      <c r="J399" s="182"/>
      <c r="K399" s="32"/>
      <c r="L399" s="179"/>
      <c r="M399" s="179"/>
      <c r="N399" s="81"/>
      <c r="O399" s="185"/>
      <c r="P399" s="103"/>
      <c r="Q399" s="84" t="str">
        <f t="shared" si="145"/>
        <v/>
      </c>
      <c r="R399" s="159"/>
      <c r="S399" s="28" t="str" cm="1">
        <f t="array" aca="1" ref="S399" ca="1">IF(INDIRECT("A"&amp;114+$U399)&lt;&gt;"",114+$U399,"")</f>
        <v/>
      </c>
      <c r="T399" s="28" t="str">
        <f t="shared" ca="1" si="146"/>
        <v>$B</v>
      </c>
      <c r="U399" s="29">
        <f t="shared" si="152"/>
        <v>276</v>
      </c>
      <c r="V399" s="29">
        <v>23.750000000001801</v>
      </c>
      <c r="W399" s="29">
        <f t="shared" si="157"/>
        <v>23</v>
      </c>
      <c r="X399" s="41" t="str" cm="1">
        <f t="array" aca="1" ref="X399" ca="1">IFERROR(INDEX('PC&amp;PD'!$A$1:$AP$15,ROW('PC&amp;PD'!$A$15),MATCH(INDIRECT(T399),'PC&amp;PD'!$A$1:$AP$1,0)),"")</f>
        <v/>
      </c>
      <c r="Y399" s="13" t="str">
        <f>IF(OR($N399="",$N399=0),"",IF($N399=$E$7,'Extracted info for SC'!$J$6,IF($N399=$D$26,'Extracted info for SC'!$J$7,IF($N399=$E$26,'Extracted info for SC'!$J$8,IF($N399=$F$26,'Extracted info for SC'!$J$9,IF($N399=$G$26,'Extracted info for SC'!$J$10,IF($N399=$H$26,'Extracted info for SC'!$J$11,IF($N399=$I$26,'Extracted info for SC'!$J$12,IF($N399=$J$26,'Extracted info for SC'!$J$13,IF($N399=$K$26,'Extracted info for SC'!$J$14,IF($N399=$L$26,'Extracted info for SC'!$J$15,IF($N399=$M$26,'Extracted info for SC'!$J$16,IF($N399=$N$26,'Extracted info for SC'!$J$17,IF($N399=$O$26,'Extracted info for SC'!$J$18,""))))))))))))))</f>
        <v/>
      </c>
      <c r="Z399" s="155"/>
      <c r="AA399" s="13" t="str">
        <f t="shared" si="142"/>
        <v/>
      </c>
      <c r="AB399" s="155"/>
      <c r="AC399" s="13" t="str">
        <f t="shared" ca="1" si="147"/>
        <v>$AB</v>
      </c>
      <c r="AD399" s="13" t="str" cm="1">
        <f t="array" aca="1" ref="AD399" ca="1">IFERROR(IF((LEFT(INDIRECT("$F"&amp;$S399),4))="GOTS",IF($G399="Organic","GOTS_Organic_raw",(IF($G399="Responsible","GOTS_Responsible",(IF($G399="No Attribute (Conventional)","GOTS_conventional",(IF($G399="Recycled Pre/Post-Consumer","GOTS_pre_post",(IF($G399="In-Conversion","GOTS_in_conversion",(IF($G399="Sustainably Sourced","Sustainably_sourced",""))))))))))),IF($G399="Organic","Organic",(IF($G399="Responsible","Responsible",(IF($G399="No Attribute (Conventional)","No_Attribute_Conventional",(IF($G399="Recycled Pre/Post-Consumer","Recycled_Pre_Post_Consumer",(IF($G399="In-Conversion","In_Conversion",(IF($G399="Recycled Pre-Consumer","Recycled_Pre_Consumer",(IF($G399="Recycled Post-Consumer","Recycled_Post_Consumer",(IF($G399="Sustainably Sourced","Sustainably_sourced","")))))))))))))))),"")</f>
        <v/>
      </c>
      <c r="AE399" s="13" t="e" cm="1">
        <f t="array" aca="1" ref="AE399" ca="1">IF(INDIRECT("$F"&amp;$S399)="","",IF(LEFT(INDIRECT("$F"&amp;$S399),3)="GRS","GRS_RCS_RM",IF((LEFT(INDIRECT("$F"&amp;$S399),3))="RCS","GRS_RCS_RM",IF(INDIRECT("$F"&amp;$S399)="OCS (No Label)","OCS_Conversion_RM",IF(LEFT(INDIRECT("$F"&amp;$S399),3)="OCS","OCS_RM",IF(RIGHT(INDIRECT("$F"&amp;$S399),10)="conversion","GOTS_RM_conversion",IF((LEFT(INDIRECT("$F"&amp;$S399),4))="GOTS","GOTS_RM","Responsible_RM")))))))</f>
        <v>#REF!</v>
      </c>
      <c r="AF399" s="13" t="str" cm="1">
        <f t="array" aca="1" ref="AF399" ca="1">IF($S399="","",INDIRECT("$Z"&amp;$S399))</f>
        <v/>
      </c>
      <c r="AG399" s="155"/>
      <c r="AH399" s="13" t="str" cm="1">
        <f t="array" aca="1" ref="AH399" ca="1">IFERROR(INDIRECT("$ag"&amp;S399),"")</f>
        <v/>
      </c>
      <c r="AI399" s="13" t="e" cm="1">
        <f t="array" aca="1" ref="AI399" ca="1">INDIRECT("O"&amp;S398)</f>
        <v>#REF!</v>
      </c>
      <c r="AJ399" s="13" t="str">
        <f>IF($I399="","",INDEX('Raw Material'!$A$1:$J$75,MATCH(I399,'Raw Material'!$A$1:$A$75,0),(MATCH(G399,'Raw Material'!$A$1:$J$1,0))))</f>
        <v/>
      </c>
      <c r="AK399" s="13" t="str">
        <f t="shared" si="143"/>
        <v>YANLIŞRM</v>
      </c>
      <c r="AL399" s="153" t="str">
        <f t="shared" si="144"/>
        <v/>
      </c>
    </row>
    <row r="400" spans="1:38" ht="16.5" customHeight="1">
      <c r="A400" s="162"/>
      <c r="B400" s="168"/>
      <c r="C400" s="169"/>
      <c r="D400" s="156"/>
      <c r="E400" s="156"/>
      <c r="F400" s="175"/>
      <c r="G400" s="181"/>
      <c r="H400" s="182"/>
      <c r="I400" s="182"/>
      <c r="J400" s="182"/>
      <c r="K400" s="32"/>
      <c r="L400" s="179"/>
      <c r="M400" s="179"/>
      <c r="N400" s="81"/>
      <c r="O400" s="185"/>
      <c r="P400" s="103"/>
      <c r="Q400" s="84" t="str">
        <f t="shared" si="145"/>
        <v/>
      </c>
      <c r="R400" s="159"/>
      <c r="S400" s="28" t="str" cm="1">
        <f t="array" aca="1" ref="S400" ca="1">IF(INDIRECT("A"&amp;114+$U400)&lt;&gt;"",114+$U400,"")</f>
        <v/>
      </c>
      <c r="T400" s="28" t="str">
        <f t="shared" ca="1" si="146"/>
        <v>$B</v>
      </c>
      <c r="U400" s="29">
        <f t="shared" si="152"/>
        <v>276</v>
      </c>
      <c r="V400" s="29">
        <v>23.833333333335101</v>
      </c>
      <c r="W400" s="29">
        <f t="shared" si="157"/>
        <v>23</v>
      </c>
      <c r="X400" s="41" t="str" cm="1">
        <f t="array" aca="1" ref="X400" ca="1">IFERROR(INDEX('PC&amp;PD'!$A$1:$AP$15,ROW('PC&amp;PD'!$A$15),MATCH(INDIRECT(T400),'PC&amp;PD'!$A$1:$AP$1,0)),"")</f>
        <v/>
      </c>
      <c r="Y400" s="13" t="str">
        <f>IF(OR($N400="",$N400=0),"",IF($N400=$E$7,'Extracted info for SC'!$J$6,IF($N400=$D$26,'Extracted info for SC'!$J$7,IF($N400=$E$26,'Extracted info for SC'!$J$8,IF($N400=$F$26,'Extracted info for SC'!$J$9,IF($N400=$G$26,'Extracted info for SC'!$J$10,IF($N400=$H$26,'Extracted info for SC'!$J$11,IF($N400=$I$26,'Extracted info for SC'!$J$12,IF($N400=$J$26,'Extracted info for SC'!$J$13,IF($N400=$K$26,'Extracted info for SC'!$J$14,IF($N400=$L$26,'Extracted info for SC'!$J$15,IF($N400=$M$26,'Extracted info for SC'!$J$16,IF($N400=$N$26,'Extracted info for SC'!$J$17,IF($N400=$O$26,'Extracted info for SC'!$J$18,""))))))))))))))</f>
        <v/>
      </c>
      <c r="Z400" s="155"/>
      <c r="AA400" s="13" t="str">
        <f t="shared" si="142"/>
        <v/>
      </c>
      <c r="AB400" s="155"/>
      <c r="AC400" s="13" t="str">
        <f t="shared" ca="1" si="147"/>
        <v>$AB</v>
      </c>
      <c r="AD400" s="13" t="str" cm="1">
        <f t="array" aca="1" ref="AD400" ca="1">IFERROR(IF((LEFT(INDIRECT("$F"&amp;$S400),4))="GOTS",IF($G400="Organic","GOTS_Organic_raw",(IF($G400="Responsible","GOTS_Responsible",(IF($G400="No Attribute (Conventional)","GOTS_conventional",(IF($G400="Recycled Pre/Post-Consumer","GOTS_pre_post",(IF($G400="In-Conversion","GOTS_in_conversion",(IF($G400="Sustainably Sourced","Sustainably_sourced",""))))))))))),IF($G400="Organic","Organic",(IF($G400="Responsible","Responsible",(IF($G400="No Attribute (Conventional)","No_Attribute_Conventional",(IF($G400="Recycled Pre/Post-Consumer","Recycled_Pre_Post_Consumer",(IF($G400="In-Conversion","In_Conversion",(IF($G400="Recycled Pre-Consumer","Recycled_Pre_Consumer",(IF($G400="Recycled Post-Consumer","Recycled_Post_Consumer",(IF($G400="Sustainably Sourced","Sustainably_sourced","")))))))))))))))),"")</f>
        <v/>
      </c>
      <c r="AE400" s="13" t="e" cm="1">
        <f t="array" aca="1" ref="AE400" ca="1">IF(INDIRECT("$F"&amp;$S400)="","",IF(LEFT(INDIRECT("$F"&amp;$S400),3)="GRS","GRS_RCS_RM",IF((LEFT(INDIRECT("$F"&amp;$S400),3))="RCS","GRS_RCS_RM",IF(INDIRECT("$F"&amp;$S400)="OCS (No Label)","OCS_Conversion_RM",IF(LEFT(INDIRECT("$F"&amp;$S400),3)="OCS","OCS_RM",IF(RIGHT(INDIRECT("$F"&amp;$S400),10)="conversion","GOTS_RM_conversion",IF((LEFT(INDIRECT("$F"&amp;$S400),4))="GOTS","GOTS_RM","Responsible_RM")))))))</f>
        <v>#REF!</v>
      </c>
      <c r="AF400" s="13" t="str" cm="1">
        <f t="array" aca="1" ref="AF400" ca="1">IF($S400="","",INDIRECT("$Z"&amp;$S400))</f>
        <v/>
      </c>
      <c r="AG400" s="155"/>
      <c r="AH400" s="13" t="str" cm="1">
        <f t="array" aca="1" ref="AH400" ca="1">IFERROR(INDIRECT("$ag"&amp;S400),"")</f>
        <v/>
      </c>
      <c r="AI400" s="13" t="e" cm="1">
        <f t="array" aca="1" ref="AI400" ca="1">INDIRECT("O"&amp;S399)</f>
        <v>#REF!</v>
      </c>
      <c r="AJ400" s="13" t="str">
        <f>IF($I400="","",INDEX('Raw Material'!$A$1:$J$75,MATCH(I400,'Raw Material'!$A$1:$A$75,0),(MATCH(G400,'Raw Material'!$A$1:$J$1,0))))</f>
        <v/>
      </c>
      <c r="AK400" s="13" t="str">
        <f t="shared" si="143"/>
        <v>YANLIŞRM</v>
      </c>
      <c r="AL400" s="153" t="str">
        <f t="shared" si="144"/>
        <v/>
      </c>
    </row>
    <row r="401" spans="1:38" ht="16.5" customHeight="1" thickBot="1">
      <c r="A401" s="163"/>
      <c r="B401" s="170"/>
      <c r="C401" s="171"/>
      <c r="D401" s="156"/>
      <c r="E401" s="156"/>
      <c r="F401" s="176"/>
      <c r="G401" s="157"/>
      <c r="H401" s="158"/>
      <c r="I401" s="158"/>
      <c r="J401" s="158"/>
      <c r="K401" s="33"/>
      <c r="L401" s="180"/>
      <c r="M401" s="180"/>
      <c r="N401" s="82"/>
      <c r="O401" s="186"/>
      <c r="P401" s="103"/>
      <c r="Q401" s="84" t="str">
        <f t="shared" si="145"/>
        <v/>
      </c>
      <c r="R401" s="159"/>
      <c r="S401" s="28" t="str" cm="1">
        <f t="array" aca="1" ref="S401" ca="1">IF(INDIRECT("A"&amp;114+$U401)&lt;&gt;"",114+$U401,"")</f>
        <v/>
      </c>
      <c r="T401" s="28" t="str">
        <f t="shared" ca="1" si="146"/>
        <v>$B</v>
      </c>
      <c r="U401" s="29">
        <f t="shared" si="152"/>
        <v>276</v>
      </c>
      <c r="V401" s="29">
        <v>23.916666666668501</v>
      </c>
      <c r="W401" s="29">
        <f t="shared" si="157"/>
        <v>23</v>
      </c>
      <c r="X401" s="41" t="str" cm="1">
        <f t="array" aca="1" ref="X401" ca="1">IFERROR(INDEX('PC&amp;PD'!$A$1:$AP$15,ROW('PC&amp;PD'!$A$15),MATCH(INDIRECT(T401),'PC&amp;PD'!$A$1:$AP$1,0)),"")</f>
        <v/>
      </c>
      <c r="Y401" s="13" t="str">
        <f>IF(OR($N401="",$N401=0),"",IF($N401=$E$7,'Extracted info for SC'!$J$6,IF($N401=$D$26,'Extracted info for SC'!$J$7,IF($N401=$E$26,'Extracted info for SC'!$J$8,IF($N401=$F$26,'Extracted info for SC'!$J$9,IF($N401=$G$26,'Extracted info for SC'!$J$10,IF($N401=$H$26,'Extracted info for SC'!$J$11,IF($N401=$I$26,'Extracted info for SC'!$J$12,IF($N401=$J$26,'Extracted info for SC'!$J$13,IF($N401=$K$26,'Extracted info for SC'!$J$14,IF($N401=$L$26,'Extracted info for SC'!$J$15,IF($N401=$M$26,'Extracted info for SC'!$J$16,IF($N401=$N$26,'Extracted info for SC'!$J$17,IF($N401=$O$26,'Extracted info for SC'!$J$18,""))))))))))))))</f>
        <v/>
      </c>
      <c r="Z401" s="155"/>
      <c r="AA401" s="13" t="str">
        <f t="shared" si="142"/>
        <v/>
      </c>
      <c r="AB401" s="155"/>
      <c r="AC401" s="13" t="str">
        <f t="shared" ca="1" si="147"/>
        <v>$AB</v>
      </c>
      <c r="AD401" s="13" t="str" cm="1">
        <f t="array" aca="1" ref="AD401" ca="1">IFERROR(IF((LEFT(INDIRECT("$F"&amp;$S401),4))="GOTS",IF($G401="Organic","GOTS_Organic_raw",(IF($G401="Responsible","GOTS_Responsible",(IF($G401="No Attribute (Conventional)","GOTS_conventional",(IF($G401="Recycled Pre/Post-Consumer","GOTS_pre_post",(IF($G401="In-Conversion","GOTS_in_conversion",(IF($G401="Sustainably Sourced","Sustainably_sourced",""))))))))))),IF($G401="Organic","Organic",(IF($G401="Responsible","Responsible",(IF($G401="No Attribute (Conventional)","No_Attribute_Conventional",(IF($G401="Recycled Pre/Post-Consumer","Recycled_Pre_Post_Consumer",(IF($G401="In-Conversion","In_Conversion",(IF($G401="Recycled Pre-Consumer","Recycled_Pre_Consumer",(IF($G401="Recycled Post-Consumer","Recycled_Post_Consumer",(IF($G401="Sustainably Sourced","Sustainably_sourced","")))))))))))))))),"")</f>
        <v/>
      </c>
      <c r="AE401" s="13" t="e" cm="1">
        <f t="array" aca="1" ref="AE401" ca="1">IF(INDIRECT("$F"&amp;$S401)="","",IF(LEFT(INDIRECT("$F"&amp;$S401),3)="GRS","GRS_RCS_RM",IF((LEFT(INDIRECT("$F"&amp;$S401),3))="RCS","GRS_RCS_RM",IF(INDIRECT("$F"&amp;$S401)="OCS (No Label)","OCS_Conversion_RM",IF(LEFT(INDIRECT("$F"&amp;$S401),3)="OCS","OCS_RM",IF(RIGHT(INDIRECT("$F"&amp;$S401),10)="conversion","GOTS_RM_conversion",IF((LEFT(INDIRECT("$F"&amp;$S401),4))="GOTS","GOTS_RM","Responsible_RM")))))))</f>
        <v>#REF!</v>
      </c>
      <c r="AF401" s="13" t="str" cm="1">
        <f t="array" aca="1" ref="AF401" ca="1">IF($S401="","",INDIRECT("$Z"&amp;$S401))</f>
        <v/>
      </c>
      <c r="AG401" s="155"/>
      <c r="AH401" s="13" t="str" cm="1">
        <f t="array" aca="1" ref="AH401" ca="1">IFERROR(INDIRECT("$ag"&amp;S401),"")</f>
        <v/>
      </c>
      <c r="AI401" s="13" t="e" cm="1">
        <f t="array" aca="1" ref="AI401" ca="1">INDIRECT("O"&amp;S400)</f>
        <v>#REF!</v>
      </c>
      <c r="AJ401" s="13" t="str">
        <f>IF($I401="","",INDEX('Raw Material'!$A$1:$J$75,MATCH(I401,'Raw Material'!$A$1:$A$75,0),(MATCH(G401,'Raw Material'!$A$1:$J$1,0))))</f>
        <v/>
      </c>
      <c r="AK401" s="13" t="str">
        <f t="shared" si="143"/>
        <v>YANLIŞRM</v>
      </c>
      <c r="AL401" s="153" t="str">
        <f t="shared" si="144"/>
        <v/>
      </c>
    </row>
    <row r="402" spans="1:38" ht="16.5" customHeight="1">
      <c r="A402" s="160" t="str">
        <f>IF(B402="","",COUNTA($B$114:$B402))</f>
        <v/>
      </c>
      <c r="B402" s="164"/>
      <c r="C402" s="165"/>
      <c r="D402" s="183"/>
      <c r="E402" s="183"/>
      <c r="F402" s="172"/>
      <c r="G402" s="212"/>
      <c r="H402" s="206"/>
      <c r="I402" s="206"/>
      <c r="J402" s="206"/>
      <c r="K402" s="31"/>
      <c r="L402" s="177" t="str">
        <f t="shared" ref="L402" si="158">IF(R402="","",LEFT(R402,LEN(R402)-2))</f>
        <v/>
      </c>
      <c r="M402" s="177"/>
      <c r="N402" s="80"/>
      <c r="O402" s="184"/>
      <c r="P402" s="103"/>
      <c r="Q402" s="84" t="str">
        <f t="shared" si="145"/>
        <v/>
      </c>
      <c r="R402" s="159" t="str">
        <f t="shared" ref="R402" si="159">CONCATENATE($Q402,Q403,Q404,Q405,Q406,Q407,$Q408,$Q409,$Q410,$Q411,Q412,Q413)</f>
        <v/>
      </c>
      <c r="S402" s="28" t="str" cm="1">
        <f t="array" aca="1" ref="S402" ca="1">IF(INDIRECT("A"&amp;114+$U402)&lt;&gt;"",114+$U402,"")</f>
        <v/>
      </c>
      <c r="T402" s="28" t="str">
        <f t="shared" ca="1" si="146"/>
        <v>$B</v>
      </c>
      <c r="U402" s="29">
        <f t="shared" si="152"/>
        <v>288</v>
      </c>
      <c r="V402" s="29">
        <v>24.000000000001801</v>
      </c>
      <c r="W402" s="29">
        <f t="shared" si="157"/>
        <v>24</v>
      </c>
      <c r="X402" s="41" t="str" cm="1">
        <f t="array" aca="1" ref="X402" ca="1">IFERROR(INDEX('PC&amp;PD'!$A$1:$AP$15,ROW('PC&amp;PD'!$A$15),MATCH(INDIRECT(T402),'PC&amp;PD'!$A$1:$AP$1,0)),"")</f>
        <v/>
      </c>
      <c r="Y402" s="13" t="str">
        <f>IF(OR($N402="",$N402=0),"",IF($N402=$E$7,'Extracted info for SC'!$J$6,IF($N402=$D$26,'Extracted info for SC'!$J$7,IF($N402=$E$26,'Extracted info for SC'!$J$8,IF($N402=$F$26,'Extracted info for SC'!$J$9,IF($N402=$G$26,'Extracted info for SC'!$J$10,IF($N402=$H$26,'Extracted info for SC'!$J$11,IF($N402=$I$26,'Extracted info for SC'!$J$12,IF($N402=$J$26,'Extracted info for SC'!$J$13,IF($N402=$K$26,'Extracted info for SC'!$J$14,IF($N402=$L$26,'Extracted info for SC'!$J$15,IF($N402=$M$26,'Extracted info for SC'!$J$16,IF($N402=$N$26,'Extracted info for SC'!$J$17,IF($N402=$O$26,'Extracted info for SC'!$J$18,""))))))))))))))</f>
        <v/>
      </c>
      <c r="Z402" s="155" t="str">
        <f t="shared" ref="Z402" si="160">IFERROR(IF($F402="OCS 100","OCS (OCS 100)",IF($F402="OCS Blended","OCS (OCS Blended)",IF($F402="OCS (No Label)","OCS (No Label)",IF($F402="RCS 100","RCS (RCS 100)",IF($F402="RCS Blended","RCS (RCS Blended)",IF($F402="GRS","GRS (GRS)",IF($F402="GRS (No Label)", "GRS (No Label)",IF($F402="RDS","RDS (RDS)",IF($F402="RWS","RWS (RWS)",IF($F402="RAS","RAS (RAS)",IF($F402="RMS","RMS (RMS)",IF($F402="GOTS Organic","GOTS (Organic)",IF($F402="GOTS Made with organic","GOTS (Made with Organic)",IF($F402="GOTS Organic - in conversion","GOTS (Organic - In Conversion)",IF($F402="GOTS Made with organic - in conversion","GOTS (Made with Organic - In Conversion)",""))))))))))))))),"")</f>
        <v/>
      </c>
      <c r="AA402" s="13" t="str">
        <f t="shared" si="142"/>
        <v/>
      </c>
      <c r="AB402" s="155" t="str">
        <f t="shared" ref="AB402" si="161">IFERROR(IF($F402="OCS 100", "OCS_100",IF($F402="OCS Blended", "OCS_Blended",IF($F402="OCS (No Label)", "OCS_No_Label",IF($F402="RCS 100", "RCS_100",IF($F402="RCS Blended","RCS_Blended",IF($F402="GRS","GRS",IF($F402="GRS (No Label)", "GRS_No_Label",IF($F402="RDS","RDS",IF($F402="RWS","RWS",IF($F402="RMS","RMS",IF($F402="GOTS Organic","GOTS_Organic",IF($F402="GOTS Made with organic","GOTS_Made_with_organic",IF($F402="GOTS Organic - in conversion","GOTS_Organic_in_Conversion",IF($F402="GOTS Made with organic - in conversion","GOTS_Made_with_Organic_in_Conversion",IF($F402="RAS","RAS",""))))))))))))))),"")</f>
        <v/>
      </c>
      <c r="AC402" s="13" t="str">
        <f t="shared" ca="1" si="147"/>
        <v>$AB</v>
      </c>
      <c r="AD402" s="13" t="str" cm="1">
        <f t="array" aca="1" ref="AD402" ca="1">IFERROR(IF((LEFT(INDIRECT("$F"&amp;$S402),4))="GOTS",IF($G402="Organic","GOTS_Organic_raw",(IF($G402="Responsible","GOTS_Responsible",(IF($G402="No Attribute (Conventional)","GOTS_conventional",(IF($G402="Recycled Pre/Post-Consumer","GOTS_pre_post",(IF($G402="In-Conversion","GOTS_in_conversion",(IF($G402="Sustainably Sourced","Sustainably_sourced",""))))))))))),IF($G402="Organic","Organic",(IF($G402="Responsible","Responsible",(IF($G402="No Attribute (Conventional)","No_Attribute_Conventional",(IF($G402="Recycled Pre/Post-Consumer","Recycled_Pre_Post_Consumer",(IF($G402="In-Conversion","In_Conversion",(IF($G402="Recycled Pre-Consumer","Recycled_Pre_Consumer",(IF($G402="Recycled Post-Consumer","Recycled_Post_Consumer",(IF($G402="Sustainably Sourced","Sustainably_sourced","")))))))))))))))),"")</f>
        <v/>
      </c>
      <c r="AE402" s="13" t="e" cm="1">
        <f t="array" aca="1" ref="AE402" ca="1">IF(INDIRECT("$F"&amp;$S402)="","",IF(LEFT(INDIRECT("$F"&amp;$S402),3)="GRS","GRS_RCS_RM",IF((LEFT(INDIRECT("$F"&amp;$S402),3))="RCS","GRS_RCS_RM",IF(INDIRECT("$F"&amp;$S402)="OCS (No Label)","OCS_Conversion_RM",IF(LEFT(INDIRECT("$F"&amp;$S402),3)="OCS","OCS_RM",IF(RIGHT(INDIRECT("$F"&amp;$S402),10)="conversion","GOTS_RM_conversion",IF((LEFT(INDIRECT("$F"&amp;$S402),4))="GOTS","GOTS_RM","Responsible_RM")))))))</f>
        <v>#REF!</v>
      </c>
      <c r="AF402" s="13" t="str" cm="1">
        <f t="array" aca="1" ref="AF402" ca="1">IF($S402="","",INDIRECT("$Z"&amp;$S402))</f>
        <v/>
      </c>
      <c r="AG402" s="155" t="str">
        <f t="shared" si="141"/>
        <v/>
      </c>
      <c r="AH402" s="13" t="str" cm="1">
        <f t="array" aca="1" ref="AH402" ca="1">IFERROR(INDIRECT("$ag"&amp;S402),"")</f>
        <v/>
      </c>
      <c r="AI402" s="13" t="e" cm="1">
        <f t="array" aca="1" ref="AI402" ca="1">INDIRECT("O"&amp;S401)</f>
        <v>#REF!</v>
      </c>
      <c r="AJ402" s="13" t="str">
        <f>IF($I402="","",INDEX('Raw Material'!$A$1:$J$75,MATCH(I402,'Raw Material'!$A$1:$A$75,0),(MATCH(G402,'Raw Material'!$A$1:$J$1,0))))</f>
        <v/>
      </c>
      <c r="AK402" s="13" t="str">
        <f t="shared" si="143"/>
        <v>YANLIŞRM</v>
      </c>
      <c r="AL402" s="153" t="str">
        <f t="shared" si="144"/>
        <v/>
      </c>
    </row>
    <row r="403" spans="1:38" ht="16.5" customHeight="1">
      <c r="A403" s="161"/>
      <c r="B403" s="166"/>
      <c r="C403" s="167"/>
      <c r="D403" s="156"/>
      <c r="E403" s="156"/>
      <c r="F403" s="173"/>
      <c r="G403" s="181"/>
      <c r="H403" s="182"/>
      <c r="I403" s="182"/>
      <c r="J403" s="182"/>
      <c r="K403" s="32"/>
      <c r="L403" s="178"/>
      <c r="M403" s="178"/>
      <c r="N403" s="81"/>
      <c r="O403" s="185"/>
      <c r="P403" s="103"/>
      <c r="Q403" s="84" t="str">
        <f t="shared" si="145"/>
        <v/>
      </c>
      <c r="R403" s="159"/>
      <c r="S403" s="28" t="str" cm="1">
        <f t="array" aca="1" ref="S403" ca="1">IF(INDIRECT("A"&amp;114+$U403)&lt;&gt;"",114+$U403,"")</f>
        <v/>
      </c>
      <c r="T403" s="28" t="str">
        <f t="shared" ca="1" si="146"/>
        <v>$B</v>
      </c>
      <c r="U403" s="29">
        <f t="shared" si="152"/>
        <v>288</v>
      </c>
      <c r="V403" s="29">
        <v>24.083333333335201</v>
      </c>
      <c r="W403" s="29">
        <f t="shared" si="157"/>
        <v>24</v>
      </c>
      <c r="X403" s="41" t="str" cm="1">
        <f t="array" aca="1" ref="X403" ca="1">IFERROR(INDEX('PC&amp;PD'!$A$1:$AP$15,ROW('PC&amp;PD'!$A$15),MATCH(INDIRECT(T403),'PC&amp;PD'!$A$1:$AP$1,0)),"")</f>
        <v/>
      </c>
      <c r="Y403" s="13" t="str">
        <f>IF(OR($N403="",$N403=0),"",IF($N403=$E$7,'Extracted info for SC'!$J$6,IF($N403=$D$26,'Extracted info for SC'!$J$7,IF($N403=$E$26,'Extracted info for SC'!$J$8,IF($N403=$F$26,'Extracted info for SC'!$J$9,IF($N403=$G$26,'Extracted info for SC'!$J$10,IF($N403=$H$26,'Extracted info for SC'!$J$11,IF($N403=$I$26,'Extracted info for SC'!$J$12,IF($N403=$J$26,'Extracted info for SC'!$J$13,IF($N403=$K$26,'Extracted info for SC'!$J$14,IF($N403=$L$26,'Extracted info for SC'!$J$15,IF($N403=$M$26,'Extracted info for SC'!$J$16,IF($N403=$N$26,'Extracted info for SC'!$J$17,IF($N403=$O$26,'Extracted info for SC'!$J$18,""))))))))))))))</f>
        <v/>
      </c>
      <c r="Z403" s="155"/>
      <c r="AA403" s="13" t="str">
        <f t="shared" si="142"/>
        <v/>
      </c>
      <c r="AB403" s="155"/>
      <c r="AC403" s="13" t="str">
        <f t="shared" ca="1" si="147"/>
        <v>$AB</v>
      </c>
      <c r="AD403" s="13" t="str" cm="1">
        <f t="array" aca="1" ref="AD403" ca="1">IFERROR(IF((LEFT(INDIRECT("$F"&amp;$S403),4))="GOTS",IF($G403="Organic","GOTS_Organic_raw",(IF($G403="Responsible","GOTS_Responsible",(IF($G403="No Attribute (Conventional)","GOTS_conventional",(IF($G403="Recycled Pre/Post-Consumer","GOTS_pre_post",(IF($G403="In-Conversion","GOTS_in_conversion",(IF($G403="Sustainably Sourced","Sustainably_sourced",""))))))))))),IF($G403="Organic","Organic",(IF($G403="Responsible","Responsible",(IF($G403="No Attribute (Conventional)","No_Attribute_Conventional",(IF($G403="Recycled Pre/Post-Consumer","Recycled_Pre_Post_Consumer",(IF($G403="In-Conversion","In_Conversion",(IF($G403="Recycled Pre-Consumer","Recycled_Pre_Consumer",(IF($G403="Recycled Post-Consumer","Recycled_Post_Consumer",(IF($G403="Sustainably Sourced","Sustainably_sourced","")))))))))))))))),"")</f>
        <v/>
      </c>
      <c r="AE403" s="13" t="e" cm="1">
        <f t="array" aca="1" ref="AE403" ca="1">IF(INDIRECT("$F"&amp;$S403)="","",IF(LEFT(INDIRECT("$F"&amp;$S403),3)="GRS","GRS_RCS_RM",IF((LEFT(INDIRECT("$F"&amp;$S403),3))="RCS","GRS_RCS_RM",IF(INDIRECT("$F"&amp;$S403)="OCS (No Label)","OCS_Conversion_RM",IF(LEFT(INDIRECT("$F"&amp;$S403),3)="OCS","OCS_RM",IF(RIGHT(INDIRECT("$F"&amp;$S403),10)="conversion","GOTS_RM_conversion",IF((LEFT(INDIRECT("$F"&amp;$S403),4))="GOTS","GOTS_RM","Responsible_RM")))))))</f>
        <v>#REF!</v>
      </c>
      <c r="AF403" s="13" t="str" cm="1">
        <f t="array" aca="1" ref="AF403" ca="1">IF($S403="","",INDIRECT("$Z"&amp;$S403))</f>
        <v/>
      </c>
      <c r="AG403" s="155"/>
      <c r="AH403" s="13" t="str" cm="1">
        <f t="array" aca="1" ref="AH403" ca="1">IFERROR(INDIRECT("$ag"&amp;S403),"")</f>
        <v/>
      </c>
      <c r="AI403" s="13" t="e" cm="1">
        <f t="array" aca="1" ref="AI403" ca="1">INDIRECT("O"&amp;S402)</f>
        <v>#REF!</v>
      </c>
      <c r="AJ403" s="13" t="str">
        <f>IF($I403="","",INDEX('Raw Material'!$A$1:$J$75,MATCH(I403,'Raw Material'!$A$1:$A$75,0),(MATCH(G403,'Raw Material'!$A$1:$J$1,0))))</f>
        <v/>
      </c>
      <c r="AK403" s="13" t="str">
        <f t="shared" si="143"/>
        <v>YANLIŞRM</v>
      </c>
      <c r="AL403" s="153" t="str">
        <f t="shared" si="144"/>
        <v/>
      </c>
    </row>
    <row r="404" spans="1:38" ht="16.5" customHeight="1">
      <c r="A404" s="161"/>
      <c r="B404" s="166"/>
      <c r="C404" s="167"/>
      <c r="D404" s="156"/>
      <c r="E404" s="156"/>
      <c r="F404" s="173"/>
      <c r="G404" s="181"/>
      <c r="H404" s="182"/>
      <c r="I404" s="182"/>
      <c r="J404" s="182"/>
      <c r="K404" s="32"/>
      <c r="L404" s="178"/>
      <c r="M404" s="178"/>
      <c r="N404" s="81"/>
      <c r="O404" s="185"/>
      <c r="P404" s="103"/>
      <c r="Q404" s="84" t="str">
        <f t="shared" si="145"/>
        <v/>
      </c>
      <c r="R404" s="159"/>
      <c r="S404" s="28" t="str" cm="1">
        <f t="array" aca="1" ref="S404" ca="1">IF(INDIRECT("A"&amp;114+$U404)&lt;&gt;"",114+$U404,"")</f>
        <v/>
      </c>
      <c r="T404" s="28" t="str">
        <f t="shared" ca="1" si="146"/>
        <v>$B</v>
      </c>
      <c r="U404" s="29">
        <f t="shared" si="152"/>
        <v>288</v>
      </c>
      <c r="V404" s="29">
        <v>24.166666666668501</v>
      </c>
      <c r="W404" s="29">
        <f t="shared" si="157"/>
        <v>24</v>
      </c>
      <c r="X404" s="41" t="str" cm="1">
        <f t="array" aca="1" ref="X404" ca="1">IFERROR(INDEX('PC&amp;PD'!$A$1:$AP$15,ROW('PC&amp;PD'!$A$15),MATCH(INDIRECT(T404),'PC&amp;PD'!$A$1:$AP$1,0)),"")</f>
        <v/>
      </c>
      <c r="Y404" s="13" t="str">
        <f>IF(OR($N404="",$N404=0),"",IF($N404=$E$7,'Extracted info for SC'!$J$6,IF($N404=$D$26,'Extracted info for SC'!$J$7,IF($N404=$E$26,'Extracted info for SC'!$J$8,IF($N404=$F$26,'Extracted info for SC'!$J$9,IF($N404=$G$26,'Extracted info for SC'!$J$10,IF($N404=$H$26,'Extracted info for SC'!$J$11,IF($N404=$I$26,'Extracted info for SC'!$J$12,IF($N404=$J$26,'Extracted info for SC'!$J$13,IF($N404=$K$26,'Extracted info for SC'!$J$14,IF($N404=$L$26,'Extracted info for SC'!$J$15,IF($N404=$M$26,'Extracted info for SC'!$J$16,IF($N404=$N$26,'Extracted info for SC'!$J$17,IF($N404=$O$26,'Extracted info for SC'!$J$18,""))))))))))))))</f>
        <v/>
      </c>
      <c r="Z404" s="155"/>
      <c r="AA404" s="13" t="str">
        <f t="shared" si="142"/>
        <v/>
      </c>
      <c r="AB404" s="155"/>
      <c r="AC404" s="13" t="str">
        <f t="shared" ca="1" si="147"/>
        <v>$AB</v>
      </c>
      <c r="AD404" s="13" t="str" cm="1">
        <f t="array" aca="1" ref="AD404" ca="1">IFERROR(IF((LEFT(INDIRECT("$F"&amp;$S404),4))="GOTS",IF($G404="Organic","GOTS_Organic_raw",(IF($G404="Responsible","GOTS_Responsible",(IF($G404="No Attribute (Conventional)","GOTS_conventional",(IF($G404="Recycled Pre/Post-Consumer","GOTS_pre_post",(IF($G404="In-Conversion","GOTS_in_conversion",(IF($G404="Sustainably Sourced","Sustainably_sourced",""))))))))))),IF($G404="Organic","Organic",(IF($G404="Responsible","Responsible",(IF($G404="No Attribute (Conventional)","No_Attribute_Conventional",(IF($G404="Recycled Pre/Post-Consumer","Recycled_Pre_Post_Consumer",(IF($G404="In-Conversion","In_Conversion",(IF($G404="Recycled Pre-Consumer","Recycled_Pre_Consumer",(IF($G404="Recycled Post-Consumer","Recycled_Post_Consumer",(IF($G404="Sustainably Sourced","Sustainably_sourced","")))))))))))))))),"")</f>
        <v/>
      </c>
      <c r="AE404" s="13" t="e" cm="1">
        <f t="array" aca="1" ref="AE404" ca="1">IF(INDIRECT("$F"&amp;$S404)="","",IF(LEFT(INDIRECT("$F"&amp;$S404),3)="GRS","GRS_RCS_RM",IF((LEFT(INDIRECT("$F"&amp;$S404),3))="RCS","GRS_RCS_RM",IF(INDIRECT("$F"&amp;$S404)="OCS (No Label)","OCS_Conversion_RM",IF(LEFT(INDIRECT("$F"&amp;$S404),3)="OCS","OCS_RM",IF(RIGHT(INDIRECT("$F"&amp;$S404),10)="conversion","GOTS_RM_conversion",IF((LEFT(INDIRECT("$F"&amp;$S404),4))="GOTS","GOTS_RM","Responsible_RM")))))))</f>
        <v>#REF!</v>
      </c>
      <c r="AF404" s="13" t="str" cm="1">
        <f t="array" aca="1" ref="AF404" ca="1">IF($S404="","",INDIRECT("$Z"&amp;$S404))</f>
        <v/>
      </c>
      <c r="AG404" s="155"/>
      <c r="AH404" s="13" t="str" cm="1">
        <f t="array" aca="1" ref="AH404" ca="1">IFERROR(INDIRECT("$ag"&amp;S404),"")</f>
        <v/>
      </c>
      <c r="AI404" s="13" t="e" cm="1">
        <f t="array" aca="1" ref="AI404" ca="1">INDIRECT("O"&amp;S403)</f>
        <v>#REF!</v>
      </c>
      <c r="AJ404" s="13" t="str">
        <f>IF($I404="","",INDEX('Raw Material'!$A$1:$J$75,MATCH(I404,'Raw Material'!$A$1:$A$75,0),(MATCH(G404,'Raw Material'!$A$1:$J$1,0))))</f>
        <v/>
      </c>
      <c r="AK404" s="13" t="str">
        <f t="shared" si="143"/>
        <v>YANLIŞRM</v>
      </c>
      <c r="AL404" s="153" t="str">
        <f t="shared" si="144"/>
        <v/>
      </c>
    </row>
    <row r="405" spans="1:38" ht="16.5" customHeight="1">
      <c r="A405" s="161"/>
      <c r="B405" s="166"/>
      <c r="C405" s="167"/>
      <c r="D405" s="156"/>
      <c r="E405" s="156"/>
      <c r="F405" s="174"/>
      <c r="G405" s="181"/>
      <c r="H405" s="182"/>
      <c r="I405" s="182"/>
      <c r="J405" s="182"/>
      <c r="K405" s="32"/>
      <c r="L405" s="178"/>
      <c r="M405" s="178"/>
      <c r="N405" s="81"/>
      <c r="O405" s="185"/>
      <c r="P405" s="103"/>
      <c r="Q405" s="84" t="str">
        <f t="shared" si="145"/>
        <v/>
      </c>
      <c r="R405" s="159"/>
      <c r="S405" s="28" t="str" cm="1">
        <f t="array" aca="1" ref="S405" ca="1">IF(INDIRECT("A"&amp;114+$U405)&lt;&gt;"",114+$U405,"")</f>
        <v/>
      </c>
      <c r="T405" s="28" t="str">
        <f t="shared" ca="1" si="146"/>
        <v>$B</v>
      </c>
      <c r="U405" s="29">
        <f t="shared" si="152"/>
        <v>288</v>
      </c>
      <c r="V405" s="29">
        <v>24.250000000001801</v>
      </c>
      <c r="W405" s="29">
        <f t="shared" si="157"/>
        <v>24</v>
      </c>
      <c r="X405" s="41" t="str" cm="1">
        <f t="array" aca="1" ref="X405" ca="1">IFERROR(INDEX('PC&amp;PD'!$A$1:$AP$15,ROW('PC&amp;PD'!$A$15),MATCH(INDIRECT(T405),'PC&amp;PD'!$A$1:$AP$1,0)),"")</f>
        <v/>
      </c>
      <c r="Y405" s="13" t="str">
        <f>IF(OR($N405="",$N405=0),"",IF($N405=$E$7,'Extracted info for SC'!$J$6,IF($N405=$D$26,'Extracted info for SC'!$J$7,IF($N405=$E$26,'Extracted info for SC'!$J$8,IF($N405=$F$26,'Extracted info for SC'!$J$9,IF($N405=$G$26,'Extracted info for SC'!$J$10,IF($N405=$H$26,'Extracted info for SC'!$J$11,IF($N405=$I$26,'Extracted info for SC'!$J$12,IF($N405=$J$26,'Extracted info for SC'!$J$13,IF($N405=$K$26,'Extracted info for SC'!$J$14,IF($N405=$L$26,'Extracted info for SC'!$J$15,IF($N405=$M$26,'Extracted info for SC'!$J$16,IF($N405=$N$26,'Extracted info for SC'!$J$17,IF($N405=$O$26,'Extracted info for SC'!$J$18,""))))))))))))))</f>
        <v/>
      </c>
      <c r="Z405" s="155"/>
      <c r="AA405" s="13" t="str">
        <f t="shared" si="142"/>
        <v/>
      </c>
      <c r="AB405" s="155"/>
      <c r="AC405" s="13" t="str">
        <f t="shared" ca="1" si="147"/>
        <v>$AB</v>
      </c>
      <c r="AD405" s="13" t="str" cm="1">
        <f t="array" aca="1" ref="AD405" ca="1">IFERROR(IF((LEFT(INDIRECT("$F"&amp;$S405),4))="GOTS",IF($G405="Organic","GOTS_Organic_raw",(IF($G405="Responsible","GOTS_Responsible",(IF($G405="No Attribute (Conventional)","GOTS_conventional",(IF($G405="Recycled Pre/Post-Consumer","GOTS_pre_post",(IF($G405="In-Conversion","GOTS_in_conversion",(IF($G405="Sustainably Sourced","Sustainably_sourced",""))))))))))),IF($G405="Organic","Organic",(IF($G405="Responsible","Responsible",(IF($G405="No Attribute (Conventional)","No_Attribute_Conventional",(IF($G405="Recycled Pre/Post-Consumer","Recycled_Pre_Post_Consumer",(IF($G405="In-Conversion","In_Conversion",(IF($G405="Recycled Pre-Consumer","Recycled_Pre_Consumer",(IF($G405="Recycled Post-Consumer","Recycled_Post_Consumer",(IF($G405="Sustainably Sourced","Sustainably_sourced","")))))))))))))))),"")</f>
        <v/>
      </c>
      <c r="AE405" s="13" t="e" cm="1">
        <f t="array" aca="1" ref="AE405" ca="1">IF(INDIRECT("$F"&amp;$S405)="","",IF(LEFT(INDIRECT("$F"&amp;$S405),3)="GRS","GRS_RCS_RM",IF((LEFT(INDIRECT("$F"&amp;$S405),3))="RCS","GRS_RCS_RM",IF(INDIRECT("$F"&amp;$S405)="OCS (No Label)","OCS_Conversion_RM",IF(LEFT(INDIRECT("$F"&amp;$S405),3)="OCS","OCS_RM",IF(RIGHT(INDIRECT("$F"&amp;$S405),10)="conversion","GOTS_RM_conversion",IF((LEFT(INDIRECT("$F"&amp;$S405),4))="GOTS","GOTS_RM","Responsible_RM")))))))</f>
        <v>#REF!</v>
      </c>
      <c r="AF405" s="13" t="str" cm="1">
        <f t="array" aca="1" ref="AF405" ca="1">IF($S405="","",INDIRECT("$Z"&amp;$S405))</f>
        <v/>
      </c>
      <c r="AG405" s="155"/>
      <c r="AH405" s="13" t="str" cm="1">
        <f t="array" aca="1" ref="AH405" ca="1">IFERROR(INDIRECT("$ag"&amp;S405),"")</f>
        <v/>
      </c>
      <c r="AI405" s="13" t="e" cm="1">
        <f t="array" aca="1" ref="AI405" ca="1">INDIRECT("O"&amp;S404)</f>
        <v>#REF!</v>
      </c>
      <c r="AJ405" s="13" t="str">
        <f>IF($I405="","",INDEX('Raw Material'!$A$1:$J$75,MATCH(I405,'Raw Material'!$A$1:$A$75,0),(MATCH(G405,'Raw Material'!$A$1:$J$1,0))))</f>
        <v/>
      </c>
      <c r="AK405" s="13" t="str">
        <f t="shared" si="143"/>
        <v>YANLIŞRM</v>
      </c>
      <c r="AL405" s="153" t="str">
        <f t="shared" si="144"/>
        <v/>
      </c>
    </row>
    <row r="406" spans="1:38" ht="16.5" customHeight="1">
      <c r="A406" s="161"/>
      <c r="B406" s="166"/>
      <c r="C406" s="167"/>
      <c r="D406" s="156"/>
      <c r="E406" s="156"/>
      <c r="F406" s="174"/>
      <c r="G406" s="181"/>
      <c r="H406" s="182"/>
      <c r="I406" s="182"/>
      <c r="J406" s="182"/>
      <c r="K406" s="32"/>
      <c r="L406" s="178"/>
      <c r="M406" s="178"/>
      <c r="N406" s="81"/>
      <c r="O406" s="185"/>
      <c r="P406" s="103"/>
      <c r="Q406" s="84" t="str">
        <f t="shared" si="145"/>
        <v/>
      </c>
      <c r="R406" s="159"/>
      <c r="S406" s="28" t="str" cm="1">
        <f t="array" aca="1" ref="S406" ca="1">IF(INDIRECT("A"&amp;114+$U406)&lt;&gt;"",114+$U406,"")</f>
        <v/>
      </c>
      <c r="T406" s="28" t="str">
        <f t="shared" ca="1" si="146"/>
        <v>$B</v>
      </c>
      <c r="U406" s="29">
        <f t="shared" si="152"/>
        <v>288</v>
      </c>
      <c r="V406" s="29">
        <v>24.333333333335201</v>
      </c>
      <c r="W406" s="29">
        <f t="shared" si="157"/>
        <v>24</v>
      </c>
      <c r="X406" s="41" t="str" cm="1">
        <f t="array" aca="1" ref="X406" ca="1">IFERROR(INDEX('PC&amp;PD'!$A$1:$AP$15,ROW('PC&amp;PD'!$A$15),MATCH(INDIRECT(T406),'PC&amp;PD'!$A$1:$AP$1,0)),"")</f>
        <v/>
      </c>
      <c r="Y406" s="13" t="str">
        <f>IF(OR($N406="",$N406=0),"",IF($N406=$E$7,'Extracted info for SC'!$J$6,IF($N406=$D$26,'Extracted info for SC'!$J$7,IF($N406=$E$26,'Extracted info for SC'!$J$8,IF($N406=$F$26,'Extracted info for SC'!$J$9,IF($N406=$G$26,'Extracted info for SC'!$J$10,IF($N406=$H$26,'Extracted info for SC'!$J$11,IF($N406=$I$26,'Extracted info for SC'!$J$12,IF($N406=$J$26,'Extracted info for SC'!$J$13,IF($N406=$K$26,'Extracted info for SC'!$J$14,IF($N406=$L$26,'Extracted info for SC'!$J$15,IF($N406=$M$26,'Extracted info for SC'!$J$16,IF($N406=$N$26,'Extracted info for SC'!$J$17,IF($N406=$O$26,'Extracted info for SC'!$J$18,""))))))))))))))</f>
        <v/>
      </c>
      <c r="Z406" s="155"/>
      <c r="AA406" s="13" t="str">
        <f t="shared" si="142"/>
        <v/>
      </c>
      <c r="AB406" s="155"/>
      <c r="AC406" s="13" t="str">
        <f t="shared" ca="1" si="147"/>
        <v>$AB</v>
      </c>
      <c r="AD406" s="13" t="str" cm="1">
        <f t="array" aca="1" ref="AD406" ca="1">IFERROR(IF((LEFT(INDIRECT("$F"&amp;$S406),4))="GOTS",IF($G406="Organic","GOTS_Organic_raw",(IF($G406="Responsible","GOTS_Responsible",(IF($G406="No Attribute (Conventional)","GOTS_conventional",(IF($G406="Recycled Pre/Post-Consumer","GOTS_pre_post",(IF($G406="In-Conversion","GOTS_in_conversion",(IF($G406="Sustainably Sourced","Sustainably_sourced",""))))))))))),IF($G406="Organic","Organic",(IF($G406="Responsible","Responsible",(IF($G406="No Attribute (Conventional)","No_Attribute_Conventional",(IF($G406="Recycled Pre/Post-Consumer","Recycled_Pre_Post_Consumer",(IF($G406="In-Conversion","In_Conversion",(IF($G406="Recycled Pre-Consumer","Recycled_Pre_Consumer",(IF($G406="Recycled Post-Consumer","Recycled_Post_Consumer",(IF($G406="Sustainably Sourced","Sustainably_sourced","")))))))))))))))),"")</f>
        <v/>
      </c>
      <c r="AE406" s="13" t="e" cm="1">
        <f t="array" aca="1" ref="AE406" ca="1">IF(INDIRECT("$F"&amp;$S406)="","",IF(LEFT(INDIRECT("$F"&amp;$S406),3)="GRS","GRS_RCS_RM",IF((LEFT(INDIRECT("$F"&amp;$S406),3))="RCS","GRS_RCS_RM",IF(INDIRECT("$F"&amp;$S406)="OCS (No Label)","OCS_Conversion_RM",IF(LEFT(INDIRECT("$F"&amp;$S406),3)="OCS","OCS_RM",IF(RIGHT(INDIRECT("$F"&amp;$S406),10)="conversion","GOTS_RM_conversion",IF((LEFT(INDIRECT("$F"&amp;$S406),4))="GOTS","GOTS_RM","Responsible_RM")))))))</f>
        <v>#REF!</v>
      </c>
      <c r="AF406" s="13" t="str" cm="1">
        <f t="array" aca="1" ref="AF406" ca="1">IF($S406="","",INDIRECT("$Z"&amp;$S406))</f>
        <v/>
      </c>
      <c r="AG406" s="155"/>
      <c r="AH406" s="13" t="str" cm="1">
        <f t="array" aca="1" ref="AH406" ca="1">IFERROR(INDIRECT("$ag"&amp;S406),"")</f>
        <v/>
      </c>
      <c r="AI406" s="13" t="e" cm="1">
        <f t="array" aca="1" ref="AI406" ca="1">INDIRECT("O"&amp;S405)</f>
        <v>#REF!</v>
      </c>
      <c r="AJ406" s="13" t="str">
        <f>IF($I406="","",INDEX('Raw Material'!$A$1:$J$75,MATCH(I406,'Raw Material'!$A$1:$A$75,0),(MATCH(G406,'Raw Material'!$A$1:$J$1,0))))</f>
        <v/>
      </c>
      <c r="AK406" s="13" t="str">
        <f t="shared" si="143"/>
        <v>YANLIŞRM</v>
      </c>
      <c r="AL406" s="153" t="str">
        <f t="shared" si="144"/>
        <v/>
      </c>
    </row>
    <row r="407" spans="1:38" ht="16.5" customHeight="1">
      <c r="A407" s="161"/>
      <c r="B407" s="166"/>
      <c r="C407" s="167"/>
      <c r="D407" s="156"/>
      <c r="E407" s="156"/>
      <c r="F407" s="174"/>
      <c r="G407" s="181"/>
      <c r="H407" s="182"/>
      <c r="I407" s="182"/>
      <c r="J407" s="182"/>
      <c r="K407" s="32"/>
      <c r="L407" s="178"/>
      <c r="M407" s="178"/>
      <c r="N407" s="81"/>
      <c r="O407" s="185"/>
      <c r="P407" s="103"/>
      <c r="Q407" s="84" t="str">
        <f t="shared" si="145"/>
        <v/>
      </c>
      <c r="R407" s="159"/>
      <c r="S407" s="28" t="str" cm="1">
        <f t="array" aca="1" ref="S407" ca="1">IF(INDIRECT("A"&amp;114+$U407)&lt;&gt;"",114+$U407,"")</f>
        <v/>
      </c>
      <c r="T407" s="28" t="str">
        <f t="shared" ca="1" si="146"/>
        <v>$B</v>
      </c>
      <c r="U407" s="29">
        <f t="shared" si="152"/>
        <v>288</v>
      </c>
      <c r="V407" s="29">
        <v>24.416666666668501</v>
      </c>
      <c r="W407" s="29">
        <f t="shared" si="157"/>
        <v>24</v>
      </c>
      <c r="X407" s="41" t="str" cm="1">
        <f t="array" aca="1" ref="X407" ca="1">IFERROR(INDEX('PC&amp;PD'!$A$1:$AP$15,ROW('PC&amp;PD'!$A$15),MATCH(INDIRECT(T407),'PC&amp;PD'!$A$1:$AP$1,0)),"")</f>
        <v/>
      </c>
      <c r="Y407" s="13" t="str">
        <f>IF(OR($N407="",$N407=0),"",IF($N407=$E$7,'Extracted info for SC'!$J$6,IF($N407=$D$26,'Extracted info for SC'!$J$7,IF($N407=$E$26,'Extracted info for SC'!$J$8,IF($N407=$F$26,'Extracted info for SC'!$J$9,IF($N407=$G$26,'Extracted info for SC'!$J$10,IF($N407=$H$26,'Extracted info for SC'!$J$11,IF($N407=$I$26,'Extracted info for SC'!$J$12,IF($N407=$J$26,'Extracted info for SC'!$J$13,IF($N407=$K$26,'Extracted info for SC'!$J$14,IF($N407=$L$26,'Extracted info for SC'!$J$15,IF($N407=$M$26,'Extracted info for SC'!$J$16,IF($N407=$N$26,'Extracted info for SC'!$J$17,IF($N407=$O$26,'Extracted info for SC'!$J$18,""))))))))))))))</f>
        <v/>
      </c>
      <c r="Z407" s="155"/>
      <c r="AA407" s="13" t="str">
        <f t="shared" si="142"/>
        <v/>
      </c>
      <c r="AB407" s="155"/>
      <c r="AC407" s="13" t="str">
        <f t="shared" ca="1" si="147"/>
        <v>$AB</v>
      </c>
      <c r="AD407" s="13" t="str" cm="1">
        <f t="array" aca="1" ref="AD407" ca="1">IFERROR(IF((LEFT(INDIRECT("$F"&amp;$S407),4))="GOTS",IF($G407="Organic","GOTS_Organic_raw",(IF($G407="Responsible","GOTS_Responsible",(IF($G407="No Attribute (Conventional)","GOTS_conventional",(IF($G407="Recycled Pre/Post-Consumer","GOTS_pre_post",(IF($G407="In-Conversion","GOTS_in_conversion",(IF($G407="Sustainably Sourced","Sustainably_sourced",""))))))))))),IF($G407="Organic","Organic",(IF($G407="Responsible","Responsible",(IF($G407="No Attribute (Conventional)","No_Attribute_Conventional",(IF($G407="Recycled Pre/Post-Consumer","Recycled_Pre_Post_Consumer",(IF($G407="In-Conversion","In_Conversion",(IF($G407="Recycled Pre-Consumer","Recycled_Pre_Consumer",(IF($G407="Recycled Post-Consumer","Recycled_Post_Consumer",(IF($G407="Sustainably Sourced","Sustainably_sourced","")))))))))))))))),"")</f>
        <v/>
      </c>
      <c r="AE407" s="13" t="e" cm="1">
        <f t="array" aca="1" ref="AE407" ca="1">IF(INDIRECT("$F"&amp;$S407)="","",IF(LEFT(INDIRECT("$F"&amp;$S407),3)="GRS","GRS_RCS_RM",IF((LEFT(INDIRECT("$F"&amp;$S407),3))="RCS","GRS_RCS_RM",IF(INDIRECT("$F"&amp;$S407)="OCS (No Label)","OCS_Conversion_RM",IF(LEFT(INDIRECT("$F"&amp;$S407),3)="OCS","OCS_RM",IF(RIGHT(INDIRECT("$F"&amp;$S407),10)="conversion","GOTS_RM_conversion",IF((LEFT(INDIRECT("$F"&amp;$S407),4))="GOTS","GOTS_RM","Responsible_RM")))))))</f>
        <v>#REF!</v>
      </c>
      <c r="AF407" s="13" t="str" cm="1">
        <f t="array" aca="1" ref="AF407" ca="1">IF($S407="","",INDIRECT("$Z"&amp;$S407))</f>
        <v/>
      </c>
      <c r="AG407" s="155"/>
      <c r="AH407" s="13" t="str" cm="1">
        <f t="array" aca="1" ref="AH407" ca="1">IFERROR(INDIRECT("$ag"&amp;S407),"")</f>
        <v/>
      </c>
      <c r="AI407" s="13" t="e" cm="1">
        <f t="array" aca="1" ref="AI407" ca="1">INDIRECT("O"&amp;S406)</f>
        <v>#REF!</v>
      </c>
      <c r="AJ407" s="13" t="str">
        <f>IF($I407="","",INDEX('Raw Material'!$A$1:$J$75,MATCH(I407,'Raw Material'!$A$1:$A$75,0),(MATCH(G407,'Raw Material'!$A$1:$J$1,0))))</f>
        <v/>
      </c>
      <c r="AK407" s="13" t="str">
        <f t="shared" si="143"/>
        <v>YANLIŞRM</v>
      </c>
      <c r="AL407" s="153" t="str">
        <f t="shared" si="144"/>
        <v/>
      </c>
    </row>
    <row r="408" spans="1:38" ht="16.5" customHeight="1">
      <c r="A408" s="162"/>
      <c r="B408" s="168"/>
      <c r="C408" s="169"/>
      <c r="D408" s="156"/>
      <c r="E408" s="156"/>
      <c r="F408" s="175"/>
      <c r="G408" s="181"/>
      <c r="H408" s="182"/>
      <c r="I408" s="182"/>
      <c r="J408" s="182"/>
      <c r="K408" s="32"/>
      <c r="L408" s="179"/>
      <c r="M408" s="179"/>
      <c r="N408" s="81"/>
      <c r="O408" s="185"/>
      <c r="P408" s="103"/>
      <c r="Q408" s="84" t="str">
        <f t="shared" si="145"/>
        <v/>
      </c>
      <c r="R408" s="159"/>
      <c r="S408" s="28" t="str" cm="1">
        <f t="array" aca="1" ref="S408" ca="1">IF(INDIRECT("A"&amp;114+$U408)&lt;&gt;"",114+$U408,"")</f>
        <v/>
      </c>
      <c r="T408" s="28" t="str">
        <f t="shared" ca="1" si="146"/>
        <v>$B</v>
      </c>
      <c r="U408" s="29">
        <f t="shared" si="152"/>
        <v>288</v>
      </c>
      <c r="V408" s="29">
        <v>24.500000000001901</v>
      </c>
      <c r="W408" s="29">
        <f t="shared" si="157"/>
        <v>24</v>
      </c>
      <c r="X408" s="41" t="str" cm="1">
        <f t="array" aca="1" ref="X408" ca="1">IFERROR(INDEX('PC&amp;PD'!$A$1:$AP$15,ROW('PC&amp;PD'!$A$15),MATCH(INDIRECT(T408),'PC&amp;PD'!$A$1:$AP$1,0)),"")</f>
        <v/>
      </c>
      <c r="Y408" s="13" t="str">
        <f>IF(OR($N408="",$N408=0),"",IF($N408=$E$7,'Extracted info for SC'!$J$6,IF($N408=$D$26,'Extracted info for SC'!$J$7,IF($N408=$E$26,'Extracted info for SC'!$J$8,IF($N408=$F$26,'Extracted info for SC'!$J$9,IF($N408=$G$26,'Extracted info for SC'!$J$10,IF($N408=$H$26,'Extracted info for SC'!$J$11,IF($N408=$I$26,'Extracted info for SC'!$J$12,IF($N408=$J$26,'Extracted info for SC'!$J$13,IF($N408=$K$26,'Extracted info for SC'!$J$14,IF($N408=$L$26,'Extracted info for SC'!$J$15,IF($N408=$M$26,'Extracted info for SC'!$J$16,IF($N408=$N$26,'Extracted info for SC'!$J$17,IF($N408=$O$26,'Extracted info for SC'!$J$18,""))))))))))))))</f>
        <v/>
      </c>
      <c r="Z408" s="155"/>
      <c r="AA408" s="13" t="str">
        <f t="shared" si="142"/>
        <v/>
      </c>
      <c r="AB408" s="155"/>
      <c r="AC408" s="13" t="str">
        <f t="shared" ca="1" si="147"/>
        <v>$AB</v>
      </c>
      <c r="AD408" s="13" t="str" cm="1">
        <f t="array" aca="1" ref="AD408" ca="1">IFERROR(IF((LEFT(INDIRECT("$F"&amp;$S408),4))="GOTS",IF($G408="Organic","GOTS_Organic_raw",(IF($G408="Responsible","GOTS_Responsible",(IF($G408="No Attribute (Conventional)","GOTS_conventional",(IF($G408="Recycled Pre/Post-Consumer","GOTS_pre_post",(IF($G408="In-Conversion","GOTS_in_conversion",(IF($G408="Sustainably Sourced","Sustainably_sourced",""))))))))))),IF($G408="Organic","Organic",(IF($G408="Responsible","Responsible",(IF($G408="No Attribute (Conventional)","No_Attribute_Conventional",(IF($G408="Recycled Pre/Post-Consumer","Recycled_Pre_Post_Consumer",(IF($G408="In-Conversion","In_Conversion",(IF($G408="Recycled Pre-Consumer","Recycled_Pre_Consumer",(IF($G408="Recycled Post-Consumer","Recycled_Post_Consumer",(IF($G408="Sustainably Sourced","Sustainably_sourced","")))))))))))))))),"")</f>
        <v/>
      </c>
      <c r="AE408" s="13" t="e" cm="1">
        <f t="array" aca="1" ref="AE408" ca="1">IF(INDIRECT("$F"&amp;$S408)="","",IF(LEFT(INDIRECT("$F"&amp;$S408),3)="GRS","GRS_RCS_RM",IF((LEFT(INDIRECT("$F"&amp;$S408),3))="RCS","GRS_RCS_RM",IF(INDIRECT("$F"&amp;$S408)="OCS (No Label)","OCS_Conversion_RM",IF(LEFT(INDIRECT("$F"&amp;$S408),3)="OCS","OCS_RM",IF(RIGHT(INDIRECT("$F"&amp;$S408),10)="conversion","GOTS_RM_conversion",IF((LEFT(INDIRECT("$F"&amp;$S408),4))="GOTS","GOTS_RM","Responsible_RM")))))))</f>
        <v>#REF!</v>
      </c>
      <c r="AF408" s="13" t="str" cm="1">
        <f t="array" aca="1" ref="AF408" ca="1">IF($S408="","",INDIRECT("$Z"&amp;$S408))</f>
        <v/>
      </c>
      <c r="AG408" s="155"/>
      <c r="AH408" s="13" t="str" cm="1">
        <f t="array" aca="1" ref="AH408" ca="1">IFERROR(INDIRECT("$ag"&amp;S408),"")</f>
        <v/>
      </c>
      <c r="AI408" s="13" t="e" cm="1">
        <f t="array" aca="1" ref="AI408" ca="1">INDIRECT("O"&amp;S407)</f>
        <v>#REF!</v>
      </c>
      <c r="AJ408" s="13" t="str">
        <f>IF($I408="","",INDEX('Raw Material'!$A$1:$J$75,MATCH(I408,'Raw Material'!$A$1:$A$75,0),(MATCH(G408,'Raw Material'!$A$1:$J$1,0))))</f>
        <v/>
      </c>
      <c r="AK408" s="13" t="str">
        <f t="shared" si="143"/>
        <v>YANLIŞRM</v>
      </c>
      <c r="AL408" s="153" t="str">
        <f t="shared" si="144"/>
        <v/>
      </c>
    </row>
    <row r="409" spans="1:38" ht="16.5" customHeight="1">
      <c r="A409" s="162"/>
      <c r="B409" s="168"/>
      <c r="C409" s="169"/>
      <c r="D409" s="156"/>
      <c r="E409" s="156"/>
      <c r="F409" s="175"/>
      <c r="G409" s="181"/>
      <c r="H409" s="182"/>
      <c r="I409" s="182"/>
      <c r="J409" s="182"/>
      <c r="K409" s="32"/>
      <c r="L409" s="179"/>
      <c r="M409" s="179"/>
      <c r="N409" s="81"/>
      <c r="O409" s="185"/>
      <c r="P409" s="103"/>
      <c r="Q409" s="84" t="str">
        <f t="shared" si="145"/>
        <v/>
      </c>
      <c r="R409" s="159"/>
      <c r="S409" s="28" t="str" cm="1">
        <f t="array" aca="1" ref="S409" ca="1">IF(INDIRECT("A"&amp;114+$U409)&lt;&gt;"",114+$U409,"")</f>
        <v/>
      </c>
      <c r="T409" s="28" t="str">
        <f t="shared" ca="1" si="146"/>
        <v>$B</v>
      </c>
      <c r="U409" s="29">
        <f t="shared" si="152"/>
        <v>288</v>
      </c>
      <c r="V409" s="29">
        <v>24.583333333335201</v>
      </c>
      <c r="W409" s="29">
        <f t="shared" si="157"/>
        <v>24</v>
      </c>
      <c r="X409" s="41" t="str" cm="1">
        <f t="array" aca="1" ref="X409" ca="1">IFERROR(INDEX('PC&amp;PD'!$A$1:$AP$15,ROW('PC&amp;PD'!$A$15),MATCH(INDIRECT(T409),'PC&amp;PD'!$A$1:$AP$1,0)),"")</f>
        <v/>
      </c>
      <c r="Y409" s="13" t="str">
        <f>IF(OR($N409="",$N409=0),"",IF($N409=$E$7,'Extracted info for SC'!$J$6,IF($N409=$D$26,'Extracted info for SC'!$J$7,IF($N409=$E$26,'Extracted info for SC'!$J$8,IF($N409=$F$26,'Extracted info for SC'!$J$9,IF($N409=$G$26,'Extracted info for SC'!$J$10,IF($N409=$H$26,'Extracted info for SC'!$J$11,IF($N409=$I$26,'Extracted info for SC'!$J$12,IF($N409=$J$26,'Extracted info for SC'!$J$13,IF($N409=$K$26,'Extracted info for SC'!$J$14,IF($N409=$L$26,'Extracted info for SC'!$J$15,IF($N409=$M$26,'Extracted info for SC'!$J$16,IF($N409=$N$26,'Extracted info for SC'!$J$17,IF($N409=$O$26,'Extracted info for SC'!$J$18,""))))))))))))))</f>
        <v/>
      </c>
      <c r="Z409" s="155"/>
      <c r="AA409" s="13" t="str">
        <f t="shared" si="142"/>
        <v/>
      </c>
      <c r="AB409" s="155"/>
      <c r="AC409" s="13" t="str">
        <f t="shared" ca="1" si="147"/>
        <v>$AB</v>
      </c>
      <c r="AD409" s="13" t="str" cm="1">
        <f t="array" aca="1" ref="AD409" ca="1">IFERROR(IF((LEFT(INDIRECT("$F"&amp;$S409),4))="GOTS",IF($G409="Organic","GOTS_Organic_raw",(IF($G409="Responsible","GOTS_Responsible",(IF($G409="No Attribute (Conventional)","GOTS_conventional",(IF($G409="Recycled Pre/Post-Consumer","GOTS_pre_post",(IF($G409="In-Conversion","GOTS_in_conversion",(IF($G409="Sustainably Sourced","Sustainably_sourced",""))))))))))),IF($G409="Organic","Organic",(IF($G409="Responsible","Responsible",(IF($G409="No Attribute (Conventional)","No_Attribute_Conventional",(IF($G409="Recycled Pre/Post-Consumer","Recycled_Pre_Post_Consumer",(IF($G409="In-Conversion","In_Conversion",(IF($G409="Recycled Pre-Consumer","Recycled_Pre_Consumer",(IF($G409="Recycled Post-Consumer","Recycled_Post_Consumer",(IF($G409="Sustainably Sourced","Sustainably_sourced","")))))))))))))))),"")</f>
        <v/>
      </c>
      <c r="AE409" s="13" t="e" cm="1">
        <f t="array" aca="1" ref="AE409" ca="1">IF(INDIRECT("$F"&amp;$S409)="","",IF(LEFT(INDIRECT("$F"&amp;$S409),3)="GRS","GRS_RCS_RM",IF((LEFT(INDIRECT("$F"&amp;$S409),3))="RCS","GRS_RCS_RM",IF(INDIRECT("$F"&amp;$S409)="OCS (No Label)","OCS_Conversion_RM",IF(LEFT(INDIRECT("$F"&amp;$S409),3)="OCS","OCS_RM",IF(RIGHT(INDIRECT("$F"&amp;$S409),10)="conversion","GOTS_RM_conversion",IF((LEFT(INDIRECT("$F"&amp;$S409),4))="GOTS","GOTS_RM","Responsible_RM")))))))</f>
        <v>#REF!</v>
      </c>
      <c r="AF409" s="13" t="str" cm="1">
        <f t="array" aca="1" ref="AF409" ca="1">IF($S409="","",INDIRECT("$Z"&amp;$S409))</f>
        <v/>
      </c>
      <c r="AG409" s="155"/>
      <c r="AH409" s="13" t="str" cm="1">
        <f t="array" aca="1" ref="AH409" ca="1">IFERROR(INDIRECT("$ag"&amp;S409),"")</f>
        <v/>
      </c>
      <c r="AI409" s="13" t="e" cm="1">
        <f t="array" aca="1" ref="AI409" ca="1">INDIRECT("O"&amp;S408)</f>
        <v>#REF!</v>
      </c>
      <c r="AJ409" s="13" t="str">
        <f>IF($I409="","",INDEX('Raw Material'!$A$1:$J$75,MATCH(I409,'Raw Material'!$A$1:$A$75,0),(MATCH(G409,'Raw Material'!$A$1:$J$1,0))))</f>
        <v/>
      </c>
      <c r="AK409" s="13" t="str">
        <f t="shared" si="143"/>
        <v>YANLIŞRM</v>
      </c>
      <c r="AL409" s="153" t="str">
        <f t="shared" si="144"/>
        <v/>
      </c>
    </row>
    <row r="410" spans="1:38" ht="16.5" customHeight="1">
      <c r="A410" s="162"/>
      <c r="B410" s="168"/>
      <c r="C410" s="169"/>
      <c r="D410" s="156"/>
      <c r="E410" s="156"/>
      <c r="F410" s="175"/>
      <c r="G410" s="181"/>
      <c r="H410" s="182"/>
      <c r="I410" s="182"/>
      <c r="J410" s="182"/>
      <c r="K410" s="32"/>
      <c r="L410" s="179"/>
      <c r="M410" s="179"/>
      <c r="N410" s="81"/>
      <c r="O410" s="185"/>
      <c r="P410" s="103"/>
      <c r="Q410" s="84" t="str">
        <f t="shared" si="145"/>
        <v/>
      </c>
      <c r="R410" s="159"/>
      <c r="S410" s="28" t="str" cm="1">
        <f t="array" aca="1" ref="S410" ca="1">IF(INDIRECT("A"&amp;114+$U410)&lt;&gt;"",114+$U410,"")</f>
        <v/>
      </c>
      <c r="T410" s="28" t="str">
        <f t="shared" ca="1" si="146"/>
        <v>$B</v>
      </c>
      <c r="U410" s="29">
        <f t="shared" si="152"/>
        <v>288</v>
      </c>
      <c r="V410" s="29">
        <v>24.666666666668501</v>
      </c>
      <c r="W410" s="29">
        <f t="shared" si="157"/>
        <v>24</v>
      </c>
      <c r="X410" s="41" t="str" cm="1">
        <f t="array" aca="1" ref="X410" ca="1">IFERROR(INDEX('PC&amp;PD'!$A$1:$AP$15,ROW('PC&amp;PD'!$A$15),MATCH(INDIRECT(T410),'PC&amp;PD'!$A$1:$AP$1,0)),"")</f>
        <v/>
      </c>
      <c r="Y410" s="13" t="str">
        <f>IF(OR($N410="",$N410=0),"",IF($N410=$E$7,'Extracted info for SC'!$J$6,IF($N410=$D$26,'Extracted info for SC'!$J$7,IF($N410=$E$26,'Extracted info for SC'!$J$8,IF($N410=$F$26,'Extracted info for SC'!$J$9,IF($N410=$G$26,'Extracted info for SC'!$J$10,IF($N410=$H$26,'Extracted info for SC'!$J$11,IF($N410=$I$26,'Extracted info for SC'!$J$12,IF($N410=$J$26,'Extracted info for SC'!$J$13,IF($N410=$K$26,'Extracted info for SC'!$J$14,IF($N410=$L$26,'Extracted info for SC'!$J$15,IF($N410=$M$26,'Extracted info for SC'!$J$16,IF($N410=$N$26,'Extracted info for SC'!$J$17,IF($N410=$O$26,'Extracted info for SC'!$J$18,""))))))))))))))</f>
        <v/>
      </c>
      <c r="Z410" s="155"/>
      <c r="AA410" s="13" t="str">
        <f t="shared" si="142"/>
        <v/>
      </c>
      <c r="AB410" s="155"/>
      <c r="AC410" s="13" t="str">
        <f t="shared" ca="1" si="147"/>
        <v>$AB</v>
      </c>
      <c r="AD410" s="13" t="str" cm="1">
        <f t="array" aca="1" ref="AD410" ca="1">IFERROR(IF((LEFT(INDIRECT("$F"&amp;$S410),4))="GOTS",IF($G410="Organic","GOTS_Organic_raw",(IF($G410="Responsible","GOTS_Responsible",(IF($G410="No Attribute (Conventional)","GOTS_conventional",(IF($G410="Recycled Pre/Post-Consumer","GOTS_pre_post",(IF($G410="In-Conversion","GOTS_in_conversion",(IF($G410="Sustainably Sourced","Sustainably_sourced",""))))))))))),IF($G410="Organic","Organic",(IF($G410="Responsible","Responsible",(IF($G410="No Attribute (Conventional)","No_Attribute_Conventional",(IF($G410="Recycled Pre/Post-Consumer","Recycled_Pre_Post_Consumer",(IF($G410="In-Conversion","In_Conversion",(IF($G410="Recycled Pre-Consumer","Recycled_Pre_Consumer",(IF($G410="Recycled Post-Consumer","Recycled_Post_Consumer",(IF($G410="Sustainably Sourced","Sustainably_sourced","")))))))))))))))),"")</f>
        <v/>
      </c>
      <c r="AE410" s="13" t="e" cm="1">
        <f t="array" aca="1" ref="AE410" ca="1">IF(INDIRECT("$F"&amp;$S410)="","",IF(LEFT(INDIRECT("$F"&amp;$S410),3)="GRS","GRS_RCS_RM",IF((LEFT(INDIRECT("$F"&amp;$S410),3))="RCS","GRS_RCS_RM",IF(INDIRECT("$F"&amp;$S410)="OCS (No Label)","OCS_Conversion_RM",IF(LEFT(INDIRECT("$F"&amp;$S410),3)="OCS","OCS_RM",IF(RIGHT(INDIRECT("$F"&amp;$S410),10)="conversion","GOTS_RM_conversion",IF((LEFT(INDIRECT("$F"&amp;$S410),4))="GOTS","GOTS_RM","Responsible_RM")))))))</f>
        <v>#REF!</v>
      </c>
      <c r="AF410" s="13" t="str" cm="1">
        <f t="array" aca="1" ref="AF410" ca="1">IF($S410="","",INDIRECT("$Z"&amp;$S410))</f>
        <v/>
      </c>
      <c r="AG410" s="155"/>
      <c r="AH410" s="13" t="str" cm="1">
        <f t="array" aca="1" ref="AH410" ca="1">IFERROR(INDIRECT("$ag"&amp;S410),"")</f>
        <v/>
      </c>
      <c r="AI410" s="13" t="e" cm="1">
        <f t="array" aca="1" ref="AI410" ca="1">INDIRECT("O"&amp;S409)</f>
        <v>#REF!</v>
      </c>
      <c r="AJ410" s="13" t="str">
        <f>IF($I410="","",INDEX('Raw Material'!$A$1:$J$75,MATCH(I410,'Raw Material'!$A$1:$A$75,0),(MATCH(G410,'Raw Material'!$A$1:$J$1,0))))</f>
        <v/>
      </c>
      <c r="AK410" s="13" t="str">
        <f t="shared" si="143"/>
        <v>YANLIŞRM</v>
      </c>
      <c r="AL410" s="153" t="str">
        <f t="shared" si="144"/>
        <v/>
      </c>
    </row>
    <row r="411" spans="1:38" ht="16.5" customHeight="1">
      <c r="A411" s="162"/>
      <c r="B411" s="168"/>
      <c r="C411" s="169"/>
      <c r="D411" s="156"/>
      <c r="E411" s="156"/>
      <c r="F411" s="175"/>
      <c r="G411" s="181"/>
      <c r="H411" s="182"/>
      <c r="I411" s="182"/>
      <c r="J411" s="182"/>
      <c r="K411" s="32"/>
      <c r="L411" s="179"/>
      <c r="M411" s="179"/>
      <c r="N411" s="81"/>
      <c r="O411" s="185"/>
      <c r="P411" s="103"/>
      <c r="Q411" s="84" t="str">
        <f t="shared" si="145"/>
        <v/>
      </c>
      <c r="R411" s="159"/>
      <c r="S411" s="28" t="str" cm="1">
        <f t="array" aca="1" ref="S411" ca="1">IF(INDIRECT("A"&amp;114+$U411)&lt;&gt;"",114+$U411,"")</f>
        <v/>
      </c>
      <c r="T411" s="28" t="str">
        <f t="shared" ca="1" si="146"/>
        <v>$B</v>
      </c>
      <c r="U411" s="29">
        <f t="shared" si="152"/>
        <v>288</v>
      </c>
      <c r="V411" s="29">
        <v>24.750000000001901</v>
      </c>
      <c r="W411" s="29">
        <f t="shared" si="157"/>
        <v>24</v>
      </c>
      <c r="X411" s="41" t="str" cm="1">
        <f t="array" aca="1" ref="X411" ca="1">IFERROR(INDEX('PC&amp;PD'!$A$1:$AP$15,ROW('PC&amp;PD'!$A$15),MATCH(INDIRECT(T411),'PC&amp;PD'!$A$1:$AP$1,0)),"")</f>
        <v/>
      </c>
      <c r="Y411" s="13" t="str">
        <f>IF(OR($N411="",$N411=0),"",IF($N411=$E$7,'Extracted info for SC'!$J$6,IF($N411=$D$26,'Extracted info for SC'!$J$7,IF($N411=$E$26,'Extracted info for SC'!$J$8,IF($N411=$F$26,'Extracted info for SC'!$J$9,IF($N411=$G$26,'Extracted info for SC'!$J$10,IF($N411=$H$26,'Extracted info for SC'!$J$11,IF($N411=$I$26,'Extracted info for SC'!$J$12,IF($N411=$J$26,'Extracted info for SC'!$J$13,IF($N411=$K$26,'Extracted info for SC'!$J$14,IF($N411=$L$26,'Extracted info for SC'!$J$15,IF($N411=$M$26,'Extracted info for SC'!$J$16,IF($N411=$N$26,'Extracted info for SC'!$J$17,IF($N411=$O$26,'Extracted info for SC'!$J$18,""))))))))))))))</f>
        <v/>
      </c>
      <c r="Z411" s="155"/>
      <c r="AA411" s="13" t="str">
        <f t="shared" si="142"/>
        <v/>
      </c>
      <c r="AB411" s="155"/>
      <c r="AC411" s="13" t="str">
        <f t="shared" ca="1" si="147"/>
        <v>$AB</v>
      </c>
      <c r="AD411" s="13" t="str" cm="1">
        <f t="array" aca="1" ref="AD411" ca="1">IFERROR(IF((LEFT(INDIRECT("$F"&amp;$S411),4))="GOTS",IF($G411="Organic","GOTS_Organic_raw",(IF($G411="Responsible","GOTS_Responsible",(IF($G411="No Attribute (Conventional)","GOTS_conventional",(IF($G411="Recycled Pre/Post-Consumer","GOTS_pre_post",(IF($G411="In-Conversion","GOTS_in_conversion",(IF($G411="Sustainably Sourced","Sustainably_sourced",""))))))))))),IF($G411="Organic","Organic",(IF($G411="Responsible","Responsible",(IF($G411="No Attribute (Conventional)","No_Attribute_Conventional",(IF($G411="Recycled Pre/Post-Consumer","Recycled_Pre_Post_Consumer",(IF($G411="In-Conversion","In_Conversion",(IF($G411="Recycled Pre-Consumer","Recycled_Pre_Consumer",(IF($G411="Recycled Post-Consumer","Recycled_Post_Consumer",(IF($G411="Sustainably Sourced","Sustainably_sourced","")))))))))))))))),"")</f>
        <v/>
      </c>
      <c r="AE411" s="13" t="e" cm="1">
        <f t="array" aca="1" ref="AE411" ca="1">IF(INDIRECT("$F"&amp;$S411)="","",IF(LEFT(INDIRECT("$F"&amp;$S411),3)="GRS","GRS_RCS_RM",IF((LEFT(INDIRECT("$F"&amp;$S411),3))="RCS","GRS_RCS_RM",IF(INDIRECT("$F"&amp;$S411)="OCS (No Label)","OCS_Conversion_RM",IF(LEFT(INDIRECT("$F"&amp;$S411),3)="OCS","OCS_RM",IF(RIGHT(INDIRECT("$F"&amp;$S411),10)="conversion","GOTS_RM_conversion",IF((LEFT(INDIRECT("$F"&amp;$S411),4))="GOTS","GOTS_RM","Responsible_RM")))))))</f>
        <v>#REF!</v>
      </c>
      <c r="AF411" s="13" t="str" cm="1">
        <f t="array" aca="1" ref="AF411" ca="1">IF($S411="","",INDIRECT("$Z"&amp;$S411))</f>
        <v/>
      </c>
      <c r="AG411" s="155"/>
      <c r="AH411" s="13" t="str" cm="1">
        <f t="array" aca="1" ref="AH411" ca="1">IFERROR(INDIRECT("$ag"&amp;S411),"")</f>
        <v/>
      </c>
      <c r="AI411" s="13" t="e" cm="1">
        <f t="array" aca="1" ref="AI411" ca="1">INDIRECT("O"&amp;S410)</f>
        <v>#REF!</v>
      </c>
      <c r="AJ411" s="13" t="str">
        <f>IF($I411="","",INDEX('Raw Material'!$A$1:$J$75,MATCH(I411,'Raw Material'!$A$1:$A$75,0),(MATCH(G411,'Raw Material'!$A$1:$J$1,0))))</f>
        <v/>
      </c>
      <c r="AK411" s="13" t="str">
        <f t="shared" si="143"/>
        <v>YANLIŞRM</v>
      </c>
      <c r="AL411" s="153" t="str">
        <f t="shared" si="144"/>
        <v/>
      </c>
    </row>
    <row r="412" spans="1:38" ht="16.5" customHeight="1">
      <c r="A412" s="162"/>
      <c r="B412" s="168"/>
      <c r="C412" s="169"/>
      <c r="D412" s="156"/>
      <c r="E412" s="156"/>
      <c r="F412" s="175"/>
      <c r="G412" s="181"/>
      <c r="H412" s="182"/>
      <c r="I412" s="182"/>
      <c r="J412" s="182"/>
      <c r="K412" s="32"/>
      <c r="L412" s="179"/>
      <c r="M412" s="179"/>
      <c r="N412" s="81"/>
      <c r="O412" s="185"/>
      <c r="P412" s="103"/>
      <c r="Q412" s="84" t="str">
        <f t="shared" si="145"/>
        <v/>
      </c>
      <c r="R412" s="159"/>
      <c r="S412" s="28" t="str" cm="1">
        <f t="array" aca="1" ref="S412" ca="1">IF(INDIRECT("A"&amp;114+$U412)&lt;&gt;"",114+$U412,"")</f>
        <v/>
      </c>
      <c r="T412" s="28" t="str">
        <f t="shared" ca="1" si="146"/>
        <v>$B</v>
      </c>
      <c r="U412" s="29">
        <f t="shared" si="152"/>
        <v>288</v>
      </c>
      <c r="V412" s="29">
        <v>24.833333333335201</v>
      </c>
      <c r="W412" s="29">
        <f t="shared" si="157"/>
        <v>24</v>
      </c>
      <c r="X412" s="41" t="str" cm="1">
        <f t="array" aca="1" ref="X412" ca="1">IFERROR(INDEX('PC&amp;PD'!$A$1:$AP$15,ROW('PC&amp;PD'!$A$15),MATCH(INDIRECT(T412),'PC&amp;PD'!$A$1:$AP$1,0)),"")</f>
        <v/>
      </c>
      <c r="Y412" s="13" t="str">
        <f>IF(OR($N412="",$N412=0),"",IF($N412=$E$7,'Extracted info for SC'!$J$6,IF($N412=$D$26,'Extracted info for SC'!$J$7,IF($N412=$E$26,'Extracted info for SC'!$J$8,IF($N412=$F$26,'Extracted info for SC'!$J$9,IF($N412=$G$26,'Extracted info for SC'!$J$10,IF($N412=$H$26,'Extracted info for SC'!$J$11,IF($N412=$I$26,'Extracted info for SC'!$J$12,IF($N412=$J$26,'Extracted info for SC'!$J$13,IF($N412=$K$26,'Extracted info for SC'!$J$14,IF($N412=$L$26,'Extracted info for SC'!$J$15,IF($N412=$M$26,'Extracted info for SC'!$J$16,IF($N412=$N$26,'Extracted info for SC'!$J$17,IF($N412=$O$26,'Extracted info for SC'!$J$18,""))))))))))))))</f>
        <v/>
      </c>
      <c r="Z412" s="155"/>
      <c r="AA412" s="13" t="str">
        <f t="shared" si="142"/>
        <v/>
      </c>
      <c r="AB412" s="155"/>
      <c r="AC412" s="13" t="str">
        <f t="shared" ca="1" si="147"/>
        <v>$AB</v>
      </c>
      <c r="AD412" s="13" t="str" cm="1">
        <f t="array" aca="1" ref="AD412" ca="1">IFERROR(IF((LEFT(INDIRECT("$F"&amp;$S412),4))="GOTS",IF($G412="Organic","GOTS_Organic_raw",(IF($G412="Responsible","GOTS_Responsible",(IF($G412="No Attribute (Conventional)","GOTS_conventional",(IF($G412="Recycled Pre/Post-Consumer","GOTS_pre_post",(IF($G412="In-Conversion","GOTS_in_conversion",(IF($G412="Sustainably Sourced","Sustainably_sourced",""))))))))))),IF($G412="Organic","Organic",(IF($G412="Responsible","Responsible",(IF($G412="No Attribute (Conventional)","No_Attribute_Conventional",(IF($G412="Recycled Pre/Post-Consumer","Recycled_Pre_Post_Consumer",(IF($G412="In-Conversion","In_Conversion",(IF($G412="Recycled Pre-Consumer","Recycled_Pre_Consumer",(IF($G412="Recycled Post-Consumer","Recycled_Post_Consumer",(IF($G412="Sustainably Sourced","Sustainably_sourced","")))))))))))))))),"")</f>
        <v/>
      </c>
      <c r="AE412" s="13" t="e" cm="1">
        <f t="array" aca="1" ref="AE412" ca="1">IF(INDIRECT("$F"&amp;$S412)="","",IF(LEFT(INDIRECT("$F"&amp;$S412),3)="GRS","GRS_RCS_RM",IF((LEFT(INDIRECT("$F"&amp;$S412),3))="RCS","GRS_RCS_RM",IF(INDIRECT("$F"&amp;$S412)="OCS (No Label)","OCS_Conversion_RM",IF(LEFT(INDIRECT("$F"&amp;$S412),3)="OCS","OCS_RM",IF(RIGHT(INDIRECT("$F"&amp;$S412),10)="conversion","GOTS_RM_conversion",IF((LEFT(INDIRECT("$F"&amp;$S412),4))="GOTS","GOTS_RM","Responsible_RM")))))))</f>
        <v>#REF!</v>
      </c>
      <c r="AF412" s="13" t="str" cm="1">
        <f t="array" aca="1" ref="AF412" ca="1">IF($S412="","",INDIRECT("$Z"&amp;$S412))</f>
        <v/>
      </c>
      <c r="AG412" s="155"/>
      <c r="AH412" s="13" t="str" cm="1">
        <f t="array" aca="1" ref="AH412" ca="1">IFERROR(INDIRECT("$ag"&amp;S412),"")</f>
        <v/>
      </c>
      <c r="AI412" s="13" t="e" cm="1">
        <f t="array" aca="1" ref="AI412" ca="1">INDIRECT("O"&amp;S411)</f>
        <v>#REF!</v>
      </c>
      <c r="AJ412" s="13" t="str">
        <f>IF($I412="","",INDEX('Raw Material'!$A$1:$J$75,MATCH(I412,'Raw Material'!$A$1:$A$75,0),(MATCH(G412,'Raw Material'!$A$1:$J$1,0))))</f>
        <v/>
      </c>
      <c r="AK412" s="13" t="str">
        <f t="shared" si="143"/>
        <v>YANLIŞRM</v>
      </c>
      <c r="AL412" s="153" t="str">
        <f t="shared" si="144"/>
        <v/>
      </c>
    </row>
    <row r="413" spans="1:38" ht="16.5" customHeight="1" thickBot="1">
      <c r="A413" s="163"/>
      <c r="B413" s="170"/>
      <c r="C413" s="171"/>
      <c r="D413" s="156"/>
      <c r="E413" s="156"/>
      <c r="F413" s="176"/>
      <c r="G413" s="157"/>
      <c r="H413" s="158"/>
      <c r="I413" s="158"/>
      <c r="J413" s="158"/>
      <c r="K413" s="33"/>
      <c r="L413" s="180"/>
      <c r="M413" s="180"/>
      <c r="N413" s="82"/>
      <c r="O413" s="186"/>
      <c r="P413" s="103"/>
      <c r="Q413" s="84" t="str">
        <f t="shared" si="145"/>
        <v/>
      </c>
      <c r="R413" s="159"/>
      <c r="S413" s="28" t="str" cm="1">
        <f t="array" aca="1" ref="S413" ca="1">IF(INDIRECT("A"&amp;114+$U413)&lt;&gt;"",114+$U413,"")</f>
        <v/>
      </c>
      <c r="T413" s="28" t="str">
        <f t="shared" ca="1" si="146"/>
        <v>$B</v>
      </c>
      <c r="U413" s="29">
        <f t="shared" si="152"/>
        <v>288</v>
      </c>
      <c r="V413" s="29">
        <v>24.916666666668601</v>
      </c>
      <c r="W413" s="29">
        <f t="shared" si="157"/>
        <v>24</v>
      </c>
      <c r="X413" s="41" t="str" cm="1">
        <f t="array" aca="1" ref="X413" ca="1">IFERROR(INDEX('PC&amp;PD'!$A$1:$AP$15,ROW('PC&amp;PD'!$A$15),MATCH(INDIRECT(T413),'PC&amp;PD'!$A$1:$AP$1,0)),"")</f>
        <v/>
      </c>
      <c r="Y413" s="13" t="str">
        <f>IF(OR($N413="",$N413=0),"",IF($N413=$E$7,'Extracted info for SC'!$J$6,IF($N413=$D$26,'Extracted info for SC'!$J$7,IF($N413=$E$26,'Extracted info for SC'!$J$8,IF($N413=$F$26,'Extracted info for SC'!$J$9,IF($N413=$G$26,'Extracted info for SC'!$J$10,IF($N413=$H$26,'Extracted info for SC'!$J$11,IF($N413=$I$26,'Extracted info for SC'!$J$12,IF($N413=$J$26,'Extracted info for SC'!$J$13,IF($N413=$K$26,'Extracted info for SC'!$J$14,IF($N413=$L$26,'Extracted info for SC'!$J$15,IF($N413=$M$26,'Extracted info for SC'!$J$16,IF($N413=$N$26,'Extracted info for SC'!$J$17,IF($N413=$O$26,'Extracted info for SC'!$J$18,""))))))))))))))</f>
        <v/>
      </c>
      <c r="Z413" s="155"/>
      <c r="AA413" s="13" t="str">
        <f t="shared" si="142"/>
        <v/>
      </c>
      <c r="AB413" s="155"/>
      <c r="AC413" s="13" t="str">
        <f t="shared" ca="1" si="147"/>
        <v>$AB</v>
      </c>
      <c r="AD413" s="13" t="str" cm="1">
        <f t="array" aca="1" ref="AD413" ca="1">IFERROR(IF((LEFT(INDIRECT("$F"&amp;$S413),4))="GOTS",IF($G413="Organic","GOTS_Organic_raw",(IF($G413="Responsible","GOTS_Responsible",(IF($G413="No Attribute (Conventional)","GOTS_conventional",(IF($G413="Recycled Pre/Post-Consumer","GOTS_pre_post",(IF($G413="In-Conversion","GOTS_in_conversion",(IF($G413="Sustainably Sourced","Sustainably_sourced",""))))))))))),IF($G413="Organic","Organic",(IF($G413="Responsible","Responsible",(IF($G413="No Attribute (Conventional)","No_Attribute_Conventional",(IF($G413="Recycled Pre/Post-Consumer","Recycled_Pre_Post_Consumer",(IF($G413="In-Conversion","In_Conversion",(IF($G413="Recycled Pre-Consumer","Recycled_Pre_Consumer",(IF($G413="Recycled Post-Consumer","Recycled_Post_Consumer",(IF($G413="Sustainably Sourced","Sustainably_sourced","")))))))))))))))),"")</f>
        <v/>
      </c>
      <c r="AE413" s="13" t="e" cm="1">
        <f t="array" aca="1" ref="AE413" ca="1">IF(INDIRECT("$F"&amp;$S413)="","",IF(LEFT(INDIRECT("$F"&amp;$S413),3)="GRS","GRS_RCS_RM",IF((LEFT(INDIRECT("$F"&amp;$S413),3))="RCS","GRS_RCS_RM",IF(INDIRECT("$F"&amp;$S413)="OCS (No Label)","OCS_Conversion_RM",IF(LEFT(INDIRECT("$F"&amp;$S413),3)="OCS","OCS_RM",IF(RIGHT(INDIRECT("$F"&amp;$S413),10)="conversion","GOTS_RM_conversion",IF((LEFT(INDIRECT("$F"&amp;$S413),4))="GOTS","GOTS_RM","Responsible_RM")))))))</f>
        <v>#REF!</v>
      </c>
      <c r="AF413" s="13" t="str" cm="1">
        <f t="array" aca="1" ref="AF413" ca="1">IF($S413="","",INDIRECT("$Z"&amp;$S413))</f>
        <v/>
      </c>
      <c r="AG413" s="155"/>
      <c r="AH413" s="13" t="str" cm="1">
        <f t="array" aca="1" ref="AH413" ca="1">IFERROR(INDIRECT("$ag"&amp;S413),"")</f>
        <v/>
      </c>
      <c r="AI413" s="13" t="e" cm="1">
        <f t="array" aca="1" ref="AI413" ca="1">INDIRECT("O"&amp;S412)</f>
        <v>#REF!</v>
      </c>
      <c r="AJ413" s="13" t="str">
        <f>IF($I413="","",INDEX('Raw Material'!$A$1:$J$75,MATCH(I413,'Raw Material'!$A$1:$A$75,0),(MATCH(G413,'Raw Material'!$A$1:$J$1,0))))</f>
        <v/>
      </c>
      <c r="AK413" s="13" t="str">
        <f t="shared" si="143"/>
        <v>YANLIŞRM</v>
      </c>
      <c r="AL413" s="153" t="str">
        <f t="shared" si="144"/>
        <v/>
      </c>
    </row>
    <row r="414" spans="1:38" ht="16.5" customHeight="1">
      <c r="A414" s="160" t="str">
        <f>IF(B414="","",COUNTA($B$114:$B414))</f>
        <v/>
      </c>
      <c r="B414" s="164"/>
      <c r="C414" s="165"/>
      <c r="D414" s="183"/>
      <c r="E414" s="183"/>
      <c r="F414" s="172"/>
      <c r="G414" s="212"/>
      <c r="H414" s="206"/>
      <c r="I414" s="206"/>
      <c r="J414" s="206"/>
      <c r="K414" s="31"/>
      <c r="L414" s="177" t="str">
        <f t="shared" ref="L414" si="162">IF(R414="","",LEFT(R414,LEN(R414)-2))</f>
        <v/>
      </c>
      <c r="M414" s="177"/>
      <c r="N414" s="80"/>
      <c r="O414" s="184"/>
      <c r="P414" s="103"/>
      <c r="Q414" s="84" t="str">
        <f t="shared" si="145"/>
        <v/>
      </c>
      <c r="R414" s="159" t="str">
        <f t="shared" ref="R414" si="163">CONCATENATE($Q414,Q415,Q416,Q417,Q418,Q419,$Q420,$Q421,$Q422,$Q423,Q424,Q425)</f>
        <v/>
      </c>
      <c r="S414" s="28" t="str" cm="1">
        <f t="array" aca="1" ref="S414" ca="1">IF(INDIRECT("A"&amp;114+$U414)&lt;&gt;"",114+$U414,"")</f>
        <v/>
      </c>
      <c r="T414" s="28" t="str">
        <f t="shared" ca="1" si="146"/>
        <v>$B</v>
      </c>
      <c r="U414" s="29">
        <f t="shared" si="152"/>
        <v>300</v>
      </c>
      <c r="V414" s="29">
        <v>25.000000000001901</v>
      </c>
      <c r="W414" s="29">
        <f t="shared" si="157"/>
        <v>25</v>
      </c>
      <c r="X414" s="41" t="str" cm="1">
        <f t="array" aca="1" ref="X414" ca="1">IFERROR(INDEX('PC&amp;PD'!$A$1:$AP$15,ROW('PC&amp;PD'!$A$15),MATCH(INDIRECT(T414),'PC&amp;PD'!$A$1:$AP$1,0)),"")</f>
        <v/>
      </c>
      <c r="Y414" s="13" t="str">
        <f>IF(OR($N414="",$N414=0),"",IF($N414=$E$7,'Extracted info for SC'!$J$6,IF($N414=$D$26,'Extracted info for SC'!$J$7,IF($N414=$E$26,'Extracted info for SC'!$J$8,IF($N414=$F$26,'Extracted info for SC'!$J$9,IF($N414=$G$26,'Extracted info for SC'!$J$10,IF($N414=$H$26,'Extracted info for SC'!$J$11,IF($N414=$I$26,'Extracted info for SC'!$J$12,IF($N414=$J$26,'Extracted info for SC'!$J$13,IF($N414=$K$26,'Extracted info for SC'!$J$14,IF($N414=$L$26,'Extracted info for SC'!$J$15,IF($N414=$M$26,'Extracted info for SC'!$J$16,IF($N414=$N$26,'Extracted info for SC'!$J$17,IF($N414=$O$26,'Extracted info for SC'!$J$18,""))))))))))))))</f>
        <v/>
      </c>
      <c r="Z414" s="155" t="str">
        <f t="shared" ref="Z414" si="164">IFERROR(IF($F414="OCS 100","OCS (OCS 100)",IF($F414="OCS Blended","OCS (OCS Blended)",IF($F414="OCS (No Label)","OCS (No Label)",IF($F414="RCS 100","RCS (RCS 100)",IF($F414="RCS Blended","RCS (RCS Blended)",IF($F414="GRS","GRS (GRS)",IF($F414="GRS (No Label)", "GRS (No Label)",IF($F414="RDS","RDS (RDS)",IF($F414="RWS","RWS (RWS)",IF($F414="RAS","RAS (RAS)",IF($F414="RMS","RMS (RMS)",IF($F414="GOTS Organic","GOTS (Organic)",IF($F414="GOTS Made with organic","GOTS (Made with Organic)",IF($F414="GOTS Organic - in conversion","GOTS (Organic - In Conversion)",IF($F414="GOTS Made with organic - in conversion","GOTS (Made with Organic - In Conversion)",""))))))))))))))),"")</f>
        <v/>
      </c>
      <c r="AA414" s="13" t="str">
        <f t="shared" si="142"/>
        <v/>
      </c>
      <c r="AB414" s="155" t="str">
        <f t="shared" ref="AB414" si="165">IFERROR(IF($F414="OCS 100", "OCS_100",IF($F414="OCS Blended", "OCS_Blended",IF($F414="OCS (No Label)", "OCS_No_Label",IF($F414="RCS 100", "RCS_100",IF($F414="RCS Blended","RCS_Blended",IF($F414="GRS","GRS",IF($F414="GRS (No Label)", "GRS_No_Label",IF($F414="RDS","RDS",IF($F414="RWS","RWS",IF($F414="RMS","RMS",IF($F414="GOTS Organic","GOTS_Organic",IF($F414="GOTS Made with organic","GOTS_Made_with_organic",IF($F414="GOTS Organic - in conversion","GOTS_Organic_in_Conversion",IF($F414="GOTS Made with organic - in conversion","GOTS_Made_with_Organic_in_Conversion",IF($F414="RAS","RAS",""))))))))))))))),"")</f>
        <v/>
      </c>
      <c r="AC414" s="13" t="str">
        <f t="shared" ca="1" si="147"/>
        <v>$AB</v>
      </c>
      <c r="AD414" s="13" t="str" cm="1">
        <f t="array" aca="1" ref="AD414" ca="1">IFERROR(IF((LEFT(INDIRECT("$F"&amp;$S414),4))="GOTS",IF($G414="Organic","GOTS_Organic_raw",(IF($G414="Responsible","GOTS_Responsible",(IF($G414="No Attribute (Conventional)","GOTS_conventional",(IF($G414="Recycled Pre/Post-Consumer","GOTS_pre_post",(IF($G414="In-Conversion","GOTS_in_conversion",(IF($G414="Sustainably Sourced","Sustainably_sourced",""))))))))))),IF($G414="Organic","Organic",(IF($G414="Responsible","Responsible",(IF($G414="No Attribute (Conventional)","No_Attribute_Conventional",(IF($G414="Recycled Pre/Post-Consumer","Recycled_Pre_Post_Consumer",(IF($G414="In-Conversion","In_Conversion",(IF($G414="Recycled Pre-Consumer","Recycled_Pre_Consumer",(IF($G414="Recycled Post-Consumer","Recycled_Post_Consumer",(IF($G414="Sustainably Sourced","Sustainably_sourced","")))))))))))))))),"")</f>
        <v/>
      </c>
      <c r="AE414" s="13" t="e" cm="1">
        <f t="array" aca="1" ref="AE414" ca="1">IF(INDIRECT("$F"&amp;$S414)="","",IF(LEFT(INDIRECT("$F"&amp;$S414),3)="GRS","GRS_RCS_RM",IF((LEFT(INDIRECT("$F"&amp;$S414),3))="RCS","GRS_RCS_RM",IF(INDIRECT("$F"&amp;$S414)="OCS (No Label)","OCS_Conversion_RM",IF(LEFT(INDIRECT("$F"&amp;$S414),3)="OCS","OCS_RM",IF(RIGHT(INDIRECT("$F"&amp;$S414),10)="conversion","GOTS_RM_conversion",IF((LEFT(INDIRECT("$F"&amp;$S414),4))="GOTS","GOTS_RM","Responsible_RM")))))))</f>
        <v>#REF!</v>
      </c>
      <c r="AF414" s="13" t="str" cm="1">
        <f t="array" aca="1" ref="AF414" ca="1">IF($S414="","",INDIRECT("$Z"&amp;$S414))</f>
        <v/>
      </c>
      <c r="AG414" s="155" t="str">
        <f t="shared" si="141"/>
        <v/>
      </c>
      <c r="AH414" s="13" t="str" cm="1">
        <f t="array" aca="1" ref="AH414" ca="1">IFERROR(INDIRECT("$ag"&amp;S414),"")</f>
        <v/>
      </c>
      <c r="AI414" s="13" t="e" cm="1">
        <f t="array" aca="1" ref="AI414" ca="1">INDIRECT("O"&amp;S413)</f>
        <v>#REF!</v>
      </c>
      <c r="AJ414" s="13" t="str">
        <f>IF($I414="","",INDEX('Raw Material'!$A$1:$J$75,MATCH(I414,'Raw Material'!$A$1:$A$75,0),(MATCH(G414,'Raw Material'!$A$1:$J$1,0))))</f>
        <v/>
      </c>
      <c r="AK414" s="13" t="str">
        <f t="shared" si="143"/>
        <v>YANLIŞRM</v>
      </c>
      <c r="AL414" s="153" t="str">
        <f t="shared" si="144"/>
        <v/>
      </c>
    </row>
    <row r="415" spans="1:38" ht="16.5" customHeight="1">
      <c r="A415" s="161"/>
      <c r="B415" s="166"/>
      <c r="C415" s="167"/>
      <c r="D415" s="156"/>
      <c r="E415" s="156"/>
      <c r="F415" s="173"/>
      <c r="G415" s="181"/>
      <c r="H415" s="182"/>
      <c r="I415" s="182"/>
      <c r="J415" s="182"/>
      <c r="K415" s="32"/>
      <c r="L415" s="178"/>
      <c r="M415" s="178"/>
      <c r="N415" s="81"/>
      <c r="O415" s="185"/>
      <c r="P415" s="103"/>
      <c r="Q415" s="84" t="str">
        <f t="shared" si="145"/>
        <v/>
      </c>
      <c r="R415" s="159"/>
      <c r="S415" s="28" t="str" cm="1">
        <f t="array" aca="1" ref="S415" ca="1">IF(INDIRECT("A"&amp;114+$U415)&lt;&gt;"",114+$U415,"")</f>
        <v/>
      </c>
      <c r="T415" s="28" t="str">
        <f t="shared" ca="1" si="146"/>
        <v>$B</v>
      </c>
      <c r="U415" s="29">
        <f t="shared" si="152"/>
        <v>300</v>
      </c>
      <c r="V415" s="29">
        <v>25.083333333335201</v>
      </c>
      <c r="W415" s="29">
        <f t="shared" si="157"/>
        <v>25</v>
      </c>
      <c r="X415" s="41" t="str" cm="1">
        <f t="array" aca="1" ref="X415" ca="1">IFERROR(INDEX('PC&amp;PD'!$A$1:$AP$15,ROW('PC&amp;PD'!$A$15),MATCH(INDIRECT(T415),'PC&amp;PD'!$A$1:$AP$1,0)),"")</f>
        <v/>
      </c>
      <c r="Y415" s="13" t="str">
        <f>IF(OR($N415="",$N415=0),"",IF($N415=$E$7,'Extracted info for SC'!$J$6,IF($N415=$D$26,'Extracted info for SC'!$J$7,IF($N415=$E$26,'Extracted info for SC'!$J$8,IF($N415=$F$26,'Extracted info for SC'!$J$9,IF($N415=$G$26,'Extracted info for SC'!$J$10,IF($N415=$H$26,'Extracted info for SC'!$J$11,IF($N415=$I$26,'Extracted info for SC'!$J$12,IF($N415=$J$26,'Extracted info for SC'!$J$13,IF($N415=$K$26,'Extracted info for SC'!$J$14,IF($N415=$L$26,'Extracted info for SC'!$J$15,IF($N415=$M$26,'Extracted info for SC'!$J$16,IF($N415=$N$26,'Extracted info for SC'!$J$17,IF($N415=$O$26,'Extracted info for SC'!$J$18,""))))))))))))))</f>
        <v/>
      </c>
      <c r="Z415" s="155"/>
      <c r="AA415" s="13" t="str">
        <f t="shared" si="142"/>
        <v/>
      </c>
      <c r="AB415" s="155"/>
      <c r="AC415" s="13" t="str">
        <f t="shared" ca="1" si="147"/>
        <v>$AB</v>
      </c>
      <c r="AD415" s="13" t="str" cm="1">
        <f t="array" aca="1" ref="AD415" ca="1">IFERROR(IF((LEFT(INDIRECT("$F"&amp;$S415),4))="GOTS",IF($G415="Organic","GOTS_Organic_raw",(IF($G415="Responsible","GOTS_Responsible",(IF($G415="No Attribute (Conventional)","GOTS_conventional",(IF($G415="Recycled Pre/Post-Consumer","GOTS_pre_post",(IF($G415="In-Conversion","GOTS_in_conversion",(IF($G415="Sustainably Sourced","Sustainably_sourced",""))))))))))),IF($G415="Organic","Organic",(IF($G415="Responsible","Responsible",(IF($G415="No Attribute (Conventional)","No_Attribute_Conventional",(IF($G415="Recycled Pre/Post-Consumer","Recycled_Pre_Post_Consumer",(IF($G415="In-Conversion","In_Conversion",(IF($G415="Recycled Pre-Consumer","Recycled_Pre_Consumer",(IF($G415="Recycled Post-Consumer","Recycled_Post_Consumer",(IF($G415="Sustainably Sourced","Sustainably_sourced","")))))))))))))))),"")</f>
        <v/>
      </c>
      <c r="AE415" s="13" t="e" cm="1">
        <f t="array" aca="1" ref="AE415" ca="1">IF(INDIRECT("$F"&amp;$S415)="","",IF(LEFT(INDIRECT("$F"&amp;$S415),3)="GRS","GRS_RCS_RM",IF((LEFT(INDIRECT("$F"&amp;$S415),3))="RCS","GRS_RCS_RM",IF(INDIRECT("$F"&amp;$S415)="OCS (No Label)","OCS_Conversion_RM",IF(LEFT(INDIRECT("$F"&amp;$S415),3)="OCS","OCS_RM",IF(RIGHT(INDIRECT("$F"&amp;$S415),10)="conversion","GOTS_RM_conversion",IF((LEFT(INDIRECT("$F"&amp;$S415),4))="GOTS","GOTS_RM","Responsible_RM")))))))</f>
        <v>#REF!</v>
      </c>
      <c r="AF415" s="13" t="str" cm="1">
        <f t="array" aca="1" ref="AF415" ca="1">IF($S415="","",INDIRECT("$Z"&amp;$S415))</f>
        <v/>
      </c>
      <c r="AG415" s="155"/>
      <c r="AH415" s="13" t="str" cm="1">
        <f t="array" aca="1" ref="AH415" ca="1">IFERROR(INDIRECT("$ag"&amp;S415),"")</f>
        <v/>
      </c>
      <c r="AI415" s="13" t="e" cm="1">
        <f t="array" aca="1" ref="AI415" ca="1">INDIRECT("O"&amp;S414)</f>
        <v>#REF!</v>
      </c>
      <c r="AJ415" s="13" t="str">
        <f>IF($I415="","",INDEX('Raw Material'!$A$1:$J$75,MATCH(I415,'Raw Material'!$A$1:$A$75,0),(MATCH(G415,'Raw Material'!$A$1:$J$1,0))))</f>
        <v/>
      </c>
      <c r="AK415" s="13" t="str">
        <f t="shared" si="143"/>
        <v>YANLIŞRM</v>
      </c>
      <c r="AL415" s="153" t="str">
        <f t="shared" si="144"/>
        <v/>
      </c>
    </row>
    <row r="416" spans="1:38" ht="16.5" customHeight="1">
      <c r="A416" s="161"/>
      <c r="B416" s="166"/>
      <c r="C416" s="167"/>
      <c r="D416" s="156"/>
      <c r="E416" s="156"/>
      <c r="F416" s="173"/>
      <c r="G416" s="181"/>
      <c r="H416" s="182"/>
      <c r="I416" s="182"/>
      <c r="J416" s="182"/>
      <c r="K416" s="32"/>
      <c r="L416" s="178"/>
      <c r="M416" s="178"/>
      <c r="N416" s="81"/>
      <c r="O416" s="185"/>
      <c r="P416" s="103"/>
      <c r="Q416" s="84" t="str">
        <f t="shared" si="145"/>
        <v/>
      </c>
      <c r="R416" s="159"/>
      <c r="S416" s="28" t="str" cm="1">
        <f t="array" aca="1" ref="S416" ca="1">IF(INDIRECT("A"&amp;114+$U416)&lt;&gt;"",114+$U416,"")</f>
        <v/>
      </c>
      <c r="T416" s="28" t="str">
        <f t="shared" ca="1" si="146"/>
        <v>$B</v>
      </c>
      <c r="U416" s="29">
        <f t="shared" si="152"/>
        <v>300</v>
      </c>
      <c r="V416" s="29">
        <v>25.166666666668601</v>
      </c>
      <c r="W416" s="29">
        <f t="shared" si="157"/>
        <v>25</v>
      </c>
      <c r="X416" s="41" t="str" cm="1">
        <f t="array" aca="1" ref="X416" ca="1">IFERROR(INDEX('PC&amp;PD'!$A$1:$AP$15,ROW('PC&amp;PD'!$A$15),MATCH(INDIRECT(T416),'PC&amp;PD'!$A$1:$AP$1,0)),"")</f>
        <v/>
      </c>
      <c r="Y416" s="13" t="str">
        <f>IF(OR($N416="",$N416=0),"",IF($N416=$E$7,'Extracted info for SC'!$J$6,IF($N416=$D$26,'Extracted info for SC'!$J$7,IF($N416=$E$26,'Extracted info for SC'!$J$8,IF($N416=$F$26,'Extracted info for SC'!$J$9,IF($N416=$G$26,'Extracted info for SC'!$J$10,IF($N416=$H$26,'Extracted info for SC'!$J$11,IF($N416=$I$26,'Extracted info for SC'!$J$12,IF($N416=$J$26,'Extracted info for SC'!$J$13,IF($N416=$K$26,'Extracted info for SC'!$J$14,IF($N416=$L$26,'Extracted info for SC'!$J$15,IF($N416=$M$26,'Extracted info for SC'!$J$16,IF($N416=$N$26,'Extracted info for SC'!$J$17,IF($N416=$O$26,'Extracted info for SC'!$J$18,""))))))))))))))</f>
        <v/>
      </c>
      <c r="Z416" s="155"/>
      <c r="AA416" s="13" t="str">
        <f t="shared" si="142"/>
        <v/>
      </c>
      <c r="AB416" s="155"/>
      <c r="AC416" s="13" t="str">
        <f t="shared" ca="1" si="147"/>
        <v>$AB</v>
      </c>
      <c r="AD416" s="13" t="str" cm="1">
        <f t="array" aca="1" ref="AD416" ca="1">IFERROR(IF((LEFT(INDIRECT("$F"&amp;$S416),4))="GOTS",IF($G416="Organic","GOTS_Organic_raw",(IF($G416="Responsible","GOTS_Responsible",(IF($G416="No Attribute (Conventional)","GOTS_conventional",(IF($G416="Recycled Pre/Post-Consumer","GOTS_pre_post",(IF($G416="In-Conversion","GOTS_in_conversion",(IF($G416="Sustainably Sourced","Sustainably_sourced",""))))))))))),IF($G416="Organic","Organic",(IF($G416="Responsible","Responsible",(IF($G416="No Attribute (Conventional)","No_Attribute_Conventional",(IF($G416="Recycled Pre/Post-Consumer","Recycled_Pre_Post_Consumer",(IF($G416="In-Conversion","In_Conversion",(IF($G416="Recycled Pre-Consumer","Recycled_Pre_Consumer",(IF($G416="Recycled Post-Consumer","Recycled_Post_Consumer",(IF($G416="Sustainably Sourced","Sustainably_sourced","")))))))))))))))),"")</f>
        <v/>
      </c>
      <c r="AE416" s="13" t="e" cm="1">
        <f t="array" aca="1" ref="AE416" ca="1">IF(INDIRECT("$F"&amp;$S416)="","",IF(LEFT(INDIRECT("$F"&amp;$S416),3)="GRS","GRS_RCS_RM",IF((LEFT(INDIRECT("$F"&amp;$S416),3))="RCS","GRS_RCS_RM",IF(INDIRECT("$F"&amp;$S416)="OCS (No Label)","OCS_Conversion_RM",IF(LEFT(INDIRECT("$F"&amp;$S416),3)="OCS","OCS_RM",IF(RIGHT(INDIRECT("$F"&amp;$S416),10)="conversion","GOTS_RM_conversion",IF((LEFT(INDIRECT("$F"&amp;$S416),4))="GOTS","GOTS_RM","Responsible_RM")))))))</f>
        <v>#REF!</v>
      </c>
      <c r="AF416" s="13" t="str" cm="1">
        <f t="array" aca="1" ref="AF416" ca="1">IF($S416="","",INDIRECT("$Z"&amp;$S416))</f>
        <v/>
      </c>
      <c r="AG416" s="155"/>
      <c r="AH416" s="13" t="str" cm="1">
        <f t="array" aca="1" ref="AH416" ca="1">IFERROR(INDIRECT("$ag"&amp;S416),"")</f>
        <v/>
      </c>
      <c r="AI416" s="13" t="e" cm="1">
        <f t="array" aca="1" ref="AI416" ca="1">INDIRECT("O"&amp;S415)</f>
        <v>#REF!</v>
      </c>
      <c r="AJ416" s="13" t="str">
        <f>IF($I416="","",INDEX('Raw Material'!$A$1:$J$75,MATCH(I416,'Raw Material'!$A$1:$A$75,0),(MATCH(G416,'Raw Material'!$A$1:$J$1,0))))</f>
        <v/>
      </c>
      <c r="AK416" s="13" t="str">
        <f t="shared" si="143"/>
        <v>YANLIŞRM</v>
      </c>
      <c r="AL416" s="153" t="str">
        <f t="shared" si="144"/>
        <v/>
      </c>
    </row>
    <row r="417" spans="1:38" ht="16.5" customHeight="1">
      <c r="A417" s="161"/>
      <c r="B417" s="166"/>
      <c r="C417" s="167"/>
      <c r="D417" s="156"/>
      <c r="E417" s="156"/>
      <c r="F417" s="174"/>
      <c r="G417" s="181"/>
      <c r="H417" s="182"/>
      <c r="I417" s="182"/>
      <c r="J417" s="182"/>
      <c r="K417" s="32"/>
      <c r="L417" s="178"/>
      <c r="M417" s="178"/>
      <c r="N417" s="81"/>
      <c r="O417" s="185"/>
      <c r="P417" s="103"/>
      <c r="Q417" s="84" t="str">
        <f t="shared" si="145"/>
        <v/>
      </c>
      <c r="R417" s="159"/>
      <c r="S417" s="28" t="str" cm="1">
        <f t="array" aca="1" ref="S417" ca="1">IF(INDIRECT("A"&amp;114+$U417)&lt;&gt;"",114+$U417,"")</f>
        <v/>
      </c>
      <c r="T417" s="28" t="str">
        <f t="shared" ca="1" si="146"/>
        <v>$B</v>
      </c>
      <c r="U417" s="29">
        <f t="shared" si="152"/>
        <v>300</v>
      </c>
      <c r="V417" s="29">
        <v>25.250000000001901</v>
      </c>
      <c r="W417" s="29">
        <f t="shared" si="157"/>
        <v>25</v>
      </c>
      <c r="X417" s="41" t="str" cm="1">
        <f t="array" aca="1" ref="X417" ca="1">IFERROR(INDEX('PC&amp;PD'!$A$1:$AP$15,ROW('PC&amp;PD'!$A$15),MATCH(INDIRECT(T417),'PC&amp;PD'!$A$1:$AP$1,0)),"")</f>
        <v/>
      </c>
      <c r="Y417" s="13" t="str">
        <f>IF(OR($N417="",$N417=0),"",IF($N417=$E$7,'Extracted info for SC'!$J$6,IF($N417=$D$26,'Extracted info for SC'!$J$7,IF($N417=$E$26,'Extracted info for SC'!$J$8,IF($N417=$F$26,'Extracted info for SC'!$J$9,IF($N417=$G$26,'Extracted info for SC'!$J$10,IF($N417=$H$26,'Extracted info for SC'!$J$11,IF($N417=$I$26,'Extracted info for SC'!$J$12,IF($N417=$J$26,'Extracted info for SC'!$J$13,IF($N417=$K$26,'Extracted info for SC'!$J$14,IF($N417=$L$26,'Extracted info for SC'!$J$15,IF($N417=$M$26,'Extracted info for SC'!$J$16,IF($N417=$N$26,'Extracted info for SC'!$J$17,IF($N417=$O$26,'Extracted info for SC'!$J$18,""))))))))))))))</f>
        <v/>
      </c>
      <c r="Z417" s="155"/>
      <c r="AA417" s="13" t="str">
        <f t="shared" si="142"/>
        <v/>
      </c>
      <c r="AB417" s="155"/>
      <c r="AC417" s="13" t="str">
        <f t="shared" ca="1" si="147"/>
        <v>$AB</v>
      </c>
      <c r="AD417" s="13" t="str" cm="1">
        <f t="array" aca="1" ref="AD417" ca="1">IFERROR(IF((LEFT(INDIRECT("$F"&amp;$S417),4))="GOTS",IF($G417="Organic","GOTS_Organic_raw",(IF($G417="Responsible","GOTS_Responsible",(IF($G417="No Attribute (Conventional)","GOTS_conventional",(IF($G417="Recycled Pre/Post-Consumer","GOTS_pre_post",(IF($G417="In-Conversion","GOTS_in_conversion",(IF($G417="Sustainably Sourced","Sustainably_sourced",""))))))))))),IF($G417="Organic","Organic",(IF($G417="Responsible","Responsible",(IF($G417="No Attribute (Conventional)","No_Attribute_Conventional",(IF($G417="Recycled Pre/Post-Consumer","Recycled_Pre_Post_Consumer",(IF($G417="In-Conversion","In_Conversion",(IF($G417="Recycled Pre-Consumer","Recycled_Pre_Consumer",(IF($G417="Recycled Post-Consumer","Recycled_Post_Consumer",(IF($G417="Sustainably Sourced","Sustainably_sourced","")))))))))))))))),"")</f>
        <v/>
      </c>
      <c r="AE417" s="13" t="e" cm="1">
        <f t="array" aca="1" ref="AE417" ca="1">IF(INDIRECT("$F"&amp;$S417)="","",IF(LEFT(INDIRECT("$F"&amp;$S417),3)="GRS","GRS_RCS_RM",IF((LEFT(INDIRECT("$F"&amp;$S417),3))="RCS","GRS_RCS_RM",IF(INDIRECT("$F"&amp;$S417)="OCS (No Label)","OCS_Conversion_RM",IF(LEFT(INDIRECT("$F"&amp;$S417),3)="OCS","OCS_RM",IF(RIGHT(INDIRECT("$F"&amp;$S417),10)="conversion","GOTS_RM_conversion",IF((LEFT(INDIRECT("$F"&amp;$S417),4))="GOTS","GOTS_RM","Responsible_RM")))))))</f>
        <v>#REF!</v>
      </c>
      <c r="AF417" s="13" t="str" cm="1">
        <f t="array" aca="1" ref="AF417" ca="1">IF($S417="","",INDIRECT("$Z"&amp;$S417))</f>
        <v/>
      </c>
      <c r="AG417" s="155"/>
      <c r="AH417" s="13" t="str" cm="1">
        <f t="array" aca="1" ref="AH417" ca="1">IFERROR(INDIRECT("$ag"&amp;S417),"")</f>
        <v/>
      </c>
      <c r="AI417" s="13" t="e" cm="1">
        <f t="array" aca="1" ref="AI417" ca="1">INDIRECT("O"&amp;S416)</f>
        <v>#REF!</v>
      </c>
      <c r="AJ417" s="13" t="str">
        <f>IF($I417="","",INDEX('Raw Material'!$A$1:$J$75,MATCH(I417,'Raw Material'!$A$1:$A$75,0),(MATCH(G417,'Raw Material'!$A$1:$J$1,0))))</f>
        <v/>
      </c>
      <c r="AK417" s="13" t="str">
        <f t="shared" si="143"/>
        <v>YANLIŞRM</v>
      </c>
      <c r="AL417" s="153" t="str">
        <f t="shared" si="144"/>
        <v/>
      </c>
    </row>
    <row r="418" spans="1:38" ht="16.5" customHeight="1">
      <c r="A418" s="161"/>
      <c r="B418" s="166"/>
      <c r="C418" s="167"/>
      <c r="D418" s="156"/>
      <c r="E418" s="156"/>
      <c r="F418" s="174"/>
      <c r="G418" s="181"/>
      <c r="H418" s="182"/>
      <c r="I418" s="182"/>
      <c r="J418" s="182"/>
      <c r="K418" s="32"/>
      <c r="L418" s="178"/>
      <c r="M418" s="178"/>
      <c r="N418" s="81"/>
      <c r="O418" s="185"/>
      <c r="P418" s="103"/>
      <c r="Q418" s="84" t="str">
        <f t="shared" si="145"/>
        <v/>
      </c>
      <c r="R418" s="159"/>
      <c r="S418" s="28" t="str" cm="1">
        <f t="array" aca="1" ref="S418" ca="1">IF(INDIRECT("A"&amp;114+$U418)&lt;&gt;"",114+$U418,"")</f>
        <v/>
      </c>
      <c r="T418" s="28" t="str">
        <f t="shared" ca="1" si="146"/>
        <v>$B</v>
      </c>
      <c r="U418" s="29">
        <f t="shared" si="152"/>
        <v>300</v>
      </c>
      <c r="V418" s="29">
        <v>25.3333333333353</v>
      </c>
      <c r="W418" s="29">
        <f t="shared" si="157"/>
        <v>25</v>
      </c>
      <c r="X418" s="41" t="str" cm="1">
        <f t="array" aca="1" ref="X418" ca="1">IFERROR(INDEX('PC&amp;PD'!$A$1:$AP$15,ROW('PC&amp;PD'!$A$15),MATCH(INDIRECT(T418),'PC&amp;PD'!$A$1:$AP$1,0)),"")</f>
        <v/>
      </c>
      <c r="Y418" s="13" t="str">
        <f>IF(OR($N418="",$N418=0),"",IF($N418=$E$7,'Extracted info for SC'!$J$6,IF($N418=$D$26,'Extracted info for SC'!$J$7,IF($N418=$E$26,'Extracted info for SC'!$J$8,IF($N418=$F$26,'Extracted info for SC'!$J$9,IF($N418=$G$26,'Extracted info for SC'!$J$10,IF($N418=$H$26,'Extracted info for SC'!$J$11,IF($N418=$I$26,'Extracted info for SC'!$J$12,IF($N418=$J$26,'Extracted info for SC'!$J$13,IF($N418=$K$26,'Extracted info for SC'!$J$14,IF($N418=$L$26,'Extracted info for SC'!$J$15,IF($N418=$M$26,'Extracted info for SC'!$J$16,IF($N418=$N$26,'Extracted info for SC'!$J$17,IF($N418=$O$26,'Extracted info for SC'!$J$18,""))))))))))))))</f>
        <v/>
      </c>
      <c r="Z418" s="155"/>
      <c r="AA418" s="13" t="str">
        <f t="shared" si="142"/>
        <v/>
      </c>
      <c r="AB418" s="155"/>
      <c r="AC418" s="13" t="str">
        <f t="shared" ca="1" si="147"/>
        <v>$AB</v>
      </c>
      <c r="AD418" s="13" t="str" cm="1">
        <f t="array" aca="1" ref="AD418" ca="1">IFERROR(IF((LEFT(INDIRECT("$F"&amp;$S418),4))="GOTS",IF($G418="Organic","GOTS_Organic_raw",(IF($G418="Responsible","GOTS_Responsible",(IF($G418="No Attribute (Conventional)","GOTS_conventional",(IF($G418="Recycled Pre/Post-Consumer","GOTS_pre_post",(IF($G418="In-Conversion","GOTS_in_conversion",(IF($G418="Sustainably Sourced","Sustainably_sourced",""))))))))))),IF($G418="Organic","Organic",(IF($G418="Responsible","Responsible",(IF($G418="No Attribute (Conventional)","No_Attribute_Conventional",(IF($G418="Recycled Pre/Post-Consumer","Recycled_Pre_Post_Consumer",(IF($G418="In-Conversion","In_Conversion",(IF($G418="Recycled Pre-Consumer","Recycled_Pre_Consumer",(IF($G418="Recycled Post-Consumer","Recycled_Post_Consumer",(IF($G418="Sustainably Sourced","Sustainably_sourced","")))))))))))))))),"")</f>
        <v/>
      </c>
      <c r="AE418" s="13" t="e" cm="1">
        <f t="array" aca="1" ref="AE418" ca="1">IF(INDIRECT("$F"&amp;$S418)="","",IF(LEFT(INDIRECT("$F"&amp;$S418),3)="GRS","GRS_RCS_RM",IF((LEFT(INDIRECT("$F"&amp;$S418),3))="RCS","GRS_RCS_RM",IF(INDIRECT("$F"&amp;$S418)="OCS (No Label)","OCS_Conversion_RM",IF(LEFT(INDIRECT("$F"&amp;$S418),3)="OCS","OCS_RM",IF(RIGHT(INDIRECT("$F"&amp;$S418),10)="conversion","GOTS_RM_conversion",IF((LEFT(INDIRECT("$F"&amp;$S418),4))="GOTS","GOTS_RM","Responsible_RM")))))))</f>
        <v>#REF!</v>
      </c>
      <c r="AF418" s="13" t="str" cm="1">
        <f t="array" aca="1" ref="AF418" ca="1">IF($S418="","",INDIRECT("$Z"&amp;$S418))</f>
        <v/>
      </c>
      <c r="AG418" s="155"/>
      <c r="AH418" s="13" t="str" cm="1">
        <f t="array" aca="1" ref="AH418" ca="1">IFERROR(INDIRECT("$ag"&amp;S418),"")</f>
        <v/>
      </c>
      <c r="AI418" s="13" t="e" cm="1">
        <f t="array" aca="1" ref="AI418" ca="1">INDIRECT("O"&amp;S417)</f>
        <v>#REF!</v>
      </c>
      <c r="AJ418" s="13" t="str">
        <f>IF($I418="","",INDEX('Raw Material'!$A$1:$J$75,MATCH(I418,'Raw Material'!$A$1:$A$75,0),(MATCH(G418,'Raw Material'!$A$1:$J$1,0))))</f>
        <v/>
      </c>
      <c r="AK418" s="13" t="str">
        <f t="shared" si="143"/>
        <v>YANLIŞRM</v>
      </c>
      <c r="AL418" s="153" t="str">
        <f t="shared" si="144"/>
        <v/>
      </c>
    </row>
    <row r="419" spans="1:38" ht="16.5" customHeight="1">
      <c r="A419" s="161"/>
      <c r="B419" s="166"/>
      <c r="C419" s="167"/>
      <c r="D419" s="156"/>
      <c r="E419" s="156"/>
      <c r="F419" s="174"/>
      <c r="G419" s="181"/>
      <c r="H419" s="182"/>
      <c r="I419" s="182"/>
      <c r="J419" s="182"/>
      <c r="K419" s="32"/>
      <c r="L419" s="178"/>
      <c r="M419" s="178"/>
      <c r="N419" s="81"/>
      <c r="O419" s="185"/>
      <c r="P419" s="103"/>
      <c r="Q419" s="84" t="str">
        <f t="shared" si="145"/>
        <v/>
      </c>
      <c r="R419" s="159"/>
      <c r="S419" s="28" t="str" cm="1">
        <f t="array" aca="1" ref="S419" ca="1">IF(INDIRECT("A"&amp;114+$U419)&lt;&gt;"",114+$U419,"")</f>
        <v/>
      </c>
      <c r="T419" s="28" t="str">
        <f t="shared" ca="1" si="146"/>
        <v>$B</v>
      </c>
      <c r="U419" s="29">
        <f t="shared" si="152"/>
        <v>300</v>
      </c>
      <c r="V419" s="29">
        <v>25.416666666668601</v>
      </c>
      <c r="W419" s="29">
        <f t="shared" si="157"/>
        <v>25</v>
      </c>
      <c r="X419" s="41" t="str" cm="1">
        <f t="array" aca="1" ref="X419" ca="1">IFERROR(INDEX('PC&amp;PD'!$A$1:$AP$15,ROW('PC&amp;PD'!$A$15),MATCH(INDIRECT(T419),'PC&amp;PD'!$A$1:$AP$1,0)),"")</f>
        <v/>
      </c>
      <c r="Y419" s="13" t="str">
        <f>IF(OR($N419="",$N419=0),"",IF($N419=$E$7,'Extracted info for SC'!$J$6,IF($N419=$D$26,'Extracted info for SC'!$J$7,IF($N419=$E$26,'Extracted info for SC'!$J$8,IF($N419=$F$26,'Extracted info for SC'!$J$9,IF($N419=$G$26,'Extracted info for SC'!$J$10,IF($N419=$H$26,'Extracted info for SC'!$J$11,IF($N419=$I$26,'Extracted info for SC'!$J$12,IF($N419=$J$26,'Extracted info for SC'!$J$13,IF($N419=$K$26,'Extracted info for SC'!$J$14,IF($N419=$L$26,'Extracted info for SC'!$J$15,IF($N419=$M$26,'Extracted info for SC'!$J$16,IF($N419=$N$26,'Extracted info for SC'!$J$17,IF($N419=$O$26,'Extracted info for SC'!$J$18,""))))))))))))))</f>
        <v/>
      </c>
      <c r="Z419" s="155"/>
      <c r="AA419" s="13" t="str">
        <f t="shared" si="142"/>
        <v/>
      </c>
      <c r="AB419" s="155"/>
      <c r="AC419" s="13" t="str">
        <f t="shared" ca="1" si="147"/>
        <v>$AB</v>
      </c>
      <c r="AD419" s="13" t="str" cm="1">
        <f t="array" aca="1" ref="AD419" ca="1">IFERROR(IF((LEFT(INDIRECT("$F"&amp;$S419),4))="GOTS",IF($G419="Organic","GOTS_Organic_raw",(IF($G419="Responsible","GOTS_Responsible",(IF($G419="No Attribute (Conventional)","GOTS_conventional",(IF($G419="Recycled Pre/Post-Consumer","GOTS_pre_post",(IF($G419="In-Conversion","GOTS_in_conversion",(IF($G419="Sustainably Sourced","Sustainably_sourced",""))))))))))),IF($G419="Organic","Organic",(IF($G419="Responsible","Responsible",(IF($G419="No Attribute (Conventional)","No_Attribute_Conventional",(IF($G419="Recycled Pre/Post-Consumer","Recycled_Pre_Post_Consumer",(IF($G419="In-Conversion","In_Conversion",(IF($G419="Recycled Pre-Consumer","Recycled_Pre_Consumer",(IF($G419="Recycled Post-Consumer","Recycled_Post_Consumer",(IF($G419="Sustainably Sourced","Sustainably_sourced","")))))))))))))))),"")</f>
        <v/>
      </c>
      <c r="AE419" s="13" t="e" cm="1">
        <f t="array" aca="1" ref="AE419" ca="1">IF(INDIRECT("$F"&amp;$S419)="","",IF(LEFT(INDIRECT("$F"&amp;$S419),3)="GRS","GRS_RCS_RM",IF((LEFT(INDIRECT("$F"&amp;$S419),3))="RCS","GRS_RCS_RM",IF(INDIRECT("$F"&amp;$S419)="OCS (No Label)","OCS_Conversion_RM",IF(LEFT(INDIRECT("$F"&amp;$S419),3)="OCS","OCS_RM",IF(RIGHT(INDIRECT("$F"&amp;$S419),10)="conversion","GOTS_RM_conversion",IF((LEFT(INDIRECT("$F"&amp;$S419),4))="GOTS","GOTS_RM","Responsible_RM")))))))</f>
        <v>#REF!</v>
      </c>
      <c r="AF419" s="13" t="str" cm="1">
        <f t="array" aca="1" ref="AF419" ca="1">IF($S419="","",INDIRECT("$Z"&amp;$S419))</f>
        <v/>
      </c>
      <c r="AG419" s="155"/>
      <c r="AH419" s="13" t="str" cm="1">
        <f t="array" aca="1" ref="AH419" ca="1">IFERROR(INDIRECT("$ag"&amp;S419),"")</f>
        <v/>
      </c>
      <c r="AI419" s="13" t="e" cm="1">
        <f t="array" aca="1" ref="AI419" ca="1">INDIRECT("O"&amp;S418)</f>
        <v>#REF!</v>
      </c>
      <c r="AJ419" s="13" t="str">
        <f>IF($I419="","",INDEX('Raw Material'!$A$1:$J$75,MATCH(I419,'Raw Material'!$A$1:$A$75,0),(MATCH(G419,'Raw Material'!$A$1:$J$1,0))))</f>
        <v/>
      </c>
      <c r="AK419" s="13" t="str">
        <f t="shared" si="143"/>
        <v>YANLIŞRM</v>
      </c>
      <c r="AL419" s="153" t="str">
        <f t="shared" si="144"/>
        <v/>
      </c>
    </row>
    <row r="420" spans="1:38" ht="16.5" customHeight="1">
      <c r="A420" s="162"/>
      <c r="B420" s="168"/>
      <c r="C420" s="169"/>
      <c r="D420" s="156"/>
      <c r="E420" s="156"/>
      <c r="F420" s="175"/>
      <c r="G420" s="181"/>
      <c r="H420" s="182"/>
      <c r="I420" s="182"/>
      <c r="J420" s="182"/>
      <c r="K420" s="32"/>
      <c r="L420" s="179"/>
      <c r="M420" s="179"/>
      <c r="N420" s="81"/>
      <c r="O420" s="185"/>
      <c r="P420" s="103"/>
      <c r="Q420" s="84" t="str">
        <f t="shared" si="145"/>
        <v/>
      </c>
      <c r="R420" s="159"/>
      <c r="S420" s="28" t="str" cm="1">
        <f t="array" aca="1" ref="S420" ca="1">IF(INDIRECT("A"&amp;114+$U420)&lt;&gt;"",114+$U420,"")</f>
        <v/>
      </c>
      <c r="T420" s="28" t="str">
        <f t="shared" ca="1" si="146"/>
        <v>$B</v>
      </c>
      <c r="U420" s="29">
        <f t="shared" si="152"/>
        <v>300</v>
      </c>
      <c r="V420" s="29">
        <v>25.500000000001901</v>
      </c>
      <c r="W420" s="29">
        <f t="shared" si="157"/>
        <v>25</v>
      </c>
      <c r="X420" s="41" t="str" cm="1">
        <f t="array" aca="1" ref="X420" ca="1">IFERROR(INDEX('PC&amp;PD'!$A$1:$AP$15,ROW('PC&amp;PD'!$A$15),MATCH(INDIRECT(T420),'PC&amp;PD'!$A$1:$AP$1,0)),"")</f>
        <v/>
      </c>
      <c r="Y420" s="13" t="str">
        <f>IF(OR($N420="",$N420=0),"",IF($N420=$E$7,'Extracted info for SC'!$J$6,IF($N420=$D$26,'Extracted info for SC'!$J$7,IF($N420=$E$26,'Extracted info for SC'!$J$8,IF($N420=$F$26,'Extracted info for SC'!$J$9,IF($N420=$G$26,'Extracted info for SC'!$J$10,IF($N420=$H$26,'Extracted info for SC'!$J$11,IF($N420=$I$26,'Extracted info for SC'!$J$12,IF($N420=$J$26,'Extracted info for SC'!$J$13,IF($N420=$K$26,'Extracted info for SC'!$J$14,IF($N420=$L$26,'Extracted info for SC'!$J$15,IF($N420=$M$26,'Extracted info for SC'!$J$16,IF($N420=$N$26,'Extracted info for SC'!$J$17,IF($N420=$O$26,'Extracted info for SC'!$J$18,""))))))))))))))</f>
        <v/>
      </c>
      <c r="Z420" s="155"/>
      <c r="AA420" s="13" t="str">
        <f t="shared" si="142"/>
        <v/>
      </c>
      <c r="AB420" s="155"/>
      <c r="AC420" s="13" t="str">
        <f t="shared" ca="1" si="147"/>
        <v>$AB</v>
      </c>
      <c r="AD420" s="13" t="str" cm="1">
        <f t="array" aca="1" ref="AD420" ca="1">IFERROR(IF((LEFT(INDIRECT("$F"&amp;$S420),4))="GOTS",IF($G420="Organic","GOTS_Organic_raw",(IF($G420="Responsible","GOTS_Responsible",(IF($G420="No Attribute (Conventional)","GOTS_conventional",(IF($G420="Recycled Pre/Post-Consumer","GOTS_pre_post",(IF($G420="In-Conversion","GOTS_in_conversion",(IF($G420="Sustainably Sourced","Sustainably_sourced",""))))))))))),IF($G420="Organic","Organic",(IF($G420="Responsible","Responsible",(IF($G420="No Attribute (Conventional)","No_Attribute_Conventional",(IF($G420="Recycled Pre/Post-Consumer","Recycled_Pre_Post_Consumer",(IF($G420="In-Conversion","In_Conversion",(IF($G420="Recycled Pre-Consumer","Recycled_Pre_Consumer",(IF($G420="Recycled Post-Consumer","Recycled_Post_Consumer",(IF($G420="Sustainably Sourced","Sustainably_sourced","")))))))))))))))),"")</f>
        <v/>
      </c>
      <c r="AE420" s="13" t="e" cm="1">
        <f t="array" aca="1" ref="AE420" ca="1">IF(INDIRECT("$F"&amp;$S420)="","",IF(LEFT(INDIRECT("$F"&amp;$S420),3)="GRS","GRS_RCS_RM",IF((LEFT(INDIRECT("$F"&amp;$S420),3))="RCS","GRS_RCS_RM",IF(INDIRECT("$F"&amp;$S420)="OCS (No Label)","OCS_Conversion_RM",IF(LEFT(INDIRECT("$F"&amp;$S420),3)="OCS","OCS_RM",IF(RIGHT(INDIRECT("$F"&amp;$S420),10)="conversion","GOTS_RM_conversion",IF((LEFT(INDIRECT("$F"&amp;$S420),4))="GOTS","GOTS_RM","Responsible_RM")))))))</f>
        <v>#REF!</v>
      </c>
      <c r="AF420" s="13" t="str" cm="1">
        <f t="array" aca="1" ref="AF420" ca="1">IF($S420="","",INDIRECT("$Z"&amp;$S420))</f>
        <v/>
      </c>
      <c r="AG420" s="155"/>
      <c r="AH420" s="13" t="str" cm="1">
        <f t="array" aca="1" ref="AH420" ca="1">IFERROR(INDIRECT("$ag"&amp;S420),"")</f>
        <v/>
      </c>
      <c r="AI420" s="13" t="e" cm="1">
        <f t="array" aca="1" ref="AI420" ca="1">INDIRECT("O"&amp;S419)</f>
        <v>#REF!</v>
      </c>
      <c r="AJ420" s="13" t="str">
        <f>IF($I420="","",INDEX('Raw Material'!$A$1:$J$75,MATCH(I420,'Raw Material'!$A$1:$A$75,0),(MATCH(G420,'Raw Material'!$A$1:$J$1,0))))</f>
        <v/>
      </c>
      <c r="AK420" s="13" t="str">
        <f t="shared" si="143"/>
        <v>YANLIŞRM</v>
      </c>
      <c r="AL420" s="153" t="str">
        <f t="shared" si="144"/>
        <v/>
      </c>
    </row>
    <row r="421" spans="1:38" ht="16.5" customHeight="1">
      <c r="A421" s="162"/>
      <c r="B421" s="168"/>
      <c r="C421" s="169"/>
      <c r="D421" s="156"/>
      <c r="E421" s="156"/>
      <c r="F421" s="175"/>
      <c r="G421" s="181"/>
      <c r="H421" s="182"/>
      <c r="I421" s="182"/>
      <c r="J421" s="182"/>
      <c r="K421" s="32"/>
      <c r="L421" s="179"/>
      <c r="M421" s="179"/>
      <c r="N421" s="81"/>
      <c r="O421" s="185"/>
      <c r="P421" s="103"/>
      <c r="Q421" s="84" t="str">
        <f t="shared" si="145"/>
        <v/>
      </c>
      <c r="R421" s="159"/>
      <c r="S421" s="28" t="str" cm="1">
        <f t="array" aca="1" ref="S421" ca="1">IF(INDIRECT("A"&amp;114+$U421)&lt;&gt;"",114+$U421,"")</f>
        <v/>
      </c>
      <c r="T421" s="28" t="str">
        <f t="shared" ca="1" si="146"/>
        <v>$B</v>
      </c>
      <c r="U421" s="29">
        <f t="shared" si="152"/>
        <v>300</v>
      </c>
      <c r="V421" s="29">
        <v>25.5833333333353</v>
      </c>
      <c r="W421" s="29">
        <f t="shared" si="157"/>
        <v>25</v>
      </c>
      <c r="X421" s="41" t="str" cm="1">
        <f t="array" aca="1" ref="X421" ca="1">IFERROR(INDEX('PC&amp;PD'!$A$1:$AP$15,ROW('PC&amp;PD'!$A$15),MATCH(INDIRECT(T421),'PC&amp;PD'!$A$1:$AP$1,0)),"")</f>
        <v/>
      </c>
      <c r="Y421" s="13" t="str">
        <f>IF(OR($N421="",$N421=0),"",IF($N421=$E$7,'Extracted info for SC'!$J$6,IF($N421=$D$26,'Extracted info for SC'!$J$7,IF($N421=$E$26,'Extracted info for SC'!$J$8,IF($N421=$F$26,'Extracted info for SC'!$J$9,IF($N421=$G$26,'Extracted info for SC'!$J$10,IF($N421=$H$26,'Extracted info for SC'!$J$11,IF($N421=$I$26,'Extracted info for SC'!$J$12,IF($N421=$J$26,'Extracted info for SC'!$J$13,IF($N421=$K$26,'Extracted info for SC'!$J$14,IF($N421=$L$26,'Extracted info for SC'!$J$15,IF($N421=$M$26,'Extracted info for SC'!$J$16,IF($N421=$N$26,'Extracted info for SC'!$J$17,IF($N421=$O$26,'Extracted info for SC'!$J$18,""))))))))))))))</f>
        <v/>
      </c>
      <c r="Z421" s="155"/>
      <c r="AA421" s="13" t="str">
        <f t="shared" si="142"/>
        <v/>
      </c>
      <c r="AB421" s="155"/>
      <c r="AC421" s="13" t="str">
        <f t="shared" ca="1" si="147"/>
        <v>$AB</v>
      </c>
      <c r="AD421" s="13" t="str" cm="1">
        <f t="array" aca="1" ref="AD421" ca="1">IFERROR(IF((LEFT(INDIRECT("$F"&amp;$S421),4))="GOTS",IF($G421="Organic","GOTS_Organic_raw",(IF($G421="Responsible","GOTS_Responsible",(IF($G421="No Attribute (Conventional)","GOTS_conventional",(IF($G421="Recycled Pre/Post-Consumer","GOTS_pre_post",(IF($G421="In-Conversion","GOTS_in_conversion",(IF($G421="Sustainably Sourced","Sustainably_sourced",""))))))))))),IF($G421="Organic","Organic",(IF($G421="Responsible","Responsible",(IF($G421="No Attribute (Conventional)","No_Attribute_Conventional",(IF($G421="Recycled Pre/Post-Consumer","Recycled_Pre_Post_Consumer",(IF($G421="In-Conversion","In_Conversion",(IF($G421="Recycled Pre-Consumer","Recycled_Pre_Consumer",(IF($G421="Recycled Post-Consumer","Recycled_Post_Consumer",(IF($G421="Sustainably Sourced","Sustainably_sourced","")))))))))))))))),"")</f>
        <v/>
      </c>
      <c r="AE421" s="13" t="e" cm="1">
        <f t="array" aca="1" ref="AE421" ca="1">IF(INDIRECT("$F"&amp;$S421)="","",IF(LEFT(INDIRECT("$F"&amp;$S421),3)="GRS","GRS_RCS_RM",IF((LEFT(INDIRECT("$F"&amp;$S421),3))="RCS","GRS_RCS_RM",IF(INDIRECT("$F"&amp;$S421)="OCS (No Label)","OCS_Conversion_RM",IF(LEFT(INDIRECT("$F"&amp;$S421),3)="OCS","OCS_RM",IF(RIGHT(INDIRECT("$F"&amp;$S421),10)="conversion","GOTS_RM_conversion",IF((LEFT(INDIRECT("$F"&amp;$S421),4))="GOTS","GOTS_RM","Responsible_RM")))))))</f>
        <v>#REF!</v>
      </c>
      <c r="AF421" s="13" t="str" cm="1">
        <f t="array" aca="1" ref="AF421" ca="1">IF($S421="","",INDIRECT("$Z"&amp;$S421))</f>
        <v/>
      </c>
      <c r="AG421" s="155"/>
      <c r="AH421" s="13" t="str" cm="1">
        <f t="array" aca="1" ref="AH421" ca="1">IFERROR(INDIRECT("$ag"&amp;S421),"")</f>
        <v/>
      </c>
      <c r="AI421" s="13" t="e" cm="1">
        <f t="array" aca="1" ref="AI421" ca="1">INDIRECT("O"&amp;S420)</f>
        <v>#REF!</v>
      </c>
      <c r="AJ421" s="13" t="str">
        <f>IF($I421="","",INDEX('Raw Material'!$A$1:$J$75,MATCH(I421,'Raw Material'!$A$1:$A$75,0),(MATCH(G421,'Raw Material'!$A$1:$J$1,0))))</f>
        <v/>
      </c>
      <c r="AK421" s="13" t="str">
        <f t="shared" si="143"/>
        <v>YANLIŞRM</v>
      </c>
      <c r="AL421" s="153" t="str">
        <f t="shared" si="144"/>
        <v/>
      </c>
    </row>
    <row r="422" spans="1:38" ht="16.5" customHeight="1">
      <c r="A422" s="162"/>
      <c r="B422" s="168"/>
      <c r="C422" s="169"/>
      <c r="D422" s="156"/>
      <c r="E422" s="156"/>
      <c r="F422" s="175"/>
      <c r="G422" s="181"/>
      <c r="H422" s="182"/>
      <c r="I422" s="182"/>
      <c r="J422" s="182"/>
      <c r="K422" s="32"/>
      <c r="L422" s="179"/>
      <c r="M422" s="179"/>
      <c r="N422" s="81"/>
      <c r="O422" s="185"/>
      <c r="P422" s="103"/>
      <c r="Q422" s="84" t="str">
        <f t="shared" si="145"/>
        <v/>
      </c>
      <c r="R422" s="159"/>
      <c r="S422" s="28" t="str" cm="1">
        <f t="array" aca="1" ref="S422" ca="1">IF(INDIRECT("A"&amp;114+$U422)&lt;&gt;"",114+$U422,"")</f>
        <v/>
      </c>
      <c r="T422" s="28" t="str">
        <f t="shared" ca="1" si="146"/>
        <v>$B</v>
      </c>
      <c r="U422" s="29">
        <f t="shared" si="152"/>
        <v>300</v>
      </c>
      <c r="V422" s="29">
        <v>25.666666666668601</v>
      </c>
      <c r="W422" s="29">
        <f t="shared" si="157"/>
        <v>25</v>
      </c>
      <c r="X422" s="41" t="str" cm="1">
        <f t="array" aca="1" ref="X422" ca="1">IFERROR(INDEX('PC&amp;PD'!$A$1:$AP$15,ROW('PC&amp;PD'!$A$15),MATCH(INDIRECT(T422),'PC&amp;PD'!$A$1:$AP$1,0)),"")</f>
        <v/>
      </c>
      <c r="Y422" s="13" t="str">
        <f>IF(OR($N422="",$N422=0),"",IF($N422=$E$7,'Extracted info for SC'!$J$6,IF($N422=$D$26,'Extracted info for SC'!$J$7,IF($N422=$E$26,'Extracted info for SC'!$J$8,IF($N422=$F$26,'Extracted info for SC'!$J$9,IF($N422=$G$26,'Extracted info for SC'!$J$10,IF($N422=$H$26,'Extracted info for SC'!$J$11,IF($N422=$I$26,'Extracted info for SC'!$J$12,IF($N422=$J$26,'Extracted info for SC'!$J$13,IF($N422=$K$26,'Extracted info for SC'!$J$14,IF($N422=$L$26,'Extracted info for SC'!$J$15,IF($N422=$M$26,'Extracted info for SC'!$J$16,IF($N422=$N$26,'Extracted info for SC'!$J$17,IF($N422=$O$26,'Extracted info for SC'!$J$18,""))))))))))))))</f>
        <v/>
      </c>
      <c r="Z422" s="155"/>
      <c r="AA422" s="13" t="str">
        <f t="shared" si="142"/>
        <v/>
      </c>
      <c r="AB422" s="155"/>
      <c r="AC422" s="13" t="str">
        <f t="shared" ca="1" si="147"/>
        <v>$AB</v>
      </c>
      <c r="AD422" s="13" t="str" cm="1">
        <f t="array" aca="1" ref="AD422" ca="1">IFERROR(IF((LEFT(INDIRECT("$F"&amp;$S422),4))="GOTS",IF($G422="Organic","GOTS_Organic_raw",(IF($G422="Responsible","GOTS_Responsible",(IF($G422="No Attribute (Conventional)","GOTS_conventional",(IF($G422="Recycled Pre/Post-Consumer","GOTS_pre_post",(IF($G422="In-Conversion","GOTS_in_conversion",(IF($G422="Sustainably Sourced","Sustainably_sourced",""))))))))))),IF($G422="Organic","Organic",(IF($G422="Responsible","Responsible",(IF($G422="No Attribute (Conventional)","No_Attribute_Conventional",(IF($G422="Recycled Pre/Post-Consumer","Recycled_Pre_Post_Consumer",(IF($G422="In-Conversion","In_Conversion",(IF($G422="Recycled Pre-Consumer","Recycled_Pre_Consumer",(IF($G422="Recycled Post-Consumer","Recycled_Post_Consumer",(IF($G422="Sustainably Sourced","Sustainably_sourced","")))))))))))))))),"")</f>
        <v/>
      </c>
      <c r="AE422" s="13" t="e" cm="1">
        <f t="array" aca="1" ref="AE422" ca="1">IF(INDIRECT("$F"&amp;$S422)="","",IF(LEFT(INDIRECT("$F"&amp;$S422),3)="GRS","GRS_RCS_RM",IF((LEFT(INDIRECT("$F"&amp;$S422),3))="RCS","GRS_RCS_RM",IF(INDIRECT("$F"&amp;$S422)="OCS (No Label)","OCS_Conversion_RM",IF(LEFT(INDIRECT("$F"&amp;$S422),3)="OCS","OCS_RM",IF(RIGHT(INDIRECT("$F"&amp;$S422),10)="conversion","GOTS_RM_conversion",IF((LEFT(INDIRECT("$F"&amp;$S422),4))="GOTS","GOTS_RM","Responsible_RM")))))))</f>
        <v>#REF!</v>
      </c>
      <c r="AF422" s="13" t="str" cm="1">
        <f t="array" aca="1" ref="AF422" ca="1">IF($S422="","",INDIRECT("$Z"&amp;$S422))</f>
        <v/>
      </c>
      <c r="AG422" s="155"/>
      <c r="AH422" s="13" t="str" cm="1">
        <f t="array" aca="1" ref="AH422" ca="1">IFERROR(INDIRECT("$ag"&amp;S422),"")</f>
        <v/>
      </c>
      <c r="AI422" s="13" t="e" cm="1">
        <f t="array" aca="1" ref="AI422" ca="1">INDIRECT("O"&amp;S421)</f>
        <v>#REF!</v>
      </c>
      <c r="AJ422" s="13" t="str">
        <f>IF($I422="","",INDEX('Raw Material'!$A$1:$J$75,MATCH(I422,'Raw Material'!$A$1:$A$75,0),(MATCH(G422,'Raw Material'!$A$1:$J$1,0))))</f>
        <v/>
      </c>
      <c r="AK422" s="13" t="str">
        <f t="shared" si="143"/>
        <v>YANLIŞRM</v>
      </c>
      <c r="AL422" s="153" t="str">
        <f t="shared" si="144"/>
        <v/>
      </c>
    </row>
    <row r="423" spans="1:38" ht="16.5" customHeight="1">
      <c r="A423" s="162"/>
      <c r="B423" s="168"/>
      <c r="C423" s="169"/>
      <c r="D423" s="156"/>
      <c r="E423" s="156"/>
      <c r="F423" s="175"/>
      <c r="G423" s="181"/>
      <c r="H423" s="182"/>
      <c r="I423" s="182"/>
      <c r="J423" s="182"/>
      <c r="K423" s="32"/>
      <c r="L423" s="179"/>
      <c r="M423" s="179"/>
      <c r="N423" s="81"/>
      <c r="O423" s="185"/>
      <c r="P423" s="103"/>
      <c r="Q423" s="84" t="str">
        <f t="shared" si="145"/>
        <v/>
      </c>
      <c r="R423" s="159"/>
      <c r="S423" s="28" t="str" cm="1">
        <f t="array" aca="1" ref="S423" ca="1">IF(INDIRECT("A"&amp;114+$U423)&lt;&gt;"",114+$U423,"")</f>
        <v/>
      </c>
      <c r="T423" s="28" t="str">
        <f t="shared" ca="1" si="146"/>
        <v>$B</v>
      </c>
      <c r="U423" s="29">
        <f t="shared" si="152"/>
        <v>300</v>
      </c>
      <c r="V423" s="29">
        <v>25.750000000002</v>
      </c>
      <c r="W423" s="29">
        <f t="shared" si="157"/>
        <v>25</v>
      </c>
      <c r="X423" s="41" t="str" cm="1">
        <f t="array" aca="1" ref="X423" ca="1">IFERROR(INDEX('PC&amp;PD'!$A$1:$AP$15,ROW('PC&amp;PD'!$A$15),MATCH(INDIRECT(T423),'PC&amp;PD'!$A$1:$AP$1,0)),"")</f>
        <v/>
      </c>
      <c r="Y423" s="13" t="str">
        <f>IF(OR($N423="",$N423=0),"",IF($N423=$E$7,'Extracted info for SC'!$J$6,IF($N423=$D$26,'Extracted info for SC'!$J$7,IF($N423=$E$26,'Extracted info for SC'!$J$8,IF($N423=$F$26,'Extracted info for SC'!$J$9,IF($N423=$G$26,'Extracted info for SC'!$J$10,IF($N423=$H$26,'Extracted info for SC'!$J$11,IF($N423=$I$26,'Extracted info for SC'!$J$12,IF($N423=$J$26,'Extracted info for SC'!$J$13,IF($N423=$K$26,'Extracted info for SC'!$J$14,IF($N423=$L$26,'Extracted info for SC'!$J$15,IF($N423=$M$26,'Extracted info for SC'!$J$16,IF($N423=$N$26,'Extracted info for SC'!$J$17,IF($N423=$O$26,'Extracted info for SC'!$J$18,""))))))))))))))</f>
        <v/>
      </c>
      <c r="Z423" s="155"/>
      <c r="AA423" s="13" t="str">
        <f t="shared" si="142"/>
        <v/>
      </c>
      <c r="AB423" s="155"/>
      <c r="AC423" s="13" t="str">
        <f t="shared" ca="1" si="147"/>
        <v>$AB</v>
      </c>
      <c r="AD423" s="13" t="str" cm="1">
        <f t="array" aca="1" ref="AD423" ca="1">IFERROR(IF((LEFT(INDIRECT("$F"&amp;$S423),4))="GOTS",IF($G423="Organic","GOTS_Organic_raw",(IF($G423="Responsible","GOTS_Responsible",(IF($G423="No Attribute (Conventional)","GOTS_conventional",(IF($G423="Recycled Pre/Post-Consumer","GOTS_pre_post",(IF($G423="In-Conversion","GOTS_in_conversion",(IF($G423="Sustainably Sourced","Sustainably_sourced",""))))))))))),IF($G423="Organic","Organic",(IF($G423="Responsible","Responsible",(IF($G423="No Attribute (Conventional)","No_Attribute_Conventional",(IF($G423="Recycled Pre/Post-Consumer","Recycled_Pre_Post_Consumer",(IF($G423="In-Conversion","In_Conversion",(IF($G423="Recycled Pre-Consumer","Recycled_Pre_Consumer",(IF($G423="Recycled Post-Consumer","Recycled_Post_Consumer",(IF($G423="Sustainably Sourced","Sustainably_sourced","")))))))))))))))),"")</f>
        <v/>
      </c>
      <c r="AE423" s="13" t="e" cm="1">
        <f t="array" aca="1" ref="AE423" ca="1">IF(INDIRECT("$F"&amp;$S423)="","",IF(LEFT(INDIRECT("$F"&amp;$S423),3)="GRS","GRS_RCS_RM",IF((LEFT(INDIRECT("$F"&amp;$S423),3))="RCS","GRS_RCS_RM",IF(INDIRECT("$F"&amp;$S423)="OCS (No Label)","OCS_Conversion_RM",IF(LEFT(INDIRECT("$F"&amp;$S423),3)="OCS","OCS_RM",IF(RIGHT(INDIRECT("$F"&amp;$S423),10)="conversion","GOTS_RM_conversion",IF((LEFT(INDIRECT("$F"&amp;$S423),4))="GOTS","GOTS_RM","Responsible_RM")))))))</f>
        <v>#REF!</v>
      </c>
      <c r="AF423" s="13" t="str" cm="1">
        <f t="array" aca="1" ref="AF423" ca="1">IF($S423="","",INDIRECT("$Z"&amp;$S423))</f>
        <v/>
      </c>
      <c r="AG423" s="155"/>
      <c r="AH423" s="13" t="str" cm="1">
        <f t="array" aca="1" ref="AH423" ca="1">IFERROR(INDIRECT("$ag"&amp;S423),"")</f>
        <v/>
      </c>
      <c r="AI423" s="13" t="e" cm="1">
        <f t="array" aca="1" ref="AI423" ca="1">INDIRECT("O"&amp;S422)</f>
        <v>#REF!</v>
      </c>
      <c r="AJ423" s="13" t="str">
        <f>IF($I423="","",INDEX('Raw Material'!$A$1:$J$75,MATCH(I423,'Raw Material'!$A$1:$A$75,0),(MATCH(G423,'Raw Material'!$A$1:$J$1,0))))</f>
        <v/>
      </c>
      <c r="AK423" s="13" t="str">
        <f t="shared" si="143"/>
        <v>YANLIŞRM</v>
      </c>
      <c r="AL423" s="153" t="str">
        <f t="shared" si="144"/>
        <v/>
      </c>
    </row>
    <row r="424" spans="1:38" ht="16.5" customHeight="1">
      <c r="A424" s="162"/>
      <c r="B424" s="168"/>
      <c r="C424" s="169"/>
      <c r="D424" s="156"/>
      <c r="E424" s="156"/>
      <c r="F424" s="175"/>
      <c r="G424" s="181"/>
      <c r="H424" s="182"/>
      <c r="I424" s="182"/>
      <c r="J424" s="182"/>
      <c r="K424" s="32"/>
      <c r="L424" s="179"/>
      <c r="M424" s="179"/>
      <c r="N424" s="81"/>
      <c r="O424" s="185"/>
      <c r="P424" s="103"/>
      <c r="Q424" s="84" t="str">
        <f t="shared" si="145"/>
        <v/>
      </c>
      <c r="R424" s="159"/>
      <c r="S424" s="28" t="str" cm="1">
        <f t="array" aca="1" ref="S424" ca="1">IF(INDIRECT("A"&amp;114+$U424)&lt;&gt;"",114+$U424,"")</f>
        <v/>
      </c>
      <c r="T424" s="28" t="str">
        <f t="shared" ca="1" si="146"/>
        <v>$B</v>
      </c>
      <c r="U424" s="29">
        <f t="shared" si="152"/>
        <v>300</v>
      </c>
      <c r="V424" s="29">
        <v>25.8333333333353</v>
      </c>
      <c r="W424" s="29">
        <f t="shared" si="157"/>
        <v>25</v>
      </c>
      <c r="X424" s="41" t="str" cm="1">
        <f t="array" aca="1" ref="X424" ca="1">IFERROR(INDEX('PC&amp;PD'!$A$1:$AP$15,ROW('PC&amp;PD'!$A$15),MATCH(INDIRECT(T424),'PC&amp;PD'!$A$1:$AP$1,0)),"")</f>
        <v/>
      </c>
      <c r="Y424" s="13" t="str">
        <f>IF(OR($N424="",$N424=0),"",IF($N424=$E$7,'Extracted info for SC'!$J$6,IF($N424=$D$26,'Extracted info for SC'!$J$7,IF($N424=$E$26,'Extracted info for SC'!$J$8,IF($N424=$F$26,'Extracted info for SC'!$J$9,IF($N424=$G$26,'Extracted info for SC'!$J$10,IF($N424=$H$26,'Extracted info for SC'!$J$11,IF($N424=$I$26,'Extracted info for SC'!$J$12,IF($N424=$J$26,'Extracted info for SC'!$J$13,IF($N424=$K$26,'Extracted info for SC'!$J$14,IF($N424=$L$26,'Extracted info for SC'!$J$15,IF($N424=$M$26,'Extracted info for SC'!$J$16,IF($N424=$N$26,'Extracted info for SC'!$J$17,IF($N424=$O$26,'Extracted info for SC'!$J$18,""))))))))))))))</f>
        <v/>
      </c>
      <c r="Z424" s="155"/>
      <c r="AA424" s="13" t="str">
        <f t="shared" si="142"/>
        <v/>
      </c>
      <c r="AB424" s="155"/>
      <c r="AC424" s="13" t="str">
        <f t="shared" ca="1" si="147"/>
        <v>$AB</v>
      </c>
      <c r="AD424" s="13" t="str" cm="1">
        <f t="array" aca="1" ref="AD424" ca="1">IFERROR(IF((LEFT(INDIRECT("$F"&amp;$S424),4))="GOTS",IF($G424="Organic","GOTS_Organic_raw",(IF($G424="Responsible","GOTS_Responsible",(IF($G424="No Attribute (Conventional)","GOTS_conventional",(IF($G424="Recycled Pre/Post-Consumer","GOTS_pre_post",(IF($G424="In-Conversion","GOTS_in_conversion",(IF($G424="Sustainably Sourced","Sustainably_sourced",""))))))))))),IF($G424="Organic","Organic",(IF($G424="Responsible","Responsible",(IF($G424="No Attribute (Conventional)","No_Attribute_Conventional",(IF($G424="Recycled Pre/Post-Consumer","Recycled_Pre_Post_Consumer",(IF($G424="In-Conversion","In_Conversion",(IF($G424="Recycled Pre-Consumer","Recycled_Pre_Consumer",(IF($G424="Recycled Post-Consumer","Recycled_Post_Consumer",(IF($G424="Sustainably Sourced","Sustainably_sourced","")))))))))))))))),"")</f>
        <v/>
      </c>
      <c r="AE424" s="13" t="e" cm="1">
        <f t="array" aca="1" ref="AE424" ca="1">IF(INDIRECT("$F"&amp;$S424)="","",IF(LEFT(INDIRECT("$F"&amp;$S424),3)="GRS","GRS_RCS_RM",IF((LEFT(INDIRECT("$F"&amp;$S424),3))="RCS","GRS_RCS_RM",IF(INDIRECT("$F"&amp;$S424)="OCS (No Label)","OCS_Conversion_RM",IF(LEFT(INDIRECT("$F"&amp;$S424),3)="OCS","OCS_RM",IF(RIGHT(INDIRECT("$F"&amp;$S424),10)="conversion","GOTS_RM_conversion",IF((LEFT(INDIRECT("$F"&amp;$S424),4))="GOTS","GOTS_RM","Responsible_RM")))))))</f>
        <v>#REF!</v>
      </c>
      <c r="AF424" s="13" t="str" cm="1">
        <f t="array" aca="1" ref="AF424" ca="1">IF($S424="","",INDIRECT("$Z"&amp;$S424))</f>
        <v/>
      </c>
      <c r="AG424" s="155"/>
      <c r="AH424" s="13" t="str" cm="1">
        <f t="array" aca="1" ref="AH424" ca="1">IFERROR(INDIRECT("$ag"&amp;S424),"")</f>
        <v/>
      </c>
      <c r="AI424" s="13" t="e" cm="1">
        <f t="array" aca="1" ref="AI424" ca="1">INDIRECT("O"&amp;S423)</f>
        <v>#REF!</v>
      </c>
      <c r="AJ424" s="13" t="str">
        <f>IF($I424="","",INDEX('Raw Material'!$A$1:$J$75,MATCH(I424,'Raw Material'!$A$1:$A$75,0),(MATCH(G424,'Raw Material'!$A$1:$J$1,0))))</f>
        <v/>
      </c>
      <c r="AK424" s="13" t="str">
        <f t="shared" si="143"/>
        <v>YANLIŞRM</v>
      </c>
      <c r="AL424" s="153" t="str">
        <f t="shared" si="144"/>
        <v/>
      </c>
    </row>
    <row r="425" spans="1:38" ht="16.5" customHeight="1" thickBot="1">
      <c r="A425" s="163"/>
      <c r="B425" s="170"/>
      <c r="C425" s="171"/>
      <c r="D425" s="156"/>
      <c r="E425" s="156"/>
      <c r="F425" s="176"/>
      <c r="G425" s="157"/>
      <c r="H425" s="158"/>
      <c r="I425" s="158"/>
      <c r="J425" s="158"/>
      <c r="K425" s="33"/>
      <c r="L425" s="180"/>
      <c r="M425" s="180"/>
      <c r="N425" s="82"/>
      <c r="O425" s="186"/>
      <c r="P425" s="103"/>
      <c r="Q425" s="84" t="str">
        <f t="shared" si="145"/>
        <v/>
      </c>
      <c r="R425" s="159"/>
      <c r="S425" s="28" t="str" cm="1">
        <f t="array" aca="1" ref="S425" ca="1">IF(INDIRECT("A"&amp;114+$U425)&lt;&gt;"",114+$U425,"")</f>
        <v/>
      </c>
      <c r="T425" s="28" t="str">
        <f t="shared" ca="1" si="146"/>
        <v>$B</v>
      </c>
      <c r="U425" s="29">
        <f t="shared" si="152"/>
        <v>300</v>
      </c>
      <c r="V425" s="29">
        <v>25.916666666668601</v>
      </c>
      <c r="W425" s="29">
        <f t="shared" si="157"/>
        <v>25</v>
      </c>
      <c r="X425" s="41" t="str" cm="1">
        <f t="array" aca="1" ref="X425" ca="1">IFERROR(INDEX('PC&amp;PD'!$A$1:$AP$15,ROW('PC&amp;PD'!$A$15),MATCH(INDIRECT(T425),'PC&amp;PD'!$A$1:$AP$1,0)),"")</f>
        <v/>
      </c>
      <c r="Y425" s="13" t="str">
        <f>IF(OR($N425="",$N425=0),"",IF($N425=$E$7,'Extracted info for SC'!$J$6,IF($N425=$D$26,'Extracted info for SC'!$J$7,IF($N425=$E$26,'Extracted info for SC'!$J$8,IF($N425=$F$26,'Extracted info for SC'!$J$9,IF($N425=$G$26,'Extracted info for SC'!$J$10,IF($N425=$H$26,'Extracted info for SC'!$J$11,IF($N425=$I$26,'Extracted info for SC'!$J$12,IF($N425=$J$26,'Extracted info for SC'!$J$13,IF($N425=$K$26,'Extracted info for SC'!$J$14,IF($N425=$L$26,'Extracted info for SC'!$J$15,IF($N425=$M$26,'Extracted info for SC'!$J$16,IF($N425=$N$26,'Extracted info for SC'!$J$17,IF($N425=$O$26,'Extracted info for SC'!$J$18,""))))))))))))))</f>
        <v/>
      </c>
      <c r="Z425" s="155"/>
      <c r="AA425" s="13" t="str">
        <f t="shared" si="142"/>
        <v/>
      </c>
      <c r="AB425" s="155"/>
      <c r="AC425" s="13" t="str">
        <f t="shared" ca="1" si="147"/>
        <v>$AB</v>
      </c>
      <c r="AD425" s="13" t="str" cm="1">
        <f t="array" aca="1" ref="AD425" ca="1">IFERROR(IF((LEFT(INDIRECT("$F"&amp;$S425),4))="GOTS",IF($G425="Organic","GOTS_Organic_raw",(IF($G425="Responsible","GOTS_Responsible",(IF($G425="No Attribute (Conventional)","GOTS_conventional",(IF($G425="Recycled Pre/Post-Consumer","GOTS_pre_post",(IF($G425="In-Conversion","GOTS_in_conversion",(IF($G425="Sustainably Sourced","Sustainably_sourced",""))))))))))),IF($G425="Organic","Organic",(IF($G425="Responsible","Responsible",(IF($G425="No Attribute (Conventional)","No_Attribute_Conventional",(IF($G425="Recycled Pre/Post-Consumer","Recycled_Pre_Post_Consumer",(IF($G425="In-Conversion","In_Conversion",(IF($G425="Recycled Pre-Consumer","Recycled_Pre_Consumer",(IF($G425="Recycled Post-Consumer","Recycled_Post_Consumer",(IF($G425="Sustainably Sourced","Sustainably_sourced","")))))))))))))))),"")</f>
        <v/>
      </c>
      <c r="AE425" s="13" t="e" cm="1">
        <f t="array" aca="1" ref="AE425" ca="1">IF(INDIRECT("$F"&amp;$S425)="","",IF(LEFT(INDIRECT("$F"&amp;$S425),3)="GRS","GRS_RCS_RM",IF((LEFT(INDIRECT("$F"&amp;$S425),3))="RCS","GRS_RCS_RM",IF(INDIRECT("$F"&amp;$S425)="OCS (No Label)","OCS_Conversion_RM",IF(LEFT(INDIRECT("$F"&amp;$S425),3)="OCS","OCS_RM",IF(RIGHT(INDIRECT("$F"&amp;$S425),10)="conversion","GOTS_RM_conversion",IF((LEFT(INDIRECT("$F"&amp;$S425),4))="GOTS","GOTS_RM","Responsible_RM")))))))</f>
        <v>#REF!</v>
      </c>
      <c r="AF425" s="13" t="str" cm="1">
        <f t="array" aca="1" ref="AF425" ca="1">IF($S425="","",INDIRECT("$Z"&amp;$S425))</f>
        <v/>
      </c>
      <c r="AG425" s="155"/>
      <c r="AH425" s="13" t="str" cm="1">
        <f t="array" aca="1" ref="AH425" ca="1">IFERROR(INDIRECT("$ag"&amp;S425),"")</f>
        <v/>
      </c>
      <c r="AI425" s="13" t="e" cm="1">
        <f t="array" aca="1" ref="AI425" ca="1">INDIRECT("O"&amp;S424)</f>
        <v>#REF!</v>
      </c>
      <c r="AJ425" s="13" t="str">
        <f>IF($I425="","",INDEX('Raw Material'!$A$1:$J$75,MATCH(I425,'Raw Material'!$A$1:$A$75,0),(MATCH(G425,'Raw Material'!$A$1:$J$1,0))))</f>
        <v/>
      </c>
      <c r="AK425" s="13" t="str">
        <f t="shared" si="143"/>
        <v>YANLIŞRM</v>
      </c>
      <c r="AL425" s="153" t="str">
        <f t="shared" si="144"/>
        <v/>
      </c>
    </row>
    <row r="426" spans="1:38" ht="16.5" customHeight="1">
      <c r="A426" s="160" t="str">
        <f>IF(B426="","",COUNTA($B$114:$B426))</f>
        <v/>
      </c>
      <c r="B426" s="164"/>
      <c r="C426" s="165"/>
      <c r="D426" s="183"/>
      <c r="E426" s="183"/>
      <c r="F426" s="172"/>
      <c r="G426" s="212"/>
      <c r="H426" s="206"/>
      <c r="I426" s="206"/>
      <c r="J426" s="206"/>
      <c r="K426" s="31"/>
      <c r="L426" s="177" t="str">
        <f t="shared" ref="L426" si="166">IF(R426="","",LEFT(R426,LEN(R426)-2))</f>
        <v/>
      </c>
      <c r="M426" s="177"/>
      <c r="N426" s="80"/>
      <c r="O426" s="184"/>
      <c r="P426" s="103"/>
      <c r="Q426" s="84" t="str">
        <f t="shared" si="145"/>
        <v/>
      </c>
      <c r="R426" s="159" t="str">
        <f t="shared" ref="R426" si="167">CONCATENATE($Q426,Q427,Q428,Q429,Q430,Q431,$Q432,$Q433,$Q434,$Q435,Q436,Q437)</f>
        <v/>
      </c>
      <c r="S426" s="28" t="str" cm="1">
        <f t="array" aca="1" ref="S426" ca="1">IF(INDIRECT("A"&amp;114+$U426)&lt;&gt;"",114+$U426,"")</f>
        <v/>
      </c>
      <c r="T426" s="28" t="str">
        <f t="shared" ca="1" si="146"/>
        <v>$B</v>
      </c>
      <c r="U426" s="29">
        <f t="shared" si="152"/>
        <v>312</v>
      </c>
      <c r="V426" s="29">
        <v>26.000000000002</v>
      </c>
      <c r="W426" s="29">
        <f t="shared" si="157"/>
        <v>26</v>
      </c>
      <c r="X426" s="41" t="str" cm="1">
        <f t="array" aca="1" ref="X426" ca="1">IFERROR(INDEX('PC&amp;PD'!$A$1:$AP$15,ROW('PC&amp;PD'!$A$15),MATCH(INDIRECT(T426),'PC&amp;PD'!$A$1:$AP$1,0)),"")</f>
        <v/>
      </c>
      <c r="Y426" s="13" t="str">
        <f>IF(OR($N426="",$N426=0),"",IF($N426=$E$7,'Extracted info for SC'!$J$6,IF($N426=$D$26,'Extracted info for SC'!$J$7,IF($N426=$E$26,'Extracted info for SC'!$J$8,IF($N426=$F$26,'Extracted info for SC'!$J$9,IF($N426=$G$26,'Extracted info for SC'!$J$10,IF($N426=$H$26,'Extracted info for SC'!$J$11,IF($N426=$I$26,'Extracted info for SC'!$J$12,IF($N426=$J$26,'Extracted info for SC'!$J$13,IF($N426=$K$26,'Extracted info for SC'!$J$14,IF($N426=$L$26,'Extracted info for SC'!$J$15,IF($N426=$M$26,'Extracted info for SC'!$J$16,IF($N426=$N$26,'Extracted info for SC'!$J$17,IF($N426=$O$26,'Extracted info for SC'!$J$18,""))))))))))))))</f>
        <v/>
      </c>
      <c r="Z426" s="155" t="str">
        <f t="shared" ref="Z426" si="168">IFERROR(IF($F426="OCS 100","OCS (OCS 100)",IF($F426="OCS Blended","OCS (OCS Blended)",IF($F426="OCS (No Label)","OCS (No Label)",IF($F426="RCS 100","RCS (RCS 100)",IF($F426="RCS Blended","RCS (RCS Blended)",IF($F426="GRS","GRS (GRS)",IF($F426="GRS (No Label)", "GRS (No Label)",IF($F426="RDS","RDS (RDS)",IF($F426="RWS","RWS (RWS)",IF($F426="RAS","RAS (RAS)",IF($F426="RMS","RMS (RMS)",IF($F426="GOTS Organic","GOTS (Organic)",IF($F426="GOTS Made with organic","GOTS (Made with Organic)",IF($F426="GOTS Organic - in conversion","GOTS (Organic - In Conversion)",IF($F426="GOTS Made with organic - in conversion","GOTS (Made with Organic - In Conversion)",""))))))))))))))),"")</f>
        <v/>
      </c>
      <c r="AA426" s="13" t="str">
        <f t="shared" si="142"/>
        <v/>
      </c>
      <c r="AB426" s="155" t="str">
        <f t="shared" ref="AB426" si="169">IFERROR(IF($F426="OCS 100", "OCS_100",IF($F426="OCS Blended", "OCS_Blended",IF($F426="OCS (No Label)", "OCS_No_Label",IF($F426="RCS 100", "RCS_100",IF($F426="RCS Blended","RCS_Blended",IF($F426="GRS","GRS",IF($F426="GRS (No Label)", "GRS_No_Label",IF($F426="RDS","RDS",IF($F426="RWS","RWS",IF($F426="RMS","RMS",IF($F426="GOTS Organic","GOTS_Organic",IF($F426="GOTS Made with organic","GOTS_Made_with_organic",IF($F426="GOTS Organic - in conversion","GOTS_Organic_in_Conversion",IF($F426="GOTS Made with organic - in conversion","GOTS_Made_with_Organic_in_Conversion",IF($F426="RAS","RAS",""))))))))))))))),"")</f>
        <v/>
      </c>
      <c r="AC426" s="13" t="str">
        <f t="shared" ca="1" si="147"/>
        <v>$AB</v>
      </c>
      <c r="AD426" s="13" t="str" cm="1">
        <f t="array" aca="1" ref="AD426" ca="1">IFERROR(IF((LEFT(INDIRECT("$F"&amp;$S426),4))="GOTS",IF($G426="Organic","GOTS_Organic_raw",(IF($G426="Responsible","GOTS_Responsible",(IF($G426="No Attribute (Conventional)","GOTS_conventional",(IF($G426="Recycled Pre/Post-Consumer","GOTS_pre_post",(IF($G426="In-Conversion","GOTS_in_conversion",(IF($G426="Sustainably Sourced","Sustainably_sourced",""))))))))))),IF($G426="Organic","Organic",(IF($G426="Responsible","Responsible",(IF($G426="No Attribute (Conventional)","No_Attribute_Conventional",(IF($G426="Recycled Pre/Post-Consumer","Recycled_Pre_Post_Consumer",(IF($G426="In-Conversion","In_Conversion",(IF($G426="Recycled Pre-Consumer","Recycled_Pre_Consumer",(IF($G426="Recycled Post-Consumer","Recycled_Post_Consumer",(IF($G426="Sustainably Sourced","Sustainably_sourced","")))))))))))))))),"")</f>
        <v/>
      </c>
      <c r="AE426" s="13" t="e" cm="1">
        <f t="array" aca="1" ref="AE426" ca="1">IF(INDIRECT("$F"&amp;$S426)="","",IF(LEFT(INDIRECT("$F"&amp;$S426),3)="GRS","GRS_RCS_RM",IF((LEFT(INDIRECT("$F"&amp;$S426),3))="RCS","GRS_RCS_RM",IF(INDIRECT("$F"&amp;$S426)="OCS (No Label)","OCS_Conversion_RM",IF(LEFT(INDIRECT("$F"&amp;$S426),3)="OCS","OCS_RM",IF(RIGHT(INDIRECT("$F"&amp;$S426),10)="conversion","GOTS_RM_conversion",IF((LEFT(INDIRECT("$F"&amp;$S426),4))="GOTS","GOTS_RM","Responsible_RM")))))))</f>
        <v>#REF!</v>
      </c>
      <c r="AF426" s="13" t="str" cm="1">
        <f t="array" aca="1" ref="AF426" ca="1">IF($S426="","",INDIRECT("$Z"&amp;$S426))</f>
        <v/>
      </c>
      <c r="AG426" s="155" t="str">
        <f t="shared" si="141"/>
        <v/>
      </c>
      <c r="AH426" s="13" t="str" cm="1">
        <f t="array" aca="1" ref="AH426" ca="1">IFERROR(INDIRECT("$ag"&amp;S426),"")</f>
        <v/>
      </c>
      <c r="AI426" s="13" t="e" cm="1">
        <f t="array" aca="1" ref="AI426" ca="1">INDIRECT("O"&amp;S425)</f>
        <v>#REF!</v>
      </c>
      <c r="AJ426" s="13" t="str">
        <f>IF($I426="","",INDEX('Raw Material'!$A$1:$J$75,MATCH(I426,'Raw Material'!$A$1:$A$75,0),(MATCH(G426,'Raw Material'!$A$1:$J$1,0))))</f>
        <v/>
      </c>
      <c r="AK426" s="13" t="str">
        <f t="shared" si="143"/>
        <v>YANLIŞRM</v>
      </c>
      <c r="AL426" s="153" t="str">
        <f t="shared" si="144"/>
        <v/>
      </c>
    </row>
    <row r="427" spans="1:38" ht="16.5" customHeight="1">
      <c r="A427" s="161"/>
      <c r="B427" s="166"/>
      <c r="C427" s="167"/>
      <c r="D427" s="156"/>
      <c r="E427" s="156"/>
      <c r="F427" s="173"/>
      <c r="G427" s="181"/>
      <c r="H427" s="182"/>
      <c r="I427" s="182"/>
      <c r="J427" s="182"/>
      <c r="K427" s="32"/>
      <c r="L427" s="178"/>
      <c r="M427" s="178"/>
      <c r="N427" s="81"/>
      <c r="O427" s="185"/>
      <c r="P427" s="103"/>
      <c r="Q427" s="84" t="str">
        <f t="shared" si="145"/>
        <v/>
      </c>
      <c r="R427" s="159"/>
      <c r="S427" s="28" t="str" cm="1">
        <f t="array" aca="1" ref="S427" ca="1">IF(INDIRECT("A"&amp;114+$U427)&lt;&gt;"",114+$U427,"")</f>
        <v/>
      </c>
      <c r="T427" s="28" t="str">
        <f t="shared" ca="1" si="146"/>
        <v>$B</v>
      </c>
      <c r="U427" s="29">
        <f t="shared" si="152"/>
        <v>312</v>
      </c>
      <c r="V427" s="29">
        <v>26.0833333333353</v>
      </c>
      <c r="W427" s="29">
        <f t="shared" si="157"/>
        <v>26</v>
      </c>
      <c r="X427" s="41" t="str" cm="1">
        <f t="array" aca="1" ref="X427" ca="1">IFERROR(INDEX('PC&amp;PD'!$A$1:$AP$15,ROW('PC&amp;PD'!$A$15),MATCH(INDIRECT(T427),'PC&amp;PD'!$A$1:$AP$1,0)),"")</f>
        <v/>
      </c>
      <c r="Y427" s="13" t="str">
        <f>IF(OR($N427="",$N427=0),"",IF($N427=$E$7,'Extracted info for SC'!$J$6,IF($N427=$D$26,'Extracted info for SC'!$J$7,IF($N427=$E$26,'Extracted info for SC'!$J$8,IF($N427=$F$26,'Extracted info for SC'!$J$9,IF($N427=$G$26,'Extracted info for SC'!$J$10,IF($N427=$H$26,'Extracted info for SC'!$J$11,IF($N427=$I$26,'Extracted info for SC'!$J$12,IF($N427=$J$26,'Extracted info for SC'!$J$13,IF($N427=$K$26,'Extracted info for SC'!$J$14,IF($N427=$L$26,'Extracted info for SC'!$J$15,IF($N427=$M$26,'Extracted info for SC'!$J$16,IF($N427=$N$26,'Extracted info for SC'!$J$17,IF($N427=$O$26,'Extracted info for SC'!$J$18,""))))))))))))))</f>
        <v/>
      </c>
      <c r="Z427" s="155"/>
      <c r="AA427" s="13" t="str">
        <f t="shared" si="142"/>
        <v/>
      </c>
      <c r="AB427" s="155"/>
      <c r="AC427" s="13" t="str">
        <f t="shared" ca="1" si="147"/>
        <v>$AB</v>
      </c>
      <c r="AD427" s="13" t="str" cm="1">
        <f t="array" aca="1" ref="AD427" ca="1">IFERROR(IF((LEFT(INDIRECT("$F"&amp;$S427),4))="GOTS",IF($G427="Organic","GOTS_Organic_raw",(IF($G427="Responsible","GOTS_Responsible",(IF($G427="No Attribute (Conventional)","GOTS_conventional",(IF($G427="Recycled Pre/Post-Consumer","GOTS_pre_post",(IF($G427="In-Conversion","GOTS_in_conversion",(IF($G427="Sustainably Sourced","Sustainably_sourced",""))))))))))),IF($G427="Organic","Organic",(IF($G427="Responsible","Responsible",(IF($G427="No Attribute (Conventional)","No_Attribute_Conventional",(IF($G427="Recycled Pre/Post-Consumer","Recycled_Pre_Post_Consumer",(IF($G427="In-Conversion","In_Conversion",(IF($G427="Recycled Pre-Consumer","Recycled_Pre_Consumer",(IF($G427="Recycled Post-Consumer","Recycled_Post_Consumer",(IF($G427="Sustainably Sourced","Sustainably_sourced","")))))))))))))))),"")</f>
        <v/>
      </c>
      <c r="AE427" s="13" t="e" cm="1">
        <f t="array" aca="1" ref="AE427" ca="1">IF(INDIRECT("$F"&amp;$S427)="","",IF(LEFT(INDIRECT("$F"&amp;$S427),3)="GRS","GRS_RCS_RM",IF((LEFT(INDIRECT("$F"&amp;$S427),3))="RCS","GRS_RCS_RM",IF(INDIRECT("$F"&amp;$S427)="OCS (No Label)","OCS_Conversion_RM",IF(LEFT(INDIRECT("$F"&amp;$S427),3)="OCS","OCS_RM",IF(RIGHT(INDIRECT("$F"&amp;$S427),10)="conversion","GOTS_RM_conversion",IF((LEFT(INDIRECT("$F"&amp;$S427),4))="GOTS","GOTS_RM","Responsible_RM")))))))</f>
        <v>#REF!</v>
      </c>
      <c r="AF427" s="13" t="str" cm="1">
        <f t="array" aca="1" ref="AF427" ca="1">IF($S427="","",INDIRECT("$Z"&amp;$S427))</f>
        <v/>
      </c>
      <c r="AG427" s="155"/>
      <c r="AH427" s="13" t="str" cm="1">
        <f t="array" aca="1" ref="AH427" ca="1">IFERROR(INDIRECT("$ag"&amp;S427),"")</f>
        <v/>
      </c>
      <c r="AI427" s="13" t="e" cm="1">
        <f t="array" aca="1" ref="AI427" ca="1">INDIRECT("O"&amp;S426)</f>
        <v>#REF!</v>
      </c>
      <c r="AJ427" s="13" t="str">
        <f>IF($I427="","",INDEX('Raw Material'!$A$1:$J$75,MATCH(I427,'Raw Material'!$A$1:$A$75,0),(MATCH(G427,'Raw Material'!$A$1:$J$1,0))))</f>
        <v/>
      </c>
      <c r="AK427" s="13" t="str">
        <f t="shared" si="143"/>
        <v>YANLIŞRM</v>
      </c>
      <c r="AL427" s="153" t="str">
        <f t="shared" si="144"/>
        <v/>
      </c>
    </row>
    <row r="428" spans="1:38" ht="16.5" customHeight="1">
      <c r="A428" s="161"/>
      <c r="B428" s="166"/>
      <c r="C428" s="167"/>
      <c r="D428" s="156"/>
      <c r="E428" s="156"/>
      <c r="F428" s="173"/>
      <c r="G428" s="181"/>
      <c r="H428" s="182"/>
      <c r="I428" s="182"/>
      <c r="J428" s="182"/>
      <c r="K428" s="32"/>
      <c r="L428" s="178"/>
      <c r="M428" s="178"/>
      <c r="N428" s="81"/>
      <c r="O428" s="185"/>
      <c r="P428" s="103"/>
      <c r="Q428" s="84" t="str">
        <f t="shared" si="145"/>
        <v/>
      </c>
      <c r="R428" s="159"/>
      <c r="S428" s="28" t="str" cm="1">
        <f t="array" aca="1" ref="S428" ca="1">IF(INDIRECT("A"&amp;114+$U428)&lt;&gt;"",114+$U428,"")</f>
        <v/>
      </c>
      <c r="T428" s="28" t="str">
        <f t="shared" ca="1" si="146"/>
        <v>$B</v>
      </c>
      <c r="U428" s="29">
        <f t="shared" si="152"/>
        <v>312</v>
      </c>
      <c r="V428" s="29">
        <v>26.1666666666687</v>
      </c>
      <c r="W428" s="29">
        <f t="shared" si="157"/>
        <v>26</v>
      </c>
      <c r="X428" s="41" t="str" cm="1">
        <f t="array" aca="1" ref="X428" ca="1">IFERROR(INDEX('PC&amp;PD'!$A$1:$AP$15,ROW('PC&amp;PD'!$A$15),MATCH(INDIRECT(T428),'PC&amp;PD'!$A$1:$AP$1,0)),"")</f>
        <v/>
      </c>
      <c r="Y428" s="13" t="str">
        <f>IF(OR($N428="",$N428=0),"",IF($N428=$E$7,'Extracted info for SC'!$J$6,IF($N428=$D$26,'Extracted info for SC'!$J$7,IF($N428=$E$26,'Extracted info for SC'!$J$8,IF($N428=$F$26,'Extracted info for SC'!$J$9,IF($N428=$G$26,'Extracted info for SC'!$J$10,IF($N428=$H$26,'Extracted info for SC'!$J$11,IF($N428=$I$26,'Extracted info for SC'!$J$12,IF($N428=$J$26,'Extracted info for SC'!$J$13,IF($N428=$K$26,'Extracted info for SC'!$J$14,IF($N428=$L$26,'Extracted info for SC'!$J$15,IF($N428=$M$26,'Extracted info for SC'!$J$16,IF($N428=$N$26,'Extracted info for SC'!$J$17,IF($N428=$O$26,'Extracted info for SC'!$J$18,""))))))))))))))</f>
        <v/>
      </c>
      <c r="Z428" s="155"/>
      <c r="AA428" s="13" t="str">
        <f t="shared" si="142"/>
        <v/>
      </c>
      <c r="AB428" s="155"/>
      <c r="AC428" s="13" t="str">
        <f t="shared" ca="1" si="147"/>
        <v>$AB</v>
      </c>
      <c r="AD428" s="13" t="str" cm="1">
        <f t="array" aca="1" ref="AD428" ca="1">IFERROR(IF((LEFT(INDIRECT("$F"&amp;$S428),4))="GOTS",IF($G428="Organic","GOTS_Organic_raw",(IF($G428="Responsible","GOTS_Responsible",(IF($G428="No Attribute (Conventional)","GOTS_conventional",(IF($G428="Recycled Pre/Post-Consumer","GOTS_pre_post",(IF($G428="In-Conversion","GOTS_in_conversion",(IF($G428="Sustainably Sourced","Sustainably_sourced",""))))))))))),IF($G428="Organic","Organic",(IF($G428="Responsible","Responsible",(IF($G428="No Attribute (Conventional)","No_Attribute_Conventional",(IF($G428="Recycled Pre/Post-Consumer","Recycled_Pre_Post_Consumer",(IF($G428="In-Conversion","In_Conversion",(IF($G428="Recycled Pre-Consumer","Recycled_Pre_Consumer",(IF($G428="Recycled Post-Consumer","Recycled_Post_Consumer",(IF($G428="Sustainably Sourced","Sustainably_sourced","")))))))))))))))),"")</f>
        <v/>
      </c>
      <c r="AE428" s="13" t="e" cm="1">
        <f t="array" aca="1" ref="AE428" ca="1">IF(INDIRECT("$F"&amp;$S428)="","",IF(LEFT(INDIRECT("$F"&amp;$S428),3)="GRS","GRS_RCS_RM",IF((LEFT(INDIRECT("$F"&amp;$S428),3))="RCS","GRS_RCS_RM",IF(INDIRECT("$F"&amp;$S428)="OCS (No Label)","OCS_Conversion_RM",IF(LEFT(INDIRECT("$F"&amp;$S428),3)="OCS","OCS_RM",IF(RIGHT(INDIRECT("$F"&amp;$S428),10)="conversion","GOTS_RM_conversion",IF((LEFT(INDIRECT("$F"&amp;$S428),4))="GOTS","GOTS_RM","Responsible_RM")))))))</f>
        <v>#REF!</v>
      </c>
      <c r="AF428" s="13" t="str" cm="1">
        <f t="array" aca="1" ref="AF428" ca="1">IF($S428="","",INDIRECT("$Z"&amp;$S428))</f>
        <v/>
      </c>
      <c r="AG428" s="155"/>
      <c r="AH428" s="13" t="str" cm="1">
        <f t="array" aca="1" ref="AH428" ca="1">IFERROR(INDIRECT("$ag"&amp;S428),"")</f>
        <v/>
      </c>
      <c r="AI428" s="13" t="e" cm="1">
        <f t="array" aca="1" ref="AI428" ca="1">INDIRECT("O"&amp;S427)</f>
        <v>#REF!</v>
      </c>
      <c r="AJ428" s="13" t="str">
        <f>IF($I428="","",INDEX('Raw Material'!$A$1:$J$75,MATCH(I428,'Raw Material'!$A$1:$A$75,0),(MATCH(G428,'Raw Material'!$A$1:$J$1,0))))</f>
        <v/>
      </c>
      <c r="AK428" s="13" t="str">
        <f t="shared" si="143"/>
        <v>YANLIŞRM</v>
      </c>
      <c r="AL428" s="153" t="str">
        <f t="shared" si="144"/>
        <v/>
      </c>
    </row>
    <row r="429" spans="1:38" ht="16.5" customHeight="1">
      <c r="A429" s="161"/>
      <c r="B429" s="166"/>
      <c r="C429" s="167"/>
      <c r="D429" s="156"/>
      <c r="E429" s="156"/>
      <c r="F429" s="174"/>
      <c r="G429" s="181"/>
      <c r="H429" s="182"/>
      <c r="I429" s="182"/>
      <c r="J429" s="182"/>
      <c r="K429" s="32"/>
      <c r="L429" s="178"/>
      <c r="M429" s="178"/>
      <c r="N429" s="81"/>
      <c r="O429" s="185"/>
      <c r="P429" s="103"/>
      <c r="Q429" s="84" t="str">
        <f t="shared" si="145"/>
        <v/>
      </c>
      <c r="R429" s="159"/>
      <c r="S429" s="28" t="str" cm="1">
        <f t="array" aca="1" ref="S429" ca="1">IF(INDIRECT("A"&amp;114+$U429)&lt;&gt;"",114+$U429,"")</f>
        <v/>
      </c>
      <c r="T429" s="28" t="str">
        <f t="shared" ca="1" si="146"/>
        <v>$B</v>
      </c>
      <c r="U429" s="29">
        <f t="shared" si="152"/>
        <v>312</v>
      </c>
      <c r="V429" s="29">
        <v>26.250000000002</v>
      </c>
      <c r="W429" s="29">
        <f t="shared" si="157"/>
        <v>26</v>
      </c>
      <c r="X429" s="41" t="str" cm="1">
        <f t="array" aca="1" ref="X429" ca="1">IFERROR(INDEX('PC&amp;PD'!$A$1:$AP$15,ROW('PC&amp;PD'!$A$15),MATCH(INDIRECT(T429),'PC&amp;PD'!$A$1:$AP$1,0)),"")</f>
        <v/>
      </c>
      <c r="Y429" s="13" t="str">
        <f>IF(OR($N429="",$N429=0),"",IF($N429=$E$7,'Extracted info for SC'!$J$6,IF($N429=$D$26,'Extracted info for SC'!$J$7,IF($N429=$E$26,'Extracted info for SC'!$J$8,IF($N429=$F$26,'Extracted info for SC'!$J$9,IF($N429=$G$26,'Extracted info for SC'!$J$10,IF($N429=$H$26,'Extracted info for SC'!$J$11,IF($N429=$I$26,'Extracted info for SC'!$J$12,IF($N429=$J$26,'Extracted info for SC'!$J$13,IF($N429=$K$26,'Extracted info for SC'!$J$14,IF($N429=$L$26,'Extracted info for SC'!$J$15,IF($N429=$M$26,'Extracted info for SC'!$J$16,IF($N429=$N$26,'Extracted info for SC'!$J$17,IF($N429=$O$26,'Extracted info for SC'!$J$18,""))))))))))))))</f>
        <v/>
      </c>
      <c r="Z429" s="155"/>
      <c r="AA429" s="13" t="str">
        <f t="shared" si="142"/>
        <v/>
      </c>
      <c r="AB429" s="155"/>
      <c r="AC429" s="13" t="str">
        <f t="shared" ca="1" si="147"/>
        <v>$AB</v>
      </c>
      <c r="AD429" s="13" t="str" cm="1">
        <f t="array" aca="1" ref="AD429" ca="1">IFERROR(IF((LEFT(INDIRECT("$F"&amp;$S429),4))="GOTS",IF($G429="Organic","GOTS_Organic_raw",(IF($G429="Responsible","GOTS_Responsible",(IF($G429="No Attribute (Conventional)","GOTS_conventional",(IF($G429="Recycled Pre/Post-Consumer","GOTS_pre_post",(IF($G429="In-Conversion","GOTS_in_conversion",(IF($G429="Sustainably Sourced","Sustainably_sourced",""))))))))))),IF($G429="Organic","Organic",(IF($G429="Responsible","Responsible",(IF($G429="No Attribute (Conventional)","No_Attribute_Conventional",(IF($G429="Recycled Pre/Post-Consumer","Recycled_Pre_Post_Consumer",(IF($G429="In-Conversion","In_Conversion",(IF($G429="Recycled Pre-Consumer","Recycled_Pre_Consumer",(IF($G429="Recycled Post-Consumer","Recycled_Post_Consumer",(IF($G429="Sustainably Sourced","Sustainably_sourced","")))))))))))))))),"")</f>
        <v/>
      </c>
      <c r="AE429" s="13" t="e" cm="1">
        <f t="array" aca="1" ref="AE429" ca="1">IF(INDIRECT("$F"&amp;$S429)="","",IF(LEFT(INDIRECT("$F"&amp;$S429),3)="GRS","GRS_RCS_RM",IF((LEFT(INDIRECT("$F"&amp;$S429),3))="RCS","GRS_RCS_RM",IF(INDIRECT("$F"&amp;$S429)="OCS (No Label)","OCS_Conversion_RM",IF(LEFT(INDIRECT("$F"&amp;$S429),3)="OCS","OCS_RM",IF(RIGHT(INDIRECT("$F"&amp;$S429),10)="conversion","GOTS_RM_conversion",IF((LEFT(INDIRECT("$F"&amp;$S429),4))="GOTS","GOTS_RM","Responsible_RM")))))))</f>
        <v>#REF!</v>
      </c>
      <c r="AF429" s="13" t="str" cm="1">
        <f t="array" aca="1" ref="AF429" ca="1">IF($S429="","",INDIRECT("$Z"&amp;$S429))</f>
        <v/>
      </c>
      <c r="AG429" s="155"/>
      <c r="AH429" s="13" t="str" cm="1">
        <f t="array" aca="1" ref="AH429" ca="1">IFERROR(INDIRECT("$ag"&amp;S429),"")</f>
        <v/>
      </c>
      <c r="AI429" s="13" t="e" cm="1">
        <f t="array" aca="1" ref="AI429" ca="1">INDIRECT("O"&amp;S428)</f>
        <v>#REF!</v>
      </c>
      <c r="AJ429" s="13" t="str">
        <f>IF($I429="","",INDEX('Raw Material'!$A$1:$J$75,MATCH(I429,'Raw Material'!$A$1:$A$75,0),(MATCH(G429,'Raw Material'!$A$1:$J$1,0))))</f>
        <v/>
      </c>
      <c r="AK429" s="13" t="str">
        <f t="shared" si="143"/>
        <v>YANLIŞRM</v>
      </c>
      <c r="AL429" s="153" t="str">
        <f t="shared" si="144"/>
        <v/>
      </c>
    </row>
    <row r="430" spans="1:38" ht="16.5" customHeight="1">
      <c r="A430" s="161"/>
      <c r="B430" s="166"/>
      <c r="C430" s="167"/>
      <c r="D430" s="156"/>
      <c r="E430" s="156"/>
      <c r="F430" s="174"/>
      <c r="G430" s="181"/>
      <c r="H430" s="182"/>
      <c r="I430" s="182"/>
      <c r="J430" s="182"/>
      <c r="K430" s="32"/>
      <c r="L430" s="178"/>
      <c r="M430" s="178"/>
      <c r="N430" s="81"/>
      <c r="O430" s="185"/>
      <c r="P430" s="103"/>
      <c r="Q430" s="84" t="str">
        <f t="shared" si="145"/>
        <v/>
      </c>
      <c r="R430" s="159"/>
      <c r="S430" s="28" t="str" cm="1">
        <f t="array" aca="1" ref="S430" ca="1">IF(INDIRECT("A"&amp;114+$U430)&lt;&gt;"",114+$U430,"")</f>
        <v/>
      </c>
      <c r="T430" s="28" t="str">
        <f t="shared" ca="1" si="146"/>
        <v>$B</v>
      </c>
      <c r="U430" s="29">
        <f t="shared" si="152"/>
        <v>312</v>
      </c>
      <c r="V430" s="29">
        <v>26.3333333333353</v>
      </c>
      <c r="W430" s="29">
        <f t="shared" si="157"/>
        <v>26</v>
      </c>
      <c r="X430" s="41" t="str" cm="1">
        <f t="array" aca="1" ref="X430" ca="1">IFERROR(INDEX('PC&amp;PD'!$A$1:$AP$15,ROW('PC&amp;PD'!$A$15),MATCH(INDIRECT(T430),'PC&amp;PD'!$A$1:$AP$1,0)),"")</f>
        <v/>
      </c>
      <c r="Y430" s="13" t="str">
        <f>IF(OR($N430="",$N430=0),"",IF($N430=$E$7,'Extracted info for SC'!$J$6,IF($N430=$D$26,'Extracted info for SC'!$J$7,IF($N430=$E$26,'Extracted info for SC'!$J$8,IF($N430=$F$26,'Extracted info for SC'!$J$9,IF($N430=$G$26,'Extracted info for SC'!$J$10,IF($N430=$H$26,'Extracted info for SC'!$J$11,IF($N430=$I$26,'Extracted info for SC'!$J$12,IF($N430=$J$26,'Extracted info for SC'!$J$13,IF($N430=$K$26,'Extracted info for SC'!$J$14,IF($N430=$L$26,'Extracted info for SC'!$J$15,IF($N430=$M$26,'Extracted info for SC'!$J$16,IF($N430=$N$26,'Extracted info for SC'!$J$17,IF($N430=$O$26,'Extracted info for SC'!$J$18,""))))))))))))))</f>
        <v/>
      </c>
      <c r="Z430" s="155"/>
      <c r="AA430" s="13" t="str">
        <f t="shared" si="142"/>
        <v/>
      </c>
      <c r="AB430" s="155"/>
      <c r="AC430" s="13" t="str">
        <f t="shared" ca="1" si="147"/>
        <v>$AB</v>
      </c>
      <c r="AD430" s="13" t="str" cm="1">
        <f t="array" aca="1" ref="AD430" ca="1">IFERROR(IF((LEFT(INDIRECT("$F"&amp;$S430),4))="GOTS",IF($G430="Organic","GOTS_Organic_raw",(IF($G430="Responsible","GOTS_Responsible",(IF($G430="No Attribute (Conventional)","GOTS_conventional",(IF($G430="Recycled Pre/Post-Consumer","GOTS_pre_post",(IF($G430="In-Conversion","GOTS_in_conversion",(IF($G430="Sustainably Sourced","Sustainably_sourced",""))))))))))),IF($G430="Organic","Organic",(IF($G430="Responsible","Responsible",(IF($G430="No Attribute (Conventional)","No_Attribute_Conventional",(IF($G430="Recycled Pre/Post-Consumer","Recycled_Pre_Post_Consumer",(IF($G430="In-Conversion","In_Conversion",(IF($G430="Recycled Pre-Consumer","Recycled_Pre_Consumer",(IF($G430="Recycled Post-Consumer","Recycled_Post_Consumer",(IF($G430="Sustainably Sourced","Sustainably_sourced","")))))))))))))))),"")</f>
        <v/>
      </c>
      <c r="AE430" s="13" t="e" cm="1">
        <f t="array" aca="1" ref="AE430" ca="1">IF(INDIRECT("$F"&amp;$S430)="","",IF(LEFT(INDIRECT("$F"&amp;$S430),3)="GRS","GRS_RCS_RM",IF((LEFT(INDIRECT("$F"&amp;$S430),3))="RCS","GRS_RCS_RM",IF(INDIRECT("$F"&amp;$S430)="OCS (No Label)","OCS_Conversion_RM",IF(LEFT(INDIRECT("$F"&amp;$S430),3)="OCS","OCS_RM",IF(RIGHT(INDIRECT("$F"&amp;$S430),10)="conversion","GOTS_RM_conversion",IF((LEFT(INDIRECT("$F"&amp;$S430),4))="GOTS","GOTS_RM","Responsible_RM")))))))</f>
        <v>#REF!</v>
      </c>
      <c r="AF430" s="13" t="str" cm="1">
        <f t="array" aca="1" ref="AF430" ca="1">IF($S430="","",INDIRECT("$Z"&amp;$S430))</f>
        <v/>
      </c>
      <c r="AG430" s="155"/>
      <c r="AH430" s="13" t="str" cm="1">
        <f t="array" aca="1" ref="AH430" ca="1">IFERROR(INDIRECT("$ag"&amp;S430),"")</f>
        <v/>
      </c>
      <c r="AI430" s="13" t="e" cm="1">
        <f t="array" aca="1" ref="AI430" ca="1">INDIRECT("O"&amp;S429)</f>
        <v>#REF!</v>
      </c>
      <c r="AJ430" s="13" t="str">
        <f>IF($I430="","",INDEX('Raw Material'!$A$1:$J$75,MATCH(I430,'Raw Material'!$A$1:$A$75,0),(MATCH(G430,'Raw Material'!$A$1:$J$1,0))))</f>
        <v/>
      </c>
      <c r="AK430" s="13" t="str">
        <f t="shared" si="143"/>
        <v>YANLIŞRM</v>
      </c>
      <c r="AL430" s="153" t="str">
        <f t="shared" si="144"/>
        <v/>
      </c>
    </row>
    <row r="431" spans="1:38" ht="16.5" customHeight="1">
      <c r="A431" s="161"/>
      <c r="B431" s="166"/>
      <c r="C431" s="167"/>
      <c r="D431" s="156"/>
      <c r="E431" s="156"/>
      <c r="F431" s="174"/>
      <c r="G431" s="181"/>
      <c r="H431" s="182"/>
      <c r="I431" s="182"/>
      <c r="J431" s="182"/>
      <c r="K431" s="32"/>
      <c r="L431" s="178"/>
      <c r="M431" s="178"/>
      <c r="N431" s="81"/>
      <c r="O431" s="185"/>
      <c r="P431" s="103"/>
      <c r="Q431" s="84" t="str">
        <f t="shared" si="145"/>
        <v/>
      </c>
      <c r="R431" s="159"/>
      <c r="S431" s="28" t="str" cm="1">
        <f t="array" aca="1" ref="S431" ca="1">IF(INDIRECT("A"&amp;114+$U431)&lt;&gt;"",114+$U431,"")</f>
        <v/>
      </c>
      <c r="T431" s="28" t="str">
        <f t="shared" ca="1" si="146"/>
        <v>$B</v>
      </c>
      <c r="U431" s="29">
        <f t="shared" si="152"/>
        <v>312</v>
      </c>
      <c r="V431" s="29">
        <v>26.4166666666687</v>
      </c>
      <c r="W431" s="29">
        <f t="shared" si="157"/>
        <v>26</v>
      </c>
      <c r="X431" s="41" t="str" cm="1">
        <f t="array" aca="1" ref="X431" ca="1">IFERROR(INDEX('PC&amp;PD'!$A$1:$AP$15,ROW('PC&amp;PD'!$A$15),MATCH(INDIRECT(T431),'PC&amp;PD'!$A$1:$AP$1,0)),"")</f>
        <v/>
      </c>
      <c r="Y431" s="13" t="str">
        <f>IF(OR($N431="",$N431=0),"",IF($N431=$E$7,'Extracted info for SC'!$J$6,IF($N431=$D$26,'Extracted info for SC'!$J$7,IF($N431=$E$26,'Extracted info for SC'!$J$8,IF($N431=$F$26,'Extracted info for SC'!$J$9,IF($N431=$G$26,'Extracted info for SC'!$J$10,IF($N431=$H$26,'Extracted info for SC'!$J$11,IF($N431=$I$26,'Extracted info for SC'!$J$12,IF($N431=$J$26,'Extracted info for SC'!$J$13,IF($N431=$K$26,'Extracted info for SC'!$J$14,IF($N431=$L$26,'Extracted info for SC'!$J$15,IF($N431=$M$26,'Extracted info for SC'!$J$16,IF($N431=$N$26,'Extracted info for SC'!$J$17,IF($N431=$O$26,'Extracted info for SC'!$J$18,""))))))))))))))</f>
        <v/>
      </c>
      <c r="Z431" s="155"/>
      <c r="AA431" s="13" t="str">
        <f t="shared" si="142"/>
        <v/>
      </c>
      <c r="AB431" s="155"/>
      <c r="AC431" s="13" t="str">
        <f t="shared" ca="1" si="147"/>
        <v>$AB</v>
      </c>
      <c r="AD431" s="13" t="str" cm="1">
        <f t="array" aca="1" ref="AD431" ca="1">IFERROR(IF((LEFT(INDIRECT("$F"&amp;$S431),4))="GOTS",IF($G431="Organic","GOTS_Organic_raw",(IF($G431="Responsible","GOTS_Responsible",(IF($G431="No Attribute (Conventional)","GOTS_conventional",(IF($G431="Recycled Pre/Post-Consumer","GOTS_pre_post",(IF($G431="In-Conversion","GOTS_in_conversion",(IF($G431="Sustainably Sourced","Sustainably_sourced",""))))))))))),IF($G431="Organic","Organic",(IF($G431="Responsible","Responsible",(IF($G431="No Attribute (Conventional)","No_Attribute_Conventional",(IF($G431="Recycled Pre/Post-Consumer","Recycled_Pre_Post_Consumer",(IF($G431="In-Conversion","In_Conversion",(IF($G431="Recycled Pre-Consumer","Recycled_Pre_Consumer",(IF($G431="Recycled Post-Consumer","Recycled_Post_Consumer",(IF($G431="Sustainably Sourced","Sustainably_sourced","")))))))))))))))),"")</f>
        <v/>
      </c>
      <c r="AE431" s="13" t="e" cm="1">
        <f t="array" aca="1" ref="AE431" ca="1">IF(INDIRECT("$F"&amp;$S431)="","",IF(LEFT(INDIRECT("$F"&amp;$S431),3)="GRS","GRS_RCS_RM",IF((LEFT(INDIRECT("$F"&amp;$S431),3))="RCS","GRS_RCS_RM",IF(INDIRECT("$F"&amp;$S431)="OCS (No Label)","OCS_Conversion_RM",IF(LEFT(INDIRECT("$F"&amp;$S431),3)="OCS","OCS_RM",IF(RIGHT(INDIRECT("$F"&amp;$S431),10)="conversion","GOTS_RM_conversion",IF((LEFT(INDIRECT("$F"&amp;$S431),4))="GOTS","GOTS_RM","Responsible_RM")))))))</f>
        <v>#REF!</v>
      </c>
      <c r="AF431" s="13" t="str" cm="1">
        <f t="array" aca="1" ref="AF431" ca="1">IF($S431="","",INDIRECT("$Z"&amp;$S431))</f>
        <v/>
      </c>
      <c r="AG431" s="155"/>
      <c r="AH431" s="13" t="str" cm="1">
        <f t="array" aca="1" ref="AH431" ca="1">IFERROR(INDIRECT("$ag"&amp;S431),"")</f>
        <v/>
      </c>
      <c r="AI431" s="13" t="e" cm="1">
        <f t="array" aca="1" ref="AI431" ca="1">INDIRECT("O"&amp;S430)</f>
        <v>#REF!</v>
      </c>
      <c r="AJ431" s="13" t="str">
        <f>IF($I431="","",INDEX('Raw Material'!$A$1:$J$75,MATCH(I431,'Raw Material'!$A$1:$A$75,0),(MATCH(G431,'Raw Material'!$A$1:$J$1,0))))</f>
        <v/>
      </c>
      <c r="AK431" s="13" t="str">
        <f t="shared" si="143"/>
        <v>YANLIŞRM</v>
      </c>
      <c r="AL431" s="153" t="str">
        <f t="shared" si="144"/>
        <v/>
      </c>
    </row>
    <row r="432" spans="1:38" ht="16.5" customHeight="1">
      <c r="A432" s="162"/>
      <c r="B432" s="168"/>
      <c r="C432" s="169"/>
      <c r="D432" s="156"/>
      <c r="E432" s="156"/>
      <c r="F432" s="175"/>
      <c r="G432" s="181"/>
      <c r="H432" s="182"/>
      <c r="I432" s="182"/>
      <c r="J432" s="182"/>
      <c r="K432" s="32"/>
      <c r="L432" s="179"/>
      <c r="M432" s="179"/>
      <c r="N432" s="81"/>
      <c r="O432" s="185"/>
      <c r="P432" s="103"/>
      <c r="Q432" s="84" t="str">
        <f t="shared" si="145"/>
        <v/>
      </c>
      <c r="R432" s="159"/>
      <c r="S432" s="28" t="str" cm="1">
        <f t="array" aca="1" ref="S432" ca="1">IF(INDIRECT("A"&amp;114+$U432)&lt;&gt;"",114+$U432,"")</f>
        <v/>
      </c>
      <c r="T432" s="28" t="str">
        <f t="shared" ca="1" si="146"/>
        <v>$B</v>
      </c>
      <c r="U432" s="29">
        <f t="shared" si="152"/>
        <v>312</v>
      </c>
      <c r="V432" s="29">
        <v>26.500000000002</v>
      </c>
      <c r="W432" s="29">
        <f t="shared" si="157"/>
        <v>26</v>
      </c>
      <c r="X432" s="41" t="str" cm="1">
        <f t="array" aca="1" ref="X432" ca="1">IFERROR(INDEX('PC&amp;PD'!$A$1:$AP$15,ROW('PC&amp;PD'!$A$15),MATCH(INDIRECT(T432),'PC&amp;PD'!$A$1:$AP$1,0)),"")</f>
        <v/>
      </c>
      <c r="Y432" s="13" t="str">
        <f>IF(OR($N432="",$N432=0),"",IF($N432=$E$7,'Extracted info for SC'!$J$6,IF($N432=$D$26,'Extracted info for SC'!$J$7,IF($N432=$E$26,'Extracted info for SC'!$J$8,IF($N432=$F$26,'Extracted info for SC'!$J$9,IF($N432=$G$26,'Extracted info for SC'!$J$10,IF($N432=$H$26,'Extracted info for SC'!$J$11,IF($N432=$I$26,'Extracted info for SC'!$J$12,IF($N432=$J$26,'Extracted info for SC'!$J$13,IF($N432=$K$26,'Extracted info for SC'!$J$14,IF($N432=$L$26,'Extracted info for SC'!$J$15,IF($N432=$M$26,'Extracted info for SC'!$J$16,IF($N432=$N$26,'Extracted info for SC'!$J$17,IF($N432=$O$26,'Extracted info for SC'!$J$18,""))))))))))))))</f>
        <v/>
      </c>
      <c r="Z432" s="155"/>
      <c r="AA432" s="13" t="str">
        <f t="shared" si="142"/>
        <v/>
      </c>
      <c r="AB432" s="155"/>
      <c r="AC432" s="13" t="str">
        <f t="shared" ca="1" si="147"/>
        <v>$AB</v>
      </c>
      <c r="AD432" s="13" t="str" cm="1">
        <f t="array" aca="1" ref="AD432" ca="1">IFERROR(IF((LEFT(INDIRECT("$F"&amp;$S432),4))="GOTS",IF($G432="Organic","GOTS_Organic_raw",(IF($G432="Responsible","GOTS_Responsible",(IF($G432="No Attribute (Conventional)","GOTS_conventional",(IF($G432="Recycled Pre/Post-Consumer","GOTS_pre_post",(IF($G432="In-Conversion","GOTS_in_conversion",(IF($G432="Sustainably Sourced","Sustainably_sourced",""))))))))))),IF($G432="Organic","Organic",(IF($G432="Responsible","Responsible",(IF($G432="No Attribute (Conventional)","No_Attribute_Conventional",(IF($G432="Recycled Pre/Post-Consumer","Recycled_Pre_Post_Consumer",(IF($G432="In-Conversion","In_Conversion",(IF($G432="Recycled Pre-Consumer","Recycled_Pre_Consumer",(IF($G432="Recycled Post-Consumer","Recycled_Post_Consumer",(IF($G432="Sustainably Sourced","Sustainably_sourced","")))))))))))))))),"")</f>
        <v/>
      </c>
      <c r="AE432" s="13" t="e" cm="1">
        <f t="array" aca="1" ref="AE432" ca="1">IF(INDIRECT("$F"&amp;$S432)="","",IF(LEFT(INDIRECT("$F"&amp;$S432),3)="GRS","GRS_RCS_RM",IF((LEFT(INDIRECT("$F"&amp;$S432),3))="RCS","GRS_RCS_RM",IF(INDIRECT("$F"&amp;$S432)="OCS (No Label)","OCS_Conversion_RM",IF(LEFT(INDIRECT("$F"&amp;$S432),3)="OCS","OCS_RM",IF(RIGHT(INDIRECT("$F"&amp;$S432),10)="conversion","GOTS_RM_conversion",IF((LEFT(INDIRECT("$F"&amp;$S432),4))="GOTS","GOTS_RM","Responsible_RM")))))))</f>
        <v>#REF!</v>
      </c>
      <c r="AF432" s="13" t="str" cm="1">
        <f t="array" aca="1" ref="AF432" ca="1">IF($S432="","",INDIRECT("$Z"&amp;$S432))</f>
        <v/>
      </c>
      <c r="AG432" s="155"/>
      <c r="AH432" s="13" t="str" cm="1">
        <f t="array" aca="1" ref="AH432" ca="1">IFERROR(INDIRECT("$ag"&amp;S432),"")</f>
        <v/>
      </c>
      <c r="AI432" s="13" t="e" cm="1">
        <f t="array" aca="1" ref="AI432" ca="1">INDIRECT("O"&amp;S431)</f>
        <v>#REF!</v>
      </c>
      <c r="AJ432" s="13" t="str">
        <f>IF($I432="","",INDEX('Raw Material'!$A$1:$J$75,MATCH(I432,'Raw Material'!$A$1:$A$75,0),(MATCH(G432,'Raw Material'!$A$1:$J$1,0))))</f>
        <v/>
      </c>
      <c r="AK432" s="13" t="str">
        <f t="shared" si="143"/>
        <v>YANLIŞRM</v>
      </c>
      <c r="AL432" s="153" t="str">
        <f t="shared" si="144"/>
        <v/>
      </c>
    </row>
    <row r="433" spans="1:38" ht="16.5" customHeight="1">
      <c r="A433" s="162"/>
      <c r="B433" s="168"/>
      <c r="C433" s="169"/>
      <c r="D433" s="156"/>
      <c r="E433" s="156"/>
      <c r="F433" s="175"/>
      <c r="G433" s="181"/>
      <c r="H433" s="182"/>
      <c r="I433" s="182"/>
      <c r="J433" s="182"/>
      <c r="K433" s="32"/>
      <c r="L433" s="179"/>
      <c r="M433" s="179"/>
      <c r="N433" s="81"/>
      <c r="O433" s="185"/>
      <c r="P433" s="103"/>
      <c r="Q433" s="84" t="str">
        <f t="shared" si="145"/>
        <v/>
      </c>
      <c r="R433" s="159"/>
      <c r="S433" s="28" t="str" cm="1">
        <f t="array" aca="1" ref="S433" ca="1">IF(INDIRECT("A"&amp;114+$U433)&lt;&gt;"",114+$U433,"")</f>
        <v/>
      </c>
      <c r="T433" s="28" t="str">
        <f t="shared" ca="1" si="146"/>
        <v>$B</v>
      </c>
      <c r="U433" s="29">
        <f t="shared" si="152"/>
        <v>312</v>
      </c>
      <c r="V433" s="29">
        <v>26.5833333333354</v>
      </c>
      <c r="W433" s="29">
        <f t="shared" si="157"/>
        <v>26</v>
      </c>
      <c r="X433" s="41" t="str" cm="1">
        <f t="array" aca="1" ref="X433" ca="1">IFERROR(INDEX('PC&amp;PD'!$A$1:$AP$15,ROW('PC&amp;PD'!$A$15),MATCH(INDIRECT(T433),'PC&amp;PD'!$A$1:$AP$1,0)),"")</f>
        <v/>
      </c>
      <c r="Y433" s="13" t="str">
        <f>IF(OR($N433="",$N433=0),"",IF($N433=$E$7,'Extracted info for SC'!$J$6,IF($N433=$D$26,'Extracted info for SC'!$J$7,IF($N433=$E$26,'Extracted info for SC'!$J$8,IF($N433=$F$26,'Extracted info for SC'!$J$9,IF($N433=$G$26,'Extracted info for SC'!$J$10,IF($N433=$H$26,'Extracted info for SC'!$J$11,IF($N433=$I$26,'Extracted info for SC'!$J$12,IF($N433=$J$26,'Extracted info for SC'!$J$13,IF($N433=$K$26,'Extracted info for SC'!$J$14,IF($N433=$L$26,'Extracted info for SC'!$J$15,IF($N433=$M$26,'Extracted info for SC'!$J$16,IF($N433=$N$26,'Extracted info for SC'!$J$17,IF($N433=$O$26,'Extracted info for SC'!$J$18,""))))))))))))))</f>
        <v/>
      </c>
      <c r="Z433" s="155"/>
      <c r="AA433" s="13" t="str">
        <f t="shared" si="142"/>
        <v/>
      </c>
      <c r="AB433" s="155"/>
      <c r="AC433" s="13" t="str">
        <f t="shared" ca="1" si="147"/>
        <v>$AB</v>
      </c>
      <c r="AD433" s="13" t="str" cm="1">
        <f t="array" aca="1" ref="AD433" ca="1">IFERROR(IF((LEFT(INDIRECT("$F"&amp;$S433),4))="GOTS",IF($G433="Organic","GOTS_Organic_raw",(IF($G433="Responsible","GOTS_Responsible",(IF($G433="No Attribute (Conventional)","GOTS_conventional",(IF($G433="Recycled Pre/Post-Consumer","GOTS_pre_post",(IF($G433="In-Conversion","GOTS_in_conversion",(IF($G433="Sustainably Sourced","Sustainably_sourced",""))))))))))),IF($G433="Organic","Organic",(IF($G433="Responsible","Responsible",(IF($G433="No Attribute (Conventional)","No_Attribute_Conventional",(IF($G433="Recycled Pre/Post-Consumer","Recycled_Pre_Post_Consumer",(IF($G433="In-Conversion","In_Conversion",(IF($G433="Recycled Pre-Consumer","Recycled_Pre_Consumer",(IF($G433="Recycled Post-Consumer","Recycled_Post_Consumer",(IF($G433="Sustainably Sourced","Sustainably_sourced","")))))))))))))))),"")</f>
        <v/>
      </c>
      <c r="AE433" s="13" t="e" cm="1">
        <f t="array" aca="1" ref="AE433" ca="1">IF(INDIRECT("$F"&amp;$S433)="","",IF(LEFT(INDIRECT("$F"&amp;$S433),3)="GRS","GRS_RCS_RM",IF((LEFT(INDIRECT("$F"&amp;$S433),3))="RCS","GRS_RCS_RM",IF(INDIRECT("$F"&amp;$S433)="OCS (No Label)","OCS_Conversion_RM",IF(LEFT(INDIRECT("$F"&amp;$S433),3)="OCS","OCS_RM",IF(RIGHT(INDIRECT("$F"&amp;$S433),10)="conversion","GOTS_RM_conversion",IF((LEFT(INDIRECT("$F"&amp;$S433),4))="GOTS","GOTS_RM","Responsible_RM")))))))</f>
        <v>#REF!</v>
      </c>
      <c r="AF433" s="13" t="str" cm="1">
        <f t="array" aca="1" ref="AF433" ca="1">IF($S433="","",INDIRECT("$Z"&amp;$S433))</f>
        <v/>
      </c>
      <c r="AG433" s="155"/>
      <c r="AH433" s="13" t="str" cm="1">
        <f t="array" aca="1" ref="AH433" ca="1">IFERROR(INDIRECT("$ag"&amp;S433),"")</f>
        <v/>
      </c>
      <c r="AI433" s="13" t="e" cm="1">
        <f t="array" aca="1" ref="AI433" ca="1">INDIRECT("O"&amp;S432)</f>
        <v>#REF!</v>
      </c>
      <c r="AJ433" s="13" t="str">
        <f>IF($I433="","",INDEX('Raw Material'!$A$1:$J$75,MATCH(I433,'Raw Material'!$A$1:$A$75,0),(MATCH(G433,'Raw Material'!$A$1:$J$1,0))))</f>
        <v/>
      </c>
      <c r="AK433" s="13" t="str">
        <f t="shared" si="143"/>
        <v>YANLIŞRM</v>
      </c>
      <c r="AL433" s="153" t="str">
        <f t="shared" si="144"/>
        <v/>
      </c>
    </row>
    <row r="434" spans="1:38" ht="16.5" customHeight="1">
      <c r="A434" s="162"/>
      <c r="B434" s="168"/>
      <c r="C434" s="169"/>
      <c r="D434" s="156"/>
      <c r="E434" s="156"/>
      <c r="F434" s="175"/>
      <c r="G434" s="181"/>
      <c r="H434" s="182"/>
      <c r="I434" s="182"/>
      <c r="J434" s="182"/>
      <c r="K434" s="32"/>
      <c r="L434" s="179"/>
      <c r="M434" s="179"/>
      <c r="N434" s="81"/>
      <c r="O434" s="185"/>
      <c r="P434" s="103"/>
      <c r="Q434" s="84" t="str">
        <f t="shared" si="145"/>
        <v/>
      </c>
      <c r="R434" s="159"/>
      <c r="S434" s="28" t="str" cm="1">
        <f t="array" aca="1" ref="S434" ca="1">IF(INDIRECT("A"&amp;114+$U434)&lt;&gt;"",114+$U434,"")</f>
        <v/>
      </c>
      <c r="T434" s="28" t="str">
        <f t="shared" ca="1" si="146"/>
        <v>$B</v>
      </c>
      <c r="U434" s="29">
        <f t="shared" si="152"/>
        <v>312</v>
      </c>
      <c r="V434" s="29">
        <v>26.6666666666687</v>
      </c>
      <c r="W434" s="29">
        <f t="shared" si="157"/>
        <v>26</v>
      </c>
      <c r="X434" s="41" t="str" cm="1">
        <f t="array" aca="1" ref="X434" ca="1">IFERROR(INDEX('PC&amp;PD'!$A$1:$AP$15,ROW('PC&amp;PD'!$A$15),MATCH(INDIRECT(T434),'PC&amp;PD'!$A$1:$AP$1,0)),"")</f>
        <v/>
      </c>
      <c r="Y434" s="13" t="str">
        <f>IF(OR($N434="",$N434=0),"",IF($N434=$E$7,'Extracted info for SC'!$J$6,IF($N434=$D$26,'Extracted info for SC'!$J$7,IF($N434=$E$26,'Extracted info for SC'!$J$8,IF($N434=$F$26,'Extracted info for SC'!$J$9,IF($N434=$G$26,'Extracted info for SC'!$J$10,IF($N434=$H$26,'Extracted info for SC'!$J$11,IF($N434=$I$26,'Extracted info for SC'!$J$12,IF($N434=$J$26,'Extracted info for SC'!$J$13,IF($N434=$K$26,'Extracted info for SC'!$J$14,IF($N434=$L$26,'Extracted info for SC'!$J$15,IF($N434=$M$26,'Extracted info for SC'!$J$16,IF($N434=$N$26,'Extracted info for SC'!$J$17,IF($N434=$O$26,'Extracted info for SC'!$J$18,""))))))))))))))</f>
        <v/>
      </c>
      <c r="Z434" s="155"/>
      <c r="AA434" s="13" t="str">
        <f t="shared" si="142"/>
        <v/>
      </c>
      <c r="AB434" s="155"/>
      <c r="AC434" s="13" t="str">
        <f t="shared" ca="1" si="147"/>
        <v>$AB</v>
      </c>
      <c r="AD434" s="13" t="str" cm="1">
        <f t="array" aca="1" ref="AD434" ca="1">IFERROR(IF((LEFT(INDIRECT("$F"&amp;$S434),4))="GOTS",IF($G434="Organic","GOTS_Organic_raw",(IF($G434="Responsible","GOTS_Responsible",(IF($G434="No Attribute (Conventional)","GOTS_conventional",(IF($G434="Recycled Pre/Post-Consumer","GOTS_pre_post",(IF($G434="In-Conversion","GOTS_in_conversion",(IF($G434="Sustainably Sourced","Sustainably_sourced",""))))))))))),IF($G434="Organic","Organic",(IF($G434="Responsible","Responsible",(IF($G434="No Attribute (Conventional)","No_Attribute_Conventional",(IF($G434="Recycled Pre/Post-Consumer","Recycled_Pre_Post_Consumer",(IF($G434="In-Conversion","In_Conversion",(IF($G434="Recycled Pre-Consumer","Recycled_Pre_Consumer",(IF($G434="Recycled Post-Consumer","Recycled_Post_Consumer",(IF($G434="Sustainably Sourced","Sustainably_sourced","")))))))))))))))),"")</f>
        <v/>
      </c>
      <c r="AE434" s="13" t="e" cm="1">
        <f t="array" aca="1" ref="AE434" ca="1">IF(INDIRECT("$F"&amp;$S434)="","",IF(LEFT(INDIRECT("$F"&amp;$S434),3)="GRS","GRS_RCS_RM",IF((LEFT(INDIRECT("$F"&amp;$S434),3))="RCS","GRS_RCS_RM",IF(INDIRECT("$F"&amp;$S434)="OCS (No Label)","OCS_Conversion_RM",IF(LEFT(INDIRECT("$F"&amp;$S434),3)="OCS","OCS_RM",IF(RIGHT(INDIRECT("$F"&amp;$S434),10)="conversion","GOTS_RM_conversion",IF((LEFT(INDIRECT("$F"&amp;$S434),4))="GOTS","GOTS_RM","Responsible_RM")))))))</f>
        <v>#REF!</v>
      </c>
      <c r="AF434" s="13" t="str" cm="1">
        <f t="array" aca="1" ref="AF434" ca="1">IF($S434="","",INDIRECT("$Z"&amp;$S434))</f>
        <v/>
      </c>
      <c r="AG434" s="155"/>
      <c r="AH434" s="13" t="str" cm="1">
        <f t="array" aca="1" ref="AH434" ca="1">IFERROR(INDIRECT("$ag"&amp;S434),"")</f>
        <v/>
      </c>
      <c r="AI434" s="13" t="e" cm="1">
        <f t="array" aca="1" ref="AI434" ca="1">INDIRECT("O"&amp;S433)</f>
        <v>#REF!</v>
      </c>
      <c r="AJ434" s="13" t="str">
        <f>IF($I434="","",INDEX('Raw Material'!$A$1:$J$75,MATCH(I434,'Raw Material'!$A$1:$A$75,0),(MATCH(G434,'Raw Material'!$A$1:$J$1,0))))</f>
        <v/>
      </c>
      <c r="AK434" s="13" t="str">
        <f t="shared" si="143"/>
        <v>YANLIŞRM</v>
      </c>
      <c r="AL434" s="153" t="str">
        <f t="shared" si="144"/>
        <v/>
      </c>
    </row>
    <row r="435" spans="1:38" ht="16.5" customHeight="1">
      <c r="A435" s="162"/>
      <c r="B435" s="168"/>
      <c r="C435" s="169"/>
      <c r="D435" s="156"/>
      <c r="E435" s="156"/>
      <c r="F435" s="175"/>
      <c r="G435" s="181"/>
      <c r="H435" s="182"/>
      <c r="I435" s="182"/>
      <c r="J435" s="182"/>
      <c r="K435" s="32"/>
      <c r="L435" s="179"/>
      <c r="M435" s="179"/>
      <c r="N435" s="81"/>
      <c r="O435" s="185"/>
      <c r="P435" s="103"/>
      <c r="Q435" s="84" t="str">
        <f t="shared" si="145"/>
        <v/>
      </c>
      <c r="R435" s="159"/>
      <c r="S435" s="28" t="str" cm="1">
        <f t="array" aca="1" ref="S435" ca="1">IF(INDIRECT("A"&amp;114+$U435)&lt;&gt;"",114+$U435,"")</f>
        <v/>
      </c>
      <c r="T435" s="28" t="str">
        <f t="shared" ca="1" si="146"/>
        <v>$B</v>
      </c>
      <c r="U435" s="29">
        <f t="shared" si="152"/>
        <v>312</v>
      </c>
      <c r="V435" s="29">
        <v>26.750000000002</v>
      </c>
      <c r="W435" s="29">
        <f t="shared" si="157"/>
        <v>26</v>
      </c>
      <c r="X435" s="41" t="str" cm="1">
        <f t="array" aca="1" ref="X435" ca="1">IFERROR(INDEX('PC&amp;PD'!$A$1:$AP$15,ROW('PC&amp;PD'!$A$15),MATCH(INDIRECT(T435),'PC&amp;PD'!$A$1:$AP$1,0)),"")</f>
        <v/>
      </c>
      <c r="Y435" s="13" t="str">
        <f>IF(OR($N435="",$N435=0),"",IF($N435=$E$7,'Extracted info for SC'!$J$6,IF($N435=$D$26,'Extracted info for SC'!$J$7,IF($N435=$E$26,'Extracted info for SC'!$J$8,IF($N435=$F$26,'Extracted info for SC'!$J$9,IF($N435=$G$26,'Extracted info for SC'!$J$10,IF($N435=$H$26,'Extracted info for SC'!$J$11,IF($N435=$I$26,'Extracted info for SC'!$J$12,IF($N435=$J$26,'Extracted info for SC'!$J$13,IF($N435=$K$26,'Extracted info for SC'!$J$14,IF($N435=$L$26,'Extracted info for SC'!$J$15,IF($N435=$M$26,'Extracted info for SC'!$J$16,IF($N435=$N$26,'Extracted info for SC'!$J$17,IF($N435=$O$26,'Extracted info for SC'!$J$18,""))))))))))))))</f>
        <v/>
      </c>
      <c r="Z435" s="155"/>
      <c r="AA435" s="13" t="str">
        <f t="shared" ref="AA435:AA498" si="170">IFERROR(IF(G435="","",IF(G435="No Attribute (Conventional)","",G435)),"")</f>
        <v/>
      </c>
      <c r="AB435" s="155"/>
      <c r="AC435" s="13" t="str">
        <f t="shared" ca="1" si="147"/>
        <v>$AB</v>
      </c>
      <c r="AD435" s="13" t="str" cm="1">
        <f t="array" aca="1" ref="AD435" ca="1">IFERROR(IF((LEFT(INDIRECT("$F"&amp;$S435),4))="GOTS",IF($G435="Organic","GOTS_Organic_raw",(IF($G435="Responsible","GOTS_Responsible",(IF($G435="No Attribute (Conventional)","GOTS_conventional",(IF($G435="Recycled Pre/Post-Consumer","GOTS_pre_post",(IF($G435="In-Conversion","GOTS_in_conversion",(IF($G435="Sustainably Sourced","Sustainably_sourced",""))))))))))),IF($G435="Organic","Organic",(IF($G435="Responsible","Responsible",(IF($G435="No Attribute (Conventional)","No_Attribute_Conventional",(IF($G435="Recycled Pre/Post-Consumer","Recycled_Pre_Post_Consumer",(IF($G435="In-Conversion","In_Conversion",(IF($G435="Recycled Pre-Consumer","Recycled_Pre_Consumer",(IF($G435="Recycled Post-Consumer","Recycled_Post_Consumer",(IF($G435="Sustainably Sourced","Sustainably_sourced","")))))))))))))))),"")</f>
        <v/>
      </c>
      <c r="AE435" s="13" t="e" cm="1">
        <f t="array" aca="1" ref="AE435" ca="1">IF(INDIRECT("$F"&amp;$S435)="","",IF(LEFT(INDIRECT("$F"&amp;$S435),3)="GRS","GRS_RCS_RM",IF((LEFT(INDIRECT("$F"&amp;$S435),3))="RCS","GRS_RCS_RM",IF(INDIRECT("$F"&amp;$S435)="OCS (No Label)","OCS_Conversion_RM",IF(LEFT(INDIRECT("$F"&amp;$S435),3)="OCS","OCS_RM",IF(RIGHT(INDIRECT("$F"&amp;$S435),10)="conversion","GOTS_RM_conversion",IF((LEFT(INDIRECT("$F"&amp;$S435),4))="GOTS","GOTS_RM","Responsible_RM")))))))</f>
        <v>#REF!</v>
      </c>
      <c r="AF435" s="13" t="str" cm="1">
        <f t="array" aca="1" ref="AF435" ca="1">IF($S435="","",INDIRECT("$Z"&amp;$S435))</f>
        <v/>
      </c>
      <c r="AG435" s="155"/>
      <c r="AH435" s="13" t="str" cm="1">
        <f t="array" aca="1" ref="AH435" ca="1">IFERROR(INDIRECT("$ag"&amp;S435),"")</f>
        <v/>
      </c>
      <c r="AI435" s="13" t="e" cm="1">
        <f t="array" aca="1" ref="AI435" ca="1">INDIRECT("O"&amp;S434)</f>
        <v>#REF!</v>
      </c>
      <c r="AJ435" s="13" t="str">
        <f>IF($I435="","",INDEX('Raw Material'!$A$1:$J$75,MATCH(I435,'Raw Material'!$A$1:$A$75,0),(MATCH(G435,'Raw Material'!$A$1:$J$1,0))))</f>
        <v/>
      </c>
      <c r="AK435" s="13" t="str">
        <f t="shared" ref="AK435:AK498" si="171">$U$17&amp;"RM"</f>
        <v>YANLIŞRM</v>
      </c>
      <c r="AL435" s="153" t="str">
        <f t="shared" ref="AL435:AL498" si="172">IF($G435="Organic","Organic",IF($G435="No Attribute (Conventional)","No_Attribute_Conventional",IF($G435="Recycled pre-consumer","Recycled_pre_consumer",IF($G435="Recycled post-consumer","Recycled_post_consumer",IF($G435="Responsible","Responsible",IF($G435="Sustainably sourced","Sustainable_sourced",IF($G435="ın-conversion","In_conversion","")))))))</f>
        <v/>
      </c>
    </row>
    <row r="436" spans="1:38" ht="16.5" customHeight="1">
      <c r="A436" s="162"/>
      <c r="B436" s="168"/>
      <c r="C436" s="169"/>
      <c r="D436" s="156"/>
      <c r="E436" s="156"/>
      <c r="F436" s="175"/>
      <c r="G436" s="181"/>
      <c r="H436" s="182"/>
      <c r="I436" s="182"/>
      <c r="J436" s="182"/>
      <c r="K436" s="32"/>
      <c r="L436" s="179"/>
      <c r="M436" s="179"/>
      <c r="N436" s="81"/>
      <c r="O436" s="185"/>
      <c r="P436" s="103"/>
      <c r="Q436" s="84" t="str">
        <f t="shared" si="145"/>
        <v/>
      </c>
      <c r="R436" s="159"/>
      <c r="S436" s="28" t="str" cm="1">
        <f t="array" aca="1" ref="S436" ca="1">IF(INDIRECT("A"&amp;114+$U436)&lt;&gt;"",114+$U436,"")</f>
        <v/>
      </c>
      <c r="T436" s="28" t="str">
        <f t="shared" ca="1" si="146"/>
        <v>$B</v>
      </c>
      <c r="U436" s="29">
        <f t="shared" si="152"/>
        <v>312</v>
      </c>
      <c r="V436" s="29">
        <v>26.8333333333354</v>
      </c>
      <c r="W436" s="29">
        <f t="shared" si="157"/>
        <v>26</v>
      </c>
      <c r="X436" s="41" t="str" cm="1">
        <f t="array" aca="1" ref="X436" ca="1">IFERROR(INDEX('PC&amp;PD'!$A$1:$AP$15,ROW('PC&amp;PD'!$A$15),MATCH(INDIRECT(T436),'PC&amp;PD'!$A$1:$AP$1,0)),"")</f>
        <v/>
      </c>
      <c r="Y436" s="13" t="str">
        <f>IF(OR($N436="",$N436=0),"",IF($N436=$E$7,'Extracted info for SC'!$J$6,IF($N436=$D$26,'Extracted info for SC'!$J$7,IF($N436=$E$26,'Extracted info for SC'!$J$8,IF($N436=$F$26,'Extracted info for SC'!$J$9,IF($N436=$G$26,'Extracted info for SC'!$J$10,IF($N436=$H$26,'Extracted info for SC'!$J$11,IF($N436=$I$26,'Extracted info for SC'!$J$12,IF($N436=$J$26,'Extracted info for SC'!$J$13,IF($N436=$K$26,'Extracted info for SC'!$J$14,IF($N436=$L$26,'Extracted info for SC'!$J$15,IF($N436=$M$26,'Extracted info for SC'!$J$16,IF($N436=$N$26,'Extracted info for SC'!$J$17,IF($N436=$O$26,'Extracted info for SC'!$J$18,""))))))))))))))</f>
        <v/>
      </c>
      <c r="Z436" s="155"/>
      <c r="AA436" s="13" t="str">
        <f t="shared" si="170"/>
        <v/>
      </c>
      <c r="AB436" s="155"/>
      <c r="AC436" s="13" t="str">
        <f t="shared" ca="1" si="147"/>
        <v>$AB</v>
      </c>
      <c r="AD436" s="13" t="str" cm="1">
        <f t="array" aca="1" ref="AD436" ca="1">IFERROR(IF((LEFT(INDIRECT("$F"&amp;$S436),4))="GOTS",IF($G436="Organic","GOTS_Organic_raw",(IF($G436="Responsible","GOTS_Responsible",(IF($G436="No Attribute (Conventional)","GOTS_conventional",(IF($G436="Recycled Pre/Post-Consumer","GOTS_pre_post",(IF($G436="In-Conversion","GOTS_in_conversion",(IF($G436="Sustainably Sourced","Sustainably_sourced",""))))))))))),IF($G436="Organic","Organic",(IF($G436="Responsible","Responsible",(IF($G436="No Attribute (Conventional)","No_Attribute_Conventional",(IF($G436="Recycled Pre/Post-Consumer","Recycled_Pre_Post_Consumer",(IF($G436="In-Conversion","In_Conversion",(IF($G436="Recycled Pre-Consumer","Recycled_Pre_Consumer",(IF($G436="Recycled Post-Consumer","Recycled_Post_Consumer",(IF($G436="Sustainably Sourced","Sustainably_sourced","")))))))))))))))),"")</f>
        <v/>
      </c>
      <c r="AE436" s="13" t="e" cm="1">
        <f t="array" aca="1" ref="AE436" ca="1">IF(INDIRECT("$F"&amp;$S436)="","",IF(LEFT(INDIRECT("$F"&amp;$S436),3)="GRS","GRS_RCS_RM",IF((LEFT(INDIRECT("$F"&amp;$S436),3))="RCS","GRS_RCS_RM",IF(INDIRECT("$F"&amp;$S436)="OCS (No Label)","OCS_Conversion_RM",IF(LEFT(INDIRECT("$F"&amp;$S436),3)="OCS","OCS_RM",IF(RIGHT(INDIRECT("$F"&amp;$S436),10)="conversion","GOTS_RM_conversion",IF((LEFT(INDIRECT("$F"&amp;$S436),4))="GOTS","GOTS_RM","Responsible_RM")))))))</f>
        <v>#REF!</v>
      </c>
      <c r="AF436" s="13" t="str" cm="1">
        <f t="array" aca="1" ref="AF436" ca="1">IF($S436="","",INDIRECT("$Z"&amp;$S436))</f>
        <v/>
      </c>
      <c r="AG436" s="155"/>
      <c r="AH436" s="13" t="str" cm="1">
        <f t="array" aca="1" ref="AH436" ca="1">IFERROR(INDIRECT("$ag"&amp;S436),"")</f>
        <v/>
      </c>
      <c r="AI436" s="13" t="e" cm="1">
        <f t="array" aca="1" ref="AI436" ca="1">INDIRECT("O"&amp;S435)</f>
        <v>#REF!</v>
      </c>
      <c r="AJ436" s="13" t="str">
        <f>IF($I436="","",INDEX('Raw Material'!$A$1:$J$75,MATCH(I436,'Raw Material'!$A$1:$A$75,0),(MATCH(G436,'Raw Material'!$A$1:$J$1,0))))</f>
        <v/>
      </c>
      <c r="AK436" s="13" t="str">
        <f t="shared" si="171"/>
        <v>YANLIŞRM</v>
      </c>
      <c r="AL436" s="153" t="str">
        <f t="shared" si="172"/>
        <v/>
      </c>
    </row>
    <row r="437" spans="1:38" ht="16.5" customHeight="1" thickBot="1">
      <c r="A437" s="163"/>
      <c r="B437" s="170"/>
      <c r="C437" s="171"/>
      <c r="D437" s="156"/>
      <c r="E437" s="156"/>
      <c r="F437" s="176"/>
      <c r="G437" s="157"/>
      <c r="H437" s="158"/>
      <c r="I437" s="158"/>
      <c r="J437" s="158"/>
      <c r="K437" s="33"/>
      <c r="L437" s="180"/>
      <c r="M437" s="180"/>
      <c r="N437" s="82"/>
      <c r="O437" s="186"/>
      <c r="P437" s="103"/>
      <c r="Q437" s="84" t="str">
        <f t="shared" ref="Q437:Q500" si="173">IF(OR($G437="",$I437="",$K437="",$AJ437="–"),"",CONCATENATE($K437," ",$AA437," ",$I437," (",$AJ437,") + "))</f>
        <v/>
      </c>
      <c r="R437" s="159"/>
      <c r="S437" s="28" t="str" cm="1">
        <f t="array" aca="1" ref="S437" ca="1">IF(INDIRECT("A"&amp;114+$U437)&lt;&gt;"",114+$U437,"")</f>
        <v/>
      </c>
      <c r="T437" s="28" t="str">
        <f t="shared" ref="T437:T500" ca="1" si="174">"$B"&amp;S437</f>
        <v>$B</v>
      </c>
      <c r="U437" s="29">
        <f t="shared" si="152"/>
        <v>312</v>
      </c>
      <c r="V437" s="29">
        <v>26.9166666666687</v>
      </c>
      <c r="W437" s="29">
        <f t="shared" si="157"/>
        <v>26</v>
      </c>
      <c r="X437" s="41" t="str" cm="1">
        <f t="array" aca="1" ref="X437" ca="1">IFERROR(INDEX('PC&amp;PD'!$A$1:$AP$15,ROW('PC&amp;PD'!$A$15),MATCH(INDIRECT(T437),'PC&amp;PD'!$A$1:$AP$1,0)),"")</f>
        <v/>
      </c>
      <c r="Y437" s="13" t="str">
        <f>IF(OR($N437="",$N437=0),"",IF($N437=$E$7,'Extracted info for SC'!$J$6,IF($N437=$D$26,'Extracted info for SC'!$J$7,IF($N437=$E$26,'Extracted info for SC'!$J$8,IF($N437=$F$26,'Extracted info for SC'!$J$9,IF($N437=$G$26,'Extracted info for SC'!$J$10,IF($N437=$H$26,'Extracted info for SC'!$J$11,IF($N437=$I$26,'Extracted info for SC'!$J$12,IF($N437=$J$26,'Extracted info for SC'!$J$13,IF($N437=$K$26,'Extracted info for SC'!$J$14,IF($N437=$L$26,'Extracted info for SC'!$J$15,IF($N437=$M$26,'Extracted info for SC'!$J$16,IF($N437=$N$26,'Extracted info for SC'!$J$17,IF($N437=$O$26,'Extracted info for SC'!$J$18,""))))))))))))))</f>
        <v/>
      </c>
      <c r="Z437" s="155"/>
      <c r="AA437" s="13" t="str">
        <f t="shared" si="170"/>
        <v/>
      </c>
      <c r="AB437" s="155"/>
      <c r="AC437" s="13" t="str">
        <f t="shared" ref="AC437:AC500" ca="1" si="175">"$AB"&amp;S437</f>
        <v>$AB</v>
      </c>
      <c r="AD437" s="13" t="str" cm="1">
        <f t="array" aca="1" ref="AD437" ca="1">IFERROR(IF((LEFT(INDIRECT("$F"&amp;$S437),4))="GOTS",IF($G437="Organic","GOTS_Organic_raw",(IF($G437="Responsible","GOTS_Responsible",(IF($G437="No Attribute (Conventional)","GOTS_conventional",(IF($G437="Recycled Pre/Post-Consumer","GOTS_pre_post",(IF($G437="In-Conversion","GOTS_in_conversion",(IF($G437="Sustainably Sourced","Sustainably_sourced",""))))))))))),IF($G437="Organic","Organic",(IF($G437="Responsible","Responsible",(IF($G437="No Attribute (Conventional)","No_Attribute_Conventional",(IF($G437="Recycled Pre/Post-Consumer","Recycled_Pre_Post_Consumer",(IF($G437="In-Conversion","In_Conversion",(IF($G437="Recycled Pre-Consumer","Recycled_Pre_Consumer",(IF($G437="Recycled Post-Consumer","Recycled_Post_Consumer",(IF($G437="Sustainably Sourced","Sustainably_sourced","")))))))))))))))),"")</f>
        <v/>
      </c>
      <c r="AE437" s="13" t="e" cm="1">
        <f t="array" aca="1" ref="AE437" ca="1">IF(INDIRECT("$F"&amp;$S437)="","",IF(LEFT(INDIRECT("$F"&amp;$S437),3)="GRS","GRS_RCS_RM",IF((LEFT(INDIRECT("$F"&amp;$S437),3))="RCS","GRS_RCS_RM",IF(INDIRECT("$F"&amp;$S437)="OCS (No Label)","OCS_Conversion_RM",IF(LEFT(INDIRECT("$F"&amp;$S437),3)="OCS","OCS_RM",IF(RIGHT(INDIRECT("$F"&amp;$S437),10)="conversion","GOTS_RM_conversion",IF((LEFT(INDIRECT("$F"&amp;$S437),4))="GOTS","GOTS_RM","Responsible_RM")))))))</f>
        <v>#REF!</v>
      </c>
      <c r="AF437" s="13" t="str" cm="1">
        <f t="array" aca="1" ref="AF437" ca="1">IF($S437="","",INDIRECT("$Z"&amp;$S437))</f>
        <v/>
      </c>
      <c r="AG437" s="155"/>
      <c r="AH437" s="13" t="str" cm="1">
        <f t="array" aca="1" ref="AH437" ca="1">IFERROR(INDIRECT("$ag"&amp;S437),"")</f>
        <v/>
      </c>
      <c r="AI437" s="13" t="e" cm="1">
        <f t="array" aca="1" ref="AI437" ca="1">INDIRECT("O"&amp;S436)</f>
        <v>#REF!</v>
      </c>
      <c r="AJ437" s="13" t="str">
        <f>IF($I437="","",INDEX('Raw Material'!$A$1:$J$75,MATCH(I437,'Raw Material'!$A$1:$A$75,0),(MATCH(G437,'Raw Material'!$A$1:$J$1,0))))</f>
        <v/>
      </c>
      <c r="AK437" s="13" t="str">
        <f t="shared" si="171"/>
        <v>YANLIŞRM</v>
      </c>
      <c r="AL437" s="153" t="str">
        <f t="shared" si="172"/>
        <v/>
      </c>
    </row>
    <row r="438" spans="1:38" ht="16.5" customHeight="1">
      <c r="A438" s="160" t="str">
        <f>IF(B438="","",COUNTA($B$114:$B438))</f>
        <v/>
      </c>
      <c r="B438" s="164"/>
      <c r="C438" s="165"/>
      <c r="D438" s="183"/>
      <c r="E438" s="183"/>
      <c r="F438" s="172"/>
      <c r="G438" s="212"/>
      <c r="H438" s="206"/>
      <c r="I438" s="206"/>
      <c r="J438" s="206"/>
      <c r="K438" s="31"/>
      <c r="L438" s="177" t="str">
        <f t="shared" ref="L438" si="176">IF(R438="","",LEFT(R438,LEN(R438)-2))</f>
        <v/>
      </c>
      <c r="M438" s="177"/>
      <c r="N438" s="80"/>
      <c r="O438" s="184"/>
      <c r="P438" s="103"/>
      <c r="Q438" s="84" t="str">
        <f t="shared" si="173"/>
        <v/>
      </c>
      <c r="R438" s="159" t="str">
        <f t="shared" ref="R438" si="177">CONCATENATE($Q438,Q439,Q440,Q441,Q442,Q443,$Q444,$Q445,$Q446,$Q447,Q448,Q449)</f>
        <v/>
      </c>
      <c r="S438" s="28" t="str" cm="1">
        <f t="array" aca="1" ref="S438" ca="1">IF(INDIRECT("A"&amp;114+$U438)&lt;&gt;"",114+$U438,"")</f>
        <v/>
      </c>
      <c r="T438" s="28" t="str">
        <f t="shared" ca="1" si="174"/>
        <v>$B</v>
      </c>
      <c r="U438" s="29">
        <f t="shared" si="152"/>
        <v>324</v>
      </c>
      <c r="V438" s="29">
        <v>27.0000000000021</v>
      </c>
      <c r="W438" s="29">
        <f t="shared" si="157"/>
        <v>27</v>
      </c>
      <c r="X438" s="41" t="str" cm="1">
        <f t="array" aca="1" ref="X438" ca="1">IFERROR(INDEX('PC&amp;PD'!$A$1:$AP$15,ROW('PC&amp;PD'!$A$15),MATCH(INDIRECT(T438),'PC&amp;PD'!$A$1:$AP$1,0)),"")</f>
        <v/>
      </c>
      <c r="Y438" s="13" t="str">
        <f>IF(OR($N438="",$N438=0),"",IF($N438=$E$7,'Extracted info for SC'!$J$6,IF($N438=$D$26,'Extracted info for SC'!$J$7,IF($N438=$E$26,'Extracted info for SC'!$J$8,IF($N438=$F$26,'Extracted info for SC'!$J$9,IF($N438=$G$26,'Extracted info for SC'!$J$10,IF($N438=$H$26,'Extracted info for SC'!$J$11,IF($N438=$I$26,'Extracted info for SC'!$J$12,IF($N438=$J$26,'Extracted info for SC'!$J$13,IF($N438=$K$26,'Extracted info for SC'!$J$14,IF($N438=$L$26,'Extracted info for SC'!$J$15,IF($N438=$M$26,'Extracted info for SC'!$J$16,IF($N438=$N$26,'Extracted info for SC'!$J$17,IF($N438=$O$26,'Extracted info for SC'!$J$18,""))))))))))))))</f>
        <v/>
      </c>
      <c r="Z438" s="155" t="str">
        <f t="shared" ref="Z438" si="178">IFERROR(IF($F438="OCS 100","OCS (OCS 100)",IF($F438="OCS Blended","OCS (OCS Blended)",IF($F438="OCS (No Label)","OCS (No Label)",IF($F438="RCS 100","RCS (RCS 100)",IF($F438="RCS Blended","RCS (RCS Blended)",IF($F438="GRS","GRS (GRS)",IF($F438="GRS (No Label)", "GRS (No Label)",IF($F438="RDS","RDS (RDS)",IF($F438="RWS","RWS (RWS)",IF($F438="RAS","RAS (RAS)",IF($F438="RMS","RMS (RMS)",IF($F438="GOTS Organic","GOTS (Organic)",IF($F438="GOTS Made with organic","GOTS (Made with Organic)",IF($F438="GOTS Organic - in conversion","GOTS (Organic - In Conversion)",IF($F438="GOTS Made with organic - in conversion","GOTS (Made with Organic - In Conversion)",""))))))))))))))),"")</f>
        <v/>
      </c>
      <c r="AA438" s="13" t="str">
        <f t="shared" si="170"/>
        <v/>
      </c>
      <c r="AB438" s="155" t="str">
        <f t="shared" ref="AB438" si="179">IFERROR(IF($F438="OCS 100", "OCS_100",IF($F438="OCS Blended", "OCS_Blended",IF($F438="OCS (No Label)", "OCS_No_Label",IF($F438="RCS 100", "RCS_100",IF($F438="RCS Blended","RCS_Blended",IF($F438="GRS","GRS",IF($F438="GRS (No Label)", "GRS_No_Label",IF($F438="RDS","RDS",IF($F438="RWS","RWS",IF($F438="RMS","RMS",IF($F438="GOTS Organic","GOTS_Organic",IF($F438="GOTS Made with organic","GOTS_Made_with_organic",IF($F438="GOTS Organic - in conversion","GOTS_Organic_in_Conversion",IF($F438="GOTS Made with organic - in conversion","GOTS_Made_with_Organic_in_Conversion",IF($F438="RAS","RAS",""))))))))))))))),"")</f>
        <v/>
      </c>
      <c r="AC438" s="13" t="str">
        <f t="shared" ca="1" si="175"/>
        <v>$AB</v>
      </c>
      <c r="AD438" s="13" t="str" cm="1">
        <f t="array" aca="1" ref="AD438" ca="1">IFERROR(IF((LEFT(INDIRECT("$F"&amp;$S438),4))="GOTS",IF($G438="Organic","GOTS_Organic_raw",(IF($G438="Responsible","GOTS_Responsible",(IF($G438="No Attribute (Conventional)","GOTS_conventional",(IF($G438="Recycled Pre/Post-Consumer","GOTS_pre_post",(IF($G438="In-Conversion","GOTS_in_conversion",(IF($G438="Sustainably Sourced","Sustainably_sourced",""))))))))))),IF($G438="Organic","Organic",(IF($G438="Responsible","Responsible",(IF($G438="No Attribute (Conventional)","No_Attribute_Conventional",(IF($G438="Recycled Pre/Post-Consumer","Recycled_Pre_Post_Consumer",(IF($G438="In-Conversion","In_Conversion",(IF($G438="Recycled Pre-Consumer","Recycled_Pre_Consumer",(IF($G438="Recycled Post-Consumer","Recycled_Post_Consumer",(IF($G438="Sustainably Sourced","Sustainably_sourced","")))))))))))))))),"")</f>
        <v/>
      </c>
      <c r="AE438" s="13" t="e" cm="1">
        <f t="array" aca="1" ref="AE438" ca="1">IF(INDIRECT("$F"&amp;$S438)="","",IF(LEFT(INDIRECT("$F"&amp;$S438),3)="GRS","GRS_RCS_RM",IF((LEFT(INDIRECT("$F"&amp;$S438),3))="RCS","GRS_RCS_RM",IF(INDIRECT("$F"&amp;$S438)="OCS (No Label)","OCS_Conversion_RM",IF(LEFT(INDIRECT("$F"&amp;$S438),3)="OCS","OCS_RM",IF(RIGHT(INDIRECT("$F"&amp;$S438),10)="conversion","GOTS_RM_conversion",IF((LEFT(INDIRECT("$F"&amp;$S438),4))="GOTS","GOTS_RM","Responsible_RM")))))))</f>
        <v>#REF!</v>
      </c>
      <c r="AF438" s="13" t="str" cm="1">
        <f t="array" aca="1" ref="AF438" ca="1">IF($S438="","",INDIRECT("$Z"&amp;$S438))</f>
        <v/>
      </c>
      <c r="AG438" s="155" t="str">
        <f t="shared" ref="AG438:AG498" si="180">IF(AND(Y438="",Y439="",Y440="",Y441="",Y442="",Y443="",Y444="",Y445="",Y446="",Y447="",Y448="",Y449=""),"",CONCATENATE(Y438&amp;", "&amp;Y439&amp;", "&amp;Y440&amp;", "&amp;Y441&amp;", "&amp;Y442&amp;", "&amp;Y443&amp;", "&amp;Y444&amp;", "&amp;Y445&amp;", "&amp;Y446&amp;", "&amp;Y447&amp;", "&amp;Y448&amp;", "&amp;Y449))</f>
        <v/>
      </c>
      <c r="AH438" s="13" t="str" cm="1">
        <f t="array" aca="1" ref="AH438" ca="1">IFERROR(INDIRECT("$ag"&amp;S438),"")</f>
        <v/>
      </c>
      <c r="AI438" s="13" t="e" cm="1">
        <f t="array" aca="1" ref="AI438" ca="1">INDIRECT("O"&amp;S437)</f>
        <v>#REF!</v>
      </c>
      <c r="AJ438" s="13" t="str">
        <f>IF($I438="","",INDEX('Raw Material'!$A$1:$J$75,MATCH(I438,'Raw Material'!$A$1:$A$75,0),(MATCH(G438,'Raw Material'!$A$1:$J$1,0))))</f>
        <v/>
      </c>
      <c r="AK438" s="13" t="str">
        <f t="shared" si="171"/>
        <v>YANLIŞRM</v>
      </c>
      <c r="AL438" s="153" t="str">
        <f t="shared" si="172"/>
        <v/>
      </c>
    </row>
    <row r="439" spans="1:38" ht="16.5" customHeight="1">
      <c r="A439" s="161"/>
      <c r="B439" s="166"/>
      <c r="C439" s="167"/>
      <c r="D439" s="156"/>
      <c r="E439" s="156"/>
      <c r="F439" s="173"/>
      <c r="G439" s="181"/>
      <c r="H439" s="182"/>
      <c r="I439" s="182"/>
      <c r="J439" s="182"/>
      <c r="K439" s="32"/>
      <c r="L439" s="178"/>
      <c r="M439" s="178"/>
      <c r="N439" s="81"/>
      <c r="O439" s="185"/>
      <c r="P439" s="103"/>
      <c r="Q439" s="84" t="str">
        <f t="shared" si="173"/>
        <v/>
      </c>
      <c r="R439" s="159"/>
      <c r="S439" s="28" t="str" cm="1">
        <f t="array" aca="1" ref="S439" ca="1">IF(INDIRECT("A"&amp;114+$U439)&lt;&gt;"",114+$U439,"")</f>
        <v/>
      </c>
      <c r="T439" s="28" t="str">
        <f t="shared" ca="1" si="174"/>
        <v>$B</v>
      </c>
      <c r="U439" s="29">
        <f t="shared" si="152"/>
        <v>324</v>
      </c>
      <c r="V439" s="29">
        <v>27.0833333333354</v>
      </c>
      <c r="W439" s="29">
        <f t="shared" si="157"/>
        <v>27</v>
      </c>
      <c r="X439" s="41" t="str" cm="1">
        <f t="array" aca="1" ref="X439" ca="1">IFERROR(INDEX('PC&amp;PD'!$A$1:$AP$15,ROW('PC&amp;PD'!$A$15),MATCH(INDIRECT(T439),'PC&amp;PD'!$A$1:$AP$1,0)),"")</f>
        <v/>
      </c>
      <c r="Y439" s="13" t="str">
        <f>IF(OR($N439="",$N439=0),"",IF($N439=$E$7,'Extracted info for SC'!$J$6,IF($N439=$D$26,'Extracted info for SC'!$J$7,IF($N439=$E$26,'Extracted info for SC'!$J$8,IF($N439=$F$26,'Extracted info for SC'!$J$9,IF($N439=$G$26,'Extracted info for SC'!$J$10,IF($N439=$H$26,'Extracted info for SC'!$J$11,IF($N439=$I$26,'Extracted info for SC'!$J$12,IF($N439=$J$26,'Extracted info for SC'!$J$13,IF($N439=$K$26,'Extracted info for SC'!$J$14,IF($N439=$L$26,'Extracted info for SC'!$J$15,IF($N439=$M$26,'Extracted info for SC'!$J$16,IF($N439=$N$26,'Extracted info for SC'!$J$17,IF($N439=$O$26,'Extracted info for SC'!$J$18,""))))))))))))))</f>
        <v/>
      </c>
      <c r="Z439" s="155"/>
      <c r="AA439" s="13" t="str">
        <f t="shared" si="170"/>
        <v/>
      </c>
      <c r="AB439" s="155"/>
      <c r="AC439" s="13" t="str">
        <f t="shared" ca="1" si="175"/>
        <v>$AB</v>
      </c>
      <c r="AD439" s="13" t="str" cm="1">
        <f t="array" aca="1" ref="AD439" ca="1">IFERROR(IF((LEFT(INDIRECT("$F"&amp;$S439),4))="GOTS",IF($G439="Organic","GOTS_Organic_raw",(IF($G439="Responsible","GOTS_Responsible",(IF($G439="No Attribute (Conventional)","GOTS_conventional",(IF($G439="Recycled Pre/Post-Consumer","GOTS_pre_post",(IF($G439="In-Conversion","GOTS_in_conversion",(IF($G439="Sustainably Sourced","Sustainably_sourced",""))))))))))),IF($G439="Organic","Organic",(IF($G439="Responsible","Responsible",(IF($G439="No Attribute (Conventional)","No_Attribute_Conventional",(IF($G439="Recycled Pre/Post-Consumer","Recycled_Pre_Post_Consumer",(IF($G439="In-Conversion","In_Conversion",(IF($G439="Recycled Pre-Consumer","Recycled_Pre_Consumer",(IF($G439="Recycled Post-Consumer","Recycled_Post_Consumer",(IF($G439="Sustainably Sourced","Sustainably_sourced","")))))))))))))))),"")</f>
        <v/>
      </c>
      <c r="AE439" s="13" t="e" cm="1">
        <f t="array" aca="1" ref="AE439" ca="1">IF(INDIRECT("$F"&amp;$S439)="","",IF(LEFT(INDIRECT("$F"&amp;$S439),3)="GRS","GRS_RCS_RM",IF((LEFT(INDIRECT("$F"&amp;$S439),3))="RCS","GRS_RCS_RM",IF(INDIRECT("$F"&amp;$S439)="OCS (No Label)","OCS_Conversion_RM",IF(LEFT(INDIRECT("$F"&amp;$S439),3)="OCS","OCS_RM",IF(RIGHT(INDIRECT("$F"&amp;$S439),10)="conversion","GOTS_RM_conversion",IF((LEFT(INDIRECT("$F"&amp;$S439),4))="GOTS","GOTS_RM","Responsible_RM")))))))</f>
        <v>#REF!</v>
      </c>
      <c r="AF439" s="13" t="str" cm="1">
        <f t="array" aca="1" ref="AF439" ca="1">IF($S439="","",INDIRECT("$Z"&amp;$S439))</f>
        <v/>
      </c>
      <c r="AG439" s="155"/>
      <c r="AH439" s="13" t="str" cm="1">
        <f t="array" aca="1" ref="AH439" ca="1">IFERROR(INDIRECT("$ag"&amp;S439),"")</f>
        <v/>
      </c>
      <c r="AI439" s="13" t="e" cm="1">
        <f t="array" aca="1" ref="AI439" ca="1">INDIRECT("O"&amp;S438)</f>
        <v>#REF!</v>
      </c>
      <c r="AJ439" s="13" t="str">
        <f>IF($I439="","",INDEX('Raw Material'!$A$1:$J$75,MATCH(I439,'Raw Material'!$A$1:$A$75,0),(MATCH(G439,'Raw Material'!$A$1:$J$1,0))))</f>
        <v/>
      </c>
      <c r="AK439" s="13" t="str">
        <f t="shared" si="171"/>
        <v>YANLIŞRM</v>
      </c>
      <c r="AL439" s="153" t="str">
        <f t="shared" si="172"/>
        <v/>
      </c>
    </row>
    <row r="440" spans="1:38" ht="16.5" customHeight="1">
      <c r="A440" s="161"/>
      <c r="B440" s="166"/>
      <c r="C440" s="167"/>
      <c r="D440" s="156"/>
      <c r="E440" s="156"/>
      <c r="F440" s="173"/>
      <c r="G440" s="181"/>
      <c r="H440" s="182"/>
      <c r="I440" s="182"/>
      <c r="J440" s="182"/>
      <c r="K440" s="32"/>
      <c r="L440" s="178"/>
      <c r="M440" s="178"/>
      <c r="N440" s="81"/>
      <c r="O440" s="185"/>
      <c r="P440" s="103"/>
      <c r="Q440" s="84" t="str">
        <f t="shared" si="173"/>
        <v/>
      </c>
      <c r="R440" s="159"/>
      <c r="S440" s="28" t="str" cm="1">
        <f t="array" aca="1" ref="S440" ca="1">IF(INDIRECT("A"&amp;114+$U440)&lt;&gt;"",114+$U440,"")</f>
        <v/>
      </c>
      <c r="T440" s="28" t="str">
        <f t="shared" ca="1" si="174"/>
        <v>$B</v>
      </c>
      <c r="U440" s="29">
        <f t="shared" si="152"/>
        <v>324</v>
      </c>
      <c r="V440" s="29">
        <v>27.1666666666687</v>
      </c>
      <c r="W440" s="29">
        <f t="shared" si="157"/>
        <v>27</v>
      </c>
      <c r="X440" s="41" t="str" cm="1">
        <f t="array" aca="1" ref="X440" ca="1">IFERROR(INDEX('PC&amp;PD'!$A$1:$AP$15,ROW('PC&amp;PD'!$A$15),MATCH(INDIRECT(T440),'PC&amp;PD'!$A$1:$AP$1,0)),"")</f>
        <v/>
      </c>
      <c r="Y440" s="13" t="str">
        <f>IF(OR($N440="",$N440=0),"",IF($N440=$E$7,'Extracted info for SC'!$J$6,IF($N440=$D$26,'Extracted info for SC'!$J$7,IF($N440=$E$26,'Extracted info for SC'!$J$8,IF($N440=$F$26,'Extracted info for SC'!$J$9,IF($N440=$G$26,'Extracted info for SC'!$J$10,IF($N440=$H$26,'Extracted info for SC'!$J$11,IF($N440=$I$26,'Extracted info for SC'!$J$12,IF($N440=$J$26,'Extracted info for SC'!$J$13,IF($N440=$K$26,'Extracted info for SC'!$J$14,IF($N440=$L$26,'Extracted info for SC'!$J$15,IF($N440=$M$26,'Extracted info for SC'!$J$16,IF($N440=$N$26,'Extracted info for SC'!$J$17,IF($N440=$O$26,'Extracted info for SC'!$J$18,""))))))))))))))</f>
        <v/>
      </c>
      <c r="Z440" s="155"/>
      <c r="AA440" s="13" t="str">
        <f t="shared" si="170"/>
        <v/>
      </c>
      <c r="AB440" s="155"/>
      <c r="AC440" s="13" t="str">
        <f t="shared" ca="1" si="175"/>
        <v>$AB</v>
      </c>
      <c r="AD440" s="13" t="str" cm="1">
        <f t="array" aca="1" ref="AD440" ca="1">IFERROR(IF((LEFT(INDIRECT("$F"&amp;$S440),4))="GOTS",IF($G440="Organic","GOTS_Organic_raw",(IF($G440="Responsible","GOTS_Responsible",(IF($G440="No Attribute (Conventional)","GOTS_conventional",(IF($G440="Recycled Pre/Post-Consumer","GOTS_pre_post",(IF($G440="In-Conversion","GOTS_in_conversion",(IF($G440="Sustainably Sourced","Sustainably_sourced",""))))))))))),IF($G440="Organic","Organic",(IF($G440="Responsible","Responsible",(IF($G440="No Attribute (Conventional)","No_Attribute_Conventional",(IF($G440="Recycled Pre/Post-Consumer","Recycled_Pre_Post_Consumer",(IF($G440="In-Conversion","In_Conversion",(IF($G440="Recycled Pre-Consumer","Recycled_Pre_Consumer",(IF($G440="Recycled Post-Consumer","Recycled_Post_Consumer",(IF($G440="Sustainably Sourced","Sustainably_sourced","")))))))))))))))),"")</f>
        <v/>
      </c>
      <c r="AE440" s="13" t="e" cm="1">
        <f t="array" aca="1" ref="AE440" ca="1">IF(INDIRECT("$F"&amp;$S440)="","",IF(LEFT(INDIRECT("$F"&amp;$S440),3)="GRS","GRS_RCS_RM",IF((LEFT(INDIRECT("$F"&amp;$S440),3))="RCS","GRS_RCS_RM",IF(INDIRECT("$F"&amp;$S440)="OCS (No Label)","OCS_Conversion_RM",IF(LEFT(INDIRECT("$F"&amp;$S440),3)="OCS","OCS_RM",IF(RIGHT(INDIRECT("$F"&amp;$S440),10)="conversion","GOTS_RM_conversion",IF((LEFT(INDIRECT("$F"&amp;$S440),4))="GOTS","GOTS_RM","Responsible_RM")))))))</f>
        <v>#REF!</v>
      </c>
      <c r="AF440" s="13" t="str" cm="1">
        <f t="array" aca="1" ref="AF440" ca="1">IF($S440="","",INDIRECT("$Z"&amp;$S440))</f>
        <v/>
      </c>
      <c r="AG440" s="155"/>
      <c r="AH440" s="13" t="str" cm="1">
        <f t="array" aca="1" ref="AH440" ca="1">IFERROR(INDIRECT("$ag"&amp;S440),"")</f>
        <v/>
      </c>
      <c r="AI440" s="13" t="e" cm="1">
        <f t="array" aca="1" ref="AI440" ca="1">INDIRECT("O"&amp;S439)</f>
        <v>#REF!</v>
      </c>
      <c r="AJ440" s="13" t="str">
        <f>IF($I440="","",INDEX('Raw Material'!$A$1:$J$75,MATCH(I440,'Raw Material'!$A$1:$A$75,0),(MATCH(G440,'Raw Material'!$A$1:$J$1,0))))</f>
        <v/>
      </c>
      <c r="AK440" s="13" t="str">
        <f t="shared" si="171"/>
        <v>YANLIŞRM</v>
      </c>
      <c r="AL440" s="153" t="str">
        <f t="shared" si="172"/>
        <v/>
      </c>
    </row>
    <row r="441" spans="1:38" ht="16.5" customHeight="1">
      <c r="A441" s="161"/>
      <c r="B441" s="166"/>
      <c r="C441" s="167"/>
      <c r="D441" s="156"/>
      <c r="E441" s="156"/>
      <c r="F441" s="174"/>
      <c r="G441" s="181"/>
      <c r="H441" s="182"/>
      <c r="I441" s="182"/>
      <c r="J441" s="182"/>
      <c r="K441" s="32"/>
      <c r="L441" s="178"/>
      <c r="M441" s="178"/>
      <c r="N441" s="81"/>
      <c r="O441" s="185"/>
      <c r="P441" s="103"/>
      <c r="Q441" s="84" t="str">
        <f t="shared" si="173"/>
        <v/>
      </c>
      <c r="R441" s="159"/>
      <c r="S441" s="28" t="str" cm="1">
        <f t="array" aca="1" ref="S441" ca="1">IF(INDIRECT("A"&amp;114+$U441)&lt;&gt;"",114+$U441,"")</f>
        <v/>
      </c>
      <c r="T441" s="28" t="str">
        <f t="shared" ca="1" si="174"/>
        <v>$B</v>
      </c>
      <c r="U441" s="29">
        <f t="shared" si="152"/>
        <v>324</v>
      </c>
      <c r="V441" s="29">
        <v>27.2500000000021</v>
      </c>
      <c r="W441" s="29">
        <f t="shared" si="157"/>
        <v>27</v>
      </c>
      <c r="X441" s="41" t="str" cm="1">
        <f t="array" aca="1" ref="X441" ca="1">IFERROR(INDEX('PC&amp;PD'!$A$1:$AP$15,ROW('PC&amp;PD'!$A$15),MATCH(INDIRECT(T441),'PC&amp;PD'!$A$1:$AP$1,0)),"")</f>
        <v/>
      </c>
      <c r="Y441" s="13" t="str">
        <f>IF(OR($N441="",$N441=0),"",IF($N441=$E$7,'Extracted info for SC'!$J$6,IF($N441=$D$26,'Extracted info for SC'!$J$7,IF($N441=$E$26,'Extracted info for SC'!$J$8,IF($N441=$F$26,'Extracted info for SC'!$J$9,IF($N441=$G$26,'Extracted info for SC'!$J$10,IF($N441=$H$26,'Extracted info for SC'!$J$11,IF($N441=$I$26,'Extracted info for SC'!$J$12,IF($N441=$J$26,'Extracted info for SC'!$J$13,IF($N441=$K$26,'Extracted info for SC'!$J$14,IF($N441=$L$26,'Extracted info for SC'!$J$15,IF($N441=$M$26,'Extracted info for SC'!$J$16,IF($N441=$N$26,'Extracted info for SC'!$J$17,IF($N441=$O$26,'Extracted info for SC'!$J$18,""))))))))))))))</f>
        <v/>
      </c>
      <c r="Z441" s="155"/>
      <c r="AA441" s="13" t="str">
        <f t="shared" si="170"/>
        <v/>
      </c>
      <c r="AB441" s="155"/>
      <c r="AC441" s="13" t="str">
        <f t="shared" ca="1" si="175"/>
        <v>$AB</v>
      </c>
      <c r="AD441" s="13" t="str" cm="1">
        <f t="array" aca="1" ref="AD441" ca="1">IFERROR(IF((LEFT(INDIRECT("$F"&amp;$S441),4))="GOTS",IF($G441="Organic","GOTS_Organic_raw",(IF($G441="Responsible","GOTS_Responsible",(IF($G441="No Attribute (Conventional)","GOTS_conventional",(IF($G441="Recycled Pre/Post-Consumer","GOTS_pre_post",(IF($G441="In-Conversion","GOTS_in_conversion",(IF($G441="Sustainably Sourced","Sustainably_sourced",""))))))))))),IF($G441="Organic","Organic",(IF($G441="Responsible","Responsible",(IF($G441="No Attribute (Conventional)","No_Attribute_Conventional",(IF($G441="Recycled Pre/Post-Consumer","Recycled_Pre_Post_Consumer",(IF($G441="In-Conversion","In_Conversion",(IF($G441="Recycled Pre-Consumer","Recycled_Pre_Consumer",(IF($G441="Recycled Post-Consumer","Recycled_Post_Consumer",(IF($G441="Sustainably Sourced","Sustainably_sourced","")))))))))))))))),"")</f>
        <v/>
      </c>
      <c r="AE441" s="13" t="e" cm="1">
        <f t="array" aca="1" ref="AE441" ca="1">IF(INDIRECT("$F"&amp;$S441)="","",IF(LEFT(INDIRECT("$F"&amp;$S441),3)="GRS","GRS_RCS_RM",IF((LEFT(INDIRECT("$F"&amp;$S441),3))="RCS","GRS_RCS_RM",IF(INDIRECT("$F"&amp;$S441)="OCS (No Label)","OCS_Conversion_RM",IF(LEFT(INDIRECT("$F"&amp;$S441),3)="OCS","OCS_RM",IF(RIGHT(INDIRECT("$F"&amp;$S441),10)="conversion","GOTS_RM_conversion",IF((LEFT(INDIRECT("$F"&amp;$S441),4))="GOTS","GOTS_RM","Responsible_RM")))))))</f>
        <v>#REF!</v>
      </c>
      <c r="AF441" s="13" t="str" cm="1">
        <f t="array" aca="1" ref="AF441" ca="1">IF($S441="","",INDIRECT("$Z"&amp;$S441))</f>
        <v/>
      </c>
      <c r="AG441" s="155"/>
      <c r="AH441" s="13" t="str" cm="1">
        <f t="array" aca="1" ref="AH441" ca="1">IFERROR(INDIRECT("$ag"&amp;S441),"")</f>
        <v/>
      </c>
      <c r="AI441" s="13" t="e" cm="1">
        <f t="array" aca="1" ref="AI441" ca="1">INDIRECT("O"&amp;S440)</f>
        <v>#REF!</v>
      </c>
      <c r="AJ441" s="13" t="str">
        <f>IF($I441="","",INDEX('Raw Material'!$A$1:$J$75,MATCH(I441,'Raw Material'!$A$1:$A$75,0),(MATCH(G441,'Raw Material'!$A$1:$J$1,0))))</f>
        <v/>
      </c>
      <c r="AK441" s="13" t="str">
        <f t="shared" si="171"/>
        <v>YANLIŞRM</v>
      </c>
      <c r="AL441" s="153" t="str">
        <f t="shared" si="172"/>
        <v/>
      </c>
    </row>
    <row r="442" spans="1:38" ht="16.5" customHeight="1">
      <c r="A442" s="161"/>
      <c r="B442" s="166"/>
      <c r="C442" s="167"/>
      <c r="D442" s="156"/>
      <c r="E442" s="156"/>
      <c r="F442" s="174"/>
      <c r="G442" s="181"/>
      <c r="H442" s="182"/>
      <c r="I442" s="182"/>
      <c r="J442" s="182"/>
      <c r="K442" s="32"/>
      <c r="L442" s="178"/>
      <c r="M442" s="178"/>
      <c r="N442" s="81"/>
      <c r="O442" s="185"/>
      <c r="P442" s="103"/>
      <c r="Q442" s="84" t="str">
        <f t="shared" si="173"/>
        <v/>
      </c>
      <c r="R442" s="159"/>
      <c r="S442" s="28" t="str" cm="1">
        <f t="array" aca="1" ref="S442" ca="1">IF(INDIRECT("A"&amp;114+$U442)&lt;&gt;"",114+$U442,"")</f>
        <v/>
      </c>
      <c r="T442" s="28" t="str">
        <f t="shared" ca="1" si="174"/>
        <v>$B</v>
      </c>
      <c r="U442" s="29">
        <f t="shared" si="152"/>
        <v>324</v>
      </c>
      <c r="V442" s="29">
        <v>27.3333333333354</v>
      </c>
      <c r="W442" s="29">
        <f t="shared" si="157"/>
        <v>27</v>
      </c>
      <c r="X442" s="41" t="str" cm="1">
        <f t="array" aca="1" ref="X442" ca="1">IFERROR(INDEX('PC&amp;PD'!$A$1:$AP$15,ROW('PC&amp;PD'!$A$15),MATCH(INDIRECT(T442),'PC&amp;PD'!$A$1:$AP$1,0)),"")</f>
        <v/>
      </c>
      <c r="Y442" s="13" t="str">
        <f>IF(OR($N442="",$N442=0),"",IF($N442=$E$7,'Extracted info for SC'!$J$6,IF($N442=$D$26,'Extracted info for SC'!$J$7,IF($N442=$E$26,'Extracted info for SC'!$J$8,IF($N442=$F$26,'Extracted info for SC'!$J$9,IF($N442=$G$26,'Extracted info for SC'!$J$10,IF($N442=$H$26,'Extracted info for SC'!$J$11,IF($N442=$I$26,'Extracted info for SC'!$J$12,IF($N442=$J$26,'Extracted info for SC'!$J$13,IF($N442=$K$26,'Extracted info for SC'!$J$14,IF($N442=$L$26,'Extracted info for SC'!$J$15,IF($N442=$M$26,'Extracted info for SC'!$J$16,IF($N442=$N$26,'Extracted info for SC'!$J$17,IF($N442=$O$26,'Extracted info for SC'!$J$18,""))))))))))))))</f>
        <v/>
      </c>
      <c r="Z442" s="155"/>
      <c r="AA442" s="13" t="str">
        <f t="shared" si="170"/>
        <v/>
      </c>
      <c r="AB442" s="155"/>
      <c r="AC442" s="13" t="str">
        <f t="shared" ca="1" si="175"/>
        <v>$AB</v>
      </c>
      <c r="AD442" s="13" t="str" cm="1">
        <f t="array" aca="1" ref="AD442" ca="1">IFERROR(IF((LEFT(INDIRECT("$F"&amp;$S442),4))="GOTS",IF($G442="Organic","GOTS_Organic_raw",(IF($G442="Responsible","GOTS_Responsible",(IF($G442="No Attribute (Conventional)","GOTS_conventional",(IF($G442="Recycled Pre/Post-Consumer","GOTS_pre_post",(IF($G442="In-Conversion","GOTS_in_conversion",(IF($G442="Sustainably Sourced","Sustainably_sourced",""))))))))))),IF($G442="Organic","Organic",(IF($G442="Responsible","Responsible",(IF($G442="No Attribute (Conventional)","No_Attribute_Conventional",(IF($G442="Recycled Pre/Post-Consumer","Recycled_Pre_Post_Consumer",(IF($G442="In-Conversion","In_Conversion",(IF($G442="Recycled Pre-Consumer","Recycled_Pre_Consumer",(IF($G442="Recycled Post-Consumer","Recycled_Post_Consumer",(IF($G442="Sustainably Sourced","Sustainably_sourced","")))))))))))))))),"")</f>
        <v/>
      </c>
      <c r="AE442" s="13" t="e" cm="1">
        <f t="array" aca="1" ref="AE442" ca="1">IF(INDIRECT("$F"&amp;$S442)="","",IF(LEFT(INDIRECT("$F"&amp;$S442),3)="GRS","GRS_RCS_RM",IF((LEFT(INDIRECT("$F"&amp;$S442),3))="RCS","GRS_RCS_RM",IF(INDIRECT("$F"&amp;$S442)="OCS (No Label)","OCS_Conversion_RM",IF(LEFT(INDIRECT("$F"&amp;$S442),3)="OCS","OCS_RM",IF(RIGHT(INDIRECT("$F"&amp;$S442),10)="conversion","GOTS_RM_conversion",IF((LEFT(INDIRECT("$F"&amp;$S442),4))="GOTS","GOTS_RM","Responsible_RM")))))))</f>
        <v>#REF!</v>
      </c>
      <c r="AF442" s="13" t="str" cm="1">
        <f t="array" aca="1" ref="AF442" ca="1">IF($S442="","",INDIRECT("$Z"&amp;$S442))</f>
        <v/>
      </c>
      <c r="AG442" s="155"/>
      <c r="AH442" s="13" t="str" cm="1">
        <f t="array" aca="1" ref="AH442" ca="1">IFERROR(INDIRECT("$ag"&amp;S442),"")</f>
        <v/>
      </c>
      <c r="AI442" s="13" t="e" cm="1">
        <f t="array" aca="1" ref="AI442" ca="1">INDIRECT("O"&amp;S441)</f>
        <v>#REF!</v>
      </c>
      <c r="AJ442" s="13" t="str">
        <f>IF($I442="","",INDEX('Raw Material'!$A$1:$J$75,MATCH(I442,'Raw Material'!$A$1:$A$75,0),(MATCH(G442,'Raw Material'!$A$1:$J$1,0))))</f>
        <v/>
      </c>
      <c r="AK442" s="13" t="str">
        <f t="shared" si="171"/>
        <v>YANLIŞRM</v>
      </c>
      <c r="AL442" s="153" t="str">
        <f t="shared" si="172"/>
        <v/>
      </c>
    </row>
    <row r="443" spans="1:38" ht="16.5" customHeight="1">
      <c r="A443" s="161"/>
      <c r="B443" s="166"/>
      <c r="C443" s="167"/>
      <c r="D443" s="156"/>
      <c r="E443" s="156"/>
      <c r="F443" s="174"/>
      <c r="G443" s="181"/>
      <c r="H443" s="182"/>
      <c r="I443" s="182"/>
      <c r="J443" s="182"/>
      <c r="K443" s="32"/>
      <c r="L443" s="178"/>
      <c r="M443" s="178"/>
      <c r="N443" s="81"/>
      <c r="O443" s="185"/>
      <c r="P443" s="103"/>
      <c r="Q443" s="84" t="str">
        <f t="shared" si="173"/>
        <v/>
      </c>
      <c r="R443" s="159"/>
      <c r="S443" s="28" t="str" cm="1">
        <f t="array" aca="1" ref="S443" ca="1">IF(INDIRECT("A"&amp;114+$U443)&lt;&gt;"",114+$U443,"")</f>
        <v/>
      </c>
      <c r="T443" s="28" t="str">
        <f t="shared" ca="1" si="174"/>
        <v>$B</v>
      </c>
      <c r="U443" s="29">
        <f t="shared" si="152"/>
        <v>324</v>
      </c>
      <c r="V443" s="29">
        <v>27.416666666668799</v>
      </c>
      <c r="W443" s="29">
        <f t="shared" si="157"/>
        <v>27</v>
      </c>
      <c r="X443" s="41" t="str" cm="1">
        <f t="array" aca="1" ref="X443" ca="1">IFERROR(INDEX('PC&amp;PD'!$A$1:$AP$15,ROW('PC&amp;PD'!$A$15),MATCH(INDIRECT(T443),'PC&amp;PD'!$A$1:$AP$1,0)),"")</f>
        <v/>
      </c>
      <c r="Y443" s="13" t="str">
        <f>IF(OR($N443="",$N443=0),"",IF($N443=$E$7,'Extracted info for SC'!$J$6,IF($N443=$D$26,'Extracted info for SC'!$J$7,IF($N443=$E$26,'Extracted info for SC'!$J$8,IF($N443=$F$26,'Extracted info for SC'!$J$9,IF($N443=$G$26,'Extracted info for SC'!$J$10,IF($N443=$H$26,'Extracted info for SC'!$J$11,IF($N443=$I$26,'Extracted info for SC'!$J$12,IF($N443=$J$26,'Extracted info for SC'!$J$13,IF($N443=$K$26,'Extracted info for SC'!$J$14,IF($N443=$L$26,'Extracted info for SC'!$J$15,IF($N443=$M$26,'Extracted info for SC'!$J$16,IF($N443=$N$26,'Extracted info for SC'!$J$17,IF($N443=$O$26,'Extracted info for SC'!$J$18,""))))))))))))))</f>
        <v/>
      </c>
      <c r="Z443" s="155"/>
      <c r="AA443" s="13" t="str">
        <f t="shared" si="170"/>
        <v/>
      </c>
      <c r="AB443" s="155"/>
      <c r="AC443" s="13" t="str">
        <f t="shared" ca="1" si="175"/>
        <v>$AB</v>
      </c>
      <c r="AD443" s="13" t="str" cm="1">
        <f t="array" aca="1" ref="AD443" ca="1">IFERROR(IF((LEFT(INDIRECT("$F"&amp;$S443),4))="GOTS",IF($G443="Organic","GOTS_Organic_raw",(IF($G443="Responsible","GOTS_Responsible",(IF($G443="No Attribute (Conventional)","GOTS_conventional",(IF($G443="Recycled Pre/Post-Consumer","GOTS_pre_post",(IF($G443="In-Conversion","GOTS_in_conversion",(IF($G443="Sustainably Sourced","Sustainably_sourced",""))))))))))),IF($G443="Organic","Organic",(IF($G443="Responsible","Responsible",(IF($G443="No Attribute (Conventional)","No_Attribute_Conventional",(IF($G443="Recycled Pre/Post-Consumer","Recycled_Pre_Post_Consumer",(IF($G443="In-Conversion","In_Conversion",(IF($G443="Recycled Pre-Consumer","Recycled_Pre_Consumer",(IF($G443="Recycled Post-Consumer","Recycled_Post_Consumer",(IF($G443="Sustainably Sourced","Sustainably_sourced","")))))))))))))))),"")</f>
        <v/>
      </c>
      <c r="AE443" s="13" t="e" cm="1">
        <f t="array" aca="1" ref="AE443" ca="1">IF(INDIRECT("$F"&amp;$S443)="","",IF(LEFT(INDIRECT("$F"&amp;$S443),3)="GRS","GRS_RCS_RM",IF((LEFT(INDIRECT("$F"&amp;$S443),3))="RCS","GRS_RCS_RM",IF(INDIRECT("$F"&amp;$S443)="OCS (No Label)","OCS_Conversion_RM",IF(LEFT(INDIRECT("$F"&amp;$S443),3)="OCS","OCS_RM",IF(RIGHT(INDIRECT("$F"&amp;$S443),10)="conversion","GOTS_RM_conversion",IF((LEFT(INDIRECT("$F"&amp;$S443),4))="GOTS","GOTS_RM","Responsible_RM")))))))</f>
        <v>#REF!</v>
      </c>
      <c r="AF443" s="13" t="str" cm="1">
        <f t="array" aca="1" ref="AF443" ca="1">IF($S443="","",INDIRECT("$Z"&amp;$S443))</f>
        <v/>
      </c>
      <c r="AG443" s="155"/>
      <c r="AH443" s="13" t="str" cm="1">
        <f t="array" aca="1" ref="AH443" ca="1">IFERROR(INDIRECT("$ag"&amp;S443),"")</f>
        <v/>
      </c>
      <c r="AI443" s="13" t="e" cm="1">
        <f t="array" aca="1" ref="AI443" ca="1">INDIRECT("O"&amp;S442)</f>
        <v>#REF!</v>
      </c>
      <c r="AJ443" s="13" t="str">
        <f>IF($I443="","",INDEX('Raw Material'!$A$1:$J$75,MATCH(I443,'Raw Material'!$A$1:$A$75,0),(MATCH(G443,'Raw Material'!$A$1:$J$1,0))))</f>
        <v/>
      </c>
      <c r="AK443" s="13" t="str">
        <f t="shared" si="171"/>
        <v>YANLIŞRM</v>
      </c>
      <c r="AL443" s="153" t="str">
        <f t="shared" si="172"/>
        <v/>
      </c>
    </row>
    <row r="444" spans="1:38" ht="16.5" customHeight="1">
      <c r="A444" s="162"/>
      <c r="B444" s="168"/>
      <c r="C444" s="169"/>
      <c r="D444" s="156"/>
      <c r="E444" s="156"/>
      <c r="F444" s="175"/>
      <c r="G444" s="181"/>
      <c r="H444" s="182"/>
      <c r="I444" s="182"/>
      <c r="J444" s="182"/>
      <c r="K444" s="32"/>
      <c r="L444" s="179"/>
      <c r="M444" s="179"/>
      <c r="N444" s="81"/>
      <c r="O444" s="185"/>
      <c r="P444" s="103"/>
      <c r="Q444" s="84" t="str">
        <f t="shared" si="173"/>
        <v/>
      </c>
      <c r="R444" s="159"/>
      <c r="S444" s="28" t="str" cm="1">
        <f t="array" aca="1" ref="S444" ca="1">IF(INDIRECT("A"&amp;114+$U444)&lt;&gt;"",114+$U444,"")</f>
        <v/>
      </c>
      <c r="T444" s="28" t="str">
        <f t="shared" ca="1" si="174"/>
        <v>$B</v>
      </c>
      <c r="U444" s="29">
        <f t="shared" si="152"/>
        <v>324</v>
      </c>
      <c r="V444" s="29">
        <v>27.5000000000021</v>
      </c>
      <c r="W444" s="29">
        <f t="shared" si="157"/>
        <v>27</v>
      </c>
      <c r="X444" s="41" t="str" cm="1">
        <f t="array" aca="1" ref="X444" ca="1">IFERROR(INDEX('PC&amp;PD'!$A$1:$AP$15,ROW('PC&amp;PD'!$A$15),MATCH(INDIRECT(T444),'PC&amp;PD'!$A$1:$AP$1,0)),"")</f>
        <v/>
      </c>
      <c r="Y444" s="13" t="str">
        <f>IF(OR($N444="",$N444=0),"",IF($N444=$E$7,'Extracted info for SC'!$J$6,IF($N444=$D$26,'Extracted info for SC'!$J$7,IF($N444=$E$26,'Extracted info for SC'!$J$8,IF($N444=$F$26,'Extracted info for SC'!$J$9,IF($N444=$G$26,'Extracted info for SC'!$J$10,IF($N444=$H$26,'Extracted info for SC'!$J$11,IF($N444=$I$26,'Extracted info for SC'!$J$12,IF($N444=$J$26,'Extracted info for SC'!$J$13,IF($N444=$K$26,'Extracted info for SC'!$J$14,IF($N444=$L$26,'Extracted info for SC'!$J$15,IF($N444=$M$26,'Extracted info for SC'!$J$16,IF($N444=$N$26,'Extracted info for SC'!$J$17,IF($N444=$O$26,'Extracted info for SC'!$J$18,""))))))))))))))</f>
        <v/>
      </c>
      <c r="Z444" s="155"/>
      <c r="AA444" s="13" t="str">
        <f t="shared" si="170"/>
        <v/>
      </c>
      <c r="AB444" s="155"/>
      <c r="AC444" s="13" t="str">
        <f t="shared" ca="1" si="175"/>
        <v>$AB</v>
      </c>
      <c r="AD444" s="13" t="str" cm="1">
        <f t="array" aca="1" ref="AD444" ca="1">IFERROR(IF((LEFT(INDIRECT("$F"&amp;$S444),4))="GOTS",IF($G444="Organic","GOTS_Organic_raw",(IF($G444="Responsible","GOTS_Responsible",(IF($G444="No Attribute (Conventional)","GOTS_conventional",(IF($G444="Recycled Pre/Post-Consumer","GOTS_pre_post",(IF($G444="In-Conversion","GOTS_in_conversion",(IF($G444="Sustainably Sourced","Sustainably_sourced",""))))))))))),IF($G444="Organic","Organic",(IF($G444="Responsible","Responsible",(IF($G444="No Attribute (Conventional)","No_Attribute_Conventional",(IF($G444="Recycled Pre/Post-Consumer","Recycled_Pre_Post_Consumer",(IF($G444="In-Conversion","In_Conversion",(IF($G444="Recycled Pre-Consumer","Recycled_Pre_Consumer",(IF($G444="Recycled Post-Consumer","Recycled_Post_Consumer",(IF($G444="Sustainably Sourced","Sustainably_sourced","")))))))))))))))),"")</f>
        <v/>
      </c>
      <c r="AE444" s="13" t="e" cm="1">
        <f t="array" aca="1" ref="AE444" ca="1">IF(INDIRECT("$F"&amp;$S444)="","",IF(LEFT(INDIRECT("$F"&amp;$S444),3)="GRS","GRS_RCS_RM",IF((LEFT(INDIRECT("$F"&amp;$S444),3))="RCS","GRS_RCS_RM",IF(INDIRECT("$F"&amp;$S444)="OCS (No Label)","OCS_Conversion_RM",IF(LEFT(INDIRECT("$F"&amp;$S444),3)="OCS","OCS_RM",IF(RIGHT(INDIRECT("$F"&amp;$S444),10)="conversion","GOTS_RM_conversion",IF((LEFT(INDIRECT("$F"&amp;$S444),4))="GOTS","GOTS_RM","Responsible_RM")))))))</f>
        <v>#REF!</v>
      </c>
      <c r="AF444" s="13" t="str" cm="1">
        <f t="array" aca="1" ref="AF444" ca="1">IF($S444="","",INDIRECT("$Z"&amp;$S444))</f>
        <v/>
      </c>
      <c r="AG444" s="155"/>
      <c r="AH444" s="13" t="str" cm="1">
        <f t="array" aca="1" ref="AH444" ca="1">IFERROR(INDIRECT("$ag"&amp;S444),"")</f>
        <v/>
      </c>
      <c r="AI444" s="13" t="e" cm="1">
        <f t="array" aca="1" ref="AI444" ca="1">INDIRECT("O"&amp;S443)</f>
        <v>#REF!</v>
      </c>
      <c r="AJ444" s="13" t="str">
        <f>IF($I444="","",INDEX('Raw Material'!$A$1:$J$75,MATCH(I444,'Raw Material'!$A$1:$A$75,0),(MATCH(G444,'Raw Material'!$A$1:$J$1,0))))</f>
        <v/>
      </c>
      <c r="AK444" s="13" t="str">
        <f t="shared" si="171"/>
        <v>YANLIŞRM</v>
      </c>
      <c r="AL444" s="153" t="str">
        <f t="shared" si="172"/>
        <v/>
      </c>
    </row>
    <row r="445" spans="1:38" ht="16.5" customHeight="1">
      <c r="A445" s="162"/>
      <c r="B445" s="168"/>
      <c r="C445" s="169"/>
      <c r="D445" s="156"/>
      <c r="E445" s="156"/>
      <c r="F445" s="175"/>
      <c r="G445" s="181"/>
      <c r="H445" s="182"/>
      <c r="I445" s="182"/>
      <c r="J445" s="182"/>
      <c r="K445" s="32"/>
      <c r="L445" s="179"/>
      <c r="M445" s="179"/>
      <c r="N445" s="81"/>
      <c r="O445" s="185"/>
      <c r="P445" s="103"/>
      <c r="Q445" s="84" t="str">
        <f t="shared" si="173"/>
        <v/>
      </c>
      <c r="R445" s="159"/>
      <c r="S445" s="28" t="str" cm="1">
        <f t="array" aca="1" ref="S445" ca="1">IF(INDIRECT("A"&amp;114+$U445)&lt;&gt;"",114+$U445,"")</f>
        <v/>
      </c>
      <c r="T445" s="28" t="str">
        <f t="shared" ca="1" si="174"/>
        <v>$B</v>
      </c>
      <c r="U445" s="29">
        <f t="shared" si="152"/>
        <v>324</v>
      </c>
      <c r="V445" s="29">
        <v>27.5833333333354</v>
      </c>
      <c r="W445" s="29">
        <f t="shared" si="157"/>
        <v>27</v>
      </c>
      <c r="X445" s="41" t="str" cm="1">
        <f t="array" aca="1" ref="X445" ca="1">IFERROR(INDEX('PC&amp;PD'!$A$1:$AP$15,ROW('PC&amp;PD'!$A$15),MATCH(INDIRECT(T445),'PC&amp;PD'!$A$1:$AP$1,0)),"")</f>
        <v/>
      </c>
      <c r="Y445" s="13" t="str">
        <f>IF(OR($N445="",$N445=0),"",IF($N445=$E$7,'Extracted info for SC'!$J$6,IF($N445=$D$26,'Extracted info for SC'!$J$7,IF($N445=$E$26,'Extracted info for SC'!$J$8,IF($N445=$F$26,'Extracted info for SC'!$J$9,IF($N445=$G$26,'Extracted info for SC'!$J$10,IF($N445=$H$26,'Extracted info for SC'!$J$11,IF($N445=$I$26,'Extracted info for SC'!$J$12,IF($N445=$J$26,'Extracted info for SC'!$J$13,IF($N445=$K$26,'Extracted info for SC'!$J$14,IF($N445=$L$26,'Extracted info for SC'!$J$15,IF($N445=$M$26,'Extracted info for SC'!$J$16,IF($N445=$N$26,'Extracted info for SC'!$J$17,IF($N445=$O$26,'Extracted info for SC'!$J$18,""))))))))))))))</f>
        <v/>
      </c>
      <c r="Z445" s="155"/>
      <c r="AA445" s="13" t="str">
        <f t="shared" si="170"/>
        <v/>
      </c>
      <c r="AB445" s="155"/>
      <c r="AC445" s="13" t="str">
        <f t="shared" ca="1" si="175"/>
        <v>$AB</v>
      </c>
      <c r="AD445" s="13" t="str" cm="1">
        <f t="array" aca="1" ref="AD445" ca="1">IFERROR(IF((LEFT(INDIRECT("$F"&amp;$S445),4))="GOTS",IF($G445="Organic","GOTS_Organic_raw",(IF($G445="Responsible","GOTS_Responsible",(IF($G445="No Attribute (Conventional)","GOTS_conventional",(IF($G445="Recycled Pre/Post-Consumer","GOTS_pre_post",(IF($G445="In-Conversion","GOTS_in_conversion",(IF($G445="Sustainably Sourced","Sustainably_sourced",""))))))))))),IF($G445="Organic","Organic",(IF($G445="Responsible","Responsible",(IF($G445="No Attribute (Conventional)","No_Attribute_Conventional",(IF($G445="Recycled Pre/Post-Consumer","Recycled_Pre_Post_Consumer",(IF($G445="In-Conversion","In_Conversion",(IF($G445="Recycled Pre-Consumer","Recycled_Pre_Consumer",(IF($G445="Recycled Post-Consumer","Recycled_Post_Consumer",(IF($G445="Sustainably Sourced","Sustainably_sourced","")))))))))))))))),"")</f>
        <v/>
      </c>
      <c r="AE445" s="13" t="e" cm="1">
        <f t="array" aca="1" ref="AE445" ca="1">IF(INDIRECT("$F"&amp;$S445)="","",IF(LEFT(INDIRECT("$F"&amp;$S445),3)="GRS","GRS_RCS_RM",IF((LEFT(INDIRECT("$F"&amp;$S445),3))="RCS","GRS_RCS_RM",IF(INDIRECT("$F"&amp;$S445)="OCS (No Label)","OCS_Conversion_RM",IF(LEFT(INDIRECT("$F"&amp;$S445),3)="OCS","OCS_RM",IF(RIGHT(INDIRECT("$F"&amp;$S445),10)="conversion","GOTS_RM_conversion",IF((LEFT(INDIRECT("$F"&amp;$S445),4))="GOTS","GOTS_RM","Responsible_RM")))))))</f>
        <v>#REF!</v>
      </c>
      <c r="AF445" s="13" t="str" cm="1">
        <f t="array" aca="1" ref="AF445" ca="1">IF($S445="","",INDIRECT("$Z"&amp;$S445))</f>
        <v/>
      </c>
      <c r="AG445" s="155"/>
      <c r="AH445" s="13" t="str" cm="1">
        <f t="array" aca="1" ref="AH445" ca="1">IFERROR(INDIRECT("$ag"&amp;S445),"")</f>
        <v/>
      </c>
      <c r="AI445" s="13" t="e" cm="1">
        <f t="array" aca="1" ref="AI445" ca="1">INDIRECT("O"&amp;S444)</f>
        <v>#REF!</v>
      </c>
      <c r="AJ445" s="13" t="str">
        <f>IF($I445="","",INDEX('Raw Material'!$A$1:$J$75,MATCH(I445,'Raw Material'!$A$1:$A$75,0),(MATCH(G445,'Raw Material'!$A$1:$J$1,0))))</f>
        <v/>
      </c>
      <c r="AK445" s="13" t="str">
        <f t="shared" si="171"/>
        <v>YANLIŞRM</v>
      </c>
      <c r="AL445" s="153" t="str">
        <f t="shared" si="172"/>
        <v/>
      </c>
    </row>
    <row r="446" spans="1:38" ht="16.5" customHeight="1">
      <c r="A446" s="162"/>
      <c r="B446" s="168"/>
      <c r="C446" s="169"/>
      <c r="D446" s="156"/>
      <c r="E446" s="156"/>
      <c r="F446" s="175"/>
      <c r="G446" s="181"/>
      <c r="H446" s="182"/>
      <c r="I446" s="182"/>
      <c r="J446" s="182"/>
      <c r="K446" s="32"/>
      <c r="L446" s="179"/>
      <c r="M446" s="179"/>
      <c r="N446" s="81"/>
      <c r="O446" s="185"/>
      <c r="P446" s="103"/>
      <c r="Q446" s="84" t="str">
        <f t="shared" si="173"/>
        <v/>
      </c>
      <c r="R446" s="159"/>
      <c r="S446" s="28" t="str" cm="1">
        <f t="array" aca="1" ref="S446" ca="1">IF(INDIRECT("A"&amp;114+$U446)&lt;&gt;"",114+$U446,"")</f>
        <v/>
      </c>
      <c r="T446" s="28" t="str">
        <f t="shared" ca="1" si="174"/>
        <v>$B</v>
      </c>
      <c r="U446" s="29">
        <f t="shared" si="152"/>
        <v>324</v>
      </c>
      <c r="V446" s="29">
        <v>27.666666666668799</v>
      </c>
      <c r="W446" s="29">
        <f t="shared" si="157"/>
        <v>27</v>
      </c>
      <c r="X446" s="41" t="str" cm="1">
        <f t="array" aca="1" ref="X446" ca="1">IFERROR(INDEX('PC&amp;PD'!$A$1:$AP$15,ROW('PC&amp;PD'!$A$15),MATCH(INDIRECT(T446),'PC&amp;PD'!$A$1:$AP$1,0)),"")</f>
        <v/>
      </c>
      <c r="Y446" s="13" t="str">
        <f>IF(OR($N446="",$N446=0),"",IF($N446=$E$7,'Extracted info for SC'!$J$6,IF($N446=$D$26,'Extracted info for SC'!$J$7,IF($N446=$E$26,'Extracted info for SC'!$J$8,IF($N446=$F$26,'Extracted info for SC'!$J$9,IF($N446=$G$26,'Extracted info for SC'!$J$10,IF($N446=$H$26,'Extracted info for SC'!$J$11,IF($N446=$I$26,'Extracted info for SC'!$J$12,IF($N446=$J$26,'Extracted info for SC'!$J$13,IF($N446=$K$26,'Extracted info for SC'!$J$14,IF($N446=$L$26,'Extracted info for SC'!$J$15,IF($N446=$M$26,'Extracted info for SC'!$J$16,IF($N446=$N$26,'Extracted info for SC'!$J$17,IF($N446=$O$26,'Extracted info for SC'!$J$18,""))))))))))))))</f>
        <v/>
      </c>
      <c r="Z446" s="155"/>
      <c r="AA446" s="13" t="str">
        <f t="shared" si="170"/>
        <v/>
      </c>
      <c r="AB446" s="155"/>
      <c r="AC446" s="13" t="str">
        <f t="shared" ca="1" si="175"/>
        <v>$AB</v>
      </c>
      <c r="AD446" s="13" t="str" cm="1">
        <f t="array" aca="1" ref="AD446" ca="1">IFERROR(IF((LEFT(INDIRECT("$F"&amp;$S446),4))="GOTS",IF($G446="Organic","GOTS_Organic_raw",(IF($G446="Responsible","GOTS_Responsible",(IF($G446="No Attribute (Conventional)","GOTS_conventional",(IF($G446="Recycled Pre/Post-Consumer","GOTS_pre_post",(IF($G446="In-Conversion","GOTS_in_conversion",(IF($G446="Sustainably Sourced","Sustainably_sourced",""))))))))))),IF($G446="Organic","Organic",(IF($G446="Responsible","Responsible",(IF($G446="No Attribute (Conventional)","No_Attribute_Conventional",(IF($G446="Recycled Pre/Post-Consumer","Recycled_Pre_Post_Consumer",(IF($G446="In-Conversion","In_Conversion",(IF($G446="Recycled Pre-Consumer","Recycled_Pre_Consumer",(IF($G446="Recycled Post-Consumer","Recycled_Post_Consumer",(IF($G446="Sustainably Sourced","Sustainably_sourced","")))))))))))))))),"")</f>
        <v/>
      </c>
      <c r="AE446" s="13" t="e" cm="1">
        <f t="array" aca="1" ref="AE446" ca="1">IF(INDIRECT("$F"&amp;$S446)="","",IF(LEFT(INDIRECT("$F"&amp;$S446),3)="GRS","GRS_RCS_RM",IF((LEFT(INDIRECT("$F"&amp;$S446),3))="RCS","GRS_RCS_RM",IF(INDIRECT("$F"&amp;$S446)="OCS (No Label)","OCS_Conversion_RM",IF(LEFT(INDIRECT("$F"&amp;$S446),3)="OCS","OCS_RM",IF(RIGHT(INDIRECT("$F"&amp;$S446),10)="conversion","GOTS_RM_conversion",IF((LEFT(INDIRECT("$F"&amp;$S446),4))="GOTS","GOTS_RM","Responsible_RM")))))))</f>
        <v>#REF!</v>
      </c>
      <c r="AF446" s="13" t="str" cm="1">
        <f t="array" aca="1" ref="AF446" ca="1">IF($S446="","",INDIRECT("$Z"&amp;$S446))</f>
        <v/>
      </c>
      <c r="AG446" s="155"/>
      <c r="AH446" s="13" t="str" cm="1">
        <f t="array" aca="1" ref="AH446" ca="1">IFERROR(INDIRECT("$ag"&amp;S446),"")</f>
        <v/>
      </c>
      <c r="AI446" s="13" t="e" cm="1">
        <f t="array" aca="1" ref="AI446" ca="1">INDIRECT("O"&amp;S445)</f>
        <v>#REF!</v>
      </c>
      <c r="AJ446" s="13" t="str">
        <f>IF($I446="","",INDEX('Raw Material'!$A$1:$J$75,MATCH(I446,'Raw Material'!$A$1:$A$75,0),(MATCH(G446,'Raw Material'!$A$1:$J$1,0))))</f>
        <v/>
      </c>
      <c r="AK446" s="13" t="str">
        <f t="shared" si="171"/>
        <v>YANLIŞRM</v>
      </c>
      <c r="AL446" s="153" t="str">
        <f t="shared" si="172"/>
        <v/>
      </c>
    </row>
    <row r="447" spans="1:38" ht="16.5" customHeight="1">
      <c r="A447" s="162"/>
      <c r="B447" s="168"/>
      <c r="C447" s="169"/>
      <c r="D447" s="156"/>
      <c r="E447" s="156"/>
      <c r="F447" s="175"/>
      <c r="G447" s="181"/>
      <c r="H447" s="182"/>
      <c r="I447" s="182"/>
      <c r="J447" s="182"/>
      <c r="K447" s="32"/>
      <c r="L447" s="179"/>
      <c r="M447" s="179"/>
      <c r="N447" s="81"/>
      <c r="O447" s="185"/>
      <c r="P447" s="103"/>
      <c r="Q447" s="84" t="str">
        <f t="shared" si="173"/>
        <v/>
      </c>
      <c r="R447" s="159"/>
      <c r="S447" s="28" t="str" cm="1">
        <f t="array" aca="1" ref="S447" ca="1">IF(INDIRECT("A"&amp;114+$U447)&lt;&gt;"",114+$U447,"")</f>
        <v/>
      </c>
      <c r="T447" s="28" t="str">
        <f t="shared" ca="1" si="174"/>
        <v>$B</v>
      </c>
      <c r="U447" s="29">
        <f t="shared" ref="U447:U510" si="181">(12*W447)</f>
        <v>324</v>
      </c>
      <c r="V447" s="29">
        <v>27.7500000000021</v>
      </c>
      <c r="W447" s="29">
        <f t="shared" si="157"/>
        <v>27</v>
      </c>
      <c r="X447" s="41" t="str" cm="1">
        <f t="array" aca="1" ref="X447" ca="1">IFERROR(INDEX('PC&amp;PD'!$A$1:$AP$15,ROW('PC&amp;PD'!$A$15),MATCH(INDIRECT(T447),'PC&amp;PD'!$A$1:$AP$1,0)),"")</f>
        <v/>
      </c>
      <c r="Y447" s="13" t="str">
        <f>IF(OR($N447="",$N447=0),"",IF($N447=$E$7,'Extracted info for SC'!$J$6,IF($N447=$D$26,'Extracted info for SC'!$J$7,IF($N447=$E$26,'Extracted info for SC'!$J$8,IF($N447=$F$26,'Extracted info for SC'!$J$9,IF($N447=$G$26,'Extracted info for SC'!$J$10,IF($N447=$H$26,'Extracted info for SC'!$J$11,IF($N447=$I$26,'Extracted info for SC'!$J$12,IF($N447=$J$26,'Extracted info for SC'!$J$13,IF($N447=$K$26,'Extracted info for SC'!$J$14,IF($N447=$L$26,'Extracted info for SC'!$J$15,IF($N447=$M$26,'Extracted info for SC'!$J$16,IF($N447=$N$26,'Extracted info for SC'!$J$17,IF($N447=$O$26,'Extracted info for SC'!$J$18,""))))))))))))))</f>
        <v/>
      </c>
      <c r="Z447" s="155"/>
      <c r="AA447" s="13" t="str">
        <f t="shared" si="170"/>
        <v/>
      </c>
      <c r="AB447" s="155"/>
      <c r="AC447" s="13" t="str">
        <f t="shared" ca="1" si="175"/>
        <v>$AB</v>
      </c>
      <c r="AD447" s="13" t="str" cm="1">
        <f t="array" aca="1" ref="AD447" ca="1">IFERROR(IF((LEFT(INDIRECT("$F"&amp;$S447),4))="GOTS",IF($G447="Organic","GOTS_Organic_raw",(IF($G447="Responsible","GOTS_Responsible",(IF($G447="No Attribute (Conventional)","GOTS_conventional",(IF($G447="Recycled Pre/Post-Consumer","GOTS_pre_post",(IF($G447="In-Conversion","GOTS_in_conversion",(IF($G447="Sustainably Sourced","Sustainably_sourced",""))))))))))),IF($G447="Organic","Organic",(IF($G447="Responsible","Responsible",(IF($G447="No Attribute (Conventional)","No_Attribute_Conventional",(IF($G447="Recycled Pre/Post-Consumer","Recycled_Pre_Post_Consumer",(IF($G447="In-Conversion","In_Conversion",(IF($G447="Recycled Pre-Consumer","Recycled_Pre_Consumer",(IF($G447="Recycled Post-Consumer","Recycled_Post_Consumer",(IF($G447="Sustainably Sourced","Sustainably_sourced","")))))))))))))))),"")</f>
        <v/>
      </c>
      <c r="AE447" s="13" t="e" cm="1">
        <f t="array" aca="1" ref="AE447" ca="1">IF(INDIRECT("$F"&amp;$S447)="","",IF(LEFT(INDIRECT("$F"&amp;$S447),3)="GRS","GRS_RCS_RM",IF((LEFT(INDIRECT("$F"&amp;$S447),3))="RCS","GRS_RCS_RM",IF(INDIRECT("$F"&amp;$S447)="OCS (No Label)","OCS_Conversion_RM",IF(LEFT(INDIRECT("$F"&amp;$S447),3)="OCS","OCS_RM",IF(RIGHT(INDIRECT("$F"&amp;$S447),10)="conversion","GOTS_RM_conversion",IF((LEFT(INDIRECT("$F"&amp;$S447),4))="GOTS","GOTS_RM","Responsible_RM")))))))</f>
        <v>#REF!</v>
      </c>
      <c r="AF447" s="13" t="str" cm="1">
        <f t="array" aca="1" ref="AF447" ca="1">IF($S447="","",INDIRECT("$Z"&amp;$S447))</f>
        <v/>
      </c>
      <c r="AG447" s="155"/>
      <c r="AH447" s="13" t="str" cm="1">
        <f t="array" aca="1" ref="AH447" ca="1">IFERROR(INDIRECT("$ag"&amp;S447),"")</f>
        <v/>
      </c>
      <c r="AI447" s="13" t="e" cm="1">
        <f t="array" aca="1" ref="AI447" ca="1">INDIRECT("O"&amp;S446)</f>
        <v>#REF!</v>
      </c>
      <c r="AJ447" s="13" t="str">
        <f>IF($I447="","",INDEX('Raw Material'!$A$1:$J$75,MATCH(I447,'Raw Material'!$A$1:$A$75,0),(MATCH(G447,'Raw Material'!$A$1:$J$1,0))))</f>
        <v/>
      </c>
      <c r="AK447" s="13" t="str">
        <f t="shared" si="171"/>
        <v>YANLIŞRM</v>
      </c>
      <c r="AL447" s="153" t="str">
        <f t="shared" si="172"/>
        <v/>
      </c>
    </row>
    <row r="448" spans="1:38" ht="16.5" customHeight="1">
      <c r="A448" s="162"/>
      <c r="B448" s="168"/>
      <c r="C448" s="169"/>
      <c r="D448" s="156"/>
      <c r="E448" s="156"/>
      <c r="F448" s="175"/>
      <c r="G448" s="181"/>
      <c r="H448" s="182"/>
      <c r="I448" s="182"/>
      <c r="J448" s="182"/>
      <c r="K448" s="32"/>
      <c r="L448" s="179"/>
      <c r="M448" s="179"/>
      <c r="N448" s="81"/>
      <c r="O448" s="185"/>
      <c r="P448" s="103"/>
      <c r="Q448" s="84" t="str">
        <f t="shared" si="173"/>
        <v/>
      </c>
      <c r="R448" s="159"/>
      <c r="S448" s="28" t="str" cm="1">
        <f t="array" aca="1" ref="S448" ca="1">IF(INDIRECT("A"&amp;114+$U448)&lt;&gt;"",114+$U448,"")</f>
        <v/>
      </c>
      <c r="T448" s="28" t="str">
        <f t="shared" ca="1" si="174"/>
        <v>$B</v>
      </c>
      <c r="U448" s="29">
        <f t="shared" si="181"/>
        <v>324</v>
      </c>
      <c r="V448" s="29">
        <v>27.833333333335499</v>
      </c>
      <c r="W448" s="29">
        <f t="shared" si="157"/>
        <v>27</v>
      </c>
      <c r="X448" s="41" t="str" cm="1">
        <f t="array" aca="1" ref="X448" ca="1">IFERROR(INDEX('PC&amp;PD'!$A$1:$AP$15,ROW('PC&amp;PD'!$A$15),MATCH(INDIRECT(T448),'PC&amp;PD'!$A$1:$AP$1,0)),"")</f>
        <v/>
      </c>
      <c r="Y448" s="13" t="str">
        <f>IF(OR($N448="",$N448=0),"",IF($N448=$E$7,'Extracted info for SC'!$J$6,IF($N448=$D$26,'Extracted info for SC'!$J$7,IF($N448=$E$26,'Extracted info for SC'!$J$8,IF($N448=$F$26,'Extracted info for SC'!$J$9,IF($N448=$G$26,'Extracted info for SC'!$J$10,IF($N448=$H$26,'Extracted info for SC'!$J$11,IF($N448=$I$26,'Extracted info for SC'!$J$12,IF($N448=$J$26,'Extracted info for SC'!$J$13,IF($N448=$K$26,'Extracted info for SC'!$J$14,IF($N448=$L$26,'Extracted info for SC'!$J$15,IF($N448=$M$26,'Extracted info for SC'!$J$16,IF($N448=$N$26,'Extracted info for SC'!$J$17,IF($N448=$O$26,'Extracted info for SC'!$J$18,""))))))))))))))</f>
        <v/>
      </c>
      <c r="Z448" s="155"/>
      <c r="AA448" s="13" t="str">
        <f t="shared" si="170"/>
        <v/>
      </c>
      <c r="AB448" s="155"/>
      <c r="AC448" s="13" t="str">
        <f t="shared" ca="1" si="175"/>
        <v>$AB</v>
      </c>
      <c r="AD448" s="13" t="str" cm="1">
        <f t="array" aca="1" ref="AD448" ca="1">IFERROR(IF((LEFT(INDIRECT("$F"&amp;$S448),4))="GOTS",IF($G448="Organic","GOTS_Organic_raw",(IF($G448="Responsible","GOTS_Responsible",(IF($G448="No Attribute (Conventional)","GOTS_conventional",(IF($G448="Recycled Pre/Post-Consumer","GOTS_pre_post",(IF($G448="In-Conversion","GOTS_in_conversion",(IF($G448="Sustainably Sourced","Sustainably_sourced",""))))))))))),IF($G448="Organic","Organic",(IF($G448="Responsible","Responsible",(IF($G448="No Attribute (Conventional)","No_Attribute_Conventional",(IF($G448="Recycled Pre/Post-Consumer","Recycled_Pre_Post_Consumer",(IF($G448="In-Conversion","In_Conversion",(IF($G448="Recycled Pre-Consumer","Recycled_Pre_Consumer",(IF($G448="Recycled Post-Consumer","Recycled_Post_Consumer",(IF($G448="Sustainably Sourced","Sustainably_sourced","")))))))))))))))),"")</f>
        <v/>
      </c>
      <c r="AE448" s="13" t="e" cm="1">
        <f t="array" aca="1" ref="AE448" ca="1">IF(INDIRECT("$F"&amp;$S448)="","",IF(LEFT(INDIRECT("$F"&amp;$S448),3)="GRS","GRS_RCS_RM",IF((LEFT(INDIRECT("$F"&amp;$S448),3))="RCS","GRS_RCS_RM",IF(INDIRECT("$F"&amp;$S448)="OCS (No Label)","OCS_Conversion_RM",IF(LEFT(INDIRECT("$F"&amp;$S448),3)="OCS","OCS_RM",IF(RIGHT(INDIRECT("$F"&amp;$S448),10)="conversion","GOTS_RM_conversion",IF((LEFT(INDIRECT("$F"&amp;$S448),4))="GOTS","GOTS_RM","Responsible_RM")))))))</f>
        <v>#REF!</v>
      </c>
      <c r="AF448" s="13" t="str" cm="1">
        <f t="array" aca="1" ref="AF448" ca="1">IF($S448="","",INDIRECT("$Z"&amp;$S448))</f>
        <v/>
      </c>
      <c r="AG448" s="155"/>
      <c r="AH448" s="13" t="str" cm="1">
        <f t="array" aca="1" ref="AH448" ca="1">IFERROR(INDIRECT("$ag"&amp;S448),"")</f>
        <v/>
      </c>
      <c r="AI448" s="13" t="e" cm="1">
        <f t="array" aca="1" ref="AI448" ca="1">INDIRECT("O"&amp;S447)</f>
        <v>#REF!</v>
      </c>
      <c r="AJ448" s="13" t="str">
        <f>IF($I448="","",INDEX('Raw Material'!$A$1:$J$75,MATCH(I448,'Raw Material'!$A$1:$A$75,0),(MATCH(G448,'Raw Material'!$A$1:$J$1,0))))</f>
        <v/>
      </c>
      <c r="AK448" s="13" t="str">
        <f t="shared" si="171"/>
        <v>YANLIŞRM</v>
      </c>
      <c r="AL448" s="153" t="str">
        <f t="shared" si="172"/>
        <v/>
      </c>
    </row>
    <row r="449" spans="1:38" ht="16.5" customHeight="1" thickBot="1">
      <c r="A449" s="163"/>
      <c r="B449" s="170"/>
      <c r="C449" s="171"/>
      <c r="D449" s="156"/>
      <c r="E449" s="156"/>
      <c r="F449" s="176"/>
      <c r="G449" s="157"/>
      <c r="H449" s="158"/>
      <c r="I449" s="158"/>
      <c r="J449" s="158"/>
      <c r="K449" s="33"/>
      <c r="L449" s="180"/>
      <c r="M449" s="180"/>
      <c r="N449" s="82"/>
      <c r="O449" s="186"/>
      <c r="P449" s="103"/>
      <c r="Q449" s="84" t="str">
        <f t="shared" si="173"/>
        <v/>
      </c>
      <c r="R449" s="159"/>
      <c r="S449" s="28" t="str" cm="1">
        <f t="array" aca="1" ref="S449" ca="1">IF(INDIRECT("A"&amp;114+$U449)&lt;&gt;"",114+$U449,"")</f>
        <v/>
      </c>
      <c r="T449" s="28" t="str">
        <f t="shared" ca="1" si="174"/>
        <v>$B</v>
      </c>
      <c r="U449" s="29">
        <f t="shared" si="181"/>
        <v>324</v>
      </c>
      <c r="V449" s="29">
        <v>27.916666666668799</v>
      </c>
      <c r="W449" s="29">
        <f t="shared" si="157"/>
        <v>27</v>
      </c>
      <c r="X449" s="41" t="str" cm="1">
        <f t="array" aca="1" ref="X449" ca="1">IFERROR(INDEX('PC&amp;PD'!$A$1:$AP$15,ROW('PC&amp;PD'!$A$15),MATCH(INDIRECT(T449),'PC&amp;PD'!$A$1:$AP$1,0)),"")</f>
        <v/>
      </c>
      <c r="Y449" s="13" t="str">
        <f>IF(OR($N449="",$N449=0),"",IF($N449=$E$7,'Extracted info for SC'!$J$6,IF($N449=$D$26,'Extracted info for SC'!$J$7,IF($N449=$E$26,'Extracted info for SC'!$J$8,IF($N449=$F$26,'Extracted info for SC'!$J$9,IF($N449=$G$26,'Extracted info for SC'!$J$10,IF($N449=$H$26,'Extracted info for SC'!$J$11,IF($N449=$I$26,'Extracted info for SC'!$J$12,IF($N449=$J$26,'Extracted info for SC'!$J$13,IF($N449=$K$26,'Extracted info for SC'!$J$14,IF($N449=$L$26,'Extracted info for SC'!$J$15,IF($N449=$M$26,'Extracted info for SC'!$J$16,IF($N449=$N$26,'Extracted info for SC'!$J$17,IF($N449=$O$26,'Extracted info for SC'!$J$18,""))))))))))))))</f>
        <v/>
      </c>
      <c r="Z449" s="155"/>
      <c r="AA449" s="13" t="str">
        <f t="shared" si="170"/>
        <v/>
      </c>
      <c r="AB449" s="155"/>
      <c r="AC449" s="13" t="str">
        <f t="shared" ca="1" si="175"/>
        <v>$AB</v>
      </c>
      <c r="AD449" s="13" t="str" cm="1">
        <f t="array" aca="1" ref="AD449" ca="1">IFERROR(IF((LEFT(INDIRECT("$F"&amp;$S449),4))="GOTS",IF($G449="Organic","GOTS_Organic_raw",(IF($G449="Responsible","GOTS_Responsible",(IF($G449="No Attribute (Conventional)","GOTS_conventional",(IF($G449="Recycled Pre/Post-Consumer","GOTS_pre_post",(IF($G449="In-Conversion","GOTS_in_conversion",(IF($G449="Sustainably Sourced","Sustainably_sourced",""))))))))))),IF($G449="Organic","Organic",(IF($G449="Responsible","Responsible",(IF($G449="No Attribute (Conventional)","No_Attribute_Conventional",(IF($G449="Recycled Pre/Post-Consumer","Recycled_Pre_Post_Consumer",(IF($G449="In-Conversion","In_Conversion",(IF($G449="Recycled Pre-Consumer","Recycled_Pre_Consumer",(IF($G449="Recycled Post-Consumer","Recycled_Post_Consumer",(IF($G449="Sustainably Sourced","Sustainably_sourced","")))))))))))))))),"")</f>
        <v/>
      </c>
      <c r="AE449" s="13" t="e" cm="1">
        <f t="array" aca="1" ref="AE449" ca="1">IF(INDIRECT("$F"&amp;$S449)="","",IF(LEFT(INDIRECT("$F"&amp;$S449),3)="GRS","GRS_RCS_RM",IF((LEFT(INDIRECT("$F"&amp;$S449),3))="RCS","GRS_RCS_RM",IF(INDIRECT("$F"&amp;$S449)="OCS (No Label)","OCS_Conversion_RM",IF(LEFT(INDIRECT("$F"&amp;$S449),3)="OCS","OCS_RM",IF(RIGHT(INDIRECT("$F"&amp;$S449),10)="conversion","GOTS_RM_conversion",IF((LEFT(INDIRECT("$F"&amp;$S449),4))="GOTS","GOTS_RM","Responsible_RM")))))))</f>
        <v>#REF!</v>
      </c>
      <c r="AF449" s="13" t="str" cm="1">
        <f t="array" aca="1" ref="AF449" ca="1">IF($S449="","",INDIRECT("$Z"&amp;$S449))</f>
        <v/>
      </c>
      <c r="AG449" s="155"/>
      <c r="AH449" s="13" t="str" cm="1">
        <f t="array" aca="1" ref="AH449" ca="1">IFERROR(INDIRECT("$ag"&amp;S449),"")</f>
        <v/>
      </c>
      <c r="AI449" s="13" t="e" cm="1">
        <f t="array" aca="1" ref="AI449" ca="1">INDIRECT("O"&amp;S448)</f>
        <v>#REF!</v>
      </c>
      <c r="AJ449" s="13" t="str">
        <f>IF($I449="","",INDEX('Raw Material'!$A$1:$J$75,MATCH(I449,'Raw Material'!$A$1:$A$75,0),(MATCH(G449,'Raw Material'!$A$1:$J$1,0))))</f>
        <v/>
      </c>
      <c r="AK449" s="13" t="str">
        <f t="shared" si="171"/>
        <v>YANLIŞRM</v>
      </c>
      <c r="AL449" s="153" t="str">
        <f t="shared" si="172"/>
        <v/>
      </c>
    </row>
    <row r="450" spans="1:38" ht="16.5" customHeight="1">
      <c r="A450" s="160" t="str">
        <f>IF(B450="","",COUNTA($B$114:$B450))</f>
        <v/>
      </c>
      <c r="B450" s="164"/>
      <c r="C450" s="165"/>
      <c r="D450" s="183"/>
      <c r="E450" s="183"/>
      <c r="F450" s="172"/>
      <c r="G450" s="212"/>
      <c r="H450" s="206"/>
      <c r="I450" s="206"/>
      <c r="J450" s="206"/>
      <c r="K450" s="31"/>
      <c r="L450" s="177" t="str">
        <f t="shared" ref="L450" si="182">IF(R450="","",LEFT(R450,LEN(R450)-2))</f>
        <v/>
      </c>
      <c r="M450" s="177"/>
      <c r="N450" s="80"/>
      <c r="O450" s="184"/>
      <c r="P450" s="103"/>
      <c r="Q450" s="84" t="str">
        <f t="shared" si="173"/>
        <v/>
      </c>
      <c r="R450" s="159" t="str">
        <f t="shared" ref="R450" si="183">CONCATENATE($Q450,Q451,Q452,Q453,Q454,Q455,$Q456,$Q457,$Q458,$Q459,Q460,Q461)</f>
        <v/>
      </c>
      <c r="S450" s="28" t="str" cm="1">
        <f t="array" aca="1" ref="S450" ca="1">IF(INDIRECT("A"&amp;114+$U450)&lt;&gt;"",114+$U450,"")</f>
        <v/>
      </c>
      <c r="T450" s="28" t="str">
        <f t="shared" ca="1" si="174"/>
        <v>$B</v>
      </c>
      <c r="U450" s="29">
        <f t="shared" si="181"/>
        <v>336</v>
      </c>
      <c r="V450" s="29">
        <v>28.0000000000021</v>
      </c>
      <c r="W450" s="29">
        <f t="shared" si="157"/>
        <v>28</v>
      </c>
      <c r="X450" s="41" t="str" cm="1">
        <f t="array" aca="1" ref="X450" ca="1">IFERROR(INDEX('PC&amp;PD'!$A$1:$AP$15,ROW('PC&amp;PD'!$A$15),MATCH(INDIRECT(T450),'PC&amp;PD'!$A$1:$AP$1,0)),"")</f>
        <v/>
      </c>
      <c r="Y450" s="13" t="str">
        <f>IF(OR($N450="",$N450=0),"",IF($N450=$E$7,'Extracted info for SC'!$J$6,IF($N450=$D$26,'Extracted info for SC'!$J$7,IF($N450=$E$26,'Extracted info for SC'!$J$8,IF($N450=$F$26,'Extracted info for SC'!$J$9,IF($N450=$G$26,'Extracted info for SC'!$J$10,IF($N450=$H$26,'Extracted info for SC'!$J$11,IF($N450=$I$26,'Extracted info for SC'!$J$12,IF($N450=$J$26,'Extracted info for SC'!$J$13,IF($N450=$K$26,'Extracted info for SC'!$J$14,IF($N450=$L$26,'Extracted info for SC'!$J$15,IF($N450=$M$26,'Extracted info for SC'!$J$16,IF($N450=$N$26,'Extracted info for SC'!$J$17,IF($N450=$O$26,'Extracted info for SC'!$J$18,""))))))))))))))</f>
        <v/>
      </c>
      <c r="Z450" s="155" t="str">
        <f t="shared" ref="Z450" si="184">IFERROR(IF($F450="OCS 100","OCS (OCS 100)",IF($F450="OCS Blended","OCS (OCS Blended)",IF($F450="OCS (No Label)","OCS (No Label)",IF($F450="RCS 100","RCS (RCS 100)",IF($F450="RCS Blended","RCS (RCS Blended)",IF($F450="GRS","GRS (GRS)",IF($F450="GRS (No Label)", "GRS (No Label)",IF($F450="RDS","RDS (RDS)",IF($F450="RWS","RWS (RWS)",IF($F450="RAS","RAS (RAS)",IF($F450="RMS","RMS (RMS)",IF($F450="GOTS Organic","GOTS (Organic)",IF($F450="GOTS Made with organic","GOTS (Made with Organic)",IF($F450="GOTS Organic - in conversion","GOTS (Organic - In Conversion)",IF($F450="GOTS Made with organic - in conversion","GOTS (Made with Organic - In Conversion)",""))))))))))))))),"")</f>
        <v/>
      </c>
      <c r="AA450" s="13" t="str">
        <f t="shared" si="170"/>
        <v/>
      </c>
      <c r="AB450" s="155" t="str">
        <f t="shared" ref="AB450" si="185">IFERROR(IF($F450="OCS 100", "OCS_100",IF($F450="OCS Blended", "OCS_Blended",IF($F450="OCS (No Label)", "OCS_No_Label",IF($F450="RCS 100", "RCS_100",IF($F450="RCS Blended","RCS_Blended",IF($F450="GRS","GRS",IF($F450="GRS (No Label)", "GRS_No_Label",IF($F450="RDS","RDS",IF($F450="RWS","RWS",IF($F450="RMS","RMS",IF($F450="GOTS Organic","GOTS_Organic",IF($F450="GOTS Made with organic","GOTS_Made_with_organic",IF($F450="GOTS Organic - in conversion","GOTS_Organic_in_Conversion",IF($F450="GOTS Made with organic - in conversion","GOTS_Made_with_Organic_in_Conversion",IF($F450="RAS","RAS",""))))))))))))))),"")</f>
        <v/>
      </c>
      <c r="AC450" s="13" t="str">
        <f t="shared" ca="1" si="175"/>
        <v>$AB</v>
      </c>
      <c r="AD450" s="13" t="str" cm="1">
        <f t="array" aca="1" ref="AD450" ca="1">IFERROR(IF((LEFT(INDIRECT("$F"&amp;$S450),4))="GOTS",IF($G450="Organic","GOTS_Organic_raw",(IF($G450="Responsible","GOTS_Responsible",(IF($G450="No Attribute (Conventional)","GOTS_conventional",(IF($G450="Recycled Pre/Post-Consumer","GOTS_pre_post",(IF($G450="In-Conversion","GOTS_in_conversion",(IF($G450="Sustainably Sourced","Sustainably_sourced",""))))))))))),IF($G450="Organic","Organic",(IF($G450="Responsible","Responsible",(IF($G450="No Attribute (Conventional)","No_Attribute_Conventional",(IF($G450="Recycled Pre/Post-Consumer","Recycled_Pre_Post_Consumer",(IF($G450="In-Conversion","In_Conversion",(IF($G450="Recycled Pre-Consumer","Recycled_Pre_Consumer",(IF($G450="Recycled Post-Consumer","Recycled_Post_Consumer",(IF($G450="Sustainably Sourced","Sustainably_sourced","")))))))))))))))),"")</f>
        <v/>
      </c>
      <c r="AE450" s="13" t="e" cm="1">
        <f t="array" aca="1" ref="AE450" ca="1">IF(INDIRECT("$F"&amp;$S450)="","",IF(LEFT(INDIRECT("$F"&amp;$S450),3)="GRS","GRS_RCS_RM",IF((LEFT(INDIRECT("$F"&amp;$S450),3))="RCS","GRS_RCS_RM",IF(INDIRECT("$F"&amp;$S450)="OCS (No Label)","OCS_Conversion_RM",IF(LEFT(INDIRECT("$F"&amp;$S450),3)="OCS","OCS_RM",IF(RIGHT(INDIRECT("$F"&amp;$S450),10)="conversion","GOTS_RM_conversion",IF((LEFT(INDIRECT("$F"&amp;$S450),4))="GOTS","GOTS_RM","Responsible_RM")))))))</f>
        <v>#REF!</v>
      </c>
      <c r="AF450" s="13" t="str" cm="1">
        <f t="array" aca="1" ref="AF450" ca="1">IF($S450="","",INDIRECT("$Z"&amp;$S450))</f>
        <v/>
      </c>
      <c r="AG450" s="155" t="str">
        <f t="shared" si="180"/>
        <v/>
      </c>
      <c r="AH450" s="13" t="str" cm="1">
        <f t="array" aca="1" ref="AH450" ca="1">IFERROR(INDIRECT("$ag"&amp;S450),"")</f>
        <v/>
      </c>
      <c r="AI450" s="13" t="e" cm="1">
        <f t="array" aca="1" ref="AI450" ca="1">INDIRECT("O"&amp;S449)</f>
        <v>#REF!</v>
      </c>
      <c r="AJ450" s="13" t="str">
        <f>IF($I450="","",INDEX('Raw Material'!$A$1:$J$75,MATCH(I450,'Raw Material'!$A$1:$A$75,0),(MATCH(G450,'Raw Material'!$A$1:$J$1,0))))</f>
        <v/>
      </c>
      <c r="AK450" s="13" t="str">
        <f t="shared" si="171"/>
        <v>YANLIŞRM</v>
      </c>
      <c r="AL450" s="153" t="str">
        <f t="shared" si="172"/>
        <v/>
      </c>
    </row>
    <row r="451" spans="1:38" ht="16.5" customHeight="1">
      <c r="A451" s="161"/>
      <c r="B451" s="166"/>
      <c r="C451" s="167"/>
      <c r="D451" s="156"/>
      <c r="E451" s="156"/>
      <c r="F451" s="173"/>
      <c r="G451" s="181"/>
      <c r="H451" s="182"/>
      <c r="I451" s="182"/>
      <c r="J451" s="182"/>
      <c r="K451" s="32"/>
      <c r="L451" s="178"/>
      <c r="M451" s="178"/>
      <c r="N451" s="81"/>
      <c r="O451" s="185"/>
      <c r="P451" s="103"/>
      <c r="Q451" s="84" t="str">
        <f t="shared" si="173"/>
        <v/>
      </c>
      <c r="R451" s="159"/>
      <c r="S451" s="28" t="str" cm="1">
        <f t="array" aca="1" ref="S451" ca="1">IF(INDIRECT("A"&amp;114+$U451)&lt;&gt;"",114+$U451,"")</f>
        <v/>
      </c>
      <c r="T451" s="28" t="str">
        <f t="shared" ca="1" si="174"/>
        <v>$B</v>
      </c>
      <c r="U451" s="29">
        <f t="shared" si="181"/>
        <v>336</v>
      </c>
      <c r="V451" s="29">
        <v>28.083333333335499</v>
      </c>
      <c r="W451" s="29">
        <f t="shared" si="157"/>
        <v>28</v>
      </c>
      <c r="X451" s="41" t="str" cm="1">
        <f t="array" aca="1" ref="X451" ca="1">IFERROR(INDEX('PC&amp;PD'!$A$1:$AP$15,ROW('PC&amp;PD'!$A$15),MATCH(INDIRECT(T451),'PC&amp;PD'!$A$1:$AP$1,0)),"")</f>
        <v/>
      </c>
      <c r="Y451" s="13" t="str">
        <f>IF(OR($N451="",$N451=0),"",IF($N451=$E$7,'Extracted info for SC'!$J$6,IF($N451=$D$26,'Extracted info for SC'!$J$7,IF($N451=$E$26,'Extracted info for SC'!$J$8,IF($N451=$F$26,'Extracted info for SC'!$J$9,IF($N451=$G$26,'Extracted info for SC'!$J$10,IF($N451=$H$26,'Extracted info for SC'!$J$11,IF($N451=$I$26,'Extracted info for SC'!$J$12,IF($N451=$J$26,'Extracted info for SC'!$J$13,IF($N451=$K$26,'Extracted info for SC'!$J$14,IF($N451=$L$26,'Extracted info for SC'!$J$15,IF($N451=$M$26,'Extracted info for SC'!$J$16,IF($N451=$N$26,'Extracted info for SC'!$J$17,IF($N451=$O$26,'Extracted info for SC'!$J$18,""))))))))))))))</f>
        <v/>
      </c>
      <c r="Z451" s="155"/>
      <c r="AA451" s="13" t="str">
        <f t="shared" si="170"/>
        <v/>
      </c>
      <c r="AB451" s="155"/>
      <c r="AC451" s="13" t="str">
        <f t="shared" ca="1" si="175"/>
        <v>$AB</v>
      </c>
      <c r="AD451" s="13" t="str" cm="1">
        <f t="array" aca="1" ref="AD451" ca="1">IFERROR(IF((LEFT(INDIRECT("$F"&amp;$S451),4))="GOTS",IF($G451="Organic","GOTS_Organic_raw",(IF($G451="Responsible","GOTS_Responsible",(IF($G451="No Attribute (Conventional)","GOTS_conventional",(IF($G451="Recycled Pre/Post-Consumer","GOTS_pre_post",(IF($G451="In-Conversion","GOTS_in_conversion",(IF($G451="Sustainably Sourced","Sustainably_sourced",""))))))))))),IF($G451="Organic","Organic",(IF($G451="Responsible","Responsible",(IF($G451="No Attribute (Conventional)","No_Attribute_Conventional",(IF($G451="Recycled Pre/Post-Consumer","Recycled_Pre_Post_Consumer",(IF($G451="In-Conversion","In_Conversion",(IF($G451="Recycled Pre-Consumer","Recycled_Pre_Consumer",(IF($G451="Recycled Post-Consumer","Recycled_Post_Consumer",(IF($G451="Sustainably Sourced","Sustainably_sourced","")))))))))))))))),"")</f>
        <v/>
      </c>
      <c r="AE451" s="13" t="e" cm="1">
        <f t="array" aca="1" ref="AE451" ca="1">IF(INDIRECT("$F"&amp;$S451)="","",IF(LEFT(INDIRECT("$F"&amp;$S451),3)="GRS","GRS_RCS_RM",IF((LEFT(INDIRECT("$F"&amp;$S451),3))="RCS","GRS_RCS_RM",IF(INDIRECT("$F"&amp;$S451)="OCS (No Label)","OCS_Conversion_RM",IF(LEFT(INDIRECT("$F"&amp;$S451),3)="OCS","OCS_RM",IF(RIGHT(INDIRECT("$F"&amp;$S451),10)="conversion","GOTS_RM_conversion",IF((LEFT(INDIRECT("$F"&amp;$S451),4))="GOTS","GOTS_RM","Responsible_RM")))))))</f>
        <v>#REF!</v>
      </c>
      <c r="AF451" s="13" t="str" cm="1">
        <f t="array" aca="1" ref="AF451" ca="1">IF($S451="","",INDIRECT("$Z"&amp;$S451))</f>
        <v/>
      </c>
      <c r="AG451" s="155"/>
      <c r="AH451" s="13" t="str" cm="1">
        <f t="array" aca="1" ref="AH451" ca="1">IFERROR(INDIRECT("$ag"&amp;S451),"")</f>
        <v/>
      </c>
      <c r="AI451" s="13" t="e" cm="1">
        <f t="array" aca="1" ref="AI451" ca="1">INDIRECT("O"&amp;S450)</f>
        <v>#REF!</v>
      </c>
      <c r="AJ451" s="13" t="str">
        <f>IF($I451="","",INDEX('Raw Material'!$A$1:$J$75,MATCH(I451,'Raw Material'!$A$1:$A$75,0),(MATCH(G451,'Raw Material'!$A$1:$J$1,0))))</f>
        <v/>
      </c>
      <c r="AK451" s="13" t="str">
        <f t="shared" si="171"/>
        <v>YANLIŞRM</v>
      </c>
      <c r="AL451" s="153" t="str">
        <f t="shared" si="172"/>
        <v/>
      </c>
    </row>
    <row r="452" spans="1:38" ht="16.5" customHeight="1">
      <c r="A452" s="161"/>
      <c r="B452" s="166"/>
      <c r="C452" s="167"/>
      <c r="D452" s="156"/>
      <c r="E452" s="156"/>
      <c r="F452" s="173"/>
      <c r="G452" s="181"/>
      <c r="H452" s="182"/>
      <c r="I452" s="182"/>
      <c r="J452" s="182"/>
      <c r="K452" s="32"/>
      <c r="L452" s="178"/>
      <c r="M452" s="178"/>
      <c r="N452" s="81"/>
      <c r="O452" s="185"/>
      <c r="P452" s="103"/>
      <c r="Q452" s="84" t="str">
        <f t="shared" si="173"/>
        <v/>
      </c>
      <c r="R452" s="159"/>
      <c r="S452" s="28" t="str" cm="1">
        <f t="array" aca="1" ref="S452" ca="1">IF(INDIRECT("A"&amp;114+$U452)&lt;&gt;"",114+$U452,"")</f>
        <v/>
      </c>
      <c r="T452" s="28" t="str">
        <f t="shared" ca="1" si="174"/>
        <v>$B</v>
      </c>
      <c r="U452" s="29">
        <f t="shared" si="181"/>
        <v>336</v>
      </c>
      <c r="V452" s="29">
        <v>28.166666666668799</v>
      </c>
      <c r="W452" s="29">
        <f t="shared" si="157"/>
        <v>28</v>
      </c>
      <c r="X452" s="41" t="str" cm="1">
        <f t="array" aca="1" ref="X452" ca="1">IFERROR(INDEX('PC&amp;PD'!$A$1:$AP$15,ROW('PC&amp;PD'!$A$15),MATCH(INDIRECT(T452),'PC&amp;PD'!$A$1:$AP$1,0)),"")</f>
        <v/>
      </c>
      <c r="Y452" s="13" t="str">
        <f>IF(OR($N452="",$N452=0),"",IF($N452=$E$7,'Extracted info for SC'!$J$6,IF($N452=$D$26,'Extracted info for SC'!$J$7,IF($N452=$E$26,'Extracted info for SC'!$J$8,IF($N452=$F$26,'Extracted info for SC'!$J$9,IF($N452=$G$26,'Extracted info for SC'!$J$10,IF($N452=$H$26,'Extracted info for SC'!$J$11,IF($N452=$I$26,'Extracted info for SC'!$J$12,IF($N452=$J$26,'Extracted info for SC'!$J$13,IF($N452=$K$26,'Extracted info for SC'!$J$14,IF($N452=$L$26,'Extracted info for SC'!$J$15,IF($N452=$M$26,'Extracted info for SC'!$J$16,IF($N452=$N$26,'Extracted info for SC'!$J$17,IF($N452=$O$26,'Extracted info for SC'!$J$18,""))))))))))))))</f>
        <v/>
      </c>
      <c r="Z452" s="155"/>
      <c r="AA452" s="13" t="str">
        <f t="shared" si="170"/>
        <v/>
      </c>
      <c r="AB452" s="155"/>
      <c r="AC452" s="13" t="str">
        <f t="shared" ca="1" si="175"/>
        <v>$AB</v>
      </c>
      <c r="AD452" s="13" t="str" cm="1">
        <f t="array" aca="1" ref="AD452" ca="1">IFERROR(IF((LEFT(INDIRECT("$F"&amp;$S452),4))="GOTS",IF($G452="Organic","GOTS_Organic_raw",(IF($G452="Responsible","GOTS_Responsible",(IF($G452="No Attribute (Conventional)","GOTS_conventional",(IF($G452="Recycled Pre/Post-Consumer","GOTS_pre_post",(IF($G452="In-Conversion","GOTS_in_conversion",(IF($G452="Sustainably Sourced","Sustainably_sourced",""))))))))))),IF($G452="Organic","Organic",(IF($G452="Responsible","Responsible",(IF($G452="No Attribute (Conventional)","No_Attribute_Conventional",(IF($G452="Recycled Pre/Post-Consumer","Recycled_Pre_Post_Consumer",(IF($G452="In-Conversion","In_Conversion",(IF($G452="Recycled Pre-Consumer","Recycled_Pre_Consumer",(IF($G452="Recycled Post-Consumer","Recycled_Post_Consumer",(IF($G452="Sustainably Sourced","Sustainably_sourced","")))))))))))))))),"")</f>
        <v/>
      </c>
      <c r="AE452" s="13" t="e" cm="1">
        <f t="array" aca="1" ref="AE452" ca="1">IF(INDIRECT("$F"&amp;$S452)="","",IF(LEFT(INDIRECT("$F"&amp;$S452),3)="GRS","GRS_RCS_RM",IF((LEFT(INDIRECT("$F"&amp;$S452),3))="RCS","GRS_RCS_RM",IF(INDIRECT("$F"&amp;$S452)="OCS (No Label)","OCS_Conversion_RM",IF(LEFT(INDIRECT("$F"&amp;$S452),3)="OCS","OCS_RM",IF(RIGHT(INDIRECT("$F"&amp;$S452),10)="conversion","GOTS_RM_conversion",IF((LEFT(INDIRECT("$F"&amp;$S452),4))="GOTS","GOTS_RM","Responsible_RM")))))))</f>
        <v>#REF!</v>
      </c>
      <c r="AF452" s="13" t="str" cm="1">
        <f t="array" aca="1" ref="AF452" ca="1">IF($S452="","",INDIRECT("$Z"&amp;$S452))</f>
        <v/>
      </c>
      <c r="AG452" s="155"/>
      <c r="AH452" s="13" t="str" cm="1">
        <f t="array" aca="1" ref="AH452" ca="1">IFERROR(INDIRECT("$ag"&amp;S452),"")</f>
        <v/>
      </c>
      <c r="AI452" s="13" t="e" cm="1">
        <f t="array" aca="1" ref="AI452" ca="1">INDIRECT("O"&amp;S451)</f>
        <v>#REF!</v>
      </c>
      <c r="AJ452" s="13" t="str">
        <f>IF($I452="","",INDEX('Raw Material'!$A$1:$J$75,MATCH(I452,'Raw Material'!$A$1:$A$75,0),(MATCH(G452,'Raw Material'!$A$1:$J$1,0))))</f>
        <v/>
      </c>
      <c r="AK452" s="13" t="str">
        <f t="shared" si="171"/>
        <v>YANLIŞRM</v>
      </c>
      <c r="AL452" s="153" t="str">
        <f t="shared" si="172"/>
        <v/>
      </c>
    </row>
    <row r="453" spans="1:38" ht="16.5" customHeight="1">
      <c r="A453" s="161"/>
      <c r="B453" s="166"/>
      <c r="C453" s="167"/>
      <c r="D453" s="156"/>
      <c r="E453" s="156"/>
      <c r="F453" s="174"/>
      <c r="G453" s="181"/>
      <c r="H453" s="182"/>
      <c r="I453" s="182"/>
      <c r="J453" s="182"/>
      <c r="K453" s="32"/>
      <c r="L453" s="178"/>
      <c r="M453" s="178"/>
      <c r="N453" s="81"/>
      <c r="O453" s="185"/>
      <c r="P453" s="103"/>
      <c r="Q453" s="84" t="str">
        <f t="shared" si="173"/>
        <v/>
      </c>
      <c r="R453" s="159"/>
      <c r="S453" s="28" t="str" cm="1">
        <f t="array" aca="1" ref="S453" ca="1">IF(INDIRECT("A"&amp;114+$U453)&lt;&gt;"",114+$U453,"")</f>
        <v/>
      </c>
      <c r="T453" s="28" t="str">
        <f t="shared" ca="1" si="174"/>
        <v>$B</v>
      </c>
      <c r="U453" s="29">
        <f t="shared" si="181"/>
        <v>336</v>
      </c>
      <c r="V453" s="29">
        <v>28.250000000002199</v>
      </c>
      <c r="W453" s="29">
        <f t="shared" si="157"/>
        <v>28</v>
      </c>
      <c r="X453" s="41" t="str" cm="1">
        <f t="array" aca="1" ref="X453" ca="1">IFERROR(INDEX('PC&amp;PD'!$A$1:$AP$15,ROW('PC&amp;PD'!$A$15),MATCH(INDIRECT(T453),'PC&amp;PD'!$A$1:$AP$1,0)),"")</f>
        <v/>
      </c>
      <c r="Y453" s="13" t="str">
        <f>IF(OR($N453="",$N453=0),"",IF($N453=$E$7,'Extracted info for SC'!$J$6,IF($N453=$D$26,'Extracted info for SC'!$J$7,IF($N453=$E$26,'Extracted info for SC'!$J$8,IF($N453=$F$26,'Extracted info for SC'!$J$9,IF($N453=$G$26,'Extracted info for SC'!$J$10,IF($N453=$H$26,'Extracted info for SC'!$J$11,IF($N453=$I$26,'Extracted info for SC'!$J$12,IF($N453=$J$26,'Extracted info for SC'!$J$13,IF($N453=$K$26,'Extracted info for SC'!$J$14,IF($N453=$L$26,'Extracted info for SC'!$J$15,IF($N453=$M$26,'Extracted info for SC'!$J$16,IF($N453=$N$26,'Extracted info for SC'!$J$17,IF($N453=$O$26,'Extracted info for SC'!$J$18,""))))))))))))))</f>
        <v/>
      </c>
      <c r="Z453" s="155"/>
      <c r="AA453" s="13" t="str">
        <f t="shared" si="170"/>
        <v/>
      </c>
      <c r="AB453" s="155"/>
      <c r="AC453" s="13" t="str">
        <f t="shared" ca="1" si="175"/>
        <v>$AB</v>
      </c>
      <c r="AD453" s="13" t="str" cm="1">
        <f t="array" aca="1" ref="AD453" ca="1">IFERROR(IF((LEFT(INDIRECT("$F"&amp;$S453),4))="GOTS",IF($G453="Organic","GOTS_Organic_raw",(IF($G453="Responsible","GOTS_Responsible",(IF($G453="No Attribute (Conventional)","GOTS_conventional",(IF($G453="Recycled Pre/Post-Consumer","GOTS_pre_post",(IF($G453="In-Conversion","GOTS_in_conversion",(IF($G453="Sustainably Sourced","Sustainably_sourced",""))))))))))),IF($G453="Organic","Organic",(IF($G453="Responsible","Responsible",(IF($G453="No Attribute (Conventional)","No_Attribute_Conventional",(IF($G453="Recycled Pre/Post-Consumer","Recycled_Pre_Post_Consumer",(IF($G453="In-Conversion","In_Conversion",(IF($G453="Recycled Pre-Consumer","Recycled_Pre_Consumer",(IF($G453="Recycled Post-Consumer","Recycled_Post_Consumer",(IF($G453="Sustainably Sourced","Sustainably_sourced","")))))))))))))))),"")</f>
        <v/>
      </c>
      <c r="AE453" s="13" t="e" cm="1">
        <f t="array" aca="1" ref="AE453" ca="1">IF(INDIRECT("$F"&amp;$S453)="","",IF(LEFT(INDIRECT("$F"&amp;$S453),3)="GRS","GRS_RCS_RM",IF((LEFT(INDIRECT("$F"&amp;$S453),3))="RCS","GRS_RCS_RM",IF(INDIRECT("$F"&amp;$S453)="OCS (No Label)","OCS_Conversion_RM",IF(LEFT(INDIRECT("$F"&amp;$S453),3)="OCS","OCS_RM",IF(RIGHT(INDIRECT("$F"&amp;$S453),10)="conversion","GOTS_RM_conversion",IF((LEFT(INDIRECT("$F"&amp;$S453),4))="GOTS","GOTS_RM","Responsible_RM")))))))</f>
        <v>#REF!</v>
      </c>
      <c r="AF453" s="13" t="str" cm="1">
        <f t="array" aca="1" ref="AF453" ca="1">IF($S453="","",INDIRECT("$Z"&amp;$S453))</f>
        <v/>
      </c>
      <c r="AG453" s="155"/>
      <c r="AH453" s="13" t="str" cm="1">
        <f t="array" aca="1" ref="AH453" ca="1">IFERROR(INDIRECT("$ag"&amp;S453),"")</f>
        <v/>
      </c>
      <c r="AI453" s="13" t="e" cm="1">
        <f t="array" aca="1" ref="AI453" ca="1">INDIRECT("O"&amp;S452)</f>
        <v>#REF!</v>
      </c>
      <c r="AJ453" s="13" t="str">
        <f>IF($I453="","",INDEX('Raw Material'!$A$1:$J$75,MATCH(I453,'Raw Material'!$A$1:$A$75,0),(MATCH(G453,'Raw Material'!$A$1:$J$1,0))))</f>
        <v/>
      </c>
      <c r="AK453" s="13" t="str">
        <f t="shared" si="171"/>
        <v>YANLIŞRM</v>
      </c>
      <c r="AL453" s="153" t="str">
        <f t="shared" si="172"/>
        <v/>
      </c>
    </row>
    <row r="454" spans="1:38" ht="16.5" customHeight="1">
      <c r="A454" s="161"/>
      <c r="B454" s="166"/>
      <c r="C454" s="167"/>
      <c r="D454" s="156"/>
      <c r="E454" s="156"/>
      <c r="F454" s="174"/>
      <c r="G454" s="181"/>
      <c r="H454" s="182"/>
      <c r="I454" s="182"/>
      <c r="J454" s="182"/>
      <c r="K454" s="32"/>
      <c r="L454" s="178"/>
      <c r="M454" s="178"/>
      <c r="N454" s="81"/>
      <c r="O454" s="185"/>
      <c r="P454" s="103"/>
      <c r="Q454" s="84" t="str">
        <f t="shared" si="173"/>
        <v/>
      </c>
      <c r="R454" s="159"/>
      <c r="S454" s="28" t="str" cm="1">
        <f t="array" aca="1" ref="S454" ca="1">IF(INDIRECT("A"&amp;114+$U454)&lt;&gt;"",114+$U454,"")</f>
        <v/>
      </c>
      <c r="T454" s="28" t="str">
        <f t="shared" ca="1" si="174"/>
        <v>$B</v>
      </c>
      <c r="U454" s="29">
        <f t="shared" si="181"/>
        <v>336</v>
      </c>
      <c r="V454" s="29">
        <v>28.333333333335499</v>
      </c>
      <c r="W454" s="29">
        <f t="shared" si="157"/>
        <v>28</v>
      </c>
      <c r="X454" s="41" t="str" cm="1">
        <f t="array" aca="1" ref="X454" ca="1">IFERROR(INDEX('PC&amp;PD'!$A$1:$AP$15,ROW('PC&amp;PD'!$A$15),MATCH(INDIRECT(T454),'PC&amp;PD'!$A$1:$AP$1,0)),"")</f>
        <v/>
      </c>
      <c r="Y454" s="13" t="str">
        <f>IF(OR($N454="",$N454=0),"",IF($N454=$E$7,'Extracted info for SC'!$J$6,IF($N454=$D$26,'Extracted info for SC'!$J$7,IF($N454=$E$26,'Extracted info for SC'!$J$8,IF($N454=$F$26,'Extracted info for SC'!$J$9,IF($N454=$G$26,'Extracted info for SC'!$J$10,IF($N454=$H$26,'Extracted info for SC'!$J$11,IF($N454=$I$26,'Extracted info for SC'!$J$12,IF($N454=$J$26,'Extracted info for SC'!$J$13,IF($N454=$K$26,'Extracted info for SC'!$J$14,IF($N454=$L$26,'Extracted info for SC'!$J$15,IF($N454=$M$26,'Extracted info for SC'!$J$16,IF($N454=$N$26,'Extracted info for SC'!$J$17,IF($N454=$O$26,'Extracted info for SC'!$J$18,""))))))))))))))</f>
        <v/>
      </c>
      <c r="Z454" s="155"/>
      <c r="AA454" s="13" t="str">
        <f t="shared" si="170"/>
        <v/>
      </c>
      <c r="AB454" s="155"/>
      <c r="AC454" s="13" t="str">
        <f t="shared" ca="1" si="175"/>
        <v>$AB</v>
      </c>
      <c r="AD454" s="13" t="str" cm="1">
        <f t="array" aca="1" ref="AD454" ca="1">IFERROR(IF((LEFT(INDIRECT("$F"&amp;$S454),4))="GOTS",IF($G454="Organic","GOTS_Organic_raw",(IF($G454="Responsible","GOTS_Responsible",(IF($G454="No Attribute (Conventional)","GOTS_conventional",(IF($G454="Recycled Pre/Post-Consumer","GOTS_pre_post",(IF($G454="In-Conversion","GOTS_in_conversion",(IF($G454="Sustainably Sourced","Sustainably_sourced",""))))))))))),IF($G454="Organic","Organic",(IF($G454="Responsible","Responsible",(IF($G454="No Attribute (Conventional)","No_Attribute_Conventional",(IF($G454="Recycled Pre/Post-Consumer","Recycled_Pre_Post_Consumer",(IF($G454="In-Conversion","In_Conversion",(IF($G454="Recycled Pre-Consumer","Recycled_Pre_Consumer",(IF($G454="Recycled Post-Consumer","Recycled_Post_Consumer",(IF($G454="Sustainably Sourced","Sustainably_sourced","")))))))))))))))),"")</f>
        <v/>
      </c>
      <c r="AE454" s="13" t="e" cm="1">
        <f t="array" aca="1" ref="AE454" ca="1">IF(INDIRECT("$F"&amp;$S454)="","",IF(LEFT(INDIRECT("$F"&amp;$S454),3)="GRS","GRS_RCS_RM",IF((LEFT(INDIRECT("$F"&amp;$S454),3))="RCS","GRS_RCS_RM",IF(INDIRECT("$F"&amp;$S454)="OCS (No Label)","OCS_Conversion_RM",IF(LEFT(INDIRECT("$F"&amp;$S454),3)="OCS","OCS_RM",IF(RIGHT(INDIRECT("$F"&amp;$S454),10)="conversion","GOTS_RM_conversion",IF((LEFT(INDIRECT("$F"&amp;$S454),4))="GOTS","GOTS_RM","Responsible_RM")))))))</f>
        <v>#REF!</v>
      </c>
      <c r="AF454" s="13" t="str" cm="1">
        <f t="array" aca="1" ref="AF454" ca="1">IF($S454="","",INDIRECT("$Z"&amp;$S454))</f>
        <v/>
      </c>
      <c r="AG454" s="155"/>
      <c r="AH454" s="13" t="str" cm="1">
        <f t="array" aca="1" ref="AH454" ca="1">IFERROR(INDIRECT("$ag"&amp;S454),"")</f>
        <v/>
      </c>
      <c r="AI454" s="13" t="e" cm="1">
        <f t="array" aca="1" ref="AI454" ca="1">INDIRECT("O"&amp;S453)</f>
        <v>#REF!</v>
      </c>
      <c r="AJ454" s="13" t="str">
        <f>IF($I454="","",INDEX('Raw Material'!$A$1:$J$75,MATCH(I454,'Raw Material'!$A$1:$A$75,0),(MATCH(G454,'Raw Material'!$A$1:$J$1,0))))</f>
        <v/>
      </c>
      <c r="AK454" s="13" t="str">
        <f t="shared" si="171"/>
        <v>YANLIŞRM</v>
      </c>
      <c r="AL454" s="153" t="str">
        <f t="shared" si="172"/>
        <v/>
      </c>
    </row>
    <row r="455" spans="1:38" ht="16.5" customHeight="1">
      <c r="A455" s="161"/>
      <c r="B455" s="166"/>
      <c r="C455" s="167"/>
      <c r="D455" s="156"/>
      <c r="E455" s="156"/>
      <c r="F455" s="174"/>
      <c r="G455" s="181"/>
      <c r="H455" s="182"/>
      <c r="I455" s="182"/>
      <c r="J455" s="182"/>
      <c r="K455" s="32"/>
      <c r="L455" s="178"/>
      <c r="M455" s="178"/>
      <c r="N455" s="81"/>
      <c r="O455" s="185"/>
      <c r="P455" s="103"/>
      <c r="Q455" s="84" t="str">
        <f t="shared" si="173"/>
        <v/>
      </c>
      <c r="R455" s="159"/>
      <c r="S455" s="28" t="str" cm="1">
        <f t="array" aca="1" ref="S455" ca="1">IF(INDIRECT("A"&amp;114+$U455)&lt;&gt;"",114+$U455,"")</f>
        <v/>
      </c>
      <c r="T455" s="28" t="str">
        <f t="shared" ca="1" si="174"/>
        <v>$B</v>
      </c>
      <c r="U455" s="29">
        <f t="shared" si="181"/>
        <v>336</v>
      </c>
      <c r="V455" s="29">
        <v>28.416666666668799</v>
      </c>
      <c r="W455" s="29">
        <f t="shared" si="157"/>
        <v>28</v>
      </c>
      <c r="X455" s="41" t="str" cm="1">
        <f t="array" aca="1" ref="X455" ca="1">IFERROR(INDEX('PC&amp;PD'!$A$1:$AP$15,ROW('PC&amp;PD'!$A$15),MATCH(INDIRECT(T455),'PC&amp;PD'!$A$1:$AP$1,0)),"")</f>
        <v/>
      </c>
      <c r="Y455" s="13" t="str">
        <f>IF(OR($N455="",$N455=0),"",IF($N455=$E$7,'Extracted info for SC'!$J$6,IF($N455=$D$26,'Extracted info for SC'!$J$7,IF($N455=$E$26,'Extracted info for SC'!$J$8,IF($N455=$F$26,'Extracted info for SC'!$J$9,IF($N455=$G$26,'Extracted info for SC'!$J$10,IF($N455=$H$26,'Extracted info for SC'!$J$11,IF($N455=$I$26,'Extracted info for SC'!$J$12,IF($N455=$J$26,'Extracted info for SC'!$J$13,IF($N455=$K$26,'Extracted info for SC'!$J$14,IF($N455=$L$26,'Extracted info for SC'!$J$15,IF($N455=$M$26,'Extracted info for SC'!$J$16,IF($N455=$N$26,'Extracted info for SC'!$J$17,IF($N455=$O$26,'Extracted info for SC'!$J$18,""))))))))))))))</f>
        <v/>
      </c>
      <c r="Z455" s="155"/>
      <c r="AA455" s="13" t="str">
        <f t="shared" si="170"/>
        <v/>
      </c>
      <c r="AB455" s="155"/>
      <c r="AC455" s="13" t="str">
        <f t="shared" ca="1" si="175"/>
        <v>$AB</v>
      </c>
      <c r="AD455" s="13" t="str" cm="1">
        <f t="array" aca="1" ref="AD455" ca="1">IFERROR(IF((LEFT(INDIRECT("$F"&amp;$S455),4))="GOTS",IF($G455="Organic","GOTS_Organic_raw",(IF($G455="Responsible","GOTS_Responsible",(IF($G455="No Attribute (Conventional)","GOTS_conventional",(IF($G455="Recycled Pre/Post-Consumer","GOTS_pre_post",(IF($G455="In-Conversion","GOTS_in_conversion",(IF($G455="Sustainably Sourced","Sustainably_sourced",""))))))))))),IF($G455="Organic","Organic",(IF($G455="Responsible","Responsible",(IF($G455="No Attribute (Conventional)","No_Attribute_Conventional",(IF($G455="Recycled Pre/Post-Consumer","Recycled_Pre_Post_Consumer",(IF($G455="In-Conversion","In_Conversion",(IF($G455="Recycled Pre-Consumer","Recycled_Pre_Consumer",(IF($G455="Recycled Post-Consumer","Recycled_Post_Consumer",(IF($G455="Sustainably Sourced","Sustainably_sourced","")))))))))))))))),"")</f>
        <v/>
      </c>
      <c r="AE455" s="13" t="e" cm="1">
        <f t="array" aca="1" ref="AE455" ca="1">IF(INDIRECT("$F"&amp;$S455)="","",IF(LEFT(INDIRECT("$F"&amp;$S455),3)="GRS","GRS_RCS_RM",IF((LEFT(INDIRECT("$F"&amp;$S455),3))="RCS","GRS_RCS_RM",IF(INDIRECT("$F"&amp;$S455)="OCS (No Label)","OCS_Conversion_RM",IF(LEFT(INDIRECT("$F"&amp;$S455),3)="OCS","OCS_RM",IF(RIGHT(INDIRECT("$F"&amp;$S455),10)="conversion","GOTS_RM_conversion",IF((LEFT(INDIRECT("$F"&amp;$S455),4))="GOTS","GOTS_RM","Responsible_RM")))))))</f>
        <v>#REF!</v>
      </c>
      <c r="AF455" s="13" t="str" cm="1">
        <f t="array" aca="1" ref="AF455" ca="1">IF($S455="","",INDIRECT("$Z"&amp;$S455))</f>
        <v/>
      </c>
      <c r="AG455" s="155"/>
      <c r="AH455" s="13" t="str" cm="1">
        <f t="array" aca="1" ref="AH455" ca="1">IFERROR(INDIRECT("$ag"&amp;S455),"")</f>
        <v/>
      </c>
      <c r="AI455" s="13" t="e" cm="1">
        <f t="array" aca="1" ref="AI455" ca="1">INDIRECT("O"&amp;S454)</f>
        <v>#REF!</v>
      </c>
      <c r="AJ455" s="13" t="str">
        <f>IF($I455="","",INDEX('Raw Material'!$A$1:$J$75,MATCH(I455,'Raw Material'!$A$1:$A$75,0),(MATCH(G455,'Raw Material'!$A$1:$J$1,0))))</f>
        <v/>
      </c>
      <c r="AK455" s="13" t="str">
        <f t="shared" si="171"/>
        <v>YANLIŞRM</v>
      </c>
      <c r="AL455" s="153" t="str">
        <f t="shared" si="172"/>
        <v/>
      </c>
    </row>
    <row r="456" spans="1:38" ht="16.5" customHeight="1">
      <c r="A456" s="162"/>
      <c r="B456" s="168"/>
      <c r="C456" s="169"/>
      <c r="D456" s="156"/>
      <c r="E456" s="156"/>
      <c r="F456" s="175"/>
      <c r="G456" s="181"/>
      <c r="H456" s="182"/>
      <c r="I456" s="182"/>
      <c r="J456" s="182"/>
      <c r="K456" s="32"/>
      <c r="L456" s="179"/>
      <c r="M456" s="179"/>
      <c r="N456" s="81"/>
      <c r="O456" s="185"/>
      <c r="P456" s="103"/>
      <c r="Q456" s="84" t="str">
        <f t="shared" si="173"/>
        <v/>
      </c>
      <c r="R456" s="159"/>
      <c r="S456" s="28" t="str" cm="1">
        <f t="array" aca="1" ref="S456" ca="1">IF(INDIRECT("A"&amp;114+$U456)&lt;&gt;"",114+$U456,"")</f>
        <v/>
      </c>
      <c r="T456" s="28" t="str">
        <f t="shared" ca="1" si="174"/>
        <v>$B</v>
      </c>
      <c r="U456" s="29">
        <f t="shared" si="181"/>
        <v>336</v>
      </c>
      <c r="V456" s="29">
        <v>28.500000000002199</v>
      </c>
      <c r="W456" s="29">
        <f t="shared" si="157"/>
        <v>28</v>
      </c>
      <c r="X456" s="41" t="str" cm="1">
        <f t="array" aca="1" ref="X456" ca="1">IFERROR(INDEX('PC&amp;PD'!$A$1:$AP$15,ROW('PC&amp;PD'!$A$15),MATCH(INDIRECT(T456),'PC&amp;PD'!$A$1:$AP$1,0)),"")</f>
        <v/>
      </c>
      <c r="Y456" s="13" t="str">
        <f>IF(OR($N456="",$N456=0),"",IF($N456=$E$7,'Extracted info for SC'!$J$6,IF($N456=$D$26,'Extracted info for SC'!$J$7,IF($N456=$E$26,'Extracted info for SC'!$J$8,IF($N456=$F$26,'Extracted info for SC'!$J$9,IF($N456=$G$26,'Extracted info for SC'!$J$10,IF($N456=$H$26,'Extracted info for SC'!$J$11,IF($N456=$I$26,'Extracted info for SC'!$J$12,IF($N456=$J$26,'Extracted info for SC'!$J$13,IF($N456=$K$26,'Extracted info for SC'!$J$14,IF($N456=$L$26,'Extracted info for SC'!$J$15,IF($N456=$M$26,'Extracted info for SC'!$J$16,IF($N456=$N$26,'Extracted info for SC'!$J$17,IF($N456=$O$26,'Extracted info for SC'!$J$18,""))))))))))))))</f>
        <v/>
      </c>
      <c r="Z456" s="155"/>
      <c r="AA456" s="13" t="str">
        <f t="shared" si="170"/>
        <v/>
      </c>
      <c r="AB456" s="155"/>
      <c r="AC456" s="13" t="str">
        <f t="shared" ca="1" si="175"/>
        <v>$AB</v>
      </c>
      <c r="AD456" s="13" t="str" cm="1">
        <f t="array" aca="1" ref="AD456" ca="1">IFERROR(IF((LEFT(INDIRECT("$F"&amp;$S456),4))="GOTS",IF($G456="Organic","GOTS_Organic_raw",(IF($G456="Responsible","GOTS_Responsible",(IF($G456="No Attribute (Conventional)","GOTS_conventional",(IF($G456="Recycled Pre/Post-Consumer","GOTS_pre_post",(IF($G456="In-Conversion","GOTS_in_conversion",(IF($G456="Sustainably Sourced","Sustainably_sourced",""))))))))))),IF($G456="Organic","Organic",(IF($G456="Responsible","Responsible",(IF($G456="No Attribute (Conventional)","No_Attribute_Conventional",(IF($G456="Recycled Pre/Post-Consumer","Recycled_Pre_Post_Consumer",(IF($G456="In-Conversion","In_Conversion",(IF($G456="Recycled Pre-Consumer","Recycled_Pre_Consumer",(IF($G456="Recycled Post-Consumer","Recycled_Post_Consumer",(IF($G456="Sustainably Sourced","Sustainably_sourced","")))))))))))))))),"")</f>
        <v/>
      </c>
      <c r="AE456" s="13" t="e" cm="1">
        <f t="array" aca="1" ref="AE456" ca="1">IF(INDIRECT("$F"&amp;$S456)="","",IF(LEFT(INDIRECT("$F"&amp;$S456),3)="GRS","GRS_RCS_RM",IF((LEFT(INDIRECT("$F"&amp;$S456),3))="RCS","GRS_RCS_RM",IF(INDIRECT("$F"&amp;$S456)="OCS (No Label)","OCS_Conversion_RM",IF(LEFT(INDIRECT("$F"&amp;$S456),3)="OCS","OCS_RM",IF(RIGHT(INDIRECT("$F"&amp;$S456),10)="conversion","GOTS_RM_conversion",IF((LEFT(INDIRECT("$F"&amp;$S456),4))="GOTS","GOTS_RM","Responsible_RM")))))))</f>
        <v>#REF!</v>
      </c>
      <c r="AF456" s="13" t="str" cm="1">
        <f t="array" aca="1" ref="AF456" ca="1">IF($S456="","",INDIRECT("$Z"&amp;$S456))</f>
        <v/>
      </c>
      <c r="AG456" s="155"/>
      <c r="AH456" s="13" t="str" cm="1">
        <f t="array" aca="1" ref="AH456" ca="1">IFERROR(INDIRECT("$ag"&amp;S456),"")</f>
        <v/>
      </c>
      <c r="AI456" s="13" t="e" cm="1">
        <f t="array" aca="1" ref="AI456" ca="1">INDIRECT("O"&amp;S455)</f>
        <v>#REF!</v>
      </c>
      <c r="AJ456" s="13" t="str">
        <f>IF($I456="","",INDEX('Raw Material'!$A$1:$J$75,MATCH(I456,'Raw Material'!$A$1:$A$75,0),(MATCH(G456,'Raw Material'!$A$1:$J$1,0))))</f>
        <v/>
      </c>
      <c r="AK456" s="13" t="str">
        <f t="shared" si="171"/>
        <v>YANLIŞRM</v>
      </c>
      <c r="AL456" s="153" t="str">
        <f t="shared" si="172"/>
        <v/>
      </c>
    </row>
    <row r="457" spans="1:38" ht="16.5" customHeight="1">
      <c r="A457" s="162"/>
      <c r="B457" s="168"/>
      <c r="C457" s="169"/>
      <c r="D457" s="156"/>
      <c r="E457" s="156"/>
      <c r="F457" s="175"/>
      <c r="G457" s="181"/>
      <c r="H457" s="182"/>
      <c r="I457" s="182"/>
      <c r="J457" s="182"/>
      <c r="K457" s="32"/>
      <c r="L457" s="179"/>
      <c r="M457" s="179"/>
      <c r="N457" s="81"/>
      <c r="O457" s="185"/>
      <c r="P457" s="103"/>
      <c r="Q457" s="84" t="str">
        <f t="shared" si="173"/>
        <v/>
      </c>
      <c r="R457" s="159"/>
      <c r="S457" s="28" t="str" cm="1">
        <f t="array" aca="1" ref="S457" ca="1">IF(INDIRECT("A"&amp;114+$U457)&lt;&gt;"",114+$U457,"")</f>
        <v/>
      </c>
      <c r="T457" s="28" t="str">
        <f t="shared" ca="1" si="174"/>
        <v>$B</v>
      </c>
      <c r="U457" s="29">
        <f t="shared" si="181"/>
        <v>336</v>
      </c>
      <c r="V457" s="29">
        <v>28.583333333335499</v>
      </c>
      <c r="W457" s="29">
        <f t="shared" ref="W457:W520" si="186">ROUNDDOWN(V457,0)</f>
        <v>28</v>
      </c>
      <c r="X457" s="41" t="str" cm="1">
        <f t="array" aca="1" ref="X457" ca="1">IFERROR(INDEX('PC&amp;PD'!$A$1:$AP$15,ROW('PC&amp;PD'!$A$15),MATCH(INDIRECT(T457),'PC&amp;PD'!$A$1:$AP$1,0)),"")</f>
        <v/>
      </c>
      <c r="Y457" s="13" t="str">
        <f>IF(OR($N457="",$N457=0),"",IF($N457=$E$7,'Extracted info for SC'!$J$6,IF($N457=$D$26,'Extracted info for SC'!$J$7,IF($N457=$E$26,'Extracted info for SC'!$J$8,IF($N457=$F$26,'Extracted info for SC'!$J$9,IF($N457=$G$26,'Extracted info for SC'!$J$10,IF($N457=$H$26,'Extracted info for SC'!$J$11,IF($N457=$I$26,'Extracted info for SC'!$J$12,IF($N457=$J$26,'Extracted info for SC'!$J$13,IF($N457=$K$26,'Extracted info for SC'!$J$14,IF($N457=$L$26,'Extracted info for SC'!$J$15,IF($N457=$M$26,'Extracted info for SC'!$J$16,IF($N457=$N$26,'Extracted info for SC'!$J$17,IF($N457=$O$26,'Extracted info for SC'!$J$18,""))))))))))))))</f>
        <v/>
      </c>
      <c r="Z457" s="155"/>
      <c r="AA457" s="13" t="str">
        <f t="shared" si="170"/>
        <v/>
      </c>
      <c r="AB457" s="155"/>
      <c r="AC457" s="13" t="str">
        <f t="shared" ca="1" si="175"/>
        <v>$AB</v>
      </c>
      <c r="AD457" s="13" t="str" cm="1">
        <f t="array" aca="1" ref="AD457" ca="1">IFERROR(IF((LEFT(INDIRECT("$F"&amp;$S457),4))="GOTS",IF($G457="Organic","GOTS_Organic_raw",(IF($G457="Responsible","GOTS_Responsible",(IF($G457="No Attribute (Conventional)","GOTS_conventional",(IF($G457="Recycled Pre/Post-Consumer","GOTS_pre_post",(IF($G457="In-Conversion","GOTS_in_conversion",(IF($G457="Sustainably Sourced","Sustainably_sourced",""))))))))))),IF($G457="Organic","Organic",(IF($G457="Responsible","Responsible",(IF($G457="No Attribute (Conventional)","No_Attribute_Conventional",(IF($G457="Recycled Pre/Post-Consumer","Recycled_Pre_Post_Consumer",(IF($G457="In-Conversion","In_Conversion",(IF($G457="Recycled Pre-Consumer","Recycled_Pre_Consumer",(IF($G457="Recycled Post-Consumer","Recycled_Post_Consumer",(IF($G457="Sustainably Sourced","Sustainably_sourced","")))))))))))))))),"")</f>
        <v/>
      </c>
      <c r="AE457" s="13" t="e" cm="1">
        <f t="array" aca="1" ref="AE457" ca="1">IF(INDIRECT("$F"&amp;$S457)="","",IF(LEFT(INDIRECT("$F"&amp;$S457),3)="GRS","GRS_RCS_RM",IF((LEFT(INDIRECT("$F"&amp;$S457),3))="RCS","GRS_RCS_RM",IF(INDIRECT("$F"&amp;$S457)="OCS (No Label)","OCS_Conversion_RM",IF(LEFT(INDIRECT("$F"&amp;$S457),3)="OCS","OCS_RM",IF(RIGHT(INDIRECT("$F"&amp;$S457),10)="conversion","GOTS_RM_conversion",IF((LEFT(INDIRECT("$F"&amp;$S457),4))="GOTS","GOTS_RM","Responsible_RM")))))))</f>
        <v>#REF!</v>
      </c>
      <c r="AF457" s="13" t="str" cm="1">
        <f t="array" aca="1" ref="AF457" ca="1">IF($S457="","",INDIRECT("$Z"&amp;$S457))</f>
        <v/>
      </c>
      <c r="AG457" s="155"/>
      <c r="AH457" s="13" t="str" cm="1">
        <f t="array" aca="1" ref="AH457" ca="1">IFERROR(INDIRECT("$ag"&amp;S457),"")</f>
        <v/>
      </c>
      <c r="AI457" s="13" t="e" cm="1">
        <f t="array" aca="1" ref="AI457" ca="1">INDIRECT("O"&amp;S456)</f>
        <v>#REF!</v>
      </c>
      <c r="AJ457" s="13" t="str">
        <f>IF($I457="","",INDEX('Raw Material'!$A$1:$J$75,MATCH(I457,'Raw Material'!$A$1:$A$75,0),(MATCH(G457,'Raw Material'!$A$1:$J$1,0))))</f>
        <v/>
      </c>
      <c r="AK457" s="13" t="str">
        <f t="shared" si="171"/>
        <v>YANLIŞRM</v>
      </c>
      <c r="AL457" s="153" t="str">
        <f t="shared" si="172"/>
        <v/>
      </c>
    </row>
    <row r="458" spans="1:38" ht="16.5" customHeight="1">
      <c r="A458" s="162"/>
      <c r="B458" s="168"/>
      <c r="C458" s="169"/>
      <c r="D458" s="156"/>
      <c r="E458" s="156"/>
      <c r="F458" s="175"/>
      <c r="G458" s="181"/>
      <c r="H458" s="182"/>
      <c r="I458" s="182"/>
      <c r="J458" s="182"/>
      <c r="K458" s="32"/>
      <c r="L458" s="179"/>
      <c r="M458" s="179"/>
      <c r="N458" s="81"/>
      <c r="O458" s="185"/>
      <c r="P458" s="103"/>
      <c r="Q458" s="84" t="str">
        <f t="shared" si="173"/>
        <v/>
      </c>
      <c r="R458" s="159"/>
      <c r="S458" s="28" t="str" cm="1">
        <f t="array" aca="1" ref="S458" ca="1">IF(INDIRECT("A"&amp;114+$U458)&lt;&gt;"",114+$U458,"")</f>
        <v/>
      </c>
      <c r="T458" s="28" t="str">
        <f t="shared" ca="1" si="174"/>
        <v>$B</v>
      </c>
      <c r="U458" s="29">
        <f t="shared" si="181"/>
        <v>336</v>
      </c>
      <c r="V458" s="29">
        <v>28.666666666668899</v>
      </c>
      <c r="W458" s="29">
        <f t="shared" si="186"/>
        <v>28</v>
      </c>
      <c r="X458" s="41" t="str" cm="1">
        <f t="array" aca="1" ref="X458" ca="1">IFERROR(INDEX('PC&amp;PD'!$A$1:$AP$15,ROW('PC&amp;PD'!$A$15),MATCH(INDIRECT(T458),'PC&amp;PD'!$A$1:$AP$1,0)),"")</f>
        <v/>
      </c>
      <c r="Y458" s="13" t="str">
        <f>IF(OR($N458="",$N458=0),"",IF($N458=$E$7,'Extracted info for SC'!$J$6,IF($N458=$D$26,'Extracted info for SC'!$J$7,IF($N458=$E$26,'Extracted info for SC'!$J$8,IF($N458=$F$26,'Extracted info for SC'!$J$9,IF($N458=$G$26,'Extracted info for SC'!$J$10,IF($N458=$H$26,'Extracted info for SC'!$J$11,IF($N458=$I$26,'Extracted info for SC'!$J$12,IF($N458=$J$26,'Extracted info for SC'!$J$13,IF($N458=$K$26,'Extracted info for SC'!$J$14,IF($N458=$L$26,'Extracted info for SC'!$J$15,IF($N458=$M$26,'Extracted info for SC'!$J$16,IF($N458=$N$26,'Extracted info for SC'!$J$17,IF($N458=$O$26,'Extracted info for SC'!$J$18,""))))))))))))))</f>
        <v/>
      </c>
      <c r="Z458" s="155"/>
      <c r="AA458" s="13" t="str">
        <f t="shared" si="170"/>
        <v/>
      </c>
      <c r="AB458" s="155"/>
      <c r="AC458" s="13" t="str">
        <f t="shared" ca="1" si="175"/>
        <v>$AB</v>
      </c>
      <c r="AD458" s="13" t="str" cm="1">
        <f t="array" aca="1" ref="AD458" ca="1">IFERROR(IF((LEFT(INDIRECT("$F"&amp;$S458),4))="GOTS",IF($G458="Organic","GOTS_Organic_raw",(IF($G458="Responsible","GOTS_Responsible",(IF($G458="No Attribute (Conventional)","GOTS_conventional",(IF($G458="Recycled Pre/Post-Consumer","GOTS_pre_post",(IF($G458="In-Conversion","GOTS_in_conversion",(IF($G458="Sustainably Sourced","Sustainably_sourced",""))))))))))),IF($G458="Organic","Organic",(IF($G458="Responsible","Responsible",(IF($G458="No Attribute (Conventional)","No_Attribute_Conventional",(IF($G458="Recycled Pre/Post-Consumer","Recycled_Pre_Post_Consumer",(IF($G458="In-Conversion","In_Conversion",(IF($G458="Recycled Pre-Consumer","Recycled_Pre_Consumer",(IF($G458="Recycled Post-Consumer","Recycled_Post_Consumer",(IF($G458="Sustainably Sourced","Sustainably_sourced","")))))))))))))))),"")</f>
        <v/>
      </c>
      <c r="AE458" s="13" t="e" cm="1">
        <f t="array" aca="1" ref="AE458" ca="1">IF(INDIRECT("$F"&amp;$S458)="","",IF(LEFT(INDIRECT("$F"&amp;$S458),3)="GRS","GRS_RCS_RM",IF((LEFT(INDIRECT("$F"&amp;$S458),3))="RCS","GRS_RCS_RM",IF(INDIRECT("$F"&amp;$S458)="OCS (No Label)","OCS_Conversion_RM",IF(LEFT(INDIRECT("$F"&amp;$S458),3)="OCS","OCS_RM",IF(RIGHT(INDIRECT("$F"&amp;$S458),10)="conversion","GOTS_RM_conversion",IF((LEFT(INDIRECT("$F"&amp;$S458),4))="GOTS","GOTS_RM","Responsible_RM")))))))</f>
        <v>#REF!</v>
      </c>
      <c r="AF458" s="13" t="str" cm="1">
        <f t="array" aca="1" ref="AF458" ca="1">IF($S458="","",INDIRECT("$Z"&amp;$S458))</f>
        <v/>
      </c>
      <c r="AG458" s="155"/>
      <c r="AH458" s="13" t="str" cm="1">
        <f t="array" aca="1" ref="AH458" ca="1">IFERROR(INDIRECT("$ag"&amp;S458),"")</f>
        <v/>
      </c>
      <c r="AI458" s="13" t="e" cm="1">
        <f t="array" aca="1" ref="AI458" ca="1">INDIRECT("O"&amp;S457)</f>
        <v>#REF!</v>
      </c>
      <c r="AJ458" s="13" t="str">
        <f>IF($I458="","",INDEX('Raw Material'!$A$1:$J$75,MATCH(I458,'Raw Material'!$A$1:$A$75,0),(MATCH(G458,'Raw Material'!$A$1:$J$1,0))))</f>
        <v/>
      </c>
      <c r="AK458" s="13" t="str">
        <f t="shared" si="171"/>
        <v>YANLIŞRM</v>
      </c>
      <c r="AL458" s="153" t="str">
        <f t="shared" si="172"/>
        <v/>
      </c>
    </row>
    <row r="459" spans="1:38" ht="16.5" customHeight="1">
      <c r="A459" s="162"/>
      <c r="B459" s="168"/>
      <c r="C459" s="169"/>
      <c r="D459" s="156"/>
      <c r="E459" s="156"/>
      <c r="F459" s="175"/>
      <c r="G459" s="181"/>
      <c r="H459" s="182"/>
      <c r="I459" s="182"/>
      <c r="J459" s="182"/>
      <c r="K459" s="32"/>
      <c r="L459" s="179"/>
      <c r="M459" s="179"/>
      <c r="N459" s="81"/>
      <c r="O459" s="185"/>
      <c r="P459" s="103"/>
      <c r="Q459" s="84" t="str">
        <f t="shared" si="173"/>
        <v/>
      </c>
      <c r="R459" s="159"/>
      <c r="S459" s="28" t="str" cm="1">
        <f t="array" aca="1" ref="S459" ca="1">IF(INDIRECT("A"&amp;114+$U459)&lt;&gt;"",114+$U459,"")</f>
        <v/>
      </c>
      <c r="T459" s="28" t="str">
        <f t="shared" ca="1" si="174"/>
        <v>$B</v>
      </c>
      <c r="U459" s="29">
        <f t="shared" si="181"/>
        <v>336</v>
      </c>
      <c r="V459" s="29">
        <v>28.750000000002199</v>
      </c>
      <c r="W459" s="29">
        <f t="shared" si="186"/>
        <v>28</v>
      </c>
      <c r="X459" s="41" t="str" cm="1">
        <f t="array" aca="1" ref="X459" ca="1">IFERROR(INDEX('PC&amp;PD'!$A$1:$AP$15,ROW('PC&amp;PD'!$A$15),MATCH(INDIRECT(T459),'PC&amp;PD'!$A$1:$AP$1,0)),"")</f>
        <v/>
      </c>
      <c r="Y459" s="13" t="str">
        <f>IF(OR($N459="",$N459=0),"",IF($N459=$E$7,'Extracted info for SC'!$J$6,IF($N459=$D$26,'Extracted info for SC'!$J$7,IF($N459=$E$26,'Extracted info for SC'!$J$8,IF($N459=$F$26,'Extracted info for SC'!$J$9,IF($N459=$G$26,'Extracted info for SC'!$J$10,IF($N459=$H$26,'Extracted info for SC'!$J$11,IF($N459=$I$26,'Extracted info for SC'!$J$12,IF($N459=$J$26,'Extracted info for SC'!$J$13,IF($N459=$K$26,'Extracted info for SC'!$J$14,IF($N459=$L$26,'Extracted info for SC'!$J$15,IF($N459=$M$26,'Extracted info for SC'!$J$16,IF($N459=$N$26,'Extracted info for SC'!$J$17,IF($N459=$O$26,'Extracted info for SC'!$J$18,""))))))))))))))</f>
        <v/>
      </c>
      <c r="Z459" s="155"/>
      <c r="AA459" s="13" t="str">
        <f t="shared" si="170"/>
        <v/>
      </c>
      <c r="AB459" s="155"/>
      <c r="AC459" s="13" t="str">
        <f t="shared" ca="1" si="175"/>
        <v>$AB</v>
      </c>
      <c r="AD459" s="13" t="str" cm="1">
        <f t="array" aca="1" ref="AD459" ca="1">IFERROR(IF((LEFT(INDIRECT("$F"&amp;$S459),4))="GOTS",IF($G459="Organic","GOTS_Organic_raw",(IF($G459="Responsible","GOTS_Responsible",(IF($G459="No Attribute (Conventional)","GOTS_conventional",(IF($G459="Recycled Pre/Post-Consumer","GOTS_pre_post",(IF($G459="In-Conversion","GOTS_in_conversion",(IF($G459="Sustainably Sourced","Sustainably_sourced",""))))))))))),IF($G459="Organic","Organic",(IF($G459="Responsible","Responsible",(IF($G459="No Attribute (Conventional)","No_Attribute_Conventional",(IF($G459="Recycled Pre/Post-Consumer","Recycled_Pre_Post_Consumer",(IF($G459="In-Conversion","In_Conversion",(IF($G459="Recycled Pre-Consumer","Recycled_Pre_Consumer",(IF($G459="Recycled Post-Consumer","Recycled_Post_Consumer",(IF($G459="Sustainably Sourced","Sustainably_sourced","")))))))))))))))),"")</f>
        <v/>
      </c>
      <c r="AE459" s="13" t="e" cm="1">
        <f t="array" aca="1" ref="AE459" ca="1">IF(INDIRECT("$F"&amp;$S459)="","",IF(LEFT(INDIRECT("$F"&amp;$S459),3)="GRS","GRS_RCS_RM",IF((LEFT(INDIRECT("$F"&amp;$S459),3))="RCS","GRS_RCS_RM",IF(INDIRECT("$F"&amp;$S459)="OCS (No Label)","OCS_Conversion_RM",IF(LEFT(INDIRECT("$F"&amp;$S459),3)="OCS","OCS_RM",IF(RIGHT(INDIRECT("$F"&amp;$S459),10)="conversion","GOTS_RM_conversion",IF((LEFT(INDIRECT("$F"&amp;$S459),4))="GOTS","GOTS_RM","Responsible_RM")))))))</f>
        <v>#REF!</v>
      </c>
      <c r="AF459" s="13" t="str" cm="1">
        <f t="array" aca="1" ref="AF459" ca="1">IF($S459="","",INDIRECT("$Z"&amp;$S459))</f>
        <v/>
      </c>
      <c r="AG459" s="155"/>
      <c r="AH459" s="13" t="str" cm="1">
        <f t="array" aca="1" ref="AH459" ca="1">IFERROR(INDIRECT("$ag"&amp;S459),"")</f>
        <v/>
      </c>
      <c r="AI459" s="13" t="e" cm="1">
        <f t="array" aca="1" ref="AI459" ca="1">INDIRECT("O"&amp;S458)</f>
        <v>#REF!</v>
      </c>
      <c r="AJ459" s="13" t="str">
        <f>IF($I459="","",INDEX('Raw Material'!$A$1:$J$75,MATCH(I459,'Raw Material'!$A$1:$A$75,0),(MATCH(G459,'Raw Material'!$A$1:$J$1,0))))</f>
        <v/>
      </c>
      <c r="AK459" s="13" t="str">
        <f t="shared" si="171"/>
        <v>YANLIŞRM</v>
      </c>
      <c r="AL459" s="153" t="str">
        <f t="shared" si="172"/>
        <v/>
      </c>
    </row>
    <row r="460" spans="1:38" ht="16.5" customHeight="1">
      <c r="A460" s="162"/>
      <c r="B460" s="168"/>
      <c r="C460" s="169"/>
      <c r="D460" s="156"/>
      <c r="E460" s="156"/>
      <c r="F460" s="175"/>
      <c r="G460" s="181"/>
      <c r="H460" s="182"/>
      <c r="I460" s="182"/>
      <c r="J460" s="182"/>
      <c r="K460" s="32"/>
      <c r="L460" s="179"/>
      <c r="M460" s="179"/>
      <c r="N460" s="81"/>
      <c r="O460" s="185"/>
      <c r="P460" s="103"/>
      <c r="Q460" s="84" t="str">
        <f t="shared" si="173"/>
        <v/>
      </c>
      <c r="R460" s="159"/>
      <c r="S460" s="28" t="str" cm="1">
        <f t="array" aca="1" ref="S460" ca="1">IF(INDIRECT("A"&amp;114+$U460)&lt;&gt;"",114+$U460,"")</f>
        <v/>
      </c>
      <c r="T460" s="28" t="str">
        <f t="shared" ca="1" si="174"/>
        <v>$B</v>
      </c>
      <c r="U460" s="29">
        <f t="shared" si="181"/>
        <v>336</v>
      </c>
      <c r="V460" s="29">
        <v>28.833333333335499</v>
      </c>
      <c r="W460" s="29">
        <f t="shared" si="186"/>
        <v>28</v>
      </c>
      <c r="X460" s="41" t="str" cm="1">
        <f t="array" aca="1" ref="X460" ca="1">IFERROR(INDEX('PC&amp;PD'!$A$1:$AP$15,ROW('PC&amp;PD'!$A$15),MATCH(INDIRECT(T460),'PC&amp;PD'!$A$1:$AP$1,0)),"")</f>
        <v/>
      </c>
      <c r="Y460" s="13" t="str">
        <f>IF(OR($N460="",$N460=0),"",IF($N460=$E$7,'Extracted info for SC'!$J$6,IF($N460=$D$26,'Extracted info for SC'!$J$7,IF($N460=$E$26,'Extracted info for SC'!$J$8,IF($N460=$F$26,'Extracted info for SC'!$J$9,IF($N460=$G$26,'Extracted info for SC'!$J$10,IF($N460=$H$26,'Extracted info for SC'!$J$11,IF($N460=$I$26,'Extracted info for SC'!$J$12,IF($N460=$J$26,'Extracted info for SC'!$J$13,IF($N460=$K$26,'Extracted info for SC'!$J$14,IF($N460=$L$26,'Extracted info for SC'!$J$15,IF($N460=$M$26,'Extracted info for SC'!$J$16,IF($N460=$N$26,'Extracted info for SC'!$J$17,IF($N460=$O$26,'Extracted info for SC'!$J$18,""))))))))))))))</f>
        <v/>
      </c>
      <c r="Z460" s="155"/>
      <c r="AA460" s="13" t="str">
        <f t="shared" si="170"/>
        <v/>
      </c>
      <c r="AB460" s="155"/>
      <c r="AC460" s="13" t="str">
        <f t="shared" ca="1" si="175"/>
        <v>$AB</v>
      </c>
      <c r="AD460" s="13" t="str" cm="1">
        <f t="array" aca="1" ref="AD460" ca="1">IFERROR(IF((LEFT(INDIRECT("$F"&amp;$S460),4))="GOTS",IF($G460="Organic","GOTS_Organic_raw",(IF($G460="Responsible","GOTS_Responsible",(IF($G460="No Attribute (Conventional)","GOTS_conventional",(IF($G460="Recycled Pre/Post-Consumer","GOTS_pre_post",(IF($G460="In-Conversion","GOTS_in_conversion",(IF($G460="Sustainably Sourced","Sustainably_sourced",""))))))))))),IF($G460="Organic","Organic",(IF($G460="Responsible","Responsible",(IF($G460="No Attribute (Conventional)","No_Attribute_Conventional",(IF($G460="Recycled Pre/Post-Consumer","Recycled_Pre_Post_Consumer",(IF($G460="In-Conversion","In_Conversion",(IF($G460="Recycled Pre-Consumer","Recycled_Pre_Consumer",(IF($G460="Recycled Post-Consumer","Recycled_Post_Consumer",(IF($G460="Sustainably Sourced","Sustainably_sourced","")))))))))))))))),"")</f>
        <v/>
      </c>
      <c r="AE460" s="13" t="e" cm="1">
        <f t="array" aca="1" ref="AE460" ca="1">IF(INDIRECT("$F"&amp;$S460)="","",IF(LEFT(INDIRECT("$F"&amp;$S460),3)="GRS","GRS_RCS_RM",IF((LEFT(INDIRECT("$F"&amp;$S460),3))="RCS","GRS_RCS_RM",IF(INDIRECT("$F"&amp;$S460)="OCS (No Label)","OCS_Conversion_RM",IF(LEFT(INDIRECT("$F"&amp;$S460),3)="OCS","OCS_RM",IF(RIGHT(INDIRECT("$F"&amp;$S460),10)="conversion","GOTS_RM_conversion",IF((LEFT(INDIRECT("$F"&amp;$S460),4))="GOTS","GOTS_RM","Responsible_RM")))))))</f>
        <v>#REF!</v>
      </c>
      <c r="AF460" s="13" t="str" cm="1">
        <f t="array" aca="1" ref="AF460" ca="1">IF($S460="","",INDIRECT("$Z"&amp;$S460))</f>
        <v/>
      </c>
      <c r="AG460" s="155"/>
      <c r="AH460" s="13" t="str" cm="1">
        <f t="array" aca="1" ref="AH460" ca="1">IFERROR(INDIRECT("$ag"&amp;S460),"")</f>
        <v/>
      </c>
      <c r="AI460" s="13" t="e" cm="1">
        <f t="array" aca="1" ref="AI460" ca="1">INDIRECT("O"&amp;S459)</f>
        <v>#REF!</v>
      </c>
      <c r="AJ460" s="13" t="str">
        <f>IF($I460="","",INDEX('Raw Material'!$A$1:$J$75,MATCH(I460,'Raw Material'!$A$1:$A$75,0),(MATCH(G460,'Raw Material'!$A$1:$J$1,0))))</f>
        <v/>
      </c>
      <c r="AK460" s="13" t="str">
        <f t="shared" si="171"/>
        <v>YANLIŞRM</v>
      </c>
      <c r="AL460" s="153" t="str">
        <f t="shared" si="172"/>
        <v/>
      </c>
    </row>
    <row r="461" spans="1:38" ht="16.5" customHeight="1" thickBot="1">
      <c r="A461" s="163"/>
      <c r="B461" s="170"/>
      <c r="C461" s="171"/>
      <c r="D461" s="156"/>
      <c r="E461" s="156"/>
      <c r="F461" s="176"/>
      <c r="G461" s="157"/>
      <c r="H461" s="158"/>
      <c r="I461" s="158"/>
      <c r="J461" s="158"/>
      <c r="K461" s="33"/>
      <c r="L461" s="180"/>
      <c r="M461" s="180"/>
      <c r="N461" s="82"/>
      <c r="O461" s="186"/>
      <c r="P461" s="103"/>
      <c r="Q461" s="84" t="str">
        <f t="shared" si="173"/>
        <v/>
      </c>
      <c r="R461" s="159"/>
      <c r="S461" s="28" t="str" cm="1">
        <f t="array" aca="1" ref="S461" ca="1">IF(INDIRECT("A"&amp;114+$U461)&lt;&gt;"",114+$U461,"")</f>
        <v/>
      </c>
      <c r="T461" s="28" t="str">
        <f t="shared" ca="1" si="174"/>
        <v>$B</v>
      </c>
      <c r="U461" s="29">
        <f t="shared" si="181"/>
        <v>336</v>
      </c>
      <c r="V461" s="29">
        <v>28.916666666668899</v>
      </c>
      <c r="W461" s="29">
        <f t="shared" si="186"/>
        <v>28</v>
      </c>
      <c r="X461" s="41" t="str" cm="1">
        <f t="array" aca="1" ref="X461" ca="1">IFERROR(INDEX('PC&amp;PD'!$A$1:$AP$15,ROW('PC&amp;PD'!$A$15),MATCH(INDIRECT(T461),'PC&amp;PD'!$A$1:$AP$1,0)),"")</f>
        <v/>
      </c>
      <c r="Y461" s="13" t="str">
        <f>IF(OR($N461="",$N461=0),"",IF($N461=$E$7,'Extracted info for SC'!$J$6,IF($N461=$D$26,'Extracted info for SC'!$J$7,IF($N461=$E$26,'Extracted info for SC'!$J$8,IF($N461=$F$26,'Extracted info for SC'!$J$9,IF($N461=$G$26,'Extracted info for SC'!$J$10,IF($N461=$H$26,'Extracted info for SC'!$J$11,IF($N461=$I$26,'Extracted info for SC'!$J$12,IF($N461=$J$26,'Extracted info for SC'!$J$13,IF($N461=$K$26,'Extracted info for SC'!$J$14,IF($N461=$L$26,'Extracted info for SC'!$J$15,IF($N461=$M$26,'Extracted info for SC'!$J$16,IF($N461=$N$26,'Extracted info for SC'!$J$17,IF($N461=$O$26,'Extracted info for SC'!$J$18,""))))))))))))))</f>
        <v/>
      </c>
      <c r="Z461" s="155"/>
      <c r="AA461" s="13" t="str">
        <f t="shared" si="170"/>
        <v/>
      </c>
      <c r="AB461" s="155"/>
      <c r="AC461" s="13" t="str">
        <f t="shared" ca="1" si="175"/>
        <v>$AB</v>
      </c>
      <c r="AD461" s="13" t="str" cm="1">
        <f t="array" aca="1" ref="AD461" ca="1">IFERROR(IF((LEFT(INDIRECT("$F"&amp;$S461),4))="GOTS",IF($G461="Organic","GOTS_Organic_raw",(IF($G461="Responsible","GOTS_Responsible",(IF($G461="No Attribute (Conventional)","GOTS_conventional",(IF($G461="Recycled Pre/Post-Consumer","GOTS_pre_post",(IF($G461="In-Conversion","GOTS_in_conversion",(IF($G461="Sustainably Sourced","Sustainably_sourced",""))))))))))),IF($G461="Organic","Organic",(IF($G461="Responsible","Responsible",(IF($G461="No Attribute (Conventional)","No_Attribute_Conventional",(IF($G461="Recycled Pre/Post-Consumer","Recycled_Pre_Post_Consumer",(IF($G461="In-Conversion","In_Conversion",(IF($G461="Recycled Pre-Consumer","Recycled_Pre_Consumer",(IF($G461="Recycled Post-Consumer","Recycled_Post_Consumer",(IF($G461="Sustainably Sourced","Sustainably_sourced","")))))))))))))))),"")</f>
        <v/>
      </c>
      <c r="AE461" s="13" t="e" cm="1">
        <f t="array" aca="1" ref="AE461" ca="1">IF(INDIRECT("$F"&amp;$S461)="","",IF(LEFT(INDIRECT("$F"&amp;$S461),3)="GRS","GRS_RCS_RM",IF((LEFT(INDIRECT("$F"&amp;$S461),3))="RCS","GRS_RCS_RM",IF(INDIRECT("$F"&amp;$S461)="OCS (No Label)","OCS_Conversion_RM",IF(LEFT(INDIRECT("$F"&amp;$S461),3)="OCS","OCS_RM",IF(RIGHT(INDIRECT("$F"&amp;$S461),10)="conversion","GOTS_RM_conversion",IF((LEFT(INDIRECT("$F"&amp;$S461),4))="GOTS","GOTS_RM","Responsible_RM")))))))</f>
        <v>#REF!</v>
      </c>
      <c r="AF461" s="13" t="str" cm="1">
        <f t="array" aca="1" ref="AF461" ca="1">IF($S461="","",INDIRECT("$Z"&amp;$S461))</f>
        <v/>
      </c>
      <c r="AG461" s="155"/>
      <c r="AH461" s="13" t="str" cm="1">
        <f t="array" aca="1" ref="AH461" ca="1">IFERROR(INDIRECT("$ag"&amp;S461),"")</f>
        <v/>
      </c>
      <c r="AI461" s="13" t="e" cm="1">
        <f t="array" aca="1" ref="AI461" ca="1">INDIRECT("O"&amp;S460)</f>
        <v>#REF!</v>
      </c>
      <c r="AJ461" s="13" t="str">
        <f>IF($I461="","",INDEX('Raw Material'!$A$1:$J$75,MATCH(I461,'Raw Material'!$A$1:$A$75,0),(MATCH(G461,'Raw Material'!$A$1:$J$1,0))))</f>
        <v/>
      </c>
      <c r="AK461" s="13" t="str">
        <f t="shared" si="171"/>
        <v>YANLIŞRM</v>
      </c>
      <c r="AL461" s="153" t="str">
        <f t="shared" si="172"/>
        <v/>
      </c>
    </row>
    <row r="462" spans="1:38" ht="16.5" customHeight="1">
      <c r="A462" s="160" t="str">
        <f>IF(B462="","",COUNTA($B$114:$B462))</f>
        <v/>
      </c>
      <c r="B462" s="164"/>
      <c r="C462" s="165"/>
      <c r="D462" s="183"/>
      <c r="E462" s="183"/>
      <c r="F462" s="172"/>
      <c r="G462" s="212"/>
      <c r="H462" s="206"/>
      <c r="I462" s="206"/>
      <c r="J462" s="206"/>
      <c r="K462" s="31"/>
      <c r="L462" s="177" t="str">
        <f t="shared" ref="L462" si="187">IF(R462="","",LEFT(R462,LEN(R462)-2))</f>
        <v/>
      </c>
      <c r="M462" s="177"/>
      <c r="N462" s="80"/>
      <c r="O462" s="184"/>
      <c r="P462" s="103"/>
      <c r="Q462" s="84" t="str">
        <f t="shared" si="173"/>
        <v/>
      </c>
      <c r="R462" s="159" t="str">
        <f t="shared" ref="R462" si="188">CONCATENATE($Q462,Q463,Q464,Q465,Q466,Q467,$Q468,$Q469,$Q470,$Q471,Q472,Q473)</f>
        <v/>
      </c>
      <c r="S462" s="28" t="str" cm="1">
        <f t="array" aca="1" ref="S462" ca="1">IF(INDIRECT("A"&amp;114+$U462)&lt;&gt;"",114+$U462,"")</f>
        <v/>
      </c>
      <c r="T462" s="28" t="str">
        <f t="shared" ca="1" si="174"/>
        <v>$B</v>
      </c>
      <c r="U462" s="29">
        <f t="shared" si="181"/>
        <v>348</v>
      </c>
      <c r="V462" s="29">
        <v>29.000000000002199</v>
      </c>
      <c r="W462" s="29">
        <f t="shared" si="186"/>
        <v>29</v>
      </c>
      <c r="X462" s="41" t="str" cm="1">
        <f t="array" aca="1" ref="X462" ca="1">IFERROR(INDEX('PC&amp;PD'!$A$1:$AP$15,ROW('PC&amp;PD'!$A$15),MATCH(INDIRECT(T462),'PC&amp;PD'!$A$1:$AP$1,0)),"")</f>
        <v/>
      </c>
      <c r="Y462" s="13" t="str">
        <f>IF(OR($N462="",$N462=0),"",IF($N462=$E$7,'Extracted info for SC'!$J$6,IF($N462=$D$26,'Extracted info for SC'!$J$7,IF($N462=$E$26,'Extracted info for SC'!$J$8,IF($N462=$F$26,'Extracted info for SC'!$J$9,IF($N462=$G$26,'Extracted info for SC'!$J$10,IF($N462=$H$26,'Extracted info for SC'!$J$11,IF($N462=$I$26,'Extracted info for SC'!$J$12,IF($N462=$J$26,'Extracted info for SC'!$J$13,IF($N462=$K$26,'Extracted info for SC'!$J$14,IF($N462=$L$26,'Extracted info for SC'!$J$15,IF($N462=$M$26,'Extracted info for SC'!$J$16,IF($N462=$N$26,'Extracted info for SC'!$J$17,IF($N462=$O$26,'Extracted info for SC'!$J$18,""))))))))))))))</f>
        <v/>
      </c>
      <c r="Z462" s="155" t="str">
        <f t="shared" ref="Z462" si="189">IFERROR(IF($F462="OCS 100","OCS (OCS 100)",IF($F462="OCS Blended","OCS (OCS Blended)",IF($F462="OCS (No Label)","OCS (No Label)",IF($F462="RCS 100","RCS (RCS 100)",IF($F462="RCS Blended","RCS (RCS Blended)",IF($F462="GRS","GRS (GRS)",IF($F462="GRS (No Label)", "GRS (No Label)",IF($F462="RDS","RDS (RDS)",IF($F462="RWS","RWS (RWS)",IF($F462="RAS","RAS (RAS)",IF($F462="RMS","RMS (RMS)",IF($F462="GOTS Organic","GOTS (Organic)",IF($F462="GOTS Made with organic","GOTS (Made with Organic)",IF($F462="GOTS Organic - in conversion","GOTS (Organic - In Conversion)",IF($F462="GOTS Made with organic - in conversion","GOTS (Made with Organic - In Conversion)",""))))))))))))))),"")</f>
        <v/>
      </c>
      <c r="AA462" s="13" t="str">
        <f t="shared" si="170"/>
        <v/>
      </c>
      <c r="AB462" s="155" t="str">
        <f t="shared" ref="AB462" si="190">IFERROR(IF($F462="OCS 100", "OCS_100",IF($F462="OCS Blended", "OCS_Blended",IF($F462="OCS (No Label)", "OCS_No_Label",IF($F462="RCS 100", "RCS_100",IF($F462="RCS Blended","RCS_Blended",IF($F462="GRS","GRS",IF($F462="GRS (No Label)", "GRS_No_Label",IF($F462="RDS","RDS",IF($F462="RWS","RWS",IF($F462="RMS","RMS",IF($F462="GOTS Organic","GOTS_Organic",IF($F462="GOTS Made with organic","GOTS_Made_with_organic",IF($F462="GOTS Organic - in conversion","GOTS_Organic_in_Conversion",IF($F462="GOTS Made with organic - in conversion","GOTS_Made_with_Organic_in_Conversion",IF($F462="RAS","RAS",""))))))))))))))),"")</f>
        <v/>
      </c>
      <c r="AC462" s="13" t="str">
        <f t="shared" ca="1" si="175"/>
        <v>$AB</v>
      </c>
      <c r="AD462" s="13" t="str" cm="1">
        <f t="array" aca="1" ref="AD462" ca="1">IFERROR(IF((LEFT(INDIRECT("$F"&amp;$S462),4))="GOTS",IF($G462="Organic","GOTS_Organic_raw",(IF($G462="Responsible","GOTS_Responsible",(IF($G462="No Attribute (Conventional)","GOTS_conventional",(IF($G462="Recycled Pre/Post-Consumer","GOTS_pre_post",(IF($G462="In-Conversion","GOTS_in_conversion",(IF($G462="Sustainably Sourced","Sustainably_sourced",""))))))))))),IF($G462="Organic","Organic",(IF($G462="Responsible","Responsible",(IF($G462="No Attribute (Conventional)","No_Attribute_Conventional",(IF($G462="Recycled Pre/Post-Consumer","Recycled_Pre_Post_Consumer",(IF($G462="In-Conversion","In_Conversion",(IF($G462="Recycled Pre-Consumer","Recycled_Pre_Consumer",(IF($G462="Recycled Post-Consumer","Recycled_Post_Consumer",(IF($G462="Sustainably Sourced","Sustainably_sourced","")))))))))))))))),"")</f>
        <v/>
      </c>
      <c r="AE462" s="13" t="e" cm="1">
        <f t="array" aca="1" ref="AE462" ca="1">IF(INDIRECT("$F"&amp;$S462)="","",IF(LEFT(INDIRECT("$F"&amp;$S462),3)="GRS","GRS_RCS_RM",IF((LEFT(INDIRECT("$F"&amp;$S462),3))="RCS","GRS_RCS_RM",IF(INDIRECT("$F"&amp;$S462)="OCS (No Label)","OCS_Conversion_RM",IF(LEFT(INDIRECT("$F"&amp;$S462),3)="OCS","OCS_RM",IF(RIGHT(INDIRECT("$F"&amp;$S462),10)="conversion","GOTS_RM_conversion",IF((LEFT(INDIRECT("$F"&amp;$S462),4))="GOTS","GOTS_RM","Responsible_RM")))))))</f>
        <v>#REF!</v>
      </c>
      <c r="AF462" s="13" t="str" cm="1">
        <f t="array" aca="1" ref="AF462" ca="1">IF($S462="","",INDIRECT("$Z"&amp;$S462))</f>
        <v/>
      </c>
      <c r="AG462" s="155" t="str">
        <f t="shared" si="180"/>
        <v/>
      </c>
      <c r="AH462" s="13" t="str" cm="1">
        <f t="array" aca="1" ref="AH462" ca="1">IFERROR(INDIRECT("$ag"&amp;S462),"")</f>
        <v/>
      </c>
      <c r="AI462" s="13" t="e" cm="1">
        <f t="array" aca="1" ref="AI462" ca="1">INDIRECT("O"&amp;S461)</f>
        <v>#REF!</v>
      </c>
      <c r="AJ462" s="13" t="str">
        <f>IF($I462="","",INDEX('Raw Material'!$A$1:$J$75,MATCH(I462,'Raw Material'!$A$1:$A$75,0),(MATCH(G462,'Raw Material'!$A$1:$J$1,0))))</f>
        <v/>
      </c>
      <c r="AK462" s="13" t="str">
        <f t="shared" si="171"/>
        <v>YANLIŞRM</v>
      </c>
      <c r="AL462" s="153" t="str">
        <f t="shared" si="172"/>
        <v/>
      </c>
    </row>
    <row r="463" spans="1:38" ht="16.5" customHeight="1">
      <c r="A463" s="161"/>
      <c r="B463" s="166"/>
      <c r="C463" s="167"/>
      <c r="D463" s="156"/>
      <c r="E463" s="156"/>
      <c r="F463" s="173"/>
      <c r="G463" s="181"/>
      <c r="H463" s="182"/>
      <c r="I463" s="182"/>
      <c r="J463" s="182"/>
      <c r="K463" s="32"/>
      <c r="L463" s="178"/>
      <c r="M463" s="178"/>
      <c r="N463" s="81"/>
      <c r="O463" s="185"/>
      <c r="P463" s="103"/>
      <c r="Q463" s="84" t="str">
        <f t="shared" si="173"/>
        <v/>
      </c>
      <c r="R463" s="159"/>
      <c r="S463" s="28" t="str" cm="1">
        <f t="array" aca="1" ref="S463" ca="1">IF(INDIRECT("A"&amp;114+$U463)&lt;&gt;"",114+$U463,"")</f>
        <v/>
      </c>
      <c r="T463" s="28" t="str">
        <f t="shared" ca="1" si="174"/>
        <v>$B</v>
      </c>
      <c r="U463" s="29">
        <f t="shared" si="181"/>
        <v>348</v>
      </c>
      <c r="V463" s="29">
        <v>29.083333333335599</v>
      </c>
      <c r="W463" s="29">
        <f t="shared" si="186"/>
        <v>29</v>
      </c>
      <c r="X463" s="41" t="str" cm="1">
        <f t="array" aca="1" ref="X463" ca="1">IFERROR(INDEX('PC&amp;PD'!$A$1:$AP$15,ROW('PC&amp;PD'!$A$15),MATCH(INDIRECT(T463),'PC&amp;PD'!$A$1:$AP$1,0)),"")</f>
        <v/>
      </c>
      <c r="Y463" s="13" t="str">
        <f>IF(OR($N463="",$N463=0),"",IF($N463=$E$7,'Extracted info for SC'!$J$6,IF($N463=$D$26,'Extracted info for SC'!$J$7,IF($N463=$E$26,'Extracted info for SC'!$J$8,IF($N463=$F$26,'Extracted info for SC'!$J$9,IF($N463=$G$26,'Extracted info for SC'!$J$10,IF($N463=$H$26,'Extracted info for SC'!$J$11,IF($N463=$I$26,'Extracted info for SC'!$J$12,IF($N463=$J$26,'Extracted info for SC'!$J$13,IF($N463=$K$26,'Extracted info for SC'!$J$14,IF($N463=$L$26,'Extracted info for SC'!$J$15,IF($N463=$M$26,'Extracted info for SC'!$J$16,IF($N463=$N$26,'Extracted info for SC'!$J$17,IF($N463=$O$26,'Extracted info for SC'!$J$18,""))))))))))))))</f>
        <v/>
      </c>
      <c r="Z463" s="155"/>
      <c r="AA463" s="13" t="str">
        <f t="shared" si="170"/>
        <v/>
      </c>
      <c r="AB463" s="155"/>
      <c r="AC463" s="13" t="str">
        <f t="shared" ca="1" si="175"/>
        <v>$AB</v>
      </c>
      <c r="AD463" s="13" t="str" cm="1">
        <f t="array" aca="1" ref="AD463" ca="1">IFERROR(IF((LEFT(INDIRECT("$F"&amp;$S463),4))="GOTS",IF($G463="Organic","GOTS_Organic_raw",(IF($G463="Responsible","GOTS_Responsible",(IF($G463="No Attribute (Conventional)","GOTS_conventional",(IF($G463="Recycled Pre/Post-Consumer","GOTS_pre_post",(IF($G463="In-Conversion","GOTS_in_conversion",(IF($G463="Sustainably Sourced","Sustainably_sourced",""))))))))))),IF($G463="Organic","Organic",(IF($G463="Responsible","Responsible",(IF($G463="No Attribute (Conventional)","No_Attribute_Conventional",(IF($G463="Recycled Pre/Post-Consumer","Recycled_Pre_Post_Consumer",(IF($G463="In-Conversion","In_Conversion",(IF($G463="Recycled Pre-Consumer","Recycled_Pre_Consumer",(IF($G463="Recycled Post-Consumer","Recycled_Post_Consumer",(IF($G463="Sustainably Sourced","Sustainably_sourced","")))))))))))))))),"")</f>
        <v/>
      </c>
      <c r="AE463" s="13" t="e" cm="1">
        <f t="array" aca="1" ref="AE463" ca="1">IF(INDIRECT("$F"&amp;$S463)="","",IF(LEFT(INDIRECT("$F"&amp;$S463),3)="GRS","GRS_RCS_RM",IF((LEFT(INDIRECT("$F"&amp;$S463),3))="RCS","GRS_RCS_RM",IF(INDIRECT("$F"&amp;$S463)="OCS (No Label)","OCS_Conversion_RM",IF(LEFT(INDIRECT("$F"&amp;$S463),3)="OCS","OCS_RM",IF(RIGHT(INDIRECT("$F"&amp;$S463),10)="conversion","GOTS_RM_conversion",IF((LEFT(INDIRECT("$F"&amp;$S463),4))="GOTS","GOTS_RM","Responsible_RM")))))))</f>
        <v>#REF!</v>
      </c>
      <c r="AF463" s="13" t="str" cm="1">
        <f t="array" aca="1" ref="AF463" ca="1">IF($S463="","",INDIRECT("$Z"&amp;$S463))</f>
        <v/>
      </c>
      <c r="AG463" s="155"/>
      <c r="AH463" s="13" t="str" cm="1">
        <f t="array" aca="1" ref="AH463" ca="1">IFERROR(INDIRECT("$ag"&amp;S463),"")</f>
        <v/>
      </c>
      <c r="AI463" s="13" t="e" cm="1">
        <f t="array" aca="1" ref="AI463" ca="1">INDIRECT("O"&amp;S462)</f>
        <v>#REF!</v>
      </c>
      <c r="AJ463" s="13" t="str">
        <f>IF($I463="","",INDEX('Raw Material'!$A$1:$J$75,MATCH(I463,'Raw Material'!$A$1:$A$75,0),(MATCH(G463,'Raw Material'!$A$1:$J$1,0))))</f>
        <v/>
      </c>
      <c r="AK463" s="13" t="str">
        <f t="shared" si="171"/>
        <v>YANLIŞRM</v>
      </c>
      <c r="AL463" s="153" t="str">
        <f t="shared" si="172"/>
        <v/>
      </c>
    </row>
    <row r="464" spans="1:38" ht="16.5" customHeight="1">
      <c r="A464" s="161"/>
      <c r="B464" s="166"/>
      <c r="C464" s="167"/>
      <c r="D464" s="156"/>
      <c r="E464" s="156"/>
      <c r="F464" s="173"/>
      <c r="G464" s="181"/>
      <c r="H464" s="182"/>
      <c r="I464" s="182"/>
      <c r="J464" s="182"/>
      <c r="K464" s="32"/>
      <c r="L464" s="178"/>
      <c r="M464" s="178"/>
      <c r="N464" s="81"/>
      <c r="O464" s="185"/>
      <c r="P464" s="103"/>
      <c r="Q464" s="84" t="str">
        <f t="shared" si="173"/>
        <v/>
      </c>
      <c r="R464" s="159"/>
      <c r="S464" s="28" t="str" cm="1">
        <f t="array" aca="1" ref="S464" ca="1">IF(INDIRECT("A"&amp;114+$U464)&lt;&gt;"",114+$U464,"")</f>
        <v/>
      </c>
      <c r="T464" s="28" t="str">
        <f t="shared" ca="1" si="174"/>
        <v>$B</v>
      </c>
      <c r="U464" s="29">
        <f t="shared" si="181"/>
        <v>348</v>
      </c>
      <c r="V464" s="29">
        <v>29.166666666668899</v>
      </c>
      <c r="W464" s="29">
        <f t="shared" si="186"/>
        <v>29</v>
      </c>
      <c r="X464" s="41" t="str" cm="1">
        <f t="array" aca="1" ref="X464" ca="1">IFERROR(INDEX('PC&amp;PD'!$A$1:$AP$15,ROW('PC&amp;PD'!$A$15),MATCH(INDIRECT(T464),'PC&amp;PD'!$A$1:$AP$1,0)),"")</f>
        <v/>
      </c>
      <c r="Y464" s="13" t="str">
        <f>IF(OR($N464="",$N464=0),"",IF($N464=$E$7,'Extracted info for SC'!$J$6,IF($N464=$D$26,'Extracted info for SC'!$J$7,IF($N464=$E$26,'Extracted info for SC'!$J$8,IF($N464=$F$26,'Extracted info for SC'!$J$9,IF($N464=$G$26,'Extracted info for SC'!$J$10,IF($N464=$H$26,'Extracted info for SC'!$J$11,IF($N464=$I$26,'Extracted info for SC'!$J$12,IF($N464=$J$26,'Extracted info for SC'!$J$13,IF($N464=$K$26,'Extracted info for SC'!$J$14,IF($N464=$L$26,'Extracted info for SC'!$J$15,IF($N464=$M$26,'Extracted info for SC'!$J$16,IF($N464=$N$26,'Extracted info for SC'!$J$17,IF($N464=$O$26,'Extracted info for SC'!$J$18,""))))))))))))))</f>
        <v/>
      </c>
      <c r="Z464" s="155"/>
      <c r="AA464" s="13" t="str">
        <f t="shared" si="170"/>
        <v/>
      </c>
      <c r="AB464" s="155"/>
      <c r="AC464" s="13" t="str">
        <f t="shared" ca="1" si="175"/>
        <v>$AB</v>
      </c>
      <c r="AD464" s="13" t="str" cm="1">
        <f t="array" aca="1" ref="AD464" ca="1">IFERROR(IF((LEFT(INDIRECT("$F"&amp;$S464),4))="GOTS",IF($G464="Organic","GOTS_Organic_raw",(IF($G464="Responsible","GOTS_Responsible",(IF($G464="No Attribute (Conventional)","GOTS_conventional",(IF($G464="Recycled Pre/Post-Consumer","GOTS_pre_post",(IF($G464="In-Conversion","GOTS_in_conversion",(IF($G464="Sustainably Sourced","Sustainably_sourced",""))))))))))),IF($G464="Organic","Organic",(IF($G464="Responsible","Responsible",(IF($G464="No Attribute (Conventional)","No_Attribute_Conventional",(IF($G464="Recycled Pre/Post-Consumer","Recycled_Pre_Post_Consumer",(IF($G464="In-Conversion","In_Conversion",(IF($G464="Recycled Pre-Consumer","Recycled_Pre_Consumer",(IF($G464="Recycled Post-Consumer","Recycled_Post_Consumer",(IF($G464="Sustainably Sourced","Sustainably_sourced","")))))))))))))))),"")</f>
        <v/>
      </c>
      <c r="AE464" s="13" t="e" cm="1">
        <f t="array" aca="1" ref="AE464" ca="1">IF(INDIRECT("$F"&amp;$S464)="","",IF(LEFT(INDIRECT("$F"&amp;$S464),3)="GRS","GRS_RCS_RM",IF((LEFT(INDIRECT("$F"&amp;$S464),3))="RCS","GRS_RCS_RM",IF(INDIRECT("$F"&amp;$S464)="OCS (No Label)","OCS_Conversion_RM",IF(LEFT(INDIRECT("$F"&amp;$S464),3)="OCS","OCS_RM",IF(RIGHT(INDIRECT("$F"&amp;$S464),10)="conversion","GOTS_RM_conversion",IF((LEFT(INDIRECT("$F"&amp;$S464),4))="GOTS","GOTS_RM","Responsible_RM")))))))</f>
        <v>#REF!</v>
      </c>
      <c r="AF464" s="13" t="str" cm="1">
        <f t="array" aca="1" ref="AF464" ca="1">IF($S464="","",INDIRECT("$Z"&amp;$S464))</f>
        <v/>
      </c>
      <c r="AG464" s="155"/>
      <c r="AH464" s="13" t="str" cm="1">
        <f t="array" aca="1" ref="AH464" ca="1">IFERROR(INDIRECT("$ag"&amp;S464),"")</f>
        <v/>
      </c>
      <c r="AI464" s="13" t="e" cm="1">
        <f t="array" aca="1" ref="AI464" ca="1">INDIRECT("O"&amp;S463)</f>
        <v>#REF!</v>
      </c>
      <c r="AJ464" s="13" t="str">
        <f>IF($I464="","",INDEX('Raw Material'!$A$1:$J$75,MATCH(I464,'Raw Material'!$A$1:$A$75,0),(MATCH(G464,'Raw Material'!$A$1:$J$1,0))))</f>
        <v/>
      </c>
      <c r="AK464" s="13" t="str">
        <f t="shared" si="171"/>
        <v>YANLIŞRM</v>
      </c>
      <c r="AL464" s="153" t="str">
        <f t="shared" si="172"/>
        <v/>
      </c>
    </row>
    <row r="465" spans="1:38" ht="16.5" customHeight="1">
      <c r="A465" s="161"/>
      <c r="B465" s="166"/>
      <c r="C465" s="167"/>
      <c r="D465" s="156"/>
      <c r="E465" s="156"/>
      <c r="F465" s="174"/>
      <c r="G465" s="181"/>
      <c r="H465" s="182"/>
      <c r="I465" s="182"/>
      <c r="J465" s="182"/>
      <c r="K465" s="32"/>
      <c r="L465" s="178"/>
      <c r="M465" s="178"/>
      <c r="N465" s="81"/>
      <c r="O465" s="185"/>
      <c r="P465" s="103"/>
      <c r="Q465" s="84" t="str">
        <f t="shared" si="173"/>
        <v/>
      </c>
      <c r="R465" s="159"/>
      <c r="S465" s="28" t="str" cm="1">
        <f t="array" aca="1" ref="S465" ca="1">IF(INDIRECT("A"&amp;114+$U465)&lt;&gt;"",114+$U465,"")</f>
        <v/>
      </c>
      <c r="T465" s="28" t="str">
        <f t="shared" ca="1" si="174"/>
        <v>$B</v>
      </c>
      <c r="U465" s="29">
        <f t="shared" si="181"/>
        <v>348</v>
      </c>
      <c r="V465" s="29">
        <v>29.250000000002199</v>
      </c>
      <c r="W465" s="29">
        <f t="shared" si="186"/>
        <v>29</v>
      </c>
      <c r="X465" s="41" t="str" cm="1">
        <f t="array" aca="1" ref="X465" ca="1">IFERROR(INDEX('PC&amp;PD'!$A$1:$AP$15,ROW('PC&amp;PD'!$A$15),MATCH(INDIRECT(T465),'PC&amp;PD'!$A$1:$AP$1,0)),"")</f>
        <v/>
      </c>
      <c r="Y465" s="13" t="str">
        <f>IF(OR($N465="",$N465=0),"",IF($N465=$E$7,'Extracted info for SC'!$J$6,IF($N465=$D$26,'Extracted info for SC'!$J$7,IF($N465=$E$26,'Extracted info for SC'!$J$8,IF($N465=$F$26,'Extracted info for SC'!$J$9,IF($N465=$G$26,'Extracted info for SC'!$J$10,IF($N465=$H$26,'Extracted info for SC'!$J$11,IF($N465=$I$26,'Extracted info for SC'!$J$12,IF($N465=$J$26,'Extracted info for SC'!$J$13,IF($N465=$K$26,'Extracted info for SC'!$J$14,IF($N465=$L$26,'Extracted info for SC'!$J$15,IF($N465=$M$26,'Extracted info for SC'!$J$16,IF($N465=$N$26,'Extracted info for SC'!$J$17,IF($N465=$O$26,'Extracted info for SC'!$J$18,""))))))))))))))</f>
        <v/>
      </c>
      <c r="Z465" s="155"/>
      <c r="AA465" s="13" t="str">
        <f t="shared" si="170"/>
        <v/>
      </c>
      <c r="AB465" s="155"/>
      <c r="AC465" s="13" t="str">
        <f t="shared" ca="1" si="175"/>
        <v>$AB</v>
      </c>
      <c r="AD465" s="13" t="str" cm="1">
        <f t="array" aca="1" ref="AD465" ca="1">IFERROR(IF((LEFT(INDIRECT("$F"&amp;$S465),4))="GOTS",IF($G465="Organic","GOTS_Organic_raw",(IF($G465="Responsible","GOTS_Responsible",(IF($G465="No Attribute (Conventional)","GOTS_conventional",(IF($G465="Recycled Pre/Post-Consumer","GOTS_pre_post",(IF($G465="In-Conversion","GOTS_in_conversion",(IF($G465="Sustainably Sourced","Sustainably_sourced",""))))))))))),IF($G465="Organic","Organic",(IF($G465="Responsible","Responsible",(IF($G465="No Attribute (Conventional)","No_Attribute_Conventional",(IF($G465="Recycled Pre/Post-Consumer","Recycled_Pre_Post_Consumer",(IF($G465="In-Conversion","In_Conversion",(IF($G465="Recycled Pre-Consumer","Recycled_Pre_Consumer",(IF($G465="Recycled Post-Consumer","Recycled_Post_Consumer",(IF($G465="Sustainably Sourced","Sustainably_sourced","")))))))))))))))),"")</f>
        <v/>
      </c>
      <c r="AE465" s="13" t="e" cm="1">
        <f t="array" aca="1" ref="AE465" ca="1">IF(INDIRECT("$F"&amp;$S465)="","",IF(LEFT(INDIRECT("$F"&amp;$S465),3)="GRS","GRS_RCS_RM",IF((LEFT(INDIRECT("$F"&amp;$S465),3))="RCS","GRS_RCS_RM",IF(INDIRECT("$F"&amp;$S465)="OCS (No Label)","OCS_Conversion_RM",IF(LEFT(INDIRECT("$F"&amp;$S465),3)="OCS","OCS_RM",IF(RIGHT(INDIRECT("$F"&amp;$S465),10)="conversion","GOTS_RM_conversion",IF((LEFT(INDIRECT("$F"&amp;$S465),4))="GOTS","GOTS_RM","Responsible_RM")))))))</f>
        <v>#REF!</v>
      </c>
      <c r="AF465" s="13" t="str" cm="1">
        <f t="array" aca="1" ref="AF465" ca="1">IF($S465="","",INDIRECT("$Z"&amp;$S465))</f>
        <v/>
      </c>
      <c r="AG465" s="155"/>
      <c r="AH465" s="13" t="str" cm="1">
        <f t="array" aca="1" ref="AH465" ca="1">IFERROR(INDIRECT("$ag"&amp;S465),"")</f>
        <v/>
      </c>
      <c r="AI465" s="13" t="e" cm="1">
        <f t="array" aca="1" ref="AI465" ca="1">INDIRECT("O"&amp;S464)</f>
        <v>#REF!</v>
      </c>
      <c r="AJ465" s="13" t="str">
        <f>IF($I465="","",INDEX('Raw Material'!$A$1:$J$75,MATCH(I465,'Raw Material'!$A$1:$A$75,0),(MATCH(G465,'Raw Material'!$A$1:$J$1,0))))</f>
        <v/>
      </c>
      <c r="AK465" s="13" t="str">
        <f t="shared" si="171"/>
        <v>YANLIŞRM</v>
      </c>
      <c r="AL465" s="153" t="str">
        <f t="shared" si="172"/>
        <v/>
      </c>
    </row>
    <row r="466" spans="1:38" ht="16.5" customHeight="1">
      <c r="A466" s="161"/>
      <c r="B466" s="166"/>
      <c r="C466" s="167"/>
      <c r="D466" s="156"/>
      <c r="E466" s="156"/>
      <c r="F466" s="174"/>
      <c r="G466" s="181"/>
      <c r="H466" s="182"/>
      <c r="I466" s="182"/>
      <c r="J466" s="182"/>
      <c r="K466" s="32"/>
      <c r="L466" s="178"/>
      <c r="M466" s="178"/>
      <c r="N466" s="81"/>
      <c r="O466" s="185"/>
      <c r="P466" s="103"/>
      <c r="Q466" s="84" t="str">
        <f t="shared" si="173"/>
        <v/>
      </c>
      <c r="R466" s="159"/>
      <c r="S466" s="28" t="str" cm="1">
        <f t="array" aca="1" ref="S466" ca="1">IF(INDIRECT("A"&amp;114+$U466)&lt;&gt;"",114+$U466,"")</f>
        <v/>
      </c>
      <c r="T466" s="28" t="str">
        <f t="shared" ca="1" si="174"/>
        <v>$B</v>
      </c>
      <c r="U466" s="29">
        <f t="shared" si="181"/>
        <v>348</v>
      </c>
      <c r="V466" s="29">
        <v>29.333333333335599</v>
      </c>
      <c r="W466" s="29">
        <f t="shared" si="186"/>
        <v>29</v>
      </c>
      <c r="X466" s="41" t="str" cm="1">
        <f t="array" aca="1" ref="X466" ca="1">IFERROR(INDEX('PC&amp;PD'!$A$1:$AP$15,ROW('PC&amp;PD'!$A$15),MATCH(INDIRECT(T466),'PC&amp;PD'!$A$1:$AP$1,0)),"")</f>
        <v/>
      </c>
      <c r="Y466" s="13" t="str">
        <f>IF(OR($N466="",$N466=0),"",IF($N466=$E$7,'Extracted info for SC'!$J$6,IF($N466=$D$26,'Extracted info for SC'!$J$7,IF($N466=$E$26,'Extracted info for SC'!$J$8,IF($N466=$F$26,'Extracted info for SC'!$J$9,IF($N466=$G$26,'Extracted info for SC'!$J$10,IF($N466=$H$26,'Extracted info for SC'!$J$11,IF($N466=$I$26,'Extracted info for SC'!$J$12,IF($N466=$J$26,'Extracted info for SC'!$J$13,IF($N466=$K$26,'Extracted info for SC'!$J$14,IF($N466=$L$26,'Extracted info for SC'!$J$15,IF($N466=$M$26,'Extracted info for SC'!$J$16,IF($N466=$N$26,'Extracted info for SC'!$J$17,IF($N466=$O$26,'Extracted info for SC'!$J$18,""))))))))))))))</f>
        <v/>
      </c>
      <c r="Z466" s="155"/>
      <c r="AA466" s="13" t="str">
        <f t="shared" si="170"/>
        <v/>
      </c>
      <c r="AB466" s="155"/>
      <c r="AC466" s="13" t="str">
        <f t="shared" ca="1" si="175"/>
        <v>$AB</v>
      </c>
      <c r="AD466" s="13" t="str" cm="1">
        <f t="array" aca="1" ref="AD466" ca="1">IFERROR(IF((LEFT(INDIRECT("$F"&amp;$S466),4))="GOTS",IF($G466="Organic","GOTS_Organic_raw",(IF($G466="Responsible","GOTS_Responsible",(IF($G466="No Attribute (Conventional)","GOTS_conventional",(IF($G466="Recycled Pre/Post-Consumer","GOTS_pre_post",(IF($G466="In-Conversion","GOTS_in_conversion",(IF($G466="Sustainably Sourced","Sustainably_sourced",""))))))))))),IF($G466="Organic","Organic",(IF($G466="Responsible","Responsible",(IF($G466="No Attribute (Conventional)","No_Attribute_Conventional",(IF($G466="Recycled Pre/Post-Consumer","Recycled_Pre_Post_Consumer",(IF($G466="In-Conversion","In_Conversion",(IF($G466="Recycled Pre-Consumer","Recycled_Pre_Consumer",(IF($G466="Recycled Post-Consumer","Recycled_Post_Consumer",(IF($G466="Sustainably Sourced","Sustainably_sourced","")))))))))))))))),"")</f>
        <v/>
      </c>
      <c r="AE466" s="13" t="e" cm="1">
        <f t="array" aca="1" ref="AE466" ca="1">IF(INDIRECT("$F"&amp;$S466)="","",IF(LEFT(INDIRECT("$F"&amp;$S466),3)="GRS","GRS_RCS_RM",IF((LEFT(INDIRECT("$F"&amp;$S466),3))="RCS","GRS_RCS_RM",IF(INDIRECT("$F"&amp;$S466)="OCS (No Label)","OCS_Conversion_RM",IF(LEFT(INDIRECT("$F"&amp;$S466),3)="OCS","OCS_RM",IF(RIGHT(INDIRECT("$F"&amp;$S466),10)="conversion","GOTS_RM_conversion",IF((LEFT(INDIRECT("$F"&amp;$S466),4))="GOTS","GOTS_RM","Responsible_RM")))))))</f>
        <v>#REF!</v>
      </c>
      <c r="AF466" s="13" t="str" cm="1">
        <f t="array" aca="1" ref="AF466" ca="1">IF($S466="","",INDIRECT("$Z"&amp;$S466))</f>
        <v/>
      </c>
      <c r="AG466" s="155"/>
      <c r="AH466" s="13" t="str" cm="1">
        <f t="array" aca="1" ref="AH466" ca="1">IFERROR(INDIRECT("$ag"&amp;S466),"")</f>
        <v/>
      </c>
      <c r="AI466" s="13" t="e" cm="1">
        <f t="array" aca="1" ref="AI466" ca="1">INDIRECT("O"&amp;S465)</f>
        <v>#REF!</v>
      </c>
      <c r="AJ466" s="13" t="str">
        <f>IF($I466="","",INDEX('Raw Material'!$A$1:$J$75,MATCH(I466,'Raw Material'!$A$1:$A$75,0),(MATCH(G466,'Raw Material'!$A$1:$J$1,0))))</f>
        <v/>
      </c>
      <c r="AK466" s="13" t="str">
        <f t="shared" si="171"/>
        <v>YANLIŞRM</v>
      </c>
      <c r="AL466" s="153" t="str">
        <f t="shared" si="172"/>
        <v/>
      </c>
    </row>
    <row r="467" spans="1:38" ht="16.5" customHeight="1">
      <c r="A467" s="161"/>
      <c r="B467" s="166"/>
      <c r="C467" s="167"/>
      <c r="D467" s="156"/>
      <c r="E467" s="156"/>
      <c r="F467" s="174"/>
      <c r="G467" s="181"/>
      <c r="H467" s="182"/>
      <c r="I467" s="182"/>
      <c r="J467" s="182"/>
      <c r="K467" s="32"/>
      <c r="L467" s="178"/>
      <c r="M467" s="178"/>
      <c r="N467" s="81"/>
      <c r="O467" s="185"/>
      <c r="P467" s="103"/>
      <c r="Q467" s="84" t="str">
        <f t="shared" si="173"/>
        <v/>
      </c>
      <c r="R467" s="159"/>
      <c r="S467" s="28" t="str" cm="1">
        <f t="array" aca="1" ref="S467" ca="1">IF(INDIRECT("A"&amp;114+$U467)&lt;&gt;"",114+$U467,"")</f>
        <v/>
      </c>
      <c r="T467" s="28" t="str">
        <f t="shared" ca="1" si="174"/>
        <v>$B</v>
      </c>
      <c r="U467" s="29">
        <f t="shared" si="181"/>
        <v>348</v>
      </c>
      <c r="V467" s="29">
        <v>29.416666666668899</v>
      </c>
      <c r="W467" s="29">
        <f t="shared" si="186"/>
        <v>29</v>
      </c>
      <c r="X467" s="41" t="str" cm="1">
        <f t="array" aca="1" ref="X467" ca="1">IFERROR(INDEX('PC&amp;PD'!$A$1:$AP$15,ROW('PC&amp;PD'!$A$15),MATCH(INDIRECT(T467),'PC&amp;PD'!$A$1:$AP$1,0)),"")</f>
        <v/>
      </c>
      <c r="Y467" s="13" t="str">
        <f>IF(OR($N467="",$N467=0),"",IF($N467=$E$7,'Extracted info for SC'!$J$6,IF($N467=$D$26,'Extracted info for SC'!$J$7,IF($N467=$E$26,'Extracted info for SC'!$J$8,IF($N467=$F$26,'Extracted info for SC'!$J$9,IF($N467=$G$26,'Extracted info for SC'!$J$10,IF($N467=$H$26,'Extracted info for SC'!$J$11,IF($N467=$I$26,'Extracted info for SC'!$J$12,IF($N467=$J$26,'Extracted info for SC'!$J$13,IF($N467=$K$26,'Extracted info for SC'!$J$14,IF($N467=$L$26,'Extracted info for SC'!$J$15,IF($N467=$M$26,'Extracted info for SC'!$J$16,IF($N467=$N$26,'Extracted info for SC'!$J$17,IF($N467=$O$26,'Extracted info for SC'!$J$18,""))))))))))))))</f>
        <v/>
      </c>
      <c r="Z467" s="155"/>
      <c r="AA467" s="13" t="str">
        <f t="shared" si="170"/>
        <v/>
      </c>
      <c r="AB467" s="155"/>
      <c r="AC467" s="13" t="str">
        <f t="shared" ca="1" si="175"/>
        <v>$AB</v>
      </c>
      <c r="AD467" s="13" t="str" cm="1">
        <f t="array" aca="1" ref="AD467" ca="1">IFERROR(IF((LEFT(INDIRECT("$F"&amp;$S467),4))="GOTS",IF($G467="Organic","GOTS_Organic_raw",(IF($G467="Responsible","GOTS_Responsible",(IF($G467="No Attribute (Conventional)","GOTS_conventional",(IF($G467="Recycled Pre/Post-Consumer","GOTS_pre_post",(IF($G467="In-Conversion","GOTS_in_conversion",(IF($G467="Sustainably Sourced","Sustainably_sourced",""))))))))))),IF($G467="Organic","Organic",(IF($G467="Responsible","Responsible",(IF($G467="No Attribute (Conventional)","No_Attribute_Conventional",(IF($G467="Recycled Pre/Post-Consumer","Recycled_Pre_Post_Consumer",(IF($G467="In-Conversion","In_Conversion",(IF($G467="Recycled Pre-Consumer","Recycled_Pre_Consumer",(IF($G467="Recycled Post-Consumer","Recycled_Post_Consumer",(IF($G467="Sustainably Sourced","Sustainably_sourced","")))))))))))))))),"")</f>
        <v/>
      </c>
      <c r="AE467" s="13" t="e" cm="1">
        <f t="array" aca="1" ref="AE467" ca="1">IF(INDIRECT("$F"&amp;$S467)="","",IF(LEFT(INDIRECT("$F"&amp;$S467),3)="GRS","GRS_RCS_RM",IF((LEFT(INDIRECT("$F"&amp;$S467),3))="RCS","GRS_RCS_RM",IF(INDIRECT("$F"&amp;$S467)="OCS (No Label)","OCS_Conversion_RM",IF(LEFT(INDIRECT("$F"&amp;$S467),3)="OCS","OCS_RM",IF(RIGHT(INDIRECT("$F"&amp;$S467),10)="conversion","GOTS_RM_conversion",IF((LEFT(INDIRECT("$F"&amp;$S467),4))="GOTS","GOTS_RM","Responsible_RM")))))))</f>
        <v>#REF!</v>
      </c>
      <c r="AF467" s="13" t="str" cm="1">
        <f t="array" aca="1" ref="AF467" ca="1">IF($S467="","",INDIRECT("$Z"&amp;$S467))</f>
        <v/>
      </c>
      <c r="AG467" s="155"/>
      <c r="AH467" s="13" t="str" cm="1">
        <f t="array" aca="1" ref="AH467" ca="1">IFERROR(INDIRECT("$ag"&amp;S467),"")</f>
        <v/>
      </c>
      <c r="AI467" s="13" t="e" cm="1">
        <f t="array" aca="1" ref="AI467" ca="1">INDIRECT("O"&amp;S466)</f>
        <v>#REF!</v>
      </c>
      <c r="AJ467" s="13" t="str">
        <f>IF($I467="","",INDEX('Raw Material'!$A$1:$J$75,MATCH(I467,'Raw Material'!$A$1:$A$75,0),(MATCH(G467,'Raw Material'!$A$1:$J$1,0))))</f>
        <v/>
      </c>
      <c r="AK467" s="13" t="str">
        <f t="shared" si="171"/>
        <v>YANLIŞRM</v>
      </c>
      <c r="AL467" s="153" t="str">
        <f t="shared" si="172"/>
        <v/>
      </c>
    </row>
    <row r="468" spans="1:38" ht="16.5" customHeight="1">
      <c r="A468" s="162"/>
      <c r="B468" s="168"/>
      <c r="C468" s="169"/>
      <c r="D468" s="156"/>
      <c r="E468" s="156"/>
      <c r="F468" s="175"/>
      <c r="G468" s="181"/>
      <c r="H468" s="182"/>
      <c r="I468" s="182"/>
      <c r="J468" s="182"/>
      <c r="K468" s="32"/>
      <c r="L468" s="179"/>
      <c r="M468" s="179"/>
      <c r="N468" s="81"/>
      <c r="O468" s="185"/>
      <c r="P468" s="103"/>
      <c r="Q468" s="84" t="str">
        <f t="shared" si="173"/>
        <v/>
      </c>
      <c r="R468" s="159"/>
      <c r="S468" s="28" t="str" cm="1">
        <f t="array" aca="1" ref="S468" ca="1">IF(INDIRECT("A"&amp;114+$U468)&lt;&gt;"",114+$U468,"")</f>
        <v/>
      </c>
      <c r="T468" s="28" t="str">
        <f t="shared" ca="1" si="174"/>
        <v>$B</v>
      </c>
      <c r="U468" s="29">
        <f t="shared" si="181"/>
        <v>348</v>
      </c>
      <c r="V468" s="29">
        <v>29.500000000002299</v>
      </c>
      <c r="W468" s="29">
        <f t="shared" si="186"/>
        <v>29</v>
      </c>
      <c r="X468" s="41" t="str" cm="1">
        <f t="array" aca="1" ref="X468" ca="1">IFERROR(INDEX('PC&amp;PD'!$A$1:$AP$15,ROW('PC&amp;PD'!$A$15),MATCH(INDIRECT(T468),'PC&amp;PD'!$A$1:$AP$1,0)),"")</f>
        <v/>
      </c>
      <c r="Y468" s="13" t="str">
        <f>IF(OR($N468="",$N468=0),"",IF($N468=$E$7,'Extracted info for SC'!$J$6,IF($N468=$D$26,'Extracted info for SC'!$J$7,IF($N468=$E$26,'Extracted info for SC'!$J$8,IF($N468=$F$26,'Extracted info for SC'!$J$9,IF($N468=$G$26,'Extracted info for SC'!$J$10,IF($N468=$H$26,'Extracted info for SC'!$J$11,IF($N468=$I$26,'Extracted info for SC'!$J$12,IF($N468=$J$26,'Extracted info for SC'!$J$13,IF($N468=$K$26,'Extracted info for SC'!$J$14,IF($N468=$L$26,'Extracted info for SC'!$J$15,IF($N468=$M$26,'Extracted info for SC'!$J$16,IF($N468=$N$26,'Extracted info for SC'!$J$17,IF($N468=$O$26,'Extracted info for SC'!$J$18,""))))))))))))))</f>
        <v/>
      </c>
      <c r="Z468" s="155"/>
      <c r="AA468" s="13" t="str">
        <f t="shared" si="170"/>
        <v/>
      </c>
      <c r="AB468" s="155"/>
      <c r="AC468" s="13" t="str">
        <f t="shared" ca="1" si="175"/>
        <v>$AB</v>
      </c>
      <c r="AD468" s="13" t="str" cm="1">
        <f t="array" aca="1" ref="AD468" ca="1">IFERROR(IF((LEFT(INDIRECT("$F"&amp;$S468),4))="GOTS",IF($G468="Organic","GOTS_Organic_raw",(IF($G468="Responsible","GOTS_Responsible",(IF($G468="No Attribute (Conventional)","GOTS_conventional",(IF($G468="Recycled Pre/Post-Consumer","GOTS_pre_post",(IF($G468="In-Conversion","GOTS_in_conversion",(IF($G468="Sustainably Sourced","Sustainably_sourced",""))))))))))),IF($G468="Organic","Organic",(IF($G468="Responsible","Responsible",(IF($G468="No Attribute (Conventional)","No_Attribute_Conventional",(IF($G468="Recycled Pre/Post-Consumer","Recycled_Pre_Post_Consumer",(IF($G468="In-Conversion","In_Conversion",(IF($G468="Recycled Pre-Consumer","Recycled_Pre_Consumer",(IF($G468="Recycled Post-Consumer","Recycled_Post_Consumer",(IF($G468="Sustainably Sourced","Sustainably_sourced","")))))))))))))))),"")</f>
        <v/>
      </c>
      <c r="AE468" s="13" t="e" cm="1">
        <f t="array" aca="1" ref="AE468" ca="1">IF(INDIRECT("$F"&amp;$S468)="","",IF(LEFT(INDIRECT("$F"&amp;$S468),3)="GRS","GRS_RCS_RM",IF((LEFT(INDIRECT("$F"&amp;$S468),3))="RCS","GRS_RCS_RM",IF(INDIRECT("$F"&amp;$S468)="OCS (No Label)","OCS_Conversion_RM",IF(LEFT(INDIRECT("$F"&amp;$S468),3)="OCS","OCS_RM",IF(RIGHT(INDIRECT("$F"&amp;$S468),10)="conversion","GOTS_RM_conversion",IF((LEFT(INDIRECT("$F"&amp;$S468),4))="GOTS","GOTS_RM","Responsible_RM")))))))</f>
        <v>#REF!</v>
      </c>
      <c r="AF468" s="13" t="str" cm="1">
        <f t="array" aca="1" ref="AF468" ca="1">IF($S468="","",INDIRECT("$Z"&amp;$S468))</f>
        <v/>
      </c>
      <c r="AG468" s="155"/>
      <c r="AH468" s="13" t="str" cm="1">
        <f t="array" aca="1" ref="AH468" ca="1">IFERROR(INDIRECT("$ag"&amp;S468),"")</f>
        <v/>
      </c>
      <c r="AI468" s="13" t="e" cm="1">
        <f t="array" aca="1" ref="AI468" ca="1">INDIRECT("O"&amp;S467)</f>
        <v>#REF!</v>
      </c>
      <c r="AJ468" s="13" t="str">
        <f>IF($I468="","",INDEX('Raw Material'!$A$1:$J$75,MATCH(I468,'Raw Material'!$A$1:$A$75,0),(MATCH(G468,'Raw Material'!$A$1:$J$1,0))))</f>
        <v/>
      </c>
      <c r="AK468" s="13" t="str">
        <f t="shared" si="171"/>
        <v>YANLIŞRM</v>
      </c>
      <c r="AL468" s="153" t="str">
        <f t="shared" si="172"/>
        <v/>
      </c>
    </row>
    <row r="469" spans="1:38" ht="16.5" customHeight="1">
      <c r="A469" s="162"/>
      <c r="B469" s="168"/>
      <c r="C469" s="169"/>
      <c r="D469" s="156"/>
      <c r="E469" s="156"/>
      <c r="F469" s="175"/>
      <c r="G469" s="181"/>
      <c r="H469" s="182"/>
      <c r="I469" s="182"/>
      <c r="J469" s="182"/>
      <c r="K469" s="32"/>
      <c r="L469" s="179"/>
      <c r="M469" s="179"/>
      <c r="N469" s="81"/>
      <c r="O469" s="185"/>
      <c r="P469" s="103"/>
      <c r="Q469" s="84" t="str">
        <f t="shared" si="173"/>
        <v/>
      </c>
      <c r="R469" s="159"/>
      <c r="S469" s="28" t="str" cm="1">
        <f t="array" aca="1" ref="S469" ca="1">IF(INDIRECT("A"&amp;114+$U469)&lt;&gt;"",114+$U469,"")</f>
        <v/>
      </c>
      <c r="T469" s="28" t="str">
        <f t="shared" ca="1" si="174"/>
        <v>$B</v>
      </c>
      <c r="U469" s="29">
        <f t="shared" si="181"/>
        <v>348</v>
      </c>
      <c r="V469" s="29">
        <v>29.583333333335599</v>
      </c>
      <c r="W469" s="29">
        <f t="shared" si="186"/>
        <v>29</v>
      </c>
      <c r="X469" s="41" t="str" cm="1">
        <f t="array" aca="1" ref="X469" ca="1">IFERROR(INDEX('PC&amp;PD'!$A$1:$AP$15,ROW('PC&amp;PD'!$A$15),MATCH(INDIRECT(T469),'PC&amp;PD'!$A$1:$AP$1,0)),"")</f>
        <v/>
      </c>
      <c r="Y469" s="13" t="str">
        <f>IF(OR($N469="",$N469=0),"",IF($N469=$E$7,'Extracted info for SC'!$J$6,IF($N469=$D$26,'Extracted info for SC'!$J$7,IF($N469=$E$26,'Extracted info for SC'!$J$8,IF($N469=$F$26,'Extracted info for SC'!$J$9,IF($N469=$G$26,'Extracted info for SC'!$J$10,IF($N469=$H$26,'Extracted info for SC'!$J$11,IF($N469=$I$26,'Extracted info for SC'!$J$12,IF($N469=$J$26,'Extracted info for SC'!$J$13,IF($N469=$K$26,'Extracted info for SC'!$J$14,IF($N469=$L$26,'Extracted info for SC'!$J$15,IF($N469=$M$26,'Extracted info for SC'!$J$16,IF($N469=$N$26,'Extracted info for SC'!$J$17,IF($N469=$O$26,'Extracted info for SC'!$J$18,""))))))))))))))</f>
        <v/>
      </c>
      <c r="Z469" s="155"/>
      <c r="AA469" s="13" t="str">
        <f t="shared" si="170"/>
        <v/>
      </c>
      <c r="AB469" s="155"/>
      <c r="AC469" s="13" t="str">
        <f t="shared" ca="1" si="175"/>
        <v>$AB</v>
      </c>
      <c r="AD469" s="13" t="str" cm="1">
        <f t="array" aca="1" ref="AD469" ca="1">IFERROR(IF((LEFT(INDIRECT("$F"&amp;$S469),4))="GOTS",IF($G469="Organic","GOTS_Organic_raw",(IF($G469="Responsible","GOTS_Responsible",(IF($G469="No Attribute (Conventional)","GOTS_conventional",(IF($G469="Recycled Pre/Post-Consumer","GOTS_pre_post",(IF($G469="In-Conversion","GOTS_in_conversion",(IF($G469="Sustainably Sourced","Sustainably_sourced",""))))))))))),IF($G469="Organic","Organic",(IF($G469="Responsible","Responsible",(IF($G469="No Attribute (Conventional)","No_Attribute_Conventional",(IF($G469="Recycled Pre/Post-Consumer","Recycled_Pre_Post_Consumer",(IF($G469="In-Conversion","In_Conversion",(IF($G469="Recycled Pre-Consumer","Recycled_Pre_Consumer",(IF($G469="Recycled Post-Consumer","Recycled_Post_Consumer",(IF($G469="Sustainably Sourced","Sustainably_sourced","")))))))))))))))),"")</f>
        <v/>
      </c>
      <c r="AE469" s="13" t="e" cm="1">
        <f t="array" aca="1" ref="AE469" ca="1">IF(INDIRECT("$F"&amp;$S469)="","",IF(LEFT(INDIRECT("$F"&amp;$S469),3)="GRS","GRS_RCS_RM",IF((LEFT(INDIRECT("$F"&amp;$S469),3))="RCS","GRS_RCS_RM",IF(INDIRECT("$F"&amp;$S469)="OCS (No Label)","OCS_Conversion_RM",IF(LEFT(INDIRECT("$F"&amp;$S469),3)="OCS","OCS_RM",IF(RIGHT(INDIRECT("$F"&amp;$S469),10)="conversion","GOTS_RM_conversion",IF((LEFT(INDIRECT("$F"&amp;$S469),4))="GOTS","GOTS_RM","Responsible_RM")))))))</f>
        <v>#REF!</v>
      </c>
      <c r="AF469" s="13" t="str" cm="1">
        <f t="array" aca="1" ref="AF469" ca="1">IF($S469="","",INDIRECT("$Z"&amp;$S469))</f>
        <v/>
      </c>
      <c r="AG469" s="155"/>
      <c r="AH469" s="13" t="str" cm="1">
        <f t="array" aca="1" ref="AH469" ca="1">IFERROR(INDIRECT("$ag"&amp;S469),"")</f>
        <v/>
      </c>
      <c r="AI469" s="13" t="e" cm="1">
        <f t="array" aca="1" ref="AI469" ca="1">INDIRECT("O"&amp;S468)</f>
        <v>#REF!</v>
      </c>
      <c r="AJ469" s="13" t="str">
        <f>IF($I469="","",INDEX('Raw Material'!$A$1:$J$75,MATCH(I469,'Raw Material'!$A$1:$A$75,0),(MATCH(G469,'Raw Material'!$A$1:$J$1,0))))</f>
        <v/>
      </c>
      <c r="AK469" s="13" t="str">
        <f t="shared" si="171"/>
        <v>YANLIŞRM</v>
      </c>
      <c r="AL469" s="153" t="str">
        <f t="shared" si="172"/>
        <v/>
      </c>
    </row>
    <row r="470" spans="1:38" ht="16.5" customHeight="1">
      <c r="A470" s="162"/>
      <c r="B470" s="168"/>
      <c r="C470" s="169"/>
      <c r="D470" s="156"/>
      <c r="E470" s="156"/>
      <c r="F470" s="175"/>
      <c r="G470" s="181"/>
      <c r="H470" s="182"/>
      <c r="I470" s="182"/>
      <c r="J470" s="182"/>
      <c r="K470" s="32"/>
      <c r="L470" s="179"/>
      <c r="M470" s="179"/>
      <c r="N470" s="81"/>
      <c r="O470" s="185"/>
      <c r="P470" s="103"/>
      <c r="Q470" s="84" t="str">
        <f t="shared" si="173"/>
        <v/>
      </c>
      <c r="R470" s="159"/>
      <c r="S470" s="28" t="str" cm="1">
        <f t="array" aca="1" ref="S470" ca="1">IF(INDIRECT("A"&amp;114+$U470)&lt;&gt;"",114+$U470,"")</f>
        <v/>
      </c>
      <c r="T470" s="28" t="str">
        <f t="shared" ca="1" si="174"/>
        <v>$B</v>
      </c>
      <c r="U470" s="29">
        <f t="shared" si="181"/>
        <v>348</v>
      </c>
      <c r="V470" s="29">
        <v>29.666666666668899</v>
      </c>
      <c r="W470" s="29">
        <f t="shared" si="186"/>
        <v>29</v>
      </c>
      <c r="X470" s="41" t="str" cm="1">
        <f t="array" aca="1" ref="X470" ca="1">IFERROR(INDEX('PC&amp;PD'!$A$1:$AP$15,ROW('PC&amp;PD'!$A$15),MATCH(INDIRECT(T470),'PC&amp;PD'!$A$1:$AP$1,0)),"")</f>
        <v/>
      </c>
      <c r="Y470" s="13" t="str">
        <f>IF(OR($N470="",$N470=0),"",IF($N470=$E$7,'Extracted info for SC'!$J$6,IF($N470=$D$26,'Extracted info for SC'!$J$7,IF($N470=$E$26,'Extracted info for SC'!$J$8,IF($N470=$F$26,'Extracted info for SC'!$J$9,IF($N470=$G$26,'Extracted info for SC'!$J$10,IF($N470=$H$26,'Extracted info for SC'!$J$11,IF($N470=$I$26,'Extracted info for SC'!$J$12,IF($N470=$J$26,'Extracted info for SC'!$J$13,IF($N470=$K$26,'Extracted info for SC'!$J$14,IF($N470=$L$26,'Extracted info for SC'!$J$15,IF($N470=$M$26,'Extracted info for SC'!$J$16,IF($N470=$N$26,'Extracted info for SC'!$J$17,IF($N470=$O$26,'Extracted info for SC'!$J$18,""))))))))))))))</f>
        <v/>
      </c>
      <c r="Z470" s="155"/>
      <c r="AA470" s="13" t="str">
        <f t="shared" si="170"/>
        <v/>
      </c>
      <c r="AB470" s="155"/>
      <c r="AC470" s="13" t="str">
        <f t="shared" ca="1" si="175"/>
        <v>$AB</v>
      </c>
      <c r="AD470" s="13" t="str" cm="1">
        <f t="array" aca="1" ref="AD470" ca="1">IFERROR(IF((LEFT(INDIRECT("$F"&amp;$S470),4))="GOTS",IF($G470="Organic","GOTS_Organic_raw",(IF($G470="Responsible","GOTS_Responsible",(IF($G470="No Attribute (Conventional)","GOTS_conventional",(IF($G470="Recycled Pre/Post-Consumer","GOTS_pre_post",(IF($G470="In-Conversion","GOTS_in_conversion",(IF($G470="Sustainably Sourced","Sustainably_sourced",""))))))))))),IF($G470="Organic","Organic",(IF($G470="Responsible","Responsible",(IF($G470="No Attribute (Conventional)","No_Attribute_Conventional",(IF($G470="Recycled Pre/Post-Consumer","Recycled_Pre_Post_Consumer",(IF($G470="In-Conversion","In_Conversion",(IF($G470="Recycled Pre-Consumer","Recycled_Pre_Consumer",(IF($G470="Recycled Post-Consumer","Recycled_Post_Consumer",(IF($G470="Sustainably Sourced","Sustainably_sourced","")))))))))))))))),"")</f>
        <v/>
      </c>
      <c r="AE470" s="13" t="e" cm="1">
        <f t="array" aca="1" ref="AE470" ca="1">IF(INDIRECT("$F"&amp;$S470)="","",IF(LEFT(INDIRECT("$F"&amp;$S470),3)="GRS","GRS_RCS_RM",IF((LEFT(INDIRECT("$F"&amp;$S470),3))="RCS","GRS_RCS_RM",IF(INDIRECT("$F"&amp;$S470)="OCS (No Label)","OCS_Conversion_RM",IF(LEFT(INDIRECT("$F"&amp;$S470),3)="OCS","OCS_RM",IF(RIGHT(INDIRECT("$F"&amp;$S470),10)="conversion","GOTS_RM_conversion",IF((LEFT(INDIRECT("$F"&amp;$S470),4))="GOTS","GOTS_RM","Responsible_RM")))))))</f>
        <v>#REF!</v>
      </c>
      <c r="AF470" s="13" t="str" cm="1">
        <f t="array" aca="1" ref="AF470" ca="1">IF($S470="","",INDIRECT("$Z"&amp;$S470))</f>
        <v/>
      </c>
      <c r="AG470" s="155"/>
      <c r="AH470" s="13" t="str" cm="1">
        <f t="array" aca="1" ref="AH470" ca="1">IFERROR(INDIRECT("$ag"&amp;S470),"")</f>
        <v/>
      </c>
      <c r="AI470" s="13" t="e" cm="1">
        <f t="array" aca="1" ref="AI470" ca="1">INDIRECT("O"&amp;S469)</f>
        <v>#REF!</v>
      </c>
      <c r="AJ470" s="13" t="str">
        <f>IF($I470="","",INDEX('Raw Material'!$A$1:$J$75,MATCH(I470,'Raw Material'!$A$1:$A$75,0),(MATCH(G470,'Raw Material'!$A$1:$J$1,0))))</f>
        <v/>
      </c>
      <c r="AK470" s="13" t="str">
        <f t="shared" si="171"/>
        <v>YANLIŞRM</v>
      </c>
      <c r="AL470" s="153" t="str">
        <f t="shared" si="172"/>
        <v/>
      </c>
    </row>
    <row r="471" spans="1:38" ht="16.5" customHeight="1">
      <c r="A471" s="162"/>
      <c r="B471" s="168"/>
      <c r="C471" s="169"/>
      <c r="D471" s="156"/>
      <c r="E471" s="156"/>
      <c r="F471" s="175"/>
      <c r="G471" s="181"/>
      <c r="H471" s="182"/>
      <c r="I471" s="182"/>
      <c r="J471" s="182"/>
      <c r="K471" s="32"/>
      <c r="L471" s="179"/>
      <c r="M471" s="179"/>
      <c r="N471" s="81"/>
      <c r="O471" s="185"/>
      <c r="P471" s="103"/>
      <c r="Q471" s="84" t="str">
        <f t="shared" si="173"/>
        <v/>
      </c>
      <c r="R471" s="159"/>
      <c r="S471" s="28" t="str" cm="1">
        <f t="array" aca="1" ref="S471" ca="1">IF(INDIRECT("A"&amp;114+$U471)&lt;&gt;"",114+$U471,"")</f>
        <v/>
      </c>
      <c r="T471" s="28" t="str">
        <f t="shared" ca="1" si="174"/>
        <v>$B</v>
      </c>
      <c r="U471" s="29">
        <f t="shared" si="181"/>
        <v>348</v>
      </c>
      <c r="V471" s="29">
        <v>29.750000000002299</v>
      </c>
      <c r="W471" s="29">
        <f t="shared" si="186"/>
        <v>29</v>
      </c>
      <c r="X471" s="41" t="str" cm="1">
        <f t="array" aca="1" ref="X471" ca="1">IFERROR(INDEX('PC&amp;PD'!$A$1:$AP$15,ROW('PC&amp;PD'!$A$15),MATCH(INDIRECT(T471),'PC&amp;PD'!$A$1:$AP$1,0)),"")</f>
        <v/>
      </c>
      <c r="Y471" s="13" t="str">
        <f>IF(OR($N471="",$N471=0),"",IF($N471=$E$7,'Extracted info for SC'!$J$6,IF($N471=$D$26,'Extracted info for SC'!$J$7,IF($N471=$E$26,'Extracted info for SC'!$J$8,IF($N471=$F$26,'Extracted info for SC'!$J$9,IF($N471=$G$26,'Extracted info for SC'!$J$10,IF($N471=$H$26,'Extracted info for SC'!$J$11,IF($N471=$I$26,'Extracted info for SC'!$J$12,IF($N471=$J$26,'Extracted info for SC'!$J$13,IF($N471=$K$26,'Extracted info for SC'!$J$14,IF($N471=$L$26,'Extracted info for SC'!$J$15,IF($N471=$M$26,'Extracted info for SC'!$J$16,IF($N471=$N$26,'Extracted info for SC'!$J$17,IF($N471=$O$26,'Extracted info for SC'!$J$18,""))))))))))))))</f>
        <v/>
      </c>
      <c r="Z471" s="155"/>
      <c r="AA471" s="13" t="str">
        <f t="shared" si="170"/>
        <v/>
      </c>
      <c r="AB471" s="155"/>
      <c r="AC471" s="13" t="str">
        <f t="shared" ca="1" si="175"/>
        <v>$AB</v>
      </c>
      <c r="AD471" s="13" t="str" cm="1">
        <f t="array" aca="1" ref="AD471" ca="1">IFERROR(IF((LEFT(INDIRECT("$F"&amp;$S471),4))="GOTS",IF($G471="Organic","GOTS_Organic_raw",(IF($G471="Responsible","GOTS_Responsible",(IF($G471="No Attribute (Conventional)","GOTS_conventional",(IF($G471="Recycled Pre/Post-Consumer","GOTS_pre_post",(IF($G471="In-Conversion","GOTS_in_conversion",(IF($G471="Sustainably Sourced","Sustainably_sourced",""))))))))))),IF($G471="Organic","Organic",(IF($G471="Responsible","Responsible",(IF($G471="No Attribute (Conventional)","No_Attribute_Conventional",(IF($G471="Recycled Pre/Post-Consumer","Recycled_Pre_Post_Consumer",(IF($G471="In-Conversion","In_Conversion",(IF($G471="Recycled Pre-Consumer","Recycled_Pre_Consumer",(IF($G471="Recycled Post-Consumer","Recycled_Post_Consumer",(IF($G471="Sustainably Sourced","Sustainably_sourced","")))))))))))))))),"")</f>
        <v/>
      </c>
      <c r="AE471" s="13" t="e" cm="1">
        <f t="array" aca="1" ref="AE471" ca="1">IF(INDIRECT("$F"&amp;$S471)="","",IF(LEFT(INDIRECT("$F"&amp;$S471),3)="GRS","GRS_RCS_RM",IF((LEFT(INDIRECT("$F"&amp;$S471),3))="RCS","GRS_RCS_RM",IF(INDIRECT("$F"&amp;$S471)="OCS (No Label)","OCS_Conversion_RM",IF(LEFT(INDIRECT("$F"&amp;$S471),3)="OCS","OCS_RM",IF(RIGHT(INDIRECT("$F"&amp;$S471),10)="conversion","GOTS_RM_conversion",IF((LEFT(INDIRECT("$F"&amp;$S471),4))="GOTS","GOTS_RM","Responsible_RM")))))))</f>
        <v>#REF!</v>
      </c>
      <c r="AF471" s="13" t="str" cm="1">
        <f t="array" aca="1" ref="AF471" ca="1">IF($S471="","",INDIRECT("$Z"&amp;$S471))</f>
        <v/>
      </c>
      <c r="AG471" s="155"/>
      <c r="AH471" s="13" t="str" cm="1">
        <f t="array" aca="1" ref="AH471" ca="1">IFERROR(INDIRECT("$ag"&amp;S471),"")</f>
        <v/>
      </c>
      <c r="AI471" s="13" t="e" cm="1">
        <f t="array" aca="1" ref="AI471" ca="1">INDIRECT("O"&amp;S470)</f>
        <v>#REF!</v>
      </c>
      <c r="AJ471" s="13" t="str">
        <f>IF($I471="","",INDEX('Raw Material'!$A$1:$J$75,MATCH(I471,'Raw Material'!$A$1:$A$75,0),(MATCH(G471,'Raw Material'!$A$1:$J$1,0))))</f>
        <v/>
      </c>
      <c r="AK471" s="13" t="str">
        <f t="shared" si="171"/>
        <v>YANLIŞRM</v>
      </c>
      <c r="AL471" s="153" t="str">
        <f t="shared" si="172"/>
        <v/>
      </c>
    </row>
    <row r="472" spans="1:38" ht="16.5" customHeight="1">
      <c r="A472" s="162"/>
      <c r="B472" s="168"/>
      <c r="C472" s="169"/>
      <c r="D472" s="156"/>
      <c r="E472" s="156"/>
      <c r="F472" s="175"/>
      <c r="G472" s="181"/>
      <c r="H472" s="182"/>
      <c r="I472" s="182"/>
      <c r="J472" s="182"/>
      <c r="K472" s="32"/>
      <c r="L472" s="179"/>
      <c r="M472" s="179"/>
      <c r="N472" s="81"/>
      <c r="O472" s="185"/>
      <c r="P472" s="103"/>
      <c r="Q472" s="84" t="str">
        <f t="shared" si="173"/>
        <v/>
      </c>
      <c r="R472" s="159"/>
      <c r="S472" s="28" t="str" cm="1">
        <f t="array" aca="1" ref="S472" ca="1">IF(INDIRECT("A"&amp;114+$U472)&lt;&gt;"",114+$U472,"")</f>
        <v/>
      </c>
      <c r="T472" s="28" t="str">
        <f t="shared" ca="1" si="174"/>
        <v>$B</v>
      </c>
      <c r="U472" s="29">
        <f t="shared" si="181"/>
        <v>348</v>
      </c>
      <c r="V472" s="29">
        <v>29.833333333335599</v>
      </c>
      <c r="W472" s="29">
        <f t="shared" si="186"/>
        <v>29</v>
      </c>
      <c r="X472" s="41" t="str" cm="1">
        <f t="array" aca="1" ref="X472" ca="1">IFERROR(INDEX('PC&amp;PD'!$A$1:$AP$15,ROW('PC&amp;PD'!$A$15),MATCH(INDIRECT(T472),'PC&amp;PD'!$A$1:$AP$1,0)),"")</f>
        <v/>
      </c>
      <c r="Y472" s="13" t="str">
        <f>IF(OR($N472="",$N472=0),"",IF($N472=$E$7,'Extracted info for SC'!$J$6,IF($N472=$D$26,'Extracted info for SC'!$J$7,IF($N472=$E$26,'Extracted info for SC'!$J$8,IF($N472=$F$26,'Extracted info for SC'!$J$9,IF($N472=$G$26,'Extracted info for SC'!$J$10,IF($N472=$H$26,'Extracted info for SC'!$J$11,IF($N472=$I$26,'Extracted info for SC'!$J$12,IF($N472=$J$26,'Extracted info for SC'!$J$13,IF($N472=$K$26,'Extracted info for SC'!$J$14,IF($N472=$L$26,'Extracted info for SC'!$J$15,IF($N472=$M$26,'Extracted info for SC'!$J$16,IF($N472=$N$26,'Extracted info for SC'!$J$17,IF($N472=$O$26,'Extracted info for SC'!$J$18,""))))))))))))))</f>
        <v/>
      </c>
      <c r="Z472" s="155"/>
      <c r="AA472" s="13" t="str">
        <f t="shared" si="170"/>
        <v/>
      </c>
      <c r="AB472" s="155"/>
      <c r="AC472" s="13" t="str">
        <f t="shared" ca="1" si="175"/>
        <v>$AB</v>
      </c>
      <c r="AD472" s="13" t="str" cm="1">
        <f t="array" aca="1" ref="AD472" ca="1">IFERROR(IF((LEFT(INDIRECT("$F"&amp;$S472),4))="GOTS",IF($G472="Organic","GOTS_Organic_raw",(IF($G472="Responsible","GOTS_Responsible",(IF($G472="No Attribute (Conventional)","GOTS_conventional",(IF($G472="Recycled Pre/Post-Consumer","GOTS_pre_post",(IF($G472="In-Conversion","GOTS_in_conversion",(IF($G472="Sustainably Sourced","Sustainably_sourced",""))))))))))),IF($G472="Organic","Organic",(IF($G472="Responsible","Responsible",(IF($G472="No Attribute (Conventional)","No_Attribute_Conventional",(IF($G472="Recycled Pre/Post-Consumer","Recycled_Pre_Post_Consumer",(IF($G472="In-Conversion","In_Conversion",(IF($G472="Recycled Pre-Consumer","Recycled_Pre_Consumer",(IF($G472="Recycled Post-Consumer","Recycled_Post_Consumer",(IF($G472="Sustainably Sourced","Sustainably_sourced","")))))))))))))))),"")</f>
        <v/>
      </c>
      <c r="AE472" s="13" t="e" cm="1">
        <f t="array" aca="1" ref="AE472" ca="1">IF(INDIRECT("$F"&amp;$S472)="","",IF(LEFT(INDIRECT("$F"&amp;$S472),3)="GRS","GRS_RCS_RM",IF((LEFT(INDIRECT("$F"&amp;$S472),3))="RCS","GRS_RCS_RM",IF(INDIRECT("$F"&amp;$S472)="OCS (No Label)","OCS_Conversion_RM",IF(LEFT(INDIRECT("$F"&amp;$S472),3)="OCS","OCS_RM",IF(RIGHT(INDIRECT("$F"&amp;$S472),10)="conversion","GOTS_RM_conversion",IF((LEFT(INDIRECT("$F"&amp;$S472),4))="GOTS","GOTS_RM","Responsible_RM")))))))</f>
        <v>#REF!</v>
      </c>
      <c r="AF472" s="13" t="str" cm="1">
        <f t="array" aca="1" ref="AF472" ca="1">IF($S472="","",INDIRECT("$Z"&amp;$S472))</f>
        <v/>
      </c>
      <c r="AG472" s="155"/>
      <c r="AH472" s="13" t="str" cm="1">
        <f t="array" aca="1" ref="AH472" ca="1">IFERROR(INDIRECT("$ag"&amp;S472),"")</f>
        <v/>
      </c>
      <c r="AI472" s="13" t="e" cm="1">
        <f t="array" aca="1" ref="AI472" ca="1">INDIRECT("O"&amp;S471)</f>
        <v>#REF!</v>
      </c>
      <c r="AJ472" s="13" t="str">
        <f>IF($I472="","",INDEX('Raw Material'!$A$1:$J$75,MATCH(I472,'Raw Material'!$A$1:$A$75,0),(MATCH(G472,'Raw Material'!$A$1:$J$1,0))))</f>
        <v/>
      </c>
      <c r="AK472" s="13" t="str">
        <f t="shared" si="171"/>
        <v>YANLIŞRM</v>
      </c>
      <c r="AL472" s="153" t="str">
        <f t="shared" si="172"/>
        <v/>
      </c>
    </row>
    <row r="473" spans="1:38" ht="16.5" customHeight="1" thickBot="1">
      <c r="A473" s="163"/>
      <c r="B473" s="170"/>
      <c r="C473" s="171"/>
      <c r="D473" s="156"/>
      <c r="E473" s="156"/>
      <c r="F473" s="176"/>
      <c r="G473" s="157"/>
      <c r="H473" s="158"/>
      <c r="I473" s="158"/>
      <c r="J473" s="158"/>
      <c r="K473" s="33"/>
      <c r="L473" s="180"/>
      <c r="M473" s="180"/>
      <c r="N473" s="82"/>
      <c r="O473" s="186"/>
      <c r="P473" s="103"/>
      <c r="Q473" s="84" t="str">
        <f t="shared" si="173"/>
        <v/>
      </c>
      <c r="R473" s="159"/>
      <c r="S473" s="28" t="str" cm="1">
        <f t="array" aca="1" ref="S473" ca="1">IF(INDIRECT("A"&amp;114+$U473)&lt;&gt;"",114+$U473,"")</f>
        <v/>
      </c>
      <c r="T473" s="28" t="str">
        <f t="shared" ca="1" si="174"/>
        <v>$B</v>
      </c>
      <c r="U473" s="29">
        <f t="shared" si="181"/>
        <v>348</v>
      </c>
      <c r="V473" s="29">
        <v>29.916666666668998</v>
      </c>
      <c r="W473" s="29">
        <f t="shared" si="186"/>
        <v>29</v>
      </c>
      <c r="X473" s="41" t="str" cm="1">
        <f t="array" aca="1" ref="X473" ca="1">IFERROR(INDEX('PC&amp;PD'!$A$1:$AP$15,ROW('PC&amp;PD'!$A$15),MATCH(INDIRECT(T473),'PC&amp;PD'!$A$1:$AP$1,0)),"")</f>
        <v/>
      </c>
      <c r="Y473" s="13" t="str">
        <f>IF(OR($N473="",$N473=0),"",IF($N473=$E$7,'Extracted info for SC'!$J$6,IF($N473=$D$26,'Extracted info for SC'!$J$7,IF($N473=$E$26,'Extracted info for SC'!$J$8,IF($N473=$F$26,'Extracted info for SC'!$J$9,IF($N473=$G$26,'Extracted info for SC'!$J$10,IF($N473=$H$26,'Extracted info for SC'!$J$11,IF($N473=$I$26,'Extracted info for SC'!$J$12,IF($N473=$J$26,'Extracted info for SC'!$J$13,IF($N473=$K$26,'Extracted info for SC'!$J$14,IF($N473=$L$26,'Extracted info for SC'!$J$15,IF($N473=$M$26,'Extracted info for SC'!$J$16,IF($N473=$N$26,'Extracted info for SC'!$J$17,IF($N473=$O$26,'Extracted info for SC'!$J$18,""))))))))))))))</f>
        <v/>
      </c>
      <c r="Z473" s="155"/>
      <c r="AA473" s="13" t="str">
        <f t="shared" si="170"/>
        <v/>
      </c>
      <c r="AB473" s="155"/>
      <c r="AC473" s="13" t="str">
        <f t="shared" ca="1" si="175"/>
        <v>$AB</v>
      </c>
      <c r="AD473" s="13" t="str" cm="1">
        <f t="array" aca="1" ref="AD473" ca="1">IFERROR(IF((LEFT(INDIRECT("$F"&amp;$S473),4))="GOTS",IF($G473="Organic","GOTS_Organic_raw",(IF($G473="Responsible","GOTS_Responsible",(IF($G473="No Attribute (Conventional)","GOTS_conventional",(IF($G473="Recycled Pre/Post-Consumer","GOTS_pre_post",(IF($G473="In-Conversion","GOTS_in_conversion",(IF($G473="Sustainably Sourced","Sustainably_sourced",""))))))))))),IF($G473="Organic","Organic",(IF($G473="Responsible","Responsible",(IF($G473="No Attribute (Conventional)","No_Attribute_Conventional",(IF($G473="Recycled Pre/Post-Consumer","Recycled_Pre_Post_Consumer",(IF($G473="In-Conversion","In_Conversion",(IF($G473="Recycled Pre-Consumer","Recycled_Pre_Consumer",(IF($G473="Recycled Post-Consumer","Recycled_Post_Consumer",(IF($G473="Sustainably Sourced","Sustainably_sourced","")))))))))))))))),"")</f>
        <v/>
      </c>
      <c r="AE473" s="13" t="e" cm="1">
        <f t="array" aca="1" ref="AE473" ca="1">IF(INDIRECT("$F"&amp;$S473)="","",IF(LEFT(INDIRECT("$F"&amp;$S473),3)="GRS","GRS_RCS_RM",IF((LEFT(INDIRECT("$F"&amp;$S473),3))="RCS","GRS_RCS_RM",IF(INDIRECT("$F"&amp;$S473)="OCS (No Label)","OCS_Conversion_RM",IF(LEFT(INDIRECT("$F"&amp;$S473),3)="OCS","OCS_RM",IF(RIGHT(INDIRECT("$F"&amp;$S473),10)="conversion","GOTS_RM_conversion",IF((LEFT(INDIRECT("$F"&amp;$S473),4))="GOTS","GOTS_RM","Responsible_RM")))))))</f>
        <v>#REF!</v>
      </c>
      <c r="AF473" s="13" t="str" cm="1">
        <f t="array" aca="1" ref="AF473" ca="1">IF($S473="","",INDIRECT("$Z"&amp;$S473))</f>
        <v/>
      </c>
      <c r="AG473" s="155"/>
      <c r="AH473" s="13" t="str" cm="1">
        <f t="array" aca="1" ref="AH473" ca="1">IFERROR(INDIRECT("$ag"&amp;S473),"")</f>
        <v/>
      </c>
      <c r="AI473" s="13" t="e" cm="1">
        <f t="array" aca="1" ref="AI473" ca="1">INDIRECT("O"&amp;S472)</f>
        <v>#REF!</v>
      </c>
      <c r="AJ473" s="13" t="str">
        <f>IF($I473="","",INDEX('Raw Material'!$A$1:$J$75,MATCH(I473,'Raw Material'!$A$1:$A$75,0),(MATCH(G473,'Raw Material'!$A$1:$J$1,0))))</f>
        <v/>
      </c>
      <c r="AK473" s="13" t="str">
        <f t="shared" si="171"/>
        <v>YANLIŞRM</v>
      </c>
      <c r="AL473" s="153" t="str">
        <f t="shared" si="172"/>
        <v/>
      </c>
    </row>
    <row r="474" spans="1:38" ht="16.5" customHeight="1">
      <c r="A474" s="160" t="str">
        <f>IF(B474="","",COUNTA($B$114:$B474))</f>
        <v/>
      </c>
      <c r="B474" s="164"/>
      <c r="C474" s="165"/>
      <c r="D474" s="183"/>
      <c r="E474" s="183"/>
      <c r="F474" s="172"/>
      <c r="G474" s="212"/>
      <c r="H474" s="206"/>
      <c r="I474" s="206"/>
      <c r="J474" s="206"/>
      <c r="K474" s="31"/>
      <c r="L474" s="177" t="str">
        <f t="shared" ref="L474" si="191">IF(R474="","",LEFT(R474,LEN(R474)-2))</f>
        <v/>
      </c>
      <c r="M474" s="177"/>
      <c r="N474" s="80"/>
      <c r="O474" s="184"/>
      <c r="P474" s="103"/>
      <c r="Q474" s="84" t="str">
        <f t="shared" si="173"/>
        <v/>
      </c>
      <c r="R474" s="159" t="str">
        <f t="shared" ref="R474" si="192">CONCATENATE($Q474,Q475,Q476,Q477,Q478,Q479,$Q480,$Q481,$Q482,$Q483,Q484,Q485)</f>
        <v/>
      </c>
      <c r="S474" s="28" t="str" cm="1">
        <f t="array" aca="1" ref="S474" ca="1">IF(INDIRECT("A"&amp;114+$U474)&lt;&gt;"",114+$U474,"")</f>
        <v/>
      </c>
      <c r="T474" s="28" t="str">
        <f t="shared" ca="1" si="174"/>
        <v>$B</v>
      </c>
      <c r="U474" s="29">
        <f t="shared" si="181"/>
        <v>360</v>
      </c>
      <c r="V474" s="29">
        <v>30.000000000002299</v>
      </c>
      <c r="W474" s="29">
        <f t="shared" si="186"/>
        <v>30</v>
      </c>
      <c r="X474" s="41" t="str" cm="1">
        <f t="array" aca="1" ref="X474" ca="1">IFERROR(INDEX('PC&amp;PD'!$A$1:$AP$15,ROW('PC&amp;PD'!$A$15),MATCH(INDIRECT(T474),'PC&amp;PD'!$A$1:$AP$1,0)),"")</f>
        <v/>
      </c>
      <c r="Y474" s="13" t="str">
        <f>IF(OR($N474="",$N474=0),"",IF($N474=$E$7,'Extracted info for SC'!$J$6,IF($N474=$D$26,'Extracted info for SC'!$J$7,IF($N474=$E$26,'Extracted info for SC'!$J$8,IF($N474=$F$26,'Extracted info for SC'!$J$9,IF($N474=$G$26,'Extracted info for SC'!$J$10,IF($N474=$H$26,'Extracted info for SC'!$J$11,IF($N474=$I$26,'Extracted info for SC'!$J$12,IF($N474=$J$26,'Extracted info for SC'!$J$13,IF($N474=$K$26,'Extracted info for SC'!$J$14,IF($N474=$L$26,'Extracted info for SC'!$J$15,IF($N474=$M$26,'Extracted info for SC'!$J$16,IF($N474=$N$26,'Extracted info for SC'!$J$17,IF($N474=$O$26,'Extracted info for SC'!$J$18,""))))))))))))))</f>
        <v/>
      </c>
      <c r="Z474" s="155" t="str">
        <f t="shared" ref="Z474" si="193">IFERROR(IF($F474="OCS 100","OCS (OCS 100)",IF($F474="OCS Blended","OCS (OCS Blended)",IF($F474="OCS (No Label)","OCS (No Label)",IF($F474="RCS 100","RCS (RCS 100)",IF($F474="RCS Blended","RCS (RCS Blended)",IF($F474="GRS","GRS (GRS)",IF($F474="GRS (No Label)", "GRS (No Label)",IF($F474="RDS","RDS (RDS)",IF($F474="RWS","RWS (RWS)",IF($F474="RAS","RAS (RAS)",IF($F474="RMS","RMS (RMS)",IF($F474="GOTS Organic","GOTS (Organic)",IF($F474="GOTS Made with organic","GOTS (Made with Organic)",IF($F474="GOTS Organic - in conversion","GOTS (Organic - In Conversion)",IF($F474="GOTS Made with organic - in conversion","GOTS (Made with Organic - In Conversion)",""))))))))))))))),"")</f>
        <v/>
      </c>
      <c r="AA474" s="13" t="str">
        <f t="shared" si="170"/>
        <v/>
      </c>
      <c r="AB474" s="155" t="str">
        <f t="shared" ref="AB474" si="194">IFERROR(IF($F474="OCS 100", "OCS_100",IF($F474="OCS Blended", "OCS_Blended",IF($F474="OCS (No Label)", "OCS_No_Label",IF($F474="RCS 100", "RCS_100",IF($F474="RCS Blended","RCS_Blended",IF($F474="GRS","GRS",IF($F474="GRS (No Label)", "GRS_No_Label",IF($F474="RDS","RDS",IF($F474="RWS","RWS",IF($F474="RMS","RMS",IF($F474="GOTS Organic","GOTS_Organic",IF($F474="GOTS Made with organic","GOTS_Made_with_organic",IF($F474="GOTS Organic - in conversion","GOTS_Organic_in_Conversion",IF($F474="GOTS Made with organic - in conversion","GOTS_Made_with_Organic_in_Conversion",IF($F474="RAS","RAS",""))))))))))))))),"")</f>
        <v/>
      </c>
      <c r="AC474" s="13" t="str">
        <f t="shared" ca="1" si="175"/>
        <v>$AB</v>
      </c>
      <c r="AD474" s="13" t="str" cm="1">
        <f t="array" aca="1" ref="AD474" ca="1">IFERROR(IF((LEFT(INDIRECT("$F"&amp;$S474),4))="GOTS",IF($G474="Organic","GOTS_Organic_raw",(IF($G474="Responsible","GOTS_Responsible",(IF($G474="No Attribute (Conventional)","GOTS_conventional",(IF($G474="Recycled Pre/Post-Consumer","GOTS_pre_post",(IF($G474="In-Conversion","GOTS_in_conversion",(IF($G474="Sustainably Sourced","Sustainably_sourced",""))))))))))),IF($G474="Organic","Organic",(IF($G474="Responsible","Responsible",(IF($G474="No Attribute (Conventional)","No_Attribute_Conventional",(IF($G474="Recycled Pre/Post-Consumer","Recycled_Pre_Post_Consumer",(IF($G474="In-Conversion","In_Conversion",(IF($G474="Recycled Pre-Consumer","Recycled_Pre_Consumer",(IF($G474="Recycled Post-Consumer","Recycled_Post_Consumer",(IF($G474="Sustainably Sourced","Sustainably_sourced","")))))))))))))))),"")</f>
        <v/>
      </c>
      <c r="AE474" s="13" t="e" cm="1">
        <f t="array" aca="1" ref="AE474" ca="1">IF(INDIRECT("$F"&amp;$S474)="","",IF(LEFT(INDIRECT("$F"&amp;$S474),3)="GRS","GRS_RCS_RM",IF((LEFT(INDIRECT("$F"&amp;$S474),3))="RCS","GRS_RCS_RM",IF(INDIRECT("$F"&amp;$S474)="OCS (No Label)","OCS_Conversion_RM",IF(LEFT(INDIRECT("$F"&amp;$S474),3)="OCS","OCS_RM",IF(RIGHT(INDIRECT("$F"&amp;$S474),10)="conversion","GOTS_RM_conversion",IF((LEFT(INDIRECT("$F"&amp;$S474),4))="GOTS","GOTS_RM","Responsible_RM")))))))</f>
        <v>#REF!</v>
      </c>
      <c r="AF474" s="13" t="str" cm="1">
        <f t="array" aca="1" ref="AF474" ca="1">IF($S474="","",INDIRECT("$Z"&amp;$S474))</f>
        <v/>
      </c>
      <c r="AG474" s="155" t="str">
        <f t="shared" si="180"/>
        <v/>
      </c>
      <c r="AH474" s="13" t="str" cm="1">
        <f t="array" aca="1" ref="AH474" ca="1">IFERROR(INDIRECT("$ag"&amp;S474),"")</f>
        <v/>
      </c>
      <c r="AI474" s="13" t="e" cm="1">
        <f t="array" aca="1" ref="AI474" ca="1">INDIRECT("O"&amp;S473)</f>
        <v>#REF!</v>
      </c>
      <c r="AJ474" s="13" t="str">
        <f>IF($I474="","",INDEX('Raw Material'!$A$1:$J$75,MATCH(I474,'Raw Material'!$A$1:$A$75,0),(MATCH(G474,'Raw Material'!$A$1:$J$1,0))))</f>
        <v/>
      </c>
      <c r="AK474" s="13" t="str">
        <f t="shared" si="171"/>
        <v>YANLIŞRM</v>
      </c>
      <c r="AL474" s="153" t="str">
        <f t="shared" si="172"/>
        <v/>
      </c>
    </row>
    <row r="475" spans="1:38" ht="16.5" customHeight="1">
      <c r="A475" s="161"/>
      <c r="B475" s="166"/>
      <c r="C475" s="167"/>
      <c r="D475" s="156"/>
      <c r="E475" s="156"/>
      <c r="F475" s="173"/>
      <c r="G475" s="181"/>
      <c r="H475" s="182"/>
      <c r="I475" s="182"/>
      <c r="J475" s="182"/>
      <c r="K475" s="32"/>
      <c r="L475" s="178"/>
      <c r="M475" s="178"/>
      <c r="N475" s="81"/>
      <c r="O475" s="185"/>
      <c r="P475" s="103"/>
      <c r="Q475" s="84" t="str">
        <f t="shared" si="173"/>
        <v/>
      </c>
      <c r="R475" s="159"/>
      <c r="S475" s="28" t="str" cm="1">
        <f t="array" aca="1" ref="S475" ca="1">IF(INDIRECT("A"&amp;114+$U475)&lt;&gt;"",114+$U475,"")</f>
        <v/>
      </c>
      <c r="T475" s="28" t="str">
        <f t="shared" ca="1" si="174"/>
        <v>$B</v>
      </c>
      <c r="U475" s="29">
        <f t="shared" si="181"/>
        <v>360</v>
      </c>
      <c r="V475" s="29">
        <v>30.083333333335599</v>
      </c>
      <c r="W475" s="29">
        <f t="shared" si="186"/>
        <v>30</v>
      </c>
      <c r="X475" s="41" t="str" cm="1">
        <f t="array" aca="1" ref="X475" ca="1">IFERROR(INDEX('PC&amp;PD'!$A$1:$AP$15,ROW('PC&amp;PD'!$A$15),MATCH(INDIRECT(T475),'PC&amp;PD'!$A$1:$AP$1,0)),"")</f>
        <v/>
      </c>
      <c r="Y475" s="13" t="str">
        <f>IF(OR($N475="",$N475=0),"",IF($N475=$E$7,'Extracted info for SC'!$J$6,IF($N475=$D$26,'Extracted info for SC'!$J$7,IF($N475=$E$26,'Extracted info for SC'!$J$8,IF($N475=$F$26,'Extracted info for SC'!$J$9,IF($N475=$G$26,'Extracted info for SC'!$J$10,IF($N475=$H$26,'Extracted info for SC'!$J$11,IF($N475=$I$26,'Extracted info for SC'!$J$12,IF($N475=$J$26,'Extracted info for SC'!$J$13,IF($N475=$K$26,'Extracted info for SC'!$J$14,IF($N475=$L$26,'Extracted info for SC'!$J$15,IF($N475=$M$26,'Extracted info for SC'!$J$16,IF($N475=$N$26,'Extracted info for SC'!$J$17,IF($N475=$O$26,'Extracted info for SC'!$J$18,""))))))))))))))</f>
        <v/>
      </c>
      <c r="Z475" s="155"/>
      <c r="AA475" s="13" t="str">
        <f t="shared" si="170"/>
        <v/>
      </c>
      <c r="AB475" s="155"/>
      <c r="AC475" s="13" t="str">
        <f t="shared" ca="1" si="175"/>
        <v>$AB</v>
      </c>
      <c r="AD475" s="13" t="str" cm="1">
        <f t="array" aca="1" ref="AD475" ca="1">IFERROR(IF((LEFT(INDIRECT("$F"&amp;$S475),4))="GOTS",IF($G475="Organic","GOTS_Organic_raw",(IF($G475="Responsible","GOTS_Responsible",(IF($G475="No Attribute (Conventional)","GOTS_conventional",(IF($G475="Recycled Pre/Post-Consumer","GOTS_pre_post",(IF($G475="In-Conversion","GOTS_in_conversion",(IF($G475="Sustainably Sourced","Sustainably_sourced",""))))))))))),IF($G475="Organic","Organic",(IF($G475="Responsible","Responsible",(IF($G475="No Attribute (Conventional)","No_Attribute_Conventional",(IF($G475="Recycled Pre/Post-Consumer","Recycled_Pre_Post_Consumer",(IF($G475="In-Conversion","In_Conversion",(IF($G475="Recycled Pre-Consumer","Recycled_Pre_Consumer",(IF($G475="Recycled Post-Consumer","Recycled_Post_Consumer",(IF($G475="Sustainably Sourced","Sustainably_sourced","")))))))))))))))),"")</f>
        <v/>
      </c>
      <c r="AE475" s="13" t="e" cm="1">
        <f t="array" aca="1" ref="AE475" ca="1">IF(INDIRECT("$F"&amp;$S475)="","",IF(LEFT(INDIRECT("$F"&amp;$S475),3)="GRS","GRS_RCS_RM",IF((LEFT(INDIRECT("$F"&amp;$S475),3))="RCS","GRS_RCS_RM",IF(INDIRECT("$F"&amp;$S475)="OCS (No Label)","OCS_Conversion_RM",IF(LEFT(INDIRECT("$F"&amp;$S475),3)="OCS","OCS_RM",IF(RIGHT(INDIRECT("$F"&amp;$S475),10)="conversion","GOTS_RM_conversion",IF((LEFT(INDIRECT("$F"&amp;$S475),4))="GOTS","GOTS_RM","Responsible_RM")))))))</f>
        <v>#REF!</v>
      </c>
      <c r="AF475" s="13" t="str" cm="1">
        <f t="array" aca="1" ref="AF475" ca="1">IF($S475="","",INDIRECT("$Z"&amp;$S475))</f>
        <v/>
      </c>
      <c r="AG475" s="155"/>
      <c r="AH475" s="13" t="str" cm="1">
        <f t="array" aca="1" ref="AH475" ca="1">IFERROR(INDIRECT("$ag"&amp;S475),"")</f>
        <v/>
      </c>
      <c r="AI475" s="13" t="e" cm="1">
        <f t="array" aca="1" ref="AI475" ca="1">INDIRECT("O"&amp;S474)</f>
        <v>#REF!</v>
      </c>
      <c r="AJ475" s="13" t="str">
        <f>IF($I475="","",INDEX('Raw Material'!$A$1:$J$75,MATCH(I475,'Raw Material'!$A$1:$A$75,0),(MATCH(G475,'Raw Material'!$A$1:$J$1,0))))</f>
        <v/>
      </c>
      <c r="AK475" s="13" t="str">
        <f t="shared" si="171"/>
        <v>YANLIŞRM</v>
      </c>
      <c r="AL475" s="153" t="str">
        <f t="shared" si="172"/>
        <v/>
      </c>
    </row>
    <row r="476" spans="1:38" ht="16.5" customHeight="1">
      <c r="A476" s="161"/>
      <c r="B476" s="166"/>
      <c r="C476" s="167"/>
      <c r="D476" s="156"/>
      <c r="E476" s="156"/>
      <c r="F476" s="173"/>
      <c r="G476" s="181"/>
      <c r="H476" s="182"/>
      <c r="I476" s="182"/>
      <c r="J476" s="182"/>
      <c r="K476" s="32"/>
      <c r="L476" s="178"/>
      <c r="M476" s="178"/>
      <c r="N476" s="81"/>
      <c r="O476" s="185"/>
      <c r="P476" s="103"/>
      <c r="Q476" s="84" t="str">
        <f t="shared" si="173"/>
        <v/>
      </c>
      <c r="R476" s="159"/>
      <c r="S476" s="28" t="str" cm="1">
        <f t="array" aca="1" ref="S476" ca="1">IF(INDIRECT("A"&amp;114+$U476)&lt;&gt;"",114+$U476,"")</f>
        <v/>
      </c>
      <c r="T476" s="28" t="str">
        <f t="shared" ca="1" si="174"/>
        <v>$B</v>
      </c>
      <c r="U476" s="29">
        <f t="shared" si="181"/>
        <v>360</v>
      </c>
      <c r="V476" s="29">
        <v>30.166666666668998</v>
      </c>
      <c r="W476" s="29">
        <f t="shared" si="186"/>
        <v>30</v>
      </c>
      <c r="X476" s="41" t="str" cm="1">
        <f t="array" aca="1" ref="X476" ca="1">IFERROR(INDEX('PC&amp;PD'!$A$1:$AP$15,ROW('PC&amp;PD'!$A$15),MATCH(INDIRECT(T476),'PC&amp;PD'!$A$1:$AP$1,0)),"")</f>
        <v/>
      </c>
      <c r="Y476" s="13" t="str">
        <f>IF(OR($N476="",$N476=0),"",IF($N476=$E$7,'Extracted info for SC'!$J$6,IF($N476=$D$26,'Extracted info for SC'!$J$7,IF($N476=$E$26,'Extracted info for SC'!$J$8,IF($N476=$F$26,'Extracted info for SC'!$J$9,IF($N476=$G$26,'Extracted info for SC'!$J$10,IF($N476=$H$26,'Extracted info for SC'!$J$11,IF($N476=$I$26,'Extracted info for SC'!$J$12,IF($N476=$J$26,'Extracted info for SC'!$J$13,IF($N476=$K$26,'Extracted info for SC'!$J$14,IF($N476=$L$26,'Extracted info for SC'!$J$15,IF($N476=$M$26,'Extracted info for SC'!$J$16,IF($N476=$N$26,'Extracted info for SC'!$J$17,IF($N476=$O$26,'Extracted info for SC'!$J$18,""))))))))))))))</f>
        <v/>
      </c>
      <c r="Z476" s="155"/>
      <c r="AA476" s="13" t="str">
        <f t="shared" si="170"/>
        <v/>
      </c>
      <c r="AB476" s="155"/>
      <c r="AC476" s="13" t="str">
        <f t="shared" ca="1" si="175"/>
        <v>$AB</v>
      </c>
      <c r="AD476" s="13" t="str" cm="1">
        <f t="array" aca="1" ref="AD476" ca="1">IFERROR(IF((LEFT(INDIRECT("$F"&amp;$S476),4))="GOTS",IF($G476="Organic","GOTS_Organic_raw",(IF($G476="Responsible","GOTS_Responsible",(IF($G476="No Attribute (Conventional)","GOTS_conventional",(IF($G476="Recycled Pre/Post-Consumer","GOTS_pre_post",(IF($G476="In-Conversion","GOTS_in_conversion",(IF($G476="Sustainably Sourced","Sustainably_sourced",""))))))))))),IF($G476="Organic","Organic",(IF($G476="Responsible","Responsible",(IF($G476="No Attribute (Conventional)","No_Attribute_Conventional",(IF($G476="Recycled Pre/Post-Consumer","Recycled_Pre_Post_Consumer",(IF($G476="In-Conversion","In_Conversion",(IF($G476="Recycled Pre-Consumer","Recycled_Pre_Consumer",(IF($G476="Recycled Post-Consumer","Recycled_Post_Consumer",(IF($G476="Sustainably Sourced","Sustainably_sourced","")))))))))))))))),"")</f>
        <v/>
      </c>
      <c r="AE476" s="13" t="e" cm="1">
        <f t="array" aca="1" ref="AE476" ca="1">IF(INDIRECT("$F"&amp;$S476)="","",IF(LEFT(INDIRECT("$F"&amp;$S476),3)="GRS","GRS_RCS_RM",IF((LEFT(INDIRECT("$F"&amp;$S476),3))="RCS","GRS_RCS_RM",IF(INDIRECT("$F"&amp;$S476)="OCS (No Label)","OCS_Conversion_RM",IF(LEFT(INDIRECT("$F"&amp;$S476),3)="OCS","OCS_RM",IF(RIGHT(INDIRECT("$F"&amp;$S476),10)="conversion","GOTS_RM_conversion",IF((LEFT(INDIRECT("$F"&amp;$S476),4))="GOTS","GOTS_RM","Responsible_RM")))))))</f>
        <v>#REF!</v>
      </c>
      <c r="AF476" s="13" t="str" cm="1">
        <f t="array" aca="1" ref="AF476" ca="1">IF($S476="","",INDIRECT("$Z"&amp;$S476))</f>
        <v/>
      </c>
      <c r="AG476" s="155"/>
      <c r="AH476" s="13" t="str" cm="1">
        <f t="array" aca="1" ref="AH476" ca="1">IFERROR(INDIRECT("$ag"&amp;S476),"")</f>
        <v/>
      </c>
      <c r="AI476" s="13" t="e" cm="1">
        <f t="array" aca="1" ref="AI476" ca="1">INDIRECT("O"&amp;S475)</f>
        <v>#REF!</v>
      </c>
      <c r="AJ476" s="13" t="str">
        <f>IF($I476="","",INDEX('Raw Material'!$A$1:$J$75,MATCH(I476,'Raw Material'!$A$1:$A$75,0),(MATCH(G476,'Raw Material'!$A$1:$J$1,0))))</f>
        <v/>
      </c>
      <c r="AK476" s="13" t="str">
        <f t="shared" si="171"/>
        <v>YANLIŞRM</v>
      </c>
      <c r="AL476" s="153" t="str">
        <f t="shared" si="172"/>
        <v/>
      </c>
    </row>
    <row r="477" spans="1:38" ht="16.5" customHeight="1">
      <c r="A477" s="161"/>
      <c r="B477" s="166"/>
      <c r="C477" s="167"/>
      <c r="D477" s="156"/>
      <c r="E477" s="156"/>
      <c r="F477" s="174"/>
      <c r="G477" s="181"/>
      <c r="H477" s="182"/>
      <c r="I477" s="182"/>
      <c r="J477" s="182"/>
      <c r="K477" s="32"/>
      <c r="L477" s="178"/>
      <c r="M477" s="178"/>
      <c r="N477" s="81"/>
      <c r="O477" s="185"/>
      <c r="P477" s="103"/>
      <c r="Q477" s="84" t="str">
        <f t="shared" si="173"/>
        <v/>
      </c>
      <c r="R477" s="159"/>
      <c r="S477" s="28" t="str" cm="1">
        <f t="array" aca="1" ref="S477" ca="1">IF(INDIRECT("A"&amp;114+$U477)&lt;&gt;"",114+$U477,"")</f>
        <v/>
      </c>
      <c r="T477" s="28" t="str">
        <f t="shared" ca="1" si="174"/>
        <v>$B</v>
      </c>
      <c r="U477" s="29">
        <f t="shared" si="181"/>
        <v>360</v>
      </c>
      <c r="V477" s="29">
        <v>30.250000000002299</v>
      </c>
      <c r="W477" s="29">
        <f t="shared" si="186"/>
        <v>30</v>
      </c>
      <c r="X477" s="41" t="str" cm="1">
        <f t="array" aca="1" ref="X477" ca="1">IFERROR(INDEX('PC&amp;PD'!$A$1:$AP$15,ROW('PC&amp;PD'!$A$15),MATCH(INDIRECT(T477),'PC&amp;PD'!$A$1:$AP$1,0)),"")</f>
        <v/>
      </c>
      <c r="Y477" s="13" t="str">
        <f>IF(OR($N477="",$N477=0),"",IF($N477=$E$7,'Extracted info for SC'!$J$6,IF($N477=$D$26,'Extracted info for SC'!$J$7,IF($N477=$E$26,'Extracted info for SC'!$J$8,IF($N477=$F$26,'Extracted info for SC'!$J$9,IF($N477=$G$26,'Extracted info for SC'!$J$10,IF($N477=$H$26,'Extracted info for SC'!$J$11,IF($N477=$I$26,'Extracted info for SC'!$J$12,IF($N477=$J$26,'Extracted info for SC'!$J$13,IF($N477=$K$26,'Extracted info for SC'!$J$14,IF($N477=$L$26,'Extracted info for SC'!$J$15,IF($N477=$M$26,'Extracted info for SC'!$J$16,IF($N477=$N$26,'Extracted info for SC'!$J$17,IF($N477=$O$26,'Extracted info for SC'!$J$18,""))))))))))))))</f>
        <v/>
      </c>
      <c r="Z477" s="155"/>
      <c r="AA477" s="13" t="str">
        <f t="shared" si="170"/>
        <v/>
      </c>
      <c r="AB477" s="155"/>
      <c r="AC477" s="13" t="str">
        <f t="shared" ca="1" si="175"/>
        <v>$AB</v>
      </c>
      <c r="AD477" s="13" t="str" cm="1">
        <f t="array" aca="1" ref="AD477" ca="1">IFERROR(IF((LEFT(INDIRECT("$F"&amp;$S477),4))="GOTS",IF($G477="Organic","GOTS_Organic_raw",(IF($G477="Responsible","GOTS_Responsible",(IF($G477="No Attribute (Conventional)","GOTS_conventional",(IF($G477="Recycled Pre/Post-Consumer","GOTS_pre_post",(IF($G477="In-Conversion","GOTS_in_conversion",(IF($G477="Sustainably Sourced","Sustainably_sourced",""))))))))))),IF($G477="Organic","Organic",(IF($G477="Responsible","Responsible",(IF($G477="No Attribute (Conventional)","No_Attribute_Conventional",(IF($G477="Recycled Pre/Post-Consumer","Recycled_Pre_Post_Consumer",(IF($G477="In-Conversion","In_Conversion",(IF($G477="Recycled Pre-Consumer","Recycled_Pre_Consumer",(IF($G477="Recycled Post-Consumer","Recycled_Post_Consumer",(IF($G477="Sustainably Sourced","Sustainably_sourced","")))))))))))))))),"")</f>
        <v/>
      </c>
      <c r="AE477" s="13" t="e" cm="1">
        <f t="array" aca="1" ref="AE477" ca="1">IF(INDIRECT("$F"&amp;$S477)="","",IF(LEFT(INDIRECT("$F"&amp;$S477),3)="GRS","GRS_RCS_RM",IF((LEFT(INDIRECT("$F"&amp;$S477),3))="RCS","GRS_RCS_RM",IF(INDIRECT("$F"&amp;$S477)="OCS (No Label)","OCS_Conversion_RM",IF(LEFT(INDIRECT("$F"&amp;$S477),3)="OCS","OCS_RM",IF(RIGHT(INDIRECT("$F"&amp;$S477),10)="conversion","GOTS_RM_conversion",IF((LEFT(INDIRECT("$F"&amp;$S477),4))="GOTS","GOTS_RM","Responsible_RM")))))))</f>
        <v>#REF!</v>
      </c>
      <c r="AF477" s="13" t="str" cm="1">
        <f t="array" aca="1" ref="AF477" ca="1">IF($S477="","",INDIRECT("$Z"&amp;$S477))</f>
        <v/>
      </c>
      <c r="AG477" s="155"/>
      <c r="AH477" s="13" t="str" cm="1">
        <f t="array" aca="1" ref="AH477" ca="1">IFERROR(INDIRECT("$ag"&amp;S477),"")</f>
        <v/>
      </c>
      <c r="AI477" s="13" t="e" cm="1">
        <f t="array" aca="1" ref="AI477" ca="1">INDIRECT("O"&amp;S476)</f>
        <v>#REF!</v>
      </c>
      <c r="AJ477" s="13" t="str">
        <f>IF($I477="","",INDEX('Raw Material'!$A$1:$J$75,MATCH(I477,'Raw Material'!$A$1:$A$75,0),(MATCH(G477,'Raw Material'!$A$1:$J$1,0))))</f>
        <v/>
      </c>
      <c r="AK477" s="13" t="str">
        <f t="shared" si="171"/>
        <v>YANLIŞRM</v>
      </c>
      <c r="AL477" s="153" t="str">
        <f t="shared" si="172"/>
        <v/>
      </c>
    </row>
    <row r="478" spans="1:38" ht="16.5" customHeight="1">
      <c r="A478" s="161"/>
      <c r="B478" s="166"/>
      <c r="C478" s="167"/>
      <c r="D478" s="156"/>
      <c r="E478" s="156"/>
      <c r="F478" s="174"/>
      <c r="G478" s="181"/>
      <c r="H478" s="182"/>
      <c r="I478" s="182"/>
      <c r="J478" s="182"/>
      <c r="K478" s="32"/>
      <c r="L478" s="178"/>
      <c r="M478" s="178"/>
      <c r="N478" s="81"/>
      <c r="O478" s="185"/>
      <c r="P478" s="103"/>
      <c r="Q478" s="84" t="str">
        <f t="shared" si="173"/>
        <v/>
      </c>
      <c r="R478" s="159"/>
      <c r="S478" s="28" t="str" cm="1">
        <f t="array" aca="1" ref="S478" ca="1">IF(INDIRECT("A"&amp;114+$U478)&lt;&gt;"",114+$U478,"")</f>
        <v/>
      </c>
      <c r="T478" s="28" t="str">
        <f t="shared" ca="1" si="174"/>
        <v>$B</v>
      </c>
      <c r="U478" s="29">
        <f t="shared" si="181"/>
        <v>360</v>
      </c>
      <c r="V478" s="29">
        <v>30.333333333335698</v>
      </c>
      <c r="W478" s="29">
        <f t="shared" si="186"/>
        <v>30</v>
      </c>
      <c r="X478" s="41" t="str" cm="1">
        <f t="array" aca="1" ref="X478" ca="1">IFERROR(INDEX('PC&amp;PD'!$A$1:$AP$15,ROW('PC&amp;PD'!$A$15),MATCH(INDIRECT(T478),'PC&amp;PD'!$A$1:$AP$1,0)),"")</f>
        <v/>
      </c>
      <c r="Y478" s="13" t="str">
        <f>IF(OR($N478="",$N478=0),"",IF($N478=$E$7,'Extracted info for SC'!$J$6,IF($N478=$D$26,'Extracted info for SC'!$J$7,IF($N478=$E$26,'Extracted info for SC'!$J$8,IF($N478=$F$26,'Extracted info for SC'!$J$9,IF($N478=$G$26,'Extracted info for SC'!$J$10,IF($N478=$H$26,'Extracted info for SC'!$J$11,IF($N478=$I$26,'Extracted info for SC'!$J$12,IF($N478=$J$26,'Extracted info for SC'!$J$13,IF($N478=$K$26,'Extracted info for SC'!$J$14,IF($N478=$L$26,'Extracted info for SC'!$J$15,IF($N478=$M$26,'Extracted info for SC'!$J$16,IF($N478=$N$26,'Extracted info for SC'!$J$17,IF($N478=$O$26,'Extracted info for SC'!$J$18,""))))))))))))))</f>
        <v/>
      </c>
      <c r="Z478" s="155"/>
      <c r="AA478" s="13" t="str">
        <f t="shared" si="170"/>
        <v/>
      </c>
      <c r="AB478" s="155"/>
      <c r="AC478" s="13" t="str">
        <f t="shared" ca="1" si="175"/>
        <v>$AB</v>
      </c>
      <c r="AD478" s="13" t="str" cm="1">
        <f t="array" aca="1" ref="AD478" ca="1">IFERROR(IF((LEFT(INDIRECT("$F"&amp;$S478),4))="GOTS",IF($G478="Organic","GOTS_Organic_raw",(IF($G478="Responsible","GOTS_Responsible",(IF($G478="No Attribute (Conventional)","GOTS_conventional",(IF($G478="Recycled Pre/Post-Consumer","GOTS_pre_post",(IF($G478="In-Conversion","GOTS_in_conversion",(IF($G478="Sustainably Sourced","Sustainably_sourced",""))))))))))),IF($G478="Organic","Organic",(IF($G478="Responsible","Responsible",(IF($G478="No Attribute (Conventional)","No_Attribute_Conventional",(IF($G478="Recycled Pre/Post-Consumer","Recycled_Pre_Post_Consumer",(IF($G478="In-Conversion","In_Conversion",(IF($G478="Recycled Pre-Consumer","Recycled_Pre_Consumer",(IF($G478="Recycled Post-Consumer","Recycled_Post_Consumer",(IF($G478="Sustainably Sourced","Sustainably_sourced","")))))))))))))))),"")</f>
        <v/>
      </c>
      <c r="AE478" s="13" t="e" cm="1">
        <f t="array" aca="1" ref="AE478" ca="1">IF(INDIRECT("$F"&amp;$S478)="","",IF(LEFT(INDIRECT("$F"&amp;$S478),3)="GRS","GRS_RCS_RM",IF((LEFT(INDIRECT("$F"&amp;$S478),3))="RCS","GRS_RCS_RM",IF(INDIRECT("$F"&amp;$S478)="OCS (No Label)","OCS_Conversion_RM",IF(LEFT(INDIRECT("$F"&amp;$S478),3)="OCS","OCS_RM",IF(RIGHT(INDIRECT("$F"&amp;$S478),10)="conversion","GOTS_RM_conversion",IF((LEFT(INDIRECT("$F"&amp;$S478),4))="GOTS","GOTS_RM","Responsible_RM")))))))</f>
        <v>#REF!</v>
      </c>
      <c r="AF478" s="13" t="str" cm="1">
        <f t="array" aca="1" ref="AF478" ca="1">IF($S478="","",INDIRECT("$Z"&amp;$S478))</f>
        <v/>
      </c>
      <c r="AG478" s="155"/>
      <c r="AH478" s="13" t="str" cm="1">
        <f t="array" aca="1" ref="AH478" ca="1">IFERROR(INDIRECT("$ag"&amp;S478),"")</f>
        <v/>
      </c>
      <c r="AI478" s="13" t="e" cm="1">
        <f t="array" aca="1" ref="AI478" ca="1">INDIRECT("O"&amp;S477)</f>
        <v>#REF!</v>
      </c>
      <c r="AJ478" s="13" t="str">
        <f>IF($I478="","",INDEX('Raw Material'!$A$1:$J$75,MATCH(I478,'Raw Material'!$A$1:$A$75,0),(MATCH(G478,'Raw Material'!$A$1:$J$1,0))))</f>
        <v/>
      </c>
      <c r="AK478" s="13" t="str">
        <f t="shared" si="171"/>
        <v>YANLIŞRM</v>
      </c>
      <c r="AL478" s="153" t="str">
        <f t="shared" si="172"/>
        <v/>
      </c>
    </row>
    <row r="479" spans="1:38" ht="16.5" customHeight="1">
      <c r="A479" s="161"/>
      <c r="B479" s="166"/>
      <c r="C479" s="167"/>
      <c r="D479" s="156"/>
      <c r="E479" s="156"/>
      <c r="F479" s="174"/>
      <c r="G479" s="181"/>
      <c r="H479" s="182"/>
      <c r="I479" s="182"/>
      <c r="J479" s="182"/>
      <c r="K479" s="32"/>
      <c r="L479" s="178"/>
      <c r="M479" s="178"/>
      <c r="N479" s="81"/>
      <c r="O479" s="185"/>
      <c r="P479" s="103"/>
      <c r="Q479" s="84" t="str">
        <f t="shared" si="173"/>
        <v/>
      </c>
      <c r="R479" s="159"/>
      <c r="S479" s="28" t="str" cm="1">
        <f t="array" aca="1" ref="S479" ca="1">IF(INDIRECT("A"&amp;114+$U479)&lt;&gt;"",114+$U479,"")</f>
        <v/>
      </c>
      <c r="T479" s="28" t="str">
        <f t="shared" ca="1" si="174"/>
        <v>$B</v>
      </c>
      <c r="U479" s="29">
        <f t="shared" si="181"/>
        <v>360</v>
      </c>
      <c r="V479" s="29">
        <v>30.416666666668998</v>
      </c>
      <c r="W479" s="29">
        <f t="shared" si="186"/>
        <v>30</v>
      </c>
      <c r="X479" s="41" t="str" cm="1">
        <f t="array" aca="1" ref="X479" ca="1">IFERROR(INDEX('PC&amp;PD'!$A$1:$AP$15,ROW('PC&amp;PD'!$A$15),MATCH(INDIRECT(T479),'PC&amp;PD'!$A$1:$AP$1,0)),"")</f>
        <v/>
      </c>
      <c r="Y479" s="13" t="str">
        <f>IF(OR($N479="",$N479=0),"",IF($N479=$E$7,'Extracted info for SC'!$J$6,IF($N479=$D$26,'Extracted info for SC'!$J$7,IF($N479=$E$26,'Extracted info for SC'!$J$8,IF($N479=$F$26,'Extracted info for SC'!$J$9,IF($N479=$G$26,'Extracted info for SC'!$J$10,IF($N479=$H$26,'Extracted info for SC'!$J$11,IF($N479=$I$26,'Extracted info for SC'!$J$12,IF($N479=$J$26,'Extracted info for SC'!$J$13,IF($N479=$K$26,'Extracted info for SC'!$J$14,IF($N479=$L$26,'Extracted info for SC'!$J$15,IF($N479=$M$26,'Extracted info for SC'!$J$16,IF($N479=$N$26,'Extracted info for SC'!$J$17,IF($N479=$O$26,'Extracted info for SC'!$J$18,""))))))))))))))</f>
        <v/>
      </c>
      <c r="Z479" s="155"/>
      <c r="AA479" s="13" t="str">
        <f t="shared" si="170"/>
        <v/>
      </c>
      <c r="AB479" s="155"/>
      <c r="AC479" s="13" t="str">
        <f t="shared" ca="1" si="175"/>
        <v>$AB</v>
      </c>
      <c r="AD479" s="13" t="str" cm="1">
        <f t="array" aca="1" ref="AD479" ca="1">IFERROR(IF((LEFT(INDIRECT("$F"&amp;$S479),4))="GOTS",IF($G479="Organic","GOTS_Organic_raw",(IF($G479="Responsible","GOTS_Responsible",(IF($G479="No Attribute (Conventional)","GOTS_conventional",(IF($G479="Recycled Pre/Post-Consumer","GOTS_pre_post",(IF($G479="In-Conversion","GOTS_in_conversion",(IF($G479="Sustainably Sourced","Sustainably_sourced",""))))))))))),IF($G479="Organic","Organic",(IF($G479="Responsible","Responsible",(IF($G479="No Attribute (Conventional)","No_Attribute_Conventional",(IF($G479="Recycled Pre/Post-Consumer","Recycled_Pre_Post_Consumer",(IF($G479="In-Conversion","In_Conversion",(IF($G479="Recycled Pre-Consumer","Recycled_Pre_Consumer",(IF($G479="Recycled Post-Consumer","Recycled_Post_Consumer",(IF($G479="Sustainably Sourced","Sustainably_sourced","")))))))))))))))),"")</f>
        <v/>
      </c>
      <c r="AE479" s="13" t="e" cm="1">
        <f t="array" aca="1" ref="AE479" ca="1">IF(INDIRECT("$F"&amp;$S479)="","",IF(LEFT(INDIRECT("$F"&amp;$S479),3)="GRS","GRS_RCS_RM",IF((LEFT(INDIRECT("$F"&amp;$S479),3))="RCS","GRS_RCS_RM",IF(INDIRECT("$F"&amp;$S479)="OCS (No Label)","OCS_Conversion_RM",IF(LEFT(INDIRECT("$F"&amp;$S479),3)="OCS","OCS_RM",IF(RIGHT(INDIRECT("$F"&amp;$S479),10)="conversion","GOTS_RM_conversion",IF((LEFT(INDIRECT("$F"&amp;$S479),4))="GOTS","GOTS_RM","Responsible_RM")))))))</f>
        <v>#REF!</v>
      </c>
      <c r="AF479" s="13" t="str" cm="1">
        <f t="array" aca="1" ref="AF479" ca="1">IF($S479="","",INDIRECT("$Z"&amp;$S479))</f>
        <v/>
      </c>
      <c r="AG479" s="155"/>
      <c r="AH479" s="13" t="str" cm="1">
        <f t="array" aca="1" ref="AH479" ca="1">IFERROR(INDIRECT("$ag"&amp;S479),"")</f>
        <v/>
      </c>
      <c r="AI479" s="13" t="e" cm="1">
        <f t="array" aca="1" ref="AI479" ca="1">INDIRECT("O"&amp;S478)</f>
        <v>#REF!</v>
      </c>
      <c r="AJ479" s="13" t="str">
        <f>IF($I479="","",INDEX('Raw Material'!$A$1:$J$75,MATCH(I479,'Raw Material'!$A$1:$A$75,0),(MATCH(G479,'Raw Material'!$A$1:$J$1,0))))</f>
        <v/>
      </c>
      <c r="AK479" s="13" t="str">
        <f t="shared" si="171"/>
        <v>YANLIŞRM</v>
      </c>
      <c r="AL479" s="153" t="str">
        <f t="shared" si="172"/>
        <v/>
      </c>
    </row>
    <row r="480" spans="1:38" ht="16.5" customHeight="1">
      <c r="A480" s="162"/>
      <c r="B480" s="168"/>
      <c r="C480" s="169"/>
      <c r="D480" s="156"/>
      <c r="E480" s="156"/>
      <c r="F480" s="175"/>
      <c r="G480" s="181"/>
      <c r="H480" s="182"/>
      <c r="I480" s="182"/>
      <c r="J480" s="182"/>
      <c r="K480" s="32"/>
      <c r="L480" s="179"/>
      <c r="M480" s="179"/>
      <c r="N480" s="81"/>
      <c r="O480" s="185"/>
      <c r="P480" s="103"/>
      <c r="Q480" s="84" t="str">
        <f t="shared" si="173"/>
        <v/>
      </c>
      <c r="R480" s="159"/>
      <c r="S480" s="28" t="str" cm="1">
        <f t="array" aca="1" ref="S480" ca="1">IF(INDIRECT("A"&amp;114+$U480)&lt;&gt;"",114+$U480,"")</f>
        <v/>
      </c>
      <c r="T480" s="28" t="str">
        <f t="shared" ca="1" si="174"/>
        <v>$B</v>
      </c>
      <c r="U480" s="29">
        <f t="shared" si="181"/>
        <v>360</v>
      </c>
      <c r="V480" s="29">
        <v>30.500000000002299</v>
      </c>
      <c r="W480" s="29">
        <f t="shared" si="186"/>
        <v>30</v>
      </c>
      <c r="X480" s="41" t="str" cm="1">
        <f t="array" aca="1" ref="X480" ca="1">IFERROR(INDEX('PC&amp;PD'!$A$1:$AP$15,ROW('PC&amp;PD'!$A$15),MATCH(INDIRECT(T480),'PC&amp;PD'!$A$1:$AP$1,0)),"")</f>
        <v/>
      </c>
      <c r="Y480" s="13" t="str">
        <f>IF(OR($N480="",$N480=0),"",IF($N480=$E$7,'Extracted info for SC'!$J$6,IF($N480=$D$26,'Extracted info for SC'!$J$7,IF($N480=$E$26,'Extracted info for SC'!$J$8,IF($N480=$F$26,'Extracted info for SC'!$J$9,IF($N480=$G$26,'Extracted info for SC'!$J$10,IF($N480=$H$26,'Extracted info for SC'!$J$11,IF($N480=$I$26,'Extracted info for SC'!$J$12,IF($N480=$J$26,'Extracted info for SC'!$J$13,IF($N480=$K$26,'Extracted info for SC'!$J$14,IF($N480=$L$26,'Extracted info for SC'!$J$15,IF($N480=$M$26,'Extracted info for SC'!$J$16,IF($N480=$N$26,'Extracted info for SC'!$J$17,IF($N480=$O$26,'Extracted info for SC'!$J$18,""))))))))))))))</f>
        <v/>
      </c>
      <c r="Z480" s="155"/>
      <c r="AA480" s="13" t="str">
        <f t="shared" si="170"/>
        <v/>
      </c>
      <c r="AB480" s="155"/>
      <c r="AC480" s="13" t="str">
        <f t="shared" ca="1" si="175"/>
        <v>$AB</v>
      </c>
      <c r="AD480" s="13" t="str" cm="1">
        <f t="array" aca="1" ref="AD480" ca="1">IFERROR(IF((LEFT(INDIRECT("$F"&amp;$S480),4))="GOTS",IF($G480="Organic","GOTS_Organic_raw",(IF($G480="Responsible","GOTS_Responsible",(IF($G480="No Attribute (Conventional)","GOTS_conventional",(IF($G480="Recycled Pre/Post-Consumer","GOTS_pre_post",(IF($G480="In-Conversion","GOTS_in_conversion",(IF($G480="Sustainably Sourced","Sustainably_sourced",""))))))))))),IF($G480="Organic","Organic",(IF($G480="Responsible","Responsible",(IF($G480="No Attribute (Conventional)","No_Attribute_Conventional",(IF($G480="Recycled Pre/Post-Consumer","Recycled_Pre_Post_Consumer",(IF($G480="In-Conversion","In_Conversion",(IF($G480="Recycled Pre-Consumer","Recycled_Pre_Consumer",(IF($G480="Recycled Post-Consumer","Recycled_Post_Consumer",(IF($G480="Sustainably Sourced","Sustainably_sourced","")))))))))))))))),"")</f>
        <v/>
      </c>
      <c r="AE480" s="13" t="e" cm="1">
        <f t="array" aca="1" ref="AE480" ca="1">IF(INDIRECT("$F"&amp;$S480)="","",IF(LEFT(INDIRECT("$F"&amp;$S480),3)="GRS","GRS_RCS_RM",IF((LEFT(INDIRECT("$F"&amp;$S480),3))="RCS","GRS_RCS_RM",IF(INDIRECT("$F"&amp;$S480)="OCS (No Label)","OCS_Conversion_RM",IF(LEFT(INDIRECT("$F"&amp;$S480),3)="OCS","OCS_RM",IF(RIGHT(INDIRECT("$F"&amp;$S480),10)="conversion","GOTS_RM_conversion",IF((LEFT(INDIRECT("$F"&amp;$S480),4))="GOTS","GOTS_RM","Responsible_RM")))))))</f>
        <v>#REF!</v>
      </c>
      <c r="AF480" s="13" t="str" cm="1">
        <f t="array" aca="1" ref="AF480" ca="1">IF($S480="","",INDIRECT("$Z"&amp;$S480))</f>
        <v/>
      </c>
      <c r="AG480" s="155"/>
      <c r="AH480" s="13" t="str" cm="1">
        <f t="array" aca="1" ref="AH480" ca="1">IFERROR(INDIRECT("$ag"&amp;S480),"")</f>
        <v/>
      </c>
      <c r="AI480" s="13" t="e" cm="1">
        <f t="array" aca="1" ref="AI480" ca="1">INDIRECT("O"&amp;S479)</f>
        <v>#REF!</v>
      </c>
      <c r="AJ480" s="13" t="str">
        <f>IF($I480="","",INDEX('Raw Material'!$A$1:$J$75,MATCH(I480,'Raw Material'!$A$1:$A$75,0),(MATCH(G480,'Raw Material'!$A$1:$J$1,0))))</f>
        <v/>
      </c>
      <c r="AK480" s="13" t="str">
        <f t="shared" si="171"/>
        <v>YANLIŞRM</v>
      </c>
      <c r="AL480" s="153" t="str">
        <f t="shared" si="172"/>
        <v/>
      </c>
    </row>
    <row r="481" spans="1:38" ht="16.5" customHeight="1">
      <c r="A481" s="162"/>
      <c r="B481" s="168"/>
      <c r="C481" s="169"/>
      <c r="D481" s="156"/>
      <c r="E481" s="156"/>
      <c r="F481" s="175"/>
      <c r="G481" s="181"/>
      <c r="H481" s="182"/>
      <c r="I481" s="182"/>
      <c r="J481" s="182"/>
      <c r="K481" s="32"/>
      <c r="L481" s="179"/>
      <c r="M481" s="179"/>
      <c r="N481" s="81"/>
      <c r="O481" s="185"/>
      <c r="P481" s="103"/>
      <c r="Q481" s="84" t="str">
        <f t="shared" si="173"/>
        <v/>
      </c>
      <c r="R481" s="159"/>
      <c r="S481" s="28" t="str" cm="1">
        <f t="array" aca="1" ref="S481" ca="1">IF(INDIRECT("A"&amp;114+$U481)&lt;&gt;"",114+$U481,"")</f>
        <v/>
      </c>
      <c r="T481" s="28" t="str">
        <f t="shared" ca="1" si="174"/>
        <v>$B</v>
      </c>
      <c r="U481" s="29">
        <f t="shared" si="181"/>
        <v>360</v>
      </c>
      <c r="V481" s="29">
        <v>30.583333333335698</v>
      </c>
      <c r="W481" s="29">
        <f t="shared" si="186"/>
        <v>30</v>
      </c>
      <c r="X481" s="41" t="str" cm="1">
        <f t="array" aca="1" ref="X481" ca="1">IFERROR(INDEX('PC&amp;PD'!$A$1:$AP$15,ROW('PC&amp;PD'!$A$15),MATCH(INDIRECT(T481),'PC&amp;PD'!$A$1:$AP$1,0)),"")</f>
        <v/>
      </c>
      <c r="Y481" s="13" t="str">
        <f>IF(OR($N481="",$N481=0),"",IF($N481=$E$7,'Extracted info for SC'!$J$6,IF($N481=$D$26,'Extracted info for SC'!$J$7,IF($N481=$E$26,'Extracted info for SC'!$J$8,IF($N481=$F$26,'Extracted info for SC'!$J$9,IF($N481=$G$26,'Extracted info for SC'!$J$10,IF($N481=$H$26,'Extracted info for SC'!$J$11,IF($N481=$I$26,'Extracted info for SC'!$J$12,IF($N481=$J$26,'Extracted info for SC'!$J$13,IF($N481=$K$26,'Extracted info for SC'!$J$14,IF($N481=$L$26,'Extracted info for SC'!$J$15,IF($N481=$M$26,'Extracted info for SC'!$J$16,IF($N481=$N$26,'Extracted info for SC'!$J$17,IF($N481=$O$26,'Extracted info for SC'!$J$18,""))))))))))))))</f>
        <v/>
      </c>
      <c r="Z481" s="155"/>
      <c r="AA481" s="13" t="str">
        <f t="shared" si="170"/>
        <v/>
      </c>
      <c r="AB481" s="155"/>
      <c r="AC481" s="13" t="str">
        <f t="shared" ca="1" si="175"/>
        <v>$AB</v>
      </c>
      <c r="AD481" s="13" t="str" cm="1">
        <f t="array" aca="1" ref="AD481" ca="1">IFERROR(IF((LEFT(INDIRECT("$F"&amp;$S481),4))="GOTS",IF($G481="Organic","GOTS_Organic_raw",(IF($G481="Responsible","GOTS_Responsible",(IF($G481="No Attribute (Conventional)","GOTS_conventional",(IF($G481="Recycled Pre/Post-Consumer","GOTS_pre_post",(IF($G481="In-Conversion","GOTS_in_conversion",(IF($G481="Sustainably Sourced","Sustainably_sourced",""))))))))))),IF($G481="Organic","Organic",(IF($G481="Responsible","Responsible",(IF($G481="No Attribute (Conventional)","No_Attribute_Conventional",(IF($G481="Recycled Pre/Post-Consumer","Recycled_Pre_Post_Consumer",(IF($G481="In-Conversion","In_Conversion",(IF($G481="Recycled Pre-Consumer","Recycled_Pre_Consumer",(IF($G481="Recycled Post-Consumer","Recycled_Post_Consumer",(IF($G481="Sustainably Sourced","Sustainably_sourced","")))))))))))))))),"")</f>
        <v/>
      </c>
      <c r="AE481" s="13" t="e" cm="1">
        <f t="array" aca="1" ref="AE481" ca="1">IF(INDIRECT("$F"&amp;$S481)="","",IF(LEFT(INDIRECT("$F"&amp;$S481),3)="GRS","GRS_RCS_RM",IF((LEFT(INDIRECT("$F"&amp;$S481),3))="RCS","GRS_RCS_RM",IF(INDIRECT("$F"&amp;$S481)="OCS (No Label)","OCS_Conversion_RM",IF(LEFT(INDIRECT("$F"&amp;$S481),3)="OCS","OCS_RM",IF(RIGHT(INDIRECT("$F"&amp;$S481),10)="conversion","GOTS_RM_conversion",IF((LEFT(INDIRECT("$F"&amp;$S481),4))="GOTS","GOTS_RM","Responsible_RM")))))))</f>
        <v>#REF!</v>
      </c>
      <c r="AF481" s="13" t="str" cm="1">
        <f t="array" aca="1" ref="AF481" ca="1">IF($S481="","",INDIRECT("$Z"&amp;$S481))</f>
        <v/>
      </c>
      <c r="AG481" s="155"/>
      <c r="AH481" s="13" t="str" cm="1">
        <f t="array" aca="1" ref="AH481" ca="1">IFERROR(INDIRECT("$ag"&amp;S481),"")</f>
        <v/>
      </c>
      <c r="AI481" s="13" t="e" cm="1">
        <f t="array" aca="1" ref="AI481" ca="1">INDIRECT("O"&amp;S480)</f>
        <v>#REF!</v>
      </c>
      <c r="AJ481" s="13" t="str">
        <f>IF($I481="","",INDEX('Raw Material'!$A$1:$J$75,MATCH(I481,'Raw Material'!$A$1:$A$75,0),(MATCH(G481,'Raw Material'!$A$1:$J$1,0))))</f>
        <v/>
      </c>
      <c r="AK481" s="13" t="str">
        <f t="shared" si="171"/>
        <v>YANLIŞRM</v>
      </c>
      <c r="AL481" s="153" t="str">
        <f t="shared" si="172"/>
        <v/>
      </c>
    </row>
    <row r="482" spans="1:38" ht="16.5" customHeight="1">
      <c r="A482" s="162"/>
      <c r="B482" s="168"/>
      <c r="C482" s="169"/>
      <c r="D482" s="156"/>
      <c r="E482" s="156"/>
      <c r="F482" s="175"/>
      <c r="G482" s="181"/>
      <c r="H482" s="182"/>
      <c r="I482" s="182"/>
      <c r="J482" s="182"/>
      <c r="K482" s="32"/>
      <c r="L482" s="179"/>
      <c r="M482" s="179"/>
      <c r="N482" s="81"/>
      <c r="O482" s="185"/>
      <c r="P482" s="103"/>
      <c r="Q482" s="84" t="str">
        <f t="shared" si="173"/>
        <v/>
      </c>
      <c r="R482" s="159"/>
      <c r="S482" s="28" t="str" cm="1">
        <f t="array" aca="1" ref="S482" ca="1">IF(INDIRECT("A"&amp;114+$U482)&lt;&gt;"",114+$U482,"")</f>
        <v/>
      </c>
      <c r="T482" s="28" t="str">
        <f t="shared" ca="1" si="174"/>
        <v>$B</v>
      </c>
      <c r="U482" s="29">
        <f t="shared" si="181"/>
        <v>360</v>
      </c>
      <c r="V482" s="29">
        <v>30.666666666668998</v>
      </c>
      <c r="W482" s="29">
        <f t="shared" si="186"/>
        <v>30</v>
      </c>
      <c r="X482" s="41" t="str" cm="1">
        <f t="array" aca="1" ref="X482" ca="1">IFERROR(INDEX('PC&amp;PD'!$A$1:$AP$15,ROW('PC&amp;PD'!$A$15),MATCH(INDIRECT(T482),'PC&amp;PD'!$A$1:$AP$1,0)),"")</f>
        <v/>
      </c>
      <c r="Y482" s="13" t="str">
        <f>IF(OR($N482="",$N482=0),"",IF($N482=$E$7,'Extracted info for SC'!$J$6,IF($N482=$D$26,'Extracted info for SC'!$J$7,IF($N482=$E$26,'Extracted info for SC'!$J$8,IF($N482=$F$26,'Extracted info for SC'!$J$9,IF($N482=$G$26,'Extracted info for SC'!$J$10,IF($N482=$H$26,'Extracted info for SC'!$J$11,IF($N482=$I$26,'Extracted info for SC'!$J$12,IF($N482=$J$26,'Extracted info for SC'!$J$13,IF($N482=$K$26,'Extracted info for SC'!$J$14,IF($N482=$L$26,'Extracted info for SC'!$J$15,IF($N482=$M$26,'Extracted info for SC'!$J$16,IF($N482=$N$26,'Extracted info for SC'!$J$17,IF($N482=$O$26,'Extracted info for SC'!$J$18,""))))))))))))))</f>
        <v/>
      </c>
      <c r="Z482" s="155"/>
      <c r="AA482" s="13" t="str">
        <f t="shared" si="170"/>
        <v/>
      </c>
      <c r="AB482" s="155"/>
      <c r="AC482" s="13" t="str">
        <f t="shared" ca="1" si="175"/>
        <v>$AB</v>
      </c>
      <c r="AD482" s="13" t="str" cm="1">
        <f t="array" aca="1" ref="AD482" ca="1">IFERROR(IF((LEFT(INDIRECT("$F"&amp;$S482),4))="GOTS",IF($G482="Organic","GOTS_Organic_raw",(IF($G482="Responsible","GOTS_Responsible",(IF($G482="No Attribute (Conventional)","GOTS_conventional",(IF($G482="Recycled Pre/Post-Consumer","GOTS_pre_post",(IF($G482="In-Conversion","GOTS_in_conversion",(IF($G482="Sustainably Sourced","Sustainably_sourced",""))))))))))),IF($G482="Organic","Organic",(IF($G482="Responsible","Responsible",(IF($G482="No Attribute (Conventional)","No_Attribute_Conventional",(IF($G482="Recycled Pre/Post-Consumer","Recycled_Pre_Post_Consumer",(IF($G482="In-Conversion","In_Conversion",(IF($G482="Recycled Pre-Consumer","Recycled_Pre_Consumer",(IF($G482="Recycled Post-Consumer","Recycled_Post_Consumer",(IF($G482="Sustainably Sourced","Sustainably_sourced","")))))))))))))))),"")</f>
        <v/>
      </c>
      <c r="AE482" s="13" t="e" cm="1">
        <f t="array" aca="1" ref="AE482" ca="1">IF(INDIRECT("$F"&amp;$S482)="","",IF(LEFT(INDIRECT("$F"&amp;$S482),3)="GRS","GRS_RCS_RM",IF((LEFT(INDIRECT("$F"&amp;$S482),3))="RCS","GRS_RCS_RM",IF(INDIRECT("$F"&amp;$S482)="OCS (No Label)","OCS_Conversion_RM",IF(LEFT(INDIRECT("$F"&amp;$S482),3)="OCS","OCS_RM",IF(RIGHT(INDIRECT("$F"&amp;$S482),10)="conversion","GOTS_RM_conversion",IF((LEFT(INDIRECT("$F"&amp;$S482),4))="GOTS","GOTS_RM","Responsible_RM")))))))</f>
        <v>#REF!</v>
      </c>
      <c r="AF482" s="13" t="str" cm="1">
        <f t="array" aca="1" ref="AF482" ca="1">IF($S482="","",INDIRECT("$Z"&amp;$S482))</f>
        <v/>
      </c>
      <c r="AG482" s="155"/>
      <c r="AH482" s="13" t="str" cm="1">
        <f t="array" aca="1" ref="AH482" ca="1">IFERROR(INDIRECT("$ag"&amp;S482),"")</f>
        <v/>
      </c>
      <c r="AI482" s="13" t="e" cm="1">
        <f t="array" aca="1" ref="AI482" ca="1">INDIRECT("O"&amp;S481)</f>
        <v>#REF!</v>
      </c>
      <c r="AJ482" s="13" t="str">
        <f>IF($I482="","",INDEX('Raw Material'!$A$1:$J$75,MATCH(I482,'Raw Material'!$A$1:$A$75,0),(MATCH(G482,'Raw Material'!$A$1:$J$1,0))))</f>
        <v/>
      </c>
      <c r="AK482" s="13" t="str">
        <f t="shared" si="171"/>
        <v>YANLIŞRM</v>
      </c>
      <c r="AL482" s="153" t="str">
        <f t="shared" si="172"/>
        <v/>
      </c>
    </row>
    <row r="483" spans="1:38" ht="16.5" customHeight="1">
      <c r="A483" s="162"/>
      <c r="B483" s="168"/>
      <c r="C483" s="169"/>
      <c r="D483" s="156"/>
      <c r="E483" s="156"/>
      <c r="F483" s="175"/>
      <c r="G483" s="181"/>
      <c r="H483" s="182"/>
      <c r="I483" s="182"/>
      <c r="J483" s="182"/>
      <c r="K483" s="32"/>
      <c r="L483" s="179"/>
      <c r="M483" s="179"/>
      <c r="N483" s="81"/>
      <c r="O483" s="185"/>
      <c r="P483" s="103"/>
      <c r="Q483" s="84" t="str">
        <f t="shared" si="173"/>
        <v/>
      </c>
      <c r="R483" s="159"/>
      <c r="S483" s="28" t="str" cm="1">
        <f t="array" aca="1" ref="S483" ca="1">IF(INDIRECT("A"&amp;114+$U483)&lt;&gt;"",114+$U483,"")</f>
        <v/>
      </c>
      <c r="T483" s="28" t="str">
        <f t="shared" ca="1" si="174"/>
        <v>$B</v>
      </c>
      <c r="U483" s="29">
        <f t="shared" si="181"/>
        <v>360</v>
      </c>
      <c r="V483" s="29">
        <v>30.750000000002402</v>
      </c>
      <c r="W483" s="29">
        <f t="shared" si="186"/>
        <v>30</v>
      </c>
      <c r="X483" s="41" t="str" cm="1">
        <f t="array" aca="1" ref="X483" ca="1">IFERROR(INDEX('PC&amp;PD'!$A$1:$AP$15,ROW('PC&amp;PD'!$A$15),MATCH(INDIRECT(T483),'PC&amp;PD'!$A$1:$AP$1,0)),"")</f>
        <v/>
      </c>
      <c r="Y483" s="13" t="str">
        <f>IF(OR($N483="",$N483=0),"",IF($N483=$E$7,'Extracted info for SC'!$J$6,IF($N483=$D$26,'Extracted info for SC'!$J$7,IF($N483=$E$26,'Extracted info for SC'!$J$8,IF($N483=$F$26,'Extracted info for SC'!$J$9,IF($N483=$G$26,'Extracted info for SC'!$J$10,IF($N483=$H$26,'Extracted info for SC'!$J$11,IF($N483=$I$26,'Extracted info for SC'!$J$12,IF($N483=$J$26,'Extracted info for SC'!$J$13,IF($N483=$K$26,'Extracted info for SC'!$J$14,IF($N483=$L$26,'Extracted info for SC'!$J$15,IF($N483=$M$26,'Extracted info for SC'!$J$16,IF($N483=$N$26,'Extracted info for SC'!$J$17,IF($N483=$O$26,'Extracted info for SC'!$J$18,""))))))))))))))</f>
        <v/>
      </c>
      <c r="Z483" s="155"/>
      <c r="AA483" s="13" t="str">
        <f t="shared" si="170"/>
        <v/>
      </c>
      <c r="AB483" s="155"/>
      <c r="AC483" s="13" t="str">
        <f t="shared" ca="1" si="175"/>
        <v>$AB</v>
      </c>
      <c r="AD483" s="13" t="str" cm="1">
        <f t="array" aca="1" ref="AD483" ca="1">IFERROR(IF((LEFT(INDIRECT("$F"&amp;$S483),4))="GOTS",IF($G483="Organic","GOTS_Organic_raw",(IF($G483="Responsible","GOTS_Responsible",(IF($G483="No Attribute (Conventional)","GOTS_conventional",(IF($G483="Recycled Pre/Post-Consumer","GOTS_pre_post",(IF($G483="In-Conversion","GOTS_in_conversion",(IF($G483="Sustainably Sourced","Sustainably_sourced",""))))))))))),IF($G483="Organic","Organic",(IF($G483="Responsible","Responsible",(IF($G483="No Attribute (Conventional)","No_Attribute_Conventional",(IF($G483="Recycled Pre/Post-Consumer","Recycled_Pre_Post_Consumer",(IF($G483="In-Conversion","In_Conversion",(IF($G483="Recycled Pre-Consumer","Recycled_Pre_Consumer",(IF($G483="Recycled Post-Consumer","Recycled_Post_Consumer",(IF($G483="Sustainably Sourced","Sustainably_sourced","")))))))))))))))),"")</f>
        <v/>
      </c>
      <c r="AE483" s="13" t="e" cm="1">
        <f t="array" aca="1" ref="AE483" ca="1">IF(INDIRECT("$F"&amp;$S483)="","",IF(LEFT(INDIRECT("$F"&amp;$S483),3)="GRS","GRS_RCS_RM",IF((LEFT(INDIRECT("$F"&amp;$S483),3))="RCS","GRS_RCS_RM",IF(INDIRECT("$F"&amp;$S483)="OCS (No Label)","OCS_Conversion_RM",IF(LEFT(INDIRECT("$F"&amp;$S483),3)="OCS","OCS_RM",IF(RIGHT(INDIRECT("$F"&amp;$S483),10)="conversion","GOTS_RM_conversion",IF((LEFT(INDIRECT("$F"&amp;$S483),4))="GOTS","GOTS_RM","Responsible_RM")))))))</f>
        <v>#REF!</v>
      </c>
      <c r="AF483" s="13" t="str" cm="1">
        <f t="array" aca="1" ref="AF483" ca="1">IF($S483="","",INDIRECT("$Z"&amp;$S483))</f>
        <v/>
      </c>
      <c r="AG483" s="155"/>
      <c r="AH483" s="13" t="str" cm="1">
        <f t="array" aca="1" ref="AH483" ca="1">IFERROR(INDIRECT("$ag"&amp;S483),"")</f>
        <v/>
      </c>
      <c r="AI483" s="13" t="e" cm="1">
        <f t="array" aca="1" ref="AI483" ca="1">INDIRECT("O"&amp;S482)</f>
        <v>#REF!</v>
      </c>
      <c r="AJ483" s="13" t="str">
        <f>IF($I483="","",INDEX('Raw Material'!$A$1:$J$75,MATCH(I483,'Raw Material'!$A$1:$A$75,0),(MATCH(G483,'Raw Material'!$A$1:$J$1,0))))</f>
        <v/>
      </c>
      <c r="AK483" s="13" t="str">
        <f t="shared" si="171"/>
        <v>YANLIŞRM</v>
      </c>
      <c r="AL483" s="153" t="str">
        <f t="shared" si="172"/>
        <v/>
      </c>
    </row>
    <row r="484" spans="1:38" ht="16.5" customHeight="1">
      <c r="A484" s="162"/>
      <c r="B484" s="168"/>
      <c r="C484" s="169"/>
      <c r="D484" s="156"/>
      <c r="E484" s="156"/>
      <c r="F484" s="175"/>
      <c r="G484" s="181"/>
      <c r="H484" s="182"/>
      <c r="I484" s="182"/>
      <c r="J484" s="182"/>
      <c r="K484" s="32"/>
      <c r="L484" s="179"/>
      <c r="M484" s="179"/>
      <c r="N484" s="81"/>
      <c r="O484" s="185"/>
      <c r="P484" s="103"/>
      <c r="Q484" s="84" t="str">
        <f t="shared" si="173"/>
        <v/>
      </c>
      <c r="R484" s="159"/>
      <c r="S484" s="28" t="str" cm="1">
        <f t="array" aca="1" ref="S484" ca="1">IF(INDIRECT("A"&amp;114+$U484)&lt;&gt;"",114+$U484,"")</f>
        <v/>
      </c>
      <c r="T484" s="28" t="str">
        <f t="shared" ca="1" si="174"/>
        <v>$B</v>
      </c>
      <c r="U484" s="29">
        <f t="shared" si="181"/>
        <v>360</v>
      </c>
      <c r="V484" s="29">
        <v>30.833333333335698</v>
      </c>
      <c r="W484" s="29">
        <f t="shared" si="186"/>
        <v>30</v>
      </c>
      <c r="X484" s="41" t="str" cm="1">
        <f t="array" aca="1" ref="X484" ca="1">IFERROR(INDEX('PC&amp;PD'!$A$1:$AP$15,ROW('PC&amp;PD'!$A$15),MATCH(INDIRECT(T484),'PC&amp;PD'!$A$1:$AP$1,0)),"")</f>
        <v/>
      </c>
      <c r="Y484" s="13" t="str">
        <f>IF(OR($N484="",$N484=0),"",IF($N484=$E$7,'Extracted info for SC'!$J$6,IF($N484=$D$26,'Extracted info for SC'!$J$7,IF($N484=$E$26,'Extracted info for SC'!$J$8,IF($N484=$F$26,'Extracted info for SC'!$J$9,IF($N484=$G$26,'Extracted info for SC'!$J$10,IF($N484=$H$26,'Extracted info for SC'!$J$11,IF($N484=$I$26,'Extracted info for SC'!$J$12,IF($N484=$J$26,'Extracted info for SC'!$J$13,IF($N484=$K$26,'Extracted info for SC'!$J$14,IF($N484=$L$26,'Extracted info for SC'!$J$15,IF($N484=$M$26,'Extracted info for SC'!$J$16,IF($N484=$N$26,'Extracted info for SC'!$J$17,IF($N484=$O$26,'Extracted info for SC'!$J$18,""))))))))))))))</f>
        <v/>
      </c>
      <c r="Z484" s="155"/>
      <c r="AA484" s="13" t="str">
        <f t="shared" si="170"/>
        <v/>
      </c>
      <c r="AB484" s="155"/>
      <c r="AC484" s="13" t="str">
        <f t="shared" ca="1" si="175"/>
        <v>$AB</v>
      </c>
      <c r="AD484" s="13" t="str" cm="1">
        <f t="array" aca="1" ref="AD484" ca="1">IFERROR(IF((LEFT(INDIRECT("$F"&amp;$S484),4))="GOTS",IF($G484="Organic","GOTS_Organic_raw",(IF($G484="Responsible","GOTS_Responsible",(IF($G484="No Attribute (Conventional)","GOTS_conventional",(IF($G484="Recycled Pre/Post-Consumer","GOTS_pre_post",(IF($G484="In-Conversion","GOTS_in_conversion",(IF($G484="Sustainably Sourced","Sustainably_sourced",""))))))))))),IF($G484="Organic","Organic",(IF($G484="Responsible","Responsible",(IF($G484="No Attribute (Conventional)","No_Attribute_Conventional",(IF($G484="Recycled Pre/Post-Consumer","Recycled_Pre_Post_Consumer",(IF($G484="In-Conversion","In_Conversion",(IF($G484="Recycled Pre-Consumer","Recycled_Pre_Consumer",(IF($G484="Recycled Post-Consumer","Recycled_Post_Consumer",(IF($G484="Sustainably Sourced","Sustainably_sourced","")))))))))))))))),"")</f>
        <v/>
      </c>
      <c r="AE484" s="13" t="e" cm="1">
        <f t="array" aca="1" ref="AE484" ca="1">IF(INDIRECT("$F"&amp;$S484)="","",IF(LEFT(INDIRECT("$F"&amp;$S484),3)="GRS","GRS_RCS_RM",IF((LEFT(INDIRECT("$F"&amp;$S484),3))="RCS","GRS_RCS_RM",IF(INDIRECT("$F"&amp;$S484)="OCS (No Label)","OCS_Conversion_RM",IF(LEFT(INDIRECT("$F"&amp;$S484),3)="OCS","OCS_RM",IF(RIGHT(INDIRECT("$F"&amp;$S484),10)="conversion","GOTS_RM_conversion",IF((LEFT(INDIRECT("$F"&amp;$S484),4))="GOTS","GOTS_RM","Responsible_RM")))))))</f>
        <v>#REF!</v>
      </c>
      <c r="AF484" s="13" t="str" cm="1">
        <f t="array" aca="1" ref="AF484" ca="1">IF($S484="","",INDIRECT("$Z"&amp;$S484))</f>
        <v/>
      </c>
      <c r="AG484" s="155"/>
      <c r="AH484" s="13" t="str" cm="1">
        <f t="array" aca="1" ref="AH484" ca="1">IFERROR(INDIRECT("$ag"&amp;S484),"")</f>
        <v/>
      </c>
      <c r="AI484" s="13" t="e" cm="1">
        <f t="array" aca="1" ref="AI484" ca="1">INDIRECT("O"&amp;S483)</f>
        <v>#REF!</v>
      </c>
      <c r="AJ484" s="13" t="str">
        <f>IF($I484="","",INDEX('Raw Material'!$A$1:$J$75,MATCH(I484,'Raw Material'!$A$1:$A$75,0),(MATCH(G484,'Raw Material'!$A$1:$J$1,0))))</f>
        <v/>
      </c>
      <c r="AK484" s="13" t="str">
        <f t="shared" si="171"/>
        <v>YANLIŞRM</v>
      </c>
      <c r="AL484" s="153" t="str">
        <f t="shared" si="172"/>
        <v/>
      </c>
    </row>
    <row r="485" spans="1:38" ht="16.5" customHeight="1" thickBot="1">
      <c r="A485" s="163"/>
      <c r="B485" s="170"/>
      <c r="C485" s="171"/>
      <c r="D485" s="156"/>
      <c r="E485" s="156"/>
      <c r="F485" s="176"/>
      <c r="G485" s="157"/>
      <c r="H485" s="158"/>
      <c r="I485" s="158"/>
      <c r="J485" s="158"/>
      <c r="K485" s="33"/>
      <c r="L485" s="180"/>
      <c r="M485" s="180"/>
      <c r="N485" s="82"/>
      <c r="O485" s="186"/>
      <c r="P485" s="103"/>
      <c r="Q485" s="84" t="str">
        <f t="shared" si="173"/>
        <v/>
      </c>
      <c r="R485" s="159"/>
      <c r="S485" s="28" t="str" cm="1">
        <f t="array" aca="1" ref="S485" ca="1">IF(INDIRECT("A"&amp;114+$U485)&lt;&gt;"",114+$U485,"")</f>
        <v/>
      </c>
      <c r="T485" s="28" t="str">
        <f t="shared" ca="1" si="174"/>
        <v>$B</v>
      </c>
      <c r="U485" s="29">
        <f t="shared" si="181"/>
        <v>360</v>
      </c>
      <c r="V485" s="29">
        <v>30.916666666668998</v>
      </c>
      <c r="W485" s="29">
        <f t="shared" si="186"/>
        <v>30</v>
      </c>
      <c r="X485" s="41" t="str" cm="1">
        <f t="array" aca="1" ref="X485" ca="1">IFERROR(INDEX('PC&amp;PD'!$A$1:$AP$15,ROW('PC&amp;PD'!$A$15),MATCH(INDIRECT(T485),'PC&amp;PD'!$A$1:$AP$1,0)),"")</f>
        <v/>
      </c>
      <c r="Y485" s="13" t="str">
        <f>IF(OR($N485="",$N485=0),"",IF($N485=$E$7,'Extracted info for SC'!$J$6,IF($N485=$D$26,'Extracted info for SC'!$J$7,IF($N485=$E$26,'Extracted info for SC'!$J$8,IF($N485=$F$26,'Extracted info for SC'!$J$9,IF($N485=$G$26,'Extracted info for SC'!$J$10,IF($N485=$H$26,'Extracted info for SC'!$J$11,IF($N485=$I$26,'Extracted info for SC'!$J$12,IF($N485=$J$26,'Extracted info for SC'!$J$13,IF($N485=$K$26,'Extracted info for SC'!$J$14,IF($N485=$L$26,'Extracted info for SC'!$J$15,IF($N485=$M$26,'Extracted info for SC'!$J$16,IF($N485=$N$26,'Extracted info for SC'!$J$17,IF($N485=$O$26,'Extracted info for SC'!$J$18,""))))))))))))))</f>
        <v/>
      </c>
      <c r="Z485" s="155"/>
      <c r="AA485" s="13" t="str">
        <f t="shared" si="170"/>
        <v/>
      </c>
      <c r="AB485" s="155"/>
      <c r="AC485" s="13" t="str">
        <f t="shared" ca="1" si="175"/>
        <v>$AB</v>
      </c>
      <c r="AD485" s="13" t="str" cm="1">
        <f t="array" aca="1" ref="AD485" ca="1">IFERROR(IF((LEFT(INDIRECT("$F"&amp;$S485),4))="GOTS",IF($G485="Organic","GOTS_Organic_raw",(IF($G485="Responsible","GOTS_Responsible",(IF($G485="No Attribute (Conventional)","GOTS_conventional",(IF($G485="Recycled Pre/Post-Consumer","GOTS_pre_post",(IF($G485="In-Conversion","GOTS_in_conversion",(IF($G485="Sustainably Sourced","Sustainably_sourced",""))))))))))),IF($G485="Organic","Organic",(IF($G485="Responsible","Responsible",(IF($G485="No Attribute (Conventional)","No_Attribute_Conventional",(IF($G485="Recycled Pre/Post-Consumer","Recycled_Pre_Post_Consumer",(IF($G485="In-Conversion","In_Conversion",(IF($G485="Recycled Pre-Consumer","Recycled_Pre_Consumer",(IF($G485="Recycled Post-Consumer","Recycled_Post_Consumer",(IF($G485="Sustainably Sourced","Sustainably_sourced","")))))))))))))))),"")</f>
        <v/>
      </c>
      <c r="AE485" s="13" t="e" cm="1">
        <f t="array" aca="1" ref="AE485" ca="1">IF(INDIRECT("$F"&amp;$S485)="","",IF(LEFT(INDIRECT("$F"&amp;$S485),3)="GRS","GRS_RCS_RM",IF((LEFT(INDIRECT("$F"&amp;$S485),3))="RCS","GRS_RCS_RM",IF(INDIRECT("$F"&amp;$S485)="OCS (No Label)","OCS_Conversion_RM",IF(LEFT(INDIRECT("$F"&amp;$S485),3)="OCS","OCS_RM",IF(RIGHT(INDIRECT("$F"&amp;$S485),10)="conversion","GOTS_RM_conversion",IF((LEFT(INDIRECT("$F"&amp;$S485),4))="GOTS","GOTS_RM","Responsible_RM")))))))</f>
        <v>#REF!</v>
      </c>
      <c r="AF485" s="13" t="str" cm="1">
        <f t="array" aca="1" ref="AF485" ca="1">IF($S485="","",INDIRECT("$Z"&amp;$S485))</f>
        <v/>
      </c>
      <c r="AG485" s="155"/>
      <c r="AH485" s="13" t="str" cm="1">
        <f t="array" aca="1" ref="AH485" ca="1">IFERROR(INDIRECT("$ag"&amp;S485),"")</f>
        <v/>
      </c>
      <c r="AI485" s="13" t="e" cm="1">
        <f t="array" aca="1" ref="AI485" ca="1">INDIRECT("O"&amp;S484)</f>
        <v>#REF!</v>
      </c>
      <c r="AJ485" s="13" t="str">
        <f>IF($I485="","",INDEX('Raw Material'!$A$1:$J$75,MATCH(I485,'Raw Material'!$A$1:$A$75,0),(MATCH(G485,'Raw Material'!$A$1:$J$1,0))))</f>
        <v/>
      </c>
      <c r="AK485" s="13" t="str">
        <f t="shared" si="171"/>
        <v>YANLIŞRM</v>
      </c>
      <c r="AL485" s="153" t="str">
        <f t="shared" si="172"/>
        <v/>
      </c>
    </row>
    <row r="486" spans="1:38" ht="16.5" customHeight="1">
      <c r="A486" s="160" t="str">
        <f>IF(B486="","",COUNTA($B$114:$B486))</f>
        <v/>
      </c>
      <c r="B486" s="164"/>
      <c r="C486" s="165"/>
      <c r="D486" s="183"/>
      <c r="E486" s="183"/>
      <c r="F486" s="172"/>
      <c r="G486" s="212"/>
      <c r="H486" s="206"/>
      <c r="I486" s="206"/>
      <c r="J486" s="206"/>
      <c r="K486" s="31"/>
      <c r="L486" s="177" t="str">
        <f t="shared" ref="L486" si="195">IF(R486="","",LEFT(R486,LEN(R486)-2))</f>
        <v/>
      </c>
      <c r="M486" s="177"/>
      <c r="N486" s="80"/>
      <c r="O486" s="184"/>
      <c r="P486" s="103"/>
      <c r="Q486" s="84" t="str">
        <f t="shared" si="173"/>
        <v/>
      </c>
      <c r="R486" s="159" t="str">
        <f t="shared" ref="R486" si="196">CONCATENATE($Q486,Q487,Q488,Q489,Q490,Q491,$Q492,$Q493,$Q494,$Q495,Q496,Q497)</f>
        <v/>
      </c>
      <c r="S486" s="28" t="str" cm="1">
        <f t="array" aca="1" ref="S486" ca="1">IF(INDIRECT("A"&amp;114+$U486)&lt;&gt;"",114+$U486,"")</f>
        <v/>
      </c>
      <c r="T486" s="28" t="str">
        <f t="shared" ca="1" si="174"/>
        <v>$B</v>
      </c>
      <c r="U486" s="29">
        <f t="shared" si="181"/>
        <v>372</v>
      </c>
      <c r="V486" s="29">
        <v>31.000000000002402</v>
      </c>
      <c r="W486" s="29">
        <f t="shared" si="186"/>
        <v>31</v>
      </c>
      <c r="X486" s="41" t="str" cm="1">
        <f t="array" aca="1" ref="X486" ca="1">IFERROR(INDEX('PC&amp;PD'!$A$1:$AP$15,ROW('PC&amp;PD'!$A$15),MATCH(INDIRECT(T486),'PC&amp;PD'!$A$1:$AP$1,0)),"")</f>
        <v/>
      </c>
      <c r="Y486" s="13" t="str">
        <f>IF(OR($N486="",$N486=0),"",IF($N486=$E$7,'Extracted info for SC'!$J$6,IF($N486=$D$26,'Extracted info for SC'!$J$7,IF($N486=$E$26,'Extracted info for SC'!$J$8,IF($N486=$F$26,'Extracted info for SC'!$J$9,IF($N486=$G$26,'Extracted info for SC'!$J$10,IF($N486=$H$26,'Extracted info for SC'!$J$11,IF($N486=$I$26,'Extracted info for SC'!$J$12,IF($N486=$J$26,'Extracted info for SC'!$J$13,IF($N486=$K$26,'Extracted info for SC'!$J$14,IF($N486=$L$26,'Extracted info for SC'!$J$15,IF($N486=$M$26,'Extracted info for SC'!$J$16,IF($N486=$N$26,'Extracted info for SC'!$J$17,IF($N486=$O$26,'Extracted info for SC'!$J$18,""))))))))))))))</f>
        <v/>
      </c>
      <c r="Z486" s="155" t="str">
        <f t="shared" ref="Z486" si="197">IFERROR(IF($F486="OCS 100","OCS (OCS 100)",IF($F486="OCS Blended","OCS (OCS Blended)",IF($F486="OCS (No Label)","OCS (No Label)",IF($F486="RCS 100","RCS (RCS 100)",IF($F486="RCS Blended","RCS (RCS Blended)",IF($F486="GRS","GRS (GRS)",IF($F486="GRS (No Label)", "GRS (No Label)",IF($F486="RDS","RDS (RDS)",IF($F486="RWS","RWS (RWS)",IF($F486="RAS","RAS (RAS)",IF($F486="RMS","RMS (RMS)",IF($F486="GOTS Organic","GOTS (Organic)",IF($F486="GOTS Made with organic","GOTS (Made with Organic)",IF($F486="GOTS Organic - in conversion","GOTS (Organic - In Conversion)",IF($F486="GOTS Made with organic - in conversion","GOTS (Made with Organic - In Conversion)",""))))))))))))))),"")</f>
        <v/>
      </c>
      <c r="AA486" s="13" t="str">
        <f t="shared" si="170"/>
        <v/>
      </c>
      <c r="AB486" s="155" t="str">
        <f t="shared" ref="AB486" si="198">IFERROR(IF($F486="OCS 100", "OCS_100",IF($F486="OCS Blended", "OCS_Blended",IF($F486="OCS (No Label)", "OCS_No_Label",IF($F486="RCS 100", "RCS_100",IF($F486="RCS Blended","RCS_Blended",IF($F486="GRS","GRS",IF($F486="GRS (No Label)", "GRS_No_Label",IF($F486="RDS","RDS",IF($F486="RWS","RWS",IF($F486="RMS","RMS",IF($F486="GOTS Organic","GOTS_Organic",IF($F486="GOTS Made with organic","GOTS_Made_with_organic",IF($F486="GOTS Organic - in conversion","GOTS_Organic_in_Conversion",IF($F486="GOTS Made with organic - in conversion","GOTS_Made_with_Organic_in_Conversion",IF($F486="RAS","RAS",""))))))))))))))),"")</f>
        <v/>
      </c>
      <c r="AC486" s="13" t="str">
        <f t="shared" ca="1" si="175"/>
        <v>$AB</v>
      </c>
      <c r="AD486" s="13" t="str" cm="1">
        <f t="array" aca="1" ref="AD486" ca="1">IFERROR(IF((LEFT(INDIRECT("$F"&amp;$S486),4))="GOTS",IF($G486="Organic","GOTS_Organic_raw",(IF($G486="Responsible","GOTS_Responsible",(IF($G486="No Attribute (Conventional)","GOTS_conventional",(IF($G486="Recycled Pre/Post-Consumer","GOTS_pre_post",(IF($G486="In-Conversion","GOTS_in_conversion",(IF($G486="Sustainably Sourced","Sustainably_sourced",""))))))))))),IF($G486="Organic","Organic",(IF($G486="Responsible","Responsible",(IF($G486="No Attribute (Conventional)","No_Attribute_Conventional",(IF($G486="Recycled Pre/Post-Consumer","Recycled_Pre_Post_Consumer",(IF($G486="In-Conversion","In_Conversion",(IF($G486="Recycled Pre-Consumer","Recycled_Pre_Consumer",(IF($G486="Recycled Post-Consumer","Recycled_Post_Consumer",(IF($G486="Sustainably Sourced","Sustainably_sourced","")))))))))))))))),"")</f>
        <v/>
      </c>
      <c r="AE486" s="13" t="e" cm="1">
        <f t="array" aca="1" ref="AE486" ca="1">IF(INDIRECT("$F"&amp;$S486)="","",IF(LEFT(INDIRECT("$F"&amp;$S486),3)="GRS","GRS_RCS_RM",IF((LEFT(INDIRECT("$F"&amp;$S486),3))="RCS","GRS_RCS_RM",IF(INDIRECT("$F"&amp;$S486)="OCS (No Label)","OCS_Conversion_RM",IF(LEFT(INDIRECT("$F"&amp;$S486),3)="OCS","OCS_RM",IF(RIGHT(INDIRECT("$F"&amp;$S486),10)="conversion","GOTS_RM_conversion",IF((LEFT(INDIRECT("$F"&amp;$S486),4))="GOTS","GOTS_RM","Responsible_RM")))))))</f>
        <v>#REF!</v>
      </c>
      <c r="AF486" s="13" t="str" cm="1">
        <f t="array" aca="1" ref="AF486" ca="1">IF($S486="","",INDIRECT("$Z"&amp;$S486))</f>
        <v/>
      </c>
      <c r="AG486" s="155" t="str">
        <f t="shared" si="180"/>
        <v/>
      </c>
      <c r="AH486" s="13" t="str" cm="1">
        <f t="array" aca="1" ref="AH486" ca="1">IFERROR(INDIRECT("$ag"&amp;S486),"")</f>
        <v/>
      </c>
      <c r="AI486" s="13" t="e" cm="1">
        <f t="array" aca="1" ref="AI486" ca="1">INDIRECT("O"&amp;S485)</f>
        <v>#REF!</v>
      </c>
      <c r="AJ486" s="13" t="str">
        <f>IF($I486="","",INDEX('Raw Material'!$A$1:$J$75,MATCH(I486,'Raw Material'!$A$1:$A$75,0),(MATCH(G486,'Raw Material'!$A$1:$J$1,0))))</f>
        <v/>
      </c>
      <c r="AK486" s="13" t="str">
        <f t="shared" si="171"/>
        <v>YANLIŞRM</v>
      </c>
      <c r="AL486" s="153" t="str">
        <f t="shared" si="172"/>
        <v/>
      </c>
    </row>
    <row r="487" spans="1:38" ht="16.5" customHeight="1">
      <c r="A487" s="161"/>
      <c r="B487" s="166"/>
      <c r="C487" s="167"/>
      <c r="D487" s="156"/>
      <c r="E487" s="156"/>
      <c r="F487" s="173"/>
      <c r="G487" s="181"/>
      <c r="H487" s="182"/>
      <c r="I487" s="182"/>
      <c r="J487" s="182"/>
      <c r="K487" s="32"/>
      <c r="L487" s="178"/>
      <c r="M487" s="178"/>
      <c r="N487" s="81"/>
      <c r="O487" s="185"/>
      <c r="P487" s="103"/>
      <c r="Q487" s="84" t="str">
        <f t="shared" si="173"/>
        <v/>
      </c>
      <c r="R487" s="159"/>
      <c r="S487" s="28" t="str" cm="1">
        <f t="array" aca="1" ref="S487" ca="1">IF(INDIRECT("A"&amp;114+$U487)&lt;&gt;"",114+$U487,"")</f>
        <v/>
      </c>
      <c r="T487" s="28" t="str">
        <f t="shared" ca="1" si="174"/>
        <v>$B</v>
      </c>
      <c r="U487" s="29">
        <f t="shared" si="181"/>
        <v>372</v>
      </c>
      <c r="V487" s="29">
        <v>31.083333333335698</v>
      </c>
      <c r="W487" s="29">
        <f t="shared" si="186"/>
        <v>31</v>
      </c>
      <c r="X487" s="41" t="str" cm="1">
        <f t="array" aca="1" ref="X487" ca="1">IFERROR(INDEX('PC&amp;PD'!$A$1:$AP$15,ROW('PC&amp;PD'!$A$15),MATCH(INDIRECT(T487),'PC&amp;PD'!$A$1:$AP$1,0)),"")</f>
        <v/>
      </c>
      <c r="Y487" s="13" t="str">
        <f>IF(OR($N487="",$N487=0),"",IF($N487=$E$7,'Extracted info for SC'!$J$6,IF($N487=$D$26,'Extracted info for SC'!$J$7,IF($N487=$E$26,'Extracted info for SC'!$J$8,IF($N487=$F$26,'Extracted info for SC'!$J$9,IF($N487=$G$26,'Extracted info for SC'!$J$10,IF($N487=$H$26,'Extracted info for SC'!$J$11,IF($N487=$I$26,'Extracted info for SC'!$J$12,IF($N487=$J$26,'Extracted info for SC'!$J$13,IF($N487=$K$26,'Extracted info for SC'!$J$14,IF($N487=$L$26,'Extracted info for SC'!$J$15,IF($N487=$M$26,'Extracted info for SC'!$J$16,IF($N487=$N$26,'Extracted info for SC'!$J$17,IF($N487=$O$26,'Extracted info for SC'!$J$18,""))))))))))))))</f>
        <v/>
      </c>
      <c r="Z487" s="155"/>
      <c r="AA487" s="13" t="str">
        <f t="shared" si="170"/>
        <v/>
      </c>
      <c r="AB487" s="155"/>
      <c r="AC487" s="13" t="str">
        <f t="shared" ca="1" si="175"/>
        <v>$AB</v>
      </c>
      <c r="AD487" s="13" t="str" cm="1">
        <f t="array" aca="1" ref="AD487" ca="1">IFERROR(IF((LEFT(INDIRECT("$F"&amp;$S487),4))="GOTS",IF($G487="Organic","GOTS_Organic_raw",(IF($G487="Responsible","GOTS_Responsible",(IF($G487="No Attribute (Conventional)","GOTS_conventional",(IF($G487="Recycled Pre/Post-Consumer","GOTS_pre_post",(IF($G487="In-Conversion","GOTS_in_conversion",(IF($G487="Sustainably Sourced","Sustainably_sourced",""))))))))))),IF($G487="Organic","Organic",(IF($G487="Responsible","Responsible",(IF($G487="No Attribute (Conventional)","No_Attribute_Conventional",(IF($G487="Recycled Pre/Post-Consumer","Recycled_Pre_Post_Consumer",(IF($G487="In-Conversion","In_Conversion",(IF($G487="Recycled Pre-Consumer","Recycled_Pre_Consumer",(IF($G487="Recycled Post-Consumer","Recycled_Post_Consumer",(IF($G487="Sustainably Sourced","Sustainably_sourced","")))))))))))))))),"")</f>
        <v/>
      </c>
      <c r="AE487" s="13" t="e" cm="1">
        <f t="array" aca="1" ref="AE487" ca="1">IF(INDIRECT("$F"&amp;$S487)="","",IF(LEFT(INDIRECT("$F"&amp;$S487),3)="GRS","GRS_RCS_RM",IF((LEFT(INDIRECT("$F"&amp;$S487),3))="RCS","GRS_RCS_RM",IF(INDIRECT("$F"&amp;$S487)="OCS (No Label)","OCS_Conversion_RM",IF(LEFT(INDIRECT("$F"&amp;$S487),3)="OCS","OCS_RM",IF(RIGHT(INDIRECT("$F"&amp;$S487),10)="conversion","GOTS_RM_conversion",IF((LEFT(INDIRECT("$F"&amp;$S487),4))="GOTS","GOTS_RM","Responsible_RM")))))))</f>
        <v>#REF!</v>
      </c>
      <c r="AF487" s="13" t="str" cm="1">
        <f t="array" aca="1" ref="AF487" ca="1">IF($S487="","",INDIRECT("$Z"&amp;$S487))</f>
        <v/>
      </c>
      <c r="AG487" s="155"/>
      <c r="AH487" s="13" t="str" cm="1">
        <f t="array" aca="1" ref="AH487" ca="1">IFERROR(INDIRECT("$ag"&amp;S487),"")</f>
        <v/>
      </c>
      <c r="AI487" s="13" t="e" cm="1">
        <f t="array" aca="1" ref="AI487" ca="1">INDIRECT("O"&amp;S486)</f>
        <v>#REF!</v>
      </c>
      <c r="AJ487" s="13" t="str">
        <f>IF($I487="","",INDEX('Raw Material'!$A$1:$J$75,MATCH(I487,'Raw Material'!$A$1:$A$75,0),(MATCH(G487,'Raw Material'!$A$1:$J$1,0))))</f>
        <v/>
      </c>
      <c r="AK487" s="13" t="str">
        <f t="shared" si="171"/>
        <v>YANLIŞRM</v>
      </c>
      <c r="AL487" s="153" t="str">
        <f t="shared" si="172"/>
        <v/>
      </c>
    </row>
    <row r="488" spans="1:38" ht="16.5" customHeight="1">
      <c r="A488" s="161"/>
      <c r="B488" s="166"/>
      <c r="C488" s="167"/>
      <c r="D488" s="156"/>
      <c r="E488" s="156"/>
      <c r="F488" s="173"/>
      <c r="G488" s="181"/>
      <c r="H488" s="182"/>
      <c r="I488" s="182"/>
      <c r="J488" s="182"/>
      <c r="K488" s="32"/>
      <c r="L488" s="178"/>
      <c r="M488" s="178"/>
      <c r="N488" s="81"/>
      <c r="O488" s="185"/>
      <c r="P488" s="103"/>
      <c r="Q488" s="84" t="str">
        <f t="shared" si="173"/>
        <v/>
      </c>
      <c r="R488" s="159"/>
      <c r="S488" s="28" t="str" cm="1">
        <f t="array" aca="1" ref="S488" ca="1">IF(INDIRECT("A"&amp;114+$U488)&lt;&gt;"",114+$U488,"")</f>
        <v/>
      </c>
      <c r="T488" s="28" t="str">
        <f t="shared" ca="1" si="174"/>
        <v>$B</v>
      </c>
      <c r="U488" s="29">
        <f t="shared" si="181"/>
        <v>372</v>
      </c>
      <c r="V488" s="29">
        <v>31.166666666669101</v>
      </c>
      <c r="W488" s="29">
        <f t="shared" si="186"/>
        <v>31</v>
      </c>
      <c r="X488" s="41" t="str" cm="1">
        <f t="array" aca="1" ref="X488" ca="1">IFERROR(INDEX('PC&amp;PD'!$A$1:$AP$15,ROW('PC&amp;PD'!$A$15),MATCH(INDIRECT(T488),'PC&amp;PD'!$A$1:$AP$1,0)),"")</f>
        <v/>
      </c>
      <c r="Y488" s="13" t="str">
        <f>IF(OR($N488="",$N488=0),"",IF($N488=$E$7,'Extracted info for SC'!$J$6,IF($N488=$D$26,'Extracted info for SC'!$J$7,IF($N488=$E$26,'Extracted info for SC'!$J$8,IF($N488=$F$26,'Extracted info for SC'!$J$9,IF($N488=$G$26,'Extracted info for SC'!$J$10,IF($N488=$H$26,'Extracted info for SC'!$J$11,IF($N488=$I$26,'Extracted info for SC'!$J$12,IF($N488=$J$26,'Extracted info for SC'!$J$13,IF($N488=$K$26,'Extracted info for SC'!$J$14,IF($N488=$L$26,'Extracted info for SC'!$J$15,IF($N488=$M$26,'Extracted info for SC'!$J$16,IF($N488=$N$26,'Extracted info for SC'!$J$17,IF($N488=$O$26,'Extracted info for SC'!$J$18,""))))))))))))))</f>
        <v/>
      </c>
      <c r="Z488" s="155"/>
      <c r="AA488" s="13" t="str">
        <f t="shared" si="170"/>
        <v/>
      </c>
      <c r="AB488" s="155"/>
      <c r="AC488" s="13" t="str">
        <f t="shared" ca="1" si="175"/>
        <v>$AB</v>
      </c>
      <c r="AD488" s="13" t="str" cm="1">
        <f t="array" aca="1" ref="AD488" ca="1">IFERROR(IF((LEFT(INDIRECT("$F"&amp;$S488),4))="GOTS",IF($G488="Organic","GOTS_Organic_raw",(IF($G488="Responsible","GOTS_Responsible",(IF($G488="No Attribute (Conventional)","GOTS_conventional",(IF($G488="Recycled Pre/Post-Consumer","GOTS_pre_post",(IF($G488="In-Conversion","GOTS_in_conversion",(IF($G488="Sustainably Sourced","Sustainably_sourced",""))))))))))),IF($G488="Organic","Organic",(IF($G488="Responsible","Responsible",(IF($G488="No Attribute (Conventional)","No_Attribute_Conventional",(IF($G488="Recycled Pre/Post-Consumer","Recycled_Pre_Post_Consumer",(IF($G488="In-Conversion","In_Conversion",(IF($G488="Recycled Pre-Consumer","Recycled_Pre_Consumer",(IF($G488="Recycled Post-Consumer","Recycled_Post_Consumer",(IF($G488="Sustainably Sourced","Sustainably_sourced","")))))))))))))))),"")</f>
        <v/>
      </c>
      <c r="AE488" s="13" t="e" cm="1">
        <f t="array" aca="1" ref="AE488" ca="1">IF(INDIRECT("$F"&amp;$S488)="","",IF(LEFT(INDIRECT("$F"&amp;$S488),3)="GRS","GRS_RCS_RM",IF((LEFT(INDIRECT("$F"&amp;$S488),3))="RCS","GRS_RCS_RM",IF(INDIRECT("$F"&amp;$S488)="OCS (No Label)","OCS_Conversion_RM",IF(LEFT(INDIRECT("$F"&amp;$S488),3)="OCS","OCS_RM",IF(RIGHT(INDIRECT("$F"&amp;$S488),10)="conversion","GOTS_RM_conversion",IF((LEFT(INDIRECT("$F"&amp;$S488),4))="GOTS","GOTS_RM","Responsible_RM")))))))</f>
        <v>#REF!</v>
      </c>
      <c r="AF488" s="13" t="str" cm="1">
        <f t="array" aca="1" ref="AF488" ca="1">IF($S488="","",INDIRECT("$Z"&amp;$S488))</f>
        <v/>
      </c>
      <c r="AG488" s="155"/>
      <c r="AH488" s="13" t="str" cm="1">
        <f t="array" aca="1" ref="AH488" ca="1">IFERROR(INDIRECT("$ag"&amp;S488),"")</f>
        <v/>
      </c>
      <c r="AI488" s="13" t="e" cm="1">
        <f t="array" aca="1" ref="AI488" ca="1">INDIRECT("O"&amp;S487)</f>
        <v>#REF!</v>
      </c>
      <c r="AJ488" s="13" t="str">
        <f>IF($I488="","",INDEX('Raw Material'!$A$1:$J$75,MATCH(I488,'Raw Material'!$A$1:$A$75,0),(MATCH(G488,'Raw Material'!$A$1:$J$1,0))))</f>
        <v/>
      </c>
      <c r="AK488" s="13" t="str">
        <f t="shared" si="171"/>
        <v>YANLIŞRM</v>
      </c>
      <c r="AL488" s="153" t="str">
        <f t="shared" si="172"/>
        <v/>
      </c>
    </row>
    <row r="489" spans="1:38" ht="16.5" customHeight="1">
      <c r="A489" s="161"/>
      <c r="B489" s="166"/>
      <c r="C489" s="167"/>
      <c r="D489" s="156"/>
      <c r="E489" s="156"/>
      <c r="F489" s="174"/>
      <c r="G489" s="181"/>
      <c r="H489" s="182"/>
      <c r="I489" s="182"/>
      <c r="J489" s="182"/>
      <c r="K489" s="32"/>
      <c r="L489" s="178"/>
      <c r="M489" s="178"/>
      <c r="N489" s="81"/>
      <c r="O489" s="185"/>
      <c r="P489" s="103"/>
      <c r="Q489" s="84" t="str">
        <f t="shared" si="173"/>
        <v/>
      </c>
      <c r="R489" s="159"/>
      <c r="S489" s="28" t="str" cm="1">
        <f t="array" aca="1" ref="S489" ca="1">IF(INDIRECT("A"&amp;114+$U489)&lt;&gt;"",114+$U489,"")</f>
        <v/>
      </c>
      <c r="T489" s="28" t="str">
        <f t="shared" ca="1" si="174"/>
        <v>$B</v>
      </c>
      <c r="U489" s="29">
        <f t="shared" si="181"/>
        <v>372</v>
      </c>
      <c r="V489" s="29">
        <v>31.250000000002402</v>
      </c>
      <c r="W489" s="29">
        <f t="shared" si="186"/>
        <v>31</v>
      </c>
      <c r="X489" s="41" t="str" cm="1">
        <f t="array" aca="1" ref="X489" ca="1">IFERROR(INDEX('PC&amp;PD'!$A$1:$AP$15,ROW('PC&amp;PD'!$A$15),MATCH(INDIRECT(T489),'PC&amp;PD'!$A$1:$AP$1,0)),"")</f>
        <v/>
      </c>
      <c r="Y489" s="13" t="str">
        <f>IF(OR($N489="",$N489=0),"",IF($N489=$E$7,'Extracted info for SC'!$J$6,IF($N489=$D$26,'Extracted info for SC'!$J$7,IF($N489=$E$26,'Extracted info for SC'!$J$8,IF($N489=$F$26,'Extracted info for SC'!$J$9,IF($N489=$G$26,'Extracted info for SC'!$J$10,IF($N489=$H$26,'Extracted info for SC'!$J$11,IF($N489=$I$26,'Extracted info for SC'!$J$12,IF($N489=$J$26,'Extracted info for SC'!$J$13,IF($N489=$K$26,'Extracted info for SC'!$J$14,IF($N489=$L$26,'Extracted info for SC'!$J$15,IF($N489=$M$26,'Extracted info for SC'!$J$16,IF($N489=$N$26,'Extracted info for SC'!$J$17,IF($N489=$O$26,'Extracted info for SC'!$J$18,""))))))))))))))</f>
        <v/>
      </c>
      <c r="Z489" s="155"/>
      <c r="AA489" s="13" t="str">
        <f t="shared" si="170"/>
        <v/>
      </c>
      <c r="AB489" s="155"/>
      <c r="AC489" s="13" t="str">
        <f t="shared" ca="1" si="175"/>
        <v>$AB</v>
      </c>
      <c r="AD489" s="13" t="str" cm="1">
        <f t="array" aca="1" ref="AD489" ca="1">IFERROR(IF((LEFT(INDIRECT("$F"&amp;$S489),4))="GOTS",IF($G489="Organic","GOTS_Organic_raw",(IF($G489="Responsible","GOTS_Responsible",(IF($G489="No Attribute (Conventional)","GOTS_conventional",(IF($G489="Recycled Pre/Post-Consumer","GOTS_pre_post",(IF($G489="In-Conversion","GOTS_in_conversion",(IF($G489="Sustainably Sourced","Sustainably_sourced",""))))))))))),IF($G489="Organic","Organic",(IF($G489="Responsible","Responsible",(IF($G489="No Attribute (Conventional)","No_Attribute_Conventional",(IF($G489="Recycled Pre/Post-Consumer","Recycled_Pre_Post_Consumer",(IF($G489="In-Conversion","In_Conversion",(IF($G489="Recycled Pre-Consumer","Recycled_Pre_Consumer",(IF($G489="Recycled Post-Consumer","Recycled_Post_Consumer",(IF($G489="Sustainably Sourced","Sustainably_sourced","")))))))))))))))),"")</f>
        <v/>
      </c>
      <c r="AE489" s="13" t="e" cm="1">
        <f t="array" aca="1" ref="AE489" ca="1">IF(INDIRECT("$F"&amp;$S489)="","",IF(LEFT(INDIRECT("$F"&amp;$S489),3)="GRS","GRS_RCS_RM",IF((LEFT(INDIRECT("$F"&amp;$S489),3))="RCS","GRS_RCS_RM",IF(INDIRECT("$F"&amp;$S489)="OCS (No Label)","OCS_Conversion_RM",IF(LEFT(INDIRECT("$F"&amp;$S489),3)="OCS","OCS_RM",IF(RIGHT(INDIRECT("$F"&amp;$S489),10)="conversion","GOTS_RM_conversion",IF((LEFT(INDIRECT("$F"&amp;$S489),4))="GOTS","GOTS_RM","Responsible_RM")))))))</f>
        <v>#REF!</v>
      </c>
      <c r="AF489" s="13" t="str" cm="1">
        <f t="array" aca="1" ref="AF489" ca="1">IF($S489="","",INDIRECT("$Z"&amp;$S489))</f>
        <v/>
      </c>
      <c r="AG489" s="155"/>
      <c r="AH489" s="13" t="str" cm="1">
        <f t="array" aca="1" ref="AH489" ca="1">IFERROR(INDIRECT("$ag"&amp;S489),"")</f>
        <v/>
      </c>
      <c r="AI489" s="13" t="e" cm="1">
        <f t="array" aca="1" ref="AI489" ca="1">INDIRECT("O"&amp;S488)</f>
        <v>#REF!</v>
      </c>
      <c r="AJ489" s="13" t="str">
        <f>IF($I489="","",INDEX('Raw Material'!$A$1:$J$75,MATCH(I489,'Raw Material'!$A$1:$A$75,0),(MATCH(G489,'Raw Material'!$A$1:$J$1,0))))</f>
        <v/>
      </c>
      <c r="AK489" s="13" t="str">
        <f t="shared" si="171"/>
        <v>YANLIŞRM</v>
      </c>
      <c r="AL489" s="153" t="str">
        <f t="shared" si="172"/>
        <v/>
      </c>
    </row>
    <row r="490" spans="1:38" ht="16.5" customHeight="1">
      <c r="A490" s="161"/>
      <c r="B490" s="166"/>
      <c r="C490" s="167"/>
      <c r="D490" s="156"/>
      <c r="E490" s="156"/>
      <c r="F490" s="174"/>
      <c r="G490" s="181"/>
      <c r="H490" s="182"/>
      <c r="I490" s="182"/>
      <c r="J490" s="182"/>
      <c r="K490" s="32"/>
      <c r="L490" s="178"/>
      <c r="M490" s="178"/>
      <c r="N490" s="81"/>
      <c r="O490" s="185"/>
      <c r="P490" s="103"/>
      <c r="Q490" s="84" t="str">
        <f t="shared" si="173"/>
        <v/>
      </c>
      <c r="R490" s="159"/>
      <c r="S490" s="28" t="str" cm="1">
        <f t="array" aca="1" ref="S490" ca="1">IF(INDIRECT("A"&amp;114+$U490)&lt;&gt;"",114+$U490,"")</f>
        <v/>
      </c>
      <c r="T490" s="28" t="str">
        <f t="shared" ca="1" si="174"/>
        <v>$B</v>
      </c>
      <c r="U490" s="29">
        <f t="shared" si="181"/>
        <v>372</v>
      </c>
      <c r="V490" s="29">
        <v>31.333333333335698</v>
      </c>
      <c r="W490" s="29">
        <f t="shared" si="186"/>
        <v>31</v>
      </c>
      <c r="X490" s="41" t="str" cm="1">
        <f t="array" aca="1" ref="X490" ca="1">IFERROR(INDEX('PC&amp;PD'!$A$1:$AP$15,ROW('PC&amp;PD'!$A$15),MATCH(INDIRECT(T490),'PC&amp;PD'!$A$1:$AP$1,0)),"")</f>
        <v/>
      </c>
      <c r="Y490" s="13" t="str">
        <f>IF(OR($N490="",$N490=0),"",IF($N490=$E$7,'Extracted info for SC'!$J$6,IF($N490=$D$26,'Extracted info for SC'!$J$7,IF($N490=$E$26,'Extracted info for SC'!$J$8,IF($N490=$F$26,'Extracted info for SC'!$J$9,IF($N490=$G$26,'Extracted info for SC'!$J$10,IF($N490=$H$26,'Extracted info for SC'!$J$11,IF($N490=$I$26,'Extracted info for SC'!$J$12,IF($N490=$J$26,'Extracted info for SC'!$J$13,IF($N490=$K$26,'Extracted info for SC'!$J$14,IF($N490=$L$26,'Extracted info for SC'!$J$15,IF($N490=$M$26,'Extracted info for SC'!$J$16,IF($N490=$N$26,'Extracted info for SC'!$J$17,IF($N490=$O$26,'Extracted info for SC'!$J$18,""))))))))))))))</f>
        <v/>
      </c>
      <c r="Z490" s="155"/>
      <c r="AA490" s="13" t="str">
        <f t="shared" si="170"/>
        <v/>
      </c>
      <c r="AB490" s="155"/>
      <c r="AC490" s="13" t="str">
        <f t="shared" ca="1" si="175"/>
        <v>$AB</v>
      </c>
      <c r="AD490" s="13" t="str" cm="1">
        <f t="array" aca="1" ref="AD490" ca="1">IFERROR(IF((LEFT(INDIRECT("$F"&amp;$S490),4))="GOTS",IF($G490="Organic","GOTS_Organic_raw",(IF($G490="Responsible","GOTS_Responsible",(IF($G490="No Attribute (Conventional)","GOTS_conventional",(IF($G490="Recycled Pre/Post-Consumer","GOTS_pre_post",(IF($G490="In-Conversion","GOTS_in_conversion",(IF($G490="Sustainably Sourced","Sustainably_sourced",""))))))))))),IF($G490="Organic","Organic",(IF($G490="Responsible","Responsible",(IF($G490="No Attribute (Conventional)","No_Attribute_Conventional",(IF($G490="Recycled Pre/Post-Consumer","Recycled_Pre_Post_Consumer",(IF($G490="In-Conversion","In_Conversion",(IF($G490="Recycled Pre-Consumer","Recycled_Pre_Consumer",(IF($G490="Recycled Post-Consumer","Recycled_Post_Consumer",(IF($G490="Sustainably Sourced","Sustainably_sourced","")))))))))))))))),"")</f>
        <v/>
      </c>
      <c r="AE490" s="13" t="e" cm="1">
        <f t="array" aca="1" ref="AE490" ca="1">IF(INDIRECT("$F"&amp;$S490)="","",IF(LEFT(INDIRECT("$F"&amp;$S490),3)="GRS","GRS_RCS_RM",IF((LEFT(INDIRECT("$F"&amp;$S490),3))="RCS","GRS_RCS_RM",IF(INDIRECT("$F"&amp;$S490)="OCS (No Label)","OCS_Conversion_RM",IF(LEFT(INDIRECT("$F"&amp;$S490),3)="OCS","OCS_RM",IF(RIGHT(INDIRECT("$F"&amp;$S490),10)="conversion","GOTS_RM_conversion",IF((LEFT(INDIRECT("$F"&amp;$S490),4))="GOTS","GOTS_RM","Responsible_RM")))))))</f>
        <v>#REF!</v>
      </c>
      <c r="AF490" s="13" t="str" cm="1">
        <f t="array" aca="1" ref="AF490" ca="1">IF($S490="","",INDIRECT("$Z"&amp;$S490))</f>
        <v/>
      </c>
      <c r="AG490" s="155"/>
      <c r="AH490" s="13" t="str" cm="1">
        <f t="array" aca="1" ref="AH490" ca="1">IFERROR(INDIRECT("$ag"&amp;S490),"")</f>
        <v/>
      </c>
      <c r="AI490" s="13" t="e" cm="1">
        <f t="array" aca="1" ref="AI490" ca="1">INDIRECT("O"&amp;S489)</f>
        <v>#REF!</v>
      </c>
      <c r="AJ490" s="13" t="str">
        <f>IF($I490="","",INDEX('Raw Material'!$A$1:$J$75,MATCH(I490,'Raw Material'!$A$1:$A$75,0),(MATCH(G490,'Raw Material'!$A$1:$J$1,0))))</f>
        <v/>
      </c>
      <c r="AK490" s="13" t="str">
        <f t="shared" si="171"/>
        <v>YANLIŞRM</v>
      </c>
      <c r="AL490" s="153" t="str">
        <f t="shared" si="172"/>
        <v/>
      </c>
    </row>
    <row r="491" spans="1:38" ht="16.5" customHeight="1">
      <c r="A491" s="161"/>
      <c r="B491" s="166"/>
      <c r="C491" s="167"/>
      <c r="D491" s="156"/>
      <c r="E491" s="156"/>
      <c r="F491" s="174"/>
      <c r="G491" s="181"/>
      <c r="H491" s="182"/>
      <c r="I491" s="182"/>
      <c r="J491" s="182"/>
      <c r="K491" s="32"/>
      <c r="L491" s="178"/>
      <c r="M491" s="178"/>
      <c r="N491" s="81"/>
      <c r="O491" s="185"/>
      <c r="P491" s="103"/>
      <c r="Q491" s="84" t="str">
        <f t="shared" si="173"/>
        <v/>
      </c>
      <c r="R491" s="159"/>
      <c r="S491" s="28" t="str" cm="1">
        <f t="array" aca="1" ref="S491" ca="1">IF(INDIRECT("A"&amp;114+$U491)&lt;&gt;"",114+$U491,"")</f>
        <v/>
      </c>
      <c r="T491" s="28" t="str">
        <f t="shared" ca="1" si="174"/>
        <v>$B</v>
      </c>
      <c r="U491" s="29">
        <f t="shared" si="181"/>
        <v>372</v>
      </c>
      <c r="V491" s="29">
        <v>31.416666666669101</v>
      </c>
      <c r="W491" s="29">
        <f t="shared" si="186"/>
        <v>31</v>
      </c>
      <c r="X491" s="41" t="str" cm="1">
        <f t="array" aca="1" ref="X491" ca="1">IFERROR(INDEX('PC&amp;PD'!$A$1:$AP$15,ROW('PC&amp;PD'!$A$15),MATCH(INDIRECT(T491),'PC&amp;PD'!$A$1:$AP$1,0)),"")</f>
        <v/>
      </c>
      <c r="Y491" s="13" t="str">
        <f>IF(OR($N491="",$N491=0),"",IF($N491=$E$7,'Extracted info for SC'!$J$6,IF($N491=$D$26,'Extracted info for SC'!$J$7,IF($N491=$E$26,'Extracted info for SC'!$J$8,IF($N491=$F$26,'Extracted info for SC'!$J$9,IF($N491=$G$26,'Extracted info for SC'!$J$10,IF($N491=$H$26,'Extracted info for SC'!$J$11,IF($N491=$I$26,'Extracted info for SC'!$J$12,IF($N491=$J$26,'Extracted info for SC'!$J$13,IF($N491=$K$26,'Extracted info for SC'!$J$14,IF($N491=$L$26,'Extracted info for SC'!$J$15,IF($N491=$M$26,'Extracted info for SC'!$J$16,IF($N491=$N$26,'Extracted info for SC'!$J$17,IF($N491=$O$26,'Extracted info for SC'!$J$18,""))))))))))))))</f>
        <v/>
      </c>
      <c r="Z491" s="155"/>
      <c r="AA491" s="13" t="str">
        <f t="shared" si="170"/>
        <v/>
      </c>
      <c r="AB491" s="155"/>
      <c r="AC491" s="13" t="str">
        <f t="shared" ca="1" si="175"/>
        <v>$AB</v>
      </c>
      <c r="AD491" s="13" t="str" cm="1">
        <f t="array" aca="1" ref="AD491" ca="1">IFERROR(IF((LEFT(INDIRECT("$F"&amp;$S491),4))="GOTS",IF($G491="Organic","GOTS_Organic_raw",(IF($G491="Responsible","GOTS_Responsible",(IF($G491="No Attribute (Conventional)","GOTS_conventional",(IF($G491="Recycled Pre/Post-Consumer","GOTS_pre_post",(IF($G491="In-Conversion","GOTS_in_conversion",(IF($G491="Sustainably Sourced","Sustainably_sourced",""))))))))))),IF($G491="Organic","Organic",(IF($G491="Responsible","Responsible",(IF($G491="No Attribute (Conventional)","No_Attribute_Conventional",(IF($G491="Recycled Pre/Post-Consumer","Recycled_Pre_Post_Consumer",(IF($G491="In-Conversion","In_Conversion",(IF($G491="Recycled Pre-Consumer","Recycled_Pre_Consumer",(IF($G491="Recycled Post-Consumer","Recycled_Post_Consumer",(IF($G491="Sustainably Sourced","Sustainably_sourced","")))))))))))))))),"")</f>
        <v/>
      </c>
      <c r="AE491" s="13" t="e" cm="1">
        <f t="array" aca="1" ref="AE491" ca="1">IF(INDIRECT("$F"&amp;$S491)="","",IF(LEFT(INDIRECT("$F"&amp;$S491),3)="GRS","GRS_RCS_RM",IF((LEFT(INDIRECT("$F"&amp;$S491),3))="RCS","GRS_RCS_RM",IF(INDIRECT("$F"&amp;$S491)="OCS (No Label)","OCS_Conversion_RM",IF(LEFT(INDIRECT("$F"&amp;$S491),3)="OCS","OCS_RM",IF(RIGHT(INDIRECT("$F"&amp;$S491),10)="conversion","GOTS_RM_conversion",IF((LEFT(INDIRECT("$F"&amp;$S491),4))="GOTS","GOTS_RM","Responsible_RM")))))))</f>
        <v>#REF!</v>
      </c>
      <c r="AF491" s="13" t="str" cm="1">
        <f t="array" aca="1" ref="AF491" ca="1">IF($S491="","",INDIRECT("$Z"&amp;$S491))</f>
        <v/>
      </c>
      <c r="AG491" s="155"/>
      <c r="AH491" s="13" t="str" cm="1">
        <f t="array" aca="1" ref="AH491" ca="1">IFERROR(INDIRECT("$ag"&amp;S491),"")</f>
        <v/>
      </c>
      <c r="AI491" s="13" t="e" cm="1">
        <f t="array" aca="1" ref="AI491" ca="1">INDIRECT("O"&amp;S490)</f>
        <v>#REF!</v>
      </c>
      <c r="AJ491" s="13" t="str">
        <f>IF($I491="","",INDEX('Raw Material'!$A$1:$J$75,MATCH(I491,'Raw Material'!$A$1:$A$75,0),(MATCH(G491,'Raw Material'!$A$1:$J$1,0))))</f>
        <v/>
      </c>
      <c r="AK491" s="13" t="str">
        <f t="shared" si="171"/>
        <v>YANLIŞRM</v>
      </c>
      <c r="AL491" s="153" t="str">
        <f t="shared" si="172"/>
        <v/>
      </c>
    </row>
    <row r="492" spans="1:38" ht="16.5" customHeight="1">
      <c r="A492" s="162"/>
      <c r="B492" s="168"/>
      <c r="C492" s="169"/>
      <c r="D492" s="156"/>
      <c r="E492" s="156"/>
      <c r="F492" s="175"/>
      <c r="G492" s="181"/>
      <c r="H492" s="182"/>
      <c r="I492" s="182"/>
      <c r="J492" s="182"/>
      <c r="K492" s="32"/>
      <c r="L492" s="179"/>
      <c r="M492" s="179"/>
      <c r="N492" s="81"/>
      <c r="O492" s="185"/>
      <c r="P492" s="103"/>
      <c r="Q492" s="84" t="str">
        <f t="shared" si="173"/>
        <v/>
      </c>
      <c r="R492" s="159"/>
      <c r="S492" s="28" t="str" cm="1">
        <f t="array" aca="1" ref="S492" ca="1">IF(INDIRECT("A"&amp;114+$U492)&lt;&gt;"",114+$U492,"")</f>
        <v/>
      </c>
      <c r="T492" s="28" t="str">
        <f t="shared" ca="1" si="174"/>
        <v>$B</v>
      </c>
      <c r="U492" s="29">
        <f t="shared" si="181"/>
        <v>372</v>
      </c>
      <c r="V492" s="29">
        <v>31.500000000002402</v>
      </c>
      <c r="W492" s="29">
        <f t="shared" si="186"/>
        <v>31</v>
      </c>
      <c r="X492" s="41" t="str" cm="1">
        <f t="array" aca="1" ref="X492" ca="1">IFERROR(INDEX('PC&amp;PD'!$A$1:$AP$15,ROW('PC&amp;PD'!$A$15),MATCH(INDIRECT(T492),'PC&amp;PD'!$A$1:$AP$1,0)),"")</f>
        <v/>
      </c>
      <c r="Y492" s="13" t="str">
        <f>IF(OR($N492="",$N492=0),"",IF($N492=$E$7,'Extracted info for SC'!$J$6,IF($N492=$D$26,'Extracted info for SC'!$J$7,IF($N492=$E$26,'Extracted info for SC'!$J$8,IF($N492=$F$26,'Extracted info for SC'!$J$9,IF($N492=$G$26,'Extracted info for SC'!$J$10,IF($N492=$H$26,'Extracted info for SC'!$J$11,IF($N492=$I$26,'Extracted info for SC'!$J$12,IF($N492=$J$26,'Extracted info for SC'!$J$13,IF($N492=$K$26,'Extracted info for SC'!$J$14,IF($N492=$L$26,'Extracted info for SC'!$J$15,IF($N492=$M$26,'Extracted info for SC'!$J$16,IF($N492=$N$26,'Extracted info for SC'!$J$17,IF($N492=$O$26,'Extracted info for SC'!$J$18,""))))))))))))))</f>
        <v/>
      </c>
      <c r="Z492" s="155"/>
      <c r="AA492" s="13" t="str">
        <f t="shared" si="170"/>
        <v/>
      </c>
      <c r="AB492" s="155"/>
      <c r="AC492" s="13" t="str">
        <f t="shared" ca="1" si="175"/>
        <v>$AB</v>
      </c>
      <c r="AD492" s="13" t="str" cm="1">
        <f t="array" aca="1" ref="AD492" ca="1">IFERROR(IF((LEFT(INDIRECT("$F"&amp;$S492),4))="GOTS",IF($G492="Organic","GOTS_Organic_raw",(IF($G492="Responsible","GOTS_Responsible",(IF($G492="No Attribute (Conventional)","GOTS_conventional",(IF($G492="Recycled Pre/Post-Consumer","GOTS_pre_post",(IF($G492="In-Conversion","GOTS_in_conversion",(IF($G492="Sustainably Sourced","Sustainably_sourced",""))))))))))),IF($G492="Organic","Organic",(IF($G492="Responsible","Responsible",(IF($G492="No Attribute (Conventional)","No_Attribute_Conventional",(IF($G492="Recycled Pre/Post-Consumer","Recycled_Pre_Post_Consumer",(IF($G492="In-Conversion","In_Conversion",(IF($G492="Recycled Pre-Consumer","Recycled_Pre_Consumer",(IF($G492="Recycled Post-Consumer","Recycled_Post_Consumer",(IF($G492="Sustainably Sourced","Sustainably_sourced","")))))))))))))))),"")</f>
        <v/>
      </c>
      <c r="AE492" s="13" t="e" cm="1">
        <f t="array" aca="1" ref="AE492" ca="1">IF(INDIRECT("$F"&amp;$S492)="","",IF(LEFT(INDIRECT("$F"&amp;$S492),3)="GRS","GRS_RCS_RM",IF((LEFT(INDIRECT("$F"&amp;$S492),3))="RCS","GRS_RCS_RM",IF(INDIRECT("$F"&amp;$S492)="OCS (No Label)","OCS_Conversion_RM",IF(LEFT(INDIRECT("$F"&amp;$S492),3)="OCS","OCS_RM",IF(RIGHT(INDIRECT("$F"&amp;$S492),10)="conversion","GOTS_RM_conversion",IF((LEFT(INDIRECT("$F"&amp;$S492),4))="GOTS","GOTS_RM","Responsible_RM")))))))</f>
        <v>#REF!</v>
      </c>
      <c r="AF492" s="13" t="str" cm="1">
        <f t="array" aca="1" ref="AF492" ca="1">IF($S492="","",INDIRECT("$Z"&amp;$S492))</f>
        <v/>
      </c>
      <c r="AG492" s="155"/>
      <c r="AH492" s="13" t="str" cm="1">
        <f t="array" aca="1" ref="AH492" ca="1">IFERROR(INDIRECT("$ag"&amp;S492),"")</f>
        <v/>
      </c>
      <c r="AI492" s="13" t="e" cm="1">
        <f t="array" aca="1" ref="AI492" ca="1">INDIRECT("O"&amp;S491)</f>
        <v>#REF!</v>
      </c>
      <c r="AJ492" s="13" t="str">
        <f>IF($I492="","",INDEX('Raw Material'!$A$1:$J$75,MATCH(I492,'Raw Material'!$A$1:$A$75,0),(MATCH(G492,'Raw Material'!$A$1:$J$1,0))))</f>
        <v/>
      </c>
      <c r="AK492" s="13" t="str">
        <f t="shared" si="171"/>
        <v>YANLIŞRM</v>
      </c>
      <c r="AL492" s="153" t="str">
        <f t="shared" si="172"/>
        <v/>
      </c>
    </row>
    <row r="493" spans="1:38" ht="16.5" customHeight="1">
      <c r="A493" s="162"/>
      <c r="B493" s="168"/>
      <c r="C493" s="169"/>
      <c r="D493" s="156"/>
      <c r="E493" s="156"/>
      <c r="F493" s="175"/>
      <c r="G493" s="181"/>
      <c r="H493" s="182"/>
      <c r="I493" s="182"/>
      <c r="J493" s="182"/>
      <c r="K493" s="32"/>
      <c r="L493" s="179"/>
      <c r="M493" s="179"/>
      <c r="N493" s="81"/>
      <c r="O493" s="185"/>
      <c r="P493" s="103"/>
      <c r="Q493" s="84" t="str">
        <f t="shared" si="173"/>
        <v/>
      </c>
      <c r="R493" s="159"/>
      <c r="S493" s="28" t="str" cm="1">
        <f t="array" aca="1" ref="S493" ca="1">IF(INDIRECT("A"&amp;114+$U493)&lt;&gt;"",114+$U493,"")</f>
        <v/>
      </c>
      <c r="T493" s="28" t="str">
        <f t="shared" ca="1" si="174"/>
        <v>$B</v>
      </c>
      <c r="U493" s="29">
        <f t="shared" si="181"/>
        <v>372</v>
      </c>
      <c r="V493" s="29">
        <v>31.583333333335801</v>
      </c>
      <c r="W493" s="29">
        <f t="shared" si="186"/>
        <v>31</v>
      </c>
      <c r="X493" s="41" t="str" cm="1">
        <f t="array" aca="1" ref="X493" ca="1">IFERROR(INDEX('PC&amp;PD'!$A$1:$AP$15,ROW('PC&amp;PD'!$A$15),MATCH(INDIRECT(T493),'PC&amp;PD'!$A$1:$AP$1,0)),"")</f>
        <v/>
      </c>
      <c r="Y493" s="13" t="str">
        <f>IF(OR($N493="",$N493=0),"",IF($N493=$E$7,'Extracted info for SC'!$J$6,IF($N493=$D$26,'Extracted info for SC'!$J$7,IF($N493=$E$26,'Extracted info for SC'!$J$8,IF($N493=$F$26,'Extracted info for SC'!$J$9,IF($N493=$G$26,'Extracted info for SC'!$J$10,IF($N493=$H$26,'Extracted info for SC'!$J$11,IF($N493=$I$26,'Extracted info for SC'!$J$12,IF($N493=$J$26,'Extracted info for SC'!$J$13,IF($N493=$K$26,'Extracted info for SC'!$J$14,IF($N493=$L$26,'Extracted info for SC'!$J$15,IF($N493=$M$26,'Extracted info for SC'!$J$16,IF($N493=$N$26,'Extracted info for SC'!$J$17,IF($N493=$O$26,'Extracted info for SC'!$J$18,""))))))))))))))</f>
        <v/>
      </c>
      <c r="Z493" s="155"/>
      <c r="AA493" s="13" t="str">
        <f t="shared" si="170"/>
        <v/>
      </c>
      <c r="AB493" s="155"/>
      <c r="AC493" s="13" t="str">
        <f t="shared" ca="1" si="175"/>
        <v>$AB</v>
      </c>
      <c r="AD493" s="13" t="str" cm="1">
        <f t="array" aca="1" ref="AD493" ca="1">IFERROR(IF((LEFT(INDIRECT("$F"&amp;$S493),4))="GOTS",IF($G493="Organic","GOTS_Organic_raw",(IF($G493="Responsible","GOTS_Responsible",(IF($G493="No Attribute (Conventional)","GOTS_conventional",(IF($G493="Recycled Pre/Post-Consumer","GOTS_pre_post",(IF($G493="In-Conversion","GOTS_in_conversion",(IF($G493="Sustainably Sourced","Sustainably_sourced",""))))))))))),IF($G493="Organic","Organic",(IF($G493="Responsible","Responsible",(IF($G493="No Attribute (Conventional)","No_Attribute_Conventional",(IF($G493="Recycled Pre/Post-Consumer","Recycled_Pre_Post_Consumer",(IF($G493="In-Conversion","In_Conversion",(IF($G493="Recycled Pre-Consumer","Recycled_Pre_Consumer",(IF($G493="Recycled Post-Consumer","Recycled_Post_Consumer",(IF($G493="Sustainably Sourced","Sustainably_sourced","")))))))))))))))),"")</f>
        <v/>
      </c>
      <c r="AE493" s="13" t="e" cm="1">
        <f t="array" aca="1" ref="AE493" ca="1">IF(INDIRECT("$F"&amp;$S493)="","",IF(LEFT(INDIRECT("$F"&amp;$S493),3)="GRS","GRS_RCS_RM",IF((LEFT(INDIRECT("$F"&amp;$S493),3))="RCS","GRS_RCS_RM",IF(INDIRECT("$F"&amp;$S493)="OCS (No Label)","OCS_Conversion_RM",IF(LEFT(INDIRECT("$F"&amp;$S493),3)="OCS","OCS_RM",IF(RIGHT(INDIRECT("$F"&amp;$S493),10)="conversion","GOTS_RM_conversion",IF((LEFT(INDIRECT("$F"&amp;$S493),4))="GOTS","GOTS_RM","Responsible_RM")))))))</f>
        <v>#REF!</v>
      </c>
      <c r="AF493" s="13" t="str" cm="1">
        <f t="array" aca="1" ref="AF493" ca="1">IF($S493="","",INDIRECT("$Z"&amp;$S493))</f>
        <v/>
      </c>
      <c r="AG493" s="155"/>
      <c r="AH493" s="13" t="str" cm="1">
        <f t="array" aca="1" ref="AH493" ca="1">IFERROR(INDIRECT("$ag"&amp;S493),"")</f>
        <v/>
      </c>
      <c r="AI493" s="13" t="e" cm="1">
        <f t="array" aca="1" ref="AI493" ca="1">INDIRECT("O"&amp;S492)</f>
        <v>#REF!</v>
      </c>
      <c r="AJ493" s="13" t="str">
        <f>IF($I493="","",INDEX('Raw Material'!$A$1:$J$75,MATCH(I493,'Raw Material'!$A$1:$A$75,0),(MATCH(G493,'Raw Material'!$A$1:$J$1,0))))</f>
        <v/>
      </c>
      <c r="AK493" s="13" t="str">
        <f t="shared" si="171"/>
        <v>YANLIŞRM</v>
      </c>
      <c r="AL493" s="153" t="str">
        <f t="shared" si="172"/>
        <v/>
      </c>
    </row>
    <row r="494" spans="1:38" ht="16.5" customHeight="1">
      <c r="A494" s="162"/>
      <c r="B494" s="168"/>
      <c r="C494" s="169"/>
      <c r="D494" s="156"/>
      <c r="E494" s="156"/>
      <c r="F494" s="175"/>
      <c r="G494" s="181"/>
      <c r="H494" s="182"/>
      <c r="I494" s="182"/>
      <c r="J494" s="182"/>
      <c r="K494" s="32"/>
      <c r="L494" s="179"/>
      <c r="M494" s="179"/>
      <c r="N494" s="81"/>
      <c r="O494" s="185"/>
      <c r="P494" s="103"/>
      <c r="Q494" s="84" t="str">
        <f t="shared" si="173"/>
        <v/>
      </c>
      <c r="R494" s="159"/>
      <c r="S494" s="28" t="str" cm="1">
        <f t="array" aca="1" ref="S494" ca="1">IF(INDIRECT("A"&amp;114+$U494)&lt;&gt;"",114+$U494,"")</f>
        <v/>
      </c>
      <c r="T494" s="28" t="str">
        <f t="shared" ca="1" si="174"/>
        <v>$B</v>
      </c>
      <c r="U494" s="29">
        <f t="shared" si="181"/>
        <v>372</v>
      </c>
      <c r="V494" s="29">
        <v>31.666666666669101</v>
      </c>
      <c r="W494" s="29">
        <f t="shared" si="186"/>
        <v>31</v>
      </c>
      <c r="X494" s="41" t="str" cm="1">
        <f t="array" aca="1" ref="X494" ca="1">IFERROR(INDEX('PC&amp;PD'!$A$1:$AP$15,ROW('PC&amp;PD'!$A$15),MATCH(INDIRECT(T494),'PC&amp;PD'!$A$1:$AP$1,0)),"")</f>
        <v/>
      </c>
      <c r="Y494" s="13" t="str">
        <f>IF(OR($N494="",$N494=0),"",IF($N494=$E$7,'Extracted info for SC'!$J$6,IF($N494=$D$26,'Extracted info for SC'!$J$7,IF($N494=$E$26,'Extracted info for SC'!$J$8,IF($N494=$F$26,'Extracted info for SC'!$J$9,IF($N494=$G$26,'Extracted info for SC'!$J$10,IF($N494=$H$26,'Extracted info for SC'!$J$11,IF($N494=$I$26,'Extracted info for SC'!$J$12,IF($N494=$J$26,'Extracted info for SC'!$J$13,IF($N494=$K$26,'Extracted info for SC'!$J$14,IF($N494=$L$26,'Extracted info for SC'!$J$15,IF($N494=$M$26,'Extracted info for SC'!$J$16,IF($N494=$N$26,'Extracted info for SC'!$J$17,IF($N494=$O$26,'Extracted info for SC'!$J$18,""))))))))))))))</f>
        <v/>
      </c>
      <c r="Z494" s="155"/>
      <c r="AA494" s="13" t="str">
        <f t="shared" si="170"/>
        <v/>
      </c>
      <c r="AB494" s="155"/>
      <c r="AC494" s="13" t="str">
        <f t="shared" ca="1" si="175"/>
        <v>$AB</v>
      </c>
      <c r="AD494" s="13" t="str" cm="1">
        <f t="array" aca="1" ref="AD494" ca="1">IFERROR(IF((LEFT(INDIRECT("$F"&amp;$S494),4))="GOTS",IF($G494="Organic","GOTS_Organic_raw",(IF($G494="Responsible","GOTS_Responsible",(IF($G494="No Attribute (Conventional)","GOTS_conventional",(IF($G494="Recycled Pre/Post-Consumer","GOTS_pre_post",(IF($G494="In-Conversion","GOTS_in_conversion",(IF($G494="Sustainably Sourced","Sustainably_sourced",""))))))))))),IF($G494="Organic","Organic",(IF($G494="Responsible","Responsible",(IF($G494="No Attribute (Conventional)","No_Attribute_Conventional",(IF($G494="Recycled Pre/Post-Consumer","Recycled_Pre_Post_Consumer",(IF($G494="In-Conversion","In_Conversion",(IF($G494="Recycled Pre-Consumer","Recycled_Pre_Consumer",(IF($G494="Recycled Post-Consumer","Recycled_Post_Consumer",(IF($G494="Sustainably Sourced","Sustainably_sourced","")))))))))))))))),"")</f>
        <v/>
      </c>
      <c r="AE494" s="13" t="e" cm="1">
        <f t="array" aca="1" ref="AE494" ca="1">IF(INDIRECT("$F"&amp;$S494)="","",IF(LEFT(INDIRECT("$F"&amp;$S494),3)="GRS","GRS_RCS_RM",IF((LEFT(INDIRECT("$F"&amp;$S494),3))="RCS","GRS_RCS_RM",IF(INDIRECT("$F"&amp;$S494)="OCS (No Label)","OCS_Conversion_RM",IF(LEFT(INDIRECT("$F"&amp;$S494),3)="OCS","OCS_RM",IF(RIGHT(INDIRECT("$F"&amp;$S494),10)="conversion","GOTS_RM_conversion",IF((LEFT(INDIRECT("$F"&amp;$S494),4))="GOTS","GOTS_RM","Responsible_RM")))))))</f>
        <v>#REF!</v>
      </c>
      <c r="AF494" s="13" t="str" cm="1">
        <f t="array" aca="1" ref="AF494" ca="1">IF($S494="","",INDIRECT("$Z"&amp;$S494))</f>
        <v/>
      </c>
      <c r="AG494" s="155"/>
      <c r="AH494" s="13" t="str" cm="1">
        <f t="array" aca="1" ref="AH494" ca="1">IFERROR(INDIRECT("$ag"&amp;S494),"")</f>
        <v/>
      </c>
      <c r="AI494" s="13" t="e" cm="1">
        <f t="array" aca="1" ref="AI494" ca="1">INDIRECT("O"&amp;S493)</f>
        <v>#REF!</v>
      </c>
      <c r="AJ494" s="13" t="str">
        <f>IF($I494="","",INDEX('Raw Material'!$A$1:$J$75,MATCH(I494,'Raw Material'!$A$1:$A$75,0),(MATCH(G494,'Raw Material'!$A$1:$J$1,0))))</f>
        <v/>
      </c>
      <c r="AK494" s="13" t="str">
        <f t="shared" si="171"/>
        <v>YANLIŞRM</v>
      </c>
      <c r="AL494" s="153" t="str">
        <f t="shared" si="172"/>
        <v/>
      </c>
    </row>
    <row r="495" spans="1:38" ht="16.5" customHeight="1">
      <c r="A495" s="162"/>
      <c r="B495" s="168"/>
      <c r="C495" s="169"/>
      <c r="D495" s="156"/>
      <c r="E495" s="156"/>
      <c r="F495" s="175"/>
      <c r="G495" s="181"/>
      <c r="H495" s="182"/>
      <c r="I495" s="182"/>
      <c r="J495" s="182"/>
      <c r="K495" s="32"/>
      <c r="L495" s="179"/>
      <c r="M495" s="179"/>
      <c r="N495" s="81"/>
      <c r="O495" s="185"/>
      <c r="P495" s="103"/>
      <c r="Q495" s="84" t="str">
        <f t="shared" si="173"/>
        <v/>
      </c>
      <c r="R495" s="159"/>
      <c r="S495" s="28" t="str" cm="1">
        <f t="array" aca="1" ref="S495" ca="1">IF(INDIRECT("A"&amp;114+$U495)&lt;&gt;"",114+$U495,"")</f>
        <v/>
      </c>
      <c r="T495" s="28" t="str">
        <f t="shared" ca="1" si="174"/>
        <v>$B</v>
      </c>
      <c r="U495" s="29">
        <f t="shared" si="181"/>
        <v>372</v>
      </c>
      <c r="V495" s="29">
        <v>31.750000000002402</v>
      </c>
      <c r="W495" s="29">
        <f t="shared" si="186"/>
        <v>31</v>
      </c>
      <c r="X495" s="41" t="str" cm="1">
        <f t="array" aca="1" ref="X495" ca="1">IFERROR(INDEX('PC&amp;PD'!$A$1:$AP$15,ROW('PC&amp;PD'!$A$15),MATCH(INDIRECT(T495),'PC&amp;PD'!$A$1:$AP$1,0)),"")</f>
        <v/>
      </c>
      <c r="Y495" s="13" t="str">
        <f>IF(OR($N495="",$N495=0),"",IF($N495=$E$7,'Extracted info for SC'!$J$6,IF($N495=$D$26,'Extracted info for SC'!$J$7,IF($N495=$E$26,'Extracted info for SC'!$J$8,IF($N495=$F$26,'Extracted info for SC'!$J$9,IF($N495=$G$26,'Extracted info for SC'!$J$10,IF($N495=$H$26,'Extracted info for SC'!$J$11,IF($N495=$I$26,'Extracted info for SC'!$J$12,IF($N495=$J$26,'Extracted info for SC'!$J$13,IF($N495=$K$26,'Extracted info for SC'!$J$14,IF($N495=$L$26,'Extracted info for SC'!$J$15,IF($N495=$M$26,'Extracted info for SC'!$J$16,IF($N495=$N$26,'Extracted info for SC'!$J$17,IF($N495=$O$26,'Extracted info for SC'!$J$18,""))))))))))))))</f>
        <v/>
      </c>
      <c r="Z495" s="155"/>
      <c r="AA495" s="13" t="str">
        <f t="shared" si="170"/>
        <v/>
      </c>
      <c r="AB495" s="155"/>
      <c r="AC495" s="13" t="str">
        <f t="shared" ca="1" si="175"/>
        <v>$AB</v>
      </c>
      <c r="AD495" s="13" t="str" cm="1">
        <f t="array" aca="1" ref="AD495" ca="1">IFERROR(IF((LEFT(INDIRECT("$F"&amp;$S495),4))="GOTS",IF($G495="Organic","GOTS_Organic_raw",(IF($G495="Responsible","GOTS_Responsible",(IF($G495="No Attribute (Conventional)","GOTS_conventional",(IF($G495="Recycled Pre/Post-Consumer","GOTS_pre_post",(IF($G495="In-Conversion","GOTS_in_conversion",(IF($G495="Sustainably Sourced","Sustainably_sourced",""))))))))))),IF($G495="Organic","Organic",(IF($G495="Responsible","Responsible",(IF($G495="No Attribute (Conventional)","No_Attribute_Conventional",(IF($G495="Recycled Pre/Post-Consumer","Recycled_Pre_Post_Consumer",(IF($G495="In-Conversion","In_Conversion",(IF($G495="Recycled Pre-Consumer","Recycled_Pre_Consumer",(IF($G495="Recycled Post-Consumer","Recycled_Post_Consumer",(IF($G495="Sustainably Sourced","Sustainably_sourced","")))))))))))))))),"")</f>
        <v/>
      </c>
      <c r="AE495" s="13" t="e" cm="1">
        <f t="array" aca="1" ref="AE495" ca="1">IF(INDIRECT("$F"&amp;$S495)="","",IF(LEFT(INDIRECT("$F"&amp;$S495),3)="GRS","GRS_RCS_RM",IF((LEFT(INDIRECT("$F"&amp;$S495),3))="RCS","GRS_RCS_RM",IF(INDIRECT("$F"&amp;$S495)="OCS (No Label)","OCS_Conversion_RM",IF(LEFT(INDIRECT("$F"&amp;$S495),3)="OCS","OCS_RM",IF(RIGHT(INDIRECT("$F"&amp;$S495),10)="conversion","GOTS_RM_conversion",IF((LEFT(INDIRECT("$F"&amp;$S495),4))="GOTS","GOTS_RM","Responsible_RM")))))))</f>
        <v>#REF!</v>
      </c>
      <c r="AF495" s="13" t="str" cm="1">
        <f t="array" aca="1" ref="AF495" ca="1">IF($S495="","",INDIRECT("$Z"&amp;$S495))</f>
        <v/>
      </c>
      <c r="AG495" s="155"/>
      <c r="AH495" s="13" t="str" cm="1">
        <f t="array" aca="1" ref="AH495" ca="1">IFERROR(INDIRECT("$ag"&amp;S495),"")</f>
        <v/>
      </c>
      <c r="AI495" s="13" t="e" cm="1">
        <f t="array" aca="1" ref="AI495" ca="1">INDIRECT("O"&amp;S494)</f>
        <v>#REF!</v>
      </c>
      <c r="AJ495" s="13" t="str">
        <f>IF($I495="","",INDEX('Raw Material'!$A$1:$J$75,MATCH(I495,'Raw Material'!$A$1:$A$75,0),(MATCH(G495,'Raw Material'!$A$1:$J$1,0))))</f>
        <v/>
      </c>
      <c r="AK495" s="13" t="str">
        <f t="shared" si="171"/>
        <v>YANLIŞRM</v>
      </c>
      <c r="AL495" s="153" t="str">
        <f t="shared" si="172"/>
        <v/>
      </c>
    </row>
    <row r="496" spans="1:38" ht="16.5" customHeight="1">
      <c r="A496" s="162"/>
      <c r="B496" s="168"/>
      <c r="C496" s="169"/>
      <c r="D496" s="156"/>
      <c r="E496" s="156"/>
      <c r="F496" s="175"/>
      <c r="G496" s="181"/>
      <c r="H496" s="182"/>
      <c r="I496" s="182"/>
      <c r="J496" s="182"/>
      <c r="K496" s="32"/>
      <c r="L496" s="179"/>
      <c r="M496" s="179"/>
      <c r="N496" s="81"/>
      <c r="O496" s="185"/>
      <c r="P496" s="103"/>
      <c r="Q496" s="84" t="str">
        <f t="shared" si="173"/>
        <v/>
      </c>
      <c r="R496" s="159"/>
      <c r="S496" s="28" t="str" cm="1">
        <f t="array" aca="1" ref="S496" ca="1">IF(INDIRECT("A"&amp;114+$U496)&lt;&gt;"",114+$U496,"")</f>
        <v/>
      </c>
      <c r="T496" s="28" t="str">
        <f t="shared" ca="1" si="174"/>
        <v>$B</v>
      </c>
      <c r="U496" s="29">
        <f t="shared" si="181"/>
        <v>372</v>
      </c>
      <c r="V496" s="29">
        <v>31.833333333335801</v>
      </c>
      <c r="W496" s="29">
        <f t="shared" si="186"/>
        <v>31</v>
      </c>
      <c r="X496" s="41" t="str" cm="1">
        <f t="array" aca="1" ref="X496" ca="1">IFERROR(INDEX('PC&amp;PD'!$A$1:$AP$15,ROW('PC&amp;PD'!$A$15),MATCH(INDIRECT(T496),'PC&amp;PD'!$A$1:$AP$1,0)),"")</f>
        <v/>
      </c>
      <c r="Y496" s="13" t="str">
        <f>IF(OR($N496="",$N496=0),"",IF($N496=$E$7,'Extracted info for SC'!$J$6,IF($N496=$D$26,'Extracted info for SC'!$J$7,IF($N496=$E$26,'Extracted info for SC'!$J$8,IF($N496=$F$26,'Extracted info for SC'!$J$9,IF($N496=$G$26,'Extracted info for SC'!$J$10,IF($N496=$H$26,'Extracted info for SC'!$J$11,IF($N496=$I$26,'Extracted info for SC'!$J$12,IF($N496=$J$26,'Extracted info for SC'!$J$13,IF($N496=$K$26,'Extracted info for SC'!$J$14,IF($N496=$L$26,'Extracted info for SC'!$J$15,IF($N496=$M$26,'Extracted info for SC'!$J$16,IF($N496=$N$26,'Extracted info for SC'!$J$17,IF($N496=$O$26,'Extracted info for SC'!$J$18,""))))))))))))))</f>
        <v/>
      </c>
      <c r="Z496" s="155"/>
      <c r="AA496" s="13" t="str">
        <f t="shared" si="170"/>
        <v/>
      </c>
      <c r="AB496" s="155"/>
      <c r="AC496" s="13" t="str">
        <f t="shared" ca="1" si="175"/>
        <v>$AB</v>
      </c>
      <c r="AD496" s="13" t="str" cm="1">
        <f t="array" aca="1" ref="AD496" ca="1">IFERROR(IF((LEFT(INDIRECT("$F"&amp;$S496),4))="GOTS",IF($G496="Organic","GOTS_Organic_raw",(IF($G496="Responsible","GOTS_Responsible",(IF($G496="No Attribute (Conventional)","GOTS_conventional",(IF($G496="Recycled Pre/Post-Consumer","GOTS_pre_post",(IF($G496="In-Conversion","GOTS_in_conversion",(IF($G496="Sustainably Sourced","Sustainably_sourced",""))))))))))),IF($G496="Organic","Organic",(IF($G496="Responsible","Responsible",(IF($G496="No Attribute (Conventional)","No_Attribute_Conventional",(IF($G496="Recycled Pre/Post-Consumer","Recycled_Pre_Post_Consumer",(IF($G496="In-Conversion","In_Conversion",(IF($G496="Recycled Pre-Consumer","Recycled_Pre_Consumer",(IF($G496="Recycled Post-Consumer","Recycled_Post_Consumer",(IF($G496="Sustainably Sourced","Sustainably_sourced","")))))))))))))))),"")</f>
        <v/>
      </c>
      <c r="AE496" s="13" t="e" cm="1">
        <f t="array" aca="1" ref="AE496" ca="1">IF(INDIRECT("$F"&amp;$S496)="","",IF(LEFT(INDIRECT("$F"&amp;$S496),3)="GRS","GRS_RCS_RM",IF((LEFT(INDIRECT("$F"&amp;$S496),3))="RCS","GRS_RCS_RM",IF(INDIRECT("$F"&amp;$S496)="OCS (No Label)","OCS_Conversion_RM",IF(LEFT(INDIRECT("$F"&amp;$S496),3)="OCS","OCS_RM",IF(RIGHT(INDIRECT("$F"&amp;$S496),10)="conversion","GOTS_RM_conversion",IF((LEFT(INDIRECT("$F"&amp;$S496),4))="GOTS","GOTS_RM","Responsible_RM")))))))</f>
        <v>#REF!</v>
      </c>
      <c r="AF496" s="13" t="str" cm="1">
        <f t="array" aca="1" ref="AF496" ca="1">IF($S496="","",INDIRECT("$Z"&amp;$S496))</f>
        <v/>
      </c>
      <c r="AG496" s="155"/>
      <c r="AH496" s="13" t="str" cm="1">
        <f t="array" aca="1" ref="AH496" ca="1">IFERROR(INDIRECT("$ag"&amp;S496),"")</f>
        <v/>
      </c>
      <c r="AI496" s="13" t="e" cm="1">
        <f t="array" aca="1" ref="AI496" ca="1">INDIRECT("O"&amp;S495)</f>
        <v>#REF!</v>
      </c>
      <c r="AJ496" s="13" t="str">
        <f>IF($I496="","",INDEX('Raw Material'!$A$1:$J$75,MATCH(I496,'Raw Material'!$A$1:$A$75,0),(MATCH(G496,'Raw Material'!$A$1:$J$1,0))))</f>
        <v/>
      </c>
      <c r="AK496" s="13" t="str">
        <f t="shared" si="171"/>
        <v>YANLIŞRM</v>
      </c>
      <c r="AL496" s="153" t="str">
        <f t="shared" si="172"/>
        <v/>
      </c>
    </row>
    <row r="497" spans="1:38" ht="16.5" customHeight="1" thickBot="1">
      <c r="A497" s="163"/>
      <c r="B497" s="170"/>
      <c r="C497" s="171"/>
      <c r="D497" s="156"/>
      <c r="E497" s="156"/>
      <c r="F497" s="176"/>
      <c r="G497" s="157"/>
      <c r="H497" s="158"/>
      <c r="I497" s="158"/>
      <c r="J497" s="158"/>
      <c r="K497" s="33"/>
      <c r="L497" s="180"/>
      <c r="M497" s="180"/>
      <c r="N497" s="82"/>
      <c r="O497" s="186"/>
      <c r="P497" s="103"/>
      <c r="Q497" s="84" t="str">
        <f t="shared" si="173"/>
        <v/>
      </c>
      <c r="R497" s="159"/>
      <c r="S497" s="28" t="str" cm="1">
        <f t="array" aca="1" ref="S497" ca="1">IF(INDIRECT("A"&amp;114+$U497)&lt;&gt;"",114+$U497,"")</f>
        <v/>
      </c>
      <c r="T497" s="28" t="str">
        <f t="shared" ca="1" si="174"/>
        <v>$B</v>
      </c>
      <c r="U497" s="29">
        <f t="shared" si="181"/>
        <v>372</v>
      </c>
      <c r="V497" s="29">
        <v>31.916666666669101</v>
      </c>
      <c r="W497" s="29">
        <f t="shared" si="186"/>
        <v>31</v>
      </c>
      <c r="X497" s="41" t="str" cm="1">
        <f t="array" aca="1" ref="X497" ca="1">IFERROR(INDEX('PC&amp;PD'!$A$1:$AP$15,ROW('PC&amp;PD'!$A$15),MATCH(INDIRECT(T497),'PC&amp;PD'!$A$1:$AP$1,0)),"")</f>
        <v/>
      </c>
      <c r="Y497" s="13" t="str">
        <f>IF(OR($N497="",$N497=0),"",IF($N497=$E$7,'Extracted info for SC'!$J$6,IF($N497=$D$26,'Extracted info for SC'!$J$7,IF($N497=$E$26,'Extracted info for SC'!$J$8,IF($N497=$F$26,'Extracted info for SC'!$J$9,IF($N497=$G$26,'Extracted info for SC'!$J$10,IF($N497=$H$26,'Extracted info for SC'!$J$11,IF($N497=$I$26,'Extracted info for SC'!$J$12,IF($N497=$J$26,'Extracted info for SC'!$J$13,IF($N497=$K$26,'Extracted info for SC'!$J$14,IF($N497=$L$26,'Extracted info for SC'!$J$15,IF($N497=$M$26,'Extracted info for SC'!$J$16,IF($N497=$N$26,'Extracted info for SC'!$J$17,IF($N497=$O$26,'Extracted info for SC'!$J$18,""))))))))))))))</f>
        <v/>
      </c>
      <c r="Z497" s="155"/>
      <c r="AA497" s="13" t="str">
        <f t="shared" si="170"/>
        <v/>
      </c>
      <c r="AB497" s="155"/>
      <c r="AC497" s="13" t="str">
        <f t="shared" ca="1" si="175"/>
        <v>$AB</v>
      </c>
      <c r="AD497" s="13" t="str" cm="1">
        <f t="array" aca="1" ref="AD497" ca="1">IFERROR(IF((LEFT(INDIRECT("$F"&amp;$S497),4))="GOTS",IF($G497="Organic","GOTS_Organic_raw",(IF($G497="Responsible","GOTS_Responsible",(IF($G497="No Attribute (Conventional)","GOTS_conventional",(IF($G497="Recycled Pre/Post-Consumer","GOTS_pre_post",(IF($G497="In-Conversion","GOTS_in_conversion",(IF($G497="Sustainably Sourced","Sustainably_sourced",""))))))))))),IF($G497="Organic","Organic",(IF($G497="Responsible","Responsible",(IF($G497="No Attribute (Conventional)","No_Attribute_Conventional",(IF($G497="Recycled Pre/Post-Consumer","Recycled_Pre_Post_Consumer",(IF($G497="In-Conversion","In_Conversion",(IF($G497="Recycled Pre-Consumer","Recycled_Pre_Consumer",(IF($G497="Recycled Post-Consumer","Recycled_Post_Consumer",(IF($G497="Sustainably Sourced","Sustainably_sourced","")))))))))))))))),"")</f>
        <v/>
      </c>
      <c r="AE497" s="13" t="e" cm="1">
        <f t="array" aca="1" ref="AE497" ca="1">IF(INDIRECT("$F"&amp;$S497)="","",IF(LEFT(INDIRECT("$F"&amp;$S497),3)="GRS","GRS_RCS_RM",IF((LEFT(INDIRECT("$F"&amp;$S497),3))="RCS","GRS_RCS_RM",IF(INDIRECT("$F"&amp;$S497)="OCS (No Label)","OCS_Conversion_RM",IF(LEFT(INDIRECT("$F"&amp;$S497),3)="OCS","OCS_RM",IF(RIGHT(INDIRECT("$F"&amp;$S497),10)="conversion","GOTS_RM_conversion",IF((LEFT(INDIRECT("$F"&amp;$S497),4))="GOTS","GOTS_RM","Responsible_RM")))))))</f>
        <v>#REF!</v>
      </c>
      <c r="AF497" s="13" t="str" cm="1">
        <f t="array" aca="1" ref="AF497" ca="1">IF($S497="","",INDIRECT("$Z"&amp;$S497))</f>
        <v/>
      </c>
      <c r="AG497" s="155"/>
      <c r="AH497" s="13" t="str" cm="1">
        <f t="array" aca="1" ref="AH497" ca="1">IFERROR(INDIRECT("$ag"&amp;S497),"")</f>
        <v/>
      </c>
      <c r="AI497" s="13" t="e" cm="1">
        <f t="array" aca="1" ref="AI497" ca="1">INDIRECT("O"&amp;S496)</f>
        <v>#REF!</v>
      </c>
      <c r="AJ497" s="13" t="str">
        <f>IF($I497="","",INDEX('Raw Material'!$A$1:$J$75,MATCH(I497,'Raw Material'!$A$1:$A$75,0),(MATCH(G497,'Raw Material'!$A$1:$J$1,0))))</f>
        <v/>
      </c>
      <c r="AK497" s="13" t="str">
        <f t="shared" si="171"/>
        <v>YANLIŞRM</v>
      </c>
      <c r="AL497" s="153" t="str">
        <f t="shared" si="172"/>
        <v/>
      </c>
    </row>
    <row r="498" spans="1:38" ht="16.5" customHeight="1">
      <c r="A498" s="160" t="str">
        <f>IF(B498="","",COUNTA($B$114:$B498))</f>
        <v/>
      </c>
      <c r="B498" s="164"/>
      <c r="C498" s="165"/>
      <c r="D498" s="183"/>
      <c r="E498" s="183"/>
      <c r="F498" s="172"/>
      <c r="G498" s="212"/>
      <c r="H498" s="206"/>
      <c r="I498" s="206"/>
      <c r="J498" s="206"/>
      <c r="K498" s="31"/>
      <c r="L498" s="177" t="str">
        <f t="shared" ref="L498" si="199">IF(R498="","",LEFT(R498,LEN(R498)-2))</f>
        <v/>
      </c>
      <c r="M498" s="177"/>
      <c r="N498" s="80"/>
      <c r="O498" s="184"/>
      <c r="P498" s="103"/>
      <c r="Q498" s="84" t="str">
        <f t="shared" si="173"/>
        <v/>
      </c>
      <c r="R498" s="159" t="str">
        <f t="shared" ref="R498" si="200">CONCATENATE($Q498,Q499,Q500,Q501,Q502,Q503,$Q504,$Q505,$Q506,$Q507,Q508,Q509)</f>
        <v/>
      </c>
      <c r="S498" s="28" t="str" cm="1">
        <f t="array" aca="1" ref="S498" ca="1">IF(INDIRECT("A"&amp;114+$U498)&lt;&gt;"",114+$U498,"")</f>
        <v/>
      </c>
      <c r="T498" s="28" t="str">
        <f t="shared" ca="1" si="174"/>
        <v>$B</v>
      </c>
      <c r="U498" s="29">
        <f t="shared" si="181"/>
        <v>384</v>
      </c>
      <c r="V498" s="29">
        <v>32.000000000002501</v>
      </c>
      <c r="W498" s="29">
        <f t="shared" si="186"/>
        <v>32</v>
      </c>
      <c r="X498" s="41" t="str" cm="1">
        <f t="array" aca="1" ref="X498" ca="1">IFERROR(INDEX('PC&amp;PD'!$A$1:$AP$15,ROW('PC&amp;PD'!$A$15),MATCH(INDIRECT(T498),'PC&amp;PD'!$A$1:$AP$1,0)),"")</f>
        <v/>
      </c>
      <c r="Y498" s="13" t="str">
        <f>IF(OR($N498="",$N498=0),"",IF($N498=$E$7,'Extracted info for SC'!$J$6,IF($N498=$D$26,'Extracted info for SC'!$J$7,IF($N498=$E$26,'Extracted info for SC'!$J$8,IF($N498=$F$26,'Extracted info for SC'!$J$9,IF($N498=$G$26,'Extracted info for SC'!$J$10,IF($N498=$H$26,'Extracted info for SC'!$J$11,IF($N498=$I$26,'Extracted info for SC'!$J$12,IF($N498=$J$26,'Extracted info for SC'!$J$13,IF($N498=$K$26,'Extracted info for SC'!$J$14,IF($N498=$L$26,'Extracted info for SC'!$J$15,IF($N498=$M$26,'Extracted info for SC'!$J$16,IF($N498=$N$26,'Extracted info for SC'!$J$17,IF($N498=$O$26,'Extracted info for SC'!$J$18,""))))))))))))))</f>
        <v/>
      </c>
      <c r="Z498" s="155" t="str">
        <f t="shared" ref="Z498" si="201">IFERROR(IF($F498="OCS 100","OCS (OCS 100)",IF($F498="OCS Blended","OCS (OCS Blended)",IF($F498="OCS (No Label)","OCS (No Label)",IF($F498="RCS 100","RCS (RCS 100)",IF($F498="RCS Blended","RCS (RCS Blended)",IF($F498="GRS","GRS (GRS)",IF($F498="GRS (No Label)", "GRS (No Label)",IF($F498="RDS","RDS (RDS)",IF($F498="RWS","RWS (RWS)",IF($F498="RAS","RAS (RAS)",IF($F498="RMS","RMS (RMS)",IF($F498="GOTS Organic","GOTS (Organic)",IF($F498="GOTS Made with organic","GOTS (Made with Organic)",IF($F498="GOTS Organic - in conversion","GOTS (Organic - In Conversion)",IF($F498="GOTS Made with organic - in conversion","GOTS (Made with Organic - In Conversion)",""))))))))))))))),"")</f>
        <v/>
      </c>
      <c r="AA498" s="13" t="str">
        <f t="shared" si="170"/>
        <v/>
      </c>
      <c r="AB498" s="155" t="str">
        <f t="shared" ref="AB498" si="202">IFERROR(IF($F498="OCS 100", "OCS_100",IF($F498="OCS Blended", "OCS_Blended",IF($F498="OCS (No Label)", "OCS_No_Label",IF($F498="RCS 100", "RCS_100",IF($F498="RCS Blended","RCS_Blended",IF($F498="GRS","GRS",IF($F498="GRS (No Label)", "GRS_No_Label",IF($F498="RDS","RDS",IF($F498="RWS","RWS",IF($F498="RMS","RMS",IF($F498="GOTS Organic","GOTS_Organic",IF($F498="GOTS Made with organic","GOTS_Made_with_organic",IF($F498="GOTS Organic - in conversion","GOTS_Organic_in_Conversion",IF($F498="GOTS Made with organic - in conversion","GOTS_Made_with_Organic_in_Conversion",IF($F498="RAS","RAS",""))))))))))))))),"")</f>
        <v/>
      </c>
      <c r="AC498" s="13" t="str">
        <f t="shared" ca="1" si="175"/>
        <v>$AB</v>
      </c>
      <c r="AD498" s="13" t="str" cm="1">
        <f t="array" aca="1" ref="AD498" ca="1">IFERROR(IF((LEFT(INDIRECT("$F"&amp;$S498),4))="GOTS",IF($G498="Organic","GOTS_Organic_raw",(IF($G498="Responsible","GOTS_Responsible",(IF($G498="No Attribute (Conventional)","GOTS_conventional",(IF($G498="Recycled Pre/Post-Consumer","GOTS_pre_post",(IF($G498="In-Conversion","GOTS_in_conversion",(IF($G498="Sustainably Sourced","Sustainably_sourced",""))))))))))),IF($G498="Organic","Organic",(IF($G498="Responsible","Responsible",(IF($G498="No Attribute (Conventional)","No_Attribute_Conventional",(IF($G498="Recycled Pre/Post-Consumer","Recycled_Pre_Post_Consumer",(IF($G498="In-Conversion","In_Conversion",(IF($G498="Recycled Pre-Consumer","Recycled_Pre_Consumer",(IF($G498="Recycled Post-Consumer","Recycled_Post_Consumer",(IF($G498="Sustainably Sourced","Sustainably_sourced","")))))))))))))))),"")</f>
        <v/>
      </c>
      <c r="AE498" s="13" t="e" cm="1">
        <f t="array" aca="1" ref="AE498" ca="1">IF(INDIRECT("$F"&amp;$S498)="","",IF(LEFT(INDIRECT("$F"&amp;$S498),3)="GRS","GRS_RCS_RM",IF((LEFT(INDIRECT("$F"&amp;$S498),3))="RCS","GRS_RCS_RM",IF(INDIRECT("$F"&amp;$S498)="OCS (No Label)","OCS_Conversion_RM",IF(LEFT(INDIRECT("$F"&amp;$S498),3)="OCS","OCS_RM",IF(RIGHT(INDIRECT("$F"&amp;$S498),10)="conversion","GOTS_RM_conversion",IF((LEFT(INDIRECT("$F"&amp;$S498),4))="GOTS","GOTS_RM","Responsible_RM")))))))</f>
        <v>#REF!</v>
      </c>
      <c r="AF498" s="13" t="str" cm="1">
        <f t="array" aca="1" ref="AF498" ca="1">IF($S498="","",INDIRECT("$Z"&amp;$S498))</f>
        <v/>
      </c>
      <c r="AG498" s="155" t="str">
        <f t="shared" si="180"/>
        <v/>
      </c>
      <c r="AH498" s="13" t="str" cm="1">
        <f t="array" aca="1" ref="AH498" ca="1">IFERROR(INDIRECT("$ag"&amp;S498),"")</f>
        <v/>
      </c>
      <c r="AI498" s="13" t="e" cm="1">
        <f t="array" aca="1" ref="AI498" ca="1">INDIRECT("O"&amp;S497)</f>
        <v>#REF!</v>
      </c>
      <c r="AJ498" s="13" t="str">
        <f>IF($I498="","",INDEX('Raw Material'!$A$1:$J$75,MATCH(I498,'Raw Material'!$A$1:$A$75,0),(MATCH(G498,'Raw Material'!$A$1:$J$1,0))))</f>
        <v/>
      </c>
      <c r="AK498" s="13" t="str">
        <f t="shared" si="171"/>
        <v>YANLIŞRM</v>
      </c>
      <c r="AL498" s="153" t="str">
        <f t="shared" si="172"/>
        <v/>
      </c>
    </row>
    <row r="499" spans="1:38" ht="16.5" customHeight="1">
      <c r="A499" s="161"/>
      <c r="B499" s="166"/>
      <c r="C499" s="167"/>
      <c r="D499" s="156"/>
      <c r="E499" s="156"/>
      <c r="F499" s="173"/>
      <c r="G499" s="181"/>
      <c r="H499" s="182"/>
      <c r="I499" s="182"/>
      <c r="J499" s="182"/>
      <c r="K499" s="32"/>
      <c r="L499" s="178"/>
      <c r="M499" s="178"/>
      <c r="N499" s="81"/>
      <c r="O499" s="185"/>
      <c r="P499" s="103"/>
      <c r="Q499" s="84" t="str">
        <f t="shared" si="173"/>
        <v/>
      </c>
      <c r="R499" s="159"/>
      <c r="S499" s="28" t="str" cm="1">
        <f t="array" aca="1" ref="S499" ca="1">IF(INDIRECT("A"&amp;114+$U499)&lt;&gt;"",114+$U499,"")</f>
        <v/>
      </c>
      <c r="T499" s="28" t="str">
        <f t="shared" ca="1" si="174"/>
        <v>$B</v>
      </c>
      <c r="U499" s="29">
        <f t="shared" si="181"/>
        <v>384</v>
      </c>
      <c r="V499" s="29">
        <v>32.083333333335801</v>
      </c>
      <c r="W499" s="29">
        <f t="shared" si="186"/>
        <v>32</v>
      </c>
      <c r="X499" s="41" t="str" cm="1">
        <f t="array" aca="1" ref="X499" ca="1">IFERROR(INDEX('PC&amp;PD'!$A$1:$AP$15,ROW('PC&amp;PD'!$A$15),MATCH(INDIRECT(T499),'PC&amp;PD'!$A$1:$AP$1,0)),"")</f>
        <v/>
      </c>
      <c r="Y499" s="13" t="str">
        <f>IF(OR($N499="",$N499=0),"",IF($N499=$E$7,'Extracted info for SC'!$J$6,IF($N499=$D$26,'Extracted info for SC'!$J$7,IF($N499=$E$26,'Extracted info for SC'!$J$8,IF($N499=$F$26,'Extracted info for SC'!$J$9,IF($N499=$G$26,'Extracted info for SC'!$J$10,IF($N499=$H$26,'Extracted info for SC'!$J$11,IF($N499=$I$26,'Extracted info for SC'!$J$12,IF($N499=$J$26,'Extracted info for SC'!$J$13,IF($N499=$K$26,'Extracted info for SC'!$J$14,IF($N499=$L$26,'Extracted info for SC'!$J$15,IF($N499=$M$26,'Extracted info for SC'!$J$16,IF($N499=$N$26,'Extracted info for SC'!$J$17,IF($N499=$O$26,'Extracted info for SC'!$J$18,""))))))))))))))</f>
        <v/>
      </c>
      <c r="Z499" s="155"/>
      <c r="AA499" s="13" t="str">
        <f t="shared" ref="AA499:AA562" si="203">IFERROR(IF(G499="","",IF(G499="No Attribute (Conventional)","",G499)),"")</f>
        <v/>
      </c>
      <c r="AB499" s="155"/>
      <c r="AC499" s="13" t="str">
        <f t="shared" ca="1" si="175"/>
        <v>$AB</v>
      </c>
      <c r="AD499" s="13" t="str" cm="1">
        <f t="array" aca="1" ref="AD499" ca="1">IFERROR(IF((LEFT(INDIRECT("$F"&amp;$S499),4))="GOTS",IF($G499="Organic","GOTS_Organic_raw",(IF($G499="Responsible","GOTS_Responsible",(IF($G499="No Attribute (Conventional)","GOTS_conventional",(IF($G499="Recycled Pre/Post-Consumer","GOTS_pre_post",(IF($G499="In-Conversion","GOTS_in_conversion",(IF($G499="Sustainably Sourced","Sustainably_sourced",""))))))))))),IF($G499="Organic","Organic",(IF($G499="Responsible","Responsible",(IF($G499="No Attribute (Conventional)","No_Attribute_Conventional",(IF($G499="Recycled Pre/Post-Consumer","Recycled_Pre_Post_Consumer",(IF($G499="In-Conversion","In_Conversion",(IF($G499="Recycled Pre-Consumer","Recycled_Pre_Consumer",(IF($G499="Recycled Post-Consumer","Recycled_Post_Consumer",(IF($G499="Sustainably Sourced","Sustainably_sourced","")))))))))))))))),"")</f>
        <v/>
      </c>
      <c r="AE499" s="13" t="e" cm="1">
        <f t="array" aca="1" ref="AE499" ca="1">IF(INDIRECT("$F"&amp;$S499)="","",IF(LEFT(INDIRECT("$F"&amp;$S499),3)="GRS","GRS_RCS_RM",IF((LEFT(INDIRECT("$F"&amp;$S499),3))="RCS","GRS_RCS_RM",IF(INDIRECT("$F"&amp;$S499)="OCS (No Label)","OCS_Conversion_RM",IF(LEFT(INDIRECT("$F"&amp;$S499),3)="OCS","OCS_RM",IF(RIGHT(INDIRECT("$F"&amp;$S499),10)="conversion","GOTS_RM_conversion",IF((LEFT(INDIRECT("$F"&amp;$S499),4))="GOTS","GOTS_RM","Responsible_RM")))))))</f>
        <v>#REF!</v>
      </c>
      <c r="AF499" s="13" t="str" cm="1">
        <f t="array" aca="1" ref="AF499" ca="1">IF($S499="","",INDIRECT("$Z"&amp;$S499))</f>
        <v/>
      </c>
      <c r="AG499" s="155"/>
      <c r="AH499" s="13" t="str" cm="1">
        <f t="array" aca="1" ref="AH499" ca="1">IFERROR(INDIRECT("$ag"&amp;S499),"")</f>
        <v/>
      </c>
      <c r="AI499" s="13" t="e" cm="1">
        <f t="array" aca="1" ref="AI499" ca="1">INDIRECT("O"&amp;S498)</f>
        <v>#REF!</v>
      </c>
      <c r="AJ499" s="13" t="str">
        <f>IF($I499="","",INDEX('Raw Material'!$A$1:$J$75,MATCH(I499,'Raw Material'!$A$1:$A$75,0),(MATCH(G499,'Raw Material'!$A$1:$J$1,0))))</f>
        <v/>
      </c>
      <c r="AK499" s="13" t="str">
        <f t="shared" ref="AK499:AK562" si="204">$U$17&amp;"RM"</f>
        <v>YANLIŞRM</v>
      </c>
      <c r="AL499" s="153" t="str">
        <f t="shared" ref="AL499:AL562" si="205">IF($G499="Organic","Organic",IF($G499="No Attribute (Conventional)","No_Attribute_Conventional",IF($G499="Recycled pre-consumer","Recycled_pre_consumer",IF($G499="Recycled post-consumer","Recycled_post_consumer",IF($G499="Responsible","Responsible",IF($G499="Sustainably sourced","Sustainable_sourced",IF($G499="ın-conversion","In_conversion","")))))))</f>
        <v/>
      </c>
    </row>
    <row r="500" spans="1:38" ht="16.5" customHeight="1">
      <c r="A500" s="161"/>
      <c r="B500" s="166"/>
      <c r="C500" s="167"/>
      <c r="D500" s="156"/>
      <c r="E500" s="156"/>
      <c r="F500" s="173"/>
      <c r="G500" s="181"/>
      <c r="H500" s="182"/>
      <c r="I500" s="182"/>
      <c r="J500" s="182"/>
      <c r="K500" s="32"/>
      <c r="L500" s="178"/>
      <c r="M500" s="178"/>
      <c r="N500" s="81"/>
      <c r="O500" s="185"/>
      <c r="P500" s="103"/>
      <c r="Q500" s="84" t="str">
        <f t="shared" si="173"/>
        <v/>
      </c>
      <c r="R500" s="159"/>
      <c r="S500" s="28" t="str" cm="1">
        <f t="array" aca="1" ref="S500" ca="1">IF(INDIRECT("A"&amp;114+$U500)&lt;&gt;"",114+$U500,"")</f>
        <v/>
      </c>
      <c r="T500" s="28" t="str">
        <f t="shared" ca="1" si="174"/>
        <v>$B</v>
      </c>
      <c r="U500" s="29">
        <f t="shared" si="181"/>
        <v>384</v>
      </c>
      <c r="V500" s="29">
        <v>32.166666666669101</v>
      </c>
      <c r="W500" s="29">
        <f t="shared" si="186"/>
        <v>32</v>
      </c>
      <c r="X500" s="41" t="str" cm="1">
        <f t="array" aca="1" ref="X500" ca="1">IFERROR(INDEX('PC&amp;PD'!$A$1:$AP$15,ROW('PC&amp;PD'!$A$15),MATCH(INDIRECT(T500),'PC&amp;PD'!$A$1:$AP$1,0)),"")</f>
        <v/>
      </c>
      <c r="Y500" s="13" t="str">
        <f>IF(OR($N500="",$N500=0),"",IF($N500=$E$7,'Extracted info for SC'!$J$6,IF($N500=$D$26,'Extracted info for SC'!$J$7,IF($N500=$E$26,'Extracted info for SC'!$J$8,IF($N500=$F$26,'Extracted info for SC'!$J$9,IF($N500=$G$26,'Extracted info for SC'!$J$10,IF($N500=$H$26,'Extracted info for SC'!$J$11,IF($N500=$I$26,'Extracted info for SC'!$J$12,IF($N500=$J$26,'Extracted info for SC'!$J$13,IF($N500=$K$26,'Extracted info for SC'!$J$14,IF($N500=$L$26,'Extracted info for SC'!$J$15,IF($N500=$M$26,'Extracted info for SC'!$J$16,IF($N500=$N$26,'Extracted info for SC'!$J$17,IF($N500=$O$26,'Extracted info for SC'!$J$18,""))))))))))))))</f>
        <v/>
      </c>
      <c r="Z500" s="155"/>
      <c r="AA500" s="13" t="str">
        <f t="shared" si="203"/>
        <v/>
      </c>
      <c r="AB500" s="155"/>
      <c r="AC500" s="13" t="str">
        <f t="shared" ca="1" si="175"/>
        <v>$AB</v>
      </c>
      <c r="AD500" s="13" t="str" cm="1">
        <f t="array" aca="1" ref="AD500" ca="1">IFERROR(IF((LEFT(INDIRECT("$F"&amp;$S500),4))="GOTS",IF($G500="Organic","GOTS_Organic_raw",(IF($G500="Responsible","GOTS_Responsible",(IF($G500="No Attribute (Conventional)","GOTS_conventional",(IF($G500="Recycled Pre/Post-Consumer","GOTS_pre_post",(IF($G500="In-Conversion","GOTS_in_conversion",(IF($G500="Sustainably Sourced","Sustainably_sourced",""))))))))))),IF($G500="Organic","Organic",(IF($G500="Responsible","Responsible",(IF($G500="No Attribute (Conventional)","No_Attribute_Conventional",(IF($G500="Recycled Pre/Post-Consumer","Recycled_Pre_Post_Consumer",(IF($G500="In-Conversion","In_Conversion",(IF($G500="Recycled Pre-Consumer","Recycled_Pre_Consumer",(IF($G500="Recycled Post-Consumer","Recycled_Post_Consumer",(IF($G500="Sustainably Sourced","Sustainably_sourced","")))))))))))))))),"")</f>
        <v/>
      </c>
      <c r="AE500" s="13" t="e" cm="1">
        <f t="array" aca="1" ref="AE500" ca="1">IF(INDIRECT("$F"&amp;$S500)="","",IF(LEFT(INDIRECT("$F"&amp;$S500),3)="GRS","GRS_RCS_RM",IF((LEFT(INDIRECT("$F"&amp;$S500),3))="RCS","GRS_RCS_RM",IF(INDIRECT("$F"&amp;$S500)="OCS (No Label)","OCS_Conversion_RM",IF(LEFT(INDIRECT("$F"&amp;$S500),3)="OCS","OCS_RM",IF(RIGHT(INDIRECT("$F"&amp;$S500),10)="conversion","GOTS_RM_conversion",IF((LEFT(INDIRECT("$F"&amp;$S500),4))="GOTS","GOTS_RM","Responsible_RM")))))))</f>
        <v>#REF!</v>
      </c>
      <c r="AF500" s="13" t="str" cm="1">
        <f t="array" aca="1" ref="AF500" ca="1">IF($S500="","",INDIRECT("$Z"&amp;$S500))</f>
        <v/>
      </c>
      <c r="AG500" s="155"/>
      <c r="AH500" s="13" t="str" cm="1">
        <f t="array" aca="1" ref="AH500" ca="1">IFERROR(INDIRECT("$ag"&amp;S500),"")</f>
        <v/>
      </c>
      <c r="AI500" s="13" t="e" cm="1">
        <f t="array" aca="1" ref="AI500" ca="1">INDIRECT("O"&amp;S499)</f>
        <v>#REF!</v>
      </c>
      <c r="AJ500" s="13" t="str">
        <f>IF($I500="","",INDEX('Raw Material'!$A$1:$J$75,MATCH(I500,'Raw Material'!$A$1:$A$75,0),(MATCH(G500,'Raw Material'!$A$1:$J$1,0))))</f>
        <v/>
      </c>
      <c r="AK500" s="13" t="str">
        <f t="shared" si="204"/>
        <v>YANLIŞRM</v>
      </c>
      <c r="AL500" s="153" t="str">
        <f t="shared" si="205"/>
        <v/>
      </c>
    </row>
    <row r="501" spans="1:38" ht="16.5" customHeight="1">
      <c r="A501" s="161"/>
      <c r="B501" s="166"/>
      <c r="C501" s="167"/>
      <c r="D501" s="156"/>
      <c r="E501" s="156"/>
      <c r="F501" s="174"/>
      <c r="G501" s="181"/>
      <c r="H501" s="182"/>
      <c r="I501" s="182"/>
      <c r="J501" s="182"/>
      <c r="K501" s="32"/>
      <c r="L501" s="178"/>
      <c r="M501" s="178"/>
      <c r="N501" s="81"/>
      <c r="O501" s="185"/>
      <c r="P501" s="103"/>
      <c r="Q501" s="84" t="str">
        <f t="shared" ref="Q501:Q564" si="206">IF(OR($G501="",$I501="",$K501="",$AJ501="–"),"",CONCATENATE($K501," ",$AA501," ",$I501," (",$AJ501,") + "))</f>
        <v/>
      </c>
      <c r="R501" s="159"/>
      <c r="S501" s="28" t="str" cm="1">
        <f t="array" aca="1" ref="S501" ca="1">IF(INDIRECT("A"&amp;114+$U501)&lt;&gt;"",114+$U501,"")</f>
        <v/>
      </c>
      <c r="T501" s="28" t="str">
        <f t="shared" ref="T501:T564" ca="1" si="207">"$B"&amp;S501</f>
        <v>$B</v>
      </c>
      <c r="U501" s="29">
        <f t="shared" si="181"/>
        <v>384</v>
      </c>
      <c r="V501" s="29">
        <v>32.250000000002501</v>
      </c>
      <c r="W501" s="29">
        <f t="shared" si="186"/>
        <v>32</v>
      </c>
      <c r="X501" s="41" t="str" cm="1">
        <f t="array" aca="1" ref="X501" ca="1">IFERROR(INDEX('PC&amp;PD'!$A$1:$AP$15,ROW('PC&amp;PD'!$A$15),MATCH(INDIRECT(T501),'PC&amp;PD'!$A$1:$AP$1,0)),"")</f>
        <v/>
      </c>
      <c r="Y501" s="13" t="str">
        <f>IF(OR($N501="",$N501=0),"",IF($N501=$E$7,'Extracted info for SC'!$J$6,IF($N501=$D$26,'Extracted info for SC'!$J$7,IF($N501=$E$26,'Extracted info for SC'!$J$8,IF($N501=$F$26,'Extracted info for SC'!$J$9,IF($N501=$G$26,'Extracted info for SC'!$J$10,IF($N501=$H$26,'Extracted info for SC'!$J$11,IF($N501=$I$26,'Extracted info for SC'!$J$12,IF($N501=$J$26,'Extracted info for SC'!$J$13,IF($N501=$K$26,'Extracted info for SC'!$J$14,IF($N501=$L$26,'Extracted info for SC'!$J$15,IF($N501=$M$26,'Extracted info for SC'!$J$16,IF($N501=$N$26,'Extracted info for SC'!$J$17,IF($N501=$O$26,'Extracted info for SC'!$J$18,""))))))))))))))</f>
        <v/>
      </c>
      <c r="Z501" s="155"/>
      <c r="AA501" s="13" t="str">
        <f t="shared" si="203"/>
        <v/>
      </c>
      <c r="AB501" s="155"/>
      <c r="AC501" s="13" t="str">
        <f t="shared" ref="AC501:AC564" ca="1" si="208">"$AB"&amp;S501</f>
        <v>$AB</v>
      </c>
      <c r="AD501" s="13" t="str" cm="1">
        <f t="array" aca="1" ref="AD501" ca="1">IFERROR(IF((LEFT(INDIRECT("$F"&amp;$S501),4))="GOTS",IF($G501="Organic","GOTS_Organic_raw",(IF($G501="Responsible","GOTS_Responsible",(IF($G501="No Attribute (Conventional)","GOTS_conventional",(IF($G501="Recycled Pre/Post-Consumer","GOTS_pre_post",(IF($G501="In-Conversion","GOTS_in_conversion",(IF($G501="Sustainably Sourced","Sustainably_sourced",""))))))))))),IF($G501="Organic","Organic",(IF($G501="Responsible","Responsible",(IF($G501="No Attribute (Conventional)","No_Attribute_Conventional",(IF($G501="Recycled Pre/Post-Consumer","Recycled_Pre_Post_Consumer",(IF($G501="In-Conversion","In_Conversion",(IF($G501="Recycled Pre-Consumer","Recycled_Pre_Consumer",(IF($G501="Recycled Post-Consumer","Recycled_Post_Consumer",(IF($G501="Sustainably Sourced","Sustainably_sourced","")))))))))))))))),"")</f>
        <v/>
      </c>
      <c r="AE501" s="13" t="e" cm="1">
        <f t="array" aca="1" ref="AE501" ca="1">IF(INDIRECT("$F"&amp;$S501)="","",IF(LEFT(INDIRECT("$F"&amp;$S501),3)="GRS","GRS_RCS_RM",IF((LEFT(INDIRECT("$F"&amp;$S501),3))="RCS","GRS_RCS_RM",IF(INDIRECT("$F"&amp;$S501)="OCS (No Label)","OCS_Conversion_RM",IF(LEFT(INDIRECT("$F"&amp;$S501),3)="OCS","OCS_RM",IF(RIGHT(INDIRECT("$F"&amp;$S501),10)="conversion","GOTS_RM_conversion",IF((LEFT(INDIRECT("$F"&amp;$S501),4))="GOTS","GOTS_RM","Responsible_RM")))))))</f>
        <v>#REF!</v>
      </c>
      <c r="AF501" s="13" t="str" cm="1">
        <f t="array" aca="1" ref="AF501" ca="1">IF($S501="","",INDIRECT("$Z"&amp;$S501))</f>
        <v/>
      </c>
      <c r="AG501" s="155"/>
      <c r="AH501" s="13" t="str" cm="1">
        <f t="array" aca="1" ref="AH501" ca="1">IFERROR(INDIRECT("$ag"&amp;S501),"")</f>
        <v/>
      </c>
      <c r="AI501" s="13" t="e" cm="1">
        <f t="array" aca="1" ref="AI501" ca="1">INDIRECT("O"&amp;S500)</f>
        <v>#REF!</v>
      </c>
      <c r="AJ501" s="13" t="str">
        <f>IF($I501="","",INDEX('Raw Material'!$A$1:$J$75,MATCH(I501,'Raw Material'!$A$1:$A$75,0),(MATCH(G501,'Raw Material'!$A$1:$J$1,0))))</f>
        <v/>
      </c>
      <c r="AK501" s="13" t="str">
        <f t="shared" si="204"/>
        <v>YANLIŞRM</v>
      </c>
      <c r="AL501" s="153" t="str">
        <f t="shared" si="205"/>
        <v/>
      </c>
    </row>
    <row r="502" spans="1:38" ht="16.5" customHeight="1">
      <c r="A502" s="161"/>
      <c r="B502" s="166"/>
      <c r="C502" s="167"/>
      <c r="D502" s="156"/>
      <c r="E502" s="156"/>
      <c r="F502" s="174"/>
      <c r="G502" s="181"/>
      <c r="H502" s="182"/>
      <c r="I502" s="182"/>
      <c r="J502" s="182"/>
      <c r="K502" s="32"/>
      <c r="L502" s="178"/>
      <c r="M502" s="178"/>
      <c r="N502" s="81"/>
      <c r="O502" s="185"/>
      <c r="P502" s="103"/>
      <c r="Q502" s="84" t="str">
        <f t="shared" si="206"/>
        <v/>
      </c>
      <c r="R502" s="159"/>
      <c r="S502" s="28" t="str" cm="1">
        <f t="array" aca="1" ref="S502" ca="1">IF(INDIRECT("A"&amp;114+$U502)&lt;&gt;"",114+$U502,"")</f>
        <v/>
      </c>
      <c r="T502" s="28" t="str">
        <f t="shared" ca="1" si="207"/>
        <v>$B</v>
      </c>
      <c r="U502" s="29">
        <f t="shared" si="181"/>
        <v>384</v>
      </c>
      <c r="V502" s="29">
        <v>32.333333333335801</v>
      </c>
      <c r="W502" s="29">
        <f t="shared" si="186"/>
        <v>32</v>
      </c>
      <c r="X502" s="41" t="str" cm="1">
        <f t="array" aca="1" ref="X502" ca="1">IFERROR(INDEX('PC&amp;PD'!$A$1:$AP$15,ROW('PC&amp;PD'!$A$15),MATCH(INDIRECT(T502),'PC&amp;PD'!$A$1:$AP$1,0)),"")</f>
        <v/>
      </c>
      <c r="Y502" s="13" t="str">
        <f>IF(OR($N502="",$N502=0),"",IF($N502=$E$7,'Extracted info for SC'!$J$6,IF($N502=$D$26,'Extracted info for SC'!$J$7,IF($N502=$E$26,'Extracted info for SC'!$J$8,IF($N502=$F$26,'Extracted info for SC'!$J$9,IF($N502=$G$26,'Extracted info for SC'!$J$10,IF($N502=$H$26,'Extracted info for SC'!$J$11,IF($N502=$I$26,'Extracted info for SC'!$J$12,IF($N502=$J$26,'Extracted info for SC'!$J$13,IF($N502=$K$26,'Extracted info for SC'!$J$14,IF($N502=$L$26,'Extracted info for SC'!$J$15,IF($N502=$M$26,'Extracted info for SC'!$J$16,IF($N502=$N$26,'Extracted info for SC'!$J$17,IF($N502=$O$26,'Extracted info for SC'!$J$18,""))))))))))))))</f>
        <v/>
      </c>
      <c r="Z502" s="155"/>
      <c r="AA502" s="13" t="str">
        <f t="shared" si="203"/>
        <v/>
      </c>
      <c r="AB502" s="155"/>
      <c r="AC502" s="13" t="str">
        <f t="shared" ca="1" si="208"/>
        <v>$AB</v>
      </c>
      <c r="AD502" s="13" t="str" cm="1">
        <f t="array" aca="1" ref="AD502" ca="1">IFERROR(IF((LEFT(INDIRECT("$F"&amp;$S502),4))="GOTS",IF($G502="Organic","GOTS_Organic_raw",(IF($G502="Responsible","GOTS_Responsible",(IF($G502="No Attribute (Conventional)","GOTS_conventional",(IF($G502="Recycled Pre/Post-Consumer","GOTS_pre_post",(IF($G502="In-Conversion","GOTS_in_conversion",(IF($G502="Sustainably Sourced","Sustainably_sourced",""))))))))))),IF($G502="Organic","Organic",(IF($G502="Responsible","Responsible",(IF($G502="No Attribute (Conventional)","No_Attribute_Conventional",(IF($G502="Recycled Pre/Post-Consumer","Recycled_Pre_Post_Consumer",(IF($G502="In-Conversion","In_Conversion",(IF($G502="Recycled Pre-Consumer","Recycled_Pre_Consumer",(IF($G502="Recycled Post-Consumer","Recycled_Post_Consumer",(IF($G502="Sustainably Sourced","Sustainably_sourced","")))))))))))))))),"")</f>
        <v/>
      </c>
      <c r="AE502" s="13" t="e" cm="1">
        <f t="array" aca="1" ref="AE502" ca="1">IF(INDIRECT("$F"&amp;$S502)="","",IF(LEFT(INDIRECT("$F"&amp;$S502),3)="GRS","GRS_RCS_RM",IF((LEFT(INDIRECT("$F"&amp;$S502),3))="RCS","GRS_RCS_RM",IF(INDIRECT("$F"&amp;$S502)="OCS (No Label)","OCS_Conversion_RM",IF(LEFT(INDIRECT("$F"&amp;$S502),3)="OCS","OCS_RM",IF(RIGHT(INDIRECT("$F"&amp;$S502),10)="conversion","GOTS_RM_conversion",IF((LEFT(INDIRECT("$F"&amp;$S502),4))="GOTS","GOTS_RM","Responsible_RM")))))))</f>
        <v>#REF!</v>
      </c>
      <c r="AF502" s="13" t="str" cm="1">
        <f t="array" aca="1" ref="AF502" ca="1">IF($S502="","",INDIRECT("$Z"&amp;$S502))</f>
        <v/>
      </c>
      <c r="AG502" s="155"/>
      <c r="AH502" s="13" t="str" cm="1">
        <f t="array" aca="1" ref="AH502" ca="1">IFERROR(INDIRECT("$ag"&amp;S502),"")</f>
        <v/>
      </c>
      <c r="AI502" s="13" t="e" cm="1">
        <f t="array" aca="1" ref="AI502" ca="1">INDIRECT("O"&amp;S501)</f>
        <v>#REF!</v>
      </c>
      <c r="AJ502" s="13" t="str">
        <f>IF($I502="","",INDEX('Raw Material'!$A$1:$J$75,MATCH(I502,'Raw Material'!$A$1:$A$75,0),(MATCH(G502,'Raw Material'!$A$1:$J$1,0))))</f>
        <v/>
      </c>
      <c r="AK502" s="13" t="str">
        <f t="shared" si="204"/>
        <v>YANLIŞRM</v>
      </c>
      <c r="AL502" s="153" t="str">
        <f t="shared" si="205"/>
        <v/>
      </c>
    </row>
    <row r="503" spans="1:38" ht="16.5" customHeight="1">
      <c r="A503" s="161"/>
      <c r="B503" s="166"/>
      <c r="C503" s="167"/>
      <c r="D503" s="156"/>
      <c r="E503" s="156"/>
      <c r="F503" s="174"/>
      <c r="G503" s="181"/>
      <c r="H503" s="182"/>
      <c r="I503" s="182"/>
      <c r="J503" s="182"/>
      <c r="K503" s="32"/>
      <c r="L503" s="178"/>
      <c r="M503" s="178"/>
      <c r="N503" s="81"/>
      <c r="O503" s="185"/>
      <c r="P503" s="103"/>
      <c r="Q503" s="84" t="str">
        <f t="shared" si="206"/>
        <v/>
      </c>
      <c r="R503" s="159"/>
      <c r="S503" s="28" t="str" cm="1">
        <f t="array" aca="1" ref="S503" ca="1">IF(INDIRECT("A"&amp;114+$U503)&lt;&gt;"",114+$U503,"")</f>
        <v/>
      </c>
      <c r="T503" s="28" t="str">
        <f t="shared" ca="1" si="207"/>
        <v>$B</v>
      </c>
      <c r="U503" s="29">
        <f t="shared" si="181"/>
        <v>384</v>
      </c>
      <c r="V503" s="29">
        <v>32.416666666669201</v>
      </c>
      <c r="W503" s="29">
        <f t="shared" si="186"/>
        <v>32</v>
      </c>
      <c r="X503" s="41" t="str" cm="1">
        <f t="array" aca="1" ref="X503" ca="1">IFERROR(INDEX('PC&amp;PD'!$A$1:$AP$15,ROW('PC&amp;PD'!$A$15),MATCH(INDIRECT(T503),'PC&amp;PD'!$A$1:$AP$1,0)),"")</f>
        <v/>
      </c>
      <c r="Y503" s="13" t="str">
        <f>IF(OR($N503="",$N503=0),"",IF($N503=$E$7,'Extracted info for SC'!$J$6,IF($N503=$D$26,'Extracted info for SC'!$J$7,IF($N503=$E$26,'Extracted info for SC'!$J$8,IF($N503=$F$26,'Extracted info for SC'!$J$9,IF($N503=$G$26,'Extracted info for SC'!$J$10,IF($N503=$H$26,'Extracted info for SC'!$J$11,IF($N503=$I$26,'Extracted info for SC'!$J$12,IF($N503=$J$26,'Extracted info for SC'!$J$13,IF($N503=$K$26,'Extracted info for SC'!$J$14,IF($N503=$L$26,'Extracted info for SC'!$J$15,IF($N503=$M$26,'Extracted info for SC'!$J$16,IF($N503=$N$26,'Extracted info for SC'!$J$17,IF($N503=$O$26,'Extracted info for SC'!$J$18,""))))))))))))))</f>
        <v/>
      </c>
      <c r="Z503" s="155"/>
      <c r="AA503" s="13" t="str">
        <f t="shared" si="203"/>
        <v/>
      </c>
      <c r="AB503" s="155"/>
      <c r="AC503" s="13" t="str">
        <f t="shared" ca="1" si="208"/>
        <v>$AB</v>
      </c>
      <c r="AD503" s="13" t="str" cm="1">
        <f t="array" aca="1" ref="AD503" ca="1">IFERROR(IF((LEFT(INDIRECT("$F"&amp;$S503),4))="GOTS",IF($G503="Organic","GOTS_Organic_raw",(IF($G503="Responsible","GOTS_Responsible",(IF($G503="No Attribute (Conventional)","GOTS_conventional",(IF($G503="Recycled Pre/Post-Consumer","GOTS_pre_post",(IF($G503="In-Conversion","GOTS_in_conversion",(IF($G503="Sustainably Sourced","Sustainably_sourced",""))))))))))),IF($G503="Organic","Organic",(IF($G503="Responsible","Responsible",(IF($G503="No Attribute (Conventional)","No_Attribute_Conventional",(IF($G503="Recycled Pre/Post-Consumer","Recycled_Pre_Post_Consumer",(IF($G503="In-Conversion","In_Conversion",(IF($G503="Recycled Pre-Consumer","Recycled_Pre_Consumer",(IF($G503="Recycled Post-Consumer","Recycled_Post_Consumer",(IF($G503="Sustainably Sourced","Sustainably_sourced","")))))))))))))))),"")</f>
        <v/>
      </c>
      <c r="AE503" s="13" t="e" cm="1">
        <f t="array" aca="1" ref="AE503" ca="1">IF(INDIRECT("$F"&amp;$S503)="","",IF(LEFT(INDIRECT("$F"&amp;$S503),3)="GRS","GRS_RCS_RM",IF((LEFT(INDIRECT("$F"&amp;$S503),3))="RCS","GRS_RCS_RM",IF(INDIRECT("$F"&amp;$S503)="OCS (No Label)","OCS_Conversion_RM",IF(LEFT(INDIRECT("$F"&amp;$S503),3)="OCS","OCS_RM",IF(RIGHT(INDIRECT("$F"&amp;$S503),10)="conversion","GOTS_RM_conversion",IF((LEFT(INDIRECT("$F"&amp;$S503),4))="GOTS","GOTS_RM","Responsible_RM")))))))</f>
        <v>#REF!</v>
      </c>
      <c r="AF503" s="13" t="str" cm="1">
        <f t="array" aca="1" ref="AF503" ca="1">IF($S503="","",INDIRECT("$Z"&amp;$S503))</f>
        <v/>
      </c>
      <c r="AG503" s="155"/>
      <c r="AH503" s="13" t="str" cm="1">
        <f t="array" aca="1" ref="AH503" ca="1">IFERROR(INDIRECT("$ag"&amp;S503),"")</f>
        <v/>
      </c>
      <c r="AI503" s="13" t="e" cm="1">
        <f t="array" aca="1" ref="AI503" ca="1">INDIRECT("O"&amp;S502)</f>
        <v>#REF!</v>
      </c>
      <c r="AJ503" s="13" t="str">
        <f>IF($I503="","",INDEX('Raw Material'!$A$1:$J$75,MATCH(I503,'Raw Material'!$A$1:$A$75,0),(MATCH(G503,'Raw Material'!$A$1:$J$1,0))))</f>
        <v/>
      </c>
      <c r="AK503" s="13" t="str">
        <f t="shared" si="204"/>
        <v>YANLIŞRM</v>
      </c>
      <c r="AL503" s="153" t="str">
        <f t="shared" si="205"/>
        <v/>
      </c>
    </row>
    <row r="504" spans="1:38" ht="16.5" customHeight="1">
      <c r="A504" s="162"/>
      <c r="B504" s="168"/>
      <c r="C504" s="169"/>
      <c r="D504" s="156"/>
      <c r="E504" s="156"/>
      <c r="F504" s="175"/>
      <c r="G504" s="181"/>
      <c r="H504" s="182"/>
      <c r="I504" s="182"/>
      <c r="J504" s="182"/>
      <c r="K504" s="32"/>
      <c r="L504" s="179"/>
      <c r="M504" s="179"/>
      <c r="N504" s="81"/>
      <c r="O504" s="185"/>
      <c r="P504" s="103"/>
      <c r="Q504" s="84" t="str">
        <f t="shared" si="206"/>
        <v/>
      </c>
      <c r="R504" s="159"/>
      <c r="S504" s="28" t="str" cm="1">
        <f t="array" aca="1" ref="S504" ca="1">IF(INDIRECT("A"&amp;114+$U504)&lt;&gt;"",114+$U504,"")</f>
        <v/>
      </c>
      <c r="T504" s="28" t="str">
        <f t="shared" ca="1" si="207"/>
        <v>$B</v>
      </c>
      <c r="U504" s="29">
        <f t="shared" si="181"/>
        <v>384</v>
      </c>
      <c r="V504" s="29">
        <v>32.500000000002501</v>
      </c>
      <c r="W504" s="29">
        <f t="shared" si="186"/>
        <v>32</v>
      </c>
      <c r="X504" s="41" t="str" cm="1">
        <f t="array" aca="1" ref="X504" ca="1">IFERROR(INDEX('PC&amp;PD'!$A$1:$AP$15,ROW('PC&amp;PD'!$A$15),MATCH(INDIRECT(T504),'PC&amp;PD'!$A$1:$AP$1,0)),"")</f>
        <v/>
      </c>
      <c r="Y504" s="13" t="str">
        <f>IF(OR($N504="",$N504=0),"",IF($N504=$E$7,'Extracted info for SC'!$J$6,IF($N504=$D$26,'Extracted info for SC'!$J$7,IF($N504=$E$26,'Extracted info for SC'!$J$8,IF($N504=$F$26,'Extracted info for SC'!$J$9,IF($N504=$G$26,'Extracted info for SC'!$J$10,IF($N504=$H$26,'Extracted info for SC'!$J$11,IF($N504=$I$26,'Extracted info for SC'!$J$12,IF($N504=$J$26,'Extracted info for SC'!$J$13,IF($N504=$K$26,'Extracted info for SC'!$J$14,IF($N504=$L$26,'Extracted info for SC'!$J$15,IF($N504=$M$26,'Extracted info for SC'!$J$16,IF($N504=$N$26,'Extracted info for SC'!$J$17,IF($N504=$O$26,'Extracted info for SC'!$J$18,""))))))))))))))</f>
        <v/>
      </c>
      <c r="Z504" s="155"/>
      <c r="AA504" s="13" t="str">
        <f t="shared" si="203"/>
        <v/>
      </c>
      <c r="AB504" s="155"/>
      <c r="AC504" s="13" t="str">
        <f t="shared" ca="1" si="208"/>
        <v>$AB</v>
      </c>
      <c r="AD504" s="13" t="str" cm="1">
        <f t="array" aca="1" ref="AD504" ca="1">IFERROR(IF((LEFT(INDIRECT("$F"&amp;$S504),4))="GOTS",IF($G504="Organic","GOTS_Organic_raw",(IF($G504="Responsible","GOTS_Responsible",(IF($G504="No Attribute (Conventional)","GOTS_conventional",(IF($G504="Recycled Pre/Post-Consumer","GOTS_pre_post",(IF($G504="In-Conversion","GOTS_in_conversion",(IF($G504="Sustainably Sourced","Sustainably_sourced",""))))))))))),IF($G504="Organic","Organic",(IF($G504="Responsible","Responsible",(IF($G504="No Attribute (Conventional)","No_Attribute_Conventional",(IF($G504="Recycled Pre/Post-Consumer","Recycled_Pre_Post_Consumer",(IF($G504="In-Conversion","In_Conversion",(IF($G504="Recycled Pre-Consumer","Recycled_Pre_Consumer",(IF($G504="Recycled Post-Consumer","Recycled_Post_Consumer",(IF($G504="Sustainably Sourced","Sustainably_sourced","")))))))))))))))),"")</f>
        <v/>
      </c>
      <c r="AE504" s="13" t="e" cm="1">
        <f t="array" aca="1" ref="AE504" ca="1">IF(INDIRECT("$F"&amp;$S504)="","",IF(LEFT(INDIRECT("$F"&amp;$S504),3)="GRS","GRS_RCS_RM",IF((LEFT(INDIRECT("$F"&amp;$S504),3))="RCS","GRS_RCS_RM",IF(INDIRECT("$F"&amp;$S504)="OCS (No Label)","OCS_Conversion_RM",IF(LEFT(INDIRECT("$F"&amp;$S504),3)="OCS","OCS_RM",IF(RIGHT(INDIRECT("$F"&amp;$S504),10)="conversion","GOTS_RM_conversion",IF((LEFT(INDIRECT("$F"&amp;$S504),4))="GOTS","GOTS_RM","Responsible_RM")))))))</f>
        <v>#REF!</v>
      </c>
      <c r="AF504" s="13" t="str" cm="1">
        <f t="array" aca="1" ref="AF504" ca="1">IF($S504="","",INDIRECT("$Z"&amp;$S504))</f>
        <v/>
      </c>
      <c r="AG504" s="155"/>
      <c r="AH504" s="13" t="str" cm="1">
        <f t="array" aca="1" ref="AH504" ca="1">IFERROR(INDIRECT("$ag"&amp;S504),"")</f>
        <v/>
      </c>
      <c r="AI504" s="13" t="e" cm="1">
        <f t="array" aca="1" ref="AI504" ca="1">INDIRECT("O"&amp;S503)</f>
        <v>#REF!</v>
      </c>
      <c r="AJ504" s="13" t="str">
        <f>IF($I504="","",INDEX('Raw Material'!$A$1:$J$75,MATCH(I504,'Raw Material'!$A$1:$A$75,0),(MATCH(G504,'Raw Material'!$A$1:$J$1,0))))</f>
        <v/>
      </c>
      <c r="AK504" s="13" t="str">
        <f t="shared" si="204"/>
        <v>YANLIŞRM</v>
      </c>
      <c r="AL504" s="153" t="str">
        <f t="shared" si="205"/>
        <v/>
      </c>
    </row>
    <row r="505" spans="1:38" ht="16.5" customHeight="1">
      <c r="A505" s="162"/>
      <c r="B505" s="168"/>
      <c r="C505" s="169"/>
      <c r="D505" s="156"/>
      <c r="E505" s="156"/>
      <c r="F505" s="175"/>
      <c r="G505" s="181"/>
      <c r="H505" s="182"/>
      <c r="I505" s="182"/>
      <c r="J505" s="182"/>
      <c r="K505" s="32"/>
      <c r="L505" s="179"/>
      <c r="M505" s="179"/>
      <c r="N505" s="81"/>
      <c r="O505" s="185"/>
      <c r="P505" s="103"/>
      <c r="Q505" s="84" t="str">
        <f t="shared" si="206"/>
        <v/>
      </c>
      <c r="R505" s="159"/>
      <c r="S505" s="28" t="str" cm="1">
        <f t="array" aca="1" ref="S505" ca="1">IF(INDIRECT("A"&amp;114+$U505)&lt;&gt;"",114+$U505,"")</f>
        <v/>
      </c>
      <c r="T505" s="28" t="str">
        <f t="shared" ca="1" si="207"/>
        <v>$B</v>
      </c>
      <c r="U505" s="29">
        <f t="shared" si="181"/>
        <v>384</v>
      </c>
      <c r="V505" s="29">
        <v>32.583333333335801</v>
      </c>
      <c r="W505" s="29">
        <f t="shared" si="186"/>
        <v>32</v>
      </c>
      <c r="X505" s="41" t="str" cm="1">
        <f t="array" aca="1" ref="X505" ca="1">IFERROR(INDEX('PC&amp;PD'!$A$1:$AP$15,ROW('PC&amp;PD'!$A$15),MATCH(INDIRECT(T505),'PC&amp;PD'!$A$1:$AP$1,0)),"")</f>
        <v/>
      </c>
      <c r="Y505" s="13" t="str">
        <f>IF(OR($N505="",$N505=0),"",IF($N505=$E$7,'Extracted info for SC'!$J$6,IF($N505=$D$26,'Extracted info for SC'!$J$7,IF($N505=$E$26,'Extracted info for SC'!$J$8,IF($N505=$F$26,'Extracted info for SC'!$J$9,IF($N505=$G$26,'Extracted info for SC'!$J$10,IF($N505=$H$26,'Extracted info for SC'!$J$11,IF($N505=$I$26,'Extracted info for SC'!$J$12,IF($N505=$J$26,'Extracted info for SC'!$J$13,IF($N505=$K$26,'Extracted info for SC'!$J$14,IF($N505=$L$26,'Extracted info for SC'!$J$15,IF($N505=$M$26,'Extracted info for SC'!$J$16,IF($N505=$N$26,'Extracted info for SC'!$J$17,IF($N505=$O$26,'Extracted info for SC'!$J$18,""))))))))))))))</f>
        <v/>
      </c>
      <c r="Z505" s="155"/>
      <c r="AA505" s="13" t="str">
        <f t="shared" si="203"/>
        <v/>
      </c>
      <c r="AB505" s="155"/>
      <c r="AC505" s="13" t="str">
        <f t="shared" ca="1" si="208"/>
        <v>$AB</v>
      </c>
      <c r="AD505" s="13" t="str" cm="1">
        <f t="array" aca="1" ref="AD505" ca="1">IFERROR(IF((LEFT(INDIRECT("$F"&amp;$S505),4))="GOTS",IF($G505="Organic","GOTS_Organic_raw",(IF($G505="Responsible","GOTS_Responsible",(IF($G505="No Attribute (Conventional)","GOTS_conventional",(IF($G505="Recycled Pre/Post-Consumer","GOTS_pre_post",(IF($G505="In-Conversion","GOTS_in_conversion",(IF($G505="Sustainably Sourced","Sustainably_sourced",""))))))))))),IF($G505="Organic","Organic",(IF($G505="Responsible","Responsible",(IF($G505="No Attribute (Conventional)","No_Attribute_Conventional",(IF($G505="Recycled Pre/Post-Consumer","Recycled_Pre_Post_Consumer",(IF($G505="In-Conversion","In_Conversion",(IF($G505="Recycled Pre-Consumer","Recycled_Pre_Consumer",(IF($G505="Recycled Post-Consumer","Recycled_Post_Consumer",(IF($G505="Sustainably Sourced","Sustainably_sourced","")))))))))))))))),"")</f>
        <v/>
      </c>
      <c r="AE505" s="13" t="e" cm="1">
        <f t="array" aca="1" ref="AE505" ca="1">IF(INDIRECT("$F"&amp;$S505)="","",IF(LEFT(INDIRECT("$F"&amp;$S505),3)="GRS","GRS_RCS_RM",IF((LEFT(INDIRECT("$F"&amp;$S505),3))="RCS","GRS_RCS_RM",IF(INDIRECT("$F"&amp;$S505)="OCS (No Label)","OCS_Conversion_RM",IF(LEFT(INDIRECT("$F"&amp;$S505),3)="OCS","OCS_RM",IF(RIGHT(INDIRECT("$F"&amp;$S505),10)="conversion","GOTS_RM_conversion",IF((LEFT(INDIRECT("$F"&amp;$S505),4))="GOTS","GOTS_RM","Responsible_RM")))))))</f>
        <v>#REF!</v>
      </c>
      <c r="AF505" s="13" t="str" cm="1">
        <f t="array" aca="1" ref="AF505" ca="1">IF($S505="","",INDIRECT("$Z"&amp;$S505))</f>
        <v/>
      </c>
      <c r="AG505" s="155"/>
      <c r="AH505" s="13" t="str" cm="1">
        <f t="array" aca="1" ref="AH505" ca="1">IFERROR(INDIRECT("$ag"&amp;S505),"")</f>
        <v/>
      </c>
      <c r="AI505" s="13" t="e" cm="1">
        <f t="array" aca="1" ref="AI505" ca="1">INDIRECT("O"&amp;S504)</f>
        <v>#REF!</v>
      </c>
      <c r="AJ505" s="13" t="str">
        <f>IF($I505="","",INDEX('Raw Material'!$A$1:$J$75,MATCH(I505,'Raw Material'!$A$1:$A$75,0),(MATCH(G505,'Raw Material'!$A$1:$J$1,0))))</f>
        <v/>
      </c>
      <c r="AK505" s="13" t="str">
        <f t="shared" si="204"/>
        <v>YANLIŞRM</v>
      </c>
      <c r="AL505" s="153" t="str">
        <f t="shared" si="205"/>
        <v/>
      </c>
    </row>
    <row r="506" spans="1:38" ht="16.5" customHeight="1">
      <c r="A506" s="162"/>
      <c r="B506" s="168"/>
      <c r="C506" s="169"/>
      <c r="D506" s="156"/>
      <c r="E506" s="156"/>
      <c r="F506" s="175"/>
      <c r="G506" s="181"/>
      <c r="H506" s="182"/>
      <c r="I506" s="182"/>
      <c r="J506" s="182"/>
      <c r="K506" s="32"/>
      <c r="L506" s="179"/>
      <c r="M506" s="179"/>
      <c r="N506" s="81"/>
      <c r="O506" s="185"/>
      <c r="P506" s="103"/>
      <c r="Q506" s="84" t="str">
        <f t="shared" si="206"/>
        <v/>
      </c>
      <c r="R506" s="159"/>
      <c r="S506" s="28" t="str" cm="1">
        <f t="array" aca="1" ref="S506" ca="1">IF(INDIRECT("A"&amp;114+$U506)&lt;&gt;"",114+$U506,"")</f>
        <v/>
      </c>
      <c r="T506" s="28" t="str">
        <f t="shared" ca="1" si="207"/>
        <v>$B</v>
      </c>
      <c r="U506" s="29">
        <f t="shared" si="181"/>
        <v>384</v>
      </c>
      <c r="V506" s="29">
        <v>32.666666666669201</v>
      </c>
      <c r="W506" s="29">
        <f t="shared" si="186"/>
        <v>32</v>
      </c>
      <c r="X506" s="41" t="str" cm="1">
        <f t="array" aca="1" ref="X506" ca="1">IFERROR(INDEX('PC&amp;PD'!$A$1:$AP$15,ROW('PC&amp;PD'!$A$15),MATCH(INDIRECT(T506),'PC&amp;PD'!$A$1:$AP$1,0)),"")</f>
        <v/>
      </c>
      <c r="Y506" s="13" t="str">
        <f>IF(OR($N506="",$N506=0),"",IF($N506=$E$7,'Extracted info for SC'!$J$6,IF($N506=$D$26,'Extracted info for SC'!$J$7,IF($N506=$E$26,'Extracted info for SC'!$J$8,IF($N506=$F$26,'Extracted info for SC'!$J$9,IF($N506=$G$26,'Extracted info for SC'!$J$10,IF($N506=$H$26,'Extracted info for SC'!$J$11,IF($N506=$I$26,'Extracted info for SC'!$J$12,IF($N506=$J$26,'Extracted info for SC'!$J$13,IF($N506=$K$26,'Extracted info for SC'!$J$14,IF($N506=$L$26,'Extracted info for SC'!$J$15,IF($N506=$M$26,'Extracted info for SC'!$J$16,IF($N506=$N$26,'Extracted info for SC'!$J$17,IF($N506=$O$26,'Extracted info for SC'!$J$18,""))))))))))))))</f>
        <v/>
      </c>
      <c r="Z506" s="155"/>
      <c r="AA506" s="13" t="str">
        <f t="shared" si="203"/>
        <v/>
      </c>
      <c r="AB506" s="155"/>
      <c r="AC506" s="13" t="str">
        <f t="shared" ca="1" si="208"/>
        <v>$AB</v>
      </c>
      <c r="AD506" s="13" t="str" cm="1">
        <f t="array" aca="1" ref="AD506" ca="1">IFERROR(IF((LEFT(INDIRECT("$F"&amp;$S506),4))="GOTS",IF($G506="Organic","GOTS_Organic_raw",(IF($G506="Responsible","GOTS_Responsible",(IF($G506="No Attribute (Conventional)","GOTS_conventional",(IF($G506="Recycled Pre/Post-Consumer","GOTS_pre_post",(IF($G506="In-Conversion","GOTS_in_conversion",(IF($G506="Sustainably Sourced","Sustainably_sourced",""))))))))))),IF($G506="Organic","Organic",(IF($G506="Responsible","Responsible",(IF($G506="No Attribute (Conventional)","No_Attribute_Conventional",(IF($G506="Recycled Pre/Post-Consumer","Recycled_Pre_Post_Consumer",(IF($G506="In-Conversion","In_Conversion",(IF($G506="Recycled Pre-Consumer","Recycled_Pre_Consumer",(IF($G506="Recycled Post-Consumer","Recycled_Post_Consumer",(IF($G506="Sustainably Sourced","Sustainably_sourced","")))))))))))))))),"")</f>
        <v/>
      </c>
      <c r="AE506" s="13" t="e" cm="1">
        <f t="array" aca="1" ref="AE506" ca="1">IF(INDIRECT("$F"&amp;$S506)="","",IF(LEFT(INDIRECT("$F"&amp;$S506),3)="GRS","GRS_RCS_RM",IF((LEFT(INDIRECT("$F"&amp;$S506),3))="RCS","GRS_RCS_RM",IF(INDIRECT("$F"&amp;$S506)="OCS (No Label)","OCS_Conversion_RM",IF(LEFT(INDIRECT("$F"&amp;$S506),3)="OCS","OCS_RM",IF(RIGHT(INDIRECT("$F"&amp;$S506),10)="conversion","GOTS_RM_conversion",IF((LEFT(INDIRECT("$F"&amp;$S506),4))="GOTS","GOTS_RM","Responsible_RM")))))))</f>
        <v>#REF!</v>
      </c>
      <c r="AF506" s="13" t="str" cm="1">
        <f t="array" aca="1" ref="AF506" ca="1">IF($S506="","",INDIRECT("$Z"&amp;$S506))</f>
        <v/>
      </c>
      <c r="AG506" s="155"/>
      <c r="AH506" s="13" t="str" cm="1">
        <f t="array" aca="1" ref="AH506" ca="1">IFERROR(INDIRECT("$ag"&amp;S506),"")</f>
        <v/>
      </c>
      <c r="AI506" s="13" t="e" cm="1">
        <f t="array" aca="1" ref="AI506" ca="1">INDIRECT("O"&amp;S505)</f>
        <v>#REF!</v>
      </c>
      <c r="AJ506" s="13" t="str">
        <f>IF($I506="","",INDEX('Raw Material'!$A$1:$J$75,MATCH(I506,'Raw Material'!$A$1:$A$75,0),(MATCH(G506,'Raw Material'!$A$1:$J$1,0))))</f>
        <v/>
      </c>
      <c r="AK506" s="13" t="str">
        <f t="shared" si="204"/>
        <v>YANLIŞRM</v>
      </c>
      <c r="AL506" s="153" t="str">
        <f t="shared" si="205"/>
        <v/>
      </c>
    </row>
    <row r="507" spans="1:38" ht="16.5" customHeight="1">
      <c r="A507" s="162"/>
      <c r="B507" s="168"/>
      <c r="C507" s="169"/>
      <c r="D507" s="156"/>
      <c r="E507" s="156"/>
      <c r="F507" s="175"/>
      <c r="G507" s="181"/>
      <c r="H507" s="182"/>
      <c r="I507" s="182"/>
      <c r="J507" s="182"/>
      <c r="K507" s="32"/>
      <c r="L507" s="179"/>
      <c r="M507" s="179"/>
      <c r="N507" s="81"/>
      <c r="O507" s="185"/>
      <c r="P507" s="103"/>
      <c r="Q507" s="84" t="str">
        <f t="shared" si="206"/>
        <v/>
      </c>
      <c r="R507" s="159"/>
      <c r="S507" s="28" t="str" cm="1">
        <f t="array" aca="1" ref="S507" ca="1">IF(INDIRECT("A"&amp;114+$U507)&lt;&gt;"",114+$U507,"")</f>
        <v/>
      </c>
      <c r="T507" s="28" t="str">
        <f t="shared" ca="1" si="207"/>
        <v>$B</v>
      </c>
      <c r="U507" s="29">
        <f t="shared" si="181"/>
        <v>384</v>
      </c>
      <c r="V507" s="29">
        <v>32.750000000002501</v>
      </c>
      <c r="W507" s="29">
        <f t="shared" si="186"/>
        <v>32</v>
      </c>
      <c r="X507" s="41" t="str" cm="1">
        <f t="array" aca="1" ref="X507" ca="1">IFERROR(INDEX('PC&amp;PD'!$A$1:$AP$15,ROW('PC&amp;PD'!$A$15),MATCH(INDIRECT(T507),'PC&amp;PD'!$A$1:$AP$1,0)),"")</f>
        <v/>
      </c>
      <c r="Y507" s="13" t="str">
        <f>IF(OR($N507="",$N507=0),"",IF($N507=$E$7,'Extracted info for SC'!$J$6,IF($N507=$D$26,'Extracted info for SC'!$J$7,IF($N507=$E$26,'Extracted info for SC'!$J$8,IF($N507=$F$26,'Extracted info for SC'!$J$9,IF($N507=$G$26,'Extracted info for SC'!$J$10,IF($N507=$H$26,'Extracted info for SC'!$J$11,IF($N507=$I$26,'Extracted info for SC'!$J$12,IF($N507=$J$26,'Extracted info for SC'!$J$13,IF($N507=$K$26,'Extracted info for SC'!$J$14,IF($N507=$L$26,'Extracted info for SC'!$J$15,IF($N507=$M$26,'Extracted info for SC'!$J$16,IF($N507=$N$26,'Extracted info for SC'!$J$17,IF($N507=$O$26,'Extracted info for SC'!$J$18,""))))))))))))))</f>
        <v/>
      </c>
      <c r="Z507" s="155"/>
      <c r="AA507" s="13" t="str">
        <f t="shared" si="203"/>
        <v/>
      </c>
      <c r="AB507" s="155"/>
      <c r="AC507" s="13" t="str">
        <f t="shared" ca="1" si="208"/>
        <v>$AB</v>
      </c>
      <c r="AD507" s="13" t="str" cm="1">
        <f t="array" aca="1" ref="AD507" ca="1">IFERROR(IF((LEFT(INDIRECT("$F"&amp;$S507),4))="GOTS",IF($G507="Organic","GOTS_Organic_raw",(IF($G507="Responsible","GOTS_Responsible",(IF($G507="No Attribute (Conventional)","GOTS_conventional",(IF($G507="Recycled Pre/Post-Consumer","GOTS_pre_post",(IF($G507="In-Conversion","GOTS_in_conversion",(IF($G507="Sustainably Sourced","Sustainably_sourced",""))))))))))),IF($G507="Organic","Organic",(IF($G507="Responsible","Responsible",(IF($G507="No Attribute (Conventional)","No_Attribute_Conventional",(IF($G507="Recycled Pre/Post-Consumer","Recycled_Pre_Post_Consumer",(IF($G507="In-Conversion","In_Conversion",(IF($G507="Recycled Pre-Consumer","Recycled_Pre_Consumer",(IF($G507="Recycled Post-Consumer","Recycled_Post_Consumer",(IF($G507="Sustainably Sourced","Sustainably_sourced","")))))))))))))))),"")</f>
        <v/>
      </c>
      <c r="AE507" s="13" t="e" cm="1">
        <f t="array" aca="1" ref="AE507" ca="1">IF(INDIRECT("$F"&amp;$S507)="","",IF(LEFT(INDIRECT("$F"&amp;$S507),3)="GRS","GRS_RCS_RM",IF((LEFT(INDIRECT("$F"&amp;$S507),3))="RCS","GRS_RCS_RM",IF(INDIRECT("$F"&amp;$S507)="OCS (No Label)","OCS_Conversion_RM",IF(LEFT(INDIRECT("$F"&amp;$S507),3)="OCS","OCS_RM",IF(RIGHT(INDIRECT("$F"&amp;$S507),10)="conversion","GOTS_RM_conversion",IF((LEFT(INDIRECT("$F"&amp;$S507),4))="GOTS","GOTS_RM","Responsible_RM")))))))</f>
        <v>#REF!</v>
      </c>
      <c r="AF507" s="13" t="str" cm="1">
        <f t="array" aca="1" ref="AF507" ca="1">IF($S507="","",INDIRECT("$Z"&amp;$S507))</f>
        <v/>
      </c>
      <c r="AG507" s="155"/>
      <c r="AH507" s="13" t="str" cm="1">
        <f t="array" aca="1" ref="AH507" ca="1">IFERROR(INDIRECT("$ag"&amp;S507),"")</f>
        <v/>
      </c>
      <c r="AI507" s="13" t="e" cm="1">
        <f t="array" aca="1" ref="AI507" ca="1">INDIRECT("O"&amp;S506)</f>
        <v>#REF!</v>
      </c>
      <c r="AJ507" s="13" t="str">
        <f>IF($I507="","",INDEX('Raw Material'!$A$1:$J$75,MATCH(I507,'Raw Material'!$A$1:$A$75,0),(MATCH(G507,'Raw Material'!$A$1:$J$1,0))))</f>
        <v/>
      </c>
      <c r="AK507" s="13" t="str">
        <f t="shared" si="204"/>
        <v>YANLIŞRM</v>
      </c>
      <c r="AL507" s="153" t="str">
        <f t="shared" si="205"/>
        <v/>
      </c>
    </row>
    <row r="508" spans="1:38" ht="16.5" customHeight="1">
      <c r="A508" s="162"/>
      <c r="B508" s="168"/>
      <c r="C508" s="169"/>
      <c r="D508" s="156"/>
      <c r="E508" s="156"/>
      <c r="F508" s="175"/>
      <c r="G508" s="181"/>
      <c r="H508" s="182"/>
      <c r="I508" s="182"/>
      <c r="J508" s="182"/>
      <c r="K508" s="32"/>
      <c r="L508" s="179"/>
      <c r="M508" s="179"/>
      <c r="N508" s="81"/>
      <c r="O508" s="185"/>
      <c r="P508" s="103"/>
      <c r="Q508" s="84" t="str">
        <f t="shared" si="206"/>
        <v/>
      </c>
      <c r="R508" s="159"/>
      <c r="S508" s="28" t="str" cm="1">
        <f t="array" aca="1" ref="S508" ca="1">IF(INDIRECT("A"&amp;114+$U508)&lt;&gt;"",114+$U508,"")</f>
        <v/>
      </c>
      <c r="T508" s="28" t="str">
        <f t="shared" ca="1" si="207"/>
        <v>$B</v>
      </c>
      <c r="U508" s="29">
        <f t="shared" si="181"/>
        <v>384</v>
      </c>
      <c r="V508" s="29">
        <v>32.833333333335901</v>
      </c>
      <c r="W508" s="29">
        <f t="shared" si="186"/>
        <v>32</v>
      </c>
      <c r="X508" s="41" t="str" cm="1">
        <f t="array" aca="1" ref="X508" ca="1">IFERROR(INDEX('PC&amp;PD'!$A$1:$AP$15,ROW('PC&amp;PD'!$A$15),MATCH(INDIRECT(T508),'PC&amp;PD'!$A$1:$AP$1,0)),"")</f>
        <v/>
      </c>
      <c r="Y508" s="13" t="str">
        <f>IF(OR($N508="",$N508=0),"",IF($N508=$E$7,'Extracted info for SC'!$J$6,IF($N508=$D$26,'Extracted info for SC'!$J$7,IF($N508=$E$26,'Extracted info for SC'!$J$8,IF($N508=$F$26,'Extracted info for SC'!$J$9,IF($N508=$G$26,'Extracted info for SC'!$J$10,IF($N508=$H$26,'Extracted info for SC'!$J$11,IF($N508=$I$26,'Extracted info for SC'!$J$12,IF($N508=$J$26,'Extracted info for SC'!$J$13,IF($N508=$K$26,'Extracted info for SC'!$J$14,IF($N508=$L$26,'Extracted info for SC'!$J$15,IF($N508=$M$26,'Extracted info for SC'!$J$16,IF($N508=$N$26,'Extracted info for SC'!$J$17,IF($N508=$O$26,'Extracted info for SC'!$J$18,""))))))))))))))</f>
        <v/>
      </c>
      <c r="Z508" s="155"/>
      <c r="AA508" s="13" t="str">
        <f t="shared" si="203"/>
        <v/>
      </c>
      <c r="AB508" s="155"/>
      <c r="AC508" s="13" t="str">
        <f t="shared" ca="1" si="208"/>
        <v>$AB</v>
      </c>
      <c r="AD508" s="13" t="str" cm="1">
        <f t="array" aca="1" ref="AD508" ca="1">IFERROR(IF((LEFT(INDIRECT("$F"&amp;$S508),4))="GOTS",IF($G508="Organic","GOTS_Organic_raw",(IF($G508="Responsible","GOTS_Responsible",(IF($G508="No Attribute (Conventional)","GOTS_conventional",(IF($G508="Recycled Pre/Post-Consumer","GOTS_pre_post",(IF($G508="In-Conversion","GOTS_in_conversion",(IF($G508="Sustainably Sourced","Sustainably_sourced",""))))))))))),IF($G508="Organic","Organic",(IF($G508="Responsible","Responsible",(IF($G508="No Attribute (Conventional)","No_Attribute_Conventional",(IF($G508="Recycled Pre/Post-Consumer","Recycled_Pre_Post_Consumer",(IF($G508="In-Conversion","In_Conversion",(IF($G508="Recycled Pre-Consumer","Recycled_Pre_Consumer",(IF($G508="Recycled Post-Consumer","Recycled_Post_Consumer",(IF($G508="Sustainably Sourced","Sustainably_sourced","")))))))))))))))),"")</f>
        <v/>
      </c>
      <c r="AE508" s="13" t="e" cm="1">
        <f t="array" aca="1" ref="AE508" ca="1">IF(INDIRECT("$F"&amp;$S508)="","",IF(LEFT(INDIRECT("$F"&amp;$S508),3)="GRS","GRS_RCS_RM",IF((LEFT(INDIRECT("$F"&amp;$S508),3))="RCS","GRS_RCS_RM",IF(INDIRECT("$F"&amp;$S508)="OCS (No Label)","OCS_Conversion_RM",IF(LEFT(INDIRECT("$F"&amp;$S508),3)="OCS","OCS_RM",IF(RIGHT(INDIRECT("$F"&amp;$S508),10)="conversion","GOTS_RM_conversion",IF((LEFT(INDIRECT("$F"&amp;$S508),4))="GOTS","GOTS_RM","Responsible_RM")))))))</f>
        <v>#REF!</v>
      </c>
      <c r="AF508" s="13" t="str" cm="1">
        <f t="array" aca="1" ref="AF508" ca="1">IF($S508="","",INDIRECT("$Z"&amp;$S508))</f>
        <v/>
      </c>
      <c r="AG508" s="155"/>
      <c r="AH508" s="13" t="str" cm="1">
        <f t="array" aca="1" ref="AH508" ca="1">IFERROR(INDIRECT("$ag"&amp;S508),"")</f>
        <v/>
      </c>
      <c r="AI508" s="13" t="e" cm="1">
        <f t="array" aca="1" ref="AI508" ca="1">INDIRECT("O"&amp;S507)</f>
        <v>#REF!</v>
      </c>
      <c r="AJ508" s="13" t="str">
        <f>IF($I508="","",INDEX('Raw Material'!$A$1:$J$75,MATCH(I508,'Raw Material'!$A$1:$A$75,0),(MATCH(G508,'Raw Material'!$A$1:$J$1,0))))</f>
        <v/>
      </c>
      <c r="AK508" s="13" t="str">
        <f t="shared" si="204"/>
        <v>YANLIŞRM</v>
      </c>
      <c r="AL508" s="153" t="str">
        <f t="shared" si="205"/>
        <v/>
      </c>
    </row>
    <row r="509" spans="1:38" ht="16.5" customHeight="1" thickBot="1">
      <c r="A509" s="163"/>
      <c r="B509" s="170"/>
      <c r="C509" s="171"/>
      <c r="D509" s="156"/>
      <c r="E509" s="156"/>
      <c r="F509" s="176"/>
      <c r="G509" s="157"/>
      <c r="H509" s="158"/>
      <c r="I509" s="158"/>
      <c r="J509" s="158"/>
      <c r="K509" s="33"/>
      <c r="L509" s="180"/>
      <c r="M509" s="180"/>
      <c r="N509" s="82"/>
      <c r="O509" s="186"/>
      <c r="P509" s="103"/>
      <c r="Q509" s="84" t="str">
        <f t="shared" si="206"/>
        <v/>
      </c>
      <c r="R509" s="159"/>
      <c r="S509" s="28" t="str" cm="1">
        <f t="array" aca="1" ref="S509" ca="1">IF(INDIRECT("A"&amp;114+$U509)&lt;&gt;"",114+$U509,"")</f>
        <v/>
      </c>
      <c r="T509" s="28" t="str">
        <f t="shared" ca="1" si="207"/>
        <v>$B</v>
      </c>
      <c r="U509" s="29">
        <f t="shared" si="181"/>
        <v>384</v>
      </c>
      <c r="V509" s="29">
        <v>32.916666666669201</v>
      </c>
      <c r="W509" s="29">
        <f t="shared" si="186"/>
        <v>32</v>
      </c>
      <c r="X509" s="41" t="str" cm="1">
        <f t="array" aca="1" ref="X509" ca="1">IFERROR(INDEX('PC&amp;PD'!$A$1:$AP$15,ROW('PC&amp;PD'!$A$15),MATCH(INDIRECT(T509),'PC&amp;PD'!$A$1:$AP$1,0)),"")</f>
        <v/>
      </c>
      <c r="Y509" s="13" t="str">
        <f>IF(OR($N509="",$N509=0),"",IF($N509=$E$7,'Extracted info for SC'!$J$6,IF($N509=$D$26,'Extracted info for SC'!$J$7,IF($N509=$E$26,'Extracted info for SC'!$J$8,IF($N509=$F$26,'Extracted info for SC'!$J$9,IF($N509=$G$26,'Extracted info for SC'!$J$10,IF($N509=$H$26,'Extracted info for SC'!$J$11,IF($N509=$I$26,'Extracted info for SC'!$J$12,IF($N509=$J$26,'Extracted info for SC'!$J$13,IF($N509=$K$26,'Extracted info for SC'!$J$14,IF($N509=$L$26,'Extracted info for SC'!$J$15,IF($N509=$M$26,'Extracted info for SC'!$J$16,IF($N509=$N$26,'Extracted info for SC'!$J$17,IF($N509=$O$26,'Extracted info for SC'!$J$18,""))))))))))))))</f>
        <v/>
      </c>
      <c r="Z509" s="155"/>
      <c r="AA509" s="13" t="str">
        <f t="shared" si="203"/>
        <v/>
      </c>
      <c r="AB509" s="155"/>
      <c r="AC509" s="13" t="str">
        <f t="shared" ca="1" si="208"/>
        <v>$AB</v>
      </c>
      <c r="AD509" s="13" t="str" cm="1">
        <f t="array" aca="1" ref="AD509" ca="1">IFERROR(IF((LEFT(INDIRECT("$F"&amp;$S509),4))="GOTS",IF($G509="Organic","GOTS_Organic_raw",(IF($G509="Responsible","GOTS_Responsible",(IF($G509="No Attribute (Conventional)","GOTS_conventional",(IF($G509="Recycled Pre/Post-Consumer","GOTS_pre_post",(IF($G509="In-Conversion","GOTS_in_conversion",(IF($G509="Sustainably Sourced","Sustainably_sourced",""))))))))))),IF($G509="Organic","Organic",(IF($G509="Responsible","Responsible",(IF($G509="No Attribute (Conventional)","No_Attribute_Conventional",(IF($G509="Recycled Pre/Post-Consumer","Recycled_Pre_Post_Consumer",(IF($G509="In-Conversion","In_Conversion",(IF($G509="Recycled Pre-Consumer","Recycled_Pre_Consumer",(IF($G509="Recycled Post-Consumer","Recycled_Post_Consumer",(IF($G509="Sustainably Sourced","Sustainably_sourced","")))))))))))))))),"")</f>
        <v/>
      </c>
      <c r="AE509" s="13" t="e" cm="1">
        <f t="array" aca="1" ref="AE509" ca="1">IF(INDIRECT("$F"&amp;$S509)="","",IF(LEFT(INDIRECT("$F"&amp;$S509),3)="GRS","GRS_RCS_RM",IF((LEFT(INDIRECT("$F"&amp;$S509),3))="RCS","GRS_RCS_RM",IF(INDIRECT("$F"&amp;$S509)="OCS (No Label)","OCS_Conversion_RM",IF(LEFT(INDIRECT("$F"&amp;$S509),3)="OCS","OCS_RM",IF(RIGHT(INDIRECT("$F"&amp;$S509),10)="conversion","GOTS_RM_conversion",IF((LEFT(INDIRECT("$F"&amp;$S509),4))="GOTS","GOTS_RM","Responsible_RM")))))))</f>
        <v>#REF!</v>
      </c>
      <c r="AF509" s="13" t="str" cm="1">
        <f t="array" aca="1" ref="AF509" ca="1">IF($S509="","",INDIRECT("$Z"&amp;$S509))</f>
        <v/>
      </c>
      <c r="AG509" s="155"/>
      <c r="AH509" s="13" t="str" cm="1">
        <f t="array" aca="1" ref="AH509" ca="1">IFERROR(INDIRECT("$ag"&amp;S509),"")</f>
        <v/>
      </c>
      <c r="AI509" s="13" t="e" cm="1">
        <f t="array" aca="1" ref="AI509" ca="1">INDIRECT("O"&amp;S508)</f>
        <v>#REF!</v>
      </c>
      <c r="AJ509" s="13" t="str">
        <f>IF($I509="","",INDEX('Raw Material'!$A$1:$J$75,MATCH(I509,'Raw Material'!$A$1:$A$75,0),(MATCH(G509,'Raw Material'!$A$1:$J$1,0))))</f>
        <v/>
      </c>
      <c r="AK509" s="13" t="str">
        <f t="shared" si="204"/>
        <v>YANLIŞRM</v>
      </c>
      <c r="AL509" s="153" t="str">
        <f t="shared" si="205"/>
        <v/>
      </c>
    </row>
    <row r="510" spans="1:38" ht="16.5" customHeight="1">
      <c r="A510" s="160" t="str">
        <f>IF(B510="","",COUNTA($B$114:$B510))</f>
        <v/>
      </c>
      <c r="B510" s="164"/>
      <c r="C510" s="165"/>
      <c r="D510" s="183"/>
      <c r="E510" s="183"/>
      <c r="F510" s="172"/>
      <c r="G510" s="212"/>
      <c r="H510" s="206"/>
      <c r="I510" s="206"/>
      <c r="J510" s="206"/>
      <c r="K510" s="31"/>
      <c r="L510" s="177" t="str">
        <f t="shared" ref="L510" si="209">IF(R510="","",LEFT(R510,LEN(R510)-2))</f>
        <v/>
      </c>
      <c r="M510" s="177"/>
      <c r="N510" s="80"/>
      <c r="O510" s="184"/>
      <c r="P510" s="103"/>
      <c r="Q510" s="84" t="str">
        <f t="shared" si="206"/>
        <v/>
      </c>
      <c r="R510" s="159" t="str">
        <f t="shared" ref="R510" si="210">CONCATENATE($Q510,Q511,Q512,Q513,Q514,Q515,$Q516,$Q517,$Q518,$Q519,Q520,Q521)</f>
        <v/>
      </c>
      <c r="S510" s="28" t="str" cm="1">
        <f t="array" aca="1" ref="S510" ca="1">IF(INDIRECT("A"&amp;114+$U510)&lt;&gt;"",114+$U510,"")</f>
        <v/>
      </c>
      <c r="T510" s="28" t="str">
        <f t="shared" ca="1" si="207"/>
        <v>$B</v>
      </c>
      <c r="U510" s="29">
        <f t="shared" si="181"/>
        <v>396</v>
      </c>
      <c r="V510" s="29">
        <v>33.000000000002501</v>
      </c>
      <c r="W510" s="29">
        <f t="shared" si="186"/>
        <v>33</v>
      </c>
      <c r="X510" s="41" t="str" cm="1">
        <f t="array" aca="1" ref="X510" ca="1">IFERROR(INDEX('PC&amp;PD'!$A$1:$AP$15,ROW('PC&amp;PD'!$A$15),MATCH(INDIRECT(T510),'PC&amp;PD'!$A$1:$AP$1,0)),"")</f>
        <v/>
      </c>
      <c r="Y510" s="13" t="str">
        <f>IF(OR($N510="",$N510=0),"",IF($N510=$E$7,'Extracted info for SC'!$J$6,IF($N510=$D$26,'Extracted info for SC'!$J$7,IF($N510=$E$26,'Extracted info for SC'!$J$8,IF($N510=$F$26,'Extracted info for SC'!$J$9,IF($N510=$G$26,'Extracted info for SC'!$J$10,IF($N510=$H$26,'Extracted info for SC'!$J$11,IF($N510=$I$26,'Extracted info for SC'!$J$12,IF($N510=$J$26,'Extracted info for SC'!$J$13,IF($N510=$K$26,'Extracted info for SC'!$J$14,IF($N510=$L$26,'Extracted info for SC'!$J$15,IF($N510=$M$26,'Extracted info for SC'!$J$16,IF($N510=$N$26,'Extracted info for SC'!$J$17,IF($N510=$O$26,'Extracted info for SC'!$J$18,""))))))))))))))</f>
        <v/>
      </c>
      <c r="Z510" s="155" t="str">
        <f t="shared" ref="Z510" si="211">IFERROR(IF($F510="OCS 100","OCS (OCS 100)",IF($F510="OCS Blended","OCS (OCS Blended)",IF($F510="OCS (No Label)","OCS (No Label)",IF($F510="RCS 100","RCS (RCS 100)",IF($F510="RCS Blended","RCS (RCS Blended)",IF($F510="GRS","GRS (GRS)",IF($F510="GRS (No Label)", "GRS (No Label)",IF($F510="RDS","RDS (RDS)",IF($F510="RWS","RWS (RWS)",IF($F510="RAS","RAS (RAS)",IF($F510="RMS","RMS (RMS)",IF($F510="GOTS Organic","GOTS (Organic)",IF($F510="GOTS Made with organic","GOTS (Made with Organic)",IF($F510="GOTS Organic - in conversion","GOTS (Organic - In Conversion)",IF($F510="GOTS Made with organic - in conversion","GOTS (Made with Organic - In Conversion)",""))))))))))))))),"")</f>
        <v/>
      </c>
      <c r="AA510" s="13" t="str">
        <f t="shared" si="203"/>
        <v/>
      </c>
      <c r="AB510" s="155" t="str">
        <f t="shared" ref="AB510" si="212">IFERROR(IF($F510="OCS 100", "OCS_100",IF($F510="OCS Blended", "OCS_Blended",IF($F510="OCS (No Label)", "OCS_No_Label",IF($F510="RCS 100", "RCS_100",IF($F510="RCS Blended","RCS_Blended",IF($F510="GRS","GRS",IF($F510="GRS (No Label)", "GRS_No_Label",IF($F510="RDS","RDS",IF($F510="RWS","RWS",IF($F510="RMS","RMS",IF($F510="GOTS Organic","GOTS_Organic",IF($F510="GOTS Made with organic","GOTS_Made_with_organic",IF($F510="GOTS Organic - in conversion","GOTS_Organic_in_Conversion",IF($F510="GOTS Made with organic - in conversion","GOTS_Made_with_Organic_in_Conversion",IF($F510="RAS","RAS",""))))))))))))))),"")</f>
        <v/>
      </c>
      <c r="AC510" s="13" t="str">
        <f t="shared" ca="1" si="208"/>
        <v>$AB</v>
      </c>
      <c r="AD510" s="13" t="str" cm="1">
        <f t="array" aca="1" ref="AD510" ca="1">IFERROR(IF((LEFT(INDIRECT("$F"&amp;$S510),4))="GOTS",IF($G510="Organic","GOTS_Organic_raw",(IF($G510="Responsible","GOTS_Responsible",(IF($G510="No Attribute (Conventional)","GOTS_conventional",(IF($G510="Recycled Pre/Post-Consumer","GOTS_pre_post",(IF($G510="In-Conversion","GOTS_in_conversion",(IF($G510="Sustainably Sourced","Sustainably_sourced",""))))))))))),IF($G510="Organic","Organic",(IF($G510="Responsible","Responsible",(IF($G510="No Attribute (Conventional)","No_Attribute_Conventional",(IF($G510="Recycled Pre/Post-Consumer","Recycled_Pre_Post_Consumer",(IF($G510="In-Conversion","In_Conversion",(IF($G510="Recycled Pre-Consumer","Recycled_Pre_Consumer",(IF($G510="Recycled Post-Consumer","Recycled_Post_Consumer",(IF($G510="Sustainably Sourced","Sustainably_sourced","")))))))))))))))),"")</f>
        <v/>
      </c>
      <c r="AE510" s="13" t="e" cm="1">
        <f t="array" aca="1" ref="AE510" ca="1">IF(INDIRECT("$F"&amp;$S510)="","",IF(LEFT(INDIRECT("$F"&amp;$S510),3)="GRS","GRS_RCS_RM",IF((LEFT(INDIRECT("$F"&amp;$S510),3))="RCS","GRS_RCS_RM",IF(INDIRECT("$F"&amp;$S510)="OCS (No Label)","OCS_Conversion_RM",IF(LEFT(INDIRECT("$F"&amp;$S510),3)="OCS","OCS_RM",IF(RIGHT(INDIRECT("$F"&amp;$S510),10)="conversion","GOTS_RM_conversion",IF((LEFT(INDIRECT("$F"&amp;$S510),4))="GOTS","GOTS_RM","Responsible_RM")))))))</f>
        <v>#REF!</v>
      </c>
      <c r="AF510" s="13" t="str" cm="1">
        <f t="array" aca="1" ref="AF510" ca="1">IF($S510="","",INDIRECT("$Z"&amp;$S510))</f>
        <v/>
      </c>
      <c r="AG510" s="155" t="str">
        <f t="shared" ref="AG510:AG570" si="213">IF(AND(Y510="",Y511="",Y512="",Y513="",Y514="",Y515="",Y516="",Y517="",Y518="",Y519="",Y520="",Y521=""),"",CONCATENATE(Y510&amp;", "&amp;Y511&amp;", "&amp;Y512&amp;", "&amp;Y513&amp;", "&amp;Y514&amp;", "&amp;Y515&amp;", "&amp;Y516&amp;", "&amp;Y517&amp;", "&amp;Y518&amp;", "&amp;Y519&amp;", "&amp;Y520&amp;", "&amp;Y521))</f>
        <v/>
      </c>
      <c r="AH510" s="13" t="str" cm="1">
        <f t="array" aca="1" ref="AH510" ca="1">IFERROR(INDIRECT("$ag"&amp;S510),"")</f>
        <v/>
      </c>
      <c r="AI510" s="13" t="e" cm="1">
        <f t="array" aca="1" ref="AI510" ca="1">INDIRECT("O"&amp;S509)</f>
        <v>#REF!</v>
      </c>
      <c r="AJ510" s="13" t="str">
        <f>IF($I510="","",INDEX('Raw Material'!$A$1:$J$75,MATCH(I510,'Raw Material'!$A$1:$A$75,0),(MATCH(G510,'Raw Material'!$A$1:$J$1,0))))</f>
        <v/>
      </c>
      <c r="AK510" s="13" t="str">
        <f t="shared" si="204"/>
        <v>YANLIŞRM</v>
      </c>
      <c r="AL510" s="153" t="str">
        <f t="shared" si="205"/>
        <v/>
      </c>
    </row>
    <row r="511" spans="1:38" ht="16.5" customHeight="1">
      <c r="A511" s="161"/>
      <c r="B511" s="166"/>
      <c r="C511" s="167"/>
      <c r="D511" s="156"/>
      <c r="E511" s="156"/>
      <c r="F511" s="173"/>
      <c r="G511" s="181"/>
      <c r="H511" s="182"/>
      <c r="I511" s="182"/>
      <c r="J511" s="182"/>
      <c r="K511" s="32"/>
      <c r="L511" s="178"/>
      <c r="M511" s="178"/>
      <c r="N511" s="81"/>
      <c r="O511" s="185"/>
      <c r="P511" s="103"/>
      <c r="Q511" s="84" t="str">
        <f t="shared" si="206"/>
        <v/>
      </c>
      <c r="R511" s="159"/>
      <c r="S511" s="28" t="str" cm="1">
        <f t="array" aca="1" ref="S511" ca="1">IF(INDIRECT("A"&amp;114+$U511)&lt;&gt;"",114+$U511,"")</f>
        <v/>
      </c>
      <c r="T511" s="28" t="str">
        <f t="shared" ca="1" si="207"/>
        <v>$B</v>
      </c>
      <c r="U511" s="29">
        <f t="shared" ref="U511:U574" si="214">(12*W511)</f>
        <v>396</v>
      </c>
      <c r="V511" s="29">
        <v>33.083333333335901</v>
      </c>
      <c r="W511" s="29">
        <f t="shared" si="186"/>
        <v>33</v>
      </c>
      <c r="X511" s="41" t="str" cm="1">
        <f t="array" aca="1" ref="X511" ca="1">IFERROR(INDEX('PC&amp;PD'!$A$1:$AP$15,ROW('PC&amp;PD'!$A$15),MATCH(INDIRECT(T511),'PC&amp;PD'!$A$1:$AP$1,0)),"")</f>
        <v/>
      </c>
      <c r="Y511" s="13" t="str">
        <f>IF(OR($N511="",$N511=0),"",IF($N511=$E$7,'Extracted info for SC'!$J$6,IF($N511=$D$26,'Extracted info for SC'!$J$7,IF($N511=$E$26,'Extracted info for SC'!$J$8,IF($N511=$F$26,'Extracted info for SC'!$J$9,IF($N511=$G$26,'Extracted info for SC'!$J$10,IF($N511=$H$26,'Extracted info for SC'!$J$11,IF($N511=$I$26,'Extracted info for SC'!$J$12,IF($N511=$J$26,'Extracted info for SC'!$J$13,IF($N511=$K$26,'Extracted info for SC'!$J$14,IF($N511=$L$26,'Extracted info for SC'!$J$15,IF($N511=$M$26,'Extracted info for SC'!$J$16,IF($N511=$N$26,'Extracted info for SC'!$J$17,IF($N511=$O$26,'Extracted info for SC'!$J$18,""))))))))))))))</f>
        <v/>
      </c>
      <c r="Z511" s="155"/>
      <c r="AA511" s="13" t="str">
        <f t="shared" si="203"/>
        <v/>
      </c>
      <c r="AB511" s="155"/>
      <c r="AC511" s="13" t="str">
        <f t="shared" ca="1" si="208"/>
        <v>$AB</v>
      </c>
      <c r="AD511" s="13" t="str" cm="1">
        <f t="array" aca="1" ref="AD511" ca="1">IFERROR(IF((LEFT(INDIRECT("$F"&amp;$S511),4))="GOTS",IF($G511="Organic","GOTS_Organic_raw",(IF($G511="Responsible","GOTS_Responsible",(IF($G511="No Attribute (Conventional)","GOTS_conventional",(IF($G511="Recycled Pre/Post-Consumer","GOTS_pre_post",(IF($G511="In-Conversion","GOTS_in_conversion",(IF($G511="Sustainably Sourced","Sustainably_sourced",""))))))))))),IF($G511="Organic","Organic",(IF($G511="Responsible","Responsible",(IF($G511="No Attribute (Conventional)","No_Attribute_Conventional",(IF($G511="Recycled Pre/Post-Consumer","Recycled_Pre_Post_Consumer",(IF($G511="In-Conversion","In_Conversion",(IF($G511="Recycled Pre-Consumer","Recycled_Pre_Consumer",(IF($G511="Recycled Post-Consumer","Recycled_Post_Consumer",(IF($G511="Sustainably Sourced","Sustainably_sourced","")))))))))))))))),"")</f>
        <v/>
      </c>
      <c r="AE511" s="13" t="e" cm="1">
        <f t="array" aca="1" ref="AE511" ca="1">IF(INDIRECT("$F"&amp;$S511)="","",IF(LEFT(INDIRECT("$F"&amp;$S511),3)="GRS","GRS_RCS_RM",IF((LEFT(INDIRECT("$F"&amp;$S511),3))="RCS","GRS_RCS_RM",IF(INDIRECT("$F"&amp;$S511)="OCS (No Label)","OCS_Conversion_RM",IF(LEFT(INDIRECT("$F"&amp;$S511),3)="OCS","OCS_RM",IF(RIGHT(INDIRECT("$F"&amp;$S511),10)="conversion","GOTS_RM_conversion",IF((LEFT(INDIRECT("$F"&amp;$S511),4))="GOTS","GOTS_RM","Responsible_RM")))))))</f>
        <v>#REF!</v>
      </c>
      <c r="AF511" s="13" t="str" cm="1">
        <f t="array" aca="1" ref="AF511" ca="1">IF($S511="","",INDIRECT("$Z"&amp;$S511))</f>
        <v/>
      </c>
      <c r="AG511" s="155"/>
      <c r="AH511" s="13" t="str" cm="1">
        <f t="array" aca="1" ref="AH511" ca="1">IFERROR(INDIRECT("$ag"&amp;S511),"")</f>
        <v/>
      </c>
      <c r="AI511" s="13" t="e" cm="1">
        <f t="array" aca="1" ref="AI511" ca="1">INDIRECT("O"&amp;S510)</f>
        <v>#REF!</v>
      </c>
      <c r="AJ511" s="13" t="str">
        <f>IF($I511="","",INDEX('Raw Material'!$A$1:$J$75,MATCH(I511,'Raw Material'!$A$1:$A$75,0),(MATCH(G511,'Raw Material'!$A$1:$J$1,0))))</f>
        <v/>
      </c>
      <c r="AK511" s="13" t="str">
        <f t="shared" si="204"/>
        <v>YANLIŞRM</v>
      </c>
      <c r="AL511" s="153" t="str">
        <f t="shared" si="205"/>
        <v/>
      </c>
    </row>
    <row r="512" spans="1:38" ht="16.5" customHeight="1">
      <c r="A512" s="161"/>
      <c r="B512" s="166"/>
      <c r="C512" s="167"/>
      <c r="D512" s="156"/>
      <c r="E512" s="156"/>
      <c r="F512" s="173"/>
      <c r="G512" s="181"/>
      <c r="H512" s="182"/>
      <c r="I512" s="182"/>
      <c r="J512" s="182"/>
      <c r="K512" s="32"/>
      <c r="L512" s="178"/>
      <c r="M512" s="178"/>
      <c r="N512" s="81"/>
      <c r="O512" s="185"/>
      <c r="P512" s="103"/>
      <c r="Q512" s="84" t="str">
        <f t="shared" si="206"/>
        <v/>
      </c>
      <c r="R512" s="159"/>
      <c r="S512" s="28" t="str" cm="1">
        <f t="array" aca="1" ref="S512" ca="1">IF(INDIRECT("A"&amp;114+$U512)&lt;&gt;"",114+$U512,"")</f>
        <v/>
      </c>
      <c r="T512" s="28" t="str">
        <f t="shared" ca="1" si="207"/>
        <v>$B</v>
      </c>
      <c r="U512" s="29">
        <f t="shared" si="214"/>
        <v>396</v>
      </c>
      <c r="V512" s="29">
        <v>33.166666666669201</v>
      </c>
      <c r="W512" s="29">
        <f t="shared" si="186"/>
        <v>33</v>
      </c>
      <c r="X512" s="41" t="str" cm="1">
        <f t="array" aca="1" ref="X512" ca="1">IFERROR(INDEX('PC&amp;PD'!$A$1:$AP$15,ROW('PC&amp;PD'!$A$15),MATCH(INDIRECT(T512),'PC&amp;PD'!$A$1:$AP$1,0)),"")</f>
        <v/>
      </c>
      <c r="Y512" s="13" t="str">
        <f>IF(OR($N512="",$N512=0),"",IF($N512=$E$7,'Extracted info for SC'!$J$6,IF($N512=$D$26,'Extracted info for SC'!$J$7,IF($N512=$E$26,'Extracted info for SC'!$J$8,IF($N512=$F$26,'Extracted info for SC'!$J$9,IF($N512=$G$26,'Extracted info for SC'!$J$10,IF($N512=$H$26,'Extracted info for SC'!$J$11,IF($N512=$I$26,'Extracted info for SC'!$J$12,IF($N512=$J$26,'Extracted info for SC'!$J$13,IF($N512=$K$26,'Extracted info for SC'!$J$14,IF($N512=$L$26,'Extracted info for SC'!$J$15,IF($N512=$M$26,'Extracted info for SC'!$J$16,IF($N512=$N$26,'Extracted info for SC'!$J$17,IF($N512=$O$26,'Extracted info for SC'!$J$18,""))))))))))))))</f>
        <v/>
      </c>
      <c r="Z512" s="155"/>
      <c r="AA512" s="13" t="str">
        <f t="shared" si="203"/>
        <v/>
      </c>
      <c r="AB512" s="155"/>
      <c r="AC512" s="13" t="str">
        <f t="shared" ca="1" si="208"/>
        <v>$AB</v>
      </c>
      <c r="AD512" s="13" t="str" cm="1">
        <f t="array" aca="1" ref="AD512" ca="1">IFERROR(IF((LEFT(INDIRECT("$F"&amp;$S512),4))="GOTS",IF($G512="Organic","GOTS_Organic_raw",(IF($G512="Responsible","GOTS_Responsible",(IF($G512="No Attribute (Conventional)","GOTS_conventional",(IF($G512="Recycled Pre/Post-Consumer","GOTS_pre_post",(IF($G512="In-Conversion","GOTS_in_conversion",(IF($G512="Sustainably Sourced","Sustainably_sourced",""))))))))))),IF($G512="Organic","Organic",(IF($G512="Responsible","Responsible",(IF($G512="No Attribute (Conventional)","No_Attribute_Conventional",(IF($G512="Recycled Pre/Post-Consumer","Recycled_Pre_Post_Consumer",(IF($G512="In-Conversion","In_Conversion",(IF($G512="Recycled Pre-Consumer","Recycled_Pre_Consumer",(IF($G512="Recycled Post-Consumer","Recycled_Post_Consumer",(IF($G512="Sustainably Sourced","Sustainably_sourced","")))))))))))))))),"")</f>
        <v/>
      </c>
      <c r="AE512" s="13" t="e" cm="1">
        <f t="array" aca="1" ref="AE512" ca="1">IF(INDIRECT("$F"&amp;$S512)="","",IF(LEFT(INDIRECT("$F"&amp;$S512),3)="GRS","GRS_RCS_RM",IF((LEFT(INDIRECT("$F"&amp;$S512),3))="RCS","GRS_RCS_RM",IF(INDIRECT("$F"&amp;$S512)="OCS (No Label)","OCS_Conversion_RM",IF(LEFT(INDIRECT("$F"&amp;$S512),3)="OCS","OCS_RM",IF(RIGHT(INDIRECT("$F"&amp;$S512),10)="conversion","GOTS_RM_conversion",IF((LEFT(INDIRECT("$F"&amp;$S512),4))="GOTS","GOTS_RM","Responsible_RM")))))))</f>
        <v>#REF!</v>
      </c>
      <c r="AF512" s="13" t="str" cm="1">
        <f t="array" aca="1" ref="AF512" ca="1">IF($S512="","",INDIRECT("$Z"&amp;$S512))</f>
        <v/>
      </c>
      <c r="AG512" s="155"/>
      <c r="AH512" s="13" t="str" cm="1">
        <f t="array" aca="1" ref="AH512" ca="1">IFERROR(INDIRECT("$ag"&amp;S512),"")</f>
        <v/>
      </c>
      <c r="AI512" s="13" t="e" cm="1">
        <f t="array" aca="1" ref="AI512" ca="1">INDIRECT("O"&amp;S511)</f>
        <v>#REF!</v>
      </c>
      <c r="AJ512" s="13" t="str">
        <f>IF($I512="","",INDEX('Raw Material'!$A$1:$J$75,MATCH(I512,'Raw Material'!$A$1:$A$75,0),(MATCH(G512,'Raw Material'!$A$1:$J$1,0))))</f>
        <v/>
      </c>
      <c r="AK512" s="13" t="str">
        <f t="shared" si="204"/>
        <v>YANLIŞRM</v>
      </c>
      <c r="AL512" s="153" t="str">
        <f t="shared" si="205"/>
        <v/>
      </c>
    </row>
    <row r="513" spans="1:38" ht="16.5" customHeight="1">
      <c r="A513" s="161"/>
      <c r="B513" s="166"/>
      <c r="C513" s="167"/>
      <c r="D513" s="156"/>
      <c r="E513" s="156"/>
      <c r="F513" s="174"/>
      <c r="G513" s="181"/>
      <c r="H513" s="182"/>
      <c r="I513" s="182"/>
      <c r="J513" s="182"/>
      <c r="K513" s="32"/>
      <c r="L513" s="178"/>
      <c r="M513" s="178"/>
      <c r="N513" s="81"/>
      <c r="O513" s="185"/>
      <c r="P513" s="103"/>
      <c r="Q513" s="84" t="str">
        <f t="shared" si="206"/>
        <v/>
      </c>
      <c r="R513" s="159"/>
      <c r="S513" s="28" t="str" cm="1">
        <f t="array" aca="1" ref="S513" ca="1">IF(INDIRECT("A"&amp;114+$U513)&lt;&gt;"",114+$U513,"")</f>
        <v/>
      </c>
      <c r="T513" s="28" t="str">
        <f t="shared" ca="1" si="207"/>
        <v>$B</v>
      </c>
      <c r="U513" s="29">
        <f t="shared" si="214"/>
        <v>396</v>
      </c>
      <c r="V513" s="29">
        <v>33.250000000002601</v>
      </c>
      <c r="W513" s="29">
        <f t="shared" si="186"/>
        <v>33</v>
      </c>
      <c r="X513" s="41" t="str" cm="1">
        <f t="array" aca="1" ref="X513" ca="1">IFERROR(INDEX('PC&amp;PD'!$A$1:$AP$15,ROW('PC&amp;PD'!$A$15),MATCH(INDIRECT(T513),'PC&amp;PD'!$A$1:$AP$1,0)),"")</f>
        <v/>
      </c>
      <c r="Y513" s="13" t="str">
        <f>IF(OR($N513="",$N513=0),"",IF($N513=$E$7,'Extracted info for SC'!$J$6,IF($N513=$D$26,'Extracted info for SC'!$J$7,IF($N513=$E$26,'Extracted info for SC'!$J$8,IF($N513=$F$26,'Extracted info for SC'!$J$9,IF($N513=$G$26,'Extracted info for SC'!$J$10,IF($N513=$H$26,'Extracted info for SC'!$J$11,IF($N513=$I$26,'Extracted info for SC'!$J$12,IF($N513=$J$26,'Extracted info for SC'!$J$13,IF($N513=$K$26,'Extracted info for SC'!$J$14,IF($N513=$L$26,'Extracted info for SC'!$J$15,IF($N513=$M$26,'Extracted info for SC'!$J$16,IF($N513=$N$26,'Extracted info for SC'!$J$17,IF($N513=$O$26,'Extracted info for SC'!$J$18,""))))))))))))))</f>
        <v/>
      </c>
      <c r="Z513" s="155"/>
      <c r="AA513" s="13" t="str">
        <f t="shared" si="203"/>
        <v/>
      </c>
      <c r="AB513" s="155"/>
      <c r="AC513" s="13" t="str">
        <f t="shared" ca="1" si="208"/>
        <v>$AB</v>
      </c>
      <c r="AD513" s="13" t="str" cm="1">
        <f t="array" aca="1" ref="AD513" ca="1">IFERROR(IF((LEFT(INDIRECT("$F"&amp;$S513),4))="GOTS",IF($G513="Organic","GOTS_Organic_raw",(IF($G513="Responsible","GOTS_Responsible",(IF($G513="No Attribute (Conventional)","GOTS_conventional",(IF($G513="Recycled Pre/Post-Consumer","GOTS_pre_post",(IF($G513="In-Conversion","GOTS_in_conversion",(IF($G513="Sustainably Sourced","Sustainably_sourced",""))))))))))),IF($G513="Organic","Organic",(IF($G513="Responsible","Responsible",(IF($G513="No Attribute (Conventional)","No_Attribute_Conventional",(IF($G513="Recycled Pre/Post-Consumer","Recycled_Pre_Post_Consumer",(IF($G513="In-Conversion","In_Conversion",(IF($G513="Recycled Pre-Consumer","Recycled_Pre_Consumer",(IF($G513="Recycled Post-Consumer","Recycled_Post_Consumer",(IF($G513="Sustainably Sourced","Sustainably_sourced","")))))))))))))))),"")</f>
        <v/>
      </c>
      <c r="AE513" s="13" t="e" cm="1">
        <f t="array" aca="1" ref="AE513" ca="1">IF(INDIRECT("$F"&amp;$S513)="","",IF(LEFT(INDIRECT("$F"&amp;$S513),3)="GRS","GRS_RCS_RM",IF((LEFT(INDIRECT("$F"&amp;$S513),3))="RCS","GRS_RCS_RM",IF(INDIRECT("$F"&amp;$S513)="OCS (No Label)","OCS_Conversion_RM",IF(LEFT(INDIRECT("$F"&amp;$S513),3)="OCS","OCS_RM",IF(RIGHT(INDIRECT("$F"&amp;$S513),10)="conversion","GOTS_RM_conversion",IF((LEFT(INDIRECT("$F"&amp;$S513),4))="GOTS","GOTS_RM","Responsible_RM")))))))</f>
        <v>#REF!</v>
      </c>
      <c r="AF513" s="13" t="str" cm="1">
        <f t="array" aca="1" ref="AF513" ca="1">IF($S513="","",INDIRECT("$Z"&amp;$S513))</f>
        <v/>
      </c>
      <c r="AG513" s="155"/>
      <c r="AH513" s="13" t="str" cm="1">
        <f t="array" aca="1" ref="AH513" ca="1">IFERROR(INDIRECT("$ag"&amp;S513),"")</f>
        <v/>
      </c>
      <c r="AI513" s="13" t="e" cm="1">
        <f t="array" aca="1" ref="AI513" ca="1">INDIRECT("O"&amp;S512)</f>
        <v>#REF!</v>
      </c>
      <c r="AJ513" s="13" t="str">
        <f>IF($I513="","",INDEX('Raw Material'!$A$1:$J$75,MATCH(I513,'Raw Material'!$A$1:$A$75,0),(MATCH(G513,'Raw Material'!$A$1:$J$1,0))))</f>
        <v/>
      </c>
      <c r="AK513" s="13" t="str">
        <f t="shared" si="204"/>
        <v>YANLIŞRM</v>
      </c>
      <c r="AL513" s="153" t="str">
        <f t="shared" si="205"/>
        <v/>
      </c>
    </row>
    <row r="514" spans="1:38" ht="16.5" customHeight="1">
      <c r="A514" s="161"/>
      <c r="B514" s="166"/>
      <c r="C514" s="167"/>
      <c r="D514" s="156"/>
      <c r="E514" s="156"/>
      <c r="F514" s="174"/>
      <c r="G514" s="181"/>
      <c r="H514" s="182"/>
      <c r="I514" s="182"/>
      <c r="J514" s="182"/>
      <c r="K514" s="32"/>
      <c r="L514" s="178"/>
      <c r="M514" s="178"/>
      <c r="N514" s="81"/>
      <c r="O514" s="185"/>
      <c r="P514" s="103"/>
      <c r="Q514" s="84" t="str">
        <f t="shared" si="206"/>
        <v/>
      </c>
      <c r="R514" s="159"/>
      <c r="S514" s="28" t="str" cm="1">
        <f t="array" aca="1" ref="S514" ca="1">IF(INDIRECT("A"&amp;114+$U514)&lt;&gt;"",114+$U514,"")</f>
        <v/>
      </c>
      <c r="T514" s="28" t="str">
        <f t="shared" ca="1" si="207"/>
        <v>$B</v>
      </c>
      <c r="U514" s="29">
        <f t="shared" si="214"/>
        <v>396</v>
      </c>
      <c r="V514" s="29">
        <v>33.333333333335901</v>
      </c>
      <c r="W514" s="29">
        <f t="shared" si="186"/>
        <v>33</v>
      </c>
      <c r="X514" s="41" t="str" cm="1">
        <f t="array" aca="1" ref="X514" ca="1">IFERROR(INDEX('PC&amp;PD'!$A$1:$AP$15,ROW('PC&amp;PD'!$A$15),MATCH(INDIRECT(T514),'PC&amp;PD'!$A$1:$AP$1,0)),"")</f>
        <v/>
      </c>
      <c r="Y514" s="13" t="str">
        <f>IF(OR($N514="",$N514=0),"",IF($N514=$E$7,'Extracted info for SC'!$J$6,IF($N514=$D$26,'Extracted info for SC'!$J$7,IF($N514=$E$26,'Extracted info for SC'!$J$8,IF($N514=$F$26,'Extracted info for SC'!$J$9,IF($N514=$G$26,'Extracted info for SC'!$J$10,IF($N514=$H$26,'Extracted info for SC'!$J$11,IF($N514=$I$26,'Extracted info for SC'!$J$12,IF($N514=$J$26,'Extracted info for SC'!$J$13,IF($N514=$K$26,'Extracted info for SC'!$J$14,IF($N514=$L$26,'Extracted info for SC'!$J$15,IF($N514=$M$26,'Extracted info for SC'!$J$16,IF($N514=$N$26,'Extracted info for SC'!$J$17,IF($N514=$O$26,'Extracted info for SC'!$J$18,""))))))))))))))</f>
        <v/>
      </c>
      <c r="Z514" s="155"/>
      <c r="AA514" s="13" t="str">
        <f t="shared" si="203"/>
        <v/>
      </c>
      <c r="AB514" s="155"/>
      <c r="AC514" s="13" t="str">
        <f t="shared" ca="1" si="208"/>
        <v>$AB</v>
      </c>
      <c r="AD514" s="13" t="str" cm="1">
        <f t="array" aca="1" ref="AD514" ca="1">IFERROR(IF((LEFT(INDIRECT("$F"&amp;$S514),4))="GOTS",IF($G514="Organic","GOTS_Organic_raw",(IF($G514="Responsible","GOTS_Responsible",(IF($G514="No Attribute (Conventional)","GOTS_conventional",(IF($G514="Recycled Pre/Post-Consumer","GOTS_pre_post",(IF($G514="In-Conversion","GOTS_in_conversion",(IF($G514="Sustainably Sourced","Sustainably_sourced",""))))))))))),IF($G514="Organic","Organic",(IF($G514="Responsible","Responsible",(IF($G514="No Attribute (Conventional)","No_Attribute_Conventional",(IF($G514="Recycled Pre/Post-Consumer","Recycled_Pre_Post_Consumer",(IF($G514="In-Conversion","In_Conversion",(IF($G514="Recycled Pre-Consumer","Recycled_Pre_Consumer",(IF($G514="Recycled Post-Consumer","Recycled_Post_Consumer",(IF($G514="Sustainably Sourced","Sustainably_sourced","")))))))))))))))),"")</f>
        <v/>
      </c>
      <c r="AE514" s="13" t="e" cm="1">
        <f t="array" aca="1" ref="AE514" ca="1">IF(INDIRECT("$F"&amp;$S514)="","",IF(LEFT(INDIRECT("$F"&amp;$S514),3)="GRS","GRS_RCS_RM",IF((LEFT(INDIRECT("$F"&amp;$S514),3))="RCS","GRS_RCS_RM",IF(INDIRECT("$F"&amp;$S514)="OCS (No Label)","OCS_Conversion_RM",IF(LEFT(INDIRECT("$F"&amp;$S514),3)="OCS","OCS_RM",IF(RIGHT(INDIRECT("$F"&amp;$S514),10)="conversion","GOTS_RM_conversion",IF((LEFT(INDIRECT("$F"&amp;$S514),4))="GOTS","GOTS_RM","Responsible_RM")))))))</f>
        <v>#REF!</v>
      </c>
      <c r="AF514" s="13" t="str" cm="1">
        <f t="array" aca="1" ref="AF514" ca="1">IF($S514="","",INDIRECT("$Z"&amp;$S514))</f>
        <v/>
      </c>
      <c r="AG514" s="155"/>
      <c r="AH514" s="13" t="str" cm="1">
        <f t="array" aca="1" ref="AH514" ca="1">IFERROR(INDIRECT("$ag"&amp;S514),"")</f>
        <v/>
      </c>
      <c r="AI514" s="13" t="e" cm="1">
        <f t="array" aca="1" ref="AI514" ca="1">INDIRECT("O"&amp;S513)</f>
        <v>#REF!</v>
      </c>
      <c r="AJ514" s="13" t="str">
        <f>IF($I514="","",INDEX('Raw Material'!$A$1:$J$75,MATCH(I514,'Raw Material'!$A$1:$A$75,0),(MATCH(G514,'Raw Material'!$A$1:$J$1,0))))</f>
        <v/>
      </c>
      <c r="AK514" s="13" t="str">
        <f t="shared" si="204"/>
        <v>YANLIŞRM</v>
      </c>
      <c r="AL514" s="153" t="str">
        <f t="shared" si="205"/>
        <v/>
      </c>
    </row>
    <row r="515" spans="1:38" ht="16.5" customHeight="1">
      <c r="A515" s="161"/>
      <c r="B515" s="166"/>
      <c r="C515" s="167"/>
      <c r="D515" s="156"/>
      <c r="E515" s="156"/>
      <c r="F515" s="174"/>
      <c r="G515" s="181"/>
      <c r="H515" s="182"/>
      <c r="I515" s="182"/>
      <c r="J515" s="182"/>
      <c r="K515" s="32"/>
      <c r="L515" s="178"/>
      <c r="M515" s="178"/>
      <c r="N515" s="81"/>
      <c r="O515" s="185"/>
      <c r="P515" s="103"/>
      <c r="Q515" s="84" t="str">
        <f t="shared" si="206"/>
        <v/>
      </c>
      <c r="R515" s="159"/>
      <c r="S515" s="28" t="str" cm="1">
        <f t="array" aca="1" ref="S515" ca="1">IF(INDIRECT("A"&amp;114+$U515)&lt;&gt;"",114+$U515,"")</f>
        <v/>
      </c>
      <c r="T515" s="28" t="str">
        <f t="shared" ca="1" si="207"/>
        <v>$B</v>
      </c>
      <c r="U515" s="29">
        <f t="shared" si="214"/>
        <v>396</v>
      </c>
      <c r="V515" s="29">
        <v>33.416666666669201</v>
      </c>
      <c r="W515" s="29">
        <f t="shared" si="186"/>
        <v>33</v>
      </c>
      <c r="X515" s="41" t="str" cm="1">
        <f t="array" aca="1" ref="X515" ca="1">IFERROR(INDEX('PC&amp;PD'!$A$1:$AP$15,ROW('PC&amp;PD'!$A$15),MATCH(INDIRECT(T515),'PC&amp;PD'!$A$1:$AP$1,0)),"")</f>
        <v/>
      </c>
      <c r="Y515" s="13" t="str">
        <f>IF(OR($N515="",$N515=0),"",IF($N515=$E$7,'Extracted info for SC'!$J$6,IF($N515=$D$26,'Extracted info for SC'!$J$7,IF($N515=$E$26,'Extracted info for SC'!$J$8,IF($N515=$F$26,'Extracted info for SC'!$J$9,IF($N515=$G$26,'Extracted info for SC'!$J$10,IF($N515=$H$26,'Extracted info for SC'!$J$11,IF($N515=$I$26,'Extracted info for SC'!$J$12,IF($N515=$J$26,'Extracted info for SC'!$J$13,IF($N515=$K$26,'Extracted info for SC'!$J$14,IF($N515=$L$26,'Extracted info for SC'!$J$15,IF($N515=$M$26,'Extracted info for SC'!$J$16,IF($N515=$N$26,'Extracted info for SC'!$J$17,IF($N515=$O$26,'Extracted info for SC'!$J$18,""))))))))))))))</f>
        <v/>
      </c>
      <c r="Z515" s="155"/>
      <c r="AA515" s="13" t="str">
        <f t="shared" si="203"/>
        <v/>
      </c>
      <c r="AB515" s="155"/>
      <c r="AC515" s="13" t="str">
        <f t="shared" ca="1" si="208"/>
        <v>$AB</v>
      </c>
      <c r="AD515" s="13" t="str" cm="1">
        <f t="array" aca="1" ref="AD515" ca="1">IFERROR(IF((LEFT(INDIRECT("$F"&amp;$S515),4))="GOTS",IF($G515="Organic","GOTS_Organic_raw",(IF($G515="Responsible","GOTS_Responsible",(IF($G515="No Attribute (Conventional)","GOTS_conventional",(IF($G515="Recycled Pre/Post-Consumer","GOTS_pre_post",(IF($G515="In-Conversion","GOTS_in_conversion",(IF($G515="Sustainably Sourced","Sustainably_sourced",""))))))))))),IF($G515="Organic","Organic",(IF($G515="Responsible","Responsible",(IF($G515="No Attribute (Conventional)","No_Attribute_Conventional",(IF($G515="Recycled Pre/Post-Consumer","Recycled_Pre_Post_Consumer",(IF($G515="In-Conversion","In_Conversion",(IF($G515="Recycled Pre-Consumer","Recycled_Pre_Consumer",(IF($G515="Recycled Post-Consumer","Recycled_Post_Consumer",(IF($G515="Sustainably Sourced","Sustainably_sourced","")))))))))))))))),"")</f>
        <v/>
      </c>
      <c r="AE515" s="13" t="e" cm="1">
        <f t="array" aca="1" ref="AE515" ca="1">IF(INDIRECT("$F"&amp;$S515)="","",IF(LEFT(INDIRECT("$F"&amp;$S515),3)="GRS","GRS_RCS_RM",IF((LEFT(INDIRECT("$F"&amp;$S515),3))="RCS","GRS_RCS_RM",IF(INDIRECT("$F"&amp;$S515)="OCS (No Label)","OCS_Conversion_RM",IF(LEFT(INDIRECT("$F"&amp;$S515),3)="OCS","OCS_RM",IF(RIGHT(INDIRECT("$F"&amp;$S515),10)="conversion","GOTS_RM_conversion",IF((LEFT(INDIRECT("$F"&amp;$S515),4))="GOTS","GOTS_RM","Responsible_RM")))))))</f>
        <v>#REF!</v>
      </c>
      <c r="AF515" s="13" t="str" cm="1">
        <f t="array" aca="1" ref="AF515" ca="1">IF($S515="","",INDIRECT("$Z"&amp;$S515))</f>
        <v/>
      </c>
      <c r="AG515" s="155"/>
      <c r="AH515" s="13" t="str" cm="1">
        <f t="array" aca="1" ref="AH515" ca="1">IFERROR(INDIRECT("$ag"&amp;S515),"")</f>
        <v/>
      </c>
      <c r="AI515" s="13" t="e" cm="1">
        <f t="array" aca="1" ref="AI515" ca="1">INDIRECT("O"&amp;S514)</f>
        <v>#REF!</v>
      </c>
      <c r="AJ515" s="13" t="str">
        <f>IF($I515="","",INDEX('Raw Material'!$A$1:$J$75,MATCH(I515,'Raw Material'!$A$1:$A$75,0),(MATCH(G515,'Raw Material'!$A$1:$J$1,0))))</f>
        <v/>
      </c>
      <c r="AK515" s="13" t="str">
        <f t="shared" si="204"/>
        <v>YANLIŞRM</v>
      </c>
      <c r="AL515" s="153" t="str">
        <f t="shared" si="205"/>
        <v/>
      </c>
    </row>
    <row r="516" spans="1:38" ht="16.5" customHeight="1">
      <c r="A516" s="162"/>
      <c r="B516" s="168"/>
      <c r="C516" s="169"/>
      <c r="D516" s="156"/>
      <c r="E516" s="156"/>
      <c r="F516" s="175"/>
      <c r="G516" s="181"/>
      <c r="H516" s="182"/>
      <c r="I516" s="182"/>
      <c r="J516" s="182"/>
      <c r="K516" s="32"/>
      <c r="L516" s="179"/>
      <c r="M516" s="179"/>
      <c r="N516" s="81"/>
      <c r="O516" s="185"/>
      <c r="P516" s="103"/>
      <c r="Q516" s="84" t="str">
        <f t="shared" si="206"/>
        <v/>
      </c>
      <c r="R516" s="159"/>
      <c r="S516" s="28" t="str" cm="1">
        <f t="array" aca="1" ref="S516" ca="1">IF(INDIRECT("A"&amp;114+$U516)&lt;&gt;"",114+$U516,"")</f>
        <v/>
      </c>
      <c r="T516" s="28" t="str">
        <f t="shared" ca="1" si="207"/>
        <v>$B</v>
      </c>
      <c r="U516" s="29">
        <f t="shared" si="214"/>
        <v>396</v>
      </c>
      <c r="V516" s="29">
        <v>33.500000000002601</v>
      </c>
      <c r="W516" s="29">
        <f t="shared" si="186"/>
        <v>33</v>
      </c>
      <c r="X516" s="41" t="str" cm="1">
        <f t="array" aca="1" ref="X516" ca="1">IFERROR(INDEX('PC&amp;PD'!$A$1:$AP$15,ROW('PC&amp;PD'!$A$15),MATCH(INDIRECT(T516),'PC&amp;PD'!$A$1:$AP$1,0)),"")</f>
        <v/>
      </c>
      <c r="Y516" s="13" t="str">
        <f>IF(OR($N516="",$N516=0),"",IF($N516=$E$7,'Extracted info for SC'!$J$6,IF($N516=$D$26,'Extracted info for SC'!$J$7,IF($N516=$E$26,'Extracted info for SC'!$J$8,IF($N516=$F$26,'Extracted info for SC'!$J$9,IF($N516=$G$26,'Extracted info for SC'!$J$10,IF($N516=$H$26,'Extracted info for SC'!$J$11,IF($N516=$I$26,'Extracted info for SC'!$J$12,IF($N516=$J$26,'Extracted info for SC'!$J$13,IF($N516=$K$26,'Extracted info for SC'!$J$14,IF($N516=$L$26,'Extracted info for SC'!$J$15,IF($N516=$M$26,'Extracted info for SC'!$J$16,IF($N516=$N$26,'Extracted info for SC'!$J$17,IF($N516=$O$26,'Extracted info for SC'!$J$18,""))))))))))))))</f>
        <v/>
      </c>
      <c r="Z516" s="155"/>
      <c r="AA516" s="13" t="str">
        <f t="shared" si="203"/>
        <v/>
      </c>
      <c r="AB516" s="155"/>
      <c r="AC516" s="13" t="str">
        <f t="shared" ca="1" si="208"/>
        <v>$AB</v>
      </c>
      <c r="AD516" s="13" t="str" cm="1">
        <f t="array" aca="1" ref="AD516" ca="1">IFERROR(IF((LEFT(INDIRECT("$F"&amp;$S516),4))="GOTS",IF($G516="Organic","GOTS_Organic_raw",(IF($G516="Responsible","GOTS_Responsible",(IF($G516="No Attribute (Conventional)","GOTS_conventional",(IF($G516="Recycled Pre/Post-Consumer","GOTS_pre_post",(IF($G516="In-Conversion","GOTS_in_conversion",(IF($G516="Sustainably Sourced","Sustainably_sourced",""))))))))))),IF($G516="Organic","Organic",(IF($G516="Responsible","Responsible",(IF($G516="No Attribute (Conventional)","No_Attribute_Conventional",(IF($G516="Recycled Pre/Post-Consumer","Recycled_Pre_Post_Consumer",(IF($G516="In-Conversion","In_Conversion",(IF($G516="Recycled Pre-Consumer","Recycled_Pre_Consumer",(IF($G516="Recycled Post-Consumer","Recycled_Post_Consumer",(IF($G516="Sustainably Sourced","Sustainably_sourced","")))))))))))))))),"")</f>
        <v/>
      </c>
      <c r="AE516" s="13" t="e" cm="1">
        <f t="array" aca="1" ref="AE516" ca="1">IF(INDIRECT("$F"&amp;$S516)="","",IF(LEFT(INDIRECT("$F"&amp;$S516),3)="GRS","GRS_RCS_RM",IF((LEFT(INDIRECT("$F"&amp;$S516),3))="RCS","GRS_RCS_RM",IF(INDIRECT("$F"&amp;$S516)="OCS (No Label)","OCS_Conversion_RM",IF(LEFT(INDIRECT("$F"&amp;$S516),3)="OCS","OCS_RM",IF(RIGHT(INDIRECT("$F"&amp;$S516),10)="conversion","GOTS_RM_conversion",IF((LEFT(INDIRECT("$F"&amp;$S516),4))="GOTS","GOTS_RM","Responsible_RM")))))))</f>
        <v>#REF!</v>
      </c>
      <c r="AF516" s="13" t="str" cm="1">
        <f t="array" aca="1" ref="AF516" ca="1">IF($S516="","",INDIRECT("$Z"&amp;$S516))</f>
        <v/>
      </c>
      <c r="AG516" s="155"/>
      <c r="AH516" s="13" t="str" cm="1">
        <f t="array" aca="1" ref="AH516" ca="1">IFERROR(INDIRECT("$ag"&amp;S516),"")</f>
        <v/>
      </c>
      <c r="AI516" s="13" t="e" cm="1">
        <f t="array" aca="1" ref="AI516" ca="1">INDIRECT("O"&amp;S515)</f>
        <v>#REF!</v>
      </c>
      <c r="AJ516" s="13" t="str">
        <f>IF($I516="","",INDEX('Raw Material'!$A$1:$J$75,MATCH(I516,'Raw Material'!$A$1:$A$75,0),(MATCH(G516,'Raw Material'!$A$1:$J$1,0))))</f>
        <v/>
      </c>
      <c r="AK516" s="13" t="str">
        <f t="shared" si="204"/>
        <v>YANLIŞRM</v>
      </c>
      <c r="AL516" s="153" t="str">
        <f t="shared" si="205"/>
        <v/>
      </c>
    </row>
    <row r="517" spans="1:38" ht="16.5" customHeight="1">
      <c r="A517" s="162"/>
      <c r="B517" s="168"/>
      <c r="C517" s="169"/>
      <c r="D517" s="156"/>
      <c r="E517" s="156"/>
      <c r="F517" s="175"/>
      <c r="G517" s="181"/>
      <c r="H517" s="182"/>
      <c r="I517" s="182"/>
      <c r="J517" s="182"/>
      <c r="K517" s="32"/>
      <c r="L517" s="179"/>
      <c r="M517" s="179"/>
      <c r="N517" s="81"/>
      <c r="O517" s="185"/>
      <c r="P517" s="103"/>
      <c r="Q517" s="84" t="str">
        <f t="shared" si="206"/>
        <v/>
      </c>
      <c r="R517" s="159"/>
      <c r="S517" s="28" t="str" cm="1">
        <f t="array" aca="1" ref="S517" ca="1">IF(INDIRECT("A"&amp;114+$U517)&lt;&gt;"",114+$U517,"")</f>
        <v/>
      </c>
      <c r="T517" s="28" t="str">
        <f t="shared" ca="1" si="207"/>
        <v>$B</v>
      </c>
      <c r="U517" s="29">
        <f t="shared" si="214"/>
        <v>396</v>
      </c>
      <c r="V517" s="29">
        <v>33.583333333335901</v>
      </c>
      <c r="W517" s="29">
        <f t="shared" si="186"/>
        <v>33</v>
      </c>
      <c r="X517" s="41" t="str" cm="1">
        <f t="array" aca="1" ref="X517" ca="1">IFERROR(INDEX('PC&amp;PD'!$A$1:$AP$15,ROW('PC&amp;PD'!$A$15),MATCH(INDIRECT(T517),'PC&amp;PD'!$A$1:$AP$1,0)),"")</f>
        <v/>
      </c>
      <c r="Y517" s="13" t="str">
        <f>IF(OR($N517="",$N517=0),"",IF($N517=$E$7,'Extracted info for SC'!$J$6,IF($N517=$D$26,'Extracted info for SC'!$J$7,IF($N517=$E$26,'Extracted info for SC'!$J$8,IF($N517=$F$26,'Extracted info for SC'!$J$9,IF($N517=$G$26,'Extracted info for SC'!$J$10,IF($N517=$H$26,'Extracted info for SC'!$J$11,IF($N517=$I$26,'Extracted info for SC'!$J$12,IF($N517=$J$26,'Extracted info for SC'!$J$13,IF($N517=$K$26,'Extracted info for SC'!$J$14,IF($N517=$L$26,'Extracted info for SC'!$J$15,IF($N517=$M$26,'Extracted info for SC'!$J$16,IF($N517=$N$26,'Extracted info for SC'!$J$17,IF($N517=$O$26,'Extracted info for SC'!$J$18,""))))))))))))))</f>
        <v/>
      </c>
      <c r="Z517" s="155"/>
      <c r="AA517" s="13" t="str">
        <f t="shared" si="203"/>
        <v/>
      </c>
      <c r="AB517" s="155"/>
      <c r="AC517" s="13" t="str">
        <f t="shared" ca="1" si="208"/>
        <v>$AB</v>
      </c>
      <c r="AD517" s="13" t="str" cm="1">
        <f t="array" aca="1" ref="AD517" ca="1">IFERROR(IF((LEFT(INDIRECT("$F"&amp;$S517),4))="GOTS",IF($G517="Organic","GOTS_Organic_raw",(IF($G517="Responsible","GOTS_Responsible",(IF($G517="No Attribute (Conventional)","GOTS_conventional",(IF($G517="Recycled Pre/Post-Consumer","GOTS_pre_post",(IF($G517="In-Conversion","GOTS_in_conversion",(IF($G517="Sustainably Sourced","Sustainably_sourced",""))))))))))),IF($G517="Organic","Organic",(IF($G517="Responsible","Responsible",(IF($G517="No Attribute (Conventional)","No_Attribute_Conventional",(IF($G517="Recycled Pre/Post-Consumer","Recycled_Pre_Post_Consumer",(IF($G517="In-Conversion","In_Conversion",(IF($G517="Recycled Pre-Consumer","Recycled_Pre_Consumer",(IF($G517="Recycled Post-Consumer","Recycled_Post_Consumer",(IF($G517="Sustainably Sourced","Sustainably_sourced","")))))))))))))))),"")</f>
        <v/>
      </c>
      <c r="AE517" s="13" t="e" cm="1">
        <f t="array" aca="1" ref="AE517" ca="1">IF(INDIRECT("$F"&amp;$S517)="","",IF(LEFT(INDIRECT("$F"&amp;$S517),3)="GRS","GRS_RCS_RM",IF((LEFT(INDIRECT("$F"&amp;$S517),3))="RCS","GRS_RCS_RM",IF(INDIRECT("$F"&amp;$S517)="OCS (No Label)","OCS_Conversion_RM",IF(LEFT(INDIRECT("$F"&amp;$S517),3)="OCS","OCS_RM",IF(RIGHT(INDIRECT("$F"&amp;$S517),10)="conversion","GOTS_RM_conversion",IF((LEFT(INDIRECT("$F"&amp;$S517),4))="GOTS","GOTS_RM","Responsible_RM")))))))</f>
        <v>#REF!</v>
      </c>
      <c r="AF517" s="13" t="str" cm="1">
        <f t="array" aca="1" ref="AF517" ca="1">IF($S517="","",INDIRECT("$Z"&amp;$S517))</f>
        <v/>
      </c>
      <c r="AG517" s="155"/>
      <c r="AH517" s="13" t="str" cm="1">
        <f t="array" aca="1" ref="AH517" ca="1">IFERROR(INDIRECT("$ag"&amp;S517),"")</f>
        <v/>
      </c>
      <c r="AI517" s="13" t="e" cm="1">
        <f t="array" aca="1" ref="AI517" ca="1">INDIRECT("O"&amp;S516)</f>
        <v>#REF!</v>
      </c>
      <c r="AJ517" s="13" t="str">
        <f>IF($I517="","",INDEX('Raw Material'!$A$1:$J$75,MATCH(I517,'Raw Material'!$A$1:$A$75,0),(MATCH(G517,'Raw Material'!$A$1:$J$1,0))))</f>
        <v/>
      </c>
      <c r="AK517" s="13" t="str">
        <f t="shared" si="204"/>
        <v>YANLIŞRM</v>
      </c>
      <c r="AL517" s="153" t="str">
        <f t="shared" si="205"/>
        <v/>
      </c>
    </row>
    <row r="518" spans="1:38" ht="16.5" customHeight="1">
      <c r="A518" s="162"/>
      <c r="B518" s="168"/>
      <c r="C518" s="169"/>
      <c r="D518" s="156"/>
      <c r="E518" s="156"/>
      <c r="F518" s="175"/>
      <c r="G518" s="181"/>
      <c r="H518" s="182"/>
      <c r="I518" s="182"/>
      <c r="J518" s="182"/>
      <c r="K518" s="32"/>
      <c r="L518" s="179"/>
      <c r="M518" s="179"/>
      <c r="N518" s="81"/>
      <c r="O518" s="185"/>
      <c r="P518" s="103"/>
      <c r="Q518" s="84" t="str">
        <f t="shared" si="206"/>
        <v/>
      </c>
      <c r="R518" s="159"/>
      <c r="S518" s="28" t="str" cm="1">
        <f t="array" aca="1" ref="S518" ca="1">IF(INDIRECT("A"&amp;114+$U518)&lt;&gt;"",114+$U518,"")</f>
        <v/>
      </c>
      <c r="T518" s="28" t="str">
        <f t="shared" ca="1" si="207"/>
        <v>$B</v>
      </c>
      <c r="U518" s="29">
        <f t="shared" si="214"/>
        <v>396</v>
      </c>
      <c r="V518" s="29">
        <v>33.6666666666693</v>
      </c>
      <c r="W518" s="29">
        <f t="shared" si="186"/>
        <v>33</v>
      </c>
      <c r="X518" s="41" t="str" cm="1">
        <f t="array" aca="1" ref="X518" ca="1">IFERROR(INDEX('PC&amp;PD'!$A$1:$AP$15,ROW('PC&amp;PD'!$A$15),MATCH(INDIRECT(T518),'PC&amp;PD'!$A$1:$AP$1,0)),"")</f>
        <v/>
      </c>
      <c r="Y518" s="13" t="str">
        <f>IF(OR($N518="",$N518=0),"",IF($N518=$E$7,'Extracted info for SC'!$J$6,IF($N518=$D$26,'Extracted info for SC'!$J$7,IF($N518=$E$26,'Extracted info for SC'!$J$8,IF($N518=$F$26,'Extracted info for SC'!$J$9,IF($N518=$G$26,'Extracted info for SC'!$J$10,IF($N518=$H$26,'Extracted info for SC'!$J$11,IF($N518=$I$26,'Extracted info for SC'!$J$12,IF($N518=$J$26,'Extracted info for SC'!$J$13,IF($N518=$K$26,'Extracted info for SC'!$J$14,IF($N518=$L$26,'Extracted info for SC'!$J$15,IF($N518=$M$26,'Extracted info for SC'!$J$16,IF($N518=$N$26,'Extracted info for SC'!$J$17,IF($N518=$O$26,'Extracted info for SC'!$J$18,""))))))))))))))</f>
        <v/>
      </c>
      <c r="Z518" s="155"/>
      <c r="AA518" s="13" t="str">
        <f t="shared" si="203"/>
        <v/>
      </c>
      <c r="AB518" s="155"/>
      <c r="AC518" s="13" t="str">
        <f t="shared" ca="1" si="208"/>
        <v>$AB</v>
      </c>
      <c r="AD518" s="13" t="str" cm="1">
        <f t="array" aca="1" ref="AD518" ca="1">IFERROR(IF((LEFT(INDIRECT("$F"&amp;$S518),4))="GOTS",IF($G518="Organic","GOTS_Organic_raw",(IF($G518="Responsible","GOTS_Responsible",(IF($G518="No Attribute (Conventional)","GOTS_conventional",(IF($G518="Recycled Pre/Post-Consumer","GOTS_pre_post",(IF($G518="In-Conversion","GOTS_in_conversion",(IF($G518="Sustainably Sourced","Sustainably_sourced",""))))))))))),IF($G518="Organic","Organic",(IF($G518="Responsible","Responsible",(IF($G518="No Attribute (Conventional)","No_Attribute_Conventional",(IF($G518="Recycled Pre/Post-Consumer","Recycled_Pre_Post_Consumer",(IF($G518="In-Conversion","In_Conversion",(IF($G518="Recycled Pre-Consumer","Recycled_Pre_Consumer",(IF($G518="Recycled Post-Consumer","Recycled_Post_Consumer",(IF($G518="Sustainably Sourced","Sustainably_sourced","")))))))))))))))),"")</f>
        <v/>
      </c>
      <c r="AE518" s="13" t="e" cm="1">
        <f t="array" aca="1" ref="AE518" ca="1">IF(INDIRECT("$F"&amp;$S518)="","",IF(LEFT(INDIRECT("$F"&amp;$S518),3)="GRS","GRS_RCS_RM",IF((LEFT(INDIRECT("$F"&amp;$S518),3))="RCS","GRS_RCS_RM",IF(INDIRECT("$F"&amp;$S518)="OCS (No Label)","OCS_Conversion_RM",IF(LEFT(INDIRECT("$F"&amp;$S518),3)="OCS","OCS_RM",IF(RIGHT(INDIRECT("$F"&amp;$S518),10)="conversion","GOTS_RM_conversion",IF((LEFT(INDIRECT("$F"&amp;$S518),4))="GOTS","GOTS_RM","Responsible_RM")))))))</f>
        <v>#REF!</v>
      </c>
      <c r="AF518" s="13" t="str" cm="1">
        <f t="array" aca="1" ref="AF518" ca="1">IF($S518="","",INDIRECT("$Z"&amp;$S518))</f>
        <v/>
      </c>
      <c r="AG518" s="155"/>
      <c r="AH518" s="13" t="str" cm="1">
        <f t="array" aca="1" ref="AH518" ca="1">IFERROR(INDIRECT("$ag"&amp;S518),"")</f>
        <v/>
      </c>
      <c r="AI518" s="13" t="e" cm="1">
        <f t="array" aca="1" ref="AI518" ca="1">INDIRECT("O"&amp;S517)</f>
        <v>#REF!</v>
      </c>
      <c r="AJ518" s="13" t="str">
        <f>IF($I518="","",INDEX('Raw Material'!$A$1:$J$75,MATCH(I518,'Raw Material'!$A$1:$A$75,0),(MATCH(G518,'Raw Material'!$A$1:$J$1,0))))</f>
        <v/>
      </c>
      <c r="AK518" s="13" t="str">
        <f t="shared" si="204"/>
        <v>YANLIŞRM</v>
      </c>
      <c r="AL518" s="153" t="str">
        <f t="shared" si="205"/>
        <v/>
      </c>
    </row>
    <row r="519" spans="1:38" ht="16.5" customHeight="1">
      <c r="A519" s="162"/>
      <c r="B519" s="168"/>
      <c r="C519" s="169"/>
      <c r="D519" s="156"/>
      <c r="E519" s="156"/>
      <c r="F519" s="175"/>
      <c r="G519" s="181"/>
      <c r="H519" s="182"/>
      <c r="I519" s="182"/>
      <c r="J519" s="182"/>
      <c r="K519" s="32"/>
      <c r="L519" s="179"/>
      <c r="M519" s="179"/>
      <c r="N519" s="81"/>
      <c r="O519" s="185"/>
      <c r="P519" s="103"/>
      <c r="Q519" s="84" t="str">
        <f t="shared" si="206"/>
        <v/>
      </c>
      <c r="R519" s="159"/>
      <c r="S519" s="28" t="str" cm="1">
        <f t="array" aca="1" ref="S519" ca="1">IF(INDIRECT("A"&amp;114+$U519)&lt;&gt;"",114+$U519,"")</f>
        <v/>
      </c>
      <c r="T519" s="28" t="str">
        <f t="shared" ca="1" si="207"/>
        <v>$B</v>
      </c>
      <c r="U519" s="29">
        <f t="shared" si="214"/>
        <v>396</v>
      </c>
      <c r="V519" s="29">
        <v>33.750000000002601</v>
      </c>
      <c r="W519" s="29">
        <f t="shared" si="186"/>
        <v>33</v>
      </c>
      <c r="X519" s="41" t="str" cm="1">
        <f t="array" aca="1" ref="X519" ca="1">IFERROR(INDEX('PC&amp;PD'!$A$1:$AP$15,ROW('PC&amp;PD'!$A$15),MATCH(INDIRECT(T519),'PC&amp;PD'!$A$1:$AP$1,0)),"")</f>
        <v/>
      </c>
      <c r="Y519" s="13" t="str">
        <f>IF(OR($N519="",$N519=0),"",IF($N519=$E$7,'Extracted info for SC'!$J$6,IF($N519=$D$26,'Extracted info for SC'!$J$7,IF($N519=$E$26,'Extracted info for SC'!$J$8,IF($N519=$F$26,'Extracted info for SC'!$J$9,IF($N519=$G$26,'Extracted info for SC'!$J$10,IF($N519=$H$26,'Extracted info for SC'!$J$11,IF($N519=$I$26,'Extracted info for SC'!$J$12,IF($N519=$J$26,'Extracted info for SC'!$J$13,IF($N519=$K$26,'Extracted info for SC'!$J$14,IF($N519=$L$26,'Extracted info for SC'!$J$15,IF($N519=$M$26,'Extracted info for SC'!$J$16,IF($N519=$N$26,'Extracted info for SC'!$J$17,IF($N519=$O$26,'Extracted info for SC'!$J$18,""))))))))))))))</f>
        <v/>
      </c>
      <c r="Z519" s="155"/>
      <c r="AA519" s="13" t="str">
        <f t="shared" si="203"/>
        <v/>
      </c>
      <c r="AB519" s="155"/>
      <c r="AC519" s="13" t="str">
        <f t="shared" ca="1" si="208"/>
        <v>$AB</v>
      </c>
      <c r="AD519" s="13" t="str" cm="1">
        <f t="array" aca="1" ref="AD519" ca="1">IFERROR(IF((LEFT(INDIRECT("$F"&amp;$S519),4))="GOTS",IF($G519="Organic","GOTS_Organic_raw",(IF($G519="Responsible","GOTS_Responsible",(IF($G519="No Attribute (Conventional)","GOTS_conventional",(IF($G519="Recycled Pre/Post-Consumer","GOTS_pre_post",(IF($G519="In-Conversion","GOTS_in_conversion",(IF($G519="Sustainably Sourced","Sustainably_sourced",""))))))))))),IF($G519="Organic","Organic",(IF($G519="Responsible","Responsible",(IF($G519="No Attribute (Conventional)","No_Attribute_Conventional",(IF($G519="Recycled Pre/Post-Consumer","Recycled_Pre_Post_Consumer",(IF($G519="In-Conversion","In_Conversion",(IF($G519="Recycled Pre-Consumer","Recycled_Pre_Consumer",(IF($G519="Recycled Post-Consumer","Recycled_Post_Consumer",(IF($G519="Sustainably Sourced","Sustainably_sourced","")))))))))))))))),"")</f>
        <v/>
      </c>
      <c r="AE519" s="13" t="e" cm="1">
        <f t="array" aca="1" ref="AE519" ca="1">IF(INDIRECT("$F"&amp;$S519)="","",IF(LEFT(INDIRECT("$F"&amp;$S519),3)="GRS","GRS_RCS_RM",IF((LEFT(INDIRECT("$F"&amp;$S519),3))="RCS","GRS_RCS_RM",IF(INDIRECT("$F"&amp;$S519)="OCS (No Label)","OCS_Conversion_RM",IF(LEFT(INDIRECT("$F"&amp;$S519),3)="OCS","OCS_RM",IF(RIGHT(INDIRECT("$F"&amp;$S519),10)="conversion","GOTS_RM_conversion",IF((LEFT(INDIRECT("$F"&amp;$S519),4))="GOTS","GOTS_RM","Responsible_RM")))))))</f>
        <v>#REF!</v>
      </c>
      <c r="AF519" s="13" t="str" cm="1">
        <f t="array" aca="1" ref="AF519" ca="1">IF($S519="","",INDIRECT("$Z"&amp;$S519))</f>
        <v/>
      </c>
      <c r="AG519" s="155"/>
      <c r="AH519" s="13" t="str" cm="1">
        <f t="array" aca="1" ref="AH519" ca="1">IFERROR(INDIRECT("$ag"&amp;S519),"")</f>
        <v/>
      </c>
      <c r="AI519" s="13" t="e" cm="1">
        <f t="array" aca="1" ref="AI519" ca="1">INDIRECT("O"&amp;S518)</f>
        <v>#REF!</v>
      </c>
      <c r="AJ519" s="13" t="str">
        <f>IF($I519="","",INDEX('Raw Material'!$A$1:$J$75,MATCH(I519,'Raw Material'!$A$1:$A$75,0),(MATCH(G519,'Raw Material'!$A$1:$J$1,0))))</f>
        <v/>
      </c>
      <c r="AK519" s="13" t="str">
        <f t="shared" si="204"/>
        <v>YANLIŞRM</v>
      </c>
      <c r="AL519" s="153" t="str">
        <f t="shared" si="205"/>
        <v/>
      </c>
    </row>
    <row r="520" spans="1:38" ht="16.5" customHeight="1">
      <c r="A520" s="162"/>
      <c r="B520" s="168"/>
      <c r="C520" s="169"/>
      <c r="D520" s="156"/>
      <c r="E520" s="156"/>
      <c r="F520" s="175"/>
      <c r="G520" s="181"/>
      <c r="H520" s="182"/>
      <c r="I520" s="182"/>
      <c r="J520" s="182"/>
      <c r="K520" s="32"/>
      <c r="L520" s="179"/>
      <c r="M520" s="179"/>
      <c r="N520" s="81"/>
      <c r="O520" s="185"/>
      <c r="P520" s="103"/>
      <c r="Q520" s="84" t="str">
        <f t="shared" si="206"/>
        <v/>
      </c>
      <c r="R520" s="159"/>
      <c r="S520" s="28" t="str" cm="1">
        <f t="array" aca="1" ref="S520" ca="1">IF(INDIRECT("A"&amp;114+$U520)&lt;&gt;"",114+$U520,"")</f>
        <v/>
      </c>
      <c r="T520" s="28" t="str">
        <f t="shared" ca="1" si="207"/>
        <v>$B</v>
      </c>
      <c r="U520" s="29">
        <f t="shared" si="214"/>
        <v>396</v>
      </c>
      <c r="V520" s="29">
        <v>33.833333333335901</v>
      </c>
      <c r="W520" s="29">
        <f t="shared" si="186"/>
        <v>33</v>
      </c>
      <c r="X520" s="41" t="str" cm="1">
        <f t="array" aca="1" ref="X520" ca="1">IFERROR(INDEX('PC&amp;PD'!$A$1:$AP$15,ROW('PC&amp;PD'!$A$15),MATCH(INDIRECT(T520),'PC&amp;PD'!$A$1:$AP$1,0)),"")</f>
        <v/>
      </c>
      <c r="Y520" s="13" t="str">
        <f>IF(OR($N520="",$N520=0),"",IF($N520=$E$7,'Extracted info for SC'!$J$6,IF($N520=$D$26,'Extracted info for SC'!$J$7,IF($N520=$E$26,'Extracted info for SC'!$J$8,IF($N520=$F$26,'Extracted info for SC'!$J$9,IF($N520=$G$26,'Extracted info for SC'!$J$10,IF($N520=$H$26,'Extracted info for SC'!$J$11,IF($N520=$I$26,'Extracted info for SC'!$J$12,IF($N520=$J$26,'Extracted info for SC'!$J$13,IF($N520=$K$26,'Extracted info for SC'!$J$14,IF($N520=$L$26,'Extracted info for SC'!$J$15,IF($N520=$M$26,'Extracted info for SC'!$J$16,IF($N520=$N$26,'Extracted info for SC'!$J$17,IF($N520=$O$26,'Extracted info for SC'!$J$18,""))))))))))))))</f>
        <v/>
      </c>
      <c r="Z520" s="155"/>
      <c r="AA520" s="13" t="str">
        <f t="shared" si="203"/>
        <v/>
      </c>
      <c r="AB520" s="155"/>
      <c r="AC520" s="13" t="str">
        <f t="shared" ca="1" si="208"/>
        <v>$AB</v>
      </c>
      <c r="AD520" s="13" t="str" cm="1">
        <f t="array" aca="1" ref="AD520" ca="1">IFERROR(IF((LEFT(INDIRECT("$F"&amp;$S520),4))="GOTS",IF($G520="Organic","GOTS_Organic_raw",(IF($G520="Responsible","GOTS_Responsible",(IF($G520="No Attribute (Conventional)","GOTS_conventional",(IF($G520="Recycled Pre/Post-Consumer","GOTS_pre_post",(IF($G520="In-Conversion","GOTS_in_conversion",(IF($G520="Sustainably Sourced","Sustainably_sourced",""))))))))))),IF($G520="Organic","Organic",(IF($G520="Responsible","Responsible",(IF($G520="No Attribute (Conventional)","No_Attribute_Conventional",(IF($G520="Recycled Pre/Post-Consumer","Recycled_Pre_Post_Consumer",(IF($G520="In-Conversion","In_Conversion",(IF($G520="Recycled Pre-Consumer","Recycled_Pre_Consumer",(IF($G520="Recycled Post-Consumer","Recycled_Post_Consumer",(IF($G520="Sustainably Sourced","Sustainably_sourced","")))))))))))))))),"")</f>
        <v/>
      </c>
      <c r="AE520" s="13" t="e" cm="1">
        <f t="array" aca="1" ref="AE520" ca="1">IF(INDIRECT("$F"&amp;$S520)="","",IF(LEFT(INDIRECT("$F"&amp;$S520),3)="GRS","GRS_RCS_RM",IF((LEFT(INDIRECT("$F"&amp;$S520),3))="RCS","GRS_RCS_RM",IF(INDIRECT("$F"&amp;$S520)="OCS (No Label)","OCS_Conversion_RM",IF(LEFT(INDIRECT("$F"&amp;$S520),3)="OCS","OCS_RM",IF(RIGHT(INDIRECT("$F"&amp;$S520),10)="conversion","GOTS_RM_conversion",IF((LEFT(INDIRECT("$F"&amp;$S520),4))="GOTS","GOTS_RM","Responsible_RM")))))))</f>
        <v>#REF!</v>
      </c>
      <c r="AF520" s="13" t="str" cm="1">
        <f t="array" aca="1" ref="AF520" ca="1">IF($S520="","",INDIRECT("$Z"&amp;$S520))</f>
        <v/>
      </c>
      <c r="AG520" s="155"/>
      <c r="AH520" s="13" t="str" cm="1">
        <f t="array" aca="1" ref="AH520" ca="1">IFERROR(INDIRECT("$ag"&amp;S520),"")</f>
        <v/>
      </c>
      <c r="AI520" s="13" t="e" cm="1">
        <f t="array" aca="1" ref="AI520" ca="1">INDIRECT("O"&amp;S519)</f>
        <v>#REF!</v>
      </c>
      <c r="AJ520" s="13" t="str">
        <f>IF($I520="","",INDEX('Raw Material'!$A$1:$J$75,MATCH(I520,'Raw Material'!$A$1:$A$75,0),(MATCH(G520,'Raw Material'!$A$1:$J$1,0))))</f>
        <v/>
      </c>
      <c r="AK520" s="13" t="str">
        <f t="shared" si="204"/>
        <v>YANLIŞRM</v>
      </c>
      <c r="AL520" s="153" t="str">
        <f t="shared" si="205"/>
        <v/>
      </c>
    </row>
    <row r="521" spans="1:38" ht="16.5" customHeight="1" thickBot="1">
      <c r="A521" s="163"/>
      <c r="B521" s="170"/>
      <c r="C521" s="171"/>
      <c r="D521" s="156"/>
      <c r="E521" s="156"/>
      <c r="F521" s="176"/>
      <c r="G521" s="157"/>
      <c r="H521" s="158"/>
      <c r="I521" s="158"/>
      <c r="J521" s="158"/>
      <c r="K521" s="33"/>
      <c r="L521" s="180"/>
      <c r="M521" s="180"/>
      <c r="N521" s="82"/>
      <c r="O521" s="186"/>
      <c r="P521" s="103"/>
      <c r="Q521" s="84" t="str">
        <f t="shared" si="206"/>
        <v/>
      </c>
      <c r="R521" s="159"/>
      <c r="S521" s="28" t="str" cm="1">
        <f t="array" aca="1" ref="S521" ca="1">IF(INDIRECT("A"&amp;114+$U521)&lt;&gt;"",114+$U521,"")</f>
        <v/>
      </c>
      <c r="T521" s="28" t="str">
        <f t="shared" ca="1" si="207"/>
        <v>$B</v>
      </c>
      <c r="U521" s="29">
        <f t="shared" si="214"/>
        <v>396</v>
      </c>
      <c r="V521" s="29">
        <v>33.9166666666693</v>
      </c>
      <c r="W521" s="29">
        <f t="shared" ref="W521:W584" si="215">ROUNDDOWN(V521,0)</f>
        <v>33</v>
      </c>
      <c r="X521" s="41" t="str" cm="1">
        <f t="array" aca="1" ref="X521" ca="1">IFERROR(INDEX('PC&amp;PD'!$A$1:$AP$15,ROW('PC&amp;PD'!$A$15),MATCH(INDIRECT(T521),'PC&amp;PD'!$A$1:$AP$1,0)),"")</f>
        <v/>
      </c>
      <c r="Y521" s="13" t="str">
        <f>IF(OR($N521="",$N521=0),"",IF($N521=$E$7,'Extracted info for SC'!$J$6,IF($N521=$D$26,'Extracted info for SC'!$J$7,IF($N521=$E$26,'Extracted info for SC'!$J$8,IF($N521=$F$26,'Extracted info for SC'!$J$9,IF($N521=$G$26,'Extracted info for SC'!$J$10,IF($N521=$H$26,'Extracted info for SC'!$J$11,IF($N521=$I$26,'Extracted info for SC'!$J$12,IF($N521=$J$26,'Extracted info for SC'!$J$13,IF($N521=$K$26,'Extracted info for SC'!$J$14,IF($N521=$L$26,'Extracted info for SC'!$J$15,IF($N521=$M$26,'Extracted info for SC'!$J$16,IF($N521=$N$26,'Extracted info for SC'!$J$17,IF($N521=$O$26,'Extracted info for SC'!$J$18,""))))))))))))))</f>
        <v/>
      </c>
      <c r="Z521" s="155"/>
      <c r="AA521" s="13" t="str">
        <f t="shared" si="203"/>
        <v/>
      </c>
      <c r="AB521" s="155"/>
      <c r="AC521" s="13" t="str">
        <f t="shared" ca="1" si="208"/>
        <v>$AB</v>
      </c>
      <c r="AD521" s="13" t="str" cm="1">
        <f t="array" aca="1" ref="AD521" ca="1">IFERROR(IF((LEFT(INDIRECT("$F"&amp;$S521),4))="GOTS",IF($G521="Organic","GOTS_Organic_raw",(IF($G521="Responsible","GOTS_Responsible",(IF($G521="No Attribute (Conventional)","GOTS_conventional",(IF($G521="Recycled Pre/Post-Consumer","GOTS_pre_post",(IF($G521="In-Conversion","GOTS_in_conversion",(IF($G521="Sustainably Sourced","Sustainably_sourced",""))))))))))),IF($G521="Organic","Organic",(IF($G521="Responsible","Responsible",(IF($G521="No Attribute (Conventional)","No_Attribute_Conventional",(IF($G521="Recycled Pre/Post-Consumer","Recycled_Pre_Post_Consumer",(IF($G521="In-Conversion","In_Conversion",(IF($G521="Recycled Pre-Consumer","Recycled_Pre_Consumer",(IF($G521="Recycled Post-Consumer","Recycled_Post_Consumer",(IF($G521="Sustainably Sourced","Sustainably_sourced","")))))))))))))))),"")</f>
        <v/>
      </c>
      <c r="AE521" s="13" t="e" cm="1">
        <f t="array" aca="1" ref="AE521" ca="1">IF(INDIRECT("$F"&amp;$S521)="","",IF(LEFT(INDIRECT("$F"&amp;$S521),3)="GRS","GRS_RCS_RM",IF((LEFT(INDIRECT("$F"&amp;$S521),3))="RCS","GRS_RCS_RM",IF(INDIRECT("$F"&amp;$S521)="OCS (No Label)","OCS_Conversion_RM",IF(LEFT(INDIRECT("$F"&amp;$S521),3)="OCS","OCS_RM",IF(RIGHT(INDIRECT("$F"&amp;$S521),10)="conversion","GOTS_RM_conversion",IF((LEFT(INDIRECT("$F"&amp;$S521),4))="GOTS","GOTS_RM","Responsible_RM")))))))</f>
        <v>#REF!</v>
      </c>
      <c r="AF521" s="13" t="str" cm="1">
        <f t="array" aca="1" ref="AF521" ca="1">IF($S521="","",INDIRECT("$Z"&amp;$S521))</f>
        <v/>
      </c>
      <c r="AG521" s="155"/>
      <c r="AH521" s="13" t="str" cm="1">
        <f t="array" aca="1" ref="AH521" ca="1">IFERROR(INDIRECT("$ag"&amp;S521),"")</f>
        <v/>
      </c>
      <c r="AI521" s="13" t="e" cm="1">
        <f t="array" aca="1" ref="AI521" ca="1">INDIRECT("O"&amp;S520)</f>
        <v>#REF!</v>
      </c>
      <c r="AJ521" s="13" t="str">
        <f>IF($I521="","",INDEX('Raw Material'!$A$1:$J$75,MATCH(I521,'Raw Material'!$A$1:$A$75,0),(MATCH(G521,'Raw Material'!$A$1:$J$1,0))))</f>
        <v/>
      </c>
      <c r="AK521" s="13" t="str">
        <f t="shared" si="204"/>
        <v>YANLIŞRM</v>
      </c>
      <c r="AL521" s="153" t="str">
        <f t="shared" si="205"/>
        <v/>
      </c>
    </row>
    <row r="522" spans="1:38" ht="16.5" customHeight="1">
      <c r="A522" s="160" t="str">
        <f>IF(B522="","",COUNTA($B$114:$B522))</f>
        <v/>
      </c>
      <c r="B522" s="164"/>
      <c r="C522" s="165"/>
      <c r="D522" s="183"/>
      <c r="E522" s="183"/>
      <c r="F522" s="172"/>
      <c r="G522" s="212"/>
      <c r="H522" s="206"/>
      <c r="I522" s="206"/>
      <c r="J522" s="206"/>
      <c r="K522" s="31"/>
      <c r="L522" s="177" t="str">
        <f t="shared" ref="L522" si="216">IF(R522="","",LEFT(R522,LEN(R522)-2))</f>
        <v/>
      </c>
      <c r="M522" s="177"/>
      <c r="N522" s="80"/>
      <c r="O522" s="184"/>
      <c r="P522" s="103"/>
      <c r="Q522" s="84" t="str">
        <f t="shared" si="206"/>
        <v/>
      </c>
      <c r="R522" s="159" t="str">
        <f t="shared" ref="R522" si="217">CONCATENATE($Q522,Q523,Q524,Q525,Q526,Q527,$Q528,$Q529,$Q530,$Q531,Q532,Q533)</f>
        <v/>
      </c>
      <c r="S522" s="28" t="str" cm="1">
        <f t="array" aca="1" ref="S522" ca="1">IF(INDIRECT("A"&amp;114+$U522)&lt;&gt;"",114+$U522,"")</f>
        <v/>
      </c>
      <c r="T522" s="28" t="str">
        <f t="shared" ca="1" si="207"/>
        <v>$B</v>
      </c>
      <c r="U522" s="29">
        <f t="shared" si="214"/>
        <v>408</v>
      </c>
      <c r="V522" s="29">
        <v>34.000000000002601</v>
      </c>
      <c r="W522" s="29">
        <f t="shared" si="215"/>
        <v>34</v>
      </c>
      <c r="X522" s="41" t="str" cm="1">
        <f t="array" aca="1" ref="X522" ca="1">IFERROR(INDEX('PC&amp;PD'!$A$1:$AP$15,ROW('PC&amp;PD'!$A$15),MATCH(INDIRECT(T522),'PC&amp;PD'!$A$1:$AP$1,0)),"")</f>
        <v/>
      </c>
      <c r="Y522" s="13" t="str">
        <f>IF(OR($N522="",$N522=0),"",IF($N522=$E$7,'Extracted info for SC'!$J$6,IF($N522=$D$26,'Extracted info for SC'!$J$7,IF($N522=$E$26,'Extracted info for SC'!$J$8,IF($N522=$F$26,'Extracted info for SC'!$J$9,IF($N522=$G$26,'Extracted info for SC'!$J$10,IF($N522=$H$26,'Extracted info for SC'!$J$11,IF($N522=$I$26,'Extracted info for SC'!$J$12,IF($N522=$J$26,'Extracted info for SC'!$J$13,IF($N522=$K$26,'Extracted info for SC'!$J$14,IF($N522=$L$26,'Extracted info for SC'!$J$15,IF($N522=$M$26,'Extracted info for SC'!$J$16,IF($N522=$N$26,'Extracted info for SC'!$J$17,IF($N522=$O$26,'Extracted info for SC'!$J$18,""))))))))))))))</f>
        <v/>
      </c>
      <c r="Z522" s="155" t="str">
        <f t="shared" ref="Z522" si="218">IFERROR(IF($F522="OCS 100","OCS (OCS 100)",IF($F522="OCS Blended","OCS (OCS Blended)",IF($F522="OCS (No Label)","OCS (No Label)",IF($F522="RCS 100","RCS (RCS 100)",IF($F522="RCS Blended","RCS (RCS Blended)",IF($F522="GRS","GRS (GRS)",IF($F522="GRS (No Label)", "GRS (No Label)",IF($F522="RDS","RDS (RDS)",IF($F522="RWS","RWS (RWS)",IF($F522="RAS","RAS (RAS)",IF($F522="RMS","RMS (RMS)",IF($F522="GOTS Organic","GOTS (Organic)",IF($F522="GOTS Made with organic","GOTS (Made with Organic)",IF($F522="GOTS Organic - in conversion","GOTS (Organic - In Conversion)",IF($F522="GOTS Made with organic - in conversion","GOTS (Made with Organic - In Conversion)",""))))))))))))))),"")</f>
        <v/>
      </c>
      <c r="AA522" s="13" t="str">
        <f t="shared" si="203"/>
        <v/>
      </c>
      <c r="AB522" s="155" t="str">
        <f t="shared" ref="AB522" si="219">IFERROR(IF($F522="OCS 100", "OCS_100",IF($F522="OCS Blended", "OCS_Blended",IF($F522="OCS (No Label)", "OCS_No_Label",IF($F522="RCS 100", "RCS_100",IF($F522="RCS Blended","RCS_Blended",IF($F522="GRS","GRS",IF($F522="GRS (No Label)", "GRS_No_Label",IF($F522="RDS","RDS",IF($F522="RWS","RWS",IF($F522="RMS","RMS",IF($F522="GOTS Organic","GOTS_Organic",IF($F522="GOTS Made with organic","GOTS_Made_with_organic",IF($F522="GOTS Organic - in conversion","GOTS_Organic_in_Conversion",IF($F522="GOTS Made with organic - in conversion","GOTS_Made_with_Organic_in_Conversion",IF($F522="RAS","RAS",""))))))))))))))),"")</f>
        <v/>
      </c>
      <c r="AC522" s="13" t="str">
        <f t="shared" ca="1" si="208"/>
        <v>$AB</v>
      </c>
      <c r="AD522" s="13" t="str" cm="1">
        <f t="array" aca="1" ref="AD522" ca="1">IFERROR(IF((LEFT(INDIRECT("$F"&amp;$S522),4))="GOTS",IF($G522="Organic","GOTS_Organic_raw",(IF($G522="Responsible","GOTS_Responsible",(IF($G522="No Attribute (Conventional)","GOTS_conventional",(IF($G522="Recycled Pre/Post-Consumer","GOTS_pre_post",(IF($G522="In-Conversion","GOTS_in_conversion",(IF($G522="Sustainably Sourced","Sustainably_sourced",""))))))))))),IF($G522="Organic","Organic",(IF($G522="Responsible","Responsible",(IF($G522="No Attribute (Conventional)","No_Attribute_Conventional",(IF($G522="Recycled Pre/Post-Consumer","Recycled_Pre_Post_Consumer",(IF($G522="In-Conversion","In_Conversion",(IF($G522="Recycled Pre-Consumer","Recycled_Pre_Consumer",(IF($G522="Recycled Post-Consumer","Recycled_Post_Consumer",(IF($G522="Sustainably Sourced","Sustainably_sourced","")))))))))))))))),"")</f>
        <v/>
      </c>
      <c r="AE522" s="13" t="e" cm="1">
        <f t="array" aca="1" ref="AE522" ca="1">IF(INDIRECT("$F"&amp;$S522)="","",IF(LEFT(INDIRECT("$F"&amp;$S522),3)="GRS","GRS_RCS_RM",IF((LEFT(INDIRECT("$F"&amp;$S522),3))="RCS","GRS_RCS_RM",IF(INDIRECT("$F"&amp;$S522)="OCS (No Label)","OCS_Conversion_RM",IF(LEFT(INDIRECT("$F"&amp;$S522),3)="OCS","OCS_RM",IF(RIGHT(INDIRECT("$F"&amp;$S522),10)="conversion","GOTS_RM_conversion",IF((LEFT(INDIRECT("$F"&amp;$S522),4))="GOTS","GOTS_RM","Responsible_RM")))))))</f>
        <v>#REF!</v>
      </c>
      <c r="AF522" s="13" t="str" cm="1">
        <f t="array" aca="1" ref="AF522" ca="1">IF($S522="","",INDIRECT("$Z"&amp;$S522))</f>
        <v/>
      </c>
      <c r="AG522" s="155" t="str">
        <f t="shared" si="213"/>
        <v/>
      </c>
      <c r="AH522" s="13" t="str" cm="1">
        <f t="array" aca="1" ref="AH522" ca="1">IFERROR(INDIRECT("$ag"&amp;S522),"")</f>
        <v/>
      </c>
      <c r="AI522" s="13" t="e" cm="1">
        <f t="array" aca="1" ref="AI522" ca="1">INDIRECT("O"&amp;S521)</f>
        <v>#REF!</v>
      </c>
      <c r="AJ522" s="13" t="str">
        <f>IF($I522="","",INDEX('Raw Material'!$A$1:$J$75,MATCH(I522,'Raw Material'!$A$1:$A$75,0),(MATCH(G522,'Raw Material'!$A$1:$J$1,0))))</f>
        <v/>
      </c>
      <c r="AK522" s="13" t="str">
        <f t="shared" si="204"/>
        <v>YANLIŞRM</v>
      </c>
      <c r="AL522" s="153" t="str">
        <f t="shared" si="205"/>
        <v/>
      </c>
    </row>
    <row r="523" spans="1:38" ht="16.5" customHeight="1">
      <c r="A523" s="161"/>
      <c r="B523" s="166"/>
      <c r="C523" s="167"/>
      <c r="D523" s="156"/>
      <c r="E523" s="156"/>
      <c r="F523" s="173"/>
      <c r="G523" s="181"/>
      <c r="H523" s="182"/>
      <c r="I523" s="182"/>
      <c r="J523" s="182"/>
      <c r="K523" s="32"/>
      <c r="L523" s="178"/>
      <c r="M523" s="178"/>
      <c r="N523" s="81"/>
      <c r="O523" s="185"/>
      <c r="P523" s="103"/>
      <c r="Q523" s="84" t="str">
        <f t="shared" si="206"/>
        <v/>
      </c>
      <c r="R523" s="159"/>
      <c r="S523" s="28" t="str" cm="1">
        <f t="array" aca="1" ref="S523" ca="1">IF(INDIRECT("A"&amp;114+$U523)&lt;&gt;"",114+$U523,"")</f>
        <v/>
      </c>
      <c r="T523" s="28" t="str">
        <f t="shared" ca="1" si="207"/>
        <v>$B</v>
      </c>
      <c r="U523" s="29">
        <f t="shared" si="214"/>
        <v>408</v>
      </c>
      <c r="V523" s="29">
        <v>34.083333333336</v>
      </c>
      <c r="W523" s="29">
        <f t="shared" si="215"/>
        <v>34</v>
      </c>
      <c r="X523" s="41" t="str" cm="1">
        <f t="array" aca="1" ref="X523" ca="1">IFERROR(INDEX('PC&amp;PD'!$A$1:$AP$15,ROW('PC&amp;PD'!$A$15),MATCH(INDIRECT(T523),'PC&amp;PD'!$A$1:$AP$1,0)),"")</f>
        <v/>
      </c>
      <c r="Y523" s="13" t="str">
        <f>IF(OR($N523="",$N523=0),"",IF($N523=$E$7,'Extracted info for SC'!$J$6,IF($N523=$D$26,'Extracted info for SC'!$J$7,IF($N523=$E$26,'Extracted info for SC'!$J$8,IF($N523=$F$26,'Extracted info for SC'!$J$9,IF($N523=$G$26,'Extracted info for SC'!$J$10,IF($N523=$H$26,'Extracted info for SC'!$J$11,IF($N523=$I$26,'Extracted info for SC'!$J$12,IF($N523=$J$26,'Extracted info for SC'!$J$13,IF($N523=$K$26,'Extracted info for SC'!$J$14,IF($N523=$L$26,'Extracted info for SC'!$J$15,IF($N523=$M$26,'Extracted info for SC'!$J$16,IF($N523=$N$26,'Extracted info for SC'!$J$17,IF($N523=$O$26,'Extracted info for SC'!$J$18,""))))))))))))))</f>
        <v/>
      </c>
      <c r="Z523" s="155"/>
      <c r="AA523" s="13" t="str">
        <f t="shared" si="203"/>
        <v/>
      </c>
      <c r="AB523" s="155"/>
      <c r="AC523" s="13" t="str">
        <f t="shared" ca="1" si="208"/>
        <v>$AB</v>
      </c>
      <c r="AD523" s="13" t="str" cm="1">
        <f t="array" aca="1" ref="AD523" ca="1">IFERROR(IF((LEFT(INDIRECT("$F"&amp;$S523),4))="GOTS",IF($G523="Organic","GOTS_Organic_raw",(IF($G523="Responsible","GOTS_Responsible",(IF($G523="No Attribute (Conventional)","GOTS_conventional",(IF($G523="Recycled Pre/Post-Consumer","GOTS_pre_post",(IF($G523="In-Conversion","GOTS_in_conversion",(IF($G523="Sustainably Sourced","Sustainably_sourced",""))))))))))),IF($G523="Organic","Organic",(IF($G523="Responsible","Responsible",(IF($G523="No Attribute (Conventional)","No_Attribute_Conventional",(IF($G523="Recycled Pre/Post-Consumer","Recycled_Pre_Post_Consumer",(IF($G523="In-Conversion","In_Conversion",(IF($G523="Recycled Pre-Consumer","Recycled_Pre_Consumer",(IF($G523="Recycled Post-Consumer","Recycled_Post_Consumer",(IF($G523="Sustainably Sourced","Sustainably_sourced","")))))))))))))))),"")</f>
        <v/>
      </c>
      <c r="AE523" s="13" t="e" cm="1">
        <f t="array" aca="1" ref="AE523" ca="1">IF(INDIRECT("$F"&amp;$S523)="","",IF(LEFT(INDIRECT("$F"&amp;$S523),3)="GRS","GRS_RCS_RM",IF((LEFT(INDIRECT("$F"&amp;$S523),3))="RCS","GRS_RCS_RM",IF(INDIRECT("$F"&amp;$S523)="OCS (No Label)","OCS_Conversion_RM",IF(LEFT(INDIRECT("$F"&amp;$S523),3)="OCS","OCS_RM",IF(RIGHT(INDIRECT("$F"&amp;$S523),10)="conversion","GOTS_RM_conversion",IF((LEFT(INDIRECT("$F"&amp;$S523),4))="GOTS","GOTS_RM","Responsible_RM")))))))</f>
        <v>#REF!</v>
      </c>
      <c r="AF523" s="13" t="str" cm="1">
        <f t="array" aca="1" ref="AF523" ca="1">IF($S523="","",INDIRECT("$Z"&amp;$S523))</f>
        <v/>
      </c>
      <c r="AG523" s="155"/>
      <c r="AH523" s="13" t="str" cm="1">
        <f t="array" aca="1" ref="AH523" ca="1">IFERROR(INDIRECT("$ag"&amp;S523),"")</f>
        <v/>
      </c>
      <c r="AI523" s="13" t="e" cm="1">
        <f t="array" aca="1" ref="AI523" ca="1">INDIRECT("O"&amp;S522)</f>
        <v>#REF!</v>
      </c>
      <c r="AJ523" s="13" t="str">
        <f>IF($I523="","",INDEX('Raw Material'!$A$1:$J$75,MATCH(I523,'Raw Material'!$A$1:$A$75,0),(MATCH(G523,'Raw Material'!$A$1:$J$1,0))))</f>
        <v/>
      </c>
      <c r="AK523" s="13" t="str">
        <f t="shared" si="204"/>
        <v>YANLIŞRM</v>
      </c>
      <c r="AL523" s="153" t="str">
        <f t="shared" si="205"/>
        <v/>
      </c>
    </row>
    <row r="524" spans="1:38" ht="16.5" customHeight="1">
      <c r="A524" s="161"/>
      <c r="B524" s="166"/>
      <c r="C524" s="167"/>
      <c r="D524" s="156"/>
      <c r="E524" s="156"/>
      <c r="F524" s="173"/>
      <c r="G524" s="181"/>
      <c r="H524" s="182"/>
      <c r="I524" s="182"/>
      <c r="J524" s="182"/>
      <c r="K524" s="32"/>
      <c r="L524" s="178"/>
      <c r="M524" s="178"/>
      <c r="N524" s="81"/>
      <c r="O524" s="185"/>
      <c r="P524" s="103"/>
      <c r="Q524" s="84" t="str">
        <f t="shared" si="206"/>
        <v/>
      </c>
      <c r="R524" s="159"/>
      <c r="S524" s="28" t="str" cm="1">
        <f t="array" aca="1" ref="S524" ca="1">IF(INDIRECT("A"&amp;114+$U524)&lt;&gt;"",114+$U524,"")</f>
        <v/>
      </c>
      <c r="T524" s="28" t="str">
        <f t="shared" ca="1" si="207"/>
        <v>$B</v>
      </c>
      <c r="U524" s="29">
        <f t="shared" si="214"/>
        <v>408</v>
      </c>
      <c r="V524" s="29">
        <v>34.1666666666693</v>
      </c>
      <c r="W524" s="29">
        <f t="shared" si="215"/>
        <v>34</v>
      </c>
      <c r="X524" s="41" t="str" cm="1">
        <f t="array" aca="1" ref="X524" ca="1">IFERROR(INDEX('PC&amp;PD'!$A$1:$AP$15,ROW('PC&amp;PD'!$A$15),MATCH(INDIRECT(T524),'PC&amp;PD'!$A$1:$AP$1,0)),"")</f>
        <v/>
      </c>
      <c r="Y524" s="13" t="str">
        <f>IF(OR($N524="",$N524=0),"",IF($N524=$E$7,'Extracted info for SC'!$J$6,IF($N524=$D$26,'Extracted info for SC'!$J$7,IF($N524=$E$26,'Extracted info for SC'!$J$8,IF($N524=$F$26,'Extracted info for SC'!$J$9,IF($N524=$G$26,'Extracted info for SC'!$J$10,IF($N524=$H$26,'Extracted info for SC'!$J$11,IF($N524=$I$26,'Extracted info for SC'!$J$12,IF($N524=$J$26,'Extracted info for SC'!$J$13,IF($N524=$K$26,'Extracted info for SC'!$J$14,IF($N524=$L$26,'Extracted info for SC'!$J$15,IF($N524=$M$26,'Extracted info for SC'!$J$16,IF($N524=$N$26,'Extracted info for SC'!$J$17,IF($N524=$O$26,'Extracted info for SC'!$J$18,""))))))))))))))</f>
        <v/>
      </c>
      <c r="Z524" s="155"/>
      <c r="AA524" s="13" t="str">
        <f t="shared" si="203"/>
        <v/>
      </c>
      <c r="AB524" s="155"/>
      <c r="AC524" s="13" t="str">
        <f t="shared" ca="1" si="208"/>
        <v>$AB</v>
      </c>
      <c r="AD524" s="13" t="str" cm="1">
        <f t="array" aca="1" ref="AD524" ca="1">IFERROR(IF((LEFT(INDIRECT("$F"&amp;$S524),4))="GOTS",IF($G524="Organic","GOTS_Organic_raw",(IF($G524="Responsible","GOTS_Responsible",(IF($G524="No Attribute (Conventional)","GOTS_conventional",(IF($G524="Recycled Pre/Post-Consumer","GOTS_pre_post",(IF($G524="In-Conversion","GOTS_in_conversion",(IF($G524="Sustainably Sourced","Sustainably_sourced",""))))))))))),IF($G524="Organic","Organic",(IF($G524="Responsible","Responsible",(IF($G524="No Attribute (Conventional)","No_Attribute_Conventional",(IF($G524="Recycled Pre/Post-Consumer","Recycled_Pre_Post_Consumer",(IF($G524="In-Conversion","In_Conversion",(IF($G524="Recycled Pre-Consumer","Recycled_Pre_Consumer",(IF($G524="Recycled Post-Consumer","Recycled_Post_Consumer",(IF($G524="Sustainably Sourced","Sustainably_sourced","")))))))))))))))),"")</f>
        <v/>
      </c>
      <c r="AE524" s="13" t="e" cm="1">
        <f t="array" aca="1" ref="AE524" ca="1">IF(INDIRECT("$F"&amp;$S524)="","",IF(LEFT(INDIRECT("$F"&amp;$S524),3)="GRS","GRS_RCS_RM",IF((LEFT(INDIRECT("$F"&amp;$S524),3))="RCS","GRS_RCS_RM",IF(INDIRECT("$F"&amp;$S524)="OCS (No Label)","OCS_Conversion_RM",IF(LEFT(INDIRECT("$F"&amp;$S524),3)="OCS","OCS_RM",IF(RIGHT(INDIRECT("$F"&amp;$S524),10)="conversion","GOTS_RM_conversion",IF((LEFT(INDIRECT("$F"&amp;$S524),4))="GOTS","GOTS_RM","Responsible_RM")))))))</f>
        <v>#REF!</v>
      </c>
      <c r="AF524" s="13" t="str" cm="1">
        <f t="array" aca="1" ref="AF524" ca="1">IF($S524="","",INDIRECT("$Z"&amp;$S524))</f>
        <v/>
      </c>
      <c r="AG524" s="155"/>
      <c r="AH524" s="13" t="str" cm="1">
        <f t="array" aca="1" ref="AH524" ca="1">IFERROR(INDIRECT("$ag"&amp;S524),"")</f>
        <v/>
      </c>
      <c r="AI524" s="13" t="e" cm="1">
        <f t="array" aca="1" ref="AI524" ca="1">INDIRECT("O"&amp;S523)</f>
        <v>#REF!</v>
      </c>
      <c r="AJ524" s="13" t="str">
        <f>IF($I524="","",INDEX('Raw Material'!$A$1:$J$75,MATCH(I524,'Raw Material'!$A$1:$A$75,0),(MATCH(G524,'Raw Material'!$A$1:$J$1,0))))</f>
        <v/>
      </c>
      <c r="AK524" s="13" t="str">
        <f t="shared" si="204"/>
        <v>YANLIŞRM</v>
      </c>
      <c r="AL524" s="153" t="str">
        <f t="shared" si="205"/>
        <v/>
      </c>
    </row>
    <row r="525" spans="1:38" ht="16.5" customHeight="1">
      <c r="A525" s="161"/>
      <c r="B525" s="166"/>
      <c r="C525" s="167"/>
      <c r="D525" s="156"/>
      <c r="E525" s="156"/>
      <c r="F525" s="174"/>
      <c r="G525" s="181"/>
      <c r="H525" s="182"/>
      <c r="I525" s="182"/>
      <c r="J525" s="182"/>
      <c r="K525" s="32"/>
      <c r="L525" s="178"/>
      <c r="M525" s="178"/>
      <c r="N525" s="81"/>
      <c r="O525" s="185"/>
      <c r="P525" s="103"/>
      <c r="Q525" s="84" t="str">
        <f t="shared" si="206"/>
        <v/>
      </c>
      <c r="R525" s="159"/>
      <c r="S525" s="28" t="str" cm="1">
        <f t="array" aca="1" ref="S525" ca="1">IF(INDIRECT("A"&amp;114+$U525)&lt;&gt;"",114+$U525,"")</f>
        <v/>
      </c>
      <c r="T525" s="28" t="str">
        <f t="shared" ca="1" si="207"/>
        <v>$B</v>
      </c>
      <c r="U525" s="29">
        <f t="shared" si="214"/>
        <v>408</v>
      </c>
      <c r="V525" s="29">
        <v>34.250000000002601</v>
      </c>
      <c r="W525" s="29">
        <f t="shared" si="215"/>
        <v>34</v>
      </c>
      <c r="X525" s="41" t="str" cm="1">
        <f t="array" aca="1" ref="X525" ca="1">IFERROR(INDEX('PC&amp;PD'!$A$1:$AP$15,ROW('PC&amp;PD'!$A$15),MATCH(INDIRECT(T525),'PC&amp;PD'!$A$1:$AP$1,0)),"")</f>
        <v/>
      </c>
      <c r="Y525" s="13" t="str">
        <f>IF(OR($N525="",$N525=0),"",IF($N525=$E$7,'Extracted info for SC'!$J$6,IF($N525=$D$26,'Extracted info for SC'!$J$7,IF($N525=$E$26,'Extracted info for SC'!$J$8,IF($N525=$F$26,'Extracted info for SC'!$J$9,IF($N525=$G$26,'Extracted info for SC'!$J$10,IF($N525=$H$26,'Extracted info for SC'!$J$11,IF($N525=$I$26,'Extracted info for SC'!$J$12,IF($N525=$J$26,'Extracted info for SC'!$J$13,IF($N525=$K$26,'Extracted info for SC'!$J$14,IF($N525=$L$26,'Extracted info for SC'!$J$15,IF($N525=$M$26,'Extracted info for SC'!$J$16,IF($N525=$N$26,'Extracted info for SC'!$J$17,IF($N525=$O$26,'Extracted info for SC'!$J$18,""))))))))))))))</f>
        <v/>
      </c>
      <c r="Z525" s="155"/>
      <c r="AA525" s="13" t="str">
        <f t="shared" si="203"/>
        <v/>
      </c>
      <c r="AB525" s="155"/>
      <c r="AC525" s="13" t="str">
        <f t="shared" ca="1" si="208"/>
        <v>$AB</v>
      </c>
      <c r="AD525" s="13" t="str" cm="1">
        <f t="array" aca="1" ref="AD525" ca="1">IFERROR(IF((LEFT(INDIRECT("$F"&amp;$S525),4))="GOTS",IF($G525="Organic","GOTS_Organic_raw",(IF($G525="Responsible","GOTS_Responsible",(IF($G525="No Attribute (Conventional)","GOTS_conventional",(IF($G525="Recycled Pre/Post-Consumer","GOTS_pre_post",(IF($G525="In-Conversion","GOTS_in_conversion",(IF($G525="Sustainably Sourced","Sustainably_sourced",""))))))))))),IF($G525="Organic","Organic",(IF($G525="Responsible","Responsible",(IF($G525="No Attribute (Conventional)","No_Attribute_Conventional",(IF($G525="Recycled Pre/Post-Consumer","Recycled_Pre_Post_Consumer",(IF($G525="In-Conversion","In_Conversion",(IF($G525="Recycled Pre-Consumer","Recycled_Pre_Consumer",(IF($G525="Recycled Post-Consumer","Recycled_Post_Consumer",(IF($G525="Sustainably Sourced","Sustainably_sourced","")))))))))))))))),"")</f>
        <v/>
      </c>
      <c r="AE525" s="13" t="e" cm="1">
        <f t="array" aca="1" ref="AE525" ca="1">IF(INDIRECT("$F"&amp;$S525)="","",IF(LEFT(INDIRECT("$F"&amp;$S525),3)="GRS","GRS_RCS_RM",IF((LEFT(INDIRECT("$F"&amp;$S525),3))="RCS","GRS_RCS_RM",IF(INDIRECT("$F"&amp;$S525)="OCS (No Label)","OCS_Conversion_RM",IF(LEFT(INDIRECT("$F"&amp;$S525),3)="OCS","OCS_RM",IF(RIGHT(INDIRECT("$F"&amp;$S525),10)="conversion","GOTS_RM_conversion",IF((LEFT(INDIRECT("$F"&amp;$S525),4))="GOTS","GOTS_RM","Responsible_RM")))))))</f>
        <v>#REF!</v>
      </c>
      <c r="AF525" s="13" t="str" cm="1">
        <f t="array" aca="1" ref="AF525" ca="1">IF($S525="","",INDIRECT("$Z"&amp;$S525))</f>
        <v/>
      </c>
      <c r="AG525" s="155"/>
      <c r="AH525" s="13" t="str" cm="1">
        <f t="array" aca="1" ref="AH525" ca="1">IFERROR(INDIRECT("$ag"&amp;S525),"")</f>
        <v/>
      </c>
      <c r="AI525" s="13" t="e" cm="1">
        <f t="array" aca="1" ref="AI525" ca="1">INDIRECT("O"&amp;S524)</f>
        <v>#REF!</v>
      </c>
      <c r="AJ525" s="13" t="str">
        <f>IF($I525="","",INDEX('Raw Material'!$A$1:$J$75,MATCH(I525,'Raw Material'!$A$1:$A$75,0),(MATCH(G525,'Raw Material'!$A$1:$J$1,0))))</f>
        <v/>
      </c>
      <c r="AK525" s="13" t="str">
        <f t="shared" si="204"/>
        <v>YANLIŞRM</v>
      </c>
      <c r="AL525" s="153" t="str">
        <f t="shared" si="205"/>
        <v/>
      </c>
    </row>
    <row r="526" spans="1:38" ht="16.5" customHeight="1">
      <c r="A526" s="161"/>
      <c r="B526" s="166"/>
      <c r="C526" s="167"/>
      <c r="D526" s="156"/>
      <c r="E526" s="156"/>
      <c r="F526" s="174"/>
      <c r="G526" s="181"/>
      <c r="H526" s="182"/>
      <c r="I526" s="182"/>
      <c r="J526" s="182"/>
      <c r="K526" s="32"/>
      <c r="L526" s="178"/>
      <c r="M526" s="178"/>
      <c r="N526" s="81"/>
      <c r="O526" s="185"/>
      <c r="P526" s="103"/>
      <c r="Q526" s="84" t="str">
        <f t="shared" si="206"/>
        <v/>
      </c>
      <c r="R526" s="159"/>
      <c r="S526" s="28" t="str" cm="1">
        <f t="array" aca="1" ref="S526" ca="1">IF(INDIRECT("A"&amp;114+$U526)&lt;&gt;"",114+$U526,"")</f>
        <v/>
      </c>
      <c r="T526" s="28" t="str">
        <f t="shared" ca="1" si="207"/>
        <v>$B</v>
      </c>
      <c r="U526" s="29">
        <f t="shared" si="214"/>
        <v>408</v>
      </c>
      <c r="V526" s="29">
        <v>34.333333333336</v>
      </c>
      <c r="W526" s="29">
        <f t="shared" si="215"/>
        <v>34</v>
      </c>
      <c r="X526" s="41" t="str" cm="1">
        <f t="array" aca="1" ref="X526" ca="1">IFERROR(INDEX('PC&amp;PD'!$A$1:$AP$15,ROW('PC&amp;PD'!$A$15),MATCH(INDIRECT(T526),'PC&amp;PD'!$A$1:$AP$1,0)),"")</f>
        <v/>
      </c>
      <c r="Y526" s="13" t="str">
        <f>IF(OR($N526="",$N526=0),"",IF($N526=$E$7,'Extracted info for SC'!$J$6,IF($N526=$D$26,'Extracted info for SC'!$J$7,IF($N526=$E$26,'Extracted info for SC'!$J$8,IF($N526=$F$26,'Extracted info for SC'!$J$9,IF($N526=$G$26,'Extracted info for SC'!$J$10,IF($N526=$H$26,'Extracted info for SC'!$J$11,IF($N526=$I$26,'Extracted info for SC'!$J$12,IF($N526=$J$26,'Extracted info for SC'!$J$13,IF($N526=$K$26,'Extracted info for SC'!$J$14,IF($N526=$L$26,'Extracted info for SC'!$J$15,IF($N526=$M$26,'Extracted info for SC'!$J$16,IF($N526=$N$26,'Extracted info for SC'!$J$17,IF($N526=$O$26,'Extracted info for SC'!$J$18,""))))))))))))))</f>
        <v/>
      </c>
      <c r="Z526" s="155"/>
      <c r="AA526" s="13" t="str">
        <f t="shared" si="203"/>
        <v/>
      </c>
      <c r="AB526" s="155"/>
      <c r="AC526" s="13" t="str">
        <f t="shared" ca="1" si="208"/>
        <v>$AB</v>
      </c>
      <c r="AD526" s="13" t="str" cm="1">
        <f t="array" aca="1" ref="AD526" ca="1">IFERROR(IF((LEFT(INDIRECT("$F"&amp;$S526),4))="GOTS",IF($G526="Organic","GOTS_Organic_raw",(IF($G526="Responsible","GOTS_Responsible",(IF($G526="No Attribute (Conventional)","GOTS_conventional",(IF($G526="Recycled Pre/Post-Consumer","GOTS_pre_post",(IF($G526="In-Conversion","GOTS_in_conversion",(IF($G526="Sustainably Sourced","Sustainably_sourced",""))))))))))),IF($G526="Organic","Organic",(IF($G526="Responsible","Responsible",(IF($G526="No Attribute (Conventional)","No_Attribute_Conventional",(IF($G526="Recycled Pre/Post-Consumer","Recycled_Pre_Post_Consumer",(IF($G526="In-Conversion","In_Conversion",(IF($G526="Recycled Pre-Consumer","Recycled_Pre_Consumer",(IF($G526="Recycled Post-Consumer","Recycled_Post_Consumer",(IF($G526="Sustainably Sourced","Sustainably_sourced","")))))))))))))))),"")</f>
        <v/>
      </c>
      <c r="AE526" s="13" t="e" cm="1">
        <f t="array" aca="1" ref="AE526" ca="1">IF(INDIRECT("$F"&amp;$S526)="","",IF(LEFT(INDIRECT("$F"&amp;$S526),3)="GRS","GRS_RCS_RM",IF((LEFT(INDIRECT("$F"&amp;$S526),3))="RCS","GRS_RCS_RM",IF(INDIRECT("$F"&amp;$S526)="OCS (No Label)","OCS_Conversion_RM",IF(LEFT(INDIRECT("$F"&amp;$S526),3)="OCS","OCS_RM",IF(RIGHT(INDIRECT("$F"&amp;$S526),10)="conversion","GOTS_RM_conversion",IF((LEFT(INDIRECT("$F"&amp;$S526),4))="GOTS","GOTS_RM","Responsible_RM")))))))</f>
        <v>#REF!</v>
      </c>
      <c r="AF526" s="13" t="str" cm="1">
        <f t="array" aca="1" ref="AF526" ca="1">IF($S526="","",INDIRECT("$Z"&amp;$S526))</f>
        <v/>
      </c>
      <c r="AG526" s="155"/>
      <c r="AH526" s="13" t="str" cm="1">
        <f t="array" aca="1" ref="AH526" ca="1">IFERROR(INDIRECT("$ag"&amp;S526),"")</f>
        <v/>
      </c>
      <c r="AI526" s="13" t="e" cm="1">
        <f t="array" aca="1" ref="AI526" ca="1">INDIRECT("O"&amp;S525)</f>
        <v>#REF!</v>
      </c>
      <c r="AJ526" s="13" t="str">
        <f>IF($I526="","",INDEX('Raw Material'!$A$1:$J$75,MATCH(I526,'Raw Material'!$A$1:$A$75,0),(MATCH(G526,'Raw Material'!$A$1:$J$1,0))))</f>
        <v/>
      </c>
      <c r="AK526" s="13" t="str">
        <f t="shared" si="204"/>
        <v>YANLIŞRM</v>
      </c>
      <c r="AL526" s="153" t="str">
        <f t="shared" si="205"/>
        <v/>
      </c>
    </row>
    <row r="527" spans="1:38" ht="16.5" customHeight="1">
      <c r="A527" s="161"/>
      <c r="B527" s="166"/>
      <c r="C527" s="167"/>
      <c r="D527" s="156"/>
      <c r="E527" s="156"/>
      <c r="F527" s="174"/>
      <c r="G527" s="181"/>
      <c r="H527" s="182"/>
      <c r="I527" s="182"/>
      <c r="J527" s="182"/>
      <c r="K527" s="32"/>
      <c r="L527" s="178"/>
      <c r="M527" s="178"/>
      <c r="N527" s="81"/>
      <c r="O527" s="185"/>
      <c r="P527" s="103"/>
      <c r="Q527" s="84" t="str">
        <f t="shared" si="206"/>
        <v/>
      </c>
      <c r="R527" s="159"/>
      <c r="S527" s="28" t="str" cm="1">
        <f t="array" aca="1" ref="S527" ca="1">IF(INDIRECT("A"&amp;114+$U527)&lt;&gt;"",114+$U527,"")</f>
        <v/>
      </c>
      <c r="T527" s="28" t="str">
        <f t="shared" ca="1" si="207"/>
        <v>$B</v>
      </c>
      <c r="U527" s="29">
        <f t="shared" si="214"/>
        <v>408</v>
      </c>
      <c r="V527" s="29">
        <v>34.4166666666693</v>
      </c>
      <c r="W527" s="29">
        <f t="shared" si="215"/>
        <v>34</v>
      </c>
      <c r="X527" s="41" t="str" cm="1">
        <f t="array" aca="1" ref="X527" ca="1">IFERROR(INDEX('PC&amp;PD'!$A$1:$AP$15,ROW('PC&amp;PD'!$A$15),MATCH(INDIRECT(T527),'PC&amp;PD'!$A$1:$AP$1,0)),"")</f>
        <v/>
      </c>
      <c r="Y527" s="13" t="str">
        <f>IF(OR($N527="",$N527=0),"",IF($N527=$E$7,'Extracted info for SC'!$J$6,IF($N527=$D$26,'Extracted info for SC'!$J$7,IF($N527=$E$26,'Extracted info for SC'!$J$8,IF($N527=$F$26,'Extracted info for SC'!$J$9,IF($N527=$G$26,'Extracted info for SC'!$J$10,IF($N527=$H$26,'Extracted info for SC'!$J$11,IF($N527=$I$26,'Extracted info for SC'!$J$12,IF($N527=$J$26,'Extracted info for SC'!$J$13,IF($N527=$K$26,'Extracted info for SC'!$J$14,IF($N527=$L$26,'Extracted info for SC'!$J$15,IF($N527=$M$26,'Extracted info for SC'!$J$16,IF($N527=$N$26,'Extracted info for SC'!$J$17,IF($N527=$O$26,'Extracted info for SC'!$J$18,""))))))))))))))</f>
        <v/>
      </c>
      <c r="Z527" s="155"/>
      <c r="AA527" s="13" t="str">
        <f t="shared" si="203"/>
        <v/>
      </c>
      <c r="AB527" s="155"/>
      <c r="AC527" s="13" t="str">
        <f t="shared" ca="1" si="208"/>
        <v>$AB</v>
      </c>
      <c r="AD527" s="13" t="str" cm="1">
        <f t="array" aca="1" ref="AD527" ca="1">IFERROR(IF((LEFT(INDIRECT("$F"&amp;$S527),4))="GOTS",IF($G527="Organic","GOTS_Organic_raw",(IF($G527="Responsible","GOTS_Responsible",(IF($G527="No Attribute (Conventional)","GOTS_conventional",(IF($G527="Recycled Pre/Post-Consumer","GOTS_pre_post",(IF($G527="In-Conversion","GOTS_in_conversion",(IF($G527="Sustainably Sourced","Sustainably_sourced",""))))))))))),IF($G527="Organic","Organic",(IF($G527="Responsible","Responsible",(IF($G527="No Attribute (Conventional)","No_Attribute_Conventional",(IF($G527="Recycled Pre/Post-Consumer","Recycled_Pre_Post_Consumer",(IF($G527="In-Conversion","In_Conversion",(IF($G527="Recycled Pre-Consumer","Recycled_Pre_Consumer",(IF($G527="Recycled Post-Consumer","Recycled_Post_Consumer",(IF($G527="Sustainably Sourced","Sustainably_sourced","")))))))))))))))),"")</f>
        <v/>
      </c>
      <c r="AE527" s="13" t="e" cm="1">
        <f t="array" aca="1" ref="AE527" ca="1">IF(INDIRECT("$F"&amp;$S527)="","",IF(LEFT(INDIRECT("$F"&amp;$S527),3)="GRS","GRS_RCS_RM",IF((LEFT(INDIRECT("$F"&amp;$S527),3))="RCS","GRS_RCS_RM",IF(INDIRECT("$F"&amp;$S527)="OCS (No Label)","OCS_Conversion_RM",IF(LEFT(INDIRECT("$F"&amp;$S527),3)="OCS","OCS_RM",IF(RIGHT(INDIRECT("$F"&amp;$S527),10)="conversion","GOTS_RM_conversion",IF((LEFT(INDIRECT("$F"&amp;$S527),4))="GOTS","GOTS_RM","Responsible_RM")))))))</f>
        <v>#REF!</v>
      </c>
      <c r="AF527" s="13" t="str" cm="1">
        <f t="array" aca="1" ref="AF527" ca="1">IF($S527="","",INDIRECT("$Z"&amp;$S527))</f>
        <v/>
      </c>
      <c r="AG527" s="155"/>
      <c r="AH527" s="13" t="str" cm="1">
        <f t="array" aca="1" ref="AH527" ca="1">IFERROR(INDIRECT("$ag"&amp;S527),"")</f>
        <v/>
      </c>
      <c r="AI527" s="13" t="e" cm="1">
        <f t="array" aca="1" ref="AI527" ca="1">INDIRECT("O"&amp;S526)</f>
        <v>#REF!</v>
      </c>
      <c r="AJ527" s="13" t="str">
        <f>IF($I527="","",INDEX('Raw Material'!$A$1:$J$75,MATCH(I527,'Raw Material'!$A$1:$A$75,0),(MATCH(G527,'Raw Material'!$A$1:$J$1,0))))</f>
        <v/>
      </c>
      <c r="AK527" s="13" t="str">
        <f t="shared" si="204"/>
        <v>YANLIŞRM</v>
      </c>
      <c r="AL527" s="153" t="str">
        <f t="shared" si="205"/>
        <v/>
      </c>
    </row>
    <row r="528" spans="1:38" ht="16.5" customHeight="1">
      <c r="A528" s="162"/>
      <c r="B528" s="168"/>
      <c r="C528" s="169"/>
      <c r="D528" s="156"/>
      <c r="E528" s="156"/>
      <c r="F528" s="175"/>
      <c r="G528" s="181"/>
      <c r="H528" s="182"/>
      <c r="I528" s="182"/>
      <c r="J528" s="182"/>
      <c r="K528" s="32"/>
      <c r="L528" s="179"/>
      <c r="M528" s="179"/>
      <c r="N528" s="81"/>
      <c r="O528" s="185"/>
      <c r="P528" s="103"/>
      <c r="Q528" s="84" t="str">
        <f t="shared" si="206"/>
        <v/>
      </c>
      <c r="R528" s="159"/>
      <c r="S528" s="28" t="str" cm="1">
        <f t="array" aca="1" ref="S528" ca="1">IF(INDIRECT("A"&amp;114+$U528)&lt;&gt;"",114+$U528,"")</f>
        <v/>
      </c>
      <c r="T528" s="28" t="str">
        <f t="shared" ca="1" si="207"/>
        <v>$B</v>
      </c>
      <c r="U528" s="29">
        <f t="shared" si="214"/>
        <v>408</v>
      </c>
      <c r="V528" s="29">
        <v>34.5000000000027</v>
      </c>
      <c r="W528" s="29">
        <f t="shared" si="215"/>
        <v>34</v>
      </c>
      <c r="X528" s="41" t="str" cm="1">
        <f t="array" aca="1" ref="X528" ca="1">IFERROR(INDEX('PC&amp;PD'!$A$1:$AP$15,ROW('PC&amp;PD'!$A$15),MATCH(INDIRECT(T528),'PC&amp;PD'!$A$1:$AP$1,0)),"")</f>
        <v/>
      </c>
      <c r="Y528" s="13" t="str">
        <f>IF(OR($N528="",$N528=0),"",IF($N528=$E$7,'Extracted info for SC'!$J$6,IF($N528=$D$26,'Extracted info for SC'!$J$7,IF($N528=$E$26,'Extracted info for SC'!$J$8,IF($N528=$F$26,'Extracted info for SC'!$J$9,IF($N528=$G$26,'Extracted info for SC'!$J$10,IF($N528=$H$26,'Extracted info for SC'!$J$11,IF($N528=$I$26,'Extracted info for SC'!$J$12,IF($N528=$J$26,'Extracted info for SC'!$J$13,IF($N528=$K$26,'Extracted info for SC'!$J$14,IF($N528=$L$26,'Extracted info for SC'!$J$15,IF($N528=$M$26,'Extracted info for SC'!$J$16,IF($N528=$N$26,'Extracted info for SC'!$J$17,IF($N528=$O$26,'Extracted info for SC'!$J$18,""))))))))))))))</f>
        <v/>
      </c>
      <c r="Z528" s="155"/>
      <c r="AA528" s="13" t="str">
        <f t="shared" si="203"/>
        <v/>
      </c>
      <c r="AB528" s="155"/>
      <c r="AC528" s="13" t="str">
        <f t="shared" ca="1" si="208"/>
        <v>$AB</v>
      </c>
      <c r="AD528" s="13" t="str" cm="1">
        <f t="array" aca="1" ref="AD528" ca="1">IFERROR(IF((LEFT(INDIRECT("$F"&amp;$S528),4))="GOTS",IF($G528="Organic","GOTS_Organic_raw",(IF($G528="Responsible","GOTS_Responsible",(IF($G528="No Attribute (Conventional)","GOTS_conventional",(IF($G528="Recycled Pre/Post-Consumer","GOTS_pre_post",(IF($G528="In-Conversion","GOTS_in_conversion",(IF($G528="Sustainably Sourced","Sustainably_sourced",""))))))))))),IF($G528="Organic","Organic",(IF($G528="Responsible","Responsible",(IF($G528="No Attribute (Conventional)","No_Attribute_Conventional",(IF($G528="Recycled Pre/Post-Consumer","Recycled_Pre_Post_Consumer",(IF($G528="In-Conversion","In_Conversion",(IF($G528="Recycled Pre-Consumer","Recycled_Pre_Consumer",(IF($G528="Recycled Post-Consumer","Recycled_Post_Consumer",(IF($G528="Sustainably Sourced","Sustainably_sourced","")))))))))))))))),"")</f>
        <v/>
      </c>
      <c r="AE528" s="13" t="e" cm="1">
        <f t="array" aca="1" ref="AE528" ca="1">IF(INDIRECT("$F"&amp;$S528)="","",IF(LEFT(INDIRECT("$F"&amp;$S528),3)="GRS","GRS_RCS_RM",IF((LEFT(INDIRECT("$F"&amp;$S528),3))="RCS","GRS_RCS_RM",IF(INDIRECT("$F"&amp;$S528)="OCS (No Label)","OCS_Conversion_RM",IF(LEFT(INDIRECT("$F"&amp;$S528),3)="OCS","OCS_RM",IF(RIGHT(INDIRECT("$F"&amp;$S528),10)="conversion","GOTS_RM_conversion",IF((LEFT(INDIRECT("$F"&amp;$S528),4))="GOTS","GOTS_RM","Responsible_RM")))))))</f>
        <v>#REF!</v>
      </c>
      <c r="AF528" s="13" t="str" cm="1">
        <f t="array" aca="1" ref="AF528" ca="1">IF($S528="","",INDIRECT("$Z"&amp;$S528))</f>
        <v/>
      </c>
      <c r="AG528" s="155"/>
      <c r="AH528" s="13" t="str" cm="1">
        <f t="array" aca="1" ref="AH528" ca="1">IFERROR(INDIRECT("$ag"&amp;S528),"")</f>
        <v/>
      </c>
      <c r="AI528" s="13" t="e" cm="1">
        <f t="array" aca="1" ref="AI528" ca="1">INDIRECT("O"&amp;S527)</f>
        <v>#REF!</v>
      </c>
      <c r="AJ528" s="13" t="str">
        <f>IF($I528="","",INDEX('Raw Material'!$A$1:$J$75,MATCH(I528,'Raw Material'!$A$1:$A$75,0),(MATCH(G528,'Raw Material'!$A$1:$J$1,0))))</f>
        <v/>
      </c>
      <c r="AK528" s="13" t="str">
        <f t="shared" si="204"/>
        <v>YANLIŞRM</v>
      </c>
      <c r="AL528" s="153" t="str">
        <f t="shared" si="205"/>
        <v/>
      </c>
    </row>
    <row r="529" spans="1:38" ht="16.5" customHeight="1">
      <c r="A529" s="162"/>
      <c r="B529" s="168"/>
      <c r="C529" s="169"/>
      <c r="D529" s="156"/>
      <c r="E529" s="156"/>
      <c r="F529" s="175"/>
      <c r="G529" s="181"/>
      <c r="H529" s="182"/>
      <c r="I529" s="182"/>
      <c r="J529" s="182"/>
      <c r="K529" s="32"/>
      <c r="L529" s="179"/>
      <c r="M529" s="179"/>
      <c r="N529" s="81"/>
      <c r="O529" s="185"/>
      <c r="P529" s="103"/>
      <c r="Q529" s="84" t="str">
        <f t="shared" si="206"/>
        <v/>
      </c>
      <c r="R529" s="159"/>
      <c r="S529" s="28" t="str" cm="1">
        <f t="array" aca="1" ref="S529" ca="1">IF(INDIRECT("A"&amp;114+$U529)&lt;&gt;"",114+$U529,"")</f>
        <v/>
      </c>
      <c r="T529" s="28" t="str">
        <f t="shared" ca="1" si="207"/>
        <v>$B</v>
      </c>
      <c r="U529" s="29">
        <f t="shared" si="214"/>
        <v>408</v>
      </c>
      <c r="V529" s="29">
        <v>34.583333333336</v>
      </c>
      <c r="W529" s="29">
        <f t="shared" si="215"/>
        <v>34</v>
      </c>
      <c r="X529" s="41" t="str" cm="1">
        <f t="array" aca="1" ref="X529" ca="1">IFERROR(INDEX('PC&amp;PD'!$A$1:$AP$15,ROW('PC&amp;PD'!$A$15),MATCH(INDIRECT(T529),'PC&amp;PD'!$A$1:$AP$1,0)),"")</f>
        <v/>
      </c>
      <c r="Y529" s="13" t="str">
        <f>IF(OR($N529="",$N529=0),"",IF($N529=$E$7,'Extracted info for SC'!$J$6,IF($N529=$D$26,'Extracted info for SC'!$J$7,IF($N529=$E$26,'Extracted info for SC'!$J$8,IF($N529=$F$26,'Extracted info for SC'!$J$9,IF($N529=$G$26,'Extracted info for SC'!$J$10,IF($N529=$H$26,'Extracted info for SC'!$J$11,IF($N529=$I$26,'Extracted info for SC'!$J$12,IF($N529=$J$26,'Extracted info for SC'!$J$13,IF($N529=$K$26,'Extracted info for SC'!$J$14,IF($N529=$L$26,'Extracted info for SC'!$J$15,IF($N529=$M$26,'Extracted info for SC'!$J$16,IF($N529=$N$26,'Extracted info for SC'!$J$17,IF($N529=$O$26,'Extracted info for SC'!$J$18,""))))))))))))))</f>
        <v/>
      </c>
      <c r="Z529" s="155"/>
      <c r="AA529" s="13" t="str">
        <f t="shared" si="203"/>
        <v/>
      </c>
      <c r="AB529" s="155"/>
      <c r="AC529" s="13" t="str">
        <f t="shared" ca="1" si="208"/>
        <v>$AB</v>
      </c>
      <c r="AD529" s="13" t="str" cm="1">
        <f t="array" aca="1" ref="AD529" ca="1">IFERROR(IF((LEFT(INDIRECT("$F"&amp;$S529),4))="GOTS",IF($G529="Organic","GOTS_Organic_raw",(IF($G529="Responsible","GOTS_Responsible",(IF($G529="No Attribute (Conventional)","GOTS_conventional",(IF($G529="Recycled Pre/Post-Consumer","GOTS_pre_post",(IF($G529="In-Conversion","GOTS_in_conversion",(IF($G529="Sustainably Sourced","Sustainably_sourced",""))))))))))),IF($G529="Organic","Organic",(IF($G529="Responsible","Responsible",(IF($G529="No Attribute (Conventional)","No_Attribute_Conventional",(IF($G529="Recycled Pre/Post-Consumer","Recycled_Pre_Post_Consumer",(IF($G529="In-Conversion","In_Conversion",(IF($G529="Recycled Pre-Consumer","Recycled_Pre_Consumer",(IF($G529="Recycled Post-Consumer","Recycled_Post_Consumer",(IF($G529="Sustainably Sourced","Sustainably_sourced","")))))))))))))))),"")</f>
        <v/>
      </c>
      <c r="AE529" s="13" t="e" cm="1">
        <f t="array" aca="1" ref="AE529" ca="1">IF(INDIRECT("$F"&amp;$S529)="","",IF(LEFT(INDIRECT("$F"&amp;$S529),3)="GRS","GRS_RCS_RM",IF((LEFT(INDIRECT("$F"&amp;$S529),3))="RCS","GRS_RCS_RM",IF(INDIRECT("$F"&amp;$S529)="OCS (No Label)","OCS_Conversion_RM",IF(LEFT(INDIRECT("$F"&amp;$S529),3)="OCS","OCS_RM",IF(RIGHT(INDIRECT("$F"&amp;$S529),10)="conversion","GOTS_RM_conversion",IF((LEFT(INDIRECT("$F"&amp;$S529),4))="GOTS","GOTS_RM","Responsible_RM")))))))</f>
        <v>#REF!</v>
      </c>
      <c r="AF529" s="13" t="str" cm="1">
        <f t="array" aca="1" ref="AF529" ca="1">IF($S529="","",INDIRECT("$Z"&amp;$S529))</f>
        <v/>
      </c>
      <c r="AG529" s="155"/>
      <c r="AH529" s="13" t="str" cm="1">
        <f t="array" aca="1" ref="AH529" ca="1">IFERROR(INDIRECT("$ag"&amp;S529),"")</f>
        <v/>
      </c>
      <c r="AI529" s="13" t="e" cm="1">
        <f t="array" aca="1" ref="AI529" ca="1">INDIRECT("O"&amp;S528)</f>
        <v>#REF!</v>
      </c>
      <c r="AJ529" s="13" t="str">
        <f>IF($I529="","",INDEX('Raw Material'!$A$1:$J$75,MATCH(I529,'Raw Material'!$A$1:$A$75,0),(MATCH(G529,'Raw Material'!$A$1:$J$1,0))))</f>
        <v/>
      </c>
      <c r="AK529" s="13" t="str">
        <f t="shared" si="204"/>
        <v>YANLIŞRM</v>
      </c>
      <c r="AL529" s="153" t="str">
        <f t="shared" si="205"/>
        <v/>
      </c>
    </row>
    <row r="530" spans="1:38" ht="16.5" customHeight="1">
      <c r="A530" s="162"/>
      <c r="B530" s="168"/>
      <c r="C530" s="169"/>
      <c r="D530" s="156"/>
      <c r="E530" s="156"/>
      <c r="F530" s="175"/>
      <c r="G530" s="181"/>
      <c r="H530" s="182"/>
      <c r="I530" s="182"/>
      <c r="J530" s="182"/>
      <c r="K530" s="32"/>
      <c r="L530" s="179"/>
      <c r="M530" s="179"/>
      <c r="N530" s="81"/>
      <c r="O530" s="185"/>
      <c r="P530" s="103"/>
      <c r="Q530" s="84" t="str">
        <f t="shared" si="206"/>
        <v/>
      </c>
      <c r="R530" s="159"/>
      <c r="S530" s="28" t="str" cm="1">
        <f t="array" aca="1" ref="S530" ca="1">IF(INDIRECT("A"&amp;114+$U530)&lt;&gt;"",114+$U530,"")</f>
        <v/>
      </c>
      <c r="T530" s="28" t="str">
        <f t="shared" ca="1" si="207"/>
        <v>$B</v>
      </c>
      <c r="U530" s="29">
        <f t="shared" si="214"/>
        <v>408</v>
      </c>
      <c r="V530" s="29">
        <v>34.6666666666693</v>
      </c>
      <c r="W530" s="29">
        <f t="shared" si="215"/>
        <v>34</v>
      </c>
      <c r="X530" s="41" t="str" cm="1">
        <f t="array" aca="1" ref="X530" ca="1">IFERROR(INDEX('PC&amp;PD'!$A$1:$AP$15,ROW('PC&amp;PD'!$A$15),MATCH(INDIRECT(T530),'PC&amp;PD'!$A$1:$AP$1,0)),"")</f>
        <v/>
      </c>
      <c r="Y530" s="13" t="str">
        <f>IF(OR($N530="",$N530=0),"",IF($N530=$E$7,'Extracted info for SC'!$J$6,IF($N530=$D$26,'Extracted info for SC'!$J$7,IF($N530=$E$26,'Extracted info for SC'!$J$8,IF($N530=$F$26,'Extracted info for SC'!$J$9,IF($N530=$G$26,'Extracted info for SC'!$J$10,IF($N530=$H$26,'Extracted info for SC'!$J$11,IF($N530=$I$26,'Extracted info for SC'!$J$12,IF($N530=$J$26,'Extracted info for SC'!$J$13,IF($N530=$K$26,'Extracted info for SC'!$J$14,IF($N530=$L$26,'Extracted info for SC'!$J$15,IF($N530=$M$26,'Extracted info for SC'!$J$16,IF($N530=$N$26,'Extracted info for SC'!$J$17,IF($N530=$O$26,'Extracted info for SC'!$J$18,""))))))))))))))</f>
        <v/>
      </c>
      <c r="Z530" s="155"/>
      <c r="AA530" s="13" t="str">
        <f t="shared" si="203"/>
        <v/>
      </c>
      <c r="AB530" s="155"/>
      <c r="AC530" s="13" t="str">
        <f t="shared" ca="1" si="208"/>
        <v>$AB</v>
      </c>
      <c r="AD530" s="13" t="str" cm="1">
        <f t="array" aca="1" ref="AD530" ca="1">IFERROR(IF((LEFT(INDIRECT("$F"&amp;$S530),4))="GOTS",IF($G530="Organic","GOTS_Organic_raw",(IF($G530="Responsible","GOTS_Responsible",(IF($G530="No Attribute (Conventional)","GOTS_conventional",(IF($G530="Recycled Pre/Post-Consumer","GOTS_pre_post",(IF($G530="In-Conversion","GOTS_in_conversion",(IF($G530="Sustainably Sourced","Sustainably_sourced",""))))))))))),IF($G530="Organic","Organic",(IF($G530="Responsible","Responsible",(IF($G530="No Attribute (Conventional)","No_Attribute_Conventional",(IF($G530="Recycled Pre/Post-Consumer","Recycled_Pre_Post_Consumer",(IF($G530="In-Conversion","In_Conversion",(IF($G530="Recycled Pre-Consumer","Recycled_Pre_Consumer",(IF($G530="Recycled Post-Consumer","Recycled_Post_Consumer",(IF($G530="Sustainably Sourced","Sustainably_sourced","")))))))))))))))),"")</f>
        <v/>
      </c>
      <c r="AE530" s="13" t="e" cm="1">
        <f t="array" aca="1" ref="AE530" ca="1">IF(INDIRECT("$F"&amp;$S530)="","",IF(LEFT(INDIRECT("$F"&amp;$S530),3)="GRS","GRS_RCS_RM",IF((LEFT(INDIRECT("$F"&amp;$S530),3))="RCS","GRS_RCS_RM",IF(INDIRECT("$F"&amp;$S530)="OCS (No Label)","OCS_Conversion_RM",IF(LEFT(INDIRECT("$F"&amp;$S530),3)="OCS","OCS_RM",IF(RIGHT(INDIRECT("$F"&amp;$S530),10)="conversion","GOTS_RM_conversion",IF((LEFT(INDIRECT("$F"&amp;$S530),4))="GOTS","GOTS_RM","Responsible_RM")))))))</f>
        <v>#REF!</v>
      </c>
      <c r="AF530" s="13" t="str" cm="1">
        <f t="array" aca="1" ref="AF530" ca="1">IF($S530="","",INDIRECT("$Z"&amp;$S530))</f>
        <v/>
      </c>
      <c r="AG530" s="155"/>
      <c r="AH530" s="13" t="str" cm="1">
        <f t="array" aca="1" ref="AH530" ca="1">IFERROR(INDIRECT("$ag"&amp;S530),"")</f>
        <v/>
      </c>
      <c r="AI530" s="13" t="e" cm="1">
        <f t="array" aca="1" ref="AI530" ca="1">INDIRECT("O"&amp;S529)</f>
        <v>#REF!</v>
      </c>
      <c r="AJ530" s="13" t="str">
        <f>IF($I530="","",INDEX('Raw Material'!$A$1:$J$75,MATCH(I530,'Raw Material'!$A$1:$A$75,0),(MATCH(G530,'Raw Material'!$A$1:$J$1,0))))</f>
        <v/>
      </c>
      <c r="AK530" s="13" t="str">
        <f t="shared" si="204"/>
        <v>YANLIŞRM</v>
      </c>
      <c r="AL530" s="153" t="str">
        <f t="shared" si="205"/>
        <v/>
      </c>
    </row>
    <row r="531" spans="1:38" ht="16.5" customHeight="1">
      <c r="A531" s="162"/>
      <c r="B531" s="168"/>
      <c r="C531" s="169"/>
      <c r="D531" s="156"/>
      <c r="E531" s="156"/>
      <c r="F531" s="175"/>
      <c r="G531" s="181"/>
      <c r="H531" s="182"/>
      <c r="I531" s="182"/>
      <c r="J531" s="182"/>
      <c r="K531" s="32"/>
      <c r="L531" s="179"/>
      <c r="M531" s="179"/>
      <c r="N531" s="81"/>
      <c r="O531" s="185"/>
      <c r="P531" s="103"/>
      <c r="Q531" s="84" t="str">
        <f t="shared" si="206"/>
        <v/>
      </c>
      <c r="R531" s="159"/>
      <c r="S531" s="28" t="str" cm="1">
        <f t="array" aca="1" ref="S531" ca="1">IF(INDIRECT("A"&amp;114+$U531)&lt;&gt;"",114+$U531,"")</f>
        <v/>
      </c>
      <c r="T531" s="28" t="str">
        <f t="shared" ca="1" si="207"/>
        <v>$B</v>
      </c>
      <c r="U531" s="29">
        <f t="shared" si="214"/>
        <v>408</v>
      </c>
      <c r="V531" s="29">
        <v>34.7500000000027</v>
      </c>
      <c r="W531" s="29">
        <f t="shared" si="215"/>
        <v>34</v>
      </c>
      <c r="X531" s="41" t="str" cm="1">
        <f t="array" aca="1" ref="X531" ca="1">IFERROR(INDEX('PC&amp;PD'!$A$1:$AP$15,ROW('PC&amp;PD'!$A$15),MATCH(INDIRECT(T531),'PC&amp;PD'!$A$1:$AP$1,0)),"")</f>
        <v/>
      </c>
      <c r="Y531" s="13" t="str">
        <f>IF(OR($N531="",$N531=0),"",IF($N531=$E$7,'Extracted info for SC'!$J$6,IF($N531=$D$26,'Extracted info for SC'!$J$7,IF($N531=$E$26,'Extracted info for SC'!$J$8,IF($N531=$F$26,'Extracted info for SC'!$J$9,IF($N531=$G$26,'Extracted info for SC'!$J$10,IF($N531=$H$26,'Extracted info for SC'!$J$11,IF($N531=$I$26,'Extracted info for SC'!$J$12,IF($N531=$J$26,'Extracted info for SC'!$J$13,IF($N531=$K$26,'Extracted info for SC'!$J$14,IF($N531=$L$26,'Extracted info for SC'!$J$15,IF($N531=$M$26,'Extracted info for SC'!$J$16,IF($N531=$N$26,'Extracted info for SC'!$J$17,IF($N531=$O$26,'Extracted info for SC'!$J$18,""))))))))))))))</f>
        <v/>
      </c>
      <c r="Z531" s="155"/>
      <c r="AA531" s="13" t="str">
        <f t="shared" si="203"/>
        <v/>
      </c>
      <c r="AB531" s="155"/>
      <c r="AC531" s="13" t="str">
        <f t="shared" ca="1" si="208"/>
        <v>$AB</v>
      </c>
      <c r="AD531" s="13" t="str" cm="1">
        <f t="array" aca="1" ref="AD531" ca="1">IFERROR(IF((LEFT(INDIRECT("$F"&amp;$S531),4))="GOTS",IF($G531="Organic","GOTS_Organic_raw",(IF($G531="Responsible","GOTS_Responsible",(IF($G531="No Attribute (Conventional)","GOTS_conventional",(IF($G531="Recycled Pre/Post-Consumer","GOTS_pre_post",(IF($G531="In-Conversion","GOTS_in_conversion",(IF($G531="Sustainably Sourced","Sustainably_sourced",""))))))))))),IF($G531="Organic","Organic",(IF($G531="Responsible","Responsible",(IF($G531="No Attribute (Conventional)","No_Attribute_Conventional",(IF($G531="Recycled Pre/Post-Consumer","Recycled_Pre_Post_Consumer",(IF($G531="In-Conversion","In_Conversion",(IF($G531="Recycled Pre-Consumer","Recycled_Pre_Consumer",(IF($G531="Recycled Post-Consumer","Recycled_Post_Consumer",(IF($G531="Sustainably Sourced","Sustainably_sourced","")))))))))))))))),"")</f>
        <v/>
      </c>
      <c r="AE531" s="13" t="e" cm="1">
        <f t="array" aca="1" ref="AE531" ca="1">IF(INDIRECT("$F"&amp;$S531)="","",IF(LEFT(INDIRECT("$F"&amp;$S531),3)="GRS","GRS_RCS_RM",IF((LEFT(INDIRECT("$F"&amp;$S531),3))="RCS","GRS_RCS_RM",IF(INDIRECT("$F"&amp;$S531)="OCS (No Label)","OCS_Conversion_RM",IF(LEFT(INDIRECT("$F"&amp;$S531),3)="OCS","OCS_RM",IF(RIGHT(INDIRECT("$F"&amp;$S531),10)="conversion","GOTS_RM_conversion",IF((LEFT(INDIRECT("$F"&amp;$S531),4))="GOTS","GOTS_RM","Responsible_RM")))))))</f>
        <v>#REF!</v>
      </c>
      <c r="AF531" s="13" t="str" cm="1">
        <f t="array" aca="1" ref="AF531" ca="1">IF($S531="","",INDIRECT("$Z"&amp;$S531))</f>
        <v/>
      </c>
      <c r="AG531" s="155"/>
      <c r="AH531" s="13" t="str" cm="1">
        <f t="array" aca="1" ref="AH531" ca="1">IFERROR(INDIRECT("$ag"&amp;S531),"")</f>
        <v/>
      </c>
      <c r="AI531" s="13" t="e" cm="1">
        <f t="array" aca="1" ref="AI531" ca="1">INDIRECT("O"&amp;S530)</f>
        <v>#REF!</v>
      </c>
      <c r="AJ531" s="13" t="str">
        <f>IF($I531="","",INDEX('Raw Material'!$A$1:$J$75,MATCH(I531,'Raw Material'!$A$1:$A$75,0),(MATCH(G531,'Raw Material'!$A$1:$J$1,0))))</f>
        <v/>
      </c>
      <c r="AK531" s="13" t="str">
        <f t="shared" si="204"/>
        <v>YANLIŞRM</v>
      </c>
      <c r="AL531" s="153" t="str">
        <f t="shared" si="205"/>
        <v/>
      </c>
    </row>
    <row r="532" spans="1:38" ht="16.5" customHeight="1">
      <c r="A532" s="162"/>
      <c r="B532" s="168"/>
      <c r="C532" s="169"/>
      <c r="D532" s="156"/>
      <c r="E532" s="156"/>
      <c r="F532" s="175"/>
      <c r="G532" s="181"/>
      <c r="H532" s="182"/>
      <c r="I532" s="182"/>
      <c r="J532" s="182"/>
      <c r="K532" s="32"/>
      <c r="L532" s="179"/>
      <c r="M532" s="179"/>
      <c r="N532" s="81"/>
      <c r="O532" s="185"/>
      <c r="P532" s="103"/>
      <c r="Q532" s="84" t="str">
        <f t="shared" si="206"/>
        <v/>
      </c>
      <c r="R532" s="159"/>
      <c r="S532" s="28" t="str" cm="1">
        <f t="array" aca="1" ref="S532" ca="1">IF(INDIRECT("A"&amp;114+$U532)&lt;&gt;"",114+$U532,"")</f>
        <v/>
      </c>
      <c r="T532" s="28" t="str">
        <f t="shared" ca="1" si="207"/>
        <v>$B</v>
      </c>
      <c r="U532" s="29">
        <f t="shared" si="214"/>
        <v>408</v>
      </c>
      <c r="V532" s="29">
        <v>34.833333333336</v>
      </c>
      <c r="W532" s="29">
        <f t="shared" si="215"/>
        <v>34</v>
      </c>
      <c r="X532" s="41" t="str" cm="1">
        <f t="array" aca="1" ref="X532" ca="1">IFERROR(INDEX('PC&amp;PD'!$A$1:$AP$15,ROW('PC&amp;PD'!$A$15),MATCH(INDIRECT(T532),'PC&amp;PD'!$A$1:$AP$1,0)),"")</f>
        <v/>
      </c>
      <c r="Y532" s="13" t="str">
        <f>IF(OR($N532="",$N532=0),"",IF($N532=$E$7,'Extracted info for SC'!$J$6,IF($N532=$D$26,'Extracted info for SC'!$J$7,IF($N532=$E$26,'Extracted info for SC'!$J$8,IF($N532=$F$26,'Extracted info for SC'!$J$9,IF($N532=$G$26,'Extracted info for SC'!$J$10,IF($N532=$H$26,'Extracted info for SC'!$J$11,IF($N532=$I$26,'Extracted info for SC'!$J$12,IF($N532=$J$26,'Extracted info for SC'!$J$13,IF($N532=$K$26,'Extracted info for SC'!$J$14,IF($N532=$L$26,'Extracted info for SC'!$J$15,IF($N532=$M$26,'Extracted info for SC'!$J$16,IF($N532=$N$26,'Extracted info for SC'!$J$17,IF($N532=$O$26,'Extracted info for SC'!$J$18,""))))))))))))))</f>
        <v/>
      </c>
      <c r="Z532" s="155"/>
      <c r="AA532" s="13" t="str">
        <f t="shared" si="203"/>
        <v/>
      </c>
      <c r="AB532" s="155"/>
      <c r="AC532" s="13" t="str">
        <f t="shared" ca="1" si="208"/>
        <v>$AB</v>
      </c>
      <c r="AD532" s="13" t="str" cm="1">
        <f t="array" aca="1" ref="AD532" ca="1">IFERROR(IF((LEFT(INDIRECT("$F"&amp;$S532),4))="GOTS",IF($G532="Organic","GOTS_Organic_raw",(IF($G532="Responsible","GOTS_Responsible",(IF($G532="No Attribute (Conventional)","GOTS_conventional",(IF($G532="Recycled Pre/Post-Consumer","GOTS_pre_post",(IF($G532="In-Conversion","GOTS_in_conversion",(IF($G532="Sustainably Sourced","Sustainably_sourced",""))))))))))),IF($G532="Organic","Organic",(IF($G532="Responsible","Responsible",(IF($G532="No Attribute (Conventional)","No_Attribute_Conventional",(IF($G532="Recycled Pre/Post-Consumer","Recycled_Pre_Post_Consumer",(IF($G532="In-Conversion","In_Conversion",(IF($G532="Recycled Pre-Consumer","Recycled_Pre_Consumer",(IF($G532="Recycled Post-Consumer","Recycled_Post_Consumer",(IF($G532="Sustainably Sourced","Sustainably_sourced","")))))))))))))))),"")</f>
        <v/>
      </c>
      <c r="AE532" s="13" t="e" cm="1">
        <f t="array" aca="1" ref="AE532" ca="1">IF(INDIRECT("$F"&amp;$S532)="","",IF(LEFT(INDIRECT("$F"&amp;$S532),3)="GRS","GRS_RCS_RM",IF((LEFT(INDIRECT("$F"&amp;$S532),3))="RCS","GRS_RCS_RM",IF(INDIRECT("$F"&amp;$S532)="OCS (No Label)","OCS_Conversion_RM",IF(LEFT(INDIRECT("$F"&amp;$S532),3)="OCS","OCS_RM",IF(RIGHT(INDIRECT("$F"&amp;$S532),10)="conversion","GOTS_RM_conversion",IF((LEFT(INDIRECT("$F"&amp;$S532),4))="GOTS","GOTS_RM","Responsible_RM")))))))</f>
        <v>#REF!</v>
      </c>
      <c r="AF532" s="13" t="str" cm="1">
        <f t="array" aca="1" ref="AF532" ca="1">IF($S532="","",INDIRECT("$Z"&amp;$S532))</f>
        <v/>
      </c>
      <c r="AG532" s="155"/>
      <c r="AH532" s="13" t="str" cm="1">
        <f t="array" aca="1" ref="AH532" ca="1">IFERROR(INDIRECT("$ag"&amp;S532),"")</f>
        <v/>
      </c>
      <c r="AI532" s="13" t="e" cm="1">
        <f t="array" aca="1" ref="AI532" ca="1">INDIRECT("O"&amp;S531)</f>
        <v>#REF!</v>
      </c>
      <c r="AJ532" s="13" t="str">
        <f>IF($I532="","",INDEX('Raw Material'!$A$1:$J$75,MATCH(I532,'Raw Material'!$A$1:$A$75,0),(MATCH(G532,'Raw Material'!$A$1:$J$1,0))))</f>
        <v/>
      </c>
      <c r="AK532" s="13" t="str">
        <f t="shared" si="204"/>
        <v>YANLIŞRM</v>
      </c>
      <c r="AL532" s="153" t="str">
        <f t="shared" si="205"/>
        <v/>
      </c>
    </row>
    <row r="533" spans="1:38" ht="16.5" customHeight="1" thickBot="1">
      <c r="A533" s="163"/>
      <c r="B533" s="170"/>
      <c r="C533" s="171"/>
      <c r="D533" s="156"/>
      <c r="E533" s="156"/>
      <c r="F533" s="176"/>
      <c r="G533" s="157"/>
      <c r="H533" s="158"/>
      <c r="I533" s="158"/>
      <c r="J533" s="158"/>
      <c r="K533" s="33"/>
      <c r="L533" s="180"/>
      <c r="M533" s="180"/>
      <c r="N533" s="82"/>
      <c r="O533" s="186"/>
      <c r="P533" s="103"/>
      <c r="Q533" s="84" t="str">
        <f t="shared" si="206"/>
        <v/>
      </c>
      <c r="R533" s="159"/>
      <c r="S533" s="28" t="str" cm="1">
        <f t="array" aca="1" ref="S533" ca="1">IF(INDIRECT("A"&amp;114+$U533)&lt;&gt;"",114+$U533,"")</f>
        <v/>
      </c>
      <c r="T533" s="28" t="str">
        <f t="shared" ca="1" si="207"/>
        <v>$B</v>
      </c>
      <c r="U533" s="29">
        <f t="shared" si="214"/>
        <v>408</v>
      </c>
      <c r="V533" s="29">
        <v>34.9166666666694</v>
      </c>
      <c r="W533" s="29">
        <f t="shared" si="215"/>
        <v>34</v>
      </c>
      <c r="X533" s="41" t="str" cm="1">
        <f t="array" aca="1" ref="X533" ca="1">IFERROR(INDEX('PC&amp;PD'!$A$1:$AP$15,ROW('PC&amp;PD'!$A$15),MATCH(INDIRECT(T533),'PC&amp;PD'!$A$1:$AP$1,0)),"")</f>
        <v/>
      </c>
      <c r="Y533" s="13" t="str">
        <f>IF(OR($N533="",$N533=0),"",IF($N533=$E$7,'Extracted info for SC'!$J$6,IF($N533=$D$26,'Extracted info for SC'!$J$7,IF($N533=$E$26,'Extracted info for SC'!$J$8,IF($N533=$F$26,'Extracted info for SC'!$J$9,IF($N533=$G$26,'Extracted info for SC'!$J$10,IF($N533=$H$26,'Extracted info for SC'!$J$11,IF($N533=$I$26,'Extracted info for SC'!$J$12,IF($N533=$J$26,'Extracted info for SC'!$J$13,IF($N533=$K$26,'Extracted info for SC'!$J$14,IF($N533=$L$26,'Extracted info for SC'!$J$15,IF($N533=$M$26,'Extracted info for SC'!$J$16,IF($N533=$N$26,'Extracted info for SC'!$J$17,IF($N533=$O$26,'Extracted info for SC'!$J$18,""))))))))))))))</f>
        <v/>
      </c>
      <c r="Z533" s="155"/>
      <c r="AA533" s="13" t="str">
        <f t="shared" si="203"/>
        <v/>
      </c>
      <c r="AB533" s="155"/>
      <c r="AC533" s="13" t="str">
        <f t="shared" ca="1" si="208"/>
        <v>$AB</v>
      </c>
      <c r="AD533" s="13" t="str" cm="1">
        <f t="array" aca="1" ref="AD533" ca="1">IFERROR(IF((LEFT(INDIRECT("$F"&amp;$S533),4))="GOTS",IF($G533="Organic","GOTS_Organic_raw",(IF($G533="Responsible","GOTS_Responsible",(IF($G533="No Attribute (Conventional)","GOTS_conventional",(IF($G533="Recycled Pre/Post-Consumer","GOTS_pre_post",(IF($G533="In-Conversion","GOTS_in_conversion",(IF($G533="Sustainably Sourced","Sustainably_sourced",""))))))))))),IF($G533="Organic","Organic",(IF($G533="Responsible","Responsible",(IF($G533="No Attribute (Conventional)","No_Attribute_Conventional",(IF($G533="Recycled Pre/Post-Consumer","Recycled_Pre_Post_Consumer",(IF($G533="In-Conversion","In_Conversion",(IF($G533="Recycled Pre-Consumer","Recycled_Pre_Consumer",(IF($G533="Recycled Post-Consumer","Recycled_Post_Consumer",(IF($G533="Sustainably Sourced","Sustainably_sourced","")))))))))))))))),"")</f>
        <v/>
      </c>
      <c r="AE533" s="13" t="e" cm="1">
        <f t="array" aca="1" ref="AE533" ca="1">IF(INDIRECT("$F"&amp;$S533)="","",IF(LEFT(INDIRECT("$F"&amp;$S533),3)="GRS","GRS_RCS_RM",IF((LEFT(INDIRECT("$F"&amp;$S533),3))="RCS","GRS_RCS_RM",IF(INDIRECT("$F"&amp;$S533)="OCS (No Label)","OCS_Conversion_RM",IF(LEFT(INDIRECT("$F"&amp;$S533),3)="OCS","OCS_RM",IF(RIGHT(INDIRECT("$F"&amp;$S533),10)="conversion","GOTS_RM_conversion",IF((LEFT(INDIRECT("$F"&amp;$S533),4))="GOTS","GOTS_RM","Responsible_RM")))))))</f>
        <v>#REF!</v>
      </c>
      <c r="AF533" s="13" t="str" cm="1">
        <f t="array" aca="1" ref="AF533" ca="1">IF($S533="","",INDIRECT("$Z"&amp;$S533))</f>
        <v/>
      </c>
      <c r="AG533" s="155"/>
      <c r="AH533" s="13" t="str" cm="1">
        <f t="array" aca="1" ref="AH533" ca="1">IFERROR(INDIRECT("$ag"&amp;S533),"")</f>
        <v/>
      </c>
      <c r="AI533" s="13" t="e" cm="1">
        <f t="array" aca="1" ref="AI533" ca="1">INDIRECT("O"&amp;S532)</f>
        <v>#REF!</v>
      </c>
      <c r="AJ533" s="13" t="str">
        <f>IF($I533="","",INDEX('Raw Material'!$A$1:$J$75,MATCH(I533,'Raw Material'!$A$1:$A$75,0),(MATCH(G533,'Raw Material'!$A$1:$J$1,0))))</f>
        <v/>
      </c>
      <c r="AK533" s="13" t="str">
        <f t="shared" si="204"/>
        <v>YANLIŞRM</v>
      </c>
      <c r="AL533" s="153" t="str">
        <f t="shared" si="205"/>
        <v/>
      </c>
    </row>
    <row r="534" spans="1:38" ht="16.5" customHeight="1">
      <c r="A534" s="160" t="str">
        <f>IF(B534="","",COUNTA($B$114:$B534))</f>
        <v/>
      </c>
      <c r="B534" s="164"/>
      <c r="C534" s="165"/>
      <c r="D534" s="183"/>
      <c r="E534" s="183"/>
      <c r="F534" s="172"/>
      <c r="G534" s="212"/>
      <c r="H534" s="206"/>
      <c r="I534" s="206"/>
      <c r="J534" s="206"/>
      <c r="K534" s="31"/>
      <c r="L534" s="177" t="str">
        <f t="shared" ref="L534" si="220">IF(R534="","",LEFT(R534,LEN(R534)-2))</f>
        <v/>
      </c>
      <c r="M534" s="177"/>
      <c r="N534" s="80"/>
      <c r="O534" s="184"/>
      <c r="P534" s="103"/>
      <c r="Q534" s="84" t="str">
        <f t="shared" si="206"/>
        <v/>
      </c>
      <c r="R534" s="159" t="str">
        <f t="shared" ref="R534" si="221">CONCATENATE($Q534,Q535,Q536,Q537,Q538,Q539,$Q540,$Q541,$Q542,$Q543,Q544,Q545)</f>
        <v/>
      </c>
      <c r="S534" s="28" t="str" cm="1">
        <f t="array" aca="1" ref="S534" ca="1">IF(INDIRECT("A"&amp;114+$U534)&lt;&gt;"",114+$U534,"")</f>
        <v/>
      </c>
      <c r="T534" s="28" t="str">
        <f t="shared" ca="1" si="207"/>
        <v>$B</v>
      </c>
      <c r="U534" s="29">
        <f t="shared" si="214"/>
        <v>420</v>
      </c>
      <c r="V534" s="29">
        <v>35.0000000000027</v>
      </c>
      <c r="W534" s="29">
        <f t="shared" si="215"/>
        <v>35</v>
      </c>
      <c r="X534" s="41" t="str" cm="1">
        <f t="array" aca="1" ref="X534" ca="1">IFERROR(INDEX('PC&amp;PD'!$A$1:$AP$15,ROW('PC&amp;PD'!$A$15),MATCH(INDIRECT(T534),'PC&amp;PD'!$A$1:$AP$1,0)),"")</f>
        <v/>
      </c>
      <c r="Y534" s="13" t="str">
        <f>IF(OR($N534="",$N534=0),"",IF($N534=$E$7,'Extracted info for SC'!$J$6,IF($N534=$D$26,'Extracted info for SC'!$J$7,IF($N534=$E$26,'Extracted info for SC'!$J$8,IF($N534=$F$26,'Extracted info for SC'!$J$9,IF($N534=$G$26,'Extracted info for SC'!$J$10,IF($N534=$H$26,'Extracted info for SC'!$J$11,IF($N534=$I$26,'Extracted info for SC'!$J$12,IF($N534=$J$26,'Extracted info for SC'!$J$13,IF($N534=$K$26,'Extracted info for SC'!$J$14,IF($N534=$L$26,'Extracted info for SC'!$J$15,IF($N534=$M$26,'Extracted info for SC'!$J$16,IF($N534=$N$26,'Extracted info for SC'!$J$17,IF($N534=$O$26,'Extracted info for SC'!$J$18,""))))))))))))))</f>
        <v/>
      </c>
      <c r="Z534" s="155" t="str">
        <f t="shared" ref="Z534" si="222">IFERROR(IF($F534="OCS 100","OCS (OCS 100)",IF($F534="OCS Blended","OCS (OCS Blended)",IF($F534="OCS (No Label)","OCS (No Label)",IF($F534="RCS 100","RCS (RCS 100)",IF($F534="RCS Blended","RCS (RCS Blended)",IF($F534="GRS","GRS (GRS)",IF($F534="GRS (No Label)", "GRS (No Label)",IF($F534="RDS","RDS (RDS)",IF($F534="RWS","RWS (RWS)",IF($F534="RAS","RAS (RAS)",IF($F534="RMS","RMS (RMS)",IF($F534="GOTS Organic","GOTS (Organic)",IF($F534="GOTS Made with organic","GOTS (Made with Organic)",IF($F534="GOTS Organic - in conversion","GOTS (Organic - In Conversion)",IF($F534="GOTS Made with organic - in conversion","GOTS (Made with Organic - In Conversion)",""))))))))))))))),"")</f>
        <v/>
      </c>
      <c r="AA534" s="13" t="str">
        <f t="shared" si="203"/>
        <v/>
      </c>
      <c r="AB534" s="155" t="str">
        <f t="shared" ref="AB534" si="223">IFERROR(IF($F534="OCS 100", "OCS_100",IF($F534="OCS Blended", "OCS_Blended",IF($F534="OCS (No Label)", "OCS_No_Label",IF($F534="RCS 100", "RCS_100",IF($F534="RCS Blended","RCS_Blended",IF($F534="GRS","GRS",IF($F534="GRS (No Label)", "GRS_No_Label",IF($F534="RDS","RDS",IF($F534="RWS","RWS",IF($F534="RMS","RMS",IF($F534="GOTS Organic","GOTS_Organic",IF($F534="GOTS Made with organic","GOTS_Made_with_organic",IF($F534="GOTS Organic - in conversion","GOTS_Organic_in_Conversion",IF($F534="GOTS Made with organic - in conversion","GOTS_Made_with_Organic_in_Conversion",IF($F534="RAS","RAS",""))))))))))))))),"")</f>
        <v/>
      </c>
      <c r="AC534" s="13" t="str">
        <f t="shared" ca="1" si="208"/>
        <v>$AB</v>
      </c>
      <c r="AD534" s="13" t="str" cm="1">
        <f t="array" aca="1" ref="AD534" ca="1">IFERROR(IF((LEFT(INDIRECT("$F"&amp;$S534),4))="GOTS",IF($G534="Organic","GOTS_Organic_raw",(IF($G534="Responsible","GOTS_Responsible",(IF($G534="No Attribute (Conventional)","GOTS_conventional",(IF($G534="Recycled Pre/Post-Consumer","GOTS_pre_post",(IF($G534="In-Conversion","GOTS_in_conversion",(IF($G534="Sustainably Sourced","Sustainably_sourced",""))))))))))),IF($G534="Organic","Organic",(IF($G534="Responsible","Responsible",(IF($G534="No Attribute (Conventional)","No_Attribute_Conventional",(IF($G534="Recycled Pre/Post-Consumer","Recycled_Pre_Post_Consumer",(IF($G534="In-Conversion","In_Conversion",(IF($G534="Recycled Pre-Consumer","Recycled_Pre_Consumer",(IF($G534="Recycled Post-Consumer","Recycled_Post_Consumer",(IF($G534="Sustainably Sourced","Sustainably_sourced","")))))))))))))))),"")</f>
        <v/>
      </c>
      <c r="AE534" s="13" t="e" cm="1">
        <f t="array" aca="1" ref="AE534" ca="1">IF(INDIRECT("$F"&amp;$S534)="","",IF(LEFT(INDIRECT("$F"&amp;$S534),3)="GRS","GRS_RCS_RM",IF((LEFT(INDIRECT("$F"&amp;$S534),3))="RCS","GRS_RCS_RM",IF(INDIRECT("$F"&amp;$S534)="OCS (No Label)","OCS_Conversion_RM",IF(LEFT(INDIRECT("$F"&amp;$S534),3)="OCS","OCS_RM",IF(RIGHT(INDIRECT("$F"&amp;$S534),10)="conversion","GOTS_RM_conversion",IF((LEFT(INDIRECT("$F"&amp;$S534),4))="GOTS","GOTS_RM","Responsible_RM")))))))</f>
        <v>#REF!</v>
      </c>
      <c r="AF534" s="13" t="str" cm="1">
        <f t="array" aca="1" ref="AF534" ca="1">IF($S534="","",INDIRECT("$Z"&amp;$S534))</f>
        <v/>
      </c>
      <c r="AG534" s="155" t="str">
        <f t="shared" si="213"/>
        <v/>
      </c>
      <c r="AH534" s="13" t="str" cm="1">
        <f t="array" aca="1" ref="AH534" ca="1">IFERROR(INDIRECT("$ag"&amp;S534),"")</f>
        <v/>
      </c>
      <c r="AI534" s="13" t="e" cm="1">
        <f t="array" aca="1" ref="AI534" ca="1">INDIRECT("O"&amp;S533)</f>
        <v>#REF!</v>
      </c>
      <c r="AJ534" s="13" t="str">
        <f>IF($I534="","",INDEX('Raw Material'!$A$1:$J$75,MATCH(I534,'Raw Material'!$A$1:$A$75,0),(MATCH(G534,'Raw Material'!$A$1:$J$1,0))))</f>
        <v/>
      </c>
      <c r="AK534" s="13" t="str">
        <f t="shared" si="204"/>
        <v>YANLIŞRM</v>
      </c>
      <c r="AL534" s="153" t="str">
        <f t="shared" si="205"/>
        <v/>
      </c>
    </row>
    <row r="535" spans="1:38" ht="16.5" customHeight="1">
      <c r="A535" s="161"/>
      <c r="B535" s="166"/>
      <c r="C535" s="167"/>
      <c r="D535" s="156"/>
      <c r="E535" s="156"/>
      <c r="F535" s="173"/>
      <c r="G535" s="181"/>
      <c r="H535" s="182"/>
      <c r="I535" s="182"/>
      <c r="J535" s="182"/>
      <c r="K535" s="32"/>
      <c r="L535" s="178"/>
      <c r="M535" s="178"/>
      <c r="N535" s="81"/>
      <c r="O535" s="185"/>
      <c r="P535" s="103"/>
      <c r="Q535" s="84" t="str">
        <f t="shared" si="206"/>
        <v/>
      </c>
      <c r="R535" s="159"/>
      <c r="S535" s="28" t="str" cm="1">
        <f t="array" aca="1" ref="S535" ca="1">IF(INDIRECT("A"&amp;114+$U535)&lt;&gt;"",114+$U535,"")</f>
        <v/>
      </c>
      <c r="T535" s="28" t="str">
        <f t="shared" ca="1" si="207"/>
        <v>$B</v>
      </c>
      <c r="U535" s="29">
        <f t="shared" si="214"/>
        <v>420</v>
      </c>
      <c r="V535" s="29">
        <v>35.083333333336</v>
      </c>
      <c r="W535" s="29">
        <f t="shared" si="215"/>
        <v>35</v>
      </c>
      <c r="X535" s="41" t="str" cm="1">
        <f t="array" aca="1" ref="X535" ca="1">IFERROR(INDEX('PC&amp;PD'!$A$1:$AP$15,ROW('PC&amp;PD'!$A$15),MATCH(INDIRECT(T535),'PC&amp;PD'!$A$1:$AP$1,0)),"")</f>
        <v/>
      </c>
      <c r="Y535" s="13" t="str">
        <f>IF(OR($N535="",$N535=0),"",IF($N535=$E$7,'Extracted info for SC'!$J$6,IF($N535=$D$26,'Extracted info for SC'!$J$7,IF($N535=$E$26,'Extracted info for SC'!$J$8,IF($N535=$F$26,'Extracted info for SC'!$J$9,IF($N535=$G$26,'Extracted info for SC'!$J$10,IF($N535=$H$26,'Extracted info for SC'!$J$11,IF($N535=$I$26,'Extracted info for SC'!$J$12,IF($N535=$J$26,'Extracted info for SC'!$J$13,IF($N535=$K$26,'Extracted info for SC'!$J$14,IF($N535=$L$26,'Extracted info for SC'!$J$15,IF($N535=$M$26,'Extracted info for SC'!$J$16,IF($N535=$N$26,'Extracted info for SC'!$J$17,IF($N535=$O$26,'Extracted info for SC'!$J$18,""))))))))))))))</f>
        <v/>
      </c>
      <c r="Z535" s="155"/>
      <c r="AA535" s="13" t="str">
        <f t="shared" si="203"/>
        <v/>
      </c>
      <c r="AB535" s="155"/>
      <c r="AC535" s="13" t="str">
        <f t="shared" ca="1" si="208"/>
        <v>$AB</v>
      </c>
      <c r="AD535" s="13" t="str" cm="1">
        <f t="array" aca="1" ref="AD535" ca="1">IFERROR(IF((LEFT(INDIRECT("$F"&amp;$S535),4))="GOTS",IF($G535="Organic","GOTS_Organic_raw",(IF($G535="Responsible","GOTS_Responsible",(IF($G535="No Attribute (Conventional)","GOTS_conventional",(IF($G535="Recycled Pre/Post-Consumer","GOTS_pre_post",(IF($G535="In-Conversion","GOTS_in_conversion",(IF($G535="Sustainably Sourced","Sustainably_sourced",""))))))))))),IF($G535="Organic","Organic",(IF($G535="Responsible","Responsible",(IF($G535="No Attribute (Conventional)","No_Attribute_Conventional",(IF($G535="Recycled Pre/Post-Consumer","Recycled_Pre_Post_Consumer",(IF($G535="In-Conversion","In_Conversion",(IF($G535="Recycled Pre-Consumer","Recycled_Pre_Consumer",(IF($G535="Recycled Post-Consumer","Recycled_Post_Consumer",(IF($G535="Sustainably Sourced","Sustainably_sourced","")))))))))))))))),"")</f>
        <v/>
      </c>
      <c r="AE535" s="13" t="e" cm="1">
        <f t="array" aca="1" ref="AE535" ca="1">IF(INDIRECT("$F"&amp;$S535)="","",IF(LEFT(INDIRECT("$F"&amp;$S535),3)="GRS","GRS_RCS_RM",IF((LEFT(INDIRECT("$F"&amp;$S535),3))="RCS","GRS_RCS_RM",IF(INDIRECT("$F"&amp;$S535)="OCS (No Label)","OCS_Conversion_RM",IF(LEFT(INDIRECT("$F"&amp;$S535),3)="OCS","OCS_RM",IF(RIGHT(INDIRECT("$F"&amp;$S535),10)="conversion","GOTS_RM_conversion",IF((LEFT(INDIRECT("$F"&amp;$S535),4))="GOTS","GOTS_RM","Responsible_RM")))))))</f>
        <v>#REF!</v>
      </c>
      <c r="AF535" s="13" t="str" cm="1">
        <f t="array" aca="1" ref="AF535" ca="1">IF($S535="","",INDIRECT("$Z"&amp;$S535))</f>
        <v/>
      </c>
      <c r="AG535" s="155"/>
      <c r="AH535" s="13" t="str" cm="1">
        <f t="array" aca="1" ref="AH535" ca="1">IFERROR(INDIRECT("$ag"&amp;S535),"")</f>
        <v/>
      </c>
      <c r="AI535" s="13" t="e" cm="1">
        <f t="array" aca="1" ref="AI535" ca="1">INDIRECT("O"&amp;S534)</f>
        <v>#REF!</v>
      </c>
      <c r="AJ535" s="13" t="str">
        <f>IF($I535="","",INDEX('Raw Material'!$A$1:$J$75,MATCH(I535,'Raw Material'!$A$1:$A$75,0),(MATCH(G535,'Raw Material'!$A$1:$J$1,0))))</f>
        <v/>
      </c>
      <c r="AK535" s="13" t="str">
        <f t="shared" si="204"/>
        <v>YANLIŞRM</v>
      </c>
      <c r="AL535" s="153" t="str">
        <f t="shared" si="205"/>
        <v/>
      </c>
    </row>
    <row r="536" spans="1:38" ht="16.5" customHeight="1">
      <c r="A536" s="161"/>
      <c r="B536" s="166"/>
      <c r="C536" s="167"/>
      <c r="D536" s="156"/>
      <c r="E536" s="156"/>
      <c r="F536" s="173"/>
      <c r="G536" s="181"/>
      <c r="H536" s="182"/>
      <c r="I536" s="182"/>
      <c r="J536" s="182"/>
      <c r="K536" s="32"/>
      <c r="L536" s="178"/>
      <c r="M536" s="178"/>
      <c r="N536" s="81"/>
      <c r="O536" s="185"/>
      <c r="P536" s="103"/>
      <c r="Q536" s="84" t="str">
        <f t="shared" si="206"/>
        <v/>
      </c>
      <c r="R536" s="159"/>
      <c r="S536" s="28" t="str" cm="1">
        <f t="array" aca="1" ref="S536" ca="1">IF(INDIRECT("A"&amp;114+$U536)&lt;&gt;"",114+$U536,"")</f>
        <v/>
      </c>
      <c r="T536" s="28" t="str">
        <f t="shared" ca="1" si="207"/>
        <v>$B</v>
      </c>
      <c r="U536" s="29">
        <f t="shared" si="214"/>
        <v>420</v>
      </c>
      <c r="V536" s="29">
        <v>35.1666666666694</v>
      </c>
      <c r="W536" s="29">
        <f t="shared" si="215"/>
        <v>35</v>
      </c>
      <c r="X536" s="41" t="str" cm="1">
        <f t="array" aca="1" ref="X536" ca="1">IFERROR(INDEX('PC&amp;PD'!$A$1:$AP$15,ROW('PC&amp;PD'!$A$15),MATCH(INDIRECT(T536),'PC&amp;PD'!$A$1:$AP$1,0)),"")</f>
        <v/>
      </c>
      <c r="Y536" s="13" t="str">
        <f>IF(OR($N536="",$N536=0),"",IF($N536=$E$7,'Extracted info for SC'!$J$6,IF($N536=$D$26,'Extracted info for SC'!$J$7,IF($N536=$E$26,'Extracted info for SC'!$J$8,IF($N536=$F$26,'Extracted info for SC'!$J$9,IF($N536=$G$26,'Extracted info for SC'!$J$10,IF($N536=$H$26,'Extracted info for SC'!$J$11,IF($N536=$I$26,'Extracted info for SC'!$J$12,IF($N536=$J$26,'Extracted info for SC'!$J$13,IF($N536=$K$26,'Extracted info for SC'!$J$14,IF($N536=$L$26,'Extracted info for SC'!$J$15,IF($N536=$M$26,'Extracted info for SC'!$J$16,IF($N536=$N$26,'Extracted info for SC'!$J$17,IF($N536=$O$26,'Extracted info for SC'!$J$18,""))))))))))))))</f>
        <v/>
      </c>
      <c r="Z536" s="155"/>
      <c r="AA536" s="13" t="str">
        <f t="shared" si="203"/>
        <v/>
      </c>
      <c r="AB536" s="155"/>
      <c r="AC536" s="13" t="str">
        <f t="shared" ca="1" si="208"/>
        <v>$AB</v>
      </c>
      <c r="AD536" s="13" t="str" cm="1">
        <f t="array" aca="1" ref="AD536" ca="1">IFERROR(IF((LEFT(INDIRECT("$F"&amp;$S536),4))="GOTS",IF($G536="Organic","GOTS_Organic_raw",(IF($G536="Responsible","GOTS_Responsible",(IF($G536="No Attribute (Conventional)","GOTS_conventional",(IF($G536="Recycled Pre/Post-Consumer","GOTS_pre_post",(IF($G536="In-Conversion","GOTS_in_conversion",(IF($G536="Sustainably Sourced","Sustainably_sourced",""))))))))))),IF($G536="Organic","Organic",(IF($G536="Responsible","Responsible",(IF($G536="No Attribute (Conventional)","No_Attribute_Conventional",(IF($G536="Recycled Pre/Post-Consumer","Recycled_Pre_Post_Consumer",(IF($G536="In-Conversion","In_Conversion",(IF($G536="Recycled Pre-Consumer","Recycled_Pre_Consumer",(IF($G536="Recycled Post-Consumer","Recycled_Post_Consumer",(IF($G536="Sustainably Sourced","Sustainably_sourced","")))))))))))))))),"")</f>
        <v/>
      </c>
      <c r="AE536" s="13" t="e" cm="1">
        <f t="array" aca="1" ref="AE536" ca="1">IF(INDIRECT("$F"&amp;$S536)="","",IF(LEFT(INDIRECT("$F"&amp;$S536),3)="GRS","GRS_RCS_RM",IF((LEFT(INDIRECT("$F"&amp;$S536),3))="RCS","GRS_RCS_RM",IF(INDIRECT("$F"&amp;$S536)="OCS (No Label)","OCS_Conversion_RM",IF(LEFT(INDIRECT("$F"&amp;$S536),3)="OCS","OCS_RM",IF(RIGHT(INDIRECT("$F"&amp;$S536),10)="conversion","GOTS_RM_conversion",IF((LEFT(INDIRECT("$F"&amp;$S536),4))="GOTS","GOTS_RM","Responsible_RM")))))))</f>
        <v>#REF!</v>
      </c>
      <c r="AF536" s="13" t="str" cm="1">
        <f t="array" aca="1" ref="AF536" ca="1">IF($S536="","",INDIRECT("$Z"&amp;$S536))</f>
        <v/>
      </c>
      <c r="AG536" s="155"/>
      <c r="AH536" s="13" t="str" cm="1">
        <f t="array" aca="1" ref="AH536" ca="1">IFERROR(INDIRECT("$ag"&amp;S536),"")</f>
        <v/>
      </c>
      <c r="AI536" s="13" t="e" cm="1">
        <f t="array" aca="1" ref="AI536" ca="1">INDIRECT("O"&amp;S535)</f>
        <v>#REF!</v>
      </c>
      <c r="AJ536" s="13" t="str">
        <f>IF($I536="","",INDEX('Raw Material'!$A$1:$J$75,MATCH(I536,'Raw Material'!$A$1:$A$75,0),(MATCH(G536,'Raw Material'!$A$1:$J$1,0))))</f>
        <v/>
      </c>
      <c r="AK536" s="13" t="str">
        <f t="shared" si="204"/>
        <v>YANLIŞRM</v>
      </c>
      <c r="AL536" s="153" t="str">
        <f t="shared" si="205"/>
        <v/>
      </c>
    </row>
    <row r="537" spans="1:38" ht="16.5" customHeight="1">
      <c r="A537" s="161"/>
      <c r="B537" s="166"/>
      <c r="C537" s="167"/>
      <c r="D537" s="156"/>
      <c r="E537" s="156"/>
      <c r="F537" s="174"/>
      <c r="G537" s="181"/>
      <c r="H537" s="182"/>
      <c r="I537" s="182"/>
      <c r="J537" s="182"/>
      <c r="K537" s="32"/>
      <c r="L537" s="178"/>
      <c r="M537" s="178"/>
      <c r="N537" s="81"/>
      <c r="O537" s="185"/>
      <c r="P537" s="103"/>
      <c r="Q537" s="84" t="str">
        <f t="shared" si="206"/>
        <v/>
      </c>
      <c r="R537" s="159"/>
      <c r="S537" s="28" t="str" cm="1">
        <f t="array" aca="1" ref="S537" ca="1">IF(INDIRECT("A"&amp;114+$U537)&lt;&gt;"",114+$U537,"")</f>
        <v/>
      </c>
      <c r="T537" s="28" t="str">
        <f t="shared" ca="1" si="207"/>
        <v>$B</v>
      </c>
      <c r="U537" s="29">
        <f t="shared" si="214"/>
        <v>420</v>
      </c>
      <c r="V537" s="29">
        <v>35.2500000000027</v>
      </c>
      <c r="W537" s="29">
        <f t="shared" si="215"/>
        <v>35</v>
      </c>
      <c r="X537" s="41" t="str" cm="1">
        <f t="array" aca="1" ref="X537" ca="1">IFERROR(INDEX('PC&amp;PD'!$A$1:$AP$15,ROW('PC&amp;PD'!$A$15),MATCH(INDIRECT(T537),'PC&amp;PD'!$A$1:$AP$1,0)),"")</f>
        <v/>
      </c>
      <c r="Y537" s="13" t="str">
        <f>IF(OR($N537="",$N537=0),"",IF($N537=$E$7,'Extracted info for SC'!$J$6,IF($N537=$D$26,'Extracted info for SC'!$J$7,IF($N537=$E$26,'Extracted info for SC'!$J$8,IF($N537=$F$26,'Extracted info for SC'!$J$9,IF($N537=$G$26,'Extracted info for SC'!$J$10,IF($N537=$H$26,'Extracted info for SC'!$J$11,IF($N537=$I$26,'Extracted info for SC'!$J$12,IF($N537=$J$26,'Extracted info for SC'!$J$13,IF($N537=$K$26,'Extracted info for SC'!$J$14,IF($N537=$L$26,'Extracted info for SC'!$J$15,IF($N537=$M$26,'Extracted info for SC'!$J$16,IF($N537=$N$26,'Extracted info for SC'!$J$17,IF($N537=$O$26,'Extracted info for SC'!$J$18,""))))))))))))))</f>
        <v/>
      </c>
      <c r="Z537" s="155"/>
      <c r="AA537" s="13" t="str">
        <f t="shared" si="203"/>
        <v/>
      </c>
      <c r="AB537" s="155"/>
      <c r="AC537" s="13" t="str">
        <f t="shared" ca="1" si="208"/>
        <v>$AB</v>
      </c>
      <c r="AD537" s="13" t="str" cm="1">
        <f t="array" aca="1" ref="AD537" ca="1">IFERROR(IF((LEFT(INDIRECT("$F"&amp;$S537),4))="GOTS",IF($G537="Organic","GOTS_Organic_raw",(IF($G537="Responsible","GOTS_Responsible",(IF($G537="No Attribute (Conventional)","GOTS_conventional",(IF($G537="Recycled Pre/Post-Consumer","GOTS_pre_post",(IF($G537="In-Conversion","GOTS_in_conversion",(IF($G537="Sustainably Sourced","Sustainably_sourced",""))))))))))),IF($G537="Organic","Organic",(IF($G537="Responsible","Responsible",(IF($G537="No Attribute (Conventional)","No_Attribute_Conventional",(IF($G537="Recycled Pre/Post-Consumer","Recycled_Pre_Post_Consumer",(IF($G537="In-Conversion","In_Conversion",(IF($G537="Recycled Pre-Consumer","Recycled_Pre_Consumer",(IF($G537="Recycled Post-Consumer","Recycled_Post_Consumer",(IF($G537="Sustainably Sourced","Sustainably_sourced","")))))))))))))))),"")</f>
        <v/>
      </c>
      <c r="AE537" s="13" t="e" cm="1">
        <f t="array" aca="1" ref="AE537" ca="1">IF(INDIRECT("$F"&amp;$S537)="","",IF(LEFT(INDIRECT("$F"&amp;$S537),3)="GRS","GRS_RCS_RM",IF((LEFT(INDIRECT("$F"&amp;$S537),3))="RCS","GRS_RCS_RM",IF(INDIRECT("$F"&amp;$S537)="OCS (No Label)","OCS_Conversion_RM",IF(LEFT(INDIRECT("$F"&amp;$S537),3)="OCS","OCS_RM",IF(RIGHT(INDIRECT("$F"&amp;$S537),10)="conversion","GOTS_RM_conversion",IF((LEFT(INDIRECT("$F"&amp;$S537),4))="GOTS","GOTS_RM","Responsible_RM")))))))</f>
        <v>#REF!</v>
      </c>
      <c r="AF537" s="13" t="str" cm="1">
        <f t="array" aca="1" ref="AF537" ca="1">IF($S537="","",INDIRECT("$Z"&amp;$S537))</f>
        <v/>
      </c>
      <c r="AG537" s="155"/>
      <c r="AH537" s="13" t="str" cm="1">
        <f t="array" aca="1" ref="AH537" ca="1">IFERROR(INDIRECT("$ag"&amp;S537),"")</f>
        <v/>
      </c>
      <c r="AI537" s="13" t="e" cm="1">
        <f t="array" aca="1" ref="AI537" ca="1">INDIRECT("O"&amp;S536)</f>
        <v>#REF!</v>
      </c>
      <c r="AJ537" s="13" t="str">
        <f>IF($I537="","",INDEX('Raw Material'!$A$1:$J$75,MATCH(I537,'Raw Material'!$A$1:$A$75,0),(MATCH(G537,'Raw Material'!$A$1:$J$1,0))))</f>
        <v/>
      </c>
      <c r="AK537" s="13" t="str">
        <f t="shared" si="204"/>
        <v>YANLIŞRM</v>
      </c>
      <c r="AL537" s="153" t="str">
        <f t="shared" si="205"/>
        <v/>
      </c>
    </row>
    <row r="538" spans="1:38" ht="16.5" customHeight="1">
      <c r="A538" s="161"/>
      <c r="B538" s="166"/>
      <c r="C538" s="167"/>
      <c r="D538" s="156"/>
      <c r="E538" s="156"/>
      <c r="F538" s="174"/>
      <c r="G538" s="181"/>
      <c r="H538" s="182"/>
      <c r="I538" s="182"/>
      <c r="J538" s="182"/>
      <c r="K538" s="32"/>
      <c r="L538" s="178"/>
      <c r="M538" s="178"/>
      <c r="N538" s="81"/>
      <c r="O538" s="185"/>
      <c r="P538" s="103"/>
      <c r="Q538" s="84" t="str">
        <f t="shared" si="206"/>
        <v/>
      </c>
      <c r="R538" s="159"/>
      <c r="S538" s="28" t="str" cm="1">
        <f t="array" aca="1" ref="S538" ca="1">IF(INDIRECT("A"&amp;114+$U538)&lt;&gt;"",114+$U538,"")</f>
        <v/>
      </c>
      <c r="T538" s="28" t="str">
        <f t="shared" ca="1" si="207"/>
        <v>$B</v>
      </c>
      <c r="U538" s="29">
        <f t="shared" si="214"/>
        <v>420</v>
      </c>
      <c r="V538" s="29">
        <v>35.333333333336</v>
      </c>
      <c r="W538" s="29">
        <f t="shared" si="215"/>
        <v>35</v>
      </c>
      <c r="X538" s="41" t="str" cm="1">
        <f t="array" aca="1" ref="X538" ca="1">IFERROR(INDEX('PC&amp;PD'!$A$1:$AP$15,ROW('PC&amp;PD'!$A$15),MATCH(INDIRECT(T538),'PC&amp;PD'!$A$1:$AP$1,0)),"")</f>
        <v/>
      </c>
      <c r="Y538" s="13" t="str">
        <f>IF(OR($N538="",$N538=0),"",IF($N538=$E$7,'Extracted info for SC'!$J$6,IF($N538=$D$26,'Extracted info for SC'!$J$7,IF($N538=$E$26,'Extracted info for SC'!$J$8,IF($N538=$F$26,'Extracted info for SC'!$J$9,IF($N538=$G$26,'Extracted info for SC'!$J$10,IF($N538=$H$26,'Extracted info for SC'!$J$11,IF($N538=$I$26,'Extracted info for SC'!$J$12,IF($N538=$J$26,'Extracted info for SC'!$J$13,IF($N538=$K$26,'Extracted info for SC'!$J$14,IF($N538=$L$26,'Extracted info for SC'!$J$15,IF($N538=$M$26,'Extracted info for SC'!$J$16,IF($N538=$N$26,'Extracted info for SC'!$J$17,IF($N538=$O$26,'Extracted info for SC'!$J$18,""))))))))))))))</f>
        <v/>
      </c>
      <c r="Z538" s="155"/>
      <c r="AA538" s="13" t="str">
        <f t="shared" si="203"/>
        <v/>
      </c>
      <c r="AB538" s="155"/>
      <c r="AC538" s="13" t="str">
        <f t="shared" ca="1" si="208"/>
        <v>$AB</v>
      </c>
      <c r="AD538" s="13" t="str" cm="1">
        <f t="array" aca="1" ref="AD538" ca="1">IFERROR(IF((LEFT(INDIRECT("$F"&amp;$S538),4))="GOTS",IF($G538="Organic","GOTS_Organic_raw",(IF($G538="Responsible","GOTS_Responsible",(IF($G538="No Attribute (Conventional)","GOTS_conventional",(IF($G538="Recycled Pre/Post-Consumer","GOTS_pre_post",(IF($G538="In-Conversion","GOTS_in_conversion",(IF($G538="Sustainably Sourced","Sustainably_sourced",""))))))))))),IF($G538="Organic","Organic",(IF($G538="Responsible","Responsible",(IF($G538="No Attribute (Conventional)","No_Attribute_Conventional",(IF($G538="Recycled Pre/Post-Consumer","Recycled_Pre_Post_Consumer",(IF($G538="In-Conversion","In_Conversion",(IF($G538="Recycled Pre-Consumer","Recycled_Pre_Consumer",(IF($G538="Recycled Post-Consumer","Recycled_Post_Consumer",(IF($G538="Sustainably Sourced","Sustainably_sourced","")))))))))))))))),"")</f>
        <v/>
      </c>
      <c r="AE538" s="13" t="e" cm="1">
        <f t="array" aca="1" ref="AE538" ca="1">IF(INDIRECT("$F"&amp;$S538)="","",IF(LEFT(INDIRECT("$F"&amp;$S538),3)="GRS","GRS_RCS_RM",IF((LEFT(INDIRECT("$F"&amp;$S538),3))="RCS","GRS_RCS_RM",IF(INDIRECT("$F"&amp;$S538)="OCS (No Label)","OCS_Conversion_RM",IF(LEFT(INDIRECT("$F"&amp;$S538),3)="OCS","OCS_RM",IF(RIGHT(INDIRECT("$F"&amp;$S538),10)="conversion","GOTS_RM_conversion",IF((LEFT(INDIRECT("$F"&amp;$S538),4))="GOTS","GOTS_RM","Responsible_RM")))))))</f>
        <v>#REF!</v>
      </c>
      <c r="AF538" s="13" t="str" cm="1">
        <f t="array" aca="1" ref="AF538" ca="1">IF($S538="","",INDIRECT("$Z"&amp;$S538))</f>
        <v/>
      </c>
      <c r="AG538" s="155"/>
      <c r="AH538" s="13" t="str" cm="1">
        <f t="array" aca="1" ref="AH538" ca="1">IFERROR(INDIRECT("$ag"&amp;S538),"")</f>
        <v/>
      </c>
      <c r="AI538" s="13" t="e" cm="1">
        <f t="array" aca="1" ref="AI538" ca="1">INDIRECT("O"&amp;S537)</f>
        <v>#REF!</v>
      </c>
      <c r="AJ538" s="13" t="str">
        <f>IF($I538="","",INDEX('Raw Material'!$A$1:$J$75,MATCH(I538,'Raw Material'!$A$1:$A$75,0),(MATCH(G538,'Raw Material'!$A$1:$J$1,0))))</f>
        <v/>
      </c>
      <c r="AK538" s="13" t="str">
        <f t="shared" si="204"/>
        <v>YANLIŞRM</v>
      </c>
      <c r="AL538" s="153" t="str">
        <f t="shared" si="205"/>
        <v/>
      </c>
    </row>
    <row r="539" spans="1:38" ht="16.5" customHeight="1">
      <c r="A539" s="161"/>
      <c r="B539" s="166"/>
      <c r="C539" s="167"/>
      <c r="D539" s="156"/>
      <c r="E539" s="156"/>
      <c r="F539" s="174"/>
      <c r="G539" s="181"/>
      <c r="H539" s="182"/>
      <c r="I539" s="182"/>
      <c r="J539" s="182"/>
      <c r="K539" s="32"/>
      <c r="L539" s="178"/>
      <c r="M539" s="178"/>
      <c r="N539" s="81"/>
      <c r="O539" s="185"/>
      <c r="P539" s="103"/>
      <c r="Q539" s="84" t="str">
        <f t="shared" si="206"/>
        <v/>
      </c>
      <c r="R539" s="159"/>
      <c r="S539" s="28" t="str" cm="1">
        <f t="array" aca="1" ref="S539" ca="1">IF(INDIRECT("A"&amp;114+$U539)&lt;&gt;"",114+$U539,"")</f>
        <v/>
      </c>
      <c r="T539" s="28" t="str">
        <f t="shared" ca="1" si="207"/>
        <v>$B</v>
      </c>
      <c r="U539" s="29">
        <f t="shared" si="214"/>
        <v>420</v>
      </c>
      <c r="V539" s="29">
        <v>35.4166666666694</v>
      </c>
      <c r="W539" s="29">
        <f t="shared" si="215"/>
        <v>35</v>
      </c>
      <c r="X539" s="41" t="str" cm="1">
        <f t="array" aca="1" ref="X539" ca="1">IFERROR(INDEX('PC&amp;PD'!$A$1:$AP$15,ROW('PC&amp;PD'!$A$15),MATCH(INDIRECT(T539),'PC&amp;PD'!$A$1:$AP$1,0)),"")</f>
        <v/>
      </c>
      <c r="Y539" s="13" t="str">
        <f>IF(OR($N539="",$N539=0),"",IF($N539=$E$7,'Extracted info for SC'!$J$6,IF($N539=$D$26,'Extracted info for SC'!$J$7,IF($N539=$E$26,'Extracted info for SC'!$J$8,IF($N539=$F$26,'Extracted info for SC'!$J$9,IF($N539=$G$26,'Extracted info for SC'!$J$10,IF($N539=$H$26,'Extracted info for SC'!$J$11,IF($N539=$I$26,'Extracted info for SC'!$J$12,IF($N539=$J$26,'Extracted info for SC'!$J$13,IF($N539=$K$26,'Extracted info for SC'!$J$14,IF($N539=$L$26,'Extracted info for SC'!$J$15,IF($N539=$M$26,'Extracted info for SC'!$J$16,IF($N539=$N$26,'Extracted info for SC'!$J$17,IF($N539=$O$26,'Extracted info for SC'!$J$18,""))))))))))))))</f>
        <v/>
      </c>
      <c r="Z539" s="155"/>
      <c r="AA539" s="13" t="str">
        <f t="shared" si="203"/>
        <v/>
      </c>
      <c r="AB539" s="155"/>
      <c r="AC539" s="13" t="str">
        <f t="shared" ca="1" si="208"/>
        <v>$AB</v>
      </c>
      <c r="AD539" s="13" t="str" cm="1">
        <f t="array" aca="1" ref="AD539" ca="1">IFERROR(IF((LEFT(INDIRECT("$F"&amp;$S539),4))="GOTS",IF($G539="Organic","GOTS_Organic_raw",(IF($G539="Responsible","GOTS_Responsible",(IF($G539="No Attribute (Conventional)","GOTS_conventional",(IF($G539="Recycled Pre/Post-Consumer","GOTS_pre_post",(IF($G539="In-Conversion","GOTS_in_conversion",(IF($G539="Sustainably Sourced","Sustainably_sourced",""))))))))))),IF($G539="Organic","Organic",(IF($G539="Responsible","Responsible",(IF($G539="No Attribute (Conventional)","No_Attribute_Conventional",(IF($G539="Recycled Pre/Post-Consumer","Recycled_Pre_Post_Consumer",(IF($G539="In-Conversion","In_Conversion",(IF($G539="Recycled Pre-Consumer","Recycled_Pre_Consumer",(IF($G539="Recycled Post-Consumer","Recycled_Post_Consumer",(IF($G539="Sustainably Sourced","Sustainably_sourced","")))))))))))))))),"")</f>
        <v/>
      </c>
      <c r="AE539" s="13" t="e" cm="1">
        <f t="array" aca="1" ref="AE539" ca="1">IF(INDIRECT("$F"&amp;$S539)="","",IF(LEFT(INDIRECT("$F"&amp;$S539),3)="GRS","GRS_RCS_RM",IF((LEFT(INDIRECT("$F"&amp;$S539),3))="RCS","GRS_RCS_RM",IF(INDIRECT("$F"&amp;$S539)="OCS (No Label)","OCS_Conversion_RM",IF(LEFT(INDIRECT("$F"&amp;$S539),3)="OCS","OCS_RM",IF(RIGHT(INDIRECT("$F"&amp;$S539),10)="conversion","GOTS_RM_conversion",IF((LEFT(INDIRECT("$F"&amp;$S539),4))="GOTS","GOTS_RM","Responsible_RM")))))))</f>
        <v>#REF!</v>
      </c>
      <c r="AF539" s="13" t="str" cm="1">
        <f t="array" aca="1" ref="AF539" ca="1">IF($S539="","",INDIRECT("$Z"&amp;$S539))</f>
        <v/>
      </c>
      <c r="AG539" s="155"/>
      <c r="AH539" s="13" t="str" cm="1">
        <f t="array" aca="1" ref="AH539" ca="1">IFERROR(INDIRECT("$ag"&amp;S539),"")</f>
        <v/>
      </c>
      <c r="AI539" s="13" t="e" cm="1">
        <f t="array" aca="1" ref="AI539" ca="1">INDIRECT("O"&amp;S538)</f>
        <v>#REF!</v>
      </c>
      <c r="AJ539" s="13" t="str">
        <f>IF($I539="","",INDEX('Raw Material'!$A$1:$J$75,MATCH(I539,'Raw Material'!$A$1:$A$75,0),(MATCH(G539,'Raw Material'!$A$1:$J$1,0))))</f>
        <v/>
      </c>
      <c r="AK539" s="13" t="str">
        <f t="shared" si="204"/>
        <v>YANLIŞRM</v>
      </c>
      <c r="AL539" s="153" t="str">
        <f t="shared" si="205"/>
        <v/>
      </c>
    </row>
    <row r="540" spans="1:38" ht="16.5" customHeight="1">
      <c r="A540" s="162"/>
      <c r="B540" s="168"/>
      <c r="C540" s="169"/>
      <c r="D540" s="156"/>
      <c r="E540" s="156"/>
      <c r="F540" s="175"/>
      <c r="G540" s="181"/>
      <c r="H540" s="182"/>
      <c r="I540" s="182"/>
      <c r="J540" s="182"/>
      <c r="K540" s="32"/>
      <c r="L540" s="179"/>
      <c r="M540" s="179"/>
      <c r="N540" s="81"/>
      <c r="O540" s="185"/>
      <c r="P540" s="103"/>
      <c r="Q540" s="84" t="str">
        <f t="shared" si="206"/>
        <v/>
      </c>
      <c r="R540" s="159"/>
      <c r="S540" s="28" t="str" cm="1">
        <f t="array" aca="1" ref="S540" ca="1">IF(INDIRECT("A"&amp;114+$U540)&lt;&gt;"",114+$U540,"")</f>
        <v/>
      </c>
      <c r="T540" s="28" t="str">
        <f t="shared" ca="1" si="207"/>
        <v>$B</v>
      </c>
      <c r="U540" s="29">
        <f t="shared" si="214"/>
        <v>420</v>
      </c>
      <c r="V540" s="29">
        <v>35.5000000000027</v>
      </c>
      <c r="W540" s="29">
        <f t="shared" si="215"/>
        <v>35</v>
      </c>
      <c r="X540" s="41" t="str" cm="1">
        <f t="array" aca="1" ref="X540" ca="1">IFERROR(INDEX('PC&amp;PD'!$A$1:$AP$15,ROW('PC&amp;PD'!$A$15),MATCH(INDIRECT(T540),'PC&amp;PD'!$A$1:$AP$1,0)),"")</f>
        <v/>
      </c>
      <c r="Y540" s="13" t="str">
        <f>IF(OR($N540="",$N540=0),"",IF($N540=$E$7,'Extracted info for SC'!$J$6,IF($N540=$D$26,'Extracted info for SC'!$J$7,IF($N540=$E$26,'Extracted info for SC'!$J$8,IF($N540=$F$26,'Extracted info for SC'!$J$9,IF($N540=$G$26,'Extracted info for SC'!$J$10,IF($N540=$H$26,'Extracted info for SC'!$J$11,IF($N540=$I$26,'Extracted info for SC'!$J$12,IF($N540=$J$26,'Extracted info for SC'!$J$13,IF($N540=$K$26,'Extracted info for SC'!$J$14,IF($N540=$L$26,'Extracted info for SC'!$J$15,IF($N540=$M$26,'Extracted info for SC'!$J$16,IF($N540=$N$26,'Extracted info for SC'!$J$17,IF($N540=$O$26,'Extracted info for SC'!$J$18,""))))))))))))))</f>
        <v/>
      </c>
      <c r="Z540" s="155"/>
      <c r="AA540" s="13" t="str">
        <f t="shared" si="203"/>
        <v/>
      </c>
      <c r="AB540" s="155"/>
      <c r="AC540" s="13" t="str">
        <f t="shared" ca="1" si="208"/>
        <v>$AB</v>
      </c>
      <c r="AD540" s="13" t="str" cm="1">
        <f t="array" aca="1" ref="AD540" ca="1">IFERROR(IF((LEFT(INDIRECT("$F"&amp;$S540),4))="GOTS",IF($G540="Organic","GOTS_Organic_raw",(IF($G540="Responsible","GOTS_Responsible",(IF($G540="No Attribute (Conventional)","GOTS_conventional",(IF($G540="Recycled Pre/Post-Consumer","GOTS_pre_post",(IF($G540="In-Conversion","GOTS_in_conversion",(IF($G540="Sustainably Sourced","Sustainably_sourced",""))))))))))),IF($G540="Organic","Organic",(IF($G540="Responsible","Responsible",(IF($G540="No Attribute (Conventional)","No_Attribute_Conventional",(IF($G540="Recycled Pre/Post-Consumer","Recycled_Pre_Post_Consumer",(IF($G540="In-Conversion","In_Conversion",(IF($G540="Recycled Pre-Consumer","Recycled_Pre_Consumer",(IF($G540="Recycled Post-Consumer","Recycled_Post_Consumer",(IF($G540="Sustainably Sourced","Sustainably_sourced","")))))))))))))))),"")</f>
        <v/>
      </c>
      <c r="AE540" s="13" t="e" cm="1">
        <f t="array" aca="1" ref="AE540" ca="1">IF(INDIRECT("$F"&amp;$S540)="","",IF(LEFT(INDIRECT("$F"&amp;$S540),3)="GRS","GRS_RCS_RM",IF((LEFT(INDIRECT("$F"&amp;$S540),3))="RCS","GRS_RCS_RM",IF(INDIRECT("$F"&amp;$S540)="OCS (No Label)","OCS_Conversion_RM",IF(LEFT(INDIRECT("$F"&amp;$S540),3)="OCS","OCS_RM",IF(RIGHT(INDIRECT("$F"&amp;$S540),10)="conversion","GOTS_RM_conversion",IF((LEFT(INDIRECT("$F"&amp;$S540),4))="GOTS","GOTS_RM","Responsible_RM")))))))</f>
        <v>#REF!</v>
      </c>
      <c r="AF540" s="13" t="str" cm="1">
        <f t="array" aca="1" ref="AF540" ca="1">IF($S540="","",INDIRECT("$Z"&amp;$S540))</f>
        <v/>
      </c>
      <c r="AG540" s="155"/>
      <c r="AH540" s="13" t="str" cm="1">
        <f t="array" aca="1" ref="AH540" ca="1">IFERROR(INDIRECT("$ag"&amp;S540),"")</f>
        <v/>
      </c>
      <c r="AI540" s="13" t="e" cm="1">
        <f t="array" aca="1" ref="AI540" ca="1">INDIRECT("O"&amp;S539)</f>
        <v>#REF!</v>
      </c>
      <c r="AJ540" s="13" t="str">
        <f>IF($I540="","",INDEX('Raw Material'!$A$1:$J$75,MATCH(I540,'Raw Material'!$A$1:$A$75,0),(MATCH(G540,'Raw Material'!$A$1:$J$1,0))))</f>
        <v/>
      </c>
      <c r="AK540" s="13" t="str">
        <f t="shared" si="204"/>
        <v>YANLIŞRM</v>
      </c>
      <c r="AL540" s="153" t="str">
        <f t="shared" si="205"/>
        <v/>
      </c>
    </row>
    <row r="541" spans="1:38" ht="16.5" customHeight="1">
      <c r="A541" s="162"/>
      <c r="B541" s="168"/>
      <c r="C541" s="169"/>
      <c r="D541" s="156"/>
      <c r="E541" s="156"/>
      <c r="F541" s="175"/>
      <c r="G541" s="181"/>
      <c r="H541" s="182"/>
      <c r="I541" s="182"/>
      <c r="J541" s="182"/>
      <c r="K541" s="32"/>
      <c r="L541" s="179"/>
      <c r="M541" s="179"/>
      <c r="N541" s="81"/>
      <c r="O541" s="185"/>
      <c r="P541" s="103"/>
      <c r="Q541" s="84" t="str">
        <f t="shared" si="206"/>
        <v/>
      </c>
      <c r="R541" s="159"/>
      <c r="S541" s="28" t="str" cm="1">
        <f t="array" aca="1" ref="S541" ca="1">IF(INDIRECT("A"&amp;114+$U541)&lt;&gt;"",114+$U541,"")</f>
        <v/>
      </c>
      <c r="T541" s="28" t="str">
        <f t="shared" ca="1" si="207"/>
        <v>$B</v>
      </c>
      <c r="U541" s="29">
        <f t="shared" si="214"/>
        <v>420</v>
      </c>
      <c r="V541" s="29">
        <v>35.5833333333361</v>
      </c>
      <c r="W541" s="29">
        <f t="shared" si="215"/>
        <v>35</v>
      </c>
      <c r="X541" s="41" t="str" cm="1">
        <f t="array" aca="1" ref="X541" ca="1">IFERROR(INDEX('PC&amp;PD'!$A$1:$AP$15,ROW('PC&amp;PD'!$A$15),MATCH(INDIRECT(T541),'PC&amp;PD'!$A$1:$AP$1,0)),"")</f>
        <v/>
      </c>
      <c r="Y541" s="13" t="str">
        <f>IF(OR($N541="",$N541=0),"",IF($N541=$E$7,'Extracted info for SC'!$J$6,IF($N541=$D$26,'Extracted info for SC'!$J$7,IF($N541=$E$26,'Extracted info for SC'!$J$8,IF($N541=$F$26,'Extracted info for SC'!$J$9,IF($N541=$G$26,'Extracted info for SC'!$J$10,IF($N541=$H$26,'Extracted info for SC'!$J$11,IF($N541=$I$26,'Extracted info for SC'!$J$12,IF($N541=$J$26,'Extracted info for SC'!$J$13,IF($N541=$K$26,'Extracted info for SC'!$J$14,IF($N541=$L$26,'Extracted info for SC'!$J$15,IF($N541=$M$26,'Extracted info for SC'!$J$16,IF($N541=$N$26,'Extracted info for SC'!$J$17,IF($N541=$O$26,'Extracted info for SC'!$J$18,""))))))))))))))</f>
        <v/>
      </c>
      <c r="Z541" s="155"/>
      <c r="AA541" s="13" t="str">
        <f t="shared" si="203"/>
        <v/>
      </c>
      <c r="AB541" s="155"/>
      <c r="AC541" s="13" t="str">
        <f t="shared" ca="1" si="208"/>
        <v>$AB</v>
      </c>
      <c r="AD541" s="13" t="str" cm="1">
        <f t="array" aca="1" ref="AD541" ca="1">IFERROR(IF((LEFT(INDIRECT("$F"&amp;$S541),4))="GOTS",IF($G541="Organic","GOTS_Organic_raw",(IF($G541="Responsible","GOTS_Responsible",(IF($G541="No Attribute (Conventional)","GOTS_conventional",(IF($G541="Recycled Pre/Post-Consumer","GOTS_pre_post",(IF($G541="In-Conversion","GOTS_in_conversion",(IF($G541="Sustainably Sourced","Sustainably_sourced",""))))))))))),IF($G541="Organic","Organic",(IF($G541="Responsible","Responsible",(IF($G541="No Attribute (Conventional)","No_Attribute_Conventional",(IF($G541="Recycled Pre/Post-Consumer","Recycled_Pre_Post_Consumer",(IF($G541="In-Conversion","In_Conversion",(IF($G541="Recycled Pre-Consumer","Recycled_Pre_Consumer",(IF($G541="Recycled Post-Consumer","Recycled_Post_Consumer",(IF($G541="Sustainably Sourced","Sustainably_sourced","")))))))))))))))),"")</f>
        <v/>
      </c>
      <c r="AE541" s="13" t="e" cm="1">
        <f t="array" aca="1" ref="AE541" ca="1">IF(INDIRECT("$F"&amp;$S541)="","",IF(LEFT(INDIRECT("$F"&amp;$S541),3)="GRS","GRS_RCS_RM",IF((LEFT(INDIRECT("$F"&amp;$S541),3))="RCS","GRS_RCS_RM",IF(INDIRECT("$F"&amp;$S541)="OCS (No Label)","OCS_Conversion_RM",IF(LEFT(INDIRECT("$F"&amp;$S541),3)="OCS","OCS_RM",IF(RIGHT(INDIRECT("$F"&amp;$S541),10)="conversion","GOTS_RM_conversion",IF((LEFT(INDIRECT("$F"&amp;$S541),4))="GOTS","GOTS_RM","Responsible_RM")))))))</f>
        <v>#REF!</v>
      </c>
      <c r="AF541" s="13" t="str" cm="1">
        <f t="array" aca="1" ref="AF541" ca="1">IF($S541="","",INDIRECT("$Z"&amp;$S541))</f>
        <v/>
      </c>
      <c r="AG541" s="155"/>
      <c r="AH541" s="13" t="str" cm="1">
        <f t="array" aca="1" ref="AH541" ca="1">IFERROR(INDIRECT("$ag"&amp;S541),"")</f>
        <v/>
      </c>
      <c r="AI541" s="13" t="e" cm="1">
        <f t="array" aca="1" ref="AI541" ca="1">INDIRECT("O"&amp;S540)</f>
        <v>#REF!</v>
      </c>
      <c r="AJ541" s="13" t="str">
        <f>IF($I541="","",INDEX('Raw Material'!$A$1:$J$75,MATCH(I541,'Raw Material'!$A$1:$A$75,0),(MATCH(G541,'Raw Material'!$A$1:$J$1,0))))</f>
        <v/>
      </c>
      <c r="AK541" s="13" t="str">
        <f t="shared" si="204"/>
        <v>YANLIŞRM</v>
      </c>
      <c r="AL541" s="153" t="str">
        <f t="shared" si="205"/>
        <v/>
      </c>
    </row>
    <row r="542" spans="1:38" ht="16.5" customHeight="1">
      <c r="A542" s="162"/>
      <c r="B542" s="168"/>
      <c r="C542" s="169"/>
      <c r="D542" s="156"/>
      <c r="E542" s="156"/>
      <c r="F542" s="175"/>
      <c r="G542" s="181"/>
      <c r="H542" s="182"/>
      <c r="I542" s="182"/>
      <c r="J542" s="182"/>
      <c r="K542" s="32"/>
      <c r="L542" s="179"/>
      <c r="M542" s="179"/>
      <c r="N542" s="81"/>
      <c r="O542" s="185"/>
      <c r="P542" s="103"/>
      <c r="Q542" s="84" t="str">
        <f t="shared" si="206"/>
        <v/>
      </c>
      <c r="R542" s="159"/>
      <c r="S542" s="28" t="str" cm="1">
        <f t="array" aca="1" ref="S542" ca="1">IF(INDIRECT("A"&amp;114+$U542)&lt;&gt;"",114+$U542,"")</f>
        <v/>
      </c>
      <c r="T542" s="28" t="str">
        <f t="shared" ca="1" si="207"/>
        <v>$B</v>
      </c>
      <c r="U542" s="29">
        <f t="shared" si="214"/>
        <v>420</v>
      </c>
      <c r="V542" s="29">
        <v>35.6666666666694</v>
      </c>
      <c r="W542" s="29">
        <f t="shared" si="215"/>
        <v>35</v>
      </c>
      <c r="X542" s="41" t="str" cm="1">
        <f t="array" aca="1" ref="X542" ca="1">IFERROR(INDEX('PC&amp;PD'!$A$1:$AP$15,ROW('PC&amp;PD'!$A$15),MATCH(INDIRECT(T542),'PC&amp;PD'!$A$1:$AP$1,0)),"")</f>
        <v/>
      </c>
      <c r="Y542" s="13" t="str">
        <f>IF(OR($N542="",$N542=0),"",IF($N542=$E$7,'Extracted info for SC'!$J$6,IF($N542=$D$26,'Extracted info for SC'!$J$7,IF($N542=$E$26,'Extracted info for SC'!$J$8,IF($N542=$F$26,'Extracted info for SC'!$J$9,IF($N542=$G$26,'Extracted info for SC'!$J$10,IF($N542=$H$26,'Extracted info for SC'!$J$11,IF($N542=$I$26,'Extracted info for SC'!$J$12,IF($N542=$J$26,'Extracted info for SC'!$J$13,IF($N542=$K$26,'Extracted info for SC'!$J$14,IF($N542=$L$26,'Extracted info for SC'!$J$15,IF($N542=$M$26,'Extracted info for SC'!$J$16,IF($N542=$N$26,'Extracted info for SC'!$J$17,IF($N542=$O$26,'Extracted info for SC'!$J$18,""))))))))))))))</f>
        <v/>
      </c>
      <c r="Z542" s="155"/>
      <c r="AA542" s="13" t="str">
        <f t="shared" si="203"/>
        <v/>
      </c>
      <c r="AB542" s="155"/>
      <c r="AC542" s="13" t="str">
        <f t="shared" ca="1" si="208"/>
        <v>$AB</v>
      </c>
      <c r="AD542" s="13" t="str" cm="1">
        <f t="array" aca="1" ref="AD542" ca="1">IFERROR(IF((LEFT(INDIRECT("$F"&amp;$S542),4))="GOTS",IF($G542="Organic","GOTS_Organic_raw",(IF($G542="Responsible","GOTS_Responsible",(IF($G542="No Attribute (Conventional)","GOTS_conventional",(IF($G542="Recycled Pre/Post-Consumer","GOTS_pre_post",(IF($G542="In-Conversion","GOTS_in_conversion",(IF($G542="Sustainably Sourced","Sustainably_sourced",""))))))))))),IF($G542="Organic","Organic",(IF($G542="Responsible","Responsible",(IF($G542="No Attribute (Conventional)","No_Attribute_Conventional",(IF($G542="Recycled Pre/Post-Consumer","Recycled_Pre_Post_Consumer",(IF($G542="In-Conversion","In_Conversion",(IF($G542="Recycled Pre-Consumer","Recycled_Pre_Consumer",(IF($G542="Recycled Post-Consumer","Recycled_Post_Consumer",(IF($G542="Sustainably Sourced","Sustainably_sourced","")))))))))))))))),"")</f>
        <v/>
      </c>
      <c r="AE542" s="13" t="e" cm="1">
        <f t="array" aca="1" ref="AE542" ca="1">IF(INDIRECT("$F"&amp;$S542)="","",IF(LEFT(INDIRECT("$F"&amp;$S542),3)="GRS","GRS_RCS_RM",IF((LEFT(INDIRECT("$F"&amp;$S542),3))="RCS","GRS_RCS_RM",IF(INDIRECT("$F"&amp;$S542)="OCS (No Label)","OCS_Conversion_RM",IF(LEFT(INDIRECT("$F"&amp;$S542),3)="OCS","OCS_RM",IF(RIGHT(INDIRECT("$F"&amp;$S542),10)="conversion","GOTS_RM_conversion",IF((LEFT(INDIRECT("$F"&amp;$S542),4))="GOTS","GOTS_RM","Responsible_RM")))))))</f>
        <v>#REF!</v>
      </c>
      <c r="AF542" s="13" t="str" cm="1">
        <f t="array" aca="1" ref="AF542" ca="1">IF($S542="","",INDIRECT("$Z"&amp;$S542))</f>
        <v/>
      </c>
      <c r="AG542" s="155"/>
      <c r="AH542" s="13" t="str" cm="1">
        <f t="array" aca="1" ref="AH542" ca="1">IFERROR(INDIRECT("$ag"&amp;S542),"")</f>
        <v/>
      </c>
      <c r="AI542" s="13" t="e" cm="1">
        <f t="array" aca="1" ref="AI542" ca="1">INDIRECT("O"&amp;S541)</f>
        <v>#REF!</v>
      </c>
      <c r="AJ542" s="13" t="str">
        <f>IF($I542="","",INDEX('Raw Material'!$A$1:$J$75,MATCH(I542,'Raw Material'!$A$1:$A$75,0),(MATCH(G542,'Raw Material'!$A$1:$J$1,0))))</f>
        <v/>
      </c>
      <c r="AK542" s="13" t="str">
        <f t="shared" si="204"/>
        <v>YANLIŞRM</v>
      </c>
      <c r="AL542" s="153" t="str">
        <f t="shared" si="205"/>
        <v/>
      </c>
    </row>
    <row r="543" spans="1:38" ht="16.5" customHeight="1">
      <c r="A543" s="162"/>
      <c r="B543" s="168"/>
      <c r="C543" s="169"/>
      <c r="D543" s="156"/>
      <c r="E543" s="156"/>
      <c r="F543" s="175"/>
      <c r="G543" s="181"/>
      <c r="H543" s="182"/>
      <c r="I543" s="182"/>
      <c r="J543" s="182"/>
      <c r="K543" s="32"/>
      <c r="L543" s="179"/>
      <c r="M543" s="179"/>
      <c r="N543" s="81"/>
      <c r="O543" s="185"/>
      <c r="P543" s="103"/>
      <c r="Q543" s="84" t="str">
        <f t="shared" si="206"/>
        <v/>
      </c>
      <c r="R543" s="159"/>
      <c r="S543" s="28" t="str" cm="1">
        <f t="array" aca="1" ref="S543" ca="1">IF(INDIRECT("A"&amp;114+$U543)&lt;&gt;"",114+$U543,"")</f>
        <v/>
      </c>
      <c r="T543" s="28" t="str">
        <f t="shared" ca="1" si="207"/>
        <v>$B</v>
      </c>
      <c r="U543" s="29">
        <f t="shared" si="214"/>
        <v>420</v>
      </c>
      <c r="V543" s="29">
        <v>35.7500000000027</v>
      </c>
      <c r="W543" s="29">
        <f t="shared" si="215"/>
        <v>35</v>
      </c>
      <c r="X543" s="41" t="str" cm="1">
        <f t="array" aca="1" ref="X543" ca="1">IFERROR(INDEX('PC&amp;PD'!$A$1:$AP$15,ROW('PC&amp;PD'!$A$15),MATCH(INDIRECT(T543),'PC&amp;PD'!$A$1:$AP$1,0)),"")</f>
        <v/>
      </c>
      <c r="Y543" s="13" t="str">
        <f>IF(OR($N543="",$N543=0),"",IF($N543=$E$7,'Extracted info for SC'!$J$6,IF($N543=$D$26,'Extracted info for SC'!$J$7,IF($N543=$E$26,'Extracted info for SC'!$J$8,IF($N543=$F$26,'Extracted info for SC'!$J$9,IF($N543=$G$26,'Extracted info for SC'!$J$10,IF($N543=$H$26,'Extracted info for SC'!$J$11,IF($N543=$I$26,'Extracted info for SC'!$J$12,IF($N543=$J$26,'Extracted info for SC'!$J$13,IF($N543=$K$26,'Extracted info for SC'!$J$14,IF($N543=$L$26,'Extracted info for SC'!$J$15,IF($N543=$M$26,'Extracted info for SC'!$J$16,IF($N543=$N$26,'Extracted info for SC'!$J$17,IF($N543=$O$26,'Extracted info for SC'!$J$18,""))))))))))))))</f>
        <v/>
      </c>
      <c r="Z543" s="155"/>
      <c r="AA543" s="13" t="str">
        <f t="shared" si="203"/>
        <v/>
      </c>
      <c r="AB543" s="155"/>
      <c r="AC543" s="13" t="str">
        <f t="shared" ca="1" si="208"/>
        <v>$AB</v>
      </c>
      <c r="AD543" s="13" t="str" cm="1">
        <f t="array" aca="1" ref="AD543" ca="1">IFERROR(IF((LEFT(INDIRECT("$F"&amp;$S543),4))="GOTS",IF($G543="Organic","GOTS_Organic_raw",(IF($G543="Responsible","GOTS_Responsible",(IF($G543="No Attribute (Conventional)","GOTS_conventional",(IF($G543="Recycled Pre/Post-Consumer","GOTS_pre_post",(IF($G543="In-Conversion","GOTS_in_conversion",(IF($G543="Sustainably Sourced","Sustainably_sourced",""))))))))))),IF($G543="Organic","Organic",(IF($G543="Responsible","Responsible",(IF($G543="No Attribute (Conventional)","No_Attribute_Conventional",(IF($G543="Recycled Pre/Post-Consumer","Recycled_Pre_Post_Consumer",(IF($G543="In-Conversion","In_Conversion",(IF($G543="Recycled Pre-Consumer","Recycled_Pre_Consumer",(IF($G543="Recycled Post-Consumer","Recycled_Post_Consumer",(IF($G543="Sustainably Sourced","Sustainably_sourced","")))))))))))))))),"")</f>
        <v/>
      </c>
      <c r="AE543" s="13" t="e" cm="1">
        <f t="array" aca="1" ref="AE543" ca="1">IF(INDIRECT("$F"&amp;$S543)="","",IF(LEFT(INDIRECT("$F"&amp;$S543),3)="GRS","GRS_RCS_RM",IF((LEFT(INDIRECT("$F"&amp;$S543),3))="RCS","GRS_RCS_RM",IF(INDIRECT("$F"&amp;$S543)="OCS (No Label)","OCS_Conversion_RM",IF(LEFT(INDIRECT("$F"&amp;$S543),3)="OCS","OCS_RM",IF(RIGHT(INDIRECT("$F"&amp;$S543),10)="conversion","GOTS_RM_conversion",IF((LEFT(INDIRECT("$F"&amp;$S543),4))="GOTS","GOTS_RM","Responsible_RM")))))))</f>
        <v>#REF!</v>
      </c>
      <c r="AF543" s="13" t="str" cm="1">
        <f t="array" aca="1" ref="AF543" ca="1">IF($S543="","",INDIRECT("$Z"&amp;$S543))</f>
        <v/>
      </c>
      <c r="AG543" s="155"/>
      <c r="AH543" s="13" t="str" cm="1">
        <f t="array" aca="1" ref="AH543" ca="1">IFERROR(INDIRECT("$ag"&amp;S543),"")</f>
        <v/>
      </c>
      <c r="AI543" s="13" t="e" cm="1">
        <f t="array" aca="1" ref="AI543" ca="1">INDIRECT("O"&amp;S542)</f>
        <v>#REF!</v>
      </c>
      <c r="AJ543" s="13" t="str">
        <f>IF($I543="","",INDEX('Raw Material'!$A$1:$J$75,MATCH(I543,'Raw Material'!$A$1:$A$75,0),(MATCH(G543,'Raw Material'!$A$1:$J$1,0))))</f>
        <v/>
      </c>
      <c r="AK543" s="13" t="str">
        <f t="shared" si="204"/>
        <v>YANLIŞRM</v>
      </c>
      <c r="AL543" s="153" t="str">
        <f t="shared" si="205"/>
        <v/>
      </c>
    </row>
    <row r="544" spans="1:38" ht="16.5" customHeight="1">
      <c r="A544" s="162"/>
      <c r="B544" s="168"/>
      <c r="C544" s="169"/>
      <c r="D544" s="156"/>
      <c r="E544" s="156"/>
      <c r="F544" s="175"/>
      <c r="G544" s="181"/>
      <c r="H544" s="182"/>
      <c r="I544" s="182"/>
      <c r="J544" s="182"/>
      <c r="K544" s="32"/>
      <c r="L544" s="179"/>
      <c r="M544" s="179"/>
      <c r="N544" s="81"/>
      <c r="O544" s="185"/>
      <c r="P544" s="103"/>
      <c r="Q544" s="84" t="str">
        <f t="shared" si="206"/>
        <v/>
      </c>
      <c r="R544" s="159"/>
      <c r="S544" s="28" t="str" cm="1">
        <f t="array" aca="1" ref="S544" ca="1">IF(INDIRECT("A"&amp;114+$U544)&lt;&gt;"",114+$U544,"")</f>
        <v/>
      </c>
      <c r="T544" s="28" t="str">
        <f t="shared" ca="1" si="207"/>
        <v>$B</v>
      </c>
      <c r="U544" s="29">
        <f t="shared" si="214"/>
        <v>420</v>
      </c>
      <c r="V544" s="29">
        <v>35.8333333333361</v>
      </c>
      <c r="W544" s="29">
        <f t="shared" si="215"/>
        <v>35</v>
      </c>
      <c r="X544" s="41" t="str" cm="1">
        <f t="array" aca="1" ref="X544" ca="1">IFERROR(INDEX('PC&amp;PD'!$A$1:$AP$15,ROW('PC&amp;PD'!$A$15),MATCH(INDIRECT(T544),'PC&amp;PD'!$A$1:$AP$1,0)),"")</f>
        <v/>
      </c>
      <c r="Y544" s="13" t="str">
        <f>IF(OR($N544="",$N544=0),"",IF($N544=$E$7,'Extracted info for SC'!$J$6,IF($N544=$D$26,'Extracted info for SC'!$J$7,IF($N544=$E$26,'Extracted info for SC'!$J$8,IF($N544=$F$26,'Extracted info for SC'!$J$9,IF($N544=$G$26,'Extracted info for SC'!$J$10,IF($N544=$H$26,'Extracted info for SC'!$J$11,IF($N544=$I$26,'Extracted info for SC'!$J$12,IF($N544=$J$26,'Extracted info for SC'!$J$13,IF($N544=$K$26,'Extracted info for SC'!$J$14,IF($N544=$L$26,'Extracted info for SC'!$J$15,IF($N544=$M$26,'Extracted info for SC'!$J$16,IF($N544=$N$26,'Extracted info for SC'!$J$17,IF($N544=$O$26,'Extracted info for SC'!$J$18,""))))))))))))))</f>
        <v/>
      </c>
      <c r="Z544" s="155"/>
      <c r="AA544" s="13" t="str">
        <f t="shared" si="203"/>
        <v/>
      </c>
      <c r="AB544" s="155"/>
      <c r="AC544" s="13" t="str">
        <f t="shared" ca="1" si="208"/>
        <v>$AB</v>
      </c>
      <c r="AD544" s="13" t="str" cm="1">
        <f t="array" aca="1" ref="AD544" ca="1">IFERROR(IF((LEFT(INDIRECT("$F"&amp;$S544),4))="GOTS",IF($G544="Organic","GOTS_Organic_raw",(IF($G544="Responsible","GOTS_Responsible",(IF($G544="No Attribute (Conventional)","GOTS_conventional",(IF($G544="Recycled Pre/Post-Consumer","GOTS_pre_post",(IF($G544="In-Conversion","GOTS_in_conversion",(IF($G544="Sustainably Sourced","Sustainably_sourced",""))))))))))),IF($G544="Organic","Organic",(IF($G544="Responsible","Responsible",(IF($G544="No Attribute (Conventional)","No_Attribute_Conventional",(IF($G544="Recycled Pre/Post-Consumer","Recycled_Pre_Post_Consumer",(IF($G544="In-Conversion","In_Conversion",(IF($G544="Recycled Pre-Consumer","Recycled_Pre_Consumer",(IF($G544="Recycled Post-Consumer","Recycled_Post_Consumer",(IF($G544="Sustainably Sourced","Sustainably_sourced","")))))))))))))))),"")</f>
        <v/>
      </c>
      <c r="AE544" s="13" t="e" cm="1">
        <f t="array" aca="1" ref="AE544" ca="1">IF(INDIRECT("$F"&amp;$S544)="","",IF(LEFT(INDIRECT("$F"&amp;$S544),3)="GRS","GRS_RCS_RM",IF((LEFT(INDIRECT("$F"&amp;$S544),3))="RCS","GRS_RCS_RM",IF(INDIRECT("$F"&amp;$S544)="OCS (No Label)","OCS_Conversion_RM",IF(LEFT(INDIRECT("$F"&amp;$S544),3)="OCS","OCS_RM",IF(RIGHT(INDIRECT("$F"&amp;$S544),10)="conversion","GOTS_RM_conversion",IF((LEFT(INDIRECT("$F"&amp;$S544),4))="GOTS","GOTS_RM","Responsible_RM")))))))</f>
        <v>#REF!</v>
      </c>
      <c r="AF544" s="13" t="str" cm="1">
        <f t="array" aca="1" ref="AF544" ca="1">IF($S544="","",INDIRECT("$Z"&amp;$S544))</f>
        <v/>
      </c>
      <c r="AG544" s="155"/>
      <c r="AH544" s="13" t="str" cm="1">
        <f t="array" aca="1" ref="AH544" ca="1">IFERROR(INDIRECT("$ag"&amp;S544),"")</f>
        <v/>
      </c>
      <c r="AI544" s="13" t="e" cm="1">
        <f t="array" aca="1" ref="AI544" ca="1">INDIRECT("O"&amp;S543)</f>
        <v>#REF!</v>
      </c>
      <c r="AJ544" s="13" t="str">
        <f>IF($I544="","",INDEX('Raw Material'!$A$1:$J$75,MATCH(I544,'Raw Material'!$A$1:$A$75,0),(MATCH(G544,'Raw Material'!$A$1:$J$1,0))))</f>
        <v/>
      </c>
      <c r="AK544" s="13" t="str">
        <f t="shared" si="204"/>
        <v>YANLIŞRM</v>
      </c>
      <c r="AL544" s="153" t="str">
        <f t="shared" si="205"/>
        <v/>
      </c>
    </row>
    <row r="545" spans="1:38" ht="16.5" customHeight="1" thickBot="1">
      <c r="A545" s="163"/>
      <c r="B545" s="170"/>
      <c r="C545" s="171"/>
      <c r="D545" s="156"/>
      <c r="E545" s="156"/>
      <c r="F545" s="176"/>
      <c r="G545" s="157"/>
      <c r="H545" s="158"/>
      <c r="I545" s="158"/>
      <c r="J545" s="158"/>
      <c r="K545" s="33"/>
      <c r="L545" s="180"/>
      <c r="M545" s="180"/>
      <c r="N545" s="82"/>
      <c r="O545" s="186"/>
      <c r="P545" s="103"/>
      <c r="Q545" s="84" t="str">
        <f t="shared" si="206"/>
        <v/>
      </c>
      <c r="R545" s="159"/>
      <c r="S545" s="28" t="str" cm="1">
        <f t="array" aca="1" ref="S545" ca="1">IF(INDIRECT("A"&amp;114+$U545)&lt;&gt;"",114+$U545,"")</f>
        <v/>
      </c>
      <c r="T545" s="28" t="str">
        <f t="shared" ca="1" si="207"/>
        <v>$B</v>
      </c>
      <c r="U545" s="29">
        <f t="shared" si="214"/>
        <v>420</v>
      </c>
      <c r="V545" s="29">
        <v>35.9166666666694</v>
      </c>
      <c r="W545" s="29">
        <f t="shared" si="215"/>
        <v>35</v>
      </c>
      <c r="X545" s="41" t="str" cm="1">
        <f t="array" aca="1" ref="X545" ca="1">IFERROR(INDEX('PC&amp;PD'!$A$1:$AP$15,ROW('PC&amp;PD'!$A$15),MATCH(INDIRECT(T545),'PC&amp;PD'!$A$1:$AP$1,0)),"")</f>
        <v/>
      </c>
      <c r="Y545" s="13" t="str">
        <f>IF(OR($N545="",$N545=0),"",IF($N545=$E$7,'Extracted info for SC'!$J$6,IF($N545=$D$26,'Extracted info for SC'!$J$7,IF($N545=$E$26,'Extracted info for SC'!$J$8,IF($N545=$F$26,'Extracted info for SC'!$J$9,IF($N545=$G$26,'Extracted info for SC'!$J$10,IF($N545=$H$26,'Extracted info for SC'!$J$11,IF($N545=$I$26,'Extracted info for SC'!$J$12,IF($N545=$J$26,'Extracted info for SC'!$J$13,IF($N545=$K$26,'Extracted info for SC'!$J$14,IF($N545=$L$26,'Extracted info for SC'!$J$15,IF($N545=$M$26,'Extracted info for SC'!$J$16,IF($N545=$N$26,'Extracted info for SC'!$J$17,IF($N545=$O$26,'Extracted info for SC'!$J$18,""))))))))))))))</f>
        <v/>
      </c>
      <c r="Z545" s="155"/>
      <c r="AA545" s="13" t="str">
        <f t="shared" si="203"/>
        <v/>
      </c>
      <c r="AB545" s="155"/>
      <c r="AC545" s="13" t="str">
        <f t="shared" ca="1" si="208"/>
        <v>$AB</v>
      </c>
      <c r="AD545" s="13" t="str" cm="1">
        <f t="array" aca="1" ref="AD545" ca="1">IFERROR(IF((LEFT(INDIRECT("$F"&amp;$S545),4))="GOTS",IF($G545="Organic","GOTS_Organic_raw",(IF($G545="Responsible","GOTS_Responsible",(IF($G545="No Attribute (Conventional)","GOTS_conventional",(IF($G545="Recycled Pre/Post-Consumer","GOTS_pre_post",(IF($G545="In-Conversion","GOTS_in_conversion",(IF($G545="Sustainably Sourced","Sustainably_sourced",""))))))))))),IF($G545="Organic","Organic",(IF($G545="Responsible","Responsible",(IF($G545="No Attribute (Conventional)","No_Attribute_Conventional",(IF($G545="Recycled Pre/Post-Consumer","Recycled_Pre_Post_Consumer",(IF($G545="In-Conversion","In_Conversion",(IF($G545="Recycled Pre-Consumer","Recycled_Pre_Consumer",(IF($G545="Recycled Post-Consumer","Recycled_Post_Consumer",(IF($G545="Sustainably Sourced","Sustainably_sourced","")))))))))))))))),"")</f>
        <v/>
      </c>
      <c r="AE545" s="13" t="e" cm="1">
        <f t="array" aca="1" ref="AE545" ca="1">IF(INDIRECT("$F"&amp;$S545)="","",IF(LEFT(INDIRECT("$F"&amp;$S545),3)="GRS","GRS_RCS_RM",IF((LEFT(INDIRECT("$F"&amp;$S545),3))="RCS","GRS_RCS_RM",IF(INDIRECT("$F"&amp;$S545)="OCS (No Label)","OCS_Conversion_RM",IF(LEFT(INDIRECT("$F"&amp;$S545),3)="OCS","OCS_RM",IF(RIGHT(INDIRECT("$F"&amp;$S545),10)="conversion","GOTS_RM_conversion",IF((LEFT(INDIRECT("$F"&amp;$S545),4))="GOTS","GOTS_RM","Responsible_RM")))))))</f>
        <v>#REF!</v>
      </c>
      <c r="AF545" s="13" t="str" cm="1">
        <f t="array" aca="1" ref="AF545" ca="1">IF($S545="","",INDIRECT("$Z"&amp;$S545))</f>
        <v/>
      </c>
      <c r="AG545" s="155"/>
      <c r="AH545" s="13" t="str" cm="1">
        <f t="array" aca="1" ref="AH545" ca="1">IFERROR(INDIRECT("$ag"&amp;S545),"")</f>
        <v/>
      </c>
      <c r="AI545" s="13" t="e" cm="1">
        <f t="array" aca="1" ref="AI545" ca="1">INDIRECT("O"&amp;S544)</f>
        <v>#REF!</v>
      </c>
      <c r="AJ545" s="13" t="str">
        <f>IF($I545="","",INDEX('Raw Material'!$A$1:$J$75,MATCH(I545,'Raw Material'!$A$1:$A$75,0),(MATCH(G545,'Raw Material'!$A$1:$J$1,0))))</f>
        <v/>
      </c>
      <c r="AK545" s="13" t="str">
        <f t="shared" si="204"/>
        <v>YANLIŞRM</v>
      </c>
      <c r="AL545" s="153" t="str">
        <f t="shared" si="205"/>
        <v/>
      </c>
    </row>
    <row r="546" spans="1:38" ht="16.5" customHeight="1">
      <c r="A546" s="160" t="str">
        <f>IF(B546="","",COUNTA($B$114:$B546))</f>
        <v/>
      </c>
      <c r="B546" s="164"/>
      <c r="C546" s="165"/>
      <c r="D546" s="183"/>
      <c r="E546" s="183"/>
      <c r="F546" s="172"/>
      <c r="G546" s="212"/>
      <c r="H546" s="206"/>
      <c r="I546" s="206"/>
      <c r="J546" s="206"/>
      <c r="K546" s="31"/>
      <c r="L546" s="177" t="str">
        <f t="shared" ref="L546" si="224">IF(R546="","",LEFT(R546,LEN(R546)-2))</f>
        <v/>
      </c>
      <c r="M546" s="177"/>
      <c r="N546" s="80"/>
      <c r="O546" s="184"/>
      <c r="P546" s="103"/>
      <c r="Q546" s="84" t="str">
        <f t="shared" si="206"/>
        <v/>
      </c>
      <c r="R546" s="159" t="str">
        <f t="shared" ref="R546" si="225">CONCATENATE($Q546,Q547,Q548,Q549,Q550,Q551,$Q552,$Q553,$Q554,$Q555,Q556,Q557)</f>
        <v/>
      </c>
      <c r="S546" s="28" t="str" cm="1">
        <f t="array" aca="1" ref="S546" ca="1">IF(INDIRECT("A"&amp;114+$U546)&lt;&gt;"",114+$U546,"")</f>
        <v/>
      </c>
      <c r="T546" s="28" t="str">
        <f t="shared" ca="1" si="207"/>
        <v>$B</v>
      </c>
      <c r="U546" s="29">
        <f t="shared" si="214"/>
        <v>432</v>
      </c>
      <c r="V546" s="29">
        <v>36.0000000000028</v>
      </c>
      <c r="W546" s="29">
        <f t="shared" si="215"/>
        <v>36</v>
      </c>
      <c r="X546" s="41" t="str" cm="1">
        <f t="array" aca="1" ref="X546" ca="1">IFERROR(INDEX('PC&amp;PD'!$A$1:$AP$15,ROW('PC&amp;PD'!$A$15),MATCH(INDIRECT(T546),'PC&amp;PD'!$A$1:$AP$1,0)),"")</f>
        <v/>
      </c>
      <c r="Y546" s="13" t="str">
        <f>IF(OR($N546="",$N546=0),"",IF($N546=$E$7,'Extracted info for SC'!$J$6,IF($N546=$D$26,'Extracted info for SC'!$J$7,IF($N546=$E$26,'Extracted info for SC'!$J$8,IF($N546=$F$26,'Extracted info for SC'!$J$9,IF($N546=$G$26,'Extracted info for SC'!$J$10,IF($N546=$H$26,'Extracted info for SC'!$J$11,IF($N546=$I$26,'Extracted info for SC'!$J$12,IF($N546=$J$26,'Extracted info for SC'!$J$13,IF($N546=$K$26,'Extracted info for SC'!$J$14,IF($N546=$L$26,'Extracted info for SC'!$J$15,IF($N546=$M$26,'Extracted info for SC'!$J$16,IF($N546=$N$26,'Extracted info for SC'!$J$17,IF($N546=$O$26,'Extracted info for SC'!$J$18,""))))))))))))))</f>
        <v/>
      </c>
      <c r="Z546" s="155" t="str">
        <f t="shared" ref="Z546" si="226">IFERROR(IF($F546="OCS 100","OCS (OCS 100)",IF($F546="OCS Blended","OCS (OCS Blended)",IF($F546="OCS (No Label)","OCS (No Label)",IF($F546="RCS 100","RCS (RCS 100)",IF($F546="RCS Blended","RCS (RCS Blended)",IF($F546="GRS","GRS (GRS)",IF($F546="GRS (No Label)", "GRS (No Label)",IF($F546="RDS","RDS (RDS)",IF($F546="RWS","RWS (RWS)",IF($F546="RAS","RAS (RAS)",IF($F546="RMS","RMS (RMS)",IF($F546="GOTS Organic","GOTS (Organic)",IF($F546="GOTS Made with organic","GOTS (Made with Organic)",IF($F546="GOTS Organic - in conversion","GOTS (Organic - In Conversion)",IF($F546="GOTS Made with organic - in conversion","GOTS (Made with Organic - In Conversion)",""))))))))))))))),"")</f>
        <v/>
      </c>
      <c r="AA546" s="13" t="str">
        <f t="shared" si="203"/>
        <v/>
      </c>
      <c r="AB546" s="155" t="str">
        <f t="shared" ref="AB546" si="227">IFERROR(IF($F546="OCS 100", "OCS_100",IF($F546="OCS Blended", "OCS_Blended",IF($F546="OCS (No Label)", "OCS_No_Label",IF($F546="RCS 100", "RCS_100",IF($F546="RCS Blended","RCS_Blended",IF($F546="GRS","GRS",IF($F546="GRS (No Label)", "GRS_No_Label",IF($F546="RDS","RDS",IF($F546="RWS","RWS",IF($F546="RMS","RMS",IF($F546="GOTS Organic","GOTS_Organic",IF($F546="GOTS Made with organic","GOTS_Made_with_organic",IF($F546="GOTS Organic - in conversion","GOTS_Organic_in_Conversion",IF($F546="GOTS Made with organic - in conversion","GOTS_Made_with_Organic_in_Conversion",IF($F546="RAS","RAS",""))))))))))))))),"")</f>
        <v/>
      </c>
      <c r="AC546" s="13" t="str">
        <f t="shared" ca="1" si="208"/>
        <v>$AB</v>
      </c>
      <c r="AD546" s="13" t="str" cm="1">
        <f t="array" aca="1" ref="AD546" ca="1">IFERROR(IF((LEFT(INDIRECT("$F"&amp;$S546),4))="GOTS",IF($G546="Organic","GOTS_Organic_raw",(IF($G546="Responsible","GOTS_Responsible",(IF($G546="No Attribute (Conventional)","GOTS_conventional",(IF($G546="Recycled Pre/Post-Consumer","GOTS_pre_post",(IF($G546="In-Conversion","GOTS_in_conversion",(IF($G546="Sustainably Sourced","Sustainably_sourced",""))))))))))),IF($G546="Organic","Organic",(IF($G546="Responsible","Responsible",(IF($G546="No Attribute (Conventional)","No_Attribute_Conventional",(IF($G546="Recycled Pre/Post-Consumer","Recycled_Pre_Post_Consumer",(IF($G546="In-Conversion","In_Conversion",(IF($G546="Recycled Pre-Consumer","Recycled_Pre_Consumer",(IF($G546="Recycled Post-Consumer","Recycled_Post_Consumer",(IF($G546="Sustainably Sourced","Sustainably_sourced","")))))))))))))))),"")</f>
        <v/>
      </c>
      <c r="AE546" s="13" t="e" cm="1">
        <f t="array" aca="1" ref="AE546" ca="1">IF(INDIRECT("$F"&amp;$S546)="","",IF(LEFT(INDIRECT("$F"&amp;$S546),3)="GRS","GRS_RCS_RM",IF((LEFT(INDIRECT("$F"&amp;$S546),3))="RCS","GRS_RCS_RM",IF(INDIRECT("$F"&amp;$S546)="OCS (No Label)","OCS_Conversion_RM",IF(LEFT(INDIRECT("$F"&amp;$S546),3)="OCS","OCS_RM",IF(RIGHT(INDIRECT("$F"&amp;$S546),10)="conversion","GOTS_RM_conversion",IF((LEFT(INDIRECT("$F"&amp;$S546),4))="GOTS","GOTS_RM","Responsible_RM")))))))</f>
        <v>#REF!</v>
      </c>
      <c r="AF546" s="13" t="str" cm="1">
        <f t="array" aca="1" ref="AF546" ca="1">IF($S546="","",INDIRECT("$Z"&amp;$S546))</f>
        <v/>
      </c>
      <c r="AG546" s="155" t="str">
        <f t="shared" si="213"/>
        <v/>
      </c>
      <c r="AH546" s="13" t="str" cm="1">
        <f t="array" aca="1" ref="AH546" ca="1">IFERROR(INDIRECT("$ag"&amp;S546),"")</f>
        <v/>
      </c>
      <c r="AI546" s="13" t="e" cm="1">
        <f t="array" aca="1" ref="AI546" ca="1">INDIRECT("O"&amp;S545)</f>
        <v>#REF!</v>
      </c>
      <c r="AJ546" s="13" t="str">
        <f>IF($I546="","",INDEX('Raw Material'!$A$1:$J$75,MATCH(I546,'Raw Material'!$A$1:$A$75,0),(MATCH(G546,'Raw Material'!$A$1:$J$1,0))))</f>
        <v/>
      </c>
      <c r="AK546" s="13" t="str">
        <f t="shared" si="204"/>
        <v>YANLIŞRM</v>
      </c>
      <c r="AL546" s="153" t="str">
        <f t="shared" si="205"/>
        <v/>
      </c>
    </row>
    <row r="547" spans="1:38" ht="16.5" customHeight="1">
      <c r="A547" s="161"/>
      <c r="B547" s="166"/>
      <c r="C547" s="167"/>
      <c r="D547" s="156"/>
      <c r="E547" s="156"/>
      <c r="F547" s="173"/>
      <c r="G547" s="181"/>
      <c r="H547" s="182"/>
      <c r="I547" s="182"/>
      <c r="J547" s="182"/>
      <c r="K547" s="32"/>
      <c r="L547" s="178"/>
      <c r="M547" s="178"/>
      <c r="N547" s="81"/>
      <c r="O547" s="185"/>
      <c r="P547" s="103"/>
      <c r="Q547" s="84" t="str">
        <f t="shared" si="206"/>
        <v/>
      </c>
      <c r="R547" s="159"/>
      <c r="S547" s="28" t="str" cm="1">
        <f t="array" aca="1" ref="S547" ca="1">IF(INDIRECT("A"&amp;114+$U547)&lt;&gt;"",114+$U547,"")</f>
        <v/>
      </c>
      <c r="T547" s="28" t="str">
        <f t="shared" ca="1" si="207"/>
        <v>$B</v>
      </c>
      <c r="U547" s="29">
        <f t="shared" si="214"/>
        <v>432</v>
      </c>
      <c r="V547" s="29">
        <v>36.0833333333361</v>
      </c>
      <c r="W547" s="29">
        <f t="shared" si="215"/>
        <v>36</v>
      </c>
      <c r="X547" s="41" t="str" cm="1">
        <f t="array" aca="1" ref="X547" ca="1">IFERROR(INDEX('PC&amp;PD'!$A$1:$AP$15,ROW('PC&amp;PD'!$A$15),MATCH(INDIRECT(T547),'PC&amp;PD'!$A$1:$AP$1,0)),"")</f>
        <v/>
      </c>
      <c r="Y547" s="13" t="str">
        <f>IF(OR($N547="",$N547=0),"",IF($N547=$E$7,'Extracted info for SC'!$J$6,IF($N547=$D$26,'Extracted info for SC'!$J$7,IF($N547=$E$26,'Extracted info for SC'!$J$8,IF($N547=$F$26,'Extracted info for SC'!$J$9,IF($N547=$G$26,'Extracted info for SC'!$J$10,IF($N547=$H$26,'Extracted info for SC'!$J$11,IF($N547=$I$26,'Extracted info for SC'!$J$12,IF($N547=$J$26,'Extracted info for SC'!$J$13,IF($N547=$K$26,'Extracted info for SC'!$J$14,IF($N547=$L$26,'Extracted info for SC'!$J$15,IF($N547=$M$26,'Extracted info for SC'!$J$16,IF($N547=$N$26,'Extracted info for SC'!$J$17,IF($N547=$O$26,'Extracted info for SC'!$J$18,""))))))))))))))</f>
        <v/>
      </c>
      <c r="Z547" s="155"/>
      <c r="AA547" s="13" t="str">
        <f t="shared" si="203"/>
        <v/>
      </c>
      <c r="AB547" s="155"/>
      <c r="AC547" s="13" t="str">
        <f t="shared" ca="1" si="208"/>
        <v>$AB</v>
      </c>
      <c r="AD547" s="13" t="str" cm="1">
        <f t="array" aca="1" ref="AD547" ca="1">IFERROR(IF((LEFT(INDIRECT("$F"&amp;$S547),4))="GOTS",IF($G547="Organic","GOTS_Organic_raw",(IF($G547="Responsible","GOTS_Responsible",(IF($G547="No Attribute (Conventional)","GOTS_conventional",(IF($G547="Recycled Pre/Post-Consumer","GOTS_pre_post",(IF($G547="In-Conversion","GOTS_in_conversion",(IF($G547="Sustainably Sourced","Sustainably_sourced",""))))))))))),IF($G547="Organic","Organic",(IF($G547="Responsible","Responsible",(IF($G547="No Attribute (Conventional)","No_Attribute_Conventional",(IF($G547="Recycled Pre/Post-Consumer","Recycled_Pre_Post_Consumer",(IF($G547="In-Conversion","In_Conversion",(IF($G547="Recycled Pre-Consumer","Recycled_Pre_Consumer",(IF($G547="Recycled Post-Consumer","Recycled_Post_Consumer",(IF($G547="Sustainably Sourced","Sustainably_sourced","")))))))))))))))),"")</f>
        <v/>
      </c>
      <c r="AE547" s="13" t="e" cm="1">
        <f t="array" aca="1" ref="AE547" ca="1">IF(INDIRECT("$F"&amp;$S547)="","",IF(LEFT(INDIRECT("$F"&amp;$S547),3)="GRS","GRS_RCS_RM",IF((LEFT(INDIRECT("$F"&amp;$S547),3))="RCS","GRS_RCS_RM",IF(INDIRECT("$F"&amp;$S547)="OCS (No Label)","OCS_Conversion_RM",IF(LEFT(INDIRECT("$F"&amp;$S547),3)="OCS","OCS_RM",IF(RIGHT(INDIRECT("$F"&amp;$S547),10)="conversion","GOTS_RM_conversion",IF((LEFT(INDIRECT("$F"&amp;$S547),4))="GOTS","GOTS_RM","Responsible_RM")))))))</f>
        <v>#REF!</v>
      </c>
      <c r="AF547" s="13" t="str" cm="1">
        <f t="array" aca="1" ref="AF547" ca="1">IF($S547="","",INDIRECT("$Z"&amp;$S547))</f>
        <v/>
      </c>
      <c r="AG547" s="155"/>
      <c r="AH547" s="13" t="str" cm="1">
        <f t="array" aca="1" ref="AH547" ca="1">IFERROR(INDIRECT("$ag"&amp;S547),"")</f>
        <v/>
      </c>
      <c r="AI547" s="13" t="e" cm="1">
        <f t="array" aca="1" ref="AI547" ca="1">INDIRECT("O"&amp;S546)</f>
        <v>#REF!</v>
      </c>
      <c r="AJ547" s="13" t="str">
        <f>IF($I547="","",INDEX('Raw Material'!$A$1:$J$75,MATCH(I547,'Raw Material'!$A$1:$A$75,0),(MATCH(G547,'Raw Material'!$A$1:$J$1,0))))</f>
        <v/>
      </c>
      <c r="AK547" s="13" t="str">
        <f t="shared" si="204"/>
        <v>YANLIŞRM</v>
      </c>
      <c r="AL547" s="153" t="str">
        <f t="shared" si="205"/>
        <v/>
      </c>
    </row>
    <row r="548" spans="1:38" ht="16.5" customHeight="1">
      <c r="A548" s="161"/>
      <c r="B548" s="166"/>
      <c r="C548" s="167"/>
      <c r="D548" s="156"/>
      <c r="E548" s="156"/>
      <c r="F548" s="173"/>
      <c r="G548" s="181"/>
      <c r="H548" s="182"/>
      <c r="I548" s="182"/>
      <c r="J548" s="182"/>
      <c r="K548" s="32"/>
      <c r="L548" s="178"/>
      <c r="M548" s="178"/>
      <c r="N548" s="81"/>
      <c r="O548" s="185"/>
      <c r="P548" s="103"/>
      <c r="Q548" s="84" t="str">
        <f t="shared" si="206"/>
        <v/>
      </c>
      <c r="R548" s="159"/>
      <c r="S548" s="28" t="str" cm="1">
        <f t="array" aca="1" ref="S548" ca="1">IF(INDIRECT("A"&amp;114+$U548)&lt;&gt;"",114+$U548,"")</f>
        <v/>
      </c>
      <c r="T548" s="28" t="str">
        <f t="shared" ca="1" si="207"/>
        <v>$B</v>
      </c>
      <c r="U548" s="29">
        <f t="shared" si="214"/>
        <v>432</v>
      </c>
      <c r="V548" s="29">
        <v>36.1666666666694</v>
      </c>
      <c r="W548" s="29">
        <f t="shared" si="215"/>
        <v>36</v>
      </c>
      <c r="X548" s="41" t="str" cm="1">
        <f t="array" aca="1" ref="X548" ca="1">IFERROR(INDEX('PC&amp;PD'!$A$1:$AP$15,ROW('PC&amp;PD'!$A$15),MATCH(INDIRECT(T548),'PC&amp;PD'!$A$1:$AP$1,0)),"")</f>
        <v/>
      </c>
      <c r="Y548" s="13" t="str">
        <f>IF(OR($N548="",$N548=0),"",IF($N548=$E$7,'Extracted info for SC'!$J$6,IF($N548=$D$26,'Extracted info for SC'!$J$7,IF($N548=$E$26,'Extracted info for SC'!$J$8,IF($N548=$F$26,'Extracted info for SC'!$J$9,IF($N548=$G$26,'Extracted info for SC'!$J$10,IF($N548=$H$26,'Extracted info for SC'!$J$11,IF($N548=$I$26,'Extracted info for SC'!$J$12,IF($N548=$J$26,'Extracted info for SC'!$J$13,IF($N548=$K$26,'Extracted info for SC'!$J$14,IF($N548=$L$26,'Extracted info for SC'!$J$15,IF($N548=$M$26,'Extracted info for SC'!$J$16,IF($N548=$N$26,'Extracted info for SC'!$J$17,IF($N548=$O$26,'Extracted info for SC'!$J$18,""))))))))))))))</f>
        <v/>
      </c>
      <c r="Z548" s="155"/>
      <c r="AA548" s="13" t="str">
        <f t="shared" si="203"/>
        <v/>
      </c>
      <c r="AB548" s="155"/>
      <c r="AC548" s="13" t="str">
        <f t="shared" ca="1" si="208"/>
        <v>$AB</v>
      </c>
      <c r="AD548" s="13" t="str" cm="1">
        <f t="array" aca="1" ref="AD548" ca="1">IFERROR(IF((LEFT(INDIRECT("$F"&amp;$S548),4))="GOTS",IF($G548="Organic","GOTS_Organic_raw",(IF($G548="Responsible","GOTS_Responsible",(IF($G548="No Attribute (Conventional)","GOTS_conventional",(IF($G548="Recycled Pre/Post-Consumer","GOTS_pre_post",(IF($G548="In-Conversion","GOTS_in_conversion",(IF($G548="Sustainably Sourced","Sustainably_sourced",""))))))))))),IF($G548="Organic","Organic",(IF($G548="Responsible","Responsible",(IF($G548="No Attribute (Conventional)","No_Attribute_Conventional",(IF($G548="Recycled Pre/Post-Consumer","Recycled_Pre_Post_Consumer",(IF($G548="In-Conversion","In_Conversion",(IF($G548="Recycled Pre-Consumer","Recycled_Pre_Consumer",(IF($G548="Recycled Post-Consumer","Recycled_Post_Consumer",(IF($G548="Sustainably Sourced","Sustainably_sourced","")))))))))))))))),"")</f>
        <v/>
      </c>
      <c r="AE548" s="13" t="e" cm="1">
        <f t="array" aca="1" ref="AE548" ca="1">IF(INDIRECT("$F"&amp;$S548)="","",IF(LEFT(INDIRECT("$F"&amp;$S548),3)="GRS","GRS_RCS_RM",IF((LEFT(INDIRECT("$F"&amp;$S548),3))="RCS","GRS_RCS_RM",IF(INDIRECT("$F"&amp;$S548)="OCS (No Label)","OCS_Conversion_RM",IF(LEFT(INDIRECT("$F"&amp;$S548),3)="OCS","OCS_RM",IF(RIGHT(INDIRECT("$F"&amp;$S548),10)="conversion","GOTS_RM_conversion",IF((LEFT(INDIRECT("$F"&amp;$S548),4))="GOTS","GOTS_RM","Responsible_RM")))))))</f>
        <v>#REF!</v>
      </c>
      <c r="AF548" s="13" t="str" cm="1">
        <f t="array" aca="1" ref="AF548" ca="1">IF($S548="","",INDIRECT("$Z"&amp;$S548))</f>
        <v/>
      </c>
      <c r="AG548" s="155"/>
      <c r="AH548" s="13" t="str" cm="1">
        <f t="array" aca="1" ref="AH548" ca="1">IFERROR(INDIRECT("$ag"&amp;S548),"")</f>
        <v/>
      </c>
      <c r="AI548" s="13" t="e" cm="1">
        <f t="array" aca="1" ref="AI548" ca="1">INDIRECT("O"&amp;S547)</f>
        <v>#REF!</v>
      </c>
      <c r="AJ548" s="13" t="str">
        <f>IF($I548="","",INDEX('Raw Material'!$A$1:$J$75,MATCH(I548,'Raw Material'!$A$1:$A$75,0),(MATCH(G548,'Raw Material'!$A$1:$J$1,0))))</f>
        <v/>
      </c>
      <c r="AK548" s="13" t="str">
        <f t="shared" si="204"/>
        <v>YANLIŞRM</v>
      </c>
      <c r="AL548" s="153" t="str">
        <f t="shared" si="205"/>
        <v/>
      </c>
    </row>
    <row r="549" spans="1:38" ht="16.5" customHeight="1">
      <c r="A549" s="161"/>
      <c r="B549" s="166"/>
      <c r="C549" s="167"/>
      <c r="D549" s="156"/>
      <c r="E549" s="156"/>
      <c r="F549" s="174"/>
      <c r="G549" s="181"/>
      <c r="H549" s="182"/>
      <c r="I549" s="182"/>
      <c r="J549" s="182"/>
      <c r="K549" s="32"/>
      <c r="L549" s="178"/>
      <c r="M549" s="178"/>
      <c r="N549" s="81"/>
      <c r="O549" s="185"/>
      <c r="P549" s="103"/>
      <c r="Q549" s="84" t="str">
        <f t="shared" si="206"/>
        <v/>
      </c>
      <c r="R549" s="159"/>
      <c r="S549" s="28" t="str" cm="1">
        <f t="array" aca="1" ref="S549" ca="1">IF(INDIRECT("A"&amp;114+$U549)&lt;&gt;"",114+$U549,"")</f>
        <v/>
      </c>
      <c r="T549" s="28" t="str">
        <f t="shared" ca="1" si="207"/>
        <v>$B</v>
      </c>
      <c r="U549" s="29">
        <f t="shared" si="214"/>
        <v>432</v>
      </c>
      <c r="V549" s="29">
        <v>36.2500000000028</v>
      </c>
      <c r="W549" s="29">
        <f t="shared" si="215"/>
        <v>36</v>
      </c>
      <c r="X549" s="41" t="str" cm="1">
        <f t="array" aca="1" ref="X549" ca="1">IFERROR(INDEX('PC&amp;PD'!$A$1:$AP$15,ROW('PC&amp;PD'!$A$15),MATCH(INDIRECT(T549),'PC&amp;PD'!$A$1:$AP$1,0)),"")</f>
        <v/>
      </c>
      <c r="Y549" s="13" t="str">
        <f>IF(OR($N549="",$N549=0),"",IF($N549=$E$7,'Extracted info for SC'!$J$6,IF($N549=$D$26,'Extracted info for SC'!$J$7,IF($N549=$E$26,'Extracted info for SC'!$J$8,IF($N549=$F$26,'Extracted info for SC'!$J$9,IF($N549=$G$26,'Extracted info for SC'!$J$10,IF($N549=$H$26,'Extracted info for SC'!$J$11,IF($N549=$I$26,'Extracted info for SC'!$J$12,IF($N549=$J$26,'Extracted info for SC'!$J$13,IF($N549=$K$26,'Extracted info for SC'!$J$14,IF($N549=$L$26,'Extracted info for SC'!$J$15,IF($N549=$M$26,'Extracted info for SC'!$J$16,IF($N549=$N$26,'Extracted info for SC'!$J$17,IF($N549=$O$26,'Extracted info for SC'!$J$18,""))))))))))))))</f>
        <v/>
      </c>
      <c r="Z549" s="155"/>
      <c r="AA549" s="13" t="str">
        <f t="shared" si="203"/>
        <v/>
      </c>
      <c r="AB549" s="155"/>
      <c r="AC549" s="13" t="str">
        <f t="shared" ca="1" si="208"/>
        <v>$AB</v>
      </c>
      <c r="AD549" s="13" t="str" cm="1">
        <f t="array" aca="1" ref="AD549" ca="1">IFERROR(IF((LEFT(INDIRECT("$F"&amp;$S549),4))="GOTS",IF($G549="Organic","GOTS_Organic_raw",(IF($G549="Responsible","GOTS_Responsible",(IF($G549="No Attribute (Conventional)","GOTS_conventional",(IF($G549="Recycled Pre/Post-Consumer","GOTS_pre_post",(IF($G549="In-Conversion","GOTS_in_conversion",(IF($G549="Sustainably Sourced","Sustainably_sourced",""))))))))))),IF($G549="Organic","Organic",(IF($G549="Responsible","Responsible",(IF($G549="No Attribute (Conventional)","No_Attribute_Conventional",(IF($G549="Recycled Pre/Post-Consumer","Recycled_Pre_Post_Consumer",(IF($G549="In-Conversion","In_Conversion",(IF($G549="Recycled Pre-Consumer","Recycled_Pre_Consumer",(IF($G549="Recycled Post-Consumer","Recycled_Post_Consumer",(IF($G549="Sustainably Sourced","Sustainably_sourced","")))))))))))))))),"")</f>
        <v/>
      </c>
      <c r="AE549" s="13" t="e" cm="1">
        <f t="array" aca="1" ref="AE549" ca="1">IF(INDIRECT("$F"&amp;$S549)="","",IF(LEFT(INDIRECT("$F"&amp;$S549),3)="GRS","GRS_RCS_RM",IF((LEFT(INDIRECT("$F"&amp;$S549),3))="RCS","GRS_RCS_RM",IF(INDIRECT("$F"&amp;$S549)="OCS (No Label)","OCS_Conversion_RM",IF(LEFT(INDIRECT("$F"&amp;$S549),3)="OCS","OCS_RM",IF(RIGHT(INDIRECT("$F"&amp;$S549),10)="conversion","GOTS_RM_conversion",IF((LEFT(INDIRECT("$F"&amp;$S549),4))="GOTS","GOTS_RM","Responsible_RM")))))))</f>
        <v>#REF!</v>
      </c>
      <c r="AF549" s="13" t="str" cm="1">
        <f t="array" aca="1" ref="AF549" ca="1">IF($S549="","",INDIRECT("$Z"&amp;$S549))</f>
        <v/>
      </c>
      <c r="AG549" s="155"/>
      <c r="AH549" s="13" t="str" cm="1">
        <f t="array" aca="1" ref="AH549" ca="1">IFERROR(INDIRECT("$ag"&amp;S549),"")</f>
        <v/>
      </c>
      <c r="AI549" s="13" t="e" cm="1">
        <f t="array" aca="1" ref="AI549" ca="1">INDIRECT("O"&amp;S548)</f>
        <v>#REF!</v>
      </c>
      <c r="AJ549" s="13" t="str">
        <f>IF($I549="","",INDEX('Raw Material'!$A$1:$J$75,MATCH(I549,'Raw Material'!$A$1:$A$75,0),(MATCH(G549,'Raw Material'!$A$1:$J$1,0))))</f>
        <v/>
      </c>
      <c r="AK549" s="13" t="str">
        <f t="shared" si="204"/>
        <v>YANLIŞRM</v>
      </c>
      <c r="AL549" s="153" t="str">
        <f t="shared" si="205"/>
        <v/>
      </c>
    </row>
    <row r="550" spans="1:38" ht="16.5" customHeight="1">
      <c r="A550" s="161"/>
      <c r="B550" s="166"/>
      <c r="C550" s="167"/>
      <c r="D550" s="156"/>
      <c r="E550" s="156"/>
      <c r="F550" s="174"/>
      <c r="G550" s="181"/>
      <c r="H550" s="182"/>
      <c r="I550" s="182"/>
      <c r="J550" s="182"/>
      <c r="K550" s="32"/>
      <c r="L550" s="178"/>
      <c r="M550" s="178"/>
      <c r="N550" s="81"/>
      <c r="O550" s="185"/>
      <c r="P550" s="103"/>
      <c r="Q550" s="84" t="str">
        <f t="shared" si="206"/>
        <v/>
      </c>
      <c r="R550" s="159"/>
      <c r="S550" s="28" t="str" cm="1">
        <f t="array" aca="1" ref="S550" ca="1">IF(INDIRECT("A"&amp;114+$U550)&lt;&gt;"",114+$U550,"")</f>
        <v/>
      </c>
      <c r="T550" s="28" t="str">
        <f t="shared" ca="1" si="207"/>
        <v>$B</v>
      </c>
      <c r="U550" s="29">
        <f t="shared" si="214"/>
        <v>432</v>
      </c>
      <c r="V550" s="29">
        <v>36.3333333333361</v>
      </c>
      <c r="W550" s="29">
        <f t="shared" si="215"/>
        <v>36</v>
      </c>
      <c r="X550" s="41" t="str" cm="1">
        <f t="array" aca="1" ref="X550" ca="1">IFERROR(INDEX('PC&amp;PD'!$A$1:$AP$15,ROW('PC&amp;PD'!$A$15),MATCH(INDIRECT(T550),'PC&amp;PD'!$A$1:$AP$1,0)),"")</f>
        <v/>
      </c>
      <c r="Y550" s="13" t="str">
        <f>IF(OR($N550="",$N550=0),"",IF($N550=$E$7,'Extracted info for SC'!$J$6,IF($N550=$D$26,'Extracted info for SC'!$J$7,IF($N550=$E$26,'Extracted info for SC'!$J$8,IF($N550=$F$26,'Extracted info for SC'!$J$9,IF($N550=$G$26,'Extracted info for SC'!$J$10,IF($N550=$H$26,'Extracted info for SC'!$J$11,IF($N550=$I$26,'Extracted info for SC'!$J$12,IF($N550=$J$26,'Extracted info for SC'!$J$13,IF($N550=$K$26,'Extracted info for SC'!$J$14,IF($N550=$L$26,'Extracted info for SC'!$J$15,IF($N550=$M$26,'Extracted info for SC'!$J$16,IF($N550=$N$26,'Extracted info for SC'!$J$17,IF($N550=$O$26,'Extracted info for SC'!$J$18,""))))))))))))))</f>
        <v/>
      </c>
      <c r="Z550" s="155"/>
      <c r="AA550" s="13" t="str">
        <f t="shared" si="203"/>
        <v/>
      </c>
      <c r="AB550" s="155"/>
      <c r="AC550" s="13" t="str">
        <f t="shared" ca="1" si="208"/>
        <v>$AB</v>
      </c>
      <c r="AD550" s="13" t="str" cm="1">
        <f t="array" aca="1" ref="AD550" ca="1">IFERROR(IF((LEFT(INDIRECT("$F"&amp;$S550),4))="GOTS",IF($G550="Organic","GOTS_Organic_raw",(IF($G550="Responsible","GOTS_Responsible",(IF($G550="No Attribute (Conventional)","GOTS_conventional",(IF($G550="Recycled Pre/Post-Consumer","GOTS_pre_post",(IF($G550="In-Conversion","GOTS_in_conversion",(IF($G550="Sustainably Sourced","Sustainably_sourced",""))))))))))),IF($G550="Organic","Organic",(IF($G550="Responsible","Responsible",(IF($G550="No Attribute (Conventional)","No_Attribute_Conventional",(IF($G550="Recycled Pre/Post-Consumer","Recycled_Pre_Post_Consumer",(IF($G550="In-Conversion","In_Conversion",(IF($G550="Recycled Pre-Consumer","Recycled_Pre_Consumer",(IF($G550="Recycled Post-Consumer","Recycled_Post_Consumer",(IF($G550="Sustainably Sourced","Sustainably_sourced","")))))))))))))))),"")</f>
        <v/>
      </c>
      <c r="AE550" s="13" t="e" cm="1">
        <f t="array" aca="1" ref="AE550" ca="1">IF(INDIRECT("$F"&amp;$S550)="","",IF(LEFT(INDIRECT("$F"&amp;$S550),3)="GRS","GRS_RCS_RM",IF((LEFT(INDIRECT("$F"&amp;$S550),3))="RCS","GRS_RCS_RM",IF(INDIRECT("$F"&amp;$S550)="OCS (No Label)","OCS_Conversion_RM",IF(LEFT(INDIRECT("$F"&amp;$S550),3)="OCS","OCS_RM",IF(RIGHT(INDIRECT("$F"&amp;$S550),10)="conversion","GOTS_RM_conversion",IF((LEFT(INDIRECT("$F"&amp;$S550),4))="GOTS","GOTS_RM","Responsible_RM")))))))</f>
        <v>#REF!</v>
      </c>
      <c r="AF550" s="13" t="str" cm="1">
        <f t="array" aca="1" ref="AF550" ca="1">IF($S550="","",INDIRECT("$Z"&amp;$S550))</f>
        <v/>
      </c>
      <c r="AG550" s="155"/>
      <c r="AH550" s="13" t="str" cm="1">
        <f t="array" aca="1" ref="AH550" ca="1">IFERROR(INDIRECT("$ag"&amp;S550),"")</f>
        <v/>
      </c>
      <c r="AI550" s="13" t="e" cm="1">
        <f t="array" aca="1" ref="AI550" ca="1">INDIRECT("O"&amp;S549)</f>
        <v>#REF!</v>
      </c>
      <c r="AJ550" s="13" t="str">
        <f>IF($I550="","",INDEX('Raw Material'!$A$1:$J$75,MATCH(I550,'Raw Material'!$A$1:$A$75,0),(MATCH(G550,'Raw Material'!$A$1:$J$1,0))))</f>
        <v/>
      </c>
      <c r="AK550" s="13" t="str">
        <f t="shared" si="204"/>
        <v>YANLIŞRM</v>
      </c>
      <c r="AL550" s="153" t="str">
        <f t="shared" si="205"/>
        <v/>
      </c>
    </row>
    <row r="551" spans="1:38" ht="16.5" customHeight="1">
      <c r="A551" s="161"/>
      <c r="B551" s="166"/>
      <c r="C551" s="167"/>
      <c r="D551" s="156"/>
      <c r="E551" s="156"/>
      <c r="F551" s="174"/>
      <c r="G551" s="181"/>
      <c r="H551" s="182"/>
      <c r="I551" s="182"/>
      <c r="J551" s="182"/>
      <c r="K551" s="32"/>
      <c r="L551" s="178"/>
      <c r="M551" s="178"/>
      <c r="N551" s="81"/>
      <c r="O551" s="185"/>
      <c r="P551" s="103"/>
      <c r="Q551" s="84" t="str">
        <f t="shared" si="206"/>
        <v/>
      </c>
      <c r="R551" s="159"/>
      <c r="S551" s="28" t="str" cm="1">
        <f t="array" aca="1" ref="S551" ca="1">IF(INDIRECT("A"&amp;114+$U551)&lt;&gt;"",114+$U551,"")</f>
        <v/>
      </c>
      <c r="T551" s="28" t="str">
        <f t="shared" ca="1" si="207"/>
        <v>$B</v>
      </c>
      <c r="U551" s="29">
        <f t="shared" si="214"/>
        <v>432</v>
      </c>
      <c r="V551" s="29">
        <v>36.416666666669499</v>
      </c>
      <c r="W551" s="29">
        <f t="shared" si="215"/>
        <v>36</v>
      </c>
      <c r="X551" s="41" t="str" cm="1">
        <f t="array" aca="1" ref="X551" ca="1">IFERROR(INDEX('PC&amp;PD'!$A$1:$AP$15,ROW('PC&amp;PD'!$A$15),MATCH(INDIRECT(T551),'PC&amp;PD'!$A$1:$AP$1,0)),"")</f>
        <v/>
      </c>
      <c r="Y551" s="13" t="str">
        <f>IF(OR($N551="",$N551=0),"",IF($N551=$E$7,'Extracted info for SC'!$J$6,IF($N551=$D$26,'Extracted info for SC'!$J$7,IF($N551=$E$26,'Extracted info for SC'!$J$8,IF($N551=$F$26,'Extracted info for SC'!$J$9,IF($N551=$G$26,'Extracted info for SC'!$J$10,IF($N551=$H$26,'Extracted info for SC'!$J$11,IF($N551=$I$26,'Extracted info for SC'!$J$12,IF($N551=$J$26,'Extracted info for SC'!$J$13,IF($N551=$K$26,'Extracted info for SC'!$J$14,IF($N551=$L$26,'Extracted info for SC'!$J$15,IF($N551=$M$26,'Extracted info for SC'!$J$16,IF($N551=$N$26,'Extracted info for SC'!$J$17,IF($N551=$O$26,'Extracted info for SC'!$J$18,""))))))))))))))</f>
        <v/>
      </c>
      <c r="Z551" s="155"/>
      <c r="AA551" s="13" t="str">
        <f t="shared" si="203"/>
        <v/>
      </c>
      <c r="AB551" s="155"/>
      <c r="AC551" s="13" t="str">
        <f t="shared" ca="1" si="208"/>
        <v>$AB</v>
      </c>
      <c r="AD551" s="13" t="str" cm="1">
        <f t="array" aca="1" ref="AD551" ca="1">IFERROR(IF((LEFT(INDIRECT("$F"&amp;$S551),4))="GOTS",IF($G551="Organic","GOTS_Organic_raw",(IF($G551="Responsible","GOTS_Responsible",(IF($G551="No Attribute (Conventional)","GOTS_conventional",(IF($G551="Recycled Pre/Post-Consumer","GOTS_pre_post",(IF($G551="In-Conversion","GOTS_in_conversion",(IF($G551="Sustainably Sourced","Sustainably_sourced",""))))))))))),IF($G551="Organic","Organic",(IF($G551="Responsible","Responsible",(IF($G551="No Attribute (Conventional)","No_Attribute_Conventional",(IF($G551="Recycled Pre/Post-Consumer","Recycled_Pre_Post_Consumer",(IF($G551="In-Conversion","In_Conversion",(IF($G551="Recycled Pre-Consumer","Recycled_Pre_Consumer",(IF($G551="Recycled Post-Consumer","Recycled_Post_Consumer",(IF($G551="Sustainably Sourced","Sustainably_sourced","")))))))))))))))),"")</f>
        <v/>
      </c>
      <c r="AE551" s="13" t="e" cm="1">
        <f t="array" aca="1" ref="AE551" ca="1">IF(INDIRECT("$F"&amp;$S551)="","",IF(LEFT(INDIRECT("$F"&amp;$S551),3)="GRS","GRS_RCS_RM",IF((LEFT(INDIRECT("$F"&amp;$S551),3))="RCS","GRS_RCS_RM",IF(INDIRECT("$F"&amp;$S551)="OCS (No Label)","OCS_Conversion_RM",IF(LEFT(INDIRECT("$F"&amp;$S551),3)="OCS","OCS_RM",IF(RIGHT(INDIRECT("$F"&amp;$S551),10)="conversion","GOTS_RM_conversion",IF((LEFT(INDIRECT("$F"&amp;$S551),4))="GOTS","GOTS_RM","Responsible_RM")))))))</f>
        <v>#REF!</v>
      </c>
      <c r="AF551" s="13" t="str" cm="1">
        <f t="array" aca="1" ref="AF551" ca="1">IF($S551="","",INDIRECT("$Z"&amp;$S551))</f>
        <v/>
      </c>
      <c r="AG551" s="155"/>
      <c r="AH551" s="13" t="str" cm="1">
        <f t="array" aca="1" ref="AH551" ca="1">IFERROR(INDIRECT("$ag"&amp;S551),"")</f>
        <v/>
      </c>
      <c r="AI551" s="13" t="e" cm="1">
        <f t="array" aca="1" ref="AI551" ca="1">INDIRECT("O"&amp;S550)</f>
        <v>#REF!</v>
      </c>
      <c r="AJ551" s="13" t="str">
        <f>IF($I551="","",INDEX('Raw Material'!$A$1:$J$75,MATCH(I551,'Raw Material'!$A$1:$A$75,0),(MATCH(G551,'Raw Material'!$A$1:$J$1,0))))</f>
        <v/>
      </c>
      <c r="AK551" s="13" t="str">
        <f t="shared" si="204"/>
        <v>YANLIŞRM</v>
      </c>
      <c r="AL551" s="153" t="str">
        <f t="shared" si="205"/>
        <v/>
      </c>
    </row>
    <row r="552" spans="1:38" ht="16.5" customHeight="1">
      <c r="A552" s="162"/>
      <c r="B552" s="168"/>
      <c r="C552" s="169"/>
      <c r="D552" s="156"/>
      <c r="E552" s="156"/>
      <c r="F552" s="175"/>
      <c r="G552" s="181"/>
      <c r="H552" s="182"/>
      <c r="I552" s="182"/>
      <c r="J552" s="182"/>
      <c r="K552" s="32"/>
      <c r="L552" s="179"/>
      <c r="M552" s="179"/>
      <c r="N552" s="81"/>
      <c r="O552" s="185"/>
      <c r="P552" s="103"/>
      <c r="Q552" s="84" t="str">
        <f t="shared" si="206"/>
        <v/>
      </c>
      <c r="R552" s="159"/>
      <c r="S552" s="28" t="str" cm="1">
        <f t="array" aca="1" ref="S552" ca="1">IF(INDIRECT("A"&amp;114+$U552)&lt;&gt;"",114+$U552,"")</f>
        <v/>
      </c>
      <c r="T552" s="28" t="str">
        <f t="shared" ca="1" si="207"/>
        <v>$B</v>
      </c>
      <c r="U552" s="29">
        <f t="shared" si="214"/>
        <v>432</v>
      </c>
      <c r="V552" s="29">
        <v>36.5000000000028</v>
      </c>
      <c r="W552" s="29">
        <f t="shared" si="215"/>
        <v>36</v>
      </c>
      <c r="X552" s="41" t="str" cm="1">
        <f t="array" aca="1" ref="X552" ca="1">IFERROR(INDEX('PC&amp;PD'!$A$1:$AP$15,ROW('PC&amp;PD'!$A$15),MATCH(INDIRECT(T552),'PC&amp;PD'!$A$1:$AP$1,0)),"")</f>
        <v/>
      </c>
      <c r="Y552" s="13" t="str">
        <f>IF(OR($N552="",$N552=0),"",IF($N552=$E$7,'Extracted info for SC'!$J$6,IF($N552=$D$26,'Extracted info for SC'!$J$7,IF($N552=$E$26,'Extracted info for SC'!$J$8,IF($N552=$F$26,'Extracted info for SC'!$J$9,IF($N552=$G$26,'Extracted info for SC'!$J$10,IF($N552=$H$26,'Extracted info for SC'!$J$11,IF($N552=$I$26,'Extracted info for SC'!$J$12,IF($N552=$J$26,'Extracted info for SC'!$J$13,IF($N552=$K$26,'Extracted info for SC'!$J$14,IF($N552=$L$26,'Extracted info for SC'!$J$15,IF($N552=$M$26,'Extracted info for SC'!$J$16,IF($N552=$N$26,'Extracted info for SC'!$J$17,IF($N552=$O$26,'Extracted info for SC'!$J$18,""))))))))))))))</f>
        <v/>
      </c>
      <c r="Z552" s="155"/>
      <c r="AA552" s="13" t="str">
        <f t="shared" si="203"/>
        <v/>
      </c>
      <c r="AB552" s="155"/>
      <c r="AC552" s="13" t="str">
        <f t="shared" ca="1" si="208"/>
        <v>$AB</v>
      </c>
      <c r="AD552" s="13" t="str" cm="1">
        <f t="array" aca="1" ref="AD552" ca="1">IFERROR(IF((LEFT(INDIRECT("$F"&amp;$S552),4))="GOTS",IF($G552="Organic","GOTS_Organic_raw",(IF($G552="Responsible","GOTS_Responsible",(IF($G552="No Attribute (Conventional)","GOTS_conventional",(IF($G552="Recycled Pre/Post-Consumer","GOTS_pre_post",(IF($G552="In-Conversion","GOTS_in_conversion",(IF($G552="Sustainably Sourced","Sustainably_sourced",""))))))))))),IF($G552="Organic","Organic",(IF($G552="Responsible","Responsible",(IF($G552="No Attribute (Conventional)","No_Attribute_Conventional",(IF($G552="Recycled Pre/Post-Consumer","Recycled_Pre_Post_Consumer",(IF($G552="In-Conversion","In_Conversion",(IF($G552="Recycled Pre-Consumer","Recycled_Pre_Consumer",(IF($G552="Recycled Post-Consumer","Recycled_Post_Consumer",(IF($G552="Sustainably Sourced","Sustainably_sourced","")))))))))))))))),"")</f>
        <v/>
      </c>
      <c r="AE552" s="13" t="e" cm="1">
        <f t="array" aca="1" ref="AE552" ca="1">IF(INDIRECT("$F"&amp;$S552)="","",IF(LEFT(INDIRECT("$F"&amp;$S552),3)="GRS","GRS_RCS_RM",IF((LEFT(INDIRECT("$F"&amp;$S552),3))="RCS","GRS_RCS_RM",IF(INDIRECT("$F"&amp;$S552)="OCS (No Label)","OCS_Conversion_RM",IF(LEFT(INDIRECT("$F"&amp;$S552),3)="OCS","OCS_RM",IF(RIGHT(INDIRECT("$F"&amp;$S552),10)="conversion","GOTS_RM_conversion",IF((LEFT(INDIRECT("$F"&amp;$S552),4))="GOTS","GOTS_RM","Responsible_RM")))))))</f>
        <v>#REF!</v>
      </c>
      <c r="AF552" s="13" t="str" cm="1">
        <f t="array" aca="1" ref="AF552" ca="1">IF($S552="","",INDIRECT("$Z"&amp;$S552))</f>
        <v/>
      </c>
      <c r="AG552" s="155"/>
      <c r="AH552" s="13" t="str" cm="1">
        <f t="array" aca="1" ref="AH552" ca="1">IFERROR(INDIRECT("$ag"&amp;S552),"")</f>
        <v/>
      </c>
      <c r="AI552" s="13" t="e" cm="1">
        <f t="array" aca="1" ref="AI552" ca="1">INDIRECT("O"&amp;S551)</f>
        <v>#REF!</v>
      </c>
      <c r="AJ552" s="13" t="str">
        <f>IF($I552="","",INDEX('Raw Material'!$A$1:$J$75,MATCH(I552,'Raw Material'!$A$1:$A$75,0),(MATCH(G552,'Raw Material'!$A$1:$J$1,0))))</f>
        <v/>
      </c>
      <c r="AK552" s="13" t="str">
        <f t="shared" si="204"/>
        <v>YANLIŞRM</v>
      </c>
      <c r="AL552" s="153" t="str">
        <f t="shared" si="205"/>
        <v/>
      </c>
    </row>
    <row r="553" spans="1:38" ht="16.5" customHeight="1">
      <c r="A553" s="162"/>
      <c r="B553" s="168"/>
      <c r="C553" s="169"/>
      <c r="D553" s="156"/>
      <c r="E553" s="156"/>
      <c r="F553" s="175"/>
      <c r="G553" s="181"/>
      <c r="H553" s="182"/>
      <c r="I553" s="182"/>
      <c r="J553" s="182"/>
      <c r="K553" s="32"/>
      <c r="L553" s="179"/>
      <c r="M553" s="179"/>
      <c r="N553" s="81"/>
      <c r="O553" s="185"/>
      <c r="P553" s="103"/>
      <c r="Q553" s="84" t="str">
        <f t="shared" si="206"/>
        <v/>
      </c>
      <c r="R553" s="159"/>
      <c r="S553" s="28" t="str" cm="1">
        <f t="array" aca="1" ref="S553" ca="1">IF(INDIRECT("A"&amp;114+$U553)&lt;&gt;"",114+$U553,"")</f>
        <v/>
      </c>
      <c r="T553" s="28" t="str">
        <f t="shared" ca="1" si="207"/>
        <v>$B</v>
      </c>
      <c r="U553" s="29">
        <f t="shared" si="214"/>
        <v>432</v>
      </c>
      <c r="V553" s="29">
        <v>36.5833333333361</v>
      </c>
      <c r="W553" s="29">
        <f t="shared" si="215"/>
        <v>36</v>
      </c>
      <c r="X553" s="41" t="str" cm="1">
        <f t="array" aca="1" ref="X553" ca="1">IFERROR(INDEX('PC&amp;PD'!$A$1:$AP$15,ROW('PC&amp;PD'!$A$15),MATCH(INDIRECT(T553),'PC&amp;PD'!$A$1:$AP$1,0)),"")</f>
        <v/>
      </c>
      <c r="Y553" s="13" t="str">
        <f>IF(OR($N553="",$N553=0),"",IF($N553=$E$7,'Extracted info for SC'!$J$6,IF($N553=$D$26,'Extracted info for SC'!$J$7,IF($N553=$E$26,'Extracted info for SC'!$J$8,IF($N553=$F$26,'Extracted info for SC'!$J$9,IF($N553=$G$26,'Extracted info for SC'!$J$10,IF($N553=$H$26,'Extracted info for SC'!$J$11,IF($N553=$I$26,'Extracted info for SC'!$J$12,IF($N553=$J$26,'Extracted info for SC'!$J$13,IF($N553=$K$26,'Extracted info for SC'!$J$14,IF($N553=$L$26,'Extracted info for SC'!$J$15,IF($N553=$M$26,'Extracted info for SC'!$J$16,IF($N553=$N$26,'Extracted info for SC'!$J$17,IF($N553=$O$26,'Extracted info for SC'!$J$18,""))))))))))))))</f>
        <v/>
      </c>
      <c r="Z553" s="155"/>
      <c r="AA553" s="13" t="str">
        <f t="shared" si="203"/>
        <v/>
      </c>
      <c r="AB553" s="155"/>
      <c r="AC553" s="13" t="str">
        <f t="shared" ca="1" si="208"/>
        <v>$AB</v>
      </c>
      <c r="AD553" s="13" t="str" cm="1">
        <f t="array" aca="1" ref="AD553" ca="1">IFERROR(IF((LEFT(INDIRECT("$F"&amp;$S553),4))="GOTS",IF($G553="Organic","GOTS_Organic_raw",(IF($G553="Responsible","GOTS_Responsible",(IF($G553="No Attribute (Conventional)","GOTS_conventional",(IF($G553="Recycled Pre/Post-Consumer","GOTS_pre_post",(IF($G553="In-Conversion","GOTS_in_conversion",(IF($G553="Sustainably Sourced","Sustainably_sourced",""))))))))))),IF($G553="Organic","Organic",(IF($G553="Responsible","Responsible",(IF($G553="No Attribute (Conventional)","No_Attribute_Conventional",(IF($G553="Recycled Pre/Post-Consumer","Recycled_Pre_Post_Consumer",(IF($G553="In-Conversion","In_Conversion",(IF($G553="Recycled Pre-Consumer","Recycled_Pre_Consumer",(IF($G553="Recycled Post-Consumer","Recycled_Post_Consumer",(IF($G553="Sustainably Sourced","Sustainably_sourced","")))))))))))))))),"")</f>
        <v/>
      </c>
      <c r="AE553" s="13" t="e" cm="1">
        <f t="array" aca="1" ref="AE553" ca="1">IF(INDIRECT("$F"&amp;$S553)="","",IF(LEFT(INDIRECT("$F"&amp;$S553),3)="GRS","GRS_RCS_RM",IF((LEFT(INDIRECT("$F"&amp;$S553),3))="RCS","GRS_RCS_RM",IF(INDIRECT("$F"&amp;$S553)="OCS (No Label)","OCS_Conversion_RM",IF(LEFT(INDIRECT("$F"&amp;$S553),3)="OCS","OCS_RM",IF(RIGHT(INDIRECT("$F"&amp;$S553),10)="conversion","GOTS_RM_conversion",IF((LEFT(INDIRECT("$F"&amp;$S553),4))="GOTS","GOTS_RM","Responsible_RM")))))))</f>
        <v>#REF!</v>
      </c>
      <c r="AF553" s="13" t="str" cm="1">
        <f t="array" aca="1" ref="AF553" ca="1">IF($S553="","",INDIRECT("$Z"&amp;$S553))</f>
        <v/>
      </c>
      <c r="AG553" s="155"/>
      <c r="AH553" s="13" t="str" cm="1">
        <f t="array" aca="1" ref="AH553" ca="1">IFERROR(INDIRECT("$ag"&amp;S553),"")</f>
        <v/>
      </c>
      <c r="AI553" s="13" t="e" cm="1">
        <f t="array" aca="1" ref="AI553" ca="1">INDIRECT("O"&amp;S552)</f>
        <v>#REF!</v>
      </c>
      <c r="AJ553" s="13" t="str">
        <f>IF($I553="","",INDEX('Raw Material'!$A$1:$J$75,MATCH(I553,'Raw Material'!$A$1:$A$75,0),(MATCH(G553,'Raw Material'!$A$1:$J$1,0))))</f>
        <v/>
      </c>
      <c r="AK553" s="13" t="str">
        <f t="shared" si="204"/>
        <v>YANLIŞRM</v>
      </c>
      <c r="AL553" s="153" t="str">
        <f t="shared" si="205"/>
        <v/>
      </c>
    </row>
    <row r="554" spans="1:38" ht="16.5" customHeight="1">
      <c r="A554" s="162"/>
      <c r="B554" s="168"/>
      <c r="C554" s="169"/>
      <c r="D554" s="156"/>
      <c r="E554" s="156"/>
      <c r="F554" s="175"/>
      <c r="G554" s="181"/>
      <c r="H554" s="182"/>
      <c r="I554" s="182"/>
      <c r="J554" s="182"/>
      <c r="K554" s="32"/>
      <c r="L554" s="179"/>
      <c r="M554" s="179"/>
      <c r="N554" s="81"/>
      <c r="O554" s="185"/>
      <c r="P554" s="103"/>
      <c r="Q554" s="84" t="str">
        <f t="shared" si="206"/>
        <v/>
      </c>
      <c r="R554" s="159"/>
      <c r="S554" s="28" t="str" cm="1">
        <f t="array" aca="1" ref="S554" ca="1">IF(INDIRECT("A"&amp;114+$U554)&lt;&gt;"",114+$U554,"")</f>
        <v/>
      </c>
      <c r="T554" s="28" t="str">
        <f t="shared" ca="1" si="207"/>
        <v>$B</v>
      </c>
      <c r="U554" s="29">
        <f t="shared" si="214"/>
        <v>432</v>
      </c>
      <c r="V554" s="29">
        <v>36.666666666669499</v>
      </c>
      <c r="W554" s="29">
        <f t="shared" si="215"/>
        <v>36</v>
      </c>
      <c r="X554" s="41" t="str" cm="1">
        <f t="array" aca="1" ref="X554" ca="1">IFERROR(INDEX('PC&amp;PD'!$A$1:$AP$15,ROW('PC&amp;PD'!$A$15),MATCH(INDIRECT(T554),'PC&amp;PD'!$A$1:$AP$1,0)),"")</f>
        <v/>
      </c>
      <c r="Y554" s="13" t="str">
        <f>IF(OR($N554="",$N554=0),"",IF($N554=$E$7,'Extracted info for SC'!$J$6,IF($N554=$D$26,'Extracted info for SC'!$J$7,IF($N554=$E$26,'Extracted info for SC'!$J$8,IF($N554=$F$26,'Extracted info for SC'!$J$9,IF($N554=$G$26,'Extracted info for SC'!$J$10,IF($N554=$H$26,'Extracted info for SC'!$J$11,IF($N554=$I$26,'Extracted info for SC'!$J$12,IF($N554=$J$26,'Extracted info for SC'!$J$13,IF($N554=$K$26,'Extracted info for SC'!$J$14,IF($N554=$L$26,'Extracted info for SC'!$J$15,IF($N554=$M$26,'Extracted info for SC'!$J$16,IF($N554=$N$26,'Extracted info for SC'!$J$17,IF($N554=$O$26,'Extracted info for SC'!$J$18,""))))))))))))))</f>
        <v/>
      </c>
      <c r="Z554" s="155"/>
      <c r="AA554" s="13" t="str">
        <f t="shared" si="203"/>
        <v/>
      </c>
      <c r="AB554" s="155"/>
      <c r="AC554" s="13" t="str">
        <f t="shared" ca="1" si="208"/>
        <v>$AB</v>
      </c>
      <c r="AD554" s="13" t="str" cm="1">
        <f t="array" aca="1" ref="AD554" ca="1">IFERROR(IF((LEFT(INDIRECT("$F"&amp;$S554),4))="GOTS",IF($G554="Organic","GOTS_Organic_raw",(IF($G554="Responsible","GOTS_Responsible",(IF($G554="No Attribute (Conventional)","GOTS_conventional",(IF($G554="Recycled Pre/Post-Consumer","GOTS_pre_post",(IF($G554="In-Conversion","GOTS_in_conversion",(IF($G554="Sustainably Sourced","Sustainably_sourced",""))))))))))),IF($G554="Organic","Organic",(IF($G554="Responsible","Responsible",(IF($G554="No Attribute (Conventional)","No_Attribute_Conventional",(IF($G554="Recycled Pre/Post-Consumer","Recycled_Pre_Post_Consumer",(IF($G554="In-Conversion","In_Conversion",(IF($G554="Recycled Pre-Consumer","Recycled_Pre_Consumer",(IF($G554="Recycled Post-Consumer","Recycled_Post_Consumer",(IF($G554="Sustainably Sourced","Sustainably_sourced","")))))))))))))))),"")</f>
        <v/>
      </c>
      <c r="AE554" s="13" t="e" cm="1">
        <f t="array" aca="1" ref="AE554" ca="1">IF(INDIRECT("$F"&amp;$S554)="","",IF(LEFT(INDIRECT("$F"&amp;$S554),3)="GRS","GRS_RCS_RM",IF((LEFT(INDIRECT("$F"&amp;$S554),3))="RCS","GRS_RCS_RM",IF(INDIRECT("$F"&amp;$S554)="OCS (No Label)","OCS_Conversion_RM",IF(LEFT(INDIRECT("$F"&amp;$S554),3)="OCS","OCS_RM",IF(RIGHT(INDIRECT("$F"&amp;$S554),10)="conversion","GOTS_RM_conversion",IF((LEFT(INDIRECT("$F"&amp;$S554),4))="GOTS","GOTS_RM","Responsible_RM")))))))</f>
        <v>#REF!</v>
      </c>
      <c r="AF554" s="13" t="str" cm="1">
        <f t="array" aca="1" ref="AF554" ca="1">IF($S554="","",INDIRECT("$Z"&amp;$S554))</f>
        <v/>
      </c>
      <c r="AG554" s="155"/>
      <c r="AH554" s="13" t="str" cm="1">
        <f t="array" aca="1" ref="AH554" ca="1">IFERROR(INDIRECT("$ag"&amp;S554),"")</f>
        <v/>
      </c>
      <c r="AI554" s="13" t="e" cm="1">
        <f t="array" aca="1" ref="AI554" ca="1">INDIRECT("O"&amp;S553)</f>
        <v>#REF!</v>
      </c>
      <c r="AJ554" s="13" t="str">
        <f>IF($I554="","",INDEX('Raw Material'!$A$1:$J$75,MATCH(I554,'Raw Material'!$A$1:$A$75,0),(MATCH(G554,'Raw Material'!$A$1:$J$1,0))))</f>
        <v/>
      </c>
      <c r="AK554" s="13" t="str">
        <f t="shared" si="204"/>
        <v>YANLIŞRM</v>
      </c>
      <c r="AL554" s="153" t="str">
        <f t="shared" si="205"/>
        <v/>
      </c>
    </row>
    <row r="555" spans="1:38" ht="16.5" customHeight="1">
      <c r="A555" s="162"/>
      <c r="B555" s="168"/>
      <c r="C555" s="169"/>
      <c r="D555" s="156"/>
      <c r="E555" s="156"/>
      <c r="F555" s="175"/>
      <c r="G555" s="181"/>
      <c r="H555" s="182"/>
      <c r="I555" s="182"/>
      <c r="J555" s="182"/>
      <c r="K555" s="32"/>
      <c r="L555" s="179"/>
      <c r="M555" s="179"/>
      <c r="N555" s="81"/>
      <c r="O555" s="185"/>
      <c r="P555" s="103"/>
      <c r="Q555" s="84" t="str">
        <f t="shared" si="206"/>
        <v/>
      </c>
      <c r="R555" s="159"/>
      <c r="S555" s="28" t="str" cm="1">
        <f t="array" aca="1" ref="S555" ca="1">IF(INDIRECT("A"&amp;114+$U555)&lt;&gt;"",114+$U555,"")</f>
        <v/>
      </c>
      <c r="T555" s="28" t="str">
        <f t="shared" ca="1" si="207"/>
        <v>$B</v>
      </c>
      <c r="U555" s="29">
        <f t="shared" si="214"/>
        <v>432</v>
      </c>
      <c r="V555" s="29">
        <v>36.7500000000028</v>
      </c>
      <c r="W555" s="29">
        <f t="shared" si="215"/>
        <v>36</v>
      </c>
      <c r="X555" s="41" t="str" cm="1">
        <f t="array" aca="1" ref="X555" ca="1">IFERROR(INDEX('PC&amp;PD'!$A$1:$AP$15,ROW('PC&amp;PD'!$A$15),MATCH(INDIRECT(T555),'PC&amp;PD'!$A$1:$AP$1,0)),"")</f>
        <v/>
      </c>
      <c r="Y555" s="13" t="str">
        <f>IF(OR($N555="",$N555=0),"",IF($N555=$E$7,'Extracted info for SC'!$J$6,IF($N555=$D$26,'Extracted info for SC'!$J$7,IF($N555=$E$26,'Extracted info for SC'!$J$8,IF($N555=$F$26,'Extracted info for SC'!$J$9,IF($N555=$G$26,'Extracted info for SC'!$J$10,IF($N555=$H$26,'Extracted info for SC'!$J$11,IF($N555=$I$26,'Extracted info for SC'!$J$12,IF($N555=$J$26,'Extracted info for SC'!$J$13,IF($N555=$K$26,'Extracted info for SC'!$J$14,IF($N555=$L$26,'Extracted info for SC'!$J$15,IF($N555=$M$26,'Extracted info for SC'!$J$16,IF($N555=$N$26,'Extracted info for SC'!$J$17,IF($N555=$O$26,'Extracted info for SC'!$J$18,""))))))))))))))</f>
        <v/>
      </c>
      <c r="Z555" s="155"/>
      <c r="AA555" s="13" t="str">
        <f t="shared" si="203"/>
        <v/>
      </c>
      <c r="AB555" s="155"/>
      <c r="AC555" s="13" t="str">
        <f t="shared" ca="1" si="208"/>
        <v>$AB</v>
      </c>
      <c r="AD555" s="13" t="str" cm="1">
        <f t="array" aca="1" ref="AD555" ca="1">IFERROR(IF((LEFT(INDIRECT("$F"&amp;$S555),4))="GOTS",IF($G555="Organic","GOTS_Organic_raw",(IF($G555="Responsible","GOTS_Responsible",(IF($G555="No Attribute (Conventional)","GOTS_conventional",(IF($G555="Recycled Pre/Post-Consumer","GOTS_pre_post",(IF($G555="In-Conversion","GOTS_in_conversion",(IF($G555="Sustainably Sourced","Sustainably_sourced",""))))))))))),IF($G555="Organic","Organic",(IF($G555="Responsible","Responsible",(IF($G555="No Attribute (Conventional)","No_Attribute_Conventional",(IF($G555="Recycled Pre/Post-Consumer","Recycled_Pre_Post_Consumer",(IF($G555="In-Conversion","In_Conversion",(IF($G555="Recycled Pre-Consumer","Recycled_Pre_Consumer",(IF($G555="Recycled Post-Consumer","Recycled_Post_Consumer",(IF($G555="Sustainably Sourced","Sustainably_sourced","")))))))))))))))),"")</f>
        <v/>
      </c>
      <c r="AE555" s="13" t="e" cm="1">
        <f t="array" aca="1" ref="AE555" ca="1">IF(INDIRECT("$F"&amp;$S555)="","",IF(LEFT(INDIRECT("$F"&amp;$S555),3)="GRS","GRS_RCS_RM",IF((LEFT(INDIRECT("$F"&amp;$S555),3))="RCS","GRS_RCS_RM",IF(INDIRECT("$F"&amp;$S555)="OCS (No Label)","OCS_Conversion_RM",IF(LEFT(INDIRECT("$F"&amp;$S555),3)="OCS","OCS_RM",IF(RIGHT(INDIRECT("$F"&amp;$S555),10)="conversion","GOTS_RM_conversion",IF((LEFT(INDIRECT("$F"&amp;$S555),4))="GOTS","GOTS_RM","Responsible_RM")))))))</f>
        <v>#REF!</v>
      </c>
      <c r="AF555" s="13" t="str" cm="1">
        <f t="array" aca="1" ref="AF555" ca="1">IF($S555="","",INDIRECT("$Z"&amp;$S555))</f>
        <v/>
      </c>
      <c r="AG555" s="155"/>
      <c r="AH555" s="13" t="str" cm="1">
        <f t="array" aca="1" ref="AH555" ca="1">IFERROR(INDIRECT("$ag"&amp;S555),"")</f>
        <v/>
      </c>
      <c r="AI555" s="13" t="e" cm="1">
        <f t="array" aca="1" ref="AI555" ca="1">INDIRECT("O"&amp;S554)</f>
        <v>#REF!</v>
      </c>
      <c r="AJ555" s="13" t="str">
        <f>IF($I555="","",INDEX('Raw Material'!$A$1:$J$75,MATCH(I555,'Raw Material'!$A$1:$A$75,0),(MATCH(G555,'Raw Material'!$A$1:$J$1,0))))</f>
        <v/>
      </c>
      <c r="AK555" s="13" t="str">
        <f t="shared" si="204"/>
        <v>YANLIŞRM</v>
      </c>
      <c r="AL555" s="153" t="str">
        <f t="shared" si="205"/>
        <v/>
      </c>
    </row>
    <row r="556" spans="1:38" ht="16.5" customHeight="1">
      <c r="A556" s="162"/>
      <c r="B556" s="168"/>
      <c r="C556" s="169"/>
      <c r="D556" s="156"/>
      <c r="E556" s="156"/>
      <c r="F556" s="175"/>
      <c r="G556" s="181"/>
      <c r="H556" s="182"/>
      <c r="I556" s="182"/>
      <c r="J556" s="182"/>
      <c r="K556" s="32"/>
      <c r="L556" s="179"/>
      <c r="M556" s="179"/>
      <c r="N556" s="81"/>
      <c r="O556" s="185"/>
      <c r="P556" s="103"/>
      <c r="Q556" s="84" t="str">
        <f t="shared" si="206"/>
        <v/>
      </c>
      <c r="R556" s="159"/>
      <c r="S556" s="28" t="str" cm="1">
        <f t="array" aca="1" ref="S556" ca="1">IF(INDIRECT("A"&amp;114+$U556)&lt;&gt;"",114+$U556,"")</f>
        <v/>
      </c>
      <c r="T556" s="28" t="str">
        <f t="shared" ca="1" si="207"/>
        <v>$B</v>
      </c>
      <c r="U556" s="29">
        <f t="shared" si="214"/>
        <v>432</v>
      </c>
      <c r="V556" s="29">
        <v>36.833333333336199</v>
      </c>
      <c r="W556" s="29">
        <f t="shared" si="215"/>
        <v>36</v>
      </c>
      <c r="X556" s="41" t="str" cm="1">
        <f t="array" aca="1" ref="X556" ca="1">IFERROR(INDEX('PC&amp;PD'!$A$1:$AP$15,ROW('PC&amp;PD'!$A$15),MATCH(INDIRECT(T556),'PC&amp;PD'!$A$1:$AP$1,0)),"")</f>
        <v/>
      </c>
      <c r="Y556" s="13" t="str">
        <f>IF(OR($N556="",$N556=0),"",IF($N556=$E$7,'Extracted info for SC'!$J$6,IF($N556=$D$26,'Extracted info for SC'!$J$7,IF($N556=$E$26,'Extracted info for SC'!$J$8,IF($N556=$F$26,'Extracted info for SC'!$J$9,IF($N556=$G$26,'Extracted info for SC'!$J$10,IF($N556=$H$26,'Extracted info for SC'!$J$11,IF($N556=$I$26,'Extracted info for SC'!$J$12,IF($N556=$J$26,'Extracted info for SC'!$J$13,IF($N556=$K$26,'Extracted info for SC'!$J$14,IF($N556=$L$26,'Extracted info for SC'!$J$15,IF($N556=$M$26,'Extracted info for SC'!$J$16,IF($N556=$N$26,'Extracted info for SC'!$J$17,IF($N556=$O$26,'Extracted info for SC'!$J$18,""))))))))))))))</f>
        <v/>
      </c>
      <c r="Z556" s="155"/>
      <c r="AA556" s="13" t="str">
        <f t="shared" si="203"/>
        <v/>
      </c>
      <c r="AB556" s="155"/>
      <c r="AC556" s="13" t="str">
        <f t="shared" ca="1" si="208"/>
        <v>$AB</v>
      </c>
      <c r="AD556" s="13" t="str" cm="1">
        <f t="array" aca="1" ref="AD556" ca="1">IFERROR(IF((LEFT(INDIRECT("$F"&amp;$S556),4))="GOTS",IF($G556="Organic","GOTS_Organic_raw",(IF($G556="Responsible","GOTS_Responsible",(IF($G556="No Attribute (Conventional)","GOTS_conventional",(IF($G556="Recycled Pre/Post-Consumer","GOTS_pre_post",(IF($G556="In-Conversion","GOTS_in_conversion",(IF($G556="Sustainably Sourced","Sustainably_sourced",""))))))))))),IF($G556="Organic","Organic",(IF($G556="Responsible","Responsible",(IF($G556="No Attribute (Conventional)","No_Attribute_Conventional",(IF($G556="Recycled Pre/Post-Consumer","Recycled_Pre_Post_Consumer",(IF($G556="In-Conversion","In_Conversion",(IF($G556="Recycled Pre-Consumer","Recycled_Pre_Consumer",(IF($G556="Recycled Post-Consumer","Recycled_Post_Consumer",(IF($G556="Sustainably Sourced","Sustainably_sourced","")))))))))))))))),"")</f>
        <v/>
      </c>
      <c r="AE556" s="13" t="e" cm="1">
        <f t="array" aca="1" ref="AE556" ca="1">IF(INDIRECT("$F"&amp;$S556)="","",IF(LEFT(INDIRECT("$F"&amp;$S556),3)="GRS","GRS_RCS_RM",IF((LEFT(INDIRECT("$F"&amp;$S556),3))="RCS","GRS_RCS_RM",IF(INDIRECT("$F"&amp;$S556)="OCS (No Label)","OCS_Conversion_RM",IF(LEFT(INDIRECT("$F"&amp;$S556),3)="OCS","OCS_RM",IF(RIGHT(INDIRECT("$F"&amp;$S556),10)="conversion","GOTS_RM_conversion",IF((LEFT(INDIRECT("$F"&amp;$S556),4))="GOTS","GOTS_RM","Responsible_RM")))))))</f>
        <v>#REF!</v>
      </c>
      <c r="AF556" s="13" t="str" cm="1">
        <f t="array" aca="1" ref="AF556" ca="1">IF($S556="","",INDIRECT("$Z"&amp;$S556))</f>
        <v/>
      </c>
      <c r="AG556" s="155"/>
      <c r="AH556" s="13" t="str" cm="1">
        <f t="array" aca="1" ref="AH556" ca="1">IFERROR(INDIRECT("$ag"&amp;S556),"")</f>
        <v/>
      </c>
      <c r="AI556" s="13" t="e" cm="1">
        <f t="array" aca="1" ref="AI556" ca="1">INDIRECT("O"&amp;S555)</f>
        <v>#REF!</v>
      </c>
      <c r="AJ556" s="13" t="str">
        <f>IF($I556="","",INDEX('Raw Material'!$A$1:$J$75,MATCH(I556,'Raw Material'!$A$1:$A$75,0),(MATCH(G556,'Raw Material'!$A$1:$J$1,0))))</f>
        <v/>
      </c>
      <c r="AK556" s="13" t="str">
        <f t="shared" si="204"/>
        <v>YANLIŞRM</v>
      </c>
      <c r="AL556" s="153" t="str">
        <f t="shared" si="205"/>
        <v/>
      </c>
    </row>
    <row r="557" spans="1:38" ht="16.5" customHeight="1" thickBot="1">
      <c r="A557" s="163"/>
      <c r="B557" s="170"/>
      <c r="C557" s="171"/>
      <c r="D557" s="156"/>
      <c r="E557" s="156"/>
      <c r="F557" s="176"/>
      <c r="G557" s="157"/>
      <c r="H557" s="158"/>
      <c r="I557" s="158"/>
      <c r="J557" s="158"/>
      <c r="K557" s="33"/>
      <c r="L557" s="180"/>
      <c r="M557" s="180"/>
      <c r="N557" s="82"/>
      <c r="O557" s="186"/>
      <c r="P557" s="103"/>
      <c r="Q557" s="84" t="str">
        <f t="shared" si="206"/>
        <v/>
      </c>
      <c r="R557" s="159"/>
      <c r="S557" s="28" t="str" cm="1">
        <f t="array" aca="1" ref="S557" ca="1">IF(INDIRECT("A"&amp;114+$U557)&lt;&gt;"",114+$U557,"")</f>
        <v/>
      </c>
      <c r="T557" s="28" t="str">
        <f t="shared" ca="1" si="207"/>
        <v>$B</v>
      </c>
      <c r="U557" s="29">
        <f t="shared" si="214"/>
        <v>432</v>
      </c>
      <c r="V557" s="29">
        <v>36.916666666669499</v>
      </c>
      <c r="W557" s="29">
        <f t="shared" si="215"/>
        <v>36</v>
      </c>
      <c r="X557" s="41" t="str" cm="1">
        <f t="array" aca="1" ref="X557" ca="1">IFERROR(INDEX('PC&amp;PD'!$A$1:$AP$15,ROW('PC&amp;PD'!$A$15),MATCH(INDIRECT(T557),'PC&amp;PD'!$A$1:$AP$1,0)),"")</f>
        <v/>
      </c>
      <c r="Y557" s="13" t="str">
        <f>IF(OR($N557="",$N557=0),"",IF($N557=$E$7,'Extracted info for SC'!$J$6,IF($N557=$D$26,'Extracted info for SC'!$J$7,IF($N557=$E$26,'Extracted info for SC'!$J$8,IF($N557=$F$26,'Extracted info for SC'!$J$9,IF($N557=$G$26,'Extracted info for SC'!$J$10,IF($N557=$H$26,'Extracted info for SC'!$J$11,IF($N557=$I$26,'Extracted info for SC'!$J$12,IF($N557=$J$26,'Extracted info for SC'!$J$13,IF($N557=$K$26,'Extracted info for SC'!$J$14,IF($N557=$L$26,'Extracted info for SC'!$J$15,IF($N557=$M$26,'Extracted info for SC'!$J$16,IF($N557=$N$26,'Extracted info for SC'!$J$17,IF($N557=$O$26,'Extracted info for SC'!$J$18,""))))))))))))))</f>
        <v/>
      </c>
      <c r="Z557" s="155"/>
      <c r="AA557" s="13" t="str">
        <f t="shared" si="203"/>
        <v/>
      </c>
      <c r="AB557" s="155"/>
      <c r="AC557" s="13" t="str">
        <f t="shared" ca="1" si="208"/>
        <v>$AB</v>
      </c>
      <c r="AD557" s="13" t="str" cm="1">
        <f t="array" aca="1" ref="AD557" ca="1">IFERROR(IF((LEFT(INDIRECT("$F"&amp;$S557),4))="GOTS",IF($G557="Organic","GOTS_Organic_raw",(IF($G557="Responsible","GOTS_Responsible",(IF($G557="No Attribute (Conventional)","GOTS_conventional",(IF($G557="Recycled Pre/Post-Consumer","GOTS_pre_post",(IF($G557="In-Conversion","GOTS_in_conversion",(IF($G557="Sustainably Sourced","Sustainably_sourced",""))))))))))),IF($G557="Organic","Organic",(IF($G557="Responsible","Responsible",(IF($G557="No Attribute (Conventional)","No_Attribute_Conventional",(IF($G557="Recycled Pre/Post-Consumer","Recycled_Pre_Post_Consumer",(IF($G557="In-Conversion","In_Conversion",(IF($G557="Recycled Pre-Consumer","Recycled_Pre_Consumer",(IF($G557="Recycled Post-Consumer","Recycled_Post_Consumer",(IF($G557="Sustainably Sourced","Sustainably_sourced","")))))))))))))))),"")</f>
        <v/>
      </c>
      <c r="AE557" s="13" t="e" cm="1">
        <f t="array" aca="1" ref="AE557" ca="1">IF(INDIRECT("$F"&amp;$S557)="","",IF(LEFT(INDIRECT("$F"&amp;$S557),3)="GRS","GRS_RCS_RM",IF((LEFT(INDIRECT("$F"&amp;$S557),3))="RCS","GRS_RCS_RM",IF(INDIRECT("$F"&amp;$S557)="OCS (No Label)","OCS_Conversion_RM",IF(LEFT(INDIRECT("$F"&amp;$S557),3)="OCS","OCS_RM",IF(RIGHT(INDIRECT("$F"&amp;$S557),10)="conversion","GOTS_RM_conversion",IF((LEFT(INDIRECT("$F"&amp;$S557),4))="GOTS","GOTS_RM","Responsible_RM")))))))</f>
        <v>#REF!</v>
      </c>
      <c r="AF557" s="13" t="str" cm="1">
        <f t="array" aca="1" ref="AF557" ca="1">IF($S557="","",INDIRECT("$Z"&amp;$S557))</f>
        <v/>
      </c>
      <c r="AG557" s="155"/>
      <c r="AH557" s="13" t="str" cm="1">
        <f t="array" aca="1" ref="AH557" ca="1">IFERROR(INDIRECT("$ag"&amp;S557),"")</f>
        <v/>
      </c>
      <c r="AI557" s="13" t="e" cm="1">
        <f t="array" aca="1" ref="AI557" ca="1">INDIRECT("O"&amp;S556)</f>
        <v>#REF!</v>
      </c>
      <c r="AJ557" s="13" t="str">
        <f>IF($I557="","",INDEX('Raw Material'!$A$1:$J$75,MATCH(I557,'Raw Material'!$A$1:$A$75,0),(MATCH(G557,'Raw Material'!$A$1:$J$1,0))))</f>
        <v/>
      </c>
      <c r="AK557" s="13" t="str">
        <f t="shared" si="204"/>
        <v>YANLIŞRM</v>
      </c>
      <c r="AL557" s="153" t="str">
        <f t="shared" si="205"/>
        <v/>
      </c>
    </row>
    <row r="558" spans="1:38" ht="16.5" customHeight="1">
      <c r="A558" s="160" t="str">
        <f>IF(B558="","",COUNTA($B$114:$B558))</f>
        <v/>
      </c>
      <c r="B558" s="164"/>
      <c r="C558" s="165"/>
      <c r="D558" s="183"/>
      <c r="E558" s="183"/>
      <c r="F558" s="172"/>
      <c r="G558" s="212"/>
      <c r="H558" s="206"/>
      <c r="I558" s="206"/>
      <c r="J558" s="206"/>
      <c r="K558" s="31"/>
      <c r="L558" s="177" t="str">
        <f t="shared" ref="L558" si="228">IF(R558="","",LEFT(R558,LEN(R558)-2))</f>
        <v/>
      </c>
      <c r="M558" s="177"/>
      <c r="N558" s="80"/>
      <c r="O558" s="184"/>
      <c r="P558" s="103"/>
      <c r="Q558" s="84" t="str">
        <f t="shared" si="206"/>
        <v/>
      </c>
      <c r="R558" s="159" t="str">
        <f t="shared" ref="R558" si="229">CONCATENATE($Q558,Q559,Q560,Q561,Q562,Q563,$Q564,$Q565,$Q566,$Q567,Q568,Q569)</f>
        <v/>
      </c>
      <c r="S558" s="28" t="str" cm="1">
        <f t="array" aca="1" ref="S558" ca="1">IF(INDIRECT("A"&amp;114+$U558)&lt;&gt;"",114+$U558,"")</f>
        <v/>
      </c>
      <c r="T558" s="28" t="str">
        <f t="shared" ca="1" si="207"/>
        <v>$B</v>
      </c>
      <c r="U558" s="29">
        <f t="shared" si="214"/>
        <v>444</v>
      </c>
      <c r="V558" s="29">
        <v>37.0000000000028</v>
      </c>
      <c r="W558" s="29">
        <f t="shared" si="215"/>
        <v>37</v>
      </c>
      <c r="X558" s="41" t="str" cm="1">
        <f t="array" aca="1" ref="X558" ca="1">IFERROR(INDEX('PC&amp;PD'!$A$1:$AP$15,ROW('PC&amp;PD'!$A$15),MATCH(INDIRECT(T558),'PC&amp;PD'!$A$1:$AP$1,0)),"")</f>
        <v/>
      </c>
      <c r="Y558" s="13" t="str">
        <f>IF(OR($N558="",$N558=0),"",IF($N558=$E$7,'Extracted info for SC'!$J$6,IF($N558=$D$26,'Extracted info for SC'!$J$7,IF($N558=$E$26,'Extracted info for SC'!$J$8,IF($N558=$F$26,'Extracted info for SC'!$J$9,IF($N558=$G$26,'Extracted info for SC'!$J$10,IF($N558=$H$26,'Extracted info for SC'!$J$11,IF($N558=$I$26,'Extracted info for SC'!$J$12,IF($N558=$J$26,'Extracted info for SC'!$J$13,IF($N558=$K$26,'Extracted info for SC'!$J$14,IF($N558=$L$26,'Extracted info for SC'!$J$15,IF($N558=$M$26,'Extracted info for SC'!$J$16,IF($N558=$N$26,'Extracted info for SC'!$J$17,IF($N558=$O$26,'Extracted info for SC'!$J$18,""))))))))))))))</f>
        <v/>
      </c>
      <c r="Z558" s="155" t="str">
        <f t="shared" ref="Z558" si="230">IFERROR(IF($F558="OCS 100","OCS (OCS 100)",IF($F558="OCS Blended","OCS (OCS Blended)",IF($F558="OCS (No Label)","OCS (No Label)",IF($F558="RCS 100","RCS (RCS 100)",IF($F558="RCS Blended","RCS (RCS Blended)",IF($F558="GRS","GRS (GRS)",IF($F558="GRS (No Label)", "GRS (No Label)",IF($F558="RDS","RDS (RDS)",IF($F558="RWS","RWS (RWS)",IF($F558="RAS","RAS (RAS)",IF($F558="RMS","RMS (RMS)",IF($F558="GOTS Organic","GOTS (Organic)",IF($F558="GOTS Made with organic","GOTS (Made with Organic)",IF($F558="GOTS Organic - in conversion","GOTS (Organic - In Conversion)",IF($F558="GOTS Made with organic - in conversion","GOTS (Made with Organic - In Conversion)",""))))))))))))))),"")</f>
        <v/>
      </c>
      <c r="AA558" s="13" t="str">
        <f t="shared" si="203"/>
        <v/>
      </c>
      <c r="AB558" s="155" t="str">
        <f t="shared" ref="AB558" si="231">IFERROR(IF($F558="OCS 100", "OCS_100",IF($F558="OCS Blended", "OCS_Blended",IF($F558="OCS (No Label)", "OCS_No_Label",IF($F558="RCS 100", "RCS_100",IF($F558="RCS Blended","RCS_Blended",IF($F558="GRS","GRS",IF($F558="GRS (No Label)", "GRS_No_Label",IF($F558="RDS","RDS",IF($F558="RWS","RWS",IF($F558="RMS","RMS",IF($F558="GOTS Organic","GOTS_Organic",IF($F558="GOTS Made with organic","GOTS_Made_with_organic",IF($F558="GOTS Organic - in conversion","GOTS_Organic_in_Conversion",IF($F558="GOTS Made with organic - in conversion","GOTS_Made_with_Organic_in_Conversion",IF($F558="RAS","RAS",""))))))))))))))),"")</f>
        <v/>
      </c>
      <c r="AC558" s="13" t="str">
        <f t="shared" ca="1" si="208"/>
        <v>$AB</v>
      </c>
      <c r="AD558" s="13" t="str" cm="1">
        <f t="array" aca="1" ref="AD558" ca="1">IFERROR(IF((LEFT(INDIRECT("$F"&amp;$S558),4))="GOTS",IF($G558="Organic","GOTS_Organic_raw",(IF($G558="Responsible","GOTS_Responsible",(IF($G558="No Attribute (Conventional)","GOTS_conventional",(IF($G558="Recycled Pre/Post-Consumer","GOTS_pre_post",(IF($G558="In-Conversion","GOTS_in_conversion",(IF($G558="Sustainably Sourced","Sustainably_sourced",""))))))))))),IF($G558="Organic","Organic",(IF($G558="Responsible","Responsible",(IF($G558="No Attribute (Conventional)","No_Attribute_Conventional",(IF($G558="Recycled Pre/Post-Consumer","Recycled_Pre_Post_Consumer",(IF($G558="In-Conversion","In_Conversion",(IF($G558="Recycled Pre-Consumer","Recycled_Pre_Consumer",(IF($G558="Recycled Post-Consumer","Recycled_Post_Consumer",(IF($G558="Sustainably Sourced","Sustainably_sourced","")))))))))))))))),"")</f>
        <v/>
      </c>
      <c r="AE558" s="13" t="e" cm="1">
        <f t="array" aca="1" ref="AE558" ca="1">IF(INDIRECT("$F"&amp;$S558)="","",IF(LEFT(INDIRECT("$F"&amp;$S558),3)="GRS","GRS_RCS_RM",IF((LEFT(INDIRECT("$F"&amp;$S558),3))="RCS","GRS_RCS_RM",IF(INDIRECT("$F"&amp;$S558)="OCS (No Label)","OCS_Conversion_RM",IF(LEFT(INDIRECT("$F"&amp;$S558),3)="OCS","OCS_RM",IF(RIGHT(INDIRECT("$F"&amp;$S558),10)="conversion","GOTS_RM_conversion",IF((LEFT(INDIRECT("$F"&amp;$S558),4))="GOTS","GOTS_RM","Responsible_RM")))))))</f>
        <v>#REF!</v>
      </c>
      <c r="AF558" s="13" t="str" cm="1">
        <f t="array" aca="1" ref="AF558" ca="1">IF($S558="","",INDIRECT("$Z"&amp;$S558))</f>
        <v/>
      </c>
      <c r="AG558" s="155" t="str">
        <f t="shared" si="213"/>
        <v/>
      </c>
      <c r="AH558" s="13" t="str" cm="1">
        <f t="array" aca="1" ref="AH558" ca="1">IFERROR(INDIRECT("$ag"&amp;S558),"")</f>
        <v/>
      </c>
      <c r="AI558" s="13" t="e" cm="1">
        <f t="array" aca="1" ref="AI558" ca="1">INDIRECT("O"&amp;S557)</f>
        <v>#REF!</v>
      </c>
      <c r="AJ558" s="13" t="str">
        <f>IF($I558="","",INDEX('Raw Material'!$A$1:$J$75,MATCH(I558,'Raw Material'!$A$1:$A$75,0),(MATCH(G558,'Raw Material'!$A$1:$J$1,0))))</f>
        <v/>
      </c>
      <c r="AK558" s="13" t="str">
        <f t="shared" si="204"/>
        <v>YANLIŞRM</v>
      </c>
      <c r="AL558" s="153" t="str">
        <f t="shared" si="205"/>
        <v/>
      </c>
    </row>
    <row r="559" spans="1:38" ht="16.5" customHeight="1">
      <c r="A559" s="161"/>
      <c r="B559" s="166"/>
      <c r="C559" s="167"/>
      <c r="D559" s="156"/>
      <c r="E559" s="156"/>
      <c r="F559" s="173"/>
      <c r="G559" s="181"/>
      <c r="H559" s="182"/>
      <c r="I559" s="182"/>
      <c r="J559" s="182"/>
      <c r="K559" s="32"/>
      <c r="L559" s="178"/>
      <c r="M559" s="178"/>
      <c r="N559" s="81"/>
      <c r="O559" s="185"/>
      <c r="P559" s="103"/>
      <c r="Q559" s="84" t="str">
        <f t="shared" si="206"/>
        <v/>
      </c>
      <c r="R559" s="159"/>
      <c r="S559" s="28" t="str" cm="1">
        <f t="array" aca="1" ref="S559" ca="1">IF(INDIRECT("A"&amp;114+$U559)&lt;&gt;"",114+$U559,"")</f>
        <v/>
      </c>
      <c r="T559" s="28" t="str">
        <f t="shared" ca="1" si="207"/>
        <v>$B</v>
      </c>
      <c r="U559" s="29">
        <f t="shared" si="214"/>
        <v>444</v>
      </c>
      <c r="V559" s="29">
        <v>37.083333333336199</v>
      </c>
      <c r="W559" s="29">
        <f t="shared" si="215"/>
        <v>37</v>
      </c>
      <c r="X559" s="41" t="str" cm="1">
        <f t="array" aca="1" ref="X559" ca="1">IFERROR(INDEX('PC&amp;PD'!$A$1:$AP$15,ROW('PC&amp;PD'!$A$15),MATCH(INDIRECT(T559),'PC&amp;PD'!$A$1:$AP$1,0)),"")</f>
        <v/>
      </c>
      <c r="Y559" s="13" t="str">
        <f>IF(OR($N559="",$N559=0),"",IF($N559=$E$7,'Extracted info for SC'!$J$6,IF($N559=$D$26,'Extracted info for SC'!$J$7,IF($N559=$E$26,'Extracted info for SC'!$J$8,IF($N559=$F$26,'Extracted info for SC'!$J$9,IF($N559=$G$26,'Extracted info for SC'!$J$10,IF($N559=$H$26,'Extracted info for SC'!$J$11,IF($N559=$I$26,'Extracted info for SC'!$J$12,IF($N559=$J$26,'Extracted info for SC'!$J$13,IF($N559=$K$26,'Extracted info for SC'!$J$14,IF($N559=$L$26,'Extracted info for SC'!$J$15,IF($N559=$M$26,'Extracted info for SC'!$J$16,IF($N559=$N$26,'Extracted info for SC'!$J$17,IF($N559=$O$26,'Extracted info for SC'!$J$18,""))))))))))))))</f>
        <v/>
      </c>
      <c r="Z559" s="155"/>
      <c r="AA559" s="13" t="str">
        <f t="shared" si="203"/>
        <v/>
      </c>
      <c r="AB559" s="155"/>
      <c r="AC559" s="13" t="str">
        <f t="shared" ca="1" si="208"/>
        <v>$AB</v>
      </c>
      <c r="AD559" s="13" t="str" cm="1">
        <f t="array" aca="1" ref="AD559" ca="1">IFERROR(IF((LEFT(INDIRECT("$F"&amp;$S559),4))="GOTS",IF($G559="Organic","GOTS_Organic_raw",(IF($G559="Responsible","GOTS_Responsible",(IF($G559="No Attribute (Conventional)","GOTS_conventional",(IF($G559="Recycled Pre/Post-Consumer","GOTS_pre_post",(IF($G559="In-Conversion","GOTS_in_conversion",(IF($G559="Sustainably Sourced","Sustainably_sourced",""))))))))))),IF($G559="Organic","Organic",(IF($G559="Responsible","Responsible",(IF($G559="No Attribute (Conventional)","No_Attribute_Conventional",(IF($G559="Recycled Pre/Post-Consumer","Recycled_Pre_Post_Consumer",(IF($G559="In-Conversion","In_Conversion",(IF($G559="Recycled Pre-Consumer","Recycled_Pre_Consumer",(IF($G559="Recycled Post-Consumer","Recycled_Post_Consumer",(IF($G559="Sustainably Sourced","Sustainably_sourced","")))))))))))))))),"")</f>
        <v/>
      </c>
      <c r="AE559" s="13" t="e" cm="1">
        <f t="array" aca="1" ref="AE559" ca="1">IF(INDIRECT("$F"&amp;$S559)="","",IF(LEFT(INDIRECT("$F"&amp;$S559),3)="GRS","GRS_RCS_RM",IF((LEFT(INDIRECT("$F"&amp;$S559),3))="RCS","GRS_RCS_RM",IF(INDIRECT("$F"&amp;$S559)="OCS (No Label)","OCS_Conversion_RM",IF(LEFT(INDIRECT("$F"&amp;$S559),3)="OCS","OCS_RM",IF(RIGHT(INDIRECT("$F"&amp;$S559),10)="conversion","GOTS_RM_conversion",IF((LEFT(INDIRECT("$F"&amp;$S559),4))="GOTS","GOTS_RM","Responsible_RM")))))))</f>
        <v>#REF!</v>
      </c>
      <c r="AF559" s="13" t="str" cm="1">
        <f t="array" aca="1" ref="AF559" ca="1">IF($S559="","",INDIRECT("$Z"&amp;$S559))</f>
        <v/>
      </c>
      <c r="AG559" s="155"/>
      <c r="AH559" s="13" t="str" cm="1">
        <f t="array" aca="1" ref="AH559" ca="1">IFERROR(INDIRECT("$ag"&amp;S559),"")</f>
        <v/>
      </c>
      <c r="AI559" s="13" t="e" cm="1">
        <f t="array" aca="1" ref="AI559" ca="1">INDIRECT("O"&amp;S558)</f>
        <v>#REF!</v>
      </c>
      <c r="AJ559" s="13" t="str">
        <f>IF($I559="","",INDEX('Raw Material'!$A$1:$J$75,MATCH(I559,'Raw Material'!$A$1:$A$75,0),(MATCH(G559,'Raw Material'!$A$1:$J$1,0))))</f>
        <v/>
      </c>
      <c r="AK559" s="13" t="str">
        <f t="shared" si="204"/>
        <v>YANLIŞRM</v>
      </c>
      <c r="AL559" s="153" t="str">
        <f t="shared" si="205"/>
        <v/>
      </c>
    </row>
    <row r="560" spans="1:38" ht="16.5" customHeight="1">
      <c r="A560" s="161"/>
      <c r="B560" s="166"/>
      <c r="C560" s="167"/>
      <c r="D560" s="156"/>
      <c r="E560" s="156"/>
      <c r="F560" s="173"/>
      <c r="G560" s="181"/>
      <c r="H560" s="182"/>
      <c r="I560" s="182"/>
      <c r="J560" s="182"/>
      <c r="K560" s="32"/>
      <c r="L560" s="178"/>
      <c r="M560" s="178"/>
      <c r="N560" s="81"/>
      <c r="O560" s="185"/>
      <c r="P560" s="103"/>
      <c r="Q560" s="84" t="str">
        <f t="shared" si="206"/>
        <v/>
      </c>
      <c r="R560" s="159"/>
      <c r="S560" s="28" t="str" cm="1">
        <f t="array" aca="1" ref="S560" ca="1">IF(INDIRECT("A"&amp;114+$U560)&lt;&gt;"",114+$U560,"")</f>
        <v/>
      </c>
      <c r="T560" s="28" t="str">
        <f t="shared" ca="1" si="207"/>
        <v>$B</v>
      </c>
      <c r="U560" s="29">
        <f t="shared" si="214"/>
        <v>444</v>
      </c>
      <c r="V560" s="29">
        <v>37.166666666669499</v>
      </c>
      <c r="W560" s="29">
        <f t="shared" si="215"/>
        <v>37</v>
      </c>
      <c r="X560" s="41" t="str" cm="1">
        <f t="array" aca="1" ref="X560" ca="1">IFERROR(INDEX('PC&amp;PD'!$A$1:$AP$15,ROW('PC&amp;PD'!$A$15),MATCH(INDIRECT(T560),'PC&amp;PD'!$A$1:$AP$1,0)),"")</f>
        <v/>
      </c>
      <c r="Y560" s="13" t="str">
        <f>IF(OR($N560="",$N560=0),"",IF($N560=$E$7,'Extracted info for SC'!$J$6,IF($N560=$D$26,'Extracted info for SC'!$J$7,IF($N560=$E$26,'Extracted info for SC'!$J$8,IF($N560=$F$26,'Extracted info for SC'!$J$9,IF($N560=$G$26,'Extracted info for SC'!$J$10,IF($N560=$H$26,'Extracted info for SC'!$J$11,IF($N560=$I$26,'Extracted info for SC'!$J$12,IF($N560=$J$26,'Extracted info for SC'!$J$13,IF($N560=$K$26,'Extracted info for SC'!$J$14,IF($N560=$L$26,'Extracted info for SC'!$J$15,IF($N560=$M$26,'Extracted info for SC'!$J$16,IF($N560=$N$26,'Extracted info for SC'!$J$17,IF($N560=$O$26,'Extracted info for SC'!$J$18,""))))))))))))))</f>
        <v/>
      </c>
      <c r="Z560" s="155"/>
      <c r="AA560" s="13" t="str">
        <f t="shared" si="203"/>
        <v/>
      </c>
      <c r="AB560" s="155"/>
      <c r="AC560" s="13" t="str">
        <f t="shared" ca="1" si="208"/>
        <v>$AB</v>
      </c>
      <c r="AD560" s="13" t="str" cm="1">
        <f t="array" aca="1" ref="AD560" ca="1">IFERROR(IF((LEFT(INDIRECT("$F"&amp;$S560),4))="GOTS",IF($G560="Organic","GOTS_Organic_raw",(IF($G560="Responsible","GOTS_Responsible",(IF($G560="No Attribute (Conventional)","GOTS_conventional",(IF($G560="Recycled Pre/Post-Consumer","GOTS_pre_post",(IF($G560="In-Conversion","GOTS_in_conversion",(IF($G560="Sustainably Sourced","Sustainably_sourced",""))))))))))),IF($G560="Organic","Organic",(IF($G560="Responsible","Responsible",(IF($G560="No Attribute (Conventional)","No_Attribute_Conventional",(IF($G560="Recycled Pre/Post-Consumer","Recycled_Pre_Post_Consumer",(IF($G560="In-Conversion","In_Conversion",(IF($G560="Recycled Pre-Consumer","Recycled_Pre_Consumer",(IF($G560="Recycled Post-Consumer","Recycled_Post_Consumer",(IF($G560="Sustainably Sourced","Sustainably_sourced","")))))))))))))))),"")</f>
        <v/>
      </c>
      <c r="AE560" s="13" t="e" cm="1">
        <f t="array" aca="1" ref="AE560" ca="1">IF(INDIRECT("$F"&amp;$S560)="","",IF(LEFT(INDIRECT("$F"&amp;$S560),3)="GRS","GRS_RCS_RM",IF((LEFT(INDIRECT("$F"&amp;$S560),3))="RCS","GRS_RCS_RM",IF(INDIRECT("$F"&amp;$S560)="OCS (No Label)","OCS_Conversion_RM",IF(LEFT(INDIRECT("$F"&amp;$S560),3)="OCS","OCS_RM",IF(RIGHT(INDIRECT("$F"&amp;$S560),10)="conversion","GOTS_RM_conversion",IF((LEFT(INDIRECT("$F"&amp;$S560),4))="GOTS","GOTS_RM","Responsible_RM")))))))</f>
        <v>#REF!</v>
      </c>
      <c r="AF560" s="13" t="str" cm="1">
        <f t="array" aca="1" ref="AF560" ca="1">IF($S560="","",INDIRECT("$Z"&amp;$S560))</f>
        <v/>
      </c>
      <c r="AG560" s="155"/>
      <c r="AH560" s="13" t="str" cm="1">
        <f t="array" aca="1" ref="AH560" ca="1">IFERROR(INDIRECT("$ag"&amp;S560),"")</f>
        <v/>
      </c>
      <c r="AI560" s="13" t="e" cm="1">
        <f t="array" aca="1" ref="AI560" ca="1">INDIRECT("O"&amp;S559)</f>
        <v>#REF!</v>
      </c>
      <c r="AJ560" s="13" t="str">
        <f>IF($I560="","",INDEX('Raw Material'!$A$1:$J$75,MATCH(I560,'Raw Material'!$A$1:$A$75,0),(MATCH(G560,'Raw Material'!$A$1:$J$1,0))))</f>
        <v/>
      </c>
      <c r="AK560" s="13" t="str">
        <f t="shared" si="204"/>
        <v>YANLIŞRM</v>
      </c>
      <c r="AL560" s="153" t="str">
        <f t="shared" si="205"/>
        <v/>
      </c>
    </row>
    <row r="561" spans="1:38" ht="16.5" customHeight="1">
      <c r="A561" s="161"/>
      <c r="B561" s="166"/>
      <c r="C561" s="167"/>
      <c r="D561" s="156"/>
      <c r="E561" s="156"/>
      <c r="F561" s="174"/>
      <c r="G561" s="181"/>
      <c r="H561" s="182"/>
      <c r="I561" s="182"/>
      <c r="J561" s="182"/>
      <c r="K561" s="32"/>
      <c r="L561" s="178"/>
      <c r="M561" s="178"/>
      <c r="N561" s="81"/>
      <c r="O561" s="185"/>
      <c r="P561" s="103"/>
      <c r="Q561" s="84" t="str">
        <f t="shared" si="206"/>
        <v/>
      </c>
      <c r="R561" s="159"/>
      <c r="S561" s="28" t="str" cm="1">
        <f t="array" aca="1" ref="S561" ca="1">IF(INDIRECT("A"&amp;114+$U561)&lt;&gt;"",114+$U561,"")</f>
        <v/>
      </c>
      <c r="T561" s="28" t="str">
        <f t="shared" ca="1" si="207"/>
        <v>$B</v>
      </c>
      <c r="U561" s="29">
        <f t="shared" si="214"/>
        <v>444</v>
      </c>
      <c r="V561" s="29">
        <v>37.250000000002899</v>
      </c>
      <c r="W561" s="29">
        <f t="shared" si="215"/>
        <v>37</v>
      </c>
      <c r="X561" s="41" t="str" cm="1">
        <f t="array" aca="1" ref="X561" ca="1">IFERROR(INDEX('PC&amp;PD'!$A$1:$AP$15,ROW('PC&amp;PD'!$A$15),MATCH(INDIRECT(T561),'PC&amp;PD'!$A$1:$AP$1,0)),"")</f>
        <v/>
      </c>
      <c r="Y561" s="13" t="str">
        <f>IF(OR($N561="",$N561=0),"",IF($N561=$E$7,'Extracted info for SC'!$J$6,IF($N561=$D$26,'Extracted info for SC'!$J$7,IF($N561=$E$26,'Extracted info for SC'!$J$8,IF($N561=$F$26,'Extracted info for SC'!$J$9,IF($N561=$G$26,'Extracted info for SC'!$J$10,IF($N561=$H$26,'Extracted info for SC'!$J$11,IF($N561=$I$26,'Extracted info for SC'!$J$12,IF($N561=$J$26,'Extracted info for SC'!$J$13,IF($N561=$K$26,'Extracted info for SC'!$J$14,IF($N561=$L$26,'Extracted info for SC'!$J$15,IF($N561=$M$26,'Extracted info for SC'!$J$16,IF($N561=$N$26,'Extracted info for SC'!$J$17,IF($N561=$O$26,'Extracted info for SC'!$J$18,""))))))))))))))</f>
        <v/>
      </c>
      <c r="Z561" s="155"/>
      <c r="AA561" s="13" t="str">
        <f t="shared" si="203"/>
        <v/>
      </c>
      <c r="AB561" s="155"/>
      <c r="AC561" s="13" t="str">
        <f t="shared" ca="1" si="208"/>
        <v>$AB</v>
      </c>
      <c r="AD561" s="13" t="str" cm="1">
        <f t="array" aca="1" ref="AD561" ca="1">IFERROR(IF((LEFT(INDIRECT("$F"&amp;$S561),4))="GOTS",IF($G561="Organic","GOTS_Organic_raw",(IF($G561="Responsible","GOTS_Responsible",(IF($G561="No Attribute (Conventional)","GOTS_conventional",(IF($G561="Recycled Pre/Post-Consumer","GOTS_pre_post",(IF($G561="In-Conversion","GOTS_in_conversion",(IF($G561="Sustainably Sourced","Sustainably_sourced",""))))))))))),IF($G561="Organic","Organic",(IF($G561="Responsible","Responsible",(IF($G561="No Attribute (Conventional)","No_Attribute_Conventional",(IF($G561="Recycled Pre/Post-Consumer","Recycled_Pre_Post_Consumer",(IF($G561="In-Conversion","In_Conversion",(IF($G561="Recycled Pre-Consumer","Recycled_Pre_Consumer",(IF($G561="Recycled Post-Consumer","Recycled_Post_Consumer",(IF($G561="Sustainably Sourced","Sustainably_sourced","")))))))))))))))),"")</f>
        <v/>
      </c>
      <c r="AE561" s="13" t="e" cm="1">
        <f t="array" aca="1" ref="AE561" ca="1">IF(INDIRECT("$F"&amp;$S561)="","",IF(LEFT(INDIRECT("$F"&amp;$S561),3)="GRS","GRS_RCS_RM",IF((LEFT(INDIRECT("$F"&amp;$S561),3))="RCS","GRS_RCS_RM",IF(INDIRECT("$F"&amp;$S561)="OCS (No Label)","OCS_Conversion_RM",IF(LEFT(INDIRECT("$F"&amp;$S561),3)="OCS","OCS_RM",IF(RIGHT(INDIRECT("$F"&amp;$S561),10)="conversion","GOTS_RM_conversion",IF((LEFT(INDIRECT("$F"&amp;$S561),4))="GOTS","GOTS_RM","Responsible_RM")))))))</f>
        <v>#REF!</v>
      </c>
      <c r="AF561" s="13" t="str" cm="1">
        <f t="array" aca="1" ref="AF561" ca="1">IF($S561="","",INDIRECT("$Z"&amp;$S561))</f>
        <v/>
      </c>
      <c r="AG561" s="155"/>
      <c r="AH561" s="13" t="str" cm="1">
        <f t="array" aca="1" ref="AH561" ca="1">IFERROR(INDIRECT("$ag"&amp;S561),"")</f>
        <v/>
      </c>
      <c r="AI561" s="13" t="e" cm="1">
        <f t="array" aca="1" ref="AI561" ca="1">INDIRECT("O"&amp;S560)</f>
        <v>#REF!</v>
      </c>
      <c r="AJ561" s="13" t="str">
        <f>IF($I561="","",INDEX('Raw Material'!$A$1:$J$75,MATCH(I561,'Raw Material'!$A$1:$A$75,0),(MATCH(G561,'Raw Material'!$A$1:$J$1,0))))</f>
        <v/>
      </c>
      <c r="AK561" s="13" t="str">
        <f t="shared" si="204"/>
        <v>YANLIŞRM</v>
      </c>
      <c r="AL561" s="153" t="str">
        <f t="shared" si="205"/>
        <v/>
      </c>
    </row>
    <row r="562" spans="1:38" ht="16.5" customHeight="1">
      <c r="A562" s="161"/>
      <c r="B562" s="166"/>
      <c r="C562" s="167"/>
      <c r="D562" s="156"/>
      <c r="E562" s="156"/>
      <c r="F562" s="174"/>
      <c r="G562" s="181"/>
      <c r="H562" s="182"/>
      <c r="I562" s="182"/>
      <c r="J562" s="182"/>
      <c r="K562" s="32"/>
      <c r="L562" s="178"/>
      <c r="M562" s="178"/>
      <c r="N562" s="81"/>
      <c r="O562" s="185"/>
      <c r="P562" s="103"/>
      <c r="Q562" s="84" t="str">
        <f t="shared" si="206"/>
        <v/>
      </c>
      <c r="R562" s="159"/>
      <c r="S562" s="28" t="str" cm="1">
        <f t="array" aca="1" ref="S562" ca="1">IF(INDIRECT("A"&amp;114+$U562)&lt;&gt;"",114+$U562,"")</f>
        <v/>
      </c>
      <c r="T562" s="28" t="str">
        <f t="shared" ca="1" si="207"/>
        <v>$B</v>
      </c>
      <c r="U562" s="29">
        <f t="shared" si="214"/>
        <v>444</v>
      </c>
      <c r="V562" s="29">
        <v>37.333333333336199</v>
      </c>
      <c r="W562" s="29">
        <f t="shared" si="215"/>
        <v>37</v>
      </c>
      <c r="X562" s="41" t="str" cm="1">
        <f t="array" aca="1" ref="X562" ca="1">IFERROR(INDEX('PC&amp;PD'!$A$1:$AP$15,ROW('PC&amp;PD'!$A$15),MATCH(INDIRECT(T562),'PC&amp;PD'!$A$1:$AP$1,0)),"")</f>
        <v/>
      </c>
      <c r="Y562" s="13" t="str">
        <f>IF(OR($N562="",$N562=0),"",IF($N562=$E$7,'Extracted info for SC'!$J$6,IF($N562=$D$26,'Extracted info for SC'!$J$7,IF($N562=$E$26,'Extracted info for SC'!$J$8,IF($N562=$F$26,'Extracted info for SC'!$J$9,IF($N562=$G$26,'Extracted info for SC'!$J$10,IF($N562=$H$26,'Extracted info for SC'!$J$11,IF($N562=$I$26,'Extracted info for SC'!$J$12,IF($N562=$J$26,'Extracted info for SC'!$J$13,IF($N562=$K$26,'Extracted info for SC'!$J$14,IF($N562=$L$26,'Extracted info for SC'!$J$15,IF($N562=$M$26,'Extracted info for SC'!$J$16,IF($N562=$N$26,'Extracted info for SC'!$J$17,IF($N562=$O$26,'Extracted info for SC'!$J$18,""))))))))))))))</f>
        <v/>
      </c>
      <c r="Z562" s="155"/>
      <c r="AA562" s="13" t="str">
        <f t="shared" si="203"/>
        <v/>
      </c>
      <c r="AB562" s="155"/>
      <c r="AC562" s="13" t="str">
        <f t="shared" ca="1" si="208"/>
        <v>$AB</v>
      </c>
      <c r="AD562" s="13" t="str" cm="1">
        <f t="array" aca="1" ref="AD562" ca="1">IFERROR(IF((LEFT(INDIRECT("$F"&amp;$S562),4))="GOTS",IF($G562="Organic","GOTS_Organic_raw",(IF($G562="Responsible","GOTS_Responsible",(IF($G562="No Attribute (Conventional)","GOTS_conventional",(IF($G562="Recycled Pre/Post-Consumer","GOTS_pre_post",(IF($G562="In-Conversion","GOTS_in_conversion",(IF($G562="Sustainably Sourced","Sustainably_sourced",""))))))))))),IF($G562="Organic","Organic",(IF($G562="Responsible","Responsible",(IF($G562="No Attribute (Conventional)","No_Attribute_Conventional",(IF($G562="Recycled Pre/Post-Consumer","Recycled_Pre_Post_Consumer",(IF($G562="In-Conversion","In_Conversion",(IF($G562="Recycled Pre-Consumer","Recycled_Pre_Consumer",(IF($G562="Recycled Post-Consumer","Recycled_Post_Consumer",(IF($G562="Sustainably Sourced","Sustainably_sourced","")))))))))))))))),"")</f>
        <v/>
      </c>
      <c r="AE562" s="13" t="e" cm="1">
        <f t="array" aca="1" ref="AE562" ca="1">IF(INDIRECT("$F"&amp;$S562)="","",IF(LEFT(INDIRECT("$F"&amp;$S562),3)="GRS","GRS_RCS_RM",IF((LEFT(INDIRECT("$F"&amp;$S562),3))="RCS","GRS_RCS_RM",IF(INDIRECT("$F"&amp;$S562)="OCS (No Label)","OCS_Conversion_RM",IF(LEFT(INDIRECT("$F"&amp;$S562),3)="OCS","OCS_RM",IF(RIGHT(INDIRECT("$F"&amp;$S562),10)="conversion","GOTS_RM_conversion",IF((LEFT(INDIRECT("$F"&amp;$S562),4))="GOTS","GOTS_RM","Responsible_RM")))))))</f>
        <v>#REF!</v>
      </c>
      <c r="AF562" s="13" t="str" cm="1">
        <f t="array" aca="1" ref="AF562" ca="1">IF($S562="","",INDIRECT("$Z"&amp;$S562))</f>
        <v/>
      </c>
      <c r="AG562" s="155"/>
      <c r="AH562" s="13" t="str" cm="1">
        <f t="array" aca="1" ref="AH562" ca="1">IFERROR(INDIRECT("$ag"&amp;S562),"")</f>
        <v/>
      </c>
      <c r="AI562" s="13" t="e" cm="1">
        <f t="array" aca="1" ref="AI562" ca="1">INDIRECT("O"&amp;S561)</f>
        <v>#REF!</v>
      </c>
      <c r="AJ562" s="13" t="str">
        <f>IF($I562="","",INDEX('Raw Material'!$A$1:$J$75,MATCH(I562,'Raw Material'!$A$1:$A$75,0),(MATCH(G562,'Raw Material'!$A$1:$J$1,0))))</f>
        <v/>
      </c>
      <c r="AK562" s="13" t="str">
        <f t="shared" si="204"/>
        <v>YANLIŞRM</v>
      </c>
      <c r="AL562" s="153" t="str">
        <f t="shared" si="205"/>
        <v/>
      </c>
    </row>
    <row r="563" spans="1:38" ht="16.5" customHeight="1">
      <c r="A563" s="161"/>
      <c r="B563" s="166"/>
      <c r="C563" s="167"/>
      <c r="D563" s="156"/>
      <c r="E563" s="156"/>
      <c r="F563" s="174"/>
      <c r="G563" s="181"/>
      <c r="H563" s="182"/>
      <c r="I563" s="182"/>
      <c r="J563" s="182"/>
      <c r="K563" s="32"/>
      <c r="L563" s="178"/>
      <c r="M563" s="178"/>
      <c r="N563" s="81"/>
      <c r="O563" s="185"/>
      <c r="P563" s="103"/>
      <c r="Q563" s="84" t="str">
        <f t="shared" si="206"/>
        <v/>
      </c>
      <c r="R563" s="159"/>
      <c r="S563" s="28" t="str" cm="1">
        <f t="array" aca="1" ref="S563" ca="1">IF(INDIRECT("A"&amp;114+$U563)&lt;&gt;"",114+$U563,"")</f>
        <v/>
      </c>
      <c r="T563" s="28" t="str">
        <f t="shared" ca="1" si="207"/>
        <v>$B</v>
      </c>
      <c r="U563" s="29">
        <f t="shared" si="214"/>
        <v>444</v>
      </c>
      <c r="V563" s="29">
        <v>37.416666666669499</v>
      </c>
      <c r="W563" s="29">
        <f t="shared" si="215"/>
        <v>37</v>
      </c>
      <c r="X563" s="41" t="str" cm="1">
        <f t="array" aca="1" ref="X563" ca="1">IFERROR(INDEX('PC&amp;PD'!$A$1:$AP$15,ROW('PC&amp;PD'!$A$15),MATCH(INDIRECT(T563),'PC&amp;PD'!$A$1:$AP$1,0)),"")</f>
        <v/>
      </c>
      <c r="Y563" s="13" t="str">
        <f>IF(OR($N563="",$N563=0),"",IF($N563=$E$7,'Extracted info for SC'!$J$6,IF($N563=$D$26,'Extracted info for SC'!$J$7,IF($N563=$E$26,'Extracted info for SC'!$J$8,IF($N563=$F$26,'Extracted info for SC'!$J$9,IF($N563=$G$26,'Extracted info for SC'!$J$10,IF($N563=$H$26,'Extracted info for SC'!$J$11,IF($N563=$I$26,'Extracted info for SC'!$J$12,IF($N563=$J$26,'Extracted info for SC'!$J$13,IF($N563=$K$26,'Extracted info for SC'!$J$14,IF($N563=$L$26,'Extracted info for SC'!$J$15,IF($N563=$M$26,'Extracted info for SC'!$J$16,IF($N563=$N$26,'Extracted info for SC'!$J$17,IF($N563=$O$26,'Extracted info for SC'!$J$18,""))))))))))))))</f>
        <v/>
      </c>
      <c r="Z563" s="155"/>
      <c r="AA563" s="13" t="str">
        <f t="shared" ref="AA563:AA626" si="232">IFERROR(IF(G563="","",IF(G563="No Attribute (Conventional)","",G563)),"")</f>
        <v/>
      </c>
      <c r="AB563" s="155"/>
      <c r="AC563" s="13" t="str">
        <f t="shared" ca="1" si="208"/>
        <v>$AB</v>
      </c>
      <c r="AD563" s="13" t="str" cm="1">
        <f t="array" aca="1" ref="AD563" ca="1">IFERROR(IF((LEFT(INDIRECT("$F"&amp;$S563),4))="GOTS",IF($G563="Organic","GOTS_Organic_raw",(IF($G563="Responsible","GOTS_Responsible",(IF($G563="No Attribute (Conventional)","GOTS_conventional",(IF($G563="Recycled Pre/Post-Consumer","GOTS_pre_post",(IF($G563="In-Conversion","GOTS_in_conversion",(IF($G563="Sustainably Sourced","Sustainably_sourced",""))))))))))),IF($G563="Organic","Organic",(IF($G563="Responsible","Responsible",(IF($G563="No Attribute (Conventional)","No_Attribute_Conventional",(IF($G563="Recycled Pre/Post-Consumer","Recycled_Pre_Post_Consumer",(IF($G563="In-Conversion","In_Conversion",(IF($G563="Recycled Pre-Consumer","Recycled_Pre_Consumer",(IF($G563="Recycled Post-Consumer","Recycled_Post_Consumer",(IF($G563="Sustainably Sourced","Sustainably_sourced","")))))))))))))))),"")</f>
        <v/>
      </c>
      <c r="AE563" s="13" t="e" cm="1">
        <f t="array" aca="1" ref="AE563" ca="1">IF(INDIRECT("$F"&amp;$S563)="","",IF(LEFT(INDIRECT("$F"&amp;$S563),3)="GRS","GRS_RCS_RM",IF((LEFT(INDIRECT("$F"&amp;$S563),3))="RCS","GRS_RCS_RM",IF(INDIRECT("$F"&amp;$S563)="OCS (No Label)","OCS_Conversion_RM",IF(LEFT(INDIRECT("$F"&amp;$S563),3)="OCS","OCS_RM",IF(RIGHT(INDIRECT("$F"&amp;$S563),10)="conversion","GOTS_RM_conversion",IF((LEFT(INDIRECT("$F"&amp;$S563),4))="GOTS","GOTS_RM","Responsible_RM")))))))</f>
        <v>#REF!</v>
      </c>
      <c r="AF563" s="13" t="str" cm="1">
        <f t="array" aca="1" ref="AF563" ca="1">IF($S563="","",INDIRECT("$Z"&amp;$S563))</f>
        <v/>
      </c>
      <c r="AG563" s="155"/>
      <c r="AH563" s="13" t="str" cm="1">
        <f t="array" aca="1" ref="AH563" ca="1">IFERROR(INDIRECT("$ag"&amp;S563),"")</f>
        <v/>
      </c>
      <c r="AI563" s="13" t="e" cm="1">
        <f t="array" aca="1" ref="AI563" ca="1">INDIRECT("O"&amp;S562)</f>
        <v>#REF!</v>
      </c>
      <c r="AJ563" s="13" t="str">
        <f>IF($I563="","",INDEX('Raw Material'!$A$1:$J$75,MATCH(I563,'Raw Material'!$A$1:$A$75,0),(MATCH(G563,'Raw Material'!$A$1:$J$1,0))))</f>
        <v/>
      </c>
      <c r="AK563" s="13" t="str">
        <f t="shared" ref="AK563:AK626" si="233">$U$17&amp;"RM"</f>
        <v>YANLIŞRM</v>
      </c>
      <c r="AL563" s="153" t="str">
        <f t="shared" ref="AL563:AL626" si="234">IF($G563="Organic","Organic",IF($G563="No Attribute (Conventional)","No_Attribute_Conventional",IF($G563="Recycled pre-consumer","Recycled_pre_consumer",IF($G563="Recycled post-consumer","Recycled_post_consumer",IF($G563="Responsible","Responsible",IF($G563="Sustainably sourced","Sustainable_sourced",IF($G563="ın-conversion","In_conversion","")))))))</f>
        <v/>
      </c>
    </row>
    <row r="564" spans="1:38" ht="16.5" customHeight="1">
      <c r="A564" s="162"/>
      <c r="B564" s="168"/>
      <c r="C564" s="169"/>
      <c r="D564" s="156"/>
      <c r="E564" s="156"/>
      <c r="F564" s="175"/>
      <c r="G564" s="181"/>
      <c r="H564" s="182"/>
      <c r="I564" s="182"/>
      <c r="J564" s="182"/>
      <c r="K564" s="32"/>
      <c r="L564" s="179"/>
      <c r="M564" s="179"/>
      <c r="N564" s="81"/>
      <c r="O564" s="185"/>
      <c r="P564" s="103"/>
      <c r="Q564" s="84" t="str">
        <f t="shared" si="206"/>
        <v/>
      </c>
      <c r="R564" s="159"/>
      <c r="S564" s="28" t="str" cm="1">
        <f t="array" aca="1" ref="S564" ca="1">IF(INDIRECT("A"&amp;114+$U564)&lt;&gt;"",114+$U564,"")</f>
        <v/>
      </c>
      <c r="T564" s="28" t="str">
        <f t="shared" ca="1" si="207"/>
        <v>$B</v>
      </c>
      <c r="U564" s="29">
        <f t="shared" si="214"/>
        <v>444</v>
      </c>
      <c r="V564" s="29">
        <v>37.500000000002899</v>
      </c>
      <c r="W564" s="29">
        <f t="shared" si="215"/>
        <v>37</v>
      </c>
      <c r="X564" s="41" t="str" cm="1">
        <f t="array" aca="1" ref="X564" ca="1">IFERROR(INDEX('PC&amp;PD'!$A$1:$AP$15,ROW('PC&amp;PD'!$A$15),MATCH(INDIRECT(T564),'PC&amp;PD'!$A$1:$AP$1,0)),"")</f>
        <v/>
      </c>
      <c r="Y564" s="13" t="str">
        <f>IF(OR($N564="",$N564=0),"",IF($N564=$E$7,'Extracted info for SC'!$J$6,IF($N564=$D$26,'Extracted info for SC'!$J$7,IF($N564=$E$26,'Extracted info for SC'!$J$8,IF($N564=$F$26,'Extracted info for SC'!$J$9,IF($N564=$G$26,'Extracted info for SC'!$J$10,IF($N564=$H$26,'Extracted info for SC'!$J$11,IF($N564=$I$26,'Extracted info for SC'!$J$12,IF($N564=$J$26,'Extracted info for SC'!$J$13,IF($N564=$K$26,'Extracted info for SC'!$J$14,IF($N564=$L$26,'Extracted info for SC'!$J$15,IF($N564=$M$26,'Extracted info for SC'!$J$16,IF($N564=$N$26,'Extracted info for SC'!$J$17,IF($N564=$O$26,'Extracted info for SC'!$J$18,""))))))))))))))</f>
        <v/>
      </c>
      <c r="Z564" s="155"/>
      <c r="AA564" s="13" t="str">
        <f t="shared" si="232"/>
        <v/>
      </c>
      <c r="AB564" s="155"/>
      <c r="AC564" s="13" t="str">
        <f t="shared" ca="1" si="208"/>
        <v>$AB</v>
      </c>
      <c r="AD564" s="13" t="str" cm="1">
        <f t="array" aca="1" ref="AD564" ca="1">IFERROR(IF((LEFT(INDIRECT("$F"&amp;$S564),4))="GOTS",IF($G564="Organic","GOTS_Organic_raw",(IF($G564="Responsible","GOTS_Responsible",(IF($G564="No Attribute (Conventional)","GOTS_conventional",(IF($G564="Recycled Pre/Post-Consumer","GOTS_pre_post",(IF($G564="In-Conversion","GOTS_in_conversion",(IF($G564="Sustainably Sourced","Sustainably_sourced",""))))))))))),IF($G564="Organic","Organic",(IF($G564="Responsible","Responsible",(IF($G564="No Attribute (Conventional)","No_Attribute_Conventional",(IF($G564="Recycled Pre/Post-Consumer","Recycled_Pre_Post_Consumer",(IF($G564="In-Conversion","In_Conversion",(IF($G564="Recycled Pre-Consumer","Recycled_Pre_Consumer",(IF($G564="Recycled Post-Consumer","Recycled_Post_Consumer",(IF($G564="Sustainably Sourced","Sustainably_sourced","")))))))))))))))),"")</f>
        <v/>
      </c>
      <c r="AE564" s="13" t="e" cm="1">
        <f t="array" aca="1" ref="AE564" ca="1">IF(INDIRECT("$F"&amp;$S564)="","",IF(LEFT(INDIRECT("$F"&amp;$S564),3)="GRS","GRS_RCS_RM",IF((LEFT(INDIRECT("$F"&amp;$S564),3))="RCS","GRS_RCS_RM",IF(INDIRECT("$F"&amp;$S564)="OCS (No Label)","OCS_Conversion_RM",IF(LEFT(INDIRECT("$F"&amp;$S564),3)="OCS","OCS_RM",IF(RIGHT(INDIRECT("$F"&amp;$S564),10)="conversion","GOTS_RM_conversion",IF((LEFT(INDIRECT("$F"&amp;$S564),4))="GOTS","GOTS_RM","Responsible_RM")))))))</f>
        <v>#REF!</v>
      </c>
      <c r="AF564" s="13" t="str" cm="1">
        <f t="array" aca="1" ref="AF564" ca="1">IF($S564="","",INDIRECT("$Z"&amp;$S564))</f>
        <v/>
      </c>
      <c r="AG564" s="155"/>
      <c r="AH564" s="13" t="str" cm="1">
        <f t="array" aca="1" ref="AH564" ca="1">IFERROR(INDIRECT("$ag"&amp;S564),"")</f>
        <v/>
      </c>
      <c r="AI564" s="13" t="e" cm="1">
        <f t="array" aca="1" ref="AI564" ca="1">INDIRECT("O"&amp;S563)</f>
        <v>#REF!</v>
      </c>
      <c r="AJ564" s="13" t="str">
        <f>IF($I564="","",INDEX('Raw Material'!$A$1:$J$75,MATCH(I564,'Raw Material'!$A$1:$A$75,0),(MATCH(G564,'Raw Material'!$A$1:$J$1,0))))</f>
        <v/>
      </c>
      <c r="AK564" s="13" t="str">
        <f t="shared" si="233"/>
        <v>YANLIŞRM</v>
      </c>
      <c r="AL564" s="153" t="str">
        <f t="shared" si="234"/>
        <v/>
      </c>
    </row>
    <row r="565" spans="1:38" ht="16.5" customHeight="1">
      <c r="A565" s="162"/>
      <c r="B565" s="168"/>
      <c r="C565" s="169"/>
      <c r="D565" s="156"/>
      <c r="E565" s="156"/>
      <c r="F565" s="175"/>
      <c r="G565" s="181"/>
      <c r="H565" s="182"/>
      <c r="I565" s="182"/>
      <c r="J565" s="182"/>
      <c r="K565" s="32"/>
      <c r="L565" s="179"/>
      <c r="M565" s="179"/>
      <c r="N565" s="81"/>
      <c r="O565" s="185"/>
      <c r="P565" s="103"/>
      <c r="Q565" s="84" t="str">
        <f t="shared" ref="Q565:Q628" si="235">IF(OR($G565="",$I565="",$K565="",$AJ565="–"),"",CONCATENATE($K565," ",$AA565," ",$I565," (",$AJ565,") + "))</f>
        <v/>
      </c>
      <c r="R565" s="159"/>
      <c r="S565" s="28" t="str" cm="1">
        <f t="array" aca="1" ref="S565" ca="1">IF(INDIRECT("A"&amp;114+$U565)&lt;&gt;"",114+$U565,"")</f>
        <v/>
      </c>
      <c r="T565" s="28" t="str">
        <f t="shared" ref="T565:T628" ca="1" si="236">"$B"&amp;S565</f>
        <v>$B</v>
      </c>
      <c r="U565" s="29">
        <f t="shared" si="214"/>
        <v>444</v>
      </c>
      <c r="V565" s="29">
        <v>37.583333333336199</v>
      </c>
      <c r="W565" s="29">
        <f t="shared" si="215"/>
        <v>37</v>
      </c>
      <c r="X565" s="41" t="str" cm="1">
        <f t="array" aca="1" ref="X565" ca="1">IFERROR(INDEX('PC&amp;PD'!$A$1:$AP$15,ROW('PC&amp;PD'!$A$15),MATCH(INDIRECT(T565),'PC&amp;PD'!$A$1:$AP$1,0)),"")</f>
        <v/>
      </c>
      <c r="Y565" s="13" t="str">
        <f>IF(OR($N565="",$N565=0),"",IF($N565=$E$7,'Extracted info for SC'!$J$6,IF($N565=$D$26,'Extracted info for SC'!$J$7,IF($N565=$E$26,'Extracted info for SC'!$J$8,IF($N565=$F$26,'Extracted info for SC'!$J$9,IF($N565=$G$26,'Extracted info for SC'!$J$10,IF($N565=$H$26,'Extracted info for SC'!$J$11,IF($N565=$I$26,'Extracted info for SC'!$J$12,IF($N565=$J$26,'Extracted info for SC'!$J$13,IF($N565=$K$26,'Extracted info for SC'!$J$14,IF($N565=$L$26,'Extracted info for SC'!$J$15,IF($N565=$M$26,'Extracted info for SC'!$J$16,IF($N565=$N$26,'Extracted info for SC'!$J$17,IF($N565=$O$26,'Extracted info for SC'!$J$18,""))))))))))))))</f>
        <v/>
      </c>
      <c r="Z565" s="155"/>
      <c r="AA565" s="13" t="str">
        <f t="shared" si="232"/>
        <v/>
      </c>
      <c r="AB565" s="155"/>
      <c r="AC565" s="13" t="str">
        <f t="shared" ref="AC565:AC628" ca="1" si="237">"$AB"&amp;S565</f>
        <v>$AB</v>
      </c>
      <c r="AD565" s="13" t="str" cm="1">
        <f t="array" aca="1" ref="AD565" ca="1">IFERROR(IF((LEFT(INDIRECT("$F"&amp;$S565),4))="GOTS",IF($G565="Organic","GOTS_Organic_raw",(IF($G565="Responsible","GOTS_Responsible",(IF($G565="No Attribute (Conventional)","GOTS_conventional",(IF($G565="Recycled Pre/Post-Consumer","GOTS_pre_post",(IF($G565="In-Conversion","GOTS_in_conversion",(IF($G565="Sustainably Sourced","Sustainably_sourced",""))))))))))),IF($G565="Organic","Organic",(IF($G565="Responsible","Responsible",(IF($G565="No Attribute (Conventional)","No_Attribute_Conventional",(IF($G565="Recycled Pre/Post-Consumer","Recycled_Pre_Post_Consumer",(IF($G565="In-Conversion","In_Conversion",(IF($G565="Recycled Pre-Consumer","Recycled_Pre_Consumer",(IF($G565="Recycled Post-Consumer","Recycled_Post_Consumer",(IF($G565="Sustainably Sourced","Sustainably_sourced","")))))))))))))))),"")</f>
        <v/>
      </c>
      <c r="AE565" s="13" t="e" cm="1">
        <f t="array" aca="1" ref="AE565" ca="1">IF(INDIRECT("$F"&amp;$S565)="","",IF(LEFT(INDIRECT("$F"&amp;$S565),3)="GRS","GRS_RCS_RM",IF((LEFT(INDIRECT("$F"&amp;$S565),3))="RCS","GRS_RCS_RM",IF(INDIRECT("$F"&amp;$S565)="OCS (No Label)","OCS_Conversion_RM",IF(LEFT(INDIRECT("$F"&amp;$S565),3)="OCS","OCS_RM",IF(RIGHT(INDIRECT("$F"&amp;$S565),10)="conversion","GOTS_RM_conversion",IF((LEFT(INDIRECT("$F"&amp;$S565),4))="GOTS","GOTS_RM","Responsible_RM")))))))</f>
        <v>#REF!</v>
      </c>
      <c r="AF565" s="13" t="str" cm="1">
        <f t="array" aca="1" ref="AF565" ca="1">IF($S565="","",INDIRECT("$Z"&amp;$S565))</f>
        <v/>
      </c>
      <c r="AG565" s="155"/>
      <c r="AH565" s="13" t="str" cm="1">
        <f t="array" aca="1" ref="AH565" ca="1">IFERROR(INDIRECT("$ag"&amp;S565),"")</f>
        <v/>
      </c>
      <c r="AI565" s="13" t="e" cm="1">
        <f t="array" aca="1" ref="AI565" ca="1">INDIRECT("O"&amp;S564)</f>
        <v>#REF!</v>
      </c>
      <c r="AJ565" s="13" t="str">
        <f>IF($I565="","",INDEX('Raw Material'!$A$1:$J$75,MATCH(I565,'Raw Material'!$A$1:$A$75,0),(MATCH(G565,'Raw Material'!$A$1:$J$1,0))))</f>
        <v/>
      </c>
      <c r="AK565" s="13" t="str">
        <f t="shared" si="233"/>
        <v>YANLIŞRM</v>
      </c>
      <c r="AL565" s="153" t="str">
        <f t="shared" si="234"/>
        <v/>
      </c>
    </row>
    <row r="566" spans="1:38" ht="16.5" customHeight="1">
      <c r="A566" s="162"/>
      <c r="B566" s="168"/>
      <c r="C566" s="169"/>
      <c r="D566" s="156"/>
      <c r="E566" s="156"/>
      <c r="F566" s="175"/>
      <c r="G566" s="181"/>
      <c r="H566" s="182"/>
      <c r="I566" s="182"/>
      <c r="J566" s="182"/>
      <c r="K566" s="32"/>
      <c r="L566" s="179"/>
      <c r="M566" s="179"/>
      <c r="N566" s="81"/>
      <c r="O566" s="185"/>
      <c r="P566" s="103"/>
      <c r="Q566" s="84" t="str">
        <f t="shared" si="235"/>
        <v/>
      </c>
      <c r="R566" s="159"/>
      <c r="S566" s="28" t="str" cm="1">
        <f t="array" aca="1" ref="S566" ca="1">IF(INDIRECT("A"&amp;114+$U566)&lt;&gt;"",114+$U566,"")</f>
        <v/>
      </c>
      <c r="T566" s="28" t="str">
        <f t="shared" ca="1" si="236"/>
        <v>$B</v>
      </c>
      <c r="U566" s="29">
        <f t="shared" si="214"/>
        <v>444</v>
      </c>
      <c r="V566" s="29">
        <v>37.666666666669599</v>
      </c>
      <c r="W566" s="29">
        <f t="shared" si="215"/>
        <v>37</v>
      </c>
      <c r="X566" s="41" t="str" cm="1">
        <f t="array" aca="1" ref="X566" ca="1">IFERROR(INDEX('PC&amp;PD'!$A$1:$AP$15,ROW('PC&amp;PD'!$A$15),MATCH(INDIRECT(T566),'PC&amp;PD'!$A$1:$AP$1,0)),"")</f>
        <v/>
      </c>
      <c r="Y566" s="13" t="str">
        <f>IF(OR($N566="",$N566=0),"",IF($N566=$E$7,'Extracted info for SC'!$J$6,IF($N566=$D$26,'Extracted info for SC'!$J$7,IF($N566=$E$26,'Extracted info for SC'!$J$8,IF($N566=$F$26,'Extracted info for SC'!$J$9,IF($N566=$G$26,'Extracted info for SC'!$J$10,IF($N566=$H$26,'Extracted info for SC'!$J$11,IF($N566=$I$26,'Extracted info for SC'!$J$12,IF($N566=$J$26,'Extracted info for SC'!$J$13,IF($N566=$K$26,'Extracted info for SC'!$J$14,IF($N566=$L$26,'Extracted info for SC'!$J$15,IF($N566=$M$26,'Extracted info for SC'!$J$16,IF($N566=$N$26,'Extracted info for SC'!$J$17,IF($N566=$O$26,'Extracted info for SC'!$J$18,""))))))))))))))</f>
        <v/>
      </c>
      <c r="Z566" s="155"/>
      <c r="AA566" s="13" t="str">
        <f t="shared" si="232"/>
        <v/>
      </c>
      <c r="AB566" s="155"/>
      <c r="AC566" s="13" t="str">
        <f t="shared" ca="1" si="237"/>
        <v>$AB</v>
      </c>
      <c r="AD566" s="13" t="str" cm="1">
        <f t="array" aca="1" ref="AD566" ca="1">IFERROR(IF((LEFT(INDIRECT("$F"&amp;$S566),4))="GOTS",IF($G566="Organic","GOTS_Organic_raw",(IF($G566="Responsible","GOTS_Responsible",(IF($G566="No Attribute (Conventional)","GOTS_conventional",(IF($G566="Recycled Pre/Post-Consumer","GOTS_pre_post",(IF($G566="In-Conversion","GOTS_in_conversion",(IF($G566="Sustainably Sourced","Sustainably_sourced",""))))))))))),IF($G566="Organic","Organic",(IF($G566="Responsible","Responsible",(IF($G566="No Attribute (Conventional)","No_Attribute_Conventional",(IF($G566="Recycled Pre/Post-Consumer","Recycled_Pre_Post_Consumer",(IF($G566="In-Conversion","In_Conversion",(IF($G566="Recycled Pre-Consumer","Recycled_Pre_Consumer",(IF($G566="Recycled Post-Consumer","Recycled_Post_Consumer",(IF($G566="Sustainably Sourced","Sustainably_sourced","")))))))))))))))),"")</f>
        <v/>
      </c>
      <c r="AE566" s="13" t="e" cm="1">
        <f t="array" aca="1" ref="AE566" ca="1">IF(INDIRECT("$F"&amp;$S566)="","",IF(LEFT(INDIRECT("$F"&amp;$S566),3)="GRS","GRS_RCS_RM",IF((LEFT(INDIRECT("$F"&amp;$S566),3))="RCS","GRS_RCS_RM",IF(INDIRECT("$F"&amp;$S566)="OCS (No Label)","OCS_Conversion_RM",IF(LEFT(INDIRECT("$F"&amp;$S566),3)="OCS","OCS_RM",IF(RIGHT(INDIRECT("$F"&amp;$S566),10)="conversion","GOTS_RM_conversion",IF((LEFT(INDIRECT("$F"&amp;$S566),4))="GOTS","GOTS_RM","Responsible_RM")))))))</f>
        <v>#REF!</v>
      </c>
      <c r="AF566" s="13" t="str" cm="1">
        <f t="array" aca="1" ref="AF566" ca="1">IF($S566="","",INDIRECT("$Z"&amp;$S566))</f>
        <v/>
      </c>
      <c r="AG566" s="155"/>
      <c r="AH566" s="13" t="str" cm="1">
        <f t="array" aca="1" ref="AH566" ca="1">IFERROR(INDIRECT("$ag"&amp;S566),"")</f>
        <v/>
      </c>
      <c r="AI566" s="13" t="e" cm="1">
        <f t="array" aca="1" ref="AI566" ca="1">INDIRECT("O"&amp;S565)</f>
        <v>#REF!</v>
      </c>
      <c r="AJ566" s="13" t="str">
        <f>IF($I566="","",INDEX('Raw Material'!$A$1:$J$75,MATCH(I566,'Raw Material'!$A$1:$A$75,0),(MATCH(G566,'Raw Material'!$A$1:$J$1,0))))</f>
        <v/>
      </c>
      <c r="AK566" s="13" t="str">
        <f t="shared" si="233"/>
        <v>YANLIŞRM</v>
      </c>
      <c r="AL566" s="153" t="str">
        <f t="shared" si="234"/>
        <v/>
      </c>
    </row>
    <row r="567" spans="1:38" ht="16.5" customHeight="1">
      <c r="A567" s="162"/>
      <c r="B567" s="168"/>
      <c r="C567" s="169"/>
      <c r="D567" s="156"/>
      <c r="E567" s="156"/>
      <c r="F567" s="175"/>
      <c r="G567" s="181"/>
      <c r="H567" s="182"/>
      <c r="I567" s="182"/>
      <c r="J567" s="182"/>
      <c r="K567" s="32"/>
      <c r="L567" s="179"/>
      <c r="M567" s="179"/>
      <c r="N567" s="81"/>
      <c r="O567" s="185"/>
      <c r="P567" s="103"/>
      <c r="Q567" s="84" t="str">
        <f t="shared" si="235"/>
        <v/>
      </c>
      <c r="R567" s="159"/>
      <c r="S567" s="28" t="str" cm="1">
        <f t="array" aca="1" ref="S567" ca="1">IF(INDIRECT("A"&amp;114+$U567)&lt;&gt;"",114+$U567,"")</f>
        <v/>
      </c>
      <c r="T567" s="28" t="str">
        <f t="shared" ca="1" si="236"/>
        <v>$B</v>
      </c>
      <c r="U567" s="29">
        <f t="shared" si="214"/>
        <v>444</v>
      </c>
      <c r="V567" s="29">
        <v>37.750000000002899</v>
      </c>
      <c r="W567" s="29">
        <f t="shared" si="215"/>
        <v>37</v>
      </c>
      <c r="X567" s="41" t="str" cm="1">
        <f t="array" aca="1" ref="X567" ca="1">IFERROR(INDEX('PC&amp;PD'!$A$1:$AP$15,ROW('PC&amp;PD'!$A$15),MATCH(INDIRECT(T567),'PC&amp;PD'!$A$1:$AP$1,0)),"")</f>
        <v/>
      </c>
      <c r="Y567" s="13" t="str">
        <f>IF(OR($N567="",$N567=0),"",IF($N567=$E$7,'Extracted info for SC'!$J$6,IF($N567=$D$26,'Extracted info for SC'!$J$7,IF($N567=$E$26,'Extracted info for SC'!$J$8,IF($N567=$F$26,'Extracted info for SC'!$J$9,IF($N567=$G$26,'Extracted info for SC'!$J$10,IF($N567=$H$26,'Extracted info for SC'!$J$11,IF($N567=$I$26,'Extracted info for SC'!$J$12,IF($N567=$J$26,'Extracted info for SC'!$J$13,IF($N567=$K$26,'Extracted info for SC'!$J$14,IF($N567=$L$26,'Extracted info for SC'!$J$15,IF($N567=$M$26,'Extracted info for SC'!$J$16,IF($N567=$N$26,'Extracted info for SC'!$J$17,IF($N567=$O$26,'Extracted info for SC'!$J$18,""))))))))))))))</f>
        <v/>
      </c>
      <c r="Z567" s="155"/>
      <c r="AA567" s="13" t="str">
        <f t="shared" si="232"/>
        <v/>
      </c>
      <c r="AB567" s="155"/>
      <c r="AC567" s="13" t="str">
        <f t="shared" ca="1" si="237"/>
        <v>$AB</v>
      </c>
      <c r="AD567" s="13" t="str" cm="1">
        <f t="array" aca="1" ref="AD567" ca="1">IFERROR(IF((LEFT(INDIRECT("$F"&amp;$S567),4))="GOTS",IF($G567="Organic","GOTS_Organic_raw",(IF($G567="Responsible","GOTS_Responsible",(IF($G567="No Attribute (Conventional)","GOTS_conventional",(IF($G567="Recycled Pre/Post-Consumer","GOTS_pre_post",(IF($G567="In-Conversion","GOTS_in_conversion",(IF($G567="Sustainably Sourced","Sustainably_sourced",""))))))))))),IF($G567="Organic","Organic",(IF($G567="Responsible","Responsible",(IF($G567="No Attribute (Conventional)","No_Attribute_Conventional",(IF($G567="Recycled Pre/Post-Consumer","Recycled_Pre_Post_Consumer",(IF($G567="In-Conversion","In_Conversion",(IF($G567="Recycled Pre-Consumer","Recycled_Pre_Consumer",(IF($G567="Recycled Post-Consumer","Recycled_Post_Consumer",(IF($G567="Sustainably Sourced","Sustainably_sourced","")))))))))))))))),"")</f>
        <v/>
      </c>
      <c r="AE567" s="13" t="e" cm="1">
        <f t="array" aca="1" ref="AE567" ca="1">IF(INDIRECT("$F"&amp;$S567)="","",IF(LEFT(INDIRECT("$F"&amp;$S567),3)="GRS","GRS_RCS_RM",IF((LEFT(INDIRECT("$F"&amp;$S567),3))="RCS","GRS_RCS_RM",IF(INDIRECT("$F"&amp;$S567)="OCS (No Label)","OCS_Conversion_RM",IF(LEFT(INDIRECT("$F"&amp;$S567),3)="OCS","OCS_RM",IF(RIGHT(INDIRECT("$F"&amp;$S567),10)="conversion","GOTS_RM_conversion",IF((LEFT(INDIRECT("$F"&amp;$S567),4))="GOTS","GOTS_RM","Responsible_RM")))))))</f>
        <v>#REF!</v>
      </c>
      <c r="AF567" s="13" t="str" cm="1">
        <f t="array" aca="1" ref="AF567" ca="1">IF($S567="","",INDIRECT("$Z"&amp;$S567))</f>
        <v/>
      </c>
      <c r="AG567" s="155"/>
      <c r="AH567" s="13" t="str" cm="1">
        <f t="array" aca="1" ref="AH567" ca="1">IFERROR(INDIRECT("$ag"&amp;S567),"")</f>
        <v/>
      </c>
      <c r="AI567" s="13" t="e" cm="1">
        <f t="array" aca="1" ref="AI567" ca="1">INDIRECT("O"&amp;S566)</f>
        <v>#REF!</v>
      </c>
      <c r="AJ567" s="13" t="str">
        <f>IF($I567="","",INDEX('Raw Material'!$A$1:$J$75,MATCH(I567,'Raw Material'!$A$1:$A$75,0),(MATCH(G567,'Raw Material'!$A$1:$J$1,0))))</f>
        <v/>
      </c>
      <c r="AK567" s="13" t="str">
        <f t="shared" si="233"/>
        <v>YANLIŞRM</v>
      </c>
      <c r="AL567" s="153" t="str">
        <f t="shared" si="234"/>
        <v/>
      </c>
    </row>
    <row r="568" spans="1:38" ht="16.5" customHeight="1">
      <c r="A568" s="162"/>
      <c r="B568" s="168"/>
      <c r="C568" s="169"/>
      <c r="D568" s="156"/>
      <c r="E568" s="156"/>
      <c r="F568" s="175"/>
      <c r="G568" s="181"/>
      <c r="H568" s="182"/>
      <c r="I568" s="182"/>
      <c r="J568" s="182"/>
      <c r="K568" s="32"/>
      <c r="L568" s="179"/>
      <c r="M568" s="179"/>
      <c r="N568" s="81"/>
      <c r="O568" s="185"/>
      <c r="P568" s="103"/>
      <c r="Q568" s="84" t="str">
        <f t="shared" si="235"/>
        <v/>
      </c>
      <c r="R568" s="159"/>
      <c r="S568" s="28" t="str" cm="1">
        <f t="array" aca="1" ref="S568" ca="1">IF(INDIRECT("A"&amp;114+$U568)&lt;&gt;"",114+$U568,"")</f>
        <v/>
      </c>
      <c r="T568" s="28" t="str">
        <f t="shared" ca="1" si="236"/>
        <v>$B</v>
      </c>
      <c r="U568" s="29">
        <f t="shared" si="214"/>
        <v>444</v>
      </c>
      <c r="V568" s="29">
        <v>37.833333333336199</v>
      </c>
      <c r="W568" s="29">
        <f t="shared" si="215"/>
        <v>37</v>
      </c>
      <c r="X568" s="41" t="str" cm="1">
        <f t="array" aca="1" ref="X568" ca="1">IFERROR(INDEX('PC&amp;PD'!$A$1:$AP$15,ROW('PC&amp;PD'!$A$15),MATCH(INDIRECT(T568),'PC&amp;PD'!$A$1:$AP$1,0)),"")</f>
        <v/>
      </c>
      <c r="Y568" s="13" t="str">
        <f>IF(OR($N568="",$N568=0),"",IF($N568=$E$7,'Extracted info for SC'!$J$6,IF($N568=$D$26,'Extracted info for SC'!$J$7,IF($N568=$E$26,'Extracted info for SC'!$J$8,IF($N568=$F$26,'Extracted info for SC'!$J$9,IF($N568=$G$26,'Extracted info for SC'!$J$10,IF($N568=$H$26,'Extracted info for SC'!$J$11,IF($N568=$I$26,'Extracted info for SC'!$J$12,IF($N568=$J$26,'Extracted info for SC'!$J$13,IF($N568=$K$26,'Extracted info for SC'!$J$14,IF($N568=$L$26,'Extracted info for SC'!$J$15,IF($N568=$M$26,'Extracted info for SC'!$J$16,IF($N568=$N$26,'Extracted info for SC'!$J$17,IF($N568=$O$26,'Extracted info for SC'!$J$18,""))))))))))))))</f>
        <v/>
      </c>
      <c r="Z568" s="155"/>
      <c r="AA568" s="13" t="str">
        <f t="shared" si="232"/>
        <v/>
      </c>
      <c r="AB568" s="155"/>
      <c r="AC568" s="13" t="str">
        <f t="shared" ca="1" si="237"/>
        <v>$AB</v>
      </c>
      <c r="AD568" s="13" t="str" cm="1">
        <f t="array" aca="1" ref="AD568" ca="1">IFERROR(IF((LEFT(INDIRECT("$F"&amp;$S568),4))="GOTS",IF($G568="Organic","GOTS_Organic_raw",(IF($G568="Responsible","GOTS_Responsible",(IF($G568="No Attribute (Conventional)","GOTS_conventional",(IF($G568="Recycled Pre/Post-Consumer","GOTS_pre_post",(IF($G568="In-Conversion","GOTS_in_conversion",(IF($G568="Sustainably Sourced","Sustainably_sourced",""))))))))))),IF($G568="Organic","Organic",(IF($G568="Responsible","Responsible",(IF($G568="No Attribute (Conventional)","No_Attribute_Conventional",(IF($G568="Recycled Pre/Post-Consumer","Recycled_Pre_Post_Consumer",(IF($G568="In-Conversion","In_Conversion",(IF($G568="Recycled Pre-Consumer","Recycled_Pre_Consumer",(IF($G568="Recycled Post-Consumer","Recycled_Post_Consumer",(IF($G568="Sustainably Sourced","Sustainably_sourced","")))))))))))))))),"")</f>
        <v/>
      </c>
      <c r="AE568" s="13" t="e" cm="1">
        <f t="array" aca="1" ref="AE568" ca="1">IF(INDIRECT("$F"&amp;$S568)="","",IF(LEFT(INDIRECT("$F"&amp;$S568),3)="GRS","GRS_RCS_RM",IF((LEFT(INDIRECT("$F"&amp;$S568),3))="RCS","GRS_RCS_RM",IF(INDIRECT("$F"&amp;$S568)="OCS (No Label)","OCS_Conversion_RM",IF(LEFT(INDIRECT("$F"&amp;$S568),3)="OCS","OCS_RM",IF(RIGHT(INDIRECT("$F"&amp;$S568),10)="conversion","GOTS_RM_conversion",IF((LEFT(INDIRECT("$F"&amp;$S568),4))="GOTS","GOTS_RM","Responsible_RM")))))))</f>
        <v>#REF!</v>
      </c>
      <c r="AF568" s="13" t="str" cm="1">
        <f t="array" aca="1" ref="AF568" ca="1">IF($S568="","",INDIRECT("$Z"&amp;$S568))</f>
        <v/>
      </c>
      <c r="AG568" s="155"/>
      <c r="AH568" s="13" t="str" cm="1">
        <f t="array" aca="1" ref="AH568" ca="1">IFERROR(INDIRECT("$ag"&amp;S568),"")</f>
        <v/>
      </c>
      <c r="AI568" s="13" t="e" cm="1">
        <f t="array" aca="1" ref="AI568" ca="1">INDIRECT("O"&amp;S567)</f>
        <v>#REF!</v>
      </c>
      <c r="AJ568" s="13" t="str">
        <f>IF($I568="","",INDEX('Raw Material'!$A$1:$J$75,MATCH(I568,'Raw Material'!$A$1:$A$75,0),(MATCH(G568,'Raw Material'!$A$1:$J$1,0))))</f>
        <v/>
      </c>
      <c r="AK568" s="13" t="str">
        <f t="shared" si="233"/>
        <v>YANLIŞRM</v>
      </c>
      <c r="AL568" s="153" t="str">
        <f t="shared" si="234"/>
        <v/>
      </c>
    </row>
    <row r="569" spans="1:38" ht="16.5" customHeight="1" thickBot="1">
      <c r="A569" s="163"/>
      <c r="B569" s="170"/>
      <c r="C569" s="171"/>
      <c r="D569" s="156"/>
      <c r="E569" s="156"/>
      <c r="F569" s="176"/>
      <c r="G569" s="157"/>
      <c r="H569" s="158"/>
      <c r="I569" s="158"/>
      <c r="J569" s="158"/>
      <c r="K569" s="33"/>
      <c r="L569" s="180"/>
      <c r="M569" s="180"/>
      <c r="N569" s="82"/>
      <c r="O569" s="186"/>
      <c r="P569" s="103"/>
      <c r="Q569" s="84" t="str">
        <f t="shared" si="235"/>
        <v/>
      </c>
      <c r="R569" s="159"/>
      <c r="S569" s="28" t="str" cm="1">
        <f t="array" aca="1" ref="S569" ca="1">IF(INDIRECT("A"&amp;114+$U569)&lt;&gt;"",114+$U569,"")</f>
        <v/>
      </c>
      <c r="T569" s="28" t="str">
        <f t="shared" ca="1" si="236"/>
        <v>$B</v>
      </c>
      <c r="U569" s="29">
        <f t="shared" si="214"/>
        <v>444</v>
      </c>
      <c r="V569" s="29">
        <v>37.916666666669599</v>
      </c>
      <c r="W569" s="29">
        <f t="shared" si="215"/>
        <v>37</v>
      </c>
      <c r="X569" s="41" t="str" cm="1">
        <f t="array" aca="1" ref="X569" ca="1">IFERROR(INDEX('PC&amp;PD'!$A$1:$AP$15,ROW('PC&amp;PD'!$A$15),MATCH(INDIRECT(T569),'PC&amp;PD'!$A$1:$AP$1,0)),"")</f>
        <v/>
      </c>
      <c r="Y569" s="13" t="str">
        <f>IF(OR($N569="",$N569=0),"",IF($N569=$E$7,'Extracted info for SC'!$J$6,IF($N569=$D$26,'Extracted info for SC'!$J$7,IF($N569=$E$26,'Extracted info for SC'!$J$8,IF($N569=$F$26,'Extracted info for SC'!$J$9,IF($N569=$G$26,'Extracted info for SC'!$J$10,IF($N569=$H$26,'Extracted info for SC'!$J$11,IF($N569=$I$26,'Extracted info for SC'!$J$12,IF($N569=$J$26,'Extracted info for SC'!$J$13,IF($N569=$K$26,'Extracted info for SC'!$J$14,IF($N569=$L$26,'Extracted info for SC'!$J$15,IF($N569=$M$26,'Extracted info for SC'!$J$16,IF($N569=$N$26,'Extracted info for SC'!$J$17,IF($N569=$O$26,'Extracted info for SC'!$J$18,""))))))))))))))</f>
        <v/>
      </c>
      <c r="Z569" s="155"/>
      <c r="AA569" s="13" t="str">
        <f t="shared" si="232"/>
        <v/>
      </c>
      <c r="AB569" s="155"/>
      <c r="AC569" s="13" t="str">
        <f t="shared" ca="1" si="237"/>
        <v>$AB</v>
      </c>
      <c r="AD569" s="13" t="str" cm="1">
        <f t="array" aca="1" ref="AD569" ca="1">IFERROR(IF((LEFT(INDIRECT("$F"&amp;$S569),4))="GOTS",IF($G569="Organic","GOTS_Organic_raw",(IF($G569="Responsible","GOTS_Responsible",(IF($G569="No Attribute (Conventional)","GOTS_conventional",(IF($G569="Recycled Pre/Post-Consumer","GOTS_pre_post",(IF($G569="In-Conversion","GOTS_in_conversion",(IF($G569="Sustainably Sourced","Sustainably_sourced",""))))))))))),IF($G569="Organic","Organic",(IF($G569="Responsible","Responsible",(IF($G569="No Attribute (Conventional)","No_Attribute_Conventional",(IF($G569="Recycled Pre/Post-Consumer","Recycled_Pre_Post_Consumer",(IF($G569="In-Conversion","In_Conversion",(IF($G569="Recycled Pre-Consumer","Recycled_Pre_Consumer",(IF($G569="Recycled Post-Consumer","Recycled_Post_Consumer",(IF($G569="Sustainably Sourced","Sustainably_sourced","")))))))))))))))),"")</f>
        <v/>
      </c>
      <c r="AE569" s="13" t="e" cm="1">
        <f t="array" aca="1" ref="AE569" ca="1">IF(INDIRECT("$F"&amp;$S569)="","",IF(LEFT(INDIRECT("$F"&amp;$S569),3)="GRS","GRS_RCS_RM",IF((LEFT(INDIRECT("$F"&amp;$S569),3))="RCS","GRS_RCS_RM",IF(INDIRECT("$F"&amp;$S569)="OCS (No Label)","OCS_Conversion_RM",IF(LEFT(INDIRECT("$F"&amp;$S569),3)="OCS","OCS_RM",IF(RIGHT(INDIRECT("$F"&amp;$S569),10)="conversion","GOTS_RM_conversion",IF((LEFT(INDIRECT("$F"&amp;$S569),4))="GOTS","GOTS_RM","Responsible_RM")))))))</f>
        <v>#REF!</v>
      </c>
      <c r="AF569" s="13" t="str" cm="1">
        <f t="array" aca="1" ref="AF569" ca="1">IF($S569="","",INDIRECT("$Z"&amp;$S569))</f>
        <v/>
      </c>
      <c r="AG569" s="155"/>
      <c r="AH569" s="13" t="str" cm="1">
        <f t="array" aca="1" ref="AH569" ca="1">IFERROR(INDIRECT("$ag"&amp;S569),"")</f>
        <v/>
      </c>
      <c r="AI569" s="13" t="e" cm="1">
        <f t="array" aca="1" ref="AI569" ca="1">INDIRECT("O"&amp;S568)</f>
        <v>#REF!</v>
      </c>
      <c r="AJ569" s="13" t="str">
        <f>IF($I569="","",INDEX('Raw Material'!$A$1:$J$75,MATCH(I569,'Raw Material'!$A$1:$A$75,0),(MATCH(G569,'Raw Material'!$A$1:$J$1,0))))</f>
        <v/>
      </c>
      <c r="AK569" s="13" t="str">
        <f t="shared" si="233"/>
        <v>YANLIŞRM</v>
      </c>
      <c r="AL569" s="153" t="str">
        <f t="shared" si="234"/>
        <v/>
      </c>
    </row>
    <row r="570" spans="1:38" ht="16.5" customHeight="1">
      <c r="A570" s="160" t="str">
        <f>IF(B570="","",COUNTA($B$114:$B570))</f>
        <v/>
      </c>
      <c r="B570" s="164"/>
      <c r="C570" s="165"/>
      <c r="D570" s="183"/>
      <c r="E570" s="183"/>
      <c r="F570" s="172"/>
      <c r="G570" s="212"/>
      <c r="H570" s="206"/>
      <c r="I570" s="206"/>
      <c r="J570" s="206"/>
      <c r="K570" s="31"/>
      <c r="L570" s="177" t="str">
        <f t="shared" ref="L570" si="238">IF(R570="","",LEFT(R570,LEN(R570)-2))</f>
        <v/>
      </c>
      <c r="M570" s="177"/>
      <c r="N570" s="80"/>
      <c r="O570" s="184"/>
      <c r="P570" s="103"/>
      <c r="Q570" s="84" t="str">
        <f t="shared" si="235"/>
        <v/>
      </c>
      <c r="R570" s="159" t="str">
        <f t="shared" ref="R570" si="239">CONCATENATE($Q570,Q571,Q572,Q573,Q574,Q575,$Q576,$Q577,$Q578,$Q579,Q580,Q581)</f>
        <v/>
      </c>
      <c r="S570" s="28" t="str" cm="1">
        <f t="array" aca="1" ref="S570" ca="1">IF(INDIRECT("A"&amp;114+$U570)&lt;&gt;"",114+$U570,"")</f>
        <v/>
      </c>
      <c r="T570" s="28" t="str">
        <f t="shared" ca="1" si="236"/>
        <v>$B</v>
      </c>
      <c r="U570" s="29">
        <f t="shared" si="214"/>
        <v>456</v>
      </c>
      <c r="V570" s="29">
        <v>38.000000000002899</v>
      </c>
      <c r="W570" s="29">
        <f t="shared" si="215"/>
        <v>38</v>
      </c>
      <c r="X570" s="41" t="str" cm="1">
        <f t="array" aca="1" ref="X570" ca="1">IFERROR(INDEX('PC&amp;PD'!$A$1:$AP$15,ROW('PC&amp;PD'!$A$15),MATCH(INDIRECT(T570),'PC&amp;PD'!$A$1:$AP$1,0)),"")</f>
        <v/>
      </c>
      <c r="Y570" s="13" t="str">
        <f>IF(OR($N570="",$N570=0),"",IF($N570=$E$7,'Extracted info for SC'!$J$6,IF($N570=$D$26,'Extracted info for SC'!$J$7,IF($N570=$E$26,'Extracted info for SC'!$J$8,IF($N570=$F$26,'Extracted info for SC'!$J$9,IF($N570=$G$26,'Extracted info for SC'!$J$10,IF($N570=$H$26,'Extracted info for SC'!$J$11,IF($N570=$I$26,'Extracted info for SC'!$J$12,IF($N570=$J$26,'Extracted info for SC'!$J$13,IF($N570=$K$26,'Extracted info for SC'!$J$14,IF($N570=$L$26,'Extracted info for SC'!$J$15,IF($N570=$M$26,'Extracted info for SC'!$J$16,IF($N570=$N$26,'Extracted info for SC'!$J$17,IF($N570=$O$26,'Extracted info for SC'!$J$18,""))))))))))))))</f>
        <v/>
      </c>
      <c r="Z570" s="155" t="str">
        <f t="shared" ref="Z570" si="240">IFERROR(IF($F570="OCS 100","OCS (OCS 100)",IF($F570="OCS Blended","OCS (OCS Blended)",IF($F570="OCS (No Label)","OCS (No Label)",IF($F570="RCS 100","RCS (RCS 100)",IF($F570="RCS Blended","RCS (RCS Blended)",IF($F570="GRS","GRS (GRS)",IF($F570="GRS (No Label)", "GRS (No Label)",IF($F570="RDS","RDS (RDS)",IF($F570="RWS","RWS (RWS)",IF($F570="RAS","RAS (RAS)",IF($F570="RMS","RMS (RMS)",IF($F570="GOTS Organic","GOTS (Organic)",IF($F570="GOTS Made with organic","GOTS (Made with Organic)",IF($F570="GOTS Organic - in conversion","GOTS (Organic - In Conversion)",IF($F570="GOTS Made with organic - in conversion","GOTS (Made with Organic - In Conversion)",""))))))))))))))),"")</f>
        <v/>
      </c>
      <c r="AA570" s="13" t="str">
        <f t="shared" si="232"/>
        <v/>
      </c>
      <c r="AB570" s="155" t="str">
        <f t="shared" ref="AB570" si="241">IFERROR(IF($F570="OCS 100", "OCS_100",IF($F570="OCS Blended", "OCS_Blended",IF($F570="OCS (No Label)", "OCS_No_Label",IF($F570="RCS 100", "RCS_100",IF($F570="RCS Blended","RCS_Blended",IF($F570="GRS","GRS",IF($F570="GRS (No Label)", "GRS_No_Label",IF($F570="RDS","RDS",IF($F570="RWS","RWS",IF($F570="RMS","RMS",IF($F570="GOTS Organic","GOTS_Organic",IF($F570="GOTS Made with organic","GOTS_Made_with_organic",IF($F570="GOTS Organic - in conversion","GOTS_Organic_in_Conversion",IF($F570="GOTS Made with organic - in conversion","GOTS_Made_with_Organic_in_Conversion",IF($F570="RAS","RAS",""))))))))))))))),"")</f>
        <v/>
      </c>
      <c r="AC570" s="13" t="str">
        <f t="shared" ca="1" si="237"/>
        <v>$AB</v>
      </c>
      <c r="AD570" s="13" t="str" cm="1">
        <f t="array" aca="1" ref="AD570" ca="1">IFERROR(IF((LEFT(INDIRECT("$F"&amp;$S570),4))="GOTS",IF($G570="Organic","GOTS_Organic_raw",(IF($G570="Responsible","GOTS_Responsible",(IF($G570="No Attribute (Conventional)","GOTS_conventional",(IF($G570="Recycled Pre/Post-Consumer","GOTS_pre_post",(IF($G570="In-Conversion","GOTS_in_conversion",(IF($G570="Sustainably Sourced","Sustainably_sourced",""))))))))))),IF($G570="Organic","Organic",(IF($G570="Responsible","Responsible",(IF($G570="No Attribute (Conventional)","No_Attribute_Conventional",(IF($G570="Recycled Pre/Post-Consumer","Recycled_Pre_Post_Consumer",(IF($G570="In-Conversion","In_Conversion",(IF($G570="Recycled Pre-Consumer","Recycled_Pre_Consumer",(IF($G570="Recycled Post-Consumer","Recycled_Post_Consumer",(IF($G570="Sustainably Sourced","Sustainably_sourced","")))))))))))))))),"")</f>
        <v/>
      </c>
      <c r="AE570" s="13" t="e" cm="1">
        <f t="array" aca="1" ref="AE570" ca="1">IF(INDIRECT("$F"&amp;$S570)="","",IF(LEFT(INDIRECT("$F"&amp;$S570),3)="GRS","GRS_RCS_RM",IF((LEFT(INDIRECT("$F"&amp;$S570),3))="RCS","GRS_RCS_RM",IF(INDIRECT("$F"&amp;$S570)="OCS (No Label)","OCS_Conversion_RM",IF(LEFT(INDIRECT("$F"&amp;$S570),3)="OCS","OCS_RM",IF(RIGHT(INDIRECT("$F"&amp;$S570),10)="conversion","GOTS_RM_conversion",IF((LEFT(INDIRECT("$F"&amp;$S570),4))="GOTS","GOTS_RM","Responsible_RM")))))))</f>
        <v>#REF!</v>
      </c>
      <c r="AF570" s="13" t="str" cm="1">
        <f t="array" aca="1" ref="AF570" ca="1">IF($S570="","",INDIRECT("$Z"&amp;$S570))</f>
        <v/>
      </c>
      <c r="AG570" s="155" t="str">
        <f t="shared" si="213"/>
        <v/>
      </c>
      <c r="AH570" s="13" t="str" cm="1">
        <f t="array" aca="1" ref="AH570" ca="1">IFERROR(INDIRECT("$ag"&amp;S570),"")</f>
        <v/>
      </c>
      <c r="AI570" s="13" t="e" cm="1">
        <f t="array" aca="1" ref="AI570" ca="1">INDIRECT("O"&amp;S569)</f>
        <v>#REF!</v>
      </c>
      <c r="AJ570" s="13" t="str">
        <f>IF($I570="","",INDEX('Raw Material'!$A$1:$J$75,MATCH(I570,'Raw Material'!$A$1:$A$75,0),(MATCH(G570,'Raw Material'!$A$1:$J$1,0))))</f>
        <v/>
      </c>
      <c r="AK570" s="13" t="str">
        <f t="shared" si="233"/>
        <v>YANLIŞRM</v>
      </c>
      <c r="AL570" s="153" t="str">
        <f t="shared" si="234"/>
        <v/>
      </c>
    </row>
    <row r="571" spans="1:38" ht="16.5" customHeight="1">
      <c r="A571" s="161"/>
      <c r="B571" s="166"/>
      <c r="C571" s="167"/>
      <c r="D571" s="156"/>
      <c r="E571" s="156"/>
      <c r="F571" s="173"/>
      <c r="G571" s="181"/>
      <c r="H571" s="182"/>
      <c r="I571" s="182"/>
      <c r="J571" s="182"/>
      <c r="K571" s="32"/>
      <c r="L571" s="178"/>
      <c r="M571" s="178"/>
      <c r="N571" s="81"/>
      <c r="O571" s="185"/>
      <c r="P571" s="103"/>
      <c r="Q571" s="84" t="str">
        <f t="shared" si="235"/>
        <v/>
      </c>
      <c r="R571" s="159"/>
      <c r="S571" s="28" t="str" cm="1">
        <f t="array" aca="1" ref="S571" ca="1">IF(INDIRECT("A"&amp;114+$U571)&lt;&gt;"",114+$U571,"")</f>
        <v/>
      </c>
      <c r="T571" s="28" t="str">
        <f t="shared" ca="1" si="236"/>
        <v>$B</v>
      </c>
      <c r="U571" s="29">
        <f t="shared" si="214"/>
        <v>456</v>
      </c>
      <c r="V571" s="29">
        <v>38.083333333336299</v>
      </c>
      <c r="W571" s="29">
        <f t="shared" si="215"/>
        <v>38</v>
      </c>
      <c r="X571" s="41" t="str" cm="1">
        <f t="array" aca="1" ref="X571" ca="1">IFERROR(INDEX('PC&amp;PD'!$A$1:$AP$15,ROW('PC&amp;PD'!$A$15),MATCH(INDIRECT(T571),'PC&amp;PD'!$A$1:$AP$1,0)),"")</f>
        <v/>
      </c>
      <c r="Y571" s="13" t="str">
        <f>IF(OR($N571="",$N571=0),"",IF($N571=$E$7,'Extracted info for SC'!$J$6,IF($N571=$D$26,'Extracted info for SC'!$J$7,IF($N571=$E$26,'Extracted info for SC'!$J$8,IF($N571=$F$26,'Extracted info for SC'!$J$9,IF($N571=$G$26,'Extracted info for SC'!$J$10,IF($N571=$H$26,'Extracted info for SC'!$J$11,IF($N571=$I$26,'Extracted info for SC'!$J$12,IF($N571=$J$26,'Extracted info for SC'!$J$13,IF($N571=$K$26,'Extracted info for SC'!$J$14,IF($N571=$L$26,'Extracted info for SC'!$J$15,IF($N571=$M$26,'Extracted info for SC'!$J$16,IF($N571=$N$26,'Extracted info for SC'!$J$17,IF($N571=$O$26,'Extracted info for SC'!$J$18,""))))))))))))))</f>
        <v/>
      </c>
      <c r="Z571" s="155"/>
      <c r="AA571" s="13" t="str">
        <f t="shared" si="232"/>
        <v/>
      </c>
      <c r="AB571" s="155"/>
      <c r="AC571" s="13" t="str">
        <f t="shared" ca="1" si="237"/>
        <v>$AB</v>
      </c>
      <c r="AD571" s="13" t="str" cm="1">
        <f t="array" aca="1" ref="AD571" ca="1">IFERROR(IF((LEFT(INDIRECT("$F"&amp;$S571),4))="GOTS",IF($G571="Organic","GOTS_Organic_raw",(IF($G571="Responsible","GOTS_Responsible",(IF($G571="No Attribute (Conventional)","GOTS_conventional",(IF($G571="Recycled Pre/Post-Consumer","GOTS_pre_post",(IF($G571="In-Conversion","GOTS_in_conversion",(IF($G571="Sustainably Sourced","Sustainably_sourced",""))))))))))),IF($G571="Organic","Organic",(IF($G571="Responsible","Responsible",(IF($G571="No Attribute (Conventional)","No_Attribute_Conventional",(IF($G571="Recycled Pre/Post-Consumer","Recycled_Pre_Post_Consumer",(IF($G571="In-Conversion","In_Conversion",(IF($G571="Recycled Pre-Consumer","Recycled_Pre_Consumer",(IF($G571="Recycled Post-Consumer","Recycled_Post_Consumer",(IF($G571="Sustainably Sourced","Sustainably_sourced","")))))))))))))))),"")</f>
        <v/>
      </c>
      <c r="AE571" s="13" t="e" cm="1">
        <f t="array" aca="1" ref="AE571" ca="1">IF(INDIRECT("$F"&amp;$S571)="","",IF(LEFT(INDIRECT("$F"&amp;$S571),3)="GRS","GRS_RCS_RM",IF((LEFT(INDIRECT("$F"&amp;$S571),3))="RCS","GRS_RCS_RM",IF(INDIRECT("$F"&amp;$S571)="OCS (No Label)","OCS_Conversion_RM",IF(LEFT(INDIRECT("$F"&amp;$S571),3)="OCS","OCS_RM",IF(RIGHT(INDIRECT("$F"&amp;$S571),10)="conversion","GOTS_RM_conversion",IF((LEFT(INDIRECT("$F"&amp;$S571),4))="GOTS","GOTS_RM","Responsible_RM")))))))</f>
        <v>#REF!</v>
      </c>
      <c r="AF571" s="13" t="str" cm="1">
        <f t="array" aca="1" ref="AF571" ca="1">IF($S571="","",INDIRECT("$Z"&amp;$S571))</f>
        <v/>
      </c>
      <c r="AG571" s="155"/>
      <c r="AH571" s="13" t="str" cm="1">
        <f t="array" aca="1" ref="AH571" ca="1">IFERROR(INDIRECT("$ag"&amp;S571),"")</f>
        <v/>
      </c>
      <c r="AI571" s="13" t="e" cm="1">
        <f t="array" aca="1" ref="AI571" ca="1">INDIRECT("O"&amp;S570)</f>
        <v>#REF!</v>
      </c>
      <c r="AJ571" s="13" t="str">
        <f>IF($I571="","",INDEX('Raw Material'!$A$1:$J$75,MATCH(I571,'Raw Material'!$A$1:$A$75,0),(MATCH(G571,'Raw Material'!$A$1:$J$1,0))))</f>
        <v/>
      </c>
      <c r="AK571" s="13" t="str">
        <f t="shared" si="233"/>
        <v>YANLIŞRM</v>
      </c>
      <c r="AL571" s="153" t="str">
        <f t="shared" si="234"/>
        <v/>
      </c>
    </row>
    <row r="572" spans="1:38" ht="16.5" customHeight="1">
      <c r="A572" s="161"/>
      <c r="B572" s="166"/>
      <c r="C572" s="167"/>
      <c r="D572" s="156"/>
      <c r="E572" s="156"/>
      <c r="F572" s="173"/>
      <c r="G572" s="181"/>
      <c r="H572" s="182"/>
      <c r="I572" s="182"/>
      <c r="J572" s="182"/>
      <c r="K572" s="32"/>
      <c r="L572" s="178"/>
      <c r="M572" s="178"/>
      <c r="N572" s="81"/>
      <c r="O572" s="185"/>
      <c r="P572" s="103"/>
      <c r="Q572" s="84" t="str">
        <f t="shared" si="235"/>
        <v/>
      </c>
      <c r="R572" s="159"/>
      <c r="S572" s="28" t="str" cm="1">
        <f t="array" aca="1" ref="S572" ca="1">IF(INDIRECT("A"&amp;114+$U572)&lt;&gt;"",114+$U572,"")</f>
        <v/>
      </c>
      <c r="T572" s="28" t="str">
        <f t="shared" ca="1" si="236"/>
        <v>$B</v>
      </c>
      <c r="U572" s="29">
        <f t="shared" si="214"/>
        <v>456</v>
      </c>
      <c r="V572" s="29">
        <v>38.166666666669599</v>
      </c>
      <c r="W572" s="29">
        <f t="shared" si="215"/>
        <v>38</v>
      </c>
      <c r="X572" s="41" t="str" cm="1">
        <f t="array" aca="1" ref="X572" ca="1">IFERROR(INDEX('PC&amp;PD'!$A$1:$AP$15,ROW('PC&amp;PD'!$A$15),MATCH(INDIRECT(T572),'PC&amp;PD'!$A$1:$AP$1,0)),"")</f>
        <v/>
      </c>
      <c r="Y572" s="13" t="str">
        <f>IF(OR($N572="",$N572=0),"",IF($N572=$E$7,'Extracted info for SC'!$J$6,IF($N572=$D$26,'Extracted info for SC'!$J$7,IF($N572=$E$26,'Extracted info for SC'!$J$8,IF($N572=$F$26,'Extracted info for SC'!$J$9,IF($N572=$G$26,'Extracted info for SC'!$J$10,IF($N572=$H$26,'Extracted info for SC'!$J$11,IF($N572=$I$26,'Extracted info for SC'!$J$12,IF($N572=$J$26,'Extracted info for SC'!$J$13,IF($N572=$K$26,'Extracted info for SC'!$J$14,IF($N572=$L$26,'Extracted info for SC'!$J$15,IF($N572=$M$26,'Extracted info for SC'!$J$16,IF($N572=$N$26,'Extracted info for SC'!$J$17,IF($N572=$O$26,'Extracted info for SC'!$J$18,""))))))))))))))</f>
        <v/>
      </c>
      <c r="Z572" s="155"/>
      <c r="AA572" s="13" t="str">
        <f t="shared" si="232"/>
        <v/>
      </c>
      <c r="AB572" s="155"/>
      <c r="AC572" s="13" t="str">
        <f t="shared" ca="1" si="237"/>
        <v>$AB</v>
      </c>
      <c r="AD572" s="13" t="str" cm="1">
        <f t="array" aca="1" ref="AD572" ca="1">IFERROR(IF((LEFT(INDIRECT("$F"&amp;$S572),4))="GOTS",IF($G572="Organic","GOTS_Organic_raw",(IF($G572="Responsible","GOTS_Responsible",(IF($G572="No Attribute (Conventional)","GOTS_conventional",(IF($G572="Recycled Pre/Post-Consumer","GOTS_pre_post",(IF($G572="In-Conversion","GOTS_in_conversion",(IF($G572="Sustainably Sourced","Sustainably_sourced",""))))))))))),IF($G572="Organic","Organic",(IF($G572="Responsible","Responsible",(IF($G572="No Attribute (Conventional)","No_Attribute_Conventional",(IF($G572="Recycled Pre/Post-Consumer","Recycled_Pre_Post_Consumer",(IF($G572="In-Conversion","In_Conversion",(IF($G572="Recycled Pre-Consumer","Recycled_Pre_Consumer",(IF($G572="Recycled Post-Consumer","Recycled_Post_Consumer",(IF($G572="Sustainably Sourced","Sustainably_sourced","")))))))))))))))),"")</f>
        <v/>
      </c>
      <c r="AE572" s="13" t="e" cm="1">
        <f t="array" aca="1" ref="AE572" ca="1">IF(INDIRECT("$F"&amp;$S572)="","",IF(LEFT(INDIRECT("$F"&amp;$S572),3)="GRS","GRS_RCS_RM",IF((LEFT(INDIRECT("$F"&amp;$S572),3))="RCS","GRS_RCS_RM",IF(INDIRECT("$F"&amp;$S572)="OCS (No Label)","OCS_Conversion_RM",IF(LEFT(INDIRECT("$F"&amp;$S572),3)="OCS","OCS_RM",IF(RIGHT(INDIRECT("$F"&amp;$S572),10)="conversion","GOTS_RM_conversion",IF((LEFT(INDIRECT("$F"&amp;$S572),4))="GOTS","GOTS_RM","Responsible_RM")))))))</f>
        <v>#REF!</v>
      </c>
      <c r="AF572" s="13" t="str" cm="1">
        <f t="array" aca="1" ref="AF572" ca="1">IF($S572="","",INDIRECT("$Z"&amp;$S572))</f>
        <v/>
      </c>
      <c r="AG572" s="155"/>
      <c r="AH572" s="13" t="str" cm="1">
        <f t="array" aca="1" ref="AH572" ca="1">IFERROR(INDIRECT("$ag"&amp;S572),"")</f>
        <v/>
      </c>
      <c r="AI572" s="13" t="e" cm="1">
        <f t="array" aca="1" ref="AI572" ca="1">INDIRECT("O"&amp;S571)</f>
        <v>#REF!</v>
      </c>
      <c r="AJ572" s="13" t="str">
        <f>IF($I572="","",INDEX('Raw Material'!$A$1:$J$75,MATCH(I572,'Raw Material'!$A$1:$A$75,0),(MATCH(G572,'Raw Material'!$A$1:$J$1,0))))</f>
        <v/>
      </c>
      <c r="AK572" s="13" t="str">
        <f t="shared" si="233"/>
        <v>YANLIŞRM</v>
      </c>
      <c r="AL572" s="153" t="str">
        <f t="shared" si="234"/>
        <v/>
      </c>
    </row>
    <row r="573" spans="1:38" ht="16.5" customHeight="1">
      <c r="A573" s="161"/>
      <c r="B573" s="166"/>
      <c r="C573" s="167"/>
      <c r="D573" s="156"/>
      <c r="E573" s="156"/>
      <c r="F573" s="174"/>
      <c r="G573" s="181"/>
      <c r="H573" s="182"/>
      <c r="I573" s="182"/>
      <c r="J573" s="182"/>
      <c r="K573" s="32"/>
      <c r="L573" s="178"/>
      <c r="M573" s="178"/>
      <c r="N573" s="81"/>
      <c r="O573" s="185"/>
      <c r="P573" s="103"/>
      <c r="Q573" s="84" t="str">
        <f t="shared" si="235"/>
        <v/>
      </c>
      <c r="R573" s="159"/>
      <c r="S573" s="28" t="str" cm="1">
        <f t="array" aca="1" ref="S573" ca="1">IF(INDIRECT("A"&amp;114+$U573)&lt;&gt;"",114+$U573,"")</f>
        <v/>
      </c>
      <c r="T573" s="28" t="str">
        <f t="shared" ca="1" si="236"/>
        <v>$B</v>
      </c>
      <c r="U573" s="29">
        <f t="shared" si="214"/>
        <v>456</v>
      </c>
      <c r="V573" s="29">
        <v>38.250000000002899</v>
      </c>
      <c r="W573" s="29">
        <f t="shared" si="215"/>
        <v>38</v>
      </c>
      <c r="X573" s="41" t="str" cm="1">
        <f t="array" aca="1" ref="X573" ca="1">IFERROR(INDEX('PC&amp;PD'!$A$1:$AP$15,ROW('PC&amp;PD'!$A$15),MATCH(INDIRECT(T573),'PC&amp;PD'!$A$1:$AP$1,0)),"")</f>
        <v/>
      </c>
      <c r="Y573" s="13" t="str">
        <f>IF(OR($N573="",$N573=0),"",IF($N573=$E$7,'Extracted info for SC'!$J$6,IF($N573=$D$26,'Extracted info for SC'!$J$7,IF($N573=$E$26,'Extracted info for SC'!$J$8,IF($N573=$F$26,'Extracted info for SC'!$J$9,IF($N573=$G$26,'Extracted info for SC'!$J$10,IF($N573=$H$26,'Extracted info for SC'!$J$11,IF($N573=$I$26,'Extracted info for SC'!$J$12,IF($N573=$J$26,'Extracted info for SC'!$J$13,IF($N573=$K$26,'Extracted info for SC'!$J$14,IF($N573=$L$26,'Extracted info for SC'!$J$15,IF($N573=$M$26,'Extracted info for SC'!$J$16,IF($N573=$N$26,'Extracted info for SC'!$J$17,IF($N573=$O$26,'Extracted info for SC'!$J$18,""))))))))))))))</f>
        <v/>
      </c>
      <c r="Z573" s="155"/>
      <c r="AA573" s="13" t="str">
        <f t="shared" si="232"/>
        <v/>
      </c>
      <c r="AB573" s="155"/>
      <c r="AC573" s="13" t="str">
        <f t="shared" ca="1" si="237"/>
        <v>$AB</v>
      </c>
      <c r="AD573" s="13" t="str" cm="1">
        <f t="array" aca="1" ref="AD573" ca="1">IFERROR(IF((LEFT(INDIRECT("$F"&amp;$S573),4))="GOTS",IF($G573="Organic","GOTS_Organic_raw",(IF($G573="Responsible","GOTS_Responsible",(IF($G573="No Attribute (Conventional)","GOTS_conventional",(IF($G573="Recycled Pre/Post-Consumer","GOTS_pre_post",(IF($G573="In-Conversion","GOTS_in_conversion",(IF($G573="Sustainably Sourced","Sustainably_sourced",""))))))))))),IF($G573="Organic","Organic",(IF($G573="Responsible","Responsible",(IF($G573="No Attribute (Conventional)","No_Attribute_Conventional",(IF($G573="Recycled Pre/Post-Consumer","Recycled_Pre_Post_Consumer",(IF($G573="In-Conversion","In_Conversion",(IF($G573="Recycled Pre-Consumer","Recycled_Pre_Consumer",(IF($G573="Recycled Post-Consumer","Recycled_Post_Consumer",(IF($G573="Sustainably Sourced","Sustainably_sourced","")))))))))))))))),"")</f>
        <v/>
      </c>
      <c r="AE573" s="13" t="e" cm="1">
        <f t="array" aca="1" ref="AE573" ca="1">IF(INDIRECT("$F"&amp;$S573)="","",IF(LEFT(INDIRECT("$F"&amp;$S573),3)="GRS","GRS_RCS_RM",IF((LEFT(INDIRECT("$F"&amp;$S573),3))="RCS","GRS_RCS_RM",IF(INDIRECT("$F"&amp;$S573)="OCS (No Label)","OCS_Conversion_RM",IF(LEFT(INDIRECT("$F"&amp;$S573),3)="OCS","OCS_RM",IF(RIGHT(INDIRECT("$F"&amp;$S573),10)="conversion","GOTS_RM_conversion",IF((LEFT(INDIRECT("$F"&amp;$S573),4))="GOTS","GOTS_RM","Responsible_RM")))))))</f>
        <v>#REF!</v>
      </c>
      <c r="AF573" s="13" t="str" cm="1">
        <f t="array" aca="1" ref="AF573" ca="1">IF($S573="","",INDIRECT("$Z"&amp;$S573))</f>
        <v/>
      </c>
      <c r="AG573" s="155"/>
      <c r="AH573" s="13" t="str" cm="1">
        <f t="array" aca="1" ref="AH573" ca="1">IFERROR(INDIRECT("$ag"&amp;S573),"")</f>
        <v/>
      </c>
      <c r="AI573" s="13" t="e" cm="1">
        <f t="array" aca="1" ref="AI573" ca="1">INDIRECT("O"&amp;S572)</f>
        <v>#REF!</v>
      </c>
      <c r="AJ573" s="13" t="str">
        <f>IF($I573="","",INDEX('Raw Material'!$A$1:$J$75,MATCH(I573,'Raw Material'!$A$1:$A$75,0),(MATCH(G573,'Raw Material'!$A$1:$J$1,0))))</f>
        <v/>
      </c>
      <c r="AK573" s="13" t="str">
        <f t="shared" si="233"/>
        <v>YANLIŞRM</v>
      </c>
      <c r="AL573" s="153" t="str">
        <f t="shared" si="234"/>
        <v/>
      </c>
    </row>
    <row r="574" spans="1:38" ht="16.5" customHeight="1">
      <c r="A574" s="161"/>
      <c r="B574" s="166"/>
      <c r="C574" s="167"/>
      <c r="D574" s="156"/>
      <c r="E574" s="156"/>
      <c r="F574" s="174"/>
      <c r="G574" s="181"/>
      <c r="H574" s="182"/>
      <c r="I574" s="182"/>
      <c r="J574" s="182"/>
      <c r="K574" s="32"/>
      <c r="L574" s="178"/>
      <c r="M574" s="178"/>
      <c r="N574" s="81"/>
      <c r="O574" s="185"/>
      <c r="P574" s="103"/>
      <c r="Q574" s="84" t="str">
        <f t="shared" si="235"/>
        <v/>
      </c>
      <c r="R574" s="159"/>
      <c r="S574" s="28" t="str" cm="1">
        <f t="array" aca="1" ref="S574" ca="1">IF(INDIRECT("A"&amp;114+$U574)&lt;&gt;"",114+$U574,"")</f>
        <v/>
      </c>
      <c r="T574" s="28" t="str">
        <f t="shared" ca="1" si="236"/>
        <v>$B</v>
      </c>
      <c r="U574" s="29">
        <f t="shared" si="214"/>
        <v>456</v>
      </c>
      <c r="V574" s="29">
        <v>38.333333333336299</v>
      </c>
      <c r="W574" s="29">
        <f t="shared" si="215"/>
        <v>38</v>
      </c>
      <c r="X574" s="41" t="str" cm="1">
        <f t="array" aca="1" ref="X574" ca="1">IFERROR(INDEX('PC&amp;PD'!$A$1:$AP$15,ROW('PC&amp;PD'!$A$15),MATCH(INDIRECT(T574),'PC&amp;PD'!$A$1:$AP$1,0)),"")</f>
        <v/>
      </c>
      <c r="Y574" s="13" t="str">
        <f>IF(OR($N574="",$N574=0),"",IF($N574=$E$7,'Extracted info for SC'!$J$6,IF($N574=$D$26,'Extracted info for SC'!$J$7,IF($N574=$E$26,'Extracted info for SC'!$J$8,IF($N574=$F$26,'Extracted info for SC'!$J$9,IF($N574=$G$26,'Extracted info for SC'!$J$10,IF($N574=$H$26,'Extracted info for SC'!$J$11,IF($N574=$I$26,'Extracted info for SC'!$J$12,IF($N574=$J$26,'Extracted info for SC'!$J$13,IF($N574=$K$26,'Extracted info for SC'!$J$14,IF($N574=$L$26,'Extracted info for SC'!$J$15,IF($N574=$M$26,'Extracted info for SC'!$J$16,IF($N574=$N$26,'Extracted info for SC'!$J$17,IF($N574=$O$26,'Extracted info for SC'!$J$18,""))))))))))))))</f>
        <v/>
      </c>
      <c r="Z574" s="155"/>
      <c r="AA574" s="13" t="str">
        <f t="shared" si="232"/>
        <v/>
      </c>
      <c r="AB574" s="155"/>
      <c r="AC574" s="13" t="str">
        <f t="shared" ca="1" si="237"/>
        <v>$AB</v>
      </c>
      <c r="AD574" s="13" t="str" cm="1">
        <f t="array" aca="1" ref="AD574" ca="1">IFERROR(IF((LEFT(INDIRECT("$F"&amp;$S574),4))="GOTS",IF($G574="Organic","GOTS_Organic_raw",(IF($G574="Responsible","GOTS_Responsible",(IF($G574="No Attribute (Conventional)","GOTS_conventional",(IF($G574="Recycled Pre/Post-Consumer","GOTS_pre_post",(IF($G574="In-Conversion","GOTS_in_conversion",(IF($G574="Sustainably Sourced","Sustainably_sourced",""))))))))))),IF($G574="Organic","Organic",(IF($G574="Responsible","Responsible",(IF($G574="No Attribute (Conventional)","No_Attribute_Conventional",(IF($G574="Recycled Pre/Post-Consumer","Recycled_Pre_Post_Consumer",(IF($G574="In-Conversion","In_Conversion",(IF($G574="Recycled Pre-Consumer","Recycled_Pre_Consumer",(IF($G574="Recycled Post-Consumer","Recycled_Post_Consumer",(IF($G574="Sustainably Sourced","Sustainably_sourced","")))))))))))))))),"")</f>
        <v/>
      </c>
      <c r="AE574" s="13" t="e" cm="1">
        <f t="array" aca="1" ref="AE574" ca="1">IF(INDIRECT("$F"&amp;$S574)="","",IF(LEFT(INDIRECT("$F"&amp;$S574),3)="GRS","GRS_RCS_RM",IF((LEFT(INDIRECT("$F"&amp;$S574),3))="RCS","GRS_RCS_RM",IF(INDIRECT("$F"&amp;$S574)="OCS (No Label)","OCS_Conversion_RM",IF(LEFT(INDIRECT("$F"&amp;$S574),3)="OCS","OCS_RM",IF(RIGHT(INDIRECT("$F"&amp;$S574),10)="conversion","GOTS_RM_conversion",IF((LEFT(INDIRECT("$F"&amp;$S574),4))="GOTS","GOTS_RM","Responsible_RM")))))))</f>
        <v>#REF!</v>
      </c>
      <c r="AF574" s="13" t="str" cm="1">
        <f t="array" aca="1" ref="AF574" ca="1">IF($S574="","",INDIRECT("$Z"&amp;$S574))</f>
        <v/>
      </c>
      <c r="AG574" s="155"/>
      <c r="AH574" s="13" t="str" cm="1">
        <f t="array" aca="1" ref="AH574" ca="1">IFERROR(INDIRECT("$ag"&amp;S574),"")</f>
        <v/>
      </c>
      <c r="AI574" s="13" t="e" cm="1">
        <f t="array" aca="1" ref="AI574" ca="1">INDIRECT("O"&amp;S573)</f>
        <v>#REF!</v>
      </c>
      <c r="AJ574" s="13" t="str">
        <f>IF($I574="","",INDEX('Raw Material'!$A$1:$J$75,MATCH(I574,'Raw Material'!$A$1:$A$75,0),(MATCH(G574,'Raw Material'!$A$1:$J$1,0))))</f>
        <v/>
      </c>
      <c r="AK574" s="13" t="str">
        <f t="shared" si="233"/>
        <v>YANLIŞRM</v>
      </c>
      <c r="AL574" s="153" t="str">
        <f t="shared" si="234"/>
        <v/>
      </c>
    </row>
    <row r="575" spans="1:38" ht="16.5" customHeight="1">
      <c r="A575" s="161"/>
      <c r="B575" s="166"/>
      <c r="C575" s="167"/>
      <c r="D575" s="156"/>
      <c r="E575" s="156"/>
      <c r="F575" s="174"/>
      <c r="G575" s="181"/>
      <c r="H575" s="182"/>
      <c r="I575" s="182"/>
      <c r="J575" s="182"/>
      <c r="K575" s="32"/>
      <c r="L575" s="178"/>
      <c r="M575" s="178"/>
      <c r="N575" s="81"/>
      <c r="O575" s="185"/>
      <c r="P575" s="103"/>
      <c r="Q575" s="84" t="str">
        <f t="shared" si="235"/>
        <v/>
      </c>
      <c r="R575" s="159"/>
      <c r="S575" s="28" t="str" cm="1">
        <f t="array" aca="1" ref="S575" ca="1">IF(INDIRECT("A"&amp;114+$U575)&lt;&gt;"",114+$U575,"")</f>
        <v/>
      </c>
      <c r="T575" s="28" t="str">
        <f t="shared" ca="1" si="236"/>
        <v>$B</v>
      </c>
      <c r="U575" s="29">
        <f t="shared" ref="U575:U638" si="242">(12*W575)</f>
        <v>456</v>
      </c>
      <c r="V575" s="29">
        <v>38.416666666669599</v>
      </c>
      <c r="W575" s="29">
        <f t="shared" si="215"/>
        <v>38</v>
      </c>
      <c r="X575" s="41" t="str" cm="1">
        <f t="array" aca="1" ref="X575" ca="1">IFERROR(INDEX('PC&amp;PD'!$A$1:$AP$15,ROW('PC&amp;PD'!$A$15),MATCH(INDIRECT(T575),'PC&amp;PD'!$A$1:$AP$1,0)),"")</f>
        <v/>
      </c>
      <c r="Y575" s="13" t="str">
        <f>IF(OR($N575="",$N575=0),"",IF($N575=$E$7,'Extracted info for SC'!$J$6,IF($N575=$D$26,'Extracted info for SC'!$J$7,IF($N575=$E$26,'Extracted info for SC'!$J$8,IF($N575=$F$26,'Extracted info for SC'!$J$9,IF($N575=$G$26,'Extracted info for SC'!$J$10,IF($N575=$H$26,'Extracted info for SC'!$J$11,IF($N575=$I$26,'Extracted info for SC'!$J$12,IF($N575=$J$26,'Extracted info for SC'!$J$13,IF($N575=$K$26,'Extracted info for SC'!$J$14,IF($N575=$L$26,'Extracted info for SC'!$J$15,IF($N575=$M$26,'Extracted info for SC'!$J$16,IF($N575=$N$26,'Extracted info for SC'!$J$17,IF($N575=$O$26,'Extracted info for SC'!$J$18,""))))))))))))))</f>
        <v/>
      </c>
      <c r="Z575" s="155"/>
      <c r="AA575" s="13" t="str">
        <f t="shared" si="232"/>
        <v/>
      </c>
      <c r="AB575" s="155"/>
      <c r="AC575" s="13" t="str">
        <f t="shared" ca="1" si="237"/>
        <v>$AB</v>
      </c>
      <c r="AD575" s="13" t="str" cm="1">
        <f t="array" aca="1" ref="AD575" ca="1">IFERROR(IF((LEFT(INDIRECT("$F"&amp;$S575),4))="GOTS",IF($G575="Organic","GOTS_Organic_raw",(IF($G575="Responsible","GOTS_Responsible",(IF($G575="No Attribute (Conventional)","GOTS_conventional",(IF($G575="Recycled Pre/Post-Consumer","GOTS_pre_post",(IF($G575="In-Conversion","GOTS_in_conversion",(IF($G575="Sustainably Sourced","Sustainably_sourced",""))))))))))),IF($G575="Organic","Organic",(IF($G575="Responsible","Responsible",(IF($G575="No Attribute (Conventional)","No_Attribute_Conventional",(IF($G575="Recycled Pre/Post-Consumer","Recycled_Pre_Post_Consumer",(IF($G575="In-Conversion","In_Conversion",(IF($G575="Recycled Pre-Consumer","Recycled_Pre_Consumer",(IF($G575="Recycled Post-Consumer","Recycled_Post_Consumer",(IF($G575="Sustainably Sourced","Sustainably_sourced","")))))))))))))))),"")</f>
        <v/>
      </c>
      <c r="AE575" s="13" t="e" cm="1">
        <f t="array" aca="1" ref="AE575" ca="1">IF(INDIRECT("$F"&amp;$S575)="","",IF(LEFT(INDIRECT("$F"&amp;$S575),3)="GRS","GRS_RCS_RM",IF((LEFT(INDIRECT("$F"&amp;$S575),3))="RCS","GRS_RCS_RM",IF(INDIRECT("$F"&amp;$S575)="OCS (No Label)","OCS_Conversion_RM",IF(LEFT(INDIRECT("$F"&amp;$S575),3)="OCS","OCS_RM",IF(RIGHT(INDIRECT("$F"&amp;$S575),10)="conversion","GOTS_RM_conversion",IF((LEFT(INDIRECT("$F"&amp;$S575),4))="GOTS","GOTS_RM","Responsible_RM")))))))</f>
        <v>#REF!</v>
      </c>
      <c r="AF575" s="13" t="str" cm="1">
        <f t="array" aca="1" ref="AF575" ca="1">IF($S575="","",INDIRECT("$Z"&amp;$S575))</f>
        <v/>
      </c>
      <c r="AG575" s="155"/>
      <c r="AH575" s="13" t="str" cm="1">
        <f t="array" aca="1" ref="AH575" ca="1">IFERROR(INDIRECT("$ag"&amp;S575),"")</f>
        <v/>
      </c>
      <c r="AI575" s="13" t="e" cm="1">
        <f t="array" aca="1" ref="AI575" ca="1">INDIRECT("O"&amp;S574)</f>
        <v>#REF!</v>
      </c>
      <c r="AJ575" s="13" t="str">
        <f>IF($I575="","",INDEX('Raw Material'!$A$1:$J$75,MATCH(I575,'Raw Material'!$A$1:$A$75,0),(MATCH(G575,'Raw Material'!$A$1:$J$1,0))))</f>
        <v/>
      </c>
      <c r="AK575" s="13" t="str">
        <f t="shared" si="233"/>
        <v>YANLIŞRM</v>
      </c>
      <c r="AL575" s="153" t="str">
        <f t="shared" si="234"/>
        <v/>
      </c>
    </row>
    <row r="576" spans="1:38" ht="16.5" customHeight="1">
      <c r="A576" s="162"/>
      <c r="B576" s="168"/>
      <c r="C576" s="169"/>
      <c r="D576" s="156"/>
      <c r="E576" s="156"/>
      <c r="F576" s="175"/>
      <c r="G576" s="181"/>
      <c r="H576" s="182"/>
      <c r="I576" s="182"/>
      <c r="J576" s="182"/>
      <c r="K576" s="32"/>
      <c r="L576" s="179"/>
      <c r="M576" s="179"/>
      <c r="N576" s="81"/>
      <c r="O576" s="185"/>
      <c r="P576" s="103"/>
      <c r="Q576" s="84" t="str">
        <f t="shared" si="235"/>
        <v/>
      </c>
      <c r="R576" s="159"/>
      <c r="S576" s="28" t="str" cm="1">
        <f t="array" aca="1" ref="S576" ca="1">IF(INDIRECT("A"&amp;114+$U576)&lt;&gt;"",114+$U576,"")</f>
        <v/>
      </c>
      <c r="T576" s="28" t="str">
        <f t="shared" ca="1" si="236"/>
        <v>$B</v>
      </c>
      <c r="U576" s="29">
        <f t="shared" si="242"/>
        <v>456</v>
      </c>
      <c r="V576" s="29">
        <v>38.500000000002998</v>
      </c>
      <c r="W576" s="29">
        <f t="shared" si="215"/>
        <v>38</v>
      </c>
      <c r="X576" s="41" t="str" cm="1">
        <f t="array" aca="1" ref="X576" ca="1">IFERROR(INDEX('PC&amp;PD'!$A$1:$AP$15,ROW('PC&amp;PD'!$A$15),MATCH(INDIRECT(T576),'PC&amp;PD'!$A$1:$AP$1,0)),"")</f>
        <v/>
      </c>
      <c r="Y576" s="13" t="str">
        <f>IF(OR($N576="",$N576=0),"",IF($N576=$E$7,'Extracted info for SC'!$J$6,IF($N576=$D$26,'Extracted info for SC'!$J$7,IF($N576=$E$26,'Extracted info for SC'!$J$8,IF($N576=$F$26,'Extracted info for SC'!$J$9,IF($N576=$G$26,'Extracted info for SC'!$J$10,IF($N576=$H$26,'Extracted info for SC'!$J$11,IF($N576=$I$26,'Extracted info for SC'!$J$12,IF($N576=$J$26,'Extracted info for SC'!$J$13,IF($N576=$K$26,'Extracted info for SC'!$J$14,IF($N576=$L$26,'Extracted info for SC'!$J$15,IF($N576=$M$26,'Extracted info for SC'!$J$16,IF($N576=$N$26,'Extracted info for SC'!$J$17,IF($N576=$O$26,'Extracted info for SC'!$J$18,""))))))))))))))</f>
        <v/>
      </c>
      <c r="Z576" s="155"/>
      <c r="AA576" s="13" t="str">
        <f t="shared" si="232"/>
        <v/>
      </c>
      <c r="AB576" s="155"/>
      <c r="AC576" s="13" t="str">
        <f t="shared" ca="1" si="237"/>
        <v>$AB</v>
      </c>
      <c r="AD576" s="13" t="str" cm="1">
        <f t="array" aca="1" ref="AD576" ca="1">IFERROR(IF((LEFT(INDIRECT("$F"&amp;$S576),4))="GOTS",IF($G576="Organic","GOTS_Organic_raw",(IF($G576="Responsible","GOTS_Responsible",(IF($G576="No Attribute (Conventional)","GOTS_conventional",(IF($G576="Recycled Pre/Post-Consumer","GOTS_pre_post",(IF($G576="In-Conversion","GOTS_in_conversion",(IF($G576="Sustainably Sourced","Sustainably_sourced",""))))))))))),IF($G576="Organic","Organic",(IF($G576="Responsible","Responsible",(IF($G576="No Attribute (Conventional)","No_Attribute_Conventional",(IF($G576="Recycled Pre/Post-Consumer","Recycled_Pre_Post_Consumer",(IF($G576="In-Conversion","In_Conversion",(IF($G576="Recycled Pre-Consumer","Recycled_Pre_Consumer",(IF($G576="Recycled Post-Consumer","Recycled_Post_Consumer",(IF($G576="Sustainably Sourced","Sustainably_sourced","")))))))))))))))),"")</f>
        <v/>
      </c>
      <c r="AE576" s="13" t="e" cm="1">
        <f t="array" aca="1" ref="AE576" ca="1">IF(INDIRECT("$F"&amp;$S576)="","",IF(LEFT(INDIRECT("$F"&amp;$S576),3)="GRS","GRS_RCS_RM",IF((LEFT(INDIRECT("$F"&amp;$S576),3))="RCS","GRS_RCS_RM",IF(INDIRECT("$F"&amp;$S576)="OCS (No Label)","OCS_Conversion_RM",IF(LEFT(INDIRECT("$F"&amp;$S576),3)="OCS","OCS_RM",IF(RIGHT(INDIRECT("$F"&amp;$S576),10)="conversion","GOTS_RM_conversion",IF((LEFT(INDIRECT("$F"&amp;$S576),4))="GOTS","GOTS_RM","Responsible_RM")))))))</f>
        <v>#REF!</v>
      </c>
      <c r="AF576" s="13" t="str" cm="1">
        <f t="array" aca="1" ref="AF576" ca="1">IF($S576="","",INDIRECT("$Z"&amp;$S576))</f>
        <v/>
      </c>
      <c r="AG576" s="155"/>
      <c r="AH576" s="13" t="str" cm="1">
        <f t="array" aca="1" ref="AH576" ca="1">IFERROR(INDIRECT("$ag"&amp;S576),"")</f>
        <v/>
      </c>
      <c r="AI576" s="13" t="e" cm="1">
        <f t="array" aca="1" ref="AI576" ca="1">INDIRECT("O"&amp;S575)</f>
        <v>#REF!</v>
      </c>
      <c r="AJ576" s="13" t="str">
        <f>IF($I576="","",INDEX('Raw Material'!$A$1:$J$75,MATCH(I576,'Raw Material'!$A$1:$A$75,0),(MATCH(G576,'Raw Material'!$A$1:$J$1,0))))</f>
        <v/>
      </c>
      <c r="AK576" s="13" t="str">
        <f t="shared" si="233"/>
        <v>YANLIŞRM</v>
      </c>
      <c r="AL576" s="153" t="str">
        <f t="shared" si="234"/>
        <v/>
      </c>
    </row>
    <row r="577" spans="1:38" ht="16.5" customHeight="1">
      <c r="A577" s="162"/>
      <c r="B577" s="168"/>
      <c r="C577" s="169"/>
      <c r="D577" s="156"/>
      <c r="E577" s="156"/>
      <c r="F577" s="175"/>
      <c r="G577" s="181"/>
      <c r="H577" s="182"/>
      <c r="I577" s="182"/>
      <c r="J577" s="182"/>
      <c r="K577" s="32"/>
      <c r="L577" s="179"/>
      <c r="M577" s="179"/>
      <c r="N577" s="81"/>
      <c r="O577" s="185"/>
      <c r="P577" s="103"/>
      <c r="Q577" s="84" t="str">
        <f t="shared" si="235"/>
        <v/>
      </c>
      <c r="R577" s="159"/>
      <c r="S577" s="28" t="str" cm="1">
        <f t="array" aca="1" ref="S577" ca="1">IF(INDIRECT("A"&amp;114+$U577)&lt;&gt;"",114+$U577,"")</f>
        <v/>
      </c>
      <c r="T577" s="28" t="str">
        <f t="shared" ca="1" si="236"/>
        <v>$B</v>
      </c>
      <c r="U577" s="29">
        <f t="shared" si="242"/>
        <v>456</v>
      </c>
      <c r="V577" s="29">
        <v>38.583333333336299</v>
      </c>
      <c r="W577" s="29">
        <f t="shared" si="215"/>
        <v>38</v>
      </c>
      <c r="X577" s="41" t="str" cm="1">
        <f t="array" aca="1" ref="X577" ca="1">IFERROR(INDEX('PC&amp;PD'!$A$1:$AP$15,ROW('PC&amp;PD'!$A$15),MATCH(INDIRECT(T577),'PC&amp;PD'!$A$1:$AP$1,0)),"")</f>
        <v/>
      </c>
      <c r="Y577" s="13" t="str">
        <f>IF(OR($N577="",$N577=0),"",IF($N577=$E$7,'Extracted info for SC'!$J$6,IF($N577=$D$26,'Extracted info for SC'!$J$7,IF($N577=$E$26,'Extracted info for SC'!$J$8,IF($N577=$F$26,'Extracted info for SC'!$J$9,IF($N577=$G$26,'Extracted info for SC'!$J$10,IF($N577=$H$26,'Extracted info for SC'!$J$11,IF($N577=$I$26,'Extracted info for SC'!$J$12,IF($N577=$J$26,'Extracted info for SC'!$J$13,IF($N577=$K$26,'Extracted info for SC'!$J$14,IF($N577=$L$26,'Extracted info for SC'!$J$15,IF($N577=$M$26,'Extracted info for SC'!$J$16,IF($N577=$N$26,'Extracted info for SC'!$J$17,IF($N577=$O$26,'Extracted info for SC'!$J$18,""))))))))))))))</f>
        <v/>
      </c>
      <c r="Z577" s="155"/>
      <c r="AA577" s="13" t="str">
        <f t="shared" si="232"/>
        <v/>
      </c>
      <c r="AB577" s="155"/>
      <c r="AC577" s="13" t="str">
        <f t="shared" ca="1" si="237"/>
        <v>$AB</v>
      </c>
      <c r="AD577" s="13" t="str" cm="1">
        <f t="array" aca="1" ref="AD577" ca="1">IFERROR(IF((LEFT(INDIRECT("$F"&amp;$S577),4))="GOTS",IF($G577="Organic","GOTS_Organic_raw",(IF($G577="Responsible","GOTS_Responsible",(IF($G577="No Attribute (Conventional)","GOTS_conventional",(IF($G577="Recycled Pre/Post-Consumer","GOTS_pre_post",(IF($G577="In-Conversion","GOTS_in_conversion",(IF($G577="Sustainably Sourced","Sustainably_sourced",""))))))))))),IF($G577="Organic","Organic",(IF($G577="Responsible","Responsible",(IF($G577="No Attribute (Conventional)","No_Attribute_Conventional",(IF($G577="Recycled Pre/Post-Consumer","Recycled_Pre_Post_Consumer",(IF($G577="In-Conversion","In_Conversion",(IF($G577="Recycled Pre-Consumer","Recycled_Pre_Consumer",(IF($G577="Recycled Post-Consumer","Recycled_Post_Consumer",(IF($G577="Sustainably Sourced","Sustainably_sourced","")))))))))))))))),"")</f>
        <v/>
      </c>
      <c r="AE577" s="13" t="e" cm="1">
        <f t="array" aca="1" ref="AE577" ca="1">IF(INDIRECT("$F"&amp;$S577)="","",IF(LEFT(INDIRECT("$F"&amp;$S577),3)="GRS","GRS_RCS_RM",IF((LEFT(INDIRECT("$F"&amp;$S577),3))="RCS","GRS_RCS_RM",IF(INDIRECT("$F"&amp;$S577)="OCS (No Label)","OCS_Conversion_RM",IF(LEFT(INDIRECT("$F"&amp;$S577),3)="OCS","OCS_RM",IF(RIGHT(INDIRECT("$F"&amp;$S577),10)="conversion","GOTS_RM_conversion",IF((LEFT(INDIRECT("$F"&amp;$S577),4))="GOTS","GOTS_RM","Responsible_RM")))))))</f>
        <v>#REF!</v>
      </c>
      <c r="AF577" s="13" t="str" cm="1">
        <f t="array" aca="1" ref="AF577" ca="1">IF($S577="","",INDIRECT("$Z"&amp;$S577))</f>
        <v/>
      </c>
      <c r="AG577" s="155"/>
      <c r="AH577" s="13" t="str" cm="1">
        <f t="array" aca="1" ref="AH577" ca="1">IFERROR(INDIRECT("$ag"&amp;S577),"")</f>
        <v/>
      </c>
      <c r="AI577" s="13" t="e" cm="1">
        <f t="array" aca="1" ref="AI577" ca="1">INDIRECT("O"&amp;S576)</f>
        <v>#REF!</v>
      </c>
      <c r="AJ577" s="13" t="str">
        <f>IF($I577="","",INDEX('Raw Material'!$A$1:$J$75,MATCH(I577,'Raw Material'!$A$1:$A$75,0),(MATCH(G577,'Raw Material'!$A$1:$J$1,0))))</f>
        <v/>
      </c>
      <c r="AK577" s="13" t="str">
        <f t="shared" si="233"/>
        <v>YANLIŞRM</v>
      </c>
      <c r="AL577" s="153" t="str">
        <f t="shared" si="234"/>
        <v/>
      </c>
    </row>
    <row r="578" spans="1:38" ht="16.5" customHeight="1">
      <c r="A578" s="162"/>
      <c r="B578" s="168"/>
      <c r="C578" s="169"/>
      <c r="D578" s="156"/>
      <c r="E578" s="156"/>
      <c r="F578" s="175"/>
      <c r="G578" s="181"/>
      <c r="H578" s="182"/>
      <c r="I578" s="182"/>
      <c r="J578" s="182"/>
      <c r="K578" s="32"/>
      <c r="L578" s="179"/>
      <c r="M578" s="179"/>
      <c r="N578" s="81"/>
      <c r="O578" s="185"/>
      <c r="P578" s="103"/>
      <c r="Q578" s="84" t="str">
        <f t="shared" si="235"/>
        <v/>
      </c>
      <c r="R578" s="159"/>
      <c r="S578" s="28" t="str" cm="1">
        <f t="array" aca="1" ref="S578" ca="1">IF(INDIRECT("A"&amp;114+$U578)&lt;&gt;"",114+$U578,"")</f>
        <v/>
      </c>
      <c r="T578" s="28" t="str">
        <f t="shared" ca="1" si="236"/>
        <v>$B</v>
      </c>
      <c r="U578" s="29">
        <f t="shared" si="242"/>
        <v>456</v>
      </c>
      <c r="V578" s="29">
        <v>38.666666666669599</v>
      </c>
      <c r="W578" s="29">
        <f t="shared" si="215"/>
        <v>38</v>
      </c>
      <c r="X578" s="41" t="str" cm="1">
        <f t="array" aca="1" ref="X578" ca="1">IFERROR(INDEX('PC&amp;PD'!$A$1:$AP$15,ROW('PC&amp;PD'!$A$15),MATCH(INDIRECT(T578),'PC&amp;PD'!$A$1:$AP$1,0)),"")</f>
        <v/>
      </c>
      <c r="Y578" s="13" t="str">
        <f>IF(OR($N578="",$N578=0),"",IF($N578=$E$7,'Extracted info for SC'!$J$6,IF($N578=$D$26,'Extracted info for SC'!$J$7,IF($N578=$E$26,'Extracted info for SC'!$J$8,IF($N578=$F$26,'Extracted info for SC'!$J$9,IF($N578=$G$26,'Extracted info for SC'!$J$10,IF($N578=$H$26,'Extracted info for SC'!$J$11,IF($N578=$I$26,'Extracted info for SC'!$J$12,IF($N578=$J$26,'Extracted info for SC'!$J$13,IF($N578=$K$26,'Extracted info for SC'!$J$14,IF($N578=$L$26,'Extracted info for SC'!$J$15,IF($N578=$M$26,'Extracted info for SC'!$J$16,IF($N578=$N$26,'Extracted info for SC'!$J$17,IF($N578=$O$26,'Extracted info for SC'!$J$18,""))))))))))))))</f>
        <v/>
      </c>
      <c r="Z578" s="155"/>
      <c r="AA578" s="13" t="str">
        <f t="shared" si="232"/>
        <v/>
      </c>
      <c r="AB578" s="155"/>
      <c r="AC578" s="13" t="str">
        <f t="shared" ca="1" si="237"/>
        <v>$AB</v>
      </c>
      <c r="AD578" s="13" t="str" cm="1">
        <f t="array" aca="1" ref="AD578" ca="1">IFERROR(IF((LEFT(INDIRECT("$F"&amp;$S578),4))="GOTS",IF($G578="Organic","GOTS_Organic_raw",(IF($G578="Responsible","GOTS_Responsible",(IF($G578="No Attribute (Conventional)","GOTS_conventional",(IF($G578="Recycled Pre/Post-Consumer","GOTS_pre_post",(IF($G578="In-Conversion","GOTS_in_conversion",(IF($G578="Sustainably Sourced","Sustainably_sourced",""))))))))))),IF($G578="Organic","Organic",(IF($G578="Responsible","Responsible",(IF($G578="No Attribute (Conventional)","No_Attribute_Conventional",(IF($G578="Recycled Pre/Post-Consumer","Recycled_Pre_Post_Consumer",(IF($G578="In-Conversion","In_Conversion",(IF($G578="Recycled Pre-Consumer","Recycled_Pre_Consumer",(IF($G578="Recycled Post-Consumer","Recycled_Post_Consumer",(IF($G578="Sustainably Sourced","Sustainably_sourced","")))))))))))))))),"")</f>
        <v/>
      </c>
      <c r="AE578" s="13" t="e" cm="1">
        <f t="array" aca="1" ref="AE578" ca="1">IF(INDIRECT("$F"&amp;$S578)="","",IF(LEFT(INDIRECT("$F"&amp;$S578),3)="GRS","GRS_RCS_RM",IF((LEFT(INDIRECT("$F"&amp;$S578),3))="RCS","GRS_RCS_RM",IF(INDIRECT("$F"&amp;$S578)="OCS (No Label)","OCS_Conversion_RM",IF(LEFT(INDIRECT("$F"&amp;$S578),3)="OCS","OCS_RM",IF(RIGHT(INDIRECT("$F"&amp;$S578),10)="conversion","GOTS_RM_conversion",IF((LEFT(INDIRECT("$F"&amp;$S578),4))="GOTS","GOTS_RM","Responsible_RM")))))))</f>
        <v>#REF!</v>
      </c>
      <c r="AF578" s="13" t="str" cm="1">
        <f t="array" aca="1" ref="AF578" ca="1">IF($S578="","",INDIRECT("$Z"&amp;$S578))</f>
        <v/>
      </c>
      <c r="AG578" s="155"/>
      <c r="AH578" s="13" t="str" cm="1">
        <f t="array" aca="1" ref="AH578" ca="1">IFERROR(INDIRECT("$ag"&amp;S578),"")</f>
        <v/>
      </c>
      <c r="AI578" s="13" t="e" cm="1">
        <f t="array" aca="1" ref="AI578" ca="1">INDIRECT("O"&amp;S577)</f>
        <v>#REF!</v>
      </c>
      <c r="AJ578" s="13" t="str">
        <f>IF($I578="","",INDEX('Raw Material'!$A$1:$J$75,MATCH(I578,'Raw Material'!$A$1:$A$75,0),(MATCH(G578,'Raw Material'!$A$1:$J$1,0))))</f>
        <v/>
      </c>
      <c r="AK578" s="13" t="str">
        <f t="shared" si="233"/>
        <v>YANLIŞRM</v>
      </c>
      <c r="AL578" s="153" t="str">
        <f t="shared" si="234"/>
        <v/>
      </c>
    </row>
    <row r="579" spans="1:38" ht="16.5" customHeight="1">
      <c r="A579" s="162"/>
      <c r="B579" s="168"/>
      <c r="C579" s="169"/>
      <c r="D579" s="156"/>
      <c r="E579" s="156"/>
      <c r="F579" s="175"/>
      <c r="G579" s="181"/>
      <c r="H579" s="182"/>
      <c r="I579" s="182"/>
      <c r="J579" s="182"/>
      <c r="K579" s="32"/>
      <c r="L579" s="179"/>
      <c r="M579" s="179"/>
      <c r="N579" s="81"/>
      <c r="O579" s="185"/>
      <c r="P579" s="103"/>
      <c r="Q579" s="84" t="str">
        <f t="shared" si="235"/>
        <v/>
      </c>
      <c r="R579" s="159"/>
      <c r="S579" s="28" t="str" cm="1">
        <f t="array" aca="1" ref="S579" ca="1">IF(INDIRECT("A"&amp;114+$U579)&lt;&gt;"",114+$U579,"")</f>
        <v/>
      </c>
      <c r="T579" s="28" t="str">
        <f t="shared" ca="1" si="236"/>
        <v>$B</v>
      </c>
      <c r="U579" s="29">
        <f t="shared" si="242"/>
        <v>456</v>
      </c>
      <c r="V579" s="29">
        <v>38.750000000002998</v>
      </c>
      <c r="W579" s="29">
        <f t="shared" si="215"/>
        <v>38</v>
      </c>
      <c r="X579" s="41" t="str" cm="1">
        <f t="array" aca="1" ref="X579" ca="1">IFERROR(INDEX('PC&amp;PD'!$A$1:$AP$15,ROW('PC&amp;PD'!$A$15),MATCH(INDIRECT(T579),'PC&amp;PD'!$A$1:$AP$1,0)),"")</f>
        <v/>
      </c>
      <c r="Y579" s="13" t="str">
        <f>IF(OR($N579="",$N579=0),"",IF($N579=$E$7,'Extracted info for SC'!$J$6,IF($N579=$D$26,'Extracted info for SC'!$J$7,IF($N579=$E$26,'Extracted info for SC'!$J$8,IF($N579=$F$26,'Extracted info for SC'!$J$9,IF($N579=$G$26,'Extracted info for SC'!$J$10,IF($N579=$H$26,'Extracted info for SC'!$J$11,IF($N579=$I$26,'Extracted info for SC'!$J$12,IF($N579=$J$26,'Extracted info for SC'!$J$13,IF($N579=$K$26,'Extracted info for SC'!$J$14,IF($N579=$L$26,'Extracted info for SC'!$J$15,IF($N579=$M$26,'Extracted info for SC'!$J$16,IF($N579=$N$26,'Extracted info for SC'!$J$17,IF($N579=$O$26,'Extracted info for SC'!$J$18,""))))))))))))))</f>
        <v/>
      </c>
      <c r="Z579" s="155"/>
      <c r="AA579" s="13" t="str">
        <f t="shared" si="232"/>
        <v/>
      </c>
      <c r="AB579" s="155"/>
      <c r="AC579" s="13" t="str">
        <f t="shared" ca="1" si="237"/>
        <v>$AB</v>
      </c>
      <c r="AD579" s="13" t="str" cm="1">
        <f t="array" aca="1" ref="AD579" ca="1">IFERROR(IF((LEFT(INDIRECT("$F"&amp;$S579),4))="GOTS",IF($G579="Organic","GOTS_Organic_raw",(IF($G579="Responsible","GOTS_Responsible",(IF($G579="No Attribute (Conventional)","GOTS_conventional",(IF($G579="Recycled Pre/Post-Consumer","GOTS_pre_post",(IF($G579="In-Conversion","GOTS_in_conversion",(IF($G579="Sustainably Sourced","Sustainably_sourced",""))))))))))),IF($G579="Organic","Organic",(IF($G579="Responsible","Responsible",(IF($G579="No Attribute (Conventional)","No_Attribute_Conventional",(IF($G579="Recycled Pre/Post-Consumer","Recycled_Pre_Post_Consumer",(IF($G579="In-Conversion","In_Conversion",(IF($G579="Recycled Pre-Consumer","Recycled_Pre_Consumer",(IF($G579="Recycled Post-Consumer","Recycled_Post_Consumer",(IF($G579="Sustainably Sourced","Sustainably_sourced","")))))))))))))))),"")</f>
        <v/>
      </c>
      <c r="AE579" s="13" t="e" cm="1">
        <f t="array" aca="1" ref="AE579" ca="1">IF(INDIRECT("$F"&amp;$S579)="","",IF(LEFT(INDIRECT("$F"&amp;$S579),3)="GRS","GRS_RCS_RM",IF((LEFT(INDIRECT("$F"&amp;$S579),3))="RCS","GRS_RCS_RM",IF(INDIRECT("$F"&amp;$S579)="OCS (No Label)","OCS_Conversion_RM",IF(LEFT(INDIRECT("$F"&amp;$S579),3)="OCS","OCS_RM",IF(RIGHT(INDIRECT("$F"&amp;$S579),10)="conversion","GOTS_RM_conversion",IF((LEFT(INDIRECT("$F"&amp;$S579),4))="GOTS","GOTS_RM","Responsible_RM")))))))</f>
        <v>#REF!</v>
      </c>
      <c r="AF579" s="13" t="str" cm="1">
        <f t="array" aca="1" ref="AF579" ca="1">IF($S579="","",INDIRECT("$Z"&amp;$S579))</f>
        <v/>
      </c>
      <c r="AG579" s="155"/>
      <c r="AH579" s="13" t="str" cm="1">
        <f t="array" aca="1" ref="AH579" ca="1">IFERROR(INDIRECT("$ag"&amp;S579),"")</f>
        <v/>
      </c>
      <c r="AI579" s="13" t="e" cm="1">
        <f t="array" aca="1" ref="AI579" ca="1">INDIRECT("O"&amp;S578)</f>
        <v>#REF!</v>
      </c>
      <c r="AJ579" s="13" t="str">
        <f>IF($I579="","",INDEX('Raw Material'!$A$1:$J$75,MATCH(I579,'Raw Material'!$A$1:$A$75,0),(MATCH(G579,'Raw Material'!$A$1:$J$1,0))))</f>
        <v/>
      </c>
      <c r="AK579" s="13" t="str">
        <f t="shared" si="233"/>
        <v>YANLIŞRM</v>
      </c>
      <c r="AL579" s="153" t="str">
        <f t="shared" si="234"/>
        <v/>
      </c>
    </row>
    <row r="580" spans="1:38" ht="16.5" customHeight="1">
      <c r="A580" s="162"/>
      <c r="B580" s="168"/>
      <c r="C580" s="169"/>
      <c r="D580" s="156"/>
      <c r="E580" s="156"/>
      <c r="F580" s="175"/>
      <c r="G580" s="181"/>
      <c r="H580" s="182"/>
      <c r="I580" s="182"/>
      <c r="J580" s="182"/>
      <c r="K580" s="32"/>
      <c r="L580" s="179"/>
      <c r="M580" s="179"/>
      <c r="N580" s="81"/>
      <c r="O580" s="185"/>
      <c r="P580" s="103"/>
      <c r="Q580" s="84" t="str">
        <f t="shared" si="235"/>
        <v/>
      </c>
      <c r="R580" s="159"/>
      <c r="S580" s="28" t="str" cm="1">
        <f t="array" aca="1" ref="S580" ca="1">IF(INDIRECT("A"&amp;114+$U580)&lt;&gt;"",114+$U580,"")</f>
        <v/>
      </c>
      <c r="T580" s="28" t="str">
        <f t="shared" ca="1" si="236"/>
        <v>$B</v>
      </c>
      <c r="U580" s="29">
        <f t="shared" si="242"/>
        <v>456</v>
      </c>
      <c r="V580" s="29">
        <v>38.833333333336299</v>
      </c>
      <c r="W580" s="29">
        <f t="shared" si="215"/>
        <v>38</v>
      </c>
      <c r="X580" s="41" t="str" cm="1">
        <f t="array" aca="1" ref="X580" ca="1">IFERROR(INDEX('PC&amp;PD'!$A$1:$AP$15,ROW('PC&amp;PD'!$A$15),MATCH(INDIRECT(T580),'PC&amp;PD'!$A$1:$AP$1,0)),"")</f>
        <v/>
      </c>
      <c r="Y580" s="13" t="str">
        <f>IF(OR($N580="",$N580=0),"",IF($N580=$E$7,'Extracted info for SC'!$J$6,IF($N580=$D$26,'Extracted info for SC'!$J$7,IF($N580=$E$26,'Extracted info for SC'!$J$8,IF($N580=$F$26,'Extracted info for SC'!$J$9,IF($N580=$G$26,'Extracted info for SC'!$J$10,IF($N580=$H$26,'Extracted info for SC'!$J$11,IF($N580=$I$26,'Extracted info for SC'!$J$12,IF($N580=$J$26,'Extracted info for SC'!$J$13,IF($N580=$K$26,'Extracted info for SC'!$J$14,IF($N580=$L$26,'Extracted info for SC'!$J$15,IF($N580=$M$26,'Extracted info for SC'!$J$16,IF($N580=$N$26,'Extracted info for SC'!$J$17,IF($N580=$O$26,'Extracted info for SC'!$J$18,""))))))))))))))</f>
        <v/>
      </c>
      <c r="Z580" s="155"/>
      <c r="AA580" s="13" t="str">
        <f t="shared" si="232"/>
        <v/>
      </c>
      <c r="AB580" s="155"/>
      <c r="AC580" s="13" t="str">
        <f t="shared" ca="1" si="237"/>
        <v>$AB</v>
      </c>
      <c r="AD580" s="13" t="str" cm="1">
        <f t="array" aca="1" ref="AD580" ca="1">IFERROR(IF((LEFT(INDIRECT("$F"&amp;$S580),4))="GOTS",IF($G580="Organic","GOTS_Organic_raw",(IF($G580="Responsible","GOTS_Responsible",(IF($G580="No Attribute (Conventional)","GOTS_conventional",(IF($G580="Recycled Pre/Post-Consumer","GOTS_pre_post",(IF($G580="In-Conversion","GOTS_in_conversion",(IF($G580="Sustainably Sourced","Sustainably_sourced",""))))))))))),IF($G580="Organic","Organic",(IF($G580="Responsible","Responsible",(IF($G580="No Attribute (Conventional)","No_Attribute_Conventional",(IF($G580="Recycled Pre/Post-Consumer","Recycled_Pre_Post_Consumer",(IF($G580="In-Conversion","In_Conversion",(IF($G580="Recycled Pre-Consumer","Recycled_Pre_Consumer",(IF($G580="Recycled Post-Consumer","Recycled_Post_Consumer",(IF($G580="Sustainably Sourced","Sustainably_sourced","")))))))))))))))),"")</f>
        <v/>
      </c>
      <c r="AE580" s="13" t="e" cm="1">
        <f t="array" aca="1" ref="AE580" ca="1">IF(INDIRECT("$F"&amp;$S580)="","",IF(LEFT(INDIRECT("$F"&amp;$S580),3)="GRS","GRS_RCS_RM",IF((LEFT(INDIRECT("$F"&amp;$S580),3))="RCS","GRS_RCS_RM",IF(INDIRECT("$F"&amp;$S580)="OCS (No Label)","OCS_Conversion_RM",IF(LEFT(INDIRECT("$F"&amp;$S580),3)="OCS","OCS_RM",IF(RIGHT(INDIRECT("$F"&amp;$S580),10)="conversion","GOTS_RM_conversion",IF((LEFT(INDIRECT("$F"&amp;$S580),4))="GOTS","GOTS_RM","Responsible_RM")))))))</f>
        <v>#REF!</v>
      </c>
      <c r="AF580" s="13" t="str" cm="1">
        <f t="array" aca="1" ref="AF580" ca="1">IF($S580="","",INDIRECT("$Z"&amp;$S580))</f>
        <v/>
      </c>
      <c r="AG580" s="155"/>
      <c r="AH580" s="13" t="str" cm="1">
        <f t="array" aca="1" ref="AH580" ca="1">IFERROR(INDIRECT("$ag"&amp;S580),"")</f>
        <v/>
      </c>
      <c r="AI580" s="13" t="e" cm="1">
        <f t="array" aca="1" ref="AI580" ca="1">INDIRECT("O"&amp;S579)</f>
        <v>#REF!</v>
      </c>
      <c r="AJ580" s="13" t="str">
        <f>IF($I580="","",INDEX('Raw Material'!$A$1:$J$75,MATCH(I580,'Raw Material'!$A$1:$A$75,0),(MATCH(G580,'Raw Material'!$A$1:$J$1,0))))</f>
        <v/>
      </c>
      <c r="AK580" s="13" t="str">
        <f t="shared" si="233"/>
        <v>YANLIŞRM</v>
      </c>
      <c r="AL580" s="153" t="str">
        <f t="shared" si="234"/>
        <v/>
      </c>
    </row>
    <row r="581" spans="1:38" ht="16.5" customHeight="1" thickBot="1">
      <c r="A581" s="163"/>
      <c r="B581" s="170"/>
      <c r="C581" s="171"/>
      <c r="D581" s="156"/>
      <c r="E581" s="156"/>
      <c r="F581" s="176"/>
      <c r="G581" s="157"/>
      <c r="H581" s="158"/>
      <c r="I581" s="158"/>
      <c r="J581" s="158"/>
      <c r="K581" s="33"/>
      <c r="L581" s="180"/>
      <c r="M581" s="180"/>
      <c r="N581" s="82"/>
      <c r="O581" s="186"/>
      <c r="P581" s="103"/>
      <c r="Q581" s="84" t="str">
        <f t="shared" si="235"/>
        <v/>
      </c>
      <c r="R581" s="159"/>
      <c r="S581" s="28" t="str" cm="1">
        <f t="array" aca="1" ref="S581" ca="1">IF(INDIRECT("A"&amp;114+$U581)&lt;&gt;"",114+$U581,"")</f>
        <v/>
      </c>
      <c r="T581" s="28" t="str">
        <f t="shared" ca="1" si="236"/>
        <v>$B</v>
      </c>
      <c r="U581" s="29">
        <f t="shared" si="242"/>
        <v>456</v>
      </c>
      <c r="V581" s="29">
        <v>38.916666666669698</v>
      </c>
      <c r="W581" s="29">
        <f t="shared" si="215"/>
        <v>38</v>
      </c>
      <c r="X581" s="41" t="str" cm="1">
        <f t="array" aca="1" ref="X581" ca="1">IFERROR(INDEX('PC&amp;PD'!$A$1:$AP$15,ROW('PC&amp;PD'!$A$15),MATCH(INDIRECT(T581),'PC&amp;PD'!$A$1:$AP$1,0)),"")</f>
        <v/>
      </c>
      <c r="Y581" s="13" t="str">
        <f>IF(OR($N581="",$N581=0),"",IF($N581=$E$7,'Extracted info for SC'!$J$6,IF($N581=$D$26,'Extracted info for SC'!$J$7,IF($N581=$E$26,'Extracted info for SC'!$J$8,IF($N581=$F$26,'Extracted info for SC'!$J$9,IF($N581=$G$26,'Extracted info for SC'!$J$10,IF($N581=$H$26,'Extracted info for SC'!$J$11,IF($N581=$I$26,'Extracted info for SC'!$J$12,IF($N581=$J$26,'Extracted info for SC'!$J$13,IF($N581=$K$26,'Extracted info for SC'!$J$14,IF($N581=$L$26,'Extracted info for SC'!$J$15,IF($N581=$M$26,'Extracted info for SC'!$J$16,IF($N581=$N$26,'Extracted info for SC'!$J$17,IF($N581=$O$26,'Extracted info for SC'!$J$18,""))))))))))))))</f>
        <v/>
      </c>
      <c r="Z581" s="155"/>
      <c r="AA581" s="13" t="str">
        <f t="shared" si="232"/>
        <v/>
      </c>
      <c r="AB581" s="155"/>
      <c r="AC581" s="13" t="str">
        <f t="shared" ca="1" si="237"/>
        <v>$AB</v>
      </c>
      <c r="AD581" s="13" t="str" cm="1">
        <f t="array" aca="1" ref="AD581" ca="1">IFERROR(IF((LEFT(INDIRECT("$F"&amp;$S581),4))="GOTS",IF($G581="Organic","GOTS_Organic_raw",(IF($G581="Responsible","GOTS_Responsible",(IF($G581="No Attribute (Conventional)","GOTS_conventional",(IF($G581="Recycled Pre/Post-Consumer","GOTS_pre_post",(IF($G581="In-Conversion","GOTS_in_conversion",(IF($G581="Sustainably Sourced","Sustainably_sourced",""))))))))))),IF($G581="Organic","Organic",(IF($G581="Responsible","Responsible",(IF($G581="No Attribute (Conventional)","No_Attribute_Conventional",(IF($G581="Recycled Pre/Post-Consumer","Recycled_Pre_Post_Consumer",(IF($G581="In-Conversion","In_Conversion",(IF($G581="Recycled Pre-Consumer","Recycled_Pre_Consumer",(IF($G581="Recycled Post-Consumer","Recycled_Post_Consumer",(IF($G581="Sustainably Sourced","Sustainably_sourced","")))))))))))))))),"")</f>
        <v/>
      </c>
      <c r="AE581" s="13" t="e" cm="1">
        <f t="array" aca="1" ref="AE581" ca="1">IF(INDIRECT("$F"&amp;$S581)="","",IF(LEFT(INDIRECT("$F"&amp;$S581),3)="GRS","GRS_RCS_RM",IF((LEFT(INDIRECT("$F"&amp;$S581),3))="RCS","GRS_RCS_RM",IF(INDIRECT("$F"&amp;$S581)="OCS (No Label)","OCS_Conversion_RM",IF(LEFT(INDIRECT("$F"&amp;$S581),3)="OCS","OCS_RM",IF(RIGHT(INDIRECT("$F"&amp;$S581),10)="conversion","GOTS_RM_conversion",IF((LEFT(INDIRECT("$F"&amp;$S581),4))="GOTS","GOTS_RM","Responsible_RM")))))))</f>
        <v>#REF!</v>
      </c>
      <c r="AF581" s="13" t="str" cm="1">
        <f t="array" aca="1" ref="AF581" ca="1">IF($S581="","",INDIRECT("$Z"&amp;$S581))</f>
        <v/>
      </c>
      <c r="AG581" s="155"/>
      <c r="AH581" s="13" t="str" cm="1">
        <f t="array" aca="1" ref="AH581" ca="1">IFERROR(INDIRECT("$ag"&amp;S581),"")</f>
        <v/>
      </c>
      <c r="AI581" s="13" t="e" cm="1">
        <f t="array" aca="1" ref="AI581" ca="1">INDIRECT("O"&amp;S580)</f>
        <v>#REF!</v>
      </c>
      <c r="AJ581" s="13" t="str">
        <f>IF($I581="","",INDEX('Raw Material'!$A$1:$J$75,MATCH(I581,'Raw Material'!$A$1:$A$75,0),(MATCH(G581,'Raw Material'!$A$1:$J$1,0))))</f>
        <v/>
      </c>
      <c r="AK581" s="13" t="str">
        <f t="shared" si="233"/>
        <v>YANLIŞRM</v>
      </c>
      <c r="AL581" s="153" t="str">
        <f t="shared" si="234"/>
        <v/>
      </c>
    </row>
    <row r="582" spans="1:38" ht="16.5" customHeight="1">
      <c r="A582" s="160" t="str">
        <f>IF(B582="","",COUNTA($B$114:$B582))</f>
        <v/>
      </c>
      <c r="B582" s="164"/>
      <c r="C582" s="165"/>
      <c r="D582" s="183"/>
      <c r="E582" s="183"/>
      <c r="F582" s="172"/>
      <c r="G582" s="212"/>
      <c r="H582" s="206"/>
      <c r="I582" s="206"/>
      <c r="J582" s="206"/>
      <c r="K582" s="31"/>
      <c r="L582" s="177" t="str">
        <f t="shared" ref="L582" si="243">IF(R582="","",LEFT(R582,LEN(R582)-2))</f>
        <v/>
      </c>
      <c r="M582" s="177"/>
      <c r="N582" s="80"/>
      <c r="O582" s="184"/>
      <c r="P582" s="103"/>
      <c r="Q582" s="84" t="str">
        <f t="shared" si="235"/>
        <v/>
      </c>
      <c r="R582" s="159" t="str">
        <f t="shared" ref="R582" si="244">CONCATENATE($Q582,Q583,Q584,Q585,Q586,Q587,$Q588,$Q589,$Q590,$Q591,Q592,Q593)</f>
        <v/>
      </c>
      <c r="S582" s="28" t="str" cm="1">
        <f t="array" aca="1" ref="S582" ca="1">IF(INDIRECT("A"&amp;114+$U582)&lt;&gt;"",114+$U582,"")</f>
        <v/>
      </c>
      <c r="T582" s="28" t="str">
        <f t="shared" ca="1" si="236"/>
        <v>$B</v>
      </c>
      <c r="U582" s="29">
        <f t="shared" si="242"/>
        <v>468</v>
      </c>
      <c r="V582" s="29">
        <v>39.000000000002998</v>
      </c>
      <c r="W582" s="29">
        <f t="shared" si="215"/>
        <v>39</v>
      </c>
      <c r="X582" s="41" t="str" cm="1">
        <f t="array" aca="1" ref="X582" ca="1">IFERROR(INDEX('PC&amp;PD'!$A$1:$AP$15,ROW('PC&amp;PD'!$A$15),MATCH(INDIRECT(T582),'PC&amp;PD'!$A$1:$AP$1,0)),"")</f>
        <v/>
      </c>
      <c r="Y582" s="13" t="str">
        <f>IF(OR($N582="",$N582=0),"",IF($N582=$E$7,'Extracted info for SC'!$J$6,IF($N582=$D$26,'Extracted info for SC'!$J$7,IF($N582=$E$26,'Extracted info for SC'!$J$8,IF($N582=$F$26,'Extracted info for SC'!$J$9,IF($N582=$G$26,'Extracted info for SC'!$J$10,IF($N582=$H$26,'Extracted info for SC'!$J$11,IF($N582=$I$26,'Extracted info for SC'!$J$12,IF($N582=$J$26,'Extracted info for SC'!$J$13,IF($N582=$K$26,'Extracted info for SC'!$J$14,IF($N582=$L$26,'Extracted info for SC'!$J$15,IF($N582=$M$26,'Extracted info for SC'!$J$16,IF($N582=$N$26,'Extracted info for SC'!$J$17,IF($N582=$O$26,'Extracted info for SC'!$J$18,""))))))))))))))</f>
        <v/>
      </c>
      <c r="Z582" s="155" t="str">
        <f t="shared" ref="Z582" si="245">IFERROR(IF($F582="OCS 100","OCS (OCS 100)",IF($F582="OCS Blended","OCS (OCS Blended)",IF($F582="OCS (No Label)","OCS (No Label)",IF($F582="RCS 100","RCS (RCS 100)",IF($F582="RCS Blended","RCS (RCS Blended)",IF($F582="GRS","GRS (GRS)",IF($F582="GRS (No Label)", "GRS (No Label)",IF($F582="RDS","RDS (RDS)",IF($F582="RWS","RWS (RWS)",IF($F582="RAS","RAS (RAS)",IF($F582="RMS","RMS (RMS)",IF($F582="GOTS Organic","GOTS (Organic)",IF($F582="GOTS Made with organic","GOTS (Made with Organic)",IF($F582="GOTS Organic - in conversion","GOTS (Organic - In Conversion)",IF($F582="GOTS Made with organic - in conversion","GOTS (Made with Organic - In Conversion)",""))))))))))))))),"")</f>
        <v/>
      </c>
      <c r="AA582" s="13" t="str">
        <f t="shared" si="232"/>
        <v/>
      </c>
      <c r="AB582" s="155" t="str">
        <f t="shared" ref="AB582" si="246">IFERROR(IF($F582="OCS 100", "OCS_100",IF($F582="OCS Blended", "OCS_Blended",IF($F582="OCS (No Label)", "OCS_No_Label",IF($F582="RCS 100", "RCS_100",IF($F582="RCS Blended","RCS_Blended",IF($F582="GRS","GRS",IF($F582="GRS (No Label)", "GRS_No_Label",IF($F582="RDS","RDS",IF($F582="RWS","RWS",IF($F582="RMS","RMS",IF($F582="GOTS Organic","GOTS_Organic",IF($F582="GOTS Made with organic","GOTS_Made_with_organic",IF($F582="GOTS Organic - in conversion","GOTS_Organic_in_Conversion",IF($F582="GOTS Made with organic - in conversion","GOTS_Made_with_Organic_in_Conversion",IF($F582="RAS","RAS",""))))))))))))))),"")</f>
        <v/>
      </c>
      <c r="AC582" s="13" t="str">
        <f t="shared" ca="1" si="237"/>
        <v>$AB</v>
      </c>
      <c r="AD582" s="13" t="str" cm="1">
        <f t="array" aca="1" ref="AD582" ca="1">IFERROR(IF((LEFT(INDIRECT("$F"&amp;$S582),4))="GOTS",IF($G582="Organic","GOTS_Organic_raw",(IF($G582="Responsible","GOTS_Responsible",(IF($G582="No Attribute (Conventional)","GOTS_conventional",(IF($G582="Recycled Pre/Post-Consumer","GOTS_pre_post",(IF($G582="In-Conversion","GOTS_in_conversion",(IF($G582="Sustainably Sourced","Sustainably_sourced",""))))))))))),IF($G582="Organic","Organic",(IF($G582="Responsible","Responsible",(IF($G582="No Attribute (Conventional)","No_Attribute_Conventional",(IF($G582="Recycled Pre/Post-Consumer","Recycled_Pre_Post_Consumer",(IF($G582="In-Conversion","In_Conversion",(IF($G582="Recycled Pre-Consumer","Recycled_Pre_Consumer",(IF($G582="Recycled Post-Consumer","Recycled_Post_Consumer",(IF($G582="Sustainably Sourced","Sustainably_sourced","")))))))))))))))),"")</f>
        <v/>
      </c>
      <c r="AE582" s="13" t="e" cm="1">
        <f t="array" aca="1" ref="AE582" ca="1">IF(INDIRECT("$F"&amp;$S582)="","",IF(LEFT(INDIRECT("$F"&amp;$S582),3)="GRS","GRS_RCS_RM",IF((LEFT(INDIRECT("$F"&amp;$S582),3))="RCS","GRS_RCS_RM",IF(INDIRECT("$F"&amp;$S582)="OCS (No Label)","OCS_Conversion_RM",IF(LEFT(INDIRECT("$F"&amp;$S582),3)="OCS","OCS_RM",IF(RIGHT(INDIRECT("$F"&amp;$S582),10)="conversion","GOTS_RM_conversion",IF((LEFT(INDIRECT("$F"&amp;$S582),4))="GOTS","GOTS_RM","Responsible_RM")))))))</f>
        <v>#REF!</v>
      </c>
      <c r="AF582" s="13" t="str" cm="1">
        <f t="array" aca="1" ref="AF582" ca="1">IF($S582="","",INDIRECT("$Z"&amp;$S582))</f>
        <v/>
      </c>
      <c r="AG582" s="155" t="str">
        <f t="shared" ref="AG582:AG642" si="247">IF(AND(Y582="",Y583="",Y584="",Y585="",Y586="",Y587="",Y588="",Y589="",Y590="",Y591="",Y592="",Y593=""),"",CONCATENATE(Y582&amp;", "&amp;Y583&amp;", "&amp;Y584&amp;", "&amp;Y585&amp;", "&amp;Y586&amp;", "&amp;Y587&amp;", "&amp;Y588&amp;", "&amp;Y589&amp;", "&amp;Y590&amp;", "&amp;Y591&amp;", "&amp;Y592&amp;", "&amp;Y593))</f>
        <v/>
      </c>
      <c r="AH582" s="13" t="str" cm="1">
        <f t="array" aca="1" ref="AH582" ca="1">IFERROR(INDIRECT("$ag"&amp;S582),"")</f>
        <v/>
      </c>
      <c r="AI582" s="13" t="e" cm="1">
        <f t="array" aca="1" ref="AI582" ca="1">INDIRECT("O"&amp;S581)</f>
        <v>#REF!</v>
      </c>
      <c r="AJ582" s="13" t="str">
        <f>IF($I582="","",INDEX('Raw Material'!$A$1:$J$75,MATCH(I582,'Raw Material'!$A$1:$A$75,0),(MATCH(G582,'Raw Material'!$A$1:$J$1,0))))</f>
        <v/>
      </c>
      <c r="AK582" s="13" t="str">
        <f t="shared" si="233"/>
        <v>YANLIŞRM</v>
      </c>
      <c r="AL582" s="153" t="str">
        <f t="shared" si="234"/>
        <v/>
      </c>
    </row>
    <row r="583" spans="1:38" ht="16.5" customHeight="1">
      <c r="A583" s="161"/>
      <c r="B583" s="166"/>
      <c r="C583" s="167"/>
      <c r="D583" s="156"/>
      <c r="E583" s="156"/>
      <c r="F583" s="173"/>
      <c r="G583" s="181"/>
      <c r="H583" s="182"/>
      <c r="I583" s="182"/>
      <c r="J583" s="182"/>
      <c r="K583" s="32"/>
      <c r="L583" s="178"/>
      <c r="M583" s="178"/>
      <c r="N583" s="81"/>
      <c r="O583" s="185"/>
      <c r="P583" s="103"/>
      <c r="Q583" s="84" t="str">
        <f t="shared" si="235"/>
        <v/>
      </c>
      <c r="R583" s="159"/>
      <c r="S583" s="28" t="str" cm="1">
        <f t="array" aca="1" ref="S583" ca="1">IF(INDIRECT("A"&amp;114+$U583)&lt;&gt;"",114+$U583,"")</f>
        <v/>
      </c>
      <c r="T583" s="28" t="str">
        <f t="shared" ca="1" si="236"/>
        <v>$B</v>
      </c>
      <c r="U583" s="29">
        <f t="shared" si="242"/>
        <v>468</v>
      </c>
      <c r="V583" s="29">
        <v>39.083333333336299</v>
      </c>
      <c r="W583" s="29">
        <f t="shared" si="215"/>
        <v>39</v>
      </c>
      <c r="X583" s="41" t="str" cm="1">
        <f t="array" aca="1" ref="X583" ca="1">IFERROR(INDEX('PC&amp;PD'!$A$1:$AP$15,ROW('PC&amp;PD'!$A$15),MATCH(INDIRECT(T583),'PC&amp;PD'!$A$1:$AP$1,0)),"")</f>
        <v/>
      </c>
      <c r="Y583" s="13" t="str">
        <f>IF(OR($N583="",$N583=0),"",IF($N583=$E$7,'Extracted info for SC'!$J$6,IF($N583=$D$26,'Extracted info for SC'!$J$7,IF($N583=$E$26,'Extracted info for SC'!$J$8,IF($N583=$F$26,'Extracted info for SC'!$J$9,IF($N583=$G$26,'Extracted info for SC'!$J$10,IF($N583=$H$26,'Extracted info for SC'!$J$11,IF($N583=$I$26,'Extracted info for SC'!$J$12,IF($N583=$J$26,'Extracted info for SC'!$J$13,IF($N583=$K$26,'Extracted info for SC'!$J$14,IF($N583=$L$26,'Extracted info for SC'!$J$15,IF($N583=$M$26,'Extracted info for SC'!$J$16,IF($N583=$N$26,'Extracted info for SC'!$J$17,IF($N583=$O$26,'Extracted info for SC'!$J$18,""))))))))))))))</f>
        <v/>
      </c>
      <c r="Z583" s="155"/>
      <c r="AA583" s="13" t="str">
        <f t="shared" si="232"/>
        <v/>
      </c>
      <c r="AB583" s="155"/>
      <c r="AC583" s="13" t="str">
        <f t="shared" ca="1" si="237"/>
        <v>$AB</v>
      </c>
      <c r="AD583" s="13" t="str" cm="1">
        <f t="array" aca="1" ref="AD583" ca="1">IFERROR(IF((LEFT(INDIRECT("$F"&amp;$S583),4))="GOTS",IF($G583="Organic","GOTS_Organic_raw",(IF($G583="Responsible","GOTS_Responsible",(IF($G583="No Attribute (Conventional)","GOTS_conventional",(IF($G583="Recycled Pre/Post-Consumer","GOTS_pre_post",(IF($G583="In-Conversion","GOTS_in_conversion",(IF($G583="Sustainably Sourced","Sustainably_sourced",""))))))))))),IF($G583="Organic","Organic",(IF($G583="Responsible","Responsible",(IF($G583="No Attribute (Conventional)","No_Attribute_Conventional",(IF($G583="Recycled Pre/Post-Consumer","Recycled_Pre_Post_Consumer",(IF($G583="In-Conversion","In_Conversion",(IF($G583="Recycled Pre-Consumer","Recycled_Pre_Consumer",(IF($G583="Recycled Post-Consumer","Recycled_Post_Consumer",(IF($G583="Sustainably Sourced","Sustainably_sourced","")))))))))))))))),"")</f>
        <v/>
      </c>
      <c r="AE583" s="13" t="e" cm="1">
        <f t="array" aca="1" ref="AE583" ca="1">IF(INDIRECT("$F"&amp;$S583)="","",IF(LEFT(INDIRECT("$F"&amp;$S583),3)="GRS","GRS_RCS_RM",IF((LEFT(INDIRECT("$F"&amp;$S583),3))="RCS","GRS_RCS_RM",IF(INDIRECT("$F"&amp;$S583)="OCS (No Label)","OCS_Conversion_RM",IF(LEFT(INDIRECT("$F"&amp;$S583),3)="OCS","OCS_RM",IF(RIGHT(INDIRECT("$F"&amp;$S583),10)="conversion","GOTS_RM_conversion",IF((LEFT(INDIRECT("$F"&amp;$S583),4))="GOTS","GOTS_RM","Responsible_RM")))))))</f>
        <v>#REF!</v>
      </c>
      <c r="AF583" s="13" t="str" cm="1">
        <f t="array" aca="1" ref="AF583" ca="1">IF($S583="","",INDIRECT("$Z"&amp;$S583))</f>
        <v/>
      </c>
      <c r="AG583" s="155"/>
      <c r="AH583" s="13" t="str" cm="1">
        <f t="array" aca="1" ref="AH583" ca="1">IFERROR(INDIRECT("$ag"&amp;S583),"")</f>
        <v/>
      </c>
      <c r="AI583" s="13" t="e" cm="1">
        <f t="array" aca="1" ref="AI583" ca="1">INDIRECT("O"&amp;S582)</f>
        <v>#REF!</v>
      </c>
      <c r="AJ583" s="13" t="str">
        <f>IF($I583="","",INDEX('Raw Material'!$A$1:$J$75,MATCH(I583,'Raw Material'!$A$1:$A$75,0),(MATCH(G583,'Raw Material'!$A$1:$J$1,0))))</f>
        <v/>
      </c>
      <c r="AK583" s="13" t="str">
        <f t="shared" si="233"/>
        <v>YANLIŞRM</v>
      </c>
      <c r="AL583" s="153" t="str">
        <f t="shared" si="234"/>
        <v/>
      </c>
    </row>
    <row r="584" spans="1:38" ht="16.5" customHeight="1">
      <c r="A584" s="161"/>
      <c r="B584" s="166"/>
      <c r="C584" s="167"/>
      <c r="D584" s="156"/>
      <c r="E584" s="156"/>
      <c r="F584" s="173"/>
      <c r="G584" s="181"/>
      <c r="H584" s="182"/>
      <c r="I584" s="182"/>
      <c r="J584" s="182"/>
      <c r="K584" s="32"/>
      <c r="L584" s="178"/>
      <c r="M584" s="178"/>
      <c r="N584" s="81"/>
      <c r="O584" s="185"/>
      <c r="P584" s="103"/>
      <c r="Q584" s="84" t="str">
        <f t="shared" si="235"/>
        <v/>
      </c>
      <c r="R584" s="159"/>
      <c r="S584" s="28" t="str" cm="1">
        <f t="array" aca="1" ref="S584" ca="1">IF(INDIRECT("A"&amp;114+$U584)&lt;&gt;"",114+$U584,"")</f>
        <v/>
      </c>
      <c r="T584" s="28" t="str">
        <f t="shared" ca="1" si="236"/>
        <v>$B</v>
      </c>
      <c r="U584" s="29">
        <f t="shared" si="242"/>
        <v>468</v>
      </c>
      <c r="V584" s="29">
        <v>39.166666666669698</v>
      </c>
      <c r="W584" s="29">
        <f t="shared" si="215"/>
        <v>39</v>
      </c>
      <c r="X584" s="41" t="str" cm="1">
        <f t="array" aca="1" ref="X584" ca="1">IFERROR(INDEX('PC&amp;PD'!$A$1:$AP$15,ROW('PC&amp;PD'!$A$15),MATCH(INDIRECT(T584),'PC&amp;PD'!$A$1:$AP$1,0)),"")</f>
        <v/>
      </c>
      <c r="Y584" s="13" t="str">
        <f>IF(OR($N584="",$N584=0),"",IF($N584=$E$7,'Extracted info for SC'!$J$6,IF($N584=$D$26,'Extracted info for SC'!$J$7,IF($N584=$E$26,'Extracted info for SC'!$J$8,IF($N584=$F$26,'Extracted info for SC'!$J$9,IF($N584=$G$26,'Extracted info for SC'!$J$10,IF($N584=$H$26,'Extracted info for SC'!$J$11,IF($N584=$I$26,'Extracted info for SC'!$J$12,IF($N584=$J$26,'Extracted info for SC'!$J$13,IF($N584=$K$26,'Extracted info for SC'!$J$14,IF($N584=$L$26,'Extracted info for SC'!$J$15,IF($N584=$M$26,'Extracted info for SC'!$J$16,IF($N584=$N$26,'Extracted info for SC'!$J$17,IF($N584=$O$26,'Extracted info for SC'!$J$18,""))))))))))))))</f>
        <v/>
      </c>
      <c r="Z584" s="155"/>
      <c r="AA584" s="13" t="str">
        <f t="shared" si="232"/>
        <v/>
      </c>
      <c r="AB584" s="155"/>
      <c r="AC584" s="13" t="str">
        <f t="shared" ca="1" si="237"/>
        <v>$AB</v>
      </c>
      <c r="AD584" s="13" t="str" cm="1">
        <f t="array" aca="1" ref="AD584" ca="1">IFERROR(IF((LEFT(INDIRECT("$F"&amp;$S584),4))="GOTS",IF($G584="Organic","GOTS_Organic_raw",(IF($G584="Responsible","GOTS_Responsible",(IF($G584="No Attribute (Conventional)","GOTS_conventional",(IF($G584="Recycled Pre/Post-Consumer","GOTS_pre_post",(IF($G584="In-Conversion","GOTS_in_conversion",(IF($G584="Sustainably Sourced","Sustainably_sourced",""))))))))))),IF($G584="Organic","Organic",(IF($G584="Responsible","Responsible",(IF($G584="No Attribute (Conventional)","No_Attribute_Conventional",(IF($G584="Recycled Pre/Post-Consumer","Recycled_Pre_Post_Consumer",(IF($G584="In-Conversion","In_Conversion",(IF($G584="Recycled Pre-Consumer","Recycled_Pre_Consumer",(IF($G584="Recycled Post-Consumer","Recycled_Post_Consumer",(IF($G584="Sustainably Sourced","Sustainably_sourced","")))))))))))))))),"")</f>
        <v/>
      </c>
      <c r="AE584" s="13" t="e" cm="1">
        <f t="array" aca="1" ref="AE584" ca="1">IF(INDIRECT("$F"&amp;$S584)="","",IF(LEFT(INDIRECT("$F"&amp;$S584),3)="GRS","GRS_RCS_RM",IF((LEFT(INDIRECT("$F"&amp;$S584),3))="RCS","GRS_RCS_RM",IF(INDIRECT("$F"&amp;$S584)="OCS (No Label)","OCS_Conversion_RM",IF(LEFT(INDIRECT("$F"&amp;$S584),3)="OCS","OCS_RM",IF(RIGHT(INDIRECT("$F"&amp;$S584),10)="conversion","GOTS_RM_conversion",IF((LEFT(INDIRECT("$F"&amp;$S584),4))="GOTS","GOTS_RM","Responsible_RM")))))))</f>
        <v>#REF!</v>
      </c>
      <c r="AF584" s="13" t="str" cm="1">
        <f t="array" aca="1" ref="AF584" ca="1">IF($S584="","",INDIRECT("$Z"&amp;$S584))</f>
        <v/>
      </c>
      <c r="AG584" s="155"/>
      <c r="AH584" s="13" t="str" cm="1">
        <f t="array" aca="1" ref="AH584" ca="1">IFERROR(INDIRECT("$ag"&amp;S584),"")</f>
        <v/>
      </c>
      <c r="AI584" s="13" t="e" cm="1">
        <f t="array" aca="1" ref="AI584" ca="1">INDIRECT("O"&amp;S583)</f>
        <v>#REF!</v>
      </c>
      <c r="AJ584" s="13" t="str">
        <f>IF($I584="","",INDEX('Raw Material'!$A$1:$J$75,MATCH(I584,'Raw Material'!$A$1:$A$75,0),(MATCH(G584,'Raw Material'!$A$1:$J$1,0))))</f>
        <v/>
      </c>
      <c r="AK584" s="13" t="str">
        <f t="shared" si="233"/>
        <v>YANLIŞRM</v>
      </c>
      <c r="AL584" s="153" t="str">
        <f t="shared" si="234"/>
        <v/>
      </c>
    </row>
    <row r="585" spans="1:38" ht="16.5" customHeight="1">
      <c r="A585" s="161"/>
      <c r="B585" s="166"/>
      <c r="C585" s="167"/>
      <c r="D585" s="156"/>
      <c r="E585" s="156"/>
      <c r="F585" s="174"/>
      <c r="G585" s="181"/>
      <c r="H585" s="182"/>
      <c r="I585" s="182"/>
      <c r="J585" s="182"/>
      <c r="K585" s="32"/>
      <c r="L585" s="178"/>
      <c r="M585" s="178"/>
      <c r="N585" s="81"/>
      <c r="O585" s="185"/>
      <c r="P585" s="103"/>
      <c r="Q585" s="84" t="str">
        <f t="shared" si="235"/>
        <v/>
      </c>
      <c r="R585" s="159"/>
      <c r="S585" s="28" t="str" cm="1">
        <f t="array" aca="1" ref="S585" ca="1">IF(INDIRECT("A"&amp;114+$U585)&lt;&gt;"",114+$U585,"")</f>
        <v/>
      </c>
      <c r="T585" s="28" t="str">
        <f t="shared" ca="1" si="236"/>
        <v>$B</v>
      </c>
      <c r="U585" s="29">
        <f t="shared" si="242"/>
        <v>468</v>
      </c>
      <c r="V585" s="29">
        <v>39.250000000002998</v>
      </c>
      <c r="W585" s="29">
        <f t="shared" ref="W585:W648" si="248">ROUNDDOWN(V585,0)</f>
        <v>39</v>
      </c>
      <c r="X585" s="41" t="str" cm="1">
        <f t="array" aca="1" ref="X585" ca="1">IFERROR(INDEX('PC&amp;PD'!$A$1:$AP$15,ROW('PC&amp;PD'!$A$15),MATCH(INDIRECT(T585),'PC&amp;PD'!$A$1:$AP$1,0)),"")</f>
        <v/>
      </c>
      <c r="Y585" s="13" t="str">
        <f>IF(OR($N585="",$N585=0),"",IF($N585=$E$7,'Extracted info for SC'!$J$6,IF($N585=$D$26,'Extracted info for SC'!$J$7,IF($N585=$E$26,'Extracted info for SC'!$J$8,IF($N585=$F$26,'Extracted info for SC'!$J$9,IF($N585=$G$26,'Extracted info for SC'!$J$10,IF($N585=$H$26,'Extracted info for SC'!$J$11,IF($N585=$I$26,'Extracted info for SC'!$J$12,IF($N585=$J$26,'Extracted info for SC'!$J$13,IF($N585=$K$26,'Extracted info for SC'!$J$14,IF($N585=$L$26,'Extracted info for SC'!$J$15,IF($N585=$M$26,'Extracted info for SC'!$J$16,IF($N585=$N$26,'Extracted info for SC'!$J$17,IF($N585=$O$26,'Extracted info for SC'!$J$18,""))))))))))))))</f>
        <v/>
      </c>
      <c r="Z585" s="155"/>
      <c r="AA585" s="13" t="str">
        <f t="shared" si="232"/>
        <v/>
      </c>
      <c r="AB585" s="155"/>
      <c r="AC585" s="13" t="str">
        <f t="shared" ca="1" si="237"/>
        <v>$AB</v>
      </c>
      <c r="AD585" s="13" t="str" cm="1">
        <f t="array" aca="1" ref="AD585" ca="1">IFERROR(IF((LEFT(INDIRECT("$F"&amp;$S585),4))="GOTS",IF($G585="Organic","GOTS_Organic_raw",(IF($G585="Responsible","GOTS_Responsible",(IF($G585="No Attribute (Conventional)","GOTS_conventional",(IF($G585="Recycled Pre/Post-Consumer","GOTS_pre_post",(IF($G585="In-Conversion","GOTS_in_conversion",(IF($G585="Sustainably Sourced","Sustainably_sourced",""))))))))))),IF($G585="Organic","Organic",(IF($G585="Responsible","Responsible",(IF($G585="No Attribute (Conventional)","No_Attribute_Conventional",(IF($G585="Recycled Pre/Post-Consumer","Recycled_Pre_Post_Consumer",(IF($G585="In-Conversion","In_Conversion",(IF($G585="Recycled Pre-Consumer","Recycled_Pre_Consumer",(IF($G585="Recycled Post-Consumer","Recycled_Post_Consumer",(IF($G585="Sustainably Sourced","Sustainably_sourced","")))))))))))))))),"")</f>
        <v/>
      </c>
      <c r="AE585" s="13" t="e" cm="1">
        <f t="array" aca="1" ref="AE585" ca="1">IF(INDIRECT("$F"&amp;$S585)="","",IF(LEFT(INDIRECT("$F"&amp;$S585),3)="GRS","GRS_RCS_RM",IF((LEFT(INDIRECT("$F"&amp;$S585),3))="RCS","GRS_RCS_RM",IF(INDIRECT("$F"&amp;$S585)="OCS (No Label)","OCS_Conversion_RM",IF(LEFT(INDIRECT("$F"&amp;$S585),3)="OCS","OCS_RM",IF(RIGHT(INDIRECT("$F"&amp;$S585),10)="conversion","GOTS_RM_conversion",IF((LEFT(INDIRECT("$F"&amp;$S585),4))="GOTS","GOTS_RM","Responsible_RM")))))))</f>
        <v>#REF!</v>
      </c>
      <c r="AF585" s="13" t="str" cm="1">
        <f t="array" aca="1" ref="AF585" ca="1">IF($S585="","",INDIRECT("$Z"&amp;$S585))</f>
        <v/>
      </c>
      <c r="AG585" s="155"/>
      <c r="AH585" s="13" t="str" cm="1">
        <f t="array" aca="1" ref="AH585" ca="1">IFERROR(INDIRECT("$ag"&amp;S585),"")</f>
        <v/>
      </c>
      <c r="AI585" s="13" t="e" cm="1">
        <f t="array" aca="1" ref="AI585" ca="1">INDIRECT("O"&amp;S584)</f>
        <v>#REF!</v>
      </c>
      <c r="AJ585" s="13" t="str">
        <f>IF($I585="","",INDEX('Raw Material'!$A$1:$J$75,MATCH(I585,'Raw Material'!$A$1:$A$75,0),(MATCH(G585,'Raw Material'!$A$1:$J$1,0))))</f>
        <v/>
      </c>
      <c r="AK585" s="13" t="str">
        <f t="shared" si="233"/>
        <v>YANLIŞRM</v>
      </c>
      <c r="AL585" s="153" t="str">
        <f t="shared" si="234"/>
        <v/>
      </c>
    </row>
    <row r="586" spans="1:38" ht="16.5" customHeight="1">
      <c r="A586" s="161"/>
      <c r="B586" s="166"/>
      <c r="C586" s="167"/>
      <c r="D586" s="156"/>
      <c r="E586" s="156"/>
      <c r="F586" s="174"/>
      <c r="G586" s="181"/>
      <c r="H586" s="182"/>
      <c r="I586" s="182"/>
      <c r="J586" s="182"/>
      <c r="K586" s="32"/>
      <c r="L586" s="178"/>
      <c r="M586" s="178"/>
      <c r="N586" s="81"/>
      <c r="O586" s="185"/>
      <c r="P586" s="103"/>
      <c r="Q586" s="84" t="str">
        <f t="shared" si="235"/>
        <v/>
      </c>
      <c r="R586" s="159"/>
      <c r="S586" s="28" t="str" cm="1">
        <f t="array" aca="1" ref="S586" ca="1">IF(INDIRECT("A"&amp;114+$U586)&lt;&gt;"",114+$U586,"")</f>
        <v/>
      </c>
      <c r="T586" s="28" t="str">
        <f t="shared" ca="1" si="236"/>
        <v>$B</v>
      </c>
      <c r="U586" s="29">
        <f t="shared" si="242"/>
        <v>468</v>
      </c>
      <c r="V586" s="29">
        <v>39.333333333336398</v>
      </c>
      <c r="W586" s="29">
        <f t="shared" si="248"/>
        <v>39</v>
      </c>
      <c r="X586" s="41" t="str" cm="1">
        <f t="array" aca="1" ref="X586" ca="1">IFERROR(INDEX('PC&amp;PD'!$A$1:$AP$15,ROW('PC&amp;PD'!$A$15),MATCH(INDIRECT(T586),'PC&amp;PD'!$A$1:$AP$1,0)),"")</f>
        <v/>
      </c>
      <c r="Y586" s="13" t="str">
        <f>IF(OR($N586="",$N586=0),"",IF($N586=$E$7,'Extracted info for SC'!$J$6,IF($N586=$D$26,'Extracted info for SC'!$J$7,IF($N586=$E$26,'Extracted info for SC'!$J$8,IF($N586=$F$26,'Extracted info for SC'!$J$9,IF($N586=$G$26,'Extracted info for SC'!$J$10,IF($N586=$H$26,'Extracted info for SC'!$J$11,IF($N586=$I$26,'Extracted info for SC'!$J$12,IF($N586=$J$26,'Extracted info for SC'!$J$13,IF($N586=$K$26,'Extracted info for SC'!$J$14,IF($N586=$L$26,'Extracted info for SC'!$J$15,IF($N586=$M$26,'Extracted info for SC'!$J$16,IF($N586=$N$26,'Extracted info for SC'!$J$17,IF($N586=$O$26,'Extracted info for SC'!$J$18,""))))))))))))))</f>
        <v/>
      </c>
      <c r="Z586" s="155"/>
      <c r="AA586" s="13" t="str">
        <f t="shared" si="232"/>
        <v/>
      </c>
      <c r="AB586" s="155"/>
      <c r="AC586" s="13" t="str">
        <f t="shared" ca="1" si="237"/>
        <v>$AB</v>
      </c>
      <c r="AD586" s="13" t="str" cm="1">
        <f t="array" aca="1" ref="AD586" ca="1">IFERROR(IF((LEFT(INDIRECT("$F"&amp;$S586),4))="GOTS",IF($G586="Organic","GOTS_Organic_raw",(IF($G586="Responsible","GOTS_Responsible",(IF($G586="No Attribute (Conventional)","GOTS_conventional",(IF($G586="Recycled Pre/Post-Consumer","GOTS_pre_post",(IF($G586="In-Conversion","GOTS_in_conversion",(IF($G586="Sustainably Sourced","Sustainably_sourced",""))))))))))),IF($G586="Organic","Organic",(IF($G586="Responsible","Responsible",(IF($G586="No Attribute (Conventional)","No_Attribute_Conventional",(IF($G586="Recycled Pre/Post-Consumer","Recycled_Pre_Post_Consumer",(IF($G586="In-Conversion","In_Conversion",(IF($G586="Recycled Pre-Consumer","Recycled_Pre_Consumer",(IF($G586="Recycled Post-Consumer","Recycled_Post_Consumer",(IF($G586="Sustainably Sourced","Sustainably_sourced","")))))))))))))))),"")</f>
        <v/>
      </c>
      <c r="AE586" s="13" t="e" cm="1">
        <f t="array" aca="1" ref="AE586" ca="1">IF(INDIRECT("$F"&amp;$S586)="","",IF(LEFT(INDIRECT("$F"&amp;$S586),3)="GRS","GRS_RCS_RM",IF((LEFT(INDIRECT("$F"&amp;$S586),3))="RCS","GRS_RCS_RM",IF(INDIRECT("$F"&amp;$S586)="OCS (No Label)","OCS_Conversion_RM",IF(LEFT(INDIRECT("$F"&amp;$S586),3)="OCS","OCS_RM",IF(RIGHT(INDIRECT("$F"&amp;$S586),10)="conversion","GOTS_RM_conversion",IF((LEFT(INDIRECT("$F"&amp;$S586),4))="GOTS","GOTS_RM","Responsible_RM")))))))</f>
        <v>#REF!</v>
      </c>
      <c r="AF586" s="13" t="str" cm="1">
        <f t="array" aca="1" ref="AF586" ca="1">IF($S586="","",INDIRECT("$Z"&amp;$S586))</f>
        <v/>
      </c>
      <c r="AG586" s="155"/>
      <c r="AH586" s="13" t="str" cm="1">
        <f t="array" aca="1" ref="AH586" ca="1">IFERROR(INDIRECT("$ag"&amp;S586),"")</f>
        <v/>
      </c>
      <c r="AI586" s="13" t="e" cm="1">
        <f t="array" aca="1" ref="AI586" ca="1">INDIRECT("O"&amp;S585)</f>
        <v>#REF!</v>
      </c>
      <c r="AJ586" s="13" t="str">
        <f>IF($I586="","",INDEX('Raw Material'!$A$1:$J$75,MATCH(I586,'Raw Material'!$A$1:$A$75,0),(MATCH(G586,'Raw Material'!$A$1:$J$1,0))))</f>
        <v/>
      </c>
      <c r="AK586" s="13" t="str">
        <f t="shared" si="233"/>
        <v>YANLIŞRM</v>
      </c>
      <c r="AL586" s="153" t="str">
        <f t="shared" si="234"/>
        <v/>
      </c>
    </row>
    <row r="587" spans="1:38" ht="16.5" customHeight="1">
      <c r="A587" s="161"/>
      <c r="B587" s="166"/>
      <c r="C587" s="167"/>
      <c r="D587" s="156"/>
      <c r="E587" s="156"/>
      <c r="F587" s="174"/>
      <c r="G587" s="181"/>
      <c r="H587" s="182"/>
      <c r="I587" s="182"/>
      <c r="J587" s="182"/>
      <c r="K587" s="32"/>
      <c r="L587" s="178"/>
      <c r="M587" s="178"/>
      <c r="N587" s="81"/>
      <c r="O587" s="185"/>
      <c r="P587" s="103"/>
      <c r="Q587" s="84" t="str">
        <f t="shared" si="235"/>
        <v/>
      </c>
      <c r="R587" s="159"/>
      <c r="S587" s="28" t="str" cm="1">
        <f t="array" aca="1" ref="S587" ca="1">IF(INDIRECT("A"&amp;114+$U587)&lt;&gt;"",114+$U587,"")</f>
        <v/>
      </c>
      <c r="T587" s="28" t="str">
        <f t="shared" ca="1" si="236"/>
        <v>$B</v>
      </c>
      <c r="U587" s="29">
        <f t="shared" si="242"/>
        <v>468</v>
      </c>
      <c r="V587" s="29">
        <v>39.416666666669698</v>
      </c>
      <c r="W587" s="29">
        <f t="shared" si="248"/>
        <v>39</v>
      </c>
      <c r="X587" s="41" t="str" cm="1">
        <f t="array" aca="1" ref="X587" ca="1">IFERROR(INDEX('PC&amp;PD'!$A$1:$AP$15,ROW('PC&amp;PD'!$A$15),MATCH(INDIRECT(T587),'PC&amp;PD'!$A$1:$AP$1,0)),"")</f>
        <v/>
      </c>
      <c r="Y587" s="13" t="str">
        <f>IF(OR($N587="",$N587=0),"",IF($N587=$E$7,'Extracted info for SC'!$J$6,IF($N587=$D$26,'Extracted info for SC'!$J$7,IF($N587=$E$26,'Extracted info for SC'!$J$8,IF($N587=$F$26,'Extracted info for SC'!$J$9,IF($N587=$G$26,'Extracted info for SC'!$J$10,IF($N587=$H$26,'Extracted info for SC'!$J$11,IF($N587=$I$26,'Extracted info for SC'!$J$12,IF($N587=$J$26,'Extracted info for SC'!$J$13,IF($N587=$K$26,'Extracted info for SC'!$J$14,IF($N587=$L$26,'Extracted info for SC'!$J$15,IF($N587=$M$26,'Extracted info for SC'!$J$16,IF($N587=$N$26,'Extracted info for SC'!$J$17,IF($N587=$O$26,'Extracted info for SC'!$J$18,""))))))))))))))</f>
        <v/>
      </c>
      <c r="Z587" s="155"/>
      <c r="AA587" s="13" t="str">
        <f t="shared" si="232"/>
        <v/>
      </c>
      <c r="AB587" s="155"/>
      <c r="AC587" s="13" t="str">
        <f t="shared" ca="1" si="237"/>
        <v>$AB</v>
      </c>
      <c r="AD587" s="13" t="str" cm="1">
        <f t="array" aca="1" ref="AD587" ca="1">IFERROR(IF((LEFT(INDIRECT("$F"&amp;$S587),4))="GOTS",IF($G587="Organic","GOTS_Organic_raw",(IF($G587="Responsible","GOTS_Responsible",(IF($G587="No Attribute (Conventional)","GOTS_conventional",(IF($G587="Recycled Pre/Post-Consumer","GOTS_pre_post",(IF($G587="In-Conversion","GOTS_in_conversion",(IF($G587="Sustainably Sourced","Sustainably_sourced",""))))))))))),IF($G587="Organic","Organic",(IF($G587="Responsible","Responsible",(IF($G587="No Attribute (Conventional)","No_Attribute_Conventional",(IF($G587="Recycled Pre/Post-Consumer","Recycled_Pre_Post_Consumer",(IF($G587="In-Conversion","In_Conversion",(IF($G587="Recycled Pre-Consumer","Recycled_Pre_Consumer",(IF($G587="Recycled Post-Consumer","Recycled_Post_Consumer",(IF($G587="Sustainably Sourced","Sustainably_sourced","")))))))))))))))),"")</f>
        <v/>
      </c>
      <c r="AE587" s="13" t="e" cm="1">
        <f t="array" aca="1" ref="AE587" ca="1">IF(INDIRECT("$F"&amp;$S587)="","",IF(LEFT(INDIRECT("$F"&amp;$S587),3)="GRS","GRS_RCS_RM",IF((LEFT(INDIRECT("$F"&amp;$S587),3))="RCS","GRS_RCS_RM",IF(INDIRECT("$F"&amp;$S587)="OCS (No Label)","OCS_Conversion_RM",IF(LEFT(INDIRECT("$F"&amp;$S587),3)="OCS","OCS_RM",IF(RIGHT(INDIRECT("$F"&amp;$S587),10)="conversion","GOTS_RM_conversion",IF((LEFT(INDIRECT("$F"&amp;$S587),4))="GOTS","GOTS_RM","Responsible_RM")))))))</f>
        <v>#REF!</v>
      </c>
      <c r="AF587" s="13" t="str" cm="1">
        <f t="array" aca="1" ref="AF587" ca="1">IF($S587="","",INDIRECT("$Z"&amp;$S587))</f>
        <v/>
      </c>
      <c r="AG587" s="155"/>
      <c r="AH587" s="13" t="str" cm="1">
        <f t="array" aca="1" ref="AH587" ca="1">IFERROR(INDIRECT("$ag"&amp;S587),"")</f>
        <v/>
      </c>
      <c r="AI587" s="13" t="e" cm="1">
        <f t="array" aca="1" ref="AI587" ca="1">INDIRECT("O"&amp;S586)</f>
        <v>#REF!</v>
      </c>
      <c r="AJ587" s="13" t="str">
        <f>IF($I587="","",INDEX('Raw Material'!$A$1:$J$75,MATCH(I587,'Raw Material'!$A$1:$A$75,0),(MATCH(G587,'Raw Material'!$A$1:$J$1,0))))</f>
        <v/>
      </c>
      <c r="AK587" s="13" t="str">
        <f t="shared" si="233"/>
        <v>YANLIŞRM</v>
      </c>
      <c r="AL587" s="153" t="str">
        <f t="shared" si="234"/>
        <v/>
      </c>
    </row>
    <row r="588" spans="1:38" ht="16.5" customHeight="1">
      <c r="A588" s="162"/>
      <c r="B588" s="168"/>
      <c r="C588" s="169"/>
      <c r="D588" s="156"/>
      <c r="E588" s="156"/>
      <c r="F588" s="175"/>
      <c r="G588" s="181"/>
      <c r="H588" s="182"/>
      <c r="I588" s="182"/>
      <c r="J588" s="182"/>
      <c r="K588" s="32"/>
      <c r="L588" s="179"/>
      <c r="M588" s="179"/>
      <c r="N588" s="81"/>
      <c r="O588" s="185"/>
      <c r="P588" s="103"/>
      <c r="Q588" s="84" t="str">
        <f t="shared" si="235"/>
        <v/>
      </c>
      <c r="R588" s="159"/>
      <c r="S588" s="28" t="str" cm="1">
        <f t="array" aca="1" ref="S588" ca="1">IF(INDIRECT("A"&amp;114+$U588)&lt;&gt;"",114+$U588,"")</f>
        <v/>
      </c>
      <c r="T588" s="28" t="str">
        <f t="shared" ca="1" si="236"/>
        <v>$B</v>
      </c>
      <c r="U588" s="29">
        <f t="shared" si="242"/>
        <v>468</v>
      </c>
      <c r="V588" s="29">
        <v>39.500000000002998</v>
      </c>
      <c r="W588" s="29">
        <f t="shared" si="248"/>
        <v>39</v>
      </c>
      <c r="X588" s="41" t="str" cm="1">
        <f t="array" aca="1" ref="X588" ca="1">IFERROR(INDEX('PC&amp;PD'!$A$1:$AP$15,ROW('PC&amp;PD'!$A$15),MATCH(INDIRECT(T588),'PC&amp;PD'!$A$1:$AP$1,0)),"")</f>
        <v/>
      </c>
      <c r="Y588" s="13" t="str">
        <f>IF(OR($N588="",$N588=0),"",IF($N588=$E$7,'Extracted info for SC'!$J$6,IF($N588=$D$26,'Extracted info for SC'!$J$7,IF($N588=$E$26,'Extracted info for SC'!$J$8,IF($N588=$F$26,'Extracted info for SC'!$J$9,IF($N588=$G$26,'Extracted info for SC'!$J$10,IF($N588=$H$26,'Extracted info for SC'!$J$11,IF($N588=$I$26,'Extracted info for SC'!$J$12,IF($N588=$J$26,'Extracted info for SC'!$J$13,IF($N588=$K$26,'Extracted info for SC'!$J$14,IF($N588=$L$26,'Extracted info for SC'!$J$15,IF($N588=$M$26,'Extracted info for SC'!$J$16,IF($N588=$N$26,'Extracted info for SC'!$J$17,IF($N588=$O$26,'Extracted info for SC'!$J$18,""))))))))))))))</f>
        <v/>
      </c>
      <c r="Z588" s="155"/>
      <c r="AA588" s="13" t="str">
        <f t="shared" si="232"/>
        <v/>
      </c>
      <c r="AB588" s="155"/>
      <c r="AC588" s="13" t="str">
        <f t="shared" ca="1" si="237"/>
        <v>$AB</v>
      </c>
      <c r="AD588" s="13" t="str" cm="1">
        <f t="array" aca="1" ref="AD588" ca="1">IFERROR(IF((LEFT(INDIRECT("$F"&amp;$S588),4))="GOTS",IF($G588="Organic","GOTS_Organic_raw",(IF($G588="Responsible","GOTS_Responsible",(IF($G588="No Attribute (Conventional)","GOTS_conventional",(IF($G588="Recycled Pre/Post-Consumer","GOTS_pre_post",(IF($G588="In-Conversion","GOTS_in_conversion",(IF($G588="Sustainably Sourced","Sustainably_sourced",""))))))))))),IF($G588="Organic","Organic",(IF($G588="Responsible","Responsible",(IF($G588="No Attribute (Conventional)","No_Attribute_Conventional",(IF($G588="Recycled Pre/Post-Consumer","Recycled_Pre_Post_Consumer",(IF($G588="In-Conversion","In_Conversion",(IF($G588="Recycled Pre-Consumer","Recycled_Pre_Consumer",(IF($G588="Recycled Post-Consumer","Recycled_Post_Consumer",(IF($G588="Sustainably Sourced","Sustainably_sourced","")))))))))))))))),"")</f>
        <v/>
      </c>
      <c r="AE588" s="13" t="e" cm="1">
        <f t="array" aca="1" ref="AE588" ca="1">IF(INDIRECT("$F"&amp;$S588)="","",IF(LEFT(INDIRECT("$F"&amp;$S588),3)="GRS","GRS_RCS_RM",IF((LEFT(INDIRECT("$F"&amp;$S588),3))="RCS","GRS_RCS_RM",IF(INDIRECT("$F"&amp;$S588)="OCS (No Label)","OCS_Conversion_RM",IF(LEFT(INDIRECT("$F"&amp;$S588),3)="OCS","OCS_RM",IF(RIGHT(INDIRECT("$F"&amp;$S588),10)="conversion","GOTS_RM_conversion",IF((LEFT(INDIRECT("$F"&amp;$S588),4))="GOTS","GOTS_RM","Responsible_RM")))))))</f>
        <v>#REF!</v>
      </c>
      <c r="AF588" s="13" t="str" cm="1">
        <f t="array" aca="1" ref="AF588" ca="1">IF($S588="","",INDIRECT("$Z"&amp;$S588))</f>
        <v/>
      </c>
      <c r="AG588" s="155"/>
      <c r="AH588" s="13" t="str" cm="1">
        <f t="array" aca="1" ref="AH588" ca="1">IFERROR(INDIRECT("$ag"&amp;S588),"")</f>
        <v/>
      </c>
      <c r="AI588" s="13" t="e" cm="1">
        <f t="array" aca="1" ref="AI588" ca="1">INDIRECT("O"&amp;S587)</f>
        <v>#REF!</v>
      </c>
      <c r="AJ588" s="13" t="str">
        <f>IF($I588="","",INDEX('Raw Material'!$A$1:$J$75,MATCH(I588,'Raw Material'!$A$1:$A$75,0),(MATCH(G588,'Raw Material'!$A$1:$J$1,0))))</f>
        <v/>
      </c>
      <c r="AK588" s="13" t="str">
        <f t="shared" si="233"/>
        <v>YANLIŞRM</v>
      </c>
      <c r="AL588" s="153" t="str">
        <f t="shared" si="234"/>
        <v/>
      </c>
    </row>
    <row r="589" spans="1:38" ht="16.5" customHeight="1">
      <c r="A589" s="162"/>
      <c r="B589" s="168"/>
      <c r="C589" s="169"/>
      <c r="D589" s="156"/>
      <c r="E589" s="156"/>
      <c r="F589" s="175"/>
      <c r="G589" s="181"/>
      <c r="H589" s="182"/>
      <c r="I589" s="182"/>
      <c r="J589" s="182"/>
      <c r="K589" s="32"/>
      <c r="L589" s="179"/>
      <c r="M589" s="179"/>
      <c r="N589" s="81"/>
      <c r="O589" s="185"/>
      <c r="P589" s="103"/>
      <c r="Q589" s="84" t="str">
        <f t="shared" si="235"/>
        <v/>
      </c>
      <c r="R589" s="159"/>
      <c r="S589" s="28" t="str" cm="1">
        <f t="array" aca="1" ref="S589" ca="1">IF(INDIRECT("A"&amp;114+$U589)&lt;&gt;"",114+$U589,"")</f>
        <v/>
      </c>
      <c r="T589" s="28" t="str">
        <f t="shared" ca="1" si="236"/>
        <v>$B</v>
      </c>
      <c r="U589" s="29">
        <f t="shared" si="242"/>
        <v>468</v>
      </c>
      <c r="V589" s="29">
        <v>39.583333333336398</v>
      </c>
      <c r="W589" s="29">
        <f t="shared" si="248"/>
        <v>39</v>
      </c>
      <c r="X589" s="41" t="str" cm="1">
        <f t="array" aca="1" ref="X589" ca="1">IFERROR(INDEX('PC&amp;PD'!$A$1:$AP$15,ROW('PC&amp;PD'!$A$15),MATCH(INDIRECT(T589),'PC&amp;PD'!$A$1:$AP$1,0)),"")</f>
        <v/>
      </c>
      <c r="Y589" s="13" t="str">
        <f>IF(OR($N589="",$N589=0),"",IF($N589=$E$7,'Extracted info for SC'!$J$6,IF($N589=$D$26,'Extracted info for SC'!$J$7,IF($N589=$E$26,'Extracted info for SC'!$J$8,IF($N589=$F$26,'Extracted info for SC'!$J$9,IF($N589=$G$26,'Extracted info for SC'!$J$10,IF($N589=$H$26,'Extracted info for SC'!$J$11,IF($N589=$I$26,'Extracted info for SC'!$J$12,IF($N589=$J$26,'Extracted info for SC'!$J$13,IF($N589=$K$26,'Extracted info for SC'!$J$14,IF($N589=$L$26,'Extracted info for SC'!$J$15,IF($N589=$M$26,'Extracted info for SC'!$J$16,IF($N589=$N$26,'Extracted info for SC'!$J$17,IF($N589=$O$26,'Extracted info for SC'!$J$18,""))))))))))))))</f>
        <v/>
      </c>
      <c r="Z589" s="155"/>
      <c r="AA589" s="13" t="str">
        <f t="shared" si="232"/>
        <v/>
      </c>
      <c r="AB589" s="155"/>
      <c r="AC589" s="13" t="str">
        <f t="shared" ca="1" si="237"/>
        <v>$AB</v>
      </c>
      <c r="AD589" s="13" t="str" cm="1">
        <f t="array" aca="1" ref="AD589" ca="1">IFERROR(IF((LEFT(INDIRECT("$F"&amp;$S589),4))="GOTS",IF($G589="Organic","GOTS_Organic_raw",(IF($G589="Responsible","GOTS_Responsible",(IF($G589="No Attribute (Conventional)","GOTS_conventional",(IF($G589="Recycled Pre/Post-Consumer","GOTS_pre_post",(IF($G589="In-Conversion","GOTS_in_conversion",(IF($G589="Sustainably Sourced","Sustainably_sourced",""))))))))))),IF($G589="Organic","Organic",(IF($G589="Responsible","Responsible",(IF($G589="No Attribute (Conventional)","No_Attribute_Conventional",(IF($G589="Recycled Pre/Post-Consumer","Recycled_Pre_Post_Consumer",(IF($G589="In-Conversion","In_Conversion",(IF($G589="Recycled Pre-Consumer","Recycled_Pre_Consumer",(IF($G589="Recycled Post-Consumer","Recycled_Post_Consumer",(IF($G589="Sustainably Sourced","Sustainably_sourced","")))))))))))))))),"")</f>
        <v/>
      </c>
      <c r="AE589" s="13" t="e" cm="1">
        <f t="array" aca="1" ref="AE589" ca="1">IF(INDIRECT("$F"&amp;$S589)="","",IF(LEFT(INDIRECT("$F"&amp;$S589),3)="GRS","GRS_RCS_RM",IF((LEFT(INDIRECT("$F"&amp;$S589),3))="RCS","GRS_RCS_RM",IF(INDIRECT("$F"&amp;$S589)="OCS (No Label)","OCS_Conversion_RM",IF(LEFT(INDIRECT("$F"&amp;$S589),3)="OCS","OCS_RM",IF(RIGHT(INDIRECT("$F"&amp;$S589),10)="conversion","GOTS_RM_conversion",IF((LEFT(INDIRECT("$F"&amp;$S589),4))="GOTS","GOTS_RM","Responsible_RM")))))))</f>
        <v>#REF!</v>
      </c>
      <c r="AF589" s="13" t="str" cm="1">
        <f t="array" aca="1" ref="AF589" ca="1">IF($S589="","",INDIRECT("$Z"&amp;$S589))</f>
        <v/>
      </c>
      <c r="AG589" s="155"/>
      <c r="AH589" s="13" t="str" cm="1">
        <f t="array" aca="1" ref="AH589" ca="1">IFERROR(INDIRECT("$ag"&amp;S589),"")</f>
        <v/>
      </c>
      <c r="AI589" s="13" t="e" cm="1">
        <f t="array" aca="1" ref="AI589" ca="1">INDIRECT("O"&amp;S588)</f>
        <v>#REF!</v>
      </c>
      <c r="AJ589" s="13" t="str">
        <f>IF($I589="","",INDEX('Raw Material'!$A$1:$J$75,MATCH(I589,'Raw Material'!$A$1:$A$75,0),(MATCH(G589,'Raw Material'!$A$1:$J$1,0))))</f>
        <v/>
      </c>
      <c r="AK589" s="13" t="str">
        <f t="shared" si="233"/>
        <v>YANLIŞRM</v>
      </c>
      <c r="AL589" s="153" t="str">
        <f t="shared" si="234"/>
        <v/>
      </c>
    </row>
    <row r="590" spans="1:38" ht="16.5" customHeight="1">
      <c r="A590" s="162"/>
      <c r="B590" s="168"/>
      <c r="C590" s="169"/>
      <c r="D590" s="156"/>
      <c r="E590" s="156"/>
      <c r="F590" s="175"/>
      <c r="G590" s="181"/>
      <c r="H590" s="182"/>
      <c r="I590" s="182"/>
      <c r="J590" s="182"/>
      <c r="K590" s="32"/>
      <c r="L590" s="179"/>
      <c r="M590" s="179"/>
      <c r="N590" s="81"/>
      <c r="O590" s="185"/>
      <c r="P590" s="103"/>
      <c r="Q590" s="84" t="str">
        <f t="shared" si="235"/>
        <v/>
      </c>
      <c r="R590" s="159"/>
      <c r="S590" s="28" t="str" cm="1">
        <f t="array" aca="1" ref="S590" ca="1">IF(INDIRECT("A"&amp;114+$U590)&lt;&gt;"",114+$U590,"")</f>
        <v/>
      </c>
      <c r="T590" s="28" t="str">
        <f t="shared" ca="1" si="236"/>
        <v>$B</v>
      </c>
      <c r="U590" s="29">
        <f t="shared" si="242"/>
        <v>468</v>
      </c>
      <c r="V590" s="29">
        <v>39.666666666669698</v>
      </c>
      <c r="W590" s="29">
        <f t="shared" si="248"/>
        <v>39</v>
      </c>
      <c r="X590" s="41" t="str" cm="1">
        <f t="array" aca="1" ref="X590" ca="1">IFERROR(INDEX('PC&amp;PD'!$A$1:$AP$15,ROW('PC&amp;PD'!$A$15),MATCH(INDIRECT(T590),'PC&amp;PD'!$A$1:$AP$1,0)),"")</f>
        <v/>
      </c>
      <c r="Y590" s="13" t="str">
        <f>IF(OR($N590="",$N590=0),"",IF($N590=$E$7,'Extracted info for SC'!$J$6,IF($N590=$D$26,'Extracted info for SC'!$J$7,IF($N590=$E$26,'Extracted info for SC'!$J$8,IF($N590=$F$26,'Extracted info for SC'!$J$9,IF($N590=$G$26,'Extracted info for SC'!$J$10,IF($N590=$H$26,'Extracted info for SC'!$J$11,IF($N590=$I$26,'Extracted info for SC'!$J$12,IF($N590=$J$26,'Extracted info for SC'!$J$13,IF($N590=$K$26,'Extracted info for SC'!$J$14,IF($N590=$L$26,'Extracted info for SC'!$J$15,IF($N590=$M$26,'Extracted info for SC'!$J$16,IF($N590=$N$26,'Extracted info for SC'!$J$17,IF($N590=$O$26,'Extracted info for SC'!$J$18,""))))))))))))))</f>
        <v/>
      </c>
      <c r="Z590" s="155"/>
      <c r="AA590" s="13" t="str">
        <f t="shared" si="232"/>
        <v/>
      </c>
      <c r="AB590" s="155"/>
      <c r="AC590" s="13" t="str">
        <f t="shared" ca="1" si="237"/>
        <v>$AB</v>
      </c>
      <c r="AD590" s="13" t="str" cm="1">
        <f t="array" aca="1" ref="AD590" ca="1">IFERROR(IF((LEFT(INDIRECT("$F"&amp;$S590),4))="GOTS",IF($G590="Organic","GOTS_Organic_raw",(IF($G590="Responsible","GOTS_Responsible",(IF($G590="No Attribute (Conventional)","GOTS_conventional",(IF($G590="Recycled Pre/Post-Consumer","GOTS_pre_post",(IF($G590="In-Conversion","GOTS_in_conversion",(IF($G590="Sustainably Sourced","Sustainably_sourced",""))))))))))),IF($G590="Organic","Organic",(IF($G590="Responsible","Responsible",(IF($G590="No Attribute (Conventional)","No_Attribute_Conventional",(IF($G590="Recycled Pre/Post-Consumer","Recycled_Pre_Post_Consumer",(IF($G590="In-Conversion","In_Conversion",(IF($G590="Recycled Pre-Consumer","Recycled_Pre_Consumer",(IF($G590="Recycled Post-Consumer","Recycled_Post_Consumer",(IF($G590="Sustainably Sourced","Sustainably_sourced","")))))))))))))))),"")</f>
        <v/>
      </c>
      <c r="AE590" s="13" t="e" cm="1">
        <f t="array" aca="1" ref="AE590" ca="1">IF(INDIRECT("$F"&amp;$S590)="","",IF(LEFT(INDIRECT("$F"&amp;$S590),3)="GRS","GRS_RCS_RM",IF((LEFT(INDIRECT("$F"&amp;$S590),3))="RCS","GRS_RCS_RM",IF(INDIRECT("$F"&amp;$S590)="OCS (No Label)","OCS_Conversion_RM",IF(LEFT(INDIRECT("$F"&amp;$S590),3)="OCS","OCS_RM",IF(RIGHT(INDIRECT("$F"&amp;$S590),10)="conversion","GOTS_RM_conversion",IF((LEFT(INDIRECT("$F"&amp;$S590),4))="GOTS","GOTS_RM","Responsible_RM")))))))</f>
        <v>#REF!</v>
      </c>
      <c r="AF590" s="13" t="str" cm="1">
        <f t="array" aca="1" ref="AF590" ca="1">IF($S590="","",INDIRECT("$Z"&amp;$S590))</f>
        <v/>
      </c>
      <c r="AG590" s="155"/>
      <c r="AH590" s="13" t="str" cm="1">
        <f t="array" aca="1" ref="AH590" ca="1">IFERROR(INDIRECT("$ag"&amp;S590),"")</f>
        <v/>
      </c>
      <c r="AI590" s="13" t="e" cm="1">
        <f t="array" aca="1" ref="AI590" ca="1">INDIRECT("O"&amp;S589)</f>
        <v>#REF!</v>
      </c>
      <c r="AJ590" s="13" t="str">
        <f>IF($I590="","",INDEX('Raw Material'!$A$1:$J$75,MATCH(I590,'Raw Material'!$A$1:$A$75,0),(MATCH(G590,'Raw Material'!$A$1:$J$1,0))))</f>
        <v/>
      </c>
      <c r="AK590" s="13" t="str">
        <f t="shared" si="233"/>
        <v>YANLIŞRM</v>
      </c>
      <c r="AL590" s="153" t="str">
        <f t="shared" si="234"/>
        <v/>
      </c>
    </row>
    <row r="591" spans="1:38" ht="16.5" customHeight="1">
      <c r="A591" s="162"/>
      <c r="B591" s="168"/>
      <c r="C591" s="169"/>
      <c r="D591" s="156"/>
      <c r="E591" s="156"/>
      <c r="F591" s="175"/>
      <c r="G591" s="181"/>
      <c r="H591" s="182"/>
      <c r="I591" s="182"/>
      <c r="J591" s="182"/>
      <c r="K591" s="32"/>
      <c r="L591" s="179"/>
      <c r="M591" s="179"/>
      <c r="N591" s="81"/>
      <c r="O591" s="185"/>
      <c r="P591" s="103"/>
      <c r="Q591" s="84" t="str">
        <f t="shared" si="235"/>
        <v/>
      </c>
      <c r="R591" s="159"/>
      <c r="S591" s="28" t="str" cm="1">
        <f t="array" aca="1" ref="S591" ca="1">IF(INDIRECT("A"&amp;114+$U591)&lt;&gt;"",114+$U591,"")</f>
        <v/>
      </c>
      <c r="T591" s="28" t="str">
        <f t="shared" ca="1" si="236"/>
        <v>$B</v>
      </c>
      <c r="U591" s="29">
        <f t="shared" si="242"/>
        <v>468</v>
      </c>
      <c r="V591" s="29">
        <v>39.750000000003098</v>
      </c>
      <c r="W591" s="29">
        <f t="shared" si="248"/>
        <v>39</v>
      </c>
      <c r="X591" s="41" t="str" cm="1">
        <f t="array" aca="1" ref="X591" ca="1">IFERROR(INDEX('PC&amp;PD'!$A$1:$AP$15,ROW('PC&amp;PD'!$A$15),MATCH(INDIRECT(T591),'PC&amp;PD'!$A$1:$AP$1,0)),"")</f>
        <v/>
      </c>
      <c r="Y591" s="13" t="str">
        <f>IF(OR($N591="",$N591=0),"",IF($N591=$E$7,'Extracted info for SC'!$J$6,IF($N591=$D$26,'Extracted info for SC'!$J$7,IF($N591=$E$26,'Extracted info for SC'!$J$8,IF($N591=$F$26,'Extracted info for SC'!$J$9,IF($N591=$G$26,'Extracted info for SC'!$J$10,IF($N591=$H$26,'Extracted info for SC'!$J$11,IF($N591=$I$26,'Extracted info for SC'!$J$12,IF($N591=$J$26,'Extracted info for SC'!$J$13,IF($N591=$K$26,'Extracted info for SC'!$J$14,IF($N591=$L$26,'Extracted info for SC'!$J$15,IF($N591=$M$26,'Extracted info for SC'!$J$16,IF($N591=$N$26,'Extracted info for SC'!$J$17,IF($N591=$O$26,'Extracted info for SC'!$J$18,""))))))))))))))</f>
        <v/>
      </c>
      <c r="Z591" s="155"/>
      <c r="AA591" s="13" t="str">
        <f t="shared" si="232"/>
        <v/>
      </c>
      <c r="AB591" s="155"/>
      <c r="AC591" s="13" t="str">
        <f t="shared" ca="1" si="237"/>
        <v>$AB</v>
      </c>
      <c r="AD591" s="13" t="str" cm="1">
        <f t="array" aca="1" ref="AD591" ca="1">IFERROR(IF((LEFT(INDIRECT("$F"&amp;$S591),4))="GOTS",IF($G591="Organic","GOTS_Organic_raw",(IF($G591="Responsible","GOTS_Responsible",(IF($G591="No Attribute (Conventional)","GOTS_conventional",(IF($G591="Recycled Pre/Post-Consumer","GOTS_pre_post",(IF($G591="In-Conversion","GOTS_in_conversion",(IF($G591="Sustainably Sourced","Sustainably_sourced",""))))))))))),IF($G591="Organic","Organic",(IF($G591="Responsible","Responsible",(IF($G591="No Attribute (Conventional)","No_Attribute_Conventional",(IF($G591="Recycled Pre/Post-Consumer","Recycled_Pre_Post_Consumer",(IF($G591="In-Conversion","In_Conversion",(IF($G591="Recycled Pre-Consumer","Recycled_Pre_Consumer",(IF($G591="Recycled Post-Consumer","Recycled_Post_Consumer",(IF($G591="Sustainably Sourced","Sustainably_sourced","")))))))))))))))),"")</f>
        <v/>
      </c>
      <c r="AE591" s="13" t="e" cm="1">
        <f t="array" aca="1" ref="AE591" ca="1">IF(INDIRECT("$F"&amp;$S591)="","",IF(LEFT(INDIRECT("$F"&amp;$S591),3)="GRS","GRS_RCS_RM",IF((LEFT(INDIRECT("$F"&amp;$S591),3))="RCS","GRS_RCS_RM",IF(INDIRECT("$F"&amp;$S591)="OCS (No Label)","OCS_Conversion_RM",IF(LEFT(INDIRECT("$F"&amp;$S591),3)="OCS","OCS_RM",IF(RIGHT(INDIRECT("$F"&amp;$S591),10)="conversion","GOTS_RM_conversion",IF((LEFT(INDIRECT("$F"&amp;$S591),4))="GOTS","GOTS_RM","Responsible_RM")))))))</f>
        <v>#REF!</v>
      </c>
      <c r="AF591" s="13" t="str" cm="1">
        <f t="array" aca="1" ref="AF591" ca="1">IF($S591="","",INDIRECT("$Z"&amp;$S591))</f>
        <v/>
      </c>
      <c r="AG591" s="155"/>
      <c r="AH591" s="13" t="str" cm="1">
        <f t="array" aca="1" ref="AH591" ca="1">IFERROR(INDIRECT("$ag"&amp;S591),"")</f>
        <v/>
      </c>
      <c r="AI591" s="13" t="e" cm="1">
        <f t="array" aca="1" ref="AI591" ca="1">INDIRECT("O"&amp;S590)</f>
        <v>#REF!</v>
      </c>
      <c r="AJ591" s="13" t="str">
        <f>IF($I591="","",INDEX('Raw Material'!$A$1:$J$75,MATCH(I591,'Raw Material'!$A$1:$A$75,0),(MATCH(G591,'Raw Material'!$A$1:$J$1,0))))</f>
        <v/>
      </c>
      <c r="AK591" s="13" t="str">
        <f t="shared" si="233"/>
        <v>YANLIŞRM</v>
      </c>
      <c r="AL591" s="153" t="str">
        <f t="shared" si="234"/>
        <v/>
      </c>
    </row>
    <row r="592" spans="1:38" ht="16.5" customHeight="1">
      <c r="A592" s="162"/>
      <c r="B592" s="168"/>
      <c r="C592" s="169"/>
      <c r="D592" s="156"/>
      <c r="E592" s="156"/>
      <c r="F592" s="175"/>
      <c r="G592" s="181"/>
      <c r="H592" s="182"/>
      <c r="I592" s="182"/>
      <c r="J592" s="182"/>
      <c r="K592" s="32"/>
      <c r="L592" s="179"/>
      <c r="M592" s="179"/>
      <c r="N592" s="81"/>
      <c r="O592" s="185"/>
      <c r="P592" s="103"/>
      <c r="Q592" s="84" t="str">
        <f t="shared" si="235"/>
        <v/>
      </c>
      <c r="R592" s="159"/>
      <c r="S592" s="28" t="str" cm="1">
        <f t="array" aca="1" ref="S592" ca="1">IF(INDIRECT("A"&amp;114+$U592)&lt;&gt;"",114+$U592,"")</f>
        <v/>
      </c>
      <c r="T592" s="28" t="str">
        <f t="shared" ca="1" si="236"/>
        <v>$B</v>
      </c>
      <c r="U592" s="29">
        <f t="shared" si="242"/>
        <v>468</v>
      </c>
      <c r="V592" s="29">
        <v>39.833333333336398</v>
      </c>
      <c r="W592" s="29">
        <f t="shared" si="248"/>
        <v>39</v>
      </c>
      <c r="X592" s="41" t="str" cm="1">
        <f t="array" aca="1" ref="X592" ca="1">IFERROR(INDEX('PC&amp;PD'!$A$1:$AP$15,ROW('PC&amp;PD'!$A$15),MATCH(INDIRECT(T592),'PC&amp;PD'!$A$1:$AP$1,0)),"")</f>
        <v/>
      </c>
      <c r="Y592" s="13" t="str">
        <f>IF(OR($N592="",$N592=0),"",IF($N592=$E$7,'Extracted info for SC'!$J$6,IF($N592=$D$26,'Extracted info for SC'!$J$7,IF($N592=$E$26,'Extracted info for SC'!$J$8,IF($N592=$F$26,'Extracted info for SC'!$J$9,IF($N592=$G$26,'Extracted info for SC'!$J$10,IF($N592=$H$26,'Extracted info for SC'!$J$11,IF($N592=$I$26,'Extracted info for SC'!$J$12,IF($N592=$J$26,'Extracted info for SC'!$J$13,IF($N592=$K$26,'Extracted info for SC'!$J$14,IF($N592=$L$26,'Extracted info for SC'!$J$15,IF($N592=$M$26,'Extracted info for SC'!$J$16,IF($N592=$N$26,'Extracted info for SC'!$J$17,IF($N592=$O$26,'Extracted info for SC'!$J$18,""))))))))))))))</f>
        <v/>
      </c>
      <c r="Z592" s="155"/>
      <c r="AA592" s="13" t="str">
        <f t="shared" si="232"/>
        <v/>
      </c>
      <c r="AB592" s="155"/>
      <c r="AC592" s="13" t="str">
        <f t="shared" ca="1" si="237"/>
        <v>$AB</v>
      </c>
      <c r="AD592" s="13" t="str" cm="1">
        <f t="array" aca="1" ref="AD592" ca="1">IFERROR(IF((LEFT(INDIRECT("$F"&amp;$S592),4))="GOTS",IF($G592="Organic","GOTS_Organic_raw",(IF($G592="Responsible","GOTS_Responsible",(IF($G592="No Attribute (Conventional)","GOTS_conventional",(IF($G592="Recycled Pre/Post-Consumer","GOTS_pre_post",(IF($G592="In-Conversion","GOTS_in_conversion",(IF($G592="Sustainably Sourced","Sustainably_sourced",""))))))))))),IF($G592="Organic","Organic",(IF($G592="Responsible","Responsible",(IF($G592="No Attribute (Conventional)","No_Attribute_Conventional",(IF($G592="Recycled Pre/Post-Consumer","Recycled_Pre_Post_Consumer",(IF($G592="In-Conversion","In_Conversion",(IF($G592="Recycled Pre-Consumer","Recycled_Pre_Consumer",(IF($G592="Recycled Post-Consumer","Recycled_Post_Consumer",(IF($G592="Sustainably Sourced","Sustainably_sourced","")))))))))))))))),"")</f>
        <v/>
      </c>
      <c r="AE592" s="13" t="e" cm="1">
        <f t="array" aca="1" ref="AE592" ca="1">IF(INDIRECT("$F"&amp;$S592)="","",IF(LEFT(INDIRECT("$F"&amp;$S592),3)="GRS","GRS_RCS_RM",IF((LEFT(INDIRECT("$F"&amp;$S592),3))="RCS","GRS_RCS_RM",IF(INDIRECT("$F"&amp;$S592)="OCS (No Label)","OCS_Conversion_RM",IF(LEFT(INDIRECT("$F"&amp;$S592),3)="OCS","OCS_RM",IF(RIGHT(INDIRECT("$F"&amp;$S592),10)="conversion","GOTS_RM_conversion",IF((LEFT(INDIRECT("$F"&amp;$S592),4))="GOTS","GOTS_RM","Responsible_RM")))))))</f>
        <v>#REF!</v>
      </c>
      <c r="AF592" s="13" t="str" cm="1">
        <f t="array" aca="1" ref="AF592" ca="1">IF($S592="","",INDIRECT("$Z"&amp;$S592))</f>
        <v/>
      </c>
      <c r="AG592" s="155"/>
      <c r="AH592" s="13" t="str" cm="1">
        <f t="array" aca="1" ref="AH592" ca="1">IFERROR(INDIRECT("$ag"&amp;S592),"")</f>
        <v/>
      </c>
      <c r="AI592" s="13" t="e" cm="1">
        <f t="array" aca="1" ref="AI592" ca="1">INDIRECT("O"&amp;S591)</f>
        <v>#REF!</v>
      </c>
      <c r="AJ592" s="13" t="str">
        <f>IF($I592="","",INDEX('Raw Material'!$A$1:$J$75,MATCH(I592,'Raw Material'!$A$1:$A$75,0),(MATCH(G592,'Raw Material'!$A$1:$J$1,0))))</f>
        <v/>
      </c>
      <c r="AK592" s="13" t="str">
        <f t="shared" si="233"/>
        <v>YANLIŞRM</v>
      </c>
      <c r="AL592" s="153" t="str">
        <f t="shared" si="234"/>
        <v/>
      </c>
    </row>
    <row r="593" spans="1:38" ht="16.5" customHeight="1" thickBot="1">
      <c r="A593" s="163"/>
      <c r="B593" s="170"/>
      <c r="C593" s="171"/>
      <c r="D593" s="156"/>
      <c r="E593" s="156"/>
      <c r="F593" s="176"/>
      <c r="G593" s="157"/>
      <c r="H593" s="158"/>
      <c r="I593" s="158"/>
      <c r="J593" s="158"/>
      <c r="K593" s="33"/>
      <c r="L593" s="180"/>
      <c r="M593" s="180"/>
      <c r="N593" s="82"/>
      <c r="O593" s="186"/>
      <c r="P593" s="103"/>
      <c r="Q593" s="84" t="str">
        <f t="shared" si="235"/>
        <v/>
      </c>
      <c r="R593" s="159"/>
      <c r="S593" s="28" t="str" cm="1">
        <f t="array" aca="1" ref="S593" ca="1">IF(INDIRECT("A"&amp;114+$U593)&lt;&gt;"",114+$U593,"")</f>
        <v/>
      </c>
      <c r="T593" s="28" t="str">
        <f t="shared" ca="1" si="236"/>
        <v>$B</v>
      </c>
      <c r="U593" s="29">
        <f t="shared" si="242"/>
        <v>468</v>
      </c>
      <c r="V593" s="29">
        <v>39.916666666669698</v>
      </c>
      <c r="W593" s="29">
        <f t="shared" si="248"/>
        <v>39</v>
      </c>
      <c r="X593" s="41" t="str" cm="1">
        <f t="array" aca="1" ref="X593" ca="1">IFERROR(INDEX('PC&amp;PD'!$A$1:$AP$15,ROW('PC&amp;PD'!$A$15),MATCH(INDIRECT(T593),'PC&amp;PD'!$A$1:$AP$1,0)),"")</f>
        <v/>
      </c>
      <c r="Y593" s="13" t="str">
        <f>IF(OR($N593="",$N593=0),"",IF($N593=$E$7,'Extracted info for SC'!$J$6,IF($N593=$D$26,'Extracted info for SC'!$J$7,IF($N593=$E$26,'Extracted info for SC'!$J$8,IF($N593=$F$26,'Extracted info for SC'!$J$9,IF($N593=$G$26,'Extracted info for SC'!$J$10,IF($N593=$H$26,'Extracted info for SC'!$J$11,IF($N593=$I$26,'Extracted info for SC'!$J$12,IF($N593=$J$26,'Extracted info for SC'!$J$13,IF($N593=$K$26,'Extracted info for SC'!$J$14,IF($N593=$L$26,'Extracted info for SC'!$J$15,IF($N593=$M$26,'Extracted info for SC'!$J$16,IF($N593=$N$26,'Extracted info for SC'!$J$17,IF($N593=$O$26,'Extracted info for SC'!$J$18,""))))))))))))))</f>
        <v/>
      </c>
      <c r="Z593" s="155"/>
      <c r="AA593" s="13" t="str">
        <f t="shared" si="232"/>
        <v/>
      </c>
      <c r="AB593" s="155"/>
      <c r="AC593" s="13" t="str">
        <f t="shared" ca="1" si="237"/>
        <v>$AB</v>
      </c>
      <c r="AD593" s="13" t="str" cm="1">
        <f t="array" aca="1" ref="AD593" ca="1">IFERROR(IF((LEFT(INDIRECT("$F"&amp;$S593),4))="GOTS",IF($G593="Organic","GOTS_Organic_raw",(IF($G593="Responsible","GOTS_Responsible",(IF($G593="No Attribute (Conventional)","GOTS_conventional",(IF($G593="Recycled Pre/Post-Consumer","GOTS_pre_post",(IF($G593="In-Conversion","GOTS_in_conversion",(IF($G593="Sustainably Sourced","Sustainably_sourced",""))))))))))),IF($G593="Organic","Organic",(IF($G593="Responsible","Responsible",(IF($G593="No Attribute (Conventional)","No_Attribute_Conventional",(IF($G593="Recycled Pre/Post-Consumer","Recycled_Pre_Post_Consumer",(IF($G593="In-Conversion","In_Conversion",(IF($G593="Recycled Pre-Consumer","Recycled_Pre_Consumer",(IF($G593="Recycled Post-Consumer","Recycled_Post_Consumer",(IF($G593="Sustainably Sourced","Sustainably_sourced","")))))))))))))))),"")</f>
        <v/>
      </c>
      <c r="AE593" s="13" t="e" cm="1">
        <f t="array" aca="1" ref="AE593" ca="1">IF(INDIRECT("$F"&amp;$S593)="","",IF(LEFT(INDIRECT("$F"&amp;$S593),3)="GRS","GRS_RCS_RM",IF((LEFT(INDIRECT("$F"&amp;$S593),3))="RCS","GRS_RCS_RM",IF(INDIRECT("$F"&amp;$S593)="OCS (No Label)","OCS_Conversion_RM",IF(LEFT(INDIRECT("$F"&amp;$S593),3)="OCS","OCS_RM",IF(RIGHT(INDIRECT("$F"&amp;$S593),10)="conversion","GOTS_RM_conversion",IF((LEFT(INDIRECT("$F"&amp;$S593),4))="GOTS","GOTS_RM","Responsible_RM")))))))</f>
        <v>#REF!</v>
      </c>
      <c r="AF593" s="13" t="str" cm="1">
        <f t="array" aca="1" ref="AF593" ca="1">IF($S593="","",INDIRECT("$Z"&amp;$S593))</f>
        <v/>
      </c>
      <c r="AG593" s="155"/>
      <c r="AH593" s="13" t="str" cm="1">
        <f t="array" aca="1" ref="AH593" ca="1">IFERROR(INDIRECT("$ag"&amp;S593),"")</f>
        <v/>
      </c>
      <c r="AI593" s="13" t="e" cm="1">
        <f t="array" aca="1" ref="AI593" ca="1">INDIRECT("O"&amp;S592)</f>
        <v>#REF!</v>
      </c>
      <c r="AJ593" s="13" t="str">
        <f>IF($I593="","",INDEX('Raw Material'!$A$1:$J$75,MATCH(I593,'Raw Material'!$A$1:$A$75,0),(MATCH(G593,'Raw Material'!$A$1:$J$1,0))))</f>
        <v/>
      </c>
      <c r="AK593" s="13" t="str">
        <f t="shared" si="233"/>
        <v>YANLIŞRM</v>
      </c>
      <c r="AL593" s="153" t="str">
        <f t="shared" si="234"/>
        <v/>
      </c>
    </row>
    <row r="594" spans="1:38" ht="16.5" customHeight="1">
      <c r="A594" s="160" t="str">
        <f>IF(B594="","",COUNTA($B$114:$B594))</f>
        <v/>
      </c>
      <c r="B594" s="164"/>
      <c r="C594" s="165"/>
      <c r="D594" s="183"/>
      <c r="E594" s="183"/>
      <c r="F594" s="172"/>
      <c r="G594" s="212"/>
      <c r="H594" s="206"/>
      <c r="I594" s="206"/>
      <c r="J594" s="206"/>
      <c r="K594" s="31"/>
      <c r="L594" s="177" t="str">
        <f t="shared" ref="L594" si="249">IF(R594="","",LEFT(R594,LEN(R594)-2))</f>
        <v/>
      </c>
      <c r="M594" s="177"/>
      <c r="N594" s="80"/>
      <c r="O594" s="184"/>
      <c r="P594" s="103"/>
      <c r="Q594" s="84" t="str">
        <f t="shared" si="235"/>
        <v/>
      </c>
      <c r="R594" s="159" t="str">
        <f t="shared" ref="R594" si="250">CONCATENATE($Q594,Q595,Q596,Q597,Q598,Q599,$Q600,$Q601,$Q602,$Q603,Q604,Q605)</f>
        <v/>
      </c>
      <c r="S594" s="28" t="str" cm="1">
        <f t="array" aca="1" ref="S594" ca="1">IF(INDIRECT("A"&amp;114+$U594)&lt;&gt;"",114+$U594,"")</f>
        <v/>
      </c>
      <c r="T594" s="28" t="str">
        <f t="shared" ca="1" si="236"/>
        <v>$B</v>
      </c>
      <c r="U594" s="29">
        <f t="shared" si="242"/>
        <v>480</v>
      </c>
      <c r="V594" s="29">
        <v>40.000000000003098</v>
      </c>
      <c r="W594" s="29">
        <f t="shared" si="248"/>
        <v>40</v>
      </c>
      <c r="X594" s="41" t="str" cm="1">
        <f t="array" aca="1" ref="X594" ca="1">IFERROR(INDEX('PC&amp;PD'!$A$1:$AP$15,ROW('PC&amp;PD'!$A$15),MATCH(INDIRECT(T594),'PC&amp;PD'!$A$1:$AP$1,0)),"")</f>
        <v/>
      </c>
      <c r="Y594" s="13" t="str">
        <f>IF(OR($N594="",$N594=0),"",IF($N594=$E$7,'Extracted info for SC'!$J$6,IF($N594=$D$26,'Extracted info for SC'!$J$7,IF($N594=$E$26,'Extracted info for SC'!$J$8,IF($N594=$F$26,'Extracted info for SC'!$J$9,IF($N594=$G$26,'Extracted info for SC'!$J$10,IF($N594=$H$26,'Extracted info for SC'!$J$11,IF($N594=$I$26,'Extracted info for SC'!$J$12,IF($N594=$J$26,'Extracted info for SC'!$J$13,IF($N594=$K$26,'Extracted info for SC'!$J$14,IF($N594=$L$26,'Extracted info for SC'!$J$15,IF($N594=$M$26,'Extracted info for SC'!$J$16,IF($N594=$N$26,'Extracted info for SC'!$J$17,IF($N594=$O$26,'Extracted info for SC'!$J$18,""))))))))))))))</f>
        <v/>
      </c>
      <c r="Z594" s="155" t="str">
        <f t="shared" ref="Z594" si="251">IFERROR(IF($F594="OCS 100","OCS (OCS 100)",IF($F594="OCS Blended","OCS (OCS Blended)",IF($F594="OCS (No Label)","OCS (No Label)",IF($F594="RCS 100","RCS (RCS 100)",IF($F594="RCS Blended","RCS (RCS Blended)",IF($F594="GRS","GRS (GRS)",IF($F594="GRS (No Label)", "GRS (No Label)",IF($F594="RDS","RDS (RDS)",IF($F594="RWS","RWS (RWS)",IF($F594="RAS","RAS (RAS)",IF($F594="RMS","RMS (RMS)",IF($F594="GOTS Organic","GOTS (Organic)",IF($F594="GOTS Made with organic","GOTS (Made with Organic)",IF($F594="GOTS Organic - in conversion","GOTS (Organic - In Conversion)",IF($F594="GOTS Made with organic - in conversion","GOTS (Made with Organic - In Conversion)",""))))))))))))))),"")</f>
        <v/>
      </c>
      <c r="AA594" s="13" t="str">
        <f t="shared" si="232"/>
        <v/>
      </c>
      <c r="AB594" s="155" t="str">
        <f t="shared" ref="AB594" si="252">IFERROR(IF($F594="OCS 100", "OCS_100",IF($F594="OCS Blended", "OCS_Blended",IF($F594="OCS (No Label)", "OCS_No_Label",IF($F594="RCS 100", "RCS_100",IF($F594="RCS Blended","RCS_Blended",IF($F594="GRS","GRS",IF($F594="GRS (No Label)", "GRS_No_Label",IF($F594="RDS","RDS",IF($F594="RWS","RWS",IF($F594="RMS","RMS",IF($F594="GOTS Organic","GOTS_Organic",IF($F594="GOTS Made with organic","GOTS_Made_with_organic",IF($F594="GOTS Organic - in conversion","GOTS_Organic_in_Conversion",IF($F594="GOTS Made with organic - in conversion","GOTS_Made_with_Organic_in_Conversion",IF($F594="RAS","RAS",""))))))))))))))),"")</f>
        <v/>
      </c>
      <c r="AC594" s="13" t="str">
        <f t="shared" ca="1" si="237"/>
        <v>$AB</v>
      </c>
      <c r="AD594" s="13" t="str" cm="1">
        <f t="array" aca="1" ref="AD594" ca="1">IFERROR(IF((LEFT(INDIRECT("$F"&amp;$S594),4))="GOTS",IF($G594="Organic","GOTS_Organic_raw",(IF($G594="Responsible","GOTS_Responsible",(IF($G594="No Attribute (Conventional)","GOTS_conventional",(IF($G594="Recycled Pre/Post-Consumer","GOTS_pre_post",(IF($G594="In-Conversion","GOTS_in_conversion",(IF($G594="Sustainably Sourced","Sustainably_sourced",""))))))))))),IF($G594="Organic","Organic",(IF($G594="Responsible","Responsible",(IF($G594="No Attribute (Conventional)","No_Attribute_Conventional",(IF($G594="Recycled Pre/Post-Consumer","Recycled_Pre_Post_Consumer",(IF($G594="In-Conversion","In_Conversion",(IF($G594="Recycled Pre-Consumer","Recycled_Pre_Consumer",(IF($G594="Recycled Post-Consumer","Recycled_Post_Consumer",(IF($G594="Sustainably Sourced","Sustainably_sourced","")))))))))))))))),"")</f>
        <v/>
      </c>
      <c r="AE594" s="13" t="e" cm="1">
        <f t="array" aca="1" ref="AE594" ca="1">IF(INDIRECT("$F"&amp;$S594)="","",IF(LEFT(INDIRECT("$F"&amp;$S594),3)="GRS","GRS_RCS_RM",IF((LEFT(INDIRECT("$F"&amp;$S594),3))="RCS","GRS_RCS_RM",IF(INDIRECT("$F"&amp;$S594)="OCS (No Label)","OCS_Conversion_RM",IF(LEFT(INDIRECT("$F"&amp;$S594),3)="OCS","OCS_RM",IF(RIGHT(INDIRECT("$F"&amp;$S594),10)="conversion","GOTS_RM_conversion",IF((LEFT(INDIRECT("$F"&amp;$S594),4))="GOTS","GOTS_RM","Responsible_RM")))))))</f>
        <v>#REF!</v>
      </c>
      <c r="AF594" s="13" t="str" cm="1">
        <f t="array" aca="1" ref="AF594" ca="1">IF($S594="","",INDIRECT("$Z"&amp;$S594))</f>
        <v/>
      </c>
      <c r="AG594" s="155" t="str">
        <f t="shared" si="247"/>
        <v/>
      </c>
      <c r="AH594" s="13" t="str" cm="1">
        <f t="array" aca="1" ref="AH594" ca="1">IFERROR(INDIRECT("$ag"&amp;S594),"")</f>
        <v/>
      </c>
      <c r="AI594" s="13" t="e" cm="1">
        <f t="array" aca="1" ref="AI594" ca="1">INDIRECT("O"&amp;S593)</f>
        <v>#REF!</v>
      </c>
      <c r="AJ594" s="13" t="str">
        <f>IF($I594="","",INDEX('Raw Material'!$A$1:$J$75,MATCH(I594,'Raw Material'!$A$1:$A$75,0),(MATCH(G594,'Raw Material'!$A$1:$J$1,0))))</f>
        <v/>
      </c>
      <c r="AK594" s="13" t="str">
        <f t="shared" si="233"/>
        <v>YANLIŞRM</v>
      </c>
      <c r="AL594" s="153" t="str">
        <f t="shared" si="234"/>
        <v/>
      </c>
    </row>
    <row r="595" spans="1:38" ht="16.5" customHeight="1">
      <c r="A595" s="161"/>
      <c r="B595" s="166"/>
      <c r="C595" s="167"/>
      <c r="D595" s="156"/>
      <c r="E595" s="156"/>
      <c r="F595" s="173"/>
      <c r="G595" s="181"/>
      <c r="H595" s="182"/>
      <c r="I595" s="182"/>
      <c r="J595" s="182"/>
      <c r="K595" s="32"/>
      <c r="L595" s="178"/>
      <c r="M595" s="178"/>
      <c r="N595" s="81"/>
      <c r="O595" s="185"/>
      <c r="P595" s="103"/>
      <c r="Q595" s="84" t="str">
        <f t="shared" si="235"/>
        <v/>
      </c>
      <c r="R595" s="159"/>
      <c r="S595" s="28" t="str" cm="1">
        <f t="array" aca="1" ref="S595" ca="1">IF(INDIRECT("A"&amp;114+$U595)&lt;&gt;"",114+$U595,"")</f>
        <v/>
      </c>
      <c r="T595" s="28" t="str">
        <f t="shared" ca="1" si="236"/>
        <v>$B</v>
      </c>
      <c r="U595" s="29">
        <f t="shared" si="242"/>
        <v>480</v>
      </c>
      <c r="V595" s="29">
        <v>40.083333333336398</v>
      </c>
      <c r="W595" s="29">
        <f t="shared" si="248"/>
        <v>40</v>
      </c>
      <c r="X595" s="41" t="str" cm="1">
        <f t="array" aca="1" ref="X595" ca="1">IFERROR(INDEX('PC&amp;PD'!$A$1:$AP$15,ROW('PC&amp;PD'!$A$15),MATCH(INDIRECT(T595),'PC&amp;PD'!$A$1:$AP$1,0)),"")</f>
        <v/>
      </c>
      <c r="Y595" s="13" t="str">
        <f>IF(OR($N595="",$N595=0),"",IF($N595=$E$7,'Extracted info for SC'!$J$6,IF($N595=$D$26,'Extracted info for SC'!$J$7,IF($N595=$E$26,'Extracted info for SC'!$J$8,IF($N595=$F$26,'Extracted info for SC'!$J$9,IF($N595=$G$26,'Extracted info for SC'!$J$10,IF($N595=$H$26,'Extracted info for SC'!$J$11,IF($N595=$I$26,'Extracted info for SC'!$J$12,IF($N595=$J$26,'Extracted info for SC'!$J$13,IF($N595=$K$26,'Extracted info for SC'!$J$14,IF($N595=$L$26,'Extracted info for SC'!$J$15,IF($N595=$M$26,'Extracted info for SC'!$J$16,IF($N595=$N$26,'Extracted info for SC'!$J$17,IF($N595=$O$26,'Extracted info for SC'!$J$18,""))))))))))))))</f>
        <v/>
      </c>
      <c r="Z595" s="155"/>
      <c r="AA595" s="13" t="str">
        <f t="shared" si="232"/>
        <v/>
      </c>
      <c r="AB595" s="155"/>
      <c r="AC595" s="13" t="str">
        <f t="shared" ca="1" si="237"/>
        <v>$AB</v>
      </c>
      <c r="AD595" s="13" t="str" cm="1">
        <f t="array" aca="1" ref="AD595" ca="1">IFERROR(IF((LEFT(INDIRECT("$F"&amp;$S595),4))="GOTS",IF($G595="Organic","GOTS_Organic_raw",(IF($G595="Responsible","GOTS_Responsible",(IF($G595="No Attribute (Conventional)","GOTS_conventional",(IF($G595="Recycled Pre/Post-Consumer","GOTS_pre_post",(IF($G595="In-Conversion","GOTS_in_conversion",(IF($G595="Sustainably Sourced","Sustainably_sourced",""))))))))))),IF($G595="Organic","Organic",(IF($G595="Responsible","Responsible",(IF($G595="No Attribute (Conventional)","No_Attribute_Conventional",(IF($G595="Recycled Pre/Post-Consumer","Recycled_Pre_Post_Consumer",(IF($G595="In-Conversion","In_Conversion",(IF($G595="Recycled Pre-Consumer","Recycled_Pre_Consumer",(IF($G595="Recycled Post-Consumer","Recycled_Post_Consumer",(IF($G595="Sustainably Sourced","Sustainably_sourced","")))))))))))))))),"")</f>
        <v/>
      </c>
      <c r="AE595" s="13" t="e" cm="1">
        <f t="array" aca="1" ref="AE595" ca="1">IF(INDIRECT("$F"&amp;$S595)="","",IF(LEFT(INDIRECT("$F"&amp;$S595),3)="GRS","GRS_RCS_RM",IF((LEFT(INDIRECT("$F"&amp;$S595),3))="RCS","GRS_RCS_RM",IF(INDIRECT("$F"&amp;$S595)="OCS (No Label)","OCS_Conversion_RM",IF(LEFT(INDIRECT("$F"&amp;$S595),3)="OCS","OCS_RM",IF(RIGHT(INDIRECT("$F"&amp;$S595),10)="conversion","GOTS_RM_conversion",IF((LEFT(INDIRECT("$F"&amp;$S595),4))="GOTS","GOTS_RM","Responsible_RM")))))))</f>
        <v>#REF!</v>
      </c>
      <c r="AF595" s="13" t="str" cm="1">
        <f t="array" aca="1" ref="AF595" ca="1">IF($S595="","",INDIRECT("$Z"&amp;$S595))</f>
        <v/>
      </c>
      <c r="AG595" s="155"/>
      <c r="AH595" s="13" t="str" cm="1">
        <f t="array" aca="1" ref="AH595" ca="1">IFERROR(INDIRECT("$ag"&amp;S595),"")</f>
        <v/>
      </c>
      <c r="AI595" s="13" t="e" cm="1">
        <f t="array" aca="1" ref="AI595" ca="1">INDIRECT("O"&amp;S594)</f>
        <v>#REF!</v>
      </c>
      <c r="AJ595" s="13" t="str">
        <f>IF($I595="","",INDEX('Raw Material'!$A$1:$J$75,MATCH(I595,'Raw Material'!$A$1:$A$75,0),(MATCH(G595,'Raw Material'!$A$1:$J$1,0))))</f>
        <v/>
      </c>
      <c r="AK595" s="13" t="str">
        <f t="shared" si="233"/>
        <v>YANLIŞRM</v>
      </c>
      <c r="AL595" s="153" t="str">
        <f t="shared" si="234"/>
        <v/>
      </c>
    </row>
    <row r="596" spans="1:38" ht="16.5" customHeight="1">
      <c r="A596" s="161"/>
      <c r="B596" s="166"/>
      <c r="C596" s="167"/>
      <c r="D596" s="156"/>
      <c r="E596" s="156"/>
      <c r="F596" s="173"/>
      <c r="G596" s="181"/>
      <c r="H596" s="182"/>
      <c r="I596" s="182"/>
      <c r="J596" s="182"/>
      <c r="K596" s="32"/>
      <c r="L596" s="178"/>
      <c r="M596" s="178"/>
      <c r="N596" s="81"/>
      <c r="O596" s="185"/>
      <c r="P596" s="103"/>
      <c r="Q596" s="84" t="str">
        <f t="shared" si="235"/>
        <v/>
      </c>
      <c r="R596" s="159"/>
      <c r="S596" s="28" t="str" cm="1">
        <f t="array" aca="1" ref="S596" ca="1">IF(INDIRECT("A"&amp;114+$U596)&lt;&gt;"",114+$U596,"")</f>
        <v/>
      </c>
      <c r="T596" s="28" t="str">
        <f t="shared" ca="1" si="236"/>
        <v>$B</v>
      </c>
      <c r="U596" s="29">
        <f t="shared" si="242"/>
        <v>480</v>
      </c>
      <c r="V596" s="29">
        <v>40.166666666669798</v>
      </c>
      <c r="W596" s="29">
        <f t="shared" si="248"/>
        <v>40</v>
      </c>
      <c r="X596" s="41" t="str" cm="1">
        <f t="array" aca="1" ref="X596" ca="1">IFERROR(INDEX('PC&amp;PD'!$A$1:$AP$15,ROW('PC&amp;PD'!$A$15),MATCH(INDIRECT(T596),'PC&amp;PD'!$A$1:$AP$1,0)),"")</f>
        <v/>
      </c>
      <c r="Y596" s="13" t="str">
        <f>IF(OR($N596="",$N596=0),"",IF($N596=$E$7,'Extracted info for SC'!$J$6,IF($N596=$D$26,'Extracted info for SC'!$J$7,IF($N596=$E$26,'Extracted info for SC'!$J$8,IF($N596=$F$26,'Extracted info for SC'!$J$9,IF($N596=$G$26,'Extracted info for SC'!$J$10,IF($N596=$H$26,'Extracted info for SC'!$J$11,IF($N596=$I$26,'Extracted info for SC'!$J$12,IF($N596=$J$26,'Extracted info for SC'!$J$13,IF($N596=$K$26,'Extracted info for SC'!$J$14,IF($N596=$L$26,'Extracted info for SC'!$J$15,IF($N596=$M$26,'Extracted info for SC'!$J$16,IF($N596=$N$26,'Extracted info for SC'!$J$17,IF($N596=$O$26,'Extracted info for SC'!$J$18,""))))))))))))))</f>
        <v/>
      </c>
      <c r="Z596" s="155"/>
      <c r="AA596" s="13" t="str">
        <f t="shared" si="232"/>
        <v/>
      </c>
      <c r="AB596" s="155"/>
      <c r="AC596" s="13" t="str">
        <f t="shared" ca="1" si="237"/>
        <v>$AB</v>
      </c>
      <c r="AD596" s="13" t="str" cm="1">
        <f t="array" aca="1" ref="AD596" ca="1">IFERROR(IF((LEFT(INDIRECT("$F"&amp;$S596),4))="GOTS",IF($G596="Organic","GOTS_Organic_raw",(IF($G596="Responsible","GOTS_Responsible",(IF($G596="No Attribute (Conventional)","GOTS_conventional",(IF($G596="Recycled Pre/Post-Consumer","GOTS_pre_post",(IF($G596="In-Conversion","GOTS_in_conversion",(IF($G596="Sustainably Sourced","Sustainably_sourced",""))))))))))),IF($G596="Organic","Organic",(IF($G596="Responsible","Responsible",(IF($G596="No Attribute (Conventional)","No_Attribute_Conventional",(IF($G596="Recycled Pre/Post-Consumer","Recycled_Pre_Post_Consumer",(IF($G596="In-Conversion","In_Conversion",(IF($G596="Recycled Pre-Consumer","Recycled_Pre_Consumer",(IF($G596="Recycled Post-Consumer","Recycled_Post_Consumer",(IF($G596="Sustainably Sourced","Sustainably_sourced","")))))))))))))))),"")</f>
        <v/>
      </c>
      <c r="AE596" s="13" t="e" cm="1">
        <f t="array" aca="1" ref="AE596" ca="1">IF(INDIRECT("$F"&amp;$S596)="","",IF(LEFT(INDIRECT("$F"&amp;$S596),3)="GRS","GRS_RCS_RM",IF((LEFT(INDIRECT("$F"&amp;$S596),3))="RCS","GRS_RCS_RM",IF(INDIRECT("$F"&amp;$S596)="OCS (No Label)","OCS_Conversion_RM",IF(LEFT(INDIRECT("$F"&amp;$S596),3)="OCS","OCS_RM",IF(RIGHT(INDIRECT("$F"&amp;$S596),10)="conversion","GOTS_RM_conversion",IF((LEFT(INDIRECT("$F"&amp;$S596),4))="GOTS","GOTS_RM","Responsible_RM")))))))</f>
        <v>#REF!</v>
      </c>
      <c r="AF596" s="13" t="str" cm="1">
        <f t="array" aca="1" ref="AF596" ca="1">IF($S596="","",INDIRECT("$Z"&amp;$S596))</f>
        <v/>
      </c>
      <c r="AG596" s="155"/>
      <c r="AH596" s="13" t="str" cm="1">
        <f t="array" aca="1" ref="AH596" ca="1">IFERROR(INDIRECT("$ag"&amp;S596),"")</f>
        <v/>
      </c>
      <c r="AI596" s="13" t="e" cm="1">
        <f t="array" aca="1" ref="AI596" ca="1">INDIRECT("O"&amp;S595)</f>
        <v>#REF!</v>
      </c>
      <c r="AJ596" s="13" t="str">
        <f>IF($I596="","",INDEX('Raw Material'!$A$1:$J$75,MATCH(I596,'Raw Material'!$A$1:$A$75,0),(MATCH(G596,'Raw Material'!$A$1:$J$1,0))))</f>
        <v/>
      </c>
      <c r="AK596" s="13" t="str">
        <f t="shared" si="233"/>
        <v>YANLIŞRM</v>
      </c>
      <c r="AL596" s="153" t="str">
        <f t="shared" si="234"/>
        <v/>
      </c>
    </row>
    <row r="597" spans="1:38" ht="16.5" customHeight="1">
      <c r="A597" s="161"/>
      <c r="B597" s="166"/>
      <c r="C597" s="167"/>
      <c r="D597" s="156"/>
      <c r="E597" s="156"/>
      <c r="F597" s="174"/>
      <c r="G597" s="181"/>
      <c r="H597" s="182"/>
      <c r="I597" s="182"/>
      <c r="J597" s="182"/>
      <c r="K597" s="32"/>
      <c r="L597" s="178"/>
      <c r="M597" s="178"/>
      <c r="N597" s="81"/>
      <c r="O597" s="185"/>
      <c r="P597" s="103"/>
      <c r="Q597" s="84" t="str">
        <f t="shared" si="235"/>
        <v/>
      </c>
      <c r="R597" s="159"/>
      <c r="S597" s="28" t="str" cm="1">
        <f t="array" aca="1" ref="S597" ca="1">IF(INDIRECT("A"&amp;114+$U597)&lt;&gt;"",114+$U597,"")</f>
        <v/>
      </c>
      <c r="T597" s="28" t="str">
        <f t="shared" ca="1" si="236"/>
        <v>$B</v>
      </c>
      <c r="U597" s="29">
        <f t="shared" si="242"/>
        <v>480</v>
      </c>
      <c r="V597" s="29">
        <v>40.250000000003098</v>
      </c>
      <c r="W597" s="29">
        <f t="shared" si="248"/>
        <v>40</v>
      </c>
      <c r="X597" s="41" t="str" cm="1">
        <f t="array" aca="1" ref="X597" ca="1">IFERROR(INDEX('PC&amp;PD'!$A$1:$AP$15,ROW('PC&amp;PD'!$A$15),MATCH(INDIRECT(T597),'PC&amp;PD'!$A$1:$AP$1,0)),"")</f>
        <v/>
      </c>
      <c r="Y597" s="13" t="str">
        <f>IF(OR($N597="",$N597=0),"",IF($N597=$E$7,'Extracted info for SC'!$J$6,IF($N597=$D$26,'Extracted info for SC'!$J$7,IF($N597=$E$26,'Extracted info for SC'!$J$8,IF($N597=$F$26,'Extracted info for SC'!$J$9,IF($N597=$G$26,'Extracted info for SC'!$J$10,IF($N597=$H$26,'Extracted info for SC'!$J$11,IF($N597=$I$26,'Extracted info for SC'!$J$12,IF($N597=$J$26,'Extracted info for SC'!$J$13,IF($N597=$K$26,'Extracted info for SC'!$J$14,IF($N597=$L$26,'Extracted info for SC'!$J$15,IF($N597=$M$26,'Extracted info for SC'!$J$16,IF($N597=$N$26,'Extracted info for SC'!$J$17,IF($N597=$O$26,'Extracted info for SC'!$J$18,""))))))))))))))</f>
        <v/>
      </c>
      <c r="Z597" s="155"/>
      <c r="AA597" s="13" t="str">
        <f t="shared" si="232"/>
        <v/>
      </c>
      <c r="AB597" s="155"/>
      <c r="AC597" s="13" t="str">
        <f t="shared" ca="1" si="237"/>
        <v>$AB</v>
      </c>
      <c r="AD597" s="13" t="str" cm="1">
        <f t="array" aca="1" ref="AD597" ca="1">IFERROR(IF((LEFT(INDIRECT("$F"&amp;$S597),4))="GOTS",IF($G597="Organic","GOTS_Organic_raw",(IF($G597="Responsible","GOTS_Responsible",(IF($G597="No Attribute (Conventional)","GOTS_conventional",(IF($G597="Recycled Pre/Post-Consumer","GOTS_pre_post",(IF($G597="In-Conversion","GOTS_in_conversion",(IF($G597="Sustainably Sourced","Sustainably_sourced",""))))))))))),IF($G597="Organic","Organic",(IF($G597="Responsible","Responsible",(IF($G597="No Attribute (Conventional)","No_Attribute_Conventional",(IF($G597="Recycled Pre/Post-Consumer","Recycled_Pre_Post_Consumer",(IF($G597="In-Conversion","In_Conversion",(IF($G597="Recycled Pre-Consumer","Recycled_Pre_Consumer",(IF($G597="Recycled Post-Consumer","Recycled_Post_Consumer",(IF($G597="Sustainably Sourced","Sustainably_sourced","")))))))))))))))),"")</f>
        <v/>
      </c>
      <c r="AE597" s="13" t="e" cm="1">
        <f t="array" aca="1" ref="AE597" ca="1">IF(INDIRECT("$F"&amp;$S597)="","",IF(LEFT(INDIRECT("$F"&amp;$S597),3)="GRS","GRS_RCS_RM",IF((LEFT(INDIRECT("$F"&amp;$S597),3))="RCS","GRS_RCS_RM",IF(INDIRECT("$F"&amp;$S597)="OCS (No Label)","OCS_Conversion_RM",IF(LEFT(INDIRECT("$F"&amp;$S597),3)="OCS","OCS_RM",IF(RIGHT(INDIRECT("$F"&amp;$S597),10)="conversion","GOTS_RM_conversion",IF((LEFT(INDIRECT("$F"&amp;$S597),4))="GOTS","GOTS_RM","Responsible_RM")))))))</f>
        <v>#REF!</v>
      </c>
      <c r="AF597" s="13" t="str" cm="1">
        <f t="array" aca="1" ref="AF597" ca="1">IF($S597="","",INDIRECT("$Z"&amp;$S597))</f>
        <v/>
      </c>
      <c r="AG597" s="155"/>
      <c r="AH597" s="13" t="str" cm="1">
        <f t="array" aca="1" ref="AH597" ca="1">IFERROR(INDIRECT("$ag"&amp;S597),"")</f>
        <v/>
      </c>
      <c r="AI597" s="13" t="e" cm="1">
        <f t="array" aca="1" ref="AI597" ca="1">INDIRECT("O"&amp;S596)</f>
        <v>#REF!</v>
      </c>
      <c r="AJ597" s="13" t="str">
        <f>IF($I597="","",INDEX('Raw Material'!$A$1:$J$75,MATCH(I597,'Raw Material'!$A$1:$A$75,0),(MATCH(G597,'Raw Material'!$A$1:$J$1,0))))</f>
        <v/>
      </c>
      <c r="AK597" s="13" t="str">
        <f t="shared" si="233"/>
        <v>YANLIŞRM</v>
      </c>
      <c r="AL597" s="153" t="str">
        <f t="shared" si="234"/>
        <v/>
      </c>
    </row>
    <row r="598" spans="1:38" ht="16.5" customHeight="1">
      <c r="A598" s="161"/>
      <c r="B598" s="166"/>
      <c r="C598" s="167"/>
      <c r="D598" s="156"/>
      <c r="E598" s="156"/>
      <c r="F598" s="174"/>
      <c r="G598" s="181"/>
      <c r="H598" s="182"/>
      <c r="I598" s="182"/>
      <c r="J598" s="182"/>
      <c r="K598" s="32"/>
      <c r="L598" s="178"/>
      <c r="M598" s="178"/>
      <c r="N598" s="81"/>
      <c r="O598" s="185"/>
      <c r="P598" s="103"/>
      <c r="Q598" s="84" t="str">
        <f t="shared" si="235"/>
        <v/>
      </c>
      <c r="R598" s="159"/>
      <c r="S598" s="28" t="str" cm="1">
        <f t="array" aca="1" ref="S598" ca="1">IF(INDIRECT("A"&amp;114+$U598)&lt;&gt;"",114+$U598,"")</f>
        <v/>
      </c>
      <c r="T598" s="28" t="str">
        <f t="shared" ca="1" si="236"/>
        <v>$B</v>
      </c>
      <c r="U598" s="29">
        <f t="shared" si="242"/>
        <v>480</v>
      </c>
      <c r="V598" s="29">
        <v>40.333333333336398</v>
      </c>
      <c r="W598" s="29">
        <f t="shared" si="248"/>
        <v>40</v>
      </c>
      <c r="X598" s="41" t="str" cm="1">
        <f t="array" aca="1" ref="X598" ca="1">IFERROR(INDEX('PC&amp;PD'!$A$1:$AP$15,ROW('PC&amp;PD'!$A$15),MATCH(INDIRECT(T598),'PC&amp;PD'!$A$1:$AP$1,0)),"")</f>
        <v/>
      </c>
      <c r="Y598" s="13" t="str">
        <f>IF(OR($N598="",$N598=0),"",IF($N598=$E$7,'Extracted info for SC'!$J$6,IF($N598=$D$26,'Extracted info for SC'!$J$7,IF($N598=$E$26,'Extracted info for SC'!$J$8,IF($N598=$F$26,'Extracted info for SC'!$J$9,IF($N598=$G$26,'Extracted info for SC'!$J$10,IF($N598=$H$26,'Extracted info for SC'!$J$11,IF($N598=$I$26,'Extracted info for SC'!$J$12,IF($N598=$J$26,'Extracted info for SC'!$J$13,IF($N598=$K$26,'Extracted info for SC'!$J$14,IF($N598=$L$26,'Extracted info for SC'!$J$15,IF($N598=$M$26,'Extracted info for SC'!$J$16,IF($N598=$N$26,'Extracted info for SC'!$J$17,IF($N598=$O$26,'Extracted info for SC'!$J$18,""))))))))))))))</f>
        <v/>
      </c>
      <c r="Z598" s="155"/>
      <c r="AA598" s="13" t="str">
        <f t="shared" si="232"/>
        <v/>
      </c>
      <c r="AB598" s="155"/>
      <c r="AC598" s="13" t="str">
        <f t="shared" ca="1" si="237"/>
        <v>$AB</v>
      </c>
      <c r="AD598" s="13" t="str" cm="1">
        <f t="array" aca="1" ref="AD598" ca="1">IFERROR(IF((LEFT(INDIRECT("$F"&amp;$S598),4))="GOTS",IF($G598="Organic","GOTS_Organic_raw",(IF($G598="Responsible","GOTS_Responsible",(IF($G598="No Attribute (Conventional)","GOTS_conventional",(IF($G598="Recycled Pre/Post-Consumer","GOTS_pre_post",(IF($G598="In-Conversion","GOTS_in_conversion",(IF($G598="Sustainably Sourced","Sustainably_sourced",""))))))))))),IF($G598="Organic","Organic",(IF($G598="Responsible","Responsible",(IF($G598="No Attribute (Conventional)","No_Attribute_Conventional",(IF($G598="Recycled Pre/Post-Consumer","Recycled_Pre_Post_Consumer",(IF($G598="In-Conversion","In_Conversion",(IF($G598="Recycled Pre-Consumer","Recycled_Pre_Consumer",(IF($G598="Recycled Post-Consumer","Recycled_Post_Consumer",(IF($G598="Sustainably Sourced","Sustainably_sourced","")))))))))))))))),"")</f>
        <v/>
      </c>
      <c r="AE598" s="13" t="e" cm="1">
        <f t="array" aca="1" ref="AE598" ca="1">IF(INDIRECT("$F"&amp;$S598)="","",IF(LEFT(INDIRECT("$F"&amp;$S598),3)="GRS","GRS_RCS_RM",IF((LEFT(INDIRECT("$F"&amp;$S598),3))="RCS","GRS_RCS_RM",IF(INDIRECT("$F"&amp;$S598)="OCS (No Label)","OCS_Conversion_RM",IF(LEFT(INDIRECT("$F"&amp;$S598),3)="OCS","OCS_RM",IF(RIGHT(INDIRECT("$F"&amp;$S598),10)="conversion","GOTS_RM_conversion",IF((LEFT(INDIRECT("$F"&amp;$S598),4))="GOTS","GOTS_RM","Responsible_RM")))))))</f>
        <v>#REF!</v>
      </c>
      <c r="AF598" s="13" t="str" cm="1">
        <f t="array" aca="1" ref="AF598" ca="1">IF($S598="","",INDIRECT("$Z"&amp;$S598))</f>
        <v/>
      </c>
      <c r="AG598" s="155"/>
      <c r="AH598" s="13" t="str" cm="1">
        <f t="array" aca="1" ref="AH598" ca="1">IFERROR(INDIRECT("$ag"&amp;S598),"")</f>
        <v/>
      </c>
      <c r="AI598" s="13" t="e" cm="1">
        <f t="array" aca="1" ref="AI598" ca="1">INDIRECT("O"&amp;S597)</f>
        <v>#REF!</v>
      </c>
      <c r="AJ598" s="13" t="str">
        <f>IF($I598="","",INDEX('Raw Material'!$A$1:$J$75,MATCH(I598,'Raw Material'!$A$1:$A$75,0),(MATCH(G598,'Raw Material'!$A$1:$J$1,0))))</f>
        <v/>
      </c>
      <c r="AK598" s="13" t="str">
        <f t="shared" si="233"/>
        <v>YANLIŞRM</v>
      </c>
      <c r="AL598" s="153" t="str">
        <f t="shared" si="234"/>
        <v/>
      </c>
    </row>
    <row r="599" spans="1:38" ht="16.5" customHeight="1">
      <c r="A599" s="161"/>
      <c r="B599" s="166"/>
      <c r="C599" s="167"/>
      <c r="D599" s="156"/>
      <c r="E599" s="156"/>
      <c r="F599" s="174"/>
      <c r="G599" s="181"/>
      <c r="H599" s="182"/>
      <c r="I599" s="182"/>
      <c r="J599" s="182"/>
      <c r="K599" s="32"/>
      <c r="L599" s="178"/>
      <c r="M599" s="178"/>
      <c r="N599" s="81"/>
      <c r="O599" s="185"/>
      <c r="P599" s="103"/>
      <c r="Q599" s="84" t="str">
        <f t="shared" si="235"/>
        <v/>
      </c>
      <c r="R599" s="159"/>
      <c r="S599" s="28" t="str" cm="1">
        <f t="array" aca="1" ref="S599" ca="1">IF(INDIRECT("A"&amp;114+$U599)&lt;&gt;"",114+$U599,"")</f>
        <v/>
      </c>
      <c r="T599" s="28" t="str">
        <f t="shared" ca="1" si="236"/>
        <v>$B</v>
      </c>
      <c r="U599" s="29">
        <f t="shared" si="242"/>
        <v>480</v>
      </c>
      <c r="V599" s="29">
        <v>40.416666666669798</v>
      </c>
      <c r="W599" s="29">
        <f t="shared" si="248"/>
        <v>40</v>
      </c>
      <c r="X599" s="41" t="str" cm="1">
        <f t="array" aca="1" ref="X599" ca="1">IFERROR(INDEX('PC&amp;PD'!$A$1:$AP$15,ROW('PC&amp;PD'!$A$15),MATCH(INDIRECT(T599),'PC&amp;PD'!$A$1:$AP$1,0)),"")</f>
        <v/>
      </c>
      <c r="Y599" s="13" t="str">
        <f>IF(OR($N599="",$N599=0),"",IF($N599=$E$7,'Extracted info for SC'!$J$6,IF($N599=$D$26,'Extracted info for SC'!$J$7,IF($N599=$E$26,'Extracted info for SC'!$J$8,IF($N599=$F$26,'Extracted info for SC'!$J$9,IF($N599=$G$26,'Extracted info for SC'!$J$10,IF($N599=$H$26,'Extracted info for SC'!$J$11,IF($N599=$I$26,'Extracted info for SC'!$J$12,IF($N599=$J$26,'Extracted info for SC'!$J$13,IF($N599=$K$26,'Extracted info for SC'!$J$14,IF($N599=$L$26,'Extracted info for SC'!$J$15,IF($N599=$M$26,'Extracted info for SC'!$J$16,IF($N599=$N$26,'Extracted info for SC'!$J$17,IF($N599=$O$26,'Extracted info for SC'!$J$18,""))))))))))))))</f>
        <v/>
      </c>
      <c r="Z599" s="155"/>
      <c r="AA599" s="13" t="str">
        <f t="shared" si="232"/>
        <v/>
      </c>
      <c r="AB599" s="155"/>
      <c r="AC599" s="13" t="str">
        <f t="shared" ca="1" si="237"/>
        <v>$AB</v>
      </c>
      <c r="AD599" s="13" t="str" cm="1">
        <f t="array" aca="1" ref="AD599" ca="1">IFERROR(IF((LEFT(INDIRECT("$F"&amp;$S599),4))="GOTS",IF($G599="Organic","GOTS_Organic_raw",(IF($G599="Responsible","GOTS_Responsible",(IF($G599="No Attribute (Conventional)","GOTS_conventional",(IF($G599="Recycled Pre/Post-Consumer","GOTS_pre_post",(IF($G599="In-Conversion","GOTS_in_conversion",(IF($G599="Sustainably Sourced","Sustainably_sourced",""))))))))))),IF($G599="Organic","Organic",(IF($G599="Responsible","Responsible",(IF($G599="No Attribute (Conventional)","No_Attribute_Conventional",(IF($G599="Recycled Pre/Post-Consumer","Recycled_Pre_Post_Consumer",(IF($G599="In-Conversion","In_Conversion",(IF($G599="Recycled Pre-Consumer","Recycled_Pre_Consumer",(IF($G599="Recycled Post-Consumer","Recycled_Post_Consumer",(IF($G599="Sustainably Sourced","Sustainably_sourced","")))))))))))))))),"")</f>
        <v/>
      </c>
      <c r="AE599" s="13" t="e" cm="1">
        <f t="array" aca="1" ref="AE599" ca="1">IF(INDIRECT("$F"&amp;$S599)="","",IF(LEFT(INDIRECT("$F"&amp;$S599),3)="GRS","GRS_RCS_RM",IF((LEFT(INDIRECT("$F"&amp;$S599),3))="RCS","GRS_RCS_RM",IF(INDIRECT("$F"&amp;$S599)="OCS (No Label)","OCS_Conversion_RM",IF(LEFT(INDIRECT("$F"&amp;$S599),3)="OCS","OCS_RM",IF(RIGHT(INDIRECT("$F"&amp;$S599),10)="conversion","GOTS_RM_conversion",IF((LEFT(INDIRECT("$F"&amp;$S599),4))="GOTS","GOTS_RM","Responsible_RM")))))))</f>
        <v>#REF!</v>
      </c>
      <c r="AF599" s="13" t="str" cm="1">
        <f t="array" aca="1" ref="AF599" ca="1">IF($S599="","",INDIRECT("$Z"&amp;$S599))</f>
        <v/>
      </c>
      <c r="AG599" s="155"/>
      <c r="AH599" s="13" t="str" cm="1">
        <f t="array" aca="1" ref="AH599" ca="1">IFERROR(INDIRECT("$ag"&amp;S599),"")</f>
        <v/>
      </c>
      <c r="AI599" s="13" t="e" cm="1">
        <f t="array" aca="1" ref="AI599" ca="1">INDIRECT("O"&amp;S598)</f>
        <v>#REF!</v>
      </c>
      <c r="AJ599" s="13" t="str">
        <f>IF($I599="","",INDEX('Raw Material'!$A$1:$J$75,MATCH(I599,'Raw Material'!$A$1:$A$75,0),(MATCH(G599,'Raw Material'!$A$1:$J$1,0))))</f>
        <v/>
      </c>
      <c r="AK599" s="13" t="str">
        <f t="shared" si="233"/>
        <v>YANLIŞRM</v>
      </c>
      <c r="AL599" s="153" t="str">
        <f t="shared" si="234"/>
        <v/>
      </c>
    </row>
    <row r="600" spans="1:38" ht="16.5" customHeight="1">
      <c r="A600" s="162"/>
      <c r="B600" s="168"/>
      <c r="C600" s="169"/>
      <c r="D600" s="156"/>
      <c r="E600" s="156"/>
      <c r="F600" s="175"/>
      <c r="G600" s="181"/>
      <c r="H600" s="182"/>
      <c r="I600" s="182"/>
      <c r="J600" s="182"/>
      <c r="K600" s="32"/>
      <c r="L600" s="179"/>
      <c r="M600" s="179"/>
      <c r="N600" s="81"/>
      <c r="O600" s="185"/>
      <c r="P600" s="103"/>
      <c r="Q600" s="84" t="str">
        <f t="shared" si="235"/>
        <v/>
      </c>
      <c r="R600" s="159"/>
      <c r="S600" s="28" t="str" cm="1">
        <f t="array" aca="1" ref="S600" ca="1">IF(INDIRECT("A"&amp;114+$U600)&lt;&gt;"",114+$U600,"")</f>
        <v/>
      </c>
      <c r="T600" s="28" t="str">
        <f t="shared" ca="1" si="236"/>
        <v>$B</v>
      </c>
      <c r="U600" s="29">
        <f t="shared" si="242"/>
        <v>480</v>
      </c>
      <c r="V600" s="29">
        <v>40.500000000003098</v>
      </c>
      <c r="W600" s="29">
        <f t="shared" si="248"/>
        <v>40</v>
      </c>
      <c r="X600" s="41" t="str" cm="1">
        <f t="array" aca="1" ref="X600" ca="1">IFERROR(INDEX('PC&amp;PD'!$A$1:$AP$15,ROW('PC&amp;PD'!$A$15),MATCH(INDIRECT(T600),'PC&amp;PD'!$A$1:$AP$1,0)),"")</f>
        <v/>
      </c>
      <c r="Y600" s="13" t="str">
        <f>IF(OR($N600="",$N600=0),"",IF($N600=$E$7,'Extracted info for SC'!$J$6,IF($N600=$D$26,'Extracted info for SC'!$J$7,IF($N600=$E$26,'Extracted info for SC'!$J$8,IF($N600=$F$26,'Extracted info for SC'!$J$9,IF($N600=$G$26,'Extracted info for SC'!$J$10,IF($N600=$H$26,'Extracted info for SC'!$J$11,IF($N600=$I$26,'Extracted info for SC'!$J$12,IF($N600=$J$26,'Extracted info for SC'!$J$13,IF($N600=$K$26,'Extracted info for SC'!$J$14,IF($N600=$L$26,'Extracted info for SC'!$J$15,IF($N600=$M$26,'Extracted info for SC'!$J$16,IF($N600=$N$26,'Extracted info for SC'!$J$17,IF($N600=$O$26,'Extracted info for SC'!$J$18,""))))))))))))))</f>
        <v/>
      </c>
      <c r="Z600" s="155"/>
      <c r="AA600" s="13" t="str">
        <f t="shared" si="232"/>
        <v/>
      </c>
      <c r="AB600" s="155"/>
      <c r="AC600" s="13" t="str">
        <f t="shared" ca="1" si="237"/>
        <v>$AB</v>
      </c>
      <c r="AD600" s="13" t="str" cm="1">
        <f t="array" aca="1" ref="AD600" ca="1">IFERROR(IF((LEFT(INDIRECT("$F"&amp;$S600),4))="GOTS",IF($G600="Organic","GOTS_Organic_raw",(IF($G600="Responsible","GOTS_Responsible",(IF($G600="No Attribute (Conventional)","GOTS_conventional",(IF($G600="Recycled Pre/Post-Consumer","GOTS_pre_post",(IF($G600="In-Conversion","GOTS_in_conversion",(IF($G600="Sustainably Sourced","Sustainably_sourced",""))))))))))),IF($G600="Organic","Organic",(IF($G600="Responsible","Responsible",(IF($G600="No Attribute (Conventional)","No_Attribute_Conventional",(IF($G600="Recycled Pre/Post-Consumer","Recycled_Pre_Post_Consumer",(IF($G600="In-Conversion","In_Conversion",(IF($G600="Recycled Pre-Consumer","Recycled_Pre_Consumer",(IF($G600="Recycled Post-Consumer","Recycled_Post_Consumer",(IF($G600="Sustainably Sourced","Sustainably_sourced","")))))))))))))))),"")</f>
        <v/>
      </c>
      <c r="AE600" s="13" t="e" cm="1">
        <f t="array" aca="1" ref="AE600" ca="1">IF(INDIRECT("$F"&amp;$S600)="","",IF(LEFT(INDIRECT("$F"&amp;$S600),3)="GRS","GRS_RCS_RM",IF((LEFT(INDIRECT("$F"&amp;$S600),3))="RCS","GRS_RCS_RM",IF(INDIRECT("$F"&amp;$S600)="OCS (No Label)","OCS_Conversion_RM",IF(LEFT(INDIRECT("$F"&amp;$S600),3)="OCS","OCS_RM",IF(RIGHT(INDIRECT("$F"&amp;$S600),10)="conversion","GOTS_RM_conversion",IF((LEFT(INDIRECT("$F"&amp;$S600),4))="GOTS","GOTS_RM","Responsible_RM")))))))</f>
        <v>#REF!</v>
      </c>
      <c r="AF600" s="13" t="str" cm="1">
        <f t="array" aca="1" ref="AF600" ca="1">IF($S600="","",INDIRECT("$Z"&amp;$S600))</f>
        <v/>
      </c>
      <c r="AG600" s="155"/>
      <c r="AH600" s="13" t="str" cm="1">
        <f t="array" aca="1" ref="AH600" ca="1">IFERROR(INDIRECT("$ag"&amp;S600),"")</f>
        <v/>
      </c>
      <c r="AI600" s="13" t="e" cm="1">
        <f t="array" aca="1" ref="AI600" ca="1">INDIRECT("O"&amp;S599)</f>
        <v>#REF!</v>
      </c>
      <c r="AJ600" s="13" t="str">
        <f>IF($I600="","",INDEX('Raw Material'!$A$1:$J$75,MATCH(I600,'Raw Material'!$A$1:$A$75,0),(MATCH(G600,'Raw Material'!$A$1:$J$1,0))))</f>
        <v/>
      </c>
      <c r="AK600" s="13" t="str">
        <f t="shared" si="233"/>
        <v>YANLIŞRM</v>
      </c>
      <c r="AL600" s="153" t="str">
        <f t="shared" si="234"/>
        <v/>
      </c>
    </row>
    <row r="601" spans="1:38" ht="16.5" customHeight="1">
      <c r="A601" s="162"/>
      <c r="B601" s="168"/>
      <c r="C601" s="169"/>
      <c r="D601" s="156"/>
      <c r="E601" s="156"/>
      <c r="F601" s="175"/>
      <c r="G601" s="181"/>
      <c r="H601" s="182"/>
      <c r="I601" s="182"/>
      <c r="J601" s="182"/>
      <c r="K601" s="32"/>
      <c r="L601" s="179"/>
      <c r="M601" s="179"/>
      <c r="N601" s="81"/>
      <c r="O601" s="185"/>
      <c r="P601" s="103"/>
      <c r="Q601" s="84" t="str">
        <f t="shared" si="235"/>
        <v/>
      </c>
      <c r="R601" s="159"/>
      <c r="S601" s="28" t="str" cm="1">
        <f t="array" aca="1" ref="S601" ca="1">IF(INDIRECT("A"&amp;114+$U601)&lt;&gt;"",114+$U601,"")</f>
        <v/>
      </c>
      <c r="T601" s="28" t="str">
        <f t="shared" ca="1" si="236"/>
        <v>$B</v>
      </c>
      <c r="U601" s="29">
        <f t="shared" si="242"/>
        <v>480</v>
      </c>
      <c r="V601" s="29">
        <v>40.583333333336498</v>
      </c>
      <c r="W601" s="29">
        <f t="shared" si="248"/>
        <v>40</v>
      </c>
      <c r="X601" s="41" t="str" cm="1">
        <f t="array" aca="1" ref="X601" ca="1">IFERROR(INDEX('PC&amp;PD'!$A$1:$AP$15,ROW('PC&amp;PD'!$A$15),MATCH(INDIRECT(T601),'PC&amp;PD'!$A$1:$AP$1,0)),"")</f>
        <v/>
      </c>
      <c r="Y601" s="13" t="str">
        <f>IF(OR($N601="",$N601=0),"",IF($N601=$E$7,'Extracted info for SC'!$J$6,IF($N601=$D$26,'Extracted info for SC'!$J$7,IF($N601=$E$26,'Extracted info for SC'!$J$8,IF($N601=$F$26,'Extracted info for SC'!$J$9,IF($N601=$G$26,'Extracted info for SC'!$J$10,IF($N601=$H$26,'Extracted info for SC'!$J$11,IF($N601=$I$26,'Extracted info for SC'!$J$12,IF($N601=$J$26,'Extracted info for SC'!$J$13,IF($N601=$K$26,'Extracted info for SC'!$J$14,IF($N601=$L$26,'Extracted info for SC'!$J$15,IF($N601=$M$26,'Extracted info for SC'!$J$16,IF($N601=$N$26,'Extracted info for SC'!$J$17,IF($N601=$O$26,'Extracted info for SC'!$J$18,""))))))))))))))</f>
        <v/>
      </c>
      <c r="Z601" s="155"/>
      <c r="AA601" s="13" t="str">
        <f t="shared" si="232"/>
        <v/>
      </c>
      <c r="AB601" s="155"/>
      <c r="AC601" s="13" t="str">
        <f t="shared" ca="1" si="237"/>
        <v>$AB</v>
      </c>
      <c r="AD601" s="13" t="str" cm="1">
        <f t="array" aca="1" ref="AD601" ca="1">IFERROR(IF((LEFT(INDIRECT("$F"&amp;$S601),4))="GOTS",IF($G601="Organic","GOTS_Organic_raw",(IF($G601="Responsible","GOTS_Responsible",(IF($G601="No Attribute (Conventional)","GOTS_conventional",(IF($G601="Recycled Pre/Post-Consumer","GOTS_pre_post",(IF($G601="In-Conversion","GOTS_in_conversion",(IF($G601="Sustainably Sourced","Sustainably_sourced",""))))))))))),IF($G601="Organic","Organic",(IF($G601="Responsible","Responsible",(IF($G601="No Attribute (Conventional)","No_Attribute_Conventional",(IF($G601="Recycled Pre/Post-Consumer","Recycled_Pre_Post_Consumer",(IF($G601="In-Conversion","In_Conversion",(IF($G601="Recycled Pre-Consumer","Recycled_Pre_Consumer",(IF($G601="Recycled Post-Consumer","Recycled_Post_Consumer",(IF($G601="Sustainably Sourced","Sustainably_sourced","")))))))))))))))),"")</f>
        <v/>
      </c>
      <c r="AE601" s="13" t="e" cm="1">
        <f t="array" aca="1" ref="AE601" ca="1">IF(INDIRECT("$F"&amp;$S601)="","",IF(LEFT(INDIRECT("$F"&amp;$S601),3)="GRS","GRS_RCS_RM",IF((LEFT(INDIRECT("$F"&amp;$S601),3))="RCS","GRS_RCS_RM",IF(INDIRECT("$F"&amp;$S601)="OCS (No Label)","OCS_Conversion_RM",IF(LEFT(INDIRECT("$F"&amp;$S601),3)="OCS","OCS_RM",IF(RIGHT(INDIRECT("$F"&amp;$S601),10)="conversion","GOTS_RM_conversion",IF((LEFT(INDIRECT("$F"&amp;$S601),4))="GOTS","GOTS_RM","Responsible_RM")))))))</f>
        <v>#REF!</v>
      </c>
      <c r="AF601" s="13" t="str" cm="1">
        <f t="array" aca="1" ref="AF601" ca="1">IF($S601="","",INDIRECT("$Z"&amp;$S601))</f>
        <v/>
      </c>
      <c r="AG601" s="155"/>
      <c r="AH601" s="13" t="str" cm="1">
        <f t="array" aca="1" ref="AH601" ca="1">IFERROR(INDIRECT("$ag"&amp;S601),"")</f>
        <v/>
      </c>
      <c r="AI601" s="13" t="e" cm="1">
        <f t="array" aca="1" ref="AI601" ca="1">INDIRECT("O"&amp;S600)</f>
        <v>#REF!</v>
      </c>
      <c r="AJ601" s="13" t="str">
        <f>IF($I601="","",INDEX('Raw Material'!$A$1:$J$75,MATCH(I601,'Raw Material'!$A$1:$A$75,0),(MATCH(G601,'Raw Material'!$A$1:$J$1,0))))</f>
        <v/>
      </c>
      <c r="AK601" s="13" t="str">
        <f t="shared" si="233"/>
        <v>YANLIŞRM</v>
      </c>
      <c r="AL601" s="153" t="str">
        <f t="shared" si="234"/>
        <v/>
      </c>
    </row>
    <row r="602" spans="1:38" ht="16.5" customHeight="1">
      <c r="A602" s="162"/>
      <c r="B602" s="168"/>
      <c r="C602" s="169"/>
      <c r="D602" s="156"/>
      <c r="E602" s="156"/>
      <c r="F602" s="175"/>
      <c r="G602" s="181"/>
      <c r="H602" s="182"/>
      <c r="I602" s="182"/>
      <c r="J602" s="182"/>
      <c r="K602" s="32"/>
      <c r="L602" s="179"/>
      <c r="M602" s="179"/>
      <c r="N602" s="81"/>
      <c r="O602" s="185"/>
      <c r="P602" s="103"/>
      <c r="Q602" s="84" t="str">
        <f t="shared" si="235"/>
        <v/>
      </c>
      <c r="R602" s="159"/>
      <c r="S602" s="28" t="str" cm="1">
        <f t="array" aca="1" ref="S602" ca="1">IF(INDIRECT("A"&amp;114+$U602)&lt;&gt;"",114+$U602,"")</f>
        <v/>
      </c>
      <c r="T602" s="28" t="str">
        <f t="shared" ca="1" si="236"/>
        <v>$B</v>
      </c>
      <c r="U602" s="29">
        <f t="shared" si="242"/>
        <v>480</v>
      </c>
      <c r="V602" s="29">
        <v>40.666666666669798</v>
      </c>
      <c r="W602" s="29">
        <f t="shared" si="248"/>
        <v>40</v>
      </c>
      <c r="X602" s="41" t="str" cm="1">
        <f t="array" aca="1" ref="X602" ca="1">IFERROR(INDEX('PC&amp;PD'!$A$1:$AP$15,ROW('PC&amp;PD'!$A$15),MATCH(INDIRECT(T602),'PC&amp;PD'!$A$1:$AP$1,0)),"")</f>
        <v/>
      </c>
      <c r="Y602" s="13" t="str">
        <f>IF(OR($N602="",$N602=0),"",IF($N602=$E$7,'Extracted info for SC'!$J$6,IF($N602=$D$26,'Extracted info for SC'!$J$7,IF($N602=$E$26,'Extracted info for SC'!$J$8,IF($N602=$F$26,'Extracted info for SC'!$J$9,IF($N602=$G$26,'Extracted info for SC'!$J$10,IF($N602=$H$26,'Extracted info for SC'!$J$11,IF($N602=$I$26,'Extracted info for SC'!$J$12,IF($N602=$J$26,'Extracted info for SC'!$J$13,IF($N602=$K$26,'Extracted info for SC'!$J$14,IF($N602=$L$26,'Extracted info for SC'!$J$15,IF($N602=$M$26,'Extracted info for SC'!$J$16,IF($N602=$N$26,'Extracted info for SC'!$J$17,IF($N602=$O$26,'Extracted info for SC'!$J$18,""))))))))))))))</f>
        <v/>
      </c>
      <c r="Z602" s="155"/>
      <c r="AA602" s="13" t="str">
        <f t="shared" si="232"/>
        <v/>
      </c>
      <c r="AB602" s="155"/>
      <c r="AC602" s="13" t="str">
        <f t="shared" ca="1" si="237"/>
        <v>$AB</v>
      </c>
      <c r="AD602" s="13" t="str" cm="1">
        <f t="array" aca="1" ref="AD602" ca="1">IFERROR(IF((LEFT(INDIRECT("$F"&amp;$S602),4))="GOTS",IF($G602="Organic","GOTS_Organic_raw",(IF($G602="Responsible","GOTS_Responsible",(IF($G602="No Attribute (Conventional)","GOTS_conventional",(IF($G602="Recycled Pre/Post-Consumer","GOTS_pre_post",(IF($G602="In-Conversion","GOTS_in_conversion",(IF($G602="Sustainably Sourced","Sustainably_sourced",""))))))))))),IF($G602="Organic","Organic",(IF($G602="Responsible","Responsible",(IF($G602="No Attribute (Conventional)","No_Attribute_Conventional",(IF($G602="Recycled Pre/Post-Consumer","Recycled_Pre_Post_Consumer",(IF($G602="In-Conversion","In_Conversion",(IF($G602="Recycled Pre-Consumer","Recycled_Pre_Consumer",(IF($G602="Recycled Post-Consumer","Recycled_Post_Consumer",(IF($G602="Sustainably Sourced","Sustainably_sourced","")))))))))))))))),"")</f>
        <v/>
      </c>
      <c r="AE602" s="13" t="e" cm="1">
        <f t="array" aca="1" ref="AE602" ca="1">IF(INDIRECT("$F"&amp;$S602)="","",IF(LEFT(INDIRECT("$F"&amp;$S602),3)="GRS","GRS_RCS_RM",IF((LEFT(INDIRECT("$F"&amp;$S602),3))="RCS","GRS_RCS_RM",IF(INDIRECT("$F"&amp;$S602)="OCS (No Label)","OCS_Conversion_RM",IF(LEFT(INDIRECT("$F"&amp;$S602),3)="OCS","OCS_RM",IF(RIGHT(INDIRECT("$F"&amp;$S602),10)="conversion","GOTS_RM_conversion",IF((LEFT(INDIRECT("$F"&amp;$S602),4))="GOTS","GOTS_RM","Responsible_RM")))))))</f>
        <v>#REF!</v>
      </c>
      <c r="AF602" s="13" t="str" cm="1">
        <f t="array" aca="1" ref="AF602" ca="1">IF($S602="","",INDIRECT("$Z"&amp;$S602))</f>
        <v/>
      </c>
      <c r="AG602" s="155"/>
      <c r="AH602" s="13" t="str" cm="1">
        <f t="array" aca="1" ref="AH602" ca="1">IFERROR(INDIRECT("$ag"&amp;S602),"")</f>
        <v/>
      </c>
      <c r="AI602" s="13" t="e" cm="1">
        <f t="array" aca="1" ref="AI602" ca="1">INDIRECT("O"&amp;S601)</f>
        <v>#REF!</v>
      </c>
      <c r="AJ602" s="13" t="str">
        <f>IF($I602="","",INDEX('Raw Material'!$A$1:$J$75,MATCH(I602,'Raw Material'!$A$1:$A$75,0),(MATCH(G602,'Raw Material'!$A$1:$J$1,0))))</f>
        <v/>
      </c>
      <c r="AK602" s="13" t="str">
        <f t="shared" si="233"/>
        <v>YANLIŞRM</v>
      </c>
      <c r="AL602" s="153" t="str">
        <f t="shared" si="234"/>
        <v/>
      </c>
    </row>
    <row r="603" spans="1:38" ht="16.5" customHeight="1">
      <c r="A603" s="162"/>
      <c r="B603" s="168"/>
      <c r="C603" s="169"/>
      <c r="D603" s="156"/>
      <c r="E603" s="156"/>
      <c r="F603" s="175"/>
      <c r="G603" s="181"/>
      <c r="H603" s="182"/>
      <c r="I603" s="182"/>
      <c r="J603" s="182"/>
      <c r="K603" s="32"/>
      <c r="L603" s="179"/>
      <c r="M603" s="179"/>
      <c r="N603" s="81"/>
      <c r="O603" s="185"/>
      <c r="P603" s="103"/>
      <c r="Q603" s="84" t="str">
        <f t="shared" si="235"/>
        <v/>
      </c>
      <c r="R603" s="159"/>
      <c r="S603" s="28" t="str" cm="1">
        <f t="array" aca="1" ref="S603" ca="1">IF(INDIRECT("A"&amp;114+$U603)&lt;&gt;"",114+$U603,"")</f>
        <v/>
      </c>
      <c r="T603" s="28" t="str">
        <f t="shared" ca="1" si="236"/>
        <v>$B</v>
      </c>
      <c r="U603" s="29">
        <f t="shared" si="242"/>
        <v>480</v>
      </c>
      <c r="V603" s="29">
        <v>40.750000000003098</v>
      </c>
      <c r="W603" s="29">
        <f t="shared" si="248"/>
        <v>40</v>
      </c>
      <c r="X603" s="41" t="str" cm="1">
        <f t="array" aca="1" ref="X603" ca="1">IFERROR(INDEX('PC&amp;PD'!$A$1:$AP$15,ROW('PC&amp;PD'!$A$15),MATCH(INDIRECT(T603),'PC&amp;PD'!$A$1:$AP$1,0)),"")</f>
        <v/>
      </c>
      <c r="Y603" s="13" t="str">
        <f>IF(OR($N603="",$N603=0),"",IF($N603=$E$7,'Extracted info for SC'!$J$6,IF($N603=$D$26,'Extracted info for SC'!$J$7,IF($N603=$E$26,'Extracted info for SC'!$J$8,IF($N603=$F$26,'Extracted info for SC'!$J$9,IF($N603=$G$26,'Extracted info for SC'!$J$10,IF($N603=$H$26,'Extracted info for SC'!$J$11,IF($N603=$I$26,'Extracted info for SC'!$J$12,IF($N603=$J$26,'Extracted info for SC'!$J$13,IF($N603=$K$26,'Extracted info for SC'!$J$14,IF($N603=$L$26,'Extracted info for SC'!$J$15,IF($N603=$M$26,'Extracted info for SC'!$J$16,IF($N603=$N$26,'Extracted info for SC'!$J$17,IF($N603=$O$26,'Extracted info for SC'!$J$18,""))))))))))))))</f>
        <v/>
      </c>
      <c r="Z603" s="155"/>
      <c r="AA603" s="13" t="str">
        <f t="shared" si="232"/>
        <v/>
      </c>
      <c r="AB603" s="155"/>
      <c r="AC603" s="13" t="str">
        <f t="shared" ca="1" si="237"/>
        <v>$AB</v>
      </c>
      <c r="AD603" s="13" t="str" cm="1">
        <f t="array" aca="1" ref="AD603" ca="1">IFERROR(IF((LEFT(INDIRECT("$F"&amp;$S603),4))="GOTS",IF($G603="Organic","GOTS_Organic_raw",(IF($G603="Responsible","GOTS_Responsible",(IF($G603="No Attribute (Conventional)","GOTS_conventional",(IF($G603="Recycled Pre/Post-Consumer","GOTS_pre_post",(IF($G603="In-Conversion","GOTS_in_conversion",(IF($G603="Sustainably Sourced","Sustainably_sourced",""))))))))))),IF($G603="Organic","Organic",(IF($G603="Responsible","Responsible",(IF($G603="No Attribute (Conventional)","No_Attribute_Conventional",(IF($G603="Recycled Pre/Post-Consumer","Recycled_Pre_Post_Consumer",(IF($G603="In-Conversion","In_Conversion",(IF($G603="Recycled Pre-Consumer","Recycled_Pre_Consumer",(IF($G603="Recycled Post-Consumer","Recycled_Post_Consumer",(IF($G603="Sustainably Sourced","Sustainably_sourced","")))))))))))))))),"")</f>
        <v/>
      </c>
      <c r="AE603" s="13" t="e" cm="1">
        <f t="array" aca="1" ref="AE603" ca="1">IF(INDIRECT("$F"&amp;$S603)="","",IF(LEFT(INDIRECT("$F"&amp;$S603),3)="GRS","GRS_RCS_RM",IF((LEFT(INDIRECT("$F"&amp;$S603),3))="RCS","GRS_RCS_RM",IF(INDIRECT("$F"&amp;$S603)="OCS (No Label)","OCS_Conversion_RM",IF(LEFT(INDIRECT("$F"&amp;$S603),3)="OCS","OCS_RM",IF(RIGHT(INDIRECT("$F"&amp;$S603),10)="conversion","GOTS_RM_conversion",IF((LEFT(INDIRECT("$F"&amp;$S603),4))="GOTS","GOTS_RM","Responsible_RM")))))))</f>
        <v>#REF!</v>
      </c>
      <c r="AF603" s="13" t="str" cm="1">
        <f t="array" aca="1" ref="AF603" ca="1">IF($S603="","",INDIRECT("$Z"&amp;$S603))</f>
        <v/>
      </c>
      <c r="AG603" s="155"/>
      <c r="AH603" s="13" t="str" cm="1">
        <f t="array" aca="1" ref="AH603" ca="1">IFERROR(INDIRECT("$ag"&amp;S603),"")</f>
        <v/>
      </c>
      <c r="AI603" s="13" t="e" cm="1">
        <f t="array" aca="1" ref="AI603" ca="1">INDIRECT("O"&amp;S602)</f>
        <v>#REF!</v>
      </c>
      <c r="AJ603" s="13" t="str">
        <f>IF($I603="","",INDEX('Raw Material'!$A$1:$J$75,MATCH(I603,'Raw Material'!$A$1:$A$75,0),(MATCH(G603,'Raw Material'!$A$1:$J$1,0))))</f>
        <v/>
      </c>
      <c r="AK603" s="13" t="str">
        <f t="shared" si="233"/>
        <v>YANLIŞRM</v>
      </c>
      <c r="AL603" s="153" t="str">
        <f t="shared" si="234"/>
        <v/>
      </c>
    </row>
    <row r="604" spans="1:38" ht="16.5" customHeight="1">
      <c r="A604" s="162"/>
      <c r="B604" s="168"/>
      <c r="C604" s="169"/>
      <c r="D604" s="156"/>
      <c r="E604" s="156"/>
      <c r="F604" s="175"/>
      <c r="G604" s="181"/>
      <c r="H604" s="182"/>
      <c r="I604" s="182"/>
      <c r="J604" s="182"/>
      <c r="K604" s="32"/>
      <c r="L604" s="179"/>
      <c r="M604" s="179"/>
      <c r="N604" s="81"/>
      <c r="O604" s="185"/>
      <c r="P604" s="103"/>
      <c r="Q604" s="84" t="str">
        <f t="shared" si="235"/>
        <v/>
      </c>
      <c r="R604" s="159"/>
      <c r="S604" s="28" t="str" cm="1">
        <f t="array" aca="1" ref="S604" ca="1">IF(INDIRECT("A"&amp;114+$U604)&lt;&gt;"",114+$U604,"")</f>
        <v/>
      </c>
      <c r="T604" s="28" t="str">
        <f t="shared" ca="1" si="236"/>
        <v>$B</v>
      </c>
      <c r="U604" s="29">
        <f t="shared" si="242"/>
        <v>480</v>
      </c>
      <c r="V604" s="29">
        <v>40.833333333336498</v>
      </c>
      <c r="W604" s="29">
        <f t="shared" si="248"/>
        <v>40</v>
      </c>
      <c r="X604" s="41" t="str" cm="1">
        <f t="array" aca="1" ref="X604" ca="1">IFERROR(INDEX('PC&amp;PD'!$A$1:$AP$15,ROW('PC&amp;PD'!$A$15),MATCH(INDIRECT(T604),'PC&amp;PD'!$A$1:$AP$1,0)),"")</f>
        <v/>
      </c>
      <c r="Y604" s="13" t="str">
        <f>IF(OR($N604="",$N604=0),"",IF($N604=$E$7,'Extracted info for SC'!$J$6,IF($N604=$D$26,'Extracted info for SC'!$J$7,IF($N604=$E$26,'Extracted info for SC'!$J$8,IF($N604=$F$26,'Extracted info for SC'!$J$9,IF($N604=$G$26,'Extracted info for SC'!$J$10,IF($N604=$H$26,'Extracted info for SC'!$J$11,IF($N604=$I$26,'Extracted info for SC'!$J$12,IF($N604=$J$26,'Extracted info for SC'!$J$13,IF($N604=$K$26,'Extracted info for SC'!$J$14,IF($N604=$L$26,'Extracted info for SC'!$J$15,IF($N604=$M$26,'Extracted info for SC'!$J$16,IF($N604=$N$26,'Extracted info for SC'!$J$17,IF($N604=$O$26,'Extracted info for SC'!$J$18,""))))))))))))))</f>
        <v/>
      </c>
      <c r="Z604" s="155"/>
      <c r="AA604" s="13" t="str">
        <f t="shared" si="232"/>
        <v/>
      </c>
      <c r="AB604" s="155"/>
      <c r="AC604" s="13" t="str">
        <f t="shared" ca="1" si="237"/>
        <v>$AB</v>
      </c>
      <c r="AD604" s="13" t="str" cm="1">
        <f t="array" aca="1" ref="AD604" ca="1">IFERROR(IF((LEFT(INDIRECT("$F"&amp;$S604),4))="GOTS",IF($G604="Organic","GOTS_Organic_raw",(IF($G604="Responsible","GOTS_Responsible",(IF($G604="No Attribute (Conventional)","GOTS_conventional",(IF($G604="Recycled Pre/Post-Consumer","GOTS_pre_post",(IF($G604="In-Conversion","GOTS_in_conversion",(IF($G604="Sustainably Sourced","Sustainably_sourced",""))))))))))),IF($G604="Organic","Organic",(IF($G604="Responsible","Responsible",(IF($G604="No Attribute (Conventional)","No_Attribute_Conventional",(IF($G604="Recycled Pre/Post-Consumer","Recycled_Pre_Post_Consumer",(IF($G604="In-Conversion","In_Conversion",(IF($G604="Recycled Pre-Consumer","Recycled_Pre_Consumer",(IF($G604="Recycled Post-Consumer","Recycled_Post_Consumer",(IF($G604="Sustainably Sourced","Sustainably_sourced","")))))))))))))))),"")</f>
        <v/>
      </c>
      <c r="AE604" s="13" t="e" cm="1">
        <f t="array" aca="1" ref="AE604" ca="1">IF(INDIRECT("$F"&amp;$S604)="","",IF(LEFT(INDIRECT("$F"&amp;$S604),3)="GRS","GRS_RCS_RM",IF((LEFT(INDIRECT("$F"&amp;$S604),3))="RCS","GRS_RCS_RM",IF(INDIRECT("$F"&amp;$S604)="OCS (No Label)","OCS_Conversion_RM",IF(LEFT(INDIRECT("$F"&amp;$S604),3)="OCS","OCS_RM",IF(RIGHT(INDIRECT("$F"&amp;$S604),10)="conversion","GOTS_RM_conversion",IF((LEFT(INDIRECT("$F"&amp;$S604),4))="GOTS","GOTS_RM","Responsible_RM")))))))</f>
        <v>#REF!</v>
      </c>
      <c r="AF604" s="13" t="str" cm="1">
        <f t="array" aca="1" ref="AF604" ca="1">IF($S604="","",INDIRECT("$Z"&amp;$S604))</f>
        <v/>
      </c>
      <c r="AG604" s="155"/>
      <c r="AH604" s="13" t="str" cm="1">
        <f t="array" aca="1" ref="AH604" ca="1">IFERROR(INDIRECT("$ag"&amp;S604),"")</f>
        <v/>
      </c>
      <c r="AI604" s="13" t="e" cm="1">
        <f t="array" aca="1" ref="AI604" ca="1">INDIRECT("O"&amp;S603)</f>
        <v>#REF!</v>
      </c>
      <c r="AJ604" s="13" t="str">
        <f>IF($I604="","",INDEX('Raw Material'!$A$1:$J$75,MATCH(I604,'Raw Material'!$A$1:$A$75,0),(MATCH(G604,'Raw Material'!$A$1:$J$1,0))))</f>
        <v/>
      </c>
      <c r="AK604" s="13" t="str">
        <f t="shared" si="233"/>
        <v>YANLIŞRM</v>
      </c>
      <c r="AL604" s="153" t="str">
        <f t="shared" si="234"/>
        <v/>
      </c>
    </row>
    <row r="605" spans="1:38" ht="16.5" customHeight="1" thickBot="1">
      <c r="A605" s="163"/>
      <c r="B605" s="170"/>
      <c r="C605" s="171"/>
      <c r="D605" s="156"/>
      <c r="E605" s="156"/>
      <c r="F605" s="176"/>
      <c r="G605" s="157"/>
      <c r="H605" s="158"/>
      <c r="I605" s="158"/>
      <c r="J605" s="158"/>
      <c r="K605" s="33"/>
      <c r="L605" s="180"/>
      <c r="M605" s="180"/>
      <c r="N605" s="82"/>
      <c r="O605" s="186"/>
      <c r="P605" s="103"/>
      <c r="Q605" s="84" t="str">
        <f t="shared" si="235"/>
        <v/>
      </c>
      <c r="R605" s="159"/>
      <c r="S605" s="28" t="str" cm="1">
        <f t="array" aca="1" ref="S605" ca="1">IF(INDIRECT("A"&amp;114+$U605)&lt;&gt;"",114+$U605,"")</f>
        <v/>
      </c>
      <c r="T605" s="28" t="str">
        <f t="shared" ca="1" si="236"/>
        <v>$B</v>
      </c>
      <c r="U605" s="29">
        <f t="shared" si="242"/>
        <v>480</v>
      </c>
      <c r="V605" s="29">
        <v>40.916666666669798</v>
      </c>
      <c r="W605" s="29">
        <f t="shared" si="248"/>
        <v>40</v>
      </c>
      <c r="X605" s="41" t="str" cm="1">
        <f t="array" aca="1" ref="X605" ca="1">IFERROR(INDEX('PC&amp;PD'!$A$1:$AP$15,ROW('PC&amp;PD'!$A$15),MATCH(INDIRECT(T605),'PC&amp;PD'!$A$1:$AP$1,0)),"")</f>
        <v/>
      </c>
      <c r="Y605" s="13" t="str">
        <f>IF(OR($N605="",$N605=0),"",IF($N605=$E$7,'Extracted info for SC'!$J$6,IF($N605=$D$26,'Extracted info for SC'!$J$7,IF($N605=$E$26,'Extracted info for SC'!$J$8,IF($N605=$F$26,'Extracted info for SC'!$J$9,IF($N605=$G$26,'Extracted info for SC'!$J$10,IF($N605=$H$26,'Extracted info for SC'!$J$11,IF($N605=$I$26,'Extracted info for SC'!$J$12,IF($N605=$J$26,'Extracted info for SC'!$J$13,IF($N605=$K$26,'Extracted info for SC'!$J$14,IF($N605=$L$26,'Extracted info for SC'!$J$15,IF($N605=$M$26,'Extracted info for SC'!$J$16,IF($N605=$N$26,'Extracted info for SC'!$J$17,IF($N605=$O$26,'Extracted info for SC'!$J$18,""))))))))))))))</f>
        <v/>
      </c>
      <c r="Z605" s="155"/>
      <c r="AA605" s="13" t="str">
        <f t="shared" si="232"/>
        <v/>
      </c>
      <c r="AB605" s="155"/>
      <c r="AC605" s="13" t="str">
        <f t="shared" ca="1" si="237"/>
        <v>$AB</v>
      </c>
      <c r="AD605" s="13" t="str" cm="1">
        <f t="array" aca="1" ref="AD605" ca="1">IFERROR(IF((LEFT(INDIRECT("$F"&amp;$S605),4))="GOTS",IF($G605="Organic","GOTS_Organic_raw",(IF($G605="Responsible","GOTS_Responsible",(IF($G605="No Attribute (Conventional)","GOTS_conventional",(IF($G605="Recycled Pre/Post-Consumer","GOTS_pre_post",(IF($G605="In-Conversion","GOTS_in_conversion",(IF($G605="Sustainably Sourced","Sustainably_sourced",""))))))))))),IF($G605="Organic","Organic",(IF($G605="Responsible","Responsible",(IF($G605="No Attribute (Conventional)","No_Attribute_Conventional",(IF($G605="Recycled Pre/Post-Consumer","Recycled_Pre_Post_Consumer",(IF($G605="In-Conversion","In_Conversion",(IF($G605="Recycled Pre-Consumer","Recycled_Pre_Consumer",(IF($G605="Recycled Post-Consumer","Recycled_Post_Consumer",(IF($G605="Sustainably Sourced","Sustainably_sourced","")))))))))))))))),"")</f>
        <v/>
      </c>
      <c r="AE605" s="13" t="e" cm="1">
        <f t="array" aca="1" ref="AE605" ca="1">IF(INDIRECT("$F"&amp;$S605)="","",IF(LEFT(INDIRECT("$F"&amp;$S605),3)="GRS","GRS_RCS_RM",IF((LEFT(INDIRECT("$F"&amp;$S605),3))="RCS","GRS_RCS_RM",IF(INDIRECT("$F"&amp;$S605)="OCS (No Label)","OCS_Conversion_RM",IF(LEFT(INDIRECT("$F"&amp;$S605),3)="OCS","OCS_RM",IF(RIGHT(INDIRECT("$F"&amp;$S605),10)="conversion","GOTS_RM_conversion",IF((LEFT(INDIRECT("$F"&amp;$S605),4))="GOTS","GOTS_RM","Responsible_RM")))))))</f>
        <v>#REF!</v>
      </c>
      <c r="AF605" s="13" t="str" cm="1">
        <f t="array" aca="1" ref="AF605" ca="1">IF($S605="","",INDIRECT("$Z"&amp;$S605))</f>
        <v/>
      </c>
      <c r="AG605" s="155"/>
      <c r="AH605" s="13" t="str" cm="1">
        <f t="array" aca="1" ref="AH605" ca="1">IFERROR(INDIRECT("$ag"&amp;S605),"")</f>
        <v/>
      </c>
      <c r="AI605" s="13" t="e" cm="1">
        <f t="array" aca="1" ref="AI605" ca="1">INDIRECT("O"&amp;S604)</f>
        <v>#REF!</v>
      </c>
      <c r="AJ605" s="13" t="str">
        <f>IF($I605="","",INDEX('Raw Material'!$A$1:$J$75,MATCH(I605,'Raw Material'!$A$1:$A$75,0),(MATCH(G605,'Raw Material'!$A$1:$J$1,0))))</f>
        <v/>
      </c>
      <c r="AK605" s="13" t="str">
        <f t="shared" si="233"/>
        <v>YANLIŞRM</v>
      </c>
      <c r="AL605" s="153" t="str">
        <f t="shared" si="234"/>
        <v/>
      </c>
    </row>
    <row r="606" spans="1:38" ht="16.5" customHeight="1">
      <c r="A606" s="160" t="str">
        <f>IF(B606="","",COUNTA($B$114:$B606))</f>
        <v/>
      </c>
      <c r="B606" s="164"/>
      <c r="C606" s="165"/>
      <c r="D606" s="183"/>
      <c r="E606" s="183"/>
      <c r="F606" s="172"/>
      <c r="G606" s="212"/>
      <c r="H606" s="206"/>
      <c r="I606" s="206"/>
      <c r="J606" s="206"/>
      <c r="K606" s="31"/>
      <c r="L606" s="177" t="str">
        <f t="shared" ref="L606" si="253">IF(R606="","",LEFT(R606,LEN(R606)-2))</f>
        <v/>
      </c>
      <c r="M606" s="177"/>
      <c r="N606" s="80"/>
      <c r="O606" s="184"/>
      <c r="P606" s="103"/>
      <c r="Q606" s="84" t="str">
        <f t="shared" si="235"/>
        <v/>
      </c>
      <c r="R606" s="159" t="str">
        <f t="shared" ref="R606" si="254">CONCATENATE($Q606,Q607,Q608,Q609,Q610,Q611,$Q612,$Q613,$Q614,$Q615,Q616,Q617)</f>
        <v/>
      </c>
      <c r="S606" s="28" t="str" cm="1">
        <f t="array" aca="1" ref="S606" ca="1">IF(INDIRECT("A"&amp;114+$U606)&lt;&gt;"",114+$U606,"")</f>
        <v/>
      </c>
      <c r="T606" s="28" t="str">
        <f t="shared" ca="1" si="236"/>
        <v>$B</v>
      </c>
      <c r="U606" s="29">
        <f t="shared" si="242"/>
        <v>492</v>
      </c>
      <c r="V606" s="29">
        <v>41.000000000003197</v>
      </c>
      <c r="W606" s="29">
        <f t="shared" si="248"/>
        <v>41</v>
      </c>
      <c r="X606" s="41" t="str" cm="1">
        <f t="array" aca="1" ref="X606" ca="1">IFERROR(INDEX('PC&amp;PD'!$A$1:$AP$15,ROW('PC&amp;PD'!$A$15),MATCH(INDIRECT(T606),'PC&amp;PD'!$A$1:$AP$1,0)),"")</f>
        <v/>
      </c>
      <c r="Y606" s="13" t="str">
        <f>IF(OR($N606="",$N606=0),"",IF($N606=$E$7,'Extracted info for SC'!$J$6,IF($N606=$D$26,'Extracted info for SC'!$J$7,IF($N606=$E$26,'Extracted info for SC'!$J$8,IF($N606=$F$26,'Extracted info for SC'!$J$9,IF($N606=$G$26,'Extracted info for SC'!$J$10,IF($N606=$H$26,'Extracted info for SC'!$J$11,IF($N606=$I$26,'Extracted info for SC'!$J$12,IF($N606=$J$26,'Extracted info for SC'!$J$13,IF($N606=$K$26,'Extracted info for SC'!$J$14,IF($N606=$L$26,'Extracted info for SC'!$J$15,IF($N606=$M$26,'Extracted info for SC'!$J$16,IF($N606=$N$26,'Extracted info for SC'!$J$17,IF($N606=$O$26,'Extracted info for SC'!$J$18,""))))))))))))))</f>
        <v/>
      </c>
      <c r="Z606" s="155" t="str">
        <f t="shared" ref="Z606" si="255">IFERROR(IF($F606="OCS 100","OCS (OCS 100)",IF($F606="OCS Blended","OCS (OCS Blended)",IF($F606="OCS (No Label)","OCS (No Label)",IF($F606="RCS 100","RCS (RCS 100)",IF($F606="RCS Blended","RCS (RCS Blended)",IF($F606="GRS","GRS (GRS)",IF($F606="GRS (No Label)", "GRS (No Label)",IF($F606="RDS","RDS (RDS)",IF($F606="RWS","RWS (RWS)",IF($F606="RAS","RAS (RAS)",IF($F606="RMS","RMS (RMS)",IF($F606="GOTS Organic","GOTS (Organic)",IF($F606="GOTS Made with organic","GOTS (Made with Organic)",IF($F606="GOTS Organic - in conversion","GOTS (Organic - In Conversion)",IF($F606="GOTS Made with organic - in conversion","GOTS (Made with Organic - In Conversion)",""))))))))))))))),"")</f>
        <v/>
      </c>
      <c r="AA606" s="13" t="str">
        <f t="shared" si="232"/>
        <v/>
      </c>
      <c r="AB606" s="155" t="str">
        <f t="shared" ref="AB606" si="256">IFERROR(IF($F606="OCS 100", "OCS_100",IF($F606="OCS Blended", "OCS_Blended",IF($F606="OCS (No Label)", "OCS_No_Label",IF($F606="RCS 100", "RCS_100",IF($F606="RCS Blended","RCS_Blended",IF($F606="GRS","GRS",IF($F606="GRS (No Label)", "GRS_No_Label",IF($F606="RDS","RDS",IF($F606="RWS","RWS",IF($F606="RMS","RMS",IF($F606="GOTS Organic","GOTS_Organic",IF($F606="GOTS Made with organic","GOTS_Made_with_organic",IF($F606="GOTS Organic - in conversion","GOTS_Organic_in_Conversion",IF($F606="GOTS Made with organic - in conversion","GOTS_Made_with_Organic_in_Conversion",IF($F606="RAS","RAS",""))))))))))))))),"")</f>
        <v/>
      </c>
      <c r="AC606" s="13" t="str">
        <f t="shared" ca="1" si="237"/>
        <v>$AB</v>
      </c>
      <c r="AD606" s="13" t="str" cm="1">
        <f t="array" aca="1" ref="AD606" ca="1">IFERROR(IF((LEFT(INDIRECT("$F"&amp;$S606),4))="GOTS",IF($G606="Organic","GOTS_Organic_raw",(IF($G606="Responsible","GOTS_Responsible",(IF($G606="No Attribute (Conventional)","GOTS_conventional",(IF($G606="Recycled Pre/Post-Consumer","GOTS_pre_post",(IF($G606="In-Conversion","GOTS_in_conversion",(IF($G606="Sustainably Sourced","Sustainably_sourced",""))))))))))),IF($G606="Organic","Organic",(IF($G606="Responsible","Responsible",(IF($G606="No Attribute (Conventional)","No_Attribute_Conventional",(IF($G606="Recycled Pre/Post-Consumer","Recycled_Pre_Post_Consumer",(IF($G606="In-Conversion","In_Conversion",(IF($G606="Recycled Pre-Consumer","Recycled_Pre_Consumer",(IF($G606="Recycled Post-Consumer","Recycled_Post_Consumer",(IF($G606="Sustainably Sourced","Sustainably_sourced","")))))))))))))))),"")</f>
        <v/>
      </c>
      <c r="AE606" s="13" t="e" cm="1">
        <f t="array" aca="1" ref="AE606" ca="1">IF(INDIRECT("$F"&amp;$S606)="","",IF(LEFT(INDIRECT("$F"&amp;$S606),3)="GRS","GRS_RCS_RM",IF((LEFT(INDIRECT("$F"&amp;$S606),3))="RCS","GRS_RCS_RM",IF(INDIRECT("$F"&amp;$S606)="OCS (No Label)","OCS_Conversion_RM",IF(LEFT(INDIRECT("$F"&amp;$S606),3)="OCS","OCS_RM",IF(RIGHT(INDIRECT("$F"&amp;$S606),10)="conversion","GOTS_RM_conversion",IF((LEFT(INDIRECT("$F"&amp;$S606),4))="GOTS","GOTS_RM","Responsible_RM")))))))</f>
        <v>#REF!</v>
      </c>
      <c r="AF606" s="13" t="str" cm="1">
        <f t="array" aca="1" ref="AF606" ca="1">IF($S606="","",INDIRECT("$Z"&amp;$S606))</f>
        <v/>
      </c>
      <c r="AG606" s="155" t="str">
        <f t="shared" si="247"/>
        <v/>
      </c>
      <c r="AH606" s="13" t="str" cm="1">
        <f t="array" aca="1" ref="AH606" ca="1">IFERROR(INDIRECT("$ag"&amp;S606),"")</f>
        <v/>
      </c>
      <c r="AI606" s="13" t="e" cm="1">
        <f t="array" aca="1" ref="AI606" ca="1">INDIRECT("O"&amp;S605)</f>
        <v>#REF!</v>
      </c>
      <c r="AJ606" s="13" t="str">
        <f>IF($I606="","",INDEX('Raw Material'!$A$1:$J$75,MATCH(I606,'Raw Material'!$A$1:$A$75,0),(MATCH(G606,'Raw Material'!$A$1:$J$1,0))))</f>
        <v/>
      </c>
      <c r="AK606" s="13" t="str">
        <f t="shared" si="233"/>
        <v>YANLIŞRM</v>
      </c>
      <c r="AL606" s="153" t="str">
        <f t="shared" si="234"/>
        <v/>
      </c>
    </row>
    <row r="607" spans="1:38" ht="16.5" customHeight="1">
      <c r="A607" s="161"/>
      <c r="B607" s="166"/>
      <c r="C607" s="167"/>
      <c r="D607" s="156"/>
      <c r="E607" s="156"/>
      <c r="F607" s="173"/>
      <c r="G607" s="181"/>
      <c r="H607" s="182"/>
      <c r="I607" s="182"/>
      <c r="J607" s="182"/>
      <c r="K607" s="32"/>
      <c r="L607" s="178"/>
      <c r="M607" s="178"/>
      <c r="N607" s="81"/>
      <c r="O607" s="185"/>
      <c r="P607" s="103"/>
      <c r="Q607" s="84" t="str">
        <f t="shared" si="235"/>
        <v/>
      </c>
      <c r="R607" s="159"/>
      <c r="S607" s="28" t="str" cm="1">
        <f t="array" aca="1" ref="S607" ca="1">IF(INDIRECT("A"&amp;114+$U607)&lt;&gt;"",114+$U607,"")</f>
        <v/>
      </c>
      <c r="T607" s="28" t="str">
        <f t="shared" ca="1" si="236"/>
        <v>$B</v>
      </c>
      <c r="U607" s="29">
        <f t="shared" si="242"/>
        <v>492</v>
      </c>
      <c r="V607" s="29">
        <v>41.083333333336498</v>
      </c>
      <c r="W607" s="29">
        <f t="shared" si="248"/>
        <v>41</v>
      </c>
      <c r="X607" s="41" t="str" cm="1">
        <f t="array" aca="1" ref="X607" ca="1">IFERROR(INDEX('PC&amp;PD'!$A$1:$AP$15,ROW('PC&amp;PD'!$A$15),MATCH(INDIRECT(T607),'PC&amp;PD'!$A$1:$AP$1,0)),"")</f>
        <v/>
      </c>
      <c r="Y607" s="13" t="str">
        <f>IF(OR($N607="",$N607=0),"",IF($N607=$E$7,'Extracted info for SC'!$J$6,IF($N607=$D$26,'Extracted info for SC'!$J$7,IF($N607=$E$26,'Extracted info for SC'!$J$8,IF($N607=$F$26,'Extracted info for SC'!$J$9,IF($N607=$G$26,'Extracted info for SC'!$J$10,IF($N607=$H$26,'Extracted info for SC'!$J$11,IF($N607=$I$26,'Extracted info for SC'!$J$12,IF($N607=$J$26,'Extracted info for SC'!$J$13,IF($N607=$K$26,'Extracted info for SC'!$J$14,IF($N607=$L$26,'Extracted info for SC'!$J$15,IF($N607=$M$26,'Extracted info for SC'!$J$16,IF($N607=$N$26,'Extracted info for SC'!$J$17,IF($N607=$O$26,'Extracted info for SC'!$J$18,""))))))))))))))</f>
        <v/>
      </c>
      <c r="Z607" s="155"/>
      <c r="AA607" s="13" t="str">
        <f t="shared" si="232"/>
        <v/>
      </c>
      <c r="AB607" s="155"/>
      <c r="AC607" s="13" t="str">
        <f t="shared" ca="1" si="237"/>
        <v>$AB</v>
      </c>
      <c r="AD607" s="13" t="str" cm="1">
        <f t="array" aca="1" ref="AD607" ca="1">IFERROR(IF((LEFT(INDIRECT("$F"&amp;$S607),4))="GOTS",IF($G607="Organic","GOTS_Organic_raw",(IF($G607="Responsible","GOTS_Responsible",(IF($G607="No Attribute (Conventional)","GOTS_conventional",(IF($G607="Recycled Pre/Post-Consumer","GOTS_pre_post",(IF($G607="In-Conversion","GOTS_in_conversion",(IF($G607="Sustainably Sourced","Sustainably_sourced",""))))))))))),IF($G607="Organic","Organic",(IF($G607="Responsible","Responsible",(IF($G607="No Attribute (Conventional)","No_Attribute_Conventional",(IF($G607="Recycled Pre/Post-Consumer","Recycled_Pre_Post_Consumer",(IF($G607="In-Conversion","In_Conversion",(IF($G607="Recycled Pre-Consumer","Recycled_Pre_Consumer",(IF($G607="Recycled Post-Consumer","Recycled_Post_Consumer",(IF($G607="Sustainably Sourced","Sustainably_sourced","")))))))))))))))),"")</f>
        <v/>
      </c>
      <c r="AE607" s="13" t="e" cm="1">
        <f t="array" aca="1" ref="AE607" ca="1">IF(INDIRECT("$F"&amp;$S607)="","",IF(LEFT(INDIRECT("$F"&amp;$S607),3)="GRS","GRS_RCS_RM",IF((LEFT(INDIRECT("$F"&amp;$S607),3))="RCS","GRS_RCS_RM",IF(INDIRECT("$F"&amp;$S607)="OCS (No Label)","OCS_Conversion_RM",IF(LEFT(INDIRECT("$F"&amp;$S607),3)="OCS","OCS_RM",IF(RIGHT(INDIRECT("$F"&amp;$S607),10)="conversion","GOTS_RM_conversion",IF((LEFT(INDIRECT("$F"&amp;$S607),4))="GOTS","GOTS_RM","Responsible_RM")))))))</f>
        <v>#REF!</v>
      </c>
      <c r="AF607" s="13" t="str" cm="1">
        <f t="array" aca="1" ref="AF607" ca="1">IF($S607="","",INDIRECT("$Z"&amp;$S607))</f>
        <v/>
      </c>
      <c r="AG607" s="155"/>
      <c r="AH607" s="13" t="str" cm="1">
        <f t="array" aca="1" ref="AH607" ca="1">IFERROR(INDIRECT("$ag"&amp;S607),"")</f>
        <v/>
      </c>
      <c r="AI607" s="13" t="e" cm="1">
        <f t="array" aca="1" ref="AI607" ca="1">INDIRECT("O"&amp;S606)</f>
        <v>#REF!</v>
      </c>
      <c r="AJ607" s="13" t="str">
        <f>IF($I607="","",INDEX('Raw Material'!$A$1:$J$75,MATCH(I607,'Raw Material'!$A$1:$A$75,0),(MATCH(G607,'Raw Material'!$A$1:$J$1,0))))</f>
        <v/>
      </c>
      <c r="AK607" s="13" t="str">
        <f t="shared" si="233"/>
        <v>YANLIŞRM</v>
      </c>
      <c r="AL607" s="153" t="str">
        <f t="shared" si="234"/>
        <v/>
      </c>
    </row>
    <row r="608" spans="1:38" ht="16.5" customHeight="1">
      <c r="A608" s="161"/>
      <c r="B608" s="166"/>
      <c r="C608" s="167"/>
      <c r="D608" s="156"/>
      <c r="E608" s="156"/>
      <c r="F608" s="173"/>
      <c r="G608" s="181"/>
      <c r="H608" s="182"/>
      <c r="I608" s="182"/>
      <c r="J608" s="182"/>
      <c r="K608" s="32"/>
      <c r="L608" s="178"/>
      <c r="M608" s="178"/>
      <c r="N608" s="81"/>
      <c r="O608" s="185"/>
      <c r="P608" s="103"/>
      <c r="Q608" s="84" t="str">
        <f t="shared" si="235"/>
        <v/>
      </c>
      <c r="R608" s="159"/>
      <c r="S608" s="28" t="str" cm="1">
        <f t="array" aca="1" ref="S608" ca="1">IF(INDIRECT("A"&amp;114+$U608)&lt;&gt;"",114+$U608,"")</f>
        <v/>
      </c>
      <c r="T608" s="28" t="str">
        <f t="shared" ca="1" si="236"/>
        <v>$B</v>
      </c>
      <c r="U608" s="29">
        <f t="shared" si="242"/>
        <v>492</v>
      </c>
      <c r="V608" s="29">
        <v>41.166666666669798</v>
      </c>
      <c r="W608" s="29">
        <f t="shared" si="248"/>
        <v>41</v>
      </c>
      <c r="X608" s="41" t="str" cm="1">
        <f t="array" aca="1" ref="X608" ca="1">IFERROR(INDEX('PC&amp;PD'!$A$1:$AP$15,ROW('PC&amp;PD'!$A$15),MATCH(INDIRECT(T608),'PC&amp;PD'!$A$1:$AP$1,0)),"")</f>
        <v/>
      </c>
      <c r="Y608" s="13" t="str">
        <f>IF(OR($N608="",$N608=0),"",IF($N608=$E$7,'Extracted info for SC'!$J$6,IF($N608=$D$26,'Extracted info for SC'!$J$7,IF($N608=$E$26,'Extracted info for SC'!$J$8,IF($N608=$F$26,'Extracted info for SC'!$J$9,IF($N608=$G$26,'Extracted info for SC'!$J$10,IF($N608=$H$26,'Extracted info for SC'!$J$11,IF($N608=$I$26,'Extracted info for SC'!$J$12,IF($N608=$J$26,'Extracted info for SC'!$J$13,IF($N608=$K$26,'Extracted info for SC'!$J$14,IF($N608=$L$26,'Extracted info for SC'!$J$15,IF($N608=$M$26,'Extracted info for SC'!$J$16,IF($N608=$N$26,'Extracted info for SC'!$J$17,IF($N608=$O$26,'Extracted info for SC'!$J$18,""))))))))))))))</f>
        <v/>
      </c>
      <c r="Z608" s="155"/>
      <c r="AA608" s="13" t="str">
        <f t="shared" si="232"/>
        <v/>
      </c>
      <c r="AB608" s="155"/>
      <c r="AC608" s="13" t="str">
        <f t="shared" ca="1" si="237"/>
        <v>$AB</v>
      </c>
      <c r="AD608" s="13" t="str" cm="1">
        <f t="array" aca="1" ref="AD608" ca="1">IFERROR(IF((LEFT(INDIRECT("$F"&amp;$S608),4))="GOTS",IF($G608="Organic","GOTS_Organic_raw",(IF($G608="Responsible","GOTS_Responsible",(IF($G608="No Attribute (Conventional)","GOTS_conventional",(IF($G608="Recycled Pre/Post-Consumer","GOTS_pre_post",(IF($G608="In-Conversion","GOTS_in_conversion",(IF($G608="Sustainably Sourced","Sustainably_sourced",""))))))))))),IF($G608="Organic","Organic",(IF($G608="Responsible","Responsible",(IF($G608="No Attribute (Conventional)","No_Attribute_Conventional",(IF($G608="Recycled Pre/Post-Consumer","Recycled_Pre_Post_Consumer",(IF($G608="In-Conversion","In_Conversion",(IF($G608="Recycled Pre-Consumer","Recycled_Pre_Consumer",(IF($G608="Recycled Post-Consumer","Recycled_Post_Consumer",(IF($G608="Sustainably Sourced","Sustainably_sourced","")))))))))))))))),"")</f>
        <v/>
      </c>
      <c r="AE608" s="13" t="e" cm="1">
        <f t="array" aca="1" ref="AE608" ca="1">IF(INDIRECT("$F"&amp;$S608)="","",IF(LEFT(INDIRECT("$F"&amp;$S608),3)="GRS","GRS_RCS_RM",IF((LEFT(INDIRECT("$F"&amp;$S608),3))="RCS","GRS_RCS_RM",IF(INDIRECT("$F"&amp;$S608)="OCS (No Label)","OCS_Conversion_RM",IF(LEFT(INDIRECT("$F"&amp;$S608),3)="OCS","OCS_RM",IF(RIGHT(INDIRECT("$F"&amp;$S608),10)="conversion","GOTS_RM_conversion",IF((LEFT(INDIRECT("$F"&amp;$S608),4))="GOTS","GOTS_RM","Responsible_RM")))))))</f>
        <v>#REF!</v>
      </c>
      <c r="AF608" s="13" t="str" cm="1">
        <f t="array" aca="1" ref="AF608" ca="1">IF($S608="","",INDIRECT("$Z"&amp;$S608))</f>
        <v/>
      </c>
      <c r="AG608" s="155"/>
      <c r="AH608" s="13" t="str" cm="1">
        <f t="array" aca="1" ref="AH608" ca="1">IFERROR(INDIRECT("$ag"&amp;S608),"")</f>
        <v/>
      </c>
      <c r="AI608" s="13" t="e" cm="1">
        <f t="array" aca="1" ref="AI608" ca="1">INDIRECT("O"&amp;S607)</f>
        <v>#REF!</v>
      </c>
      <c r="AJ608" s="13" t="str">
        <f>IF($I608="","",INDEX('Raw Material'!$A$1:$J$75,MATCH(I608,'Raw Material'!$A$1:$A$75,0),(MATCH(G608,'Raw Material'!$A$1:$J$1,0))))</f>
        <v/>
      </c>
      <c r="AK608" s="13" t="str">
        <f t="shared" si="233"/>
        <v>YANLIŞRM</v>
      </c>
      <c r="AL608" s="153" t="str">
        <f t="shared" si="234"/>
        <v/>
      </c>
    </row>
    <row r="609" spans="1:38" ht="16.5" customHeight="1">
      <c r="A609" s="161"/>
      <c r="B609" s="166"/>
      <c r="C609" s="167"/>
      <c r="D609" s="156"/>
      <c r="E609" s="156"/>
      <c r="F609" s="174"/>
      <c r="G609" s="181"/>
      <c r="H609" s="182"/>
      <c r="I609" s="182"/>
      <c r="J609" s="182"/>
      <c r="K609" s="32"/>
      <c r="L609" s="178"/>
      <c r="M609" s="178"/>
      <c r="N609" s="81"/>
      <c r="O609" s="185"/>
      <c r="P609" s="103"/>
      <c r="Q609" s="84" t="str">
        <f t="shared" si="235"/>
        <v/>
      </c>
      <c r="R609" s="159"/>
      <c r="S609" s="28" t="str" cm="1">
        <f t="array" aca="1" ref="S609" ca="1">IF(INDIRECT("A"&amp;114+$U609)&lt;&gt;"",114+$U609,"")</f>
        <v/>
      </c>
      <c r="T609" s="28" t="str">
        <f t="shared" ca="1" si="236"/>
        <v>$B</v>
      </c>
      <c r="U609" s="29">
        <f t="shared" si="242"/>
        <v>492</v>
      </c>
      <c r="V609" s="29">
        <v>41.250000000003197</v>
      </c>
      <c r="W609" s="29">
        <f t="shared" si="248"/>
        <v>41</v>
      </c>
      <c r="X609" s="41" t="str" cm="1">
        <f t="array" aca="1" ref="X609" ca="1">IFERROR(INDEX('PC&amp;PD'!$A$1:$AP$15,ROW('PC&amp;PD'!$A$15),MATCH(INDIRECT(T609),'PC&amp;PD'!$A$1:$AP$1,0)),"")</f>
        <v/>
      </c>
      <c r="Y609" s="13" t="str">
        <f>IF(OR($N609="",$N609=0),"",IF($N609=$E$7,'Extracted info for SC'!$J$6,IF($N609=$D$26,'Extracted info for SC'!$J$7,IF($N609=$E$26,'Extracted info for SC'!$J$8,IF($N609=$F$26,'Extracted info for SC'!$J$9,IF($N609=$G$26,'Extracted info for SC'!$J$10,IF($N609=$H$26,'Extracted info for SC'!$J$11,IF($N609=$I$26,'Extracted info for SC'!$J$12,IF($N609=$J$26,'Extracted info for SC'!$J$13,IF($N609=$K$26,'Extracted info for SC'!$J$14,IF($N609=$L$26,'Extracted info for SC'!$J$15,IF($N609=$M$26,'Extracted info for SC'!$J$16,IF($N609=$N$26,'Extracted info for SC'!$J$17,IF($N609=$O$26,'Extracted info for SC'!$J$18,""))))))))))))))</f>
        <v/>
      </c>
      <c r="Z609" s="155"/>
      <c r="AA609" s="13" t="str">
        <f t="shared" si="232"/>
        <v/>
      </c>
      <c r="AB609" s="155"/>
      <c r="AC609" s="13" t="str">
        <f t="shared" ca="1" si="237"/>
        <v>$AB</v>
      </c>
      <c r="AD609" s="13" t="str" cm="1">
        <f t="array" aca="1" ref="AD609" ca="1">IFERROR(IF((LEFT(INDIRECT("$F"&amp;$S609),4))="GOTS",IF($G609="Organic","GOTS_Organic_raw",(IF($G609="Responsible","GOTS_Responsible",(IF($G609="No Attribute (Conventional)","GOTS_conventional",(IF($G609="Recycled Pre/Post-Consumer","GOTS_pre_post",(IF($G609="In-Conversion","GOTS_in_conversion",(IF($G609="Sustainably Sourced","Sustainably_sourced",""))))))))))),IF($G609="Organic","Organic",(IF($G609="Responsible","Responsible",(IF($G609="No Attribute (Conventional)","No_Attribute_Conventional",(IF($G609="Recycled Pre/Post-Consumer","Recycled_Pre_Post_Consumer",(IF($G609="In-Conversion","In_Conversion",(IF($G609="Recycled Pre-Consumer","Recycled_Pre_Consumer",(IF($G609="Recycled Post-Consumer","Recycled_Post_Consumer",(IF($G609="Sustainably Sourced","Sustainably_sourced","")))))))))))))))),"")</f>
        <v/>
      </c>
      <c r="AE609" s="13" t="e" cm="1">
        <f t="array" aca="1" ref="AE609" ca="1">IF(INDIRECT("$F"&amp;$S609)="","",IF(LEFT(INDIRECT("$F"&amp;$S609),3)="GRS","GRS_RCS_RM",IF((LEFT(INDIRECT("$F"&amp;$S609),3))="RCS","GRS_RCS_RM",IF(INDIRECT("$F"&amp;$S609)="OCS (No Label)","OCS_Conversion_RM",IF(LEFT(INDIRECT("$F"&amp;$S609),3)="OCS","OCS_RM",IF(RIGHT(INDIRECT("$F"&amp;$S609),10)="conversion","GOTS_RM_conversion",IF((LEFT(INDIRECT("$F"&amp;$S609),4))="GOTS","GOTS_RM","Responsible_RM")))))))</f>
        <v>#REF!</v>
      </c>
      <c r="AF609" s="13" t="str" cm="1">
        <f t="array" aca="1" ref="AF609" ca="1">IF($S609="","",INDIRECT("$Z"&amp;$S609))</f>
        <v/>
      </c>
      <c r="AG609" s="155"/>
      <c r="AH609" s="13" t="str" cm="1">
        <f t="array" aca="1" ref="AH609" ca="1">IFERROR(INDIRECT("$ag"&amp;S609),"")</f>
        <v/>
      </c>
      <c r="AI609" s="13" t="e" cm="1">
        <f t="array" aca="1" ref="AI609" ca="1">INDIRECT("O"&amp;S608)</f>
        <v>#REF!</v>
      </c>
      <c r="AJ609" s="13" t="str">
        <f>IF($I609="","",INDEX('Raw Material'!$A$1:$J$75,MATCH(I609,'Raw Material'!$A$1:$A$75,0),(MATCH(G609,'Raw Material'!$A$1:$J$1,0))))</f>
        <v/>
      </c>
      <c r="AK609" s="13" t="str">
        <f t="shared" si="233"/>
        <v>YANLIŞRM</v>
      </c>
      <c r="AL609" s="153" t="str">
        <f t="shared" si="234"/>
        <v/>
      </c>
    </row>
    <row r="610" spans="1:38" ht="16.5" customHeight="1">
      <c r="A610" s="161"/>
      <c r="B610" s="166"/>
      <c r="C610" s="167"/>
      <c r="D610" s="156"/>
      <c r="E610" s="156"/>
      <c r="F610" s="174"/>
      <c r="G610" s="181"/>
      <c r="H610" s="182"/>
      <c r="I610" s="182"/>
      <c r="J610" s="182"/>
      <c r="K610" s="32"/>
      <c r="L610" s="178"/>
      <c r="M610" s="178"/>
      <c r="N610" s="81"/>
      <c r="O610" s="185"/>
      <c r="P610" s="103"/>
      <c r="Q610" s="84" t="str">
        <f t="shared" si="235"/>
        <v/>
      </c>
      <c r="R610" s="159"/>
      <c r="S610" s="28" t="str" cm="1">
        <f t="array" aca="1" ref="S610" ca="1">IF(INDIRECT("A"&amp;114+$U610)&lt;&gt;"",114+$U610,"")</f>
        <v/>
      </c>
      <c r="T610" s="28" t="str">
        <f t="shared" ca="1" si="236"/>
        <v>$B</v>
      </c>
      <c r="U610" s="29">
        <f t="shared" si="242"/>
        <v>492</v>
      </c>
      <c r="V610" s="29">
        <v>41.333333333336498</v>
      </c>
      <c r="W610" s="29">
        <f t="shared" si="248"/>
        <v>41</v>
      </c>
      <c r="X610" s="41" t="str" cm="1">
        <f t="array" aca="1" ref="X610" ca="1">IFERROR(INDEX('PC&amp;PD'!$A$1:$AP$15,ROW('PC&amp;PD'!$A$15),MATCH(INDIRECT(T610),'PC&amp;PD'!$A$1:$AP$1,0)),"")</f>
        <v/>
      </c>
      <c r="Y610" s="13" t="str">
        <f>IF(OR($N610="",$N610=0),"",IF($N610=$E$7,'Extracted info for SC'!$J$6,IF($N610=$D$26,'Extracted info for SC'!$J$7,IF($N610=$E$26,'Extracted info for SC'!$J$8,IF($N610=$F$26,'Extracted info for SC'!$J$9,IF($N610=$G$26,'Extracted info for SC'!$J$10,IF($N610=$H$26,'Extracted info for SC'!$J$11,IF($N610=$I$26,'Extracted info for SC'!$J$12,IF($N610=$J$26,'Extracted info for SC'!$J$13,IF($N610=$K$26,'Extracted info for SC'!$J$14,IF($N610=$L$26,'Extracted info for SC'!$J$15,IF($N610=$M$26,'Extracted info for SC'!$J$16,IF($N610=$N$26,'Extracted info for SC'!$J$17,IF($N610=$O$26,'Extracted info for SC'!$J$18,""))))))))))))))</f>
        <v/>
      </c>
      <c r="Z610" s="155"/>
      <c r="AA610" s="13" t="str">
        <f t="shared" si="232"/>
        <v/>
      </c>
      <c r="AB610" s="155"/>
      <c r="AC610" s="13" t="str">
        <f t="shared" ca="1" si="237"/>
        <v>$AB</v>
      </c>
      <c r="AD610" s="13" t="str" cm="1">
        <f t="array" aca="1" ref="AD610" ca="1">IFERROR(IF((LEFT(INDIRECT("$F"&amp;$S610),4))="GOTS",IF($G610="Organic","GOTS_Organic_raw",(IF($G610="Responsible","GOTS_Responsible",(IF($G610="No Attribute (Conventional)","GOTS_conventional",(IF($G610="Recycled Pre/Post-Consumer","GOTS_pre_post",(IF($G610="In-Conversion","GOTS_in_conversion",(IF($G610="Sustainably Sourced","Sustainably_sourced",""))))))))))),IF($G610="Organic","Organic",(IF($G610="Responsible","Responsible",(IF($G610="No Attribute (Conventional)","No_Attribute_Conventional",(IF($G610="Recycled Pre/Post-Consumer","Recycled_Pre_Post_Consumer",(IF($G610="In-Conversion","In_Conversion",(IF($G610="Recycled Pre-Consumer","Recycled_Pre_Consumer",(IF($G610="Recycled Post-Consumer","Recycled_Post_Consumer",(IF($G610="Sustainably Sourced","Sustainably_sourced","")))))))))))))))),"")</f>
        <v/>
      </c>
      <c r="AE610" s="13" t="e" cm="1">
        <f t="array" aca="1" ref="AE610" ca="1">IF(INDIRECT("$F"&amp;$S610)="","",IF(LEFT(INDIRECT("$F"&amp;$S610),3)="GRS","GRS_RCS_RM",IF((LEFT(INDIRECT("$F"&amp;$S610),3))="RCS","GRS_RCS_RM",IF(INDIRECT("$F"&amp;$S610)="OCS (No Label)","OCS_Conversion_RM",IF(LEFT(INDIRECT("$F"&amp;$S610),3)="OCS","OCS_RM",IF(RIGHT(INDIRECT("$F"&amp;$S610),10)="conversion","GOTS_RM_conversion",IF((LEFT(INDIRECT("$F"&amp;$S610),4))="GOTS","GOTS_RM","Responsible_RM")))))))</f>
        <v>#REF!</v>
      </c>
      <c r="AF610" s="13" t="str" cm="1">
        <f t="array" aca="1" ref="AF610" ca="1">IF($S610="","",INDIRECT("$Z"&amp;$S610))</f>
        <v/>
      </c>
      <c r="AG610" s="155"/>
      <c r="AH610" s="13" t="str" cm="1">
        <f t="array" aca="1" ref="AH610" ca="1">IFERROR(INDIRECT("$ag"&amp;S610),"")</f>
        <v/>
      </c>
      <c r="AI610" s="13" t="e" cm="1">
        <f t="array" aca="1" ref="AI610" ca="1">INDIRECT("O"&amp;S609)</f>
        <v>#REF!</v>
      </c>
      <c r="AJ610" s="13" t="str">
        <f>IF($I610="","",INDEX('Raw Material'!$A$1:$J$75,MATCH(I610,'Raw Material'!$A$1:$A$75,0),(MATCH(G610,'Raw Material'!$A$1:$J$1,0))))</f>
        <v/>
      </c>
      <c r="AK610" s="13" t="str">
        <f t="shared" si="233"/>
        <v>YANLIŞRM</v>
      </c>
      <c r="AL610" s="153" t="str">
        <f t="shared" si="234"/>
        <v/>
      </c>
    </row>
    <row r="611" spans="1:38" ht="16.5" customHeight="1">
      <c r="A611" s="161"/>
      <c r="B611" s="166"/>
      <c r="C611" s="167"/>
      <c r="D611" s="156"/>
      <c r="E611" s="156"/>
      <c r="F611" s="174"/>
      <c r="G611" s="181"/>
      <c r="H611" s="182"/>
      <c r="I611" s="182"/>
      <c r="J611" s="182"/>
      <c r="K611" s="32"/>
      <c r="L611" s="178"/>
      <c r="M611" s="178"/>
      <c r="N611" s="81"/>
      <c r="O611" s="185"/>
      <c r="P611" s="103"/>
      <c r="Q611" s="84" t="str">
        <f t="shared" si="235"/>
        <v/>
      </c>
      <c r="R611" s="159"/>
      <c r="S611" s="28" t="str" cm="1">
        <f t="array" aca="1" ref="S611" ca="1">IF(INDIRECT("A"&amp;114+$U611)&lt;&gt;"",114+$U611,"")</f>
        <v/>
      </c>
      <c r="T611" s="28" t="str">
        <f t="shared" ca="1" si="236"/>
        <v>$B</v>
      </c>
      <c r="U611" s="29">
        <f t="shared" si="242"/>
        <v>492</v>
      </c>
      <c r="V611" s="29">
        <v>41.416666666669897</v>
      </c>
      <c r="W611" s="29">
        <f t="shared" si="248"/>
        <v>41</v>
      </c>
      <c r="X611" s="41" t="str" cm="1">
        <f t="array" aca="1" ref="X611" ca="1">IFERROR(INDEX('PC&amp;PD'!$A$1:$AP$15,ROW('PC&amp;PD'!$A$15),MATCH(INDIRECT(T611),'PC&amp;PD'!$A$1:$AP$1,0)),"")</f>
        <v/>
      </c>
      <c r="Y611" s="13" t="str">
        <f>IF(OR($N611="",$N611=0),"",IF($N611=$E$7,'Extracted info for SC'!$J$6,IF($N611=$D$26,'Extracted info for SC'!$J$7,IF($N611=$E$26,'Extracted info for SC'!$J$8,IF($N611=$F$26,'Extracted info for SC'!$J$9,IF($N611=$G$26,'Extracted info for SC'!$J$10,IF($N611=$H$26,'Extracted info for SC'!$J$11,IF($N611=$I$26,'Extracted info for SC'!$J$12,IF($N611=$J$26,'Extracted info for SC'!$J$13,IF($N611=$K$26,'Extracted info for SC'!$J$14,IF($N611=$L$26,'Extracted info for SC'!$J$15,IF($N611=$M$26,'Extracted info for SC'!$J$16,IF($N611=$N$26,'Extracted info for SC'!$J$17,IF($N611=$O$26,'Extracted info for SC'!$J$18,""))))))))))))))</f>
        <v/>
      </c>
      <c r="Z611" s="155"/>
      <c r="AA611" s="13" t="str">
        <f t="shared" si="232"/>
        <v/>
      </c>
      <c r="AB611" s="155"/>
      <c r="AC611" s="13" t="str">
        <f t="shared" ca="1" si="237"/>
        <v>$AB</v>
      </c>
      <c r="AD611" s="13" t="str" cm="1">
        <f t="array" aca="1" ref="AD611" ca="1">IFERROR(IF((LEFT(INDIRECT("$F"&amp;$S611),4))="GOTS",IF($G611="Organic","GOTS_Organic_raw",(IF($G611="Responsible","GOTS_Responsible",(IF($G611="No Attribute (Conventional)","GOTS_conventional",(IF($G611="Recycled Pre/Post-Consumer","GOTS_pre_post",(IF($G611="In-Conversion","GOTS_in_conversion",(IF($G611="Sustainably Sourced","Sustainably_sourced",""))))))))))),IF($G611="Organic","Organic",(IF($G611="Responsible","Responsible",(IF($G611="No Attribute (Conventional)","No_Attribute_Conventional",(IF($G611="Recycled Pre/Post-Consumer","Recycled_Pre_Post_Consumer",(IF($G611="In-Conversion","In_Conversion",(IF($G611="Recycled Pre-Consumer","Recycled_Pre_Consumer",(IF($G611="Recycled Post-Consumer","Recycled_Post_Consumer",(IF($G611="Sustainably Sourced","Sustainably_sourced","")))))))))))))))),"")</f>
        <v/>
      </c>
      <c r="AE611" s="13" t="e" cm="1">
        <f t="array" aca="1" ref="AE611" ca="1">IF(INDIRECT("$F"&amp;$S611)="","",IF(LEFT(INDIRECT("$F"&amp;$S611),3)="GRS","GRS_RCS_RM",IF((LEFT(INDIRECT("$F"&amp;$S611),3))="RCS","GRS_RCS_RM",IF(INDIRECT("$F"&amp;$S611)="OCS (No Label)","OCS_Conversion_RM",IF(LEFT(INDIRECT("$F"&amp;$S611),3)="OCS","OCS_RM",IF(RIGHT(INDIRECT("$F"&amp;$S611),10)="conversion","GOTS_RM_conversion",IF((LEFT(INDIRECT("$F"&amp;$S611),4))="GOTS","GOTS_RM","Responsible_RM")))))))</f>
        <v>#REF!</v>
      </c>
      <c r="AF611" s="13" t="str" cm="1">
        <f t="array" aca="1" ref="AF611" ca="1">IF($S611="","",INDIRECT("$Z"&amp;$S611))</f>
        <v/>
      </c>
      <c r="AG611" s="155"/>
      <c r="AH611" s="13" t="str" cm="1">
        <f t="array" aca="1" ref="AH611" ca="1">IFERROR(INDIRECT("$ag"&amp;S611),"")</f>
        <v/>
      </c>
      <c r="AI611" s="13" t="e" cm="1">
        <f t="array" aca="1" ref="AI611" ca="1">INDIRECT("O"&amp;S610)</f>
        <v>#REF!</v>
      </c>
      <c r="AJ611" s="13" t="str">
        <f>IF($I611="","",INDEX('Raw Material'!$A$1:$J$75,MATCH(I611,'Raw Material'!$A$1:$A$75,0),(MATCH(G611,'Raw Material'!$A$1:$J$1,0))))</f>
        <v/>
      </c>
      <c r="AK611" s="13" t="str">
        <f t="shared" si="233"/>
        <v>YANLIŞRM</v>
      </c>
      <c r="AL611" s="153" t="str">
        <f t="shared" si="234"/>
        <v/>
      </c>
    </row>
    <row r="612" spans="1:38" ht="16.5" customHeight="1">
      <c r="A612" s="162"/>
      <c r="B612" s="168"/>
      <c r="C612" s="169"/>
      <c r="D612" s="156"/>
      <c r="E612" s="156"/>
      <c r="F612" s="175"/>
      <c r="G612" s="181"/>
      <c r="H612" s="182"/>
      <c r="I612" s="182"/>
      <c r="J612" s="182"/>
      <c r="K612" s="32"/>
      <c r="L612" s="179"/>
      <c r="M612" s="179"/>
      <c r="N612" s="81"/>
      <c r="O612" s="185"/>
      <c r="P612" s="103"/>
      <c r="Q612" s="84" t="str">
        <f t="shared" si="235"/>
        <v/>
      </c>
      <c r="R612" s="159"/>
      <c r="S612" s="28" t="str" cm="1">
        <f t="array" aca="1" ref="S612" ca="1">IF(INDIRECT("A"&amp;114+$U612)&lt;&gt;"",114+$U612,"")</f>
        <v/>
      </c>
      <c r="T612" s="28" t="str">
        <f t="shared" ca="1" si="236"/>
        <v>$B</v>
      </c>
      <c r="U612" s="29">
        <f t="shared" si="242"/>
        <v>492</v>
      </c>
      <c r="V612" s="29">
        <v>41.500000000003197</v>
      </c>
      <c r="W612" s="29">
        <f t="shared" si="248"/>
        <v>41</v>
      </c>
      <c r="X612" s="41" t="str" cm="1">
        <f t="array" aca="1" ref="X612" ca="1">IFERROR(INDEX('PC&amp;PD'!$A$1:$AP$15,ROW('PC&amp;PD'!$A$15),MATCH(INDIRECT(T612),'PC&amp;PD'!$A$1:$AP$1,0)),"")</f>
        <v/>
      </c>
      <c r="Y612" s="13" t="str">
        <f>IF(OR($N612="",$N612=0),"",IF($N612=$E$7,'Extracted info for SC'!$J$6,IF($N612=$D$26,'Extracted info for SC'!$J$7,IF($N612=$E$26,'Extracted info for SC'!$J$8,IF($N612=$F$26,'Extracted info for SC'!$J$9,IF($N612=$G$26,'Extracted info for SC'!$J$10,IF($N612=$H$26,'Extracted info for SC'!$J$11,IF($N612=$I$26,'Extracted info for SC'!$J$12,IF($N612=$J$26,'Extracted info for SC'!$J$13,IF($N612=$K$26,'Extracted info for SC'!$J$14,IF($N612=$L$26,'Extracted info for SC'!$J$15,IF($N612=$M$26,'Extracted info for SC'!$J$16,IF($N612=$N$26,'Extracted info for SC'!$J$17,IF($N612=$O$26,'Extracted info for SC'!$J$18,""))))))))))))))</f>
        <v/>
      </c>
      <c r="Z612" s="155"/>
      <c r="AA612" s="13" t="str">
        <f t="shared" si="232"/>
        <v/>
      </c>
      <c r="AB612" s="155"/>
      <c r="AC612" s="13" t="str">
        <f t="shared" ca="1" si="237"/>
        <v>$AB</v>
      </c>
      <c r="AD612" s="13" t="str" cm="1">
        <f t="array" aca="1" ref="AD612" ca="1">IFERROR(IF((LEFT(INDIRECT("$F"&amp;$S612),4))="GOTS",IF($G612="Organic","GOTS_Organic_raw",(IF($G612="Responsible","GOTS_Responsible",(IF($G612="No Attribute (Conventional)","GOTS_conventional",(IF($G612="Recycled Pre/Post-Consumer","GOTS_pre_post",(IF($G612="In-Conversion","GOTS_in_conversion",(IF($G612="Sustainably Sourced","Sustainably_sourced",""))))))))))),IF($G612="Organic","Organic",(IF($G612="Responsible","Responsible",(IF($G612="No Attribute (Conventional)","No_Attribute_Conventional",(IF($G612="Recycled Pre/Post-Consumer","Recycled_Pre_Post_Consumer",(IF($G612="In-Conversion","In_Conversion",(IF($G612="Recycled Pre-Consumer","Recycled_Pre_Consumer",(IF($G612="Recycled Post-Consumer","Recycled_Post_Consumer",(IF($G612="Sustainably Sourced","Sustainably_sourced","")))))))))))))))),"")</f>
        <v/>
      </c>
      <c r="AE612" s="13" t="e" cm="1">
        <f t="array" aca="1" ref="AE612" ca="1">IF(INDIRECT("$F"&amp;$S612)="","",IF(LEFT(INDIRECT("$F"&amp;$S612),3)="GRS","GRS_RCS_RM",IF((LEFT(INDIRECT("$F"&amp;$S612),3))="RCS","GRS_RCS_RM",IF(INDIRECT("$F"&amp;$S612)="OCS (No Label)","OCS_Conversion_RM",IF(LEFT(INDIRECT("$F"&amp;$S612),3)="OCS","OCS_RM",IF(RIGHT(INDIRECT("$F"&amp;$S612),10)="conversion","GOTS_RM_conversion",IF((LEFT(INDIRECT("$F"&amp;$S612),4))="GOTS","GOTS_RM","Responsible_RM")))))))</f>
        <v>#REF!</v>
      </c>
      <c r="AF612" s="13" t="str" cm="1">
        <f t="array" aca="1" ref="AF612" ca="1">IF($S612="","",INDIRECT("$Z"&amp;$S612))</f>
        <v/>
      </c>
      <c r="AG612" s="155"/>
      <c r="AH612" s="13" t="str" cm="1">
        <f t="array" aca="1" ref="AH612" ca="1">IFERROR(INDIRECT("$ag"&amp;S612),"")</f>
        <v/>
      </c>
      <c r="AI612" s="13" t="e" cm="1">
        <f t="array" aca="1" ref="AI612" ca="1">INDIRECT("O"&amp;S611)</f>
        <v>#REF!</v>
      </c>
      <c r="AJ612" s="13" t="str">
        <f>IF($I612="","",INDEX('Raw Material'!$A$1:$J$75,MATCH(I612,'Raw Material'!$A$1:$A$75,0),(MATCH(G612,'Raw Material'!$A$1:$J$1,0))))</f>
        <v/>
      </c>
      <c r="AK612" s="13" t="str">
        <f t="shared" si="233"/>
        <v>YANLIŞRM</v>
      </c>
      <c r="AL612" s="153" t="str">
        <f t="shared" si="234"/>
        <v/>
      </c>
    </row>
    <row r="613" spans="1:38" ht="16.5" customHeight="1">
      <c r="A613" s="162"/>
      <c r="B613" s="168"/>
      <c r="C613" s="169"/>
      <c r="D613" s="156"/>
      <c r="E613" s="156"/>
      <c r="F613" s="175"/>
      <c r="G613" s="181"/>
      <c r="H613" s="182"/>
      <c r="I613" s="182"/>
      <c r="J613" s="182"/>
      <c r="K613" s="32"/>
      <c r="L613" s="179"/>
      <c r="M613" s="179"/>
      <c r="N613" s="81"/>
      <c r="O613" s="185"/>
      <c r="P613" s="103"/>
      <c r="Q613" s="84" t="str">
        <f t="shared" si="235"/>
        <v/>
      </c>
      <c r="R613" s="159"/>
      <c r="S613" s="28" t="str" cm="1">
        <f t="array" aca="1" ref="S613" ca="1">IF(INDIRECT("A"&amp;114+$U613)&lt;&gt;"",114+$U613,"")</f>
        <v/>
      </c>
      <c r="T613" s="28" t="str">
        <f t="shared" ca="1" si="236"/>
        <v>$B</v>
      </c>
      <c r="U613" s="29">
        <f t="shared" si="242"/>
        <v>492</v>
      </c>
      <c r="V613" s="29">
        <v>41.583333333336498</v>
      </c>
      <c r="W613" s="29">
        <f t="shared" si="248"/>
        <v>41</v>
      </c>
      <c r="X613" s="41" t="str" cm="1">
        <f t="array" aca="1" ref="X613" ca="1">IFERROR(INDEX('PC&amp;PD'!$A$1:$AP$15,ROW('PC&amp;PD'!$A$15),MATCH(INDIRECT(T613),'PC&amp;PD'!$A$1:$AP$1,0)),"")</f>
        <v/>
      </c>
      <c r="Y613" s="13" t="str">
        <f>IF(OR($N613="",$N613=0),"",IF($N613=$E$7,'Extracted info for SC'!$J$6,IF($N613=$D$26,'Extracted info for SC'!$J$7,IF($N613=$E$26,'Extracted info for SC'!$J$8,IF($N613=$F$26,'Extracted info for SC'!$J$9,IF($N613=$G$26,'Extracted info for SC'!$J$10,IF($N613=$H$26,'Extracted info for SC'!$J$11,IF($N613=$I$26,'Extracted info for SC'!$J$12,IF($N613=$J$26,'Extracted info for SC'!$J$13,IF($N613=$K$26,'Extracted info for SC'!$J$14,IF($N613=$L$26,'Extracted info for SC'!$J$15,IF($N613=$M$26,'Extracted info for SC'!$J$16,IF($N613=$N$26,'Extracted info for SC'!$J$17,IF($N613=$O$26,'Extracted info for SC'!$J$18,""))))))))))))))</f>
        <v/>
      </c>
      <c r="Z613" s="155"/>
      <c r="AA613" s="13" t="str">
        <f t="shared" si="232"/>
        <v/>
      </c>
      <c r="AB613" s="155"/>
      <c r="AC613" s="13" t="str">
        <f t="shared" ca="1" si="237"/>
        <v>$AB</v>
      </c>
      <c r="AD613" s="13" t="str" cm="1">
        <f t="array" aca="1" ref="AD613" ca="1">IFERROR(IF((LEFT(INDIRECT("$F"&amp;$S613),4))="GOTS",IF($G613="Organic","GOTS_Organic_raw",(IF($G613="Responsible","GOTS_Responsible",(IF($G613="No Attribute (Conventional)","GOTS_conventional",(IF($G613="Recycled Pre/Post-Consumer","GOTS_pre_post",(IF($G613="In-Conversion","GOTS_in_conversion",(IF($G613="Sustainably Sourced","Sustainably_sourced",""))))))))))),IF($G613="Organic","Organic",(IF($G613="Responsible","Responsible",(IF($G613="No Attribute (Conventional)","No_Attribute_Conventional",(IF($G613="Recycled Pre/Post-Consumer","Recycled_Pre_Post_Consumer",(IF($G613="In-Conversion","In_Conversion",(IF($G613="Recycled Pre-Consumer","Recycled_Pre_Consumer",(IF($G613="Recycled Post-Consumer","Recycled_Post_Consumer",(IF($G613="Sustainably Sourced","Sustainably_sourced","")))))))))))))))),"")</f>
        <v/>
      </c>
      <c r="AE613" s="13" t="e" cm="1">
        <f t="array" aca="1" ref="AE613" ca="1">IF(INDIRECT("$F"&amp;$S613)="","",IF(LEFT(INDIRECT("$F"&amp;$S613),3)="GRS","GRS_RCS_RM",IF((LEFT(INDIRECT("$F"&amp;$S613),3))="RCS","GRS_RCS_RM",IF(INDIRECT("$F"&amp;$S613)="OCS (No Label)","OCS_Conversion_RM",IF(LEFT(INDIRECT("$F"&amp;$S613),3)="OCS","OCS_RM",IF(RIGHT(INDIRECT("$F"&amp;$S613),10)="conversion","GOTS_RM_conversion",IF((LEFT(INDIRECT("$F"&amp;$S613),4))="GOTS","GOTS_RM","Responsible_RM")))))))</f>
        <v>#REF!</v>
      </c>
      <c r="AF613" s="13" t="str" cm="1">
        <f t="array" aca="1" ref="AF613" ca="1">IF($S613="","",INDIRECT("$Z"&amp;$S613))</f>
        <v/>
      </c>
      <c r="AG613" s="155"/>
      <c r="AH613" s="13" t="str" cm="1">
        <f t="array" aca="1" ref="AH613" ca="1">IFERROR(INDIRECT("$ag"&amp;S613),"")</f>
        <v/>
      </c>
      <c r="AI613" s="13" t="e" cm="1">
        <f t="array" aca="1" ref="AI613" ca="1">INDIRECT("O"&amp;S612)</f>
        <v>#REF!</v>
      </c>
      <c r="AJ613" s="13" t="str">
        <f>IF($I613="","",INDEX('Raw Material'!$A$1:$J$75,MATCH(I613,'Raw Material'!$A$1:$A$75,0),(MATCH(G613,'Raw Material'!$A$1:$J$1,0))))</f>
        <v/>
      </c>
      <c r="AK613" s="13" t="str">
        <f t="shared" si="233"/>
        <v>YANLIŞRM</v>
      </c>
      <c r="AL613" s="153" t="str">
        <f t="shared" si="234"/>
        <v/>
      </c>
    </row>
    <row r="614" spans="1:38" ht="16.5" customHeight="1">
      <c r="A614" s="162"/>
      <c r="B614" s="168"/>
      <c r="C614" s="169"/>
      <c r="D614" s="156"/>
      <c r="E614" s="156"/>
      <c r="F614" s="175"/>
      <c r="G614" s="181"/>
      <c r="H614" s="182"/>
      <c r="I614" s="182"/>
      <c r="J614" s="182"/>
      <c r="K614" s="32"/>
      <c r="L614" s="179"/>
      <c r="M614" s="179"/>
      <c r="N614" s="81"/>
      <c r="O614" s="185"/>
      <c r="P614" s="103"/>
      <c r="Q614" s="84" t="str">
        <f t="shared" si="235"/>
        <v/>
      </c>
      <c r="R614" s="159"/>
      <c r="S614" s="28" t="str" cm="1">
        <f t="array" aca="1" ref="S614" ca="1">IF(INDIRECT("A"&amp;114+$U614)&lt;&gt;"",114+$U614,"")</f>
        <v/>
      </c>
      <c r="T614" s="28" t="str">
        <f t="shared" ca="1" si="236"/>
        <v>$B</v>
      </c>
      <c r="U614" s="29">
        <f t="shared" si="242"/>
        <v>492</v>
      </c>
      <c r="V614" s="29">
        <v>41.666666666669897</v>
      </c>
      <c r="W614" s="29">
        <f t="shared" si="248"/>
        <v>41</v>
      </c>
      <c r="X614" s="41" t="str" cm="1">
        <f t="array" aca="1" ref="X614" ca="1">IFERROR(INDEX('PC&amp;PD'!$A$1:$AP$15,ROW('PC&amp;PD'!$A$15),MATCH(INDIRECT(T614),'PC&amp;PD'!$A$1:$AP$1,0)),"")</f>
        <v/>
      </c>
      <c r="Y614" s="13" t="str">
        <f>IF(OR($N614="",$N614=0),"",IF($N614=$E$7,'Extracted info for SC'!$J$6,IF($N614=$D$26,'Extracted info for SC'!$J$7,IF($N614=$E$26,'Extracted info for SC'!$J$8,IF($N614=$F$26,'Extracted info for SC'!$J$9,IF($N614=$G$26,'Extracted info for SC'!$J$10,IF($N614=$H$26,'Extracted info for SC'!$J$11,IF($N614=$I$26,'Extracted info for SC'!$J$12,IF($N614=$J$26,'Extracted info for SC'!$J$13,IF($N614=$K$26,'Extracted info for SC'!$J$14,IF($N614=$L$26,'Extracted info for SC'!$J$15,IF($N614=$M$26,'Extracted info for SC'!$J$16,IF($N614=$N$26,'Extracted info for SC'!$J$17,IF($N614=$O$26,'Extracted info for SC'!$J$18,""))))))))))))))</f>
        <v/>
      </c>
      <c r="Z614" s="155"/>
      <c r="AA614" s="13" t="str">
        <f t="shared" si="232"/>
        <v/>
      </c>
      <c r="AB614" s="155"/>
      <c r="AC614" s="13" t="str">
        <f t="shared" ca="1" si="237"/>
        <v>$AB</v>
      </c>
      <c r="AD614" s="13" t="str" cm="1">
        <f t="array" aca="1" ref="AD614" ca="1">IFERROR(IF((LEFT(INDIRECT("$F"&amp;$S614),4))="GOTS",IF($G614="Organic","GOTS_Organic_raw",(IF($G614="Responsible","GOTS_Responsible",(IF($G614="No Attribute (Conventional)","GOTS_conventional",(IF($G614="Recycled Pre/Post-Consumer","GOTS_pre_post",(IF($G614="In-Conversion","GOTS_in_conversion",(IF($G614="Sustainably Sourced","Sustainably_sourced",""))))))))))),IF($G614="Organic","Organic",(IF($G614="Responsible","Responsible",(IF($G614="No Attribute (Conventional)","No_Attribute_Conventional",(IF($G614="Recycled Pre/Post-Consumer","Recycled_Pre_Post_Consumer",(IF($G614="In-Conversion","In_Conversion",(IF($G614="Recycled Pre-Consumer","Recycled_Pre_Consumer",(IF($G614="Recycled Post-Consumer","Recycled_Post_Consumer",(IF($G614="Sustainably Sourced","Sustainably_sourced","")))))))))))))))),"")</f>
        <v/>
      </c>
      <c r="AE614" s="13" t="e" cm="1">
        <f t="array" aca="1" ref="AE614" ca="1">IF(INDIRECT("$F"&amp;$S614)="","",IF(LEFT(INDIRECT("$F"&amp;$S614),3)="GRS","GRS_RCS_RM",IF((LEFT(INDIRECT("$F"&amp;$S614),3))="RCS","GRS_RCS_RM",IF(INDIRECT("$F"&amp;$S614)="OCS (No Label)","OCS_Conversion_RM",IF(LEFT(INDIRECT("$F"&amp;$S614),3)="OCS","OCS_RM",IF(RIGHT(INDIRECT("$F"&amp;$S614),10)="conversion","GOTS_RM_conversion",IF((LEFT(INDIRECT("$F"&amp;$S614),4))="GOTS","GOTS_RM","Responsible_RM")))))))</f>
        <v>#REF!</v>
      </c>
      <c r="AF614" s="13" t="str" cm="1">
        <f t="array" aca="1" ref="AF614" ca="1">IF($S614="","",INDIRECT("$Z"&amp;$S614))</f>
        <v/>
      </c>
      <c r="AG614" s="155"/>
      <c r="AH614" s="13" t="str" cm="1">
        <f t="array" aca="1" ref="AH614" ca="1">IFERROR(INDIRECT("$ag"&amp;S614),"")</f>
        <v/>
      </c>
      <c r="AI614" s="13" t="e" cm="1">
        <f t="array" aca="1" ref="AI614" ca="1">INDIRECT("O"&amp;S613)</f>
        <v>#REF!</v>
      </c>
      <c r="AJ614" s="13" t="str">
        <f>IF($I614="","",INDEX('Raw Material'!$A$1:$J$75,MATCH(I614,'Raw Material'!$A$1:$A$75,0),(MATCH(G614,'Raw Material'!$A$1:$J$1,0))))</f>
        <v/>
      </c>
      <c r="AK614" s="13" t="str">
        <f t="shared" si="233"/>
        <v>YANLIŞRM</v>
      </c>
      <c r="AL614" s="153" t="str">
        <f t="shared" si="234"/>
        <v/>
      </c>
    </row>
    <row r="615" spans="1:38" ht="16.5" customHeight="1">
      <c r="A615" s="162"/>
      <c r="B615" s="168"/>
      <c r="C615" s="169"/>
      <c r="D615" s="156"/>
      <c r="E615" s="156"/>
      <c r="F615" s="175"/>
      <c r="G615" s="181"/>
      <c r="H615" s="182"/>
      <c r="I615" s="182"/>
      <c r="J615" s="182"/>
      <c r="K615" s="32"/>
      <c r="L615" s="179"/>
      <c r="M615" s="179"/>
      <c r="N615" s="81"/>
      <c r="O615" s="185"/>
      <c r="P615" s="103"/>
      <c r="Q615" s="84" t="str">
        <f t="shared" si="235"/>
        <v/>
      </c>
      <c r="R615" s="159"/>
      <c r="S615" s="28" t="str" cm="1">
        <f t="array" aca="1" ref="S615" ca="1">IF(INDIRECT("A"&amp;114+$U615)&lt;&gt;"",114+$U615,"")</f>
        <v/>
      </c>
      <c r="T615" s="28" t="str">
        <f t="shared" ca="1" si="236"/>
        <v>$B</v>
      </c>
      <c r="U615" s="29">
        <f t="shared" si="242"/>
        <v>492</v>
      </c>
      <c r="V615" s="29">
        <v>41.750000000003197</v>
      </c>
      <c r="W615" s="29">
        <f t="shared" si="248"/>
        <v>41</v>
      </c>
      <c r="X615" s="41" t="str" cm="1">
        <f t="array" aca="1" ref="X615" ca="1">IFERROR(INDEX('PC&amp;PD'!$A$1:$AP$15,ROW('PC&amp;PD'!$A$15),MATCH(INDIRECT(T615),'PC&amp;PD'!$A$1:$AP$1,0)),"")</f>
        <v/>
      </c>
      <c r="Y615" s="13" t="str">
        <f>IF(OR($N615="",$N615=0),"",IF($N615=$E$7,'Extracted info for SC'!$J$6,IF($N615=$D$26,'Extracted info for SC'!$J$7,IF($N615=$E$26,'Extracted info for SC'!$J$8,IF($N615=$F$26,'Extracted info for SC'!$J$9,IF($N615=$G$26,'Extracted info for SC'!$J$10,IF($N615=$H$26,'Extracted info for SC'!$J$11,IF($N615=$I$26,'Extracted info for SC'!$J$12,IF($N615=$J$26,'Extracted info for SC'!$J$13,IF($N615=$K$26,'Extracted info for SC'!$J$14,IF($N615=$L$26,'Extracted info for SC'!$J$15,IF($N615=$M$26,'Extracted info for SC'!$J$16,IF($N615=$N$26,'Extracted info for SC'!$J$17,IF($N615=$O$26,'Extracted info for SC'!$J$18,""))))))))))))))</f>
        <v/>
      </c>
      <c r="Z615" s="155"/>
      <c r="AA615" s="13" t="str">
        <f t="shared" si="232"/>
        <v/>
      </c>
      <c r="AB615" s="155"/>
      <c r="AC615" s="13" t="str">
        <f t="shared" ca="1" si="237"/>
        <v>$AB</v>
      </c>
      <c r="AD615" s="13" t="str" cm="1">
        <f t="array" aca="1" ref="AD615" ca="1">IFERROR(IF((LEFT(INDIRECT("$F"&amp;$S615),4))="GOTS",IF($G615="Organic","GOTS_Organic_raw",(IF($G615="Responsible","GOTS_Responsible",(IF($G615="No Attribute (Conventional)","GOTS_conventional",(IF($G615="Recycled Pre/Post-Consumer","GOTS_pre_post",(IF($G615="In-Conversion","GOTS_in_conversion",(IF($G615="Sustainably Sourced","Sustainably_sourced",""))))))))))),IF($G615="Organic","Organic",(IF($G615="Responsible","Responsible",(IF($G615="No Attribute (Conventional)","No_Attribute_Conventional",(IF($G615="Recycled Pre/Post-Consumer","Recycled_Pre_Post_Consumer",(IF($G615="In-Conversion","In_Conversion",(IF($G615="Recycled Pre-Consumer","Recycled_Pre_Consumer",(IF($G615="Recycled Post-Consumer","Recycled_Post_Consumer",(IF($G615="Sustainably Sourced","Sustainably_sourced","")))))))))))))))),"")</f>
        <v/>
      </c>
      <c r="AE615" s="13" t="e" cm="1">
        <f t="array" aca="1" ref="AE615" ca="1">IF(INDIRECT("$F"&amp;$S615)="","",IF(LEFT(INDIRECT("$F"&amp;$S615),3)="GRS","GRS_RCS_RM",IF((LEFT(INDIRECT("$F"&amp;$S615),3))="RCS","GRS_RCS_RM",IF(INDIRECT("$F"&amp;$S615)="OCS (No Label)","OCS_Conversion_RM",IF(LEFT(INDIRECT("$F"&amp;$S615),3)="OCS","OCS_RM",IF(RIGHT(INDIRECT("$F"&amp;$S615),10)="conversion","GOTS_RM_conversion",IF((LEFT(INDIRECT("$F"&amp;$S615),4))="GOTS","GOTS_RM","Responsible_RM")))))))</f>
        <v>#REF!</v>
      </c>
      <c r="AF615" s="13" t="str" cm="1">
        <f t="array" aca="1" ref="AF615" ca="1">IF($S615="","",INDIRECT("$Z"&amp;$S615))</f>
        <v/>
      </c>
      <c r="AG615" s="155"/>
      <c r="AH615" s="13" t="str" cm="1">
        <f t="array" aca="1" ref="AH615" ca="1">IFERROR(INDIRECT("$ag"&amp;S615),"")</f>
        <v/>
      </c>
      <c r="AI615" s="13" t="e" cm="1">
        <f t="array" aca="1" ref="AI615" ca="1">INDIRECT("O"&amp;S614)</f>
        <v>#REF!</v>
      </c>
      <c r="AJ615" s="13" t="str">
        <f>IF($I615="","",INDEX('Raw Material'!$A$1:$J$75,MATCH(I615,'Raw Material'!$A$1:$A$75,0),(MATCH(G615,'Raw Material'!$A$1:$J$1,0))))</f>
        <v/>
      </c>
      <c r="AK615" s="13" t="str">
        <f t="shared" si="233"/>
        <v>YANLIŞRM</v>
      </c>
      <c r="AL615" s="153" t="str">
        <f t="shared" si="234"/>
        <v/>
      </c>
    </row>
    <row r="616" spans="1:38" ht="16.5" customHeight="1">
      <c r="A616" s="162"/>
      <c r="B616" s="168"/>
      <c r="C616" s="169"/>
      <c r="D616" s="156"/>
      <c r="E616" s="156"/>
      <c r="F616" s="175"/>
      <c r="G616" s="181"/>
      <c r="H616" s="182"/>
      <c r="I616" s="182"/>
      <c r="J616" s="182"/>
      <c r="K616" s="32"/>
      <c r="L616" s="179"/>
      <c r="M616" s="179"/>
      <c r="N616" s="81"/>
      <c r="O616" s="185"/>
      <c r="P616" s="103"/>
      <c r="Q616" s="84" t="str">
        <f t="shared" si="235"/>
        <v/>
      </c>
      <c r="R616" s="159"/>
      <c r="S616" s="28" t="str" cm="1">
        <f t="array" aca="1" ref="S616" ca="1">IF(INDIRECT("A"&amp;114+$U616)&lt;&gt;"",114+$U616,"")</f>
        <v/>
      </c>
      <c r="T616" s="28" t="str">
        <f t="shared" ca="1" si="236"/>
        <v>$B</v>
      </c>
      <c r="U616" s="29">
        <f t="shared" si="242"/>
        <v>492</v>
      </c>
      <c r="V616" s="29">
        <v>41.833333333336597</v>
      </c>
      <c r="W616" s="29">
        <f t="shared" si="248"/>
        <v>41</v>
      </c>
      <c r="X616" s="41" t="str" cm="1">
        <f t="array" aca="1" ref="X616" ca="1">IFERROR(INDEX('PC&amp;PD'!$A$1:$AP$15,ROW('PC&amp;PD'!$A$15),MATCH(INDIRECT(T616),'PC&amp;PD'!$A$1:$AP$1,0)),"")</f>
        <v/>
      </c>
      <c r="Y616" s="13" t="str">
        <f>IF(OR($N616="",$N616=0),"",IF($N616=$E$7,'Extracted info for SC'!$J$6,IF($N616=$D$26,'Extracted info for SC'!$J$7,IF($N616=$E$26,'Extracted info for SC'!$J$8,IF($N616=$F$26,'Extracted info for SC'!$J$9,IF($N616=$G$26,'Extracted info for SC'!$J$10,IF($N616=$H$26,'Extracted info for SC'!$J$11,IF($N616=$I$26,'Extracted info for SC'!$J$12,IF($N616=$J$26,'Extracted info for SC'!$J$13,IF($N616=$K$26,'Extracted info for SC'!$J$14,IF($N616=$L$26,'Extracted info for SC'!$J$15,IF($N616=$M$26,'Extracted info for SC'!$J$16,IF($N616=$N$26,'Extracted info for SC'!$J$17,IF($N616=$O$26,'Extracted info for SC'!$J$18,""))))))))))))))</f>
        <v/>
      </c>
      <c r="Z616" s="155"/>
      <c r="AA616" s="13" t="str">
        <f t="shared" si="232"/>
        <v/>
      </c>
      <c r="AB616" s="155"/>
      <c r="AC616" s="13" t="str">
        <f t="shared" ca="1" si="237"/>
        <v>$AB</v>
      </c>
      <c r="AD616" s="13" t="str" cm="1">
        <f t="array" aca="1" ref="AD616" ca="1">IFERROR(IF((LEFT(INDIRECT("$F"&amp;$S616),4))="GOTS",IF($G616="Organic","GOTS_Organic_raw",(IF($G616="Responsible","GOTS_Responsible",(IF($G616="No Attribute (Conventional)","GOTS_conventional",(IF($G616="Recycled Pre/Post-Consumer","GOTS_pre_post",(IF($G616="In-Conversion","GOTS_in_conversion",(IF($G616="Sustainably Sourced","Sustainably_sourced",""))))))))))),IF($G616="Organic","Organic",(IF($G616="Responsible","Responsible",(IF($G616="No Attribute (Conventional)","No_Attribute_Conventional",(IF($G616="Recycled Pre/Post-Consumer","Recycled_Pre_Post_Consumer",(IF($G616="In-Conversion","In_Conversion",(IF($G616="Recycled Pre-Consumer","Recycled_Pre_Consumer",(IF($G616="Recycled Post-Consumer","Recycled_Post_Consumer",(IF($G616="Sustainably Sourced","Sustainably_sourced","")))))))))))))))),"")</f>
        <v/>
      </c>
      <c r="AE616" s="13" t="e" cm="1">
        <f t="array" aca="1" ref="AE616" ca="1">IF(INDIRECT("$F"&amp;$S616)="","",IF(LEFT(INDIRECT("$F"&amp;$S616),3)="GRS","GRS_RCS_RM",IF((LEFT(INDIRECT("$F"&amp;$S616),3))="RCS","GRS_RCS_RM",IF(INDIRECT("$F"&amp;$S616)="OCS (No Label)","OCS_Conversion_RM",IF(LEFT(INDIRECT("$F"&amp;$S616),3)="OCS","OCS_RM",IF(RIGHT(INDIRECT("$F"&amp;$S616),10)="conversion","GOTS_RM_conversion",IF((LEFT(INDIRECT("$F"&amp;$S616),4))="GOTS","GOTS_RM","Responsible_RM")))))))</f>
        <v>#REF!</v>
      </c>
      <c r="AF616" s="13" t="str" cm="1">
        <f t="array" aca="1" ref="AF616" ca="1">IF($S616="","",INDIRECT("$Z"&amp;$S616))</f>
        <v/>
      </c>
      <c r="AG616" s="155"/>
      <c r="AH616" s="13" t="str" cm="1">
        <f t="array" aca="1" ref="AH616" ca="1">IFERROR(INDIRECT("$ag"&amp;S616),"")</f>
        <v/>
      </c>
      <c r="AI616" s="13" t="e" cm="1">
        <f t="array" aca="1" ref="AI616" ca="1">INDIRECT("O"&amp;S615)</f>
        <v>#REF!</v>
      </c>
      <c r="AJ616" s="13" t="str">
        <f>IF($I616="","",INDEX('Raw Material'!$A$1:$J$75,MATCH(I616,'Raw Material'!$A$1:$A$75,0),(MATCH(G616,'Raw Material'!$A$1:$J$1,0))))</f>
        <v/>
      </c>
      <c r="AK616" s="13" t="str">
        <f t="shared" si="233"/>
        <v>YANLIŞRM</v>
      </c>
      <c r="AL616" s="153" t="str">
        <f t="shared" si="234"/>
        <v/>
      </c>
    </row>
    <row r="617" spans="1:38" ht="16.5" customHeight="1" thickBot="1">
      <c r="A617" s="163"/>
      <c r="B617" s="170"/>
      <c r="C617" s="171"/>
      <c r="D617" s="156"/>
      <c r="E617" s="156"/>
      <c r="F617" s="176"/>
      <c r="G617" s="157"/>
      <c r="H617" s="158"/>
      <c r="I617" s="158"/>
      <c r="J617" s="158"/>
      <c r="K617" s="33"/>
      <c r="L617" s="180"/>
      <c r="M617" s="180"/>
      <c r="N617" s="82"/>
      <c r="O617" s="186"/>
      <c r="P617" s="103"/>
      <c r="Q617" s="84" t="str">
        <f t="shared" si="235"/>
        <v/>
      </c>
      <c r="R617" s="159"/>
      <c r="S617" s="28" t="str" cm="1">
        <f t="array" aca="1" ref="S617" ca="1">IF(INDIRECT("A"&amp;114+$U617)&lt;&gt;"",114+$U617,"")</f>
        <v/>
      </c>
      <c r="T617" s="28" t="str">
        <f t="shared" ca="1" si="236"/>
        <v>$B</v>
      </c>
      <c r="U617" s="29">
        <f t="shared" si="242"/>
        <v>492</v>
      </c>
      <c r="V617" s="29">
        <v>41.916666666669897</v>
      </c>
      <c r="W617" s="29">
        <f t="shared" si="248"/>
        <v>41</v>
      </c>
      <c r="X617" s="41" t="str" cm="1">
        <f t="array" aca="1" ref="X617" ca="1">IFERROR(INDEX('PC&amp;PD'!$A$1:$AP$15,ROW('PC&amp;PD'!$A$15),MATCH(INDIRECT(T617),'PC&amp;PD'!$A$1:$AP$1,0)),"")</f>
        <v/>
      </c>
      <c r="Y617" s="13" t="str">
        <f>IF(OR($N617="",$N617=0),"",IF($N617=$E$7,'Extracted info for SC'!$J$6,IF($N617=$D$26,'Extracted info for SC'!$J$7,IF($N617=$E$26,'Extracted info for SC'!$J$8,IF($N617=$F$26,'Extracted info for SC'!$J$9,IF($N617=$G$26,'Extracted info for SC'!$J$10,IF($N617=$H$26,'Extracted info for SC'!$J$11,IF($N617=$I$26,'Extracted info for SC'!$J$12,IF($N617=$J$26,'Extracted info for SC'!$J$13,IF($N617=$K$26,'Extracted info for SC'!$J$14,IF($N617=$L$26,'Extracted info for SC'!$J$15,IF($N617=$M$26,'Extracted info for SC'!$J$16,IF($N617=$N$26,'Extracted info for SC'!$J$17,IF($N617=$O$26,'Extracted info for SC'!$J$18,""))))))))))))))</f>
        <v/>
      </c>
      <c r="Z617" s="155"/>
      <c r="AA617" s="13" t="str">
        <f t="shared" si="232"/>
        <v/>
      </c>
      <c r="AB617" s="155"/>
      <c r="AC617" s="13" t="str">
        <f t="shared" ca="1" si="237"/>
        <v>$AB</v>
      </c>
      <c r="AD617" s="13" t="str" cm="1">
        <f t="array" aca="1" ref="AD617" ca="1">IFERROR(IF((LEFT(INDIRECT("$F"&amp;$S617),4))="GOTS",IF($G617="Organic","GOTS_Organic_raw",(IF($G617="Responsible","GOTS_Responsible",(IF($G617="No Attribute (Conventional)","GOTS_conventional",(IF($G617="Recycled Pre/Post-Consumer","GOTS_pre_post",(IF($G617="In-Conversion","GOTS_in_conversion",(IF($G617="Sustainably Sourced","Sustainably_sourced",""))))))))))),IF($G617="Organic","Organic",(IF($G617="Responsible","Responsible",(IF($G617="No Attribute (Conventional)","No_Attribute_Conventional",(IF($G617="Recycled Pre/Post-Consumer","Recycled_Pre_Post_Consumer",(IF($G617="In-Conversion","In_Conversion",(IF($G617="Recycled Pre-Consumer","Recycled_Pre_Consumer",(IF($G617="Recycled Post-Consumer","Recycled_Post_Consumer",(IF($G617="Sustainably Sourced","Sustainably_sourced","")))))))))))))))),"")</f>
        <v/>
      </c>
      <c r="AE617" s="13" t="e" cm="1">
        <f t="array" aca="1" ref="AE617" ca="1">IF(INDIRECT("$F"&amp;$S617)="","",IF(LEFT(INDIRECT("$F"&amp;$S617),3)="GRS","GRS_RCS_RM",IF((LEFT(INDIRECT("$F"&amp;$S617),3))="RCS","GRS_RCS_RM",IF(INDIRECT("$F"&amp;$S617)="OCS (No Label)","OCS_Conversion_RM",IF(LEFT(INDIRECT("$F"&amp;$S617),3)="OCS","OCS_RM",IF(RIGHT(INDIRECT("$F"&amp;$S617),10)="conversion","GOTS_RM_conversion",IF((LEFT(INDIRECT("$F"&amp;$S617),4))="GOTS","GOTS_RM","Responsible_RM")))))))</f>
        <v>#REF!</v>
      </c>
      <c r="AF617" s="13" t="str" cm="1">
        <f t="array" aca="1" ref="AF617" ca="1">IF($S617="","",INDIRECT("$Z"&amp;$S617))</f>
        <v/>
      </c>
      <c r="AG617" s="155"/>
      <c r="AH617" s="13" t="str" cm="1">
        <f t="array" aca="1" ref="AH617" ca="1">IFERROR(INDIRECT("$ag"&amp;S617),"")</f>
        <v/>
      </c>
      <c r="AI617" s="13" t="e" cm="1">
        <f t="array" aca="1" ref="AI617" ca="1">INDIRECT("O"&amp;S616)</f>
        <v>#REF!</v>
      </c>
      <c r="AJ617" s="13" t="str">
        <f>IF($I617="","",INDEX('Raw Material'!$A$1:$J$75,MATCH(I617,'Raw Material'!$A$1:$A$75,0),(MATCH(G617,'Raw Material'!$A$1:$J$1,0))))</f>
        <v/>
      </c>
      <c r="AK617" s="13" t="str">
        <f t="shared" si="233"/>
        <v>YANLIŞRM</v>
      </c>
      <c r="AL617" s="153" t="str">
        <f t="shared" si="234"/>
        <v/>
      </c>
    </row>
    <row r="618" spans="1:38" ht="16.5" customHeight="1">
      <c r="A618" s="160" t="str">
        <f>IF(B618="","",COUNTA($B$114:$B618))</f>
        <v/>
      </c>
      <c r="B618" s="164"/>
      <c r="C618" s="165"/>
      <c r="D618" s="183"/>
      <c r="E618" s="183"/>
      <c r="F618" s="172"/>
      <c r="G618" s="212"/>
      <c r="H618" s="206"/>
      <c r="I618" s="206"/>
      <c r="J618" s="206"/>
      <c r="K618" s="31"/>
      <c r="L618" s="177" t="str">
        <f t="shared" ref="L618" si="257">IF(R618="","",LEFT(R618,LEN(R618)-2))</f>
        <v/>
      </c>
      <c r="M618" s="177"/>
      <c r="N618" s="80"/>
      <c r="O618" s="184"/>
      <c r="P618" s="103"/>
      <c r="Q618" s="84" t="str">
        <f t="shared" si="235"/>
        <v/>
      </c>
      <c r="R618" s="159" t="str">
        <f t="shared" ref="R618" si="258">CONCATENATE($Q618,Q619,Q620,Q621,Q622,Q623,$Q624,$Q625,$Q626,$Q627,Q628,Q629)</f>
        <v/>
      </c>
      <c r="S618" s="28" t="str" cm="1">
        <f t="array" aca="1" ref="S618" ca="1">IF(INDIRECT("A"&amp;114+$U618)&lt;&gt;"",114+$U618,"")</f>
        <v/>
      </c>
      <c r="T618" s="28" t="str">
        <f t="shared" ca="1" si="236"/>
        <v>$B</v>
      </c>
      <c r="U618" s="29">
        <f t="shared" si="242"/>
        <v>504</v>
      </c>
      <c r="V618" s="29">
        <v>42.000000000003197</v>
      </c>
      <c r="W618" s="29">
        <f t="shared" si="248"/>
        <v>42</v>
      </c>
      <c r="X618" s="41" t="str" cm="1">
        <f t="array" aca="1" ref="X618" ca="1">IFERROR(INDEX('PC&amp;PD'!$A$1:$AP$15,ROW('PC&amp;PD'!$A$15),MATCH(INDIRECT(T618),'PC&amp;PD'!$A$1:$AP$1,0)),"")</f>
        <v/>
      </c>
      <c r="Y618" s="13" t="str">
        <f>IF(OR($N618="",$N618=0),"",IF($N618=$E$7,'Extracted info for SC'!$J$6,IF($N618=$D$26,'Extracted info for SC'!$J$7,IF($N618=$E$26,'Extracted info for SC'!$J$8,IF($N618=$F$26,'Extracted info for SC'!$J$9,IF($N618=$G$26,'Extracted info for SC'!$J$10,IF($N618=$H$26,'Extracted info for SC'!$J$11,IF($N618=$I$26,'Extracted info for SC'!$J$12,IF($N618=$J$26,'Extracted info for SC'!$J$13,IF($N618=$K$26,'Extracted info for SC'!$J$14,IF($N618=$L$26,'Extracted info for SC'!$J$15,IF($N618=$M$26,'Extracted info for SC'!$J$16,IF($N618=$N$26,'Extracted info for SC'!$J$17,IF($N618=$O$26,'Extracted info for SC'!$J$18,""))))))))))))))</f>
        <v/>
      </c>
      <c r="Z618" s="155" t="str">
        <f t="shared" ref="Z618" si="259">IFERROR(IF($F618="OCS 100","OCS (OCS 100)",IF($F618="OCS Blended","OCS (OCS Blended)",IF($F618="OCS (No Label)","OCS (No Label)",IF($F618="RCS 100","RCS (RCS 100)",IF($F618="RCS Blended","RCS (RCS Blended)",IF($F618="GRS","GRS (GRS)",IF($F618="GRS (No Label)", "GRS (No Label)",IF($F618="RDS","RDS (RDS)",IF($F618="RWS","RWS (RWS)",IF($F618="RAS","RAS (RAS)",IF($F618="RMS","RMS (RMS)",IF($F618="GOTS Organic","GOTS (Organic)",IF($F618="GOTS Made with organic","GOTS (Made with Organic)",IF($F618="GOTS Organic - in conversion","GOTS (Organic - In Conversion)",IF($F618="GOTS Made with organic - in conversion","GOTS (Made with Organic - In Conversion)",""))))))))))))))),"")</f>
        <v/>
      </c>
      <c r="AA618" s="13" t="str">
        <f t="shared" si="232"/>
        <v/>
      </c>
      <c r="AB618" s="155" t="str">
        <f t="shared" ref="AB618" si="260">IFERROR(IF($F618="OCS 100", "OCS_100",IF($F618="OCS Blended", "OCS_Blended",IF($F618="OCS (No Label)", "OCS_No_Label",IF($F618="RCS 100", "RCS_100",IF($F618="RCS Blended","RCS_Blended",IF($F618="GRS","GRS",IF($F618="GRS (No Label)", "GRS_No_Label",IF($F618="RDS","RDS",IF($F618="RWS","RWS",IF($F618="RMS","RMS",IF($F618="GOTS Organic","GOTS_Organic",IF($F618="GOTS Made with organic","GOTS_Made_with_organic",IF($F618="GOTS Organic - in conversion","GOTS_Organic_in_Conversion",IF($F618="GOTS Made with organic - in conversion","GOTS_Made_with_Organic_in_Conversion",IF($F618="RAS","RAS",""))))))))))))))),"")</f>
        <v/>
      </c>
      <c r="AC618" s="13" t="str">
        <f t="shared" ca="1" si="237"/>
        <v>$AB</v>
      </c>
      <c r="AD618" s="13" t="str" cm="1">
        <f t="array" aca="1" ref="AD618" ca="1">IFERROR(IF((LEFT(INDIRECT("$F"&amp;$S618),4))="GOTS",IF($G618="Organic","GOTS_Organic_raw",(IF($G618="Responsible","GOTS_Responsible",(IF($G618="No Attribute (Conventional)","GOTS_conventional",(IF($G618="Recycled Pre/Post-Consumer","GOTS_pre_post",(IF($G618="In-Conversion","GOTS_in_conversion",(IF($G618="Sustainably Sourced","Sustainably_sourced",""))))))))))),IF($G618="Organic","Organic",(IF($G618="Responsible","Responsible",(IF($G618="No Attribute (Conventional)","No_Attribute_Conventional",(IF($G618="Recycled Pre/Post-Consumer","Recycled_Pre_Post_Consumer",(IF($G618="In-Conversion","In_Conversion",(IF($G618="Recycled Pre-Consumer","Recycled_Pre_Consumer",(IF($G618="Recycled Post-Consumer","Recycled_Post_Consumer",(IF($G618="Sustainably Sourced","Sustainably_sourced","")))))))))))))))),"")</f>
        <v/>
      </c>
      <c r="AE618" s="13" t="e" cm="1">
        <f t="array" aca="1" ref="AE618" ca="1">IF(INDIRECT("$F"&amp;$S618)="","",IF(LEFT(INDIRECT("$F"&amp;$S618),3)="GRS","GRS_RCS_RM",IF((LEFT(INDIRECT("$F"&amp;$S618),3))="RCS","GRS_RCS_RM",IF(INDIRECT("$F"&amp;$S618)="OCS (No Label)","OCS_Conversion_RM",IF(LEFT(INDIRECT("$F"&amp;$S618),3)="OCS","OCS_RM",IF(RIGHT(INDIRECT("$F"&amp;$S618),10)="conversion","GOTS_RM_conversion",IF((LEFT(INDIRECT("$F"&amp;$S618),4))="GOTS","GOTS_RM","Responsible_RM")))))))</f>
        <v>#REF!</v>
      </c>
      <c r="AF618" s="13" t="str" cm="1">
        <f t="array" aca="1" ref="AF618" ca="1">IF($S618="","",INDIRECT("$Z"&amp;$S618))</f>
        <v/>
      </c>
      <c r="AG618" s="155" t="str">
        <f t="shared" si="247"/>
        <v/>
      </c>
      <c r="AH618" s="13" t="str" cm="1">
        <f t="array" aca="1" ref="AH618" ca="1">IFERROR(INDIRECT("$ag"&amp;S618),"")</f>
        <v/>
      </c>
      <c r="AI618" s="13" t="e" cm="1">
        <f t="array" aca="1" ref="AI618" ca="1">INDIRECT("O"&amp;S617)</f>
        <v>#REF!</v>
      </c>
      <c r="AJ618" s="13" t="str">
        <f>IF($I618="","",INDEX('Raw Material'!$A$1:$J$75,MATCH(I618,'Raw Material'!$A$1:$A$75,0),(MATCH(G618,'Raw Material'!$A$1:$J$1,0))))</f>
        <v/>
      </c>
      <c r="AK618" s="13" t="str">
        <f t="shared" si="233"/>
        <v>YANLIŞRM</v>
      </c>
      <c r="AL618" s="153" t="str">
        <f t="shared" si="234"/>
        <v/>
      </c>
    </row>
    <row r="619" spans="1:38" ht="16.5" customHeight="1">
      <c r="A619" s="161"/>
      <c r="B619" s="166"/>
      <c r="C619" s="167"/>
      <c r="D619" s="156"/>
      <c r="E619" s="156"/>
      <c r="F619" s="173"/>
      <c r="G619" s="181"/>
      <c r="H619" s="182"/>
      <c r="I619" s="182"/>
      <c r="J619" s="182"/>
      <c r="K619" s="32"/>
      <c r="L619" s="178"/>
      <c r="M619" s="178"/>
      <c r="N619" s="81"/>
      <c r="O619" s="185"/>
      <c r="P619" s="103"/>
      <c r="Q619" s="84" t="str">
        <f t="shared" si="235"/>
        <v/>
      </c>
      <c r="R619" s="159"/>
      <c r="S619" s="28" t="str" cm="1">
        <f t="array" aca="1" ref="S619" ca="1">IF(INDIRECT("A"&amp;114+$U619)&lt;&gt;"",114+$U619,"")</f>
        <v/>
      </c>
      <c r="T619" s="28" t="str">
        <f t="shared" ca="1" si="236"/>
        <v>$B</v>
      </c>
      <c r="U619" s="29">
        <f t="shared" si="242"/>
        <v>504</v>
      </c>
      <c r="V619" s="29">
        <v>42.083333333336597</v>
      </c>
      <c r="W619" s="29">
        <f t="shared" si="248"/>
        <v>42</v>
      </c>
      <c r="X619" s="41" t="str" cm="1">
        <f t="array" aca="1" ref="X619" ca="1">IFERROR(INDEX('PC&amp;PD'!$A$1:$AP$15,ROW('PC&amp;PD'!$A$15),MATCH(INDIRECT(T619),'PC&amp;PD'!$A$1:$AP$1,0)),"")</f>
        <v/>
      </c>
      <c r="Y619" s="13" t="str">
        <f>IF(OR($N619="",$N619=0),"",IF($N619=$E$7,'Extracted info for SC'!$J$6,IF($N619=$D$26,'Extracted info for SC'!$J$7,IF($N619=$E$26,'Extracted info for SC'!$J$8,IF($N619=$F$26,'Extracted info for SC'!$J$9,IF($N619=$G$26,'Extracted info for SC'!$J$10,IF($N619=$H$26,'Extracted info for SC'!$J$11,IF($N619=$I$26,'Extracted info for SC'!$J$12,IF($N619=$J$26,'Extracted info for SC'!$J$13,IF($N619=$K$26,'Extracted info for SC'!$J$14,IF($N619=$L$26,'Extracted info for SC'!$J$15,IF($N619=$M$26,'Extracted info for SC'!$J$16,IF($N619=$N$26,'Extracted info for SC'!$J$17,IF($N619=$O$26,'Extracted info for SC'!$J$18,""))))))))))))))</f>
        <v/>
      </c>
      <c r="Z619" s="155"/>
      <c r="AA619" s="13" t="str">
        <f t="shared" si="232"/>
        <v/>
      </c>
      <c r="AB619" s="155"/>
      <c r="AC619" s="13" t="str">
        <f t="shared" ca="1" si="237"/>
        <v>$AB</v>
      </c>
      <c r="AD619" s="13" t="str" cm="1">
        <f t="array" aca="1" ref="AD619" ca="1">IFERROR(IF((LEFT(INDIRECT("$F"&amp;$S619),4))="GOTS",IF($G619="Organic","GOTS_Organic_raw",(IF($G619="Responsible","GOTS_Responsible",(IF($G619="No Attribute (Conventional)","GOTS_conventional",(IF($G619="Recycled Pre/Post-Consumer","GOTS_pre_post",(IF($G619="In-Conversion","GOTS_in_conversion",(IF($G619="Sustainably Sourced","Sustainably_sourced",""))))))))))),IF($G619="Organic","Organic",(IF($G619="Responsible","Responsible",(IF($G619="No Attribute (Conventional)","No_Attribute_Conventional",(IF($G619="Recycled Pre/Post-Consumer","Recycled_Pre_Post_Consumer",(IF($G619="In-Conversion","In_Conversion",(IF($G619="Recycled Pre-Consumer","Recycled_Pre_Consumer",(IF($G619="Recycled Post-Consumer","Recycled_Post_Consumer",(IF($G619="Sustainably Sourced","Sustainably_sourced","")))))))))))))))),"")</f>
        <v/>
      </c>
      <c r="AE619" s="13" t="e" cm="1">
        <f t="array" aca="1" ref="AE619" ca="1">IF(INDIRECT("$F"&amp;$S619)="","",IF(LEFT(INDIRECT("$F"&amp;$S619),3)="GRS","GRS_RCS_RM",IF((LEFT(INDIRECT("$F"&amp;$S619),3))="RCS","GRS_RCS_RM",IF(INDIRECT("$F"&amp;$S619)="OCS (No Label)","OCS_Conversion_RM",IF(LEFT(INDIRECT("$F"&amp;$S619),3)="OCS","OCS_RM",IF(RIGHT(INDIRECT("$F"&amp;$S619),10)="conversion","GOTS_RM_conversion",IF((LEFT(INDIRECT("$F"&amp;$S619),4))="GOTS","GOTS_RM","Responsible_RM")))))))</f>
        <v>#REF!</v>
      </c>
      <c r="AF619" s="13" t="str" cm="1">
        <f t="array" aca="1" ref="AF619" ca="1">IF($S619="","",INDIRECT("$Z"&amp;$S619))</f>
        <v/>
      </c>
      <c r="AG619" s="155"/>
      <c r="AH619" s="13" t="str" cm="1">
        <f t="array" aca="1" ref="AH619" ca="1">IFERROR(INDIRECT("$ag"&amp;S619),"")</f>
        <v/>
      </c>
      <c r="AI619" s="13" t="e" cm="1">
        <f t="array" aca="1" ref="AI619" ca="1">INDIRECT("O"&amp;S618)</f>
        <v>#REF!</v>
      </c>
      <c r="AJ619" s="13" t="str">
        <f>IF($I619="","",INDEX('Raw Material'!$A$1:$J$75,MATCH(I619,'Raw Material'!$A$1:$A$75,0),(MATCH(G619,'Raw Material'!$A$1:$J$1,0))))</f>
        <v/>
      </c>
      <c r="AK619" s="13" t="str">
        <f t="shared" si="233"/>
        <v>YANLIŞRM</v>
      </c>
      <c r="AL619" s="153" t="str">
        <f t="shared" si="234"/>
        <v/>
      </c>
    </row>
    <row r="620" spans="1:38" ht="16.5" customHeight="1">
      <c r="A620" s="161"/>
      <c r="B620" s="166"/>
      <c r="C620" s="167"/>
      <c r="D620" s="156"/>
      <c r="E620" s="156"/>
      <c r="F620" s="173"/>
      <c r="G620" s="181"/>
      <c r="H620" s="182"/>
      <c r="I620" s="182"/>
      <c r="J620" s="182"/>
      <c r="K620" s="32"/>
      <c r="L620" s="178"/>
      <c r="M620" s="178"/>
      <c r="N620" s="81"/>
      <c r="O620" s="185"/>
      <c r="P620" s="103"/>
      <c r="Q620" s="84" t="str">
        <f t="shared" si="235"/>
        <v/>
      </c>
      <c r="R620" s="159"/>
      <c r="S620" s="28" t="str" cm="1">
        <f t="array" aca="1" ref="S620" ca="1">IF(INDIRECT("A"&amp;114+$U620)&lt;&gt;"",114+$U620,"")</f>
        <v/>
      </c>
      <c r="T620" s="28" t="str">
        <f t="shared" ca="1" si="236"/>
        <v>$B</v>
      </c>
      <c r="U620" s="29">
        <f t="shared" si="242"/>
        <v>504</v>
      </c>
      <c r="V620" s="29">
        <v>42.166666666669897</v>
      </c>
      <c r="W620" s="29">
        <f t="shared" si="248"/>
        <v>42</v>
      </c>
      <c r="X620" s="41" t="str" cm="1">
        <f t="array" aca="1" ref="X620" ca="1">IFERROR(INDEX('PC&amp;PD'!$A$1:$AP$15,ROW('PC&amp;PD'!$A$15),MATCH(INDIRECT(T620),'PC&amp;PD'!$A$1:$AP$1,0)),"")</f>
        <v/>
      </c>
      <c r="Y620" s="13" t="str">
        <f>IF(OR($N620="",$N620=0),"",IF($N620=$E$7,'Extracted info for SC'!$J$6,IF($N620=$D$26,'Extracted info for SC'!$J$7,IF($N620=$E$26,'Extracted info for SC'!$J$8,IF($N620=$F$26,'Extracted info for SC'!$J$9,IF($N620=$G$26,'Extracted info for SC'!$J$10,IF($N620=$H$26,'Extracted info for SC'!$J$11,IF($N620=$I$26,'Extracted info for SC'!$J$12,IF($N620=$J$26,'Extracted info for SC'!$J$13,IF($N620=$K$26,'Extracted info for SC'!$J$14,IF($N620=$L$26,'Extracted info for SC'!$J$15,IF($N620=$M$26,'Extracted info for SC'!$J$16,IF($N620=$N$26,'Extracted info for SC'!$J$17,IF($N620=$O$26,'Extracted info for SC'!$J$18,""))))))))))))))</f>
        <v/>
      </c>
      <c r="Z620" s="155"/>
      <c r="AA620" s="13" t="str">
        <f t="shared" si="232"/>
        <v/>
      </c>
      <c r="AB620" s="155"/>
      <c r="AC620" s="13" t="str">
        <f t="shared" ca="1" si="237"/>
        <v>$AB</v>
      </c>
      <c r="AD620" s="13" t="str" cm="1">
        <f t="array" aca="1" ref="AD620" ca="1">IFERROR(IF((LEFT(INDIRECT("$F"&amp;$S620),4))="GOTS",IF($G620="Organic","GOTS_Organic_raw",(IF($G620="Responsible","GOTS_Responsible",(IF($G620="No Attribute (Conventional)","GOTS_conventional",(IF($G620="Recycled Pre/Post-Consumer","GOTS_pre_post",(IF($G620="In-Conversion","GOTS_in_conversion",(IF($G620="Sustainably Sourced","Sustainably_sourced",""))))))))))),IF($G620="Organic","Organic",(IF($G620="Responsible","Responsible",(IF($G620="No Attribute (Conventional)","No_Attribute_Conventional",(IF($G620="Recycled Pre/Post-Consumer","Recycled_Pre_Post_Consumer",(IF($G620="In-Conversion","In_Conversion",(IF($G620="Recycled Pre-Consumer","Recycled_Pre_Consumer",(IF($G620="Recycled Post-Consumer","Recycled_Post_Consumer",(IF($G620="Sustainably Sourced","Sustainably_sourced","")))))))))))))))),"")</f>
        <v/>
      </c>
      <c r="AE620" s="13" t="e" cm="1">
        <f t="array" aca="1" ref="AE620" ca="1">IF(INDIRECT("$F"&amp;$S620)="","",IF(LEFT(INDIRECT("$F"&amp;$S620),3)="GRS","GRS_RCS_RM",IF((LEFT(INDIRECT("$F"&amp;$S620),3))="RCS","GRS_RCS_RM",IF(INDIRECT("$F"&amp;$S620)="OCS (No Label)","OCS_Conversion_RM",IF(LEFT(INDIRECT("$F"&amp;$S620),3)="OCS","OCS_RM",IF(RIGHT(INDIRECT("$F"&amp;$S620),10)="conversion","GOTS_RM_conversion",IF((LEFT(INDIRECT("$F"&amp;$S620),4))="GOTS","GOTS_RM","Responsible_RM")))))))</f>
        <v>#REF!</v>
      </c>
      <c r="AF620" s="13" t="str" cm="1">
        <f t="array" aca="1" ref="AF620" ca="1">IF($S620="","",INDIRECT("$Z"&amp;$S620))</f>
        <v/>
      </c>
      <c r="AG620" s="155"/>
      <c r="AH620" s="13" t="str" cm="1">
        <f t="array" aca="1" ref="AH620" ca="1">IFERROR(INDIRECT("$ag"&amp;S620),"")</f>
        <v/>
      </c>
      <c r="AI620" s="13" t="e" cm="1">
        <f t="array" aca="1" ref="AI620" ca="1">INDIRECT("O"&amp;S619)</f>
        <v>#REF!</v>
      </c>
      <c r="AJ620" s="13" t="str">
        <f>IF($I620="","",INDEX('Raw Material'!$A$1:$J$75,MATCH(I620,'Raw Material'!$A$1:$A$75,0),(MATCH(G620,'Raw Material'!$A$1:$J$1,0))))</f>
        <v/>
      </c>
      <c r="AK620" s="13" t="str">
        <f t="shared" si="233"/>
        <v>YANLIŞRM</v>
      </c>
      <c r="AL620" s="153" t="str">
        <f t="shared" si="234"/>
        <v/>
      </c>
    </row>
    <row r="621" spans="1:38" ht="16.5" customHeight="1">
      <c r="A621" s="161"/>
      <c r="B621" s="166"/>
      <c r="C621" s="167"/>
      <c r="D621" s="156"/>
      <c r="E621" s="156"/>
      <c r="F621" s="174"/>
      <c r="G621" s="181"/>
      <c r="H621" s="182"/>
      <c r="I621" s="182"/>
      <c r="J621" s="182"/>
      <c r="K621" s="32"/>
      <c r="L621" s="178"/>
      <c r="M621" s="178"/>
      <c r="N621" s="81"/>
      <c r="O621" s="185"/>
      <c r="P621" s="103"/>
      <c r="Q621" s="84" t="str">
        <f t="shared" si="235"/>
        <v/>
      </c>
      <c r="R621" s="159"/>
      <c r="S621" s="28" t="str" cm="1">
        <f t="array" aca="1" ref="S621" ca="1">IF(INDIRECT("A"&amp;114+$U621)&lt;&gt;"",114+$U621,"")</f>
        <v/>
      </c>
      <c r="T621" s="28" t="str">
        <f t="shared" ca="1" si="236"/>
        <v>$B</v>
      </c>
      <c r="U621" s="29">
        <f t="shared" si="242"/>
        <v>504</v>
      </c>
      <c r="V621" s="29">
        <v>42.250000000003297</v>
      </c>
      <c r="W621" s="29">
        <f t="shared" si="248"/>
        <v>42</v>
      </c>
      <c r="X621" s="41" t="str" cm="1">
        <f t="array" aca="1" ref="X621" ca="1">IFERROR(INDEX('PC&amp;PD'!$A$1:$AP$15,ROW('PC&amp;PD'!$A$15),MATCH(INDIRECT(T621),'PC&amp;PD'!$A$1:$AP$1,0)),"")</f>
        <v/>
      </c>
      <c r="Y621" s="13" t="str">
        <f>IF(OR($N621="",$N621=0),"",IF($N621=$E$7,'Extracted info for SC'!$J$6,IF($N621=$D$26,'Extracted info for SC'!$J$7,IF($N621=$E$26,'Extracted info for SC'!$J$8,IF($N621=$F$26,'Extracted info for SC'!$J$9,IF($N621=$G$26,'Extracted info for SC'!$J$10,IF($N621=$H$26,'Extracted info for SC'!$J$11,IF($N621=$I$26,'Extracted info for SC'!$J$12,IF($N621=$J$26,'Extracted info for SC'!$J$13,IF($N621=$K$26,'Extracted info for SC'!$J$14,IF($N621=$L$26,'Extracted info for SC'!$J$15,IF($N621=$M$26,'Extracted info for SC'!$J$16,IF($N621=$N$26,'Extracted info for SC'!$J$17,IF($N621=$O$26,'Extracted info for SC'!$J$18,""))))))))))))))</f>
        <v/>
      </c>
      <c r="Z621" s="155"/>
      <c r="AA621" s="13" t="str">
        <f t="shared" si="232"/>
        <v/>
      </c>
      <c r="AB621" s="155"/>
      <c r="AC621" s="13" t="str">
        <f t="shared" ca="1" si="237"/>
        <v>$AB</v>
      </c>
      <c r="AD621" s="13" t="str" cm="1">
        <f t="array" aca="1" ref="AD621" ca="1">IFERROR(IF((LEFT(INDIRECT("$F"&amp;$S621),4))="GOTS",IF($G621="Organic","GOTS_Organic_raw",(IF($G621="Responsible","GOTS_Responsible",(IF($G621="No Attribute (Conventional)","GOTS_conventional",(IF($G621="Recycled Pre/Post-Consumer","GOTS_pre_post",(IF($G621="In-Conversion","GOTS_in_conversion",(IF($G621="Sustainably Sourced","Sustainably_sourced",""))))))))))),IF($G621="Organic","Organic",(IF($G621="Responsible","Responsible",(IF($G621="No Attribute (Conventional)","No_Attribute_Conventional",(IF($G621="Recycled Pre/Post-Consumer","Recycled_Pre_Post_Consumer",(IF($G621="In-Conversion","In_Conversion",(IF($G621="Recycled Pre-Consumer","Recycled_Pre_Consumer",(IF($G621="Recycled Post-Consumer","Recycled_Post_Consumer",(IF($G621="Sustainably Sourced","Sustainably_sourced","")))))))))))))))),"")</f>
        <v/>
      </c>
      <c r="AE621" s="13" t="e" cm="1">
        <f t="array" aca="1" ref="AE621" ca="1">IF(INDIRECT("$F"&amp;$S621)="","",IF(LEFT(INDIRECT("$F"&amp;$S621),3)="GRS","GRS_RCS_RM",IF((LEFT(INDIRECT("$F"&amp;$S621),3))="RCS","GRS_RCS_RM",IF(INDIRECT("$F"&amp;$S621)="OCS (No Label)","OCS_Conversion_RM",IF(LEFT(INDIRECT("$F"&amp;$S621),3)="OCS","OCS_RM",IF(RIGHT(INDIRECT("$F"&amp;$S621),10)="conversion","GOTS_RM_conversion",IF((LEFT(INDIRECT("$F"&amp;$S621),4))="GOTS","GOTS_RM","Responsible_RM")))))))</f>
        <v>#REF!</v>
      </c>
      <c r="AF621" s="13" t="str" cm="1">
        <f t="array" aca="1" ref="AF621" ca="1">IF($S621="","",INDIRECT("$Z"&amp;$S621))</f>
        <v/>
      </c>
      <c r="AG621" s="155"/>
      <c r="AH621" s="13" t="str" cm="1">
        <f t="array" aca="1" ref="AH621" ca="1">IFERROR(INDIRECT("$ag"&amp;S621),"")</f>
        <v/>
      </c>
      <c r="AI621" s="13" t="e" cm="1">
        <f t="array" aca="1" ref="AI621" ca="1">INDIRECT("O"&amp;S620)</f>
        <v>#REF!</v>
      </c>
      <c r="AJ621" s="13" t="str">
        <f>IF($I621="","",INDEX('Raw Material'!$A$1:$J$75,MATCH(I621,'Raw Material'!$A$1:$A$75,0),(MATCH(G621,'Raw Material'!$A$1:$J$1,0))))</f>
        <v/>
      </c>
      <c r="AK621" s="13" t="str">
        <f t="shared" si="233"/>
        <v>YANLIŞRM</v>
      </c>
      <c r="AL621" s="153" t="str">
        <f t="shared" si="234"/>
        <v/>
      </c>
    </row>
    <row r="622" spans="1:38" ht="16.5" customHeight="1">
      <c r="A622" s="161"/>
      <c r="B622" s="166"/>
      <c r="C622" s="167"/>
      <c r="D622" s="156"/>
      <c r="E622" s="156"/>
      <c r="F622" s="174"/>
      <c r="G622" s="181"/>
      <c r="H622" s="182"/>
      <c r="I622" s="182"/>
      <c r="J622" s="182"/>
      <c r="K622" s="32"/>
      <c r="L622" s="178"/>
      <c r="M622" s="178"/>
      <c r="N622" s="81"/>
      <c r="O622" s="185"/>
      <c r="P622" s="103"/>
      <c r="Q622" s="84" t="str">
        <f t="shared" si="235"/>
        <v/>
      </c>
      <c r="R622" s="159"/>
      <c r="S622" s="28" t="str" cm="1">
        <f t="array" aca="1" ref="S622" ca="1">IF(INDIRECT("A"&amp;114+$U622)&lt;&gt;"",114+$U622,"")</f>
        <v/>
      </c>
      <c r="T622" s="28" t="str">
        <f t="shared" ca="1" si="236"/>
        <v>$B</v>
      </c>
      <c r="U622" s="29">
        <f t="shared" si="242"/>
        <v>504</v>
      </c>
      <c r="V622" s="29">
        <v>42.333333333336597</v>
      </c>
      <c r="W622" s="29">
        <f t="shared" si="248"/>
        <v>42</v>
      </c>
      <c r="X622" s="41" t="str" cm="1">
        <f t="array" aca="1" ref="X622" ca="1">IFERROR(INDEX('PC&amp;PD'!$A$1:$AP$15,ROW('PC&amp;PD'!$A$15),MATCH(INDIRECT(T622),'PC&amp;PD'!$A$1:$AP$1,0)),"")</f>
        <v/>
      </c>
      <c r="Y622" s="13" t="str">
        <f>IF(OR($N622="",$N622=0),"",IF($N622=$E$7,'Extracted info for SC'!$J$6,IF($N622=$D$26,'Extracted info for SC'!$J$7,IF($N622=$E$26,'Extracted info for SC'!$J$8,IF($N622=$F$26,'Extracted info for SC'!$J$9,IF($N622=$G$26,'Extracted info for SC'!$J$10,IF($N622=$H$26,'Extracted info for SC'!$J$11,IF($N622=$I$26,'Extracted info for SC'!$J$12,IF($N622=$J$26,'Extracted info for SC'!$J$13,IF($N622=$K$26,'Extracted info for SC'!$J$14,IF($N622=$L$26,'Extracted info for SC'!$J$15,IF($N622=$M$26,'Extracted info for SC'!$J$16,IF($N622=$N$26,'Extracted info for SC'!$J$17,IF($N622=$O$26,'Extracted info for SC'!$J$18,""))))))))))))))</f>
        <v/>
      </c>
      <c r="Z622" s="155"/>
      <c r="AA622" s="13" t="str">
        <f t="shared" si="232"/>
        <v/>
      </c>
      <c r="AB622" s="155"/>
      <c r="AC622" s="13" t="str">
        <f t="shared" ca="1" si="237"/>
        <v>$AB</v>
      </c>
      <c r="AD622" s="13" t="str" cm="1">
        <f t="array" aca="1" ref="AD622" ca="1">IFERROR(IF((LEFT(INDIRECT("$F"&amp;$S622),4))="GOTS",IF($G622="Organic","GOTS_Organic_raw",(IF($G622="Responsible","GOTS_Responsible",(IF($G622="No Attribute (Conventional)","GOTS_conventional",(IF($G622="Recycled Pre/Post-Consumer","GOTS_pre_post",(IF($G622="In-Conversion","GOTS_in_conversion",(IF($G622="Sustainably Sourced","Sustainably_sourced",""))))))))))),IF($G622="Organic","Organic",(IF($G622="Responsible","Responsible",(IF($G622="No Attribute (Conventional)","No_Attribute_Conventional",(IF($G622="Recycled Pre/Post-Consumer","Recycled_Pre_Post_Consumer",(IF($G622="In-Conversion","In_Conversion",(IF($G622="Recycled Pre-Consumer","Recycled_Pre_Consumer",(IF($G622="Recycled Post-Consumer","Recycled_Post_Consumer",(IF($G622="Sustainably Sourced","Sustainably_sourced","")))))))))))))))),"")</f>
        <v/>
      </c>
      <c r="AE622" s="13" t="e" cm="1">
        <f t="array" aca="1" ref="AE622" ca="1">IF(INDIRECT("$F"&amp;$S622)="","",IF(LEFT(INDIRECT("$F"&amp;$S622),3)="GRS","GRS_RCS_RM",IF((LEFT(INDIRECT("$F"&amp;$S622),3))="RCS","GRS_RCS_RM",IF(INDIRECT("$F"&amp;$S622)="OCS (No Label)","OCS_Conversion_RM",IF(LEFT(INDIRECT("$F"&amp;$S622),3)="OCS","OCS_RM",IF(RIGHT(INDIRECT("$F"&amp;$S622),10)="conversion","GOTS_RM_conversion",IF((LEFT(INDIRECT("$F"&amp;$S622),4))="GOTS","GOTS_RM","Responsible_RM")))))))</f>
        <v>#REF!</v>
      </c>
      <c r="AF622" s="13" t="str" cm="1">
        <f t="array" aca="1" ref="AF622" ca="1">IF($S622="","",INDIRECT("$Z"&amp;$S622))</f>
        <v/>
      </c>
      <c r="AG622" s="155"/>
      <c r="AH622" s="13" t="str" cm="1">
        <f t="array" aca="1" ref="AH622" ca="1">IFERROR(INDIRECT("$ag"&amp;S622),"")</f>
        <v/>
      </c>
      <c r="AI622" s="13" t="e" cm="1">
        <f t="array" aca="1" ref="AI622" ca="1">INDIRECT("O"&amp;S621)</f>
        <v>#REF!</v>
      </c>
      <c r="AJ622" s="13" t="str">
        <f>IF($I622="","",INDEX('Raw Material'!$A$1:$J$75,MATCH(I622,'Raw Material'!$A$1:$A$75,0),(MATCH(G622,'Raw Material'!$A$1:$J$1,0))))</f>
        <v/>
      </c>
      <c r="AK622" s="13" t="str">
        <f t="shared" si="233"/>
        <v>YANLIŞRM</v>
      </c>
      <c r="AL622" s="153" t="str">
        <f t="shared" si="234"/>
        <v/>
      </c>
    </row>
    <row r="623" spans="1:38" ht="16.5" customHeight="1">
      <c r="A623" s="161"/>
      <c r="B623" s="166"/>
      <c r="C623" s="167"/>
      <c r="D623" s="156"/>
      <c r="E623" s="156"/>
      <c r="F623" s="174"/>
      <c r="G623" s="181"/>
      <c r="H623" s="182"/>
      <c r="I623" s="182"/>
      <c r="J623" s="182"/>
      <c r="K623" s="32"/>
      <c r="L623" s="178"/>
      <c r="M623" s="178"/>
      <c r="N623" s="81"/>
      <c r="O623" s="185"/>
      <c r="P623" s="103"/>
      <c r="Q623" s="84" t="str">
        <f t="shared" si="235"/>
        <v/>
      </c>
      <c r="R623" s="159"/>
      <c r="S623" s="28" t="str" cm="1">
        <f t="array" aca="1" ref="S623" ca="1">IF(INDIRECT("A"&amp;114+$U623)&lt;&gt;"",114+$U623,"")</f>
        <v/>
      </c>
      <c r="T623" s="28" t="str">
        <f t="shared" ca="1" si="236"/>
        <v>$B</v>
      </c>
      <c r="U623" s="29">
        <f t="shared" si="242"/>
        <v>504</v>
      </c>
      <c r="V623" s="29">
        <v>42.416666666669897</v>
      </c>
      <c r="W623" s="29">
        <f t="shared" si="248"/>
        <v>42</v>
      </c>
      <c r="X623" s="41" t="str" cm="1">
        <f t="array" aca="1" ref="X623" ca="1">IFERROR(INDEX('PC&amp;PD'!$A$1:$AP$15,ROW('PC&amp;PD'!$A$15),MATCH(INDIRECT(T623),'PC&amp;PD'!$A$1:$AP$1,0)),"")</f>
        <v/>
      </c>
      <c r="Y623" s="13" t="str">
        <f>IF(OR($N623="",$N623=0),"",IF($N623=$E$7,'Extracted info for SC'!$J$6,IF($N623=$D$26,'Extracted info for SC'!$J$7,IF($N623=$E$26,'Extracted info for SC'!$J$8,IF($N623=$F$26,'Extracted info for SC'!$J$9,IF($N623=$G$26,'Extracted info for SC'!$J$10,IF($N623=$H$26,'Extracted info for SC'!$J$11,IF($N623=$I$26,'Extracted info for SC'!$J$12,IF($N623=$J$26,'Extracted info for SC'!$J$13,IF($N623=$K$26,'Extracted info for SC'!$J$14,IF($N623=$L$26,'Extracted info for SC'!$J$15,IF($N623=$M$26,'Extracted info for SC'!$J$16,IF($N623=$N$26,'Extracted info for SC'!$J$17,IF($N623=$O$26,'Extracted info for SC'!$J$18,""))))))))))))))</f>
        <v/>
      </c>
      <c r="Z623" s="155"/>
      <c r="AA623" s="13" t="str">
        <f t="shared" si="232"/>
        <v/>
      </c>
      <c r="AB623" s="155"/>
      <c r="AC623" s="13" t="str">
        <f t="shared" ca="1" si="237"/>
        <v>$AB</v>
      </c>
      <c r="AD623" s="13" t="str" cm="1">
        <f t="array" aca="1" ref="AD623" ca="1">IFERROR(IF((LEFT(INDIRECT("$F"&amp;$S623),4))="GOTS",IF($G623="Organic","GOTS_Organic_raw",(IF($G623="Responsible","GOTS_Responsible",(IF($G623="No Attribute (Conventional)","GOTS_conventional",(IF($G623="Recycled Pre/Post-Consumer","GOTS_pre_post",(IF($G623="In-Conversion","GOTS_in_conversion",(IF($G623="Sustainably Sourced","Sustainably_sourced",""))))))))))),IF($G623="Organic","Organic",(IF($G623="Responsible","Responsible",(IF($G623="No Attribute (Conventional)","No_Attribute_Conventional",(IF($G623="Recycled Pre/Post-Consumer","Recycled_Pre_Post_Consumer",(IF($G623="In-Conversion","In_Conversion",(IF($G623="Recycled Pre-Consumer","Recycled_Pre_Consumer",(IF($G623="Recycled Post-Consumer","Recycled_Post_Consumer",(IF($G623="Sustainably Sourced","Sustainably_sourced","")))))))))))))))),"")</f>
        <v/>
      </c>
      <c r="AE623" s="13" t="e" cm="1">
        <f t="array" aca="1" ref="AE623" ca="1">IF(INDIRECT("$F"&amp;$S623)="","",IF(LEFT(INDIRECT("$F"&amp;$S623),3)="GRS","GRS_RCS_RM",IF((LEFT(INDIRECT("$F"&amp;$S623),3))="RCS","GRS_RCS_RM",IF(INDIRECT("$F"&amp;$S623)="OCS (No Label)","OCS_Conversion_RM",IF(LEFT(INDIRECT("$F"&amp;$S623),3)="OCS","OCS_RM",IF(RIGHT(INDIRECT("$F"&amp;$S623),10)="conversion","GOTS_RM_conversion",IF((LEFT(INDIRECT("$F"&amp;$S623),4))="GOTS","GOTS_RM","Responsible_RM")))))))</f>
        <v>#REF!</v>
      </c>
      <c r="AF623" s="13" t="str" cm="1">
        <f t="array" aca="1" ref="AF623" ca="1">IF($S623="","",INDIRECT("$Z"&amp;$S623))</f>
        <v/>
      </c>
      <c r="AG623" s="155"/>
      <c r="AH623" s="13" t="str" cm="1">
        <f t="array" aca="1" ref="AH623" ca="1">IFERROR(INDIRECT("$ag"&amp;S623),"")</f>
        <v/>
      </c>
      <c r="AI623" s="13" t="e" cm="1">
        <f t="array" aca="1" ref="AI623" ca="1">INDIRECT("O"&amp;S622)</f>
        <v>#REF!</v>
      </c>
      <c r="AJ623" s="13" t="str">
        <f>IF($I623="","",INDEX('Raw Material'!$A$1:$J$75,MATCH(I623,'Raw Material'!$A$1:$A$75,0),(MATCH(G623,'Raw Material'!$A$1:$J$1,0))))</f>
        <v/>
      </c>
      <c r="AK623" s="13" t="str">
        <f t="shared" si="233"/>
        <v>YANLIŞRM</v>
      </c>
      <c r="AL623" s="153" t="str">
        <f t="shared" si="234"/>
        <v/>
      </c>
    </row>
    <row r="624" spans="1:38" ht="16.5" customHeight="1">
      <c r="A624" s="162"/>
      <c r="B624" s="168"/>
      <c r="C624" s="169"/>
      <c r="D624" s="156"/>
      <c r="E624" s="156"/>
      <c r="F624" s="175"/>
      <c r="G624" s="181"/>
      <c r="H624" s="182"/>
      <c r="I624" s="182"/>
      <c r="J624" s="182"/>
      <c r="K624" s="32"/>
      <c r="L624" s="179"/>
      <c r="M624" s="179"/>
      <c r="N624" s="81"/>
      <c r="O624" s="185"/>
      <c r="P624" s="103"/>
      <c r="Q624" s="84" t="str">
        <f t="shared" si="235"/>
        <v/>
      </c>
      <c r="R624" s="159"/>
      <c r="S624" s="28" t="str" cm="1">
        <f t="array" aca="1" ref="S624" ca="1">IF(INDIRECT("A"&amp;114+$U624)&lt;&gt;"",114+$U624,"")</f>
        <v/>
      </c>
      <c r="T624" s="28" t="str">
        <f t="shared" ca="1" si="236"/>
        <v>$B</v>
      </c>
      <c r="U624" s="29">
        <f t="shared" si="242"/>
        <v>504</v>
      </c>
      <c r="V624" s="29">
        <v>42.500000000003297</v>
      </c>
      <c r="W624" s="29">
        <f t="shared" si="248"/>
        <v>42</v>
      </c>
      <c r="X624" s="41" t="str" cm="1">
        <f t="array" aca="1" ref="X624" ca="1">IFERROR(INDEX('PC&amp;PD'!$A$1:$AP$15,ROW('PC&amp;PD'!$A$15),MATCH(INDIRECT(T624),'PC&amp;PD'!$A$1:$AP$1,0)),"")</f>
        <v/>
      </c>
      <c r="Y624" s="13" t="str">
        <f>IF(OR($N624="",$N624=0),"",IF($N624=$E$7,'Extracted info for SC'!$J$6,IF($N624=$D$26,'Extracted info for SC'!$J$7,IF($N624=$E$26,'Extracted info for SC'!$J$8,IF($N624=$F$26,'Extracted info for SC'!$J$9,IF($N624=$G$26,'Extracted info for SC'!$J$10,IF($N624=$H$26,'Extracted info for SC'!$J$11,IF($N624=$I$26,'Extracted info for SC'!$J$12,IF($N624=$J$26,'Extracted info for SC'!$J$13,IF($N624=$K$26,'Extracted info for SC'!$J$14,IF($N624=$L$26,'Extracted info for SC'!$J$15,IF($N624=$M$26,'Extracted info for SC'!$J$16,IF($N624=$N$26,'Extracted info for SC'!$J$17,IF($N624=$O$26,'Extracted info for SC'!$J$18,""))))))))))))))</f>
        <v/>
      </c>
      <c r="Z624" s="155"/>
      <c r="AA624" s="13" t="str">
        <f t="shared" si="232"/>
        <v/>
      </c>
      <c r="AB624" s="155"/>
      <c r="AC624" s="13" t="str">
        <f t="shared" ca="1" si="237"/>
        <v>$AB</v>
      </c>
      <c r="AD624" s="13" t="str" cm="1">
        <f t="array" aca="1" ref="AD624" ca="1">IFERROR(IF((LEFT(INDIRECT("$F"&amp;$S624),4))="GOTS",IF($G624="Organic","GOTS_Organic_raw",(IF($G624="Responsible","GOTS_Responsible",(IF($G624="No Attribute (Conventional)","GOTS_conventional",(IF($G624="Recycled Pre/Post-Consumer","GOTS_pre_post",(IF($G624="In-Conversion","GOTS_in_conversion",(IF($G624="Sustainably Sourced","Sustainably_sourced",""))))))))))),IF($G624="Organic","Organic",(IF($G624="Responsible","Responsible",(IF($G624="No Attribute (Conventional)","No_Attribute_Conventional",(IF($G624="Recycled Pre/Post-Consumer","Recycled_Pre_Post_Consumer",(IF($G624="In-Conversion","In_Conversion",(IF($G624="Recycled Pre-Consumer","Recycled_Pre_Consumer",(IF($G624="Recycled Post-Consumer","Recycled_Post_Consumer",(IF($G624="Sustainably Sourced","Sustainably_sourced","")))))))))))))))),"")</f>
        <v/>
      </c>
      <c r="AE624" s="13" t="e" cm="1">
        <f t="array" aca="1" ref="AE624" ca="1">IF(INDIRECT("$F"&amp;$S624)="","",IF(LEFT(INDIRECT("$F"&amp;$S624),3)="GRS","GRS_RCS_RM",IF((LEFT(INDIRECT("$F"&amp;$S624),3))="RCS","GRS_RCS_RM",IF(INDIRECT("$F"&amp;$S624)="OCS (No Label)","OCS_Conversion_RM",IF(LEFT(INDIRECT("$F"&amp;$S624),3)="OCS","OCS_RM",IF(RIGHT(INDIRECT("$F"&amp;$S624),10)="conversion","GOTS_RM_conversion",IF((LEFT(INDIRECT("$F"&amp;$S624),4))="GOTS","GOTS_RM","Responsible_RM")))))))</f>
        <v>#REF!</v>
      </c>
      <c r="AF624" s="13" t="str" cm="1">
        <f t="array" aca="1" ref="AF624" ca="1">IF($S624="","",INDIRECT("$Z"&amp;$S624))</f>
        <v/>
      </c>
      <c r="AG624" s="155"/>
      <c r="AH624" s="13" t="str" cm="1">
        <f t="array" aca="1" ref="AH624" ca="1">IFERROR(INDIRECT("$ag"&amp;S624),"")</f>
        <v/>
      </c>
      <c r="AI624" s="13" t="e" cm="1">
        <f t="array" aca="1" ref="AI624" ca="1">INDIRECT("O"&amp;S623)</f>
        <v>#REF!</v>
      </c>
      <c r="AJ624" s="13" t="str">
        <f>IF($I624="","",INDEX('Raw Material'!$A$1:$J$75,MATCH(I624,'Raw Material'!$A$1:$A$75,0),(MATCH(G624,'Raw Material'!$A$1:$J$1,0))))</f>
        <v/>
      </c>
      <c r="AK624" s="13" t="str">
        <f t="shared" si="233"/>
        <v>YANLIŞRM</v>
      </c>
      <c r="AL624" s="153" t="str">
        <f t="shared" si="234"/>
        <v/>
      </c>
    </row>
    <row r="625" spans="1:38" ht="16.5" customHeight="1">
      <c r="A625" s="162"/>
      <c r="B625" s="168"/>
      <c r="C625" s="169"/>
      <c r="D625" s="156"/>
      <c r="E625" s="156"/>
      <c r="F625" s="175"/>
      <c r="G625" s="181"/>
      <c r="H625" s="182"/>
      <c r="I625" s="182"/>
      <c r="J625" s="182"/>
      <c r="K625" s="32"/>
      <c r="L625" s="179"/>
      <c r="M625" s="179"/>
      <c r="N625" s="81"/>
      <c r="O625" s="185"/>
      <c r="P625" s="103"/>
      <c r="Q625" s="84" t="str">
        <f t="shared" si="235"/>
        <v/>
      </c>
      <c r="R625" s="159"/>
      <c r="S625" s="28" t="str" cm="1">
        <f t="array" aca="1" ref="S625" ca="1">IF(INDIRECT("A"&amp;114+$U625)&lt;&gt;"",114+$U625,"")</f>
        <v/>
      </c>
      <c r="T625" s="28" t="str">
        <f t="shared" ca="1" si="236"/>
        <v>$B</v>
      </c>
      <c r="U625" s="29">
        <f t="shared" si="242"/>
        <v>504</v>
      </c>
      <c r="V625" s="29">
        <v>42.583333333336597</v>
      </c>
      <c r="W625" s="29">
        <f t="shared" si="248"/>
        <v>42</v>
      </c>
      <c r="X625" s="41" t="str" cm="1">
        <f t="array" aca="1" ref="X625" ca="1">IFERROR(INDEX('PC&amp;PD'!$A$1:$AP$15,ROW('PC&amp;PD'!$A$15),MATCH(INDIRECT(T625),'PC&amp;PD'!$A$1:$AP$1,0)),"")</f>
        <v/>
      </c>
      <c r="Y625" s="13" t="str">
        <f>IF(OR($N625="",$N625=0),"",IF($N625=$E$7,'Extracted info for SC'!$J$6,IF($N625=$D$26,'Extracted info for SC'!$J$7,IF($N625=$E$26,'Extracted info for SC'!$J$8,IF($N625=$F$26,'Extracted info for SC'!$J$9,IF($N625=$G$26,'Extracted info for SC'!$J$10,IF($N625=$H$26,'Extracted info for SC'!$J$11,IF($N625=$I$26,'Extracted info for SC'!$J$12,IF($N625=$J$26,'Extracted info for SC'!$J$13,IF($N625=$K$26,'Extracted info for SC'!$J$14,IF($N625=$L$26,'Extracted info for SC'!$J$15,IF($N625=$M$26,'Extracted info for SC'!$J$16,IF($N625=$N$26,'Extracted info for SC'!$J$17,IF($N625=$O$26,'Extracted info for SC'!$J$18,""))))))))))))))</f>
        <v/>
      </c>
      <c r="Z625" s="155"/>
      <c r="AA625" s="13" t="str">
        <f t="shared" si="232"/>
        <v/>
      </c>
      <c r="AB625" s="155"/>
      <c r="AC625" s="13" t="str">
        <f t="shared" ca="1" si="237"/>
        <v>$AB</v>
      </c>
      <c r="AD625" s="13" t="str" cm="1">
        <f t="array" aca="1" ref="AD625" ca="1">IFERROR(IF((LEFT(INDIRECT("$F"&amp;$S625),4))="GOTS",IF($G625="Organic","GOTS_Organic_raw",(IF($G625="Responsible","GOTS_Responsible",(IF($G625="No Attribute (Conventional)","GOTS_conventional",(IF($G625="Recycled Pre/Post-Consumer","GOTS_pre_post",(IF($G625="In-Conversion","GOTS_in_conversion",(IF($G625="Sustainably Sourced","Sustainably_sourced",""))))))))))),IF($G625="Organic","Organic",(IF($G625="Responsible","Responsible",(IF($G625="No Attribute (Conventional)","No_Attribute_Conventional",(IF($G625="Recycled Pre/Post-Consumer","Recycled_Pre_Post_Consumer",(IF($G625="In-Conversion","In_Conversion",(IF($G625="Recycled Pre-Consumer","Recycled_Pre_Consumer",(IF($G625="Recycled Post-Consumer","Recycled_Post_Consumer",(IF($G625="Sustainably Sourced","Sustainably_sourced","")))))))))))))))),"")</f>
        <v/>
      </c>
      <c r="AE625" s="13" t="e" cm="1">
        <f t="array" aca="1" ref="AE625" ca="1">IF(INDIRECT("$F"&amp;$S625)="","",IF(LEFT(INDIRECT("$F"&amp;$S625),3)="GRS","GRS_RCS_RM",IF((LEFT(INDIRECT("$F"&amp;$S625),3))="RCS","GRS_RCS_RM",IF(INDIRECT("$F"&amp;$S625)="OCS (No Label)","OCS_Conversion_RM",IF(LEFT(INDIRECT("$F"&amp;$S625),3)="OCS","OCS_RM",IF(RIGHT(INDIRECT("$F"&amp;$S625),10)="conversion","GOTS_RM_conversion",IF((LEFT(INDIRECT("$F"&amp;$S625),4))="GOTS","GOTS_RM","Responsible_RM")))))))</f>
        <v>#REF!</v>
      </c>
      <c r="AF625" s="13" t="str" cm="1">
        <f t="array" aca="1" ref="AF625" ca="1">IF($S625="","",INDIRECT("$Z"&amp;$S625))</f>
        <v/>
      </c>
      <c r="AG625" s="155"/>
      <c r="AH625" s="13" t="str" cm="1">
        <f t="array" aca="1" ref="AH625" ca="1">IFERROR(INDIRECT("$ag"&amp;S625),"")</f>
        <v/>
      </c>
      <c r="AI625" s="13" t="e" cm="1">
        <f t="array" aca="1" ref="AI625" ca="1">INDIRECT("O"&amp;S624)</f>
        <v>#REF!</v>
      </c>
      <c r="AJ625" s="13" t="str">
        <f>IF($I625="","",INDEX('Raw Material'!$A$1:$J$75,MATCH(I625,'Raw Material'!$A$1:$A$75,0),(MATCH(G625,'Raw Material'!$A$1:$J$1,0))))</f>
        <v/>
      </c>
      <c r="AK625" s="13" t="str">
        <f t="shared" si="233"/>
        <v>YANLIŞRM</v>
      </c>
      <c r="AL625" s="153" t="str">
        <f t="shared" si="234"/>
        <v/>
      </c>
    </row>
    <row r="626" spans="1:38" ht="16.5" customHeight="1">
      <c r="A626" s="162"/>
      <c r="B626" s="168"/>
      <c r="C626" s="169"/>
      <c r="D626" s="156"/>
      <c r="E626" s="156"/>
      <c r="F626" s="175"/>
      <c r="G626" s="181"/>
      <c r="H626" s="182"/>
      <c r="I626" s="182"/>
      <c r="J626" s="182"/>
      <c r="K626" s="32"/>
      <c r="L626" s="179"/>
      <c r="M626" s="179"/>
      <c r="N626" s="81"/>
      <c r="O626" s="185"/>
      <c r="P626" s="103"/>
      <c r="Q626" s="84" t="str">
        <f t="shared" si="235"/>
        <v/>
      </c>
      <c r="R626" s="159"/>
      <c r="S626" s="28" t="str" cm="1">
        <f t="array" aca="1" ref="S626" ca="1">IF(INDIRECT("A"&amp;114+$U626)&lt;&gt;"",114+$U626,"")</f>
        <v/>
      </c>
      <c r="T626" s="28" t="str">
        <f t="shared" ca="1" si="236"/>
        <v>$B</v>
      </c>
      <c r="U626" s="29">
        <f t="shared" si="242"/>
        <v>504</v>
      </c>
      <c r="V626" s="29">
        <v>42.666666666669997</v>
      </c>
      <c r="W626" s="29">
        <f t="shared" si="248"/>
        <v>42</v>
      </c>
      <c r="X626" s="41" t="str" cm="1">
        <f t="array" aca="1" ref="X626" ca="1">IFERROR(INDEX('PC&amp;PD'!$A$1:$AP$15,ROW('PC&amp;PD'!$A$15),MATCH(INDIRECT(T626),'PC&amp;PD'!$A$1:$AP$1,0)),"")</f>
        <v/>
      </c>
      <c r="Y626" s="13" t="str">
        <f>IF(OR($N626="",$N626=0),"",IF($N626=$E$7,'Extracted info for SC'!$J$6,IF($N626=$D$26,'Extracted info for SC'!$J$7,IF($N626=$E$26,'Extracted info for SC'!$J$8,IF($N626=$F$26,'Extracted info for SC'!$J$9,IF($N626=$G$26,'Extracted info for SC'!$J$10,IF($N626=$H$26,'Extracted info for SC'!$J$11,IF($N626=$I$26,'Extracted info for SC'!$J$12,IF($N626=$J$26,'Extracted info for SC'!$J$13,IF($N626=$K$26,'Extracted info for SC'!$J$14,IF($N626=$L$26,'Extracted info for SC'!$J$15,IF($N626=$M$26,'Extracted info for SC'!$J$16,IF($N626=$N$26,'Extracted info for SC'!$J$17,IF($N626=$O$26,'Extracted info for SC'!$J$18,""))))))))))))))</f>
        <v/>
      </c>
      <c r="Z626" s="155"/>
      <c r="AA626" s="13" t="str">
        <f t="shared" si="232"/>
        <v/>
      </c>
      <c r="AB626" s="155"/>
      <c r="AC626" s="13" t="str">
        <f t="shared" ca="1" si="237"/>
        <v>$AB</v>
      </c>
      <c r="AD626" s="13" t="str" cm="1">
        <f t="array" aca="1" ref="AD626" ca="1">IFERROR(IF((LEFT(INDIRECT("$F"&amp;$S626),4))="GOTS",IF($G626="Organic","GOTS_Organic_raw",(IF($G626="Responsible","GOTS_Responsible",(IF($G626="No Attribute (Conventional)","GOTS_conventional",(IF($G626="Recycled Pre/Post-Consumer","GOTS_pre_post",(IF($G626="In-Conversion","GOTS_in_conversion",(IF($G626="Sustainably Sourced","Sustainably_sourced",""))))))))))),IF($G626="Organic","Organic",(IF($G626="Responsible","Responsible",(IF($G626="No Attribute (Conventional)","No_Attribute_Conventional",(IF($G626="Recycled Pre/Post-Consumer","Recycled_Pre_Post_Consumer",(IF($G626="In-Conversion","In_Conversion",(IF($G626="Recycled Pre-Consumer","Recycled_Pre_Consumer",(IF($G626="Recycled Post-Consumer","Recycled_Post_Consumer",(IF($G626="Sustainably Sourced","Sustainably_sourced","")))))))))))))))),"")</f>
        <v/>
      </c>
      <c r="AE626" s="13" t="e" cm="1">
        <f t="array" aca="1" ref="AE626" ca="1">IF(INDIRECT("$F"&amp;$S626)="","",IF(LEFT(INDIRECT("$F"&amp;$S626),3)="GRS","GRS_RCS_RM",IF((LEFT(INDIRECT("$F"&amp;$S626),3))="RCS","GRS_RCS_RM",IF(INDIRECT("$F"&amp;$S626)="OCS (No Label)","OCS_Conversion_RM",IF(LEFT(INDIRECT("$F"&amp;$S626),3)="OCS","OCS_RM",IF(RIGHT(INDIRECT("$F"&amp;$S626),10)="conversion","GOTS_RM_conversion",IF((LEFT(INDIRECT("$F"&amp;$S626),4))="GOTS","GOTS_RM","Responsible_RM")))))))</f>
        <v>#REF!</v>
      </c>
      <c r="AF626" s="13" t="str" cm="1">
        <f t="array" aca="1" ref="AF626" ca="1">IF($S626="","",INDIRECT("$Z"&amp;$S626))</f>
        <v/>
      </c>
      <c r="AG626" s="155"/>
      <c r="AH626" s="13" t="str" cm="1">
        <f t="array" aca="1" ref="AH626" ca="1">IFERROR(INDIRECT("$ag"&amp;S626),"")</f>
        <v/>
      </c>
      <c r="AI626" s="13" t="e" cm="1">
        <f t="array" aca="1" ref="AI626" ca="1">INDIRECT("O"&amp;S625)</f>
        <v>#REF!</v>
      </c>
      <c r="AJ626" s="13" t="str">
        <f>IF($I626="","",INDEX('Raw Material'!$A$1:$J$75,MATCH(I626,'Raw Material'!$A$1:$A$75,0),(MATCH(G626,'Raw Material'!$A$1:$J$1,0))))</f>
        <v/>
      </c>
      <c r="AK626" s="13" t="str">
        <f t="shared" si="233"/>
        <v>YANLIŞRM</v>
      </c>
      <c r="AL626" s="153" t="str">
        <f t="shared" si="234"/>
        <v/>
      </c>
    </row>
    <row r="627" spans="1:38" ht="16.5" customHeight="1">
      <c r="A627" s="162"/>
      <c r="B627" s="168"/>
      <c r="C627" s="169"/>
      <c r="D627" s="156"/>
      <c r="E627" s="156"/>
      <c r="F627" s="175"/>
      <c r="G627" s="181"/>
      <c r="H627" s="182"/>
      <c r="I627" s="182"/>
      <c r="J627" s="182"/>
      <c r="K627" s="32"/>
      <c r="L627" s="179"/>
      <c r="M627" s="179"/>
      <c r="N627" s="81"/>
      <c r="O627" s="185"/>
      <c r="P627" s="103"/>
      <c r="Q627" s="84" t="str">
        <f t="shared" si="235"/>
        <v/>
      </c>
      <c r="R627" s="159"/>
      <c r="S627" s="28" t="str" cm="1">
        <f t="array" aca="1" ref="S627" ca="1">IF(INDIRECT("A"&amp;114+$U627)&lt;&gt;"",114+$U627,"")</f>
        <v/>
      </c>
      <c r="T627" s="28" t="str">
        <f t="shared" ca="1" si="236"/>
        <v>$B</v>
      </c>
      <c r="U627" s="29">
        <f t="shared" si="242"/>
        <v>504</v>
      </c>
      <c r="V627" s="29">
        <v>42.750000000003297</v>
      </c>
      <c r="W627" s="29">
        <f t="shared" si="248"/>
        <v>42</v>
      </c>
      <c r="X627" s="41" t="str" cm="1">
        <f t="array" aca="1" ref="X627" ca="1">IFERROR(INDEX('PC&amp;PD'!$A$1:$AP$15,ROW('PC&amp;PD'!$A$15),MATCH(INDIRECT(T627),'PC&amp;PD'!$A$1:$AP$1,0)),"")</f>
        <v/>
      </c>
      <c r="Y627" s="13" t="str">
        <f>IF(OR($N627="",$N627=0),"",IF($N627=$E$7,'Extracted info for SC'!$J$6,IF($N627=$D$26,'Extracted info for SC'!$J$7,IF($N627=$E$26,'Extracted info for SC'!$J$8,IF($N627=$F$26,'Extracted info for SC'!$J$9,IF($N627=$G$26,'Extracted info for SC'!$J$10,IF($N627=$H$26,'Extracted info for SC'!$J$11,IF($N627=$I$26,'Extracted info for SC'!$J$12,IF($N627=$J$26,'Extracted info for SC'!$J$13,IF($N627=$K$26,'Extracted info for SC'!$J$14,IF($N627=$L$26,'Extracted info for SC'!$J$15,IF($N627=$M$26,'Extracted info for SC'!$J$16,IF($N627=$N$26,'Extracted info for SC'!$J$17,IF($N627=$O$26,'Extracted info for SC'!$J$18,""))))))))))))))</f>
        <v/>
      </c>
      <c r="Z627" s="155"/>
      <c r="AA627" s="13" t="str">
        <f t="shared" ref="AA627:AA690" si="261">IFERROR(IF(G627="","",IF(G627="No Attribute (Conventional)","",G627)),"")</f>
        <v/>
      </c>
      <c r="AB627" s="155"/>
      <c r="AC627" s="13" t="str">
        <f t="shared" ca="1" si="237"/>
        <v>$AB</v>
      </c>
      <c r="AD627" s="13" t="str" cm="1">
        <f t="array" aca="1" ref="AD627" ca="1">IFERROR(IF((LEFT(INDIRECT("$F"&amp;$S627),4))="GOTS",IF($G627="Organic","GOTS_Organic_raw",(IF($G627="Responsible","GOTS_Responsible",(IF($G627="No Attribute (Conventional)","GOTS_conventional",(IF($G627="Recycled Pre/Post-Consumer","GOTS_pre_post",(IF($G627="In-Conversion","GOTS_in_conversion",(IF($G627="Sustainably Sourced","Sustainably_sourced",""))))))))))),IF($G627="Organic","Organic",(IF($G627="Responsible","Responsible",(IF($G627="No Attribute (Conventional)","No_Attribute_Conventional",(IF($G627="Recycled Pre/Post-Consumer","Recycled_Pre_Post_Consumer",(IF($G627="In-Conversion","In_Conversion",(IF($G627="Recycled Pre-Consumer","Recycled_Pre_Consumer",(IF($G627="Recycled Post-Consumer","Recycled_Post_Consumer",(IF($G627="Sustainably Sourced","Sustainably_sourced","")))))))))))))))),"")</f>
        <v/>
      </c>
      <c r="AE627" s="13" t="e" cm="1">
        <f t="array" aca="1" ref="AE627" ca="1">IF(INDIRECT("$F"&amp;$S627)="","",IF(LEFT(INDIRECT("$F"&amp;$S627),3)="GRS","GRS_RCS_RM",IF((LEFT(INDIRECT("$F"&amp;$S627),3))="RCS","GRS_RCS_RM",IF(INDIRECT("$F"&amp;$S627)="OCS (No Label)","OCS_Conversion_RM",IF(LEFT(INDIRECT("$F"&amp;$S627),3)="OCS","OCS_RM",IF(RIGHT(INDIRECT("$F"&amp;$S627),10)="conversion","GOTS_RM_conversion",IF((LEFT(INDIRECT("$F"&amp;$S627),4))="GOTS","GOTS_RM","Responsible_RM")))))))</f>
        <v>#REF!</v>
      </c>
      <c r="AF627" s="13" t="str" cm="1">
        <f t="array" aca="1" ref="AF627" ca="1">IF($S627="","",INDIRECT("$Z"&amp;$S627))</f>
        <v/>
      </c>
      <c r="AG627" s="155"/>
      <c r="AH627" s="13" t="str" cm="1">
        <f t="array" aca="1" ref="AH627" ca="1">IFERROR(INDIRECT("$ag"&amp;S627),"")</f>
        <v/>
      </c>
      <c r="AI627" s="13" t="e" cm="1">
        <f t="array" aca="1" ref="AI627" ca="1">INDIRECT("O"&amp;S626)</f>
        <v>#REF!</v>
      </c>
      <c r="AJ627" s="13" t="str">
        <f>IF($I627="","",INDEX('Raw Material'!$A$1:$J$75,MATCH(I627,'Raw Material'!$A$1:$A$75,0),(MATCH(G627,'Raw Material'!$A$1:$J$1,0))))</f>
        <v/>
      </c>
      <c r="AK627" s="13" t="str">
        <f t="shared" ref="AK627:AK690" si="262">$U$17&amp;"RM"</f>
        <v>YANLIŞRM</v>
      </c>
      <c r="AL627" s="153" t="str">
        <f t="shared" ref="AL627:AL690" si="263">IF($G627="Organic","Organic",IF($G627="No Attribute (Conventional)","No_Attribute_Conventional",IF($G627="Recycled pre-consumer","Recycled_pre_consumer",IF($G627="Recycled post-consumer","Recycled_post_consumer",IF($G627="Responsible","Responsible",IF($G627="Sustainably sourced","Sustainable_sourced",IF($G627="ın-conversion","In_conversion","")))))))</f>
        <v/>
      </c>
    </row>
    <row r="628" spans="1:38" ht="16.5" customHeight="1">
      <c r="A628" s="162"/>
      <c r="B628" s="168"/>
      <c r="C628" s="169"/>
      <c r="D628" s="156"/>
      <c r="E628" s="156"/>
      <c r="F628" s="175"/>
      <c r="G628" s="181"/>
      <c r="H628" s="182"/>
      <c r="I628" s="182"/>
      <c r="J628" s="182"/>
      <c r="K628" s="32"/>
      <c r="L628" s="179"/>
      <c r="M628" s="179"/>
      <c r="N628" s="81"/>
      <c r="O628" s="185"/>
      <c r="P628" s="103"/>
      <c r="Q628" s="84" t="str">
        <f t="shared" si="235"/>
        <v/>
      </c>
      <c r="R628" s="159"/>
      <c r="S628" s="28" t="str" cm="1">
        <f t="array" aca="1" ref="S628" ca="1">IF(INDIRECT("A"&amp;114+$U628)&lt;&gt;"",114+$U628,"")</f>
        <v/>
      </c>
      <c r="T628" s="28" t="str">
        <f t="shared" ca="1" si="236"/>
        <v>$B</v>
      </c>
      <c r="U628" s="29">
        <f t="shared" si="242"/>
        <v>504</v>
      </c>
      <c r="V628" s="29">
        <v>42.833333333336597</v>
      </c>
      <c r="W628" s="29">
        <f t="shared" si="248"/>
        <v>42</v>
      </c>
      <c r="X628" s="41" t="str" cm="1">
        <f t="array" aca="1" ref="X628" ca="1">IFERROR(INDEX('PC&amp;PD'!$A$1:$AP$15,ROW('PC&amp;PD'!$A$15),MATCH(INDIRECT(T628),'PC&amp;PD'!$A$1:$AP$1,0)),"")</f>
        <v/>
      </c>
      <c r="Y628" s="13" t="str">
        <f>IF(OR($N628="",$N628=0),"",IF($N628=$E$7,'Extracted info for SC'!$J$6,IF($N628=$D$26,'Extracted info for SC'!$J$7,IF($N628=$E$26,'Extracted info for SC'!$J$8,IF($N628=$F$26,'Extracted info for SC'!$J$9,IF($N628=$G$26,'Extracted info for SC'!$J$10,IF($N628=$H$26,'Extracted info for SC'!$J$11,IF($N628=$I$26,'Extracted info for SC'!$J$12,IF($N628=$J$26,'Extracted info for SC'!$J$13,IF($N628=$K$26,'Extracted info for SC'!$J$14,IF($N628=$L$26,'Extracted info for SC'!$J$15,IF($N628=$M$26,'Extracted info for SC'!$J$16,IF($N628=$N$26,'Extracted info for SC'!$J$17,IF($N628=$O$26,'Extracted info for SC'!$J$18,""))))))))))))))</f>
        <v/>
      </c>
      <c r="Z628" s="155"/>
      <c r="AA628" s="13" t="str">
        <f t="shared" si="261"/>
        <v/>
      </c>
      <c r="AB628" s="155"/>
      <c r="AC628" s="13" t="str">
        <f t="shared" ca="1" si="237"/>
        <v>$AB</v>
      </c>
      <c r="AD628" s="13" t="str" cm="1">
        <f t="array" aca="1" ref="AD628" ca="1">IFERROR(IF((LEFT(INDIRECT("$F"&amp;$S628),4))="GOTS",IF($G628="Organic","GOTS_Organic_raw",(IF($G628="Responsible","GOTS_Responsible",(IF($G628="No Attribute (Conventional)","GOTS_conventional",(IF($G628="Recycled Pre/Post-Consumer","GOTS_pre_post",(IF($G628="In-Conversion","GOTS_in_conversion",(IF($G628="Sustainably Sourced","Sustainably_sourced",""))))))))))),IF($G628="Organic","Organic",(IF($G628="Responsible","Responsible",(IF($G628="No Attribute (Conventional)","No_Attribute_Conventional",(IF($G628="Recycled Pre/Post-Consumer","Recycled_Pre_Post_Consumer",(IF($G628="In-Conversion","In_Conversion",(IF($G628="Recycled Pre-Consumer","Recycled_Pre_Consumer",(IF($G628="Recycled Post-Consumer","Recycled_Post_Consumer",(IF($G628="Sustainably Sourced","Sustainably_sourced","")))))))))))))))),"")</f>
        <v/>
      </c>
      <c r="AE628" s="13" t="e" cm="1">
        <f t="array" aca="1" ref="AE628" ca="1">IF(INDIRECT("$F"&amp;$S628)="","",IF(LEFT(INDIRECT("$F"&amp;$S628),3)="GRS","GRS_RCS_RM",IF((LEFT(INDIRECT("$F"&amp;$S628),3))="RCS","GRS_RCS_RM",IF(INDIRECT("$F"&amp;$S628)="OCS (No Label)","OCS_Conversion_RM",IF(LEFT(INDIRECT("$F"&amp;$S628),3)="OCS","OCS_RM",IF(RIGHT(INDIRECT("$F"&amp;$S628),10)="conversion","GOTS_RM_conversion",IF((LEFT(INDIRECT("$F"&amp;$S628),4))="GOTS","GOTS_RM","Responsible_RM")))))))</f>
        <v>#REF!</v>
      </c>
      <c r="AF628" s="13" t="str" cm="1">
        <f t="array" aca="1" ref="AF628" ca="1">IF($S628="","",INDIRECT("$Z"&amp;$S628))</f>
        <v/>
      </c>
      <c r="AG628" s="155"/>
      <c r="AH628" s="13" t="str" cm="1">
        <f t="array" aca="1" ref="AH628" ca="1">IFERROR(INDIRECT("$ag"&amp;S628),"")</f>
        <v/>
      </c>
      <c r="AI628" s="13" t="e" cm="1">
        <f t="array" aca="1" ref="AI628" ca="1">INDIRECT("O"&amp;S627)</f>
        <v>#REF!</v>
      </c>
      <c r="AJ628" s="13" t="str">
        <f>IF($I628="","",INDEX('Raw Material'!$A$1:$J$75,MATCH(I628,'Raw Material'!$A$1:$A$75,0),(MATCH(G628,'Raw Material'!$A$1:$J$1,0))))</f>
        <v/>
      </c>
      <c r="AK628" s="13" t="str">
        <f t="shared" si="262"/>
        <v>YANLIŞRM</v>
      </c>
      <c r="AL628" s="153" t="str">
        <f t="shared" si="263"/>
        <v/>
      </c>
    </row>
    <row r="629" spans="1:38" ht="16.5" customHeight="1" thickBot="1">
      <c r="A629" s="163"/>
      <c r="B629" s="170"/>
      <c r="C629" s="171"/>
      <c r="D629" s="156"/>
      <c r="E629" s="156"/>
      <c r="F629" s="176"/>
      <c r="G629" s="157"/>
      <c r="H629" s="158"/>
      <c r="I629" s="158"/>
      <c r="J629" s="158"/>
      <c r="K629" s="33"/>
      <c r="L629" s="180"/>
      <c r="M629" s="180"/>
      <c r="N629" s="82"/>
      <c r="O629" s="186"/>
      <c r="P629" s="103"/>
      <c r="Q629" s="84" t="str">
        <f t="shared" ref="Q629:Q692" si="264">IF(OR($G629="",$I629="",$K629="",$AJ629="–"),"",CONCATENATE($K629," ",$AA629," ",$I629," (",$AJ629,") + "))</f>
        <v/>
      </c>
      <c r="R629" s="159"/>
      <c r="S629" s="28" t="str" cm="1">
        <f t="array" aca="1" ref="S629" ca="1">IF(INDIRECT("A"&amp;114+$U629)&lt;&gt;"",114+$U629,"")</f>
        <v/>
      </c>
      <c r="T629" s="28" t="str">
        <f t="shared" ref="T629:T692" ca="1" si="265">"$B"&amp;S629</f>
        <v>$B</v>
      </c>
      <c r="U629" s="29">
        <f t="shared" si="242"/>
        <v>504</v>
      </c>
      <c r="V629" s="29">
        <v>42.916666666669997</v>
      </c>
      <c r="W629" s="29">
        <f t="shared" si="248"/>
        <v>42</v>
      </c>
      <c r="X629" s="41" t="str" cm="1">
        <f t="array" aca="1" ref="X629" ca="1">IFERROR(INDEX('PC&amp;PD'!$A$1:$AP$15,ROW('PC&amp;PD'!$A$15),MATCH(INDIRECT(T629),'PC&amp;PD'!$A$1:$AP$1,0)),"")</f>
        <v/>
      </c>
      <c r="Y629" s="13" t="str">
        <f>IF(OR($N629="",$N629=0),"",IF($N629=$E$7,'Extracted info for SC'!$J$6,IF($N629=$D$26,'Extracted info for SC'!$J$7,IF($N629=$E$26,'Extracted info for SC'!$J$8,IF($N629=$F$26,'Extracted info for SC'!$J$9,IF($N629=$G$26,'Extracted info for SC'!$J$10,IF($N629=$H$26,'Extracted info for SC'!$J$11,IF($N629=$I$26,'Extracted info for SC'!$J$12,IF($N629=$J$26,'Extracted info for SC'!$J$13,IF($N629=$K$26,'Extracted info for SC'!$J$14,IF($N629=$L$26,'Extracted info for SC'!$J$15,IF($N629=$M$26,'Extracted info for SC'!$J$16,IF($N629=$N$26,'Extracted info for SC'!$J$17,IF($N629=$O$26,'Extracted info for SC'!$J$18,""))))))))))))))</f>
        <v/>
      </c>
      <c r="Z629" s="155"/>
      <c r="AA629" s="13" t="str">
        <f t="shared" si="261"/>
        <v/>
      </c>
      <c r="AB629" s="155"/>
      <c r="AC629" s="13" t="str">
        <f t="shared" ref="AC629:AC692" ca="1" si="266">"$AB"&amp;S629</f>
        <v>$AB</v>
      </c>
      <c r="AD629" s="13" t="str" cm="1">
        <f t="array" aca="1" ref="AD629" ca="1">IFERROR(IF((LEFT(INDIRECT("$F"&amp;$S629),4))="GOTS",IF($G629="Organic","GOTS_Organic_raw",(IF($G629="Responsible","GOTS_Responsible",(IF($G629="No Attribute (Conventional)","GOTS_conventional",(IF($G629="Recycled Pre/Post-Consumer","GOTS_pre_post",(IF($G629="In-Conversion","GOTS_in_conversion",(IF($G629="Sustainably Sourced","Sustainably_sourced",""))))))))))),IF($G629="Organic","Organic",(IF($G629="Responsible","Responsible",(IF($G629="No Attribute (Conventional)","No_Attribute_Conventional",(IF($G629="Recycled Pre/Post-Consumer","Recycled_Pre_Post_Consumer",(IF($G629="In-Conversion","In_Conversion",(IF($G629="Recycled Pre-Consumer","Recycled_Pre_Consumer",(IF($G629="Recycled Post-Consumer","Recycled_Post_Consumer",(IF($G629="Sustainably Sourced","Sustainably_sourced","")))))))))))))))),"")</f>
        <v/>
      </c>
      <c r="AE629" s="13" t="e" cm="1">
        <f t="array" aca="1" ref="AE629" ca="1">IF(INDIRECT("$F"&amp;$S629)="","",IF(LEFT(INDIRECT("$F"&amp;$S629),3)="GRS","GRS_RCS_RM",IF((LEFT(INDIRECT("$F"&amp;$S629),3))="RCS","GRS_RCS_RM",IF(INDIRECT("$F"&amp;$S629)="OCS (No Label)","OCS_Conversion_RM",IF(LEFT(INDIRECT("$F"&amp;$S629),3)="OCS","OCS_RM",IF(RIGHT(INDIRECT("$F"&amp;$S629),10)="conversion","GOTS_RM_conversion",IF((LEFT(INDIRECT("$F"&amp;$S629),4))="GOTS","GOTS_RM","Responsible_RM")))))))</f>
        <v>#REF!</v>
      </c>
      <c r="AF629" s="13" t="str" cm="1">
        <f t="array" aca="1" ref="AF629" ca="1">IF($S629="","",INDIRECT("$Z"&amp;$S629))</f>
        <v/>
      </c>
      <c r="AG629" s="155"/>
      <c r="AH629" s="13" t="str" cm="1">
        <f t="array" aca="1" ref="AH629" ca="1">IFERROR(INDIRECT("$ag"&amp;S629),"")</f>
        <v/>
      </c>
      <c r="AI629" s="13" t="e" cm="1">
        <f t="array" aca="1" ref="AI629" ca="1">INDIRECT("O"&amp;S628)</f>
        <v>#REF!</v>
      </c>
      <c r="AJ629" s="13" t="str">
        <f>IF($I629="","",INDEX('Raw Material'!$A$1:$J$75,MATCH(I629,'Raw Material'!$A$1:$A$75,0),(MATCH(G629,'Raw Material'!$A$1:$J$1,0))))</f>
        <v/>
      </c>
      <c r="AK629" s="13" t="str">
        <f t="shared" si="262"/>
        <v>YANLIŞRM</v>
      </c>
      <c r="AL629" s="153" t="str">
        <f t="shared" si="263"/>
        <v/>
      </c>
    </row>
    <row r="630" spans="1:38" ht="16.5" customHeight="1">
      <c r="A630" s="160" t="str">
        <f>IF(B630="","",COUNTA($B$114:$B630))</f>
        <v/>
      </c>
      <c r="B630" s="164"/>
      <c r="C630" s="165"/>
      <c r="D630" s="183"/>
      <c r="E630" s="183"/>
      <c r="F630" s="172"/>
      <c r="G630" s="212"/>
      <c r="H630" s="206"/>
      <c r="I630" s="206"/>
      <c r="J630" s="206"/>
      <c r="K630" s="31"/>
      <c r="L630" s="177" t="str">
        <f t="shared" ref="L630" si="267">IF(R630="","",LEFT(R630,LEN(R630)-2))</f>
        <v/>
      </c>
      <c r="M630" s="177"/>
      <c r="N630" s="80"/>
      <c r="O630" s="184"/>
      <c r="P630" s="103"/>
      <c r="Q630" s="84" t="str">
        <f t="shared" si="264"/>
        <v/>
      </c>
      <c r="R630" s="159" t="str">
        <f t="shared" ref="R630" si="268">CONCATENATE($Q630,Q631,Q632,Q633,Q634,Q635,$Q636,$Q637,$Q638,$Q639,Q640,Q641)</f>
        <v/>
      </c>
      <c r="S630" s="28" t="str" cm="1">
        <f t="array" aca="1" ref="S630" ca="1">IF(INDIRECT("A"&amp;114+$U630)&lt;&gt;"",114+$U630,"")</f>
        <v/>
      </c>
      <c r="T630" s="28" t="str">
        <f t="shared" ca="1" si="265"/>
        <v>$B</v>
      </c>
      <c r="U630" s="29">
        <f t="shared" si="242"/>
        <v>516</v>
      </c>
      <c r="V630" s="29">
        <v>43.000000000003297</v>
      </c>
      <c r="W630" s="29">
        <f t="shared" si="248"/>
        <v>43</v>
      </c>
      <c r="X630" s="41" t="str" cm="1">
        <f t="array" aca="1" ref="X630" ca="1">IFERROR(INDEX('PC&amp;PD'!$A$1:$AP$15,ROW('PC&amp;PD'!$A$15),MATCH(INDIRECT(T630),'PC&amp;PD'!$A$1:$AP$1,0)),"")</f>
        <v/>
      </c>
      <c r="Y630" s="13" t="str">
        <f>IF(OR($N630="",$N630=0),"",IF($N630=$E$7,'Extracted info for SC'!$J$6,IF($N630=$D$26,'Extracted info for SC'!$J$7,IF($N630=$E$26,'Extracted info for SC'!$J$8,IF($N630=$F$26,'Extracted info for SC'!$J$9,IF($N630=$G$26,'Extracted info for SC'!$J$10,IF($N630=$H$26,'Extracted info for SC'!$J$11,IF($N630=$I$26,'Extracted info for SC'!$J$12,IF($N630=$J$26,'Extracted info for SC'!$J$13,IF($N630=$K$26,'Extracted info for SC'!$J$14,IF($N630=$L$26,'Extracted info for SC'!$J$15,IF($N630=$M$26,'Extracted info for SC'!$J$16,IF($N630=$N$26,'Extracted info for SC'!$J$17,IF($N630=$O$26,'Extracted info for SC'!$J$18,""))))))))))))))</f>
        <v/>
      </c>
      <c r="Z630" s="155" t="str">
        <f t="shared" ref="Z630" si="269">IFERROR(IF($F630="OCS 100","OCS (OCS 100)",IF($F630="OCS Blended","OCS (OCS Blended)",IF($F630="OCS (No Label)","OCS (No Label)",IF($F630="RCS 100","RCS (RCS 100)",IF($F630="RCS Blended","RCS (RCS Blended)",IF($F630="GRS","GRS (GRS)",IF($F630="GRS (No Label)", "GRS (No Label)",IF($F630="RDS","RDS (RDS)",IF($F630="RWS","RWS (RWS)",IF($F630="RAS","RAS (RAS)",IF($F630="RMS","RMS (RMS)",IF($F630="GOTS Organic","GOTS (Organic)",IF($F630="GOTS Made with organic","GOTS (Made with Organic)",IF($F630="GOTS Organic - in conversion","GOTS (Organic - In Conversion)",IF($F630="GOTS Made with organic - in conversion","GOTS (Made with Organic - In Conversion)",""))))))))))))))),"")</f>
        <v/>
      </c>
      <c r="AA630" s="13" t="str">
        <f t="shared" si="261"/>
        <v/>
      </c>
      <c r="AB630" s="155" t="str">
        <f t="shared" ref="AB630" si="270">IFERROR(IF($F630="OCS 100", "OCS_100",IF($F630="OCS Blended", "OCS_Blended",IF($F630="OCS (No Label)", "OCS_No_Label",IF($F630="RCS 100", "RCS_100",IF($F630="RCS Blended","RCS_Blended",IF($F630="GRS","GRS",IF($F630="GRS (No Label)", "GRS_No_Label",IF($F630="RDS","RDS",IF($F630="RWS","RWS",IF($F630="RMS","RMS",IF($F630="GOTS Organic","GOTS_Organic",IF($F630="GOTS Made with organic","GOTS_Made_with_organic",IF($F630="GOTS Organic - in conversion","GOTS_Organic_in_Conversion",IF($F630="GOTS Made with organic - in conversion","GOTS_Made_with_Organic_in_Conversion",IF($F630="RAS","RAS",""))))))))))))))),"")</f>
        <v/>
      </c>
      <c r="AC630" s="13" t="str">
        <f t="shared" ca="1" si="266"/>
        <v>$AB</v>
      </c>
      <c r="AD630" s="13" t="str" cm="1">
        <f t="array" aca="1" ref="AD630" ca="1">IFERROR(IF((LEFT(INDIRECT("$F"&amp;$S630),4))="GOTS",IF($G630="Organic","GOTS_Organic_raw",(IF($G630="Responsible","GOTS_Responsible",(IF($G630="No Attribute (Conventional)","GOTS_conventional",(IF($G630="Recycled Pre/Post-Consumer","GOTS_pre_post",(IF($G630="In-Conversion","GOTS_in_conversion",(IF($G630="Sustainably Sourced","Sustainably_sourced",""))))))))))),IF($G630="Organic","Organic",(IF($G630="Responsible","Responsible",(IF($G630="No Attribute (Conventional)","No_Attribute_Conventional",(IF($G630="Recycled Pre/Post-Consumer","Recycled_Pre_Post_Consumer",(IF($G630="In-Conversion","In_Conversion",(IF($G630="Recycled Pre-Consumer","Recycled_Pre_Consumer",(IF($G630="Recycled Post-Consumer","Recycled_Post_Consumer",(IF($G630="Sustainably Sourced","Sustainably_sourced","")))))))))))))))),"")</f>
        <v/>
      </c>
      <c r="AE630" s="13" t="e" cm="1">
        <f t="array" aca="1" ref="AE630" ca="1">IF(INDIRECT("$F"&amp;$S630)="","",IF(LEFT(INDIRECT("$F"&amp;$S630),3)="GRS","GRS_RCS_RM",IF((LEFT(INDIRECT("$F"&amp;$S630),3))="RCS","GRS_RCS_RM",IF(INDIRECT("$F"&amp;$S630)="OCS (No Label)","OCS_Conversion_RM",IF(LEFT(INDIRECT("$F"&amp;$S630),3)="OCS","OCS_RM",IF(RIGHT(INDIRECT("$F"&amp;$S630),10)="conversion","GOTS_RM_conversion",IF((LEFT(INDIRECT("$F"&amp;$S630),4))="GOTS","GOTS_RM","Responsible_RM")))))))</f>
        <v>#REF!</v>
      </c>
      <c r="AF630" s="13" t="str" cm="1">
        <f t="array" aca="1" ref="AF630" ca="1">IF($S630="","",INDIRECT("$Z"&amp;$S630))</f>
        <v/>
      </c>
      <c r="AG630" s="155" t="str">
        <f t="shared" si="247"/>
        <v/>
      </c>
      <c r="AH630" s="13" t="str" cm="1">
        <f t="array" aca="1" ref="AH630" ca="1">IFERROR(INDIRECT("$ag"&amp;S630),"")</f>
        <v/>
      </c>
      <c r="AI630" s="13" t="e" cm="1">
        <f t="array" aca="1" ref="AI630" ca="1">INDIRECT("O"&amp;S629)</f>
        <v>#REF!</v>
      </c>
      <c r="AJ630" s="13" t="str">
        <f>IF($I630="","",INDEX('Raw Material'!$A$1:$J$75,MATCH(I630,'Raw Material'!$A$1:$A$75,0),(MATCH(G630,'Raw Material'!$A$1:$J$1,0))))</f>
        <v/>
      </c>
      <c r="AK630" s="13" t="str">
        <f t="shared" si="262"/>
        <v>YANLIŞRM</v>
      </c>
      <c r="AL630" s="153" t="str">
        <f t="shared" si="263"/>
        <v/>
      </c>
    </row>
    <row r="631" spans="1:38" ht="16.5" customHeight="1">
      <c r="A631" s="161"/>
      <c r="B631" s="166"/>
      <c r="C631" s="167"/>
      <c r="D631" s="156"/>
      <c r="E631" s="156"/>
      <c r="F631" s="173"/>
      <c r="G631" s="181"/>
      <c r="H631" s="182"/>
      <c r="I631" s="182"/>
      <c r="J631" s="182"/>
      <c r="K631" s="32"/>
      <c r="L631" s="178"/>
      <c r="M631" s="178"/>
      <c r="N631" s="81"/>
      <c r="O631" s="185"/>
      <c r="P631" s="103"/>
      <c r="Q631" s="84" t="str">
        <f t="shared" si="264"/>
        <v/>
      </c>
      <c r="R631" s="159"/>
      <c r="S631" s="28" t="str" cm="1">
        <f t="array" aca="1" ref="S631" ca="1">IF(INDIRECT("A"&amp;114+$U631)&lt;&gt;"",114+$U631,"")</f>
        <v/>
      </c>
      <c r="T631" s="28" t="str">
        <f t="shared" ca="1" si="265"/>
        <v>$B</v>
      </c>
      <c r="U631" s="29">
        <f t="shared" si="242"/>
        <v>516</v>
      </c>
      <c r="V631" s="29">
        <v>43.083333333336697</v>
      </c>
      <c r="W631" s="29">
        <f t="shared" si="248"/>
        <v>43</v>
      </c>
      <c r="X631" s="41" t="str" cm="1">
        <f t="array" aca="1" ref="X631" ca="1">IFERROR(INDEX('PC&amp;PD'!$A$1:$AP$15,ROW('PC&amp;PD'!$A$15),MATCH(INDIRECT(T631),'PC&amp;PD'!$A$1:$AP$1,0)),"")</f>
        <v/>
      </c>
      <c r="Y631" s="13" t="str">
        <f>IF(OR($N631="",$N631=0),"",IF($N631=$E$7,'Extracted info for SC'!$J$6,IF($N631=$D$26,'Extracted info for SC'!$J$7,IF($N631=$E$26,'Extracted info for SC'!$J$8,IF($N631=$F$26,'Extracted info for SC'!$J$9,IF($N631=$G$26,'Extracted info for SC'!$J$10,IF($N631=$H$26,'Extracted info for SC'!$J$11,IF($N631=$I$26,'Extracted info for SC'!$J$12,IF($N631=$J$26,'Extracted info for SC'!$J$13,IF($N631=$K$26,'Extracted info for SC'!$J$14,IF($N631=$L$26,'Extracted info for SC'!$J$15,IF($N631=$M$26,'Extracted info for SC'!$J$16,IF($N631=$N$26,'Extracted info for SC'!$J$17,IF($N631=$O$26,'Extracted info for SC'!$J$18,""))))))))))))))</f>
        <v/>
      </c>
      <c r="Z631" s="155"/>
      <c r="AA631" s="13" t="str">
        <f t="shared" si="261"/>
        <v/>
      </c>
      <c r="AB631" s="155"/>
      <c r="AC631" s="13" t="str">
        <f t="shared" ca="1" si="266"/>
        <v>$AB</v>
      </c>
      <c r="AD631" s="13" t="str" cm="1">
        <f t="array" aca="1" ref="AD631" ca="1">IFERROR(IF((LEFT(INDIRECT("$F"&amp;$S631),4))="GOTS",IF($G631="Organic","GOTS_Organic_raw",(IF($G631="Responsible","GOTS_Responsible",(IF($G631="No Attribute (Conventional)","GOTS_conventional",(IF($G631="Recycled Pre/Post-Consumer","GOTS_pre_post",(IF($G631="In-Conversion","GOTS_in_conversion",(IF($G631="Sustainably Sourced","Sustainably_sourced",""))))))))))),IF($G631="Organic","Organic",(IF($G631="Responsible","Responsible",(IF($G631="No Attribute (Conventional)","No_Attribute_Conventional",(IF($G631="Recycled Pre/Post-Consumer","Recycled_Pre_Post_Consumer",(IF($G631="In-Conversion","In_Conversion",(IF($G631="Recycled Pre-Consumer","Recycled_Pre_Consumer",(IF($G631="Recycled Post-Consumer","Recycled_Post_Consumer",(IF($G631="Sustainably Sourced","Sustainably_sourced","")))))))))))))))),"")</f>
        <v/>
      </c>
      <c r="AE631" s="13" t="e" cm="1">
        <f t="array" aca="1" ref="AE631" ca="1">IF(INDIRECT("$F"&amp;$S631)="","",IF(LEFT(INDIRECT("$F"&amp;$S631),3)="GRS","GRS_RCS_RM",IF((LEFT(INDIRECT("$F"&amp;$S631),3))="RCS","GRS_RCS_RM",IF(INDIRECT("$F"&amp;$S631)="OCS (No Label)","OCS_Conversion_RM",IF(LEFT(INDIRECT("$F"&amp;$S631),3)="OCS","OCS_RM",IF(RIGHT(INDIRECT("$F"&amp;$S631),10)="conversion","GOTS_RM_conversion",IF((LEFT(INDIRECT("$F"&amp;$S631),4))="GOTS","GOTS_RM","Responsible_RM")))))))</f>
        <v>#REF!</v>
      </c>
      <c r="AF631" s="13" t="str" cm="1">
        <f t="array" aca="1" ref="AF631" ca="1">IF($S631="","",INDIRECT("$Z"&amp;$S631))</f>
        <v/>
      </c>
      <c r="AG631" s="155"/>
      <c r="AH631" s="13" t="str" cm="1">
        <f t="array" aca="1" ref="AH631" ca="1">IFERROR(INDIRECT("$ag"&amp;S631),"")</f>
        <v/>
      </c>
      <c r="AI631" s="13" t="e" cm="1">
        <f t="array" aca="1" ref="AI631" ca="1">INDIRECT("O"&amp;S630)</f>
        <v>#REF!</v>
      </c>
      <c r="AJ631" s="13" t="str">
        <f>IF($I631="","",INDEX('Raw Material'!$A$1:$J$75,MATCH(I631,'Raw Material'!$A$1:$A$75,0),(MATCH(G631,'Raw Material'!$A$1:$J$1,0))))</f>
        <v/>
      </c>
      <c r="AK631" s="13" t="str">
        <f t="shared" si="262"/>
        <v>YANLIŞRM</v>
      </c>
      <c r="AL631" s="153" t="str">
        <f t="shared" si="263"/>
        <v/>
      </c>
    </row>
    <row r="632" spans="1:38" ht="16.5" customHeight="1">
      <c r="A632" s="161"/>
      <c r="B632" s="166"/>
      <c r="C632" s="167"/>
      <c r="D632" s="156"/>
      <c r="E632" s="156"/>
      <c r="F632" s="173"/>
      <c r="G632" s="181"/>
      <c r="H632" s="182"/>
      <c r="I632" s="182"/>
      <c r="J632" s="182"/>
      <c r="K632" s="32"/>
      <c r="L632" s="178"/>
      <c r="M632" s="178"/>
      <c r="N632" s="81"/>
      <c r="O632" s="185"/>
      <c r="P632" s="103"/>
      <c r="Q632" s="84" t="str">
        <f t="shared" si="264"/>
        <v/>
      </c>
      <c r="R632" s="159"/>
      <c r="S632" s="28" t="str" cm="1">
        <f t="array" aca="1" ref="S632" ca="1">IF(INDIRECT("A"&amp;114+$U632)&lt;&gt;"",114+$U632,"")</f>
        <v/>
      </c>
      <c r="T632" s="28" t="str">
        <f t="shared" ca="1" si="265"/>
        <v>$B</v>
      </c>
      <c r="U632" s="29">
        <f t="shared" si="242"/>
        <v>516</v>
      </c>
      <c r="V632" s="29">
        <v>43.166666666669997</v>
      </c>
      <c r="W632" s="29">
        <f t="shared" si="248"/>
        <v>43</v>
      </c>
      <c r="X632" s="41" t="str" cm="1">
        <f t="array" aca="1" ref="X632" ca="1">IFERROR(INDEX('PC&amp;PD'!$A$1:$AP$15,ROW('PC&amp;PD'!$A$15),MATCH(INDIRECT(T632),'PC&amp;PD'!$A$1:$AP$1,0)),"")</f>
        <v/>
      </c>
      <c r="Y632" s="13" t="str">
        <f>IF(OR($N632="",$N632=0),"",IF($N632=$E$7,'Extracted info for SC'!$J$6,IF($N632=$D$26,'Extracted info for SC'!$J$7,IF($N632=$E$26,'Extracted info for SC'!$J$8,IF($N632=$F$26,'Extracted info for SC'!$J$9,IF($N632=$G$26,'Extracted info for SC'!$J$10,IF($N632=$H$26,'Extracted info for SC'!$J$11,IF($N632=$I$26,'Extracted info for SC'!$J$12,IF($N632=$J$26,'Extracted info for SC'!$J$13,IF($N632=$K$26,'Extracted info for SC'!$J$14,IF($N632=$L$26,'Extracted info for SC'!$J$15,IF($N632=$M$26,'Extracted info for SC'!$J$16,IF($N632=$N$26,'Extracted info for SC'!$J$17,IF($N632=$O$26,'Extracted info for SC'!$J$18,""))))))))))))))</f>
        <v/>
      </c>
      <c r="Z632" s="155"/>
      <c r="AA632" s="13" t="str">
        <f t="shared" si="261"/>
        <v/>
      </c>
      <c r="AB632" s="155"/>
      <c r="AC632" s="13" t="str">
        <f t="shared" ca="1" si="266"/>
        <v>$AB</v>
      </c>
      <c r="AD632" s="13" t="str" cm="1">
        <f t="array" aca="1" ref="AD632" ca="1">IFERROR(IF((LEFT(INDIRECT("$F"&amp;$S632),4))="GOTS",IF($G632="Organic","GOTS_Organic_raw",(IF($G632="Responsible","GOTS_Responsible",(IF($G632="No Attribute (Conventional)","GOTS_conventional",(IF($G632="Recycled Pre/Post-Consumer","GOTS_pre_post",(IF($G632="In-Conversion","GOTS_in_conversion",(IF($G632="Sustainably Sourced","Sustainably_sourced",""))))))))))),IF($G632="Organic","Organic",(IF($G632="Responsible","Responsible",(IF($G632="No Attribute (Conventional)","No_Attribute_Conventional",(IF($G632="Recycled Pre/Post-Consumer","Recycled_Pre_Post_Consumer",(IF($G632="In-Conversion","In_Conversion",(IF($G632="Recycled Pre-Consumer","Recycled_Pre_Consumer",(IF($G632="Recycled Post-Consumer","Recycled_Post_Consumer",(IF($G632="Sustainably Sourced","Sustainably_sourced","")))))))))))))))),"")</f>
        <v/>
      </c>
      <c r="AE632" s="13" t="e" cm="1">
        <f t="array" aca="1" ref="AE632" ca="1">IF(INDIRECT("$F"&amp;$S632)="","",IF(LEFT(INDIRECT("$F"&amp;$S632),3)="GRS","GRS_RCS_RM",IF((LEFT(INDIRECT("$F"&amp;$S632),3))="RCS","GRS_RCS_RM",IF(INDIRECT("$F"&amp;$S632)="OCS (No Label)","OCS_Conversion_RM",IF(LEFT(INDIRECT("$F"&amp;$S632),3)="OCS","OCS_RM",IF(RIGHT(INDIRECT("$F"&amp;$S632),10)="conversion","GOTS_RM_conversion",IF((LEFT(INDIRECT("$F"&amp;$S632),4))="GOTS","GOTS_RM","Responsible_RM")))))))</f>
        <v>#REF!</v>
      </c>
      <c r="AF632" s="13" t="str" cm="1">
        <f t="array" aca="1" ref="AF632" ca="1">IF($S632="","",INDIRECT("$Z"&amp;$S632))</f>
        <v/>
      </c>
      <c r="AG632" s="155"/>
      <c r="AH632" s="13" t="str" cm="1">
        <f t="array" aca="1" ref="AH632" ca="1">IFERROR(INDIRECT("$ag"&amp;S632),"")</f>
        <v/>
      </c>
      <c r="AI632" s="13" t="e" cm="1">
        <f t="array" aca="1" ref="AI632" ca="1">INDIRECT("O"&amp;S631)</f>
        <v>#REF!</v>
      </c>
      <c r="AJ632" s="13" t="str">
        <f>IF($I632="","",INDEX('Raw Material'!$A$1:$J$75,MATCH(I632,'Raw Material'!$A$1:$A$75,0),(MATCH(G632,'Raw Material'!$A$1:$J$1,0))))</f>
        <v/>
      </c>
      <c r="AK632" s="13" t="str">
        <f t="shared" si="262"/>
        <v>YANLIŞRM</v>
      </c>
      <c r="AL632" s="153" t="str">
        <f t="shared" si="263"/>
        <v/>
      </c>
    </row>
    <row r="633" spans="1:38" ht="16.5" customHeight="1">
      <c r="A633" s="161"/>
      <c r="B633" s="166"/>
      <c r="C633" s="167"/>
      <c r="D633" s="156"/>
      <c r="E633" s="156"/>
      <c r="F633" s="174"/>
      <c r="G633" s="181"/>
      <c r="H633" s="182"/>
      <c r="I633" s="182"/>
      <c r="J633" s="182"/>
      <c r="K633" s="32"/>
      <c r="L633" s="178"/>
      <c r="M633" s="178"/>
      <c r="N633" s="81"/>
      <c r="O633" s="185"/>
      <c r="P633" s="103"/>
      <c r="Q633" s="84" t="str">
        <f t="shared" si="264"/>
        <v/>
      </c>
      <c r="R633" s="159"/>
      <c r="S633" s="28" t="str" cm="1">
        <f t="array" aca="1" ref="S633" ca="1">IF(INDIRECT("A"&amp;114+$U633)&lt;&gt;"",114+$U633,"")</f>
        <v/>
      </c>
      <c r="T633" s="28" t="str">
        <f t="shared" ca="1" si="265"/>
        <v>$B</v>
      </c>
      <c r="U633" s="29">
        <f t="shared" si="242"/>
        <v>516</v>
      </c>
      <c r="V633" s="29">
        <v>43.250000000003297</v>
      </c>
      <c r="W633" s="29">
        <f t="shared" si="248"/>
        <v>43</v>
      </c>
      <c r="X633" s="41" t="str" cm="1">
        <f t="array" aca="1" ref="X633" ca="1">IFERROR(INDEX('PC&amp;PD'!$A$1:$AP$15,ROW('PC&amp;PD'!$A$15),MATCH(INDIRECT(T633),'PC&amp;PD'!$A$1:$AP$1,0)),"")</f>
        <v/>
      </c>
      <c r="Y633" s="13" t="str">
        <f>IF(OR($N633="",$N633=0),"",IF($N633=$E$7,'Extracted info for SC'!$J$6,IF($N633=$D$26,'Extracted info for SC'!$J$7,IF($N633=$E$26,'Extracted info for SC'!$J$8,IF($N633=$F$26,'Extracted info for SC'!$J$9,IF($N633=$G$26,'Extracted info for SC'!$J$10,IF($N633=$H$26,'Extracted info for SC'!$J$11,IF($N633=$I$26,'Extracted info for SC'!$J$12,IF($N633=$J$26,'Extracted info for SC'!$J$13,IF($N633=$K$26,'Extracted info for SC'!$J$14,IF($N633=$L$26,'Extracted info for SC'!$J$15,IF($N633=$M$26,'Extracted info for SC'!$J$16,IF($N633=$N$26,'Extracted info for SC'!$J$17,IF($N633=$O$26,'Extracted info for SC'!$J$18,""))))))))))))))</f>
        <v/>
      </c>
      <c r="Z633" s="155"/>
      <c r="AA633" s="13" t="str">
        <f t="shared" si="261"/>
        <v/>
      </c>
      <c r="AB633" s="155"/>
      <c r="AC633" s="13" t="str">
        <f t="shared" ca="1" si="266"/>
        <v>$AB</v>
      </c>
      <c r="AD633" s="13" t="str" cm="1">
        <f t="array" aca="1" ref="AD633" ca="1">IFERROR(IF((LEFT(INDIRECT("$F"&amp;$S633),4))="GOTS",IF($G633="Organic","GOTS_Organic_raw",(IF($G633="Responsible","GOTS_Responsible",(IF($G633="No Attribute (Conventional)","GOTS_conventional",(IF($G633="Recycled Pre/Post-Consumer","GOTS_pre_post",(IF($G633="In-Conversion","GOTS_in_conversion",(IF($G633="Sustainably Sourced","Sustainably_sourced",""))))))))))),IF($G633="Organic","Organic",(IF($G633="Responsible","Responsible",(IF($G633="No Attribute (Conventional)","No_Attribute_Conventional",(IF($G633="Recycled Pre/Post-Consumer","Recycled_Pre_Post_Consumer",(IF($G633="In-Conversion","In_Conversion",(IF($G633="Recycled Pre-Consumer","Recycled_Pre_Consumer",(IF($G633="Recycled Post-Consumer","Recycled_Post_Consumer",(IF($G633="Sustainably Sourced","Sustainably_sourced","")))))))))))))))),"")</f>
        <v/>
      </c>
      <c r="AE633" s="13" t="e" cm="1">
        <f t="array" aca="1" ref="AE633" ca="1">IF(INDIRECT("$F"&amp;$S633)="","",IF(LEFT(INDIRECT("$F"&amp;$S633),3)="GRS","GRS_RCS_RM",IF((LEFT(INDIRECT("$F"&amp;$S633),3))="RCS","GRS_RCS_RM",IF(INDIRECT("$F"&amp;$S633)="OCS (No Label)","OCS_Conversion_RM",IF(LEFT(INDIRECT("$F"&amp;$S633),3)="OCS","OCS_RM",IF(RIGHT(INDIRECT("$F"&amp;$S633),10)="conversion","GOTS_RM_conversion",IF((LEFT(INDIRECT("$F"&amp;$S633),4))="GOTS","GOTS_RM","Responsible_RM")))))))</f>
        <v>#REF!</v>
      </c>
      <c r="AF633" s="13" t="str" cm="1">
        <f t="array" aca="1" ref="AF633" ca="1">IF($S633="","",INDIRECT("$Z"&amp;$S633))</f>
        <v/>
      </c>
      <c r="AG633" s="155"/>
      <c r="AH633" s="13" t="str" cm="1">
        <f t="array" aca="1" ref="AH633" ca="1">IFERROR(INDIRECT("$ag"&amp;S633),"")</f>
        <v/>
      </c>
      <c r="AI633" s="13" t="e" cm="1">
        <f t="array" aca="1" ref="AI633" ca="1">INDIRECT("O"&amp;S632)</f>
        <v>#REF!</v>
      </c>
      <c r="AJ633" s="13" t="str">
        <f>IF($I633="","",INDEX('Raw Material'!$A$1:$J$75,MATCH(I633,'Raw Material'!$A$1:$A$75,0),(MATCH(G633,'Raw Material'!$A$1:$J$1,0))))</f>
        <v/>
      </c>
      <c r="AK633" s="13" t="str">
        <f t="shared" si="262"/>
        <v>YANLIŞRM</v>
      </c>
      <c r="AL633" s="153" t="str">
        <f t="shared" si="263"/>
        <v/>
      </c>
    </row>
    <row r="634" spans="1:38" ht="16.5" customHeight="1">
      <c r="A634" s="161"/>
      <c r="B634" s="166"/>
      <c r="C634" s="167"/>
      <c r="D634" s="156"/>
      <c r="E634" s="156"/>
      <c r="F634" s="174"/>
      <c r="G634" s="181"/>
      <c r="H634" s="182"/>
      <c r="I634" s="182"/>
      <c r="J634" s="182"/>
      <c r="K634" s="32"/>
      <c r="L634" s="178"/>
      <c r="M634" s="178"/>
      <c r="N634" s="81"/>
      <c r="O634" s="185"/>
      <c r="P634" s="103"/>
      <c r="Q634" s="84" t="str">
        <f t="shared" si="264"/>
        <v/>
      </c>
      <c r="R634" s="159"/>
      <c r="S634" s="28" t="str" cm="1">
        <f t="array" aca="1" ref="S634" ca="1">IF(INDIRECT("A"&amp;114+$U634)&lt;&gt;"",114+$U634,"")</f>
        <v/>
      </c>
      <c r="T634" s="28" t="str">
        <f t="shared" ca="1" si="265"/>
        <v>$B</v>
      </c>
      <c r="U634" s="29">
        <f t="shared" si="242"/>
        <v>516</v>
      </c>
      <c r="V634" s="29">
        <v>43.333333333336697</v>
      </c>
      <c r="W634" s="29">
        <f t="shared" si="248"/>
        <v>43</v>
      </c>
      <c r="X634" s="41" t="str" cm="1">
        <f t="array" aca="1" ref="X634" ca="1">IFERROR(INDEX('PC&amp;PD'!$A$1:$AP$15,ROW('PC&amp;PD'!$A$15),MATCH(INDIRECT(T634),'PC&amp;PD'!$A$1:$AP$1,0)),"")</f>
        <v/>
      </c>
      <c r="Y634" s="13" t="str">
        <f>IF(OR($N634="",$N634=0),"",IF($N634=$E$7,'Extracted info for SC'!$J$6,IF($N634=$D$26,'Extracted info for SC'!$J$7,IF($N634=$E$26,'Extracted info for SC'!$J$8,IF($N634=$F$26,'Extracted info for SC'!$J$9,IF($N634=$G$26,'Extracted info for SC'!$J$10,IF($N634=$H$26,'Extracted info for SC'!$J$11,IF($N634=$I$26,'Extracted info for SC'!$J$12,IF($N634=$J$26,'Extracted info for SC'!$J$13,IF($N634=$K$26,'Extracted info for SC'!$J$14,IF($N634=$L$26,'Extracted info for SC'!$J$15,IF($N634=$M$26,'Extracted info for SC'!$J$16,IF($N634=$N$26,'Extracted info for SC'!$J$17,IF($N634=$O$26,'Extracted info for SC'!$J$18,""))))))))))))))</f>
        <v/>
      </c>
      <c r="Z634" s="155"/>
      <c r="AA634" s="13" t="str">
        <f t="shared" si="261"/>
        <v/>
      </c>
      <c r="AB634" s="155"/>
      <c r="AC634" s="13" t="str">
        <f t="shared" ca="1" si="266"/>
        <v>$AB</v>
      </c>
      <c r="AD634" s="13" t="str" cm="1">
        <f t="array" aca="1" ref="AD634" ca="1">IFERROR(IF((LEFT(INDIRECT("$F"&amp;$S634),4))="GOTS",IF($G634="Organic","GOTS_Organic_raw",(IF($G634="Responsible","GOTS_Responsible",(IF($G634="No Attribute (Conventional)","GOTS_conventional",(IF($G634="Recycled Pre/Post-Consumer","GOTS_pre_post",(IF($G634="In-Conversion","GOTS_in_conversion",(IF($G634="Sustainably Sourced","Sustainably_sourced",""))))))))))),IF($G634="Organic","Organic",(IF($G634="Responsible","Responsible",(IF($G634="No Attribute (Conventional)","No_Attribute_Conventional",(IF($G634="Recycled Pre/Post-Consumer","Recycled_Pre_Post_Consumer",(IF($G634="In-Conversion","In_Conversion",(IF($G634="Recycled Pre-Consumer","Recycled_Pre_Consumer",(IF($G634="Recycled Post-Consumer","Recycled_Post_Consumer",(IF($G634="Sustainably Sourced","Sustainably_sourced","")))))))))))))))),"")</f>
        <v/>
      </c>
      <c r="AE634" s="13" t="e" cm="1">
        <f t="array" aca="1" ref="AE634" ca="1">IF(INDIRECT("$F"&amp;$S634)="","",IF(LEFT(INDIRECT("$F"&amp;$S634),3)="GRS","GRS_RCS_RM",IF((LEFT(INDIRECT("$F"&amp;$S634),3))="RCS","GRS_RCS_RM",IF(INDIRECT("$F"&amp;$S634)="OCS (No Label)","OCS_Conversion_RM",IF(LEFT(INDIRECT("$F"&amp;$S634),3)="OCS","OCS_RM",IF(RIGHT(INDIRECT("$F"&amp;$S634),10)="conversion","GOTS_RM_conversion",IF((LEFT(INDIRECT("$F"&amp;$S634),4))="GOTS","GOTS_RM","Responsible_RM")))))))</f>
        <v>#REF!</v>
      </c>
      <c r="AF634" s="13" t="str" cm="1">
        <f t="array" aca="1" ref="AF634" ca="1">IF($S634="","",INDIRECT("$Z"&amp;$S634))</f>
        <v/>
      </c>
      <c r="AG634" s="155"/>
      <c r="AH634" s="13" t="str" cm="1">
        <f t="array" aca="1" ref="AH634" ca="1">IFERROR(INDIRECT("$ag"&amp;S634),"")</f>
        <v/>
      </c>
      <c r="AI634" s="13" t="e" cm="1">
        <f t="array" aca="1" ref="AI634" ca="1">INDIRECT("O"&amp;S633)</f>
        <v>#REF!</v>
      </c>
      <c r="AJ634" s="13" t="str">
        <f>IF($I634="","",INDEX('Raw Material'!$A$1:$J$75,MATCH(I634,'Raw Material'!$A$1:$A$75,0),(MATCH(G634,'Raw Material'!$A$1:$J$1,0))))</f>
        <v/>
      </c>
      <c r="AK634" s="13" t="str">
        <f t="shared" si="262"/>
        <v>YANLIŞRM</v>
      </c>
      <c r="AL634" s="153" t="str">
        <f t="shared" si="263"/>
        <v/>
      </c>
    </row>
    <row r="635" spans="1:38" ht="16.5" customHeight="1">
      <c r="A635" s="161"/>
      <c r="B635" s="166"/>
      <c r="C635" s="167"/>
      <c r="D635" s="156"/>
      <c r="E635" s="156"/>
      <c r="F635" s="174"/>
      <c r="G635" s="181"/>
      <c r="H635" s="182"/>
      <c r="I635" s="182"/>
      <c r="J635" s="182"/>
      <c r="K635" s="32"/>
      <c r="L635" s="178"/>
      <c r="M635" s="178"/>
      <c r="N635" s="81"/>
      <c r="O635" s="185"/>
      <c r="P635" s="103"/>
      <c r="Q635" s="84" t="str">
        <f t="shared" si="264"/>
        <v/>
      </c>
      <c r="R635" s="159"/>
      <c r="S635" s="28" t="str" cm="1">
        <f t="array" aca="1" ref="S635" ca="1">IF(INDIRECT("A"&amp;114+$U635)&lt;&gt;"",114+$U635,"")</f>
        <v/>
      </c>
      <c r="T635" s="28" t="str">
        <f t="shared" ca="1" si="265"/>
        <v>$B</v>
      </c>
      <c r="U635" s="29">
        <f t="shared" si="242"/>
        <v>516</v>
      </c>
      <c r="V635" s="29">
        <v>43.416666666669997</v>
      </c>
      <c r="W635" s="29">
        <f t="shared" si="248"/>
        <v>43</v>
      </c>
      <c r="X635" s="41" t="str" cm="1">
        <f t="array" aca="1" ref="X635" ca="1">IFERROR(INDEX('PC&amp;PD'!$A$1:$AP$15,ROW('PC&amp;PD'!$A$15),MATCH(INDIRECT(T635),'PC&amp;PD'!$A$1:$AP$1,0)),"")</f>
        <v/>
      </c>
      <c r="Y635" s="13" t="str">
        <f>IF(OR($N635="",$N635=0),"",IF($N635=$E$7,'Extracted info for SC'!$J$6,IF($N635=$D$26,'Extracted info for SC'!$J$7,IF($N635=$E$26,'Extracted info for SC'!$J$8,IF($N635=$F$26,'Extracted info for SC'!$J$9,IF($N635=$G$26,'Extracted info for SC'!$J$10,IF($N635=$H$26,'Extracted info for SC'!$J$11,IF($N635=$I$26,'Extracted info for SC'!$J$12,IF($N635=$J$26,'Extracted info for SC'!$J$13,IF($N635=$K$26,'Extracted info for SC'!$J$14,IF($N635=$L$26,'Extracted info for SC'!$J$15,IF($N635=$M$26,'Extracted info for SC'!$J$16,IF($N635=$N$26,'Extracted info for SC'!$J$17,IF($N635=$O$26,'Extracted info for SC'!$J$18,""))))))))))))))</f>
        <v/>
      </c>
      <c r="Z635" s="155"/>
      <c r="AA635" s="13" t="str">
        <f t="shared" si="261"/>
        <v/>
      </c>
      <c r="AB635" s="155"/>
      <c r="AC635" s="13" t="str">
        <f t="shared" ca="1" si="266"/>
        <v>$AB</v>
      </c>
      <c r="AD635" s="13" t="str" cm="1">
        <f t="array" aca="1" ref="AD635" ca="1">IFERROR(IF((LEFT(INDIRECT("$F"&amp;$S635),4))="GOTS",IF($G635="Organic","GOTS_Organic_raw",(IF($G635="Responsible","GOTS_Responsible",(IF($G635="No Attribute (Conventional)","GOTS_conventional",(IF($G635="Recycled Pre/Post-Consumer","GOTS_pre_post",(IF($G635="In-Conversion","GOTS_in_conversion",(IF($G635="Sustainably Sourced","Sustainably_sourced",""))))))))))),IF($G635="Organic","Organic",(IF($G635="Responsible","Responsible",(IF($G635="No Attribute (Conventional)","No_Attribute_Conventional",(IF($G635="Recycled Pre/Post-Consumer","Recycled_Pre_Post_Consumer",(IF($G635="In-Conversion","In_Conversion",(IF($G635="Recycled Pre-Consumer","Recycled_Pre_Consumer",(IF($G635="Recycled Post-Consumer","Recycled_Post_Consumer",(IF($G635="Sustainably Sourced","Sustainably_sourced","")))))))))))))))),"")</f>
        <v/>
      </c>
      <c r="AE635" s="13" t="e" cm="1">
        <f t="array" aca="1" ref="AE635" ca="1">IF(INDIRECT("$F"&amp;$S635)="","",IF(LEFT(INDIRECT("$F"&amp;$S635),3)="GRS","GRS_RCS_RM",IF((LEFT(INDIRECT("$F"&amp;$S635),3))="RCS","GRS_RCS_RM",IF(INDIRECT("$F"&amp;$S635)="OCS (No Label)","OCS_Conversion_RM",IF(LEFT(INDIRECT("$F"&amp;$S635),3)="OCS","OCS_RM",IF(RIGHT(INDIRECT("$F"&amp;$S635),10)="conversion","GOTS_RM_conversion",IF((LEFT(INDIRECT("$F"&amp;$S635),4))="GOTS","GOTS_RM","Responsible_RM")))))))</f>
        <v>#REF!</v>
      </c>
      <c r="AF635" s="13" t="str" cm="1">
        <f t="array" aca="1" ref="AF635" ca="1">IF($S635="","",INDIRECT("$Z"&amp;$S635))</f>
        <v/>
      </c>
      <c r="AG635" s="155"/>
      <c r="AH635" s="13" t="str" cm="1">
        <f t="array" aca="1" ref="AH635" ca="1">IFERROR(INDIRECT("$ag"&amp;S635),"")</f>
        <v/>
      </c>
      <c r="AI635" s="13" t="e" cm="1">
        <f t="array" aca="1" ref="AI635" ca="1">INDIRECT("O"&amp;S634)</f>
        <v>#REF!</v>
      </c>
      <c r="AJ635" s="13" t="str">
        <f>IF($I635="","",INDEX('Raw Material'!$A$1:$J$75,MATCH(I635,'Raw Material'!$A$1:$A$75,0),(MATCH(G635,'Raw Material'!$A$1:$J$1,0))))</f>
        <v/>
      </c>
      <c r="AK635" s="13" t="str">
        <f t="shared" si="262"/>
        <v>YANLIŞRM</v>
      </c>
      <c r="AL635" s="153" t="str">
        <f t="shared" si="263"/>
        <v/>
      </c>
    </row>
    <row r="636" spans="1:38" ht="16.5" customHeight="1">
      <c r="A636" s="162"/>
      <c r="B636" s="168"/>
      <c r="C636" s="169"/>
      <c r="D636" s="156"/>
      <c r="E636" s="156"/>
      <c r="F636" s="175"/>
      <c r="G636" s="181"/>
      <c r="H636" s="182"/>
      <c r="I636" s="182"/>
      <c r="J636" s="182"/>
      <c r="K636" s="32"/>
      <c r="L636" s="179"/>
      <c r="M636" s="179"/>
      <c r="N636" s="81"/>
      <c r="O636" s="185"/>
      <c r="P636" s="103"/>
      <c r="Q636" s="84" t="str">
        <f t="shared" si="264"/>
        <v/>
      </c>
      <c r="R636" s="159"/>
      <c r="S636" s="28" t="str" cm="1">
        <f t="array" aca="1" ref="S636" ca="1">IF(INDIRECT("A"&amp;114+$U636)&lt;&gt;"",114+$U636,"")</f>
        <v/>
      </c>
      <c r="T636" s="28" t="str">
        <f t="shared" ca="1" si="265"/>
        <v>$B</v>
      </c>
      <c r="U636" s="29">
        <f t="shared" si="242"/>
        <v>516</v>
      </c>
      <c r="V636" s="29">
        <v>43.500000000003403</v>
      </c>
      <c r="W636" s="29">
        <f t="shared" si="248"/>
        <v>43</v>
      </c>
      <c r="X636" s="41" t="str" cm="1">
        <f t="array" aca="1" ref="X636" ca="1">IFERROR(INDEX('PC&amp;PD'!$A$1:$AP$15,ROW('PC&amp;PD'!$A$15),MATCH(INDIRECT(T636),'PC&amp;PD'!$A$1:$AP$1,0)),"")</f>
        <v/>
      </c>
      <c r="Y636" s="13" t="str">
        <f>IF(OR($N636="",$N636=0),"",IF($N636=$E$7,'Extracted info for SC'!$J$6,IF($N636=$D$26,'Extracted info for SC'!$J$7,IF($N636=$E$26,'Extracted info for SC'!$J$8,IF($N636=$F$26,'Extracted info for SC'!$J$9,IF($N636=$G$26,'Extracted info for SC'!$J$10,IF($N636=$H$26,'Extracted info for SC'!$J$11,IF($N636=$I$26,'Extracted info for SC'!$J$12,IF($N636=$J$26,'Extracted info for SC'!$J$13,IF($N636=$K$26,'Extracted info for SC'!$J$14,IF($N636=$L$26,'Extracted info for SC'!$J$15,IF($N636=$M$26,'Extracted info for SC'!$J$16,IF($N636=$N$26,'Extracted info for SC'!$J$17,IF($N636=$O$26,'Extracted info for SC'!$J$18,""))))))))))))))</f>
        <v/>
      </c>
      <c r="Z636" s="155"/>
      <c r="AA636" s="13" t="str">
        <f t="shared" si="261"/>
        <v/>
      </c>
      <c r="AB636" s="155"/>
      <c r="AC636" s="13" t="str">
        <f t="shared" ca="1" si="266"/>
        <v>$AB</v>
      </c>
      <c r="AD636" s="13" t="str" cm="1">
        <f t="array" aca="1" ref="AD636" ca="1">IFERROR(IF((LEFT(INDIRECT("$F"&amp;$S636),4))="GOTS",IF($G636="Organic","GOTS_Organic_raw",(IF($G636="Responsible","GOTS_Responsible",(IF($G636="No Attribute (Conventional)","GOTS_conventional",(IF($G636="Recycled Pre/Post-Consumer","GOTS_pre_post",(IF($G636="In-Conversion","GOTS_in_conversion",(IF($G636="Sustainably Sourced","Sustainably_sourced",""))))))))))),IF($G636="Organic","Organic",(IF($G636="Responsible","Responsible",(IF($G636="No Attribute (Conventional)","No_Attribute_Conventional",(IF($G636="Recycled Pre/Post-Consumer","Recycled_Pre_Post_Consumer",(IF($G636="In-Conversion","In_Conversion",(IF($G636="Recycled Pre-Consumer","Recycled_Pre_Consumer",(IF($G636="Recycled Post-Consumer","Recycled_Post_Consumer",(IF($G636="Sustainably Sourced","Sustainably_sourced","")))))))))))))))),"")</f>
        <v/>
      </c>
      <c r="AE636" s="13" t="e" cm="1">
        <f t="array" aca="1" ref="AE636" ca="1">IF(INDIRECT("$F"&amp;$S636)="","",IF(LEFT(INDIRECT("$F"&amp;$S636),3)="GRS","GRS_RCS_RM",IF((LEFT(INDIRECT("$F"&amp;$S636),3))="RCS","GRS_RCS_RM",IF(INDIRECT("$F"&amp;$S636)="OCS (No Label)","OCS_Conversion_RM",IF(LEFT(INDIRECT("$F"&amp;$S636),3)="OCS","OCS_RM",IF(RIGHT(INDIRECT("$F"&amp;$S636),10)="conversion","GOTS_RM_conversion",IF((LEFT(INDIRECT("$F"&amp;$S636),4))="GOTS","GOTS_RM","Responsible_RM")))))))</f>
        <v>#REF!</v>
      </c>
      <c r="AF636" s="13" t="str" cm="1">
        <f t="array" aca="1" ref="AF636" ca="1">IF($S636="","",INDIRECT("$Z"&amp;$S636))</f>
        <v/>
      </c>
      <c r="AG636" s="155"/>
      <c r="AH636" s="13" t="str" cm="1">
        <f t="array" aca="1" ref="AH636" ca="1">IFERROR(INDIRECT("$ag"&amp;S636),"")</f>
        <v/>
      </c>
      <c r="AI636" s="13" t="e" cm="1">
        <f t="array" aca="1" ref="AI636" ca="1">INDIRECT("O"&amp;S635)</f>
        <v>#REF!</v>
      </c>
      <c r="AJ636" s="13" t="str">
        <f>IF($I636="","",INDEX('Raw Material'!$A$1:$J$75,MATCH(I636,'Raw Material'!$A$1:$A$75,0),(MATCH(G636,'Raw Material'!$A$1:$J$1,0))))</f>
        <v/>
      </c>
      <c r="AK636" s="13" t="str">
        <f t="shared" si="262"/>
        <v>YANLIŞRM</v>
      </c>
      <c r="AL636" s="153" t="str">
        <f t="shared" si="263"/>
        <v/>
      </c>
    </row>
    <row r="637" spans="1:38" ht="16.5" customHeight="1">
      <c r="A637" s="162"/>
      <c r="B637" s="168"/>
      <c r="C637" s="169"/>
      <c r="D637" s="156"/>
      <c r="E637" s="156"/>
      <c r="F637" s="175"/>
      <c r="G637" s="181"/>
      <c r="H637" s="182"/>
      <c r="I637" s="182"/>
      <c r="J637" s="182"/>
      <c r="K637" s="32"/>
      <c r="L637" s="179"/>
      <c r="M637" s="179"/>
      <c r="N637" s="81"/>
      <c r="O637" s="185"/>
      <c r="P637" s="103"/>
      <c r="Q637" s="84" t="str">
        <f t="shared" si="264"/>
        <v/>
      </c>
      <c r="R637" s="159"/>
      <c r="S637" s="28" t="str" cm="1">
        <f t="array" aca="1" ref="S637" ca="1">IF(INDIRECT("A"&amp;114+$U637)&lt;&gt;"",114+$U637,"")</f>
        <v/>
      </c>
      <c r="T637" s="28" t="str">
        <f t="shared" ca="1" si="265"/>
        <v>$B</v>
      </c>
      <c r="U637" s="29">
        <f t="shared" si="242"/>
        <v>516</v>
      </c>
      <c r="V637" s="29">
        <v>43.583333333336697</v>
      </c>
      <c r="W637" s="29">
        <f t="shared" si="248"/>
        <v>43</v>
      </c>
      <c r="X637" s="41" t="str" cm="1">
        <f t="array" aca="1" ref="X637" ca="1">IFERROR(INDEX('PC&amp;PD'!$A$1:$AP$15,ROW('PC&amp;PD'!$A$15),MATCH(INDIRECT(T637),'PC&amp;PD'!$A$1:$AP$1,0)),"")</f>
        <v/>
      </c>
      <c r="Y637" s="13" t="str">
        <f>IF(OR($N637="",$N637=0),"",IF($N637=$E$7,'Extracted info for SC'!$J$6,IF($N637=$D$26,'Extracted info for SC'!$J$7,IF($N637=$E$26,'Extracted info for SC'!$J$8,IF($N637=$F$26,'Extracted info for SC'!$J$9,IF($N637=$G$26,'Extracted info for SC'!$J$10,IF($N637=$H$26,'Extracted info for SC'!$J$11,IF($N637=$I$26,'Extracted info for SC'!$J$12,IF($N637=$J$26,'Extracted info for SC'!$J$13,IF($N637=$K$26,'Extracted info for SC'!$J$14,IF($N637=$L$26,'Extracted info for SC'!$J$15,IF($N637=$M$26,'Extracted info for SC'!$J$16,IF($N637=$N$26,'Extracted info for SC'!$J$17,IF($N637=$O$26,'Extracted info for SC'!$J$18,""))))))))))))))</f>
        <v/>
      </c>
      <c r="Z637" s="155"/>
      <c r="AA637" s="13" t="str">
        <f t="shared" si="261"/>
        <v/>
      </c>
      <c r="AB637" s="155"/>
      <c r="AC637" s="13" t="str">
        <f t="shared" ca="1" si="266"/>
        <v>$AB</v>
      </c>
      <c r="AD637" s="13" t="str" cm="1">
        <f t="array" aca="1" ref="AD637" ca="1">IFERROR(IF((LEFT(INDIRECT("$F"&amp;$S637),4))="GOTS",IF($G637="Organic","GOTS_Organic_raw",(IF($G637="Responsible","GOTS_Responsible",(IF($G637="No Attribute (Conventional)","GOTS_conventional",(IF($G637="Recycled Pre/Post-Consumer","GOTS_pre_post",(IF($G637="In-Conversion","GOTS_in_conversion",(IF($G637="Sustainably Sourced","Sustainably_sourced",""))))))))))),IF($G637="Organic","Organic",(IF($G637="Responsible","Responsible",(IF($G637="No Attribute (Conventional)","No_Attribute_Conventional",(IF($G637="Recycled Pre/Post-Consumer","Recycled_Pre_Post_Consumer",(IF($G637="In-Conversion","In_Conversion",(IF($G637="Recycled Pre-Consumer","Recycled_Pre_Consumer",(IF($G637="Recycled Post-Consumer","Recycled_Post_Consumer",(IF($G637="Sustainably Sourced","Sustainably_sourced","")))))))))))))))),"")</f>
        <v/>
      </c>
      <c r="AE637" s="13" t="e" cm="1">
        <f t="array" aca="1" ref="AE637" ca="1">IF(INDIRECT("$F"&amp;$S637)="","",IF(LEFT(INDIRECT("$F"&amp;$S637),3)="GRS","GRS_RCS_RM",IF((LEFT(INDIRECT("$F"&amp;$S637),3))="RCS","GRS_RCS_RM",IF(INDIRECT("$F"&amp;$S637)="OCS (No Label)","OCS_Conversion_RM",IF(LEFT(INDIRECT("$F"&amp;$S637),3)="OCS","OCS_RM",IF(RIGHT(INDIRECT("$F"&amp;$S637),10)="conversion","GOTS_RM_conversion",IF((LEFT(INDIRECT("$F"&amp;$S637),4))="GOTS","GOTS_RM","Responsible_RM")))))))</f>
        <v>#REF!</v>
      </c>
      <c r="AF637" s="13" t="str" cm="1">
        <f t="array" aca="1" ref="AF637" ca="1">IF($S637="","",INDIRECT("$Z"&amp;$S637))</f>
        <v/>
      </c>
      <c r="AG637" s="155"/>
      <c r="AH637" s="13" t="str" cm="1">
        <f t="array" aca="1" ref="AH637" ca="1">IFERROR(INDIRECT("$ag"&amp;S637),"")</f>
        <v/>
      </c>
      <c r="AI637" s="13" t="e" cm="1">
        <f t="array" aca="1" ref="AI637" ca="1">INDIRECT("O"&amp;S636)</f>
        <v>#REF!</v>
      </c>
      <c r="AJ637" s="13" t="str">
        <f>IF($I637="","",INDEX('Raw Material'!$A$1:$J$75,MATCH(I637,'Raw Material'!$A$1:$A$75,0),(MATCH(G637,'Raw Material'!$A$1:$J$1,0))))</f>
        <v/>
      </c>
      <c r="AK637" s="13" t="str">
        <f t="shared" si="262"/>
        <v>YANLIŞRM</v>
      </c>
      <c r="AL637" s="153" t="str">
        <f t="shared" si="263"/>
        <v/>
      </c>
    </row>
    <row r="638" spans="1:38" ht="16.5" customHeight="1">
      <c r="A638" s="162"/>
      <c r="B638" s="168"/>
      <c r="C638" s="169"/>
      <c r="D638" s="156"/>
      <c r="E638" s="156"/>
      <c r="F638" s="175"/>
      <c r="G638" s="181"/>
      <c r="H638" s="182"/>
      <c r="I638" s="182"/>
      <c r="J638" s="182"/>
      <c r="K638" s="32"/>
      <c r="L638" s="179"/>
      <c r="M638" s="179"/>
      <c r="N638" s="81"/>
      <c r="O638" s="185"/>
      <c r="P638" s="103"/>
      <c r="Q638" s="84" t="str">
        <f t="shared" si="264"/>
        <v/>
      </c>
      <c r="R638" s="159"/>
      <c r="S638" s="28" t="str" cm="1">
        <f t="array" aca="1" ref="S638" ca="1">IF(INDIRECT("A"&amp;114+$U638)&lt;&gt;"",114+$U638,"")</f>
        <v/>
      </c>
      <c r="T638" s="28" t="str">
        <f t="shared" ca="1" si="265"/>
        <v>$B</v>
      </c>
      <c r="U638" s="29">
        <f t="shared" si="242"/>
        <v>516</v>
      </c>
      <c r="V638" s="29">
        <v>43.666666666669997</v>
      </c>
      <c r="W638" s="29">
        <f t="shared" si="248"/>
        <v>43</v>
      </c>
      <c r="X638" s="41" t="str" cm="1">
        <f t="array" aca="1" ref="X638" ca="1">IFERROR(INDEX('PC&amp;PD'!$A$1:$AP$15,ROW('PC&amp;PD'!$A$15),MATCH(INDIRECT(T638),'PC&amp;PD'!$A$1:$AP$1,0)),"")</f>
        <v/>
      </c>
      <c r="Y638" s="13" t="str">
        <f>IF(OR($N638="",$N638=0),"",IF($N638=$E$7,'Extracted info for SC'!$J$6,IF($N638=$D$26,'Extracted info for SC'!$J$7,IF($N638=$E$26,'Extracted info for SC'!$J$8,IF($N638=$F$26,'Extracted info for SC'!$J$9,IF($N638=$G$26,'Extracted info for SC'!$J$10,IF($N638=$H$26,'Extracted info for SC'!$J$11,IF($N638=$I$26,'Extracted info for SC'!$J$12,IF($N638=$J$26,'Extracted info for SC'!$J$13,IF($N638=$K$26,'Extracted info for SC'!$J$14,IF($N638=$L$26,'Extracted info for SC'!$J$15,IF($N638=$M$26,'Extracted info for SC'!$J$16,IF($N638=$N$26,'Extracted info for SC'!$J$17,IF($N638=$O$26,'Extracted info for SC'!$J$18,""))))))))))))))</f>
        <v/>
      </c>
      <c r="Z638" s="155"/>
      <c r="AA638" s="13" t="str">
        <f t="shared" si="261"/>
        <v/>
      </c>
      <c r="AB638" s="155"/>
      <c r="AC638" s="13" t="str">
        <f t="shared" ca="1" si="266"/>
        <v>$AB</v>
      </c>
      <c r="AD638" s="13" t="str" cm="1">
        <f t="array" aca="1" ref="AD638" ca="1">IFERROR(IF((LEFT(INDIRECT("$F"&amp;$S638),4))="GOTS",IF($G638="Organic","GOTS_Organic_raw",(IF($G638="Responsible","GOTS_Responsible",(IF($G638="No Attribute (Conventional)","GOTS_conventional",(IF($G638="Recycled Pre/Post-Consumer","GOTS_pre_post",(IF($G638="In-Conversion","GOTS_in_conversion",(IF($G638="Sustainably Sourced","Sustainably_sourced",""))))))))))),IF($G638="Organic","Organic",(IF($G638="Responsible","Responsible",(IF($G638="No Attribute (Conventional)","No_Attribute_Conventional",(IF($G638="Recycled Pre/Post-Consumer","Recycled_Pre_Post_Consumer",(IF($G638="In-Conversion","In_Conversion",(IF($G638="Recycled Pre-Consumer","Recycled_Pre_Consumer",(IF($G638="Recycled Post-Consumer","Recycled_Post_Consumer",(IF($G638="Sustainably Sourced","Sustainably_sourced","")))))))))))))))),"")</f>
        <v/>
      </c>
      <c r="AE638" s="13" t="e" cm="1">
        <f t="array" aca="1" ref="AE638" ca="1">IF(INDIRECT("$F"&amp;$S638)="","",IF(LEFT(INDIRECT("$F"&amp;$S638),3)="GRS","GRS_RCS_RM",IF((LEFT(INDIRECT("$F"&amp;$S638),3))="RCS","GRS_RCS_RM",IF(INDIRECT("$F"&amp;$S638)="OCS (No Label)","OCS_Conversion_RM",IF(LEFT(INDIRECT("$F"&amp;$S638),3)="OCS","OCS_RM",IF(RIGHT(INDIRECT("$F"&amp;$S638),10)="conversion","GOTS_RM_conversion",IF((LEFT(INDIRECT("$F"&amp;$S638),4))="GOTS","GOTS_RM","Responsible_RM")))))))</f>
        <v>#REF!</v>
      </c>
      <c r="AF638" s="13" t="str" cm="1">
        <f t="array" aca="1" ref="AF638" ca="1">IF($S638="","",INDIRECT("$Z"&amp;$S638))</f>
        <v/>
      </c>
      <c r="AG638" s="155"/>
      <c r="AH638" s="13" t="str" cm="1">
        <f t="array" aca="1" ref="AH638" ca="1">IFERROR(INDIRECT("$ag"&amp;S638),"")</f>
        <v/>
      </c>
      <c r="AI638" s="13" t="e" cm="1">
        <f t="array" aca="1" ref="AI638" ca="1">INDIRECT("O"&amp;S637)</f>
        <v>#REF!</v>
      </c>
      <c r="AJ638" s="13" t="str">
        <f>IF($I638="","",INDEX('Raw Material'!$A$1:$J$75,MATCH(I638,'Raw Material'!$A$1:$A$75,0),(MATCH(G638,'Raw Material'!$A$1:$J$1,0))))</f>
        <v/>
      </c>
      <c r="AK638" s="13" t="str">
        <f t="shared" si="262"/>
        <v>YANLIŞRM</v>
      </c>
      <c r="AL638" s="153" t="str">
        <f t="shared" si="263"/>
        <v/>
      </c>
    </row>
    <row r="639" spans="1:38" ht="16.5" customHeight="1">
      <c r="A639" s="162"/>
      <c r="B639" s="168"/>
      <c r="C639" s="169"/>
      <c r="D639" s="156"/>
      <c r="E639" s="156"/>
      <c r="F639" s="175"/>
      <c r="G639" s="181"/>
      <c r="H639" s="182"/>
      <c r="I639" s="182"/>
      <c r="J639" s="182"/>
      <c r="K639" s="32"/>
      <c r="L639" s="179"/>
      <c r="M639" s="179"/>
      <c r="N639" s="81"/>
      <c r="O639" s="185"/>
      <c r="P639" s="103"/>
      <c r="Q639" s="84" t="str">
        <f t="shared" si="264"/>
        <v/>
      </c>
      <c r="R639" s="159"/>
      <c r="S639" s="28" t="str" cm="1">
        <f t="array" aca="1" ref="S639" ca="1">IF(INDIRECT("A"&amp;114+$U639)&lt;&gt;"",114+$U639,"")</f>
        <v/>
      </c>
      <c r="T639" s="28" t="str">
        <f t="shared" ca="1" si="265"/>
        <v>$B</v>
      </c>
      <c r="U639" s="29">
        <f t="shared" ref="U639:U702" si="271">(12*W639)</f>
        <v>516</v>
      </c>
      <c r="V639" s="29">
        <v>43.750000000003403</v>
      </c>
      <c r="W639" s="29">
        <f t="shared" si="248"/>
        <v>43</v>
      </c>
      <c r="X639" s="41" t="str" cm="1">
        <f t="array" aca="1" ref="X639" ca="1">IFERROR(INDEX('PC&amp;PD'!$A$1:$AP$15,ROW('PC&amp;PD'!$A$15),MATCH(INDIRECT(T639),'PC&amp;PD'!$A$1:$AP$1,0)),"")</f>
        <v/>
      </c>
      <c r="Y639" s="13" t="str">
        <f>IF(OR($N639="",$N639=0),"",IF($N639=$E$7,'Extracted info for SC'!$J$6,IF($N639=$D$26,'Extracted info for SC'!$J$7,IF($N639=$E$26,'Extracted info for SC'!$J$8,IF($N639=$F$26,'Extracted info for SC'!$J$9,IF($N639=$G$26,'Extracted info for SC'!$J$10,IF($N639=$H$26,'Extracted info for SC'!$J$11,IF($N639=$I$26,'Extracted info for SC'!$J$12,IF($N639=$J$26,'Extracted info for SC'!$J$13,IF($N639=$K$26,'Extracted info for SC'!$J$14,IF($N639=$L$26,'Extracted info for SC'!$J$15,IF($N639=$M$26,'Extracted info for SC'!$J$16,IF($N639=$N$26,'Extracted info for SC'!$J$17,IF($N639=$O$26,'Extracted info for SC'!$J$18,""))))))))))))))</f>
        <v/>
      </c>
      <c r="Z639" s="155"/>
      <c r="AA639" s="13" t="str">
        <f t="shared" si="261"/>
        <v/>
      </c>
      <c r="AB639" s="155"/>
      <c r="AC639" s="13" t="str">
        <f t="shared" ca="1" si="266"/>
        <v>$AB</v>
      </c>
      <c r="AD639" s="13" t="str" cm="1">
        <f t="array" aca="1" ref="AD639" ca="1">IFERROR(IF((LEFT(INDIRECT("$F"&amp;$S639),4))="GOTS",IF($G639="Organic","GOTS_Organic_raw",(IF($G639="Responsible","GOTS_Responsible",(IF($G639="No Attribute (Conventional)","GOTS_conventional",(IF($G639="Recycled Pre/Post-Consumer","GOTS_pre_post",(IF($G639="In-Conversion","GOTS_in_conversion",(IF($G639="Sustainably Sourced","Sustainably_sourced",""))))))))))),IF($G639="Organic","Organic",(IF($G639="Responsible","Responsible",(IF($G639="No Attribute (Conventional)","No_Attribute_Conventional",(IF($G639="Recycled Pre/Post-Consumer","Recycled_Pre_Post_Consumer",(IF($G639="In-Conversion","In_Conversion",(IF($G639="Recycled Pre-Consumer","Recycled_Pre_Consumer",(IF($G639="Recycled Post-Consumer","Recycled_Post_Consumer",(IF($G639="Sustainably Sourced","Sustainably_sourced","")))))))))))))))),"")</f>
        <v/>
      </c>
      <c r="AE639" s="13" t="e" cm="1">
        <f t="array" aca="1" ref="AE639" ca="1">IF(INDIRECT("$F"&amp;$S639)="","",IF(LEFT(INDIRECT("$F"&amp;$S639),3)="GRS","GRS_RCS_RM",IF((LEFT(INDIRECT("$F"&amp;$S639),3))="RCS","GRS_RCS_RM",IF(INDIRECT("$F"&amp;$S639)="OCS (No Label)","OCS_Conversion_RM",IF(LEFT(INDIRECT("$F"&amp;$S639),3)="OCS","OCS_RM",IF(RIGHT(INDIRECT("$F"&amp;$S639),10)="conversion","GOTS_RM_conversion",IF((LEFT(INDIRECT("$F"&amp;$S639),4))="GOTS","GOTS_RM","Responsible_RM")))))))</f>
        <v>#REF!</v>
      </c>
      <c r="AF639" s="13" t="str" cm="1">
        <f t="array" aca="1" ref="AF639" ca="1">IF($S639="","",INDIRECT("$Z"&amp;$S639))</f>
        <v/>
      </c>
      <c r="AG639" s="155"/>
      <c r="AH639" s="13" t="str" cm="1">
        <f t="array" aca="1" ref="AH639" ca="1">IFERROR(INDIRECT("$ag"&amp;S639),"")</f>
        <v/>
      </c>
      <c r="AI639" s="13" t="e" cm="1">
        <f t="array" aca="1" ref="AI639" ca="1">INDIRECT("O"&amp;S638)</f>
        <v>#REF!</v>
      </c>
      <c r="AJ639" s="13" t="str">
        <f>IF($I639="","",INDEX('Raw Material'!$A$1:$J$75,MATCH(I639,'Raw Material'!$A$1:$A$75,0),(MATCH(G639,'Raw Material'!$A$1:$J$1,0))))</f>
        <v/>
      </c>
      <c r="AK639" s="13" t="str">
        <f t="shared" si="262"/>
        <v>YANLIŞRM</v>
      </c>
      <c r="AL639" s="153" t="str">
        <f t="shared" si="263"/>
        <v/>
      </c>
    </row>
    <row r="640" spans="1:38" ht="16.5" customHeight="1">
      <c r="A640" s="162"/>
      <c r="B640" s="168"/>
      <c r="C640" s="169"/>
      <c r="D640" s="156"/>
      <c r="E640" s="156"/>
      <c r="F640" s="175"/>
      <c r="G640" s="181"/>
      <c r="H640" s="182"/>
      <c r="I640" s="182"/>
      <c r="J640" s="182"/>
      <c r="K640" s="32"/>
      <c r="L640" s="179"/>
      <c r="M640" s="179"/>
      <c r="N640" s="81"/>
      <c r="O640" s="185"/>
      <c r="P640" s="103"/>
      <c r="Q640" s="84" t="str">
        <f t="shared" si="264"/>
        <v/>
      </c>
      <c r="R640" s="159"/>
      <c r="S640" s="28" t="str" cm="1">
        <f t="array" aca="1" ref="S640" ca="1">IF(INDIRECT("A"&amp;114+$U640)&lt;&gt;"",114+$U640,"")</f>
        <v/>
      </c>
      <c r="T640" s="28" t="str">
        <f t="shared" ca="1" si="265"/>
        <v>$B</v>
      </c>
      <c r="U640" s="29">
        <f t="shared" si="271"/>
        <v>516</v>
      </c>
      <c r="V640" s="29">
        <v>43.833333333336697</v>
      </c>
      <c r="W640" s="29">
        <f t="shared" si="248"/>
        <v>43</v>
      </c>
      <c r="X640" s="41" t="str" cm="1">
        <f t="array" aca="1" ref="X640" ca="1">IFERROR(INDEX('PC&amp;PD'!$A$1:$AP$15,ROW('PC&amp;PD'!$A$15),MATCH(INDIRECT(T640),'PC&amp;PD'!$A$1:$AP$1,0)),"")</f>
        <v/>
      </c>
      <c r="Y640" s="13" t="str">
        <f>IF(OR($N640="",$N640=0),"",IF($N640=$E$7,'Extracted info for SC'!$J$6,IF($N640=$D$26,'Extracted info for SC'!$J$7,IF($N640=$E$26,'Extracted info for SC'!$J$8,IF($N640=$F$26,'Extracted info for SC'!$J$9,IF($N640=$G$26,'Extracted info for SC'!$J$10,IF($N640=$H$26,'Extracted info for SC'!$J$11,IF($N640=$I$26,'Extracted info for SC'!$J$12,IF($N640=$J$26,'Extracted info for SC'!$J$13,IF($N640=$K$26,'Extracted info for SC'!$J$14,IF($N640=$L$26,'Extracted info for SC'!$J$15,IF($N640=$M$26,'Extracted info for SC'!$J$16,IF($N640=$N$26,'Extracted info for SC'!$J$17,IF($N640=$O$26,'Extracted info for SC'!$J$18,""))))))))))))))</f>
        <v/>
      </c>
      <c r="Z640" s="155"/>
      <c r="AA640" s="13" t="str">
        <f t="shared" si="261"/>
        <v/>
      </c>
      <c r="AB640" s="155"/>
      <c r="AC640" s="13" t="str">
        <f t="shared" ca="1" si="266"/>
        <v>$AB</v>
      </c>
      <c r="AD640" s="13" t="str" cm="1">
        <f t="array" aca="1" ref="AD640" ca="1">IFERROR(IF((LEFT(INDIRECT("$F"&amp;$S640),4))="GOTS",IF($G640="Organic","GOTS_Organic_raw",(IF($G640="Responsible","GOTS_Responsible",(IF($G640="No Attribute (Conventional)","GOTS_conventional",(IF($G640="Recycled Pre/Post-Consumer","GOTS_pre_post",(IF($G640="In-Conversion","GOTS_in_conversion",(IF($G640="Sustainably Sourced","Sustainably_sourced",""))))))))))),IF($G640="Organic","Organic",(IF($G640="Responsible","Responsible",(IF($G640="No Attribute (Conventional)","No_Attribute_Conventional",(IF($G640="Recycled Pre/Post-Consumer","Recycled_Pre_Post_Consumer",(IF($G640="In-Conversion","In_Conversion",(IF($G640="Recycled Pre-Consumer","Recycled_Pre_Consumer",(IF($G640="Recycled Post-Consumer","Recycled_Post_Consumer",(IF($G640="Sustainably Sourced","Sustainably_sourced","")))))))))))))))),"")</f>
        <v/>
      </c>
      <c r="AE640" s="13" t="e" cm="1">
        <f t="array" aca="1" ref="AE640" ca="1">IF(INDIRECT("$F"&amp;$S640)="","",IF(LEFT(INDIRECT("$F"&amp;$S640),3)="GRS","GRS_RCS_RM",IF((LEFT(INDIRECT("$F"&amp;$S640),3))="RCS","GRS_RCS_RM",IF(INDIRECT("$F"&amp;$S640)="OCS (No Label)","OCS_Conversion_RM",IF(LEFT(INDIRECT("$F"&amp;$S640),3)="OCS","OCS_RM",IF(RIGHT(INDIRECT("$F"&amp;$S640),10)="conversion","GOTS_RM_conversion",IF((LEFT(INDIRECT("$F"&amp;$S640),4))="GOTS","GOTS_RM","Responsible_RM")))))))</f>
        <v>#REF!</v>
      </c>
      <c r="AF640" s="13" t="str" cm="1">
        <f t="array" aca="1" ref="AF640" ca="1">IF($S640="","",INDIRECT("$Z"&amp;$S640))</f>
        <v/>
      </c>
      <c r="AG640" s="155"/>
      <c r="AH640" s="13" t="str" cm="1">
        <f t="array" aca="1" ref="AH640" ca="1">IFERROR(INDIRECT("$ag"&amp;S640),"")</f>
        <v/>
      </c>
      <c r="AI640" s="13" t="e" cm="1">
        <f t="array" aca="1" ref="AI640" ca="1">INDIRECT("O"&amp;S639)</f>
        <v>#REF!</v>
      </c>
      <c r="AJ640" s="13" t="str">
        <f>IF($I640="","",INDEX('Raw Material'!$A$1:$J$75,MATCH(I640,'Raw Material'!$A$1:$A$75,0),(MATCH(G640,'Raw Material'!$A$1:$J$1,0))))</f>
        <v/>
      </c>
      <c r="AK640" s="13" t="str">
        <f t="shared" si="262"/>
        <v>YANLIŞRM</v>
      </c>
      <c r="AL640" s="153" t="str">
        <f t="shared" si="263"/>
        <v/>
      </c>
    </row>
    <row r="641" spans="1:38" ht="16.5" customHeight="1" thickBot="1">
      <c r="A641" s="163"/>
      <c r="B641" s="170"/>
      <c r="C641" s="171"/>
      <c r="D641" s="156"/>
      <c r="E641" s="156"/>
      <c r="F641" s="176"/>
      <c r="G641" s="157"/>
      <c r="H641" s="158"/>
      <c r="I641" s="158"/>
      <c r="J641" s="158"/>
      <c r="K641" s="33"/>
      <c r="L641" s="180"/>
      <c r="M641" s="180"/>
      <c r="N641" s="82"/>
      <c r="O641" s="186"/>
      <c r="P641" s="103"/>
      <c r="Q641" s="84" t="str">
        <f t="shared" si="264"/>
        <v/>
      </c>
      <c r="R641" s="159"/>
      <c r="S641" s="28" t="str" cm="1">
        <f t="array" aca="1" ref="S641" ca="1">IF(INDIRECT("A"&amp;114+$U641)&lt;&gt;"",114+$U641,"")</f>
        <v/>
      </c>
      <c r="T641" s="28" t="str">
        <f t="shared" ca="1" si="265"/>
        <v>$B</v>
      </c>
      <c r="U641" s="29">
        <f t="shared" si="271"/>
        <v>516</v>
      </c>
      <c r="V641" s="29">
        <v>43.916666666670103</v>
      </c>
      <c r="W641" s="29">
        <f t="shared" si="248"/>
        <v>43</v>
      </c>
      <c r="X641" s="41" t="str" cm="1">
        <f t="array" aca="1" ref="X641" ca="1">IFERROR(INDEX('PC&amp;PD'!$A$1:$AP$15,ROW('PC&amp;PD'!$A$15),MATCH(INDIRECT(T641),'PC&amp;PD'!$A$1:$AP$1,0)),"")</f>
        <v/>
      </c>
      <c r="Y641" s="13" t="str">
        <f>IF(OR($N641="",$N641=0),"",IF($N641=$E$7,'Extracted info for SC'!$J$6,IF($N641=$D$26,'Extracted info for SC'!$J$7,IF($N641=$E$26,'Extracted info for SC'!$J$8,IF($N641=$F$26,'Extracted info for SC'!$J$9,IF($N641=$G$26,'Extracted info for SC'!$J$10,IF($N641=$H$26,'Extracted info for SC'!$J$11,IF($N641=$I$26,'Extracted info for SC'!$J$12,IF($N641=$J$26,'Extracted info for SC'!$J$13,IF($N641=$K$26,'Extracted info for SC'!$J$14,IF($N641=$L$26,'Extracted info for SC'!$J$15,IF($N641=$M$26,'Extracted info for SC'!$J$16,IF($N641=$N$26,'Extracted info for SC'!$J$17,IF($N641=$O$26,'Extracted info for SC'!$J$18,""))))))))))))))</f>
        <v/>
      </c>
      <c r="Z641" s="155"/>
      <c r="AA641" s="13" t="str">
        <f t="shared" si="261"/>
        <v/>
      </c>
      <c r="AB641" s="155"/>
      <c r="AC641" s="13" t="str">
        <f t="shared" ca="1" si="266"/>
        <v>$AB</v>
      </c>
      <c r="AD641" s="13" t="str" cm="1">
        <f t="array" aca="1" ref="AD641" ca="1">IFERROR(IF((LEFT(INDIRECT("$F"&amp;$S641),4))="GOTS",IF($G641="Organic","GOTS_Organic_raw",(IF($G641="Responsible","GOTS_Responsible",(IF($G641="No Attribute (Conventional)","GOTS_conventional",(IF($G641="Recycled Pre/Post-Consumer","GOTS_pre_post",(IF($G641="In-Conversion","GOTS_in_conversion",(IF($G641="Sustainably Sourced","Sustainably_sourced",""))))))))))),IF($G641="Organic","Organic",(IF($G641="Responsible","Responsible",(IF($G641="No Attribute (Conventional)","No_Attribute_Conventional",(IF($G641="Recycled Pre/Post-Consumer","Recycled_Pre_Post_Consumer",(IF($G641="In-Conversion","In_Conversion",(IF($G641="Recycled Pre-Consumer","Recycled_Pre_Consumer",(IF($G641="Recycled Post-Consumer","Recycled_Post_Consumer",(IF($G641="Sustainably Sourced","Sustainably_sourced","")))))))))))))))),"")</f>
        <v/>
      </c>
      <c r="AE641" s="13" t="e" cm="1">
        <f t="array" aca="1" ref="AE641" ca="1">IF(INDIRECT("$F"&amp;$S641)="","",IF(LEFT(INDIRECT("$F"&amp;$S641),3)="GRS","GRS_RCS_RM",IF((LEFT(INDIRECT("$F"&amp;$S641),3))="RCS","GRS_RCS_RM",IF(INDIRECT("$F"&amp;$S641)="OCS (No Label)","OCS_Conversion_RM",IF(LEFT(INDIRECT("$F"&amp;$S641),3)="OCS","OCS_RM",IF(RIGHT(INDIRECT("$F"&amp;$S641),10)="conversion","GOTS_RM_conversion",IF((LEFT(INDIRECT("$F"&amp;$S641),4))="GOTS","GOTS_RM","Responsible_RM")))))))</f>
        <v>#REF!</v>
      </c>
      <c r="AF641" s="13" t="str" cm="1">
        <f t="array" aca="1" ref="AF641" ca="1">IF($S641="","",INDIRECT("$Z"&amp;$S641))</f>
        <v/>
      </c>
      <c r="AG641" s="155"/>
      <c r="AH641" s="13" t="str" cm="1">
        <f t="array" aca="1" ref="AH641" ca="1">IFERROR(INDIRECT("$ag"&amp;S641),"")</f>
        <v/>
      </c>
      <c r="AI641" s="13" t="e" cm="1">
        <f t="array" aca="1" ref="AI641" ca="1">INDIRECT("O"&amp;S640)</f>
        <v>#REF!</v>
      </c>
      <c r="AJ641" s="13" t="str">
        <f>IF($I641="","",INDEX('Raw Material'!$A$1:$J$75,MATCH(I641,'Raw Material'!$A$1:$A$75,0),(MATCH(G641,'Raw Material'!$A$1:$J$1,0))))</f>
        <v/>
      </c>
      <c r="AK641" s="13" t="str">
        <f t="shared" si="262"/>
        <v>YANLIŞRM</v>
      </c>
      <c r="AL641" s="153" t="str">
        <f t="shared" si="263"/>
        <v/>
      </c>
    </row>
    <row r="642" spans="1:38" ht="16.5" customHeight="1">
      <c r="A642" s="160" t="str">
        <f>IF(B642="","",COUNTA($B$114:$B642))</f>
        <v/>
      </c>
      <c r="B642" s="164"/>
      <c r="C642" s="165"/>
      <c r="D642" s="183"/>
      <c r="E642" s="183"/>
      <c r="F642" s="172"/>
      <c r="G642" s="212"/>
      <c r="H642" s="206"/>
      <c r="I642" s="206"/>
      <c r="J642" s="206"/>
      <c r="K642" s="31"/>
      <c r="L642" s="177" t="str">
        <f t="shared" ref="L642" si="272">IF(R642="","",LEFT(R642,LEN(R642)-2))</f>
        <v/>
      </c>
      <c r="M642" s="177"/>
      <c r="N642" s="80"/>
      <c r="O642" s="184"/>
      <c r="P642" s="103"/>
      <c r="Q642" s="84" t="str">
        <f t="shared" si="264"/>
        <v/>
      </c>
      <c r="R642" s="159" t="str">
        <f t="shared" ref="R642" si="273">CONCATENATE($Q642,Q643,Q644,Q645,Q646,Q647,$Q648,$Q649,$Q650,$Q651,Q652,Q653)</f>
        <v/>
      </c>
      <c r="S642" s="28" t="str" cm="1">
        <f t="array" aca="1" ref="S642" ca="1">IF(INDIRECT("A"&amp;114+$U642)&lt;&gt;"",114+$U642,"")</f>
        <v/>
      </c>
      <c r="T642" s="28" t="str">
        <f t="shared" ca="1" si="265"/>
        <v>$B</v>
      </c>
      <c r="U642" s="29">
        <f t="shared" si="271"/>
        <v>528</v>
      </c>
      <c r="V642" s="29">
        <v>44.000000000003403</v>
      </c>
      <c r="W642" s="29">
        <f t="shared" si="248"/>
        <v>44</v>
      </c>
      <c r="X642" s="41" t="str" cm="1">
        <f t="array" aca="1" ref="X642" ca="1">IFERROR(INDEX('PC&amp;PD'!$A$1:$AP$15,ROW('PC&amp;PD'!$A$15),MATCH(INDIRECT(T642),'PC&amp;PD'!$A$1:$AP$1,0)),"")</f>
        <v/>
      </c>
      <c r="Y642" s="13" t="str">
        <f>IF(OR($N642="",$N642=0),"",IF($N642=$E$7,'Extracted info for SC'!$J$6,IF($N642=$D$26,'Extracted info for SC'!$J$7,IF($N642=$E$26,'Extracted info for SC'!$J$8,IF($N642=$F$26,'Extracted info for SC'!$J$9,IF($N642=$G$26,'Extracted info for SC'!$J$10,IF($N642=$H$26,'Extracted info for SC'!$J$11,IF($N642=$I$26,'Extracted info for SC'!$J$12,IF($N642=$J$26,'Extracted info for SC'!$J$13,IF($N642=$K$26,'Extracted info for SC'!$J$14,IF($N642=$L$26,'Extracted info for SC'!$J$15,IF($N642=$M$26,'Extracted info for SC'!$J$16,IF($N642=$N$26,'Extracted info for SC'!$J$17,IF($N642=$O$26,'Extracted info for SC'!$J$18,""))))))))))))))</f>
        <v/>
      </c>
      <c r="Z642" s="155" t="str">
        <f t="shared" ref="Z642" si="274">IFERROR(IF($F642="OCS 100","OCS (OCS 100)",IF($F642="OCS Blended","OCS (OCS Blended)",IF($F642="OCS (No Label)","OCS (No Label)",IF($F642="RCS 100","RCS (RCS 100)",IF($F642="RCS Blended","RCS (RCS Blended)",IF($F642="GRS","GRS (GRS)",IF($F642="GRS (No Label)", "GRS (No Label)",IF($F642="RDS","RDS (RDS)",IF($F642="RWS","RWS (RWS)",IF($F642="RAS","RAS (RAS)",IF($F642="RMS","RMS (RMS)",IF($F642="GOTS Organic","GOTS (Organic)",IF($F642="GOTS Made with organic","GOTS (Made with Organic)",IF($F642="GOTS Organic - in conversion","GOTS (Organic - In Conversion)",IF($F642="GOTS Made with organic - in conversion","GOTS (Made with Organic - In Conversion)",""))))))))))))))),"")</f>
        <v/>
      </c>
      <c r="AA642" s="13" t="str">
        <f t="shared" si="261"/>
        <v/>
      </c>
      <c r="AB642" s="155" t="str">
        <f t="shared" ref="AB642" si="275">IFERROR(IF($F642="OCS 100", "OCS_100",IF($F642="OCS Blended", "OCS_Blended",IF($F642="OCS (No Label)", "OCS_No_Label",IF($F642="RCS 100", "RCS_100",IF($F642="RCS Blended","RCS_Blended",IF($F642="GRS","GRS",IF($F642="GRS (No Label)", "GRS_No_Label",IF($F642="RDS","RDS",IF($F642="RWS","RWS",IF($F642="RMS","RMS",IF($F642="GOTS Organic","GOTS_Organic",IF($F642="GOTS Made with organic","GOTS_Made_with_organic",IF($F642="GOTS Organic - in conversion","GOTS_Organic_in_Conversion",IF($F642="GOTS Made with organic - in conversion","GOTS_Made_with_Organic_in_Conversion",IF($F642="RAS","RAS",""))))))))))))))),"")</f>
        <v/>
      </c>
      <c r="AC642" s="13" t="str">
        <f t="shared" ca="1" si="266"/>
        <v>$AB</v>
      </c>
      <c r="AD642" s="13" t="str" cm="1">
        <f t="array" aca="1" ref="AD642" ca="1">IFERROR(IF((LEFT(INDIRECT("$F"&amp;$S642),4))="GOTS",IF($G642="Organic","GOTS_Organic_raw",(IF($G642="Responsible","GOTS_Responsible",(IF($G642="No Attribute (Conventional)","GOTS_conventional",(IF($G642="Recycled Pre/Post-Consumer","GOTS_pre_post",(IF($G642="In-Conversion","GOTS_in_conversion",(IF($G642="Sustainably Sourced","Sustainably_sourced",""))))))))))),IF($G642="Organic","Organic",(IF($G642="Responsible","Responsible",(IF($G642="No Attribute (Conventional)","No_Attribute_Conventional",(IF($G642="Recycled Pre/Post-Consumer","Recycled_Pre_Post_Consumer",(IF($G642="In-Conversion","In_Conversion",(IF($G642="Recycled Pre-Consumer","Recycled_Pre_Consumer",(IF($G642="Recycled Post-Consumer","Recycled_Post_Consumer",(IF($G642="Sustainably Sourced","Sustainably_sourced","")))))))))))))))),"")</f>
        <v/>
      </c>
      <c r="AE642" s="13" t="e" cm="1">
        <f t="array" aca="1" ref="AE642" ca="1">IF(INDIRECT("$F"&amp;$S642)="","",IF(LEFT(INDIRECT("$F"&amp;$S642),3)="GRS","GRS_RCS_RM",IF((LEFT(INDIRECT("$F"&amp;$S642),3))="RCS","GRS_RCS_RM",IF(INDIRECT("$F"&amp;$S642)="OCS (No Label)","OCS_Conversion_RM",IF(LEFT(INDIRECT("$F"&amp;$S642),3)="OCS","OCS_RM",IF(RIGHT(INDIRECT("$F"&amp;$S642),10)="conversion","GOTS_RM_conversion",IF((LEFT(INDIRECT("$F"&amp;$S642),4))="GOTS","GOTS_RM","Responsible_RM")))))))</f>
        <v>#REF!</v>
      </c>
      <c r="AF642" s="13" t="str" cm="1">
        <f t="array" aca="1" ref="AF642" ca="1">IF($S642="","",INDIRECT("$Z"&amp;$S642))</f>
        <v/>
      </c>
      <c r="AG642" s="155" t="str">
        <f t="shared" si="247"/>
        <v/>
      </c>
      <c r="AH642" s="13" t="str" cm="1">
        <f t="array" aca="1" ref="AH642" ca="1">IFERROR(INDIRECT("$ag"&amp;S642),"")</f>
        <v/>
      </c>
      <c r="AI642" s="13" t="e" cm="1">
        <f t="array" aca="1" ref="AI642" ca="1">INDIRECT("O"&amp;S641)</f>
        <v>#REF!</v>
      </c>
      <c r="AJ642" s="13" t="str">
        <f>IF($I642="","",INDEX('Raw Material'!$A$1:$J$75,MATCH(I642,'Raw Material'!$A$1:$A$75,0),(MATCH(G642,'Raw Material'!$A$1:$J$1,0))))</f>
        <v/>
      </c>
      <c r="AK642" s="13" t="str">
        <f t="shared" si="262"/>
        <v>YANLIŞRM</v>
      </c>
      <c r="AL642" s="153" t="str">
        <f t="shared" si="263"/>
        <v/>
      </c>
    </row>
    <row r="643" spans="1:38" ht="16.5" customHeight="1">
      <c r="A643" s="161"/>
      <c r="B643" s="166"/>
      <c r="C643" s="167"/>
      <c r="D643" s="156"/>
      <c r="E643" s="156"/>
      <c r="F643" s="173"/>
      <c r="G643" s="181"/>
      <c r="H643" s="182"/>
      <c r="I643" s="182"/>
      <c r="J643" s="182"/>
      <c r="K643" s="32"/>
      <c r="L643" s="178"/>
      <c r="M643" s="178"/>
      <c r="N643" s="81"/>
      <c r="O643" s="185"/>
      <c r="P643" s="103"/>
      <c r="Q643" s="84" t="str">
        <f t="shared" si="264"/>
        <v/>
      </c>
      <c r="R643" s="159"/>
      <c r="S643" s="28" t="str" cm="1">
        <f t="array" aca="1" ref="S643" ca="1">IF(INDIRECT("A"&amp;114+$U643)&lt;&gt;"",114+$U643,"")</f>
        <v/>
      </c>
      <c r="T643" s="28" t="str">
        <f t="shared" ca="1" si="265"/>
        <v>$B</v>
      </c>
      <c r="U643" s="29">
        <f t="shared" si="271"/>
        <v>528</v>
      </c>
      <c r="V643" s="29">
        <v>44.083333333336697</v>
      </c>
      <c r="W643" s="29">
        <f t="shared" si="248"/>
        <v>44</v>
      </c>
      <c r="X643" s="41" t="str" cm="1">
        <f t="array" aca="1" ref="X643" ca="1">IFERROR(INDEX('PC&amp;PD'!$A$1:$AP$15,ROW('PC&amp;PD'!$A$15),MATCH(INDIRECT(T643),'PC&amp;PD'!$A$1:$AP$1,0)),"")</f>
        <v/>
      </c>
      <c r="Y643" s="13" t="str">
        <f>IF(OR($N643="",$N643=0),"",IF($N643=$E$7,'Extracted info for SC'!$J$6,IF($N643=$D$26,'Extracted info for SC'!$J$7,IF($N643=$E$26,'Extracted info for SC'!$J$8,IF($N643=$F$26,'Extracted info for SC'!$J$9,IF($N643=$G$26,'Extracted info for SC'!$J$10,IF($N643=$H$26,'Extracted info for SC'!$J$11,IF($N643=$I$26,'Extracted info for SC'!$J$12,IF($N643=$J$26,'Extracted info for SC'!$J$13,IF($N643=$K$26,'Extracted info for SC'!$J$14,IF($N643=$L$26,'Extracted info for SC'!$J$15,IF($N643=$M$26,'Extracted info for SC'!$J$16,IF($N643=$N$26,'Extracted info for SC'!$J$17,IF($N643=$O$26,'Extracted info for SC'!$J$18,""))))))))))))))</f>
        <v/>
      </c>
      <c r="Z643" s="155"/>
      <c r="AA643" s="13" t="str">
        <f t="shared" si="261"/>
        <v/>
      </c>
      <c r="AB643" s="155"/>
      <c r="AC643" s="13" t="str">
        <f t="shared" ca="1" si="266"/>
        <v>$AB</v>
      </c>
      <c r="AD643" s="13" t="str" cm="1">
        <f t="array" aca="1" ref="AD643" ca="1">IFERROR(IF((LEFT(INDIRECT("$F"&amp;$S643),4))="GOTS",IF($G643="Organic","GOTS_Organic_raw",(IF($G643="Responsible","GOTS_Responsible",(IF($G643="No Attribute (Conventional)","GOTS_conventional",(IF($G643="Recycled Pre/Post-Consumer","GOTS_pre_post",(IF($G643="In-Conversion","GOTS_in_conversion",(IF($G643="Sustainably Sourced","Sustainably_sourced",""))))))))))),IF($G643="Organic","Organic",(IF($G643="Responsible","Responsible",(IF($G643="No Attribute (Conventional)","No_Attribute_Conventional",(IF($G643="Recycled Pre/Post-Consumer","Recycled_Pre_Post_Consumer",(IF($G643="In-Conversion","In_Conversion",(IF($G643="Recycled Pre-Consumer","Recycled_Pre_Consumer",(IF($G643="Recycled Post-Consumer","Recycled_Post_Consumer",(IF($G643="Sustainably Sourced","Sustainably_sourced","")))))))))))))))),"")</f>
        <v/>
      </c>
      <c r="AE643" s="13" t="e" cm="1">
        <f t="array" aca="1" ref="AE643" ca="1">IF(INDIRECT("$F"&amp;$S643)="","",IF(LEFT(INDIRECT("$F"&amp;$S643),3)="GRS","GRS_RCS_RM",IF((LEFT(INDIRECT("$F"&amp;$S643),3))="RCS","GRS_RCS_RM",IF(INDIRECT("$F"&amp;$S643)="OCS (No Label)","OCS_Conversion_RM",IF(LEFT(INDIRECT("$F"&amp;$S643),3)="OCS","OCS_RM",IF(RIGHT(INDIRECT("$F"&amp;$S643),10)="conversion","GOTS_RM_conversion",IF((LEFT(INDIRECT("$F"&amp;$S643),4))="GOTS","GOTS_RM","Responsible_RM")))))))</f>
        <v>#REF!</v>
      </c>
      <c r="AF643" s="13" t="str" cm="1">
        <f t="array" aca="1" ref="AF643" ca="1">IF($S643="","",INDIRECT("$Z"&amp;$S643))</f>
        <v/>
      </c>
      <c r="AG643" s="155"/>
      <c r="AH643" s="13" t="str" cm="1">
        <f t="array" aca="1" ref="AH643" ca="1">IFERROR(INDIRECT("$ag"&amp;S643),"")</f>
        <v/>
      </c>
      <c r="AI643" s="13" t="e" cm="1">
        <f t="array" aca="1" ref="AI643" ca="1">INDIRECT("O"&amp;S642)</f>
        <v>#REF!</v>
      </c>
      <c r="AJ643" s="13" t="str">
        <f>IF($I643="","",INDEX('Raw Material'!$A$1:$J$75,MATCH(I643,'Raw Material'!$A$1:$A$75,0),(MATCH(G643,'Raw Material'!$A$1:$J$1,0))))</f>
        <v/>
      </c>
      <c r="AK643" s="13" t="str">
        <f t="shared" si="262"/>
        <v>YANLIŞRM</v>
      </c>
      <c r="AL643" s="153" t="str">
        <f t="shared" si="263"/>
        <v/>
      </c>
    </row>
    <row r="644" spans="1:38" ht="16.5" customHeight="1">
      <c r="A644" s="161"/>
      <c r="B644" s="166"/>
      <c r="C644" s="167"/>
      <c r="D644" s="156"/>
      <c r="E644" s="156"/>
      <c r="F644" s="173"/>
      <c r="G644" s="181"/>
      <c r="H644" s="182"/>
      <c r="I644" s="182"/>
      <c r="J644" s="182"/>
      <c r="K644" s="32"/>
      <c r="L644" s="178"/>
      <c r="M644" s="178"/>
      <c r="N644" s="81"/>
      <c r="O644" s="185"/>
      <c r="P644" s="103"/>
      <c r="Q644" s="84" t="str">
        <f t="shared" si="264"/>
        <v/>
      </c>
      <c r="R644" s="159"/>
      <c r="S644" s="28" t="str" cm="1">
        <f t="array" aca="1" ref="S644" ca="1">IF(INDIRECT("A"&amp;114+$U644)&lt;&gt;"",114+$U644,"")</f>
        <v/>
      </c>
      <c r="T644" s="28" t="str">
        <f t="shared" ca="1" si="265"/>
        <v>$B</v>
      </c>
      <c r="U644" s="29">
        <f t="shared" si="271"/>
        <v>528</v>
      </c>
      <c r="V644" s="29">
        <v>44.166666666670103</v>
      </c>
      <c r="W644" s="29">
        <f t="shared" si="248"/>
        <v>44</v>
      </c>
      <c r="X644" s="41" t="str" cm="1">
        <f t="array" aca="1" ref="X644" ca="1">IFERROR(INDEX('PC&amp;PD'!$A$1:$AP$15,ROW('PC&amp;PD'!$A$15),MATCH(INDIRECT(T644),'PC&amp;PD'!$A$1:$AP$1,0)),"")</f>
        <v/>
      </c>
      <c r="Y644" s="13" t="str">
        <f>IF(OR($N644="",$N644=0),"",IF($N644=$E$7,'Extracted info for SC'!$J$6,IF($N644=$D$26,'Extracted info for SC'!$J$7,IF($N644=$E$26,'Extracted info for SC'!$J$8,IF($N644=$F$26,'Extracted info for SC'!$J$9,IF($N644=$G$26,'Extracted info for SC'!$J$10,IF($N644=$H$26,'Extracted info for SC'!$J$11,IF($N644=$I$26,'Extracted info for SC'!$J$12,IF($N644=$J$26,'Extracted info for SC'!$J$13,IF($N644=$K$26,'Extracted info for SC'!$J$14,IF($N644=$L$26,'Extracted info for SC'!$J$15,IF($N644=$M$26,'Extracted info for SC'!$J$16,IF($N644=$N$26,'Extracted info for SC'!$J$17,IF($N644=$O$26,'Extracted info for SC'!$J$18,""))))))))))))))</f>
        <v/>
      </c>
      <c r="Z644" s="155"/>
      <c r="AA644" s="13" t="str">
        <f t="shared" si="261"/>
        <v/>
      </c>
      <c r="AB644" s="155"/>
      <c r="AC644" s="13" t="str">
        <f t="shared" ca="1" si="266"/>
        <v>$AB</v>
      </c>
      <c r="AD644" s="13" t="str" cm="1">
        <f t="array" aca="1" ref="AD644" ca="1">IFERROR(IF((LEFT(INDIRECT("$F"&amp;$S644),4))="GOTS",IF($G644="Organic","GOTS_Organic_raw",(IF($G644="Responsible","GOTS_Responsible",(IF($G644="No Attribute (Conventional)","GOTS_conventional",(IF($G644="Recycled Pre/Post-Consumer","GOTS_pre_post",(IF($G644="In-Conversion","GOTS_in_conversion",(IF($G644="Sustainably Sourced","Sustainably_sourced",""))))))))))),IF($G644="Organic","Organic",(IF($G644="Responsible","Responsible",(IF($G644="No Attribute (Conventional)","No_Attribute_Conventional",(IF($G644="Recycled Pre/Post-Consumer","Recycled_Pre_Post_Consumer",(IF($G644="In-Conversion","In_Conversion",(IF($G644="Recycled Pre-Consumer","Recycled_Pre_Consumer",(IF($G644="Recycled Post-Consumer","Recycled_Post_Consumer",(IF($G644="Sustainably Sourced","Sustainably_sourced","")))))))))))))))),"")</f>
        <v/>
      </c>
      <c r="AE644" s="13" t="e" cm="1">
        <f t="array" aca="1" ref="AE644" ca="1">IF(INDIRECT("$F"&amp;$S644)="","",IF(LEFT(INDIRECT("$F"&amp;$S644),3)="GRS","GRS_RCS_RM",IF((LEFT(INDIRECT("$F"&amp;$S644),3))="RCS","GRS_RCS_RM",IF(INDIRECT("$F"&amp;$S644)="OCS (No Label)","OCS_Conversion_RM",IF(LEFT(INDIRECT("$F"&amp;$S644),3)="OCS","OCS_RM",IF(RIGHT(INDIRECT("$F"&amp;$S644),10)="conversion","GOTS_RM_conversion",IF((LEFT(INDIRECT("$F"&amp;$S644),4))="GOTS","GOTS_RM","Responsible_RM")))))))</f>
        <v>#REF!</v>
      </c>
      <c r="AF644" s="13" t="str" cm="1">
        <f t="array" aca="1" ref="AF644" ca="1">IF($S644="","",INDIRECT("$Z"&amp;$S644))</f>
        <v/>
      </c>
      <c r="AG644" s="155"/>
      <c r="AH644" s="13" t="str" cm="1">
        <f t="array" aca="1" ref="AH644" ca="1">IFERROR(INDIRECT("$ag"&amp;S644),"")</f>
        <v/>
      </c>
      <c r="AI644" s="13" t="e" cm="1">
        <f t="array" aca="1" ref="AI644" ca="1">INDIRECT("O"&amp;S643)</f>
        <v>#REF!</v>
      </c>
      <c r="AJ644" s="13" t="str">
        <f>IF($I644="","",INDEX('Raw Material'!$A$1:$J$75,MATCH(I644,'Raw Material'!$A$1:$A$75,0),(MATCH(G644,'Raw Material'!$A$1:$J$1,0))))</f>
        <v/>
      </c>
      <c r="AK644" s="13" t="str">
        <f t="shared" si="262"/>
        <v>YANLIŞRM</v>
      </c>
      <c r="AL644" s="153" t="str">
        <f t="shared" si="263"/>
        <v/>
      </c>
    </row>
    <row r="645" spans="1:38" ht="16.5" customHeight="1">
      <c r="A645" s="161"/>
      <c r="B645" s="166"/>
      <c r="C645" s="167"/>
      <c r="D645" s="156"/>
      <c r="E645" s="156"/>
      <c r="F645" s="174"/>
      <c r="G645" s="181"/>
      <c r="H645" s="182"/>
      <c r="I645" s="182"/>
      <c r="J645" s="182"/>
      <c r="K645" s="32"/>
      <c r="L645" s="178"/>
      <c r="M645" s="178"/>
      <c r="N645" s="81"/>
      <c r="O645" s="185"/>
      <c r="P645" s="103"/>
      <c r="Q645" s="84" t="str">
        <f t="shared" si="264"/>
        <v/>
      </c>
      <c r="R645" s="159"/>
      <c r="S645" s="28" t="str" cm="1">
        <f t="array" aca="1" ref="S645" ca="1">IF(INDIRECT("A"&amp;114+$U645)&lt;&gt;"",114+$U645,"")</f>
        <v/>
      </c>
      <c r="T645" s="28" t="str">
        <f t="shared" ca="1" si="265"/>
        <v>$B</v>
      </c>
      <c r="U645" s="29">
        <f t="shared" si="271"/>
        <v>528</v>
      </c>
      <c r="V645" s="29">
        <v>44.250000000003403</v>
      </c>
      <c r="W645" s="29">
        <f t="shared" si="248"/>
        <v>44</v>
      </c>
      <c r="X645" s="41" t="str" cm="1">
        <f t="array" aca="1" ref="X645" ca="1">IFERROR(INDEX('PC&amp;PD'!$A$1:$AP$15,ROW('PC&amp;PD'!$A$15),MATCH(INDIRECT(T645),'PC&amp;PD'!$A$1:$AP$1,0)),"")</f>
        <v/>
      </c>
      <c r="Y645" s="13" t="str">
        <f>IF(OR($N645="",$N645=0),"",IF($N645=$E$7,'Extracted info for SC'!$J$6,IF($N645=$D$26,'Extracted info for SC'!$J$7,IF($N645=$E$26,'Extracted info for SC'!$J$8,IF($N645=$F$26,'Extracted info for SC'!$J$9,IF($N645=$G$26,'Extracted info for SC'!$J$10,IF($N645=$H$26,'Extracted info for SC'!$J$11,IF($N645=$I$26,'Extracted info for SC'!$J$12,IF($N645=$J$26,'Extracted info for SC'!$J$13,IF($N645=$K$26,'Extracted info for SC'!$J$14,IF($N645=$L$26,'Extracted info for SC'!$J$15,IF($N645=$M$26,'Extracted info for SC'!$J$16,IF($N645=$N$26,'Extracted info for SC'!$J$17,IF($N645=$O$26,'Extracted info for SC'!$J$18,""))))))))))))))</f>
        <v/>
      </c>
      <c r="Z645" s="155"/>
      <c r="AA645" s="13" t="str">
        <f t="shared" si="261"/>
        <v/>
      </c>
      <c r="AB645" s="155"/>
      <c r="AC645" s="13" t="str">
        <f t="shared" ca="1" si="266"/>
        <v>$AB</v>
      </c>
      <c r="AD645" s="13" t="str" cm="1">
        <f t="array" aca="1" ref="AD645" ca="1">IFERROR(IF((LEFT(INDIRECT("$F"&amp;$S645),4))="GOTS",IF($G645="Organic","GOTS_Organic_raw",(IF($G645="Responsible","GOTS_Responsible",(IF($G645="No Attribute (Conventional)","GOTS_conventional",(IF($G645="Recycled Pre/Post-Consumer","GOTS_pre_post",(IF($G645="In-Conversion","GOTS_in_conversion",(IF($G645="Sustainably Sourced","Sustainably_sourced",""))))))))))),IF($G645="Organic","Organic",(IF($G645="Responsible","Responsible",(IF($G645="No Attribute (Conventional)","No_Attribute_Conventional",(IF($G645="Recycled Pre/Post-Consumer","Recycled_Pre_Post_Consumer",(IF($G645="In-Conversion","In_Conversion",(IF($G645="Recycled Pre-Consumer","Recycled_Pre_Consumer",(IF($G645="Recycled Post-Consumer","Recycled_Post_Consumer",(IF($G645="Sustainably Sourced","Sustainably_sourced","")))))))))))))))),"")</f>
        <v/>
      </c>
      <c r="AE645" s="13" t="e" cm="1">
        <f t="array" aca="1" ref="AE645" ca="1">IF(INDIRECT("$F"&amp;$S645)="","",IF(LEFT(INDIRECT("$F"&amp;$S645),3)="GRS","GRS_RCS_RM",IF((LEFT(INDIRECT("$F"&amp;$S645),3))="RCS","GRS_RCS_RM",IF(INDIRECT("$F"&amp;$S645)="OCS (No Label)","OCS_Conversion_RM",IF(LEFT(INDIRECT("$F"&amp;$S645),3)="OCS","OCS_RM",IF(RIGHT(INDIRECT("$F"&amp;$S645),10)="conversion","GOTS_RM_conversion",IF((LEFT(INDIRECT("$F"&amp;$S645),4))="GOTS","GOTS_RM","Responsible_RM")))))))</f>
        <v>#REF!</v>
      </c>
      <c r="AF645" s="13" t="str" cm="1">
        <f t="array" aca="1" ref="AF645" ca="1">IF($S645="","",INDIRECT("$Z"&amp;$S645))</f>
        <v/>
      </c>
      <c r="AG645" s="155"/>
      <c r="AH645" s="13" t="str" cm="1">
        <f t="array" aca="1" ref="AH645" ca="1">IFERROR(INDIRECT("$ag"&amp;S645),"")</f>
        <v/>
      </c>
      <c r="AI645" s="13" t="e" cm="1">
        <f t="array" aca="1" ref="AI645" ca="1">INDIRECT("O"&amp;S644)</f>
        <v>#REF!</v>
      </c>
      <c r="AJ645" s="13" t="str">
        <f>IF($I645="","",INDEX('Raw Material'!$A$1:$J$75,MATCH(I645,'Raw Material'!$A$1:$A$75,0),(MATCH(G645,'Raw Material'!$A$1:$J$1,0))))</f>
        <v/>
      </c>
      <c r="AK645" s="13" t="str">
        <f t="shared" si="262"/>
        <v>YANLIŞRM</v>
      </c>
      <c r="AL645" s="153" t="str">
        <f t="shared" si="263"/>
        <v/>
      </c>
    </row>
    <row r="646" spans="1:38" ht="16.5" customHeight="1">
      <c r="A646" s="161"/>
      <c r="B646" s="166"/>
      <c r="C646" s="167"/>
      <c r="D646" s="156"/>
      <c r="E646" s="156"/>
      <c r="F646" s="174"/>
      <c r="G646" s="181"/>
      <c r="H646" s="182"/>
      <c r="I646" s="182"/>
      <c r="J646" s="182"/>
      <c r="K646" s="32"/>
      <c r="L646" s="178"/>
      <c r="M646" s="178"/>
      <c r="N646" s="81"/>
      <c r="O646" s="185"/>
      <c r="P646" s="103"/>
      <c r="Q646" s="84" t="str">
        <f t="shared" si="264"/>
        <v/>
      </c>
      <c r="R646" s="159"/>
      <c r="S646" s="28" t="str" cm="1">
        <f t="array" aca="1" ref="S646" ca="1">IF(INDIRECT("A"&amp;114+$U646)&lt;&gt;"",114+$U646,"")</f>
        <v/>
      </c>
      <c r="T646" s="28" t="str">
        <f t="shared" ca="1" si="265"/>
        <v>$B</v>
      </c>
      <c r="U646" s="29">
        <f t="shared" si="271"/>
        <v>528</v>
      </c>
      <c r="V646" s="29">
        <v>44.333333333336803</v>
      </c>
      <c r="W646" s="29">
        <f t="shared" si="248"/>
        <v>44</v>
      </c>
      <c r="X646" s="41" t="str" cm="1">
        <f t="array" aca="1" ref="X646" ca="1">IFERROR(INDEX('PC&amp;PD'!$A$1:$AP$15,ROW('PC&amp;PD'!$A$15),MATCH(INDIRECT(T646),'PC&amp;PD'!$A$1:$AP$1,0)),"")</f>
        <v/>
      </c>
      <c r="Y646" s="13" t="str">
        <f>IF(OR($N646="",$N646=0),"",IF($N646=$E$7,'Extracted info for SC'!$J$6,IF($N646=$D$26,'Extracted info for SC'!$J$7,IF($N646=$E$26,'Extracted info for SC'!$J$8,IF($N646=$F$26,'Extracted info for SC'!$J$9,IF($N646=$G$26,'Extracted info for SC'!$J$10,IF($N646=$H$26,'Extracted info for SC'!$J$11,IF($N646=$I$26,'Extracted info for SC'!$J$12,IF($N646=$J$26,'Extracted info for SC'!$J$13,IF($N646=$K$26,'Extracted info for SC'!$J$14,IF($N646=$L$26,'Extracted info for SC'!$J$15,IF($N646=$M$26,'Extracted info for SC'!$J$16,IF($N646=$N$26,'Extracted info for SC'!$J$17,IF($N646=$O$26,'Extracted info for SC'!$J$18,""))))))))))))))</f>
        <v/>
      </c>
      <c r="Z646" s="155"/>
      <c r="AA646" s="13" t="str">
        <f t="shared" si="261"/>
        <v/>
      </c>
      <c r="AB646" s="155"/>
      <c r="AC646" s="13" t="str">
        <f t="shared" ca="1" si="266"/>
        <v>$AB</v>
      </c>
      <c r="AD646" s="13" t="str" cm="1">
        <f t="array" aca="1" ref="AD646" ca="1">IFERROR(IF((LEFT(INDIRECT("$F"&amp;$S646),4))="GOTS",IF($G646="Organic","GOTS_Organic_raw",(IF($G646="Responsible","GOTS_Responsible",(IF($G646="No Attribute (Conventional)","GOTS_conventional",(IF($G646="Recycled Pre/Post-Consumer","GOTS_pre_post",(IF($G646="In-Conversion","GOTS_in_conversion",(IF($G646="Sustainably Sourced","Sustainably_sourced",""))))))))))),IF($G646="Organic","Organic",(IF($G646="Responsible","Responsible",(IF($G646="No Attribute (Conventional)","No_Attribute_Conventional",(IF($G646="Recycled Pre/Post-Consumer","Recycled_Pre_Post_Consumer",(IF($G646="In-Conversion","In_Conversion",(IF($G646="Recycled Pre-Consumer","Recycled_Pre_Consumer",(IF($G646="Recycled Post-Consumer","Recycled_Post_Consumer",(IF($G646="Sustainably Sourced","Sustainably_sourced","")))))))))))))))),"")</f>
        <v/>
      </c>
      <c r="AE646" s="13" t="e" cm="1">
        <f t="array" aca="1" ref="AE646" ca="1">IF(INDIRECT("$F"&amp;$S646)="","",IF(LEFT(INDIRECT("$F"&amp;$S646),3)="GRS","GRS_RCS_RM",IF((LEFT(INDIRECT("$F"&amp;$S646),3))="RCS","GRS_RCS_RM",IF(INDIRECT("$F"&amp;$S646)="OCS (No Label)","OCS_Conversion_RM",IF(LEFT(INDIRECT("$F"&amp;$S646),3)="OCS","OCS_RM",IF(RIGHT(INDIRECT("$F"&amp;$S646),10)="conversion","GOTS_RM_conversion",IF((LEFT(INDIRECT("$F"&amp;$S646),4))="GOTS","GOTS_RM","Responsible_RM")))))))</f>
        <v>#REF!</v>
      </c>
      <c r="AF646" s="13" t="str" cm="1">
        <f t="array" aca="1" ref="AF646" ca="1">IF($S646="","",INDIRECT("$Z"&amp;$S646))</f>
        <v/>
      </c>
      <c r="AG646" s="155"/>
      <c r="AH646" s="13" t="str" cm="1">
        <f t="array" aca="1" ref="AH646" ca="1">IFERROR(INDIRECT("$ag"&amp;S646),"")</f>
        <v/>
      </c>
      <c r="AI646" s="13" t="e" cm="1">
        <f t="array" aca="1" ref="AI646" ca="1">INDIRECT("O"&amp;S645)</f>
        <v>#REF!</v>
      </c>
      <c r="AJ646" s="13" t="str">
        <f>IF($I646="","",INDEX('Raw Material'!$A$1:$J$75,MATCH(I646,'Raw Material'!$A$1:$A$75,0),(MATCH(G646,'Raw Material'!$A$1:$J$1,0))))</f>
        <v/>
      </c>
      <c r="AK646" s="13" t="str">
        <f t="shared" si="262"/>
        <v>YANLIŞRM</v>
      </c>
      <c r="AL646" s="153" t="str">
        <f t="shared" si="263"/>
        <v/>
      </c>
    </row>
    <row r="647" spans="1:38" ht="16.5" customHeight="1">
      <c r="A647" s="161"/>
      <c r="B647" s="166"/>
      <c r="C647" s="167"/>
      <c r="D647" s="156"/>
      <c r="E647" s="156"/>
      <c r="F647" s="174"/>
      <c r="G647" s="181"/>
      <c r="H647" s="182"/>
      <c r="I647" s="182"/>
      <c r="J647" s="182"/>
      <c r="K647" s="32"/>
      <c r="L647" s="178"/>
      <c r="M647" s="178"/>
      <c r="N647" s="81"/>
      <c r="O647" s="185"/>
      <c r="P647" s="103"/>
      <c r="Q647" s="84" t="str">
        <f t="shared" si="264"/>
        <v/>
      </c>
      <c r="R647" s="159"/>
      <c r="S647" s="28" t="str" cm="1">
        <f t="array" aca="1" ref="S647" ca="1">IF(INDIRECT("A"&amp;114+$U647)&lt;&gt;"",114+$U647,"")</f>
        <v/>
      </c>
      <c r="T647" s="28" t="str">
        <f t="shared" ca="1" si="265"/>
        <v>$B</v>
      </c>
      <c r="U647" s="29">
        <f t="shared" si="271"/>
        <v>528</v>
      </c>
      <c r="V647" s="29">
        <v>44.416666666670103</v>
      </c>
      <c r="W647" s="29">
        <f t="shared" si="248"/>
        <v>44</v>
      </c>
      <c r="X647" s="41" t="str" cm="1">
        <f t="array" aca="1" ref="X647" ca="1">IFERROR(INDEX('PC&amp;PD'!$A$1:$AP$15,ROW('PC&amp;PD'!$A$15),MATCH(INDIRECT(T647),'PC&amp;PD'!$A$1:$AP$1,0)),"")</f>
        <v/>
      </c>
      <c r="Y647" s="13" t="str">
        <f>IF(OR($N647="",$N647=0),"",IF($N647=$E$7,'Extracted info for SC'!$J$6,IF($N647=$D$26,'Extracted info for SC'!$J$7,IF($N647=$E$26,'Extracted info for SC'!$J$8,IF($N647=$F$26,'Extracted info for SC'!$J$9,IF($N647=$G$26,'Extracted info for SC'!$J$10,IF($N647=$H$26,'Extracted info for SC'!$J$11,IF($N647=$I$26,'Extracted info for SC'!$J$12,IF($N647=$J$26,'Extracted info for SC'!$J$13,IF($N647=$K$26,'Extracted info for SC'!$J$14,IF($N647=$L$26,'Extracted info for SC'!$J$15,IF($N647=$M$26,'Extracted info for SC'!$J$16,IF($N647=$N$26,'Extracted info for SC'!$J$17,IF($N647=$O$26,'Extracted info for SC'!$J$18,""))))))))))))))</f>
        <v/>
      </c>
      <c r="Z647" s="155"/>
      <c r="AA647" s="13" t="str">
        <f t="shared" si="261"/>
        <v/>
      </c>
      <c r="AB647" s="155"/>
      <c r="AC647" s="13" t="str">
        <f t="shared" ca="1" si="266"/>
        <v>$AB</v>
      </c>
      <c r="AD647" s="13" t="str" cm="1">
        <f t="array" aca="1" ref="AD647" ca="1">IFERROR(IF((LEFT(INDIRECT("$F"&amp;$S647),4))="GOTS",IF($G647="Organic","GOTS_Organic_raw",(IF($G647="Responsible","GOTS_Responsible",(IF($G647="No Attribute (Conventional)","GOTS_conventional",(IF($G647="Recycled Pre/Post-Consumer","GOTS_pre_post",(IF($G647="In-Conversion","GOTS_in_conversion",(IF($G647="Sustainably Sourced","Sustainably_sourced",""))))))))))),IF($G647="Organic","Organic",(IF($G647="Responsible","Responsible",(IF($G647="No Attribute (Conventional)","No_Attribute_Conventional",(IF($G647="Recycled Pre/Post-Consumer","Recycled_Pre_Post_Consumer",(IF($G647="In-Conversion","In_Conversion",(IF($G647="Recycled Pre-Consumer","Recycled_Pre_Consumer",(IF($G647="Recycled Post-Consumer","Recycled_Post_Consumer",(IF($G647="Sustainably Sourced","Sustainably_sourced","")))))))))))))))),"")</f>
        <v/>
      </c>
      <c r="AE647" s="13" t="e" cm="1">
        <f t="array" aca="1" ref="AE647" ca="1">IF(INDIRECT("$F"&amp;$S647)="","",IF(LEFT(INDIRECT("$F"&amp;$S647),3)="GRS","GRS_RCS_RM",IF((LEFT(INDIRECT("$F"&amp;$S647),3))="RCS","GRS_RCS_RM",IF(INDIRECT("$F"&amp;$S647)="OCS (No Label)","OCS_Conversion_RM",IF(LEFT(INDIRECT("$F"&amp;$S647),3)="OCS","OCS_RM",IF(RIGHT(INDIRECT("$F"&amp;$S647),10)="conversion","GOTS_RM_conversion",IF((LEFT(INDIRECT("$F"&amp;$S647),4))="GOTS","GOTS_RM","Responsible_RM")))))))</f>
        <v>#REF!</v>
      </c>
      <c r="AF647" s="13" t="str" cm="1">
        <f t="array" aca="1" ref="AF647" ca="1">IF($S647="","",INDIRECT("$Z"&amp;$S647))</f>
        <v/>
      </c>
      <c r="AG647" s="155"/>
      <c r="AH647" s="13" t="str" cm="1">
        <f t="array" aca="1" ref="AH647" ca="1">IFERROR(INDIRECT("$ag"&amp;S647),"")</f>
        <v/>
      </c>
      <c r="AI647" s="13" t="e" cm="1">
        <f t="array" aca="1" ref="AI647" ca="1">INDIRECT("O"&amp;S646)</f>
        <v>#REF!</v>
      </c>
      <c r="AJ647" s="13" t="str">
        <f>IF($I647="","",INDEX('Raw Material'!$A$1:$J$75,MATCH(I647,'Raw Material'!$A$1:$A$75,0),(MATCH(G647,'Raw Material'!$A$1:$J$1,0))))</f>
        <v/>
      </c>
      <c r="AK647" s="13" t="str">
        <f t="shared" si="262"/>
        <v>YANLIŞRM</v>
      </c>
      <c r="AL647" s="153" t="str">
        <f t="shared" si="263"/>
        <v/>
      </c>
    </row>
    <row r="648" spans="1:38" ht="16.5" customHeight="1">
      <c r="A648" s="162"/>
      <c r="B648" s="168"/>
      <c r="C648" s="169"/>
      <c r="D648" s="156"/>
      <c r="E648" s="156"/>
      <c r="F648" s="175"/>
      <c r="G648" s="181"/>
      <c r="H648" s="182"/>
      <c r="I648" s="182"/>
      <c r="J648" s="182"/>
      <c r="K648" s="32"/>
      <c r="L648" s="179"/>
      <c r="M648" s="179"/>
      <c r="N648" s="81"/>
      <c r="O648" s="185"/>
      <c r="P648" s="103"/>
      <c r="Q648" s="84" t="str">
        <f t="shared" si="264"/>
        <v/>
      </c>
      <c r="R648" s="159"/>
      <c r="S648" s="28" t="str" cm="1">
        <f t="array" aca="1" ref="S648" ca="1">IF(INDIRECT("A"&amp;114+$U648)&lt;&gt;"",114+$U648,"")</f>
        <v/>
      </c>
      <c r="T648" s="28" t="str">
        <f t="shared" ca="1" si="265"/>
        <v>$B</v>
      </c>
      <c r="U648" s="29">
        <f t="shared" si="271"/>
        <v>528</v>
      </c>
      <c r="V648" s="29">
        <v>44.500000000003403</v>
      </c>
      <c r="W648" s="29">
        <f t="shared" si="248"/>
        <v>44</v>
      </c>
      <c r="X648" s="41" t="str" cm="1">
        <f t="array" aca="1" ref="X648" ca="1">IFERROR(INDEX('PC&amp;PD'!$A$1:$AP$15,ROW('PC&amp;PD'!$A$15),MATCH(INDIRECT(T648),'PC&amp;PD'!$A$1:$AP$1,0)),"")</f>
        <v/>
      </c>
      <c r="Y648" s="13" t="str">
        <f>IF(OR($N648="",$N648=0),"",IF($N648=$E$7,'Extracted info for SC'!$J$6,IF($N648=$D$26,'Extracted info for SC'!$J$7,IF($N648=$E$26,'Extracted info for SC'!$J$8,IF($N648=$F$26,'Extracted info for SC'!$J$9,IF($N648=$G$26,'Extracted info for SC'!$J$10,IF($N648=$H$26,'Extracted info for SC'!$J$11,IF($N648=$I$26,'Extracted info for SC'!$J$12,IF($N648=$J$26,'Extracted info for SC'!$J$13,IF($N648=$K$26,'Extracted info for SC'!$J$14,IF($N648=$L$26,'Extracted info for SC'!$J$15,IF($N648=$M$26,'Extracted info for SC'!$J$16,IF($N648=$N$26,'Extracted info for SC'!$J$17,IF($N648=$O$26,'Extracted info for SC'!$J$18,""))))))))))))))</f>
        <v/>
      </c>
      <c r="Z648" s="155"/>
      <c r="AA648" s="13" t="str">
        <f t="shared" si="261"/>
        <v/>
      </c>
      <c r="AB648" s="155"/>
      <c r="AC648" s="13" t="str">
        <f t="shared" ca="1" si="266"/>
        <v>$AB</v>
      </c>
      <c r="AD648" s="13" t="str" cm="1">
        <f t="array" aca="1" ref="AD648" ca="1">IFERROR(IF((LEFT(INDIRECT("$F"&amp;$S648),4))="GOTS",IF($G648="Organic","GOTS_Organic_raw",(IF($G648="Responsible","GOTS_Responsible",(IF($G648="No Attribute (Conventional)","GOTS_conventional",(IF($G648="Recycled Pre/Post-Consumer","GOTS_pre_post",(IF($G648="In-Conversion","GOTS_in_conversion",(IF($G648="Sustainably Sourced","Sustainably_sourced",""))))))))))),IF($G648="Organic","Organic",(IF($G648="Responsible","Responsible",(IF($G648="No Attribute (Conventional)","No_Attribute_Conventional",(IF($G648="Recycled Pre/Post-Consumer","Recycled_Pre_Post_Consumer",(IF($G648="In-Conversion","In_Conversion",(IF($G648="Recycled Pre-Consumer","Recycled_Pre_Consumer",(IF($G648="Recycled Post-Consumer","Recycled_Post_Consumer",(IF($G648="Sustainably Sourced","Sustainably_sourced","")))))))))))))))),"")</f>
        <v/>
      </c>
      <c r="AE648" s="13" t="e" cm="1">
        <f t="array" aca="1" ref="AE648" ca="1">IF(INDIRECT("$F"&amp;$S648)="","",IF(LEFT(INDIRECT("$F"&amp;$S648),3)="GRS","GRS_RCS_RM",IF((LEFT(INDIRECT("$F"&amp;$S648),3))="RCS","GRS_RCS_RM",IF(INDIRECT("$F"&amp;$S648)="OCS (No Label)","OCS_Conversion_RM",IF(LEFT(INDIRECT("$F"&amp;$S648),3)="OCS","OCS_RM",IF(RIGHT(INDIRECT("$F"&amp;$S648),10)="conversion","GOTS_RM_conversion",IF((LEFT(INDIRECT("$F"&amp;$S648),4))="GOTS","GOTS_RM","Responsible_RM")))))))</f>
        <v>#REF!</v>
      </c>
      <c r="AF648" s="13" t="str" cm="1">
        <f t="array" aca="1" ref="AF648" ca="1">IF($S648="","",INDIRECT("$Z"&amp;$S648))</f>
        <v/>
      </c>
      <c r="AG648" s="155"/>
      <c r="AH648" s="13" t="str" cm="1">
        <f t="array" aca="1" ref="AH648" ca="1">IFERROR(INDIRECT("$ag"&amp;S648),"")</f>
        <v/>
      </c>
      <c r="AI648" s="13" t="e" cm="1">
        <f t="array" aca="1" ref="AI648" ca="1">INDIRECT("O"&amp;S647)</f>
        <v>#REF!</v>
      </c>
      <c r="AJ648" s="13" t="str">
        <f>IF($I648="","",INDEX('Raw Material'!$A$1:$J$75,MATCH(I648,'Raw Material'!$A$1:$A$75,0),(MATCH(G648,'Raw Material'!$A$1:$J$1,0))))</f>
        <v/>
      </c>
      <c r="AK648" s="13" t="str">
        <f t="shared" si="262"/>
        <v>YANLIŞRM</v>
      </c>
      <c r="AL648" s="153" t="str">
        <f t="shared" si="263"/>
        <v/>
      </c>
    </row>
    <row r="649" spans="1:38" ht="16.5" customHeight="1">
      <c r="A649" s="162"/>
      <c r="B649" s="168"/>
      <c r="C649" s="169"/>
      <c r="D649" s="156"/>
      <c r="E649" s="156"/>
      <c r="F649" s="175"/>
      <c r="G649" s="181"/>
      <c r="H649" s="182"/>
      <c r="I649" s="182"/>
      <c r="J649" s="182"/>
      <c r="K649" s="32"/>
      <c r="L649" s="179"/>
      <c r="M649" s="179"/>
      <c r="N649" s="81"/>
      <c r="O649" s="185"/>
      <c r="P649" s="103"/>
      <c r="Q649" s="84" t="str">
        <f t="shared" si="264"/>
        <v/>
      </c>
      <c r="R649" s="159"/>
      <c r="S649" s="28" t="str" cm="1">
        <f t="array" aca="1" ref="S649" ca="1">IF(INDIRECT("A"&amp;114+$U649)&lt;&gt;"",114+$U649,"")</f>
        <v/>
      </c>
      <c r="T649" s="28" t="str">
        <f t="shared" ca="1" si="265"/>
        <v>$B</v>
      </c>
      <c r="U649" s="29">
        <f t="shared" si="271"/>
        <v>528</v>
      </c>
      <c r="V649" s="29">
        <v>44.583333333336803</v>
      </c>
      <c r="W649" s="29">
        <f t="shared" ref="W649:W712" si="276">ROUNDDOWN(V649,0)</f>
        <v>44</v>
      </c>
      <c r="X649" s="41" t="str" cm="1">
        <f t="array" aca="1" ref="X649" ca="1">IFERROR(INDEX('PC&amp;PD'!$A$1:$AP$15,ROW('PC&amp;PD'!$A$15),MATCH(INDIRECT(T649),'PC&amp;PD'!$A$1:$AP$1,0)),"")</f>
        <v/>
      </c>
      <c r="Y649" s="13" t="str">
        <f>IF(OR($N649="",$N649=0),"",IF($N649=$E$7,'Extracted info for SC'!$J$6,IF($N649=$D$26,'Extracted info for SC'!$J$7,IF($N649=$E$26,'Extracted info for SC'!$J$8,IF($N649=$F$26,'Extracted info for SC'!$J$9,IF($N649=$G$26,'Extracted info for SC'!$J$10,IF($N649=$H$26,'Extracted info for SC'!$J$11,IF($N649=$I$26,'Extracted info for SC'!$J$12,IF($N649=$J$26,'Extracted info for SC'!$J$13,IF($N649=$K$26,'Extracted info for SC'!$J$14,IF($N649=$L$26,'Extracted info for SC'!$J$15,IF($N649=$M$26,'Extracted info for SC'!$J$16,IF($N649=$N$26,'Extracted info for SC'!$J$17,IF($N649=$O$26,'Extracted info for SC'!$J$18,""))))))))))))))</f>
        <v/>
      </c>
      <c r="Z649" s="155"/>
      <c r="AA649" s="13" t="str">
        <f t="shared" si="261"/>
        <v/>
      </c>
      <c r="AB649" s="155"/>
      <c r="AC649" s="13" t="str">
        <f t="shared" ca="1" si="266"/>
        <v>$AB</v>
      </c>
      <c r="AD649" s="13" t="str" cm="1">
        <f t="array" aca="1" ref="AD649" ca="1">IFERROR(IF((LEFT(INDIRECT("$F"&amp;$S649),4))="GOTS",IF($G649="Organic","GOTS_Organic_raw",(IF($G649="Responsible","GOTS_Responsible",(IF($G649="No Attribute (Conventional)","GOTS_conventional",(IF($G649="Recycled Pre/Post-Consumer","GOTS_pre_post",(IF($G649="In-Conversion","GOTS_in_conversion",(IF($G649="Sustainably Sourced","Sustainably_sourced",""))))))))))),IF($G649="Organic","Organic",(IF($G649="Responsible","Responsible",(IF($G649="No Attribute (Conventional)","No_Attribute_Conventional",(IF($G649="Recycled Pre/Post-Consumer","Recycled_Pre_Post_Consumer",(IF($G649="In-Conversion","In_Conversion",(IF($G649="Recycled Pre-Consumer","Recycled_Pre_Consumer",(IF($G649="Recycled Post-Consumer","Recycled_Post_Consumer",(IF($G649="Sustainably Sourced","Sustainably_sourced","")))))))))))))))),"")</f>
        <v/>
      </c>
      <c r="AE649" s="13" t="e" cm="1">
        <f t="array" aca="1" ref="AE649" ca="1">IF(INDIRECT("$F"&amp;$S649)="","",IF(LEFT(INDIRECT("$F"&amp;$S649),3)="GRS","GRS_RCS_RM",IF((LEFT(INDIRECT("$F"&amp;$S649),3))="RCS","GRS_RCS_RM",IF(INDIRECT("$F"&amp;$S649)="OCS (No Label)","OCS_Conversion_RM",IF(LEFT(INDIRECT("$F"&amp;$S649),3)="OCS","OCS_RM",IF(RIGHT(INDIRECT("$F"&amp;$S649),10)="conversion","GOTS_RM_conversion",IF((LEFT(INDIRECT("$F"&amp;$S649),4))="GOTS","GOTS_RM","Responsible_RM")))))))</f>
        <v>#REF!</v>
      </c>
      <c r="AF649" s="13" t="str" cm="1">
        <f t="array" aca="1" ref="AF649" ca="1">IF($S649="","",INDIRECT("$Z"&amp;$S649))</f>
        <v/>
      </c>
      <c r="AG649" s="155"/>
      <c r="AH649" s="13" t="str" cm="1">
        <f t="array" aca="1" ref="AH649" ca="1">IFERROR(INDIRECT("$ag"&amp;S649),"")</f>
        <v/>
      </c>
      <c r="AI649" s="13" t="e" cm="1">
        <f t="array" aca="1" ref="AI649" ca="1">INDIRECT("O"&amp;S648)</f>
        <v>#REF!</v>
      </c>
      <c r="AJ649" s="13" t="str">
        <f>IF($I649="","",INDEX('Raw Material'!$A$1:$J$75,MATCH(I649,'Raw Material'!$A$1:$A$75,0),(MATCH(G649,'Raw Material'!$A$1:$J$1,0))))</f>
        <v/>
      </c>
      <c r="AK649" s="13" t="str">
        <f t="shared" si="262"/>
        <v>YANLIŞRM</v>
      </c>
      <c r="AL649" s="153" t="str">
        <f t="shared" si="263"/>
        <v/>
      </c>
    </row>
    <row r="650" spans="1:38" ht="16.5" customHeight="1">
      <c r="A650" s="162"/>
      <c r="B650" s="168"/>
      <c r="C650" s="169"/>
      <c r="D650" s="156"/>
      <c r="E650" s="156"/>
      <c r="F650" s="175"/>
      <c r="G650" s="181"/>
      <c r="H650" s="182"/>
      <c r="I650" s="182"/>
      <c r="J650" s="182"/>
      <c r="K650" s="32"/>
      <c r="L650" s="179"/>
      <c r="M650" s="179"/>
      <c r="N650" s="81"/>
      <c r="O650" s="185"/>
      <c r="P650" s="103"/>
      <c r="Q650" s="84" t="str">
        <f t="shared" si="264"/>
        <v/>
      </c>
      <c r="R650" s="159"/>
      <c r="S650" s="28" t="str" cm="1">
        <f t="array" aca="1" ref="S650" ca="1">IF(INDIRECT("A"&amp;114+$U650)&lt;&gt;"",114+$U650,"")</f>
        <v/>
      </c>
      <c r="T650" s="28" t="str">
        <f t="shared" ca="1" si="265"/>
        <v>$B</v>
      </c>
      <c r="U650" s="29">
        <f t="shared" si="271"/>
        <v>528</v>
      </c>
      <c r="V650" s="29">
        <v>44.666666666670103</v>
      </c>
      <c r="W650" s="29">
        <f t="shared" si="276"/>
        <v>44</v>
      </c>
      <c r="X650" s="41" t="str" cm="1">
        <f t="array" aca="1" ref="X650" ca="1">IFERROR(INDEX('PC&amp;PD'!$A$1:$AP$15,ROW('PC&amp;PD'!$A$15),MATCH(INDIRECT(T650),'PC&amp;PD'!$A$1:$AP$1,0)),"")</f>
        <v/>
      </c>
      <c r="Y650" s="13" t="str">
        <f>IF(OR($N650="",$N650=0),"",IF($N650=$E$7,'Extracted info for SC'!$J$6,IF($N650=$D$26,'Extracted info for SC'!$J$7,IF($N650=$E$26,'Extracted info for SC'!$J$8,IF($N650=$F$26,'Extracted info for SC'!$J$9,IF($N650=$G$26,'Extracted info for SC'!$J$10,IF($N650=$H$26,'Extracted info for SC'!$J$11,IF($N650=$I$26,'Extracted info for SC'!$J$12,IF($N650=$J$26,'Extracted info for SC'!$J$13,IF($N650=$K$26,'Extracted info for SC'!$J$14,IF($N650=$L$26,'Extracted info for SC'!$J$15,IF($N650=$M$26,'Extracted info for SC'!$J$16,IF($N650=$N$26,'Extracted info for SC'!$J$17,IF($N650=$O$26,'Extracted info for SC'!$J$18,""))))))))))))))</f>
        <v/>
      </c>
      <c r="Z650" s="155"/>
      <c r="AA650" s="13" t="str">
        <f t="shared" si="261"/>
        <v/>
      </c>
      <c r="AB650" s="155"/>
      <c r="AC650" s="13" t="str">
        <f t="shared" ca="1" si="266"/>
        <v>$AB</v>
      </c>
      <c r="AD650" s="13" t="str" cm="1">
        <f t="array" aca="1" ref="AD650" ca="1">IFERROR(IF((LEFT(INDIRECT("$F"&amp;$S650),4))="GOTS",IF($G650="Organic","GOTS_Organic_raw",(IF($G650="Responsible","GOTS_Responsible",(IF($G650="No Attribute (Conventional)","GOTS_conventional",(IF($G650="Recycled Pre/Post-Consumer","GOTS_pre_post",(IF($G650="In-Conversion","GOTS_in_conversion",(IF($G650="Sustainably Sourced","Sustainably_sourced",""))))))))))),IF($G650="Organic","Organic",(IF($G650="Responsible","Responsible",(IF($G650="No Attribute (Conventional)","No_Attribute_Conventional",(IF($G650="Recycled Pre/Post-Consumer","Recycled_Pre_Post_Consumer",(IF($G650="In-Conversion","In_Conversion",(IF($G650="Recycled Pre-Consumer","Recycled_Pre_Consumer",(IF($G650="Recycled Post-Consumer","Recycled_Post_Consumer",(IF($G650="Sustainably Sourced","Sustainably_sourced","")))))))))))))))),"")</f>
        <v/>
      </c>
      <c r="AE650" s="13" t="e" cm="1">
        <f t="array" aca="1" ref="AE650" ca="1">IF(INDIRECT("$F"&amp;$S650)="","",IF(LEFT(INDIRECT("$F"&amp;$S650),3)="GRS","GRS_RCS_RM",IF((LEFT(INDIRECT("$F"&amp;$S650),3))="RCS","GRS_RCS_RM",IF(INDIRECT("$F"&amp;$S650)="OCS (No Label)","OCS_Conversion_RM",IF(LEFT(INDIRECT("$F"&amp;$S650),3)="OCS","OCS_RM",IF(RIGHT(INDIRECT("$F"&amp;$S650),10)="conversion","GOTS_RM_conversion",IF((LEFT(INDIRECT("$F"&amp;$S650),4))="GOTS","GOTS_RM","Responsible_RM")))))))</f>
        <v>#REF!</v>
      </c>
      <c r="AF650" s="13" t="str" cm="1">
        <f t="array" aca="1" ref="AF650" ca="1">IF($S650="","",INDIRECT("$Z"&amp;$S650))</f>
        <v/>
      </c>
      <c r="AG650" s="155"/>
      <c r="AH650" s="13" t="str" cm="1">
        <f t="array" aca="1" ref="AH650" ca="1">IFERROR(INDIRECT("$ag"&amp;S650),"")</f>
        <v/>
      </c>
      <c r="AI650" s="13" t="e" cm="1">
        <f t="array" aca="1" ref="AI650" ca="1">INDIRECT("O"&amp;S649)</f>
        <v>#REF!</v>
      </c>
      <c r="AJ650" s="13" t="str">
        <f>IF($I650="","",INDEX('Raw Material'!$A$1:$J$75,MATCH(I650,'Raw Material'!$A$1:$A$75,0),(MATCH(G650,'Raw Material'!$A$1:$J$1,0))))</f>
        <v/>
      </c>
      <c r="AK650" s="13" t="str">
        <f t="shared" si="262"/>
        <v>YANLIŞRM</v>
      </c>
      <c r="AL650" s="153" t="str">
        <f t="shared" si="263"/>
        <v/>
      </c>
    </row>
    <row r="651" spans="1:38" ht="16.5" customHeight="1">
      <c r="A651" s="162"/>
      <c r="B651" s="168"/>
      <c r="C651" s="169"/>
      <c r="D651" s="156"/>
      <c r="E651" s="156"/>
      <c r="F651" s="175"/>
      <c r="G651" s="181"/>
      <c r="H651" s="182"/>
      <c r="I651" s="182"/>
      <c r="J651" s="182"/>
      <c r="K651" s="32"/>
      <c r="L651" s="179"/>
      <c r="M651" s="179"/>
      <c r="N651" s="81"/>
      <c r="O651" s="185"/>
      <c r="P651" s="103"/>
      <c r="Q651" s="84" t="str">
        <f t="shared" si="264"/>
        <v/>
      </c>
      <c r="R651" s="159"/>
      <c r="S651" s="28" t="str" cm="1">
        <f t="array" aca="1" ref="S651" ca="1">IF(INDIRECT("A"&amp;114+$U651)&lt;&gt;"",114+$U651,"")</f>
        <v/>
      </c>
      <c r="T651" s="28" t="str">
        <f t="shared" ca="1" si="265"/>
        <v>$B</v>
      </c>
      <c r="U651" s="29">
        <f t="shared" si="271"/>
        <v>528</v>
      </c>
      <c r="V651" s="29">
        <v>44.750000000003503</v>
      </c>
      <c r="W651" s="29">
        <f t="shared" si="276"/>
        <v>44</v>
      </c>
      <c r="X651" s="41" t="str" cm="1">
        <f t="array" aca="1" ref="X651" ca="1">IFERROR(INDEX('PC&amp;PD'!$A$1:$AP$15,ROW('PC&amp;PD'!$A$15),MATCH(INDIRECT(T651),'PC&amp;PD'!$A$1:$AP$1,0)),"")</f>
        <v/>
      </c>
      <c r="Y651" s="13" t="str">
        <f>IF(OR($N651="",$N651=0),"",IF($N651=$E$7,'Extracted info for SC'!$J$6,IF($N651=$D$26,'Extracted info for SC'!$J$7,IF($N651=$E$26,'Extracted info for SC'!$J$8,IF($N651=$F$26,'Extracted info for SC'!$J$9,IF($N651=$G$26,'Extracted info for SC'!$J$10,IF($N651=$H$26,'Extracted info for SC'!$J$11,IF($N651=$I$26,'Extracted info for SC'!$J$12,IF($N651=$J$26,'Extracted info for SC'!$J$13,IF($N651=$K$26,'Extracted info for SC'!$J$14,IF($N651=$L$26,'Extracted info for SC'!$J$15,IF($N651=$M$26,'Extracted info for SC'!$J$16,IF($N651=$N$26,'Extracted info for SC'!$J$17,IF($N651=$O$26,'Extracted info for SC'!$J$18,""))))))))))))))</f>
        <v/>
      </c>
      <c r="Z651" s="155"/>
      <c r="AA651" s="13" t="str">
        <f t="shared" si="261"/>
        <v/>
      </c>
      <c r="AB651" s="155"/>
      <c r="AC651" s="13" t="str">
        <f t="shared" ca="1" si="266"/>
        <v>$AB</v>
      </c>
      <c r="AD651" s="13" t="str" cm="1">
        <f t="array" aca="1" ref="AD651" ca="1">IFERROR(IF((LEFT(INDIRECT("$F"&amp;$S651),4))="GOTS",IF($G651="Organic","GOTS_Organic_raw",(IF($G651="Responsible","GOTS_Responsible",(IF($G651="No Attribute (Conventional)","GOTS_conventional",(IF($G651="Recycled Pre/Post-Consumer","GOTS_pre_post",(IF($G651="In-Conversion","GOTS_in_conversion",(IF($G651="Sustainably Sourced","Sustainably_sourced",""))))))))))),IF($G651="Organic","Organic",(IF($G651="Responsible","Responsible",(IF($G651="No Attribute (Conventional)","No_Attribute_Conventional",(IF($G651="Recycled Pre/Post-Consumer","Recycled_Pre_Post_Consumer",(IF($G651="In-Conversion","In_Conversion",(IF($G651="Recycled Pre-Consumer","Recycled_Pre_Consumer",(IF($G651="Recycled Post-Consumer","Recycled_Post_Consumer",(IF($G651="Sustainably Sourced","Sustainably_sourced","")))))))))))))))),"")</f>
        <v/>
      </c>
      <c r="AE651" s="13" t="e" cm="1">
        <f t="array" aca="1" ref="AE651" ca="1">IF(INDIRECT("$F"&amp;$S651)="","",IF(LEFT(INDIRECT("$F"&amp;$S651),3)="GRS","GRS_RCS_RM",IF((LEFT(INDIRECT("$F"&amp;$S651),3))="RCS","GRS_RCS_RM",IF(INDIRECT("$F"&amp;$S651)="OCS (No Label)","OCS_Conversion_RM",IF(LEFT(INDIRECT("$F"&amp;$S651),3)="OCS","OCS_RM",IF(RIGHT(INDIRECT("$F"&amp;$S651),10)="conversion","GOTS_RM_conversion",IF((LEFT(INDIRECT("$F"&amp;$S651),4))="GOTS","GOTS_RM","Responsible_RM")))))))</f>
        <v>#REF!</v>
      </c>
      <c r="AF651" s="13" t="str" cm="1">
        <f t="array" aca="1" ref="AF651" ca="1">IF($S651="","",INDIRECT("$Z"&amp;$S651))</f>
        <v/>
      </c>
      <c r="AG651" s="155"/>
      <c r="AH651" s="13" t="str" cm="1">
        <f t="array" aca="1" ref="AH651" ca="1">IFERROR(INDIRECT("$ag"&amp;S651),"")</f>
        <v/>
      </c>
      <c r="AI651" s="13" t="e" cm="1">
        <f t="array" aca="1" ref="AI651" ca="1">INDIRECT("O"&amp;S650)</f>
        <v>#REF!</v>
      </c>
      <c r="AJ651" s="13" t="str">
        <f>IF($I651="","",INDEX('Raw Material'!$A$1:$J$75,MATCH(I651,'Raw Material'!$A$1:$A$75,0),(MATCH(G651,'Raw Material'!$A$1:$J$1,0))))</f>
        <v/>
      </c>
      <c r="AK651" s="13" t="str">
        <f t="shared" si="262"/>
        <v>YANLIŞRM</v>
      </c>
      <c r="AL651" s="153" t="str">
        <f t="shared" si="263"/>
        <v/>
      </c>
    </row>
    <row r="652" spans="1:38" ht="16.5" customHeight="1">
      <c r="A652" s="162"/>
      <c r="B652" s="168"/>
      <c r="C652" s="169"/>
      <c r="D652" s="156"/>
      <c r="E652" s="156"/>
      <c r="F652" s="175"/>
      <c r="G652" s="181"/>
      <c r="H652" s="182"/>
      <c r="I652" s="182"/>
      <c r="J652" s="182"/>
      <c r="K652" s="32"/>
      <c r="L652" s="179"/>
      <c r="M652" s="179"/>
      <c r="N652" s="81"/>
      <c r="O652" s="185"/>
      <c r="P652" s="103"/>
      <c r="Q652" s="84" t="str">
        <f t="shared" si="264"/>
        <v/>
      </c>
      <c r="R652" s="159"/>
      <c r="S652" s="28" t="str" cm="1">
        <f t="array" aca="1" ref="S652" ca="1">IF(INDIRECT("A"&amp;114+$U652)&lt;&gt;"",114+$U652,"")</f>
        <v/>
      </c>
      <c r="T652" s="28" t="str">
        <f t="shared" ca="1" si="265"/>
        <v>$B</v>
      </c>
      <c r="U652" s="29">
        <f t="shared" si="271"/>
        <v>528</v>
      </c>
      <c r="V652" s="29">
        <v>44.833333333336803</v>
      </c>
      <c r="W652" s="29">
        <f t="shared" si="276"/>
        <v>44</v>
      </c>
      <c r="X652" s="41" t="str" cm="1">
        <f t="array" aca="1" ref="X652" ca="1">IFERROR(INDEX('PC&amp;PD'!$A$1:$AP$15,ROW('PC&amp;PD'!$A$15),MATCH(INDIRECT(T652),'PC&amp;PD'!$A$1:$AP$1,0)),"")</f>
        <v/>
      </c>
      <c r="Y652" s="13" t="str">
        <f>IF(OR($N652="",$N652=0),"",IF($N652=$E$7,'Extracted info for SC'!$J$6,IF($N652=$D$26,'Extracted info for SC'!$J$7,IF($N652=$E$26,'Extracted info for SC'!$J$8,IF($N652=$F$26,'Extracted info for SC'!$J$9,IF($N652=$G$26,'Extracted info for SC'!$J$10,IF($N652=$H$26,'Extracted info for SC'!$J$11,IF($N652=$I$26,'Extracted info for SC'!$J$12,IF($N652=$J$26,'Extracted info for SC'!$J$13,IF($N652=$K$26,'Extracted info for SC'!$J$14,IF($N652=$L$26,'Extracted info for SC'!$J$15,IF($N652=$M$26,'Extracted info for SC'!$J$16,IF($N652=$N$26,'Extracted info for SC'!$J$17,IF($N652=$O$26,'Extracted info for SC'!$J$18,""))))))))))))))</f>
        <v/>
      </c>
      <c r="Z652" s="155"/>
      <c r="AA652" s="13" t="str">
        <f t="shared" si="261"/>
        <v/>
      </c>
      <c r="AB652" s="155"/>
      <c r="AC652" s="13" t="str">
        <f t="shared" ca="1" si="266"/>
        <v>$AB</v>
      </c>
      <c r="AD652" s="13" t="str" cm="1">
        <f t="array" aca="1" ref="AD652" ca="1">IFERROR(IF((LEFT(INDIRECT("$F"&amp;$S652),4))="GOTS",IF($G652="Organic","GOTS_Organic_raw",(IF($G652="Responsible","GOTS_Responsible",(IF($G652="No Attribute (Conventional)","GOTS_conventional",(IF($G652="Recycled Pre/Post-Consumer","GOTS_pre_post",(IF($G652="In-Conversion","GOTS_in_conversion",(IF($G652="Sustainably Sourced","Sustainably_sourced",""))))))))))),IF($G652="Organic","Organic",(IF($G652="Responsible","Responsible",(IF($G652="No Attribute (Conventional)","No_Attribute_Conventional",(IF($G652="Recycled Pre/Post-Consumer","Recycled_Pre_Post_Consumer",(IF($G652="In-Conversion","In_Conversion",(IF($G652="Recycled Pre-Consumer","Recycled_Pre_Consumer",(IF($G652="Recycled Post-Consumer","Recycled_Post_Consumer",(IF($G652="Sustainably Sourced","Sustainably_sourced","")))))))))))))))),"")</f>
        <v/>
      </c>
      <c r="AE652" s="13" t="e" cm="1">
        <f t="array" aca="1" ref="AE652" ca="1">IF(INDIRECT("$F"&amp;$S652)="","",IF(LEFT(INDIRECT("$F"&amp;$S652),3)="GRS","GRS_RCS_RM",IF((LEFT(INDIRECT("$F"&amp;$S652),3))="RCS","GRS_RCS_RM",IF(INDIRECT("$F"&amp;$S652)="OCS (No Label)","OCS_Conversion_RM",IF(LEFT(INDIRECT("$F"&amp;$S652),3)="OCS","OCS_RM",IF(RIGHT(INDIRECT("$F"&amp;$S652),10)="conversion","GOTS_RM_conversion",IF((LEFT(INDIRECT("$F"&amp;$S652),4))="GOTS","GOTS_RM","Responsible_RM")))))))</f>
        <v>#REF!</v>
      </c>
      <c r="AF652" s="13" t="str" cm="1">
        <f t="array" aca="1" ref="AF652" ca="1">IF($S652="","",INDIRECT("$Z"&amp;$S652))</f>
        <v/>
      </c>
      <c r="AG652" s="155"/>
      <c r="AH652" s="13" t="str" cm="1">
        <f t="array" aca="1" ref="AH652" ca="1">IFERROR(INDIRECT("$ag"&amp;S652),"")</f>
        <v/>
      </c>
      <c r="AI652" s="13" t="e" cm="1">
        <f t="array" aca="1" ref="AI652" ca="1">INDIRECT("O"&amp;S651)</f>
        <v>#REF!</v>
      </c>
      <c r="AJ652" s="13" t="str">
        <f>IF($I652="","",INDEX('Raw Material'!$A$1:$J$75,MATCH(I652,'Raw Material'!$A$1:$A$75,0),(MATCH(G652,'Raw Material'!$A$1:$J$1,0))))</f>
        <v/>
      </c>
      <c r="AK652" s="13" t="str">
        <f t="shared" si="262"/>
        <v>YANLIŞRM</v>
      </c>
      <c r="AL652" s="153" t="str">
        <f t="shared" si="263"/>
        <v/>
      </c>
    </row>
    <row r="653" spans="1:38" ht="16.5" customHeight="1" thickBot="1">
      <c r="A653" s="163"/>
      <c r="B653" s="170"/>
      <c r="C653" s="171"/>
      <c r="D653" s="156"/>
      <c r="E653" s="156"/>
      <c r="F653" s="176"/>
      <c r="G653" s="157"/>
      <c r="H653" s="158"/>
      <c r="I653" s="158"/>
      <c r="J653" s="158"/>
      <c r="K653" s="33"/>
      <c r="L653" s="180"/>
      <c r="M653" s="180"/>
      <c r="N653" s="82"/>
      <c r="O653" s="186"/>
      <c r="P653" s="103"/>
      <c r="Q653" s="84" t="str">
        <f t="shared" si="264"/>
        <v/>
      </c>
      <c r="R653" s="159"/>
      <c r="S653" s="28" t="str" cm="1">
        <f t="array" aca="1" ref="S653" ca="1">IF(INDIRECT("A"&amp;114+$U653)&lt;&gt;"",114+$U653,"")</f>
        <v/>
      </c>
      <c r="T653" s="28" t="str">
        <f t="shared" ca="1" si="265"/>
        <v>$B</v>
      </c>
      <c r="U653" s="29">
        <f t="shared" si="271"/>
        <v>528</v>
      </c>
      <c r="V653" s="29">
        <v>44.916666666670103</v>
      </c>
      <c r="W653" s="29">
        <f t="shared" si="276"/>
        <v>44</v>
      </c>
      <c r="X653" s="41" t="str" cm="1">
        <f t="array" aca="1" ref="X653" ca="1">IFERROR(INDEX('PC&amp;PD'!$A$1:$AP$15,ROW('PC&amp;PD'!$A$15),MATCH(INDIRECT(T653),'PC&amp;PD'!$A$1:$AP$1,0)),"")</f>
        <v/>
      </c>
      <c r="Y653" s="13" t="str">
        <f>IF(OR($N653="",$N653=0),"",IF($N653=$E$7,'Extracted info for SC'!$J$6,IF($N653=$D$26,'Extracted info for SC'!$J$7,IF($N653=$E$26,'Extracted info for SC'!$J$8,IF($N653=$F$26,'Extracted info for SC'!$J$9,IF($N653=$G$26,'Extracted info for SC'!$J$10,IF($N653=$H$26,'Extracted info for SC'!$J$11,IF($N653=$I$26,'Extracted info for SC'!$J$12,IF($N653=$J$26,'Extracted info for SC'!$J$13,IF($N653=$K$26,'Extracted info for SC'!$J$14,IF($N653=$L$26,'Extracted info for SC'!$J$15,IF($N653=$M$26,'Extracted info for SC'!$J$16,IF($N653=$N$26,'Extracted info for SC'!$J$17,IF($N653=$O$26,'Extracted info for SC'!$J$18,""))))))))))))))</f>
        <v/>
      </c>
      <c r="Z653" s="155"/>
      <c r="AA653" s="13" t="str">
        <f t="shared" si="261"/>
        <v/>
      </c>
      <c r="AB653" s="155"/>
      <c r="AC653" s="13" t="str">
        <f t="shared" ca="1" si="266"/>
        <v>$AB</v>
      </c>
      <c r="AD653" s="13" t="str" cm="1">
        <f t="array" aca="1" ref="AD653" ca="1">IFERROR(IF((LEFT(INDIRECT("$F"&amp;$S653),4))="GOTS",IF($G653="Organic","GOTS_Organic_raw",(IF($G653="Responsible","GOTS_Responsible",(IF($G653="No Attribute (Conventional)","GOTS_conventional",(IF($G653="Recycled Pre/Post-Consumer","GOTS_pre_post",(IF($G653="In-Conversion","GOTS_in_conversion",(IF($G653="Sustainably Sourced","Sustainably_sourced",""))))))))))),IF($G653="Organic","Organic",(IF($G653="Responsible","Responsible",(IF($G653="No Attribute (Conventional)","No_Attribute_Conventional",(IF($G653="Recycled Pre/Post-Consumer","Recycled_Pre_Post_Consumer",(IF($G653="In-Conversion","In_Conversion",(IF($G653="Recycled Pre-Consumer","Recycled_Pre_Consumer",(IF($G653="Recycled Post-Consumer","Recycled_Post_Consumer",(IF($G653="Sustainably Sourced","Sustainably_sourced","")))))))))))))))),"")</f>
        <v/>
      </c>
      <c r="AE653" s="13" t="e" cm="1">
        <f t="array" aca="1" ref="AE653" ca="1">IF(INDIRECT("$F"&amp;$S653)="","",IF(LEFT(INDIRECT("$F"&amp;$S653),3)="GRS","GRS_RCS_RM",IF((LEFT(INDIRECT("$F"&amp;$S653),3))="RCS","GRS_RCS_RM",IF(INDIRECT("$F"&amp;$S653)="OCS (No Label)","OCS_Conversion_RM",IF(LEFT(INDIRECT("$F"&amp;$S653),3)="OCS","OCS_RM",IF(RIGHT(INDIRECT("$F"&amp;$S653),10)="conversion","GOTS_RM_conversion",IF((LEFT(INDIRECT("$F"&amp;$S653),4))="GOTS","GOTS_RM","Responsible_RM")))))))</f>
        <v>#REF!</v>
      </c>
      <c r="AF653" s="13" t="str" cm="1">
        <f t="array" aca="1" ref="AF653" ca="1">IF($S653="","",INDIRECT("$Z"&amp;$S653))</f>
        <v/>
      </c>
      <c r="AG653" s="155"/>
      <c r="AH653" s="13" t="str" cm="1">
        <f t="array" aca="1" ref="AH653" ca="1">IFERROR(INDIRECT("$ag"&amp;S653),"")</f>
        <v/>
      </c>
      <c r="AI653" s="13" t="e" cm="1">
        <f t="array" aca="1" ref="AI653" ca="1">INDIRECT("O"&amp;S652)</f>
        <v>#REF!</v>
      </c>
      <c r="AJ653" s="13" t="str">
        <f>IF($I653="","",INDEX('Raw Material'!$A$1:$J$75,MATCH(I653,'Raw Material'!$A$1:$A$75,0),(MATCH(G653,'Raw Material'!$A$1:$J$1,0))))</f>
        <v/>
      </c>
      <c r="AK653" s="13" t="str">
        <f t="shared" si="262"/>
        <v>YANLIŞRM</v>
      </c>
      <c r="AL653" s="153" t="str">
        <f t="shared" si="263"/>
        <v/>
      </c>
    </row>
    <row r="654" spans="1:38" ht="16.5" customHeight="1">
      <c r="A654" s="160" t="str">
        <f>IF(B654="","",COUNTA($B$114:$B654))</f>
        <v/>
      </c>
      <c r="B654" s="164"/>
      <c r="C654" s="165"/>
      <c r="D654" s="183"/>
      <c r="E654" s="183"/>
      <c r="F654" s="172"/>
      <c r="G654" s="212"/>
      <c r="H654" s="206"/>
      <c r="I654" s="206"/>
      <c r="J654" s="206"/>
      <c r="K654" s="31"/>
      <c r="L654" s="177" t="str">
        <f t="shared" ref="L654" si="277">IF(R654="","",LEFT(R654,LEN(R654)-2))</f>
        <v/>
      </c>
      <c r="M654" s="177"/>
      <c r="N654" s="80"/>
      <c r="O654" s="184"/>
      <c r="P654" s="103"/>
      <c r="Q654" s="84" t="str">
        <f t="shared" si="264"/>
        <v/>
      </c>
      <c r="R654" s="159" t="str">
        <f t="shared" ref="R654" si="278">CONCATENATE($Q654,Q655,Q656,Q657,Q658,Q659,$Q660,$Q661,$Q662,$Q663,Q664,Q665)</f>
        <v/>
      </c>
      <c r="S654" s="28" t="str" cm="1">
        <f t="array" aca="1" ref="S654" ca="1">IF(INDIRECT("A"&amp;114+$U654)&lt;&gt;"",114+$U654,"")</f>
        <v/>
      </c>
      <c r="T654" s="28" t="str">
        <f t="shared" ca="1" si="265"/>
        <v>$B</v>
      </c>
      <c r="U654" s="29">
        <f t="shared" si="271"/>
        <v>540</v>
      </c>
      <c r="V654" s="29">
        <v>45.000000000003503</v>
      </c>
      <c r="W654" s="29">
        <f t="shared" si="276"/>
        <v>45</v>
      </c>
      <c r="X654" s="41" t="str" cm="1">
        <f t="array" aca="1" ref="X654" ca="1">IFERROR(INDEX('PC&amp;PD'!$A$1:$AP$15,ROW('PC&amp;PD'!$A$15),MATCH(INDIRECT(T654),'PC&amp;PD'!$A$1:$AP$1,0)),"")</f>
        <v/>
      </c>
      <c r="Y654" s="13" t="str">
        <f>IF(OR($N654="",$N654=0),"",IF($N654=$E$7,'Extracted info for SC'!$J$6,IF($N654=$D$26,'Extracted info for SC'!$J$7,IF($N654=$E$26,'Extracted info for SC'!$J$8,IF($N654=$F$26,'Extracted info for SC'!$J$9,IF($N654=$G$26,'Extracted info for SC'!$J$10,IF($N654=$H$26,'Extracted info for SC'!$J$11,IF($N654=$I$26,'Extracted info for SC'!$J$12,IF($N654=$J$26,'Extracted info for SC'!$J$13,IF($N654=$K$26,'Extracted info for SC'!$J$14,IF($N654=$L$26,'Extracted info for SC'!$J$15,IF($N654=$M$26,'Extracted info for SC'!$J$16,IF($N654=$N$26,'Extracted info for SC'!$J$17,IF($N654=$O$26,'Extracted info for SC'!$J$18,""))))))))))))))</f>
        <v/>
      </c>
      <c r="Z654" s="155" t="str">
        <f t="shared" ref="Z654" si="279">IFERROR(IF($F654="OCS 100","OCS (OCS 100)",IF($F654="OCS Blended","OCS (OCS Blended)",IF($F654="OCS (No Label)","OCS (No Label)",IF($F654="RCS 100","RCS (RCS 100)",IF($F654="RCS Blended","RCS (RCS Blended)",IF($F654="GRS","GRS (GRS)",IF($F654="GRS (No Label)", "GRS (No Label)",IF($F654="RDS","RDS (RDS)",IF($F654="RWS","RWS (RWS)",IF($F654="RAS","RAS (RAS)",IF($F654="RMS","RMS (RMS)",IF($F654="GOTS Organic","GOTS (Organic)",IF($F654="GOTS Made with organic","GOTS (Made with Organic)",IF($F654="GOTS Organic - in conversion","GOTS (Organic - In Conversion)",IF($F654="GOTS Made with organic - in conversion","GOTS (Made with Organic - In Conversion)",""))))))))))))))),"")</f>
        <v/>
      </c>
      <c r="AA654" s="13" t="str">
        <f t="shared" si="261"/>
        <v/>
      </c>
      <c r="AB654" s="155" t="str">
        <f t="shared" ref="AB654" si="280">IFERROR(IF($F654="OCS 100", "OCS_100",IF($F654="OCS Blended", "OCS_Blended",IF($F654="OCS (No Label)", "OCS_No_Label",IF($F654="RCS 100", "RCS_100",IF($F654="RCS Blended","RCS_Blended",IF($F654="GRS","GRS",IF($F654="GRS (No Label)", "GRS_No_Label",IF($F654="RDS","RDS",IF($F654="RWS","RWS",IF($F654="RMS","RMS",IF($F654="GOTS Organic","GOTS_Organic",IF($F654="GOTS Made with organic","GOTS_Made_with_organic",IF($F654="GOTS Organic - in conversion","GOTS_Organic_in_Conversion",IF($F654="GOTS Made with organic - in conversion","GOTS_Made_with_Organic_in_Conversion",IF($F654="RAS","RAS",""))))))))))))))),"")</f>
        <v/>
      </c>
      <c r="AC654" s="13" t="str">
        <f t="shared" ca="1" si="266"/>
        <v>$AB</v>
      </c>
      <c r="AD654" s="13" t="str" cm="1">
        <f t="array" aca="1" ref="AD654" ca="1">IFERROR(IF((LEFT(INDIRECT("$F"&amp;$S654),4))="GOTS",IF($G654="Organic","GOTS_Organic_raw",(IF($G654="Responsible","GOTS_Responsible",(IF($G654="No Attribute (Conventional)","GOTS_conventional",(IF($G654="Recycled Pre/Post-Consumer","GOTS_pre_post",(IF($G654="In-Conversion","GOTS_in_conversion",(IF($G654="Sustainably Sourced","Sustainably_sourced",""))))))))))),IF($G654="Organic","Organic",(IF($G654="Responsible","Responsible",(IF($G654="No Attribute (Conventional)","No_Attribute_Conventional",(IF($G654="Recycled Pre/Post-Consumer","Recycled_Pre_Post_Consumer",(IF($G654="In-Conversion","In_Conversion",(IF($G654="Recycled Pre-Consumer","Recycled_Pre_Consumer",(IF($G654="Recycled Post-Consumer","Recycled_Post_Consumer",(IF($G654="Sustainably Sourced","Sustainably_sourced","")))))))))))))))),"")</f>
        <v/>
      </c>
      <c r="AE654" s="13" t="e" cm="1">
        <f t="array" aca="1" ref="AE654" ca="1">IF(INDIRECT("$F"&amp;$S654)="","",IF(LEFT(INDIRECT("$F"&amp;$S654),3)="GRS","GRS_RCS_RM",IF((LEFT(INDIRECT("$F"&amp;$S654),3))="RCS","GRS_RCS_RM",IF(INDIRECT("$F"&amp;$S654)="OCS (No Label)","OCS_Conversion_RM",IF(LEFT(INDIRECT("$F"&amp;$S654),3)="OCS","OCS_RM",IF(RIGHT(INDIRECT("$F"&amp;$S654),10)="conversion","GOTS_RM_conversion",IF((LEFT(INDIRECT("$F"&amp;$S654),4))="GOTS","GOTS_RM","Responsible_RM")))))))</f>
        <v>#REF!</v>
      </c>
      <c r="AF654" s="13" t="str" cm="1">
        <f t="array" aca="1" ref="AF654" ca="1">IF($S654="","",INDIRECT("$Z"&amp;$S654))</f>
        <v/>
      </c>
      <c r="AG654" s="155" t="str">
        <f t="shared" ref="AG654:AG714" si="281">IF(AND(Y654="",Y655="",Y656="",Y657="",Y658="",Y659="",Y660="",Y661="",Y662="",Y663="",Y664="",Y665=""),"",CONCATENATE(Y654&amp;", "&amp;Y655&amp;", "&amp;Y656&amp;", "&amp;Y657&amp;", "&amp;Y658&amp;", "&amp;Y659&amp;", "&amp;Y660&amp;", "&amp;Y661&amp;", "&amp;Y662&amp;", "&amp;Y663&amp;", "&amp;Y664&amp;", "&amp;Y665))</f>
        <v/>
      </c>
      <c r="AH654" s="13" t="str" cm="1">
        <f t="array" aca="1" ref="AH654" ca="1">IFERROR(INDIRECT("$ag"&amp;S654),"")</f>
        <v/>
      </c>
      <c r="AI654" s="13" t="e" cm="1">
        <f t="array" aca="1" ref="AI654" ca="1">INDIRECT("O"&amp;S653)</f>
        <v>#REF!</v>
      </c>
      <c r="AJ654" s="13" t="str">
        <f>IF($I654="","",INDEX('Raw Material'!$A$1:$J$75,MATCH(I654,'Raw Material'!$A$1:$A$75,0),(MATCH(G654,'Raw Material'!$A$1:$J$1,0))))</f>
        <v/>
      </c>
      <c r="AK654" s="13" t="str">
        <f t="shared" si="262"/>
        <v>YANLIŞRM</v>
      </c>
      <c r="AL654" s="153" t="str">
        <f t="shared" si="263"/>
        <v/>
      </c>
    </row>
    <row r="655" spans="1:38" ht="16.5" customHeight="1">
      <c r="A655" s="161"/>
      <c r="B655" s="166"/>
      <c r="C655" s="167"/>
      <c r="D655" s="156"/>
      <c r="E655" s="156"/>
      <c r="F655" s="173"/>
      <c r="G655" s="181"/>
      <c r="H655" s="182"/>
      <c r="I655" s="182"/>
      <c r="J655" s="182"/>
      <c r="K655" s="32"/>
      <c r="L655" s="178"/>
      <c r="M655" s="178"/>
      <c r="N655" s="81"/>
      <c r="O655" s="185"/>
      <c r="P655" s="103"/>
      <c r="Q655" s="84" t="str">
        <f t="shared" si="264"/>
        <v/>
      </c>
      <c r="R655" s="159"/>
      <c r="S655" s="28" t="str" cm="1">
        <f t="array" aca="1" ref="S655" ca="1">IF(INDIRECT("A"&amp;114+$U655)&lt;&gt;"",114+$U655,"")</f>
        <v/>
      </c>
      <c r="T655" s="28" t="str">
        <f t="shared" ca="1" si="265"/>
        <v>$B</v>
      </c>
      <c r="U655" s="29">
        <f t="shared" si="271"/>
        <v>540</v>
      </c>
      <c r="V655" s="29">
        <v>45.083333333336803</v>
      </c>
      <c r="W655" s="29">
        <f t="shared" si="276"/>
        <v>45</v>
      </c>
      <c r="X655" s="41" t="str" cm="1">
        <f t="array" aca="1" ref="X655" ca="1">IFERROR(INDEX('PC&amp;PD'!$A$1:$AP$15,ROW('PC&amp;PD'!$A$15),MATCH(INDIRECT(T655),'PC&amp;PD'!$A$1:$AP$1,0)),"")</f>
        <v/>
      </c>
      <c r="Y655" s="13" t="str">
        <f>IF(OR($N655="",$N655=0),"",IF($N655=$E$7,'Extracted info for SC'!$J$6,IF($N655=$D$26,'Extracted info for SC'!$J$7,IF($N655=$E$26,'Extracted info for SC'!$J$8,IF($N655=$F$26,'Extracted info for SC'!$J$9,IF($N655=$G$26,'Extracted info for SC'!$J$10,IF($N655=$H$26,'Extracted info for SC'!$J$11,IF($N655=$I$26,'Extracted info for SC'!$J$12,IF($N655=$J$26,'Extracted info for SC'!$J$13,IF($N655=$K$26,'Extracted info for SC'!$J$14,IF($N655=$L$26,'Extracted info for SC'!$J$15,IF($N655=$M$26,'Extracted info for SC'!$J$16,IF($N655=$N$26,'Extracted info for SC'!$J$17,IF($N655=$O$26,'Extracted info for SC'!$J$18,""))))))))))))))</f>
        <v/>
      </c>
      <c r="Z655" s="155"/>
      <c r="AA655" s="13" t="str">
        <f t="shared" si="261"/>
        <v/>
      </c>
      <c r="AB655" s="155"/>
      <c r="AC655" s="13" t="str">
        <f t="shared" ca="1" si="266"/>
        <v>$AB</v>
      </c>
      <c r="AD655" s="13" t="str" cm="1">
        <f t="array" aca="1" ref="AD655" ca="1">IFERROR(IF((LEFT(INDIRECT("$F"&amp;$S655),4))="GOTS",IF($G655="Organic","GOTS_Organic_raw",(IF($G655="Responsible","GOTS_Responsible",(IF($G655="No Attribute (Conventional)","GOTS_conventional",(IF($G655="Recycled Pre/Post-Consumer","GOTS_pre_post",(IF($G655="In-Conversion","GOTS_in_conversion",(IF($G655="Sustainably Sourced","Sustainably_sourced",""))))))))))),IF($G655="Organic","Organic",(IF($G655="Responsible","Responsible",(IF($G655="No Attribute (Conventional)","No_Attribute_Conventional",(IF($G655="Recycled Pre/Post-Consumer","Recycled_Pre_Post_Consumer",(IF($G655="In-Conversion","In_Conversion",(IF($G655="Recycled Pre-Consumer","Recycled_Pre_Consumer",(IF($G655="Recycled Post-Consumer","Recycled_Post_Consumer",(IF($G655="Sustainably Sourced","Sustainably_sourced","")))))))))))))))),"")</f>
        <v/>
      </c>
      <c r="AE655" s="13" t="e" cm="1">
        <f t="array" aca="1" ref="AE655" ca="1">IF(INDIRECT("$F"&amp;$S655)="","",IF(LEFT(INDIRECT("$F"&amp;$S655),3)="GRS","GRS_RCS_RM",IF((LEFT(INDIRECT("$F"&amp;$S655),3))="RCS","GRS_RCS_RM",IF(INDIRECT("$F"&amp;$S655)="OCS (No Label)","OCS_Conversion_RM",IF(LEFT(INDIRECT("$F"&amp;$S655),3)="OCS","OCS_RM",IF(RIGHT(INDIRECT("$F"&amp;$S655),10)="conversion","GOTS_RM_conversion",IF((LEFT(INDIRECT("$F"&amp;$S655),4))="GOTS","GOTS_RM","Responsible_RM")))))))</f>
        <v>#REF!</v>
      </c>
      <c r="AF655" s="13" t="str" cm="1">
        <f t="array" aca="1" ref="AF655" ca="1">IF($S655="","",INDIRECT("$Z"&amp;$S655))</f>
        <v/>
      </c>
      <c r="AG655" s="155"/>
      <c r="AH655" s="13" t="str" cm="1">
        <f t="array" aca="1" ref="AH655" ca="1">IFERROR(INDIRECT("$ag"&amp;S655),"")</f>
        <v/>
      </c>
      <c r="AI655" s="13" t="e" cm="1">
        <f t="array" aca="1" ref="AI655" ca="1">INDIRECT("O"&amp;S654)</f>
        <v>#REF!</v>
      </c>
      <c r="AJ655" s="13" t="str">
        <f>IF($I655="","",INDEX('Raw Material'!$A$1:$J$75,MATCH(I655,'Raw Material'!$A$1:$A$75,0),(MATCH(G655,'Raw Material'!$A$1:$J$1,0))))</f>
        <v/>
      </c>
      <c r="AK655" s="13" t="str">
        <f t="shared" si="262"/>
        <v>YANLIŞRM</v>
      </c>
      <c r="AL655" s="153" t="str">
        <f t="shared" si="263"/>
        <v/>
      </c>
    </row>
    <row r="656" spans="1:38" ht="16.5" customHeight="1">
      <c r="A656" s="161"/>
      <c r="B656" s="166"/>
      <c r="C656" s="167"/>
      <c r="D656" s="156"/>
      <c r="E656" s="156"/>
      <c r="F656" s="173"/>
      <c r="G656" s="181"/>
      <c r="H656" s="182"/>
      <c r="I656" s="182"/>
      <c r="J656" s="182"/>
      <c r="K656" s="32"/>
      <c r="L656" s="178"/>
      <c r="M656" s="178"/>
      <c r="N656" s="81"/>
      <c r="O656" s="185"/>
      <c r="P656" s="103"/>
      <c r="Q656" s="84" t="str">
        <f t="shared" si="264"/>
        <v/>
      </c>
      <c r="R656" s="159"/>
      <c r="S656" s="28" t="str" cm="1">
        <f t="array" aca="1" ref="S656" ca="1">IF(INDIRECT("A"&amp;114+$U656)&lt;&gt;"",114+$U656,"")</f>
        <v/>
      </c>
      <c r="T656" s="28" t="str">
        <f t="shared" ca="1" si="265"/>
        <v>$B</v>
      </c>
      <c r="U656" s="29">
        <f t="shared" si="271"/>
        <v>540</v>
      </c>
      <c r="V656" s="29">
        <v>45.166666666670203</v>
      </c>
      <c r="W656" s="29">
        <f t="shared" si="276"/>
        <v>45</v>
      </c>
      <c r="X656" s="41" t="str" cm="1">
        <f t="array" aca="1" ref="X656" ca="1">IFERROR(INDEX('PC&amp;PD'!$A$1:$AP$15,ROW('PC&amp;PD'!$A$15),MATCH(INDIRECT(T656),'PC&amp;PD'!$A$1:$AP$1,0)),"")</f>
        <v/>
      </c>
      <c r="Y656" s="13" t="str">
        <f>IF(OR($N656="",$N656=0),"",IF($N656=$E$7,'Extracted info for SC'!$J$6,IF($N656=$D$26,'Extracted info for SC'!$J$7,IF($N656=$E$26,'Extracted info for SC'!$J$8,IF($N656=$F$26,'Extracted info for SC'!$J$9,IF($N656=$G$26,'Extracted info for SC'!$J$10,IF($N656=$H$26,'Extracted info for SC'!$J$11,IF($N656=$I$26,'Extracted info for SC'!$J$12,IF($N656=$J$26,'Extracted info for SC'!$J$13,IF($N656=$K$26,'Extracted info for SC'!$J$14,IF($N656=$L$26,'Extracted info for SC'!$J$15,IF($N656=$M$26,'Extracted info for SC'!$J$16,IF($N656=$N$26,'Extracted info for SC'!$J$17,IF($N656=$O$26,'Extracted info for SC'!$J$18,""))))))))))))))</f>
        <v/>
      </c>
      <c r="Z656" s="155"/>
      <c r="AA656" s="13" t="str">
        <f t="shared" si="261"/>
        <v/>
      </c>
      <c r="AB656" s="155"/>
      <c r="AC656" s="13" t="str">
        <f t="shared" ca="1" si="266"/>
        <v>$AB</v>
      </c>
      <c r="AD656" s="13" t="str" cm="1">
        <f t="array" aca="1" ref="AD656" ca="1">IFERROR(IF((LEFT(INDIRECT("$F"&amp;$S656),4))="GOTS",IF($G656="Organic","GOTS_Organic_raw",(IF($G656="Responsible","GOTS_Responsible",(IF($G656="No Attribute (Conventional)","GOTS_conventional",(IF($G656="Recycled Pre/Post-Consumer","GOTS_pre_post",(IF($G656="In-Conversion","GOTS_in_conversion",(IF($G656="Sustainably Sourced","Sustainably_sourced",""))))))))))),IF($G656="Organic","Organic",(IF($G656="Responsible","Responsible",(IF($G656="No Attribute (Conventional)","No_Attribute_Conventional",(IF($G656="Recycled Pre/Post-Consumer","Recycled_Pre_Post_Consumer",(IF($G656="In-Conversion","In_Conversion",(IF($G656="Recycled Pre-Consumer","Recycled_Pre_Consumer",(IF($G656="Recycled Post-Consumer","Recycled_Post_Consumer",(IF($G656="Sustainably Sourced","Sustainably_sourced","")))))))))))))))),"")</f>
        <v/>
      </c>
      <c r="AE656" s="13" t="e" cm="1">
        <f t="array" aca="1" ref="AE656" ca="1">IF(INDIRECT("$F"&amp;$S656)="","",IF(LEFT(INDIRECT("$F"&amp;$S656),3)="GRS","GRS_RCS_RM",IF((LEFT(INDIRECT("$F"&amp;$S656),3))="RCS","GRS_RCS_RM",IF(INDIRECT("$F"&amp;$S656)="OCS (No Label)","OCS_Conversion_RM",IF(LEFT(INDIRECT("$F"&amp;$S656),3)="OCS","OCS_RM",IF(RIGHT(INDIRECT("$F"&amp;$S656),10)="conversion","GOTS_RM_conversion",IF((LEFT(INDIRECT("$F"&amp;$S656),4))="GOTS","GOTS_RM","Responsible_RM")))))))</f>
        <v>#REF!</v>
      </c>
      <c r="AF656" s="13" t="str" cm="1">
        <f t="array" aca="1" ref="AF656" ca="1">IF($S656="","",INDIRECT("$Z"&amp;$S656))</f>
        <v/>
      </c>
      <c r="AG656" s="155"/>
      <c r="AH656" s="13" t="str" cm="1">
        <f t="array" aca="1" ref="AH656" ca="1">IFERROR(INDIRECT("$ag"&amp;S656),"")</f>
        <v/>
      </c>
      <c r="AI656" s="13" t="e" cm="1">
        <f t="array" aca="1" ref="AI656" ca="1">INDIRECT("O"&amp;S655)</f>
        <v>#REF!</v>
      </c>
      <c r="AJ656" s="13" t="str">
        <f>IF($I656="","",INDEX('Raw Material'!$A$1:$J$75,MATCH(I656,'Raw Material'!$A$1:$A$75,0),(MATCH(G656,'Raw Material'!$A$1:$J$1,0))))</f>
        <v/>
      </c>
      <c r="AK656" s="13" t="str">
        <f t="shared" si="262"/>
        <v>YANLIŞRM</v>
      </c>
      <c r="AL656" s="153" t="str">
        <f t="shared" si="263"/>
        <v/>
      </c>
    </row>
    <row r="657" spans="1:38" ht="16.5" customHeight="1">
      <c r="A657" s="161"/>
      <c r="B657" s="166"/>
      <c r="C657" s="167"/>
      <c r="D657" s="156"/>
      <c r="E657" s="156"/>
      <c r="F657" s="174"/>
      <c r="G657" s="181"/>
      <c r="H657" s="182"/>
      <c r="I657" s="182"/>
      <c r="J657" s="182"/>
      <c r="K657" s="32"/>
      <c r="L657" s="178"/>
      <c r="M657" s="178"/>
      <c r="N657" s="81"/>
      <c r="O657" s="185"/>
      <c r="P657" s="103"/>
      <c r="Q657" s="84" t="str">
        <f t="shared" si="264"/>
        <v/>
      </c>
      <c r="R657" s="159"/>
      <c r="S657" s="28" t="str" cm="1">
        <f t="array" aca="1" ref="S657" ca="1">IF(INDIRECT("A"&amp;114+$U657)&lt;&gt;"",114+$U657,"")</f>
        <v/>
      </c>
      <c r="T657" s="28" t="str">
        <f t="shared" ca="1" si="265"/>
        <v>$B</v>
      </c>
      <c r="U657" s="29">
        <f t="shared" si="271"/>
        <v>540</v>
      </c>
      <c r="V657" s="29">
        <v>45.250000000003503</v>
      </c>
      <c r="W657" s="29">
        <f t="shared" si="276"/>
        <v>45</v>
      </c>
      <c r="X657" s="41" t="str" cm="1">
        <f t="array" aca="1" ref="X657" ca="1">IFERROR(INDEX('PC&amp;PD'!$A$1:$AP$15,ROW('PC&amp;PD'!$A$15),MATCH(INDIRECT(T657),'PC&amp;PD'!$A$1:$AP$1,0)),"")</f>
        <v/>
      </c>
      <c r="Y657" s="13" t="str">
        <f>IF(OR($N657="",$N657=0),"",IF($N657=$E$7,'Extracted info for SC'!$J$6,IF($N657=$D$26,'Extracted info for SC'!$J$7,IF($N657=$E$26,'Extracted info for SC'!$J$8,IF($N657=$F$26,'Extracted info for SC'!$J$9,IF($N657=$G$26,'Extracted info for SC'!$J$10,IF($N657=$H$26,'Extracted info for SC'!$J$11,IF($N657=$I$26,'Extracted info for SC'!$J$12,IF($N657=$J$26,'Extracted info for SC'!$J$13,IF($N657=$K$26,'Extracted info for SC'!$J$14,IF($N657=$L$26,'Extracted info for SC'!$J$15,IF($N657=$M$26,'Extracted info for SC'!$J$16,IF($N657=$N$26,'Extracted info for SC'!$J$17,IF($N657=$O$26,'Extracted info for SC'!$J$18,""))))))))))))))</f>
        <v/>
      </c>
      <c r="Z657" s="155"/>
      <c r="AA657" s="13" t="str">
        <f t="shared" si="261"/>
        <v/>
      </c>
      <c r="AB657" s="155"/>
      <c r="AC657" s="13" t="str">
        <f t="shared" ca="1" si="266"/>
        <v>$AB</v>
      </c>
      <c r="AD657" s="13" t="str" cm="1">
        <f t="array" aca="1" ref="AD657" ca="1">IFERROR(IF((LEFT(INDIRECT("$F"&amp;$S657),4))="GOTS",IF($G657="Organic","GOTS_Organic_raw",(IF($G657="Responsible","GOTS_Responsible",(IF($G657="No Attribute (Conventional)","GOTS_conventional",(IF($G657="Recycled Pre/Post-Consumer","GOTS_pre_post",(IF($G657="In-Conversion","GOTS_in_conversion",(IF($G657="Sustainably Sourced","Sustainably_sourced",""))))))))))),IF($G657="Organic","Organic",(IF($G657="Responsible","Responsible",(IF($G657="No Attribute (Conventional)","No_Attribute_Conventional",(IF($G657="Recycled Pre/Post-Consumer","Recycled_Pre_Post_Consumer",(IF($G657="In-Conversion","In_Conversion",(IF($G657="Recycled Pre-Consumer","Recycled_Pre_Consumer",(IF($G657="Recycled Post-Consumer","Recycled_Post_Consumer",(IF($G657="Sustainably Sourced","Sustainably_sourced","")))))))))))))))),"")</f>
        <v/>
      </c>
      <c r="AE657" s="13" t="e" cm="1">
        <f t="array" aca="1" ref="AE657" ca="1">IF(INDIRECT("$F"&amp;$S657)="","",IF(LEFT(INDIRECT("$F"&amp;$S657),3)="GRS","GRS_RCS_RM",IF((LEFT(INDIRECT("$F"&amp;$S657),3))="RCS","GRS_RCS_RM",IF(INDIRECT("$F"&amp;$S657)="OCS (No Label)","OCS_Conversion_RM",IF(LEFT(INDIRECT("$F"&amp;$S657),3)="OCS","OCS_RM",IF(RIGHT(INDIRECT("$F"&amp;$S657),10)="conversion","GOTS_RM_conversion",IF((LEFT(INDIRECT("$F"&amp;$S657),4))="GOTS","GOTS_RM","Responsible_RM")))))))</f>
        <v>#REF!</v>
      </c>
      <c r="AF657" s="13" t="str" cm="1">
        <f t="array" aca="1" ref="AF657" ca="1">IF($S657="","",INDIRECT("$Z"&amp;$S657))</f>
        <v/>
      </c>
      <c r="AG657" s="155"/>
      <c r="AH657" s="13" t="str" cm="1">
        <f t="array" aca="1" ref="AH657" ca="1">IFERROR(INDIRECT("$ag"&amp;S657),"")</f>
        <v/>
      </c>
      <c r="AI657" s="13" t="e" cm="1">
        <f t="array" aca="1" ref="AI657" ca="1">INDIRECT("O"&amp;S656)</f>
        <v>#REF!</v>
      </c>
      <c r="AJ657" s="13" t="str">
        <f>IF($I657="","",INDEX('Raw Material'!$A$1:$J$75,MATCH(I657,'Raw Material'!$A$1:$A$75,0),(MATCH(G657,'Raw Material'!$A$1:$J$1,0))))</f>
        <v/>
      </c>
      <c r="AK657" s="13" t="str">
        <f t="shared" si="262"/>
        <v>YANLIŞRM</v>
      </c>
      <c r="AL657" s="153" t="str">
        <f t="shared" si="263"/>
        <v/>
      </c>
    </row>
    <row r="658" spans="1:38" ht="16.5" customHeight="1">
      <c r="A658" s="161"/>
      <c r="B658" s="166"/>
      <c r="C658" s="167"/>
      <c r="D658" s="156"/>
      <c r="E658" s="156"/>
      <c r="F658" s="174"/>
      <c r="G658" s="181"/>
      <c r="H658" s="182"/>
      <c r="I658" s="182"/>
      <c r="J658" s="182"/>
      <c r="K658" s="32"/>
      <c r="L658" s="178"/>
      <c r="M658" s="178"/>
      <c r="N658" s="81"/>
      <c r="O658" s="185"/>
      <c r="P658" s="103"/>
      <c r="Q658" s="84" t="str">
        <f t="shared" si="264"/>
        <v/>
      </c>
      <c r="R658" s="159"/>
      <c r="S658" s="28" t="str" cm="1">
        <f t="array" aca="1" ref="S658" ca="1">IF(INDIRECT("A"&amp;114+$U658)&lt;&gt;"",114+$U658,"")</f>
        <v/>
      </c>
      <c r="T658" s="28" t="str">
        <f t="shared" ca="1" si="265"/>
        <v>$B</v>
      </c>
      <c r="U658" s="29">
        <f t="shared" si="271"/>
        <v>540</v>
      </c>
      <c r="V658" s="29">
        <v>45.333333333336803</v>
      </c>
      <c r="W658" s="29">
        <f t="shared" si="276"/>
        <v>45</v>
      </c>
      <c r="X658" s="41" t="str" cm="1">
        <f t="array" aca="1" ref="X658" ca="1">IFERROR(INDEX('PC&amp;PD'!$A$1:$AP$15,ROW('PC&amp;PD'!$A$15),MATCH(INDIRECT(T658),'PC&amp;PD'!$A$1:$AP$1,0)),"")</f>
        <v/>
      </c>
      <c r="Y658" s="13" t="str">
        <f>IF(OR($N658="",$N658=0),"",IF($N658=$E$7,'Extracted info for SC'!$J$6,IF($N658=$D$26,'Extracted info for SC'!$J$7,IF($N658=$E$26,'Extracted info for SC'!$J$8,IF($N658=$F$26,'Extracted info for SC'!$J$9,IF($N658=$G$26,'Extracted info for SC'!$J$10,IF($N658=$H$26,'Extracted info for SC'!$J$11,IF($N658=$I$26,'Extracted info for SC'!$J$12,IF($N658=$J$26,'Extracted info for SC'!$J$13,IF($N658=$K$26,'Extracted info for SC'!$J$14,IF($N658=$L$26,'Extracted info for SC'!$J$15,IF($N658=$M$26,'Extracted info for SC'!$J$16,IF($N658=$N$26,'Extracted info for SC'!$J$17,IF($N658=$O$26,'Extracted info for SC'!$J$18,""))))))))))))))</f>
        <v/>
      </c>
      <c r="Z658" s="155"/>
      <c r="AA658" s="13" t="str">
        <f t="shared" si="261"/>
        <v/>
      </c>
      <c r="AB658" s="155"/>
      <c r="AC658" s="13" t="str">
        <f t="shared" ca="1" si="266"/>
        <v>$AB</v>
      </c>
      <c r="AD658" s="13" t="str" cm="1">
        <f t="array" aca="1" ref="AD658" ca="1">IFERROR(IF((LEFT(INDIRECT("$F"&amp;$S658),4))="GOTS",IF($G658="Organic","GOTS_Organic_raw",(IF($G658="Responsible","GOTS_Responsible",(IF($G658="No Attribute (Conventional)","GOTS_conventional",(IF($G658="Recycled Pre/Post-Consumer","GOTS_pre_post",(IF($G658="In-Conversion","GOTS_in_conversion",(IF($G658="Sustainably Sourced","Sustainably_sourced",""))))))))))),IF($G658="Organic","Organic",(IF($G658="Responsible","Responsible",(IF($G658="No Attribute (Conventional)","No_Attribute_Conventional",(IF($G658="Recycled Pre/Post-Consumer","Recycled_Pre_Post_Consumer",(IF($G658="In-Conversion","In_Conversion",(IF($G658="Recycled Pre-Consumer","Recycled_Pre_Consumer",(IF($G658="Recycled Post-Consumer","Recycled_Post_Consumer",(IF($G658="Sustainably Sourced","Sustainably_sourced","")))))))))))))))),"")</f>
        <v/>
      </c>
      <c r="AE658" s="13" t="e" cm="1">
        <f t="array" aca="1" ref="AE658" ca="1">IF(INDIRECT("$F"&amp;$S658)="","",IF(LEFT(INDIRECT("$F"&amp;$S658),3)="GRS","GRS_RCS_RM",IF((LEFT(INDIRECT("$F"&amp;$S658),3))="RCS","GRS_RCS_RM",IF(INDIRECT("$F"&amp;$S658)="OCS (No Label)","OCS_Conversion_RM",IF(LEFT(INDIRECT("$F"&amp;$S658),3)="OCS","OCS_RM",IF(RIGHT(INDIRECT("$F"&amp;$S658),10)="conversion","GOTS_RM_conversion",IF((LEFT(INDIRECT("$F"&amp;$S658),4))="GOTS","GOTS_RM","Responsible_RM")))))))</f>
        <v>#REF!</v>
      </c>
      <c r="AF658" s="13" t="str" cm="1">
        <f t="array" aca="1" ref="AF658" ca="1">IF($S658="","",INDIRECT("$Z"&amp;$S658))</f>
        <v/>
      </c>
      <c r="AG658" s="155"/>
      <c r="AH658" s="13" t="str" cm="1">
        <f t="array" aca="1" ref="AH658" ca="1">IFERROR(INDIRECT("$ag"&amp;S658),"")</f>
        <v/>
      </c>
      <c r="AI658" s="13" t="e" cm="1">
        <f t="array" aca="1" ref="AI658" ca="1">INDIRECT("O"&amp;S657)</f>
        <v>#REF!</v>
      </c>
      <c r="AJ658" s="13" t="str">
        <f>IF($I658="","",INDEX('Raw Material'!$A$1:$J$75,MATCH(I658,'Raw Material'!$A$1:$A$75,0),(MATCH(G658,'Raw Material'!$A$1:$J$1,0))))</f>
        <v/>
      </c>
      <c r="AK658" s="13" t="str">
        <f t="shared" si="262"/>
        <v>YANLIŞRM</v>
      </c>
      <c r="AL658" s="153" t="str">
        <f t="shared" si="263"/>
        <v/>
      </c>
    </row>
    <row r="659" spans="1:38" ht="16.5" customHeight="1">
      <c r="A659" s="161"/>
      <c r="B659" s="166"/>
      <c r="C659" s="167"/>
      <c r="D659" s="156"/>
      <c r="E659" s="156"/>
      <c r="F659" s="174"/>
      <c r="G659" s="181"/>
      <c r="H659" s="182"/>
      <c r="I659" s="182"/>
      <c r="J659" s="182"/>
      <c r="K659" s="32"/>
      <c r="L659" s="178"/>
      <c r="M659" s="178"/>
      <c r="N659" s="81"/>
      <c r="O659" s="185"/>
      <c r="P659" s="103"/>
      <c r="Q659" s="84" t="str">
        <f t="shared" si="264"/>
        <v/>
      </c>
      <c r="R659" s="159"/>
      <c r="S659" s="28" t="str" cm="1">
        <f t="array" aca="1" ref="S659" ca="1">IF(INDIRECT("A"&amp;114+$U659)&lt;&gt;"",114+$U659,"")</f>
        <v/>
      </c>
      <c r="T659" s="28" t="str">
        <f t="shared" ca="1" si="265"/>
        <v>$B</v>
      </c>
      <c r="U659" s="29">
        <f t="shared" si="271"/>
        <v>540</v>
      </c>
      <c r="V659" s="29">
        <v>45.416666666670203</v>
      </c>
      <c r="W659" s="29">
        <f t="shared" si="276"/>
        <v>45</v>
      </c>
      <c r="X659" s="41" t="str" cm="1">
        <f t="array" aca="1" ref="X659" ca="1">IFERROR(INDEX('PC&amp;PD'!$A$1:$AP$15,ROW('PC&amp;PD'!$A$15),MATCH(INDIRECT(T659),'PC&amp;PD'!$A$1:$AP$1,0)),"")</f>
        <v/>
      </c>
      <c r="Y659" s="13" t="str">
        <f>IF(OR($N659="",$N659=0),"",IF($N659=$E$7,'Extracted info for SC'!$J$6,IF($N659=$D$26,'Extracted info for SC'!$J$7,IF($N659=$E$26,'Extracted info for SC'!$J$8,IF($N659=$F$26,'Extracted info for SC'!$J$9,IF($N659=$G$26,'Extracted info for SC'!$J$10,IF($N659=$H$26,'Extracted info for SC'!$J$11,IF($N659=$I$26,'Extracted info for SC'!$J$12,IF($N659=$J$26,'Extracted info for SC'!$J$13,IF($N659=$K$26,'Extracted info for SC'!$J$14,IF($N659=$L$26,'Extracted info for SC'!$J$15,IF($N659=$M$26,'Extracted info for SC'!$J$16,IF($N659=$N$26,'Extracted info for SC'!$J$17,IF($N659=$O$26,'Extracted info for SC'!$J$18,""))))))))))))))</f>
        <v/>
      </c>
      <c r="Z659" s="155"/>
      <c r="AA659" s="13" t="str">
        <f t="shared" si="261"/>
        <v/>
      </c>
      <c r="AB659" s="155"/>
      <c r="AC659" s="13" t="str">
        <f t="shared" ca="1" si="266"/>
        <v>$AB</v>
      </c>
      <c r="AD659" s="13" t="str" cm="1">
        <f t="array" aca="1" ref="AD659" ca="1">IFERROR(IF((LEFT(INDIRECT("$F"&amp;$S659),4))="GOTS",IF($G659="Organic","GOTS_Organic_raw",(IF($G659="Responsible","GOTS_Responsible",(IF($G659="No Attribute (Conventional)","GOTS_conventional",(IF($G659="Recycled Pre/Post-Consumer","GOTS_pre_post",(IF($G659="In-Conversion","GOTS_in_conversion",(IF($G659="Sustainably Sourced","Sustainably_sourced",""))))))))))),IF($G659="Organic","Organic",(IF($G659="Responsible","Responsible",(IF($G659="No Attribute (Conventional)","No_Attribute_Conventional",(IF($G659="Recycled Pre/Post-Consumer","Recycled_Pre_Post_Consumer",(IF($G659="In-Conversion","In_Conversion",(IF($G659="Recycled Pre-Consumer","Recycled_Pre_Consumer",(IF($G659="Recycled Post-Consumer","Recycled_Post_Consumer",(IF($G659="Sustainably Sourced","Sustainably_sourced","")))))))))))))))),"")</f>
        <v/>
      </c>
      <c r="AE659" s="13" t="e" cm="1">
        <f t="array" aca="1" ref="AE659" ca="1">IF(INDIRECT("$F"&amp;$S659)="","",IF(LEFT(INDIRECT("$F"&amp;$S659),3)="GRS","GRS_RCS_RM",IF((LEFT(INDIRECT("$F"&amp;$S659),3))="RCS","GRS_RCS_RM",IF(INDIRECT("$F"&amp;$S659)="OCS (No Label)","OCS_Conversion_RM",IF(LEFT(INDIRECT("$F"&amp;$S659),3)="OCS","OCS_RM",IF(RIGHT(INDIRECT("$F"&amp;$S659),10)="conversion","GOTS_RM_conversion",IF((LEFT(INDIRECT("$F"&amp;$S659),4))="GOTS","GOTS_RM","Responsible_RM")))))))</f>
        <v>#REF!</v>
      </c>
      <c r="AF659" s="13" t="str" cm="1">
        <f t="array" aca="1" ref="AF659" ca="1">IF($S659="","",INDIRECT("$Z"&amp;$S659))</f>
        <v/>
      </c>
      <c r="AG659" s="155"/>
      <c r="AH659" s="13" t="str" cm="1">
        <f t="array" aca="1" ref="AH659" ca="1">IFERROR(INDIRECT("$ag"&amp;S659),"")</f>
        <v/>
      </c>
      <c r="AI659" s="13" t="e" cm="1">
        <f t="array" aca="1" ref="AI659" ca="1">INDIRECT("O"&amp;S658)</f>
        <v>#REF!</v>
      </c>
      <c r="AJ659" s="13" t="str">
        <f>IF($I659="","",INDEX('Raw Material'!$A$1:$J$75,MATCH(I659,'Raw Material'!$A$1:$A$75,0),(MATCH(G659,'Raw Material'!$A$1:$J$1,0))))</f>
        <v/>
      </c>
      <c r="AK659" s="13" t="str">
        <f t="shared" si="262"/>
        <v>YANLIŞRM</v>
      </c>
      <c r="AL659" s="153" t="str">
        <f t="shared" si="263"/>
        <v/>
      </c>
    </row>
    <row r="660" spans="1:38" ht="16.5" customHeight="1">
      <c r="A660" s="162"/>
      <c r="B660" s="168"/>
      <c r="C660" s="169"/>
      <c r="D660" s="156"/>
      <c r="E660" s="156"/>
      <c r="F660" s="175"/>
      <c r="G660" s="181"/>
      <c r="H660" s="182"/>
      <c r="I660" s="182"/>
      <c r="J660" s="182"/>
      <c r="K660" s="32"/>
      <c r="L660" s="179"/>
      <c r="M660" s="179"/>
      <c r="N660" s="81"/>
      <c r="O660" s="185"/>
      <c r="P660" s="103"/>
      <c r="Q660" s="84" t="str">
        <f t="shared" si="264"/>
        <v/>
      </c>
      <c r="R660" s="159"/>
      <c r="S660" s="28" t="str" cm="1">
        <f t="array" aca="1" ref="S660" ca="1">IF(INDIRECT("A"&amp;114+$U660)&lt;&gt;"",114+$U660,"")</f>
        <v/>
      </c>
      <c r="T660" s="28" t="str">
        <f t="shared" ca="1" si="265"/>
        <v>$B</v>
      </c>
      <c r="U660" s="29">
        <f t="shared" si="271"/>
        <v>540</v>
      </c>
      <c r="V660" s="29">
        <v>45.500000000003503</v>
      </c>
      <c r="W660" s="29">
        <f t="shared" si="276"/>
        <v>45</v>
      </c>
      <c r="X660" s="41" t="str" cm="1">
        <f t="array" aca="1" ref="X660" ca="1">IFERROR(INDEX('PC&amp;PD'!$A$1:$AP$15,ROW('PC&amp;PD'!$A$15),MATCH(INDIRECT(T660),'PC&amp;PD'!$A$1:$AP$1,0)),"")</f>
        <v/>
      </c>
      <c r="Y660" s="13" t="str">
        <f>IF(OR($N660="",$N660=0),"",IF($N660=$E$7,'Extracted info for SC'!$J$6,IF($N660=$D$26,'Extracted info for SC'!$J$7,IF($N660=$E$26,'Extracted info for SC'!$J$8,IF($N660=$F$26,'Extracted info for SC'!$J$9,IF($N660=$G$26,'Extracted info for SC'!$J$10,IF($N660=$H$26,'Extracted info for SC'!$J$11,IF($N660=$I$26,'Extracted info for SC'!$J$12,IF($N660=$J$26,'Extracted info for SC'!$J$13,IF($N660=$K$26,'Extracted info for SC'!$J$14,IF($N660=$L$26,'Extracted info for SC'!$J$15,IF($N660=$M$26,'Extracted info for SC'!$J$16,IF($N660=$N$26,'Extracted info for SC'!$J$17,IF($N660=$O$26,'Extracted info for SC'!$J$18,""))))))))))))))</f>
        <v/>
      </c>
      <c r="Z660" s="155"/>
      <c r="AA660" s="13" t="str">
        <f t="shared" si="261"/>
        <v/>
      </c>
      <c r="AB660" s="155"/>
      <c r="AC660" s="13" t="str">
        <f t="shared" ca="1" si="266"/>
        <v>$AB</v>
      </c>
      <c r="AD660" s="13" t="str" cm="1">
        <f t="array" aca="1" ref="AD660" ca="1">IFERROR(IF((LEFT(INDIRECT("$F"&amp;$S660),4))="GOTS",IF($G660="Organic","GOTS_Organic_raw",(IF($G660="Responsible","GOTS_Responsible",(IF($G660="No Attribute (Conventional)","GOTS_conventional",(IF($G660="Recycled Pre/Post-Consumer","GOTS_pre_post",(IF($G660="In-Conversion","GOTS_in_conversion",(IF($G660="Sustainably Sourced","Sustainably_sourced",""))))))))))),IF($G660="Organic","Organic",(IF($G660="Responsible","Responsible",(IF($G660="No Attribute (Conventional)","No_Attribute_Conventional",(IF($G660="Recycled Pre/Post-Consumer","Recycled_Pre_Post_Consumer",(IF($G660="In-Conversion","In_Conversion",(IF($G660="Recycled Pre-Consumer","Recycled_Pre_Consumer",(IF($G660="Recycled Post-Consumer","Recycled_Post_Consumer",(IF($G660="Sustainably Sourced","Sustainably_sourced","")))))))))))))))),"")</f>
        <v/>
      </c>
      <c r="AE660" s="13" t="e" cm="1">
        <f t="array" aca="1" ref="AE660" ca="1">IF(INDIRECT("$F"&amp;$S660)="","",IF(LEFT(INDIRECT("$F"&amp;$S660),3)="GRS","GRS_RCS_RM",IF((LEFT(INDIRECT("$F"&amp;$S660),3))="RCS","GRS_RCS_RM",IF(INDIRECT("$F"&amp;$S660)="OCS (No Label)","OCS_Conversion_RM",IF(LEFT(INDIRECT("$F"&amp;$S660),3)="OCS","OCS_RM",IF(RIGHT(INDIRECT("$F"&amp;$S660),10)="conversion","GOTS_RM_conversion",IF((LEFT(INDIRECT("$F"&amp;$S660),4))="GOTS","GOTS_RM","Responsible_RM")))))))</f>
        <v>#REF!</v>
      </c>
      <c r="AF660" s="13" t="str" cm="1">
        <f t="array" aca="1" ref="AF660" ca="1">IF($S660="","",INDIRECT("$Z"&amp;$S660))</f>
        <v/>
      </c>
      <c r="AG660" s="155"/>
      <c r="AH660" s="13" t="str" cm="1">
        <f t="array" aca="1" ref="AH660" ca="1">IFERROR(INDIRECT("$ag"&amp;S660),"")</f>
        <v/>
      </c>
      <c r="AI660" s="13" t="e" cm="1">
        <f t="array" aca="1" ref="AI660" ca="1">INDIRECT("O"&amp;S659)</f>
        <v>#REF!</v>
      </c>
      <c r="AJ660" s="13" t="str">
        <f>IF($I660="","",INDEX('Raw Material'!$A$1:$J$75,MATCH(I660,'Raw Material'!$A$1:$A$75,0),(MATCH(G660,'Raw Material'!$A$1:$J$1,0))))</f>
        <v/>
      </c>
      <c r="AK660" s="13" t="str">
        <f t="shared" si="262"/>
        <v>YANLIŞRM</v>
      </c>
      <c r="AL660" s="153" t="str">
        <f t="shared" si="263"/>
        <v/>
      </c>
    </row>
    <row r="661" spans="1:38" ht="16.5" customHeight="1">
      <c r="A661" s="162"/>
      <c r="B661" s="168"/>
      <c r="C661" s="169"/>
      <c r="D661" s="156"/>
      <c r="E661" s="156"/>
      <c r="F661" s="175"/>
      <c r="G661" s="181"/>
      <c r="H661" s="182"/>
      <c r="I661" s="182"/>
      <c r="J661" s="182"/>
      <c r="K661" s="32"/>
      <c r="L661" s="179"/>
      <c r="M661" s="179"/>
      <c r="N661" s="81"/>
      <c r="O661" s="185"/>
      <c r="P661" s="103"/>
      <c r="Q661" s="84" t="str">
        <f t="shared" si="264"/>
        <v/>
      </c>
      <c r="R661" s="159"/>
      <c r="S661" s="28" t="str" cm="1">
        <f t="array" aca="1" ref="S661" ca="1">IF(INDIRECT("A"&amp;114+$U661)&lt;&gt;"",114+$U661,"")</f>
        <v/>
      </c>
      <c r="T661" s="28" t="str">
        <f t="shared" ca="1" si="265"/>
        <v>$B</v>
      </c>
      <c r="U661" s="29">
        <f t="shared" si="271"/>
        <v>540</v>
      </c>
      <c r="V661" s="29">
        <v>45.583333333336903</v>
      </c>
      <c r="W661" s="29">
        <f t="shared" si="276"/>
        <v>45</v>
      </c>
      <c r="X661" s="41" t="str" cm="1">
        <f t="array" aca="1" ref="X661" ca="1">IFERROR(INDEX('PC&amp;PD'!$A$1:$AP$15,ROW('PC&amp;PD'!$A$15),MATCH(INDIRECT(T661),'PC&amp;PD'!$A$1:$AP$1,0)),"")</f>
        <v/>
      </c>
      <c r="Y661" s="13" t="str">
        <f>IF(OR($N661="",$N661=0),"",IF($N661=$E$7,'Extracted info for SC'!$J$6,IF($N661=$D$26,'Extracted info for SC'!$J$7,IF($N661=$E$26,'Extracted info for SC'!$J$8,IF($N661=$F$26,'Extracted info for SC'!$J$9,IF($N661=$G$26,'Extracted info for SC'!$J$10,IF($N661=$H$26,'Extracted info for SC'!$J$11,IF($N661=$I$26,'Extracted info for SC'!$J$12,IF($N661=$J$26,'Extracted info for SC'!$J$13,IF($N661=$K$26,'Extracted info for SC'!$J$14,IF($N661=$L$26,'Extracted info for SC'!$J$15,IF($N661=$M$26,'Extracted info for SC'!$J$16,IF($N661=$N$26,'Extracted info for SC'!$J$17,IF($N661=$O$26,'Extracted info for SC'!$J$18,""))))))))))))))</f>
        <v/>
      </c>
      <c r="Z661" s="155"/>
      <c r="AA661" s="13" t="str">
        <f t="shared" si="261"/>
        <v/>
      </c>
      <c r="AB661" s="155"/>
      <c r="AC661" s="13" t="str">
        <f t="shared" ca="1" si="266"/>
        <v>$AB</v>
      </c>
      <c r="AD661" s="13" t="str" cm="1">
        <f t="array" aca="1" ref="AD661" ca="1">IFERROR(IF((LEFT(INDIRECT("$F"&amp;$S661),4))="GOTS",IF($G661="Organic","GOTS_Organic_raw",(IF($G661="Responsible","GOTS_Responsible",(IF($G661="No Attribute (Conventional)","GOTS_conventional",(IF($G661="Recycled Pre/Post-Consumer","GOTS_pre_post",(IF($G661="In-Conversion","GOTS_in_conversion",(IF($G661="Sustainably Sourced","Sustainably_sourced",""))))))))))),IF($G661="Organic","Organic",(IF($G661="Responsible","Responsible",(IF($G661="No Attribute (Conventional)","No_Attribute_Conventional",(IF($G661="Recycled Pre/Post-Consumer","Recycled_Pre_Post_Consumer",(IF($G661="In-Conversion","In_Conversion",(IF($G661="Recycled Pre-Consumer","Recycled_Pre_Consumer",(IF($G661="Recycled Post-Consumer","Recycled_Post_Consumer",(IF($G661="Sustainably Sourced","Sustainably_sourced","")))))))))))))))),"")</f>
        <v/>
      </c>
      <c r="AE661" s="13" t="e" cm="1">
        <f t="array" aca="1" ref="AE661" ca="1">IF(INDIRECT("$F"&amp;$S661)="","",IF(LEFT(INDIRECT("$F"&amp;$S661),3)="GRS","GRS_RCS_RM",IF((LEFT(INDIRECT("$F"&amp;$S661),3))="RCS","GRS_RCS_RM",IF(INDIRECT("$F"&amp;$S661)="OCS (No Label)","OCS_Conversion_RM",IF(LEFT(INDIRECT("$F"&amp;$S661),3)="OCS","OCS_RM",IF(RIGHT(INDIRECT("$F"&amp;$S661),10)="conversion","GOTS_RM_conversion",IF((LEFT(INDIRECT("$F"&amp;$S661),4))="GOTS","GOTS_RM","Responsible_RM")))))))</f>
        <v>#REF!</v>
      </c>
      <c r="AF661" s="13" t="str" cm="1">
        <f t="array" aca="1" ref="AF661" ca="1">IF($S661="","",INDIRECT("$Z"&amp;$S661))</f>
        <v/>
      </c>
      <c r="AG661" s="155"/>
      <c r="AH661" s="13" t="str" cm="1">
        <f t="array" aca="1" ref="AH661" ca="1">IFERROR(INDIRECT("$ag"&amp;S661),"")</f>
        <v/>
      </c>
      <c r="AI661" s="13" t="e" cm="1">
        <f t="array" aca="1" ref="AI661" ca="1">INDIRECT("O"&amp;S660)</f>
        <v>#REF!</v>
      </c>
      <c r="AJ661" s="13" t="str">
        <f>IF($I661="","",INDEX('Raw Material'!$A$1:$J$75,MATCH(I661,'Raw Material'!$A$1:$A$75,0),(MATCH(G661,'Raw Material'!$A$1:$J$1,0))))</f>
        <v/>
      </c>
      <c r="AK661" s="13" t="str">
        <f t="shared" si="262"/>
        <v>YANLIŞRM</v>
      </c>
      <c r="AL661" s="153" t="str">
        <f t="shared" si="263"/>
        <v/>
      </c>
    </row>
    <row r="662" spans="1:38" ht="16.5" customHeight="1">
      <c r="A662" s="162"/>
      <c r="B662" s="168"/>
      <c r="C662" s="169"/>
      <c r="D662" s="156"/>
      <c r="E662" s="156"/>
      <c r="F662" s="175"/>
      <c r="G662" s="181"/>
      <c r="H662" s="182"/>
      <c r="I662" s="182"/>
      <c r="J662" s="182"/>
      <c r="K662" s="32"/>
      <c r="L662" s="179"/>
      <c r="M662" s="179"/>
      <c r="N662" s="81"/>
      <c r="O662" s="185"/>
      <c r="P662" s="103"/>
      <c r="Q662" s="84" t="str">
        <f t="shared" si="264"/>
        <v/>
      </c>
      <c r="R662" s="159"/>
      <c r="S662" s="28" t="str" cm="1">
        <f t="array" aca="1" ref="S662" ca="1">IF(INDIRECT("A"&amp;114+$U662)&lt;&gt;"",114+$U662,"")</f>
        <v/>
      </c>
      <c r="T662" s="28" t="str">
        <f t="shared" ca="1" si="265"/>
        <v>$B</v>
      </c>
      <c r="U662" s="29">
        <f t="shared" si="271"/>
        <v>540</v>
      </c>
      <c r="V662" s="29">
        <v>45.666666666670203</v>
      </c>
      <c r="W662" s="29">
        <f t="shared" si="276"/>
        <v>45</v>
      </c>
      <c r="X662" s="41" t="str" cm="1">
        <f t="array" aca="1" ref="X662" ca="1">IFERROR(INDEX('PC&amp;PD'!$A$1:$AP$15,ROW('PC&amp;PD'!$A$15),MATCH(INDIRECT(T662),'PC&amp;PD'!$A$1:$AP$1,0)),"")</f>
        <v/>
      </c>
      <c r="Y662" s="13" t="str">
        <f>IF(OR($N662="",$N662=0),"",IF($N662=$E$7,'Extracted info for SC'!$J$6,IF($N662=$D$26,'Extracted info for SC'!$J$7,IF($N662=$E$26,'Extracted info for SC'!$J$8,IF($N662=$F$26,'Extracted info for SC'!$J$9,IF($N662=$G$26,'Extracted info for SC'!$J$10,IF($N662=$H$26,'Extracted info for SC'!$J$11,IF($N662=$I$26,'Extracted info for SC'!$J$12,IF($N662=$J$26,'Extracted info for SC'!$J$13,IF($N662=$K$26,'Extracted info for SC'!$J$14,IF($N662=$L$26,'Extracted info for SC'!$J$15,IF($N662=$M$26,'Extracted info for SC'!$J$16,IF($N662=$N$26,'Extracted info for SC'!$J$17,IF($N662=$O$26,'Extracted info for SC'!$J$18,""))))))))))))))</f>
        <v/>
      </c>
      <c r="Z662" s="155"/>
      <c r="AA662" s="13" t="str">
        <f t="shared" si="261"/>
        <v/>
      </c>
      <c r="AB662" s="155"/>
      <c r="AC662" s="13" t="str">
        <f t="shared" ca="1" si="266"/>
        <v>$AB</v>
      </c>
      <c r="AD662" s="13" t="str" cm="1">
        <f t="array" aca="1" ref="AD662" ca="1">IFERROR(IF((LEFT(INDIRECT("$F"&amp;$S662),4))="GOTS",IF($G662="Organic","GOTS_Organic_raw",(IF($G662="Responsible","GOTS_Responsible",(IF($G662="No Attribute (Conventional)","GOTS_conventional",(IF($G662="Recycled Pre/Post-Consumer","GOTS_pre_post",(IF($G662="In-Conversion","GOTS_in_conversion",(IF($G662="Sustainably Sourced","Sustainably_sourced",""))))))))))),IF($G662="Organic","Organic",(IF($G662="Responsible","Responsible",(IF($G662="No Attribute (Conventional)","No_Attribute_Conventional",(IF($G662="Recycled Pre/Post-Consumer","Recycled_Pre_Post_Consumer",(IF($G662="In-Conversion","In_Conversion",(IF($G662="Recycled Pre-Consumer","Recycled_Pre_Consumer",(IF($G662="Recycled Post-Consumer","Recycled_Post_Consumer",(IF($G662="Sustainably Sourced","Sustainably_sourced","")))))))))))))))),"")</f>
        <v/>
      </c>
      <c r="AE662" s="13" t="e" cm="1">
        <f t="array" aca="1" ref="AE662" ca="1">IF(INDIRECT("$F"&amp;$S662)="","",IF(LEFT(INDIRECT("$F"&amp;$S662),3)="GRS","GRS_RCS_RM",IF((LEFT(INDIRECT("$F"&amp;$S662),3))="RCS","GRS_RCS_RM",IF(INDIRECT("$F"&amp;$S662)="OCS (No Label)","OCS_Conversion_RM",IF(LEFT(INDIRECT("$F"&amp;$S662),3)="OCS","OCS_RM",IF(RIGHT(INDIRECT("$F"&amp;$S662),10)="conversion","GOTS_RM_conversion",IF((LEFT(INDIRECT("$F"&amp;$S662),4))="GOTS","GOTS_RM","Responsible_RM")))))))</f>
        <v>#REF!</v>
      </c>
      <c r="AF662" s="13" t="str" cm="1">
        <f t="array" aca="1" ref="AF662" ca="1">IF($S662="","",INDIRECT("$Z"&amp;$S662))</f>
        <v/>
      </c>
      <c r="AG662" s="155"/>
      <c r="AH662" s="13" t="str" cm="1">
        <f t="array" aca="1" ref="AH662" ca="1">IFERROR(INDIRECT("$ag"&amp;S662),"")</f>
        <v/>
      </c>
      <c r="AI662" s="13" t="e" cm="1">
        <f t="array" aca="1" ref="AI662" ca="1">INDIRECT("O"&amp;S661)</f>
        <v>#REF!</v>
      </c>
      <c r="AJ662" s="13" t="str">
        <f>IF($I662="","",INDEX('Raw Material'!$A$1:$J$75,MATCH(I662,'Raw Material'!$A$1:$A$75,0),(MATCH(G662,'Raw Material'!$A$1:$J$1,0))))</f>
        <v/>
      </c>
      <c r="AK662" s="13" t="str">
        <f t="shared" si="262"/>
        <v>YANLIŞRM</v>
      </c>
      <c r="AL662" s="153" t="str">
        <f t="shared" si="263"/>
        <v/>
      </c>
    </row>
    <row r="663" spans="1:38" ht="16.5" customHeight="1">
      <c r="A663" s="162"/>
      <c r="B663" s="168"/>
      <c r="C663" s="169"/>
      <c r="D663" s="156"/>
      <c r="E663" s="156"/>
      <c r="F663" s="175"/>
      <c r="G663" s="181"/>
      <c r="H663" s="182"/>
      <c r="I663" s="182"/>
      <c r="J663" s="182"/>
      <c r="K663" s="32"/>
      <c r="L663" s="179"/>
      <c r="M663" s="179"/>
      <c r="N663" s="81"/>
      <c r="O663" s="185"/>
      <c r="P663" s="103"/>
      <c r="Q663" s="84" t="str">
        <f t="shared" si="264"/>
        <v/>
      </c>
      <c r="R663" s="159"/>
      <c r="S663" s="28" t="str" cm="1">
        <f t="array" aca="1" ref="S663" ca="1">IF(INDIRECT("A"&amp;114+$U663)&lt;&gt;"",114+$U663,"")</f>
        <v/>
      </c>
      <c r="T663" s="28" t="str">
        <f t="shared" ca="1" si="265"/>
        <v>$B</v>
      </c>
      <c r="U663" s="29">
        <f t="shared" si="271"/>
        <v>540</v>
      </c>
      <c r="V663" s="29">
        <v>45.750000000003503</v>
      </c>
      <c r="W663" s="29">
        <f t="shared" si="276"/>
        <v>45</v>
      </c>
      <c r="X663" s="41" t="str" cm="1">
        <f t="array" aca="1" ref="X663" ca="1">IFERROR(INDEX('PC&amp;PD'!$A$1:$AP$15,ROW('PC&amp;PD'!$A$15),MATCH(INDIRECT(T663),'PC&amp;PD'!$A$1:$AP$1,0)),"")</f>
        <v/>
      </c>
      <c r="Y663" s="13" t="str">
        <f>IF(OR($N663="",$N663=0),"",IF($N663=$E$7,'Extracted info for SC'!$J$6,IF($N663=$D$26,'Extracted info for SC'!$J$7,IF($N663=$E$26,'Extracted info for SC'!$J$8,IF($N663=$F$26,'Extracted info for SC'!$J$9,IF($N663=$G$26,'Extracted info for SC'!$J$10,IF($N663=$H$26,'Extracted info for SC'!$J$11,IF($N663=$I$26,'Extracted info for SC'!$J$12,IF($N663=$J$26,'Extracted info for SC'!$J$13,IF($N663=$K$26,'Extracted info for SC'!$J$14,IF($N663=$L$26,'Extracted info for SC'!$J$15,IF($N663=$M$26,'Extracted info for SC'!$J$16,IF($N663=$N$26,'Extracted info for SC'!$J$17,IF($N663=$O$26,'Extracted info for SC'!$J$18,""))))))))))))))</f>
        <v/>
      </c>
      <c r="Z663" s="155"/>
      <c r="AA663" s="13" t="str">
        <f t="shared" si="261"/>
        <v/>
      </c>
      <c r="AB663" s="155"/>
      <c r="AC663" s="13" t="str">
        <f t="shared" ca="1" si="266"/>
        <v>$AB</v>
      </c>
      <c r="AD663" s="13" t="str" cm="1">
        <f t="array" aca="1" ref="AD663" ca="1">IFERROR(IF((LEFT(INDIRECT("$F"&amp;$S663),4))="GOTS",IF($G663="Organic","GOTS_Organic_raw",(IF($G663="Responsible","GOTS_Responsible",(IF($G663="No Attribute (Conventional)","GOTS_conventional",(IF($G663="Recycled Pre/Post-Consumer","GOTS_pre_post",(IF($G663="In-Conversion","GOTS_in_conversion",(IF($G663="Sustainably Sourced","Sustainably_sourced",""))))))))))),IF($G663="Organic","Organic",(IF($G663="Responsible","Responsible",(IF($G663="No Attribute (Conventional)","No_Attribute_Conventional",(IF($G663="Recycled Pre/Post-Consumer","Recycled_Pre_Post_Consumer",(IF($G663="In-Conversion","In_Conversion",(IF($G663="Recycled Pre-Consumer","Recycled_Pre_Consumer",(IF($G663="Recycled Post-Consumer","Recycled_Post_Consumer",(IF($G663="Sustainably Sourced","Sustainably_sourced","")))))))))))))))),"")</f>
        <v/>
      </c>
      <c r="AE663" s="13" t="e" cm="1">
        <f t="array" aca="1" ref="AE663" ca="1">IF(INDIRECT("$F"&amp;$S663)="","",IF(LEFT(INDIRECT("$F"&amp;$S663),3)="GRS","GRS_RCS_RM",IF((LEFT(INDIRECT("$F"&amp;$S663),3))="RCS","GRS_RCS_RM",IF(INDIRECT("$F"&amp;$S663)="OCS (No Label)","OCS_Conversion_RM",IF(LEFT(INDIRECT("$F"&amp;$S663),3)="OCS","OCS_RM",IF(RIGHT(INDIRECT("$F"&amp;$S663),10)="conversion","GOTS_RM_conversion",IF((LEFT(INDIRECT("$F"&amp;$S663),4))="GOTS","GOTS_RM","Responsible_RM")))))))</f>
        <v>#REF!</v>
      </c>
      <c r="AF663" s="13" t="str" cm="1">
        <f t="array" aca="1" ref="AF663" ca="1">IF($S663="","",INDIRECT("$Z"&amp;$S663))</f>
        <v/>
      </c>
      <c r="AG663" s="155"/>
      <c r="AH663" s="13" t="str" cm="1">
        <f t="array" aca="1" ref="AH663" ca="1">IFERROR(INDIRECT("$ag"&amp;S663),"")</f>
        <v/>
      </c>
      <c r="AI663" s="13" t="e" cm="1">
        <f t="array" aca="1" ref="AI663" ca="1">INDIRECT("O"&amp;S662)</f>
        <v>#REF!</v>
      </c>
      <c r="AJ663" s="13" t="str">
        <f>IF($I663="","",INDEX('Raw Material'!$A$1:$J$75,MATCH(I663,'Raw Material'!$A$1:$A$75,0),(MATCH(G663,'Raw Material'!$A$1:$J$1,0))))</f>
        <v/>
      </c>
      <c r="AK663" s="13" t="str">
        <f t="shared" si="262"/>
        <v>YANLIŞRM</v>
      </c>
      <c r="AL663" s="153" t="str">
        <f t="shared" si="263"/>
        <v/>
      </c>
    </row>
    <row r="664" spans="1:38" ht="16.5" customHeight="1">
      <c r="A664" s="162"/>
      <c r="B664" s="168"/>
      <c r="C664" s="169"/>
      <c r="D664" s="156"/>
      <c r="E664" s="156"/>
      <c r="F664" s="175"/>
      <c r="G664" s="181"/>
      <c r="H664" s="182"/>
      <c r="I664" s="182"/>
      <c r="J664" s="182"/>
      <c r="K664" s="32"/>
      <c r="L664" s="179"/>
      <c r="M664" s="179"/>
      <c r="N664" s="81"/>
      <c r="O664" s="185"/>
      <c r="P664" s="103"/>
      <c r="Q664" s="84" t="str">
        <f t="shared" si="264"/>
        <v/>
      </c>
      <c r="R664" s="159"/>
      <c r="S664" s="28" t="str" cm="1">
        <f t="array" aca="1" ref="S664" ca="1">IF(INDIRECT("A"&amp;114+$U664)&lt;&gt;"",114+$U664,"")</f>
        <v/>
      </c>
      <c r="T664" s="28" t="str">
        <f t="shared" ca="1" si="265"/>
        <v>$B</v>
      </c>
      <c r="U664" s="29">
        <f t="shared" si="271"/>
        <v>540</v>
      </c>
      <c r="V664" s="29">
        <v>45.833333333336903</v>
      </c>
      <c r="W664" s="29">
        <f t="shared" si="276"/>
        <v>45</v>
      </c>
      <c r="X664" s="41" t="str" cm="1">
        <f t="array" aca="1" ref="X664" ca="1">IFERROR(INDEX('PC&amp;PD'!$A$1:$AP$15,ROW('PC&amp;PD'!$A$15),MATCH(INDIRECT(T664),'PC&amp;PD'!$A$1:$AP$1,0)),"")</f>
        <v/>
      </c>
      <c r="Y664" s="13" t="str">
        <f>IF(OR($N664="",$N664=0),"",IF($N664=$E$7,'Extracted info for SC'!$J$6,IF($N664=$D$26,'Extracted info for SC'!$J$7,IF($N664=$E$26,'Extracted info for SC'!$J$8,IF($N664=$F$26,'Extracted info for SC'!$J$9,IF($N664=$G$26,'Extracted info for SC'!$J$10,IF($N664=$H$26,'Extracted info for SC'!$J$11,IF($N664=$I$26,'Extracted info for SC'!$J$12,IF($N664=$J$26,'Extracted info for SC'!$J$13,IF($N664=$K$26,'Extracted info for SC'!$J$14,IF($N664=$L$26,'Extracted info for SC'!$J$15,IF($N664=$M$26,'Extracted info for SC'!$J$16,IF($N664=$N$26,'Extracted info for SC'!$J$17,IF($N664=$O$26,'Extracted info for SC'!$J$18,""))))))))))))))</f>
        <v/>
      </c>
      <c r="Z664" s="155"/>
      <c r="AA664" s="13" t="str">
        <f t="shared" si="261"/>
        <v/>
      </c>
      <c r="AB664" s="155"/>
      <c r="AC664" s="13" t="str">
        <f t="shared" ca="1" si="266"/>
        <v>$AB</v>
      </c>
      <c r="AD664" s="13" t="str" cm="1">
        <f t="array" aca="1" ref="AD664" ca="1">IFERROR(IF((LEFT(INDIRECT("$F"&amp;$S664),4))="GOTS",IF($G664="Organic","GOTS_Organic_raw",(IF($G664="Responsible","GOTS_Responsible",(IF($G664="No Attribute (Conventional)","GOTS_conventional",(IF($G664="Recycled Pre/Post-Consumer","GOTS_pre_post",(IF($G664="In-Conversion","GOTS_in_conversion",(IF($G664="Sustainably Sourced","Sustainably_sourced",""))))))))))),IF($G664="Organic","Organic",(IF($G664="Responsible","Responsible",(IF($G664="No Attribute (Conventional)","No_Attribute_Conventional",(IF($G664="Recycled Pre/Post-Consumer","Recycled_Pre_Post_Consumer",(IF($G664="In-Conversion","In_Conversion",(IF($G664="Recycled Pre-Consumer","Recycled_Pre_Consumer",(IF($G664="Recycled Post-Consumer","Recycled_Post_Consumer",(IF($G664="Sustainably Sourced","Sustainably_sourced","")))))))))))))))),"")</f>
        <v/>
      </c>
      <c r="AE664" s="13" t="e" cm="1">
        <f t="array" aca="1" ref="AE664" ca="1">IF(INDIRECT("$F"&amp;$S664)="","",IF(LEFT(INDIRECT("$F"&amp;$S664),3)="GRS","GRS_RCS_RM",IF((LEFT(INDIRECT("$F"&amp;$S664),3))="RCS","GRS_RCS_RM",IF(INDIRECT("$F"&amp;$S664)="OCS (No Label)","OCS_Conversion_RM",IF(LEFT(INDIRECT("$F"&amp;$S664),3)="OCS","OCS_RM",IF(RIGHT(INDIRECT("$F"&amp;$S664),10)="conversion","GOTS_RM_conversion",IF((LEFT(INDIRECT("$F"&amp;$S664),4))="GOTS","GOTS_RM","Responsible_RM")))))))</f>
        <v>#REF!</v>
      </c>
      <c r="AF664" s="13" t="str" cm="1">
        <f t="array" aca="1" ref="AF664" ca="1">IF($S664="","",INDIRECT("$Z"&amp;$S664))</f>
        <v/>
      </c>
      <c r="AG664" s="155"/>
      <c r="AH664" s="13" t="str" cm="1">
        <f t="array" aca="1" ref="AH664" ca="1">IFERROR(INDIRECT("$ag"&amp;S664),"")</f>
        <v/>
      </c>
      <c r="AI664" s="13" t="e" cm="1">
        <f t="array" aca="1" ref="AI664" ca="1">INDIRECT("O"&amp;S663)</f>
        <v>#REF!</v>
      </c>
      <c r="AJ664" s="13" t="str">
        <f>IF($I664="","",INDEX('Raw Material'!$A$1:$J$75,MATCH(I664,'Raw Material'!$A$1:$A$75,0),(MATCH(G664,'Raw Material'!$A$1:$J$1,0))))</f>
        <v/>
      </c>
      <c r="AK664" s="13" t="str">
        <f t="shared" si="262"/>
        <v>YANLIŞRM</v>
      </c>
      <c r="AL664" s="153" t="str">
        <f t="shared" si="263"/>
        <v/>
      </c>
    </row>
    <row r="665" spans="1:38" ht="16.5" customHeight="1" thickBot="1">
      <c r="A665" s="163"/>
      <c r="B665" s="170"/>
      <c r="C665" s="171"/>
      <c r="D665" s="156"/>
      <c r="E665" s="156"/>
      <c r="F665" s="176"/>
      <c r="G665" s="157"/>
      <c r="H665" s="158"/>
      <c r="I665" s="158"/>
      <c r="J665" s="158"/>
      <c r="K665" s="33"/>
      <c r="L665" s="180"/>
      <c r="M665" s="180"/>
      <c r="N665" s="82"/>
      <c r="O665" s="186"/>
      <c r="P665" s="103"/>
      <c r="Q665" s="84" t="str">
        <f t="shared" si="264"/>
        <v/>
      </c>
      <c r="R665" s="159"/>
      <c r="S665" s="28" t="str" cm="1">
        <f t="array" aca="1" ref="S665" ca="1">IF(INDIRECT("A"&amp;114+$U665)&lt;&gt;"",114+$U665,"")</f>
        <v/>
      </c>
      <c r="T665" s="28" t="str">
        <f t="shared" ca="1" si="265"/>
        <v>$B</v>
      </c>
      <c r="U665" s="29">
        <f t="shared" si="271"/>
        <v>540</v>
      </c>
      <c r="V665" s="29">
        <v>45.916666666670203</v>
      </c>
      <c r="W665" s="29">
        <f t="shared" si="276"/>
        <v>45</v>
      </c>
      <c r="X665" s="41" t="str" cm="1">
        <f t="array" aca="1" ref="X665" ca="1">IFERROR(INDEX('PC&amp;PD'!$A$1:$AP$15,ROW('PC&amp;PD'!$A$15),MATCH(INDIRECT(T665),'PC&amp;PD'!$A$1:$AP$1,0)),"")</f>
        <v/>
      </c>
      <c r="Y665" s="13" t="str">
        <f>IF(OR($N665="",$N665=0),"",IF($N665=$E$7,'Extracted info for SC'!$J$6,IF($N665=$D$26,'Extracted info for SC'!$J$7,IF($N665=$E$26,'Extracted info for SC'!$J$8,IF($N665=$F$26,'Extracted info for SC'!$J$9,IF($N665=$G$26,'Extracted info for SC'!$J$10,IF($N665=$H$26,'Extracted info for SC'!$J$11,IF($N665=$I$26,'Extracted info for SC'!$J$12,IF($N665=$J$26,'Extracted info for SC'!$J$13,IF($N665=$K$26,'Extracted info for SC'!$J$14,IF($N665=$L$26,'Extracted info for SC'!$J$15,IF($N665=$M$26,'Extracted info for SC'!$J$16,IF($N665=$N$26,'Extracted info for SC'!$J$17,IF($N665=$O$26,'Extracted info for SC'!$J$18,""))))))))))))))</f>
        <v/>
      </c>
      <c r="Z665" s="155"/>
      <c r="AA665" s="13" t="str">
        <f t="shared" si="261"/>
        <v/>
      </c>
      <c r="AB665" s="155"/>
      <c r="AC665" s="13" t="str">
        <f t="shared" ca="1" si="266"/>
        <v>$AB</v>
      </c>
      <c r="AD665" s="13" t="str" cm="1">
        <f t="array" aca="1" ref="AD665" ca="1">IFERROR(IF((LEFT(INDIRECT("$F"&amp;$S665),4))="GOTS",IF($G665="Organic","GOTS_Organic_raw",(IF($G665="Responsible","GOTS_Responsible",(IF($G665="No Attribute (Conventional)","GOTS_conventional",(IF($G665="Recycled Pre/Post-Consumer","GOTS_pre_post",(IF($G665="In-Conversion","GOTS_in_conversion",(IF($G665="Sustainably Sourced","Sustainably_sourced",""))))))))))),IF($G665="Organic","Organic",(IF($G665="Responsible","Responsible",(IF($G665="No Attribute (Conventional)","No_Attribute_Conventional",(IF($G665="Recycled Pre/Post-Consumer","Recycled_Pre_Post_Consumer",(IF($G665="In-Conversion","In_Conversion",(IF($G665="Recycled Pre-Consumer","Recycled_Pre_Consumer",(IF($G665="Recycled Post-Consumer","Recycled_Post_Consumer",(IF($G665="Sustainably Sourced","Sustainably_sourced","")))))))))))))))),"")</f>
        <v/>
      </c>
      <c r="AE665" s="13" t="e" cm="1">
        <f t="array" aca="1" ref="AE665" ca="1">IF(INDIRECT("$F"&amp;$S665)="","",IF(LEFT(INDIRECT("$F"&amp;$S665),3)="GRS","GRS_RCS_RM",IF((LEFT(INDIRECT("$F"&amp;$S665),3))="RCS","GRS_RCS_RM",IF(INDIRECT("$F"&amp;$S665)="OCS (No Label)","OCS_Conversion_RM",IF(LEFT(INDIRECT("$F"&amp;$S665),3)="OCS","OCS_RM",IF(RIGHT(INDIRECT("$F"&amp;$S665),10)="conversion","GOTS_RM_conversion",IF((LEFT(INDIRECT("$F"&amp;$S665),4))="GOTS","GOTS_RM","Responsible_RM")))))))</f>
        <v>#REF!</v>
      </c>
      <c r="AF665" s="13" t="str" cm="1">
        <f t="array" aca="1" ref="AF665" ca="1">IF($S665="","",INDIRECT("$Z"&amp;$S665))</f>
        <v/>
      </c>
      <c r="AG665" s="155"/>
      <c r="AH665" s="13" t="str" cm="1">
        <f t="array" aca="1" ref="AH665" ca="1">IFERROR(INDIRECT("$ag"&amp;S665),"")</f>
        <v/>
      </c>
      <c r="AI665" s="13" t="e" cm="1">
        <f t="array" aca="1" ref="AI665" ca="1">INDIRECT("O"&amp;S664)</f>
        <v>#REF!</v>
      </c>
      <c r="AJ665" s="13" t="str">
        <f>IF($I665="","",INDEX('Raw Material'!$A$1:$J$75,MATCH(I665,'Raw Material'!$A$1:$A$75,0),(MATCH(G665,'Raw Material'!$A$1:$J$1,0))))</f>
        <v/>
      </c>
      <c r="AK665" s="13" t="str">
        <f t="shared" si="262"/>
        <v>YANLIŞRM</v>
      </c>
      <c r="AL665" s="153" t="str">
        <f t="shared" si="263"/>
        <v/>
      </c>
    </row>
    <row r="666" spans="1:38" ht="16.5" customHeight="1">
      <c r="A666" s="160" t="str">
        <f>IF(B666="","",COUNTA($B$114:$B666))</f>
        <v/>
      </c>
      <c r="B666" s="164"/>
      <c r="C666" s="165"/>
      <c r="D666" s="183"/>
      <c r="E666" s="183"/>
      <c r="F666" s="172"/>
      <c r="G666" s="212"/>
      <c r="H666" s="206"/>
      <c r="I666" s="206"/>
      <c r="J666" s="206"/>
      <c r="K666" s="31"/>
      <c r="L666" s="177" t="str">
        <f t="shared" ref="L666" si="282">IF(R666="","",LEFT(R666,LEN(R666)-2))</f>
        <v/>
      </c>
      <c r="M666" s="177"/>
      <c r="N666" s="80"/>
      <c r="O666" s="184"/>
      <c r="P666" s="103"/>
      <c r="Q666" s="84" t="str">
        <f t="shared" si="264"/>
        <v/>
      </c>
      <c r="R666" s="159" t="str">
        <f t="shared" ref="R666" si="283">CONCATENATE($Q666,Q667,Q668,Q669,Q670,Q671,$Q672,$Q673,$Q674,$Q675,Q676,Q677)</f>
        <v/>
      </c>
      <c r="S666" s="28" t="str" cm="1">
        <f t="array" aca="1" ref="S666" ca="1">IF(INDIRECT("A"&amp;114+$U666)&lt;&gt;"",114+$U666,"")</f>
        <v/>
      </c>
      <c r="T666" s="28" t="str">
        <f t="shared" ca="1" si="265"/>
        <v>$B</v>
      </c>
      <c r="U666" s="29">
        <f t="shared" si="271"/>
        <v>552</v>
      </c>
      <c r="V666" s="29">
        <v>46.000000000003602</v>
      </c>
      <c r="W666" s="29">
        <f t="shared" si="276"/>
        <v>46</v>
      </c>
      <c r="X666" s="41" t="str" cm="1">
        <f t="array" aca="1" ref="X666" ca="1">IFERROR(INDEX('PC&amp;PD'!$A$1:$AP$15,ROW('PC&amp;PD'!$A$15),MATCH(INDIRECT(T666),'PC&amp;PD'!$A$1:$AP$1,0)),"")</f>
        <v/>
      </c>
      <c r="Y666" s="13" t="str">
        <f>IF(OR($N666="",$N666=0),"",IF($N666=$E$7,'Extracted info for SC'!$J$6,IF($N666=$D$26,'Extracted info for SC'!$J$7,IF($N666=$E$26,'Extracted info for SC'!$J$8,IF($N666=$F$26,'Extracted info for SC'!$J$9,IF($N666=$G$26,'Extracted info for SC'!$J$10,IF($N666=$H$26,'Extracted info for SC'!$J$11,IF($N666=$I$26,'Extracted info for SC'!$J$12,IF($N666=$J$26,'Extracted info for SC'!$J$13,IF($N666=$K$26,'Extracted info for SC'!$J$14,IF($N666=$L$26,'Extracted info for SC'!$J$15,IF($N666=$M$26,'Extracted info for SC'!$J$16,IF($N666=$N$26,'Extracted info for SC'!$J$17,IF($N666=$O$26,'Extracted info for SC'!$J$18,""))))))))))))))</f>
        <v/>
      </c>
      <c r="Z666" s="155" t="str">
        <f t="shared" ref="Z666" si="284">IFERROR(IF($F666="OCS 100","OCS (OCS 100)",IF($F666="OCS Blended","OCS (OCS Blended)",IF($F666="OCS (No Label)","OCS (No Label)",IF($F666="RCS 100","RCS (RCS 100)",IF($F666="RCS Blended","RCS (RCS Blended)",IF($F666="GRS","GRS (GRS)",IF($F666="GRS (No Label)", "GRS (No Label)",IF($F666="RDS","RDS (RDS)",IF($F666="RWS","RWS (RWS)",IF($F666="RAS","RAS (RAS)",IF($F666="RMS","RMS (RMS)",IF($F666="GOTS Organic","GOTS (Organic)",IF($F666="GOTS Made with organic","GOTS (Made with Organic)",IF($F666="GOTS Organic - in conversion","GOTS (Organic - In Conversion)",IF($F666="GOTS Made with organic - in conversion","GOTS (Made with Organic - In Conversion)",""))))))))))))))),"")</f>
        <v/>
      </c>
      <c r="AA666" s="13" t="str">
        <f t="shared" si="261"/>
        <v/>
      </c>
      <c r="AB666" s="155" t="str">
        <f t="shared" ref="AB666" si="285">IFERROR(IF($F666="OCS 100", "OCS_100",IF($F666="OCS Blended", "OCS_Blended",IF($F666="OCS (No Label)", "OCS_No_Label",IF($F666="RCS 100", "RCS_100",IF($F666="RCS Blended","RCS_Blended",IF($F666="GRS","GRS",IF($F666="GRS (No Label)", "GRS_No_Label",IF($F666="RDS","RDS",IF($F666="RWS","RWS",IF($F666="RMS","RMS",IF($F666="GOTS Organic","GOTS_Organic",IF($F666="GOTS Made with organic","GOTS_Made_with_organic",IF($F666="GOTS Organic - in conversion","GOTS_Organic_in_Conversion",IF($F666="GOTS Made with organic - in conversion","GOTS_Made_with_Organic_in_Conversion",IF($F666="RAS","RAS",""))))))))))))))),"")</f>
        <v/>
      </c>
      <c r="AC666" s="13" t="str">
        <f t="shared" ca="1" si="266"/>
        <v>$AB</v>
      </c>
      <c r="AD666" s="13" t="str" cm="1">
        <f t="array" aca="1" ref="AD666" ca="1">IFERROR(IF((LEFT(INDIRECT("$F"&amp;$S666),4))="GOTS",IF($G666="Organic","GOTS_Organic_raw",(IF($G666="Responsible","GOTS_Responsible",(IF($G666="No Attribute (Conventional)","GOTS_conventional",(IF($G666="Recycled Pre/Post-Consumer","GOTS_pre_post",(IF($G666="In-Conversion","GOTS_in_conversion",(IF($G666="Sustainably Sourced","Sustainably_sourced",""))))))))))),IF($G666="Organic","Organic",(IF($G666="Responsible","Responsible",(IF($G666="No Attribute (Conventional)","No_Attribute_Conventional",(IF($G666="Recycled Pre/Post-Consumer","Recycled_Pre_Post_Consumer",(IF($G666="In-Conversion","In_Conversion",(IF($G666="Recycled Pre-Consumer","Recycled_Pre_Consumer",(IF($G666="Recycled Post-Consumer","Recycled_Post_Consumer",(IF($G666="Sustainably Sourced","Sustainably_sourced","")))))))))))))))),"")</f>
        <v/>
      </c>
      <c r="AE666" s="13" t="e" cm="1">
        <f t="array" aca="1" ref="AE666" ca="1">IF(INDIRECT("$F"&amp;$S666)="","",IF(LEFT(INDIRECT("$F"&amp;$S666),3)="GRS","GRS_RCS_RM",IF((LEFT(INDIRECT("$F"&amp;$S666),3))="RCS","GRS_RCS_RM",IF(INDIRECT("$F"&amp;$S666)="OCS (No Label)","OCS_Conversion_RM",IF(LEFT(INDIRECT("$F"&amp;$S666),3)="OCS","OCS_RM",IF(RIGHT(INDIRECT("$F"&amp;$S666),10)="conversion","GOTS_RM_conversion",IF((LEFT(INDIRECT("$F"&amp;$S666),4))="GOTS","GOTS_RM","Responsible_RM")))))))</f>
        <v>#REF!</v>
      </c>
      <c r="AF666" s="13" t="str" cm="1">
        <f t="array" aca="1" ref="AF666" ca="1">IF($S666="","",INDIRECT("$Z"&amp;$S666))</f>
        <v/>
      </c>
      <c r="AG666" s="155" t="str">
        <f t="shared" si="281"/>
        <v/>
      </c>
      <c r="AH666" s="13" t="str" cm="1">
        <f t="array" aca="1" ref="AH666" ca="1">IFERROR(INDIRECT("$ag"&amp;S666),"")</f>
        <v/>
      </c>
      <c r="AI666" s="13" t="e" cm="1">
        <f t="array" aca="1" ref="AI666" ca="1">INDIRECT("O"&amp;S665)</f>
        <v>#REF!</v>
      </c>
      <c r="AJ666" s="13" t="str">
        <f>IF($I666="","",INDEX('Raw Material'!$A$1:$J$75,MATCH(I666,'Raw Material'!$A$1:$A$75,0),(MATCH(G666,'Raw Material'!$A$1:$J$1,0))))</f>
        <v/>
      </c>
      <c r="AK666" s="13" t="str">
        <f t="shared" si="262"/>
        <v>YANLIŞRM</v>
      </c>
      <c r="AL666" s="153" t="str">
        <f t="shared" si="263"/>
        <v/>
      </c>
    </row>
    <row r="667" spans="1:38" ht="16.5" customHeight="1">
      <c r="A667" s="161"/>
      <c r="B667" s="166"/>
      <c r="C667" s="167"/>
      <c r="D667" s="156"/>
      <c r="E667" s="156"/>
      <c r="F667" s="173"/>
      <c r="G667" s="181"/>
      <c r="H667" s="182"/>
      <c r="I667" s="182"/>
      <c r="J667" s="182"/>
      <c r="K667" s="32"/>
      <c r="L667" s="178"/>
      <c r="M667" s="178"/>
      <c r="N667" s="81"/>
      <c r="O667" s="185"/>
      <c r="P667" s="103"/>
      <c r="Q667" s="84" t="str">
        <f t="shared" si="264"/>
        <v/>
      </c>
      <c r="R667" s="159"/>
      <c r="S667" s="28" t="str" cm="1">
        <f t="array" aca="1" ref="S667" ca="1">IF(INDIRECT("A"&amp;114+$U667)&lt;&gt;"",114+$U667,"")</f>
        <v/>
      </c>
      <c r="T667" s="28" t="str">
        <f t="shared" ca="1" si="265"/>
        <v>$B</v>
      </c>
      <c r="U667" s="29">
        <f t="shared" si="271"/>
        <v>552</v>
      </c>
      <c r="V667" s="29">
        <v>46.083333333336903</v>
      </c>
      <c r="W667" s="29">
        <f t="shared" si="276"/>
        <v>46</v>
      </c>
      <c r="X667" s="41" t="str" cm="1">
        <f t="array" aca="1" ref="X667" ca="1">IFERROR(INDEX('PC&amp;PD'!$A$1:$AP$15,ROW('PC&amp;PD'!$A$15),MATCH(INDIRECT(T667),'PC&amp;PD'!$A$1:$AP$1,0)),"")</f>
        <v/>
      </c>
      <c r="Y667" s="13" t="str">
        <f>IF(OR($N667="",$N667=0),"",IF($N667=$E$7,'Extracted info for SC'!$J$6,IF($N667=$D$26,'Extracted info for SC'!$J$7,IF($N667=$E$26,'Extracted info for SC'!$J$8,IF($N667=$F$26,'Extracted info for SC'!$J$9,IF($N667=$G$26,'Extracted info for SC'!$J$10,IF($N667=$H$26,'Extracted info for SC'!$J$11,IF($N667=$I$26,'Extracted info for SC'!$J$12,IF($N667=$J$26,'Extracted info for SC'!$J$13,IF($N667=$K$26,'Extracted info for SC'!$J$14,IF($N667=$L$26,'Extracted info for SC'!$J$15,IF($N667=$M$26,'Extracted info for SC'!$J$16,IF($N667=$N$26,'Extracted info for SC'!$J$17,IF($N667=$O$26,'Extracted info for SC'!$J$18,""))))))))))))))</f>
        <v/>
      </c>
      <c r="Z667" s="155"/>
      <c r="AA667" s="13" t="str">
        <f t="shared" si="261"/>
        <v/>
      </c>
      <c r="AB667" s="155"/>
      <c r="AC667" s="13" t="str">
        <f t="shared" ca="1" si="266"/>
        <v>$AB</v>
      </c>
      <c r="AD667" s="13" t="str" cm="1">
        <f t="array" aca="1" ref="AD667" ca="1">IFERROR(IF((LEFT(INDIRECT("$F"&amp;$S667),4))="GOTS",IF($G667="Organic","GOTS_Organic_raw",(IF($G667="Responsible","GOTS_Responsible",(IF($G667="No Attribute (Conventional)","GOTS_conventional",(IF($G667="Recycled Pre/Post-Consumer","GOTS_pre_post",(IF($G667="In-Conversion","GOTS_in_conversion",(IF($G667="Sustainably Sourced","Sustainably_sourced",""))))))))))),IF($G667="Organic","Organic",(IF($G667="Responsible","Responsible",(IF($G667="No Attribute (Conventional)","No_Attribute_Conventional",(IF($G667="Recycled Pre/Post-Consumer","Recycled_Pre_Post_Consumer",(IF($G667="In-Conversion","In_Conversion",(IF($G667="Recycled Pre-Consumer","Recycled_Pre_Consumer",(IF($G667="Recycled Post-Consumer","Recycled_Post_Consumer",(IF($G667="Sustainably Sourced","Sustainably_sourced","")))))))))))))))),"")</f>
        <v/>
      </c>
      <c r="AE667" s="13" t="e" cm="1">
        <f t="array" aca="1" ref="AE667" ca="1">IF(INDIRECT("$F"&amp;$S667)="","",IF(LEFT(INDIRECT("$F"&amp;$S667),3)="GRS","GRS_RCS_RM",IF((LEFT(INDIRECT("$F"&amp;$S667),3))="RCS","GRS_RCS_RM",IF(INDIRECT("$F"&amp;$S667)="OCS (No Label)","OCS_Conversion_RM",IF(LEFT(INDIRECT("$F"&amp;$S667),3)="OCS","OCS_RM",IF(RIGHT(INDIRECT("$F"&amp;$S667),10)="conversion","GOTS_RM_conversion",IF((LEFT(INDIRECT("$F"&amp;$S667),4))="GOTS","GOTS_RM","Responsible_RM")))))))</f>
        <v>#REF!</v>
      </c>
      <c r="AF667" s="13" t="str" cm="1">
        <f t="array" aca="1" ref="AF667" ca="1">IF($S667="","",INDIRECT("$Z"&amp;$S667))</f>
        <v/>
      </c>
      <c r="AG667" s="155"/>
      <c r="AH667" s="13" t="str" cm="1">
        <f t="array" aca="1" ref="AH667" ca="1">IFERROR(INDIRECT("$ag"&amp;S667),"")</f>
        <v/>
      </c>
      <c r="AI667" s="13" t="e" cm="1">
        <f t="array" aca="1" ref="AI667" ca="1">INDIRECT("O"&amp;S666)</f>
        <v>#REF!</v>
      </c>
      <c r="AJ667" s="13" t="str">
        <f>IF($I667="","",INDEX('Raw Material'!$A$1:$J$75,MATCH(I667,'Raw Material'!$A$1:$A$75,0),(MATCH(G667,'Raw Material'!$A$1:$J$1,0))))</f>
        <v/>
      </c>
      <c r="AK667" s="13" t="str">
        <f t="shared" si="262"/>
        <v>YANLIŞRM</v>
      </c>
      <c r="AL667" s="153" t="str">
        <f t="shared" si="263"/>
        <v/>
      </c>
    </row>
    <row r="668" spans="1:38" ht="16.5" customHeight="1">
      <c r="A668" s="161"/>
      <c r="B668" s="166"/>
      <c r="C668" s="167"/>
      <c r="D668" s="156"/>
      <c r="E668" s="156"/>
      <c r="F668" s="173"/>
      <c r="G668" s="181"/>
      <c r="H668" s="182"/>
      <c r="I668" s="182"/>
      <c r="J668" s="182"/>
      <c r="K668" s="32"/>
      <c r="L668" s="178"/>
      <c r="M668" s="178"/>
      <c r="N668" s="81"/>
      <c r="O668" s="185"/>
      <c r="P668" s="103"/>
      <c r="Q668" s="84" t="str">
        <f t="shared" si="264"/>
        <v/>
      </c>
      <c r="R668" s="159"/>
      <c r="S668" s="28" t="str" cm="1">
        <f t="array" aca="1" ref="S668" ca="1">IF(INDIRECT("A"&amp;114+$U668)&lt;&gt;"",114+$U668,"")</f>
        <v/>
      </c>
      <c r="T668" s="28" t="str">
        <f t="shared" ca="1" si="265"/>
        <v>$B</v>
      </c>
      <c r="U668" s="29">
        <f t="shared" si="271"/>
        <v>552</v>
      </c>
      <c r="V668" s="29">
        <v>46.166666666670203</v>
      </c>
      <c r="W668" s="29">
        <f t="shared" si="276"/>
        <v>46</v>
      </c>
      <c r="X668" s="41" t="str" cm="1">
        <f t="array" aca="1" ref="X668" ca="1">IFERROR(INDEX('PC&amp;PD'!$A$1:$AP$15,ROW('PC&amp;PD'!$A$15),MATCH(INDIRECT(T668),'PC&amp;PD'!$A$1:$AP$1,0)),"")</f>
        <v/>
      </c>
      <c r="Y668" s="13" t="str">
        <f>IF(OR($N668="",$N668=0),"",IF($N668=$E$7,'Extracted info for SC'!$J$6,IF($N668=$D$26,'Extracted info for SC'!$J$7,IF($N668=$E$26,'Extracted info for SC'!$J$8,IF($N668=$F$26,'Extracted info for SC'!$J$9,IF($N668=$G$26,'Extracted info for SC'!$J$10,IF($N668=$H$26,'Extracted info for SC'!$J$11,IF($N668=$I$26,'Extracted info for SC'!$J$12,IF($N668=$J$26,'Extracted info for SC'!$J$13,IF($N668=$K$26,'Extracted info for SC'!$J$14,IF($N668=$L$26,'Extracted info for SC'!$J$15,IF($N668=$M$26,'Extracted info for SC'!$J$16,IF($N668=$N$26,'Extracted info for SC'!$J$17,IF($N668=$O$26,'Extracted info for SC'!$J$18,""))))))))))))))</f>
        <v/>
      </c>
      <c r="Z668" s="155"/>
      <c r="AA668" s="13" t="str">
        <f t="shared" si="261"/>
        <v/>
      </c>
      <c r="AB668" s="155"/>
      <c r="AC668" s="13" t="str">
        <f t="shared" ca="1" si="266"/>
        <v>$AB</v>
      </c>
      <c r="AD668" s="13" t="str" cm="1">
        <f t="array" aca="1" ref="AD668" ca="1">IFERROR(IF((LEFT(INDIRECT("$F"&amp;$S668),4))="GOTS",IF($G668="Organic","GOTS_Organic_raw",(IF($G668="Responsible","GOTS_Responsible",(IF($G668="No Attribute (Conventional)","GOTS_conventional",(IF($G668="Recycled Pre/Post-Consumer","GOTS_pre_post",(IF($G668="In-Conversion","GOTS_in_conversion",(IF($G668="Sustainably Sourced","Sustainably_sourced",""))))))))))),IF($G668="Organic","Organic",(IF($G668="Responsible","Responsible",(IF($G668="No Attribute (Conventional)","No_Attribute_Conventional",(IF($G668="Recycled Pre/Post-Consumer","Recycled_Pre_Post_Consumer",(IF($G668="In-Conversion","In_Conversion",(IF($G668="Recycled Pre-Consumer","Recycled_Pre_Consumer",(IF($G668="Recycled Post-Consumer","Recycled_Post_Consumer",(IF($G668="Sustainably Sourced","Sustainably_sourced","")))))))))))))))),"")</f>
        <v/>
      </c>
      <c r="AE668" s="13" t="e" cm="1">
        <f t="array" aca="1" ref="AE668" ca="1">IF(INDIRECT("$F"&amp;$S668)="","",IF(LEFT(INDIRECT("$F"&amp;$S668),3)="GRS","GRS_RCS_RM",IF((LEFT(INDIRECT("$F"&amp;$S668),3))="RCS","GRS_RCS_RM",IF(INDIRECT("$F"&amp;$S668)="OCS (No Label)","OCS_Conversion_RM",IF(LEFT(INDIRECT("$F"&amp;$S668),3)="OCS","OCS_RM",IF(RIGHT(INDIRECT("$F"&amp;$S668),10)="conversion","GOTS_RM_conversion",IF((LEFT(INDIRECT("$F"&amp;$S668),4))="GOTS","GOTS_RM","Responsible_RM")))))))</f>
        <v>#REF!</v>
      </c>
      <c r="AF668" s="13" t="str" cm="1">
        <f t="array" aca="1" ref="AF668" ca="1">IF($S668="","",INDIRECT("$Z"&amp;$S668))</f>
        <v/>
      </c>
      <c r="AG668" s="155"/>
      <c r="AH668" s="13" t="str" cm="1">
        <f t="array" aca="1" ref="AH668" ca="1">IFERROR(INDIRECT("$ag"&amp;S668),"")</f>
        <v/>
      </c>
      <c r="AI668" s="13" t="e" cm="1">
        <f t="array" aca="1" ref="AI668" ca="1">INDIRECT("O"&amp;S667)</f>
        <v>#REF!</v>
      </c>
      <c r="AJ668" s="13" t="str">
        <f>IF($I668="","",INDEX('Raw Material'!$A$1:$J$75,MATCH(I668,'Raw Material'!$A$1:$A$75,0),(MATCH(G668,'Raw Material'!$A$1:$J$1,0))))</f>
        <v/>
      </c>
      <c r="AK668" s="13" t="str">
        <f t="shared" si="262"/>
        <v>YANLIŞRM</v>
      </c>
      <c r="AL668" s="153" t="str">
        <f t="shared" si="263"/>
        <v/>
      </c>
    </row>
    <row r="669" spans="1:38" ht="16.5" customHeight="1">
      <c r="A669" s="161"/>
      <c r="B669" s="166"/>
      <c r="C669" s="167"/>
      <c r="D669" s="156"/>
      <c r="E669" s="156"/>
      <c r="F669" s="174"/>
      <c r="G669" s="181"/>
      <c r="H669" s="182"/>
      <c r="I669" s="182"/>
      <c r="J669" s="182"/>
      <c r="K669" s="32"/>
      <c r="L669" s="178"/>
      <c r="M669" s="178"/>
      <c r="N669" s="81"/>
      <c r="O669" s="185"/>
      <c r="P669" s="103"/>
      <c r="Q669" s="84" t="str">
        <f t="shared" si="264"/>
        <v/>
      </c>
      <c r="R669" s="159"/>
      <c r="S669" s="28" t="str" cm="1">
        <f t="array" aca="1" ref="S669" ca="1">IF(INDIRECT("A"&amp;114+$U669)&lt;&gt;"",114+$U669,"")</f>
        <v/>
      </c>
      <c r="T669" s="28" t="str">
        <f t="shared" ca="1" si="265"/>
        <v>$B</v>
      </c>
      <c r="U669" s="29">
        <f t="shared" si="271"/>
        <v>552</v>
      </c>
      <c r="V669" s="29">
        <v>46.250000000003602</v>
      </c>
      <c r="W669" s="29">
        <f t="shared" si="276"/>
        <v>46</v>
      </c>
      <c r="X669" s="41" t="str" cm="1">
        <f t="array" aca="1" ref="X669" ca="1">IFERROR(INDEX('PC&amp;PD'!$A$1:$AP$15,ROW('PC&amp;PD'!$A$15),MATCH(INDIRECT(T669),'PC&amp;PD'!$A$1:$AP$1,0)),"")</f>
        <v/>
      </c>
      <c r="Y669" s="13" t="str">
        <f>IF(OR($N669="",$N669=0),"",IF($N669=$E$7,'Extracted info for SC'!$J$6,IF($N669=$D$26,'Extracted info for SC'!$J$7,IF($N669=$E$26,'Extracted info for SC'!$J$8,IF($N669=$F$26,'Extracted info for SC'!$J$9,IF($N669=$G$26,'Extracted info for SC'!$J$10,IF($N669=$H$26,'Extracted info for SC'!$J$11,IF($N669=$I$26,'Extracted info for SC'!$J$12,IF($N669=$J$26,'Extracted info for SC'!$J$13,IF($N669=$K$26,'Extracted info for SC'!$J$14,IF($N669=$L$26,'Extracted info for SC'!$J$15,IF($N669=$M$26,'Extracted info for SC'!$J$16,IF($N669=$N$26,'Extracted info for SC'!$J$17,IF($N669=$O$26,'Extracted info for SC'!$J$18,""))))))))))))))</f>
        <v/>
      </c>
      <c r="Z669" s="155"/>
      <c r="AA669" s="13" t="str">
        <f t="shared" si="261"/>
        <v/>
      </c>
      <c r="AB669" s="155"/>
      <c r="AC669" s="13" t="str">
        <f t="shared" ca="1" si="266"/>
        <v>$AB</v>
      </c>
      <c r="AD669" s="13" t="str" cm="1">
        <f t="array" aca="1" ref="AD669" ca="1">IFERROR(IF((LEFT(INDIRECT("$F"&amp;$S669),4))="GOTS",IF($G669="Organic","GOTS_Organic_raw",(IF($G669="Responsible","GOTS_Responsible",(IF($G669="No Attribute (Conventional)","GOTS_conventional",(IF($G669="Recycled Pre/Post-Consumer","GOTS_pre_post",(IF($G669="In-Conversion","GOTS_in_conversion",(IF($G669="Sustainably Sourced","Sustainably_sourced",""))))))))))),IF($G669="Organic","Organic",(IF($G669="Responsible","Responsible",(IF($G669="No Attribute (Conventional)","No_Attribute_Conventional",(IF($G669="Recycled Pre/Post-Consumer","Recycled_Pre_Post_Consumer",(IF($G669="In-Conversion","In_Conversion",(IF($G669="Recycled Pre-Consumer","Recycled_Pre_Consumer",(IF($G669="Recycled Post-Consumer","Recycled_Post_Consumer",(IF($G669="Sustainably Sourced","Sustainably_sourced","")))))))))))))))),"")</f>
        <v/>
      </c>
      <c r="AE669" s="13" t="e" cm="1">
        <f t="array" aca="1" ref="AE669" ca="1">IF(INDIRECT("$F"&amp;$S669)="","",IF(LEFT(INDIRECT("$F"&amp;$S669),3)="GRS","GRS_RCS_RM",IF((LEFT(INDIRECT("$F"&amp;$S669),3))="RCS","GRS_RCS_RM",IF(INDIRECT("$F"&amp;$S669)="OCS (No Label)","OCS_Conversion_RM",IF(LEFT(INDIRECT("$F"&amp;$S669),3)="OCS","OCS_RM",IF(RIGHT(INDIRECT("$F"&amp;$S669),10)="conversion","GOTS_RM_conversion",IF((LEFT(INDIRECT("$F"&amp;$S669),4))="GOTS","GOTS_RM","Responsible_RM")))))))</f>
        <v>#REF!</v>
      </c>
      <c r="AF669" s="13" t="str" cm="1">
        <f t="array" aca="1" ref="AF669" ca="1">IF($S669="","",INDIRECT("$Z"&amp;$S669))</f>
        <v/>
      </c>
      <c r="AG669" s="155"/>
      <c r="AH669" s="13" t="str" cm="1">
        <f t="array" aca="1" ref="AH669" ca="1">IFERROR(INDIRECT("$ag"&amp;S669),"")</f>
        <v/>
      </c>
      <c r="AI669" s="13" t="e" cm="1">
        <f t="array" aca="1" ref="AI669" ca="1">INDIRECT("O"&amp;S668)</f>
        <v>#REF!</v>
      </c>
      <c r="AJ669" s="13" t="str">
        <f>IF($I669="","",INDEX('Raw Material'!$A$1:$J$75,MATCH(I669,'Raw Material'!$A$1:$A$75,0),(MATCH(G669,'Raw Material'!$A$1:$J$1,0))))</f>
        <v/>
      </c>
      <c r="AK669" s="13" t="str">
        <f t="shared" si="262"/>
        <v>YANLIŞRM</v>
      </c>
      <c r="AL669" s="153" t="str">
        <f t="shared" si="263"/>
        <v/>
      </c>
    </row>
    <row r="670" spans="1:38" ht="16.5" customHeight="1">
      <c r="A670" s="161"/>
      <c r="B670" s="166"/>
      <c r="C670" s="167"/>
      <c r="D670" s="156"/>
      <c r="E670" s="156"/>
      <c r="F670" s="174"/>
      <c r="G670" s="181"/>
      <c r="H670" s="182"/>
      <c r="I670" s="182"/>
      <c r="J670" s="182"/>
      <c r="K670" s="32"/>
      <c r="L670" s="178"/>
      <c r="M670" s="178"/>
      <c r="N670" s="81"/>
      <c r="O670" s="185"/>
      <c r="P670" s="103"/>
      <c r="Q670" s="84" t="str">
        <f t="shared" si="264"/>
        <v/>
      </c>
      <c r="R670" s="159"/>
      <c r="S670" s="28" t="str" cm="1">
        <f t="array" aca="1" ref="S670" ca="1">IF(INDIRECT("A"&amp;114+$U670)&lt;&gt;"",114+$U670,"")</f>
        <v/>
      </c>
      <c r="T670" s="28" t="str">
        <f t="shared" ca="1" si="265"/>
        <v>$B</v>
      </c>
      <c r="U670" s="29">
        <f t="shared" si="271"/>
        <v>552</v>
      </c>
      <c r="V670" s="29">
        <v>46.333333333336903</v>
      </c>
      <c r="W670" s="29">
        <f t="shared" si="276"/>
        <v>46</v>
      </c>
      <c r="X670" s="41" t="str" cm="1">
        <f t="array" aca="1" ref="X670" ca="1">IFERROR(INDEX('PC&amp;PD'!$A$1:$AP$15,ROW('PC&amp;PD'!$A$15),MATCH(INDIRECT(T670),'PC&amp;PD'!$A$1:$AP$1,0)),"")</f>
        <v/>
      </c>
      <c r="Y670" s="13" t="str">
        <f>IF(OR($N670="",$N670=0),"",IF($N670=$E$7,'Extracted info for SC'!$J$6,IF($N670=$D$26,'Extracted info for SC'!$J$7,IF($N670=$E$26,'Extracted info for SC'!$J$8,IF($N670=$F$26,'Extracted info for SC'!$J$9,IF($N670=$G$26,'Extracted info for SC'!$J$10,IF($N670=$H$26,'Extracted info for SC'!$J$11,IF($N670=$I$26,'Extracted info for SC'!$J$12,IF($N670=$J$26,'Extracted info for SC'!$J$13,IF($N670=$K$26,'Extracted info for SC'!$J$14,IF($N670=$L$26,'Extracted info for SC'!$J$15,IF($N670=$M$26,'Extracted info for SC'!$J$16,IF($N670=$N$26,'Extracted info for SC'!$J$17,IF($N670=$O$26,'Extracted info for SC'!$J$18,""))))))))))))))</f>
        <v/>
      </c>
      <c r="Z670" s="155"/>
      <c r="AA670" s="13" t="str">
        <f t="shared" si="261"/>
        <v/>
      </c>
      <c r="AB670" s="155"/>
      <c r="AC670" s="13" t="str">
        <f t="shared" ca="1" si="266"/>
        <v>$AB</v>
      </c>
      <c r="AD670" s="13" t="str" cm="1">
        <f t="array" aca="1" ref="AD670" ca="1">IFERROR(IF((LEFT(INDIRECT("$F"&amp;$S670),4))="GOTS",IF($G670="Organic","GOTS_Organic_raw",(IF($G670="Responsible","GOTS_Responsible",(IF($G670="No Attribute (Conventional)","GOTS_conventional",(IF($G670="Recycled Pre/Post-Consumer","GOTS_pre_post",(IF($G670="In-Conversion","GOTS_in_conversion",(IF($G670="Sustainably Sourced","Sustainably_sourced",""))))))))))),IF($G670="Organic","Organic",(IF($G670="Responsible","Responsible",(IF($G670="No Attribute (Conventional)","No_Attribute_Conventional",(IF($G670="Recycled Pre/Post-Consumer","Recycled_Pre_Post_Consumer",(IF($G670="In-Conversion","In_Conversion",(IF($G670="Recycled Pre-Consumer","Recycled_Pre_Consumer",(IF($G670="Recycled Post-Consumer","Recycled_Post_Consumer",(IF($G670="Sustainably Sourced","Sustainably_sourced","")))))))))))))))),"")</f>
        <v/>
      </c>
      <c r="AE670" s="13" t="e" cm="1">
        <f t="array" aca="1" ref="AE670" ca="1">IF(INDIRECT("$F"&amp;$S670)="","",IF(LEFT(INDIRECT("$F"&amp;$S670),3)="GRS","GRS_RCS_RM",IF((LEFT(INDIRECT("$F"&amp;$S670),3))="RCS","GRS_RCS_RM",IF(INDIRECT("$F"&amp;$S670)="OCS (No Label)","OCS_Conversion_RM",IF(LEFT(INDIRECT("$F"&amp;$S670),3)="OCS","OCS_RM",IF(RIGHT(INDIRECT("$F"&amp;$S670),10)="conversion","GOTS_RM_conversion",IF((LEFT(INDIRECT("$F"&amp;$S670),4))="GOTS","GOTS_RM","Responsible_RM")))))))</f>
        <v>#REF!</v>
      </c>
      <c r="AF670" s="13" t="str" cm="1">
        <f t="array" aca="1" ref="AF670" ca="1">IF($S670="","",INDIRECT("$Z"&amp;$S670))</f>
        <v/>
      </c>
      <c r="AG670" s="155"/>
      <c r="AH670" s="13" t="str" cm="1">
        <f t="array" aca="1" ref="AH670" ca="1">IFERROR(INDIRECT("$ag"&amp;S670),"")</f>
        <v/>
      </c>
      <c r="AI670" s="13" t="e" cm="1">
        <f t="array" aca="1" ref="AI670" ca="1">INDIRECT("O"&amp;S669)</f>
        <v>#REF!</v>
      </c>
      <c r="AJ670" s="13" t="str">
        <f>IF($I670="","",INDEX('Raw Material'!$A$1:$J$75,MATCH(I670,'Raw Material'!$A$1:$A$75,0),(MATCH(G670,'Raw Material'!$A$1:$J$1,0))))</f>
        <v/>
      </c>
      <c r="AK670" s="13" t="str">
        <f t="shared" si="262"/>
        <v>YANLIŞRM</v>
      </c>
      <c r="AL670" s="153" t="str">
        <f t="shared" si="263"/>
        <v/>
      </c>
    </row>
    <row r="671" spans="1:38" ht="16.5" customHeight="1">
      <c r="A671" s="161"/>
      <c r="B671" s="166"/>
      <c r="C671" s="167"/>
      <c r="D671" s="156"/>
      <c r="E671" s="156"/>
      <c r="F671" s="174"/>
      <c r="G671" s="181"/>
      <c r="H671" s="182"/>
      <c r="I671" s="182"/>
      <c r="J671" s="182"/>
      <c r="K671" s="32"/>
      <c r="L671" s="178"/>
      <c r="M671" s="178"/>
      <c r="N671" s="81"/>
      <c r="O671" s="185"/>
      <c r="P671" s="103"/>
      <c r="Q671" s="84" t="str">
        <f t="shared" si="264"/>
        <v/>
      </c>
      <c r="R671" s="159"/>
      <c r="S671" s="28" t="str" cm="1">
        <f t="array" aca="1" ref="S671" ca="1">IF(INDIRECT("A"&amp;114+$U671)&lt;&gt;"",114+$U671,"")</f>
        <v/>
      </c>
      <c r="T671" s="28" t="str">
        <f t="shared" ca="1" si="265"/>
        <v>$B</v>
      </c>
      <c r="U671" s="29">
        <f t="shared" si="271"/>
        <v>552</v>
      </c>
      <c r="V671" s="29">
        <v>46.416666666670302</v>
      </c>
      <c r="W671" s="29">
        <f t="shared" si="276"/>
        <v>46</v>
      </c>
      <c r="X671" s="41" t="str" cm="1">
        <f t="array" aca="1" ref="X671" ca="1">IFERROR(INDEX('PC&amp;PD'!$A$1:$AP$15,ROW('PC&amp;PD'!$A$15),MATCH(INDIRECT(T671),'PC&amp;PD'!$A$1:$AP$1,0)),"")</f>
        <v/>
      </c>
      <c r="Y671" s="13" t="str">
        <f>IF(OR($N671="",$N671=0),"",IF($N671=$E$7,'Extracted info for SC'!$J$6,IF($N671=$D$26,'Extracted info for SC'!$J$7,IF($N671=$E$26,'Extracted info for SC'!$J$8,IF($N671=$F$26,'Extracted info for SC'!$J$9,IF($N671=$G$26,'Extracted info for SC'!$J$10,IF($N671=$H$26,'Extracted info for SC'!$J$11,IF($N671=$I$26,'Extracted info for SC'!$J$12,IF($N671=$J$26,'Extracted info for SC'!$J$13,IF($N671=$K$26,'Extracted info for SC'!$J$14,IF($N671=$L$26,'Extracted info for SC'!$J$15,IF($N671=$M$26,'Extracted info for SC'!$J$16,IF($N671=$N$26,'Extracted info for SC'!$J$17,IF($N671=$O$26,'Extracted info for SC'!$J$18,""))))))))))))))</f>
        <v/>
      </c>
      <c r="Z671" s="155"/>
      <c r="AA671" s="13" t="str">
        <f t="shared" si="261"/>
        <v/>
      </c>
      <c r="AB671" s="155"/>
      <c r="AC671" s="13" t="str">
        <f t="shared" ca="1" si="266"/>
        <v>$AB</v>
      </c>
      <c r="AD671" s="13" t="str" cm="1">
        <f t="array" aca="1" ref="AD671" ca="1">IFERROR(IF((LEFT(INDIRECT("$F"&amp;$S671),4))="GOTS",IF($G671="Organic","GOTS_Organic_raw",(IF($G671="Responsible","GOTS_Responsible",(IF($G671="No Attribute (Conventional)","GOTS_conventional",(IF($G671="Recycled Pre/Post-Consumer","GOTS_pre_post",(IF($G671="In-Conversion","GOTS_in_conversion",(IF($G671="Sustainably Sourced","Sustainably_sourced",""))))))))))),IF($G671="Organic","Organic",(IF($G671="Responsible","Responsible",(IF($G671="No Attribute (Conventional)","No_Attribute_Conventional",(IF($G671="Recycled Pre/Post-Consumer","Recycled_Pre_Post_Consumer",(IF($G671="In-Conversion","In_Conversion",(IF($G671="Recycled Pre-Consumer","Recycled_Pre_Consumer",(IF($G671="Recycled Post-Consumer","Recycled_Post_Consumer",(IF($G671="Sustainably Sourced","Sustainably_sourced","")))))))))))))))),"")</f>
        <v/>
      </c>
      <c r="AE671" s="13" t="e" cm="1">
        <f t="array" aca="1" ref="AE671" ca="1">IF(INDIRECT("$F"&amp;$S671)="","",IF(LEFT(INDIRECT("$F"&amp;$S671),3)="GRS","GRS_RCS_RM",IF((LEFT(INDIRECT("$F"&amp;$S671),3))="RCS","GRS_RCS_RM",IF(INDIRECT("$F"&amp;$S671)="OCS (No Label)","OCS_Conversion_RM",IF(LEFT(INDIRECT("$F"&amp;$S671),3)="OCS","OCS_RM",IF(RIGHT(INDIRECT("$F"&amp;$S671),10)="conversion","GOTS_RM_conversion",IF((LEFT(INDIRECT("$F"&amp;$S671),4))="GOTS","GOTS_RM","Responsible_RM")))))))</f>
        <v>#REF!</v>
      </c>
      <c r="AF671" s="13" t="str" cm="1">
        <f t="array" aca="1" ref="AF671" ca="1">IF($S671="","",INDIRECT("$Z"&amp;$S671))</f>
        <v/>
      </c>
      <c r="AG671" s="155"/>
      <c r="AH671" s="13" t="str" cm="1">
        <f t="array" aca="1" ref="AH671" ca="1">IFERROR(INDIRECT("$ag"&amp;S671),"")</f>
        <v/>
      </c>
      <c r="AI671" s="13" t="e" cm="1">
        <f t="array" aca="1" ref="AI671" ca="1">INDIRECT("O"&amp;S670)</f>
        <v>#REF!</v>
      </c>
      <c r="AJ671" s="13" t="str">
        <f>IF($I671="","",INDEX('Raw Material'!$A$1:$J$75,MATCH(I671,'Raw Material'!$A$1:$A$75,0),(MATCH(G671,'Raw Material'!$A$1:$J$1,0))))</f>
        <v/>
      </c>
      <c r="AK671" s="13" t="str">
        <f t="shared" si="262"/>
        <v>YANLIŞRM</v>
      </c>
      <c r="AL671" s="153" t="str">
        <f t="shared" si="263"/>
        <v/>
      </c>
    </row>
    <row r="672" spans="1:38" ht="16.5" customHeight="1">
      <c r="A672" s="162"/>
      <c r="B672" s="168"/>
      <c r="C672" s="169"/>
      <c r="D672" s="156"/>
      <c r="E672" s="156"/>
      <c r="F672" s="175"/>
      <c r="G672" s="181"/>
      <c r="H672" s="182"/>
      <c r="I672" s="182"/>
      <c r="J672" s="182"/>
      <c r="K672" s="32"/>
      <c r="L672" s="179"/>
      <c r="M672" s="179"/>
      <c r="N672" s="81"/>
      <c r="O672" s="185"/>
      <c r="P672" s="103"/>
      <c r="Q672" s="84" t="str">
        <f t="shared" si="264"/>
        <v/>
      </c>
      <c r="R672" s="159"/>
      <c r="S672" s="28" t="str" cm="1">
        <f t="array" aca="1" ref="S672" ca="1">IF(INDIRECT("A"&amp;114+$U672)&lt;&gt;"",114+$U672,"")</f>
        <v/>
      </c>
      <c r="T672" s="28" t="str">
        <f t="shared" ca="1" si="265"/>
        <v>$B</v>
      </c>
      <c r="U672" s="29">
        <f t="shared" si="271"/>
        <v>552</v>
      </c>
      <c r="V672" s="29">
        <v>46.500000000003602</v>
      </c>
      <c r="W672" s="29">
        <f t="shared" si="276"/>
        <v>46</v>
      </c>
      <c r="X672" s="41" t="str" cm="1">
        <f t="array" aca="1" ref="X672" ca="1">IFERROR(INDEX('PC&amp;PD'!$A$1:$AP$15,ROW('PC&amp;PD'!$A$15),MATCH(INDIRECT(T672),'PC&amp;PD'!$A$1:$AP$1,0)),"")</f>
        <v/>
      </c>
      <c r="Y672" s="13" t="str">
        <f>IF(OR($N672="",$N672=0),"",IF($N672=$E$7,'Extracted info for SC'!$J$6,IF($N672=$D$26,'Extracted info for SC'!$J$7,IF($N672=$E$26,'Extracted info for SC'!$J$8,IF($N672=$F$26,'Extracted info for SC'!$J$9,IF($N672=$G$26,'Extracted info for SC'!$J$10,IF($N672=$H$26,'Extracted info for SC'!$J$11,IF($N672=$I$26,'Extracted info for SC'!$J$12,IF($N672=$J$26,'Extracted info for SC'!$J$13,IF($N672=$K$26,'Extracted info for SC'!$J$14,IF($N672=$L$26,'Extracted info for SC'!$J$15,IF($N672=$M$26,'Extracted info for SC'!$J$16,IF($N672=$N$26,'Extracted info for SC'!$J$17,IF($N672=$O$26,'Extracted info for SC'!$J$18,""))))))))))))))</f>
        <v/>
      </c>
      <c r="Z672" s="155"/>
      <c r="AA672" s="13" t="str">
        <f t="shared" si="261"/>
        <v/>
      </c>
      <c r="AB672" s="155"/>
      <c r="AC672" s="13" t="str">
        <f t="shared" ca="1" si="266"/>
        <v>$AB</v>
      </c>
      <c r="AD672" s="13" t="str" cm="1">
        <f t="array" aca="1" ref="AD672" ca="1">IFERROR(IF((LEFT(INDIRECT("$F"&amp;$S672),4))="GOTS",IF($G672="Organic","GOTS_Organic_raw",(IF($G672="Responsible","GOTS_Responsible",(IF($G672="No Attribute (Conventional)","GOTS_conventional",(IF($G672="Recycled Pre/Post-Consumer","GOTS_pre_post",(IF($G672="In-Conversion","GOTS_in_conversion",(IF($G672="Sustainably Sourced","Sustainably_sourced",""))))))))))),IF($G672="Organic","Organic",(IF($G672="Responsible","Responsible",(IF($G672="No Attribute (Conventional)","No_Attribute_Conventional",(IF($G672="Recycled Pre/Post-Consumer","Recycled_Pre_Post_Consumer",(IF($G672="In-Conversion","In_Conversion",(IF($G672="Recycled Pre-Consumer","Recycled_Pre_Consumer",(IF($G672="Recycled Post-Consumer","Recycled_Post_Consumer",(IF($G672="Sustainably Sourced","Sustainably_sourced","")))))))))))))))),"")</f>
        <v/>
      </c>
      <c r="AE672" s="13" t="e" cm="1">
        <f t="array" aca="1" ref="AE672" ca="1">IF(INDIRECT("$F"&amp;$S672)="","",IF(LEFT(INDIRECT("$F"&amp;$S672),3)="GRS","GRS_RCS_RM",IF((LEFT(INDIRECT("$F"&amp;$S672),3))="RCS","GRS_RCS_RM",IF(INDIRECT("$F"&amp;$S672)="OCS (No Label)","OCS_Conversion_RM",IF(LEFT(INDIRECT("$F"&amp;$S672),3)="OCS","OCS_RM",IF(RIGHT(INDIRECT("$F"&amp;$S672),10)="conversion","GOTS_RM_conversion",IF((LEFT(INDIRECT("$F"&amp;$S672),4))="GOTS","GOTS_RM","Responsible_RM")))))))</f>
        <v>#REF!</v>
      </c>
      <c r="AF672" s="13" t="str" cm="1">
        <f t="array" aca="1" ref="AF672" ca="1">IF($S672="","",INDIRECT("$Z"&amp;$S672))</f>
        <v/>
      </c>
      <c r="AG672" s="155"/>
      <c r="AH672" s="13" t="str" cm="1">
        <f t="array" aca="1" ref="AH672" ca="1">IFERROR(INDIRECT("$ag"&amp;S672),"")</f>
        <v/>
      </c>
      <c r="AI672" s="13" t="e" cm="1">
        <f t="array" aca="1" ref="AI672" ca="1">INDIRECT("O"&amp;S671)</f>
        <v>#REF!</v>
      </c>
      <c r="AJ672" s="13" t="str">
        <f>IF($I672="","",INDEX('Raw Material'!$A$1:$J$75,MATCH(I672,'Raw Material'!$A$1:$A$75,0),(MATCH(G672,'Raw Material'!$A$1:$J$1,0))))</f>
        <v/>
      </c>
      <c r="AK672" s="13" t="str">
        <f t="shared" si="262"/>
        <v>YANLIŞRM</v>
      </c>
      <c r="AL672" s="153" t="str">
        <f t="shared" si="263"/>
        <v/>
      </c>
    </row>
    <row r="673" spans="1:38" ht="16.5" customHeight="1">
      <c r="A673" s="162"/>
      <c r="B673" s="168"/>
      <c r="C673" s="169"/>
      <c r="D673" s="156"/>
      <c r="E673" s="156"/>
      <c r="F673" s="175"/>
      <c r="G673" s="181"/>
      <c r="H673" s="182"/>
      <c r="I673" s="182"/>
      <c r="J673" s="182"/>
      <c r="K673" s="32"/>
      <c r="L673" s="179"/>
      <c r="M673" s="179"/>
      <c r="N673" s="81"/>
      <c r="O673" s="185"/>
      <c r="P673" s="103"/>
      <c r="Q673" s="84" t="str">
        <f t="shared" si="264"/>
        <v/>
      </c>
      <c r="R673" s="159"/>
      <c r="S673" s="28" t="str" cm="1">
        <f t="array" aca="1" ref="S673" ca="1">IF(INDIRECT("A"&amp;114+$U673)&lt;&gt;"",114+$U673,"")</f>
        <v/>
      </c>
      <c r="T673" s="28" t="str">
        <f t="shared" ca="1" si="265"/>
        <v>$B</v>
      </c>
      <c r="U673" s="29">
        <f t="shared" si="271"/>
        <v>552</v>
      </c>
      <c r="V673" s="29">
        <v>46.583333333336903</v>
      </c>
      <c r="W673" s="29">
        <f t="shared" si="276"/>
        <v>46</v>
      </c>
      <c r="X673" s="41" t="str" cm="1">
        <f t="array" aca="1" ref="X673" ca="1">IFERROR(INDEX('PC&amp;PD'!$A$1:$AP$15,ROW('PC&amp;PD'!$A$15),MATCH(INDIRECT(T673),'PC&amp;PD'!$A$1:$AP$1,0)),"")</f>
        <v/>
      </c>
      <c r="Y673" s="13" t="str">
        <f>IF(OR($N673="",$N673=0),"",IF($N673=$E$7,'Extracted info for SC'!$J$6,IF($N673=$D$26,'Extracted info for SC'!$J$7,IF($N673=$E$26,'Extracted info for SC'!$J$8,IF($N673=$F$26,'Extracted info for SC'!$J$9,IF($N673=$G$26,'Extracted info for SC'!$J$10,IF($N673=$H$26,'Extracted info for SC'!$J$11,IF($N673=$I$26,'Extracted info for SC'!$J$12,IF($N673=$J$26,'Extracted info for SC'!$J$13,IF($N673=$K$26,'Extracted info for SC'!$J$14,IF($N673=$L$26,'Extracted info for SC'!$J$15,IF($N673=$M$26,'Extracted info for SC'!$J$16,IF($N673=$N$26,'Extracted info for SC'!$J$17,IF($N673=$O$26,'Extracted info for SC'!$J$18,""))))))))))))))</f>
        <v/>
      </c>
      <c r="Z673" s="155"/>
      <c r="AA673" s="13" t="str">
        <f t="shared" si="261"/>
        <v/>
      </c>
      <c r="AB673" s="155"/>
      <c r="AC673" s="13" t="str">
        <f t="shared" ca="1" si="266"/>
        <v>$AB</v>
      </c>
      <c r="AD673" s="13" t="str" cm="1">
        <f t="array" aca="1" ref="AD673" ca="1">IFERROR(IF((LEFT(INDIRECT("$F"&amp;$S673),4))="GOTS",IF($G673="Organic","GOTS_Organic_raw",(IF($G673="Responsible","GOTS_Responsible",(IF($G673="No Attribute (Conventional)","GOTS_conventional",(IF($G673="Recycled Pre/Post-Consumer","GOTS_pre_post",(IF($G673="In-Conversion","GOTS_in_conversion",(IF($G673="Sustainably Sourced","Sustainably_sourced",""))))))))))),IF($G673="Organic","Organic",(IF($G673="Responsible","Responsible",(IF($G673="No Attribute (Conventional)","No_Attribute_Conventional",(IF($G673="Recycled Pre/Post-Consumer","Recycled_Pre_Post_Consumer",(IF($G673="In-Conversion","In_Conversion",(IF($G673="Recycled Pre-Consumer","Recycled_Pre_Consumer",(IF($G673="Recycled Post-Consumer","Recycled_Post_Consumer",(IF($G673="Sustainably Sourced","Sustainably_sourced","")))))))))))))))),"")</f>
        <v/>
      </c>
      <c r="AE673" s="13" t="e" cm="1">
        <f t="array" aca="1" ref="AE673" ca="1">IF(INDIRECT("$F"&amp;$S673)="","",IF(LEFT(INDIRECT("$F"&amp;$S673),3)="GRS","GRS_RCS_RM",IF((LEFT(INDIRECT("$F"&amp;$S673),3))="RCS","GRS_RCS_RM",IF(INDIRECT("$F"&amp;$S673)="OCS (No Label)","OCS_Conversion_RM",IF(LEFT(INDIRECT("$F"&amp;$S673),3)="OCS","OCS_RM",IF(RIGHT(INDIRECT("$F"&amp;$S673),10)="conversion","GOTS_RM_conversion",IF((LEFT(INDIRECT("$F"&amp;$S673),4))="GOTS","GOTS_RM","Responsible_RM")))))))</f>
        <v>#REF!</v>
      </c>
      <c r="AF673" s="13" t="str" cm="1">
        <f t="array" aca="1" ref="AF673" ca="1">IF($S673="","",INDIRECT("$Z"&amp;$S673))</f>
        <v/>
      </c>
      <c r="AG673" s="155"/>
      <c r="AH673" s="13" t="str" cm="1">
        <f t="array" aca="1" ref="AH673" ca="1">IFERROR(INDIRECT("$ag"&amp;S673),"")</f>
        <v/>
      </c>
      <c r="AI673" s="13" t="e" cm="1">
        <f t="array" aca="1" ref="AI673" ca="1">INDIRECT("O"&amp;S672)</f>
        <v>#REF!</v>
      </c>
      <c r="AJ673" s="13" t="str">
        <f>IF($I673="","",INDEX('Raw Material'!$A$1:$J$75,MATCH(I673,'Raw Material'!$A$1:$A$75,0),(MATCH(G673,'Raw Material'!$A$1:$J$1,0))))</f>
        <v/>
      </c>
      <c r="AK673" s="13" t="str">
        <f t="shared" si="262"/>
        <v>YANLIŞRM</v>
      </c>
      <c r="AL673" s="153" t="str">
        <f t="shared" si="263"/>
        <v/>
      </c>
    </row>
    <row r="674" spans="1:38" ht="16.5" customHeight="1">
      <c r="A674" s="162"/>
      <c r="B674" s="168"/>
      <c r="C674" s="169"/>
      <c r="D674" s="156"/>
      <c r="E674" s="156"/>
      <c r="F674" s="175"/>
      <c r="G674" s="181"/>
      <c r="H674" s="182"/>
      <c r="I674" s="182"/>
      <c r="J674" s="182"/>
      <c r="K674" s="32"/>
      <c r="L674" s="179"/>
      <c r="M674" s="179"/>
      <c r="N674" s="81"/>
      <c r="O674" s="185"/>
      <c r="P674" s="103"/>
      <c r="Q674" s="84" t="str">
        <f t="shared" si="264"/>
        <v/>
      </c>
      <c r="R674" s="159"/>
      <c r="S674" s="28" t="str" cm="1">
        <f t="array" aca="1" ref="S674" ca="1">IF(INDIRECT("A"&amp;114+$U674)&lt;&gt;"",114+$U674,"")</f>
        <v/>
      </c>
      <c r="T674" s="28" t="str">
        <f t="shared" ca="1" si="265"/>
        <v>$B</v>
      </c>
      <c r="U674" s="29">
        <f t="shared" si="271"/>
        <v>552</v>
      </c>
      <c r="V674" s="29">
        <v>46.666666666670302</v>
      </c>
      <c r="W674" s="29">
        <f t="shared" si="276"/>
        <v>46</v>
      </c>
      <c r="X674" s="41" t="str" cm="1">
        <f t="array" aca="1" ref="X674" ca="1">IFERROR(INDEX('PC&amp;PD'!$A$1:$AP$15,ROW('PC&amp;PD'!$A$15),MATCH(INDIRECT(T674),'PC&amp;PD'!$A$1:$AP$1,0)),"")</f>
        <v/>
      </c>
      <c r="Y674" s="13" t="str">
        <f>IF(OR($N674="",$N674=0),"",IF($N674=$E$7,'Extracted info for SC'!$J$6,IF($N674=$D$26,'Extracted info for SC'!$J$7,IF($N674=$E$26,'Extracted info for SC'!$J$8,IF($N674=$F$26,'Extracted info for SC'!$J$9,IF($N674=$G$26,'Extracted info for SC'!$J$10,IF($N674=$H$26,'Extracted info for SC'!$J$11,IF($N674=$I$26,'Extracted info for SC'!$J$12,IF($N674=$J$26,'Extracted info for SC'!$J$13,IF($N674=$K$26,'Extracted info for SC'!$J$14,IF($N674=$L$26,'Extracted info for SC'!$J$15,IF($N674=$M$26,'Extracted info for SC'!$J$16,IF($N674=$N$26,'Extracted info for SC'!$J$17,IF($N674=$O$26,'Extracted info for SC'!$J$18,""))))))))))))))</f>
        <v/>
      </c>
      <c r="Z674" s="155"/>
      <c r="AA674" s="13" t="str">
        <f t="shared" si="261"/>
        <v/>
      </c>
      <c r="AB674" s="155"/>
      <c r="AC674" s="13" t="str">
        <f t="shared" ca="1" si="266"/>
        <v>$AB</v>
      </c>
      <c r="AD674" s="13" t="str" cm="1">
        <f t="array" aca="1" ref="AD674" ca="1">IFERROR(IF((LEFT(INDIRECT("$F"&amp;$S674),4))="GOTS",IF($G674="Organic","GOTS_Organic_raw",(IF($G674="Responsible","GOTS_Responsible",(IF($G674="No Attribute (Conventional)","GOTS_conventional",(IF($G674="Recycled Pre/Post-Consumer","GOTS_pre_post",(IF($G674="In-Conversion","GOTS_in_conversion",(IF($G674="Sustainably Sourced","Sustainably_sourced",""))))))))))),IF($G674="Organic","Organic",(IF($G674="Responsible","Responsible",(IF($G674="No Attribute (Conventional)","No_Attribute_Conventional",(IF($G674="Recycled Pre/Post-Consumer","Recycled_Pre_Post_Consumer",(IF($G674="In-Conversion","In_Conversion",(IF($G674="Recycled Pre-Consumer","Recycled_Pre_Consumer",(IF($G674="Recycled Post-Consumer","Recycled_Post_Consumer",(IF($G674="Sustainably Sourced","Sustainably_sourced","")))))))))))))))),"")</f>
        <v/>
      </c>
      <c r="AE674" s="13" t="e" cm="1">
        <f t="array" aca="1" ref="AE674" ca="1">IF(INDIRECT("$F"&amp;$S674)="","",IF(LEFT(INDIRECT("$F"&amp;$S674),3)="GRS","GRS_RCS_RM",IF((LEFT(INDIRECT("$F"&amp;$S674),3))="RCS","GRS_RCS_RM",IF(INDIRECT("$F"&amp;$S674)="OCS (No Label)","OCS_Conversion_RM",IF(LEFT(INDIRECT("$F"&amp;$S674),3)="OCS","OCS_RM",IF(RIGHT(INDIRECT("$F"&amp;$S674),10)="conversion","GOTS_RM_conversion",IF((LEFT(INDIRECT("$F"&amp;$S674),4))="GOTS","GOTS_RM","Responsible_RM")))))))</f>
        <v>#REF!</v>
      </c>
      <c r="AF674" s="13" t="str" cm="1">
        <f t="array" aca="1" ref="AF674" ca="1">IF($S674="","",INDIRECT("$Z"&amp;$S674))</f>
        <v/>
      </c>
      <c r="AG674" s="155"/>
      <c r="AH674" s="13" t="str" cm="1">
        <f t="array" aca="1" ref="AH674" ca="1">IFERROR(INDIRECT("$ag"&amp;S674),"")</f>
        <v/>
      </c>
      <c r="AI674" s="13" t="e" cm="1">
        <f t="array" aca="1" ref="AI674" ca="1">INDIRECT("O"&amp;S673)</f>
        <v>#REF!</v>
      </c>
      <c r="AJ674" s="13" t="str">
        <f>IF($I674="","",INDEX('Raw Material'!$A$1:$J$75,MATCH(I674,'Raw Material'!$A$1:$A$75,0),(MATCH(G674,'Raw Material'!$A$1:$J$1,0))))</f>
        <v/>
      </c>
      <c r="AK674" s="13" t="str">
        <f t="shared" si="262"/>
        <v>YANLIŞRM</v>
      </c>
      <c r="AL674" s="153" t="str">
        <f t="shared" si="263"/>
        <v/>
      </c>
    </row>
    <row r="675" spans="1:38" ht="16.5" customHeight="1">
      <c r="A675" s="162"/>
      <c r="B675" s="168"/>
      <c r="C675" s="169"/>
      <c r="D675" s="156"/>
      <c r="E675" s="156"/>
      <c r="F675" s="175"/>
      <c r="G675" s="181"/>
      <c r="H675" s="182"/>
      <c r="I675" s="182"/>
      <c r="J675" s="182"/>
      <c r="K675" s="32"/>
      <c r="L675" s="179"/>
      <c r="M675" s="179"/>
      <c r="N675" s="81"/>
      <c r="O675" s="185"/>
      <c r="P675" s="103"/>
      <c r="Q675" s="84" t="str">
        <f t="shared" si="264"/>
        <v/>
      </c>
      <c r="R675" s="159"/>
      <c r="S675" s="28" t="str" cm="1">
        <f t="array" aca="1" ref="S675" ca="1">IF(INDIRECT("A"&amp;114+$U675)&lt;&gt;"",114+$U675,"")</f>
        <v/>
      </c>
      <c r="T675" s="28" t="str">
        <f t="shared" ca="1" si="265"/>
        <v>$B</v>
      </c>
      <c r="U675" s="29">
        <f t="shared" si="271"/>
        <v>552</v>
      </c>
      <c r="V675" s="29">
        <v>46.750000000003602</v>
      </c>
      <c r="W675" s="29">
        <f t="shared" si="276"/>
        <v>46</v>
      </c>
      <c r="X675" s="41" t="str" cm="1">
        <f t="array" aca="1" ref="X675" ca="1">IFERROR(INDEX('PC&amp;PD'!$A$1:$AP$15,ROW('PC&amp;PD'!$A$15),MATCH(INDIRECT(T675),'PC&amp;PD'!$A$1:$AP$1,0)),"")</f>
        <v/>
      </c>
      <c r="Y675" s="13" t="str">
        <f>IF(OR($N675="",$N675=0),"",IF($N675=$E$7,'Extracted info for SC'!$J$6,IF($N675=$D$26,'Extracted info for SC'!$J$7,IF($N675=$E$26,'Extracted info for SC'!$J$8,IF($N675=$F$26,'Extracted info for SC'!$J$9,IF($N675=$G$26,'Extracted info for SC'!$J$10,IF($N675=$H$26,'Extracted info for SC'!$J$11,IF($N675=$I$26,'Extracted info for SC'!$J$12,IF($N675=$J$26,'Extracted info for SC'!$J$13,IF($N675=$K$26,'Extracted info for SC'!$J$14,IF($N675=$L$26,'Extracted info for SC'!$J$15,IF($N675=$M$26,'Extracted info for SC'!$J$16,IF($N675=$N$26,'Extracted info for SC'!$J$17,IF($N675=$O$26,'Extracted info for SC'!$J$18,""))))))))))))))</f>
        <v/>
      </c>
      <c r="Z675" s="155"/>
      <c r="AA675" s="13" t="str">
        <f t="shared" si="261"/>
        <v/>
      </c>
      <c r="AB675" s="155"/>
      <c r="AC675" s="13" t="str">
        <f t="shared" ca="1" si="266"/>
        <v>$AB</v>
      </c>
      <c r="AD675" s="13" t="str" cm="1">
        <f t="array" aca="1" ref="AD675" ca="1">IFERROR(IF((LEFT(INDIRECT("$F"&amp;$S675),4))="GOTS",IF($G675="Organic","GOTS_Organic_raw",(IF($G675="Responsible","GOTS_Responsible",(IF($G675="No Attribute (Conventional)","GOTS_conventional",(IF($G675="Recycled Pre/Post-Consumer","GOTS_pre_post",(IF($G675="In-Conversion","GOTS_in_conversion",(IF($G675="Sustainably Sourced","Sustainably_sourced",""))))))))))),IF($G675="Organic","Organic",(IF($G675="Responsible","Responsible",(IF($G675="No Attribute (Conventional)","No_Attribute_Conventional",(IF($G675="Recycled Pre/Post-Consumer","Recycled_Pre_Post_Consumer",(IF($G675="In-Conversion","In_Conversion",(IF($G675="Recycled Pre-Consumer","Recycled_Pre_Consumer",(IF($G675="Recycled Post-Consumer","Recycled_Post_Consumer",(IF($G675="Sustainably Sourced","Sustainably_sourced","")))))))))))))))),"")</f>
        <v/>
      </c>
      <c r="AE675" s="13" t="e" cm="1">
        <f t="array" aca="1" ref="AE675" ca="1">IF(INDIRECT("$F"&amp;$S675)="","",IF(LEFT(INDIRECT("$F"&amp;$S675),3)="GRS","GRS_RCS_RM",IF((LEFT(INDIRECT("$F"&amp;$S675),3))="RCS","GRS_RCS_RM",IF(INDIRECT("$F"&amp;$S675)="OCS (No Label)","OCS_Conversion_RM",IF(LEFT(INDIRECT("$F"&amp;$S675),3)="OCS","OCS_RM",IF(RIGHT(INDIRECT("$F"&amp;$S675),10)="conversion","GOTS_RM_conversion",IF((LEFT(INDIRECT("$F"&amp;$S675),4))="GOTS","GOTS_RM","Responsible_RM")))))))</f>
        <v>#REF!</v>
      </c>
      <c r="AF675" s="13" t="str" cm="1">
        <f t="array" aca="1" ref="AF675" ca="1">IF($S675="","",INDIRECT("$Z"&amp;$S675))</f>
        <v/>
      </c>
      <c r="AG675" s="155"/>
      <c r="AH675" s="13" t="str" cm="1">
        <f t="array" aca="1" ref="AH675" ca="1">IFERROR(INDIRECT("$ag"&amp;S675),"")</f>
        <v/>
      </c>
      <c r="AI675" s="13" t="e" cm="1">
        <f t="array" aca="1" ref="AI675" ca="1">INDIRECT("O"&amp;S674)</f>
        <v>#REF!</v>
      </c>
      <c r="AJ675" s="13" t="str">
        <f>IF($I675="","",INDEX('Raw Material'!$A$1:$J$75,MATCH(I675,'Raw Material'!$A$1:$A$75,0),(MATCH(G675,'Raw Material'!$A$1:$J$1,0))))</f>
        <v/>
      </c>
      <c r="AK675" s="13" t="str">
        <f t="shared" si="262"/>
        <v>YANLIŞRM</v>
      </c>
      <c r="AL675" s="153" t="str">
        <f t="shared" si="263"/>
        <v/>
      </c>
    </row>
    <row r="676" spans="1:38" ht="16.5" customHeight="1">
      <c r="A676" s="162"/>
      <c r="B676" s="168"/>
      <c r="C676" s="169"/>
      <c r="D676" s="156"/>
      <c r="E676" s="156"/>
      <c r="F676" s="175"/>
      <c r="G676" s="181"/>
      <c r="H676" s="182"/>
      <c r="I676" s="182"/>
      <c r="J676" s="182"/>
      <c r="K676" s="32"/>
      <c r="L676" s="179"/>
      <c r="M676" s="179"/>
      <c r="N676" s="81"/>
      <c r="O676" s="185"/>
      <c r="P676" s="103"/>
      <c r="Q676" s="84" t="str">
        <f t="shared" si="264"/>
        <v/>
      </c>
      <c r="R676" s="159"/>
      <c r="S676" s="28" t="str" cm="1">
        <f t="array" aca="1" ref="S676" ca="1">IF(INDIRECT("A"&amp;114+$U676)&lt;&gt;"",114+$U676,"")</f>
        <v/>
      </c>
      <c r="T676" s="28" t="str">
        <f t="shared" ca="1" si="265"/>
        <v>$B</v>
      </c>
      <c r="U676" s="29">
        <f t="shared" si="271"/>
        <v>552</v>
      </c>
      <c r="V676" s="29">
        <v>46.833333333337002</v>
      </c>
      <c r="W676" s="29">
        <f t="shared" si="276"/>
        <v>46</v>
      </c>
      <c r="X676" s="41" t="str" cm="1">
        <f t="array" aca="1" ref="X676" ca="1">IFERROR(INDEX('PC&amp;PD'!$A$1:$AP$15,ROW('PC&amp;PD'!$A$15),MATCH(INDIRECT(T676),'PC&amp;PD'!$A$1:$AP$1,0)),"")</f>
        <v/>
      </c>
      <c r="Y676" s="13" t="str">
        <f>IF(OR($N676="",$N676=0),"",IF($N676=$E$7,'Extracted info for SC'!$J$6,IF($N676=$D$26,'Extracted info for SC'!$J$7,IF($N676=$E$26,'Extracted info for SC'!$J$8,IF($N676=$F$26,'Extracted info for SC'!$J$9,IF($N676=$G$26,'Extracted info for SC'!$J$10,IF($N676=$H$26,'Extracted info for SC'!$J$11,IF($N676=$I$26,'Extracted info for SC'!$J$12,IF($N676=$J$26,'Extracted info for SC'!$J$13,IF($N676=$K$26,'Extracted info for SC'!$J$14,IF($N676=$L$26,'Extracted info for SC'!$J$15,IF($N676=$M$26,'Extracted info for SC'!$J$16,IF($N676=$N$26,'Extracted info for SC'!$J$17,IF($N676=$O$26,'Extracted info for SC'!$J$18,""))))))))))))))</f>
        <v/>
      </c>
      <c r="Z676" s="155"/>
      <c r="AA676" s="13" t="str">
        <f t="shared" si="261"/>
        <v/>
      </c>
      <c r="AB676" s="155"/>
      <c r="AC676" s="13" t="str">
        <f t="shared" ca="1" si="266"/>
        <v>$AB</v>
      </c>
      <c r="AD676" s="13" t="str" cm="1">
        <f t="array" aca="1" ref="AD676" ca="1">IFERROR(IF((LEFT(INDIRECT("$F"&amp;$S676),4))="GOTS",IF($G676="Organic","GOTS_Organic_raw",(IF($G676="Responsible","GOTS_Responsible",(IF($G676="No Attribute (Conventional)","GOTS_conventional",(IF($G676="Recycled Pre/Post-Consumer","GOTS_pre_post",(IF($G676="In-Conversion","GOTS_in_conversion",(IF($G676="Sustainably Sourced","Sustainably_sourced",""))))))))))),IF($G676="Organic","Organic",(IF($G676="Responsible","Responsible",(IF($G676="No Attribute (Conventional)","No_Attribute_Conventional",(IF($G676="Recycled Pre/Post-Consumer","Recycled_Pre_Post_Consumer",(IF($G676="In-Conversion","In_Conversion",(IF($G676="Recycled Pre-Consumer","Recycled_Pre_Consumer",(IF($G676="Recycled Post-Consumer","Recycled_Post_Consumer",(IF($G676="Sustainably Sourced","Sustainably_sourced","")))))))))))))))),"")</f>
        <v/>
      </c>
      <c r="AE676" s="13" t="e" cm="1">
        <f t="array" aca="1" ref="AE676" ca="1">IF(INDIRECT("$F"&amp;$S676)="","",IF(LEFT(INDIRECT("$F"&amp;$S676),3)="GRS","GRS_RCS_RM",IF((LEFT(INDIRECT("$F"&amp;$S676),3))="RCS","GRS_RCS_RM",IF(INDIRECT("$F"&amp;$S676)="OCS (No Label)","OCS_Conversion_RM",IF(LEFT(INDIRECT("$F"&amp;$S676),3)="OCS","OCS_RM",IF(RIGHT(INDIRECT("$F"&amp;$S676),10)="conversion","GOTS_RM_conversion",IF((LEFT(INDIRECT("$F"&amp;$S676),4))="GOTS","GOTS_RM","Responsible_RM")))))))</f>
        <v>#REF!</v>
      </c>
      <c r="AF676" s="13" t="str" cm="1">
        <f t="array" aca="1" ref="AF676" ca="1">IF($S676="","",INDIRECT("$Z"&amp;$S676))</f>
        <v/>
      </c>
      <c r="AG676" s="155"/>
      <c r="AH676" s="13" t="str" cm="1">
        <f t="array" aca="1" ref="AH676" ca="1">IFERROR(INDIRECT("$ag"&amp;S676),"")</f>
        <v/>
      </c>
      <c r="AI676" s="13" t="e" cm="1">
        <f t="array" aca="1" ref="AI676" ca="1">INDIRECT("O"&amp;S675)</f>
        <v>#REF!</v>
      </c>
      <c r="AJ676" s="13" t="str">
        <f>IF($I676="","",INDEX('Raw Material'!$A$1:$J$75,MATCH(I676,'Raw Material'!$A$1:$A$75,0),(MATCH(G676,'Raw Material'!$A$1:$J$1,0))))</f>
        <v/>
      </c>
      <c r="AK676" s="13" t="str">
        <f t="shared" si="262"/>
        <v>YANLIŞRM</v>
      </c>
      <c r="AL676" s="153" t="str">
        <f t="shared" si="263"/>
        <v/>
      </c>
    </row>
    <row r="677" spans="1:38" ht="16.5" customHeight="1" thickBot="1">
      <c r="A677" s="163"/>
      <c r="B677" s="170"/>
      <c r="C677" s="171"/>
      <c r="D677" s="156"/>
      <c r="E677" s="156"/>
      <c r="F677" s="176"/>
      <c r="G677" s="157"/>
      <c r="H677" s="158"/>
      <c r="I677" s="158"/>
      <c r="J677" s="158"/>
      <c r="K677" s="33"/>
      <c r="L677" s="180"/>
      <c r="M677" s="180"/>
      <c r="N677" s="82"/>
      <c r="O677" s="186"/>
      <c r="P677" s="103"/>
      <c r="Q677" s="84" t="str">
        <f t="shared" si="264"/>
        <v/>
      </c>
      <c r="R677" s="159"/>
      <c r="S677" s="28" t="str" cm="1">
        <f t="array" aca="1" ref="S677" ca="1">IF(INDIRECT("A"&amp;114+$U677)&lt;&gt;"",114+$U677,"")</f>
        <v/>
      </c>
      <c r="T677" s="28" t="str">
        <f t="shared" ca="1" si="265"/>
        <v>$B</v>
      </c>
      <c r="U677" s="29">
        <f t="shared" si="271"/>
        <v>552</v>
      </c>
      <c r="V677" s="29">
        <v>46.916666666670302</v>
      </c>
      <c r="W677" s="29">
        <f t="shared" si="276"/>
        <v>46</v>
      </c>
      <c r="X677" s="41" t="str" cm="1">
        <f t="array" aca="1" ref="X677" ca="1">IFERROR(INDEX('PC&amp;PD'!$A$1:$AP$15,ROW('PC&amp;PD'!$A$15),MATCH(INDIRECT(T677),'PC&amp;PD'!$A$1:$AP$1,0)),"")</f>
        <v/>
      </c>
      <c r="Y677" s="13" t="str">
        <f>IF(OR($N677="",$N677=0),"",IF($N677=$E$7,'Extracted info for SC'!$J$6,IF($N677=$D$26,'Extracted info for SC'!$J$7,IF($N677=$E$26,'Extracted info for SC'!$J$8,IF($N677=$F$26,'Extracted info for SC'!$J$9,IF($N677=$G$26,'Extracted info for SC'!$J$10,IF($N677=$H$26,'Extracted info for SC'!$J$11,IF($N677=$I$26,'Extracted info for SC'!$J$12,IF($N677=$J$26,'Extracted info for SC'!$J$13,IF($N677=$K$26,'Extracted info for SC'!$J$14,IF($N677=$L$26,'Extracted info for SC'!$J$15,IF($N677=$M$26,'Extracted info for SC'!$J$16,IF($N677=$N$26,'Extracted info for SC'!$J$17,IF($N677=$O$26,'Extracted info for SC'!$J$18,""))))))))))))))</f>
        <v/>
      </c>
      <c r="Z677" s="155"/>
      <c r="AA677" s="13" t="str">
        <f t="shared" si="261"/>
        <v/>
      </c>
      <c r="AB677" s="155"/>
      <c r="AC677" s="13" t="str">
        <f t="shared" ca="1" si="266"/>
        <v>$AB</v>
      </c>
      <c r="AD677" s="13" t="str" cm="1">
        <f t="array" aca="1" ref="AD677" ca="1">IFERROR(IF((LEFT(INDIRECT("$F"&amp;$S677),4))="GOTS",IF($G677="Organic","GOTS_Organic_raw",(IF($G677="Responsible","GOTS_Responsible",(IF($G677="No Attribute (Conventional)","GOTS_conventional",(IF($G677="Recycled Pre/Post-Consumer","GOTS_pre_post",(IF($G677="In-Conversion","GOTS_in_conversion",(IF($G677="Sustainably Sourced","Sustainably_sourced",""))))))))))),IF($G677="Organic","Organic",(IF($G677="Responsible","Responsible",(IF($G677="No Attribute (Conventional)","No_Attribute_Conventional",(IF($G677="Recycled Pre/Post-Consumer","Recycled_Pre_Post_Consumer",(IF($G677="In-Conversion","In_Conversion",(IF($G677="Recycled Pre-Consumer","Recycled_Pre_Consumer",(IF($G677="Recycled Post-Consumer","Recycled_Post_Consumer",(IF($G677="Sustainably Sourced","Sustainably_sourced","")))))))))))))))),"")</f>
        <v/>
      </c>
      <c r="AE677" s="13" t="e" cm="1">
        <f t="array" aca="1" ref="AE677" ca="1">IF(INDIRECT("$F"&amp;$S677)="","",IF(LEFT(INDIRECT("$F"&amp;$S677),3)="GRS","GRS_RCS_RM",IF((LEFT(INDIRECT("$F"&amp;$S677),3))="RCS","GRS_RCS_RM",IF(INDIRECT("$F"&amp;$S677)="OCS (No Label)","OCS_Conversion_RM",IF(LEFT(INDIRECT("$F"&amp;$S677),3)="OCS","OCS_RM",IF(RIGHT(INDIRECT("$F"&amp;$S677),10)="conversion","GOTS_RM_conversion",IF((LEFT(INDIRECT("$F"&amp;$S677),4))="GOTS","GOTS_RM","Responsible_RM")))))))</f>
        <v>#REF!</v>
      </c>
      <c r="AF677" s="13" t="str" cm="1">
        <f t="array" aca="1" ref="AF677" ca="1">IF($S677="","",INDIRECT("$Z"&amp;$S677))</f>
        <v/>
      </c>
      <c r="AG677" s="155"/>
      <c r="AH677" s="13" t="str" cm="1">
        <f t="array" aca="1" ref="AH677" ca="1">IFERROR(INDIRECT("$ag"&amp;S677),"")</f>
        <v/>
      </c>
      <c r="AI677" s="13" t="e" cm="1">
        <f t="array" aca="1" ref="AI677" ca="1">INDIRECT("O"&amp;S676)</f>
        <v>#REF!</v>
      </c>
      <c r="AJ677" s="13" t="str">
        <f>IF($I677="","",INDEX('Raw Material'!$A$1:$J$75,MATCH(I677,'Raw Material'!$A$1:$A$75,0),(MATCH(G677,'Raw Material'!$A$1:$J$1,0))))</f>
        <v/>
      </c>
      <c r="AK677" s="13" t="str">
        <f t="shared" si="262"/>
        <v>YANLIŞRM</v>
      </c>
      <c r="AL677" s="153" t="str">
        <f t="shared" si="263"/>
        <v/>
      </c>
    </row>
    <row r="678" spans="1:38" ht="16.5" customHeight="1">
      <c r="A678" s="160" t="str">
        <f>IF(B678="","",COUNTA($B$114:$B678))</f>
        <v/>
      </c>
      <c r="B678" s="164"/>
      <c r="C678" s="165"/>
      <c r="D678" s="183"/>
      <c r="E678" s="183"/>
      <c r="F678" s="172"/>
      <c r="G678" s="212"/>
      <c r="H678" s="206"/>
      <c r="I678" s="206"/>
      <c r="J678" s="206"/>
      <c r="K678" s="31"/>
      <c r="L678" s="177" t="str">
        <f t="shared" ref="L678" si="286">IF(R678="","",LEFT(R678,LEN(R678)-2))</f>
        <v/>
      </c>
      <c r="M678" s="177"/>
      <c r="N678" s="80"/>
      <c r="O678" s="184"/>
      <c r="P678" s="103"/>
      <c r="Q678" s="84" t="str">
        <f t="shared" si="264"/>
        <v/>
      </c>
      <c r="R678" s="159" t="str">
        <f t="shared" ref="R678" si="287">CONCATENATE($Q678,Q679,Q680,Q681,Q682,Q683,$Q684,$Q685,$Q686,$Q687,Q688,Q689)</f>
        <v/>
      </c>
      <c r="S678" s="28" t="str" cm="1">
        <f t="array" aca="1" ref="S678" ca="1">IF(INDIRECT("A"&amp;114+$U678)&lt;&gt;"",114+$U678,"")</f>
        <v/>
      </c>
      <c r="T678" s="28" t="str">
        <f t="shared" ca="1" si="265"/>
        <v>$B</v>
      </c>
      <c r="U678" s="29">
        <f t="shared" si="271"/>
        <v>564</v>
      </c>
      <c r="V678" s="29">
        <v>47.000000000003602</v>
      </c>
      <c r="W678" s="29">
        <f t="shared" si="276"/>
        <v>47</v>
      </c>
      <c r="X678" s="41" t="str" cm="1">
        <f t="array" aca="1" ref="X678" ca="1">IFERROR(INDEX('PC&amp;PD'!$A$1:$AP$15,ROW('PC&amp;PD'!$A$15),MATCH(INDIRECT(T678),'PC&amp;PD'!$A$1:$AP$1,0)),"")</f>
        <v/>
      </c>
      <c r="Y678" s="13" t="str">
        <f>IF(OR($N678="",$N678=0),"",IF($N678=$E$7,'Extracted info for SC'!$J$6,IF($N678=$D$26,'Extracted info for SC'!$J$7,IF($N678=$E$26,'Extracted info for SC'!$J$8,IF($N678=$F$26,'Extracted info for SC'!$J$9,IF($N678=$G$26,'Extracted info for SC'!$J$10,IF($N678=$H$26,'Extracted info for SC'!$J$11,IF($N678=$I$26,'Extracted info for SC'!$J$12,IF($N678=$J$26,'Extracted info for SC'!$J$13,IF($N678=$K$26,'Extracted info for SC'!$J$14,IF($N678=$L$26,'Extracted info for SC'!$J$15,IF($N678=$M$26,'Extracted info for SC'!$J$16,IF($N678=$N$26,'Extracted info for SC'!$J$17,IF($N678=$O$26,'Extracted info for SC'!$J$18,""))))))))))))))</f>
        <v/>
      </c>
      <c r="Z678" s="155" t="str">
        <f t="shared" ref="Z678" si="288">IFERROR(IF($F678="OCS 100","OCS (OCS 100)",IF($F678="OCS Blended","OCS (OCS Blended)",IF($F678="OCS (No Label)","OCS (No Label)",IF($F678="RCS 100","RCS (RCS 100)",IF($F678="RCS Blended","RCS (RCS Blended)",IF($F678="GRS","GRS (GRS)",IF($F678="GRS (No Label)", "GRS (No Label)",IF($F678="RDS","RDS (RDS)",IF($F678="RWS","RWS (RWS)",IF($F678="RAS","RAS (RAS)",IF($F678="RMS","RMS (RMS)",IF($F678="GOTS Organic","GOTS (Organic)",IF($F678="GOTS Made with organic","GOTS (Made with Organic)",IF($F678="GOTS Organic - in conversion","GOTS (Organic - In Conversion)",IF($F678="GOTS Made with organic - in conversion","GOTS (Made with Organic - In Conversion)",""))))))))))))))),"")</f>
        <v/>
      </c>
      <c r="AA678" s="13" t="str">
        <f t="shared" si="261"/>
        <v/>
      </c>
      <c r="AB678" s="155" t="str">
        <f t="shared" ref="AB678" si="289">IFERROR(IF($F678="OCS 100", "OCS_100",IF($F678="OCS Blended", "OCS_Blended",IF($F678="OCS (No Label)", "OCS_No_Label",IF($F678="RCS 100", "RCS_100",IF($F678="RCS Blended","RCS_Blended",IF($F678="GRS","GRS",IF($F678="GRS (No Label)", "GRS_No_Label",IF($F678="RDS","RDS",IF($F678="RWS","RWS",IF($F678="RMS","RMS",IF($F678="GOTS Organic","GOTS_Organic",IF($F678="GOTS Made with organic","GOTS_Made_with_organic",IF($F678="GOTS Organic - in conversion","GOTS_Organic_in_Conversion",IF($F678="GOTS Made with organic - in conversion","GOTS_Made_with_Organic_in_Conversion",IF($F678="RAS","RAS",""))))))))))))))),"")</f>
        <v/>
      </c>
      <c r="AC678" s="13" t="str">
        <f t="shared" ca="1" si="266"/>
        <v>$AB</v>
      </c>
      <c r="AD678" s="13" t="str" cm="1">
        <f t="array" aca="1" ref="AD678" ca="1">IFERROR(IF((LEFT(INDIRECT("$F"&amp;$S678),4))="GOTS",IF($G678="Organic","GOTS_Organic_raw",(IF($G678="Responsible","GOTS_Responsible",(IF($G678="No Attribute (Conventional)","GOTS_conventional",(IF($G678="Recycled Pre/Post-Consumer","GOTS_pre_post",(IF($G678="In-Conversion","GOTS_in_conversion",(IF($G678="Sustainably Sourced","Sustainably_sourced",""))))))))))),IF($G678="Organic","Organic",(IF($G678="Responsible","Responsible",(IF($G678="No Attribute (Conventional)","No_Attribute_Conventional",(IF($G678="Recycled Pre/Post-Consumer","Recycled_Pre_Post_Consumer",(IF($G678="In-Conversion","In_Conversion",(IF($G678="Recycled Pre-Consumer","Recycled_Pre_Consumer",(IF($G678="Recycled Post-Consumer","Recycled_Post_Consumer",(IF($G678="Sustainably Sourced","Sustainably_sourced","")))))))))))))))),"")</f>
        <v/>
      </c>
      <c r="AE678" s="13" t="e" cm="1">
        <f t="array" aca="1" ref="AE678" ca="1">IF(INDIRECT("$F"&amp;$S678)="","",IF(LEFT(INDIRECT("$F"&amp;$S678),3)="GRS","GRS_RCS_RM",IF((LEFT(INDIRECT("$F"&amp;$S678),3))="RCS","GRS_RCS_RM",IF(INDIRECT("$F"&amp;$S678)="OCS (No Label)","OCS_Conversion_RM",IF(LEFT(INDIRECT("$F"&amp;$S678),3)="OCS","OCS_RM",IF(RIGHT(INDIRECT("$F"&amp;$S678),10)="conversion","GOTS_RM_conversion",IF((LEFT(INDIRECT("$F"&amp;$S678),4))="GOTS","GOTS_RM","Responsible_RM")))))))</f>
        <v>#REF!</v>
      </c>
      <c r="AF678" s="13" t="str" cm="1">
        <f t="array" aca="1" ref="AF678" ca="1">IF($S678="","",INDIRECT("$Z"&amp;$S678))</f>
        <v/>
      </c>
      <c r="AG678" s="155" t="str">
        <f t="shared" si="281"/>
        <v/>
      </c>
      <c r="AH678" s="13" t="str" cm="1">
        <f t="array" aca="1" ref="AH678" ca="1">IFERROR(INDIRECT("$ag"&amp;S678),"")</f>
        <v/>
      </c>
      <c r="AI678" s="13" t="e" cm="1">
        <f t="array" aca="1" ref="AI678" ca="1">INDIRECT("O"&amp;S677)</f>
        <v>#REF!</v>
      </c>
      <c r="AJ678" s="13" t="str">
        <f>IF($I678="","",INDEX('Raw Material'!$A$1:$J$75,MATCH(I678,'Raw Material'!$A$1:$A$75,0),(MATCH(G678,'Raw Material'!$A$1:$J$1,0))))</f>
        <v/>
      </c>
      <c r="AK678" s="13" t="str">
        <f t="shared" si="262"/>
        <v>YANLIŞRM</v>
      </c>
      <c r="AL678" s="153" t="str">
        <f t="shared" si="263"/>
        <v/>
      </c>
    </row>
    <row r="679" spans="1:38" ht="16.5" customHeight="1">
      <c r="A679" s="161"/>
      <c r="B679" s="166"/>
      <c r="C679" s="167"/>
      <c r="D679" s="156"/>
      <c r="E679" s="156"/>
      <c r="F679" s="173"/>
      <c r="G679" s="181"/>
      <c r="H679" s="182"/>
      <c r="I679" s="182"/>
      <c r="J679" s="182"/>
      <c r="K679" s="32"/>
      <c r="L679" s="178"/>
      <c r="M679" s="178"/>
      <c r="N679" s="81"/>
      <c r="O679" s="185"/>
      <c r="P679" s="103"/>
      <c r="Q679" s="84" t="str">
        <f t="shared" si="264"/>
        <v/>
      </c>
      <c r="R679" s="159"/>
      <c r="S679" s="28" t="str" cm="1">
        <f t="array" aca="1" ref="S679" ca="1">IF(INDIRECT("A"&amp;114+$U679)&lt;&gt;"",114+$U679,"")</f>
        <v/>
      </c>
      <c r="T679" s="28" t="str">
        <f t="shared" ca="1" si="265"/>
        <v>$B</v>
      </c>
      <c r="U679" s="29">
        <f t="shared" si="271"/>
        <v>564</v>
      </c>
      <c r="V679" s="29">
        <v>47.083333333337002</v>
      </c>
      <c r="W679" s="29">
        <f t="shared" si="276"/>
        <v>47</v>
      </c>
      <c r="X679" s="41" t="str" cm="1">
        <f t="array" aca="1" ref="X679" ca="1">IFERROR(INDEX('PC&amp;PD'!$A$1:$AP$15,ROW('PC&amp;PD'!$A$15),MATCH(INDIRECT(T679),'PC&amp;PD'!$A$1:$AP$1,0)),"")</f>
        <v/>
      </c>
      <c r="Y679" s="13" t="str">
        <f>IF(OR($N679="",$N679=0),"",IF($N679=$E$7,'Extracted info for SC'!$J$6,IF($N679=$D$26,'Extracted info for SC'!$J$7,IF($N679=$E$26,'Extracted info for SC'!$J$8,IF($N679=$F$26,'Extracted info for SC'!$J$9,IF($N679=$G$26,'Extracted info for SC'!$J$10,IF($N679=$H$26,'Extracted info for SC'!$J$11,IF($N679=$I$26,'Extracted info for SC'!$J$12,IF($N679=$J$26,'Extracted info for SC'!$J$13,IF($N679=$K$26,'Extracted info for SC'!$J$14,IF($N679=$L$26,'Extracted info for SC'!$J$15,IF($N679=$M$26,'Extracted info for SC'!$J$16,IF($N679=$N$26,'Extracted info for SC'!$J$17,IF($N679=$O$26,'Extracted info for SC'!$J$18,""))))))))))))))</f>
        <v/>
      </c>
      <c r="Z679" s="155"/>
      <c r="AA679" s="13" t="str">
        <f t="shared" si="261"/>
        <v/>
      </c>
      <c r="AB679" s="155"/>
      <c r="AC679" s="13" t="str">
        <f t="shared" ca="1" si="266"/>
        <v>$AB</v>
      </c>
      <c r="AD679" s="13" t="str" cm="1">
        <f t="array" aca="1" ref="AD679" ca="1">IFERROR(IF((LEFT(INDIRECT("$F"&amp;$S679),4))="GOTS",IF($G679="Organic","GOTS_Organic_raw",(IF($G679="Responsible","GOTS_Responsible",(IF($G679="No Attribute (Conventional)","GOTS_conventional",(IF($G679="Recycled Pre/Post-Consumer","GOTS_pre_post",(IF($G679="In-Conversion","GOTS_in_conversion",(IF($G679="Sustainably Sourced","Sustainably_sourced",""))))))))))),IF($G679="Organic","Organic",(IF($G679="Responsible","Responsible",(IF($G679="No Attribute (Conventional)","No_Attribute_Conventional",(IF($G679="Recycled Pre/Post-Consumer","Recycled_Pre_Post_Consumer",(IF($G679="In-Conversion","In_Conversion",(IF($G679="Recycled Pre-Consumer","Recycled_Pre_Consumer",(IF($G679="Recycled Post-Consumer","Recycled_Post_Consumer",(IF($G679="Sustainably Sourced","Sustainably_sourced","")))))))))))))))),"")</f>
        <v/>
      </c>
      <c r="AE679" s="13" t="e" cm="1">
        <f t="array" aca="1" ref="AE679" ca="1">IF(INDIRECT("$F"&amp;$S679)="","",IF(LEFT(INDIRECT("$F"&amp;$S679),3)="GRS","GRS_RCS_RM",IF((LEFT(INDIRECT("$F"&amp;$S679),3))="RCS","GRS_RCS_RM",IF(INDIRECT("$F"&amp;$S679)="OCS (No Label)","OCS_Conversion_RM",IF(LEFT(INDIRECT("$F"&amp;$S679),3)="OCS","OCS_RM",IF(RIGHT(INDIRECT("$F"&amp;$S679),10)="conversion","GOTS_RM_conversion",IF((LEFT(INDIRECT("$F"&amp;$S679),4))="GOTS","GOTS_RM","Responsible_RM")))))))</f>
        <v>#REF!</v>
      </c>
      <c r="AF679" s="13" t="str" cm="1">
        <f t="array" aca="1" ref="AF679" ca="1">IF($S679="","",INDIRECT("$Z"&amp;$S679))</f>
        <v/>
      </c>
      <c r="AG679" s="155"/>
      <c r="AH679" s="13" t="str" cm="1">
        <f t="array" aca="1" ref="AH679" ca="1">IFERROR(INDIRECT("$ag"&amp;S679),"")</f>
        <v/>
      </c>
      <c r="AI679" s="13" t="e" cm="1">
        <f t="array" aca="1" ref="AI679" ca="1">INDIRECT("O"&amp;S678)</f>
        <v>#REF!</v>
      </c>
      <c r="AJ679" s="13" t="str">
        <f>IF($I679="","",INDEX('Raw Material'!$A$1:$J$75,MATCH(I679,'Raw Material'!$A$1:$A$75,0),(MATCH(G679,'Raw Material'!$A$1:$J$1,0))))</f>
        <v/>
      </c>
      <c r="AK679" s="13" t="str">
        <f t="shared" si="262"/>
        <v>YANLIŞRM</v>
      </c>
      <c r="AL679" s="153" t="str">
        <f t="shared" si="263"/>
        <v/>
      </c>
    </row>
    <row r="680" spans="1:38" ht="16.5" customHeight="1">
      <c r="A680" s="161"/>
      <c r="B680" s="166"/>
      <c r="C680" s="167"/>
      <c r="D680" s="156"/>
      <c r="E680" s="156"/>
      <c r="F680" s="173"/>
      <c r="G680" s="181"/>
      <c r="H680" s="182"/>
      <c r="I680" s="182"/>
      <c r="J680" s="182"/>
      <c r="K680" s="32"/>
      <c r="L680" s="178"/>
      <c r="M680" s="178"/>
      <c r="N680" s="81"/>
      <c r="O680" s="185"/>
      <c r="P680" s="103"/>
      <c r="Q680" s="84" t="str">
        <f t="shared" si="264"/>
        <v/>
      </c>
      <c r="R680" s="159"/>
      <c r="S680" s="28" t="str" cm="1">
        <f t="array" aca="1" ref="S680" ca="1">IF(INDIRECT("A"&amp;114+$U680)&lt;&gt;"",114+$U680,"")</f>
        <v/>
      </c>
      <c r="T680" s="28" t="str">
        <f t="shared" ca="1" si="265"/>
        <v>$B</v>
      </c>
      <c r="U680" s="29">
        <f t="shared" si="271"/>
        <v>564</v>
      </c>
      <c r="V680" s="29">
        <v>47.166666666670302</v>
      </c>
      <c r="W680" s="29">
        <f t="shared" si="276"/>
        <v>47</v>
      </c>
      <c r="X680" s="41" t="str" cm="1">
        <f t="array" aca="1" ref="X680" ca="1">IFERROR(INDEX('PC&amp;PD'!$A$1:$AP$15,ROW('PC&amp;PD'!$A$15),MATCH(INDIRECT(T680),'PC&amp;PD'!$A$1:$AP$1,0)),"")</f>
        <v/>
      </c>
      <c r="Y680" s="13" t="str">
        <f>IF(OR($N680="",$N680=0),"",IF($N680=$E$7,'Extracted info for SC'!$J$6,IF($N680=$D$26,'Extracted info for SC'!$J$7,IF($N680=$E$26,'Extracted info for SC'!$J$8,IF($N680=$F$26,'Extracted info for SC'!$J$9,IF($N680=$G$26,'Extracted info for SC'!$J$10,IF($N680=$H$26,'Extracted info for SC'!$J$11,IF($N680=$I$26,'Extracted info for SC'!$J$12,IF($N680=$J$26,'Extracted info for SC'!$J$13,IF($N680=$K$26,'Extracted info for SC'!$J$14,IF($N680=$L$26,'Extracted info for SC'!$J$15,IF($N680=$M$26,'Extracted info for SC'!$J$16,IF($N680=$N$26,'Extracted info for SC'!$J$17,IF($N680=$O$26,'Extracted info for SC'!$J$18,""))))))))))))))</f>
        <v/>
      </c>
      <c r="Z680" s="155"/>
      <c r="AA680" s="13" t="str">
        <f t="shared" si="261"/>
        <v/>
      </c>
      <c r="AB680" s="155"/>
      <c r="AC680" s="13" t="str">
        <f t="shared" ca="1" si="266"/>
        <v>$AB</v>
      </c>
      <c r="AD680" s="13" t="str" cm="1">
        <f t="array" aca="1" ref="AD680" ca="1">IFERROR(IF((LEFT(INDIRECT("$F"&amp;$S680),4))="GOTS",IF($G680="Organic","GOTS_Organic_raw",(IF($G680="Responsible","GOTS_Responsible",(IF($G680="No Attribute (Conventional)","GOTS_conventional",(IF($G680="Recycled Pre/Post-Consumer","GOTS_pre_post",(IF($G680="In-Conversion","GOTS_in_conversion",(IF($G680="Sustainably Sourced","Sustainably_sourced",""))))))))))),IF($G680="Organic","Organic",(IF($G680="Responsible","Responsible",(IF($G680="No Attribute (Conventional)","No_Attribute_Conventional",(IF($G680="Recycled Pre/Post-Consumer","Recycled_Pre_Post_Consumer",(IF($G680="In-Conversion","In_Conversion",(IF($G680="Recycled Pre-Consumer","Recycled_Pre_Consumer",(IF($G680="Recycled Post-Consumer","Recycled_Post_Consumer",(IF($G680="Sustainably Sourced","Sustainably_sourced","")))))))))))))))),"")</f>
        <v/>
      </c>
      <c r="AE680" s="13" t="e" cm="1">
        <f t="array" aca="1" ref="AE680" ca="1">IF(INDIRECT("$F"&amp;$S680)="","",IF(LEFT(INDIRECT("$F"&amp;$S680),3)="GRS","GRS_RCS_RM",IF((LEFT(INDIRECT("$F"&amp;$S680),3))="RCS","GRS_RCS_RM",IF(INDIRECT("$F"&amp;$S680)="OCS (No Label)","OCS_Conversion_RM",IF(LEFT(INDIRECT("$F"&amp;$S680),3)="OCS","OCS_RM",IF(RIGHT(INDIRECT("$F"&amp;$S680),10)="conversion","GOTS_RM_conversion",IF((LEFT(INDIRECT("$F"&amp;$S680),4))="GOTS","GOTS_RM","Responsible_RM")))))))</f>
        <v>#REF!</v>
      </c>
      <c r="AF680" s="13" t="str" cm="1">
        <f t="array" aca="1" ref="AF680" ca="1">IF($S680="","",INDIRECT("$Z"&amp;$S680))</f>
        <v/>
      </c>
      <c r="AG680" s="155"/>
      <c r="AH680" s="13" t="str" cm="1">
        <f t="array" aca="1" ref="AH680" ca="1">IFERROR(INDIRECT("$ag"&amp;S680),"")</f>
        <v/>
      </c>
      <c r="AI680" s="13" t="e" cm="1">
        <f t="array" aca="1" ref="AI680" ca="1">INDIRECT("O"&amp;S679)</f>
        <v>#REF!</v>
      </c>
      <c r="AJ680" s="13" t="str">
        <f>IF($I680="","",INDEX('Raw Material'!$A$1:$J$75,MATCH(I680,'Raw Material'!$A$1:$A$75,0),(MATCH(G680,'Raw Material'!$A$1:$J$1,0))))</f>
        <v/>
      </c>
      <c r="AK680" s="13" t="str">
        <f t="shared" si="262"/>
        <v>YANLIŞRM</v>
      </c>
      <c r="AL680" s="153" t="str">
        <f t="shared" si="263"/>
        <v/>
      </c>
    </row>
    <row r="681" spans="1:38" ht="16.5" customHeight="1">
      <c r="A681" s="161"/>
      <c r="B681" s="166"/>
      <c r="C681" s="167"/>
      <c r="D681" s="156"/>
      <c r="E681" s="156"/>
      <c r="F681" s="174"/>
      <c r="G681" s="181"/>
      <c r="H681" s="182"/>
      <c r="I681" s="182"/>
      <c r="J681" s="182"/>
      <c r="K681" s="32"/>
      <c r="L681" s="178"/>
      <c r="M681" s="178"/>
      <c r="N681" s="81"/>
      <c r="O681" s="185"/>
      <c r="P681" s="103"/>
      <c r="Q681" s="84" t="str">
        <f t="shared" si="264"/>
        <v/>
      </c>
      <c r="R681" s="159"/>
      <c r="S681" s="28" t="str" cm="1">
        <f t="array" aca="1" ref="S681" ca="1">IF(INDIRECT("A"&amp;114+$U681)&lt;&gt;"",114+$U681,"")</f>
        <v/>
      </c>
      <c r="T681" s="28" t="str">
        <f t="shared" ca="1" si="265"/>
        <v>$B</v>
      </c>
      <c r="U681" s="29">
        <f t="shared" si="271"/>
        <v>564</v>
      </c>
      <c r="V681" s="29">
        <v>47.250000000003702</v>
      </c>
      <c r="W681" s="29">
        <f t="shared" si="276"/>
        <v>47</v>
      </c>
      <c r="X681" s="41" t="str" cm="1">
        <f t="array" aca="1" ref="X681" ca="1">IFERROR(INDEX('PC&amp;PD'!$A$1:$AP$15,ROW('PC&amp;PD'!$A$15),MATCH(INDIRECT(T681),'PC&amp;PD'!$A$1:$AP$1,0)),"")</f>
        <v/>
      </c>
      <c r="Y681" s="13" t="str">
        <f>IF(OR($N681="",$N681=0),"",IF($N681=$E$7,'Extracted info for SC'!$J$6,IF($N681=$D$26,'Extracted info for SC'!$J$7,IF($N681=$E$26,'Extracted info for SC'!$J$8,IF($N681=$F$26,'Extracted info for SC'!$J$9,IF($N681=$G$26,'Extracted info for SC'!$J$10,IF($N681=$H$26,'Extracted info for SC'!$J$11,IF($N681=$I$26,'Extracted info for SC'!$J$12,IF($N681=$J$26,'Extracted info for SC'!$J$13,IF($N681=$K$26,'Extracted info for SC'!$J$14,IF($N681=$L$26,'Extracted info for SC'!$J$15,IF($N681=$M$26,'Extracted info for SC'!$J$16,IF($N681=$N$26,'Extracted info for SC'!$J$17,IF($N681=$O$26,'Extracted info for SC'!$J$18,""))))))))))))))</f>
        <v/>
      </c>
      <c r="Z681" s="155"/>
      <c r="AA681" s="13" t="str">
        <f t="shared" si="261"/>
        <v/>
      </c>
      <c r="AB681" s="155"/>
      <c r="AC681" s="13" t="str">
        <f t="shared" ca="1" si="266"/>
        <v>$AB</v>
      </c>
      <c r="AD681" s="13" t="str" cm="1">
        <f t="array" aca="1" ref="AD681" ca="1">IFERROR(IF((LEFT(INDIRECT("$F"&amp;$S681),4))="GOTS",IF($G681="Organic","GOTS_Organic_raw",(IF($G681="Responsible","GOTS_Responsible",(IF($G681="No Attribute (Conventional)","GOTS_conventional",(IF($G681="Recycled Pre/Post-Consumer","GOTS_pre_post",(IF($G681="In-Conversion","GOTS_in_conversion",(IF($G681="Sustainably Sourced","Sustainably_sourced",""))))))))))),IF($G681="Organic","Organic",(IF($G681="Responsible","Responsible",(IF($G681="No Attribute (Conventional)","No_Attribute_Conventional",(IF($G681="Recycled Pre/Post-Consumer","Recycled_Pre_Post_Consumer",(IF($G681="In-Conversion","In_Conversion",(IF($G681="Recycled Pre-Consumer","Recycled_Pre_Consumer",(IF($G681="Recycled Post-Consumer","Recycled_Post_Consumer",(IF($G681="Sustainably Sourced","Sustainably_sourced","")))))))))))))))),"")</f>
        <v/>
      </c>
      <c r="AE681" s="13" t="e" cm="1">
        <f t="array" aca="1" ref="AE681" ca="1">IF(INDIRECT("$F"&amp;$S681)="","",IF(LEFT(INDIRECT("$F"&amp;$S681),3)="GRS","GRS_RCS_RM",IF((LEFT(INDIRECT("$F"&amp;$S681),3))="RCS","GRS_RCS_RM",IF(INDIRECT("$F"&amp;$S681)="OCS (No Label)","OCS_Conversion_RM",IF(LEFT(INDIRECT("$F"&amp;$S681),3)="OCS","OCS_RM",IF(RIGHT(INDIRECT("$F"&amp;$S681),10)="conversion","GOTS_RM_conversion",IF((LEFT(INDIRECT("$F"&amp;$S681),4))="GOTS","GOTS_RM","Responsible_RM")))))))</f>
        <v>#REF!</v>
      </c>
      <c r="AF681" s="13" t="str" cm="1">
        <f t="array" aca="1" ref="AF681" ca="1">IF($S681="","",INDIRECT("$Z"&amp;$S681))</f>
        <v/>
      </c>
      <c r="AG681" s="155"/>
      <c r="AH681" s="13" t="str" cm="1">
        <f t="array" aca="1" ref="AH681" ca="1">IFERROR(INDIRECT("$ag"&amp;S681),"")</f>
        <v/>
      </c>
      <c r="AI681" s="13" t="e" cm="1">
        <f t="array" aca="1" ref="AI681" ca="1">INDIRECT("O"&amp;S680)</f>
        <v>#REF!</v>
      </c>
      <c r="AJ681" s="13" t="str">
        <f>IF($I681="","",INDEX('Raw Material'!$A$1:$J$75,MATCH(I681,'Raw Material'!$A$1:$A$75,0),(MATCH(G681,'Raw Material'!$A$1:$J$1,0))))</f>
        <v/>
      </c>
      <c r="AK681" s="13" t="str">
        <f t="shared" si="262"/>
        <v>YANLIŞRM</v>
      </c>
      <c r="AL681" s="153" t="str">
        <f t="shared" si="263"/>
        <v/>
      </c>
    </row>
    <row r="682" spans="1:38" ht="16.5" customHeight="1">
      <c r="A682" s="161"/>
      <c r="B682" s="166"/>
      <c r="C682" s="167"/>
      <c r="D682" s="156"/>
      <c r="E682" s="156"/>
      <c r="F682" s="174"/>
      <c r="G682" s="181"/>
      <c r="H682" s="182"/>
      <c r="I682" s="182"/>
      <c r="J682" s="182"/>
      <c r="K682" s="32"/>
      <c r="L682" s="178"/>
      <c r="M682" s="178"/>
      <c r="N682" s="81"/>
      <c r="O682" s="185"/>
      <c r="P682" s="103"/>
      <c r="Q682" s="84" t="str">
        <f t="shared" si="264"/>
        <v/>
      </c>
      <c r="R682" s="159"/>
      <c r="S682" s="28" t="str" cm="1">
        <f t="array" aca="1" ref="S682" ca="1">IF(INDIRECT("A"&amp;114+$U682)&lt;&gt;"",114+$U682,"")</f>
        <v/>
      </c>
      <c r="T682" s="28" t="str">
        <f t="shared" ca="1" si="265"/>
        <v>$B</v>
      </c>
      <c r="U682" s="29">
        <f t="shared" si="271"/>
        <v>564</v>
      </c>
      <c r="V682" s="29">
        <v>47.333333333337002</v>
      </c>
      <c r="W682" s="29">
        <f t="shared" si="276"/>
        <v>47</v>
      </c>
      <c r="X682" s="41" t="str" cm="1">
        <f t="array" aca="1" ref="X682" ca="1">IFERROR(INDEX('PC&amp;PD'!$A$1:$AP$15,ROW('PC&amp;PD'!$A$15),MATCH(INDIRECT(T682),'PC&amp;PD'!$A$1:$AP$1,0)),"")</f>
        <v/>
      </c>
      <c r="Y682" s="13" t="str">
        <f>IF(OR($N682="",$N682=0),"",IF($N682=$E$7,'Extracted info for SC'!$J$6,IF($N682=$D$26,'Extracted info for SC'!$J$7,IF($N682=$E$26,'Extracted info for SC'!$J$8,IF($N682=$F$26,'Extracted info for SC'!$J$9,IF($N682=$G$26,'Extracted info for SC'!$J$10,IF($N682=$H$26,'Extracted info for SC'!$J$11,IF($N682=$I$26,'Extracted info for SC'!$J$12,IF($N682=$J$26,'Extracted info for SC'!$J$13,IF($N682=$K$26,'Extracted info for SC'!$J$14,IF($N682=$L$26,'Extracted info for SC'!$J$15,IF($N682=$M$26,'Extracted info for SC'!$J$16,IF($N682=$N$26,'Extracted info for SC'!$J$17,IF($N682=$O$26,'Extracted info for SC'!$J$18,""))))))))))))))</f>
        <v/>
      </c>
      <c r="Z682" s="155"/>
      <c r="AA682" s="13" t="str">
        <f t="shared" si="261"/>
        <v/>
      </c>
      <c r="AB682" s="155"/>
      <c r="AC682" s="13" t="str">
        <f t="shared" ca="1" si="266"/>
        <v>$AB</v>
      </c>
      <c r="AD682" s="13" t="str" cm="1">
        <f t="array" aca="1" ref="AD682" ca="1">IFERROR(IF((LEFT(INDIRECT("$F"&amp;$S682),4))="GOTS",IF($G682="Organic","GOTS_Organic_raw",(IF($G682="Responsible","GOTS_Responsible",(IF($G682="No Attribute (Conventional)","GOTS_conventional",(IF($G682="Recycled Pre/Post-Consumer","GOTS_pre_post",(IF($G682="In-Conversion","GOTS_in_conversion",(IF($G682="Sustainably Sourced","Sustainably_sourced",""))))))))))),IF($G682="Organic","Organic",(IF($G682="Responsible","Responsible",(IF($G682="No Attribute (Conventional)","No_Attribute_Conventional",(IF($G682="Recycled Pre/Post-Consumer","Recycled_Pre_Post_Consumer",(IF($G682="In-Conversion","In_Conversion",(IF($G682="Recycled Pre-Consumer","Recycled_Pre_Consumer",(IF($G682="Recycled Post-Consumer","Recycled_Post_Consumer",(IF($G682="Sustainably Sourced","Sustainably_sourced","")))))))))))))))),"")</f>
        <v/>
      </c>
      <c r="AE682" s="13" t="e" cm="1">
        <f t="array" aca="1" ref="AE682" ca="1">IF(INDIRECT("$F"&amp;$S682)="","",IF(LEFT(INDIRECT("$F"&amp;$S682),3)="GRS","GRS_RCS_RM",IF((LEFT(INDIRECT("$F"&amp;$S682),3))="RCS","GRS_RCS_RM",IF(INDIRECT("$F"&amp;$S682)="OCS (No Label)","OCS_Conversion_RM",IF(LEFT(INDIRECT("$F"&amp;$S682),3)="OCS","OCS_RM",IF(RIGHT(INDIRECT("$F"&amp;$S682),10)="conversion","GOTS_RM_conversion",IF((LEFT(INDIRECT("$F"&amp;$S682),4))="GOTS","GOTS_RM","Responsible_RM")))))))</f>
        <v>#REF!</v>
      </c>
      <c r="AF682" s="13" t="str" cm="1">
        <f t="array" aca="1" ref="AF682" ca="1">IF($S682="","",INDIRECT("$Z"&amp;$S682))</f>
        <v/>
      </c>
      <c r="AG682" s="155"/>
      <c r="AH682" s="13" t="str" cm="1">
        <f t="array" aca="1" ref="AH682" ca="1">IFERROR(INDIRECT("$ag"&amp;S682),"")</f>
        <v/>
      </c>
      <c r="AI682" s="13" t="e" cm="1">
        <f t="array" aca="1" ref="AI682" ca="1">INDIRECT("O"&amp;S681)</f>
        <v>#REF!</v>
      </c>
      <c r="AJ682" s="13" t="str">
        <f>IF($I682="","",INDEX('Raw Material'!$A$1:$J$75,MATCH(I682,'Raw Material'!$A$1:$A$75,0),(MATCH(G682,'Raw Material'!$A$1:$J$1,0))))</f>
        <v/>
      </c>
      <c r="AK682" s="13" t="str">
        <f t="shared" si="262"/>
        <v>YANLIŞRM</v>
      </c>
      <c r="AL682" s="153" t="str">
        <f t="shared" si="263"/>
        <v/>
      </c>
    </row>
    <row r="683" spans="1:38" ht="16.5" customHeight="1">
      <c r="A683" s="161"/>
      <c r="B683" s="166"/>
      <c r="C683" s="167"/>
      <c r="D683" s="156"/>
      <c r="E683" s="156"/>
      <c r="F683" s="174"/>
      <c r="G683" s="181"/>
      <c r="H683" s="182"/>
      <c r="I683" s="182"/>
      <c r="J683" s="182"/>
      <c r="K683" s="32"/>
      <c r="L683" s="178"/>
      <c r="M683" s="178"/>
      <c r="N683" s="81"/>
      <c r="O683" s="185"/>
      <c r="P683" s="103"/>
      <c r="Q683" s="84" t="str">
        <f t="shared" si="264"/>
        <v/>
      </c>
      <c r="R683" s="159"/>
      <c r="S683" s="28" t="str" cm="1">
        <f t="array" aca="1" ref="S683" ca="1">IF(INDIRECT("A"&amp;114+$U683)&lt;&gt;"",114+$U683,"")</f>
        <v/>
      </c>
      <c r="T683" s="28" t="str">
        <f t="shared" ca="1" si="265"/>
        <v>$B</v>
      </c>
      <c r="U683" s="29">
        <f t="shared" si="271"/>
        <v>564</v>
      </c>
      <c r="V683" s="29">
        <v>47.416666666670302</v>
      </c>
      <c r="W683" s="29">
        <f t="shared" si="276"/>
        <v>47</v>
      </c>
      <c r="X683" s="41" t="str" cm="1">
        <f t="array" aca="1" ref="X683" ca="1">IFERROR(INDEX('PC&amp;PD'!$A$1:$AP$15,ROW('PC&amp;PD'!$A$15),MATCH(INDIRECT(T683),'PC&amp;PD'!$A$1:$AP$1,0)),"")</f>
        <v/>
      </c>
      <c r="Y683" s="13" t="str">
        <f>IF(OR($N683="",$N683=0),"",IF($N683=$E$7,'Extracted info for SC'!$J$6,IF($N683=$D$26,'Extracted info for SC'!$J$7,IF($N683=$E$26,'Extracted info for SC'!$J$8,IF($N683=$F$26,'Extracted info for SC'!$J$9,IF($N683=$G$26,'Extracted info for SC'!$J$10,IF($N683=$H$26,'Extracted info for SC'!$J$11,IF($N683=$I$26,'Extracted info for SC'!$J$12,IF($N683=$J$26,'Extracted info for SC'!$J$13,IF($N683=$K$26,'Extracted info for SC'!$J$14,IF($N683=$L$26,'Extracted info for SC'!$J$15,IF($N683=$M$26,'Extracted info for SC'!$J$16,IF($N683=$N$26,'Extracted info for SC'!$J$17,IF($N683=$O$26,'Extracted info for SC'!$J$18,""))))))))))))))</f>
        <v/>
      </c>
      <c r="Z683" s="155"/>
      <c r="AA683" s="13" t="str">
        <f t="shared" si="261"/>
        <v/>
      </c>
      <c r="AB683" s="155"/>
      <c r="AC683" s="13" t="str">
        <f t="shared" ca="1" si="266"/>
        <v>$AB</v>
      </c>
      <c r="AD683" s="13" t="str" cm="1">
        <f t="array" aca="1" ref="AD683" ca="1">IFERROR(IF((LEFT(INDIRECT("$F"&amp;$S683),4))="GOTS",IF($G683="Organic","GOTS_Organic_raw",(IF($G683="Responsible","GOTS_Responsible",(IF($G683="No Attribute (Conventional)","GOTS_conventional",(IF($G683="Recycled Pre/Post-Consumer","GOTS_pre_post",(IF($G683="In-Conversion","GOTS_in_conversion",(IF($G683="Sustainably Sourced","Sustainably_sourced",""))))))))))),IF($G683="Organic","Organic",(IF($G683="Responsible","Responsible",(IF($G683="No Attribute (Conventional)","No_Attribute_Conventional",(IF($G683="Recycled Pre/Post-Consumer","Recycled_Pre_Post_Consumer",(IF($G683="In-Conversion","In_Conversion",(IF($G683="Recycled Pre-Consumer","Recycled_Pre_Consumer",(IF($G683="Recycled Post-Consumer","Recycled_Post_Consumer",(IF($G683="Sustainably Sourced","Sustainably_sourced","")))))))))))))))),"")</f>
        <v/>
      </c>
      <c r="AE683" s="13" t="e" cm="1">
        <f t="array" aca="1" ref="AE683" ca="1">IF(INDIRECT("$F"&amp;$S683)="","",IF(LEFT(INDIRECT("$F"&amp;$S683),3)="GRS","GRS_RCS_RM",IF((LEFT(INDIRECT("$F"&amp;$S683),3))="RCS","GRS_RCS_RM",IF(INDIRECT("$F"&amp;$S683)="OCS (No Label)","OCS_Conversion_RM",IF(LEFT(INDIRECT("$F"&amp;$S683),3)="OCS","OCS_RM",IF(RIGHT(INDIRECT("$F"&amp;$S683),10)="conversion","GOTS_RM_conversion",IF((LEFT(INDIRECT("$F"&amp;$S683),4))="GOTS","GOTS_RM","Responsible_RM")))))))</f>
        <v>#REF!</v>
      </c>
      <c r="AF683" s="13" t="str" cm="1">
        <f t="array" aca="1" ref="AF683" ca="1">IF($S683="","",INDIRECT("$Z"&amp;$S683))</f>
        <v/>
      </c>
      <c r="AG683" s="155"/>
      <c r="AH683" s="13" t="str" cm="1">
        <f t="array" aca="1" ref="AH683" ca="1">IFERROR(INDIRECT("$ag"&amp;S683),"")</f>
        <v/>
      </c>
      <c r="AI683" s="13" t="e" cm="1">
        <f t="array" aca="1" ref="AI683" ca="1">INDIRECT("O"&amp;S682)</f>
        <v>#REF!</v>
      </c>
      <c r="AJ683" s="13" t="str">
        <f>IF($I683="","",INDEX('Raw Material'!$A$1:$J$75,MATCH(I683,'Raw Material'!$A$1:$A$75,0),(MATCH(G683,'Raw Material'!$A$1:$J$1,0))))</f>
        <v/>
      </c>
      <c r="AK683" s="13" t="str">
        <f t="shared" si="262"/>
        <v>YANLIŞRM</v>
      </c>
      <c r="AL683" s="153" t="str">
        <f t="shared" si="263"/>
        <v/>
      </c>
    </row>
    <row r="684" spans="1:38" ht="16.5" customHeight="1">
      <c r="A684" s="162"/>
      <c r="B684" s="168"/>
      <c r="C684" s="169"/>
      <c r="D684" s="156"/>
      <c r="E684" s="156"/>
      <c r="F684" s="175"/>
      <c r="G684" s="181"/>
      <c r="H684" s="182"/>
      <c r="I684" s="182"/>
      <c r="J684" s="182"/>
      <c r="K684" s="32"/>
      <c r="L684" s="179"/>
      <c r="M684" s="179"/>
      <c r="N684" s="81"/>
      <c r="O684" s="185"/>
      <c r="P684" s="103"/>
      <c r="Q684" s="84" t="str">
        <f t="shared" si="264"/>
        <v/>
      </c>
      <c r="R684" s="159"/>
      <c r="S684" s="28" t="str" cm="1">
        <f t="array" aca="1" ref="S684" ca="1">IF(INDIRECT("A"&amp;114+$U684)&lt;&gt;"",114+$U684,"")</f>
        <v/>
      </c>
      <c r="T684" s="28" t="str">
        <f t="shared" ca="1" si="265"/>
        <v>$B</v>
      </c>
      <c r="U684" s="29">
        <f t="shared" si="271"/>
        <v>564</v>
      </c>
      <c r="V684" s="29">
        <v>47.500000000003702</v>
      </c>
      <c r="W684" s="29">
        <f t="shared" si="276"/>
        <v>47</v>
      </c>
      <c r="X684" s="41" t="str" cm="1">
        <f t="array" aca="1" ref="X684" ca="1">IFERROR(INDEX('PC&amp;PD'!$A$1:$AP$15,ROW('PC&amp;PD'!$A$15),MATCH(INDIRECT(T684),'PC&amp;PD'!$A$1:$AP$1,0)),"")</f>
        <v/>
      </c>
      <c r="Y684" s="13" t="str">
        <f>IF(OR($N684="",$N684=0),"",IF($N684=$E$7,'Extracted info for SC'!$J$6,IF($N684=$D$26,'Extracted info for SC'!$J$7,IF($N684=$E$26,'Extracted info for SC'!$J$8,IF($N684=$F$26,'Extracted info for SC'!$J$9,IF($N684=$G$26,'Extracted info for SC'!$J$10,IF($N684=$H$26,'Extracted info for SC'!$J$11,IF($N684=$I$26,'Extracted info for SC'!$J$12,IF($N684=$J$26,'Extracted info for SC'!$J$13,IF($N684=$K$26,'Extracted info for SC'!$J$14,IF($N684=$L$26,'Extracted info for SC'!$J$15,IF($N684=$M$26,'Extracted info for SC'!$J$16,IF($N684=$N$26,'Extracted info for SC'!$J$17,IF($N684=$O$26,'Extracted info for SC'!$J$18,""))))))))))))))</f>
        <v/>
      </c>
      <c r="Z684" s="155"/>
      <c r="AA684" s="13" t="str">
        <f t="shared" si="261"/>
        <v/>
      </c>
      <c r="AB684" s="155"/>
      <c r="AC684" s="13" t="str">
        <f t="shared" ca="1" si="266"/>
        <v>$AB</v>
      </c>
      <c r="AD684" s="13" t="str" cm="1">
        <f t="array" aca="1" ref="AD684" ca="1">IFERROR(IF((LEFT(INDIRECT("$F"&amp;$S684),4))="GOTS",IF($G684="Organic","GOTS_Organic_raw",(IF($G684="Responsible","GOTS_Responsible",(IF($G684="No Attribute (Conventional)","GOTS_conventional",(IF($G684="Recycled Pre/Post-Consumer","GOTS_pre_post",(IF($G684="In-Conversion","GOTS_in_conversion",(IF($G684="Sustainably Sourced","Sustainably_sourced",""))))))))))),IF($G684="Organic","Organic",(IF($G684="Responsible","Responsible",(IF($G684="No Attribute (Conventional)","No_Attribute_Conventional",(IF($G684="Recycled Pre/Post-Consumer","Recycled_Pre_Post_Consumer",(IF($G684="In-Conversion","In_Conversion",(IF($G684="Recycled Pre-Consumer","Recycled_Pre_Consumer",(IF($G684="Recycled Post-Consumer","Recycled_Post_Consumer",(IF($G684="Sustainably Sourced","Sustainably_sourced","")))))))))))))))),"")</f>
        <v/>
      </c>
      <c r="AE684" s="13" t="e" cm="1">
        <f t="array" aca="1" ref="AE684" ca="1">IF(INDIRECT("$F"&amp;$S684)="","",IF(LEFT(INDIRECT("$F"&amp;$S684),3)="GRS","GRS_RCS_RM",IF((LEFT(INDIRECT("$F"&amp;$S684),3))="RCS","GRS_RCS_RM",IF(INDIRECT("$F"&amp;$S684)="OCS (No Label)","OCS_Conversion_RM",IF(LEFT(INDIRECT("$F"&amp;$S684),3)="OCS","OCS_RM",IF(RIGHT(INDIRECT("$F"&amp;$S684),10)="conversion","GOTS_RM_conversion",IF((LEFT(INDIRECT("$F"&amp;$S684),4))="GOTS","GOTS_RM","Responsible_RM")))))))</f>
        <v>#REF!</v>
      </c>
      <c r="AF684" s="13" t="str" cm="1">
        <f t="array" aca="1" ref="AF684" ca="1">IF($S684="","",INDIRECT("$Z"&amp;$S684))</f>
        <v/>
      </c>
      <c r="AG684" s="155"/>
      <c r="AH684" s="13" t="str" cm="1">
        <f t="array" aca="1" ref="AH684" ca="1">IFERROR(INDIRECT("$ag"&amp;S684),"")</f>
        <v/>
      </c>
      <c r="AI684" s="13" t="e" cm="1">
        <f t="array" aca="1" ref="AI684" ca="1">INDIRECT("O"&amp;S683)</f>
        <v>#REF!</v>
      </c>
      <c r="AJ684" s="13" t="str">
        <f>IF($I684="","",INDEX('Raw Material'!$A$1:$J$75,MATCH(I684,'Raw Material'!$A$1:$A$75,0),(MATCH(G684,'Raw Material'!$A$1:$J$1,0))))</f>
        <v/>
      </c>
      <c r="AK684" s="13" t="str">
        <f t="shared" si="262"/>
        <v>YANLIŞRM</v>
      </c>
      <c r="AL684" s="153" t="str">
        <f t="shared" si="263"/>
        <v/>
      </c>
    </row>
    <row r="685" spans="1:38" ht="16.5" customHeight="1">
      <c r="A685" s="162"/>
      <c r="B685" s="168"/>
      <c r="C685" s="169"/>
      <c r="D685" s="156"/>
      <c r="E685" s="156"/>
      <c r="F685" s="175"/>
      <c r="G685" s="181"/>
      <c r="H685" s="182"/>
      <c r="I685" s="182"/>
      <c r="J685" s="182"/>
      <c r="K685" s="32"/>
      <c r="L685" s="179"/>
      <c r="M685" s="179"/>
      <c r="N685" s="81"/>
      <c r="O685" s="185"/>
      <c r="P685" s="103"/>
      <c r="Q685" s="84" t="str">
        <f t="shared" si="264"/>
        <v/>
      </c>
      <c r="R685" s="159"/>
      <c r="S685" s="28" t="str" cm="1">
        <f t="array" aca="1" ref="S685" ca="1">IF(INDIRECT("A"&amp;114+$U685)&lt;&gt;"",114+$U685,"")</f>
        <v/>
      </c>
      <c r="T685" s="28" t="str">
        <f t="shared" ca="1" si="265"/>
        <v>$B</v>
      </c>
      <c r="U685" s="29">
        <f t="shared" si="271"/>
        <v>564</v>
      </c>
      <c r="V685" s="29">
        <v>47.583333333337002</v>
      </c>
      <c r="W685" s="29">
        <f t="shared" si="276"/>
        <v>47</v>
      </c>
      <c r="X685" s="41" t="str" cm="1">
        <f t="array" aca="1" ref="X685" ca="1">IFERROR(INDEX('PC&amp;PD'!$A$1:$AP$15,ROW('PC&amp;PD'!$A$15),MATCH(INDIRECT(T685),'PC&amp;PD'!$A$1:$AP$1,0)),"")</f>
        <v/>
      </c>
      <c r="Y685" s="13" t="str">
        <f>IF(OR($N685="",$N685=0),"",IF($N685=$E$7,'Extracted info for SC'!$J$6,IF($N685=$D$26,'Extracted info for SC'!$J$7,IF($N685=$E$26,'Extracted info for SC'!$J$8,IF($N685=$F$26,'Extracted info for SC'!$J$9,IF($N685=$G$26,'Extracted info for SC'!$J$10,IF($N685=$H$26,'Extracted info for SC'!$J$11,IF($N685=$I$26,'Extracted info for SC'!$J$12,IF($N685=$J$26,'Extracted info for SC'!$J$13,IF($N685=$K$26,'Extracted info for SC'!$J$14,IF($N685=$L$26,'Extracted info for SC'!$J$15,IF($N685=$M$26,'Extracted info for SC'!$J$16,IF($N685=$N$26,'Extracted info for SC'!$J$17,IF($N685=$O$26,'Extracted info for SC'!$J$18,""))))))))))))))</f>
        <v/>
      </c>
      <c r="Z685" s="155"/>
      <c r="AA685" s="13" t="str">
        <f t="shared" si="261"/>
        <v/>
      </c>
      <c r="AB685" s="155"/>
      <c r="AC685" s="13" t="str">
        <f t="shared" ca="1" si="266"/>
        <v>$AB</v>
      </c>
      <c r="AD685" s="13" t="str" cm="1">
        <f t="array" aca="1" ref="AD685" ca="1">IFERROR(IF((LEFT(INDIRECT("$F"&amp;$S685),4))="GOTS",IF($G685="Organic","GOTS_Organic_raw",(IF($G685="Responsible","GOTS_Responsible",(IF($G685="No Attribute (Conventional)","GOTS_conventional",(IF($G685="Recycled Pre/Post-Consumer","GOTS_pre_post",(IF($G685="In-Conversion","GOTS_in_conversion",(IF($G685="Sustainably Sourced","Sustainably_sourced",""))))))))))),IF($G685="Organic","Organic",(IF($G685="Responsible","Responsible",(IF($G685="No Attribute (Conventional)","No_Attribute_Conventional",(IF($G685="Recycled Pre/Post-Consumer","Recycled_Pre_Post_Consumer",(IF($G685="In-Conversion","In_Conversion",(IF($G685="Recycled Pre-Consumer","Recycled_Pre_Consumer",(IF($G685="Recycled Post-Consumer","Recycled_Post_Consumer",(IF($G685="Sustainably Sourced","Sustainably_sourced","")))))))))))))))),"")</f>
        <v/>
      </c>
      <c r="AE685" s="13" t="e" cm="1">
        <f t="array" aca="1" ref="AE685" ca="1">IF(INDIRECT("$F"&amp;$S685)="","",IF(LEFT(INDIRECT("$F"&amp;$S685),3)="GRS","GRS_RCS_RM",IF((LEFT(INDIRECT("$F"&amp;$S685),3))="RCS","GRS_RCS_RM",IF(INDIRECT("$F"&amp;$S685)="OCS (No Label)","OCS_Conversion_RM",IF(LEFT(INDIRECT("$F"&amp;$S685),3)="OCS","OCS_RM",IF(RIGHT(INDIRECT("$F"&amp;$S685),10)="conversion","GOTS_RM_conversion",IF((LEFT(INDIRECT("$F"&amp;$S685),4))="GOTS","GOTS_RM","Responsible_RM")))))))</f>
        <v>#REF!</v>
      </c>
      <c r="AF685" s="13" t="str" cm="1">
        <f t="array" aca="1" ref="AF685" ca="1">IF($S685="","",INDIRECT("$Z"&amp;$S685))</f>
        <v/>
      </c>
      <c r="AG685" s="155"/>
      <c r="AH685" s="13" t="str" cm="1">
        <f t="array" aca="1" ref="AH685" ca="1">IFERROR(INDIRECT("$ag"&amp;S685),"")</f>
        <v/>
      </c>
      <c r="AI685" s="13" t="e" cm="1">
        <f t="array" aca="1" ref="AI685" ca="1">INDIRECT("O"&amp;S684)</f>
        <v>#REF!</v>
      </c>
      <c r="AJ685" s="13" t="str">
        <f>IF($I685="","",INDEX('Raw Material'!$A$1:$J$75,MATCH(I685,'Raw Material'!$A$1:$A$75,0),(MATCH(G685,'Raw Material'!$A$1:$J$1,0))))</f>
        <v/>
      </c>
      <c r="AK685" s="13" t="str">
        <f t="shared" si="262"/>
        <v>YANLIŞRM</v>
      </c>
      <c r="AL685" s="153" t="str">
        <f t="shared" si="263"/>
        <v/>
      </c>
    </row>
    <row r="686" spans="1:38" ht="16.5" customHeight="1">
      <c r="A686" s="162"/>
      <c r="B686" s="168"/>
      <c r="C686" s="169"/>
      <c r="D686" s="156"/>
      <c r="E686" s="156"/>
      <c r="F686" s="175"/>
      <c r="G686" s="181"/>
      <c r="H686" s="182"/>
      <c r="I686" s="182"/>
      <c r="J686" s="182"/>
      <c r="K686" s="32"/>
      <c r="L686" s="179"/>
      <c r="M686" s="179"/>
      <c r="N686" s="81"/>
      <c r="O686" s="185"/>
      <c r="P686" s="103"/>
      <c r="Q686" s="84" t="str">
        <f t="shared" si="264"/>
        <v/>
      </c>
      <c r="R686" s="159"/>
      <c r="S686" s="28" t="str" cm="1">
        <f t="array" aca="1" ref="S686" ca="1">IF(INDIRECT("A"&amp;114+$U686)&lt;&gt;"",114+$U686,"")</f>
        <v/>
      </c>
      <c r="T686" s="28" t="str">
        <f t="shared" ca="1" si="265"/>
        <v>$B</v>
      </c>
      <c r="U686" s="29">
        <f t="shared" si="271"/>
        <v>564</v>
      </c>
      <c r="V686" s="29">
        <v>47.666666666670402</v>
      </c>
      <c r="W686" s="29">
        <f t="shared" si="276"/>
        <v>47</v>
      </c>
      <c r="X686" s="41" t="str" cm="1">
        <f t="array" aca="1" ref="X686" ca="1">IFERROR(INDEX('PC&amp;PD'!$A$1:$AP$15,ROW('PC&amp;PD'!$A$15),MATCH(INDIRECT(T686),'PC&amp;PD'!$A$1:$AP$1,0)),"")</f>
        <v/>
      </c>
      <c r="Y686" s="13" t="str">
        <f>IF(OR($N686="",$N686=0),"",IF($N686=$E$7,'Extracted info for SC'!$J$6,IF($N686=$D$26,'Extracted info for SC'!$J$7,IF($N686=$E$26,'Extracted info for SC'!$J$8,IF($N686=$F$26,'Extracted info for SC'!$J$9,IF($N686=$G$26,'Extracted info for SC'!$J$10,IF($N686=$H$26,'Extracted info for SC'!$J$11,IF($N686=$I$26,'Extracted info for SC'!$J$12,IF($N686=$J$26,'Extracted info for SC'!$J$13,IF($N686=$K$26,'Extracted info for SC'!$J$14,IF($N686=$L$26,'Extracted info for SC'!$J$15,IF($N686=$M$26,'Extracted info for SC'!$J$16,IF($N686=$N$26,'Extracted info for SC'!$J$17,IF($N686=$O$26,'Extracted info for SC'!$J$18,""))))))))))))))</f>
        <v/>
      </c>
      <c r="Z686" s="155"/>
      <c r="AA686" s="13" t="str">
        <f t="shared" si="261"/>
        <v/>
      </c>
      <c r="AB686" s="155"/>
      <c r="AC686" s="13" t="str">
        <f t="shared" ca="1" si="266"/>
        <v>$AB</v>
      </c>
      <c r="AD686" s="13" t="str" cm="1">
        <f t="array" aca="1" ref="AD686" ca="1">IFERROR(IF((LEFT(INDIRECT("$F"&amp;$S686),4))="GOTS",IF($G686="Organic","GOTS_Organic_raw",(IF($G686="Responsible","GOTS_Responsible",(IF($G686="No Attribute (Conventional)","GOTS_conventional",(IF($G686="Recycled Pre/Post-Consumer","GOTS_pre_post",(IF($G686="In-Conversion","GOTS_in_conversion",(IF($G686="Sustainably Sourced","Sustainably_sourced",""))))))))))),IF($G686="Organic","Organic",(IF($G686="Responsible","Responsible",(IF($G686="No Attribute (Conventional)","No_Attribute_Conventional",(IF($G686="Recycled Pre/Post-Consumer","Recycled_Pre_Post_Consumer",(IF($G686="In-Conversion","In_Conversion",(IF($G686="Recycled Pre-Consumer","Recycled_Pre_Consumer",(IF($G686="Recycled Post-Consumer","Recycled_Post_Consumer",(IF($G686="Sustainably Sourced","Sustainably_sourced","")))))))))))))))),"")</f>
        <v/>
      </c>
      <c r="AE686" s="13" t="e" cm="1">
        <f t="array" aca="1" ref="AE686" ca="1">IF(INDIRECT("$F"&amp;$S686)="","",IF(LEFT(INDIRECT("$F"&amp;$S686),3)="GRS","GRS_RCS_RM",IF((LEFT(INDIRECT("$F"&amp;$S686),3))="RCS","GRS_RCS_RM",IF(INDIRECT("$F"&amp;$S686)="OCS (No Label)","OCS_Conversion_RM",IF(LEFT(INDIRECT("$F"&amp;$S686),3)="OCS","OCS_RM",IF(RIGHT(INDIRECT("$F"&amp;$S686),10)="conversion","GOTS_RM_conversion",IF((LEFT(INDIRECT("$F"&amp;$S686),4))="GOTS","GOTS_RM","Responsible_RM")))))))</f>
        <v>#REF!</v>
      </c>
      <c r="AF686" s="13" t="str" cm="1">
        <f t="array" aca="1" ref="AF686" ca="1">IF($S686="","",INDIRECT("$Z"&amp;$S686))</f>
        <v/>
      </c>
      <c r="AG686" s="155"/>
      <c r="AH686" s="13" t="str" cm="1">
        <f t="array" aca="1" ref="AH686" ca="1">IFERROR(INDIRECT("$ag"&amp;S686),"")</f>
        <v/>
      </c>
      <c r="AI686" s="13" t="e" cm="1">
        <f t="array" aca="1" ref="AI686" ca="1">INDIRECT("O"&amp;S685)</f>
        <v>#REF!</v>
      </c>
      <c r="AJ686" s="13" t="str">
        <f>IF($I686="","",INDEX('Raw Material'!$A$1:$J$75,MATCH(I686,'Raw Material'!$A$1:$A$75,0),(MATCH(G686,'Raw Material'!$A$1:$J$1,0))))</f>
        <v/>
      </c>
      <c r="AK686" s="13" t="str">
        <f t="shared" si="262"/>
        <v>YANLIŞRM</v>
      </c>
      <c r="AL686" s="153" t="str">
        <f t="shared" si="263"/>
        <v/>
      </c>
    </row>
    <row r="687" spans="1:38" ht="16.5" customHeight="1">
      <c r="A687" s="162"/>
      <c r="B687" s="168"/>
      <c r="C687" s="169"/>
      <c r="D687" s="156"/>
      <c r="E687" s="156"/>
      <c r="F687" s="175"/>
      <c r="G687" s="181"/>
      <c r="H687" s="182"/>
      <c r="I687" s="182"/>
      <c r="J687" s="182"/>
      <c r="K687" s="32"/>
      <c r="L687" s="179"/>
      <c r="M687" s="179"/>
      <c r="N687" s="81"/>
      <c r="O687" s="185"/>
      <c r="P687" s="103"/>
      <c r="Q687" s="84" t="str">
        <f t="shared" si="264"/>
        <v/>
      </c>
      <c r="R687" s="159"/>
      <c r="S687" s="28" t="str" cm="1">
        <f t="array" aca="1" ref="S687" ca="1">IF(INDIRECT("A"&amp;114+$U687)&lt;&gt;"",114+$U687,"")</f>
        <v/>
      </c>
      <c r="T687" s="28" t="str">
        <f t="shared" ca="1" si="265"/>
        <v>$B</v>
      </c>
      <c r="U687" s="29">
        <f t="shared" si="271"/>
        <v>564</v>
      </c>
      <c r="V687" s="29">
        <v>47.750000000003702</v>
      </c>
      <c r="W687" s="29">
        <f t="shared" si="276"/>
        <v>47</v>
      </c>
      <c r="X687" s="41" t="str" cm="1">
        <f t="array" aca="1" ref="X687" ca="1">IFERROR(INDEX('PC&amp;PD'!$A$1:$AP$15,ROW('PC&amp;PD'!$A$15),MATCH(INDIRECT(T687),'PC&amp;PD'!$A$1:$AP$1,0)),"")</f>
        <v/>
      </c>
      <c r="Y687" s="13" t="str">
        <f>IF(OR($N687="",$N687=0),"",IF($N687=$E$7,'Extracted info for SC'!$J$6,IF($N687=$D$26,'Extracted info for SC'!$J$7,IF($N687=$E$26,'Extracted info for SC'!$J$8,IF($N687=$F$26,'Extracted info for SC'!$J$9,IF($N687=$G$26,'Extracted info for SC'!$J$10,IF($N687=$H$26,'Extracted info for SC'!$J$11,IF($N687=$I$26,'Extracted info for SC'!$J$12,IF($N687=$J$26,'Extracted info for SC'!$J$13,IF($N687=$K$26,'Extracted info for SC'!$J$14,IF($N687=$L$26,'Extracted info for SC'!$J$15,IF($N687=$M$26,'Extracted info for SC'!$J$16,IF($N687=$N$26,'Extracted info for SC'!$J$17,IF($N687=$O$26,'Extracted info for SC'!$J$18,""))))))))))))))</f>
        <v/>
      </c>
      <c r="Z687" s="155"/>
      <c r="AA687" s="13" t="str">
        <f t="shared" si="261"/>
        <v/>
      </c>
      <c r="AB687" s="155"/>
      <c r="AC687" s="13" t="str">
        <f t="shared" ca="1" si="266"/>
        <v>$AB</v>
      </c>
      <c r="AD687" s="13" t="str" cm="1">
        <f t="array" aca="1" ref="AD687" ca="1">IFERROR(IF((LEFT(INDIRECT("$F"&amp;$S687),4))="GOTS",IF($G687="Organic","GOTS_Organic_raw",(IF($G687="Responsible","GOTS_Responsible",(IF($G687="No Attribute (Conventional)","GOTS_conventional",(IF($G687="Recycled Pre/Post-Consumer","GOTS_pre_post",(IF($G687="In-Conversion","GOTS_in_conversion",(IF($G687="Sustainably Sourced","Sustainably_sourced",""))))))))))),IF($G687="Organic","Organic",(IF($G687="Responsible","Responsible",(IF($G687="No Attribute (Conventional)","No_Attribute_Conventional",(IF($G687="Recycled Pre/Post-Consumer","Recycled_Pre_Post_Consumer",(IF($G687="In-Conversion","In_Conversion",(IF($G687="Recycled Pre-Consumer","Recycled_Pre_Consumer",(IF($G687="Recycled Post-Consumer","Recycled_Post_Consumer",(IF($G687="Sustainably Sourced","Sustainably_sourced","")))))))))))))))),"")</f>
        <v/>
      </c>
      <c r="AE687" s="13" t="e" cm="1">
        <f t="array" aca="1" ref="AE687" ca="1">IF(INDIRECT("$F"&amp;$S687)="","",IF(LEFT(INDIRECT("$F"&amp;$S687),3)="GRS","GRS_RCS_RM",IF((LEFT(INDIRECT("$F"&amp;$S687),3))="RCS","GRS_RCS_RM",IF(INDIRECT("$F"&amp;$S687)="OCS (No Label)","OCS_Conversion_RM",IF(LEFT(INDIRECT("$F"&amp;$S687),3)="OCS","OCS_RM",IF(RIGHT(INDIRECT("$F"&amp;$S687),10)="conversion","GOTS_RM_conversion",IF((LEFT(INDIRECT("$F"&amp;$S687),4))="GOTS","GOTS_RM","Responsible_RM")))))))</f>
        <v>#REF!</v>
      </c>
      <c r="AF687" s="13" t="str" cm="1">
        <f t="array" aca="1" ref="AF687" ca="1">IF($S687="","",INDIRECT("$Z"&amp;$S687))</f>
        <v/>
      </c>
      <c r="AG687" s="155"/>
      <c r="AH687" s="13" t="str" cm="1">
        <f t="array" aca="1" ref="AH687" ca="1">IFERROR(INDIRECT("$ag"&amp;S687),"")</f>
        <v/>
      </c>
      <c r="AI687" s="13" t="e" cm="1">
        <f t="array" aca="1" ref="AI687" ca="1">INDIRECT("O"&amp;S686)</f>
        <v>#REF!</v>
      </c>
      <c r="AJ687" s="13" t="str">
        <f>IF($I687="","",INDEX('Raw Material'!$A$1:$J$75,MATCH(I687,'Raw Material'!$A$1:$A$75,0),(MATCH(G687,'Raw Material'!$A$1:$J$1,0))))</f>
        <v/>
      </c>
      <c r="AK687" s="13" t="str">
        <f t="shared" si="262"/>
        <v>YANLIŞRM</v>
      </c>
      <c r="AL687" s="153" t="str">
        <f t="shared" si="263"/>
        <v/>
      </c>
    </row>
    <row r="688" spans="1:38" ht="16.5" customHeight="1">
      <c r="A688" s="162"/>
      <c r="B688" s="168"/>
      <c r="C688" s="169"/>
      <c r="D688" s="156"/>
      <c r="E688" s="156"/>
      <c r="F688" s="175"/>
      <c r="G688" s="181"/>
      <c r="H688" s="182"/>
      <c r="I688" s="182"/>
      <c r="J688" s="182"/>
      <c r="K688" s="32"/>
      <c r="L688" s="179"/>
      <c r="M688" s="179"/>
      <c r="N688" s="81"/>
      <c r="O688" s="185"/>
      <c r="P688" s="103"/>
      <c r="Q688" s="84" t="str">
        <f t="shared" si="264"/>
        <v/>
      </c>
      <c r="R688" s="159"/>
      <c r="S688" s="28" t="str" cm="1">
        <f t="array" aca="1" ref="S688" ca="1">IF(INDIRECT("A"&amp;114+$U688)&lt;&gt;"",114+$U688,"")</f>
        <v/>
      </c>
      <c r="T688" s="28" t="str">
        <f t="shared" ca="1" si="265"/>
        <v>$B</v>
      </c>
      <c r="U688" s="29">
        <f t="shared" si="271"/>
        <v>564</v>
      </c>
      <c r="V688" s="29">
        <v>47.833333333337002</v>
      </c>
      <c r="W688" s="29">
        <f t="shared" si="276"/>
        <v>47</v>
      </c>
      <c r="X688" s="41" t="str" cm="1">
        <f t="array" aca="1" ref="X688" ca="1">IFERROR(INDEX('PC&amp;PD'!$A$1:$AP$15,ROW('PC&amp;PD'!$A$15),MATCH(INDIRECT(T688),'PC&amp;PD'!$A$1:$AP$1,0)),"")</f>
        <v/>
      </c>
      <c r="Y688" s="13" t="str">
        <f>IF(OR($N688="",$N688=0),"",IF($N688=$E$7,'Extracted info for SC'!$J$6,IF($N688=$D$26,'Extracted info for SC'!$J$7,IF($N688=$E$26,'Extracted info for SC'!$J$8,IF($N688=$F$26,'Extracted info for SC'!$J$9,IF($N688=$G$26,'Extracted info for SC'!$J$10,IF($N688=$H$26,'Extracted info for SC'!$J$11,IF($N688=$I$26,'Extracted info for SC'!$J$12,IF($N688=$J$26,'Extracted info for SC'!$J$13,IF($N688=$K$26,'Extracted info for SC'!$J$14,IF($N688=$L$26,'Extracted info for SC'!$J$15,IF($N688=$M$26,'Extracted info for SC'!$J$16,IF($N688=$N$26,'Extracted info for SC'!$J$17,IF($N688=$O$26,'Extracted info for SC'!$J$18,""))))))))))))))</f>
        <v/>
      </c>
      <c r="Z688" s="155"/>
      <c r="AA688" s="13" t="str">
        <f t="shared" si="261"/>
        <v/>
      </c>
      <c r="AB688" s="155"/>
      <c r="AC688" s="13" t="str">
        <f t="shared" ca="1" si="266"/>
        <v>$AB</v>
      </c>
      <c r="AD688" s="13" t="str" cm="1">
        <f t="array" aca="1" ref="AD688" ca="1">IFERROR(IF((LEFT(INDIRECT("$F"&amp;$S688),4))="GOTS",IF($G688="Organic","GOTS_Organic_raw",(IF($G688="Responsible","GOTS_Responsible",(IF($G688="No Attribute (Conventional)","GOTS_conventional",(IF($G688="Recycled Pre/Post-Consumer","GOTS_pre_post",(IF($G688="In-Conversion","GOTS_in_conversion",(IF($G688="Sustainably Sourced","Sustainably_sourced",""))))))))))),IF($G688="Organic","Organic",(IF($G688="Responsible","Responsible",(IF($G688="No Attribute (Conventional)","No_Attribute_Conventional",(IF($G688="Recycled Pre/Post-Consumer","Recycled_Pre_Post_Consumer",(IF($G688="In-Conversion","In_Conversion",(IF($G688="Recycled Pre-Consumer","Recycled_Pre_Consumer",(IF($G688="Recycled Post-Consumer","Recycled_Post_Consumer",(IF($G688="Sustainably Sourced","Sustainably_sourced","")))))))))))))))),"")</f>
        <v/>
      </c>
      <c r="AE688" s="13" t="e" cm="1">
        <f t="array" aca="1" ref="AE688" ca="1">IF(INDIRECT("$F"&amp;$S688)="","",IF(LEFT(INDIRECT("$F"&amp;$S688),3)="GRS","GRS_RCS_RM",IF((LEFT(INDIRECT("$F"&amp;$S688),3))="RCS","GRS_RCS_RM",IF(INDIRECT("$F"&amp;$S688)="OCS (No Label)","OCS_Conversion_RM",IF(LEFT(INDIRECT("$F"&amp;$S688),3)="OCS","OCS_RM",IF(RIGHT(INDIRECT("$F"&amp;$S688),10)="conversion","GOTS_RM_conversion",IF((LEFT(INDIRECT("$F"&amp;$S688),4))="GOTS","GOTS_RM","Responsible_RM")))))))</f>
        <v>#REF!</v>
      </c>
      <c r="AF688" s="13" t="str" cm="1">
        <f t="array" aca="1" ref="AF688" ca="1">IF($S688="","",INDIRECT("$Z"&amp;$S688))</f>
        <v/>
      </c>
      <c r="AG688" s="155"/>
      <c r="AH688" s="13" t="str" cm="1">
        <f t="array" aca="1" ref="AH688" ca="1">IFERROR(INDIRECT("$ag"&amp;S688),"")</f>
        <v/>
      </c>
      <c r="AI688" s="13" t="e" cm="1">
        <f t="array" aca="1" ref="AI688" ca="1">INDIRECT("O"&amp;S687)</f>
        <v>#REF!</v>
      </c>
      <c r="AJ688" s="13" t="str">
        <f>IF($I688="","",INDEX('Raw Material'!$A$1:$J$75,MATCH(I688,'Raw Material'!$A$1:$A$75,0),(MATCH(G688,'Raw Material'!$A$1:$J$1,0))))</f>
        <v/>
      </c>
      <c r="AK688" s="13" t="str">
        <f t="shared" si="262"/>
        <v>YANLIŞRM</v>
      </c>
      <c r="AL688" s="153" t="str">
        <f t="shared" si="263"/>
        <v/>
      </c>
    </row>
    <row r="689" spans="1:38" ht="16.5" customHeight="1" thickBot="1">
      <c r="A689" s="163"/>
      <c r="B689" s="170"/>
      <c r="C689" s="171"/>
      <c r="D689" s="156"/>
      <c r="E689" s="156"/>
      <c r="F689" s="176"/>
      <c r="G689" s="157"/>
      <c r="H689" s="158"/>
      <c r="I689" s="158"/>
      <c r="J689" s="158"/>
      <c r="K689" s="33"/>
      <c r="L689" s="180"/>
      <c r="M689" s="180"/>
      <c r="N689" s="82"/>
      <c r="O689" s="186"/>
      <c r="P689" s="103"/>
      <c r="Q689" s="84" t="str">
        <f t="shared" si="264"/>
        <v/>
      </c>
      <c r="R689" s="159"/>
      <c r="S689" s="28" t="str" cm="1">
        <f t="array" aca="1" ref="S689" ca="1">IF(INDIRECT("A"&amp;114+$U689)&lt;&gt;"",114+$U689,"")</f>
        <v/>
      </c>
      <c r="T689" s="28" t="str">
        <f t="shared" ca="1" si="265"/>
        <v>$B</v>
      </c>
      <c r="U689" s="29">
        <f t="shared" si="271"/>
        <v>564</v>
      </c>
      <c r="V689" s="29">
        <v>47.916666666670402</v>
      </c>
      <c r="W689" s="29">
        <f t="shared" si="276"/>
        <v>47</v>
      </c>
      <c r="X689" s="41" t="str" cm="1">
        <f t="array" aca="1" ref="X689" ca="1">IFERROR(INDEX('PC&amp;PD'!$A$1:$AP$15,ROW('PC&amp;PD'!$A$15),MATCH(INDIRECT(T689),'PC&amp;PD'!$A$1:$AP$1,0)),"")</f>
        <v/>
      </c>
      <c r="Y689" s="13" t="str">
        <f>IF(OR($N689="",$N689=0),"",IF($N689=$E$7,'Extracted info for SC'!$J$6,IF($N689=$D$26,'Extracted info for SC'!$J$7,IF($N689=$E$26,'Extracted info for SC'!$J$8,IF($N689=$F$26,'Extracted info for SC'!$J$9,IF($N689=$G$26,'Extracted info for SC'!$J$10,IF($N689=$H$26,'Extracted info for SC'!$J$11,IF($N689=$I$26,'Extracted info for SC'!$J$12,IF($N689=$J$26,'Extracted info for SC'!$J$13,IF($N689=$K$26,'Extracted info for SC'!$J$14,IF($N689=$L$26,'Extracted info for SC'!$J$15,IF($N689=$M$26,'Extracted info for SC'!$J$16,IF($N689=$N$26,'Extracted info for SC'!$J$17,IF($N689=$O$26,'Extracted info for SC'!$J$18,""))))))))))))))</f>
        <v/>
      </c>
      <c r="Z689" s="155"/>
      <c r="AA689" s="13" t="str">
        <f t="shared" si="261"/>
        <v/>
      </c>
      <c r="AB689" s="155"/>
      <c r="AC689" s="13" t="str">
        <f t="shared" ca="1" si="266"/>
        <v>$AB</v>
      </c>
      <c r="AD689" s="13" t="str" cm="1">
        <f t="array" aca="1" ref="AD689" ca="1">IFERROR(IF((LEFT(INDIRECT("$F"&amp;$S689),4))="GOTS",IF($G689="Organic","GOTS_Organic_raw",(IF($G689="Responsible","GOTS_Responsible",(IF($G689="No Attribute (Conventional)","GOTS_conventional",(IF($G689="Recycled Pre/Post-Consumer","GOTS_pre_post",(IF($G689="In-Conversion","GOTS_in_conversion",(IF($G689="Sustainably Sourced","Sustainably_sourced",""))))))))))),IF($G689="Organic","Organic",(IF($G689="Responsible","Responsible",(IF($G689="No Attribute (Conventional)","No_Attribute_Conventional",(IF($G689="Recycled Pre/Post-Consumer","Recycled_Pre_Post_Consumer",(IF($G689="In-Conversion","In_Conversion",(IF($G689="Recycled Pre-Consumer","Recycled_Pre_Consumer",(IF($G689="Recycled Post-Consumer","Recycled_Post_Consumer",(IF($G689="Sustainably Sourced","Sustainably_sourced","")))))))))))))))),"")</f>
        <v/>
      </c>
      <c r="AE689" s="13" t="e" cm="1">
        <f t="array" aca="1" ref="AE689" ca="1">IF(INDIRECT("$F"&amp;$S689)="","",IF(LEFT(INDIRECT("$F"&amp;$S689),3)="GRS","GRS_RCS_RM",IF((LEFT(INDIRECT("$F"&amp;$S689),3))="RCS","GRS_RCS_RM",IF(INDIRECT("$F"&amp;$S689)="OCS (No Label)","OCS_Conversion_RM",IF(LEFT(INDIRECT("$F"&amp;$S689),3)="OCS","OCS_RM",IF(RIGHT(INDIRECT("$F"&amp;$S689),10)="conversion","GOTS_RM_conversion",IF((LEFT(INDIRECT("$F"&amp;$S689),4))="GOTS","GOTS_RM","Responsible_RM")))))))</f>
        <v>#REF!</v>
      </c>
      <c r="AF689" s="13" t="str" cm="1">
        <f t="array" aca="1" ref="AF689" ca="1">IF($S689="","",INDIRECT("$Z"&amp;$S689))</f>
        <v/>
      </c>
      <c r="AG689" s="155"/>
      <c r="AH689" s="13" t="str" cm="1">
        <f t="array" aca="1" ref="AH689" ca="1">IFERROR(INDIRECT("$ag"&amp;S689),"")</f>
        <v/>
      </c>
      <c r="AI689" s="13" t="e" cm="1">
        <f t="array" aca="1" ref="AI689" ca="1">INDIRECT("O"&amp;S688)</f>
        <v>#REF!</v>
      </c>
      <c r="AJ689" s="13" t="str">
        <f>IF($I689="","",INDEX('Raw Material'!$A$1:$J$75,MATCH(I689,'Raw Material'!$A$1:$A$75,0),(MATCH(G689,'Raw Material'!$A$1:$J$1,0))))</f>
        <v/>
      </c>
      <c r="AK689" s="13" t="str">
        <f t="shared" si="262"/>
        <v>YANLIŞRM</v>
      </c>
      <c r="AL689" s="153" t="str">
        <f t="shared" si="263"/>
        <v/>
      </c>
    </row>
    <row r="690" spans="1:38" ht="16.5" customHeight="1">
      <c r="A690" s="160" t="str">
        <f>IF(B690="","",COUNTA($B$114:$B690))</f>
        <v/>
      </c>
      <c r="B690" s="164"/>
      <c r="C690" s="165"/>
      <c r="D690" s="183"/>
      <c r="E690" s="183"/>
      <c r="F690" s="172"/>
      <c r="G690" s="212"/>
      <c r="H690" s="206"/>
      <c r="I690" s="206"/>
      <c r="J690" s="206"/>
      <c r="K690" s="31"/>
      <c r="L690" s="177" t="str">
        <f t="shared" ref="L690" si="290">IF(R690="","",LEFT(R690,LEN(R690)-2))</f>
        <v/>
      </c>
      <c r="M690" s="177"/>
      <c r="N690" s="80"/>
      <c r="O690" s="184"/>
      <c r="P690" s="103"/>
      <c r="Q690" s="84" t="str">
        <f t="shared" si="264"/>
        <v/>
      </c>
      <c r="R690" s="159" t="str">
        <f t="shared" ref="R690" si="291">CONCATENATE($Q690,Q691,Q692,Q693,Q694,Q695,$Q696,$Q697,$Q698,$Q699,Q700,Q701)</f>
        <v/>
      </c>
      <c r="S690" s="28" t="str" cm="1">
        <f t="array" aca="1" ref="S690" ca="1">IF(INDIRECT("A"&amp;114+$U690)&lt;&gt;"",114+$U690,"")</f>
        <v/>
      </c>
      <c r="T690" s="28" t="str">
        <f t="shared" ca="1" si="265"/>
        <v>$B</v>
      </c>
      <c r="U690" s="29">
        <f t="shared" si="271"/>
        <v>576</v>
      </c>
      <c r="V690" s="29">
        <v>48.000000000003702</v>
      </c>
      <c r="W690" s="29">
        <f t="shared" si="276"/>
        <v>48</v>
      </c>
      <c r="X690" s="41" t="str" cm="1">
        <f t="array" aca="1" ref="X690" ca="1">IFERROR(INDEX('PC&amp;PD'!$A$1:$AP$15,ROW('PC&amp;PD'!$A$15),MATCH(INDIRECT(T690),'PC&amp;PD'!$A$1:$AP$1,0)),"")</f>
        <v/>
      </c>
      <c r="Y690" s="13" t="str">
        <f>IF(OR($N690="",$N690=0),"",IF($N690=$E$7,'Extracted info for SC'!$J$6,IF($N690=$D$26,'Extracted info for SC'!$J$7,IF($N690=$E$26,'Extracted info for SC'!$J$8,IF($N690=$F$26,'Extracted info for SC'!$J$9,IF($N690=$G$26,'Extracted info for SC'!$J$10,IF($N690=$H$26,'Extracted info for SC'!$J$11,IF($N690=$I$26,'Extracted info for SC'!$J$12,IF($N690=$J$26,'Extracted info for SC'!$J$13,IF($N690=$K$26,'Extracted info for SC'!$J$14,IF($N690=$L$26,'Extracted info for SC'!$J$15,IF($N690=$M$26,'Extracted info for SC'!$J$16,IF($N690=$N$26,'Extracted info for SC'!$J$17,IF($N690=$O$26,'Extracted info for SC'!$J$18,""))))))))))))))</f>
        <v/>
      </c>
      <c r="Z690" s="155" t="str">
        <f t="shared" ref="Z690" si="292">IFERROR(IF($F690="OCS 100","OCS (OCS 100)",IF($F690="OCS Blended","OCS (OCS Blended)",IF($F690="OCS (No Label)","OCS (No Label)",IF($F690="RCS 100","RCS (RCS 100)",IF($F690="RCS Blended","RCS (RCS Blended)",IF($F690="GRS","GRS (GRS)",IF($F690="GRS (No Label)", "GRS (No Label)",IF($F690="RDS","RDS (RDS)",IF($F690="RWS","RWS (RWS)",IF($F690="RAS","RAS (RAS)",IF($F690="RMS","RMS (RMS)",IF($F690="GOTS Organic","GOTS (Organic)",IF($F690="GOTS Made with organic","GOTS (Made with Organic)",IF($F690="GOTS Organic - in conversion","GOTS (Organic - In Conversion)",IF($F690="GOTS Made with organic - in conversion","GOTS (Made with Organic - In Conversion)",""))))))))))))))),"")</f>
        <v/>
      </c>
      <c r="AA690" s="13" t="str">
        <f t="shared" si="261"/>
        <v/>
      </c>
      <c r="AB690" s="155" t="str">
        <f t="shared" ref="AB690" si="293">IFERROR(IF($F690="OCS 100", "OCS_100",IF($F690="OCS Blended", "OCS_Blended",IF($F690="OCS (No Label)", "OCS_No_Label",IF($F690="RCS 100", "RCS_100",IF($F690="RCS Blended","RCS_Blended",IF($F690="GRS","GRS",IF($F690="GRS (No Label)", "GRS_No_Label",IF($F690="RDS","RDS",IF($F690="RWS","RWS",IF($F690="RMS","RMS",IF($F690="GOTS Organic","GOTS_Organic",IF($F690="GOTS Made with organic","GOTS_Made_with_organic",IF($F690="GOTS Organic - in conversion","GOTS_Organic_in_Conversion",IF($F690="GOTS Made with organic - in conversion","GOTS_Made_with_Organic_in_Conversion",IF($F690="RAS","RAS",""))))))))))))))),"")</f>
        <v/>
      </c>
      <c r="AC690" s="13" t="str">
        <f t="shared" ca="1" si="266"/>
        <v>$AB</v>
      </c>
      <c r="AD690" s="13" t="str" cm="1">
        <f t="array" aca="1" ref="AD690" ca="1">IFERROR(IF((LEFT(INDIRECT("$F"&amp;$S690),4))="GOTS",IF($G690="Organic","GOTS_Organic_raw",(IF($G690="Responsible","GOTS_Responsible",(IF($G690="No Attribute (Conventional)","GOTS_conventional",(IF($G690="Recycled Pre/Post-Consumer","GOTS_pre_post",(IF($G690="In-Conversion","GOTS_in_conversion",(IF($G690="Sustainably Sourced","Sustainably_sourced",""))))))))))),IF($G690="Organic","Organic",(IF($G690="Responsible","Responsible",(IF($G690="No Attribute (Conventional)","No_Attribute_Conventional",(IF($G690="Recycled Pre/Post-Consumer","Recycled_Pre_Post_Consumer",(IF($G690="In-Conversion","In_Conversion",(IF($G690="Recycled Pre-Consumer","Recycled_Pre_Consumer",(IF($G690="Recycled Post-Consumer","Recycled_Post_Consumer",(IF($G690="Sustainably Sourced","Sustainably_sourced","")))))))))))))))),"")</f>
        <v/>
      </c>
      <c r="AE690" s="13" t="e" cm="1">
        <f t="array" aca="1" ref="AE690" ca="1">IF(INDIRECT("$F"&amp;$S690)="","",IF(LEFT(INDIRECT("$F"&amp;$S690),3)="GRS","GRS_RCS_RM",IF((LEFT(INDIRECT("$F"&amp;$S690),3))="RCS","GRS_RCS_RM",IF(INDIRECT("$F"&amp;$S690)="OCS (No Label)","OCS_Conversion_RM",IF(LEFT(INDIRECT("$F"&amp;$S690),3)="OCS","OCS_RM",IF(RIGHT(INDIRECT("$F"&amp;$S690),10)="conversion","GOTS_RM_conversion",IF((LEFT(INDIRECT("$F"&amp;$S690),4))="GOTS","GOTS_RM","Responsible_RM")))))))</f>
        <v>#REF!</v>
      </c>
      <c r="AF690" s="13" t="str" cm="1">
        <f t="array" aca="1" ref="AF690" ca="1">IF($S690="","",INDIRECT("$Z"&amp;$S690))</f>
        <v/>
      </c>
      <c r="AG690" s="155" t="str">
        <f t="shared" si="281"/>
        <v/>
      </c>
      <c r="AH690" s="13" t="str" cm="1">
        <f t="array" aca="1" ref="AH690" ca="1">IFERROR(INDIRECT("$ag"&amp;S690),"")</f>
        <v/>
      </c>
      <c r="AI690" s="13" t="e" cm="1">
        <f t="array" aca="1" ref="AI690" ca="1">INDIRECT("O"&amp;S689)</f>
        <v>#REF!</v>
      </c>
      <c r="AJ690" s="13" t="str">
        <f>IF($I690="","",INDEX('Raw Material'!$A$1:$J$75,MATCH(I690,'Raw Material'!$A$1:$A$75,0),(MATCH(G690,'Raw Material'!$A$1:$J$1,0))))</f>
        <v/>
      </c>
      <c r="AK690" s="13" t="str">
        <f t="shared" si="262"/>
        <v>YANLIŞRM</v>
      </c>
      <c r="AL690" s="153" t="str">
        <f t="shared" si="263"/>
        <v/>
      </c>
    </row>
    <row r="691" spans="1:38" ht="16.5" customHeight="1">
      <c r="A691" s="161"/>
      <c r="B691" s="166"/>
      <c r="C691" s="167"/>
      <c r="D691" s="156"/>
      <c r="E691" s="156"/>
      <c r="F691" s="173"/>
      <c r="G691" s="181"/>
      <c r="H691" s="182"/>
      <c r="I691" s="182"/>
      <c r="J691" s="182"/>
      <c r="K691" s="32"/>
      <c r="L691" s="178"/>
      <c r="M691" s="178"/>
      <c r="N691" s="81"/>
      <c r="O691" s="185"/>
      <c r="P691" s="103"/>
      <c r="Q691" s="84" t="str">
        <f t="shared" si="264"/>
        <v/>
      </c>
      <c r="R691" s="159"/>
      <c r="S691" s="28" t="str" cm="1">
        <f t="array" aca="1" ref="S691" ca="1">IF(INDIRECT("A"&amp;114+$U691)&lt;&gt;"",114+$U691,"")</f>
        <v/>
      </c>
      <c r="T691" s="28" t="str">
        <f t="shared" ca="1" si="265"/>
        <v>$B</v>
      </c>
      <c r="U691" s="29">
        <f t="shared" si="271"/>
        <v>576</v>
      </c>
      <c r="V691" s="29">
        <v>48.083333333337102</v>
      </c>
      <c r="W691" s="29">
        <f t="shared" si="276"/>
        <v>48</v>
      </c>
      <c r="X691" s="41" t="str" cm="1">
        <f t="array" aca="1" ref="X691" ca="1">IFERROR(INDEX('PC&amp;PD'!$A$1:$AP$15,ROW('PC&amp;PD'!$A$15),MATCH(INDIRECT(T691),'PC&amp;PD'!$A$1:$AP$1,0)),"")</f>
        <v/>
      </c>
      <c r="Y691" s="13" t="str">
        <f>IF(OR($N691="",$N691=0),"",IF($N691=$E$7,'Extracted info for SC'!$J$6,IF($N691=$D$26,'Extracted info for SC'!$J$7,IF($N691=$E$26,'Extracted info for SC'!$J$8,IF($N691=$F$26,'Extracted info for SC'!$J$9,IF($N691=$G$26,'Extracted info for SC'!$J$10,IF($N691=$H$26,'Extracted info for SC'!$J$11,IF($N691=$I$26,'Extracted info for SC'!$J$12,IF($N691=$J$26,'Extracted info for SC'!$J$13,IF($N691=$K$26,'Extracted info for SC'!$J$14,IF($N691=$L$26,'Extracted info for SC'!$J$15,IF($N691=$M$26,'Extracted info for SC'!$J$16,IF($N691=$N$26,'Extracted info for SC'!$J$17,IF($N691=$O$26,'Extracted info for SC'!$J$18,""))))))))))))))</f>
        <v/>
      </c>
      <c r="Z691" s="155"/>
      <c r="AA691" s="13" t="str">
        <f t="shared" ref="AA691:AA754" si="294">IFERROR(IF(G691="","",IF(G691="No Attribute (Conventional)","",G691)),"")</f>
        <v/>
      </c>
      <c r="AB691" s="155"/>
      <c r="AC691" s="13" t="str">
        <f t="shared" ca="1" si="266"/>
        <v>$AB</v>
      </c>
      <c r="AD691" s="13" t="str" cm="1">
        <f t="array" aca="1" ref="AD691" ca="1">IFERROR(IF((LEFT(INDIRECT("$F"&amp;$S691),4))="GOTS",IF($G691="Organic","GOTS_Organic_raw",(IF($G691="Responsible","GOTS_Responsible",(IF($G691="No Attribute (Conventional)","GOTS_conventional",(IF($G691="Recycled Pre/Post-Consumer","GOTS_pre_post",(IF($G691="In-Conversion","GOTS_in_conversion",(IF($G691="Sustainably Sourced","Sustainably_sourced",""))))))))))),IF($G691="Organic","Organic",(IF($G691="Responsible","Responsible",(IF($G691="No Attribute (Conventional)","No_Attribute_Conventional",(IF($G691="Recycled Pre/Post-Consumer","Recycled_Pre_Post_Consumer",(IF($G691="In-Conversion","In_Conversion",(IF($G691="Recycled Pre-Consumer","Recycled_Pre_Consumer",(IF($G691="Recycled Post-Consumer","Recycled_Post_Consumer",(IF($G691="Sustainably Sourced","Sustainably_sourced","")))))))))))))))),"")</f>
        <v/>
      </c>
      <c r="AE691" s="13" t="e" cm="1">
        <f t="array" aca="1" ref="AE691" ca="1">IF(INDIRECT("$F"&amp;$S691)="","",IF(LEFT(INDIRECT("$F"&amp;$S691),3)="GRS","GRS_RCS_RM",IF((LEFT(INDIRECT("$F"&amp;$S691),3))="RCS","GRS_RCS_RM",IF(INDIRECT("$F"&amp;$S691)="OCS (No Label)","OCS_Conversion_RM",IF(LEFT(INDIRECT("$F"&amp;$S691),3)="OCS","OCS_RM",IF(RIGHT(INDIRECT("$F"&amp;$S691),10)="conversion","GOTS_RM_conversion",IF((LEFT(INDIRECT("$F"&amp;$S691),4))="GOTS","GOTS_RM","Responsible_RM")))))))</f>
        <v>#REF!</v>
      </c>
      <c r="AF691" s="13" t="str" cm="1">
        <f t="array" aca="1" ref="AF691" ca="1">IF($S691="","",INDIRECT("$Z"&amp;$S691))</f>
        <v/>
      </c>
      <c r="AG691" s="155"/>
      <c r="AH691" s="13" t="str" cm="1">
        <f t="array" aca="1" ref="AH691" ca="1">IFERROR(INDIRECT("$ag"&amp;S691),"")</f>
        <v/>
      </c>
      <c r="AI691" s="13" t="e" cm="1">
        <f t="array" aca="1" ref="AI691" ca="1">INDIRECT("O"&amp;S690)</f>
        <v>#REF!</v>
      </c>
      <c r="AJ691" s="13" t="str">
        <f>IF($I691="","",INDEX('Raw Material'!$A$1:$J$75,MATCH(I691,'Raw Material'!$A$1:$A$75,0),(MATCH(G691,'Raw Material'!$A$1:$J$1,0))))</f>
        <v/>
      </c>
      <c r="AK691" s="13" t="str">
        <f t="shared" ref="AK691:AK754" si="295">$U$17&amp;"RM"</f>
        <v>YANLIŞRM</v>
      </c>
      <c r="AL691" s="153" t="str">
        <f t="shared" ref="AL691:AL754" si="296">IF($G691="Organic","Organic",IF($G691="No Attribute (Conventional)","No_Attribute_Conventional",IF($G691="Recycled pre-consumer","Recycled_pre_consumer",IF($G691="Recycled post-consumer","Recycled_post_consumer",IF($G691="Responsible","Responsible",IF($G691="Sustainably sourced","Sustainable_sourced",IF($G691="ın-conversion","In_conversion","")))))))</f>
        <v/>
      </c>
    </row>
    <row r="692" spans="1:38" ht="16.5" customHeight="1">
      <c r="A692" s="161"/>
      <c r="B692" s="166"/>
      <c r="C692" s="167"/>
      <c r="D692" s="156"/>
      <c r="E692" s="156"/>
      <c r="F692" s="173"/>
      <c r="G692" s="181"/>
      <c r="H692" s="182"/>
      <c r="I692" s="182"/>
      <c r="J692" s="182"/>
      <c r="K692" s="32"/>
      <c r="L692" s="178"/>
      <c r="M692" s="178"/>
      <c r="N692" s="81"/>
      <c r="O692" s="185"/>
      <c r="P692" s="103"/>
      <c r="Q692" s="84" t="str">
        <f t="shared" si="264"/>
        <v/>
      </c>
      <c r="R692" s="159"/>
      <c r="S692" s="28" t="str" cm="1">
        <f t="array" aca="1" ref="S692" ca="1">IF(INDIRECT("A"&amp;114+$U692)&lt;&gt;"",114+$U692,"")</f>
        <v/>
      </c>
      <c r="T692" s="28" t="str">
        <f t="shared" ca="1" si="265"/>
        <v>$B</v>
      </c>
      <c r="U692" s="29">
        <f t="shared" si="271"/>
        <v>576</v>
      </c>
      <c r="V692" s="29">
        <v>48.166666666670402</v>
      </c>
      <c r="W692" s="29">
        <f t="shared" si="276"/>
        <v>48</v>
      </c>
      <c r="X692" s="41" t="str" cm="1">
        <f t="array" aca="1" ref="X692" ca="1">IFERROR(INDEX('PC&amp;PD'!$A$1:$AP$15,ROW('PC&amp;PD'!$A$15),MATCH(INDIRECT(T692),'PC&amp;PD'!$A$1:$AP$1,0)),"")</f>
        <v/>
      </c>
      <c r="Y692" s="13" t="str">
        <f>IF(OR($N692="",$N692=0),"",IF($N692=$E$7,'Extracted info for SC'!$J$6,IF($N692=$D$26,'Extracted info for SC'!$J$7,IF($N692=$E$26,'Extracted info for SC'!$J$8,IF($N692=$F$26,'Extracted info for SC'!$J$9,IF($N692=$G$26,'Extracted info for SC'!$J$10,IF($N692=$H$26,'Extracted info for SC'!$J$11,IF($N692=$I$26,'Extracted info for SC'!$J$12,IF($N692=$J$26,'Extracted info for SC'!$J$13,IF($N692=$K$26,'Extracted info for SC'!$J$14,IF($N692=$L$26,'Extracted info for SC'!$J$15,IF($N692=$M$26,'Extracted info for SC'!$J$16,IF($N692=$N$26,'Extracted info for SC'!$J$17,IF($N692=$O$26,'Extracted info for SC'!$J$18,""))))))))))))))</f>
        <v/>
      </c>
      <c r="Z692" s="155"/>
      <c r="AA692" s="13" t="str">
        <f t="shared" si="294"/>
        <v/>
      </c>
      <c r="AB692" s="155"/>
      <c r="AC692" s="13" t="str">
        <f t="shared" ca="1" si="266"/>
        <v>$AB</v>
      </c>
      <c r="AD692" s="13" t="str" cm="1">
        <f t="array" aca="1" ref="AD692" ca="1">IFERROR(IF((LEFT(INDIRECT("$F"&amp;$S692),4))="GOTS",IF($G692="Organic","GOTS_Organic_raw",(IF($G692="Responsible","GOTS_Responsible",(IF($G692="No Attribute (Conventional)","GOTS_conventional",(IF($G692="Recycled Pre/Post-Consumer","GOTS_pre_post",(IF($G692="In-Conversion","GOTS_in_conversion",(IF($G692="Sustainably Sourced","Sustainably_sourced",""))))))))))),IF($G692="Organic","Organic",(IF($G692="Responsible","Responsible",(IF($G692="No Attribute (Conventional)","No_Attribute_Conventional",(IF($G692="Recycled Pre/Post-Consumer","Recycled_Pre_Post_Consumer",(IF($G692="In-Conversion","In_Conversion",(IF($G692="Recycled Pre-Consumer","Recycled_Pre_Consumer",(IF($G692="Recycled Post-Consumer","Recycled_Post_Consumer",(IF($G692="Sustainably Sourced","Sustainably_sourced","")))))))))))))))),"")</f>
        <v/>
      </c>
      <c r="AE692" s="13" t="e" cm="1">
        <f t="array" aca="1" ref="AE692" ca="1">IF(INDIRECT("$F"&amp;$S692)="","",IF(LEFT(INDIRECT("$F"&amp;$S692),3)="GRS","GRS_RCS_RM",IF((LEFT(INDIRECT("$F"&amp;$S692),3))="RCS","GRS_RCS_RM",IF(INDIRECT("$F"&amp;$S692)="OCS (No Label)","OCS_Conversion_RM",IF(LEFT(INDIRECT("$F"&amp;$S692),3)="OCS","OCS_RM",IF(RIGHT(INDIRECT("$F"&amp;$S692),10)="conversion","GOTS_RM_conversion",IF((LEFT(INDIRECT("$F"&amp;$S692),4))="GOTS","GOTS_RM","Responsible_RM")))))))</f>
        <v>#REF!</v>
      </c>
      <c r="AF692" s="13" t="str" cm="1">
        <f t="array" aca="1" ref="AF692" ca="1">IF($S692="","",INDIRECT("$Z"&amp;$S692))</f>
        <v/>
      </c>
      <c r="AG692" s="155"/>
      <c r="AH692" s="13" t="str" cm="1">
        <f t="array" aca="1" ref="AH692" ca="1">IFERROR(INDIRECT("$ag"&amp;S692),"")</f>
        <v/>
      </c>
      <c r="AI692" s="13" t="e" cm="1">
        <f t="array" aca="1" ref="AI692" ca="1">INDIRECT("O"&amp;S691)</f>
        <v>#REF!</v>
      </c>
      <c r="AJ692" s="13" t="str">
        <f>IF($I692="","",INDEX('Raw Material'!$A$1:$J$75,MATCH(I692,'Raw Material'!$A$1:$A$75,0),(MATCH(G692,'Raw Material'!$A$1:$J$1,0))))</f>
        <v/>
      </c>
      <c r="AK692" s="13" t="str">
        <f t="shared" si="295"/>
        <v>YANLIŞRM</v>
      </c>
      <c r="AL692" s="153" t="str">
        <f t="shared" si="296"/>
        <v/>
      </c>
    </row>
    <row r="693" spans="1:38" ht="16.5" customHeight="1">
      <c r="A693" s="161"/>
      <c r="B693" s="166"/>
      <c r="C693" s="167"/>
      <c r="D693" s="156"/>
      <c r="E693" s="156"/>
      <c r="F693" s="174"/>
      <c r="G693" s="181"/>
      <c r="H693" s="182"/>
      <c r="I693" s="182"/>
      <c r="J693" s="182"/>
      <c r="K693" s="32"/>
      <c r="L693" s="178"/>
      <c r="M693" s="178"/>
      <c r="N693" s="81"/>
      <c r="O693" s="185"/>
      <c r="P693" s="103"/>
      <c r="Q693" s="84" t="str">
        <f t="shared" ref="Q693:Q756" si="297">IF(OR($G693="",$I693="",$K693="",$AJ693="–"),"",CONCATENATE($K693," ",$AA693," ",$I693," (",$AJ693,") + "))</f>
        <v/>
      </c>
      <c r="R693" s="159"/>
      <c r="S693" s="28" t="str" cm="1">
        <f t="array" aca="1" ref="S693" ca="1">IF(INDIRECT("A"&amp;114+$U693)&lt;&gt;"",114+$U693,"")</f>
        <v/>
      </c>
      <c r="T693" s="28" t="str">
        <f t="shared" ref="T693:T756" ca="1" si="298">"$B"&amp;S693</f>
        <v>$B</v>
      </c>
      <c r="U693" s="29">
        <f t="shared" si="271"/>
        <v>576</v>
      </c>
      <c r="V693" s="29">
        <v>48.250000000003702</v>
      </c>
      <c r="W693" s="29">
        <f t="shared" si="276"/>
        <v>48</v>
      </c>
      <c r="X693" s="41" t="str" cm="1">
        <f t="array" aca="1" ref="X693" ca="1">IFERROR(INDEX('PC&amp;PD'!$A$1:$AP$15,ROW('PC&amp;PD'!$A$15),MATCH(INDIRECT(T693),'PC&amp;PD'!$A$1:$AP$1,0)),"")</f>
        <v/>
      </c>
      <c r="Y693" s="13" t="str">
        <f>IF(OR($N693="",$N693=0),"",IF($N693=$E$7,'Extracted info for SC'!$J$6,IF($N693=$D$26,'Extracted info for SC'!$J$7,IF($N693=$E$26,'Extracted info for SC'!$J$8,IF($N693=$F$26,'Extracted info for SC'!$J$9,IF($N693=$G$26,'Extracted info for SC'!$J$10,IF($N693=$H$26,'Extracted info for SC'!$J$11,IF($N693=$I$26,'Extracted info for SC'!$J$12,IF($N693=$J$26,'Extracted info for SC'!$J$13,IF($N693=$K$26,'Extracted info for SC'!$J$14,IF($N693=$L$26,'Extracted info for SC'!$J$15,IF($N693=$M$26,'Extracted info for SC'!$J$16,IF($N693=$N$26,'Extracted info for SC'!$J$17,IF($N693=$O$26,'Extracted info for SC'!$J$18,""))))))))))))))</f>
        <v/>
      </c>
      <c r="Z693" s="155"/>
      <c r="AA693" s="13" t="str">
        <f t="shared" si="294"/>
        <v/>
      </c>
      <c r="AB693" s="155"/>
      <c r="AC693" s="13" t="str">
        <f t="shared" ref="AC693:AC756" ca="1" si="299">"$AB"&amp;S693</f>
        <v>$AB</v>
      </c>
      <c r="AD693" s="13" t="str" cm="1">
        <f t="array" aca="1" ref="AD693" ca="1">IFERROR(IF((LEFT(INDIRECT("$F"&amp;$S693),4))="GOTS",IF($G693="Organic","GOTS_Organic_raw",(IF($G693="Responsible","GOTS_Responsible",(IF($G693="No Attribute (Conventional)","GOTS_conventional",(IF($G693="Recycled Pre/Post-Consumer","GOTS_pre_post",(IF($G693="In-Conversion","GOTS_in_conversion",(IF($G693="Sustainably Sourced","Sustainably_sourced",""))))))))))),IF($G693="Organic","Organic",(IF($G693="Responsible","Responsible",(IF($G693="No Attribute (Conventional)","No_Attribute_Conventional",(IF($G693="Recycled Pre/Post-Consumer","Recycled_Pre_Post_Consumer",(IF($G693="In-Conversion","In_Conversion",(IF($G693="Recycled Pre-Consumer","Recycled_Pre_Consumer",(IF($G693="Recycled Post-Consumer","Recycled_Post_Consumer",(IF($G693="Sustainably Sourced","Sustainably_sourced","")))))))))))))))),"")</f>
        <v/>
      </c>
      <c r="AE693" s="13" t="e" cm="1">
        <f t="array" aca="1" ref="AE693" ca="1">IF(INDIRECT("$F"&amp;$S693)="","",IF(LEFT(INDIRECT("$F"&amp;$S693),3)="GRS","GRS_RCS_RM",IF((LEFT(INDIRECT("$F"&amp;$S693),3))="RCS","GRS_RCS_RM",IF(INDIRECT("$F"&amp;$S693)="OCS (No Label)","OCS_Conversion_RM",IF(LEFT(INDIRECT("$F"&amp;$S693),3)="OCS","OCS_RM",IF(RIGHT(INDIRECT("$F"&amp;$S693),10)="conversion","GOTS_RM_conversion",IF((LEFT(INDIRECT("$F"&amp;$S693),4))="GOTS","GOTS_RM","Responsible_RM")))))))</f>
        <v>#REF!</v>
      </c>
      <c r="AF693" s="13" t="str" cm="1">
        <f t="array" aca="1" ref="AF693" ca="1">IF($S693="","",INDIRECT("$Z"&amp;$S693))</f>
        <v/>
      </c>
      <c r="AG693" s="155"/>
      <c r="AH693" s="13" t="str" cm="1">
        <f t="array" aca="1" ref="AH693" ca="1">IFERROR(INDIRECT("$ag"&amp;S693),"")</f>
        <v/>
      </c>
      <c r="AI693" s="13" t="e" cm="1">
        <f t="array" aca="1" ref="AI693" ca="1">INDIRECT("O"&amp;S692)</f>
        <v>#REF!</v>
      </c>
      <c r="AJ693" s="13" t="str">
        <f>IF($I693="","",INDEX('Raw Material'!$A$1:$J$75,MATCH(I693,'Raw Material'!$A$1:$A$75,0),(MATCH(G693,'Raw Material'!$A$1:$J$1,0))))</f>
        <v/>
      </c>
      <c r="AK693" s="13" t="str">
        <f t="shared" si="295"/>
        <v>YANLIŞRM</v>
      </c>
      <c r="AL693" s="153" t="str">
        <f t="shared" si="296"/>
        <v/>
      </c>
    </row>
    <row r="694" spans="1:38" ht="16.5" customHeight="1">
      <c r="A694" s="161"/>
      <c r="B694" s="166"/>
      <c r="C694" s="167"/>
      <c r="D694" s="156"/>
      <c r="E694" s="156"/>
      <c r="F694" s="174"/>
      <c r="G694" s="181"/>
      <c r="H694" s="182"/>
      <c r="I694" s="182"/>
      <c r="J694" s="182"/>
      <c r="K694" s="32"/>
      <c r="L694" s="178"/>
      <c r="M694" s="178"/>
      <c r="N694" s="81"/>
      <c r="O694" s="185"/>
      <c r="P694" s="103"/>
      <c r="Q694" s="84" t="str">
        <f t="shared" si="297"/>
        <v/>
      </c>
      <c r="R694" s="159"/>
      <c r="S694" s="28" t="str" cm="1">
        <f t="array" aca="1" ref="S694" ca="1">IF(INDIRECT("A"&amp;114+$U694)&lt;&gt;"",114+$U694,"")</f>
        <v/>
      </c>
      <c r="T694" s="28" t="str">
        <f t="shared" ca="1" si="298"/>
        <v>$B</v>
      </c>
      <c r="U694" s="29">
        <f t="shared" si="271"/>
        <v>576</v>
      </c>
      <c r="V694" s="29">
        <v>48.333333333337102</v>
      </c>
      <c r="W694" s="29">
        <f t="shared" si="276"/>
        <v>48</v>
      </c>
      <c r="X694" s="41" t="str" cm="1">
        <f t="array" aca="1" ref="X694" ca="1">IFERROR(INDEX('PC&amp;PD'!$A$1:$AP$15,ROW('PC&amp;PD'!$A$15),MATCH(INDIRECT(T694),'PC&amp;PD'!$A$1:$AP$1,0)),"")</f>
        <v/>
      </c>
      <c r="Y694" s="13" t="str">
        <f>IF(OR($N694="",$N694=0),"",IF($N694=$E$7,'Extracted info for SC'!$J$6,IF($N694=$D$26,'Extracted info for SC'!$J$7,IF($N694=$E$26,'Extracted info for SC'!$J$8,IF($N694=$F$26,'Extracted info for SC'!$J$9,IF($N694=$G$26,'Extracted info for SC'!$J$10,IF($N694=$H$26,'Extracted info for SC'!$J$11,IF($N694=$I$26,'Extracted info for SC'!$J$12,IF($N694=$J$26,'Extracted info for SC'!$J$13,IF($N694=$K$26,'Extracted info for SC'!$J$14,IF($N694=$L$26,'Extracted info for SC'!$J$15,IF($N694=$M$26,'Extracted info for SC'!$J$16,IF($N694=$N$26,'Extracted info for SC'!$J$17,IF($N694=$O$26,'Extracted info for SC'!$J$18,""))))))))))))))</f>
        <v/>
      </c>
      <c r="Z694" s="155"/>
      <c r="AA694" s="13" t="str">
        <f t="shared" si="294"/>
        <v/>
      </c>
      <c r="AB694" s="155"/>
      <c r="AC694" s="13" t="str">
        <f t="shared" ca="1" si="299"/>
        <v>$AB</v>
      </c>
      <c r="AD694" s="13" t="str" cm="1">
        <f t="array" aca="1" ref="AD694" ca="1">IFERROR(IF((LEFT(INDIRECT("$F"&amp;$S694),4))="GOTS",IF($G694="Organic","GOTS_Organic_raw",(IF($G694="Responsible","GOTS_Responsible",(IF($G694="No Attribute (Conventional)","GOTS_conventional",(IF($G694="Recycled Pre/Post-Consumer","GOTS_pre_post",(IF($G694="In-Conversion","GOTS_in_conversion",(IF($G694="Sustainably Sourced","Sustainably_sourced",""))))))))))),IF($G694="Organic","Organic",(IF($G694="Responsible","Responsible",(IF($G694="No Attribute (Conventional)","No_Attribute_Conventional",(IF($G694="Recycled Pre/Post-Consumer","Recycled_Pre_Post_Consumer",(IF($G694="In-Conversion","In_Conversion",(IF($G694="Recycled Pre-Consumer","Recycled_Pre_Consumer",(IF($G694="Recycled Post-Consumer","Recycled_Post_Consumer",(IF($G694="Sustainably Sourced","Sustainably_sourced","")))))))))))))))),"")</f>
        <v/>
      </c>
      <c r="AE694" s="13" t="e" cm="1">
        <f t="array" aca="1" ref="AE694" ca="1">IF(INDIRECT("$F"&amp;$S694)="","",IF(LEFT(INDIRECT("$F"&amp;$S694),3)="GRS","GRS_RCS_RM",IF((LEFT(INDIRECT("$F"&amp;$S694),3))="RCS","GRS_RCS_RM",IF(INDIRECT("$F"&amp;$S694)="OCS (No Label)","OCS_Conversion_RM",IF(LEFT(INDIRECT("$F"&amp;$S694),3)="OCS","OCS_RM",IF(RIGHT(INDIRECT("$F"&amp;$S694),10)="conversion","GOTS_RM_conversion",IF((LEFT(INDIRECT("$F"&amp;$S694),4))="GOTS","GOTS_RM","Responsible_RM")))))))</f>
        <v>#REF!</v>
      </c>
      <c r="AF694" s="13" t="str" cm="1">
        <f t="array" aca="1" ref="AF694" ca="1">IF($S694="","",INDIRECT("$Z"&amp;$S694))</f>
        <v/>
      </c>
      <c r="AG694" s="155"/>
      <c r="AH694" s="13" t="str" cm="1">
        <f t="array" aca="1" ref="AH694" ca="1">IFERROR(INDIRECT("$ag"&amp;S694),"")</f>
        <v/>
      </c>
      <c r="AI694" s="13" t="e" cm="1">
        <f t="array" aca="1" ref="AI694" ca="1">INDIRECT("O"&amp;S693)</f>
        <v>#REF!</v>
      </c>
      <c r="AJ694" s="13" t="str">
        <f>IF($I694="","",INDEX('Raw Material'!$A$1:$J$75,MATCH(I694,'Raw Material'!$A$1:$A$75,0),(MATCH(G694,'Raw Material'!$A$1:$J$1,0))))</f>
        <v/>
      </c>
      <c r="AK694" s="13" t="str">
        <f t="shared" si="295"/>
        <v>YANLIŞRM</v>
      </c>
      <c r="AL694" s="153" t="str">
        <f t="shared" si="296"/>
        <v/>
      </c>
    </row>
    <row r="695" spans="1:38" ht="16.5" customHeight="1">
      <c r="A695" s="161"/>
      <c r="B695" s="166"/>
      <c r="C695" s="167"/>
      <c r="D695" s="156"/>
      <c r="E695" s="156"/>
      <c r="F695" s="174"/>
      <c r="G695" s="181"/>
      <c r="H695" s="182"/>
      <c r="I695" s="182"/>
      <c r="J695" s="182"/>
      <c r="K695" s="32"/>
      <c r="L695" s="178"/>
      <c r="M695" s="178"/>
      <c r="N695" s="81"/>
      <c r="O695" s="185"/>
      <c r="P695" s="103"/>
      <c r="Q695" s="84" t="str">
        <f t="shared" si="297"/>
        <v/>
      </c>
      <c r="R695" s="159"/>
      <c r="S695" s="28" t="str" cm="1">
        <f t="array" aca="1" ref="S695" ca="1">IF(INDIRECT("A"&amp;114+$U695)&lt;&gt;"",114+$U695,"")</f>
        <v/>
      </c>
      <c r="T695" s="28" t="str">
        <f t="shared" ca="1" si="298"/>
        <v>$B</v>
      </c>
      <c r="U695" s="29">
        <f t="shared" si="271"/>
        <v>576</v>
      </c>
      <c r="V695" s="29">
        <v>48.416666666670402</v>
      </c>
      <c r="W695" s="29">
        <f t="shared" si="276"/>
        <v>48</v>
      </c>
      <c r="X695" s="41" t="str" cm="1">
        <f t="array" aca="1" ref="X695" ca="1">IFERROR(INDEX('PC&amp;PD'!$A$1:$AP$15,ROW('PC&amp;PD'!$A$15),MATCH(INDIRECT(T695),'PC&amp;PD'!$A$1:$AP$1,0)),"")</f>
        <v/>
      </c>
      <c r="Y695" s="13" t="str">
        <f>IF(OR($N695="",$N695=0),"",IF($N695=$E$7,'Extracted info for SC'!$J$6,IF($N695=$D$26,'Extracted info for SC'!$J$7,IF($N695=$E$26,'Extracted info for SC'!$J$8,IF($N695=$F$26,'Extracted info for SC'!$J$9,IF($N695=$G$26,'Extracted info for SC'!$J$10,IF($N695=$H$26,'Extracted info for SC'!$J$11,IF($N695=$I$26,'Extracted info for SC'!$J$12,IF($N695=$J$26,'Extracted info for SC'!$J$13,IF($N695=$K$26,'Extracted info for SC'!$J$14,IF($N695=$L$26,'Extracted info for SC'!$J$15,IF($N695=$M$26,'Extracted info for SC'!$J$16,IF($N695=$N$26,'Extracted info for SC'!$J$17,IF($N695=$O$26,'Extracted info for SC'!$J$18,""))))))))))))))</f>
        <v/>
      </c>
      <c r="Z695" s="155"/>
      <c r="AA695" s="13" t="str">
        <f t="shared" si="294"/>
        <v/>
      </c>
      <c r="AB695" s="155"/>
      <c r="AC695" s="13" t="str">
        <f t="shared" ca="1" si="299"/>
        <v>$AB</v>
      </c>
      <c r="AD695" s="13" t="str" cm="1">
        <f t="array" aca="1" ref="AD695" ca="1">IFERROR(IF((LEFT(INDIRECT("$F"&amp;$S695),4))="GOTS",IF($G695="Organic","GOTS_Organic_raw",(IF($G695="Responsible","GOTS_Responsible",(IF($G695="No Attribute (Conventional)","GOTS_conventional",(IF($G695="Recycled Pre/Post-Consumer","GOTS_pre_post",(IF($G695="In-Conversion","GOTS_in_conversion",(IF($G695="Sustainably Sourced","Sustainably_sourced",""))))))))))),IF($G695="Organic","Organic",(IF($G695="Responsible","Responsible",(IF($G695="No Attribute (Conventional)","No_Attribute_Conventional",(IF($G695="Recycled Pre/Post-Consumer","Recycled_Pre_Post_Consumer",(IF($G695="In-Conversion","In_Conversion",(IF($G695="Recycled Pre-Consumer","Recycled_Pre_Consumer",(IF($G695="Recycled Post-Consumer","Recycled_Post_Consumer",(IF($G695="Sustainably Sourced","Sustainably_sourced","")))))))))))))))),"")</f>
        <v/>
      </c>
      <c r="AE695" s="13" t="e" cm="1">
        <f t="array" aca="1" ref="AE695" ca="1">IF(INDIRECT("$F"&amp;$S695)="","",IF(LEFT(INDIRECT("$F"&amp;$S695),3)="GRS","GRS_RCS_RM",IF((LEFT(INDIRECT("$F"&amp;$S695),3))="RCS","GRS_RCS_RM",IF(INDIRECT("$F"&amp;$S695)="OCS (No Label)","OCS_Conversion_RM",IF(LEFT(INDIRECT("$F"&amp;$S695),3)="OCS","OCS_RM",IF(RIGHT(INDIRECT("$F"&amp;$S695),10)="conversion","GOTS_RM_conversion",IF((LEFT(INDIRECT("$F"&amp;$S695),4))="GOTS","GOTS_RM","Responsible_RM")))))))</f>
        <v>#REF!</v>
      </c>
      <c r="AF695" s="13" t="str" cm="1">
        <f t="array" aca="1" ref="AF695" ca="1">IF($S695="","",INDIRECT("$Z"&amp;$S695))</f>
        <v/>
      </c>
      <c r="AG695" s="155"/>
      <c r="AH695" s="13" t="str" cm="1">
        <f t="array" aca="1" ref="AH695" ca="1">IFERROR(INDIRECT("$ag"&amp;S695),"")</f>
        <v/>
      </c>
      <c r="AI695" s="13" t="e" cm="1">
        <f t="array" aca="1" ref="AI695" ca="1">INDIRECT("O"&amp;S694)</f>
        <v>#REF!</v>
      </c>
      <c r="AJ695" s="13" t="str">
        <f>IF($I695="","",INDEX('Raw Material'!$A$1:$J$75,MATCH(I695,'Raw Material'!$A$1:$A$75,0),(MATCH(G695,'Raw Material'!$A$1:$J$1,0))))</f>
        <v/>
      </c>
      <c r="AK695" s="13" t="str">
        <f t="shared" si="295"/>
        <v>YANLIŞRM</v>
      </c>
      <c r="AL695" s="153" t="str">
        <f t="shared" si="296"/>
        <v/>
      </c>
    </row>
    <row r="696" spans="1:38" ht="16.5" customHeight="1">
      <c r="A696" s="162"/>
      <c r="B696" s="168"/>
      <c r="C696" s="169"/>
      <c r="D696" s="156"/>
      <c r="E696" s="156"/>
      <c r="F696" s="175"/>
      <c r="G696" s="181"/>
      <c r="H696" s="182"/>
      <c r="I696" s="182"/>
      <c r="J696" s="182"/>
      <c r="K696" s="32"/>
      <c r="L696" s="179"/>
      <c r="M696" s="179"/>
      <c r="N696" s="81"/>
      <c r="O696" s="185"/>
      <c r="P696" s="103"/>
      <c r="Q696" s="84" t="str">
        <f t="shared" si="297"/>
        <v/>
      </c>
      <c r="R696" s="159"/>
      <c r="S696" s="28" t="str" cm="1">
        <f t="array" aca="1" ref="S696" ca="1">IF(INDIRECT("A"&amp;114+$U696)&lt;&gt;"",114+$U696,"")</f>
        <v/>
      </c>
      <c r="T696" s="28" t="str">
        <f t="shared" ca="1" si="298"/>
        <v>$B</v>
      </c>
      <c r="U696" s="29">
        <f t="shared" si="271"/>
        <v>576</v>
      </c>
      <c r="V696" s="29">
        <v>48.500000000003801</v>
      </c>
      <c r="W696" s="29">
        <f t="shared" si="276"/>
        <v>48</v>
      </c>
      <c r="X696" s="41" t="str" cm="1">
        <f t="array" aca="1" ref="X696" ca="1">IFERROR(INDEX('PC&amp;PD'!$A$1:$AP$15,ROW('PC&amp;PD'!$A$15),MATCH(INDIRECT(T696),'PC&amp;PD'!$A$1:$AP$1,0)),"")</f>
        <v/>
      </c>
      <c r="Y696" s="13" t="str">
        <f>IF(OR($N696="",$N696=0),"",IF($N696=$E$7,'Extracted info for SC'!$J$6,IF($N696=$D$26,'Extracted info for SC'!$J$7,IF($N696=$E$26,'Extracted info for SC'!$J$8,IF($N696=$F$26,'Extracted info for SC'!$J$9,IF($N696=$G$26,'Extracted info for SC'!$J$10,IF($N696=$H$26,'Extracted info for SC'!$J$11,IF($N696=$I$26,'Extracted info for SC'!$J$12,IF($N696=$J$26,'Extracted info for SC'!$J$13,IF($N696=$K$26,'Extracted info for SC'!$J$14,IF($N696=$L$26,'Extracted info for SC'!$J$15,IF($N696=$M$26,'Extracted info for SC'!$J$16,IF($N696=$N$26,'Extracted info for SC'!$J$17,IF($N696=$O$26,'Extracted info for SC'!$J$18,""))))))))))))))</f>
        <v/>
      </c>
      <c r="Z696" s="155"/>
      <c r="AA696" s="13" t="str">
        <f t="shared" si="294"/>
        <v/>
      </c>
      <c r="AB696" s="155"/>
      <c r="AC696" s="13" t="str">
        <f t="shared" ca="1" si="299"/>
        <v>$AB</v>
      </c>
      <c r="AD696" s="13" t="str" cm="1">
        <f t="array" aca="1" ref="AD696" ca="1">IFERROR(IF((LEFT(INDIRECT("$F"&amp;$S696),4))="GOTS",IF($G696="Organic","GOTS_Organic_raw",(IF($G696="Responsible","GOTS_Responsible",(IF($G696="No Attribute (Conventional)","GOTS_conventional",(IF($G696="Recycled Pre/Post-Consumer","GOTS_pre_post",(IF($G696="In-Conversion","GOTS_in_conversion",(IF($G696="Sustainably Sourced","Sustainably_sourced",""))))))))))),IF($G696="Organic","Organic",(IF($G696="Responsible","Responsible",(IF($G696="No Attribute (Conventional)","No_Attribute_Conventional",(IF($G696="Recycled Pre/Post-Consumer","Recycled_Pre_Post_Consumer",(IF($G696="In-Conversion","In_Conversion",(IF($G696="Recycled Pre-Consumer","Recycled_Pre_Consumer",(IF($G696="Recycled Post-Consumer","Recycled_Post_Consumer",(IF($G696="Sustainably Sourced","Sustainably_sourced","")))))))))))))))),"")</f>
        <v/>
      </c>
      <c r="AE696" s="13" t="e" cm="1">
        <f t="array" aca="1" ref="AE696" ca="1">IF(INDIRECT("$F"&amp;$S696)="","",IF(LEFT(INDIRECT("$F"&amp;$S696),3)="GRS","GRS_RCS_RM",IF((LEFT(INDIRECT("$F"&amp;$S696),3))="RCS","GRS_RCS_RM",IF(INDIRECT("$F"&amp;$S696)="OCS (No Label)","OCS_Conversion_RM",IF(LEFT(INDIRECT("$F"&amp;$S696),3)="OCS","OCS_RM",IF(RIGHT(INDIRECT("$F"&amp;$S696),10)="conversion","GOTS_RM_conversion",IF((LEFT(INDIRECT("$F"&amp;$S696),4))="GOTS","GOTS_RM","Responsible_RM")))))))</f>
        <v>#REF!</v>
      </c>
      <c r="AF696" s="13" t="str" cm="1">
        <f t="array" aca="1" ref="AF696" ca="1">IF($S696="","",INDIRECT("$Z"&amp;$S696))</f>
        <v/>
      </c>
      <c r="AG696" s="155"/>
      <c r="AH696" s="13" t="str" cm="1">
        <f t="array" aca="1" ref="AH696" ca="1">IFERROR(INDIRECT("$ag"&amp;S696),"")</f>
        <v/>
      </c>
      <c r="AI696" s="13" t="e" cm="1">
        <f t="array" aca="1" ref="AI696" ca="1">INDIRECT("O"&amp;S695)</f>
        <v>#REF!</v>
      </c>
      <c r="AJ696" s="13" t="str">
        <f>IF($I696="","",INDEX('Raw Material'!$A$1:$J$75,MATCH(I696,'Raw Material'!$A$1:$A$75,0),(MATCH(G696,'Raw Material'!$A$1:$J$1,0))))</f>
        <v/>
      </c>
      <c r="AK696" s="13" t="str">
        <f t="shared" si="295"/>
        <v>YANLIŞRM</v>
      </c>
      <c r="AL696" s="153" t="str">
        <f t="shared" si="296"/>
        <v/>
      </c>
    </row>
    <row r="697" spans="1:38" ht="16.5" customHeight="1">
      <c r="A697" s="162"/>
      <c r="B697" s="168"/>
      <c r="C697" s="169"/>
      <c r="D697" s="156"/>
      <c r="E697" s="156"/>
      <c r="F697" s="175"/>
      <c r="G697" s="181"/>
      <c r="H697" s="182"/>
      <c r="I697" s="182"/>
      <c r="J697" s="182"/>
      <c r="K697" s="32"/>
      <c r="L697" s="179"/>
      <c r="M697" s="179"/>
      <c r="N697" s="81"/>
      <c r="O697" s="185"/>
      <c r="P697" s="103"/>
      <c r="Q697" s="84" t="str">
        <f t="shared" si="297"/>
        <v/>
      </c>
      <c r="R697" s="159"/>
      <c r="S697" s="28" t="str" cm="1">
        <f t="array" aca="1" ref="S697" ca="1">IF(INDIRECT("A"&amp;114+$U697)&lt;&gt;"",114+$U697,"")</f>
        <v/>
      </c>
      <c r="T697" s="28" t="str">
        <f t="shared" ca="1" si="298"/>
        <v>$B</v>
      </c>
      <c r="U697" s="29">
        <f t="shared" si="271"/>
        <v>576</v>
      </c>
      <c r="V697" s="29">
        <v>48.583333333337102</v>
      </c>
      <c r="W697" s="29">
        <f t="shared" si="276"/>
        <v>48</v>
      </c>
      <c r="X697" s="41" t="str" cm="1">
        <f t="array" aca="1" ref="X697" ca="1">IFERROR(INDEX('PC&amp;PD'!$A$1:$AP$15,ROW('PC&amp;PD'!$A$15),MATCH(INDIRECT(T697),'PC&amp;PD'!$A$1:$AP$1,0)),"")</f>
        <v/>
      </c>
      <c r="Y697" s="13" t="str">
        <f>IF(OR($N697="",$N697=0),"",IF($N697=$E$7,'Extracted info for SC'!$J$6,IF($N697=$D$26,'Extracted info for SC'!$J$7,IF($N697=$E$26,'Extracted info for SC'!$J$8,IF($N697=$F$26,'Extracted info for SC'!$J$9,IF($N697=$G$26,'Extracted info for SC'!$J$10,IF($N697=$H$26,'Extracted info for SC'!$J$11,IF($N697=$I$26,'Extracted info for SC'!$J$12,IF($N697=$J$26,'Extracted info for SC'!$J$13,IF($N697=$K$26,'Extracted info for SC'!$J$14,IF($N697=$L$26,'Extracted info for SC'!$J$15,IF($N697=$M$26,'Extracted info for SC'!$J$16,IF($N697=$N$26,'Extracted info for SC'!$J$17,IF($N697=$O$26,'Extracted info for SC'!$J$18,""))))))))))))))</f>
        <v/>
      </c>
      <c r="Z697" s="155"/>
      <c r="AA697" s="13" t="str">
        <f t="shared" si="294"/>
        <v/>
      </c>
      <c r="AB697" s="155"/>
      <c r="AC697" s="13" t="str">
        <f t="shared" ca="1" si="299"/>
        <v>$AB</v>
      </c>
      <c r="AD697" s="13" t="str" cm="1">
        <f t="array" aca="1" ref="AD697" ca="1">IFERROR(IF((LEFT(INDIRECT("$F"&amp;$S697),4))="GOTS",IF($G697="Organic","GOTS_Organic_raw",(IF($G697="Responsible","GOTS_Responsible",(IF($G697="No Attribute (Conventional)","GOTS_conventional",(IF($G697="Recycled Pre/Post-Consumer","GOTS_pre_post",(IF($G697="In-Conversion","GOTS_in_conversion",(IF($G697="Sustainably Sourced","Sustainably_sourced",""))))))))))),IF($G697="Organic","Organic",(IF($G697="Responsible","Responsible",(IF($G697="No Attribute (Conventional)","No_Attribute_Conventional",(IF($G697="Recycled Pre/Post-Consumer","Recycled_Pre_Post_Consumer",(IF($G697="In-Conversion","In_Conversion",(IF($G697="Recycled Pre-Consumer","Recycled_Pre_Consumer",(IF($G697="Recycled Post-Consumer","Recycled_Post_Consumer",(IF($G697="Sustainably Sourced","Sustainably_sourced","")))))))))))))))),"")</f>
        <v/>
      </c>
      <c r="AE697" s="13" t="e" cm="1">
        <f t="array" aca="1" ref="AE697" ca="1">IF(INDIRECT("$F"&amp;$S697)="","",IF(LEFT(INDIRECT("$F"&amp;$S697),3)="GRS","GRS_RCS_RM",IF((LEFT(INDIRECT("$F"&amp;$S697),3))="RCS","GRS_RCS_RM",IF(INDIRECT("$F"&amp;$S697)="OCS (No Label)","OCS_Conversion_RM",IF(LEFT(INDIRECT("$F"&amp;$S697),3)="OCS","OCS_RM",IF(RIGHT(INDIRECT("$F"&amp;$S697),10)="conversion","GOTS_RM_conversion",IF((LEFT(INDIRECT("$F"&amp;$S697),4))="GOTS","GOTS_RM","Responsible_RM")))))))</f>
        <v>#REF!</v>
      </c>
      <c r="AF697" s="13" t="str" cm="1">
        <f t="array" aca="1" ref="AF697" ca="1">IF($S697="","",INDIRECT("$Z"&amp;$S697))</f>
        <v/>
      </c>
      <c r="AG697" s="155"/>
      <c r="AH697" s="13" t="str" cm="1">
        <f t="array" aca="1" ref="AH697" ca="1">IFERROR(INDIRECT("$ag"&amp;S697),"")</f>
        <v/>
      </c>
      <c r="AI697" s="13" t="e" cm="1">
        <f t="array" aca="1" ref="AI697" ca="1">INDIRECT("O"&amp;S696)</f>
        <v>#REF!</v>
      </c>
      <c r="AJ697" s="13" t="str">
        <f>IF($I697="","",INDEX('Raw Material'!$A$1:$J$75,MATCH(I697,'Raw Material'!$A$1:$A$75,0),(MATCH(G697,'Raw Material'!$A$1:$J$1,0))))</f>
        <v/>
      </c>
      <c r="AK697" s="13" t="str">
        <f t="shared" si="295"/>
        <v>YANLIŞRM</v>
      </c>
      <c r="AL697" s="153" t="str">
        <f t="shared" si="296"/>
        <v/>
      </c>
    </row>
    <row r="698" spans="1:38" ht="16.5" customHeight="1">
      <c r="A698" s="162"/>
      <c r="B698" s="168"/>
      <c r="C698" s="169"/>
      <c r="D698" s="156"/>
      <c r="E698" s="156"/>
      <c r="F698" s="175"/>
      <c r="G698" s="181"/>
      <c r="H698" s="182"/>
      <c r="I698" s="182"/>
      <c r="J698" s="182"/>
      <c r="K698" s="32"/>
      <c r="L698" s="179"/>
      <c r="M698" s="179"/>
      <c r="N698" s="81"/>
      <c r="O698" s="185"/>
      <c r="P698" s="103"/>
      <c r="Q698" s="84" t="str">
        <f t="shared" si="297"/>
        <v/>
      </c>
      <c r="R698" s="159"/>
      <c r="S698" s="28" t="str" cm="1">
        <f t="array" aca="1" ref="S698" ca="1">IF(INDIRECT("A"&amp;114+$U698)&lt;&gt;"",114+$U698,"")</f>
        <v/>
      </c>
      <c r="T698" s="28" t="str">
        <f t="shared" ca="1" si="298"/>
        <v>$B</v>
      </c>
      <c r="U698" s="29">
        <f t="shared" si="271"/>
        <v>576</v>
      </c>
      <c r="V698" s="29">
        <v>48.666666666670402</v>
      </c>
      <c r="W698" s="29">
        <f t="shared" si="276"/>
        <v>48</v>
      </c>
      <c r="X698" s="41" t="str" cm="1">
        <f t="array" aca="1" ref="X698" ca="1">IFERROR(INDEX('PC&amp;PD'!$A$1:$AP$15,ROW('PC&amp;PD'!$A$15),MATCH(INDIRECT(T698),'PC&amp;PD'!$A$1:$AP$1,0)),"")</f>
        <v/>
      </c>
      <c r="Y698" s="13" t="str">
        <f>IF(OR($N698="",$N698=0),"",IF($N698=$E$7,'Extracted info for SC'!$J$6,IF($N698=$D$26,'Extracted info for SC'!$J$7,IF($N698=$E$26,'Extracted info for SC'!$J$8,IF($N698=$F$26,'Extracted info for SC'!$J$9,IF($N698=$G$26,'Extracted info for SC'!$J$10,IF($N698=$H$26,'Extracted info for SC'!$J$11,IF($N698=$I$26,'Extracted info for SC'!$J$12,IF($N698=$J$26,'Extracted info for SC'!$J$13,IF($N698=$K$26,'Extracted info for SC'!$J$14,IF($N698=$L$26,'Extracted info for SC'!$J$15,IF($N698=$M$26,'Extracted info for SC'!$J$16,IF($N698=$N$26,'Extracted info for SC'!$J$17,IF($N698=$O$26,'Extracted info for SC'!$J$18,""))))))))))))))</f>
        <v/>
      </c>
      <c r="Z698" s="155"/>
      <c r="AA698" s="13" t="str">
        <f t="shared" si="294"/>
        <v/>
      </c>
      <c r="AB698" s="155"/>
      <c r="AC698" s="13" t="str">
        <f t="shared" ca="1" si="299"/>
        <v>$AB</v>
      </c>
      <c r="AD698" s="13" t="str" cm="1">
        <f t="array" aca="1" ref="AD698" ca="1">IFERROR(IF((LEFT(INDIRECT("$F"&amp;$S698),4))="GOTS",IF($G698="Organic","GOTS_Organic_raw",(IF($G698="Responsible","GOTS_Responsible",(IF($G698="No Attribute (Conventional)","GOTS_conventional",(IF($G698="Recycled Pre/Post-Consumer","GOTS_pre_post",(IF($G698="In-Conversion","GOTS_in_conversion",(IF($G698="Sustainably Sourced","Sustainably_sourced",""))))))))))),IF($G698="Organic","Organic",(IF($G698="Responsible","Responsible",(IF($G698="No Attribute (Conventional)","No_Attribute_Conventional",(IF($G698="Recycled Pre/Post-Consumer","Recycled_Pre_Post_Consumer",(IF($G698="In-Conversion","In_Conversion",(IF($G698="Recycled Pre-Consumer","Recycled_Pre_Consumer",(IF($G698="Recycled Post-Consumer","Recycled_Post_Consumer",(IF($G698="Sustainably Sourced","Sustainably_sourced","")))))))))))))))),"")</f>
        <v/>
      </c>
      <c r="AE698" s="13" t="e" cm="1">
        <f t="array" aca="1" ref="AE698" ca="1">IF(INDIRECT("$F"&amp;$S698)="","",IF(LEFT(INDIRECT("$F"&amp;$S698),3)="GRS","GRS_RCS_RM",IF((LEFT(INDIRECT("$F"&amp;$S698),3))="RCS","GRS_RCS_RM",IF(INDIRECT("$F"&amp;$S698)="OCS (No Label)","OCS_Conversion_RM",IF(LEFT(INDIRECT("$F"&amp;$S698),3)="OCS","OCS_RM",IF(RIGHT(INDIRECT("$F"&amp;$S698),10)="conversion","GOTS_RM_conversion",IF((LEFT(INDIRECT("$F"&amp;$S698),4))="GOTS","GOTS_RM","Responsible_RM")))))))</f>
        <v>#REF!</v>
      </c>
      <c r="AF698" s="13" t="str" cm="1">
        <f t="array" aca="1" ref="AF698" ca="1">IF($S698="","",INDIRECT("$Z"&amp;$S698))</f>
        <v/>
      </c>
      <c r="AG698" s="155"/>
      <c r="AH698" s="13" t="str" cm="1">
        <f t="array" aca="1" ref="AH698" ca="1">IFERROR(INDIRECT("$ag"&amp;S698),"")</f>
        <v/>
      </c>
      <c r="AI698" s="13" t="e" cm="1">
        <f t="array" aca="1" ref="AI698" ca="1">INDIRECT("O"&amp;S697)</f>
        <v>#REF!</v>
      </c>
      <c r="AJ698" s="13" t="str">
        <f>IF($I698="","",INDEX('Raw Material'!$A$1:$J$75,MATCH(I698,'Raw Material'!$A$1:$A$75,0),(MATCH(G698,'Raw Material'!$A$1:$J$1,0))))</f>
        <v/>
      </c>
      <c r="AK698" s="13" t="str">
        <f t="shared" si="295"/>
        <v>YANLIŞRM</v>
      </c>
      <c r="AL698" s="153" t="str">
        <f t="shared" si="296"/>
        <v/>
      </c>
    </row>
    <row r="699" spans="1:38" ht="16.5" customHeight="1">
      <c r="A699" s="162"/>
      <c r="B699" s="168"/>
      <c r="C699" s="169"/>
      <c r="D699" s="156"/>
      <c r="E699" s="156"/>
      <c r="F699" s="175"/>
      <c r="G699" s="181"/>
      <c r="H699" s="182"/>
      <c r="I699" s="182"/>
      <c r="J699" s="182"/>
      <c r="K699" s="32"/>
      <c r="L699" s="179"/>
      <c r="M699" s="179"/>
      <c r="N699" s="81"/>
      <c r="O699" s="185"/>
      <c r="P699" s="103"/>
      <c r="Q699" s="84" t="str">
        <f t="shared" si="297"/>
        <v/>
      </c>
      <c r="R699" s="159"/>
      <c r="S699" s="28" t="str" cm="1">
        <f t="array" aca="1" ref="S699" ca="1">IF(INDIRECT("A"&amp;114+$U699)&lt;&gt;"",114+$U699,"")</f>
        <v/>
      </c>
      <c r="T699" s="28" t="str">
        <f t="shared" ca="1" si="298"/>
        <v>$B</v>
      </c>
      <c r="U699" s="29">
        <f t="shared" si="271"/>
        <v>576</v>
      </c>
      <c r="V699" s="29">
        <v>48.750000000003801</v>
      </c>
      <c r="W699" s="29">
        <f t="shared" si="276"/>
        <v>48</v>
      </c>
      <c r="X699" s="41" t="str" cm="1">
        <f t="array" aca="1" ref="X699" ca="1">IFERROR(INDEX('PC&amp;PD'!$A$1:$AP$15,ROW('PC&amp;PD'!$A$15),MATCH(INDIRECT(T699),'PC&amp;PD'!$A$1:$AP$1,0)),"")</f>
        <v/>
      </c>
      <c r="Y699" s="13" t="str">
        <f>IF(OR($N699="",$N699=0),"",IF($N699=$E$7,'Extracted info for SC'!$J$6,IF($N699=$D$26,'Extracted info for SC'!$J$7,IF($N699=$E$26,'Extracted info for SC'!$J$8,IF($N699=$F$26,'Extracted info for SC'!$J$9,IF($N699=$G$26,'Extracted info for SC'!$J$10,IF($N699=$H$26,'Extracted info for SC'!$J$11,IF($N699=$I$26,'Extracted info for SC'!$J$12,IF($N699=$J$26,'Extracted info for SC'!$J$13,IF($N699=$K$26,'Extracted info for SC'!$J$14,IF($N699=$L$26,'Extracted info for SC'!$J$15,IF($N699=$M$26,'Extracted info for SC'!$J$16,IF($N699=$N$26,'Extracted info for SC'!$J$17,IF($N699=$O$26,'Extracted info for SC'!$J$18,""))))))))))))))</f>
        <v/>
      </c>
      <c r="Z699" s="155"/>
      <c r="AA699" s="13" t="str">
        <f t="shared" si="294"/>
        <v/>
      </c>
      <c r="AB699" s="155"/>
      <c r="AC699" s="13" t="str">
        <f t="shared" ca="1" si="299"/>
        <v>$AB</v>
      </c>
      <c r="AD699" s="13" t="str" cm="1">
        <f t="array" aca="1" ref="AD699" ca="1">IFERROR(IF((LEFT(INDIRECT("$F"&amp;$S699),4))="GOTS",IF($G699="Organic","GOTS_Organic_raw",(IF($G699="Responsible","GOTS_Responsible",(IF($G699="No Attribute (Conventional)","GOTS_conventional",(IF($G699="Recycled Pre/Post-Consumer","GOTS_pre_post",(IF($G699="In-Conversion","GOTS_in_conversion",(IF($G699="Sustainably Sourced","Sustainably_sourced",""))))))))))),IF($G699="Organic","Organic",(IF($G699="Responsible","Responsible",(IF($G699="No Attribute (Conventional)","No_Attribute_Conventional",(IF($G699="Recycled Pre/Post-Consumer","Recycled_Pre_Post_Consumer",(IF($G699="In-Conversion","In_Conversion",(IF($G699="Recycled Pre-Consumer","Recycled_Pre_Consumer",(IF($G699="Recycled Post-Consumer","Recycled_Post_Consumer",(IF($G699="Sustainably Sourced","Sustainably_sourced","")))))))))))))))),"")</f>
        <v/>
      </c>
      <c r="AE699" s="13" t="e" cm="1">
        <f t="array" aca="1" ref="AE699" ca="1">IF(INDIRECT("$F"&amp;$S699)="","",IF(LEFT(INDIRECT("$F"&amp;$S699),3)="GRS","GRS_RCS_RM",IF((LEFT(INDIRECT("$F"&amp;$S699),3))="RCS","GRS_RCS_RM",IF(INDIRECT("$F"&amp;$S699)="OCS (No Label)","OCS_Conversion_RM",IF(LEFT(INDIRECT("$F"&amp;$S699),3)="OCS","OCS_RM",IF(RIGHT(INDIRECT("$F"&amp;$S699),10)="conversion","GOTS_RM_conversion",IF((LEFT(INDIRECT("$F"&amp;$S699),4))="GOTS","GOTS_RM","Responsible_RM")))))))</f>
        <v>#REF!</v>
      </c>
      <c r="AF699" s="13" t="str" cm="1">
        <f t="array" aca="1" ref="AF699" ca="1">IF($S699="","",INDIRECT("$Z"&amp;$S699))</f>
        <v/>
      </c>
      <c r="AG699" s="155"/>
      <c r="AH699" s="13" t="str" cm="1">
        <f t="array" aca="1" ref="AH699" ca="1">IFERROR(INDIRECT("$ag"&amp;S699),"")</f>
        <v/>
      </c>
      <c r="AI699" s="13" t="e" cm="1">
        <f t="array" aca="1" ref="AI699" ca="1">INDIRECT("O"&amp;S698)</f>
        <v>#REF!</v>
      </c>
      <c r="AJ699" s="13" t="str">
        <f>IF($I699="","",INDEX('Raw Material'!$A$1:$J$75,MATCH(I699,'Raw Material'!$A$1:$A$75,0),(MATCH(G699,'Raw Material'!$A$1:$J$1,0))))</f>
        <v/>
      </c>
      <c r="AK699" s="13" t="str">
        <f t="shared" si="295"/>
        <v>YANLIŞRM</v>
      </c>
      <c r="AL699" s="153" t="str">
        <f t="shared" si="296"/>
        <v/>
      </c>
    </row>
    <row r="700" spans="1:38" ht="16.5" customHeight="1">
      <c r="A700" s="162"/>
      <c r="B700" s="168"/>
      <c r="C700" s="169"/>
      <c r="D700" s="156"/>
      <c r="E700" s="156"/>
      <c r="F700" s="175"/>
      <c r="G700" s="181"/>
      <c r="H700" s="182"/>
      <c r="I700" s="182"/>
      <c r="J700" s="182"/>
      <c r="K700" s="32"/>
      <c r="L700" s="179"/>
      <c r="M700" s="179"/>
      <c r="N700" s="81"/>
      <c r="O700" s="185"/>
      <c r="P700" s="103"/>
      <c r="Q700" s="84" t="str">
        <f t="shared" si="297"/>
        <v/>
      </c>
      <c r="R700" s="159"/>
      <c r="S700" s="28" t="str" cm="1">
        <f t="array" aca="1" ref="S700" ca="1">IF(INDIRECT("A"&amp;114+$U700)&lt;&gt;"",114+$U700,"")</f>
        <v/>
      </c>
      <c r="T700" s="28" t="str">
        <f t="shared" ca="1" si="298"/>
        <v>$B</v>
      </c>
      <c r="U700" s="29">
        <f t="shared" si="271"/>
        <v>576</v>
      </c>
      <c r="V700" s="29">
        <v>48.833333333337102</v>
      </c>
      <c r="W700" s="29">
        <f t="shared" si="276"/>
        <v>48</v>
      </c>
      <c r="X700" s="41" t="str" cm="1">
        <f t="array" aca="1" ref="X700" ca="1">IFERROR(INDEX('PC&amp;PD'!$A$1:$AP$15,ROW('PC&amp;PD'!$A$15),MATCH(INDIRECT(T700),'PC&amp;PD'!$A$1:$AP$1,0)),"")</f>
        <v/>
      </c>
      <c r="Y700" s="13" t="str">
        <f>IF(OR($N700="",$N700=0),"",IF($N700=$E$7,'Extracted info for SC'!$J$6,IF($N700=$D$26,'Extracted info for SC'!$J$7,IF($N700=$E$26,'Extracted info for SC'!$J$8,IF($N700=$F$26,'Extracted info for SC'!$J$9,IF($N700=$G$26,'Extracted info for SC'!$J$10,IF($N700=$H$26,'Extracted info for SC'!$J$11,IF($N700=$I$26,'Extracted info for SC'!$J$12,IF($N700=$J$26,'Extracted info for SC'!$J$13,IF($N700=$K$26,'Extracted info for SC'!$J$14,IF($N700=$L$26,'Extracted info for SC'!$J$15,IF($N700=$M$26,'Extracted info for SC'!$J$16,IF($N700=$N$26,'Extracted info for SC'!$J$17,IF($N700=$O$26,'Extracted info for SC'!$J$18,""))))))))))))))</f>
        <v/>
      </c>
      <c r="Z700" s="155"/>
      <c r="AA700" s="13" t="str">
        <f t="shared" si="294"/>
        <v/>
      </c>
      <c r="AB700" s="155"/>
      <c r="AC700" s="13" t="str">
        <f t="shared" ca="1" si="299"/>
        <v>$AB</v>
      </c>
      <c r="AD700" s="13" t="str" cm="1">
        <f t="array" aca="1" ref="AD700" ca="1">IFERROR(IF((LEFT(INDIRECT("$F"&amp;$S700),4))="GOTS",IF($G700="Organic","GOTS_Organic_raw",(IF($G700="Responsible","GOTS_Responsible",(IF($G700="No Attribute (Conventional)","GOTS_conventional",(IF($G700="Recycled Pre/Post-Consumer","GOTS_pre_post",(IF($G700="In-Conversion","GOTS_in_conversion",(IF($G700="Sustainably Sourced","Sustainably_sourced",""))))))))))),IF($G700="Organic","Organic",(IF($G700="Responsible","Responsible",(IF($G700="No Attribute (Conventional)","No_Attribute_Conventional",(IF($G700="Recycled Pre/Post-Consumer","Recycled_Pre_Post_Consumer",(IF($G700="In-Conversion","In_Conversion",(IF($G700="Recycled Pre-Consumer","Recycled_Pre_Consumer",(IF($G700="Recycled Post-Consumer","Recycled_Post_Consumer",(IF($G700="Sustainably Sourced","Sustainably_sourced","")))))))))))))))),"")</f>
        <v/>
      </c>
      <c r="AE700" s="13" t="e" cm="1">
        <f t="array" aca="1" ref="AE700" ca="1">IF(INDIRECT("$F"&amp;$S700)="","",IF(LEFT(INDIRECT("$F"&amp;$S700),3)="GRS","GRS_RCS_RM",IF((LEFT(INDIRECT("$F"&amp;$S700),3))="RCS","GRS_RCS_RM",IF(INDIRECT("$F"&amp;$S700)="OCS (No Label)","OCS_Conversion_RM",IF(LEFT(INDIRECT("$F"&amp;$S700),3)="OCS","OCS_RM",IF(RIGHT(INDIRECT("$F"&amp;$S700),10)="conversion","GOTS_RM_conversion",IF((LEFT(INDIRECT("$F"&amp;$S700),4))="GOTS","GOTS_RM","Responsible_RM")))))))</f>
        <v>#REF!</v>
      </c>
      <c r="AF700" s="13" t="str" cm="1">
        <f t="array" aca="1" ref="AF700" ca="1">IF($S700="","",INDIRECT("$Z"&amp;$S700))</f>
        <v/>
      </c>
      <c r="AG700" s="155"/>
      <c r="AH700" s="13" t="str" cm="1">
        <f t="array" aca="1" ref="AH700" ca="1">IFERROR(INDIRECT("$ag"&amp;S700),"")</f>
        <v/>
      </c>
      <c r="AI700" s="13" t="e" cm="1">
        <f t="array" aca="1" ref="AI700" ca="1">INDIRECT("O"&amp;S699)</f>
        <v>#REF!</v>
      </c>
      <c r="AJ700" s="13" t="str">
        <f>IF($I700="","",INDEX('Raw Material'!$A$1:$J$75,MATCH(I700,'Raw Material'!$A$1:$A$75,0),(MATCH(G700,'Raw Material'!$A$1:$J$1,0))))</f>
        <v/>
      </c>
      <c r="AK700" s="13" t="str">
        <f t="shared" si="295"/>
        <v>YANLIŞRM</v>
      </c>
      <c r="AL700" s="153" t="str">
        <f t="shared" si="296"/>
        <v/>
      </c>
    </row>
    <row r="701" spans="1:38" ht="16.5" customHeight="1" thickBot="1">
      <c r="A701" s="163"/>
      <c r="B701" s="170"/>
      <c r="C701" s="171"/>
      <c r="D701" s="156"/>
      <c r="E701" s="156"/>
      <c r="F701" s="176"/>
      <c r="G701" s="157"/>
      <c r="H701" s="158"/>
      <c r="I701" s="158"/>
      <c r="J701" s="158"/>
      <c r="K701" s="33"/>
      <c r="L701" s="180"/>
      <c r="M701" s="180"/>
      <c r="N701" s="82"/>
      <c r="O701" s="186"/>
      <c r="P701" s="103"/>
      <c r="Q701" s="84" t="str">
        <f t="shared" si="297"/>
        <v/>
      </c>
      <c r="R701" s="159"/>
      <c r="S701" s="28" t="str" cm="1">
        <f t="array" aca="1" ref="S701" ca="1">IF(INDIRECT("A"&amp;114+$U701)&lt;&gt;"",114+$U701,"")</f>
        <v/>
      </c>
      <c r="T701" s="28" t="str">
        <f t="shared" ca="1" si="298"/>
        <v>$B</v>
      </c>
      <c r="U701" s="29">
        <f t="shared" si="271"/>
        <v>576</v>
      </c>
      <c r="V701" s="29">
        <v>48.916666666670501</v>
      </c>
      <c r="W701" s="29">
        <f t="shared" si="276"/>
        <v>48</v>
      </c>
      <c r="X701" s="41" t="str" cm="1">
        <f t="array" aca="1" ref="X701" ca="1">IFERROR(INDEX('PC&amp;PD'!$A$1:$AP$15,ROW('PC&amp;PD'!$A$15),MATCH(INDIRECT(T701),'PC&amp;PD'!$A$1:$AP$1,0)),"")</f>
        <v/>
      </c>
      <c r="Y701" s="13" t="str">
        <f>IF(OR($N701="",$N701=0),"",IF($N701=$E$7,'Extracted info for SC'!$J$6,IF($N701=$D$26,'Extracted info for SC'!$J$7,IF($N701=$E$26,'Extracted info for SC'!$J$8,IF($N701=$F$26,'Extracted info for SC'!$J$9,IF($N701=$G$26,'Extracted info for SC'!$J$10,IF($N701=$H$26,'Extracted info for SC'!$J$11,IF($N701=$I$26,'Extracted info for SC'!$J$12,IF($N701=$J$26,'Extracted info for SC'!$J$13,IF($N701=$K$26,'Extracted info for SC'!$J$14,IF($N701=$L$26,'Extracted info for SC'!$J$15,IF($N701=$M$26,'Extracted info for SC'!$J$16,IF($N701=$N$26,'Extracted info for SC'!$J$17,IF($N701=$O$26,'Extracted info for SC'!$J$18,""))))))))))))))</f>
        <v/>
      </c>
      <c r="Z701" s="155"/>
      <c r="AA701" s="13" t="str">
        <f t="shared" si="294"/>
        <v/>
      </c>
      <c r="AB701" s="155"/>
      <c r="AC701" s="13" t="str">
        <f t="shared" ca="1" si="299"/>
        <v>$AB</v>
      </c>
      <c r="AD701" s="13" t="str" cm="1">
        <f t="array" aca="1" ref="AD701" ca="1">IFERROR(IF((LEFT(INDIRECT("$F"&amp;$S701),4))="GOTS",IF($G701="Organic","GOTS_Organic_raw",(IF($G701="Responsible","GOTS_Responsible",(IF($G701="No Attribute (Conventional)","GOTS_conventional",(IF($G701="Recycled Pre/Post-Consumer","GOTS_pre_post",(IF($G701="In-Conversion","GOTS_in_conversion",(IF($G701="Sustainably Sourced","Sustainably_sourced",""))))))))))),IF($G701="Organic","Organic",(IF($G701="Responsible","Responsible",(IF($G701="No Attribute (Conventional)","No_Attribute_Conventional",(IF($G701="Recycled Pre/Post-Consumer","Recycled_Pre_Post_Consumer",(IF($G701="In-Conversion","In_Conversion",(IF($G701="Recycled Pre-Consumer","Recycled_Pre_Consumer",(IF($G701="Recycled Post-Consumer","Recycled_Post_Consumer",(IF($G701="Sustainably Sourced","Sustainably_sourced","")))))))))))))))),"")</f>
        <v/>
      </c>
      <c r="AE701" s="13" t="e" cm="1">
        <f t="array" aca="1" ref="AE701" ca="1">IF(INDIRECT("$F"&amp;$S701)="","",IF(LEFT(INDIRECT("$F"&amp;$S701),3)="GRS","GRS_RCS_RM",IF((LEFT(INDIRECT("$F"&amp;$S701),3))="RCS","GRS_RCS_RM",IF(INDIRECT("$F"&amp;$S701)="OCS (No Label)","OCS_Conversion_RM",IF(LEFT(INDIRECT("$F"&amp;$S701),3)="OCS","OCS_RM",IF(RIGHT(INDIRECT("$F"&amp;$S701),10)="conversion","GOTS_RM_conversion",IF((LEFT(INDIRECT("$F"&amp;$S701),4))="GOTS","GOTS_RM","Responsible_RM")))))))</f>
        <v>#REF!</v>
      </c>
      <c r="AF701" s="13" t="str" cm="1">
        <f t="array" aca="1" ref="AF701" ca="1">IF($S701="","",INDIRECT("$Z"&amp;$S701))</f>
        <v/>
      </c>
      <c r="AG701" s="155"/>
      <c r="AH701" s="13" t="str" cm="1">
        <f t="array" aca="1" ref="AH701" ca="1">IFERROR(INDIRECT("$ag"&amp;S701),"")</f>
        <v/>
      </c>
      <c r="AI701" s="13" t="e" cm="1">
        <f t="array" aca="1" ref="AI701" ca="1">INDIRECT("O"&amp;S700)</f>
        <v>#REF!</v>
      </c>
      <c r="AJ701" s="13" t="str">
        <f>IF($I701="","",INDEX('Raw Material'!$A$1:$J$75,MATCH(I701,'Raw Material'!$A$1:$A$75,0),(MATCH(G701,'Raw Material'!$A$1:$J$1,0))))</f>
        <v/>
      </c>
      <c r="AK701" s="13" t="str">
        <f t="shared" si="295"/>
        <v>YANLIŞRM</v>
      </c>
      <c r="AL701" s="153" t="str">
        <f t="shared" si="296"/>
        <v/>
      </c>
    </row>
    <row r="702" spans="1:38" ht="16.5" customHeight="1">
      <c r="A702" s="160" t="str">
        <f>IF(B702="","",COUNTA($B$114:$B702))</f>
        <v/>
      </c>
      <c r="B702" s="164"/>
      <c r="C702" s="165"/>
      <c r="D702" s="183"/>
      <c r="E702" s="183"/>
      <c r="F702" s="172"/>
      <c r="G702" s="212"/>
      <c r="H702" s="206"/>
      <c r="I702" s="206"/>
      <c r="J702" s="206"/>
      <c r="K702" s="31"/>
      <c r="L702" s="177" t="str">
        <f t="shared" ref="L702" si="300">IF(R702="","",LEFT(R702,LEN(R702)-2))</f>
        <v/>
      </c>
      <c r="M702" s="177"/>
      <c r="N702" s="80"/>
      <c r="O702" s="184"/>
      <c r="P702" s="103"/>
      <c r="Q702" s="84" t="str">
        <f t="shared" si="297"/>
        <v/>
      </c>
      <c r="R702" s="159" t="str">
        <f t="shared" ref="R702" si="301">CONCATENATE($Q702,Q703,Q704,Q705,Q706,Q707,$Q708,$Q709,$Q710,$Q711,Q712,Q713)</f>
        <v/>
      </c>
      <c r="S702" s="28" t="str" cm="1">
        <f t="array" aca="1" ref="S702" ca="1">IF(INDIRECT("A"&amp;114+$U702)&lt;&gt;"",114+$U702,"")</f>
        <v/>
      </c>
      <c r="T702" s="28" t="str">
        <f t="shared" ca="1" si="298"/>
        <v>$B</v>
      </c>
      <c r="U702" s="29">
        <f t="shared" si="271"/>
        <v>588</v>
      </c>
      <c r="V702" s="29">
        <v>49.000000000003801</v>
      </c>
      <c r="W702" s="29">
        <f t="shared" si="276"/>
        <v>49</v>
      </c>
      <c r="X702" s="41" t="str" cm="1">
        <f t="array" aca="1" ref="X702" ca="1">IFERROR(INDEX('PC&amp;PD'!$A$1:$AP$15,ROW('PC&amp;PD'!$A$15),MATCH(INDIRECT(T702),'PC&amp;PD'!$A$1:$AP$1,0)),"")</f>
        <v/>
      </c>
      <c r="Y702" s="13" t="str">
        <f>IF(OR($N702="",$N702=0),"",IF($N702=$E$7,'Extracted info for SC'!$J$6,IF($N702=$D$26,'Extracted info for SC'!$J$7,IF($N702=$E$26,'Extracted info for SC'!$J$8,IF($N702=$F$26,'Extracted info for SC'!$J$9,IF($N702=$G$26,'Extracted info for SC'!$J$10,IF($N702=$H$26,'Extracted info for SC'!$J$11,IF($N702=$I$26,'Extracted info for SC'!$J$12,IF($N702=$J$26,'Extracted info for SC'!$J$13,IF($N702=$K$26,'Extracted info for SC'!$J$14,IF($N702=$L$26,'Extracted info for SC'!$J$15,IF($N702=$M$26,'Extracted info for SC'!$J$16,IF($N702=$N$26,'Extracted info for SC'!$J$17,IF($N702=$O$26,'Extracted info for SC'!$J$18,""))))))))))))))</f>
        <v/>
      </c>
      <c r="Z702" s="155" t="str">
        <f t="shared" ref="Z702" si="302">IFERROR(IF($F702="OCS 100","OCS (OCS 100)",IF($F702="OCS Blended","OCS (OCS Blended)",IF($F702="OCS (No Label)","OCS (No Label)",IF($F702="RCS 100","RCS (RCS 100)",IF($F702="RCS Blended","RCS (RCS Blended)",IF($F702="GRS","GRS (GRS)",IF($F702="GRS (No Label)", "GRS (No Label)",IF($F702="RDS","RDS (RDS)",IF($F702="RWS","RWS (RWS)",IF($F702="RAS","RAS (RAS)",IF($F702="RMS","RMS (RMS)",IF($F702="GOTS Organic","GOTS (Organic)",IF($F702="GOTS Made with organic","GOTS (Made with Organic)",IF($F702="GOTS Organic - in conversion","GOTS (Organic - In Conversion)",IF($F702="GOTS Made with organic - in conversion","GOTS (Made with Organic - In Conversion)",""))))))))))))))),"")</f>
        <v/>
      </c>
      <c r="AA702" s="13" t="str">
        <f t="shared" si="294"/>
        <v/>
      </c>
      <c r="AB702" s="155" t="str">
        <f t="shared" ref="AB702" si="303">IFERROR(IF($F702="OCS 100", "OCS_100",IF($F702="OCS Blended", "OCS_Blended",IF($F702="OCS (No Label)", "OCS_No_Label",IF($F702="RCS 100", "RCS_100",IF($F702="RCS Blended","RCS_Blended",IF($F702="GRS","GRS",IF($F702="GRS (No Label)", "GRS_No_Label",IF($F702="RDS","RDS",IF($F702="RWS","RWS",IF($F702="RMS","RMS",IF($F702="GOTS Organic","GOTS_Organic",IF($F702="GOTS Made with organic","GOTS_Made_with_organic",IF($F702="GOTS Organic - in conversion","GOTS_Organic_in_Conversion",IF($F702="GOTS Made with organic - in conversion","GOTS_Made_with_Organic_in_Conversion",IF($F702="RAS","RAS",""))))))))))))))),"")</f>
        <v/>
      </c>
      <c r="AC702" s="13" t="str">
        <f t="shared" ca="1" si="299"/>
        <v>$AB</v>
      </c>
      <c r="AD702" s="13" t="str" cm="1">
        <f t="array" aca="1" ref="AD702" ca="1">IFERROR(IF((LEFT(INDIRECT("$F"&amp;$S702),4))="GOTS",IF($G702="Organic","GOTS_Organic_raw",(IF($G702="Responsible","GOTS_Responsible",(IF($G702="No Attribute (Conventional)","GOTS_conventional",(IF($G702="Recycled Pre/Post-Consumer","GOTS_pre_post",(IF($G702="In-Conversion","GOTS_in_conversion",(IF($G702="Sustainably Sourced","Sustainably_sourced",""))))))))))),IF($G702="Organic","Organic",(IF($G702="Responsible","Responsible",(IF($G702="No Attribute (Conventional)","No_Attribute_Conventional",(IF($G702="Recycled Pre/Post-Consumer","Recycled_Pre_Post_Consumer",(IF($G702="In-Conversion","In_Conversion",(IF($G702="Recycled Pre-Consumer","Recycled_Pre_Consumer",(IF($G702="Recycled Post-Consumer","Recycled_Post_Consumer",(IF($G702="Sustainably Sourced","Sustainably_sourced","")))))))))))))))),"")</f>
        <v/>
      </c>
      <c r="AE702" s="13" t="e" cm="1">
        <f t="array" aca="1" ref="AE702" ca="1">IF(INDIRECT("$F"&amp;$S702)="","",IF(LEFT(INDIRECT("$F"&amp;$S702),3)="GRS","GRS_RCS_RM",IF((LEFT(INDIRECT("$F"&amp;$S702),3))="RCS","GRS_RCS_RM",IF(INDIRECT("$F"&amp;$S702)="OCS (No Label)","OCS_Conversion_RM",IF(LEFT(INDIRECT("$F"&amp;$S702),3)="OCS","OCS_RM",IF(RIGHT(INDIRECT("$F"&amp;$S702),10)="conversion","GOTS_RM_conversion",IF((LEFT(INDIRECT("$F"&amp;$S702),4))="GOTS","GOTS_RM","Responsible_RM")))))))</f>
        <v>#REF!</v>
      </c>
      <c r="AF702" s="13" t="str" cm="1">
        <f t="array" aca="1" ref="AF702" ca="1">IF($S702="","",INDIRECT("$Z"&amp;$S702))</f>
        <v/>
      </c>
      <c r="AG702" s="155" t="str">
        <f t="shared" si="281"/>
        <v/>
      </c>
      <c r="AH702" s="13" t="str" cm="1">
        <f t="array" aca="1" ref="AH702" ca="1">IFERROR(INDIRECT("$ag"&amp;S702),"")</f>
        <v/>
      </c>
      <c r="AI702" s="13" t="e" cm="1">
        <f t="array" aca="1" ref="AI702" ca="1">INDIRECT("O"&amp;S701)</f>
        <v>#REF!</v>
      </c>
      <c r="AJ702" s="13" t="str">
        <f>IF($I702="","",INDEX('Raw Material'!$A$1:$J$75,MATCH(I702,'Raw Material'!$A$1:$A$75,0),(MATCH(G702,'Raw Material'!$A$1:$J$1,0))))</f>
        <v/>
      </c>
      <c r="AK702" s="13" t="str">
        <f t="shared" si="295"/>
        <v>YANLIŞRM</v>
      </c>
      <c r="AL702" s="153" t="str">
        <f t="shared" si="296"/>
        <v/>
      </c>
    </row>
    <row r="703" spans="1:38" ht="16.5" customHeight="1">
      <c r="A703" s="161"/>
      <c r="B703" s="166"/>
      <c r="C703" s="167"/>
      <c r="D703" s="156"/>
      <c r="E703" s="156"/>
      <c r="F703" s="173"/>
      <c r="G703" s="181"/>
      <c r="H703" s="182"/>
      <c r="I703" s="182"/>
      <c r="J703" s="182"/>
      <c r="K703" s="32"/>
      <c r="L703" s="178"/>
      <c r="M703" s="178"/>
      <c r="N703" s="81"/>
      <c r="O703" s="185"/>
      <c r="P703" s="103"/>
      <c r="Q703" s="84" t="str">
        <f t="shared" si="297"/>
        <v/>
      </c>
      <c r="R703" s="159"/>
      <c r="S703" s="28" t="str" cm="1">
        <f t="array" aca="1" ref="S703" ca="1">IF(INDIRECT("A"&amp;114+$U703)&lt;&gt;"",114+$U703,"")</f>
        <v/>
      </c>
      <c r="T703" s="28" t="str">
        <f t="shared" ca="1" si="298"/>
        <v>$B</v>
      </c>
      <c r="U703" s="29">
        <f t="shared" ref="U703:U766" si="304">(12*W703)</f>
        <v>588</v>
      </c>
      <c r="V703" s="29">
        <v>49.083333333337102</v>
      </c>
      <c r="W703" s="29">
        <f t="shared" si="276"/>
        <v>49</v>
      </c>
      <c r="X703" s="41" t="str" cm="1">
        <f t="array" aca="1" ref="X703" ca="1">IFERROR(INDEX('PC&amp;PD'!$A$1:$AP$15,ROW('PC&amp;PD'!$A$15),MATCH(INDIRECT(T703),'PC&amp;PD'!$A$1:$AP$1,0)),"")</f>
        <v/>
      </c>
      <c r="Y703" s="13" t="str">
        <f>IF(OR($N703="",$N703=0),"",IF($N703=$E$7,'Extracted info for SC'!$J$6,IF($N703=$D$26,'Extracted info for SC'!$J$7,IF($N703=$E$26,'Extracted info for SC'!$J$8,IF($N703=$F$26,'Extracted info for SC'!$J$9,IF($N703=$G$26,'Extracted info for SC'!$J$10,IF($N703=$H$26,'Extracted info for SC'!$J$11,IF($N703=$I$26,'Extracted info for SC'!$J$12,IF($N703=$J$26,'Extracted info for SC'!$J$13,IF($N703=$K$26,'Extracted info for SC'!$J$14,IF($N703=$L$26,'Extracted info for SC'!$J$15,IF($N703=$M$26,'Extracted info for SC'!$J$16,IF($N703=$N$26,'Extracted info for SC'!$J$17,IF($N703=$O$26,'Extracted info for SC'!$J$18,""))))))))))))))</f>
        <v/>
      </c>
      <c r="Z703" s="155"/>
      <c r="AA703" s="13" t="str">
        <f t="shared" si="294"/>
        <v/>
      </c>
      <c r="AB703" s="155"/>
      <c r="AC703" s="13" t="str">
        <f t="shared" ca="1" si="299"/>
        <v>$AB</v>
      </c>
      <c r="AD703" s="13" t="str" cm="1">
        <f t="array" aca="1" ref="AD703" ca="1">IFERROR(IF((LEFT(INDIRECT("$F"&amp;$S703),4))="GOTS",IF($G703="Organic","GOTS_Organic_raw",(IF($G703="Responsible","GOTS_Responsible",(IF($G703="No Attribute (Conventional)","GOTS_conventional",(IF($G703="Recycled Pre/Post-Consumer","GOTS_pre_post",(IF($G703="In-Conversion","GOTS_in_conversion",(IF($G703="Sustainably Sourced","Sustainably_sourced",""))))))))))),IF($G703="Organic","Organic",(IF($G703="Responsible","Responsible",(IF($G703="No Attribute (Conventional)","No_Attribute_Conventional",(IF($G703="Recycled Pre/Post-Consumer","Recycled_Pre_Post_Consumer",(IF($G703="In-Conversion","In_Conversion",(IF($G703="Recycled Pre-Consumer","Recycled_Pre_Consumer",(IF($G703="Recycled Post-Consumer","Recycled_Post_Consumer",(IF($G703="Sustainably Sourced","Sustainably_sourced","")))))))))))))))),"")</f>
        <v/>
      </c>
      <c r="AE703" s="13" t="e" cm="1">
        <f t="array" aca="1" ref="AE703" ca="1">IF(INDIRECT("$F"&amp;$S703)="","",IF(LEFT(INDIRECT("$F"&amp;$S703),3)="GRS","GRS_RCS_RM",IF((LEFT(INDIRECT("$F"&amp;$S703),3))="RCS","GRS_RCS_RM",IF(INDIRECT("$F"&amp;$S703)="OCS (No Label)","OCS_Conversion_RM",IF(LEFT(INDIRECT("$F"&amp;$S703),3)="OCS","OCS_RM",IF(RIGHT(INDIRECT("$F"&amp;$S703),10)="conversion","GOTS_RM_conversion",IF((LEFT(INDIRECT("$F"&amp;$S703),4))="GOTS","GOTS_RM","Responsible_RM")))))))</f>
        <v>#REF!</v>
      </c>
      <c r="AF703" s="13" t="str" cm="1">
        <f t="array" aca="1" ref="AF703" ca="1">IF($S703="","",INDIRECT("$Z"&amp;$S703))</f>
        <v/>
      </c>
      <c r="AG703" s="155"/>
      <c r="AH703" s="13" t="str" cm="1">
        <f t="array" aca="1" ref="AH703" ca="1">IFERROR(INDIRECT("$ag"&amp;S703),"")</f>
        <v/>
      </c>
      <c r="AI703" s="13" t="e" cm="1">
        <f t="array" aca="1" ref="AI703" ca="1">INDIRECT("O"&amp;S702)</f>
        <v>#REF!</v>
      </c>
      <c r="AJ703" s="13" t="str">
        <f>IF($I703="","",INDEX('Raw Material'!$A$1:$J$75,MATCH(I703,'Raw Material'!$A$1:$A$75,0),(MATCH(G703,'Raw Material'!$A$1:$J$1,0))))</f>
        <v/>
      </c>
      <c r="AK703" s="13" t="str">
        <f t="shared" si="295"/>
        <v>YANLIŞRM</v>
      </c>
      <c r="AL703" s="153" t="str">
        <f t="shared" si="296"/>
        <v/>
      </c>
    </row>
    <row r="704" spans="1:38" ht="16.5" customHeight="1">
      <c r="A704" s="161"/>
      <c r="B704" s="166"/>
      <c r="C704" s="167"/>
      <c r="D704" s="156"/>
      <c r="E704" s="156"/>
      <c r="F704" s="173"/>
      <c r="G704" s="181"/>
      <c r="H704" s="182"/>
      <c r="I704" s="182"/>
      <c r="J704" s="182"/>
      <c r="K704" s="32"/>
      <c r="L704" s="178"/>
      <c r="M704" s="178"/>
      <c r="N704" s="81"/>
      <c r="O704" s="185"/>
      <c r="P704" s="103"/>
      <c r="Q704" s="84" t="str">
        <f t="shared" si="297"/>
        <v/>
      </c>
      <c r="R704" s="159"/>
      <c r="S704" s="28" t="str" cm="1">
        <f t="array" aca="1" ref="S704" ca="1">IF(INDIRECT("A"&amp;114+$U704)&lt;&gt;"",114+$U704,"")</f>
        <v/>
      </c>
      <c r="T704" s="28" t="str">
        <f t="shared" ca="1" si="298"/>
        <v>$B</v>
      </c>
      <c r="U704" s="29">
        <f t="shared" si="304"/>
        <v>588</v>
      </c>
      <c r="V704" s="29">
        <v>49.166666666670501</v>
      </c>
      <c r="W704" s="29">
        <f t="shared" si="276"/>
        <v>49</v>
      </c>
      <c r="X704" s="41" t="str" cm="1">
        <f t="array" aca="1" ref="X704" ca="1">IFERROR(INDEX('PC&amp;PD'!$A$1:$AP$15,ROW('PC&amp;PD'!$A$15),MATCH(INDIRECT(T704),'PC&amp;PD'!$A$1:$AP$1,0)),"")</f>
        <v/>
      </c>
      <c r="Y704" s="13" t="str">
        <f>IF(OR($N704="",$N704=0),"",IF($N704=$E$7,'Extracted info for SC'!$J$6,IF($N704=$D$26,'Extracted info for SC'!$J$7,IF($N704=$E$26,'Extracted info for SC'!$J$8,IF($N704=$F$26,'Extracted info for SC'!$J$9,IF($N704=$G$26,'Extracted info for SC'!$J$10,IF($N704=$H$26,'Extracted info for SC'!$J$11,IF($N704=$I$26,'Extracted info for SC'!$J$12,IF($N704=$J$26,'Extracted info for SC'!$J$13,IF($N704=$K$26,'Extracted info for SC'!$J$14,IF($N704=$L$26,'Extracted info for SC'!$J$15,IF($N704=$M$26,'Extracted info for SC'!$J$16,IF($N704=$N$26,'Extracted info for SC'!$J$17,IF($N704=$O$26,'Extracted info for SC'!$J$18,""))))))))))))))</f>
        <v/>
      </c>
      <c r="Z704" s="155"/>
      <c r="AA704" s="13" t="str">
        <f t="shared" si="294"/>
        <v/>
      </c>
      <c r="AB704" s="155"/>
      <c r="AC704" s="13" t="str">
        <f t="shared" ca="1" si="299"/>
        <v>$AB</v>
      </c>
      <c r="AD704" s="13" t="str" cm="1">
        <f t="array" aca="1" ref="AD704" ca="1">IFERROR(IF((LEFT(INDIRECT("$F"&amp;$S704),4))="GOTS",IF($G704="Organic","GOTS_Organic_raw",(IF($G704="Responsible","GOTS_Responsible",(IF($G704="No Attribute (Conventional)","GOTS_conventional",(IF($G704="Recycled Pre/Post-Consumer","GOTS_pre_post",(IF($G704="In-Conversion","GOTS_in_conversion",(IF($G704="Sustainably Sourced","Sustainably_sourced",""))))))))))),IF($G704="Organic","Organic",(IF($G704="Responsible","Responsible",(IF($G704="No Attribute (Conventional)","No_Attribute_Conventional",(IF($G704="Recycled Pre/Post-Consumer","Recycled_Pre_Post_Consumer",(IF($G704="In-Conversion","In_Conversion",(IF($G704="Recycled Pre-Consumer","Recycled_Pre_Consumer",(IF($G704="Recycled Post-Consumer","Recycled_Post_Consumer",(IF($G704="Sustainably Sourced","Sustainably_sourced","")))))))))))))))),"")</f>
        <v/>
      </c>
      <c r="AE704" s="13" t="e" cm="1">
        <f t="array" aca="1" ref="AE704" ca="1">IF(INDIRECT("$F"&amp;$S704)="","",IF(LEFT(INDIRECT("$F"&amp;$S704),3)="GRS","GRS_RCS_RM",IF((LEFT(INDIRECT("$F"&amp;$S704),3))="RCS","GRS_RCS_RM",IF(INDIRECT("$F"&amp;$S704)="OCS (No Label)","OCS_Conversion_RM",IF(LEFT(INDIRECT("$F"&amp;$S704),3)="OCS","OCS_RM",IF(RIGHT(INDIRECT("$F"&amp;$S704),10)="conversion","GOTS_RM_conversion",IF((LEFT(INDIRECT("$F"&amp;$S704),4))="GOTS","GOTS_RM","Responsible_RM")))))))</f>
        <v>#REF!</v>
      </c>
      <c r="AF704" s="13" t="str" cm="1">
        <f t="array" aca="1" ref="AF704" ca="1">IF($S704="","",INDIRECT("$Z"&amp;$S704))</f>
        <v/>
      </c>
      <c r="AG704" s="155"/>
      <c r="AH704" s="13" t="str" cm="1">
        <f t="array" aca="1" ref="AH704" ca="1">IFERROR(INDIRECT("$ag"&amp;S704),"")</f>
        <v/>
      </c>
      <c r="AI704" s="13" t="e" cm="1">
        <f t="array" aca="1" ref="AI704" ca="1">INDIRECT("O"&amp;S703)</f>
        <v>#REF!</v>
      </c>
      <c r="AJ704" s="13" t="str">
        <f>IF($I704="","",INDEX('Raw Material'!$A$1:$J$75,MATCH(I704,'Raw Material'!$A$1:$A$75,0),(MATCH(G704,'Raw Material'!$A$1:$J$1,0))))</f>
        <v/>
      </c>
      <c r="AK704" s="13" t="str">
        <f t="shared" si="295"/>
        <v>YANLIŞRM</v>
      </c>
      <c r="AL704" s="153" t="str">
        <f t="shared" si="296"/>
        <v/>
      </c>
    </row>
    <row r="705" spans="1:38" ht="16.5" customHeight="1">
      <c r="A705" s="161"/>
      <c r="B705" s="166"/>
      <c r="C705" s="167"/>
      <c r="D705" s="156"/>
      <c r="E705" s="156"/>
      <c r="F705" s="174"/>
      <c r="G705" s="181"/>
      <c r="H705" s="182"/>
      <c r="I705" s="182"/>
      <c r="J705" s="182"/>
      <c r="K705" s="32"/>
      <c r="L705" s="178"/>
      <c r="M705" s="178"/>
      <c r="N705" s="81"/>
      <c r="O705" s="185"/>
      <c r="P705" s="103"/>
      <c r="Q705" s="84" t="str">
        <f t="shared" si="297"/>
        <v/>
      </c>
      <c r="R705" s="159"/>
      <c r="S705" s="28" t="str" cm="1">
        <f t="array" aca="1" ref="S705" ca="1">IF(INDIRECT("A"&amp;114+$U705)&lt;&gt;"",114+$U705,"")</f>
        <v/>
      </c>
      <c r="T705" s="28" t="str">
        <f t="shared" ca="1" si="298"/>
        <v>$B</v>
      </c>
      <c r="U705" s="29">
        <f t="shared" si="304"/>
        <v>588</v>
      </c>
      <c r="V705" s="29">
        <v>49.250000000003801</v>
      </c>
      <c r="W705" s="29">
        <f t="shared" si="276"/>
        <v>49</v>
      </c>
      <c r="X705" s="41" t="str" cm="1">
        <f t="array" aca="1" ref="X705" ca="1">IFERROR(INDEX('PC&amp;PD'!$A$1:$AP$15,ROW('PC&amp;PD'!$A$15),MATCH(INDIRECT(T705),'PC&amp;PD'!$A$1:$AP$1,0)),"")</f>
        <v/>
      </c>
      <c r="Y705" s="13" t="str">
        <f>IF(OR($N705="",$N705=0),"",IF($N705=$E$7,'Extracted info for SC'!$J$6,IF($N705=$D$26,'Extracted info for SC'!$J$7,IF($N705=$E$26,'Extracted info for SC'!$J$8,IF($N705=$F$26,'Extracted info for SC'!$J$9,IF($N705=$G$26,'Extracted info for SC'!$J$10,IF($N705=$H$26,'Extracted info for SC'!$J$11,IF($N705=$I$26,'Extracted info for SC'!$J$12,IF($N705=$J$26,'Extracted info for SC'!$J$13,IF($N705=$K$26,'Extracted info for SC'!$J$14,IF($N705=$L$26,'Extracted info for SC'!$J$15,IF($N705=$M$26,'Extracted info for SC'!$J$16,IF($N705=$N$26,'Extracted info for SC'!$J$17,IF($N705=$O$26,'Extracted info for SC'!$J$18,""))))))))))))))</f>
        <v/>
      </c>
      <c r="Z705" s="155"/>
      <c r="AA705" s="13" t="str">
        <f t="shared" si="294"/>
        <v/>
      </c>
      <c r="AB705" s="155"/>
      <c r="AC705" s="13" t="str">
        <f t="shared" ca="1" si="299"/>
        <v>$AB</v>
      </c>
      <c r="AD705" s="13" t="str" cm="1">
        <f t="array" aca="1" ref="AD705" ca="1">IFERROR(IF((LEFT(INDIRECT("$F"&amp;$S705),4))="GOTS",IF($G705="Organic","GOTS_Organic_raw",(IF($G705="Responsible","GOTS_Responsible",(IF($G705="No Attribute (Conventional)","GOTS_conventional",(IF($G705="Recycled Pre/Post-Consumer","GOTS_pre_post",(IF($G705="In-Conversion","GOTS_in_conversion",(IF($G705="Sustainably Sourced","Sustainably_sourced",""))))))))))),IF($G705="Organic","Organic",(IF($G705="Responsible","Responsible",(IF($G705="No Attribute (Conventional)","No_Attribute_Conventional",(IF($G705="Recycled Pre/Post-Consumer","Recycled_Pre_Post_Consumer",(IF($G705="In-Conversion","In_Conversion",(IF($G705="Recycled Pre-Consumer","Recycled_Pre_Consumer",(IF($G705="Recycled Post-Consumer","Recycled_Post_Consumer",(IF($G705="Sustainably Sourced","Sustainably_sourced","")))))))))))))))),"")</f>
        <v/>
      </c>
      <c r="AE705" s="13" t="e" cm="1">
        <f t="array" aca="1" ref="AE705" ca="1">IF(INDIRECT("$F"&amp;$S705)="","",IF(LEFT(INDIRECT("$F"&amp;$S705),3)="GRS","GRS_RCS_RM",IF((LEFT(INDIRECT("$F"&amp;$S705),3))="RCS","GRS_RCS_RM",IF(INDIRECT("$F"&amp;$S705)="OCS (No Label)","OCS_Conversion_RM",IF(LEFT(INDIRECT("$F"&amp;$S705),3)="OCS","OCS_RM",IF(RIGHT(INDIRECT("$F"&amp;$S705),10)="conversion","GOTS_RM_conversion",IF((LEFT(INDIRECT("$F"&amp;$S705),4))="GOTS","GOTS_RM","Responsible_RM")))))))</f>
        <v>#REF!</v>
      </c>
      <c r="AF705" s="13" t="str" cm="1">
        <f t="array" aca="1" ref="AF705" ca="1">IF($S705="","",INDIRECT("$Z"&amp;$S705))</f>
        <v/>
      </c>
      <c r="AG705" s="155"/>
      <c r="AH705" s="13" t="str" cm="1">
        <f t="array" aca="1" ref="AH705" ca="1">IFERROR(INDIRECT("$ag"&amp;S705),"")</f>
        <v/>
      </c>
      <c r="AI705" s="13" t="e" cm="1">
        <f t="array" aca="1" ref="AI705" ca="1">INDIRECT("O"&amp;S704)</f>
        <v>#REF!</v>
      </c>
      <c r="AJ705" s="13" t="str">
        <f>IF($I705="","",INDEX('Raw Material'!$A$1:$J$75,MATCH(I705,'Raw Material'!$A$1:$A$75,0),(MATCH(G705,'Raw Material'!$A$1:$J$1,0))))</f>
        <v/>
      </c>
      <c r="AK705" s="13" t="str">
        <f t="shared" si="295"/>
        <v>YANLIŞRM</v>
      </c>
      <c r="AL705" s="153" t="str">
        <f t="shared" si="296"/>
        <v/>
      </c>
    </row>
    <row r="706" spans="1:38" ht="16.5" customHeight="1">
      <c r="A706" s="161"/>
      <c r="B706" s="166"/>
      <c r="C706" s="167"/>
      <c r="D706" s="156"/>
      <c r="E706" s="156"/>
      <c r="F706" s="174"/>
      <c r="G706" s="181"/>
      <c r="H706" s="182"/>
      <c r="I706" s="182"/>
      <c r="J706" s="182"/>
      <c r="K706" s="32"/>
      <c r="L706" s="178"/>
      <c r="M706" s="178"/>
      <c r="N706" s="81"/>
      <c r="O706" s="185"/>
      <c r="P706" s="103"/>
      <c r="Q706" s="84" t="str">
        <f t="shared" si="297"/>
        <v/>
      </c>
      <c r="R706" s="159"/>
      <c r="S706" s="28" t="str" cm="1">
        <f t="array" aca="1" ref="S706" ca="1">IF(INDIRECT("A"&amp;114+$U706)&lt;&gt;"",114+$U706,"")</f>
        <v/>
      </c>
      <c r="T706" s="28" t="str">
        <f t="shared" ca="1" si="298"/>
        <v>$B</v>
      </c>
      <c r="U706" s="29">
        <f t="shared" si="304"/>
        <v>588</v>
      </c>
      <c r="V706" s="29">
        <v>49.333333333337201</v>
      </c>
      <c r="W706" s="29">
        <f t="shared" si="276"/>
        <v>49</v>
      </c>
      <c r="X706" s="41" t="str" cm="1">
        <f t="array" aca="1" ref="X706" ca="1">IFERROR(INDEX('PC&amp;PD'!$A$1:$AP$15,ROW('PC&amp;PD'!$A$15),MATCH(INDIRECT(T706),'PC&amp;PD'!$A$1:$AP$1,0)),"")</f>
        <v/>
      </c>
      <c r="Y706" s="13" t="str">
        <f>IF(OR($N706="",$N706=0),"",IF($N706=$E$7,'Extracted info for SC'!$J$6,IF($N706=$D$26,'Extracted info for SC'!$J$7,IF($N706=$E$26,'Extracted info for SC'!$J$8,IF($N706=$F$26,'Extracted info for SC'!$J$9,IF($N706=$G$26,'Extracted info for SC'!$J$10,IF($N706=$H$26,'Extracted info for SC'!$J$11,IF($N706=$I$26,'Extracted info for SC'!$J$12,IF($N706=$J$26,'Extracted info for SC'!$J$13,IF($N706=$K$26,'Extracted info for SC'!$J$14,IF($N706=$L$26,'Extracted info for SC'!$J$15,IF($N706=$M$26,'Extracted info for SC'!$J$16,IF($N706=$N$26,'Extracted info for SC'!$J$17,IF($N706=$O$26,'Extracted info for SC'!$J$18,""))))))))))))))</f>
        <v/>
      </c>
      <c r="Z706" s="155"/>
      <c r="AA706" s="13" t="str">
        <f t="shared" si="294"/>
        <v/>
      </c>
      <c r="AB706" s="155"/>
      <c r="AC706" s="13" t="str">
        <f t="shared" ca="1" si="299"/>
        <v>$AB</v>
      </c>
      <c r="AD706" s="13" t="str" cm="1">
        <f t="array" aca="1" ref="AD706" ca="1">IFERROR(IF((LEFT(INDIRECT("$F"&amp;$S706),4))="GOTS",IF($G706="Organic","GOTS_Organic_raw",(IF($G706="Responsible","GOTS_Responsible",(IF($G706="No Attribute (Conventional)","GOTS_conventional",(IF($G706="Recycled Pre/Post-Consumer","GOTS_pre_post",(IF($G706="In-Conversion","GOTS_in_conversion",(IF($G706="Sustainably Sourced","Sustainably_sourced",""))))))))))),IF($G706="Organic","Organic",(IF($G706="Responsible","Responsible",(IF($G706="No Attribute (Conventional)","No_Attribute_Conventional",(IF($G706="Recycled Pre/Post-Consumer","Recycled_Pre_Post_Consumer",(IF($G706="In-Conversion","In_Conversion",(IF($G706="Recycled Pre-Consumer","Recycled_Pre_Consumer",(IF($G706="Recycled Post-Consumer","Recycled_Post_Consumer",(IF($G706="Sustainably Sourced","Sustainably_sourced","")))))))))))))))),"")</f>
        <v/>
      </c>
      <c r="AE706" s="13" t="e" cm="1">
        <f t="array" aca="1" ref="AE706" ca="1">IF(INDIRECT("$F"&amp;$S706)="","",IF(LEFT(INDIRECT("$F"&amp;$S706),3)="GRS","GRS_RCS_RM",IF((LEFT(INDIRECT("$F"&amp;$S706),3))="RCS","GRS_RCS_RM",IF(INDIRECT("$F"&amp;$S706)="OCS (No Label)","OCS_Conversion_RM",IF(LEFT(INDIRECT("$F"&amp;$S706),3)="OCS","OCS_RM",IF(RIGHT(INDIRECT("$F"&amp;$S706),10)="conversion","GOTS_RM_conversion",IF((LEFT(INDIRECT("$F"&amp;$S706),4))="GOTS","GOTS_RM","Responsible_RM")))))))</f>
        <v>#REF!</v>
      </c>
      <c r="AF706" s="13" t="str" cm="1">
        <f t="array" aca="1" ref="AF706" ca="1">IF($S706="","",INDIRECT("$Z"&amp;$S706))</f>
        <v/>
      </c>
      <c r="AG706" s="155"/>
      <c r="AH706" s="13" t="str" cm="1">
        <f t="array" aca="1" ref="AH706" ca="1">IFERROR(INDIRECT("$ag"&amp;S706),"")</f>
        <v/>
      </c>
      <c r="AI706" s="13" t="e" cm="1">
        <f t="array" aca="1" ref="AI706" ca="1">INDIRECT("O"&amp;S705)</f>
        <v>#REF!</v>
      </c>
      <c r="AJ706" s="13" t="str">
        <f>IF($I706="","",INDEX('Raw Material'!$A$1:$J$75,MATCH(I706,'Raw Material'!$A$1:$A$75,0),(MATCH(G706,'Raw Material'!$A$1:$J$1,0))))</f>
        <v/>
      </c>
      <c r="AK706" s="13" t="str">
        <f t="shared" si="295"/>
        <v>YANLIŞRM</v>
      </c>
      <c r="AL706" s="153" t="str">
        <f t="shared" si="296"/>
        <v/>
      </c>
    </row>
    <row r="707" spans="1:38" ht="16.5" customHeight="1">
      <c r="A707" s="161"/>
      <c r="B707" s="166"/>
      <c r="C707" s="167"/>
      <c r="D707" s="156"/>
      <c r="E707" s="156"/>
      <c r="F707" s="174"/>
      <c r="G707" s="181"/>
      <c r="H707" s="182"/>
      <c r="I707" s="182"/>
      <c r="J707" s="182"/>
      <c r="K707" s="32"/>
      <c r="L707" s="178"/>
      <c r="M707" s="178"/>
      <c r="N707" s="81"/>
      <c r="O707" s="185"/>
      <c r="P707" s="103"/>
      <c r="Q707" s="84" t="str">
        <f t="shared" si="297"/>
        <v/>
      </c>
      <c r="R707" s="159"/>
      <c r="S707" s="28" t="str" cm="1">
        <f t="array" aca="1" ref="S707" ca="1">IF(INDIRECT("A"&amp;114+$U707)&lt;&gt;"",114+$U707,"")</f>
        <v/>
      </c>
      <c r="T707" s="28" t="str">
        <f t="shared" ca="1" si="298"/>
        <v>$B</v>
      </c>
      <c r="U707" s="29">
        <f t="shared" si="304"/>
        <v>588</v>
      </c>
      <c r="V707" s="29">
        <v>49.416666666670501</v>
      </c>
      <c r="W707" s="29">
        <f t="shared" si="276"/>
        <v>49</v>
      </c>
      <c r="X707" s="41" t="str" cm="1">
        <f t="array" aca="1" ref="X707" ca="1">IFERROR(INDEX('PC&amp;PD'!$A$1:$AP$15,ROW('PC&amp;PD'!$A$15),MATCH(INDIRECT(T707),'PC&amp;PD'!$A$1:$AP$1,0)),"")</f>
        <v/>
      </c>
      <c r="Y707" s="13" t="str">
        <f>IF(OR($N707="",$N707=0),"",IF($N707=$E$7,'Extracted info for SC'!$J$6,IF($N707=$D$26,'Extracted info for SC'!$J$7,IF($N707=$E$26,'Extracted info for SC'!$J$8,IF($N707=$F$26,'Extracted info for SC'!$J$9,IF($N707=$G$26,'Extracted info for SC'!$J$10,IF($N707=$H$26,'Extracted info for SC'!$J$11,IF($N707=$I$26,'Extracted info for SC'!$J$12,IF($N707=$J$26,'Extracted info for SC'!$J$13,IF($N707=$K$26,'Extracted info for SC'!$J$14,IF($N707=$L$26,'Extracted info for SC'!$J$15,IF($N707=$M$26,'Extracted info for SC'!$J$16,IF($N707=$N$26,'Extracted info for SC'!$J$17,IF($N707=$O$26,'Extracted info for SC'!$J$18,""))))))))))))))</f>
        <v/>
      </c>
      <c r="Z707" s="155"/>
      <c r="AA707" s="13" t="str">
        <f t="shared" si="294"/>
        <v/>
      </c>
      <c r="AB707" s="155"/>
      <c r="AC707" s="13" t="str">
        <f t="shared" ca="1" si="299"/>
        <v>$AB</v>
      </c>
      <c r="AD707" s="13" t="str" cm="1">
        <f t="array" aca="1" ref="AD707" ca="1">IFERROR(IF((LEFT(INDIRECT("$F"&amp;$S707),4))="GOTS",IF($G707="Organic","GOTS_Organic_raw",(IF($G707="Responsible","GOTS_Responsible",(IF($G707="No Attribute (Conventional)","GOTS_conventional",(IF($G707="Recycled Pre/Post-Consumer","GOTS_pre_post",(IF($G707="In-Conversion","GOTS_in_conversion",(IF($G707="Sustainably Sourced","Sustainably_sourced",""))))))))))),IF($G707="Organic","Organic",(IF($G707="Responsible","Responsible",(IF($G707="No Attribute (Conventional)","No_Attribute_Conventional",(IF($G707="Recycled Pre/Post-Consumer","Recycled_Pre_Post_Consumer",(IF($G707="In-Conversion","In_Conversion",(IF($G707="Recycled Pre-Consumer","Recycled_Pre_Consumer",(IF($G707="Recycled Post-Consumer","Recycled_Post_Consumer",(IF($G707="Sustainably Sourced","Sustainably_sourced","")))))))))))))))),"")</f>
        <v/>
      </c>
      <c r="AE707" s="13" t="e" cm="1">
        <f t="array" aca="1" ref="AE707" ca="1">IF(INDIRECT("$F"&amp;$S707)="","",IF(LEFT(INDIRECT("$F"&amp;$S707),3)="GRS","GRS_RCS_RM",IF((LEFT(INDIRECT("$F"&amp;$S707),3))="RCS","GRS_RCS_RM",IF(INDIRECT("$F"&amp;$S707)="OCS (No Label)","OCS_Conversion_RM",IF(LEFT(INDIRECT("$F"&amp;$S707),3)="OCS","OCS_RM",IF(RIGHT(INDIRECT("$F"&amp;$S707),10)="conversion","GOTS_RM_conversion",IF((LEFT(INDIRECT("$F"&amp;$S707),4))="GOTS","GOTS_RM","Responsible_RM")))))))</f>
        <v>#REF!</v>
      </c>
      <c r="AF707" s="13" t="str" cm="1">
        <f t="array" aca="1" ref="AF707" ca="1">IF($S707="","",INDIRECT("$Z"&amp;$S707))</f>
        <v/>
      </c>
      <c r="AG707" s="155"/>
      <c r="AH707" s="13" t="str" cm="1">
        <f t="array" aca="1" ref="AH707" ca="1">IFERROR(INDIRECT("$ag"&amp;S707),"")</f>
        <v/>
      </c>
      <c r="AI707" s="13" t="e" cm="1">
        <f t="array" aca="1" ref="AI707" ca="1">INDIRECT("O"&amp;S706)</f>
        <v>#REF!</v>
      </c>
      <c r="AJ707" s="13" t="str">
        <f>IF($I707="","",INDEX('Raw Material'!$A$1:$J$75,MATCH(I707,'Raw Material'!$A$1:$A$75,0),(MATCH(G707,'Raw Material'!$A$1:$J$1,0))))</f>
        <v/>
      </c>
      <c r="AK707" s="13" t="str">
        <f t="shared" si="295"/>
        <v>YANLIŞRM</v>
      </c>
      <c r="AL707" s="153" t="str">
        <f t="shared" si="296"/>
        <v/>
      </c>
    </row>
    <row r="708" spans="1:38" ht="16.5" customHeight="1">
      <c r="A708" s="162"/>
      <c r="B708" s="168"/>
      <c r="C708" s="169"/>
      <c r="D708" s="156"/>
      <c r="E708" s="156"/>
      <c r="F708" s="175"/>
      <c r="G708" s="181"/>
      <c r="H708" s="182"/>
      <c r="I708" s="182"/>
      <c r="J708" s="182"/>
      <c r="K708" s="32"/>
      <c r="L708" s="179"/>
      <c r="M708" s="179"/>
      <c r="N708" s="81"/>
      <c r="O708" s="185"/>
      <c r="P708" s="103"/>
      <c r="Q708" s="84" t="str">
        <f t="shared" si="297"/>
        <v/>
      </c>
      <c r="R708" s="159"/>
      <c r="S708" s="28" t="str" cm="1">
        <f t="array" aca="1" ref="S708" ca="1">IF(INDIRECT("A"&amp;114+$U708)&lt;&gt;"",114+$U708,"")</f>
        <v/>
      </c>
      <c r="T708" s="28" t="str">
        <f t="shared" ca="1" si="298"/>
        <v>$B</v>
      </c>
      <c r="U708" s="29">
        <f t="shared" si="304"/>
        <v>588</v>
      </c>
      <c r="V708" s="29">
        <v>49.500000000003801</v>
      </c>
      <c r="W708" s="29">
        <f t="shared" si="276"/>
        <v>49</v>
      </c>
      <c r="X708" s="41" t="str" cm="1">
        <f t="array" aca="1" ref="X708" ca="1">IFERROR(INDEX('PC&amp;PD'!$A$1:$AP$15,ROW('PC&amp;PD'!$A$15),MATCH(INDIRECT(T708),'PC&amp;PD'!$A$1:$AP$1,0)),"")</f>
        <v/>
      </c>
      <c r="Y708" s="13" t="str">
        <f>IF(OR($N708="",$N708=0),"",IF($N708=$E$7,'Extracted info for SC'!$J$6,IF($N708=$D$26,'Extracted info for SC'!$J$7,IF($N708=$E$26,'Extracted info for SC'!$J$8,IF($N708=$F$26,'Extracted info for SC'!$J$9,IF($N708=$G$26,'Extracted info for SC'!$J$10,IF($N708=$H$26,'Extracted info for SC'!$J$11,IF($N708=$I$26,'Extracted info for SC'!$J$12,IF($N708=$J$26,'Extracted info for SC'!$J$13,IF($N708=$K$26,'Extracted info for SC'!$J$14,IF($N708=$L$26,'Extracted info for SC'!$J$15,IF($N708=$M$26,'Extracted info for SC'!$J$16,IF($N708=$N$26,'Extracted info for SC'!$J$17,IF($N708=$O$26,'Extracted info for SC'!$J$18,""))))))))))))))</f>
        <v/>
      </c>
      <c r="Z708" s="155"/>
      <c r="AA708" s="13" t="str">
        <f t="shared" si="294"/>
        <v/>
      </c>
      <c r="AB708" s="155"/>
      <c r="AC708" s="13" t="str">
        <f t="shared" ca="1" si="299"/>
        <v>$AB</v>
      </c>
      <c r="AD708" s="13" t="str" cm="1">
        <f t="array" aca="1" ref="AD708" ca="1">IFERROR(IF((LEFT(INDIRECT("$F"&amp;$S708),4))="GOTS",IF($G708="Organic","GOTS_Organic_raw",(IF($G708="Responsible","GOTS_Responsible",(IF($G708="No Attribute (Conventional)","GOTS_conventional",(IF($G708="Recycled Pre/Post-Consumer","GOTS_pre_post",(IF($G708="In-Conversion","GOTS_in_conversion",(IF($G708="Sustainably Sourced","Sustainably_sourced",""))))))))))),IF($G708="Organic","Organic",(IF($G708="Responsible","Responsible",(IF($G708="No Attribute (Conventional)","No_Attribute_Conventional",(IF($G708="Recycled Pre/Post-Consumer","Recycled_Pre_Post_Consumer",(IF($G708="In-Conversion","In_Conversion",(IF($G708="Recycled Pre-Consumer","Recycled_Pre_Consumer",(IF($G708="Recycled Post-Consumer","Recycled_Post_Consumer",(IF($G708="Sustainably Sourced","Sustainably_sourced","")))))))))))))))),"")</f>
        <v/>
      </c>
      <c r="AE708" s="13" t="e" cm="1">
        <f t="array" aca="1" ref="AE708" ca="1">IF(INDIRECT("$F"&amp;$S708)="","",IF(LEFT(INDIRECT("$F"&amp;$S708),3)="GRS","GRS_RCS_RM",IF((LEFT(INDIRECT("$F"&amp;$S708),3))="RCS","GRS_RCS_RM",IF(INDIRECT("$F"&amp;$S708)="OCS (No Label)","OCS_Conversion_RM",IF(LEFT(INDIRECT("$F"&amp;$S708),3)="OCS","OCS_RM",IF(RIGHT(INDIRECT("$F"&amp;$S708),10)="conversion","GOTS_RM_conversion",IF((LEFT(INDIRECT("$F"&amp;$S708),4))="GOTS","GOTS_RM","Responsible_RM")))))))</f>
        <v>#REF!</v>
      </c>
      <c r="AF708" s="13" t="str" cm="1">
        <f t="array" aca="1" ref="AF708" ca="1">IF($S708="","",INDIRECT("$Z"&amp;$S708))</f>
        <v/>
      </c>
      <c r="AG708" s="155"/>
      <c r="AH708" s="13" t="str" cm="1">
        <f t="array" aca="1" ref="AH708" ca="1">IFERROR(INDIRECT("$ag"&amp;S708),"")</f>
        <v/>
      </c>
      <c r="AI708" s="13" t="e" cm="1">
        <f t="array" aca="1" ref="AI708" ca="1">INDIRECT("O"&amp;S707)</f>
        <v>#REF!</v>
      </c>
      <c r="AJ708" s="13" t="str">
        <f>IF($I708="","",INDEX('Raw Material'!$A$1:$J$75,MATCH(I708,'Raw Material'!$A$1:$A$75,0),(MATCH(G708,'Raw Material'!$A$1:$J$1,0))))</f>
        <v/>
      </c>
      <c r="AK708" s="13" t="str">
        <f t="shared" si="295"/>
        <v>YANLIŞRM</v>
      </c>
      <c r="AL708" s="153" t="str">
        <f t="shared" si="296"/>
        <v/>
      </c>
    </row>
    <row r="709" spans="1:38" ht="16.5" customHeight="1">
      <c r="A709" s="162"/>
      <c r="B709" s="168"/>
      <c r="C709" s="169"/>
      <c r="D709" s="156"/>
      <c r="E709" s="156"/>
      <c r="F709" s="175"/>
      <c r="G709" s="181"/>
      <c r="H709" s="182"/>
      <c r="I709" s="182"/>
      <c r="J709" s="182"/>
      <c r="K709" s="32"/>
      <c r="L709" s="179"/>
      <c r="M709" s="179"/>
      <c r="N709" s="81"/>
      <c r="O709" s="185"/>
      <c r="P709" s="103"/>
      <c r="Q709" s="84" t="str">
        <f t="shared" si="297"/>
        <v/>
      </c>
      <c r="R709" s="159"/>
      <c r="S709" s="28" t="str" cm="1">
        <f t="array" aca="1" ref="S709" ca="1">IF(INDIRECT("A"&amp;114+$U709)&lt;&gt;"",114+$U709,"")</f>
        <v/>
      </c>
      <c r="T709" s="28" t="str">
        <f t="shared" ca="1" si="298"/>
        <v>$B</v>
      </c>
      <c r="U709" s="29">
        <f t="shared" si="304"/>
        <v>588</v>
      </c>
      <c r="V709" s="29">
        <v>49.583333333337201</v>
      </c>
      <c r="W709" s="29">
        <f t="shared" si="276"/>
        <v>49</v>
      </c>
      <c r="X709" s="41" t="str" cm="1">
        <f t="array" aca="1" ref="X709" ca="1">IFERROR(INDEX('PC&amp;PD'!$A$1:$AP$15,ROW('PC&amp;PD'!$A$15),MATCH(INDIRECT(T709),'PC&amp;PD'!$A$1:$AP$1,0)),"")</f>
        <v/>
      </c>
      <c r="Y709" s="13" t="str">
        <f>IF(OR($N709="",$N709=0),"",IF($N709=$E$7,'Extracted info for SC'!$J$6,IF($N709=$D$26,'Extracted info for SC'!$J$7,IF($N709=$E$26,'Extracted info for SC'!$J$8,IF($N709=$F$26,'Extracted info for SC'!$J$9,IF($N709=$G$26,'Extracted info for SC'!$J$10,IF($N709=$H$26,'Extracted info for SC'!$J$11,IF($N709=$I$26,'Extracted info for SC'!$J$12,IF($N709=$J$26,'Extracted info for SC'!$J$13,IF($N709=$K$26,'Extracted info for SC'!$J$14,IF($N709=$L$26,'Extracted info for SC'!$J$15,IF($N709=$M$26,'Extracted info for SC'!$J$16,IF($N709=$N$26,'Extracted info for SC'!$J$17,IF($N709=$O$26,'Extracted info for SC'!$J$18,""))))))))))))))</f>
        <v/>
      </c>
      <c r="Z709" s="155"/>
      <c r="AA709" s="13" t="str">
        <f t="shared" si="294"/>
        <v/>
      </c>
      <c r="AB709" s="155"/>
      <c r="AC709" s="13" t="str">
        <f t="shared" ca="1" si="299"/>
        <v>$AB</v>
      </c>
      <c r="AD709" s="13" t="str" cm="1">
        <f t="array" aca="1" ref="AD709" ca="1">IFERROR(IF((LEFT(INDIRECT("$F"&amp;$S709),4))="GOTS",IF($G709="Organic","GOTS_Organic_raw",(IF($G709="Responsible","GOTS_Responsible",(IF($G709="No Attribute (Conventional)","GOTS_conventional",(IF($G709="Recycled Pre/Post-Consumer","GOTS_pre_post",(IF($G709="In-Conversion","GOTS_in_conversion",(IF($G709="Sustainably Sourced","Sustainably_sourced",""))))))))))),IF($G709="Organic","Organic",(IF($G709="Responsible","Responsible",(IF($G709="No Attribute (Conventional)","No_Attribute_Conventional",(IF($G709="Recycled Pre/Post-Consumer","Recycled_Pre_Post_Consumer",(IF($G709="In-Conversion","In_Conversion",(IF($G709="Recycled Pre-Consumer","Recycled_Pre_Consumer",(IF($G709="Recycled Post-Consumer","Recycled_Post_Consumer",(IF($G709="Sustainably Sourced","Sustainably_sourced","")))))))))))))))),"")</f>
        <v/>
      </c>
      <c r="AE709" s="13" t="e" cm="1">
        <f t="array" aca="1" ref="AE709" ca="1">IF(INDIRECT("$F"&amp;$S709)="","",IF(LEFT(INDIRECT("$F"&amp;$S709),3)="GRS","GRS_RCS_RM",IF((LEFT(INDIRECT("$F"&amp;$S709),3))="RCS","GRS_RCS_RM",IF(INDIRECT("$F"&amp;$S709)="OCS (No Label)","OCS_Conversion_RM",IF(LEFT(INDIRECT("$F"&amp;$S709),3)="OCS","OCS_RM",IF(RIGHT(INDIRECT("$F"&amp;$S709),10)="conversion","GOTS_RM_conversion",IF((LEFT(INDIRECT("$F"&amp;$S709),4))="GOTS","GOTS_RM","Responsible_RM")))))))</f>
        <v>#REF!</v>
      </c>
      <c r="AF709" s="13" t="str" cm="1">
        <f t="array" aca="1" ref="AF709" ca="1">IF($S709="","",INDIRECT("$Z"&amp;$S709))</f>
        <v/>
      </c>
      <c r="AG709" s="155"/>
      <c r="AH709" s="13" t="str" cm="1">
        <f t="array" aca="1" ref="AH709" ca="1">IFERROR(INDIRECT("$ag"&amp;S709),"")</f>
        <v/>
      </c>
      <c r="AI709" s="13" t="e" cm="1">
        <f t="array" aca="1" ref="AI709" ca="1">INDIRECT("O"&amp;S708)</f>
        <v>#REF!</v>
      </c>
      <c r="AJ709" s="13" t="str">
        <f>IF($I709="","",INDEX('Raw Material'!$A$1:$J$75,MATCH(I709,'Raw Material'!$A$1:$A$75,0),(MATCH(G709,'Raw Material'!$A$1:$J$1,0))))</f>
        <v/>
      </c>
      <c r="AK709" s="13" t="str">
        <f t="shared" si="295"/>
        <v>YANLIŞRM</v>
      </c>
      <c r="AL709" s="153" t="str">
        <f t="shared" si="296"/>
        <v/>
      </c>
    </row>
    <row r="710" spans="1:38" ht="16.5" customHeight="1">
      <c r="A710" s="162"/>
      <c r="B710" s="168"/>
      <c r="C710" s="169"/>
      <c r="D710" s="156"/>
      <c r="E710" s="156"/>
      <c r="F710" s="175"/>
      <c r="G710" s="181"/>
      <c r="H710" s="182"/>
      <c r="I710" s="182"/>
      <c r="J710" s="182"/>
      <c r="K710" s="32"/>
      <c r="L710" s="179"/>
      <c r="M710" s="179"/>
      <c r="N710" s="81"/>
      <c r="O710" s="185"/>
      <c r="P710" s="103"/>
      <c r="Q710" s="84" t="str">
        <f t="shared" si="297"/>
        <v/>
      </c>
      <c r="R710" s="159"/>
      <c r="S710" s="28" t="str" cm="1">
        <f t="array" aca="1" ref="S710" ca="1">IF(INDIRECT("A"&amp;114+$U710)&lt;&gt;"",114+$U710,"")</f>
        <v/>
      </c>
      <c r="T710" s="28" t="str">
        <f t="shared" ca="1" si="298"/>
        <v>$B</v>
      </c>
      <c r="U710" s="29">
        <f t="shared" si="304"/>
        <v>588</v>
      </c>
      <c r="V710" s="29">
        <v>49.666666666670501</v>
      </c>
      <c r="W710" s="29">
        <f t="shared" si="276"/>
        <v>49</v>
      </c>
      <c r="X710" s="41" t="str" cm="1">
        <f t="array" aca="1" ref="X710" ca="1">IFERROR(INDEX('PC&amp;PD'!$A$1:$AP$15,ROW('PC&amp;PD'!$A$15),MATCH(INDIRECT(T710),'PC&amp;PD'!$A$1:$AP$1,0)),"")</f>
        <v/>
      </c>
      <c r="Y710" s="13" t="str">
        <f>IF(OR($N710="",$N710=0),"",IF($N710=$E$7,'Extracted info for SC'!$J$6,IF($N710=$D$26,'Extracted info for SC'!$J$7,IF($N710=$E$26,'Extracted info for SC'!$J$8,IF($N710=$F$26,'Extracted info for SC'!$J$9,IF($N710=$G$26,'Extracted info for SC'!$J$10,IF($N710=$H$26,'Extracted info for SC'!$J$11,IF($N710=$I$26,'Extracted info for SC'!$J$12,IF($N710=$J$26,'Extracted info for SC'!$J$13,IF($N710=$K$26,'Extracted info for SC'!$J$14,IF($N710=$L$26,'Extracted info for SC'!$J$15,IF($N710=$M$26,'Extracted info for SC'!$J$16,IF($N710=$N$26,'Extracted info for SC'!$J$17,IF($N710=$O$26,'Extracted info for SC'!$J$18,""))))))))))))))</f>
        <v/>
      </c>
      <c r="Z710" s="155"/>
      <c r="AA710" s="13" t="str">
        <f t="shared" si="294"/>
        <v/>
      </c>
      <c r="AB710" s="155"/>
      <c r="AC710" s="13" t="str">
        <f t="shared" ca="1" si="299"/>
        <v>$AB</v>
      </c>
      <c r="AD710" s="13" t="str" cm="1">
        <f t="array" aca="1" ref="AD710" ca="1">IFERROR(IF((LEFT(INDIRECT("$F"&amp;$S710),4))="GOTS",IF($G710="Organic","GOTS_Organic_raw",(IF($G710="Responsible","GOTS_Responsible",(IF($G710="No Attribute (Conventional)","GOTS_conventional",(IF($G710="Recycled Pre/Post-Consumer","GOTS_pre_post",(IF($G710="In-Conversion","GOTS_in_conversion",(IF($G710="Sustainably Sourced","Sustainably_sourced",""))))))))))),IF($G710="Organic","Organic",(IF($G710="Responsible","Responsible",(IF($G710="No Attribute (Conventional)","No_Attribute_Conventional",(IF($G710="Recycled Pre/Post-Consumer","Recycled_Pre_Post_Consumer",(IF($G710="In-Conversion","In_Conversion",(IF($G710="Recycled Pre-Consumer","Recycled_Pre_Consumer",(IF($G710="Recycled Post-Consumer","Recycled_Post_Consumer",(IF($G710="Sustainably Sourced","Sustainably_sourced","")))))))))))))))),"")</f>
        <v/>
      </c>
      <c r="AE710" s="13" t="e" cm="1">
        <f t="array" aca="1" ref="AE710" ca="1">IF(INDIRECT("$F"&amp;$S710)="","",IF(LEFT(INDIRECT("$F"&amp;$S710),3)="GRS","GRS_RCS_RM",IF((LEFT(INDIRECT("$F"&amp;$S710),3))="RCS","GRS_RCS_RM",IF(INDIRECT("$F"&amp;$S710)="OCS (No Label)","OCS_Conversion_RM",IF(LEFT(INDIRECT("$F"&amp;$S710),3)="OCS","OCS_RM",IF(RIGHT(INDIRECT("$F"&amp;$S710),10)="conversion","GOTS_RM_conversion",IF((LEFT(INDIRECT("$F"&amp;$S710),4))="GOTS","GOTS_RM","Responsible_RM")))))))</f>
        <v>#REF!</v>
      </c>
      <c r="AF710" s="13" t="str" cm="1">
        <f t="array" aca="1" ref="AF710" ca="1">IF($S710="","",INDIRECT("$Z"&amp;$S710))</f>
        <v/>
      </c>
      <c r="AG710" s="155"/>
      <c r="AH710" s="13" t="str" cm="1">
        <f t="array" aca="1" ref="AH710" ca="1">IFERROR(INDIRECT("$ag"&amp;S710),"")</f>
        <v/>
      </c>
      <c r="AI710" s="13" t="e" cm="1">
        <f t="array" aca="1" ref="AI710" ca="1">INDIRECT("O"&amp;S709)</f>
        <v>#REF!</v>
      </c>
      <c r="AJ710" s="13" t="str">
        <f>IF($I710="","",INDEX('Raw Material'!$A$1:$J$75,MATCH(I710,'Raw Material'!$A$1:$A$75,0),(MATCH(G710,'Raw Material'!$A$1:$J$1,0))))</f>
        <v/>
      </c>
      <c r="AK710" s="13" t="str">
        <f t="shared" si="295"/>
        <v>YANLIŞRM</v>
      </c>
      <c r="AL710" s="153" t="str">
        <f t="shared" si="296"/>
        <v/>
      </c>
    </row>
    <row r="711" spans="1:38" ht="16.5" customHeight="1">
      <c r="A711" s="162"/>
      <c r="B711" s="168"/>
      <c r="C711" s="169"/>
      <c r="D711" s="156"/>
      <c r="E711" s="156"/>
      <c r="F711" s="175"/>
      <c r="G711" s="181"/>
      <c r="H711" s="182"/>
      <c r="I711" s="182"/>
      <c r="J711" s="182"/>
      <c r="K711" s="32"/>
      <c r="L711" s="179"/>
      <c r="M711" s="179"/>
      <c r="N711" s="81"/>
      <c r="O711" s="185"/>
      <c r="P711" s="103"/>
      <c r="Q711" s="84" t="str">
        <f t="shared" si="297"/>
        <v/>
      </c>
      <c r="R711" s="159"/>
      <c r="S711" s="28" t="str" cm="1">
        <f t="array" aca="1" ref="S711" ca="1">IF(INDIRECT("A"&amp;114+$U711)&lt;&gt;"",114+$U711,"")</f>
        <v/>
      </c>
      <c r="T711" s="28" t="str">
        <f t="shared" ca="1" si="298"/>
        <v>$B</v>
      </c>
      <c r="U711" s="29">
        <f t="shared" si="304"/>
        <v>588</v>
      </c>
      <c r="V711" s="29">
        <v>49.750000000003901</v>
      </c>
      <c r="W711" s="29">
        <f t="shared" si="276"/>
        <v>49</v>
      </c>
      <c r="X711" s="41" t="str" cm="1">
        <f t="array" aca="1" ref="X711" ca="1">IFERROR(INDEX('PC&amp;PD'!$A$1:$AP$15,ROW('PC&amp;PD'!$A$15),MATCH(INDIRECT(T711),'PC&amp;PD'!$A$1:$AP$1,0)),"")</f>
        <v/>
      </c>
      <c r="Y711" s="13" t="str">
        <f>IF(OR($N711="",$N711=0),"",IF($N711=$E$7,'Extracted info for SC'!$J$6,IF($N711=$D$26,'Extracted info for SC'!$J$7,IF($N711=$E$26,'Extracted info for SC'!$J$8,IF($N711=$F$26,'Extracted info for SC'!$J$9,IF($N711=$G$26,'Extracted info for SC'!$J$10,IF($N711=$H$26,'Extracted info for SC'!$J$11,IF($N711=$I$26,'Extracted info for SC'!$J$12,IF($N711=$J$26,'Extracted info for SC'!$J$13,IF($N711=$K$26,'Extracted info for SC'!$J$14,IF($N711=$L$26,'Extracted info for SC'!$J$15,IF($N711=$M$26,'Extracted info for SC'!$J$16,IF($N711=$N$26,'Extracted info for SC'!$J$17,IF($N711=$O$26,'Extracted info for SC'!$J$18,""))))))))))))))</f>
        <v/>
      </c>
      <c r="Z711" s="155"/>
      <c r="AA711" s="13" t="str">
        <f t="shared" si="294"/>
        <v/>
      </c>
      <c r="AB711" s="155"/>
      <c r="AC711" s="13" t="str">
        <f t="shared" ca="1" si="299"/>
        <v>$AB</v>
      </c>
      <c r="AD711" s="13" t="str" cm="1">
        <f t="array" aca="1" ref="AD711" ca="1">IFERROR(IF((LEFT(INDIRECT("$F"&amp;$S711),4))="GOTS",IF($G711="Organic","GOTS_Organic_raw",(IF($G711="Responsible","GOTS_Responsible",(IF($G711="No Attribute (Conventional)","GOTS_conventional",(IF($G711="Recycled Pre/Post-Consumer","GOTS_pre_post",(IF($G711="In-Conversion","GOTS_in_conversion",(IF($G711="Sustainably Sourced","Sustainably_sourced",""))))))))))),IF($G711="Organic","Organic",(IF($G711="Responsible","Responsible",(IF($G711="No Attribute (Conventional)","No_Attribute_Conventional",(IF($G711="Recycled Pre/Post-Consumer","Recycled_Pre_Post_Consumer",(IF($G711="In-Conversion","In_Conversion",(IF($G711="Recycled Pre-Consumer","Recycled_Pre_Consumer",(IF($G711="Recycled Post-Consumer","Recycled_Post_Consumer",(IF($G711="Sustainably Sourced","Sustainably_sourced","")))))))))))))))),"")</f>
        <v/>
      </c>
      <c r="AE711" s="13" t="e" cm="1">
        <f t="array" aca="1" ref="AE711" ca="1">IF(INDIRECT("$F"&amp;$S711)="","",IF(LEFT(INDIRECT("$F"&amp;$S711),3)="GRS","GRS_RCS_RM",IF((LEFT(INDIRECT("$F"&amp;$S711),3))="RCS","GRS_RCS_RM",IF(INDIRECT("$F"&amp;$S711)="OCS (No Label)","OCS_Conversion_RM",IF(LEFT(INDIRECT("$F"&amp;$S711),3)="OCS","OCS_RM",IF(RIGHT(INDIRECT("$F"&amp;$S711),10)="conversion","GOTS_RM_conversion",IF((LEFT(INDIRECT("$F"&amp;$S711),4))="GOTS","GOTS_RM","Responsible_RM")))))))</f>
        <v>#REF!</v>
      </c>
      <c r="AF711" s="13" t="str" cm="1">
        <f t="array" aca="1" ref="AF711" ca="1">IF($S711="","",INDIRECT("$Z"&amp;$S711))</f>
        <v/>
      </c>
      <c r="AG711" s="155"/>
      <c r="AH711" s="13" t="str" cm="1">
        <f t="array" aca="1" ref="AH711" ca="1">IFERROR(INDIRECT("$ag"&amp;S711),"")</f>
        <v/>
      </c>
      <c r="AI711" s="13" t="e" cm="1">
        <f t="array" aca="1" ref="AI711" ca="1">INDIRECT("O"&amp;S710)</f>
        <v>#REF!</v>
      </c>
      <c r="AJ711" s="13" t="str">
        <f>IF($I711="","",INDEX('Raw Material'!$A$1:$J$75,MATCH(I711,'Raw Material'!$A$1:$A$75,0),(MATCH(G711,'Raw Material'!$A$1:$J$1,0))))</f>
        <v/>
      </c>
      <c r="AK711" s="13" t="str">
        <f t="shared" si="295"/>
        <v>YANLIŞRM</v>
      </c>
      <c r="AL711" s="153" t="str">
        <f t="shared" si="296"/>
        <v/>
      </c>
    </row>
    <row r="712" spans="1:38" ht="16.5" customHeight="1">
      <c r="A712" s="162"/>
      <c r="B712" s="168"/>
      <c r="C712" s="169"/>
      <c r="D712" s="156"/>
      <c r="E712" s="156"/>
      <c r="F712" s="175"/>
      <c r="G712" s="181"/>
      <c r="H712" s="182"/>
      <c r="I712" s="182"/>
      <c r="J712" s="182"/>
      <c r="K712" s="32"/>
      <c r="L712" s="179"/>
      <c r="M712" s="179"/>
      <c r="N712" s="81"/>
      <c r="O712" s="185"/>
      <c r="P712" s="103"/>
      <c r="Q712" s="84" t="str">
        <f t="shared" si="297"/>
        <v/>
      </c>
      <c r="R712" s="159"/>
      <c r="S712" s="28" t="str" cm="1">
        <f t="array" aca="1" ref="S712" ca="1">IF(INDIRECT("A"&amp;114+$U712)&lt;&gt;"",114+$U712,"")</f>
        <v/>
      </c>
      <c r="T712" s="28" t="str">
        <f t="shared" ca="1" si="298"/>
        <v>$B</v>
      </c>
      <c r="U712" s="29">
        <f t="shared" si="304"/>
        <v>588</v>
      </c>
      <c r="V712" s="29">
        <v>49.833333333337201</v>
      </c>
      <c r="W712" s="29">
        <f t="shared" si="276"/>
        <v>49</v>
      </c>
      <c r="X712" s="41" t="str" cm="1">
        <f t="array" aca="1" ref="X712" ca="1">IFERROR(INDEX('PC&amp;PD'!$A$1:$AP$15,ROW('PC&amp;PD'!$A$15),MATCH(INDIRECT(T712),'PC&amp;PD'!$A$1:$AP$1,0)),"")</f>
        <v/>
      </c>
      <c r="Y712" s="13" t="str">
        <f>IF(OR($N712="",$N712=0),"",IF($N712=$E$7,'Extracted info for SC'!$J$6,IF($N712=$D$26,'Extracted info for SC'!$J$7,IF($N712=$E$26,'Extracted info for SC'!$J$8,IF($N712=$F$26,'Extracted info for SC'!$J$9,IF($N712=$G$26,'Extracted info for SC'!$J$10,IF($N712=$H$26,'Extracted info for SC'!$J$11,IF($N712=$I$26,'Extracted info for SC'!$J$12,IF($N712=$J$26,'Extracted info for SC'!$J$13,IF($N712=$K$26,'Extracted info for SC'!$J$14,IF($N712=$L$26,'Extracted info for SC'!$J$15,IF($N712=$M$26,'Extracted info for SC'!$J$16,IF($N712=$N$26,'Extracted info for SC'!$J$17,IF($N712=$O$26,'Extracted info for SC'!$J$18,""))))))))))))))</f>
        <v/>
      </c>
      <c r="Z712" s="155"/>
      <c r="AA712" s="13" t="str">
        <f t="shared" si="294"/>
        <v/>
      </c>
      <c r="AB712" s="155"/>
      <c r="AC712" s="13" t="str">
        <f t="shared" ca="1" si="299"/>
        <v>$AB</v>
      </c>
      <c r="AD712" s="13" t="str" cm="1">
        <f t="array" aca="1" ref="AD712" ca="1">IFERROR(IF((LEFT(INDIRECT("$F"&amp;$S712),4))="GOTS",IF($G712="Organic","GOTS_Organic_raw",(IF($G712="Responsible","GOTS_Responsible",(IF($G712="No Attribute (Conventional)","GOTS_conventional",(IF($G712="Recycled Pre/Post-Consumer","GOTS_pre_post",(IF($G712="In-Conversion","GOTS_in_conversion",(IF($G712="Sustainably Sourced","Sustainably_sourced",""))))))))))),IF($G712="Organic","Organic",(IF($G712="Responsible","Responsible",(IF($G712="No Attribute (Conventional)","No_Attribute_Conventional",(IF($G712="Recycled Pre/Post-Consumer","Recycled_Pre_Post_Consumer",(IF($G712="In-Conversion","In_Conversion",(IF($G712="Recycled Pre-Consumer","Recycled_Pre_Consumer",(IF($G712="Recycled Post-Consumer","Recycled_Post_Consumer",(IF($G712="Sustainably Sourced","Sustainably_sourced","")))))))))))))))),"")</f>
        <v/>
      </c>
      <c r="AE712" s="13" t="e" cm="1">
        <f t="array" aca="1" ref="AE712" ca="1">IF(INDIRECT("$F"&amp;$S712)="","",IF(LEFT(INDIRECT("$F"&amp;$S712),3)="GRS","GRS_RCS_RM",IF((LEFT(INDIRECT("$F"&amp;$S712),3))="RCS","GRS_RCS_RM",IF(INDIRECT("$F"&amp;$S712)="OCS (No Label)","OCS_Conversion_RM",IF(LEFT(INDIRECT("$F"&amp;$S712),3)="OCS","OCS_RM",IF(RIGHT(INDIRECT("$F"&amp;$S712),10)="conversion","GOTS_RM_conversion",IF((LEFT(INDIRECT("$F"&amp;$S712),4))="GOTS","GOTS_RM","Responsible_RM")))))))</f>
        <v>#REF!</v>
      </c>
      <c r="AF712" s="13" t="str" cm="1">
        <f t="array" aca="1" ref="AF712" ca="1">IF($S712="","",INDIRECT("$Z"&amp;$S712))</f>
        <v/>
      </c>
      <c r="AG712" s="155"/>
      <c r="AH712" s="13" t="str" cm="1">
        <f t="array" aca="1" ref="AH712" ca="1">IFERROR(INDIRECT("$ag"&amp;S712),"")</f>
        <v/>
      </c>
      <c r="AI712" s="13" t="e" cm="1">
        <f t="array" aca="1" ref="AI712" ca="1">INDIRECT("O"&amp;S711)</f>
        <v>#REF!</v>
      </c>
      <c r="AJ712" s="13" t="str">
        <f>IF($I712="","",INDEX('Raw Material'!$A$1:$J$75,MATCH(I712,'Raw Material'!$A$1:$A$75,0),(MATCH(G712,'Raw Material'!$A$1:$J$1,0))))</f>
        <v/>
      </c>
      <c r="AK712" s="13" t="str">
        <f t="shared" si="295"/>
        <v>YANLIŞRM</v>
      </c>
      <c r="AL712" s="153" t="str">
        <f t="shared" si="296"/>
        <v/>
      </c>
    </row>
    <row r="713" spans="1:38" ht="16.5" customHeight="1" thickBot="1">
      <c r="A713" s="163"/>
      <c r="B713" s="170"/>
      <c r="C713" s="171"/>
      <c r="D713" s="156"/>
      <c r="E713" s="156"/>
      <c r="F713" s="176"/>
      <c r="G713" s="157"/>
      <c r="H713" s="158"/>
      <c r="I713" s="158"/>
      <c r="J713" s="158"/>
      <c r="K713" s="33"/>
      <c r="L713" s="180"/>
      <c r="M713" s="180"/>
      <c r="N713" s="82"/>
      <c r="O713" s="186"/>
      <c r="P713" s="103"/>
      <c r="Q713" s="84" t="str">
        <f t="shared" si="297"/>
        <v/>
      </c>
      <c r="R713" s="159"/>
      <c r="S713" s="28" t="str" cm="1">
        <f t="array" aca="1" ref="S713" ca="1">IF(INDIRECT("A"&amp;114+$U713)&lt;&gt;"",114+$U713,"")</f>
        <v/>
      </c>
      <c r="T713" s="28" t="str">
        <f t="shared" ca="1" si="298"/>
        <v>$B</v>
      </c>
      <c r="U713" s="29">
        <f t="shared" si="304"/>
        <v>588</v>
      </c>
      <c r="V713" s="29">
        <v>49.916666666670501</v>
      </c>
      <c r="W713" s="29">
        <f t="shared" ref="W713:W776" si="305">ROUNDDOWN(V713,0)</f>
        <v>49</v>
      </c>
      <c r="X713" s="41" t="str" cm="1">
        <f t="array" aca="1" ref="X713" ca="1">IFERROR(INDEX('PC&amp;PD'!$A$1:$AP$15,ROW('PC&amp;PD'!$A$15),MATCH(INDIRECT(T713),'PC&amp;PD'!$A$1:$AP$1,0)),"")</f>
        <v/>
      </c>
      <c r="Y713" s="13" t="str">
        <f>IF(OR($N713="",$N713=0),"",IF($N713=$E$7,'Extracted info for SC'!$J$6,IF($N713=$D$26,'Extracted info for SC'!$J$7,IF($N713=$E$26,'Extracted info for SC'!$J$8,IF($N713=$F$26,'Extracted info for SC'!$J$9,IF($N713=$G$26,'Extracted info for SC'!$J$10,IF($N713=$H$26,'Extracted info for SC'!$J$11,IF($N713=$I$26,'Extracted info for SC'!$J$12,IF($N713=$J$26,'Extracted info for SC'!$J$13,IF($N713=$K$26,'Extracted info for SC'!$J$14,IF($N713=$L$26,'Extracted info for SC'!$J$15,IF($N713=$M$26,'Extracted info for SC'!$J$16,IF($N713=$N$26,'Extracted info for SC'!$J$17,IF($N713=$O$26,'Extracted info for SC'!$J$18,""))))))))))))))</f>
        <v/>
      </c>
      <c r="Z713" s="155"/>
      <c r="AA713" s="13" t="str">
        <f t="shared" si="294"/>
        <v/>
      </c>
      <c r="AB713" s="155"/>
      <c r="AC713" s="13" t="str">
        <f t="shared" ca="1" si="299"/>
        <v>$AB</v>
      </c>
      <c r="AD713" s="13" t="str" cm="1">
        <f t="array" aca="1" ref="AD713" ca="1">IFERROR(IF((LEFT(INDIRECT("$F"&amp;$S713),4))="GOTS",IF($G713="Organic","GOTS_Organic_raw",(IF($G713="Responsible","GOTS_Responsible",(IF($G713="No Attribute (Conventional)","GOTS_conventional",(IF($G713="Recycled Pre/Post-Consumer","GOTS_pre_post",(IF($G713="In-Conversion","GOTS_in_conversion",(IF($G713="Sustainably Sourced","Sustainably_sourced",""))))))))))),IF($G713="Organic","Organic",(IF($G713="Responsible","Responsible",(IF($G713="No Attribute (Conventional)","No_Attribute_Conventional",(IF($G713="Recycled Pre/Post-Consumer","Recycled_Pre_Post_Consumer",(IF($G713="In-Conversion","In_Conversion",(IF($G713="Recycled Pre-Consumer","Recycled_Pre_Consumer",(IF($G713="Recycled Post-Consumer","Recycled_Post_Consumer",(IF($G713="Sustainably Sourced","Sustainably_sourced","")))))))))))))))),"")</f>
        <v/>
      </c>
      <c r="AE713" s="13" t="e" cm="1">
        <f t="array" aca="1" ref="AE713" ca="1">IF(INDIRECT("$F"&amp;$S713)="","",IF(LEFT(INDIRECT("$F"&amp;$S713),3)="GRS","GRS_RCS_RM",IF((LEFT(INDIRECT("$F"&amp;$S713),3))="RCS","GRS_RCS_RM",IF(INDIRECT("$F"&amp;$S713)="OCS (No Label)","OCS_Conversion_RM",IF(LEFT(INDIRECT("$F"&amp;$S713),3)="OCS","OCS_RM",IF(RIGHT(INDIRECT("$F"&amp;$S713),10)="conversion","GOTS_RM_conversion",IF((LEFT(INDIRECT("$F"&amp;$S713),4))="GOTS","GOTS_RM","Responsible_RM")))))))</f>
        <v>#REF!</v>
      </c>
      <c r="AF713" s="13" t="str" cm="1">
        <f t="array" aca="1" ref="AF713" ca="1">IF($S713="","",INDIRECT("$Z"&amp;$S713))</f>
        <v/>
      </c>
      <c r="AG713" s="155"/>
      <c r="AH713" s="13" t="str" cm="1">
        <f t="array" aca="1" ref="AH713" ca="1">IFERROR(INDIRECT("$ag"&amp;S713),"")</f>
        <v/>
      </c>
      <c r="AI713" s="13" t="e" cm="1">
        <f t="array" aca="1" ref="AI713" ca="1">INDIRECT("O"&amp;S712)</f>
        <v>#REF!</v>
      </c>
      <c r="AJ713" s="13" t="str">
        <f>IF($I713="","",INDEX('Raw Material'!$A$1:$J$75,MATCH(I713,'Raw Material'!$A$1:$A$75,0),(MATCH(G713,'Raw Material'!$A$1:$J$1,0))))</f>
        <v/>
      </c>
      <c r="AK713" s="13" t="str">
        <f t="shared" si="295"/>
        <v>YANLIŞRM</v>
      </c>
      <c r="AL713" s="153" t="str">
        <f t="shared" si="296"/>
        <v/>
      </c>
    </row>
    <row r="714" spans="1:38" ht="16.5" customHeight="1">
      <c r="A714" s="160" t="str">
        <f>IF(B714="","",COUNTA($B$114:$B714))</f>
        <v/>
      </c>
      <c r="B714" s="164"/>
      <c r="C714" s="165"/>
      <c r="D714" s="183"/>
      <c r="E714" s="183"/>
      <c r="F714" s="172"/>
      <c r="G714" s="212"/>
      <c r="H714" s="206"/>
      <c r="I714" s="206"/>
      <c r="J714" s="206"/>
      <c r="K714" s="31"/>
      <c r="L714" s="177" t="str">
        <f t="shared" ref="L714" si="306">IF(R714="","",LEFT(R714,LEN(R714)-2))</f>
        <v/>
      </c>
      <c r="M714" s="177"/>
      <c r="N714" s="80"/>
      <c r="O714" s="184"/>
      <c r="P714" s="103"/>
      <c r="Q714" s="84" t="str">
        <f t="shared" si="297"/>
        <v/>
      </c>
      <c r="R714" s="159" t="str">
        <f t="shared" ref="R714" si="307">CONCATENATE($Q714,Q715,Q716,Q717,Q718,Q719,$Q720,$Q721,$Q722,$Q723,Q724,Q725)</f>
        <v/>
      </c>
      <c r="S714" s="28" t="str" cm="1">
        <f t="array" aca="1" ref="S714" ca="1">IF(INDIRECT("A"&amp;114+$U714)&lt;&gt;"",114+$U714,"")</f>
        <v/>
      </c>
      <c r="T714" s="28" t="str">
        <f t="shared" ca="1" si="298"/>
        <v>$B</v>
      </c>
      <c r="U714" s="29">
        <f t="shared" si="304"/>
        <v>600</v>
      </c>
      <c r="V714" s="29">
        <v>50.000000000003901</v>
      </c>
      <c r="W714" s="29">
        <f t="shared" si="305"/>
        <v>50</v>
      </c>
      <c r="X714" s="41" t="str" cm="1">
        <f t="array" aca="1" ref="X714" ca="1">IFERROR(INDEX('PC&amp;PD'!$A$1:$AP$15,ROW('PC&amp;PD'!$A$15),MATCH(INDIRECT(T714),'PC&amp;PD'!$A$1:$AP$1,0)),"")</f>
        <v/>
      </c>
      <c r="Y714" s="13" t="str">
        <f>IF(OR($N714="",$N714=0),"",IF($N714=$E$7,'Extracted info for SC'!$J$6,IF($N714=$D$26,'Extracted info for SC'!$J$7,IF($N714=$E$26,'Extracted info for SC'!$J$8,IF($N714=$F$26,'Extracted info for SC'!$J$9,IF($N714=$G$26,'Extracted info for SC'!$J$10,IF($N714=$H$26,'Extracted info for SC'!$J$11,IF($N714=$I$26,'Extracted info for SC'!$J$12,IF($N714=$J$26,'Extracted info for SC'!$J$13,IF($N714=$K$26,'Extracted info for SC'!$J$14,IF($N714=$L$26,'Extracted info for SC'!$J$15,IF($N714=$M$26,'Extracted info for SC'!$J$16,IF($N714=$N$26,'Extracted info for SC'!$J$17,IF($N714=$O$26,'Extracted info for SC'!$J$18,""))))))))))))))</f>
        <v/>
      </c>
      <c r="Z714" s="155" t="str">
        <f t="shared" ref="Z714" si="308">IFERROR(IF($F714="OCS 100","OCS (OCS 100)",IF($F714="OCS Blended","OCS (OCS Blended)",IF($F714="OCS (No Label)","OCS (No Label)",IF($F714="RCS 100","RCS (RCS 100)",IF($F714="RCS Blended","RCS (RCS Blended)",IF($F714="GRS","GRS (GRS)",IF($F714="GRS (No Label)", "GRS (No Label)",IF($F714="RDS","RDS (RDS)",IF($F714="RWS","RWS (RWS)",IF($F714="RAS","RAS (RAS)",IF($F714="RMS","RMS (RMS)",IF($F714="GOTS Organic","GOTS (Organic)",IF($F714="GOTS Made with organic","GOTS (Made with Organic)",IF($F714="GOTS Organic - in conversion","GOTS (Organic - In Conversion)",IF($F714="GOTS Made with organic - in conversion","GOTS (Made with Organic - In Conversion)",""))))))))))))))),"")</f>
        <v/>
      </c>
      <c r="AA714" s="13" t="str">
        <f t="shared" si="294"/>
        <v/>
      </c>
      <c r="AB714" s="155" t="str">
        <f t="shared" ref="AB714" si="309">IFERROR(IF($F714="OCS 100", "OCS_100",IF($F714="OCS Blended", "OCS_Blended",IF($F714="OCS (No Label)", "OCS_No_Label",IF($F714="RCS 100", "RCS_100",IF($F714="RCS Blended","RCS_Blended",IF($F714="GRS","GRS",IF($F714="GRS (No Label)", "GRS_No_Label",IF($F714="RDS","RDS",IF($F714="RWS","RWS",IF($F714="RMS","RMS",IF($F714="GOTS Organic","GOTS_Organic",IF($F714="GOTS Made with organic","GOTS_Made_with_organic",IF($F714="GOTS Organic - in conversion","GOTS_Organic_in_Conversion",IF($F714="GOTS Made with organic - in conversion","GOTS_Made_with_Organic_in_Conversion",IF($F714="RAS","RAS",""))))))))))))))),"")</f>
        <v/>
      </c>
      <c r="AC714" s="13" t="str">
        <f t="shared" ca="1" si="299"/>
        <v>$AB</v>
      </c>
      <c r="AD714" s="13" t="str" cm="1">
        <f t="array" aca="1" ref="AD714" ca="1">IFERROR(IF((LEFT(INDIRECT("$F"&amp;$S714),4))="GOTS",IF($G714="Organic","GOTS_Organic_raw",(IF($G714="Responsible","GOTS_Responsible",(IF($G714="No Attribute (Conventional)","GOTS_conventional",(IF($G714="Recycled Pre/Post-Consumer","GOTS_pre_post",(IF($G714="In-Conversion","GOTS_in_conversion",(IF($G714="Sustainably Sourced","Sustainably_sourced",""))))))))))),IF($G714="Organic","Organic",(IF($G714="Responsible","Responsible",(IF($G714="No Attribute (Conventional)","No_Attribute_Conventional",(IF($G714="Recycled Pre/Post-Consumer","Recycled_Pre_Post_Consumer",(IF($G714="In-Conversion","In_Conversion",(IF($G714="Recycled Pre-Consumer","Recycled_Pre_Consumer",(IF($G714="Recycled Post-Consumer","Recycled_Post_Consumer",(IF($G714="Sustainably Sourced","Sustainably_sourced","")))))))))))))))),"")</f>
        <v/>
      </c>
      <c r="AE714" s="13" t="e" cm="1">
        <f t="array" aca="1" ref="AE714" ca="1">IF(INDIRECT("$F"&amp;$S714)="","",IF(LEFT(INDIRECT("$F"&amp;$S714),3)="GRS","GRS_RCS_RM",IF((LEFT(INDIRECT("$F"&amp;$S714),3))="RCS","GRS_RCS_RM",IF(INDIRECT("$F"&amp;$S714)="OCS (No Label)","OCS_Conversion_RM",IF(LEFT(INDIRECT("$F"&amp;$S714),3)="OCS","OCS_RM",IF(RIGHT(INDIRECT("$F"&amp;$S714),10)="conversion","GOTS_RM_conversion",IF((LEFT(INDIRECT("$F"&amp;$S714),4))="GOTS","GOTS_RM","Responsible_RM")))))))</f>
        <v>#REF!</v>
      </c>
      <c r="AF714" s="13" t="str" cm="1">
        <f t="array" aca="1" ref="AF714" ca="1">IF($S714="","",INDIRECT("$Z"&amp;$S714))</f>
        <v/>
      </c>
      <c r="AG714" s="155" t="str">
        <f t="shared" si="281"/>
        <v/>
      </c>
      <c r="AH714" s="13" t="str" cm="1">
        <f t="array" aca="1" ref="AH714" ca="1">IFERROR(INDIRECT("$ag"&amp;S714),"")</f>
        <v/>
      </c>
      <c r="AI714" s="13" t="e" cm="1">
        <f t="array" aca="1" ref="AI714" ca="1">INDIRECT("O"&amp;S713)</f>
        <v>#REF!</v>
      </c>
      <c r="AJ714" s="13" t="str">
        <f>IF($I714="","",INDEX('Raw Material'!$A$1:$J$75,MATCH(I714,'Raw Material'!$A$1:$A$75,0),(MATCH(G714,'Raw Material'!$A$1:$J$1,0))))</f>
        <v/>
      </c>
      <c r="AK714" s="13" t="str">
        <f t="shared" si="295"/>
        <v>YANLIŞRM</v>
      </c>
      <c r="AL714" s="153" t="str">
        <f t="shared" si="296"/>
        <v/>
      </c>
    </row>
    <row r="715" spans="1:38" ht="16.5" customHeight="1">
      <c r="A715" s="161"/>
      <c r="B715" s="166"/>
      <c r="C715" s="167"/>
      <c r="D715" s="156"/>
      <c r="E715" s="156"/>
      <c r="F715" s="173"/>
      <c r="G715" s="181"/>
      <c r="H715" s="182"/>
      <c r="I715" s="182"/>
      <c r="J715" s="182"/>
      <c r="K715" s="32"/>
      <c r="L715" s="178"/>
      <c r="M715" s="178"/>
      <c r="N715" s="81"/>
      <c r="O715" s="185"/>
      <c r="P715" s="103"/>
      <c r="Q715" s="84" t="str">
        <f t="shared" si="297"/>
        <v/>
      </c>
      <c r="R715" s="159"/>
      <c r="S715" s="28" t="str" cm="1">
        <f t="array" aca="1" ref="S715" ca="1">IF(INDIRECT("A"&amp;114+$U715)&lt;&gt;"",114+$U715,"")</f>
        <v/>
      </c>
      <c r="T715" s="28" t="str">
        <f t="shared" ca="1" si="298"/>
        <v>$B</v>
      </c>
      <c r="U715" s="29">
        <f t="shared" si="304"/>
        <v>600</v>
      </c>
      <c r="V715" s="29">
        <v>50.083333333337201</v>
      </c>
      <c r="W715" s="29">
        <f t="shared" si="305"/>
        <v>50</v>
      </c>
      <c r="X715" s="41" t="str" cm="1">
        <f t="array" aca="1" ref="X715" ca="1">IFERROR(INDEX('PC&amp;PD'!$A$1:$AP$15,ROW('PC&amp;PD'!$A$15),MATCH(INDIRECT(T715),'PC&amp;PD'!$A$1:$AP$1,0)),"")</f>
        <v/>
      </c>
      <c r="Y715" s="13" t="str">
        <f>IF(OR($N715="",$N715=0),"",IF($N715=$E$7,'Extracted info for SC'!$J$6,IF($N715=$D$26,'Extracted info for SC'!$J$7,IF($N715=$E$26,'Extracted info for SC'!$J$8,IF($N715=$F$26,'Extracted info for SC'!$J$9,IF($N715=$G$26,'Extracted info for SC'!$J$10,IF($N715=$H$26,'Extracted info for SC'!$J$11,IF($N715=$I$26,'Extracted info for SC'!$J$12,IF($N715=$J$26,'Extracted info for SC'!$J$13,IF($N715=$K$26,'Extracted info for SC'!$J$14,IF($N715=$L$26,'Extracted info for SC'!$J$15,IF($N715=$M$26,'Extracted info for SC'!$J$16,IF($N715=$N$26,'Extracted info for SC'!$J$17,IF($N715=$O$26,'Extracted info for SC'!$J$18,""))))))))))))))</f>
        <v/>
      </c>
      <c r="Z715" s="155"/>
      <c r="AA715" s="13" t="str">
        <f t="shared" si="294"/>
        <v/>
      </c>
      <c r="AB715" s="155"/>
      <c r="AC715" s="13" t="str">
        <f t="shared" ca="1" si="299"/>
        <v>$AB</v>
      </c>
      <c r="AD715" s="13" t="str" cm="1">
        <f t="array" aca="1" ref="AD715" ca="1">IFERROR(IF((LEFT(INDIRECT("$F"&amp;$S715),4))="GOTS",IF($G715="Organic","GOTS_Organic_raw",(IF($G715="Responsible","GOTS_Responsible",(IF($G715="No Attribute (Conventional)","GOTS_conventional",(IF($G715="Recycled Pre/Post-Consumer","GOTS_pre_post",(IF($G715="In-Conversion","GOTS_in_conversion",(IF($G715="Sustainably Sourced","Sustainably_sourced",""))))))))))),IF($G715="Organic","Organic",(IF($G715="Responsible","Responsible",(IF($G715="No Attribute (Conventional)","No_Attribute_Conventional",(IF($G715="Recycled Pre/Post-Consumer","Recycled_Pre_Post_Consumer",(IF($G715="In-Conversion","In_Conversion",(IF($G715="Recycled Pre-Consumer","Recycled_Pre_Consumer",(IF($G715="Recycled Post-Consumer","Recycled_Post_Consumer",(IF($G715="Sustainably Sourced","Sustainably_sourced","")))))))))))))))),"")</f>
        <v/>
      </c>
      <c r="AE715" s="13" t="e" cm="1">
        <f t="array" aca="1" ref="AE715" ca="1">IF(INDIRECT("$F"&amp;$S715)="","",IF(LEFT(INDIRECT("$F"&amp;$S715),3)="GRS","GRS_RCS_RM",IF((LEFT(INDIRECT("$F"&amp;$S715),3))="RCS","GRS_RCS_RM",IF(INDIRECT("$F"&amp;$S715)="OCS (No Label)","OCS_Conversion_RM",IF(LEFT(INDIRECT("$F"&amp;$S715),3)="OCS","OCS_RM",IF(RIGHT(INDIRECT("$F"&amp;$S715),10)="conversion","GOTS_RM_conversion",IF((LEFT(INDIRECT("$F"&amp;$S715),4))="GOTS","GOTS_RM","Responsible_RM")))))))</f>
        <v>#REF!</v>
      </c>
      <c r="AF715" s="13" t="str" cm="1">
        <f t="array" aca="1" ref="AF715" ca="1">IF($S715="","",INDIRECT("$Z"&amp;$S715))</f>
        <v/>
      </c>
      <c r="AG715" s="155"/>
      <c r="AH715" s="13" t="str" cm="1">
        <f t="array" aca="1" ref="AH715" ca="1">IFERROR(INDIRECT("$ag"&amp;S715),"")</f>
        <v/>
      </c>
      <c r="AI715" s="13" t="e" cm="1">
        <f t="array" aca="1" ref="AI715" ca="1">INDIRECT("O"&amp;S714)</f>
        <v>#REF!</v>
      </c>
      <c r="AJ715" s="13" t="str">
        <f>IF($I715="","",INDEX('Raw Material'!$A$1:$J$75,MATCH(I715,'Raw Material'!$A$1:$A$75,0),(MATCH(G715,'Raw Material'!$A$1:$J$1,0))))</f>
        <v/>
      </c>
      <c r="AK715" s="13" t="str">
        <f t="shared" si="295"/>
        <v>YANLIŞRM</v>
      </c>
      <c r="AL715" s="153" t="str">
        <f t="shared" si="296"/>
        <v/>
      </c>
    </row>
    <row r="716" spans="1:38" ht="16.5" customHeight="1">
      <c r="A716" s="161"/>
      <c r="B716" s="166"/>
      <c r="C716" s="167"/>
      <c r="D716" s="156"/>
      <c r="E716" s="156"/>
      <c r="F716" s="173"/>
      <c r="G716" s="181"/>
      <c r="H716" s="182"/>
      <c r="I716" s="182"/>
      <c r="J716" s="182"/>
      <c r="K716" s="32"/>
      <c r="L716" s="178"/>
      <c r="M716" s="178"/>
      <c r="N716" s="81"/>
      <c r="O716" s="185"/>
      <c r="P716" s="103"/>
      <c r="Q716" s="84" t="str">
        <f t="shared" si="297"/>
        <v/>
      </c>
      <c r="R716" s="159"/>
      <c r="S716" s="28" t="str" cm="1">
        <f t="array" aca="1" ref="S716" ca="1">IF(INDIRECT("A"&amp;114+$U716)&lt;&gt;"",114+$U716,"")</f>
        <v/>
      </c>
      <c r="T716" s="28" t="str">
        <f t="shared" ca="1" si="298"/>
        <v>$B</v>
      </c>
      <c r="U716" s="29">
        <f t="shared" si="304"/>
        <v>600</v>
      </c>
      <c r="V716" s="29">
        <v>50.166666666670601</v>
      </c>
      <c r="W716" s="29">
        <f t="shared" si="305"/>
        <v>50</v>
      </c>
      <c r="X716" s="41" t="str" cm="1">
        <f t="array" aca="1" ref="X716" ca="1">IFERROR(INDEX('PC&amp;PD'!$A$1:$AP$15,ROW('PC&amp;PD'!$A$15),MATCH(INDIRECT(T716),'PC&amp;PD'!$A$1:$AP$1,0)),"")</f>
        <v/>
      </c>
      <c r="Y716" s="13" t="str">
        <f>IF(OR($N716="",$N716=0),"",IF($N716=$E$7,'Extracted info for SC'!$J$6,IF($N716=$D$26,'Extracted info for SC'!$J$7,IF($N716=$E$26,'Extracted info for SC'!$J$8,IF($N716=$F$26,'Extracted info for SC'!$J$9,IF($N716=$G$26,'Extracted info for SC'!$J$10,IF($N716=$H$26,'Extracted info for SC'!$J$11,IF($N716=$I$26,'Extracted info for SC'!$J$12,IF($N716=$J$26,'Extracted info for SC'!$J$13,IF($N716=$K$26,'Extracted info for SC'!$J$14,IF($N716=$L$26,'Extracted info for SC'!$J$15,IF($N716=$M$26,'Extracted info for SC'!$J$16,IF($N716=$N$26,'Extracted info for SC'!$J$17,IF($N716=$O$26,'Extracted info for SC'!$J$18,""))))))))))))))</f>
        <v/>
      </c>
      <c r="Z716" s="155"/>
      <c r="AA716" s="13" t="str">
        <f t="shared" si="294"/>
        <v/>
      </c>
      <c r="AB716" s="155"/>
      <c r="AC716" s="13" t="str">
        <f t="shared" ca="1" si="299"/>
        <v>$AB</v>
      </c>
      <c r="AD716" s="13" t="str" cm="1">
        <f t="array" aca="1" ref="AD716" ca="1">IFERROR(IF((LEFT(INDIRECT("$F"&amp;$S716),4))="GOTS",IF($G716="Organic","GOTS_Organic_raw",(IF($G716="Responsible","GOTS_Responsible",(IF($G716="No Attribute (Conventional)","GOTS_conventional",(IF($G716="Recycled Pre/Post-Consumer","GOTS_pre_post",(IF($G716="In-Conversion","GOTS_in_conversion",(IF($G716="Sustainably Sourced","Sustainably_sourced",""))))))))))),IF($G716="Organic","Organic",(IF($G716="Responsible","Responsible",(IF($G716="No Attribute (Conventional)","No_Attribute_Conventional",(IF($G716="Recycled Pre/Post-Consumer","Recycled_Pre_Post_Consumer",(IF($G716="In-Conversion","In_Conversion",(IF($G716="Recycled Pre-Consumer","Recycled_Pre_Consumer",(IF($G716="Recycled Post-Consumer","Recycled_Post_Consumer",(IF($G716="Sustainably Sourced","Sustainably_sourced","")))))))))))))))),"")</f>
        <v/>
      </c>
      <c r="AE716" s="13" t="e" cm="1">
        <f t="array" aca="1" ref="AE716" ca="1">IF(INDIRECT("$F"&amp;$S716)="","",IF(LEFT(INDIRECT("$F"&amp;$S716),3)="GRS","GRS_RCS_RM",IF((LEFT(INDIRECT("$F"&amp;$S716),3))="RCS","GRS_RCS_RM",IF(INDIRECT("$F"&amp;$S716)="OCS (No Label)","OCS_Conversion_RM",IF(LEFT(INDIRECT("$F"&amp;$S716),3)="OCS","OCS_RM",IF(RIGHT(INDIRECT("$F"&amp;$S716),10)="conversion","GOTS_RM_conversion",IF((LEFT(INDIRECT("$F"&amp;$S716),4))="GOTS","GOTS_RM","Responsible_RM")))))))</f>
        <v>#REF!</v>
      </c>
      <c r="AF716" s="13" t="str" cm="1">
        <f t="array" aca="1" ref="AF716" ca="1">IF($S716="","",INDIRECT("$Z"&amp;$S716))</f>
        <v/>
      </c>
      <c r="AG716" s="155"/>
      <c r="AH716" s="13" t="str" cm="1">
        <f t="array" aca="1" ref="AH716" ca="1">IFERROR(INDIRECT("$ag"&amp;S716),"")</f>
        <v/>
      </c>
      <c r="AI716" s="13" t="e" cm="1">
        <f t="array" aca="1" ref="AI716" ca="1">INDIRECT("O"&amp;S715)</f>
        <v>#REF!</v>
      </c>
      <c r="AJ716" s="13" t="str">
        <f>IF($I716="","",INDEX('Raw Material'!$A$1:$J$75,MATCH(I716,'Raw Material'!$A$1:$A$75,0),(MATCH(G716,'Raw Material'!$A$1:$J$1,0))))</f>
        <v/>
      </c>
      <c r="AK716" s="13" t="str">
        <f t="shared" si="295"/>
        <v>YANLIŞRM</v>
      </c>
      <c r="AL716" s="153" t="str">
        <f t="shared" si="296"/>
        <v/>
      </c>
    </row>
    <row r="717" spans="1:38" ht="16.5" customHeight="1">
      <c r="A717" s="161"/>
      <c r="B717" s="166"/>
      <c r="C717" s="167"/>
      <c r="D717" s="156"/>
      <c r="E717" s="156"/>
      <c r="F717" s="174"/>
      <c r="G717" s="181"/>
      <c r="H717" s="182"/>
      <c r="I717" s="182"/>
      <c r="J717" s="182"/>
      <c r="K717" s="32"/>
      <c r="L717" s="178"/>
      <c r="M717" s="178"/>
      <c r="N717" s="81"/>
      <c r="O717" s="185"/>
      <c r="P717" s="103"/>
      <c r="Q717" s="84" t="str">
        <f t="shared" si="297"/>
        <v/>
      </c>
      <c r="R717" s="159"/>
      <c r="S717" s="28" t="str" cm="1">
        <f t="array" aca="1" ref="S717" ca="1">IF(INDIRECT("A"&amp;114+$U717)&lt;&gt;"",114+$U717,"")</f>
        <v/>
      </c>
      <c r="T717" s="28" t="str">
        <f t="shared" ca="1" si="298"/>
        <v>$B</v>
      </c>
      <c r="U717" s="29">
        <f t="shared" si="304"/>
        <v>600</v>
      </c>
      <c r="V717" s="29">
        <v>50.250000000003901</v>
      </c>
      <c r="W717" s="29">
        <f t="shared" si="305"/>
        <v>50</v>
      </c>
      <c r="X717" s="41" t="str" cm="1">
        <f t="array" aca="1" ref="X717" ca="1">IFERROR(INDEX('PC&amp;PD'!$A$1:$AP$15,ROW('PC&amp;PD'!$A$15),MATCH(INDIRECT(T717),'PC&amp;PD'!$A$1:$AP$1,0)),"")</f>
        <v/>
      </c>
      <c r="Y717" s="13" t="str">
        <f>IF(OR($N717="",$N717=0),"",IF($N717=$E$7,'Extracted info for SC'!$J$6,IF($N717=$D$26,'Extracted info for SC'!$J$7,IF($N717=$E$26,'Extracted info for SC'!$J$8,IF($N717=$F$26,'Extracted info for SC'!$J$9,IF($N717=$G$26,'Extracted info for SC'!$J$10,IF($N717=$H$26,'Extracted info for SC'!$J$11,IF($N717=$I$26,'Extracted info for SC'!$J$12,IF($N717=$J$26,'Extracted info for SC'!$J$13,IF($N717=$K$26,'Extracted info for SC'!$J$14,IF($N717=$L$26,'Extracted info for SC'!$J$15,IF($N717=$M$26,'Extracted info for SC'!$J$16,IF($N717=$N$26,'Extracted info for SC'!$J$17,IF($N717=$O$26,'Extracted info for SC'!$J$18,""))))))))))))))</f>
        <v/>
      </c>
      <c r="Z717" s="155"/>
      <c r="AA717" s="13" t="str">
        <f t="shared" si="294"/>
        <v/>
      </c>
      <c r="AB717" s="155"/>
      <c r="AC717" s="13" t="str">
        <f t="shared" ca="1" si="299"/>
        <v>$AB</v>
      </c>
      <c r="AD717" s="13" t="str" cm="1">
        <f t="array" aca="1" ref="AD717" ca="1">IFERROR(IF((LEFT(INDIRECT("$F"&amp;$S717),4))="GOTS",IF($G717="Organic","GOTS_Organic_raw",(IF($G717="Responsible","GOTS_Responsible",(IF($G717="No Attribute (Conventional)","GOTS_conventional",(IF($G717="Recycled Pre/Post-Consumer","GOTS_pre_post",(IF($G717="In-Conversion","GOTS_in_conversion",(IF($G717="Sustainably Sourced","Sustainably_sourced",""))))))))))),IF($G717="Organic","Organic",(IF($G717="Responsible","Responsible",(IF($G717="No Attribute (Conventional)","No_Attribute_Conventional",(IF($G717="Recycled Pre/Post-Consumer","Recycled_Pre_Post_Consumer",(IF($G717="In-Conversion","In_Conversion",(IF($G717="Recycled Pre-Consumer","Recycled_Pre_Consumer",(IF($G717="Recycled Post-Consumer","Recycled_Post_Consumer",(IF($G717="Sustainably Sourced","Sustainably_sourced","")))))))))))))))),"")</f>
        <v/>
      </c>
      <c r="AE717" s="13" t="e" cm="1">
        <f t="array" aca="1" ref="AE717" ca="1">IF(INDIRECT("$F"&amp;$S717)="","",IF(LEFT(INDIRECT("$F"&amp;$S717),3)="GRS","GRS_RCS_RM",IF((LEFT(INDIRECT("$F"&amp;$S717),3))="RCS","GRS_RCS_RM",IF(INDIRECT("$F"&amp;$S717)="OCS (No Label)","OCS_Conversion_RM",IF(LEFT(INDIRECT("$F"&amp;$S717),3)="OCS","OCS_RM",IF(RIGHT(INDIRECT("$F"&amp;$S717),10)="conversion","GOTS_RM_conversion",IF((LEFT(INDIRECT("$F"&amp;$S717),4))="GOTS","GOTS_RM","Responsible_RM")))))))</f>
        <v>#REF!</v>
      </c>
      <c r="AF717" s="13" t="str" cm="1">
        <f t="array" aca="1" ref="AF717" ca="1">IF($S717="","",INDIRECT("$Z"&amp;$S717))</f>
        <v/>
      </c>
      <c r="AG717" s="155"/>
      <c r="AH717" s="13" t="str" cm="1">
        <f t="array" aca="1" ref="AH717" ca="1">IFERROR(INDIRECT("$ag"&amp;S717),"")</f>
        <v/>
      </c>
      <c r="AI717" s="13" t="e" cm="1">
        <f t="array" aca="1" ref="AI717" ca="1">INDIRECT("O"&amp;S716)</f>
        <v>#REF!</v>
      </c>
      <c r="AJ717" s="13" t="str">
        <f>IF($I717="","",INDEX('Raw Material'!$A$1:$J$75,MATCH(I717,'Raw Material'!$A$1:$A$75,0),(MATCH(G717,'Raw Material'!$A$1:$J$1,0))))</f>
        <v/>
      </c>
      <c r="AK717" s="13" t="str">
        <f t="shared" si="295"/>
        <v>YANLIŞRM</v>
      </c>
      <c r="AL717" s="153" t="str">
        <f t="shared" si="296"/>
        <v/>
      </c>
    </row>
    <row r="718" spans="1:38" ht="16.5" customHeight="1">
      <c r="A718" s="161"/>
      <c r="B718" s="166"/>
      <c r="C718" s="167"/>
      <c r="D718" s="156"/>
      <c r="E718" s="156"/>
      <c r="F718" s="174"/>
      <c r="G718" s="181"/>
      <c r="H718" s="182"/>
      <c r="I718" s="182"/>
      <c r="J718" s="182"/>
      <c r="K718" s="32"/>
      <c r="L718" s="178"/>
      <c r="M718" s="178"/>
      <c r="N718" s="81"/>
      <c r="O718" s="185"/>
      <c r="P718" s="103"/>
      <c r="Q718" s="84" t="str">
        <f t="shared" si="297"/>
        <v/>
      </c>
      <c r="R718" s="159"/>
      <c r="S718" s="28" t="str" cm="1">
        <f t="array" aca="1" ref="S718" ca="1">IF(INDIRECT("A"&amp;114+$U718)&lt;&gt;"",114+$U718,"")</f>
        <v/>
      </c>
      <c r="T718" s="28" t="str">
        <f t="shared" ca="1" si="298"/>
        <v>$B</v>
      </c>
      <c r="U718" s="29">
        <f t="shared" si="304"/>
        <v>600</v>
      </c>
      <c r="V718" s="29">
        <v>50.333333333337201</v>
      </c>
      <c r="W718" s="29">
        <f t="shared" si="305"/>
        <v>50</v>
      </c>
      <c r="X718" s="41" t="str" cm="1">
        <f t="array" aca="1" ref="X718" ca="1">IFERROR(INDEX('PC&amp;PD'!$A$1:$AP$15,ROW('PC&amp;PD'!$A$15),MATCH(INDIRECT(T718),'PC&amp;PD'!$A$1:$AP$1,0)),"")</f>
        <v/>
      </c>
      <c r="Y718" s="13" t="str">
        <f>IF(OR($N718="",$N718=0),"",IF($N718=$E$7,'Extracted info for SC'!$J$6,IF($N718=$D$26,'Extracted info for SC'!$J$7,IF($N718=$E$26,'Extracted info for SC'!$J$8,IF($N718=$F$26,'Extracted info for SC'!$J$9,IF($N718=$G$26,'Extracted info for SC'!$J$10,IF($N718=$H$26,'Extracted info for SC'!$J$11,IF($N718=$I$26,'Extracted info for SC'!$J$12,IF($N718=$J$26,'Extracted info for SC'!$J$13,IF($N718=$K$26,'Extracted info for SC'!$J$14,IF($N718=$L$26,'Extracted info for SC'!$J$15,IF($N718=$M$26,'Extracted info for SC'!$J$16,IF($N718=$N$26,'Extracted info for SC'!$J$17,IF($N718=$O$26,'Extracted info for SC'!$J$18,""))))))))))))))</f>
        <v/>
      </c>
      <c r="Z718" s="155"/>
      <c r="AA718" s="13" t="str">
        <f t="shared" si="294"/>
        <v/>
      </c>
      <c r="AB718" s="155"/>
      <c r="AC718" s="13" t="str">
        <f t="shared" ca="1" si="299"/>
        <v>$AB</v>
      </c>
      <c r="AD718" s="13" t="str" cm="1">
        <f t="array" aca="1" ref="AD718" ca="1">IFERROR(IF((LEFT(INDIRECT("$F"&amp;$S718),4))="GOTS",IF($G718="Organic","GOTS_Organic_raw",(IF($G718="Responsible","GOTS_Responsible",(IF($G718="No Attribute (Conventional)","GOTS_conventional",(IF($G718="Recycled Pre/Post-Consumer","GOTS_pre_post",(IF($G718="In-Conversion","GOTS_in_conversion",(IF($G718="Sustainably Sourced","Sustainably_sourced",""))))))))))),IF($G718="Organic","Organic",(IF($G718="Responsible","Responsible",(IF($G718="No Attribute (Conventional)","No_Attribute_Conventional",(IF($G718="Recycled Pre/Post-Consumer","Recycled_Pre_Post_Consumer",(IF($G718="In-Conversion","In_Conversion",(IF($G718="Recycled Pre-Consumer","Recycled_Pre_Consumer",(IF($G718="Recycled Post-Consumer","Recycled_Post_Consumer",(IF($G718="Sustainably Sourced","Sustainably_sourced","")))))))))))))))),"")</f>
        <v/>
      </c>
      <c r="AE718" s="13" t="e" cm="1">
        <f t="array" aca="1" ref="AE718" ca="1">IF(INDIRECT("$F"&amp;$S718)="","",IF(LEFT(INDIRECT("$F"&amp;$S718),3)="GRS","GRS_RCS_RM",IF((LEFT(INDIRECT("$F"&amp;$S718),3))="RCS","GRS_RCS_RM",IF(INDIRECT("$F"&amp;$S718)="OCS (No Label)","OCS_Conversion_RM",IF(LEFT(INDIRECT("$F"&amp;$S718),3)="OCS","OCS_RM",IF(RIGHT(INDIRECT("$F"&amp;$S718),10)="conversion","GOTS_RM_conversion",IF((LEFT(INDIRECT("$F"&amp;$S718),4))="GOTS","GOTS_RM","Responsible_RM")))))))</f>
        <v>#REF!</v>
      </c>
      <c r="AF718" s="13" t="str" cm="1">
        <f t="array" aca="1" ref="AF718" ca="1">IF($S718="","",INDIRECT("$Z"&amp;$S718))</f>
        <v/>
      </c>
      <c r="AG718" s="155"/>
      <c r="AH718" s="13" t="str" cm="1">
        <f t="array" aca="1" ref="AH718" ca="1">IFERROR(INDIRECT("$ag"&amp;S718),"")</f>
        <v/>
      </c>
      <c r="AI718" s="13" t="e" cm="1">
        <f t="array" aca="1" ref="AI718" ca="1">INDIRECT("O"&amp;S717)</f>
        <v>#REF!</v>
      </c>
      <c r="AJ718" s="13" t="str">
        <f>IF($I718="","",INDEX('Raw Material'!$A$1:$J$75,MATCH(I718,'Raw Material'!$A$1:$A$75,0),(MATCH(G718,'Raw Material'!$A$1:$J$1,0))))</f>
        <v/>
      </c>
      <c r="AK718" s="13" t="str">
        <f t="shared" si="295"/>
        <v>YANLIŞRM</v>
      </c>
      <c r="AL718" s="153" t="str">
        <f t="shared" si="296"/>
        <v/>
      </c>
    </row>
    <row r="719" spans="1:38" ht="16.5" customHeight="1">
      <c r="A719" s="161"/>
      <c r="B719" s="166"/>
      <c r="C719" s="167"/>
      <c r="D719" s="156"/>
      <c r="E719" s="156"/>
      <c r="F719" s="174"/>
      <c r="G719" s="181"/>
      <c r="H719" s="182"/>
      <c r="I719" s="182"/>
      <c r="J719" s="182"/>
      <c r="K719" s="32"/>
      <c r="L719" s="178"/>
      <c r="M719" s="178"/>
      <c r="N719" s="81"/>
      <c r="O719" s="185"/>
      <c r="P719" s="103"/>
      <c r="Q719" s="84" t="str">
        <f t="shared" si="297"/>
        <v/>
      </c>
      <c r="R719" s="159"/>
      <c r="S719" s="28" t="str" cm="1">
        <f t="array" aca="1" ref="S719" ca="1">IF(INDIRECT("A"&amp;114+$U719)&lt;&gt;"",114+$U719,"")</f>
        <v/>
      </c>
      <c r="T719" s="28" t="str">
        <f t="shared" ca="1" si="298"/>
        <v>$B</v>
      </c>
      <c r="U719" s="29">
        <f t="shared" si="304"/>
        <v>600</v>
      </c>
      <c r="V719" s="29">
        <v>50.416666666670601</v>
      </c>
      <c r="W719" s="29">
        <f t="shared" si="305"/>
        <v>50</v>
      </c>
      <c r="X719" s="41" t="str" cm="1">
        <f t="array" aca="1" ref="X719" ca="1">IFERROR(INDEX('PC&amp;PD'!$A$1:$AP$15,ROW('PC&amp;PD'!$A$15),MATCH(INDIRECT(T719),'PC&amp;PD'!$A$1:$AP$1,0)),"")</f>
        <v/>
      </c>
      <c r="Y719" s="13" t="str">
        <f>IF(OR($N719="",$N719=0),"",IF($N719=$E$7,'Extracted info for SC'!$J$6,IF($N719=$D$26,'Extracted info for SC'!$J$7,IF($N719=$E$26,'Extracted info for SC'!$J$8,IF($N719=$F$26,'Extracted info for SC'!$J$9,IF($N719=$G$26,'Extracted info for SC'!$J$10,IF($N719=$H$26,'Extracted info for SC'!$J$11,IF($N719=$I$26,'Extracted info for SC'!$J$12,IF($N719=$J$26,'Extracted info for SC'!$J$13,IF($N719=$K$26,'Extracted info for SC'!$J$14,IF($N719=$L$26,'Extracted info for SC'!$J$15,IF($N719=$M$26,'Extracted info for SC'!$J$16,IF($N719=$N$26,'Extracted info for SC'!$J$17,IF($N719=$O$26,'Extracted info for SC'!$J$18,""))))))))))))))</f>
        <v/>
      </c>
      <c r="Z719" s="155"/>
      <c r="AA719" s="13" t="str">
        <f t="shared" si="294"/>
        <v/>
      </c>
      <c r="AB719" s="155"/>
      <c r="AC719" s="13" t="str">
        <f t="shared" ca="1" si="299"/>
        <v>$AB</v>
      </c>
      <c r="AD719" s="13" t="str" cm="1">
        <f t="array" aca="1" ref="AD719" ca="1">IFERROR(IF((LEFT(INDIRECT("$F"&amp;$S719),4))="GOTS",IF($G719="Organic","GOTS_Organic_raw",(IF($G719="Responsible","GOTS_Responsible",(IF($G719="No Attribute (Conventional)","GOTS_conventional",(IF($G719="Recycled Pre/Post-Consumer","GOTS_pre_post",(IF($G719="In-Conversion","GOTS_in_conversion",(IF($G719="Sustainably Sourced","Sustainably_sourced",""))))))))))),IF($G719="Organic","Organic",(IF($G719="Responsible","Responsible",(IF($G719="No Attribute (Conventional)","No_Attribute_Conventional",(IF($G719="Recycled Pre/Post-Consumer","Recycled_Pre_Post_Consumer",(IF($G719="In-Conversion","In_Conversion",(IF($G719="Recycled Pre-Consumer","Recycled_Pre_Consumer",(IF($G719="Recycled Post-Consumer","Recycled_Post_Consumer",(IF($G719="Sustainably Sourced","Sustainably_sourced","")))))))))))))))),"")</f>
        <v/>
      </c>
      <c r="AE719" s="13" t="e" cm="1">
        <f t="array" aca="1" ref="AE719" ca="1">IF(INDIRECT("$F"&amp;$S719)="","",IF(LEFT(INDIRECT("$F"&amp;$S719),3)="GRS","GRS_RCS_RM",IF((LEFT(INDIRECT("$F"&amp;$S719),3))="RCS","GRS_RCS_RM",IF(INDIRECT("$F"&amp;$S719)="OCS (No Label)","OCS_Conversion_RM",IF(LEFT(INDIRECT("$F"&amp;$S719),3)="OCS","OCS_RM",IF(RIGHT(INDIRECT("$F"&amp;$S719),10)="conversion","GOTS_RM_conversion",IF((LEFT(INDIRECT("$F"&amp;$S719),4))="GOTS","GOTS_RM","Responsible_RM")))))))</f>
        <v>#REF!</v>
      </c>
      <c r="AF719" s="13" t="str" cm="1">
        <f t="array" aca="1" ref="AF719" ca="1">IF($S719="","",INDIRECT("$Z"&amp;$S719))</f>
        <v/>
      </c>
      <c r="AG719" s="155"/>
      <c r="AH719" s="13" t="str" cm="1">
        <f t="array" aca="1" ref="AH719" ca="1">IFERROR(INDIRECT("$ag"&amp;S719),"")</f>
        <v/>
      </c>
      <c r="AI719" s="13" t="e" cm="1">
        <f t="array" aca="1" ref="AI719" ca="1">INDIRECT("O"&amp;S718)</f>
        <v>#REF!</v>
      </c>
      <c r="AJ719" s="13" t="str">
        <f>IF($I719="","",INDEX('Raw Material'!$A$1:$J$75,MATCH(I719,'Raw Material'!$A$1:$A$75,0),(MATCH(G719,'Raw Material'!$A$1:$J$1,0))))</f>
        <v/>
      </c>
      <c r="AK719" s="13" t="str">
        <f t="shared" si="295"/>
        <v>YANLIŞRM</v>
      </c>
      <c r="AL719" s="153" t="str">
        <f t="shared" si="296"/>
        <v/>
      </c>
    </row>
    <row r="720" spans="1:38" ht="16.5" customHeight="1">
      <c r="A720" s="162"/>
      <c r="B720" s="168"/>
      <c r="C720" s="169"/>
      <c r="D720" s="156"/>
      <c r="E720" s="156"/>
      <c r="F720" s="175"/>
      <c r="G720" s="181"/>
      <c r="H720" s="182"/>
      <c r="I720" s="182"/>
      <c r="J720" s="182"/>
      <c r="K720" s="32"/>
      <c r="L720" s="179"/>
      <c r="M720" s="179"/>
      <c r="N720" s="81"/>
      <c r="O720" s="185"/>
      <c r="P720" s="103"/>
      <c r="Q720" s="84" t="str">
        <f t="shared" si="297"/>
        <v/>
      </c>
      <c r="R720" s="159"/>
      <c r="S720" s="28" t="str" cm="1">
        <f t="array" aca="1" ref="S720" ca="1">IF(INDIRECT("A"&amp;114+$U720)&lt;&gt;"",114+$U720,"")</f>
        <v/>
      </c>
      <c r="T720" s="28" t="str">
        <f t="shared" ca="1" si="298"/>
        <v>$B</v>
      </c>
      <c r="U720" s="29">
        <f t="shared" si="304"/>
        <v>600</v>
      </c>
      <c r="V720" s="29">
        <v>50.500000000003901</v>
      </c>
      <c r="W720" s="29">
        <f t="shared" si="305"/>
        <v>50</v>
      </c>
      <c r="X720" s="41" t="str" cm="1">
        <f t="array" aca="1" ref="X720" ca="1">IFERROR(INDEX('PC&amp;PD'!$A$1:$AP$15,ROW('PC&amp;PD'!$A$15),MATCH(INDIRECT(T720),'PC&amp;PD'!$A$1:$AP$1,0)),"")</f>
        <v/>
      </c>
      <c r="Y720" s="13" t="str">
        <f>IF(OR($N720="",$N720=0),"",IF($N720=$E$7,'Extracted info for SC'!$J$6,IF($N720=$D$26,'Extracted info for SC'!$J$7,IF($N720=$E$26,'Extracted info for SC'!$J$8,IF($N720=$F$26,'Extracted info for SC'!$J$9,IF($N720=$G$26,'Extracted info for SC'!$J$10,IF($N720=$H$26,'Extracted info for SC'!$J$11,IF($N720=$I$26,'Extracted info for SC'!$J$12,IF($N720=$J$26,'Extracted info for SC'!$J$13,IF($N720=$K$26,'Extracted info for SC'!$J$14,IF($N720=$L$26,'Extracted info for SC'!$J$15,IF($N720=$M$26,'Extracted info for SC'!$J$16,IF($N720=$N$26,'Extracted info for SC'!$J$17,IF($N720=$O$26,'Extracted info for SC'!$J$18,""))))))))))))))</f>
        <v/>
      </c>
      <c r="Z720" s="155"/>
      <c r="AA720" s="13" t="str">
        <f t="shared" si="294"/>
        <v/>
      </c>
      <c r="AB720" s="155"/>
      <c r="AC720" s="13" t="str">
        <f t="shared" ca="1" si="299"/>
        <v>$AB</v>
      </c>
      <c r="AD720" s="13" t="str" cm="1">
        <f t="array" aca="1" ref="AD720" ca="1">IFERROR(IF((LEFT(INDIRECT("$F"&amp;$S720),4))="GOTS",IF($G720="Organic","GOTS_Organic_raw",(IF($G720="Responsible","GOTS_Responsible",(IF($G720="No Attribute (Conventional)","GOTS_conventional",(IF($G720="Recycled Pre/Post-Consumer","GOTS_pre_post",(IF($G720="In-Conversion","GOTS_in_conversion",(IF($G720="Sustainably Sourced","Sustainably_sourced",""))))))))))),IF($G720="Organic","Organic",(IF($G720="Responsible","Responsible",(IF($G720="No Attribute (Conventional)","No_Attribute_Conventional",(IF($G720="Recycled Pre/Post-Consumer","Recycled_Pre_Post_Consumer",(IF($G720="In-Conversion","In_Conversion",(IF($G720="Recycled Pre-Consumer","Recycled_Pre_Consumer",(IF($G720="Recycled Post-Consumer","Recycled_Post_Consumer",(IF($G720="Sustainably Sourced","Sustainably_sourced","")))))))))))))))),"")</f>
        <v/>
      </c>
      <c r="AE720" s="13" t="e" cm="1">
        <f t="array" aca="1" ref="AE720" ca="1">IF(INDIRECT("$F"&amp;$S720)="","",IF(LEFT(INDIRECT("$F"&amp;$S720),3)="GRS","GRS_RCS_RM",IF((LEFT(INDIRECT("$F"&amp;$S720),3))="RCS","GRS_RCS_RM",IF(INDIRECT("$F"&amp;$S720)="OCS (No Label)","OCS_Conversion_RM",IF(LEFT(INDIRECT("$F"&amp;$S720),3)="OCS","OCS_RM",IF(RIGHT(INDIRECT("$F"&amp;$S720),10)="conversion","GOTS_RM_conversion",IF((LEFT(INDIRECT("$F"&amp;$S720),4))="GOTS","GOTS_RM","Responsible_RM")))))))</f>
        <v>#REF!</v>
      </c>
      <c r="AF720" s="13" t="str" cm="1">
        <f t="array" aca="1" ref="AF720" ca="1">IF($S720="","",INDIRECT("$Z"&amp;$S720))</f>
        <v/>
      </c>
      <c r="AG720" s="155"/>
      <c r="AH720" s="13" t="str" cm="1">
        <f t="array" aca="1" ref="AH720" ca="1">IFERROR(INDIRECT("$ag"&amp;S720),"")</f>
        <v/>
      </c>
      <c r="AI720" s="13" t="e" cm="1">
        <f t="array" aca="1" ref="AI720" ca="1">INDIRECT("O"&amp;S719)</f>
        <v>#REF!</v>
      </c>
      <c r="AJ720" s="13" t="str">
        <f>IF($I720="","",INDEX('Raw Material'!$A$1:$J$75,MATCH(I720,'Raw Material'!$A$1:$A$75,0),(MATCH(G720,'Raw Material'!$A$1:$J$1,0))))</f>
        <v/>
      </c>
      <c r="AK720" s="13" t="str">
        <f t="shared" si="295"/>
        <v>YANLIŞRM</v>
      </c>
      <c r="AL720" s="153" t="str">
        <f t="shared" si="296"/>
        <v/>
      </c>
    </row>
    <row r="721" spans="1:38" ht="16.5" customHeight="1">
      <c r="A721" s="162"/>
      <c r="B721" s="168"/>
      <c r="C721" s="169"/>
      <c r="D721" s="156"/>
      <c r="E721" s="156"/>
      <c r="F721" s="175"/>
      <c r="G721" s="181"/>
      <c r="H721" s="182"/>
      <c r="I721" s="182"/>
      <c r="J721" s="182"/>
      <c r="K721" s="32"/>
      <c r="L721" s="179"/>
      <c r="M721" s="179"/>
      <c r="N721" s="81"/>
      <c r="O721" s="185"/>
      <c r="P721" s="103"/>
      <c r="Q721" s="84" t="str">
        <f t="shared" si="297"/>
        <v/>
      </c>
      <c r="R721" s="159"/>
      <c r="S721" s="28" t="str" cm="1">
        <f t="array" aca="1" ref="S721" ca="1">IF(INDIRECT("A"&amp;114+$U721)&lt;&gt;"",114+$U721,"")</f>
        <v/>
      </c>
      <c r="T721" s="28" t="str">
        <f t="shared" ca="1" si="298"/>
        <v>$B</v>
      </c>
      <c r="U721" s="29">
        <f t="shared" si="304"/>
        <v>600</v>
      </c>
      <c r="V721" s="29">
        <v>50.583333333337301</v>
      </c>
      <c r="W721" s="29">
        <f t="shared" si="305"/>
        <v>50</v>
      </c>
      <c r="X721" s="41" t="str" cm="1">
        <f t="array" aca="1" ref="X721" ca="1">IFERROR(INDEX('PC&amp;PD'!$A$1:$AP$15,ROW('PC&amp;PD'!$A$15),MATCH(INDIRECT(T721),'PC&amp;PD'!$A$1:$AP$1,0)),"")</f>
        <v/>
      </c>
      <c r="Y721" s="13" t="str">
        <f>IF(OR($N721="",$N721=0),"",IF($N721=$E$7,'Extracted info for SC'!$J$6,IF($N721=$D$26,'Extracted info for SC'!$J$7,IF($N721=$E$26,'Extracted info for SC'!$J$8,IF($N721=$F$26,'Extracted info for SC'!$J$9,IF($N721=$G$26,'Extracted info for SC'!$J$10,IF($N721=$H$26,'Extracted info for SC'!$J$11,IF($N721=$I$26,'Extracted info for SC'!$J$12,IF($N721=$J$26,'Extracted info for SC'!$J$13,IF($N721=$K$26,'Extracted info for SC'!$J$14,IF($N721=$L$26,'Extracted info for SC'!$J$15,IF($N721=$M$26,'Extracted info for SC'!$J$16,IF($N721=$N$26,'Extracted info for SC'!$J$17,IF($N721=$O$26,'Extracted info for SC'!$J$18,""))))))))))))))</f>
        <v/>
      </c>
      <c r="Z721" s="155"/>
      <c r="AA721" s="13" t="str">
        <f t="shared" si="294"/>
        <v/>
      </c>
      <c r="AB721" s="155"/>
      <c r="AC721" s="13" t="str">
        <f t="shared" ca="1" si="299"/>
        <v>$AB</v>
      </c>
      <c r="AD721" s="13" t="str" cm="1">
        <f t="array" aca="1" ref="AD721" ca="1">IFERROR(IF((LEFT(INDIRECT("$F"&amp;$S721),4))="GOTS",IF($G721="Organic","GOTS_Organic_raw",(IF($G721="Responsible","GOTS_Responsible",(IF($G721="No Attribute (Conventional)","GOTS_conventional",(IF($G721="Recycled Pre/Post-Consumer","GOTS_pre_post",(IF($G721="In-Conversion","GOTS_in_conversion",(IF($G721="Sustainably Sourced","Sustainably_sourced",""))))))))))),IF($G721="Organic","Organic",(IF($G721="Responsible","Responsible",(IF($G721="No Attribute (Conventional)","No_Attribute_Conventional",(IF($G721="Recycled Pre/Post-Consumer","Recycled_Pre_Post_Consumer",(IF($G721="In-Conversion","In_Conversion",(IF($G721="Recycled Pre-Consumer","Recycled_Pre_Consumer",(IF($G721="Recycled Post-Consumer","Recycled_Post_Consumer",(IF($G721="Sustainably Sourced","Sustainably_sourced","")))))))))))))))),"")</f>
        <v/>
      </c>
      <c r="AE721" s="13" t="e" cm="1">
        <f t="array" aca="1" ref="AE721" ca="1">IF(INDIRECT("$F"&amp;$S721)="","",IF(LEFT(INDIRECT("$F"&amp;$S721),3)="GRS","GRS_RCS_RM",IF((LEFT(INDIRECT("$F"&amp;$S721),3))="RCS","GRS_RCS_RM",IF(INDIRECT("$F"&amp;$S721)="OCS (No Label)","OCS_Conversion_RM",IF(LEFT(INDIRECT("$F"&amp;$S721),3)="OCS","OCS_RM",IF(RIGHT(INDIRECT("$F"&amp;$S721),10)="conversion","GOTS_RM_conversion",IF((LEFT(INDIRECT("$F"&amp;$S721),4))="GOTS","GOTS_RM","Responsible_RM")))))))</f>
        <v>#REF!</v>
      </c>
      <c r="AF721" s="13" t="str" cm="1">
        <f t="array" aca="1" ref="AF721" ca="1">IF($S721="","",INDIRECT("$Z"&amp;$S721))</f>
        <v/>
      </c>
      <c r="AG721" s="155"/>
      <c r="AH721" s="13" t="str" cm="1">
        <f t="array" aca="1" ref="AH721" ca="1">IFERROR(INDIRECT("$ag"&amp;S721),"")</f>
        <v/>
      </c>
      <c r="AI721" s="13" t="e" cm="1">
        <f t="array" aca="1" ref="AI721" ca="1">INDIRECT("O"&amp;S720)</f>
        <v>#REF!</v>
      </c>
      <c r="AJ721" s="13" t="str">
        <f>IF($I721="","",INDEX('Raw Material'!$A$1:$J$75,MATCH(I721,'Raw Material'!$A$1:$A$75,0),(MATCH(G721,'Raw Material'!$A$1:$J$1,0))))</f>
        <v/>
      </c>
      <c r="AK721" s="13" t="str">
        <f t="shared" si="295"/>
        <v>YANLIŞRM</v>
      </c>
      <c r="AL721" s="153" t="str">
        <f t="shared" si="296"/>
        <v/>
      </c>
    </row>
    <row r="722" spans="1:38" ht="16.5" customHeight="1">
      <c r="A722" s="162"/>
      <c r="B722" s="168"/>
      <c r="C722" s="169"/>
      <c r="D722" s="156"/>
      <c r="E722" s="156"/>
      <c r="F722" s="175"/>
      <c r="G722" s="181"/>
      <c r="H722" s="182"/>
      <c r="I722" s="182"/>
      <c r="J722" s="182"/>
      <c r="K722" s="32"/>
      <c r="L722" s="179"/>
      <c r="M722" s="179"/>
      <c r="N722" s="81"/>
      <c r="O722" s="185"/>
      <c r="P722" s="103"/>
      <c r="Q722" s="84" t="str">
        <f t="shared" si="297"/>
        <v/>
      </c>
      <c r="R722" s="159"/>
      <c r="S722" s="28" t="str" cm="1">
        <f t="array" aca="1" ref="S722" ca="1">IF(INDIRECT("A"&amp;114+$U722)&lt;&gt;"",114+$U722,"")</f>
        <v/>
      </c>
      <c r="T722" s="28" t="str">
        <f t="shared" ca="1" si="298"/>
        <v>$B</v>
      </c>
      <c r="U722" s="29">
        <f t="shared" si="304"/>
        <v>600</v>
      </c>
      <c r="V722" s="29">
        <v>50.666666666670601</v>
      </c>
      <c r="W722" s="29">
        <f t="shared" si="305"/>
        <v>50</v>
      </c>
      <c r="X722" s="41" t="str" cm="1">
        <f t="array" aca="1" ref="X722" ca="1">IFERROR(INDEX('PC&amp;PD'!$A$1:$AP$15,ROW('PC&amp;PD'!$A$15),MATCH(INDIRECT(T722),'PC&amp;PD'!$A$1:$AP$1,0)),"")</f>
        <v/>
      </c>
      <c r="Y722" s="13" t="str">
        <f>IF(OR($N722="",$N722=0),"",IF($N722=$E$7,'Extracted info for SC'!$J$6,IF($N722=$D$26,'Extracted info for SC'!$J$7,IF($N722=$E$26,'Extracted info for SC'!$J$8,IF($N722=$F$26,'Extracted info for SC'!$J$9,IF($N722=$G$26,'Extracted info for SC'!$J$10,IF($N722=$H$26,'Extracted info for SC'!$J$11,IF($N722=$I$26,'Extracted info for SC'!$J$12,IF($N722=$J$26,'Extracted info for SC'!$J$13,IF($N722=$K$26,'Extracted info for SC'!$J$14,IF($N722=$L$26,'Extracted info for SC'!$J$15,IF($N722=$M$26,'Extracted info for SC'!$J$16,IF($N722=$N$26,'Extracted info for SC'!$J$17,IF($N722=$O$26,'Extracted info for SC'!$J$18,""))))))))))))))</f>
        <v/>
      </c>
      <c r="Z722" s="155"/>
      <c r="AA722" s="13" t="str">
        <f t="shared" si="294"/>
        <v/>
      </c>
      <c r="AB722" s="155"/>
      <c r="AC722" s="13" t="str">
        <f t="shared" ca="1" si="299"/>
        <v>$AB</v>
      </c>
      <c r="AD722" s="13" t="str" cm="1">
        <f t="array" aca="1" ref="AD722" ca="1">IFERROR(IF((LEFT(INDIRECT("$F"&amp;$S722),4))="GOTS",IF($G722="Organic","GOTS_Organic_raw",(IF($G722="Responsible","GOTS_Responsible",(IF($G722="No Attribute (Conventional)","GOTS_conventional",(IF($G722="Recycled Pre/Post-Consumer","GOTS_pre_post",(IF($G722="In-Conversion","GOTS_in_conversion",(IF($G722="Sustainably Sourced","Sustainably_sourced",""))))))))))),IF($G722="Organic","Organic",(IF($G722="Responsible","Responsible",(IF($G722="No Attribute (Conventional)","No_Attribute_Conventional",(IF($G722="Recycled Pre/Post-Consumer","Recycled_Pre_Post_Consumer",(IF($G722="In-Conversion","In_Conversion",(IF($G722="Recycled Pre-Consumer","Recycled_Pre_Consumer",(IF($G722="Recycled Post-Consumer","Recycled_Post_Consumer",(IF($G722="Sustainably Sourced","Sustainably_sourced","")))))))))))))))),"")</f>
        <v/>
      </c>
      <c r="AE722" s="13" t="e" cm="1">
        <f t="array" aca="1" ref="AE722" ca="1">IF(INDIRECT("$F"&amp;$S722)="","",IF(LEFT(INDIRECT("$F"&amp;$S722),3)="GRS","GRS_RCS_RM",IF((LEFT(INDIRECT("$F"&amp;$S722),3))="RCS","GRS_RCS_RM",IF(INDIRECT("$F"&amp;$S722)="OCS (No Label)","OCS_Conversion_RM",IF(LEFT(INDIRECT("$F"&amp;$S722),3)="OCS","OCS_RM",IF(RIGHT(INDIRECT("$F"&amp;$S722),10)="conversion","GOTS_RM_conversion",IF((LEFT(INDIRECT("$F"&amp;$S722),4))="GOTS","GOTS_RM","Responsible_RM")))))))</f>
        <v>#REF!</v>
      </c>
      <c r="AF722" s="13" t="str" cm="1">
        <f t="array" aca="1" ref="AF722" ca="1">IF($S722="","",INDIRECT("$Z"&amp;$S722))</f>
        <v/>
      </c>
      <c r="AG722" s="155"/>
      <c r="AH722" s="13" t="str" cm="1">
        <f t="array" aca="1" ref="AH722" ca="1">IFERROR(INDIRECT("$ag"&amp;S722),"")</f>
        <v/>
      </c>
      <c r="AI722" s="13" t="e" cm="1">
        <f t="array" aca="1" ref="AI722" ca="1">INDIRECT("O"&amp;S721)</f>
        <v>#REF!</v>
      </c>
      <c r="AJ722" s="13" t="str">
        <f>IF($I722="","",INDEX('Raw Material'!$A$1:$J$75,MATCH(I722,'Raw Material'!$A$1:$A$75,0),(MATCH(G722,'Raw Material'!$A$1:$J$1,0))))</f>
        <v/>
      </c>
      <c r="AK722" s="13" t="str">
        <f t="shared" si="295"/>
        <v>YANLIŞRM</v>
      </c>
      <c r="AL722" s="153" t="str">
        <f t="shared" si="296"/>
        <v/>
      </c>
    </row>
    <row r="723" spans="1:38" ht="16.5" customHeight="1">
      <c r="A723" s="162"/>
      <c r="B723" s="168"/>
      <c r="C723" s="169"/>
      <c r="D723" s="156"/>
      <c r="E723" s="156"/>
      <c r="F723" s="175"/>
      <c r="G723" s="181"/>
      <c r="H723" s="182"/>
      <c r="I723" s="182"/>
      <c r="J723" s="182"/>
      <c r="K723" s="32"/>
      <c r="L723" s="179"/>
      <c r="M723" s="179"/>
      <c r="N723" s="81"/>
      <c r="O723" s="185"/>
      <c r="P723" s="103"/>
      <c r="Q723" s="84" t="str">
        <f t="shared" si="297"/>
        <v/>
      </c>
      <c r="R723" s="159"/>
      <c r="S723" s="28" t="str" cm="1">
        <f t="array" aca="1" ref="S723" ca="1">IF(INDIRECT("A"&amp;114+$U723)&lt;&gt;"",114+$U723,"")</f>
        <v/>
      </c>
      <c r="T723" s="28" t="str">
        <f t="shared" ca="1" si="298"/>
        <v>$B</v>
      </c>
      <c r="U723" s="29">
        <f t="shared" si="304"/>
        <v>600</v>
      </c>
      <c r="V723" s="29">
        <v>50.750000000003901</v>
      </c>
      <c r="W723" s="29">
        <f t="shared" si="305"/>
        <v>50</v>
      </c>
      <c r="X723" s="41" t="str" cm="1">
        <f t="array" aca="1" ref="X723" ca="1">IFERROR(INDEX('PC&amp;PD'!$A$1:$AP$15,ROW('PC&amp;PD'!$A$15),MATCH(INDIRECT(T723),'PC&amp;PD'!$A$1:$AP$1,0)),"")</f>
        <v/>
      </c>
      <c r="Y723" s="13" t="str">
        <f>IF(OR($N723="",$N723=0),"",IF($N723=$E$7,'Extracted info for SC'!$J$6,IF($N723=$D$26,'Extracted info for SC'!$J$7,IF($N723=$E$26,'Extracted info for SC'!$J$8,IF($N723=$F$26,'Extracted info for SC'!$J$9,IF($N723=$G$26,'Extracted info for SC'!$J$10,IF($N723=$H$26,'Extracted info for SC'!$J$11,IF($N723=$I$26,'Extracted info for SC'!$J$12,IF($N723=$J$26,'Extracted info for SC'!$J$13,IF($N723=$K$26,'Extracted info for SC'!$J$14,IF($N723=$L$26,'Extracted info for SC'!$J$15,IF($N723=$M$26,'Extracted info for SC'!$J$16,IF($N723=$N$26,'Extracted info for SC'!$J$17,IF($N723=$O$26,'Extracted info for SC'!$J$18,""))))))))))))))</f>
        <v/>
      </c>
      <c r="Z723" s="155"/>
      <c r="AA723" s="13" t="str">
        <f t="shared" si="294"/>
        <v/>
      </c>
      <c r="AB723" s="155"/>
      <c r="AC723" s="13" t="str">
        <f t="shared" ca="1" si="299"/>
        <v>$AB</v>
      </c>
      <c r="AD723" s="13" t="str" cm="1">
        <f t="array" aca="1" ref="AD723" ca="1">IFERROR(IF((LEFT(INDIRECT("$F"&amp;$S723),4))="GOTS",IF($G723="Organic","GOTS_Organic_raw",(IF($G723="Responsible","GOTS_Responsible",(IF($G723="No Attribute (Conventional)","GOTS_conventional",(IF($G723="Recycled Pre/Post-Consumer","GOTS_pre_post",(IF($G723="In-Conversion","GOTS_in_conversion",(IF($G723="Sustainably Sourced","Sustainably_sourced",""))))))))))),IF($G723="Organic","Organic",(IF($G723="Responsible","Responsible",(IF($G723="No Attribute (Conventional)","No_Attribute_Conventional",(IF($G723="Recycled Pre/Post-Consumer","Recycled_Pre_Post_Consumer",(IF($G723="In-Conversion","In_Conversion",(IF($G723="Recycled Pre-Consumer","Recycled_Pre_Consumer",(IF($G723="Recycled Post-Consumer","Recycled_Post_Consumer",(IF($G723="Sustainably Sourced","Sustainably_sourced","")))))))))))))))),"")</f>
        <v/>
      </c>
      <c r="AE723" s="13" t="e" cm="1">
        <f t="array" aca="1" ref="AE723" ca="1">IF(INDIRECT("$F"&amp;$S723)="","",IF(LEFT(INDIRECT("$F"&amp;$S723),3)="GRS","GRS_RCS_RM",IF((LEFT(INDIRECT("$F"&amp;$S723),3))="RCS","GRS_RCS_RM",IF(INDIRECT("$F"&amp;$S723)="OCS (No Label)","OCS_Conversion_RM",IF(LEFT(INDIRECT("$F"&amp;$S723),3)="OCS","OCS_RM",IF(RIGHT(INDIRECT("$F"&amp;$S723),10)="conversion","GOTS_RM_conversion",IF((LEFT(INDIRECT("$F"&amp;$S723),4))="GOTS","GOTS_RM","Responsible_RM")))))))</f>
        <v>#REF!</v>
      </c>
      <c r="AF723" s="13" t="str" cm="1">
        <f t="array" aca="1" ref="AF723" ca="1">IF($S723="","",INDIRECT("$Z"&amp;$S723))</f>
        <v/>
      </c>
      <c r="AG723" s="155"/>
      <c r="AH723" s="13" t="str" cm="1">
        <f t="array" aca="1" ref="AH723" ca="1">IFERROR(INDIRECT("$ag"&amp;S723),"")</f>
        <v/>
      </c>
      <c r="AI723" s="13" t="e" cm="1">
        <f t="array" aca="1" ref="AI723" ca="1">INDIRECT("O"&amp;S722)</f>
        <v>#REF!</v>
      </c>
      <c r="AJ723" s="13" t="str">
        <f>IF($I723="","",INDEX('Raw Material'!$A$1:$J$75,MATCH(I723,'Raw Material'!$A$1:$A$75,0),(MATCH(G723,'Raw Material'!$A$1:$J$1,0))))</f>
        <v/>
      </c>
      <c r="AK723" s="13" t="str">
        <f t="shared" si="295"/>
        <v>YANLIŞRM</v>
      </c>
      <c r="AL723" s="153" t="str">
        <f t="shared" si="296"/>
        <v/>
      </c>
    </row>
    <row r="724" spans="1:38" ht="16.5" customHeight="1">
      <c r="A724" s="162"/>
      <c r="B724" s="168"/>
      <c r="C724" s="169"/>
      <c r="D724" s="156"/>
      <c r="E724" s="156"/>
      <c r="F724" s="175"/>
      <c r="G724" s="181"/>
      <c r="H724" s="182"/>
      <c r="I724" s="182"/>
      <c r="J724" s="182"/>
      <c r="K724" s="32"/>
      <c r="L724" s="179"/>
      <c r="M724" s="179"/>
      <c r="N724" s="81"/>
      <c r="O724" s="185"/>
      <c r="P724" s="103"/>
      <c r="Q724" s="84" t="str">
        <f t="shared" si="297"/>
        <v/>
      </c>
      <c r="R724" s="159"/>
      <c r="S724" s="28" t="str" cm="1">
        <f t="array" aca="1" ref="S724" ca="1">IF(INDIRECT("A"&amp;114+$U724)&lt;&gt;"",114+$U724,"")</f>
        <v/>
      </c>
      <c r="T724" s="28" t="str">
        <f t="shared" ca="1" si="298"/>
        <v>$B</v>
      </c>
      <c r="U724" s="29">
        <f t="shared" si="304"/>
        <v>600</v>
      </c>
      <c r="V724" s="29">
        <v>50.833333333337301</v>
      </c>
      <c r="W724" s="29">
        <f t="shared" si="305"/>
        <v>50</v>
      </c>
      <c r="X724" s="41" t="str" cm="1">
        <f t="array" aca="1" ref="X724" ca="1">IFERROR(INDEX('PC&amp;PD'!$A$1:$AP$15,ROW('PC&amp;PD'!$A$15),MATCH(INDIRECT(T724),'PC&amp;PD'!$A$1:$AP$1,0)),"")</f>
        <v/>
      </c>
      <c r="Y724" s="13" t="str">
        <f>IF(OR($N724="",$N724=0),"",IF($N724=$E$7,'Extracted info for SC'!$J$6,IF($N724=$D$26,'Extracted info for SC'!$J$7,IF($N724=$E$26,'Extracted info for SC'!$J$8,IF($N724=$F$26,'Extracted info for SC'!$J$9,IF($N724=$G$26,'Extracted info for SC'!$J$10,IF($N724=$H$26,'Extracted info for SC'!$J$11,IF($N724=$I$26,'Extracted info for SC'!$J$12,IF($N724=$J$26,'Extracted info for SC'!$J$13,IF($N724=$K$26,'Extracted info for SC'!$J$14,IF($N724=$L$26,'Extracted info for SC'!$J$15,IF($N724=$M$26,'Extracted info for SC'!$J$16,IF($N724=$N$26,'Extracted info for SC'!$J$17,IF($N724=$O$26,'Extracted info for SC'!$J$18,""))))))))))))))</f>
        <v/>
      </c>
      <c r="Z724" s="155"/>
      <c r="AA724" s="13" t="str">
        <f t="shared" si="294"/>
        <v/>
      </c>
      <c r="AB724" s="155"/>
      <c r="AC724" s="13" t="str">
        <f t="shared" ca="1" si="299"/>
        <v>$AB</v>
      </c>
      <c r="AD724" s="13" t="str" cm="1">
        <f t="array" aca="1" ref="AD724" ca="1">IFERROR(IF((LEFT(INDIRECT("$F"&amp;$S724),4))="GOTS",IF($G724="Organic","GOTS_Organic_raw",(IF($G724="Responsible","GOTS_Responsible",(IF($G724="No Attribute (Conventional)","GOTS_conventional",(IF($G724="Recycled Pre/Post-Consumer","GOTS_pre_post",(IF($G724="In-Conversion","GOTS_in_conversion",(IF($G724="Sustainably Sourced","Sustainably_sourced",""))))))))))),IF($G724="Organic","Organic",(IF($G724="Responsible","Responsible",(IF($G724="No Attribute (Conventional)","No_Attribute_Conventional",(IF($G724="Recycled Pre/Post-Consumer","Recycled_Pre_Post_Consumer",(IF($G724="In-Conversion","In_Conversion",(IF($G724="Recycled Pre-Consumer","Recycled_Pre_Consumer",(IF($G724="Recycled Post-Consumer","Recycled_Post_Consumer",(IF($G724="Sustainably Sourced","Sustainably_sourced","")))))))))))))))),"")</f>
        <v/>
      </c>
      <c r="AE724" s="13" t="e" cm="1">
        <f t="array" aca="1" ref="AE724" ca="1">IF(INDIRECT("$F"&amp;$S724)="","",IF(LEFT(INDIRECT("$F"&amp;$S724),3)="GRS","GRS_RCS_RM",IF((LEFT(INDIRECT("$F"&amp;$S724),3))="RCS","GRS_RCS_RM",IF(INDIRECT("$F"&amp;$S724)="OCS (No Label)","OCS_Conversion_RM",IF(LEFT(INDIRECT("$F"&amp;$S724),3)="OCS","OCS_RM",IF(RIGHT(INDIRECT("$F"&amp;$S724),10)="conversion","GOTS_RM_conversion",IF((LEFT(INDIRECT("$F"&amp;$S724),4))="GOTS","GOTS_RM","Responsible_RM")))))))</f>
        <v>#REF!</v>
      </c>
      <c r="AF724" s="13" t="str" cm="1">
        <f t="array" aca="1" ref="AF724" ca="1">IF($S724="","",INDIRECT("$Z"&amp;$S724))</f>
        <v/>
      </c>
      <c r="AG724" s="155"/>
      <c r="AH724" s="13" t="str" cm="1">
        <f t="array" aca="1" ref="AH724" ca="1">IFERROR(INDIRECT("$ag"&amp;S724),"")</f>
        <v/>
      </c>
      <c r="AI724" s="13" t="e" cm="1">
        <f t="array" aca="1" ref="AI724" ca="1">INDIRECT("O"&amp;S723)</f>
        <v>#REF!</v>
      </c>
      <c r="AJ724" s="13" t="str">
        <f>IF($I724="","",INDEX('Raw Material'!$A$1:$J$75,MATCH(I724,'Raw Material'!$A$1:$A$75,0),(MATCH(G724,'Raw Material'!$A$1:$J$1,0))))</f>
        <v/>
      </c>
      <c r="AK724" s="13" t="str">
        <f t="shared" si="295"/>
        <v>YANLIŞRM</v>
      </c>
      <c r="AL724" s="153" t="str">
        <f t="shared" si="296"/>
        <v/>
      </c>
    </row>
    <row r="725" spans="1:38" ht="16.5" customHeight="1" thickBot="1">
      <c r="A725" s="163"/>
      <c r="B725" s="170"/>
      <c r="C725" s="171"/>
      <c r="D725" s="156"/>
      <c r="E725" s="156"/>
      <c r="F725" s="176"/>
      <c r="G725" s="157"/>
      <c r="H725" s="158"/>
      <c r="I725" s="158"/>
      <c r="J725" s="158"/>
      <c r="K725" s="33"/>
      <c r="L725" s="180"/>
      <c r="M725" s="180"/>
      <c r="N725" s="82"/>
      <c r="O725" s="186"/>
      <c r="P725" s="103"/>
      <c r="Q725" s="84" t="str">
        <f t="shared" si="297"/>
        <v/>
      </c>
      <c r="R725" s="159"/>
      <c r="S725" s="28" t="str" cm="1">
        <f t="array" aca="1" ref="S725" ca="1">IF(INDIRECT("A"&amp;114+$U725)&lt;&gt;"",114+$U725,"")</f>
        <v/>
      </c>
      <c r="T725" s="28" t="str">
        <f t="shared" ca="1" si="298"/>
        <v>$B</v>
      </c>
      <c r="U725" s="29">
        <f t="shared" si="304"/>
        <v>600</v>
      </c>
      <c r="V725" s="29">
        <v>50.916666666670601</v>
      </c>
      <c r="W725" s="29">
        <f t="shared" si="305"/>
        <v>50</v>
      </c>
      <c r="X725" s="41" t="str" cm="1">
        <f t="array" aca="1" ref="X725" ca="1">IFERROR(INDEX('PC&amp;PD'!$A$1:$AP$15,ROW('PC&amp;PD'!$A$15),MATCH(INDIRECT(T725),'PC&amp;PD'!$A$1:$AP$1,0)),"")</f>
        <v/>
      </c>
      <c r="Y725" s="13" t="str">
        <f>IF(OR($N725="",$N725=0),"",IF($N725=$E$7,'Extracted info for SC'!$J$6,IF($N725=$D$26,'Extracted info for SC'!$J$7,IF($N725=$E$26,'Extracted info for SC'!$J$8,IF($N725=$F$26,'Extracted info for SC'!$J$9,IF($N725=$G$26,'Extracted info for SC'!$J$10,IF($N725=$H$26,'Extracted info for SC'!$J$11,IF($N725=$I$26,'Extracted info for SC'!$J$12,IF($N725=$J$26,'Extracted info for SC'!$J$13,IF($N725=$K$26,'Extracted info for SC'!$J$14,IF($N725=$L$26,'Extracted info for SC'!$J$15,IF($N725=$M$26,'Extracted info for SC'!$J$16,IF($N725=$N$26,'Extracted info for SC'!$J$17,IF($N725=$O$26,'Extracted info for SC'!$J$18,""))))))))))))))</f>
        <v/>
      </c>
      <c r="Z725" s="155"/>
      <c r="AA725" s="13" t="str">
        <f t="shared" si="294"/>
        <v/>
      </c>
      <c r="AB725" s="155"/>
      <c r="AC725" s="13" t="str">
        <f t="shared" ca="1" si="299"/>
        <v>$AB</v>
      </c>
      <c r="AD725" s="13" t="str" cm="1">
        <f t="array" aca="1" ref="AD725" ca="1">IFERROR(IF((LEFT(INDIRECT("$F"&amp;$S725),4))="GOTS",IF($G725="Organic","GOTS_Organic_raw",(IF($G725="Responsible","GOTS_Responsible",(IF($G725="No Attribute (Conventional)","GOTS_conventional",(IF($G725="Recycled Pre/Post-Consumer","GOTS_pre_post",(IF($G725="In-Conversion","GOTS_in_conversion",(IF($G725="Sustainably Sourced","Sustainably_sourced",""))))))))))),IF($G725="Organic","Organic",(IF($G725="Responsible","Responsible",(IF($G725="No Attribute (Conventional)","No_Attribute_Conventional",(IF($G725="Recycled Pre/Post-Consumer","Recycled_Pre_Post_Consumer",(IF($G725="In-Conversion","In_Conversion",(IF($G725="Recycled Pre-Consumer","Recycled_Pre_Consumer",(IF($G725="Recycled Post-Consumer","Recycled_Post_Consumer",(IF($G725="Sustainably Sourced","Sustainably_sourced","")))))))))))))))),"")</f>
        <v/>
      </c>
      <c r="AE725" s="13" t="e" cm="1">
        <f t="array" aca="1" ref="AE725" ca="1">IF(INDIRECT("$F"&amp;$S725)="","",IF(LEFT(INDIRECT("$F"&amp;$S725),3)="GRS","GRS_RCS_RM",IF((LEFT(INDIRECT("$F"&amp;$S725),3))="RCS","GRS_RCS_RM",IF(INDIRECT("$F"&amp;$S725)="OCS (No Label)","OCS_Conversion_RM",IF(LEFT(INDIRECT("$F"&amp;$S725),3)="OCS","OCS_RM",IF(RIGHT(INDIRECT("$F"&amp;$S725),10)="conversion","GOTS_RM_conversion",IF((LEFT(INDIRECT("$F"&amp;$S725),4))="GOTS","GOTS_RM","Responsible_RM")))))))</f>
        <v>#REF!</v>
      </c>
      <c r="AF725" s="13" t="str" cm="1">
        <f t="array" aca="1" ref="AF725" ca="1">IF($S725="","",INDIRECT("$Z"&amp;$S725))</f>
        <v/>
      </c>
      <c r="AG725" s="155"/>
      <c r="AH725" s="13" t="str" cm="1">
        <f t="array" aca="1" ref="AH725" ca="1">IFERROR(INDIRECT("$ag"&amp;S725),"")</f>
        <v/>
      </c>
      <c r="AI725" s="13" t="e" cm="1">
        <f t="array" aca="1" ref="AI725" ca="1">INDIRECT("O"&amp;S724)</f>
        <v>#REF!</v>
      </c>
      <c r="AJ725" s="13" t="str">
        <f>IF($I725="","",INDEX('Raw Material'!$A$1:$J$75,MATCH(I725,'Raw Material'!$A$1:$A$75,0),(MATCH(G725,'Raw Material'!$A$1:$J$1,0))))</f>
        <v/>
      </c>
      <c r="AK725" s="13" t="str">
        <f t="shared" si="295"/>
        <v>YANLIŞRM</v>
      </c>
      <c r="AL725" s="153" t="str">
        <f t="shared" si="296"/>
        <v/>
      </c>
    </row>
    <row r="726" spans="1:38" ht="16.5" customHeight="1">
      <c r="A726" s="160" t="str">
        <f>IF(B726="","",COUNTA($B$114:$B726))</f>
        <v/>
      </c>
      <c r="B726" s="164"/>
      <c r="C726" s="165"/>
      <c r="D726" s="183"/>
      <c r="E726" s="183"/>
      <c r="F726" s="172"/>
      <c r="G726" s="212"/>
      <c r="H726" s="206"/>
      <c r="I726" s="206"/>
      <c r="J726" s="206"/>
      <c r="K726" s="31"/>
      <c r="L726" s="177" t="str">
        <f t="shared" ref="L726" si="310">IF(R726="","",LEFT(R726,LEN(R726)-2))</f>
        <v/>
      </c>
      <c r="M726" s="177"/>
      <c r="N726" s="80"/>
      <c r="O726" s="184"/>
      <c r="P726" s="103"/>
      <c r="Q726" s="84" t="str">
        <f t="shared" si="297"/>
        <v/>
      </c>
      <c r="R726" s="159" t="str">
        <f t="shared" ref="R726" si="311">CONCATENATE($Q726,Q727,Q728,Q729,Q730,Q731,$Q732,$Q733,$Q734,$Q735,Q736,Q737)</f>
        <v/>
      </c>
      <c r="S726" s="28" t="str" cm="1">
        <f t="array" aca="1" ref="S726" ca="1">IF(INDIRECT("A"&amp;114+$U726)&lt;&gt;"",114+$U726,"")</f>
        <v/>
      </c>
      <c r="T726" s="28" t="str">
        <f t="shared" ca="1" si="298"/>
        <v>$B</v>
      </c>
      <c r="U726" s="29">
        <f t="shared" si="304"/>
        <v>612</v>
      </c>
      <c r="V726" s="29">
        <v>51.000000000004</v>
      </c>
      <c r="W726" s="29">
        <f t="shared" si="305"/>
        <v>51</v>
      </c>
      <c r="X726" s="41" t="str" cm="1">
        <f t="array" aca="1" ref="X726" ca="1">IFERROR(INDEX('PC&amp;PD'!$A$1:$AP$15,ROW('PC&amp;PD'!$A$15),MATCH(INDIRECT(T726),'PC&amp;PD'!$A$1:$AP$1,0)),"")</f>
        <v/>
      </c>
      <c r="Y726" s="13" t="str">
        <f>IF(OR($N726="",$N726=0),"",IF($N726=$E$7,'Extracted info for SC'!$J$6,IF($N726=$D$26,'Extracted info for SC'!$J$7,IF($N726=$E$26,'Extracted info for SC'!$J$8,IF($N726=$F$26,'Extracted info for SC'!$J$9,IF($N726=$G$26,'Extracted info for SC'!$J$10,IF($N726=$H$26,'Extracted info for SC'!$J$11,IF($N726=$I$26,'Extracted info for SC'!$J$12,IF($N726=$J$26,'Extracted info for SC'!$J$13,IF($N726=$K$26,'Extracted info for SC'!$J$14,IF($N726=$L$26,'Extracted info for SC'!$J$15,IF($N726=$M$26,'Extracted info for SC'!$J$16,IF($N726=$N$26,'Extracted info for SC'!$J$17,IF($N726=$O$26,'Extracted info for SC'!$J$18,""))))))))))))))</f>
        <v/>
      </c>
      <c r="Z726" s="155" t="str">
        <f t="shared" ref="Z726" si="312">IFERROR(IF($F726="OCS 100","OCS (OCS 100)",IF($F726="OCS Blended","OCS (OCS Blended)",IF($F726="OCS (No Label)","OCS (No Label)",IF($F726="RCS 100","RCS (RCS 100)",IF($F726="RCS Blended","RCS (RCS Blended)",IF($F726="GRS","GRS (GRS)",IF($F726="GRS (No Label)", "GRS (No Label)",IF($F726="RDS","RDS (RDS)",IF($F726="RWS","RWS (RWS)",IF($F726="RAS","RAS (RAS)",IF($F726="RMS","RMS (RMS)",IF($F726="GOTS Organic","GOTS (Organic)",IF($F726="GOTS Made with organic","GOTS (Made with Organic)",IF($F726="GOTS Organic - in conversion","GOTS (Organic - In Conversion)",IF($F726="GOTS Made with organic - in conversion","GOTS (Made with Organic - In Conversion)",""))))))))))))))),"")</f>
        <v/>
      </c>
      <c r="AA726" s="13" t="str">
        <f t="shared" si="294"/>
        <v/>
      </c>
      <c r="AB726" s="155" t="str">
        <f t="shared" ref="AB726" si="313">IFERROR(IF($F726="OCS 100", "OCS_100",IF($F726="OCS Blended", "OCS_Blended",IF($F726="OCS (No Label)", "OCS_No_Label",IF($F726="RCS 100", "RCS_100",IF($F726="RCS Blended","RCS_Blended",IF($F726="GRS","GRS",IF($F726="GRS (No Label)", "GRS_No_Label",IF($F726="RDS","RDS",IF($F726="RWS","RWS",IF($F726="RMS","RMS",IF($F726="GOTS Organic","GOTS_Organic",IF($F726="GOTS Made with organic","GOTS_Made_with_organic",IF($F726="GOTS Organic - in conversion","GOTS_Organic_in_Conversion",IF($F726="GOTS Made with organic - in conversion","GOTS_Made_with_Organic_in_Conversion",IF($F726="RAS","RAS",""))))))))))))))),"")</f>
        <v/>
      </c>
      <c r="AC726" s="13" t="str">
        <f t="shared" ca="1" si="299"/>
        <v>$AB</v>
      </c>
      <c r="AD726" s="13" t="str" cm="1">
        <f t="array" aca="1" ref="AD726" ca="1">IFERROR(IF((LEFT(INDIRECT("$F"&amp;$S726),4))="GOTS",IF($G726="Organic","GOTS_Organic_raw",(IF($G726="Responsible","GOTS_Responsible",(IF($G726="No Attribute (Conventional)","GOTS_conventional",(IF($G726="Recycled Pre/Post-Consumer","GOTS_pre_post",(IF($G726="In-Conversion","GOTS_in_conversion",(IF($G726="Sustainably Sourced","Sustainably_sourced",""))))))))))),IF($G726="Organic","Organic",(IF($G726="Responsible","Responsible",(IF($G726="No Attribute (Conventional)","No_Attribute_Conventional",(IF($G726="Recycled Pre/Post-Consumer","Recycled_Pre_Post_Consumer",(IF($G726="In-Conversion","In_Conversion",(IF($G726="Recycled Pre-Consumer","Recycled_Pre_Consumer",(IF($G726="Recycled Post-Consumer","Recycled_Post_Consumer",(IF($G726="Sustainably Sourced","Sustainably_sourced","")))))))))))))))),"")</f>
        <v/>
      </c>
      <c r="AE726" s="13" t="e" cm="1">
        <f t="array" aca="1" ref="AE726" ca="1">IF(INDIRECT("$F"&amp;$S726)="","",IF(LEFT(INDIRECT("$F"&amp;$S726),3)="GRS","GRS_RCS_RM",IF((LEFT(INDIRECT("$F"&amp;$S726),3))="RCS","GRS_RCS_RM",IF(INDIRECT("$F"&amp;$S726)="OCS (No Label)","OCS_Conversion_RM",IF(LEFT(INDIRECT("$F"&amp;$S726),3)="OCS","OCS_RM",IF(RIGHT(INDIRECT("$F"&amp;$S726),10)="conversion","GOTS_RM_conversion",IF((LEFT(INDIRECT("$F"&amp;$S726),4))="GOTS","GOTS_RM","Responsible_RM")))))))</f>
        <v>#REF!</v>
      </c>
      <c r="AF726" s="13" t="str" cm="1">
        <f t="array" aca="1" ref="AF726" ca="1">IF($S726="","",INDIRECT("$Z"&amp;$S726))</f>
        <v/>
      </c>
      <c r="AG726" s="155" t="str">
        <f t="shared" ref="AG726:AG786" si="314">IF(AND(Y726="",Y727="",Y728="",Y729="",Y730="",Y731="",Y732="",Y733="",Y734="",Y735="",Y736="",Y737=""),"",CONCATENATE(Y726&amp;", "&amp;Y727&amp;", "&amp;Y728&amp;", "&amp;Y729&amp;", "&amp;Y730&amp;", "&amp;Y731&amp;", "&amp;Y732&amp;", "&amp;Y733&amp;", "&amp;Y734&amp;", "&amp;Y735&amp;", "&amp;Y736&amp;", "&amp;Y737))</f>
        <v/>
      </c>
      <c r="AH726" s="13" t="str" cm="1">
        <f t="array" aca="1" ref="AH726" ca="1">IFERROR(INDIRECT("$ag"&amp;S726),"")</f>
        <v/>
      </c>
      <c r="AI726" s="13" t="e" cm="1">
        <f t="array" aca="1" ref="AI726" ca="1">INDIRECT("O"&amp;S725)</f>
        <v>#REF!</v>
      </c>
      <c r="AJ726" s="13" t="str">
        <f>IF($I726="","",INDEX('Raw Material'!$A$1:$J$75,MATCH(I726,'Raw Material'!$A$1:$A$75,0),(MATCH(G726,'Raw Material'!$A$1:$J$1,0))))</f>
        <v/>
      </c>
      <c r="AK726" s="13" t="str">
        <f t="shared" si="295"/>
        <v>YANLIŞRM</v>
      </c>
      <c r="AL726" s="153" t="str">
        <f t="shared" si="296"/>
        <v/>
      </c>
    </row>
    <row r="727" spans="1:38" ht="16.5" customHeight="1">
      <c r="A727" s="161"/>
      <c r="B727" s="166"/>
      <c r="C727" s="167"/>
      <c r="D727" s="156"/>
      <c r="E727" s="156"/>
      <c r="F727" s="173"/>
      <c r="G727" s="181"/>
      <c r="H727" s="182"/>
      <c r="I727" s="182"/>
      <c r="J727" s="182"/>
      <c r="K727" s="32"/>
      <c r="L727" s="178"/>
      <c r="M727" s="178"/>
      <c r="N727" s="81"/>
      <c r="O727" s="185"/>
      <c r="P727" s="103"/>
      <c r="Q727" s="84" t="str">
        <f t="shared" si="297"/>
        <v/>
      </c>
      <c r="R727" s="159"/>
      <c r="S727" s="28" t="str" cm="1">
        <f t="array" aca="1" ref="S727" ca="1">IF(INDIRECT("A"&amp;114+$U727)&lt;&gt;"",114+$U727,"")</f>
        <v/>
      </c>
      <c r="T727" s="28" t="str">
        <f t="shared" ca="1" si="298"/>
        <v>$B</v>
      </c>
      <c r="U727" s="29">
        <f t="shared" si="304"/>
        <v>612</v>
      </c>
      <c r="V727" s="29">
        <v>51.083333333337301</v>
      </c>
      <c r="W727" s="29">
        <f t="shared" si="305"/>
        <v>51</v>
      </c>
      <c r="X727" s="41" t="str" cm="1">
        <f t="array" aca="1" ref="X727" ca="1">IFERROR(INDEX('PC&amp;PD'!$A$1:$AP$15,ROW('PC&amp;PD'!$A$15),MATCH(INDIRECT(T727),'PC&amp;PD'!$A$1:$AP$1,0)),"")</f>
        <v/>
      </c>
      <c r="Y727" s="13" t="str">
        <f>IF(OR($N727="",$N727=0),"",IF($N727=$E$7,'Extracted info for SC'!$J$6,IF($N727=$D$26,'Extracted info for SC'!$J$7,IF($N727=$E$26,'Extracted info for SC'!$J$8,IF($N727=$F$26,'Extracted info for SC'!$J$9,IF($N727=$G$26,'Extracted info for SC'!$J$10,IF($N727=$H$26,'Extracted info for SC'!$J$11,IF($N727=$I$26,'Extracted info for SC'!$J$12,IF($N727=$J$26,'Extracted info for SC'!$J$13,IF($N727=$K$26,'Extracted info for SC'!$J$14,IF($N727=$L$26,'Extracted info for SC'!$J$15,IF($N727=$M$26,'Extracted info for SC'!$J$16,IF($N727=$N$26,'Extracted info for SC'!$J$17,IF($N727=$O$26,'Extracted info for SC'!$J$18,""))))))))))))))</f>
        <v/>
      </c>
      <c r="Z727" s="155"/>
      <c r="AA727" s="13" t="str">
        <f t="shared" si="294"/>
        <v/>
      </c>
      <c r="AB727" s="155"/>
      <c r="AC727" s="13" t="str">
        <f t="shared" ca="1" si="299"/>
        <v>$AB</v>
      </c>
      <c r="AD727" s="13" t="str" cm="1">
        <f t="array" aca="1" ref="AD727" ca="1">IFERROR(IF((LEFT(INDIRECT("$F"&amp;$S727),4))="GOTS",IF($G727="Organic","GOTS_Organic_raw",(IF($G727="Responsible","GOTS_Responsible",(IF($G727="No Attribute (Conventional)","GOTS_conventional",(IF($G727="Recycled Pre/Post-Consumer","GOTS_pre_post",(IF($G727="In-Conversion","GOTS_in_conversion",(IF($G727="Sustainably Sourced","Sustainably_sourced",""))))))))))),IF($G727="Organic","Organic",(IF($G727="Responsible","Responsible",(IF($G727="No Attribute (Conventional)","No_Attribute_Conventional",(IF($G727="Recycled Pre/Post-Consumer","Recycled_Pre_Post_Consumer",(IF($G727="In-Conversion","In_Conversion",(IF($G727="Recycled Pre-Consumer","Recycled_Pre_Consumer",(IF($G727="Recycled Post-Consumer","Recycled_Post_Consumer",(IF($G727="Sustainably Sourced","Sustainably_sourced","")))))))))))))))),"")</f>
        <v/>
      </c>
      <c r="AE727" s="13" t="e" cm="1">
        <f t="array" aca="1" ref="AE727" ca="1">IF(INDIRECT("$F"&amp;$S727)="","",IF(LEFT(INDIRECT("$F"&amp;$S727),3)="GRS","GRS_RCS_RM",IF((LEFT(INDIRECT("$F"&amp;$S727),3))="RCS","GRS_RCS_RM",IF(INDIRECT("$F"&amp;$S727)="OCS (No Label)","OCS_Conversion_RM",IF(LEFT(INDIRECT("$F"&amp;$S727),3)="OCS","OCS_RM",IF(RIGHT(INDIRECT("$F"&amp;$S727),10)="conversion","GOTS_RM_conversion",IF((LEFT(INDIRECT("$F"&amp;$S727),4))="GOTS","GOTS_RM","Responsible_RM")))))))</f>
        <v>#REF!</v>
      </c>
      <c r="AF727" s="13" t="str" cm="1">
        <f t="array" aca="1" ref="AF727" ca="1">IF($S727="","",INDIRECT("$Z"&amp;$S727))</f>
        <v/>
      </c>
      <c r="AG727" s="155"/>
      <c r="AH727" s="13" t="str" cm="1">
        <f t="array" aca="1" ref="AH727" ca="1">IFERROR(INDIRECT("$ag"&amp;S727),"")</f>
        <v/>
      </c>
      <c r="AI727" s="13" t="e" cm="1">
        <f t="array" aca="1" ref="AI727" ca="1">INDIRECT("O"&amp;S726)</f>
        <v>#REF!</v>
      </c>
      <c r="AJ727" s="13" t="str">
        <f>IF($I727="","",INDEX('Raw Material'!$A$1:$J$75,MATCH(I727,'Raw Material'!$A$1:$A$75,0),(MATCH(G727,'Raw Material'!$A$1:$J$1,0))))</f>
        <v/>
      </c>
      <c r="AK727" s="13" t="str">
        <f t="shared" si="295"/>
        <v>YANLIŞRM</v>
      </c>
      <c r="AL727" s="153" t="str">
        <f t="shared" si="296"/>
        <v/>
      </c>
    </row>
    <row r="728" spans="1:38" ht="16.5" customHeight="1">
      <c r="A728" s="161"/>
      <c r="B728" s="166"/>
      <c r="C728" s="167"/>
      <c r="D728" s="156"/>
      <c r="E728" s="156"/>
      <c r="F728" s="173"/>
      <c r="G728" s="181"/>
      <c r="H728" s="182"/>
      <c r="I728" s="182"/>
      <c r="J728" s="182"/>
      <c r="K728" s="32"/>
      <c r="L728" s="178"/>
      <c r="M728" s="178"/>
      <c r="N728" s="81"/>
      <c r="O728" s="185"/>
      <c r="P728" s="103"/>
      <c r="Q728" s="84" t="str">
        <f t="shared" si="297"/>
        <v/>
      </c>
      <c r="R728" s="159"/>
      <c r="S728" s="28" t="str" cm="1">
        <f t="array" aca="1" ref="S728" ca="1">IF(INDIRECT("A"&amp;114+$U728)&lt;&gt;"",114+$U728,"")</f>
        <v/>
      </c>
      <c r="T728" s="28" t="str">
        <f t="shared" ca="1" si="298"/>
        <v>$B</v>
      </c>
      <c r="U728" s="29">
        <f t="shared" si="304"/>
        <v>612</v>
      </c>
      <c r="V728" s="29">
        <v>51.166666666670601</v>
      </c>
      <c r="W728" s="29">
        <f t="shared" si="305"/>
        <v>51</v>
      </c>
      <c r="X728" s="41" t="str" cm="1">
        <f t="array" aca="1" ref="X728" ca="1">IFERROR(INDEX('PC&amp;PD'!$A$1:$AP$15,ROW('PC&amp;PD'!$A$15),MATCH(INDIRECT(T728),'PC&amp;PD'!$A$1:$AP$1,0)),"")</f>
        <v/>
      </c>
      <c r="Y728" s="13" t="str">
        <f>IF(OR($N728="",$N728=0),"",IF($N728=$E$7,'Extracted info for SC'!$J$6,IF($N728=$D$26,'Extracted info for SC'!$J$7,IF($N728=$E$26,'Extracted info for SC'!$J$8,IF($N728=$F$26,'Extracted info for SC'!$J$9,IF($N728=$G$26,'Extracted info for SC'!$J$10,IF($N728=$H$26,'Extracted info for SC'!$J$11,IF($N728=$I$26,'Extracted info for SC'!$J$12,IF($N728=$J$26,'Extracted info for SC'!$J$13,IF($N728=$K$26,'Extracted info for SC'!$J$14,IF($N728=$L$26,'Extracted info for SC'!$J$15,IF($N728=$M$26,'Extracted info for SC'!$J$16,IF($N728=$N$26,'Extracted info for SC'!$J$17,IF($N728=$O$26,'Extracted info for SC'!$J$18,""))))))))))))))</f>
        <v/>
      </c>
      <c r="Z728" s="155"/>
      <c r="AA728" s="13" t="str">
        <f t="shared" si="294"/>
        <v/>
      </c>
      <c r="AB728" s="155"/>
      <c r="AC728" s="13" t="str">
        <f t="shared" ca="1" si="299"/>
        <v>$AB</v>
      </c>
      <c r="AD728" s="13" t="str" cm="1">
        <f t="array" aca="1" ref="AD728" ca="1">IFERROR(IF((LEFT(INDIRECT("$F"&amp;$S728),4))="GOTS",IF($G728="Organic","GOTS_Organic_raw",(IF($G728="Responsible","GOTS_Responsible",(IF($G728="No Attribute (Conventional)","GOTS_conventional",(IF($G728="Recycled Pre/Post-Consumer","GOTS_pre_post",(IF($G728="In-Conversion","GOTS_in_conversion",(IF($G728="Sustainably Sourced","Sustainably_sourced",""))))))))))),IF($G728="Organic","Organic",(IF($G728="Responsible","Responsible",(IF($G728="No Attribute (Conventional)","No_Attribute_Conventional",(IF($G728="Recycled Pre/Post-Consumer","Recycled_Pre_Post_Consumer",(IF($G728="In-Conversion","In_Conversion",(IF($G728="Recycled Pre-Consumer","Recycled_Pre_Consumer",(IF($G728="Recycled Post-Consumer","Recycled_Post_Consumer",(IF($G728="Sustainably Sourced","Sustainably_sourced","")))))))))))))))),"")</f>
        <v/>
      </c>
      <c r="AE728" s="13" t="e" cm="1">
        <f t="array" aca="1" ref="AE728" ca="1">IF(INDIRECT("$F"&amp;$S728)="","",IF(LEFT(INDIRECT("$F"&amp;$S728),3)="GRS","GRS_RCS_RM",IF((LEFT(INDIRECT("$F"&amp;$S728),3))="RCS","GRS_RCS_RM",IF(INDIRECT("$F"&amp;$S728)="OCS (No Label)","OCS_Conversion_RM",IF(LEFT(INDIRECT("$F"&amp;$S728),3)="OCS","OCS_RM",IF(RIGHT(INDIRECT("$F"&amp;$S728),10)="conversion","GOTS_RM_conversion",IF((LEFT(INDIRECT("$F"&amp;$S728),4))="GOTS","GOTS_RM","Responsible_RM")))))))</f>
        <v>#REF!</v>
      </c>
      <c r="AF728" s="13" t="str" cm="1">
        <f t="array" aca="1" ref="AF728" ca="1">IF($S728="","",INDIRECT("$Z"&amp;$S728))</f>
        <v/>
      </c>
      <c r="AG728" s="155"/>
      <c r="AH728" s="13" t="str" cm="1">
        <f t="array" aca="1" ref="AH728" ca="1">IFERROR(INDIRECT("$ag"&amp;S728),"")</f>
        <v/>
      </c>
      <c r="AI728" s="13" t="e" cm="1">
        <f t="array" aca="1" ref="AI728" ca="1">INDIRECT("O"&amp;S727)</f>
        <v>#REF!</v>
      </c>
      <c r="AJ728" s="13" t="str">
        <f>IF($I728="","",INDEX('Raw Material'!$A$1:$J$75,MATCH(I728,'Raw Material'!$A$1:$A$75,0),(MATCH(G728,'Raw Material'!$A$1:$J$1,0))))</f>
        <v/>
      </c>
      <c r="AK728" s="13" t="str">
        <f t="shared" si="295"/>
        <v>YANLIŞRM</v>
      </c>
      <c r="AL728" s="153" t="str">
        <f t="shared" si="296"/>
        <v/>
      </c>
    </row>
    <row r="729" spans="1:38" ht="16.5" customHeight="1">
      <c r="A729" s="161"/>
      <c r="B729" s="166"/>
      <c r="C729" s="167"/>
      <c r="D729" s="156"/>
      <c r="E729" s="156"/>
      <c r="F729" s="174"/>
      <c r="G729" s="181"/>
      <c r="H729" s="182"/>
      <c r="I729" s="182"/>
      <c r="J729" s="182"/>
      <c r="K729" s="32"/>
      <c r="L729" s="178"/>
      <c r="M729" s="178"/>
      <c r="N729" s="81"/>
      <c r="O729" s="185"/>
      <c r="P729" s="103"/>
      <c r="Q729" s="84" t="str">
        <f t="shared" si="297"/>
        <v/>
      </c>
      <c r="R729" s="159"/>
      <c r="S729" s="28" t="str" cm="1">
        <f t="array" aca="1" ref="S729" ca="1">IF(INDIRECT("A"&amp;114+$U729)&lt;&gt;"",114+$U729,"")</f>
        <v/>
      </c>
      <c r="T729" s="28" t="str">
        <f t="shared" ca="1" si="298"/>
        <v>$B</v>
      </c>
      <c r="U729" s="29">
        <f t="shared" si="304"/>
        <v>612</v>
      </c>
      <c r="V729" s="29">
        <v>51.250000000004</v>
      </c>
      <c r="W729" s="29">
        <f t="shared" si="305"/>
        <v>51</v>
      </c>
      <c r="X729" s="41" t="str" cm="1">
        <f t="array" aca="1" ref="X729" ca="1">IFERROR(INDEX('PC&amp;PD'!$A$1:$AP$15,ROW('PC&amp;PD'!$A$15),MATCH(INDIRECT(T729),'PC&amp;PD'!$A$1:$AP$1,0)),"")</f>
        <v/>
      </c>
      <c r="Y729" s="13" t="str">
        <f>IF(OR($N729="",$N729=0),"",IF($N729=$E$7,'Extracted info for SC'!$J$6,IF($N729=$D$26,'Extracted info for SC'!$J$7,IF($N729=$E$26,'Extracted info for SC'!$J$8,IF($N729=$F$26,'Extracted info for SC'!$J$9,IF($N729=$G$26,'Extracted info for SC'!$J$10,IF($N729=$H$26,'Extracted info for SC'!$J$11,IF($N729=$I$26,'Extracted info for SC'!$J$12,IF($N729=$J$26,'Extracted info for SC'!$J$13,IF($N729=$K$26,'Extracted info for SC'!$J$14,IF($N729=$L$26,'Extracted info for SC'!$J$15,IF($N729=$M$26,'Extracted info for SC'!$J$16,IF($N729=$N$26,'Extracted info for SC'!$J$17,IF($N729=$O$26,'Extracted info for SC'!$J$18,""))))))))))))))</f>
        <v/>
      </c>
      <c r="Z729" s="155"/>
      <c r="AA729" s="13" t="str">
        <f t="shared" si="294"/>
        <v/>
      </c>
      <c r="AB729" s="155"/>
      <c r="AC729" s="13" t="str">
        <f t="shared" ca="1" si="299"/>
        <v>$AB</v>
      </c>
      <c r="AD729" s="13" t="str" cm="1">
        <f t="array" aca="1" ref="AD729" ca="1">IFERROR(IF((LEFT(INDIRECT("$F"&amp;$S729),4))="GOTS",IF($G729="Organic","GOTS_Organic_raw",(IF($G729="Responsible","GOTS_Responsible",(IF($G729="No Attribute (Conventional)","GOTS_conventional",(IF($G729="Recycled Pre/Post-Consumer","GOTS_pre_post",(IF($G729="In-Conversion","GOTS_in_conversion",(IF($G729="Sustainably Sourced","Sustainably_sourced",""))))))))))),IF($G729="Organic","Organic",(IF($G729="Responsible","Responsible",(IF($G729="No Attribute (Conventional)","No_Attribute_Conventional",(IF($G729="Recycled Pre/Post-Consumer","Recycled_Pre_Post_Consumer",(IF($G729="In-Conversion","In_Conversion",(IF($G729="Recycled Pre-Consumer","Recycled_Pre_Consumer",(IF($G729="Recycled Post-Consumer","Recycled_Post_Consumer",(IF($G729="Sustainably Sourced","Sustainably_sourced","")))))))))))))))),"")</f>
        <v/>
      </c>
      <c r="AE729" s="13" t="e" cm="1">
        <f t="array" aca="1" ref="AE729" ca="1">IF(INDIRECT("$F"&amp;$S729)="","",IF(LEFT(INDIRECT("$F"&amp;$S729),3)="GRS","GRS_RCS_RM",IF((LEFT(INDIRECT("$F"&amp;$S729),3))="RCS","GRS_RCS_RM",IF(INDIRECT("$F"&amp;$S729)="OCS (No Label)","OCS_Conversion_RM",IF(LEFT(INDIRECT("$F"&amp;$S729),3)="OCS","OCS_RM",IF(RIGHT(INDIRECT("$F"&amp;$S729),10)="conversion","GOTS_RM_conversion",IF((LEFT(INDIRECT("$F"&amp;$S729),4))="GOTS","GOTS_RM","Responsible_RM")))))))</f>
        <v>#REF!</v>
      </c>
      <c r="AF729" s="13" t="str" cm="1">
        <f t="array" aca="1" ref="AF729" ca="1">IF($S729="","",INDIRECT("$Z"&amp;$S729))</f>
        <v/>
      </c>
      <c r="AG729" s="155"/>
      <c r="AH729" s="13" t="str" cm="1">
        <f t="array" aca="1" ref="AH729" ca="1">IFERROR(INDIRECT("$ag"&amp;S729),"")</f>
        <v/>
      </c>
      <c r="AI729" s="13" t="e" cm="1">
        <f t="array" aca="1" ref="AI729" ca="1">INDIRECT("O"&amp;S728)</f>
        <v>#REF!</v>
      </c>
      <c r="AJ729" s="13" t="str">
        <f>IF($I729="","",INDEX('Raw Material'!$A$1:$J$75,MATCH(I729,'Raw Material'!$A$1:$A$75,0),(MATCH(G729,'Raw Material'!$A$1:$J$1,0))))</f>
        <v/>
      </c>
      <c r="AK729" s="13" t="str">
        <f t="shared" si="295"/>
        <v>YANLIŞRM</v>
      </c>
      <c r="AL729" s="153" t="str">
        <f t="shared" si="296"/>
        <v/>
      </c>
    </row>
    <row r="730" spans="1:38" ht="16.5" customHeight="1">
      <c r="A730" s="161"/>
      <c r="B730" s="166"/>
      <c r="C730" s="167"/>
      <c r="D730" s="156"/>
      <c r="E730" s="156"/>
      <c r="F730" s="174"/>
      <c r="G730" s="181"/>
      <c r="H730" s="182"/>
      <c r="I730" s="182"/>
      <c r="J730" s="182"/>
      <c r="K730" s="32"/>
      <c r="L730" s="178"/>
      <c r="M730" s="178"/>
      <c r="N730" s="81"/>
      <c r="O730" s="185"/>
      <c r="P730" s="103"/>
      <c r="Q730" s="84" t="str">
        <f t="shared" si="297"/>
        <v/>
      </c>
      <c r="R730" s="159"/>
      <c r="S730" s="28" t="str" cm="1">
        <f t="array" aca="1" ref="S730" ca="1">IF(INDIRECT("A"&amp;114+$U730)&lt;&gt;"",114+$U730,"")</f>
        <v/>
      </c>
      <c r="T730" s="28" t="str">
        <f t="shared" ca="1" si="298"/>
        <v>$B</v>
      </c>
      <c r="U730" s="29">
        <f t="shared" si="304"/>
        <v>612</v>
      </c>
      <c r="V730" s="29">
        <v>51.333333333337301</v>
      </c>
      <c r="W730" s="29">
        <f t="shared" si="305"/>
        <v>51</v>
      </c>
      <c r="X730" s="41" t="str" cm="1">
        <f t="array" aca="1" ref="X730" ca="1">IFERROR(INDEX('PC&amp;PD'!$A$1:$AP$15,ROW('PC&amp;PD'!$A$15),MATCH(INDIRECT(T730),'PC&amp;PD'!$A$1:$AP$1,0)),"")</f>
        <v/>
      </c>
      <c r="Y730" s="13" t="str">
        <f>IF(OR($N730="",$N730=0),"",IF($N730=$E$7,'Extracted info for SC'!$J$6,IF($N730=$D$26,'Extracted info for SC'!$J$7,IF($N730=$E$26,'Extracted info for SC'!$J$8,IF($N730=$F$26,'Extracted info for SC'!$J$9,IF($N730=$G$26,'Extracted info for SC'!$J$10,IF($N730=$H$26,'Extracted info for SC'!$J$11,IF($N730=$I$26,'Extracted info for SC'!$J$12,IF($N730=$J$26,'Extracted info for SC'!$J$13,IF($N730=$K$26,'Extracted info for SC'!$J$14,IF($N730=$L$26,'Extracted info for SC'!$J$15,IF($N730=$M$26,'Extracted info for SC'!$J$16,IF($N730=$N$26,'Extracted info for SC'!$J$17,IF($N730=$O$26,'Extracted info for SC'!$J$18,""))))))))))))))</f>
        <v/>
      </c>
      <c r="Z730" s="155"/>
      <c r="AA730" s="13" t="str">
        <f t="shared" si="294"/>
        <v/>
      </c>
      <c r="AB730" s="155"/>
      <c r="AC730" s="13" t="str">
        <f t="shared" ca="1" si="299"/>
        <v>$AB</v>
      </c>
      <c r="AD730" s="13" t="str" cm="1">
        <f t="array" aca="1" ref="AD730" ca="1">IFERROR(IF((LEFT(INDIRECT("$F"&amp;$S730),4))="GOTS",IF($G730="Organic","GOTS_Organic_raw",(IF($G730="Responsible","GOTS_Responsible",(IF($G730="No Attribute (Conventional)","GOTS_conventional",(IF($G730="Recycled Pre/Post-Consumer","GOTS_pre_post",(IF($G730="In-Conversion","GOTS_in_conversion",(IF($G730="Sustainably Sourced","Sustainably_sourced",""))))))))))),IF($G730="Organic","Organic",(IF($G730="Responsible","Responsible",(IF($G730="No Attribute (Conventional)","No_Attribute_Conventional",(IF($G730="Recycled Pre/Post-Consumer","Recycled_Pre_Post_Consumer",(IF($G730="In-Conversion","In_Conversion",(IF($G730="Recycled Pre-Consumer","Recycled_Pre_Consumer",(IF($G730="Recycled Post-Consumer","Recycled_Post_Consumer",(IF($G730="Sustainably Sourced","Sustainably_sourced","")))))))))))))))),"")</f>
        <v/>
      </c>
      <c r="AE730" s="13" t="e" cm="1">
        <f t="array" aca="1" ref="AE730" ca="1">IF(INDIRECT("$F"&amp;$S730)="","",IF(LEFT(INDIRECT("$F"&amp;$S730),3)="GRS","GRS_RCS_RM",IF((LEFT(INDIRECT("$F"&amp;$S730),3))="RCS","GRS_RCS_RM",IF(INDIRECT("$F"&amp;$S730)="OCS (No Label)","OCS_Conversion_RM",IF(LEFT(INDIRECT("$F"&amp;$S730),3)="OCS","OCS_RM",IF(RIGHT(INDIRECT("$F"&amp;$S730),10)="conversion","GOTS_RM_conversion",IF((LEFT(INDIRECT("$F"&amp;$S730),4))="GOTS","GOTS_RM","Responsible_RM")))))))</f>
        <v>#REF!</v>
      </c>
      <c r="AF730" s="13" t="str" cm="1">
        <f t="array" aca="1" ref="AF730" ca="1">IF($S730="","",INDIRECT("$Z"&amp;$S730))</f>
        <v/>
      </c>
      <c r="AG730" s="155"/>
      <c r="AH730" s="13" t="str" cm="1">
        <f t="array" aca="1" ref="AH730" ca="1">IFERROR(INDIRECT("$ag"&amp;S730),"")</f>
        <v/>
      </c>
      <c r="AI730" s="13" t="e" cm="1">
        <f t="array" aca="1" ref="AI730" ca="1">INDIRECT("O"&amp;S729)</f>
        <v>#REF!</v>
      </c>
      <c r="AJ730" s="13" t="str">
        <f>IF($I730="","",INDEX('Raw Material'!$A$1:$J$75,MATCH(I730,'Raw Material'!$A$1:$A$75,0),(MATCH(G730,'Raw Material'!$A$1:$J$1,0))))</f>
        <v/>
      </c>
      <c r="AK730" s="13" t="str">
        <f t="shared" si="295"/>
        <v>YANLIŞRM</v>
      </c>
      <c r="AL730" s="153" t="str">
        <f t="shared" si="296"/>
        <v/>
      </c>
    </row>
    <row r="731" spans="1:38" ht="16.5" customHeight="1">
      <c r="A731" s="161"/>
      <c r="B731" s="166"/>
      <c r="C731" s="167"/>
      <c r="D731" s="156"/>
      <c r="E731" s="156"/>
      <c r="F731" s="174"/>
      <c r="G731" s="181"/>
      <c r="H731" s="182"/>
      <c r="I731" s="182"/>
      <c r="J731" s="182"/>
      <c r="K731" s="32"/>
      <c r="L731" s="178"/>
      <c r="M731" s="178"/>
      <c r="N731" s="81"/>
      <c r="O731" s="185"/>
      <c r="P731" s="103"/>
      <c r="Q731" s="84" t="str">
        <f t="shared" si="297"/>
        <v/>
      </c>
      <c r="R731" s="159"/>
      <c r="S731" s="28" t="str" cm="1">
        <f t="array" aca="1" ref="S731" ca="1">IF(INDIRECT("A"&amp;114+$U731)&lt;&gt;"",114+$U731,"")</f>
        <v/>
      </c>
      <c r="T731" s="28" t="str">
        <f t="shared" ca="1" si="298"/>
        <v>$B</v>
      </c>
      <c r="U731" s="29">
        <f t="shared" si="304"/>
        <v>612</v>
      </c>
      <c r="V731" s="29">
        <v>51.4166666666707</v>
      </c>
      <c r="W731" s="29">
        <f t="shared" si="305"/>
        <v>51</v>
      </c>
      <c r="X731" s="41" t="str" cm="1">
        <f t="array" aca="1" ref="X731" ca="1">IFERROR(INDEX('PC&amp;PD'!$A$1:$AP$15,ROW('PC&amp;PD'!$A$15),MATCH(INDIRECT(T731),'PC&amp;PD'!$A$1:$AP$1,0)),"")</f>
        <v/>
      </c>
      <c r="Y731" s="13" t="str">
        <f>IF(OR($N731="",$N731=0),"",IF($N731=$E$7,'Extracted info for SC'!$J$6,IF($N731=$D$26,'Extracted info for SC'!$J$7,IF($N731=$E$26,'Extracted info for SC'!$J$8,IF($N731=$F$26,'Extracted info for SC'!$J$9,IF($N731=$G$26,'Extracted info for SC'!$J$10,IF($N731=$H$26,'Extracted info for SC'!$J$11,IF($N731=$I$26,'Extracted info for SC'!$J$12,IF($N731=$J$26,'Extracted info for SC'!$J$13,IF($N731=$K$26,'Extracted info for SC'!$J$14,IF($N731=$L$26,'Extracted info for SC'!$J$15,IF($N731=$M$26,'Extracted info for SC'!$J$16,IF($N731=$N$26,'Extracted info for SC'!$J$17,IF($N731=$O$26,'Extracted info for SC'!$J$18,""))))))))))))))</f>
        <v/>
      </c>
      <c r="Z731" s="155"/>
      <c r="AA731" s="13" t="str">
        <f t="shared" si="294"/>
        <v/>
      </c>
      <c r="AB731" s="155"/>
      <c r="AC731" s="13" t="str">
        <f t="shared" ca="1" si="299"/>
        <v>$AB</v>
      </c>
      <c r="AD731" s="13" t="str" cm="1">
        <f t="array" aca="1" ref="AD731" ca="1">IFERROR(IF((LEFT(INDIRECT("$F"&amp;$S731),4))="GOTS",IF($G731="Organic","GOTS_Organic_raw",(IF($G731="Responsible","GOTS_Responsible",(IF($G731="No Attribute (Conventional)","GOTS_conventional",(IF($G731="Recycled Pre/Post-Consumer","GOTS_pre_post",(IF($G731="In-Conversion","GOTS_in_conversion",(IF($G731="Sustainably Sourced","Sustainably_sourced",""))))))))))),IF($G731="Organic","Organic",(IF($G731="Responsible","Responsible",(IF($G731="No Attribute (Conventional)","No_Attribute_Conventional",(IF($G731="Recycled Pre/Post-Consumer","Recycled_Pre_Post_Consumer",(IF($G731="In-Conversion","In_Conversion",(IF($G731="Recycled Pre-Consumer","Recycled_Pre_Consumer",(IF($G731="Recycled Post-Consumer","Recycled_Post_Consumer",(IF($G731="Sustainably Sourced","Sustainably_sourced","")))))))))))))))),"")</f>
        <v/>
      </c>
      <c r="AE731" s="13" t="e" cm="1">
        <f t="array" aca="1" ref="AE731" ca="1">IF(INDIRECT("$F"&amp;$S731)="","",IF(LEFT(INDIRECT("$F"&amp;$S731),3)="GRS","GRS_RCS_RM",IF((LEFT(INDIRECT("$F"&amp;$S731),3))="RCS","GRS_RCS_RM",IF(INDIRECT("$F"&amp;$S731)="OCS (No Label)","OCS_Conversion_RM",IF(LEFT(INDIRECT("$F"&amp;$S731),3)="OCS","OCS_RM",IF(RIGHT(INDIRECT("$F"&amp;$S731),10)="conversion","GOTS_RM_conversion",IF((LEFT(INDIRECT("$F"&amp;$S731),4))="GOTS","GOTS_RM","Responsible_RM")))))))</f>
        <v>#REF!</v>
      </c>
      <c r="AF731" s="13" t="str" cm="1">
        <f t="array" aca="1" ref="AF731" ca="1">IF($S731="","",INDIRECT("$Z"&amp;$S731))</f>
        <v/>
      </c>
      <c r="AG731" s="155"/>
      <c r="AH731" s="13" t="str" cm="1">
        <f t="array" aca="1" ref="AH731" ca="1">IFERROR(INDIRECT("$ag"&amp;S731),"")</f>
        <v/>
      </c>
      <c r="AI731" s="13" t="e" cm="1">
        <f t="array" aca="1" ref="AI731" ca="1">INDIRECT("O"&amp;S730)</f>
        <v>#REF!</v>
      </c>
      <c r="AJ731" s="13" t="str">
        <f>IF($I731="","",INDEX('Raw Material'!$A$1:$J$75,MATCH(I731,'Raw Material'!$A$1:$A$75,0),(MATCH(G731,'Raw Material'!$A$1:$J$1,0))))</f>
        <v/>
      </c>
      <c r="AK731" s="13" t="str">
        <f t="shared" si="295"/>
        <v>YANLIŞRM</v>
      </c>
      <c r="AL731" s="153" t="str">
        <f t="shared" si="296"/>
        <v/>
      </c>
    </row>
    <row r="732" spans="1:38" ht="16.5" customHeight="1">
      <c r="A732" s="162"/>
      <c r="B732" s="168"/>
      <c r="C732" s="169"/>
      <c r="D732" s="156"/>
      <c r="E732" s="156"/>
      <c r="F732" s="175"/>
      <c r="G732" s="181"/>
      <c r="H732" s="182"/>
      <c r="I732" s="182"/>
      <c r="J732" s="182"/>
      <c r="K732" s="32"/>
      <c r="L732" s="179"/>
      <c r="M732" s="179"/>
      <c r="N732" s="81"/>
      <c r="O732" s="185"/>
      <c r="P732" s="103"/>
      <c r="Q732" s="84" t="str">
        <f t="shared" si="297"/>
        <v/>
      </c>
      <c r="R732" s="159"/>
      <c r="S732" s="28" t="str" cm="1">
        <f t="array" aca="1" ref="S732" ca="1">IF(INDIRECT("A"&amp;114+$U732)&lt;&gt;"",114+$U732,"")</f>
        <v/>
      </c>
      <c r="T732" s="28" t="str">
        <f t="shared" ca="1" si="298"/>
        <v>$B</v>
      </c>
      <c r="U732" s="29">
        <f t="shared" si="304"/>
        <v>612</v>
      </c>
      <c r="V732" s="29">
        <v>51.500000000004</v>
      </c>
      <c r="W732" s="29">
        <f t="shared" si="305"/>
        <v>51</v>
      </c>
      <c r="X732" s="41" t="str" cm="1">
        <f t="array" aca="1" ref="X732" ca="1">IFERROR(INDEX('PC&amp;PD'!$A$1:$AP$15,ROW('PC&amp;PD'!$A$15),MATCH(INDIRECT(T732),'PC&amp;PD'!$A$1:$AP$1,0)),"")</f>
        <v/>
      </c>
      <c r="Y732" s="13" t="str">
        <f>IF(OR($N732="",$N732=0),"",IF($N732=$E$7,'Extracted info for SC'!$J$6,IF($N732=$D$26,'Extracted info for SC'!$J$7,IF($N732=$E$26,'Extracted info for SC'!$J$8,IF($N732=$F$26,'Extracted info for SC'!$J$9,IF($N732=$G$26,'Extracted info for SC'!$J$10,IF($N732=$H$26,'Extracted info for SC'!$J$11,IF($N732=$I$26,'Extracted info for SC'!$J$12,IF($N732=$J$26,'Extracted info for SC'!$J$13,IF($N732=$K$26,'Extracted info for SC'!$J$14,IF($N732=$L$26,'Extracted info for SC'!$J$15,IF($N732=$M$26,'Extracted info for SC'!$J$16,IF($N732=$N$26,'Extracted info for SC'!$J$17,IF($N732=$O$26,'Extracted info for SC'!$J$18,""))))))))))))))</f>
        <v/>
      </c>
      <c r="Z732" s="155"/>
      <c r="AA732" s="13" t="str">
        <f t="shared" si="294"/>
        <v/>
      </c>
      <c r="AB732" s="155"/>
      <c r="AC732" s="13" t="str">
        <f t="shared" ca="1" si="299"/>
        <v>$AB</v>
      </c>
      <c r="AD732" s="13" t="str" cm="1">
        <f t="array" aca="1" ref="AD732" ca="1">IFERROR(IF((LEFT(INDIRECT("$F"&amp;$S732),4))="GOTS",IF($G732="Organic","GOTS_Organic_raw",(IF($G732="Responsible","GOTS_Responsible",(IF($G732="No Attribute (Conventional)","GOTS_conventional",(IF($G732="Recycled Pre/Post-Consumer","GOTS_pre_post",(IF($G732="In-Conversion","GOTS_in_conversion",(IF($G732="Sustainably Sourced","Sustainably_sourced",""))))))))))),IF($G732="Organic","Organic",(IF($G732="Responsible","Responsible",(IF($G732="No Attribute (Conventional)","No_Attribute_Conventional",(IF($G732="Recycled Pre/Post-Consumer","Recycled_Pre_Post_Consumer",(IF($G732="In-Conversion","In_Conversion",(IF($G732="Recycled Pre-Consumer","Recycled_Pre_Consumer",(IF($G732="Recycled Post-Consumer","Recycled_Post_Consumer",(IF($G732="Sustainably Sourced","Sustainably_sourced","")))))))))))))))),"")</f>
        <v/>
      </c>
      <c r="AE732" s="13" t="e" cm="1">
        <f t="array" aca="1" ref="AE732" ca="1">IF(INDIRECT("$F"&amp;$S732)="","",IF(LEFT(INDIRECT("$F"&amp;$S732),3)="GRS","GRS_RCS_RM",IF((LEFT(INDIRECT("$F"&amp;$S732),3))="RCS","GRS_RCS_RM",IF(INDIRECT("$F"&amp;$S732)="OCS (No Label)","OCS_Conversion_RM",IF(LEFT(INDIRECT("$F"&amp;$S732),3)="OCS","OCS_RM",IF(RIGHT(INDIRECT("$F"&amp;$S732),10)="conversion","GOTS_RM_conversion",IF((LEFT(INDIRECT("$F"&amp;$S732),4))="GOTS","GOTS_RM","Responsible_RM")))))))</f>
        <v>#REF!</v>
      </c>
      <c r="AF732" s="13" t="str" cm="1">
        <f t="array" aca="1" ref="AF732" ca="1">IF($S732="","",INDIRECT("$Z"&amp;$S732))</f>
        <v/>
      </c>
      <c r="AG732" s="155"/>
      <c r="AH732" s="13" t="str" cm="1">
        <f t="array" aca="1" ref="AH732" ca="1">IFERROR(INDIRECT("$ag"&amp;S732),"")</f>
        <v/>
      </c>
      <c r="AI732" s="13" t="e" cm="1">
        <f t="array" aca="1" ref="AI732" ca="1">INDIRECT("O"&amp;S731)</f>
        <v>#REF!</v>
      </c>
      <c r="AJ732" s="13" t="str">
        <f>IF($I732="","",INDEX('Raw Material'!$A$1:$J$75,MATCH(I732,'Raw Material'!$A$1:$A$75,0),(MATCH(G732,'Raw Material'!$A$1:$J$1,0))))</f>
        <v/>
      </c>
      <c r="AK732" s="13" t="str">
        <f t="shared" si="295"/>
        <v>YANLIŞRM</v>
      </c>
      <c r="AL732" s="153" t="str">
        <f t="shared" si="296"/>
        <v/>
      </c>
    </row>
    <row r="733" spans="1:38" ht="16.5" customHeight="1">
      <c r="A733" s="162"/>
      <c r="B733" s="168"/>
      <c r="C733" s="169"/>
      <c r="D733" s="156"/>
      <c r="E733" s="156"/>
      <c r="F733" s="175"/>
      <c r="G733" s="181"/>
      <c r="H733" s="182"/>
      <c r="I733" s="182"/>
      <c r="J733" s="182"/>
      <c r="K733" s="32"/>
      <c r="L733" s="179"/>
      <c r="M733" s="179"/>
      <c r="N733" s="81"/>
      <c r="O733" s="185"/>
      <c r="P733" s="103"/>
      <c r="Q733" s="84" t="str">
        <f t="shared" si="297"/>
        <v/>
      </c>
      <c r="R733" s="159"/>
      <c r="S733" s="28" t="str" cm="1">
        <f t="array" aca="1" ref="S733" ca="1">IF(INDIRECT("A"&amp;114+$U733)&lt;&gt;"",114+$U733,"")</f>
        <v/>
      </c>
      <c r="T733" s="28" t="str">
        <f t="shared" ca="1" si="298"/>
        <v>$B</v>
      </c>
      <c r="U733" s="29">
        <f t="shared" si="304"/>
        <v>612</v>
      </c>
      <c r="V733" s="29">
        <v>51.583333333337301</v>
      </c>
      <c r="W733" s="29">
        <f t="shared" si="305"/>
        <v>51</v>
      </c>
      <c r="X733" s="41" t="str" cm="1">
        <f t="array" aca="1" ref="X733" ca="1">IFERROR(INDEX('PC&amp;PD'!$A$1:$AP$15,ROW('PC&amp;PD'!$A$15),MATCH(INDIRECT(T733),'PC&amp;PD'!$A$1:$AP$1,0)),"")</f>
        <v/>
      </c>
      <c r="Y733" s="13" t="str">
        <f>IF(OR($N733="",$N733=0),"",IF($N733=$E$7,'Extracted info for SC'!$J$6,IF($N733=$D$26,'Extracted info for SC'!$J$7,IF($N733=$E$26,'Extracted info for SC'!$J$8,IF($N733=$F$26,'Extracted info for SC'!$J$9,IF($N733=$G$26,'Extracted info for SC'!$J$10,IF($N733=$H$26,'Extracted info for SC'!$J$11,IF($N733=$I$26,'Extracted info for SC'!$J$12,IF($N733=$J$26,'Extracted info for SC'!$J$13,IF($N733=$K$26,'Extracted info for SC'!$J$14,IF($N733=$L$26,'Extracted info for SC'!$J$15,IF($N733=$M$26,'Extracted info for SC'!$J$16,IF($N733=$N$26,'Extracted info for SC'!$J$17,IF($N733=$O$26,'Extracted info for SC'!$J$18,""))))))))))))))</f>
        <v/>
      </c>
      <c r="Z733" s="155"/>
      <c r="AA733" s="13" t="str">
        <f t="shared" si="294"/>
        <v/>
      </c>
      <c r="AB733" s="155"/>
      <c r="AC733" s="13" t="str">
        <f t="shared" ca="1" si="299"/>
        <v>$AB</v>
      </c>
      <c r="AD733" s="13" t="str" cm="1">
        <f t="array" aca="1" ref="AD733" ca="1">IFERROR(IF((LEFT(INDIRECT("$F"&amp;$S733),4))="GOTS",IF($G733="Organic","GOTS_Organic_raw",(IF($G733="Responsible","GOTS_Responsible",(IF($G733="No Attribute (Conventional)","GOTS_conventional",(IF($G733="Recycled Pre/Post-Consumer","GOTS_pre_post",(IF($G733="In-Conversion","GOTS_in_conversion",(IF($G733="Sustainably Sourced","Sustainably_sourced",""))))))))))),IF($G733="Organic","Organic",(IF($G733="Responsible","Responsible",(IF($G733="No Attribute (Conventional)","No_Attribute_Conventional",(IF($G733="Recycled Pre/Post-Consumer","Recycled_Pre_Post_Consumer",(IF($G733="In-Conversion","In_Conversion",(IF($G733="Recycled Pre-Consumer","Recycled_Pre_Consumer",(IF($G733="Recycled Post-Consumer","Recycled_Post_Consumer",(IF($G733="Sustainably Sourced","Sustainably_sourced","")))))))))))))))),"")</f>
        <v/>
      </c>
      <c r="AE733" s="13" t="e" cm="1">
        <f t="array" aca="1" ref="AE733" ca="1">IF(INDIRECT("$F"&amp;$S733)="","",IF(LEFT(INDIRECT("$F"&amp;$S733),3)="GRS","GRS_RCS_RM",IF((LEFT(INDIRECT("$F"&amp;$S733),3))="RCS","GRS_RCS_RM",IF(INDIRECT("$F"&amp;$S733)="OCS (No Label)","OCS_Conversion_RM",IF(LEFT(INDIRECT("$F"&amp;$S733),3)="OCS","OCS_RM",IF(RIGHT(INDIRECT("$F"&amp;$S733),10)="conversion","GOTS_RM_conversion",IF((LEFT(INDIRECT("$F"&amp;$S733),4))="GOTS","GOTS_RM","Responsible_RM")))))))</f>
        <v>#REF!</v>
      </c>
      <c r="AF733" s="13" t="str" cm="1">
        <f t="array" aca="1" ref="AF733" ca="1">IF($S733="","",INDIRECT("$Z"&amp;$S733))</f>
        <v/>
      </c>
      <c r="AG733" s="155"/>
      <c r="AH733" s="13" t="str" cm="1">
        <f t="array" aca="1" ref="AH733" ca="1">IFERROR(INDIRECT("$ag"&amp;S733),"")</f>
        <v/>
      </c>
      <c r="AI733" s="13" t="e" cm="1">
        <f t="array" aca="1" ref="AI733" ca="1">INDIRECT("O"&amp;S732)</f>
        <v>#REF!</v>
      </c>
      <c r="AJ733" s="13" t="str">
        <f>IF($I733="","",INDEX('Raw Material'!$A$1:$J$75,MATCH(I733,'Raw Material'!$A$1:$A$75,0),(MATCH(G733,'Raw Material'!$A$1:$J$1,0))))</f>
        <v/>
      </c>
      <c r="AK733" s="13" t="str">
        <f t="shared" si="295"/>
        <v>YANLIŞRM</v>
      </c>
      <c r="AL733" s="153" t="str">
        <f t="shared" si="296"/>
        <v/>
      </c>
    </row>
    <row r="734" spans="1:38" ht="16.5" customHeight="1">
      <c r="A734" s="162"/>
      <c r="B734" s="168"/>
      <c r="C734" s="169"/>
      <c r="D734" s="156"/>
      <c r="E734" s="156"/>
      <c r="F734" s="175"/>
      <c r="G734" s="181"/>
      <c r="H734" s="182"/>
      <c r="I734" s="182"/>
      <c r="J734" s="182"/>
      <c r="K734" s="32"/>
      <c r="L734" s="179"/>
      <c r="M734" s="179"/>
      <c r="N734" s="81"/>
      <c r="O734" s="185"/>
      <c r="P734" s="103"/>
      <c r="Q734" s="84" t="str">
        <f t="shared" si="297"/>
        <v/>
      </c>
      <c r="R734" s="159"/>
      <c r="S734" s="28" t="str" cm="1">
        <f t="array" aca="1" ref="S734" ca="1">IF(INDIRECT("A"&amp;114+$U734)&lt;&gt;"",114+$U734,"")</f>
        <v/>
      </c>
      <c r="T734" s="28" t="str">
        <f t="shared" ca="1" si="298"/>
        <v>$B</v>
      </c>
      <c r="U734" s="29">
        <f t="shared" si="304"/>
        <v>612</v>
      </c>
      <c r="V734" s="29">
        <v>51.6666666666707</v>
      </c>
      <c r="W734" s="29">
        <f t="shared" si="305"/>
        <v>51</v>
      </c>
      <c r="X734" s="41" t="str" cm="1">
        <f t="array" aca="1" ref="X734" ca="1">IFERROR(INDEX('PC&amp;PD'!$A$1:$AP$15,ROW('PC&amp;PD'!$A$15),MATCH(INDIRECT(T734),'PC&amp;PD'!$A$1:$AP$1,0)),"")</f>
        <v/>
      </c>
      <c r="Y734" s="13" t="str">
        <f>IF(OR($N734="",$N734=0),"",IF($N734=$E$7,'Extracted info for SC'!$J$6,IF($N734=$D$26,'Extracted info for SC'!$J$7,IF($N734=$E$26,'Extracted info for SC'!$J$8,IF($N734=$F$26,'Extracted info for SC'!$J$9,IF($N734=$G$26,'Extracted info for SC'!$J$10,IF($N734=$H$26,'Extracted info for SC'!$J$11,IF($N734=$I$26,'Extracted info for SC'!$J$12,IF($N734=$J$26,'Extracted info for SC'!$J$13,IF($N734=$K$26,'Extracted info for SC'!$J$14,IF($N734=$L$26,'Extracted info for SC'!$J$15,IF($N734=$M$26,'Extracted info for SC'!$J$16,IF($N734=$N$26,'Extracted info for SC'!$J$17,IF($N734=$O$26,'Extracted info for SC'!$J$18,""))))))))))))))</f>
        <v/>
      </c>
      <c r="Z734" s="155"/>
      <c r="AA734" s="13" t="str">
        <f t="shared" si="294"/>
        <v/>
      </c>
      <c r="AB734" s="155"/>
      <c r="AC734" s="13" t="str">
        <f t="shared" ca="1" si="299"/>
        <v>$AB</v>
      </c>
      <c r="AD734" s="13" t="str" cm="1">
        <f t="array" aca="1" ref="AD734" ca="1">IFERROR(IF((LEFT(INDIRECT("$F"&amp;$S734),4))="GOTS",IF($G734="Organic","GOTS_Organic_raw",(IF($G734="Responsible","GOTS_Responsible",(IF($G734="No Attribute (Conventional)","GOTS_conventional",(IF($G734="Recycled Pre/Post-Consumer","GOTS_pre_post",(IF($G734="In-Conversion","GOTS_in_conversion",(IF($G734="Sustainably Sourced","Sustainably_sourced",""))))))))))),IF($G734="Organic","Organic",(IF($G734="Responsible","Responsible",(IF($G734="No Attribute (Conventional)","No_Attribute_Conventional",(IF($G734="Recycled Pre/Post-Consumer","Recycled_Pre_Post_Consumer",(IF($G734="In-Conversion","In_Conversion",(IF($G734="Recycled Pre-Consumer","Recycled_Pre_Consumer",(IF($G734="Recycled Post-Consumer","Recycled_Post_Consumer",(IF($G734="Sustainably Sourced","Sustainably_sourced","")))))))))))))))),"")</f>
        <v/>
      </c>
      <c r="AE734" s="13" t="e" cm="1">
        <f t="array" aca="1" ref="AE734" ca="1">IF(INDIRECT("$F"&amp;$S734)="","",IF(LEFT(INDIRECT("$F"&amp;$S734),3)="GRS","GRS_RCS_RM",IF((LEFT(INDIRECT("$F"&amp;$S734),3))="RCS","GRS_RCS_RM",IF(INDIRECT("$F"&amp;$S734)="OCS (No Label)","OCS_Conversion_RM",IF(LEFT(INDIRECT("$F"&amp;$S734),3)="OCS","OCS_RM",IF(RIGHT(INDIRECT("$F"&amp;$S734),10)="conversion","GOTS_RM_conversion",IF((LEFT(INDIRECT("$F"&amp;$S734),4))="GOTS","GOTS_RM","Responsible_RM")))))))</f>
        <v>#REF!</v>
      </c>
      <c r="AF734" s="13" t="str" cm="1">
        <f t="array" aca="1" ref="AF734" ca="1">IF($S734="","",INDIRECT("$Z"&amp;$S734))</f>
        <v/>
      </c>
      <c r="AG734" s="155"/>
      <c r="AH734" s="13" t="str" cm="1">
        <f t="array" aca="1" ref="AH734" ca="1">IFERROR(INDIRECT("$ag"&amp;S734),"")</f>
        <v/>
      </c>
      <c r="AI734" s="13" t="e" cm="1">
        <f t="array" aca="1" ref="AI734" ca="1">INDIRECT("O"&amp;S733)</f>
        <v>#REF!</v>
      </c>
      <c r="AJ734" s="13" t="str">
        <f>IF($I734="","",INDEX('Raw Material'!$A$1:$J$75,MATCH(I734,'Raw Material'!$A$1:$A$75,0),(MATCH(G734,'Raw Material'!$A$1:$J$1,0))))</f>
        <v/>
      </c>
      <c r="AK734" s="13" t="str">
        <f t="shared" si="295"/>
        <v>YANLIŞRM</v>
      </c>
      <c r="AL734" s="153" t="str">
        <f t="shared" si="296"/>
        <v/>
      </c>
    </row>
    <row r="735" spans="1:38" ht="16.5" customHeight="1">
      <c r="A735" s="162"/>
      <c r="B735" s="168"/>
      <c r="C735" s="169"/>
      <c r="D735" s="156"/>
      <c r="E735" s="156"/>
      <c r="F735" s="175"/>
      <c r="G735" s="181"/>
      <c r="H735" s="182"/>
      <c r="I735" s="182"/>
      <c r="J735" s="182"/>
      <c r="K735" s="32"/>
      <c r="L735" s="179"/>
      <c r="M735" s="179"/>
      <c r="N735" s="81"/>
      <c r="O735" s="185"/>
      <c r="P735" s="103"/>
      <c r="Q735" s="84" t="str">
        <f t="shared" si="297"/>
        <v/>
      </c>
      <c r="R735" s="159"/>
      <c r="S735" s="28" t="str" cm="1">
        <f t="array" aca="1" ref="S735" ca="1">IF(INDIRECT("A"&amp;114+$U735)&lt;&gt;"",114+$U735,"")</f>
        <v/>
      </c>
      <c r="T735" s="28" t="str">
        <f t="shared" ca="1" si="298"/>
        <v>$B</v>
      </c>
      <c r="U735" s="29">
        <f t="shared" si="304"/>
        <v>612</v>
      </c>
      <c r="V735" s="29">
        <v>51.750000000004</v>
      </c>
      <c r="W735" s="29">
        <f t="shared" si="305"/>
        <v>51</v>
      </c>
      <c r="X735" s="41" t="str" cm="1">
        <f t="array" aca="1" ref="X735" ca="1">IFERROR(INDEX('PC&amp;PD'!$A$1:$AP$15,ROW('PC&amp;PD'!$A$15),MATCH(INDIRECT(T735),'PC&amp;PD'!$A$1:$AP$1,0)),"")</f>
        <v/>
      </c>
      <c r="Y735" s="13" t="str">
        <f>IF(OR($N735="",$N735=0),"",IF($N735=$E$7,'Extracted info for SC'!$J$6,IF($N735=$D$26,'Extracted info for SC'!$J$7,IF($N735=$E$26,'Extracted info for SC'!$J$8,IF($N735=$F$26,'Extracted info for SC'!$J$9,IF($N735=$G$26,'Extracted info for SC'!$J$10,IF($N735=$H$26,'Extracted info for SC'!$J$11,IF($N735=$I$26,'Extracted info for SC'!$J$12,IF($N735=$J$26,'Extracted info for SC'!$J$13,IF($N735=$K$26,'Extracted info for SC'!$J$14,IF($N735=$L$26,'Extracted info for SC'!$J$15,IF($N735=$M$26,'Extracted info for SC'!$J$16,IF($N735=$N$26,'Extracted info for SC'!$J$17,IF($N735=$O$26,'Extracted info for SC'!$J$18,""))))))))))))))</f>
        <v/>
      </c>
      <c r="Z735" s="155"/>
      <c r="AA735" s="13" t="str">
        <f t="shared" si="294"/>
        <v/>
      </c>
      <c r="AB735" s="155"/>
      <c r="AC735" s="13" t="str">
        <f t="shared" ca="1" si="299"/>
        <v>$AB</v>
      </c>
      <c r="AD735" s="13" t="str" cm="1">
        <f t="array" aca="1" ref="AD735" ca="1">IFERROR(IF((LEFT(INDIRECT("$F"&amp;$S735),4))="GOTS",IF($G735="Organic","GOTS_Organic_raw",(IF($G735="Responsible","GOTS_Responsible",(IF($G735="No Attribute (Conventional)","GOTS_conventional",(IF($G735="Recycled Pre/Post-Consumer","GOTS_pre_post",(IF($G735="In-Conversion","GOTS_in_conversion",(IF($G735="Sustainably Sourced","Sustainably_sourced",""))))))))))),IF($G735="Organic","Organic",(IF($G735="Responsible","Responsible",(IF($G735="No Attribute (Conventional)","No_Attribute_Conventional",(IF($G735="Recycled Pre/Post-Consumer","Recycled_Pre_Post_Consumer",(IF($G735="In-Conversion","In_Conversion",(IF($G735="Recycled Pre-Consumer","Recycled_Pre_Consumer",(IF($G735="Recycled Post-Consumer","Recycled_Post_Consumer",(IF($G735="Sustainably Sourced","Sustainably_sourced","")))))))))))))))),"")</f>
        <v/>
      </c>
      <c r="AE735" s="13" t="e" cm="1">
        <f t="array" aca="1" ref="AE735" ca="1">IF(INDIRECT("$F"&amp;$S735)="","",IF(LEFT(INDIRECT("$F"&amp;$S735),3)="GRS","GRS_RCS_RM",IF((LEFT(INDIRECT("$F"&amp;$S735),3))="RCS","GRS_RCS_RM",IF(INDIRECT("$F"&amp;$S735)="OCS (No Label)","OCS_Conversion_RM",IF(LEFT(INDIRECT("$F"&amp;$S735),3)="OCS","OCS_RM",IF(RIGHT(INDIRECT("$F"&amp;$S735),10)="conversion","GOTS_RM_conversion",IF((LEFT(INDIRECT("$F"&amp;$S735),4))="GOTS","GOTS_RM","Responsible_RM")))))))</f>
        <v>#REF!</v>
      </c>
      <c r="AF735" s="13" t="str" cm="1">
        <f t="array" aca="1" ref="AF735" ca="1">IF($S735="","",INDIRECT("$Z"&amp;$S735))</f>
        <v/>
      </c>
      <c r="AG735" s="155"/>
      <c r="AH735" s="13" t="str" cm="1">
        <f t="array" aca="1" ref="AH735" ca="1">IFERROR(INDIRECT("$ag"&amp;S735),"")</f>
        <v/>
      </c>
      <c r="AI735" s="13" t="e" cm="1">
        <f t="array" aca="1" ref="AI735" ca="1">INDIRECT("O"&amp;S734)</f>
        <v>#REF!</v>
      </c>
      <c r="AJ735" s="13" t="str">
        <f>IF($I735="","",INDEX('Raw Material'!$A$1:$J$75,MATCH(I735,'Raw Material'!$A$1:$A$75,0),(MATCH(G735,'Raw Material'!$A$1:$J$1,0))))</f>
        <v/>
      </c>
      <c r="AK735" s="13" t="str">
        <f t="shared" si="295"/>
        <v>YANLIŞRM</v>
      </c>
      <c r="AL735" s="153" t="str">
        <f t="shared" si="296"/>
        <v/>
      </c>
    </row>
    <row r="736" spans="1:38" ht="16.5" customHeight="1">
      <c r="A736" s="162"/>
      <c r="B736" s="168"/>
      <c r="C736" s="169"/>
      <c r="D736" s="156"/>
      <c r="E736" s="156"/>
      <c r="F736" s="175"/>
      <c r="G736" s="181"/>
      <c r="H736" s="182"/>
      <c r="I736" s="182"/>
      <c r="J736" s="182"/>
      <c r="K736" s="32"/>
      <c r="L736" s="179"/>
      <c r="M736" s="179"/>
      <c r="N736" s="81"/>
      <c r="O736" s="185"/>
      <c r="P736" s="103"/>
      <c r="Q736" s="84" t="str">
        <f t="shared" si="297"/>
        <v/>
      </c>
      <c r="R736" s="159"/>
      <c r="S736" s="28" t="str" cm="1">
        <f t="array" aca="1" ref="S736" ca="1">IF(INDIRECT("A"&amp;114+$U736)&lt;&gt;"",114+$U736,"")</f>
        <v/>
      </c>
      <c r="T736" s="28" t="str">
        <f t="shared" ca="1" si="298"/>
        <v>$B</v>
      </c>
      <c r="U736" s="29">
        <f t="shared" si="304"/>
        <v>612</v>
      </c>
      <c r="V736" s="29">
        <v>51.8333333333374</v>
      </c>
      <c r="W736" s="29">
        <f t="shared" si="305"/>
        <v>51</v>
      </c>
      <c r="X736" s="41" t="str" cm="1">
        <f t="array" aca="1" ref="X736" ca="1">IFERROR(INDEX('PC&amp;PD'!$A$1:$AP$15,ROW('PC&amp;PD'!$A$15),MATCH(INDIRECT(T736),'PC&amp;PD'!$A$1:$AP$1,0)),"")</f>
        <v/>
      </c>
      <c r="Y736" s="13" t="str">
        <f>IF(OR($N736="",$N736=0),"",IF($N736=$E$7,'Extracted info for SC'!$J$6,IF($N736=$D$26,'Extracted info for SC'!$J$7,IF($N736=$E$26,'Extracted info for SC'!$J$8,IF($N736=$F$26,'Extracted info for SC'!$J$9,IF($N736=$G$26,'Extracted info for SC'!$J$10,IF($N736=$H$26,'Extracted info for SC'!$J$11,IF($N736=$I$26,'Extracted info for SC'!$J$12,IF($N736=$J$26,'Extracted info for SC'!$J$13,IF($N736=$K$26,'Extracted info for SC'!$J$14,IF($N736=$L$26,'Extracted info for SC'!$J$15,IF($N736=$M$26,'Extracted info for SC'!$J$16,IF($N736=$N$26,'Extracted info for SC'!$J$17,IF($N736=$O$26,'Extracted info for SC'!$J$18,""))))))))))))))</f>
        <v/>
      </c>
      <c r="Z736" s="155"/>
      <c r="AA736" s="13" t="str">
        <f t="shared" si="294"/>
        <v/>
      </c>
      <c r="AB736" s="155"/>
      <c r="AC736" s="13" t="str">
        <f t="shared" ca="1" si="299"/>
        <v>$AB</v>
      </c>
      <c r="AD736" s="13" t="str" cm="1">
        <f t="array" aca="1" ref="AD736" ca="1">IFERROR(IF((LEFT(INDIRECT("$F"&amp;$S736),4))="GOTS",IF($G736="Organic","GOTS_Organic_raw",(IF($G736="Responsible","GOTS_Responsible",(IF($G736="No Attribute (Conventional)","GOTS_conventional",(IF($G736="Recycled Pre/Post-Consumer","GOTS_pre_post",(IF($G736="In-Conversion","GOTS_in_conversion",(IF($G736="Sustainably Sourced","Sustainably_sourced",""))))))))))),IF($G736="Organic","Organic",(IF($G736="Responsible","Responsible",(IF($G736="No Attribute (Conventional)","No_Attribute_Conventional",(IF($G736="Recycled Pre/Post-Consumer","Recycled_Pre_Post_Consumer",(IF($G736="In-Conversion","In_Conversion",(IF($G736="Recycled Pre-Consumer","Recycled_Pre_Consumer",(IF($G736="Recycled Post-Consumer","Recycled_Post_Consumer",(IF($G736="Sustainably Sourced","Sustainably_sourced","")))))))))))))))),"")</f>
        <v/>
      </c>
      <c r="AE736" s="13" t="e" cm="1">
        <f t="array" aca="1" ref="AE736" ca="1">IF(INDIRECT("$F"&amp;$S736)="","",IF(LEFT(INDIRECT("$F"&amp;$S736),3)="GRS","GRS_RCS_RM",IF((LEFT(INDIRECT("$F"&amp;$S736),3))="RCS","GRS_RCS_RM",IF(INDIRECT("$F"&amp;$S736)="OCS (No Label)","OCS_Conversion_RM",IF(LEFT(INDIRECT("$F"&amp;$S736),3)="OCS","OCS_RM",IF(RIGHT(INDIRECT("$F"&amp;$S736),10)="conversion","GOTS_RM_conversion",IF((LEFT(INDIRECT("$F"&amp;$S736),4))="GOTS","GOTS_RM","Responsible_RM")))))))</f>
        <v>#REF!</v>
      </c>
      <c r="AF736" s="13" t="str" cm="1">
        <f t="array" aca="1" ref="AF736" ca="1">IF($S736="","",INDIRECT("$Z"&amp;$S736))</f>
        <v/>
      </c>
      <c r="AG736" s="155"/>
      <c r="AH736" s="13" t="str" cm="1">
        <f t="array" aca="1" ref="AH736" ca="1">IFERROR(INDIRECT("$ag"&amp;S736),"")</f>
        <v/>
      </c>
      <c r="AI736" s="13" t="e" cm="1">
        <f t="array" aca="1" ref="AI736" ca="1">INDIRECT("O"&amp;S735)</f>
        <v>#REF!</v>
      </c>
      <c r="AJ736" s="13" t="str">
        <f>IF($I736="","",INDEX('Raw Material'!$A$1:$J$75,MATCH(I736,'Raw Material'!$A$1:$A$75,0),(MATCH(G736,'Raw Material'!$A$1:$J$1,0))))</f>
        <v/>
      </c>
      <c r="AK736" s="13" t="str">
        <f t="shared" si="295"/>
        <v>YANLIŞRM</v>
      </c>
      <c r="AL736" s="153" t="str">
        <f t="shared" si="296"/>
        <v/>
      </c>
    </row>
    <row r="737" spans="1:38" ht="16.5" customHeight="1" thickBot="1">
      <c r="A737" s="163"/>
      <c r="B737" s="170"/>
      <c r="C737" s="171"/>
      <c r="D737" s="156"/>
      <c r="E737" s="156"/>
      <c r="F737" s="176"/>
      <c r="G737" s="157"/>
      <c r="H737" s="158"/>
      <c r="I737" s="158"/>
      <c r="J737" s="158"/>
      <c r="K737" s="33"/>
      <c r="L737" s="180"/>
      <c r="M737" s="180"/>
      <c r="N737" s="82"/>
      <c r="O737" s="186"/>
      <c r="P737" s="103"/>
      <c r="Q737" s="84" t="str">
        <f t="shared" si="297"/>
        <v/>
      </c>
      <c r="R737" s="159"/>
      <c r="S737" s="28" t="str" cm="1">
        <f t="array" aca="1" ref="S737" ca="1">IF(INDIRECT("A"&amp;114+$U737)&lt;&gt;"",114+$U737,"")</f>
        <v/>
      </c>
      <c r="T737" s="28" t="str">
        <f t="shared" ca="1" si="298"/>
        <v>$B</v>
      </c>
      <c r="U737" s="29">
        <f t="shared" si="304"/>
        <v>612</v>
      </c>
      <c r="V737" s="29">
        <v>51.9166666666707</v>
      </c>
      <c r="W737" s="29">
        <f t="shared" si="305"/>
        <v>51</v>
      </c>
      <c r="X737" s="41" t="str" cm="1">
        <f t="array" aca="1" ref="X737" ca="1">IFERROR(INDEX('PC&amp;PD'!$A$1:$AP$15,ROW('PC&amp;PD'!$A$15),MATCH(INDIRECT(T737),'PC&amp;PD'!$A$1:$AP$1,0)),"")</f>
        <v/>
      </c>
      <c r="Y737" s="13" t="str">
        <f>IF(OR($N737="",$N737=0),"",IF($N737=$E$7,'Extracted info for SC'!$J$6,IF($N737=$D$26,'Extracted info for SC'!$J$7,IF($N737=$E$26,'Extracted info for SC'!$J$8,IF($N737=$F$26,'Extracted info for SC'!$J$9,IF($N737=$G$26,'Extracted info for SC'!$J$10,IF($N737=$H$26,'Extracted info for SC'!$J$11,IF($N737=$I$26,'Extracted info for SC'!$J$12,IF($N737=$J$26,'Extracted info for SC'!$J$13,IF($N737=$K$26,'Extracted info for SC'!$J$14,IF($N737=$L$26,'Extracted info for SC'!$J$15,IF($N737=$M$26,'Extracted info for SC'!$J$16,IF($N737=$N$26,'Extracted info for SC'!$J$17,IF($N737=$O$26,'Extracted info for SC'!$J$18,""))))))))))))))</f>
        <v/>
      </c>
      <c r="Z737" s="155"/>
      <c r="AA737" s="13" t="str">
        <f t="shared" si="294"/>
        <v/>
      </c>
      <c r="AB737" s="155"/>
      <c r="AC737" s="13" t="str">
        <f t="shared" ca="1" si="299"/>
        <v>$AB</v>
      </c>
      <c r="AD737" s="13" t="str" cm="1">
        <f t="array" aca="1" ref="AD737" ca="1">IFERROR(IF((LEFT(INDIRECT("$F"&amp;$S737),4))="GOTS",IF($G737="Organic","GOTS_Organic_raw",(IF($G737="Responsible","GOTS_Responsible",(IF($G737="No Attribute (Conventional)","GOTS_conventional",(IF($G737="Recycled Pre/Post-Consumer","GOTS_pre_post",(IF($G737="In-Conversion","GOTS_in_conversion",(IF($G737="Sustainably Sourced","Sustainably_sourced",""))))))))))),IF($G737="Organic","Organic",(IF($G737="Responsible","Responsible",(IF($G737="No Attribute (Conventional)","No_Attribute_Conventional",(IF($G737="Recycled Pre/Post-Consumer","Recycled_Pre_Post_Consumer",(IF($G737="In-Conversion","In_Conversion",(IF($G737="Recycled Pre-Consumer","Recycled_Pre_Consumer",(IF($G737="Recycled Post-Consumer","Recycled_Post_Consumer",(IF($G737="Sustainably Sourced","Sustainably_sourced","")))))))))))))))),"")</f>
        <v/>
      </c>
      <c r="AE737" s="13" t="e" cm="1">
        <f t="array" aca="1" ref="AE737" ca="1">IF(INDIRECT("$F"&amp;$S737)="","",IF(LEFT(INDIRECT("$F"&amp;$S737),3)="GRS","GRS_RCS_RM",IF((LEFT(INDIRECT("$F"&amp;$S737),3))="RCS","GRS_RCS_RM",IF(INDIRECT("$F"&amp;$S737)="OCS (No Label)","OCS_Conversion_RM",IF(LEFT(INDIRECT("$F"&amp;$S737),3)="OCS","OCS_RM",IF(RIGHT(INDIRECT("$F"&amp;$S737),10)="conversion","GOTS_RM_conversion",IF((LEFT(INDIRECT("$F"&amp;$S737),4))="GOTS","GOTS_RM","Responsible_RM")))))))</f>
        <v>#REF!</v>
      </c>
      <c r="AF737" s="13" t="str" cm="1">
        <f t="array" aca="1" ref="AF737" ca="1">IF($S737="","",INDIRECT("$Z"&amp;$S737))</f>
        <v/>
      </c>
      <c r="AG737" s="155"/>
      <c r="AH737" s="13" t="str" cm="1">
        <f t="array" aca="1" ref="AH737" ca="1">IFERROR(INDIRECT("$ag"&amp;S737),"")</f>
        <v/>
      </c>
      <c r="AI737" s="13" t="e" cm="1">
        <f t="array" aca="1" ref="AI737" ca="1">INDIRECT("O"&amp;S736)</f>
        <v>#REF!</v>
      </c>
      <c r="AJ737" s="13" t="str">
        <f>IF($I737="","",INDEX('Raw Material'!$A$1:$J$75,MATCH(I737,'Raw Material'!$A$1:$A$75,0),(MATCH(G737,'Raw Material'!$A$1:$J$1,0))))</f>
        <v/>
      </c>
      <c r="AK737" s="13" t="str">
        <f t="shared" si="295"/>
        <v>YANLIŞRM</v>
      </c>
      <c r="AL737" s="153" t="str">
        <f t="shared" si="296"/>
        <v/>
      </c>
    </row>
    <row r="738" spans="1:38" ht="16.5" customHeight="1">
      <c r="A738" s="160" t="str">
        <f>IF(B738="","",COUNTA($B$114:$B738))</f>
        <v/>
      </c>
      <c r="B738" s="164"/>
      <c r="C738" s="165"/>
      <c r="D738" s="183"/>
      <c r="E738" s="183"/>
      <c r="F738" s="172"/>
      <c r="G738" s="212"/>
      <c r="H738" s="206"/>
      <c r="I738" s="206"/>
      <c r="J738" s="206"/>
      <c r="K738" s="31"/>
      <c r="L738" s="177" t="str">
        <f t="shared" ref="L738" si="315">IF(R738="","",LEFT(R738,LEN(R738)-2))</f>
        <v/>
      </c>
      <c r="M738" s="177"/>
      <c r="N738" s="80"/>
      <c r="O738" s="184"/>
      <c r="P738" s="103"/>
      <c r="Q738" s="84" t="str">
        <f t="shared" si="297"/>
        <v/>
      </c>
      <c r="R738" s="159" t="str">
        <f t="shared" ref="R738" si="316">CONCATENATE($Q738,Q739,Q740,Q741,Q742,Q743,$Q744,$Q745,$Q746,$Q747,Q748,Q749)</f>
        <v/>
      </c>
      <c r="S738" s="28" t="str" cm="1">
        <f t="array" aca="1" ref="S738" ca="1">IF(INDIRECT("A"&amp;114+$U738)&lt;&gt;"",114+$U738,"")</f>
        <v/>
      </c>
      <c r="T738" s="28" t="str">
        <f t="shared" ca="1" si="298"/>
        <v>$B</v>
      </c>
      <c r="U738" s="29">
        <f t="shared" si="304"/>
        <v>624</v>
      </c>
      <c r="V738" s="29">
        <v>52.000000000004</v>
      </c>
      <c r="W738" s="29">
        <f t="shared" si="305"/>
        <v>52</v>
      </c>
      <c r="X738" s="41" t="str" cm="1">
        <f t="array" aca="1" ref="X738" ca="1">IFERROR(INDEX('PC&amp;PD'!$A$1:$AP$15,ROW('PC&amp;PD'!$A$15),MATCH(INDIRECT(T738),'PC&amp;PD'!$A$1:$AP$1,0)),"")</f>
        <v/>
      </c>
      <c r="Y738" s="13" t="str">
        <f>IF(OR($N738="",$N738=0),"",IF($N738=$E$7,'Extracted info for SC'!$J$6,IF($N738=$D$26,'Extracted info for SC'!$J$7,IF($N738=$E$26,'Extracted info for SC'!$J$8,IF($N738=$F$26,'Extracted info for SC'!$J$9,IF($N738=$G$26,'Extracted info for SC'!$J$10,IF($N738=$H$26,'Extracted info for SC'!$J$11,IF($N738=$I$26,'Extracted info for SC'!$J$12,IF($N738=$J$26,'Extracted info for SC'!$J$13,IF($N738=$K$26,'Extracted info for SC'!$J$14,IF($N738=$L$26,'Extracted info for SC'!$J$15,IF($N738=$M$26,'Extracted info for SC'!$J$16,IF($N738=$N$26,'Extracted info for SC'!$J$17,IF($N738=$O$26,'Extracted info for SC'!$J$18,""))))))))))))))</f>
        <v/>
      </c>
      <c r="Z738" s="155" t="str">
        <f t="shared" ref="Z738" si="317">IFERROR(IF($F738="OCS 100","OCS (OCS 100)",IF($F738="OCS Blended","OCS (OCS Blended)",IF($F738="OCS (No Label)","OCS (No Label)",IF($F738="RCS 100","RCS (RCS 100)",IF($F738="RCS Blended","RCS (RCS Blended)",IF($F738="GRS","GRS (GRS)",IF($F738="GRS (No Label)", "GRS (No Label)",IF($F738="RDS","RDS (RDS)",IF($F738="RWS","RWS (RWS)",IF($F738="RAS","RAS (RAS)",IF($F738="RMS","RMS (RMS)",IF($F738="GOTS Organic","GOTS (Organic)",IF($F738="GOTS Made with organic","GOTS (Made with Organic)",IF($F738="GOTS Organic - in conversion","GOTS (Organic - In Conversion)",IF($F738="GOTS Made with organic - in conversion","GOTS (Made with Organic - In Conversion)",""))))))))))))))),"")</f>
        <v/>
      </c>
      <c r="AA738" s="13" t="str">
        <f t="shared" si="294"/>
        <v/>
      </c>
      <c r="AB738" s="155" t="str">
        <f t="shared" ref="AB738" si="318">IFERROR(IF($F738="OCS 100", "OCS_100",IF($F738="OCS Blended", "OCS_Blended",IF($F738="OCS (No Label)", "OCS_No_Label",IF($F738="RCS 100", "RCS_100",IF($F738="RCS Blended","RCS_Blended",IF($F738="GRS","GRS",IF($F738="GRS (No Label)", "GRS_No_Label",IF($F738="RDS","RDS",IF($F738="RWS","RWS",IF($F738="RMS","RMS",IF($F738="GOTS Organic","GOTS_Organic",IF($F738="GOTS Made with organic","GOTS_Made_with_organic",IF($F738="GOTS Organic - in conversion","GOTS_Organic_in_Conversion",IF($F738="GOTS Made with organic - in conversion","GOTS_Made_with_Organic_in_Conversion",IF($F738="RAS","RAS",""))))))))))))))),"")</f>
        <v/>
      </c>
      <c r="AC738" s="13" t="str">
        <f t="shared" ca="1" si="299"/>
        <v>$AB</v>
      </c>
      <c r="AD738" s="13" t="str" cm="1">
        <f t="array" aca="1" ref="AD738" ca="1">IFERROR(IF((LEFT(INDIRECT("$F"&amp;$S738),4))="GOTS",IF($G738="Organic","GOTS_Organic_raw",(IF($G738="Responsible","GOTS_Responsible",(IF($G738="No Attribute (Conventional)","GOTS_conventional",(IF($G738="Recycled Pre/Post-Consumer","GOTS_pre_post",(IF($G738="In-Conversion","GOTS_in_conversion",(IF($G738="Sustainably Sourced","Sustainably_sourced",""))))))))))),IF($G738="Organic","Organic",(IF($G738="Responsible","Responsible",(IF($G738="No Attribute (Conventional)","No_Attribute_Conventional",(IF($G738="Recycled Pre/Post-Consumer","Recycled_Pre_Post_Consumer",(IF($G738="In-Conversion","In_Conversion",(IF($G738="Recycled Pre-Consumer","Recycled_Pre_Consumer",(IF($G738="Recycled Post-Consumer","Recycled_Post_Consumer",(IF($G738="Sustainably Sourced","Sustainably_sourced","")))))))))))))))),"")</f>
        <v/>
      </c>
      <c r="AE738" s="13" t="e" cm="1">
        <f t="array" aca="1" ref="AE738" ca="1">IF(INDIRECT("$F"&amp;$S738)="","",IF(LEFT(INDIRECT("$F"&amp;$S738),3)="GRS","GRS_RCS_RM",IF((LEFT(INDIRECT("$F"&amp;$S738),3))="RCS","GRS_RCS_RM",IF(INDIRECT("$F"&amp;$S738)="OCS (No Label)","OCS_Conversion_RM",IF(LEFT(INDIRECT("$F"&amp;$S738),3)="OCS","OCS_RM",IF(RIGHT(INDIRECT("$F"&amp;$S738),10)="conversion","GOTS_RM_conversion",IF((LEFT(INDIRECT("$F"&amp;$S738),4))="GOTS","GOTS_RM","Responsible_RM")))))))</f>
        <v>#REF!</v>
      </c>
      <c r="AF738" s="13" t="str" cm="1">
        <f t="array" aca="1" ref="AF738" ca="1">IF($S738="","",INDIRECT("$Z"&amp;$S738))</f>
        <v/>
      </c>
      <c r="AG738" s="155" t="str">
        <f t="shared" si="314"/>
        <v/>
      </c>
      <c r="AH738" s="13" t="str" cm="1">
        <f t="array" aca="1" ref="AH738" ca="1">IFERROR(INDIRECT("$ag"&amp;S738),"")</f>
        <v/>
      </c>
      <c r="AI738" s="13" t="e" cm="1">
        <f t="array" aca="1" ref="AI738" ca="1">INDIRECT("O"&amp;S737)</f>
        <v>#REF!</v>
      </c>
      <c r="AJ738" s="13" t="str">
        <f>IF($I738="","",INDEX('Raw Material'!$A$1:$J$75,MATCH(I738,'Raw Material'!$A$1:$A$75,0),(MATCH(G738,'Raw Material'!$A$1:$J$1,0))))</f>
        <v/>
      </c>
      <c r="AK738" s="13" t="str">
        <f t="shared" si="295"/>
        <v>YANLIŞRM</v>
      </c>
      <c r="AL738" s="153" t="str">
        <f t="shared" si="296"/>
        <v/>
      </c>
    </row>
    <row r="739" spans="1:38" ht="16.5" customHeight="1">
      <c r="A739" s="161"/>
      <c r="B739" s="166"/>
      <c r="C739" s="167"/>
      <c r="D739" s="156"/>
      <c r="E739" s="156"/>
      <c r="F739" s="173"/>
      <c r="G739" s="181"/>
      <c r="H739" s="182"/>
      <c r="I739" s="182"/>
      <c r="J739" s="182"/>
      <c r="K739" s="32"/>
      <c r="L739" s="178"/>
      <c r="M739" s="178"/>
      <c r="N739" s="81"/>
      <c r="O739" s="185"/>
      <c r="P739" s="103"/>
      <c r="Q739" s="84" t="str">
        <f t="shared" si="297"/>
        <v/>
      </c>
      <c r="R739" s="159"/>
      <c r="S739" s="28" t="str" cm="1">
        <f t="array" aca="1" ref="S739" ca="1">IF(INDIRECT("A"&amp;114+$U739)&lt;&gt;"",114+$U739,"")</f>
        <v/>
      </c>
      <c r="T739" s="28" t="str">
        <f t="shared" ca="1" si="298"/>
        <v>$B</v>
      </c>
      <c r="U739" s="29">
        <f t="shared" si="304"/>
        <v>624</v>
      </c>
      <c r="V739" s="29">
        <v>52.0833333333374</v>
      </c>
      <c r="W739" s="29">
        <f t="shared" si="305"/>
        <v>52</v>
      </c>
      <c r="X739" s="41" t="str" cm="1">
        <f t="array" aca="1" ref="X739" ca="1">IFERROR(INDEX('PC&amp;PD'!$A$1:$AP$15,ROW('PC&amp;PD'!$A$15),MATCH(INDIRECT(T739),'PC&amp;PD'!$A$1:$AP$1,0)),"")</f>
        <v/>
      </c>
      <c r="Y739" s="13" t="str">
        <f>IF(OR($N739="",$N739=0),"",IF($N739=$E$7,'Extracted info for SC'!$J$6,IF($N739=$D$26,'Extracted info for SC'!$J$7,IF($N739=$E$26,'Extracted info for SC'!$J$8,IF($N739=$F$26,'Extracted info for SC'!$J$9,IF($N739=$G$26,'Extracted info for SC'!$J$10,IF($N739=$H$26,'Extracted info for SC'!$J$11,IF($N739=$I$26,'Extracted info for SC'!$J$12,IF($N739=$J$26,'Extracted info for SC'!$J$13,IF($N739=$K$26,'Extracted info for SC'!$J$14,IF($N739=$L$26,'Extracted info for SC'!$J$15,IF($N739=$M$26,'Extracted info for SC'!$J$16,IF($N739=$N$26,'Extracted info for SC'!$J$17,IF($N739=$O$26,'Extracted info for SC'!$J$18,""))))))))))))))</f>
        <v/>
      </c>
      <c r="Z739" s="155"/>
      <c r="AA739" s="13" t="str">
        <f t="shared" si="294"/>
        <v/>
      </c>
      <c r="AB739" s="155"/>
      <c r="AC739" s="13" t="str">
        <f t="shared" ca="1" si="299"/>
        <v>$AB</v>
      </c>
      <c r="AD739" s="13" t="str" cm="1">
        <f t="array" aca="1" ref="AD739" ca="1">IFERROR(IF((LEFT(INDIRECT("$F"&amp;$S739),4))="GOTS",IF($G739="Organic","GOTS_Organic_raw",(IF($G739="Responsible","GOTS_Responsible",(IF($G739="No Attribute (Conventional)","GOTS_conventional",(IF($G739="Recycled Pre/Post-Consumer","GOTS_pre_post",(IF($G739="In-Conversion","GOTS_in_conversion",(IF($G739="Sustainably Sourced","Sustainably_sourced",""))))))))))),IF($G739="Organic","Organic",(IF($G739="Responsible","Responsible",(IF($G739="No Attribute (Conventional)","No_Attribute_Conventional",(IF($G739="Recycled Pre/Post-Consumer","Recycled_Pre_Post_Consumer",(IF($G739="In-Conversion","In_Conversion",(IF($G739="Recycled Pre-Consumer","Recycled_Pre_Consumer",(IF($G739="Recycled Post-Consumer","Recycled_Post_Consumer",(IF($G739="Sustainably Sourced","Sustainably_sourced","")))))))))))))))),"")</f>
        <v/>
      </c>
      <c r="AE739" s="13" t="e" cm="1">
        <f t="array" aca="1" ref="AE739" ca="1">IF(INDIRECT("$F"&amp;$S739)="","",IF(LEFT(INDIRECT("$F"&amp;$S739),3)="GRS","GRS_RCS_RM",IF((LEFT(INDIRECT("$F"&amp;$S739),3))="RCS","GRS_RCS_RM",IF(INDIRECT("$F"&amp;$S739)="OCS (No Label)","OCS_Conversion_RM",IF(LEFT(INDIRECT("$F"&amp;$S739),3)="OCS","OCS_RM",IF(RIGHT(INDIRECT("$F"&amp;$S739),10)="conversion","GOTS_RM_conversion",IF((LEFT(INDIRECT("$F"&amp;$S739),4))="GOTS","GOTS_RM","Responsible_RM")))))))</f>
        <v>#REF!</v>
      </c>
      <c r="AF739" s="13" t="str" cm="1">
        <f t="array" aca="1" ref="AF739" ca="1">IF($S739="","",INDIRECT("$Z"&amp;$S739))</f>
        <v/>
      </c>
      <c r="AG739" s="155"/>
      <c r="AH739" s="13" t="str" cm="1">
        <f t="array" aca="1" ref="AH739" ca="1">IFERROR(INDIRECT("$ag"&amp;S739),"")</f>
        <v/>
      </c>
      <c r="AI739" s="13" t="e" cm="1">
        <f t="array" aca="1" ref="AI739" ca="1">INDIRECT("O"&amp;S738)</f>
        <v>#REF!</v>
      </c>
      <c r="AJ739" s="13" t="str">
        <f>IF($I739="","",INDEX('Raw Material'!$A$1:$J$75,MATCH(I739,'Raw Material'!$A$1:$A$75,0),(MATCH(G739,'Raw Material'!$A$1:$J$1,0))))</f>
        <v/>
      </c>
      <c r="AK739" s="13" t="str">
        <f t="shared" si="295"/>
        <v>YANLIŞRM</v>
      </c>
      <c r="AL739" s="153" t="str">
        <f t="shared" si="296"/>
        <v/>
      </c>
    </row>
    <row r="740" spans="1:38" ht="16.5" customHeight="1">
      <c r="A740" s="161"/>
      <c r="B740" s="166"/>
      <c r="C740" s="167"/>
      <c r="D740" s="156"/>
      <c r="E740" s="156"/>
      <c r="F740" s="173"/>
      <c r="G740" s="181"/>
      <c r="H740" s="182"/>
      <c r="I740" s="182"/>
      <c r="J740" s="182"/>
      <c r="K740" s="32"/>
      <c r="L740" s="178"/>
      <c r="M740" s="178"/>
      <c r="N740" s="81"/>
      <c r="O740" s="185"/>
      <c r="P740" s="103"/>
      <c r="Q740" s="84" t="str">
        <f t="shared" si="297"/>
        <v/>
      </c>
      <c r="R740" s="159"/>
      <c r="S740" s="28" t="str" cm="1">
        <f t="array" aca="1" ref="S740" ca="1">IF(INDIRECT("A"&amp;114+$U740)&lt;&gt;"",114+$U740,"")</f>
        <v/>
      </c>
      <c r="T740" s="28" t="str">
        <f t="shared" ca="1" si="298"/>
        <v>$B</v>
      </c>
      <c r="U740" s="29">
        <f t="shared" si="304"/>
        <v>624</v>
      </c>
      <c r="V740" s="29">
        <v>52.1666666666707</v>
      </c>
      <c r="W740" s="29">
        <f t="shared" si="305"/>
        <v>52</v>
      </c>
      <c r="X740" s="41" t="str" cm="1">
        <f t="array" aca="1" ref="X740" ca="1">IFERROR(INDEX('PC&amp;PD'!$A$1:$AP$15,ROW('PC&amp;PD'!$A$15),MATCH(INDIRECT(T740),'PC&amp;PD'!$A$1:$AP$1,0)),"")</f>
        <v/>
      </c>
      <c r="Y740" s="13" t="str">
        <f>IF(OR($N740="",$N740=0),"",IF($N740=$E$7,'Extracted info for SC'!$J$6,IF($N740=$D$26,'Extracted info for SC'!$J$7,IF($N740=$E$26,'Extracted info for SC'!$J$8,IF($N740=$F$26,'Extracted info for SC'!$J$9,IF($N740=$G$26,'Extracted info for SC'!$J$10,IF($N740=$H$26,'Extracted info for SC'!$J$11,IF($N740=$I$26,'Extracted info for SC'!$J$12,IF($N740=$J$26,'Extracted info for SC'!$J$13,IF($N740=$K$26,'Extracted info for SC'!$J$14,IF($N740=$L$26,'Extracted info for SC'!$J$15,IF($N740=$M$26,'Extracted info for SC'!$J$16,IF($N740=$N$26,'Extracted info for SC'!$J$17,IF($N740=$O$26,'Extracted info for SC'!$J$18,""))))))))))))))</f>
        <v/>
      </c>
      <c r="Z740" s="155"/>
      <c r="AA740" s="13" t="str">
        <f t="shared" si="294"/>
        <v/>
      </c>
      <c r="AB740" s="155"/>
      <c r="AC740" s="13" t="str">
        <f t="shared" ca="1" si="299"/>
        <v>$AB</v>
      </c>
      <c r="AD740" s="13" t="str" cm="1">
        <f t="array" aca="1" ref="AD740" ca="1">IFERROR(IF((LEFT(INDIRECT("$F"&amp;$S740),4))="GOTS",IF($G740="Organic","GOTS_Organic_raw",(IF($G740="Responsible","GOTS_Responsible",(IF($G740="No Attribute (Conventional)","GOTS_conventional",(IF($G740="Recycled Pre/Post-Consumer","GOTS_pre_post",(IF($G740="In-Conversion","GOTS_in_conversion",(IF($G740="Sustainably Sourced","Sustainably_sourced",""))))))))))),IF($G740="Organic","Organic",(IF($G740="Responsible","Responsible",(IF($G740="No Attribute (Conventional)","No_Attribute_Conventional",(IF($G740="Recycled Pre/Post-Consumer","Recycled_Pre_Post_Consumer",(IF($G740="In-Conversion","In_Conversion",(IF($G740="Recycled Pre-Consumer","Recycled_Pre_Consumer",(IF($G740="Recycled Post-Consumer","Recycled_Post_Consumer",(IF($G740="Sustainably Sourced","Sustainably_sourced","")))))))))))))))),"")</f>
        <v/>
      </c>
      <c r="AE740" s="13" t="e" cm="1">
        <f t="array" aca="1" ref="AE740" ca="1">IF(INDIRECT("$F"&amp;$S740)="","",IF(LEFT(INDIRECT("$F"&amp;$S740),3)="GRS","GRS_RCS_RM",IF((LEFT(INDIRECT("$F"&amp;$S740),3))="RCS","GRS_RCS_RM",IF(INDIRECT("$F"&amp;$S740)="OCS (No Label)","OCS_Conversion_RM",IF(LEFT(INDIRECT("$F"&amp;$S740),3)="OCS","OCS_RM",IF(RIGHT(INDIRECT("$F"&amp;$S740),10)="conversion","GOTS_RM_conversion",IF((LEFT(INDIRECT("$F"&amp;$S740),4))="GOTS","GOTS_RM","Responsible_RM")))))))</f>
        <v>#REF!</v>
      </c>
      <c r="AF740" s="13" t="str" cm="1">
        <f t="array" aca="1" ref="AF740" ca="1">IF($S740="","",INDIRECT("$Z"&amp;$S740))</f>
        <v/>
      </c>
      <c r="AG740" s="155"/>
      <c r="AH740" s="13" t="str" cm="1">
        <f t="array" aca="1" ref="AH740" ca="1">IFERROR(INDIRECT("$ag"&amp;S740),"")</f>
        <v/>
      </c>
      <c r="AI740" s="13" t="e" cm="1">
        <f t="array" aca="1" ref="AI740" ca="1">INDIRECT("O"&amp;S739)</f>
        <v>#REF!</v>
      </c>
      <c r="AJ740" s="13" t="str">
        <f>IF($I740="","",INDEX('Raw Material'!$A$1:$J$75,MATCH(I740,'Raw Material'!$A$1:$A$75,0),(MATCH(G740,'Raw Material'!$A$1:$J$1,0))))</f>
        <v/>
      </c>
      <c r="AK740" s="13" t="str">
        <f t="shared" si="295"/>
        <v>YANLIŞRM</v>
      </c>
      <c r="AL740" s="153" t="str">
        <f t="shared" si="296"/>
        <v/>
      </c>
    </row>
    <row r="741" spans="1:38" ht="16.5" customHeight="1">
      <c r="A741" s="161"/>
      <c r="B741" s="166"/>
      <c r="C741" s="167"/>
      <c r="D741" s="156"/>
      <c r="E741" s="156"/>
      <c r="F741" s="174"/>
      <c r="G741" s="181"/>
      <c r="H741" s="182"/>
      <c r="I741" s="182"/>
      <c r="J741" s="182"/>
      <c r="K741" s="32"/>
      <c r="L741" s="178"/>
      <c r="M741" s="178"/>
      <c r="N741" s="81"/>
      <c r="O741" s="185"/>
      <c r="P741" s="103"/>
      <c r="Q741" s="84" t="str">
        <f t="shared" si="297"/>
        <v/>
      </c>
      <c r="R741" s="159"/>
      <c r="S741" s="28" t="str" cm="1">
        <f t="array" aca="1" ref="S741" ca="1">IF(INDIRECT("A"&amp;114+$U741)&lt;&gt;"",114+$U741,"")</f>
        <v/>
      </c>
      <c r="T741" s="28" t="str">
        <f t="shared" ca="1" si="298"/>
        <v>$B</v>
      </c>
      <c r="U741" s="29">
        <f t="shared" si="304"/>
        <v>624</v>
      </c>
      <c r="V741" s="29">
        <v>52.2500000000041</v>
      </c>
      <c r="W741" s="29">
        <f t="shared" si="305"/>
        <v>52</v>
      </c>
      <c r="X741" s="41" t="str" cm="1">
        <f t="array" aca="1" ref="X741" ca="1">IFERROR(INDEX('PC&amp;PD'!$A$1:$AP$15,ROW('PC&amp;PD'!$A$15),MATCH(INDIRECT(T741),'PC&amp;PD'!$A$1:$AP$1,0)),"")</f>
        <v/>
      </c>
      <c r="Y741" s="13" t="str">
        <f>IF(OR($N741="",$N741=0),"",IF($N741=$E$7,'Extracted info for SC'!$J$6,IF($N741=$D$26,'Extracted info for SC'!$J$7,IF($N741=$E$26,'Extracted info for SC'!$J$8,IF($N741=$F$26,'Extracted info for SC'!$J$9,IF($N741=$G$26,'Extracted info for SC'!$J$10,IF($N741=$H$26,'Extracted info for SC'!$J$11,IF($N741=$I$26,'Extracted info for SC'!$J$12,IF($N741=$J$26,'Extracted info for SC'!$J$13,IF($N741=$K$26,'Extracted info for SC'!$J$14,IF($N741=$L$26,'Extracted info for SC'!$J$15,IF($N741=$M$26,'Extracted info for SC'!$J$16,IF($N741=$N$26,'Extracted info for SC'!$J$17,IF($N741=$O$26,'Extracted info for SC'!$J$18,""))))))))))))))</f>
        <v/>
      </c>
      <c r="Z741" s="155"/>
      <c r="AA741" s="13" t="str">
        <f t="shared" si="294"/>
        <v/>
      </c>
      <c r="AB741" s="155"/>
      <c r="AC741" s="13" t="str">
        <f t="shared" ca="1" si="299"/>
        <v>$AB</v>
      </c>
      <c r="AD741" s="13" t="str" cm="1">
        <f t="array" aca="1" ref="AD741" ca="1">IFERROR(IF((LEFT(INDIRECT("$F"&amp;$S741),4))="GOTS",IF($G741="Organic","GOTS_Organic_raw",(IF($G741="Responsible","GOTS_Responsible",(IF($G741="No Attribute (Conventional)","GOTS_conventional",(IF($G741="Recycled Pre/Post-Consumer","GOTS_pre_post",(IF($G741="In-Conversion","GOTS_in_conversion",(IF($G741="Sustainably Sourced","Sustainably_sourced",""))))))))))),IF($G741="Organic","Organic",(IF($G741="Responsible","Responsible",(IF($G741="No Attribute (Conventional)","No_Attribute_Conventional",(IF($G741="Recycled Pre/Post-Consumer","Recycled_Pre_Post_Consumer",(IF($G741="In-Conversion","In_Conversion",(IF($G741="Recycled Pre-Consumer","Recycled_Pre_Consumer",(IF($G741="Recycled Post-Consumer","Recycled_Post_Consumer",(IF($G741="Sustainably Sourced","Sustainably_sourced","")))))))))))))))),"")</f>
        <v/>
      </c>
      <c r="AE741" s="13" t="e" cm="1">
        <f t="array" aca="1" ref="AE741" ca="1">IF(INDIRECT("$F"&amp;$S741)="","",IF(LEFT(INDIRECT("$F"&amp;$S741),3)="GRS","GRS_RCS_RM",IF((LEFT(INDIRECT("$F"&amp;$S741),3))="RCS","GRS_RCS_RM",IF(INDIRECT("$F"&amp;$S741)="OCS (No Label)","OCS_Conversion_RM",IF(LEFT(INDIRECT("$F"&amp;$S741),3)="OCS","OCS_RM",IF(RIGHT(INDIRECT("$F"&amp;$S741),10)="conversion","GOTS_RM_conversion",IF((LEFT(INDIRECT("$F"&amp;$S741),4))="GOTS","GOTS_RM","Responsible_RM")))))))</f>
        <v>#REF!</v>
      </c>
      <c r="AF741" s="13" t="str" cm="1">
        <f t="array" aca="1" ref="AF741" ca="1">IF($S741="","",INDIRECT("$Z"&amp;$S741))</f>
        <v/>
      </c>
      <c r="AG741" s="155"/>
      <c r="AH741" s="13" t="str" cm="1">
        <f t="array" aca="1" ref="AH741" ca="1">IFERROR(INDIRECT("$ag"&amp;S741),"")</f>
        <v/>
      </c>
      <c r="AI741" s="13" t="e" cm="1">
        <f t="array" aca="1" ref="AI741" ca="1">INDIRECT("O"&amp;S740)</f>
        <v>#REF!</v>
      </c>
      <c r="AJ741" s="13" t="str">
        <f>IF($I741="","",INDEX('Raw Material'!$A$1:$J$75,MATCH(I741,'Raw Material'!$A$1:$A$75,0),(MATCH(G741,'Raw Material'!$A$1:$J$1,0))))</f>
        <v/>
      </c>
      <c r="AK741" s="13" t="str">
        <f t="shared" si="295"/>
        <v>YANLIŞRM</v>
      </c>
      <c r="AL741" s="153" t="str">
        <f t="shared" si="296"/>
        <v/>
      </c>
    </row>
    <row r="742" spans="1:38" ht="16.5" customHeight="1">
      <c r="A742" s="161"/>
      <c r="B742" s="166"/>
      <c r="C742" s="167"/>
      <c r="D742" s="156"/>
      <c r="E742" s="156"/>
      <c r="F742" s="174"/>
      <c r="G742" s="181"/>
      <c r="H742" s="182"/>
      <c r="I742" s="182"/>
      <c r="J742" s="182"/>
      <c r="K742" s="32"/>
      <c r="L742" s="178"/>
      <c r="M742" s="178"/>
      <c r="N742" s="81"/>
      <c r="O742" s="185"/>
      <c r="P742" s="103"/>
      <c r="Q742" s="84" t="str">
        <f t="shared" si="297"/>
        <v/>
      </c>
      <c r="R742" s="159"/>
      <c r="S742" s="28" t="str" cm="1">
        <f t="array" aca="1" ref="S742" ca="1">IF(INDIRECT("A"&amp;114+$U742)&lt;&gt;"",114+$U742,"")</f>
        <v/>
      </c>
      <c r="T742" s="28" t="str">
        <f t="shared" ca="1" si="298"/>
        <v>$B</v>
      </c>
      <c r="U742" s="29">
        <f t="shared" si="304"/>
        <v>624</v>
      </c>
      <c r="V742" s="29">
        <v>52.3333333333374</v>
      </c>
      <c r="W742" s="29">
        <f t="shared" si="305"/>
        <v>52</v>
      </c>
      <c r="X742" s="41" t="str" cm="1">
        <f t="array" aca="1" ref="X742" ca="1">IFERROR(INDEX('PC&amp;PD'!$A$1:$AP$15,ROW('PC&amp;PD'!$A$15),MATCH(INDIRECT(T742),'PC&amp;PD'!$A$1:$AP$1,0)),"")</f>
        <v/>
      </c>
      <c r="Y742" s="13" t="str">
        <f>IF(OR($N742="",$N742=0),"",IF($N742=$E$7,'Extracted info for SC'!$J$6,IF($N742=$D$26,'Extracted info for SC'!$J$7,IF($N742=$E$26,'Extracted info for SC'!$J$8,IF($N742=$F$26,'Extracted info for SC'!$J$9,IF($N742=$G$26,'Extracted info for SC'!$J$10,IF($N742=$H$26,'Extracted info for SC'!$J$11,IF($N742=$I$26,'Extracted info for SC'!$J$12,IF($N742=$J$26,'Extracted info for SC'!$J$13,IF($N742=$K$26,'Extracted info for SC'!$J$14,IF($N742=$L$26,'Extracted info for SC'!$J$15,IF($N742=$M$26,'Extracted info for SC'!$J$16,IF($N742=$N$26,'Extracted info for SC'!$J$17,IF($N742=$O$26,'Extracted info for SC'!$J$18,""))))))))))))))</f>
        <v/>
      </c>
      <c r="Z742" s="155"/>
      <c r="AA742" s="13" t="str">
        <f t="shared" si="294"/>
        <v/>
      </c>
      <c r="AB742" s="155"/>
      <c r="AC742" s="13" t="str">
        <f t="shared" ca="1" si="299"/>
        <v>$AB</v>
      </c>
      <c r="AD742" s="13" t="str" cm="1">
        <f t="array" aca="1" ref="AD742" ca="1">IFERROR(IF((LEFT(INDIRECT("$F"&amp;$S742),4))="GOTS",IF($G742="Organic","GOTS_Organic_raw",(IF($G742="Responsible","GOTS_Responsible",(IF($G742="No Attribute (Conventional)","GOTS_conventional",(IF($G742="Recycled Pre/Post-Consumer","GOTS_pre_post",(IF($G742="In-Conversion","GOTS_in_conversion",(IF($G742="Sustainably Sourced","Sustainably_sourced",""))))))))))),IF($G742="Organic","Organic",(IF($G742="Responsible","Responsible",(IF($G742="No Attribute (Conventional)","No_Attribute_Conventional",(IF($G742="Recycled Pre/Post-Consumer","Recycled_Pre_Post_Consumer",(IF($G742="In-Conversion","In_Conversion",(IF($G742="Recycled Pre-Consumer","Recycled_Pre_Consumer",(IF($G742="Recycled Post-Consumer","Recycled_Post_Consumer",(IF($G742="Sustainably Sourced","Sustainably_sourced","")))))))))))))))),"")</f>
        <v/>
      </c>
      <c r="AE742" s="13" t="e" cm="1">
        <f t="array" aca="1" ref="AE742" ca="1">IF(INDIRECT("$F"&amp;$S742)="","",IF(LEFT(INDIRECT("$F"&amp;$S742),3)="GRS","GRS_RCS_RM",IF((LEFT(INDIRECT("$F"&amp;$S742),3))="RCS","GRS_RCS_RM",IF(INDIRECT("$F"&amp;$S742)="OCS (No Label)","OCS_Conversion_RM",IF(LEFT(INDIRECT("$F"&amp;$S742),3)="OCS","OCS_RM",IF(RIGHT(INDIRECT("$F"&amp;$S742),10)="conversion","GOTS_RM_conversion",IF((LEFT(INDIRECT("$F"&amp;$S742),4))="GOTS","GOTS_RM","Responsible_RM")))))))</f>
        <v>#REF!</v>
      </c>
      <c r="AF742" s="13" t="str" cm="1">
        <f t="array" aca="1" ref="AF742" ca="1">IF($S742="","",INDIRECT("$Z"&amp;$S742))</f>
        <v/>
      </c>
      <c r="AG742" s="155"/>
      <c r="AH742" s="13" t="str" cm="1">
        <f t="array" aca="1" ref="AH742" ca="1">IFERROR(INDIRECT("$ag"&amp;S742),"")</f>
        <v/>
      </c>
      <c r="AI742" s="13" t="e" cm="1">
        <f t="array" aca="1" ref="AI742" ca="1">INDIRECT("O"&amp;S741)</f>
        <v>#REF!</v>
      </c>
      <c r="AJ742" s="13" t="str">
        <f>IF($I742="","",INDEX('Raw Material'!$A$1:$J$75,MATCH(I742,'Raw Material'!$A$1:$A$75,0),(MATCH(G742,'Raw Material'!$A$1:$J$1,0))))</f>
        <v/>
      </c>
      <c r="AK742" s="13" t="str">
        <f t="shared" si="295"/>
        <v>YANLIŞRM</v>
      </c>
      <c r="AL742" s="153" t="str">
        <f t="shared" si="296"/>
        <v/>
      </c>
    </row>
    <row r="743" spans="1:38" ht="16.5" customHeight="1">
      <c r="A743" s="161"/>
      <c r="B743" s="166"/>
      <c r="C743" s="167"/>
      <c r="D743" s="156"/>
      <c r="E743" s="156"/>
      <c r="F743" s="174"/>
      <c r="G743" s="181"/>
      <c r="H743" s="182"/>
      <c r="I743" s="182"/>
      <c r="J743" s="182"/>
      <c r="K743" s="32"/>
      <c r="L743" s="178"/>
      <c r="M743" s="178"/>
      <c r="N743" s="81"/>
      <c r="O743" s="185"/>
      <c r="P743" s="103"/>
      <c r="Q743" s="84" t="str">
        <f t="shared" si="297"/>
        <v/>
      </c>
      <c r="R743" s="159"/>
      <c r="S743" s="28" t="str" cm="1">
        <f t="array" aca="1" ref="S743" ca="1">IF(INDIRECT("A"&amp;114+$U743)&lt;&gt;"",114+$U743,"")</f>
        <v/>
      </c>
      <c r="T743" s="28" t="str">
        <f t="shared" ca="1" si="298"/>
        <v>$B</v>
      </c>
      <c r="U743" s="29">
        <f t="shared" si="304"/>
        <v>624</v>
      </c>
      <c r="V743" s="29">
        <v>52.4166666666707</v>
      </c>
      <c r="W743" s="29">
        <f t="shared" si="305"/>
        <v>52</v>
      </c>
      <c r="X743" s="41" t="str" cm="1">
        <f t="array" aca="1" ref="X743" ca="1">IFERROR(INDEX('PC&amp;PD'!$A$1:$AP$15,ROW('PC&amp;PD'!$A$15),MATCH(INDIRECT(T743),'PC&amp;PD'!$A$1:$AP$1,0)),"")</f>
        <v/>
      </c>
      <c r="Y743" s="13" t="str">
        <f>IF(OR($N743="",$N743=0),"",IF($N743=$E$7,'Extracted info for SC'!$J$6,IF($N743=$D$26,'Extracted info for SC'!$J$7,IF($N743=$E$26,'Extracted info for SC'!$J$8,IF($N743=$F$26,'Extracted info for SC'!$J$9,IF($N743=$G$26,'Extracted info for SC'!$J$10,IF($N743=$H$26,'Extracted info for SC'!$J$11,IF($N743=$I$26,'Extracted info for SC'!$J$12,IF($N743=$J$26,'Extracted info for SC'!$J$13,IF($N743=$K$26,'Extracted info for SC'!$J$14,IF($N743=$L$26,'Extracted info for SC'!$J$15,IF($N743=$M$26,'Extracted info for SC'!$J$16,IF($N743=$N$26,'Extracted info for SC'!$J$17,IF($N743=$O$26,'Extracted info for SC'!$J$18,""))))))))))))))</f>
        <v/>
      </c>
      <c r="Z743" s="155"/>
      <c r="AA743" s="13" t="str">
        <f t="shared" si="294"/>
        <v/>
      </c>
      <c r="AB743" s="155"/>
      <c r="AC743" s="13" t="str">
        <f t="shared" ca="1" si="299"/>
        <v>$AB</v>
      </c>
      <c r="AD743" s="13" t="str" cm="1">
        <f t="array" aca="1" ref="AD743" ca="1">IFERROR(IF((LEFT(INDIRECT("$F"&amp;$S743),4))="GOTS",IF($G743="Organic","GOTS_Organic_raw",(IF($G743="Responsible","GOTS_Responsible",(IF($G743="No Attribute (Conventional)","GOTS_conventional",(IF($G743="Recycled Pre/Post-Consumer","GOTS_pre_post",(IF($G743="In-Conversion","GOTS_in_conversion",(IF($G743="Sustainably Sourced","Sustainably_sourced",""))))))))))),IF($G743="Organic","Organic",(IF($G743="Responsible","Responsible",(IF($G743="No Attribute (Conventional)","No_Attribute_Conventional",(IF($G743="Recycled Pre/Post-Consumer","Recycled_Pre_Post_Consumer",(IF($G743="In-Conversion","In_Conversion",(IF($G743="Recycled Pre-Consumer","Recycled_Pre_Consumer",(IF($G743="Recycled Post-Consumer","Recycled_Post_Consumer",(IF($G743="Sustainably Sourced","Sustainably_sourced","")))))))))))))))),"")</f>
        <v/>
      </c>
      <c r="AE743" s="13" t="e" cm="1">
        <f t="array" aca="1" ref="AE743" ca="1">IF(INDIRECT("$F"&amp;$S743)="","",IF(LEFT(INDIRECT("$F"&amp;$S743),3)="GRS","GRS_RCS_RM",IF((LEFT(INDIRECT("$F"&amp;$S743),3))="RCS","GRS_RCS_RM",IF(INDIRECT("$F"&amp;$S743)="OCS (No Label)","OCS_Conversion_RM",IF(LEFT(INDIRECT("$F"&amp;$S743),3)="OCS","OCS_RM",IF(RIGHT(INDIRECT("$F"&amp;$S743),10)="conversion","GOTS_RM_conversion",IF((LEFT(INDIRECT("$F"&amp;$S743),4))="GOTS","GOTS_RM","Responsible_RM")))))))</f>
        <v>#REF!</v>
      </c>
      <c r="AF743" s="13" t="str" cm="1">
        <f t="array" aca="1" ref="AF743" ca="1">IF($S743="","",INDIRECT("$Z"&amp;$S743))</f>
        <v/>
      </c>
      <c r="AG743" s="155"/>
      <c r="AH743" s="13" t="str" cm="1">
        <f t="array" aca="1" ref="AH743" ca="1">IFERROR(INDIRECT("$ag"&amp;S743),"")</f>
        <v/>
      </c>
      <c r="AI743" s="13" t="e" cm="1">
        <f t="array" aca="1" ref="AI743" ca="1">INDIRECT("O"&amp;S742)</f>
        <v>#REF!</v>
      </c>
      <c r="AJ743" s="13" t="str">
        <f>IF($I743="","",INDEX('Raw Material'!$A$1:$J$75,MATCH(I743,'Raw Material'!$A$1:$A$75,0),(MATCH(G743,'Raw Material'!$A$1:$J$1,0))))</f>
        <v/>
      </c>
      <c r="AK743" s="13" t="str">
        <f t="shared" si="295"/>
        <v>YANLIŞRM</v>
      </c>
      <c r="AL743" s="153" t="str">
        <f t="shared" si="296"/>
        <v/>
      </c>
    </row>
    <row r="744" spans="1:38" ht="16.5" customHeight="1">
      <c r="A744" s="162"/>
      <c r="B744" s="168"/>
      <c r="C744" s="169"/>
      <c r="D744" s="156"/>
      <c r="E744" s="156"/>
      <c r="F744" s="175"/>
      <c r="G744" s="181"/>
      <c r="H744" s="182"/>
      <c r="I744" s="182"/>
      <c r="J744" s="182"/>
      <c r="K744" s="32"/>
      <c r="L744" s="179"/>
      <c r="M744" s="179"/>
      <c r="N744" s="81"/>
      <c r="O744" s="185"/>
      <c r="P744" s="103"/>
      <c r="Q744" s="84" t="str">
        <f t="shared" si="297"/>
        <v/>
      </c>
      <c r="R744" s="159"/>
      <c r="S744" s="28" t="str" cm="1">
        <f t="array" aca="1" ref="S744" ca="1">IF(INDIRECT("A"&amp;114+$U744)&lt;&gt;"",114+$U744,"")</f>
        <v/>
      </c>
      <c r="T744" s="28" t="str">
        <f t="shared" ca="1" si="298"/>
        <v>$B</v>
      </c>
      <c r="U744" s="29">
        <f t="shared" si="304"/>
        <v>624</v>
      </c>
      <c r="V744" s="29">
        <v>52.5000000000041</v>
      </c>
      <c r="W744" s="29">
        <f t="shared" si="305"/>
        <v>52</v>
      </c>
      <c r="X744" s="41" t="str" cm="1">
        <f t="array" aca="1" ref="X744" ca="1">IFERROR(INDEX('PC&amp;PD'!$A$1:$AP$15,ROW('PC&amp;PD'!$A$15),MATCH(INDIRECT(T744),'PC&amp;PD'!$A$1:$AP$1,0)),"")</f>
        <v/>
      </c>
      <c r="Y744" s="13" t="str">
        <f>IF(OR($N744="",$N744=0),"",IF($N744=$E$7,'Extracted info for SC'!$J$6,IF($N744=$D$26,'Extracted info for SC'!$J$7,IF($N744=$E$26,'Extracted info for SC'!$J$8,IF($N744=$F$26,'Extracted info for SC'!$J$9,IF($N744=$G$26,'Extracted info for SC'!$J$10,IF($N744=$H$26,'Extracted info for SC'!$J$11,IF($N744=$I$26,'Extracted info for SC'!$J$12,IF($N744=$J$26,'Extracted info for SC'!$J$13,IF($N744=$K$26,'Extracted info for SC'!$J$14,IF($N744=$L$26,'Extracted info for SC'!$J$15,IF($N744=$M$26,'Extracted info for SC'!$J$16,IF($N744=$N$26,'Extracted info for SC'!$J$17,IF($N744=$O$26,'Extracted info for SC'!$J$18,""))))))))))))))</f>
        <v/>
      </c>
      <c r="Z744" s="155"/>
      <c r="AA744" s="13" t="str">
        <f t="shared" si="294"/>
        <v/>
      </c>
      <c r="AB744" s="155"/>
      <c r="AC744" s="13" t="str">
        <f t="shared" ca="1" si="299"/>
        <v>$AB</v>
      </c>
      <c r="AD744" s="13" t="str" cm="1">
        <f t="array" aca="1" ref="AD744" ca="1">IFERROR(IF((LEFT(INDIRECT("$F"&amp;$S744),4))="GOTS",IF($G744="Organic","GOTS_Organic_raw",(IF($G744="Responsible","GOTS_Responsible",(IF($G744="No Attribute (Conventional)","GOTS_conventional",(IF($G744="Recycled Pre/Post-Consumer","GOTS_pre_post",(IF($G744="In-Conversion","GOTS_in_conversion",(IF($G744="Sustainably Sourced","Sustainably_sourced",""))))))))))),IF($G744="Organic","Organic",(IF($G744="Responsible","Responsible",(IF($G744="No Attribute (Conventional)","No_Attribute_Conventional",(IF($G744="Recycled Pre/Post-Consumer","Recycled_Pre_Post_Consumer",(IF($G744="In-Conversion","In_Conversion",(IF($G744="Recycled Pre-Consumer","Recycled_Pre_Consumer",(IF($G744="Recycled Post-Consumer","Recycled_Post_Consumer",(IF($G744="Sustainably Sourced","Sustainably_sourced","")))))))))))))))),"")</f>
        <v/>
      </c>
      <c r="AE744" s="13" t="e" cm="1">
        <f t="array" aca="1" ref="AE744" ca="1">IF(INDIRECT("$F"&amp;$S744)="","",IF(LEFT(INDIRECT("$F"&amp;$S744),3)="GRS","GRS_RCS_RM",IF((LEFT(INDIRECT("$F"&amp;$S744),3))="RCS","GRS_RCS_RM",IF(INDIRECT("$F"&amp;$S744)="OCS (No Label)","OCS_Conversion_RM",IF(LEFT(INDIRECT("$F"&amp;$S744),3)="OCS","OCS_RM",IF(RIGHT(INDIRECT("$F"&amp;$S744),10)="conversion","GOTS_RM_conversion",IF((LEFT(INDIRECT("$F"&amp;$S744),4))="GOTS","GOTS_RM","Responsible_RM")))))))</f>
        <v>#REF!</v>
      </c>
      <c r="AF744" s="13" t="str" cm="1">
        <f t="array" aca="1" ref="AF744" ca="1">IF($S744="","",INDIRECT("$Z"&amp;$S744))</f>
        <v/>
      </c>
      <c r="AG744" s="155"/>
      <c r="AH744" s="13" t="str" cm="1">
        <f t="array" aca="1" ref="AH744" ca="1">IFERROR(INDIRECT("$ag"&amp;S744),"")</f>
        <v/>
      </c>
      <c r="AI744" s="13" t="e" cm="1">
        <f t="array" aca="1" ref="AI744" ca="1">INDIRECT("O"&amp;S743)</f>
        <v>#REF!</v>
      </c>
      <c r="AJ744" s="13" t="str">
        <f>IF($I744="","",INDEX('Raw Material'!$A$1:$J$75,MATCH(I744,'Raw Material'!$A$1:$A$75,0),(MATCH(G744,'Raw Material'!$A$1:$J$1,0))))</f>
        <v/>
      </c>
      <c r="AK744" s="13" t="str">
        <f t="shared" si="295"/>
        <v>YANLIŞRM</v>
      </c>
      <c r="AL744" s="153" t="str">
        <f t="shared" si="296"/>
        <v/>
      </c>
    </row>
    <row r="745" spans="1:38" ht="16.5" customHeight="1">
      <c r="A745" s="162"/>
      <c r="B745" s="168"/>
      <c r="C745" s="169"/>
      <c r="D745" s="156"/>
      <c r="E745" s="156"/>
      <c r="F745" s="175"/>
      <c r="G745" s="181"/>
      <c r="H745" s="182"/>
      <c r="I745" s="182"/>
      <c r="J745" s="182"/>
      <c r="K745" s="32"/>
      <c r="L745" s="179"/>
      <c r="M745" s="179"/>
      <c r="N745" s="81"/>
      <c r="O745" s="185"/>
      <c r="P745" s="103"/>
      <c r="Q745" s="84" t="str">
        <f t="shared" si="297"/>
        <v/>
      </c>
      <c r="R745" s="159"/>
      <c r="S745" s="28" t="str" cm="1">
        <f t="array" aca="1" ref="S745" ca="1">IF(INDIRECT("A"&amp;114+$U745)&lt;&gt;"",114+$U745,"")</f>
        <v/>
      </c>
      <c r="T745" s="28" t="str">
        <f t="shared" ca="1" si="298"/>
        <v>$B</v>
      </c>
      <c r="U745" s="29">
        <f t="shared" si="304"/>
        <v>624</v>
      </c>
      <c r="V745" s="29">
        <v>52.5833333333374</v>
      </c>
      <c r="W745" s="29">
        <f t="shared" si="305"/>
        <v>52</v>
      </c>
      <c r="X745" s="41" t="str" cm="1">
        <f t="array" aca="1" ref="X745" ca="1">IFERROR(INDEX('PC&amp;PD'!$A$1:$AP$15,ROW('PC&amp;PD'!$A$15),MATCH(INDIRECT(T745),'PC&amp;PD'!$A$1:$AP$1,0)),"")</f>
        <v/>
      </c>
      <c r="Y745" s="13" t="str">
        <f>IF(OR($N745="",$N745=0),"",IF($N745=$E$7,'Extracted info for SC'!$J$6,IF($N745=$D$26,'Extracted info for SC'!$J$7,IF($N745=$E$26,'Extracted info for SC'!$J$8,IF($N745=$F$26,'Extracted info for SC'!$J$9,IF($N745=$G$26,'Extracted info for SC'!$J$10,IF($N745=$H$26,'Extracted info for SC'!$J$11,IF($N745=$I$26,'Extracted info for SC'!$J$12,IF($N745=$J$26,'Extracted info for SC'!$J$13,IF($N745=$K$26,'Extracted info for SC'!$J$14,IF($N745=$L$26,'Extracted info for SC'!$J$15,IF($N745=$M$26,'Extracted info for SC'!$J$16,IF($N745=$N$26,'Extracted info for SC'!$J$17,IF($N745=$O$26,'Extracted info for SC'!$J$18,""))))))))))))))</f>
        <v/>
      </c>
      <c r="Z745" s="155"/>
      <c r="AA745" s="13" t="str">
        <f t="shared" si="294"/>
        <v/>
      </c>
      <c r="AB745" s="155"/>
      <c r="AC745" s="13" t="str">
        <f t="shared" ca="1" si="299"/>
        <v>$AB</v>
      </c>
      <c r="AD745" s="13" t="str" cm="1">
        <f t="array" aca="1" ref="AD745" ca="1">IFERROR(IF((LEFT(INDIRECT("$F"&amp;$S745),4))="GOTS",IF($G745="Organic","GOTS_Organic_raw",(IF($G745="Responsible","GOTS_Responsible",(IF($G745="No Attribute (Conventional)","GOTS_conventional",(IF($G745="Recycled Pre/Post-Consumer","GOTS_pre_post",(IF($G745="In-Conversion","GOTS_in_conversion",(IF($G745="Sustainably Sourced","Sustainably_sourced",""))))))))))),IF($G745="Organic","Organic",(IF($G745="Responsible","Responsible",(IF($G745="No Attribute (Conventional)","No_Attribute_Conventional",(IF($G745="Recycled Pre/Post-Consumer","Recycled_Pre_Post_Consumer",(IF($G745="In-Conversion","In_Conversion",(IF($G745="Recycled Pre-Consumer","Recycled_Pre_Consumer",(IF($G745="Recycled Post-Consumer","Recycled_Post_Consumer",(IF($G745="Sustainably Sourced","Sustainably_sourced","")))))))))))))))),"")</f>
        <v/>
      </c>
      <c r="AE745" s="13" t="e" cm="1">
        <f t="array" aca="1" ref="AE745" ca="1">IF(INDIRECT("$F"&amp;$S745)="","",IF(LEFT(INDIRECT("$F"&amp;$S745),3)="GRS","GRS_RCS_RM",IF((LEFT(INDIRECT("$F"&amp;$S745),3))="RCS","GRS_RCS_RM",IF(INDIRECT("$F"&amp;$S745)="OCS (No Label)","OCS_Conversion_RM",IF(LEFT(INDIRECT("$F"&amp;$S745),3)="OCS","OCS_RM",IF(RIGHT(INDIRECT("$F"&amp;$S745),10)="conversion","GOTS_RM_conversion",IF((LEFT(INDIRECT("$F"&amp;$S745),4))="GOTS","GOTS_RM","Responsible_RM")))))))</f>
        <v>#REF!</v>
      </c>
      <c r="AF745" s="13" t="str" cm="1">
        <f t="array" aca="1" ref="AF745" ca="1">IF($S745="","",INDIRECT("$Z"&amp;$S745))</f>
        <v/>
      </c>
      <c r="AG745" s="155"/>
      <c r="AH745" s="13" t="str" cm="1">
        <f t="array" aca="1" ref="AH745" ca="1">IFERROR(INDIRECT("$ag"&amp;S745),"")</f>
        <v/>
      </c>
      <c r="AI745" s="13" t="e" cm="1">
        <f t="array" aca="1" ref="AI745" ca="1">INDIRECT("O"&amp;S744)</f>
        <v>#REF!</v>
      </c>
      <c r="AJ745" s="13" t="str">
        <f>IF($I745="","",INDEX('Raw Material'!$A$1:$J$75,MATCH(I745,'Raw Material'!$A$1:$A$75,0),(MATCH(G745,'Raw Material'!$A$1:$J$1,0))))</f>
        <v/>
      </c>
      <c r="AK745" s="13" t="str">
        <f t="shared" si="295"/>
        <v>YANLIŞRM</v>
      </c>
      <c r="AL745" s="153" t="str">
        <f t="shared" si="296"/>
        <v/>
      </c>
    </row>
    <row r="746" spans="1:38" ht="16.5" customHeight="1">
      <c r="A746" s="162"/>
      <c r="B746" s="168"/>
      <c r="C746" s="169"/>
      <c r="D746" s="156"/>
      <c r="E746" s="156"/>
      <c r="F746" s="175"/>
      <c r="G746" s="181"/>
      <c r="H746" s="182"/>
      <c r="I746" s="182"/>
      <c r="J746" s="182"/>
      <c r="K746" s="32"/>
      <c r="L746" s="179"/>
      <c r="M746" s="179"/>
      <c r="N746" s="81"/>
      <c r="O746" s="185"/>
      <c r="P746" s="103"/>
      <c r="Q746" s="84" t="str">
        <f t="shared" si="297"/>
        <v/>
      </c>
      <c r="R746" s="159"/>
      <c r="S746" s="28" t="str" cm="1">
        <f t="array" aca="1" ref="S746" ca="1">IF(INDIRECT("A"&amp;114+$U746)&lt;&gt;"",114+$U746,"")</f>
        <v/>
      </c>
      <c r="T746" s="28" t="str">
        <f t="shared" ca="1" si="298"/>
        <v>$B</v>
      </c>
      <c r="U746" s="29">
        <f t="shared" si="304"/>
        <v>624</v>
      </c>
      <c r="V746" s="29">
        <v>52.6666666666707</v>
      </c>
      <c r="W746" s="29">
        <f t="shared" si="305"/>
        <v>52</v>
      </c>
      <c r="X746" s="41" t="str" cm="1">
        <f t="array" aca="1" ref="X746" ca="1">IFERROR(INDEX('PC&amp;PD'!$A$1:$AP$15,ROW('PC&amp;PD'!$A$15),MATCH(INDIRECT(T746),'PC&amp;PD'!$A$1:$AP$1,0)),"")</f>
        <v/>
      </c>
      <c r="Y746" s="13" t="str">
        <f>IF(OR($N746="",$N746=0),"",IF($N746=$E$7,'Extracted info for SC'!$J$6,IF($N746=$D$26,'Extracted info for SC'!$J$7,IF($N746=$E$26,'Extracted info for SC'!$J$8,IF($N746=$F$26,'Extracted info for SC'!$J$9,IF($N746=$G$26,'Extracted info for SC'!$J$10,IF($N746=$H$26,'Extracted info for SC'!$J$11,IF($N746=$I$26,'Extracted info for SC'!$J$12,IF($N746=$J$26,'Extracted info for SC'!$J$13,IF($N746=$K$26,'Extracted info for SC'!$J$14,IF($N746=$L$26,'Extracted info for SC'!$J$15,IF($N746=$M$26,'Extracted info for SC'!$J$16,IF($N746=$N$26,'Extracted info for SC'!$J$17,IF($N746=$O$26,'Extracted info for SC'!$J$18,""))))))))))))))</f>
        <v/>
      </c>
      <c r="Z746" s="155"/>
      <c r="AA746" s="13" t="str">
        <f t="shared" si="294"/>
        <v/>
      </c>
      <c r="AB746" s="155"/>
      <c r="AC746" s="13" t="str">
        <f t="shared" ca="1" si="299"/>
        <v>$AB</v>
      </c>
      <c r="AD746" s="13" t="str" cm="1">
        <f t="array" aca="1" ref="AD746" ca="1">IFERROR(IF((LEFT(INDIRECT("$F"&amp;$S746),4))="GOTS",IF($G746="Organic","GOTS_Organic_raw",(IF($G746="Responsible","GOTS_Responsible",(IF($G746="No Attribute (Conventional)","GOTS_conventional",(IF($G746="Recycled Pre/Post-Consumer","GOTS_pre_post",(IF($G746="In-Conversion","GOTS_in_conversion",(IF($G746="Sustainably Sourced","Sustainably_sourced",""))))))))))),IF($G746="Organic","Organic",(IF($G746="Responsible","Responsible",(IF($G746="No Attribute (Conventional)","No_Attribute_Conventional",(IF($G746="Recycled Pre/Post-Consumer","Recycled_Pre_Post_Consumer",(IF($G746="In-Conversion","In_Conversion",(IF($G746="Recycled Pre-Consumer","Recycled_Pre_Consumer",(IF($G746="Recycled Post-Consumer","Recycled_Post_Consumer",(IF($G746="Sustainably Sourced","Sustainably_sourced","")))))))))))))))),"")</f>
        <v/>
      </c>
      <c r="AE746" s="13" t="e" cm="1">
        <f t="array" aca="1" ref="AE746" ca="1">IF(INDIRECT("$F"&amp;$S746)="","",IF(LEFT(INDIRECT("$F"&amp;$S746),3)="GRS","GRS_RCS_RM",IF((LEFT(INDIRECT("$F"&amp;$S746),3))="RCS","GRS_RCS_RM",IF(INDIRECT("$F"&amp;$S746)="OCS (No Label)","OCS_Conversion_RM",IF(LEFT(INDIRECT("$F"&amp;$S746),3)="OCS","OCS_RM",IF(RIGHT(INDIRECT("$F"&amp;$S746),10)="conversion","GOTS_RM_conversion",IF((LEFT(INDIRECT("$F"&amp;$S746),4))="GOTS","GOTS_RM","Responsible_RM")))))))</f>
        <v>#REF!</v>
      </c>
      <c r="AF746" s="13" t="str" cm="1">
        <f t="array" aca="1" ref="AF746" ca="1">IF($S746="","",INDIRECT("$Z"&amp;$S746))</f>
        <v/>
      </c>
      <c r="AG746" s="155"/>
      <c r="AH746" s="13" t="str" cm="1">
        <f t="array" aca="1" ref="AH746" ca="1">IFERROR(INDIRECT("$ag"&amp;S746),"")</f>
        <v/>
      </c>
      <c r="AI746" s="13" t="e" cm="1">
        <f t="array" aca="1" ref="AI746" ca="1">INDIRECT("O"&amp;S745)</f>
        <v>#REF!</v>
      </c>
      <c r="AJ746" s="13" t="str">
        <f>IF($I746="","",INDEX('Raw Material'!$A$1:$J$75,MATCH(I746,'Raw Material'!$A$1:$A$75,0),(MATCH(G746,'Raw Material'!$A$1:$J$1,0))))</f>
        <v/>
      </c>
      <c r="AK746" s="13" t="str">
        <f t="shared" si="295"/>
        <v>YANLIŞRM</v>
      </c>
      <c r="AL746" s="153" t="str">
        <f t="shared" si="296"/>
        <v/>
      </c>
    </row>
    <row r="747" spans="1:38" ht="16.5" customHeight="1">
      <c r="A747" s="162"/>
      <c r="B747" s="168"/>
      <c r="C747" s="169"/>
      <c r="D747" s="156"/>
      <c r="E747" s="156"/>
      <c r="F747" s="175"/>
      <c r="G747" s="181"/>
      <c r="H747" s="182"/>
      <c r="I747" s="182"/>
      <c r="J747" s="182"/>
      <c r="K747" s="32"/>
      <c r="L747" s="179"/>
      <c r="M747" s="179"/>
      <c r="N747" s="81"/>
      <c r="O747" s="185"/>
      <c r="P747" s="103"/>
      <c r="Q747" s="84" t="str">
        <f t="shared" si="297"/>
        <v/>
      </c>
      <c r="R747" s="159"/>
      <c r="S747" s="28" t="str" cm="1">
        <f t="array" aca="1" ref="S747" ca="1">IF(INDIRECT("A"&amp;114+$U747)&lt;&gt;"",114+$U747,"")</f>
        <v/>
      </c>
      <c r="T747" s="28" t="str">
        <f t="shared" ca="1" si="298"/>
        <v>$B</v>
      </c>
      <c r="U747" s="29">
        <f t="shared" si="304"/>
        <v>624</v>
      </c>
      <c r="V747" s="29">
        <v>52.7500000000041</v>
      </c>
      <c r="W747" s="29">
        <f t="shared" si="305"/>
        <v>52</v>
      </c>
      <c r="X747" s="41" t="str" cm="1">
        <f t="array" aca="1" ref="X747" ca="1">IFERROR(INDEX('PC&amp;PD'!$A$1:$AP$15,ROW('PC&amp;PD'!$A$15),MATCH(INDIRECT(T747),'PC&amp;PD'!$A$1:$AP$1,0)),"")</f>
        <v/>
      </c>
      <c r="Y747" s="13" t="str">
        <f>IF(OR($N747="",$N747=0),"",IF($N747=$E$7,'Extracted info for SC'!$J$6,IF($N747=$D$26,'Extracted info for SC'!$J$7,IF($N747=$E$26,'Extracted info for SC'!$J$8,IF($N747=$F$26,'Extracted info for SC'!$J$9,IF($N747=$G$26,'Extracted info for SC'!$J$10,IF($N747=$H$26,'Extracted info for SC'!$J$11,IF($N747=$I$26,'Extracted info for SC'!$J$12,IF($N747=$J$26,'Extracted info for SC'!$J$13,IF($N747=$K$26,'Extracted info for SC'!$J$14,IF($N747=$L$26,'Extracted info for SC'!$J$15,IF($N747=$M$26,'Extracted info for SC'!$J$16,IF($N747=$N$26,'Extracted info for SC'!$J$17,IF($N747=$O$26,'Extracted info for SC'!$J$18,""))))))))))))))</f>
        <v/>
      </c>
      <c r="Z747" s="155"/>
      <c r="AA747" s="13" t="str">
        <f t="shared" si="294"/>
        <v/>
      </c>
      <c r="AB747" s="155"/>
      <c r="AC747" s="13" t="str">
        <f t="shared" ca="1" si="299"/>
        <v>$AB</v>
      </c>
      <c r="AD747" s="13" t="str" cm="1">
        <f t="array" aca="1" ref="AD747" ca="1">IFERROR(IF((LEFT(INDIRECT("$F"&amp;$S747),4))="GOTS",IF($G747="Organic","GOTS_Organic_raw",(IF($G747="Responsible","GOTS_Responsible",(IF($G747="No Attribute (Conventional)","GOTS_conventional",(IF($G747="Recycled Pre/Post-Consumer","GOTS_pre_post",(IF($G747="In-Conversion","GOTS_in_conversion",(IF($G747="Sustainably Sourced","Sustainably_sourced",""))))))))))),IF($G747="Organic","Organic",(IF($G747="Responsible","Responsible",(IF($G747="No Attribute (Conventional)","No_Attribute_Conventional",(IF($G747="Recycled Pre/Post-Consumer","Recycled_Pre_Post_Consumer",(IF($G747="In-Conversion","In_Conversion",(IF($G747="Recycled Pre-Consumer","Recycled_Pre_Consumer",(IF($G747="Recycled Post-Consumer","Recycled_Post_Consumer",(IF($G747="Sustainably Sourced","Sustainably_sourced","")))))))))))))))),"")</f>
        <v/>
      </c>
      <c r="AE747" s="13" t="e" cm="1">
        <f t="array" aca="1" ref="AE747" ca="1">IF(INDIRECT("$F"&amp;$S747)="","",IF(LEFT(INDIRECT("$F"&amp;$S747),3)="GRS","GRS_RCS_RM",IF((LEFT(INDIRECT("$F"&amp;$S747),3))="RCS","GRS_RCS_RM",IF(INDIRECT("$F"&amp;$S747)="OCS (No Label)","OCS_Conversion_RM",IF(LEFT(INDIRECT("$F"&amp;$S747),3)="OCS","OCS_RM",IF(RIGHT(INDIRECT("$F"&amp;$S747),10)="conversion","GOTS_RM_conversion",IF((LEFT(INDIRECT("$F"&amp;$S747),4))="GOTS","GOTS_RM","Responsible_RM")))))))</f>
        <v>#REF!</v>
      </c>
      <c r="AF747" s="13" t="str" cm="1">
        <f t="array" aca="1" ref="AF747" ca="1">IF($S747="","",INDIRECT("$Z"&amp;$S747))</f>
        <v/>
      </c>
      <c r="AG747" s="155"/>
      <c r="AH747" s="13" t="str" cm="1">
        <f t="array" aca="1" ref="AH747" ca="1">IFERROR(INDIRECT("$ag"&amp;S747),"")</f>
        <v/>
      </c>
      <c r="AI747" s="13" t="e" cm="1">
        <f t="array" aca="1" ref="AI747" ca="1">INDIRECT("O"&amp;S746)</f>
        <v>#REF!</v>
      </c>
      <c r="AJ747" s="13" t="str">
        <f>IF($I747="","",INDEX('Raw Material'!$A$1:$J$75,MATCH(I747,'Raw Material'!$A$1:$A$75,0),(MATCH(G747,'Raw Material'!$A$1:$J$1,0))))</f>
        <v/>
      </c>
      <c r="AK747" s="13" t="str">
        <f t="shared" si="295"/>
        <v>YANLIŞRM</v>
      </c>
      <c r="AL747" s="153" t="str">
        <f t="shared" si="296"/>
        <v/>
      </c>
    </row>
    <row r="748" spans="1:38" ht="16.5" customHeight="1">
      <c r="A748" s="162"/>
      <c r="B748" s="168"/>
      <c r="C748" s="169"/>
      <c r="D748" s="156"/>
      <c r="E748" s="156"/>
      <c r="F748" s="175"/>
      <c r="G748" s="181"/>
      <c r="H748" s="182"/>
      <c r="I748" s="182"/>
      <c r="J748" s="182"/>
      <c r="K748" s="32"/>
      <c r="L748" s="179"/>
      <c r="M748" s="179"/>
      <c r="N748" s="81"/>
      <c r="O748" s="185"/>
      <c r="P748" s="103"/>
      <c r="Q748" s="84" t="str">
        <f t="shared" si="297"/>
        <v/>
      </c>
      <c r="R748" s="159"/>
      <c r="S748" s="28" t="str" cm="1">
        <f t="array" aca="1" ref="S748" ca="1">IF(INDIRECT("A"&amp;114+$U748)&lt;&gt;"",114+$U748,"")</f>
        <v/>
      </c>
      <c r="T748" s="28" t="str">
        <f t="shared" ca="1" si="298"/>
        <v>$B</v>
      </c>
      <c r="U748" s="29">
        <f t="shared" si="304"/>
        <v>624</v>
      </c>
      <c r="V748" s="29">
        <v>52.8333333333374</v>
      </c>
      <c r="W748" s="29">
        <f t="shared" si="305"/>
        <v>52</v>
      </c>
      <c r="X748" s="41" t="str" cm="1">
        <f t="array" aca="1" ref="X748" ca="1">IFERROR(INDEX('PC&amp;PD'!$A$1:$AP$15,ROW('PC&amp;PD'!$A$15),MATCH(INDIRECT(T748),'PC&amp;PD'!$A$1:$AP$1,0)),"")</f>
        <v/>
      </c>
      <c r="Y748" s="13" t="str">
        <f>IF(OR($N748="",$N748=0),"",IF($N748=$E$7,'Extracted info for SC'!$J$6,IF($N748=$D$26,'Extracted info for SC'!$J$7,IF($N748=$E$26,'Extracted info for SC'!$J$8,IF($N748=$F$26,'Extracted info for SC'!$J$9,IF($N748=$G$26,'Extracted info for SC'!$J$10,IF($N748=$H$26,'Extracted info for SC'!$J$11,IF($N748=$I$26,'Extracted info for SC'!$J$12,IF($N748=$J$26,'Extracted info for SC'!$J$13,IF($N748=$K$26,'Extracted info for SC'!$J$14,IF($N748=$L$26,'Extracted info for SC'!$J$15,IF($N748=$M$26,'Extracted info for SC'!$J$16,IF($N748=$N$26,'Extracted info for SC'!$J$17,IF($N748=$O$26,'Extracted info for SC'!$J$18,""))))))))))))))</f>
        <v/>
      </c>
      <c r="Z748" s="155"/>
      <c r="AA748" s="13" t="str">
        <f t="shared" si="294"/>
        <v/>
      </c>
      <c r="AB748" s="155"/>
      <c r="AC748" s="13" t="str">
        <f t="shared" ca="1" si="299"/>
        <v>$AB</v>
      </c>
      <c r="AD748" s="13" t="str" cm="1">
        <f t="array" aca="1" ref="AD748" ca="1">IFERROR(IF((LEFT(INDIRECT("$F"&amp;$S748),4))="GOTS",IF($G748="Organic","GOTS_Organic_raw",(IF($G748="Responsible","GOTS_Responsible",(IF($G748="No Attribute (Conventional)","GOTS_conventional",(IF($G748="Recycled Pre/Post-Consumer","GOTS_pre_post",(IF($G748="In-Conversion","GOTS_in_conversion",(IF($G748="Sustainably Sourced","Sustainably_sourced",""))))))))))),IF($G748="Organic","Organic",(IF($G748="Responsible","Responsible",(IF($G748="No Attribute (Conventional)","No_Attribute_Conventional",(IF($G748="Recycled Pre/Post-Consumer","Recycled_Pre_Post_Consumer",(IF($G748="In-Conversion","In_Conversion",(IF($G748="Recycled Pre-Consumer","Recycled_Pre_Consumer",(IF($G748="Recycled Post-Consumer","Recycled_Post_Consumer",(IF($G748="Sustainably Sourced","Sustainably_sourced","")))))))))))))))),"")</f>
        <v/>
      </c>
      <c r="AE748" s="13" t="e" cm="1">
        <f t="array" aca="1" ref="AE748" ca="1">IF(INDIRECT("$F"&amp;$S748)="","",IF(LEFT(INDIRECT("$F"&amp;$S748),3)="GRS","GRS_RCS_RM",IF((LEFT(INDIRECT("$F"&amp;$S748),3))="RCS","GRS_RCS_RM",IF(INDIRECT("$F"&amp;$S748)="OCS (No Label)","OCS_Conversion_RM",IF(LEFT(INDIRECT("$F"&amp;$S748),3)="OCS","OCS_RM",IF(RIGHT(INDIRECT("$F"&amp;$S748),10)="conversion","GOTS_RM_conversion",IF((LEFT(INDIRECT("$F"&amp;$S748),4))="GOTS","GOTS_RM","Responsible_RM")))))))</f>
        <v>#REF!</v>
      </c>
      <c r="AF748" s="13" t="str" cm="1">
        <f t="array" aca="1" ref="AF748" ca="1">IF($S748="","",INDIRECT("$Z"&amp;$S748))</f>
        <v/>
      </c>
      <c r="AG748" s="155"/>
      <c r="AH748" s="13" t="str" cm="1">
        <f t="array" aca="1" ref="AH748" ca="1">IFERROR(INDIRECT("$ag"&amp;S748),"")</f>
        <v/>
      </c>
      <c r="AI748" s="13" t="e" cm="1">
        <f t="array" aca="1" ref="AI748" ca="1">INDIRECT("O"&amp;S747)</f>
        <v>#REF!</v>
      </c>
      <c r="AJ748" s="13" t="str">
        <f>IF($I748="","",INDEX('Raw Material'!$A$1:$J$75,MATCH(I748,'Raw Material'!$A$1:$A$75,0),(MATCH(G748,'Raw Material'!$A$1:$J$1,0))))</f>
        <v/>
      </c>
      <c r="AK748" s="13" t="str">
        <f t="shared" si="295"/>
        <v>YANLIŞRM</v>
      </c>
      <c r="AL748" s="153" t="str">
        <f t="shared" si="296"/>
        <v/>
      </c>
    </row>
    <row r="749" spans="1:38" ht="16.5" customHeight="1" thickBot="1">
      <c r="A749" s="163"/>
      <c r="B749" s="170"/>
      <c r="C749" s="171"/>
      <c r="D749" s="156"/>
      <c r="E749" s="156"/>
      <c r="F749" s="176"/>
      <c r="G749" s="157"/>
      <c r="H749" s="158"/>
      <c r="I749" s="158"/>
      <c r="J749" s="158"/>
      <c r="K749" s="33"/>
      <c r="L749" s="180"/>
      <c r="M749" s="180"/>
      <c r="N749" s="82"/>
      <c r="O749" s="186"/>
      <c r="P749" s="103"/>
      <c r="Q749" s="84" t="str">
        <f t="shared" si="297"/>
        <v/>
      </c>
      <c r="R749" s="159"/>
      <c r="S749" s="28" t="str" cm="1">
        <f t="array" aca="1" ref="S749" ca="1">IF(INDIRECT("A"&amp;114+$U749)&lt;&gt;"",114+$U749,"")</f>
        <v/>
      </c>
      <c r="T749" s="28" t="str">
        <f t="shared" ca="1" si="298"/>
        <v>$B</v>
      </c>
      <c r="U749" s="29">
        <f t="shared" si="304"/>
        <v>624</v>
      </c>
      <c r="V749" s="29">
        <v>52.9166666666708</v>
      </c>
      <c r="W749" s="29">
        <f t="shared" si="305"/>
        <v>52</v>
      </c>
      <c r="X749" s="41" t="str" cm="1">
        <f t="array" aca="1" ref="X749" ca="1">IFERROR(INDEX('PC&amp;PD'!$A$1:$AP$15,ROW('PC&amp;PD'!$A$15),MATCH(INDIRECT(T749),'PC&amp;PD'!$A$1:$AP$1,0)),"")</f>
        <v/>
      </c>
      <c r="Y749" s="13" t="str">
        <f>IF(OR($N749="",$N749=0),"",IF($N749=$E$7,'Extracted info for SC'!$J$6,IF($N749=$D$26,'Extracted info for SC'!$J$7,IF($N749=$E$26,'Extracted info for SC'!$J$8,IF($N749=$F$26,'Extracted info for SC'!$J$9,IF($N749=$G$26,'Extracted info for SC'!$J$10,IF($N749=$H$26,'Extracted info for SC'!$J$11,IF($N749=$I$26,'Extracted info for SC'!$J$12,IF($N749=$J$26,'Extracted info for SC'!$J$13,IF($N749=$K$26,'Extracted info for SC'!$J$14,IF($N749=$L$26,'Extracted info for SC'!$J$15,IF($N749=$M$26,'Extracted info for SC'!$J$16,IF($N749=$N$26,'Extracted info for SC'!$J$17,IF($N749=$O$26,'Extracted info for SC'!$J$18,""))))))))))))))</f>
        <v/>
      </c>
      <c r="Z749" s="155"/>
      <c r="AA749" s="13" t="str">
        <f t="shared" si="294"/>
        <v/>
      </c>
      <c r="AB749" s="155"/>
      <c r="AC749" s="13" t="str">
        <f t="shared" ca="1" si="299"/>
        <v>$AB</v>
      </c>
      <c r="AD749" s="13" t="str" cm="1">
        <f t="array" aca="1" ref="AD749" ca="1">IFERROR(IF((LEFT(INDIRECT("$F"&amp;$S749),4))="GOTS",IF($G749="Organic","GOTS_Organic_raw",(IF($G749="Responsible","GOTS_Responsible",(IF($G749="No Attribute (Conventional)","GOTS_conventional",(IF($G749="Recycled Pre/Post-Consumer","GOTS_pre_post",(IF($G749="In-Conversion","GOTS_in_conversion",(IF($G749="Sustainably Sourced","Sustainably_sourced",""))))))))))),IF($G749="Organic","Organic",(IF($G749="Responsible","Responsible",(IF($G749="No Attribute (Conventional)","No_Attribute_Conventional",(IF($G749="Recycled Pre/Post-Consumer","Recycled_Pre_Post_Consumer",(IF($G749="In-Conversion","In_Conversion",(IF($G749="Recycled Pre-Consumer","Recycled_Pre_Consumer",(IF($G749="Recycled Post-Consumer","Recycled_Post_Consumer",(IF($G749="Sustainably Sourced","Sustainably_sourced","")))))))))))))))),"")</f>
        <v/>
      </c>
      <c r="AE749" s="13" t="e" cm="1">
        <f t="array" aca="1" ref="AE749" ca="1">IF(INDIRECT("$F"&amp;$S749)="","",IF(LEFT(INDIRECT("$F"&amp;$S749),3)="GRS","GRS_RCS_RM",IF((LEFT(INDIRECT("$F"&amp;$S749),3))="RCS","GRS_RCS_RM",IF(INDIRECT("$F"&amp;$S749)="OCS (No Label)","OCS_Conversion_RM",IF(LEFT(INDIRECT("$F"&amp;$S749),3)="OCS","OCS_RM",IF(RIGHT(INDIRECT("$F"&amp;$S749),10)="conversion","GOTS_RM_conversion",IF((LEFT(INDIRECT("$F"&amp;$S749),4))="GOTS","GOTS_RM","Responsible_RM")))))))</f>
        <v>#REF!</v>
      </c>
      <c r="AF749" s="13" t="str" cm="1">
        <f t="array" aca="1" ref="AF749" ca="1">IF($S749="","",INDIRECT("$Z"&amp;$S749))</f>
        <v/>
      </c>
      <c r="AG749" s="155"/>
      <c r="AH749" s="13" t="str" cm="1">
        <f t="array" aca="1" ref="AH749" ca="1">IFERROR(INDIRECT("$ag"&amp;S749),"")</f>
        <v/>
      </c>
      <c r="AI749" s="13" t="e" cm="1">
        <f t="array" aca="1" ref="AI749" ca="1">INDIRECT("O"&amp;S748)</f>
        <v>#REF!</v>
      </c>
      <c r="AJ749" s="13" t="str">
        <f>IF($I749="","",INDEX('Raw Material'!$A$1:$J$75,MATCH(I749,'Raw Material'!$A$1:$A$75,0),(MATCH(G749,'Raw Material'!$A$1:$J$1,0))))</f>
        <v/>
      </c>
      <c r="AK749" s="13" t="str">
        <f t="shared" si="295"/>
        <v>YANLIŞRM</v>
      </c>
      <c r="AL749" s="153" t="str">
        <f t="shared" si="296"/>
        <v/>
      </c>
    </row>
    <row r="750" spans="1:38" ht="16.5" customHeight="1">
      <c r="A750" s="160" t="str">
        <f>IF(B750="","",COUNTA($B$114:$B750))</f>
        <v/>
      </c>
      <c r="B750" s="164"/>
      <c r="C750" s="165"/>
      <c r="D750" s="183"/>
      <c r="E750" s="183"/>
      <c r="F750" s="172"/>
      <c r="G750" s="212"/>
      <c r="H750" s="206"/>
      <c r="I750" s="206"/>
      <c r="J750" s="206"/>
      <c r="K750" s="31"/>
      <c r="L750" s="177" t="str">
        <f t="shared" ref="L750" si="319">IF(R750="","",LEFT(R750,LEN(R750)-2))</f>
        <v/>
      </c>
      <c r="M750" s="177"/>
      <c r="N750" s="80"/>
      <c r="O750" s="184"/>
      <c r="P750" s="103"/>
      <c r="Q750" s="84" t="str">
        <f t="shared" si="297"/>
        <v/>
      </c>
      <c r="R750" s="159" t="str">
        <f t="shared" ref="R750" si="320">CONCATENATE($Q750,Q751,Q752,Q753,Q754,Q755,$Q756,$Q757,$Q758,$Q759,Q760,Q761)</f>
        <v/>
      </c>
      <c r="S750" s="28" t="str" cm="1">
        <f t="array" aca="1" ref="S750" ca="1">IF(INDIRECT("A"&amp;114+$U750)&lt;&gt;"",114+$U750,"")</f>
        <v/>
      </c>
      <c r="T750" s="28" t="str">
        <f t="shared" ca="1" si="298"/>
        <v>$B</v>
      </c>
      <c r="U750" s="29">
        <f t="shared" si="304"/>
        <v>636</v>
      </c>
      <c r="V750" s="29">
        <v>53.0000000000041</v>
      </c>
      <c r="W750" s="29">
        <f t="shared" si="305"/>
        <v>53</v>
      </c>
      <c r="X750" s="41" t="str" cm="1">
        <f t="array" aca="1" ref="X750" ca="1">IFERROR(INDEX('PC&amp;PD'!$A$1:$AP$15,ROW('PC&amp;PD'!$A$15),MATCH(INDIRECT(T750),'PC&amp;PD'!$A$1:$AP$1,0)),"")</f>
        <v/>
      </c>
      <c r="Y750" s="13" t="str">
        <f>IF(OR($N750="",$N750=0),"",IF($N750=$E$7,'Extracted info for SC'!$J$6,IF($N750=$D$26,'Extracted info for SC'!$J$7,IF($N750=$E$26,'Extracted info for SC'!$J$8,IF($N750=$F$26,'Extracted info for SC'!$J$9,IF($N750=$G$26,'Extracted info for SC'!$J$10,IF($N750=$H$26,'Extracted info for SC'!$J$11,IF($N750=$I$26,'Extracted info for SC'!$J$12,IF($N750=$J$26,'Extracted info for SC'!$J$13,IF($N750=$K$26,'Extracted info for SC'!$J$14,IF($N750=$L$26,'Extracted info for SC'!$J$15,IF($N750=$M$26,'Extracted info for SC'!$J$16,IF($N750=$N$26,'Extracted info for SC'!$J$17,IF($N750=$O$26,'Extracted info for SC'!$J$18,""))))))))))))))</f>
        <v/>
      </c>
      <c r="Z750" s="155" t="str">
        <f t="shared" ref="Z750" si="321">IFERROR(IF($F750="OCS 100","OCS (OCS 100)",IF($F750="OCS Blended","OCS (OCS Blended)",IF($F750="OCS (No Label)","OCS (No Label)",IF($F750="RCS 100","RCS (RCS 100)",IF($F750="RCS Blended","RCS (RCS Blended)",IF($F750="GRS","GRS (GRS)",IF($F750="GRS (No Label)", "GRS (No Label)",IF($F750="RDS","RDS (RDS)",IF($F750="RWS","RWS (RWS)",IF($F750="RAS","RAS (RAS)",IF($F750="RMS","RMS (RMS)",IF($F750="GOTS Organic","GOTS (Organic)",IF($F750="GOTS Made with organic","GOTS (Made with Organic)",IF($F750="GOTS Organic - in conversion","GOTS (Organic - In Conversion)",IF($F750="GOTS Made with organic - in conversion","GOTS (Made with Organic - In Conversion)",""))))))))))))))),"")</f>
        <v/>
      </c>
      <c r="AA750" s="13" t="str">
        <f t="shared" si="294"/>
        <v/>
      </c>
      <c r="AB750" s="155" t="str">
        <f t="shared" ref="AB750" si="322">IFERROR(IF($F750="OCS 100", "OCS_100",IF($F750="OCS Blended", "OCS_Blended",IF($F750="OCS (No Label)", "OCS_No_Label",IF($F750="RCS 100", "RCS_100",IF($F750="RCS Blended","RCS_Blended",IF($F750="GRS","GRS",IF($F750="GRS (No Label)", "GRS_No_Label",IF($F750="RDS","RDS",IF($F750="RWS","RWS",IF($F750="RMS","RMS",IF($F750="GOTS Organic","GOTS_Organic",IF($F750="GOTS Made with organic","GOTS_Made_with_organic",IF($F750="GOTS Organic - in conversion","GOTS_Organic_in_Conversion",IF($F750="GOTS Made with organic - in conversion","GOTS_Made_with_Organic_in_Conversion",IF($F750="RAS","RAS",""))))))))))))))),"")</f>
        <v/>
      </c>
      <c r="AC750" s="13" t="str">
        <f t="shared" ca="1" si="299"/>
        <v>$AB</v>
      </c>
      <c r="AD750" s="13" t="str" cm="1">
        <f t="array" aca="1" ref="AD750" ca="1">IFERROR(IF((LEFT(INDIRECT("$F"&amp;$S750),4))="GOTS",IF($G750="Organic","GOTS_Organic_raw",(IF($G750="Responsible","GOTS_Responsible",(IF($G750="No Attribute (Conventional)","GOTS_conventional",(IF($G750="Recycled Pre/Post-Consumer","GOTS_pre_post",(IF($G750="In-Conversion","GOTS_in_conversion",(IF($G750="Sustainably Sourced","Sustainably_sourced",""))))))))))),IF($G750="Organic","Organic",(IF($G750="Responsible","Responsible",(IF($G750="No Attribute (Conventional)","No_Attribute_Conventional",(IF($G750="Recycled Pre/Post-Consumer","Recycled_Pre_Post_Consumer",(IF($G750="In-Conversion","In_Conversion",(IF($G750="Recycled Pre-Consumer","Recycled_Pre_Consumer",(IF($G750="Recycled Post-Consumer","Recycled_Post_Consumer",(IF($G750="Sustainably Sourced","Sustainably_sourced","")))))))))))))))),"")</f>
        <v/>
      </c>
      <c r="AE750" s="13" t="e" cm="1">
        <f t="array" aca="1" ref="AE750" ca="1">IF(INDIRECT("$F"&amp;$S750)="","",IF(LEFT(INDIRECT("$F"&amp;$S750),3)="GRS","GRS_RCS_RM",IF((LEFT(INDIRECT("$F"&amp;$S750),3))="RCS","GRS_RCS_RM",IF(INDIRECT("$F"&amp;$S750)="OCS (No Label)","OCS_Conversion_RM",IF(LEFT(INDIRECT("$F"&amp;$S750),3)="OCS","OCS_RM",IF(RIGHT(INDIRECT("$F"&amp;$S750),10)="conversion","GOTS_RM_conversion",IF((LEFT(INDIRECT("$F"&amp;$S750),4))="GOTS","GOTS_RM","Responsible_RM")))))))</f>
        <v>#REF!</v>
      </c>
      <c r="AF750" s="13" t="str" cm="1">
        <f t="array" aca="1" ref="AF750" ca="1">IF($S750="","",INDIRECT("$Z"&amp;$S750))</f>
        <v/>
      </c>
      <c r="AG750" s="155" t="str">
        <f t="shared" si="314"/>
        <v/>
      </c>
      <c r="AH750" s="13" t="str" cm="1">
        <f t="array" aca="1" ref="AH750" ca="1">IFERROR(INDIRECT("$ag"&amp;S750),"")</f>
        <v/>
      </c>
      <c r="AI750" s="13" t="e" cm="1">
        <f t="array" aca="1" ref="AI750" ca="1">INDIRECT("O"&amp;S749)</f>
        <v>#REF!</v>
      </c>
      <c r="AJ750" s="13" t="str">
        <f>IF($I750="","",INDEX('Raw Material'!$A$1:$J$75,MATCH(I750,'Raw Material'!$A$1:$A$75,0),(MATCH(G750,'Raw Material'!$A$1:$J$1,0))))</f>
        <v/>
      </c>
      <c r="AK750" s="13" t="str">
        <f t="shared" si="295"/>
        <v>YANLIŞRM</v>
      </c>
      <c r="AL750" s="153" t="str">
        <f t="shared" si="296"/>
        <v/>
      </c>
    </row>
    <row r="751" spans="1:38" ht="16.5" customHeight="1">
      <c r="A751" s="161"/>
      <c r="B751" s="166"/>
      <c r="C751" s="167"/>
      <c r="D751" s="156"/>
      <c r="E751" s="156"/>
      <c r="F751" s="173"/>
      <c r="G751" s="181"/>
      <c r="H751" s="182"/>
      <c r="I751" s="182"/>
      <c r="J751" s="182"/>
      <c r="K751" s="32"/>
      <c r="L751" s="178"/>
      <c r="M751" s="178"/>
      <c r="N751" s="81"/>
      <c r="O751" s="185"/>
      <c r="P751" s="103"/>
      <c r="Q751" s="84" t="str">
        <f t="shared" si="297"/>
        <v/>
      </c>
      <c r="R751" s="159"/>
      <c r="S751" s="28" t="str" cm="1">
        <f t="array" aca="1" ref="S751" ca="1">IF(INDIRECT("A"&amp;114+$U751)&lt;&gt;"",114+$U751,"")</f>
        <v/>
      </c>
      <c r="T751" s="28" t="str">
        <f t="shared" ca="1" si="298"/>
        <v>$B</v>
      </c>
      <c r="U751" s="29">
        <f t="shared" si="304"/>
        <v>636</v>
      </c>
      <c r="V751" s="29">
        <v>53.0833333333374</v>
      </c>
      <c r="W751" s="29">
        <f t="shared" si="305"/>
        <v>53</v>
      </c>
      <c r="X751" s="41" t="str" cm="1">
        <f t="array" aca="1" ref="X751" ca="1">IFERROR(INDEX('PC&amp;PD'!$A$1:$AP$15,ROW('PC&amp;PD'!$A$15),MATCH(INDIRECT(T751),'PC&amp;PD'!$A$1:$AP$1,0)),"")</f>
        <v/>
      </c>
      <c r="Y751" s="13" t="str">
        <f>IF(OR($N751="",$N751=0),"",IF($N751=$E$7,'Extracted info for SC'!$J$6,IF($N751=$D$26,'Extracted info for SC'!$J$7,IF($N751=$E$26,'Extracted info for SC'!$J$8,IF($N751=$F$26,'Extracted info for SC'!$J$9,IF($N751=$G$26,'Extracted info for SC'!$J$10,IF($N751=$H$26,'Extracted info for SC'!$J$11,IF($N751=$I$26,'Extracted info for SC'!$J$12,IF($N751=$J$26,'Extracted info for SC'!$J$13,IF($N751=$K$26,'Extracted info for SC'!$J$14,IF($N751=$L$26,'Extracted info for SC'!$J$15,IF($N751=$M$26,'Extracted info for SC'!$J$16,IF($N751=$N$26,'Extracted info for SC'!$J$17,IF($N751=$O$26,'Extracted info for SC'!$J$18,""))))))))))))))</f>
        <v/>
      </c>
      <c r="Z751" s="155"/>
      <c r="AA751" s="13" t="str">
        <f t="shared" si="294"/>
        <v/>
      </c>
      <c r="AB751" s="155"/>
      <c r="AC751" s="13" t="str">
        <f t="shared" ca="1" si="299"/>
        <v>$AB</v>
      </c>
      <c r="AD751" s="13" t="str" cm="1">
        <f t="array" aca="1" ref="AD751" ca="1">IFERROR(IF((LEFT(INDIRECT("$F"&amp;$S751),4))="GOTS",IF($G751="Organic","GOTS_Organic_raw",(IF($G751="Responsible","GOTS_Responsible",(IF($G751="No Attribute (Conventional)","GOTS_conventional",(IF($G751="Recycled Pre/Post-Consumer","GOTS_pre_post",(IF($G751="In-Conversion","GOTS_in_conversion",(IF($G751="Sustainably Sourced","Sustainably_sourced",""))))))))))),IF($G751="Organic","Organic",(IF($G751="Responsible","Responsible",(IF($G751="No Attribute (Conventional)","No_Attribute_Conventional",(IF($G751="Recycled Pre/Post-Consumer","Recycled_Pre_Post_Consumer",(IF($G751="In-Conversion","In_Conversion",(IF($G751="Recycled Pre-Consumer","Recycled_Pre_Consumer",(IF($G751="Recycled Post-Consumer","Recycled_Post_Consumer",(IF($G751="Sustainably Sourced","Sustainably_sourced","")))))))))))))))),"")</f>
        <v/>
      </c>
      <c r="AE751" s="13" t="e" cm="1">
        <f t="array" aca="1" ref="AE751" ca="1">IF(INDIRECT("$F"&amp;$S751)="","",IF(LEFT(INDIRECT("$F"&amp;$S751),3)="GRS","GRS_RCS_RM",IF((LEFT(INDIRECT("$F"&amp;$S751),3))="RCS","GRS_RCS_RM",IF(INDIRECT("$F"&amp;$S751)="OCS (No Label)","OCS_Conversion_RM",IF(LEFT(INDIRECT("$F"&amp;$S751),3)="OCS","OCS_RM",IF(RIGHT(INDIRECT("$F"&amp;$S751),10)="conversion","GOTS_RM_conversion",IF((LEFT(INDIRECT("$F"&amp;$S751),4))="GOTS","GOTS_RM","Responsible_RM")))))))</f>
        <v>#REF!</v>
      </c>
      <c r="AF751" s="13" t="str" cm="1">
        <f t="array" aca="1" ref="AF751" ca="1">IF($S751="","",INDIRECT("$Z"&amp;$S751))</f>
        <v/>
      </c>
      <c r="AG751" s="155"/>
      <c r="AH751" s="13" t="str" cm="1">
        <f t="array" aca="1" ref="AH751" ca="1">IFERROR(INDIRECT("$ag"&amp;S751),"")</f>
        <v/>
      </c>
      <c r="AI751" s="13" t="e" cm="1">
        <f t="array" aca="1" ref="AI751" ca="1">INDIRECT("O"&amp;S750)</f>
        <v>#REF!</v>
      </c>
      <c r="AJ751" s="13" t="str">
        <f>IF($I751="","",INDEX('Raw Material'!$A$1:$J$75,MATCH(I751,'Raw Material'!$A$1:$A$75,0),(MATCH(G751,'Raw Material'!$A$1:$J$1,0))))</f>
        <v/>
      </c>
      <c r="AK751" s="13" t="str">
        <f t="shared" si="295"/>
        <v>YANLIŞRM</v>
      </c>
      <c r="AL751" s="153" t="str">
        <f t="shared" si="296"/>
        <v/>
      </c>
    </row>
    <row r="752" spans="1:38" ht="16.5" customHeight="1">
      <c r="A752" s="161"/>
      <c r="B752" s="166"/>
      <c r="C752" s="167"/>
      <c r="D752" s="156"/>
      <c r="E752" s="156"/>
      <c r="F752" s="173"/>
      <c r="G752" s="181"/>
      <c r="H752" s="182"/>
      <c r="I752" s="182"/>
      <c r="J752" s="182"/>
      <c r="K752" s="32"/>
      <c r="L752" s="178"/>
      <c r="M752" s="178"/>
      <c r="N752" s="81"/>
      <c r="O752" s="185"/>
      <c r="P752" s="103"/>
      <c r="Q752" s="84" t="str">
        <f t="shared" si="297"/>
        <v/>
      </c>
      <c r="R752" s="159"/>
      <c r="S752" s="28" t="str" cm="1">
        <f t="array" aca="1" ref="S752" ca="1">IF(INDIRECT("A"&amp;114+$U752)&lt;&gt;"",114+$U752,"")</f>
        <v/>
      </c>
      <c r="T752" s="28" t="str">
        <f t="shared" ca="1" si="298"/>
        <v>$B</v>
      </c>
      <c r="U752" s="29">
        <f t="shared" si="304"/>
        <v>636</v>
      </c>
      <c r="V752" s="29">
        <v>53.1666666666708</v>
      </c>
      <c r="W752" s="29">
        <f t="shared" si="305"/>
        <v>53</v>
      </c>
      <c r="X752" s="41" t="str" cm="1">
        <f t="array" aca="1" ref="X752" ca="1">IFERROR(INDEX('PC&amp;PD'!$A$1:$AP$15,ROW('PC&amp;PD'!$A$15),MATCH(INDIRECT(T752),'PC&amp;PD'!$A$1:$AP$1,0)),"")</f>
        <v/>
      </c>
      <c r="Y752" s="13" t="str">
        <f>IF(OR($N752="",$N752=0),"",IF($N752=$E$7,'Extracted info for SC'!$J$6,IF($N752=$D$26,'Extracted info for SC'!$J$7,IF($N752=$E$26,'Extracted info for SC'!$J$8,IF($N752=$F$26,'Extracted info for SC'!$J$9,IF($N752=$G$26,'Extracted info for SC'!$J$10,IF($N752=$H$26,'Extracted info for SC'!$J$11,IF($N752=$I$26,'Extracted info for SC'!$J$12,IF($N752=$J$26,'Extracted info for SC'!$J$13,IF($N752=$K$26,'Extracted info for SC'!$J$14,IF($N752=$L$26,'Extracted info for SC'!$J$15,IF($N752=$M$26,'Extracted info for SC'!$J$16,IF($N752=$N$26,'Extracted info for SC'!$J$17,IF($N752=$O$26,'Extracted info for SC'!$J$18,""))))))))))))))</f>
        <v/>
      </c>
      <c r="Z752" s="155"/>
      <c r="AA752" s="13" t="str">
        <f t="shared" si="294"/>
        <v/>
      </c>
      <c r="AB752" s="155"/>
      <c r="AC752" s="13" t="str">
        <f t="shared" ca="1" si="299"/>
        <v>$AB</v>
      </c>
      <c r="AD752" s="13" t="str" cm="1">
        <f t="array" aca="1" ref="AD752" ca="1">IFERROR(IF((LEFT(INDIRECT("$F"&amp;$S752),4))="GOTS",IF($G752="Organic","GOTS_Organic_raw",(IF($G752="Responsible","GOTS_Responsible",(IF($G752="No Attribute (Conventional)","GOTS_conventional",(IF($G752="Recycled Pre/Post-Consumer","GOTS_pre_post",(IF($G752="In-Conversion","GOTS_in_conversion",(IF($G752="Sustainably Sourced","Sustainably_sourced",""))))))))))),IF($G752="Organic","Organic",(IF($G752="Responsible","Responsible",(IF($G752="No Attribute (Conventional)","No_Attribute_Conventional",(IF($G752="Recycled Pre/Post-Consumer","Recycled_Pre_Post_Consumer",(IF($G752="In-Conversion","In_Conversion",(IF($G752="Recycled Pre-Consumer","Recycled_Pre_Consumer",(IF($G752="Recycled Post-Consumer","Recycled_Post_Consumer",(IF($G752="Sustainably Sourced","Sustainably_sourced","")))))))))))))))),"")</f>
        <v/>
      </c>
      <c r="AE752" s="13" t="e" cm="1">
        <f t="array" aca="1" ref="AE752" ca="1">IF(INDIRECT("$F"&amp;$S752)="","",IF(LEFT(INDIRECT("$F"&amp;$S752),3)="GRS","GRS_RCS_RM",IF((LEFT(INDIRECT("$F"&amp;$S752),3))="RCS","GRS_RCS_RM",IF(INDIRECT("$F"&amp;$S752)="OCS (No Label)","OCS_Conversion_RM",IF(LEFT(INDIRECT("$F"&amp;$S752),3)="OCS","OCS_RM",IF(RIGHT(INDIRECT("$F"&amp;$S752),10)="conversion","GOTS_RM_conversion",IF((LEFT(INDIRECT("$F"&amp;$S752),4))="GOTS","GOTS_RM","Responsible_RM")))))))</f>
        <v>#REF!</v>
      </c>
      <c r="AF752" s="13" t="str" cm="1">
        <f t="array" aca="1" ref="AF752" ca="1">IF($S752="","",INDIRECT("$Z"&amp;$S752))</f>
        <v/>
      </c>
      <c r="AG752" s="155"/>
      <c r="AH752" s="13" t="str" cm="1">
        <f t="array" aca="1" ref="AH752" ca="1">IFERROR(INDIRECT("$ag"&amp;S752),"")</f>
        <v/>
      </c>
      <c r="AI752" s="13" t="e" cm="1">
        <f t="array" aca="1" ref="AI752" ca="1">INDIRECT("O"&amp;S751)</f>
        <v>#REF!</v>
      </c>
      <c r="AJ752" s="13" t="str">
        <f>IF($I752="","",INDEX('Raw Material'!$A$1:$J$75,MATCH(I752,'Raw Material'!$A$1:$A$75,0),(MATCH(G752,'Raw Material'!$A$1:$J$1,0))))</f>
        <v/>
      </c>
      <c r="AK752" s="13" t="str">
        <f t="shared" si="295"/>
        <v>YANLIŞRM</v>
      </c>
      <c r="AL752" s="153" t="str">
        <f t="shared" si="296"/>
        <v/>
      </c>
    </row>
    <row r="753" spans="1:38" ht="16.5" customHeight="1">
      <c r="A753" s="161"/>
      <c r="B753" s="166"/>
      <c r="C753" s="167"/>
      <c r="D753" s="156"/>
      <c r="E753" s="156"/>
      <c r="F753" s="174"/>
      <c r="G753" s="181"/>
      <c r="H753" s="182"/>
      <c r="I753" s="182"/>
      <c r="J753" s="182"/>
      <c r="K753" s="32"/>
      <c r="L753" s="178"/>
      <c r="M753" s="178"/>
      <c r="N753" s="81"/>
      <c r="O753" s="185"/>
      <c r="P753" s="103"/>
      <c r="Q753" s="84" t="str">
        <f t="shared" si="297"/>
        <v/>
      </c>
      <c r="R753" s="159"/>
      <c r="S753" s="28" t="str" cm="1">
        <f t="array" aca="1" ref="S753" ca="1">IF(INDIRECT("A"&amp;114+$U753)&lt;&gt;"",114+$U753,"")</f>
        <v/>
      </c>
      <c r="T753" s="28" t="str">
        <f t="shared" ca="1" si="298"/>
        <v>$B</v>
      </c>
      <c r="U753" s="29">
        <f t="shared" si="304"/>
        <v>636</v>
      </c>
      <c r="V753" s="29">
        <v>53.2500000000041</v>
      </c>
      <c r="W753" s="29">
        <f t="shared" si="305"/>
        <v>53</v>
      </c>
      <c r="X753" s="41" t="str" cm="1">
        <f t="array" aca="1" ref="X753" ca="1">IFERROR(INDEX('PC&amp;PD'!$A$1:$AP$15,ROW('PC&amp;PD'!$A$15),MATCH(INDIRECT(T753),'PC&amp;PD'!$A$1:$AP$1,0)),"")</f>
        <v/>
      </c>
      <c r="Y753" s="13" t="str">
        <f>IF(OR($N753="",$N753=0),"",IF($N753=$E$7,'Extracted info for SC'!$J$6,IF($N753=$D$26,'Extracted info for SC'!$J$7,IF($N753=$E$26,'Extracted info for SC'!$J$8,IF($N753=$F$26,'Extracted info for SC'!$J$9,IF($N753=$G$26,'Extracted info for SC'!$J$10,IF($N753=$H$26,'Extracted info for SC'!$J$11,IF($N753=$I$26,'Extracted info for SC'!$J$12,IF($N753=$J$26,'Extracted info for SC'!$J$13,IF($N753=$K$26,'Extracted info for SC'!$J$14,IF($N753=$L$26,'Extracted info for SC'!$J$15,IF($N753=$M$26,'Extracted info for SC'!$J$16,IF($N753=$N$26,'Extracted info for SC'!$J$17,IF($N753=$O$26,'Extracted info for SC'!$J$18,""))))))))))))))</f>
        <v/>
      </c>
      <c r="Z753" s="155"/>
      <c r="AA753" s="13" t="str">
        <f t="shared" si="294"/>
        <v/>
      </c>
      <c r="AB753" s="155"/>
      <c r="AC753" s="13" t="str">
        <f t="shared" ca="1" si="299"/>
        <v>$AB</v>
      </c>
      <c r="AD753" s="13" t="str" cm="1">
        <f t="array" aca="1" ref="AD753" ca="1">IFERROR(IF((LEFT(INDIRECT("$F"&amp;$S753),4))="GOTS",IF($G753="Organic","GOTS_Organic_raw",(IF($G753="Responsible","GOTS_Responsible",(IF($G753="No Attribute (Conventional)","GOTS_conventional",(IF($G753="Recycled Pre/Post-Consumer","GOTS_pre_post",(IF($G753="In-Conversion","GOTS_in_conversion",(IF($G753="Sustainably Sourced","Sustainably_sourced",""))))))))))),IF($G753="Organic","Organic",(IF($G753="Responsible","Responsible",(IF($G753="No Attribute (Conventional)","No_Attribute_Conventional",(IF($G753="Recycled Pre/Post-Consumer","Recycled_Pre_Post_Consumer",(IF($G753="In-Conversion","In_Conversion",(IF($G753="Recycled Pre-Consumer","Recycled_Pre_Consumer",(IF($G753="Recycled Post-Consumer","Recycled_Post_Consumer",(IF($G753="Sustainably Sourced","Sustainably_sourced","")))))))))))))))),"")</f>
        <v/>
      </c>
      <c r="AE753" s="13" t="e" cm="1">
        <f t="array" aca="1" ref="AE753" ca="1">IF(INDIRECT("$F"&amp;$S753)="","",IF(LEFT(INDIRECT("$F"&amp;$S753),3)="GRS","GRS_RCS_RM",IF((LEFT(INDIRECT("$F"&amp;$S753),3))="RCS","GRS_RCS_RM",IF(INDIRECT("$F"&amp;$S753)="OCS (No Label)","OCS_Conversion_RM",IF(LEFT(INDIRECT("$F"&amp;$S753),3)="OCS","OCS_RM",IF(RIGHT(INDIRECT("$F"&amp;$S753),10)="conversion","GOTS_RM_conversion",IF((LEFT(INDIRECT("$F"&amp;$S753),4))="GOTS","GOTS_RM","Responsible_RM")))))))</f>
        <v>#REF!</v>
      </c>
      <c r="AF753" s="13" t="str" cm="1">
        <f t="array" aca="1" ref="AF753" ca="1">IF($S753="","",INDIRECT("$Z"&amp;$S753))</f>
        <v/>
      </c>
      <c r="AG753" s="155"/>
      <c r="AH753" s="13" t="str" cm="1">
        <f t="array" aca="1" ref="AH753" ca="1">IFERROR(INDIRECT("$ag"&amp;S753),"")</f>
        <v/>
      </c>
      <c r="AI753" s="13" t="e" cm="1">
        <f t="array" aca="1" ref="AI753" ca="1">INDIRECT("O"&amp;S752)</f>
        <v>#REF!</v>
      </c>
      <c r="AJ753" s="13" t="str">
        <f>IF($I753="","",INDEX('Raw Material'!$A$1:$J$75,MATCH(I753,'Raw Material'!$A$1:$A$75,0),(MATCH(G753,'Raw Material'!$A$1:$J$1,0))))</f>
        <v/>
      </c>
      <c r="AK753" s="13" t="str">
        <f t="shared" si="295"/>
        <v>YANLIŞRM</v>
      </c>
      <c r="AL753" s="153" t="str">
        <f t="shared" si="296"/>
        <v/>
      </c>
    </row>
    <row r="754" spans="1:38" ht="16.5" customHeight="1">
      <c r="A754" s="161"/>
      <c r="B754" s="166"/>
      <c r="C754" s="167"/>
      <c r="D754" s="156"/>
      <c r="E754" s="156"/>
      <c r="F754" s="174"/>
      <c r="G754" s="181"/>
      <c r="H754" s="182"/>
      <c r="I754" s="182"/>
      <c r="J754" s="182"/>
      <c r="K754" s="32"/>
      <c r="L754" s="178"/>
      <c r="M754" s="178"/>
      <c r="N754" s="81"/>
      <c r="O754" s="185"/>
      <c r="P754" s="103"/>
      <c r="Q754" s="84" t="str">
        <f t="shared" si="297"/>
        <v/>
      </c>
      <c r="R754" s="159"/>
      <c r="S754" s="28" t="str" cm="1">
        <f t="array" aca="1" ref="S754" ca="1">IF(INDIRECT("A"&amp;114+$U754)&lt;&gt;"",114+$U754,"")</f>
        <v/>
      </c>
      <c r="T754" s="28" t="str">
        <f t="shared" ca="1" si="298"/>
        <v>$B</v>
      </c>
      <c r="U754" s="29">
        <f t="shared" si="304"/>
        <v>636</v>
      </c>
      <c r="V754" s="29">
        <v>53.333333333337499</v>
      </c>
      <c r="W754" s="29">
        <f t="shared" si="305"/>
        <v>53</v>
      </c>
      <c r="X754" s="41" t="str" cm="1">
        <f t="array" aca="1" ref="X754" ca="1">IFERROR(INDEX('PC&amp;PD'!$A$1:$AP$15,ROW('PC&amp;PD'!$A$15),MATCH(INDIRECT(T754),'PC&amp;PD'!$A$1:$AP$1,0)),"")</f>
        <v/>
      </c>
      <c r="Y754" s="13" t="str">
        <f>IF(OR($N754="",$N754=0),"",IF($N754=$E$7,'Extracted info for SC'!$J$6,IF($N754=$D$26,'Extracted info for SC'!$J$7,IF($N754=$E$26,'Extracted info for SC'!$J$8,IF($N754=$F$26,'Extracted info for SC'!$J$9,IF($N754=$G$26,'Extracted info for SC'!$J$10,IF($N754=$H$26,'Extracted info for SC'!$J$11,IF($N754=$I$26,'Extracted info for SC'!$J$12,IF($N754=$J$26,'Extracted info for SC'!$J$13,IF($N754=$K$26,'Extracted info for SC'!$J$14,IF($N754=$L$26,'Extracted info for SC'!$J$15,IF($N754=$M$26,'Extracted info for SC'!$J$16,IF($N754=$N$26,'Extracted info for SC'!$J$17,IF($N754=$O$26,'Extracted info for SC'!$J$18,""))))))))))))))</f>
        <v/>
      </c>
      <c r="Z754" s="155"/>
      <c r="AA754" s="13" t="str">
        <f t="shared" si="294"/>
        <v/>
      </c>
      <c r="AB754" s="155"/>
      <c r="AC754" s="13" t="str">
        <f t="shared" ca="1" si="299"/>
        <v>$AB</v>
      </c>
      <c r="AD754" s="13" t="str" cm="1">
        <f t="array" aca="1" ref="AD754" ca="1">IFERROR(IF((LEFT(INDIRECT("$F"&amp;$S754),4))="GOTS",IF($G754="Organic","GOTS_Organic_raw",(IF($G754="Responsible","GOTS_Responsible",(IF($G754="No Attribute (Conventional)","GOTS_conventional",(IF($G754="Recycled Pre/Post-Consumer","GOTS_pre_post",(IF($G754="In-Conversion","GOTS_in_conversion",(IF($G754="Sustainably Sourced","Sustainably_sourced",""))))))))))),IF($G754="Organic","Organic",(IF($G754="Responsible","Responsible",(IF($G754="No Attribute (Conventional)","No_Attribute_Conventional",(IF($G754="Recycled Pre/Post-Consumer","Recycled_Pre_Post_Consumer",(IF($G754="In-Conversion","In_Conversion",(IF($G754="Recycled Pre-Consumer","Recycled_Pre_Consumer",(IF($G754="Recycled Post-Consumer","Recycled_Post_Consumer",(IF($G754="Sustainably Sourced","Sustainably_sourced","")))))))))))))))),"")</f>
        <v/>
      </c>
      <c r="AE754" s="13" t="e" cm="1">
        <f t="array" aca="1" ref="AE754" ca="1">IF(INDIRECT("$F"&amp;$S754)="","",IF(LEFT(INDIRECT("$F"&amp;$S754),3)="GRS","GRS_RCS_RM",IF((LEFT(INDIRECT("$F"&amp;$S754),3))="RCS","GRS_RCS_RM",IF(INDIRECT("$F"&amp;$S754)="OCS (No Label)","OCS_Conversion_RM",IF(LEFT(INDIRECT("$F"&amp;$S754),3)="OCS","OCS_RM",IF(RIGHT(INDIRECT("$F"&amp;$S754),10)="conversion","GOTS_RM_conversion",IF((LEFT(INDIRECT("$F"&amp;$S754),4))="GOTS","GOTS_RM","Responsible_RM")))))))</f>
        <v>#REF!</v>
      </c>
      <c r="AF754" s="13" t="str" cm="1">
        <f t="array" aca="1" ref="AF754" ca="1">IF($S754="","",INDIRECT("$Z"&amp;$S754))</f>
        <v/>
      </c>
      <c r="AG754" s="155"/>
      <c r="AH754" s="13" t="str" cm="1">
        <f t="array" aca="1" ref="AH754" ca="1">IFERROR(INDIRECT("$ag"&amp;S754),"")</f>
        <v/>
      </c>
      <c r="AI754" s="13" t="e" cm="1">
        <f t="array" aca="1" ref="AI754" ca="1">INDIRECT("O"&amp;S753)</f>
        <v>#REF!</v>
      </c>
      <c r="AJ754" s="13" t="str">
        <f>IF($I754="","",INDEX('Raw Material'!$A$1:$J$75,MATCH(I754,'Raw Material'!$A$1:$A$75,0),(MATCH(G754,'Raw Material'!$A$1:$J$1,0))))</f>
        <v/>
      </c>
      <c r="AK754" s="13" t="str">
        <f t="shared" si="295"/>
        <v>YANLIŞRM</v>
      </c>
      <c r="AL754" s="153" t="str">
        <f t="shared" si="296"/>
        <v/>
      </c>
    </row>
    <row r="755" spans="1:38" ht="16.5" customHeight="1">
      <c r="A755" s="161"/>
      <c r="B755" s="166"/>
      <c r="C755" s="167"/>
      <c r="D755" s="156"/>
      <c r="E755" s="156"/>
      <c r="F755" s="174"/>
      <c r="G755" s="181"/>
      <c r="H755" s="182"/>
      <c r="I755" s="182"/>
      <c r="J755" s="182"/>
      <c r="K755" s="32"/>
      <c r="L755" s="178"/>
      <c r="M755" s="178"/>
      <c r="N755" s="81"/>
      <c r="O755" s="185"/>
      <c r="P755" s="103"/>
      <c r="Q755" s="84" t="str">
        <f t="shared" si="297"/>
        <v/>
      </c>
      <c r="R755" s="159"/>
      <c r="S755" s="28" t="str" cm="1">
        <f t="array" aca="1" ref="S755" ca="1">IF(INDIRECT("A"&amp;114+$U755)&lt;&gt;"",114+$U755,"")</f>
        <v/>
      </c>
      <c r="T755" s="28" t="str">
        <f t="shared" ca="1" si="298"/>
        <v>$B</v>
      </c>
      <c r="U755" s="29">
        <f t="shared" si="304"/>
        <v>636</v>
      </c>
      <c r="V755" s="29">
        <v>53.4166666666708</v>
      </c>
      <c r="W755" s="29">
        <f t="shared" si="305"/>
        <v>53</v>
      </c>
      <c r="X755" s="41" t="str" cm="1">
        <f t="array" aca="1" ref="X755" ca="1">IFERROR(INDEX('PC&amp;PD'!$A$1:$AP$15,ROW('PC&amp;PD'!$A$15),MATCH(INDIRECT(T755),'PC&amp;PD'!$A$1:$AP$1,0)),"")</f>
        <v/>
      </c>
      <c r="Y755" s="13" t="str">
        <f>IF(OR($N755="",$N755=0),"",IF($N755=$E$7,'Extracted info for SC'!$J$6,IF($N755=$D$26,'Extracted info for SC'!$J$7,IF($N755=$E$26,'Extracted info for SC'!$J$8,IF($N755=$F$26,'Extracted info for SC'!$J$9,IF($N755=$G$26,'Extracted info for SC'!$J$10,IF($N755=$H$26,'Extracted info for SC'!$J$11,IF($N755=$I$26,'Extracted info for SC'!$J$12,IF($N755=$J$26,'Extracted info for SC'!$J$13,IF($N755=$K$26,'Extracted info for SC'!$J$14,IF($N755=$L$26,'Extracted info for SC'!$J$15,IF($N755=$M$26,'Extracted info for SC'!$J$16,IF($N755=$N$26,'Extracted info for SC'!$J$17,IF($N755=$O$26,'Extracted info for SC'!$J$18,""))))))))))))))</f>
        <v/>
      </c>
      <c r="Z755" s="155"/>
      <c r="AA755" s="13" t="str">
        <f t="shared" ref="AA755:AA818" si="323">IFERROR(IF(G755="","",IF(G755="No Attribute (Conventional)","",G755)),"")</f>
        <v/>
      </c>
      <c r="AB755" s="155"/>
      <c r="AC755" s="13" t="str">
        <f t="shared" ca="1" si="299"/>
        <v>$AB</v>
      </c>
      <c r="AD755" s="13" t="str" cm="1">
        <f t="array" aca="1" ref="AD755" ca="1">IFERROR(IF((LEFT(INDIRECT("$F"&amp;$S755),4))="GOTS",IF($G755="Organic","GOTS_Organic_raw",(IF($G755="Responsible","GOTS_Responsible",(IF($G755="No Attribute (Conventional)","GOTS_conventional",(IF($G755="Recycled Pre/Post-Consumer","GOTS_pre_post",(IF($G755="In-Conversion","GOTS_in_conversion",(IF($G755="Sustainably Sourced","Sustainably_sourced",""))))))))))),IF($G755="Organic","Organic",(IF($G755="Responsible","Responsible",(IF($G755="No Attribute (Conventional)","No_Attribute_Conventional",(IF($G755="Recycled Pre/Post-Consumer","Recycled_Pre_Post_Consumer",(IF($G755="In-Conversion","In_Conversion",(IF($G755="Recycled Pre-Consumer","Recycled_Pre_Consumer",(IF($G755="Recycled Post-Consumer","Recycled_Post_Consumer",(IF($G755="Sustainably Sourced","Sustainably_sourced","")))))))))))))))),"")</f>
        <v/>
      </c>
      <c r="AE755" s="13" t="e" cm="1">
        <f t="array" aca="1" ref="AE755" ca="1">IF(INDIRECT("$F"&amp;$S755)="","",IF(LEFT(INDIRECT("$F"&amp;$S755),3)="GRS","GRS_RCS_RM",IF((LEFT(INDIRECT("$F"&amp;$S755),3))="RCS","GRS_RCS_RM",IF(INDIRECT("$F"&amp;$S755)="OCS (No Label)","OCS_Conversion_RM",IF(LEFT(INDIRECT("$F"&amp;$S755),3)="OCS","OCS_RM",IF(RIGHT(INDIRECT("$F"&amp;$S755),10)="conversion","GOTS_RM_conversion",IF((LEFT(INDIRECT("$F"&amp;$S755),4))="GOTS","GOTS_RM","Responsible_RM")))))))</f>
        <v>#REF!</v>
      </c>
      <c r="AF755" s="13" t="str" cm="1">
        <f t="array" aca="1" ref="AF755" ca="1">IF($S755="","",INDIRECT("$Z"&amp;$S755))</f>
        <v/>
      </c>
      <c r="AG755" s="155"/>
      <c r="AH755" s="13" t="str" cm="1">
        <f t="array" aca="1" ref="AH755" ca="1">IFERROR(INDIRECT("$ag"&amp;S755),"")</f>
        <v/>
      </c>
      <c r="AI755" s="13" t="e" cm="1">
        <f t="array" aca="1" ref="AI755" ca="1">INDIRECT("O"&amp;S754)</f>
        <v>#REF!</v>
      </c>
      <c r="AJ755" s="13" t="str">
        <f>IF($I755="","",INDEX('Raw Material'!$A$1:$J$75,MATCH(I755,'Raw Material'!$A$1:$A$75,0),(MATCH(G755,'Raw Material'!$A$1:$J$1,0))))</f>
        <v/>
      </c>
      <c r="AK755" s="13" t="str">
        <f t="shared" ref="AK755:AK818" si="324">$U$17&amp;"RM"</f>
        <v>YANLIŞRM</v>
      </c>
      <c r="AL755" s="153" t="str">
        <f t="shared" ref="AL755:AL818" si="325">IF($G755="Organic","Organic",IF($G755="No Attribute (Conventional)","No_Attribute_Conventional",IF($G755="Recycled pre-consumer","Recycled_pre_consumer",IF($G755="Recycled post-consumer","Recycled_post_consumer",IF($G755="Responsible","Responsible",IF($G755="Sustainably sourced","Sustainable_sourced",IF($G755="ın-conversion","In_conversion","")))))))</f>
        <v/>
      </c>
    </row>
    <row r="756" spans="1:38" ht="16.5" customHeight="1">
      <c r="A756" s="162"/>
      <c r="B756" s="168"/>
      <c r="C756" s="169"/>
      <c r="D756" s="156"/>
      <c r="E756" s="156"/>
      <c r="F756" s="175"/>
      <c r="G756" s="181"/>
      <c r="H756" s="182"/>
      <c r="I756" s="182"/>
      <c r="J756" s="182"/>
      <c r="K756" s="32"/>
      <c r="L756" s="179"/>
      <c r="M756" s="179"/>
      <c r="N756" s="81"/>
      <c r="O756" s="185"/>
      <c r="P756" s="103"/>
      <c r="Q756" s="84" t="str">
        <f t="shared" si="297"/>
        <v/>
      </c>
      <c r="R756" s="159"/>
      <c r="S756" s="28" t="str" cm="1">
        <f t="array" aca="1" ref="S756" ca="1">IF(INDIRECT("A"&amp;114+$U756)&lt;&gt;"",114+$U756,"")</f>
        <v/>
      </c>
      <c r="T756" s="28" t="str">
        <f t="shared" ca="1" si="298"/>
        <v>$B</v>
      </c>
      <c r="U756" s="29">
        <f t="shared" si="304"/>
        <v>636</v>
      </c>
      <c r="V756" s="29">
        <v>53.5000000000041</v>
      </c>
      <c r="W756" s="29">
        <f t="shared" si="305"/>
        <v>53</v>
      </c>
      <c r="X756" s="41" t="str" cm="1">
        <f t="array" aca="1" ref="X756" ca="1">IFERROR(INDEX('PC&amp;PD'!$A$1:$AP$15,ROW('PC&amp;PD'!$A$15),MATCH(INDIRECT(T756),'PC&amp;PD'!$A$1:$AP$1,0)),"")</f>
        <v/>
      </c>
      <c r="Y756" s="13" t="str">
        <f>IF(OR($N756="",$N756=0),"",IF($N756=$E$7,'Extracted info for SC'!$J$6,IF($N756=$D$26,'Extracted info for SC'!$J$7,IF($N756=$E$26,'Extracted info for SC'!$J$8,IF($N756=$F$26,'Extracted info for SC'!$J$9,IF($N756=$G$26,'Extracted info for SC'!$J$10,IF($N756=$H$26,'Extracted info for SC'!$J$11,IF($N756=$I$26,'Extracted info for SC'!$J$12,IF($N756=$J$26,'Extracted info for SC'!$J$13,IF($N756=$K$26,'Extracted info for SC'!$J$14,IF($N756=$L$26,'Extracted info for SC'!$J$15,IF($N756=$M$26,'Extracted info for SC'!$J$16,IF($N756=$N$26,'Extracted info for SC'!$J$17,IF($N756=$O$26,'Extracted info for SC'!$J$18,""))))))))))))))</f>
        <v/>
      </c>
      <c r="Z756" s="155"/>
      <c r="AA756" s="13" t="str">
        <f t="shared" si="323"/>
        <v/>
      </c>
      <c r="AB756" s="155"/>
      <c r="AC756" s="13" t="str">
        <f t="shared" ca="1" si="299"/>
        <v>$AB</v>
      </c>
      <c r="AD756" s="13" t="str" cm="1">
        <f t="array" aca="1" ref="AD756" ca="1">IFERROR(IF((LEFT(INDIRECT("$F"&amp;$S756),4))="GOTS",IF($G756="Organic","GOTS_Organic_raw",(IF($G756="Responsible","GOTS_Responsible",(IF($G756="No Attribute (Conventional)","GOTS_conventional",(IF($G756="Recycled Pre/Post-Consumer","GOTS_pre_post",(IF($G756="In-Conversion","GOTS_in_conversion",(IF($G756="Sustainably Sourced","Sustainably_sourced",""))))))))))),IF($G756="Organic","Organic",(IF($G756="Responsible","Responsible",(IF($G756="No Attribute (Conventional)","No_Attribute_Conventional",(IF($G756="Recycled Pre/Post-Consumer","Recycled_Pre_Post_Consumer",(IF($G756="In-Conversion","In_Conversion",(IF($G756="Recycled Pre-Consumer","Recycled_Pre_Consumer",(IF($G756="Recycled Post-Consumer","Recycled_Post_Consumer",(IF($G756="Sustainably Sourced","Sustainably_sourced","")))))))))))))))),"")</f>
        <v/>
      </c>
      <c r="AE756" s="13" t="e" cm="1">
        <f t="array" aca="1" ref="AE756" ca="1">IF(INDIRECT("$F"&amp;$S756)="","",IF(LEFT(INDIRECT("$F"&amp;$S756),3)="GRS","GRS_RCS_RM",IF((LEFT(INDIRECT("$F"&amp;$S756),3))="RCS","GRS_RCS_RM",IF(INDIRECT("$F"&amp;$S756)="OCS (No Label)","OCS_Conversion_RM",IF(LEFT(INDIRECT("$F"&amp;$S756),3)="OCS","OCS_RM",IF(RIGHT(INDIRECT("$F"&amp;$S756),10)="conversion","GOTS_RM_conversion",IF((LEFT(INDIRECT("$F"&amp;$S756),4))="GOTS","GOTS_RM","Responsible_RM")))))))</f>
        <v>#REF!</v>
      </c>
      <c r="AF756" s="13" t="str" cm="1">
        <f t="array" aca="1" ref="AF756" ca="1">IF($S756="","",INDIRECT("$Z"&amp;$S756))</f>
        <v/>
      </c>
      <c r="AG756" s="155"/>
      <c r="AH756" s="13" t="str" cm="1">
        <f t="array" aca="1" ref="AH756" ca="1">IFERROR(INDIRECT("$ag"&amp;S756),"")</f>
        <v/>
      </c>
      <c r="AI756" s="13" t="e" cm="1">
        <f t="array" aca="1" ref="AI756" ca="1">INDIRECT("O"&amp;S755)</f>
        <v>#REF!</v>
      </c>
      <c r="AJ756" s="13" t="str">
        <f>IF($I756="","",INDEX('Raw Material'!$A$1:$J$75,MATCH(I756,'Raw Material'!$A$1:$A$75,0),(MATCH(G756,'Raw Material'!$A$1:$J$1,0))))</f>
        <v/>
      </c>
      <c r="AK756" s="13" t="str">
        <f t="shared" si="324"/>
        <v>YANLIŞRM</v>
      </c>
      <c r="AL756" s="153" t="str">
        <f t="shared" si="325"/>
        <v/>
      </c>
    </row>
    <row r="757" spans="1:38" ht="16.5" customHeight="1">
      <c r="A757" s="162"/>
      <c r="B757" s="168"/>
      <c r="C757" s="169"/>
      <c r="D757" s="156"/>
      <c r="E757" s="156"/>
      <c r="F757" s="175"/>
      <c r="G757" s="181"/>
      <c r="H757" s="182"/>
      <c r="I757" s="182"/>
      <c r="J757" s="182"/>
      <c r="K757" s="32"/>
      <c r="L757" s="179"/>
      <c r="M757" s="179"/>
      <c r="N757" s="81"/>
      <c r="O757" s="185"/>
      <c r="P757" s="103"/>
      <c r="Q757" s="84" t="str">
        <f t="shared" ref="Q757:Q820" si="326">IF(OR($G757="",$I757="",$K757="",$AJ757="–"),"",CONCATENATE($K757," ",$AA757," ",$I757," (",$AJ757,") + "))</f>
        <v/>
      </c>
      <c r="R757" s="159"/>
      <c r="S757" s="28" t="str" cm="1">
        <f t="array" aca="1" ref="S757" ca="1">IF(INDIRECT("A"&amp;114+$U757)&lt;&gt;"",114+$U757,"")</f>
        <v/>
      </c>
      <c r="T757" s="28" t="str">
        <f t="shared" ref="T757:T820" ca="1" si="327">"$B"&amp;S757</f>
        <v>$B</v>
      </c>
      <c r="U757" s="29">
        <f t="shared" si="304"/>
        <v>636</v>
      </c>
      <c r="V757" s="29">
        <v>53.583333333337499</v>
      </c>
      <c r="W757" s="29">
        <f t="shared" si="305"/>
        <v>53</v>
      </c>
      <c r="X757" s="41" t="str" cm="1">
        <f t="array" aca="1" ref="X757" ca="1">IFERROR(INDEX('PC&amp;PD'!$A$1:$AP$15,ROW('PC&amp;PD'!$A$15),MATCH(INDIRECT(T757),'PC&amp;PD'!$A$1:$AP$1,0)),"")</f>
        <v/>
      </c>
      <c r="Y757" s="13" t="str">
        <f>IF(OR($N757="",$N757=0),"",IF($N757=$E$7,'Extracted info for SC'!$J$6,IF($N757=$D$26,'Extracted info for SC'!$J$7,IF($N757=$E$26,'Extracted info for SC'!$J$8,IF($N757=$F$26,'Extracted info for SC'!$J$9,IF($N757=$G$26,'Extracted info for SC'!$J$10,IF($N757=$H$26,'Extracted info for SC'!$J$11,IF($N757=$I$26,'Extracted info for SC'!$J$12,IF($N757=$J$26,'Extracted info for SC'!$J$13,IF($N757=$K$26,'Extracted info for SC'!$J$14,IF($N757=$L$26,'Extracted info for SC'!$J$15,IF($N757=$M$26,'Extracted info for SC'!$J$16,IF($N757=$N$26,'Extracted info for SC'!$J$17,IF($N757=$O$26,'Extracted info for SC'!$J$18,""))))))))))))))</f>
        <v/>
      </c>
      <c r="Z757" s="155"/>
      <c r="AA757" s="13" t="str">
        <f t="shared" si="323"/>
        <v/>
      </c>
      <c r="AB757" s="155"/>
      <c r="AC757" s="13" t="str">
        <f t="shared" ref="AC757:AC820" ca="1" si="328">"$AB"&amp;S757</f>
        <v>$AB</v>
      </c>
      <c r="AD757" s="13" t="str" cm="1">
        <f t="array" aca="1" ref="AD757" ca="1">IFERROR(IF((LEFT(INDIRECT("$F"&amp;$S757),4))="GOTS",IF($G757="Organic","GOTS_Organic_raw",(IF($G757="Responsible","GOTS_Responsible",(IF($G757="No Attribute (Conventional)","GOTS_conventional",(IF($G757="Recycled Pre/Post-Consumer","GOTS_pre_post",(IF($G757="In-Conversion","GOTS_in_conversion",(IF($G757="Sustainably Sourced","Sustainably_sourced",""))))))))))),IF($G757="Organic","Organic",(IF($G757="Responsible","Responsible",(IF($G757="No Attribute (Conventional)","No_Attribute_Conventional",(IF($G757="Recycled Pre/Post-Consumer","Recycled_Pre_Post_Consumer",(IF($G757="In-Conversion","In_Conversion",(IF($G757="Recycled Pre-Consumer","Recycled_Pre_Consumer",(IF($G757="Recycled Post-Consumer","Recycled_Post_Consumer",(IF($G757="Sustainably Sourced","Sustainably_sourced","")))))))))))))))),"")</f>
        <v/>
      </c>
      <c r="AE757" s="13" t="e" cm="1">
        <f t="array" aca="1" ref="AE757" ca="1">IF(INDIRECT("$F"&amp;$S757)="","",IF(LEFT(INDIRECT("$F"&amp;$S757),3)="GRS","GRS_RCS_RM",IF((LEFT(INDIRECT("$F"&amp;$S757),3))="RCS","GRS_RCS_RM",IF(INDIRECT("$F"&amp;$S757)="OCS (No Label)","OCS_Conversion_RM",IF(LEFT(INDIRECT("$F"&amp;$S757),3)="OCS","OCS_RM",IF(RIGHT(INDIRECT("$F"&amp;$S757),10)="conversion","GOTS_RM_conversion",IF((LEFT(INDIRECT("$F"&amp;$S757),4))="GOTS","GOTS_RM","Responsible_RM")))))))</f>
        <v>#REF!</v>
      </c>
      <c r="AF757" s="13" t="str" cm="1">
        <f t="array" aca="1" ref="AF757" ca="1">IF($S757="","",INDIRECT("$Z"&amp;$S757))</f>
        <v/>
      </c>
      <c r="AG757" s="155"/>
      <c r="AH757" s="13" t="str" cm="1">
        <f t="array" aca="1" ref="AH757" ca="1">IFERROR(INDIRECT("$ag"&amp;S757),"")</f>
        <v/>
      </c>
      <c r="AI757" s="13" t="e" cm="1">
        <f t="array" aca="1" ref="AI757" ca="1">INDIRECT("O"&amp;S756)</f>
        <v>#REF!</v>
      </c>
      <c r="AJ757" s="13" t="str">
        <f>IF($I757="","",INDEX('Raw Material'!$A$1:$J$75,MATCH(I757,'Raw Material'!$A$1:$A$75,0),(MATCH(G757,'Raw Material'!$A$1:$J$1,0))))</f>
        <v/>
      </c>
      <c r="AK757" s="13" t="str">
        <f t="shared" si="324"/>
        <v>YANLIŞRM</v>
      </c>
      <c r="AL757" s="153" t="str">
        <f t="shared" si="325"/>
        <v/>
      </c>
    </row>
    <row r="758" spans="1:38" ht="16.5" customHeight="1">
      <c r="A758" s="162"/>
      <c r="B758" s="168"/>
      <c r="C758" s="169"/>
      <c r="D758" s="156"/>
      <c r="E758" s="156"/>
      <c r="F758" s="175"/>
      <c r="G758" s="181"/>
      <c r="H758" s="182"/>
      <c r="I758" s="182"/>
      <c r="J758" s="182"/>
      <c r="K758" s="32"/>
      <c r="L758" s="179"/>
      <c r="M758" s="179"/>
      <c r="N758" s="81"/>
      <c r="O758" s="185"/>
      <c r="P758" s="103"/>
      <c r="Q758" s="84" t="str">
        <f t="shared" si="326"/>
        <v/>
      </c>
      <c r="R758" s="159"/>
      <c r="S758" s="28" t="str" cm="1">
        <f t="array" aca="1" ref="S758" ca="1">IF(INDIRECT("A"&amp;114+$U758)&lt;&gt;"",114+$U758,"")</f>
        <v/>
      </c>
      <c r="T758" s="28" t="str">
        <f t="shared" ca="1" si="327"/>
        <v>$B</v>
      </c>
      <c r="U758" s="29">
        <f t="shared" si="304"/>
        <v>636</v>
      </c>
      <c r="V758" s="29">
        <v>53.6666666666708</v>
      </c>
      <c r="W758" s="29">
        <f t="shared" si="305"/>
        <v>53</v>
      </c>
      <c r="X758" s="41" t="str" cm="1">
        <f t="array" aca="1" ref="X758" ca="1">IFERROR(INDEX('PC&amp;PD'!$A$1:$AP$15,ROW('PC&amp;PD'!$A$15),MATCH(INDIRECT(T758),'PC&amp;PD'!$A$1:$AP$1,0)),"")</f>
        <v/>
      </c>
      <c r="Y758" s="13" t="str">
        <f>IF(OR($N758="",$N758=0),"",IF($N758=$E$7,'Extracted info for SC'!$J$6,IF($N758=$D$26,'Extracted info for SC'!$J$7,IF($N758=$E$26,'Extracted info for SC'!$J$8,IF($N758=$F$26,'Extracted info for SC'!$J$9,IF($N758=$G$26,'Extracted info for SC'!$J$10,IF($N758=$H$26,'Extracted info for SC'!$J$11,IF($N758=$I$26,'Extracted info for SC'!$J$12,IF($N758=$J$26,'Extracted info for SC'!$J$13,IF($N758=$K$26,'Extracted info for SC'!$J$14,IF($N758=$L$26,'Extracted info for SC'!$J$15,IF($N758=$M$26,'Extracted info for SC'!$J$16,IF($N758=$N$26,'Extracted info for SC'!$J$17,IF($N758=$O$26,'Extracted info for SC'!$J$18,""))))))))))))))</f>
        <v/>
      </c>
      <c r="Z758" s="155"/>
      <c r="AA758" s="13" t="str">
        <f t="shared" si="323"/>
        <v/>
      </c>
      <c r="AB758" s="155"/>
      <c r="AC758" s="13" t="str">
        <f t="shared" ca="1" si="328"/>
        <v>$AB</v>
      </c>
      <c r="AD758" s="13" t="str" cm="1">
        <f t="array" aca="1" ref="AD758" ca="1">IFERROR(IF((LEFT(INDIRECT("$F"&amp;$S758),4))="GOTS",IF($G758="Organic","GOTS_Organic_raw",(IF($G758="Responsible","GOTS_Responsible",(IF($G758="No Attribute (Conventional)","GOTS_conventional",(IF($G758="Recycled Pre/Post-Consumer","GOTS_pre_post",(IF($G758="In-Conversion","GOTS_in_conversion",(IF($G758="Sustainably Sourced","Sustainably_sourced",""))))))))))),IF($G758="Organic","Organic",(IF($G758="Responsible","Responsible",(IF($G758="No Attribute (Conventional)","No_Attribute_Conventional",(IF($G758="Recycled Pre/Post-Consumer","Recycled_Pre_Post_Consumer",(IF($G758="In-Conversion","In_Conversion",(IF($G758="Recycled Pre-Consumer","Recycled_Pre_Consumer",(IF($G758="Recycled Post-Consumer","Recycled_Post_Consumer",(IF($G758="Sustainably Sourced","Sustainably_sourced","")))))))))))))))),"")</f>
        <v/>
      </c>
      <c r="AE758" s="13" t="e" cm="1">
        <f t="array" aca="1" ref="AE758" ca="1">IF(INDIRECT("$F"&amp;$S758)="","",IF(LEFT(INDIRECT("$F"&amp;$S758),3)="GRS","GRS_RCS_RM",IF((LEFT(INDIRECT("$F"&amp;$S758),3))="RCS","GRS_RCS_RM",IF(INDIRECT("$F"&amp;$S758)="OCS (No Label)","OCS_Conversion_RM",IF(LEFT(INDIRECT("$F"&amp;$S758),3)="OCS","OCS_RM",IF(RIGHT(INDIRECT("$F"&amp;$S758),10)="conversion","GOTS_RM_conversion",IF((LEFT(INDIRECT("$F"&amp;$S758),4))="GOTS","GOTS_RM","Responsible_RM")))))))</f>
        <v>#REF!</v>
      </c>
      <c r="AF758" s="13" t="str" cm="1">
        <f t="array" aca="1" ref="AF758" ca="1">IF($S758="","",INDIRECT("$Z"&amp;$S758))</f>
        <v/>
      </c>
      <c r="AG758" s="155"/>
      <c r="AH758" s="13" t="str" cm="1">
        <f t="array" aca="1" ref="AH758" ca="1">IFERROR(INDIRECT("$ag"&amp;S758),"")</f>
        <v/>
      </c>
      <c r="AI758" s="13" t="e" cm="1">
        <f t="array" aca="1" ref="AI758" ca="1">INDIRECT("O"&amp;S757)</f>
        <v>#REF!</v>
      </c>
      <c r="AJ758" s="13" t="str">
        <f>IF($I758="","",INDEX('Raw Material'!$A$1:$J$75,MATCH(I758,'Raw Material'!$A$1:$A$75,0),(MATCH(G758,'Raw Material'!$A$1:$J$1,0))))</f>
        <v/>
      </c>
      <c r="AK758" s="13" t="str">
        <f t="shared" si="324"/>
        <v>YANLIŞRM</v>
      </c>
      <c r="AL758" s="153" t="str">
        <f t="shared" si="325"/>
        <v/>
      </c>
    </row>
    <row r="759" spans="1:38" ht="16.5" customHeight="1">
      <c r="A759" s="162"/>
      <c r="B759" s="168"/>
      <c r="C759" s="169"/>
      <c r="D759" s="156"/>
      <c r="E759" s="156"/>
      <c r="F759" s="175"/>
      <c r="G759" s="181"/>
      <c r="H759" s="182"/>
      <c r="I759" s="182"/>
      <c r="J759" s="182"/>
      <c r="K759" s="32"/>
      <c r="L759" s="179"/>
      <c r="M759" s="179"/>
      <c r="N759" s="81"/>
      <c r="O759" s="185"/>
      <c r="P759" s="103"/>
      <c r="Q759" s="84" t="str">
        <f t="shared" si="326"/>
        <v/>
      </c>
      <c r="R759" s="159"/>
      <c r="S759" s="28" t="str" cm="1">
        <f t="array" aca="1" ref="S759" ca="1">IF(INDIRECT("A"&amp;114+$U759)&lt;&gt;"",114+$U759,"")</f>
        <v/>
      </c>
      <c r="T759" s="28" t="str">
        <f t="shared" ca="1" si="327"/>
        <v>$B</v>
      </c>
      <c r="U759" s="29">
        <f t="shared" si="304"/>
        <v>636</v>
      </c>
      <c r="V759" s="29">
        <v>53.750000000004199</v>
      </c>
      <c r="W759" s="29">
        <f t="shared" si="305"/>
        <v>53</v>
      </c>
      <c r="X759" s="41" t="str" cm="1">
        <f t="array" aca="1" ref="X759" ca="1">IFERROR(INDEX('PC&amp;PD'!$A$1:$AP$15,ROW('PC&amp;PD'!$A$15),MATCH(INDIRECT(T759),'PC&amp;PD'!$A$1:$AP$1,0)),"")</f>
        <v/>
      </c>
      <c r="Y759" s="13" t="str">
        <f>IF(OR($N759="",$N759=0),"",IF($N759=$E$7,'Extracted info for SC'!$J$6,IF($N759=$D$26,'Extracted info for SC'!$J$7,IF($N759=$E$26,'Extracted info for SC'!$J$8,IF($N759=$F$26,'Extracted info for SC'!$J$9,IF($N759=$G$26,'Extracted info for SC'!$J$10,IF($N759=$H$26,'Extracted info for SC'!$J$11,IF($N759=$I$26,'Extracted info for SC'!$J$12,IF($N759=$J$26,'Extracted info for SC'!$J$13,IF($N759=$K$26,'Extracted info for SC'!$J$14,IF($N759=$L$26,'Extracted info for SC'!$J$15,IF($N759=$M$26,'Extracted info for SC'!$J$16,IF($N759=$N$26,'Extracted info for SC'!$J$17,IF($N759=$O$26,'Extracted info for SC'!$J$18,""))))))))))))))</f>
        <v/>
      </c>
      <c r="Z759" s="155"/>
      <c r="AA759" s="13" t="str">
        <f t="shared" si="323"/>
        <v/>
      </c>
      <c r="AB759" s="155"/>
      <c r="AC759" s="13" t="str">
        <f t="shared" ca="1" si="328"/>
        <v>$AB</v>
      </c>
      <c r="AD759" s="13" t="str" cm="1">
        <f t="array" aca="1" ref="AD759" ca="1">IFERROR(IF((LEFT(INDIRECT("$F"&amp;$S759),4))="GOTS",IF($G759="Organic","GOTS_Organic_raw",(IF($G759="Responsible","GOTS_Responsible",(IF($G759="No Attribute (Conventional)","GOTS_conventional",(IF($G759="Recycled Pre/Post-Consumer","GOTS_pre_post",(IF($G759="In-Conversion","GOTS_in_conversion",(IF($G759="Sustainably Sourced","Sustainably_sourced",""))))))))))),IF($G759="Organic","Organic",(IF($G759="Responsible","Responsible",(IF($G759="No Attribute (Conventional)","No_Attribute_Conventional",(IF($G759="Recycled Pre/Post-Consumer","Recycled_Pre_Post_Consumer",(IF($G759="In-Conversion","In_Conversion",(IF($G759="Recycled Pre-Consumer","Recycled_Pre_Consumer",(IF($G759="Recycled Post-Consumer","Recycled_Post_Consumer",(IF($G759="Sustainably Sourced","Sustainably_sourced","")))))))))))))))),"")</f>
        <v/>
      </c>
      <c r="AE759" s="13" t="e" cm="1">
        <f t="array" aca="1" ref="AE759" ca="1">IF(INDIRECT("$F"&amp;$S759)="","",IF(LEFT(INDIRECT("$F"&amp;$S759),3)="GRS","GRS_RCS_RM",IF((LEFT(INDIRECT("$F"&amp;$S759),3))="RCS","GRS_RCS_RM",IF(INDIRECT("$F"&amp;$S759)="OCS (No Label)","OCS_Conversion_RM",IF(LEFT(INDIRECT("$F"&amp;$S759),3)="OCS","OCS_RM",IF(RIGHT(INDIRECT("$F"&amp;$S759),10)="conversion","GOTS_RM_conversion",IF((LEFT(INDIRECT("$F"&amp;$S759),4))="GOTS","GOTS_RM","Responsible_RM")))))))</f>
        <v>#REF!</v>
      </c>
      <c r="AF759" s="13" t="str" cm="1">
        <f t="array" aca="1" ref="AF759" ca="1">IF($S759="","",INDIRECT("$Z"&amp;$S759))</f>
        <v/>
      </c>
      <c r="AG759" s="155"/>
      <c r="AH759" s="13" t="str" cm="1">
        <f t="array" aca="1" ref="AH759" ca="1">IFERROR(INDIRECT("$ag"&amp;S759),"")</f>
        <v/>
      </c>
      <c r="AI759" s="13" t="e" cm="1">
        <f t="array" aca="1" ref="AI759" ca="1">INDIRECT("O"&amp;S758)</f>
        <v>#REF!</v>
      </c>
      <c r="AJ759" s="13" t="str">
        <f>IF($I759="","",INDEX('Raw Material'!$A$1:$J$75,MATCH(I759,'Raw Material'!$A$1:$A$75,0),(MATCH(G759,'Raw Material'!$A$1:$J$1,0))))</f>
        <v/>
      </c>
      <c r="AK759" s="13" t="str">
        <f t="shared" si="324"/>
        <v>YANLIŞRM</v>
      </c>
      <c r="AL759" s="153" t="str">
        <f t="shared" si="325"/>
        <v/>
      </c>
    </row>
    <row r="760" spans="1:38" ht="16.5" customHeight="1">
      <c r="A760" s="162"/>
      <c r="B760" s="168"/>
      <c r="C760" s="169"/>
      <c r="D760" s="156"/>
      <c r="E760" s="156"/>
      <c r="F760" s="175"/>
      <c r="G760" s="181"/>
      <c r="H760" s="182"/>
      <c r="I760" s="182"/>
      <c r="J760" s="182"/>
      <c r="K760" s="32"/>
      <c r="L760" s="179"/>
      <c r="M760" s="179"/>
      <c r="N760" s="81"/>
      <c r="O760" s="185"/>
      <c r="P760" s="103"/>
      <c r="Q760" s="84" t="str">
        <f t="shared" si="326"/>
        <v/>
      </c>
      <c r="R760" s="159"/>
      <c r="S760" s="28" t="str" cm="1">
        <f t="array" aca="1" ref="S760" ca="1">IF(INDIRECT("A"&amp;114+$U760)&lt;&gt;"",114+$U760,"")</f>
        <v/>
      </c>
      <c r="T760" s="28" t="str">
        <f t="shared" ca="1" si="327"/>
        <v>$B</v>
      </c>
      <c r="U760" s="29">
        <f t="shared" si="304"/>
        <v>636</v>
      </c>
      <c r="V760" s="29">
        <v>53.833333333337499</v>
      </c>
      <c r="W760" s="29">
        <f t="shared" si="305"/>
        <v>53</v>
      </c>
      <c r="X760" s="41" t="str" cm="1">
        <f t="array" aca="1" ref="X760" ca="1">IFERROR(INDEX('PC&amp;PD'!$A$1:$AP$15,ROW('PC&amp;PD'!$A$15),MATCH(INDIRECT(T760),'PC&amp;PD'!$A$1:$AP$1,0)),"")</f>
        <v/>
      </c>
      <c r="Y760" s="13" t="str">
        <f>IF(OR($N760="",$N760=0),"",IF($N760=$E$7,'Extracted info for SC'!$J$6,IF($N760=$D$26,'Extracted info for SC'!$J$7,IF($N760=$E$26,'Extracted info for SC'!$J$8,IF($N760=$F$26,'Extracted info for SC'!$J$9,IF($N760=$G$26,'Extracted info for SC'!$J$10,IF($N760=$H$26,'Extracted info for SC'!$J$11,IF($N760=$I$26,'Extracted info for SC'!$J$12,IF($N760=$J$26,'Extracted info for SC'!$J$13,IF($N760=$K$26,'Extracted info for SC'!$J$14,IF($N760=$L$26,'Extracted info for SC'!$J$15,IF($N760=$M$26,'Extracted info for SC'!$J$16,IF($N760=$N$26,'Extracted info for SC'!$J$17,IF($N760=$O$26,'Extracted info for SC'!$J$18,""))))))))))))))</f>
        <v/>
      </c>
      <c r="Z760" s="155"/>
      <c r="AA760" s="13" t="str">
        <f t="shared" si="323"/>
        <v/>
      </c>
      <c r="AB760" s="155"/>
      <c r="AC760" s="13" t="str">
        <f t="shared" ca="1" si="328"/>
        <v>$AB</v>
      </c>
      <c r="AD760" s="13" t="str" cm="1">
        <f t="array" aca="1" ref="AD760" ca="1">IFERROR(IF((LEFT(INDIRECT("$F"&amp;$S760),4))="GOTS",IF($G760="Organic","GOTS_Organic_raw",(IF($G760="Responsible","GOTS_Responsible",(IF($G760="No Attribute (Conventional)","GOTS_conventional",(IF($G760="Recycled Pre/Post-Consumer","GOTS_pre_post",(IF($G760="In-Conversion","GOTS_in_conversion",(IF($G760="Sustainably Sourced","Sustainably_sourced",""))))))))))),IF($G760="Organic","Organic",(IF($G760="Responsible","Responsible",(IF($G760="No Attribute (Conventional)","No_Attribute_Conventional",(IF($G760="Recycled Pre/Post-Consumer","Recycled_Pre_Post_Consumer",(IF($G760="In-Conversion","In_Conversion",(IF($G760="Recycled Pre-Consumer","Recycled_Pre_Consumer",(IF($G760="Recycled Post-Consumer","Recycled_Post_Consumer",(IF($G760="Sustainably Sourced","Sustainably_sourced","")))))))))))))))),"")</f>
        <v/>
      </c>
      <c r="AE760" s="13" t="e" cm="1">
        <f t="array" aca="1" ref="AE760" ca="1">IF(INDIRECT("$F"&amp;$S760)="","",IF(LEFT(INDIRECT("$F"&amp;$S760),3)="GRS","GRS_RCS_RM",IF((LEFT(INDIRECT("$F"&amp;$S760),3))="RCS","GRS_RCS_RM",IF(INDIRECT("$F"&amp;$S760)="OCS (No Label)","OCS_Conversion_RM",IF(LEFT(INDIRECT("$F"&amp;$S760),3)="OCS","OCS_RM",IF(RIGHT(INDIRECT("$F"&amp;$S760),10)="conversion","GOTS_RM_conversion",IF((LEFT(INDIRECT("$F"&amp;$S760),4))="GOTS","GOTS_RM","Responsible_RM")))))))</f>
        <v>#REF!</v>
      </c>
      <c r="AF760" s="13" t="str" cm="1">
        <f t="array" aca="1" ref="AF760" ca="1">IF($S760="","",INDIRECT("$Z"&amp;$S760))</f>
        <v/>
      </c>
      <c r="AG760" s="155"/>
      <c r="AH760" s="13" t="str" cm="1">
        <f t="array" aca="1" ref="AH760" ca="1">IFERROR(INDIRECT("$ag"&amp;S760),"")</f>
        <v/>
      </c>
      <c r="AI760" s="13" t="e" cm="1">
        <f t="array" aca="1" ref="AI760" ca="1">INDIRECT("O"&amp;S759)</f>
        <v>#REF!</v>
      </c>
      <c r="AJ760" s="13" t="str">
        <f>IF($I760="","",INDEX('Raw Material'!$A$1:$J$75,MATCH(I760,'Raw Material'!$A$1:$A$75,0),(MATCH(G760,'Raw Material'!$A$1:$J$1,0))))</f>
        <v/>
      </c>
      <c r="AK760" s="13" t="str">
        <f t="shared" si="324"/>
        <v>YANLIŞRM</v>
      </c>
      <c r="AL760" s="153" t="str">
        <f t="shared" si="325"/>
        <v/>
      </c>
    </row>
    <row r="761" spans="1:38" ht="16.5" customHeight="1" thickBot="1">
      <c r="A761" s="163"/>
      <c r="B761" s="170"/>
      <c r="C761" s="171"/>
      <c r="D761" s="156"/>
      <c r="E761" s="156"/>
      <c r="F761" s="176"/>
      <c r="G761" s="157"/>
      <c r="H761" s="158"/>
      <c r="I761" s="158"/>
      <c r="J761" s="158"/>
      <c r="K761" s="33"/>
      <c r="L761" s="180"/>
      <c r="M761" s="180"/>
      <c r="N761" s="82"/>
      <c r="O761" s="186"/>
      <c r="P761" s="103"/>
      <c r="Q761" s="84" t="str">
        <f t="shared" si="326"/>
        <v/>
      </c>
      <c r="R761" s="159"/>
      <c r="S761" s="28" t="str" cm="1">
        <f t="array" aca="1" ref="S761" ca="1">IF(INDIRECT("A"&amp;114+$U761)&lt;&gt;"",114+$U761,"")</f>
        <v/>
      </c>
      <c r="T761" s="28" t="str">
        <f t="shared" ca="1" si="327"/>
        <v>$B</v>
      </c>
      <c r="U761" s="29">
        <f t="shared" si="304"/>
        <v>636</v>
      </c>
      <c r="V761" s="29">
        <v>53.9166666666708</v>
      </c>
      <c r="W761" s="29">
        <f t="shared" si="305"/>
        <v>53</v>
      </c>
      <c r="X761" s="41" t="str" cm="1">
        <f t="array" aca="1" ref="X761" ca="1">IFERROR(INDEX('PC&amp;PD'!$A$1:$AP$15,ROW('PC&amp;PD'!$A$15),MATCH(INDIRECT(T761),'PC&amp;PD'!$A$1:$AP$1,0)),"")</f>
        <v/>
      </c>
      <c r="Y761" s="13" t="str">
        <f>IF(OR($N761="",$N761=0),"",IF($N761=$E$7,'Extracted info for SC'!$J$6,IF($N761=$D$26,'Extracted info for SC'!$J$7,IF($N761=$E$26,'Extracted info for SC'!$J$8,IF($N761=$F$26,'Extracted info for SC'!$J$9,IF($N761=$G$26,'Extracted info for SC'!$J$10,IF($N761=$H$26,'Extracted info for SC'!$J$11,IF($N761=$I$26,'Extracted info for SC'!$J$12,IF($N761=$J$26,'Extracted info for SC'!$J$13,IF($N761=$K$26,'Extracted info for SC'!$J$14,IF($N761=$L$26,'Extracted info for SC'!$J$15,IF($N761=$M$26,'Extracted info for SC'!$J$16,IF($N761=$N$26,'Extracted info for SC'!$J$17,IF($N761=$O$26,'Extracted info for SC'!$J$18,""))))))))))))))</f>
        <v/>
      </c>
      <c r="Z761" s="155"/>
      <c r="AA761" s="13" t="str">
        <f t="shared" si="323"/>
        <v/>
      </c>
      <c r="AB761" s="155"/>
      <c r="AC761" s="13" t="str">
        <f t="shared" ca="1" si="328"/>
        <v>$AB</v>
      </c>
      <c r="AD761" s="13" t="str" cm="1">
        <f t="array" aca="1" ref="AD761" ca="1">IFERROR(IF((LEFT(INDIRECT("$F"&amp;$S761),4))="GOTS",IF($G761="Organic","GOTS_Organic_raw",(IF($G761="Responsible","GOTS_Responsible",(IF($G761="No Attribute (Conventional)","GOTS_conventional",(IF($G761="Recycled Pre/Post-Consumer","GOTS_pre_post",(IF($G761="In-Conversion","GOTS_in_conversion",(IF($G761="Sustainably Sourced","Sustainably_sourced",""))))))))))),IF($G761="Organic","Organic",(IF($G761="Responsible","Responsible",(IF($G761="No Attribute (Conventional)","No_Attribute_Conventional",(IF($G761="Recycled Pre/Post-Consumer","Recycled_Pre_Post_Consumer",(IF($G761="In-Conversion","In_Conversion",(IF($G761="Recycled Pre-Consumer","Recycled_Pre_Consumer",(IF($G761="Recycled Post-Consumer","Recycled_Post_Consumer",(IF($G761="Sustainably Sourced","Sustainably_sourced","")))))))))))))))),"")</f>
        <v/>
      </c>
      <c r="AE761" s="13" t="e" cm="1">
        <f t="array" aca="1" ref="AE761" ca="1">IF(INDIRECT("$F"&amp;$S761)="","",IF(LEFT(INDIRECT("$F"&amp;$S761),3)="GRS","GRS_RCS_RM",IF((LEFT(INDIRECT("$F"&amp;$S761),3))="RCS","GRS_RCS_RM",IF(INDIRECT("$F"&amp;$S761)="OCS (No Label)","OCS_Conversion_RM",IF(LEFT(INDIRECT("$F"&amp;$S761),3)="OCS","OCS_RM",IF(RIGHT(INDIRECT("$F"&amp;$S761),10)="conversion","GOTS_RM_conversion",IF((LEFT(INDIRECT("$F"&amp;$S761),4))="GOTS","GOTS_RM","Responsible_RM")))))))</f>
        <v>#REF!</v>
      </c>
      <c r="AF761" s="13" t="str" cm="1">
        <f t="array" aca="1" ref="AF761" ca="1">IF($S761="","",INDIRECT("$Z"&amp;$S761))</f>
        <v/>
      </c>
      <c r="AG761" s="155"/>
      <c r="AH761" s="13" t="str" cm="1">
        <f t="array" aca="1" ref="AH761" ca="1">IFERROR(INDIRECT("$ag"&amp;S761),"")</f>
        <v/>
      </c>
      <c r="AI761" s="13" t="e" cm="1">
        <f t="array" aca="1" ref="AI761" ca="1">INDIRECT("O"&amp;S760)</f>
        <v>#REF!</v>
      </c>
      <c r="AJ761" s="13" t="str">
        <f>IF($I761="","",INDEX('Raw Material'!$A$1:$J$75,MATCH(I761,'Raw Material'!$A$1:$A$75,0),(MATCH(G761,'Raw Material'!$A$1:$J$1,0))))</f>
        <v/>
      </c>
      <c r="AK761" s="13" t="str">
        <f t="shared" si="324"/>
        <v>YANLIŞRM</v>
      </c>
      <c r="AL761" s="153" t="str">
        <f t="shared" si="325"/>
        <v/>
      </c>
    </row>
    <row r="762" spans="1:38" ht="16.5" customHeight="1">
      <c r="A762" s="160" t="str">
        <f>IF(B762="","",COUNTA($B$114:$B762))</f>
        <v/>
      </c>
      <c r="B762" s="164"/>
      <c r="C762" s="165"/>
      <c r="D762" s="183"/>
      <c r="E762" s="183"/>
      <c r="F762" s="172"/>
      <c r="G762" s="212"/>
      <c r="H762" s="206"/>
      <c r="I762" s="206"/>
      <c r="J762" s="206"/>
      <c r="K762" s="31"/>
      <c r="L762" s="177" t="str">
        <f t="shared" ref="L762" si="329">IF(R762="","",LEFT(R762,LEN(R762)-2))</f>
        <v/>
      </c>
      <c r="M762" s="177"/>
      <c r="N762" s="80"/>
      <c r="O762" s="184"/>
      <c r="P762" s="103"/>
      <c r="Q762" s="84" t="str">
        <f t="shared" si="326"/>
        <v/>
      </c>
      <c r="R762" s="159" t="str">
        <f t="shared" ref="R762" si="330">CONCATENATE($Q762,Q763,Q764,Q765,Q766,Q767,$Q768,$Q769,$Q770,$Q771,Q772,Q773)</f>
        <v/>
      </c>
      <c r="S762" s="28" t="str" cm="1">
        <f t="array" aca="1" ref="S762" ca="1">IF(INDIRECT("A"&amp;114+$U762)&lt;&gt;"",114+$U762,"")</f>
        <v/>
      </c>
      <c r="T762" s="28" t="str">
        <f t="shared" ca="1" si="327"/>
        <v>$B</v>
      </c>
      <c r="U762" s="29">
        <f t="shared" si="304"/>
        <v>648</v>
      </c>
      <c r="V762" s="29">
        <v>54.000000000004199</v>
      </c>
      <c r="W762" s="29">
        <f t="shared" si="305"/>
        <v>54</v>
      </c>
      <c r="X762" s="41" t="str" cm="1">
        <f t="array" aca="1" ref="X762" ca="1">IFERROR(INDEX('PC&amp;PD'!$A$1:$AP$15,ROW('PC&amp;PD'!$A$15),MATCH(INDIRECT(T762),'PC&amp;PD'!$A$1:$AP$1,0)),"")</f>
        <v/>
      </c>
      <c r="Y762" s="13" t="str">
        <f>IF(OR($N762="",$N762=0),"",IF($N762=$E$7,'Extracted info for SC'!$J$6,IF($N762=$D$26,'Extracted info for SC'!$J$7,IF($N762=$E$26,'Extracted info for SC'!$J$8,IF($N762=$F$26,'Extracted info for SC'!$J$9,IF($N762=$G$26,'Extracted info for SC'!$J$10,IF($N762=$H$26,'Extracted info for SC'!$J$11,IF($N762=$I$26,'Extracted info for SC'!$J$12,IF($N762=$J$26,'Extracted info for SC'!$J$13,IF($N762=$K$26,'Extracted info for SC'!$J$14,IF($N762=$L$26,'Extracted info for SC'!$J$15,IF($N762=$M$26,'Extracted info for SC'!$J$16,IF($N762=$N$26,'Extracted info for SC'!$J$17,IF($N762=$O$26,'Extracted info for SC'!$J$18,""))))))))))))))</f>
        <v/>
      </c>
      <c r="Z762" s="155" t="str">
        <f t="shared" ref="Z762" si="331">IFERROR(IF($F762="OCS 100","OCS (OCS 100)",IF($F762="OCS Blended","OCS (OCS Blended)",IF($F762="OCS (No Label)","OCS (No Label)",IF($F762="RCS 100","RCS (RCS 100)",IF($F762="RCS Blended","RCS (RCS Blended)",IF($F762="GRS","GRS (GRS)",IF($F762="GRS (No Label)", "GRS (No Label)",IF($F762="RDS","RDS (RDS)",IF($F762="RWS","RWS (RWS)",IF($F762="RAS","RAS (RAS)",IF($F762="RMS","RMS (RMS)",IF($F762="GOTS Organic","GOTS (Organic)",IF($F762="GOTS Made with organic","GOTS (Made with Organic)",IF($F762="GOTS Organic - in conversion","GOTS (Organic - In Conversion)",IF($F762="GOTS Made with organic - in conversion","GOTS (Made with Organic - In Conversion)",""))))))))))))))),"")</f>
        <v/>
      </c>
      <c r="AA762" s="13" t="str">
        <f t="shared" si="323"/>
        <v/>
      </c>
      <c r="AB762" s="155" t="str">
        <f t="shared" ref="AB762" si="332">IFERROR(IF($F762="OCS 100", "OCS_100",IF($F762="OCS Blended", "OCS_Blended",IF($F762="OCS (No Label)", "OCS_No_Label",IF($F762="RCS 100", "RCS_100",IF($F762="RCS Blended","RCS_Blended",IF($F762="GRS","GRS",IF($F762="GRS (No Label)", "GRS_No_Label",IF($F762="RDS","RDS",IF($F762="RWS","RWS",IF($F762="RMS","RMS",IF($F762="GOTS Organic","GOTS_Organic",IF($F762="GOTS Made with organic","GOTS_Made_with_organic",IF($F762="GOTS Organic - in conversion","GOTS_Organic_in_Conversion",IF($F762="GOTS Made with organic - in conversion","GOTS_Made_with_Organic_in_Conversion",IF($F762="RAS","RAS",""))))))))))))))),"")</f>
        <v/>
      </c>
      <c r="AC762" s="13" t="str">
        <f t="shared" ca="1" si="328"/>
        <v>$AB</v>
      </c>
      <c r="AD762" s="13" t="str" cm="1">
        <f t="array" aca="1" ref="AD762" ca="1">IFERROR(IF((LEFT(INDIRECT("$F"&amp;$S762),4))="GOTS",IF($G762="Organic","GOTS_Organic_raw",(IF($G762="Responsible","GOTS_Responsible",(IF($G762="No Attribute (Conventional)","GOTS_conventional",(IF($G762="Recycled Pre/Post-Consumer","GOTS_pre_post",(IF($G762="In-Conversion","GOTS_in_conversion",(IF($G762="Sustainably Sourced","Sustainably_sourced",""))))))))))),IF($G762="Organic","Organic",(IF($G762="Responsible","Responsible",(IF($G762="No Attribute (Conventional)","No_Attribute_Conventional",(IF($G762="Recycled Pre/Post-Consumer","Recycled_Pre_Post_Consumer",(IF($G762="In-Conversion","In_Conversion",(IF($G762="Recycled Pre-Consumer","Recycled_Pre_Consumer",(IF($G762="Recycled Post-Consumer","Recycled_Post_Consumer",(IF($G762="Sustainably Sourced","Sustainably_sourced","")))))))))))))))),"")</f>
        <v/>
      </c>
      <c r="AE762" s="13" t="e" cm="1">
        <f t="array" aca="1" ref="AE762" ca="1">IF(INDIRECT("$F"&amp;$S762)="","",IF(LEFT(INDIRECT("$F"&amp;$S762),3)="GRS","GRS_RCS_RM",IF((LEFT(INDIRECT("$F"&amp;$S762),3))="RCS","GRS_RCS_RM",IF(INDIRECT("$F"&amp;$S762)="OCS (No Label)","OCS_Conversion_RM",IF(LEFT(INDIRECT("$F"&amp;$S762),3)="OCS","OCS_RM",IF(RIGHT(INDIRECT("$F"&amp;$S762),10)="conversion","GOTS_RM_conversion",IF((LEFT(INDIRECT("$F"&amp;$S762),4))="GOTS","GOTS_RM","Responsible_RM")))))))</f>
        <v>#REF!</v>
      </c>
      <c r="AF762" s="13" t="str" cm="1">
        <f t="array" aca="1" ref="AF762" ca="1">IF($S762="","",INDIRECT("$Z"&amp;$S762))</f>
        <v/>
      </c>
      <c r="AG762" s="155" t="str">
        <f t="shared" si="314"/>
        <v/>
      </c>
      <c r="AH762" s="13" t="str" cm="1">
        <f t="array" aca="1" ref="AH762" ca="1">IFERROR(INDIRECT("$ag"&amp;S762),"")</f>
        <v/>
      </c>
      <c r="AI762" s="13" t="e" cm="1">
        <f t="array" aca="1" ref="AI762" ca="1">INDIRECT("O"&amp;S761)</f>
        <v>#REF!</v>
      </c>
      <c r="AJ762" s="13" t="str">
        <f>IF($I762="","",INDEX('Raw Material'!$A$1:$J$75,MATCH(I762,'Raw Material'!$A$1:$A$75,0),(MATCH(G762,'Raw Material'!$A$1:$J$1,0))))</f>
        <v/>
      </c>
      <c r="AK762" s="13" t="str">
        <f t="shared" si="324"/>
        <v>YANLIŞRM</v>
      </c>
      <c r="AL762" s="153" t="str">
        <f t="shared" si="325"/>
        <v/>
      </c>
    </row>
    <row r="763" spans="1:38" ht="16.5" customHeight="1">
      <c r="A763" s="161"/>
      <c r="B763" s="166"/>
      <c r="C763" s="167"/>
      <c r="D763" s="156"/>
      <c r="E763" s="156"/>
      <c r="F763" s="173"/>
      <c r="G763" s="181"/>
      <c r="H763" s="182"/>
      <c r="I763" s="182"/>
      <c r="J763" s="182"/>
      <c r="K763" s="32"/>
      <c r="L763" s="178"/>
      <c r="M763" s="178"/>
      <c r="N763" s="81"/>
      <c r="O763" s="185"/>
      <c r="P763" s="103"/>
      <c r="Q763" s="84" t="str">
        <f t="shared" si="326"/>
        <v/>
      </c>
      <c r="R763" s="159"/>
      <c r="S763" s="28" t="str" cm="1">
        <f t="array" aca="1" ref="S763" ca="1">IF(INDIRECT("A"&amp;114+$U763)&lt;&gt;"",114+$U763,"")</f>
        <v/>
      </c>
      <c r="T763" s="28" t="str">
        <f t="shared" ca="1" si="327"/>
        <v>$B</v>
      </c>
      <c r="U763" s="29">
        <f t="shared" si="304"/>
        <v>648</v>
      </c>
      <c r="V763" s="29">
        <v>54.083333333337499</v>
      </c>
      <c r="W763" s="29">
        <f t="shared" si="305"/>
        <v>54</v>
      </c>
      <c r="X763" s="41" t="str" cm="1">
        <f t="array" aca="1" ref="X763" ca="1">IFERROR(INDEX('PC&amp;PD'!$A$1:$AP$15,ROW('PC&amp;PD'!$A$15),MATCH(INDIRECT(T763),'PC&amp;PD'!$A$1:$AP$1,0)),"")</f>
        <v/>
      </c>
      <c r="Y763" s="13" t="str">
        <f>IF(OR($N763="",$N763=0),"",IF($N763=$E$7,'Extracted info for SC'!$J$6,IF($N763=$D$26,'Extracted info for SC'!$J$7,IF($N763=$E$26,'Extracted info for SC'!$J$8,IF($N763=$F$26,'Extracted info for SC'!$J$9,IF($N763=$G$26,'Extracted info for SC'!$J$10,IF($N763=$H$26,'Extracted info for SC'!$J$11,IF($N763=$I$26,'Extracted info for SC'!$J$12,IF($N763=$J$26,'Extracted info for SC'!$J$13,IF($N763=$K$26,'Extracted info for SC'!$J$14,IF($N763=$L$26,'Extracted info for SC'!$J$15,IF($N763=$M$26,'Extracted info for SC'!$J$16,IF($N763=$N$26,'Extracted info for SC'!$J$17,IF($N763=$O$26,'Extracted info for SC'!$J$18,""))))))))))))))</f>
        <v/>
      </c>
      <c r="Z763" s="155"/>
      <c r="AA763" s="13" t="str">
        <f t="shared" si="323"/>
        <v/>
      </c>
      <c r="AB763" s="155"/>
      <c r="AC763" s="13" t="str">
        <f t="shared" ca="1" si="328"/>
        <v>$AB</v>
      </c>
      <c r="AD763" s="13" t="str" cm="1">
        <f t="array" aca="1" ref="AD763" ca="1">IFERROR(IF((LEFT(INDIRECT("$F"&amp;$S763),4))="GOTS",IF($G763="Organic","GOTS_Organic_raw",(IF($G763="Responsible","GOTS_Responsible",(IF($G763="No Attribute (Conventional)","GOTS_conventional",(IF($G763="Recycled Pre/Post-Consumer","GOTS_pre_post",(IF($G763="In-Conversion","GOTS_in_conversion",(IF($G763="Sustainably Sourced","Sustainably_sourced",""))))))))))),IF($G763="Organic","Organic",(IF($G763="Responsible","Responsible",(IF($G763="No Attribute (Conventional)","No_Attribute_Conventional",(IF($G763="Recycled Pre/Post-Consumer","Recycled_Pre_Post_Consumer",(IF($G763="In-Conversion","In_Conversion",(IF($G763="Recycled Pre-Consumer","Recycled_Pre_Consumer",(IF($G763="Recycled Post-Consumer","Recycled_Post_Consumer",(IF($G763="Sustainably Sourced","Sustainably_sourced","")))))))))))))))),"")</f>
        <v/>
      </c>
      <c r="AE763" s="13" t="e" cm="1">
        <f t="array" aca="1" ref="AE763" ca="1">IF(INDIRECT("$F"&amp;$S763)="","",IF(LEFT(INDIRECT("$F"&amp;$S763),3)="GRS","GRS_RCS_RM",IF((LEFT(INDIRECT("$F"&amp;$S763),3))="RCS","GRS_RCS_RM",IF(INDIRECT("$F"&amp;$S763)="OCS (No Label)","OCS_Conversion_RM",IF(LEFT(INDIRECT("$F"&amp;$S763),3)="OCS","OCS_RM",IF(RIGHT(INDIRECT("$F"&amp;$S763),10)="conversion","GOTS_RM_conversion",IF((LEFT(INDIRECT("$F"&amp;$S763),4))="GOTS","GOTS_RM","Responsible_RM")))))))</f>
        <v>#REF!</v>
      </c>
      <c r="AF763" s="13" t="str" cm="1">
        <f t="array" aca="1" ref="AF763" ca="1">IF($S763="","",INDIRECT("$Z"&amp;$S763))</f>
        <v/>
      </c>
      <c r="AG763" s="155"/>
      <c r="AH763" s="13" t="str" cm="1">
        <f t="array" aca="1" ref="AH763" ca="1">IFERROR(INDIRECT("$ag"&amp;S763),"")</f>
        <v/>
      </c>
      <c r="AI763" s="13" t="e" cm="1">
        <f t="array" aca="1" ref="AI763" ca="1">INDIRECT("O"&amp;S762)</f>
        <v>#REF!</v>
      </c>
      <c r="AJ763" s="13" t="str">
        <f>IF($I763="","",INDEX('Raw Material'!$A$1:$J$75,MATCH(I763,'Raw Material'!$A$1:$A$75,0),(MATCH(G763,'Raw Material'!$A$1:$J$1,0))))</f>
        <v/>
      </c>
      <c r="AK763" s="13" t="str">
        <f t="shared" si="324"/>
        <v>YANLIŞRM</v>
      </c>
      <c r="AL763" s="153" t="str">
        <f t="shared" si="325"/>
        <v/>
      </c>
    </row>
    <row r="764" spans="1:38" ht="16.5" customHeight="1">
      <c r="A764" s="161"/>
      <c r="B764" s="166"/>
      <c r="C764" s="167"/>
      <c r="D764" s="156"/>
      <c r="E764" s="156"/>
      <c r="F764" s="173"/>
      <c r="G764" s="181"/>
      <c r="H764" s="182"/>
      <c r="I764" s="182"/>
      <c r="J764" s="182"/>
      <c r="K764" s="32"/>
      <c r="L764" s="178"/>
      <c r="M764" s="178"/>
      <c r="N764" s="81"/>
      <c r="O764" s="185"/>
      <c r="P764" s="103"/>
      <c r="Q764" s="84" t="str">
        <f t="shared" si="326"/>
        <v/>
      </c>
      <c r="R764" s="159"/>
      <c r="S764" s="28" t="str" cm="1">
        <f t="array" aca="1" ref="S764" ca="1">IF(INDIRECT("A"&amp;114+$U764)&lt;&gt;"",114+$U764,"")</f>
        <v/>
      </c>
      <c r="T764" s="28" t="str">
        <f t="shared" ca="1" si="327"/>
        <v>$B</v>
      </c>
      <c r="U764" s="29">
        <f t="shared" si="304"/>
        <v>648</v>
      </c>
      <c r="V764" s="29">
        <v>54.166666666670899</v>
      </c>
      <c r="W764" s="29">
        <f t="shared" si="305"/>
        <v>54</v>
      </c>
      <c r="X764" s="41" t="str" cm="1">
        <f t="array" aca="1" ref="X764" ca="1">IFERROR(INDEX('PC&amp;PD'!$A$1:$AP$15,ROW('PC&amp;PD'!$A$15),MATCH(INDIRECT(T764),'PC&amp;PD'!$A$1:$AP$1,0)),"")</f>
        <v/>
      </c>
      <c r="Y764" s="13" t="str">
        <f>IF(OR($N764="",$N764=0),"",IF($N764=$E$7,'Extracted info for SC'!$J$6,IF($N764=$D$26,'Extracted info for SC'!$J$7,IF($N764=$E$26,'Extracted info for SC'!$J$8,IF($N764=$F$26,'Extracted info for SC'!$J$9,IF($N764=$G$26,'Extracted info for SC'!$J$10,IF($N764=$H$26,'Extracted info for SC'!$J$11,IF($N764=$I$26,'Extracted info for SC'!$J$12,IF($N764=$J$26,'Extracted info for SC'!$J$13,IF($N764=$K$26,'Extracted info for SC'!$J$14,IF($N764=$L$26,'Extracted info for SC'!$J$15,IF($N764=$M$26,'Extracted info for SC'!$J$16,IF($N764=$N$26,'Extracted info for SC'!$J$17,IF($N764=$O$26,'Extracted info for SC'!$J$18,""))))))))))))))</f>
        <v/>
      </c>
      <c r="Z764" s="155"/>
      <c r="AA764" s="13" t="str">
        <f t="shared" si="323"/>
        <v/>
      </c>
      <c r="AB764" s="155"/>
      <c r="AC764" s="13" t="str">
        <f t="shared" ca="1" si="328"/>
        <v>$AB</v>
      </c>
      <c r="AD764" s="13" t="str" cm="1">
        <f t="array" aca="1" ref="AD764" ca="1">IFERROR(IF((LEFT(INDIRECT("$F"&amp;$S764),4))="GOTS",IF($G764="Organic","GOTS_Organic_raw",(IF($G764="Responsible","GOTS_Responsible",(IF($G764="No Attribute (Conventional)","GOTS_conventional",(IF($G764="Recycled Pre/Post-Consumer","GOTS_pre_post",(IF($G764="In-Conversion","GOTS_in_conversion",(IF($G764="Sustainably Sourced","Sustainably_sourced",""))))))))))),IF($G764="Organic","Organic",(IF($G764="Responsible","Responsible",(IF($G764="No Attribute (Conventional)","No_Attribute_Conventional",(IF($G764="Recycled Pre/Post-Consumer","Recycled_Pre_Post_Consumer",(IF($G764="In-Conversion","In_Conversion",(IF($G764="Recycled Pre-Consumer","Recycled_Pre_Consumer",(IF($G764="Recycled Post-Consumer","Recycled_Post_Consumer",(IF($G764="Sustainably Sourced","Sustainably_sourced","")))))))))))))))),"")</f>
        <v/>
      </c>
      <c r="AE764" s="13" t="e" cm="1">
        <f t="array" aca="1" ref="AE764" ca="1">IF(INDIRECT("$F"&amp;$S764)="","",IF(LEFT(INDIRECT("$F"&amp;$S764),3)="GRS","GRS_RCS_RM",IF((LEFT(INDIRECT("$F"&amp;$S764),3))="RCS","GRS_RCS_RM",IF(INDIRECT("$F"&amp;$S764)="OCS (No Label)","OCS_Conversion_RM",IF(LEFT(INDIRECT("$F"&amp;$S764),3)="OCS","OCS_RM",IF(RIGHT(INDIRECT("$F"&amp;$S764),10)="conversion","GOTS_RM_conversion",IF((LEFT(INDIRECT("$F"&amp;$S764),4))="GOTS","GOTS_RM","Responsible_RM")))))))</f>
        <v>#REF!</v>
      </c>
      <c r="AF764" s="13" t="str" cm="1">
        <f t="array" aca="1" ref="AF764" ca="1">IF($S764="","",INDIRECT("$Z"&amp;$S764))</f>
        <v/>
      </c>
      <c r="AG764" s="155"/>
      <c r="AH764" s="13" t="str" cm="1">
        <f t="array" aca="1" ref="AH764" ca="1">IFERROR(INDIRECT("$ag"&amp;S764),"")</f>
        <v/>
      </c>
      <c r="AI764" s="13" t="e" cm="1">
        <f t="array" aca="1" ref="AI764" ca="1">INDIRECT("O"&amp;S763)</f>
        <v>#REF!</v>
      </c>
      <c r="AJ764" s="13" t="str">
        <f>IF($I764="","",INDEX('Raw Material'!$A$1:$J$75,MATCH(I764,'Raw Material'!$A$1:$A$75,0),(MATCH(G764,'Raw Material'!$A$1:$J$1,0))))</f>
        <v/>
      </c>
      <c r="AK764" s="13" t="str">
        <f t="shared" si="324"/>
        <v>YANLIŞRM</v>
      </c>
      <c r="AL764" s="153" t="str">
        <f t="shared" si="325"/>
        <v/>
      </c>
    </row>
    <row r="765" spans="1:38" ht="16.5" customHeight="1">
      <c r="A765" s="161"/>
      <c r="B765" s="166"/>
      <c r="C765" s="167"/>
      <c r="D765" s="156"/>
      <c r="E765" s="156"/>
      <c r="F765" s="174"/>
      <c r="G765" s="181"/>
      <c r="H765" s="182"/>
      <c r="I765" s="182"/>
      <c r="J765" s="182"/>
      <c r="K765" s="32"/>
      <c r="L765" s="178"/>
      <c r="M765" s="178"/>
      <c r="N765" s="81"/>
      <c r="O765" s="185"/>
      <c r="P765" s="103"/>
      <c r="Q765" s="84" t="str">
        <f t="shared" si="326"/>
        <v/>
      </c>
      <c r="R765" s="159"/>
      <c r="S765" s="28" t="str" cm="1">
        <f t="array" aca="1" ref="S765" ca="1">IF(INDIRECT("A"&amp;114+$U765)&lt;&gt;"",114+$U765,"")</f>
        <v/>
      </c>
      <c r="T765" s="28" t="str">
        <f t="shared" ca="1" si="327"/>
        <v>$B</v>
      </c>
      <c r="U765" s="29">
        <f t="shared" si="304"/>
        <v>648</v>
      </c>
      <c r="V765" s="29">
        <v>54.250000000004199</v>
      </c>
      <c r="W765" s="29">
        <f t="shared" si="305"/>
        <v>54</v>
      </c>
      <c r="X765" s="41" t="str" cm="1">
        <f t="array" aca="1" ref="X765" ca="1">IFERROR(INDEX('PC&amp;PD'!$A$1:$AP$15,ROW('PC&amp;PD'!$A$15),MATCH(INDIRECT(T765),'PC&amp;PD'!$A$1:$AP$1,0)),"")</f>
        <v/>
      </c>
      <c r="Y765" s="13" t="str">
        <f>IF(OR($N765="",$N765=0),"",IF($N765=$E$7,'Extracted info for SC'!$J$6,IF($N765=$D$26,'Extracted info for SC'!$J$7,IF($N765=$E$26,'Extracted info for SC'!$J$8,IF($N765=$F$26,'Extracted info for SC'!$J$9,IF($N765=$G$26,'Extracted info for SC'!$J$10,IF($N765=$H$26,'Extracted info for SC'!$J$11,IF($N765=$I$26,'Extracted info for SC'!$J$12,IF($N765=$J$26,'Extracted info for SC'!$J$13,IF($N765=$K$26,'Extracted info for SC'!$J$14,IF($N765=$L$26,'Extracted info for SC'!$J$15,IF($N765=$M$26,'Extracted info for SC'!$J$16,IF($N765=$N$26,'Extracted info for SC'!$J$17,IF($N765=$O$26,'Extracted info for SC'!$J$18,""))))))))))))))</f>
        <v/>
      </c>
      <c r="Z765" s="155"/>
      <c r="AA765" s="13" t="str">
        <f t="shared" si="323"/>
        <v/>
      </c>
      <c r="AB765" s="155"/>
      <c r="AC765" s="13" t="str">
        <f t="shared" ca="1" si="328"/>
        <v>$AB</v>
      </c>
      <c r="AD765" s="13" t="str" cm="1">
        <f t="array" aca="1" ref="AD765" ca="1">IFERROR(IF((LEFT(INDIRECT("$F"&amp;$S765),4))="GOTS",IF($G765="Organic","GOTS_Organic_raw",(IF($G765="Responsible","GOTS_Responsible",(IF($G765="No Attribute (Conventional)","GOTS_conventional",(IF($G765="Recycled Pre/Post-Consumer","GOTS_pre_post",(IF($G765="In-Conversion","GOTS_in_conversion",(IF($G765="Sustainably Sourced","Sustainably_sourced",""))))))))))),IF($G765="Organic","Organic",(IF($G765="Responsible","Responsible",(IF($G765="No Attribute (Conventional)","No_Attribute_Conventional",(IF($G765="Recycled Pre/Post-Consumer","Recycled_Pre_Post_Consumer",(IF($G765="In-Conversion","In_Conversion",(IF($G765="Recycled Pre-Consumer","Recycled_Pre_Consumer",(IF($G765="Recycled Post-Consumer","Recycled_Post_Consumer",(IF($G765="Sustainably Sourced","Sustainably_sourced","")))))))))))))))),"")</f>
        <v/>
      </c>
      <c r="AE765" s="13" t="e" cm="1">
        <f t="array" aca="1" ref="AE765" ca="1">IF(INDIRECT("$F"&amp;$S765)="","",IF(LEFT(INDIRECT("$F"&amp;$S765),3)="GRS","GRS_RCS_RM",IF((LEFT(INDIRECT("$F"&amp;$S765),3))="RCS","GRS_RCS_RM",IF(INDIRECT("$F"&amp;$S765)="OCS (No Label)","OCS_Conversion_RM",IF(LEFT(INDIRECT("$F"&amp;$S765),3)="OCS","OCS_RM",IF(RIGHT(INDIRECT("$F"&amp;$S765),10)="conversion","GOTS_RM_conversion",IF((LEFT(INDIRECT("$F"&amp;$S765),4))="GOTS","GOTS_RM","Responsible_RM")))))))</f>
        <v>#REF!</v>
      </c>
      <c r="AF765" s="13" t="str" cm="1">
        <f t="array" aca="1" ref="AF765" ca="1">IF($S765="","",INDIRECT("$Z"&amp;$S765))</f>
        <v/>
      </c>
      <c r="AG765" s="155"/>
      <c r="AH765" s="13" t="str" cm="1">
        <f t="array" aca="1" ref="AH765" ca="1">IFERROR(INDIRECT("$ag"&amp;S765),"")</f>
        <v/>
      </c>
      <c r="AI765" s="13" t="e" cm="1">
        <f t="array" aca="1" ref="AI765" ca="1">INDIRECT("O"&amp;S764)</f>
        <v>#REF!</v>
      </c>
      <c r="AJ765" s="13" t="str">
        <f>IF($I765="","",INDEX('Raw Material'!$A$1:$J$75,MATCH(I765,'Raw Material'!$A$1:$A$75,0),(MATCH(G765,'Raw Material'!$A$1:$J$1,0))))</f>
        <v/>
      </c>
      <c r="AK765" s="13" t="str">
        <f t="shared" si="324"/>
        <v>YANLIŞRM</v>
      </c>
      <c r="AL765" s="153" t="str">
        <f t="shared" si="325"/>
        <v/>
      </c>
    </row>
    <row r="766" spans="1:38" ht="16.5" customHeight="1">
      <c r="A766" s="161"/>
      <c r="B766" s="166"/>
      <c r="C766" s="167"/>
      <c r="D766" s="156"/>
      <c r="E766" s="156"/>
      <c r="F766" s="174"/>
      <c r="G766" s="181"/>
      <c r="H766" s="182"/>
      <c r="I766" s="182"/>
      <c r="J766" s="182"/>
      <c r="K766" s="32"/>
      <c r="L766" s="178"/>
      <c r="M766" s="178"/>
      <c r="N766" s="81"/>
      <c r="O766" s="185"/>
      <c r="P766" s="103"/>
      <c r="Q766" s="84" t="str">
        <f t="shared" si="326"/>
        <v/>
      </c>
      <c r="R766" s="159"/>
      <c r="S766" s="28" t="str" cm="1">
        <f t="array" aca="1" ref="S766" ca="1">IF(INDIRECT("A"&amp;114+$U766)&lt;&gt;"",114+$U766,"")</f>
        <v/>
      </c>
      <c r="T766" s="28" t="str">
        <f t="shared" ca="1" si="327"/>
        <v>$B</v>
      </c>
      <c r="U766" s="29">
        <f t="shared" si="304"/>
        <v>648</v>
      </c>
      <c r="V766" s="29">
        <v>54.333333333337499</v>
      </c>
      <c r="W766" s="29">
        <f t="shared" si="305"/>
        <v>54</v>
      </c>
      <c r="X766" s="41" t="str" cm="1">
        <f t="array" aca="1" ref="X766" ca="1">IFERROR(INDEX('PC&amp;PD'!$A$1:$AP$15,ROW('PC&amp;PD'!$A$15),MATCH(INDIRECT(T766),'PC&amp;PD'!$A$1:$AP$1,0)),"")</f>
        <v/>
      </c>
      <c r="Y766" s="13" t="str">
        <f>IF(OR($N766="",$N766=0),"",IF($N766=$E$7,'Extracted info for SC'!$J$6,IF($N766=$D$26,'Extracted info for SC'!$J$7,IF($N766=$E$26,'Extracted info for SC'!$J$8,IF($N766=$F$26,'Extracted info for SC'!$J$9,IF($N766=$G$26,'Extracted info for SC'!$J$10,IF($N766=$H$26,'Extracted info for SC'!$J$11,IF($N766=$I$26,'Extracted info for SC'!$J$12,IF($N766=$J$26,'Extracted info for SC'!$J$13,IF($N766=$K$26,'Extracted info for SC'!$J$14,IF($N766=$L$26,'Extracted info for SC'!$J$15,IF($N766=$M$26,'Extracted info for SC'!$J$16,IF($N766=$N$26,'Extracted info for SC'!$J$17,IF($N766=$O$26,'Extracted info for SC'!$J$18,""))))))))))))))</f>
        <v/>
      </c>
      <c r="Z766" s="155"/>
      <c r="AA766" s="13" t="str">
        <f t="shared" si="323"/>
        <v/>
      </c>
      <c r="AB766" s="155"/>
      <c r="AC766" s="13" t="str">
        <f t="shared" ca="1" si="328"/>
        <v>$AB</v>
      </c>
      <c r="AD766" s="13" t="str" cm="1">
        <f t="array" aca="1" ref="AD766" ca="1">IFERROR(IF((LEFT(INDIRECT("$F"&amp;$S766),4))="GOTS",IF($G766="Organic","GOTS_Organic_raw",(IF($G766="Responsible","GOTS_Responsible",(IF($G766="No Attribute (Conventional)","GOTS_conventional",(IF($G766="Recycled Pre/Post-Consumer","GOTS_pre_post",(IF($G766="In-Conversion","GOTS_in_conversion",(IF($G766="Sustainably Sourced","Sustainably_sourced",""))))))))))),IF($G766="Organic","Organic",(IF($G766="Responsible","Responsible",(IF($G766="No Attribute (Conventional)","No_Attribute_Conventional",(IF($G766="Recycled Pre/Post-Consumer","Recycled_Pre_Post_Consumer",(IF($G766="In-Conversion","In_Conversion",(IF($G766="Recycled Pre-Consumer","Recycled_Pre_Consumer",(IF($G766="Recycled Post-Consumer","Recycled_Post_Consumer",(IF($G766="Sustainably Sourced","Sustainably_sourced","")))))))))))))))),"")</f>
        <v/>
      </c>
      <c r="AE766" s="13" t="e" cm="1">
        <f t="array" aca="1" ref="AE766" ca="1">IF(INDIRECT("$F"&amp;$S766)="","",IF(LEFT(INDIRECT("$F"&amp;$S766),3)="GRS","GRS_RCS_RM",IF((LEFT(INDIRECT("$F"&amp;$S766),3))="RCS","GRS_RCS_RM",IF(INDIRECT("$F"&amp;$S766)="OCS (No Label)","OCS_Conversion_RM",IF(LEFT(INDIRECT("$F"&amp;$S766),3)="OCS","OCS_RM",IF(RIGHT(INDIRECT("$F"&amp;$S766),10)="conversion","GOTS_RM_conversion",IF((LEFT(INDIRECT("$F"&amp;$S766),4))="GOTS","GOTS_RM","Responsible_RM")))))))</f>
        <v>#REF!</v>
      </c>
      <c r="AF766" s="13" t="str" cm="1">
        <f t="array" aca="1" ref="AF766" ca="1">IF($S766="","",INDIRECT("$Z"&amp;$S766))</f>
        <v/>
      </c>
      <c r="AG766" s="155"/>
      <c r="AH766" s="13" t="str" cm="1">
        <f t="array" aca="1" ref="AH766" ca="1">IFERROR(INDIRECT("$ag"&amp;S766),"")</f>
        <v/>
      </c>
      <c r="AI766" s="13" t="e" cm="1">
        <f t="array" aca="1" ref="AI766" ca="1">INDIRECT("O"&amp;S765)</f>
        <v>#REF!</v>
      </c>
      <c r="AJ766" s="13" t="str">
        <f>IF($I766="","",INDEX('Raw Material'!$A$1:$J$75,MATCH(I766,'Raw Material'!$A$1:$A$75,0),(MATCH(G766,'Raw Material'!$A$1:$J$1,0))))</f>
        <v/>
      </c>
      <c r="AK766" s="13" t="str">
        <f t="shared" si="324"/>
        <v>YANLIŞRM</v>
      </c>
      <c r="AL766" s="153" t="str">
        <f t="shared" si="325"/>
        <v/>
      </c>
    </row>
    <row r="767" spans="1:38" ht="16.5" customHeight="1">
      <c r="A767" s="161"/>
      <c r="B767" s="166"/>
      <c r="C767" s="167"/>
      <c r="D767" s="156"/>
      <c r="E767" s="156"/>
      <c r="F767" s="174"/>
      <c r="G767" s="181"/>
      <c r="H767" s="182"/>
      <c r="I767" s="182"/>
      <c r="J767" s="182"/>
      <c r="K767" s="32"/>
      <c r="L767" s="178"/>
      <c r="M767" s="178"/>
      <c r="N767" s="81"/>
      <c r="O767" s="185"/>
      <c r="P767" s="103"/>
      <c r="Q767" s="84" t="str">
        <f t="shared" si="326"/>
        <v/>
      </c>
      <c r="R767" s="159"/>
      <c r="S767" s="28" t="str" cm="1">
        <f t="array" aca="1" ref="S767" ca="1">IF(INDIRECT("A"&amp;114+$U767)&lt;&gt;"",114+$U767,"")</f>
        <v/>
      </c>
      <c r="T767" s="28" t="str">
        <f t="shared" ca="1" si="327"/>
        <v>$B</v>
      </c>
      <c r="U767" s="29">
        <f t="shared" ref="U767:U830" si="333">(12*W767)</f>
        <v>648</v>
      </c>
      <c r="V767" s="29">
        <v>54.416666666670899</v>
      </c>
      <c r="W767" s="29">
        <f t="shared" si="305"/>
        <v>54</v>
      </c>
      <c r="X767" s="41" t="str" cm="1">
        <f t="array" aca="1" ref="X767" ca="1">IFERROR(INDEX('PC&amp;PD'!$A$1:$AP$15,ROW('PC&amp;PD'!$A$15),MATCH(INDIRECT(T767),'PC&amp;PD'!$A$1:$AP$1,0)),"")</f>
        <v/>
      </c>
      <c r="Y767" s="13" t="str">
        <f>IF(OR($N767="",$N767=0),"",IF($N767=$E$7,'Extracted info for SC'!$J$6,IF($N767=$D$26,'Extracted info for SC'!$J$7,IF($N767=$E$26,'Extracted info for SC'!$J$8,IF($N767=$F$26,'Extracted info for SC'!$J$9,IF($N767=$G$26,'Extracted info for SC'!$J$10,IF($N767=$H$26,'Extracted info for SC'!$J$11,IF($N767=$I$26,'Extracted info for SC'!$J$12,IF($N767=$J$26,'Extracted info for SC'!$J$13,IF($N767=$K$26,'Extracted info for SC'!$J$14,IF($N767=$L$26,'Extracted info for SC'!$J$15,IF($N767=$M$26,'Extracted info for SC'!$J$16,IF($N767=$N$26,'Extracted info for SC'!$J$17,IF($N767=$O$26,'Extracted info for SC'!$J$18,""))))))))))))))</f>
        <v/>
      </c>
      <c r="Z767" s="155"/>
      <c r="AA767" s="13" t="str">
        <f t="shared" si="323"/>
        <v/>
      </c>
      <c r="AB767" s="155"/>
      <c r="AC767" s="13" t="str">
        <f t="shared" ca="1" si="328"/>
        <v>$AB</v>
      </c>
      <c r="AD767" s="13" t="str" cm="1">
        <f t="array" aca="1" ref="AD767" ca="1">IFERROR(IF((LEFT(INDIRECT("$F"&amp;$S767),4))="GOTS",IF($G767="Organic","GOTS_Organic_raw",(IF($G767="Responsible","GOTS_Responsible",(IF($G767="No Attribute (Conventional)","GOTS_conventional",(IF($G767="Recycled Pre/Post-Consumer","GOTS_pre_post",(IF($G767="In-Conversion","GOTS_in_conversion",(IF($G767="Sustainably Sourced","Sustainably_sourced",""))))))))))),IF($G767="Organic","Organic",(IF($G767="Responsible","Responsible",(IF($G767="No Attribute (Conventional)","No_Attribute_Conventional",(IF($G767="Recycled Pre/Post-Consumer","Recycled_Pre_Post_Consumer",(IF($G767="In-Conversion","In_Conversion",(IF($G767="Recycled Pre-Consumer","Recycled_Pre_Consumer",(IF($G767="Recycled Post-Consumer","Recycled_Post_Consumer",(IF($G767="Sustainably Sourced","Sustainably_sourced","")))))))))))))))),"")</f>
        <v/>
      </c>
      <c r="AE767" s="13" t="e" cm="1">
        <f t="array" aca="1" ref="AE767" ca="1">IF(INDIRECT("$F"&amp;$S767)="","",IF(LEFT(INDIRECT("$F"&amp;$S767),3)="GRS","GRS_RCS_RM",IF((LEFT(INDIRECT("$F"&amp;$S767),3))="RCS","GRS_RCS_RM",IF(INDIRECT("$F"&amp;$S767)="OCS (No Label)","OCS_Conversion_RM",IF(LEFT(INDIRECT("$F"&amp;$S767),3)="OCS","OCS_RM",IF(RIGHT(INDIRECT("$F"&amp;$S767),10)="conversion","GOTS_RM_conversion",IF((LEFT(INDIRECT("$F"&amp;$S767),4))="GOTS","GOTS_RM","Responsible_RM")))))))</f>
        <v>#REF!</v>
      </c>
      <c r="AF767" s="13" t="str" cm="1">
        <f t="array" aca="1" ref="AF767" ca="1">IF($S767="","",INDIRECT("$Z"&amp;$S767))</f>
        <v/>
      </c>
      <c r="AG767" s="155"/>
      <c r="AH767" s="13" t="str" cm="1">
        <f t="array" aca="1" ref="AH767" ca="1">IFERROR(INDIRECT("$ag"&amp;S767),"")</f>
        <v/>
      </c>
      <c r="AI767" s="13" t="e" cm="1">
        <f t="array" aca="1" ref="AI767" ca="1">INDIRECT("O"&amp;S766)</f>
        <v>#REF!</v>
      </c>
      <c r="AJ767" s="13" t="str">
        <f>IF($I767="","",INDEX('Raw Material'!$A$1:$J$75,MATCH(I767,'Raw Material'!$A$1:$A$75,0),(MATCH(G767,'Raw Material'!$A$1:$J$1,0))))</f>
        <v/>
      </c>
      <c r="AK767" s="13" t="str">
        <f t="shared" si="324"/>
        <v>YANLIŞRM</v>
      </c>
      <c r="AL767" s="153" t="str">
        <f t="shared" si="325"/>
        <v/>
      </c>
    </row>
    <row r="768" spans="1:38" ht="16.5" customHeight="1">
      <c r="A768" s="162"/>
      <c r="B768" s="168"/>
      <c r="C768" s="169"/>
      <c r="D768" s="156"/>
      <c r="E768" s="156"/>
      <c r="F768" s="175"/>
      <c r="G768" s="181"/>
      <c r="H768" s="182"/>
      <c r="I768" s="182"/>
      <c r="J768" s="182"/>
      <c r="K768" s="32"/>
      <c r="L768" s="179"/>
      <c r="M768" s="179"/>
      <c r="N768" s="81"/>
      <c r="O768" s="185"/>
      <c r="P768" s="103"/>
      <c r="Q768" s="84" t="str">
        <f t="shared" si="326"/>
        <v/>
      </c>
      <c r="R768" s="159"/>
      <c r="S768" s="28" t="str" cm="1">
        <f t="array" aca="1" ref="S768" ca="1">IF(INDIRECT("A"&amp;114+$U768)&lt;&gt;"",114+$U768,"")</f>
        <v/>
      </c>
      <c r="T768" s="28" t="str">
        <f t="shared" ca="1" si="327"/>
        <v>$B</v>
      </c>
      <c r="U768" s="29">
        <f t="shared" si="333"/>
        <v>648</v>
      </c>
      <c r="V768" s="29">
        <v>54.500000000004199</v>
      </c>
      <c r="W768" s="29">
        <f t="shared" si="305"/>
        <v>54</v>
      </c>
      <c r="X768" s="41" t="str" cm="1">
        <f t="array" aca="1" ref="X768" ca="1">IFERROR(INDEX('PC&amp;PD'!$A$1:$AP$15,ROW('PC&amp;PD'!$A$15),MATCH(INDIRECT(T768),'PC&amp;PD'!$A$1:$AP$1,0)),"")</f>
        <v/>
      </c>
      <c r="Y768" s="13" t="str">
        <f>IF(OR($N768="",$N768=0),"",IF($N768=$E$7,'Extracted info for SC'!$J$6,IF($N768=$D$26,'Extracted info for SC'!$J$7,IF($N768=$E$26,'Extracted info for SC'!$J$8,IF($N768=$F$26,'Extracted info for SC'!$J$9,IF($N768=$G$26,'Extracted info for SC'!$J$10,IF($N768=$H$26,'Extracted info for SC'!$J$11,IF($N768=$I$26,'Extracted info for SC'!$J$12,IF($N768=$J$26,'Extracted info for SC'!$J$13,IF($N768=$K$26,'Extracted info for SC'!$J$14,IF($N768=$L$26,'Extracted info for SC'!$J$15,IF($N768=$M$26,'Extracted info for SC'!$J$16,IF($N768=$N$26,'Extracted info for SC'!$J$17,IF($N768=$O$26,'Extracted info for SC'!$J$18,""))))))))))))))</f>
        <v/>
      </c>
      <c r="Z768" s="155"/>
      <c r="AA768" s="13" t="str">
        <f t="shared" si="323"/>
        <v/>
      </c>
      <c r="AB768" s="155"/>
      <c r="AC768" s="13" t="str">
        <f t="shared" ca="1" si="328"/>
        <v>$AB</v>
      </c>
      <c r="AD768" s="13" t="str" cm="1">
        <f t="array" aca="1" ref="AD768" ca="1">IFERROR(IF((LEFT(INDIRECT("$F"&amp;$S768),4))="GOTS",IF($G768="Organic","GOTS_Organic_raw",(IF($G768="Responsible","GOTS_Responsible",(IF($G768="No Attribute (Conventional)","GOTS_conventional",(IF($G768="Recycled Pre/Post-Consumer","GOTS_pre_post",(IF($G768="In-Conversion","GOTS_in_conversion",(IF($G768="Sustainably Sourced","Sustainably_sourced",""))))))))))),IF($G768="Organic","Organic",(IF($G768="Responsible","Responsible",(IF($G768="No Attribute (Conventional)","No_Attribute_Conventional",(IF($G768="Recycled Pre/Post-Consumer","Recycled_Pre_Post_Consumer",(IF($G768="In-Conversion","In_Conversion",(IF($G768="Recycled Pre-Consumer","Recycled_Pre_Consumer",(IF($G768="Recycled Post-Consumer","Recycled_Post_Consumer",(IF($G768="Sustainably Sourced","Sustainably_sourced","")))))))))))))))),"")</f>
        <v/>
      </c>
      <c r="AE768" s="13" t="e" cm="1">
        <f t="array" aca="1" ref="AE768" ca="1">IF(INDIRECT("$F"&amp;$S768)="","",IF(LEFT(INDIRECT("$F"&amp;$S768),3)="GRS","GRS_RCS_RM",IF((LEFT(INDIRECT("$F"&amp;$S768),3))="RCS","GRS_RCS_RM",IF(INDIRECT("$F"&amp;$S768)="OCS (No Label)","OCS_Conversion_RM",IF(LEFT(INDIRECT("$F"&amp;$S768),3)="OCS","OCS_RM",IF(RIGHT(INDIRECT("$F"&amp;$S768),10)="conversion","GOTS_RM_conversion",IF((LEFT(INDIRECT("$F"&amp;$S768),4))="GOTS","GOTS_RM","Responsible_RM")))))))</f>
        <v>#REF!</v>
      </c>
      <c r="AF768" s="13" t="str" cm="1">
        <f t="array" aca="1" ref="AF768" ca="1">IF($S768="","",INDIRECT("$Z"&amp;$S768))</f>
        <v/>
      </c>
      <c r="AG768" s="155"/>
      <c r="AH768" s="13" t="str" cm="1">
        <f t="array" aca="1" ref="AH768" ca="1">IFERROR(INDIRECT("$ag"&amp;S768),"")</f>
        <v/>
      </c>
      <c r="AI768" s="13" t="e" cm="1">
        <f t="array" aca="1" ref="AI768" ca="1">INDIRECT("O"&amp;S767)</f>
        <v>#REF!</v>
      </c>
      <c r="AJ768" s="13" t="str">
        <f>IF($I768="","",INDEX('Raw Material'!$A$1:$J$75,MATCH(I768,'Raw Material'!$A$1:$A$75,0),(MATCH(G768,'Raw Material'!$A$1:$J$1,0))))</f>
        <v/>
      </c>
      <c r="AK768" s="13" t="str">
        <f t="shared" si="324"/>
        <v>YANLIŞRM</v>
      </c>
      <c r="AL768" s="153" t="str">
        <f t="shared" si="325"/>
        <v/>
      </c>
    </row>
    <row r="769" spans="1:38" ht="16.5" customHeight="1">
      <c r="A769" s="162"/>
      <c r="B769" s="168"/>
      <c r="C769" s="169"/>
      <c r="D769" s="156"/>
      <c r="E769" s="156"/>
      <c r="F769" s="175"/>
      <c r="G769" s="181"/>
      <c r="H769" s="182"/>
      <c r="I769" s="182"/>
      <c r="J769" s="182"/>
      <c r="K769" s="32"/>
      <c r="L769" s="179"/>
      <c r="M769" s="179"/>
      <c r="N769" s="81"/>
      <c r="O769" s="185"/>
      <c r="P769" s="103"/>
      <c r="Q769" s="84" t="str">
        <f t="shared" si="326"/>
        <v/>
      </c>
      <c r="R769" s="159"/>
      <c r="S769" s="28" t="str" cm="1">
        <f t="array" aca="1" ref="S769" ca="1">IF(INDIRECT("A"&amp;114+$U769)&lt;&gt;"",114+$U769,"")</f>
        <v/>
      </c>
      <c r="T769" s="28" t="str">
        <f t="shared" ca="1" si="327"/>
        <v>$B</v>
      </c>
      <c r="U769" s="29">
        <f t="shared" si="333"/>
        <v>648</v>
      </c>
      <c r="V769" s="29">
        <v>54.583333333337599</v>
      </c>
      <c r="W769" s="29">
        <f t="shared" si="305"/>
        <v>54</v>
      </c>
      <c r="X769" s="41" t="str" cm="1">
        <f t="array" aca="1" ref="X769" ca="1">IFERROR(INDEX('PC&amp;PD'!$A$1:$AP$15,ROW('PC&amp;PD'!$A$15),MATCH(INDIRECT(T769),'PC&amp;PD'!$A$1:$AP$1,0)),"")</f>
        <v/>
      </c>
      <c r="Y769" s="13" t="str">
        <f>IF(OR($N769="",$N769=0),"",IF($N769=$E$7,'Extracted info for SC'!$J$6,IF($N769=$D$26,'Extracted info for SC'!$J$7,IF($N769=$E$26,'Extracted info for SC'!$J$8,IF($N769=$F$26,'Extracted info for SC'!$J$9,IF($N769=$G$26,'Extracted info for SC'!$J$10,IF($N769=$H$26,'Extracted info for SC'!$J$11,IF($N769=$I$26,'Extracted info for SC'!$J$12,IF($N769=$J$26,'Extracted info for SC'!$J$13,IF($N769=$K$26,'Extracted info for SC'!$J$14,IF($N769=$L$26,'Extracted info for SC'!$J$15,IF($N769=$M$26,'Extracted info for SC'!$J$16,IF($N769=$N$26,'Extracted info for SC'!$J$17,IF($N769=$O$26,'Extracted info for SC'!$J$18,""))))))))))))))</f>
        <v/>
      </c>
      <c r="Z769" s="155"/>
      <c r="AA769" s="13" t="str">
        <f t="shared" si="323"/>
        <v/>
      </c>
      <c r="AB769" s="155"/>
      <c r="AC769" s="13" t="str">
        <f t="shared" ca="1" si="328"/>
        <v>$AB</v>
      </c>
      <c r="AD769" s="13" t="str" cm="1">
        <f t="array" aca="1" ref="AD769" ca="1">IFERROR(IF((LEFT(INDIRECT("$F"&amp;$S769),4))="GOTS",IF($G769="Organic","GOTS_Organic_raw",(IF($G769="Responsible","GOTS_Responsible",(IF($G769="No Attribute (Conventional)","GOTS_conventional",(IF($G769="Recycled Pre/Post-Consumer","GOTS_pre_post",(IF($G769="In-Conversion","GOTS_in_conversion",(IF($G769="Sustainably Sourced","Sustainably_sourced",""))))))))))),IF($G769="Organic","Organic",(IF($G769="Responsible","Responsible",(IF($G769="No Attribute (Conventional)","No_Attribute_Conventional",(IF($G769="Recycled Pre/Post-Consumer","Recycled_Pre_Post_Consumer",(IF($G769="In-Conversion","In_Conversion",(IF($G769="Recycled Pre-Consumer","Recycled_Pre_Consumer",(IF($G769="Recycled Post-Consumer","Recycled_Post_Consumer",(IF($G769="Sustainably Sourced","Sustainably_sourced","")))))))))))))))),"")</f>
        <v/>
      </c>
      <c r="AE769" s="13" t="e" cm="1">
        <f t="array" aca="1" ref="AE769" ca="1">IF(INDIRECT("$F"&amp;$S769)="","",IF(LEFT(INDIRECT("$F"&amp;$S769),3)="GRS","GRS_RCS_RM",IF((LEFT(INDIRECT("$F"&amp;$S769),3))="RCS","GRS_RCS_RM",IF(INDIRECT("$F"&amp;$S769)="OCS (No Label)","OCS_Conversion_RM",IF(LEFT(INDIRECT("$F"&amp;$S769),3)="OCS","OCS_RM",IF(RIGHT(INDIRECT("$F"&amp;$S769),10)="conversion","GOTS_RM_conversion",IF((LEFT(INDIRECT("$F"&amp;$S769),4))="GOTS","GOTS_RM","Responsible_RM")))))))</f>
        <v>#REF!</v>
      </c>
      <c r="AF769" s="13" t="str" cm="1">
        <f t="array" aca="1" ref="AF769" ca="1">IF($S769="","",INDIRECT("$Z"&amp;$S769))</f>
        <v/>
      </c>
      <c r="AG769" s="155"/>
      <c r="AH769" s="13" t="str" cm="1">
        <f t="array" aca="1" ref="AH769" ca="1">IFERROR(INDIRECT("$ag"&amp;S769),"")</f>
        <v/>
      </c>
      <c r="AI769" s="13" t="e" cm="1">
        <f t="array" aca="1" ref="AI769" ca="1">INDIRECT("O"&amp;S768)</f>
        <v>#REF!</v>
      </c>
      <c r="AJ769" s="13" t="str">
        <f>IF($I769="","",INDEX('Raw Material'!$A$1:$J$75,MATCH(I769,'Raw Material'!$A$1:$A$75,0),(MATCH(G769,'Raw Material'!$A$1:$J$1,0))))</f>
        <v/>
      </c>
      <c r="AK769" s="13" t="str">
        <f t="shared" si="324"/>
        <v>YANLIŞRM</v>
      </c>
      <c r="AL769" s="153" t="str">
        <f t="shared" si="325"/>
        <v/>
      </c>
    </row>
    <row r="770" spans="1:38" ht="16.5" customHeight="1">
      <c r="A770" s="162"/>
      <c r="B770" s="168"/>
      <c r="C770" s="169"/>
      <c r="D770" s="156"/>
      <c r="E770" s="156"/>
      <c r="F770" s="175"/>
      <c r="G770" s="181"/>
      <c r="H770" s="182"/>
      <c r="I770" s="182"/>
      <c r="J770" s="182"/>
      <c r="K770" s="32"/>
      <c r="L770" s="179"/>
      <c r="M770" s="179"/>
      <c r="N770" s="81"/>
      <c r="O770" s="185"/>
      <c r="P770" s="103"/>
      <c r="Q770" s="84" t="str">
        <f t="shared" si="326"/>
        <v/>
      </c>
      <c r="R770" s="159"/>
      <c r="S770" s="28" t="str" cm="1">
        <f t="array" aca="1" ref="S770" ca="1">IF(INDIRECT("A"&amp;114+$U770)&lt;&gt;"",114+$U770,"")</f>
        <v/>
      </c>
      <c r="T770" s="28" t="str">
        <f t="shared" ca="1" si="327"/>
        <v>$B</v>
      </c>
      <c r="U770" s="29">
        <f t="shared" si="333"/>
        <v>648</v>
      </c>
      <c r="V770" s="29">
        <v>54.666666666670899</v>
      </c>
      <c r="W770" s="29">
        <f t="shared" si="305"/>
        <v>54</v>
      </c>
      <c r="X770" s="41" t="str" cm="1">
        <f t="array" aca="1" ref="X770" ca="1">IFERROR(INDEX('PC&amp;PD'!$A$1:$AP$15,ROW('PC&amp;PD'!$A$15),MATCH(INDIRECT(T770),'PC&amp;PD'!$A$1:$AP$1,0)),"")</f>
        <v/>
      </c>
      <c r="Y770" s="13" t="str">
        <f>IF(OR($N770="",$N770=0),"",IF($N770=$E$7,'Extracted info for SC'!$J$6,IF($N770=$D$26,'Extracted info for SC'!$J$7,IF($N770=$E$26,'Extracted info for SC'!$J$8,IF($N770=$F$26,'Extracted info for SC'!$J$9,IF($N770=$G$26,'Extracted info for SC'!$J$10,IF($N770=$H$26,'Extracted info for SC'!$J$11,IF($N770=$I$26,'Extracted info for SC'!$J$12,IF($N770=$J$26,'Extracted info for SC'!$J$13,IF($N770=$K$26,'Extracted info for SC'!$J$14,IF($N770=$L$26,'Extracted info for SC'!$J$15,IF($N770=$M$26,'Extracted info for SC'!$J$16,IF($N770=$N$26,'Extracted info for SC'!$J$17,IF($N770=$O$26,'Extracted info for SC'!$J$18,""))))))))))))))</f>
        <v/>
      </c>
      <c r="Z770" s="155"/>
      <c r="AA770" s="13" t="str">
        <f t="shared" si="323"/>
        <v/>
      </c>
      <c r="AB770" s="155"/>
      <c r="AC770" s="13" t="str">
        <f t="shared" ca="1" si="328"/>
        <v>$AB</v>
      </c>
      <c r="AD770" s="13" t="str" cm="1">
        <f t="array" aca="1" ref="AD770" ca="1">IFERROR(IF((LEFT(INDIRECT("$F"&amp;$S770),4))="GOTS",IF($G770="Organic","GOTS_Organic_raw",(IF($G770="Responsible","GOTS_Responsible",(IF($G770="No Attribute (Conventional)","GOTS_conventional",(IF($G770="Recycled Pre/Post-Consumer","GOTS_pre_post",(IF($G770="In-Conversion","GOTS_in_conversion",(IF($G770="Sustainably Sourced","Sustainably_sourced",""))))))))))),IF($G770="Organic","Organic",(IF($G770="Responsible","Responsible",(IF($G770="No Attribute (Conventional)","No_Attribute_Conventional",(IF($G770="Recycled Pre/Post-Consumer","Recycled_Pre_Post_Consumer",(IF($G770="In-Conversion","In_Conversion",(IF($G770="Recycled Pre-Consumer","Recycled_Pre_Consumer",(IF($G770="Recycled Post-Consumer","Recycled_Post_Consumer",(IF($G770="Sustainably Sourced","Sustainably_sourced","")))))))))))))))),"")</f>
        <v/>
      </c>
      <c r="AE770" s="13" t="e" cm="1">
        <f t="array" aca="1" ref="AE770" ca="1">IF(INDIRECT("$F"&amp;$S770)="","",IF(LEFT(INDIRECT("$F"&amp;$S770),3)="GRS","GRS_RCS_RM",IF((LEFT(INDIRECT("$F"&amp;$S770),3))="RCS","GRS_RCS_RM",IF(INDIRECT("$F"&amp;$S770)="OCS (No Label)","OCS_Conversion_RM",IF(LEFT(INDIRECT("$F"&amp;$S770),3)="OCS","OCS_RM",IF(RIGHT(INDIRECT("$F"&amp;$S770),10)="conversion","GOTS_RM_conversion",IF((LEFT(INDIRECT("$F"&amp;$S770),4))="GOTS","GOTS_RM","Responsible_RM")))))))</f>
        <v>#REF!</v>
      </c>
      <c r="AF770" s="13" t="str" cm="1">
        <f t="array" aca="1" ref="AF770" ca="1">IF($S770="","",INDIRECT("$Z"&amp;$S770))</f>
        <v/>
      </c>
      <c r="AG770" s="155"/>
      <c r="AH770" s="13" t="str" cm="1">
        <f t="array" aca="1" ref="AH770" ca="1">IFERROR(INDIRECT("$ag"&amp;S770),"")</f>
        <v/>
      </c>
      <c r="AI770" s="13" t="e" cm="1">
        <f t="array" aca="1" ref="AI770" ca="1">INDIRECT("O"&amp;S769)</f>
        <v>#REF!</v>
      </c>
      <c r="AJ770" s="13" t="str">
        <f>IF($I770="","",INDEX('Raw Material'!$A$1:$J$75,MATCH(I770,'Raw Material'!$A$1:$A$75,0),(MATCH(G770,'Raw Material'!$A$1:$J$1,0))))</f>
        <v/>
      </c>
      <c r="AK770" s="13" t="str">
        <f t="shared" si="324"/>
        <v>YANLIŞRM</v>
      </c>
      <c r="AL770" s="153" t="str">
        <f t="shared" si="325"/>
        <v/>
      </c>
    </row>
    <row r="771" spans="1:38" ht="16.5" customHeight="1">
      <c r="A771" s="162"/>
      <c r="B771" s="168"/>
      <c r="C771" s="169"/>
      <c r="D771" s="156"/>
      <c r="E771" s="156"/>
      <c r="F771" s="175"/>
      <c r="G771" s="181"/>
      <c r="H771" s="182"/>
      <c r="I771" s="182"/>
      <c r="J771" s="182"/>
      <c r="K771" s="32"/>
      <c r="L771" s="179"/>
      <c r="M771" s="179"/>
      <c r="N771" s="81"/>
      <c r="O771" s="185"/>
      <c r="P771" s="103"/>
      <c r="Q771" s="84" t="str">
        <f t="shared" si="326"/>
        <v/>
      </c>
      <c r="R771" s="159"/>
      <c r="S771" s="28" t="str" cm="1">
        <f t="array" aca="1" ref="S771" ca="1">IF(INDIRECT("A"&amp;114+$U771)&lt;&gt;"",114+$U771,"")</f>
        <v/>
      </c>
      <c r="T771" s="28" t="str">
        <f t="shared" ca="1" si="327"/>
        <v>$B</v>
      </c>
      <c r="U771" s="29">
        <f t="shared" si="333"/>
        <v>648</v>
      </c>
      <c r="V771" s="29">
        <v>54.750000000004199</v>
      </c>
      <c r="W771" s="29">
        <f t="shared" si="305"/>
        <v>54</v>
      </c>
      <c r="X771" s="41" t="str" cm="1">
        <f t="array" aca="1" ref="X771" ca="1">IFERROR(INDEX('PC&amp;PD'!$A$1:$AP$15,ROW('PC&amp;PD'!$A$15),MATCH(INDIRECT(T771),'PC&amp;PD'!$A$1:$AP$1,0)),"")</f>
        <v/>
      </c>
      <c r="Y771" s="13" t="str">
        <f>IF(OR($N771="",$N771=0),"",IF($N771=$E$7,'Extracted info for SC'!$J$6,IF($N771=$D$26,'Extracted info for SC'!$J$7,IF($N771=$E$26,'Extracted info for SC'!$J$8,IF($N771=$F$26,'Extracted info for SC'!$J$9,IF($N771=$G$26,'Extracted info for SC'!$J$10,IF($N771=$H$26,'Extracted info for SC'!$J$11,IF($N771=$I$26,'Extracted info for SC'!$J$12,IF($N771=$J$26,'Extracted info for SC'!$J$13,IF($N771=$K$26,'Extracted info for SC'!$J$14,IF($N771=$L$26,'Extracted info for SC'!$J$15,IF($N771=$M$26,'Extracted info for SC'!$J$16,IF($N771=$N$26,'Extracted info for SC'!$J$17,IF($N771=$O$26,'Extracted info for SC'!$J$18,""))))))))))))))</f>
        <v/>
      </c>
      <c r="Z771" s="155"/>
      <c r="AA771" s="13" t="str">
        <f t="shared" si="323"/>
        <v/>
      </c>
      <c r="AB771" s="155"/>
      <c r="AC771" s="13" t="str">
        <f t="shared" ca="1" si="328"/>
        <v>$AB</v>
      </c>
      <c r="AD771" s="13" t="str" cm="1">
        <f t="array" aca="1" ref="AD771" ca="1">IFERROR(IF((LEFT(INDIRECT("$F"&amp;$S771),4))="GOTS",IF($G771="Organic","GOTS_Organic_raw",(IF($G771="Responsible","GOTS_Responsible",(IF($G771="No Attribute (Conventional)","GOTS_conventional",(IF($G771="Recycled Pre/Post-Consumer","GOTS_pre_post",(IF($G771="In-Conversion","GOTS_in_conversion",(IF($G771="Sustainably Sourced","Sustainably_sourced",""))))))))))),IF($G771="Organic","Organic",(IF($G771="Responsible","Responsible",(IF($G771="No Attribute (Conventional)","No_Attribute_Conventional",(IF($G771="Recycled Pre/Post-Consumer","Recycled_Pre_Post_Consumer",(IF($G771="In-Conversion","In_Conversion",(IF($G771="Recycled Pre-Consumer","Recycled_Pre_Consumer",(IF($G771="Recycled Post-Consumer","Recycled_Post_Consumer",(IF($G771="Sustainably Sourced","Sustainably_sourced","")))))))))))))))),"")</f>
        <v/>
      </c>
      <c r="AE771" s="13" t="e" cm="1">
        <f t="array" aca="1" ref="AE771" ca="1">IF(INDIRECT("$F"&amp;$S771)="","",IF(LEFT(INDIRECT("$F"&amp;$S771),3)="GRS","GRS_RCS_RM",IF((LEFT(INDIRECT("$F"&amp;$S771),3))="RCS","GRS_RCS_RM",IF(INDIRECT("$F"&amp;$S771)="OCS (No Label)","OCS_Conversion_RM",IF(LEFT(INDIRECT("$F"&amp;$S771),3)="OCS","OCS_RM",IF(RIGHT(INDIRECT("$F"&amp;$S771),10)="conversion","GOTS_RM_conversion",IF((LEFT(INDIRECT("$F"&amp;$S771),4))="GOTS","GOTS_RM","Responsible_RM")))))))</f>
        <v>#REF!</v>
      </c>
      <c r="AF771" s="13" t="str" cm="1">
        <f t="array" aca="1" ref="AF771" ca="1">IF($S771="","",INDIRECT("$Z"&amp;$S771))</f>
        <v/>
      </c>
      <c r="AG771" s="155"/>
      <c r="AH771" s="13" t="str" cm="1">
        <f t="array" aca="1" ref="AH771" ca="1">IFERROR(INDIRECT("$ag"&amp;S771),"")</f>
        <v/>
      </c>
      <c r="AI771" s="13" t="e" cm="1">
        <f t="array" aca="1" ref="AI771" ca="1">INDIRECT("O"&amp;S770)</f>
        <v>#REF!</v>
      </c>
      <c r="AJ771" s="13" t="str">
        <f>IF($I771="","",INDEX('Raw Material'!$A$1:$J$75,MATCH(I771,'Raw Material'!$A$1:$A$75,0),(MATCH(G771,'Raw Material'!$A$1:$J$1,0))))</f>
        <v/>
      </c>
      <c r="AK771" s="13" t="str">
        <f t="shared" si="324"/>
        <v>YANLIŞRM</v>
      </c>
      <c r="AL771" s="153" t="str">
        <f t="shared" si="325"/>
        <v/>
      </c>
    </row>
    <row r="772" spans="1:38" ht="16.5" customHeight="1">
      <c r="A772" s="162"/>
      <c r="B772" s="168"/>
      <c r="C772" s="169"/>
      <c r="D772" s="156"/>
      <c r="E772" s="156"/>
      <c r="F772" s="175"/>
      <c r="G772" s="181"/>
      <c r="H772" s="182"/>
      <c r="I772" s="182"/>
      <c r="J772" s="182"/>
      <c r="K772" s="32"/>
      <c r="L772" s="179"/>
      <c r="M772" s="179"/>
      <c r="N772" s="81"/>
      <c r="O772" s="185"/>
      <c r="P772" s="103"/>
      <c r="Q772" s="84" t="str">
        <f t="shared" si="326"/>
        <v/>
      </c>
      <c r="R772" s="159"/>
      <c r="S772" s="28" t="str" cm="1">
        <f t="array" aca="1" ref="S772" ca="1">IF(INDIRECT("A"&amp;114+$U772)&lt;&gt;"",114+$U772,"")</f>
        <v/>
      </c>
      <c r="T772" s="28" t="str">
        <f t="shared" ca="1" si="327"/>
        <v>$B</v>
      </c>
      <c r="U772" s="29">
        <f t="shared" si="333"/>
        <v>648</v>
      </c>
      <c r="V772" s="29">
        <v>54.833333333337599</v>
      </c>
      <c r="W772" s="29">
        <f t="shared" si="305"/>
        <v>54</v>
      </c>
      <c r="X772" s="41" t="str" cm="1">
        <f t="array" aca="1" ref="X772" ca="1">IFERROR(INDEX('PC&amp;PD'!$A$1:$AP$15,ROW('PC&amp;PD'!$A$15),MATCH(INDIRECT(T772),'PC&amp;PD'!$A$1:$AP$1,0)),"")</f>
        <v/>
      </c>
      <c r="Y772" s="13" t="str">
        <f>IF(OR($N772="",$N772=0),"",IF($N772=$E$7,'Extracted info for SC'!$J$6,IF($N772=$D$26,'Extracted info for SC'!$J$7,IF($N772=$E$26,'Extracted info for SC'!$J$8,IF($N772=$F$26,'Extracted info for SC'!$J$9,IF($N772=$G$26,'Extracted info for SC'!$J$10,IF($N772=$H$26,'Extracted info for SC'!$J$11,IF($N772=$I$26,'Extracted info for SC'!$J$12,IF($N772=$J$26,'Extracted info for SC'!$J$13,IF($N772=$K$26,'Extracted info for SC'!$J$14,IF($N772=$L$26,'Extracted info for SC'!$J$15,IF($N772=$M$26,'Extracted info for SC'!$J$16,IF($N772=$N$26,'Extracted info for SC'!$J$17,IF($N772=$O$26,'Extracted info for SC'!$J$18,""))))))))))))))</f>
        <v/>
      </c>
      <c r="Z772" s="155"/>
      <c r="AA772" s="13" t="str">
        <f t="shared" si="323"/>
        <v/>
      </c>
      <c r="AB772" s="155"/>
      <c r="AC772" s="13" t="str">
        <f t="shared" ca="1" si="328"/>
        <v>$AB</v>
      </c>
      <c r="AD772" s="13" t="str" cm="1">
        <f t="array" aca="1" ref="AD772" ca="1">IFERROR(IF((LEFT(INDIRECT("$F"&amp;$S772),4))="GOTS",IF($G772="Organic","GOTS_Organic_raw",(IF($G772="Responsible","GOTS_Responsible",(IF($G772="No Attribute (Conventional)","GOTS_conventional",(IF($G772="Recycled Pre/Post-Consumer","GOTS_pre_post",(IF($G772="In-Conversion","GOTS_in_conversion",(IF($G772="Sustainably Sourced","Sustainably_sourced",""))))))))))),IF($G772="Organic","Organic",(IF($G772="Responsible","Responsible",(IF($G772="No Attribute (Conventional)","No_Attribute_Conventional",(IF($G772="Recycled Pre/Post-Consumer","Recycled_Pre_Post_Consumer",(IF($G772="In-Conversion","In_Conversion",(IF($G772="Recycled Pre-Consumer","Recycled_Pre_Consumer",(IF($G772="Recycled Post-Consumer","Recycled_Post_Consumer",(IF($G772="Sustainably Sourced","Sustainably_sourced","")))))))))))))))),"")</f>
        <v/>
      </c>
      <c r="AE772" s="13" t="e" cm="1">
        <f t="array" aca="1" ref="AE772" ca="1">IF(INDIRECT("$F"&amp;$S772)="","",IF(LEFT(INDIRECT("$F"&amp;$S772),3)="GRS","GRS_RCS_RM",IF((LEFT(INDIRECT("$F"&amp;$S772),3))="RCS","GRS_RCS_RM",IF(INDIRECT("$F"&amp;$S772)="OCS (No Label)","OCS_Conversion_RM",IF(LEFT(INDIRECT("$F"&amp;$S772),3)="OCS","OCS_RM",IF(RIGHT(INDIRECT("$F"&amp;$S772),10)="conversion","GOTS_RM_conversion",IF((LEFT(INDIRECT("$F"&amp;$S772),4))="GOTS","GOTS_RM","Responsible_RM")))))))</f>
        <v>#REF!</v>
      </c>
      <c r="AF772" s="13" t="str" cm="1">
        <f t="array" aca="1" ref="AF772" ca="1">IF($S772="","",INDIRECT("$Z"&amp;$S772))</f>
        <v/>
      </c>
      <c r="AG772" s="155"/>
      <c r="AH772" s="13" t="str" cm="1">
        <f t="array" aca="1" ref="AH772" ca="1">IFERROR(INDIRECT("$ag"&amp;S772),"")</f>
        <v/>
      </c>
      <c r="AI772" s="13" t="e" cm="1">
        <f t="array" aca="1" ref="AI772" ca="1">INDIRECT("O"&amp;S771)</f>
        <v>#REF!</v>
      </c>
      <c r="AJ772" s="13" t="str">
        <f>IF($I772="","",INDEX('Raw Material'!$A$1:$J$75,MATCH(I772,'Raw Material'!$A$1:$A$75,0),(MATCH(G772,'Raw Material'!$A$1:$J$1,0))))</f>
        <v/>
      </c>
      <c r="AK772" s="13" t="str">
        <f t="shared" si="324"/>
        <v>YANLIŞRM</v>
      </c>
      <c r="AL772" s="153" t="str">
        <f t="shared" si="325"/>
        <v/>
      </c>
    </row>
    <row r="773" spans="1:38" ht="16.5" customHeight="1" thickBot="1">
      <c r="A773" s="163"/>
      <c r="B773" s="170"/>
      <c r="C773" s="171"/>
      <c r="D773" s="156"/>
      <c r="E773" s="156"/>
      <c r="F773" s="176"/>
      <c r="G773" s="157"/>
      <c r="H773" s="158"/>
      <c r="I773" s="158"/>
      <c r="J773" s="158"/>
      <c r="K773" s="33"/>
      <c r="L773" s="180"/>
      <c r="M773" s="180"/>
      <c r="N773" s="82"/>
      <c r="O773" s="186"/>
      <c r="P773" s="103"/>
      <c r="Q773" s="84" t="str">
        <f t="shared" si="326"/>
        <v/>
      </c>
      <c r="R773" s="159"/>
      <c r="S773" s="28" t="str" cm="1">
        <f t="array" aca="1" ref="S773" ca="1">IF(INDIRECT("A"&amp;114+$U773)&lt;&gt;"",114+$U773,"")</f>
        <v/>
      </c>
      <c r="T773" s="28" t="str">
        <f t="shared" ca="1" si="327"/>
        <v>$B</v>
      </c>
      <c r="U773" s="29">
        <f t="shared" si="333"/>
        <v>648</v>
      </c>
      <c r="V773" s="29">
        <v>54.916666666670899</v>
      </c>
      <c r="W773" s="29">
        <f t="shared" si="305"/>
        <v>54</v>
      </c>
      <c r="X773" s="41" t="str" cm="1">
        <f t="array" aca="1" ref="X773" ca="1">IFERROR(INDEX('PC&amp;PD'!$A$1:$AP$15,ROW('PC&amp;PD'!$A$15),MATCH(INDIRECT(T773),'PC&amp;PD'!$A$1:$AP$1,0)),"")</f>
        <v/>
      </c>
      <c r="Y773" s="13" t="str">
        <f>IF(OR($N773="",$N773=0),"",IF($N773=$E$7,'Extracted info for SC'!$J$6,IF($N773=$D$26,'Extracted info for SC'!$J$7,IF($N773=$E$26,'Extracted info for SC'!$J$8,IF($N773=$F$26,'Extracted info for SC'!$J$9,IF($N773=$G$26,'Extracted info for SC'!$J$10,IF($N773=$H$26,'Extracted info for SC'!$J$11,IF($N773=$I$26,'Extracted info for SC'!$J$12,IF($N773=$J$26,'Extracted info for SC'!$J$13,IF($N773=$K$26,'Extracted info for SC'!$J$14,IF($N773=$L$26,'Extracted info for SC'!$J$15,IF($N773=$M$26,'Extracted info for SC'!$J$16,IF($N773=$N$26,'Extracted info for SC'!$J$17,IF($N773=$O$26,'Extracted info for SC'!$J$18,""))))))))))))))</f>
        <v/>
      </c>
      <c r="Z773" s="155"/>
      <c r="AA773" s="13" t="str">
        <f t="shared" si="323"/>
        <v/>
      </c>
      <c r="AB773" s="155"/>
      <c r="AC773" s="13" t="str">
        <f t="shared" ca="1" si="328"/>
        <v>$AB</v>
      </c>
      <c r="AD773" s="13" t="str" cm="1">
        <f t="array" aca="1" ref="AD773" ca="1">IFERROR(IF((LEFT(INDIRECT("$F"&amp;$S773),4))="GOTS",IF($G773="Organic","GOTS_Organic_raw",(IF($G773="Responsible","GOTS_Responsible",(IF($G773="No Attribute (Conventional)","GOTS_conventional",(IF($G773="Recycled Pre/Post-Consumer","GOTS_pre_post",(IF($G773="In-Conversion","GOTS_in_conversion",(IF($G773="Sustainably Sourced","Sustainably_sourced",""))))))))))),IF($G773="Organic","Organic",(IF($G773="Responsible","Responsible",(IF($G773="No Attribute (Conventional)","No_Attribute_Conventional",(IF($G773="Recycled Pre/Post-Consumer","Recycled_Pre_Post_Consumer",(IF($G773="In-Conversion","In_Conversion",(IF($G773="Recycled Pre-Consumer","Recycled_Pre_Consumer",(IF($G773="Recycled Post-Consumer","Recycled_Post_Consumer",(IF($G773="Sustainably Sourced","Sustainably_sourced","")))))))))))))))),"")</f>
        <v/>
      </c>
      <c r="AE773" s="13" t="e" cm="1">
        <f t="array" aca="1" ref="AE773" ca="1">IF(INDIRECT("$F"&amp;$S773)="","",IF(LEFT(INDIRECT("$F"&amp;$S773),3)="GRS","GRS_RCS_RM",IF((LEFT(INDIRECT("$F"&amp;$S773),3))="RCS","GRS_RCS_RM",IF(INDIRECT("$F"&amp;$S773)="OCS (No Label)","OCS_Conversion_RM",IF(LEFT(INDIRECT("$F"&amp;$S773),3)="OCS","OCS_RM",IF(RIGHT(INDIRECT("$F"&amp;$S773),10)="conversion","GOTS_RM_conversion",IF((LEFT(INDIRECT("$F"&amp;$S773),4))="GOTS","GOTS_RM","Responsible_RM")))))))</f>
        <v>#REF!</v>
      </c>
      <c r="AF773" s="13" t="str" cm="1">
        <f t="array" aca="1" ref="AF773" ca="1">IF($S773="","",INDIRECT("$Z"&amp;$S773))</f>
        <v/>
      </c>
      <c r="AG773" s="155"/>
      <c r="AH773" s="13" t="str" cm="1">
        <f t="array" aca="1" ref="AH773" ca="1">IFERROR(INDIRECT("$ag"&amp;S773),"")</f>
        <v/>
      </c>
      <c r="AI773" s="13" t="e" cm="1">
        <f t="array" aca="1" ref="AI773" ca="1">INDIRECT("O"&amp;S772)</f>
        <v>#REF!</v>
      </c>
      <c r="AJ773" s="13" t="str">
        <f>IF($I773="","",INDEX('Raw Material'!$A$1:$J$75,MATCH(I773,'Raw Material'!$A$1:$A$75,0),(MATCH(G773,'Raw Material'!$A$1:$J$1,0))))</f>
        <v/>
      </c>
      <c r="AK773" s="13" t="str">
        <f t="shared" si="324"/>
        <v>YANLIŞRM</v>
      </c>
      <c r="AL773" s="153" t="str">
        <f t="shared" si="325"/>
        <v/>
      </c>
    </row>
    <row r="774" spans="1:38" ht="16.5" customHeight="1">
      <c r="A774" s="160" t="str">
        <f>IF(B774="","",COUNTA($B$114:$B774))</f>
        <v/>
      </c>
      <c r="B774" s="164"/>
      <c r="C774" s="165"/>
      <c r="D774" s="183"/>
      <c r="E774" s="183"/>
      <c r="F774" s="172"/>
      <c r="G774" s="212"/>
      <c r="H774" s="206"/>
      <c r="I774" s="206"/>
      <c r="J774" s="206"/>
      <c r="K774" s="31"/>
      <c r="L774" s="177" t="str">
        <f t="shared" ref="L774" si="334">IF(R774="","",LEFT(R774,LEN(R774)-2))</f>
        <v/>
      </c>
      <c r="M774" s="177"/>
      <c r="N774" s="80"/>
      <c r="O774" s="184"/>
      <c r="P774" s="103"/>
      <c r="Q774" s="84" t="str">
        <f t="shared" si="326"/>
        <v/>
      </c>
      <c r="R774" s="159" t="str">
        <f t="shared" ref="R774" si="335">CONCATENATE($Q774,Q775,Q776,Q777,Q778,Q779,$Q780,$Q781,$Q782,$Q783,Q784,Q785)</f>
        <v/>
      </c>
      <c r="S774" s="28" t="str" cm="1">
        <f t="array" aca="1" ref="S774" ca="1">IF(INDIRECT("A"&amp;114+$U774)&lt;&gt;"",114+$U774,"")</f>
        <v/>
      </c>
      <c r="T774" s="28" t="str">
        <f t="shared" ca="1" si="327"/>
        <v>$B</v>
      </c>
      <c r="U774" s="29">
        <f t="shared" si="333"/>
        <v>660</v>
      </c>
      <c r="V774" s="29">
        <v>55.000000000004299</v>
      </c>
      <c r="W774" s="29">
        <f t="shared" si="305"/>
        <v>55</v>
      </c>
      <c r="X774" s="41" t="str" cm="1">
        <f t="array" aca="1" ref="X774" ca="1">IFERROR(INDEX('PC&amp;PD'!$A$1:$AP$15,ROW('PC&amp;PD'!$A$15),MATCH(INDIRECT(T774),'PC&amp;PD'!$A$1:$AP$1,0)),"")</f>
        <v/>
      </c>
      <c r="Y774" s="13" t="str">
        <f>IF(OR($N774="",$N774=0),"",IF($N774=$E$7,'Extracted info for SC'!$J$6,IF($N774=$D$26,'Extracted info for SC'!$J$7,IF($N774=$E$26,'Extracted info for SC'!$J$8,IF($N774=$F$26,'Extracted info for SC'!$J$9,IF($N774=$G$26,'Extracted info for SC'!$J$10,IF($N774=$H$26,'Extracted info for SC'!$J$11,IF($N774=$I$26,'Extracted info for SC'!$J$12,IF($N774=$J$26,'Extracted info for SC'!$J$13,IF($N774=$K$26,'Extracted info for SC'!$J$14,IF($N774=$L$26,'Extracted info for SC'!$J$15,IF($N774=$M$26,'Extracted info for SC'!$J$16,IF($N774=$N$26,'Extracted info for SC'!$J$17,IF($N774=$O$26,'Extracted info for SC'!$J$18,""))))))))))))))</f>
        <v/>
      </c>
      <c r="Z774" s="155" t="str">
        <f t="shared" ref="Z774" si="336">IFERROR(IF($F774="OCS 100","OCS (OCS 100)",IF($F774="OCS Blended","OCS (OCS Blended)",IF($F774="OCS (No Label)","OCS (No Label)",IF($F774="RCS 100","RCS (RCS 100)",IF($F774="RCS Blended","RCS (RCS Blended)",IF($F774="GRS","GRS (GRS)",IF($F774="GRS (No Label)", "GRS (No Label)",IF($F774="RDS","RDS (RDS)",IF($F774="RWS","RWS (RWS)",IF($F774="RAS","RAS (RAS)",IF($F774="RMS","RMS (RMS)",IF($F774="GOTS Organic","GOTS (Organic)",IF($F774="GOTS Made with organic","GOTS (Made with Organic)",IF($F774="GOTS Organic - in conversion","GOTS (Organic - In Conversion)",IF($F774="GOTS Made with organic - in conversion","GOTS (Made with Organic - In Conversion)",""))))))))))))))),"")</f>
        <v/>
      </c>
      <c r="AA774" s="13" t="str">
        <f t="shared" si="323"/>
        <v/>
      </c>
      <c r="AB774" s="155" t="str">
        <f t="shared" ref="AB774" si="337">IFERROR(IF($F774="OCS 100", "OCS_100",IF($F774="OCS Blended", "OCS_Blended",IF($F774="OCS (No Label)", "OCS_No_Label",IF($F774="RCS 100", "RCS_100",IF($F774="RCS Blended","RCS_Blended",IF($F774="GRS","GRS",IF($F774="GRS (No Label)", "GRS_No_Label",IF($F774="RDS","RDS",IF($F774="RWS","RWS",IF($F774="RMS","RMS",IF($F774="GOTS Organic","GOTS_Organic",IF($F774="GOTS Made with organic","GOTS_Made_with_organic",IF($F774="GOTS Organic - in conversion","GOTS_Organic_in_Conversion",IF($F774="GOTS Made with organic - in conversion","GOTS_Made_with_Organic_in_Conversion",IF($F774="RAS","RAS",""))))))))))))))),"")</f>
        <v/>
      </c>
      <c r="AC774" s="13" t="str">
        <f t="shared" ca="1" si="328"/>
        <v>$AB</v>
      </c>
      <c r="AD774" s="13" t="str" cm="1">
        <f t="array" aca="1" ref="AD774" ca="1">IFERROR(IF((LEFT(INDIRECT("$F"&amp;$S774),4))="GOTS",IF($G774="Organic","GOTS_Organic_raw",(IF($G774="Responsible","GOTS_Responsible",(IF($G774="No Attribute (Conventional)","GOTS_conventional",(IF($G774="Recycled Pre/Post-Consumer","GOTS_pre_post",(IF($G774="In-Conversion","GOTS_in_conversion",(IF($G774="Sustainably Sourced","Sustainably_sourced",""))))))))))),IF($G774="Organic","Organic",(IF($G774="Responsible","Responsible",(IF($G774="No Attribute (Conventional)","No_Attribute_Conventional",(IF($G774="Recycled Pre/Post-Consumer","Recycled_Pre_Post_Consumer",(IF($G774="In-Conversion","In_Conversion",(IF($G774="Recycled Pre-Consumer","Recycled_Pre_Consumer",(IF($G774="Recycled Post-Consumer","Recycled_Post_Consumer",(IF($G774="Sustainably Sourced","Sustainably_sourced","")))))))))))))))),"")</f>
        <v/>
      </c>
      <c r="AE774" s="13" t="e" cm="1">
        <f t="array" aca="1" ref="AE774" ca="1">IF(INDIRECT("$F"&amp;$S774)="","",IF(LEFT(INDIRECT("$F"&amp;$S774),3)="GRS","GRS_RCS_RM",IF((LEFT(INDIRECT("$F"&amp;$S774),3))="RCS","GRS_RCS_RM",IF(INDIRECT("$F"&amp;$S774)="OCS (No Label)","OCS_Conversion_RM",IF(LEFT(INDIRECT("$F"&amp;$S774),3)="OCS","OCS_RM",IF(RIGHT(INDIRECT("$F"&amp;$S774),10)="conversion","GOTS_RM_conversion",IF((LEFT(INDIRECT("$F"&amp;$S774),4))="GOTS","GOTS_RM","Responsible_RM")))))))</f>
        <v>#REF!</v>
      </c>
      <c r="AF774" s="13" t="str" cm="1">
        <f t="array" aca="1" ref="AF774" ca="1">IF($S774="","",INDIRECT("$Z"&amp;$S774))</f>
        <v/>
      </c>
      <c r="AG774" s="155" t="str">
        <f t="shared" si="314"/>
        <v/>
      </c>
      <c r="AH774" s="13" t="str" cm="1">
        <f t="array" aca="1" ref="AH774" ca="1">IFERROR(INDIRECT("$ag"&amp;S774),"")</f>
        <v/>
      </c>
      <c r="AI774" s="13" t="e" cm="1">
        <f t="array" aca="1" ref="AI774" ca="1">INDIRECT("O"&amp;S773)</f>
        <v>#REF!</v>
      </c>
      <c r="AJ774" s="13" t="str">
        <f>IF($I774="","",INDEX('Raw Material'!$A$1:$J$75,MATCH(I774,'Raw Material'!$A$1:$A$75,0),(MATCH(G774,'Raw Material'!$A$1:$J$1,0))))</f>
        <v/>
      </c>
      <c r="AK774" s="13" t="str">
        <f t="shared" si="324"/>
        <v>YANLIŞRM</v>
      </c>
      <c r="AL774" s="153" t="str">
        <f t="shared" si="325"/>
        <v/>
      </c>
    </row>
    <row r="775" spans="1:38" ht="16.5" customHeight="1">
      <c r="A775" s="161"/>
      <c r="B775" s="166"/>
      <c r="C775" s="167"/>
      <c r="D775" s="156"/>
      <c r="E775" s="156"/>
      <c r="F775" s="173"/>
      <c r="G775" s="181"/>
      <c r="H775" s="182"/>
      <c r="I775" s="182"/>
      <c r="J775" s="182"/>
      <c r="K775" s="32"/>
      <c r="L775" s="178"/>
      <c r="M775" s="178"/>
      <c r="N775" s="81"/>
      <c r="O775" s="185"/>
      <c r="P775" s="103"/>
      <c r="Q775" s="84" t="str">
        <f t="shared" si="326"/>
        <v/>
      </c>
      <c r="R775" s="159"/>
      <c r="S775" s="28" t="str" cm="1">
        <f t="array" aca="1" ref="S775" ca="1">IF(INDIRECT("A"&amp;114+$U775)&lt;&gt;"",114+$U775,"")</f>
        <v/>
      </c>
      <c r="T775" s="28" t="str">
        <f t="shared" ca="1" si="327"/>
        <v>$B</v>
      </c>
      <c r="U775" s="29">
        <f t="shared" si="333"/>
        <v>660</v>
      </c>
      <c r="V775" s="29">
        <v>55.083333333337599</v>
      </c>
      <c r="W775" s="29">
        <f t="shared" si="305"/>
        <v>55</v>
      </c>
      <c r="X775" s="41" t="str" cm="1">
        <f t="array" aca="1" ref="X775" ca="1">IFERROR(INDEX('PC&amp;PD'!$A$1:$AP$15,ROW('PC&amp;PD'!$A$15),MATCH(INDIRECT(T775),'PC&amp;PD'!$A$1:$AP$1,0)),"")</f>
        <v/>
      </c>
      <c r="Y775" s="13" t="str">
        <f>IF(OR($N775="",$N775=0),"",IF($N775=$E$7,'Extracted info for SC'!$J$6,IF($N775=$D$26,'Extracted info for SC'!$J$7,IF($N775=$E$26,'Extracted info for SC'!$J$8,IF($N775=$F$26,'Extracted info for SC'!$J$9,IF($N775=$G$26,'Extracted info for SC'!$J$10,IF($N775=$H$26,'Extracted info for SC'!$J$11,IF($N775=$I$26,'Extracted info for SC'!$J$12,IF($N775=$J$26,'Extracted info for SC'!$J$13,IF($N775=$K$26,'Extracted info for SC'!$J$14,IF($N775=$L$26,'Extracted info for SC'!$J$15,IF($N775=$M$26,'Extracted info for SC'!$J$16,IF($N775=$N$26,'Extracted info for SC'!$J$17,IF($N775=$O$26,'Extracted info for SC'!$J$18,""))))))))))))))</f>
        <v/>
      </c>
      <c r="Z775" s="155"/>
      <c r="AA775" s="13" t="str">
        <f t="shared" si="323"/>
        <v/>
      </c>
      <c r="AB775" s="155"/>
      <c r="AC775" s="13" t="str">
        <f t="shared" ca="1" si="328"/>
        <v>$AB</v>
      </c>
      <c r="AD775" s="13" t="str" cm="1">
        <f t="array" aca="1" ref="AD775" ca="1">IFERROR(IF((LEFT(INDIRECT("$F"&amp;$S775),4))="GOTS",IF($G775="Organic","GOTS_Organic_raw",(IF($G775="Responsible","GOTS_Responsible",(IF($G775="No Attribute (Conventional)","GOTS_conventional",(IF($G775="Recycled Pre/Post-Consumer","GOTS_pre_post",(IF($G775="In-Conversion","GOTS_in_conversion",(IF($G775="Sustainably Sourced","Sustainably_sourced",""))))))))))),IF($G775="Organic","Organic",(IF($G775="Responsible","Responsible",(IF($G775="No Attribute (Conventional)","No_Attribute_Conventional",(IF($G775="Recycled Pre/Post-Consumer","Recycled_Pre_Post_Consumer",(IF($G775="In-Conversion","In_Conversion",(IF($G775="Recycled Pre-Consumer","Recycled_Pre_Consumer",(IF($G775="Recycled Post-Consumer","Recycled_Post_Consumer",(IF($G775="Sustainably Sourced","Sustainably_sourced","")))))))))))))))),"")</f>
        <v/>
      </c>
      <c r="AE775" s="13" t="e" cm="1">
        <f t="array" aca="1" ref="AE775" ca="1">IF(INDIRECT("$F"&amp;$S775)="","",IF(LEFT(INDIRECT("$F"&amp;$S775),3)="GRS","GRS_RCS_RM",IF((LEFT(INDIRECT("$F"&amp;$S775),3))="RCS","GRS_RCS_RM",IF(INDIRECT("$F"&amp;$S775)="OCS (No Label)","OCS_Conversion_RM",IF(LEFT(INDIRECT("$F"&amp;$S775),3)="OCS","OCS_RM",IF(RIGHT(INDIRECT("$F"&amp;$S775),10)="conversion","GOTS_RM_conversion",IF((LEFT(INDIRECT("$F"&amp;$S775),4))="GOTS","GOTS_RM","Responsible_RM")))))))</f>
        <v>#REF!</v>
      </c>
      <c r="AF775" s="13" t="str" cm="1">
        <f t="array" aca="1" ref="AF775" ca="1">IF($S775="","",INDIRECT("$Z"&amp;$S775))</f>
        <v/>
      </c>
      <c r="AG775" s="155"/>
      <c r="AH775" s="13" t="str" cm="1">
        <f t="array" aca="1" ref="AH775" ca="1">IFERROR(INDIRECT("$ag"&amp;S775),"")</f>
        <v/>
      </c>
      <c r="AI775" s="13" t="e" cm="1">
        <f t="array" aca="1" ref="AI775" ca="1">INDIRECT("O"&amp;S774)</f>
        <v>#REF!</v>
      </c>
      <c r="AJ775" s="13" t="str">
        <f>IF($I775="","",INDEX('Raw Material'!$A$1:$J$75,MATCH(I775,'Raw Material'!$A$1:$A$75,0),(MATCH(G775,'Raw Material'!$A$1:$J$1,0))))</f>
        <v/>
      </c>
      <c r="AK775" s="13" t="str">
        <f t="shared" si="324"/>
        <v>YANLIŞRM</v>
      </c>
      <c r="AL775" s="153" t="str">
        <f t="shared" si="325"/>
        <v/>
      </c>
    </row>
    <row r="776" spans="1:38" ht="16.5" customHeight="1">
      <c r="A776" s="161"/>
      <c r="B776" s="166"/>
      <c r="C776" s="167"/>
      <c r="D776" s="156"/>
      <c r="E776" s="156"/>
      <c r="F776" s="173"/>
      <c r="G776" s="181"/>
      <c r="H776" s="182"/>
      <c r="I776" s="182"/>
      <c r="J776" s="182"/>
      <c r="K776" s="32"/>
      <c r="L776" s="178"/>
      <c r="M776" s="178"/>
      <c r="N776" s="81"/>
      <c r="O776" s="185"/>
      <c r="P776" s="103"/>
      <c r="Q776" s="84" t="str">
        <f t="shared" si="326"/>
        <v/>
      </c>
      <c r="R776" s="159"/>
      <c r="S776" s="28" t="str" cm="1">
        <f t="array" aca="1" ref="S776" ca="1">IF(INDIRECT("A"&amp;114+$U776)&lt;&gt;"",114+$U776,"")</f>
        <v/>
      </c>
      <c r="T776" s="28" t="str">
        <f t="shared" ca="1" si="327"/>
        <v>$B</v>
      </c>
      <c r="U776" s="29">
        <f t="shared" si="333"/>
        <v>660</v>
      </c>
      <c r="V776" s="29">
        <v>55.166666666670899</v>
      </c>
      <c r="W776" s="29">
        <f t="shared" si="305"/>
        <v>55</v>
      </c>
      <c r="X776" s="41" t="str" cm="1">
        <f t="array" aca="1" ref="X776" ca="1">IFERROR(INDEX('PC&amp;PD'!$A$1:$AP$15,ROW('PC&amp;PD'!$A$15),MATCH(INDIRECT(T776),'PC&amp;PD'!$A$1:$AP$1,0)),"")</f>
        <v/>
      </c>
      <c r="Y776" s="13" t="str">
        <f>IF(OR($N776="",$N776=0),"",IF($N776=$E$7,'Extracted info for SC'!$J$6,IF($N776=$D$26,'Extracted info for SC'!$J$7,IF($N776=$E$26,'Extracted info for SC'!$J$8,IF($N776=$F$26,'Extracted info for SC'!$J$9,IF($N776=$G$26,'Extracted info for SC'!$J$10,IF($N776=$H$26,'Extracted info for SC'!$J$11,IF($N776=$I$26,'Extracted info for SC'!$J$12,IF($N776=$J$26,'Extracted info for SC'!$J$13,IF($N776=$K$26,'Extracted info for SC'!$J$14,IF($N776=$L$26,'Extracted info for SC'!$J$15,IF($N776=$M$26,'Extracted info for SC'!$J$16,IF($N776=$N$26,'Extracted info for SC'!$J$17,IF($N776=$O$26,'Extracted info for SC'!$J$18,""))))))))))))))</f>
        <v/>
      </c>
      <c r="Z776" s="155"/>
      <c r="AA776" s="13" t="str">
        <f t="shared" si="323"/>
        <v/>
      </c>
      <c r="AB776" s="155"/>
      <c r="AC776" s="13" t="str">
        <f t="shared" ca="1" si="328"/>
        <v>$AB</v>
      </c>
      <c r="AD776" s="13" t="str" cm="1">
        <f t="array" aca="1" ref="AD776" ca="1">IFERROR(IF((LEFT(INDIRECT("$F"&amp;$S776),4))="GOTS",IF($G776="Organic","GOTS_Organic_raw",(IF($G776="Responsible","GOTS_Responsible",(IF($G776="No Attribute (Conventional)","GOTS_conventional",(IF($G776="Recycled Pre/Post-Consumer","GOTS_pre_post",(IF($G776="In-Conversion","GOTS_in_conversion",(IF($G776="Sustainably Sourced","Sustainably_sourced",""))))))))))),IF($G776="Organic","Organic",(IF($G776="Responsible","Responsible",(IF($G776="No Attribute (Conventional)","No_Attribute_Conventional",(IF($G776="Recycled Pre/Post-Consumer","Recycled_Pre_Post_Consumer",(IF($G776="In-Conversion","In_Conversion",(IF($G776="Recycled Pre-Consumer","Recycled_Pre_Consumer",(IF($G776="Recycled Post-Consumer","Recycled_Post_Consumer",(IF($G776="Sustainably Sourced","Sustainably_sourced","")))))))))))))))),"")</f>
        <v/>
      </c>
      <c r="AE776" s="13" t="e" cm="1">
        <f t="array" aca="1" ref="AE776" ca="1">IF(INDIRECT("$F"&amp;$S776)="","",IF(LEFT(INDIRECT("$F"&amp;$S776),3)="GRS","GRS_RCS_RM",IF((LEFT(INDIRECT("$F"&amp;$S776),3))="RCS","GRS_RCS_RM",IF(INDIRECT("$F"&amp;$S776)="OCS (No Label)","OCS_Conversion_RM",IF(LEFT(INDIRECT("$F"&amp;$S776),3)="OCS","OCS_RM",IF(RIGHT(INDIRECT("$F"&amp;$S776),10)="conversion","GOTS_RM_conversion",IF((LEFT(INDIRECT("$F"&amp;$S776),4))="GOTS","GOTS_RM","Responsible_RM")))))))</f>
        <v>#REF!</v>
      </c>
      <c r="AF776" s="13" t="str" cm="1">
        <f t="array" aca="1" ref="AF776" ca="1">IF($S776="","",INDIRECT("$Z"&amp;$S776))</f>
        <v/>
      </c>
      <c r="AG776" s="155"/>
      <c r="AH776" s="13" t="str" cm="1">
        <f t="array" aca="1" ref="AH776" ca="1">IFERROR(INDIRECT("$ag"&amp;S776),"")</f>
        <v/>
      </c>
      <c r="AI776" s="13" t="e" cm="1">
        <f t="array" aca="1" ref="AI776" ca="1">INDIRECT("O"&amp;S775)</f>
        <v>#REF!</v>
      </c>
      <c r="AJ776" s="13" t="str">
        <f>IF($I776="","",INDEX('Raw Material'!$A$1:$J$75,MATCH(I776,'Raw Material'!$A$1:$A$75,0),(MATCH(G776,'Raw Material'!$A$1:$J$1,0))))</f>
        <v/>
      </c>
      <c r="AK776" s="13" t="str">
        <f t="shared" si="324"/>
        <v>YANLIŞRM</v>
      </c>
      <c r="AL776" s="153" t="str">
        <f t="shared" si="325"/>
        <v/>
      </c>
    </row>
    <row r="777" spans="1:38" ht="16.5" customHeight="1">
      <c r="A777" s="161"/>
      <c r="B777" s="166"/>
      <c r="C777" s="167"/>
      <c r="D777" s="156"/>
      <c r="E777" s="156"/>
      <c r="F777" s="174"/>
      <c r="G777" s="181"/>
      <c r="H777" s="182"/>
      <c r="I777" s="182"/>
      <c r="J777" s="182"/>
      <c r="K777" s="32"/>
      <c r="L777" s="178"/>
      <c r="M777" s="178"/>
      <c r="N777" s="81"/>
      <c r="O777" s="185"/>
      <c r="P777" s="103"/>
      <c r="Q777" s="84" t="str">
        <f t="shared" si="326"/>
        <v/>
      </c>
      <c r="R777" s="159"/>
      <c r="S777" s="28" t="str" cm="1">
        <f t="array" aca="1" ref="S777" ca="1">IF(INDIRECT("A"&amp;114+$U777)&lt;&gt;"",114+$U777,"")</f>
        <v/>
      </c>
      <c r="T777" s="28" t="str">
        <f t="shared" ca="1" si="327"/>
        <v>$B</v>
      </c>
      <c r="U777" s="29">
        <f t="shared" si="333"/>
        <v>660</v>
      </c>
      <c r="V777" s="29">
        <v>55.250000000004299</v>
      </c>
      <c r="W777" s="29">
        <f t="shared" ref="W777:W840" si="338">ROUNDDOWN(V777,0)</f>
        <v>55</v>
      </c>
      <c r="X777" s="41" t="str" cm="1">
        <f t="array" aca="1" ref="X777" ca="1">IFERROR(INDEX('PC&amp;PD'!$A$1:$AP$15,ROW('PC&amp;PD'!$A$15),MATCH(INDIRECT(T777),'PC&amp;PD'!$A$1:$AP$1,0)),"")</f>
        <v/>
      </c>
      <c r="Y777" s="13" t="str">
        <f>IF(OR($N777="",$N777=0),"",IF($N777=$E$7,'Extracted info for SC'!$J$6,IF($N777=$D$26,'Extracted info for SC'!$J$7,IF($N777=$E$26,'Extracted info for SC'!$J$8,IF($N777=$F$26,'Extracted info for SC'!$J$9,IF($N777=$G$26,'Extracted info for SC'!$J$10,IF($N777=$H$26,'Extracted info for SC'!$J$11,IF($N777=$I$26,'Extracted info for SC'!$J$12,IF($N777=$J$26,'Extracted info for SC'!$J$13,IF($N777=$K$26,'Extracted info for SC'!$J$14,IF($N777=$L$26,'Extracted info for SC'!$J$15,IF($N777=$M$26,'Extracted info for SC'!$J$16,IF($N777=$N$26,'Extracted info for SC'!$J$17,IF($N777=$O$26,'Extracted info for SC'!$J$18,""))))))))))))))</f>
        <v/>
      </c>
      <c r="Z777" s="155"/>
      <c r="AA777" s="13" t="str">
        <f t="shared" si="323"/>
        <v/>
      </c>
      <c r="AB777" s="155"/>
      <c r="AC777" s="13" t="str">
        <f t="shared" ca="1" si="328"/>
        <v>$AB</v>
      </c>
      <c r="AD777" s="13" t="str" cm="1">
        <f t="array" aca="1" ref="AD777" ca="1">IFERROR(IF((LEFT(INDIRECT("$F"&amp;$S777),4))="GOTS",IF($G777="Organic","GOTS_Organic_raw",(IF($G777="Responsible","GOTS_Responsible",(IF($G777="No Attribute (Conventional)","GOTS_conventional",(IF($G777="Recycled Pre/Post-Consumer","GOTS_pre_post",(IF($G777="In-Conversion","GOTS_in_conversion",(IF($G777="Sustainably Sourced","Sustainably_sourced",""))))))))))),IF($G777="Organic","Organic",(IF($G777="Responsible","Responsible",(IF($G777="No Attribute (Conventional)","No_Attribute_Conventional",(IF($G777="Recycled Pre/Post-Consumer","Recycled_Pre_Post_Consumer",(IF($G777="In-Conversion","In_Conversion",(IF($G777="Recycled Pre-Consumer","Recycled_Pre_Consumer",(IF($G777="Recycled Post-Consumer","Recycled_Post_Consumer",(IF($G777="Sustainably Sourced","Sustainably_sourced","")))))))))))))))),"")</f>
        <v/>
      </c>
      <c r="AE777" s="13" t="e" cm="1">
        <f t="array" aca="1" ref="AE777" ca="1">IF(INDIRECT("$F"&amp;$S777)="","",IF(LEFT(INDIRECT("$F"&amp;$S777),3)="GRS","GRS_RCS_RM",IF((LEFT(INDIRECT("$F"&amp;$S777),3))="RCS","GRS_RCS_RM",IF(INDIRECT("$F"&amp;$S777)="OCS (No Label)","OCS_Conversion_RM",IF(LEFT(INDIRECT("$F"&amp;$S777),3)="OCS","OCS_RM",IF(RIGHT(INDIRECT("$F"&amp;$S777),10)="conversion","GOTS_RM_conversion",IF((LEFT(INDIRECT("$F"&amp;$S777),4))="GOTS","GOTS_RM","Responsible_RM")))))))</f>
        <v>#REF!</v>
      </c>
      <c r="AF777" s="13" t="str" cm="1">
        <f t="array" aca="1" ref="AF777" ca="1">IF($S777="","",INDIRECT("$Z"&amp;$S777))</f>
        <v/>
      </c>
      <c r="AG777" s="155"/>
      <c r="AH777" s="13" t="str" cm="1">
        <f t="array" aca="1" ref="AH777" ca="1">IFERROR(INDIRECT("$ag"&amp;S777),"")</f>
        <v/>
      </c>
      <c r="AI777" s="13" t="e" cm="1">
        <f t="array" aca="1" ref="AI777" ca="1">INDIRECT("O"&amp;S776)</f>
        <v>#REF!</v>
      </c>
      <c r="AJ777" s="13" t="str">
        <f>IF($I777="","",INDEX('Raw Material'!$A$1:$J$75,MATCH(I777,'Raw Material'!$A$1:$A$75,0),(MATCH(G777,'Raw Material'!$A$1:$J$1,0))))</f>
        <v/>
      </c>
      <c r="AK777" s="13" t="str">
        <f t="shared" si="324"/>
        <v>YANLIŞRM</v>
      </c>
      <c r="AL777" s="153" t="str">
        <f t="shared" si="325"/>
        <v/>
      </c>
    </row>
    <row r="778" spans="1:38" ht="16.5" customHeight="1">
      <c r="A778" s="161"/>
      <c r="B778" s="166"/>
      <c r="C778" s="167"/>
      <c r="D778" s="156"/>
      <c r="E778" s="156"/>
      <c r="F778" s="174"/>
      <c r="G778" s="181"/>
      <c r="H778" s="182"/>
      <c r="I778" s="182"/>
      <c r="J778" s="182"/>
      <c r="K778" s="32"/>
      <c r="L778" s="178"/>
      <c r="M778" s="178"/>
      <c r="N778" s="81"/>
      <c r="O778" s="185"/>
      <c r="P778" s="103"/>
      <c r="Q778" s="84" t="str">
        <f t="shared" si="326"/>
        <v/>
      </c>
      <c r="R778" s="159"/>
      <c r="S778" s="28" t="str" cm="1">
        <f t="array" aca="1" ref="S778" ca="1">IF(INDIRECT("A"&amp;114+$U778)&lt;&gt;"",114+$U778,"")</f>
        <v/>
      </c>
      <c r="T778" s="28" t="str">
        <f t="shared" ca="1" si="327"/>
        <v>$B</v>
      </c>
      <c r="U778" s="29">
        <f t="shared" si="333"/>
        <v>660</v>
      </c>
      <c r="V778" s="29">
        <v>55.333333333337599</v>
      </c>
      <c r="W778" s="29">
        <f t="shared" si="338"/>
        <v>55</v>
      </c>
      <c r="X778" s="41" t="str" cm="1">
        <f t="array" aca="1" ref="X778" ca="1">IFERROR(INDEX('PC&amp;PD'!$A$1:$AP$15,ROW('PC&amp;PD'!$A$15),MATCH(INDIRECT(T778),'PC&amp;PD'!$A$1:$AP$1,0)),"")</f>
        <v/>
      </c>
      <c r="Y778" s="13" t="str">
        <f>IF(OR($N778="",$N778=0),"",IF($N778=$E$7,'Extracted info for SC'!$J$6,IF($N778=$D$26,'Extracted info for SC'!$J$7,IF($N778=$E$26,'Extracted info for SC'!$J$8,IF($N778=$F$26,'Extracted info for SC'!$J$9,IF($N778=$G$26,'Extracted info for SC'!$J$10,IF($N778=$H$26,'Extracted info for SC'!$J$11,IF($N778=$I$26,'Extracted info for SC'!$J$12,IF($N778=$J$26,'Extracted info for SC'!$J$13,IF($N778=$K$26,'Extracted info for SC'!$J$14,IF($N778=$L$26,'Extracted info for SC'!$J$15,IF($N778=$M$26,'Extracted info for SC'!$J$16,IF($N778=$N$26,'Extracted info for SC'!$J$17,IF($N778=$O$26,'Extracted info for SC'!$J$18,""))))))))))))))</f>
        <v/>
      </c>
      <c r="Z778" s="155"/>
      <c r="AA778" s="13" t="str">
        <f t="shared" si="323"/>
        <v/>
      </c>
      <c r="AB778" s="155"/>
      <c r="AC778" s="13" t="str">
        <f t="shared" ca="1" si="328"/>
        <v>$AB</v>
      </c>
      <c r="AD778" s="13" t="str" cm="1">
        <f t="array" aca="1" ref="AD778" ca="1">IFERROR(IF((LEFT(INDIRECT("$F"&amp;$S778),4))="GOTS",IF($G778="Organic","GOTS_Organic_raw",(IF($G778="Responsible","GOTS_Responsible",(IF($G778="No Attribute (Conventional)","GOTS_conventional",(IF($G778="Recycled Pre/Post-Consumer","GOTS_pre_post",(IF($G778="In-Conversion","GOTS_in_conversion",(IF($G778="Sustainably Sourced","Sustainably_sourced",""))))))))))),IF($G778="Organic","Organic",(IF($G778="Responsible","Responsible",(IF($G778="No Attribute (Conventional)","No_Attribute_Conventional",(IF($G778="Recycled Pre/Post-Consumer","Recycled_Pre_Post_Consumer",(IF($G778="In-Conversion","In_Conversion",(IF($G778="Recycled Pre-Consumer","Recycled_Pre_Consumer",(IF($G778="Recycled Post-Consumer","Recycled_Post_Consumer",(IF($G778="Sustainably Sourced","Sustainably_sourced","")))))))))))))))),"")</f>
        <v/>
      </c>
      <c r="AE778" s="13" t="e" cm="1">
        <f t="array" aca="1" ref="AE778" ca="1">IF(INDIRECT("$F"&amp;$S778)="","",IF(LEFT(INDIRECT("$F"&amp;$S778),3)="GRS","GRS_RCS_RM",IF((LEFT(INDIRECT("$F"&amp;$S778),3))="RCS","GRS_RCS_RM",IF(INDIRECT("$F"&amp;$S778)="OCS (No Label)","OCS_Conversion_RM",IF(LEFT(INDIRECT("$F"&amp;$S778),3)="OCS","OCS_RM",IF(RIGHT(INDIRECT("$F"&amp;$S778),10)="conversion","GOTS_RM_conversion",IF((LEFT(INDIRECT("$F"&amp;$S778),4))="GOTS","GOTS_RM","Responsible_RM")))))))</f>
        <v>#REF!</v>
      </c>
      <c r="AF778" s="13" t="str" cm="1">
        <f t="array" aca="1" ref="AF778" ca="1">IF($S778="","",INDIRECT("$Z"&amp;$S778))</f>
        <v/>
      </c>
      <c r="AG778" s="155"/>
      <c r="AH778" s="13" t="str" cm="1">
        <f t="array" aca="1" ref="AH778" ca="1">IFERROR(INDIRECT("$ag"&amp;S778),"")</f>
        <v/>
      </c>
      <c r="AI778" s="13" t="e" cm="1">
        <f t="array" aca="1" ref="AI778" ca="1">INDIRECT("O"&amp;S777)</f>
        <v>#REF!</v>
      </c>
      <c r="AJ778" s="13" t="str">
        <f>IF($I778="","",INDEX('Raw Material'!$A$1:$J$75,MATCH(I778,'Raw Material'!$A$1:$A$75,0),(MATCH(G778,'Raw Material'!$A$1:$J$1,0))))</f>
        <v/>
      </c>
      <c r="AK778" s="13" t="str">
        <f t="shared" si="324"/>
        <v>YANLIŞRM</v>
      </c>
      <c r="AL778" s="153" t="str">
        <f t="shared" si="325"/>
        <v/>
      </c>
    </row>
    <row r="779" spans="1:38" ht="16.5" customHeight="1">
      <c r="A779" s="161"/>
      <c r="B779" s="166"/>
      <c r="C779" s="167"/>
      <c r="D779" s="156"/>
      <c r="E779" s="156"/>
      <c r="F779" s="174"/>
      <c r="G779" s="181"/>
      <c r="H779" s="182"/>
      <c r="I779" s="182"/>
      <c r="J779" s="182"/>
      <c r="K779" s="32"/>
      <c r="L779" s="178"/>
      <c r="M779" s="178"/>
      <c r="N779" s="81"/>
      <c r="O779" s="185"/>
      <c r="P779" s="103"/>
      <c r="Q779" s="84" t="str">
        <f t="shared" si="326"/>
        <v/>
      </c>
      <c r="R779" s="159"/>
      <c r="S779" s="28" t="str" cm="1">
        <f t="array" aca="1" ref="S779" ca="1">IF(INDIRECT("A"&amp;114+$U779)&lt;&gt;"",114+$U779,"")</f>
        <v/>
      </c>
      <c r="T779" s="28" t="str">
        <f t="shared" ca="1" si="327"/>
        <v>$B</v>
      </c>
      <c r="U779" s="29">
        <f t="shared" si="333"/>
        <v>660</v>
      </c>
      <c r="V779" s="29">
        <v>55.416666666670999</v>
      </c>
      <c r="W779" s="29">
        <f t="shared" si="338"/>
        <v>55</v>
      </c>
      <c r="X779" s="41" t="str" cm="1">
        <f t="array" aca="1" ref="X779" ca="1">IFERROR(INDEX('PC&amp;PD'!$A$1:$AP$15,ROW('PC&amp;PD'!$A$15),MATCH(INDIRECT(T779),'PC&amp;PD'!$A$1:$AP$1,0)),"")</f>
        <v/>
      </c>
      <c r="Y779" s="13" t="str">
        <f>IF(OR($N779="",$N779=0),"",IF($N779=$E$7,'Extracted info for SC'!$J$6,IF($N779=$D$26,'Extracted info for SC'!$J$7,IF($N779=$E$26,'Extracted info for SC'!$J$8,IF($N779=$F$26,'Extracted info for SC'!$J$9,IF($N779=$G$26,'Extracted info for SC'!$J$10,IF($N779=$H$26,'Extracted info for SC'!$J$11,IF($N779=$I$26,'Extracted info for SC'!$J$12,IF($N779=$J$26,'Extracted info for SC'!$J$13,IF($N779=$K$26,'Extracted info for SC'!$J$14,IF($N779=$L$26,'Extracted info for SC'!$J$15,IF($N779=$M$26,'Extracted info for SC'!$J$16,IF($N779=$N$26,'Extracted info for SC'!$J$17,IF($N779=$O$26,'Extracted info for SC'!$J$18,""))))))))))))))</f>
        <v/>
      </c>
      <c r="Z779" s="155"/>
      <c r="AA779" s="13" t="str">
        <f t="shared" si="323"/>
        <v/>
      </c>
      <c r="AB779" s="155"/>
      <c r="AC779" s="13" t="str">
        <f t="shared" ca="1" si="328"/>
        <v>$AB</v>
      </c>
      <c r="AD779" s="13" t="str" cm="1">
        <f t="array" aca="1" ref="AD779" ca="1">IFERROR(IF((LEFT(INDIRECT("$F"&amp;$S779),4))="GOTS",IF($G779="Organic","GOTS_Organic_raw",(IF($G779="Responsible","GOTS_Responsible",(IF($G779="No Attribute (Conventional)","GOTS_conventional",(IF($G779="Recycled Pre/Post-Consumer","GOTS_pre_post",(IF($G779="In-Conversion","GOTS_in_conversion",(IF($G779="Sustainably Sourced","Sustainably_sourced",""))))))))))),IF($G779="Organic","Organic",(IF($G779="Responsible","Responsible",(IF($G779="No Attribute (Conventional)","No_Attribute_Conventional",(IF($G779="Recycled Pre/Post-Consumer","Recycled_Pre_Post_Consumer",(IF($G779="In-Conversion","In_Conversion",(IF($G779="Recycled Pre-Consumer","Recycled_Pre_Consumer",(IF($G779="Recycled Post-Consumer","Recycled_Post_Consumer",(IF($G779="Sustainably Sourced","Sustainably_sourced","")))))))))))))))),"")</f>
        <v/>
      </c>
      <c r="AE779" s="13" t="e" cm="1">
        <f t="array" aca="1" ref="AE779" ca="1">IF(INDIRECT("$F"&amp;$S779)="","",IF(LEFT(INDIRECT("$F"&amp;$S779),3)="GRS","GRS_RCS_RM",IF((LEFT(INDIRECT("$F"&amp;$S779),3))="RCS","GRS_RCS_RM",IF(INDIRECT("$F"&amp;$S779)="OCS (No Label)","OCS_Conversion_RM",IF(LEFT(INDIRECT("$F"&amp;$S779),3)="OCS","OCS_RM",IF(RIGHT(INDIRECT("$F"&amp;$S779),10)="conversion","GOTS_RM_conversion",IF((LEFT(INDIRECT("$F"&amp;$S779),4))="GOTS","GOTS_RM","Responsible_RM")))))))</f>
        <v>#REF!</v>
      </c>
      <c r="AF779" s="13" t="str" cm="1">
        <f t="array" aca="1" ref="AF779" ca="1">IF($S779="","",INDIRECT("$Z"&amp;$S779))</f>
        <v/>
      </c>
      <c r="AG779" s="155"/>
      <c r="AH779" s="13" t="str" cm="1">
        <f t="array" aca="1" ref="AH779" ca="1">IFERROR(INDIRECT("$ag"&amp;S779),"")</f>
        <v/>
      </c>
      <c r="AI779" s="13" t="e" cm="1">
        <f t="array" aca="1" ref="AI779" ca="1">INDIRECT("O"&amp;S778)</f>
        <v>#REF!</v>
      </c>
      <c r="AJ779" s="13" t="str">
        <f>IF($I779="","",INDEX('Raw Material'!$A$1:$J$75,MATCH(I779,'Raw Material'!$A$1:$A$75,0),(MATCH(G779,'Raw Material'!$A$1:$J$1,0))))</f>
        <v/>
      </c>
      <c r="AK779" s="13" t="str">
        <f t="shared" si="324"/>
        <v>YANLIŞRM</v>
      </c>
      <c r="AL779" s="153" t="str">
        <f t="shared" si="325"/>
        <v/>
      </c>
    </row>
    <row r="780" spans="1:38" ht="16.5" customHeight="1">
      <c r="A780" s="162"/>
      <c r="B780" s="168"/>
      <c r="C780" s="169"/>
      <c r="D780" s="156"/>
      <c r="E780" s="156"/>
      <c r="F780" s="175"/>
      <c r="G780" s="181"/>
      <c r="H780" s="182"/>
      <c r="I780" s="182"/>
      <c r="J780" s="182"/>
      <c r="K780" s="32"/>
      <c r="L780" s="179"/>
      <c r="M780" s="179"/>
      <c r="N780" s="81"/>
      <c r="O780" s="185"/>
      <c r="P780" s="103"/>
      <c r="Q780" s="84" t="str">
        <f t="shared" si="326"/>
        <v/>
      </c>
      <c r="R780" s="159"/>
      <c r="S780" s="28" t="str" cm="1">
        <f t="array" aca="1" ref="S780" ca="1">IF(INDIRECT("A"&amp;114+$U780)&lt;&gt;"",114+$U780,"")</f>
        <v/>
      </c>
      <c r="T780" s="28" t="str">
        <f t="shared" ca="1" si="327"/>
        <v>$B</v>
      </c>
      <c r="U780" s="29">
        <f t="shared" si="333"/>
        <v>660</v>
      </c>
      <c r="V780" s="29">
        <v>55.500000000004299</v>
      </c>
      <c r="W780" s="29">
        <f t="shared" si="338"/>
        <v>55</v>
      </c>
      <c r="X780" s="41" t="str" cm="1">
        <f t="array" aca="1" ref="X780" ca="1">IFERROR(INDEX('PC&amp;PD'!$A$1:$AP$15,ROW('PC&amp;PD'!$A$15),MATCH(INDIRECT(T780),'PC&amp;PD'!$A$1:$AP$1,0)),"")</f>
        <v/>
      </c>
      <c r="Y780" s="13" t="str">
        <f>IF(OR($N780="",$N780=0),"",IF($N780=$E$7,'Extracted info for SC'!$J$6,IF($N780=$D$26,'Extracted info for SC'!$J$7,IF($N780=$E$26,'Extracted info for SC'!$J$8,IF($N780=$F$26,'Extracted info for SC'!$J$9,IF($N780=$G$26,'Extracted info for SC'!$J$10,IF($N780=$H$26,'Extracted info for SC'!$J$11,IF($N780=$I$26,'Extracted info for SC'!$J$12,IF($N780=$J$26,'Extracted info for SC'!$J$13,IF($N780=$K$26,'Extracted info for SC'!$J$14,IF($N780=$L$26,'Extracted info for SC'!$J$15,IF($N780=$M$26,'Extracted info for SC'!$J$16,IF($N780=$N$26,'Extracted info for SC'!$J$17,IF($N780=$O$26,'Extracted info for SC'!$J$18,""))))))))))))))</f>
        <v/>
      </c>
      <c r="Z780" s="155"/>
      <c r="AA780" s="13" t="str">
        <f t="shared" si="323"/>
        <v/>
      </c>
      <c r="AB780" s="155"/>
      <c r="AC780" s="13" t="str">
        <f t="shared" ca="1" si="328"/>
        <v>$AB</v>
      </c>
      <c r="AD780" s="13" t="str" cm="1">
        <f t="array" aca="1" ref="AD780" ca="1">IFERROR(IF((LEFT(INDIRECT("$F"&amp;$S780),4))="GOTS",IF($G780="Organic","GOTS_Organic_raw",(IF($G780="Responsible","GOTS_Responsible",(IF($G780="No Attribute (Conventional)","GOTS_conventional",(IF($G780="Recycled Pre/Post-Consumer","GOTS_pre_post",(IF($G780="In-Conversion","GOTS_in_conversion",(IF($G780="Sustainably Sourced","Sustainably_sourced",""))))))))))),IF($G780="Organic","Organic",(IF($G780="Responsible","Responsible",(IF($G780="No Attribute (Conventional)","No_Attribute_Conventional",(IF($G780="Recycled Pre/Post-Consumer","Recycled_Pre_Post_Consumer",(IF($G780="In-Conversion","In_Conversion",(IF($G780="Recycled Pre-Consumer","Recycled_Pre_Consumer",(IF($G780="Recycled Post-Consumer","Recycled_Post_Consumer",(IF($G780="Sustainably Sourced","Sustainably_sourced","")))))))))))))))),"")</f>
        <v/>
      </c>
      <c r="AE780" s="13" t="e" cm="1">
        <f t="array" aca="1" ref="AE780" ca="1">IF(INDIRECT("$F"&amp;$S780)="","",IF(LEFT(INDIRECT("$F"&amp;$S780),3)="GRS","GRS_RCS_RM",IF((LEFT(INDIRECT("$F"&amp;$S780),3))="RCS","GRS_RCS_RM",IF(INDIRECT("$F"&amp;$S780)="OCS (No Label)","OCS_Conversion_RM",IF(LEFT(INDIRECT("$F"&amp;$S780),3)="OCS","OCS_RM",IF(RIGHT(INDIRECT("$F"&amp;$S780),10)="conversion","GOTS_RM_conversion",IF((LEFT(INDIRECT("$F"&amp;$S780),4))="GOTS","GOTS_RM","Responsible_RM")))))))</f>
        <v>#REF!</v>
      </c>
      <c r="AF780" s="13" t="str" cm="1">
        <f t="array" aca="1" ref="AF780" ca="1">IF($S780="","",INDIRECT("$Z"&amp;$S780))</f>
        <v/>
      </c>
      <c r="AG780" s="155"/>
      <c r="AH780" s="13" t="str" cm="1">
        <f t="array" aca="1" ref="AH780" ca="1">IFERROR(INDIRECT("$ag"&amp;S780),"")</f>
        <v/>
      </c>
      <c r="AI780" s="13" t="e" cm="1">
        <f t="array" aca="1" ref="AI780" ca="1">INDIRECT("O"&amp;S779)</f>
        <v>#REF!</v>
      </c>
      <c r="AJ780" s="13" t="str">
        <f>IF($I780="","",INDEX('Raw Material'!$A$1:$J$75,MATCH(I780,'Raw Material'!$A$1:$A$75,0),(MATCH(G780,'Raw Material'!$A$1:$J$1,0))))</f>
        <v/>
      </c>
      <c r="AK780" s="13" t="str">
        <f t="shared" si="324"/>
        <v>YANLIŞRM</v>
      </c>
      <c r="AL780" s="153" t="str">
        <f t="shared" si="325"/>
        <v/>
      </c>
    </row>
    <row r="781" spans="1:38" ht="16.5" customHeight="1">
      <c r="A781" s="162"/>
      <c r="B781" s="168"/>
      <c r="C781" s="169"/>
      <c r="D781" s="156"/>
      <c r="E781" s="156"/>
      <c r="F781" s="175"/>
      <c r="G781" s="181"/>
      <c r="H781" s="182"/>
      <c r="I781" s="182"/>
      <c r="J781" s="182"/>
      <c r="K781" s="32"/>
      <c r="L781" s="179"/>
      <c r="M781" s="179"/>
      <c r="N781" s="81"/>
      <c r="O781" s="185"/>
      <c r="P781" s="103"/>
      <c r="Q781" s="84" t="str">
        <f t="shared" si="326"/>
        <v/>
      </c>
      <c r="R781" s="159"/>
      <c r="S781" s="28" t="str" cm="1">
        <f t="array" aca="1" ref="S781" ca="1">IF(INDIRECT("A"&amp;114+$U781)&lt;&gt;"",114+$U781,"")</f>
        <v/>
      </c>
      <c r="T781" s="28" t="str">
        <f t="shared" ca="1" si="327"/>
        <v>$B</v>
      </c>
      <c r="U781" s="29">
        <f t="shared" si="333"/>
        <v>660</v>
      </c>
      <c r="V781" s="29">
        <v>55.583333333337599</v>
      </c>
      <c r="W781" s="29">
        <f t="shared" si="338"/>
        <v>55</v>
      </c>
      <c r="X781" s="41" t="str" cm="1">
        <f t="array" aca="1" ref="X781" ca="1">IFERROR(INDEX('PC&amp;PD'!$A$1:$AP$15,ROW('PC&amp;PD'!$A$15),MATCH(INDIRECT(T781),'PC&amp;PD'!$A$1:$AP$1,0)),"")</f>
        <v/>
      </c>
      <c r="Y781" s="13" t="str">
        <f>IF(OR($N781="",$N781=0),"",IF($N781=$E$7,'Extracted info for SC'!$J$6,IF($N781=$D$26,'Extracted info for SC'!$J$7,IF($N781=$E$26,'Extracted info for SC'!$J$8,IF($N781=$F$26,'Extracted info for SC'!$J$9,IF($N781=$G$26,'Extracted info for SC'!$J$10,IF($N781=$H$26,'Extracted info for SC'!$J$11,IF($N781=$I$26,'Extracted info for SC'!$J$12,IF($N781=$J$26,'Extracted info for SC'!$J$13,IF($N781=$K$26,'Extracted info for SC'!$J$14,IF($N781=$L$26,'Extracted info for SC'!$J$15,IF($N781=$M$26,'Extracted info for SC'!$J$16,IF($N781=$N$26,'Extracted info for SC'!$J$17,IF($N781=$O$26,'Extracted info for SC'!$J$18,""))))))))))))))</f>
        <v/>
      </c>
      <c r="Z781" s="155"/>
      <c r="AA781" s="13" t="str">
        <f t="shared" si="323"/>
        <v/>
      </c>
      <c r="AB781" s="155"/>
      <c r="AC781" s="13" t="str">
        <f t="shared" ca="1" si="328"/>
        <v>$AB</v>
      </c>
      <c r="AD781" s="13" t="str" cm="1">
        <f t="array" aca="1" ref="AD781" ca="1">IFERROR(IF((LEFT(INDIRECT("$F"&amp;$S781),4))="GOTS",IF($G781="Organic","GOTS_Organic_raw",(IF($G781="Responsible","GOTS_Responsible",(IF($G781="No Attribute (Conventional)","GOTS_conventional",(IF($G781="Recycled Pre/Post-Consumer","GOTS_pre_post",(IF($G781="In-Conversion","GOTS_in_conversion",(IF($G781="Sustainably Sourced","Sustainably_sourced",""))))))))))),IF($G781="Organic","Organic",(IF($G781="Responsible","Responsible",(IF($G781="No Attribute (Conventional)","No_Attribute_Conventional",(IF($G781="Recycled Pre/Post-Consumer","Recycled_Pre_Post_Consumer",(IF($G781="In-Conversion","In_Conversion",(IF($G781="Recycled Pre-Consumer","Recycled_Pre_Consumer",(IF($G781="Recycled Post-Consumer","Recycled_Post_Consumer",(IF($G781="Sustainably Sourced","Sustainably_sourced","")))))))))))))))),"")</f>
        <v/>
      </c>
      <c r="AE781" s="13" t="e" cm="1">
        <f t="array" aca="1" ref="AE781" ca="1">IF(INDIRECT("$F"&amp;$S781)="","",IF(LEFT(INDIRECT("$F"&amp;$S781),3)="GRS","GRS_RCS_RM",IF((LEFT(INDIRECT("$F"&amp;$S781),3))="RCS","GRS_RCS_RM",IF(INDIRECT("$F"&amp;$S781)="OCS (No Label)","OCS_Conversion_RM",IF(LEFT(INDIRECT("$F"&amp;$S781),3)="OCS","OCS_RM",IF(RIGHT(INDIRECT("$F"&amp;$S781),10)="conversion","GOTS_RM_conversion",IF((LEFT(INDIRECT("$F"&amp;$S781),4))="GOTS","GOTS_RM","Responsible_RM")))))))</f>
        <v>#REF!</v>
      </c>
      <c r="AF781" s="13" t="str" cm="1">
        <f t="array" aca="1" ref="AF781" ca="1">IF($S781="","",INDIRECT("$Z"&amp;$S781))</f>
        <v/>
      </c>
      <c r="AG781" s="155"/>
      <c r="AH781" s="13" t="str" cm="1">
        <f t="array" aca="1" ref="AH781" ca="1">IFERROR(INDIRECT("$ag"&amp;S781),"")</f>
        <v/>
      </c>
      <c r="AI781" s="13" t="e" cm="1">
        <f t="array" aca="1" ref="AI781" ca="1">INDIRECT("O"&amp;S780)</f>
        <v>#REF!</v>
      </c>
      <c r="AJ781" s="13" t="str">
        <f>IF($I781="","",INDEX('Raw Material'!$A$1:$J$75,MATCH(I781,'Raw Material'!$A$1:$A$75,0),(MATCH(G781,'Raw Material'!$A$1:$J$1,0))))</f>
        <v/>
      </c>
      <c r="AK781" s="13" t="str">
        <f t="shared" si="324"/>
        <v>YANLIŞRM</v>
      </c>
      <c r="AL781" s="153" t="str">
        <f t="shared" si="325"/>
        <v/>
      </c>
    </row>
    <row r="782" spans="1:38" ht="16.5" customHeight="1">
      <c r="A782" s="162"/>
      <c r="B782" s="168"/>
      <c r="C782" s="169"/>
      <c r="D782" s="156"/>
      <c r="E782" s="156"/>
      <c r="F782" s="175"/>
      <c r="G782" s="181"/>
      <c r="H782" s="182"/>
      <c r="I782" s="182"/>
      <c r="J782" s="182"/>
      <c r="K782" s="32"/>
      <c r="L782" s="179"/>
      <c r="M782" s="179"/>
      <c r="N782" s="81"/>
      <c r="O782" s="185"/>
      <c r="P782" s="103"/>
      <c r="Q782" s="84" t="str">
        <f t="shared" si="326"/>
        <v/>
      </c>
      <c r="R782" s="159"/>
      <c r="S782" s="28" t="str" cm="1">
        <f t="array" aca="1" ref="S782" ca="1">IF(INDIRECT("A"&amp;114+$U782)&lt;&gt;"",114+$U782,"")</f>
        <v/>
      </c>
      <c r="T782" s="28" t="str">
        <f t="shared" ca="1" si="327"/>
        <v>$B</v>
      </c>
      <c r="U782" s="29">
        <f t="shared" si="333"/>
        <v>660</v>
      </c>
      <c r="V782" s="29">
        <v>55.666666666670999</v>
      </c>
      <c r="W782" s="29">
        <f t="shared" si="338"/>
        <v>55</v>
      </c>
      <c r="X782" s="41" t="str" cm="1">
        <f t="array" aca="1" ref="X782" ca="1">IFERROR(INDEX('PC&amp;PD'!$A$1:$AP$15,ROW('PC&amp;PD'!$A$15),MATCH(INDIRECT(T782),'PC&amp;PD'!$A$1:$AP$1,0)),"")</f>
        <v/>
      </c>
      <c r="Y782" s="13" t="str">
        <f>IF(OR($N782="",$N782=0),"",IF($N782=$E$7,'Extracted info for SC'!$J$6,IF($N782=$D$26,'Extracted info for SC'!$J$7,IF($N782=$E$26,'Extracted info for SC'!$J$8,IF($N782=$F$26,'Extracted info for SC'!$J$9,IF($N782=$G$26,'Extracted info for SC'!$J$10,IF($N782=$H$26,'Extracted info for SC'!$J$11,IF($N782=$I$26,'Extracted info for SC'!$J$12,IF($N782=$J$26,'Extracted info for SC'!$J$13,IF($N782=$K$26,'Extracted info for SC'!$J$14,IF($N782=$L$26,'Extracted info for SC'!$J$15,IF($N782=$M$26,'Extracted info for SC'!$J$16,IF($N782=$N$26,'Extracted info for SC'!$J$17,IF($N782=$O$26,'Extracted info for SC'!$J$18,""))))))))))))))</f>
        <v/>
      </c>
      <c r="Z782" s="155"/>
      <c r="AA782" s="13" t="str">
        <f t="shared" si="323"/>
        <v/>
      </c>
      <c r="AB782" s="155"/>
      <c r="AC782" s="13" t="str">
        <f t="shared" ca="1" si="328"/>
        <v>$AB</v>
      </c>
      <c r="AD782" s="13" t="str" cm="1">
        <f t="array" aca="1" ref="AD782" ca="1">IFERROR(IF((LEFT(INDIRECT("$F"&amp;$S782),4))="GOTS",IF($G782="Organic","GOTS_Organic_raw",(IF($G782="Responsible","GOTS_Responsible",(IF($G782="No Attribute (Conventional)","GOTS_conventional",(IF($G782="Recycled Pre/Post-Consumer","GOTS_pre_post",(IF($G782="In-Conversion","GOTS_in_conversion",(IF($G782="Sustainably Sourced","Sustainably_sourced",""))))))))))),IF($G782="Organic","Organic",(IF($G782="Responsible","Responsible",(IF($G782="No Attribute (Conventional)","No_Attribute_Conventional",(IF($G782="Recycled Pre/Post-Consumer","Recycled_Pre_Post_Consumer",(IF($G782="In-Conversion","In_Conversion",(IF($G782="Recycled Pre-Consumer","Recycled_Pre_Consumer",(IF($G782="Recycled Post-Consumer","Recycled_Post_Consumer",(IF($G782="Sustainably Sourced","Sustainably_sourced","")))))))))))))))),"")</f>
        <v/>
      </c>
      <c r="AE782" s="13" t="e" cm="1">
        <f t="array" aca="1" ref="AE782" ca="1">IF(INDIRECT("$F"&amp;$S782)="","",IF(LEFT(INDIRECT("$F"&amp;$S782),3)="GRS","GRS_RCS_RM",IF((LEFT(INDIRECT("$F"&amp;$S782),3))="RCS","GRS_RCS_RM",IF(INDIRECT("$F"&amp;$S782)="OCS (No Label)","OCS_Conversion_RM",IF(LEFT(INDIRECT("$F"&amp;$S782),3)="OCS","OCS_RM",IF(RIGHT(INDIRECT("$F"&amp;$S782),10)="conversion","GOTS_RM_conversion",IF((LEFT(INDIRECT("$F"&amp;$S782),4))="GOTS","GOTS_RM","Responsible_RM")))))))</f>
        <v>#REF!</v>
      </c>
      <c r="AF782" s="13" t="str" cm="1">
        <f t="array" aca="1" ref="AF782" ca="1">IF($S782="","",INDIRECT("$Z"&amp;$S782))</f>
        <v/>
      </c>
      <c r="AG782" s="155"/>
      <c r="AH782" s="13" t="str" cm="1">
        <f t="array" aca="1" ref="AH782" ca="1">IFERROR(INDIRECT("$ag"&amp;S782),"")</f>
        <v/>
      </c>
      <c r="AI782" s="13" t="e" cm="1">
        <f t="array" aca="1" ref="AI782" ca="1">INDIRECT("O"&amp;S781)</f>
        <v>#REF!</v>
      </c>
      <c r="AJ782" s="13" t="str">
        <f>IF($I782="","",INDEX('Raw Material'!$A$1:$J$75,MATCH(I782,'Raw Material'!$A$1:$A$75,0),(MATCH(G782,'Raw Material'!$A$1:$J$1,0))))</f>
        <v/>
      </c>
      <c r="AK782" s="13" t="str">
        <f t="shared" si="324"/>
        <v>YANLIŞRM</v>
      </c>
      <c r="AL782" s="153" t="str">
        <f t="shared" si="325"/>
        <v/>
      </c>
    </row>
    <row r="783" spans="1:38" ht="16.5" customHeight="1">
      <c r="A783" s="162"/>
      <c r="B783" s="168"/>
      <c r="C783" s="169"/>
      <c r="D783" s="156"/>
      <c r="E783" s="156"/>
      <c r="F783" s="175"/>
      <c r="G783" s="181"/>
      <c r="H783" s="182"/>
      <c r="I783" s="182"/>
      <c r="J783" s="182"/>
      <c r="K783" s="32"/>
      <c r="L783" s="179"/>
      <c r="M783" s="179"/>
      <c r="N783" s="81"/>
      <c r="O783" s="185"/>
      <c r="P783" s="103"/>
      <c r="Q783" s="84" t="str">
        <f t="shared" si="326"/>
        <v/>
      </c>
      <c r="R783" s="159"/>
      <c r="S783" s="28" t="str" cm="1">
        <f t="array" aca="1" ref="S783" ca="1">IF(INDIRECT("A"&amp;114+$U783)&lt;&gt;"",114+$U783,"")</f>
        <v/>
      </c>
      <c r="T783" s="28" t="str">
        <f t="shared" ca="1" si="327"/>
        <v>$B</v>
      </c>
      <c r="U783" s="29">
        <f t="shared" si="333"/>
        <v>660</v>
      </c>
      <c r="V783" s="29">
        <v>55.750000000004299</v>
      </c>
      <c r="W783" s="29">
        <f t="shared" si="338"/>
        <v>55</v>
      </c>
      <c r="X783" s="41" t="str" cm="1">
        <f t="array" aca="1" ref="X783" ca="1">IFERROR(INDEX('PC&amp;PD'!$A$1:$AP$15,ROW('PC&amp;PD'!$A$15),MATCH(INDIRECT(T783),'PC&amp;PD'!$A$1:$AP$1,0)),"")</f>
        <v/>
      </c>
      <c r="Y783" s="13" t="str">
        <f>IF(OR($N783="",$N783=0),"",IF($N783=$E$7,'Extracted info for SC'!$J$6,IF($N783=$D$26,'Extracted info for SC'!$J$7,IF($N783=$E$26,'Extracted info for SC'!$J$8,IF($N783=$F$26,'Extracted info for SC'!$J$9,IF($N783=$G$26,'Extracted info for SC'!$J$10,IF($N783=$H$26,'Extracted info for SC'!$J$11,IF($N783=$I$26,'Extracted info for SC'!$J$12,IF($N783=$J$26,'Extracted info for SC'!$J$13,IF($N783=$K$26,'Extracted info for SC'!$J$14,IF($N783=$L$26,'Extracted info for SC'!$J$15,IF($N783=$M$26,'Extracted info for SC'!$J$16,IF($N783=$N$26,'Extracted info for SC'!$J$17,IF($N783=$O$26,'Extracted info for SC'!$J$18,""))))))))))))))</f>
        <v/>
      </c>
      <c r="Z783" s="155"/>
      <c r="AA783" s="13" t="str">
        <f t="shared" si="323"/>
        <v/>
      </c>
      <c r="AB783" s="155"/>
      <c r="AC783" s="13" t="str">
        <f t="shared" ca="1" si="328"/>
        <v>$AB</v>
      </c>
      <c r="AD783" s="13" t="str" cm="1">
        <f t="array" aca="1" ref="AD783" ca="1">IFERROR(IF((LEFT(INDIRECT("$F"&amp;$S783),4))="GOTS",IF($G783="Organic","GOTS_Organic_raw",(IF($G783="Responsible","GOTS_Responsible",(IF($G783="No Attribute (Conventional)","GOTS_conventional",(IF($G783="Recycled Pre/Post-Consumer","GOTS_pre_post",(IF($G783="In-Conversion","GOTS_in_conversion",(IF($G783="Sustainably Sourced","Sustainably_sourced",""))))))))))),IF($G783="Organic","Organic",(IF($G783="Responsible","Responsible",(IF($G783="No Attribute (Conventional)","No_Attribute_Conventional",(IF($G783="Recycled Pre/Post-Consumer","Recycled_Pre_Post_Consumer",(IF($G783="In-Conversion","In_Conversion",(IF($G783="Recycled Pre-Consumer","Recycled_Pre_Consumer",(IF($G783="Recycled Post-Consumer","Recycled_Post_Consumer",(IF($G783="Sustainably Sourced","Sustainably_sourced","")))))))))))))))),"")</f>
        <v/>
      </c>
      <c r="AE783" s="13" t="e" cm="1">
        <f t="array" aca="1" ref="AE783" ca="1">IF(INDIRECT("$F"&amp;$S783)="","",IF(LEFT(INDIRECT("$F"&amp;$S783),3)="GRS","GRS_RCS_RM",IF((LEFT(INDIRECT("$F"&amp;$S783),3))="RCS","GRS_RCS_RM",IF(INDIRECT("$F"&amp;$S783)="OCS (No Label)","OCS_Conversion_RM",IF(LEFT(INDIRECT("$F"&amp;$S783),3)="OCS","OCS_RM",IF(RIGHT(INDIRECT("$F"&amp;$S783),10)="conversion","GOTS_RM_conversion",IF((LEFT(INDIRECT("$F"&amp;$S783),4))="GOTS","GOTS_RM","Responsible_RM")))))))</f>
        <v>#REF!</v>
      </c>
      <c r="AF783" s="13" t="str" cm="1">
        <f t="array" aca="1" ref="AF783" ca="1">IF($S783="","",INDIRECT("$Z"&amp;$S783))</f>
        <v/>
      </c>
      <c r="AG783" s="155"/>
      <c r="AH783" s="13" t="str" cm="1">
        <f t="array" aca="1" ref="AH783" ca="1">IFERROR(INDIRECT("$ag"&amp;S783),"")</f>
        <v/>
      </c>
      <c r="AI783" s="13" t="e" cm="1">
        <f t="array" aca="1" ref="AI783" ca="1">INDIRECT("O"&amp;S782)</f>
        <v>#REF!</v>
      </c>
      <c r="AJ783" s="13" t="str">
        <f>IF($I783="","",INDEX('Raw Material'!$A$1:$J$75,MATCH(I783,'Raw Material'!$A$1:$A$75,0),(MATCH(G783,'Raw Material'!$A$1:$J$1,0))))</f>
        <v/>
      </c>
      <c r="AK783" s="13" t="str">
        <f t="shared" si="324"/>
        <v>YANLIŞRM</v>
      </c>
      <c r="AL783" s="153" t="str">
        <f t="shared" si="325"/>
        <v/>
      </c>
    </row>
    <row r="784" spans="1:38" ht="16.5" customHeight="1">
      <c r="A784" s="162"/>
      <c r="B784" s="168"/>
      <c r="C784" s="169"/>
      <c r="D784" s="156"/>
      <c r="E784" s="156"/>
      <c r="F784" s="175"/>
      <c r="G784" s="181"/>
      <c r="H784" s="182"/>
      <c r="I784" s="182"/>
      <c r="J784" s="182"/>
      <c r="K784" s="32"/>
      <c r="L784" s="179"/>
      <c r="M784" s="179"/>
      <c r="N784" s="81"/>
      <c r="O784" s="185"/>
      <c r="P784" s="103"/>
      <c r="Q784" s="84" t="str">
        <f t="shared" si="326"/>
        <v/>
      </c>
      <c r="R784" s="159"/>
      <c r="S784" s="28" t="str" cm="1">
        <f t="array" aca="1" ref="S784" ca="1">IF(INDIRECT("A"&amp;114+$U784)&lt;&gt;"",114+$U784,"")</f>
        <v/>
      </c>
      <c r="T784" s="28" t="str">
        <f t="shared" ca="1" si="327"/>
        <v>$B</v>
      </c>
      <c r="U784" s="29">
        <f t="shared" si="333"/>
        <v>660</v>
      </c>
      <c r="V784" s="29">
        <v>55.833333333337698</v>
      </c>
      <c r="W784" s="29">
        <f t="shared" si="338"/>
        <v>55</v>
      </c>
      <c r="X784" s="41" t="str" cm="1">
        <f t="array" aca="1" ref="X784" ca="1">IFERROR(INDEX('PC&amp;PD'!$A$1:$AP$15,ROW('PC&amp;PD'!$A$15),MATCH(INDIRECT(T784),'PC&amp;PD'!$A$1:$AP$1,0)),"")</f>
        <v/>
      </c>
      <c r="Y784" s="13" t="str">
        <f>IF(OR($N784="",$N784=0),"",IF($N784=$E$7,'Extracted info for SC'!$J$6,IF($N784=$D$26,'Extracted info for SC'!$J$7,IF($N784=$E$26,'Extracted info for SC'!$J$8,IF($N784=$F$26,'Extracted info for SC'!$J$9,IF($N784=$G$26,'Extracted info for SC'!$J$10,IF($N784=$H$26,'Extracted info for SC'!$J$11,IF($N784=$I$26,'Extracted info for SC'!$J$12,IF($N784=$J$26,'Extracted info for SC'!$J$13,IF($N784=$K$26,'Extracted info for SC'!$J$14,IF($N784=$L$26,'Extracted info for SC'!$J$15,IF($N784=$M$26,'Extracted info for SC'!$J$16,IF($N784=$N$26,'Extracted info for SC'!$J$17,IF($N784=$O$26,'Extracted info for SC'!$J$18,""))))))))))))))</f>
        <v/>
      </c>
      <c r="Z784" s="155"/>
      <c r="AA784" s="13" t="str">
        <f t="shared" si="323"/>
        <v/>
      </c>
      <c r="AB784" s="155"/>
      <c r="AC784" s="13" t="str">
        <f t="shared" ca="1" si="328"/>
        <v>$AB</v>
      </c>
      <c r="AD784" s="13" t="str" cm="1">
        <f t="array" aca="1" ref="AD784" ca="1">IFERROR(IF((LEFT(INDIRECT("$F"&amp;$S784),4))="GOTS",IF($G784="Organic","GOTS_Organic_raw",(IF($G784="Responsible","GOTS_Responsible",(IF($G784="No Attribute (Conventional)","GOTS_conventional",(IF($G784="Recycled Pre/Post-Consumer","GOTS_pre_post",(IF($G784="In-Conversion","GOTS_in_conversion",(IF($G784="Sustainably Sourced","Sustainably_sourced",""))))))))))),IF($G784="Organic","Organic",(IF($G784="Responsible","Responsible",(IF($G784="No Attribute (Conventional)","No_Attribute_Conventional",(IF($G784="Recycled Pre/Post-Consumer","Recycled_Pre_Post_Consumer",(IF($G784="In-Conversion","In_Conversion",(IF($G784="Recycled Pre-Consumer","Recycled_Pre_Consumer",(IF($G784="Recycled Post-Consumer","Recycled_Post_Consumer",(IF($G784="Sustainably Sourced","Sustainably_sourced","")))))))))))))))),"")</f>
        <v/>
      </c>
      <c r="AE784" s="13" t="e" cm="1">
        <f t="array" aca="1" ref="AE784" ca="1">IF(INDIRECT("$F"&amp;$S784)="","",IF(LEFT(INDIRECT("$F"&amp;$S784),3)="GRS","GRS_RCS_RM",IF((LEFT(INDIRECT("$F"&amp;$S784),3))="RCS","GRS_RCS_RM",IF(INDIRECT("$F"&amp;$S784)="OCS (No Label)","OCS_Conversion_RM",IF(LEFT(INDIRECT("$F"&amp;$S784),3)="OCS","OCS_RM",IF(RIGHT(INDIRECT("$F"&amp;$S784),10)="conversion","GOTS_RM_conversion",IF((LEFT(INDIRECT("$F"&amp;$S784),4))="GOTS","GOTS_RM","Responsible_RM")))))))</f>
        <v>#REF!</v>
      </c>
      <c r="AF784" s="13" t="str" cm="1">
        <f t="array" aca="1" ref="AF784" ca="1">IF($S784="","",INDIRECT("$Z"&amp;$S784))</f>
        <v/>
      </c>
      <c r="AG784" s="155"/>
      <c r="AH784" s="13" t="str" cm="1">
        <f t="array" aca="1" ref="AH784" ca="1">IFERROR(INDIRECT("$ag"&amp;S784),"")</f>
        <v/>
      </c>
      <c r="AI784" s="13" t="e" cm="1">
        <f t="array" aca="1" ref="AI784" ca="1">INDIRECT("O"&amp;S783)</f>
        <v>#REF!</v>
      </c>
      <c r="AJ784" s="13" t="str">
        <f>IF($I784="","",INDEX('Raw Material'!$A$1:$J$75,MATCH(I784,'Raw Material'!$A$1:$A$75,0),(MATCH(G784,'Raw Material'!$A$1:$J$1,0))))</f>
        <v/>
      </c>
      <c r="AK784" s="13" t="str">
        <f t="shared" si="324"/>
        <v>YANLIŞRM</v>
      </c>
      <c r="AL784" s="153" t="str">
        <f t="shared" si="325"/>
        <v/>
      </c>
    </row>
    <row r="785" spans="1:38" ht="16.5" customHeight="1" thickBot="1">
      <c r="A785" s="163"/>
      <c r="B785" s="170"/>
      <c r="C785" s="171"/>
      <c r="D785" s="156"/>
      <c r="E785" s="156"/>
      <c r="F785" s="176"/>
      <c r="G785" s="157"/>
      <c r="H785" s="158"/>
      <c r="I785" s="158"/>
      <c r="J785" s="158"/>
      <c r="K785" s="33"/>
      <c r="L785" s="180"/>
      <c r="M785" s="180"/>
      <c r="N785" s="82"/>
      <c r="O785" s="186"/>
      <c r="P785" s="103"/>
      <c r="Q785" s="84" t="str">
        <f t="shared" si="326"/>
        <v/>
      </c>
      <c r="R785" s="159"/>
      <c r="S785" s="28" t="str" cm="1">
        <f t="array" aca="1" ref="S785" ca="1">IF(INDIRECT("A"&amp;114+$U785)&lt;&gt;"",114+$U785,"")</f>
        <v/>
      </c>
      <c r="T785" s="28" t="str">
        <f t="shared" ca="1" si="327"/>
        <v>$B</v>
      </c>
      <c r="U785" s="29">
        <f t="shared" si="333"/>
        <v>660</v>
      </c>
      <c r="V785" s="29">
        <v>55.916666666670999</v>
      </c>
      <c r="W785" s="29">
        <f t="shared" si="338"/>
        <v>55</v>
      </c>
      <c r="X785" s="41" t="str" cm="1">
        <f t="array" aca="1" ref="X785" ca="1">IFERROR(INDEX('PC&amp;PD'!$A$1:$AP$15,ROW('PC&amp;PD'!$A$15),MATCH(INDIRECT(T785),'PC&amp;PD'!$A$1:$AP$1,0)),"")</f>
        <v/>
      </c>
      <c r="Y785" s="13" t="str">
        <f>IF(OR($N785="",$N785=0),"",IF($N785=$E$7,'Extracted info for SC'!$J$6,IF($N785=$D$26,'Extracted info for SC'!$J$7,IF($N785=$E$26,'Extracted info for SC'!$J$8,IF($N785=$F$26,'Extracted info for SC'!$J$9,IF($N785=$G$26,'Extracted info for SC'!$J$10,IF($N785=$H$26,'Extracted info for SC'!$J$11,IF($N785=$I$26,'Extracted info for SC'!$J$12,IF($N785=$J$26,'Extracted info for SC'!$J$13,IF($N785=$K$26,'Extracted info for SC'!$J$14,IF($N785=$L$26,'Extracted info for SC'!$J$15,IF($N785=$M$26,'Extracted info for SC'!$J$16,IF($N785=$N$26,'Extracted info for SC'!$J$17,IF($N785=$O$26,'Extracted info for SC'!$J$18,""))))))))))))))</f>
        <v/>
      </c>
      <c r="Z785" s="155"/>
      <c r="AA785" s="13" t="str">
        <f t="shared" si="323"/>
        <v/>
      </c>
      <c r="AB785" s="155"/>
      <c r="AC785" s="13" t="str">
        <f t="shared" ca="1" si="328"/>
        <v>$AB</v>
      </c>
      <c r="AD785" s="13" t="str" cm="1">
        <f t="array" aca="1" ref="AD785" ca="1">IFERROR(IF((LEFT(INDIRECT("$F"&amp;$S785),4))="GOTS",IF($G785="Organic","GOTS_Organic_raw",(IF($G785="Responsible","GOTS_Responsible",(IF($G785="No Attribute (Conventional)","GOTS_conventional",(IF($G785="Recycled Pre/Post-Consumer","GOTS_pre_post",(IF($G785="In-Conversion","GOTS_in_conversion",(IF($G785="Sustainably Sourced","Sustainably_sourced",""))))))))))),IF($G785="Organic","Organic",(IF($G785="Responsible","Responsible",(IF($G785="No Attribute (Conventional)","No_Attribute_Conventional",(IF($G785="Recycled Pre/Post-Consumer","Recycled_Pre_Post_Consumer",(IF($G785="In-Conversion","In_Conversion",(IF($G785="Recycled Pre-Consumer","Recycled_Pre_Consumer",(IF($G785="Recycled Post-Consumer","Recycled_Post_Consumer",(IF($G785="Sustainably Sourced","Sustainably_sourced","")))))))))))))))),"")</f>
        <v/>
      </c>
      <c r="AE785" s="13" t="e" cm="1">
        <f t="array" aca="1" ref="AE785" ca="1">IF(INDIRECT("$F"&amp;$S785)="","",IF(LEFT(INDIRECT("$F"&amp;$S785),3)="GRS","GRS_RCS_RM",IF((LEFT(INDIRECT("$F"&amp;$S785),3))="RCS","GRS_RCS_RM",IF(INDIRECT("$F"&amp;$S785)="OCS (No Label)","OCS_Conversion_RM",IF(LEFT(INDIRECT("$F"&amp;$S785),3)="OCS","OCS_RM",IF(RIGHT(INDIRECT("$F"&amp;$S785),10)="conversion","GOTS_RM_conversion",IF((LEFT(INDIRECT("$F"&amp;$S785),4))="GOTS","GOTS_RM","Responsible_RM")))))))</f>
        <v>#REF!</v>
      </c>
      <c r="AF785" s="13" t="str" cm="1">
        <f t="array" aca="1" ref="AF785" ca="1">IF($S785="","",INDIRECT("$Z"&amp;$S785))</f>
        <v/>
      </c>
      <c r="AG785" s="155"/>
      <c r="AH785" s="13" t="str" cm="1">
        <f t="array" aca="1" ref="AH785" ca="1">IFERROR(INDIRECT("$ag"&amp;S785),"")</f>
        <v/>
      </c>
      <c r="AI785" s="13" t="e" cm="1">
        <f t="array" aca="1" ref="AI785" ca="1">INDIRECT("O"&amp;S784)</f>
        <v>#REF!</v>
      </c>
      <c r="AJ785" s="13" t="str">
        <f>IF($I785="","",INDEX('Raw Material'!$A$1:$J$75,MATCH(I785,'Raw Material'!$A$1:$A$75,0),(MATCH(G785,'Raw Material'!$A$1:$J$1,0))))</f>
        <v/>
      </c>
      <c r="AK785" s="13" t="str">
        <f t="shared" si="324"/>
        <v>YANLIŞRM</v>
      </c>
      <c r="AL785" s="153" t="str">
        <f t="shared" si="325"/>
        <v/>
      </c>
    </row>
    <row r="786" spans="1:38" ht="16.5" customHeight="1">
      <c r="A786" s="160" t="str">
        <f>IF(B786="","",COUNTA($B$114:$B786))</f>
        <v/>
      </c>
      <c r="B786" s="164"/>
      <c r="C786" s="165"/>
      <c r="D786" s="183"/>
      <c r="E786" s="183"/>
      <c r="F786" s="172"/>
      <c r="G786" s="212"/>
      <c r="H786" s="206"/>
      <c r="I786" s="206"/>
      <c r="J786" s="206"/>
      <c r="K786" s="31"/>
      <c r="L786" s="177" t="str">
        <f t="shared" ref="L786" si="339">IF(R786="","",LEFT(R786,LEN(R786)-2))</f>
        <v/>
      </c>
      <c r="M786" s="177"/>
      <c r="N786" s="80"/>
      <c r="O786" s="184"/>
      <c r="P786" s="103"/>
      <c r="Q786" s="84" t="str">
        <f t="shared" si="326"/>
        <v/>
      </c>
      <c r="R786" s="159" t="str">
        <f t="shared" ref="R786" si="340">CONCATENATE($Q786,Q787,Q788,Q789,Q790,Q791,$Q792,$Q793,$Q794,$Q795,Q796,Q797)</f>
        <v/>
      </c>
      <c r="S786" s="28" t="str" cm="1">
        <f t="array" aca="1" ref="S786" ca="1">IF(INDIRECT("A"&amp;114+$U786)&lt;&gt;"",114+$U786,"")</f>
        <v/>
      </c>
      <c r="T786" s="28" t="str">
        <f t="shared" ca="1" si="327"/>
        <v>$B</v>
      </c>
      <c r="U786" s="29">
        <f t="shared" si="333"/>
        <v>672</v>
      </c>
      <c r="V786" s="29">
        <v>56.000000000004299</v>
      </c>
      <c r="W786" s="29">
        <f t="shared" si="338"/>
        <v>56</v>
      </c>
      <c r="X786" s="41" t="str" cm="1">
        <f t="array" aca="1" ref="X786" ca="1">IFERROR(INDEX('PC&amp;PD'!$A$1:$AP$15,ROW('PC&amp;PD'!$A$15),MATCH(INDIRECT(T786),'PC&amp;PD'!$A$1:$AP$1,0)),"")</f>
        <v/>
      </c>
      <c r="Y786" s="13" t="str">
        <f>IF(OR($N786="",$N786=0),"",IF($N786=$E$7,'Extracted info for SC'!$J$6,IF($N786=$D$26,'Extracted info for SC'!$J$7,IF($N786=$E$26,'Extracted info for SC'!$J$8,IF($N786=$F$26,'Extracted info for SC'!$J$9,IF($N786=$G$26,'Extracted info for SC'!$J$10,IF($N786=$H$26,'Extracted info for SC'!$J$11,IF($N786=$I$26,'Extracted info for SC'!$J$12,IF($N786=$J$26,'Extracted info for SC'!$J$13,IF($N786=$K$26,'Extracted info for SC'!$J$14,IF($N786=$L$26,'Extracted info for SC'!$J$15,IF($N786=$M$26,'Extracted info for SC'!$J$16,IF($N786=$N$26,'Extracted info for SC'!$J$17,IF($N786=$O$26,'Extracted info for SC'!$J$18,""))))))))))))))</f>
        <v/>
      </c>
      <c r="Z786" s="155" t="str">
        <f t="shared" ref="Z786" si="341">IFERROR(IF($F786="OCS 100","OCS (OCS 100)",IF($F786="OCS Blended","OCS (OCS Blended)",IF($F786="OCS (No Label)","OCS (No Label)",IF($F786="RCS 100","RCS (RCS 100)",IF($F786="RCS Blended","RCS (RCS Blended)",IF($F786="GRS","GRS (GRS)",IF($F786="GRS (No Label)", "GRS (No Label)",IF($F786="RDS","RDS (RDS)",IF($F786="RWS","RWS (RWS)",IF($F786="RAS","RAS (RAS)",IF($F786="RMS","RMS (RMS)",IF($F786="GOTS Organic","GOTS (Organic)",IF($F786="GOTS Made with organic","GOTS (Made with Organic)",IF($F786="GOTS Organic - in conversion","GOTS (Organic - In Conversion)",IF($F786="GOTS Made with organic - in conversion","GOTS (Made with Organic - In Conversion)",""))))))))))))))),"")</f>
        <v/>
      </c>
      <c r="AA786" s="13" t="str">
        <f t="shared" si="323"/>
        <v/>
      </c>
      <c r="AB786" s="155" t="str">
        <f t="shared" ref="AB786" si="342">IFERROR(IF($F786="OCS 100", "OCS_100",IF($F786="OCS Blended", "OCS_Blended",IF($F786="OCS (No Label)", "OCS_No_Label",IF($F786="RCS 100", "RCS_100",IF($F786="RCS Blended","RCS_Blended",IF($F786="GRS","GRS",IF($F786="GRS (No Label)", "GRS_No_Label",IF($F786="RDS","RDS",IF($F786="RWS","RWS",IF($F786="RMS","RMS",IF($F786="GOTS Organic","GOTS_Organic",IF($F786="GOTS Made with organic","GOTS_Made_with_organic",IF($F786="GOTS Organic - in conversion","GOTS_Organic_in_Conversion",IF($F786="GOTS Made with organic - in conversion","GOTS_Made_with_Organic_in_Conversion",IF($F786="RAS","RAS",""))))))))))))))),"")</f>
        <v/>
      </c>
      <c r="AC786" s="13" t="str">
        <f t="shared" ca="1" si="328"/>
        <v>$AB</v>
      </c>
      <c r="AD786" s="13" t="str" cm="1">
        <f t="array" aca="1" ref="AD786" ca="1">IFERROR(IF((LEFT(INDIRECT("$F"&amp;$S786),4))="GOTS",IF($G786="Organic","GOTS_Organic_raw",(IF($G786="Responsible","GOTS_Responsible",(IF($G786="No Attribute (Conventional)","GOTS_conventional",(IF($G786="Recycled Pre/Post-Consumer","GOTS_pre_post",(IF($G786="In-Conversion","GOTS_in_conversion",(IF($G786="Sustainably Sourced","Sustainably_sourced",""))))))))))),IF($G786="Organic","Organic",(IF($G786="Responsible","Responsible",(IF($G786="No Attribute (Conventional)","No_Attribute_Conventional",(IF($G786="Recycled Pre/Post-Consumer","Recycled_Pre_Post_Consumer",(IF($G786="In-Conversion","In_Conversion",(IF($G786="Recycled Pre-Consumer","Recycled_Pre_Consumer",(IF($G786="Recycled Post-Consumer","Recycled_Post_Consumer",(IF($G786="Sustainably Sourced","Sustainably_sourced","")))))))))))))))),"")</f>
        <v/>
      </c>
      <c r="AE786" s="13" t="e" cm="1">
        <f t="array" aca="1" ref="AE786" ca="1">IF(INDIRECT("$F"&amp;$S786)="","",IF(LEFT(INDIRECT("$F"&amp;$S786),3)="GRS","GRS_RCS_RM",IF((LEFT(INDIRECT("$F"&amp;$S786),3))="RCS","GRS_RCS_RM",IF(INDIRECT("$F"&amp;$S786)="OCS (No Label)","OCS_Conversion_RM",IF(LEFT(INDIRECT("$F"&amp;$S786),3)="OCS","OCS_RM",IF(RIGHT(INDIRECT("$F"&amp;$S786),10)="conversion","GOTS_RM_conversion",IF((LEFT(INDIRECT("$F"&amp;$S786),4))="GOTS","GOTS_RM","Responsible_RM")))))))</f>
        <v>#REF!</v>
      </c>
      <c r="AF786" s="13" t="str" cm="1">
        <f t="array" aca="1" ref="AF786" ca="1">IF($S786="","",INDIRECT("$Z"&amp;$S786))</f>
        <v/>
      </c>
      <c r="AG786" s="155" t="str">
        <f t="shared" si="314"/>
        <v/>
      </c>
      <c r="AH786" s="13" t="str" cm="1">
        <f t="array" aca="1" ref="AH786" ca="1">IFERROR(INDIRECT("$ag"&amp;S786),"")</f>
        <v/>
      </c>
      <c r="AI786" s="13" t="e" cm="1">
        <f t="array" aca="1" ref="AI786" ca="1">INDIRECT("O"&amp;S785)</f>
        <v>#REF!</v>
      </c>
      <c r="AJ786" s="13" t="str">
        <f>IF($I786="","",INDEX('Raw Material'!$A$1:$J$75,MATCH(I786,'Raw Material'!$A$1:$A$75,0),(MATCH(G786,'Raw Material'!$A$1:$J$1,0))))</f>
        <v/>
      </c>
      <c r="AK786" s="13" t="str">
        <f t="shared" si="324"/>
        <v>YANLIŞRM</v>
      </c>
      <c r="AL786" s="153" t="str">
        <f t="shared" si="325"/>
        <v/>
      </c>
    </row>
    <row r="787" spans="1:38" ht="16.5" customHeight="1">
      <c r="A787" s="161"/>
      <c r="B787" s="166"/>
      <c r="C787" s="167"/>
      <c r="D787" s="156"/>
      <c r="E787" s="156"/>
      <c r="F787" s="173"/>
      <c r="G787" s="181"/>
      <c r="H787" s="182"/>
      <c r="I787" s="182"/>
      <c r="J787" s="182"/>
      <c r="K787" s="32"/>
      <c r="L787" s="178"/>
      <c r="M787" s="178"/>
      <c r="N787" s="81"/>
      <c r="O787" s="185"/>
      <c r="P787" s="103"/>
      <c r="Q787" s="84" t="str">
        <f t="shared" si="326"/>
        <v/>
      </c>
      <c r="R787" s="159"/>
      <c r="S787" s="28" t="str" cm="1">
        <f t="array" aca="1" ref="S787" ca="1">IF(INDIRECT("A"&amp;114+$U787)&lt;&gt;"",114+$U787,"")</f>
        <v/>
      </c>
      <c r="T787" s="28" t="str">
        <f t="shared" ca="1" si="327"/>
        <v>$B</v>
      </c>
      <c r="U787" s="29">
        <f t="shared" si="333"/>
        <v>672</v>
      </c>
      <c r="V787" s="29">
        <v>56.083333333337698</v>
      </c>
      <c r="W787" s="29">
        <f t="shared" si="338"/>
        <v>56</v>
      </c>
      <c r="X787" s="41" t="str" cm="1">
        <f t="array" aca="1" ref="X787" ca="1">IFERROR(INDEX('PC&amp;PD'!$A$1:$AP$15,ROW('PC&amp;PD'!$A$15),MATCH(INDIRECT(T787),'PC&amp;PD'!$A$1:$AP$1,0)),"")</f>
        <v/>
      </c>
      <c r="Y787" s="13" t="str">
        <f>IF(OR($N787="",$N787=0),"",IF($N787=$E$7,'Extracted info for SC'!$J$6,IF($N787=$D$26,'Extracted info for SC'!$J$7,IF($N787=$E$26,'Extracted info for SC'!$J$8,IF($N787=$F$26,'Extracted info for SC'!$J$9,IF($N787=$G$26,'Extracted info for SC'!$J$10,IF($N787=$H$26,'Extracted info for SC'!$J$11,IF($N787=$I$26,'Extracted info for SC'!$J$12,IF($N787=$J$26,'Extracted info for SC'!$J$13,IF($N787=$K$26,'Extracted info for SC'!$J$14,IF($N787=$L$26,'Extracted info for SC'!$J$15,IF($N787=$M$26,'Extracted info for SC'!$J$16,IF($N787=$N$26,'Extracted info for SC'!$J$17,IF($N787=$O$26,'Extracted info for SC'!$J$18,""))))))))))))))</f>
        <v/>
      </c>
      <c r="Z787" s="155"/>
      <c r="AA787" s="13" t="str">
        <f t="shared" si="323"/>
        <v/>
      </c>
      <c r="AB787" s="155"/>
      <c r="AC787" s="13" t="str">
        <f t="shared" ca="1" si="328"/>
        <v>$AB</v>
      </c>
      <c r="AD787" s="13" t="str" cm="1">
        <f t="array" aca="1" ref="AD787" ca="1">IFERROR(IF((LEFT(INDIRECT("$F"&amp;$S787),4))="GOTS",IF($G787="Organic","GOTS_Organic_raw",(IF($G787="Responsible","GOTS_Responsible",(IF($G787="No Attribute (Conventional)","GOTS_conventional",(IF($G787="Recycled Pre/Post-Consumer","GOTS_pre_post",(IF($G787="In-Conversion","GOTS_in_conversion",(IF($G787="Sustainably Sourced","Sustainably_sourced",""))))))))))),IF($G787="Organic","Organic",(IF($G787="Responsible","Responsible",(IF($G787="No Attribute (Conventional)","No_Attribute_Conventional",(IF($G787="Recycled Pre/Post-Consumer","Recycled_Pre_Post_Consumer",(IF($G787="In-Conversion","In_Conversion",(IF($G787="Recycled Pre-Consumer","Recycled_Pre_Consumer",(IF($G787="Recycled Post-Consumer","Recycled_Post_Consumer",(IF($G787="Sustainably Sourced","Sustainably_sourced","")))))))))))))))),"")</f>
        <v/>
      </c>
      <c r="AE787" s="13" t="e" cm="1">
        <f t="array" aca="1" ref="AE787" ca="1">IF(INDIRECT("$F"&amp;$S787)="","",IF(LEFT(INDIRECT("$F"&amp;$S787),3)="GRS","GRS_RCS_RM",IF((LEFT(INDIRECT("$F"&amp;$S787),3))="RCS","GRS_RCS_RM",IF(INDIRECT("$F"&amp;$S787)="OCS (No Label)","OCS_Conversion_RM",IF(LEFT(INDIRECT("$F"&amp;$S787),3)="OCS","OCS_RM",IF(RIGHT(INDIRECT("$F"&amp;$S787),10)="conversion","GOTS_RM_conversion",IF((LEFT(INDIRECT("$F"&amp;$S787),4))="GOTS","GOTS_RM","Responsible_RM")))))))</f>
        <v>#REF!</v>
      </c>
      <c r="AF787" s="13" t="str" cm="1">
        <f t="array" aca="1" ref="AF787" ca="1">IF($S787="","",INDIRECT("$Z"&amp;$S787))</f>
        <v/>
      </c>
      <c r="AG787" s="155"/>
      <c r="AH787" s="13" t="str" cm="1">
        <f t="array" aca="1" ref="AH787" ca="1">IFERROR(INDIRECT("$ag"&amp;S787),"")</f>
        <v/>
      </c>
      <c r="AI787" s="13" t="e" cm="1">
        <f t="array" aca="1" ref="AI787" ca="1">INDIRECT("O"&amp;S786)</f>
        <v>#REF!</v>
      </c>
      <c r="AJ787" s="13" t="str">
        <f>IF($I787="","",INDEX('Raw Material'!$A$1:$J$75,MATCH(I787,'Raw Material'!$A$1:$A$75,0),(MATCH(G787,'Raw Material'!$A$1:$J$1,0))))</f>
        <v/>
      </c>
      <c r="AK787" s="13" t="str">
        <f t="shared" si="324"/>
        <v>YANLIŞRM</v>
      </c>
      <c r="AL787" s="153" t="str">
        <f t="shared" si="325"/>
        <v/>
      </c>
    </row>
    <row r="788" spans="1:38" ht="16.5" customHeight="1">
      <c r="A788" s="161"/>
      <c r="B788" s="166"/>
      <c r="C788" s="167"/>
      <c r="D788" s="156"/>
      <c r="E788" s="156"/>
      <c r="F788" s="173"/>
      <c r="G788" s="181"/>
      <c r="H788" s="182"/>
      <c r="I788" s="182"/>
      <c r="J788" s="182"/>
      <c r="K788" s="32"/>
      <c r="L788" s="178"/>
      <c r="M788" s="178"/>
      <c r="N788" s="81"/>
      <c r="O788" s="185"/>
      <c r="P788" s="103"/>
      <c r="Q788" s="84" t="str">
        <f t="shared" si="326"/>
        <v/>
      </c>
      <c r="R788" s="159"/>
      <c r="S788" s="28" t="str" cm="1">
        <f t="array" aca="1" ref="S788" ca="1">IF(INDIRECT("A"&amp;114+$U788)&lt;&gt;"",114+$U788,"")</f>
        <v/>
      </c>
      <c r="T788" s="28" t="str">
        <f t="shared" ca="1" si="327"/>
        <v>$B</v>
      </c>
      <c r="U788" s="29">
        <f t="shared" si="333"/>
        <v>672</v>
      </c>
      <c r="V788" s="29">
        <v>56.166666666670999</v>
      </c>
      <c r="W788" s="29">
        <f t="shared" si="338"/>
        <v>56</v>
      </c>
      <c r="X788" s="41" t="str" cm="1">
        <f t="array" aca="1" ref="X788" ca="1">IFERROR(INDEX('PC&amp;PD'!$A$1:$AP$15,ROW('PC&amp;PD'!$A$15),MATCH(INDIRECT(T788),'PC&amp;PD'!$A$1:$AP$1,0)),"")</f>
        <v/>
      </c>
      <c r="Y788" s="13" t="str">
        <f>IF(OR($N788="",$N788=0),"",IF($N788=$E$7,'Extracted info for SC'!$J$6,IF($N788=$D$26,'Extracted info for SC'!$J$7,IF($N788=$E$26,'Extracted info for SC'!$J$8,IF($N788=$F$26,'Extracted info for SC'!$J$9,IF($N788=$G$26,'Extracted info for SC'!$J$10,IF($N788=$H$26,'Extracted info for SC'!$J$11,IF($N788=$I$26,'Extracted info for SC'!$J$12,IF($N788=$J$26,'Extracted info for SC'!$J$13,IF($N788=$K$26,'Extracted info for SC'!$J$14,IF($N788=$L$26,'Extracted info for SC'!$J$15,IF($N788=$M$26,'Extracted info for SC'!$J$16,IF($N788=$N$26,'Extracted info for SC'!$J$17,IF($N788=$O$26,'Extracted info for SC'!$J$18,""))))))))))))))</f>
        <v/>
      </c>
      <c r="Z788" s="155"/>
      <c r="AA788" s="13" t="str">
        <f t="shared" si="323"/>
        <v/>
      </c>
      <c r="AB788" s="155"/>
      <c r="AC788" s="13" t="str">
        <f t="shared" ca="1" si="328"/>
        <v>$AB</v>
      </c>
      <c r="AD788" s="13" t="str" cm="1">
        <f t="array" aca="1" ref="AD788" ca="1">IFERROR(IF((LEFT(INDIRECT("$F"&amp;$S788),4))="GOTS",IF($G788="Organic","GOTS_Organic_raw",(IF($G788="Responsible","GOTS_Responsible",(IF($G788="No Attribute (Conventional)","GOTS_conventional",(IF($G788="Recycled Pre/Post-Consumer","GOTS_pre_post",(IF($G788="In-Conversion","GOTS_in_conversion",(IF($G788="Sustainably Sourced","Sustainably_sourced",""))))))))))),IF($G788="Organic","Organic",(IF($G788="Responsible","Responsible",(IF($G788="No Attribute (Conventional)","No_Attribute_Conventional",(IF($G788="Recycled Pre/Post-Consumer","Recycled_Pre_Post_Consumer",(IF($G788="In-Conversion","In_Conversion",(IF($G788="Recycled Pre-Consumer","Recycled_Pre_Consumer",(IF($G788="Recycled Post-Consumer","Recycled_Post_Consumer",(IF($G788="Sustainably Sourced","Sustainably_sourced","")))))))))))))))),"")</f>
        <v/>
      </c>
      <c r="AE788" s="13" t="e" cm="1">
        <f t="array" aca="1" ref="AE788" ca="1">IF(INDIRECT("$F"&amp;$S788)="","",IF(LEFT(INDIRECT("$F"&amp;$S788),3)="GRS","GRS_RCS_RM",IF((LEFT(INDIRECT("$F"&amp;$S788),3))="RCS","GRS_RCS_RM",IF(INDIRECT("$F"&amp;$S788)="OCS (No Label)","OCS_Conversion_RM",IF(LEFT(INDIRECT("$F"&amp;$S788),3)="OCS","OCS_RM",IF(RIGHT(INDIRECT("$F"&amp;$S788),10)="conversion","GOTS_RM_conversion",IF((LEFT(INDIRECT("$F"&amp;$S788),4))="GOTS","GOTS_RM","Responsible_RM")))))))</f>
        <v>#REF!</v>
      </c>
      <c r="AF788" s="13" t="str" cm="1">
        <f t="array" aca="1" ref="AF788" ca="1">IF($S788="","",INDIRECT("$Z"&amp;$S788))</f>
        <v/>
      </c>
      <c r="AG788" s="155"/>
      <c r="AH788" s="13" t="str" cm="1">
        <f t="array" aca="1" ref="AH788" ca="1">IFERROR(INDIRECT("$ag"&amp;S788),"")</f>
        <v/>
      </c>
      <c r="AI788" s="13" t="e" cm="1">
        <f t="array" aca="1" ref="AI788" ca="1">INDIRECT("O"&amp;S787)</f>
        <v>#REF!</v>
      </c>
      <c r="AJ788" s="13" t="str">
        <f>IF($I788="","",INDEX('Raw Material'!$A$1:$J$75,MATCH(I788,'Raw Material'!$A$1:$A$75,0),(MATCH(G788,'Raw Material'!$A$1:$J$1,0))))</f>
        <v/>
      </c>
      <c r="AK788" s="13" t="str">
        <f t="shared" si="324"/>
        <v>YANLIŞRM</v>
      </c>
      <c r="AL788" s="153" t="str">
        <f t="shared" si="325"/>
        <v/>
      </c>
    </row>
    <row r="789" spans="1:38" ht="16.5" customHeight="1">
      <c r="A789" s="161"/>
      <c r="B789" s="166"/>
      <c r="C789" s="167"/>
      <c r="D789" s="156"/>
      <c r="E789" s="156"/>
      <c r="F789" s="174"/>
      <c r="G789" s="181"/>
      <c r="H789" s="182"/>
      <c r="I789" s="182"/>
      <c r="J789" s="182"/>
      <c r="K789" s="32"/>
      <c r="L789" s="178"/>
      <c r="M789" s="178"/>
      <c r="N789" s="81"/>
      <c r="O789" s="185"/>
      <c r="P789" s="103"/>
      <c r="Q789" s="84" t="str">
        <f t="shared" si="326"/>
        <v/>
      </c>
      <c r="R789" s="159"/>
      <c r="S789" s="28" t="str" cm="1">
        <f t="array" aca="1" ref="S789" ca="1">IF(INDIRECT("A"&amp;114+$U789)&lt;&gt;"",114+$U789,"")</f>
        <v/>
      </c>
      <c r="T789" s="28" t="str">
        <f t="shared" ca="1" si="327"/>
        <v>$B</v>
      </c>
      <c r="U789" s="29">
        <f t="shared" si="333"/>
        <v>672</v>
      </c>
      <c r="V789" s="29">
        <v>56.250000000004398</v>
      </c>
      <c r="W789" s="29">
        <f t="shared" si="338"/>
        <v>56</v>
      </c>
      <c r="X789" s="41" t="str" cm="1">
        <f t="array" aca="1" ref="X789" ca="1">IFERROR(INDEX('PC&amp;PD'!$A$1:$AP$15,ROW('PC&amp;PD'!$A$15),MATCH(INDIRECT(T789),'PC&amp;PD'!$A$1:$AP$1,0)),"")</f>
        <v/>
      </c>
      <c r="Y789" s="13" t="str">
        <f>IF(OR($N789="",$N789=0),"",IF($N789=$E$7,'Extracted info for SC'!$J$6,IF($N789=$D$26,'Extracted info for SC'!$J$7,IF($N789=$E$26,'Extracted info for SC'!$J$8,IF($N789=$F$26,'Extracted info for SC'!$J$9,IF($N789=$G$26,'Extracted info for SC'!$J$10,IF($N789=$H$26,'Extracted info for SC'!$J$11,IF($N789=$I$26,'Extracted info for SC'!$J$12,IF($N789=$J$26,'Extracted info for SC'!$J$13,IF($N789=$K$26,'Extracted info for SC'!$J$14,IF($N789=$L$26,'Extracted info for SC'!$J$15,IF($N789=$M$26,'Extracted info for SC'!$J$16,IF($N789=$N$26,'Extracted info for SC'!$J$17,IF($N789=$O$26,'Extracted info for SC'!$J$18,""))))))))))))))</f>
        <v/>
      </c>
      <c r="Z789" s="155"/>
      <c r="AA789" s="13" t="str">
        <f t="shared" si="323"/>
        <v/>
      </c>
      <c r="AB789" s="155"/>
      <c r="AC789" s="13" t="str">
        <f t="shared" ca="1" si="328"/>
        <v>$AB</v>
      </c>
      <c r="AD789" s="13" t="str" cm="1">
        <f t="array" aca="1" ref="AD789" ca="1">IFERROR(IF((LEFT(INDIRECT("$F"&amp;$S789),4))="GOTS",IF($G789="Organic","GOTS_Organic_raw",(IF($G789="Responsible","GOTS_Responsible",(IF($G789="No Attribute (Conventional)","GOTS_conventional",(IF($G789="Recycled Pre/Post-Consumer","GOTS_pre_post",(IF($G789="In-Conversion","GOTS_in_conversion",(IF($G789="Sustainably Sourced","Sustainably_sourced",""))))))))))),IF($G789="Organic","Organic",(IF($G789="Responsible","Responsible",(IF($G789="No Attribute (Conventional)","No_Attribute_Conventional",(IF($G789="Recycled Pre/Post-Consumer","Recycled_Pre_Post_Consumer",(IF($G789="In-Conversion","In_Conversion",(IF($G789="Recycled Pre-Consumer","Recycled_Pre_Consumer",(IF($G789="Recycled Post-Consumer","Recycled_Post_Consumer",(IF($G789="Sustainably Sourced","Sustainably_sourced","")))))))))))))))),"")</f>
        <v/>
      </c>
      <c r="AE789" s="13" t="e" cm="1">
        <f t="array" aca="1" ref="AE789" ca="1">IF(INDIRECT("$F"&amp;$S789)="","",IF(LEFT(INDIRECT("$F"&amp;$S789),3)="GRS","GRS_RCS_RM",IF((LEFT(INDIRECT("$F"&amp;$S789),3))="RCS","GRS_RCS_RM",IF(INDIRECT("$F"&amp;$S789)="OCS (No Label)","OCS_Conversion_RM",IF(LEFT(INDIRECT("$F"&amp;$S789),3)="OCS","OCS_RM",IF(RIGHT(INDIRECT("$F"&amp;$S789),10)="conversion","GOTS_RM_conversion",IF((LEFT(INDIRECT("$F"&amp;$S789),4))="GOTS","GOTS_RM","Responsible_RM")))))))</f>
        <v>#REF!</v>
      </c>
      <c r="AF789" s="13" t="str" cm="1">
        <f t="array" aca="1" ref="AF789" ca="1">IF($S789="","",INDIRECT("$Z"&amp;$S789))</f>
        <v/>
      </c>
      <c r="AG789" s="155"/>
      <c r="AH789" s="13" t="str" cm="1">
        <f t="array" aca="1" ref="AH789" ca="1">IFERROR(INDIRECT("$ag"&amp;S789),"")</f>
        <v/>
      </c>
      <c r="AI789" s="13" t="e" cm="1">
        <f t="array" aca="1" ref="AI789" ca="1">INDIRECT("O"&amp;S788)</f>
        <v>#REF!</v>
      </c>
      <c r="AJ789" s="13" t="str">
        <f>IF($I789="","",INDEX('Raw Material'!$A$1:$J$75,MATCH(I789,'Raw Material'!$A$1:$A$75,0),(MATCH(G789,'Raw Material'!$A$1:$J$1,0))))</f>
        <v/>
      </c>
      <c r="AK789" s="13" t="str">
        <f t="shared" si="324"/>
        <v>YANLIŞRM</v>
      </c>
      <c r="AL789" s="153" t="str">
        <f t="shared" si="325"/>
        <v/>
      </c>
    </row>
    <row r="790" spans="1:38" ht="16.5" customHeight="1">
      <c r="A790" s="161"/>
      <c r="B790" s="166"/>
      <c r="C790" s="167"/>
      <c r="D790" s="156"/>
      <c r="E790" s="156"/>
      <c r="F790" s="174"/>
      <c r="G790" s="181"/>
      <c r="H790" s="182"/>
      <c r="I790" s="182"/>
      <c r="J790" s="182"/>
      <c r="K790" s="32"/>
      <c r="L790" s="178"/>
      <c r="M790" s="178"/>
      <c r="N790" s="81"/>
      <c r="O790" s="185"/>
      <c r="P790" s="103"/>
      <c r="Q790" s="84" t="str">
        <f t="shared" si="326"/>
        <v/>
      </c>
      <c r="R790" s="159"/>
      <c r="S790" s="28" t="str" cm="1">
        <f t="array" aca="1" ref="S790" ca="1">IF(INDIRECT("A"&amp;114+$U790)&lt;&gt;"",114+$U790,"")</f>
        <v/>
      </c>
      <c r="T790" s="28" t="str">
        <f t="shared" ca="1" si="327"/>
        <v>$B</v>
      </c>
      <c r="U790" s="29">
        <f t="shared" si="333"/>
        <v>672</v>
      </c>
      <c r="V790" s="29">
        <v>56.333333333337698</v>
      </c>
      <c r="W790" s="29">
        <f t="shared" si="338"/>
        <v>56</v>
      </c>
      <c r="X790" s="41" t="str" cm="1">
        <f t="array" aca="1" ref="X790" ca="1">IFERROR(INDEX('PC&amp;PD'!$A$1:$AP$15,ROW('PC&amp;PD'!$A$15),MATCH(INDIRECT(T790),'PC&amp;PD'!$A$1:$AP$1,0)),"")</f>
        <v/>
      </c>
      <c r="Y790" s="13" t="str">
        <f>IF(OR($N790="",$N790=0),"",IF($N790=$E$7,'Extracted info for SC'!$J$6,IF($N790=$D$26,'Extracted info for SC'!$J$7,IF($N790=$E$26,'Extracted info for SC'!$J$8,IF($N790=$F$26,'Extracted info for SC'!$J$9,IF($N790=$G$26,'Extracted info for SC'!$J$10,IF($N790=$H$26,'Extracted info for SC'!$J$11,IF($N790=$I$26,'Extracted info for SC'!$J$12,IF($N790=$J$26,'Extracted info for SC'!$J$13,IF($N790=$K$26,'Extracted info for SC'!$J$14,IF($N790=$L$26,'Extracted info for SC'!$J$15,IF($N790=$M$26,'Extracted info for SC'!$J$16,IF($N790=$N$26,'Extracted info for SC'!$J$17,IF($N790=$O$26,'Extracted info for SC'!$J$18,""))))))))))))))</f>
        <v/>
      </c>
      <c r="Z790" s="155"/>
      <c r="AA790" s="13" t="str">
        <f t="shared" si="323"/>
        <v/>
      </c>
      <c r="AB790" s="155"/>
      <c r="AC790" s="13" t="str">
        <f t="shared" ca="1" si="328"/>
        <v>$AB</v>
      </c>
      <c r="AD790" s="13" t="str" cm="1">
        <f t="array" aca="1" ref="AD790" ca="1">IFERROR(IF((LEFT(INDIRECT("$F"&amp;$S790),4))="GOTS",IF($G790="Organic","GOTS_Organic_raw",(IF($G790="Responsible","GOTS_Responsible",(IF($G790="No Attribute (Conventional)","GOTS_conventional",(IF($G790="Recycled Pre/Post-Consumer","GOTS_pre_post",(IF($G790="In-Conversion","GOTS_in_conversion",(IF($G790="Sustainably Sourced","Sustainably_sourced",""))))))))))),IF($G790="Organic","Organic",(IF($G790="Responsible","Responsible",(IF($G790="No Attribute (Conventional)","No_Attribute_Conventional",(IF($G790="Recycled Pre/Post-Consumer","Recycled_Pre_Post_Consumer",(IF($G790="In-Conversion","In_Conversion",(IF($G790="Recycled Pre-Consumer","Recycled_Pre_Consumer",(IF($G790="Recycled Post-Consumer","Recycled_Post_Consumer",(IF($G790="Sustainably Sourced","Sustainably_sourced","")))))))))))))))),"")</f>
        <v/>
      </c>
      <c r="AE790" s="13" t="e" cm="1">
        <f t="array" aca="1" ref="AE790" ca="1">IF(INDIRECT("$F"&amp;$S790)="","",IF(LEFT(INDIRECT("$F"&amp;$S790),3)="GRS","GRS_RCS_RM",IF((LEFT(INDIRECT("$F"&amp;$S790),3))="RCS","GRS_RCS_RM",IF(INDIRECT("$F"&amp;$S790)="OCS (No Label)","OCS_Conversion_RM",IF(LEFT(INDIRECT("$F"&amp;$S790),3)="OCS","OCS_RM",IF(RIGHT(INDIRECT("$F"&amp;$S790),10)="conversion","GOTS_RM_conversion",IF((LEFT(INDIRECT("$F"&amp;$S790),4))="GOTS","GOTS_RM","Responsible_RM")))))))</f>
        <v>#REF!</v>
      </c>
      <c r="AF790" s="13" t="str" cm="1">
        <f t="array" aca="1" ref="AF790" ca="1">IF($S790="","",INDIRECT("$Z"&amp;$S790))</f>
        <v/>
      </c>
      <c r="AG790" s="155"/>
      <c r="AH790" s="13" t="str" cm="1">
        <f t="array" aca="1" ref="AH790" ca="1">IFERROR(INDIRECT("$ag"&amp;S790),"")</f>
        <v/>
      </c>
      <c r="AI790" s="13" t="e" cm="1">
        <f t="array" aca="1" ref="AI790" ca="1">INDIRECT("O"&amp;S789)</f>
        <v>#REF!</v>
      </c>
      <c r="AJ790" s="13" t="str">
        <f>IF($I790="","",INDEX('Raw Material'!$A$1:$J$75,MATCH(I790,'Raw Material'!$A$1:$A$75,0),(MATCH(G790,'Raw Material'!$A$1:$J$1,0))))</f>
        <v/>
      </c>
      <c r="AK790" s="13" t="str">
        <f t="shared" si="324"/>
        <v>YANLIŞRM</v>
      </c>
      <c r="AL790" s="153" t="str">
        <f t="shared" si="325"/>
        <v/>
      </c>
    </row>
    <row r="791" spans="1:38" ht="16.5" customHeight="1">
      <c r="A791" s="161"/>
      <c r="B791" s="166"/>
      <c r="C791" s="167"/>
      <c r="D791" s="156"/>
      <c r="E791" s="156"/>
      <c r="F791" s="174"/>
      <c r="G791" s="181"/>
      <c r="H791" s="182"/>
      <c r="I791" s="182"/>
      <c r="J791" s="182"/>
      <c r="K791" s="32"/>
      <c r="L791" s="178"/>
      <c r="M791" s="178"/>
      <c r="N791" s="81"/>
      <c r="O791" s="185"/>
      <c r="P791" s="103"/>
      <c r="Q791" s="84" t="str">
        <f t="shared" si="326"/>
        <v/>
      </c>
      <c r="R791" s="159"/>
      <c r="S791" s="28" t="str" cm="1">
        <f t="array" aca="1" ref="S791" ca="1">IF(INDIRECT("A"&amp;114+$U791)&lt;&gt;"",114+$U791,"")</f>
        <v/>
      </c>
      <c r="T791" s="28" t="str">
        <f t="shared" ca="1" si="327"/>
        <v>$B</v>
      </c>
      <c r="U791" s="29">
        <f t="shared" si="333"/>
        <v>672</v>
      </c>
      <c r="V791" s="29">
        <v>56.416666666670999</v>
      </c>
      <c r="W791" s="29">
        <f t="shared" si="338"/>
        <v>56</v>
      </c>
      <c r="X791" s="41" t="str" cm="1">
        <f t="array" aca="1" ref="X791" ca="1">IFERROR(INDEX('PC&amp;PD'!$A$1:$AP$15,ROW('PC&amp;PD'!$A$15),MATCH(INDIRECT(T791),'PC&amp;PD'!$A$1:$AP$1,0)),"")</f>
        <v/>
      </c>
      <c r="Y791" s="13" t="str">
        <f>IF(OR($N791="",$N791=0),"",IF($N791=$E$7,'Extracted info for SC'!$J$6,IF($N791=$D$26,'Extracted info for SC'!$J$7,IF($N791=$E$26,'Extracted info for SC'!$J$8,IF($N791=$F$26,'Extracted info for SC'!$J$9,IF($N791=$G$26,'Extracted info for SC'!$J$10,IF($N791=$H$26,'Extracted info for SC'!$J$11,IF($N791=$I$26,'Extracted info for SC'!$J$12,IF($N791=$J$26,'Extracted info for SC'!$J$13,IF($N791=$K$26,'Extracted info for SC'!$J$14,IF($N791=$L$26,'Extracted info for SC'!$J$15,IF($N791=$M$26,'Extracted info for SC'!$J$16,IF($N791=$N$26,'Extracted info for SC'!$J$17,IF($N791=$O$26,'Extracted info for SC'!$J$18,""))))))))))))))</f>
        <v/>
      </c>
      <c r="Z791" s="155"/>
      <c r="AA791" s="13" t="str">
        <f t="shared" si="323"/>
        <v/>
      </c>
      <c r="AB791" s="155"/>
      <c r="AC791" s="13" t="str">
        <f t="shared" ca="1" si="328"/>
        <v>$AB</v>
      </c>
      <c r="AD791" s="13" t="str" cm="1">
        <f t="array" aca="1" ref="AD791" ca="1">IFERROR(IF((LEFT(INDIRECT("$F"&amp;$S791),4))="GOTS",IF($G791="Organic","GOTS_Organic_raw",(IF($G791="Responsible","GOTS_Responsible",(IF($G791="No Attribute (Conventional)","GOTS_conventional",(IF($G791="Recycled Pre/Post-Consumer","GOTS_pre_post",(IF($G791="In-Conversion","GOTS_in_conversion",(IF($G791="Sustainably Sourced","Sustainably_sourced",""))))))))))),IF($G791="Organic","Organic",(IF($G791="Responsible","Responsible",(IF($G791="No Attribute (Conventional)","No_Attribute_Conventional",(IF($G791="Recycled Pre/Post-Consumer","Recycled_Pre_Post_Consumer",(IF($G791="In-Conversion","In_Conversion",(IF($G791="Recycled Pre-Consumer","Recycled_Pre_Consumer",(IF($G791="Recycled Post-Consumer","Recycled_Post_Consumer",(IF($G791="Sustainably Sourced","Sustainably_sourced","")))))))))))))))),"")</f>
        <v/>
      </c>
      <c r="AE791" s="13" t="e" cm="1">
        <f t="array" aca="1" ref="AE791" ca="1">IF(INDIRECT("$F"&amp;$S791)="","",IF(LEFT(INDIRECT("$F"&amp;$S791),3)="GRS","GRS_RCS_RM",IF((LEFT(INDIRECT("$F"&amp;$S791),3))="RCS","GRS_RCS_RM",IF(INDIRECT("$F"&amp;$S791)="OCS (No Label)","OCS_Conversion_RM",IF(LEFT(INDIRECT("$F"&amp;$S791),3)="OCS","OCS_RM",IF(RIGHT(INDIRECT("$F"&amp;$S791),10)="conversion","GOTS_RM_conversion",IF((LEFT(INDIRECT("$F"&amp;$S791),4))="GOTS","GOTS_RM","Responsible_RM")))))))</f>
        <v>#REF!</v>
      </c>
      <c r="AF791" s="13" t="str" cm="1">
        <f t="array" aca="1" ref="AF791" ca="1">IF($S791="","",INDIRECT("$Z"&amp;$S791))</f>
        <v/>
      </c>
      <c r="AG791" s="155"/>
      <c r="AH791" s="13" t="str" cm="1">
        <f t="array" aca="1" ref="AH791" ca="1">IFERROR(INDIRECT("$ag"&amp;S791),"")</f>
        <v/>
      </c>
      <c r="AI791" s="13" t="e" cm="1">
        <f t="array" aca="1" ref="AI791" ca="1">INDIRECT("O"&amp;S790)</f>
        <v>#REF!</v>
      </c>
      <c r="AJ791" s="13" t="str">
        <f>IF($I791="","",INDEX('Raw Material'!$A$1:$J$75,MATCH(I791,'Raw Material'!$A$1:$A$75,0),(MATCH(G791,'Raw Material'!$A$1:$J$1,0))))</f>
        <v/>
      </c>
      <c r="AK791" s="13" t="str">
        <f t="shared" si="324"/>
        <v>YANLIŞRM</v>
      </c>
      <c r="AL791" s="153" t="str">
        <f t="shared" si="325"/>
        <v/>
      </c>
    </row>
    <row r="792" spans="1:38" ht="16.5" customHeight="1">
      <c r="A792" s="162"/>
      <c r="B792" s="168"/>
      <c r="C792" s="169"/>
      <c r="D792" s="156"/>
      <c r="E792" s="156"/>
      <c r="F792" s="175"/>
      <c r="G792" s="181"/>
      <c r="H792" s="182"/>
      <c r="I792" s="182"/>
      <c r="J792" s="182"/>
      <c r="K792" s="32"/>
      <c r="L792" s="179"/>
      <c r="M792" s="179"/>
      <c r="N792" s="81"/>
      <c r="O792" s="185"/>
      <c r="P792" s="103"/>
      <c r="Q792" s="84" t="str">
        <f t="shared" si="326"/>
        <v/>
      </c>
      <c r="R792" s="159"/>
      <c r="S792" s="28" t="str" cm="1">
        <f t="array" aca="1" ref="S792" ca="1">IF(INDIRECT("A"&amp;114+$U792)&lt;&gt;"",114+$U792,"")</f>
        <v/>
      </c>
      <c r="T792" s="28" t="str">
        <f t="shared" ca="1" si="327"/>
        <v>$B</v>
      </c>
      <c r="U792" s="29">
        <f t="shared" si="333"/>
        <v>672</v>
      </c>
      <c r="V792" s="29">
        <v>56.500000000004398</v>
      </c>
      <c r="W792" s="29">
        <f t="shared" si="338"/>
        <v>56</v>
      </c>
      <c r="X792" s="41" t="str" cm="1">
        <f t="array" aca="1" ref="X792" ca="1">IFERROR(INDEX('PC&amp;PD'!$A$1:$AP$15,ROW('PC&amp;PD'!$A$15),MATCH(INDIRECT(T792),'PC&amp;PD'!$A$1:$AP$1,0)),"")</f>
        <v/>
      </c>
      <c r="Y792" s="13" t="str">
        <f>IF(OR($N792="",$N792=0),"",IF($N792=$E$7,'Extracted info for SC'!$J$6,IF($N792=$D$26,'Extracted info for SC'!$J$7,IF($N792=$E$26,'Extracted info for SC'!$J$8,IF($N792=$F$26,'Extracted info for SC'!$J$9,IF($N792=$G$26,'Extracted info for SC'!$J$10,IF($N792=$H$26,'Extracted info for SC'!$J$11,IF($N792=$I$26,'Extracted info for SC'!$J$12,IF($N792=$J$26,'Extracted info for SC'!$J$13,IF($N792=$K$26,'Extracted info for SC'!$J$14,IF($N792=$L$26,'Extracted info for SC'!$J$15,IF($N792=$M$26,'Extracted info for SC'!$J$16,IF($N792=$N$26,'Extracted info for SC'!$J$17,IF($N792=$O$26,'Extracted info for SC'!$J$18,""))))))))))))))</f>
        <v/>
      </c>
      <c r="Z792" s="155"/>
      <c r="AA792" s="13" t="str">
        <f t="shared" si="323"/>
        <v/>
      </c>
      <c r="AB792" s="155"/>
      <c r="AC792" s="13" t="str">
        <f t="shared" ca="1" si="328"/>
        <v>$AB</v>
      </c>
      <c r="AD792" s="13" t="str" cm="1">
        <f t="array" aca="1" ref="AD792" ca="1">IFERROR(IF((LEFT(INDIRECT("$F"&amp;$S792),4))="GOTS",IF($G792="Organic","GOTS_Organic_raw",(IF($G792="Responsible","GOTS_Responsible",(IF($G792="No Attribute (Conventional)","GOTS_conventional",(IF($G792="Recycled Pre/Post-Consumer","GOTS_pre_post",(IF($G792="In-Conversion","GOTS_in_conversion",(IF($G792="Sustainably Sourced","Sustainably_sourced",""))))))))))),IF($G792="Organic","Organic",(IF($G792="Responsible","Responsible",(IF($G792="No Attribute (Conventional)","No_Attribute_Conventional",(IF($G792="Recycled Pre/Post-Consumer","Recycled_Pre_Post_Consumer",(IF($G792="In-Conversion","In_Conversion",(IF($G792="Recycled Pre-Consumer","Recycled_Pre_Consumer",(IF($G792="Recycled Post-Consumer","Recycled_Post_Consumer",(IF($G792="Sustainably Sourced","Sustainably_sourced","")))))))))))))))),"")</f>
        <v/>
      </c>
      <c r="AE792" s="13" t="e" cm="1">
        <f t="array" aca="1" ref="AE792" ca="1">IF(INDIRECT("$F"&amp;$S792)="","",IF(LEFT(INDIRECT("$F"&amp;$S792),3)="GRS","GRS_RCS_RM",IF((LEFT(INDIRECT("$F"&amp;$S792),3))="RCS","GRS_RCS_RM",IF(INDIRECT("$F"&amp;$S792)="OCS (No Label)","OCS_Conversion_RM",IF(LEFT(INDIRECT("$F"&amp;$S792),3)="OCS","OCS_RM",IF(RIGHT(INDIRECT("$F"&amp;$S792),10)="conversion","GOTS_RM_conversion",IF((LEFT(INDIRECT("$F"&amp;$S792),4))="GOTS","GOTS_RM","Responsible_RM")))))))</f>
        <v>#REF!</v>
      </c>
      <c r="AF792" s="13" t="str" cm="1">
        <f t="array" aca="1" ref="AF792" ca="1">IF($S792="","",INDIRECT("$Z"&amp;$S792))</f>
        <v/>
      </c>
      <c r="AG792" s="155"/>
      <c r="AH792" s="13" t="str" cm="1">
        <f t="array" aca="1" ref="AH792" ca="1">IFERROR(INDIRECT("$ag"&amp;S792),"")</f>
        <v/>
      </c>
      <c r="AI792" s="13" t="e" cm="1">
        <f t="array" aca="1" ref="AI792" ca="1">INDIRECT("O"&amp;S791)</f>
        <v>#REF!</v>
      </c>
      <c r="AJ792" s="13" t="str">
        <f>IF($I792="","",INDEX('Raw Material'!$A$1:$J$75,MATCH(I792,'Raw Material'!$A$1:$A$75,0),(MATCH(G792,'Raw Material'!$A$1:$J$1,0))))</f>
        <v/>
      </c>
      <c r="AK792" s="13" t="str">
        <f t="shared" si="324"/>
        <v>YANLIŞRM</v>
      </c>
      <c r="AL792" s="153" t="str">
        <f t="shared" si="325"/>
        <v/>
      </c>
    </row>
    <row r="793" spans="1:38" ht="16.5" customHeight="1">
      <c r="A793" s="162"/>
      <c r="B793" s="168"/>
      <c r="C793" s="169"/>
      <c r="D793" s="156"/>
      <c r="E793" s="156"/>
      <c r="F793" s="175"/>
      <c r="G793" s="181"/>
      <c r="H793" s="182"/>
      <c r="I793" s="182"/>
      <c r="J793" s="182"/>
      <c r="K793" s="32"/>
      <c r="L793" s="179"/>
      <c r="M793" s="179"/>
      <c r="N793" s="81"/>
      <c r="O793" s="185"/>
      <c r="P793" s="103"/>
      <c r="Q793" s="84" t="str">
        <f t="shared" si="326"/>
        <v/>
      </c>
      <c r="R793" s="159"/>
      <c r="S793" s="28" t="str" cm="1">
        <f t="array" aca="1" ref="S793" ca="1">IF(INDIRECT("A"&amp;114+$U793)&lt;&gt;"",114+$U793,"")</f>
        <v/>
      </c>
      <c r="T793" s="28" t="str">
        <f t="shared" ca="1" si="327"/>
        <v>$B</v>
      </c>
      <c r="U793" s="29">
        <f t="shared" si="333"/>
        <v>672</v>
      </c>
      <c r="V793" s="29">
        <v>56.583333333337698</v>
      </c>
      <c r="W793" s="29">
        <f t="shared" si="338"/>
        <v>56</v>
      </c>
      <c r="X793" s="41" t="str" cm="1">
        <f t="array" aca="1" ref="X793" ca="1">IFERROR(INDEX('PC&amp;PD'!$A$1:$AP$15,ROW('PC&amp;PD'!$A$15),MATCH(INDIRECT(T793),'PC&amp;PD'!$A$1:$AP$1,0)),"")</f>
        <v/>
      </c>
      <c r="Y793" s="13" t="str">
        <f>IF(OR($N793="",$N793=0),"",IF($N793=$E$7,'Extracted info for SC'!$J$6,IF($N793=$D$26,'Extracted info for SC'!$J$7,IF($N793=$E$26,'Extracted info for SC'!$J$8,IF($N793=$F$26,'Extracted info for SC'!$J$9,IF($N793=$G$26,'Extracted info for SC'!$J$10,IF($N793=$H$26,'Extracted info for SC'!$J$11,IF($N793=$I$26,'Extracted info for SC'!$J$12,IF($N793=$J$26,'Extracted info for SC'!$J$13,IF($N793=$K$26,'Extracted info for SC'!$J$14,IF($N793=$L$26,'Extracted info for SC'!$J$15,IF($N793=$M$26,'Extracted info for SC'!$J$16,IF($N793=$N$26,'Extracted info for SC'!$J$17,IF($N793=$O$26,'Extracted info for SC'!$J$18,""))))))))))))))</f>
        <v/>
      </c>
      <c r="Z793" s="155"/>
      <c r="AA793" s="13" t="str">
        <f t="shared" si="323"/>
        <v/>
      </c>
      <c r="AB793" s="155"/>
      <c r="AC793" s="13" t="str">
        <f t="shared" ca="1" si="328"/>
        <v>$AB</v>
      </c>
      <c r="AD793" s="13" t="str" cm="1">
        <f t="array" aca="1" ref="AD793" ca="1">IFERROR(IF((LEFT(INDIRECT("$F"&amp;$S793),4))="GOTS",IF($G793="Organic","GOTS_Organic_raw",(IF($G793="Responsible","GOTS_Responsible",(IF($G793="No Attribute (Conventional)","GOTS_conventional",(IF($G793="Recycled Pre/Post-Consumer","GOTS_pre_post",(IF($G793="In-Conversion","GOTS_in_conversion",(IF($G793="Sustainably Sourced","Sustainably_sourced",""))))))))))),IF($G793="Organic","Organic",(IF($G793="Responsible","Responsible",(IF($G793="No Attribute (Conventional)","No_Attribute_Conventional",(IF($G793="Recycled Pre/Post-Consumer","Recycled_Pre_Post_Consumer",(IF($G793="In-Conversion","In_Conversion",(IF($G793="Recycled Pre-Consumer","Recycled_Pre_Consumer",(IF($G793="Recycled Post-Consumer","Recycled_Post_Consumer",(IF($G793="Sustainably Sourced","Sustainably_sourced","")))))))))))))))),"")</f>
        <v/>
      </c>
      <c r="AE793" s="13" t="e" cm="1">
        <f t="array" aca="1" ref="AE793" ca="1">IF(INDIRECT("$F"&amp;$S793)="","",IF(LEFT(INDIRECT("$F"&amp;$S793),3)="GRS","GRS_RCS_RM",IF((LEFT(INDIRECT("$F"&amp;$S793),3))="RCS","GRS_RCS_RM",IF(INDIRECT("$F"&amp;$S793)="OCS (No Label)","OCS_Conversion_RM",IF(LEFT(INDIRECT("$F"&amp;$S793),3)="OCS","OCS_RM",IF(RIGHT(INDIRECT("$F"&amp;$S793),10)="conversion","GOTS_RM_conversion",IF((LEFT(INDIRECT("$F"&amp;$S793),4))="GOTS","GOTS_RM","Responsible_RM")))))))</f>
        <v>#REF!</v>
      </c>
      <c r="AF793" s="13" t="str" cm="1">
        <f t="array" aca="1" ref="AF793" ca="1">IF($S793="","",INDIRECT("$Z"&amp;$S793))</f>
        <v/>
      </c>
      <c r="AG793" s="155"/>
      <c r="AH793" s="13" t="str" cm="1">
        <f t="array" aca="1" ref="AH793" ca="1">IFERROR(INDIRECT("$ag"&amp;S793),"")</f>
        <v/>
      </c>
      <c r="AI793" s="13" t="e" cm="1">
        <f t="array" aca="1" ref="AI793" ca="1">INDIRECT("O"&amp;S792)</f>
        <v>#REF!</v>
      </c>
      <c r="AJ793" s="13" t="str">
        <f>IF($I793="","",INDEX('Raw Material'!$A$1:$J$75,MATCH(I793,'Raw Material'!$A$1:$A$75,0),(MATCH(G793,'Raw Material'!$A$1:$J$1,0))))</f>
        <v/>
      </c>
      <c r="AK793" s="13" t="str">
        <f t="shared" si="324"/>
        <v>YANLIŞRM</v>
      </c>
      <c r="AL793" s="153" t="str">
        <f t="shared" si="325"/>
        <v/>
      </c>
    </row>
    <row r="794" spans="1:38" ht="16.5" customHeight="1">
      <c r="A794" s="162"/>
      <c r="B794" s="168"/>
      <c r="C794" s="169"/>
      <c r="D794" s="156"/>
      <c r="E794" s="156"/>
      <c r="F794" s="175"/>
      <c r="G794" s="181"/>
      <c r="H794" s="182"/>
      <c r="I794" s="182"/>
      <c r="J794" s="182"/>
      <c r="K794" s="32"/>
      <c r="L794" s="179"/>
      <c r="M794" s="179"/>
      <c r="N794" s="81"/>
      <c r="O794" s="185"/>
      <c r="P794" s="103"/>
      <c r="Q794" s="84" t="str">
        <f t="shared" si="326"/>
        <v/>
      </c>
      <c r="R794" s="159"/>
      <c r="S794" s="28" t="str" cm="1">
        <f t="array" aca="1" ref="S794" ca="1">IF(INDIRECT("A"&amp;114+$U794)&lt;&gt;"",114+$U794,"")</f>
        <v/>
      </c>
      <c r="T794" s="28" t="str">
        <f t="shared" ca="1" si="327"/>
        <v>$B</v>
      </c>
      <c r="U794" s="29">
        <f t="shared" si="333"/>
        <v>672</v>
      </c>
      <c r="V794" s="29">
        <v>56.666666666671098</v>
      </c>
      <c r="W794" s="29">
        <f t="shared" si="338"/>
        <v>56</v>
      </c>
      <c r="X794" s="41" t="str" cm="1">
        <f t="array" aca="1" ref="X794" ca="1">IFERROR(INDEX('PC&amp;PD'!$A$1:$AP$15,ROW('PC&amp;PD'!$A$15),MATCH(INDIRECT(T794),'PC&amp;PD'!$A$1:$AP$1,0)),"")</f>
        <v/>
      </c>
      <c r="Y794" s="13" t="str">
        <f>IF(OR($N794="",$N794=0),"",IF($N794=$E$7,'Extracted info for SC'!$J$6,IF($N794=$D$26,'Extracted info for SC'!$J$7,IF($N794=$E$26,'Extracted info for SC'!$J$8,IF($N794=$F$26,'Extracted info for SC'!$J$9,IF($N794=$G$26,'Extracted info for SC'!$J$10,IF($N794=$H$26,'Extracted info for SC'!$J$11,IF($N794=$I$26,'Extracted info for SC'!$J$12,IF($N794=$J$26,'Extracted info for SC'!$J$13,IF($N794=$K$26,'Extracted info for SC'!$J$14,IF($N794=$L$26,'Extracted info for SC'!$J$15,IF($N794=$M$26,'Extracted info for SC'!$J$16,IF($N794=$N$26,'Extracted info for SC'!$J$17,IF($N794=$O$26,'Extracted info for SC'!$J$18,""))))))))))))))</f>
        <v/>
      </c>
      <c r="Z794" s="155"/>
      <c r="AA794" s="13" t="str">
        <f t="shared" si="323"/>
        <v/>
      </c>
      <c r="AB794" s="155"/>
      <c r="AC794" s="13" t="str">
        <f t="shared" ca="1" si="328"/>
        <v>$AB</v>
      </c>
      <c r="AD794" s="13" t="str" cm="1">
        <f t="array" aca="1" ref="AD794" ca="1">IFERROR(IF((LEFT(INDIRECT("$F"&amp;$S794),4))="GOTS",IF($G794="Organic","GOTS_Organic_raw",(IF($G794="Responsible","GOTS_Responsible",(IF($G794="No Attribute (Conventional)","GOTS_conventional",(IF($G794="Recycled Pre/Post-Consumer","GOTS_pre_post",(IF($G794="In-Conversion","GOTS_in_conversion",(IF($G794="Sustainably Sourced","Sustainably_sourced",""))))))))))),IF($G794="Organic","Organic",(IF($G794="Responsible","Responsible",(IF($G794="No Attribute (Conventional)","No_Attribute_Conventional",(IF($G794="Recycled Pre/Post-Consumer","Recycled_Pre_Post_Consumer",(IF($G794="In-Conversion","In_Conversion",(IF($G794="Recycled Pre-Consumer","Recycled_Pre_Consumer",(IF($G794="Recycled Post-Consumer","Recycled_Post_Consumer",(IF($G794="Sustainably Sourced","Sustainably_sourced","")))))))))))))))),"")</f>
        <v/>
      </c>
      <c r="AE794" s="13" t="e" cm="1">
        <f t="array" aca="1" ref="AE794" ca="1">IF(INDIRECT("$F"&amp;$S794)="","",IF(LEFT(INDIRECT("$F"&amp;$S794),3)="GRS","GRS_RCS_RM",IF((LEFT(INDIRECT("$F"&amp;$S794),3))="RCS","GRS_RCS_RM",IF(INDIRECT("$F"&amp;$S794)="OCS (No Label)","OCS_Conversion_RM",IF(LEFT(INDIRECT("$F"&amp;$S794),3)="OCS","OCS_RM",IF(RIGHT(INDIRECT("$F"&amp;$S794),10)="conversion","GOTS_RM_conversion",IF((LEFT(INDIRECT("$F"&amp;$S794),4))="GOTS","GOTS_RM","Responsible_RM")))))))</f>
        <v>#REF!</v>
      </c>
      <c r="AF794" s="13" t="str" cm="1">
        <f t="array" aca="1" ref="AF794" ca="1">IF($S794="","",INDIRECT("$Z"&amp;$S794))</f>
        <v/>
      </c>
      <c r="AG794" s="155"/>
      <c r="AH794" s="13" t="str" cm="1">
        <f t="array" aca="1" ref="AH794" ca="1">IFERROR(INDIRECT("$ag"&amp;S794),"")</f>
        <v/>
      </c>
      <c r="AI794" s="13" t="e" cm="1">
        <f t="array" aca="1" ref="AI794" ca="1">INDIRECT("O"&amp;S793)</f>
        <v>#REF!</v>
      </c>
      <c r="AJ794" s="13" t="str">
        <f>IF($I794="","",INDEX('Raw Material'!$A$1:$J$75,MATCH(I794,'Raw Material'!$A$1:$A$75,0),(MATCH(G794,'Raw Material'!$A$1:$J$1,0))))</f>
        <v/>
      </c>
      <c r="AK794" s="13" t="str">
        <f t="shared" si="324"/>
        <v>YANLIŞRM</v>
      </c>
      <c r="AL794" s="153" t="str">
        <f t="shared" si="325"/>
        <v/>
      </c>
    </row>
    <row r="795" spans="1:38" ht="16.5" customHeight="1">
      <c r="A795" s="162"/>
      <c r="B795" s="168"/>
      <c r="C795" s="169"/>
      <c r="D795" s="156"/>
      <c r="E795" s="156"/>
      <c r="F795" s="175"/>
      <c r="G795" s="181"/>
      <c r="H795" s="182"/>
      <c r="I795" s="182"/>
      <c r="J795" s="182"/>
      <c r="K795" s="32"/>
      <c r="L795" s="179"/>
      <c r="M795" s="179"/>
      <c r="N795" s="81"/>
      <c r="O795" s="185"/>
      <c r="P795" s="103"/>
      <c r="Q795" s="84" t="str">
        <f t="shared" si="326"/>
        <v/>
      </c>
      <c r="R795" s="159"/>
      <c r="S795" s="28" t="str" cm="1">
        <f t="array" aca="1" ref="S795" ca="1">IF(INDIRECT("A"&amp;114+$U795)&lt;&gt;"",114+$U795,"")</f>
        <v/>
      </c>
      <c r="T795" s="28" t="str">
        <f t="shared" ca="1" si="327"/>
        <v>$B</v>
      </c>
      <c r="U795" s="29">
        <f t="shared" si="333"/>
        <v>672</v>
      </c>
      <c r="V795" s="29">
        <v>56.750000000004398</v>
      </c>
      <c r="W795" s="29">
        <f t="shared" si="338"/>
        <v>56</v>
      </c>
      <c r="X795" s="41" t="str" cm="1">
        <f t="array" aca="1" ref="X795" ca="1">IFERROR(INDEX('PC&amp;PD'!$A$1:$AP$15,ROW('PC&amp;PD'!$A$15),MATCH(INDIRECT(T795),'PC&amp;PD'!$A$1:$AP$1,0)),"")</f>
        <v/>
      </c>
      <c r="Y795" s="13" t="str">
        <f>IF(OR($N795="",$N795=0),"",IF($N795=$E$7,'Extracted info for SC'!$J$6,IF($N795=$D$26,'Extracted info for SC'!$J$7,IF($N795=$E$26,'Extracted info for SC'!$J$8,IF($N795=$F$26,'Extracted info for SC'!$J$9,IF($N795=$G$26,'Extracted info for SC'!$J$10,IF($N795=$H$26,'Extracted info for SC'!$J$11,IF($N795=$I$26,'Extracted info for SC'!$J$12,IF($N795=$J$26,'Extracted info for SC'!$J$13,IF($N795=$K$26,'Extracted info for SC'!$J$14,IF($N795=$L$26,'Extracted info for SC'!$J$15,IF($N795=$M$26,'Extracted info for SC'!$J$16,IF($N795=$N$26,'Extracted info for SC'!$J$17,IF($N795=$O$26,'Extracted info for SC'!$J$18,""))))))))))))))</f>
        <v/>
      </c>
      <c r="Z795" s="155"/>
      <c r="AA795" s="13" t="str">
        <f t="shared" si="323"/>
        <v/>
      </c>
      <c r="AB795" s="155"/>
      <c r="AC795" s="13" t="str">
        <f t="shared" ca="1" si="328"/>
        <v>$AB</v>
      </c>
      <c r="AD795" s="13" t="str" cm="1">
        <f t="array" aca="1" ref="AD795" ca="1">IFERROR(IF((LEFT(INDIRECT("$F"&amp;$S795),4))="GOTS",IF($G795="Organic","GOTS_Organic_raw",(IF($G795="Responsible","GOTS_Responsible",(IF($G795="No Attribute (Conventional)","GOTS_conventional",(IF($G795="Recycled Pre/Post-Consumer","GOTS_pre_post",(IF($G795="In-Conversion","GOTS_in_conversion",(IF($G795="Sustainably Sourced","Sustainably_sourced",""))))))))))),IF($G795="Organic","Organic",(IF($G795="Responsible","Responsible",(IF($G795="No Attribute (Conventional)","No_Attribute_Conventional",(IF($G795="Recycled Pre/Post-Consumer","Recycled_Pre_Post_Consumer",(IF($G795="In-Conversion","In_Conversion",(IF($G795="Recycled Pre-Consumer","Recycled_Pre_Consumer",(IF($G795="Recycled Post-Consumer","Recycled_Post_Consumer",(IF($G795="Sustainably Sourced","Sustainably_sourced","")))))))))))))))),"")</f>
        <v/>
      </c>
      <c r="AE795" s="13" t="e" cm="1">
        <f t="array" aca="1" ref="AE795" ca="1">IF(INDIRECT("$F"&amp;$S795)="","",IF(LEFT(INDIRECT("$F"&amp;$S795),3)="GRS","GRS_RCS_RM",IF((LEFT(INDIRECT("$F"&amp;$S795),3))="RCS","GRS_RCS_RM",IF(INDIRECT("$F"&amp;$S795)="OCS (No Label)","OCS_Conversion_RM",IF(LEFT(INDIRECT("$F"&amp;$S795),3)="OCS","OCS_RM",IF(RIGHT(INDIRECT("$F"&amp;$S795),10)="conversion","GOTS_RM_conversion",IF((LEFT(INDIRECT("$F"&amp;$S795),4))="GOTS","GOTS_RM","Responsible_RM")))))))</f>
        <v>#REF!</v>
      </c>
      <c r="AF795" s="13" t="str" cm="1">
        <f t="array" aca="1" ref="AF795" ca="1">IF($S795="","",INDIRECT("$Z"&amp;$S795))</f>
        <v/>
      </c>
      <c r="AG795" s="155"/>
      <c r="AH795" s="13" t="str" cm="1">
        <f t="array" aca="1" ref="AH795" ca="1">IFERROR(INDIRECT("$ag"&amp;S795),"")</f>
        <v/>
      </c>
      <c r="AI795" s="13" t="e" cm="1">
        <f t="array" aca="1" ref="AI795" ca="1">INDIRECT("O"&amp;S794)</f>
        <v>#REF!</v>
      </c>
      <c r="AJ795" s="13" t="str">
        <f>IF($I795="","",INDEX('Raw Material'!$A$1:$J$75,MATCH(I795,'Raw Material'!$A$1:$A$75,0),(MATCH(G795,'Raw Material'!$A$1:$J$1,0))))</f>
        <v/>
      </c>
      <c r="AK795" s="13" t="str">
        <f t="shared" si="324"/>
        <v>YANLIŞRM</v>
      </c>
      <c r="AL795" s="153" t="str">
        <f t="shared" si="325"/>
        <v/>
      </c>
    </row>
    <row r="796" spans="1:38" ht="16.5" customHeight="1">
      <c r="A796" s="162"/>
      <c r="B796" s="168"/>
      <c r="C796" s="169"/>
      <c r="D796" s="156"/>
      <c r="E796" s="156"/>
      <c r="F796" s="175"/>
      <c r="G796" s="181"/>
      <c r="H796" s="182"/>
      <c r="I796" s="182"/>
      <c r="J796" s="182"/>
      <c r="K796" s="32"/>
      <c r="L796" s="179"/>
      <c r="M796" s="179"/>
      <c r="N796" s="81"/>
      <c r="O796" s="185"/>
      <c r="P796" s="103"/>
      <c r="Q796" s="84" t="str">
        <f t="shared" si="326"/>
        <v/>
      </c>
      <c r="R796" s="159"/>
      <c r="S796" s="28" t="str" cm="1">
        <f t="array" aca="1" ref="S796" ca="1">IF(INDIRECT("A"&amp;114+$U796)&lt;&gt;"",114+$U796,"")</f>
        <v/>
      </c>
      <c r="T796" s="28" t="str">
        <f t="shared" ca="1" si="327"/>
        <v>$B</v>
      </c>
      <c r="U796" s="29">
        <f t="shared" si="333"/>
        <v>672</v>
      </c>
      <c r="V796" s="29">
        <v>56.833333333337698</v>
      </c>
      <c r="W796" s="29">
        <f t="shared" si="338"/>
        <v>56</v>
      </c>
      <c r="X796" s="41" t="str" cm="1">
        <f t="array" aca="1" ref="X796" ca="1">IFERROR(INDEX('PC&amp;PD'!$A$1:$AP$15,ROW('PC&amp;PD'!$A$15),MATCH(INDIRECT(T796),'PC&amp;PD'!$A$1:$AP$1,0)),"")</f>
        <v/>
      </c>
      <c r="Y796" s="13" t="str">
        <f>IF(OR($N796="",$N796=0),"",IF($N796=$E$7,'Extracted info for SC'!$J$6,IF($N796=$D$26,'Extracted info for SC'!$J$7,IF($N796=$E$26,'Extracted info for SC'!$J$8,IF($N796=$F$26,'Extracted info for SC'!$J$9,IF($N796=$G$26,'Extracted info for SC'!$J$10,IF($N796=$H$26,'Extracted info for SC'!$J$11,IF($N796=$I$26,'Extracted info for SC'!$J$12,IF($N796=$J$26,'Extracted info for SC'!$J$13,IF($N796=$K$26,'Extracted info for SC'!$J$14,IF($N796=$L$26,'Extracted info for SC'!$J$15,IF($N796=$M$26,'Extracted info for SC'!$J$16,IF($N796=$N$26,'Extracted info for SC'!$J$17,IF($N796=$O$26,'Extracted info for SC'!$J$18,""))))))))))))))</f>
        <v/>
      </c>
      <c r="Z796" s="155"/>
      <c r="AA796" s="13" t="str">
        <f t="shared" si="323"/>
        <v/>
      </c>
      <c r="AB796" s="155"/>
      <c r="AC796" s="13" t="str">
        <f t="shared" ca="1" si="328"/>
        <v>$AB</v>
      </c>
      <c r="AD796" s="13" t="str" cm="1">
        <f t="array" aca="1" ref="AD796" ca="1">IFERROR(IF((LEFT(INDIRECT("$F"&amp;$S796),4))="GOTS",IF($G796="Organic","GOTS_Organic_raw",(IF($G796="Responsible","GOTS_Responsible",(IF($G796="No Attribute (Conventional)","GOTS_conventional",(IF($G796="Recycled Pre/Post-Consumer","GOTS_pre_post",(IF($G796="In-Conversion","GOTS_in_conversion",(IF($G796="Sustainably Sourced","Sustainably_sourced",""))))))))))),IF($G796="Organic","Organic",(IF($G796="Responsible","Responsible",(IF($G796="No Attribute (Conventional)","No_Attribute_Conventional",(IF($G796="Recycled Pre/Post-Consumer","Recycled_Pre_Post_Consumer",(IF($G796="In-Conversion","In_Conversion",(IF($G796="Recycled Pre-Consumer","Recycled_Pre_Consumer",(IF($G796="Recycled Post-Consumer","Recycled_Post_Consumer",(IF($G796="Sustainably Sourced","Sustainably_sourced","")))))))))))))))),"")</f>
        <v/>
      </c>
      <c r="AE796" s="13" t="e" cm="1">
        <f t="array" aca="1" ref="AE796" ca="1">IF(INDIRECT("$F"&amp;$S796)="","",IF(LEFT(INDIRECT("$F"&amp;$S796),3)="GRS","GRS_RCS_RM",IF((LEFT(INDIRECT("$F"&amp;$S796),3))="RCS","GRS_RCS_RM",IF(INDIRECT("$F"&amp;$S796)="OCS (No Label)","OCS_Conversion_RM",IF(LEFT(INDIRECT("$F"&amp;$S796),3)="OCS","OCS_RM",IF(RIGHT(INDIRECT("$F"&amp;$S796),10)="conversion","GOTS_RM_conversion",IF((LEFT(INDIRECT("$F"&amp;$S796),4))="GOTS","GOTS_RM","Responsible_RM")))))))</f>
        <v>#REF!</v>
      </c>
      <c r="AF796" s="13" t="str" cm="1">
        <f t="array" aca="1" ref="AF796" ca="1">IF($S796="","",INDIRECT("$Z"&amp;$S796))</f>
        <v/>
      </c>
      <c r="AG796" s="155"/>
      <c r="AH796" s="13" t="str" cm="1">
        <f t="array" aca="1" ref="AH796" ca="1">IFERROR(INDIRECT("$ag"&amp;S796),"")</f>
        <v/>
      </c>
      <c r="AI796" s="13" t="e" cm="1">
        <f t="array" aca="1" ref="AI796" ca="1">INDIRECT("O"&amp;S795)</f>
        <v>#REF!</v>
      </c>
      <c r="AJ796" s="13" t="str">
        <f>IF($I796="","",INDEX('Raw Material'!$A$1:$J$75,MATCH(I796,'Raw Material'!$A$1:$A$75,0),(MATCH(G796,'Raw Material'!$A$1:$J$1,0))))</f>
        <v/>
      </c>
      <c r="AK796" s="13" t="str">
        <f t="shared" si="324"/>
        <v>YANLIŞRM</v>
      </c>
      <c r="AL796" s="153" t="str">
        <f t="shared" si="325"/>
        <v/>
      </c>
    </row>
    <row r="797" spans="1:38" ht="16.5" customHeight="1" thickBot="1">
      <c r="A797" s="163"/>
      <c r="B797" s="170"/>
      <c r="C797" s="171"/>
      <c r="D797" s="156"/>
      <c r="E797" s="156"/>
      <c r="F797" s="176"/>
      <c r="G797" s="157"/>
      <c r="H797" s="158"/>
      <c r="I797" s="158"/>
      <c r="J797" s="158"/>
      <c r="K797" s="33"/>
      <c r="L797" s="180"/>
      <c r="M797" s="180"/>
      <c r="N797" s="82"/>
      <c r="O797" s="186"/>
      <c r="P797" s="103"/>
      <c r="Q797" s="84" t="str">
        <f t="shared" si="326"/>
        <v/>
      </c>
      <c r="R797" s="159"/>
      <c r="S797" s="28" t="str" cm="1">
        <f t="array" aca="1" ref="S797" ca="1">IF(INDIRECT("A"&amp;114+$U797)&lt;&gt;"",114+$U797,"")</f>
        <v/>
      </c>
      <c r="T797" s="28" t="str">
        <f t="shared" ca="1" si="327"/>
        <v>$B</v>
      </c>
      <c r="U797" s="29">
        <f t="shared" si="333"/>
        <v>672</v>
      </c>
      <c r="V797" s="29">
        <v>56.916666666671098</v>
      </c>
      <c r="W797" s="29">
        <f t="shared" si="338"/>
        <v>56</v>
      </c>
      <c r="X797" s="41" t="str" cm="1">
        <f t="array" aca="1" ref="X797" ca="1">IFERROR(INDEX('PC&amp;PD'!$A$1:$AP$15,ROW('PC&amp;PD'!$A$15),MATCH(INDIRECT(T797),'PC&amp;PD'!$A$1:$AP$1,0)),"")</f>
        <v/>
      </c>
      <c r="Y797" s="13" t="str">
        <f>IF(OR($N797="",$N797=0),"",IF($N797=$E$7,'Extracted info for SC'!$J$6,IF($N797=$D$26,'Extracted info for SC'!$J$7,IF($N797=$E$26,'Extracted info for SC'!$J$8,IF($N797=$F$26,'Extracted info for SC'!$J$9,IF($N797=$G$26,'Extracted info for SC'!$J$10,IF($N797=$H$26,'Extracted info for SC'!$J$11,IF($N797=$I$26,'Extracted info for SC'!$J$12,IF($N797=$J$26,'Extracted info for SC'!$J$13,IF($N797=$K$26,'Extracted info for SC'!$J$14,IF($N797=$L$26,'Extracted info for SC'!$J$15,IF($N797=$M$26,'Extracted info for SC'!$J$16,IF($N797=$N$26,'Extracted info for SC'!$J$17,IF($N797=$O$26,'Extracted info for SC'!$J$18,""))))))))))))))</f>
        <v/>
      </c>
      <c r="Z797" s="155"/>
      <c r="AA797" s="13" t="str">
        <f t="shared" si="323"/>
        <v/>
      </c>
      <c r="AB797" s="155"/>
      <c r="AC797" s="13" t="str">
        <f t="shared" ca="1" si="328"/>
        <v>$AB</v>
      </c>
      <c r="AD797" s="13" t="str" cm="1">
        <f t="array" aca="1" ref="AD797" ca="1">IFERROR(IF((LEFT(INDIRECT("$F"&amp;$S797),4))="GOTS",IF($G797="Organic","GOTS_Organic_raw",(IF($G797="Responsible","GOTS_Responsible",(IF($G797="No Attribute (Conventional)","GOTS_conventional",(IF($G797="Recycled Pre/Post-Consumer","GOTS_pre_post",(IF($G797="In-Conversion","GOTS_in_conversion",(IF($G797="Sustainably Sourced","Sustainably_sourced",""))))))))))),IF($G797="Organic","Organic",(IF($G797="Responsible","Responsible",(IF($G797="No Attribute (Conventional)","No_Attribute_Conventional",(IF($G797="Recycled Pre/Post-Consumer","Recycled_Pre_Post_Consumer",(IF($G797="In-Conversion","In_Conversion",(IF($G797="Recycled Pre-Consumer","Recycled_Pre_Consumer",(IF($G797="Recycled Post-Consumer","Recycled_Post_Consumer",(IF($G797="Sustainably Sourced","Sustainably_sourced","")))))))))))))))),"")</f>
        <v/>
      </c>
      <c r="AE797" s="13" t="e" cm="1">
        <f t="array" aca="1" ref="AE797" ca="1">IF(INDIRECT("$F"&amp;$S797)="","",IF(LEFT(INDIRECT("$F"&amp;$S797),3)="GRS","GRS_RCS_RM",IF((LEFT(INDIRECT("$F"&amp;$S797),3))="RCS","GRS_RCS_RM",IF(INDIRECT("$F"&amp;$S797)="OCS (No Label)","OCS_Conversion_RM",IF(LEFT(INDIRECT("$F"&amp;$S797),3)="OCS","OCS_RM",IF(RIGHT(INDIRECT("$F"&amp;$S797),10)="conversion","GOTS_RM_conversion",IF((LEFT(INDIRECT("$F"&amp;$S797),4))="GOTS","GOTS_RM","Responsible_RM")))))))</f>
        <v>#REF!</v>
      </c>
      <c r="AF797" s="13" t="str" cm="1">
        <f t="array" aca="1" ref="AF797" ca="1">IF($S797="","",INDIRECT("$Z"&amp;$S797))</f>
        <v/>
      </c>
      <c r="AG797" s="155"/>
      <c r="AH797" s="13" t="str" cm="1">
        <f t="array" aca="1" ref="AH797" ca="1">IFERROR(INDIRECT("$ag"&amp;S797),"")</f>
        <v/>
      </c>
      <c r="AI797" s="13" t="e" cm="1">
        <f t="array" aca="1" ref="AI797" ca="1">INDIRECT("O"&amp;S796)</f>
        <v>#REF!</v>
      </c>
      <c r="AJ797" s="13" t="str">
        <f>IF($I797="","",INDEX('Raw Material'!$A$1:$J$75,MATCH(I797,'Raw Material'!$A$1:$A$75,0),(MATCH(G797,'Raw Material'!$A$1:$J$1,0))))</f>
        <v/>
      </c>
      <c r="AK797" s="13" t="str">
        <f t="shared" si="324"/>
        <v>YANLIŞRM</v>
      </c>
      <c r="AL797" s="153" t="str">
        <f t="shared" si="325"/>
        <v/>
      </c>
    </row>
    <row r="798" spans="1:38" ht="16.5" customHeight="1">
      <c r="A798" s="160" t="str">
        <f>IF(B798="","",COUNTA($B$114:$B798))</f>
        <v/>
      </c>
      <c r="B798" s="164"/>
      <c r="C798" s="165"/>
      <c r="D798" s="183"/>
      <c r="E798" s="183"/>
      <c r="F798" s="172"/>
      <c r="G798" s="212"/>
      <c r="H798" s="206"/>
      <c r="I798" s="206"/>
      <c r="J798" s="206"/>
      <c r="K798" s="31"/>
      <c r="L798" s="177" t="str">
        <f t="shared" ref="L798" si="343">IF(R798="","",LEFT(R798,LEN(R798)-2))</f>
        <v/>
      </c>
      <c r="M798" s="177"/>
      <c r="N798" s="80"/>
      <c r="O798" s="184"/>
      <c r="P798" s="103"/>
      <c r="Q798" s="84" t="str">
        <f t="shared" si="326"/>
        <v/>
      </c>
      <c r="R798" s="159" t="str">
        <f t="shared" ref="R798" si="344">CONCATENATE($Q798,Q799,Q800,Q801,Q802,Q803,$Q804,$Q805,$Q806,$Q807,Q808,Q809)</f>
        <v/>
      </c>
      <c r="S798" s="28" t="str" cm="1">
        <f t="array" aca="1" ref="S798" ca="1">IF(INDIRECT("A"&amp;114+$U798)&lt;&gt;"",114+$U798,"")</f>
        <v/>
      </c>
      <c r="T798" s="28" t="str">
        <f t="shared" ca="1" si="327"/>
        <v>$B</v>
      </c>
      <c r="U798" s="29">
        <f t="shared" si="333"/>
        <v>684</v>
      </c>
      <c r="V798" s="29">
        <v>57.000000000004398</v>
      </c>
      <c r="W798" s="29">
        <f t="shared" si="338"/>
        <v>57</v>
      </c>
      <c r="X798" s="41" t="str" cm="1">
        <f t="array" aca="1" ref="X798" ca="1">IFERROR(INDEX('PC&amp;PD'!$A$1:$AP$15,ROW('PC&amp;PD'!$A$15),MATCH(INDIRECT(T798),'PC&amp;PD'!$A$1:$AP$1,0)),"")</f>
        <v/>
      </c>
      <c r="Y798" s="13" t="str">
        <f>IF(OR($N798="",$N798=0),"",IF($N798=$E$7,'Extracted info for SC'!$J$6,IF($N798=$D$26,'Extracted info for SC'!$J$7,IF($N798=$E$26,'Extracted info for SC'!$J$8,IF($N798=$F$26,'Extracted info for SC'!$J$9,IF($N798=$G$26,'Extracted info for SC'!$J$10,IF($N798=$H$26,'Extracted info for SC'!$J$11,IF($N798=$I$26,'Extracted info for SC'!$J$12,IF($N798=$J$26,'Extracted info for SC'!$J$13,IF($N798=$K$26,'Extracted info for SC'!$J$14,IF($N798=$L$26,'Extracted info for SC'!$J$15,IF($N798=$M$26,'Extracted info for SC'!$J$16,IF($N798=$N$26,'Extracted info for SC'!$J$17,IF($N798=$O$26,'Extracted info for SC'!$J$18,""))))))))))))))</f>
        <v/>
      </c>
      <c r="Z798" s="155" t="str">
        <f t="shared" ref="Z798" si="345">IFERROR(IF($F798="OCS 100","OCS (OCS 100)",IF($F798="OCS Blended","OCS (OCS Blended)",IF($F798="OCS (No Label)","OCS (No Label)",IF($F798="RCS 100","RCS (RCS 100)",IF($F798="RCS Blended","RCS (RCS Blended)",IF($F798="GRS","GRS (GRS)",IF($F798="GRS (No Label)", "GRS (No Label)",IF($F798="RDS","RDS (RDS)",IF($F798="RWS","RWS (RWS)",IF($F798="RAS","RAS (RAS)",IF($F798="RMS","RMS (RMS)",IF($F798="GOTS Organic","GOTS (Organic)",IF($F798="GOTS Made with organic","GOTS (Made with Organic)",IF($F798="GOTS Organic - in conversion","GOTS (Organic - In Conversion)",IF($F798="GOTS Made with organic - in conversion","GOTS (Made with Organic - In Conversion)",""))))))))))))))),"")</f>
        <v/>
      </c>
      <c r="AA798" s="13" t="str">
        <f t="shared" si="323"/>
        <v/>
      </c>
      <c r="AB798" s="155" t="str">
        <f t="shared" ref="AB798" si="346">IFERROR(IF($F798="OCS 100", "OCS_100",IF($F798="OCS Blended", "OCS_Blended",IF($F798="OCS (No Label)", "OCS_No_Label",IF($F798="RCS 100", "RCS_100",IF($F798="RCS Blended","RCS_Blended",IF($F798="GRS","GRS",IF($F798="GRS (No Label)", "GRS_No_Label",IF($F798="RDS","RDS",IF($F798="RWS","RWS",IF($F798="RMS","RMS",IF($F798="GOTS Organic","GOTS_Organic",IF($F798="GOTS Made with organic","GOTS_Made_with_organic",IF($F798="GOTS Organic - in conversion","GOTS_Organic_in_Conversion",IF($F798="GOTS Made with organic - in conversion","GOTS_Made_with_Organic_in_Conversion",IF($F798="RAS","RAS",""))))))))))))))),"")</f>
        <v/>
      </c>
      <c r="AC798" s="13" t="str">
        <f t="shared" ca="1" si="328"/>
        <v>$AB</v>
      </c>
      <c r="AD798" s="13" t="str" cm="1">
        <f t="array" aca="1" ref="AD798" ca="1">IFERROR(IF((LEFT(INDIRECT("$F"&amp;$S798),4))="GOTS",IF($G798="Organic","GOTS_Organic_raw",(IF($G798="Responsible","GOTS_Responsible",(IF($G798="No Attribute (Conventional)","GOTS_conventional",(IF($G798="Recycled Pre/Post-Consumer","GOTS_pre_post",(IF($G798="In-Conversion","GOTS_in_conversion",(IF($G798="Sustainably Sourced","Sustainably_sourced",""))))))))))),IF($G798="Organic","Organic",(IF($G798="Responsible","Responsible",(IF($G798="No Attribute (Conventional)","No_Attribute_Conventional",(IF($G798="Recycled Pre/Post-Consumer","Recycled_Pre_Post_Consumer",(IF($G798="In-Conversion","In_Conversion",(IF($G798="Recycled Pre-Consumer","Recycled_Pre_Consumer",(IF($G798="Recycled Post-Consumer","Recycled_Post_Consumer",(IF($G798="Sustainably Sourced","Sustainably_sourced","")))))))))))))))),"")</f>
        <v/>
      </c>
      <c r="AE798" s="13" t="e" cm="1">
        <f t="array" aca="1" ref="AE798" ca="1">IF(INDIRECT("$F"&amp;$S798)="","",IF(LEFT(INDIRECT("$F"&amp;$S798),3)="GRS","GRS_RCS_RM",IF((LEFT(INDIRECT("$F"&amp;$S798),3))="RCS","GRS_RCS_RM",IF(INDIRECT("$F"&amp;$S798)="OCS (No Label)","OCS_Conversion_RM",IF(LEFT(INDIRECT("$F"&amp;$S798),3)="OCS","OCS_RM",IF(RIGHT(INDIRECT("$F"&amp;$S798),10)="conversion","GOTS_RM_conversion",IF((LEFT(INDIRECT("$F"&amp;$S798),4))="GOTS","GOTS_RM","Responsible_RM")))))))</f>
        <v>#REF!</v>
      </c>
      <c r="AF798" s="13" t="str" cm="1">
        <f t="array" aca="1" ref="AF798" ca="1">IF($S798="","",INDIRECT("$Z"&amp;$S798))</f>
        <v/>
      </c>
      <c r="AG798" s="155" t="str">
        <f t="shared" ref="AG798:AG858" si="347">IF(AND(Y798="",Y799="",Y800="",Y801="",Y802="",Y803="",Y804="",Y805="",Y806="",Y807="",Y808="",Y809=""),"",CONCATENATE(Y798&amp;", "&amp;Y799&amp;", "&amp;Y800&amp;", "&amp;Y801&amp;", "&amp;Y802&amp;", "&amp;Y803&amp;", "&amp;Y804&amp;", "&amp;Y805&amp;", "&amp;Y806&amp;", "&amp;Y807&amp;", "&amp;Y808&amp;", "&amp;Y809))</f>
        <v/>
      </c>
      <c r="AH798" s="13" t="str" cm="1">
        <f t="array" aca="1" ref="AH798" ca="1">IFERROR(INDIRECT("$ag"&amp;S798),"")</f>
        <v/>
      </c>
      <c r="AI798" s="13" t="e" cm="1">
        <f t="array" aca="1" ref="AI798" ca="1">INDIRECT("O"&amp;S797)</f>
        <v>#REF!</v>
      </c>
      <c r="AJ798" s="13" t="str">
        <f>IF($I798="","",INDEX('Raw Material'!$A$1:$J$75,MATCH(I798,'Raw Material'!$A$1:$A$75,0),(MATCH(G798,'Raw Material'!$A$1:$J$1,0))))</f>
        <v/>
      </c>
      <c r="AK798" s="13" t="str">
        <f t="shared" si="324"/>
        <v>YANLIŞRM</v>
      </c>
      <c r="AL798" s="153" t="str">
        <f t="shared" si="325"/>
        <v/>
      </c>
    </row>
    <row r="799" spans="1:38" ht="16.5" customHeight="1">
      <c r="A799" s="161"/>
      <c r="B799" s="166"/>
      <c r="C799" s="167"/>
      <c r="D799" s="156"/>
      <c r="E799" s="156"/>
      <c r="F799" s="173"/>
      <c r="G799" s="181"/>
      <c r="H799" s="182"/>
      <c r="I799" s="182"/>
      <c r="J799" s="182"/>
      <c r="K799" s="32"/>
      <c r="L799" s="178"/>
      <c r="M799" s="178"/>
      <c r="N799" s="81"/>
      <c r="O799" s="185"/>
      <c r="P799" s="103"/>
      <c r="Q799" s="84" t="str">
        <f t="shared" si="326"/>
        <v/>
      </c>
      <c r="R799" s="159"/>
      <c r="S799" s="28" t="str" cm="1">
        <f t="array" aca="1" ref="S799" ca="1">IF(INDIRECT("A"&amp;114+$U799)&lt;&gt;"",114+$U799,"")</f>
        <v/>
      </c>
      <c r="T799" s="28" t="str">
        <f t="shared" ca="1" si="327"/>
        <v>$B</v>
      </c>
      <c r="U799" s="29">
        <f t="shared" si="333"/>
        <v>684</v>
      </c>
      <c r="V799" s="29">
        <v>57.083333333337798</v>
      </c>
      <c r="W799" s="29">
        <f t="shared" si="338"/>
        <v>57</v>
      </c>
      <c r="X799" s="41" t="str" cm="1">
        <f t="array" aca="1" ref="X799" ca="1">IFERROR(INDEX('PC&amp;PD'!$A$1:$AP$15,ROW('PC&amp;PD'!$A$15),MATCH(INDIRECT(T799),'PC&amp;PD'!$A$1:$AP$1,0)),"")</f>
        <v/>
      </c>
      <c r="Y799" s="13" t="str">
        <f>IF(OR($N799="",$N799=0),"",IF($N799=$E$7,'Extracted info for SC'!$J$6,IF($N799=$D$26,'Extracted info for SC'!$J$7,IF($N799=$E$26,'Extracted info for SC'!$J$8,IF($N799=$F$26,'Extracted info for SC'!$J$9,IF($N799=$G$26,'Extracted info for SC'!$J$10,IF($N799=$H$26,'Extracted info for SC'!$J$11,IF($N799=$I$26,'Extracted info for SC'!$J$12,IF($N799=$J$26,'Extracted info for SC'!$J$13,IF($N799=$K$26,'Extracted info for SC'!$J$14,IF($N799=$L$26,'Extracted info for SC'!$J$15,IF($N799=$M$26,'Extracted info for SC'!$J$16,IF($N799=$N$26,'Extracted info for SC'!$J$17,IF($N799=$O$26,'Extracted info for SC'!$J$18,""))))))))))))))</f>
        <v/>
      </c>
      <c r="Z799" s="155"/>
      <c r="AA799" s="13" t="str">
        <f t="shared" si="323"/>
        <v/>
      </c>
      <c r="AB799" s="155"/>
      <c r="AC799" s="13" t="str">
        <f t="shared" ca="1" si="328"/>
        <v>$AB</v>
      </c>
      <c r="AD799" s="13" t="str" cm="1">
        <f t="array" aca="1" ref="AD799" ca="1">IFERROR(IF((LEFT(INDIRECT("$F"&amp;$S799),4))="GOTS",IF($G799="Organic","GOTS_Organic_raw",(IF($G799="Responsible","GOTS_Responsible",(IF($G799="No Attribute (Conventional)","GOTS_conventional",(IF($G799="Recycled Pre/Post-Consumer","GOTS_pre_post",(IF($G799="In-Conversion","GOTS_in_conversion",(IF($G799="Sustainably Sourced","Sustainably_sourced",""))))))))))),IF($G799="Organic","Organic",(IF($G799="Responsible","Responsible",(IF($G799="No Attribute (Conventional)","No_Attribute_Conventional",(IF($G799="Recycled Pre/Post-Consumer","Recycled_Pre_Post_Consumer",(IF($G799="In-Conversion","In_Conversion",(IF($G799="Recycled Pre-Consumer","Recycled_Pre_Consumer",(IF($G799="Recycled Post-Consumer","Recycled_Post_Consumer",(IF($G799="Sustainably Sourced","Sustainably_sourced","")))))))))))))))),"")</f>
        <v/>
      </c>
      <c r="AE799" s="13" t="e" cm="1">
        <f t="array" aca="1" ref="AE799" ca="1">IF(INDIRECT("$F"&amp;$S799)="","",IF(LEFT(INDIRECT("$F"&amp;$S799),3)="GRS","GRS_RCS_RM",IF((LEFT(INDIRECT("$F"&amp;$S799),3))="RCS","GRS_RCS_RM",IF(INDIRECT("$F"&amp;$S799)="OCS (No Label)","OCS_Conversion_RM",IF(LEFT(INDIRECT("$F"&amp;$S799),3)="OCS","OCS_RM",IF(RIGHT(INDIRECT("$F"&amp;$S799),10)="conversion","GOTS_RM_conversion",IF((LEFT(INDIRECT("$F"&amp;$S799),4))="GOTS","GOTS_RM","Responsible_RM")))))))</f>
        <v>#REF!</v>
      </c>
      <c r="AF799" s="13" t="str" cm="1">
        <f t="array" aca="1" ref="AF799" ca="1">IF($S799="","",INDIRECT("$Z"&amp;$S799))</f>
        <v/>
      </c>
      <c r="AG799" s="155"/>
      <c r="AH799" s="13" t="str" cm="1">
        <f t="array" aca="1" ref="AH799" ca="1">IFERROR(INDIRECT("$ag"&amp;S799),"")</f>
        <v/>
      </c>
      <c r="AI799" s="13" t="e" cm="1">
        <f t="array" aca="1" ref="AI799" ca="1">INDIRECT("O"&amp;S798)</f>
        <v>#REF!</v>
      </c>
      <c r="AJ799" s="13" t="str">
        <f>IF($I799="","",INDEX('Raw Material'!$A$1:$J$75,MATCH(I799,'Raw Material'!$A$1:$A$75,0),(MATCH(G799,'Raw Material'!$A$1:$J$1,0))))</f>
        <v/>
      </c>
      <c r="AK799" s="13" t="str">
        <f t="shared" si="324"/>
        <v>YANLIŞRM</v>
      </c>
      <c r="AL799" s="153" t="str">
        <f t="shared" si="325"/>
        <v/>
      </c>
    </row>
    <row r="800" spans="1:38" ht="16.5" customHeight="1">
      <c r="A800" s="161"/>
      <c r="B800" s="166"/>
      <c r="C800" s="167"/>
      <c r="D800" s="156"/>
      <c r="E800" s="156"/>
      <c r="F800" s="173"/>
      <c r="G800" s="181"/>
      <c r="H800" s="182"/>
      <c r="I800" s="182"/>
      <c r="J800" s="182"/>
      <c r="K800" s="32"/>
      <c r="L800" s="178"/>
      <c r="M800" s="178"/>
      <c r="N800" s="81"/>
      <c r="O800" s="185"/>
      <c r="P800" s="103"/>
      <c r="Q800" s="84" t="str">
        <f t="shared" si="326"/>
        <v/>
      </c>
      <c r="R800" s="159"/>
      <c r="S800" s="28" t="str" cm="1">
        <f t="array" aca="1" ref="S800" ca="1">IF(INDIRECT("A"&amp;114+$U800)&lt;&gt;"",114+$U800,"")</f>
        <v/>
      </c>
      <c r="T800" s="28" t="str">
        <f t="shared" ca="1" si="327"/>
        <v>$B</v>
      </c>
      <c r="U800" s="29">
        <f t="shared" si="333"/>
        <v>684</v>
      </c>
      <c r="V800" s="29">
        <v>57.166666666671098</v>
      </c>
      <c r="W800" s="29">
        <f t="shared" si="338"/>
        <v>57</v>
      </c>
      <c r="X800" s="41" t="str" cm="1">
        <f t="array" aca="1" ref="X800" ca="1">IFERROR(INDEX('PC&amp;PD'!$A$1:$AP$15,ROW('PC&amp;PD'!$A$15),MATCH(INDIRECT(T800),'PC&amp;PD'!$A$1:$AP$1,0)),"")</f>
        <v/>
      </c>
      <c r="Y800" s="13" t="str">
        <f>IF(OR($N800="",$N800=0),"",IF($N800=$E$7,'Extracted info for SC'!$J$6,IF($N800=$D$26,'Extracted info for SC'!$J$7,IF($N800=$E$26,'Extracted info for SC'!$J$8,IF($N800=$F$26,'Extracted info for SC'!$J$9,IF($N800=$G$26,'Extracted info for SC'!$J$10,IF($N800=$H$26,'Extracted info for SC'!$J$11,IF($N800=$I$26,'Extracted info for SC'!$J$12,IF($N800=$J$26,'Extracted info for SC'!$J$13,IF($N800=$K$26,'Extracted info for SC'!$J$14,IF($N800=$L$26,'Extracted info for SC'!$J$15,IF($N800=$M$26,'Extracted info for SC'!$J$16,IF($N800=$N$26,'Extracted info for SC'!$J$17,IF($N800=$O$26,'Extracted info for SC'!$J$18,""))))))))))))))</f>
        <v/>
      </c>
      <c r="Z800" s="155"/>
      <c r="AA800" s="13" t="str">
        <f t="shared" si="323"/>
        <v/>
      </c>
      <c r="AB800" s="155"/>
      <c r="AC800" s="13" t="str">
        <f t="shared" ca="1" si="328"/>
        <v>$AB</v>
      </c>
      <c r="AD800" s="13" t="str" cm="1">
        <f t="array" aca="1" ref="AD800" ca="1">IFERROR(IF((LEFT(INDIRECT("$F"&amp;$S800),4))="GOTS",IF($G800="Organic","GOTS_Organic_raw",(IF($G800="Responsible","GOTS_Responsible",(IF($G800="No Attribute (Conventional)","GOTS_conventional",(IF($G800="Recycled Pre/Post-Consumer","GOTS_pre_post",(IF($G800="In-Conversion","GOTS_in_conversion",(IF($G800="Sustainably Sourced","Sustainably_sourced",""))))))))))),IF($G800="Organic","Organic",(IF($G800="Responsible","Responsible",(IF($G800="No Attribute (Conventional)","No_Attribute_Conventional",(IF($G800="Recycled Pre/Post-Consumer","Recycled_Pre_Post_Consumer",(IF($G800="In-Conversion","In_Conversion",(IF($G800="Recycled Pre-Consumer","Recycled_Pre_Consumer",(IF($G800="Recycled Post-Consumer","Recycled_Post_Consumer",(IF($G800="Sustainably Sourced","Sustainably_sourced","")))))))))))))))),"")</f>
        <v/>
      </c>
      <c r="AE800" s="13" t="e" cm="1">
        <f t="array" aca="1" ref="AE800" ca="1">IF(INDIRECT("$F"&amp;$S800)="","",IF(LEFT(INDIRECT("$F"&amp;$S800),3)="GRS","GRS_RCS_RM",IF((LEFT(INDIRECT("$F"&amp;$S800),3))="RCS","GRS_RCS_RM",IF(INDIRECT("$F"&amp;$S800)="OCS (No Label)","OCS_Conversion_RM",IF(LEFT(INDIRECT("$F"&amp;$S800),3)="OCS","OCS_RM",IF(RIGHT(INDIRECT("$F"&amp;$S800),10)="conversion","GOTS_RM_conversion",IF((LEFT(INDIRECT("$F"&amp;$S800),4))="GOTS","GOTS_RM","Responsible_RM")))))))</f>
        <v>#REF!</v>
      </c>
      <c r="AF800" s="13" t="str" cm="1">
        <f t="array" aca="1" ref="AF800" ca="1">IF($S800="","",INDIRECT("$Z"&amp;$S800))</f>
        <v/>
      </c>
      <c r="AG800" s="155"/>
      <c r="AH800" s="13" t="str" cm="1">
        <f t="array" aca="1" ref="AH800" ca="1">IFERROR(INDIRECT("$ag"&amp;S800),"")</f>
        <v/>
      </c>
      <c r="AI800" s="13" t="e" cm="1">
        <f t="array" aca="1" ref="AI800" ca="1">INDIRECT("O"&amp;S799)</f>
        <v>#REF!</v>
      </c>
      <c r="AJ800" s="13" t="str">
        <f>IF($I800="","",INDEX('Raw Material'!$A$1:$J$75,MATCH(I800,'Raw Material'!$A$1:$A$75,0),(MATCH(G800,'Raw Material'!$A$1:$J$1,0))))</f>
        <v/>
      </c>
      <c r="AK800" s="13" t="str">
        <f t="shared" si="324"/>
        <v>YANLIŞRM</v>
      </c>
      <c r="AL800" s="153" t="str">
        <f t="shared" si="325"/>
        <v/>
      </c>
    </row>
    <row r="801" spans="1:38" ht="16.5" customHeight="1">
      <c r="A801" s="161"/>
      <c r="B801" s="166"/>
      <c r="C801" s="167"/>
      <c r="D801" s="156"/>
      <c r="E801" s="156"/>
      <c r="F801" s="174"/>
      <c r="G801" s="181"/>
      <c r="H801" s="182"/>
      <c r="I801" s="182"/>
      <c r="J801" s="182"/>
      <c r="K801" s="32"/>
      <c r="L801" s="178"/>
      <c r="M801" s="178"/>
      <c r="N801" s="81"/>
      <c r="O801" s="185"/>
      <c r="P801" s="103"/>
      <c r="Q801" s="84" t="str">
        <f t="shared" si="326"/>
        <v/>
      </c>
      <c r="R801" s="159"/>
      <c r="S801" s="28" t="str" cm="1">
        <f t="array" aca="1" ref="S801" ca="1">IF(INDIRECT("A"&amp;114+$U801)&lt;&gt;"",114+$U801,"")</f>
        <v/>
      </c>
      <c r="T801" s="28" t="str">
        <f t="shared" ca="1" si="327"/>
        <v>$B</v>
      </c>
      <c r="U801" s="29">
        <f t="shared" si="333"/>
        <v>684</v>
      </c>
      <c r="V801" s="29">
        <v>57.250000000004398</v>
      </c>
      <c r="W801" s="29">
        <f t="shared" si="338"/>
        <v>57</v>
      </c>
      <c r="X801" s="41" t="str" cm="1">
        <f t="array" aca="1" ref="X801" ca="1">IFERROR(INDEX('PC&amp;PD'!$A$1:$AP$15,ROW('PC&amp;PD'!$A$15),MATCH(INDIRECT(T801),'PC&amp;PD'!$A$1:$AP$1,0)),"")</f>
        <v/>
      </c>
      <c r="Y801" s="13" t="str">
        <f>IF(OR($N801="",$N801=0),"",IF($N801=$E$7,'Extracted info for SC'!$J$6,IF($N801=$D$26,'Extracted info for SC'!$J$7,IF($N801=$E$26,'Extracted info for SC'!$J$8,IF($N801=$F$26,'Extracted info for SC'!$J$9,IF($N801=$G$26,'Extracted info for SC'!$J$10,IF($N801=$H$26,'Extracted info for SC'!$J$11,IF($N801=$I$26,'Extracted info for SC'!$J$12,IF($N801=$J$26,'Extracted info for SC'!$J$13,IF($N801=$K$26,'Extracted info for SC'!$J$14,IF($N801=$L$26,'Extracted info for SC'!$J$15,IF($N801=$M$26,'Extracted info for SC'!$J$16,IF($N801=$N$26,'Extracted info for SC'!$J$17,IF($N801=$O$26,'Extracted info for SC'!$J$18,""))))))))))))))</f>
        <v/>
      </c>
      <c r="Z801" s="155"/>
      <c r="AA801" s="13" t="str">
        <f t="shared" si="323"/>
        <v/>
      </c>
      <c r="AB801" s="155"/>
      <c r="AC801" s="13" t="str">
        <f t="shared" ca="1" si="328"/>
        <v>$AB</v>
      </c>
      <c r="AD801" s="13" t="str" cm="1">
        <f t="array" aca="1" ref="AD801" ca="1">IFERROR(IF((LEFT(INDIRECT("$F"&amp;$S801),4))="GOTS",IF($G801="Organic","GOTS_Organic_raw",(IF($G801="Responsible","GOTS_Responsible",(IF($G801="No Attribute (Conventional)","GOTS_conventional",(IF($G801="Recycled Pre/Post-Consumer","GOTS_pre_post",(IF($G801="In-Conversion","GOTS_in_conversion",(IF($G801="Sustainably Sourced","Sustainably_sourced",""))))))))))),IF($G801="Organic","Organic",(IF($G801="Responsible","Responsible",(IF($G801="No Attribute (Conventional)","No_Attribute_Conventional",(IF($G801="Recycled Pre/Post-Consumer","Recycled_Pre_Post_Consumer",(IF($G801="In-Conversion","In_Conversion",(IF($G801="Recycled Pre-Consumer","Recycled_Pre_Consumer",(IF($G801="Recycled Post-Consumer","Recycled_Post_Consumer",(IF($G801="Sustainably Sourced","Sustainably_sourced","")))))))))))))))),"")</f>
        <v/>
      </c>
      <c r="AE801" s="13" t="e" cm="1">
        <f t="array" aca="1" ref="AE801" ca="1">IF(INDIRECT("$F"&amp;$S801)="","",IF(LEFT(INDIRECT("$F"&amp;$S801),3)="GRS","GRS_RCS_RM",IF((LEFT(INDIRECT("$F"&amp;$S801),3))="RCS","GRS_RCS_RM",IF(INDIRECT("$F"&amp;$S801)="OCS (No Label)","OCS_Conversion_RM",IF(LEFT(INDIRECT("$F"&amp;$S801),3)="OCS","OCS_RM",IF(RIGHT(INDIRECT("$F"&amp;$S801),10)="conversion","GOTS_RM_conversion",IF((LEFT(INDIRECT("$F"&amp;$S801),4))="GOTS","GOTS_RM","Responsible_RM")))))))</f>
        <v>#REF!</v>
      </c>
      <c r="AF801" s="13" t="str" cm="1">
        <f t="array" aca="1" ref="AF801" ca="1">IF($S801="","",INDIRECT("$Z"&amp;$S801))</f>
        <v/>
      </c>
      <c r="AG801" s="155"/>
      <c r="AH801" s="13" t="str" cm="1">
        <f t="array" aca="1" ref="AH801" ca="1">IFERROR(INDIRECT("$ag"&amp;S801),"")</f>
        <v/>
      </c>
      <c r="AI801" s="13" t="e" cm="1">
        <f t="array" aca="1" ref="AI801" ca="1">INDIRECT("O"&amp;S800)</f>
        <v>#REF!</v>
      </c>
      <c r="AJ801" s="13" t="str">
        <f>IF($I801="","",INDEX('Raw Material'!$A$1:$J$75,MATCH(I801,'Raw Material'!$A$1:$A$75,0),(MATCH(G801,'Raw Material'!$A$1:$J$1,0))))</f>
        <v/>
      </c>
      <c r="AK801" s="13" t="str">
        <f t="shared" si="324"/>
        <v>YANLIŞRM</v>
      </c>
      <c r="AL801" s="153" t="str">
        <f t="shared" si="325"/>
        <v/>
      </c>
    </row>
    <row r="802" spans="1:38" ht="16.5" customHeight="1">
      <c r="A802" s="161"/>
      <c r="B802" s="166"/>
      <c r="C802" s="167"/>
      <c r="D802" s="156"/>
      <c r="E802" s="156"/>
      <c r="F802" s="174"/>
      <c r="G802" s="181"/>
      <c r="H802" s="182"/>
      <c r="I802" s="182"/>
      <c r="J802" s="182"/>
      <c r="K802" s="32"/>
      <c r="L802" s="178"/>
      <c r="M802" s="178"/>
      <c r="N802" s="81"/>
      <c r="O802" s="185"/>
      <c r="P802" s="103"/>
      <c r="Q802" s="84" t="str">
        <f t="shared" si="326"/>
        <v/>
      </c>
      <c r="R802" s="159"/>
      <c r="S802" s="28" t="str" cm="1">
        <f t="array" aca="1" ref="S802" ca="1">IF(INDIRECT("A"&amp;114+$U802)&lt;&gt;"",114+$U802,"")</f>
        <v/>
      </c>
      <c r="T802" s="28" t="str">
        <f t="shared" ca="1" si="327"/>
        <v>$B</v>
      </c>
      <c r="U802" s="29">
        <f t="shared" si="333"/>
        <v>684</v>
      </c>
      <c r="V802" s="29">
        <v>57.333333333337798</v>
      </c>
      <c r="W802" s="29">
        <f t="shared" si="338"/>
        <v>57</v>
      </c>
      <c r="X802" s="41" t="str" cm="1">
        <f t="array" aca="1" ref="X802" ca="1">IFERROR(INDEX('PC&amp;PD'!$A$1:$AP$15,ROW('PC&amp;PD'!$A$15),MATCH(INDIRECT(T802),'PC&amp;PD'!$A$1:$AP$1,0)),"")</f>
        <v/>
      </c>
      <c r="Y802" s="13" t="str">
        <f>IF(OR($N802="",$N802=0),"",IF($N802=$E$7,'Extracted info for SC'!$J$6,IF($N802=$D$26,'Extracted info for SC'!$J$7,IF($N802=$E$26,'Extracted info for SC'!$J$8,IF($N802=$F$26,'Extracted info for SC'!$J$9,IF($N802=$G$26,'Extracted info for SC'!$J$10,IF($N802=$H$26,'Extracted info for SC'!$J$11,IF($N802=$I$26,'Extracted info for SC'!$J$12,IF($N802=$J$26,'Extracted info for SC'!$J$13,IF($N802=$K$26,'Extracted info for SC'!$J$14,IF($N802=$L$26,'Extracted info for SC'!$J$15,IF($N802=$M$26,'Extracted info for SC'!$J$16,IF($N802=$N$26,'Extracted info for SC'!$J$17,IF($N802=$O$26,'Extracted info for SC'!$J$18,""))))))))))))))</f>
        <v/>
      </c>
      <c r="Z802" s="155"/>
      <c r="AA802" s="13" t="str">
        <f t="shared" si="323"/>
        <v/>
      </c>
      <c r="AB802" s="155"/>
      <c r="AC802" s="13" t="str">
        <f t="shared" ca="1" si="328"/>
        <v>$AB</v>
      </c>
      <c r="AD802" s="13" t="str" cm="1">
        <f t="array" aca="1" ref="AD802" ca="1">IFERROR(IF((LEFT(INDIRECT("$F"&amp;$S802),4))="GOTS",IF($G802="Organic","GOTS_Organic_raw",(IF($G802="Responsible","GOTS_Responsible",(IF($G802="No Attribute (Conventional)","GOTS_conventional",(IF($G802="Recycled Pre/Post-Consumer","GOTS_pre_post",(IF($G802="In-Conversion","GOTS_in_conversion",(IF($G802="Sustainably Sourced","Sustainably_sourced",""))))))))))),IF($G802="Organic","Organic",(IF($G802="Responsible","Responsible",(IF($G802="No Attribute (Conventional)","No_Attribute_Conventional",(IF($G802="Recycled Pre/Post-Consumer","Recycled_Pre_Post_Consumer",(IF($G802="In-Conversion","In_Conversion",(IF($G802="Recycled Pre-Consumer","Recycled_Pre_Consumer",(IF($G802="Recycled Post-Consumer","Recycled_Post_Consumer",(IF($G802="Sustainably Sourced","Sustainably_sourced","")))))))))))))))),"")</f>
        <v/>
      </c>
      <c r="AE802" s="13" t="e" cm="1">
        <f t="array" aca="1" ref="AE802" ca="1">IF(INDIRECT("$F"&amp;$S802)="","",IF(LEFT(INDIRECT("$F"&amp;$S802),3)="GRS","GRS_RCS_RM",IF((LEFT(INDIRECT("$F"&amp;$S802),3))="RCS","GRS_RCS_RM",IF(INDIRECT("$F"&amp;$S802)="OCS (No Label)","OCS_Conversion_RM",IF(LEFT(INDIRECT("$F"&amp;$S802),3)="OCS","OCS_RM",IF(RIGHT(INDIRECT("$F"&amp;$S802),10)="conversion","GOTS_RM_conversion",IF((LEFT(INDIRECT("$F"&amp;$S802),4))="GOTS","GOTS_RM","Responsible_RM")))))))</f>
        <v>#REF!</v>
      </c>
      <c r="AF802" s="13" t="str" cm="1">
        <f t="array" aca="1" ref="AF802" ca="1">IF($S802="","",INDIRECT("$Z"&amp;$S802))</f>
        <v/>
      </c>
      <c r="AG802" s="155"/>
      <c r="AH802" s="13" t="str" cm="1">
        <f t="array" aca="1" ref="AH802" ca="1">IFERROR(INDIRECT("$ag"&amp;S802),"")</f>
        <v/>
      </c>
      <c r="AI802" s="13" t="e" cm="1">
        <f t="array" aca="1" ref="AI802" ca="1">INDIRECT("O"&amp;S801)</f>
        <v>#REF!</v>
      </c>
      <c r="AJ802" s="13" t="str">
        <f>IF($I802="","",INDEX('Raw Material'!$A$1:$J$75,MATCH(I802,'Raw Material'!$A$1:$A$75,0),(MATCH(G802,'Raw Material'!$A$1:$J$1,0))))</f>
        <v/>
      </c>
      <c r="AK802" s="13" t="str">
        <f t="shared" si="324"/>
        <v>YANLIŞRM</v>
      </c>
      <c r="AL802" s="153" t="str">
        <f t="shared" si="325"/>
        <v/>
      </c>
    </row>
    <row r="803" spans="1:38" ht="16.5" customHeight="1">
      <c r="A803" s="161"/>
      <c r="B803" s="166"/>
      <c r="C803" s="167"/>
      <c r="D803" s="156"/>
      <c r="E803" s="156"/>
      <c r="F803" s="174"/>
      <c r="G803" s="181"/>
      <c r="H803" s="182"/>
      <c r="I803" s="182"/>
      <c r="J803" s="182"/>
      <c r="K803" s="32"/>
      <c r="L803" s="178"/>
      <c r="M803" s="178"/>
      <c r="N803" s="81"/>
      <c r="O803" s="185"/>
      <c r="P803" s="103"/>
      <c r="Q803" s="84" t="str">
        <f t="shared" si="326"/>
        <v/>
      </c>
      <c r="R803" s="159"/>
      <c r="S803" s="28" t="str" cm="1">
        <f t="array" aca="1" ref="S803" ca="1">IF(INDIRECT("A"&amp;114+$U803)&lt;&gt;"",114+$U803,"")</f>
        <v/>
      </c>
      <c r="T803" s="28" t="str">
        <f t="shared" ca="1" si="327"/>
        <v>$B</v>
      </c>
      <c r="U803" s="29">
        <f t="shared" si="333"/>
        <v>684</v>
      </c>
      <c r="V803" s="29">
        <v>57.416666666671098</v>
      </c>
      <c r="W803" s="29">
        <f t="shared" si="338"/>
        <v>57</v>
      </c>
      <c r="X803" s="41" t="str" cm="1">
        <f t="array" aca="1" ref="X803" ca="1">IFERROR(INDEX('PC&amp;PD'!$A$1:$AP$15,ROW('PC&amp;PD'!$A$15),MATCH(INDIRECT(T803),'PC&amp;PD'!$A$1:$AP$1,0)),"")</f>
        <v/>
      </c>
      <c r="Y803" s="13" t="str">
        <f>IF(OR($N803="",$N803=0),"",IF($N803=$E$7,'Extracted info for SC'!$J$6,IF($N803=$D$26,'Extracted info for SC'!$J$7,IF($N803=$E$26,'Extracted info for SC'!$J$8,IF($N803=$F$26,'Extracted info for SC'!$J$9,IF($N803=$G$26,'Extracted info for SC'!$J$10,IF($N803=$H$26,'Extracted info for SC'!$J$11,IF($N803=$I$26,'Extracted info for SC'!$J$12,IF($N803=$J$26,'Extracted info for SC'!$J$13,IF($N803=$K$26,'Extracted info for SC'!$J$14,IF($N803=$L$26,'Extracted info for SC'!$J$15,IF($N803=$M$26,'Extracted info for SC'!$J$16,IF($N803=$N$26,'Extracted info for SC'!$J$17,IF($N803=$O$26,'Extracted info for SC'!$J$18,""))))))))))))))</f>
        <v/>
      </c>
      <c r="Z803" s="155"/>
      <c r="AA803" s="13" t="str">
        <f t="shared" si="323"/>
        <v/>
      </c>
      <c r="AB803" s="155"/>
      <c r="AC803" s="13" t="str">
        <f t="shared" ca="1" si="328"/>
        <v>$AB</v>
      </c>
      <c r="AD803" s="13" t="str" cm="1">
        <f t="array" aca="1" ref="AD803" ca="1">IFERROR(IF((LEFT(INDIRECT("$F"&amp;$S803),4))="GOTS",IF($G803="Organic","GOTS_Organic_raw",(IF($G803="Responsible","GOTS_Responsible",(IF($G803="No Attribute (Conventional)","GOTS_conventional",(IF($G803="Recycled Pre/Post-Consumer","GOTS_pre_post",(IF($G803="In-Conversion","GOTS_in_conversion",(IF($G803="Sustainably Sourced","Sustainably_sourced",""))))))))))),IF($G803="Organic","Organic",(IF($G803="Responsible","Responsible",(IF($G803="No Attribute (Conventional)","No_Attribute_Conventional",(IF($G803="Recycled Pre/Post-Consumer","Recycled_Pre_Post_Consumer",(IF($G803="In-Conversion","In_Conversion",(IF($G803="Recycled Pre-Consumer","Recycled_Pre_Consumer",(IF($G803="Recycled Post-Consumer","Recycled_Post_Consumer",(IF($G803="Sustainably Sourced","Sustainably_sourced","")))))))))))))))),"")</f>
        <v/>
      </c>
      <c r="AE803" s="13" t="e" cm="1">
        <f t="array" aca="1" ref="AE803" ca="1">IF(INDIRECT("$F"&amp;$S803)="","",IF(LEFT(INDIRECT("$F"&amp;$S803),3)="GRS","GRS_RCS_RM",IF((LEFT(INDIRECT("$F"&amp;$S803),3))="RCS","GRS_RCS_RM",IF(INDIRECT("$F"&amp;$S803)="OCS (No Label)","OCS_Conversion_RM",IF(LEFT(INDIRECT("$F"&amp;$S803),3)="OCS","OCS_RM",IF(RIGHT(INDIRECT("$F"&amp;$S803),10)="conversion","GOTS_RM_conversion",IF((LEFT(INDIRECT("$F"&amp;$S803),4))="GOTS","GOTS_RM","Responsible_RM")))))))</f>
        <v>#REF!</v>
      </c>
      <c r="AF803" s="13" t="str" cm="1">
        <f t="array" aca="1" ref="AF803" ca="1">IF($S803="","",INDIRECT("$Z"&amp;$S803))</f>
        <v/>
      </c>
      <c r="AG803" s="155"/>
      <c r="AH803" s="13" t="str" cm="1">
        <f t="array" aca="1" ref="AH803" ca="1">IFERROR(INDIRECT("$ag"&amp;S803),"")</f>
        <v/>
      </c>
      <c r="AI803" s="13" t="e" cm="1">
        <f t="array" aca="1" ref="AI803" ca="1">INDIRECT("O"&amp;S802)</f>
        <v>#REF!</v>
      </c>
      <c r="AJ803" s="13" t="str">
        <f>IF($I803="","",INDEX('Raw Material'!$A$1:$J$75,MATCH(I803,'Raw Material'!$A$1:$A$75,0),(MATCH(G803,'Raw Material'!$A$1:$J$1,0))))</f>
        <v/>
      </c>
      <c r="AK803" s="13" t="str">
        <f t="shared" si="324"/>
        <v>YANLIŞRM</v>
      </c>
      <c r="AL803" s="153" t="str">
        <f t="shared" si="325"/>
        <v/>
      </c>
    </row>
    <row r="804" spans="1:38" ht="16.5" customHeight="1">
      <c r="A804" s="162"/>
      <c r="B804" s="168"/>
      <c r="C804" s="169"/>
      <c r="D804" s="156"/>
      <c r="E804" s="156"/>
      <c r="F804" s="175"/>
      <c r="G804" s="181"/>
      <c r="H804" s="182"/>
      <c r="I804" s="182"/>
      <c r="J804" s="182"/>
      <c r="K804" s="32"/>
      <c r="L804" s="179"/>
      <c r="M804" s="179"/>
      <c r="N804" s="81"/>
      <c r="O804" s="185"/>
      <c r="P804" s="103"/>
      <c r="Q804" s="84" t="str">
        <f t="shared" si="326"/>
        <v/>
      </c>
      <c r="R804" s="159"/>
      <c r="S804" s="28" t="str" cm="1">
        <f t="array" aca="1" ref="S804" ca="1">IF(INDIRECT("A"&amp;114+$U804)&lt;&gt;"",114+$U804,"")</f>
        <v/>
      </c>
      <c r="T804" s="28" t="str">
        <f t="shared" ca="1" si="327"/>
        <v>$B</v>
      </c>
      <c r="U804" s="29">
        <f t="shared" si="333"/>
        <v>684</v>
      </c>
      <c r="V804" s="29">
        <v>57.500000000004498</v>
      </c>
      <c r="W804" s="29">
        <f t="shared" si="338"/>
        <v>57</v>
      </c>
      <c r="X804" s="41" t="str" cm="1">
        <f t="array" aca="1" ref="X804" ca="1">IFERROR(INDEX('PC&amp;PD'!$A$1:$AP$15,ROW('PC&amp;PD'!$A$15),MATCH(INDIRECT(T804),'PC&amp;PD'!$A$1:$AP$1,0)),"")</f>
        <v/>
      </c>
      <c r="Y804" s="13" t="str">
        <f>IF(OR($N804="",$N804=0),"",IF($N804=$E$7,'Extracted info for SC'!$J$6,IF($N804=$D$26,'Extracted info for SC'!$J$7,IF($N804=$E$26,'Extracted info for SC'!$J$8,IF($N804=$F$26,'Extracted info for SC'!$J$9,IF($N804=$G$26,'Extracted info for SC'!$J$10,IF($N804=$H$26,'Extracted info for SC'!$J$11,IF($N804=$I$26,'Extracted info for SC'!$J$12,IF($N804=$J$26,'Extracted info for SC'!$J$13,IF($N804=$K$26,'Extracted info for SC'!$J$14,IF($N804=$L$26,'Extracted info for SC'!$J$15,IF($N804=$M$26,'Extracted info for SC'!$J$16,IF($N804=$N$26,'Extracted info for SC'!$J$17,IF($N804=$O$26,'Extracted info for SC'!$J$18,""))))))))))))))</f>
        <v/>
      </c>
      <c r="Z804" s="155"/>
      <c r="AA804" s="13" t="str">
        <f t="shared" si="323"/>
        <v/>
      </c>
      <c r="AB804" s="155"/>
      <c r="AC804" s="13" t="str">
        <f t="shared" ca="1" si="328"/>
        <v>$AB</v>
      </c>
      <c r="AD804" s="13" t="str" cm="1">
        <f t="array" aca="1" ref="AD804" ca="1">IFERROR(IF((LEFT(INDIRECT("$F"&amp;$S804),4))="GOTS",IF($G804="Organic","GOTS_Organic_raw",(IF($G804="Responsible","GOTS_Responsible",(IF($G804="No Attribute (Conventional)","GOTS_conventional",(IF($G804="Recycled Pre/Post-Consumer","GOTS_pre_post",(IF($G804="In-Conversion","GOTS_in_conversion",(IF($G804="Sustainably Sourced","Sustainably_sourced",""))))))))))),IF($G804="Organic","Organic",(IF($G804="Responsible","Responsible",(IF($G804="No Attribute (Conventional)","No_Attribute_Conventional",(IF($G804="Recycled Pre/Post-Consumer","Recycled_Pre_Post_Consumer",(IF($G804="In-Conversion","In_Conversion",(IF($G804="Recycled Pre-Consumer","Recycled_Pre_Consumer",(IF($G804="Recycled Post-Consumer","Recycled_Post_Consumer",(IF($G804="Sustainably Sourced","Sustainably_sourced","")))))))))))))))),"")</f>
        <v/>
      </c>
      <c r="AE804" s="13" t="e" cm="1">
        <f t="array" aca="1" ref="AE804" ca="1">IF(INDIRECT("$F"&amp;$S804)="","",IF(LEFT(INDIRECT("$F"&amp;$S804),3)="GRS","GRS_RCS_RM",IF((LEFT(INDIRECT("$F"&amp;$S804),3))="RCS","GRS_RCS_RM",IF(INDIRECT("$F"&amp;$S804)="OCS (No Label)","OCS_Conversion_RM",IF(LEFT(INDIRECT("$F"&amp;$S804),3)="OCS","OCS_RM",IF(RIGHT(INDIRECT("$F"&amp;$S804),10)="conversion","GOTS_RM_conversion",IF((LEFT(INDIRECT("$F"&amp;$S804),4))="GOTS","GOTS_RM","Responsible_RM")))))))</f>
        <v>#REF!</v>
      </c>
      <c r="AF804" s="13" t="str" cm="1">
        <f t="array" aca="1" ref="AF804" ca="1">IF($S804="","",INDIRECT("$Z"&amp;$S804))</f>
        <v/>
      </c>
      <c r="AG804" s="155"/>
      <c r="AH804" s="13" t="str" cm="1">
        <f t="array" aca="1" ref="AH804" ca="1">IFERROR(INDIRECT("$ag"&amp;S804),"")</f>
        <v/>
      </c>
      <c r="AI804" s="13" t="e" cm="1">
        <f t="array" aca="1" ref="AI804" ca="1">INDIRECT("O"&amp;S803)</f>
        <v>#REF!</v>
      </c>
      <c r="AJ804" s="13" t="str">
        <f>IF($I804="","",INDEX('Raw Material'!$A$1:$J$75,MATCH(I804,'Raw Material'!$A$1:$A$75,0),(MATCH(G804,'Raw Material'!$A$1:$J$1,0))))</f>
        <v/>
      </c>
      <c r="AK804" s="13" t="str">
        <f t="shared" si="324"/>
        <v>YANLIŞRM</v>
      </c>
      <c r="AL804" s="153" t="str">
        <f t="shared" si="325"/>
        <v/>
      </c>
    </row>
    <row r="805" spans="1:38" ht="16.5" customHeight="1">
      <c r="A805" s="162"/>
      <c r="B805" s="168"/>
      <c r="C805" s="169"/>
      <c r="D805" s="156"/>
      <c r="E805" s="156"/>
      <c r="F805" s="175"/>
      <c r="G805" s="181"/>
      <c r="H805" s="182"/>
      <c r="I805" s="182"/>
      <c r="J805" s="182"/>
      <c r="K805" s="32"/>
      <c r="L805" s="179"/>
      <c r="M805" s="179"/>
      <c r="N805" s="81"/>
      <c r="O805" s="185"/>
      <c r="P805" s="103"/>
      <c r="Q805" s="84" t="str">
        <f t="shared" si="326"/>
        <v/>
      </c>
      <c r="R805" s="159"/>
      <c r="S805" s="28" t="str" cm="1">
        <f t="array" aca="1" ref="S805" ca="1">IF(INDIRECT("A"&amp;114+$U805)&lt;&gt;"",114+$U805,"")</f>
        <v/>
      </c>
      <c r="T805" s="28" t="str">
        <f t="shared" ca="1" si="327"/>
        <v>$B</v>
      </c>
      <c r="U805" s="29">
        <f t="shared" si="333"/>
        <v>684</v>
      </c>
      <c r="V805" s="29">
        <v>57.583333333337798</v>
      </c>
      <c r="W805" s="29">
        <f t="shared" si="338"/>
        <v>57</v>
      </c>
      <c r="X805" s="41" t="str" cm="1">
        <f t="array" aca="1" ref="X805" ca="1">IFERROR(INDEX('PC&amp;PD'!$A$1:$AP$15,ROW('PC&amp;PD'!$A$15),MATCH(INDIRECT(T805),'PC&amp;PD'!$A$1:$AP$1,0)),"")</f>
        <v/>
      </c>
      <c r="Y805" s="13" t="str">
        <f>IF(OR($N805="",$N805=0),"",IF($N805=$E$7,'Extracted info for SC'!$J$6,IF($N805=$D$26,'Extracted info for SC'!$J$7,IF($N805=$E$26,'Extracted info for SC'!$J$8,IF($N805=$F$26,'Extracted info for SC'!$J$9,IF($N805=$G$26,'Extracted info for SC'!$J$10,IF($N805=$H$26,'Extracted info for SC'!$J$11,IF($N805=$I$26,'Extracted info for SC'!$J$12,IF($N805=$J$26,'Extracted info for SC'!$J$13,IF($N805=$K$26,'Extracted info for SC'!$J$14,IF($N805=$L$26,'Extracted info for SC'!$J$15,IF($N805=$M$26,'Extracted info for SC'!$J$16,IF($N805=$N$26,'Extracted info for SC'!$J$17,IF($N805=$O$26,'Extracted info for SC'!$J$18,""))))))))))))))</f>
        <v/>
      </c>
      <c r="Z805" s="155"/>
      <c r="AA805" s="13" t="str">
        <f t="shared" si="323"/>
        <v/>
      </c>
      <c r="AB805" s="155"/>
      <c r="AC805" s="13" t="str">
        <f t="shared" ca="1" si="328"/>
        <v>$AB</v>
      </c>
      <c r="AD805" s="13" t="str" cm="1">
        <f t="array" aca="1" ref="AD805" ca="1">IFERROR(IF((LEFT(INDIRECT("$F"&amp;$S805),4))="GOTS",IF($G805="Organic","GOTS_Organic_raw",(IF($G805="Responsible","GOTS_Responsible",(IF($G805="No Attribute (Conventional)","GOTS_conventional",(IF($G805="Recycled Pre/Post-Consumer","GOTS_pre_post",(IF($G805="In-Conversion","GOTS_in_conversion",(IF($G805="Sustainably Sourced","Sustainably_sourced",""))))))))))),IF($G805="Organic","Organic",(IF($G805="Responsible","Responsible",(IF($G805="No Attribute (Conventional)","No_Attribute_Conventional",(IF($G805="Recycled Pre/Post-Consumer","Recycled_Pre_Post_Consumer",(IF($G805="In-Conversion","In_Conversion",(IF($G805="Recycled Pre-Consumer","Recycled_Pre_Consumer",(IF($G805="Recycled Post-Consumer","Recycled_Post_Consumer",(IF($G805="Sustainably Sourced","Sustainably_sourced","")))))))))))))))),"")</f>
        <v/>
      </c>
      <c r="AE805" s="13" t="e" cm="1">
        <f t="array" aca="1" ref="AE805" ca="1">IF(INDIRECT("$F"&amp;$S805)="","",IF(LEFT(INDIRECT("$F"&amp;$S805),3)="GRS","GRS_RCS_RM",IF((LEFT(INDIRECT("$F"&amp;$S805),3))="RCS","GRS_RCS_RM",IF(INDIRECT("$F"&amp;$S805)="OCS (No Label)","OCS_Conversion_RM",IF(LEFT(INDIRECT("$F"&amp;$S805),3)="OCS","OCS_RM",IF(RIGHT(INDIRECT("$F"&amp;$S805),10)="conversion","GOTS_RM_conversion",IF((LEFT(INDIRECT("$F"&amp;$S805),4))="GOTS","GOTS_RM","Responsible_RM")))))))</f>
        <v>#REF!</v>
      </c>
      <c r="AF805" s="13" t="str" cm="1">
        <f t="array" aca="1" ref="AF805" ca="1">IF($S805="","",INDIRECT("$Z"&amp;$S805))</f>
        <v/>
      </c>
      <c r="AG805" s="155"/>
      <c r="AH805" s="13" t="str" cm="1">
        <f t="array" aca="1" ref="AH805" ca="1">IFERROR(INDIRECT("$ag"&amp;S805),"")</f>
        <v/>
      </c>
      <c r="AI805" s="13" t="e" cm="1">
        <f t="array" aca="1" ref="AI805" ca="1">INDIRECT("O"&amp;S804)</f>
        <v>#REF!</v>
      </c>
      <c r="AJ805" s="13" t="str">
        <f>IF($I805="","",INDEX('Raw Material'!$A$1:$J$75,MATCH(I805,'Raw Material'!$A$1:$A$75,0),(MATCH(G805,'Raw Material'!$A$1:$J$1,0))))</f>
        <v/>
      </c>
      <c r="AK805" s="13" t="str">
        <f t="shared" si="324"/>
        <v>YANLIŞRM</v>
      </c>
      <c r="AL805" s="153" t="str">
        <f t="shared" si="325"/>
        <v/>
      </c>
    </row>
    <row r="806" spans="1:38" ht="16.5" customHeight="1">
      <c r="A806" s="162"/>
      <c r="B806" s="168"/>
      <c r="C806" s="169"/>
      <c r="D806" s="156"/>
      <c r="E806" s="156"/>
      <c r="F806" s="175"/>
      <c r="G806" s="181"/>
      <c r="H806" s="182"/>
      <c r="I806" s="182"/>
      <c r="J806" s="182"/>
      <c r="K806" s="32"/>
      <c r="L806" s="179"/>
      <c r="M806" s="179"/>
      <c r="N806" s="81"/>
      <c r="O806" s="185"/>
      <c r="P806" s="103"/>
      <c r="Q806" s="84" t="str">
        <f t="shared" si="326"/>
        <v/>
      </c>
      <c r="R806" s="159"/>
      <c r="S806" s="28" t="str" cm="1">
        <f t="array" aca="1" ref="S806" ca="1">IF(INDIRECT("A"&amp;114+$U806)&lt;&gt;"",114+$U806,"")</f>
        <v/>
      </c>
      <c r="T806" s="28" t="str">
        <f t="shared" ca="1" si="327"/>
        <v>$B</v>
      </c>
      <c r="U806" s="29">
        <f t="shared" si="333"/>
        <v>684</v>
      </c>
      <c r="V806" s="29">
        <v>57.666666666671098</v>
      </c>
      <c r="W806" s="29">
        <f t="shared" si="338"/>
        <v>57</v>
      </c>
      <c r="X806" s="41" t="str" cm="1">
        <f t="array" aca="1" ref="X806" ca="1">IFERROR(INDEX('PC&amp;PD'!$A$1:$AP$15,ROW('PC&amp;PD'!$A$15),MATCH(INDIRECT(T806),'PC&amp;PD'!$A$1:$AP$1,0)),"")</f>
        <v/>
      </c>
      <c r="Y806" s="13" t="str">
        <f>IF(OR($N806="",$N806=0),"",IF($N806=$E$7,'Extracted info for SC'!$J$6,IF($N806=$D$26,'Extracted info for SC'!$J$7,IF($N806=$E$26,'Extracted info for SC'!$J$8,IF($N806=$F$26,'Extracted info for SC'!$J$9,IF($N806=$G$26,'Extracted info for SC'!$J$10,IF($N806=$H$26,'Extracted info for SC'!$J$11,IF($N806=$I$26,'Extracted info for SC'!$J$12,IF($N806=$J$26,'Extracted info for SC'!$J$13,IF($N806=$K$26,'Extracted info for SC'!$J$14,IF($N806=$L$26,'Extracted info for SC'!$J$15,IF($N806=$M$26,'Extracted info for SC'!$J$16,IF($N806=$N$26,'Extracted info for SC'!$J$17,IF($N806=$O$26,'Extracted info for SC'!$J$18,""))))))))))))))</f>
        <v/>
      </c>
      <c r="Z806" s="155"/>
      <c r="AA806" s="13" t="str">
        <f t="shared" si="323"/>
        <v/>
      </c>
      <c r="AB806" s="155"/>
      <c r="AC806" s="13" t="str">
        <f t="shared" ca="1" si="328"/>
        <v>$AB</v>
      </c>
      <c r="AD806" s="13" t="str" cm="1">
        <f t="array" aca="1" ref="AD806" ca="1">IFERROR(IF((LEFT(INDIRECT("$F"&amp;$S806),4))="GOTS",IF($G806="Organic","GOTS_Organic_raw",(IF($G806="Responsible","GOTS_Responsible",(IF($G806="No Attribute (Conventional)","GOTS_conventional",(IF($G806="Recycled Pre/Post-Consumer","GOTS_pre_post",(IF($G806="In-Conversion","GOTS_in_conversion",(IF($G806="Sustainably Sourced","Sustainably_sourced",""))))))))))),IF($G806="Organic","Organic",(IF($G806="Responsible","Responsible",(IF($G806="No Attribute (Conventional)","No_Attribute_Conventional",(IF($G806="Recycled Pre/Post-Consumer","Recycled_Pre_Post_Consumer",(IF($G806="In-Conversion","In_Conversion",(IF($G806="Recycled Pre-Consumer","Recycled_Pre_Consumer",(IF($G806="Recycled Post-Consumer","Recycled_Post_Consumer",(IF($G806="Sustainably Sourced","Sustainably_sourced","")))))))))))))))),"")</f>
        <v/>
      </c>
      <c r="AE806" s="13" t="e" cm="1">
        <f t="array" aca="1" ref="AE806" ca="1">IF(INDIRECT("$F"&amp;$S806)="","",IF(LEFT(INDIRECT("$F"&amp;$S806),3)="GRS","GRS_RCS_RM",IF((LEFT(INDIRECT("$F"&amp;$S806),3))="RCS","GRS_RCS_RM",IF(INDIRECT("$F"&amp;$S806)="OCS (No Label)","OCS_Conversion_RM",IF(LEFT(INDIRECT("$F"&amp;$S806),3)="OCS","OCS_RM",IF(RIGHT(INDIRECT("$F"&amp;$S806),10)="conversion","GOTS_RM_conversion",IF((LEFT(INDIRECT("$F"&amp;$S806),4))="GOTS","GOTS_RM","Responsible_RM")))))))</f>
        <v>#REF!</v>
      </c>
      <c r="AF806" s="13" t="str" cm="1">
        <f t="array" aca="1" ref="AF806" ca="1">IF($S806="","",INDIRECT("$Z"&amp;$S806))</f>
        <v/>
      </c>
      <c r="AG806" s="155"/>
      <c r="AH806" s="13" t="str" cm="1">
        <f t="array" aca="1" ref="AH806" ca="1">IFERROR(INDIRECT("$ag"&amp;S806),"")</f>
        <v/>
      </c>
      <c r="AI806" s="13" t="e" cm="1">
        <f t="array" aca="1" ref="AI806" ca="1">INDIRECT("O"&amp;S805)</f>
        <v>#REF!</v>
      </c>
      <c r="AJ806" s="13" t="str">
        <f>IF($I806="","",INDEX('Raw Material'!$A$1:$J$75,MATCH(I806,'Raw Material'!$A$1:$A$75,0),(MATCH(G806,'Raw Material'!$A$1:$J$1,0))))</f>
        <v/>
      </c>
      <c r="AK806" s="13" t="str">
        <f t="shared" si="324"/>
        <v>YANLIŞRM</v>
      </c>
      <c r="AL806" s="153" t="str">
        <f t="shared" si="325"/>
        <v/>
      </c>
    </row>
    <row r="807" spans="1:38" ht="16.5" customHeight="1">
      <c r="A807" s="162"/>
      <c r="B807" s="168"/>
      <c r="C807" s="169"/>
      <c r="D807" s="156"/>
      <c r="E807" s="156"/>
      <c r="F807" s="175"/>
      <c r="G807" s="181"/>
      <c r="H807" s="182"/>
      <c r="I807" s="182"/>
      <c r="J807" s="182"/>
      <c r="K807" s="32"/>
      <c r="L807" s="179"/>
      <c r="M807" s="179"/>
      <c r="N807" s="81"/>
      <c r="O807" s="185"/>
      <c r="P807" s="103"/>
      <c r="Q807" s="84" t="str">
        <f t="shared" si="326"/>
        <v/>
      </c>
      <c r="R807" s="159"/>
      <c r="S807" s="28" t="str" cm="1">
        <f t="array" aca="1" ref="S807" ca="1">IF(INDIRECT("A"&amp;114+$U807)&lt;&gt;"",114+$U807,"")</f>
        <v/>
      </c>
      <c r="T807" s="28" t="str">
        <f t="shared" ca="1" si="327"/>
        <v>$B</v>
      </c>
      <c r="U807" s="29">
        <f t="shared" si="333"/>
        <v>684</v>
      </c>
      <c r="V807" s="29">
        <v>57.750000000004498</v>
      </c>
      <c r="W807" s="29">
        <f t="shared" si="338"/>
        <v>57</v>
      </c>
      <c r="X807" s="41" t="str" cm="1">
        <f t="array" aca="1" ref="X807" ca="1">IFERROR(INDEX('PC&amp;PD'!$A$1:$AP$15,ROW('PC&amp;PD'!$A$15),MATCH(INDIRECT(T807),'PC&amp;PD'!$A$1:$AP$1,0)),"")</f>
        <v/>
      </c>
      <c r="Y807" s="13" t="str">
        <f>IF(OR($N807="",$N807=0),"",IF($N807=$E$7,'Extracted info for SC'!$J$6,IF($N807=$D$26,'Extracted info for SC'!$J$7,IF($N807=$E$26,'Extracted info for SC'!$J$8,IF($N807=$F$26,'Extracted info for SC'!$J$9,IF($N807=$G$26,'Extracted info for SC'!$J$10,IF($N807=$H$26,'Extracted info for SC'!$J$11,IF($N807=$I$26,'Extracted info for SC'!$J$12,IF($N807=$J$26,'Extracted info for SC'!$J$13,IF($N807=$K$26,'Extracted info for SC'!$J$14,IF($N807=$L$26,'Extracted info for SC'!$J$15,IF($N807=$M$26,'Extracted info for SC'!$J$16,IF($N807=$N$26,'Extracted info for SC'!$J$17,IF($N807=$O$26,'Extracted info for SC'!$J$18,""))))))))))))))</f>
        <v/>
      </c>
      <c r="Z807" s="155"/>
      <c r="AA807" s="13" t="str">
        <f t="shared" si="323"/>
        <v/>
      </c>
      <c r="AB807" s="155"/>
      <c r="AC807" s="13" t="str">
        <f t="shared" ca="1" si="328"/>
        <v>$AB</v>
      </c>
      <c r="AD807" s="13" t="str" cm="1">
        <f t="array" aca="1" ref="AD807" ca="1">IFERROR(IF((LEFT(INDIRECT("$F"&amp;$S807),4))="GOTS",IF($G807="Organic","GOTS_Organic_raw",(IF($G807="Responsible","GOTS_Responsible",(IF($G807="No Attribute (Conventional)","GOTS_conventional",(IF($G807="Recycled Pre/Post-Consumer","GOTS_pre_post",(IF($G807="In-Conversion","GOTS_in_conversion",(IF($G807="Sustainably Sourced","Sustainably_sourced",""))))))))))),IF($G807="Organic","Organic",(IF($G807="Responsible","Responsible",(IF($G807="No Attribute (Conventional)","No_Attribute_Conventional",(IF($G807="Recycled Pre/Post-Consumer","Recycled_Pre_Post_Consumer",(IF($G807="In-Conversion","In_Conversion",(IF($G807="Recycled Pre-Consumer","Recycled_Pre_Consumer",(IF($G807="Recycled Post-Consumer","Recycled_Post_Consumer",(IF($G807="Sustainably Sourced","Sustainably_sourced","")))))))))))))))),"")</f>
        <v/>
      </c>
      <c r="AE807" s="13" t="e" cm="1">
        <f t="array" aca="1" ref="AE807" ca="1">IF(INDIRECT("$F"&amp;$S807)="","",IF(LEFT(INDIRECT("$F"&amp;$S807),3)="GRS","GRS_RCS_RM",IF((LEFT(INDIRECT("$F"&amp;$S807),3))="RCS","GRS_RCS_RM",IF(INDIRECT("$F"&amp;$S807)="OCS (No Label)","OCS_Conversion_RM",IF(LEFT(INDIRECT("$F"&amp;$S807),3)="OCS","OCS_RM",IF(RIGHT(INDIRECT("$F"&amp;$S807),10)="conversion","GOTS_RM_conversion",IF((LEFT(INDIRECT("$F"&amp;$S807),4))="GOTS","GOTS_RM","Responsible_RM")))))))</f>
        <v>#REF!</v>
      </c>
      <c r="AF807" s="13" t="str" cm="1">
        <f t="array" aca="1" ref="AF807" ca="1">IF($S807="","",INDIRECT("$Z"&amp;$S807))</f>
        <v/>
      </c>
      <c r="AG807" s="155"/>
      <c r="AH807" s="13" t="str" cm="1">
        <f t="array" aca="1" ref="AH807" ca="1">IFERROR(INDIRECT("$ag"&amp;S807),"")</f>
        <v/>
      </c>
      <c r="AI807" s="13" t="e" cm="1">
        <f t="array" aca="1" ref="AI807" ca="1">INDIRECT("O"&amp;S806)</f>
        <v>#REF!</v>
      </c>
      <c r="AJ807" s="13" t="str">
        <f>IF($I807="","",INDEX('Raw Material'!$A$1:$J$75,MATCH(I807,'Raw Material'!$A$1:$A$75,0),(MATCH(G807,'Raw Material'!$A$1:$J$1,0))))</f>
        <v/>
      </c>
      <c r="AK807" s="13" t="str">
        <f t="shared" si="324"/>
        <v>YANLIŞRM</v>
      </c>
      <c r="AL807" s="153" t="str">
        <f t="shared" si="325"/>
        <v/>
      </c>
    </row>
    <row r="808" spans="1:38" ht="16.5" customHeight="1">
      <c r="A808" s="162"/>
      <c r="B808" s="168"/>
      <c r="C808" s="169"/>
      <c r="D808" s="156"/>
      <c r="E808" s="156"/>
      <c r="F808" s="175"/>
      <c r="G808" s="181"/>
      <c r="H808" s="182"/>
      <c r="I808" s="182"/>
      <c r="J808" s="182"/>
      <c r="K808" s="32"/>
      <c r="L808" s="179"/>
      <c r="M808" s="179"/>
      <c r="N808" s="81"/>
      <c r="O808" s="185"/>
      <c r="P808" s="103"/>
      <c r="Q808" s="84" t="str">
        <f t="shared" si="326"/>
        <v/>
      </c>
      <c r="R808" s="159"/>
      <c r="S808" s="28" t="str" cm="1">
        <f t="array" aca="1" ref="S808" ca="1">IF(INDIRECT("A"&amp;114+$U808)&lt;&gt;"",114+$U808,"")</f>
        <v/>
      </c>
      <c r="T808" s="28" t="str">
        <f t="shared" ca="1" si="327"/>
        <v>$B</v>
      </c>
      <c r="U808" s="29">
        <f t="shared" si="333"/>
        <v>684</v>
      </c>
      <c r="V808" s="29">
        <v>57.833333333337798</v>
      </c>
      <c r="W808" s="29">
        <f t="shared" si="338"/>
        <v>57</v>
      </c>
      <c r="X808" s="41" t="str" cm="1">
        <f t="array" aca="1" ref="X808" ca="1">IFERROR(INDEX('PC&amp;PD'!$A$1:$AP$15,ROW('PC&amp;PD'!$A$15),MATCH(INDIRECT(T808),'PC&amp;PD'!$A$1:$AP$1,0)),"")</f>
        <v/>
      </c>
      <c r="Y808" s="13" t="str">
        <f>IF(OR($N808="",$N808=0),"",IF($N808=$E$7,'Extracted info for SC'!$J$6,IF($N808=$D$26,'Extracted info for SC'!$J$7,IF($N808=$E$26,'Extracted info for SC'!$J$8,IF($N808=$F$26,'Extracted info for SC'!$J$9,IF($N808=$G$26,'Extracted info for SC'!$J$10,IF($N808=$H$26,'Extracted info for SC'!$J$11,IF($N808=$I$26,'Extracted info for SC'!$J$12,IF($N808=$J$26,'Extracted info for SC'!$J$13,IF($N808=$K$26,'Extracted info for SC'!$J$14,IF($N808=$L$26,'Extracted info for SC'!$J$15,IF($N808=$M$26,'Extracted info for SC'!$J$16,IF($N808=$N$26,'Extracted info for SC'!$J$17,IF($N808=$O$26,'Extracted info for SC'!$J$18,""))))))))))))))</f>
        <v/>
      </c>
      <c r="Z808" s="155"/>
      <c r="AA808" s="13" t="str">
        <f t="shared" si="323"/>
        <v/>
      </c>
      <c r="AB808" s="155"/>
      <c r="AC808" s="13" t="str">
        <f t="shared" ca="1" si="328"/>
        <v>$AB</v>
      </c>
      <c r="AD808" s="13" t="str" cm="1">
        <f t="array" aca="1" ref="AD808" ca="1">IFERROR(IF((LEFT(INDIRECT("$F"&amp;$S808),4))="GOTS",IF($G808="Organic","GOTS_Organic_raw",(IF($G808="Responsible","GOTS_Responsible",(IF($G808="No Attribute (Conventional)","GOTS_conventional",(IF($G808="Recycled Pre/Post-Consumer","GOTS_pre_post",(IF($G808="In-Conversion","GOTS_in_conversion",(IF($G808="Sustainably Sourced","Sustainably_sourced",""))))))))))),IF($G808="Organic","Organic",(IF($G808="Responsible","Responsible",(IF($G808="No Attribute (Conventional)","No_Attribute_Conventional",(IF($G808="Recycled Pre/Post-Consumer","Recycled_Pre_Post_Consumer",(IF($G808="In-Conversion","In_Conversion",(IF($G808="Recycled Pre-Consumer","Recycled_Pre_Consumer",(IF($G808="Recycled Post-Consumer","Recycled_Post_Consumer",(IF($G808="Sustainably Sourced","Sustainably_sourced","")))))))))))))))),"")</f>
        <v/>
      </c>
      <c r="AE808" s="13" t="e" cm="1">
        <f t="array" aca="1" ref="AE808" ca="1">IF(INDIRECT("$F"&amp;$S808)="","",IF(LEFT(INDIRECT("$F"&amp;$S808),3)="GRS","GRS_RCS_RM",IF((LEFT(INDIRECT("$F"&amp;$S808),3))="RCS","GRS_RCS_RM",IF(INDIRECT("$F"&amp;$S808)="OCS (No Label)","OCS_Conversion_RM",IF(LEFT(INDIRECT("$F"&amp;$S808),3)="OCS","OCS_RM",IF(RIGHT(INDIRECT("$F"&amp;$S808),10)="conversion","GOTS_RM_conversion",IF((LEFT(INDIRECT("$F"&amp;$S808),4))="GOTS","GOTS_RM","Responsible_RM")))))))</f>
        <v>#REF!</v>
      </c>
      <c r="AF808" s="13" t="str" cm="1">
        <f t="array" aca="1" ref="AF808" ca="1">IF($S808="","",INDIRECT("$Z"&amp;$S808))</f>
        <v/>
      </c>
      <c r="AG808" s="155"/>
      <c r="AH808" s="13" t="str" cm="1">
        <f t="array" aca="1" ref="AH808" ca="1">IFERROR(INDIRECT("$ag"&amp;S808),"")</f>
        <v/>
      </c>
      <c r="AI808" s="13" t="e" cm="1">
        <f t="array" aca="1" ref="AI808" ca="1">INDIRECT("O"&amp;S807)</f>
        <v>#REF!</v>
      </c>
      <c r="AJ808" s="13" t="str">
        <f>IF($I808="","",INDEX('Raw Material'!$A$1:$J$75,MATCH(I808,'Raw Material'!$A$1:$A$75,0),(MATCH(G808,'Raw Material'!$A$1:$J$1,0))))</f>
        <v/>
      </c>
      <c r="AK808" s="13" t="str">
        <f t="shared" si="324"/>
        <v>YANLIŞRM</v>
      </c>
      <c r="AL808" s="153" t="str">
        <f t="shared" si="325"/>
        <v/>
      </c>
    </row>
    <row r="809" spans="1:38" ht="16.5" customHeight="1" thickBot="1">
      <c r="A809" s="163"/>
      <c r="B809" s="170"/>
      <c r="C809" s="171"/>
      <c r="D809" s="156"/>
      <c r="E809" s="156"/>
      <c r="F809" s="176"/>
      <c r="G809" s="157"/>
      <c r="H809" s="158"/>
      <c r="I809" s="158"/>
      <c r="J809" s="158"/>
      <c r="K809" s="33"/>
      <c r="L809" s="180"/>
      <c r="M809" s="180"/>
      <c r="N809" s="82"/>
      <c r="O809" s="186"/>
      <c r="P809" s="103"/>
      <c r="Q809" s="84" t="str">
        <f t="shared" si="326"/>
        <v/>
      </c>
      <c r="R809" s="159"/>
      <c r="S809" s="28" t="str" cm="1">
        <f t="array" aca="1" ref="S809" ca="1">IF(INDIRECT("A"&amp;114+$U809)&lt;&gt;"",114+$U809,"")</f>
        <v/>
      </c>
      <c r="T809" s="28" t="str">
        <f t="shared" ca="1" si="327"/>
        <v>$B</v>
      </c>
      <c r="U809" s="29">
        <f t="shared" si="333"/>
        <v>684</v>
      </c>
      <c r="V809" s="29">
        <v>57.916666666671198</v>
      </c>
      <c r="W809" s="29">
        <f t="shared" si="338"/>
        <v>57</v>
      </c>
      <c r="X809" s="41" t="str" cm="1">
        <f t="array" aca="1" ref="X809" ca="1">IFERROR(INDEX('PC&amp;PD'!$A$1:$AP$15,ROW('PC&amp;PD'!$A$15),MATCH(INDIRECT(T809),'PC&amp;PD'!$A$1:$AP$1,0)),"")</f>
        <v/>
      </c>
      <c r="Y809" s="13" t="str">
        <f>IF(OR($N809="",$N809=0),"",IF($N809=$E$7,'Extracted info for SC'!$J$6,IF($N809=$D$26,'Extracted info for SC'!$J$7,IF($N809=$E$26,'Extracted info for SC'!$J$8,IF($N809=$F$26,'Extracted info for SC'!$J$9,IF($N809=$G$26,'Extracted info for SC'!$J$10,IF($N809=$H$26,'Extracted info for SC'!$J$11,IF($N809=$I$26,'Extracted info for SC'!$J$12,IF($N809=$J$26,'Extracted info for SC'!$J$13,IF($N809=$K$26,'Extracted info for SC'!$J$14,IF($N809=$L$26,'Extracted info for SC'!$J$15,IF($N809=$M$26,'Extracted info for SC'!$J$16,IF($N809=$N$26,'Extracted info for SC'!$J$17,IF($N809=$O$26,'Extracted info for SC'!$J$18,""))))))))))))))</f>
        <v/>
      </c>
      <c r="Z809" s="155"/>
      <c r="AA809" s="13" t="str">
        <f t="shared" si="323"/>
        <v/>
      </c>
      <c r="AB809" s="155"/>
      <c r="AC809" s="13" t="str">
        <f t="shared" ca="1" si="328"/>
        <v>$AB</v>
      </c>
      <c r="AD809" s="13" t="str" cm="1">
        <f t="array" aca="1" ref="AD809" ca="1">IFERROR(IF((LEFT(INDIRECT("$F"&amp;$S809),4))="GOTS",IF($G809="Organic","GOTS_Organic_raw",(IF($G809="Responsible","GOTS_Responsible",(IF($G809="No Attribute (Conventional)","GOTS_conventional",(IF($G809="Recycled Pre/Post-Consumer","GOTS_pre_post",(IF($G809="In-Conversion","GOTS_in_conversion",(IF($G809="Sustainably Sourced","Sustainably_sourced",""))))))))))),IF($G809="Organic","Organic",(IF($G809="Responsible","Responsible",(IF($G809="No Attribute (Conventional)","No_Attribute_Conventional",(IF($G809="Recycled Pre/Post-Consumer","Recycled_Pre_Post_Consumer",(IF($G809="In-Conversion","In_Conversion",(IF($G809="Recycled Pre-Consumer","Recycled_Pre_Consumer",(IF($G809="Recycled Post-Consumer","Recycled_Post_Consumer",(IF($G809="Sustainably Sourced","Sustainably_sourced","")))))))))))))))),"")</f>
        <v/>
      </c>
      <c r="AE809" s="13" t="e" cm="1">
        <f t="array" aca="1" ref="AE809" ca="1">IF(INDIRECT("$F"&amp;$S809)="","",IF(LEFT(INDIRECT("$F"&amp;$S809),3)="GRS","GRS_RCS_RM",IF((LEFT(INDIRECT("$F"&amp;$S809),3))="RCS","GRS_RCS_RM",IF(INDIRECT("$F"&amp;$S809)="OCS (No Label)","OCS_Conversion_RM",IF(LEFT(INDIRECT("$F"&amp;$S809),3)="OCS","OCS_RM",IF(RIGHT(INDIRECT("$F"&amp;$S809),10)="conversion","GOTS_RM_conversion",IF((LEFT(INDIRECT("$F"&amp;$S809),4))="GOTS","GOTS_RM","Responsible_RM")))))))</f>
        <v>#REF!</v>
      </c>
      <c r="AF809" s="13" t="str" cm="1">
        <f t="array" aca="1" ref="AF809" ca="1">IF($S809="","",INDIRECT("$Z"&amp;$S809))</f>
        <v/>
      </c>
      <c r="AG809" s="155"/>
      <c r="AH809" s="13" t="str" cm="1">
        <f t="array" aca="1" ref="AH809" ca="1">IFERROR(INDIRECT("$ag"&amp;S809),"")</f>
        <v/>
      </c>
      <c r="AI809" s="13" t="e" cm="1">
        <f t="array" aca="1" ref="AI809" ca="1">INDIRECT("O"&amp;S808)</f>
        <v>#REF!</v>
      </c>
      <c r="AJ809" s="13" t="str">
        <f>IF($I809="","",INDEX('Raw Material'!$A$1:$J$75,MATCH(I809,'Raw Material'!$A$1:$A$75,0),(MATCH(G809,'Raw Material'!$A$1:$J$1,0))))</f>
        <v/>
      </c>
      <c r="AK809" s="13" t="str">
        <f t="shared" si="324"/>
        <v>YANLIŞRM</v>
      </c>
      <c r="AL809" s="153" t="str">
        <f t="shared" si="325"/>
        <v/>
      </c>
    </row>
    <row r="810" spans="1:38" ht="16.5" customHeight="1">
      <c r="A810" s="160" t="str">
        <f>IF(B810="","",COUNTA($B$114:$B810))</f>
        <v/>
      </c>
      <c r="B810" s="164"/>
      <c r="C810" s="165"/>
      <c r="D810" s="183"/>
      <c r="E810" s="183"/>
      <c r="F810" s="172"/>
      <c r="G810" s="212"/>
      <c r="H810" s="206"/>
      <c r="I810" s="206"/>
      <c r="J810" s="206"/>
      <c r="K810" s="31"/>
      <c r="L810" s="177" t="str">
        <f t="shared" ref="L810" si="348">IF(R810="","",LEFT(R810,LEN(R810)-2))</f>
        <v/>
      </c>
      <c r="M810" s="177"/>
      <c r="N810" s="80"/>
      <c r="O810" s="184"/>
      <c r="P810" s="103"/>
      <c r="Q810" s="84" t="str">
        <f t="shared" si="326"/>
        <v/>
      </c>
      <c r="R810" s="159" t="str">
        <f t="shared" ref="R810" si="349">CONCATENATE($Q810,Q811,Q812,Q813,Q814,Q815,$Q816,$Q817,$Q818,$Q819,Q820,Q821)</f>
        <v/>
      </c>
      <c r="S810" s="28" t="str" cm="1">
        <f t="array" aca="1" ref="S810" ca="1">IF(INDIRECT("A"&amp;114+$U810)&lt;&gt;"",114+$U810,"")</f>
        <v/>
      </c>
      <c r="T810" s="28" t="str">
        <f t="shared" ca="1" si="327"/>
        <v>$B</v>
      </c>
      <c r="U810" s="29">
        <f t="shared" si="333"/>
        <v>696</v>
      </c>
      <c r="V810" s="29">
        <v>58.000000000004498</v>
      </c>
      <c r="W810" s="29">
        <f t="shared" si="338"/>
        <v>58</v>
      </c>
      <c r="X810" s="41" t="str" cm="1">
        <f t="array" aca="1" ref="X810" ca="1">IFERROR(INDEX('PC&amp;PD'!$A$1:$AP$15,ROW('PC&amp;PD'!$A$15),MATCH(INDIRECT(T810),'PC&amp;PD'!$A$1:$AP$1,0)),"")</f>
        <v/>
      </c>
      <c r="Y810" s="13" t="str">
        <f>IF(OR($N810="",$N810=0),"",IF($N810=$E$7,'Extracted info for SC'!$J$6,IF($N810=$D$26,'Extracted info for SC'!$J$7,IF($N810=$E$26,'Extracted info for SC'!$J$8,IF($N810=$F$26,'Extracted info for SC'!$J$9,IF($N810=$G$26,'Extracted info for SC'!$J$10,IF($N810=$H$26,'Extracted info for SC'!$J$11,IF($N810=$I$26,'Extracted info for SC'!$J$12,IF($N810=$J$26,'Extracted info for SC'!$J$13,IF($N810=$K$26,'Extracted info for SC'!$J$14,IF($N810=$L$26,'Extracted info for SC'!$J$15,IF($N810=$M$26,'Extracted info for SC'!$J$16,IF($N810=$N$26,'Extracted info for SC'!$J$17,IF($N810=$O$26,'Extracted info for SC'!$J$18,""))))))))))))))</f>
        <v/>
      </c>
      <c r="Z810" s="155" t="str">
        <f t="shared" ref="Z810" si="350">IFERROR(IF($F810="OCS 100","OCS (OCS 100)",IF($F810="OCS Blended","OCS (OCS Blended)",IF($F810="OCS (No Label)","OCS (No Label)",IF($F810="RCS 100","RCS (RCS 100)",IF($F810="RCS Blended","RCS (RCS Blended)",IF($F810="GRS","GRS (GRS)",IF($F810="GRS (No Label)", "GRS (No Label)",IF($F810="RDS","RDS (RDS)",IF($F810="RWS","RWS (RWS)",IF($F810="RAS","RAS (RAS)",IF($F810="RMS","RMS (RMS)",IF($F810="GOTS Organic","GOTS (Organic)",IF($F810="GOTS Made with organic","GOTS (Made with Organic)",IF($F810="GOTS Organic - in conversion","GOTS (Organic - In Conversion)",IF($F810="GOTS Made with organic - in conversion","GOTS (Made with Organic - In Conversion)",""))))))))))))))),"")</f>
        <v/>
      </c>
      <c r="AA810" s="13" t="str">
        <f t="shared" si="323"/>
        <v/>
      </c>
      <c r="AB810" s="155" t="str">
        <f t="shared" ref="AB810" si="351">IFERROR(IF($F810="OCS 100", "OCS_100",IF($F810="OCS Blended", "OCS_Blended",IF($F810="OCS (No Label)", "OCS_No_Label",IF($F810="RCS 100", "RCS_100",IF($F810="RCS Blended","RCS_Blended",IF($F810="GRS","GRS",IF($F810="GRS (No Label)", "GRS_No_Label",IF($F810="RDS","RDS",IF($F810="RWS","RWS",IF($F810="RMS","RMS",IF($F810="GOTS Organic","GOTS_Organic",IF($F810="GOTS Made with organic","GOTS_Made_with_organic",IF($F810="GOTS Organic - in conversion","GOTS_Organic_in_Conversion",IF($F810="GOTS Made with organic - in conversion","GOTS_Made_with_Organic_in_Conversion",IF($F810="RAS","RAS",""))))))))))))))),"")</f>
        <v/>
      </c>
      <c r="AC810" s="13" t="str">
        <f t="shared" ca="1" si="328"/>
        <v>$AB</v>
      </c>
      <c r="AD810" s="13" t="str" cm="1">
        <f t="array" aca="1" ref="AD810" ca="1">IFERROR(IF((LEFT(INDIRECT("$F"&amp;$S810),4))="GOTS",IF($G810="Organic","GOTS_Organic_raw",(IF($G810="Responsible","GOTS_Responsible",(IF($G810="No Attribute (Conventional)","GOTS_conventional",(IF($G810="Recycled Pre/Post-Consumer","GOTS_pre_post",(IF($G810="In-Conversion","GOTS_in_conversion",(IF($G810="Sustainably Sourced","Sustainably_sourced",""))))))))))),IF($G810="Organic","Organic",(IF($G810="Responsible","Responsible",(IF($G810="No Attribute (Conventional)","No_Attribute_Conventional",(IF($G810="Recycled Pre/Post-Consumer","Recycled_Pre_Post_Consumer",(IF($G810="In-Conversion","In_Conversion",(IF($G810="Recycled Pre-Consumer","Recycled_Pre_Consumer",(IF($G810="Recycled Post-Consumer","Recycled_Post_Consumer",(IF($G810="Sustainably Sourced","Sustainably_sourced","")))))))))))))))),"")</f>
        <v/>
      </c>
      <c r="AE810" s="13" t="e" cm="1">
        <f t="array" aca="1" ref="AE810" ca="1">IF(INDIRECT("$F"&amp;$S810)="","",IF(LEFT(INDIRECT("$F"&amp;$S810),3)="GRS","GRS_RCS_RM",IF((LEFT(INDIRECT("$F"&amp;$S810),3))="RCS","GRS_RCS_RM",IF(INDIRECT("$F"&amp;$S810)="OCS (No Label)","OCS_Conversion_RM",IF(LEFT(INDIRECT("$F"&amp;$S810),3)="OCS","OCS_RM",IF(RIGHT(INDIRECT("$F"&amp;$S810),10)="conversion","GOTS_RM_conversion",IF((LEFT(INDIRECT("$F"&amp;$S810),4))="GOTS","GOTS_RM","Responsible_RM")))))))</f>
        <v>#REF!</v>
      </c>
      <c r="AF810" s="13" t="str" cm="1">
        <f t="array" aca="1" ref="AF810" ca="1">IF($S810="","",INDIRECT("$Z"&amp;$S810))</f>
        <v/>
      </c>
      <c r="AG810" s="155" t="str">
        <f t="shared" si="347"/>
        <v/>
      </c>
      <c r="AH810" s="13" t="str" cm="1">
        <f t="array" aca="1" ref="AH810" ca="1">IFERROR(INDIRECT("$ag"&amp;S810),"")</f>
        <v/>
      </c>
      <c r="AI810" s="13" t="e" cm="1">
        <f t="array" aca="1" ref="AI810" ca="1">INDIRECT("O"&amp;S809)</f>
        <v>#REF!</v>
      </c>
      <c r="AJ810" s="13" t="str">
        <f>IF($I810="","",INDEX('Raw Material'!$A$1:$J$75,MATCH(I810,'Raw Material'!$A$1:$A$75,0),(MATCH(G810,'Raw Material'!$A$1:$J$1,0))))</f>
        <v/>
      </c>
      <c r="AK810" s="13" t="str">
        <f t="shared" si="324"/>
        <v>YANLIŞRM</v>
      </c>
      <c r="AL810" s="153" t="str">
        <f t="shared" si="325"/>
        <v/>
      </c>
    </row>
    <row r="811" spans="1:38" ht="16.5" customHeight="1">
      <c r="A811" s="161"/>
      <c r="B811" s="166"/>
      <c r="C811" s="167"/>
      <c r="D811" s="156"/>
      <c r="E811" s="156"/>
      <c r="F811" s="173"/>
      <c r="G811" s="181"/>
      <c r="H811" s="182"/>
      <c r="I811" s="182"/>
      <c r="J811" s="182"/>
      <c r="K811" s="32"/>
      <c r="L811" s="178"/>
      <c r="M811" s="178"/>
      <c r="N811" s="81"/>
      <c r="O811" s="185"/>
      <c r="P811" s="103"/>
      <c r="Q811" s="84" t="str">
        <f t="shared" si="326"/>
        <v/>
      </c>
      <c r="R811" s="159"/>
      <c r="S811" s="28" t="str" cm="1">
        <f t="array" aca="1" ref="S811" ca="1">IF(INDIRECT("A"&amp;114+$U811)&lt;&gt;"",114+$U811,"")</f>
        <v/>
      </c>
      <c r="T811" s="28" t="str">
        <f t="shared" ca="1" si="327"/>
        <v>$B</v>
      </c>
      <c r="U811" s="29">
        <f t="shared" si="333"/>
        <v>696</v>
      </c>
      <c r="V811" s="29">
        <v>58.083333333337798</v>
      </c>
      <c r="W811" s="29">
        <f t="shared" si="338"/>
        <v>58</v>
      </c>
      <c r="X811" s="41" t="str" cm="1">
        <f t="array" aca="1" ref="X811" ca="1">IFERROR(INDEX('PC&amp;PD'!$A$1:$AP$15,ROW('PC&amp;PD'!$A$15),MATCH(INDIRECT(T811),'PC&amp;PD'!$A$1:$AP$1,0)),"")</f>
        <v/>
      </c>
      <c r="Y811" s="13" t="str">
        <f>IF(OR($N811="",$N811=0),"",IF($N811=$E$7,'Extracted info for SC'!$J$6,IF($N811=$D$26,'Extracted info for SC'!$J$7,IF($N811=$E$26,'Extracted info for SC'!$J$8,IF($N811=$F$26,'Extracted info for SC'!$J$9,IF($N811=$G$26,'Extracted info for SC'!$J$10,IF($N811=$H$26,'Extracted info for SC'!$J$11,IF($N811=$I$26,'Extracted info for SC'!$J$12,IF($N811=$J$26,'Extracted info for SC'!$J$13,IF($N811=$K$26,'Extracted info for SC'!$J$14,IF($N811=$L$26,'Extracted info for SC'!$J$15,IF($N811=$M$26,'Extracted info for SC'!$J$16,IF($N811=$N$26,'Extracted info for SC'!$J$17,IF($N811=$O$26,'Extracted info for SC'!$J$18,""))))))))))))))</f>
        <v/>
      </c>
      <c r="Z811" s="155"/>
      <c r="AA811" s="13" t="str">
        <f t="shared" si="323"/>
        <v/>
      </c>
      <c r="AB811" s="155"/>
      <c r="AC811" s="13" t="str">
        <f t="shared" ca="1" si="328"/>
        <v>$AB</v>
      </c>
      <c r="AD811" s="13" t="str" cm="1">
        <f t="array" aca="1" ref="AD811" ca="1">IFERROR(IF((LEFT(INDIRECT("$F"&amp;$S811),4))="GOTS",IF($G811="Organic","GOTS_Organic_raw",(IF($G811="Responsible","GOTS_Responsible",(IF($G811="No Attribute (Conventional)","GOTS_conventional",(IF($G811="Recycled Pre/Post-Consumer","GOTS_pre_post",(IF($G811="In-Conversion","GOTS_in_conversion",(IF($G811="Sustainably Sourced","Sustainably_sourced",""))))))))))),IF($G811="Organic","Organic",(IF($G811="Responsible","Responsible",(IF($G811="No Attribute (Conventional)","No_Attribute_Conventional",(IF($G811="Recycled Pre/Post-Consumer","Recycled_Pre_Post_Consumer",(IF($G811="In-Conversion","In_Conversion",(IF($G811="Recycled Pre-Consumer","Recycled_Pre_Consumer",(IF($G811="Recycled Post-Consumer","Recycled_Post_Consumer",(IF($G811="Sustainably Sourced","Sustainably_sourced","")))))))))))))))),"")</f>
        <v/>
      </c>
      <c r="AE811" s="13" t="e" cm="1">
        <f t="array" aca="1" ref="AE811" ca="1">IF(INDIRECT("$F"&amp;$S811)="","",IF(LEFT(INDIRECT("$F"&amp;$S811),3)="GRS","GRS_RCS_RM",IF((LEFT(INDIRECT("$F"&amp;$S811),3))="RCS","GRS_RCS_RM",IF(INDIRECT("$F"&amp;$S811)="OCS (No Label)","OCS_Conversion_RM",IF(LEFT(INDIRECT("$F"&amp;$S811),3)="OCS","OCS_RM",IF(RIGHT(INDIRECT("$F"&amp;$S811),10)="conversion","GOTS_RM_conversion",IF((LEFT(INDIRECT("$F"&amp;$S811),4))="GOTS","GOTS_RM","Responsible_RM")))))))</f>
        <v>#REF!</v>
      </c>
      <c r="AF811" s="13" t="str" cm="1">
        <f t="array" aca="1" ref="AF811" ca="1">IF($S811="","",INDIRECT("$Z"&amp;$S811))</f>
        <v/>
      </c>
      <c r="AG811" s="155"/>
      <c r="AH811" s="13" t="str" cm="1">
        <f t="array" aca="1" ref="AH811" ca="1">IFERROR(INDIRECT("$ag"&amp;S811),"")</f>
        <v/>
      </c>
      <c r="AI811" s="13" t="e" cm="1">
        <f t="array" aca="1" ref="AI811" ca="1">INDIRECT("O"&amp;S810)</f>
        <v>#REF!</v>
      </c>
      <c r="AJ811" s="13" t="str">
        <f>IF($I811="","",INDEX('Raw Material'!$A$1:$J$75,MATCH(I811,'Raw Material'!$A$1:$A$75,0),(MATCH(G811,'Raw Material'!$A$1:$J$1,0))))</f>
        <v/>
      </c>
      <c r="AK811" s="13" t="str">
        <f t="shared" si="324"/>
        <v>YANLIŞRM</v>
      </c>
      <c r="AL811" s="153" t="str">
        <f t="shared" si="325"/>
        <v/>
      </c>
    </row>
    <row r="812" spans="1:38" ht="16.5" customHeight="1">
      <c r="A812" s="161"/>
      <c r="B812" s="166"/>
      <c r="C812" s="167"/>
      <c r="D812" s="156"/>
      <c r="E812" s="156"/>
      <c r="F812" s="173"/>
      <c r="G812" s="181"/>
      <c r="H812" s="182"/>
      <c r="I812" s="182"/>
      <c r="J812" s="182"/>
      <c r="K812" s="32"/>
      <c r="L812" s="178"/>
      <c r="M812" s="178"/>
      <c r="N812" s="81"/>
      <c r="O812" s="185"/>
      <c r="P812" s="103"/>
      <c r="Q812" s="84" t="str">
        <f t="shared" si="326"/>
        <v/>
      </c>
      <c r="R812" s="159"/>
      <c r="S812" s="28" t="str" cm="1">
        <f t="array" aca="1" ref="S812" ca="1">IF(INDIRECT("A"&amp;114+$U812)&lt;&gt;"",114+$U812,"")</f>
        <v/>
      </c>
      <c r="T812" s="28" t="str">
        <f t="shared" ca="1" si="327"/>
        <v>$B</v>
      </c>
      <c r="U812" s="29">
        <f t="shared" si="333"/>
        <v>696</v>
      </c>
      <c r="V812" s="29">
        <v>58.166666666671198</v>
      </c>
      <c r="W812" s="29">
        <f t="shared" si="338"/>
        <v>58</v>
      </c>
      <c r="X812" s="41" t="str" cm="1">
        <f t="array" aca="1" ref="X812" ca="1">IFERROR(INDEX('PC&amp;PD'!$A$1:$AP$15,ROW('PC&amp;PD'!$A$15),MATCH(INDIRECT(T812),'PC&amp;PD'!$A$1:$AP$1,0)),"")</f>
        <v/>
      </c>
      <c r="Y812" s="13" t="str">
        <f>IF(OR($N812="",$N812=0),"",IF($N812=$E$7,'Extracted info for SC'!$J$6,IF($N812=$D$26,'Extracted info for SC'!$J$7,IF($N812=$E$26,'Extracted info for SC'!$J$8,IF($N812=$F$26,'Extracted info for SC'!$J$9,IF($N812=$G$26,'Extracted info for SC'!$J$10,IF($N812=$H$26,'Extracted info for SC'!$J$11,IF($N812=$I$26,'Extracted info for SC'!$J$12,IF($N812=$J$26,'Extracted info for SC'!$J$13,IF($N812=$K$26,'Extracted info for SC'!$J$14,IF($N812=$L$26,'Extracted info for SC'!$J$15,IF($N812=$M$26,'Extracted info for SC'!$J$16,IF($N812=$N$26,'Extracted info for SC'!$J$17,IF($N812=$O$26,'Extracted info for SC'!$J$18,""))))))))))))))</f>
        <v/>
      </c>
      <c r="Z812" s="155"/>
      <c r="AA812" s="13" t="str">
        <f t="shared" si="323"/>
        <v/>
      </c>
      <c r="AB812" s="155"/>
      <c r="AC812" s="13" t="str">
        <f t="shared" ca="1" si="328"/>
        <v>$AB</v>
      </c>
      <c r="AD812" s="13" t="str" cm="1">
        <f t="array" aca="1" ref="AD812" ca="1">IFERROR(IF((LEFT(INDIRECT("$F"&amp;$S812),4))="GOTS",IF($G812="Organic","GOTS_Organic_raw",(IF($G812="Responsible","GOTS_Responsible",(IF($G812="No Attribute (Conventional)","GOTS_conventional",(IF($G812="Recycled Pre/Post-Consumer","GOTS_pre_post",(IF($G812="In-Conversion","GOTS_in_conversion",(IF($G812="Sustainably Sourced","Sustainably_sourced",""))))))))))),IF($G812="Organic","Organic",(IF($G812="Responsible","Responsible",(IF($G812="No Attribute (Conventional)","No_Attribute_Conventional",(IF($G812="Recycled Pre/Post-Consumer","Recycled_Pre_Post_Consumer",(IF($G812="In-Conversion","In_Conversion",(IF($G812="Recycled Pre-Consumer","Recycled_Pre_Consumer",(IF($G812="Recycled Post-Consumer","Recycled_Post_Consumer",(IF($G812="Sustainably Sourced","Sustainably_sourced","")))))))))))))))),"")</f>
        <v/>
      </c>
      <c r="AE812" s="13" t="e" cm="1">
        <f t="array" aca="1" ref="AE812" ca="1">IF(INDIRECT("$F"&amp;$S812)="","",IF(LEFT(INDIRECT("$F"&amp;$S812),3)="GRS","GRS_RCS_RM",IF((LEFT(INDIRECT("$F"&amp;$S812),3))="RCS","GRS_RCS_RM",IF(INDIRECT("$F"&amp;$S812)="OCS (No Label)","OCS_Conversion_RM",IF(LEFT(INDIRECT("$F"&amp;$S812),3)="OCS","OCS_RM",IF(RIGHT(INDIRECT("$F"&amp;$S812),10)="conversion","GOTS_RM_conversion",IF((LEFT(INDIRECT("$F"&amp;$S812),4))="GOTS","GOTS_RM","Responsible_RM")))))))</f>
        <v>#REF!</v>
      </c>
      <c r="AF812" s="13" t="str" cm="1">
        <f t="array" aca="1" ref="AF812" ca="1">IF($S812="","",INDIRECT("$Z"&amp;$S812))</f>
        <v/>
      </c>
      <c r="AG812" s="155"/>
      <c r="AH812" s="13" t="str" cm="1">
        <f t="array" aca="1" ref="AH812" ca="1">IFERROR(INDIRECT("$ag"&amp;S812),"")</f>
        <v/>
      </c>
      <c r="AI812" s="13" t="e" cm="1">
        <f t="array" aca="1" ref="AI812" ca="1">INDIRECT("O"&amp;S811)</f>
        <v>#REF!</v>
      </c>
      <c r="AJ812" s="13" t="str">
        <f>IF($I812="","",INDEX('Raw Material'!$A$1:$J$75,MATCH(I812,'Raw Material'!$A$1:$A$75,0),(MATCH(G812,'Raw Material'!$A$1:$J$1,0))))</f>
        <v/>
      </c>
      <c r="AK812" s="13" t="str">
        <f t="shared" si="324"/>
        <v>YANLIŞRM</v>
      </c>
      <c r="AL812" s="153" t="str">
        <f t="shared" si="325"/>
        <v/>
      </c>
    </row>
    <row r="813" spans="1:38" ht="16.5" customHeight="1">
      <c r="A813" s="161"/>
      <c r="B813" s="166"/>
      <c r="C813" s="167"/>
      <c r="D813" s="156"/>
      <c r="E813" s="156"/>
      <c r="F813" s="174"/>
      <c r="G813" s="181"/>
      <c r="H813" s="182"/>
      <c r="I813" s="182"/>
      <c r="J813" s="182"/>
      <c r="K813" s="32"/>
      <c r="L813" s="178"/>
      <c r="M813" s="178"/>
      <c r="N813" s="81"/>
      <c r="O813" s="185"/>
      <c r="P813" s="103"/>
      <c r="Q813" s="84" t="str">
        <f t="shared" si="326"/>
        <v/>
      </c>
      <c r="R813" s="159"/>
      <c r="S813" s="28" t="str" cm="1">
        <f t="array" aca="1" ref="S813" ca="1">IF(INDIRECT("A"&amp;114+$U813)&lt;&gt;"",114+$U813,"")</f>
        <v/>
      </c>
      <c r="T813" s="28" t="str">
        <f t="shared" ca="1" si="327"/>
        <v>$B</v>
      </c>
      <c r="U813" s="29">
        <f t="shared" si="333"/>
        <v>696</v>
      </c>
      <c r="V813" s="29">
        <v>58.250000000004498</v>
      </c>
      <c r="W813" s="29">
        <f t="shared" si="338"/>
        <v>58</v>
      </c>
      <c r="X813" s="41" t="str" cm="1">
        <f t="array" aca="1" ref="X813" ca="1">IFERROR(INDEX('PC&amp;PD'!$A$1:$AP$15,ROW('PC&amp;PD'!$A$15),MATCH(INDIRECT(T813),'PC&amp;PD'!$A$1:$AP$1,0)),"")</f>
        <v/>
      </c>
      <c r="Y813" s="13" t="str">
        <f>IF(OR($N813="",$N813=0),"",IF($N813=$E$7,'Extracted info for SC'!$J$6,IF($N813=$D$26,'Extracted info for SC'!$J$7,IF($N813=$E$26,'Extracted info for SC'!$J$8,IF($N813=$F$26,'Extracted info for SC'!$J$9,IF($N813=$G$26,'Extracted info for SC'!$J$10,IF($N813=$H$26,'Extracted info for SC'!$J$11,IF($N813=$I$26,'Extracted info for SC'!$J$12,IF($N813=$J$26,'Extracted info for SC'!$J$13,IF($N813=$K$26,'Extracted info for SC'!$J$14,IF($N813=$L$26,'Extracted info for SC'!$J$15,IF($N813=$M$26,'Extracted info for SC'!$J$16,IF($N813=$N$26,'Extracted info for SC'!$J$17,IF($N813=$O$26,'Extracted info for SC'!$J$18,""))))))))))))))</f>
        <v/>
      </c>
      <c r="Z813" s="155"/>
      <c r="AA813" s="13" t="str">
        <f t="shared" si="323"/>
        <v/>
      </c>
      <c r="AB813" s="155"/>
      <c r="AC813" s="13" t="str">
        <f t="shared" ca="1" si="328"/>
        <v>$AB</v>
      </c>
      <c r="AD813" s="13" t="str" cm="1">
        <f t="array" aca="1" ref="AD813" ca="1">IFERROR(IF((LEFT(INDIRECT("$F"&amp;$S813),4))="GOTS",IF($G813="Organic","GOTS_Organic_raw",(IF($G813="Responsible","GOTS_Responsible",(IF($G813="No Attribute (Conventional)","GOTS_conventional",(IF($G813="Recycled Pre/Post-Consumer","GOTS_pre_post",(IF($G813="In-Conversion","GOTS_in_conversion",(IF($G813="Sustainably Sourced","Sustainably_sourced",""))))))))))),IF($G813="Organic","Organic",(IF($G813="Responsible","Responsible",(IF($G813="No Attribute (Conventional)","No_Attribute_Conventional",(IF($G813="Recycled Pre/Post-Consumer","Recycled_Pre_Post_Consumer",(IF($G813="In-Conversion","In_Conversion",(IF($G813="Recycled Pre-Consumer","Recycled_Pre_Consumer",(IF($G813="Recycled Post-Consumer","Recycled_Post_Consumer",(IF($G813="Sustainably Sourced","Sustainably_sourced","")))))))))))))))),"")</f>
        <v/>
      </c>
      <c r="AE813" s="13" t="e" cm="1">
        <f t="array" aca="1" ref="AE813" ca="1">IF(INDIRECT("$F"&amp;$S813)="","",IF(LEFT(INDIRECT("$F"&amp;$S813),3)="GRS","GRS_RCS_RM",IF((LEFT(INDIRECT("$F"&amp;$S813),3))="RCS","GRS_RCS_RM",IF(INDIRECT("$F"&amp;$S813)="OCS (No Label)","OCS_Conversion_RM",IF(LEFT(INDIRECT("$F"&amp;$S813),3)="OCS","OCS_RM",IF(RIGHT(INDIRECT("$F"&amp;$S813),10)="conversion","GOTS_RM_conversion",IF((LEFT(INDIRECT("$F"&amp;$S813),4))="GOTS","GOTS_RM","Responsible_RM")))))))</f>
        <v>#REF!</v>
      </c>
      <c r="AF813" s="13" t="str" cm="1">
        <f t="array" aca="1" ref="AF813" ca="1">IF($S813="","",INDIRECT("$Z"&amp;$S813))</f>
        <v/>
      </c>
      <c r="AG813" s="155"/>
      <c r="AH813" s="13" t="str" cm="1">
        <f t="array" aca="1" ref="AH813" ca="1">IFERROR(INDIRECT("$ag"&amp;S813),"")</f>
        <v/>
      </c>
      <c r="AI813" s="13" t="e" cm="1">
        <f t="array" aca="1" ref="AI813" ca="1">INDIRECT("O"&amp;S812)</f>
        <v>#REF!</v>
      </c>
      <c r="AJ813" s="13" t="str">
        <f>IF($I813="","",INDEX('Raw Material'!$A$1:$J$75,MATCH(I813,'Raw Material'!$A$1:$A$75,0),(MATCH(G813,'Raw Material'!$A$1:$J$1,0))))</f>
        <v/>
      </c>
      <c r="AK813" s="13" t="str">
        <f t="shared" si="324"/>
        <v>YANLIŞRM</v>
      </c>
      <c r="AL813" s="153" t="str">
        <f t="shared" si="325"/>
        <v/>
      </c>
    </row>
    <row r="814" spans="1:38" ht="16.5" customHeight="1">
      <c r="A814" s="161"/>
      <c r="B814" s="166"/>
      <c r="C814" s="167"/>
      <c r="D814" s="156"/>
      <c r="E814" s="156"/>
      <c r="F814" s="174"/>
      <c r="G814" s="181"/>
      <c r="H814" s="182"/>
      <c r="I814" s="182"/>
      <c r="J814" s="182"/>
      <c r="K814" s="32"/>
      <c r="L814" s="178"/>
      <c r="M814" s="178"/>
      <c r="N814" s="81"/>
      <c r="O814" s="185"/>
      <c r="P814" s="103"/>
      <c r="Q814" s="84" t="str">
        <f t="shared" si="326"/>
        <v/>
      </c>
      <c r="R814" s="159"/>
      <c r="S814" s="28" t="str" cm="1">
        <f t="array" aca="1" ref="S814" ca="1">IF(INDIRECT("A"&amp;114+$U814)&lt;&gt;"",114+$U814,"")</f>
        <v/>
      </c>
      <c r="T814" s="28" t="str">
        <f t="shared" ca="1" si="327"/>
        <v>$B</v>
      </c>
      <c r="U814" s="29">
        <f t="shared" si="333"/>
        <v>696</v>
      </c>
      <c r="V814" s="29">
        <v>58.333333333337897</v>
      </c>
      <c r="W814" s="29">
        <f t="shared" si="338"/>
        <v>58</v>
      </c>
      <c r="X814" s="41" t="str" cm="1">
        <f t="array" aca="1" ref="X814" ca="1">IFERROR(INDEX('PC&amp;PD'!$A$1:$AP$15,ROW('PC&amp;PD'!$A$15),MATCH(INDIRECT(T814),'PC&amp;PD'!$A$1:$AP$1,0)),"")</f>
        <v/>
      </c>
      <c r="Y814" s="13" t="str">
        <f>IF(OR($N814="",$N814=0),"",IF($N814=$E$7,'Extracted info for SC'!$J$6,IF($N814=$D$26,'Extracted info for SC'!$J$7,IF($N814=$E$26,'Extracted info for SC'!$J$8,IF($N814=$F$26,'Extracted info for SC'!$J$9,IF($N814=$G$26,'Extracted info for SC'!$J$10,IF($N814=$H$26,'Extracted info for SC'!$J$11,IF($N814=$I$26,'Extracted info for SC'!$J$12,IF($N814=$J$26,'Extracted info for SC'!$J$13,IF($N814=$K$26,'Extracted info for SC'!$J$14,IF($N814=$L$26,'Extracted info for SC'!$J$15,IF($N814=$M$26,'Extracted info for SC'!$J$16,IF($N814=$N$26,'Extracted info for SC'!$J$17,IF($N814=$O$26,'Extracted info for SC'!$J$18,""))))))))))))))</f>
        <v/>
      </c>
      <c r="Z814" s="155"/>
      <c r="AA814" s="13" t="str">
        <f t="shared" si="323"/>
        <v/>
      </c>
      <c r="AB814" s="155"/>
      <c r="AC814" s="13" t="str">
        <f t="shared" ca="1" si="328"/>
        <v>$AB</v>
      </c>
      <c r="AD814" s="13" t="str" cm="1">
        <f t="array" aca="1" ref="AD814" ca="1">IFERROR(IF((LEFT(INDIRECT("$F"&amp;$S814),4))="GOTS",IF($G814="Organic","GOTS_Organic_raw",(IF($G814="Responsible","GOTS_Responsible",(IF($G814="No Attribute (Conventional)","GOTS_conventional",(IF($G814="Recycled Pre/Post-Consumer","GOTS_pre_post",(IF($G814="In-Conversion","GOTS_in_conversion",(IF($G814="Sustainably Sourced","Sustainably_sourced",""))))))))))),IF($G814="Organic","Organic",(IF($G814="Responsible","Responsible",(IF($G814="No Attribute (Conventional)","No_Attribute_Conventional",(IF($G814="Recycled Pre/Post-Consumer","Recycled_Pre_Post_Consumer",(IF($G814="In-Conversion","In_Conversion",(IF($G814="Recycled Pre-Consumer","Recycled_Pre_Consumer",(IF($G814="Recycled Post-Consumer","Recycled_Post_Consumer",(IF($G814="Sustainably Sourced","Sustainably_sourced","")))))))))))))))),"")</f>
        <v/>
      </c>
      <c r="AE814" s="13" t="e" cm="1">
        <f t="array" aca="1" ref="AE814" ca="1">IF(INDIRECT("$F"&amp;$S814)="","",IF(LEFT(INDIRECT("$F"&amp;$S814),3)="GRS","GRS_RCS_RM",IF((LEFT(INDIRECT("$F"&amp;$S814),3))="RCS","GRS_RCS_RM",IF(INDIRECT("$F"&amp;$S814)="OCS (No Label)","OCS_Conversion_RM",IF(LEFT(INDIRECT("$F"&amp;$S814),3)="OCS","OCS_RM",IF(RIGHT(INDIRECT("$F"&amp;$S814),10)="conversion","GOTS_RM_conversion",IF((LEFT(INDIRECT("$F"&amp;$S814),4))="GOTS","GOTS_RM","Responsible_RM")))))))</f>
        <v>#REF!</v>
      </c>
      <c r="AF814" s="13" t="str" cm="1">
        <f t="array" aca="1" ref="AF814" ca="1">IF($S814="","",INDIRECT("$Z"&amp;$S814))</f>
        <v/>
      </c>
      <c r="AG814" s="155"/>
      <c r="AH814" s="13" t="str" cm="1">
        <f t="array" aca="1" ref="AH814" ca="1">IFERROR(INDIRECT("$ag"&amp;S814),"")</f>
        <v/>
      </c>
      <c r="AI814" s="13" t="e" cm="1">
        <f t="array" aca="1" ref="AI814" ca="1">INDIRECT("O"&amp;S813)</f>
        <v>#REF!</v>
      </c>
      <c r="AJ814" s="13" t="str">
        <f>IF($I814="","",INDEX('Raw Material'!$A$1:$J$75,MATCH(I814,'Raw Material'!$A$1:$A$75,0),(MATCH(G814,'Raw Material'!$A$1:$J$1,0))))</f>
        <v/>
      </c>
      <c r="AK814" s="13" t="str">
        <f t="shared" si="324"/>
        <v>YANLIŞRM</v>
      </c>
      <c r="AL814" s="153" t="str">
        <f t="shared" si="325"/>
        <v/>
      </c>
    </row>
    <row r="815" spans="1:38" ht="16.5" customHeight="1">
      <c r="A815" s="161"/>
      <c r="B815" s="166"/>
      <c r="C815" s="167"/>
      <c r="D815" s="156"/>
      <c r="E815" s="156"/>
      <c r="F815" s="174"/>
      <c r="G815" s="181"/>
      <c r="H815" s="182"/>
      <c r="I815" s="182"/>
      <c r="J815" s="182"/>
      <c r="K815" s="32"/>
      <c r="L815" s="178"/>
      <c r="M815" s="178"/>
      <c r="N815" s="81"/>
      <c r="O815" s="185"/>
      <c r="P815" s="103"/>
      <c r="Q815" s="84" t="str">
        <f t="shared" si="326"/>
        <v/>
      </c>
      <c r="R815" s="159"/>
      <c r="S815" s="28" t="str" cm="1">
        <f t="array" aca="1" ref="S815" ca="1">IF(INDIRECT("A"&amp;114+$U815)&lt;&gt;"",114+$U815,"")</f>
        <v/>
      </c>
      <c r="T815" s="28" t="str">
        <f t="shared" ca="1" si="327"/>
        <v>$B</v>
      </c>
      <c r="U815" s="29">
        <f t="shared" si="333"/>
        <v>696</v>
      </c>
      <c r="V815" s="29">
        <v>58.416666666671198</v>
      </c>
      <c r="W815" s="29">
        <f t="shared" si="338"/>
        <v>58</v>
      </c>
      <c r="X815" s="41" t="str" cm="1">
        <f t="array" aca="1" ref="X815" ca="1">IFERROR(INDEX('PC&amp;PD'!$A$1:$AP$15,ROW('PC&amp;PD'!$A$15),MATCH(INDIRECT(T815),'PC&amp;PD'!$A$1:$AP$1,0)),"")</f>
        <v/>
      </c>
      <c r="Y815" s="13" t="str">
        <f>IF(OR($N815="",$N815=0),"",IF($N815=$E$7,'Extracted info for SC'!$J$6,IF($N815=$D$26,'Extracted info for SC'!$J$7,IF($N815=$E$26,'Extracted info for SC'!$J$8,IF($N815=$F$26,'Extracted info for SC'!$J$9,IF($N815=$G$26,'Extracted info for SC'!$J$10,IF($N815=$H$26,'Extracted info for SC'!$J$11,IF($N815=$I$26,'Extracted info for SC'!$J$12,IF($N815=$J$26,'Extracted info for SC'!$J$13,IF($N815=$K$26,'Extracted info for SC'!$J$14,IF($N815=$L$26,'Extracted info for SC'!$J$15,IF($N815=$M$26,'Extracted info for SC'!$J$16,IF($N815=$N$26,'Extracted info for SC'!$J$17,IF($N815=$O$26,'Extracted info for SC'!$J$18,""))))))))))))))</f>
        <v/>
      </c>
      <c r="Z815" s="155"/>
      <c r="AA815" s="13" t="str">
        <f t="shared" si="323"/>
        <v/>
      </c>
      <c r="AB815" s="155"/>
      <c r="AC815" s="13" t="str">
        <f t="shared" ca="1" si="328"/>
        <v>$AB</v>
      </c>
      <c r="AD815" s="13" t="str" cm="1">
        <f t="array" aca="1" ref="AD815" ca="1">IFERROR(IF((LEFT(INDIRECT("$F"&amp;$S815),4))="GOTS",IF($G815="Organic","GOTS_Organic_raw",(IF($G815="Responsible","GOTS_Responsible",(IF($G815="No Attribute (Conventional)","GOTS_conventional",(IF($G815="Recycled Pre/Post-Consumer","GOTS_pre_post",(IF($G815="In-Conversion","GOTS_in_conversion",(IF($G815="Sustainably Sourced","Sustainably_sourced",""))))))))))),IF($G815="Organic","Organic",(IF($G815="Responsible","Responsible",(IF($G815="No Attribute (Conventional)","No_Attribute_Conventional",(IF($G815="Recycled Pre/Post-Consumer","Recycled_Pre_Post_Consumer",(IF($G815="In-Conversion","In_Conversion",(IF($G815="Recycled Pre-Consumer","Recycled_Pre_Consumer",(IF($G815="Recycled Post-Consumer","Recycled_Post_Consumer",(IF($G815="Sustainably Sourced","Sustainably_sourced","")))))))))))))))),"")</f>
        <v/>
      </c>
      <c r="AE815" s="13" t="e" cm="1">
        <f t="array" aca="1" ref="AE815" ca="1">IF(INDIRECT("$F"&amp;$S815)="","",IF(LEFT(INDIRECT("$F"&amp;$S815),3)="GRS","GRS_RCS_RM",IF((LEFT(INDIRECT("$F"&amp;$S815),3))="RCS","GRS_RCS_RM",IF(INDIRECT("$F"&amp;$S815)="OCS (No Label)","OCS_Conversion_RM",IF(LEFT(INDIRECT("$F"&amp;$S815),3)="OCS","OCS_RM",IF(RIGHT(INDIRECT("$F"&amp;$S815),10)="conversion","GOTS_RM_conversion",IF((LEFT(INDIRECT("$F"&amp;$S815),4))="GOTS","GOTS_RM","Responsible_RM")))))))</f>
        <v>#REF!</v>
      </c>
      <c r="AF815" s="13" t="str" cm="1">
        <f t="array" aca="1" ref="AF815" ca="1">IF($S815="","",INDIRECT("$Z"&amp;$S815))</f>
        <v/>
      </c>
      <c r="AG815" s="155"/>
      <c r="AH815" s="13" t="str" cm="1">
        <f t="array" aca="1" ref="AH815" ca="1">IFERROR(INDIRECT("$ag"&amp;S815),"")</f>
        <v/>
      </c>
      <c r="AI815" s="13" t="e" cm="1">
        <f t="array" aca="1" ref="AI815" ca="1">INDIRECT("O"&amp;S814)</f>
        <v>#REF!</v>
      </c>
      <c r="AJ815" s="13" t="str">
        <f>IF($I815="","",INDEX('Raw Material'!$A$1:$J$75,MATCH(I815,'Raw Material'!$A$1:$A$75,0),(MATCH(G815,'Raw Material'!$A$1:$J$1,0))))</f>
        <v/>
      </c>
      <c r="AK815" s="13" t="str">
        <f t="shared" si="324"/>
        <v>YANLIŞRM</v>
      </c>
      <c r="AL815" s="153" t="str">
        <f t="shared" si="325"/>
        <v/>
      </c>
    </row>
    <row r="816" spans="1:38" ht="16.5" customHeight="1">
      <c r="A816" s="162"/>
      <c r="B816" s="168"/>
      <c r="C816" s="169"/>
      <c r="D816" s="156"/>
      <c r="E816" s="156"/>
      <c r="F816" s="175"/>
      <c r="G816" s="181"/>
      <c r="H816" s="182"/>
      <c r="I816" s="182"/>
      <c r="J816" s="182"/>
      <c r="K816" s="32"/>
      <c r="L816" s="179"/>
      <c r="M816" s="179"/>
      <c r="N816" s="81"/>
      <c r="O816" s="185"/>
      <c r="P816" s="103"/>
      <c r="Q816" s="84" t="str">
        <f t="shared" si="326"/>
        <v/>
      </c>
      <c r="R816" s="159"/>
      <c r="S816" s="28" t="str" cm="1">
        <f t="array" aca="1" ref="S816" ca="1">IF(INDIRECT("A"&amp;114+$U816)&lt;&gt;"",114+$U816,"")</f>
        <v/>
      </c>
      <c r="T816" s="28" t="str">
        <f t="shared" ca="1" si="327"/>
        <v>$B</v>
      </c>
      <c r="U816" s="29">
        <f t="shared" si="333"/>
        <v>696</v>
      </c>
      <c r="V816" s="29">
        <v>58.500000000004498</v>
      </c>
      <c r="W816" s="29">
        <f t="shared" si="338"/>
        <v>58</v>
      </c>
      <c r="X816" s="41" t="str" cm="1">
        <f t="array" aca="1" ref="X816" ca="1">IFERROR(INDEX('PC&amp;PD'!$A$1:$AP$15,ROW('PC&amp;PD'!$A$15),MATCH(INDIRECT(T816),'PC&amp;PD'!$A$1:$AP$1,0)),"")</f>
        <v/>
      </c>
      <c r="Y816" s="13" t="str">
        <f>IF(OR($N816="",$N816=0),"",IF($N816=$E$7,'Extracted info for SC'!$J$6,IF($N816=$D$26,'Extracted info for SC'!$J$7,IF($N816=$E$26,'Extracted info for SC'!$J$8,IF($N816=$F$26,'Extracted info for SC'!$J$9,IF($N816=$G$26,'Extracted info for SC'!$J$10,IF($N816=$H$26,'Extracted info for SC'!$J$11,IF($N816=$I$26,'Extracted info for SC'!$J$12,IF($N816=$J$26,'Extracted info for SC'!$J$13,IF($N816=$K$26,'Extracted info for SC'!$J$14,IF($N816=$L$26,'Extracted info for SC'!$J$15,IF($N816=$M$26,'Extracted info for SC'!$J$16,IF($N816=$N$26,'Extracted info for SC'!$J$17,IF($N816=$O$26,'Extracted info for SC'!$J$18,""))))))))))))))</f>
        <v/>
      </c>
      <c r="Z816" s="155"/>
      <c r="AA816" s="13" t="str">
        <f t="shared" si="323"/>
        <v/>
      </c>
      <c r="AB816" s="155"/>
      <c r="AC816" s="13" t="str">
        <f t="shared" ca="1" si="328"/>
        <v>$AB</v>
      </c>
      <c r="AD816" s="13" t="str" cm="1">
        <f t="array" aca="1" ref="AD816" ca="1">IFERROR(IF((LEFT(INDIRECT("$F"&amp;$S816),4))="GOTS",IF($G816="Organic","GOTS_Organic_raw",(IF($G816="Responsible","GOTS_Responsible",(IF($G816="No Attribute (Conventional)","GOTS_conventional",(IF($G816="Recycled Pre/Post-Consumer","GOTS_pre_post",(IF($G816="In-Conversion","GOTS_in_conversion",(IF($G816="Sustainably Sourced","Sustainably_sourced",""))))))))))),IF($G816="Organic","Organic",(IF($G816="Responsible","Responsible",(IF($G816="No Attribute (Conventional)","No_Attribute_Conventional",(IF($G816="Recycled Pre/Post-Consumer","Recycled_Pre_Post_Consumer",(IF($G816="In-Conversion","In_Conversion",(IF($G816="Recycled Pre-Consumer","Recycled_Pre_Consumer",(IF($G816="Recycled Post-Consumer","Recycled_Post_Consumer",(IF($G816="Sustainably Sourced","Sustainably_sourced","")))))))))))))))),"")</f>
        <v/>
      </c>
      <c r="AE816" s="13" t="e" cm="1">
        <f t="array" aca="1" ref="AE816" ca="1">IF(INDIRECT("$F"&amp;$S816)="","",IF(LEFT(INDIRECT("$F"&amp;$S816),3)="GRS","GRS_RCS_RM",IF((LEFT(INDIRECT("$F"&amp;$S816),3))="RCS","GRS_RCS_RM",IF(INDIRECT("$F"&amp;$S816)="OCS (No Label)","OCS_Conversion_RM",IF(LEFT(INDIRECT("$F"&amp;$S816),3)="OCS","OCS_RM",IF(RIGHT(INDIRECT("$F"&amp;$S816),10)="conversion","GOTS_RM_conversion",IF((LEFT(INDIRECT("$F"&amp;$S816),4))="GOTS","GOTS_RM","Responsible_RM")))))))</f>
        <v>#REF!</v>
      </c>
      <c r="AF816" s="13" t="str" cm="1">
        <f t="array" aca="1" ref="AF816" ca="1">IF($S816="","",INDIRECT("$Z"&amp;$S816))</f>
        <v/>
      </c>
      <c r="AG816" s="155"/>
      <c r="AH816" s="13" t="str" cm="1">
        <f t="array" aca="1" ref="AH816" ca="1">IFERROR(INDIRECT("$ag"&amp;S816),"")</f>
        <v/>
      </c>
      <c r="AI816" s="13" t="e" cm="1">
        <f t="array" aca="1" ref="AI816" ca="1">INDIRECT("O"&amp;S815)</f>
        <v>#REF!</v>
      </c>
      <c r="AJ816" s="13" t="str">
        <f>IF($I816="","",INDEX('Raw Material'!$A$1:$J$75,MATCH(I816,'Raw Material'!$A$1:$A$75,0),(MATCH(G816,'Raw Material'!$A$1:$J$1,0))))</f>
        <v/>
      </c>
      <c r="AK816" s="13" t="str">
        <f t="shared" si="324"/>
        <v>YANLIŞRM</v>
      </c>
      <c r="AL816" s="153" t="str">
        <f t="shared" si="325"/>
        <v/>
      </c>
    </row>
    <row r="817" spans="1:38" ht="16.5" customHeight="1">
      <c r="A817" s="162"/>
      <c r="B817" s="168"/>
      <c r="C817" s="169"/>
      <c r="D817" s="156"/>
      <c r="E817" s="156"/>
      <c r="F817" s="175"/>
      <c r="G817" s="181"/>
      <c r="H817" s="182"/>
      <c r="I817" s="182"/>
      <c r="J817" s="182"/>
      <c r="K817" s="32"/>
      <c r="L817" s="179"/>
      <c r="M817" s="179"/>
      <c r="N817" s="81"/>
      <c r="O817" s="185"/>
      <c r="P817" s="103"/>
      <c r="Q817" s="84" t="str">
        <f t="shared" si="326"/>
        <v/>
      </c>
      <c r="R817" s="159"/>
      <c r="S817" s="28" t="str" cm="1">
        <f t="array" aca="1" ref="S817" ca="1">IF(INDIRECT("A"&amp;114+$U817)&lt;&gt;"",114+$U817,"")</f>
        <v/>
      </c>
      <c r="T817" s="28" t="str">
        <f t="shared" ca="1" si="327"/>
        <v>$B</v>
      </c>
      <c r="U817" s="29">
        <f t="shared" si="333"/>
        <v>696</v>
      </c>
      <c r="V817" s="29">
        <v>58.583333333337897</v>
      </c>
      <c r="W817" s="29">
        <f t="shared" si="338"/>
        <v>58</v>
      </c>
      <c r="X817" s="41" t="str" cm="1">
        <f t="array" aca="1" ref="X817" ca="1">IFERROR(INDEX('PC&amp;PD'!$A$1:$AP$15,ROW('PC&amp;PD'!$A$15),MATCH(INDIRECT(T817),'PC&amp;PD'!$A$1:$AP$1,0)),"")</f>
        <v/>
      </c>
      <c r="Y817" s="13" t="str">
        <f>IF(OR($N817="",$N817=0),"",IF($N817=$E$7,'Extracted info for SC'!$J$6,IF($N817=$D$26,'Extracted info for SC'!$J$7,IF($N817=$E$26,'Extracted info for SC'!$J$8,IF($N817=$F$26,'Extracted info for SC'!$J$9,IF($N817=$G$26,'Extracted info for SC'!$J$10,IF($N817=$H$26,'Extracted info for SC'!$J$11,IF($N817=$I$26,'Extracted info for SC'!$J$12,IF($N817=$J$26,'Extracted info for SC'!$J$13,IF($N817=$K$26,'Extracted info for SC'!$J$14,IF($N817=$L$26,'Extracted info for SC'!$J$15,IF($N817=$M$26,'Extracted info for SC'!$J$16,IF($N817=$N$26,'Extracted info for SC'!$J$17,IF($N817=$O$26,'Extracted info for SC'!$J$18,""))))))))))))))</f>
        <v/>
      </c>
      <c r="Z817" s="155"/>
      <c r="AA817" s="13" t="str">
        <f t="shared" si="323"/>
        <v/>
      </c>
      <c r="AB817" s="155"/>
      <c r="AC817" s="13" t="str">
        <f t="shared" ca="1" si="328"/>
        <v>$AB</v>
      </c>
      <c r="AD817" s="13" t="str" cm="1">
        <f t="array" aca="1" ref="AD817" ca="1">IFERROR(IF((LEFT(INDIRECT("$F"&amp;$S817),4))="GOTS",IF($G817="Organic","GOTS_Organic_raw",(IF($G817="Responsible","GOTS_Responsible",(IF($G817="No Attribute (Conventional)","GOTS_conventional",(IF($G817="Recycled Pre/Post-Consumer","GOTS_pre_post",(IF($G817="In-Conversion","GOTS_in_conversion",(IF($G817="Sustainably Sourced","Sustainably_sourced",""))))))))))),IF($G817="Organic","Organic",(IF($G817="Responsible","Responsible",(IF($G817="No Attribute (Conventional)","No_Attribute_Conventional",(IF($G817="Recycled Pre/Post-Consumer","Recycled_Pre_Post_Consumer",(IF($G817="In-Conversion","In_Conversion",(IF($G817="Recycled Pre-Consumer","Recycled_Pre_Consumer",(IF($G817="Recycled Post-Consumer","Recycled_Post_Consumer",(IF($G817="Sustainably Sourced","Sustainably_sourced","")))))))))))))))),"")</f>
        <v/>
      </c>
      <c r="AE817" s="13" t="e" cm="1">
        <f t="array" aca="1" ref="AE817" ca="1">IF(INDIRECT("$F"&amp;$S817)="","",IF(LEFT(INDIRECT("$F"&amp;$S817),3)="GRS","GRS_RCS_RM",IF((LEFT(INDIRECT("$F"&amp;$S817),3))="RCS","GRS_RCS_RM",IF(INDIRECT("$F"&amp;$S817)="OCS (No Label)","OCS_Conversion_RM",IF(LEFT(INDIRECT("$F"&amp;$S817),3)="OCS","OCS_RM",IF(RIGHT(INDIRECT("$F"&amp;$S817),10)="conversion","GOTS_RM_conversion",IF((LEFT(INDIRECT("$F"&amp;$S817),4))="GOTS","GOTS_RM","Responsible_RM")))))))</f>
        <v>#REF!</v>
      </c>
      <c r="AF817" s="13" t="str" cm="1">
        <f t="array" aca="1" ref="AF817" ca="1">IF($S817="","",INDIRECT("$Z"&amp;$S817))</f>
        <v/>
      </c>
      <c r="AG817" s="155"/>
      <c r="AH817" s="13" t="str" cm="1">
        <f t="array" aca="1" ref="AH817" ca="1">IFERROR(INDIRECT("$ag"&amp;S817),"")</f>
        <v/>
      </c>
      <c r="AI817" s="13" t="e" cm="1">
        <f t="array" aca="1" ref="AI817" ca="1">INDIRECT("O"&amp;S816)</f>
        <v>#REF!</v>
      </c>
      <c r="AJ817" s="13" t="str">
        <f>IF($I817="","",INDEX('Raw Material'!$A$1:$J$75,MATCH(I817,'Raw Material'!$A$1:$A$75,0),(MATCH(G817,'Raw Material'!$A$1:$J$1,0))))</f>
        <v/>
      </c>
      <c r="AK817" s="13" t="str">
        <f t="shared" si="324"/>
        <v>YANLIŞRM</v>
      </c>
      <c r="AL817" s="153" t="str">
        <f t="shared" si="325"/>
        <v/>
      </c>
    </row>
    <row r="818" spans="1:38" ht="16.5" customHeight="1">
      <c r="A818" s="162"/>
      <c r="B818" s="168"/>
      <c r="C818" s="169"/>
      <c r="D818" s="156"/>
      <c r="E818" s="156"/>
      <c r="F818" s="175"/>
      <c r="G818" s="181"/>
      <c r="H818" s="182"/>
      <c r="I818" s="182"/>
      <c r="J818" s="182"/>
      <c r="K818" s="32"/>
      <c r="L818" s="179"/>
      <c r="M818" s="179"/>
      <c r="N818" s="81"/>
      <c r="O818" s="185"/>
      <c r="P818" s="103"/>
      <c r="Q818" s="84" t="str">
        <f t="shared" si="326"/>
        <v/>
      </c>
      <c r="R818" s="159"/>
      <c r="S818" s="28" t="str" cm="1">
        <f t="array" aca="1" ref="S818" ca="1">IF(INDIRECT("A"&amp;114+$U818)&lt;&gt;"",114+$U818,"")</f>
        <v/>
      </c>
      <c r="T818" s="28" t="str">
        <f t="shared" ca="1" si="327"/>
        <v>$B</v>
      </c>
      <c r="U818" s="29">
        <f t="shared" si="333"/>
        <v>696</v>
      </c>
      <c r="V818" s="29">
        <v>58.666666666671198</v>
      </c>
      <c r="W818" s="29">
        <f t="shared" si="338"/>
        <v>58</v>
      </c>
      <c r="X818" s="41" t="str" cm="1">
        <f t="array" aca="1" ref="X818" ca="1">IFERROR(INDEX('PC&amp;PD'!$A$1:$AP$15,ROW('PC&amp;PD'!$A$15),MATCH(INDIRECT(T818),'PC&amp;PD'!$A$1:$AP$1,0)),"")</f>
        <v/>
      </c>
      <c r="Y818" s="13" t="str">
        <f>IF(OR($N818="",$N818=0),"",IF($N818=$E$7,'Extracted info for SC'!$J$6,IF($N818=$D$26,'Extracted info for SC'!$J$7,IF($N818=$E$26,'Extracted info for SC'!$J$8,IF($N818=$F$26,'Extracted info for SC'!$J$9,IF($N818=$G$26,'Extracted info for SC'!$J$10,IF($N818=$H$26,'Extracted info for SC'!$J$11,IF($N818=$I$26,'Extracted info for SC'!$J$12,IF($N818=$J$26,'Extracted info for SC'!$J$13,IF($N818=$K$26,'Extracted info for SC'!$J$14,IF($N818=$L$26,'Extracted info for SC'!$J$15,IF($N818=$M$26,'Extracted info for SC'!$J$16,IF($N818=$N$26,'Extracted info for SC'!$J$17,IF($N818=$O$26,'Extracted info for SC'!$J$18,""))))))))))))))</f>
        <v/>
      </c>
      <c r="Z818" s="155"/>
      <c r="AA818" s="13" t="str">
        <f t="shared" si="323"/>
        <v/>
      </c>
      <c r="AB818" s="155"/>
      <c r="AC818" s="13" t="str">
        <f t="shared" ca="1" si="328"/>
        <v>$AB</v>
      </c>
      <c r="AD818" s="13" t="str" cm="1">
        <f t="array" aca="1" ref="AD818" ca="1">IFERROR(IF((LEFT(INDIRECT("$F"&amp;$S818),4))="GOTS",IF($G818="Organic","GOTS_Organic_raw",(IF($G818="Responsible","GOTS_Responsible",(IF($G818="No Attribute (Conventional)","GOTS_conventional",(IF($G818="Recycled Pre/Post-Consumer","GOTS_pre_post",(IF($G818="In-Conversion","GOTS_in_conversion",(IF($G818="Sustainably Sourced","Sustainably_sourced",""))))))))))),IF($G818="Organic","Organic",(IF($G818="Responsible","Responsible",(IF($G818="No Attribute (Conventional)","No_Attribute_Conventional",(IF($G818="Recycled Pre/Post-Consumer","Recycled_Pre_Post_Consumer",(IF($G818="In-Conversion","In_Conversion",(IF($G818="Recycled Pre-Consumer","Recycled_Pre_Consumer",(IF($G818="Recycled Post-Consumer","Recycled_Post_Consumer",(IF($G818="Sustainably Sourced","Sustainably_sourced","")))))))))))))))),"")</f>
        <v/>
      </c>
      <c r="AE818" s="13" t="e" cm="1">
        <f t="array" aca="1" ref="AE818" ca="1">IF(INDIRECT("$F"&amp;$S818)="","",IF(LEFT(INDIRECT("$F"&amp;$S818),3)="GRS","GRS_RCS_RM",IF((LEFT(INDIRECT("$F"&amp;$S818),3))="RCS","GRS_RCS_RM",IF(INDIRECT("$F"&amp;$S818)="OCS (No Label)","OCS_Conversion_RM",IF(LEFT(INDIRECT("$F"&amp;$S818),3)="OCS","OCS_RM",IF(RIGHT(INDIRECT("$F"&amp;$S818),10)="conversion","GOTS_RM_conversion",IF((LEFT(INDIRECT("$F"&amp;$S818),4))="GOTS","GOTS_RM","Responsible_RM")))))))</f>
        <v>#REF!</v>
      </c>
      <c r="AF818" s="13" t="str" cm="1">
        <f t="array" aca="1" ref="AF818" ca="1">IF($S818="","",INDIRECT("$Z"&amp;$S818))</f>
        <v/>
      </c>
      <c r="AG818" s="155"/>
      <c r="AH818" s="13" t="str" cm="1">
        <f t="array" aca="1" ref="AH818" ca="1">IFERROR(INDIRECT("$ag"&amp;S818),"")</f>
        <v/>
      </c>
      <c r="AI818" s="13" t="e" cm="1">
        <f t="array" aca="1" ref="AI818" ca="1">INDIRECT("O"&amp;S817)</f>
        <v>#REF!</v>
      </c>
      <c r="AJ818" s="13" t="str">
        <f>IF($I818="","",INDEX('Raw Material'!$A$1:$J$75,MATCH(I818,'Raw Material'!$A$1:$A$75,0),(MATCH(G818,'Raw Material'!$A$1:$J$1,0))))</f>
        <v/>
      </c>
      <c r="AK818" s="13" t="str">
        <f t="shared" si="324"/>
        <v>YANLIŞRM</v>
      </c>
      <c r="AL818" s="153" t="str">
        <f t="shared" si="325"/>
        <v/>
      </c>
    </row>
    <row r="819" spans="1:38" ht="16.5" customHeight="1">
      <c r="A819" s="162"/>
      <c r="B819" s="168"/>
      <c r="C819" s="169"/>
      <c r="D819" s="156"/>
      <c r="E819" s="156"/>
      <c r="F819" s="175"/>
      <c r="G819" s="181"/>
      <c r="H819" s="182"/>
      <c r="I819" s="182"/>
      <c r="J819" s="182"/>
      <c r="K819" s="32"/>
      <c r="L819" s="179"/>
      <c r="M819" s="179"/>
      <c r="N819" s="81"/>
      <c r="O819" s="185"/>
      <c r="P819" s="103"/>
      <c r="Q819" s="84" t="str">
        <f t="shared" si="326"/>
        <v/>
      </c>
      <c r="R819" s="159"/>
      <c r="S819" s="28" t="str" cm="1">
        <f t="array" aca="1" ref="S819" ca="1">IF(INDIRECT("A"&amp;114+$U819)&lt;&gt;"",114+$U819,"")</f>
        <v/>
      </c>
      <c r="T819" s="28" t="str">
        <f t="shared" ca="1" si="327"/>
        <v>$B</v>
      </c>
      <c r="U819" s="29">
        <f t="shared" si="333"/>
        <v>696</v>
      </c>
      <c r="V819" s="29">
        <v>58.750000000004597</v>
      </c>
      <c r="W819" s="29">
        <f t="shared" si="338"/>
        <v>58</v>
      </c>
      <c r="X819" s="41" t="str" cm="1">
        <f t="array" aca="1" ref="X819" ca="1">IFERROR(INDEX('PC&amp;PD'!$A$1:$AP$15,ROW('PC&amp;PD'!$A$15),MATCH(INDIRECT(T819),'PC&amp;PD'!$A$1:$AP$1,0)),"")</f>
        <v/>
      </c>
      <c r="Y819" s="13" t="str">
        <f>IF(OR($N819="",$N819=0),"",IF($N819=$E$7,'Extracted info for SC'!$J$6,IF($N819=$D$26,'Extracted info for SC'!$J$7,IF($N819=$E$26,'Extracted info for SC'!$J$8,IF($N819=$F$26,'Extracted info for SC'!$J$9,IF($N819=$G$26,'Extracted info for SC'!$J$10,IF($N819=$H$26,'Extracted info for SC'!$J$11,IF($N819=$I$26,'Extracted info for SC'!$J$12,IF($N819=$J$26,'Extracted info for SC'!$J$13,IF($N819=$K$26,'Extracted info for SC'!$J$14,IF($N819=$L$26,'Extracted info for SC'!$J$15,IF($N819=$M$26,'Extracted info for SC'!$J$16,IF($N819=$N$26,'Extracted info for SC'!$J$17,IF($N819=$O$26,'Extracted info for SC'!$J$18,""))))))))))))))</f>
        <v/>
      </c>
      <c r="Z819" s="155"/>
      <c r="AA819" s="13" t="str">
        <f t="shared" ref="AA819:AA882" si="352">IFERROR(IF(G819="","",IF(G819="No Attribute (Conventional)","",G819)),"")</f>
        <v/>
      </c>
      <c r="AB819" s="155"/>
      <c r="AC819" s="13" t="str">
        <f t="shared" ca="1" si="328"/>
        <v>$AB</v>
      </c>
      <c r="AD819" s="13" t="str" cm="1">
        <f t="array" aca="1" ref="AD819" ca="1">IFERROR(IF((LEFT(INDIRECT("$F"&amp;$S819),4))="GOTS",IF($G819="Organic","GOTS_Organic_raw",(IF($G819="Responsible","GOTS_Responsible",(IF($G819="No Attribute (Conventional)","GOTS_conventional",(IF($G819="Recycled Pre/Post-Consumer","GOTS_pre_post",(IF($G819="In-Conversion","GOTS_in_conversion",(IF($G819="Sustainably Sourced","Sustainably_sourced",""))))))))))),IF($G819="Organic","Organic",(IF($G819="Responsible","Responsible",(IF($G819="No Attribute (Conventional)","No_Attribute_Conventional",(IF($G819="Recycled Pre/Post-Consumer","Recycled_Pre_Post_Consumer",(IF($G819="In-Conversion","In_Conversion",(IF($G819="Recycled Pre-Consumer","Recycled_Pre_Consumer",(IF($G819="Recycled Post-Consumer","Recycled_Post_Consumer",(IF($G819="Sustainably Sourced","Sustainably_sourced","")))))))))))))))),"")</f>
        <v/>
      </c>
      <c r="AE819" s="13" t="e" cm="1">
        <f t="array" aca="1" ref="AE819" ca="1">IF(INDIRECT("$F"&amp;$S819)="","",IF(LEFT(INDIRECT("$F"&amp;$S819),3)="GRS","GRS_RCS_RM",IF((LEFT(INDIRECT("$F"&amp;$S819),3))="RCS","GRS_RCS_RM",IF(INDIRECT("$F"&amp;$S819)="OCS (No Label)","OCS_Conversion_RM",IF(LEFT(INDIRECT("$F"&amp;$S819),3)="OCS","OCS_RM",IF(RIGHT(INDIRECT("$F"&amp;$S819),10)="conversion","GOTS_RM_conversion",IF((LEFT(INDIRECT("$F"&amp;$S819),4))="GOTS","GOTS_RM","Responsible_RM")))))))</f>
        <v>#REF!</v>
      </c>
      <c r="AF819" s="13" t="str" cm="1">
        <f t="array" aca="1" ref="AF819" ca="1">IF($S819="","",INDIRECT("$Z"&amp;$S819))</f>
        <v/>
      </c>
      <c r="AG819" s="155"/>
      <c r="AH819" s="13" t="str" cm="1">
        <f t="array" aca="1" ref="AH819" ca="1">IFERROR(INDIRECT("$ag"&amp;S819),"")</f>
        <v/>
      </c>
      <c r="AI819" s="13" t="e" cm="1">
        <f t="array" aca="1" ref="AI819" ca="1">INDIRECT("O"&amp;S818)</f>
        <v>#REF!</v>
      </c>
      <c r="AJ819" s="13" t="str">
        <f>IF($I819="","",INDEX('Raw Material'!$A$1:$J$75,MATCH(I819,'Raw Material'!$A$1:$A$75,0),(MATCH(G819,'Raw Material'!$A$1:$J$1,0))))</f>
        <v/>
      </c>
      <c r="AK819" s="13" t="str">
        <f t="shared" ref="AK819:AK882" si="353">$U$17&amp;"RM"</f>
        <v>YANLIŞRM</v>
      </c>
      <c r="AL819" s="153" t="str">
        <f t="shared" ref="AL819:AL882" si="354">IF($G819="Organic","Organic",IF($G819="No Attribute (Conventional)","No_Attribute_Conventional",IF($G819="Recycled pre-consumer","Recycled_pre_consumer",IF($G819="Recycled post-consumer","Recycled_post_consumer",IF($G819="Responsible","Responsible",IF($G819="Sustainably sourced","Sustainable_sourced",IF($G819="ın-conversion","In_conversion","")))))))</f>
        <v/>
      </c>
    </row>
    <row r="820" spans="1:38" ht="16.5" customHeight="1">
      <c r="A820" s="162"/>
      <c r="B820" s="168"/>
      <c r="C820" s="169"/>
      <c r="D820" s="156"/>
      <c r="E820" s="156"/>
      <c r="F820" s="175"/>
      <c r="G820" s="181"/>
      <c r="H820" s="182"/>
      <c r="I820" s="182"/>
      <c r="J820" s="182"/>
      <c r="K820" s="32"/>
      <c r="L820" s="179"/>
      <c r="M820" s="179"/>
      <c r="N820" s="81"/>
      <c r="O820" s="185"/>
      <c r="P820" s="103"/>
      <c r="Q820" s="84" t="str">
        <f t="shared" si="326"/>
        <v/>
      </c>
      <c r="R820" s="159"/>
      <c r="S820" s="28" t="str" cm="1">
        <f t="array" aca="1" ref="S820" ca="1">IF(INDIRECT("A"&amp;114+$U820)&lt;&gt;"",114+$U820,"")</f>
        <v/>
      </c>
      <c r="T820" s="28" t="str">
        <f t="shared" ca="1" si="327"/>
        <v>$B</v>
      </c>
      <c r="U820" s="29">
        <f t="shared" si="333"/>
        <v>696</v>
      </c>
      <c r="V820" s="29">
        <v>58.833333333337897</v>
      </c>
      <c r="W820" s="29">
        <f t="shared" si="338"/>
        <v>58</v>
      </c>
      <c r="X820" s="41" t="str" cm="1">
        <f t="array" aca="1" ref="X820" ca="1">IFERROR(INDEX('PC&amp;PD'!$A$1:$AP$15,ROW('PC&amp;PD'!$A$15),MATCH(INDIRECT(T820),'PC&amp;PD'!$A$1:$AP$1,0)),"")</f>
        <v/>
      </c>
      <c r="Y820" s="13" t="str">
        <f>IF(OR($N820="",$N820=0),"",IF($N820=$E$7,'Extracted info for SC'!$J$6,IF($N820=$D$26,'Extracted info for SC'!$J$7,IF($N820=$E$26,'Extracted info for SC'!$J$8,IF($N820=$F$26,'Extracted info for SC'!$J$9,IF($N820=$G$26,'Extracted info for SC'!$J$10,IF($N820=$H$26,'Extracted info for SC'!$J$11,IF($N820=$I$26,'Extracted info for SC'!$J$12,IF($N820=$J$26,'Extracted info for SC'!$J$13,IF($N820=$K$26,'Extracted info for SC'!$J$14,IF($N820=$L$26,'Extracted info for SC'!$J$15,IF($N820=$M$26,'Extracted info for SC'!$J$16,IF($N820=$N$26,'Extracted info for SC'!$J$17,IF($N820=$O$26,'Extracted info for SC'!$J$18,""))))))))))))))</f>
        <v/>
      </c>
      <c r="Z820" s="155"/>
      <c r="AA820" s="13" t="str">
        <f t="shared" si="352"/>
        <v/>
      </c>
      <c r="AB820" s="155"/>
      <c r="AC820" s="13" t="str">
        <f t="shared" ca="1" si="328"/>
        <v>$AB</v>
      </c>
      <c r="AD820" s="13" t="str" cm="1">
        <f t="array" aca="1" ref="AD820" ca="1">IFERROR(IF((LEFT(INDIRECT("$F"&amp;$S820),4))="GOTS",IF($G820="Organic","GOTS_Organic_raw",(IF($G820="Responsible","GOTS_Responsible",(IF($G820="No Attribute (Conventional)","GOTS_conventional",(IF($G820="Recycled Pre/Post-Consumer","GOTS_pre_post",(IF($G820="In-Conversion","GOTS_in_conversion",(IF($G820="Sustainably Sourced","Sustainably_sourced",""))))))))))),IF($G820="Organic","Organic",(IF($G820="Responsible","Responsible",(IF($G820="No Attribute (Conventional)","No_Attribute_Conventional",(IF($G820="Recycled Pre/Post-Consumer","Recycled_Pre_Post_Consumer",(IF($G820="In-Conversion","In_Conversion",(IF($G820="Recycled Pre-Consumer","Recycled_Pre_Consumer",(IF($G820="Recycled Post-Consumer","Recycled_Post_Consumer",(IF($G820="Sustainably Sourced","Sustainably_sourced","")))))))))))))))),"")</f>
        <v/>
      </c>
      <c r="AE820" s="13" t="e" cm="1">
        <f t="array" aca="1" ref="AE820" ca="1">IF(INDIRECT("$F"&amp;$S820)="","",IF(LEFT(INDIRECT("$F"&amp;$S820),3)="GRS","GRS_RCS_RM",IF((LEFT(INDIRECT("$F"&amp;$S820),3))="RCS","GRS_RCS_RM",IF(INDIRECT("$F"&amp;$S820)="OCS (No Label)","OCS_Conversion_RM",IF(LEFT(INDIRECT("$F"&amp;$S820),3)="OCS","OCS_RM",IF(RIGHT(INDIRECT("$F"&amp;$S820),10)="conversion","GOTS_RM_conversion",IF((LEFT(INDIRECT("$F"&amp;$S820),4))="GOTS","GOTS_RM","Responsible_RM")))))))</f>
        <v>#REF!</v>
      </c>
      <c r="AF820" s="13" t="str" cm="1">
        <f t="array" aca="1" ref="AF820" ca="1">IF($S820="","",INDIRECT("$Z"&amp;$S820))</f>
        <v/>
      </c>
      <c r="AG820" s="155"/>
      <c r="AH820" s="13" t="str" cm="1">
        <f t="array" aca="1" ref="AH820" ca="1">IFERROR(INDIRECT("$ag"&amp;S820),"")</f>
        <v/>
      </c>
      <c r="AI820" s="13" t="e" cm="1">
        <f t="array" aca="1" ref="AI820" ca="1">INDIRECT("O"&amp;S819)</f>
        <v>#REF!</v>
      </c>
      <c r="AJ820" s="13" t="str">
        <f>IF($I820="","",INDEX('Raw Material'!$A$1:$J$75,MATCH(I820,'Raw Material'!$A$1:$A$75,0),(MATCH(G820,'Raw Material'!$A$1:$J$1,0))))</f>
        <v/>
      </c>
      <c r="AK820" s="13" t="str">
        <f t="shared" si="353"/>
        <v>YANLIŞRM</v>
      </c>
      <c r="AL820" s="153" t="str">
        <f t="shared" si="354"/>
        <v/>
      </c>
    </row>
    <row r="821" spans="1:38" ht="16.5" customHeight="1" thickBot="1">
      <c r="A821" s="163"/>
      <c r="B821" s="170"/>
      <c r="C821" s="171"/>
      <c r="D821" s="156"/>
      <c r="E821" s="156"/>
      <c r="F821" s="176"/>
      <c r="G821" s="157"/>
      <c r="H821" s="158"/>
      <c r="I821" s="158"/>
      <c r="J821" s="158"/>
      <c r="K821" s="33"/>
      <c r="L821" s="180"/>
      <c r="M821" s="180"/>
      <c r="N821" s="82"/>
      <c r="O821" s="186"/>
      <c r="P821" s="103"/>
      <c r="Q821" s="84" t="str">
        <f t="shared" ref="Q821:Q884" si="355">IF(OR($G821="",$I821="",$K821="",$AJ821="–"),"",CONCATENATE($K821," ",$AA821," ",$I821," (",$AJ821,") + "))</f>
        <v/>
      </c>
      <c r="R821" s="159"/>
      <c r="S821" s="28" t="str" cm="1">
        <f t="array" aca="1" ref="S821" ca="1">IF(INDIRECT("A"&amp;114+$U821)&lt;&gt;"",114+$U821,"")</f>
        <v/>
      </c>
      <c r="T821" s="28" t="str">
        <f t="shared" ref="T821:T884" ca="1" si="356">"$B"&amp;S821</f>
        <v>$B</v>
      </c>
      <c r="U821" s="29">
        <f t="shared" si="333"/>
        <v>696</v>
      </c>
      <c r="V821" s="29">
        <v>58.916666666671198</v>
      </c>
      <c r="W821" s="29">
        <f t="shared" si="338"/>
        <v>58</v>
      </c>
      <c r="X821" s="41" t="str" cm="1">
        <f t="array" aca="1" ref="X821" ca="1">IFERROR(INDEX('PC&amp;PD'!$A$1:$AP$15,ROW('PC&amp;PD'!$A$15),MATCH(INDIRECT(T821),'PC&amp;PD'!$A$1:$AP$1,0)),"")</f>
        <v/>
      </c>
      <c r="Y821" s="13" t="str">
        <f>IF(OR($N821="",$N821=0),"",IF($N821=$E$7,'Extracted info for SC'!$J$6,IF($N821=$D$26,'Extracted info for SC'!$J$7,IF($N821=$E$26,'Extracted info for SC'!$J$8,IF($N821=$F$26,'Extracted info for SC'!$J$9,IF($N821=$G$26,'Extracted info for SC'!$J$10,IF($N821=$H$26,'Extracted info for SC'!$J$11,IF($N821=$I$26,'Extracted info for SC'!$J$12,IF($N821=$J$26,'Extracted info for SC'!$J$13,IF($N821=$K$26,'Extracted info for SC'!$J$14,IF($N821=$L$26,'Extracted info for SC'!$J$15,IF($N821=$M$26,'Extracted info for SC'!$J$16,IF($N821=$N$26,'Extracted info for SC'!$J$17,IF($N821=$O$26,'Extracted info for SC'!$J$18,""))))))))))))))</f>
        <v/>
      </c>
      <c r="Z821" s="155"/>
      <c r="AA821" s="13" t="str">
        <f t="shared" si="352"/>
        <v/>
      </c>
      <c r="AB821" s="155"/>
      <c r="AC821" s="13" t="str">
        <f t="shared" ref="AC821:AC884" ca="1" si="357">"$AB"&amp;S821</f>
        <v>$AB</v>
      </c>
      <c r="AD821" s="13" t="str" cm="1">
        <f t="array" aca="1" ref="AD821" ca="1">IFERROR(IF((LEFT(INDIRECT("$F"&amp;$S821),4))="GOTS",IF($G821="Organic","GOTS_Organic_raw",(IF($G821="Responsible","GOTS_Responsible",(IF($G821="No Attribute (Conventional)","GOTS_conventional",(IF($G821="Recycled Pre/Post-Consumer","GOTS_pre_post",(IF($G821="In-Conversion","GOTS_in_conversion",(IF($G821="Sustainably Sourced","Sustainably_sourced",""))))))))))),IF($G821="Organic","Organic",(IF($G821="Responsible","Responsible",(IF($G821="No Attribute (Conventional)","No_Attribute_Conventional",(IF($G821="Recycled Pre/Post-Consumer","Recycled_Pre_Post_Consumer",(IF($G821="In-Conversion","In_Conversion",(IF($G821="Recycled Pre-Consumer","Recycled_Pre_Consumer",(IF($G821="Recycled Post-Consumer","Recycled_Post_Consumer",(IF($G821="Sustainably Sourced","Sustainably_sourced","")))))))))))))))),"")</f>
        <v/>
      </c>
      <c r="AE821" s="13" t="e" cm="1">
        <f t="array" aca="1" ref="AE821" ca="1">IF(INDIRECT("$F"&amp;$S821)="","",IF(LEFT(INDIRECT("$F"&amp;$S821),3)="GRS","GRS_RCS_RM",IF((LEFT(INDIRECT("$F"&amp;$S821),3))="RCS","GRS_RCS_RM",IF(INDIRECT("$F"&amp;$S821)="OCS (No Label)","OCS_Conversion_RM",IF(LEFT(INDIRECT("$F"&amp;$S821),3)="OCS","OCS_RM",IF(RIGHT(INDIRECT("$F"&amp;$S821),10)="conversion","GOTS_RM_conversion",IF((LEFT(INDIRECT("$F"&amp;$S821),4))="GOTS","GOTS_RM","Responsible_RM")))))))</f>
        <v>#REF!</v>
      </c>
      <c r="AF821" s="13" t="str" cm="1">
        <f t="array" aca="1" ref="AF821" ca="1">IF($S821="","",INDIRECT("$Z"&amp;$S821))</f>
        <v/>
      </c>
      <c r="AG821" s="155"/>
      <c r="AH821" s="13" t="str" cm="1">
        <f t="array" aca="1" ref="AH821" ca="1">IFERROR(INDIRECT("$ag"&amp;S821),"")</f>
        <v/>
      </c>
      <c r="AI821" s="13" t="e" cm="1">
        <f t="array" aca="1" ref="AI821" ca="1">INDIRECT("O"&amp;S820)</f>
        <v>#REF!</v>
      </c>
      <c r="AJ821" s="13" t="str">
        <f>IF($I821="","",INDEX('Raw Material'!$A$1:$J$75,MATCH(I821,'Raw Material'!$A$1:$A$75,0),(MATCH(G821,'Raw Material'!$A$1:$J$1,0))))</f>
        <v/>
      </c>
      <c r="AK821" s="13" t="str">
        <f t="shared" si="353"/>
        <v>YANLIŞRM</v>
      </c>
      <c r="AL821" s="153" t="str">
        <f t="shared" si="354"/>
        <v/>
      </c>
    </row>
    <row r="822" spans="1:38" ht="16.5" customHeight="1">
      <c r="A822" s="160" t="str">
        <f>IF(B822="","",COUNTA($B$114:$B822))</f>
        <v/>
      </c>
      <c r="B822" s="164"/>
      <c r="C822" s="165"/>
      <c r="D822" s="183"/>
      <c r="E822" s="183"/>
      <c r="F822" s="172"/>
      <c r="G822" s="212"/>
      <c r="H822" s="206"/>
      <c r="I822" s="206"/>
      <c r="J822" s="206"/>
      <c r="K822" s="31"/>
      <c r="L822" s="177" t="str">
        <f t="shared" ref="L822" si="358">IF(R822="","",LEFT(R822,LEN(R822)-2))</f>
        <v/>
      </c>
      <c r="M822" s="177"/>
      <c r="N822" s="80"/>
      <c r="O822" s="184"/>
      <c r="P822" s="103"/>
      <c r="Q822" s="84" t="str">
        <f t="shared" si="355"/>
        <v/>
      </c>
      <c r="R822" s="159" t="str">
        <f t="shared" ref="R822" si="359">CONCATENATE($Q822,Q823,Q824,Q825,Q826,Q827,$Q828,$Q829,$Q830,$Q831,Q832,Q833)</f>
        <v/>
      </c>
      <c r="S822" s="28" t="str" cm="1">
        <f t="array" aca="1" ref="S822" ca="1">IF(INDIRECT("A"&amp;114+$U822)&lt;&gt;"",114+$U822,"")</f>
        <v/>
      </c>
      <c r="T822" s="28" t="str">
        <f t="shared" ca="1" si="356"/>
        <v>$B</v>
      </c>
      <c r="U822" s="29">
        <f t="shared" si="333"/>
        <v>708</v>
      </c>
      <c r="V822" s="29">
        <v>59.000000000004597</v>
      </c>
      <c r="W822" s="29">
        <f t="shared" si="338"/>
        <v>59</v>
      </c>
      <c r="X822" s="41" t="str" cm="1">
        <f t="array" aca="1" ref="X822" ca="1">IFERROR(INDEX('PC&amp;PD'!$A$1:$AP$15,ROW('PC&amp;PD'!$A$15),MATCH(INDIRECT(T822),'PC&amp;PD'!$A$1:$AP$1,0)),"")</f>
        <v/>
      </c>
      <c r="Y822" s="13" t="str">
        <f>IF(OR($N822="",$N822=0),"",IF($N822=$E$7,'Extracted info for SC'!$J$6,IF($N822=$D$26,'Extracted info for SC'!$J$7,IF($N822=$E$26,'Extracted info for SC'!$J$8,IF($N822=$F$26,'Extracted info for SC'!$J$9,IF($N822=$G$26,'Extracted info for SC'!$J$10,IF($N822=$H$26,'Extracted info for SC'!$J$11,IF($N822=$I$26,'Extracted info for SC'!$J$12,IF($N822=$J$26,'Extracted info for SC'!$J$13,IF($N822=$K$26,'Extracted info for SC'!$J$14,IF($N822=$L$26,'Extracted info for SC'!$J$15,IF($N822=$M$26,'Extracted info for SC'!$J$16,IF($N822=$N$26,'Extracted info for SC'!$J$17,IF($N822=$O$26,'Extracted info for SC'!$J$18,""))))))))))))))</f>
        <v/>
      </c>
      <c r="Z822" s="155" t="str">
        <f t="shared" ref="Z822" si="360">IFERROR(IF($F822="OCS 100","OCS (OCS 100)",IF($F822="OCS Blended","OCS (OCS Blended)",IF($F822="OCS (No Label)","OCS (No Label)",IF($F822="RCS 100","RCS (RCS 100)",IF($F822="RCS Blended","RCS (RCS Blended)",IF($F822="GRS","GRS (GRS)",IF($F822="GRS (No Label)", "GRS (No Label)",IF($F822="RDS","RDS (RDS)",IF($F822="RWS","RWS (RWS)",IF($F822="RAS","RAS (RAS)",IF($F822="RMS","RMS (RMS)",IF($F822="GOTS Organic","GOTS (Organic)",IF($F822="GOTS Made with organic","GOTS (Made with Organic)",IF($F822="GOTS Organic - in conversion","GOTS (Organic - In Conversion)",IF($F822="GOTS Made with organic - in conversion","GOTS (Made with Organic - In Conversion)",""))))))))))))))),"")</f>
        <v/>
      </c>
      <c r="AA822" s="13" t="str">
        <f t="shared" si="352"/>
        <v/>
      </c>
      <c r="AB822" s="155" t="str">
        <f t="shared" ref="AB822" si="361">IFERROR(IF($F822="OCS 100", "OCS_100",IF($F822="OCS Blended", "OCS_Blended",IF($F822="OCS (No Label)", "OCS_No_Label",IF($F822="RCS 100", "RCS_100",IF($F822="RCS Blended","RCS_Blended",IF($F822="GRS","GRS",IF($F822="GRS (No Label)", "GRS_No_Label",IF($F822="RDS","RDS",IF($F822="RWS","RWS",IF($F822="RMS","RMS",IF($F822="GOTS Organic","GOTS_Organic",IF($F822="GOTS Made with organic","GOTS_Made_with_organic",IF($F822="GOTS Organic - in conversion","GOTS_Organic_in_Conversion",IF($F822="GOTS Made with organic - in conversion","GOTS_Made_with_Organic_in_Conversion",IF($F822="RAS","RAS",""))))))))))))))),"")</f>
        <v/>
      </c>
      <c r="AC822" s="13" t="str">
        <f t="shared" ca="1" si="357"/>
        <v>$AB</v>
      </c>
      <c r="AD822" s="13" t="str" cm="1">
        <f t="array" aca="1" ref="AD822" ca="1">IFERROR(IF((LEFT(INDIRECT("$F"&amp;$S822),4))="GOTS",IF($G822="Organic","GOTS_Organic_raw",(IF($G822="Responsible","GOTS_Responsible",(IF($G822="No Attribute (Conventional)","GOTS_conventional",(IF($G822="Recycled Pre/Post-Consumer","GOTS_pre_post",(IF($G822="In-Conversion","GOTS_in_conversion",(IF($G822="Sustainably Sourced","Sustainably_sourced",""))))))))))),IF($G822="Organic","Organic",(IF($G822="Responsible","Responsible",(IF($G822="No Attribute (Conventional)","No_Attribute_Conventional",(IF($G822="Recycled Pre/Post-Consumer","Recycled_Pre_Post_Consumer",(IF($G822="In-Conversion","In_Conversion",(IF($G822="Recycled Pre-Consumer","Recycled_Pre_Consumer",(IF($G822="Recycled Post-Consumer","Recycled_Post_Consumer",(IF($G822="Sustainably Sourced","Sustainably_sourced","")))))))))))))))),"")</f>
        <v/>
      </c>
      <c r="AE822" s="13" t="e" cm="1">
        <f t="array" aca="1" ref="AE822" ca="1">IF(INDIRECT("$F"&amp;$S822)="","",IF(LEFT(INDIRECT("$F"&amp;$S822),3)="GRS","GRS_RCS_RM",IF((LEFT(INDIRECT("$F"&amp;$S822),3))="RCS","GRS_RCS_RM",IF(INDIRECT("$F"&amp;$S822)="OCS (No Label)","OCS_Conversion_RM",IF(LEFT(INDIRECT("$F"&amp;$S822),3)="OCS","OCS_RM",IF(RIGHT(INDIRECT("$F"&amp;$S822),10)="conversion","GOTS_RM_conversion",IF((LEFT(INDIRECT("$F"&amp;$S822),4))="GOTS","GOTS_RM","Responsible_RM")))))))</f>
        <v>#REF!</v>
      </c>
      <c r="AF822" s="13" t="str" cm="1">
        <f t="array" aca="1" ref="AF822" ca="1">IF($S822="","",INDIRECT("$Z"&amp;$S822))</f>
        <v/>
      </c>
      <c r="AG822" s="155" t="str">
        <f t="shared" si="347"/>
        <v/>
      </c>
      <c r="AH822" s="13" t="str" cm="1">
        <f t="array" aca="1" ref="AH822" ca="1">IFERROR(INDIRECT("$ag"&amp;S822),"")</f>
        <v/>
      </c>
      <c r="AI822" s="13" t="e" cm="1">
        <f t="array" aca="1" ref="AI822" ca="1">INDIRECT("O"&amp;S821)</f>
        <v>#REF!</v>
      </c>
      <c r="AJ822" s="13" t="str">
        <f>IF($I822="","",INDEX('Raw Material'!$A$1:$J$75,MATCH(I822,'Raw Material'!$A$1:$A$75,0),(MATCH(G822,'Raw Material'!$A$1:$J$1,0))))</f>
        <v/>
      </c>
      <c r="AK822" s="13" t="str">
        <f t="shared" si="353"/>
        <v>YANLIŞRM</v>
      </c>
      <c r="AL822" s="153" t="str">
        <f t="shared" si="354"/>
        <v/>
      </c>
    </row>
    <row r="823" spans="1:38" ht="16.5" customHeight="1">
      <c r="A823" s="161"/>
      <c r="B823" s="166"/>
      <c r="C823" s="167"/>
      <c r="D823" s="156"/>
      <c r="E823" s="156"/>
      <c r="F823" s="173"/>
      <c r="G823" s="181"/>
      <c r="H823" s="182"/>
      <c r="I823" s="182"/>
      <c r="J823" s="182"/>
      <c r="K823" s="32"/>
      <c r="L823" s="178"/>
      <c r="M823" s="178"/>
      <c r="N823" s="81"/>
      <c r="O823" s="185"/>
      <c r="P823" s="103"/>
      <c r="Q823" s="84" t="str">
        <f t="shared" si="355"/>
        <v/>
      </c>
      <c r="R823" s="159"/>
      <c r="S823" s="28" t="str" cm="1">
        <f t="array" aca="1" ref="S823" ca="1">IF(INDIRECT("A"&amp;114+$U823)&lt;&gt;"",114+$U823,"")</f>
        <v/>
      </c>
      <c r="T823" s="28" t="str">
        <f t="shared" ca="1" si="356"/>
        <v>$B</v>
      </c>
      <c r="U823" s="29">
        <f t="shared" si="333"/>
        <v>708</v>
      </c>
      <c r="V823" s="29">
        <v>59.083333333337897</v>
      </c>
      <c r="W823" s="29">
        <f t="shared" si="338"/>
        <v>59</v>
      </c>
      <c r="X823" s="41" t="str" cm="1">
        <f t="array" aca="1" ref="X823" ca="1">IFERROR(INDEX('PC&amp;PD'!$A$1:$AP$15,ROW('PC&amp;PD'!$A$15),MATCH(INDIRECT(T823),'PC&amp;PD'!$A$1:$AP$1,0)),"")</f>
        <v/>
      </c>
      <c r="Y823" s="13" t="str">
        <f>IF(OR($N823="",$N823=0),"",IF($N823=$E$7,'Extracted info for SC'!$J$6,IF($N823=$D$26,'Extracted info for SC'!$J$7,IF($N823=$E$26,'Extracted info for SC'!$J$8,IF($N823=$F$26,'Extracted info for SC'!$J$9,IF($N823=$G$26,'Extracted info for SC'!$J$10,IF($N823=$H$26,'Extracted info for SC'!$J$11,IF($N823=$I$26,'Extracted info for SC'!$J$12,IF($N823=$J$26,'Extracted info for SC'!$J$13,IF($N823=$K$26,'Extracted info for SC'!$J$14,IF($N823=$L$26,'Extracted info for SC'!$J$15,IF($N823=$M$26,'Extracted info for SC'!$J$16,IF($N823=$N$26,'Extracted info for SC'!$J$17,IF($N823=$O$26,'Extracted info for SC'!$J$18,""))))))))))))))</f>
        <v/>
      </c>
      <c r="Z823" s="155"/>
      <c r="AA823" s="13" t="str">
        <f t="shared" si="352"/>
        <v/>
      </c>
      <c r="AB823" s="155"/>
      <c r="AC823" s="13" t="str">
        <f t="shared" ca="1" si="357"/>
        <v>$AB</v>
      </c>
      <c r="AD823" s="13" t="str" cm="1">
        <f t="array" aca="1" ref="AD823" ca="1">IFERROR(IF((LEFT(INDIRECT("$F"&amp;$S823),4))="GOTS",IF($G823="Organic","GOTS_Organic_raw",(IF($G823="Responsible","GOTS_Responsible",(IF($G823="No Attribute (Conventional)","GOTS_conventional",(IF($G823="Recycled Pre/Post-Consumer","GOTS_pre_post",(IF($G823="In-Conversion","GOTS_in_conversion",(IF($G823="Sustainably Sourced","Sustainably_sourced",""))))))))))),IF($G823="Organic","Organic",(IF($G823="Responsible","Responsible",(IF($G823="No Attribute (Conventional)","No_Attribute_Conventional",(IF($G823="Recycled Pre/Post-Consumer","Recycled_Pre_Post_Consumer",(IF($G823="In-Conversion","In_Conversion",(IF($G823="Recycled Pre-Consumer","Recycled_Pre_Consumer",(IF($G823="Recycled Post-Consumer","Recycled_Post_Consumer",(IF($G823="Sustainably Sourced","Sustainably_sourced","")))))))))))))))),"")</f>
        <v/>
      </c>
      <c r="AE823" s="13" t="e" cm="1">
        <f t="array" aca="1" ref="AE823" ca="1">IF(INDIRECT("$F"&amp;$S823)="","",IF(LEFT(INDIRECT("$F"&amp;$S823),3)="GRS","GRS_RCS_RM",IF((LEFT(INDIRECT("$F"&amp;$S823),3))="RCS","GRS_RCS_RM",IF(INDIRECT("$F"&amp;$S823)="OCS (No Label)","OCS_Conversion_RM",IF(LEFT(INDIRECT("$F"&amp;$S823),3)="OCS","OCS_RM",IF(RIGHT(INDIRECT("$F"&amp;$S823),10)="conversion","GOTS_RM_conversion",IF((LEFT(INDIRECT("$F"&amp;$S823),4))="GOTS","GOTS_RM","Responsible_RM")))))))</f>
        <v>#REF!</v>
      </c>
      <c r="AF823" s="13" t="str" cm="1">
        <f t="array" aca="1" ref="AF823" ca="1">IF($S823="","",INDIRECT("$Z"&amp;$S823))</f>
        <v/>
      </c>
      <c r="AG823" s="155"/>
      <c r="AH823" s="13" t="str" cm="1">
        <f t="array" aca="1" ref="AH823" ca="1">IFERROR(INDIRECT("$ag"&amp;S823),"")</f>
        <v/>
      </c>
      <c r="AI823" s="13" t="e" cm="1">
        <f t="array" aca="1" ref="AI823" ca="1">INDIRECT("O"&amp;S822)</f>
        <v>#REF!</v>
      </c>
      <c r="AJ823" s="13" t="str">
        <f>IF($I823="","",INDEX('Raw Material'!$A$1:$J$75,MATCH(I823,'Raw Material'!$A$1:$A$75,0),(MATCH(G823,'Raw Material'!$A$1:$J$1,0))))</f>
        <v/>
      </c>
      <c r="AK823" s="13" t="str">
        <f t="shared" si="353"/>
        <v>YANLIŞRM</v>
      </c>
      <c r="AL823" s="153" t="str">
        <f t="shared" si="354"/>
        <v/>
      </c>
    </row>
    <row r="824" spans="1:38" ht="16.5" customHeight="1">
      <c r="A824" s="161"/>
      <c r="B824" s="166"/>
      <c r="C824" s="167"/>
      <c r="D824" s="156"/>
      <c r="E824" s="156"/>
      <c r="F824" s="173"/>
      <c r="G824" s="181"/>
      <c r="H824" s="182"/>
      <c r="I824" s="182"/>
      <c r="J824" s="182"/>
      <c r="K824" s="32"/>
      <c r="L824" s="178"/>
      <c r="M824" s="178"/>
      <c r="N824" s="81"/>
      <c r="O824" s="185"/>
      <c r="P824" s="103"/>
      <c r="Q824" s="84" t="str">
        <f t="shared" si="355"/>
        <v/>
      </c>
      <c r="R824" s="159"/>
      <c r="S824" s="28" t="str" cm="1">
        <f t="array" aca="1" ref="S824" ca="1">IF(INDIRECT("A"&amp;114+$U824)&lt;&gt;"",114+$U824,"")</f>
        <v/>
      </c>
      <c r="T824" s="28" t="str">
        <f t="shared" ca="1" si="356"/>
        <v>$B</v>
      </c>
      <c r="U824" s="29">
        <f t="shared" si="333"/>
        <v>708</v>
      </c>
      <c r="V824" s="29">
        <v>59.166666666671297</v>
      </c>
      <c r="W824" s="29">
        <f t="shared" si="338"/>
        <v>59</v>
      </c>
      <c r="X824" s="41" t="str" cm="1">
        <f t="array" aca="1" ref="X824" ca="1">IFERROR(INDEX('PC&amp;PD'!$A$1:$AP$15,ROW('PC&amp;PD'!$A$15),MATCH(INDIRECT(T824),'PC&amp;PD'!$A$1:$AP$1,0)),"")</f>
        <v/>
      </c>
      <c r="Y824" s="13" t="str">
        <f>IF(OR($N824="",$N824=0),"",IF($N824=$E$7,'Extracted info for SC'!$J$6,IF($N824=$D$26,'Extracted info for SC'!$J$7,IF($N824=$E$26,'Extracted info for SC'!$J$8,IF($N824=$F$26,'Extracted info for SC'!$J$9,IF($N824=$G$26,'Extracted info for SC'!$J$10,IF($N824=$H$26,'Extracted info for SC'!$J$11,IF($N824=$I$26,'Extracted info for SC'!$J$12,IF($N824=$J$26,'Extracted info for SC'!$J$13,IF($N824=$K$26,'Extracted info for SC'!$J$14,IF($N824=$L$26,'Extracted info for SC'!$J$15,IF($N824=$M$26,'Extracted info for SC'!$J$16,IF($N824=$N$26,'Extracted info for SC'!$J$17,IF($N824=$O$26,'Extracted info for SC'!$J$18,""))))))))))))))</f>
        <v/>
      </c>
      <c r="Z824" s="155"/>
      <c r="AA824" s="13" t="str">
        <f t="shared" si="352"/>
        <v/>
      </c>
      <c r="AB824" s="155"/>
      <c r="AC824" s="13" t="str">
        <f t="shared" ca="1" si="357"/>
        <v>$AB</v>
      </c>
      <c r="AD824" s="13" t="str" cm="1">
        <f t="array" aca="1" ref="AD824" ca="1">IFERROR(IF((LEFT(INDIRECT("$F"&amp;$S824),4))="GOTS",IF($G824="Organic","GOTS_Organic_raw",(IF($G824="Responsible","GOTS_Responsible",(IF($G824="No Attribute (Conventional)","GOTS_conventional",(IF($G824="Recycled Pre/Post-Consumer","GOTS_pre_post",(IF($G824="In-Conversion","GOTS_in_conversion",(IF($G824="Sustainably Sourced","Sustainably_sourced",""))))))))))),IF($G824="Organic","Organic",(IF($G824="Responsible","Responsible",(IF($G824="No Attribute (Conventional)","No_Attribute_Conventional",(IF($G824="Recycled Pre/Post-Consumer","Recycled_Pre_Post_Consumer",(IF($G824="In-Conversion","In_Conversion",(IF($G824="Recycled Pre-Consumer","Recycled_Pre_Consumer",(IF($G824="Recycled Post-Consumer","Recycled_Post_Consumer",(IF($G824="Sustainably Sourced","Sustainably_sourced","")))))))))))))))),"")</f>
        <v/>
      </c>
      <c r="AE824" s="13" t="e" cm="1">
        <f t="array" aca="1" ref="AE824" ca="1">IF(INDIRECT("$F"&amp;$S824)="","",IF(LEFT(INDIRECT("$F"&amp;$S824),3)="GRS","GRS_RCS_RM",IF((LEFT(INDIRECT("$F"&amp;$S824),3))="RCS","GRS_RCS_RM",IF(INDIRECT("$F"&amp;$S824)="OCS (No Label)","OCS_Conversion_RM",IF(LEFT(INDIRECT("$F"&amp;$S824),3)="OCS","OCS_RM",IF(RIGHT(INDIRECT("$F"&amp;$S824),10)="conversion","GOTS_RM_conversion",IF((LEFT(INDIRECT("$F"&amp;$S824),4))="GOTS","GOTS_RM","Responsible_RM")))))))</f>
        <v>#REF!</v>
      </c>
      <c r="AF824" s="13" t="str" cm="1">
        <f t="array" aca="1" ref="AF824" ca="1">IF($S824="","",INDIRECT("$Z"&amp;$S824))</f>
        <v/>
      </c>
      <c r="AG824" s="155"/>
      <c r="AH824" s="13" t="str" cm="1">
        <f t="array" aca="1" ref="AH824" ca="1">IFERROR(INDIRECT("$ag"&amp;S824),"")</f>
        <v/>
      </c>
      <c r="AI824" s="13" t="e" cm="1">
        <f t="array" aca="1" ref="AI824" ca="1">INDIRECT("O"&amp;S823)</f>
        <v>#REF!</v>
      </c>
      <c r="AJ824" s="13" t="str">
        <f>IF($I824="","",INDEX('Raw Material'!$A$1:$J$75,MATCH(I824,'Raw Material'!$A$1:$A$75,0),(MATCH(G824,'Raw Material'!$A$1:$J$1,0))))</f>
        <v/>
      </c>
      <c r="AK824" s="13" t="str">
        <f t="shared" si="353"/>
        <v>YANLIŞRM</v>
      </c>
      <c r="AL824" s="153" t="str">
        <f t="shared" si="354"/>
        <v/>
      </c>
    </row>
    <row r="825" spans="1:38" ht="16.5" customHeight="1">
      <c r="A825" s="161"/>
      <c r="B825" s="166"/>
      <c r="C825" s="167"/>
      <c r="D825" s="156"/>
      <c r="E825" s="156"/>
      <c r="F825" s="174"/>
      <c r="G825" s="181"/>
      <c r="H825" s="182"/>
      <c r="I825" s="182"/>
      <c r="J825" s="182"/>
      <c r="K825" s="32"/>
      <c r="L825" s="178"/>
      <c r="M825" s="178"/>
      <c r="N825" s="81"/>
      <c r="O825" s="185"/>
      <c r="P825" s="103"/>
      <c r="Q825" s="84" t="str">
        <f t="shared" si="355"/>
        <v/>
      </c>
      <c r="R825" s="159"/>
      <c r="S825" s="28" t="str" cm="1">
        <f t="array" aca="1" ref="S825" ca="1">IF(INDIRECT("A"&amp;114+$U825)&lt;&gt;"",114+$U825,"")</f>
        <v/>
      </c>
      <c r="T825" s="28" t="str">
        <f t="shared" ca="1" si="356"/>
        <v>$B</v>
      </c>
      <c r="U825" s="29">
        <f t="shared" si="333"/>
        <v>708</v>
      </c>
      <c r="V825" s="29">
        <v>59.250000000004597</v>
      </c>
      <c r="W825" s="29">
        <f t="shared" si="338"/>
        <v>59</v>
      </c>
      <c r="X825" s="41" t="str" cm="1">
        <f t="array" aca="1" ref="X825" ca="1">IFERROR(INDEX('PC&amp;PD'!$A$1:$AP$15,ROW('PC&amp;PD'!$A$15),MATCH(INDIRECT(T825),'PC&amp;PD'!$A$1:$AP$1,0)),"")</f>
        <v/>
      </c>
      <c r="Y825" s="13" t="str">
        <f>IF(OR($N825="",$N825=0),"",IF($N825=$E$7,'Extracted info for SC'!$J$6,IF($N825=$D$26,'Extracted info for SC'!$J$7,IF($N825=$E$26,'Extracted info for SC'!$J$8,IF($N825=$F$26,'Extracted info for SC'!$J$9,IF($N825=$G$26,'Extracted info for SC'!$J$10,IF($N825=$H$26,'Extracted info for SC'!$J$11,IF($N825=$I$26,'Extracted info for SC'!$J$12,IF($N825=$J$26,'Extracted info for SC'!$J$13,IF($N825=$K$26,'Extracted info for SC'!$J$14,IF($N825=$L$26,'Extracted info for SC'!$J$15,IF($N825=$M$26,'Extracted info for SC'!$J$16,IF($N825=$N$26,'Extracted info for SC'!$J$17,IF($N825=$O$26,'Extracted info for SC'!$J$18,""))))))))))))))</f>
        <v/>
      </c>
      <c r="Z825" s="155"/>
      <c r="AA825" s="13" t="str">
        <f t="shared" si="352"/>
        <v/>
      </c>
      <c r="AB825" s="155"/>
      <c r="AC825" s="13" t="str">
        <f t="shared" ca="1" si="357"/>
        <v>$AB</v>
      </c>
      <c r="AD825" s="13" t="str" cm="1">
        <f t="array" aca="1" ref="AD825" ca="1">IFERROR(IF((LEFT(INDIRECT("$F"&amp;$S825),4))="GOTS",IF($G825="Organic","GOTS_Organic_raw",(IF($G825="Responsible","GOTS_Responsible",(IF($G825="No Attribute (Conventional)","GOTS_conventional",(IF($G825="Recycled Pre/Post-Consumer","GOTS_pre_post",(IF($G825="In-Conversion","GOTS_in_conversion",(IF($G825="Sustainably Sourced","Sustainably_sourced",""))))))))))),IF($G825="Organic","Organic",(IF($G825="Responsible","Responsible",(IF($G825="No Attribute (Conventional)","No_Attribute_Conventional",(IF($G825="Recycled Pre/Post-Consumer","Recycled_Pre_Post_Consumer",(IF($G825="In-Conversion","In_Conversion",(IF($G825="Recycled Pre-Consumer","Recycled_Pre_Consumer",(IF($G825="Recycled Post-Consumer","Recycled_Post_Consumer",(IF($G825="Sustainably Sourced","Sustainably_sourced","")))))))))))))))),"")</f>
        <v/>
      </c>
      <c r="AE825" s="13" t="e" cm="1">
        <f t="array" aca="1" ref="AE825" ca="1">IF(INDIRECT("$F"&amp;$S825)="","",IF(LEFT(INDIRECT("$F"&amp;$S825),3)="GRS","GRS_RCS_RM",IF((LEFT(INDIRECT("$F"&amp;$S825),3))="RCS","GRS_RCS_RM",IF(INDIRECT("$F"&amp;$S825)="OCS (No Label)","OCS_Conversion_RM",IF(LEFT(INDIRECT("$F"&amp;$S825),3)="OCS","OCS_RM",IF(RIGHT(INDIRECT("$F"&amp;$S825),10)="conversion","GOTS_RM_conversion",IF((LEFT(INDIRECT("$F"&amp;$S825),4))="GOTS","GOTS_RM","Responsible_RM")))))))</f>
        <v>#REF!</v>
      </c>
      <c r="AF825" s="13" t="str" cm="1">
        <f t="array" aca="1" ref="AF825" ca="1">IF($S825="","",INDIRECT("$Z"&amp;$S825))</f>
        <v/>
      </c>
      <c r="AG825" s="155"/>
      <c r="AH825" s="13" t="str" cm="1">
        <f t="array" aca="1" ref="AH825" ca="1">IFERROR(INDIRECT("$ag"&amp;S825),"")</f>
        <v/>
      </c>
      <c r="AI825" s="13" t="e" cm="1">
        <f t="array" aca="1" ref="AI825" ca="1">INDIRECT("O"&amp;S824)</f>
        <v>#REF!</v>
      </c>
      <c r="AJ825" s="13" t="str">
        <f>IF($I825="","",INDEX('Raw Material'!$A$1:$J$75,MATCH(I825,'Raw Material'!$A$1:$A$75,0),(MATCH(G825,'Raw Material'!$A$1:$J$1,0))))</f>
        <v/>
      </c>
      <c r="AK825" s="13" t="str">
        <f t="shared" si="353"/>
        <v>YANLIŞRM</v>
      </c>
      <c r="AL825" s="153" t="str">
        <f t="shared" si="354"/>
        <v/>
      </c>
    </row>
    <row r="826" spans="1:38" ht="16.5" customHeight="1">
      <c r="A826" s="161"/>
      <c r="B826" s="166"/>
      <c r="C826" s="167"/>
      <c r="D826" s="156"/>
      <c r="E826" s="156"/>
      <c r="F826" s="174"/>
      <c r="G826" s="181"/>
      <c r="H826" s="182"/>
      <c r="I826" s="182"/>
      <c r="J826" s="182"/>
      <c r="K826" s="32"/>
      <c r="L826" s="178"/>
      <c r="M826" s="178"/>
      <c r="N826" s="81"/>
      <c r="O826" s="185"/>
      <c r="P826" s="103"/>
      <c r="Q826" s="84" t="str">
        <f t="shared" si="355"/>
        <v/>
      </c>
      <c r="R826" s="159"/>
      <c r="S826" s="28" t="str" cm="1">
        <f t="array" aca="1" ref="S826" ca="1">IF(INDIRECT("A"&amp;114+$U826)&lt;&gt;"",114+$U826,"")</f>
        <v/>
      </c>
      <c r="T826" s="28" t="str">
        <f t="shared" ca="1" si="356"/>
        <v>$B</v>
      </c>
      <c r="U826" s="29">
        <f t="shared" si="333"/>
        <v>708</v>
      </c>
      <c r="V826" s="29">
        <v>59.333333333337897</v>
      </c>
      <c r="W826" s="29">
        <f t="shared" si="338"/>
        <v>59</v>
      </c>
      <c r="X826" s="41" t="str" cm="1">
        <f t="array" aca="1" ref="X826" ca="1">IFERROR(INDEX('PC&amp;PD'!$A$1:$AP$15,ROW('PC&amp;PD'!$A$15),MATCH(INDIRECT(T826),'PC&amp;PD'!$A$1:$AP$1,0)),"")</f>
        <v/>
      </c>
      <c r="Y826" s="13" t="str">
        <f>IF(OR($N826="",$N826=0),"",IF($N826=$E$7,'Extracted info for SC'!$J$6,IF($N826=$D$26,'Extracted info for SC'!$J$7,IF($N826=$E$26,'Extracted info for SC'!$J$8,IF($N826=$F$26,'Extracted info for SC'!$J$9,IF($N826=$G$26,'Extracted info for SC'!$J$10,IF($N826=$H$26,'Extracted info for SC'!$J$11,IF($N826=$I$26,'Extracted info for SC'!$J$12,IF($N826=$J$26,'Extracted info for SC'!$J$13,IF($N826=$K$26,'Extracted info for SC'!$J$14,IF($N826=$L$26,'Extracted info for SC'!$J$15,IF($N826=$M$26,'Extracted info for SC'!$J$16,IF($N826=$N$26,'Extracted info for SC'!$J$17,IF($N826=$O$26,'Extracted info for SC'!$J$18,""))))))))))))))</f>
        <v/>
      </c>
      <c r="Z826" s="155"/>
      <c r="AA826" s="13" t="str">
        <f t="shared" si="352"/>
        <v/>
      </c>
      <c r="AB826" s="155"/>
      <c r="AC826" s="13" t="str">
        <f t="shared" ca="1" si="357"/>
        <v>$AB</v>
      </c>
      <c r="AD826" s="13" t="str" cm="1">
        <f t="array" aca="1" ref="AD826" ca="1">IFERROR(IF((LEFT(INDIRECT("$F"&amp;$S826),4))="GOTS",IF($G826="Organic","GOTS_Organic_raw",(IF($G826="Responsible","GOTS_Responsible",(IF($G826="No Attribute (Conventional)","GOTS_conventional",(IF($G826="Recycled Pre/Post-Consumer","GOTS_pre_post",(IF($G826="In-Conversion","GOTS_in_conversion",(IF($G826="Sustainably Sourced","Sustainably_sourced",""))))))))))),IF($G826="Organic","Organic",(IF($G826="Responsible","Responsible",(IF($G826="No Attribute (Conventional)","No_Attribute_Conventional",(IF($G826="Recycled Pre/Post-Consumer","Recycled_Pre_Post_Consumer",(IF($G826="In-Conversion","In_Conversion",(IF($G826="Recycled Pre-Consumer","Recycled_Pre_Consumer",(IF($G826="Recycled Post-Consumer","Recycled_Post_Consumer",(IF($G826="Sustainably Sourced","Sustainably_sourced","")))))))))))))))),"")</f>
        <v/>
      </c>
      <c r="AE826" s="13" t="e" cm="1">
        <f t="array" aca="1" ref="AE826" ca="1">IF(INDIRECT("$F"&amp;$S826)="","",IF(LEFT(INDIRECT("$F"&amp;$S826),3)="GRS","GRS_RCS_RM",IF((LEFT(INDIRECT("$F"&amp;$S826),3))="RCS","GRS_RCS_RM",IF(INDIRECT("$F"&amp;$S826)="OCS (No Label)","OCS_Conversion_RM",IF(LEFT(INDIRECT("$F"&amp;$S826),3)="OCS","OCS_RM",IF(RIGHT(INDIRECT("$F"&amp;$S826),10)="conversion","GOTS_RM_conversion",IF((LEFT(INDIRECT("$F"&amp;$S826),4))="GOTS","GOTS_RM","Responsible_RM")))))))</f>
        <v>#REF!</v>
      </c>
      <c r="AF826" s="13" t="str" cm="1">
        <f t="array" aca="1" ref="AF826" ca="1">IF($S826="","",INDIRECT("$Z"&amp;$S826))</f>
        <v/>
      </c>
      <c r="AG826" s="155"/>
      <c r="AH826" s="13" t="str" cm="1">
        <f t="array" aca="1" ref="AH826" ca="1">IFERROR(INDIRECT("$ag"&amp;S826),"")</f>
        <v/>
      </c>
      <c r="AI826" s="13" t="e" cm="1">
        <f t="array" aca="1" ref="AI826" ca="1">INDIRECT("O"&amp;S825)</f>
        <v>#REF!</v>
      </c>
      <c r="AJ826" s="13" t="str">
        <f>IF($I826="","",INDEX('Raw Material'!$A$1:$J$75,MATCH(I826,'Raw Material'!$A$1:$A$75,0),(MATCH(G826,'Raw Material'!$A$1:$J$1,0))))</f>
        <v/>
      </c>
      <c r="AK826" s="13" t="str">
        <f t="shared" si="353"/>
        <v>YANLIŞRM</v>
      </c>
      <c r="AL826" s="153" t="str">
        <f t="shared" si="354"/>
        <v/>
      </c>
    </row>
    <row r="827" spans="1:38" ht="16.5" customHeight="1">
      <c r="A827" s="161"/>
      <c r="B827" s="166"/>
      <c r="C827" s="167"/>
      <c r="D827" s="156"/>
      <c r="E827" s="156"/>
      <c r="F827" s="174"/>
      <c r="G827" s="181"/>
      <c r="H827" s="182"/>
      <c r="I827" s="182"/>
      <c r="J827" s="182"/>
      <c r="K827" s="32"/>
      <c r="L827" s="178"/>
      <c r="M827" s="178"/>
      <c r="N827" s="81"/>
      <c r="O827" s="185"/>
      <c r="P827" s="103"/>
      <c r="Q827" s="84" t="str">
        <f t="shared" si="355"/>
        <v/>
      </c>
      <c r="R827" s="159"/>
      <c r="S827" s="28" t="str" cm="1">
        <f t="array" aca="1" ref="S827" ca="1">IF(INDIRECT("A"&amp;114+$U827)&lt;&gt;"",114+$U827,"")</f>
        <v/>
      </c>
      <c r="T827" s="28" t="str">
        <f t="shared" ca="1" si="356"/>
        <v>$B</v>
      </c>
      <c r="U827" s="29">
        <f t="shared" si="333"/>
        <v>708</v>
      </c>
      <c r="V827" s="29">
        <v>59.416666666671297</v>
      </c>
      <c r="W827" s="29">
        <f t="shared" si="338"/>
        <v>59</v>
      </c>
      <c r="X827" s="41" t="str" cm="1">
        <f t="array" aca="1" ref="X827" ca="1">IFERROR(INDEX('PC&amp;PD'!$A$1:$AP$15,ROW('PC&amp;PD'!$A$15),MATCH(INDIRECT(T827),'PC&amp;PD'!$A$1:$AP$1,0)),"")</f>
        <v/>
      </c>
      <c r="Y827" s="13" t="str">
        <f>IF(OR($N827="",$N827=0),"",IF($N827=$E$7,'Extracted info for SC'!$J$6,IF($N827=$D$26,'Extracted info for SC'!$J$7,IF($N827=$E$26,'Extracted info for SC'!$J$8,IF($N827=$F$26,'Extracted info for SC'!$J$9,IF($N827=$G$26,'Extracted info for SC'!$J$10,IF($N827=$H$26,'Extracted info for SC'!$J$11,IF($N827=$I$26,'Extracted info for SC'!$J$12,IF($N827=$J$26,'Extracted info for SC'!$J$13,IF($N827=$K$26,'Extracted info for SC'!$J$14,IF($N827=$L$26,'Extracted info for SC'!$J$15,IF($N827=$M$26,'Extracted info for SC'!$J$16,IF($N827=$N$26,'Extracted info for SC'!$J$17,IF($N827=$O$26,'Extracted info for SC'!$J$18,""))))))))))))))</f>
        <v/>
      </c>
      <c r="Z827" s="155"/>
      <c r="AA827" s="13" t="str">
        <f t="shared" si="352"/>
        <v/>
      </c>
      <c r="AB827" s="155"/>
      <c r="AC827" s="13" t="str">
        <f t="shared" ca="1" si="357"/>
        <v>$AB</v>
      </c>
      <c r="AD827" s="13" t="str" cm="1">
        <f t="array" aca="1" ref="AD827" ca="1">IFERROR(IF((LEFT(INDIRECT("$F"&amp;$S827),4))="GOTS",IF($G827="Organic","GOTS_Organic_raw",(IF($G827="Responsible","GOTS_Responsible",(IF($G827="No Attribute (Conventional)","GOTS_conventional",(IF($G827="Recycled Pre/Post-Consumer","GOTS_pre_post",(IF($G827="In-Conversion","GOTS_in_conversion",(IF($G827="Sustainably Sourced","Sustainably_sourced",""))))))))))),IF($G827="Organic","Organic",(IF($G827="Responsible","Responsible",(IF($G827="No Attribute (Conventional)","No_Attribute_Conventional",(IF($G827="Recycled Pre/Post-Consumer","Recycled_Pre_Post_Consumer",(IF($G827="In-Conversion","In_Conversion",(IF($G827="Recycled Pre-Consumer","Recycled_Pre_Consumer",(IF($G827="Recycled Post-Consumer","Recycled_Post_Consumer",(IF($G827="Sustainably Sourced","Sustainably_sourced","")))))))))))))))),"")</f>
        <v/>
      </c>
      <c r="AE827" s="13" t="e" cm="1">
        <f t="array" aca="1" ref="AE827" ca="1">IF(INDIRECT("$F"&amp;$S827)="","",IF(LEFT(INDIRECT("$F"&amp;$S827),3)="GRS","GRS_RCS_RM",IF((LEFT(INDIRECT("$F"&amp;$S827),3))="RCS","GRS_RCS_RM",IF(INDIRECT("$F"&amp;$S827)="OCS (No Label)","OCS_Conversion_RM",IF(LEFT(INDIRECT("$F"&amp;$S827),3)="OCS","OCS_RM",IF(RIGHT(INDIRECT("$F"&amp;$S827),10)="conversion","GOTS_RM_conversion",IF((LEFT(INDIRECT("$F"&amp;$S827),4))="GOTS","GOTS_RM","Responsible_RM")))))))</f>
        <v>#REF!</v>
      </c>
      <c r="AF827" s="13" t="str" cm="1">
        <f t="array" aca="1" ref="AF827" ca="1">IF($S827="","",INDIRECT("$Z"&amp;$S827))</f>
        <v/>
      </c>
      <c r="AG827" s="155"/>
      <c r="AH827" s="13" t="str" cm="1">
        <f t="array" aca="1" ref="AH827" ca="1">IFERROR(INDIRECT("$ag"&amp;S827),"")</f>
        <v/>
      </c>
      <c r="AI827" s="13" t="e" cm="1">
        <f t="array" aca="1" ref="AI827" ca="1">INDIRECT("O"&amp;S826)</f>
        <v>#REF!</v>
      </c>
      <c r="AJ827" s="13" t="str">
        <f>IF($I827="","",INDEX('Raw Material'!$A$1:$J$75,MATCH(I827,'Raw Material'!$A$1:$A$75,0),(MATCH(G827,'Raw Material'!$A$1:$J$1,0))))</f>
        <v/>
      </c>
      <c r="AK827" s="13" t="str">
        <f t="shared" si="353"/>
        <v>YANLIŞRM</v>
      </c>
      <c r="AL827" s="153" t="str">
        <f t="shared" si="354"/>
        <v/>
      </c>
    </row>
    <row r="828" spans="1:38" ht="16.5" customHeight="1">
      <c r="A828" s="162"/>
      <c r="B828" s="168"/>
      <c r="C828" s="169"/>
      <c r="D828" s="156"/>
      <c r="E828" s="156"/>
      <c r="F828" s="175"/>
      <c r="G828" s="181"/>
      <c r="H828" s="182"/>
      <c r="I828" s="182"/>
      <c r="J828" s="182"/>
      <c r="K828" s="32"/>
      <c r="L828" s="179"/>
      <c r="M828" s="179"/>
      <c r="N828" s="81"/>
      <c r="O828" s="185"/>
      <c r="P828" s="103"/>
      <c r="Q828" s="84" t="str">
        <f t="shared" si="355"/>
        <v/>
      </c>
      <c r="R828" s="159"/>
      <c r="S828" s="28" t="str" cm="1">
        <f t="array" aca="1" ref="S828" ca="1">IF(INDIRECT("A"&amp;114+$U828)&lt;&gt;"",114+$U828,"")</f>
        <v/>
      </c>
      <c r="T828" s="28" t="str">
        <f t="shared" ca="1" si="356"/>
        <v>$B</v>
      </c>
      <c r="U828" s="29">
        <f t="shared" si="333"/>
        <v>708</v>
      </c>
      <c r="V828" s="29">
        <v>59.500000000004597</v>
      </c>
      <c r="W828" s="29">
        <f t="shared" si="338"/>
        <v>59</v>
      </c>
      <c r="X828" s="41" t="str" cm="1">
        <f t="array" aca="1" ref="X828" ca="1">IFERROR(INDEX('PC&amp;PD'!$A$1:$AP$15,ROW('PC&amp;PD'!$A$15),MATCH(INDIRECT(T828),'PC&amp;PD'!$A$1:$AP$1,0)),"")</f>
        <v/>
      </c>
      <c r="Y828" s="13" t="str">
        <f>IF(OR($N828="",$N828=0),"",IF($N828=$E$7,'Extracted info for SC'!$J$6,IF($N828=$D$26,'Extracted info for SC'!$J$7,IF($N828=$E$26,'Extracted info for SC'!$J$8,IF($N828=$F$26,'Extracted info for SC'!$J$9,IF($N828=$G$26,'Extracted info for SC'!$J$10,IF($N828=$H$26,'Extracted info for SC'!$J$11,IF($N828=$I$26,'Extracted info for SC'!$J$12,IF($N828=$J$26,'Extracted info for SC'!$J$13,IF($N828=$K$26,'Extracted info for SC'!$J$14,IF($N828=$L$26,'Extracted info for SC'!$J$15,IF($N828=$M$26,'Extracted info for SC'!$J$16,IF($N828=$N$26,'Extracted info for SC'!$J$17,IF($N828=$O$26,'Extracted info for SC'!$J$18,""))))))))))))))</f>
        <v/>
      </c>
      <c r="Z828" s="155"/>
      <c r="AA828" s="13" t="str">
        <f t="shared" si="352"/>
        <v/>
      </c>
      <c r="AB828" s="155"/>
      <c r="AC828" s="13" t="str">
        <f t="shared" ca="1" si="357"/>
        <v>$AB</v>
      </c>
      <c r="AD828" s="13" t="str" cm="1">
        <f t="array" aca="1" ref="AD828" ca="1">IFERROR(IF((LEFT(INDIRECT("$F"&amp;$S828),4))="GOTS",IF($G828="Organic","GOTS_Organic_raw",(IF($G828="Responsible","GOTS_Responsible",(IF($G828="No Attribute (Conventional)","GOTS_conventional",(IF($G828="Recycled Pre/Post-Consumer","GOTS_pre_post",(IF($G828="In-Conversion","GOTS_in_conversion",(IF($G828="Sustainably Sourced","Sustainably_sourced",""))))))))))),IF($G828="Organic","Organic",(IF($G828="Responsible","Responsible",(IF($G828="No Attribute (Conventional)","No_Attribute_Conventional",(IF($G828="Recycled Pre/Post-Consumer","Recycled_Pre_Post_Consumer",(IF($G828="In-Conversion","In_Conversion",(IF($G828="Recycled Pre-Consumer","Recycled_Pre_Consumer",(IF($G828="Recycled Post-Consumer","Recycled_Post_Consumer",(IF($G828="Sustainably Sourced","Sustainably_sourced","")))))))))))))))),"")</f>
        <v/>
      </c>
      <c r="AE828" s="13" t="e" cm="1">
        <f t="array" aca="1" ref="AE828" ca="1">IF(INDIRECT("$F"&amp;$S828)="","",IF(LEFT(INDIRECT("$F"&amp;$S828),3)="GRS","GRS_RCS_RM",IF((LEFT(INDIRECT("$F"&amp;$S828),3))="RCS","GRS_RCS_RM",IF(INDIRECT("$F"&amp;$S828)="OCS (No Label)","OCS_Conversion_RM",IF(LEFT(INDIRECT("$F"&amp;$S828),3)="OCS","OCS_RM",IF(RIGHT(INDIRECT("$F"&amp;$S828),10)="conversion","GOTS_RM_conversion",IF((LEFT(INDIRECT("$F"&amp;$S828),4))="GOTS","GOTS_RM","Responsible_RM")))))))</f>
        <v>#REF!</v>
      </c>
      <c r="AF828" s="13" t="str" cm="1">
        <f t="array" aca="1" ref="AF828" ca="1">IF($S828="","",INDIRECT("$Z"&amp;$S828))</f>
        <v/>
      </c>
      <c r="AG828" s="155"/>
      <c r="AH828" s="13" t="str" cm="1">
        <f t="array" aca="1" ref="AH828" ca="1">IFERROR(INDIRECT("$ag"&amp;S828),"")</f>
        <v/>
      </c>
      <c r="AI828" s="13" t="e" cm="1">
        <f t="array" aca="1" ref="AI828" ca="1">INDIRECT("O"&amp;S827)</f>
        <v>#REF!</v>
      </c>
      <c r="AJ828" s="13" t="str">
        <f>IF($I828="","",INDEX('Raw Material'!$A$1:$J$75,MATCH(I828,'Raw Material'!$A$1:$A$75,0),(MATCH(G828,'Raw Material'!$A$1:$J$1,0))))</f>
        <v/>
      </c>
      <c r="AK828" s="13" t="str">
        <f t="shared" si="353"/>
        <v>YANLIŞRM</v>
      </c>
      <c r="AL828" s="153" t="str">
        <f t="shared" si="354"/>
        <v/>
      </c>
    </row>
    <row r="829" spans="1:38" ht="16.5" customHeight="1">
      <c r="A829" s="162"/>
      <c r="B829" s="168"/>
      <c r="C829" s="169"/>
      <c r="D829" s="156"/>
      <c r="E829" s="156"/>
      <c r="F829" s="175"/>
      <c r="G829" s="181"/>
      <c r="H829" s="182"/>
      <c r="I829" s="182"/>
      <c r="J829" s="182"/>
      <c r="K829" s="32"/>
      <c r="L829" s="179"/>
      <c r="M829" s="179"/>
      <c r="N829" s="81"/>
      <c r="O829" s="185"/>
      <c r="P829" s="103"/>
      <c r="Q829" s="84" t="str">
        <f t="shared" si="355"/>
        <v/>
      </c>
      <c r="R829" s="159"/>
      <c r="S829" s="28" t="str" cm="1">
        <f t="array" aca="1" ref="S829" ca="1">IF(INDIRECT("A"&amp;114+$U829)&lt;&gt;"",114+$U829,"")</f>
        <v/>
      </c>
      <c r="T829" s="28" t="str">
        <f t="shared" ca="1" si="356"/>
        <v>$B</v>
      </c>
      <c r="U829" s="29">
        <f t="shared" si="333"/>
        <v>708</v>
      </c>
      <c r="V829" s="29">
        <v>59.583333333337997</v>
      </c>
      <c r="W829" s="29">
        <f t="shared" si="338"/>
        <v>59</v>
      </c>
      <c r="X829" s="41" t="str" cm="1">
        <f t="array" aca="1" ref="X829" ca="1">IFERROR(INDEX('PC&amp;PD'!$A$1:$AP$15,ROW('PC&amp;PD'!$A$15),MATCH(INDIRECT(T829),'PC&amp;PD'!$A$1:$AP$1,0)),"")</f>
        <v/>
      </c>
      <c r="Y829" s="13" t="str">
        <f>IF(OR($N829="",$N829=0),"",IF($N829=$E$7,'Extracted info for SC'!$J$6,IF($N829=$D$26,'Extracted info for SC'!$J$7,IF($N829=$E$26,'Extracted info for SC'!$J$8,IF($N829=$F$26,'Extracted info for SC'!$J$9,IF($N829=$G$26,'Extracted info for SC'!$J$10,IF($N829=$H$26,'Extracted info for SC'!$J$11,IF($N829=$I$26,'Extracted info for SC'!$J$12,IF($N829=$J$26,'Extracted info for SC'!$J$13,IF($N829=$K$26,'Extracted info for SC'!$J$14,IF($N829=$L$26,'Extracted info for SC'!$J$15,IF($N829=$M$26,'Extracted info for SC'!$J$16,IF($N829=$N$26,'Extracted info for SC'!$J$17,IF($N829=$O$26,'Extracted info for SC'!$J$18,""))))))))))))))</f>
        <v/>
      </c>
      <c r="Z829" s="155"/>
      <c r="AA829" s="13" t="str">
        <f t="shared" si="352"/>
        <v/>
      </c>
      <c r="AB829" s="155"/>
      <c r="AC829" s="13" t="str">
        <f t="shared" ca="1" si="357"/>
        <v>$AB</v>
      </c>
      <c r="AD829" s="13" t="str" cm="1">
        <f t="array" aca="1" ref="AD829" ca="1">IFERROR(IF((LEFT(INDIRECT("$F"&amp;$S829),4))="GOTS",IF($G829="Organic","GOTS_Organic_raw",(IF($G829="Responsible","GOTS_Responsible",(IF($G829="No Attribute (Conventional)","GOTS_conventional",(IF($G829="Recycled Pre/Post-Consumer","GOTS_pre_post",(IF($G829="In-Conversion","GOTS_in_conversion",(IF($G829="Sustainably Sourced","Sustainably_sourced",""))))))))))),IF($G829="Organic","Organic",(IF($G829="Responsible","Responsible",(IF($G829="No Attribute (Conventional)","No_Attribute_Conventional",(IF($G829="Recycled Pre/Post-Consumer","Recycled_Pre_Post_Consumer",(IF($G829="In-Conversion","In_Conversion",(IF($G829="Recycled Pre-Consumer","Recycled_Pre_Consumer",(IF($G829="Recycled Post-Consumer","Recycled_Post_Consumer",(IF($G829="Sustainably Sourced","Sustainably_sourced","")))))))))))))))),"")</f>
        <v/>
      </c>
      <c r="AE829" s="13" t="e" cm="1">
        <f t="array" aca="1" ref="AE829" ca="1">IF(INDIRECT("$F"&amp;$S829)="","",IF(LEFT(INDIRECT("$F"&amp;$S829),3)="GRS","GRS_RCS_RM",IF((LEFT(INDIRECT("$F"&amp;$S829),3))="RCS","GRS_RCS_RM",IF(INDIRECT("$F"&amp;$S829)="OCS (No Label)","OCS_Conversion_RM",IF(LEFT(INDIRECT("$F"&amp;$S829),3)="OCS","OCS_RM",IF(RIGHT(INDIRECT("$F"&amp;$S829),10)="conversion","GOTS_RM_conversion",IF((LEFT(INDIRECT("$F"&amp;$S829),4))="GOTS","GOTS_RM","Responsible_RM")))))))</f>
        <v>#REF!</v>
      </c>
      <c r="AF829" s="13" t="str" cm="1">
        <f t="array" aca="1" ref="AF829" ca="1">IF($S829="","",INDIRECT("$Z"&amp;$S829))</f>
        <v/>
      </c>
      <c r="AG829" s="155"/>
      <c r="AH829" s="13" t="str" cm="1">
        <f t="array" aca="1" ref="AH829" ca="1">IFERROR(INDIRECT("$ag"&amp;S829),"")</f>
        <v/>
      </c>
      <c r="AI829" s="13" t="e" cm="1">
        <f t="array" aca="1" ref="AI829" ca="1">INDIRECT("O"&amp;S828)</f>
        <v>#REF!</v>
      </c>
      <c r="AJ829" s="13" t="str">
        <f>IF($I829="","",INDEX('Raw Material'!$A$1:$J$75,MATCH(I829,'Raw Material'!$A$1:$A$75,0),(MATCH(G829,'Raw Material'!$A$1:$J$1,0))))</f>
        <v/>
      </c>
      <c r="AK829" s="13" t="str">
        <f t="shared" si="353"/>
        <v>YANLIŞRM</v>
      </c>
      <c r="AL829" s="153" t="str">
        <f t="shared" si="354"/>
        <v/>
      </c>
    </row>
    <row r="830" spans="1:38" ht="16.5" customHeight="1">
      <c r="A830" s="162"/>
      <c r="B830" s="168"/>
      <c r="C830" s="169"/>
      <c r="D830" s="156"/>
      <c r="E830" s="156"/>
      <c r="F830" s="175"/>
      <c r="G830" s="181"/>
      <c r="H830" s="182"/>
      <c r="I830" s="182"/>
      <c r="J830" s="182"/>
      <c r="K830" s="32"/>
      <c r="L830" s="179"/>
      <c r="M830" s="179"/>
      <c r="N830" s="81"/>
      <c r="O830" s="185"/>
      <c r="P830" s="103"/>
      <c r="Q830" s="84" t="str">
        <f t="shared" si="355"/>
        <v/>
      </c>
      <c r="R830" s="159"/>
      <c r="S830" s="28" t="str" cm="1">
        <f t="array" aca="1" ref="S830" ca="1">IF(INDIRECT("A"&amp;114+$U830)&lt;&gt;"",114+$U830,"")</f>
        <v/>
      </c>
      <c r="T830" s="28" t="str">
        <f t="shared" ca="1" si="356"/>
        <v>$B</v>
      </c>
      <c r="U830" s="29">
        <f t="shared" si="333"/>
        <v>708</v>
      </c>
      <c r="V830" s="29">
        <v>59.666666666671297</v>
      </c>
      <c r="W830" s="29">
        <f t="shared" si="338"/>
        <v>59</v>
      </c>
      <c r="X830" s="41" t="str" cm="1">
        <f t="array" aca="1" ref="X830" ca="1">IFERROR(INDEX('PC&amp;PD'!$A$1:$AP$15,ROW('PC&amp;PD'!$A$15),MATCH(INDIRECT(T830),'PC&amp;PD'!$A$1:$AP$1,0)),"")</f>
        <v/>
      </c>
      <c r="Y830" s="13" t="str">
        <f>IF(OR($N830="",$N830=0),"",IF($N830=$E$7,'Extracted info for SC'!$J$6,IF($N830=$D$26,'Extracted info for SC'!$J$7,IF($N830=$E$26,'Extracted info for SC'!$J$8,IF($N830=$F$26,'Extracted info for SC'!$J$9,IF($N830=$G$26,'Extracted info for SC'!$J$10,IF($N830=$H$26,'Extracted info for SC'!$J$11,IF($N830=$I$26,'Extracted info for SC'!$J$12,IF($N830=$J$26,'Extracted info for SC'!$J$13,IF($N830=$K$26,'Extracted info for SC'!$J$14,IF($N830=$L$26,'Extracted info for SC'!$J$15,IF($N830=$M$26,'Extracted info for SC'!$J$16,IF($N830=$N$26,'Extracted info for SC'!$J$17,IF($N830=$O$26,'Extracted info for SC'!$J$18,""))))))))))))))</f>
        <v/>
      </c>
      <c r="Z830" s="155"/>
      <c r="AA830" s="13" t="str">
        <f t="shared" si="352"/>
        <v/>
      </c>
      <c r="AB830" s="155"/>
      <c r="AC830" s="13" t="str">
        <f t="shared" ca="1" si="357"/>
        <v>$AB</v>
      </c>
      <c r="AD830" s="13" t="str" cm="1">
        <f t="array" aca="1" ref="AD830" ca="1">IFERROR(IF((LEFT(INDIRECT("$F"&amp;$S830),4))="GOTS",IF($G830="Organic","GOTS_Organic_raw",(IF($G830="Responsible","GOTS_Responsible",(IF($G830="No Attribute (Conventional)","GOTS_conventional",(IF($G830="Recycled Pre/Post-Consumer","GOTS_pre_post",(IF($G830="In-Conversion","GOTS_in_conversion",(IF($G830="Sustainably Sourced","Sustainably_sourced",""))))))))))),IF($G830="Organic","Organic",(IF($G830="Responsible","Responsible",(IF($G830="No Attribute (Conventional)","No_Attribute_Conventional",(IF($G830="Recycled Pre/Post-Consumer","Recycled_Pre_Post_Consumer",(IF($G830="In-Conversion","In_Conversion",(IF($G830="Recycled Pre-Consumer","Recycled_Pre_Consumer",(IF($G830="Recycled Post-Consumer","Recycled_Post_Consumer",(IF($G830="Sustainably Sourced","Sustainably_sourced","")))))))))))))))),"")</f>
        <v/>
      </c>
      <c r="AE830" s="13" t="e" cm="1">
        <f t="array" aca="1" ref="AE830" ca="1">IF(INDIRECT("$F"&amp;$S830)="","",IF(LEFT(INDIRECT("$F"&amp;$S830),3)="GRS","GRS_RCS_RM",IF((LEFT(INDIRECT("$F"&amp;$S830),3))="RCS","GRS_RCS_RM",IF(INDIRECT("$F"&amp;$S830)="OCS (No Label)","OCS_Conversion_RM",IF(LEFT(INDIRECT("$F"&amp;$S830),3)="OCS","OCS_RM",IF(RIGHT(INDIRECT("$F"&amp;$S830),10)="conversion","GOTS_RM_conversion",IF((LEFT(INDIRECT("$F"&amp;$S830),4))="GOTS","GOTS_RM","Responsible_RM")))))))</f>
        <v>#REF!</v>
      </c>
      <c r="AF830" s="13" t="str" cm="1">
        <f t="array" aca="1" ref="AF830" ca="1">IF($S830="","",INDIRECT("$Z"&amp;$S830))</f>
        <v/>
      </c>
      <c r="AG830" s="155"/>
      <c r="AH830" s="13" t="str" cm="1">
        <f t="array" aca="1" ref="AH830" ca="1">IFERROR(INDIRECT("$ag"&amp;S830),"")</f>
        <v/>
      </c>
      <c r="AI830" s="13" t="e" cm="1">
        <f t="array" aca="1" ref="AI830" ca="1">INDIRECT("O"&amp;S829)</f>
        <v>#REF!</v>
      </c>
      <c r="AJ830" s="13" t="str">
        <f>IF($I830="","",INDEX('Raw Material'!$A$1:$J$75,MATCH(I830,'Raw Material'!$A$1:$A$75,0),(MATCH(G830,'Raw Material'!$A$1:$J$1,0))))</f>
        <v/>
      </c>
      <c r="AK830" s="13" t="str">
        <f t="shared" si="353"/>
        <v>YANLIŞRM</v>
      </c>
      <c r="AL830" s="153" t="str">
        <f t="shared" si="354"/>
        <v/>
      </c>
    </row>
    <row r="831" spans="1:38" ht="16.5" customHeight="1">
      <c r="A831" s="162"/>
      <c r="B831" s="168"/>
      <c r="C831" s="169"/>
      <c r="D831" s="156"/>
      <c r="E831" s="156"/>
      <c r="F831" s="175"/>
      <c r="G831" s="181"/>
      <c r="H831" s="182"/>
      <c r="I831" s="182"/>
      <c r="J831" s="182"/>
      <c r="K831" s="32"/>
      <c r="L831" s="179"/>
      <c r="M831" s="179"/>
      <c r="N831" s="81"/>
      <c r="O831" s="185"/>
      <c r="P831" s="103"/>
      <c r="Q831" s="84" t="str">
        <f t="shared" si="355"/>
        <v/>
      </c>
      <c r="R831" s="159"/>
      <c r="S831" s="28" t="str" cm="1">
        <f t="array" aca="1" ref="S831" ca="1">IF(INDIRECT("A"&amp;114+$U831)&lt;&gt;"",114+$U831,"")</f>
        <v/>
      </c>
      <c r="T831" s="28" t="str">
        <f t="shared" ca="1" si="356"/>
        <v>$B</v>
      </c>
      <c r="U831" s="29">
        <f t="shared" ref="U831:U894" si="362">(12*W831)</f>
        <v>708</v>
      </c>
      <c r="V831" s="29">
        <v>59.750000000004597</v>
      </c>
      <c r="W831" s="29">
        <f t="shared" si="338"/>
        <v>59</v>
      </c>
      <c r="X831" s="41" t="str" cm="1">
        <f t="array" aca="1" ref="X831" ca="1">IFERROR(INDEX('PC&amp;PD'!$A$1:$AP$15,ROW('PC&amp;PD'!$A$15),MATCH(INDIRECT(T831),'PC&amp;PD'!$A$1:$AP$1,0)),"")</f>
        <v/>
      </c>
      <c r="Y831" s="13" t="str">
        <f>IF(OR($N831="",$N831=0),"",IF($N831=$E$7,'Extracted info for SC'!$J$6,IF($N831=$D$26,'Extracted info for SC'!$J$7,IF($N831=$E$26,'Extracted info for SC'!$J$8,IF($N831=$F$26,'Extracted info for SC'!$J$9,IF($N831=$G$26,'Extracted info for SC'!$J$10,IF($N831=$H$26,'Extracted info for SC'!$J$11,IF($N831=$I$26,'Extracted info for SC'!$J$12,IF($N831=$J$26,'Extracted info for SC'!$J$13,IF($N831=$K$26,'Extracted info for SC'!$J$14,IF($N831=$L$26,'Extracted info for SC'!$J$15,IF($N831=$M$26,'Extracted info for SC'!$J$16,IF($N831=$N$26,'Extracted info for SC'!$J$17,IF($N831=$O$26,'Extracted info for SC'!$J$18,""))))))))))))))</f>
        <v/>
      </c>
      <c r="Z831" s="155"/>
      <c r="AA831" s="13" t="str">
        <f t="shared" si="352"/>
        <v/>
      </c>
      <c r="AB831" s="155"/>
      <c r="AC831" s="13" t="str">
        <f t="shared" ca="1" si="357"/>
        <v>$AB</v>
      </c>
      <c r="AD831" s="13" t="str" cm="1">
        <f t="array" aca="1" ref="AD831" ca="1">IFERROR(IF((LEFT(INDIRECT("$F"&amp;$S831),4))="GOTS",IF($G831="Organic","GOTS_Organic_raw",(IF($G831="Responsible","GOTS_Responsible",(IF($G831="No Attribute (Conventional)","GOTS_conventional",(IF($G831="Recycled Pre/Post-Consumer","GOTS_pre_post",(IF($G831="In-Conversion","GOTS_in_conversion",(IF($G831="Sustainably Sourced","Sustainably_sourced",""))))))))))),IF($G831="Organic","Organic",(IF($G831="Responsible","Responsible",(IF($G831="No Attribute (Conventional)","No_Attribute_Conventional",(IF($G831="Recycled Pre/Post-Consumer","Recycled_Pre_Post_Consumer",(IF($G831="In-Conversion","In_Conversion",(IF($G831="Recycled Pre-Consumer","Recycled_Pre_Consumer",(IF($G831="Recycled Post-Consumer","Recycled_Post_Consumer",(IF($G831="Sustainably Sourced","Sustainably_sourced","")))))))))))))))),"")</f>
        <v/>
      </c>
      <c r="AE831" s="13" t="e" cm="1">
        <f t="array" aca="1" ref="AE831" ca="1">IF(INDIRECT("$F"&amp;$S831)="","",IF(LEFT(INDIRECT("$F"&amp;$S831),3)="GRS","GRS_RCS_RM",IF((LEFT(INDIRECT("$F"&amp;$S831),3))="RCS","GRS_RCS_RM",IF(INDIRECT("$F"&amp;$S831)="OCS (No Label)","OCS_Conversion_RM",IF(LEFT(INDIRECT("$F"&amp;$S831),3)="OCS","OCS_RM",IF(RIGHT(INDIRECT("$F"&amp;$S831),10)="conversion","GOTS_RM_conversion",IF((LEFT(INDIRECT("$F"&amp;$S831),4))="GOTS","GOTS_RM","Responsible_RM")))))))</f>
        <v>#REF!</v>
      </c>
      <c r="AF831" s="13" t="str" cm="1">
        <f t="array" aca="1" ref="AF831" ca="1">IF($S831="","",INDIRECT("$Z"&amp;$S831))</f>
        <v/>
      </c>
      <c r="AG831" s="155"/>
      <c r="AH831" s="13" t="str" cm="1">
        <f t="array" aca="1" ref="AH831" ca="1">IFERROR(INDIRECT("$ag"&amp;S831),"")</f>
        <v/>
      </c>
      <c r="AI831" s="13" t="e" cm="1">
        <f t="array" aca="1" ref="AI831" ca="1">INDIRECT("O"&amp;S830)</f>
        <v>#REF!</v>
      </c>
      <c r="AJ831" s="13" t="str">
        <f>IF($I831="","",INDEX('Raw Material'!$A$1:$J$75,MATCH(I831,'Raw Material'!$A$1:$A$75,0),(MATCH(G831,'Raw Material'!$A$1:$J$1,0))))</f>
        <v/>
      </c>
      <c r="AK831" s="13" t="str">
        <f t="shared" si="353"/>
        <v>YANLIŞRM</v>
      </c>
      <c r="AL831" s="153" t="str">
        <f t="shared" si="354"/>
        <v/>
      </c>
    </row>
    <row r="832" spans="1:38" ht="16.5" customHeight="1">
      <c r="A832" s="162"/>
      <c r="B832" s="168"/>
      <c r="C832" s="169"/>
      <c r="D832" s="156"/>
      <c r="E832" s="156"/>
      <c r="F832" s="175"/>
      <c r="G832" s="181"/>
      <c r="H832" s="182"/>
      <c r="I832" s="182"/>
      <c r="J832" s="182"/>
      <c r="K832" s="32"/>
      <c r="L832" s="179"/>
      <c r="M832" s="179"/>
      <c r="N832" s="81"/>
      <c r="O832" s="185"/>
      <c r="P832" s="103"/>
      <c r="Q832" s="84" t="str">
        <f t="shared" si="355"/>
        <v/>
      </c>
      <c r="R832" s="159"/>
      <c r="S832" s="28" t="str" cm="1">
        <f t="array" aca="1" ref="S832" ca="1">IF(INDIRECT("A"&amp;114+$U832)&lt;&gt;"",114+$U832,"")</f>
        <v/>
      </c>
      <c r="T832" s="28" t="str">
        <f t="shared" ca="1" si="356"/>
        <v>$B</v>
      </c>
      <c r="U832" s="29">
        <f t="shared" si="362"/>
        <v>708</v>
      </c>
      <c r="V832" s="29">
        <v>59.833333333337997</v>
      </c>
      <c r="W832" s="29">
        <f t="shared" si="338"/>
        <v>59</v>
      </c>
      <c r="X832" s="41" t="str" cm="1">
        <f t="array" aca="1" ref="X832" ca="1">IFERROR(INDEX('PC&amp;PD'!$A$1:$AP$15,ROW('PC&amp;PD'!$A$15),MATCH(INDIRECT(T832),'PC&amp;PD'!$A$1:$AP$1,0)),"")</f>
        <v/>
      </c>
      <c r="Y832" s="13" t="str">
        <f>IF(OR($N832="",$N832=0),"",IF($N832=$E$7,'Extracted info for SC'!$J$6,IF($N832=$D$26,'Extracted info for SC'!$J$7,IF($N832=$E$26,'Extracted info for SC'!$J$8,IF($N832=$F$26,'Extracted info for SC'!$J$9,IF($N832=$G$26,'Extracted info for SC'!$J$10,IF($N832=$H$26,'Extracted info for SC'!$J$11,IF($N832=$I$26,'Extracted info for SC'!$J$12,IF($N832=$J$26,'Extracted info for SC'!$J$13,IF($N832=$K$26,'Extracted info for SC'!$J$14,IF($N832=$L$26,'Extracted info for SC'!$J$15,IF($N832=$M$26,'Extracted info for SC'!$J$16,IF($N832=$N$26,'Extracted info for SC'!$J$17,IF($N832=$O$26,'Extracted info for SC'!$J$18,""))))))))))))))</f>
        <v/>
      </c>
      <c r="Z832" s="155"/>
      <c r="AA832" s="13" t="str">
        <f t="shared" si="352"/>
        <v/>
      </c>
      <c r="AB832" s="155"/>
      <c r="AC832" s="13" t="str">
        <f t="shared" ca="1" si="357"/>
        <v>$AB</v>
      </c>
      <c r="AD832" s="13" t="str" cm="1">
        <f t="array" aca="1" ref="AD832" ca="1">IFERROR(IF((LEFT(INDIRECT("$F"&amp;$S832),4))="GOTS",IF($G832="Organic","GOTS_Organic_raw",(IF($G832="Responsible","GOTS_Responsible",(IF($G832="No Attribute (Conventional)","GOTS_conventional",(IF($G832="Recycled Pre/Post-Consumer","GOTS_pre_post",(IF($G832="In-Conversion","GOTS_in_conversion",(IF($G832="Sustainably Sourced","Sustainably_sourced",""))))))))))),IF($G832="Organic","Organic",(IF($G832="Responsible","Responsible",(IF($G832="No Attribute (Conventional)","No_Attribute_Conventional",(IF($G832="Recycled Pre/Post-Consumer","Recycled_Pre_Post_Consumer",(IF($G832="In-Conversion","In_Conversion",(IF($G832="Recycled Pre-Consumer","Recycled_Pre_Consumer",(IF($G832="Recycled Post-Consumer","Recycled_Post_Consumer",(IF($G832="Sustainably Sourced","Sustainably_sourced","")))))))))))))))),"")</f>
        <v/>
      </c>
      <c r="AE832" s="13" t="e" cm="1">
        <f t="array" aca="1" ref="AE832" ca="1">IF(INDIRECT("$F"&amp;$S832)="","",IF(LEFT(INDIRECT("$F"&amp;$S832),3)="GRS","GRS_RCS_RM",IF((LEFT(INDIRECT("$F"&amp;$S832),3))="RCS","GRS_RCS_RM",IF(INDIRECT("$F"&amp;$S832)="OCS (No Label)","OCS_Conversion_RM",IF(LEFT(INDIRECT("$F"&amp;$S832),3)="OCS","OCS_RM",IF(RIGHT(INDIRECT("$F"&amp;$S832),10)="conversion","GOTS_RM_conversion",IF((LEFT(INDIRECT("$F"&amp;$S832),4))="GOTS","GOTS_RM","Responsible_RM")))))))</f>
        <v>#REF!</v>
      </c>
      <c r="AF832" s="13" t="str" cm="1">
        <f t="array" aca="1" ref="AF832" ca="1">IF($S832="","",INDIRECT("$Z"&amp;$S832))</f>
        <v/>
      </c>
      <c r="AG832" s="155"/>
      <c r="AH832" s="13" t="str" cm="1">
        <f t="array" aca="1" ref="AH832" ca="1">IFERROR(INDIRECT("$ag"&amp;S832),"")</f>
        <v/>
      </c>
      <c r="AI832" s="13" t="e" cm="1">
        <f t="array" aca="1" ref="AI832" ca="1">INDIRECT("O"&amp;S831)</f>
        <v>#REF!</v>
      </c>
      <c r="AJ832" s="13" t="str">
        <f>IF($I832="","",INDEX('Raw Material'!$A$1:$J$75,MATCH(I832,'Raw Material'!$A$1:$A$75,0),(MATCH(G832,'Raw Material'!$A$1:$J$1,0))))</f>
        <v/>
      </c>
      <c r="AK832" s="13" t="str">
        <f t="shared" si="353"/>
        <v>YANLIŞRM</v>
      </c>
      <c r="AL832" s="153" t="str">
        <f t="shared" si="354"/>
        <v/>
      </c>
    </row>
    <row r="833" spans="1:38" ht="16.5" customHeight="1" thickBot="1">
      <c r="A833" s="163"/>
      <c r="B833" s="170"/>
      <c r="C833" s="171"/>
      <c r="D833" s="156"/>
      <c r="E833" s="156"/>
      <c r="F833" s="176"/>
      <c r="G833" s="157"/>
      <c r="H833" s="158"/>
      <c r="I833" s="158"/>
      <c r="J833" s="158"/>
      <c r="K833" s="33"/>
      <c r="L833" s="180"/>
      <c r="M833" s="180"/>
      <c r="N833" s="82"/>
      <c r="O833" s="186"/>
      <c r="P833" s="103"/>
      <c r="Q833" s="84" t="str">
        <f t="shared" si="355"/>
        <v/>
      </c>
      <c r="R833" s="159"/>
      <c r="S833" s="28" t="str" cm="1">
        <f t="array" aca="1" ref="S833" ca="1">IF(INDIRECT("A"&amp;114+$U833)&lt;&gt;"",114+$U833,"")</f>
        <v/>
      </c>
      <c r="T833" s="28" t="str">
        <f t="shared" ca="1" si="356"/>
        <v>$B</v>
      </c>
      <c r="U833" s="29">
        <f t="shared" si="362"/>
        <v>708</v>
      </c>
      <c r="V833" s="29">
        <v>59.916666666671297</v>
      </c>
      <c r="W833" s="29">
        <f t="shared" si="338"/>
        <v>59</v>
      </c>
      <c r="X833" s="41" t="str" cm="1">
        <f t="array" aca="1" ref="X833" ca="1">IFERROR(INDEX('PC&amp;PD'!$A$1:$AP$15,ROW('PC&amp;PD'!$A$15),MATCH(INDIRECT(T833),'PC&amp;PD'!$A$1:$AP$1,0)),"")</f>
        <v/>
      </c>
      <c r="Y833" s="13" t="str">
        <f>IF(OR($N833="",$N833=0),"",IF($N833=$E$7,'Extracted info for SC'!$J$6,IF($N833=$D$26,'Extracted info for SC'!$J$7,IF($N833=$E$26,'Extracted info for SC'!$J$8,IF($N833=$F$26,'Extracted info for SC'!$J$9,IF($N833=$G$26,'Extracted info for SC'!$J$10,IF($N833=$H$26,'Extracted info for SC'!$J$11,IF($N833=$I$26,'Extracted info for SC'!$J$12,IF($N833=$J$26,'Extracted info for SC'!$J$13,IF($N833=$K$26,'Extracted info for SC'!$J$14,IF($N833=$L$26,'Extracted info for SC'!$J$15,IF($N833=$M$26,'Extracted info for SC'!$J$16,IF($N833=$N$26,'Extracted info for SC'!$J$17,IF($N833=$O$26,'Extracted info for SC'!$J$18,""))))))))))))))</f>
        <v/>
      </c>
      <c r="Z833" s="155"/>
      <c r="AA833" s="13" t="str">
        <f t="shared" si="352"/>
        <v/>
      </c>
      <c r="AB833" s="155"/>
      <c r="AC833" s="13" t="str">
        <f t="shared" ca="1" si="357"/>
        <v>$AB</v>
      </c>
      <c r="AD833" s="13" t="str" cm="1">
        <f t="array" aca="1" ref="AD833" ca="1">IFERROR(IF((LEFT(INDIRECT("$F"&amp;$S833),4))="GOTS",IF($G833="Organic","GOTS_Organic_raw",(IF($G833="Responsible","GOTS_Responsible",(IF($G833="No Attribute (Conventional)","GOTS_conventional",(IF($G833="Recycled Pre/Post-Consumer","GOTS_pre_post",(IF($G833="In-Conversion","GOTS_in_conversion",(IF($G833="Sustainably Sourced","Sustainably_sourced",""))))))))))),IF($G833="Organic","Organic",(IF($G833="Responsible","Responsible",(IF($G833="No Attribute (Conventional)","No_Attribute_Conventional",(IF($G833="Recycled Pre/Post-Consumer","Recycled_Pre_Post_Consumer",(IF($G833="In-Conversion","In_Conversion",(IF($G833="Recycled Pre-Consumer","Recycled_Pre_Consumer",(IF($G833="Recycled Post-Consumer","Recycled_Post_Consumer",(IF($G833="Sustainably Sourced","Sustainably_sourced","")))))))))))))))),"")</f>
        <v/>
      </c>
      <c r="AE833" s="13" t="e" cm="1">
        <f t="array" aca="1" ref="AE833" ca="1">IF(INDIRECT("$F"&amp;$S833)="","",IF(LEFT(INDIRECT("$F"&amp;$S833),3)="GRS","GRS_RCS_RM",IF((LEFT(INDIRECT("$F"&amp;$S833),3))="RCS","GRS_RCS_RM",IF(INDIRECT("$F"&amp;$S833)="OCS (No Label)","OCS_Conversion_RM",IF(LEFT(INDIRECT("$F"&amp;$S833),3)="OCS","OCS_RM",IF(RIGHT(INDIRECT("$F"&amp;$S833),10)="conversion","GOTS_RM_conversion",IF((LEFT(INDIRECT("$F"&amp;$S833),4))="GOTS","GOTS_RM","Responsible_RM")))))))</f>
        <v>#REF!</v>
      </c>
      <c r="AF833" s="13" t="str" cm="1">
        <f t="array" aca="1" ref="AF833" ca="1">IF($S833="","",INDIRECT("$Z"&amp;$S833))</f>
        <v/>
      </c>
      <c r="AG833" s="155"/>
      <c r="AH833" s="13" t="str" cm="1">
        <f t="array" aca="1" ref="AH833" ca="1">IFERROR(INDIRECT("$ag"&amp;S833),"")</f>
        <v/>
      </c>
      <c r="AI833" s="13" t="e" cm="1">
        <f t="array" aca="1" ref="AI833" ca="1">INDIRECT("O"&amp;S832)</f>
        <v>#REF!</v>
      </c>
      <c r="AJ833" s="13" t="str">
        <f>IF($I833="","",INDEX('Raw Material'!$A$1:$J$75,MATCH(I833,'Raw Material'!$A$1:$A$75,0),(MATCH(G833,'Raw Material'!$A$1:$J$1,0))))</f>
        <v/>
      </c>
      <c r="AK833" s="13" t="str">
        <f t="shared" si="353"/>
        <v>YANLIŞRM</v>
      </c>
      <c r="AL833" s="153" t="str">
        <f t="shared" si="354"/>
        <v/>
      </c>
    </row>
    <row r="834" spans="1:38" ht="16.5" customHeight="1">
      <c r="A834" s="160" t="str">
        <f>IF(B834="","",COUNTA($B$114:$B834))</f>
        <v/>
      </c>
      <c r="B834" s="164"/>
      <c r="C834" s="165"/>
      <c r="D834" s="183"/>
      <c r="E834" s="183"/>
      <c r="F834" s="172"/>
      <c r="G834" s="212"/>
      <c r="H834" s="206"/>
      <c r="I834" s="206"/>
      <c r="J834" s="206"/>
      <c r="K834" s="31"/>
      <c r="L834" s="177" t="str">
        <f t="shared" ref="L834" si="363">IF(R834="","",LEFT(R834,LEN(R834)-2))</f>
        <v/>
      </c>
      <c r="M834" s="177"/>
      <c r="N834" s="80"/>
      <c r="O834" s="184"/>
      <c r="P834" s="103"/>
      <c r="Q834" s="84" t="str">
        <f t="shared" si="355"/>
        <v/>
      </c>
      <c r="R834" s="159" t="str">
        <f t="shared" ref="R834" si="364">CONCATENATE($Q834,Q835,Q836,Q837,Q838,Q839,$Q840,$Q841,$Q842,$Q843,Q844,Q845)</f>
        <v/>
      </c>
      <c r="S834" s="28" t="str" cm="1">
        <f t="array" aca="1" ref="S834" ca="1">IF(INDIRECT("A"&amp;114+$U834)&lt;&gt;"",114+$U834,"")</f>
        <v/>
      </c>
      <c r="T834" s="28" t="str">
        <f t="shared" ca="1" si="356"/>
        <v>$B</v>
      </c>
      <c r="U834" s="29">
        <f t="shared" si="362"/>
        <v>720</v>
      </c>
      <c r="V834" s="29">
        <v>60.000000000004697</v>
      </c>
      <c r="W834" s="29">
        <f t="shared" si="338"/>
        <v>60</v>
      </c>
      <c r="X834" s="41" t="str" cm="1">
        <f t="array" aca="1" ref="X834" ca="1">IFERROR(INDEX('PC&amp;PD'!$A$1:$AP$15,ROW('PC&amp;PD'!$A$15),MATCH(INDIRECT(T834),'PC&amp;PD'!$A$1:$AP$1,0)),"")</f>
        <v/>
      </c>
      <c r="Y834" s="13" t="str">
        <f>IF(OR($N834="",$N834=0),"",IF($N834=$E$7,'Extracted info for SC'!$J$6,IF($N834=$D$26,'Extracted info for SC'!$J$7,IF($N834=$E$26,'Extracted info for SC'!$J$8,IF($N834=$F$26,'Extracted info for SC'!$J$9,IF($N834=$G$26,'Extracted info for SC'!$J$10,IF($N834=$H$26,'Extracted info for SC'!$J$11,IF($N834=$I$26,'Extracted info for SC'!$J$12,IF($N834=$J$26,'Extracted info for SC'!$J$13,IF($N834=$K$26,'Extracted info for SC'!$J$14,IF($N834=$L$26,'Extracted info for SC'!$J$15,IF($N834=$M$26,'Extracted info for SC'!$J$16,IF($N834=$N$26,'Extracted info for SC'!$J$17,IF($N834=$O$26,'Extracted info for SC'!$J$18,""))))))))))))))</f>
        <v/>
      </c>
      <c r="Z834" s="155" t="str">
        <f t="shared" ref="Z834" si="365">IFERROR(IF($F834="OCS 100","OCS (OCS 100)",IF($F834="OCS Blended","OCS (OCS Blended)",IF($F834="OCS (No Label)","OCS (No Label)",IF($F834="RCS 100","RCS (RCS 100)",IF($F834="RCS Blended","RCS (RCS Blended)",IF($F834="GRS","GRS (GRS)",IF($F834="GRS (No Label)", "GRS (No Label)",IF($F834="RDS","RDS (RDS)",IF($F834="RWS","RWS (RWS)",IF($F834="RAS","RAS (RAS)",IF($F834="RMS","RMS (RMS)",IF($F834="GOTS Organic","GOTS (Organic)",IF($F834="GOTS Made with organic","GOTS (Made with Organic)",IF($F834="GOTS Organic - in conversion","GOTS (Organic - In Conversion)",IF($F834="GOTS Made with organic - in conversion","GOTS (Made with Organic - In Conversion)",""))))))))))))))),"")</f>
        <v/>
      </c>
      <c r="AA834" s="13" t="str">
        <f t="shared" si="352"/>
        <v/>
      </c>
      <c r="AB834" s="155" t="str">
        <f t="shared" ref="AB834" si="366">IFERROR(IF($F834="OCS 100", "OCS_100",IF($F834="OCS Blended", "OCS_Blended",IF($F834="OCS (No Label)", "OCS_No_Label",IF($F834="RCS 100", "RCS_100",IF($F834="RCS Blended","RCS_Blended",IF($F834="GRS","GRS",IF($F834="GRS (No Label)", "GRS_No_Label",IF($F834="RDS","RDS",IF($F834="RWS","RWS",IF($F834="RMS","RMS",IF($F834="GOTS Organic","GOTS_Organic",IF($F834="GOTS Made with organic","GOTS_Made_with_organic",IF($F834="GOTS Organic - in conversion","GOTS_Organic_in_Conversion",IF($F834="GOTS Made with organic - in conversion","GOTS_Made_with_Organic_in_Conversion",IF($F834="RAS","RAS",""))))))))))))))),"")</f>
        <v/>
      </c>
      <c r="AC834" s="13" t="str">
        <f t="shared" ca="1" si="357"/>
        <v>$AB</v>
      </c>
      <c r="AD834" s="13" t="str" cm="1">
        <f t="array" aca="1" ref="AD834" ca="1">IFERROR(IF((LEFT(INDIRECT("$F"&amp;$S834),4))="GOTS",IF($G834="Organic","GOTS_Organic_raw",(IF($G834="Responsible","GOTS_Responsible",(IF($G834="No Attribute (Conventional)","GOTS_conventional",(IF($G834="Recycled Pre/Post-Consumer","GOTS_pre_post",(IF($G834="In-Conversion","GOTS_in_conversion",(IF($G834="Sustainably Sourced","Sustainably_sourced",""))))))))))),IF($G834="Organic","Organic",(IF($G834="Responsible","Responsible",(IF($G834="No Attribute (Conventional)","No_Attribute_Conventional",(IF($G834="Recycled Pre/Post-Consumer","Recycled_Pre_Post_Consumer",(IF($G834="In-Conversion","In_Conversion",(IF($G834="Recycled Pre-Consumer","Recycled_Pre_Consumer",(IF($G834="Recycled Post-Consumer","Recycled_Post_Consumer",(IF($G834="Sustainably Sourced","Sustainably_sourced","")))))))))))))))),"")</f>
        <v/>
      </c>
      <c r="AE834" s="13" t="e" cm="1">
        <f t="array" aca="1" ref="AE834" ca="1">IF(INDIRECT("$F"&amp;$S834)="","",IF(LEFT(INDIRECT("$F"&amp;$S834),3)="GRS","GRS_RCS_RM",IF((LEFT(INDIRECT("$F"&amp;$S834),3))="RCS","GRS_RCS_RM",IF(INDIRECT("$F"&amp;$S834)="OCS (No Label)","OCS_Conversion_RM",IF(LEFT(INDIRECT("$F"&amp;$S834),3)="OCS","OCS_RM",IF(RIGHT(INDIRECT("$F"&amp;$S834),10)="conversion","GOTS_RM_conversion",IF((LEFT(INDIRECT("$F"&amp;$S834),4))="GOTS","GOTS_RM","Responsible_RM")))))))</f>
        <v>#REF!</v>
      </c>
      <c r="AF834" s="13" t="str" cm="1">
        <f t="array" aca="1" ref="AF834" ca="1">IF($S834="","",INDIRECT("$Z"&amp;$S834))</f>
        <v/>
      </c>
      <c r="AG834" s="155" t="str">
        <f t="shared" si="347"/>
        <v/>
      </c>
      <c r="AH834" s="13" t="str" cm="1">
        <f t="array" aca="1" ref="AH834" ca="1">IFERROR(INDIRECT("$ag"&amp;S834),"")</f>
        <v/>
      </c>
      <c r="AI834" s="13" t="e" cm="1">
        <f t="array" aca="1" ref="AI834" ca="1">INDIRECT("O"&amp;S833)</f>
        <v>#REF!</v>
      </c>
      <c r="AJ834" s="13" t="str">
        <f>IF($I834="","",INDEX('Raw Material'!$A$1:$J$75,MATCH(I834,'Raw Material'!$A$1:$A$75,0),(MATCH(G834,'Raw Material'!$A$1:$J$1,0))))</f>
        <v/>
      </c>
      <c r="AK834" s="13" t="str">
        <f t="shared" si="353"/>
        <v>YANLIŞRM</v>
      </c>
      <c r="AL834" s="153" t="str">
        <f t="shared" si="354"/>
        <v/>
      </c>
    </row>
    <row r="835" spans="1:38" ht="16.5" customHeight="1">
      <c r="A835" s="161"/>
      <c r="B835" s="166"/>
      <c r="C835" s="167"/>
      <c r="D835" s="156"/>
      <c r="E835" s="156"/>
      <c r="F835" s="173"/>
      <c r="G835" s="181"/>
      <c r="H835" s="182"/>
      <c r="I835" s="182"/>
      <c r="J835" s="182"/>
      <c r="K835" s="32"/>
      <c r="L835" s="178"/>
      <c r="M835" s="178"/>
      <c r="N835" s="81"/>
      <c r="O835" s="185"/>
      <c r="P835" s="103"/>
      <c r="Q835" s="84" t="str">
        <f t="shared" si="355"/>
        <v/>
      </c>
      <c r="R835" s="159"/>
      <c r="S835" s="28" t="str" cm="1">
        <f t="array" aca="1" ref="S835" ca="1">IF(INDIRECT("A"&amp;114+$U835)&lt;&gt;"",114+$U835,"")</f>
        <v/>
      </c>
      <c r="T835" s="28" t="str">
        <f t="shared" ca="1" si="356"/>
        <v>$B</v>
      </c>
      <c r="U835" s="29">
        <f t="shared" si="362"/>
        <v>720</v>
      </c>
      <c r="V835" s="29">
        <v>60.083333333337997</v>
      </c>
      <c r="W835" s="29">
        <f t="shared" si="338"/>
        <v>60</v>
      </c>
      <c r="X835" s="41" t="str" cm="1">
        <f t="array" aca="1" ref="X835" ca="1">IFERROR(INDEX('PC&amp;PD'!$A$1:$AP$15,ROW('PC&amp;PD'!$A$15),MATCH(INDIRECT(T835),'PC&amp;PD'!$A$1:$AP$1,0)),"")</f>
        <v/>
      </c>
      <c r="Y835" s="13" t="str">
        <f>IF(OR($N835="",$N835=0),"",IF($N835=$E$7,'Extracted info for SC'!$J$6,IF($N835=$D$26,'Extracted info for SC'!$J$7,IF($N835=$E$26,'Extracted info for SC'!$J$8,IF($N835=$F$26,'Extracted info for SC'!$J$9,IF($N835=$G$26,'Extracted info for SC'!$J$10,IF($N835=$H$26,'Extracted info for SC'!$J$11,IF($N835=$I$26,'Extracted info for SC'!$J$12,IF($N835=$J$26,'Extracted info for SC'!$J$13,IF($N835=$K$26,'Extracted info for SC'!$J$14,IF($N835=$L$26,'Extracted info for SC'!$J$15,IF($N835=$M$26,'Extracted info for SC'!$J$16,IF($N835=$N$26,'Extracted info for SC'!$J$17,IF($N835=$O$26,'Extracted info for SC'!$J$18,""))))))))))))))</f>
        <v/>
      </c>
      <c r="Z835" s="155"/>
      <c r="AA835" s="13" t="str">
        <f t="shared" si="352"/>
        <v/>
      </c>
      <c r="AB835" s="155"/>
      <c r="AC835" s="13" t="str">
        <f t="shared" ca="1" si="357"/>
        <v>$AB</v>
      </c>
      <c r="AD835" s="13" t="str" cm="1">
        <f t="array" aca="1" ref="AD835" ca="1">IFERROR(IF((LEFT(INDIRECT("$F"&amp;$S835),4))="GOTS",IF($G835="Organic","GOTS_Organic_raw",(IF($G835="Responsible","GOTS_Responsible",(IF($G835="No Attribute (Conventional)","GOTS_conventional",(IF($G835="Recycled Pre/Post-Consumer","GOTS_pre_post",(IF($G835="In-Conversion","GOTS_in_conversion",(IF($G835="Sustainably Sourced","Sustainably_sourced",""))))))))))),IF($G835="Organic","Organic",(IF($G835="Responsible","Responsible",(IF($G835="No Attribute (Conventional)","No_Attribute_Conventional",(IF($G835="Recycled Pre/Post-Consumer","Recycled_Pre_Post_Consumer",(IF($G835="In-Conversion","In_Conversion",(IF($G835="Recycled Pre-Consumer","Recycled_Pre_Consumer",(IF($G835="Recycled Post-Consumer","Recycled_Post_Consumer",(IF($G835="Sustainably Sourced","Sustainably_sourced","")))))))))))))))),"")</f>
        <v/>
      </c>
      <c r="AE835" s="13" t="e" cm="1">
        <f t="array" aca="1" ref="AE835" ca="1">IF(INDIRECT("$F"&amp;$S835)="","",IF(LEFT(INDIRECT("$F"&amp;$S835),3)="GRS","GRS_RCS_RM",IF((LEFT(INDIRECT("$F"&amp;$S835),3))="RCS","GRS_RCS_RM",IF(INDIRECT("$F"&amp;$S835)="OCS (No Label)","OCS_Conversion_RM",IF(LEFT(INDIRECT("$F"&amp;$S835),3)="OCS","OCS_RM",IF(RIGHT(INDIRECT("$F"&amp;$S835),10)="conversion","GOTS_RM_conversion",IF((LEFT(INDIRECT("$F"&amp;$S835),4))="GOTS","GOTS_RM","Responsible_RM")))))))</f>
        <v>#REF!</v>
      </c>
      <c r="AF835" s="13" t="str" cm="1">
        <f t="array" aca="1" ref="AF835" ca="1">IF($S835="","",INDIRECT("$Z"&amp;$S835))</f>
        <v/>
      </c>
      <c r="AG835" s="155"/>
      <c r="AH835" s="13" t="str" cm="1">
        <f t="array" aca="1" ref="AH835" ca="1">IFERROR(INDIRECT("$ag"&amp;S835),"")</f>
        <v/>
      </c>
      <c r="AI835" s="13" t="e" cm="1">
        <f t="array" aca="1" ref="AI835" ca="1">INDIRECT("O"&amp;S834)</f>
        <v>#REF!</v>
      </c>
      <c r="AJ835" s="13" t="str">
        <f>IF($I835="","",INDEX('Raw Material'!$A$1:$J$75,MATCH(I835,'Raw Material'!$A$1:$A$75,0),(MATCH(G835,'Raw Material'!$A$1:$J$1,0))))</f>
        <v/>
      </c>
      <c r="AK835" s="13" t="str">
        <f t="shared" si="353"/>
        <v>YANLIŞRM</v>
      </c>
      <c r="AL835" s="153" t="str">
        <f t="shared" si="354"/>
        <v/>
      </c>
    </row>
    <row r="836" spans="1:38" ht="16.5" customHeight="1">
      <c r="A836" s="161"/>
      <c r="B836" s="166"/>
      <c r="C836" s="167"/>
      <c r="D836" s="156"/>
      <c r="E836" s="156"/>
      <c r="F836" s="173"/>
      <c r="G836" s="181"/>
      <c r="H836" s="182"/>
      <c r="I836" s="182"/>
      <c r="J836" s="182"/>
      <c r="K836" s="32"/>
      <c r="L836" s="178"/>
      <c r="M836" s="178"/>
      <c r="N836" s="81"/>
      <c r="O836" s="185"/>
      <c r="P836" s="103"/>
      <c r="Q836" s="84" t="str">
        <f t="shared" si="355"/>
        <v/>
      </c>
      <c r="R836" s="159"/>
      <c r="S836" s="28" t="str" cm="1">
        <f t="array" aca="1" ref="S836" ca="1">IF(INDIRECT("A"&amp;114+$U836)&lt;&gt;"",114+$U836,"")</f>
        <v/>
      </c>
      <c r="T836" s="28" t="str">
        <f t="shared" ca="1" si="356"/>
        <v>$B</v>
      </c>
      <c r="U836" s="29">
        <f t="shared" si="362"/>
        <v>720</v>
      </c>
      <c r="V836" s="29">
        <v>60.166666666671297</v>
      </c>
      <c r="W836" s="29">
        <f t="shared" si="338"/>
        <v>60</v>
      </c>
      <c r="X836" s="41" t="str" cm="1">
        <f t="array" aca="1" ref="X836" ca="1">IFERROR(INDEX('PC&amp;PD'!$A$1:$AP$15,ROW('PC&amp;PD'!$A$15),MATCH(INDIRECT(T836),'PC&amp;PD'!$A$1:$AP$1,0)),"")</f>
        <v/>
      </c>
      <c r="Y836" s="13" t="str">
        <f>IF(OR($N836="",$N836=0),"",IF($N836=$E$7,'Extracted info for SC'!$J$6,IF($N836=$D$26,'Extracted info for SC'!$J$7,IF($N836=$E$26,'Extracted info for SC'!$J$8,IF($N836=$F$26,'Extracted info for SC'!$J$9,IF($N836=$G$26,'Extracted info for SC'!$J$10,IF($N836=$H$26,'Extracted info for SC'!$J$11,IF($N836=$I$26,'Extracted info for SC'!$J$12,IF($N836=$J$26,'Extracted info for SC'!$J$13,IF($N836=$K$26,'Extracted info for SC'!$J$14,IF($N836=$L$26,'Extracted info for SC'!$J$15,IF($N836=$M$26,'Extracted info for SC'!$J$16,IF($N836=$N$26,'Extracted info for SC'!$J$17,IF($N836=$O$26,'Extracted info for SC'!$J$18,""))))))))))))))</f>
        <v/>
      </c>
      <c r="Z836" s="155"/>
      <c r="AA836" s="13" t="str">
        <f t="shared" si="352"/>
        <v/>
      </c>
      <c r="AB836" s="155"/>
      <c r="AC836" s="13" t="str">
        <f t="shared" ca="1" si="357"/>
        <v>$AB</v>
      </c>
      <c r="AD836" s="13" t="str" cm="1">
        <f t="array" aca="1" ref="AD836" ca="1">IFERROR(IF((LEFT(INDIRECT("$F"&amp;$S836),4))="GOTS",IF($G836="Organic","GOTS_Organic_raw",(IF($G836="Responsible","GOTS_Responsible",(IF($G836="No Attribute (Conventional)","GOTS_conventional",(IF($G836="Recycled Pre/Post-Consumer","GOTS_pre_post",(IF($G836="In-Conversion","GOTS_in_conversion",(IF($G836="Sustainably Sourced","Sustainably_sourced",""))))))))))),IF($G836="Organic","Organic",(IF($G836="Responsible","Responsible",(IF($G836="No Attribute (Conventional)","No_Attribute_Conventional",(IF($G836="Recycled Pre/Post-Consumer","Recycled_Pre_Post_Consumer",(IF($G836="In-Conversion","In_Conversion",(IF($G836="Recycled Pre-Consumer","Recycled_Pre_Consumer",(IF($G836="Recycled Post-Consumer","Recycled_Post_Consumer",(IF($G836="Sustainably Sourced","Sustainably_sourced","")))))))))))))))),"")</f>
        <v/>
      </c>
      <c r="AE836" s="13" t="e" cm="1">
        <f t="array" aca="1" ref="AE836" ca="1">IF(INDIRECT("$F"&amp;$S836)="","",IF(LEFT(INDIRECT("$F"&amp;$S836),3)="GRS","GRS_RCS_RM",IF((LEFT(INDIRECT("$F"&amp;$S836),3))="RCS","GRS_RCS_RM",IF(INDIRECT("$F"&amp;$S836)="OCS (No Label)","OCS_Conversion_RM",IF(LEFT(INDIRECT("$F"&amp;$S836),3)="OCS","OCS_RM",IF(RIGHT(INDIRECT("$F"&amp;$S836),10)="conversion","GOTS_RM_conversion",IF((LEFT(INDIRECT("$F"&amp;$S836),4))="GOTS","GOTS_RM","Responsible_RM")))))))</f>
        <v>#REF!</v>
      </c>
      <c r="AF836" s="13" t="str" cm="1">
        <f t="array" aca="1" ref="AF836" ca="1">IF($S836="","",INDIRECT("$Z"&amp;$S836))</f>
        <v/>
      </c>
      <c r="AG836" s="155"/>
      <c r="AH836" s="13" t="str" cm="1">
        <f t="array" aca="1" ref="AH836" ca="1">IFERROR(INDIRECT("$ag"&amp;S836),"")</f>
        <v/>
      </c>
      <c r="AI836" s="13" t="e" cm="1">
        <f t="array" aca="1" ref="AI836" ca="1">INDIRECT("O"&amp;S835)</f>
        <v>#REF!</v>
      </c>
      <c r="AJ836" s="13" t="str">
        <f>IF($I836="","",INDEX('Raw Material'!$A$1:$J$75,MATCH(I836,'Raw Material'!$A$1:$A$75,0),(MATCH(G836,'Raw Material'!$A$1:$J$1,0))))</f>
        <v/>
      </c>
      <c r="AK836" s="13" t="str">
        <f t="shared" si="353"/>
        <v>YANLIŞRM</v>
      </c>
      <c r="AL836" s="153" t="str">
        <f t="shared" si="354"/>
        <v/>
      </c>
    </row>
    <row r="837" spans="1:38" ht="16.5" customHeight="1">
      <c r="A837" s="161"/>
      <c r="B837" s="166"/>
      <c r="C837" s="167"/>
      <c r="D837" s="156"/>
      <c r="E837" s="156"/>
      <c r="F837" s="174"/>
      <c r="G837" s="181"/>
      <c r="H837" s="182"/>
      <c r="I837" s="182"/>
      <c r="J837" s="182"/>
      <c r="K837" s="32"/>
      <c r="L837" s="178"/>
      <c r="M837" s="178"/>
      <c r="N837" s="81"/>
      <c r="O837" s="185"/>
      <c r="P837" s="103"/>
      <c r="Q837" s="84" t="str">
        <f t="shared" si="355"/>
        <v/>
      </c>
      <c r="R837" s="159"/>
      <c r="S837" s="28" t="str" cm="1">
        <f t="array" aca="1" ref="S837" ca="1">IF(INDIRECT("A"&amp;114+$U837)&lt;&gt;"",114+$U837,"")</f>
        <v/>
      </c>
      <c r="T837" s="28" t="str">
        <f t="shared" ca="1" si="356"/>
        <v>$B</v>
      </c>
      <c r="U837" s="29">
        <f t="shared" si="362"/>
        <v>720</v>
      </c>
      <c r="V837" s="29">
        <v>60.250000000004697</v>
      </c>
      <c r="W837" s="29">
        <f t="shared" si="338"/>
        <v>60</v>
      </c>
      <c r="X837" s="41" t="str" cm="1">
        <f t="array" aca="1" ref="X837" ca="1">IFERROR(INDEX('PC&amp;PD'!$A$1:$AP$15,ROW('PC&amp;PD'!$A$15),MATCH(INDIRECT(T837),'PC&amp;PD'!$A$1:$AP$1,0)),"")</f>
        <v/>
      </c>
      <c r="Y837" s="13" t="str">
        <f>IF(OR($N837="",$N837=0),"",IF($N837=$E$7,'Extracted info for SC'!$J$6,IF($N837=$D$26,'Extracted info for SC'!$J$7,IF($N837=$E$26,'Extracted info for SC'!$J$8,IF($N837=$F$26,'Extracted info for SC'!$J$9,IF($N837=$G$26,'Extracted info for SC'!$J$10,IF($N837=$H$26,'Extracted info for SC'!$J$11,IF($N837=$I$26,'Extracted info for SC'!$J$12,IF($N837=$J$26,'Extracted info for SC'!$J$13,IF($N837=$K$26,'Extracted info for SC'!$J$14,IF($N837=$L$26,'Extracted info for SC'!$J$15,IF($N837=$M$26,'Extracted info for SC'!$J$16,IF($N837=$N$26,'Extracted info for SC'!$J$17,IF($N837=$O$26,'Extracted info for SC'!$J$18,""))))))))))))))</f>
        <v/>
      </c>
      <c r="Z837" s="155"/>
      <c r="AA837" s="13" t="str">
        <f t="shared" si="352"/>
        <v/>
      </c>
      <c r="AB837" s="155"/>
      <c r="AC837" s="13" t="str">
        <f t="shared" ca="1" si="357"/>
        <v>$AB</v>
      </c>
      <c r="AD837" s="13" t="str" cm="1">
        <f t="array" aca="1" ref="AD837" ca="1">IFERROR(IF((LEFT(INDIRECT("$F"&amp;$S837),4))="GOTS",IF($G837="Organic","GOTS_Organic_raw",(IF($G837="Responsible","GOTS_Responsible",(IF($G837="No Attribute (Conventional)","GOTS_conventional",(IF($G837="Recycled Pre/Post-Consumer","GOTS_pre_post",(IF($G837="In-Conversion","GOTS_in_conversion",(IF($G837="Sustainably Sourced","Sustainably_sourced",""))))))))))),IF($G837="Organic","Organic",(IF($G837="Responsible","Responsible",(IF($G837="No Attribute (Conventional)","No_Attribute_Conventional",(IF($G837="Recycled Pre/Post-Consumer","Recycled_Pre_Post_Consumer",(IF($G837="In-Conversion","In_Conversion",(IF($G837="Recycled Pre-Consumer","Recycled_Pre_Consumer",(IF($G837="Recycled Post-Consumer","Recycled_Post_Consumer",(IF($G837="Sustainably Sourced","Sustainably_sourced","")))))))))))))))),"")</f>
        <v/>
      </c>
      <c r="AE837" s="13" t="e" cm="1">
        <f t="array" aca="1" ref="AE837" ca="1">IF(INDIRECT("$F"&amp;$S837)="","",IF(LEFT(INDIRECT("$F"&amp;$S837),3)="GRS","GRS_RCS_RM",IF((LEFT(INDIRECT("$F"&amp;$S837),3))="RCS","GRS_RCS_RM",IF(INDIRECT("$F"&amp;$S837)="OCS (No Label)","OCS_Conversion_RM",IF(LEFT(INDIRECT("$F"&amp;$S837),3)="OCS","OCS_RM",IF(RIGHT(INDIRECT("$F"&amp;$S837),10)="conversion","GOTS_RM_conversion",IF((LEFT(INDIRECT("$F"&amp;$S837),4))="GOTS","GOTS_RM","Responsible_RM")))))))</f>
        <v>#REF!</v>
      </c>
      <c r="AF837" s="13" t="str" cm="1">
        <f t="array" aca="1" ref="AF837" ca="1">IF($S837="","",INDIRECT("$Z"&amp;$S837))</f>
        <v/>
      </c>
      <c r="AG837" s="155"/>
      <c r="AH837" s="13" t="str" cm="1">
        <f t="array" aca="1" ref="AH837" ca="1">IFERROR(INDIRECT("$ag"&amp;S837),"")</f>
        <v/>
      </c>
      <c r="AI837" s="13" t="e" cm="1">
        <f t="array" aca="1" ref="AI837" ca="1">INDIRECT("O"&amp;S836)</f>
        <v>#REF!</v>
      </c>
      <c r="AJ837" s="13" t="str">
        <f>IF($I837="","",INDEX('Raw Material'!$A$1:$J$75,MATCH(I837,'Raw Material'!$A$1:$A$75,0),(MATCH(G837,'Raw Material'!$A$1:$J$1,0))))</f>
        <v/>
      </c>
      <c r="AK837" s="13" t="str">
        <f t="shared" si="353"/>
        <v>YANLIŞRM</v>
      </c>
      <c r="AL837" s="153" t="str">
        <f t="shared" si="354"/>
        <v/>
      </c>
    </row>
    <row r="838" spans="1:38" ht="16.5" customHeight="1">
      <c r="A838" s="161"/>
      <c r="B838" s="166"/>
      <c r="C838" s="167"/>
      <c r="D838" s="156"/>
      <c r="E838" s="156"/>
      <c r="F838" s="174"/>
      <c r="G838" s="181"/>
      <c r="H838" s="182"/>
      <c r="I838" s="182"/>
      <c r="J838" s="182"/>
      <c r="K838" s="32"/>
      <c r="L838" s="178"/>
      <c r="M838" s="178"/>
      <c r="N838" s="81"/>
      <c r="O838" s="185"/>
      <c r="P838" s="103"/>
      <c r="Q838" s="84" t="str">
        <f t="shared" si="355"/>
        <v/>
      </c>
      <c r="R838" s="159"/>
      <c r="S838" s="28" t="str" cm="1">
        <f t="array" aca="1" ref="S838" ca="1">IF(INDIRECT("A"&amp;114+$U838)&lt;&gt;"",114+$U838,"")</f>
        <v/>
      </c>
      <c r="T838" s="28" t="str">
        <f t="shared" ca="1" si="356"/>
        <v>$B</v>
      </c>
      <c r="U838" s="29">
        <f t="shared" si="362"/>
        <v>720</v>
      </c>
      <c r="V838" s="29">
        <v>60.333333333337997</v>
      </c>
      <c r="W838" s="29">
        <f t="shared" si="338"/>
        <v>60</v>
      </c>
      <c r="X838" s="41" t="str" cm="1">
        <f t="array" aca="1" ref="X838" ca="1">IFERROR(INDEX('PC&amp;PD'!$A$1:$AP$15,ROW('PC&amp;PD'!$A$15),MATCH(INDIRECT(T838),'PC&amp;PD'!$A$1:$AP$1,0)),"")</f>
        <v/>
      </c>
      <c r="Y838" s="13" t="str">
        <f>IF(OR($N838="",$N838=0),"",IF($N838=$E$7,'Extracted info for SC'!$J$6,IF($N838=$D$26,'Extracted info for SC'!$J$7,IF($N838=$E$26,'Extracted info for SC'!$J$8,IF($N838=$F$26,'Extracted info for SC'!$J$9,IF($N838=$G$26,'Extracted info for SC'!$J$10,IF($N838=$H$26,'Extracted info for SC'!$J$11,IF($N838=$I$26,'Extracted info for SC'!$J$12,IF($N838=$J$26,'Extracted info for SC'!$J$13,IF($N838=$K$26,'Extracted info for SC'!$J$14,IF($N838=$L$26,'Extracted info for SC'!$J$15,IF($N838=$M$26,'Extracted info for SC'!$J$16,IF($N838=$N$26,'Extracted info for SC'!$J$17,IF($N838=$O$26,'Extracted info for SC'!$J$18,""))))))))))))))</f>
        <v/>
      </c>
      <c r="Z838" s="155"/>
      <c r="AA838" s="13" t="str">
        <f t="shared" si="352"/>
        <v/>
      </c>
      <c r="AB838" s="155"/>
      <c r="AC838" s="13" t="str">
        <f t="shared" ca="1" si="357"/>
        <v>$AB</v>
      </c>
      <c r="AD838" s="13" t="str" cm="1">
        <f t="array" aca="1" ref="AD838" ca="1">IFERROR(IF((LEFT(INDIRECT("$F"&amp;$S838),4))="GOTS",IF($G838="Organic","GOTS_Organic_raw",(IF($G838="Responsible","GOTS_Responsible",(IF($G838="No Attribute (Conventional)","GOTS_conventional",(IF($G838="Recycled Pre/Post-Consumer","GOTS_pre_post",(IF($G838="In-Conversion","GOTS_in_conversion",(IF($G838="Sustainably Sourced","Sustainably_sourced",""))))))))))),IF($G838="Organic","Organic",(IF($G838="Responsible","Responsible",(IF($G838="No Attribute (Conventional)","No_Attribute_Conventional",(IF($G838="Recycled Pre/Post-Consumer","Recycled_Pre_Post_Consumer",(IF($G838="In-Conversion","In_Conversion",(IF($G838="Recycled Pre-Consumer","Recycled_Pre_Consumer",(IF($G838="Recycled Post-Consumer","Recycled_Post_Consumer",(IF($G838="Sustainably Sourced","Sustainably_sourced","")))))))))))))))),"")</f>
        <v/>
      </c>
      <c r="AE838" s="13" t="e" cm="1">
        <f t="array" aca="1" ref="AE838" ca="1">IF(INDIRECT("$F"&amp;$S838)="","",IF(LEFT(INDIRECT("$F"&amp;$S838),3)="GRS","GRS_RCS_RM",IF((LEFT(INDIRECT("$F"&amp;$S838),3))="RCS","GRS_RCS_RM",IF(INDIRECT("$F"&amp;$S838)="OCS (No Label)","OCS_Conversion_RM",IF(LEFT(INDIRECT("$F"&amp;$S838),3)="OCS","OCS_RM",IF(RIGHT(INDIRECT("$F"&amp;$S838),10)="conversion","GOTS_RM_conversion",IF((LEFT(INDIRECT("$F"&amp;$S838),4))="GOTS","GOTS_RM","Responsible_RM")))))))</f>
        <v>#REF!</v>
      </c>
      <c r="AF838" s="13" t="str" cm="1">
        <f t="array" aca="1" ref="AF838" ca="1">IF($S838="","",INDIRECT("$Z"&amp;$S838))</f>
        <v/>
      </c>
      <c r="AG838" s="155"/>
      <c r="AH838" s="13" t="str" cm="1">
        <f t="array" aca="1" ref="AH838" ca="1">IFERROR(INDIRECT("$ag"&amp;S838),"")</f>
        <v/>
      </c>
      <c r="AI838" s="13" t="e" cm="1">
        <f t="array" aca="1" ref="AI838" ca="1">INDIRECT("O"&amp;S837)</f>
        <v>#REF!</v>
      </c>
      <c r="AJ838" s="13" t="str">
        <f>IF($I838="","",INDEX('Raw Material'!$A$1:$J$75,MATCH(I838,'Raw Material'!$A$1:$A$75,0),(MATCH(G838,'Raw Material'!$A$1:$J$1,0))))</f>
        <v/>
      </c>
      <c r="AK838" s="13" t="str">
        <f t="shared" si="353"/>
        <v>YANLIŞRM</v>
      </c>
      <c r="AL838" s="153" t="str">
        <f t="shared" si="354"/>
        <v/>
      </c>
    </row>
    <row r="839" spans="1:38" ht="16.5" customHeight="1">
      <c r="A839" s="161"/>
      <c r="B839" s="166"/>
      <c r="C839" s="167"/>
      <c r="D839" s="156"/>
      <c r="E839" s="156"/>
      <c r="F839" s="174"/>
      <c r="G839" s="181"/>
      <c r="H839" s="182"/>
      <c r="I839" s="182"/>
      <c r="J839" s="182"/>
      <c r="K839" s="32"/>
      <c r="L839" s="178"/>
      <c r="M839" s="178"/>
      <c r="N839" s="81"/>
      <c r="O839" s="185"/>
      <c r="P839" s="103"/>
      <c r="Q839" s="84" t="str">
        <f t="shared" si="355"/>
        <v/>
      </c>
      <c r="R839" s="159"/>
      <c r="S839" s="28" t="str" cm="1">
        <f t="array" aca="1" ref="S839" ca="1">IF(INDIRECT("A"&amp;114+$U839)&lt;&gt;"",114+$U839,"")</f>
        <v/>
      </c>
      <c r="T839" s="28" t="str">
        <f t="shared" ca="1" si="356"/>
        <v>$B</v>
      </c>
      <c r="U839" s="29">
        <f t="shared" si="362"/>
        <v>720</v>
      </c>
      <c r="V839" s="29">
        <v>60.416666666671397</v>
      </c>
      <c r="W839" s="29">
        <f t="shared" si="338"/>
        <v>60</v>
      </c>
      <c r="X839" s="41" t="str" cm="1">
        <f t="array" aca="1" ref="X839" ca="1">IFERROR(INDEX('PC&amp;PD'!$A$1:$AP$15,ROW('PC&amp;PD'!$A$15),MATCH(INDIRECT(T839),'PC&amp;PD'!$A$1:$AP$1,0)),"")</f>
        <v/>
      </c>
      <c r="Y839" s="13" t="str">
        <f>IF(OR($N839="",$N839=0),"",IF($N839=$E$7,'Extracted info for SC'!$J$6,IF($N839=$D$26,'Extracted info for SC'!$J$7,IF($N839=$E$26,'Extracted info for SC'!$J$8,IF($N839=$F$26,'Extracted info for SC'!$J$9,IF($N839=$G$26,'Extracted info for SC'!$J$10,IF($N839=$H$26,'Extracted info for SC'!$J$11,IF($N839=$I$26,'Extracted info for SC'!$J$12,IF($N839=$J$26,'Extracted info for SC'!$J$13,IF($N839=$K$26,'Extracted info for SC'!$J$14,IF($N839=$L$26,'Extracted info for SC'!$J$15,IF($N839=$M$26,'Extracted info for SC'!$J$16,IF($N839=$N$26,'Extracted info for SC'!$J$17,IF($N839=$O$26,'Extracted info for SC'!$J$18,""))))))))))))))</f>
        <v/>
      </c>
      <c r="Z839" s="155"/>
      <c r="AA839" s="13" t="str">
        <f t="shared" si="352"/>
        <v/>
      </c>
      <c r="AB839" s="155"/>
      <c r="AC839" s="13" t="str">
        <f t="shared" ca="1" si="357"/>
        <v>$AB</v>
      </c>
      <c r="AD839" s="13" t="str" cm="1">
        <f t="array" aca="1" ref="AD839" ca="1">IFERROR(IF((LEFT(INDIRECT("$F"&amp;$S839),4))="GOTS",IF($G839="Organic","GOTS_Organic_raw",(IF($G839="Responsible","GOTS_Responsible",(IF($G839="No Attribute (Conventional)","GOTS_conventional",(IF($G839="Recycled Pre/Post-Consumer","GOTS_pre_post",(IF($G839="In-Conversion","GOTS_in_conversion",(IF($G839="Sustainably Sourced","Sustainably_sourced",""))))))))))),IF($G839="Organic","Organic",(IF($G839="Responsible","Responsible",(IF($G839="No Attribute (Conventional)","No_Attribute_Conventional",(IF($G839="Recycled Pre/Post-Consumer","Recycled_Pre_Post_Consumer",(IF($G839="In-Conversion","In_Conversion",(IF($G839="Recycled Pre-Consumer","Recycled_Pre_Consumer",(IF($G839="Recycled Post-Consumer","Recycled_Post_Consumer",(IF($G839="Sustainably Sourced","Sustainably_sourced","")))))))))))))))),"")</f>
        <v/>
      </c>
      <c r="AE839" s="13" t="e" cm="1">
        <f t="array" aca="1" ref="AE839" ca="1">IF(INDIRECT("$F"&amp;$S839)="","",IF(LEFT(INDIRECT("$F"&amp;$S839),3)="GRS","GRS_RCS_RM",IF((LEFT(INDIRECT("$F"&amp;$S839),3))="RCS","GRS_RCS_RM",IF(INDIRECT("$F"&amp;$S839)="OCS (No Label)","OCS_Conversion_RM",IF(LEFT(INDIRECT("$F"&amp;$S839),3)="OCS","OCS_RM",IF(RIGHT(INDIRECT("$F"&amp;$S839),10)="conversion","GOTS_RM_conversion",IF((LEFT(INDIRECT("$F"&amp;$S839),4))="GOTS","GOTS_RM","Responsible_RM")))))))</f>
        <v>#REF!</v>
      </c>
      <c r="AF839" s="13" t="str" cm="1">
        <f t="array" aca="1" ref="AF839" ca="1">IF($S839="","",INDIRECT("$Z"&amp;$S839))</f>
        <v/>
      </c>
      <c r="AG839" s="155"/>
      <c r="AH839" s="13" t="str" cm="1">
        <f t="array" aca="1" ref="AH839" ca="1">IFERROR(INDIRECT("$ag"&amp;S839),"")</f>
        <v/>
      </c>
      <c r="AI839" s="13" t="e" cm="1">
        <f t="array" aca="1" ref="AI839" ca="1">INDIRECT("O"&amp;S838)</f>
        <v>#REF!</v>
      </c>
      <c r="AJ839" s="13" t="str">
        <f>IF($I839="","",INDEX('Raw Material'!$A$1:$J$75,MATCH(I839,'Raw Material'!$A$1:$A$75,0),(MATCH(G839,'Raw Material'!$A$1:$J$1,0))))</f>
        <v/>
      </c>
      <c r="AK839" s="13" t="str">
        <f t="shared" si="353"/>
        <v>YANLIŞRM</v>
      </c>
      <c r="AL839" s="153" t="str">
        <f t="shared" si="354"/>
        <v/>
      </c>
    </row>
    <row r="840" spans="1:38" ht="16.5" customHeight="1">
      <c r="A840" s="162"/>
      <c r="B840" s="168"/>
      <c r="C840" s="169"/>
      <c r="D840" s="156"/>
      <c r="E840" s="156"/>
      <c r="F840" s="175"/>
      <c r="G840" s="181"/>
      <c r="H840" s="182"/>
      <c r="I840" s="182"/>
      <c r="J840" s="182"/>
      <c r="K840" s="32"/>
      <c r="L840" s="179"/>
      <c r="M840" s="179"/>
      <c r="N840" s="81"/>
      <c r="O840" s="185"/>
      <c r="P840" s="103"/>
      <c r="Q840" s="84" t="str">
        <f t="shared" si="355"/>
        <v/>
      </c>
      <c r="R840" s="159"/>
      <c r="S840" s="28" t="str" cm="1">
        <f t="array" aca="1" ref="S840" ca="1">IF(INDIRECT("A"&amp;114+$U840)&lt;&gt;"",114+$U840,"")</f>
        <v/>
      </c>
      <c r="T840" s="28" t="str">
        <f t="shared" ca="1" si="356"/>
        <v>$B</v>
      </c>
      <c r="U840" s="29">
        <f t="shared" si="362"/>
        <v>720</v>
      </c>
      <c r="V840" s="29">
        <v>60.500000000004697</v>
      </c>
      <c r="W840" s="29">
        <f t="shared" si="338"/>
        <v>60</v>
      </c>
      <c r="X840" s="41" t="str" cm="1">
        <f t="array" aca="1" ref="X840" ca="1">IFERROR(INDEX('PC&amp;PD'!$A$1:$AP$15,ROW('PC&amp;PD'!$A$15),MATCH(INDIRECT(T840),'PC&amp;PD'!$A$1:$AP$1,0)),"")</f>
        <v/>
      </c>
      <c r="Y840" s="13" t="str">
        <f>IF(OR($N840="",$N840=0),"",IF($N840=$E$7,'Extracted info for SC'!$J$6,IF($N840=$D$26,'Extracted info for SC'!$J$7,IF($N840=$E$26,'Extracted info for SC'!$J$8,IF($N840=$F$26,'Extracted info for SC'!$J$9,IF($N840=$G$26,'Extracted info for SC'!$J$10,IF($N840=$H$26,'Extracted info for SC'!$J$11,IF($N840=$I$26,'Extracted info for SC'!$J$12,IF($N840=$J$26,'Extracted info for SC'!$J$13,IF($N840=$K$26,'Extracted info for SC'!$J$14,IF($N840=$L$26,'Extracted info for SC'!$J$15,IF($N840=$M$26,'Extracted info for SC'!$J$16,IF($N840=$N$26,'Extracted info for SC'!$J$17,IF($N840=$O$26,'Extracted info for SC'!$J$18,""))))))))))))))</f>
        <v/>
      </c>
      <c r="Z840" s="155"/>
      <c r="AA840" s="13" t="str">
        <f t="shared" si="352"/>
        <v/>
      </c>
      <c r="AB840" s="155"/>
      <c r="AC840" s="13" t="str">
        <f t="shared" ca="1" si="357"/>
        <v>$AB</v>
      </c>
      <c r="AD840" s="13" t="str" cm="1">
        <f t="array" aca="1" ref="AD840" ca="1">IFERROR(IF((LEFT(INDIRECT("$F"&amp;$S840),4))="GOTS",IF($G840="Organic","GOTS_Organic_raw",(IF($G840="Responsible","GOTS_Responsible",(IF($G840="No Attribute (Conventional)","GOTS_conventional",(IF($G840="Recycled Pre/Post-Consumer","GOTS_pre_post",(IF($G840="In-Conversion","GOTS_in_conversion",(IF($G840="Sustainably Sourced","Sustainably_sourced",""))))))))))),IF($G840="Organic","Organic",(IF($G840="Responsible","Responsible",(IF($G840="No Attribute (Conventional)","No_Attribute_Conventional",(IF($G840="Recycled Pre/Post-Consumer","Recycled_Pre_Post_Consumer",(IF($G840="In-Conversion","In_Conversion",(IF($G840="Recycled Pre-Consumer","Recycled_Pre_Consumer",(IF($G840="Recycled Post-Consumer","Recycled_Post_Consumer",(IF($G840="Sustainably Sourced","Sustainably_sourced","")))))))))))))))),"")</f>
        <v/>
      </c>
      <c r="AE840" s="13" t="e" cm="1">
        <f t="array" aca="1" ref="AE840" ca="1">IF(INDIRECT("$F"&amp;$S840)="","",IF(LEFT(INDIRECT("$F"&amp;$S840),3)="GRS","GRS_RCS_RM",IF((LEFT(INDIRECT("$F"&amp;$S840),3))="RCS","GRS_RCS_RM",IF(INDIRECT("$F"&amp;$S840)="OCS (No Label)","OCS_Conversion_RM",IF(LEFT(INDIRECT("$F"&amp;$S840),3)="OCS","OCS_RM",IF(RIGHT(INDIRECT("$F"&amp;$S840),10)="conversion","GOTS_RM_conversion",IF((LEFT(INDIRECT("$F"&amp;$S840),4))="GOTS","GOTS_RM","Responsible_RM")))))))</f>
        <v>#REF!</v>
      </c>
      <c r="AF840" s="13" t="str" cm="1">
        <f t="array" aca="1" ref="AF840" ca="1">IF($S840="","",INDIRECT("$Z"&amp;$S840))</f>
        <v/>
      </c>
      <c r="AG840" s="155"/>
      <c r="AH840" s="13" t="str" cm="1">
        <f t="array" aca="1" ref="AH840" ca="1">IFERROR(INDIRECT("$ag"&amp;S840),"")</f>
        <v/>
      </c>
      <c r="AI840" s="13" t="e" cm="1">
        <f t="array" aca="1" ref="AI840" ca="1">INDIRECT("O"&amp;S839)</f>
        <v>#REF!</v>
      </c>
      <c r="AJ840" s="13" t="str">
        <f>IF($I840="","",INDEX('Raw Material'!$A$1:$J$75,MATCH(I840,'Raw Material'!$A$1:$A$75,0),(MATCH(G840,'Raw Material'!$A$1:$J$1,0))))</f>
        <v/>
      </c>
      <c r="AK840" s="13" t="str">
        <f t="shared" si="353"/>
        <v>YANLIŞRM</v>
      </c>
      <c r="AL840" s="153" t="str">
        <f t="shared" si="354"/>
        <v/>
      </c>
    </row>
    <row r="841" spans="1:38" ht="16.5" customHeight="1">
      <c r="A841" s="162"/>
      <c r="B841" s="168"/>
      <c r="C841" s="169"/>
      <c r="D841" s="156"/>
      <c r="E841" s="156"/>
      <c r="F841" s="175"/>
      <c r="G841" s="181"/>
      <c r="H841" s="182"/>
      <c r="I841" s="182"/>
      <c r="J841" s="182"/>
      <c r="K841" s="32"/>
      <c r="L841" s="179"/>
      <c r="M841" s="179"/>
      <c r="N841" s="81"/>
      <c r="O841" s="185"/>
      <c r="P841" s="103"/>
      <c r="Q841" s="84" t="str">
        <f t="shared" si="355"/>
        <v/>
      </c>
      <c r="R841" s="159"/>
      <c r="S841" s="28" t="str" cm="1">
        <f t="array" aca="1" ref="S841" ca="1">IF(INDIRECT("A"&amp;114+$U841)&lt;&gt;"",114+$U841,"")</f>
        <v/>
      </c>
      <c r="T841" s="28" t="str">
        <f t="shared" ca="1" si="356"/>
        <v>$B</v>
      </c>
      <c r="U841" s="29">
        <f t="shared" si="362"/>
        <v>720</v>
      </c>
      <c r="V841" s="29">
        <v>60.583333333337997</v>
      </c>
      <c r="W841" s="29">
        <f t="shared" ref="W841:W904" si="367">ROUNDDOWN(V841,0)</f>
        <v>60</v>
      </c>
      <c r="X841" s="41" t="str" cm="1">
        <f t="array" aca="1" ref="X841" ca="1">IFERROR(INDEX('PC&amp;PD'!$A$1:$AP$15,ROW('PC&amp;PD'!$A$15),MATCH(INDIRECT(T841),'PC&amp;PD'!$A$1:$AP$1,0)),"")</f>
        <v/>
      </c>
      <c r="Y841" s="13" t="str">
        <f>IF(OR($N841="",$N841=0),"",IF($N841=$E$7,'Extracted info for SC'!$J$6,IF($N841=$D$26,'Extracted info for SC'!$J$7,IF($N841=$E$26,'Extracted info for SC'!$J$8,IF($N841=$F$26,'Extracted info for SC'!$J$9,IF($N841=$G$26,'Extracted info for SC'!$J$10,IF($N841=$H$26,'Extracted info for SC'!$J$11,IF($N841=$I$26,'Extracted info for SC'!$J$12,IF($N841=$J$26,'Extracted info for SC'!$J$13,IF($N841=$K$26,'Extracted info for SC'!$J$14,IF($N841=$L$26,'Extracted info for SC'!$J$15,IF($N841=$M$26,'Extracted info for SC'!$J$16,IF($N841=$N$26,'Extracted info for SC'!$J$17,IF($N841=$O$26,'Extracted info for SC'!$J$18,""))))))))))))))</f>
        <v/>
      </c>
      <c r="Z841" s="155"/>
      <c r="AA841" s="13" t="str">
        <f t="shared" si="352"/>
        <v/>
      </c>
      <c r="AB841" s="155"/>
      <c r="AC841" s="13" t="str">
        <f t="shared" ca="1" si="357"/>
        <v>$AB</v>
      </c>
      <c r="AD841" s="13" t="str" cm="1">
        <f t="array" aca="1" ref="AD841" ca="1">IFERROR(IF((LEFT(INDIRECT("$F"&amp;$S841),4))="GOTS",IF($G841="Organic","GOTS_Organic_raw",(IF($G841="Responsible","GOTS_Responsible",(IF($G841="No Attribute (Conventional)","GOTS_conventional",(IF($G841="Recycled Pre/Post-Consumer","GOTS_pre_post",(IF($G841="In-Conversion","GOTS_in_conversion",(IF($G841="Sustainably Sourced","Sustainably_sourced",""))))))))))),IF($G841="Organic","Organic",(IF($G841="Responsible","Responsible",(IF($G841="No Attribute (Conventional)","No_Attribute_Conventional",(IF($G841="Recycled Pre/Post-Consumer","Recycled_Pre_Post_Consumer",(IF($G841="In-Conversion","In_Conversion",(IF($G841="Recycled Pre-Consumer","Recycled_Pre_Consumer",(IF($G841="Recycled Post-Consumer","Recycled_Post_Consumer",(IF($G841="Sustainably Sourced","Sustainably_sourced","")))))))))))))))),"")</f>
        <v/>
      </c>
      <c r="AE841" s="13" t="e" cm="1">
        <f t="array" aca="1" ref="AE841" ca="1">IF(INDIRECT("$F"&amp;$S841)="","",IF(LEFT(INDIRECT("$F"&amp;$S841),3)="GRS","GRS_RCS_RM",IF((LEFT(INDIRECT("$F"&amp;$S841),3))="RCS","GRS_RCS_RM",IF(INDIRECT("$F"&amp;$S841)="OCS (No Label)","OCS_Conversion_RM",IF(LEFT(INDIRECT("$F"&amp;$S841),3)="OCS","OCS_RM",IF(RIGHT(INDIRECT("$F"&amp;$S841),10)="conversion","GOTS_RM_conversion",IF((LEFT(INDIRECT("$F"&amp;$S841),4))="GOTS","GOTS_RM","Responsible_RM")))))))</f>
        <v>#REF!</v>
      </c>
      <c r="AF841" s="13" t="str" cm="1">
        <f t="array" aca="1" ref="AF841" ca="1">IF($S841="","",INDIRECT("$Z"&amp;$S841))</f>
        <v/>
      </c>
      <c r="AG841" s="155"/>
      <c r="AH841" s="13" t="str" cm="1">
        <f t="array" aca="1" ref="AH841" ca="1">IFERROR(INDIRECT("$ag"&amp;S841),"")</f>
        <v/>
      </c>
      <c r="AI841" s="13" t="e" cm="1">
        <f t="array" aca="1" ref="AI841" ca="1">INDIRECT("O"&amp;S840)</f>
        <v>#REF!</v>
      </c>
      <c r="AJ841" s="13" t="str">
        <f>IF($I841="","",INDEX('Raw Material'!$A$1:$J$75,MATCH(I841,'Raw Material'!$A$1:$A$75,0),(MATCH(G841,'Raw Material'!$A$1:$J$1,0))))</f>
        <v/>
      </c>
      <c r="AK841" s="13" t="str">
        <f t="shared" si="353"/>
        <v>YANLIŞRM</v>
      </c>
      <c r="AL841" s="153" t="str">
        <f t="shared" si="354"/>
        <v/>
      </c>
    </row>
    <row r="842" spans="1:38" ht="16.5" customHeight="1">
      <c r="A842" s="162"/>
      <c r="B842" s="168"/>
      <c r="C842" s="169"/>
      <c r="D842" s="156"/>
      <c r="E842" s="156"/>
      <c r="F842" s="175"/>
      <c r="G842" s="181"/>
      <c r="H842" s="182"/>
      <c r="I842" s="182"/>
      <c r="J842" s="182"/>
      <c r="K842" s="32"/>
      <c r="L842" s="179"/>
      <c r="M842" s="179"/>
      <c r="N842" s="81"/>
      <c r="O842" s="185"/>
      <c r="P842" s="103"/>
      <c r="Q842" s="84" t="str">
        <f t="shared" si="355"/>
        <v/>
      </c>
      <c r="R842" s="159"/>
      <c r="S842" s="28" t="str" cm="1">
        <f t="array" aca="1" ref="S842" ca="1">IF(INDIRECT("A"&amp;114+$U842)&lt;&gt;"",114+$U842,"")</f>
        <v/>
      </c>
      <c r="T842" s="28" t="str">
        <f t="shared" ca="1" si="356"/>
        <v>$B</v>
      </c>
      <c r="U842" s="29">
        <f t="shared" si="362"/>
        <v>720</v>
      </c>
      <c r="V842" s="29">
        <v>60.666666666671397</v>
      </c>
      <c r="W842" s="29">
        <f t="shared" si="367"/>
        <v>60</v>
      </c>
      <c r="X842" s="41" t="str" cm="1">
        <f t="array" aca="1" ref="X842" ca="1">IFERROR(INDEX('PC&amp;PD'!$A$1:$AP$15,ROW('PC&amp;PD'!$A$15),MATCH(INDIRECT(T842),'PC&amp;PD'!$A$1:$AP$1,0)),"")</f>
        <v/>
      </c>
      <c r="Y842" s="13" t="str">
        <f>IF(OR($N842="",$N842=0),"",IF($N842=$E$7,'Extracted info for SC'!$J$6,IF($N842=$D$26,'Extracted info for SC'!$J$7,IF($N842=$E$26,'Extracted info for SC'!$J$8,IF($N842=$F$26,'Extracted info for SC'!$J$9,IF($N842=$G$26,'Extracted info for SC'!$J$10,IF($N842=$H$26,'Extracted info for SC'!$J$11,IF($N842=$I$26,'Extracted info for SC'!$J$12,IF($N842=$J$26,'Extracted info for SC'!$J$13,IF($N842=$K$26,'Extracted info for SC'!$J$14,IF($N842=$L$26,'Extracted info for SC'!$J$15,IF($N842=$M$26,'Extracted info for SC'!$J$16,IF($N842=$N$26,'Extracted info for SC'!$J$17,IF($N842=$O$26,'Extracted info for SC'!$J$18,""))))))))))))))</f>
        <v/>
      </c>
      <c r="Z842" s="155"/>
      <c r="AA842" s="13" t="str">
        <f t="shared" si="352"/>
        <v/>
      </c>
      <c r="AB842" s="155"/>
      <c r="AC842" s="13" t="str">
        <f t="shared" ca="1" si="357"/>
        <v>$AB</v>
      </c>
      <c r="AD842" s="13" t="str" cm="1">
        <f t="array" aca="1" ref="AD842" ca="1">IFERROR(IF((LEFT(INDIRECT("$F"&amp;$S842),4))="GOTS",IF($G842="Organic","GOTS_Organic_raw",(IF($G842="Responsible","GOTS_Responsible",(IF($G842="No Attribute (Conventional)","GOTS_conventional",(IF($G842="Recycled Pre/Post-Consumer","GOTS_pre_post",(IF($G842="In-Conversion","GOTS_in_conversion",(IF($G842="Sustainably Sourced","Sustainably_sourced",""))))))))))),IF($G842="Organic","Organic",(IF($G842="Responsible","Responsible",(IF($G842="No Attribute (Conventional)","No_Attribute_Conventional",(IF($G842="Recycled Pre/Post-Consumer","Recycled_Pre_Post_Consumer",(IF($G842="In-Conversion","In_Conversion",(IF($G842="Recycled Pre-Consumer","Recycled_Pre_Consumer",(IF($G842="Recycled Post-Consumer","Recycled_Post_Consumer",(IF($G842="Sustainably Sourced","Sustainably_sourced","")))))))))))))))),"")</f>
        <v/>
      </c>
      <c r="AE842" s="13" t="e" cm="1">
        <f t="array" aca="1" ref="AE842" ca="1">IF(INDIRECT("$F"&amp;$S842)="","",IF(LEFT(INDIRECT("$F"&amp;$S842),3)="GRS","GRS_RCS_RM",IF((LEFT(INDIRECT("$F"&amp;$S842),3))="RCS","GRS_RCS_RM",IF(INDIRECT("$F"&amp;$S842)="OCS (No Label)","OCS_Conversion_RM",IF(LEFT(INDIRECT("$F"&amp;$S842),3)="OCS","OCS_RM",IF(RIGHT(INDIRECT("$F"&amp;$S842),10)="conversion","GOTS_RM_conversion",IF((LEFT(INDIRECT("$F"&amp;$S842),4))="GOTS","GOTS_RM","Responsible_RM")))))))</f>
        <v>#REF!</v>
      </c>
      <c r="AF842" s="13" t="str" cm="1">
        <f t="array" aca="1" ref="AF842" ca="1">IF($S842="","",INDIRECT("$Z"&amp;$S842))</f>
        <v/>
      </c>
      <c r="AG842" s="155"/>
      <c r="AH842" s="13" t="str" cm="1">
        <f t="array" aca="1" ref="AH842" ca="1">IFERROR(INDIRECT("$ag"&amp;S842),"")</f>
        <v/>
      </c>
      <c r="AI842" s="13" t="e" cm="1">
        <f t="array" aca="1" ref="AI842" ca="1">INDIRECT("O"&amp;S841)</f>
        <v>#REF!</v>
      </c>
      <c r="AJ842" s="13" t="str">
        <f>IF($I842="","",INDEX('Raw Material'!$A$1:$J$75,MATCH(I842,'Raw Material'!$A$1:$A$75,0),(MATCH(G842,'Raw Material'!$A$1:$J$1,0))))</f>
        <v/>
      </c>
      <c r="AK842" s="13" t="str">
        <f t="shared" si="353"/>
        <v>YANLIŞRM</v>
      </c>
      <c r="AL842" s="153" t="str">
        <f t="shared" si="354"/>
        <v/>
      </c>
    </row>
    <row r="843" spans="1:38" ht="16.5" customHeight="1">
      <c r="A843" s="162"/>
      <c r="B843" s="168"/>
      <c r="C843" s="169"/>
      <c r="D843" s="156"/>
      <c r="E843" s="156"/>
      <c r="F843" s="175"/>
      <c r="G843" s="181"/>
      <c r="H843" s="182"/>
      <c r="I843" s="182"/>
      <c r="J843" s="182"/>
      <c r="K843" s="32"/>
      <c r="L843" s="179"/>
      <c r="M843" s="179"/>
      <c r="N843" s="81"/>
      <c r="O843" s="185"/>
      <c r="P843" s="103"/>
      <c r="Q843" s="84" t="str">
        <f t="shared" si="355"/>
        <v/>
      </c>
      <c r="R843" s="159"/>
      <c r="S843" s="28" t="str" cm="1">
        <f t="array" aca="1" ref="S843" ca="1">IF(INDIRECT("A"&amp;114+$U843)&lt;&gt;"",114+$U843,"")</f>
        <v/>
      </c>
      <c r="T843" s="28" t="str">
        <f t="shared" ca="1" si="356"/>
        <v>$B</v>
      </c>
      <c r="U843" s="29">
        <f t="shared" si="362"/>
        <v>720</v>
      </c>
      <c r="V843" s="29">
        <v>60.750000000004697</v>
      </c>
      <c r="W843" s="29">
        <f t="shared" si="367"/>
        <v>60</v>
      </c>
      <c r="X843" s="41" t="str" cm="1">
        <f t="array" aca="1" ref="X843" ca="1">IFERROR(INDEX('PC&amp;PD'!$A$1:$AP$15,ROW('PC&amp;PD'!$A$15),MATCH(INDIRECT(T843),'PC&amp;PD'!$A$1:$AP$1,0)),"")</f>
        <v/>
      </c>
      <c r="Y843" s="13" t="str">
        <f>IF(OR($N843="",$N843=0),"",IF($N843=$E$7,'Extracted info for SC'!$J$6,IF($N843=$D$26,'Extracted info for SC'!$J$7,IF($N843=$E$26,'Extracted info for SC'!$J$8,IF($N843=$F$26,'Extracted info for SC'!$J$9,IF($N843=$G$26,'Extracted info for SC'!$J$10,IF($N843=$H$26,'Extracted info for SC'!$J$11,IF($N843=$I$26,'Extracted info for SC'!$J$12,IF($N843=$J$26,'Extracted info for SC'!$J$13,IF($N843=$K$26,'Extracted info for SC'!$J$14,IF($N843=$L$26,'Extracted info for SC'!$J$15,IF($N843=$M$26,'Extracted info for SC'!$J$16,IF($N843=$N$26,'Extracted info for SC'!$J$17,IF($N843=$O$26,'Extracted info for SC'!$J$18,""))))))))))))))</f>
        <v/>
      </c>
      <c r="Z843" s="155"/>
      <c r="AA843" s="13" t="str">
        <f t="shared" si="352"/>
        <v/>
      </c>
      <c r="AB843" s="155"/>
      <c r="AC843" s="13" t="str">
        <f t="shared" ca="1" si="357"/>
        <v>$AB</v>
      </c>
      <c r="AD843" s="13" t="str" cm="1">
        <f t="array" aca="1" ref="AD843" ca="1">IFERROR(IF((LEFT(INDIRECT("$F"&amp;$S843),4))="GOTS",IF($G843="Organic","GOTS_Organic_raw",(IF($G843="Responsible","GOTS_Responsible",(IF($G843="No Attribute (Conventional)","GOTS_conventional",(IF($G843="Recycled Pre/Post-Consumer","GOTS_pre_post",(IF($G843="In-Conversion","GOTS_in_conversion",(IF($G843="Sustainably Sourced","Sustainably_sourced",""))))))))))),IF($G843="Organic","Organic",(IF($G843="Responsible","Responsible",(IF($G843="No Attribute (Conventional)","No_Attribute_Conventional",(IF($G843="Recycled Pre/Post-Consumer","Recycled_Pre_Post_Consumer",(IF($G843="In-Conversion","In_Conversion",(IF($G843="Recycled Pre-Consumer","Recycled_Pre_Consumer",(IF($G843="Recycled Post-Consumer","Recycled_Post_Consumer",(IF($G843="Sustainably Sourced","Sustainably_sourced","")))))))))))))))),"")</f>
        <v/>
      </c>
      <c r="AE843" s="13" t="e" cm="1">
        <f t="array" aca="1" ref="AE843" ca="1">IF(INDIRECT("$F"&amp;$S843)="","",IF(LEFT(INDIRECT("$F"&amp;$S843),3)="GRS","GRS_RCS_RM",IF((LEFT(INDIRECT("$F"&amp;$S843),3))="RCS","GRS_RCS_RM",IF(INDIRECT("$F"&amp;$S843)="OCS (No Label)","OCS_Conversion_RM",IF(LEFT(INDIRECT("$F"&amp;$S843),3)="OCS","OCS_RM",IF(RIGHT(INDIRECT("$F"&amp;$S843),10)="conversion","GOTS_RM_conversion",IF((LEFT(INDIRECT("$F"&amp;$S843),4))="GOTS","GOTS_RM","Responsible_RM")))))))</f>
        <v>#REF!</v>
      </c>
      <c r="AF843" s="13" t="str" cm="1">
        <f t="array" aca="1" ref="AF843" ca="1">IF($S843="","",INDIRECT("$Z"&amp;$S843))</f>
        <v/>
      </c>
      <c r="AG843" s="155"/>
      <c r="AH843" s="13" t="str" cm="1">
        <f t="array" aca="1" ref="AH843" ca="1">IFERROR(INDIRECT("$ag"&amp;S843),"")</f>
        <v/>
      </c>
      <c r="AI843" s="13" t="e" cm="1">
        <f t="array" aca="1" ref="AI843" ca="1">INDIRECT("O"&amp;S842)</f>
        <v>#REF!</v>
      </c>
      <c r="AJ843" s="13" t="str">
        <f>IF($I843="","",INDEX('Raw Material'!$A$1:$J$75,MATCH(I843,'Raw Material'!$A$1:$A$75,0),(MATCH(G843,'Raw Material'!$A$1:$J$1,0))))</f>
        <v/>
      </c>
      <c r="AK843" s="13" t="str">
        <f t="shared" si="353"/>
        <v>YANLIŞRM</v>
      </c>
      <c r="AL843" s="153" t="str">
        <f t="shared" si="354"/>
        <v/>
      </c>
    </row>
    <row r="844" spans="1:38" ht="16.5" customHeight="1">
      <c r="A844" s="162"/>
      <c r="B844" s="168"/>
      <c r="C844" s="169"/>
      <c r="D844" s="156"/>
      <c r="E844" s="156"/>
      <c r="F844" s="175"/>
      <c r="G844" s="181"/>
      <c r="H844" s="182"/>
      <c r="I844" s="182"/>
      <c r="J844" s="182"/>
      <c r="K844" s="32"/>
      <c r="L844" s="179"/>
      <c r="M844" s="179"/>
      <c r="N844" s="81"/>
      <c r="O844" s="185"/>
      <c r="P844" s="103"/>
      <c r="Q844" s="84" t="str">
        <f t="shared" si="355"/>
        <v/>
      </c>
      <c r="R844" s="159"/>
      <c r="S844" s="28" t="str" cm="1">
        <f t="array" aca="1" ref="S844" ca="1">IF(INDIRECT("A"&amp;114+$U844)&lt;&gt;"",114+$U844,"")</f>
        <v/>
      </c>
      <c r="T844" s="28" t="str">
        <f t="shared" ca="1" si="356"/>
        <v>$B</v>
      </c>
      <c r="U844" s="29">
        <f t="shared" si="362"/>
        <v>720</v>
      </c>
      <c r="V844" s="29">
        <v>60.833333333338103</v>
      </c>
      <c r="W844" s="29">
        <f t="shared" si="367"/>
        <v>60</v>
      </c>
      <c r="X844" s="41" t="str" cm="1">
        <f t="array" aca="1" ref="X844" ca="1">IFERROR(INDEX('PC&amp;PD'!$A$1:$AP$15,ROW('PC&amp;PD'!$A$15),MATCH(INDIRECT(T844),'PC&amp;PD'!$A$1:$AP$1,0)),"")</f>
        <v/>
      </c>
      <c r="Y844" s="13" t="str">
        <f>IF(OR($N844="",$N844=0),"",IF($N844=$E$7,'Extracted info for SC'!$J$6,IF($N844=$D$26,'Extracted info for SC'!$J$7,IF($N844=$E$26,'Extracted info for SC'!$J$8,IF($N844=$F$26,'Extracted info for SC'!$J$9,IF($N844=$G$26,'Extracted info for SC'!$J$10,IF($N844=$H$26,'Extracted info for SC'!$J$11,IF($N844=$I$26,'Extracted info for SC'!$J$12,IF($N844=$J$26,'Extracted info for SC'!$J$13,IF($N844=$K$26,'Extracted info for SC'!$J$14,IF($N844=$L$26,'Extracted info for SC'!$J$15,IF($N844=$M$26,'Extracted info for SC'!$J$16,IF($N844=$N$26,'Extracted info for SC'!$J$17,IF($N844=$O$26,'Extracted info for SC'!$J$18,""))))))))))))))</f>
        <v/>
      </c>
      <c r="Z844" s="155"/>
      <c r="AA844" s="13" t="str">
        <f t="shared" si="352"/>
        <v/>
      </c>
      <c r="AB844" s="155"/>
      <c r="AC844" s="13" t="str">
        <f t="shared" ca="1" si="357"/>
        <v>$AB</v>
      </c>
      <c r="AD844" s="13" t="str" cm="1">
        <f t="array" aca="1" ref="AD844" ca="1">IFERROR(IF((LEFT(INDIRECT("$F"&amp;$S844),4))="GOTS",IF($G844="Organic","GOTS_Organic_raw",(IF($G844="Responsible","GOTS_Responsible",(IF($G844="No Attribute (Conventional)","GOTS_conventional",(IF($G844="Recycled Pre/Post-Consumer","GOTS_pre_post",(IF($G844="In-Conversion","GOTS_in_conversion",(IF($G844="Sustainably Sourced","Sustainably_sourced",""))))))))))),IF($G844="Organic","Organic",(IF($G844="Responsible","Responsible",(IF($G844="No Attribute (Conventional)","No_Attribute_Conventional",(IF($G844="Recycled Pre/Post-Consumer","Recycled_Pre_Post_Consumer",(IF($G844="In-Conversion","In_Conversion",(IF($G844="Recycled Pre-Consumer","Recycled_Pre_Consumer",(IF($G844="Recycled Post-Consumer","Recycled_Post_Consumer",(IF($G844="Sustainably Sourced","Sustainably_sourced","")))))))))))))))),"")</f>
        <v/>
      </c>
      <c r="AE844" s="13" t="e" cm="1">
        <f t="array" aca="1" ref="AE844" ca="1">IF(INDIRECT("$F"&amp;$S844)="","",IF(LEFT(INDIRECT("$F"&amp;$S844),3)="GRS","GRS_RCS_RM",IF((LEFT(INDIRECT("$F"&amp;$S844),3))="RCS","GRS_RCS_RM",IF(INDIRECT("$F"&amp;$S844)="OCS (No Label)","OCS_Conversion_RM",IF(LEFT(INDIRECT("$F"&amp;$S844),3)="OCS","OCS_RM",IF(RIGHT(INDIRECT("$F"&amp;$S844),10)="conversion","GOTS_RM_conversion",IF((LEFT(INDIRECT("$F"&amp;$S844),4))="GOTS","GOTS_RM","Responsible_RM")))))))</f>
        <v>#REF!</v>
      </c>
      <c r="AF844" s="13" t="str" cm="1">
        <f t="array" aca="1" ref="AF844" ca="1">IF($S844="","",INDIRECT("$Z"&amp;$S844))</f>
        <v/>
      </c>
      <c r="AG844" s="155"/>
      <c r="AH844" s="13" t="str" cm="1">
        <f t="array" aca="1" ref="AH844" ca="1">IFERROR(INDIRECT("$ag"&amp;S844),"")</f>
        <v/>
      </c>
      <c r="AI844" s="13" t="e" cm="1">
        <f t="array" aca="1" ref="AI844" ca="1">INDIRECT("O"&amp;S843)</f>
        <v>#REF!</v>
      </c>
      <c r="AJ844" s="13" t="str">
        <f>IF($I844="","",INDEX('Raw Material'!$A$1:$J$75,MATCH(I844,'Raw Material'!$A$1:$A$75,0),(MATCH(G844,'Raw Material'!$A$1:$J$1,0))))</f>
        <v/>
      </c>
      <c r="AK844" s="13" t="str">
        <f t="shared" si="353"/>
        <v>YANLIŞRM</v>
      </c>
      <c r="AL844" s="153" t="str">
        <f t="shared" si="354"/>
        <v/>
      </c>
    </row>
    <row r="845" spans="1:38" ht="16.5" customHeight="1" thickBot="1">
      <c r="A845" s="163"/>
      <c r="B845" s="170"/>
      <c r="C845" s="171"/>
      <c r="D845" s="156"/>
      <c r="E845" s="156"/>
      <c r="F845" s="176"/>
      <c r="G845" s="157"/>
      <c r="H845" s="158"/>
      <c r="I845" s="158"/>
      <c r="J845" s="158"/>
      <c r="K845" s="33"/>
      <c r="L845" s="180"/>
      <c r="M845" s="180"/>
      <c r="N845" s="82"/>
      <c r="O845" s="186"/>
      <c r="P845" s="103"/>
      <c r="Q845" s="84" t="str">
        <f t="shared" si="355"/>
        <v/>
      </c>
      <c r="R845" s="159"/>
      <c r="S845" s="28" t="str" cm="1">
        <f t="array" aca="1" ref="S845" ca="1">IF(INDIRECT("A"&amp;114+$U845)&lt;&gt;"",114+$U845,"")</f>
        <v/>
      </c>
      <c r="T845" s="28" t="str">
        <f t="shared" ca="1" si="356"/>
        <v>$B</v>
      </c>
      <c r="U845" s="29">
        <f t="shared" si="362"/>
        <v>720</v>
      </c>
      <c r="V845" s="29">
        <v>60.916666666671397</v>
      </c>
      <c r="W845" s="29">
        <f t="shared" si="367"/>
        <v>60</v>
      </c>
      <c r="X845" s="41" t="str" cm="1">
        <f t="array" aca="1" ref="X845" ca="1">IFERROR(INDEX('PC&amp;PD'!$A$1:$AP$15,ROW('PC&amp;PD'!$A$15),MATCH(INDIRECT(T845),'PC&amp;PD'!$A$1:$AP$1,0)),"")</f>
        <v/>
      </c>
      <c r="Y845" s="13" t="str">
        <f>IF(OR($N845="",$N845=0),"",IF($N845=$E$7,'Extracted info for SC'!$J$6,IF($N845=$D$26,'Extracted info for SC'!$J$7,IF($N845=$E$26,'Extracted info for SC'!$J$8,IF($N845=$F$26,'Extracted info for SC'!$J$9,IF($N845=$G$26,'Extracted info for SC'!$J$10,IF($N845=$H$26,'Extracted info for SC'!$J$11,IF($N845=$I$26,'Extracted info for SC'!$J$12,IF($N845=$J$26,'Extracted info for SC'!$J$13,IF($N845=$K$26,'Extracted info for SC'!$J$14,IF($N845=$L$26,'Extracted info for SC'!$J$15,IF($N845=$M$26,'Extracted info for SC'!$J$16,IF($N845=$N$26,'Extracted info for SC'!$J$17,IF($N845=$O$26,'Extracted info for SC'!$J$18,""))))))))))))))</f>
        <v/>
      </c>
      <c r="Z845" s="155"/>
      <c r="AA845" s="13" t="str">
        <f t="shared" si="352"/>
        <v/>
      </c>
      <c r="AB845" s="155"/>
      <c r="AC845" s="13" t="str">
        <f t="shared" ca="1" si="357"/>
        <v>$AB</v>
      </c>
      <c r="AD845" s="13" t="str" cm="1">
        <f t="array" aca="1" ref="AD845" ca="1">IFERROR(IF((LEFT(INDIRECT("$F"&amp;$S845),4))="GOTS",IF($G845="Organic","GOTS_Organic_raw",(IF($G845="Responsible","GOTS_Responsible",(IF($G845="No Attribute (Conventional)","GOTS_conventional",(IF($G845="Recycled Pre/Post-Consumer","GOTS_pre_post",(IF($G845="In-Conversion","GOTS_in_conversion",(IF($G845="Sustainably Sourced","Sustainably_sourced",""))))))))))),IF($G845="Organic","Organic",(IF($G845="Responsible","Responsible",(IF($G845="No Attribute (Conventional)","No_Attribute_Conventional",(IF($G845="Recycled Pre/Post-Consumer","Recycled_Pre_Post_Consumer",(IF($G845="In-Conversion","In_Conversion",(IF($G845="Recycled Pre-Consumer","Recycled_Pre_Consumer",(IF($G845="Recycled Post-Consumer","Recycled_Post_Consumer",(IF($G845="Sustainably Sourced","Sustainably_sourced","")))))))))))))))),"")</f>
        <v/>
      </c>
      <c r="AE845" s="13" t="e" cm="1">
        <f t="array" aca="1" ref="AE845" ca="1">IF(INDIRECT("$F"&amp;$S845)="","",IF(LEFT(INDIRECT("$F"&amp;$S845),3)="GRS","GRS_RCS_RM",IF((LEFT(INDIRECT("$F"&amp;$S845),3))="RCS","GRS_RCS_RM",IF(INDIRECT("$F"&amp;$S845)="OCS (No Label)","OCS_Conversion_RM",IF(LEFT(INDIRECT("$F"&amp;$S845),3)="OCS","OCS_RM",IF(RIGHT(INDIRECT("$F"&amp;$S845),10)="conversion","GOTS_RM_conversion",IF((LEFT(INDIRECT("$F"&amp;$S845),4))="GOTS","GOTS_RM","Responsible_RM")))))))</f>
        <v>#REF!</v>
      </c>
      <c r="AF845" s="13" t="str" cm="1">
        <f t="array" aca="1" ref="AF845" ca="1">IF($S845="","",INDIRECT("$Z"&amp;$S845))</f>
        <v/>
      </c>
      <c r="AG845" s="155"/>
      <c r="AH845" s="13" t="str" cm="1">
        <f t="array" aca="1" ref="AH845" ca="1">IFERROR(INDIRECT("$ag"&amp;S845),"")</f>
        <v/>
      </c>
      <c r="AI845" s="13" t="e" cm="1">
        <f t="array" aca="1" ref="AI845" ca="1">INDIRECT("O"&amp;S844)</f>
        <v>#REF!</v>
      </c>
      <c r="AJ845" s="13" t="str">
        <f>IF($I845="","",INDEX('Raw Material'!$A$1:$J$75,MATCH(I845,'Raw Material'!$A$1:$A$75,0),(MATCH(G845,'Raw Material'!$A$1:$J$1,0))))</f>
        <v/>
      </c>
      <c r="AK845" s="13" t="str">
        <f t="shared" si="353"/>
        <v>YANLIŞRM</v>
      </c>
      <c r="AL845" s="153" t="str">
        <f t="shared" si="354"/>
        <v/>
      </c>
    </row>
    <row r="846" spans="1:38" ht="16.5" customHeight="1">
      <c r="A846" s="160" t="str">
        <f>IF(B846="","",COUNTA($B$114:$B846))</f>
        <v/>
      </c>
      <c r="B846" s="164"/>
      <c r="C846" s="165"/>
      <c r="D846" s="183"/>
      <c r="E846" s="183"/>
      <c r="F846" s="172"/>
      <c r="G846" s="212"/>
      <c r="H846" s="206"/>
      <c r="I846" s="206"/>
      <c r="J846" s="206"/>
      <c r="K846" s="31"/>
      <c r="L846" s="177" t="str">
        <f t="shared" ref="L846" si="368">IF(R846="","",LEFT(R846,LEN(R846)-2))</f>
        <v/>
      </c>
      <c r="M846" s="177"/>
      <c r="N846" s="80"/>
      <c r="O846" s="184"/>
      <c r="P846" s="103"/>
      <c r="Q846" s="84" t="str">
        <f t="shared" si="355"/>
        <v/>
      </c>
      <c r="R846" s="159" t="str">
        <f t="shared" ref="R846" si="369">CONCATENATE($Q846,Q847,Q848,Q849,Q850,Q851,$Q852,$Q853,$Q854,$Q855,Q856,Q857)</f>
        <v/>
      </c>
      <c r="S846" s="28" t="str" cm="1">
        <f t="array" aca="1" ref="S846" ca="1">IF(INDIRECT("A"&amp;114+$U846)&lt;&gt;"",114+$U846,"")</f>
        <v/>
      </c>
      <c r="T846" s="28" t="str">
        <f t="shared" ca="1" si="356"/>
        <v>$B</v>
      </c>
      <c r="U846" s="29">
        <f t="shared" si="362"/>
        <v>732</v>
      </c>
      <c r="V846" s="29">
        <v>61.000000000004697</v>
      </c>
      <c r="W846" s="29">
        <f t="shared" si="367"/>
        <v>61</v>
      </c>
      <c r="X846" s="41" t="str" cm="1">
        <f t="array" aca="1" ref="X846" ca="1">IFERROR(INDEX('PC&amp;PD'!$A$1:$AP$15,ROW('PC&amp;PD'!$A$15),MATCH(INDIRECT(T846),'PC&amp;PD'!$A$1:$AP$1,0)),"")</f>
        <v/>
      </c>
      <c r="Y846" s="13" t="str">
        <f>IF(OR($N846="",$N846=0),"",IF($N846=$E$7,'Extracted info for SC'!$J$6,IF($N846=$D$26,'Extracted info for SC'!$J$7,IF($N846=$E$26,'Extracted info for SC'!$J$8,IF($N846=$F$26,'Extracted info for SC'!$J$9,IF($N846=$G$26,'Extracted info for SC'!$J$10,IF($N846=$H$26,'Extracted info for SC'!$J$11,IF($N846=$I$26,'Extracted info for SC'!$J$12,IF($N846=$J$26,'Extracted info for SC'!$J$13,IF($N846=$K$26,'Extracted info for SC'!$J$14,IF($N846=$L$26,'Extracted info for SC'!$J$15,IF($N846=$M$26,'Extracted info for SC'!$J$16,IF($N846=$N$26,'Extracted info for SC'!$J$17,IF($N846=$O$26,'Extracted info for SC'!$J$18,""))))))))))))))</f>
        <v/>
      </c>
      <c r="Z846" s="155" t="str">
        <f t="shared" ref="Z846" si="370">IFERROR(IF($F846="OCS 100","OCS (OCS 100)",IF($F846="OCS Blended","OCS (OCS Blended)",IF($F846="OCS (No Label)","OCS (No Label)",IF($F846="RCS 100","RCS (RCS 100)",IF($F846="RCS Blended","RCS (RCS Blended)",IF($F846="GRS","GRS (GRS)",IF($F846="GRS (No Label)", "GRS (No Label)",IF($F846="RDS","RDS (RDS)",IF($F846="RWS","RWS (RWS)",IF($F846="RAS","RAS (RAS)",IF($F846="RMS","RMS (RMS)",IF($F846="GOTS Organic","GOTS (Organic)",IF($F846="GOTS Made with organic","GOTS (Made with Organic)",IF($F846="GOTS Organic - in conversion","GOTS (Organic - In Conversion)",IF($F846="GOTS Made with organic - in conversion","GOTS (Made with Organic - In Conversion)",""))))))))))))))),"")</f>
        <v/>
      </c>
      <c r="AA846" s="13" t="str">
        <f t="shared" si="352"/>
        <v/>
      </c>
      <c r="AB846" s="155" t="str">
        <f t="shared" ref="AB846" si="371">IFERROR(IF($F846="OCS 100", "OCS_100",IF($F846="OCS Blended", "OCS_Blended",IF($F846="OCS (No Label)", "OCS_No_Label",IF($F846="RCS 100", "RCS_100",IF($F846="RCS Blended","RCS_Blended",IF($F846="GRS","GRS",IF($F846="GRS (No Label)", "GRS_No_Label",IF($F846="RDS","RDS",IF($F846="RWS","RWS",IF($F846="RMS","RMS",IF($F846="GOTS Organic","GOTS_Organic",IF($F846="GOTS Made with organic","GOTS_Made_with_organic",IF($F846="GOTS Organic - in conversion","GOTS_Organic_in_Conversion",IF($F846="GOTS Made with organic - in conversion","GOTS_Made_with_Organic_in_Conversion",IF($F846="RAS","RAS",""))))))))))))))),"")</f>
        <v/>
      </c>
      <c r="AC846" s="13" t="str">
        <f t="shared" ca="1" si="357"/>
        <v>$AB</v>
      </c>
      <c r="AD846" s="13" t="str" cm="1">
        <f t="array" aca="1" ref="AD846" ca="1">IFERROR(IF((LEFT(INDIRECT("$F"&amp;$S846),4))="GOTS",IF($G846="Organic","GOTS_Organic_raw",(IF($G846="Responsible","GOTS_Responsible",(IF($G846="No Attribute (Conventional)","GOTS_conventional",(IF($G846="Recycled Pre/Post-Consumer","GOTS_pre_post",(IF($G846="In-Conversion","GOTS_in_conversion",(IF($G846="Sustainably Sourced","Sustainably_sourced",""))))))))))),IF($G846="Organic","Organic",(IF($G846="Responsible","Responsible",(IF($G846="No Attribute (Conventional)","No_Attribute_Conventional",(IF($G846="Recycled Pre/Post-Consumer","Recycled_Pre_Post_Consumer",(IF($G846="In-Conversion","In_Conversion",(IF($G846="Recycled Pre-Consumer","Recycled_Pre_Consumer",(IF($G846="Recycled Post-Consumer","Recycled_Post_Consumer",(IF($G846="Sustainably Sourced","Sustainably_sourced","")))))))))))))))),"")</f>
        <v/>
      </c>
      <c r="AE846" s="13" t="e" cm="1">
        <f t="array" aca="1" ref="AE846" ca="1">IF(INDIRECT("$F"&amp;$S846)="","",IF(LEFT(INDIRECT("$F"&amp;$S846),3)="GRS","GRS_RCS_RM",IF((LEFT(INDIRECT("$F"&amp;$S846),3))="RCS","GRS_RCS_RM",IF(INDIRECT("$F"&amp;$S846)="OCS (No Label)","OCS_Conversion_RM",IF(LEFT(INDIRECT("$F"&amp;$S846),3)="OCS","OCS_RM",IF(RIGHT(INDIRECT("$F"&amp;$S846),10)="conversion","GOTS_RM_conversion",IF((LEFT(INDIRECT("$F"&amp;$S846),4))="GOTS","GOTS_RM","Responsible_RM")))))))</f>
        <v>#REF!</v>
      </c>
      <c r="AF846" s="13" t="str" cm="1">
        <f t="array" aca="1" ref="AF846" ca="1">IF($S846="","",INDIRECT("$Z"&amp;$S846))</f>
        <v/>
      </c>
      <c r="AG846" s="155" t="str">
        <f t="shared" si="347"/>
        <v/>
      </c>
      <c r="AH846" s="13" t="str" cm="1">
        <f t="array" aca="1" ref="AH846" ca="1">IFERROR(INDIRECT("$ag"&amp;S846),"")</f>
        <v/>
      </c>
      <c r="AI846" s="13" t="e" cm="1">
        <f t="array" aca="1" ref="AI846" ca="1">INDIRECT("O"&amp;S845)</f>
        <v>#REF!</v>
      </c>
      <c r="AJ846" s="13" t="str">
        <f>IF($I846="","",INDEX('Raw Material'!$A$1:$J$75,MATCH(I846,'Raw Material'!$A$1:$A$75,0),(MATCH(G846,'Raw Material'!$A$1:$J$1,0))))</f>
        <v/>
      </c>
      <c r="AK846" s="13" t="str">
        <f t="shared" si="353"/>
        <v>YANLIŞRM</v>
      </c>
      <c r="AL846" s="153" t="str">
        <f t="shared" si="354"/>
        <v/>
      </c>
    </row>
    <row r="847" spans="1:38" ht="16.5" customHeight="1">
      <c r="A847" s="161"/>
      <c r="B847" s="166"/>
      <c r="C847" s="167"/>
      <c r="D847" s="156"/>
      <c r="E847" s="156"/>
      <c r="F847" s="173"/>
      <c r="G847" s="181"/>
      <c r="H847" s="182"/>
      <c r="I847" s="182"/>
      <c r="J847" s="182"/>
      <c r="K847" s="32"/>
      <c r="L847" s="178"/>
      <c r="M847" s="178"/>
      <c r="N847" s="81"/>
      <c r="O847" s="185"/>
      <c r="P847" s="103"/>
      <c r="Q847" s="84" t="str">
        <f t="shared" si="355"/>
        <v/>
      </c>
      <c r="R847" s="159"/>
      <c r="S847" s="28" t="str" cm="1">
        <f t="array" aca="1" ref="S847" ca="1">IF(INDIRECT("A"&amp;114+$U847)&lt;&gt;"",114+$U847,"")</f>
        <v/>
      </c>
      <c r="T847" s="28" t="str">
        <f t="shared" ca="1" si="356"/>
        <v>$B</v>
      </c>
      <c r="U847" s="29">
        <f t="shared" si="362"/>
        <v>732</v>
      </c>
      <c r="V847" s="29">
        <v>61.083333333338103</v>
      </c>
      <c r="W847" s="29">
        <f t="shared" si="367"/>
        <v>61</v>
      </c>
      <c r="X847" s="41" t="str" cm="1">
        <f t="array" aca="1" ref="X847" ca="1">IFERROR(INDEX('PC&amp;PD'!$A$1:$AP$15,ROW('PC&amp;PD'!$A$15),MATCH(INDIRECT(T847),'PC&amp;PD'!$A$1:$AP$1,0)),"")</f>
        <v/>
      </c>
      <c r="Y847" s="13" t="str">
        <f>IF(OR($N847="",$N847=0),"",IF($N847=$E$7,'Extracted info for SC'!$J$6,IF($N847=$D$26,'Extracted info for SC'!$J$7,IF($N847=$E$26,'Extracted info for SC'!$J$8,IF($N847=$F$26,'Extracted info for SC'!$J$9,IF($N847=$G$26,'Extracted info for SC'!$J$10,IF($N847=$H$26,'Extracted info for SC'!$J$11,IF($N847=$I$26,'Extracted info for SC'!$J$12,IF($N847=$J$26,'Extracted info for SC'!$J$13,IF($N847=$K$26,'Extracted info for SC'!$J$14,IF($N847=$L$26,'Extracted info for SC'!$J$15,IF($N847=$M$26,'Extracted info for SC'!$J$16,IF($N847=$N$26,'Extracted info for SC'!$J$17,IF($N847=$O$26,'Extracted info for SC'!$J$18,""))))))))))))))</f>
        <v/>
      </c>
      <c r="Z847" s="155"/>
      <c r="AA847" s="13" t="str">
        <f t="shared" si="352"/>
        <v/>
      </c>
      <c r="AB847" s="155"/>
      <c r="AC847" s="13" t="str">
        <f t="shared" ca="1" si="357"/>
        <v>$AB</v>
      </c>
      <c r="AD847" s="13" t="str" cm="1">
        <f t="array" aca="1" ref="AD847" ca="1">IFERROR(IF((LEFT(INDIRECT("$F"&amp;$S847),4))="GOTS",IF($G847="Organic","GOTS_Organic_raw",(IF($G847="Responsible","GOTS_Responsible",(IF($G847="No Attribute (Conventional)","GOTS_conventional",(IF($G847="Recycled Pre/Post-Consumer","GOTS_pre_post",(IF($G847="In-Conversion","GOTS_in_conversion",(IF($G847="Sustainably Sourced","Sustainably_sourced",""))))))))))),IF($G847="Organic","Organic",(IF($G847="Responsible","Responsible",(IF($G847="No Attribute (Conventional)","No_Attribute_Conventional",(IF($G847="Recycled Pre/Post-Consumer","Recycled_Pre_Post_Consumer",(IF($G847="In-Conversion","In_Conversion",(IF($G847="Recycled Pre-Consumer","Recycled_Pre_Consumer",(IF($G847="Recycled Post-Consumer","Recycled_Post_Consumer",(IF($G847="Sustainably Sourced","Sustainably_sourced","")))))))))))))))),"")</f>
        <v/>
      </c>
      <c r="AE847" s="13" t="e" cm="1">
        <f t="array" aca="1" ref="AE847" ca="1">IF(INDIRECT("$F"&amp;$S847)="","",IF(LEFT(INDIRECT("$F"&amp;$S847),3)="GRS","GRS_RCS_RM",IF((LEFT(INDIRECT("$F"&amp;$S847),3))="RCS","GRS_RCS_RM",IF(INDIRECT("$F"&amp;$S847)="OCS (No Label)","OCS_Conversion_RM",IF(LEFT(INDIRECT("$F"&amp;$S847),3)="OCS","OCS_RM",IF(RIGHT(INDIRECT("$F"&amp;$S847),10)="conversion","GOTS_RM_conversion",IF((LEFT(INDIRECT("$F"&amp;$S847),4))="GOTS","GOTS_RM","Responsible_RM")))))))</f>
        <v>#REF!</v>
      </c>
      <c r="AF847" s="13" t="str" cm="1">
        <f t="array" aca="1" ref="AF847" ca="1">IF($S847="","",INDIRECT("$Z"&amp;$S847))</f>
        <v/>
      </c>
      <c r="AG847" s="155"/>
      <c r="AH847" s="13" t="str" cm="1">
        <f t="array" aca="1" ref="AH847" ca="1">IFERROR(INDIRECT("$ag"&amp;S847),"")</f>
        <v/>
      </c>
      <c r="AI847" s="13" t="e" cm="1">
        <f t="array" aca="1" ref="AI847" ca="1">INDIRECT("O"&amp;S846)</f>
        <v>#REF!</v>
      </c>
      <c r="AJ847" s="13" t="str">
        <f>IF($I847="","",INDEX('Raw Material'!$A$1:$J$75,MATCH(I847,'Raw Material'!$A$1:$A$75,0),(MATCH(G847,'Raw Material'!$A$1:$J$1,0))))</f>
        <v/>
      </c>
      <c r="AK847" s="13" t="str">
        <f t="shared" si="353"/>
        <v>YANLIŞRM</v>
      </c>
      <c r="AL847" s="153" t="str">
        <f t="shared" si="354"/>
        <v/>
      </c>
    </row>
    <row r="848" spans="1:38" ht="16.5" customHeight="1">
      <c r="A848" s="161"/>
      <c r="B848" s="166"/>
      <c r="C848" s="167"/>
      <c r="D848" s="156"/>
      <c r="E848" s="156"/>
      <c r="F848" s="173"/>
      <c r="G848" s="181"/>
      <c r="H848" s="182"/>
      <c r="I848" s="182"/>
      <c r="J848" s="182"/>
      <c r="K848" s="32"/>
      <c r="L848" s="178"/>
      <c r="M848" s="178"/>
      <c r="N848" s="81"/>
      <c r="O848" s="185"/>
      <c r="P848" s="103"/>
      <c r="Q848" s="84" t="str">
        <f t="shared" si="355"/>
        <v/>
      </c>
      <c r="R848" s="159"/>
      <c r="S848" s="28" t="str" cm="1">
        <f t="array" aca="1" ref="S848" ca="1">IF(INDIRECT("A"&amp;114+$U848)&lt;&gt;"",114+$U848,"")</f>
        <v/>
      </c>
      <c r="T848" s="28" t="str">
        <f t="shared" ca="1" si="356"/>
        <v>$B</v>
      </c>
      <c r="U848" s="29">
        <f t="shared" si="362"/>
        <v>732</v>
      </c>
      <c r="V848" s="29">
        <v>61.166666666671397</v>
      </c>
      <c r="W848" s="29">
        <f t="shared" si="367"/>
        <v>61</v>
      </c>
      <c r="X848" s="41" t="str" cm="1">
        <f t="array" aca="1" ref="X848" ca="1">IFERROR(INDEX('PC&amp;PD'!$A$1:$AP$15,ROW('PC&amp;PD'!$A$15),MATCH(INDIRECT(T848),'PC&amp;PD'!$A$1:$AP$1,0)),"")</f>
        <v/>
      </c>
      <c r="Y848" s="13" t="str">
        <f>IF(OR($N848="",$N848=0),"",IF($N848=$E$7,'Extracted info for SC'!$J$6,IF($N848=$D$26,'Extracted info for SC'!$J$7,IF($N848=$E$26,'Extracted info for SC'!$J$8,IF($N848=$F$26,'Extracted info for SC'!$J$9,IF($N848=$G$26,'Extracted info for SC'!$J$10,IF($N848=$H$26,'Extracted info for SC'!$J$11,IF($N848=$I$26,'Extracted info for SC'!$J$12,IF($N848=$J$26,'Extracted info for SC'!$J$13,IF($N848=$K$26,'Extracted info for SC'!$J$14,IF($N848=$L$26,'Extracted info for SC'!$J$15,IF($N848=$M$26,'Extracted info for SC'!$J$16,IF($N848=$N$26,'Extracted info for SC'!$J$17,IF($N848=$O$26,'Extracted info for SC'!$J$18,""))))))))))))))</f>
        <v/>
      </c>
      <c r="Z848" s="155"/>
      <c r="AA848" s="13" t="str">
        <f t="shared" si="352"/>
        <v/>
      </c>
      <c r="AB848" s="155"/>
      <c r="AC848" s="13" t="str">
        <f t="shared" ca="1" si="357"/>
        <v>$AB</v>
      </c>
      <c r="AD848" s="13" t="str" cm="1">
        <f t="array" aca="1" ref="AD848" ca="1">IFERROR(IF((LEFT(INDIRECT("$F"&amp;$S848),4))="GOTS",IF($G848="Organic","GOTS_Organic_raw",(IF($G848="Responsible","GOTS_Responsible",(IF($G848="No Attribute (Conventional)","GOTS_conventional",(IF($G848="Recycled Pre/Post-Consumer","GOTS_pre_post",(IF($G848="In-Conversion","GOTS_in_conversion",(IF($G848="Sustainably Sourced","Sustainably_sourced",""))))))))))),IF($G848="Organic","Organic",(IF($G848="Responsible","Responsible",(IF($G848="No Attribute (Conventional)","No_Attribute_Conventional",(IF($G848="Recycled Pre/Post-Consumer","Recycled_Pre_Post_Consumer",(IF($G848="In-Conversion","In_Conversion",(IF($G848="Recycled Pre-Consumer","Recycled_Pre_Consumer",(IF($G848="Recycled Post-Consumer","Recycled_Post_Consumer",(IF($G848="Sustainably Sourced","Sustainably_sourced","")))))))))))))))),"")</f>
        <v/>
      </c>
      <c r="AE848" s="13" t="e" cm="1">
        <f t="array" aca="1" ref="AE848" ca="1">IF(INDIRECT("$F"&amp;$S848)="","",IF(LEFT(INDIRECT("$F"&amp;$S848),3)="GRS","GRS_RCS_RM",IF((LEFT(INDIRECT("$F"&amp;$S848),3))="RCS","GRS_RCS_RM",IF(INDIRECT("$F"&amp;$S848)="OCS (No Label)","OCS_Conversion_RM",IF(LEFT(INDIRECT("$F"&amp;$S848),3)="OCS","OCS_RM",IF(RIGHT(INDIRECT("$F"&amp;$S848),10)="conversion","GOTS_RM_conversion",IF((LEFT(INDIRECT("$F"&amp;$S848),4))="GOTS","GOTS_RM","Responsible_RM")))))))</f>
        <v>#REF!</v>
      </c>
      <c r="AF848" s="13" t="str" cm="1">
        <f t="array" aca="1" ref="AF848" ca="1">IF($S848="","",INDIRECT("$Z"&amp;$S848))</f>
        <v/>
      </c>
      <c r="AG848" s="155"/>
      <c r="AH848" s="13" t="str" cm="1">
        <f t="array" aca="1" ref="AH848" ca="1">IFERROR(INDIRECT("$ag"&amp;S848),"")</f>
        <v/>
      </c>
      <c r="AI848" s="13" t="e" cm="1">
        <f t="array" aca="1" ref="AI848" ca="1">INDIRECT("O"&amp;S847)</f>
        <v>#REF!</v>
      </c>
      <c r="AJ848" s="13" t="str">
        <f>IF($I848="","",INDEX('Raw Material'!$A$1:$J$75,MATCH(I848,'Raw Material'!$A$1:$A$75,0),(MATCH(G848,'Raw Material'!$A$1:$J$1,0))))</f>
        <v/>
      </c>
      <c r="AK848" s="13" t="str">
        <f t="shared" si="353"/>
        <v>YANLIŞRM</v>
      </c>
      <c r="AL848" s="153" t="str">
        <f t="shared" si="354"/>
        <v/>
      </c>
    </row>
    <row r="849" spans="1:38" ht="16.5" customHeight="1">
      <c r="A849" s="161"/>
      <c r="B849" s="166"/>
      <c r="C849" s="167"/>
      <c r="D849" s="156"/>
      <c r="E849" s="156"/>
      <c r="F849" s="174"/>
      <c r="G849" s="181"/>
      <c r="H849" s="182"/>
      <c r="I849" s="182"/>
      <c r="J849" s="182"/>
      <c r="K849" s="32"/>
      <c r="L849" s="178"/>
      <c r="M849" s="178"/>
      <c r="N849" s="81"/>
      <c r="O849" s="185"/>
      <c r="P849" s="103"/>
      <c r="Q849" s="84" t="str">
        <f t="shared" si="355"/>
        <v/>
      </c>
      <c r="R849" s="159"/>
      <c r="S849" s="28" t="str" cm="1">
        <f t="array" aca="1" ref="S849" ca="1">IF(INDIRECT("A"&amp;114+$U849)&lt;&gt;"",114+$U849,"")</f>
        <v/>
      </c>
      <c r="T849" s="28" t="str">
        <f t="shared" ca="1" si="356"/>
        <v>$B</v>
      </c>
      <c r="U849" s="29">
        <f t="shared" si="362"/>
        <v>732</v>
      </c>
      <c r="V849" s="29">
        <v>61.250000000004803</v>
      </c>
      <c r="W849" s="29">
        <f t="shared" si="367"/>
        <v>61</v>
      </c>
      <c r="X849" s="41" t="str" cm="1">
        <f t="array" aca="1" ref="X849" ca="1">IFERROR(INDEX('PC&amp;PD'!$A$1:$AP$15,ROW('PC&amp;PD'!$A$15),MATCH(INDIRECT(T849),'PC&amp;PD'!$A$1:$AP$1,0)),"")</f>
        <v/>
      </c>
      <c r="Y849" s="13" t="str">
        <f>IF(OR($N849="",$N849=0),"",IF($N849=$E$7,'Extracted info for SC'!$J$6,IF($N849=$D$26,'Extracted info for SC'!$J$7,IF($N849=$E$26,'Extracted info for SC'!$J$8,IF($N849=$F$26,'Extracted info for SC'!$J$9,IF($N849=$G$26,'Extracted info for SC'!$J$10,IF($N849=$H$26,'Extracted info for SC'!$J$11,IF($N849=$I$26,'Extracted info for SC'!$J$12,IF($N849=$J$26,'Extracted info for SC'!$J$13,IF($N849=$K$26,'Extracted info for SC'!$J$14,IF($N849=$L$26,'Extracted info for SC'!$J$15,IF($N849=$M$26,'Extracted info for SC'!$J$16,IF($N849=$N$26,'Extracted info for SC'!$J$17,IF($N849=$O$26,'Extracted info for SC'!$J$18,""))))))))))))))</f>
        <v/>
      </c>
      <c r="Z849" s="155"/>
      <c r="AA849" s="13" t="str">
        <f t="shared" si="352"/>
        <v/>
      </c>
      <c r="AB849" s="155"/>
      <c r="AC849" s="13" t="str">
        <f t="shared" ca="1" si="357"/>
        <v>$AB</v>
      </c>
      <c r="AD849" s="13" t="str" cm="1">
        <f t="array" aca="1" ref="AD849" ca="1">IFERROR(IF((LEFT(INDIRECT("$F"&amp;$S849),4))="GOTS",IF($G849="Organic","GOTS_Organic_raw",(IF($G849="Responsible","GOTS_Responsible",(IF($G849="No Attribute (Conventional)","GOTS_conventional",(IF($G849="Recycled Pre/Post-Consumer","GOTS_pre_post",(IF($G849="In-Conversion","GOTS_in_conversion",(IF($G849="Sustainably Sourced","Sustainably_sourced",""))))))))))),IF($G849="Organic","Organic",(IF($G849="Responsible","Responsible",(IF($G849="No Attribute (Conventional)","No_Attribute_Conventional",(IF($G849="Recycled Pre/Post-Consumer","Recycled_Pre_Post_Consumer",(IF($G849="In-Conversion","In_Conversion",(IF($G849="Recycled Pre-Consumer","Recycled_Pre_Consumer",(IF($G849="Recycled Post-Consumer","Recycled_Post_Consumer",(IF($G849="Sustainably Sourced","Sustainably_sourced","")))))))))))))))),"")</f>
        <v/>
      </c>
      <c r="AE849" s="13" t="e" cm="1">
        <f t="array" aca="1" ref="AE849" ca="1">IF(INDIRECT("$F"&amp;$S849)="","",IF(LEFT(INDIRECT("$F"&amp;$S849),3)="GRS","GRS_RCS_RM",IF((LEFT(INDIRECT("$F"&amp;$S849),3))="RCS","GRS_RCS_RM",IF(INDIRECT("$F"&amp;$S849)="OCS (No Label)","OCS_Conversion_RM",IF(LEFT(INDIRECT("$F"&amp;$S849),3)="OCS","OCS_RM",IF(RIGHT(INDIRECT("$F"&amp;$S849),10)="conversion","GOTS_RM_conversion",IF((LEFT(INDIRECT("$F"&amp;$S849),4))="GOTS","GOTS_RM","Responsible_RM")))))))</f>
        <v>#REF!</v>
      </c>
      <c r="AF849" s="13" t="str" cm="1">
        <f t="array" aca="1" ref="AF849" ca="1">IF($S849="","",INDIRECT("$Z"&amp;$S849))</f>
        <v/>
      </c>
      <c r="AG849" s="155"/>
      <c r="AH849" s="13" t="str" cm="1">
        <f t="array" aca="1" ref="AH849" ca="1">IFERROR(INDIRECT("$ag"&amp;S849),"")</f>
        <v/>
      </c>
      <c r="AI849" s="13" t="e" cm="1">
        <f t="array" aca="1" ref="AI849" ca="1">INDIRECT("O"&amp;S848)</f>
        <v>#REF!</v>
      </c>
      <c r="AJ849" s="13" t="str">
        <f>IF($I849="","",INDEX('Raw Material'!$A$1:$J$75,MATCH(I849,'Raw Material'!$A$1:$A$75,0),(MATCH(G849,'Raw Material'!$A$1:$J$1,0))))</f>
        <v/>
      </c>
      <c r="AK849" s="13" t="str">
        <f t="shared" si="353"/>
        <v>YANLIŞRM</v>
      </c>
      <c r="AL849" s="153" t="str">
        <f t="shared" si="354"/>
        <v/>
      </c>
    </row>
    <row r="850" spans="1:38" ht="16.5" customHeight="1">
      <c r="A850" s="161"/>
      <c r="B850" s="166"/>
      <c r="C850" s="167"/>
      <c r="D850" s="156"/>
      <c r="E850" s="156"/>
      <c r="F850" s="174"/>
      <c r="G850" s="181"/>
      <c r="H850" s="182"/>
      <c r="I850" s="182"/>
      <c r="J850" s="182"/>
      <c r="K850" s="32"/>
      <c r="L850" s="178"/>
      <c r="M850" s="178"/>
      <c r="N850" s="81"/>
      <c r="O850" s="185"/>
      <c r="P850" s="103"/>
      <c r="Q850" s="84" t="str">
        <f t="shared" si="355"/>
        <v/>
      </c>
      <c r="R850" s="159"/>
      <c r="S850" s="28" t="str" cm="1">
        <f t="array" aca="1" ref="S850" ca="1">IF(INDIRECT("A"&amp;114+$U850)&lt;&gt;"",114+$U850,"")</f>
        <v/>
      </c>
      <c r="T850" s="28" t="str">
        <f t="shared" ca="1" si="356"/>
        <v>$B</v>
      </c>
      <c r="U850" s="29">
        <f t="shared" si="362"/>
        <v>732</v>
      </c>
      <c r="V850" s="29">
        <v>61.333333333338103</v>
      </c>
      <c r="W850" s="29">
        <f t="shared" si="367"/>
        <v>61</v>
      </c>
      <c r="X850" s="41" t="str" cm="1">
        <f t="array" aca="1" ref="X850" ca="1">IFERROR(INDEX('PC&amp;PD'!$A$1:$AP$15,ROW('PC&amp;PD'!$A$15),MATCH(INDIRECT(T850),'PC&amp;PD'!$A$1:$AP$1,0)),"")</f>
        <v/>
      </c>
      <c r="Y850" s="13" t="str">
        <f>IF(OR($N850="",$N850=0),"",IF($N850=$E$7,'Extracted info for SC'!$J$6,IF($N850=$D$26,'Extracted info for SC'!$J$7,IF($N850=$E$26,'Extracted info for SC'!$J$8,IF($N850=$F$26,'Extracted info for SC'!$J$9,IF($N850=$G$26,'Extracted info for SC'!$J$10,IF($N850=$H$26,'Extracted info for SC'!$J$11,IF($N850=$I$26,'Extracted info for SC'!$J$12,IF($N850=$J$26,'Extracted info for SC'!$J$13,IF($N850=$K$26,'Extracted info for SC'!$J$14,IF($N850=$L$26,'Extracted info for SC'!$J$15,IF($N850=$M$26,'Extracted info for SC'!$J$16,IF($N850=$N$26,'Extracted info for SC'!$J$17,IF($N850=$O$26,'Extracted info for SC'!$J$18,""))))))))))))))</f>
        <v/>
      </c>
      <c r="Z850" s="155"/>
      <c r="AA850" s="13" t="str">
        <f t="shared" si="352"/>
        <v/>
      </c>
      <c r="AB850" s="155"/>
      <c r="AC850" s="13" t="str">
        <f t="shared" ca="1" si="357"/>
        <v>$AB</v>
      </c>
      <c r="AD850" s="13" t="str" cm="1">
        <f t="array" aca="1" ref="AD850" ca="1">IFERROR(IF((LEFT(INDIRECT("$F"&amp;$S850),4))="GOTS",IF($G850="Organic","GOTS_Organic_raw",(IF($G850="Responsible","GOTS_Responsible",(IF($G850="No Attribute (Conventional)","GOTS_conventional",(IF($G850="Recycled Pre/Post-Consumer","GOTS_pre_post",(IF($G850="In-Conversion","GOTS_in_conversion",(IF($G850="Sustainably Sourced","Sustainably_sourced",""))))))))))),IF($G850="Organic","Organic",(IF($G850="Responsible","Responsible",(IF($G850="No Attribute (Conventional)","No_Attribute_Conventional",(IF($G850="Recycled Pre/Post-Consumer","Recycled_Pre_Post_Consumer",(IF($G850="In-Conversion","In_Conversion",(IF($G850="Recycled Pre-Consumer","Recycled_Pre_Consumer",(IF($G850="Recycled Post-Consumer","Recycled_Post_Consumer",(IF($G850="Sustainably Sourced","Sustainably_sourced","")))))))))))))))),"")</f>
        <v/>
      </c>
      <c r="AE850" s="13" t="e" cm="1">
        <f t="array" aca="1" ref="AE850" ca="1">IF(INDIRECT("$F"&amp;$S850)="","",IF(LEFT(INDIRECT("$F"&amp;$S850),3)="GRS","GRS_RCS_RM",IF((LEFT(INDIRECT("$F"&amp;$S850),3))="RCS","GRS_RCS_RM",IF(INDIRECT("$F"&amp;$S850)="OCS (No Label)","OCS_Conversion_RM",IF(LEFT(INDIRECT("$F"&amp;$S850),3)="OCS","OCS_RM",IF(RIGHT(INDIRECT("$F"&amp;$S850),10)="conversion","GOTS_RM_conversion",IF((LEFT(INDIRECT("$F"&amp;$S850),4))="GOTS","GOTS_RM","Responsible_RM")))))))</f>
        <v>#REF!</v>
      </c>
      <c r="AF850" s="13" t="str" cm="1">
        <f t="array" aca="1" ref="AF850" ca="1">IF($S850="","",INDIRECT("$Z"&amp;$S850))</f>
        <v/>
      </c>
      <c r="AG850" s="155"/>
      <c r="AH850" s="13" t="str" cm="1">
        <f t="array" aca="1" ref="AH850" ca="1">IFERROR(INDIRECT("$ag"&amp;S850),"")</f>
        <v/>
      </c>
      <c r="AI850" s="13" t="e" cm="1">
        <f t="array" aca="1" ref="AI850" ca="1">INDIRECT("O"&amp;S849)</f>
        <v>#REF!</v>
      </c>
      <c r="AJ850" s="13" t="str">
        <f>IF($I850="","",INDEX('Raw Material'!$A$1:$J$75,MATCH(I850,'Raw Material'!$A$1:$A$75,0),(MATCH(G850,'Raw Material'!$A$1:$J$1,0))))</f>
        <v/>
      </c>
      <c r="AK850" s="13" t="str">
        <f t="shared" si="353"/>
        <v>YANLIŞRM</v>
      </c>
      <c r="AL850" s="153" t="str">
        <f t="shared" si="354"/>
        <v/>
      </c>
    </row>
    <row r="851" spans="1:38" ht="16.5" customHeight="1">
      <c r="A851" s="161"/>
      <c r="B851" s="166"/>
      <c r="C851" s="167"/>
      <c r="D851" s="156"/>
      <c r="E851" s="156"/>
      <c r="F851" s="174"/>
      <c r="G851" s="181"/>
      <c r="H851" s="182"/>
      <c r="I851" s="182"/>
      <c r="J851" s="182"/>
      <c r="K851" s="32"/>
      <c r="L851" s="178"/>
      <c r="M851" s="178"/>
      <c r="N851" s="81"/>
      <c r="O851" s="185"/>
      <c r="P851" s="103"/>
      <c r="Q851" s="84" t="str">
        <f t="shared" si="355"/>
        <v/>
      </c>
      <c r="R851" s="159"/>
      <c r="S851" s="28" t="str" cm="1">
        <f t="array" aca="1" ref="S851" ca="1">IF(INDIRECT("A"&amp;114+$U851)&lt;&gt;"",114+$U851,"")</f>
        <v/>
      </c>
      <c r="T851" s="28" t="str">
        <f t="shared" ca="1" si="356"/>
        <v>$B</v>
      </c>
      <c r="U851" s="29">
        <f t="shared" si="362"/>
        <v>732</v>
      </c>
      <c r="V851" s="29">
        <v>61.416666666671397</v>
      </c>
      <c r="W851" s="29">
        <f t="shared" si="367"/>
        <v>61</v>
      </c>
      <c r="X851" s="41" t="str" cm="1">
        <f t="array" aca="1" ref="X851" ca="1">IFERROR(INDEX('PC&amp;PD'!$A$1:$AP$15,ROW('PC&amp;PD'!$A$15),MATCH(INDIRECT(T851),'PC&amp;PD'!$A$1:$AP$1,0)),"")</f>
        <v/>
      </c>
      <c r="Y851" s="13" t="str">
        <f>IF(OR($N851="",$N851=0),"",IF($N851=$E$7,'Extracted info for SC'!$J$6,IF($N851=$D$26,'Extracted info for SC'!$J$7,IF($N851=$E$26,'Extracted info for SC'!$J$8,IF($N851=$F$26,'Extracted info for SC'!$J$9,IF($N851=$G$26,'Extracted info for SC'!$J$10,IF($N851=$H$26,'Extracted info for SC'!$J$11,IF($N851=$I$26,'Extracted info for SC'!$J$12,IF($N851=$J$26,'Extracted info for SC'!$J$13,IF($N851=$K$26,'Extracted info for SC'!$J$14,IF($N851=$L$26,'Extracted info for SC'!$J$15,IF($N851=$M$26,'Extracted info for SC'!$J$16,IF($N851=$N$26,'Extracted info for SC'!$J$17,IF($N851=$O$26,'Extracted info for SC'!$J$18,""))))))))))))))</f>
        <v/>
      </c>
      <c r="Z851" s="155"/>
      <c r="AA851" s="13" t="str">
        <f t="shared" si="352"/>
        <v/>
      </c>
      <c r="AB851" s="155"/>
      <c r="AC851" s="13" t="str">
        <f t="shared" ca="1" si="357"/>
        <v>$AB</v>
      </c>
      <c r="AD851" s="13" t="str" cm="1">
        <f t="array" aca="1" ref="AD851" ca="1">IFERROR(IF((LEFT(INDIRECT("$F"&amp;$S851),4))="GOTS",IF($G851="Organic","GOTS_Organic_raw",(IF($G851="Responsible","GOTS_Responsible",(IF($G851="No Attribute (Conventional)","GOTS_conventional",(IF($G851="Recycled Pre/Post-Consumer","GOTS_pre_post",(IF($G851="In-Conversion","GOTS_in_conversion",(IF($G851="Sustainably Sourced","Sustainably_sourced",""))))))))))),IF($G851="Organic","Organic",(IF($G851="Responsible","Responsible",(IF($G851="No Attribute (Conventional)","No_Attribute_Conventional",(IF($G851="Recycled Pre/Post-Consumer","Recycled_Pre_Post_Consumer",(IF($G851="In-Conversion","In_Conversion",(IF($G851="Recycled Pre-Consumer","Recycled_Pre_Consumer",(IF($G851="Recycled Post-Consumer","Recycled_Post_Consumer",(IF($G851="Sustainably Sourced","Sustainably_sourced","")))))))))))))))),"")</f>
        <v/>
      </c>
      <c r="AE851" s="13" t="e" cm="1">
        <f t="array" aca="1" ref="AE851" ca="1">IF(INDIRECT("$F"&amp;$S851)="","",IF(LEFT(INDIRECT("$F"&amp;$S851),3)="GRS","GRS_RCS_RM",IF((LEFT(INDIRECT("$F"&amp;$S851),3))="RCS","GRS_RCS_RM",IF(INDIRECT("$F"&amp;$S851)="OCS (No Label)","OCS_Conversion_RM",IF(LEFT(INDIRECT("$F"&amp;$S851),3)="OCS","OCS_RM",IF(RIGHT(INDIRECT("$F"&amp;$S851),10)="conversion","GOTS_RM_conversion",IF((LEFT(INDIRECT("$F"&amp;$S851),4))="GOTS","GOTS_RM","Responsible_RM")))))))</f>
        <v>#REF!</v>
      </c>
      <c r="AF851" s="13" t="str" cm="1">
        <f t="array" aca="1" ref="AF851" ca="1">IF($S851="","",INDIRECT("$Z"&amp;$S851))</f>
        <v/>
      </c>
      <c r="AG851" s="155"/>
      <c r="AH851" s="13" t="str" cm="1">
        <f t="array" aca="1" ref="AH851" ca="1">IFERROR(INDIRECT("$ag"&amp;S851),"")</f>
        <v/>
      </c>
      <c r="AI851" s="13" t="e" cm="1">
        <f t="array" aca="1" ref="AI851" ca="1">INDIRECT("O"&amp;S850)</f>
        <v>#REF!</v>
      </c>
      <c r="AJ851" s="13" t="str">
        <f>IF($I851="","",INDEX('Raw Material'!$A$1:$J$75,MATCH(I851,'Raw Material'!$A$1:$A$75,0),(MATCH(G851,'Raw Material'!$A$1:$J$1,0))))</f>
        <v/>
      </c>
      <c r="AK851" s="13" t="str">
        <f t="shared" si="353"/>
        <v>YANLIŞRM</v>
      </c>
      <c r="AL851" s="153" t="str">
        <f t="shared" si="354"/>
        <v/>
      </c>
    </row>
    <row r="852" spans="1:38" ht="16.5" customHeight="1">
      <c r="A852" s="162"/>
      <c r="B852" s="168"/>
      <c r="C852" s="169"/>
      <c r="D852" s="156"/>
      <c r="E852" s="156"/>
      <c r="F852" s="175"/>
      <c r="G852" s="181"/>
      <c r="H852" s="182"/>
      <c r="I852" s="182"/>
      <c r="J852" s="182"/>
      <c r="K852" s="32"/>
      <c r="L852" s="179"/>
      <c r="M852" s="179"/>
      <c r="N852" s="81"/>
      <c r="O852" s="185"/>
      <c r="P852" s="103"/>
      <c r="Q852" s="84" t="str">
        <f t="shared" si="355"/>
        <v/>
      </c>
      <c r="R852" s="159"/>
      <c r="S852" s="28" t="str" cm="1">
        <f t="array" aca="1" ref="S852" ca="1">IF(INDIRECT("A"&amp;114+$U852)&lt;&gt;"",114+$U852,"")</f>
        <v/>
      </c>
      <c r="T852" s="28" t="str">
        <f t="shared" ca="1" si="356"/>
        <v>$B</v>
      </c>
      <c r="U852" s="29">
        <f t="shared" si="362"/>
        <v>732</v>
      </c>
      <c r="V852" s="29">
        <v>61.500000000004803</v>
      </c>
      <c r="W852" s="29">
        <f t="shared" si="367"/>
        <v>61</v>
      </c>
      <c r="X852" s="41" t="str" cm="1">
        <f t="array" aca="1" ref="X852" ca="1">IFERROR(INDEX('PC&amp;PD'!$A$1:$AP$15,ROW('PC&amp;PD'!$A$15),MATCH(INDIRECT(T852),'PC&amp;PD'!$A$1:$AP$1,0)),"")</f>
        <v/>
      </c>
      <c r="Y852" s="13" t="str">
        <f>IF(OR($N852="",$N852=0),"",IF($N852=$E$7,'Extracted info for SC'!$J$6,IF($N852=$D$26,'Extracted info for SC'!$J$7,IF($N852=$E$26,'Extracted info for SC'!$J$8,IF($N852=$F$26,'Extracted info for SC'!$J$9,IF($N852=$G$26,'Extracted info for SC'!$J$10,IF($N852=$H$26,'Extracted info for SC'!$J$11,IF($N852=$I$26,'Extracted info for SC'!$J$12,IF($N852=$J$26,'Extracted info for SC'!$J$13,IF($N852=$K$26,'Extracted info for SC'!$J$14,IF($N852=$L$26,'Extracted info for SC'!$J$15,IF($N852=$M$26,'Extracted info for SC'!$J$16,IF($N852=$N$26,'Extracted info for SC'!$J$17,IF($N852=$O$26,'Extracted info for SC'!$J$18,""))))))))))))))</f>
        <v/>
      </c>
      <c r="Z852" s="155"/>
      <c r="AA852" s="13" t="str">
        <f t="shared" si="352"/>
        <v/>
      </c>
      <c r="AB852" s="155"/>
      <c r="AC852" s="13" t="str">
        <f t="shared" ca="1" si="357"/>
        <v>$AB</v>
      </c>
      <c r="AD852" s="13" t="str" cm="1">
        <f t="array" aca="1" ref="AD852" ca="1">IFERROR(IF((LEFT(INDIRECT("$F"&amp;$S852),4))="GOTS",IF($G852="Organic","GOTS_Organic_raw",(IF($G852="Responsible","GOTS_Responsible",(IF($G852="No Attribute (Conventional)","GOTS_conventional",(IF($G852="Recycled Pre/Post-Consumer","GOTS_pre_post",(IF($G852="In-Conversion","GOTS_in_conversion",(IF($G852="Sustainably Sourced","Sustainably_sourced",""))))))))))),IF($G852="Organic","Organic",(IF($G852="Responsible","Responsible",(IF($G852="No Attribute (Conventional)","No_Attribute_Conventional",(IF($G852="Recycled Pre/Post-Consumer","Recycled_Pre_Post_Consumer",(IF($G852="In-Conversion","In_Conversion",(IF($G852="Recycled Pre-Consumer","Recycled_Pre_Consumer",(IF($G852="Recycled Post-Consumer","Recycled_Post_Consumer",(IF($G852="Sustainably Sourced","Sustainably_sourced","")))))))))))))))),"")</f>
        <v/>
      </c>
      <c r="AE852" s="13" t="e" cm="1">
        <f t="array" aca="1" ref="AE852" ca="1">IF(INDIRECT("$F"&amp;$S852)="","",IF(LEFT(INDIRECT("$F"&amp;$S852),3)="GRS","GRS_RCS_RM",IF((LEFT(INDIRECT("$F"&amp;$S852),3))="RCS","GRS_RCS_RM",IF(INDIRECT("$F"&amp;$S852)="OCS (No Label)","OCS_Conversion_RM",IF(LEFT(INDIRECT("$F"&amp;$S852),3)="OCS","OCS_RM",IF(RIGHT(INDIRECT("$F"&amp;$S852),10)="conversion","GOTS_RM_conversion",IF((LEFT(INDIRECT("$F"&amp;$S852),4))="GOTS","GOTS_RM","Responsible_RM")))))))</f>
        <v>#REF!</v>
      </c>
      <c r="AF852" s="13" t="str" cm="1">
        <f t="array" aca="1" ref="AF852" ca="1">IF($S852="","",INDIRECT("$Z"&amp;$S852))</f>
        <v/>
      </c>
      <c r="AG852" s="155"/>
      <c r="AH852" s="13" t="str" cm="1">
        <f t="array" aca="1" ref="AH852" ca="1">IFERROR(INDIRECT("$ag"&amp;S852),"")</f>
        <v/>
      </c>
      <c r="AI852" s="13" t="e" cm="1">
        <f t="array" aca="1" ref="AI852" ca="1">INDIRECT("O"&amp;S851)</f>
        <v>#REF!</v>
      </c>
      <c r="AJ852" s="13" t="str">
        <f>IF($I852="","",INDEX('Raw Material'!$A$1:$J$75,MATCH(I852,'Raw Material'!$A$1:$A$75,0),(MATCH(G852,'Raw Material'!$A$1:$J$1,0))))</f>
        <v/>
      </c>
      <c r="AK852" s="13" t="str">
        <f t="shared" si="353"/>
        <v>YANLIŞRM</v>
      </c>
      <c r="AL852" s="153" t="str">
        <f t="shared" si="354"/>
        <v/>
      </c>
    </row>
    <row r="853" spans="1:38" ht="16.5" customHeight="1">
      <c r="A853" s="162"/>
      <c r="B853" s="168"/>
      <c r="C853" s="169"/>
      <c r="D853" s="156"/>
      <c r="E853" s="156"/>
      <c r="F853" s="175"/>
      <c r="G853" s="181"/>
      <c r="H853" s="182"/>
      <c r="I853" s="182"/>
      <c r="J853" s="182"/>
      <c r="K853" s="32"/>
      <c r="L853" s="179"/>
      <c r="M853" s="179"/>
      <c r="N853" s="81"/>
      <c r="O853" s="185"/>
      <c r="P853" s="103"/>
      <c r="Q853" s="84" t="str">
        <f t="shared" si="355"/>
        <v/>
      </c>
      <c r="R853" s="159"/>
      <c r="S853" s="28" t="str" cm="1">
        <f t="array" aca="1" ref="S853" ca="1">IF(INDIRECT("A"&amp;114+$U853)&lt;&gt;"",114+$U853,"")</f>
        <v/>
      </c>
      <c r="T853" s="28" t="str">
        <f t="shared" ca="1" si="356"/>
        <v>$B</v>
      </c>
      <c r="U853" s="29">
        <f t="shared" si="362"/>
        <v>732</v>
      </c>
      <c r="V853" s="29">
        <v>61.583333333338103</v>
      </c>
      <c r="W853" s="29">
        <f t="shared" si="367"/>
        <v>61</v>
      </c>
      <c r="X853" s="41" t="str" cm="1">
        <f t="array" aca="1" ref="X853" ca="1">IFERROR(INDEX('PC&amp;PD'!$A$1:$AP$15,ROW('PC&amp;PD'!$A$15),MATCH(INDIRECT(T853),'PC&amp;PD'!$A$1:$AP$1,0)),"")</f>
        <v/>
      </c>
      <c r="Y853" s="13" t="str">
        <f>IF(OR($N853="",$N853=0),"",IF($N853=$E$7,'Extracted info for SC'!$J$6,IF($N853=$D$26,'Extracted info for SC'!$J$7,IF($N853=$E$26,'Extracted info for SC'!$J$8,IF($N853=$F$26,'Extracted info for SC'!$J$9,IF($N853=$G$26,'Extracted info for SC'!$J$10,IF($N853=$H$26,'Extracted info for SC'!$J$11,IF($N853=$I$26,'Extracted info for SC'!$J$12,IF($N853=$J$26,'Extracted info for SC'!$J$13,IF($N853=$K$26,'Extracted info for SC'!$J$14,IF($N853=$L$26,'Extracted info for SC'!$J$15,IF($N853=$M$26,'Extracted info for SC'!$J$16,IF($N853=$N$26,'Extracted info for SC'!$J$17,IF($N853=$O$26,'Extracted info for SC'!$J$18,""))))))))))))))</f>
        <v/>
      </c>
      <c r="Z853" s="155"/>
      <c r="AA853" s="13" t="str">
        <f t="shared" si="352"/>
        <v/>
      </c>
      <c r="AB853" s="155"/>
      <c r="AC853" s="13" t="str">
        <f t="shared" ca="1" si="357"/>
        <v>$AB</v>
      </c>
      <c r="AD853" s="13" t="str" cm="1">
        <f t="array" aca="1" ref="AD853" ca="1">IFERROR(IF((LEFT(INDIRECT("$F"&amp;$S853),4))="GOTS",IF($G853="Organic","GOTS_Organic_raw",(IF($G853="Responsible","GOTS_Responsible",(IF($G853="No Attribute (Conventional)","GOTS_conventional",(IF($G853="Recycled Pre/Post-Consumer","GOTS_pre_post",(IF($G853="In-Conversion","GOTS_in_conversion",(IF($G853="Sustainably Sourced","Sustainably_sourced",""))))))))))),IF($G853="Organic","Organic",(IF($G853="Responsible","Responsible",(IF($G853="No Attribute (Conventional)","No_Attribute_Conventional",(IF($G853="Recycled Pre/Post-Consumer","Recycled_Pre_Post_Consumer",(IF($G853="In-Conversion","In_Conversion",(IF($G853="Recycled Pre-Consumer","Recycled_Pre_Consumer",(IF($G853="Recycled Post-Consumer","Recycled_Post_Consumer",(IF($G853="Sustainably Sourced","Sustainably_sourced","")))))))))))))))),"")</f>
        <v/>
      </c>
      <c r="AE853" s="13" t="e" cm="1">
        <f t="array" aca="1" ref="AE853" ca="1">IF(INDIRECT("$F"&amp;$S853)="","",IF(LEFT(INDIRECT("$F"&amp;$S853),3)="GRS","GRS_RCS_RM",IF((LEFT(INDIRECT("$F"&amp;$S853),3))="RCS","GRS_RCS_RM",IF(INDIRECT("$F"&amp;$S853)="OCS (No Label)","OCS_Conversion_RM",IF(LEFT(INDIRECT("$F"&amp;$S853),3)="OCS","OCS_RM",IF(RIGHT(INDIRECT("$F"&amp;$S853),10)="conversion","GOTS_RM_conversion",IF((LEFT(INDIRECT("$F"&amp;$S853),4))="GOTS","GOTS_RM","Responsible_RM")))))))</f>
        <v>#REF!</v>
      </c>
      <c r="AF853" s="13" t="str" cm="1">
        <f t="array" aca="1" ref="AF853" ca="1">IF($S853="","",INDIRECT("$Z"&amp;$S853))</f>
        <v/>
      </c>
      <c r="AG853" s="155"/>
      <c r="AH853" s="13" t="str" cm="1">
        <f t="array" aca="1" ref="AH853" ca="1">IFERROR(INDIRECT("$ag"&amp;S853),"")</f>
        <v/>
      </c>
      <c r="AI853" s="13" t="e" cm="1">
        <f t="array" aca="1" ref="AI853" ca="1">INDIRECT("O"&amp;S852)</f>
        <v>#REF!</v>
      </c>
      <c r="AJ853" s="13" t="str">
        <f>IF($I853="","",INDEX('Raw Material'!$A$1:$J$75,MATCH(I853,'Raw Material'!$A$1:$A$75,0),(MATCH(G853,'Raw Material'!$A$1:$J$1,0))))</f>
        <v/>
      </c>
      <c r="AK853" s="13" t="str">
        <f t="shared" si="353"/>
        <v>YANLIŞRM</v>
      </c>
      <c r="AL853" s="153" t="str">
        <f t="shared" si="354"/>
        <v/>
      </c>
    </row>
    <row r="854" spans="1:38" ht="16.5" customHeight="1">
      <c r="A854" s="162"/>
      <c r="B854" s="168"/>
      <c r="C854" s="169"/>
      <c r="D854" s="156"/>
      <c r="E854" s="156"/>
      <c r="F854" s="175"/>
      <c r="G854" s="181"/>
      <c r="H854" s="182"/>
      <c r="I854" s="182"/>
      <c r="J854" s="182"/>
      <c r="K854" s="32"/>
      <c r="L854" s="179"/>
      <c r="M854" s="179"/>
      <c r="N854" s="81"/>
      <c r="O854" s="185"/>
      <c r="P854" s="103"/>
      <c r="Q854" s="84" t="str">
        <f t="shared" si="355"/>
        <v/>
      </c>
      <c r="R854" s="159"/>
      <c r="S854" s="28" t="str" cm="1">
        <f t="array" aca="1" ref="S854" ca="1">IF(INDIRECT("A"&amp;114+$U854)&lt;&gt;"",114+$U854,"")</f>
        <v/>
      </c>
      <c r="T854" s="28" t="str">
        <f t="shared" ca="1" si="356"/>
        <v>$B</v>
      </c>
      <c r="U854" s="29">
        <f t="shared" si="362"/>
        <v>732</v>
      </c>
      <c r="V854" s="29">
        <v>61.666666666671503</v>
      </c>
      <c r="W854" s="29">
        <f t="shared" si="367"/>
        <v>61</v>
      </c>
      <c r="X854" s="41" t="str" cm="1">
        <f t="array" aca="1" ref="X854" ca="1">IFERROR(INDEX('PC&amp;PD'!$A$1:$AP$15,ROW('PC&amp;PD'!$A$15),MATCH(INDIRECT(T854),'PC&amp;PD'!$A$1:$AP$1,0)),"")</f>
        <v/>
      </c>
      <c r="Y854" s="13" t="str">
        <f>IF(OR($N854="",$N854=0),"",IF($N854=$E$7,'Extracted info for SC'!$J$6,IF($N854=$D$26,'Extracted info for SC'!$J$7,IF($N854=$E$26,'Extracted info for SC'!$J$8,IF($N854=$F$26,'Extracted info for SC'!$J$9,IF($N854=$G$26,'Extracted info for SC'!$J$10,IF($N854=$H$26,'Extracted info for SC'!$J$11,IF($N854=$I$26,'Extracted info for SC'!$J$12,IF($N854=$J$26,'Extracted info for SC'!$J$13,IF($N854=$K$26,'Extracted info for SC'!$J$14,IF($N854=$L$26,'Extracted info for SC'!$J$15,IF($N854=$M$26,'Extracted info for SC'!$J$16,IF($N854=$N$26,'Extracted info for SC'!$J$17,IF($N854=$O$26,'Extracted info for SC'!$J$18,""))))))))))))))</f>
        <v/>
      </c>
      <c r="Z854" s="155"/>
      <c r="AA854" s="13" t="str">
        <f t="shared" si="352"/>
        <v/>
      </c>
      <c r="AB854" s="155"/>
      <c r="AC854" s="13" t="str">
        <f t="shared" ca="1" si="357"/>
        <v>$AB</v>
      </c>
      <c r="AD854" s="13" t="str" cm="1">
        <f t="array" aca="1" ref="AD854" ca="1">IFERROR(IF((LEFT(INDIRECT("$F"&amp;$S854),4))="GOTS",IF($G854="Organic","GOTS_Organic_raw",(IF($G854="Responsible","GOTS_Responsible",(IF($G854="No Attribute (Conventional)","GOTS_conventional",(IF($G854="Recycled Pre/Post-Consumer","GOTS_pre_post",(IF($G854="In-Conversion","GOTS_in_conversion",(IF($G854="Sustainably Sourced","Sustainably_sourced",""))))))))))),IF($G854="Organic","Organic",(IF($G854="Responsible","Responsible",(IF($G854="No Attribute (Conventional)","No_Attribute_Conventional",(IF($G854="Recycled Pre/Post-Consumer","Recycled_Pre_Post_Consumer",(IF($G854="In-Conversion","In_Conversion",(IF($G854="Recycled Pre-Consumer","Recycled_Pre_Consumer",(IF($G854="Recycled Post-Consumer","Recycled_Post_Consumer",(IF($G854="Sustainably Sourced","Sustainably_sourced","")))))))))))))))),"")</f>
        <v/>
      </c>
      <c r="AE854" s="13" t="e" cm="1">
        <f t="array" aca="1" ref="AE854" ca="1">IF(INDIRECT("$F"&amp;$S854)="","",IF(LEFT(INDIRECT("$F"&amp;$S854),3)="GRS","GRS_RCS_RM",IF((LEFT(INDIRECT("$F"&amp;$S854),3))="RCS","GRS_RCS_RM",IF(INDIRECT("$F"&amp;$S854)="OCS (No Label)","OCS_Conversion_RM",IF(LEFT(INDIRECT("$F"&amp;$S854),3)="OCS","OCS_RM",IF(RIGHT(INDIRECT("$F"&amp;$S854),10)="conversion","GOTS_RM_conversion",IF((LEFT(INDIRECT("$F"&amp;$S854),4))="GOTS","GOTS_RM","Responsible_RM")))))))</f>
        <v>#REF!</v>
      </c>
      <c r="AF854" s="13" t="str" cm="1">
        <f t="array" aca="1" ref="AF854" ca="1">IF($S854="","",INDIRECT("$Z"&amp;$S854))</f>
        <v/>
      </c>
      <c r="AG854" s="155"/>
      <c r="AH854" s="13" t="str" cm="1">
        <f t="array" aca="1" ref="AH854" ca="1">IFERROR(INDIRECT("$ag"&amp;S854),"")</f>
        <v/>
      </c>
      <c r="AI854" s="13" t="e" cm="1">
        <f t="array" aca="1" ref="AI854" ca="1">INDIRECT("O"&amp;S853)</f>
        <v>#REF!</v>
      </c>
      <c r="AJ854" s="13" t="str">
        <f>IF($I854="","",INDEX('Raw Material'!$A$1:$J$75,MATCH(I854,'Raw Material'!$A$1:$A$75,0),(MATCH(G854,'Raw Material'!$A$1:$J$1,0))))</f>
        <v/>
      </c>
      <c r="AK854" s="13" t="str">
        <f t="shared" si="353"/>
        <v>YANLIŞRM</v>
      </c>
      <c r="AL854" s="153" t="str">
        <f t="shared" si="354"/>
        <v/>
      </c>
    </row>
    <row r="855" spans="1:38" ht="16.5" customHeight="1">
      <c r="A855" s="162"/>
      <c r="B855" s="168"/>
      <c r="C855" s="169"/>
      <c r="D855" s="156"/>
      <c r="E855" s="156"/>
      <c r="F855" s="175"/>
      <c r="G855" s="181"/>
      <c r="H855" s="182"/>
      <c r="I855" s="182"/>
      <c r="J855" s="182"/>
      <c r="K855" s="32"/>
      <c r="L855" s="179"/>
      <c r="M855" s="179"/>
      <c r="N855" s="81"/>
      <c r="O855" s="185"/>
      <c r="P855" s="103"/>
      <c r="Q855" s="84" t="str">
        <f t="shared" si="355"/>
        <v/>
      </c>
      <c r="R855" s="159"/>
      <c r="S855" s="28" t="str" cm="1">
        <f t="array" aca="1" ref="S855" ca="1">IF(INDIRECT("A"&amp;114+$U855)&lt;&gt;"",114+$U855,"")</f>
        <v/>
      </c>
      <c r="T855" s="28" t="str">
        <f t="shared" ca="1" si="356"/>
        <v>$B</v>
      </c>
      <c r="U855" s="29">
        <f t="shared" si="362"/>
        <v>732</v>
      </c>
      <c r="V855" s="29">
        <v>61.750000000004803</v>
      </c>
      <c r="W855" s="29">
        <f t="shared" si="367"/>
        <v>61</v>
      </c>
      <c r="X855" s="41" t="str" cm="1">
        <f t="array" aca="1" ref="X855" ca="1">IFERROR(INDEX('PC&amp;PD'!$A$1:$AP$15,ROW('PC&amp;PD'!$A$15),MATCH(INDIRECT(T855),'PC&amp;PD'!$A$1:$AP$1,0)),"")</f>
        <v/>
      </c>
      <c r="Y855" s="13" t="str">
        <f>IF(OR($N855="",$N855=0),"",IF($N855=$E$7,'Extracted info for SC'!$J$6,IF($N855=$D$26,'Extracted info for SC'!$J$7,IF($N855=$E$26,'Extracted info for SC'!$J$8,IF($N855=$F$26,'Extracted info for SC'!$J$9,IF($N855=$G$26,'Extracted info for SC'!$J$10,IF($N855=$H$26,'Extracted info for SC'!$J$11,IF($N855=$I$26,'Extracted info for SC'!$J$12,IF($N855=$J$26,'Extracted info for SC'!$J$13,IF($N855=$K$26,'Extracted info for SC'!$J$14,IF($N855=$L$26,'Extracted info for SC'!$J$15,IF($N855=$M$26,'Extracted info for SC'!$J$16,IF($N855=$N$26,'Extracted info for SC'!$J$17,IF($N855=$O$26,'Extracted info for SC'!$J$18,""))))))))))))))</f>
        <v/>
      </c>
      <c r="Z855" s="155"/>
      <c r="AA855" s="13" t="str">
        <f t="shared" si="352"/>
        <v/>
      </c>
      <c r="AB855" s="155"/>
      <c r="AC855" s="13" t="str">
        <f t="shared" ca="1" si="357"/>
        <v>$AB</v>
      </c>
      <c r="AD855" s="13" t="str" cm="1">
        <f t="array" aca="1" ref="AD855" ca="1">IFERROR(IF((LEFT(INDIRECT("$F"&amp;$S855),4))="GOTS",IF($G855="Organic","GOTS_Organic_raw",(IF($G855="Responsible","GOTS_Responsible",(IF($G855="No Attribute (Conventional)","GOTS_conventional",(IF($G855="Recycled Pre/Post-Consumer","GOTS_pre_post",(IF($G855="In-Conversion","GOTS_in_conversion",(IF($G855="Sustainably Sourced","Sustainably_sourced",""))))))))))),IF($G855="Organic","Organic",(IF($G855="Responsible","Responsible",(IF($G855="No Attribute (Conventional)","No_Attribute_Conventional",(IF($G855="Recycled Pre/Post-Consumer","Recycled_Pre_Post_Consumer",(IF($G855="In-Conversion","In_Conversion",(IF($G855="Recycled Pre-Consumer","Recycled_Pre_Consumer",(IF($G855="Recycled Post-Consumer","Recycled_Post_Consumer",(IF($G855="Sustainably Sourced","Sustainably_sourced","")))))))))))))))),"")</f>
        <v/>
      </c>
      <c r="AE855" s="13" t="e" cm="1">
        <f t="array" aca="1" ref="AE855" ca="1">IF(INDIRECT("$F"&amp;$S855)="","",IF(LEFT(INDIRECT("$F"&amp;$S855),3)="GRS","GRS_RCS_RM",IF((LEFT(INDIRECT("$F"&amp;$S855),3))="RCS","GRS_RCS_RM",IF(INDIRECT("$F"&amp;$S855)="OCS (No Label)","OCS_Conversion_RM",IF(LEFT(INDIRECT("$F"&amp;$S855),3)="OCS","OCS_RM",IF(RIGHT(INDIRECT("$F"&amp;$S855),10)="conversion","GOTS_RM_conversion",IF((LEFT(INDIRECT("$F"&amp;$S855),4))="GOTS","GOTS_RM","Responsible_RM")))))))</f>
        <v>#REF!</v>
      </c>
      <c r="AF855" s="13" t="str" cm="1">
        <f t="array" aca="1" ref="AF855" ca="1">IF($S855="","",INDIRECT("$Z"&amp;$S855))</f>
        <v/>
      </c>
      <c r="AG855" s="155"/>
      <c r="AH855" s="13" t="str" cm="1">
        <f t="array" aca="1" ref="AH855" ca="1">IFERROR(INDIRECT("$ag"&amp;S855),"")</f>
        <v/>
      </c>
      <c r="AI855" s="13" t="e" cm="1">
        <f t="array" aca="1" ref="AI855" ca="1">INDIRECT("O"&amp;S854)</f>
        <v>#REF!</v>
      </c>
      <c r="AJ855" s="13" t="str">
        <f>IF($I855="","",INDEX('Raw Material'!$A$1:$J$75,MATCH(I855,'Raw Material'!$A$1:$A$75,0),(MATCH(G855,'Raw Material'!$A$1:$J$1,0))))</f>
        <v/>
      </c>
      <c r="AK855" s="13" t="str">
        <f t="shared" si="353"/>
        <v>YANLIŞRM</v>
      </c>
      <c r="AL855" s="153" t="str">
        <f t="shared" si="354"/>
        <v/>
      </c>
    </row>
    <row r="856" spans="1:38" ht="16.5" customHeight="1">
      <c r="A856" s="162"/>
      <c r="B856" s="168"/>
      <c r="C856" s="169"/>
      <c r="D856" s="156"/>
      <c r="E856" s="156"/>
      <c r="F856" s="175"/>
      <c r="G856" s="181"/>
      <c r="H856" s="182"/>
      <c r="I856" s="182"/>
      <c r="J856" s="182"/>
      <c r="K856" s="32"/>
      <c r="L856" s="179"/>
      <c r="M856" s="179"/>
      <c r="N856" s="81"/>
      <c r="O856" s="185"/>
      <c r="P856" s="103"/>
      <c r="Q856" s="84" t="str">
        <f t="shared" si="355"/>
        <v/>
      </c>
      <c r="R856" s="159"/>
      <c r="S856" s="28" t="str" cm="1">
        <f t="array" aca="1" ref="S856" ca="1">IF(INDIRECT("A"&amp;114+$U856)&lt;&gt;"",114+$U856,"")</f>
        <v/>
      </c>
      <c r="T856" s="28" t="str">
        <f t="shared" ca="1" si="356"/>
        <v>$B</v>
      </c>
      <c r="U856" s="29">
        <f t="shared" si="362"/>
        <v>732</v>
      </c>
      <c r="V856" s="29">
        <v>61.833333333338103</v>
      </c>
      <c r="W856" s="29">
        <f t="shared" si="367"/>
        <v>61</v>
      </c>
      <c r="X856" s="41" t="str" cm="1">
        <f t="array" aca="1" ref="X856" ca="1">IFERROR(INDEX('PC&amp;PD'!$A$1:$AP$15,ROW('PC&amp;PD'!$A$15),MATCH(INDIRECT(T856),'PC&amp;PD'!$A$1:$AP$1,0)),"")</f>
        <v/>
      </c>
      <c r="Y856" s="13" t="str">
        <f>IF(OR($N856="",$N856=0),"",IF($N856=$E$7,'Extracted info for SC'!$J$6,IF($N856=$D$26,'Extracted info for SC'!$J$7,IF($N856=$E$26,'Extracted info for SC'!$J$8,IF($N856=$F$26,'Extracted info for SC'!$J$9,IF($N856=$G$26,'Extracted info for SC'!$J$10,IF($N856=$H$26,'Extracted info for SC'!$J$11,IF($N856=$I$26,'Extracted info for SC'!$J$12,IF($N856=$J$26,'Extracted info for SC'!$J$13,IF($N856=$K$26,'Extracted info for SC'!$J$14,IF($N856=$L$26,'Extracted info for SC'!$J$15,IF($N856=$M$26,'Extracted info for SC'!$J$16,IF($N856=$N$26,'Extracted info for SC'!$J$17,IF($N856=$O$26,'Extracted info for SC'!$J$18,""))))))))))))))</f>
        <v/>
      </c>
      <c r="Z856" s="155"/>
      <c r="AA856" s="13" t="str">
        <f t="shared" si="352"/>
        <v/>
      </c>
      <c r="AB856" s="155"/>
      <c r="AC856" s="13" t="str">
        <f t="shared" ca="1" si="357"/>
        <v>$AB</v>
      </c>
      <c r="AD856" s="13" t="str" cm="1">
        <f t="array" aca="1" ref="AD856" ca="1">IFERROR(IF((LEFT(INDIRECT("$F"&amp;$S856),4))="GOTS",IF($G856="Organic","GOTS_Organic_raw",(IF($G856="Responsible","GOTS_Responsible",(IF($G856="No Attribute (Conventional)","GOTS_conventional",(IF($G856="Recycled Pre/Post-Consumer","GOTS_pre_post",(IF($G856="In-Conversion","GOTS_in_conversion",(IF($G856="Sustainably Sourced","Sustainably_sourced",""))))))))))),IF($G856="Organic","Organic",(IF($G856="Responsible","Responsible",(IF($G856="No Attribute (Conventional)","No_Attribute_Conventional",(IF($G856="Recycled Pre/Post-Consumer","Recycled_Pre_Post_Consumer",(IF($G856="In-Conversion","In_Conversion",(IF($G856="Recycled Pre-Consumer","Recycled_Pre_Consumer",(IF($G856="Recycled Post-Consumer","Recycled_Post_Consumer",(IF($G856="Sustainably Sourced","Sustainably_sourced","")))))))))))))))),"")</f>
        <v/>
      </c>
      <c r="AE856" s="13" t="e" cm="1">
        <f t="array" aca="1" ref="AE856" ca="1">IF(INDIRECT("$F"&amp;$S856)="","",IF(LEFT(INDIRECT("$F"&amp;$S856),3)="GRS","GRS_RCS_RM",IF((LEFT(INDIRECT("$F"&amp;$S856),3))="RCS","GRS_RCS_RM",IF(INDIRECT("$F"&amp;$S856)="OCS (No Label)","OCS_Conversion_RM",IF(LEFT(INDIRECT("$F"&amp;$S856),3)="OCS","OCS_RM",IF(RIGHT(INDIRECT("$F"&amp;$S856),10)="conversion","GOTS_RM_conversion",IF((LEFT(INDIRECT("$F"&amp;$S856),4))="GOTS","GOTS_RM","Responsible_RM")))))))</f>
        <v>#REF!</v>
      </c>
      <c r="AF856" s="13" t="str" cm="1">
        <f t="array" aca="1" ref="AF856" ca="1">IF($S856="","",INDIRECT("$Z"&amp;$S856))</f>
        <v/>
      </c>
      <c r="AG856" s="155"/>
      <c r="AH856" s="13" t="str" cm="1">
        <f t="array" aca="1" ref="AH856" ca="1">IFERROR(INDIRECT("$ag"&amp;S856),"")</f>
        <v/>
      </c>
      <c r="AI856" s="13" t="e" cm="1">
        <f t="array" aca="1" ref="AI856" ca="1">INDIRECT("O"&amp;S855)</f>
        <v>#REF!</v>
      </c>
      <c r="AJ856" s="13" t="str">
        <f>IF($I856="","",INDEX('Raw Material'!$A$1:$J$75,MATCH(I856,'Raw Material'!$A$1:$A$75,0),(MATCH(G856,'Raw Material'!$A$1:$J$1,0))))</f>
        <v/>
      </c>
      <c r="AK856" s="13" t="str">
        <f t="shared" si="353"/>
        <v>YANLIŞRM</v>
      </c>
      <c r="AL856" s="153" t="str">
        <f t="shared" si="354"/>
        <v/>
      </c>
    </row>
    <row r="857" spans="1:38" ht="16.5" customHeight="1" thickBot="1">
      <c r="A857" s="163"/>
      <c r="B857" s="170"/>
      <c r="C857" s="171"/>
      <c r="D857" s="156"/>
      <c r="E857" s="156"/>
      <c r="F857" s="176"/>
      <c r="G857" s="157"/>
      <c r="H857" s="158"/>
      <c r="I857" s="158"/>
      <c r="J857" s="158"/>
      <c r="K857" s="33"/>
      <c r="L857" s="180"/>
      <c r="M857" s="180"/>
      <c r="N857" s="82"/>
      <c r="O857" s="186"/>
      <c r="P857" s="103"/>
      <c r="Q857" s="84" t="str">
        <f t="shared" si="355"/>
        <v/>
      </c>
      <c r="R857" s="159"/>
      <c r="S857" s="28" t="str" cm="1">
        <f t="array" aca="1" ref="S857" ca="1">IF(INDIRECT("A"&amp;114+$U857)&lt;&gt;"",114+$U857,"")</f>
        <v/>
      </c>
      <c r="T857" s="28" t="str">
        <f t="shared" ca="1" si="356"/>
        <v>$B</v>
      </c>
      <c r="U857" s="29">
        <f t="shared" si="362"/>
        <v>732</v>
      </c>
      <c r="V857" s="29">
        <v>61.916666666671503</v>
      </c>
      <c r="W857" s="29">
        <f t="shared" si="367"/>
        <v>61</v>
      </c>
      <c r="X857" s="41" t="str" cm="1">
        <f t="array" aca="1" ref="X857" ca="1">IFERROR(INDEX('PC&amp;PD'!$A$1:$AP$15,ROW('PC&amp;PD'!$A$15),MATCH(INDIRECT(T857),'PC&amp;PD'!$A$1:$AP$1,0)),"")</f>
        <v/>
      </c>
      <c r="Y857" s="13" t="str">
        <f>IF(OR($N857="",$N857=0),"",IF($N857=$E$7,'Extracted info for SC'!$J$6,IF($N857=$D$26,'Extracted info for SC'!$J$7,IF($N857=$E$26,'Extracted info for SC'!$J$8,IF($N857=$F$26,'Extracted info for SC'!$J$9,IF($N857=$G$26,'Extracted info for SC'!$J$10,IF($N857=$H$26,'Extracted info for SC'!$J$11,IF($N857=$I$26,'Extracted info for SC'!$J$12,IF($N857=$J$26,'Extracted info for SC'!$J$13,IF($N857=$K$26,'Extracted info for SC'!$J$14,IF($N857=$L$26,'Extracted info for SC'!$J$15,IF($N857=$M$26,'Extracted info for SC'!$J$16,IF($N857=$N$26,'Extracted info for SC'!$J$17,IF($N857=$O$26,'Extracted info for SC'!$J$18,""))))))))))))))</f>
        <v/>
      </c>
      <c r="Z857" s="155"/>
      <c r="AA857" s="13" t="str">
        <f t="shared" si="352"/>
        <v/>
      </c>
      <c r="AB857" s="155"/>
      <c r="AC857" s="13" t="str">
        <f t="shared" ca="1" si="357"/>
        <v>$AB</v>
      </c>
      <c r="AD857" s="13" t="str" cm="1">
        <f t="array" aca="1" ref="AD857" ca="1">IFERROR(IF((LEFT(INDIRECT("$F"&amp;$S857),4))="GOTS",IF($G857="Organic","GOTS_Organic_raw",(IF($G857="Responsible","GOTS_Responsible",(IF($G857="No Attribute (Conventional)","GOTS_conventional",(IF($G857="Recycled Pre/Post-Consumer","GOTS_pre_post",(IF($G857="In-Conversion","GOTS_in_conversion",(IF($G857="Sustainably Sourced","Sustainably_sourced",""))))))))))),IF($G857="Organic","Organic",(IF($G857="Responsible","Responsible",(IF($G857="No Attribute (Conventional)","No_Attribute_Conventional",(IF($G857="Recycled Pre/Post-Consumer","Recycled_Pre_Post_Consumer",(IF($G857="In-Conversion","In_Conversion",(IF($G857="Recycled Pre-Consumer","Recycled_Pre_Consumer",(IF($G857="Recycled Post-Consumer","Recycled_Post_Consumer",(IF($G857="Sustainably Sourced","Sustainably_sourced","")))))))))))))))),"")</f>
        <v/>
      </c>
      <c r="AE857" s="13" t="e" cm="1">
        <f t="array" aca="1" ref="AE857" ca="1">IF(INDIRECT("$F"&amp;$S857)="","",IF(LEFT(INDIRECT("$F"&amp;$S857),3)="GRS","GRS_RCS_RM",IF((LEFT(INDIRECT("$F"&amp;$S857),3))="RCS","GRS_RCS_RM",IF(INDIRECT("$F"&amp;$S857)="OCS (No Label)","OCS_Conversion_RM",IF(LEFT(INDIRECT("$F"&amp;$S857),3)="OCS","OCS_RM",IF(RIGHT(INDIRECT("$F"&amp;$S857),10)="conversion","GOTS_RM_conversion",IF((LEFT(INDIRECT("$F"&amp;$S857),4))="GOTS","GOTS_RM","Responsible_RM")))))))</f>
        <v>#REF!</v>
      </c>
      <c r="AF857" s="13" t="str" cm="1">
        <f t="array" aca="1" ref="AF857" ca="1">IF($S857="","",INDIRECT("$Z"&amp;$S857))</f>
        <v/>
      </c>
      <c r="AG857" s="155"/>
      <c r="AH857" s="13" t="str" cm="1">
        <f t="array" aca="1" ref="AH857" ca="1">IFERROR(INDIRECT("$ag"&amp;S857),"")</f>
        <v/>
      </c>
      <c r="AI857" s="13" t="e" cm="1">
        <f t="array" aca="1" ref="AI857" ca="1">INDIRECT("O"&amp;S856)</f>
        <v>#REF!</v>
      </c>
      <c r="AJ857" s="13" t="str">
        <f>IF($I857="","",INDEX('Raw Material'!$A$1:$J$75,MATCH(I857,'Raw Material'!$A$1:$A$75,0),(MATCH(G857,'Raw Material'!$A$1:$J$1,0))))</f>
        <v/>
      </c>
      <c r="AK857" s="13" t="str">
        <f t="shared" si="353"/>
        <v>YANLIŞRM</v>
      </c>
      <c r="AL857" s="153" t="str">
        <f t="shared" si="354"/>
        <v/>
      </c>
    </row>
    <row r="858" spans="1:38" ht="16.5" customHeight="1">
      <c r="A858" s="160" t="str">
        <f>IF(B858="","",COUNTA($B$114:$B858))</f>
        <v/>
      </c>
      <c r="B858" s="164"/>
      <c r="C858" s="165"/>
      <c r="D858" s="183"/>
      <c r="E858" s="183"/>
      <c r="F858" s="172"/>
      <c r="G858" s="212"/>
      <c r="H858" s="206"/>
      <c r="I858" s="206"/>
      <c r="J858" s="206"/>
      <c r="K858" s="31"/>
      <c r="L858" s="177" t="str">
        <f t="shared" ref="L858" si="372">IF(R858="","",LEFT(R858,LEN(R858)-2))</f>
        <v/>
      </c>
      <c r="M858" s="177"/>
      <c r="N858" s="80"/>
      <c r="O858" s="184"/>
      <c r="P858" s="103"/>
      <c r="Q858" s="84" t="str">
        <f t="shared" si="355"/>
        <v/>
      </c>
      <c r="R858" s="159" t="str">
        <f t="shared" ref="R858" si="373">CONCATENATE($Q858,Q859,Q860,Q861,Q862,Q863,$Q864,$Q865,$Q866,$Q867,Q868,Q869)</f>
        <v/>
      </c>
      <c r="S858" s="28" t="str" cm="1">
        <f t="array" aca="1" ref="S858" ca="1">IF(INDIRECT("A"&amp;114+$U858)&lt;&gt;"",114+$U858,"")</f>
        <v/>
      </c>
      <c r="T858" s="28" t="str">
        <f t="shared" ca="1" si="356"/>
        <v>$B</v>
      </c>
      <c r="U858" s="29">
        <f t="shared" si="362"/>
        <v>744</v>
      </c>
      <c r="V858" s="29">
        <v>62.000000000004803</v>
      </c>
      <c r="W858" s="29">
        <f t="shared" si="367"/>
        <v>62</v>
      </c>
      <c r="X858" s="41" t="str" cm="1">
        <f t="array" aca="1" ref="X858" ca="1">IFERROR(INDEX('PC&amp;PD'!$A$1:$AP$15,ROW('PC&amp;PD'!$A$15),MATCH(INDIRECT(T858),'PC&amp;PD'!$A$1:$AP$1,0)),"")</f>
        <v/>
      </c>
      <c r="Y858" s="13" t="str">
        <f>IF(OR($N858="",$N858=0),"",IF($N858=$E$7,'Extracted info for SC'!$J$6,IF($N858=$D$26,'Extracted info for SC'!$J$7,IF($N858=$E$26,'Extracted info for SC'!$J$8,IF($N858=$F$26,'Extracted info for SC'!$J$9,IF($N858=$G$26,'Extracted info for SC'!$J$10,IF($N858=$H$26,'Extracted info for SC'!$J$11,IF($N858=$I$26,'Extracted info for SC'!$J$12,IF($N858=$J$26,'Extracted info for SC'!$J$13,IF($N858=$K$26,'Extracted info for SC'!$J$14,IF($N858=$L$26,'Extracted info for SC'!$J$15,IF($N858=$M$26,'Extracted info for SC'!$J$16,IF($N858=$N$26,'Extracted info for SC'!$J$17,IF($N858=$O$26,'Extracted info for SC'!$J$18,""))))))))))))))</f>
        <v/>
      </c>
      <c r="Z858" s="155" t="str">
        <f t="shared" ref="Z858" si="374">IFERROR(IF($F858="OCS 100","OCS (OCS 100)",IF($F858="OCS Blended","OCS (OCS Blended)",IF($F858="OCS (No Label)","OCS (No Label)",IF($F858="RCS 100","RCS (RCS 100)",IF($F858="RCS Blended","RCS (RCS Blended)",IF($F858="GRS","GRS (GRS)",IF($F858="GRS (No Label)", "GRS (No Label)",IF($F858="RDS","RDS (RDS)",IF($F858="RWS","RWS (RWS)",IF($F858="RAS","RAS (RAS)",IF($F858="RMS","RMS (RMS)",IF($F858="GOTS Organic","GOTS (Organic)",IF($F858="GOTS Made with organic","GOTS (Made with Organic)",IF($F858="GOTS Organic - in conversion","GOTS (Organic - In Conversion)",IF($F858="GOTS Made with organic - in conversion","GOTS (Made with Organic - In Conversion)",""))))))))))))))),"")</f>
        <v/>
      </c>
      <c r="AA858" s="13" t="str">
        <f t="shared" si="352"/>
        <v/>
      </c>
      <c r="AB858" s="155" t="str">
        <f t="shared" ref="AB858" si="375">IFERROR(IF($F858="OCS 100", "OCS_100",IF($F858="OCS Blended", "OCS_Blended",IF($F858="OCS (No Label)", "OCS_No_Label",IF($F858="RCS 100", "RCS_100",IF($F858="RCS Blended","RCS_Blended",IF($F858="GRS","GRS",IF($F858="GRS (No Label)", "GRS_No_Label",IF($F858="RDS","RDS",IF($F858="RWS","RWS",IF($F858="RMS","RMS",IF($F858="GOTS Organic","GOTS_Organic",IF($F858="GOTS Made with organic","GOTS_Made_with_organic",IF($F858="GOTS Organic - in conversion","GOTS_Organic_in_Conversion",IF($F858="GOTS Made with organic - in conversion","GOTS_Made_with_Organic_in_Conversion",IF($F858="RAS","RAS",""))))))))))))))),"")</f>
        <v/>
      </c>
      <c r="AC858" s="13" t="str">
        <f t="shared" ca="1" si="357"/>
        <v>$AB</v>
      </c>
      <c r="AD858" s="13" t="str" cm="1">
        <f t="array" aca="1" ref="AD858" ca="1">IFERROR(IF((LEFT(INDIRECT("$F"&amp;$S858),4))="GOTS",IF($G858="Organic","GOTS_Organic_raw",(IF($G858="Responsible","GOTS_Responsible",(IF($G858="No Attribute (Conventional)","GOTS_conventional",(IF($G858="Recycled Pre/Post-Consumer","GOTS_pre_post",(IF($G858="In-Conversion","GOTS_in_conversion",(IF($G858="Sustainably Sourced","Sustainably_sourced",""))))))))))),IF($G858="Organic","Organic",(IF($G858="Responsible","Responsible",(IF($G858="No Attribute (Conventional)","No_Attribute_Conventional",(IF($G858="Recycled Pre/Post-Consumer","Recycled_Pre_Post_Consumer",(IF($G858="In-Conversion","In_Conversion",(IF($G858="Recycled Pre-Consumer","Recycled_Pre_Consumer",(IF($G858="Recycled Post-Consumer","Recycled_Post_Consumer",(IF($G858="Sustainably Sourced","Sustainably_sourced","")))))))))))))))),"")</f>
        <v/>
      </c>
      <c r="AE858" s="13" t="e" cm="1">
        <f t="array" aca="1" ref="AE858" ca="1">IF(INDIRECT("$F"&amp;$S858)="","",IF(LEFT(INDIRECT("$F"&amp;$S858),3)="GRS","GRS_RCS_RM",IF((LEFT(INDIRECT("$F"&amp;$S858),3))="RCS","GRS_RCS_RM",IF(INDIRECT("$F"&amp;$S858)="OCS (No Label)","OCS_Conversion_RM",IF(LEFT(INDIRECT("$F"&amp;$S858),3)="OCS","OCS_RM",IF(RIGHT(INDIRECT("$F"&amp;$S858),10)="conversion","GOTS_RM_conversion",IF((LEFT(INDIRECT("$F"&amp;$S858),4))="GOTS","GOTS_RM","Responsible_RM")))))))</f>
        <v>#REF!</v>
      </c>
      <c r="AF858" s="13" t="str" cm="1">
        <f t="array" aca="1" ref="AF858" ca="1">IF($S858="","",INDIRECT("$Z"&amp;$S858))</f>
        <v/>
      </c>
      <c r="AG858" s="155" t="str">
        <f t="shared" si="347"/>
        <v/>
      </c>
      <c r="AH858" s="13" t="str" cm="1">
        <f t="array" aca="1" ref="AH858" ca="1">IFERROR(INDIRECT("$ag"&amp;S858),"")</f>
        <v/>
      </c>
      <c r="AI858" s="13" t="e" cm="1">
        <f t="array" aca="1" ref="AI858" ca="1">INDIRECT("O"&amp;S857)</f>
        <v>#REF!</v>
      </c>
      <c r="AJ858" s="13" t="str">
        <f>IF($I858="","",INDEX('Raw Material'!$A$1:$J$75,MATCH(I858,'Raw Material'!$A$1:$A$75,0),(MATCH(G858,'Raw Material'!$A$1:$J$1,0))))</f>
        <v/>
      </c>
      <c r="AK858" s="13" t="str">
        <f t="shared" si="353"/>
        <v>YANLIŞRM</v>
      </c>
      <c r="AL858" s="153" t="str">
        <f t="shared" si="354"/>
        <v/>
      </c>
    </row>
    <row r="859" spans="1:38" ht="16.5" customHeight="1">
      <c r="A859" s="161"/>
      <c r="B859" s="166"/>
      <c r="C859" s="167"/>
      <c r="D859" s="156"/>
      <c r="E859" s="156"/>
      <c r="F859" s="173"/>
      <c r="G859" s="181"/>
      <c r="H859" s="182"/>
      <c r="I859" s="182"/>
      <c r="J859" s="182"/>
      <c r="K859" s="32"/>
      <c r="L859" s="178"/>
      <c r="M859" s="178"/>
      <c r="N859" s="81"/>
      <c r="O859" s="185"/>
      <c r="P859" s="103"/>
      <c r="Q859" s="84" t="str">
        <f t="shared" si="355"/>
        <v/>
      </c>
      <c r="R859" s="159"/>
      <c r="S859" s="28" t="str" cm="1">
        <f t="array" aca="1" ref="S859" ca="1">IF(INDIRECT("A"&amp;114+$U859)&lt;&gt;"",114+$U859,"")</f>
        <v/>
      </c>
      <c r="T859" s="28" t="str">
        <f t="shared" ca="1" si="356"/>
        <v>$B</v>
      </c>
      <c r="U859" s="29">
        <f t="shared" si="362"/>
        <v>744</v>
      </c>
      <c r="V859" s="29">
        <v>62.083333333338203</v>
      </c>
      <c r="W859" s="29">
        <f t="shared" si="367"/>
        <v>62</v>
      </c>
      <c r="X859" s="41" t="str" cm="1">
        <f t="array" aca="1" ref="X859" ca="1">IFERROR(INDEX('PC&amp;PD'!$A$1:$AP$15,ROW('PC&amp;PD'!$A$15),MATCH(INDIRECT(T859),'PC&amp;PD'!$A$1:$AP$1,0)),"")</f>
        <v/>
      </c>
      <c r="Y859" s="13" t="str">
        <f>IF(OR($N859="",$N859=0),"",IF($N859=$E$7,'Extracted info for SC'!$J$6,IF($N859=$D$26,'Extracted info for SC'!$J$7,IF($N859=$E$26,'Extracted info for SC'!$J$8,IF($N859=$F$26,'Extracted info for SC'!$J$9,IF($N859=$G$26,'Extracted info for SC'!$J$10,IF($N859=$H$26,'Extracted info for SC'!$J$11,IF($N859=$I$26,'Extracted info for SC'!$J$12,IF($N859=$J$26,'Extracted info for SC'!$J$13,IF($N859=$K$26,'Extracted info for SC'!$J$14,IF($N859=$L$26,'Extracted info for SC'!$J$15,IF($N859=$M$26,'Extracted info for SC'!$J$16,IF($N859=$N$26,'Extracted info for SC'!$J$17,IF($N859=$O$26,'Extracted info for SC'!$J$18,""))))))))))))))</f>
        <v/>
      </c>
      <c r="Z859" s="155"/>
      <c r="AA859" s="13" t="str">
        <f t="shared" si="352"/>
        <v/>
      </c>
      <c r="AB859" s="155"/>
      <c r="AC859" s="13" t="str">
        <f t="shared" ca="1" si="357"/>
        <v>$AB</v>
      </c>
      <c r="AD859" s="13" t="str" cm="1">
        <f t="array" aca="1" ref="AD859" ca="1">IFERROR(IF((LEFT(INDIRECT("$F"&amp;$S859),4))="GOTS",IF($G859="Organic","GOTS_Organic_raw",(IF($G859="Responsible","GOTS_Responsible",(IF($G859="No Attribute (Conventional)","GOTS_conventional",(IF($G859="Recycled Pre/Post-Consumer","GOTS_pre_post",(IF($G859="In-Conversion","GOTS_in_conversion",(IF($G859="Sustainably Sourced","Sustainably_sourced",""))))))))))),IF($G859="Organic","Organic",(IF($G859="Responsible","Responsible",(IF($G859="No Attribute (Conventional)","No_Attribute_Conventional",(IF($G859="Recycled Pre/Post-Consumer","Recycled_Pre_Post_Consumer",(IF($G859="In-Conversion","In_Conversion",(IF($G859="Recycled Pre-Consumer","Recycled_Pre_Consumer",(IF($G859="Recycled Post-Consumer","Recycled_Post_Consumer",(IF($G859="Sustainably Sourced","Sustainably_sourced","")))))))))))))))),"")</f>
        <v/>
      </c>
      <c r="AE859" s="13" t="e" cm="1">
        <f t="array" aca="1" ref="AE859" ca="1">IF(INDIRECT("$F"&amp;$S859)="","",IF(LEFT(INDIRECT("$F"&amp;$S859),3)="GRS","GRS_RCS_RM",IF((LEFT(INDIRECT("$F"&amp;$S859),3))="RCS","GRS_RCS_RM",IF(INDIRECT("$F"&amp;$S859)="OCS (No Label)","OCS_Conversion_RM",IF(LEFT(INDIRECT("$F"&amp;$S859),3)="OCS","OCS_RM",IF(RIGHT(INDIRECT("$F"&amp;$S859),10)="conversion","GOTS_RM_conversion",IF((LEFT(INDIRECT("$F"&amp;$S859),4))="GOTS","GOTS_RM","Responsible_RM")))))))</f>
        <v>#REF!</v>
      </c>
      <c r="AF859" s="13" t="str" cm="1">
        <f t="array" aca="1" ref="AF859" ca="1">IF($S859="","",INDIRECT("$Z"&amp;$S859))</f>
        <v/>
      </c>
      <c r="AG859" s="155"/>
      <c r="AH859" s="13" t="str" cm="1">
        <f t="array" aca="1" ref="AH859" ca="1">IFERROR(INDIRECT("$ag"&amp;S859),"")</f>
        <v/>
      </c>
      <c r="AI859" s="13" t="e" cm="1">
        <f t="array" aca="1" ref="AI859" ca="1">INDIRECT("O"&amp;S858)</f>
        <v>#REF!</v>
      </c>
      <c r="AJ859" s="13" t="str">
        <f>IF($I859="","",INDEX('Raw Material'!$A$1:$J$75,MATCH(I859,'Raw Material'!$A$1:$A$75,0),(MATCH(G859,'Raw Material'!$A$1:$J$1,0))))</f>
        <v/>
      </c>
      <c r="AK859" s="13" t="str">
        <f t="shared" si="353"/>
        <v>YANLIŞRM</v>
      </c>
      <c r="AL859" s="153" t="str">
        <f t="shared" si="354"/>
        <v/>
      </c>
    </row>
    <row r="860" spans="1:38" ht="16.5" customHeight="1">
      <c r="A860" s="161"/>
      <c r="B860" s="166"/>
      <c r="C860" s="167"/>
      <c r="D860" s="156"/>
      <c r="E860" s="156"/>
      <c r="F860" s="173"/>
      <c r="G860" s="181"/>
      <c r="H860" s="182"/>
      <c r="I860" s="182"/>
      <c r="J860" s="182"/>
      <c r="K860" s="32"/>
      <c r="L860" s="178"/>
      <c r="M860" s="178"/>
      <c r="N860" s="81"/>
      <c r="O860" s="185"/>
      <c r="P860" s="103"/>
      <c r="Q860" s="84" t="str">
        <f t="shared" si="355"/>
        <v/>
      </c>
      <c r="R860" s="159"/>
      <c r="S860" s="28" t="str" cm="1">
        <f t="array" aca="1" ref="S860" ca="1">IF(INDIRECT("A"&amp;114+$U860)&lt;&gt;"",114+$U860,"")</f>
        <v/>
      </c>
      <c r="T860" s="28" t="str">
        <f t="shared" ca="1" si="356"/>
        <v>$B</v>
      </c>
      <c r="U860" s="29">
        <f t="shared" si="362"/>
        <v>744</v>
      </c>
      <c r="V860" s="29">
        <v>62.166666666671503</v>
      </c>
      <c r="W860" s="29">
        <f t="shared" si="367"/>
        <v>62</v>
      </c>
      <c r="X860" s="41" t="str" cm="1">
        <f t="array" aca="1" ref="X860" ca="1">IFERROR(INDEX('PC&amp;PD'!$A$1:$AP$15,ROW('PC&amp;PD'!$A$15),MATCH(INDIRECT(T860),'PC&amp;PD'!$A$1:$AP$1,0)),"")</f>
        <v/>
      </c>
      <c r="Y860" s="13" t="str">
        <f>IF(OR($N860="",$N860=0),"",IF($N860=$E$7,'Extracted info for SC'!$J$6,IF($N860=$D$26,'Extracted info for SC'!$J$7,IF($N860=$E$26,'Extracted info for SC'!$J$8,IF($N860=$F$26,'Extracted info for SC'!$J$9,IF($N860=$G$26,'Extracted info for SC'!$J$10,IF($N860=$H$26,'Extracted info for SC'!$J$11,IF($N860=$I$26,'Extracted info for SC'!$J$12,IF($N860=$J$26,'Extracted info for SC'!$J$13,IF($N860=$K$26,'Extracted info for SC'!$J$14,IF($N860=$L$26,'Extracted info for SC'!$J$15,IF($N860=$M$26,'Extracted info for SC'!$J$16,IF($N860=$N$26,'Extracted info for SC'!$J$17,IF($N860=$O$26,'Extracted info for SC'!$J$18,""))))))))))))))</f>
        <v/>
      </c>
      <c r="Z860" s="155"/>
      <c r="AA860" s="13" t="str">
        <f t="shared" si="352"/>
        <v/>
      </c>
      <c r="AB860" s="155"/>
      <c r="AC860" s="13" t="str">
        <f t="shared" ca="1" si="357"/>
        <v>$AB</v>
      </c>
      <c r="AD860" s="13" t="str" cm="1">
        <f t="array" aca="1" ref="AD860" ca="1">IFERROR(IF((LEFT(INDIRECT("$F"&amp;$S860),4))="GOTS",IF($G860="Organic","GOTS_Organic_raw",(IF($G860="Responsible","GOTS_Responsible",(IF($G860="No Attribute (Conventional)","GOTS_conventional",(IF($G860="Recycled Pre/Post-Consumer","GOTS_pre_post",(IF($G860="In-Conversion","GOTS_in_conversion",(IF($G860="Sustainably Sourced","Sustainably_sourced",""))))))))))),IF($G860="Organic","Organic",(IF($G860="Responsible","Responsible",(IF($G860="No Attribute (Conventional)","No_Attribute_Conventional",(IF($G860="Recycled Pre/Post-Consumer","Recycled_Pre_Post_Consumer",(IF($G860="In-Conversion","In_Conversion",(IF($G860="Recycled Pre-Consumer","Recycled_Pre_Consumer",(IF($G860="Recycled Post-Consumer","Recycled_Post_Consumer",(IF($G860="Sustainably Sourced","Sustainably_sourced","")))))))))))))))),"")</f>
        <v/>
      </c>
      <c r="AE860" s="13" t="e" cm="1">
        <f t="array" aca="1" ref="AE860" ca="1">IF(INDIRECT("$F"&amp;$S860)="","",IF(LEFT(INDIRECT("$F"&amp;$S860),3)="GRS","GRS_RCS_RM",IF((LEFT(INDIRECT("$F"&amp;$S860),3))="RCS","GRS_RCS_RM",IF(INDIRECT("$F"&amp;$S860)="OCS (No Label)","OCS_Conversion_RM",IF(LEFT(INDIRECT("$F"&amp;$S860),3)="OCS","OCS_RM",IF(RIGHT(INDIRECT("$F"&amp;$S860),10)="conversion","GOTS_RM_conversion",IF((LEFT(INDIRECT("$F"&amp;$S860),4))="GOTS","GOTS_RM","Responsible_RM")))))))</f>
        <v>#REF!</v>
      </c>
      <c r="AF860" s="13" t="str" cm="1">
        <f t="array" aca="1" ref="AF860" ca="1">IF($S860="","",INDIRECT("$Z"&amp;$S860))</f>
        <v/>
      </c>
      <c r="AG860" s="155"/>
      <c r="AH860" s="13" t="str" cm="1">
        <f t="array" aca="1" ref="AH860" ca="1">IFERROR(INDIRECT("$ag"&amp;S860),"")</f>
        <v/>
      </c>
      <c r="AI860" s="13" t="e" cm="1">
        <f t="array" aca="1" ref="AI860" ca="1">INDIRECT("O"&amp;S859)</f>
        <v>#REF!</v>
      </c>
      <c r="AJ860" s="13" t="str">
        <f>IF($I860="","",INDEX('Raw Material'!$A$1:$J$75,MATCH(I860,'Raw Material'!$A$1:$A$75,0),(MATCH(G860,'Raw Material'!$A$1:$J$1,0))))</f>
        <v/>
      </c>
      <c r="AK860" s="13" t="str">
        <f t="shared" si="353"/>
        <v>YANLIŞRM</v>
      </c>
      <c r="AL860" s="153" t="str">
        <f t="shared" si="354"/>
        <v/>
      </c>
    </row>
    <row r="861" spans="1:38" ht="16.5" customHeight="1">
      <c r="A861" s="161"/>
      <c r="B861" s="166"/>
      <c r="C861" s="167"/>
      <c r="D861" s="156"/>
      <c r="E861" s="156"/>
      <c r="F861" s="174"/>
      <c r="G861" s="181"/>
      <c r="H861" s="182"/>
      <c r="I861" s="182"/>
      <c r="J861" s="182"/>
      <c r="K861" s="32"/>
      <c r="L861" s="178"/>
      <c r="M861" s="178"/>
      <c r="N861" s="81"/>
      <c r="O861" s="185"/>
      <c r="P861" s="103"/>
      <c r="Q861" s="84" t="str">
        <f t="shared" si="355"/>
        <v/>
      </c>
      <c r="R861" s="159"/>
      <c r="S861" s="28" t="str" cm="1">
        <f t="array" aca="1" ref="S861" ca="1">IF(INDIRECT("A"&amp;114+$U861)&lt;&gt;"",114+$U861,"")</f>
        <v/>
      </c>
      <c r="T861" s="28" t="str">
        <f t="shared" ca="1" si="356"/>
        <v>$B</v>
      </c>
      <c r="U861" s="29">
        <f t="shared" si="362"/>
        <v>744</v>
      </c>
      <c r="V861" s="29">
        <v>62.250000000004803</v>
      </c>
      <c r="W861" s="29">
        <f t="shared" si="367"/>
        <v>62</v>
      </c>
      <c r="X861" s="41" t="str" cm="1">
        <f t="array" aca="1" ref="X861" ca="1">IFERROR(INDEX('PC&amp;PD'!$A$1:$AP$15,ROW('PC&amp;PD'!$A$15),MATCH(INDIRECT(T861),'PC&amp;PD'!$A$1:$AP$1,0)),"")</f>
        <v/>
      </c>
      <c r="Y861" s="13" t="str">
        <f>IF(OR($N861="",$N861=0),"",IF($N861=$E$7,'Extracted info for SC'!$J$6,IF($N861=$D$26,'Extracted info for SC'!$J$7,IF($N861=$E$26,'Extracted info for SC'!$J$8,IF($N861=$F$26,'Extracted info for SC'!$J$9,IF($N861=$G$26,'Extracted info for SC'!$J$10,IF($N861=$H$26,'Extracted info for SC'!$J$11,IF($N861=$I$26,'Extracted info for SC'!$J$12,IF($N861=$J$26,'Extracted info for SC'!$J$13,IF($N861=$K$26,'Extracted info for SC'!$J$14,IF($N861=$L$26,'Extracted info for SC'!$J$15,IF($N861=$M$26,'Extracted info for SC'!$J$16,IF($N861=$N$26,'Extracted info for SC'!$J$17,IF($N861=$O$26,'Extracted info for SC'!$J$18,""))))))))))))))</f>
        <v/>
      </c>
      <c r="Z861" s="155"/>
      <c r="AA861" s="13" t="str">
        <f t="shared" si="352"/>
        <v/>
      </c>
      <c r="AB861" s="155"/>
      <c r="AC861" s="13" t="str">
        <f t="shared" ca="1" si="357"/>
        <v>$AB</v>
      </c>
      <c r="AD861" s="13" t="str" cm="1">
        <f t="array" aca="1" ref="AD861" ca="1">IFERROR(IF((LEFT(INDIRECT("$F"&amp;$S861),4))="GOTS",IF($G861="Organic","GOTS_Organic_raw",(IF($G861="Responsible","GOTS_Responsible",(IF($G861="No Attribute (Conventional)","GOTS_conventional",(IF($G861="Recycled Pre/Post-Consumer","GOTS_pre_post",(IF($G861="In-Conversion","GOTS_in_conversion",(IF($G861="Sustainably Sourced","Sustainably_sourced",""))))))))))),IF($G861="Organic","Organic",(IF($G861="Responsible","Responsible",(IF($G861="No Attribute (Conventional)","No_Attribute_Conventional",(IF($G861="Recycled Pre/Post-Consumer","Recycled_Pre_Post_Consumer",(IF($G861="In-Conversion","In_Conversion",(IF($G861="Recycled Pre-Consumer","Recycled_Pre_Consumer",(IF($G861="Recycled Post-Consumer","Recycled_Post_Consumer",(IF($G861="Sustainably Sourced","Sustainably_sourced","")))))))))))))))),"")</f>
        <v/>
      </c>
      <c r="AE861" s="13" t="e" cm="1">
        <f t="array" aca="1" ref="AE861" ca="1">IF(INDIRECT("$F"&amp;$S861)="","",IF(LEFT(INDIRECT("$F"&amp;$S861),3)="GRS","GRS_RCS_RM",IF((LEFT(INDIRECT("$F"&amp;$S861),3))="RCS","GRS_RCS_RM",IF(INDIRECT("$F"&amp;$S861)="OCS (No Label)","OCS_Conversion_RM",IF(LEFT(INDIRECT("$F"&amp;$S861),3)="OCS","OCS_RM",IF(RIGHT(INDIRECT("$F"&amp;$S861),10)="conversion","GOTS_RM_conversion",IF((LEFT(INDIRECT("$F"&amp;$S861),4))="GOTS","GOTS_RM","Responsible_RM")))))))</f>
        <v>#REF!</v>
      </c>
      <c r="AF861" s="13" t="str" cm="1">
        <f t="array" aca="1" ref="AF861" ca="1">IF($S861="","",INDIRECT("$Z"&amp;$S861))</f>
        <v/>
      </c>
      <c r="AG861" s="155"/>
      <c r="AH861" s="13" t="str" cm="1">
        <f t="array" aca="1" ref="AH861" ca="1">IFERROR(INDIRECT("$ag"&amp;S861),"")</f>
        <v/>
      </c>
      <c r="AI861" s="13" t="e" cm="1">
        <f t="array" aca="1" ref="AI861" ca="1">INDIRECT("O"&amp;S860)</f>
        <v>#REF!</v>
      </c>
      <c r="AJ861" s="13" t="str">
        <f>IF($I861="","",INDEX('Raw Material'!$A$1:$J$75,MATCH(I861,'Raw Material'!$A$1:$A$75,0),(MATCH(G861,'Raw Material'!$A$1:$J$1,0))))</f>
        <v/>
      </c>
      <c r="AK861" s="13" t="str">
        <f t="shared" si="353"/>
        <v>YANLIŞRM</v>
      </c>
      <c r="AL861" s="153" t="str">
        <f t="shared" si="354"/>
        <v/>
      </c>
    </row>
    <row r="862" spans="1:38" ht="16.5" customHeight="1">
      <c r="A862" s="161"/>
      <c r="B862" s="166"/>
      <c r="C862" s="167"/>
      <c r="D862" s="156"/>
      <c r="E862" s="156"/>
      <c r="F862" s="174"/>
      <c r="G862" s="181"/>
      <c r="H862" s="182"/>
      <c r="I862" s="182"/>
      <c r="J862" s="182"/>
      <c r="K862" s="32"/>
      <c r="L862" s="178"/>
      <c r="M862" s="178"/>
      <c r="N862" s="81"/>
      <c r="O862" s="185"/>
      <c r="P862" s="103"/>
      <c r="Q862" s="84" t="str">
        <f t="shared" si="355"/>
        <v/>
      </c>
      <c r="R862" s="159"/>
      <c r="S862" s="28" t="str" cm="1">
        <f t="array" aca="1" ref="S862" ca="1">IF(INDIRECT("A"&amp;114+$U862)&lt;&gt;"",114+$U862,"")</f>
        <v/>
      </c>
      <c r="T862" s="28" t="str">
        <f t="shared" ca="1" si="356"/>
        <v>$B</v>
      </c>
      <c r="U862" s="29">
        <f t="shared" si="362"/>
        <v>744</v>
      </c>
      <c r="V862" s="29">
        <v>62.333333333338203</v>
      </c>
      <c r="W862" s="29">
        <f t="shared" si="367"/>
        <v>62</v>
      </c>
      <c r="X862" s="41" t="str" cm="1">
        <f t="array" aca="1" ref="X862" ca="1">IFERROR(INDEX('PC&amp;PD'!$A$1:$AP$15,ROW('PC&amp;PD'!$A$15),MATCH(INDIRECT(T862),'PC&amp;PD'!$A$1:$AP$1,0)),"")</f>
        <v/>
      </c>
      <c r="Y862" s="13" t="str">
        <f>IF(OR($N862="",$N862=0),"",IF($N862=$E$7,'Extracted info for SC'!$J$6,IF($N862=$D$26,'Extracted info for SC'!$J$7,IF($N862=$E$26,'Extracted info for SC'!$J$8,IF($N862=$F$26,'Extracted info for SC'!$J$9,IF($N862=$G$26,'Extracted info for SC'!$J$10,IF($N862=$H$26,'Extracted info for SC'!$J$11,IF($N862=$I$26,'Extracted info for SC'!$J$12,IF($N862=$J$26,'Extracted info for SC'!$J$13,IF($N862=$K$26,'Extracted info for SC'!$J$14,IF($N862=$L$26,'Extracted info for SC'!$J$15,IF($N862=$M$26,'Extracted info for SC'!$J$16,IF($N862=$N$26,'Extracted info for SC'!$J$17,IF($N862=$O$26,'Extracted info for SC'!$J$18,""))))))))))))))</f>
        <v/>
      </c>
      <c r="Z862" s="155"/>
      <c r="AA862" s="13" t="str">
        <f t="shared" si="352"/>
        <v/>
      </c>
      <c r="AB862" s="155"/>
      <c r="AC862" s="13" t="str">
        <f t="shared" ca="1" si="357"/>
        <v>$AB</v>
      </c>
      <c r="AD862" s="13" t="str" cm="1">
        <f t="array" aca="1" ref="AD862" ca="1">IFERROR(IF((LEFT(INDIRECT("$F"&amp;$S862),4))="GOTS",IF($G862="Organic","GOTS_Organic_raw",(IF($G862="Responsible","GOTS_Responsible",(IF($G862="No Attribute (Conventional)","GOTS_conventional",(IF($G862="Recycled Pre/Post-Consumer","GOTS_pre_post",(IF($G862="In-Conversion","GOTS_in_conversion",(IF($G862="Sustainably Sourced","Sustainably_sourced",""))))))))))),IF($G862="Organic","Organic",(IF($G862="Responsible","Responsible",(IF($G862="No Attribute (Conventional)","No_Attribute_Conventional",(IF($G862="Recycled Pre/Post-Consumer","Recycled_Pre_Post_Consumer",(IF($G862="In-Conversion","In_Conversion",(IF($G862="Recycled Pre-Consumer","Recycled_Pre_Consumer",(IF($G862="Recycled Post-Consumer","Recycled_Post_Consumer",(IF($G862="Sustainably Sourced","Sustainably_sourced","")))))))))))))))),"")</f>
        <v/>
      </c>
      <c r="AE862" s="13" t="e" cm="1">
        <f t="array" aca="1" ref="AE862" ca="1">IF(INDIRECT("$F"&amp;$S862)="","",IF(LEFT(INDIRECT("$F"&amp;$S862),3)="GRS","GRS_RCS_RM",IF((LEFT(INDIRECT("$F"&amp;$S862),3))="RCS","GRS_RCS_RM",IF(INDIRECT("$F"&amp;$S862)="OCS (No Label)","OCS_Conversion_RM",IF(LEFT(INDIRECT("$F"&amp;$S862),3)="OCS","OCS_RM",IF(RIGHT(INDIRECT("$F"&amp;$S862),10)="conversion","GOTS_RM_conversion",IF((LEFT(INDIRECT("$F"&amp;$S862),4))="GOTS","GOTS_RM","Responsible_RM")))))))</f>
        <v>#REF!</v>
      </c>
      <c r="AF862" s="13" t="str" cm="1">
        <f t="array" aca="1" ref="AF862" ca="1">IF($S862="","",INDIRECT("$Z"&amp;$S862))</f>
        <v/>
      </c>
      <c r="AG862" s="155"/>
      <c r="AH862" s="13" t="str" cm="1">
        <f t="array" aca="1" ref="AH862" ca="1">IFERROR(INDIRECT("$ag"&amp;S862),"")</f>
        <v/>
      </c>
      <c r="AI862" s="13" t="e" cm="1">
        <f t="array" aca="1" ref="AI862" ca="1">INDIRECT("O"&amp;S861)</f>
        <v>#REF!</v>
      </c>
      <c r="AJ862" s="13" t="str">
        <f>IF($I862="","",INDEX('Raw Material'!$A$1:$J$75,MATCH(I862,'Raw Material'!$A$1:$A$75,0),(MATCH(G862,'Raw Material'!$A$1:$J$1,0))))</f>
        <v/>
      </c>
      <c r="AK862" s="13" t="str">
        <f t="shared" si="353"/>
        <v>YANLIŞRM</v>
      </c>
      <c r="AL862" s="153" t="str">
        <f t="shared" si="354"/>
        <v/>
      </c>
    </row>
    <row r="863" spans="1:38" ht="16.5" customHeight="1">
      <c r="A863" s="161"/>
      <c r="B863" s="166"/>
      <c r="C863" s="167"/>
      <c r="D863" s="156"/>
      <c r="E863" s="156"/>
      <c r="F863" s="174"/>
      <c r="G863" s="181"/>
      <c r="H863" s="182"/>
      <c r="I863" s="182"/>
      <c r="J863" s="182"/>
      <c r="K863" s="32"/>
      <c r="L863" s="178"/>
      <c r="M863" s="178"/>
      <c r="N863" s="81"/>
      <c r="O863" s="185"/>
      <c r="P863" s="103"/>
      <c r="Q863" s="84" t="str">
        <f t="shared" si="355"/>
        <v/>
      </c>
      <c r="R863" s="159"/>
      <c r="S863" s="28" t="str" cm="1">
        <f t="array" aca="1" ref="S863" ca="1">IF(INDIRECT("A"&amp;114+$U863)&lt;&gt;"",114+$U863,"")</f>
        <v/>
      </c>
      <c r="T863" s="28" t="str">
        <f t="shared" ca="1" si="356"/>
        <v>$B</v>
      </c>
      <c r="U863" s="29">
        <f t="shared" si="362"/>
        <v>744</v>
      </c>
      <c r="V863" s="29">
        <v>62.416666666671503</v>
      </c>
      <c r="W863" s="29">
        <f t="shared" si="367"/>
        <v>62</v>
      </c>
      <c r="X863" s="41" t="str" cm="1">
        <f t="array" aca="1" ref="X863" ca="1">IFERROR(INDEX('PC&amp;PD'!$A$1:$AP$15,ROW('PC&amp;PD'!$A$15),MATCH(INDIRECT(T863),'PC&amp;PD'!$A$1:$AP$1,0)),"")</f>
        <v/>
      </c>
      <c r="Y863" s="13" t="str">
        <f>IF(OR($N863="",$N863=0),"",IF($N863=$E$7,'Extracted info for SC'!$J$6,IF($N863=$D$26,'Extracted info for SC'!$J$7,IF($N863=$E$26,'Extracted info for SC'!$J$8,IF($N863=$F$26,'Extracted info for SC'!$J$9,IF($N863=$G$26,'Extracted info for SC'!$J$10,IF($N863=$H$26,'Extracted info for SC'!$J$11,IF($N863=$I$26,'Extracted info for SC'!$J$12,IF($N863=$J$26,'Extracted info for SC'!$J$13,IF($N863=$K$26,'Extracted info for SC'!$J$14,IF($N863=$L$26,'Extracted info for SC'!$J$15,IF($N863=$M$26,'Extracted info for SC'!$J$16,IF($N863=$N$26,'Extracted info for SC'!$J$17,IF($N863=$O$26,'Extracted info for SC'!$J$18,""))))))))))))))</f>
        <v/>
      </c>
      <c r="Z863" s="155"/>
      <c r="AA863" s="13" t="str">
        <f t="shared" si="352"/>
        <v/>
      </c>
      <c r="AB863" s="155"/>
      <c r="AC863" s="13" t="str">
        <f t="shared" ca="1" si="357"/>
        <v>$AB</v>
      </c>
      <c r="AD863" s="13" t="str" cm="1">
        <f t="array" aca="1" ref="AD863" ca="1">IFERROR(IF((LEFT(INDIRECT("$F"&amp;$S863),4))="GOTS",IF($G863="Organic","GOTS_Organic_raw",(IF($G863="Responsible","GOTS_Responsible",(IF($G863="No Attribute (Conventional)","GOTS_conventional",(IF($G863="Recycled Pre/Post-Consumer","GOTS_pre_post",(IF($G863="In-Conversion","GOTS_in_conversion",(IF($G863="Sustainably Sourced","Sustainably_sourced",""))))))))))),IF($G863="Organic","Organic",(IF($G863="Responsible","Responsible",(IF($G863="No Attribute (Conventional)","No_Attribute_Conventional",(IF($G863="Recycled Pre/Post-Consumer","Recycled_Pre_Post_Consumer",(IF($G863="In-Conversion","In_Conversion",(IF($G863="Recycled Pre-Consumer","Recycled_Pre_Consumer",(IF($G863="Recycled Post-Consumer","Recycled_Post_Consumer",(IF($G863="Sustainably Sourced","Sustainably_sourced","")))))))))))))))),"")</f>
        <v/>
      </c>
      <c r="AE863" s="13" t="e" cm="1">
        <f t="array" aca="1" ref="AE863" ca="1">IF(INDIRECT("$F"&amp;$S863)="","",IF(LEFT(INDIRECT("$F"&amp;$S863),3)="GRS","GRS_RCS_RM",IF((LEFT(INDIRECT("$F"&amp;$S863),3))="RCS","GRS_RCS_RM",IF(INDIRECT("$F"&amp;$S863)="OCS (No Label)","OCS_Conversion_RM",IF(LEFT(INDIRECT("$F"&amp;$S863),3)="OCS","OCS_RM",IF(RIGHT(INDIRECT("$F"&amp;$S863),10)="conversion","GOTS_RM_conversion",IF((LEFT(INDIRECT("$F"&amp;$S863),4))="GOTS","GOTS_RM","Responsible_RM")))))))</f>
        <v>#REF!</v>
      </c>
      <c r="AF863" s="13" t="str" cm="1">
        <f t="array" aca="1" ref="AF863" ca="1">IF($S863="","",INDIRECT("$Z"&amp;$S863))</f>
        <v/>
      </c>
      <c r="AG863" s="155"/>
      <c r="AH863" s="13" t="str" cm="1">
        <f t="array" aca="1" ref="AH863" ca="1">IFERROR(INDIRECT("$ag"&amp;S863),"")</f>
        <v/>
      </c>
      <c r="AI863" s="13" t="e" cm="1">
        <f t="array" aca="1" ref="AI863" ca="1">INDIRECT("O"&amp;S862)</f>
        <v>#REF!</v>
      </c>
      <c r="AJ863" s="13" t="str">
        <f>IF($I863="","",INDEX('Raw Material'!$A$1:$J$75,MATCH(I863,'Raw Material'!$A$1:$A$75,0),(MATCH(G863,'Raw Material'!$A$1:$J$1,0))))</f>
        <v/>
      </c>
      <c r="AK863" s="13" t="str">
        <f t="shared" si="353"/>
        <v>YANLIŞRM</v>
      </c>
      <c r="AL863" s="153" t="str">
        <f t="shared" si="354"/>
        <v/>
      </c>
    </row>
    <row r="864" spans="1:38" ht="16.5" customHeight="1">
      <c r="A864" s="162"/>
      <c r="B864" s="168"/>
      <c r="C864" s="169"/>
      <c r="D864" s="156"/>
      <c r="E864" s="156"/>
      <c r="F864" s="175"/>
      <c r="G864" s="181"/>
      <c r="H864" s="182"/>
      <c r="I864" s="182"/>
      <c r="J864" s="182"/>
      <c r="K864" s="32"/>
      <c r="L864" s="179"/>
      <c r="M864" s="179"/>
      <c r="N864" s="81"/>
      <c r="O864" s="185"/>
      <c r="P864" s="103"/>
      <c r="Q864" s="84" t="str">
        <f t="shared" si="355"/>
        <v/>
      </c>
      <c r="R864" s="159"/>
      <c r="S864" s="28" t="str" cm="1">
        <f t="array" aca="1" ref="S864" ca="1">IF(INDIRECT("A"&amp;114+$U864)&lt;&gt;"",114+$U864,"")</f>
        <v/>
      </c>
      <c r="T864" s="28" t="str">
        <f t="shared" ca="1" si="356"/>
        <v>$B</v>
      </c>
      <c r="U864" s="29">
        <f t="shared" si="362"/>
        <v>744</v>
      </c>
      <c r="V864" s="29">
        <v>62.500000000004903</v>
      </c>
      <c r="W864" s="29">
        <f t="shared" si="367"/>
        <v>62</v>
      </c>
      <c r="X864" s="41" t="str" cm="1">
        <f t="array" aca="1" ref="X864" ca="1">IFERROR(INDEX('PC&amp;PD'!$A$1:$AP$15,ROW('PC&amp;PD'!$A$15),MATCH(INDIRECT(T864),'PC&amp;PD'!$A$1:$AP$1,0)),"")</f>
        <v/>
      </c>
      <c r="Y864" s="13" t="str">
        <f>IF(OR($N864="",$N864=0),"",IF($N864=$E$7,'Extracted info for SC'!$J$6,IF($N864=$D$26,'Extracted info for SC'!$J$7,IF($N864=$E$26,'Extracted info for SC'!$J$8,IF($N864=$F$26,'Extracted info for SC'!$J$9,IF($N864=$G$26,'Extracted info for SC'!$J$10,IF($N864=$H$26,'Extracted info for SC'!$J$11,IF($N864=$I$26,'Extracted info for SC'!$J$12,IF($N864=$J$26,'Extracted info for SC'!$J$13,IF($N864=$K$26,'Extracted info for SC'!$J$14,IF($N864=$L$26,'Extracted info for SC'!$J$15,IF($N864=$M$26,'Extracted info for SC'!$J$16,IF($N864=$N$26,'Extracted info for SC'!$J$17,IF($N864=$O$26,'Extracted info for SC'!$J$18,""))))))))))))))</f>
        <v/>
      </c>
      <c r="Z864" s="155"/>
      <c r="AA864" s="13" t="str">
        <f t="shared" si="352"/>
        <v/>
      </c>
      <c r="AB864" s="155"/>
      <c r="AC864" s="13" t="str">
        <f t="shared" ca="1" si="357"/>
        <v>$AB</v>
      </c>
      <c r="AD864" s="13" t="str" cm="1">
        <f t="array" aca="1" ref="AD864" ca="1">IFERROR(IF((LEFT(INDIRECT("$F"&amp;$S864),4))="GOTS",IF($G864="Organic","GOTS_Organic_raw",(IF($G864="Responsible","GOTS_Responsible",(IF($G864="No Attribute (Conventional)","GOTS_conventional",(IF($G864="Recycled Pre/Post-Consumer","GOTS_pre_post",(IF($G864="In-Conversion","GOTS_in_conversion",(IF($G864="Sustainably Sourced","Sustainably_sourced",""))))))))))),IF($G864="Organic","Organic",(IF($G864="Responsible","Responsible",(IF($G864="No Attribute (Conventional)","No_Attribute_Conventional",(IF($G864="Recycled Pre/Post-Consumer","Recycled_Pre_Post_Consumer",(IF($G864="In-Conversion","In_Conversion",(IF($G864="Recycled Pre-Consumer","Recycled_Pre_Consumer",(IF($G864="Recycled Post-Consumer","Recycled_Post_Consumer",(IF($G864="Sustainably Sourced","Sustainably_sourced","")))))))))))))))),"")</f>
        <v/>
      </c>
      <c r="AE864" s="13" t="e" cm="1">
        <f t="array" aca="1" ref="AE864" ca="1">IF(INDIRECT("$F"&amp;$S864)="","",IF(LEFT(INDIRECT("$F"&amp;$S864),3)="GRS","GRS_RCS_RM",IF((LEFT(INDIRECT("$F"&amp;$S864),3))="RCS","GRS_RCS_RM",IF(INDIRECT("$F"&amp;$S864)="OCS (No Label)","OCS_Conversion_RM",IF(LEFT(INDIRECT("$F"&amp;$S864),3)="OCS","OCS_RM",IF(RIGHT(INDIRECT("$F"&amp;$S864),10)="conversion","GOTS_RM_conversion",IF((LEFT(INDIRECT("$F"&amp;$S864),4))="GOTS","GOTS_RM","Responsible_RM")))))))</f>
        <v>#REF!</v>
      </c>
      <c r="AF864" s="13" t="str" cm="1">
        <f t="array" aca="1" ref="AF864" ca="1">IF($S864="","",INDIRECT("$Z"&amp;$S864))</f>
        <v/>
      </c>
      <c r="AG864" s="155"/>
      <c r="AH864" s="13" t="str" cm="1">
        <f t="array" aca="1" ref="AH864" ca="1">IFERROR(INDIRECT("$ag"&amp;S864),"")</f>
        <v/>
      </c>
      <c r="AI864" s="13" t="e" cm="1">
        <f t="array" aca="1" ref="AI864" ca="1">INDIRECT("O"&amp;S863)</f>
        <v>#REF!</v>
      </c>
      <c r="AJ864" s="13" t="str">
        <f>IF($I864="","",INDEX('Raw Material'!$A$1:$J$75,MATCH(I864,'Raw Material'!$A$1:$A$75,0),(MATCH(G864,'Raw Material'!$A$1:$J$1,0))))</f>
        <v/>
      </c>
      <c r="AK864" s="13" t="str">
        <f t="shared" si="353"/>
        <v>YANLIŞRM</v>
      </c>
      <c r="AL864" s="153" t="str">
        <f t="shared" si="354"/>
        <v/>
      </c>
    </row>
    <row r="865" spans="1:38" ht="16.5" customHeight="1">
      <c r="A865" s="162"/>
      <c r="B865" s="168"/>
      <c r="C865" s="169"/>
      <c r="D865" s="156"/>
      <c r="E865" s="156"/>
      <c r="F865" s="175"/>
      <c r="G865" s="181"/>
      <c r="H865" s="182"/>
      <c r="I865" s="182"/>
      <c r="J865" s="182"/>
      <c r="K865" s="32"/>
      <c r="L865" s="179"/>
      <c r="M865" s="179"/>
      <c r="N865" s="81"/>
      <c r="O865" s="185"/>
      <c r="P865" s="103"/>
      <c r="Q865" s="84" t="str">
        <f t="shared" si="355"/>
        <v/>
      </c>
      <c r="R865" s="159"/>
      <c r="S865" s="28" t="str" cm="1">
        <f t="array" aca="1" ref="S865" ca="1">IF(INDIRECT("A"&amp;114+$U865)&lt;&gt;"",114+$U865,"")</f>
        <v/>
      </c>
      <c r="T865" s="28" t="str">
        <f t="shared" ca="1" si="356"/>
        <v>$B</v>
      </c>
      <c r="U865" s="29">
        <f t="shared" si="362"/>
        <v>744</v>
      </c>
      <c r="V865" s="29">
        <v>62.583333333338203</v>
      </c>
      <c r="W865" s="29">
        <f t="shared" si="367"/>
        <v>62</v>
      </c>
      <c r="X865" s="41" t="str" cm="1">
        <f t="array" aca="1" ref="X865" ca="1">IFERROR(INDEX('PC&amp;PD'!$A$1:$AP$15,ROW('PC&amp;PD'!$A$15),MATCH(INDIRECT(T865),'PC&amp;PD'!$A$1:$AP$1,0)),"")</f>
        <v/>
      </c>
      <c r="Y865" s="13" t="str">
        <f>IF(OR($N865="",$N865=0),"",IF($N865=$E$7,'Extracted info for SC'!$J$6,IF($N865=$D$26,'Extracted info for SC'!$J$7,IF($N865=$E$26,'Extracted info for SC'!$J$8,IF($N865=$F$26,'Extracted info for SC'!$J$9,IF($N865=$G$26,'Extracted info for SC'!$J$10,IF($N865=$H$26,'Extracted info for SC'!$J$11,IF($N865=$I$26,'Extracted info for SC'!$J$12,IF($N865=$J$26,'Extracted info for SC'!$J$13,IF($N865=$K$26,'Extracted info for SC'!$J$14,IF($N865=$L$26,'Extracted info for SC'!$J$15,IF($N865=$M$26,'Extracted info for SC'!$J$16,IF($N865=$N$26,'Extracted info for SC'!$J$17,IF($N865=$O$26,'Extracted info for SC'!$J$18,""))))))))))))))</f>
        <v/>
      </c>
      <c r="Z865" s="155"/>
      <c r="AA865" s="13" t="str">
        <f t="shared" si="352"/>
        <v/>
      </c>
      <c r="AB865" s="155"/>
      <c r="AC865" s="13" t="str">
        <f t="shared" ca="1" si="357"/>
        <v>$AB</v>
      </c>
      <c r="AD865" s="13" t="str" cm="1">
        <f t="array" aca="1" ref="AD865" ca="1">IFERROR(IF((LEFT(INDIRECT("$F"&amp;$S865),4))="GOTS",IF($G865="Organic","GOTS_Organic_raw",(IF($G865="Responsible","GOTS_Responsible",(IF($G865="No Attribute (Conventional)","GOTS_conventional",(IF($G865="Recycled Pre/Post-Consumer","GOTS_pre_post",(IF($G865="In-Conversion","GOTS_in_conversion",(IF($G865="Sustainably Sourced","Sustainably_sourced",""))))))))))),IF($G865="Organic","Organic",(IF($G865="Responsible","Responsible",(IF($G865="No Attribute (Conventional)","No_Attribute_Conventional",(IF($G865="Recycled Pre/Post-Consumer","Recycled_Pre_Post_Consumer",(IF($G865="In-Conversion","In_Conversion",(IF($G865="Recycled Pre-Consumer","Recycled_Pre_Consumer",(IF($G865="Recycled Post-Consumer","Recycled_Post_Consumer",(IF($G865="Sustainably Sourced","Sustainably_sourced","")))))))))))))))),"")</f>
        <v/>
      </c>
      <c r="AE865" s="13" t="e" cm="1">
        <f t="array" aca="1" ref="AE865" ca="1">IF(INDIRECT("$F"&amp;$S865)="","",IF(LEFT(INDIRECT("$F"&amp;$S865),3)="GRS","GRS_RCS_RM",IF((LEFT(INDIRECT("$F"&amp;$S865),3))="RCS","GRS_RCS_RM",IF(INDIRECT("$F"&amp;$S865)="OCS (No Label)","OCS_Conversion_RM",IF(LEFT(INDIRECT("$F"&amp;$S865),3)="OCS","OCS_RM",IF(RIGHT(INDIRECT("$F"&amp;$S865),10)="conversion","GOTS_RM_conversion",IF((LEFT(INDIRECT("$F"&amp;$S865),4))="GOTS","GOTS_RM","Responsible_RM")))))))</f>
        <v>#REF!</v>
      </c>
      <c r="AF865" s="13" t="str" cm="1">
        <f t="array" aca="1" ref="AF865" ca="1">IF($S865="","",INDIRECT("$Z"&amp;$S865))</f>
        <v/>
      </c>
      <c r="AG865" s="155"/>
      <c r="AH865" s="13" t="str" cm="1">
        <f t="array" aca="1" ref="AH865" ca="1">IFERROR(INDIRECT("$ag"&amp;S865),"")</f>
        <v/>
      </c>
      <c r="AI865" s="13" t="e" cm="1">
        <f t="array" aca="1" ref="AI865" ca="1">INDIRECT("O"&amp;S864)</f>
        <v>#REF!</v>
      </c>
      <c r="AJ865" s="13" t="str">
        <f>IF($I865="","",INDEX('Raw Material'!$A$1:$J$75,MATCH(I865,'Raw Material'!$A$1:$A$75,0),(MATCH(G865,'Raw Material'!$A$1:$J$1,0))))</f>
        <v/>
      </c>
      <c r="AK865" s="13" t="str">
        <f t="shared" si="353"/>
        <v>YANLIŞRM</v>
      </c>
      <c r="AL865" s="153" t="str">
        <f t="shared" si="354"/>
        <v/>
      </c>
    </row>
    <row r="866" spans="1:38" ht="16.5" customHeight="1">
      <c r="A866" s="162"/>
      <c r="B866" s="168"/>
      <c r="C866" s="169"/>
      <c r="D866" s="156"/>
      <c r="E866" s="156"/>
      <c r="F866" s="175"/>
      <c r="G866" s="181"/>
      <c r="H866" s="182"/>
      <c r="I866" s="182"/>
      <c r="J866" s="182"/>
      <c r="K866" s="32"/>
      <c r="L866" s="179"/>
      <c r="M866" s="179"/>
      <c r="N866" s="81"/>
      <c r="O866" s="185"/>
      <c r="P866" s="103"/>
      <c r="Q866" s="84" t="str">
        <f t="shared" si="355"/>
        <v/>
      </c>
      <c r="R866" s="159"/>
      <c r="S866" s="28" t="str" cm="1">
        <f t="array" aca="1" ref="S866" ca="1">IF(INDIRECT("A"&amp;114+$U866)&lt;&gt;"",114+$U866,"")</f>
        <v/>
      </c>
      <c r="T866" s="28" t="str">
        <f t="shared" ca="1" si="356"/>
        <v>$B</v>
      </c>
      <c r="U866" s="29">
        <f t="shared" si="362"/>
        <v>744</v>
      </c>
      <c r="V866" s="29">
        <v>62.666666666671503</v>
      </c>
      <c r="W866" s="29">
        <f t="shared" si="367"/>
        <v>62</v>
      </c>
      <c r="X866" s="41" t="str" cm="1">
        <f t="array" aca="1" ref="X866" ca="1">IFERROR(INDEX('PC&amp;PD'!$A$1:$AP$15,ROW('PC&amp;PD'!$A$15),MATCH(INDIRECT(T866),'PC&amp;PD'!$A$1:$AP$1,0)),"")</f>
        <v/>
      </c>
      <c r="Z866" s="155"/>
      <c r="AA866" s="13" t="str">
        <f t="shared" si="352"/>
        <v/>
      </c>
      <c r="AB866" s="155"/>
      <c r="AC866" s="13" t="str">
        <f t="shared" ca="1" si="357"/>
        <v>$AB</v>
      </c>
      <c r="AD866" s="13" t="str" cm="1">
        <f t="array" aca="1" ref="AD866" ca="1">IFERROR(IF((LEFT(INDIRECT("$F"&amp;$S866),4))="GOTS",IF($G866="Organic","GOTS_Organic_raw",(IF($G866="Responsible","GOTS_Responsible",(IF($G866="No Attribute (Conventional)","GOTS_conventional",(IF($G866="Recycled Pre/Post-Consumer","GOTS_pre_post",(IF($G866="In-Conversion","GOTS_in_conversion",(IF($G866="Sustainably Sourced","Sustainably_sourced",""))))))))))),IF($G866="Organic","Organic",(IF($G866="Responsible","Responsible",(IF($G866="No Attribute (Conventional)","No_Attribute_Conventional",(IF($G866="Recycled Pre/Post-Consumer","Recycled_Pre_Post_Consumer",(IF($G866="In-Conversion","In_Conversion",(IF($G866="Recycled Pre-Consumer","Recycled_Pre_Consumer",(IF($G866="Recycled Post-Consumer","Recycled_Post_Consumer",(IF($G866="Sustainably Sourced","Sustainably_sourced","")))))))))))))))),"")</f>
        <v/>
      </c>
      <c r="AE866" s="13" t="e" cm="1">
        <f t="array" aca="1" ref="AE866" ca="1">IF(INDIRECT("$F"&amp;$S866)="","",IF(LEFT(INDIRECT("$F"&amp;$S866),3)="GRS","GRS_RCS_RM",IF((LEFT(INDIRECT("$F"&amp;$S866),3))="RCS","GRS_RCS_RM",IF(INDIRECT("$F"&amp;$S866)="OCS (No Label)","OCS_Conversion_RM",IF(LEFT(INDIRECT("$F"&amp;$S866),3)="OCS","OCS_RM",IF(RIGHT(INDIRECT("$F"&amp;$S866),10)="conversion","GOTS_RM_conversion",IF((LEFT(INDIRECT("$F"&amp;$S866),4))="GOTS","GOTS_RM","Responsible_RM")))))))</f>
        <v>#REF!</v>
      </c>
      <c r="AF866" s="13" t="str" cm="1">
        <f t="array" aca="1" ref="AF866" ca="1">IF($S866="","",INDIRECT("$Z"&amp;$S866))</f>
        <v/>
      </c>
      <c r="AG866" s="155"/>
      <c r="AH866" s="13" t="str" cm="1">
        <f t="array" aca="1" ref="AH866" ca="1">IFERROR(INDIRECT("$ag"&amp;S866),"")</f>
        <v/>
      </c>
      <c r="AI866" s="13" t="e" cm="1">
        <f t="array" aca="1" ref="AI866" ca="1">INDIRECT("O"&amp;S865)</f>
        <v>#REF!</v>
      </c>
      <c r="AJ866" s="13" t="str">
        <f>IF($I866="","",INDEX('Raw Material'!$A$1:$J$75,MATCH(I866,'Raw Material'!$A$1:$A$75,0),(MATCH(G866,'Raw Material'!$A$1:$J$1,0))))</f>
        <v/>
      </c>
      <c r="AK866" s="13" t="str">
        <f t="shared" si="353"/>
        <v>YANLIŞRM</v>
      </c>
      <c r="AL866" s="153" t="str">
        <f t="shared" si="354"/>
        <v/>
      </c>
    </row>
    <row r="867" spans="1:38" ht="16.5" customHeight="1">
      <c r="A867" s="162"/>
      <c r="B867" s="168"/>
      <c r="C867" s="169"/>
      <c r="D867" s="156"/>
      <c r="E867" s="156"/>
      <c r="F867" s="175"/>
      <c r="G867" s="181"/>
      <c r="H867" s="182"/>
      <c r="I867" s="182"/>
      <c r="J867" s="182"/>
      <c r="K867" s="32"/>
      <c r="L867" s="179"/>
      <c r="M867" s="179"/>
      <c r="N867" s="81"/>
      <c r="O867" s="185"/>
      <c r="P867" s="103"/>
      <c r="Q867" s="84" t="str">
        <f t="shared" si="355"/>
        <v/>
      </c>
      <c r="R867" s="159"/>
      <c r="S867" s="28" t="str" cm="1">
        <f t="array" aca="1" ref="S867" ca="1">IF(INDIRECT("A"&amp;114+$U867)&lt;&gt;"",114+$U867,"")</f>
        <v/>
      </c>
      <c r="T867" s="28" t="str">
        <f t="shared" ca="1" si="356"/>
        <v>$B</v>
      </c>
      <c r="U867" s="29">
        <f t="shared" si="362"/>
        <v>744</v>
      </c>
      <c r="V867" s="29">
        <v>62.750000000004903</v>
      </c>
      <c r="W867" s="29">
        <f t="shared" si="367"/>
        <v>62</v>
      </c>
      <c r="X867" s="41" t="str" cm="1">
        <f t="array" aca="1" ref="X867" ca="1">IFERROR(INDEX('PC&amp;PD'!$A$1:$AP$15,ROW('PC&amp;PD'!$A$15),MATCH(INDIRECT(T867),'PC&amp;PD'!$A$1:$AP$1,0)),"")</f>
        <v/>
      </c>
      <c r="Z867" s="155"/>
      <c r="AA867" s="13" t="str">
        <f t="shared" si="352"/>
        <v/>
      </c>
      <c r="AB867" s="155"/>
      <c r="AC867" s="13" t="str">
        <f t="shared" ca="1" si="357"/>
        <v>$AB</v>
      </c>
      <c r="AD867" s="13" t="str" cm="1">
        <f t="array" aca="1" ref="AD867" ca="1">IFERROR(IF((LEFT(INDIRECT("$F"&amp;$S867),4))="GOTS",IF($G867="Organic","GOTS_Organic_raw",(IF($G867="Responsible","GOTS_Responsible",(IF($G867="No Attribute (Conventional)","GOTS_conventional",(IF($G867="Recycled Pre/Post-Consumer","GOTS_pre_post",(IF($G867="In-Conversion","GOTS_in_conversion",(IF($G867="Sustainably Sourced","Sustainably_sourced",""))))))))))),IF($G867="Organic","Organic",(IF($G867="Responsible","Responsible",(IF($G867="No Attribute (Conventional)","No_Attribute_Conventional",(IF($G867="Recycled Pre/Post-Consumer","Recycled_Pre_Post_Consumer",(IF($G867="In-Conversion","In_Conversion",(IF($G867="Recycled Pre-Consumer","Recycled_Pre_Consumer",(IF($G867="Recycled Post-Consumer","Recycled_Post_Consumer",(IF($G867="Sustainably Sourced","Sustainably_sourced","")))))))))))))))),"")</f>
        <v/>
      </c>
      <c r="AE867" s="13" t="e" cm="1">
        <f t="array" aca="1" ref="AE867" ca="1">IF(INDIRECT("$F"&amp;$S867)="","",IF(LEFT(INDIRECT("$F"&amp;$S867),3)="GRS","GRS_RCS_RM",IF((LEFT(INDIRECT("$F"&amp;$S867),3))="RCS","GRS_RCS_RM",IF(INDIRECT("$F"&amp;$S867)="OCS (No Label)","OCS_Conversion_RM",IF(LEFT(INDIRECT("$F"&amp;$S867),3)="OCS","OCS_RM",IF(RIGHT(INDIRECT("$F"&amp;$S867),10)="conversion","GOTS_RM_conversion",IF((LEFT(INDIRECT("$F"&amp;$S867),4))="GOTS","GOTS_RM","Responsible_RM")))))))</f>
        <v>#REF!</v>
      </c>
      <c r="AF867" s="13" t="str" cm="1">
        <f t="array" aca="1" ref="AF867" ca="1">IF($S867="","",INDIRECT("$Z"&amp;$S867))</f>
        <v/>
      </c>
      <c r="AG867" s="155"/>
      <c r="AH867" s="13" t="str" cm="1">
        <f t="array" aca="1" ref="AH867" ca="1">IFERROR(INDIRECT("$ag"&amp;S867),"")</f>
        <v/>
      </c>
      <c r="AI867" s="13" t="e" cm="1">
        <f t="array" aca="1" ref="AI867" ca="1">INDIRECT("O"&amp;S866)</f>
        <v>#REF!</v>
      </c>
      <c r="AJ867" s="13" t="str">
        <f>IF($I867="","",INDEX('Raw Material'!$A$1:$J$75,MATCH(I867,'Raw Material'!$A$1:$A$75,0),(MATCH(G867,'Raw Material'!$A$1:$J$1,0))))</f>
        <v/>
      </c>
      <c r="AK867" s="13" t="str">
        <f t="shared" si="353"/>
        <v>YANLIŞRM</v>
      </c>
      <c r="AL867" s="153" t="str">
        <f t="shared" si="354"/>
        <v/>
      </c>
    </row>
    <row r="868" spans="1:38" ht="16.5" customHeight="1">
      <c r="A868" s="162"/>
      <c r="B868" s="168"/>
      <c r="C868" s="169"/>
      <c r="D868" s="156"/>
      <c r="E868" s="156"/>
      <c r="F868" s="175"/>
      <c r="G868" s="181"/>
      <c r="H868" s="182"/>
      <c r="I868" s="182"/>
      <c r="J868" s="182"/>
      <c r="K868" s="32"/>
      <c r="L868" s="179"/>
      <c r="M868" s="179"/>
      <c r="N868" s="81"/>
      <c r="O868" s="185"/>
      <c r="P868" s="103"/>
      <c r="Q868" s="84" t="str">
        <f t="shared" si="355"/>
        <v/>
      </c>
      <c r="R868" s="159"/>
      <c r="S868" s="28" t="str" cm="1">
        <f t="array" aca="1" ref="S868" ca="1">IF(INDIRECT("A"&amp;114+$U868)&lt;&gt;"",114+$U868,"")</f>
        <v/>
      </c>
      <c r="T868" s="28" t="str">
        <f t="shared" ca="1" si="356"/>
        <v>$B</v>
      </c>
      <c r="U868" s="29">
        <f t="shared" si="362"/>
        <v>744</v>
      </c>
      <c r="V868" s="29">
        <v>62.833333333338203</v>
      </c>
      <c r="W868" s="29">
        <f t="shared" si="367"/>
        <v>62</v>
      </c>
      <c r="X868" s="41" t="str" cm="1">
        <f t="array" aca="1" ref="X868" ca="1">IFERROR(INDEX('PC&amp;PD'!$A$1:$AP$15,ROW('PC&amp;PD'!$A$15),MATCH(INDIRECT(T868),'PC&amp;PD'!$A$1:$AP$1,0)),"")</f>
        <v/>
      </c>
      <c r="Z868" s="155"/>
      <c r="AA868" s="13" t="str">
        <f t="shared" si="352"/>
        <v/>
      </c>
      <c r="AB868" s="155"/>
      <c r="AC868" s="13" t="str">
        <f t="shared" ca="1" si="357"/>
        <v>$AB</v>
      </c>
      <c r="AD868" s="13" t="str" cm="1">
        <f t="array" aca="1" ref="AD868" ca="1">IFERROR(IF((LEFT(INDIRECT("$F"&amp;$S868),4))="GOTS",IF($G868="Organic","GOTS_Organic_raw",(IF($G868="Responsible","GOTS_Responsible",(IF($G868="No Attribute (Conventional)","GOTS_conventional",(IF($G868="Recycled Pre/Post-Consumer","GOTS_pre_post",(IF($G868="In-Conversion","GOTS_in_conversion",(IF($G868="Sustainably Sourced","Sustainably_sourced",""))))))))))),IF($G868="Organic","Organic",(IF($G868="Responsible","Responsible",(IF($G868="No Attribute (Conventional)","No_Attribute_Conventional",(IF($G868="Recycled Pre/Post-Consumer","Recycled_Pre_Post_Consumer",(IF($G868="In-Conversion","In_Conversion",(IF($G868="Recycled Pre-Consumer","Recycled_Pre_Consumer",(IF($G868="Recycled Post-Consumer","Recycled_Post_Consumer",(IF($G868="Sustainably Sourced","Sustainably_sourced","")))))))))))))))),"")</f>
        <v/>
      </c>
      <c r="AE868" s="13" t="e" cm="1">
        <f t="array" aca="1" ref="AE868" ca="1">IF(INDIRECT("$F"&amp;$S868)="","",IF(LEFT(INDIRECT("$F"&amp;$S868),3)="GRS","GRS_RCS_RM",IF((LEFT(INDIRECT("$F"&amp;$S868),3))="RCS","GRS_RCS_RM",IF(INDIRECT("$F"&amp;$S868)="OCS (No Label)","OCS_Conversion_RM",IF(LEFT(INDIRECT("$F"&amp;$S868),3)="OCS","OCS_RM",IF(RIGHT(INDIRECT("$F"&amp;$S868),10)="conversion","GOTS_RM_conversion",IF((LEFT(INDIRECT("$F"&amp;$S868),4))="GOTS","GOTS_RM","Responsible_RM")))))))</f>
        <v>#REF!</v>
      </c>
      <c r="AF868" s="13" t="str" cm="1">
        <f t="array" aca="1" ref="AF868" ca="1">IF($S868="","",INDIRECT("$Z"&amp;$S868))</f>
        <v/>
      </c>
      <c r="AG868" s="155"/>
      <c r="AH868" s="13" t="str" cm="1">
        <f t="array" aca="1" ref="AH868" ca="1">IFERROR(INDIRECT("$ag"&amp;S868),"")</f>
        <v/>
      </c>
      <c r="AI868" s="13" t="e" cm="1">
        <f t="array" aca="1" ref="AI868" ca="1">INDIRECT("O"&amp;S867)</f>
        <v>#REF!</v>
      </c>
      <c r="AJ868" s="13" t="str">
        <f>IF($I868="","",INDEX('Raw Material'!$A$1:$J$75,MATCH(I868,'Raw Material'!$A$1:$A$75,0),(MATCH(G868,'Raw Material'!$A$1:$J$1,0))))</f>
        <v/>
      </c>
      <c r="AK868" s="13" t="str">
        <f t="shared" si="353"/>
        <v>YANLIŞRM</v>
      </c>
      <c r="AL868" s="153" t="str">
        <f t="shared" si="354"/>
        <v/>
      </c>
    </row>
    <row r="869" spans="1:38" ht="16.5" customHeight="1" thickBot="1">
      <c r="A869" s="163"/>
      <c r="B869" s="170"/>
      <c r="C869" s="171"/>
      <c r="D869" s="156"/>
      <c r="E869" s="156"/>
      <c r="F869" s="176"/>
      <c r="G869" s="157"/>
      <c r="H869" s="158"/>
      <c r="I869" s="158"/>
      <c r="J869" s="158"/>
      <c r="K869" s="33"/>
      <c r="L869" s="180"/>
      <c r="M869" s="180"/>
      <c r="N869" s="82"/>
      <c r="O869" s="186"/>
      <c r="P869" s="103"/>
      <c r="Q869" s="84" t="str">
        <f t="shared" si="355"/>
        <v/>
      </c>
      <c r="R869" s="159"/>
      <c r="S869" s="28" t="str" cm="1">
        <f t="array" aca="1" ref="S869" ca="1">IF(INDIRECT("A"&amp;114+$U869)&lt;&gt;"",114+$U869,"")</f>
        <v/>
      </c>
      <c r="T869" s="28" t="str">
        <f t="shared" ca="1" si="356"/>
        <v>$B</v>
      </c>
      <c r="U869" s="29">
        <f t="shared" si="362"/>
        <v>744</v>
      </c>
      <c r="V869" s="29">
        <v>62.916666666671603</v>
      </c>
      <c r="W869" s="29">
        <f t="shared" si="367"/>
        <v>62</v>
      </c>
      <c r="X869" s="41" t="str" cm="1">
        <f t="array" aca="1" ref="X869" ca="1">IFERROR(INDEX('PC&amp;PD'!$A$1:$AP$15,ROW('PC&amp;PD'!$A$15),MATCH(INDIRECT(T869),'PC&amp;PD'!$A$1:$AP$1,0)),"")</f>
        <v/>
      </c>
      <c r="Z869" s="155"/>
      <c r="AA869" s="13" t="str">
        <f t="shared" si="352"/>
        <v/>
      </c>
      <c r="AB869" s="155"/>
      <c r="AC869" s="13" t="str">
        <f t="shared" ca="1" si="357"/>
        <v>$AB</v>
      </c>
      <c r="AD869" s="13" t="str" cm="1">
        <f t="array" aca="1" ref="AD869" ca="1">IFERROR(IF((LEFT(INDIRECT("$F"&amp;$S869),4))="GOTS",IF($G869="Organic","GOTS_Organic_raw",(IF($G869="Responsible","GOTS_Responsible",(IF($G869="No Attribute (Conventional)","GOTS_conventional",(IF($G869="Recycled Pre/Post-Consumer","GOTS_pre_post",(IF($G869="In-Conversion","GOTS_in_conversion",(IF($G869="Sustainably Sourced","Sustainably_sourced",""))))))))))),IF($G869="Organic","Organic",(IF($G869="Responsible","Responsible",(IF($G869="No Attribute (Conventional)","No_Attribute_Conventional",(IF($G869="Recycled Pre/Post-Consumer","Recycled_Pre_Post_Consumer",(IF($G869="In-Conversion","In_Conversion",(IF($G869="Recycled Pre-Consumer","Recycled_Pre_Consumer",(IF($G869="Recycled Post-Consumer","Recycled_Post_Consumer",(IF($G869="Sustainably Sourced","Sustainably_sourced","")))))))))))))))),"")</f>
        <v/>
      </c>
      <c r="AE869" s="13" t="e" cm="1">
        <f t="array" aca="1" ref="AE869" ca="1">IF(INDIRECT("$F"&amp;$S869)="","",IF(LEFT(INDIRECT("$F"&amp;$S869),3)="GRS","GRS_RCS_RM",IF((LEFT(INDIRECT("$F"&amp;$S869),3))="RCS","GRS_RCS_RM",IF(INDIRECT("$F"&amp;$S869)="OCS (No Label)","OCS_Conversion_RM",IF(LEFT(INDIRECT("$F"&amp;$S869),3)="OCS","OCS_RM",IF(RIGHT(INDIRECT("$F"&amp;$S869),10)="conversion","GOTS_RM_conversion",IF((LEFT(INDIRECT("$F"&amp;$S869),4))="GOTS","GOTS_RM","Responsible_RM")))))))</f>
        <v>#REF!</v>
      </c>
      <c r="AF869" s="13" t="str" cm="1">
        <f t="array" aca="1" ref="AF869" ca="1">IF($S869="","",INDIRECT("$Z"&amp;$S869))</f>
        <v/>
      </c>
      <c r="AG869" s="155"/>
      <c r="AH869" s="13" t="str" cm="1">
        <f t="array" aca="1" ref="AH869" ca="1">IFERROR(INDIRECT("$ag"&amp;S869),"")</f>
        <v/>
      </c>
      <c r="AI869" s="13" t="e" cm="1">
        <f t="array" aca="1" ref="AI869" ca="1">INDIRECT("O"&amp;S868)</f>
        <v>#REF!</v>
      </c>
      <c r="AJ869" s="13" t="str">
        <f>IF($I869="","",INDEX('Raw Material'!$A$1:$J$75,MATCH(I869,'Raw Material'!$A$1:$A$75,0),(MATCH(G869,'Raw Material'!$A$1:$J$1,0))))</f>
        <v/>
      </c>
      <c r="AK869" s="13" t="str">
        <f t="shared" si="353"/>
        <v>YANLIŞRM</v>
      </c>
      <c r="AL869" s="153" t="str">
        <f t="shared" si="354"/>
        <v/>
      </c>
    </row>
    <row r="870" spans="1:38" ht="16.5" customHeight="1">
      <c r="A870" s="160" t="str">
        <f>IF(B870="","",COUNTA($B$114:$B870))</f>
        <v/>
      </c>
      <c r="B870" s="164"/>
      <c r="C870" s="165"/>
      <c r="D870" s="183"/>
      <c r="E870" s="183"/>
      <c r="F870" s="172"/>
      <c r="G870" s="212"/>
      <c r="H870" s="206"/>
      <c r="I870" s="206"/>
      <c r="J870" s="206"/>
      <c r="K870" s="31"/>
      <c r="L870" s="177" t="str">
        <f t="shared" ref="L870" si="376">IF(R870="","",LEFT(R870,LEN(R870)-2))</f>
        <v/>
      </c>
      <c r="M870" s="177"/>
      <c r="N870" s="80"/>
      <c r="O870" s="184"/>
      <c r="P870" s="103"/>
      <c r="Q870" s="84" t="str">
        <f t="shared" si="355"/>
        <v/>
      </c>
      <c r="R870" s="159" t="str">
        <f t="shared" ref="R870" si="377">CONCATENATE($Q870,Q871,Q872,Q873,Q874,Q875,$Q876,$Q877,$Q878,$Q879,Q880,Q881)</f>
        <v/>
      </c>
      <c r="S870" s="28" t="str" cm="1">
        <f t="array" aca="1" ref="S870" ca="1">IF(INDIRECT("A"&amp;114+$U870)&lt;&gt;"",114+$U870,"")</f>
        <v/>
      </c>
      <c r="T870" s="28" t="str">
        <f t="shared" ca="1" si="356"/>
        <v>$B</v>
      </c>
      <c r="U870" s="29">
        <f t="shared" si="362"/>
        <v>756</v>
      </c>
      <c r="V870" s="29">
        <v>63.000000000004903</v>
      </c>
      <c r="W870" s="29">
        <f t="shared" si="367"/>
        <v>63</v>
      </c>
      <c r="X870" s="41" t="str" cm="1">
        <f t="array" aca="1" ref="X870" ca="1">IFERROR(INDEX('PC&amp;PD'!$A$1:$AP$15,ROW('PC&amp;PD'!$A$15),MATCH(INDIRECT(T870),'PC&amp;PD'!$A$1:$AP$1,0)),"")</f>
        <v/>
      </c>
      <c r="Z870" s="155" t="str">
        <f t="shared" ref="Z870" si="378">IFERROR(IF($F870="OCS 100","OCS (OCS 100)",IF($F870="OCS Blended","OCS (OCS Blended)",IF($F870="OCS (No Label)","OCS (No Label)",IF($F870="RCS 100","RCS (RCS 100)",IF($F870="RCS Blended","RCS (RCS Blended)",IF($F870="GRS","GRS (GRS)",IF($F870="GRS (No Label)", "GRS (No Label)",IF($F870="RDS","RDS (RDS)",IF($F870="RWS","RWS (RWS)",IF($F870="RAS","RAS (RAS)",IF($F870="RMS","RMS (RMS)",IF($F870="GOTS Organic","GOTS (Organic)",IF($F870="GOTS Made with organic","GOTS (Made with Organic)",IF($F870="GOTS Organic - in conversion","GOTS (Organic - In Conversion)",IF($F870="GOTS Made with organic - in conversion","GOTS (Made with Organic - In Conversion)",""))))))))))))))),"")</f>
        <v/>
      </c>
      <c r="AA870" s="13" t="str">
        <f t="shared" si="352"/>
        <v/>
      </c>
      <c r="AB870" s="155" t="str">
        <f t="shared" ref="AB870" si="379">IFERROR(IF($F870="OCS 100", "OCS_100",IF($F870="OCS Blended", "OCS_Blended",IF($F870="OCS (No Label)", "OCS_No_Label",IF($F870="RCS 100", "RCS_100",IF($F870="RCS Blended","RCS_Blended",IF($F870="GRS","GRS",IF($F870="GRS (No Label)", "GRS_No_Label",IF($F870="RDS","RDS",IF($F870="RWS","RWS",IF($F870="RMS","RMS",IF($F870="GOTS Organic","GOTS_Organic",IF($F870="GOTS Made with organic","GOTS_Made_with_organic",IF($F870="GOTS Organic - in conversion","GOTS_Organic_in_Conversion",IF($F870="GOTS Made with organic - in conversion","GOTS_Made_with_Organic_in_Conversion",IF($F870="RAS","RAS",""))))))))))))))),"")</f>
        <v/>
      </c>
      <c r="AC870" s="13" t="str">
        <f t="shared" ca="1" si="357"/>
        <v>$AB</v>
      </c>
      <c r="AD870" s="13" t="str" cm="1">
        <f t="array" aca="1" ref="AD870" ca="1">IFERROR(IF((LEFT(INDIRECT("$F"&amp;$S870),4))="GOTS",IF($G870="Organic","GOTS_Organic_raw",(IF($G870="Responsible","GOTS_Responsible",(IF($G870="No Attribute (Conventional)","GOTS_conventional",(IF($G870="Recycled Pre/Post-Consumer","GOTS_pre_post",(IF($G870="In-Conversion","GOTS_in_conversion",(IF($G870="Sustainably Sourced","Sustainably_sourced",""))))))))))),IF($G870="Organic","Organic",(IF($G870="Responsible","Responsible",(IF($G870="No Attribute (Conventional)","No_Attribute_Conventional",(IF($G870="Recycled Pre/Post-Consumer","Recycled_Pre_Post_Consumer",(IF($G870="In-Conversion","In_Conversion",(IF($G870="Recycled Pre-Consumer","Recycled_Pre_Consumer",(IF($G870="Recycled Post-Consumer","Recycled_Post_Consumer",(IF($G870="Sustainably Sourced","Sustainably_sourced","")))))))))))))))),"")</f>
        <v/>
      </c>
      <c r="AE870" s="13" t="e" cm="1">
        <f t="array" aca="1" ref="AE870" ca="1">IF(INDIRECT("$F"&amp;$S870)="","",IF(LEFT(INDIRECT("$F"&amp;$S870),3)="GRS","GRS_RCS_RM",IF((LEFT(INDIRECT("$F"&amp;$S870),3))="RCS","GRS_RCS_RM",IF(INDIRECT("$F"&amp;$S870)="OCS (No Label)","OCS_Conversion_RM",IF(LEFT(INDIRECT("$F"&amp;$S870),3)="OCS","OCS_RM",IF(RIGHT(INDIRECT("$F"&amp;$S870),10)="conversion","GOTS_RM_conversion",IF((LEFT(INDIRECT("$F"&amp;$S870),4))="GOTS","GOTS_RM","Responsible_RM")))))))</f>
        <v>#REF!</v>
      </c>
      <c r="AF870" s="13" t="str" cm="1">
        <f t="array" aca="1" ref="AF870" ca="1">IF($S870="","",INDIRECT("$Z"&amp;$S870))</f>
        <v/>
      </c>
      <c r="AG870" s="155" t="str">
        <f t="shared" ref="AG870:AG930" si="380">IF(AND(Y870="",Y871="",Y872="",Y873="",Y874="",Y875="",Y876="",Y877="",Y878="",Y879="",Y880="",Y881=""),"",CONCATENATE(Y870&amp;", "&amp;Y871&amp;", "&amp;Y872&amp;", "&amp;Y873&amp;", "&amp;Y874&amp;", "&amp;Y875&amp;", "&amp;Y876&amp;", "&amp;Y877&amp;", "&amp;Y878&amp;", "&amp;Y879&amp;", "&amp;Y880&amp;", "&amp;Y881))</f>
        <v/>
      </c>
      <c r="AH870" s="13" t="str" cm="1">
        <f t="array" aca="1" ref="AH870" ca="1">IFERROR(INDIRECT("$ag"&amp;S870),"")</f>
        <v/>
      </c>
      <c r="AI870" s="13" t="e" cm="1">
        <f t="array" aca="1" ref="AI870" ca="1">INDIRECT("O"&amp;S869)</f>
        <v>#REF!</v>
      </c>
      <c r="AJ870" s="13" t="str">
        <f>IF($I870="","",INDEX('Raw Material'!$A$1:$J$75,MATCH(I870,'Raw Material'!$A$1:$A$75,0),(MATCH(G870,'Raw Material'!$A$1:$J$1,0))))</f>
        <v/>
      </c>
      <c r="AK870" s="13" t="str">
        <f t="shared" si="353"/>
        <v>YANLIŞRM</v>
      </c>
      <c r="AL870" s="153" t="str">
        <f t="shared" si="354"/>
        <v/>
      </c>
    </row>
    <row r="871" spans="1:38" ht="16.5" customHeight="1">
      <c r="A871" s="161"/>
      <c r="B871" s="166"/>
      <c r="C871" s="167"/>
      <c r="D871" s="156"/>
      <c r="E871" s="156"/>
      <c r="F871" s="173"/>
      <c r="G871" s="181"/>
      <c r="H871" s="182"/>
      <c r="I871" s="182"/>
      <c r="J871" s="182"/>
      <c r="K871" s="32"/>
      <c r="L871" s="178"/>
      <c r="M871" s="178"/>
      <c r="N871" s="81"/>
      <c r="O871" s="185"/>
      <c r="P871" s="103"/>
      <c r="Q871" s="84" t="str">
        <f t="shared" si="355"/>
        <v/>
      </c>
      <c r="R871" s="159"/>
      <c r="S871" s="28" t="str" cm="1">
        <f t="array" aca="1" ref="S871" ca="1">IF(INDIRECT("A"&amp;114+$U871)&lt;&gt;"",114+$U871,"")</f>
        <v/>
      </c>
      <c r="T871" s="28" t="str">
        <f t="shared" ca="1" si="356"/>
        <v>$B</v>
      </c>
      <c r="U871" s="29">
        <f t="shared" si="362"/>
        <v>756</v>
      </c>
      <c r="V871" s="29">
        <v>63.083333333338203</v>
      </c>
      <c r="W871" s="29">
        <f t="shared" si="367"/>
        <v>63</v>
      </c>
      <c r="X871" s="41" t="str" cm="1">
        <f t="array" aca="1" ref="X871" ca="1">IFERROR(INDEX('PC&amp;PD'!$A$1:$AP$15,ROW('PC&amp;PD'!$A$15),MATCH(INDIRECT(T871),'PC&amp;PD'!$A$1:$AP$1,0)),"")</f>
        <v/>
      </c>
      <c r="Z871" s="155"/>
      <c r="AA871" s="13" t="str">
        <f t="shared" si="352"/>
        <v/>
      </c>
      <c r="AB871" s="155"/>
      <c r="AC871" s="13" t="str">
        <f t="shared" ca="1" si="357"/>
        <v>$AB</v>
      </c>
      <c r="AD871" s="13" t="str" cm="1">
        <f t="array" aca="1" ref="AD871" ca="1">IFERROR(IF((LEFT(INDIRECT("$F"&amp;$S871),4))="GOTS",IF($G871="Organic","GOTS_Organic_raw",(IF($G871="Responsible","GOTS_Responsible",(IF($G871="No Attribute (Conventional)","GOTS_conventional",(IF($G871="Recycled Pre/Post-Consumer","GOTS_pre_post",(IF($G871="In-Conversion","GOTS_in_conversion",(IF($G871="Sustainably Sourced","Sustainably_sourced",""))))))))))),IF($G871="Organic","Organic",(IF($G871="Responsible","Responsible",(IF($G871="No Attribute (Conventional)","No_Attribute_Conventional",(IF($G871="Recycled Pre/Post-Consumer","Recycled_Pre_Post_Consumer",(IF($G871="In-Conversion","In_Conversion",(IF($G871="Recycled Pre-Consumer","Recycled_Pre_Consumer",(IF($G871="Recycled Post-Consumer","Recycled_Post_Consumer",(IF($G871="Sustainably Sourced","Sustainably_sourced","")))))))))))))))),"")</f>
        <v/>
      </c>
      <c r="AE871" s="13" t="e" cm="1">
        <f t="array" aca="1" ref="AE871" ca="1">IF(INDIRECT("$F"&amp;$S871)="","",IF(LEFT(INDIRECT("$F"&amp;$S871),3)="GRS","GRS_RCS_RM",IF((LEFT(INDIRECT("$F"&amp;$S871),3))="RCS","GRS_RCS_RM",IF(INDIRECT("$F"&amp;$S871)="OCS (No Label)","OCS_Conversion_RM",IF(LEFT(INDIRECT("$F"&amp;$S871),3)="OCS","OCS_RM",IF(RIGHT(INDIRECT("$F"&amp;$S871),10)="conversion","GOTS_RM_conversion",IF((LEFT(INDIRECT("$F"&amp;$S871),4))="GOTS","GOTS_RM","Responsible_RM")))))))</f>
        <v>#REF!</v>
      </c>
      <c r="AF871" s="13" t="str" cm="1">
        <f t="array" aca="1" ref="AF871" ca="1">IF($S871="","",INDIRECT("$Z"&amp;$S871))</f>
        <v/>
      </c>
      <c r="AG871" s="155"/>
      <c r="AH871" s="13" t="str" cm="1">
        <f t="array" aca="1" ref="AH871" ca="1">IFERROR(INDIRECT("$ag"&amp;S871),"")</f>
        <v/>
      </c>
      <c r="AI871" s="13" t="e" cm="1">
        <f t="array" aca="1" ref="AI871" ca="1">INDIRECT("O"&amp;S870)</f>
        <v>#REF!</v>
      </c>
      <c r="AJ871" s="13" t="str">
        <f>IF($I871="","",INDEX('Raw Material'!$A$1:$J$75,MATCH(I871,'Raw Material'!$A$1:$A$75,0),(MATCH(G871,'Raw Material'!$A$1:$J$1,0))))</f>
        <v/>
      </c>
      <c r="AK871" s="13" t="str">
        <f t="shared" si="353"/>
        <v>YANLIŞRM</v>
      </c>
      <c r="AL871" s="153" t="str">
        <f t="shared" si="354"/>
        <v/>
      </c>
    </row>
    <row r="872" spans="1:38" ht="16.5" customHeight="1">
      <c r="A872" s="161"/>
      <c r="B872" s="166"/>
      <c r="C872" s="167"/>
      <c r="D872" s="156"/>
      <c r="E872" s="156"/>
      <c r="F872" s="173"/>
      <c r="G872" s="181"/>
      <c r="H872" s="182"/>
      <c r="I872" s="182"/>
      <c r="J872" s="182"/>
      <c r="K872" s="32"/>
      <c r="L872" s="178"/>
      <c r="M872" s="178"/>
      <c r="N872" s="81"/>
      <c r="O872" s="185"/>
      <c r="P872" s="103"/>
      <c r="Q872" s="84" t="str">
        <f t="shared" si="355"/>
        <v/>
      </c>
      <c r="R872" s="159"/>
      <c r="S872" s="28" t="str" cm="1">
        <f t="array" aca="1" ref="S872" ca="1">IF(INDIRECT("A"&amp;114+$U872)&lt;&gt;"",114+$U872,"")</f>
        <v/>
      </c>
      <c r="T872" s="28" t="str">
        <f t="shared" ca="1" si="356"/>
        <v>$B</v>
      </c>
      <c r="U872" s="29">
        <f t="shared" si="362"/>
        <v>756</v>
      </c>
      <c r="V872" s="29">
        <v>63.166666666671603</v>
      </c>
      <c r="W872" s="29">
        <f t="shared" si="367"/>
        <v>63</v>
      </c>
      <c r="X872" s="41" t="str" cm="1">
        <f t="array" aca="1" ref="X872" ca="1">IFERROR(INDEX('PC&amp;PD'!$A$1:$AP$15,ROW('PC&amp;PD'!$A$15),MATCH(INDIRECT(T872),'PC&amp;PD'!$A$1:$AP$1,0)),"")</f>
        <v/>
      </c>
      <c r="Z872" s="155"/>
      <c r="AA872" s="13" t="str">
        <f t="shared" si="352"/>
        <v/>
      </c>
      <c r="AB872" s="155"/>
      <c r="AC872" s="13" t="str">
        <f t="shared" ca="1" si="357"/>
        <v>$AB</v>
      </c>
      <c r="AD872" s="13" t="str" cm="1">
        <f t="array" aca="1" ref="AD872" ca="1">IFERROR(IF((LEFT(INDIRECT("$F"&amp;$S872),4))="GOTS",IF($G872="Organic","GOTS_Organic_raw",(IF($G872="Responsible","GOTS_Responsible",(IF($G872="No Attribute (Conventional)","GOTS_conventional",(IF($G872="Recycled Pre/Post-Consumer","GOTS_pre_post",(IF($G872="In-Conversion","GOTS_in_conversion",(IF($G872="Sustainably Sourced","Sustainably_sourced",""))))))))))),IF($G872="Organic","Organic",(IF($G872="Responsible","Responsible",(IF($G872="No Attribute (Conventional)","No_Attribute_Conventional",(IF($G872="Recycled Pre/Post-Consumer","Recycled_Pre_Post_Consumer",(IF($G872="In-Conversion","In_Conversion",(IF($G872="Recycled Pre-Consumer","Recycled_Pre_Consumer",(IF($G872="Recycled Post-Consumer","Recycled_Post_Consumer",(IF($G872="Sustainably Sourced","Sustainably_sourced","")))))))))))))))),"")</f>
        <v/>
      </c>
      <c r="AE872" s="13" t="e" cm="1">
        <f t="array" aca="1" ref="AE872" ca="1">IF(INDIRECT("$F"&amp;$S872)="","",IF(LEFT(INDIRECT("$F"&amp;$S872),3)="GRS","GRS_RCS_RM",IF((LEFT(INDIRECT("$F"&amp;$S872),3))="RCS","GRS_RCS_RM",IF(INDIRECT("$F"&amp;$S872)="OCS (No Label)","OCS_Conversion_RM",IF(LEFT(INDIRECT("$F"&amp;$S872),3)="OCS","OCS_RM",IF(RIGHT(INDIRECT("$F"&amp;$S872),10)="conversion","GOTS_RM_conversion",IF((LEFT(INDIRECT("$F"&amp;$S872),4))="GOTS","GOTS_RM","Responsible_RM")))))))</f>
        <v>#REF!</v>
      </c>
      <c r="AF872" s="13" t="str" cm="1">
        <f t="array" aca="1" ref="AF872" ca="1">IF($S872="","",INDIRECT("$Z"&amp;$S872))</f>
        <v/>
      </c>
      <c r="AG872" s="155"/>
      <c r="AH872" s="13" t="str" cm="1">
        <f t="array" aca="1" ref="AH872" ca="1">IFERROR(INDIRECT("$ag"&amp;S872),"")</f>
        <v/>
      </c>
      <c r="AI872" s="13" t="e" cm="1">
        <f t="array" aca="1" ref="AI872" ca="1">INDIRECT("O"&amp;S871)</f>
        <v>#REF!</v>
      </c>
      <c r="AJ872" s="13" t="str">
        <f>IF($I872="","",INDEX('Raw Material'!$A$1:$J$75,MATCH(I872,'Raw Material'!$A$1:$A$75,0),(MATCH(G872,'Raw Material'!$A$1:$J$1,0))))</f>
        <v/>
      </c>
      <c r="AK872" s="13" t="str">
        <f t="shared" si="353"/>
        <v>YANLIŞRM</v>
      </c>
      <c r="AL872" s="153" t="str">
        <f t="shared" si="354"/>
        <v/>
      </c>
    </row>
    <row r="873" spans="1:38" ht="16.5" customHeight="1">
      <c r="A873" s="161"/>
      <c r="B873" s="166"/>
      <c r="C873" s="167"/>
      <c r="D873" s="156"/>
      <c r="E873" s="156"/>
      <c r="F873" s="174"/>
      <c r="G873" s="181"/>
      <c r="H873" s="182"/>
      <c r="I873" s="182"/>
      <c r="J873" s="182"/>
      <c r="K873" s="32"/>
      <c r="L873" s="178"/>
      <c r="M873" s="178"/>
      <c r="N873" s="81"/>
      <c r="O873" s="185"/>
      <c r="P873" s="103"/>
      <c r="Q873" s="84" t="str">
        <f t="shared" si="355"/>
        <v/>
      </c>
      <c r="R873" s="159"/>
      <c r="S873" s="28" t="str" cm="1">
        <f t="array" aca="1" ref="S873" ca="1">IF(INDIRECT("A"&amp;114+$U873)&lt;&gt;"",114+$U873,"")</f>
        <v/>
      </c>
      <c r="T873" s="28" t="str">
        <f t="shared" ca="1" si="356"/>
        <v>$B</v>
      </c>
      <c r="U873" s="29">
        <f t="shared" si="362"/>
        <v>756</v>
      </c>
      <c r="V873" s="29">
        <v>63.250000000004903</v>
      </c>
      <c r="W873" s="29">
        <f t="shared" si="367"/>
        <v>63</v>
      </c>
      <c r="X873" s="41" t="str" cm="1">
        <f t="array" aca="1" ref="X873" ca="1">IFERROR(INDEX('PC&amp;PD'!$A$1:$AP$15,ROW('PC&amp;PD'!$A$15),MATCH(INDIRECT(T873),'PC&amp;PD'!$A$1:$AP$1,0)),"")</f>
        <v/>
      </c>
      <c r="Z873" s="155"/>
      <c r="AA873" s="13" t="str">
        <f t="shared" si="352"/>
        <v/>
      </c>
      <c r="AB873" s="155"/>
      <c r="AC873" s="13" t="str">
        <f t="shared" ca="1" si="357"/>
        <v>$AB</v>
      </c>
      <c r="AD873" s="13" t="str" cm="1">
        <f t="array" aca="1" ref="AD873" ca="1">IFERROR(IF((LEFT(INDIRECT("$F"&amp;$S873),4))="GOTS",IF($G873="Organic","GOTS_Organic_raw",(IF($G873="Responsible","GOTS_Responsible",(IF($G873="No Attribute (Conventional)","GOTS_conventional",(IF($G873="Recycled Pre/Post-Consumer","GOTS_pre_post",(IF($G873="In-Conversion","GOTS_in_conversion",(IF($G873="Sustainably Sourced","Sustainably_sourced",""))))))))))),IF($G873="Organic","Organic",(IF($G873="Responsible","Responsible",(IF($G873="No Attribute (Conventional)","No_Attribute_Conventional",(IF($G873="Recycled Pre/Post-Consumer","Recycled_Pre_Post_Consumer",(IF($G873="In-Conversion","In_Conversion",(IF($G873="Recycled Pre-Consumer","Recycled_Pre_Consumer",(IF($G873="Recycled Post-Consumer","Recycled_Post_Consumer",(IF($G873="Sustainably Sourced","Sustainably_sourced","")))))))))))))))),"")</f>
        <v/>
      </c>
      <c r="AE873" s="13" t="e" cm="1">
        <f t="array" aca="1" ref="AE873" ca="1">IF(INDIRECT("$F"&amp;$S873)="","",IF(LEFT(INDIRECT("$F"&amp;$S873),3)="GRS","GRS_RCS_RM",IF((LEFT(INDIRECT("$F"&amp;$S873),3))="RCS","GRS_RCS_RM",IF(INDIRECT("$F"&amp;$S873)="OCS (No Label)","OCS_Conversion_RM",IF(LEFT(INDIRECT("$F"&amp;$S873),3)="OCS","OCS_RM",IF(RIGHT(INDIRECT("$F"&amp;$S873),10)="conversion","GOTS_RM_conversion",IF((LEFT(INDIRECT("$F"&amp;$S873),4))="GOTS","GOTS_RM","Responsible_RM")))))))</f>
        <v>#REF!</v>
      </c>
      <c r="AF873" s="13" t="str" cm="1">
        <f t="array" aca="1" ref="AF873" ca="1">IF($S873="","",INDIRECT("$Z"&amp;$S873))</f>
        <v/>
      </c>
      <c r="AG873" s="155"/>
      <c r="AH873" s="13" t="str" cm="1">
        <f t="array" aca="1" ref="AH873" ca="1">IFERROR(INDIRECT("$ag"&amp;S873),"")</f>
        <v/>
      </c>
      <c r="AI873" s="13" t="e" cm="1">
        <f t="array" aca="1" ref="AI873" ca="1">INDIRECT("O"&amp;S872)</f>
        <v>#REF!</v>
      </c>
      <c r="AJ873" s="13" t="str">
        <f>IF($I873="","",INDEX('Raw Material'!$A$1:$J$75,MATCH(I873,'Raw Material'!$A$1:$A$75,0),(MATCH(G873,'Raw Material'!$A$1:$J$1,0))))</f>
        <v/>
      </c>
      <c r="AK873" s="13" t="str">
        <f t="shared" si="353"/>
        <v>YANLIŞRM</v>
      </c>
      <c r="AL873" s="153" t="str">
        <f t="shared" si="354"/>
        <v/>
      </c>
    </row>
    <row r="874" spans="1:38" ht="16.5" customHeight="1">
      <c r="A874" s="161"/>
      <c r="B874" s="166"/>
      <c r="C874" s="167"/>
      <c r="D874" s="156"/>
      <c r="E874" s="156"/>
      <c r="F874" s="174"/>
      <c r="G874" s="181"/>
      <c r="H874" s="182"/>
      <c r="I874" s="182"/>
      <c r="J874" s="182"/>
      <c r="K874" s="32"/>
      <c r="L874" s="178"/>
      <c r="M874" s="178"/>
      <c r="N874" s="81"/>
      <c r="O874" s="185"/>
      <c r="P874" s="103"/>
      <c r="Q874" s="84" t="str">
        <f t="shared" si="355"/>
        <v/>
      </c>
      <c r="R874" s="159"/>
      <c r="S874" s="28" t="str" cm="1">
        <f t="array" aca="1" ref="S874" ca="1">IF(INDIRECT("A"&amp;114+$U874)&lt;&gt;"",114+$U874,"")</f>
        <v/>
      </c>
      <c r="T874" s="28" t="str">
        <f t="shared" ca="1" si="356"/>
        <v>$B</v>
      </c>
      <c r="U874" s="29">
        <f t="shared" si="362"/>
        <v>756</v>
      </c>
      <c r="V874" s="29">
        <v>63.333333333338302</v>
      </c>
      <c r="W874" s="29">
        <f t="shared" si="367"/>
        <v>63</v>
      </c>
      <c r="X874" s="41" t="str" cm="1">
        <f t="array" aca="1" ref="X874" ca="1">IFERROR(INDEX('PC&amp;PD'!$A$1:$AP$15,ROW('PC&amp;PD'!$A$15),MATCH(INDIRECT(T874),'PC&amp;PD'!$A$1:$AP$1,0)),"")</f>
        <v/>
      </c>
      <c r="Z874" s="155"/>
      <c r="AA874" s="13" t="str">
        <f t="shared" si="352"/>
        <v/>
      </c>
      <c r="AB874" s="155"/>
      <c r="AC874" s="13" t="str">
        <f t="shared" ca="1" si="357"/>
        <v>$AB</v>
      </c>
      <c r="AD874" s="13" t="str" cm="1">
        <f t="array" aca="1" ref="AD874" ca="1">IFERROR(IF((LEFT(INDIRECT("$F"&amp;$S874),4))="GOTS",IF($G874="Organic","GOTS_Organic_raw",(IF($G874="Responsible","GOTS_Responsible",(IF($G874="No Attribute (Conventional)","GOTS_conventional",(IF($G874="Recycled Pre/Post-Consumer","GOTS_pre_post",(IF($G874="In-Conversion","GOTS_in_conversion",(IF($G874="Sustainably Sourced","Sustainably_sourced",""))))))))))),IF($G874="Organic","Organic",(IF($G874="Responsible","Responsible",(IF($G874="No Attribute (Conventional)","No_Attribute_Conventional",(IF($G874="Recycled Pre/Post-Consumer","Recycled_Pre_Post_Consumer",(IF($G874="In-Conversion","In_Conversion",(IF($G874="Recycled Pre-Consumer","Recycled_Pre_Consumer",(IF($G874="Recycled Post-Consumer","Recycled_Post_Consumer",(IF($G874="Sustainably Sourced","Sustainably_sourced","")))))))))))))))),"")</f>
        <v/>
      </c>
      <c r="AE874" s="13" t="e" cm="1">
        <f t="array" aca="1" ref="AE874" ca="1">IF(INDIRECT("$F"&amp;$S874)="","",IF(LEFT(INDIRECT("$F"&amp;$S874),3)="GRS","GRS_RCS_RM",IF((LEFT(INDIRECT("$F"&amp;$S874),3))="RCS","GRS_RCS_RM",IF(INDIRECT("$F"&amp;$S874)="OCS (No Label)","OCS_Conversion_RM",IF(LEFT(INDIRECT("$F"&amp;$S874),3)="OCS","OCS_RM",IF(RIGHT(INDIRECT("$F"&amp;$S874),10)="conversion","GOTS_RM_conversion",IF((LEFT(INDIRECT("$F"&amp;$S874),4))="GOTS","GOTS_RM","Responsible_RM")))))))</f>
        <v>#REF!</v>
      </c>
      <c r="AF874" s="13" t="str" cm="1">
        <f t="array" aca="1" ref="AF874" ca="1">IF($S874="","",INDIRECT("$Z"&amp;$S874))</f>
        <v/>
      </c>
      <c r="AG874" s="155"/>
      <c r="AH874" s="13" t="str" cm="1">
        <f t="array" aca="1" ref="AH874" ca="1">IFERROR(INDIRECT("$ag"&amp;S874),"")</f>
        <v/>
      </c>
      <c r="AI874" s="13" t="e" cm="1">
        <f t="array" aca="1" ref="AI874" ca="1">INDIRECT("O"&amp;S873)</f>
        <v>#REF!</v>
      </c>
      <c r="AJ874" s="13" t="str">
        <f>IF($I874="","",INDEX('Raw Material'!$A$1:$J$75,MATCH(I874,'Raw Material'!$A$1:$A$75,0),(MATCH(G874,'Raw Material'!$A$1:$J$1,0))))</f>
        <v/>
      </c>
      <c r="AK874" s="13" t="str">
        <f t="shared" si="353"/>
        <v>YANLIŞRM</v>
      </c>
      <c r="AL874" s="153" t="str">
        <f t="shared" si="354"/>
        <v/>
      </c>
    </row>
    <row r="875" spans="1:38" ht="16.5" customHeight="1">
      <c r="A875" s="161"/>
      <c r="B875" s="166"/>
      <c r="C875" s="167"/>
      <c r="D875" s="156"/>
      <c r="E875" s="156"/>
      <c r="F875" s="174"/>
      <c r="G875" s="181"/>
      <c r="H875" s="182"/>
      <c r="I875" s="182"/>
      <c r="J875" s="182"/>
      <c r="K875" s="32"/>
      <c r="L875" s="178"/>
      <c r="M875" s="178"/>
      <c r="N875" s="81"/>
      <c r="O875" s="185"/>
      <c r="P875" s="103"/>
      <c r="Q875" s="84" t="str">
        <f t="shared" si="355"/>
        <v/>
      </c>
      <c r="R875" s="159"/>
      <c r="S875" s="28" t="str" cm="1">
        <f t="array" aca="1" ref="S875" ca="1">IF(INDIRECT("A"&amp;114+$U875)&lt;&gt;"",114+$U875,"")</f>
        <v/>
      </c>
      <c r="T875" s="28" t="str">
        <f t="shared" ca="1" si="356"/>
        <v>$B</v>
      </c>
      <c r="U875" s="29">
        <f t="shared" si="362"/>
        <v>756</v>
      </c>
      <c r="V875" s="29">
        <v>63.416666666671603</v>
      </c>
      <c r="W875" s="29">
        <f t="shared" si="367"/>
        <v>63</v>
      </c>
      <c r="X875" s="41" t="str" cm="1">
        <f t="array" aca="1" ref="X875" ca="1">IFERROR(INDEX('PC&amp;PD'!$A$1:$AP$15,ROW('PC&amp;PD'!$A$15),MATCH(INDIRECT(T875),'PC&amp;PD'!$A$1:$AP$1,0)),"")</f>
        <v/>
      </c>
      <c r="Z875" s="155"/>
      <c r="AA875" s="13" t="str">
        <f t="shared" si="352"/>
        <v/>
      </c>
      <c r="AB875" s="155"/>
      <c r="AC875" s="13" t="str">
        <f t="shared" ca="1" si="357"/>
        <v>$AB</v>
      </c>
      <c r="AD875" s="13" t="str" cm="1">
        <f t="array" aca="1" ref="AD875" ca="1">IFERROR(IF((LEFT(INDIRECT("$F"&amp;$S875),4))="GOTS",IF($G875="Organic","GOTS_Organic_raw",(IF($G875="Responsible","GOTS_Responsible",(IF($G875="No Attribute (Conventional)","GOTS_conventional",(IF($G875="Recycled Pre/Post-Consumer","GOTS_pre_post",(IF($G875="In-Conversion","GOTS_in_conversion",(IF($G875="Sustainably Sourced","Sustainably_sourced",""))))))))))),IF($G875="Organic","Organic",(IF($G875="Responsible","Responsible",(IF($G875="No Attribute (Conventional)","No_Attribute_Conventional",(IF($G875="Recycled Pre/Post-Consumer","Recycled_Pre_Post_Consumer",(IF($G875="In-Conversion","In_Conversion",(IF($G875="Recycled Pre-Consumer","Recycled_Pre_Consumer",(IF($G875="Recycled Post-Consumer","Recycled_Post_Consumer",(IF($G875="Sustainably Sourced","Sustainably_sourced","")))))))))))))))),"")</f>
        <v/>
      </c>
      <c r="AE875" s="13" t="e" cm="1">
        <f t="array" aca="1" ref="AE875" ca="1">IF(INDIRECT("$F"&amp;$S875)="","",IF(LEFT(INDIRECT("$F"&amp;$S875),3)="GRS","GRS_RCS_RM",IF((LEFT(INDIRECT("$F"&amp;$S875),3))="RCS","GRS_RCS_RM",IF(INDIRECT("$F"&amp;$S875)="OCS (No Label)","OCS_Conversion_RM",IF(LEFT(INDIRECT("$F"&amp;$S875),3)="OCS","OCS_RM",IF(RIGHT(INDIRECT("$F"&amp;$S875),10)="conversion","GOTS_RM_conversion",IF((LEFT(INDIRECT("$F"&amp;$S875),4))="GOTS","GOTS_RM","Responsible_RM")))))))</f>
        <v>#REF!</v>
      </c>
      <c r="AF875" s="13" t="str" cm="1">
        <f t="array" aca="1" ref="AF875" ca="1">IF($S875="","",INDIRECT("$Z"&amp;$S875))</f>
        <v/>
      </c>
      <c r="AG875" s="155"/>
      <c r="AH875" s="13" t="str" cm="1">
        <f t="array" aca="1" ref="AH875" ca="1">IFERROR(INDIRECT("$ag"&amp;S875),"")</f>
        <v/>
      </c>
      <c r="AI875" s="13" t="e" cm="1">
        <f t="array" aca="1" ref="AI875" ca="1">INDIRECT("O"&amp;S874)</f>
        <v>#REF!</v>
      </c>
      <c r="AJ875" s="13" t="str">
        <f>IF($I875="","",INDEX('Raw Material'!$A$1:$J$75,MATCH(I875,'Raw Material'!$A$1:$A$75,0),(MATCH(G875,'Raw Material'!$A$1:$J$1,0))))</f>
        <v/>
      </c>
      <c r="AK875" s="13" t="str">
        <f t="shared" si="353"/>
        <v>YANLIŞRM</v>
      </c>
      <c r="AL875" s="153" t="str">
        <f t="shared" si="354"/>
        <v/>
      </c>
    </row>
    <row r="876" spans="1:38" ht="16.5" customHeight="1">
      <c r="A876" s="162"/>
      <c r="B876" s="168"/>
      <c r="C876" s="169"/>
      <c r="D876" s="156"/>
      <c r="E876" s="156"/>
      <c r="F876" s="175"/>
      <c r="G876" s="181"/>
      <c r="H876" s="182"/>
      <c r="I876" s="182"/>
      <c r="J876" s="182"/>
      <c r="K876" s="32"/>
      <c r="L876" s="179"/>
      <c r="M876" s="179"/>
      <c r="N876" s="81"/>
      <c r="O876" s="185"/>
      <c r="P876" s="103"/>
      <c r="Q876" s="84" t="str">
        <f t="shared" si="355"/>
        <v/>
      </c>
      <c r="R876" s="159"/>
      <c r="S876" s="28" t="str" cm="1">
        <f t="array" aca="1" ref="S876" ca="1">IF(INDIRECT("A"&amp;114+$U876)&lt;&gt;"",114+$U876,"")</f>
        <v/>
      </c>
      <c r="T876" s="28" t="str">
        <f t="shared" ca="1" si="356"/>
        <v>$B</v>
      </c>
      <c r="U876" s="29">
        <f t="shared" si="362"/>
        <v>756</v>
      </c>
      <c r="V876" s="29">
        <v>63.500000000004903</v>
      </c>
      <c r="W876" s="29">
        <f t="shared" si="367"/>
        <v>63</v>
      </c>
      <c r="X876" s="41" t="str" cm="1">
        <f t="array" aca="1" ref="X876" ca="1">IFERROR(INDEX('PC&amp;PD'!$A$1:$AP$15,ROW('PC&amp;PD'!$A$15),MATCH(INDIRECT(T876),'PC&amp;PD'!$A$1:$AP$1,0)),"")</f>
        <v/>
      </c>
      <c r="Z876" s="155"/>
      <c r="AA876" s="13" t="str">
        <f t="shared" si="352"/>
        <v/>
      </c>
      <c r="AB876" s="155"/>
      <c r="AC876" s="13" t="str">
        <f t="shared" ca="1" si="357"/>
        <v>$AB</v>
      </c>
      <c r="AD876" s="13" t="str" cm="1">
        <f t="array" aca="1" ref="AD876" ca="1">IFERROR(IF((LEFT(INDIRECT("$F"&amp;$S876),4))="GOTS",IF($G876="Organic","GOTS_Organic_raw",(IF($G876="Responsible","GOTS_Responsible",(IF($G876="No Attribute (Conventional)","GOTS_conventional",(IF($G876="Recycled Pre/Post-Consumer","GOTS_pre_post",(IF($G876="In-Conversion","GOTS_in_conversion",(IF($G876="Sustainably Sourced","Sustainably_sourced",""))))))))))),IF($G876="Organic","Organic",(IF($G876="Responsible","Responsible",(IF($G876="No Attribute (Conventional)","No_Attribute_Conventional",(IF($G876="Recycled Pre/Post-Consumer","Recycled_Pre_Post_Consumer",(IF($G876="In-Conversion","In_Conversion",(IF($G876="Recycled Pre-Consumer","Recycled_Pre_Consumer",(IF($G876="Recycled Post-Consumer","Recycled_Post_Consumer",(IF($G876="Sustainably Sourced","Sustainably_sourced","")))))))))))))))),"")</f>
        <v/>
      </c>
      <c r="AE876" s="13" t="e" cm="1">
        <f t="array" aca="1" ref="AE876" ca="1">IF(INDIRECT("$F"&amp;$S876)="","",IF(LEFT(INDIRECT("$F"&amp;$S876),3)="GRS","GRS_RCS_RM",IF((LEFT(INDIRECT("$F"&amp;$S876),3))="RCS","GRS_RCS_RM",IF(INDIRECT("$F"&amp;$S876)="OCS (No Label)","OCS_Conversion_RM",IF(LEFT(INDIRECT("$F"&amp;$S876),3)="OCS","OCS_RM",IF(RIGHT(INDIRECT("$F"&amp;$S876),10)="conversion","GOTS_RM_conversion",IF((LEFT(INDIRECT("$F"&amp;$S876),4))="GOTS","GOTS_RM","Responsible_RM")))))))</f>
        <v>#REF!</v>
      </c>
      <c r="AF876" s="13" t="str" cm="1">
        <f t="array" aca="1" ref="AF876" ca="1">IF($S876="","",INDIRECT("$Z"&amp;$S876))</f>
        <v/>
      </c>
      <c r="AG876" s="155"/>
      <c r="AH876" s="13" t="str" cm="1">
        <f t="array" aca="1" ref="AH876" ca="1">IFERROR(INDIRECT("$ag"&amp;S876),"")</f>
        <v/>
      </c>
      <c r="AI876" s="13" t="e" cm="1">
        <f t="array" aca="1" ref="AI876" ca="1">INDIRECT("O"&amp;S875)</f>
        <v>#REF!</v>
      </c>
      <c r="AJ876" s="13" t="str">
        <f>IF($I876="","",INDEX('Raw Material'!$A$1:$J$75,MATCH(I876,'Raw Material'!$A$1:$A$75,0),(MATCH(G876,'Raw Material'!$A$1:$J$1,0))))</f>
        <v/>
      </c>
      <c r="AK876" s="13" t="str">
        <f t="shared" si="353"/>
        <v>YANLIŞRM</v>
      </c>
      <c r="AL876" s="153" t="str">
        <f t="shared" si="354"/>
        <v/>
      </c>
    </row>
    <row r="877" spans="1:38" ht="16.5" customHeight="1">
      <c r="A877" s="162"/>
      <c r="B877" s="168"/>
      <c r="C877" s="169"/>
      <c r="D877" s="156"/>
      <c r="E877" s="156"/>
      <c r="F877" s="175"/>
      <c r="G877" s="181"/>
      <c r="H877" s="182"/>
      <c r="I877" s="182"/>
      <c r="J877" s="182"/>
      <c r="K877" s="32"/>
      <c r="L877" s="179"/>
      <c r="M877" s="179"/>
      <c r="N877" s="81"/>
      <c r="O877" s="185"/>
      <c r="P877" s="103"/>
      <c r="Q877" s="84" t="str">
        <f t="shared" si="355"/>
        <v/>
      </c>
      <c r="R877" s="159"/>
      <c r="S877" s="28" t="str" cm="1">
        <f t="array" aca="1" ref="S877" ca="1">IF(INDIRECT("A"&amp;114+$U877)&lt;&gt;"",114+$U877,"")</f>
        <v/>
      </c>
      <c r="T877" s="28" t="str">
        <f t="shared" ca="1" si="356"/>
        <v>$B</v>
      </c>
      <c r="U877" s="29">
        <f t="shared" si="362"/>
        <v>756</v>
      </c>
      <c r="V877" s="29">
        <v>63.583333333338302</v>
      </c>
      <c r="W877" s="29">
        <f t="shared" si="367"/>
        <v>63</v>
      </c>
      <c r="X877" s="41" t="str" cm="1">
        <f t="array" aca="1" ref="X877" ca="1">IFERROR(INDEX('PC&amp;PD'!$A$1:$AP$15,ROW('PC&amp;PD'!$A$15),MATCH(INDIRECT(T877),'PC&amp;PD'!$A$1:$AP$1,0)),"")</f>
        <v/>
      </c>
      <c r="Z877" s="155"/>
      <c r="AA877" s="13" t="str">
        <f t="shared" si="352"/>
        <v/>
      </c>
      <c r="AB877" s="155"/>
      <c r="AC877" s="13" t="str">
        <f t="shared" ca="1" si="357"/>
        <v>$AB</v>
      </c>
      <c r="AD877" s="13" t="str" cm="1">
        <f t="array" aca="1" ref="AD877" ca="1">IFERROR(IF((LEFT(INDIRECT("$F"&amp;$S877),4))="GOTS",IF($G877="Organic","GOTS_Organic_raw",(IF($G877="Responsible","GOTS_Responsible",(IF($G877="No Attribute (Conventional)","GOTS_conventional",(IF($G877="Recycled Pre/Post-Consumer","GOTS_pre_post",(IF($G877="In-Conversion","GOTS_in_conversion",(IF($G877="Sustainably Sourced","Sustainably_sourced",""))))))))))),IF($G877="Organic","Organic",(IF($G877="Responsible","Responsible",(IF($G877="No Attribute (Conventional)","No_Attribute_Conventional",(IF($G877="Recycled Pre/Post-Consumer","Recycled_Pre_Post_Consumer",(IF($G877="In-Conversion","In_Conversion",(IF($G877="Recycled Pre-Consumer","Recycled_Pre_Consumer",(IF($G877="Recycled Post-Consumer","Recycled_Post_Consumer",(IF($G877="Sustainably Sourced","Sustainably_sourced","")))))))))))))))),"")</f>
        <v/>
      </c>
      <c r="AE877" s="13" t="e" cm="1">
        <f t="array" aca="1" ref="AE877" ca="1">IF(INDIRECT("$F"&amp;$S877)="","",IF(LEFT(INDIRECT("$F"&amp;$S877),3)="GRS","GRS_RCS_RM",IF((LEFT(INDIRECT("$F"&amp;$S877),3))="RCS","GRS_RCS_RM",IF(INDIRECT("$F"&amp;$S877)="OCS (No Label)","OCS_Conversion_RM",IF(LEFT(INDIRECT("$F"&amp;$S877),3)="OCS","OCS_RM",IF(RIGHT(INDIRECT("$F"&amp;$S877),10)="conversion","GOTS_RM_conversion",IF((LEFT(INDIRECT("$F"&amp;$S877),4))="GOTS","GOTS_RM","Responsible_RM")))))))</f>
        <v>#REF!</v>
      </c>
      <c r="AF877" s="13" t="str" cm="1">
        <f t="array" aca="1" ref="AF877" ca="1">IF($S877="","",INDIRECT("$Z"&amp;$S877))</f>
        <v/>
      </c>
      <c r="AG877" s="155"/>
      <c r="AH877" s="13" t="str" cm="1">
        <f t="array" aca="1" ref="AH877" ca="1">IFERROR(INDIRECT("$ag"&amp;S877),"")</f>
        <v/>
      </c>
      <c r="AI877" s="13" t="e" cm="1">
        <f t="array" aca="1" ref="AI877" ca="1">INDIRECT("O"&amp;S876)</f>
        <v>#REF!</v>
      </c>
      <c r="AJ877" s="13" t="str">
        <f>IF($I877="","",INDEX('Raw Material'!$A$1:$J$75,MATCH(I877,'Raw Material'!$A$1:$A$75,0),(MATCH(G877,'Raw Material'!$A$1:$J$1,0))))</f>
        <v/>
      </c>
      <c r="AK877" s="13" t="str">
        <f t="shared" si="353"/>
        <v>YANLIŞRM</v>
      </c>
      <c r="AL877" s="153" t="str">
        <f t="shared" si="354"/>
        <v/>
      </c>
    </row>
    <row r="878" spans="1:38" ht="16.5" customHeight="1">
      <c r="A878" s="162"/>
      <c r="B878" s="168"/>
      <c r="C878" s="169"/>
      <c r="D878" s="156"/>
      <c r="E878" s="156"/>
      <c r="F878" s="175"/>
      <c r="G878" s="181"/>
      <c r="H878" s="182"/>
      <c r="I878" s="182"/>
      <c r="J878" s="182"/>
      <c r="K878" s="32"/>
      <c r="L878" s="179"/>
      <c r="M878" s="179"/>
      <c r="N878" s="81"/>
      <c r="O878" s="185"/>
      <c r="P878" s="103"/>
      <c r="Q878" s="84" t="str">
        <f t="shared" si="355"/>
        <v/>
      </c>
      <c r="R878" s="159"/>
      <c r="S878" s="28" t="str" cm="1">
        <f t="array" aca="1" ref="S878" ca="1">IF(INDIRECT("A"&amp;114+$U878)&lt;&gt;"",114+$U878,"")</f>
        <v/>
      </c>
      <c r="T878" s="28" t="str">
        <f t="shared" ca="1" si="356"/>
        <v>$B</v>
      </c>
      <c r="U878" s="29">
        <f t="shared" si="362"/>
        <v>756</v>
      </c>
      <c r="V878" s="29">
        <v>63.666666666671603</v>
      </c>
      <c r="W878" s="29">
        <f t="shared" si="367"/>
        <v>63</v>
      </c>
      <c r="X878" s="41" t="str" cm="1">
        <f t="array" aca="1" ref="X878" ca="1">IFERROR(INDEX('PC&amp;PD'!$A$1:$AP$15,ROW('PC&amp;PD'!$A$15),MATCH(INDIRECT(T878),'PC&amp;PD'!$A$1:$AP$1,0)),"")</f>
        <v/>
      </c>
      <c r="Z878" s="155"/>
      <c r="AA878" s="13" t="str">
        <f t="shared" si="352"/>
        <v/>
      </c>
      <c r="AB878" s="155"/>
      <c r="AC878" s="13" t="str">
        <f t="shared" ca="1" si="357"/>
        <v>$AB</v>
      </c>
      <c r="AD878" s="13" t="str" cm="1">
        <f t="array" aca="1" ref="AD878" ca="1">IFERROR(IF((LEFT(INDIRECT("$F"&amp;$S878),4))="GOTS",IF($G878="Organic","GOTS_Organic_raw",(IF($G878="Responsible","GOTS_Responsible",(IF($G878="No Attribute (Conventional)","GOTS_conventional",(IF($G878="Recycled Pre/Post-Consumer","GOTS_pre_post",(IF($G878="In-Conversion","GOTS_in_conversion",(IF($G878="Sustainably Sourced","Sustainably_sourced",""))))))))))),IF($G878="Organic","Organic",(IF($G878="Responsible","Responsible",(IF($G878="No Attribute (Conventional)","No_Attribute_Conventional",(IF($G878="Recycled Pre/Post-Consumer","Recycled_Pre_Post_Consumer",(IF($G878="In-Conversion","In_Conversion",(IF($G878="Recycled Pre-Consumer","Recycled_Pre_Consumer",(IF($G878="Recycled Post-Consumer","Recycled_Post_Consumer",(IF($G878="Sustainably Sourced","Sustainably_sourced","")))))))))))))))),"")</f>
        <v/>
      </c>
      <c r="AE878" s="13" t="e" cm="1">
        <f t="array" aca="1" ref="AE878" ca="1">IF(INDIRECT("$F"&amp;$S878)="","",IF(LEFT(INDIRECT("$F"&amp;$S878),3)="GRS","GRS_RCS_RM",IF((LEFT(INDIRECT("$F"&amp;$S878),3))="RCS","GRS_RCS_RM",IF(INDIRECT("$F"&amp;$S878)="OCS (No Label)","OCS_Conversion_RM",IF(LEFT(INDIRECT("$F"&amp;$S878),3)="OCS","OCS_RM",IF(RIGHT(INDIRECT("$F"&amp;$S878),10)="conversion","GOTS_RM_conversion",IF((LEFT(INDIRECT("$F"&amp;$S878),4))="GOTS","GOTS_RM","Responsible_RM")))))))</f>
        <v>#REF!</v>
      </c>
      <c r="AF878" s="13" t="str" cm="1">
        <f t="array" aca="1" ref="AF878" ca="1">IF($S878="","",INDIRECT("$Z"&amp;$S878))</f>
        <v/>
      </c>
      <c r="AG878" s="155"/>
      <c r="AH878" s="13" t="str" cm="1">
        <f t="array" aca="1" ref="AH878" ca="1">IFERROR(INDIRECT("$ag"&amp;S878),"")</f>
        <v/>
      </c>
      <c r="AI878" s="13" t="e" cm="1">
        <f t="array" aca="1" ref="AI878" ca="1">INDIRECT("O"&amp;S877)</f>
        <v>#REF!</v>
      </c>
      <c r="AJ878" s="13" t="str">
        <f>IF($I878="","",INDEX('Raw Material'!$A$1:$J$75,MATCH(I878,'Raw Material'!$A$1:$A$75,0),(MATCH(G878,'Raw Material'!$A$1:$J$1,0))))</f>
        <v/>
      </c>
      <c r="AK878" s="13" t="str">
        <f t="shared" si="353"/>
        <v>YANLIŞRM</v>
      </c>
      <c r="AL878" s="153" t="str">
        <f t="shared" si="354"/>
        <v/>
      </c>
    </row>
    <row r="879" spans="1:38" ht="16.5" customHeight="1">
      <c r="A879" s="162"/>
      <c r="B879" s="168"/>
      <c r="C879" s="169"/>
      <c r="D879" s="156"/>
      <c r="E879" s="156"/>
      <c r="F879" s="175"/>
      <c r="G879" s="181"/>
      <c r="H879" s="182"/>
      <c r="I879" s="182"/>
      <c r="J879" s="182"/>
      <c r="K879" s="32"/>
      <c r="L879" s="179"/>
      <c r="M879" s="179"/>
      <c r="N879" s="81"/>
      <c r="O879" s="185"/>
      <c r="P879" s="103"/>
      <c r="Q879" s="84" t="str">
        <f t="shared" si="355"/>
        <v/>
      </c>
      <c r="R879" s="159"/>
      <c r="S879" s="28" t="str" cm="1">
        <f t="array" aca="1" ref="S879" ca="1">IF(INDIRECT("A"&amp;114+$U879)&lt;&gt;"",114+$U879,"")</f>
        <v/>
      </c>
      <c r="T879" s="28" t="str">
        <f t="shared" ca="1" si="356"/>
        <v>$B</v>
      </c>
      <c r="U879" s="29">
        <f t="shared" si="362"/>
        <v>756</v>
      </c>
      <c r="V879" s="29">
        <v>63.750000000005002</v>
      </c>
      <c r="W879" s="29">
        <f t="shared" si="367"/>
        <v>63</v>
      </c>
      <c r="X879" s="41" t="str" cm="1">
        <f t="array" aca="1" ref="X879" ca="1">IFERROR(INDEX('PC&amp;PD'!$A$1:$AP$15,ROW('PC&amp;PD'!$A$15),MATCH(INDIRECT(T879),'PC&amp;PD'!$A$1:$AP$1,0)),"")</f>
        <v/>
      </c>
      <c r="Z879" s="155"/>
      <c r="AA879" s="13" t="str">
        <f t="shared" si="352"/>
        <v/>
      </c>
      <c r="AB879" s="155"/>
      <c r="AC879" s="13" t="str">
        <f t="shared" ca="1" si="357"/>
        <v>$AB</v>
      </c>
      <c r="AD879" s="13" t="str" cm="1">
        <f t="array" aca="1" ref="AD879" ca="1">IFERROR(IF((LEFT(INDIRECT("$F"&amp;$S879),4))="GOTS",IF($G879="Organic","GOTS_Organic_raw",(IF($G879="Responsible","GOTS_Responsible",(IF($G879="No Attribute (Conventional)","GOTS_conventional",(IF($G879="Recycled Pre/Post-Consumer","GOTS_pre_post",(IF($G879="In-Conversion","GOTS_in_conversion",(IF($G879="Sustainably Sourced","Sustainably_sourced",""))))))))))),IF($G879="Organic","Organic",(IF($G879="Responsible","Responsible",(IF($G879="No Attribute (Conventional)","No_Attribute_Conventional",(IF($G879="Recycled Pre/Post-Consumer","Recycled_Pre_Post_Consumer",(IF($G879="In-Conversion","In_Conversion",(IF($G879="Recycled Pre-Consumer","Recycled_Pre_Consumer",(IF($G879="Recycled Post-Consumer","Recycled_Post_Consumer",(IF($G879="Sustainably Sourced","Sustainably_sourced","")))))))))))))))),"")</f>
        <v/>
      </c>
      <c r="AE879" s="13" t="e" cm="1">
        <f t="array" aca="1" ref="AE879" ca="1">IF(INDIRECT("$F"&amp;$S879)="","",IF(LEFT(INDIRECT("$F"&amp;$S879),3)="GRS","GRS_RCS_RM",IF((LEFT(INDIRECT("$F"&amp;$S879),3))="RCS","GRS_RCS_RM",IF(INDIRECT("$F"&amp;$S879)="OCS (No Label)","OCS_Conversion_RM",IF(LEFT(INDIRECT("$F"&amp;$S879),3)="OCS","OCS_RM",IF(RIGHT(INDIRECT("$F"&amp;$S879),10)="conversion","GOTS_RM_conversion",IF((LEFT(INDIRECT("$F"&amp;$S879),4))="GOTS","GOTS_RM","Responsible_RM")))))))</f>
        <v>#REF!</v>
      </c>
      <c r="AF879" s="13" t="str" cm="1">
        <f t="array" aca="1" ref="AF879" ca="1">IF($S879="","",INDIRECT("$Z"&amp;$S879))</f>
        <v/>
      </c>
      <c r="AG879" s="155"/>
      <c r="AH879" s="13" t="str" cm="1">
        <f t="array" aca="1" ref="AH879" ca="1">IFERROR(INDIRECT("$ag"&amp;S879),"")</f>
        <v/>
      </c>
      <c r="AI879" s="13" t="e" cm="1">
        <f t="array" aca="1" ref="AI879" ca="1">INDIRECT("O"&amp;S878)</f>
        <v>#REF!</v>
      </c>
      <c r="AJ879" s="13" t="str">
        <f>IF($I879="","",INDEX('Raw Material'!$A$1:$J$75,MATCH(I879,'Raw Material'!$A$1:$A$75,0),(MATCH(G879,'Raw Material'!$A$1:$J$1,0))))</f>
        <v/>
      </c>
      <c r="AK879" s="13" t="str">
        <f t="shared" si="353"/>
        <v>YANLIŞRM</v>
      </c>
      <c r="AL879" s="153" t="str">
        <f t="shared" si="354"/>
        <v/>
      </c>
    </row>
    <row r="880" spans="1:38" ht="16.5" customHeight="1">
      <c r="A880" s="162"/>
      <c r="B880" s="168"/>
      <c r="C880" s="169"/>
      <c r="D880" s="156"/>
      <c r="E880" s="156"/>
      <c r="F880" s="175"/>
      <c r="G880" s="181"/>
      <c r="H880" s="182"/>
      <c r="I880" s="182"/>
      <c r="J880" s="182"/>
      <c r="K880" s="32"/>
      <c r="L880" s="179"/>
      <c r="M880" s="179"/>
      <c r="N880" s="81"/>
      <c r="O880" s="185"/>
      <c r="P880" s="103"/>
      <c r="Q880" s="84" t="str">
        <f t="shared" si="355"/>
        <v/>
      </c>
      <c r="R880" s="159"/>
      <c r="S880" s="28" t="str" cm="1">
        <f t="array" aca="1" ref="S880" ca="1">IF(INDIRECT("A"&amp;114+$U880)&lt;&gt;"",114+$U880,"")</f>
        <v/>
      </c>
      <c r="T880" s="28" t="str">
        <f t="shared" ca="1" si="356"/>
        <v>$B</v>
      </c>
      <c r="U880" s="29">
        <f t="shared" si="362"/>
        <v>756</v>
      </c>
      <c r="V880" s="29">
        <v>63.833333333338302</v>
      </c>
      <c r="W880" s="29">
        <f t="shared" si="367"/>
        <v>63</v>
      </c>
      <c r="X880" s="41" t="str" cm="1">
        <f t="array" aca="1" ref="X880" ca="1">IFERROR(INDEX('PC&amp;PD'!$A$1:$AP$15,ROW('PC&amp;PD'!$A$15),MATCH(INDIRECT(T880),'PC&amp;PD'!$A$1:$AP$1,0)),"")</f>
        <v/>
      </c>
      <c r="Z880" s="155"/>
      <c r="AA880" s="13" t="str">
        <f t="shared" si="352"/>
        <v/>
      </c>
      <c r="AB880" s="155"/>
      <c r="AC880" s="13" t="str">
        <f t="shared" ca="1" si="357"/>
        <v>$AB</v>
      </c>
      <c r="AD880" s="13" t="str" cm="1">
        <f t="array" aca="1" ref="AD880" ca="1">IFERROR(IF((LEFT(INDIRECT("$F"&amp;$S880),4))="GOTS",IF($G880="Organic","GOTS_Organic_raw",(IF($G880="Responsible","GOTS_Responsible",(IF($G880="No Attribute (Conventional)","GOTS_conventional",(IF($G880="Recycled Pre/Post-Consumer","GOTS_pre_post",(IF($G880="In-Conversion","GOTS_in_conversion",(IF($G880="Sustainably Sourced","Sustainably_sourced",""))))))))))),IF($G880="Organic","Organic",(IF($G880="Responsible","Responsible",(IF($G880="No Attribute (Conventional)","No_Attribute_Conventional",(IF($G880="Recycled Pre/Post-Consumer","Recycled_Pre_Post_Consumer",(IF($G880="In-Conversion","In_Conversion",(IF($G880="Recycled Pre-Consumer","Recycled_Pre_Consumer",(IF($G880="Recycled Post-Consumer","Recycled_Post_Consumer",(IF($G880="Sustainably Sourced","Sustainably_sourced","")))))))))))))))),"")</f>
        <v/>
      </c>
      <c r="AE880" s="13" t="e" cm="1">
        <f t="array" aca="1" ref="AE880" ca="1">IF(INDIRECT("$F"&amp;$S880)="","",IF(LEFT(INDIRECT("$F"&amp;$S880),3)="GRS","GRS_RCS_RM",IF((LEFT(INDIRECT("$F"&amp;$S880),3))="RCS","GRS_RCS_RM",IF(INDIRECT("$F"&amp;$S880)="OCS (No Label)","OCS_Conversion_RM",IF(LEFT(INDIRECT("$F"&amp;$S880),3)="OCS","OCS_RM",IF(RIGHT(INDIRECT("$F"&amp;$S880),10)="conversion","GOTS_RM_conversion",IF((LEFT(INDIRECT("$F"&amp;$S880),4))="GOTS","GOTS_RM","Responsible_RM")))))))</f>
        <v>#REF!</v>
      </c>
      <c r="AF880" s="13" t="str" cm="1">
        <f t="array" aca="1" ref="AF880" ca="1">IF($S880="","",INDIRECT("$Z"&amp;$S880))</f>
        <v/>
      </c>
      <c r="AG880" s="155"/>
      <c r="AH880" s="13" t="str" cm="1">
        <f t="array" aca="1" ref="AH880" ca="1">IFERROR(INDIRECT("$ag"&amp;S880),"")</f>
        <v/>
      </c>
      <c r="AI880" s="13" t="e" cm="1">
        <f t="array" aca="1" ref="AI880" ca="1">INDIRECT("O"&amp;S879)</f>
        <v>#REF!</v>
      </c>
      <c r="AJ880" s="13" t="str">
        <f>IF($I880="","",INDEX('Raw Material'!$A$1:$J$75,MATCH(I880,'Raw Material'!$A$1:$A$75,0),(MATCH(G880,'Raw Material'!$A$1:$J$1,0))))</f>
        <v/>
      </c>
      <c r="AK880" s="13" t="str">
        <f t="shared" si="353"/>
        <v>YANLIŞRM</v>
      </c>
      <c r="AL880" s="153" t="str">
        <f t="shared" si="354"/>
        <v/>
      </c>
    </row>
    <row r="881" spans="1:38" ht="16.5" customHeight="1" thickBot="1">
      <c r="A881" s="163"/>
      <c r="B881" s="170"/>
      <c r="C881" s="171"/>
      <c r="D881" s="156"/>
      <c r="E881" s="156"/>
      <c r="F881" s="176"/>
      <c r="G881" s="157"/>
      <c r="H881" s="158"/>
      <c r="I881" s="158"/>
      <c r="J881" s="158"/>
      <c r="K881" s="33"/>
      <c r="L881" s="180"/>
      <c r="M881" s="180"/>
      <c r="N881" s="82"/>
      <c r="O881" s="186"/>
      <c r="P881" s="103"/>
      <c r="Q881" s="84" t="str">
        <f t="shared" si="355"/>
        <v/>
      </c>
      <c r="R881" s="159"/>
      <c r="S881" s="28" t="str" cm="1">
        <f t="array" aca="1" ref="S881" ca="1">IF(INDIRECT("A"&amp;114+$U881)&lt;&gt;"",114+$U881,"")</f>
        <v/>
      </c>
      <c r="T881" s="28" t="str">
        <f t="shared" ca="1" si="356"/>
        <v>$B</v>
      </c>
      <c r="U881" s="29">
        <f t="shared" si="362"/>
        <v>756</v>
      </c>
      <c r="V881" s="29">
        <v>63.916666666671603</v>
      </c>
      <c r="W881" s="29">
        <f t="shared" si="367"/>
        <v>63</v>
      </c>
      <c r="X881" s="41" t="str" cm="1">
        <f t="array" aca="1" ref="X881" ca="1">IFERROR(INDEX('PC&amp;PD'!$A$1:$AP$15,ROW('PC&amp;PD'!$A$15),MATCH(INDIRECT(T881),'PC&amp;PD'!$A$1:$AP$1,0)),"")</f>
        <v/>
      </c>
      <c r="Z881" s="155"/>
      <c r="AA881" s="13" t="str">
        <f t="shared" si="352"/>
        <v/>
      </c>
      <c r="AB881" s="155"/>
      <c r="AC881" s="13" t="str">
        <f t="shared" ca="1" si="357"/>
        <v>$AB</v>
      </c>
      <c r="AD881" s="13" t="str" cm="1">
        <f t="array" aca="1" ref="AD881" ca="1">IFERROR(IF((LEFT(INDIRECT("$F"&amp;$S881),4))="GOTS",IF($G881="Organic","GOTS_Organic_raw",(IF($G881="Responsible","GOTS_Responsible",(IF($G881="No Attribute (Conventional)","GOTS_conventional",(IF($G881="Recycled Pre/Post-Consumer","GOTS_pre_post",(IF($G881="In-Conversion","GOTS_in_conversion",(IF($G881="Sustainably Sourced","Sustainably_sourced",""))))))))))),IF($G881="Organic","Organic",(IF($G881="Responsible","Responsible",(IF($G881="No Attribute (Conventional)","No_Attribute_Conventional",(IF($G881="Recycled Pre/Post-Consumer","Recycled_Pre_Post_Consumer",(IF($G881="In-Conversion","In_Conversion",(IF($G881="Recycled Pre-Consumer","Recycled_Pre_Consumer",(IF($G881="Recycled Post-Consumer","Recycled_Post_Consumer",(IF($G881="Sustainably Sourced","Sustainably_sourced","")))))))))))))))),"")</f>
        <v/>
      </c>
      <c r="AE881" s="13" t="e" cm="1">
        <f t="array" aca="1" ref="AE881" ca="1">IF(INDIRECT("$F"&amp;$S881)="","",IF(LEFT(INDIRECT("$F"&amp;$S881),3)="GRS","GRS_RCS_RM",IF((LEFT(INDIRECT("$F"&amp;$S881),3))="RCS","GRS_RCS_RM",IF(INDIRECT("$F"&amp;$S881)="OCS (No Label)","OCS_Conversion_RM",IF(LEFT(INDIRECT("$F"&amp;$S881),3)="OCS","OCS_RM",IF(RIGHT(INDIRECT("$F"&amp;$S881),10)="conversion","GOTS_RM_conversion",IF((LEFT(INDIRECT("$F"&amp;$S881),4))="GOTS","GOTS_RM","Responsible_RM")))))))</f>
        <v>#REF!</v>
      </c>
      <c r="AF881" s="13" t="str" cm="1">
        <f t="array" aca="1" ref="AF881" ca="1">IF($S881="","",INDIRECT("$Z"&amp;$S881))</f>
        <v/>
      </c>
      <c r="AG881" s="155"/>
      <c r="AH881" s="13" t="str" cm="1">
        <f t="array" aca="1" ref="AH881" ca="1">IFERROR(INDIRECT("$ag"&amp;S881),"")</f>
        <v/>
      </c>
      <c r="AI881" s="13" t="e" cm="1">
        <f t="array" aca="1" ref="AI881" ca="1">INDIRECT("O"&amp;S880)</f>
        <v>#REF!</v>
      </c>
      <c r="AJ881" s="13" t="str">
        <f>IF($I881="","",INDEX('Raw Material'!$A$1:$J$75,MATCH(I881,'Raw Material'!$A$1:$A$75,0),(MATCH(G881,'Raw Material'!$A$1:$J$1,0))))</f>
        <v/>
      </c>
      <c r="AK881" s="13" t="str">
        <f t="shared" si="353"/>
        <v>YANLIŞRM</v>
      </c>
      <c r="AL881" s="153" t="str">
        <f t="shared" si="354"/>
        <v/>
      </c>
    </row>
    <row r="882" spans="1:38" ht="16.5" customHeight="1">
      <c r="A882" s="160" t="str">
        <f>IF(B882="","",COUNTA($B$114:$B882))</f>
        <v/>
      </c>
      <c r="B882" s="164"/>
      <c r="C882" s="165"/>
      <c r="D882" s="183"/>
      <c r="E882" s="183"/>
      <c r="F882" s="172"/>
      <c r="G882" s="212"/>
      <c r="H882" s="206"/>
      <c r="I882" s="206"/>
      <c r="J882" s="206"/>
      <c r="K882" s="31"/>
      <c r="L882" s="177" t="str">
        <f t="shared" ref="L882" si="381">IF(R882="","",LEFT(R882,LEN(R882)-2))</f>
        <v/>
      </c>
      <c r="M882" s="177"/>
      <c r="N882" s="80"/>
      <c r="O882" s="184"/>
      <c r="P882" s="103"/>
      <c r="Q882" s="84" t="str">
        <f t="shared" si="355"/>
        <v/>
      </c>
      <c r="R882" s="159" t="str">
        <f t="shared" ref="R882" si="382">CONCATENATE($Q882,Q883,Q884,Q885,Q886,Q887,$Q888,$Q889,$Q890,$Q891,Q892,Q893)</f>
        <v/>
      </c>
      <c r="S882" s="28" t="str" cm="1">
        <f t="array" aca="1" ref="S882" ca="1">IF(INDIRECT("A"&amp;114+$U882)&lt;&gt;"",114+$U882,"")</f>
        <v/>
      </c>
      <c r="T882" s="28" t="str">
        <f t="shared" ca="1" si="356"/>
        <v>$B</v>
      </c>
      <c r="U882" s="29">
        <f t="shared" si="362"/>
        <v>768</v>
      </c>
      <c r="V882" s="29">
        <v>64.000000000005002</v>
      </c>
      <c r="W882" s="29">
        <f t="shared" si="367"/>
        <v>64</v>
      </c>
      <c r="X882" s="41" t="str" cm="1">
        <f t="array" aca="1" ref="X882" ca="1">IFERROR(INDEX('PC&amp;PD'!$A$1:$AP$15,ROW('PC&amp;PD'!$A$15),MATCH(INDIRECT(T882),'PC&amp;PD'!$A$1:$AP$1,0)),"")</f>
        <v/>
      </c>
      <c r="Z882" s="155" t="str">
        <f t="shared" ref="Z882" si="383">IFERROR(IF($F882="OCS 100","OCS (OCS 100)",IF($F882="OCS Blended","OCS (OCS Blended)",IF($F882="OCS (No Label)","OCS (No Label)",IF($F882="RCS 100","RCS (RCS 100)",IF($F882="RCS Blended","RCS (RCS Blended)",IF($F882="GRS","GRS (GRS)",IF($F882="GRS (No Label)", "GRS (No Label)",IF($F882="RDS","RDS (RDS)",IF($F882="RWS","RWS (RWS)",IF($F882="RAS","RAS (RAS)",IF($F882="RMS","RMS (RMS)",IF($F882="GOTS Organic","GOTS (Organic)",IF($F882="GOTS Made with organic","GOTS (Made with Organic)",IF($F882="GOTS Organic - in conversion","GOTS (Organic - In Conversion)",IF($F882="GOTS Made with organic - in conversion","GOTS (Made with Organic - In Conversion)",""))))))))))))))),"")</f>
        <v/>
      </c>
      <c r="AA882" s="13" t="str">
        <f t="shared" si="352"/>
        <v/>
      </c>
      <c r="AB882" s="155" t="str">
        <f t="shared" ref="AB882" si="384">IFERROR(IF($F882="OCS 100", "OCS_100",IF($F882="OCS Blended", "OCS_Blended",IF($F882="OCS (No Label)", "OCS_No_Label",IF($F882="RCS 100", "RCS_100",IF($F882="RCS Blended","RCS_Blended",IF($F882="GRS","GRS",IF($F882="GRS (No Label)", "GRS_No_Label",IF($F882="RDS","RDS",IF($F882="RWS","RWS",IF($F882="RMS","RMS",IF($F882="GOTS Organic","GOTS_Organic",IF($F882="GOTS Made with organic","GOTS_Made_with_organic",IF($F882="GOTS Organic - in conversion","GOTS_Organic_in_Conversion",IF($F882="GOTS Made with organic - in conversion","GOTS_Made_with_Organic_in_Conversion",IF($F882="RAS","RAS",""))))))))))))))),"")</f>
        <v/>
      </c>
      <c r="AC882" s="13" t="str">
        <f t="shared" ca="1" si="357"/>
        <v>$AB</v>
      </c>
      <c r="AD882" s="13" t="str" cm="1">
        <f t="array" aca="1" ref="AD882" ca="1">IFERROR(IF((LEFT(INDIRECT("$F"&amp;$S882),4))="GOTS",IF($G882="Organic","GOTS_Organic_raw",(IF($G882="Responsible","GOTS_Responsible",(IF($G882="No Attribute (Conventional)","GOTS_conventional",(IF($G882="Recycled Pre/Post-Consumer","GOTS_pre_post",(IF($G882="In-Conversion","GOTS_in_conversion",(IF($G882="Sustainably Sourced","Sustainably_sourced",""))))))))))),IF($G882="Organic","Organic",(IF($G882="Responsible","Responsible",(IF($G882="No Attribute (Conventional)","No_Attribute_Conventional",(IF($G882="Recycled Pre/Post-Consumer","Recycled_Pre_Post_Consumer",(IF($G882="In-Conversion","In_Conversion",(IF($G882="Recycled Pre-Consumer","Recycled_Pre_Consumer",(IF($G882="Recycled Post-Consumer","Recycled_Post_Consumer",(IF($G882="Sustainably Sourced","Sustainably_sourced","")))))))))))))))),"")</f>
        <v/>
      </c>
      <c r="AE882" s="13" t="e" cm="1">
        <f t="array" aca="1" ref="AE882" ca="1">IF(INDIRECT("$F"&amp;$S882)="","",IF(LEFT(INDIRECT("$F"&amp;$S882),3)="GRS","GRS_RCS_RM",IF((LEFT(INDIRECT("$F"&amp;$S882),3))="RCS","GRS_RCS_RM",IF(INDIRECT("$F"&amp;$S882)="OCS (No Label)","OCS_Conversion_RM",IF(LEFT(INDIRECT("$F"&amp;$S882),3)="OCS","OCS_RM",IF(RIGHT(INDIRECT("$F"&amp;$S882),10)="conversion","GOTS_RM_conversion",IF((LEFT(INDIRECT("$F"&amp;$S882),4))="GOTS","GOTS_RM","Responsible_RM")))))))</f>
        <v>#REF!</v>
      </c>
      <c r="AF882" s="13" t="str" cm="1">
        <f t="array" aca="1" ref="AF882" ca="1">IF($S882="","",INDIRECT("$Z"&amp;$S882))</f>
        <v/>
      </c>
      <c r="AG882" s="155" t="str">
        <f t="shared" si="380"/>
        <v/>
      </c>
      <c r="AH882" s="13" t="str" cm="1">
        <f t="array" aca="1" ref="AH882" ca="1">IFERROR(INDIRECT("$ag"&amp;S882),"")</f>
        <v/>
      </c>
      <c r="AI882" s="13" t="e" cm="1">
        <f t="array" aca="1" ref="AI882" ca="1">INDIRECT("O"&amp;S881)</f>
        <v>#REF!</v>
      </c>
      <c r="AJ882" s="13" t="str">
        <f>IF($I882="","",INDEX('Raw Material'!$A$1:$J$75,MATCH(I882,'Raw Material'!$A$1:$A$75,0),(MATCH(G882,'Raw Material'!$A$1:$J$1,0))))</f>
        <v/>
      </c>
      <c r="AK882" s="13" t="str">
        <f t="shared" si="353"/>
        <v>YANLIŞRM</v>
      </c>
      <c r="AL882" s="153" t="str">
        <f t="shared" si="354"/>
        <v/>
      </c>
    </row>
    <row r="883" spans="1:38" ht="16.5" customHeight="1">
      <c r="A883" s="161"/>
      <c r="B883" s="166"/>
      <c r="C883" s="167"/>
      <c r="D883" s="156"/>
      <c r="E883" s="156"/>
      <c r="F883" s="173"/>
      <c r="G883" s="181"/>
      <c r="H883" s="182"/>
      <c r="I883" s="182"/>
      <c r="J883" s="182"/>
      <c r="K883" s="32"/>
      <c r="L883" s="178"/>
      <c r="M883" s="178"/>
      <c r="N883" s="81"/>
      <c r="O883" s="185"/>
      <c r="P883" s="103"/>
      <c r="Q883" s="84" t="str">
        <f t="shared" si="355"/>
        <v/>
      </c>
      <c r="R883" s="159"/>
      <c r="S883" s="28" t="str" cm="1">
        <f t="array" aca="1" ref="S883" ca="1">IF(INDIRECT("A"&amp;114+$U883)&lt;&gt;"",114+$U883,"")</f>
        <v/>
      </c>
      <c r="T883" s="28" t="str">
        <f t="shared" ca="1" si="356"/>
        <v>$B</v>
      </c>
      <c r="U883" s="29">
        <f t="shared" si="362"/>
        <v>768</v>
      </c>
      <c r="V883" s="29">
        <v>64.083333333338302</v>
      </c>
      <c r="W883" s="29">
        <f t="shared" si="367"/>
        <v>64</v>
      </c>
      <c r="X883" s="41" t="str" cm="1">
        <f t="array" aca="1" ref="X883" ca="1">IFERROR(INDEX('PC&amp;PD'!$A$1:$AP$15,ROW('PC&amp;PD'!$A$15),MATCH(INDIRECT(T883),'PC&amp;PD'!$A$1:$AP$1,0)),"")</f>
        <v/>
      </c>
      <c r="Z883" s="155"/>
      <c r="AA883" s="13" t="str">
        <f t="shared" ref="AA883:AA946" si="385">IFERROR(IF(G883="","",IF(G883="No Attribute (Conventional)","",G883)),"")</f>
        <v/>
      </c>
      <c r="AB883" s="155"/>
      <c r="AC883" s="13" t="str">
        <f t="shared" ca="1" si="357"/>
        <v>$AB</v>
      </c>
      <c r="AD883" s="13" t="str" cm="1">
        <f t="array" aca="1" ref="AD883" ca="1">IFERROR(IF((LEFT(INDIRECT("$F"&amp;$S883),4))="GOTS",IF($G883="Organic","GOTS_Organic_raw",(IF($G883="Responsible","GOTS_Responsible",(IF($G883="No Attribute (Conventional)","GOTS_conventional",(IF($G883="Recycled Pre/Post-Consumer","GOTS_pre_post",(IF($G883="In-Conversion","GOTS_in_conversion",(IF($G883="Sustainably Sourced","Sustainably_sourced",""))))))))))),IF($G883="Organic","Organic",(IF($G883="Responsible","Responsible",(IF($G883="No Attribute (Conventional)","No_Attribute_Conventional",(IF($G883="Recycled Pre/Post-Consumer","Recycled_Pre_Post_Consumer",(IF($G883="In-Conversion","In_Conversion",(IF($G883="Recycled Pre-Consumer","Recycled_Pre_Consumer",(IF($G883="Recycled Post-Consumer","Recycled_Post_Consumer",(IF($G883="Sustainably Sourced","Sustainably_sourced","")))))))))))))))),"")</f>
        <v/>
      </c>
      <c r="AE883" s="13" t="e" cm="1">
        <f t="array" aca="1" ref="AE883" ca="1">IF(INDIRECT("$F"&amp;$S883)="","",IF(LEFT(INDIRECT("$F"&amp;$S883),3)="GRS","GRS_RCS_RM",IF((LEFT(INDIRECT("$F"&amp;$S883),3))="RCS","GRS_RCS_RM",IF(INDIRECT("$F"&amp;$S883)="OCS (No Label)","OCS_Conversion_RM",IF(LEFT(INDIRECT("$F"&amp;$S883),3)="OCS","OCS_RM",IF(RIGHT(INDIRECT("$F"&amp;$S883),10)="conversion","GOTS_RM_conversion",IF((LEFT(INDIRECT("$F"&amp;$S883),4))="GOTS","GOTS_RM","Responsible_RM")))))))</f>
        <v>#REF!</v>
      </c>
      <c r="AF883" s="13" t="str" cm="1">
        <f t="array" aca="1" ref="AF883" ca="1">IF($S883="","",INDIRECT("$Z"&amp;$S883))</f>
        <v/>
      </c>
      <c r="AG883" s="155"/>
      <c r="AH883" s="13" t="str" cm="1">
        <f t="array" aca="1" ref="AH883" ca="1">IFERROR(INDIRECT("$ag"&amp;S883),"")</f>
        <v/>
      </c>
      <c r="AI883" s="13" t="e" cm="1">
        <f t="array" aca="1" ref="AI883" ca="1">INDIRECT("O"&amp;S882)</f>
        <v>#REF!</v>
      </c>
      <c r="AJ883" s="13" t="str">
        <f>IF($I883="","",INDEX('Raw Material'!$A$1:$J$75,MATCH(I883,'Raw Material'!$A$1:$A$75,0),(MATCH(G883,'Raw Material'!$A$1:$J$1,0))))</f>
        <v/>
      </c>
      <c r="AK883" s="13" t="str">
        <f t="shared" ref="AK883:AK946" si="386">$U$17&amp;"RM"</f>
        <v>YANLIŞRM</v>
      </c>
      <c r="AL883" s="153" t="str">
        <f t="shared" ref="AL883:AL946" si="387">IF($G883="Organic","Organic",IF($G883="No Attribute (Conventional)","No_Attribute_Conventional",IF($G883="Recycled pre-consumer","Recycled_pre_consumer",IF($G883="Recycled post-consumer","Recycled_post_consumer",IF($G883="Responsible","Responsible",IF($G883="Sustainably sourced","Sustainable_sourced",IF($G883="ın-conversion","In_conversion","")))))))</f>
        <v/>
      </c>
    </row>
    <row r="884" spans="1:38" ht="16.5" customHeight="1">
      <c r="A884" s="161"/>
      <c r="B884" s="166"/>
      <c r="C884" s="167"/>
      <c r="D884" s="156"/>
      <c r="E884" s="156"/>
      <c r="F884" s="173"/>
      <c r="G884" s="181"/>
      <c r="H884" s="182"/>
      <c r="I884" s="182"/>
      <c r="J884" s="182"/>
      <c r="K884" s="32"/>
      <c r="L884" s="178"/>
      <c r="M884" s="178"/>
      <c r="N884" s="81"/>
      <c r="O884" s="185"/>
      <c r="P884" s="103"/>
      <c r="Q884" s="84" t="str">
        <f t="shared" si="355"/>
        <v/>
      </c>
      <c r="R884" s="159"/>
      <c r="S884" s="28" t="str" cm="1">
        <f t="array" aca="1" ref="S884" ca="1">IF(INDIRECT("A"&amp;114+$U884)&lt;&gt;"",114+$U884,"")</f>
        <v/>
      </c>
      <c r="T884" s="28" t="str">
        <f t="shared" ca="1" si="356"/>
        <v>$B</v>
      </c>
      <c r="U884" s="29">
        <f t="shared" si="362"/>
        <v>768</v>
      </c>
      <c r="V884" s="29">
        <v>64.166666666671702</v>
      </c>
      <c r="W884" s="29">
        <f t="shared" si="367"/>
        <v>64</v>
      </c>
      <c r="X884" s="41" t="str" cm="1">
        <f t="array" aca="1" ref="X884" ca="1">IFERROR(INDEX('PC&amp;PD'!$A$1:$AP$15,ROW('PC&amp;PD'!$A$15),MATCH(INDIRECT(T884),'PC&amp;PD'!$A$1:$AP$1,0)),"")</f>
        <v/>
      </c>
      <c r="Z884" s="155"/>
      <c r="AA884" s="13" t="str">
        <f t="shared" si="385"/>
        <v/>
      </c>
      <c r="AB884" s="155"/>
      <c r="AC884" s="13" t="str">
        <f t="shared" ca="1" si="357"/>
        <v>$AB</v>
      </c>
      <c r="AD884" s="13" t="str" cm="1">
        <f t="array" aca="1" ref="AD884" ca="1">IFERROR(IF((LEFT(INDIRECT("$F"&amp;$S884),4))="GOTS",IF($G884="Organic","GOTS_Organic_raw",(IF($G884="Responsible","GOTS_Responsible",(IF($G884="No Attribute (Conventional)","GOTS_conventional",(IF($G884="Recycled Pre/Post-Consumer","GOTS_pre_post",(IF($G884="In-Conversion","GOTS_in_conversion",(IF($G884="Sustainably Sourced","Sustainably_sourced",""))))))))))),IF($G884="Organic","Organic",(IF($G884="Responsible","Responsible",(IF($G884="No Attribute (Conventional)","No_Attribute_Conventional",(IF($G884="Recycled Pre/Post-Consumer","Recycled_Pre_Post_Consumer",(IF($G884="In-Conversion","In_Conversion",(IF($G884="Recycled Pre-Consumer","Recycled_Pre_Consumer",(IF($G884="Recycled Post-Consumer","Recycled_Post_Consumer",(IF($G884="Sustainably Sourced","Sustainably_sourced","")))))))))))))))),"")</f>
        <v/>
      </c>
      <c r="AE884" s="13" t="e" cm="1">
        <f t="array" aca="1" ref="AE884" ca="1">IF(INDIRECT("$F"&amp;$S884)="","",IF(LEFT(INDIRECT("$F"&amp;$S884),3)="GRS","GRS_RCS_RM",IF((LEFT(INDIRECT("$F"&amp;$S884),3))="RCS","GRS_RCS_RM",IF(INDIRECT("$F"&amp;$S884)="OCS (No Label)","OCS_Conversion_RM",IF(LEFT(INDIRECT("$F"&amp;$S884),3)="OCS","OCS_RM",IF(RIGHT(INDIRECT("$F"&amp;$S884),10)="conversion","GOTS_RM_conversion",IF((LEFT(INDIRECT("$F"&amp;$S884),4))="GOTS","GOTS_RM","Responsible_RM")))))))</f>
        <v>#REF!</v>
      </c>
      <c r="AF884" s="13" t="str" cm="1">
        <f t="array" aca="1" ref="AF884" ca="1">IF($S884="","",INDIRECT("$Z"&amp;$S884))</f>
        <v/>
      </c>
      <c r="AG884" s="155"/>
      <c r="AH884" s="13" t="str" cm="1">
        <f t="array" aca="1" ref="AH884" ca="1">IFERROR(INDIRECT("$ag"&amp;S884),"")</f>
        <v/>
      </c>
      <c r="AI884" s="13" t="e" cm="1">
        <f t="array" aca="1" ref="AI884" ca="1">INDIRECT("O"&amp;S883)</f>
        <v>#REF!</v>
      </c>
      <c r="AJ884" s="13" t="str">
        <f>IF($I884="","",INDEX('Raw Material'!$A$1:$J$75,MATCH(I884,'Raw Material'!$A$1:$A$75,0),(MATCH(G884,'Raw Material'!$A$1:$J$1,0))))</f>
        <v/>
      </c>
      <c r="AK884" s="13" t="str">
        <f t="shared" si="386"/>
        <v>YANLIŞRM</v>
      </c>
      <c r="AL884" s="153" t="str">
        <f t="shared" si="387"/>
        <v/>
      </c>
    </row>
    <row r="885" spans="1:38" ht="16.5" customHeight="1">
      <c r="A885" s="161"/>
      <c r="B885" s="166"/>
      <c r="C885" s="167"/>
      <c r="D885" s="156"/>
      <c r="E885" s="156"/>
      <c r="F885" s="174"/>
      <c r="G885" s="181"/>
      <c r="H885" s="182"/>
      <c r="I885" s="182"/>
      <c r="J885" s="182"/>
      <c r="K885" s="32"/>
      <c r="L885" s="178"/>
      <c r="M885" s="178"/>
      <c r="N885" s="81"/>
      <c r="O885" s="185"/>
      <c r="P885" s="103"/>
      <c r="Q885" s="84" t="str">
        <f t="shared" ref="Q885:Q948" si="388">IF(OR($G885="",$I885="",$K885="",$AJ885="–"),"",CONCATENATE($K885," ",$AA885," ",$I885," (",$AJ885,") + "))</f>
        <v/>
      </c>
      <c r="R885" s="159"/>
      <c r="S885" s="28" t="str" cm="1">
        <f t="array" aca="1" ref="S885" ca="1">IF(INDIRECT("A"&amp;114+$U885)&lt;&gt;"",114+$U885,"")</f>
        <v/>
      </c>
      <c r="T885" s="28" t="str">
        <f t="shared" ref="T885:T948" ca="1" si="389">"$B"&amp;S885</f>
        <v>$B</v>
      </c>
      <c r="U885" s="29">
        <f t="shared" si="362"/>
        <v>768</v>
      </c>
      <c r="V885" s="29">
        <v>64.250000000005002</v>
      </c>
      <c r="W885" s="29">
        <f t="shared" si="367"/>
        <v>64</v>
      </c>
      <c r="X885" s="41" t="str" cm="1">
        <f t="array" aca="1" ref="X885" ca="1">IFERROR(INDEX('PC&amp;PD'!$A$1:$AP$15,ROW('PC&amp;PD'!$A$15),MATCH(INDIRECT(T885),'PC&amp;PD'!$A$1:$AP$1,0)),"")</f>
        <v/>
      </c>
      <c r="Z885" s="155"/>
      <c r="AA885" s="13" t="str">
        <f t="shared" si="385"/>
        <v/>
      </c>
      <c r="AB885" s="155"/>
      <c r="AC885" s="13" t="str">
        <f t="shared" ref="AC885:AC948" ca="1" si="390">"$AB"&amp;S885</f>
        <v>$AB</v>
      </c>
      <c r="AD885" s="13" t="str" cm="1">
        <f t="array" aca="1" ref="AD885" ca="1">IFERROR(IF((LEFT(INDIRECT("$F"&amp;$S885),4))="GOTS",IF($G885="Organic","GOTS_Organic_raw",(IF($G885="Responsible","GOTS_Responsible",(IF($G885="No Attribute (Conventional)","GOTS_conventional",(IF($G885="Recycled Pre/Post-Consumer","GOTS_pre_post",(IF($G885="In-Conversion","GOTS_in_conversion",(IF($G885="Sustainably Sourced","Sustainably_sourced",""))))))))))),IF($G885="Organic","Organic",(IF($G885="Responsible","Responsible",(IF($G885="No Attribute (Conventional)","No_Attribute_Conventional",(IF($G885="Recycled Pre/Post-Consumer","Recycled_Pre_Post_Consumer",(IF($G885="In-Conversion","In_Conversion",(IF($G885="Recycled Pre-Consumer","Recycled_Pre_Consumer",(IF($G885="Recycled Post-Consumer","Recycled_Post_Consumer",(IF($G885="Sustainably Sourced","Sustainably_sourced","")))))))))))))))),"")</f>
        <v/>
      </c>
      <c r="AE885" s="13" t="e" cm="1">
        <f t="array" aca="1" ref="AE885" ca="1">IF(INDIRECT("$F"&amp;$S885)="","",IF(LEFT(INDIRECT("$F"&amp;$S885),3)="GRS","GRS_RCS_RM",IF((LEFT(INDIRECT("$F"&amp;$S885),3))="RCS","GRS_RCS_RM",IF(INDIRECT("$F"&amp;$S885)="OCS (No Label)","OCS_Conversion_RM",IF(LEFT(INDIRECT("$F"&amp;$S885),3)="OCS","OCS_RM",IF(RIGHT(INDIRECT("$F"&amp;$S885),10)="conversion","GOTS_RM_conversion",IF((LEFT(INDIRECT("$F"&amp;$S885),4))="GOTS","GOTS_RM","Responsible_RM")))))))</f>
        <v>#REF!</v>
      </c>
      <c r="AF885" s="13" t="str" cm="1">
        <f t="array" aca="1" ref="AF885" ca="1">IF($S885="","",INDIRECT("$Z"&amp;$S885))</f>
        <v/>
      </c>
      <c r="AG885" s="155"/>
      <c r="AH885" s="13" t="str" cm="1">
        <f t="array" aca="1" ref="AH885" ca="1">IFERROR(INDIRECT("$ag"&amp;S885),"")</f>
        <v/>
      </c>
      <c r="AI885" s="13" t="e" cm="1">
        <f t="array" aca="1" ref="AI885" ca="1">INDIRECT("O"&amp;S884)</f>
        <v>#REF!</v>
      </c>
      <c r="AJ885" s="13" t="str">
        <f>IF($I885="","",INDEX('Raw Material'!$A$1:$J$75,MATCH(I885,'Raw Material'!$A$1:$A$75,0),(MATCH(G885,'Raw Material'!$A$1:$J$1,0))))</f>
        <v/>
      </c>
      <c r="AK885" s="13" t="str">
        <f t="shared" si="386"/>
        <v>YANLIŞRM</v>
      </c>
      <c r="AL885" s="153" t="str">
        <f t="shared" si="387"/>
        <v/>
      </c>
    </row>
    <row r="886" spans="1:38" ht="16.5" customHeight="1">
      <c r="A886" s="161"/>
      <c r="B886" s="166"/>
      <c r="C886" s="167"/>
      <c r="D886" s="156"/>
      <c r="E886" s="156"/>
      <c r="F886" s="174"/>
      <c r="G886" s="181"/>
      <c r="H886" s="182"/>
      <c r="I886" s="182"/>
      <c r="J886" s="182"/>
      <c r="K886" s="32"/>
      <c r="L886" s="178"/>
      <c r="M886" s="178"/>
      <c r="N886" s="81"/>
      <c r="O886" s="185"/>
      <c r="P886" s="103"/>
      <c r="Q886" s="84" t="str">
        <f t="shared" si="388"/>
        <v/>
      </c>
      <c r="R886" s="159"/>
      <c r="S886" s="28" t="str" cm="1">
        <f t="array" aca="1" ref="S886" ca="1">IF(INDIRECT("A"&amp;114+$U886)&lt;&gt;"",114+$U886,"")</f>
        <v/>
      </c>
      <c r="T886" s="28" t="str">
        <f t="shared" ca="1" si="389"/>
        <v>$B</v>
      </c>
      <c r="U886" s="29">
        <f t="shared" si="362"/>
        <v>768</v>
      </c>
      <c r="V886" s="29">
        <v>64.333333333338302</v>
      </c>
      <c r="W886" s="29">
        <f t="shared" si="367"/>
        <v>64</v>
      </c>
      <c r="X886" s="41" t="str" cm="1">
        <f t="array" aca="1" ref="X886" ca="1">IFERROR(INDEX('PC&amp;PD'!$A$1:$AP$15,ROW('PC&amp;PD'!$A$15),MATCH(INDIRECT(T886),'PC&amp;PD'!$A$1:$AP$1,0)),"")</f>
        <v/>
      </c>
      <c r="Z886" s="155"/>
      <c r="AA886" s="13" t="str">
        <f t="shared" si="385"/>
        <v/>
      </c>
      <c r="AB886" s="155"/>
      <c r="AC886" s="13" t="str">
        <f t="shared" ca="1" si="390"/>
        <v>$AB</v>
      </c>
      <c r="AD886" s="13" t="str" cm="1">
        <f t="array" aca="1" ref="AD886" ca="1">IFERROR(IF((LEFT(INDIRECT("$F"&amp;$S886),4))="GOTS",IF($G886="Organic","GOTS_Organic_raw",(IF($G886="Responsible","GOTS_Responsible",(IF($G886="No Attribute (Conventional)","GOTS_conventional",(IF($G886="Recycled Pre/Post-Consumer","GOTS_pre_post",(IF($G886="In-Conversion","GOTS_in_conversion",(IF($G886="Sustainably Sourced","Sustainably_sourced",""))))))))))),IF($G886="Organic","Organic",(IF($G886="Responsible","Responsible",(IF($G886="No Attribute (Conventional)","No_Attribute_Conventional",(IF($G886="Recycled Pre/Post-Consumer","Recycled_Pre_Post_Consumer",(IF($G886="In-Conversion","In_Conversion",(IF($G886="Recycled Pre-Consumer","Recycled_Pre_Consumer",(IF($G886="Recycled Post-Consumer","Recycled_Post_Consumer",(IF($G886="Sustainably Sourced","Sustainably_sourced","")))))))))))))))),"")</f>
        <v/>
      </c>
      <c r="AE886" s="13" t="e" cm="1">
        <f t="array" aca="1" ref="AE886" ca="1">IF(INDIRECT("$F"&amp;$S886)="","",IF(LEFT(INDIRECT("$F"&amp;$S886),3)="GRS","GRS_RCS_RM",IF((LEFT(INDIRECT("$F"&amp;$S886),3))="RCS","GRS_RCS_RM",IF(INDIRECT("$F"&amp;$S886)="OCS (No Label)","OCS_Conversion_RM",IF(LEFT(INDIRECT("$F"&amp;$S886),3)="OCS","OCS_RM",IF(RIGHT(INDIRECT("$F"&amp;$S886),10)="conversion","GOTS_RM_conversion",IF((LEFT(INDIRECT("$F"&amp;$S886),4))="GOTS","GOTS_RM","Responsible_RM")))))))</f>
        <v>#REF!</v>
      </c>
      <c r="AF886" s="13" t="str" cm="1">
        <f t="array" aca="1" ref="AF886" ca="1">IF($S886="","",INDIRECT("$Z"&amp;$S886))</f>
        <v/>
      </c>
      <c r="AG886" s="155"/>
      <c r="AH886" s="13" t="str" cm="1">
        <f t="array" aca="1" ref="AH886" ca="1">IFERROR(INDIRECT("$ag"&amp;S886),"")</f>
        <v/>
      </c>
      <c r="AI886" s="13" t="e" cm="1">
        <f t="array" aca="1" ref="AI886" ca="1">INDIRECT("O"&amp;S885)</f>
        <v>#REF!</v>
      </c>
      <c r="AJ886" s="13" t="str">
        <f>IF($I886="","",INDEX('Raw Material'!$A$1:$J$75,MATCH(I886,'Raw Material'!$A$1:$A$75,0),(MATCH(G886,'Raw Material'!$A$1:$J$1,0))))</f>
        <v/>
      </c>
      <c r="AK886" s="13" t="str">
        <f t="shared" si="386"/>
        <v>YANLIŞRM</v>
      </c>
      <c r="AL886" s="153" t="str">
        <f t="shared" si="387"/>
        <v/>
      </c>
    </row>
    <row r="887" spans="1:38" ht="16.5" customHeight="1">
      <c r="A887" s="161"/>
      <c r="B887" s="166"/>
      <c r="C887" s="167"/>
      <c r="D887" s="156"/>
      <c r="E887" s="156"/>
      <c r="F887" s="174"/>
      <c r="G887" s="181"/>
      <c r="H887" s="182"/>
      <c r="I887" s="182"/>
      <c r="J887" s="182"/>
      <c r="K887" s="32"/>
      <c r="L887" s="178"/>
      <c r="M887" s="178"/>
      <c r="N887" s="81"/>
      <c r="O887" s="185"/>
      <c r="P887" s="103"/>
      <c r="Q887" s="84" t="str">
        <f t="shared" si="388"/>
        <v/>
      </c>
      <c r="R887" s="159"/>
      <c r="S887" s="28" t="str" cm="1">
        <f t="array" aca="1" ref="S887" ca="1">IF(INDIRECT("A"&amp;114+$U887)&lt;&gt;"",114+$U887,"")</f>
        <v/>
      </c>
      <c r="T887" s="28" t="str">
        <f t="shared" ca="1" si="389"/>
        <v>$B</v>
      </c>
      <c r="U887" s="29">
        <f t="shared" si="362"/>
        <v>768</v>
      </c>
      <c r="V887" s="29">
        <v>64.416666666671702</v>
      </c>
      <c r="W887" s="29">
        <f t="shared" si="367"/>
        <v>64</v>
      </c>
      <c r="X887" s="41" t="str" cm="1">
        <f t="array" aca="1" ref="X887" ca="1">IFERROR(INDEX('PC&amp;PD'!$A$1:$AP$15,ROW('PC&amp;PD'!$A$15),MATCH(INDIRECT(T887),'PC&amp;PD'!$A$1:$AP$1,0)),"")</f>
        <v/>
      </c>
      <c r="Z887" s="155"/>
      <c r="AA887" s="13" t="str">
        <f t="shared" si="385"/>
        <v/>
      </c>
      <c r="AB887" s="155"/>
      <c r="AC887" s="13" t="str">
        <f t="shared" ca="1" si="390"/>
        <v>$AB</v>
      </c>
      <c r="AD887" s="13" t="str" cm="1">
        <f t="array" aca="1" ref="AD887" ca="1">IFERROR(IF((LEFT(INDIRECT("$F"&amp;$S887),4))="GOTS",IF($G887="Organic","GOTS_Organic_raw",(IF($G887="Responsible","GOTS_Responsible",(IF($G887="No Attribute (Conventional)","GOTS_conventional",(IF($G887="Recycled Pre/Post-Consumer","GOTS_pre_post",(IF($G887="In-Conversion","GOTS_in_conversion",(IF($G887="Sustainably Sourced","Sustainably_sourced",""))))))))))),IF($G887="Organic","Organic",(IF($G887="Responsible","Responsible",(IF($G887="No Attribute (Conventional)","No_Attribute_Conventional",(IF($G887="Recycled Pre/Post-Consumer","Recycled_Pre_Post_Consumer",(IF($G887="In-Conversion","In_Conversion",(IF($G887="Recycled Pre-Consumer","Recycled_Pre_Consumer",(IF($G887="Recycled Post-Consumer","Recycled_Post_Consumer",(IF($G887="Sustainably Sourced","Sustainably_sourced","")))))))))))))))),"")</f>
        <v/>
      </c>
      <c r="AE887" s="13" t="e" cm="1">
        <f t="array" aca="1" ref="AE887" ca="1">IF(INDIRECT("$F"&amp;$S887)="","",IF(LEFT(INDIRECT("$F"&amp;$S887),3)="GRS","GRS_RCS_RM",IF((LEFT(INDIRECT("$F"&amp;$S887),3))="RCS","GRS_RCS_RM",IF(INDIRECT("$F"&amp;$S887)="OCS (No Label)","OCS_Conversion_RM",IF(LEFT(INDIRECT("$F"&amp;$S887),3)="OCS","OCS_RM",IF(RIGHT(INDIRECT("$F"&amp;$S887),10)="conversion","GOTS_RM_conversion",IF((LEFT(INDIRECT("$F"&amp;$S887),4))="GOTS","GOTS_RM","Responsible_RM")))))))</f>
        <v>#REF!</v>
      </c>
      <c r="AF887" s="13" t="str" cm="1">
        <f t="array" aca="1" ref="AF887" ca="1">IF($S887="","",INDIRECT("$Z"&amp;$S887))</f>
        <v/>
      </c>
      <c r="AG887" s="155"/>
      <c r="AH887" s="13" t="str" cm="1">
        <f t="array" aca="1" ref="AH887" ca="1">IFERROR(INDIRECT("$ag"&amp;S887),"")</f>
        <v/>
      </c>
      <c r="AI887" s="13" t="e" cm="1">
        <f t="array" aca="1" ref="AI887" ca="1">INDIRECT("O"&amp;S886)</f>
        <v>#REF!</v>
      </c>
      <c r="AJ887" s="13" t="str">
        <f>IF($I887="","",INDEX('Raw Material'!$A$1:$J$75,MATCH(I887,'Raw Material'!$A$1:$A$75,0),(MATCH(G887,'Raw Material'!$A$1:$J$1,0))))</f>
        <v/>
      </c>
      <c r="AK887" s="13" t="str">
        <f t="shared" si="386"/>
        <v>YANLIŞRM</v>
      </c>
      <c r="AL887" s="153" t="str">
        <f t="shared" si="387"/>
        <v/>
      </c>
    </row>
    <row r="888" spans="1:38" ht="16.5" customHeight="1">
      <c r="A888" s="162"/>
      <c r="B888" s="168"/>
      <c r="C888" s="169"/>
      <c r="D888" s="156"/>
      <c r="E888" s="156"/>
      <c r="F888" s="175"/>
      <c r="G888" s="181"/>
      <c r="H888" s="182"/>
      <c r="I888" s="182"/>
      <c r="J888" s="182"/>
      <c r="K888" s="32"/>
      <c r="L888" s="179"/>
      <c r="M888" s="179"/>
      <c r="N888" s="81"/>
      <c r="O888" s="185"/>
      <c r="P888" s="103"/>
      <c r="Q888" s="84" t="str">
        <f t="shared" si="388"/>
        <v/>
      </c>
      <c r="R888" s="159"/>
      <c r="S888" s="28" t="str" cm="1">
        <f t="array" aca="1" ref="S888" ca="1">IF(INDIRECT("A"&amp;114+$U888)&lt;&gt;"",114+$U888,"")</f>
        <v/>
      </c>
      <c r="T888" s="28" t="str">
        <f t="shared" ca="1" si="389"/>
        <v>$B</v>
      </c>
      <c r="U888" s="29">
        <f t="shared" si="362"/>
        <v>768</v>
      </c>
      <c r="V888" s="29">
        <v>64.500000000005002</v>
      </c>
      <c r="W888" s="29">
        <f t="shared" si="367"/>
        <v>64</v>
      </c>
      <c r="X888" s="41" t="str" cm="1">
        <f t="array" aca="1" ref="X888" ca="1">IFERROR(INDEX('PC&amp;PD'!$A$1:$AP$15,ROW('PC&amp;PD'!$A$15),MATCH(INDIRECT(T888),'PC&amp;PD'!$A$1:$AP$1,0)),"")</f>
        <v/>
      </c>
      <c r="Z888" s="155"/>
      <c r="AA888" s="13" t="str">
        <f t="shared" si="385"/>
        <v/>
      </c>
      <c r="AB888" s="155"/>
      <c r="AC888" s="13" t="str">
        <f t="shared" ca="1" si="390"/>
        <v>$AB</v>
      </c>
      <c r="AD888" s="13" t="str" cm="1">
        <f t="array" aca="1" ref="AD888" ca="1">IFERROR(IF((LEFT(INDIRECT("$F"&amp;$S888),4))="GOTS",IF($G888="Organic","GOTS_Organic_raw",(IF($G888="Responsible","GOTS_Responsible",(IF($G888="No Attribute (Conventional)","GOTS_conventional",(IF($G888="Recycled Pre/Post-Consumer","GOTS_pre_post",(IF($G888="In-Conversion","GOTS_in_conversion",(IF($G888="Sustainably Sourced","Sustainably_sourced",""))))))))))),IF($G888="Organic","Organic",(IF($G888="Responsible","Responsible",(IF($G888="No Attribute (Conventional)","No_Attribute_Conventional",(IF($G888="Recycled Pre/Post-Consumer","Recycled_Pre_Post_Consumer",(IF($G888="In-Conversion","In_Conversion",(IF($G888="Recycled Pre-Consumer","Recycled_Pre_Consumer",(IF($G888="Recycled Post-Consumer","Recycled_Post_Consumer",(IF($G888="Sustainably Sourced","Sustainably_sourced","")))))))))))))))),"")</f>
        <v/>
      </c>
      <c r="AE888" s="13" t="e" cm="1">
        <f t="array" aca="1" ref="AE888" ca="1">IF(INDIRECT("$F"&amp;$S888)="","",IF(LEFT(INDIRECT("$F"&amp;$S888),3)="GRS","GRS_RCS_RM",IF((LEFT(INDIRECT("$F"&amp;$S888),3))="RCS","GRS_RCS_RM",IF(INDIRECT("$F"&amp;$S888)="OCS (No Label)","OCS_Conversion_RM",IF(LEFT(INDIRECT("$F"&amp;$S888),3)="OCS","OCS_RM",IF(RIGHT(INDIRECT("$F"&amp;$S888),10)="conversion","GOTS_RM_conversion",IF((LEFT(INDIRECT("$F"&amp;$S888),4))="GOTS","GOTS_RM","Responsible_RM")))))))</f>
        <v>#REF!</v>
      </c>
      <c r="AF888" s="13" t="str" cm="1">
        <f t="array" aca="1" ref="AF888" ca="1">IF($S888="","",INDIRECT("$Z"&amp;$S888))</f>
        <v/>
      </c>
      <c r="AG888" s="155"/>
      <c r="AH888" s="13" t="str" cm="1">
        <f t="array" aca="1" ref="AH888" ca="1">IFERROR(INDIRECT("$ag"&amp;S888),"")</f>
        <v/>
      </c>
      <c r="AI888" s="13" t="e" cm="1">
        <f t="array" aca="1" ref="AI888" ca="1">INDIRECT("O"&amp;S887)</f>
        <v>#REF!</v>
      </c>
      <c r="AJ888" s="13" t="str">
        <f>IF($I888="","",INDEX('Raw Material'!$A$1:$J$75,MATCH(I888,'Raw Material'!$A$1:$A$75,0),(MATCH(G888,'Raw Material'!$A$1:$J$1,0))))</f>
        <v/>
      </c>
      <c r="AK888" s="13" t="str">
        <f t="shared" si="386"/>
        <v>YANLIŞRM</v>
      </c>
      <c r="AL888" s="153" t="str">
        <f t="shared" si="387"/>
        <v/>
      </c>
    </row>
    <row r="889" spans="1:38" ht="16.5" customHeight="1">
      <c r="A889" s="162"/>
      <c r="B889" s="168"/>
      <c r="C889" s="169"/>
      <c r="D889" s="156"/>
      <c r="E889" s="156"/>
      <c r="F889" s="175"/>
      <c r="G889" s="181"/>
      <c r="H889" s="182"/>
      <c r="I889" s="182"/>
      <c r="J889" s="182"/>
      <c r="K889" s="32"/>
      <c r="L889" s="179"/>
      <c r="M889" s="179"/>
      <c r="N889" s="81"/>
      <c r="O889" s="185"/>
      <c r="P889" s="103"/>
      <c r="Q889" s="84" t="str">
        <f t="shared" si="388"/>
        <v/>
      </c>
      <c r="R889" s="159"/>
      <c r="S889" s="28" t="str" cm="1">
        <f t="array" aca="1" ref="S889" ca="1">IF(INDIRECT("A"&amp;114+$U889)&lt;&gt;"",114+$U889,"")</f>
        <v/>
      </c>
      <c r="T889" s="28" t="str">
        <f t="shared" ca="1" si="389"/>
        <v>$B</v>
      </c>
      <c r="U889" s="29">
        <f t="shared" si="362"/>
        <v>768</v>
      </c>
      <c r="V889" s="29">
        <v>64.583333333338402</v>
      </c>
      <c r="W889" s="29">
        <f t="shared" si="367"/>
        <v>64</v>
      </c>
      <c r="X889" s="41" t="str" cm="1">
        <f t="array" aca="1" ref="X889" ca="1">IFERROR(INDEX('PC&amp;PD'!$A$1:$AP$15,ROW('PC&amp;PD'!$A$15),MATCH(INDIRECT(T889),'PC&amp;PD'!$A$1:$AP$1,0)),"")</f>
        <v/>
      </c>
      <c r="Z889" s="155"/>
      <c r="AA889" s="13" t="str">
        <f t="shared" si="385"/>
        <v/>
      </c>
      <c r="AB889" s="155"/>
      <c r="AC889" s="13" t="str">
        <f t="shared" ca="1" si="390"/>
        <v>$AB</v>
      </c>
      <c r="AD889" s="13" t="str" cm="1">
        <f t="array" aca="1" ref="AD889" ca="1">IFERROR(IF((LEFT(INDIRECT("$F"&amp;$S889),4))="GOTS",IF($G889="Organic","GOTS_Organic_raw",(IF($G889="Responsible","GOTS_Responsible",(IF($G889="No Attribute (Conventional)","GOTS_conventional",(IF($G889="Recycled Pre/Post-Consumer","GOTS_pre_post",(IF($G889="In-Conversion","GOTS_in_conversion",(IF($G889="Sustainably Sourced","Sustainably_sourced",""))))))))))),IF($G889="Organic","Organic",(IF($G889="Responsible","Responsible",(IF($G889="No Attribute (Conventional)","No_Attribute_Conventional",(IF($G889="Recycled Pre/Post-Consumer","Recycled_Pre_Post_Consumer",(IF($G889="In-Conversion","In_Conversion",(IF($G889="Recycled Pre-Consumer","Recycled_Pre_Consumer",(IF($G889="Recycled Post-Consumer","Recycled_Post_Consumer",(IF($G889="Sustainably Sourced","Sustainably_sourced","")))))))))))))))),"")</f>
        <v/>
      </c>
      <c r="AE889" s="13" t="e" cm="1">
        <f t="array" aca="1" ref="AE889" ca="1">IF(INDIRECT("$F"&amp;$S889)="","",IF(LEFT(INDIRECT("$F"&amp;$S889),3)="GRS","GRS_RCS_RM",IF((LEFT(INDIRECT("$F"&amp;$S889),3))="RCS","GRS_RCS_RM",IF(INDIRECT("$F"&amp;$S889)="OCS (No Label)","OCS_Conversion_RM",IF(LEFT(INDIRECT("$F"&amp;$S889),3)="OCS","OCS_RM",IF(RIGHT(INDIRECT("$F"&amp;$S889),10)="conversion","GOTS_RM_conversion",IF((LEFT(INDIRECT("$F"&amp;$S889),4))="GOTS","GOTS_RM","Responsible_RM")))))))</f>
        <v>#REF!</v>
      </c>
      <c r="AF889" s="13" t="str" cm="1">
        <f t="array" aca="1" ref="AF889" ca="1">IF($S889="","",INDIRECT("$Z"&amp;$S889))</f>
        <v/>
      </c>
      <c r="AG889" s="155"/>
      <c r="AH889" s="13" t="str" cm="1">
        <f t="array" aca="1" ref="AH889" ca="1">IFERROR(INDIRECT("$ag"&amp;S889),"")</f>
        <v/>
      </c>
      <c r="AI889" s="13" t="e" cm="1">
        <f t="array" aca="1" ref="AI889" ca="1">INDIRECT("O"&amp;S888)</f>
        <v>#REF!</v>
      </c>
      <c r="AJ889" s="13" t="str">
        <f>IF($I889="","",INDEX('Raw Material'!$A$1:$J$75,MATCH(I889,'Raw Material'!$A$1:$A$75,0),(MATCH(G889,'Raw Material'!$A$1:$J$1,0))))</f>
        <v/>
      </c>
      <c r="AK889" s="13" t="str">
        <f t="shared" si="386"/>
        <v>YANLIŞRM</v>
      </c>
      <c r="AL889" s="153" t="str">
        <f t="shared" si="387"/>
        <v/>
      </c>
    </row>
    <row r="890" spans="1:38" ht="16.5" customHeight="1">
      <c r="A890" s="162"/>
      <c r="B890" s="168"/>
      <c r="C890" s="169"/>
      <c r="D890" s="156"/>
      <c r="E890" s="156"/>
      <c r="F890" s="175"/>
      <c r="G890" s="181"/>
      <c r="H890" s="182"/>
      <c r="I890" s="182"/>
      <c r="J890" s="182"/>
      <c r="K890" s="32"/>
      <c r="L890" s="179"/>
      <c r="M890" s="179"/>
      <c r="N890" s="81"/>
      <c r="O890" s="185"/>
      <c r="P890" s="103"/>
      <c r="Q890" s="84" t="str">
        <f t="shared" si="388"/>
        <v/>
      </c>
      <c r="R890" s="159"/>
      <c r="S890" s="28" t="str" cm="1">
        <f t="array" aca="1" ref="S890" ca="1">IF(INDIRECT("A"&amp;114+$U890)&lt;&gt;"",114+$U890,"")</f>
        <v/>
      </c>
      <c r="T890" s="28" t="str">
        <f t="shared" ca="1" si="389"/>
        <v>$B</v>
      </c>
      <c r="U890" s="29">
        <f t="shared" si="362"/>
        <v>768</v>
      </c>
      <c r="V890" s="29">
        <v>64.666666666671702</v>
      </c>
      <c r="W890" s="29">
        <f t="shared" si="367"/>
        <v>64</v>
      </c>
      <c r="X890" s="41" t="str" cm="1">
        <f t="array" aca="1" ref="X890" ca="1">IFERROR(INDEX('PC&amp;PD'!$A$1:$AP$15,ROW('PC&amp;PD'!$A$15),MATCH(INDIRECT(T890),'PC&amp;PD'!$A$1:$AP$1,0)),"")</f>
        <v/>
      </c>
      <c r="Z890" s="155"/>
      <c r="AA890" s="13" t="str">
        <f t="shared" si="385"/>
        <v/>
      </c>
      <c r="AB890" s="155"/>
      <c r="AC890" s="13" t="str">
        <f t="shared" ca="1" si="390"/>
        <v>$AB</v>
      </c>
      <c r="AD890" s="13" t="str" cm="1">
        <f t="array" aca="1" ref="AD890" ca="1">IFERROR(IF((LEFT(INDIRECT("$F"&amp;$S890),4))="GOTS",IF($G890="Organic","GOTS_Organic_raw",(IF($G890="Responsible","GOTS_Responsible",(IF($G890="No Attribute (Conventional)","GOTS_conventional",(IF($G890="Recycled Pre/Post-Consumer","GOTS_pre_post",(IF($G890="In-Conversion","GOTS_in_conversion",(IF($G890="Sustainably Sourced","Sustainably_sourced",""))))))))))),IF($G890="Organic","Organic",(IF($G890="Responsible","Responsible",(IF($G890="No Attribute (Conventional)","No_Attribute_Conventional",(IF($G890="Recycled Pre/Post-Consumer","Recycled_Pre_Post_Consumer",(IF($G890="In-Conversion","In_Conversion",(IF($G890="Recycled Pre-Consumer","Recycled_Pre_Consumer",(IF($G890="Recycled Post-Consumer","Recycled_Post_Consumer",(IF($G890="Sustainably Sourced","Sustainably_sourced","")))))))))))))))),"")</f>
        <v/>
      </c>
      <c r="AE890" s="13" t="e" cm="1">
        <f t="array" aca="1" ref="AE890" ca="1">IF(INDIRECT("$F"&amp;$S890)="","",IF(LEFT(INDIRECT("$F"&amp;$S890),3)="GRS","GRS_RCS_RM",IF((LEFT(INDIRECT("$F"&amp;$S890),3))="RCS","GRS_RCS_RM",IF(INDIRECT("$F"&amp;$S890)="OCS (No Label)","OCS_Conversion_RM",IF(LEFT(INDIRECT("$F"&amp;$S890),3)="OCS","OCS_RM",IF(RIGHT(INDIRECT("$F"&amp;$S890),10)="conversion","GOTS_RM_conversion",IF((LEFT(INDIRECT("$F"&amp;$S890),4))="GOTS","GOTS_RM","Responsible_RM")))))))</f>
        <v>#REF!</v>
      </c>
      <c r="AF890" s="13" t="str" cm="1">
        <f t="array" aca="1" ref="AF890" ca="1">IF($S890="","",INDIRECT("$Z"&amp;$S890))</f>
        <v/>
      </c>
      <c r="AG890" s="155"/>
      <c r="AH890" s="13" t="str" cm="1">
        <f t="array" aca="1" ref="AH890" ca="1">IFERROR(INDIRECT("$ag"&amp;S890),"")</f>
        <v/>
      </c>
      <c r="AI890" s="13" t="e" cm="1">
        <f t="array" aca="1" ref="AI890" ca="1">INDIRECT("O"&amp;S889)</f>
        <v>#REF!</v>
      </c>
      <c r="AJ890" s="13" t="str">
        <f>IF($I890="","",INDEX('Raw Material'!$A$1:$J$75,MATCH(I890,'Raw Material'!$A$1:$A$75,0),(MATCH(G890,'Raw Material'!$A$1:$J$1,0))))</f>
        <v/>
      </c>
      <c r="AK890" s="13" t="str">
        <f t="shared" si="386"/>
        <v>YANLIŞRM</v>
      </c>
      <c r="AL890" s="153" t="str">
        <f t="shared" si="387"/>
        <v/>
      </c>
    </row>
    <row r="891" spans="1:38" ht="16.5" customHeight="1">
      <c r="A891" s="162"/>
      <c r="B891" s="168"/>
      <c r="C891" s="169"/>
      <c r="D891" s="156"/>
      <c r="E891" s="156"/>
      <c r="F891" s="175"/>
      <c r="G891" s="181"/>
      <c r="H891" s="182"/>
      <c r="I891" s="182"/>
      <c r="J891" s="182"/>
      <c r="K891" s="32"/>
      <c r="L891" s="179"/>
      <c r="M891" s="179"/>
      <c r="N891" s="81"/>
      <c r="O891" s="185"/>
      <c r="P891" s="103"/>
      <c r="Q891" s="84" t="str">
        <f t="shared" si="388"/>
        <v/>
      </c>
      <c r="R891" s="159"/>
      <c r="S891" s="28" t="str" cm="1">
        <f t="array" aca="1" ref="S891" ca="1">IF(INDIRECT("A"&amp;114+$U891)&lt;&gt;"",114+$U891,"")</f>
        <v/>
      </c>
      <c r="T891" s="28" t="str">
        <f t="shared" ca="1" si="389"/>
        <v>$B</v>
      </c>
      <c r="U891" s="29">
        <f t="shared" si="362"/>
        <v>768</v>
      </c>
      <c r="V891" s="29">
        <v>64.750000000005002</v>
      </c>
      <c r="W891" s="29">
        <f t="shared" si="367"/>
        <v>64</v>
      </c>
      <c r="X891" s="41" t="str" cm="1">
        <f t="array" aca="1" ref="X891" ca="1">IFERROR(INDEX('PC&amp;PD'!$A$1:$AP$15,ROW('PC&amp;PD'!$A$15),MATCH(INDIRECT(T891),'PC&amp;PD'!$A$1:$AP$1,0)),"")</f>
        <v/>
      </c>
      <c r="Z891" s="155"/>
      <c r="AA891" s="13" t="str">
        <f t="shared" si="385"/>
        <v/>
      </c>
      <c r="AB891" s="155"/>
      <c r="AC891" s="13" t="str">
        <f t="shared" ca="1" si="390"/>
        <v>$AB</v>
      </c>
      <c r="AD891" s="13" t="str" cm="1">
        <f t="array" aca="1" ref="AD891" ca="1">IFERROR(IF((LEFT(INDIRECT("$F"&amp;$S891),4))="GOTS",IF($G891="Organic","GOTS_Organic_raw",(IF($G891="Responsible","GOTS_Responsible",(IF($G891="No Attribute (Conventional)","GOTS_conventional",(IF($G891="Recycled Pre/Post-Consumer","GOTS_pre_post",(IF($G891="In-Conversion","GOTS_in_conversion",(IF($G891="Sustainably Sourced","Sustainably_sourced",""))))))))))),IF($G891="Organic","Organic",(IF($G891="Responsible","Responsible",(IF($G891="No Attribute (Conventional)","No_Attribute_Conventional",(IF($G891="Recycled Pre/Post-Consumer","Recycled_Pre_Post_Consumer",(IF($G891="In-Conversion","In_Conversion",(IF($G891="Recycled Pre-Consumer","Recycled_Pre_Consumer",(IF($G891="Recycled Post-Consumer","Recycled_Post_Consumer",(IF($G891="Sustainably Sourced","Sustainably_sourced","")))))))))))))))),"")</f>
        <v/>
      </c>
      <c r="AE891" s="13" t="e" cm="1">
        <f t="array" aca="1" ref="AE891" ca="1">IF(INDIRECT("$F"&amp;$S891)="","",IF(LEFT(INDIRECT("$F"&amp;$S891),3)="GRS","GRS_RCS_RM",IF((LEFT(INDIRECT("$F"&amp;$S891),3))="RCS","GRS_RCS_RM",IF(INDIRECT("$F"&amp;$S891)="OCS (No Label)","OCS_Conversion_RM",IF(LEFT(INDIRECT("$F"&amp;$S891),3)="OCS","OCS_RM",IF(RIGHT(INDIRECT("$F"&amp;$S891),10)="conversion","GOTS_RM_conversion",IF((LEFT(INDIRECT("$F"&amp;$S891),4))="GOTS","GOTS_RM","Responsible_RM")))))))</f>
        <v>#REF!</v>
      </c>
      <c r="AF891" s="13" t="str" cm="1">
        <f t="array" aca="1" ref="AF891" ca="1">IF($S891="","",INDIRECT("$Z"&amp;$S891))</f>
        <v/>
      </c>
      <c r="AG891" s="155"/>
      <c r="AH891" s="13" t="str" cm="1">
        <f t="array" aca="1" ref="AH891" ca="1">IFERROR(INDIRECT("$ag"&amp;S891),"")</f>
        <v/>
      </c>
      <c r="AI891" s="13" t="e" cm="1">
        <f t="array" aca="1" ref="AI891" ca="1">INDIRECT("O"&amp;S890)</f>
        <v>#REF!</v>
      </c>
      <c r="AJ891" s="13" t="str">
        <f>IF($I891="","",INDEX('Raw Material'!$A$1:$J$75,MATCH(I891,'Raw Material'!$A$1:$A$75,0),(MATCH(G891,'Raw Material'!$A$1:$J$1,0))))</f>
        <v/>
      </c>
      <c r="AK891" s="13" t="str">
        <f t="shared" si="386"/>
        <v>YANLIŞRM</v>
      </c>
      <c r="AL891" s="153" t="str">
        <f t="shared" si="387"/>
        <v/>
      </c>
    </row>
    <row r="892" spans="1:38" ht="16.5" customHeight="1">
      <c r="A892" s="162"/>
      <c r="B892" s="168"/>
      <c r="C892" s="169"/>
      <c r="D892" s="156"/>
      <c r="E892" s="156"/>
      <c r="F892" s="175"/>
      <c r="G892" s="181"/>
      <c r="H892" s="182"/>
      <c r="I892" s="182"/>
      <c r="J892" s="182"/>
      <c r="K892" s="32"/>
      <c r="L892" s="179"/>
      <c r="M892" s="179"/>
      <c r="N892" s="81"/>
      <c r="O892" s="185"/>
      <c r="P892" s="103"/>
      <c r="Q892" s="84" t="str">
        <f t="shared" si="388"/>
        <v/>
      </c>
      <c r="R892" s="159"/>
      <c r="S892" s="28" t="str" cm="1">
        <f t="array" aca="1" ref="S892" ca="1">IF(INDIRECT("A"&amp;114+$U892)&lt;&gt;"",114+$U892,"")</f>
        <v/>
      </c>
      <c r="T892" s="28" t="str">
        <f t="shared" ca="1" si="389"/>
        <v>$B</v>
      </c>
      <c r="U892" s="29">
        <f t="shared" si="362"/>
        <v>768</v>
      </c>
      <c r="V892" s="29">
        <v>64.833333333338402</v>
      </c>
      <c r="W892" s="29">
        <f t="shared" si="367"/>
        <v>64</v>
      </c>
      <c r="X892" s="41" t="str" cm="1">
        <f t="array" aca="1" ref="X892" ca="1">IFERROR(INDEX('PC&amp;PD'!$A$1:$AP$15,ROW('PC&amp;PD'!$A$15),MATCH(INDIRECT(T892),'PC&amp;PD'!$A$1:$AP$1,0)),"")</f>
        <v/>
      </c>
      <c r="Z892" s="155"/>
      <c r="AA892" s="13" t="str">
        <f t="shared" si="385"/>
        <v/>
      </c>
      <c r="AB892" s="155"/>
      <c r="AC892" s="13" t="str">
        <f t="shared" ca="1" si="390"/>
        <v>$AB</v>
      </c>
      <c r="AD892" s="13" t="str" cm="1">
        <f t="array" aca="1" ref="AD892" ca="1">IFERROR(IF((LEFT(INDIRECT("$F"&amp;$S892),4))="GOTS",IF($G892="Organic","GOTS_Organic_raw",(IF($G892="Responsible","GOTS_Responsible",(IF($G892="No Attribute (Conventional)","GOTS_conventional",(IF($G892="Recycled Pre/Post-Consumer","GOTS_pre_post",(IF($G892="In-Conversion","GOTS_in_conversion",(IF($G892="Sustainably Sourced","Sustainably_sourced",""))))))))))),IF($G892="Organic","Organic",(IF($G892="Responsible","Responsible",(IF($G892="No Attribute (Conventional)","No_Attribute_Conventional",(IF($G892="Recycled Pre/Post-Consumer","Recycled_Pre_Post_Consumer",(IF($G892="In-Conversion","In_Conversion",(IF($G892="Recycled Pre-Consumer","Recycled_Pre_Consumer",(IF($G892="Recycled Post-Consumer","Recycled_Post_Consumer",(IF($G892="Sustainably Sourced","Sustainably_sourced","")))))))))))))))),"")</f>
        <v/>
      </c>
      <c r="AE892" s="13" t="e" cm="1">
        <f t="array" aca="1" ref="AE892" ca="1">IF(INDIRECT("$F"&amp;$S892)="","",IF(LEFT(INDIRECT("$F"&amp;$S892),3)="GRS","GRS_RCS_RM",IF((LEFT(INDIRECT("$F"&amp;$S892),3))="RCS","GRS_RCS_RM",IF(INDIRECT("$F"&amp;$S892)="OCS (No Label)","OCS_Conversion_RM",IF(LEFT(INDIRECT("$F"&amp;$S892),3)="OCS","OCS_RM",IF(RIGHT(INDIRECT("$F"&amp;$S892),10)="conversion","GOTS_RM_conversion",IF((LEFT(INDIRECT("$F"&amp;$S892),4))="GOTS","GOTS_RM","Responsible_RM")))))))</f>
        <v>#REF!</v>
      </c>
      <c r="AF892" s="13" t="str" cm="1">
        <f t="array" aca="1" ref="AF892" ca="1">IF($S892="","",INDIRECT("$Z"&amp;$S892))</f>
        <v/>
      </c>
      <c r="AG892" s="155"/>
      <c r="AH892" s="13" t="str" cm="1">
        <f t="array" aca="1" ref="AH892" ca="1">IFERROR(INDIRECT("$ag"&amp;S892),"")</f>
        <v/>
      </c>
      <c r="AI892" s="13" t="e" cm="1">
        <f t="array" aca="1" ref="AI892" ca="1">INDIRECT("O"&amp;S891)</f>
        <v>#REF!</v>
      </c>
      <c r="AJ892" s="13" t="str">
        <f>IF($I892="","",INDEX('Raw Material'!$A$1:$J$75,MATCH(I892,'Raw Material'!$A$1:$A$75,0),(MATCH(G892,'Raw Material'!$A$1:$J$1,0))))</f>
        <v/>
      </c>
      <c r="AK892" s="13" t="str">
        <f t="shared" si="386"/>
        <v>YANLIŞRM</v>
      </c>
      <c r="AL892" s="153" t="str">
        <f t="shared" si="387"/>
        <v/>
      </c>
    </row>
    <row r="893" spans="1:38" ht="16.5" customHeight="1" thickBot="1">
      <c r="A893" s="163"/>
      <c r="B893" s="170"/>
      <c r="C893" s="171"/>
      <c r="D893" s="156"/>
      <c r="E893" s="156"/>
      <c r="F893" s="176"/>
      <c r="G893" s="157"/>
      <c r="H893" s="158"/>
      <c r="I893" s="158"/>
      <c r="J893" s="158"/>
      <c r="K893" s="33"/>
      <c r="L893" s="180"/>
      <c r="M893" s="180"/>
      <c r="N893" s="82"/>
      <c r="O893" s="186"/>
      <c r="P893" s="103"/>
      <c r="Q893" s="84" t="str">
        <f t="shared" si="388"/>
        <v/>
      </c>
      <c r="R893" s="159"/>
      <c r="S893" s="28" t="str" cm="1">
        <f t="array" aca="1" ref="S893" ca="1">IF(INDIRECT("A"&amp;114+$U893)&lt;&gt;"",114+$U893,"")</f>
        <v/>
      </c>
      <c r="T893" s="28" t="str">
        <f t="shared" ca="1" si="389"/>
        <v>$B</v>
      </c>
      <c r="U893" s="29">
        <f t="shared" si="362"/>
        <v>768</v>
      </c>
      <c r="V893" s="29">
        <v>64.916666666671702</v>
      </c>
      <c r="W893" s="29">
        <f t="shared" si="367"/>
        <v>64</v>
      </c>
      <c r="X893" s="41" t="str" cm="1">
        <f t="array" aca="1" ref="X893" ca="1">IFERROR(INDEX('PC&amp;PD'!$A$1:$AP$15,ROW('PC&amp;PD'!$A$15),MATCH(INDIRECT(T893),'PC&amp;PD'!$A$1:$AP$1,0)),"")</f>
        <v/>
      </c>
      <c r="Z893" s="155"/>
      <c r="AA893" s="13" t="str">
        <f t="shared" si="385"/>
        <v/>
      </c>
      <c r="AB893" s="155"/>
      <c r="AC893" s="13" t="str">
        <f t="shared" ca="1" si="390"/>
        <v>$AB</v>
      </c>
      <c r="AD893" s="13" t="str" cm="1">
        <f t="array" aca="1" ref="AD893" ca="1">IFERROR(IF((LEFT(INDIRECT("$F"&amp;$S893),4))="GOTS",IF($G893="Organic","GOTS_Organic_raw",(IF($G893="Responsible","GOTS_Responsible",(IF($G893="No Attribute (Conventional)","GOTS_conventional",(IF($G893="Recycled Pre/Post-Consumer","GOTS_pre_post",(IF($G893="In-Conversion","GOTS_in_conversion",(IF($G893="Sustainably Sourced","Sustainably_sourced",""))))))))))),IF($G893="Organic","Organic",(IF($G893="Responsible","Responsible",(IF($G893="No Attribute (Conventional)","No_Attribute_Conventional",(IF($G893="Recycled Pre/Post-Consumer","Recycled_Pre_Post_Consumer",(IF($G893="In-Conversion","In_Conversion",(IF($G893="Recycled Pre-Consumer","Recycled_Pre_Consumer",(IF($G893="Recycled Post-Consumer","Recycled_Post_Consumer",(IF($G893="Sustainably Sourced","Sustainably_sourced","")))))))))))))))),"")</f>
        <v/>
      </c>
      <c r="AE893" s="13" t="e" cm="1">
        <f t="array" aca="1" ref="AE893" ca="1">IF(INDIRECT("$F"&amp;$S893)="","",IF(LEFT(INDIRECT("$F"&amp;$S893),3)="GRS","GRS_RCS_RM",IF((LEFT(INDIRECT("$F"&amp;$S893),3))="RCS","GRS_RCS_RM",IF(INDIRECT("$F"&amp;$S893)="OCS (No Label)","OCS_Conversion_RM",IF(LEFT(INDIRECT("$F"&amp;$S893),3)="OCS","OCS_RM",IF(RIGHT(INDIRECT("$F"&amp;$S893),10)="conversion","GOTS_RM_conversion",IF((LEFT(INDIRECT("$F"&amp;$S893),4))="GOTS","GOTS_RM","Responsible_RM")))))))</f>
        <v>#REF!</v>
      </c>
      <c r="AF893" s="13" t="str" cm="1">
        <f t="array" aca="1" ref="AF893" ca="1">IF($S893="","",INDIRECT("$Z"&amp;$S893))</f>
        <v/>
      </c>
      <c r="AG893" s="155"/>
      <c r="AH893" s="13" t="str" cm="1">
        <f t="array" aca="1" ref="AH893" ca="1">IFERROR(INDIRECT("$ag"&amp;S893),"")</f>
        <v/>
      </c>
      <c r="AI893" s="13" t="e" cm="1">
        <f t="array" aca="1" ref="AI893" ca="1">INDIRECT("O"&amp;S892)</f>
        <v>#REF!</v>
      </c>
      <c r="AJ893" s="13" t="str">
        <f>IF($I893="","",INDEX('Raw Material'!$A$1:$J$75,MATCH(I893,'Raw Material'!$A$1:$A$75,0),(MATCH(G893,'Raw Material'!$A$1:$J$1,0))))</f>
        <v/>
      </c>
      <c r="AK893" s="13" t="str">
        <f t="shared" si="386"/>
        <v>YANLIŞRM</v>
      </c>
      <c r="AL893" s="153" t="str">
        <f t="shared" si="387"/>
        <v/>
      </c>
    </row>
    <row r="894" spans="1:38" ht="16.5" customHeight="1">
      <c r="A894" s="160" t="str">
        <f>IF(B894="","",COUNTA($B$114:$B894))</f>
        <v/>
      </c>
      <c r="B894" s="164"/>
      <c r="C894" s="165"/>
      <c r="D894" s="183"/>
      <c r="E894" s="183"/>
      <c r="F894" s="172"/>
      <c r="G894" s="212"/>
      <c r="H894" s="206"/>
      <c r="I894" s="206"/>
      <c r="J894" s="206"/>
      <c r="K894" s="31"/>
      <c r="L894" s="177" t="str">
        <f t="shared" ref="L894" si="391">IF(R894="","",LEFT(R894,LEN(R894)-2))</f>
        <v/>
      </c>
      <c r="M894" s="177"/>
      <c r="N894" s="80"/>
      <c r="O894" s="184"/>
      <c r="P894" s="103"/>
      <c r="Q894" s="84" t="str">
        <f t="shared" si="388"/>
        <v/>
      </c>
      <c r="R894" s="159" t="str">
        <f t="shared" ref="R894" si="392">CONCATENATE($Q894,Q895,Q896,Q897,Q898,Q899,$Q900,$Q901,$Q902,$Q903,Q904,Q905)</f>
        <v/>
      </c>
      <c r="S894" s="28" t="str" cm="1">
        <f t="array" aca="1" ref="S894" ca="1">IF(INDIRECT("A"&amp;114+$U894)&lt;&gt;"",114+$U894,"")</f>
        <v/>
      </c>
      <c r="T894" s="28" t="str">
        <f t="shared" ca="1" si="389"/>
        <v>$B</v>
      </c>
      <c r="U894" s="29">
        <f t="shared" si="362"/>
        <v>780</v>
      </c>
      <c r="V894" s="29">
        <v>65.000000000005102</v>
      </c>
      <c r="W894" s="29">
        <f t="shared" si="367"/>
        <v>65</v>
      </c>
      <c r="X894" s="41" t="str" cm="1">
        <f t="array" aca="1" ref="X894" ca="1">IFERROR(INDEX('PC&amp;PD'!$A$1:$AP$15,ROW('PC&amp;PD'!$A$15),MATCH(INDIRECT(T894),'PC&amp;PD'!$A$1:$AP$1,0)),"")</f>
        <v/>
      </c>
      <c r="Z894" s="155" t="str">
        <f t="shared" ref="Z894" si="393">IFERROR(IF($F894="OCS 100","OCS (OCS 100)",IF($F894="OCS Blended","OCS (OCS Blended)",IF($F894="OCS (No Label)","OCS (No Label)",IF($F894="RCS 100","RCS (RCS 100)",IF($F894="RCS Blended","RCS (RCS Blended)",IF($F894="GRS","GRS (GRS)",IF($F894="GRS (No Label)", "GRS (No Label)",IF($F894="RDS","RDS (RDS)",IF($F894="RWS","RWS (RWS)",IF($F894="RAS","RAS (RAS)",IF($F894="RMS","RMS (RMS)",IF($F894="GOTS Organic","GOTS (Organic)",IF($F894="GOTS Made with organic","GOTS (Made with Organic)",IF($F894="GOTS Organic - in conversion","GOTS (Organic - In Conversion)",IF($F894="GOTS Made with organic - in conversion","GOTS (Made with Organic - In Conversion)",""))))))))))))))),"")</f>
        <v/>
      </c>
      <c r="AA894" s="13" t="str">
        <f t="shared" si="385"/>
        <v/>
      </c>
      <c r="AB894" s="155" t="str">
        <f t="shared" ref="AB894" si="394">IFERROR(IF($F894="OCS 100", "OCS_100",IF($F894="OCS Blended", "OCS_Blended",IF($F894="OCS (No Label)", "OCS_No_Label",IF($F894="RCS 100", "RCS_100",IF($F894="RCS Blended","RCS_Blended",IF($F894="GRS","GRS",IF($F894="GRS (No Label)", "GRS_No_Label",IF($F894="RDS","RDS",IF($F894="RWS","RWS",IF($F894="RMS","RMS",IF($F894="GOTS Organic","GOTS_Organic",IF($F894="GOTS Made with organic","GOTS_Made_with_organic",IF($F894="GOTS Organic - in conversion","GOTS_Organic_in_Conversion",IF($F894="GOTS Made with organic - in conversion","GOTS_Made_with_Organic_in_Conversion",IF($F894="RAS","RAS",""))))))))))))))),"")</f>
        <v/>
      </c>
      <c r="AC894" s="13" t="str">
        <f t="shared" ca="1" si="390"/>
        <v>$AB</v>
      </c>
      <c r="AD894" s="13" t="str" cm="1">
        <f t="array" aca="1" ref="AD894" ca="1">IFERROR(IF((LEFT(INDIRECT("$F"&amp;$S894),4))="GOTS",IF($G894="Organic","GOTS_Organic_raw",(IF($G894="Responsible","GOTS_Responsible",(IF($G894="No Attribute (Conventional)","GOTS_conventional",(IF($G894="Recycled Pre/Post-Consumer","GOTS_pre_post",(IF($G894="In-Conversion","GOTS_in_conversion",(IF($G894="Sustainably Sourced","Sustainably_sourced",""))))))))))),IF($G894="Organic","Organic",(IF($G894="Responsible","Responsible",(IF($G894="No Attribute (Conventional)","No_Attribute_Conventional",(IF($G894="Recycled Pre/Post-Consumer","Recycled_Pre_Post_Consumer",(IF($G894="In-Conversion","In_Conversion",(IF($G894="Recycled Pre-Consumer","Recycled_Pre_Consumer",(IF($G894="Recycled Post-Consumer","Recycled_Post_Consumer",(IF($G894="Sustainably Sourced","Sustainably_sourced","")))))))))))))))),"")</f>
        <v/>
      </c>
      <c r="AE894" s="13" t="e" cm="1">
        <f t="array" aca="1" ref="AE894" ca="1">IF(INDIRECT("$F"&amp;$S894)="","",IF(LEFT(INDIRECT("$F"&amp;$S894),3)="GRS","GRS_RCS_RM",IF((LEFT(INDIRECT("$F"&amp;$S894),3))="RCS","GRS_RCS_RM",IF(INDIRECT("$F"&amp;$S894)="OCS (No Label)","OCS_Conversion_RM",IF(LEFT(INDIRECT("$F"&amp;$S894),3)="OCS","OCS_RM",IF(RIGHT(INDIRECT("$F"&amp;$S894),10)="conversion","GOTS_RM_conversion",IF((LEFT(INDIRECT("$F"&amp;$S894),4))="GOTS","GOTS_RM","Responsible_RM")))))))</f>
        <v>#REF!</v>
      </c>
      <c r="AF894" s="13" t="str" cm="1">
        <f t="array" aca="1" ref="AF894" ca="1">IF($S894="","",INDIRECT("$Z"&amp;$S894))</f>
        <v/>
      </c>
      <c r="AG894" s="155" t="str">
        <f t="shared" si="380"/>
        <v/>
      </c>
      <c r="AH894" s="13" t="str" cm="1">
        <f t="array" aca="1" ref="AH894" ca="1">IFERROR(INDIRECT("$ag"&amp;S894),"")</f>
        <v/>
      </c>
      <c r="AI894" s="13" t="e" cm="1">
        <f t="array" aca="1" ref="AI894" ca="1">INDIRECT("O"&amp;S893)</f>
        <v>#REF!</v>
      </c>
      <c r="AJ894" s="13" t="str">
        <f>IF($I894="","",INDEX('Raw Material'!$A$1:$J$75,MATCH(I894,'Raw Material'!$A$1:$A$75,0),(MATCH(G894,'Raw Material'!$A$1:$J$1,0))))</f>
        <v/>
      </c>
      <c r="AK894" s="13" t="str">
        <f t="shared" si="386"/>
        <v>YANLIŞRM</v>
      </c>
      <c r="AL894" s="153" t="str">
        <f t="shared" si="387"/>
        <v/>
      </c>
    </row>
    <row r="895" spans="1:38" ht="16.5" customHeight="1">
      <c r="A895" s="161"/>
      <c r="B895" s="166"/>
      <c r="C895" s="167"/>
      <c r="D895" s="156"/>
      <c r="E895" s="156"/>
      <c r="F895" s="173"/>
      <c r="G895" s="181"/>
      <c r="H895" s="182"/>
      <c r="I895" s="182"/>
      <c r="J895" s="182"/>
      <c r="K895" s="32"/>
      <c r="L895" s="178"/>
      <c r="M895" s="178"/>
      <c r="N895" s="81"/>
      <c r="O895" s="185"/>
      <c r="P895" s="103"/>
      <c r="Q895" s="84" t="str">
        <f t="shared" si="388"/>
        <v/>
      </c>
      <c r="R895" s="159"/>
      <c r="S895" s="28" t="str" cm="1">
        <f t="array" aca="1" ref="S895" ca="1">IF(INDIRECT("A"&amp;114+$U895)&lt;&gt;"",114+$U895,"")</f>
        <v/>
      </c>
      <c r="T895" s="28" t="str">
        <f t="shared" ca="1" si="389"/>
        <v>$B</v>
      </c>
      <c r="U895" s="29">
        <f t="shared" ref="U895:U958" si="395">(12*W895)</f>
        <v>780</v>
      </c>
      <c r="V895" s="29">
        <v>65.083333333338402</v>
      </c>
      <c r="W895" s="29">
        <f t="shared" si="367"/>
        <v>65</v>
      </c>
      <c r="X895" s="41" t="str" cm="1">
        <f t="array" aca="1" ref="X895" ca="1">IFERROR(INDEX('PC&amp;PD'!$A$1:$AP$15,ROW('PC&amp;PD'!$A$15),MATCH(INDIRECT(T895),'PC&amp;PD'!$A$1:$AP$1,0)),"")</f>
        <v/>
      </c>
      <c r="Z895" s="155"/>
      <c r="AA895" s="13" t="str">
        <f t="shared" si="385"/>
        <v/>
      </c>
      <c r="AB895" s="155"/>
      <c r="AC895" s="13" t="str">
        <f t="shared" ca="1" si="390"/>
        <v>$AB</v>
      </c>
      <c r="AD895" s="13" t="str" cm="1">
        <f t="array" aca="1" ref="AD895" ca="1">IFERROR(IF((LEFT(INDIRECT("$F"&amp;$S895),4))="GOTS",IF($G895="Organic","GOTS_Organic_raw",(IF($G895="Responsible","GOTS_Responsible",(IF($G895="No Attribute (Conventional)","GOTS_conventional",(IF($G895="Recycled Pre/Post-Consumer","GOTS_pre_post",(IF($G895="In-Conversion","GOTS_in_conversion",(IF($G895="Sustainably Sourced","Sustainably_sourced",""))))))))))),IF($G895="Organic","Organic",(IF($G895="Responsible","Responsible",(IF($G895="No Attribute (Conventional)","No_Attribute_Conventional",(IF($G895="Recycled Pre/Post-Consumer","Recycled_Pre_Post_Consumer",(IF($G895="In-Conversion","In_Conversion",(IF($G895="Recycled Pre-Consumer","Recycled_Pre_Consumer",(IF($G895="Recycled Post-Consumer","Recycled_Post_Consumer",(IF($G895="Sustainably Sourced","Sustainably_sourced","")))))))))))))))),"")</f>
        <v/>
      </c>
      <c r="AE895" s="13" t="e" cm="1">
        <f t="array" aca="1" ref="AE895" ca="1">IF(INDIRECT("$F"&amp;$S895)="","",IF(LEFT(INDIRECT("$F"&amp;$S895),3)="GRS","GRS_RCS_RM",IF((LEFT(INDIRECT("$F"&amp;$S895),3))="RCS","GRS_RCS_RM",IF(INDIRECT("$F"&amp;$S895)="OCS (No Label)","OCS_Conversion_RM",IF(LEFT(INDIRECT("$F"&amp;$S895),3)="OCS","OCS_RM",IF(RIGHT(INDIRECT("$F"&amp;$S895),10)="conversion","GOTS_RM_conversion",IF((LEFT(INDIRECT("$F"&amp;$S895),4))="GOTS","GOTS_RM","Responsible_RM")))))))</f>
        <v>#REF!</v>
      </c>
      <c r="AF895" s="13" t="str" cm="1">
        <f t="array" aca="1" ref="AF895" ca="1">IF($S895="","",INDIRECT("$Z"&amp;$S895))</f>
        <v/>
      </c>
      <c r="AG895" s="155"/>
      <c r="AH895" s="13" t="str" cm="1">
        <f t="array" aca="1" ref="AH895" ca="1">IFERROR(INDIRECT("$ag"&amp;S895),"")</f>
        <v/>
      </c>
      <c r="AI895" s="13" t="e" cm="1">
        <f t="array" aca="1" ref="AI895" ca="1">INDIRECT("O"&amp;S894)</f>
        <v>#REF!</v>
      </c>
      <c r="AJ895" s="13" t="str">
        <f>IF($I895="","",INDEX('Raw Material'!$A$1:$J$75,MATCH(I895,'Raw Material'!$A$1:$A$75,0),(MATCH(G895,'Raw Material'!$A$1:$J$1,0))))</f>
        <v/>
      </c>
      <c r="AK895" s="13" t="str">
        <f t="shared" si="386"/>
        <v>YANLIŞRM</v>
      </c>
      <c r="AL895" s="153" t="str">
        <f t="shared" si="387"/>
        <v/>
      </c>
    </row>
    <row r="896" spans="1:38" ht="16.5" customHeight="1">
      <c r="A896" s="161"/>
      <c r="B896" s="166"/>
      <c r="C896" s="167"/>
      <c r="D896" s="156"/>
      <c r="E896" s="156"/>
      <c r="F896" s="173"/>
      <c r="G896" s="181"/>
      <c r="H896" s="182"/>
      <c r="I896" s="182"/>
      <c r="J896" s="182"/>
      <c r="K896" s="32"/>
      <c r="L896" s="178"/>
      <c r="M896" s="178"/>
      <c r="N896" s="81"/>
      <c r="O896" s="185"/>
      <c r="P896" s="103"/>
      <c r="Q896" s="84" t="str">
        <f t="shared" si="388"/>
        <v/>
      </c>
      <c r="R896" s="159"/>
      <c r="S896" s="28" t="str" cm="1">
        <f t="array" aca="1" ref="S896" ca="1">IF(INDIRECT("A"&amp;114+$U896)&lt;&gt;"",114+$U896,"")</f>
        <v/>
      </c>
      <c r="T896" s="28" t="str">
        <f t="shared" ca="1" si="389"/>
        <v>$B</v>
      </c>
      <c r="U896" s="29">
        <f t="shared" si="395"/>
        <v>780</v>
      </c>
      <c r="V896" s="29">
        <v>65.166666666671702</v>
      </c>
      <c r="W896" s="29">
        <f t="shared" si="367"/>
        <v>65</v>
      </c>
      <c r="X896" s="41" t="str" cm="1">
        <f t="array" aca="1" ref="X896" ca="1">IFERROR(INDEX('PC&amp;PD'!$A$1:$AP$15,ROW('PC&amp;PD'!$A$15),MATCH(INDIRECT(T896),'PC&amp;PD'!$A$1:$AP$1,0)),"")</f>
        <v/>
      </c>
      <c r="Z896" s="155"/>
      <c r="AA896" s="13" t="str">
        <f t="shared" si="385"/>
        <v/>
      </c>
      <c r="AB896" s="155"/>
      <c r="AC896" s="13" t="str">
        <f t="shared" ca="1" si="390"/>
        <v>$AB</v>
      </c>
      <c r="AD896" s="13" t="str" cm="1">
        <f t="array" aca="1" ref="AD896" ca="1">IFERROR(IF((LEFT(INDIRECT("$F"&amp;$S896),4))="GOTS",IF($G896="Organic","GOTS_Organic_raw",(IF($G896="Responsible","GOTS_Responsible",(IF($G896="No Attribute (Conventional)","GOTS_conventional",(IF($G896="Recycled Pre/Post-Consumer","GOTS_pre_post",(IF($G896="In-Conversion","GOTS_in_conversion",(IF($G896="Sustainably Sourced","Sustainably_sourced",""))))))))))),IF($G896="Organic","Organic",(IF($G896="Responsible","Responsible",(IF($G896="No Attribute (Conventional)","No_Attribute_Conventional",(IF($G896="Recycled Pre/Post-Consumer","Recycled_Pre_Post_Consumer",(IF($G896="In-Conversion","In_Conversion",(IF($G896="Recycled Pre-Consumer","Recycled_Pre_Consumer",(IF($G896="Recycled Post-Consumer","Recycled_Post_Consumer",(IF($G896="Sustainably Sourced","Sustainably_sourced","")))))))))))))))),"")</f>
        <v/>
      </c>
      <c r="AE896" s="13" t="e" cm="1">
        <f t="array" aca="1" ref="AE896" ca="1">IF(INDIRECT("$F"&amp;$S896)="","",IF(LEFT(INDIRECT("$F"&amp;$S896),3)="GRS","GRS_RCS_RM",IF((LEFT(INDIRECT("$F"&amp;$S896),3))="RCS","GRS_RCS_RM",IF(INDIRECT("$F"&amp;$S896)="OCS (No Label)","OCS_Conversion_RM",IF(LEFT(INDIRECT("$F"&amp;$S896),3)="OCS","OCS_RM",IF(RIGHT(INDIRECT("$F"&amp;$S896),10)="conversion","GOTS_RM_conversion",IF((LEFT(INDIRECT("$F"&amp;$S896),4))="GOTS","GOTS_RM","Responsible_RM")))))))</f>
        <v>#REF!</v>
      </c>
      <c r="AF896" s="13" t="str" cm="1">
        <f t="array" aca="1" ref="AF896" ca="1">IF($S896="","",INDIRECT("$Z"&amp;$S896))</f>
        <v/>
      </c>
      <c r="AG896" s="155"/>
      <c r="AH896" s="13" t="str" cm="1">
        <f t="array" aca="1" ref="AH896" ca="1">IFERROR(INDIRECT("$ag"&amp;S896),"")</f>
        <v/>
      </c>
      <c r="AI896" s="13" t="e" cm="1">
        <f t="array" aca="1" ref="AI896" ca="1">INDIRECT("O"&amp;S895)</f>
        <v>#REF!</v>
      </c>
      <c r="AJ896" s="13" t="str">
        <f>IF($I896="","",INDEX('Raw Material'!$A$1:$J$75,MATCH(I896,'Raw Material'!$A$1:$A$75,0),(MATCH(G896,'Raw Material'!$A$1:$J$1,0))))</f>
        <v/>
      </c>
      <c r="AK896" s="13" t="str">
        <f t="shared" si="386"/>
        <v>YANLIŞRM</v>
      </c>
      <c r="AL896" s="153" t="str">
        <f t="shared" si="387"/>
        <v/>
      </c>
    </row>
    <row r="897" spans="1:38" ht="16.5" customHeight="1">
      <c r="A897" s="161"/>
      <c r="B897" s="166"/>
      <c r="C897" s="167"/>
      <c r="D897" s="156"/>
      <c r="E897" s="156"/>
      <c r="F897" s="174"/>
      <c r="G897" s="181"/>
      <c r="H897" s="182"/>
      <c r="I897" s="182"/>
      <c r="J897" s="182"/>
      <c r="K897" s="32"/>
      <c r="L897" s="178"/>
      <c r="M897" s="178"/>
      <c r="N897" s="81"/>
      <c r="O897" s="185"/>
      <c r="P897" s="103"/>
      <c r="Q897" s="84" t="str">
        <f t="shared" si="388"/>
        <v/>
      </c>
      <c r="R897" s="159"/>
      <c r="S897" s="28" t="str" cm="1">
        <f t="array" aca="1" ref="S897" ca="1">IF(INDIRECT("A"&amp;114+$U897)&lt;&gt;"",114+$U897,"")</f>
        <v/>
      </c>
      <c r="T897" s="28" t="str">
        <f t="shared" ca="1" si="389"/>
        <v>$B</v>
      </c>
      <c r="U897" s="29">
        <f t="shared" si="395"/>
        <v>780</v>
      </c>
      <c r="V897" s="29">
        <v>65.250000000005102</v>
      </c>
      <c r="W897" s="29">
        <f t="shared" si="367"/>
        <v>65</v>
      </c>
      <c r="X897" s="41" t="str" cm="1">
        <f t="array" aca="1" ref="X897" ca="1">IFERROR(INDEX('PC&amp;PD'!$A$1:$AP$15,ROW('PC&amp;PD'!$A$15),MATCH(INDIRECT(T897),'PC&amp;PD'!$A$1:$AP$1,0)),"")</f>
        <v/>
      </c>
      <c r="Z897" s="155"/>
      <c r="AA897" s="13" t="str">
        <f t="shared" si="385"/>
        <v/>
      </c>
      <c r="AB897" s="155"/>
      <c r="AC897" s="13" t="str">
        <f t="shared" ca="1" si="390"/>
        <v>$AB</v>
      </c>
      <c r="AD897" s="13" t="str" cm="1">
        <f t="array" aca="1" ref="AD897" ca="1">IFERROR(IF((LEFT(INDIRECT("$F"&amp;$S897),4))="GOTS",IF($G897="Organic","GOTS_Organic_raw",(IF($G897="Responsible","GOTS_Responsible",(IF($G897="No Attribute (Conventional)","GOTS_conventional",(IF($G897="Recycled Pre/Post-Consumer","GOTS_pre_post",(IF($G897="In-Conversion","GOTS_in_conversion",(IF($G897="Sustainably Sourced","Sustainably_sourced",""))))))))))),IF($G897="Organic","Organic",(IF($G897="Responsible","Responsible",(IF($G897="No Attribute (Conventional)","No_Attribute_Conventional",(IF($G897="Recycled Pre/Post-Consumer","Recycled_Pre_Post_Consumer",(IF($G897="In-Conversion","In_Conversion",(IF($G897="Recycled Pre-Consumer","Recycled_Pre_Consumer",(IF($G897="Recycled Post-Consumer","Recycled_Post_Consumer",(IF($G897="Sustainably Sourced","Sustainably_sourced","")))))))))))))))),"")</f>
        <v/>
      </c>
      <c r="AE897" s="13" t="e" cm="1">
        <f t="array" aca="1" ref="AE897" ca="1">IF(INDIRECT("$F"&amp;$S897)="","",IF(LEFT(INDIRECT("$F"&amp;$S897),3)="GRS","GRS_RCS_RM",IF((LEFT(INDIRECT("$F"&amp;$S897),3))="RCS","GRS_RCS_RM",IF(INDIRECT("$F"&amp;$S897)="OCS (No Label)","OCS_Conversion_RM",IF(LEFT(INDIRECT("$F"&amp;$S897),3)="OCS","OCS_RM",IF(RIGHT(INDIRECT("$F"&amp;$S897),10)="conversion","GOTS_RM_conversion",IF((LEFT(INDIRECT("$F"&amp;$S897),4))="GOTS","GOTS_RM","Responsible_RM")))))))</f>
        <v>#REF!</v>
      </c>
      <c r="AF897" s="13" t="str" cm="1">
        <f t="array" aca="1" ref="AF897" ca="1">IF($S897="","",INDIRECT("$Z"&amp;$S897))</f>
        <v/>
      </c>
      <c r="AG897" s="155"/>
      <c r="AH897" s="13" t="str" cm="1">
        <f t="array" aca="1" ref="AH897" ca="1">IFERROR(INDIRECT("$ag"&amp;S897),"")</f>
        <v/>
      </c>
      <c r="AI897" s="13" t="e" cm="1">
        <f t="array" aca="1" ref="AI897" ca="1">INDIRECT("O"&amp;S896)</f>
        <v>#REF!</v>
      </c>
      <c r="AJ897" s="13" t="str">
        <f>IF($I897="","",INDEX('Raw Material'!$A$1:$J$75,MATCH(I897,'Raw Material'!$A$1:$A$75,0),(MATCH(G897,'Raw Material'!$A$1:$J$1,0))))</f>
        <v/>
      </c>
      <c r="AK897" s="13" t="str">
        <f t="shared" si="386"/>
        <v>YANLIŞRM</v>
      </c>
      <c r="AL897" s="153" t="str">
        <f t="shared" si="387"/>
        <v/>
      </c>
    </row>
    <row r="898" spans="1:38" ht="16.5" customHeight="1">
      <c r="A898" s="161"/>
      <c r="B898" s="166"/>
      <c r="C898" s="167"/>
      <c r="D898" s="156"/>
      <c r="E898" s="156"/>
      <c r="F898" s="174"/>
      <c r="G898" s="181"/>
      <c r="H898" s="182"/>
      <c r="I898" s="182"/>
      <c r="J898" s="182"/>
      <c r="K898" s="32"/>
      <c r="L898" s="178"/>
      <c r="M898" s="178"/>
      <c r="N898" s="81"/>
      <c r="O898" s="185"/>
      <c r="P898" s="103"/>
      <c r="Q898" s="84" t="str">
        <f t="shared" si="388"/>
        <v/>
      </c>
      <c r="R898" s="159"/>
      <c r="S898" s="28" t="str" cm="1">
        <f t="array" aca="1" ref="S898" ca="1">IF(INDIRECT("A"&amp;114+$U898)&lt;&gt;"",114+$U898,"")</f>
        <v/>
      </c>
      <c r="T898" s="28" t="str">
        <f t="shared" ca="1" si="389"/>
        <v>$B</v>
      </c>
      <c r="U898" s="29">
        <f t="shared" si="395"/>
        <v>780</v>
      </c>
      <c r="V898" s="29">
        <v>65.333333333338402</v>
      </c>
      <c r="W898" s="29">
        <f t="shared" si="367"/>
        <v>65</v>
      </c>
      <c r="X898" s="41" t="str" cm="1">
        <f t="array" aca="1" ref="X898" ca="1">IFERROR(INDEX('PC&amp;PD'!$A$1:$AP$15,ROW('PC&amp;PD'!$A$15),MATCH(INDIRECT(T898),'PC&amp;PD'!$A$1:$AP$1,0)),"")</f>
        <v/>
      </c>
      <c r="Z898" s="155"/>
      <c r="AA898" s="13" t="str">
        <f t="shared" si="385"/>
        <v/>
      </c>
      <c r="AB898" s="155"/>
      <c r="AC898" s="13" t="str">
        <f t="shared" ca="1" si="390"/>
        <v>$AB</v>
      </c>
      <c r="AD898" s="13" t="str" cm="1">
        <f t="array" aca="1" ref="AD898" ca="1">IFERROR(IF((LEFT(INDIRECT("$F"&amp;$S898),4))="GOTS",IF($G898="Organic","GOTS_Organic_raw",(IF($G898="Responsible","GOTS_Responsible",(IF($G898="No Attribute (Conventional)","GOTS_conventional",(IF($G898="Recycled Pre/Post-Consumer","GOTS_pre_post",(IF($G898="In-Conversion","GOTS_in_conversion",(IF($G898="Sustainably Sourced","Sustainably_sourced",""))))))))))),IF($G898="Organic","Organic",(IF($G898="Responsible","Responsible",(IF($G898="No Attribute (Conventional)","No_Attribute_Conventional",(IF($G898="Recycled Pre/Post-Consumer","Recycled_Pre_Post_Consumer",(IF($G898="In-Conversion","In_Conversion",(IF($G898="Recycled Pre-Consumer","Recycled_Pre_Consumer",(IF($G898="Recycled Post-Consumer","Recycled_Post_Consumer",(IF($G898="Sustainably Sourced","Sustainably_sourced","")))))))))))))))),"")</f>
        <v/>
      </c>
      <c r="AE898" s="13" t="e" cm="1">
        <f t="array" aca="1" ref="AE898" ca="1">IF(INDIRECT("$F"&amp;$S898)="","",IF(LEFT(INDIRECT("$F"&amp;$S898),3)="GRS","GRS_RCS_RM",IF((LEFT(INDIRECT("$F"&amp;$S898),3))="RCS","GRS_RCS_RM",IF(INDIRECT("$F"&amp;$S898)="OCS (No Label)","OCS_Conversion_RM",IF(LEFT(INDIRECT("$F"&amp;$S898),3)="OCS","OCS_RM",IF(RIGHT(INDIRECT("$F"&amp;$S898),10)="conversion","GOTS_RM_conversion",IF((LEFT(INDIRECT("$F"&amp;$S898),4))="GOTS","GOTS_RM","Responsible_RM")))))))</f>
        <v>#REF!</v>
      </c>
      <c r="AF898" s="13" t="str" cm="1">
        <f t="array" aca="1" ref="AF898" ca="1">IF($S898="","",INDIRECT("$Z"&amp;$S898))</f>
        <v/>
      </c>
      <c r="AG898" s="155"/>
      <c r="AH898" s="13" t="str" cm="1">
        <f t="array" aca="1" ref="AH898" ca="1">IFERROR(INDIRECT("$ag"&amp;S898),"")</f>
        <v/>
      </c>
      <c r="AI898" s="13" t="e" cm="1">
        <f t="array" aca="1" ref="AI898" ca="1">INDIRECT("O"&amp;S897)</f>
        <v>#REF!</v>
      </c>
      <c r="AJ898" s="13" t="str">
        <f>IF($I898="","",INDEX('Raw Material'!$A$1:$J$75,MATCH(I898,'Raw Material'!$A$1:$A$75,0),(MATCH(G898,'Raw Material'!$A$1:$J$1,0))))</f>
        <v/>
      </c>
      <c r="AK898" s="13" t="str">
        <f t="shared" si="386"/>
        <v>YANLIŞRM</v>
      </c>
      <c r="AL898" s="153" t="str">
        <f t="shared" si="387"/>
        <v/>
      </c>
    </row>
    <row r="899" spans="1:38" ht="16.5" customHeight="1">
      <c r="A899" s="161"/>
      <c r="B899" s="166"/>
      <c r="C899" s="167"/>
      <c r="D899" s="156"/>
      <c r="E899" s="156"/>
      <c r="F899" s="174"/>
      <c r="G899" s="181"/>
      <c r="H899" s="182"/>
      <c r="I899" s="182"/>
      <c r="J899" s="182"/>
      <c r="K899" s="32"/>
      <c r="L899" s="178"/>
      <c r="M899" s="178"/>
      <c r="N899" s="81"/>
      <c r="O899" s="185"/>
      <c r="P899" s="103"/>
      <c r="Q899" s="84" t="str">
        <f t="shared" si="388"/>
        <v/>
      </c>
      <c r="R899" s="159"/>
      <c r="S899" s="28" t="str" cm="1">
        <f t="array" aca="1" ref="S899" ca="1">IF(INDIRECT("A"&amp;114+$U899)&lt;&gt;"",114+$U899,"")</f>
        <v/>
      </c>
      <c r="T899" s="28" t="str">
        <f t="shared" ca="1" si="389"/>
        <v>$B</v>
      </c>
      <c r="U899" s="29">
        <f t="shared" si="395"/>
        <v>780</v>
      </c>
      <c r="V899" s="29">
        <v>65.416666666671802</v>
      </c>
      <c r="W899" s="29">
        <f t="shared" si="367"/>
        <v>65</v>
      </c>
      <c r="X899" s="41" t="str" cm="1">
        <f t="array" aca="1" ref="X899" ca="1">IFERROR(INDEX('PC&amp;PD'!$A$1:$AP$15,ROW('PC&amp;PD'!$A$15),MATCH(INDIRECT(T899),'PC&amp;PD'!$A$1:$AP$1,0)),"")</f>
        <v/>
      </c>
      <c r="Z899" s="155"/>
      <c r="AA899" s="13" t="str">
        <f t="shared" si="385"/>
        <v/>
      </c>
      <c r="AB899" s="155"/>
      <c r="AC899" s="13" t="str">
        <f t="shared" ca="1" si="390"/>
        <v>$AB</v>
      </c>
      <c r="AD899" s="13" t="str" cm="1">
        <f t="array" aca="1" ref="AD899" ca="1">IFERROR(IF((LEFT(INDIRECT("$F"&amp;$S899),4))="GOTS",IF($G899="Organic","GOTS_Organic_raw",(IF($G899="Responsible","GOTS_Responsible",(IF($G899="No Attribute (Conventional)","GOTS_conventional",(IF($G899="Recycled Pre/Post-Consumer","GOTS_pre_post",(IF($G899="In-Conversion","GOTS_in_conversion",(IF($G899="Sustainably Sourced","Sustainably_sourced",""))))))))))),IF($G899="Organic","Organic",(IF($G899="Responsible","Responsible",(IF($G899="No Attribute (Conventional)","No_Attribute_Conventional",(IF($G899="Recycled Pre/Post-Consumer","Recycled_Pre_Post_Consumer",(IF($G899="In-Conversion","In_Conversion",(IF($G899="Recycled Pre-Consumer","Recycled_Pre_Consumer",(IF($G899="Recycled Post-Consumer","Recycled_Post_Consumer",(IF($G899="Sustainably Sourced","Sustainably_sourced","")))))))))))))))),"")</f>
        <v/>
      </c>
      <c r="AE899" s="13" t="e" cm="1">
        <f t="array" aca="1" ref="AE899" ca="1">IF(INDIRECT("$F"&amp;$S899)="","",IF(LEFT(INDIRECT("$F"&amp;$S899),3)="GRS","GRS_RCS_RM",IF((LEFT(INDIRECT("$F"&amp;$S899),3))="RCS","GRS_RCS_RM",IF(INDIRECT("$F"&amp;$S899)="OCS (No Label)","OCS_Conversion_RM",IF(LEFT(INDIRECT("$F"&amp;$S899),3)="OCS","OCS_RM",IF(RIGHT(INDIRECT("$F"&amp;$S899),10)="conversion","GOTS_RM_conversion",IF((LEFT(INDIRECT("$F"&amp;$S899),4))="GOTS","GOTS_RM","Responsible_RM")))))))</f>
        <v>#REF!</v>
      </c>
      <c r="AF899" s="13" t="str" cm="1">
        <f t="array" aca="1" ref="AF899" ca="1">IF($S899="","",INDIRECT("$Z"&amp;$S899))</f>
        <v/>
      </c>
      <c r="AG899" s="155"/>
      <c r="AH899" s="13" t="str" cm="1">
        <f t="array" aca="1" ref="AH899" ca="1">IFERROR(INDIRECT("$ag"&amp;S899),"")</f>
        <v/>
      </c>
      <c r="AI899" s="13" t="e" cm="1">
        <f t="array" aca="1" ref="AI899" ca="1">INDIRECT("O"&amp;S898)</f>
        <v>#REF!</v>
      </c>
      <c r="AJ899" s="13" t="str">
        <f>IF($I899="","",INDEX('Raw Material'!$A$1:$J$75,MATCH(I899,'Raw Material'!$A$1:$A$75,0),(MATCH(G899,'Raw Material'!$A$1:$J$1,0))))</f>
        <v/>
      </c>
      <c r="AK899" s="13" t="str">
        <f t="shared" si="386"/>
        <v>YANLIŞRM</v>
      </c>
      <c r="AL899" s="153" t="str">
        <f t="shared" si="387"/>
        <v/>
      </c>
    </row>
    <row r="900" spans="1:38" ht="16.5" customHeight="1">
      <c r="A900" s="162"/>
      <c r="B900" s="168"/>
      <c r="C900" s="169"/>
      <c r="D900" s="156"/>
      <c r="E900" s="156"/>
      <c r="F900" s="175"/>
      <c r="G900" s="181"/>
      <c r="H900" s="182"/>
      <c r="I900" s="182"/>
      <c r="J900" s="182"/>
      <c r="K900" s="32"/>
      <c r="L900" s="179"/>
      <c r="M900" s="179"/>
      <c r="N900" s="81"/>
      <c r="O900" s="185"/>
      <c r="P900" s="103"/>
      <c r="Q900" s="84" t="str">
        <f t="shared" si="388"/>
        <v/>
      </c>
      <c r="R900" s="159"/>
      <c r="S900" s="28" t="str" cm="1">
        <f t="array" aca="1" ref="S900" ca="1">IF(INDIRECT("A"&amp;114+$U900)&lt;&gt;"",114+$U900,"")</f>
        <v/>
      </c>
      <c r="T900" s="28" t="str">
        <f t="shared" ca="1" si="389"/>
        <v>$B</v>
      </c>
      <c r="U900" s="29">
        <f t="shared" si="395"/>
        <v>780</v>
      </c>
      <c r="V900" s="29">
        <v>65.500000000005102</v>
      </c>
      <c r="W900" s="29">
        <f t="shared" si="367"/>
        <v>65</v>
      </c>
      <c r="X900" s="41" t="str" cm="1">
        <f t="array" aca="1" ref="X900" ca="1">IFERROR(INDEX('PC&amp;PD'!$A$1:$AP$15,ROW('PC&amp;PD'!$A$15),MATCH(INDIRECT(T900),'PC&amp;PD'!$A$1:$AP$1,0)),"")</f>
        <v/>
      </c>
      <c r="Z900" s="155"/>
      <c r="AA900" s="13" t="str">
        <f t="shared" si="385"/>
        <v/>
      </c>
      <c r="AB900" s="155"/>
      <c r="AC900" s="13" t="str">
        <f t="shared" ca="1" si="390"/>
        <v>$AB</v>
      </c>
      <c r="AD900" s="13" t="str" cm="1">
        <f t="array" aca="1" ref="AD900" ca="1">IFERROR(IF((LEFT(INDIRECT("$F"&amp;$S900),4))="GOTS",IF($G900="Organic","GOTS_Organic_raw",(IF($G900="Responsible","GOTS_Responsible",(IF($G900="No Attribute (Conventional)","GOTS_conventional",(IF($G900="Recycled Pre/Post-Consumer","GOTS_pre_post",(IF($G900="In-Conversion","GOTS_in_conversion",(IF($G900="Sustainably Sourced","Sustainably_sourced",""))))))))))),IF($G900="Organic","Organic",(IF($G900="Responsible","Responsible",(IF($G900="No Attribute (Conventional)","No_Attribute_Conventional",(IF($G900="Recycled Pre/Post-Consumer","Recycled_Pre_Post_Consumer",(IF($G900="In-Conversion","In_Conversion",(IF($G900="Recycled Pre-Consumer","Recycled_Pre_Consumer",(IF($G900="Recycled Post-Consumer","Recycled_Post_Consumer",(IF($G900="Sustainably Sourced","Sustainably_sourced","")))))))))))))))),"")</f>
        <v/>
      </c>
      <c r="AE900" s="13" t="e" cm="1">
        <f t="array" aca="1" ref="AE900" ca="1">IF(INDIRECT("$F"&amp;$S900)="","",IF(LEFT(INDIRECT("$F"&amp;$S900),3)="GRS","GRS_RCS_RM",IF((LEFT(INDIRECT("$F"&amp;$S900),3))="RCS","GRS_RCS_RM",IF(INDIRECT("$F"&amp;$S900)="OCS (No Label)","OCS_Conversion_RM",IF(LEFT(INDIRECT("$F"&amp;$S900),3)="OCS","OCS_RM",IF(RIGHT(INDIRECT("$F"&amp;$S900),10)="conversion","GOTS_RM_conversion",IF((LEFT(INDIRECT("$F"&amp;$S900),4))="GOTS","GOTS_RM","Responsible_RM")))))))</f>
        <v>#REF!</v>
      </c>
      <c r="AF900" s="13" t="str" cm="1">
        <f t="array" aca="1" ref="AF900" ca="1">IF($S900="","",INDIRECT("$Z"&amp;$S900))</f>
        <v/>
      </c>
      <c r="AG900" s="155"/>
      <c r="AH900" s="13" t="str" cm="1">
        <f t="array" aca="1" ref="AH900" ca="1">IFERROR(INDIRECT("$ag"&amp;S900),"")</f>
        <v/>
      </c>
      <c r="AI900" s="13" t="e" cm="1">
        <f t="array" aca="1" ref="AI900" ca="1">INDIRECT("O"&amp;S899)</f>
        <v>#REF!</v>
      </c>
      <c r="AJ900" s="13" t="str">
        <f>IF($I900="","",INDEX('Raw Material'!$A$1:$J$75,MATCH(I900,'Raw Material'!$A$1:$A$75,0),(MATCH(G900,'Raw Material'!$A$1:$J$1,0))))</f>
        <v/>
      </c>
      <c r="AK900" s="13" t="str">
        <f t="shared" si="386"/>
        <v>YANLIŞRM</v>
      </c>
      <c r="AL900" s="153" t="str">
        <f t="shared" si="387"/>
        <v/>
      </c>
    </row>
    <row r="901" spans="1:38" ht="16.5" customHeight="1">
      <c r="A901" s="162"/>
      <c r="B901" s="168"/>
      <c r="C901" s="169"/>
      <c r="D901" s="156"/>
      <c r="E901" s="156"/>
      <c r="F901" s="175"/>
      <c r="G901" s="181"/>
      <c r="H901" s="182"/>
      <c r="I901" s="182"/>
      <c r="J901" s="182"/>
      <c r="K901" s="32"/>
      <c r="L901" s="179"/>
      <c r="M901" s="179"/>
      <c r="N901" s="81"/>
      <c r="O901" s="185"/>
      <c r="P901" s="103"/>
      <c r="Q901" s="84" t="str">
        <f t="shared" si="388"/>
        <v/>
      </c>
      <c r="R901" s="159"/>
      <c r="S901" s="28" t="str" cm="1">
        <f t="array" aca="1" ref="S901" ca="1">IF(INDIRECT("A"&amp;114+$U901)&lt;&gt;"",114+$U901,"")</f>
        <v/>
      </c>
      <c r="T901" s="28" t="str">
        <f t="shared" ca="1" si="389"/>
        <v>$B</v>
      </c>
      <c r="U901" s="29">
        <f t="shared" si="395"/>
        <v>780</v>
      </c>
      <c r="V901" s="29">
        <v>65.583333333338402</v>
      </c>
      <c r="W901" s="29">
        <f t="shared" si="367"/>
        <v>65</v>
      </c>
      <c r="X901" s="41" t="str" cm="1">
        <f t="array" aca="1" ref="X901" ca="1">IFERROR(INDEX('PC&amp;PD'!$A$1:$AP$15,ROW('PC&amp;PD'!$A$15),MATCH(INDIRECT(T901),'PC&amp;PD'!$A$1:$AP$1,0)),"")</f>
        <v/>
      </c>
      <c r="Z901" s="155"/>
      <c r="AA901" s="13" t="str">
        <f t="shared" si="385"/>
        <v/>
      </c>
      <c r="AB901" s="155"/>
      <c r="AC901" s="13" t="str">
        <f t="shared" ca="1" si="390"/>
        <v>$AB</v>
      </c>
      <c r="AD901" s="13" t="str" cm="1">
        <f t="array" aca="1" ref="AD901" ca="1">IFERROR(IF((LEFT(INDIRECT("$F"&amp;$S901),4))="GOTS",IF($G901="Organic","GOTS_Organic_raw",(IF($G901="Responsible","GOTS_Responsible",(IF($G901="No Attribute (Conventional)","GOTS_conventional",(IF($G901="Recycled Pre/Post-Consumer","GOTS_pre_post",(IF($G901="In-Conversion","GOTS_in_conversion",(IF($G901="Sustainably Sourced","Sustainably_sourced",""))))))))))),IF($G901="Organic","Organic",(IF($G901="Responsible","Responsible",(IF($G901="No Attribute (Conventional)","No_Attribute_Conventional",(IF($G901="Recycled Pre/Post-Consumer","Recycled_Pre_Post_Consumer",(IF($G901="In-Conversion","In_Conversion",(IF($G901="Recycled Pre-Consumer","Recycled_Pre_Consumer",(IF($G901="Recycled Post-Consumer","Recycled_Post_Consumer",(IF($G901="Sustainably Sourced","Sustainably_sourced","")))))))))))))))),"")</f>
        <v/>
      </c>
      <c r="AE901" s="13" t="e" cm="1">
        <f t="array" aca="1" ref="AE901" ca="1">IF(INDIRECT("$F"&amp;$S901)="","",IF(LEFT(INDIRECT("$F"&amp;$S901),3)="GRS","GRS_RCS_RM",IF((LEFT(INDIRECT("$F"&amp;$S901),3))="RCS","GRS_RCS_RM",IF(INDIRECT("$F"&amp;$S901)="OCS (No Label)","OCS_Conversion_RM",IF(LEFT(INDIRECT("$F"&amp;$S901),3)="OCS","OCS_RM",IF(RIGHT(INDIRECT("$F"&amp;$S901),10)="conversion","GOTS_RM_conversion",IF((LEFT(INDIRECT("$F"&amp;$S901),4))="GOTS","GOTS_RM","Responsible_RM")))))))</f>
        <v>#REF!</v>
      </c>
      <c r="AF901" s="13" t="str" cm="1">
        <f t="array" aca="1" ref="AF901" ca="1">IF($S901="","",INDIRECT("$Z"&amp;$S901))</f>
        <v/>
      </c>
      <c r="AG901" s="155"/>
      <c r="AH901" s="13" t="str" cm="1">
        <f t="array" aca="1" ref="AH901" ca="1">IFERROR(INDIRECT("$ag"&amp;S901),"")</f>
        <v/>
      </c>
      <c r="AI901" s="13" t="e" cm="1">
        <f t="array" aca="1" ref="AI901" ca="1">INDIRECT("O"&amp;S900)</f>
        <v>#REF!</v>
      </c>
      <c r="AJ901" s="13" t="str">
        <f>IF($I901="","",INDEX('Raw Material'!$A$1:$J$75,MATCH(I901,'Raw Material'!$A$1:$A$75,0),(MATCH(G901,'Raw Material'!$A$1:$J$1,0))))</f>
        <v/>
      </c>
      <c r="AK901" s="13" t="str">
        <f t="shared" si="386"/>
        <v>YANLIŞRM</v>
      </c>
      <c r="AL901" s="153" t="str">
        <f t="shared" si="387"/>
        <v/>
      </c>
    </row>
    <row r="902" spans="1:38" ht="16.5" customHeight="1">
      <c r="A902" s="162"/>
      <c r="B902" s="168"/>
      <c r="C902" s="169"/>
      <c r="D902" s="156"/>
      <c r="E902" s="156"/>
      <c r="F902" s="175"/>
      <c r="G902" s="181"/>
      <c r="H902" s="182"/>
      <c r="I902" s="182"/>
      <c r="J902" s="182"/>
      <c r="K902" s="32"/>
      <c r="L902" s="179"/>
      <c r="M902" s="179"/>
      <c r="N902" s="81"/>
      <c r="O902" s="185"/>
      <c r="P902" s="103"/>
      <c r="Q902" s="84" t="str">
        <f t="shared" si="388"/>
        <v/>
      </c>
      <c r="R902" s="159"/>
      <c r="S902" s="28" t="str" cm="1">
        <f t="array" aca="1" ref="S902" ca="1">IF(INDIRECT("A"&amp;114+$U902)&lt;&gt;"",114+$U902,"")</f>
        <v/>
      </c>
      <c r="T902" s="28" t="str">
        <f t="shared" ca="1" si="389"/>
        <v>$B</v>
      </c>
      <c r="U902" s="29">
        <f t="shared" si="395"/>
        <v>780</v>
      </c>
      <c r="V902" s="29">
        <v>65.666666666671802</v>
      </c>
      <c r="W902" s="29">
        <f t="shared" si="367"/>
        <v>65</v>
      </c>
      <c r="X902" s="41" t="str" cm="1">
        <f t="array" aca="1" ref="X902" ca="1">IFERROR(INDEX('PC&amp;PD'!$A$1:$AP$15,ROW('PC&amp;PD'!$A$15),MATCH(INDIRECT(T902),'PC&amp;PD'!$A$1:$AP$1,0)),"")</f>
        <v/>
      </c>
      <c r="Z902" s="155"/>
      <c r="AA902" s="13" t="str">
        <f t="shared" si="385"/>
        <v/>
      </c>
      <c r="AB902" s="155"/>
      <c r="AC902" s="13" t="str">
        <f t="shared" ca="1" si="390"/>
        <v>$AB</v>
      </c>
      <c r="AD902" s="13" t="str" cm="1">
        <f t="array" aca="1" ref="AD902" ca="1">IFERROR(IF((LEFT(INDIRECT("$F"&amp;$S902),4))="GOTS",IF($G902="Organic","GOTS_Organic_raw",(IF($G902="Responsible","GOTS_Responsible",(IF($G902="No Attribute (Conventional)","GOTS_conventional",(IF($G902="Recycled Pre/Post-Consumer","GOTS_pre_post",(IF($G902="In-Conversion","GOTS_in_conversion",(IF($G902="Sustainably Sourced","Sustainably_sourced",""))))))))))),IF($G902="Organic","Organic",(IF($G902="Responsible","Responsible",(IF($G902="No Attribute (Conventional)","No_Attribute_Conventional",(IF($G902="Recycled Pre/Post-Consumer","Recycled_Pre_Post_Consumer",(IF($G902="In-Conversion","In_Conversion",(IF($G902="Recycled Pre-Consumer","Recycled_Pre_Consumer",(IF($G902="Recycled Post-Consumer","Recycled_Post_Consumer",(IF($G902="Sustainably Sourced","Sustainably_sourced","")))))))))))))))),"")</f>
        <v/>
      </c>
      <c r="AE902" s="13" t="e" cm="1">
        <f t="array" aca="1" ref="AE902" ca="1">IF(INDIRECT("$F"&amp;$S902)="","",IF(LEFT(INDIRECT("$F"&amp;$S902),3)="GRS","GRS_RCS_RM",IF((LEFT(INDIRECT("$F"&amp;$S902),3))="RCS","GRS_RCS_RM",IF(INDIRECT("$F"&amp;$S902)="OCS (No Label)","OCS_Conversion_RM",IF(LEFT(INDIRECT("$F"&amp;$S902),3)="OCS","OCS_RM",IF(RIGHT(INDIRECT("$F"&amp;$S902),10)="conversion","GOTS_RM_conversion",IF((LEFT(INDIRECT("$F"&amp;$S902),4))="GOTS","GOTS_RM","Responsible_RM")))))))</f>
        <v>#REF!</v>
      </c>
      <c r="AF902" s="13" t="str" cm="1">
        <f t="array" aca="1" ref="AF902" ca="1">IF($S902="","",INDIRECT("$Z"&amp;$S902))</f>
        <v/>
      </c>
      <c r="AG902" s="155"/>
      <c r="AH902" s="13" t="str" cm="1">
        <f t="array" aca="1" ref="AH902" ca="1">IFERROR(INDIRECT("$ag"&amp;S902),"")</f>
        <v/>
      </c>
      <c r="AI902" s="13" t="e" cm="1">
        <f t="array" aca="1" ref="AI902" ca="1">INDIRECT("O"&amp;S901)</f>
        <v>#REF!</v>
      </c>
      <c r="AJ902" s="13" t="str">
        <f>IF($I902="","",INDEX('Raw Material'!$A$1:$J$75,MATCH(I902,'Raw Material'!$A$1:$A$75,0),(MATCH(G902,'Raw Material'!$A$1:$J$1,0))))</f>
        <v/>
      </c>
      <c r="AK902" s="13" t="str">
        <f t="shared" si="386"/>
        <v>YANLIŞRM</v>
      </c>
      <c r="AL902" s="153" t="str">
        <f t="shared" si="387"/>
        <v/>
      </c>
    </row>
    <row r="903" spans="1:38" ht="16.5" customHeight="1">
      <c r="A903" s="162"/>
      <c r="B903" s="168"/>
      <c r="C903" s="169"/>
      <c r="D903" s="156"/>
      <c r="E903" s="156"/>
      <c r="F903" s="175"/>
      <c r="G903" s="181"/>
      <c r="H903" s="182"/>
      <c r="I903" s="182"/>
      <c r="J903" s="182"/>
      <c r="K903" s="32"/>
      <c r="L903" s="179"/>
      <c r="M903" s="179"/>
      <c r="N903" s="81"/>
      <c r="O903" s="185"/>
      <c r="P903" s="103"/>
      <c r="Q903" s="84" t="str">
        <f t="shared" si="388"/>
        <v/>
      </c>
      <c r="R903" s="159"/>
      <c r="S903" s="28" t="str" cm="1">
        <f t="array" aca="1" ref="S903" ca="1">IF(INDIRECT("A"&amp;114+$U903)&lt;&gt;"",114+$U903,"")</f>
        <v/>
      </c>
      <c r="T903" s="28" t="str">
        <f t="shared" ca="1" si="389"/>
        <v>$B</v>
      </c>
      <c r="U903" s="29">
        <f t="shared" si="395"/>
        <v>780</v>
      </c>
      <c r="V903" s="29">
        <v>65.750000000005102</v>
      </c>
      <c r="W903" s="29">
        <f t="shared" si="367"/>
        <v>65</v>
      </c>
      <c r="X903" s="41" t="str" cm="1">
        <f t="array" aca="1" ref="X903" ca="1">IFERROR(INDEX('PC&amp;PD'!$A$1:$AP$15,ROW('PC&amp;PD'!$A$15),MATCH(INDIRECT(T903),'PC&amp;PD'!$A$1:$AP$1,0)),"")</f>
        <v/>
      </c>
      <c r="Z903" s="155"/>
      <c r="AA903" s="13" t="str">
        <f t="shared" si="385"/>
        <v/>
      </c>
      <c r="AB903" s="155"/>
      <c r="AC903" s="13" t="str">
        <f t="shared" ca="1" si="390"/>
        <v>$AB</v>
      </c>
      <c r="AD903" s="13" t="str" cm="1">
        <f t="array" aca="1" ref="AD903" ca="1">IFERROR(IF((LEFT(INDIRECT("$F"&amp;$S903),4))="GOTS",IF($G903="Organic","GOTS_Organic_raw",(IF($G903="Responsible","GOTS_Responsible",(IF($G903="No Attribute (Conventional)","GOTS_conventional",(IF($G903="Recycled Pre/Post-Consumer","GOTS_pre_post",(IF($G903="In-Conversion","GOTS_in_conversion",(IF($G903="Sustainably Sourced","Sustainably_sourced",""))))))))))),IF($G903="Organic","Organic",(IF($G903="Responsible","Responsible",(IF($G903="No Attribute (Conventional)","No_Attribute_Conventional",(IF($G903="Recycled Pre/Post-Consumer","Recycled_Pre_Post_Consumer",(IF($G903="In-Conversion","In_Conversion",(IF($G903="Recycled Pre-Consumer","Recycled_Pre_Consumer",(IF($G903="Recycled Post-Consumer","Recycled_Post_Consumer",(IF($G903="Sustainably Sourced","Sustainably_sourced","")))))))))))))))),"")</f>
        <v/>
      </c>
      <c r="AE903" s="13" t="e" cm="1">
        <f t="array" aca="1" ref="AE903" ca="1">IF(INDIRECT("$F"&amp;$S903)="","",IF(LEFT(INDIRECT("$F"&amp;$S903),3)="GRS","GRS_RCS_RM",IF((LEFT(INDIRECT("$F"&amp;$S903),3))="RCS","GRS_RCS_RM",IF(INDIRECT("$F"&amp;$S903)="OCS (No Label)","OCS_Conversion_RM",IF(LEFT(INDIRECT("$F"&amp;$S903),3)="OCS","OCS_RM",IF(RIGHT(INDIRECT("$F"&amp;$S903),10)="conversion","GOTS_RM_conversion",IF((LEFT(INDIRECT("$F"&amp;$S903),4))="GOTS","GOTS_RM","Responsible_RM")))))))</f>
        <v>#REF!</v>
      </c>
      <c r="AF903" s="13" t="str" cm="1">
        <f t="array" aca="1" ref="AF903" ca="1">IF($S903="","",INDIRECT("$Z"&amp;$S903))</f>
        <v/>
      </c>
      <c r="AG903" s="155"/>
      <c r="AH903" s="13" t="str" cm="1">
        <f t="array" aca="1" ref="AH903" ca="1">IFERROR(INDIRECT("$ag"&amp;S903),"")</f>
        <v/>
      </c>
      <c r="AI903" s="13" t="e" cm="1">
        <f t="array" aca="1" ref="AI903" ca="1">INDIRECT("O"&amp;S902)</f>
        <v>#REF!</v>
      </c>
      <c r="AJ903" s="13" t="str">
        <f>IF($I903="","",INDEX('Raw Material'!$A$1:$J$75,MATCH(I903,'Raw Material'!$A$1:$A$75,0),(MATCH(G903,'Raw Material'!$A$1:$J$1,0))))</f>
        <v/>
      </c>
      <c r="AK903" s="13" t="str">
        <f t="shared" si="386"/>
        <v>YANLIŞRM</v>
      </c>
      <c r="AL903" s="153" t="str">
        <f t="shared" si="387"/>
        <v/>
      </c>
    </row>
    <row r="904" spans="1:38" ht="16.5" customHeight="1">
      <c r="A904" s="162"/>
      <c r="B904" s="168"/>
      <c r="C904" s="169"/>
      <c r="D904" s="156"/>
      <c r="E904" s="156"/>
      <c r="F904" s="175"/>
      <c r="G904" s="181"/>
      <c r="H904" s="182"/>
      <c r="I904" s="182"/>
      <c r="J904" s="182"/>
      <c r="K904" s="32"/>
      <c r="L904" s="179"/>
      <c r="M904" s="179"/>
      <c r="N904" s="81"/>
      <c r="O904" s="185"/>
      <c r="P904" s="103"/>
      <c r="Q904" s="84" t="str">
        <f t="shared" si="388"/>
        <v/>
      </c>
      <c r="R904" s="159"/>
      <c r="S904" s="28" t="str" cm="1">
        <f t="array" aca="1" ref="S904" ca="1">IF(INDIRECT("A"&amp;114+$U904)&lt;&gt;"",114+$U904,"")</f>
        <v/>
      </c>
      <c r="T904" s="28" t="str">
        <f t="shared" ca="1" si="389"/>
        <v>$B</v>
      </c>
      <c r="U904" s="29">
        <f t="shared" si="395"/>
        <v>780</v>
      </c>
      <c r="V904" s="29">
        <v>65.833333333338501</v>
      </c>
      <c r="W904" s="29">
        <f t="shared" si="367"/>
        <v>65</v>
      </c>
      <c r="X904" s="41" t="str" cm="1">
        <f t="array" aca="1" ref="X904" ca="1">IFERROR(INDEX('PC&amp;PD'!$A$1:$AP$15,ROW('PC&amp;PD'!$A$15),MATCH(INDIRECT(T904),'PC&amp;PD'!$A$1:$AP$1,0)),"")</f>
        <v/>
      </c>
      <c r="Z904" s="155"/>
      <c r="AA904" s="13" t="str">
        <f t="shared" si="385"/>
        <v/>
      </c>
      <c r="AB904" s="155"/>
      <c r="AC904" s="13" t="str">
        <f t="shared" ca="1" si="390"/>
        <v>$AB</v>
      </c>
      <c r="AD904" s="13" t="str" cm="1">
        <f t="array" aca="1" ref="AD904" ca="1">IFERROR(IF((LEFT(INDIRECT("$F"&amp;$S904),4))="GOTS",IF($G904="Organic","GOTS_Organic_raw",(IF($G904="Responsible","GOTS_Responsible",(IF($G904="No Attribute (Conventional)","GOTS_conventional",(IF($G904="Recycled Pre/Post-Consumer","GOTS_pre_post",(IF($G904="In-Conversion","GOTS_in_conversion",(IF($G904="Sustainably Sourced","Sustainably_sourced",""))))))))))),IF($G904="Organic","Organic",(IF($G904="Responsible","Responsible",(IF($G904="No Attribute (Conventional)","No_Attribute_Conventional",(IF($G904="Recycled Pre/Post-Consumer","Recycled_Pre_Post_Consumer",(IF($G904="In-Conversion","In_Conversion",(IF($G904="Recycled Pre-Consumer","Recycled_Pre_Consumer",(IF($G904="Recycled Post-Consumer","Recycled_Post_Consumer",(IF($G904="Sustainably Sourced","Sustainably_sourced","")))))))))))))))),"")</f>
        <v/>
      </c>
      <c r="AE904" s="13" t="e" cm="1">
        <f t="array" aca="1" ref="AE904" ca="1">IF(INDIRECT("$F"&amp;$S904)="","",IF(LEFT(INDIRECT("$F"&amp;$S904),3)="GRS","GRS_RCS_RM",IF((LEFT(INDIRECT("$F"&amp;$S904),3))="RCS","GRS_RCS_RM",IF(INDIRECT("$F"&amp;$S904)="OCS (No Label)","OCS_Conversion_RM",IF(LEFT(INDIRECT("$F"&amp;$S904),3)="OCS","OCS_RM",IF(RIGHT(INDIRECT("$F"&amp;$S904),10)="conversion","GOTS_RM_conversion",IF((LEFT(INDIRECT("$F"&amp;$S904),4))="GOTS","GOTS_RM","Responsible_RM")))))))</f>
        <v>#REF!</v>
      </c>
      <c r="AF904" s="13" t="str" cm="1">
        <f t="array" aca="1" ref="AF904" ca="1">IF($S904="","",INDIRECT("$Z"&amp;$S904))</f>
        <v/>
      </c>
      <c r="AG904" s="155"/>
      <c r="AH904" s="13" t="str" cm="1">
        <f t="array" aca="1" ref="AH904" ca="1">IFERROR(INDIRECT("$ag"&amp;S904),"")</f>
        <v/>
      </c>
      <c r="AI904" s="13" t="e" cm="1">
        <f t="array" aca="1" ref="AI904" ca="1">INDIRECT("O"&amp;S903)</f>
        <v>#REF!</v>
      </c>
      <c r="AJ904" s="13" t="str">
        <f>IF($I904="","",INDEX('Raw Material'!$A$1:$J$75,MATCH(I904,'Raw Material'!$A$1:$A$75,0),(MATCH(G904,'Raw Material'!$A$1:$J$1,0))))</f>
        <v/>
      </c>
      <c r="AK904" s="13" t="str">
        <f t="shared" si="386"/>
        <v>YANLIŞRM</v>
      </c>
      <c r="AL904" s="153" t="str">
        <f t="shared" si="387"/>
        <v/>
      </c>
    </row>
    <row r="905" spans="1:38" ht="16.5" customHeight="1" thickBot="1">
      <c r="A905" s="163"/>
      <c r="B905" s="170"/>
      <c r="C905" s="171"/>
      <c r="D905" s="156"/>
      <c r="E905" s="156"/>
      <c r="F905" s="176"/>
      <c r="G905" s="157"/>
      <c r="H905" s="158"/>
      <c r="I905" s="158"/>
      <c r="J905" s="158"/>
      <c r="K905" s="33"/>
      <c r="L905" s="180"/>
      <c r="M905" s="180"/>
      <c r="N905" s="82"/>
      <c r="O905" s="186"/>
      <c r="P905" s="103"/>
      <c r="Q905" s="84" t="str">
        <f t="shared" si="388"/>
        <v/>
      </c>
      <c r="R905" s="159"/>
      <c r="S905" s="28" t="str" cm="1">
        <f t="array" aca="1" ref="S905" ca="1">IF(INDIRECT("A"&amp;114+$U905)&lt;&gt;"",114+$U905,"")</f>
        <v/>
      </c>
      <c r="T905" s="28" t="str">
        <f t="shared" ca="1" si="389"/>
        <v>$B</v>
      </c>
      <c r="U905" s="29">
        <f t="shared" si="395"/>
        <v>780</v>
      </c>
      <c r="V905" s="29">
        <v>65.916666666671802</v>
      </c>
      <c r="W905" s="29">
        <f t="shared" ref="W905:W968" si="396">ROUNDDOWN(V905,0)</f>
        <v>65</v>
      </c>
      <c r="X905" s="41" t="str" cm="1">
        <f t="array" aca="1" ref="X905" ca="1">IFERROR(INDEX('PC&amp;PD'!$A$1:$AP$15,ROW('PC&amp;PD'!$A$15),MATCH(INDIRECT(T905),'PC&amp;PD'!$A$1:$AP$1,0)),"")</f>
        <v/>
      </c>
      <c r="Z905" s="155"/>
      <c r="AA905" s="13" t="str">
        <f t="shared" si="385"/>
        <v/>
      </c>
      <c r="AB905" s="155"/>
      <c r="AC905" s="13" t="str">
        <f t="shared" ca="1" si="390"/>
        <v>$AB</v>
      </c>
      <c r="AD905" s="13" t="str" cm="1">
        <f t="array" aca="1" ref="AD905" ca="1">IFERROR(IF((LEFT(INDIRECT("$F"&amp;$S905),4))="GOTS",IF($G905="Organic","GOTS_Organic_raw",(IF($G905="Responsible","GOTS_Responsible",(IF($G905="No Attribute (Conventional)","GOTS_conventional",(IF($G905="Recycled Pre/Post-Consumer","GOTS_pre_post",(IF($G905="In-Conversion","GOTS_in_conversion",(IF($G905="Sustainably Sourced","Sustainably_sourced",""))))))))))),IF($G905="Organic","Organic",(IF($G905="Responsible","Responsible",(IF($G905="No Attribute (Conventional)","No_Attribute_Conventional",(IF($G905="Recycled Pre/Post-Consumer","Recycled_Pre_Post_Consumer",(IF($G905="In-Conversion","In_Conversion",(IF($G905="Recycled Pre-Consumer","Recycled_Pre_Consumer",(IF($G905="Recycled Post-Consumer","Recycled_Post_Consumer",(IF($G905="Sustainably Sourced","Sustainably_sourced","")))))))))))))))),"")</f>
        <v/>
      </c>
      <c r="AE905" s="13" t="e" cm="1">
        <f t="array" aca="1" ref="AE905" ca="1">IF(INDIRECT("$F"&amp;$S905)="","",IF(LEFT(INDIRECT("$F"&amp;$S905),3)="GRS","GRS_RCS_RM",IF((LEFT(INDIRECT("$F"&amp;$S905),3))="RCS","GRS_RCS_RM",IF(INDIRECT("$F"&amp;$S905)="OCS (No Label)","OCS_Conversion_RM",IF(LEFT(INDIRECT("$F"&amp;$S905),3)="OCS","OCS_RM",IF(RIGHT(INDIRECT("$F"&amp;$S905),10)="conversion","GOTS_RM_conversion",IF((LEFT(INDIRECT("$F"&amp;$S905),4))="GOTS","GOTS_RM","Responsible_RM")))))))</f>
        <v>#REF!</v>
      </c>
      <c r="AF905" s="13" t="str" cm="1">
        <f t="array" aca="1" ref="AF905" ca="1">IF($S905="","",INDIRECT("$Z"&amp;$S905))</f>
        <v/>
      </c>
      <c r="AG905" s="155"/>
      <c r="AH905" s="13" t="str" cm="1">
        <f t="array" aca="1" ref="AH905" ca="1">IFERROR(INDIRECT("$ag"&amp;S905),"")</f>
        <v/>
      </c>
      <c r="AI905" s="13" t="e" cm="1">
        <f t="array" aca="1" ref="AI905" ca="1">INDIRECT("O"&amp;S904)</f>
        <v>#REF!</v>
      </c>
      <c r="AJ905" s="13" t="str">
        <f>IF($I905="","",INDEX('Raw Material'!$A$1:$J$75,MATCH(I905,'Raw Material'!$A$1:$A$75,0),(MATCH(G905,'Raw Material'!$A$1:$J$1,0))))</f>
        <v/>
      </c>
      <c r="AK905" s="13" t="str">
        <f t="shared" si="386"/>
        <v>YANLIŞRM</v>
      </c>
      <c r="AL905" s="153" t="str">
        <f t="shared" si="387"/>
        <v/>
      </c>
    </row>
    <row r="906" spans="1:38" ht="16.5" customHeight="1">
      <c r="A906" s="160" t="str">
        <f>IF(B906="","",COUNTA($B$114:$B906))</f>
        <v/>
      </c>
      <c r="B906" s="164"/>
      <c r="C906" s="165"/>
      <c r="D906" s="183"/>
      <c r="E906" s="183"/>
      <c r="F906" s="172"/>
      <c r="G906" s="212"/>
      <c r="H906" s="206"/>
      <c r="I906" s="206"/>
      <c r="J906" s="206"/>
      <c r="K906" s="31"/>
      <c r="L906" s="177" t="str">
        <f t="shared" ref="L906" si="397">IF(R906="","",LEFT(R906,LEN(R906)-2))</f>
        <v/>
      </c>
      <c r="M906" s="177"/>
      <c r="N906" s="80"/>
      <c r="O906" s="184"/>
      <c r="P906" s="103"/>
      <c r="Q906" s="84" t="str">
        <f t="shared" si="388"/>
        <v/>
      </c>
      <c r="R906" s="159" t="str">
        <f t="shared" ref="R906" si="398">CONCATENATE($Q906,Q907,Q908,Q909,Q910,Q911,$Q912,$Q913,$Q914,$Q915,Q916,Q917)</f>
        <v/>
      </c>
      <c r="S906" s="28" t="str" cm="1">
        <f t="array" aca="1" ref="S906" ca="1">IF(INDIRECT("A"&amp;114+$U906)&lt;&gt;"",114+$U906,"")</f>
        <v/>
      </c>
      <c r="T906" s="28" t="str">
        <f t="shared" ca="1" si="389"/>
        <v>$B</v>
      </c>
      <c r="U906" s="29">
        <f t="shared" si="395"/>
        <v>792</v>
      </c>
      <c r="V906" s="29">
        <v>66.000000000005102</v>
      </c>
      <c r="W906" s="29">
        <f t="shared" si="396"/>
        <v>66</v>
      </c>
      <c r="X906" s="41" t="str" cm="1">
        <f t="array" aca="1" ref="X906" ca="1">IFERROR(INDEX('PC&amp;PD'!$A$1:$AP$15,ROW('PC&amp;PD'!$A$15),MATCH(INDIRECT(T906),'PC&amp;PD'!$A$1:$AP$1,0)),"")</f>
        <v/>
      </c>
      <c r="Z906" s="155" t="str">
        <f t="shared" ref="Z906" si="399">IFERROR(IF($F906="OCS 100","OCS (OCS 100)",IF($F906="OCS Blended","OCS (OCS Blended)",IF($F906="OCS (No Label)","OCS (No Label)",IF($F906="RCS 100","RCS (RCS 100)",IF($F906="RCS Blended","RCS (RCS Blended)",IF($F906="GRS","GRS (GRS)",IF($F906="GRS (No Label)", "GRS (No Label)",IF($F906="RDS","RDS (RDS)",IF($F906="RWS","RWS (RWS)",IF($F906="RAS","RAS (RAS)",IF($F906="RMS","RMS (RMS)",IF($F906="GOTS Organic","GOTS (Organic)",IF($F906="GOTS Made with organic","GOTS (Made with Organic)",IF($F906="GOTS Organic - in conversion","GOTS (Organic - In Conversion)",IF($F906="GOTS Made with organic - in conversion","GOTS (Made with Organic - In Conversion)",""))))))))))))))),"")</f>
        <v/>
      </c>
      <c r="AA906" s="13" t="str">
        <f t="shared" si="385"/>
        <v/>
      </c>
      <c r="AB906" s="155" t="str">
        <f t="shared" ref="AB906" si="400">IFERROR(IF($F906="OCS 100", "OCS_100",IF($F906="OCS Blended", "OCS_Blended",IF($F906="OCS (No Label)", "OCS_No_Label",IF($F906="RCS 100", "RCS_100",IF($F906="RCS Blended","RCS_Blended",IF($F906="GRS","GRS",IF($F906="GRS (No Label)", "GRS_No_Label",IF($F906="RDS","RDS",IF($F906="RWS","RWS",IF($F906="RMS","RMS",IF($F906="GOTS Organic","GOTS_Organic",IF($F906="GOTS Made with organic","GOTS_Made_with_organic",IF($F906="GOTS Organic - in conversion","GOTS_Organic_in_Conversion",IF($F906="GOTS Made with organic - in conversion","GOTS_Made_with_Organic_in_Conversion",IF($F906="RAS","RAS",""))))))))))))))),"")</f>
        <v/>
      </c>
      <c r="AC906" s="13" t="str">
        <f t="shared" ca="1" si="390"/>
        <v>$AB</v>
      </c>
      <c r="AD906" s="13" t="str" cm="1">
        <f t="array" aca="1" ref="AD906" ca="1">IFERROR(IF((LEFT(INDIRECT("$F"&amp;$S906),4))="GOTS",IF($G906="Organic","GOTS_Organic_raw",(IF($G906="Responsible","GOTS_Responsible",(IF($G906="No Attribute (Conventional)","GOTS_conventional",(IF($G906="Recycled Pre/Post-Consumer","GOTS_pre_post",(IF($G906="In-Conversion","GOTS_in_conversion",(IF($G906="Sustainably Sourced","Sustainably_sourced",""))))))))))),IF($G906="Organic","Organic",(IF($G906="Responsible","Responsible",(IF($G906="No Attribute (Conventional)","No_Attribute_Conventional",(IF($G906="Recycled Pre/Post-Consumer","Recycled_Pre_Post_Consumer",(IF($G906="In-Conversion","In_Conversion",(IF($G906="Recycled Pre-Consumer","Recycled_Pre_Consumer",(IF($G906="Recycled Post-Consumer","Recycled_Post_Consumer",(IF($G906="Sustainably Sourced","Sustainably_sourced","")))))))))))))))),"")</f>
        <v/>
      </c>
      <c r="AE906" s="13" t="e" cm="1">
        <f t="array" aca="1" ref="AE906" ca="1">IF(INDIRECT("$F"&amp;$S906)="","",IF(LEFT(INDIRECT("$F"&amp;$S906),3)="GRS","GRS_RCS_RM",IF((LEFT(INDIRECT("$F"&amp;$S906),3))="RCS","GRS_RCS_RM",IF(INDIRECT("$F"&amp;$S906)="OCS (No Label)","OCS_Conversion_RM",IF(LEFT(INDIRECT("$F"&amp;$S906),3)="OCS","OCS_RM",IF(RIGHT(INDIRECT("$F"&amp;$S906),10)="conversion","GOTS_RM_conversion",IF((LEFT(INDIRECT("$F"&amp;$S906),4))="GOTS","GOTS_RM","Responsible_RM")))))))</f>
        <v>#REF!</v>
      </c>
      <c r="AF906" s="13" t="str" cm="1">
        <f t="array" aca="1" ref="AF906" ca="1">IF($S906="","",INDIRECT("$Z"&amp;$S906))</f>
        <v/>
      </c>
      <c r="AG906" s="155" t="str">
        <f t="shared" si="380"/>
        <v/>
      </c>
      <c r="AH906" s="13" t="str" cm="1">
        <f t="array" aca="1" ref="AH906" ca="1">IFERROR(INDIRECT("$ag"&amp;S906),"")</f>
        <v/>
      </c>
      <c r="AI906" s="13" t="e" cm="1">
        <f t="array" aca="1" ref="AI906" ca="1">INDIRECT("O"&amp;S905)</f>
        <v>#REF!</v>
      </c>
      <c r="AJ906" s="13" t="str">
        <f>IF($I906="","",INDEX('Raw Material'!$A$1:$J$75,MATCH(I906,'Raw Material'!$A$1:$A$75,0),(MATCH(G906,'Raw Material'!$A$1:$J$1,0))))</f>
        <v/>
      </c>
      <c r="AK906" s="13" t="str">
        <f t="shared" si="386"/>
        <v>YANLIŞRM</v>
      </c>
      <c r="AL906" s="153" t="str">
        <f t="shared" si="387"/>
        <v/>
      </c>
    </row>
    <row r="907" spans="1:38" ht="16.5" customHeight="1">
      <c r="A907" s="161"/>
      <c r="B907" s="166"/>
      <c r="C907" s="167"/>
      <c r="D907" s="156"/>
      <c r="E907" s="156"/>
      <c r="F907" s="173"/>
      <c r="G907" s="181"/>
      <c r="H907" s="182"/>
      <c r="I907" s="182"/>
      <c r="J907" s="182"/>
      <c r="K907" s="32"/>
      <c r="L907" s="178"/>
      <c r="M907" s="178"/>
      <c r="N907" s="81"/>
      <c r="O907" s="185"/>
      <c r="P907" s="103"/>
      <c r="Q907" s="84" t="str">
        <f t="shared" si="388"/>
        <v/>
      </c>
      <c r="R907" s="159"/>
      <c r="S907" s="28" t="str" cm="1">
        <f t="array" aca="1" ref="S907" ca="1">IF(INDIRECT("A"&amp;114+$U907)&lt;&gt;"",114+$U907,"")</f>
        <v/>
      </c>
      <c r="T907" s="28" t="str">
        <f t="shared" ca="1" si="389"/>
        <v>$B</v>
      </c>
      <c r="U907" s="29">
        <f t="shared" si="395"/>
        <v>792</v>
      </c>
      <c r="V907" s="29">
        <v>66.083333333338501</v>
      </c>
      <c r="W907" s="29">
        <f t="shared" si="396"/>
        <v>66</v>
      </c>
      <c r="X907" s="41" t="str" cm="1">
        <f t="array" aca="1" ref="X907" ca="1">IFERROR(INDEX('PC&amp;PD'!$A$1:$AP$15,ROW('PC&amp;PD'!$A$15),MATCH(INDIRECT(T907),'PC&amp;PD'!$A$1:$AP$1,0)),"")</f>
        <v/>
      </c>
      <c r="Z907" s="155"/>
      <c r="AA907" s="13" t="str">
        <f t="shared" si="385"/>
        <v/>
      </c>
      <c r="AB907" s="155"/>
      <c r="AC907" s="13" t="str">
        <f t="shared" ca="1" si="390"/>
        <v>$AB</v>
      </c>
      <c r="AD907" s="13" t="str" cm="1">
        <f t="array" aca="1" ref="AD907" ca="1">IFERROR(IF((LEFT(INDIRECT("$F"&amp;$S907),4))="GOTS",IF($G907="Organic","GOTS_Organic_raw",(IF($G907="Responsible","GOTS_Responsible",(IF($G907="No Attribute (Conventional)","GOTS_conventional",(IF($G907="Recycled Pre/Post-Consumer","GOTS_pre_post",(IF($G907="In-Conversion","GOTS_in_conversion",(IF($G907="Sustainably Sourced","Sustainably_sourced",""))))))))))),IF($G907="Organic","Organic",(IF($G907="Responsible","Responsible",(IF($G907="No Attribute (Conventional)","No_Attribute_Conventional",(IF($G907="Recycled Pre/Post-Consumer","Recycled_Pre_Post_Consumer",(IF($G907="In-Conversion","In_Conversion",(IF($G907="Recycled Pre-Consumer","Recycled_Pre_Consumer",(IF($G907="Recycled Post-Consumer","Recycled_Post_Consumer",(IF($G907="Sustainably Sourced","Sustainably_sourced","")))))))))))))))),"")</f>
        <v/>
      </c>
      <c r="AE907" s="13" t="e" cm="1">
        <f t="array" aca="1" ref="AE907" ca="1">IF(INDIRECT("$F"&amp;$S907)="","",IF(LEFT(INDIRECT("$F"&amp;$S907),3)="GRS","GRS_RCS_RM",IF((LEFT(INDIRECT("$F"&amp;$S907),3))="RCS","GRS_RCS_RM",IF(INDIRECT("$F"&amp;$S907)="OCS (No Label)","OCS_Conversion_RM",IF(LEFT(INDIRECT("$F"&amp;$S907),3)="OCS","OCS_RM",IF(RIGHT(INDIRECT("$F"&amp;$S907),10)="conversion","GOTS_RM_conversion",IF((LEFT(INDIRECT("$F"&amp;$S907),4))="GOTS","GOTS_RM","Responsible_RM")))))))</f>
        <v>#REF!</v>
      </c>
      <c r="AF907" s="13" t="str" cm="1">
        <f t="array" aca="1" ref="AF907" ca="1">IF($S907="","",INDIRECT("$Z"&amp;$S907))</f>
        <v/>
      </c>
      <c r="AG907" s="155"/>
      <c r="AH907" s="13" t="str" cm="1">
        <f t="array" aca="1" ref="AH907" ca="1">IFERROR(INDIRECT("$ag"&amp;S907),"")</f>
        <v/>
      </c>
      <c r="AI907" s="13" t="e" cm="1">
        <f t="array" aca="1" ref="AI907" ca="1">INDIRECT("O"&amp;S906)</f>
        <v>#REF!</v>
      </c>
      <c r="AJ907" s="13" t="str">
        <f>IF($I907="","",INDEX('Raw Material'!$A$1:$J$75,MATCH(I907,'Raw Material'!$A$1:$A$75,0),(MATCH(G907,'Raw Material'!$A$1:$J$1,0))))</f>
        <v/>
      </c>
      <c r="AK907" s="13" t="str">
        <f t="shared" si="386"/>
        <v>YANLIŞRM</v>
      </c>
      <c r="AL907" s="153" t="str">
        <f t="shared" si="387"/>
        <v/>
      </c>
    </row>
    <row r="908" spans="1:38" ht="16.5" customHeight="1">
      <c r="A908" s="161"/>
      <c r="B908" s="166"/>
      <c r="C908" s="167"/>
      <c r="D908" s="156"/>
      <c r="E908" s="156"/>
      <c r="F908" s="173"/>
      <c r="G908" s="181"/>
      <c r="H908" s="182"/>
      <c r="I908" s="182"/>
      <c r="J908" s="182"/>
      <c r="K908" s="32"/>
      <c r="L908" s="178"/>
      <c r="M908" s="178"/>
      <c r="N908" s="81"/>
      <c r="O908" s="185"/>
      <c r="P908" s="103"/>
      <c r="Q908" s="84" t="str">
        <f t="shared" si="388"/>
        <v/>
      </c>
      <c r="R908" s="159"/>
      <c r="S908" s="28" t="str" cm="1">
        <f t="array" aca="1" ref="S908" ca="1">IF(INDIRECT("A"&amp;114+$U908)&lt;&gt;"",114+$U908,"")</f>
        <v/>
      </c>
      <c r="T908" s="28" t="str">
        <f t="shared" ca="1" si="389"/>
        <v>$B</v>
      </c>
      <c r="U908" s="29">
        <f t="shared" si="395"/>
        <v>792</v>
      </c>
      <c r="V908" s="29">
        <v>66.166666666671802</v>
      </c>
      <c r="W908" s="29">
        <f t="shared" si="396"/>
        <v>66</v>
      </c>
      <c r="X908" s="41" t="str" cm="1">
        <f t="array" aca="1" ref="X908" ca="1">IFERROR(INDEX('PC&amp;PD'!$A$1:$AP$15,ROW('PC&amp;PD'!$A$15),MATCH(INDIRECT(T908),'PC&amp;PD'!$A$1:$AP$1,0)),"")</f>
        <v/>
      </c>
      <c r="Z908" s="155"/>
      <c r="AA908" s="13" t="str">
        <f t="shared" si="385"/>
        <v/>
      </c>
      <c r="AB908" s="155"/>
      <c r="AC908" s="13" t="str">
        <f t="shared" ca="1" si="390"/>
        <v>$AB</v>
      </c>
      <c r="AD908" s="13" t="str" cm="1">
        <f t="array" aca="1" ref="AD908" ca="1">IFERROR(IF((LEFT(INDIRECT("$F"&amp;$S908),4))="GOTS",IF($G908="Organic","GOTS_Organic_raw",(IF($G908="Responsible","GOTS_Responsible",(IF($G908="No Attribute (Conventional)","GOTS_conventional",(IF($G908="Recycled Pre/Post-Consumer","GOTS_pre_post",(IF($G908="In-Conversion","GOTS_in_conversion",(IF($G908="Sustainably Sourced","Sustainably_sourced",""))))))))))),IF($G908="Organic","Organic",(IF($G908="Responsible","Responsible",(IF($G908="No Attribute (Conventional)","No_Attribute_Conventional",(IF($G908="Recycled Pre/Post-Consumer","Recycled_Pre_Post_Consumer",(IF($G908="In-Conversion","In_Conversion",(IF($G908="Recycled Pre-Consumer","Recycled_Pre_Consumer",(IF($G908="Recycled Post-Consumer","Recycled_Post_Consumer",(IF($G908="Sustainably Sourced","Sustainably_sourced","")))))))))))))))),"")</f>
        <v/>
      </c>
      <c r="AE908" s="13" t="e" cm="1">
        <f t="array" aca="1" ref="AE908" ca="1">IF(INDIRECT("$F"&amp;$S908)="","",IF(LEFT(INDIRECT("$F"&amp;$S908),3)="GRS","GRS_RCS_RM",IF((LEFT(INDIRECT("$F"&amp;$S908),3))="RCS","GRS_RCS_RM",IF(INDIRECT("$F"&amp;$S908)="OCS (No Label)","OCS_Conversion_RM",IF(LEFT(INDIRECT("$F"&amp;$S908),3)="OCS","OCS_RM",IF(RIGHT(INDIRECT("$F"&amp;$S908),10)="conversion","GOTS_RM_conversion",IF((LEFT(INDIRECT("$F"&amp;$S908),4))="GOTS","GOTS_RM","Responsible_RM")))))))</f>
        <v>#REF!</v>
      </c>
      <c r="AF908" s="13" t="str" cm="1">
        <f t="array" aca="1" ref="AF908" ca="1">IF($S908="","",INDIRECT("$Z"&amp;$S908))</f>
        <v/>
      </c>
      <c r="AG908" s="155"/>
      <c r="AH908" s="13" t="str" cm="1">
        <f t="array" aca="1" ref="AH908" ca="1">IFERROR(INDIRECT("$ag"&amp;S908),"")</f>
        <v/>
      </c>
      <c r="AI908" s="13" t="e" cm="1">
        <f t="array" aca="1" ref="AI908" ca="1">INDIRECT("O"&amp;S907)</f>
        <v>#REF!</v>
      </c>
      <c r="AJ908" s="13" t="str">
        <f>IF($I908="","",INDEX('Raw Material'!$A$1:$J$75,MATCH(I908,'Raw Material'!$A$1:$A$75,0),(MATCH(G908,'Raw Material'!$A$1:$J$1,0))))</f>
        <v/>
      </c>
      <c r="AK908" s="13" t="str">
        <f t="shared" si="386"/>
        <v>YANLIŞRM</v>
      </c>
      <c r="AL908" s="153" t="str">
        <f t="shared" si="387"/>
        <v/>
      </c>
    </row>
    <row r="909" spans="1:38" ht="16.5" customHeight="1">
      <c r="A909" s="161"/>
      <c r="B909" s="166"/>
      <c r="C909" s="167"/>
      <c r="D909" s="156"/>
      <c r="E909" s="156"/>
      <c r="F909" s="174"/>
      <c r="G909" s="181"/>
      <c r="H909" s="182"/>
      <c r="I909" s="182"/>
      <c r="J909" s="182"/>
      <c r="K909" s="32"/>
      <c r="L909" s="178"/>
      <c r="M909" s="178"/>
      <c r="N909" s="81"/>
      <c r="O909" s="185"/>
      <c r="P909" s="103"/>
      <c r="Q909" s="84" t="str">
        <f t="shared" si="388"/>
        <v/>
      </c>
      <c r="R909" s="159"/>
      <c r="S909" s="28" t="str" cm="1">
        <f t="array" aca="1" ref="S909" ca="1">IF(INDIRECT("A"&amp;114+$U909)&lt;&gt;"",114+$U909,"")</f>
        <v/>
      </c>
      <c r="T909" s="28" t="str">
        <f t="shared" ca="1" si="389"/>
        <v>$B</v>
      </c>
      <c r="U909" s="29">
        <f t="shared" si="395"/>
        <v>792</v>
      </c>
      <c r="V909" s="29">
        <v>66.250000000005201</v>
      </c>
      <c r="W909" s="29">
        <f t="shared" si="396"/>
        <v>66</v>
      </c>
      <c r="X909" s="41" t="str" cm="1">
        <f t="array" aca="1" ref="X909" ca="1">IFERROR(INDEX('PC&amp;PD'!$A$1:$AP$15,ROW('PC&amp;PD'!$A$15),MATCH(INDIRECT(T909),'PC&amp;PD'!$A$1:$AP$1,0)),"")</f>
        <v/>
      </c>
      <c r="Z909" s="155"/>
      <c r="AA909" s="13" t="str">
        <f t="shared" si="385"/>
        <v/>
      </c>
      <c r="AB909" s="155"/>
      <c r="AC909" s="13" t="str">
        <f t="shared" ca="1" si="390"/>
        <v>$AB</v>
      </c>
      <c r="AD909" s="13" t="str" cm="1">
        <f t="array" aca="1" ref="AD909" ca="1">IFERROR(IF((LEFT(INDIRECT("$F"&amp;$S909),4))="GOTS",IF($G909="Organic","GOTS_Organic_raw",(IF($G909="Responsible","GOTS_Responsible",(IF($G909="No Attribute (Conventional)","GOTS_conventional",(IF($G909="Recycled Pre/Post-Consumer","GOTS_pre_post",(IF($G909="In-Conversion","GOTS_in_conversion",(IF($G909="Sustainably Sourced","Sustainably_sourced",""))))))))))),IF($G909="Organic","Organic",(IF($G909="Responsible","Responsible",(IF($G909="No Attribute (Conventional)","No_Attribute_Conventional",(IF($G909="Recycled Pre/Post-Consumer","Recycled_Pre_Post_Consumer",(IF($G909="In-Conversion","In_Conversion",(IF($G909="Recycled Pre-Consumer","Recycled_Pre_Consumer",(IF($G909="Recycled Post-Consumer","Recycled_Post_Consumer",(IF($G909="Sustainably Sourced","Sustainably_sourced","")))))))))))))))),"")</f>
        <v/>
      </c>
      <c r="AE909" s="13" t="e" cm="1">
        <f t="array" aca="1" ref="AE909" ca="1">IF(INDIRECT("$F"&amp;$S909)="","",IF(LEFT(INDIRECT("$F"&amp;$S909),3)="GRS","GRS_RCS_RM",IF((LEFT(INDIRECT("$F"&amp;$S909),3))="RCS","GRS_RCS_RM",IF(INDIRECT("$F"&amp;$S909)="OCS (No Label)","OCS_Conversion_RM",IF(LEFT(INDIRECT("$F"&amp;$S909),3)="OCS","OCS_RM",IF(RIGHT(INDIRECT("$F"&amp;$S909),10)="conversion","GOTS_RM_conversion",IF((LEFT(INDIRECT("$F"&amp;$S909),4))="GOTS","GOTS_RM","Responsible_RM")))))))</f>
        <v>#REF!</v>
      </c>
      <c r="AF909" s="13" t="str" cm="1">
        <f t="array" aca="1" ref="AF909" ca="1">IF($S909="","",INDIRECT("$Z"&amp;$S909))</f>
        <v/>
      </c>
      <c r="AG909" s="155"/>
      <c r="AH909" s="13" t="str" cm="1">
        <f t="array" aca="1" ref="AH909" ca="1">IFERROR(INDIRECT("$ag"&amp;S909),"")</f>
        <v/>
      </c>
      <c r="AI909" s="13" t="e" cm="1">
        <f t="array" aca="1" ref="AI909" ca="1">INDIRECT("O"&amp;S908)</f>
        <v>#REF!</v>
      </c>
      <c r="AJ909" s="13" t="str">
        <f>IF($I909="","",INDEX('Raw Material'!$A$1:$J$75,MATCH(I909,'Raw Material'!$A$1:$A$75,0),(MATCH(G909,'Raw Material'!$A$1:$J$1,0))))</f>
        <v/>
      </c>
      <c r="AK909" s="13" t="str">
        <f t="shared" si="386"/>
        <v>YANLIŞRM</v>
      </c>
      <c r="AL909" s="153" t="str">
        <f t="shared" si="387"/>
        <v/>
      </c>
    </row>
    <row r="910" spans="1:38" ht="16.5" customHeight="1">
      <c r="A910" s="161"/>
      <c r="B910" s="166"/>
      <c r="C910" s="167"/>
      <c r="D910" s="156"/>
      <c r="E910" s="156"/>
      <c r="F910" s="174"/>
      <c r="G910" s="181"/>
      <c r="H910" s="182"/>
      <c r="I910" s="182"/>
      <c r="J910" s="182"/>
      <c r="K910" s="32"/>
      <c r="L910" s="178"/>
      <c r="M910" s="178"/>
      <c r="N910" s="81"/>
      <c r="O910" s="185"/>
      <c r="P910" s="103"/>
      <c r="Q910" s="84" t="str">
        <f t="shared" si="388"/>
        <v/>
      </c>
      <c r="R910" s="159"/>
      <c r="S910" s="28" t="str" cm="1">
        <f t="array" aca="1" ref="S910" ca="1">IF(INDIRECT("A"&amp;114+$U910)&lt;&gt;"",114+$U910,"")</f>
        <v/>
      </c>
      <c r="T910" s="28" t="str">
        <f t="shared" ca="1" si="389"/>
        <v>$B</v>
      </c>
      <c r="U910" s="29">
        <f t="shared" si="395"/>
        <v>792</v>
      </c>
      <c r="V910" s="29">
        <v>66.333333333338501</v>
      </c>
      <c r="W910" s="29">
        <f t="shared" si="396"/>
        <v>66</v>
      </c>
      <c r="X910" s="41" t="str" cm="1">
        <f t="array" aca="1" ref="X910" ca="1">IFERROR(INDEX('PC&amp;PD'!$A$1:$AP$15,ROW('PC&amp;PD'!$A$15),MATCH(INDIRECT(T910),'PC&amp;PD'!$A$1:$AP$1,0)),"")</f>
        <v/>
      </c>
      <c r="Z910" s="155"/>
      <c r="AA910" s="13" t="str">
        <f t="shared" si="385"/>
        <v/>
      </c>
      <c r="AB910" s="155"/>
      <c r="AC910" s="13" t="str">
        <f t="shared" ca="1" si="390"/>
        <v>$AB</v>
      </c>
      <c r="AD910" s="13" t="str" cm="1">
        <f t="array" aca="1" ref="AD910" ca="1">IFERROR(IF((LEFT(INDIRECT("$F"&amp;$S910),4))="GOTS",IF($G910="Organic","GOTS_Organic_raw",(IF($G910="Responsible","GOTS_Responsible",(IF($G910="No Attribute (Conventional)","GOTS_conventional",(IF($G910="Recycled Pre/Post-Consumer","GOTS_pre_post",(IF($G910="In-Conversion","GOTS_in_conversion",(IF($G910="Sustainably Sourced","Sustainably_sourced",""))))))))))),IF($G910="Organic","Organic",(IF($G910="Responsible","Responsible",(IF($G910="No Attribute (Conventional)","No_Attribute_Conventional",(IF($G910="Recycled Pre/Post-Consumer","Recycled_Pre_Post_Consumer",(IF($G910="In-Conversion","In_Conversion",(IF($G910="Recycled Pre-Consumer","Recycled_Pre_Consumer",(IF($G910="Recycled Post-Consumer","Recycled_Post_Consumer",(IF($G910="Sustainably Sourced","Sustainably_sourced","")))))))))))))))),"")</f>
        <v/>
      </c>
      <c r="AE910" s="13" t="e" cm="1">
        <f t="array" aca="1" ref="AE910" ca="1">IF(INDIRECT("$F"&amp;$S910)="","",IF(LEFT(INDIRECT("$F"&amp;$S910),3)="GRS","GRS_RCS_RM",IF((LEFT(INDIRECT("$F"&amp;$S910),3))="RCS","GRS_RCS_RM",IF(INDIRECT("$F"&amp;$S910)="OCS (No Label)","OCS_Conversion_RM",IF(LEFT(INDIRECT("$F"&amp;$S910),3)="OCS","OCS_RM",IF(RIGHT(INDIRECT("$F"&amp;$S910),10)="conversion","GOTS_RM_conversion",IF((LEFT(INDIRECT("$F"&amp;$S910),4))="GOTS","GOTS_RM","Responsible_RM")))))))</f>
        <v>#REF!</v>
      </c>
      <c r="AF910" s="13" t="str" cm="1">
        <f t="array" aca="1" ref="AF910" ca="1">IF($S910="","",INDIRECT("$Z"&amp;$S910))</f>
        <v/>
      </c>
      <c r="AG910" s="155"/>
      <c r="AH910" s="13" t="str" cm="1">
        <f t="array" aca="1" ref="AH910" ca="1">IFERROR(INDIRECT("$ag"&amp;S910),"")</f>
        <v/>
      </c>
      <c r="AI910" s="13" t="e" cm="1">
        <f t="array" aca="1" ref="AI910" ca="1">INDIRECT("O"&amp;S909)</f>
        <v>#REF!</v>
      </c>
      <c r="AJ910" s="13" t="str">
        <f>IF($I910="","",INDEX('Raw Material'!$A$1:$J$75,MATCH(I910,'Raw Material'!$A$1:$A$75,0),(MATCH(G910,'Raw Material'!$A$1:$J$1,0))))</f>
        <v/>
      </c>
      <c r="AK910" s="13" t="str">
        <f t="shared" si="386"/>
        <v>YANLIŞRM</v>
      </c>
      <c r="AL910" s="153" t="str">
        <f t="shared" si="387"/>
        <v/>
      </c>
    </row>
    <row r="911" spans="1:38" ht="16.5" customHeight="1">
      <c r="A911" s="161"/>
      <c r="B911" s="166"/>
      <c r="C911" s="167"/>
      <c r="D911" s="156"/>
      <c r="E911" s="156"/>
      <c r="F911" s="174"/>
      <c r="G911" s="181"/>
      <c r="H911" s="182"/>
      <c r="I911" s="182"/>
      <c r="J911" s="182"/>
      <c r="K911" s="32"/>
      <c r="L911" s="178"/>
      <c r="M911" s="178"/>
      <c r="N911" s="81"/>
      <c r="O911" s="185"/>
      <c r="P911" s="103"/>
      <c r="Q911" s="84" t="str">
        <f t="shared" si="388"/>
        <v/>
      </c>
      <c r="R911" s="159"/>
      <c r="S911" s="28" t="str" cm="1">
        <f t="array" aca="1" ref="S911" ca="1">IF(INDIRECT("A"&amp;114+$U911)&lt;&gt;"",114+$U911,"")</f>
        <v/>
      </c>
      <c r="T911" s="28" t="str">
        <f t="shared" ca="1" si="389"/>
        <v>$B</v>
      </c>
      <c r="U911" s="29">
        <f t="shared" si="395"/>
        <v>792</v>
      </c>
      <c r="V911" s="29">
        <v>66.416666666671802</v>
      </c>
      <c r="W911" s="29">
        <f t="shared" si="396"/>
        <v>66</v>
      </c>
      <c r="X911" s="41" t="str" cm="1">
        <f t="array" aca="1" ref="X911" ca="1">IFERROR(INDEX('PC&amp;PD'!$A$1:$AP$15,ROW('PC&amp;PD'!$A$15),MATCH(INDIRECT(T911),'PC&amp;PD'!$A$1:$AP$1,0)),"")</f>
        <v/>
      </c>
      <c r="Z911" s="155"/>
      <c r="AA911" s="13" t="str">
        <f t="shared" si="385"/>
        <v/>
      </c>
      <c r="AB911" s="155"/>
      <c r="AC911" s="13" t="str">
        <f t="shared" ca="1" si="390"/>
        <v>$AB</v>
      </c>
      <c r="AD911" s="13" t="str" cm="1">
        <f t="array" aca="1" ref="AD911" ca="1">IFERROR(IF((LEFT(INDIRECT("$F"&amp;$S911),4))="GOTS",IF($G911="Organic","GOTS_Organic_raw",(IF($G911="Responsible","GOTS_Responsible",(IF($G911="No Attribute (Conventional)","GOTS_conventional",(IF($G911="Recycled Pre/Post-Consumer","GOTS_pre_post",(IF($G911="In-Conversion","GOTS_in_conversion",(IF($G911="Sustainably Sourced","Sustainably_sourced",""))))))))))),IF($G911="Organic","Organic",(IF($G911="Responsible","Responsible",(IF($G911="No Attribute (Conventional)","No_Attribute_Conventional",(IF($G911="Recycled Pre/Post-Consumer","Recycled_Pre_Post_Consumer",(IF($G911="In-Conversion","In_Conversion",(IF($G911="Recycled Pre-Consumer","Recycled_Pre_Consumer",(IF($G911="Recycled Post-Consumer","Recycled_Post_Consumer",(IF($G911="Sustainably Sourced","Sustainably_sourced","")))))))))))))))),"")</f>
        <v/>
      </c>
      <c r="AE911" s="13" t="e" cm="1">
        <f t="array" aca="1" ref="AE911" ca="1">IF(INDIRECT("$F"&amp;$S911)="","",IF(LEFT(INDIRECT("$F"&amp;$S911),3)="GRS","GRS_RCS_RM",IF((LEFT(INDIRECT("$F"&amp;$S911),3))="RCS","GRS_RCS_RM",IF(INDIRECT("$F"&amp;$S911)="OCS (No Label)","OCS_Conversion_RM",IF(LEFT(INDIRECT("$F"&amp;$S911),3)="OCS","OCS_RM",IF(RIGHT(INDIRECT("$F"&amp;$S911),10)="conversion","GOTS_RM_conversion",IF((LEFT(INDIRECT("$F"&amp;$S911),4))="GOTS","GOTS_RM","Responsible_RM")))))))</f>
        <v>#REF!</v>
      </c>
      <c r="AF911" s="13" t="str" cm="1">
        <f t="array" aca="1" ref="AF911" ca="1">IF($S911="","",INDIRECT("$Z"&amp;$S911))</f>
        <v/>
      </c>
      <c r="AG911" s="155"/>
      <c r="AH911" s="13" t="str" cm="1">
        <f t="array" aca="1" ref="AH911" ca="1">IFERROR(INDIRECT("$ag"&amp;S911),"")</f>
        <v/>
      </c>
      <c r="AI911" s="13" t="e" cm="1">
        <f t="array" aca="1" ref="AI911" ca="1">INDIRECT("O"&amp;S910)</f>
        <v>#REF!</v>
      </c>
      <c r="AJ911" s="13" t="str">
        <f>IF($I911="","",INDEX('Raw Material'!$A$1:$J$75,MATCH(I911,'Raw Material'!$A$1:$A$75,0),(MATCH(G911,'Raw Material'!$A$1:$J$1,0))))</f>
        <v/>
      </c>
      <c r="AK911" s="13" t="str">
        <f t="shared" si="386"/>
        <v>YANLIŞRM</v>
      </c>
      <c r="AL911" s="153" t="str">
        <f t="shared" si="387"/>
        <v/>
      </c>
    </row>
    <row r="912" spans="1:38" ht="16.5" customHeight="1">
      <c r="A912" s="162"/>
      <c r="B912" s="168"/>
      <c r="C912" s="169"/>
      <c r="D912" s="156"/>
      <c r="E912" s="156"/>
      <c r="F912" s="175"/>
      <c r="G912" s="181"/>
      <c r="H912" s="182"/>
      <c r="I912" s="182"/>
      <c r="J912" s="182"/>
      <c r="K912" s="32"/>
      <c r="L912" s="179"/>
      <c r="M912" s="179"/>
      <c r="N912" s="81"/>
      <c r="O912" s="185"/>
      <c r="P912" s="103"/>
      <c r="Q912" s="84" t="str">
        <f t="shared" si="388"/>
        <v/>
      </c>
      <c r="R912" s="159"/>
      <c r="S912" s="28" t="str" cm="1">
        <f t="array" aca="1" ref="S912" ca="1">IF(INDIRECT("A"&amp;114+$U912)&lt;&gt;"",114+$U912,"")</f>
        <v/>
      </c>
      <c r="T912" s="28" t="str">
        <f t="shared" ca="1" si="389"/>
        <v>$B</v>
      </c>
      <c r="U912" s="29">
        <f t="shared" si="395"/>
        <v>792</v>
      </c>
      <c r="V912" s="29">
        <v>66.500000000005201</v>
      </c>
      <c r="W912" s="29">
        <f t="shared" si="396"/>
        <v>66</v>
      </c>
      <c r="X912" s="41" t="str" cm="1">
        <f t="array" aca="1" ref="X912" ca="1">IFERROR(INDEX('PC&amp;PD'!$A$1:$AP$15,ROW('PC&amp;PD'!$A$15),MATCH(INDIRECT(T912),'PC&amp;PD'!$A$1:$AP$1,0)),"")</f>
        <v/>
      </c>
      <c r="Z912" s="155"/>
      <c r="AA912" s="13" t="str">
        <f t="shared" si="385"/>
        <v/>
      </c>
      <c r="AB912" s="155"/>
      <c r="AC912" s="13" t="str">
        <f t="shared" ca="1" si="390"/>
        <v>$AB</v>
      </c>
      <c r="AD912" s="13" t="str" cm="1">
        <f t="array" aca="1" ref="AD912" ca="1">IFERROR(IF((LEFT(INDIRECT("$F"&amp;$S912),4))="GOTS",IF($G912="Organic","GOTS_Organic_raw",(IF($G912="Responsible","GOTS_Responsible",(IF($G912="No Attribute (Conventional)","GOTS_conventional",(IF($G912="Recycled Pre/Post-Consumer","GOTS_pre_post",(IF($G912="In-Conversion","GOTS_in_conversion",(IF($G912="Sustainably Sourced","Sustainably_sourced",""))))))))))),IF($G912="Organic","Organic",(IF($G912="Responsible","Responsible",(IF($G912="No Attribute (Conventional)","No_Attribute_Conventional",(IF($G912="Recycled Pre/Post-Consumer","Recycled_Pre_Post_Consumer",(IF($G912="In-Conversion","In_Conversion",(IF($G912="Recycled Pre-Consumer","Recycled_Pre_Consumer",(IF($G912="Recycled Post-Consumer","Recycled_Post_Consumer",(IF($G912="Sustainably Sourced","Sustainably_sourced","")))))))))))))))),"")</f>
        <v/>
      </c>
      <c r="AE912" s="13" t="e" cm="1">
        <f t="array" aca="1" ref="AE912" ca="1">IF(INDIRECT("$F"&amp;$S912)="","",IF(LEFT(INDIRECT("$F"&amp;$S912),3)="GRS","GRS_RCS_RM",IF((LEFT(INDIRECT("$F"&amp;$S912),3))="RCS","GRS_RCS_RM",IF(INDIRECT("$F"&amp;$S912)="OCS (No Label)","OCS_Conversion_RM",IF(LEFT(INDIRECT("$F"&amp;$S912),3)="OCS","OCS_RM",IF(RIGHT(INDIRECT("$F"&amp;$S912),10)="conversion","GOTS_RM_conversion",IF((LEFT(INDIRECT("$F"&amp;$S912),4))="GOTS","GOTS_RM","Responsible_RM")))))))</f>
        <v>#REF!</v>
      </c>
      <c r="AF912" s="13" t="str" cm="1">
        <f t="array" aca="1" ref="AF912" ca="1">IF($S912="","",INDIRECT("$Z"&amp;$S912))</f>
        <v/>
      </c>
      <c r="AG912" s="155"/>
      <c r="AH912" s="13" t="str" cm="1">
        <f t="array" aca="1" ref="AH912" ca="1">IFERROR(INDIRECT("$ag"&amp;S912),"")</f>
        <v/>
      </c>
      <c r="AI912" s="13" t="e" cm="1">
        <f t="array" aca="1" ref="AI912" ca="1">INDIRECT("O"&amp;S911)</f>
        <v>#REF!</v>
      </c>
      <c r="AJ912" s="13" t="str">
        <f>IF($I912="","",INDEX('Raw Material'!$A$1:$J$75,MATCH(I912,'Raw Material'!$A$1:$A$75,0),(MATCH(G912,'Raw Material'!$A$1:$J$1,0))))</f>
        <v/>
      </c>
      <c r="AK912" s="13" t="str">
        <f t="shared" si="386"/>
        <v>YANLIŞRM</v>
      </c>
      <c r="AL912" s="153" t="str">
        <f t="shared" si="387"/>
        <v/>
      </c>
    </row>
    <row r="913" spans="1:38" ht="16.5" customHeight="1">
      <c r="A913" s="162"/>
      <c r="B913" s="168"/>
      <c r="C913" s="169"/>
      <c r="D913" s="156"/>
      <c r="E913" s="156"/>
      <c r="F913" s="175"/>
      <c r="G913" s="181"/>
      <c r="H913" s="182"/>
      <c r="I913" s="182"/>
      <c r="J913" s="182"/>
      <c r="K913" s="32"/>
      <c r="L913" s="179"/>
      <c r="M913" s="179"/>
      <c r="N913" s="81"/>
      <c r="O913" s="185"/>
      <c r="P913" s="103"/>
      <c r="Q913" s="84" t="str">
        <f t="shared" si="388"/>
        <v/>
      </c>
      <c r="R913" s="159"/>
      <c r="S913" s="28" t="str" cm="1">
        <f t="array" aca="1" ref="S913" ca="1">IF(INDIRECT("A"&amp;114+$U913)&lt;&gt;"",114+$U913,"")</f>
        <v/>
      </c>
      <c r="T913" s="28" t="str">
        <f t="shared" ca="1" si="389"/>
        <v>$B</v>
      </c>
      <c r="U913" s="29">
        <f t="shared" si="395"/>
        <v>792</v>
      </c>
      <c r="V913" s="29">
        <v>66.583333333338501</v>
      </c>
      <c r="W913" s="29">
        <f t="shared" si="396"/>
        <v>66</v>
      </c>
      <c r="X913" s="41" t="str" cm="1">
        <f t="array" aca="1" ref="X913" ca="1">IFERROR(INDEX('PC&amp;PD'!$A$1:$AP$15,ROW('PC&amp;PD'!$A$15),MATCH(INDIRECT(T913),'PC&amp;PD'!$A$1:$AP$1,0)),"")</f>
        <v/>
      </c>
      <c r="Z913" s="155"/>
      <c r="AA913" s="13" t="str">
        <f t="shared" si="385"/>
        <v/>
      </c>
      <c r="AB913" s="155"/>
      <c r="AC913" s="13" t="str">
        <f t="shared" ca="1" si="390"/>
        <v>$AB</v>
      </c>
      <c r="AD913" s="13" t="str" cm="1">
        <f t="array" aca="1" ref="AD913" ca="1">IFERROR(IF((LEFT(INDIRECT("$F"&amp;$S913),4))="GOTS",IF($G913="Organic","GOTS_Organic_raw",(IF($G913="Responsible","GOTS_Responsible",(IF($G913="No Attribute (Conventional)","GOTS_conventional",(IF($G913="Recycled Pre/Post-Consumer","GOTS_pre_post",(IF($G913="In-Conversion","GOTS_in_conversion",(IF($G913="Sustainably Sourced","Sustainably_sourced",""))))))))))),IF($G913="Organic","Organic",(IF($G913="Responsible","Responsible",(IF($G913="No Attribute (Conventional)","No_Attribute_Conventional",(IF($G913="Recycled Pre/Post-Consumer","Recycled_Pre_Post_Consumer",(IF($G913="In-Conversion","In_Conversion",(IF($G913="Recycled Pre-Consumer","Recycled_Pre_Consumer",(IF($G913="Recycled Post-Consumer","Recycled_Post_Consumer",(IF($G913="Sustainably Sourced","Sustainably_sourced","")))))))))))))))),"")</f>
        <v/>
      </c>
      <c r="AE913" s="13" t="e" cm="1">
        <f t="array" aca="1" ref="AE913" ca="1">IF(INDIRECT("$F"&amp;$S913)="","",IF(LEFT(INDIRECT("$F"&amp;$S913),3)="GRS","GRS_RCS_RM",IF((LEFT(INDIRECT("$F"&amp;$S913),3))="RCS","GRS_RCS_RM",IF(INDIRECT("$F"&amp;$S913)="OCS (No Label)","OCS_Conversion_RM",IF(LEFT(INDIRECT("$F"&amp;$S913),3)="OCS","OCS_RM",IF(RIGHT(INDIRECT("$F"&amp;$S913),10)="conversion","GOTS_RM_conversion",IF((LEFT(INDIRECT("$F"&amp;$S913),4))="GOTS","GOTS_RM","Responsible_RM")))))))</f>
        <v>#REF!</v>
      </c>
      <c r="AF913" s="13" t="str" cm="1">
        <f t="array" aca="1" ref="AF913" ca="1">IF($S913="","",INDIRECT("$Z"&amp;$S913))</f>
        <v/>
      </c>
      <c r="AG913" s="155"/>
      <c r="AH913" s="13" t="str" cm="1">
        <f t="array" aca="1" ref="AH913" ca="1">IFERROR(INDIRECT("$ag"&amp;S913),"")</f>
        <v/>
      </c>
      <c r="AI913" s="13" t="e" cm="1">
        <f t="array" aca="1" ref="AI913" ca="1">INDIRECT("O"&amp;S912)</f>
        <v>#REF!</v>
      </c>
      <c r="AJ913" s="13" t="str">
        <f>IF($I913="","",INDEX('Raw Material'!$A$1:$J$75,MATCH(I913,'Raw Material'!$A$1:$A$75,0),(MATCH(G913,'Raw Material'!$A$1:$J$1,0))))</f>
        <v/>
      </c>
      <c r="AK913" s="13" t="str">
        <f t="shared" si="386"/>
        <v>YANLIŞRM</v>
      </c>
      <c r="AL913" s="153" t="str">
        <f t="shared" si="387"/>
        <v/>
      </c>
    </row>
    <row r="914" spans="1:38" ht="16.5" customHeight="1">
      <c r="A914" s="162"/>
      <c r="B914" s="168"/>
      <c r="C914" s="169"/>
      <c r="D914" s="156"/>
      <c r="E914" s="156"/>
      <c r="F914" s="175"/>
      <c r="G914" s="181"/>
      <c r="H914" s="182"/>
      <c r="I914" s="182"/>
      <c r="J914" s="182"/>
      <c r="K914" s="32"/>
      <c r="L914" s="179"/>
      <c r="M914" s="179"/>
      <c r="N914" s="81"/>
      <c r="O914" s="185"/>
      <c r="P914" s="103"/>
      <c r="Q914" s="84" t="str">
        <f t="shared" si="388"/>
        <v/>
      </c>
      <c r="R914" s="159"/>
      <c r="S914" s="28" t="str" cm="1">
        <f t="array" aca="1" ref="S914" ca="1">IF(INDIRECT("A"&amp;114+$U914)&lt;&gt;"",114+$U914,"")</f>
        <v/>
      </c>
      <c r="T914" s="28" t="str">
        <f t="shared" ca="1" si="389"/>
        <v>$B</v>
      </c>
      <c r="U914" s="29">
        <f t="shared" si="395"/>
        <v>792</v>
      </c>
      <c r="V914" s="29">
        <v>66.666666666671901</v>
      </c>
      <c r="W914" s="29">
        <f t="shared" si="396"/>
        <v>66</v>
      </c>
      <c r="X914" s="41" t="str" cm="1">
        <f t="array" aca="1" ref="X914" ca="1">IFERROR(INDEX('PC&amp;PD'!$A$1:$AP$15,ROW('PC&amp;PD'!$A$15),MATCH(INDIRECT(T914),'PC&amp;PD'!$A$1:$AP$1,0)),"")</f>
        <v/>
      </c>
      <c r="Z914" s="155"/>
      <c r="AA914" s="13" t="str">
        <f t="shared" si="385"/>
        <v/>
      </c>
      <c r="AB914" s="155"/>
      <c r="AC914" s="13" t="str">
        <f t="shared" ca="1" si="390"/>
        <v>$AB</v>
      </c>
      <c r="AD914" s="13" t="str" cm="1">
        <f t="array" aca="1" ref="AD914" ca="1">IFERROR(IF((LEFT(INDIRECT("$F"&amp;$S914),4))="GOTS",IF($G914="Organic","GOTS_Organic_raw",(IF($G914="Responsible","GOTS_Responsible",(IF($G914="No Attribute (Conventional)","GOTS_conventional",(IF($G914="Recycled Pre/Post-Consumer","GOTS_pre_post",(IF($G914="In-Conversion","GOTS_in_conversion",(IF($G914="Sustainably Sourced","Sustainably_sourced",""))))))))))),IF($G914="Organic","Organic",(IF($G914="Responsible","Responsible",(IF($G914="No Attribute (Conventional)","No_Attribute_Conventional",(IF($G914="Recycled Pre/Post-Consumer","Recycled_Pre_Post_Consumer",(IF($G914="In-Conversion","In_Conversion",(IF($G914="Recycled Pre-Consumer","Recycled_Pre_Consumer",(IF($G914="Recycled Post-Consumer","Recycled_Post_Consumer",(IF($G914="Sustainably Sourced","Sustainably_sourced","")))))))))))))))),"")</f>
        <v/>
      </c>
      <c r="AE914" s="13" t="e" cm="1">
        <f t="array" aca="1" ref="AE914" ca="1">IF(INDIRECT("$F"&amp;$S914)="","",IF(LEFT(INDIRECT("$F"&amp;$S914),3)="GRS","GRS_RCS_RM",IF((LEFT(INDIRECT("$F"&amp;$S914),3))="RCS","GRS_RCS_RM",IF(INDIRECT("$F"&amp;$S914)="OCS (No Label)","OCS_Conversion_RM",IF(LEFT(INDIRECT("$F"&amp;$S914),3)="OCS","OCS_RM",IF(RIGHT(INDIRECT("$F"&amp;$S914),10)="conversion","GOTS_RM_conversion",IF((LEFT(INDIRECT("$F"&amp;$S914),4))="GOTS","GOTS_RM","Responsible_RM")))))))</f>
        <v>#REF!</v>
      </c>
      <c r="AF914" s="13" t="str" cm="1">
        <f t="array" aca="1" ref="AF914" ca="1">IF($S914="","",INDIRECT("$Z"&amp;$S914))</f>
        <v/>
      </c>
      <c r="AG914" s="155"/>
      <c r="AH914" s="13" t="str" cm="1">
        <f t="array" aca="1" ref="AH914" ca="1">IFERROR(INDIRECT("$ag"&amp;S914),"")</f>
        <v/>
      </c>
      <c r="AI914" s="13" t="e" cm="1">
        <f t="array" aca="1" ref="AI914" ca="1">INDIRECT("O"&amp;S913)</f>
        <v>#REF!</v>
      </c>
      <c r="AJ914" s="13" t="str">
        <f>IF($I914="","",INDEX('Raw Material'!$A$1:$J$75,MATCH(I914,'Raw Material'!$A$1:$A$75,0),(MATCH(G914,'Raw Material'!$A$1:$J$1,0))))</f>
        <v/>
      </c>
      <c r="AK914" s="13" t="str">
        <f t="shared" si="386"/>
        <v>YANLIŞRM</v>
      </c>
      <c r="AL914" s="153" t="str">
        <f t="shared" si="387"/>
        <v/>
      </c>
    </row>
    <row r="915" spans="1:38" ht="16.5" customHeight="1">
      <c r="A915" s="162"/>
      <c r="B915" s="168"/>
      <c r="C915" s="169"/>
      <c r="D915" s="156"/>
      <c r="E915" s="156"/>
      <c r="F915" s="175"/>
      <c r="G915" s="181"/>
      <c r="H915" s="182"/>
      <c r="I915" s="182"/>
      <c r="J915" s="182"/>
      <c r="K915" s="32"/>
      <c r="L915" s="179"/>
      <c r="M915" s="179"/>
      <c r="N915" s="81"/>
      <c r="O915" s="185"/>
      <c r="P915" s="103"/>
      <c r="Q915" s="84" t="str">
        <f t="shared" si="388"/>
        <v/>
      </c>
      <c r="R915" s="159"/>
      <c r="S915" s="28" t="str" cm="1">
        <f t="array" aca="1" ref="S915" ca="1">IF(INDIRECT("A"&amp;114+$U915)&lt;&gt;"",114+$U915,"")</f>
        <v/>
      </c>
      <c r="T915" s="28" t="str">
        <f t="shared" ca="1" si="389"/>
        <v>$B</v>
      </c>
      <c r="U915" s="29">
        <f t="shared" si="395"/>
        <v>792</v>
      </c>
      <c r="V915" s="29">
        <v>66.750000000005201</v>
      </c>
      <c r="W915" s="29">
        <f t="shared" si="396"/>
        <v>66</v>
      </c>
      <c r="X915" s="41" t="str" cm="1">
        <f t="array" aca="1" ref="X915" ca="1">IFERROR(INDEX('PC&amp;PD'!$A$1:$AP$15,ROW('PC&amp;PD'!$A$15),MATCH(INDIRECT(T915),'PC&amp;PD'!$A$1:$AP$1,0)),"")</f>
        <v/>
      </c>
      <c r="Z915" s="155"/>
      <c r="AA915" s="13" t="str">
        <f t="shared" si="385"/>
        <v/>
      </c>
      <c r="AB915" s="155"/>
      <c r="AC915" s="13" t="str">
        <f t="shared" ca="1" si="390"/>
        <v>$AB</v>
      </c>
      <c r="AD915" s="13" t="str" cm="1">
        <f t="array" aca="1" ref="AD915" ca="1">IFERROR(IF((LEFT(INDIRECT("$F"&amp;$S915),4))="GOTS",IF($G915="Organic","GOTS_Organic_raw",(IF($G915="Responsible","GOTS_Responsible",(IF($G915="No Attribute (Conventional)","GOTS_conventional",(IF($G915="Recycled Pre/Post-Consumer","GOTS_pre_post",(IF($G915="In-Conversion","GOTS_in_conversion",(IF($G915="Sustainably Sourced","Sustainably_sourced",""))))))))))),IF($G915="Organic","Organic",(IF($G915="Responsible","Responsible",(IF($G915="No Attribute (Conventional)","No_Attribute_Conventional",(IF($G915="Recycled Pre/Post-Consumer","Recycled_Pre_Post_Consumer",(IF($G915="In-Conversion","In_Conversion",(IF($G915="Recycled Pre-Consumer","Recycled_Pre_Consumer",(IF($G915="Recycled Post-Consumer","Recycled_Post_Consumer",(IF($G915="Sustainably Sourced","Sustainably_sourced","")))))))))))))))),"")</f>
        <v/>
      </c>
      <c r="AE915" s="13" t="e" cm="1">
        <f t="array" aca="1" ref="AE915" ca="1">IF(INDIRECT("$F"&amp;$S915)="","",IF(LEFT(INDIRECT("$F"&amp;$S915),3)="GRS","GRS_RCS_RM",IF((LEFT(INDIRECT("$F"&amp;$S915),3))="RCS","GRS_RCS_RM",IF(INDIRECT("$F"&amp;$S915)="OCS (No Label)","OCS_Conversion_RM",IF(LEFT(INDIRECT("$F"&amp;$S915),3)="OCS","OCS_RM",IF(RIGHT(INDIRECT("$F"&amp;$S915),10)="conversion","GOTS_RM_conversion",IF((LEFT(INDIRECT("$F"&amp;$S915),4))="GOTS","GOTS_RM","Responsible_RM")))))))</f>
        <v>#REF!</v>
      </c>
      <c r="AF915" s="13" t="str" cm="1">
        <f t="array" aca="1" ref="AF915" ca="1">IF($S915="","",INDIRECT("$Z"&amp;$S915))</f>
        <v/>
      </c>
      <c r="AG915" s="155"/>
      <c r="AH915" s="13" t="str" cm="1">
        <f t="array" aca="1" ref="AH915" ca="1">IFERROR(INDIRECT("$ag"&amp;S915),"")</f>
        <v/>
      </c>
      <c r="AI915" s="13" t="e" cm="1">
        <f t="array" aca="1" ref="AI915" ca="1">INDIRECT("O"&amp;S914)</f>
        <v>#REF!</v>
      </c>
      <c r="AJ915" s="13" t="str">
        <f>IF($I915="","",INDEX('Raw Material'!$A$1:$J$75,MATCH(I915,'Raw Material'!$A$1:$A$75,0),(MATCH(G915,'Raw Material'!$A$1:$J$1,0))))</f>
        <v/>
      </c>
      <c r="AK915" s="13" t="str">
        <f t="shared" si="386"/>
        <v>YANLIŞRM</v>
      </c>
      <c r="AL915" s="153" t="str">
        <f t="shared" si="387"/>
        <v/>
      </c>
    </row>
    <row r="916" spans="1:38" ht="16.5" customHeight="1">
      <c r="A916" s="162"/>
      <c r="B916" s="168"/>
      <c r="C916" s="169"/>
      <c r="D916" s="156"/>
      <c r="E916" s="156"/>
      <c r="F916" s="175"/>
      <c r="G916" s="181"/>
      <c r="H916" s="182"/>
      <c r="I916" s="182"/>
      <c r="J916" s="182"/>
      <c r="K916" s="32"/>
      <c r="L916" s="179"/>
      <c r="M916" s="179"/>
      <c r="N916" s="81"/>
      <c r="O916" s="185"/>
      <c r="P916" s="103"/>
      <c r="Q916" s="84" t="str">
        <f t="shared" si="388"/>
        <v/>
      </c>
      <c r="R916" s="159"/>
      <c r="S916" s="28" t="str" cm="1">
        <f t="array" aca="1" ref="S916" ca="1">IF(INDIRECT("A"&amp;114+$U916)&lt;&gt;"",114+$U916,"")</f>
        <v/>
      </c>
      <c r="T916" s="28" t="str">
        <f t="shared" ca="1" si="389"/>
        <v>$B</v>
      </c>
      <c r="U916" s="29">
        <f t="shared" si="395"/>
        <v>792</v>
      </c>
      <c r="V916" s="29">
        <v>66.833333333338501</v>
      </c>
      <c r="W916" s="29">
        <f t="shared" si="396"/>
        <v>66</v>
      </c>
      <c r="X916" s="41" t="str" cm="1">
        <f t="array" aca="1" ref="X916" ca="1">IFERROR(INDEX('PC&amp;PD'!$A$1:$AP$15,ROW('PC&amp;PD'!$A$15),MATCH(INDIRECT(T916),'PC&amp;PD'!$A$1:$AP$1,0)),"")</f>
        <v/>
      </c>
      <c r="Z916" s="155"/>
      <c r="AA916" s="13" t="str">
        <f t="shared" si="385"/>
        <v/>
      </c>
      <c r="AB916" s="155"/>
      <c r="AC916" s="13" t="str">
        <f t="shared" ca="1" si="390"/>
        <v>$AB</v>
      </c>
      <c r="AD916" s="13" t="str" cm="1">
        <f t="array" aca="1" ref="AD916" ca="1">IFERROR(IF((LEFT(INDIRECT("$F"&amp;$S916),4))="GOTS",IF($G916="Organic","GOTS_Organic_raw",(IF($G916="Responsible","GOTS_Responsible",(IF($G916="No Attribute (Conventional)","GOTS_conventional",(IF($G916="Recycled Pre/Post-Consumer","GOTS_pre_post",(IF($G916="In-Conversion","GOTS_in_conversion",(IF($G916="Sustainably Sourced","Sustainably_sourced",""))))))))))),IF($G916="Organic","Organic",(IF($G916="Responsible","Responsible",(IF($G916="No Attribute (Conventional)","No_Attribute_Conventional",(IF($G916="Recycled Pre/Post-Consumer","Recycled_Pre_Post_Consumer",(IF($G916="In-Conversion","In_Conversion",(IF($G916="Recycled Pre-Consumer","Recycled_Pre_Consumer",(IF($G916="Recycled Post-Consumer","Recycled_Post_Consumer",(IF($G916="Sustainably Sourced","Sustainably_sourced","")))))))))))))))),"")</f>
        <v/>
      </c>
      <c r="AE916" s="13" t="e" cm="1">
        <f t="array" aca="1" ref="AE916" ca="1">IF(INDIRECT("$F"&amp;$S916)="","",IF(LEFT(INDIRECT("$F"&amp;$S916),3)="GRS","GRS_RCS_RM",IF((LEFT(INDIRECT("$F"&amp;$S916),3))="RCS","GRS_RCS_RM",IF(INDIRECT("$F"&amp;$S916)="OCS (No Label)","OCS_Conversion_RM",IF(LEFT(INDIRECT("$F"&amp;$S916),3)="OCS","OCS_RM",IF(RIGHT(INDIRECT("$F"&amp;$S916),10)="conversion","GOTS_RM_conversion",IF((LEFT(INDIRECT("$F"&amp;$S916),4))="GOTS","GOTS_RM","Responsible_RM")))))))</f>
        <v>#REF!</v>
      </c>
      <c r="AF916" s="13" t="str" cm="1">
        <f t="array" aca="1" ref="AF916" ca="1">IF($S916="","",INDIRECT("$Z"&amp;$S916))</f>
        <v/>
      </c>
      <c r="AG916" s="155"/>
      <c r="AH916" s="13" t="str" cm="1">
        <f t="array" aca="1" ref="AH916" ca="1">IFERROR(INDIRECT("$ag"&amp;S916),"")</f>
        <v/>
      </c>
      <c r="AI916" s="13" t="e" cm="1">
        <f t="array" aca="1" ref="AI916" ca="1">INDIRECT("O"&amp;S915)</f>
        <v>#REF!</v>
      </c>
      <c r="AJ916" s="13" t="str">
        <f>IF($I916="","",INDEX('Raw Material'!$A$1:$J$75,MATCH(I916,'Raw Material'!$A$1:$A$75,0),(MATCH(G916,'Raw Material'!$A$1:$J$1,0))))</f>
        <v/>
      </c>
      <c r="AK916" s="13" t="str">
        <f t="shared" si="386"/>
        <v>YANLIŞRM</v>
      </c>
      <c r="AL916" s="153" t="str">
        <f t="shared" si="387"/>
        <v/>
      </c>
    </row>
    <row r="917" spans="1:38" ht="16.5" customHeight="1" thickBot="1">
      <c r="A917" s="163"/>
      <c r="B917" s="170"/>
      <c r="C917" s="171"/>
      <c r="D917" s="156"/>
      <c r="E917" s="156"/>
      <c r="F917" s="176"/>
      <c r="G917" s="157"/>
      <c r="H917" s="158"/>
      <c r="I917" s="158"/>
      <c r="J917" s="158"/>
      <c r="K917" s="33"/>
      <c r="L917" s="180"/>
      <c r="M917" s="180"/>
      <c r="N917" s="82"/>
      <c r="O917" s="186"/>
      <c r="P917" s="103"/>
      <c r="Q917" s="84" t="str">
        <f t="shared" si="388"/>
        <v/>
      </c>
      <c r="R917" s="159"/>
      <c r="S917" s="28" t="str" cm="1">
        <f t="array" aca="1" ref="S917" ca="1">IF(INDIRECT("A"&amp;114+$U917)&lt;&gt;"",114+$U917,"")</f>
        <v/>
      </c>
      <c r="T917" s="28" t="str">
        <f t="shared" ca="1" si="389"/>
        <v>$B</v>
      </c>
      <c r="U917" s="29">
        <f t="shared" si="395"/>
        <v>792</v>
      </c>
      <c r="V917" s="29">
        <v>66.916666666671901</v>
      </c>
      <c r="W917" s="29">
        <f t="shared" si="396"/>
        <v>66</v>
      </c>
      <c r="X917" s="41" t="str" cm="1">
        <f t="array" aca="1" ref="X917" ca="1">IFERROR(INDEX('PC&amp;PD'!$A$1:$AP$15,ROW('PC&amp;PD'!$A$15),MATCH(INDIRECT(T917),'PC&amp;PD'!$A$1:$AP$1,0)),"")</f>
        <v/>
      </c>
      <c r="Z917" s="155"/>
      <c r="AA917" s="13" t="str">
        <f t="shared" si="385"/>
        <v/>
      </c>
      <c r="AB917" s="155"/>
      <c r="AC917" s="13" t="str">
        <f t="shared" ca="1" si="390"/>
        <v>$AB</v>
      </c>
      <c r="AD917" s="13" t="str" cm="1">
        <f t="array" aca="1" ref="AD917" ca="1">IFERROR(IF((LEFT(INDIRECT("$F"&amp;$S917),4))="GOTS",IF($G917="Organic","GOTS_Organic_raw",(IF($G917="Responsible","GOTS_Responsible",(IF($G917="No Attribute (Conventional)","GOTS_conventional",(IF($G917="Recycled Pre/Post-Consumer","GOTS_pre_post",(IF($G917="In-Conversion","GOTS_in_conversion",(IF($G917="Sustainably Sourced","Sustainably_sourced",""))))))))))),IF($G917="Organic","Organic",(IF($G917="Responsible","Responsible",(IF($G917="No Attribute (Conventional)","No_Attribute_Conventional",(IF($G917="Recycled Pre/Post-Consumer","Recycled_Pre_Post_Consumer",(IF($G917="In-Conversion","In_Conversion",(IF($G917="Recycled Pre-Consumer","Recycled_Pre_Consumer",(IF($G917="Recycled Post-Consumer","Recycled_Post_Consumer",(IF($G917="Sustainably Sourced","Sustainably_sourced","")))))))))))))))),"")</f>
        <v/>
      </c>
      <c r="AE917" s="13" t="e" cm="1">
        <f t="array" aca="1" ref="AE917" ca="1">IF(INDIRECT("$F"&amp;$S917)="","",IF(LEFT(INDIRECT("$F"&amp;$S917),3)="GRS","GRS_RCS_RM",IF((LEFT(INDIRECT("$F"&amp;$S917),3))="RCS","GRS_RCS_RM",IF(INDIRECT("$F"&amp;$S917)="OCS (No Label)","OCS_Conversion_RM",IF(LEFT(INDIRECT("$F"&amp;$S917),3)="OCS","OCS_RM",IF(RIGHT(INDIRECT("$F"&amp;$S917),10)="conversion","GOTS_RM_conversion",IF((LEFT(INDIRECT("$F"&amp;$S917),4))="GOTS","GOTS_RM","Responsible_RM")))))))</f>
        <v>#REF!</v>
      </c>
      <c r="AF917" s="13" t="str" cm="1">
        <f t="array" aca="1" ref="AF917" ca="1">IF($S917="","",INDIRECT("$Z"&amp;$S917))</f>
        <v/>
      </c>
      <c r="AG917" s="155"/>
      <c r="AH917" s="13" t="str" cm="1">
        <f t="array" aca="1" ref="AH917" ca="1">IFERROR(INDIRECT("$ag"&amp;S917),"")</f>
        <v/>
      </c>
      <c r="AI917" s="13" t="e" cm="1">
        <f t="array" aca="1" ref="AI917" ca="1">INDIRECT("O"&amp;S916)</f>
        <v>#REF!</v>
      </c>
      <c r="AJ917" s="13" t="str">
        <f>IF($I917="","",INDEX('Raw Material'!$A$1:$J$75,MATCH(I917,'Raw Material'!$A$1:$A$75,0),(MATCH(G917,'Raw Material'!$A$1:$J$1,0))))</f>
        <v/>
      </c>
      <c r="AK917" s="13" t="str">
        <f t="shared" si="386"/>
        <v>YANLIŞRM</v>
      </c>
      <c r="AL917" s="153" t="str">
        <f t="shared" si="387"/>
        <v/>
      </c>
    </row>
    <row r="918" spans="1:38" ht="16.5" customHeight="1">
      <c r="A918" s="160" t="str">
        <f>IF(B918="","",COUNTA($B$114:$B918))</f>
        <v/>
      </c>
      <c r="B918" s="164"/>
      <c r="C918" s="165"/>
      <c r="D918" s="183"/>
      <c r="E918" s="183"/>
      <c r="F918" s="172"/>
      <c r="G918" s="212"/>
      <c r="H918" s="206"/>
      <c r="I918" s="206"/>
      <c r="J918" s="206"/>
      <c r="K918" s="31"/>
      <c r="L918" s="177" t="str">
        <f t="shared" ref="L918" si="401">IF(R918="","",LEFT(R918,LEN(R918)-2))</f>
        <v/>
      </c>
      <c r="M918" s="177"/>
      <c r="N918" s="80"/>
      <c r="O918" s="184"/>
      <c r="P918" s="103"/>
      <c r="Q918" s="84" t="str">
        <f t="shared" si="388"/>
        <v/>
      </c>
      <c r="R918" s="159" t="str">
        <f t="shared" ref="R918" si="402">CONCATENATE($Q918,Q919,Q920,Q921,Q922,Q923,$Q924,$Q925,$Q926,$Q927,Q928,Q929)</f>
        <v/>
      </c>
      <c r="S918" s="28" t="str" cm="1">
        <f t="array" aca="1" ref="S918" ca="1">IF(INDIRECT("A"&amp;114+$U918)&lt;&gt;"",114+$U918,"")</f>
        <v/>
      </c>
      <c r="T918" s="28" t="str">
        <f t="shared" ca="1" si="389"/>
        <v>$B</v>
      </c>
      <c r="U918" s="29">
        <f t="shared" si="395"/>
        <v>804</v>
      </c>
      <c r="V918" s="29">
        <v>67.000000000005201</v>
      </c>
      <c r="W918" s="29">
        <f t="shared" si="396"/>
        <v>67</v>
      </c>
      <c r="X918" s="41" t="str" cm="1">
        <f t="array" aca="1" ref="X918" ca="1">IFERROR(INDEX('PC&amp;PD'!$A$1:$AP$15,ROW('PC&amp;PD'!$A$15),MATCH(INDIRECT(T918),'PC&amp;PD'!$A$1:$AP$1,0)),"")</f>
        <v/>
      </c>
      <c r="Z918" s="155" t="str">
        <f t="shared" ref="Z918" si="403">IFERROR(IF($F918="OCS 100","OCS (OCS 100)",IF($F918="OCS Blended","OCS (OCS Blended)",IF($F918="OCS (No Label)","OCS (No Label)",IF($F918="RCS 100","RCS (RCS 100)",IF($F918="RCS Blended","RCS (RCS Blended)",IF($F918="GRS","GRS (GRS)",IF($F918="GRS (No Label)", "GRS (No Label)",IF($F918="RDS","RDS (RDS)",IF($F918="RWS","RWS (RWS)",IF($F918="RAS","RAS (RAS)",IF($F918="RMS","RMS (RMS)",IF($F918="GOTS Organic","GOTS (Organic)",IF($F918="GOTS Made with organic","GOTS (Made with Organic)",IF($F918="GOTS Organic - in conversion","GOTS (Organic - In Conversion)",IF($F918="GOTS Made with organic - in conversion","GOTS (Made with Organic - In Conversion)",""))))))))))))))),"")</f>
        <v/>
      </c>
      <c r="AA918" s="13" t="str">
        <f t="shared" si="385"/>
        <v/>
      </c>
      <c r="AB918" s="155" t="str">
        <f t="shared" ref="AB918" si="404">IFERROR(IF($F918="OCS 100", "OCS_100",IF($F918="OCS Blended", "OCS_Blended",IF($F918="OCS (No Label)", "OCS_No_Label",IF($F918="RCS 100", "RCS_100",IF($F918="RCS Blended","RCS_Blended",IF($F918="GRS","GRS",IF($F918="GRS (No Label)", "GRS_No_Label",IF($F918="RDS","RDS",IF($F918="RWS","RWS",IF($F918="RMS","RMS",IF($F918="GOTS Organic","GOTS_Organic",IF($F918="GOTS Made with organic","GOTS_Made_with_organic",IF($F918="GOTS Organic - in conversion","GOTS_Organic_in_Conversion",IF($F918="GOTS Made with organic - in conversion","GOTS_Made_with_Organic_in_Conversion",IF($F918="RAS","RAS",""))))))))))))))),"")</f>
        <v/>
      </c>
      <c r="AC918" s="13" t="str">
        <f t="shared" ca="1" si="390"/>
        <v>$AB</v>
      </c>
      <c r="AD918" s="13" t="str" cm="1">
        <f t="array" aca="1" ref="AD918" ca="1">IFERROR(IF((LEFT(INDIRECT("$F"&amp;$S918),4))="GOTS",IF($G918="Organic","GOTS_Organic_raw",(IF($G918="Responsible","GOTS_Responsible",(IF($G918="No Attribute (Conventional)","GOTS_conventional",(IF($G918="Recycled Pre/Post-Consumer","GOTS_pre_post",(IF($G918="In-Conversion","GOTS_in_conversion",(IF($G918="Sustainably Sourced","Sustainably_sourced",""))))))))))),IF($G918="Organic","Organic",(IF($G918="Responsible","Responsible",(IF($G918="No Attribute (Conventional)","No_Attribute_Conventional",(IF($G918="Recycled Pre/Post-Consumer","Recycled_Pre_Post_Consumer",(IF($G918="In-Conversion","In_Conversion",(IF($G918="Recycled Pre-Consumer","Recycled_Pre_Consumer",(IF($G918="Recycled Post-Consumer","Recycled_Post_Consumer",(IF($G918="Sustainably Sourced","Sustainably_sourced","")))))))))))))))),"")</f>
        <v/>
      </c>
      <c r="AE918" s="13" t="e" cm="1">
        <f t="array" aca="1" ref="AE918" ca="1">IF(INDIRECT("$F"&amp;$S918)="","",IF(LEFT(INDIRECT("$F"&amp;$S918),3)="GRS","GRS_RCS_RM",IF((LEFT(INDIRECT("$F"&amp;$S918),3))="RCS","GRS_RCS_RM",IF(INDIRECT("$F"&amp;$S918)="OCS (No Label)","OCS_Conversion_RM",IF(LEFT(INDIRECT("$F"&amp;$S918),3)="OCS","OCS_RM",IF(RIGHT(INDIRECT("$F"&amp;$S918),10)="conversion","GOTS_RM_conversion",IF((LEFT(INDIRECT("$F"&amp;$S918),4))="GOTS","GOTS_RM","Responsible_RM")))))))</f>
        <v>#REF!</v>
      </c>
      <c r="AF918" s="13" t="str" cm="1">
        <f t="array" aca="1" ref="AF918" ca="1">IF($S918="","",INDIRECT("$Z"&amp;$S918))</f>
        <v/>
      </c>
      <c r="AG918" s="155" t="str">
        <f t="shared" si="380"/>
        <v/>
      </c>
      <c r="AH918" s="13" t="str" cm="1">
        <f t="array" aca="1" ref="AH918" ca="1">IFERROR(INDIRECT("$ag"&amp;S918),"")</f>
        <v/>
      </c>
      <c r="AI918" s="13" t="e" cm="1">
        <f t="array" aca="1" ref="AI918" ca="1">INDIRECT("O"&amp;S917)</f>
        <v>#REF!</v>
      </c>
      <c r="AJ918" s="13" t="str">
        <f>IF($I918="","",INDEX('Raw Material'!$A$1:$J$75,MATCH(I918,'Raw Material'!$A$1:$A$75,0),(MATCH(G918,'Raw Material'!$A$1:$J$1,0))))</f>
        <v/>
      </c>
      <c r="AK918" s="13" t="str">
        <f t="shared" si="386"/>
        <v>YANLIŞRM</v>
      </c>
      <c r="AL918" s="153" t="str">
        <f t="shared" si="387"/>
        <v/>
      </c>
    </row>
    <row r="919" spans="1:38" ht="16.5" customHeight="1">
      <c r="A919" s="161"/>
      <c r="B919" s="166"/>
      <c r="C919" s="167"/>
      <c r="D919" s="156"/>
      <c r="E919" s="156"/>
      <c r="F919" s="173"/>
      <c r="G919" s="181"/>
      <c r="H919" s="182"/>
      <c r="I919" s="182"/>
      <c r="J919" s="182"/>
      <c r="K919" s="32"/>
      <c r="L919" s="178"/>
      <c r="M919" s="178"/>
      <c r="N919" s="81"/>
      <c r="O919" s="185"/>
      <c r="P919" s="103"/>
      <c r="Q919" s="84" t="str">
        <f t="shared" si="388"/>
        <v/>
      </c>
      <c r="R919" s="159"/>
      <c r="S919" s="28" t="str" cm="1">
        <f t="array" aca="1" ref="S919" ca="1">IF(INDIRECT("A"&amp;114+$U919)&lt;&gt;"",114+$U919,"")</f>
        <v/>
      </c>
      <c r="T919" s="28" t="str">
        <f t="shared" ca="1" si="389"/>
        <v>$B</v>
      </c>
      <c r="U919" s="29">
        <f t="shared" si="395"/>
        <v>804</v>
      </c>
      <c r="V919" s="29">
        <v>67.083333333338601</v>
      </c>
      <c r="W919" s="29">
        <f t="shared" si="396"/>
        <v>67</v>
      </c>
      <c r="X919" s="41" t="str" cm="1">
        <f t="array" aca="1" ref="X919" ca="1">IFERROR(INDEX('PC&amp;PD'!$A$1:$AP$15,ROW('PC&amp;PD'!$A$15),MATCH(INDIRECT(T919),'PC&amp;PD'!$A$1:$AP$1,0)),"")</f>
        <v/>
      </c>
      <c r="Z919" s="155"/>
      <c r="AA919" s="13" t="str">
        <f t="shared" si="385"/>
        <v/>
      </c>
      <c r="AB919" s="155"/>
      <c r="AC919" s="13" t="str">
        <f t="shared" ca="1" si="390"/>
        <v>$AB</v>
      </c>
      <c r="AD919" s="13" t="str" cm="1">
        <f t="array" aca="1" ref="AD919" ca="1">IFERROR(IF((LEFT(INDIRECT("$F"&amp;$S919),4))="GOTS",IF($G919="Organic","GOTS_Organic_raw",(IF($G919="Responsible","GOTS_Responsible",(IF($G919="No Attribute (Conventional)","GOTS_conventional",(IF($G919="Recycled Pre/Post-Consumer","GOTS_pre_post",(IF($G919="In-Conversion","GOTS_in_conversion",(IF($G919="Sustainably Sourced","Sustainably_sourced",""))))))))))),IF($G919="Organic","Organic",(IF($G919="Responsible","Responsible",(IF($G919="No Attribute (Conventional)","No_Attribute_Conventional",(IF($G919="Recycled Pre/Post-Consumer","Recycled_Pre_Post_Consumer",(IF($G919="In-Conversion","In_Conversion",(IF($G919="Recycled Pre-Consumer","Recycled_Pre_Consumer",(IF($G919="Recycled Post-Consumer","Recycled_Post_Consumer",(IF($G919="Sustainably Sourced","Sustainably_sourced","")))))))))))))))),"")</f>
        <v/>
      </c>
      <c r="AE919" s="13" t="e" cm="1">
        <f t="array" aca="1" ref="AE919" ca="1">IF(INDIRECT("$F"&amp;$S919)="","",IF(LEFT(INDIRECT("$F"&amp;$S919),3)="GRS","GRS_RCS_RM",IF((LEFT(INDIRECT("$F"&amp;$S919),3))="RCS","GRS_RCS_RM",IF(INDIRECT("$F"&amp;$S919)="OCS (No Label)","OCS_Conversion_RM",IF(LEFT(INDIRECT("$F"&amp;$S919),3)="OCS","OCS_RM",IF(RIGHT(INDIRECT("$F"&amp;$S919),10)="conversion","GOTS_RM_conversion",IF((LEFT(INDIRECT("$F"&amp;$S919),4))="GOTS","GOTS_RM","Responsible_RM")))))))</f>
        <v>#REF!</v>
      </c>
      <c r="AF919" s="13" t="str" cm="1">
        <f t="array" aca="1" ref="AF919" ca="1">IF($S919="","",INDIRECT("$Z"&amp;$S919))</f>
        <v/>
      </c>
      <c r="AG919" s="155"/>
      <c r="AH919" s="13" t="str" cm="1">
        <f t="array" aca="1" ref="AH919" ca="1">IFERROR(INDIRECT("$ag"&amp;S919),"")</f>
        <v/>
      </c>
      <c r="AI919" s="13" t="e" cm="1">
        <f t="array" aca="1" ref="AI919" ca="1">INDIRECT("O"&amp;S918)</f>
        <v>#REF!</v>
      </c>
      <c r="AJ919" s="13" t="str">
        <f>IF($I919="","",INDEX('Raw Material'!$A$1:$J$75,MATCH(I919,'Raw Material'!$A$1:$A$75,0),(MATCH(G919,'Raw Material'!$A$1:$J$1,0))))</f>
        <v/>
      </c>
      <c r="AK919" s="13" t="str">
        <f t="shared" si="386"/>
        <v>YANLIŞRM</v>
      </c>
      <c r="AL919" s="153" t="str">
        <f t="shared" si="387"/>
        <v/>
      </c>
    </row>
    <row r="920" spans="1:38" ht="16.5" customHeight="1">
      <c r="A920" s="161"/>
      <c r="B920" s="166"/>
      <c r="C920" s="167"/>
      <c r="D920" s="156"/>
      <c r="E920" s="156"/>
      <c r="F920" s="173"/>
      <c r="G920" s="181"/>
      <c r="H920" s="182"/>
      <c r="I920" s="182"/>
      <c r="J920" s="182"/>
      <c r="K920" s="32"/>
      <c r="L920" s="178"/>
      <c r="M920" s="178"/>
      <c r="N920" s="81"/>
      <c r="O920" s="185"/>
      <c r="P920" s="103"/>
      <c r="Q920" s="84" t="str">
        <f t="shared" si="388"/>
        <v/>
      </c>
      <c r="R920" s="159"/>
      <c r="S920" s="28" t="str" cm="1">
        <f t="array" aca="1" ref="S920" ca="1">IF(INDIRECT("A"&amp;114+$U920)&lt;&gt;"",114+$U920,"")</f>
        <v/>
      </c>
      <c r="T920" s="28" t="str">
        <f t="shared" ca="1" si="389"/>
        <v>$B</v>
      </c>
      <c r="U920" s="29">
        <f t="shared" si="395"/>
        <v>804</v>
      </c>
      <c r="V920" s="29">
        <v>67.166666666671901</v>
      </c>
      <c r="W920" s="29">
        <f t="shared" si="396"/>
        <v>67</v>
      </c>
      <c r="X920" s="41" t="str" cm="1">
        <f t="array" aca="1" ref="X920" ca="1">IFERROR(INDEX('PC&amp;PD'!$A$1:$AP$15,ROW('PC&amp;PD'!$A$15),MATCH(INDIRECT(T920),'PC&amp;PD'!$A$1:$AP$1,0)),"")</f>
        <v/>
      </c>
      <c r="Z920" s="155"/>
      <c r="AA920" s="13" t="str">
        <f t="shared" si="385"/>
        <v/>
      </c>
      <c r="AB920" s="155"/>
      <c r="AC920" s="13" t="str">
        <f t="shared" ca="1" si="390"/>
        <v>$AB</v>
      </c>
      <c r="AD920" s="13" t="str" cm="1">
        <f t="array" aca="1" ref="AD920" ca="1">IFERROR(IF((LEFT(INDIRECT("$F"&amp;$S920),4))="GOTS",IF($G920="Organic","GOTS_Organic_raw",(IF($G920="Responsible","GOTS_Responsible",(IF($G920="No Attribute (Conventional)","GOTS_conventional",(IF($G920="Recycled Pre/Post-Consumer","GOTS_pre_post",(IF($G920="In-Conversion","GOTS_in_conversion",(IF($G920="Sustainably Sourced","Sustainably_sourced",""))))))))))),IF($G920="Organic","Organic",(IF($G920="Responsible","Responsible",(IF($G920="No Attribute (Conventional)","No_Attribute_Conventional",(IF($G920="Recycled Pre/Post-Consumer","Recycled_Pre_Post_Consumer",(IF($G920="In-Conversion","In_Conversion",(IF($G920="Recycled Pre-Consumer","Recycled_Pre_Consumer",(IF($G920="Recycled Post-Consumer","Recycled_Post_Consumer",(IF($G920="Sustainably Sourced","Sustainably_sourced","")))))))))))))))),"")</f>
        <v/>
      </c>
      <c r="AE920" s="13" t="e" cm="1">
        <f t="array" aca="1" ref="AE920" ca="1">IF(INDIRECT("$F"&amp;$S920)="","",IF(LEFT(INDIRECT("$F"&amp;$S920),3)="GRS","GRS_RCS_RM",IF((LEFT(INDIRECT("$F"&amp;$S920),3))="RCS","GRS_RCS_RM",IF(INDIRECT("$F"&amp;$S920)="OCS (No Label)","OCS_Conversion_RM",IF(LEFT(INDIRECT("$F"&amp;$S920),3)="OCS","OCS_RM",IF(RIGHT(INDIRECT("$F"&amp;$S920),10)="conversion","GOTS_RM_conversion",IF((LEFT(INDIRECT("$F"&amp;$S920),4))="GOTS","GOTS_RM","Responsible_RM")))))))</f>
        <v>#REF!</v>
      </c>
      <c r="AF920" s="13" t="str" cm="1">
        <f t="array" aca="1" ref="AF920" ca="1">IF($S920="","",INDIRECT("$Z"&amp;$S920))</f>
        <v/>
      </c>
      <c r="AG920" s="155"/>
      <c r="AH920" s="13" t="str" cm="1">
        <f t="array" aca="1" ref="AH920" ca="1">IFERROR(INDIRECT("$ag"&amp;S920),"")</f>
        <v/>
      </c>
      <c r="AI920" s="13" t="e" cm="1">
        <f t="array" aca="1" ref="AI920" ca="1">INDIRECT("O"&amp;S919)</f>
        <v>#REF!</v>
      </c>
      <c r="AJ920" s="13" t="str">
        <f>IF($I920="","",INDEX('Raw Material'!$A$1:$J$75,MATCH(I920,'Raw Material'!$A$1:$A$75,0),(MATCH(G920,'Raw Material'!$A$1:$J$1,0))))</f>
        <v/>
      </c>
      <c r="AK920" s="13" t="str">
        <f t="shared" si="386"/>
        <v>YANLIŞRM</v>
      </c>
      <c r="AL920" s="153" t="str">
        <f t="shared" si="387"/>
        <v/>
      </c>
    </row>
    <row r="921" spans="1:38" ht="16.5" customHeight="1">
      <c r="A921" s="161"/>
      <c r="B921" s="166"/>
      <c r="C921" s="167"/>
      <c r="D921" s="156"/>
      <c r="E921" s="156"/>
      <c r="F921" s="174"/>
      <c r="G921" s="181"/>
      <c r="H921" s="182"/>
      <c r="I921" s="182"/>
      <c r="J921" s="182"/>
      <c r="K921" s="32"/>
      <c r="L921" s="178"/>
      <c r="M921" s="178"/>
      <c r="N921" s="81"/>
      <c r="O921" s="185"/>
      <c r="P921" s="103"/>
      <c r="Q921" s="84" t="str">
        <f t="shared" si="388"/>
        <v/>
      </c>
      <c r="R921" s="159"/>
      <c r="S921" s="28" t="str" cm="1">
        <f t="array" aca="1" ref="S921" ca="1">IF(INDIRECT("A"&amp;114+$U921)&lt;&gt;"",114+$U921,"")</f>
        <v/>
      </c>
      <c r="T921" s="28" t="str">
        <f t="shared" ca="1" si="389"/>
        <v>$B</v>
      </c>
      <c r="U921" s="29">
        <f t="shared" si="395"/>
        <v>804</v>
      </c>
      <c r="V921" s="29">
        <v>67.250000000005201</v>
      </c>
      <c r="W921" s="29">
        <f t="shared" si="396"/>
        <v>67</v>
      </c>
      <c r="X921" s="41" t="str" cm="1">
        <f t="array" aca="1" ref="X921" ca="1">IFERROR(INDEX('PC&amp;PD'!$A$1:$AP$15,ROW('PC&amp;PD'!$A$15),MATCH(INDIRECT(T921),'PC&amp;PD'!$A$1:$AP$1,0)),"")</f>
        <v/>
      </c>
      <c r="Z921" s="155"/>
      <c r="AA921" s="13" t="str">
        <f t="shared" si="385"/>
        <v/>
      </c>
      <c r="AB921" s="155"/>
      <c r="AC921" s="13" t="str">
        <f t="shared" ca="1" si="390"/>
        <v>$AB</v>
      </c>
      <c r="AD921" s="13" t="str" cm="1">
        <f t="array" aca="1" ref="AD921" ca="1">IFERROR(IF((LEFT(INDIRECT("$F"&amp;$S921),4))="GOTS",IF($G921="Organic","GOTS_Organic_raw",(IF($G921="Responsible","GOTS_Responsible",(IF($G921="No Attribute (Conventional)","GOTS_conventional",(IF($G921="Recycled Pre/Post-Consumer","GOTS_pre_post",(IF($G921="In-Conversion","GOTS_in_conversion",(IF($G921="Sustainably Sourced","Sustainably_sourced",""))))))))))),IF($G921="Organic","Organic",(IF($G921="Responsible","Responsible",(IF($G921="No Attribute (Conventional)","No_Attribute_Conventional",(IF($G921="Recycled Pre/Post-Consumer","Recycled_Pre_Post_Consumer",(IF($G921="In-Conversion","In_Conversion",(IF($G921="Recycled Pre-Consumer","Recycled_Pre_Consumer",(IF($G921="Recycled Post-Consumer","Recycled_Post_Consumer",(IF($G921="Sustainably Sourced","Sustainably_sourced","")))))))))))))))),"")</f>
        <v/>
      </c>
      <c r="AE921" s="13" t="e" cm="1">
        <f t="array" aca="1" ref="AE921" ca="1">IF(INDIRECT("$F"&amp;$S921)="","",IF(LEFT(INDIRECT("$F"&amp;$S921),3)="GRS","GRS_RCS_RM",IF((LEFT(INDIRECT("$F"&amp;$S921),3))="RCS","GRS_RCS_RM",IF(INDIRECT("$F"&amp;$S921)="OCS (No Label)","OCS_Conversion_RM",IF(LEFT(INDIRECT("$F"&amp;$S921),3)="OCS","OCS_RM",IF(RIGHT(INDIRECT("$F"&amp;$S921),10)="conversion","GOTS_RM_conversion",IF((LEFT(INDIRECT("$F"&amp;$S921),4))="GOTS","GOTS_RM","Responsible_RM")))))))</f>
        <v>#REF!</v>
      </c>
      <c r="AF921" s="13" t="str" cm="1">
        <f t="array" aca="1" ref="AF921" ca="1">IF($S921="","",INDIRECT("$Z"&amp;$S921))</f>
        <v/>
      </c>
      <c r="AG921" s="155"/>
      <c r="AH921" s="13" t="str" cm="1">
        <f t="array" aca="1" ref="AH921" ca="1">IFERROR(INDIRECT("$ag"&amp;S921),"")</f>
        <v/>
      </c>
      <c r="AI921" s="13" t="e" cm="1">
        <f t="array" aca="1" ref="AI921" ca="1">INDIRECT("O"&amp;S920)</f>
        <v>#REF!</v>
      </c>
      <c r="AJ921" s="13" t="str">
        <f>IF($I921="","",INDEX('Raw Material'!$A$1:$J$75,MATCH(I921,'Raw Material'!$A$1:$A$75,0),(MATCH(G921,'Raw Material'!$A$1:$J$1,0))))</f>
        <v/>
      </c>
      <c r="AK921" s="13" t="str">
        <f t="shared" si="386"/>
        <v>YANLIŞRM</v>
      </c>
      <c r="AL921" s="153" t="str">
        <f t="shared" si="387"/>
        <v/>
      </c>
    </row>
    <row r="922" spans="1:38" ht="16.5" customHeight="1">
      <c r="A922" s="161"/>
      <c r="B922" s="166"/>
      <c r="C922" s="167"/>
      <c r="D922" s="156"/>
      <c r="E922" s="156"/>
      <c r="F922" s="174"/>
      <c r="G922" s="181"/>
      <c r="H922" s="182"/>
      <c r="I922" s="182"/>
      <c r="J922" s="182"/>
      <c r="K922" s="32"/>
      <c r="L922" s="178"/>
      <c r="M922" s="178"/>
      <c r="N922" s="81"/>
      <c r="O922" s="185"/>
      <c r="P922" s="103"/>
      <c r="Q922" s="84" t="str">
        <f t="shared" si="388"/>
        <v/>
      </c>
      <c r="R922" s="159"/>
      <c r="S922" s="28" t="str" cm="1">
        <f t="array" aca="1" ref="S922" ca="1">IF(INDIRECT("A"&amp;114+$U922)&lt;&gt;"",114+$U922,"")</f>
        <v/>
      </c>
      <c r="T922" s="28" t="str">
        <f t="shared" ca="1" si="389"/>
        <v>$B</v>
      </c>
      <c r="U922" s="29">
        <f t="shared" si="395"/>
        <v>804</v>
      </c>
      <c r="V922" s="29">
        <v>67.333333333338601</v>
      </c>
      <c r="W922" s="29">
        <f t="shared" si="396"/>
        <v>67</v>
      </c>
      <c r="X922" s="41" t="str" cm="1">
        <f t="array" aca="1" ref="X922" ca="1">IFERROR(INDEX('PC&amp;PD'!$A$1:$AP$15,ROW('PC&amp;PD'!$A$15),MATCH(INDIRECT(T922),'PC&amp;PD'!$A$1:$AP$1,0)),"")</f>
        <v/>
      </c>
      <c r="Z922" s="155"/>
      <c r="AA922" s="13" t="str">
        <f t="shared" si="385"/>
        <v/>
      </c>
      <c r="AB922" s="155"/>
      <c r="AC922" s="13" t="str">
        <f t="shared" ca="1" si="390"/>
        <v>$AB</v>
      </c>
      <c r="AD922" s="13" t="str" cm="1">
        <f t="array" aca="1" ref="AD922" ca="1">IFERROR(IF((LEFT(INDIRECT("$F"&amp;$S922),4))="GOTS",IF($G922="Organic","GOTS_Organic_raw",(IF($G922="Responsible","GOTS_Responsible",(IF($G922="No Attribute (Conventional)","GOTS_conventional",(IF($G922="Recycled Pre/Post-Consumer","GOTS_pre_post",(IF($G922="In-Conversion","GOTS_in_conversion",(IF($G922="Sustainably Sourced","Sustainably_sourced",""))))))))))),IF($G922="Organic","Organic",(IF($G922="Responsible","Responsible",(IF($G922="No Attribute (Conventional)","No_Attribute_Conventional",(IF($G922="Recycled Pre/Post-Consumer","Recycled_Pre_Post_Consumer",(IF($G922="In-Conversion","In_Conversion",(IF($G922="Recycled Pre-Consumer","Recycled_Pre_Consumer",(IF($G922="Recycled Post-Consumer","Recycled_Post_Consumer",(IF($G922="Sustainably Sourced","Sustainably_sourced","")))))))))))))))),"")</f>
        <v/>
      </c>
      <c r="AE922" s="13" t="e" cm="1">
        <f t="array" aca="1" ref="AE922" ca="1">IF(INDIRECT("$F"&amp;$S922)="","",IF(LEFT(INDIRECT("$F"&amp;$S922),3)="GRS","GRS_RCS_RM",IF((LEFT(INDIRECT("$F"&amp;$S922),3))="RCS","GRS_RCS_RM",IF(INDIRECT("$F"&amp;$S922)="OCS (No Label)","OCS_Conversion_RM",IF(LEFT(INDIRECT("$F"&amp;$S922),3)="OCS","OCS_RM",IF(RIGHT(INDIRECT("$F"&amp;$S922),10)="conversion","GOTS_RM_conversion",IF((LEFT(INDIRECT("$F"&amp;$S922),4))="GOTS","GOTS_RM","Responsible_RM")))))))</f>
        <v>#REF!</v>
      </c>
      <c r="AF922" s="13" t="str" cm="1">
        <f t="array" aca="1" ref="AF922" ca="1">IF($S922="","",INDIRECT("$Z"&amp;$S922))</f>
        <v/>
      </c>
      <c r="AG922" s="155"/>
      <c r="AH922" s="13" t="str" cm="1">
        <f t="array" aca="1" ref="AH922" ca="1">IFERROR(INDIRECT("$ag"&amp;S922),"")</f>
        <v/>
      </c>
      <c r="AI922" s="13" t="e" cm="1">
        <f t="array" aca="1" ref="AI922" ca="1">INDIRECT("O"&amp;S921)</f>
        <v>#REF!</v>
      </c>
      <c r="AJ922" s="13" t="str">
        <f>IF($I922="","",INDEX('Raw Material'!$A$1:$J$75,MATCH(I922,'Raw Material'!$A$1:$A$75,0),(MATCH(G922,'Raw Material'!$A$1:$J$1,0))))</f>
        <v/>
      </c>
      <c r="AK922" s="13" t="str">
        <f t="shared" si="386"/>
        <v>YANLIŞRM</v>
      </c>
      <c r="AL922" s="153" t="str">
        <f t="shared" si="387"/>
        <v/>
      </c>
    </row>
    <row r="923" spans="1:38" ht="16.5" customHeight="1">
      <c r="A923" s="161"/>
      <c r="B923" s="166"/>
      <c r="C923" s="167"/>
      <c r="D923" s="156"/>
      <c r="E923" s="156"/>
      <c r="F923" s="174"/>
      <c r="G923" s="181"/>
      <c r="H923" s="182"/>
      <c r="I923" s="182"/>
      <c r="J923" s="182"/>
      <c r="K923" s="32"/>
      <c r="L923" s="178"/>
      <c r="M923" s="178"/>
      <c r="N923" s="81"/>
      <c r="O923" s="185"/>
      <c r="P923" s="103"/>
      <c r="Q923" s="84" t="str">
        <f t="shared" si="388"/>
        <v/>
      </c>
      <c r="R923" s="159"/>
      <c r="S923" s="28" t="str" cm="1">
        <f t="array" aca="1" ref="S923" ca="1">IF(INDIRECT("A"&amp;114+$U923)&lt;&gt;"",114+$U923,"")</f>
        <v/>
      </c>
      <c r="T923" s="28" t="str">
        <f t="shared" ca="1" si="389"/>
        <v>$B</v>
      </c>
      <c r="U923" s="29">
        <f t="shared" si="395"/>
        <v>804</v>
      </c>
      <c r="V923" s="29">
        <v>67.416666666671901</v>
      </c>
      <c r="W923" s="29">
        <f t="shared" si="396"/>
        <v>67</v>
      </c>
      <c r="X923" s="41" t="str" cm="1">
        <f t="array" aca="1" ref="X923" ca="1">IFERROR(INDEX('PC&amp;PD'!$A$1:$AP$15,ROW('PC&amp;PD'!$A$15),MATCH(INDIRECT(T923),'PC&amp;PD'!$A$1:$AP$1,0)),"")</f>
        <v/>
      </c>
      <c r="Z923" s="155"/>
      <c r="AA923" s="13" t="str">
        <f t="shared" si="385"/>
        <v/>
      </c>
      <c r="AB923" s="155"/>
      <c r="AC923" s="13" t="str">
        <f t="shared" ca="1" si="390"/>
        <v>$AB</v>
      </c>
      <c r="AD923" s="13" t="str" cm="1">
        <f t="array" aca="1" ref="AD923" ca="1">IFERROR(IF((LEFT(INDIRECT("$F"&amp;$S923),4))="GOTS",IF($G923="Organic","GOTS_Organic_raw",(IF($G923="Responsible","GOTS_Responsible",(IF($G923="No Attribute (Conventional)","GOTS_conventional",(IF($G923="Recycled Pre/Post-Consumer","GOTS_pre_post",(IF($G923="In-Conversion","GOTS_in_conversion",(IF($G923="Sustainably Sourced","Sustainably_sourced",""))))))))))),IF($G923="Organic","Organic",(IF($G923="Responsible","Responsible",(IF($G923="No Attribute (Conventional)","No_Attribute_Conventional",(IF($G923="Recycled Pre/Post-Consumer","Recycled_Pre_Post_Consumer",(IF($G923="In-Conversion","In_Conversion",(IF($G923="Recycled Pre-Consumer","Recycled_Pre_Consumer",(IF($G923="Recycled Post-Consumer","Recycled_Post_Consumer",(IF($G923="Sustainably Sourced","Sustainably_sourced","")))))))))))))))),"")</f>
        <v/>
      </c>
      <c r="AE923" s="13" t="e" cm="1">
        <f t="array" aca="1" ref="AE923" ca="1">IF(INDIRECT("$F"&amp;$S923)="","",IF(LEFT(INDIRECT("$F"&amp;$S923),3)="GRS","GRS_RCS_RM",IF((LEFT(INDIRECT("$F"&amp;$S923),3))="RCS","GRS_RCS_RM",IF(INDIRECT("$F"&amp;$S923)="OCS (No Label)","OCS_Conversion_RM",IF(LEFT(INDIRECT("$F"&amp;$S923),3)="OCS","OCS_RM",IF(RIGHT(INDIRECT("$F"&amp;$S923),10)="conversion","GOTS_RM_conversion",IF((LEFT(INDIRECT("$F"&amp;$S923),4))="GOTS","GOTS_RM","Responsible_RM")))))))</f>
        <v>#REF!</v>
      </c>
      <c r="AF923" s="13" t="str" cm="1">
        <f t="array" aca="1" ref="AF923" ca="1">IF($S923="","",INDIRECT("$Z"&amp;$S923))</f>
        <v/>
      </c>
      <c r="AG923" s="155"/>
      <c r="AH923" s="13" t="str" cm="1">
        <f t="array" aca="1" ref="AH923" ca="1">IFERROR(INDIRECT("$ag"&amp;S923),"")</f>
        <v/>
      </c>
      <c r="AI923" s="13" t="e" cm="1">
        <f t="array" aca="1" ref="AI923" ca="1">INDIRECT("O"&amp;S922)</f>
        <v>#REF!</v>
      </c>
      <c r="AJ923" s="13" t="str">
        <f>IF($I923="","",INDEX('Raw Material'!$A$1:$J$75,MATCH(I923,'Raw Material'!$A$1:$A$75,0),(MATCH(G923,'Raw Material'!$A$1:$J$1,0))))</f>
        <v/>
      </c>
      <c r="AK923" s="13" t="str">
        <f t="shared" si="386"/>
        <v>YANLIŞRM</v>
      </c>
      <c r="AL923" s="153" t="str">
        <f t="shared" si="387"/>
        <v/>
      </c>
    </row>
    <row r="924" spans="1:38" ht="16.5" customHeight="1">
      <c r="A924" s="162"/>
      <c r="B924" s="168"/>
      <c r="C924" s="169"/>
      <c r="D924" s="156"/>
      <c r="E924" s="156"/>
      <c r="F924" s="175"/>
      <c r="G924" s="181"/>
      <c r="H924" s="182"/>
      <c r="I924" s="182"/>
      <c r="J924" s="182"/>
      <c r="K924" s="32"/>
      <c r="L924" s="179"/>
      <c r="M924" s="179"/>
      <c r="N924" s="81"/>
      <c r="O924" s="185"/>
      <c r="P924" s="103"/>
      <c r="Q924" s="84" t="str">
        <f t="shared" si="388"/>
        <v/>
      </c>
      <c r="R924" s="159"/>
      <c r="S924" s="28" t="str" cm="1">
        <f t="array" aca="1" ref="S924" ca="1">IF(INDIRECT("A"&amp;114+$U924)&lt;&gt;"",114+$U924,"")</f>
        <v/>
      </c>
      <c r="T924" s="28" t="str">
        <f t="shared" ca="1" si="389"/>
        <v>$B</v>
      </c>
      <c r="U924" s="29">
        <f t="shared" si="395"/>
        <v>804</v>
      </c>
      <c r="V924" s="29">
        <v>67.500000000005301</v>
      </c>
      <c r="W924" s="29">
        <f t="shared" si="396"/>
        <v>67</v>
      </c>
      <c r="X924" s="41" t="str" cm="1">
        <f t="array" aca="1" ref="X924" ca="1">IFERROR(INDEX('PC&amp;PD'!$A$1:$AP$15,ROW('PC&amp;PD'!$A$15),MATCH(INDIRECT(T924),'PC&amp;PD'!$A$1:$AP$1,0)),"")</f>
        <v/>
      </c>
      <c r="Z924" s="155"/>
      <c r="AA924" s="13" t="str">
        <f t="shared" si="385"/>
        <v/>
      </c>
      <c r="AB924" s="155"/>
      <c r="AC924" s="13" t="str">
        <f t="shared" ca="1" si="390"/>
        <v>$AB</v>
      </c>
      <c r="AD924" s="13" t="str" cm="1">
        <f t="array" aca="1" ref="AD924" ca="1">IFERROR(IF((LEFT(INDIRECT("$F"&amp;$S924),4))="GOTS",IF($G924="Organic","GOTS_Organic_raw",(IF($G924="Responsible","GOTS_Responsible",(IF($G924="No Attribute (Conventional)","GOTS_conventional",(IF($G924="Recycled Pre/Post-Consumer","GOTS_pre_post",(IF($G924="In-Conversion","GOTS_in_conversion",(IF($G924="Sustainably Sourced","Sustainably_sourced",""))))))))))),IF($G924="Organic","Organic",(IF($G924="Responsible","Responsible",(IF($G924="No Attribute (Conventional)","No_Attribute_Conventional",(IF($G924="Recycled Pre/Post-Consumer","Recycled_Pre_Post_Consumer",(IF($G924="In-Conversion","In_Conversion",(IF($G924="Recycled Pre-Consumer","Recycled_Pre_Consumer",(IF($G924="Recycled Post-Consumer","Recycled_Post_Consumer",(IF($G924="Sustainably Sourced","Sustainably_sourced","")))))))))))))))),"")</f>
        <v/>
      </c>
      <c r="AE924" s="13" t="e" cm="1">
        <f t="array" aca="1" ref="AE924" ca="1">IF(INDIRECT("$F"&amp;$S924)="","",IF(LEFT(INDIRECT("$F"&amp;$S924),3)="GRS","GRS_RCS_RM",IF((LEFT(INDIRECT("$F"&amp;$S924),3))="RCS","GRS_RCS_RM",IF(INDIRECT("$F"&amp;$S924)="OCS (No Label)","OCS_Conversion_RM",IF(LEFT(INDIRECT("$F"&amp;$S924),3)="OCS","OCS_RM",IF(RIGHT(INDIRECT("$F"&amp;$S924),10)="conversion","GOTS_RM_conversion",IF((LEFT(INDIRECT("$F"&amp;$S924),4))="GOTS","GOTS_RM","Responsible_RM")))))))</f>
        <v>#REF!</v>
      </c>
      <c r="AF924" s="13" t="str" cm="1">
        <f t="array" aca="1" ref="AF924" ca="1">IF($S924="","",INDIRECT("$Z"&amp;$S924))</f>
        <v/>
      </c>
      <c r="AG924" s="155"/>
      <c r="AH924" s="13" t="str" cm="1">
        <f t="array" aca="1" ref="AH924" ca="1">IFERROR(INDIRECT("$ag"&amp;S924),"")</f>
        <v/>
      </c>
      <c r="AI924" s="13" t="e" cm="1">
        <f t="array" aca="1" ref="AI924" ca="1">INDIRECT("O"&amp;S923)</f>
        <v>#REF!</v>
      </c>
      <c r="AJ924" s="13" t="str">
        <f>IF($I924="","",INDEX('Raw Material'!$A$1:$J$75,MATCH(I924,'Raw Material'!$A$1:$A$75,0),(MATCH(G924,'Raw Material'!$A$1:$J$1,0))))</f>
        <v/>
      </c>
      <c r="AK924" s="13" t="str">
        <f t="shared" si="386"/>
        <v>YANLIŞRM</v>
      </c>
      <c r="AL924" s="153" t="str">
        <f t="shared" si="387"/>
        <v/>
      </c>
    </row>
    <row r="925" spans="1:38" ht="16.5" customHeight="1">
      <c r="A925" s="162"/>
      <c r="B925" s="168"/>
      <c r="C925" s="169"/>
      <c r="D925" s="156"/>
      <c r="E925" s="156"/>
      <c r="F925" s="175"/>
      <c r="G925" s="181"/>
      <c r="H925" s="182"/>
      <c r="I925" s="182"/>
      <c r="J925" s="182"/>
      <c r="K925" s="32"/>
      <c r="L925" s="179"/>
      <c r="M925" s="179"/>
      <c r="N925" s="81"/>
      <c r="O925" s="185"/>
      <c r="P925" s="103"/>
      <c r="Q925" s="84" t="str">
        <f t="shared" si="388"/>
        <v/>
      </c>
      <c r="R925" s="159"/>
      <c r="S925" s="28" t="str" cm="1">
        <f t="array" aca="1" ref="S925" ca="1">IF(INDIRECT("A"&amp;114+$U925)&lt;&gt;"",114+$U925,"")</f>
        <v/>
      </c>
      <c r="T925" s="28" t="str">
        <f t="shared" ca="1" si="389"/>
        <v>$B</v>
      </c>
      <c r="U925" s="29">
        <f t="shared" si="395"/>
        <v>804</v>
      </c>
      <c r="V925" s="29">
        <v>67.583333333338601</v>
      </c>
      <c r="W925" s="29">
        <f t="shared" si="396"/>
        <v>67</v>
      </c>
      <c r="X925" s="41" t="str" cm="1">
        <f t="array" aca="1" ref="X925" ca="1">IFERROR(INDEX('PC&amp;PD'!$A$1:$AP$15,ROW('PC&amp;PD'!$A$15),MATCH(INDIRECT(T925),'PC&amp;PD'!$A$1:$AP$1,0)),"")</f>
        <v/>
      </c>
      <c r="Z925" s="155"/>
      <c r="AA925" s="13" t="str">
        <f t="shared" si="385"/>
        <v/>
      </c>
      <c r="AB925" s="155"/>
      <c r="AC925" s="13" t="str">
        <f t="shared" ca="1" si="390"/>
        <v>$AB</v>
      </c>
      <c r="AD925" s="13" t="str" cm="1">
        <f t="array" aca="1" ref="AD925" ca="1">IFERROR(IF((LEFT(INDIRECT("$F"&amp;$S925),4))="GOTS",IF($G925="Organic","GOTS_Organic_raw",(IF($G925="Responsible","GOTS_Responsible",(IF($G925="No Attribute (Conventional)","GOTS_conventional",(IF($G925="Recycled Pre/Post-Consumer","GOTS_pre_post",(IF($G925="In-Conversion","GOTS_in_conversion",(IF($G925="Sustainably Sourced","Sustainably_sourced",""))))))))))),IF($G925="Organic","Organic",(IF($G925="Responsible","Responsible",(IF($G925="No Attribute (Conventional)","No_Attribute_Conventional",(IF($G925="Recycled Pre/Post-Consumer","Recycled_Pre_Post_Consumer",(IF($G925="In-Conversion","In_Conversion",(IF($G925="Recycled Pre-Consumer","Recycled_Pre_Consumer",(IF($G925="Recycled Post-Consumer","Recycled_Post_Consumer",(IF($G925="Sustainably Sourced","Sustainably_sourced","")))))))))))))))),"")</f>
        <v/>
      </c>
      <c r="AE925" s="13" t="e" cm="1">
        <f t="array" aca="1" ref="AE925" ca="1">IF(INDIRECT("$F"&amp;$S925)="","",IF(LEFT(INDIRECT("$F"&amp;$S925),3)="GRS","GRS_RCS_RM",IF((LEFT(INDIRECT("$F"&amp;$S925),3))="RCS","GRS_RCS_RM",IF(INDIRECT("$F"&amp;$S925)="OCS (No Label)","OCS_Conversion_RM",IF(LEFT(INDIRECT("$F"&amp;$S925),3)="OCS","OCS_RM",IF(RIGHT(INDIRECT("$F"&amp;$S925),10)="conversion","GOTS_RM_conversion",IF((LEFT(INDIRECT("$F"&amp;$S925),4))="GOTS","GOTS_RM","Responsible_RM")))))))</f>
        <v>#REF!</v>
      </c>
      <c r="AF925" s="13" t="str" cm="1">
        <f t="array" aca="1" ref="AF925" ca="1">IF($S925="","",INDIRECT("$Z"&amp;$S925))</f>
        <v/>
      </c>
      <c r="AG925" s="155"/>
      <c r="AH925" s="13" t="str" cm="1">
        <f t="array" aca="1" ref="AH925" ca="1">IFERROR(INDIRECT("$ag"&amp;S925),"")</f>
        <v/>
      </c>
      <c r="AI925" s="13" t="e" cm="1">
        <f t="array" aca="1" ref="AI925" ca="1">INDIRECT("O"&amp;S924)</f>
        <v>#REF!</v>
      </c>
      <c r="AJ925" s="13" t="str">
        <f>IF($I925="","",INDEX('Raw Material'!$A$1:$J$75,MATCH(I925,'Raw Material'!$A$1:$A$75,0),(MATCH(G925,'Raw Material'!$A$1:$J$1,0))))</f>
        <v/>
      </c>
      <c r="AK925" s="13" t="str">
        <f t="shared" si="386"/>
        <v>YANLIŞRM</v>
      </c>
      <c r="AL925" s="153" t="str">
        <f t="shared" si="387"/>
        <v/>
      </c>
    </row>
    <row r="926" spans="1:38" ht="16.5" customHeight="1">
      <c r="A926" s="162"/>
      <c r="B926" s="168"/>
      <c r="C926" s="169"/>
      <c r="D926" s="156"/>
      <c r="E926" s="156"/>
      <c r="F926" s="175"/>
      <c r="G926" s="181"/>
      <c r="H926" s="182"/>
      <c r="I926" s="182"/>
      <c r="J926" s="182"/>
      <c r="K926" s="32"/>
      <c r="L926" s="179"/>
      <c r="M926" s="179"/>
      <c r="N926" s="81"/>
      <c r="O926" s="185"/>
      <c r="P926" s="103"/>
      <c r="Q926" s="84" t="str">
        <f t="shared" si="388"/>
        <v/>
      </c>
      <c r="R926" s="159"/>
      <c r="S926" s="28" t="str" cm="1">
        <f t="array" aca="1" ref="S926" ca="1">IF(INDIRECT("A"&amp;114+$U926)&lt;&gt;"",114+$U926,"")</f>
        <v/>
      </c>
      <c r="T926" s="28" t="str">
        <f t="shared" ca="1" si="389"/>
        <v>$B</v>
      </c>
      <c r="U926" s="29">
        <f t="shared" si="395"/>
        <v>804</v>
      </c>
      <c r="V926" s="29">
        <v>67.666666666671901</v>
      </c>
      <c r="W926" s="29">
        <f t="shared" si="396"/>
        <v>67</v>
      </c>
      <c r="X926" s="41" t="str" cm="1">
        <f t="array" aca="1" ref="X926" ca="1">IFERROR(INDEX('PC&amp;PD'!$A$1:$AP$15,ROW('PC&amp;PD'!$A$15),MATCH(INDIRECT(T926),'PC&amp;PD'!$A$1:$AP$1,0)),"")</f>
        <v/>
      </c>
      <c r="Z926" s="155"/>
      <c r="AA926" s="13" t="str">
        <f t="shared" si="385"/>
        <v/>
      </c>
      <c r="AB926" s="155"/>
      <c r="AC926" s="13" t="str">
        <f t="shared" ca="1" si="390"/>
        <v>$AB</v>
      </c>
      <c r="AD926" s="13" t="str" cm="1">
        <f t="array" aca="1" ref="AD926" ca="1">IFERROR(IF((LEFT(INDIRECT("$F"&amp;$S926),4))="GOTS",IF($G926="Organic","GOTS_Organic_raw",(IF($G926="Responsible","GOTS_Responsible",(IF($G926="No Attribute (Conventional)","GOTS_conventional",(IF($G926="Recycled Pre/Post-Consumer","GOTS_pre_post",(IF($G926="In-Conversion","GOTS_in_conversion",(IF($G926="Sustainably Sourced","Sustainably_sourced",""))))))))))),IF($G926="Organic","Organic",(IF($G926="Responsible","Responsible",(IF($G926="No Attribute (Conventional)","No_Attribute_Conventional",(IF($G926="Recycled Pre/Post-Consumer","Recycled_Pre_Post_Consumer",(IF($G926="In-Conversion","In_Conversion",(IF($G926="Recycled Pre-Consumer","Recycled_Pre_Consumer",(IF($G926="Recycled Post-Consumer","Recycled_Post_Consumer",(IF($G926="Sustainably Sourced","Sustainably_sourced","")))))))))))))))),"")</f>
        <v/>
      </c>
      <c r="AE926" s="13" t="e" cm="1">
        <f t="array" aca="1" ref="AE926" ca="1">IF(INDIRECT("$F"&amp;$S926)="","",IF(LEFT(INDIRECT("$F"&amp;$S926),3)="GRS","GRS_RCS_RM",IF((LEFT(INDIRECT("$F"&amp;$S926),3))="RCS","GRS_RCS_RM",IF(INDIRECT("$F"&amp;$S926)="OCS (No Label)","OCS_Conversion_RM",IF(LEFT(INDIRECT("$F"&amp;$S926),3)="OCS","OCS_RM",IF(RIGHT(INDIRECT("$F"&amp;$S926),10)="conversion","GOTS_RM_conversion",IF((LEFT(INDIRECT("$F"&amp;$S926),4))="GOTS","GOTS_RM","Responsible_RM")))))))</f>
        <v>#REF!</v>
      </c>
      <c r="AF926" s="13" t="str" cm="1">
        <f t="array" aca="1" ref="AF926" ca="1">IF($S926="","",INDIRECT("$Z"&amp;$S926))</f>
        <v/>
      </c>
      <c r="AG926" s="155"/>
      <c r="AH926" s="13" t="str" cm="1">
        <f t="array" aca="1" ref="AH926" ca="1">IFERROR(INDIRECT("$ag"&amp;S926),"")</f>
        <v/>
      </c>
      <c r="AI926" s="13" t="e" cm="1">
        <f t="array" aca="1" ref="AI926" ca="1">INDIRECT("O"&amp;S925)</f>
        <v>#REF!</v>
      </c>
      <c r="AJ926" s="13" t="str">
        <f>IF($I926="","",INDEX('Raw Material'!$A$1:$J$75,MATCH(I926,'Raw Material'!$A$1:$A$75,0),(MATCH(G926,'Raw Material'!$A$1:$J$1,0))))</f>
        <v/>
      </c>
      <c r="AK926" s="13" t="str">
        <f t="shared" si="386"/>
        <v>YANLIŞRM</v>
      </c>
      <c r="AL926" s="153" t="str">
        <f t="shared" si="387"/>
        <v/>
      </c>
    </row>
    <row r="927" spans="1:38" ht="16.5" customHeight="1">
      <c r="A927" s="162"/>
      <c r="B927" s="168"/>
      <c r="C927" s="169"/>
      <c r="D927" s="156"/>
      <c r="E927" s="156"/>
      <c r="F927" s="175"/>
      <c r="G927" s="181"/>
      <c r="H927" s="182"/>
      <c r="I927" s="182"/>
      <c r="J927" s="182"/>
      <c r="K927" s="32"/>
      <c r="L927" s="179"/>
      <c r="M927" s="179"/>
      <c r="N927" s="81"/>
      <c r="O927" s="185"/>
      <c r="P927" s="103"/>
      <c r="Q927" s="84" t="str">
        <f t="shared" si="388"/>
        <v/>
      </c>
      <c r="R927" s="159"/>
      <c r="S927" s="28" t="str" cm="1">
        <f t="array" aca="1" ref="S927" ca="1">IF(INDIRECT("A"&amp;114+$U927)&lt;&gt;"",114+$U927,"")</f>
        <v/>
      </c>
      <c r="T927" s="28" t="str">
        <f t="shared" ca="1" si="389"/>
        <v>$B</v>
      </c>
      <c r="U927" s="29">
        <f t="shared" si="395"/>
        <v>804</v>
      </c>
      <c r="V927" s="29">
        <v>67.750000000005301</v>
      </c>
      <c r="W927" s="29">
        <f t="shared" si="396"/>
        <v>67</v>
      </c>
      <c r="X927" s="41" t="str" cm="1">
        <f t="array" aca="1" ref="X927" ca="1">IFERROR(INDEX('PC&amp;PD'!$A$1:$AP$15,ROW('PC&amp;PD'!$A$15),MATCH(INDIRECT(T927),'PC&amp;PD'!$A$1:$AP$1,0)),"")</f>
        <v/>
      </c>
      <c r="Z927" s="155"/>
      <c r="AA927" s="13" t="str">
        <f t="shared" si="385"/>
        <v/>
      </c>
      <c r="AB927" s="155"/>
      <c r="AC927" s="13" t="str">
        <f t="shared" ca="1" si="390"/>
        <v>$AB</v>
      </c>
      <c r="AD927" s="13" t="str" cm="1">
        <f t="array" aca="1" ref="AD927" ca="1">IFERROR(IF((LEFT(INDIRECT("$F"&amp;$S927),4))="GOTS",IF($G927="Organic","GOTS_Organic_raw",(IF($G927="Responsible","GOTS_Responsible",(IF($G927="No Attribute (Conventional)","GOTS_conventional",(IF($G927="Recycled Pre/Post-Consumer","GOTS_pre_post",(IF($G927="In-Conversion","GOTS_in_conversion",(IF($G927="Sustainably Sourced","Sustainably_sourced",""))))))))))),IF($G927="Organic","Organic",(IF($G927="Responsible","Responsible",(IF($G927="No Attribute (Conventional)","No_Attribute_Conventional",(IF($G927="Recycled Pre/Post-Consumer","Recycled_Pre_Post_Consumer",(IF($G927="In-Conversion","In_Conversion",(IF($G927="Recycled Pre-Consumer","Recycled_Pre_Consumer",(IF($G927="Recycled Post-Consumer","Recycled_Post_Consumer",(IF($G927="Sustainably Sourced","Sustainably_sourced","")))))))))))))))),"")</f>
        <v/>
      </c>
      <c r="AE927" s="13" t="e" cm="1">
        <f t="array" aca="1" ref="AE927" ca="1">IF(INDIRECT("$F"&amp;$S927)="","",IF(LEFT(INDIRECT("$F"&amp;$S927),3)="GRS","GRS_RCS_RM",IF((LEFT(INDIRECT("$F"&amp;$S927),3))="RCS","GRS_RCS_RM",IF(INDIRECT("$F"&amp;$S927)="OCS (No Label)","OCS_Conversion_RM",IF(LEFT(INDIRECT("$F"&amp;$S927),3)="OCS","OCS_RM",IF(RIGHT(INDIRECT("$F"&amp;$S927),10)="conversion","GOTS_RM_conversion",IF((LEFT(INDIRECT("$F"&amp;$S927),4))="GOTS","GOTS_RM","Responsible_RM")))))))</f>
        <v>#REF!</v>
      </c>
      <c r="AF927" s="13" t="str" cm="1">
        <f t="array" aca="1" ref="AF927" ca="1">IF($S927="","",INDIRECT("$Z"&amp;$S927))</f>
        <v/>
      </c>
      <c r="AG927" s="155"/>
      <c r="AH927" s="13" t="str" cm="1">
        <f t="array" aca="1" ref="AH927" ca="1">IFERROR(INDIRECT("$ag"&amp;S927),"")</f>
        <v/>
      </c>
      <c r="AI927" s="13" t="e" cm="1">
        <f t="array" aca="1" ref="AI927" ca="1">INDIRECT("O"&amp;S926)</f>
        <v>#REF!</v>
      </c>
      <c r="AJ927" s="13" t="str">
        <f>IF($I927="","",INDEX('Raw Material'!$A$1:$J$75,MATCH(I927,'Raw Material'!$A$1:$A$75,0),(MATCH(G927,'Raw Material'!$A$1:$J$1,0))))</f>
        <v/>
      </c>
      <c r="AK927" s="13" t="str">
        <f t="shared" si="386"/>
        <v>YANLIŞRM</v>
      </c>
      <c r="AL927" s="153" t="str">
        <f t="shared" si="387"/>
        <v/>
      </c>
    </row>
    <row r="928" spans="1:38" ht="16.5" customHeight="1">
      <c r="A928" s="162"/>
      <c r="B928" s="168"/>
      <c r="C928" s="169"/>
      <c r="D928" s="156"/>
      <c r="E928" s="156"/>
      <c r="F928" s="175"/>
      <c r="G928" s="181"/>
      <c r="H928" s="182"/>
      <c r="I928" s="182"/>
      <c r="J928" s="182"/>
      <c r="K928" s="32"/>
      <c r="L928" s="179"/>
      <c r="M928" s="179"/>
      <c r="N928" s="81"/>
      <c r="O928" s="185"/>
      <c r="P928" s="103"/>
      <c r="Q928" s="84" t="str">
        <f t="shared" si="388"/>
        <v/>
      </c>
      <c r="R928" s="159"/>
      <c r="S928" s="28" t="str" cm="1">
        <f t="array" aca="1" ref="S928" ca="1">IF(INDIRECT("A"&amp;114+$U928)&lt;&gt;"",114+$U928,"")</f>
        <v/>
      </c>
      <c r="T928" s="28" t="str">
        <f t="shared" ca="1" si="389"/>
        <v>$B</v>
      </c>
      <c r="U928" s="29">
        <f t="shared" si="395"/>
        <v>804</v>
      </c>
      <c r="V928" s="29">
        <v>67.833333333338601</v>
      </c>
      <c r="W928" s="29">
        <f t="shared" si="396"/>
        <v>67</v>
      </c>
      <c r="X928" s="41" t="str" cm="1">
        <f t="array" aca="1" ref="X928" ca="1">IFERROR(INDEX('PC&amp;PD'!$A$1:$AP$15,ROW('PC&amp;PD'!$A$15),MATCH(INDIRECT(T928),'PC&amp;PD'!$A$1:$AP$1,0)),"")</f>
        <v/>
      </c>
      <c r="Z928" s="155"/>
      <c r="AA928" s="13" t="str">
        <f t="shared" si="385"/>
        <v/>
      </c>
      <c r="AB928" s="155"/>
      <c r="AC928" s="13" t="str">
        <f t="shared" ca="1" si="390"/>
        <v>$AB</v>
      </c>
      <c r="AD928" s="13" t="str" cm="1">
        <f t="array" aca="1" ref="AD928" ca="1">IFERROR(IF((LEFT(INDIRECT("$F"&amp;$S928),4))="GOTS",IF($G928="Organic","GOTS_Organic_raw",(IF($G928="Responsible","GOTS_Responsible",(IF($G928="No Attribute (Conventional)","GOTS_conventional",(IF($G928="Recycled Pre/Post-Consumer","GOTS_pre_post",(IF($G928="In-Conversion","GOTS_in_conversion",(IF($G928="Sustainably Sourced","Sustainably_sourced",""))))))))))),IF($G928="Organic","Organic",(IF($G928="Responsible","Responsible",(IF($G928="No Attribute (Conventional)","No_Attribute_Conventional",(IF($G928="Recycled Pre/Post-Consumer","Recycled_Pre_Post_Consumer",(IF($G928="In-Conversion","In_Conversion",(IF($G928="Recycled Pre-Consumer","Recycled_Pre_Consumer",(IF($G928="Recycled Post-Consumer","Recycled_Post_Consumer",(IF($G928="Sustainably Sourced","Sustainably_sourced","")))))))))))))))),"")</f>
        <v/>
      </c>
      <c r="AE928" s="13" t="e" cm="1">
        <f t="array" aca="1" ref="AE928" ca="1">IF(INDIRECT("$F"&amp;$S928)="","",IF(LEFT(INDIRECT("$F"&amp;$S928),3)="GRS","GRS_RCS_RM",IF((LEFT(INDIRECT("$F"&amp;$S928),3))="RCS","GRS_RCS_RM",IF(INDIRECT("$F"&amp;$S928)="OCS (No Label)","OCS_Conversion_RM",IF(LEFT(INDIRECT("$F"&amp;$S928),3)="OCS","OCS_RM",IF(RIGHT(INDIRECT("$F"&amp;$S928),10)="conversion","GOTS_RM_conversion",IF((LEFT(INDIRECT("$F"&amp;$S928),4))="GOTS","GOTS_RM","Responsible_RM")))))))</f>
        <v>#REF!</v>
      </c>
      <c r="AF928" s="13" t="str" cm="1">
        <f t="array" aca="1" ref="AF928" ca="1">IF($S928="","",INDIRECT("$Z"&amp;$S928))</f>
        <v/>
      </c>
      <c r="AG928" s="155"/>
      <c r="AH928" s="13" t="str" cm="1">
        <f t="array" aca="1" ref="AH928" ca="1">IFERROR(INDIRECT("$ag"&amp;S928),"")</f>
        <v/>
      </c>
      <c r="AI928" s="13" t="e" cm="1">
        <f t="array" aca="1" ref="AI928" ca="1">INDIRECT("O"&amp;S927)</f>
        <v>#REF!</v>
      </c>
      <c r="AJ928" s="13" t="str">
        <f>IF($I928="","",INDEX('Raw Material'!$A$1:$J$75,MATCH(I928,'Raw Material'!$A$1:$A$75,0),(MATCH(G928,'Raw Material'!$A$1:$J$1,0))))</f>
        <v/>
      </c>
      <c r="AK928" s="13" t="str">
        <f t="shared" si="386"/>
        <v>YANLIŞRM</v>
      </c>
      <c r="AL928" s="153" t="str">
        <f t="shared" si="387"/>
        <v/>
      </c>
    </row>
    <row r="929" spans="1:38" ht="16.5" customHeight="1" thickBot="1">
      <c r="A929" s="163"/>
      <c r="B929" s="170"/>
      <c r="C929" s="171"/>
      <c r="D929" s="156"/>
      <c r="E929" s="156"/>
      <c r="F929" s="176"/>
      <c r="G929" s="157"/>
      <c r="H929" s="158"/>
      <c r="I929" s="158"/>
      <c r="J929" s="158"/>
      <c r="K929" s="33"/>
      <c r="L929" s="180"/>
      <c r="M929" s="180"/>
      <c r="N929" s="82"/>
      <c r="O929" s="186"/>
      <c r="P929" s="103"/>
      <c r="Q929" s="84" t="str">
        <f t="shared" si="388"/>
        <v/>
      </c>
      <c r="R929" s="159"/>
      <c r="S929" s="28" t="str" cm="1">
        <f t="array" aca="1" ref="S929" ca="1">IF(INDIRECT("A"&amp;114+$U929)&lt;&gt;"",114+$U929,"")</f>
        <v/>
      </c>
      <c r="T929" s="28" t="str">
        <f t="shared" ca="1" si="389"/>
        <v>$B</v>
      </c>
      <c r="U929" s="29">
        <f t="shared" si="395"/>
        <v>804</v>
      </c>
      <c r="V929" s="29">
        <v>67.916666666672</v>
      </c>
      <c r="W929" s="29">
        <f t="shared" si="396"/>
        <v>67</v>
      </c>
      <c r="X929" s="41" t="str" cm="1">
        <f t="array" aca="1" ref="X929" ca="1">IFERROR(INDEX('PC&amp;PD'!$A$1:$AP$15,ROW('PC&amp;PD'!$A$15),MATCH(INDIRECT(T929),'PC&amp;PD'!$A$1:$AP$1,0)),"")</f>
        <v/>
      </c>
      <c r="Z929" s="155"/>
      <c r="AA929" s="13" t="str">
        <f t="shared" si="385"/>
        <v/>
      </c>
      <c r="AB929" s="155"/>
      <c r="AC929" s="13" t="str">
        <f t="shared" ca="1" si="390"/>
        <v>$AB</v>
      </c>
      <c r="AD929" s="13" t="str" cm="1">
        <f t="array" aca="1" ref="AD929" ca="1">IFERROR(IF((LEFT(INDIRECT("$F"&amp;$S929),4))="GOTS",IF($G929="Organic","GOTS_Organic_raw",(IF($G929="Responsible","GOTS_Responsible",(IF($G929="No Attribute (Conventional)","GOTS_conventional",(IF($G929="Recycled Pre/Post-Consumer","GOTS_pre_post",(IF($G929="In-Conversion","GOTS_in_conversion",(IF($G929="Sustainably Sourced","Sustainably_sourced",""))))))))))),IF($G929="Organic","Organic",(IF($G929="Responsible","Responsible",(IF($G929="No Attribute (Conventional)","No_Attribute_Conventional",(IF($G929="Recycled Pre/Post-Consumer","Recycled_Pre_Post_Consumer",(IF($G929="In-Conversion","In_Conversion",(IF($G929="Recycled Pre-Consumer","Recycled_Pre_Consumer",(IF($G929="Recycled Post-Consumer","Recycled_Post_Consumer",(IF($G929="Sustainably Sourced","Sustainably_sourced","")))))))))))))))),"")</f>
        <v/>
      </c>
      <c r="AE929" s="13" t="e" cm="1">
        <f t="array" aca="1" ref="AE929" ca="1">IF(INDIRECT("$F"&amp;$S929)="","",IF(LEFT(INDIRECT("$F"&amp;$S929),3)="GRS","GRS_RCS_RM",IF((LEFT(INDIRECT("$F"&amp;$S929),3))="RCS","GRS_RCS_RM",IF(INDIRECT("$F"&amp;$S929)="OCS (No Label)","OCS_Conversion_RM",IF(LEFT(INDIRECT("$F"&amp;$S929),3)="OCS","OCS_RM",IF(RIGHT(INDIRECT("$F"&amp;$S929),10)="conversion","GOTS_RM_conversion",IF((LEFT(INDIRECT("$F"&amp;$S929),4))="GOTS","GOTS_RM","Responsible_RM")))))))</f>
        <v>#REF!</v>
      </c>
      <c r="AF929" s="13" t="str" cm="1">
        <f t="array" aca="1" ref="AF929" ca="1">IF($S929="","",INDIRECT("$Z"&amp;$S929))</f>
        <v/>
      </c>
      <c r="AG929" s="155"/>
      <c r="AH929" s="13" t="str" cm="1">
        <f t="array" aca="1" ref="AH929" ca="1">IFERROR(INDIRECT("$ag"&amp;S929),"")</f>
        <v/>
      </c>
      <c r="AI929" s="13" t="e" cm="1">
        <f t="array" aca="1" ref="AI929" ca="1">INDIRECT("O"&amp;S928)</f>
        <v>#REF!</v>
      </c>
      <c r="AJ929" s="13" t="str">
        <f>IF($I929="","",INDEX('Raw Material'!$A$1:$J$75,MATCH(I929,'Raw Material'!$A$1:$A$75,0),(MATCH(G929,'Raw Material'!$A$1:$J$1,0))))</f>
        <v/>
      </c>
      <c r="AK929" s="13" t="str">
        <f t="shared" si="386"/>
        <v>YANLIŞRM</v>
      </c>
      <c r="AL929" s="153" t="str">
        <f t="shared" si="387"/>
        <v/>
      </c>
    </row>
    <row r="930" spans="1:38" ht="16.5" customHeight="1">
      <c r="A930" s="160" t="str">
        <f>IF(B930="","",COUNTA($B$114:$B930))</f>
        <v/>
      </c>
      <c r="B930" s="164"/>
      <c r="C930" s="165"/>
      <c r="D930" s="183"/>
      <c r="E930" s="183"/>
      <c r="F930" s="172"/>
      <c r="G930" s="212"/>
      <c r="H930" s="206"/>
      <c r="I930" s="206"/>
      <c r="J930" s="206"/>
      <c r="K930" s="31"/>
      <c r="L930" s="177" t="str">
        <f t="shared" ref="L930" si="405">IF(R930="","",LEFT(R930,LEN(R930)-2))</f>
        <v/>
      </c>
      <c r="M930" s="177"/>
      <c r="N930" s="80"/>
      <c r="O930" s="184"/>
      <c r="P930" s="103"/>
      <c r="Q930" s="84" t="str">
        <f t="shared" si="388"/>
        <v/>
      </c>
      <c r="R930" s="159" t="str">
        <f t="shared" ref="R930" si="406">CONCATENATE($Q930,Q931,Q932,Q933,Q934,Q935,$Q936,$Q937,$Q938,$Q939,Q940,Q941)</f>
        <v/>
      </c>
      <c r="S930" s="28" t="str" cm="1">
        <f t="array" aca="1" ref="S930" ca="1">IF(INDIRECT("A"&amp;114+$U930)&lt;&gt;"",114+$U930,"")</f>
        <v/>
      </c>
      <c r="T930" s="28" t="str">
        <f t="shared" ca="1" si="389"/>
        <v>$B</v>
      </c>
      <c r="U930" s="29">
        <f t="shared" si="395"/>
        <v>816</v>
      </c>
      <c r="V930" s="29">
        <v>68.000000000005301</v>
      </c>
      <c r="W930" s="29">
        <f t="shared" si="396"/>
        <v>68</v>
      </c>
      <c r="X930" s="41" t="str" cm="1">
        <f t="array" aca="1" ref="X930" ca="1">IFERROR(INDEX('PC&amp;PD'!$A$1:$AP$15,ROW('PC&amp;PD'!$A$15),MATCH(INDIRECT(T930),'PC&amp;PD'!$A$1:$AP$1,0)),"")</f>
        <v/>
      </c>
      <c r="Z930" s="155" t="str">
        <f t="shared" ref="Z930" si="407">IFERROR(IF($F930="OCS 100","OCS (OCS 100)",IF($F930="OCS Blended","OCS (OCS Blended)",IF($F930="OCS (No Label)","OCS (No Label)",IF($F930="RCS 100","RCS (RCS 100)",IF($F930="RCS Blended","RCS (RCS Blended)",IF($F930="GRS","GRS (GRS)",IF($F930="GRS (No Label)", "GRS (No Label)",IF($F930="RDS","RDS (RDS)",IF($F930="RWS","RWS (RWS)",IF($F930="RAS","RAS (RAS)",IF($F930="RMS","RMS (RMS)",IF($F930="GOTS Organic","GOTS (Organic)",IF($F930="GOTS Made with organic","GOTS (Made with Organic)",IF($F930="GOTS Organic - in conversion","GOTS (Organic - In Conversion)",IF($F930="GOTS Made with organic - in conversion","GOTS (Made with Organic - In Conversion)",""))))))))))))))),"")</f>
        <v/>
      </c>
      <c r="AA930" s="13" t="str">
        <f t="shared" si="385"/>
        <v/>
      </c>
      <c r="AB930" s="155" t="str">
        <f t="shared" ref="AB930" si="408">IFERROR(IF($F930="OCS 100", "OCS_100",IF($F930="OCS Blended", "OCS_Blended",IF($F930="OCS (No Label)", "OCS_No_Label",IF($F930="RCS 100", "RCS_100",IF($F930="RCS Blended","RCS_Blended",IF($F930="GRS","GRS",IF($F930="GRS (No Label)", "GRS_No_Label",IF($F930="RDS","RDS",IF($F930="RWS","RWS",IF($F930="RMS","RMS",IF($F930="GOTS Organic","GOTS_Organic",IF($F930="GOTS Made with organic","GOTS_Made_with_organic",IF($F930="GOTS Organic - in conversion","GOTS_Organic_in_Conversion",IF($F930="GOTS Made with organic - in conversion","GOTS_Made_with_Organic_in_Conversion",IF($F930="RAS","RAS",""))))))))))))))),"")</f>
        <v/>
      </c>
      <c r="AC930" s="13" t="str">
        <f t="shared" ca="1" si="390"/>
        <v>$AB</v>
      </c>
      <c r="AD930" s="13" t="str" cm="1">
        <f t="array" aca="1" ref="AD930" ca="1">IFERROR(IF((LEFT(INDIRECT("$F"&amp;$S930),4))="GOTS",IF($G930="Organic","GOTS_Organic_raw",(IF($G930="Responsible","GOTS_Responsible",(IF($G930="No Attribute (Conventional)","GOTS_conventional",(IF($G930="Recycled Pre/Post-Consumer","GOTS_pre_post",(IF($G930="In-Conversion","GOTS_in_conversion",(IF($G930="Sustainably Sourced","Sustainably_sourced",""))))))))))),IF($G930="Organic","Organic",(IF($G930="Responsible","Responsible",(IF($G930="No Attribute (Conventional)","No_Attribute_Conventional",(IF($G930="Recycled Pre/Post-Consumer","Recycled_Pre_Post_Consumer",(IF($G930="In-Conversion","In_Conversion",(IF($G930="Recycled Pre-Consumer","Recycled_Pre_Consumer",(IF($G930="Recycled Post-Consumer","Recycled_Post_Consumer",(IF($G930="Sustainably Sourced","Sustainably_sourced","")))))))))))))))),"")</f>
        <v/>
      </c>
      <c r="AE930" s="13" t="e" cm="1">
        <f t="array" aca="1" ref="AE930" ca="1">IF(INDIRECT("$F"&amp;$S930)="","",IF(LEFT(INDIRECT("$F"&amp;$S930),3)="GRS","GRS_RCS_RM",IF((LEFT(INDIRECT("$F"&amp;$S930),3))="RCS","GRS_RCS_RM",IF(INDIRECT("$F"&amp;$S930)="OCS (No Label)","OCS_Conversion_RM",IF(LEFT(INDIRECT("$F"&amp;$S930),3)="OCS","OCS_RM",IF(RIGHT(INDIRECT("$F"&amp;$S930),10)="conversion","GOTS_RM_conversion",IF((LEFT(INDIRECT("$F"&amp;$S930),4))="GOTS","GOTS_RM","Responsible_RM")))))))</f>
        <v>#REF!</v>
      </c>
      <c r="AF930" s="13" t="str" cm="1">
        <f t="array" aca="1" ref="AF930" ca="1">IF($S930="","",INDIRECT("$Z"&amp;$S930))</f>
        <v/>
      </c>
      <c r="AG930" s="155" t="str">
        <f t="shared" si="380"/>
        <v/>
      </c>
      <c r="AH930" s="13" t="str" cm="1">
        <f t="array" aca="1" ref="AH930" ca="1">IFERROR(INDIRECT("$ag"&amp;S930),"")</f>
        <v/>
      </c>
      <c r="AI930" s="13" t="e" cm="1">
        <f t="array" aca="1" ref="AI930" ca="1">INDIRECT("O"&amp;S929)</f>
        <v>#REF!</v>
      </c>
      <c r="AJ930" s="13" t="str">
        <f>IF($I930="","",INDEX('Raw Material'!$A$1:$J$75,MATCH(I930,'Raw Material'!$A$1:$A$75,0),(MATCH(G930,'Raw Material'!$A$1:$J$1,0))))</f>
        <v/>
      </c>
      <c r="AK930" s="13" t="str">
        <f t="shared" si="386"/>
        <v>YANLIŞRM</v>
      </c>
      <c r="AL930" s="153" t="str">
        <f t="shared" si="387"/>
        <v/>
      </c>
    </row>
    <row r="931" spans="1:38" ht="16.5" customHeight="1">
      <c r="A931" s="161"/>
      <c r="B931" s="166"/>
      <c r="C931" s="167"/>
      <c r="D931" s="156"/>
      <c r="E931" s="156"/>
      <c r="F931" s="173"/>
      <c r="G931" s="181"/>
      <c r="H931" s="182"/>
      <c r="I931" s="182"/>
      <c r="J931" s="182"/>
      <c r="K931" s="32"/>
      <c r="L931" s="178"/>
      <c r="M931" s="178"/>
      <c r="N931" s="81"/>
      <c r="O931" s="185"/>
      <c r="P931" s="103"/>
      <c r="Q931" s="84" t="str">
        <f t="shared" si="388"/>
        <v/>
      </c>
      <c r="R931" s="159"/>
      <c r="S931" s="28" t="str" cm="1">
        <f t="array" aca="1" ref="S931" ca="1">IF(INDIRECT("A"&amp;114+$U931)&lt;&gt;"",114+$U931,"")</f>
        <v/>
      </c>
      <c r="T931" s="28" t="str">
        <f t="shared" ca="1" si="389"/>
        <v>$B</v>
      </c>
      <c r="U931" s="29">
        <f t="shared" si="395"/>
        <v>816</v>
      </c>
      <c r="V931" s="29">
        <v>68.083333333338601</v>
      </c>
      <c r="W931" s="29">
        <f t="shared" si="396"/>
        <v>68</v>
      </c>
      <c r="X931" s="41" t="str" cm="1">
        <f t="array" aca="1" ref="X931" ca="1">IFERROR(INDEX('PC&amp;PD'!$A$1:$AP$15,ROW('PC&amp;PD'!$A$15),MATCH(INDIRECT(T931),'PC&amp;PD'!$A$1:$AP$1,0)),"")</f>
        <v/>
      </c>
      <c r="Z931" s="155"/>
      <c r="AA931" s="13" t="str">
        <f t="shared" si="385"/>
        <v/>
      </c>
      <c r="AB931" s="155"/>
      <c r="AC931" s="13" t="str">
        <f t="shared" ca="1" si="390"/>
        <v>$AB</v>
      </c>
      <c r="AD931" s="13" t="str" cm="1">
        <f t="array" aca="1" ref="AD931" ca="1">IFERROR(IF((LEFT(INDIRECT("$F"&amp;$S931),4))="GOTS",IF($G931="Organic","GOTS_Organic_raw",(IF($G931="Responsible","GOTS_Responsible",(IF($G931="No Attribute (Conventional)","GOTS_conventional",(IF($G931="Recycled Pre/Post-Consumer","GOTS_pre_post",(IF($G931="In-Conversion","GOTS_in_conversion",(IF($G931="Sustainably Sourced","Sustainably_sourced",""))))))))))),IF($G931="Organic","Organic",(IF($G931="Responsible","Responsible",(IF($G931="No Attribute (Conventional)","No_Attribute_Conventional",(IF($G931="Recycled Pre/Post-Consumer","Recycled_Pre_Post_Consumer",(IF($G931="In-Conversion","In_Conversion",(IF($G931="Recycled Pre-Consumer","Recycled_Pre_Consumer",(IF($G931="Recycled Post-Consumer","Recycled_Post_Consumer",(IF($G931="Sustainably Sourced","Sustainably_sourced","")))))))))))))))),"")</f>
        <v/>
      </c>
      <c r="AE931" s="13" t="e" cm="1">
        <f t="array" aca="1" ref="AE931" ca="1">IF(INDIRECT("$F"&amp;$S931)="","",IF(LEFT(INDIRECT("$F"&amp;$S931),3)="GRS","GRS_RCS_RM",IF((LEFT(INDIRECT("$F"&amp;$S931),3))="RCS","GRS_RCS_RM",IF(INDIRECT("$F"&amp;$S931)="OCS (No Label)","OCS_Conversion_RM",IF(LEFT(INDIRECT("$F"&amp;$S931),3)="OCS","OCS_RM",IF(RIGHT(INDIRECT("$F"&amp;$S931),10)="conversion","GOTS_RM_conversion",IF((LEFT(INDIRECT("$F"&amp;$S931),4))="GOTS","GOTS_RM","Responsible_RM")))))))</f>
        <v>#REF!</v>
      </c>
      <c r="AF931" s="13" t="str" cm="1">
        <f t="array" aca="1" ref="AF931" ca="1">IF($S931="","",INDIRECT("$Z"&amp;$S931))</f>
        <v/>
      </c>
      <c r="AG931" s="155"/>
      <c r="AH931" s="13" t="str" cm="1">
        <f t="array" aca="1" ref="AH931" ca="1">IFERROR(INDIRECT("$ag"&amp;S931),"")</f>
        <v/>
      </c>
      <c r="AI931" s="13" t="e" cm="1">
        <f t="array" aca="1" ref="AI931" ca="1">INDIRECT("O"&amp;S930)</f>
        <v>#REF!</v>
      </c>
      <c r="AJ931" s="13" t="str">
        <f>IF($I931="","",INDEX('Raw Material'!$A$1:$J$75,MATCH(I931,'Raw Material'!$A$1:$A$75,0),(MATCH(G931,'Raw Material'!$A$1:$J$1,0))))</f>
        <v/>
      </c>
      <c r="AK931" s="13" t="str">
        <f t="shared" si="386"/>
        <v>YANLIŞRM</v>
      </c>
      <c r="AL931" s="153" t="str">
        <f t="shared" si="387"/>
        <v/>
      </c>
    </row>
    <row r="932" spans="1:38" ht="16.5" customHeight="1">
      <c r="A932" s="161"/>
      <c r="B932" s="166"/>
      <c r="C932" s="167"/>
      <c r="D932" s="156"/>
      <c r="E932" s="156"/>
      <c r="F932" s="173"/>
      <c r="G932" s="181"/>
      <c r="H932" s="182"/>
      <c r="I932" s="182"/>
      <c r="J932" s="182"/>
      <c r="K932" s="32"/>
      <c r="L932" s="178"/>
      <c r="M932" s="178"/>
      <c r="N932" s="81"/>
      <c r="O932" s="185"/>
      <c r="P932" s="103"/>
      <c r="Q932" s="84" t="str">
        <f t="shared" si="388"/>
        <v/>
      </c>
      <c r="R932" s="159"/>
      <c r="S932" s="28" t="str" cm="1">
        <f t="array" aca="1" ref="S932" ca="1">IF(INDIRECT("A"&amp;114+$U932)&lt;&gt;"",114+$U932,"")</f>
        <v/>
      </c>
      <c r="T932" s="28" t="str">
        <f t="shared" ca="1" si="389"/>
        <v>$B</v>
      </c>
      <c r="U932" s="29">
        <f t="shared" si="395"/>
        <v>816</v>
      </c>
      <c r="V932" s="29">
        <v>68.166666666672</v>
      </c>
      <c r="W932" s="29">
        <f t="shared" si="396"/>
        <v>68</v>
      </c>
      <c r="X932" s="41" t="str" cm="1">
        <f t="array" aca="1" ref="X932" ca="1">IFERROR(INDEX('PC&amp;PD'!$A$1:$AP$15,ROW('PC&amp;PD'!$A$15),MATCH(INDIRECT(T932),'PC&amp;PD'!$A$1:$AP$1,0)),"")</f>
        <v/>
      </c>
      <c r="Z932" s="155"/>
      <c r="AA932" s="13" t="str">
        <f t="shared" si="385"/>
        <v/>
      </c>
      <c r="AB932" s="155"/>
      <c r="AC932" s="13" t="str">
        <f t="shared" ca="1" si="390"/>
        <v>$AB</v>
      </c>
      <c r="AD932" s="13" t="str" cm="1">
        <f t="array" aca="1" ref="AD932" ca="1">IFERROR(IF((LEFT(INDIRECT("$F"&amp;$S932),4))="GOTS",IF($G932="Organic","GOTS_Organic_raw",(IF($G932="Responsible","GOTS_Responsible",(IF($G932="No Attribute (Conventional)","GOTS_conventional",(IF($G932="Recycled Pre/Post-Consumer","GOTS_pre_post",(IF($G932="In-Conversion","GOTS_in_conversion",(IF($G932="Sustainably Sourced","Sustainably_sourced",""))))))))))),IF($G932="Organic","Organic",(IF($G932="Responsible","Responsible",(IF($G932="No Attribute (Conventional)","No_Attribute_Conventional",(IF($G932="Recycled Pre/Post-Consumer","Recycled_Pre_Post_Consumer",(IF($G932="In-Conversion","In_Conversion",(IF($G932="Recycled Pre-Consumer","Recycled_Pre_Consumer",(IF($G932="Recycled Post-Consumer","Recycled_Post_Consumer",(IF($G932="Sustainably Sourced","Sustainably_sourced","")))))))))))))))),"")</f>
        <v/>
      </c>
      <c r="AE932" s="13" t="e" cm="1">
        <f t="array" aca="1" ref="AE932" ca="1">IF(INDIRECT("$F"&amp;$S932)="","",IF(LEFT(INDIRECT("$F"&amp;$S932),3)="GRS","GRS_RCS_RM",IF((LEFT(INDIRECT("$F"&amp;$S932),3))="RCS","GRS_RCS_RM",IF(INDIRECT("$F"&amp;$S932)="OCS (No Label)","OCS_Conversion_RM",IF(LEFT(INDIRECT("$F"&amp;$S932),3)="OCS","OCS_RM",IF(RIGHT(INDIRECT("$F"&amp;$S932),10)="conversion","GOTS_RM_conversion",IF((LEFT(INDIRECT("$F"&amp;$S932),4))="GOTS","GOTS_RM","Responsible_RM")))))))</f>
        <v>#REF!</v>
      </c>
      <c r="AF932" s="13" t="str" cm="1">
        <f t="array" aca="1" ref="AF932" ca="1">IF($S932="","",INDIRECT("$Z"&amp;$S932))</f>
        <v/>
      </c>
      <c r="AG932" s="155"/>
      <c r="AH932" s="13" t="str" cm="1">
        <f t="array" aca="1" ref="AH932" ca="1">IFERROR(INDIRECT("$ag"&amp;S932),"")</f>
        <v/>
      </c>
      <c r="AI932" s="13" t="e" cm="1">
        <f t="array" aca="1" ref="AI932" ca="1">INDIRECT("O"&amp;S931)</f>
        <v>#REF!</v>
      </c>
      <c r="AJ932" s="13" t="str">
        <f>IF($I932="","",INDEX('Raw Material'!$A$1:$J$75,MATCH(I932,'Raw Material'!$A$1:$A$75,0),(MATCH(G932,'Raw Material'!$A$1:$J$1,0))))</f>
        <v/>
      </c>
      <c r="AK932" s="13" t="str">
        <f t="shared" si="386"/>
        <v>YANLIŞRM</v>
      </c>
      <c r="AL932" s="153" t="str">
        <f t="shared" si="387"/>
        <v/>
      </c>
    </row>
    <row r="933" spans="1:38" ht="16.5" customHeight="1">
      <c r="A933" s="161"/>
      <c r="B933" s="166"/>
      <c r="C933" s="167"/>
      <c r="D933" s="156"/>
      <c r="E933" s="156"/>
      <c r="F933" s="174"/>
      <c r="G933" s="181"/>
      <c r="H933" s="182"/>
      <c r="I933" s="182"/>
      <c r="J933" s="182"/>
      <c r="K933" s="32"/>
      <c r="L933" s="178"/>
      <c r="M933" s="178"/>
      <c r="N933" s="81"/>
      <c r="O933" s="185"/>
      <c r="P933" s="103"/>
      <c r="Q933" s="84" t="str">
        <f t="shared" si="388"/>
        <v/>
      </c>
      <c r="R933" s="159"/>
      <c r="S933" s="28" t="str" cm="1">
        <f t="array" aca="1" ref="S933" ca="1">IF(INDIRECT("A"&amp;114+$U933)&lt;&gt;"",114+$U933,"")</f>
        <v/>
      </c>
      <c r="T933" s="28" t="str">
        <f t="shared" ca="1" si="389"/>
        <v>$B</v>
      </c>
      <c r="U933" s="29">
        <f t="shared" si="395"/>
        <v>816</v>
      </c>
      <c r="V933" s="29">
        <v>68.250000000005301</v>
      </c>
      <c r="W933" s="29">
        <f t="shared" si="396"/>
        <v>68</v>
      </c>
      <c r="X933" s="41" t="str" cm="1">
        <f t="array" aca="1" ref="X933" ca="1">IFERROR(INDEX('PC&amp;PD'!$A$1:$AP$15,ROW('PC&amp;PD'!$A$15),MATCH(INDIRECT(T933),'PC&amp;PD'!$A$1:$AP$1,0)),"")</f>
        <v/>
      </c>
      <c r="Z933" s="155"/>
      <c r="AA933" s="13" t="str">
        <f t="shared" si="385"/>
        <v/>
      </c>
      <c r="AB933" s="155"/>
      <c r="AC933" s="13" t="str">
        <f t="shared" ca="1" si="390"/>
        <v>$AB</v>
      </c>
      <c r="AD933" s="13" t="str" cm="1">
        <f t="array" aca="1" ref="AD933" ca="1">IFERROR(IF((LEFT(INDIRECT("$F"&amp;$S933),4))="GOTS",IF($G933="Organic","GOTS_Organic_raw",(IF($G933="Responsible","GOTS_Responsible",(IF($G933="No Attribute (Conventional)","GOTS_conventional",(IF($G933="Recycled Pre/Post-Consumer","GOTS_pre_post",(IF($G933="In-Conversion","GOTS_in_conversion",(IF($G933="Sustainably Sourced","Sustainably_sourced",""))))))))))),IF($G933="Organic","Organic",(IF($G933="Responsible","Responsible",(IF($G933="No Attribute (Conventional)","No_Attribute_Conventional",(IF($G933="Recycled Pre/Post-Consumer","Recycled_Pre_Post_Consumer",(IF($G933="In-Conversion","In_Conversion",(IF($G933="Recycled Pre-Consumer","Recycled_Pre_Consumer",(IF($G933="Recycled Post-Consumer","Recycled_Post_Consumer",(IF($G933="Sustainably Sourced","Sustainably_sourced","")))))))))))))))),"")</f>
        <v/>
      </c>
      <c r="AE933" s="13" t="e" cm="1">
        <f t="array" aca="1" ref="AE933" ca="1">IF(INDIRECT("$F"&amp;$S933)="","",IF(LEFT(INDIRECT("$F"&amp;$S933),3)="GRS","GRS_RCS_RM",IF((LEFT(INDIRECT("$F"&amp;$S933),3))="RCS","GRS_RCS_RM",IF(INDIRECT("$F"&amp;$S933)="OCS (No Label)","OCS_Conversion_RM",IF(LEFT(INDIRECT("$F"&amp;$S933),3)="OCS","OCS_RM",IF(RIGHT(INDIRECT("$F"&amp;$S933),10)="conversion","GOTS_RM_conversion",IF((LEFT(INDIRECT("$F"&amp;$S933),4))="GOTS","GOTS_RM","Responsible_RM")))))))</f>
        <v>#REF!</v>
      </c>
      <c r="AF933" s="13" t="str" cm="1">
        <f t="array" aca="1" ref="AF933" ca="1">IF($S933="","",INDIRECT("$Z"&amp;$S933))</f>
        <v/>
      </c>
      <c r="AG933" s="155"/>
      <c r="AH933" s="13" t="str" cm="1">
        <f t="array" aca="1" ref="AH933" ca="1">IFERROR(INDIRECT("$ag"&amp;S933),"")</f>
        <v/>
      </c>
      <c r="AI933" s="13" t="e" cm="1">
        <f t="array" aca="1" ref="AI933" ca="1">INDIRECT("O"&amp;S932)</f>
        <v>#REF!</v>
      </c>
      <c r="AJ933" s="13" t="str">
        <f>IF($I933="","",INDEX('Raw Material'!$A$1:$J$75,MATCH(I933,'Raw Material'!$A$1:$A$75,0),(MATCH(G933,'Raw Material'!$A$1:$J$1,0))))</f>
        <v/>
      </c>
      <c r="AK933" s="13" t="str">
        <f t="shared" si="386"/>
        <v>YANLIŞRM</v>
      </c>
      <c r="AL933" s="153" t="str">
        <f t="shared" si="387"/>
        <v/>
      </c>
    </row>
    <row r="934" spans="1:38" ht="16.5" customHeight="1">
      <c r="A934" s="161"/>
      <c r="B934" s="166"/>
      <c r="C934" s="167"/>
      <c r="D934" s="156"/>
      <c r="E934" s="156"/>
      <c r="F934" s="174"/>
      <c r="G934" s="181"/>
      <c r="H934" s="182"/>
      <c r="I934" s="182"/>
      <c r="J934" s="182"/>
      <c r="K934" s="32"/>
      <c r="L934" s="178"/>
      <c r="M934" s="178"/>
      <c r="N934" s="81"/>
      <c r="O934" s="185"/>
      <c r="P934" s="103"/>
      <c r="Q934" s="84" t="str">
        <f t="shared" si="388"/>
        <v/>
      </c>
      <c r="R934" s="159"/>
      <c r="S934" s="28" t="str" cm="1">
        <f t="array" aca="1" ref="S934" ca="1">IF(INDIRECT("A"&amp;114+$U934)&lt;&gt;"",114+$U934,"")</f>
        <v/>
      </c>
      <c r="T934" s="28" t="str">
        <f t="shared" ca="1" si="389"/>
        <v>$B</v>
      </c>
      <c r="U934" s="29">
        <f t="shared" si="395"/>
        <v>816</v>
      </c>
      <c r="V934" s="29">
        <v>68.3333333333387</v>
      </c>
      <c r="W934" s="29">
        <f t="shared" si="396"/>
        <v>68</v>
      </c>
      <c r="X934" s="41" t="str" cm="1">
        <f t="array" aca="1" ref="X934" ca="1">IFERROR(INDEX('PC&amp;PD'!$A$1:$AP$15,ROW('PC&amp;PD'!$A$15),MATCH(INDIRECT(T934),'PC&amp;PD'!$A$1:$AP$1,0)),"")</f>
        <v/>
      </c>
      <c r="Z934" s="155"/>
      <c r="AA934" s="13" t="str">
        <f t="shared" si="385"/>
        <v/>
      </c>
      <c r="AB934" s="155"/>
      <c r="AC934" s="13" t="str">
        <f t="shared" ca="1" si="390"/>
        <v>$AB</v>
      </c>
      <c r="AD934" s="13" t="str" cm="1">
        <f t="array" aca="1" ref="AD934" ca="1">IFERROR(IF((LEFT(INDIRECT("$F"&amp;$S934),4))="GOTS",IF($G934="Organic","GOTS_Organic_raw",(IF($G934="Responsible","GOTS_Responsible",(IF($G934="No Attribute (Conventional)","GOTS_conventional",(IF($G934="Recycled Pre/Post-Consumer","GOTS_pre_post",(IF($G934="In-Conversion","GOTS_in_conversion",(IF($G934="Sustainably Sourced","Sustainably_sourced",""))))))))))),IF($G934="Organic","Organic",(IF($G934="Responsible","Responsible",(IF($G934="No Attribute (Conventional)","No_Attribute_Conventional",(IF($G934="Recycled Pre/Post-Consumer","Recycled_Pre_Post_Consumer",(IF($G934="In-Conversion","In_Conversion",(IF($G934="Recycled Pre-Consumer","Recycled_Pre_Consumer",(IF($G934="Recycled Post-Consumer","Recycled_Post_Consumer",(IF($G934="Sustainably Sourced","Sustainably_sourced","")))))))))))))))),"")</f>
        <v/>
      </c>
      <c r="AE934" s="13" t="e" cm="1">
        <f t="array" aca="1" ref="AE934" ca="1">IF(INDIRECT("$F"&amp;$S934)="","",IF(LEFT(INDIRECT("$F"&amp;$S934),3)="GRS","GRS_RCS_RM",IF((LEFT(INDIRECT("$F"&amp;$S934),3))="RCS","GRS_RCS_RM",IF(INDIRECT("$F"&amp;$S934)="OCS (No Label)","OCS_Conversion_RM",IF(LEFT(INDIRECT("$F"&amp;$S934),3)="OCS","OCS_RM",IF(RIGHT(INDIRECT("$F"&amp;$S934),10)="conversion","GOTS_RM_conversion",IF((LEFT(INDIRECT("$F"&amp;$S934),4))="GOTS","GOTS_RM","Responsible_RM")))))))</f>
        <v>#REF!</v>
      </c>
      <c r="AF934" s="13" t="str" cm="1">
        <f t="array" aca="1" ref="AF934" ca="1">IF($S934="","",INDIRECT("$Z"&amp;$S934))</f>
        <v/>
      </c>
      <c r="AG934" s="155"/>
      <c r="AH934" s="13" t="str" cm="1">
        <f t="array" aca="1" ref="AH934" ca="1">IFERROR(INDIRECT("$ag"&amp;S934),"")</f>
        <v/>
      </c>
      <c r="AI934" s="13" t="e" cm="1">
        <f t="array" aca="1" ref="AI934" ca="1">INDIRECT("O"&amp;S933)</f>
        <v>#REF!</v>
      </c>
      <c r="AJ934" s="13" t="str">
        <f>IF($I934="","",INDEX('Raw Material'!$A$1:$J$75,MATCH(I934,'Raw Material'!$A$1:$A$75,0),(MATCH(G934,'Raw Material'!$A$1:$J$1,0))))</f>
        <v/>
      </c>
      <c r="AK934" s="13" t="str">
        <f t="shared" si="386"/>
        <v>YANLIŞRM</v>
      </c>
      <c r="AL934" s="153" t="str">
        <f t="shared" si="387"/>
        <v/>
      </c>
    </row>
    <row r="935" spans="1:38" ht="16.5" customHeight="1">
      <c r="A935" s="161"/>
      <c r="B935" s="166"/>
      <c r="C935" s="167"/>
      <c r="D935" s="156"/>
      <c r="E935" s="156"/>
      <c r="F935" s="174"/>
      <c r="G935" s="181"/>
      <c r="H935" s="182"/>
      <c r="I935" s="182"/>
      <c r="J935" s="182"/>
      <c r="K935" s="32"/>
      <c r="L935" s="178"/>
      <c r="M935" s="178"/>
      <c r="N935" s="81"/>
      <c r="O935" s="185"/>
      <c r="P935" s="103"/>
      <c r="Q935" s="84" t="str">
        <f t="shared" si="388"/>
        <v/>
      </c>
      <c r="R935" s="159"/>
      <c r="S935" s="28" t="str" cm="1">
        <f t="array" aca="1" ref="S935" ca="1">IF(INDIRECT("A"&amp;114+$U935)&lt;&gt;"",114+$U935,"")</f>
        <v/>
      </c>
      <c r="T935" s="28" t="str">
        <f t="shared" ca="1" si="389"/>
        <v>$B</v>
      </c>
      <c r="U935" s="29">
        <f t="shared" si="395"/>
        <v>816</v>
      </c>
      <c r="V935" s="29">
        <v>68.416666666672</v>
      </c>
      <c r="W935" s="29">
        <f t="shared" si="396"/>
        <v>68</v>
      </c>
      <c r="X935" s="41" t="str" cm="1">
        <f t="array" aca="1" ref="X935" ca="1">IFERROR(INDEX('PC&amp;PD'!$A$1:$AP$15,ROW('PC&amp;PD'!$A$15),MATCH(INDIRECT(T935),'PC&amp;PD'!$A$1:$AP$1,0)),"")</f>
        <v/>
      </c>
      <c r="Z935" s="155"/>
      <c r="AA935" s="13" t="str">
        <f t="shared" si="385"/>
        <v/>
      </c>
      <c r="AB935" s="155"/>
      <c r="AC935" s="13" t="str">
        <f t="shared" ca="1" si="390"/>
        <v>$AB</v>
      </c>
      <c r="AD935" s="13" t="str" cm="1">
        <f t="array" aca="1" ref="AD935" ca="1">IFERROR(IF((LEFT(INDIRECT("$F"&amp;$S935),4))="GOTS",IF($G935="Organic","GOTS_Organic_raw",(IF($G935="Responsible","GOTS_Responsible",(IF($G935="No Attribute (Conventional)","GOTS_conventional",(IF($G935="Recycled Pre/Post-Consumer","GOTS_pre_post",(IF($G935="In-Conversion","GOTS_in_conversion",(IF($G935="Sustainably Sourced","Sustainably_sourced",""))))))))))),IF($G935="Organic","Organic",(IF($G935="Responsible","Responsible",(IF($G935="No Attribute (Conventional)","No_Attribute_Conventional",(IF($G935="Recycled Pre/Post-Consumer","Recycled_Pre_Post_Consumer",(IF($G935="In-Conversion","In_Conversion",(IF($G935="Recycled Pre-Consumer","Recycled_Pre_Consumer",(IF($G935="Recycled Post-Consumer","Recycled_Post_Consumer",(IF($G935="Sustainably Sourced","Sustainably_sourced","")))))))))))))))),"")</f>
        <v/>
      </c>
      <c r="AE935" s="13" t="e" cm="1">
        <f t="array" aca="1" ref="AE935" ca="1">IF(INDIRECT("$F"&amp;$S935)="","",IF(LEFT(INDIRECT("$F"&amp;$S935),3)="GRS","GRS_RCS_RM",IF((LEFT(INDIRECT("$F"&amp;$S935),3))="RCS","GRS_RCS_RM",IF(INDIRECT("$F"&amp;$S935)="OCS (No Label)","OCS_Conversion_RM",IF(LEFT(INDIRECT("$F"&amp;$S935),3)="OCS","OCS_RM",IF(RIGHT(INDIRECT("$F"&amp;$S935),10)="conversion","GOTS_RM_conversion",IF((LEFT(INDIRECT("$F"&amp;$S935),4))="GOTS","GOTS_RM","Responsible_RM")))))))</f>
        <v>#REF!</v>
      </c>
      <c r="AF935" s="13" t="str" cm="1">
        <f t="array" aca="1" ref="AF935" ca="1">IF($S935="","",INDIRECT("$Z"&amp;$S935))</f>
        <v/>
      </c>
      <c r="AG935" s="155"/>
      <c r="AH935" s="13" t="str" cm="1">
        <f t="array" aca="1" ref="AH935" ca="1">IFERROR(INDIRECT("$ag"&amp;S935),"")</f>
        <v/>
      </c>
      <c r="AI935" s="13" t="e" cm="1">
        <f t="array" aca="1" ref="AI935" ca="1">INDIRECT("O"&amp;S934)</f>
        <v>#REF!</v>
      </c>
      <c r="AJ935" s="13" t="str">
        <f>IF($I935="","",INDEX('Raw Material'!$A$1:$J$75,MATCH(I935,'Raw Material'!$A$1:$A$75,0),(MATCH(G935,'Raw Material'!$A$1:$J$1,0))))</f>
        <v/>
      </c>
      <c r="AK935" s="13" t="str">
        <f t="shared" si="386"/>
        <v>YANLIŞRM</v>
      </c>
      <c r="AL935" s="153" t="str">
        <f t="shared" si="387"/>
        <v/>
      </c>
    </row>
    <row r="936" spans="1:38" ht="16.5" customHeight="1">
      <c r="A936" s="162"/>
      <c r="B936" s="168"/>
      <c r="C936" s="169"/>
      <c r="D936" s="156"/>
      <c r="E936" s="156"/>
      <c r="F936" s="175"/>
      <c r="G936" s="181"/>
      <c r="H936" s="182"/>
      <c r="I936" s="182"/>
      <c r="J936" s="182"/>
      <c r="K936" s="32"/>
      <c r="L936" s="179"/>
      <c r="M936" s="179"/>
      <c r="N936" s="81"/>
      <c r="O936" s="185"/>
      <c r="P936" s="103"/>
      <c r="Q936" s="84" t="str">
        <f t="shared" si="388"/>
        <v/>
      </c>
      <c r="R936" s="159"/>
      <c r="S936" s="28" t="str" cm="1">
        <f t="array" aca="1" ref="S936" ca="1">IF(INDIRECT("A"&amp;114+$U936)&lt;&gt;"",114+$U936,"")</f>
        <v/>
      </c>
      <c r="T936" s="28" t="str">
        <f t="shared" ca="1" si="389"/>
        <v>$B</v>
      </c>
      <c r="U936" s="29">
        <f t="shared" si="395"/>
        <v>816</v>
      </c>
      <c r="V936" s="29">
        <v>68.500000000005301</v>
      </c>
      <c r="W936" s="29">
        <f t="shared" si="396"/>
        <v>68</v>
      </c>
      <c r="X936" s="41" t="str" cm="1">
        <f t="array" aca="1" ref="X936" ca="1">IFERROR(INDEX('PC&amp;PD'!$A$1:$AP$15,ROW('PC&amp;PD'!$A$15),MATCH(INDIRECT(T936),'PC&amp;PD'!$A$1:$AP$1,0)),"")</f>
        <v/>
      </c>
      <c r="Z936" s="155"/>
      <c r="AA936" s="13" t="str">
        <f t="shared" si="385"/>
        <v/>
      </c>
      <c r="AB936" s="155"/>
      <c r="AC936" s="13" t="str">
        <f t="shared" ca="1" si="390"/>
        <v>$AB</v>
      </c>
      <c r="AD936" s="13" t="str" cm="1">
        <f t="array" aca="1" ref="AD936" ca="1">IFERROR(IF((LEFT(INDIRECT("$F"&amp;$S936),4))="GOTS",IF($G936="Organic","GOTS_Organic_raw",(IF($G936="Responsible","GOTS_Responsible",(IF($G936="No Attribute (Conventional)","GOTS_conventional",(IF($G936="Recycled Pre/Post-Consumer","GOTS_pre_post",(IF($G936="In-Conversion","GOTS_in_conversion",(IF($G936="Sustainably Sourced","Sustainably_sourced",""))))))))))),IF($G936="Organic","Organic",(IF($G936="Responsible","Responsible",(IF($G936="No Attribute (Conventional)","No_Attribute_Conventional",(IF($G936="Recycled Pre/Post-Consumer","Recycled_Pre_Post_Consumer",(IF($G936="In-Conversion","In_Conversion",(IF($G936="Recycled Pre-Consumer","Recycled_Pre_Consumer",(IF($G936="Recycled Post-Consumer","Recycled_Post_Consumer",(IF($G936="Sustainably Sourced","Sustainably_sourced","")))))))))))))))),"")</f>
        <v/>
      </c>
      <c r="AE936" s="13" t="e" cm="1">
        <f t="array" aca="1" ref="AE936" ca="1">IF(INDIRECT("$F"&amp;$S936)="","",IF(LEFT(INDIRECT("$F"&amp;$S936),3)="GRS","GRS_RCS_RM",IF((LEFT(INDIRECT("$F"&amp;$S936),3))="RCS","GRS_RCS_RM",IF(INDIRECT("$F"&amp;$S936)="OCS (No Label)","OCS_Conversion_RM",IF(LEFT(INDIRECT("$F"&amp;$S936),3)="OCS","OCS_RM",IF(RIGHT(INDIRECT("$F"&amp;$S936),10)="conversion","GOTS_RM_conversion",IF((LEFT(INDIRECT("$F"&amp;$S936),4))="GOTS","GOTS_RM","Responsible_RM")))))))</f>
        <v>#REF!</v>
      </c>
      <c r="AF936" s="13" t="str" cm="1">
        <f t="array" aca="1" ref="AF936" ca="1">IF($S936="","",INDIRECT("$Z"&amp;$S936))</f>
        <v/>
      </c>
      <c r="AG936" s="155"/>
      <c r="AH936" s="13" t="str" cm="1">
        <f t="array" aca="1" ref="AH936" ca="1">IFERROR(INDIRECT("$ag"&amp;S936),"")</f>
        <v/>
      </c>
      <c r="AI936" s="13" t="e" cm="1">
        <f t="array" aca="1" ref="AI936" ca="1">INDIRECT("O"&amp;S935)</f>
        <v>#REF!</v>
      </c>
      <c r="AJ936" s="13" t="str">
        <f>IF($I936="","",INDEX('Raw Material'!$A$1:$J$75,MATCH(I936,'Raw Material'!$A$1:$A$75,0),(MATCH(G936,'Raw Material'!$A$1:$J$1,0))))</f>
        <v/>
      </c>
      <c r="AK936" s="13" t="str">
        <f t="shared" si="386"/>
        <v>YANLIŞRM</v>
      </c>
      <c r="AL936" s="153" t="str">
        <f t="shared" si="387"/>
        <v/>
      </c>
    </row>
    <row r="937" spans="1:38" ht="16.5" customHeight="1">
      <c r="A937" s="162"/>
      <c r="B937" s="168"/>
      <c r="C937" s="169"/>
      <c r="D937" s="156"/>
      <c r="E937" s="156"/>
      <c r="F937" s="175"/>
      <c r="G937" s="181"/>
      <c r="H937" s="182"/>
      <c r="I937" s="182"/>
      <c r="J937" s="182"/>
      <c r="K937" s="32"/>
      <c r="L937" s="179"/>
      <c r="M937" s="179"/>
      <c r="N937" s="81"/>
      <c r="O937" s="185"/>
      <c r="P937" s="103"/>
      <c r="Q937" s="84" t="str">
        <f t="shared" si="388"/>
        <v/>
      </c>
      <c r="R937" s="159"/>
      <c r="S937" s="28" t="str" cm="1">
        <f t="array" aca="1" ref="S937" ca="1">IF(INDIRECT("A"&amp;114+$U937)&lt;&gt;"",114+$U937,"")</f>
        <v/>
      </c>
      <c r="T937" s="28" t="str">
        <f t="shared" ca="1" si="389"/>
        <v>$B</v>
      </c>
      <c r="U937" s="29">
        <f t="shared" si="395"/>
        <v>816</v>
      </c>
      <c r="V937" s="29">
        <v>68.5833333333387</v>
      </c>
      <c r="W937" s="29">
        <f t="shared" si="396"/>
        <v>68</v>
      </c>
      <c r="X937" s="41" t="str" cm="1">
        <f t="array" aca="1" ref="X937" ca="1">IFERROR(INDEX('PC&amp;PD'!$A$1:$AP$15,ROW('PC&amp;PD'!$A$15),MATCH(INDIRECT(T937),'PC&amp;PD'!$A$1:$AP$1,0)),"")</f>
        <v/>
      </c>
      <c r="Z937" s="155"/>
      <c r="AA937" s="13" t="str">
        <f t="shared" si="385"/>
        <v/>
      </c>
      <c r="AB937" s="155"/>
      <c r="AC937" s="13" t="str">
        <f t="shared" ca="1" si="390"/>
        <v>$AB</v>
      </c>
      <c r="AD937" s="13" t="str" cm="1">
        <f t="array" aca="1" ref="AD937" ca="1">IFERROR(IF((LEFT(INDIRECT("$F"&amp;$S937),4))="GOTS",IF($G937="Organic","GOTS_Organic_raw",(IF($G937="Responsible","GOTS_Responsible",(IF($G937="No Attribute (Conventional)","GOTS_conventional",(IF($G937="Recycled Pre/Post-Consumer","GOTS_pre_post",(IF($G937="In-Conversion","GOTS_in_conversion",(IF($G937="Sustainably Sourced","Sustainably_sourced",""))))))))))),IF($G937="Organic","Organic",(IF($G937="Responsible","Responsible",(IF($G937="No Attribute (Conventional)","No_Attribute_Conventional",(IF($G937="Recycled Pre/Post-Consumer","Recycled_Pre_Post_Consumer",(IF($G937="In-Conversion","In_Conversion",(IF($G937="Recycled Pre-Consumer","Recycled_Pre_Consumer",(IF($G937="Recycled Post-Consumer","Recycled_Post_Consumer",(IF($G937="Sustainably Sourced","Sustainably_sourced","")))))))))))))))),"")</f>
        <v/>
      </c>
      <c r="AE937" s="13" t="e" cm="1">
        <f t="array" aca="1" ref="AE937" ca="1">IF(INDIRECT("$F"&amp;$S937)="","",IF(LEFT(INDIRECT("$F"&amp;$S937),3)="GRS","GRS_RCS_RM",IF((LEFT(INDIRECT("$F"&amp;$S937),3))="RCS","GRS_RCS_RM",IF(INDIRECT("$F"&amp;$S937)="OCS (No Label)","OCS_Conversion_RM",IF(LEFT(INDIRECT("$F"&amp;$S937),3)="OCS","OCS_RM",IF(RIGHT(INDIRECT("$F"&amp;$S937),10)="conversion","GOTS_RM_conversion",IF((LEFT(INDIRECT("$F"&amp;$S937),4))="GOTS","GOTS_RM","Responsible_RM")))))))</f>
        <v>#REF!</v>
      </c>
      <c r="AF937" s="13" t="str" cm="1">
        <f t="array" aca="1" ref="AF937" ca="1">IF($S937="","",INDIRECT("$Z"&amp;$S937))</f>
        <v/>
      </c>
      <c r="AG937" s="155"/>
      <c r="AH937" s="13" t="str" cm="1">
        <f t="array" aca="1" ref="AH937" ca="1">IFERROR(INDIRECT("$ag"&amp;S937),"")</f>
        <v/>
      </c>
      <c r="AI937" s="13" t="e" cm="1">
        <f t="array" aca="1" ref="AI937" ca="1">INDIRECT("O"&amp;S936)</f>
        <v>#REF!</v>
      </c>
      <c r="AJ937" s="13" t="str">
        <f>IF($I937="","",INDEX('Raw Material'!$A$1:$J$75,MATCH(I937,'Raw Material'!$A$1:$A$75,0),(MATCH(G937,'Raw Material'!$A$1:$J$1,0))))</f>
        <v/>
      </c>
      <c r="AK937" s="13" t="str">
        <f t="shared" si="386"/>
        <v>YANLIŞRM</v>
      </c>
      <c r="AL937" s="153" t="str">
        <f t="shared" si="387"/>
        <v/>
      </c>
    </row>
    <row r="938" spans="1:38" ht="16.5" customHeight="1">
      <c r="A938" s="162"/>
      <c r="B938" s="168"/>
      <c r="C938" s="169"/>
      <c r="D938" s="156"/>
      <c r="E938" s="156"/>
      <c r="F938" s="175"/>
      <c r="G938" s="181"/>
      <c r="H938" s="182"/>
      <c r="I938" s="182"/>
      <c r="J938" s="182"/>
      <c r="K938" s="32"/>
      <c r="L938" s="179"/>
      <c r="M938" s="179"/>
      <c r="N938" s="81"/>
      <c r="O938" s="185"/>
      <c r="P938" s="103"/>
      <c r="Q938" s="84" t="str">
        <f t="shared" si="388"/>
        <v/>
      </c>
      <c r="R938" s="159"/>
      <c r="S938" s="28" t="str" cm="1">
        <f t="array" aca="1" ref="S938" ca="1">IF(INDIRECT("A"&amp;114+$U938)&lt;&gt;"",114+$U938,"")</f>
        <v/>
      </c>
      <c r="T938" s="28" t="str">
        <f t="shared" ca="1" si="389"/>
        <v>$B</v>
      </c>
      <c r="U938" s="29">
        <f t="shared" si="395"/>
        <v>816</v>
      </c>
      <c r="V938" s="29">
        <v>68.666666666672</v>
      </c>
      <c r="W938" s="29">
        <f t="shared" si="396"/>
        <v>68</v>
      </c>
      <c r="X938" s="41" t="str" cm="1">
        <f t="array" aca="1" ref="X938" ca="1">IFERROR(INDEX('PC&amp;PD'!$A$1:$AP$15,ROW('PC&amp;PD'!$A$15),MATCH(INDIRECT(T938),'PC&amp;PD'!$A$1:$AP$1,0)),"")</f>
        <v/>
      </c>
      <c r="Z938" s="155"/>
      <c r="AA938" s="13" t="str">
        <f t="shared" si="385"/>
        <v/>
      </c>
      <c r="AB938" s="155"/>
      <c r="AC938" s="13" t="str">
        <f t="shared" ca="1" si="390"/>
        <v>$AB</v>
      </c>
      <c r="AD938" s="13" t="str" cm="1">
        <f t="array" aca="1" ref="AD938" ca="1">IFERROR(IF((LEFT(INDIRECT("$F"&amp;$S938),4))="GOTS",IF($G938="Organic","GOTS_Organic_raw",(IF($G938="Responsible","GOTS_Responsible",(IF($G938="No Attribute (Conventional)","GOTS_conventional",(IF($G938="Recycled Pre/Post-Consumer","GOTS_pre_post",(IF($G938="In-Conversion","GOTS_in_conversion",(IF($G938="Sustainably Sourced","Sustainably_sourced",""))))))))))),IF($G938="Organic","Organic",(IF($G938="Responsible","Responsible",(IF($G938="No Attribute (Conventional)","No_Attribute_Conventional",(IF($G938="Recycled Pre/Post-Consumer","Recycled_Pre_Post_Consumer",(IF($G938="In-Conversion","In_Conversion",(IF($G938="Recycled Pre-Consumer","Recycled_Pre_Consumer",(IF($G938="Recycled Post-Consumer","Recycled_Post_Consumer",(IF($G938="Sustainably Sourced","Sustainably_sourced","")))))))))))))))),"")</f>
        <v/>
      </c>
      <c r="AE938" s="13" t="e" cm="1">
        <f t="array" aca="1" ref="AE938" ca="1">IF(INDIRECT("$F"&amp;$S938)="","",IF(LEFT(INDIRECT("$F"&amp;$S938),3)="GRS","GRS_RCS_RM",IF((LEFT(INDIRECT("$F"&amp;$S938),3))="RCS","GRS_RCS_RM",IF(INDIRECT("$F"&amp;$S938)="OCS (No Label)","OCS_Conversion_RM",IF(LEFT(INDIRECT("$F"&amp;$S938),3)="OCS","OCS_RM",IF(RIGHT(INDIRECT("$F"&amp;$S938),10)="conversion","GOTS_RM_conversion",IF((LEFT(INDIRECT("$F"&amp;$S938),4))="GOTS","GOTS_RM","Responsible_RM")))))))</f>
        <v>#REF!</v>
      </c>
      <c r="AF938" s="13" t="str" cm="1">
        <f t="array" aca="1" ref="AF938" ca="1">IF($S938="","",INDIRECT("$Z"&amp;$S938))</f>
        <v/>
      </c>
      <c r="AG938" s="155"/>
      <c r="AH938" s="13" t="str" cm="1">
        <f t="array" aca="1" ref="AH938" ca="1">IFERROR(INDIRECT("$ag"&amp;S938),"")</f>
        <v/>
      </c>
      <c r="AI938" s="13" t="e" cm="1">
        <f t="array" aca="1" ref="AI938" ca="1">INDIRECT("O"&amp;S937)</f>
        <v>#REF!</v>
      </c>
      <c r="AJ938" s="13" t="str">
        <f>IF($I938="","",INDEX('Raw Material'!$A$1:$J$75,MATCH(I938,'Raw Material'!$A$1:$A$75,0),(MATCH(G938,'Raw Material'!$A$1:$J$1,0))))</f>
        <v/>
      </c>
      <c r="AK938" s="13" t="str">
        <f t="shared" si="386"/>
        <v>YANLIŞRM</v>
      </c>
      <c r="AL938" s="153" t="str">
        <f t="shared" si="387"/>
        <v/>
      </c>
    </row>
    <row r="939" spans="1:38" ht="16.5" customHeight="1">
      <c r="A939" s="162"/>
      <c r="B939" s="168"/>
      <c r="C939" s="169"/>
      <c r="D939" s="156"/>
      <c r="E939" s="156"/>
      <c r="F939" s="175"/>
      <c r="G939" s="181"/>
      <c r="H939" s="182"/>
      <c r="I939" s="182"/>
      <c r="J939" s="182"/>
      <c r="K939" s="32"/>
      <c r="L939" s="179"/>
      <c r="M939" s="179"/>
      <c r="N939" s="81"/>
      <c r="O939" s="185"/>
      <c r="P939" s="103"/>
      <c r="Q939" s="84" t="str">
        <f t="shared" si="388"/>
        <v/>
      </c>
      <c r="R939" s="159"/>
      <c r="S939" s="28" t="str" cm="1">
        <f t="array" aca="1" ref="S939" ca="1">IF(INDIRECT("A"&amp;114+$U939)&lt;&gt;"",114+$U939,"")</f>
        <v/>
      </c>
      <c r="T939" s="28" t="str">
        <f t="shared" ca="1" si="389"/>
        <v>$B</v>
      </c>
      <c r="U939" s="29">
        <f t="shared" si="395"/>
        <v>816</v>
      </c>
      <c r="V939" s="29">
        <v>68.7500000000054</v>
      </c>
      <c r="W939" s="29">
        <f t="shared" si="396"/>
        <v>68</v>
      </c>
      <c r="X939" s="41" t="str" cm="1">
        <f t="array" aca="1" ref="X939" ca="1">IFERROR(INDEX('PC&amp;PD'!$A$1:$AP$15,ROW('PC&amp;PD'!$A$15),MATCH(INDIRECT(T939),'PC&amp;PD'!$A$1:$AP$1,0)),"")</f>
        <v/>
      </c>
      <c r="Z939" s="155"/>
      <c r="AA939" s="13" t="str">
        <f t="shared" si="385"/>
        <v/>
      </c>
      <c r="AB939" s="155"/>
      <c r="AC939" s="13" t="str">
        <f t="shared" ca="1" si="390"/>
        <v>$AB</v>
      </c>
      <c r="AD939" s="13" t="str" cm="1">
        <f t="array" aca="1" ref="AD939" ca="1">IFERROR(IF((LEFT(INDIRECT("$F"&amp;$S939),4))="GOTS",IF($G939="Organic","GOTS_Organic_raw",(IF($G939="Responsible","GOTS_Responsible",(IF($G939="No Attribute (Conventional)","GOTS_conventional",(IF($G939="Recycled Pre/Post-Consumer","GOTS_pre_post",(IF($G939="In-Conversion","GOTS_in_conversion",(IF($G939="Sustainably Sourced","Sustainably_sourced",""))))))))))),IF($G939="Organic","Organic",(IF($G939="Responsible","Responsible",(IF($G939="No Attribute (Conventional)","No_Attribute_Conventional",(IF($G939="Recycled Pre/Post-Consumer","Recycled_Pre_Post_Consumer",(IF($G939="In-Conversion","In_Conversion",(IF($G939="Recycled Pre-Consumer","Recycled_Pre_Consumer",(IF($G939="Recycled Post-Consumer","Recycled_Post_Consumer",(IF($G939="Sustainably Sourced","Sustainably_sourced","")))))))))))))))),"")</f>
        <v/>
      </c>
      <c r="AE939" s="13" t="e" cm="1">
        <f t="array" aca="1" ref="AE939" ca="1">IF(INDIRECT("$F"&amp;$S939)="","",IF(LEFT(INDIRECT("$F"&amp;$S939),3)="GRS","GRS_RCS_RM",IF((LEFT(INDIRECT("$F"&amp;$S939),3))="RCS","GRS_RCS_RM",IF(INDIRECT("$F"&amp;$S939)="OCS (No Label)","OCS_Conversion_RM",IF(LEFT(INDIRECT("$F"&amp;$S939),3)="OCS","OCS_RM",IF(RIGHT(INDIRECT("$F"&amp;$S939),10)="conversion","GOTS_RM_conversion",IF((LEFT(INDIRECT("$F"&amp;$S939),4))="GOTS","GOTS_RM","Responsible_RM")))))))</f>
        <v>#REF!</v>
      </c>
      <c r="AF939" s="13" t="str" cm="1">
        <f t="array" aca="1" ref="AF939" ca="1">IF($S939="","",INDIRECT("$Z"&amp;$S939))</f>
        <v/>
      </c>
      <c r="AG939" s="155"/>
      <c r="AH939" s="13" t="str" cm="1">
        <f t="array" aca="1" ref="AH939" ca="1">IFERROR(INDIRECT("$ag"&amp;S939),"")</f>
        <v/>
      </c>
      <c r="AI939" s="13" t="e" cm="1">
        <f t="array" aca="1" ref="AI939" ca="1">INDIRECT("O"&amp;S938)</f>
        <v>#REF!</v>
      </c>
      <c r="AJ939" s="13" t="str">
        <f>IF($I939="","",INDEX('Raw Material'!$A$1:$J$75,MATCH(I939,'Raw Material'!$A$1:$A$75,0),(MATCH(G939,'Raw Material'!$A$1:$J$1,0))))</f>
        <v/>
      </c>
      <c r="AK939" s="13" t="str">
        <f t="shared" si="386"/>
        <v>YANLIŞRM</v>
      </c>
      <c r="AL939" s="153" t="str">
        <f t="shared" si="387"/>
        <v/>
      </c>
    </row>
    <row r="940" spans="1:38" ht="16.5" customHeight="1">
      <c r="A940" s="162"/>
      <c r="B940" s="168"/>
      <c r="C940" s="169"/>
      <c r="D940" s="156"/>
      <c r="E940" s="156"/>
      <c r="F940" s="175"/>
      <c r="G940" s="181"/>
      <c r="H940" s="182"/>
      <c r="I940" s="182"/>
      <c r="J940" s="182"/>
      <c r="K940" s="32"/>
      <c r="L940" s="179"/>
      <c r="M940" s="179"/>
      <c r="N940" s="81"/>
      <c r="O940" s="185"/>
      <c r="P940" s="103"/>
      <c r="Q940" s="84" t="str">
        <f t="shared" si="388"/>
        <v/>
      </c>
      <c r="R940" s="159"/>
      <c r="S940" s="28" t="str" cm="1">
        <f t="array" aca="1" ref="S940" ca="1">IF(INDIRECT("A"&amp;114+$U940)&lt;&gt;"",114+$U940,"")</f>
        <v/>
      </c>
      <c r="T940" s="28" t="str">
        <f t="shared" ca="1" si="389"/>
        <v>$B</v>
      </c>
      <c r="U940" s="29">
        <f t="shared" si="395"/>
        <v>816</v>
      </c>
      <c r="V940" s="29">
        <v>68.8333333333387</v>
      </c>
      <c r="W940" s="29">
        <f t="shared" si="396"/>
        <v>68</v>
      </c>
      <c r="X940" s="41" t="str" cm="1">
        <f t="array" aca="1" ref="X940" ca="1">IFERROR(INDEX('PC&amp;PD'!$A$1:$AP$15,ROW('PC&amp;PD'!$A$15),MATCH(INDIRECT(T940),'PC&amp;PD'!$A$1:$AP$1,0)),"")</f>
        <v/>
      </c>
      <c r="Z940" s="155"/>
      <c r="AA940" s="13" t="str">
        <f t="shared" si="385"/>
        <v/>
      </c>
      <c r="AB940" s="155"/>
      <c r="AC940" s="13" t="str">
        <f t="shared" ca="1" si="390"/>
        <v>$AB</v>
      </c>
      <c r="AD940" s="13" t="str" cm="1">
        <f t="array" aca="1" ref="AD940" ca="1">IFERROR(IF((LEFT(INDIRECT("$F"&amp;$S940),4))="GOTS",IF($G940="Organic","GOTS_Organic_raw",(IF($G940="Responsible","GOTS_Responsible",(IF($G940="No Attribute (Conventional)","GOTS_conventional",(IF($G940="Recycled Pre/Post-Consumer","GOTS_pre_post",(IF($G940="In-Conversion","GOTS_in_conversion",(IF($G940="Sustainably Sourced","Sustainably_sourced",""))))))))))),IF($G940="Organic","Organic",(IF($G940="Responsible","Responsible",(IF($G940="No Attribute (Conventional)","No_Attribute_Conventional",(IF($G940="Recycled Pre/Post-Consumer","Recycled_Pre_Post_Consumer",(IF($G940="In-Conversion","In_Conversion",(IF($G940="Recycled Pre-Consumer","Recycled_Pre_Consumer",(IF($G940="Recycled Post-Consumer","Recycled_Post_Consumer",(IF($G940="Sustainably Sourced","Sustainably_sourced","")))))))))))))))),"")</f>
        <v/>
      </c>
      <c r="AE940" s="13" t="e" cm="1">
        <f t="array" aca="1" ref="AE940" ca="1">IF(INDIRECT("$F"&amp;$S940)="","",IF(LEFT(INDIRECT("$F"&amp;$S940),3)="GRS","GRS_RCS_RM",IF((LEFT(INDIRECT("$F"&amp;$S940),3))="RCS","GRS_RCS_RM",IF(INDIRECT("$F"&amp;$S940)="OCS (No Label)","OCS_Conversion_RM",IF(LEFT(INDIRECT("$F"&amp;$S940),3)="OCS","OCS_RM",IF(RIGHT(INDIRECT("$F"&amp;$S940),10)="conversion","GOTS_RM_conversion",IF((LEFT(INDIRECT("$F"&amp;$S940),4))="GOTS","GOTS_RM","Responsible_RM")))))))</f>
        <v>#REF!</v>
      </c>
      <c r="AF940" s="13" t="str" cm="1">
        <f t="array" aca="1" ref="AF940" ca="1">IF($S940="","",INDIRECT("$Z"&amp;$S940))</f>
        <v/>
      </c>
      <c r="AG940" s="155"/>
      <c r="AH940" s="13" t="str" cm="1">
        <f t="array" aca="1" ref="AH940" ca="1">IFERROR(INDIRECT("$ag"&amp;S940),"")</f>
        <v/>
      </c>
      <c r="AI940" s="13" t="e" cm="1">
        <f t="array" aca="1" ref="AI940" ca="1">INDIRECT("O"&amp;S939)</f>
        <v>#REF!</v>
      </c>
      <c r="AJ940" s="13" t="str">
        <f>IF($I940="","",INDEX('Raw Material'!$A$1:$J$75,MATCH(I940,'Raw Material'!$A$1:$A$75,0),(MATCH(G940,'Raw Material'!$A$1:$J$1,0))))</f>
        <v/>
      </c>
      <c r="AK940" s="13" t="str">
        <f t="shared" si="386"/>
        <v>YANLIŞRM</v>
      </c>
      <c r="AL940" s="153" t="str">
        <f t="shared" si="387"/>
        <v/>
      </c>
    </row>
    <row r="941" spans="1:38" ht="16.5" customHeight="1" thickBot="1">
      <c r="A941" s="163"/>
      <c r="B941" s="170"/>
      <c r="C941" s="171"/>
      <c r="D941" s="156"/>
      <c r="E941" s="156"/>
      <c r="F941" s="176"/>
      <c r="G941" s="157"/>
      <c r="H941" s="158"/>
      <c r="I941" s="158"/>
      <c r="J941" s="158"/>
      <c r="K941" s="33"/>
      <c r="L941" s="180"/>
      <c r="M941" s="180"/>
      <c r="N941" s="82"/>
      <c r="O941" s="186"/>
      <c r="P941" s="103"/>
      <c r="Q941" s="84" t="str">
        <f t="shared" si="388"/>
        <v/>
      </c>
      <c r="R941" s="159"/>
      <c r="S941" s="28" t="str" cm="1">
        <f t="array" aca="1" ref="S941" ca="1">IF(INDIRECT("A"&amp;114+$U941)&lt;&gt;"",114+$U941,"")</f>
        <v/>
      </c>
      <c r="T941" s="28" t="str">
        <f t="shared" ca="1" si="389"/>
        <v>$B</v>
      </c>
      <c r="U941" s="29">
        <f t="shared" si="395"/>
        <v>816</v>
      </c>
      <c r="V941" s="29">
        <v>68.916666666672</v>
      </c>
      <c r="W941" s="29">
        <f t="shared" si="396"/>
        <v>68</v>
      </c>
      <c r="X941" s="41" t="str" cm="1">
        <f t="array" aca="1" ref="X941" ca="1">IFERROR(INDEX('PC&amp;PD'!$A$1:$AP$15,ROW('PC&amp;PD'!$A$15),MATCH(INDIRECT(T941),'PC&amp;PD'!$A$1:$AP$1,0)),"")</f>
        <v/>
      </c>
      <c r="Z941" s="155"/>
      <c r="AA941" s="13" t="str">
        <f t="shared" si="385"/>
        <v/>
      </c>
      <c r="AB941" s="155"/>
      <c r="AC941" s="13" t="str">
        <f t="shared" ca="1" si="390"/>
        <v>$AB</v>
      </c>
      <c r="AD941" s="13" t="str" cm="1">
        <f t="array" aca="1" ref="AD941" ca="1">IFERROR(IF((LEFT(INDIRECT("$F"&amp;$S941),4))="GOTS",IF($G941="Organic","GOTS_Organic_raw",(IF($G941="Responsible","GOTS_Responsible",(IF($G941="No Attribute (Conventional)","GOTS_conventional",(IF($G941="Recycled Pre/Post-Consumer","GOTS_pre_post",(IF($G941="In-Conversion","GOTS_in_conversion",(IF($G941="Sustainably Sourced","Sustainably_sourced",""))))))))))),IF($G941="Organic","Organic",(IF($G941="Responsible","Responsible",(IF($G941="No Attribute (Conventional)","No_Attribute_Conventional",(IF($G941="Recycled Pre/Post-Consumer","Recycled_Pre_Post_Consumer",(IF($G941="In-Conversion","In_Conversion",(IF($G941="Recycled Pre-Consumer","Recycled_Pre_Consumer",(IF($G941="Recycled Post-Consumer","Recycled_Post_Consumer",(IF($G941="Sustainably Sourced","Sustainably_sourced","")))))))))))))))),"")</f>
        <v/>
      </c>
      <c r="AE941" s="13" t="e" cm="1">
        <f t="array" aca="1" ref="AE941" ca="1">IF(INDIRECT("$F"&amp;$S941)="","",IF(LEFT(INDIRECT("$F"&amp;$S941),3)="GRS","GRS_RCS_RM",IF((LEFT(INDIRECT("$F"&amp;$S941),3))="RCS","GRS_RCS_RM",IF(INDIRECT("$F"&amp;$S941)="OCS (No Label)","OCS_Conversion_RM",IF(LEFT(INDIRECT("$F"&amp;$S941),3)="OCS","OCS_RM",IF(RIGHT(INDIRECT("$F"&amp;$S941),10)="conversion","GOTS_RM_conversion",IF((LEFT(INDIRECT("$F"&amp;$S941),4))="GOTS","GOTS_RM","Responsible_RM")))))))</f>
        <v>#REF!</v>
      </c>
      <c r="AF941" s="13" t="str" cm="1">
        <f t="array" aca="1" ref="AF941" ca="1">IF($S941="","",INDIRECT("$Z"&amp;$S941))</f>
        <v/>
      </c>
      <c r="AG941" s="155"/>
      <c r="AH941" s="13" t="str" cm="1">
        <f t="array" aca="1" ref="AH941" ca="1">IFERROR(INDIRECT("$ag"&amp;S941),"")</f>
        <v/>
      </c>
      <c r="AI941" s="13" t="e" cm="1">
        <f t="array" aca="1" ref="AI941" ca="1">INDIRECT("O"&amp;S940)</f>
        <v>#REF!</v>
      </c>
      <c r="AJ941" s="13" t="str">
        <f>IF($I941="","",INDEX('Raw Material'!$A$1:$J$75,MATCH(I941,'Raw Material'!$A$1:$A$75,0),(MATCH(G941,'Raw Material'!$A$1:$J$1,0))))</f>
        <v/>
      </c>
      <c r="AK941" s="13" t="str">
        <f t="shared" si="386"/>
        <v>YANLIŞRM</v>
      </c>
      <c r="AL941" s="153" t="str">
        <f t="shared" si="387"/>
        <v/>
      </c>
    </row>
    <row r="942" spans="1:38" ht="16.5" customHeight="1">
      <c r="A942" s="160" t="str">
        <f>IF(B942="","",COUNTA($B$114:$B942))</f>
        <v/>
      </c>
      <c r="B942" s="164"/>
      <c r="C942" s="165"/>
      <c r="D942" s="183"/>
      <c r="E942" s="183"/>
      <c r="F942" s="172"/>
      <c r="G942" s="212"/>
      <c r="H942" s="206"/>
      <c r="I942" s="206"/>
      <c r="J942" s="206"/>
      <c r="K942" s="31"/>
      <c r="L942" s="177" t="str">
        <f t="shared" ref="L942" si="409">IF(R942="","",LEFT(R942,LEN(R942)-2))</f>
        <v/>
      </c>
      <c r="M942" s="177"/>
      <c r="N942" s="80"/>
      <c r="O942" s="184"/>
      <c r="P942" s="103"/>
      <c r="Q942" s="84" t="str">
        <f t="shared" si="388"/>
        <v/>
      </c>
      <c r="R942" s="159" t="str">
        <f t="shared" ref="R942" si="410">CONCATENATE($Q942,Q943,Q944,Q945,Q946,Q947,$Q948,$Q949,$Q950,$Q951,Q952,Q953)</f>
        <v/>
      </c>
      <c r="S942" s="28" t="str" cm="1">
        <f t="array" aca="1" ref="S942" ca="1">IF(INDIRECT("A"&amp;114+$U942)&lt;&gt;"",114+$U942,"")</f>
        <v/>
      </c>
      <c r="T942" s="28" t="str">
        <f t="shared" ca="1" si="389"/>
        <v>$B</v>
      </c>
      <c r="U942" s="29">
        <f t="shared" si="395"/>
        <v>828</v>
      </c>
      <c r="V942" s="29">
        <v>69.0000000000054</v>
      </c>
      <c r="W942" s="29">
        <f t="shared" si="396"/>
        <v>69</v>
      </c>
      <c r="X942" s="41" t="str" cm="1">
        <f t="array" aca="1" ref="X942" ca="1">IFERROR(INDEX('PC&amp;PD'!$A$1:$AP$15,ROW('PC&amp;PD'!$A$15),MATCH(INDIRECT(T942),'PC&amp;PD'!$A$1:$AP$1,0)),"")</f>
        <v/>
      </c>
      <c r="Z942" s="155" t="str">
        <f t="shared" ref="Z942" si="411">IFERROR(IF($F942="OCS 100","OCS (OCS 100)",IF($F942="OCS Blended","OCS (OCS Blended)",IF($F942="OCS (No Label)","OCS (No Label)",IF($F942="RCS 100","RCS (RCS 100)",IF($F942="RCS Blended","RCS (RCS Blended)",IF($F942="GRS","GRS (GRS)",IF($F942="GRS (No Label)", "GRS (No Label)",IF($F942="RDS","RDS (RDS)",IF($F942="RWS","RWS (RWS)",IF($F942="RAS","RAS (RAS)",IF($F942="RMS","RMS (RMS)",IF($F942="GOTS Organic","GOTS (Organic)",IF($F942="GOTS Made with organic","GOTS (Made with Organic)",IF($F942="GOTS Organic - in conversion","GOTS (Organic - In Conversion)",IF($F942="GOTS Made with organic - in conversion","GOTS (Made with Organic - In Conversion)",""))))))))))))))),"")</f>
        <v/>
      </c>
      <c r="AA942" s="13" t="str">
        <f t="shared" si="385"/>
        <v/>
      </c>
      <c r="AB942" s="155" t="str">
        <f t="shared" ref="AB942" si="412">IFERROR(IF($F942="OCS 100", "OCS_100",IF($F942="OCS Blended", "OCS_Blended",IF($F942="OCS (No Label)", "OCS_No_Label",IF($F942="RCS 100", "RCS_100",IF($F942="RCS Blended","RCS_Blended",IF($F942="GRS","GRS",IF($F942="GRS (No Label)", "GRS_No_Label",IF($F942="RDS","RDS",IF($F942="RWS","RWS",IF($F942="RMS","RMS",IF($F942="GOTS Organic","GOTS_Organic",IF($F942="GOTS Made with organic","GOTS_Made_with_organic",IF($F942="GOTS Organic - in conversion","GOTS_Organic_in_Conversion",IF($F942="GOTS Made with organic - in conversion","GOTS_Made_with_Organic_in_Conversion",IF($F942="RAS","RAS",""))))))))))))))),"")</f>
        <v/>
      </c>
      <c r="AC942" s="13" t="str">
        <f t="shared" ca="1" si="390"/>
        <v>$AB</v>
      </c>
      <c r="AD942" s="13" t="str" cm="1">
        <f t="array" aca="1" ref="AD942" ca="1">IFERROR(IF((LEFT(INDIRECT("$F"&amp;$S942),4))="GOTS",IF($G942="Organic","GOTS_Organic_raw",(IF($G942="Responsible","GOTS_Responsible",(IF($G942="No Attribute (Conventional)","GOTS_conventional",(IF($G942="Recycled Pre/Post-Consumer","GOTS_pre_post",(IF($G942="In-Conversion","GOTS_in_conversion",(IF($G942="Sustainably Sourced","Sustainably_sourced",""))))))))))),IF($G942="Organic","Organic",(IF($G942="Responsible","Responsible",(IF($G942="No Attribute (Conventional)","No_Attribute_Conventional",(IF($G942="Recycled Pre/Post-Consumer","Recycled_Pre_Post_Consumer",(IF($G942="In-Conversion","In_Conversion",(IF($G942="Recycled Pre-Consumer","Recycled_Pre_Consumer",(IF($G942="Recycled Post-Consumer","Recycled_Post_Consumer",(IF($G942="Sustainably Sourced","Sustainably_sourced","")))))))))))))))),"")</f>
        <v/>
      </c>
      <c r="AE942" s="13" t="e" cm="1">
        <f t="array" aca="1" ref="AE942" ca="1">IF(INDIRECT("$F"&amp;$S942)="","",IF(LEFT(INDIRECT("$F"&amp;$S942),3)="GRS","GRS_RCS_RM",IF((LEFT(INDIRECT("$F"&amp;$S942),3))="RCS","GRS_RCS_RM",IF(INDIRECT("$F"&amp;$S942)="OCS (No Label)","OCS_Conversion_RM",IF(LEFT(INDIRECT("$F"&amp;$S942),3)="OCS","OCS_RM",IF(RIGHT(INDIRECT("$F"&amp;$S942),10)="conversion","GOTS_RM_conversion",IF((LEFT(INDIRECT("$F"&amp;$S942),4))="GOTS","GOTS_RM","Responsible_RM")))))))</f>
        <v>#REF!</v>
      </c>
      <c r="AF942" s="13" t="str" cm="1">
        <f t="array" aca="1" ref="AF942" ca="1">IF($S942="","",INDIRECT("$Z"&amp;$S942))</f>
        <v/>
      </c>
      <c r="AG942" s="155" t="str">
        <f t="shared" ref="AG942:AG1002" si="413">IF(AND(Y942="",Y943="",Y944="",Y945="",Y946="",Y947="",Y948="",Y949="",Y950="",Y951="",Y952="",Y953=""),"",CONCATENATE(Y942&amp;", "&amp;Y943&amp;", "&amp;Y944&amp;", "&amp;Y945&amp;", "&amp;Y946&amp;", "&amp;Y947&amp;", "&amp;Y948&amp;", "&amp;Y949&amp;", "&amp;Y950&amp;", "&amp;Y951&amp;", "&amp;Y952&amp;", "&amp;Y953))</f>
        <v/>
      </c>
      <c r="AH942" s="13" t="str" cm="1">
        <f t="array" aca="1" ref="AH942" ca="1">IFERROR(INDIRECT("$ag"&amp;S942),"")</f>
        <v/>
      </c>
      <c r="AI942" s="13" t="e" cm="1">
        <f t="array" aca="1" ref="AI942" ca="1">INDIRECT("O"&amp;S941)</f>
        <v>#REF!</v>
      </c>
      <c r="AJ942" s="13" t="str">
        <f>IF($I942="","",INDEX('Raw Material'!$A$1:$J$75,MATCH(I942,'Raw Material'!$A$1:$A$75,0),(MATCH(G942,'Raw Material'!$A$1:$J$1,0))))</f>
        <v/>
      </c>
      <c r="AK942" s="13" t="str">
        <f t="shared" si="386"/>
        <v>YANLIŞRM</v>
      </c>
      <c r="AL942" s="153" t="str">
        <f t="shared" si="387"/>
        <v/>
      </c>
    </row>
    <row r="943" spans="1:38" ht="16.5" customHeight="1">
      <c r="A943" s="161"/>
      <c r="B943" s="166"/>
      <c r="C943" s="167"/>
      <c r="D943" s="156"/>
      <c r="E943" s="156"/>
      <c r="F943" s="173"/>
      <c r="G943" s="181"/>
      <c r="H943" s="182"/>
      <c r="I943" s="182"/>
      <c r="J943" s="182"/>
      <c r="K943" s="32"/>
      <c r="L943" s="178"/>
      <c r="M943" s="178"/>
      <c r="N943" s="81"/>
      <c r="O943" s="185"/>
      <c r="P943" s="103"/>
      <c r="Q943" s="84" t="str">
        <f t="shared" si="388"/>
        <v/>
      </c>
      <c r="R943" s="159"/>
      <c r="S943" s="28" t="str" cm="1">
        <f t="array" aca="1" ref="S943" ca="1">IF(INDIRECT("A"&amp;114+$U943)&lt;&gt;"",114+$U943,"")</f>
        <v/>
      </c>
      <c r="T943" s="28" t="str">
        <f t="shared" ca="1" si="389"/>
        <v>$B</v>
      </c>
      <c r="U943" s="29">
        <f t="shared" si="395"/>
        <v>828</v>
      </c>
      <c r="V943" s="29">
        <v>69.0833333333387</v>
      </c>
      <c r="W943" s="29">
        <f t="shared" si="396"/>
        <v>69</v>
      </c>
      <c r="X943" s="41" t="str" cm="1">
        <f t="array" aca="1" ref="X943" ca="1">IFERROR(INDEX('PC&amp;PD'!$A$1:$AP$15,ROW('PC&amp;PD'!$A$15),MATCH(INDIRECT(T943),'PC&amp;PD'!$A$1:$AP$1,0)),"")</f>
        <v/>
      </c>
      <c r="Z943" s="155"/>
      <c r="AA943" s="13" t="str">
        <f t="shared" si="385"/>
        <v/>
      </c>
      <c r="AB943" s="155"/>
      <c r="AC943" s="13" t="str">
        <f t="shared" ca="1" si="390"/>
        <v>$AB</v>
      </c>
      <c r="AD943" s="13" t="str" cm="1">
        <f t="array" aca="1" ref="AD943" ca="1">IFERROR(IF((LEFT(INDIRECT("$F"&amp;$S943),4))="GOTS",IF($G943="Organic","GOTS_Organic_raw",(IF($G943="Responsible","GOTS_Responsible",(IF($G943="No Attribute (Conventional)","GOTS_conventional",(IF($G943="Recycled Pre/Post-Consumer","GOTS_pre_post",(IF($G943="In-Conversion","GOTS_in_conversion",(IF($G943="Sustainably Sourced","Sustainably_sourced",""))))))))))),IF($G943="Organic","Organic",(IF($G943="Responsible","Responsible",(IF($G943="No Attribute (Conventional)","No_Attribute_Conventional",(IF($G943="Recycled Pre/Post-Consumer","Recycled_Pre_Post_Consumer",(IF($G943="In-Conversion","In_Conversion",(IF($G943="Recycled Pre-Consumer","Recycled_Pre_Consumer",(IF($G943="Recycled Post-Consumer","Recycled_Post_Consumer",(IF($G943="Sustainably Sourced","Sustainably_sourced","")))))))))))))))),"")</f>
        <v/>
      </c>
      <c r="AE943" s="13" t="e" cm="1">
        <f t="array" aca="1" ref="AE943" ca="1">IF(INDIRECT("$F"&amp;$S943)="","",IF(LEFT(INDIRECT("$F"&amp;$S943),3)="GRS","GRS_RCS_RM",IF((LEFT(INDIRECT("$F"&amp;$S943),3))="RCS","GRS_RCS_RM",IF(INDIRECT("$F"&amp;$S943)="OCS (No Label)","OCS_Conversion_RM",IF(LEFT(INDIRECT("$F"&amp;$S943),3)="OCS","OCS_RM",IF(RIGHT(INDIRECT("$F"&amp;$S943),10)="conversion","GOTS_RM_conversion",IF((LEFT(INDIRECT("$F"&amp;$S943),4))="GOTS","GOTS_RM","Responsible_RM")))))))</f>
        <v>#REF!</v>
      </c>
      <c r="AF943" s="13" t="str" cm="1">
        <f t="array" aca="1" ref="AF943" ca="1">IF($S943="","",INDIRECT("$Z"&amp;$S943))</f>
        <v/>
      </c>
      <c r="AG943" s="155"/>
      <c r="AH943" s="13" t="str" cm="1">
        <f t="array" aca="1" ref="AH943" ca="1">IFERROR(INDIRECT("$ag"&amp;S943),"")</f>
        <v/>
      </c>
      <c r="AI943" s="13" t="e" cm="1">
        <f t="array" aca="1" ref="AI943" ca="1">INDIRECT("O"&amp;S942)</f>
        <v>#REF!</v>
      </c>
      <c r="AJ943" s="13" t="str">
        <f>IF($I943="","",INDEX('Raw Material'!$A$1:$J$75,MATCH(I943,'Raw Material'!$A$1:$A$75,0),(MATCH(G943,'Raw Material'!$A$1:$J$1,0))))</f>
        <v/>
      </c>
      <c r="AK943" s="13" t="str">
        <f t="shared" si="386"/>
        <v>YANLIŞRM</v>
      </c>
      <c r="AL943" s="153" t="str">
        <f t="shared" si="387"/>
        <v/>
      </c>
    </row>
    <row r="944" spans="1:38" ht="16.5" customHeight="1">
      <c r="A944" s="161"/>
      <c r="B944" s="166"/>
      <c r="C944" s="167"/>
      <c r="D944" s="156"/>
      <c r="E944" s="156"/>
      <c r="F944" s="173"/>
      <c r="G944" s="181"/>
      <c r="H944" s="182"/>
      <c r="I944" s="182"/>
      <c r="J944" s="182"/>
      <c r="K944" s="32"/>
      <c r="L944" s="178"/>
      <c r="M944" s="178"/>
      <c r="N944" s="81"/>
      <c r="O944" s="185"/>
      <c r="P944" s="103"/>
      <c r="Q944" s="84" t="str">
        <f t="shared" si="388"/>
        <v/>
      </c>
      <c r="R944" s="159"/>
      <c r="S944" s="28" t="str" cm="1">
        <f t="array" aca="1" ref="S944" ca="1">IF(INDIRECT("A"&amp;114+$U944)&lt;&gt;"",114+$U944,"")</f>
        <v/>
      </c>
      <c r="T944" s="28" t="str">
        <f t="shared" ca="1" si="389"/>
        <v>$B</v>
      </c>
      <c r="U944" s="29">
        <f t="shared" si="395"/>
        <v>828</v>
      </c>
      <c r="V944" s="29">
        <v>69.1666666666721</v>
      </c>
      <c r="W944" s="29">
        <f t="shared" si="396"/>
        <v>69</v>
      </c>
      <c r="X944" s="41" t="str" cm="1">
        <f t="array" aca="1" ref="X944" ca="1">IFERROR(INDEX('PC&amp;PD'!$A$1:$AP$15,ROW('PC&amp;PD'!$A$15),MATCH(INDIRECT(T944),'PC&amp;PD'!$A$1:$AP$1,0)),"")</f>
        <v/>
      </c>
      <c r="Z944" s="155"/>
      <c r="AA944" s="13" t="str">
        <f t="shared" si="385"/>
        <v/>
      </c>
      <c r="AB944" s="155"/>
      <c r="AC944" s="13" t="str">
        <f t="shared" ca="1" si="390"/>
        <v>$AB</v>
      </c>
      <c r="AD944" s="13" t="str" cm="1">
        <f t="array" aca="1" ref="AD944" ca="1">IFERROR(IF((LEFT(INDIRECT("$F"&amp;$S944),4))="GOTS",IF($G944="Organic","GOTS_Organic_raw",(IF($G944="Responsible","GOTS_Responsible",(IF($G944="No Attribute (Conventional)","GOTS_conventional",(IF($G944="Recycled Pre/Post-Consumer","GOTS_pre_post",(IF($G944="In-Conversion","GOTS_in_conversion",(IF($G944="Sustainably Sourced","Sustainably_sourced",""))))))))))),IF($G944="Organic","Organic",(IF($G944="Responsible","Responsible",(IF($G944="No Attribute (Conventional)","No_Attribute_Conventional",(IF($G944="Recycled Pre/Post-Consumer","Recycled_Pre_Post_Consumer",(IF($G944="In-Conversion","In_Conversion",(IF($G944="Recycled Pre-Consumer","Recycled_Pre_Consumer",(IF($G944="Recycled Post-Consumer","Recycled_Post_Consumer",(IF($G944="Sustainably Sourced","Sustainably_sourced","")))))))))))))))),"")</f>
        <v/>
      </c>
      <c r="AE944" s="13" t="e" cm="1">
        <f t="array" aca="1" ref="AE944" ca="1">IF(INDIRECT("$F"&amp;$S944)="","",IF(LEFT(INDIRECT("$F"&amp;$S944),3)="GRS","GRS_RCS_RM",IF((LEFT(INDIRECT("$F"&amp;$S944),3))="RCS","GRS_RCS_RM",IF(INDIRECT("$F"&amp;$S944)="OCS (No Label)","OCS_Conversion_RM",IF(LEFT(INDIRECT("$F"&amp;$S944),3)="OCS","OCS_RM",IF(RIGHT(INDIRECT("$F"&amp;$S944),10)="conversion","GOTS_RM_conversion",IF((LEFT(INDIRECT("$F"&amp;$S944),4))="GOTS","GOTS_RM","Responsible_RM")))))))</f>
        <v>#REF!</v>
      </c>
      <c r="AF944" s="13" t="str" cm="1">
        <f t="array" aca="1" ref="AF944" ca="1">IF($S944="","",INDIRECT("$Z"&amp;$S944))</f>
        <v/>
      </c>
      <c r="AG944" s="155"/>
      <c r="AH944" s="13" t="str" cm="1">
        <f t="array" aca="1" ref="AH944" ca="1">IFERROR(INDIRECT("$ag"&amp;S944),"")</f>
        <v/>
      </c>
      <c r="AI944" s="13" t="e" cm="1">
        <f t="array" aca="1" ref="AI944" ca="1">INDIRECT("O"&amp;S943)</f>
        <v>#REF!</v>
      </c>
      <c r="AJ944" s="13" t="str">
        <f>IF($I944="","",INDEX('Raw Material'!$A$1:$J$75,MATCH(I944,'Raw Material'!$A$1:$A$75,0),(MATCH(G944,'Raw Material'!$A$1:$J$1,0))))</f>
        <v/>
      </c>
      <c r="AK944" s="13" t="str">
        <f t="shared" si="386"/>
        <v>YANLIŞRM</v>
      </c>
      <c r="AL944" s="153" t="str">
        <f t="shared" si="387"/>
        <v/>
      </c>
    </row>
    <row r="945" spans="1:38" ht="16.5" customHeight="1">
      <c r="A945" s="161"/>
      <c r="B945" s="166"/>
      <c r="C945" s="167"/>
      <c r="D945" s="156"/>
      <c r="E945" s="156"/>
      <c r="F945" s="174"/>
      <c r="G945" s="181"/>
      <c r="H945" s="182"/>
      <c r="I945" s="182"/>
      <c r="J945" s="182"/>
      <c r="K945" s="32"/>
      <c r="L945" s="178"/>
      <c r="M945" s="178"/>
      <c r="N945" s="81"/>
      <c r="O945" s="185"/>
      <c r="P945" s="103"/>
      <c r="Q945" s="84" t="str">
        <f t="shared" si="388"/>
        <v/>
      </c>
      <c r="R945" s="159"/>
      <c r="S945" s="28" t="str" cm="1">
        <f t="array" aca="1" ref="S945" ca="1">IF(INDIRECT("A"&amp;114+$U945)&lt;&gt;"",114+$U945,"")</f>
        <v/>
      </c>
      <c r="T945" s="28" t="str">
        <f t="shared" ca="1" si="389"/>
        <v>$B</v>
      </c>
      <c r="U945" s="29">
        <f t="shared" si="395"/>
        <v>828</v>
      </c>
      <c r="V945" s="29">
        <v>69.2500000000054</v>
      </c>
      <c r="W945" s="29">
        <f t="shared" si="396"/>
        <v>69</v>
      </c>
      <c r="X945" s="41" t="str" cm="1">
        <f t="array" aca="1" ref="X945" ca="1">IFERROR(INDEX('PC&amp;PD'!$A$1:$AP$15,ROW('PC&amp;PD'!$A$15),MATCH(INDIRECT(T945),'PC&amp;PD'!$A$1:$AP$1,0)),"")</f>
        <v/>
      </c>
      <c r="Z945" s="155"/>
      <c r="AA945" s="13" t="str">
        <f t="shared" si="385"/>
        <v/>
      </c>
      <c r="AB945" s="155"/>
      <c r="AC945" s="13" t="str">
        <f t="shared" ca="1" si="390"/>
        <v>$AB</v>
      </c>
      <c r="AD945" s="13" t="str" cm="1">
        <f t="array" aca="1" ref="AD945" ca="1">IFERROR(IF((LEFT(INDIRECT("$F"&amp;$S945),4))="GOTS",IF($G945="Organic","GOTS_Organic_raw",(IF($G945="Responsible","GOTS_Responsible",(IF($G945="No Attribute (Conventional)","GOTS_conventional",(IF($G945="Recycled Pre/Post-Consumer","GOTS_pre_post",(IF($G945="In-Conversion","GOTS_in_conversion",(IF($G945="Sustainably Sourced","Sustainably_sourced",""))))))))))),IF($G945="Organic","Organic",(IF($G945="Responsible","Responsible",(IF($G945="No Attribute (Conventional)","No_Attribute_Conventional",(IF($G945="Recycled Pre/Post-Consumer","Recycled_Pre_Post_Consumer",(IF($G945="In-Conversion","In_Conversion",(IF($G945="Recycled Pre-Consumer","Recycled_Pre_Consumer",(IF($G945="Recycled Post-Consumer","Recycled_Post_Consumer",(IF($G945="Sustainably Sourced","Sustainably_sourced","")))))))))))))))),"")</f>
        <v/>
      </c>
      <c r="AE945" s="13" t="e" cm="1">
        <f t="array" aca="1" ref="AE945" ca="1">IF(INDIRECT("$F"&amp;$S945)="","",IF(LEFT(INDIRECT("$F"&amp;$S945),3)="GRS","GRS_RCS_RM",IF((LEFT(INDIRECT("$F"&amp;$S945),3))="RCS","GRS_RCS_RM",IF(INDIRECT("$F"&amp;$S945)="OCS (No Label)","OCS_Conversion_RM",IF(LEFT(INDIRECT("$F"&amp;$S945),3)="OCS","OCS_RM",IF(RIGHT(INDIRECT("$F"&amp;$S945),10)="conversion","GOTS_RM_conversion",IF((LEFT(INDIRECT("$F"&amp;$S945),4))="GOTS","GOTS_RM","Responsible_RM")))))))</f>
        <v>#REF!</v>
      </c>
      <c r="AF945" s="13" t="str" cm="1">
        <f t="array" aca="1" ref="AF945" ca="1">IF($S945="","",INDIRECT("$Z"&amp;$S945))</f>
        <v/>
      </c>
      <c r="AG945" s="155"/>
      <c r="AH945" s="13" t="str" cm="1">
        <f t="array" aca="1" ref="AH945" ca="1">IFERROR(INDIRECT("$ag"&amp;S945),"")</f>
        <v/>
      </c>
      <c r="AI945" s="13" t="e" cm="1">
        <f t="array" aca="1" ref="AI945" ca="1">INDIRECT("O"&amp;S944)</f>
        <v>#REF!</v>
      </c>
      <c r="AJ945" s="13" t="str">
        <f>IF($I945="","",INDEX('Raw Material'!$A$1:$J$75,MATCH(I945,'Raw Material'!$A$1:$A$75,0),(MATCH(G945,'Raw Material'!$A$1:$J$1,0))))</f>
        <v/>
      </c>
      <c r="AK945" s="13" t="str">
        <f t="shared" si="386"/>
        <v>YANLIŞRM</v>
      </c>
      <c r="AL945" s="153" t="str">
        <f t="shared" si="387"/>
        <v/>
      </c>
    </row>
    <row r="946" spans="1:38" ht="16.5" customHeight="1">
      <c r="A946" s="161"/>
      <c r="B946" s="166"/>
      <c r="C946" s="167"/>
      <c r="D946" s="156"/>
      <c r="E946" s="156"/>
      <c r="F946" s="174"/>
      <c r="G946" s="181"/>
      <c r="H946" s="182"/>
      <c r="I946" s="182"/>
      <c r="J946" s="182"/>
      <c r="K946" s="32"/>
      <c r="L946" s="178"/>
      <c r="M946" s="178"/>
      <c r="N946" s="81"/>
      <c r="O946" s="185"/>
      <c r="P946" s="103"/>
      <c r="Q946" s="84" t="str">
        <f t="shared" si="388"/>
        <v/>
      </c>
      <c r="R946" s="159"/>
      <c r="S946" s="28" t="str" cm="1">
        <f t="array" aca="1" ref="S946" ca="1">IF(INDIRECT("A"&amp;114+$U946)&lt;&gt;"",114+$U946,"")</f>
        <v/>
      </c>
      <c r="T946" s="28" t="str">
        <f t="shared" ca="1" si="389"/>
        <v>$B</v>
      </c>
      <c r="U946" s="29">
        <f t="shared" si="395"/>
        <v>828</v>
      </c>
      <c r="V946" s="29">
        <v>69.3333333333387</v>
      </c>
      <c r="W946" s="29">
        <f t="shared" si="396"/>
        <v>69</v>
      </c>
      <c r="X946" s="41" t="str" cm="1">
        <f t="array" aca="1" ref="X946" ca="1">IFERROR(INDEX('PC&amp;PD'!$A$1:$AP$15,ROW('PC&amp;PD'!$A$15),MATCH(INDIRECT(T946),'PC&amp;PD'!$A$1:$AP$1,0)),"")</f>
        <v/>
      </c>
      <c r="Z946" s="155"/>
      <c r="AA946" s="13" t="str">
        <f t="shared" si="385"/>
        <v/>
      </c>
      <c r="AB946" s="155"/>
      <c r="AC946" s="13" t="str">
        <f t="shared" ca="1" si="390"/>
        <v>$AB</v>
      </c>
      <c r="AD946" s="13" t="str" cm="1">
        <f t="array" aca="1" ref="AD946" ca="1">IFERROR(IF((LEFT(INDIRECT("$F"&amp;$S946),4))="GOTS",IF($G946="Organic","GOTS_Organic_raw",(IF($G946="Responsible","GOTS_Responsible",(IF($G946="No Attribute (Conventional)","GOTS_conventional",(IF($G946="Recycled Pre/Post-Consumer","GOTS_pre_post",(IF($G946="In-Conversion","GOTS_in_conversion",(IF($G946="Sustainably Sourced","Sustainably_sourced",""))))))))))),IF($G946="Organic","Organic",(IF($G946="Responsible","Responsible",(IF($G946="No Attribute (Conventional)","No_Attribute_Conventional",(IF($G946="Recycled Pre/Post-Consumer","Recycled_Pre_Post_Consumer",(IF($G946="In-Conversion","In_Conversion",(IF($G946="Recycled Pre-Consumer","Recycled_Pre_Consumer",(IF($G946="Recycled Post-Consumer","Recycled_Post_Consumer",(IF($G946="Sustainably Sourced","Sustainably_sourced","")))))))))))))))),"")</f>
        <v/>
      </c>
      <c r="AE946" s="13" t="e" cm="1">
        <f t="array" aca="1" ref="AE946" ca="1">IF(INDIRECT("$F"&amp;$S946)="","",IF(LEFT(INDIRECT("$F"&amp;$S946),3)="GRS","GRS_RCS_RM",IF((LEFT(INDIRECT("$F"&amp;$S946),3))="RCS","GRS_RCS_RM",IF(INDIRECT("$F"&amp;$S946)="OCS (No Label)","OCS_Conversion_RM",IF(LEFT(INDIRECT("$F"&amp;$S946),3)="OCS","OCS_RM",IF(RIGHT(INDIRECT("$F"&amp;$S946),10)="conversion","GOTS_RM_conversion",IF((LEFT(INDIRECT("$F"&amp;$S946),4))="GOTS","GOTS_RM","Responsible_RM")))))))</f>
        <v>#REF!</v>
      </c>
      <c r="AF946" s="13" t="str" cm="1">
        <f t="array" aca="1" ref="AF946" ca="1">IF($S946="","",INDIRECT("$Z"&amp;$S946))</f>
        <v/>
      </c>
      <c r="AG946" s="155"/>
      <c r="AH946" s="13" t="str" cm="1">
        <f t="array" aca="1" ref="AH946" ca="1">IFERROR(INDIRECT("$ag"&amp;S946),"")</f>
        <v/>
      </c>
      <c r="AI946" s="13" t="e" cm="1">
        <f t="array" aca="1" ref="AI946" ca="1">INDIRECT("O"&amp;S945)</f>
        <v>#REF!</v>
      </c>
      <c r="AJ946" s="13" t="str">
        <f>IF($I946="","",INDEX('Raw Material'!$A$1:$J$75,MATCH(I946,'Raw Material'!$A$1:$A$75,0),(MATCH(G946,'Raw Material'!$A$1:$J$1,0))))</f>
        <v/>
      </c>
      <c r="AK946" s="13" t="str">
        <f t="shared" si="386"/>
        <v>YANLIŞRM</v>
      </c>
      <c r="AL946" s="153" t="str">
        <f t="shared" si="387"/>
        <v/>
      </c>
    </row>
    <row r="947" spans="1:38" ht="16.5" customHeight="1">
      <c r="A947" s="161"/>
      <c r="B947" s="166"/>
      <c r="C947" s="167"/>
      <c r="D947" s="156"/>
      <c r="E947" s="156"/>
      <c r="F947" s="174"/>
      <c r="G947" s="181"/>
      <c r="H947" s="182"/>
      <c r="I947" s="182"/>
      <c r="J947" s="182"/>
      <c r="K947" s="32"/>
      <c r="L947" s="178"/>
      <c r="M947" s="178"/>
      <c r="N947" s="81"/>
      <c r="O947" s="185"/>
      <c r="P947" s="103"/>
      <c r="Q947" s="84" t="str">
        <f t="shared" si="388"/>
        <v/>
      </c>
      <c r="R947" s="159"/>
      <c r="S947" s="28" t="str" cm="1">
        <f t="array" aca="1" ref="S947" ca="1">IF(INDIRECT("A"&amp;114+$U947)&lt;&gt;"",114+$U947,"")</f>
        <v/>
      </c>
      <c r="T947" s="28" t="str">
        <f t="shared" ca="1" si="389"/>
        <v>$B</v>
      </c>
      <c r="U947" s="29">
        <f t="shared" si="395"/>
        <v>828</v>
      </c>
      <c r="V947" s="29">
        <v>69.4166666666721</v>
      </c>
      <c r="W947" s="29">
        <f t="shared" si="396"/>
        <v>69</v>
      </c>
      <c r="X947" s="41" t="str" cm="1">
        <f t="array" aca="1" ref="X947" ca="1">IFERROR(INDEX('PC&amp;PD'!$A$1:$AP$15,ROW('PC&amp;PD'!$A$15),MATCH(INDIRECT(T947),'PC&amp;PD'!$A$1:$AP$1,0)),"")</f>
        <v/>
      </c>
      <c r="Z947" s="155"/>
      <c r="AA947" s="13" t="str">
        <f t="shared" ref="AA947:AA1010" si="414">IFERROR(IF(G947="","",IF(G947="No Attribute (Conventional)","",G947)),"")</f>
        <v/>
      </c>
      <c r="AB947" s="155"/>
      <c r="AC947" s="13" t="str">
        <f t="shared" ca="1" si="390"/>
        <v>$AB</v>
      </c>
      <c r="AD947" s="13" t="str" cm="1">
        <f t="array" aca="1" ref="AD947" ca="1">IFERROR(IF((LEFT(INDIRECT("$F"&amp;$S947),4))="GOTS",IF($G947="Organic","GOTS_Organic_raw",(IF($G947="Responsible","GOTS_Responsible",(IF($G947="No Attribute (Conventional)","GOTS_conventional",(IF($G947="Recycled Pre/Post-Consumer","GOTS_pre_post",(IF($G947="In-Conversion","GOTS_in_conversion",(IF($G947="Sustainably Sourced","Sustainably_sourced",""))))))))))),IF($G947="Organic","Organic",(IF($G947="Responsible","Responsible",(IF($G947="No Attribute (Conventional)","No_Attribute_Conventional",(IF($G947="Recycled Pre/Post-Consumer","Recycled_Pre_Post_Consumer",(IF($G947="In-Conversion","In_Conversion",(IF($G947="Recycled Pre-Consumer","Recycled_Pre_Consumer",(IF($G947="Recycled Post-Consumer","Recycled_Post_Consumer",(IF($G947="Sustainably Sourced","Sustainably_sourced","")))))))))))))))),"")</f>
        <v/>
      </c>
      <c r="AE947" s="13" t="e" cm="1">
        <f t="array" aca="1" ref="AE947" ca="1">IF(INDIRECT("$F"&amp;$S947)="","",IF(LEFT(INDIRECT("$F"&amp;$S947),3)="GRS","GRS_RCS_RM",IF((LEFT(INDIRECT("$F"&amp;$S947),3))="RCS","GRS_RCS_RM",IF(INDIRECT("$F"&amp;$S947)="OCS (No Label)","OCS_Conversion_RM",IF(LEFT(INDIRECT("$F"&amp;$S947),3)="OCS","OCS_RM",IF(RIGHT(INDIRECT("$F"&amp;$S947),10)="conversion","GOTS_RM_conversion",IF((LEFT(INDIRECT("$F"&amp;$S947),4))="GOTS","GOTS_RM","Responsible_RM")))))))</f>
        <v>#REF!</v>
      </c>
      <c r="AF947" s="13" t="str" cm="1">
        <f t="array" aca="1" ref="AF947" ca="1">IF($S947="","",INDIRECT("$Z"&amp;$S947))</f>
        <v/>
      </c>
      <c r="AG947" s="155"/>
      <c r="AH947" s="13" t="str" cm="1">
        <f t="array" aca="1" ref="AH947" ca="1">IFERROR(INDIRECT("$ag"&amp;S947),"")</f>
        <v/>
      </c>
      <c r="AI947" s="13" t="e" cm="1">
        <f t="array" aca="1" ref="AI947" ca="1">INDIRECT("O"&amp;S946)</f>
        <v>#REF!</v>
      </c>
      <c r="AJ947" s="13" t="str">
        <f>IF($I947="","",INDEX('Raw Material'!$A$1:$J$75,MATCH(I947,'Raw Material'!$A$1:$A$75,0),(MATCH(G947,'Raw Material'!$A$1:$J$1,0))))</f>
        <v/>
      </c>
      <c r="AK947" s="13" t="str">
        <f t="shared" ref="AK947:AK1010" si="415">$U$17&amp;"RM"</f>
        <v>YANLIŞRM</v>
      </c>
      <c r="AL947" s="153" t="str">
        <f t="shared" ref="AL947:AL1010" si="416">IF($G947="Organic","Organic",IF($G947="No Attribute (Conventional)","No_Attribute_Conventional",IF($G947="Recycled pre-consumer","Recycled_pre_consumer",IF($G947="Recycled post-consumer","Recycled_post_consumer",IF($G947="Responsible","Responsible",IF($G947="Sustainably sourced","Sustainable_sourced",IF($G947="ın-conversion","In_conversion","")))))))</f>
        <v/>
      </c>
    </row>
    <row r="948" spans="1:38" ht="16.5" customHeight="1">
      <c r="A948" s="162"/>
      <c r="B948" s="168"/>
      <c r="C948" s="169"/>
      <c r="D948" s="156"/>
      <c r="E948" s="156"/>
      <c r="F948" s="175"/>
      <c r="G948" s="181"/>
      <c r="H948" s="182"/>
      <c r="I948" s="182"/>
      <c r="J948" s="182"/>
      <c r="K948" s="32"/>
      <c r="L948" s="179"/>
      <c r="M948" s="179"/>
      <c r="N948" s="81"/>
      <c r="O948" s="185"/>
      <c r="P948" s="103"/>
      <c r="Q948" s="84" t="str">
        <f t="shared" si="388"/>
        <v/>
      </c>
      <c r="R948" s="159"/>
      <c r="S948" s="28" t="str" cm="1">
        <f t="array" aca="1" ref="S948" ca="1">IF(INDIRECT("A"&amp;114+$U948)&lt;&gt;"",114+$U948,"")</f>
        <v/>
      </c>
      <c r="T948" s="28" t="str">
        <f t="shared" ca="1" si="389"/>
        <v>$B</v>
      </c>
      <c r="U948" s="29">
        <f t="shared" si="395"/>
        <v>828</v>
      </c>
      <c r="V948" s="29">
        <v>69.5000000000054</v>
      </c>
      <c r="W948" s="29">
        <f t="shared" si="396"/>
        <v>69</v>
      </c>
      <c r="X948" s="41" t="str" cm="1">
        <f t="array" aca="1" ref="X948" ca="1">IFERROR(INDEX('PC&amp;PD'!$A$1:$AP$15,ROW('PC&amp;PD'!$A$15),MATCH(INDIRECT(T948),'PC&amp;PD'!$A$1:$AP$1,0)),"")</f>
        <v/>
      </c>
      <c r="Z948" s="155"/>
      <c r="AA948" s="13" t="str">
        <f t="shared" si="414"/>
        <v/>
      </c>
      <c r="AB948" s="155"/>
      <c r="AC948" s="13" t="str">
        <f t="shared" ca="1" si="390"/>
        <v>$AB</v>
      </c>
      <c r="AD948" s="13" t="str" cm="1">
        <f t="array" aca="1" ref="AD948" ca="1">IFERROR(IF((LEFT(INDIRECT("$F"&amp;$S948),4))="GOTS",IF($G948="Organic","GOTS_Organic_raw",(IF($G948="Responsible","GOTS_Responsible",(IF($G948="No Attribute (Conventional)","GOTS_conventional",(IF($G948="Recycled Pre/Post-Consumer","GOTS_pre_post",(IF($G948="In-Conversion","GOTS_in_conversion",(IF($G948="Sustainably Sourced","Sustainably_sourced",""))))))))))),IF($G948="Organic","Organic",(IF($G948="Responsible","Responsible",(IF($G948="No Attribute (Conventional)","No_Attribute_Conventional",(IF($G948="Recycled Pre/Post-Consumer","Recycled_Pre_Post_Consumer",(IF($G948="In-Conversion","In_Conversion",(IF($G948="Recycled Pre-Consumer","Recycled_Pre_Consumer",(IF($G948="Recycled Post-Consumer","Recycled_Post_Consumer",(IF($G948="Sustainably Sourced","Sustainably_sourced","")))))))))))))))),"")</f>
        <v/>
      </c>
      <c r="AE948" s="13" t="e" cm="1">
        <f t="array" aca="1" ref="AE948" ca="1">IF(INDIRECT("$F"&amp;$S948)="","",IF(LEFT(INDIRECT("$F"&amp;$S948),3)="GRS","GRS_RCS_RM",IF((LEFT(INDIRECT("$F"&amp;$S948),3))="RCS","GRS_RCS_RM",IF(INDIRECT("$F"&amp;$S948)="OCS (No Label)","OCS_Conversion_RM",IF(LEFT(INDIRECT("$F"&amp;$S948),3)="OCS","OCS_RM",IF(RIGHT(INDIRECT("$F"&amp;$S948),10)="conversion","GOTS_RM_conversion",IF((LEFT(INDIRECT("$F"&amp;$S948),4))="GOTS","GOTS_RM","Responsible_RM")))))))</f>
        <v>#REF!</v>
      </c>
      <c r="AF948" s="13" t="str" cm="1">
        <f t="array" aca="1" ref="AF948" ca="1">IF($S948="","",INDIRECT("$Z"&amp;$S948))</f>
        <v/>
      </c>
      <c r="AG948" s="155"/>
      <c r="AH948" s="13" t="str" cm="1">
        <f t="array" aca="1" ref="AH948" ca="1">IFERROR(INDIRECT("$ag"&amp;S948),"")</f>
        <v/>
      </c>
      <c r="AI948" s="13" t="e" cm="1">
        <f t="array" aca="1" ref="AI948" ca="1">INDIRECT("O"&amp;S947)</f>
        <v>#REF!</v>
      </c>
      <c r="AJ948" s="13" t="str">
        <f>IF($I948="","",INDEX('Raw Material'!$A$1:$J$75,MATCH(I948,'Raw Material'!$A$1:$A$75,0),(MATCH(G948,'Raw Material'!$A$1:$J$1,0))))</f>
        <v/>
      </c>
      <c r="AK948" s="13" t="str">
        <f t="shared" si="415"/>
        <v>YANLIŞRM</v>
      </c>
      <c r="AL948" s="153" t="str">
        <f t="shared" si="416"/>
        <v/>
      </c>
    </row>
    <row r="949" spans="1:38" ht="16.5" customHeight="1">
      <c r="A949" s="162"/>
      <c r="B949" s="168"/>
      <c r="C949" s="169"/>
      <c r="D949" s="156"/>
      <c r="E949" s="156"/>
      <c r="F949" s="175"/>
      <c r="G949" s="181"/>
      <c r="H949" s="182"/>
      <c r="I949" s="182"/>
      <c r="J949" s="182"/>
      <c r="K949" s="32"/>
      <c r="L949" s="179"/>
      <c r="M949" s="179"/>
      <c r="N949" s="81"/>
      <c r="O949" s="185"/>
      <c r="P949" s="103"/>
      <c r="Q949" s="84" t="str">
        <f t="shared" ref="Q949:Q1012" si="417">IF(OR($G949="",$I949="",$K949="",$AJ949="–"),"",CONCATENATE($K949," ",$AA949," ",$I949," (",$AJ949,") + "))</f>
        <v/>
      </c>
      <c r="R949" s="159"/>
      <c r="S949" s="28" t="str" cm="1">
        <f t="array" aca="1" ref="S949" ca="1">IF(INDIRECT("A"&amp;114+$U949)&lt;&gt;"",114+$U949,"")</f>
        <v/>
      </c>
      <c r="T949" s="28" t="str">
        <f t="shared" ref="T949:T1012" ca="1" si="418">"$B"&amp;S949</f>
        <v>$B</v>
      </c>
      <c r="U949" s="29">
        <f t="shared" si="395"/>
        <v>828</v>
      </c>
      <c r="V949" s="29">
        <v>69.5833333333388</v>
      </c>
      <c r="W949" s="29">
        <f t="shared" si="396"/>
        <v>69</v>
      </c>
      <c r="X949" s="41" t="str" cm="1">
        <f t="array" aca="1" ref="X949" ca="1">IFERROR(INDEX('PC&amp;PD'!$A$1:$AP$15,ROW('PC&amp;PD'!$A$15),MATCH(INDIRECT(T949),'PC&amp;PD'!$A$1:$AP$1,0)),"")</f>
        <v/>
      </c>
      <c r="Z949" s="155"/>
      <c r="AA949" s="13" t="str">
        <f t="shared" si="414"/>
        <v/>
      </c>
      <c r="AB949" s="155"/>
      <c r="AC949" s="13" t="str">
        <f t="shared" ref="AC949:AC1012" ca="1" si="419">"$AB"&amp;S949</f>
        <v>$AB</v>
      </c>
      <c r="AD949" s="13" t="str" cm="1">
        <f t="array" aca="1" ref="AD949" ca="1">IFERROR(IF((LEFT(INDIRECT("$F"&amp;$S949),4))="GOTS",IF($G949="Organic","GOTS_Organic_raw",(IF($G949="Responsible","GOTS_Responsible",(IF($G949="No Attribute (Conventional)","GOTS_conventional",(IF($G949="Recycled Pre/Post-Consumer","GOTS_pre_post",(IF($G949="In-Conversion","GOTS_in_conversion",(IF($G949="Sustainably Sourced","Sustainably_sourced",""))))))))))),IF($G949="Organic","Organic",(IF($G949="Responsible","Responsible",(IF($G949="No Attribute (Conventional)","No_Attribute_Conventional",(IF($G949="Recycled Pre/Post-Consumer","Recycled_Pre_Post_Consumer",(IF($G949="In-Conversion","In_Conversion",(IF($G949="Recycled Pre-Consumer","Recycled_Pre_Consumer",(IF($G949="Recycled Post-Consumer","Recycled_Post_Consumer",(IF($G949="Sustainably Sourced","Sustainably_sourced","")))))))))))))))),"")</f>
        <v/>
      </c>
      <c r="AE949" s="13" t="e" cm="1">
        <f t="array" aca="1" ref="AE949" ca="1">IF(INDIRECT("$F"&amp;$S949)="","",IF(LEFT(INDIRECT("$F"&amp;$S949),3)="GRS","GRS_RCS_RM",IF((LEFT(INDIRECT("$F"&amp;$S949),3))="RCS","GRS_RCS_RM",IF(INDIRECT("$F"&amp;$S949)="OCS (No Label)","OCS_Conversion_RM",IF(LEFT(INDIRECT("$F"&amp;$S949),3)="OCS","OCS_RM",IF(RIGHT(INDIRECT("$F"&amp;$S949),10)="conversion","GOTS_RM_conversion",IF((LEFT(INDIRECT("$F"&amp;$S949),4))="GOTS","GOTS_RM","Responsible_RM")))))))</f>
        <v>#REF!</v>
      </c>
      <c r="AF949" s="13" t="str" cm="1">
        <f t="array" aca="1" ref="AF949" ca="1">IF($S949="","",INDIRECT("$Z"&amp;$S949))</f>
        <v/>
      </c>
      <c r="AG949" s="155"/>
      <c r="AH949" s="13" t="str" cm="1">
        <f t="array" aca="1" ref="AH949" ca="1">IFERROR(INDIRECT("$ag"&amp;S949),"")</f>
        <v/>
      </c>
      <c r="AI949" s="13" t="e" cm="1">
        <f t="array" aca="1" ref="AI949" ca="1">INDIRECT("O"&amp;S948)</f>
        <v>#REF!</v>
      </c>
      <c r="AJ949" s="13" t="str">
        <f>IF($I949="","",INDEX('Raw Material'!$A$1:$J$75,MATCH(I949,'Raw Material'!$A$1:$A$75,0),(MATCH(G949,'Raw Material'!$A$1:$J$1,0))))</f>
        <v/>
      </c>
      <c r="AK949" s="13" t="str">
        <f t="shared" si="415"/>
        <v>YANLIŞRM</v>
      </c>
      <c r="AL949" s="153" t="str">
        <f t="shared" si="416"/>
        <v/>
      </c>
    </row>
    <row r="950" spans="1:38" ht="16.5" customHeight="1">
      <c r="A950" s="162"/>
      <c r="B950" s="168"/>
      <c r="C950" s="169"/>
      <c r="D950" s="156"/>
      <c r="E950" s="156"/>
      <c r="F950" s="175"/>
      <c r="G950" s="181"/>
      <c r="H950" s="182"/>
      <c r="I950" s="182"/>
      <c r="J950" s="182"/>
      <c r="K950" s="32"/>
      <c r="L950" s="179"/>
      <c r="M950" s="179"/>
      <c r="N950" s="81"/>
      <c r="O950" s="185"/>
      <c r="P950" s="103"/>
      <c r="Q950" s="84" t="str">
        <f t="shared" si="417"/>
        <v/>
      </c>
      <c r="R950" s="159"/>
      <c r="S950" s="28" t="str" cm="1">
        <f t="array" aca="1" ref="S950" ca="1">IF(INDIRECT("A"&amp;114+$U950)&lt;&gt;"",114+$U950,"")</f>
        <v/>
      </c>
      <c r="T950" s="28" t="str">
        <f t="shared" ca="1" si="418"/>
        <v>$B</v>
      </c>
      <c r="U950" s="29">
        <f t="shared" si="395"/>
        <v>828</v>
      </c>
      <c r="V950" s="29">
        <v>69.6666666666721</v>
      </c>
      <c r="W950" s="29">
        <f t="shared" si="396"/>
        <v>69</v>
      </c>
      <c r="X950" s="41" t="str" cm="1">
        <f t="array" aca="1" ref="X950" ca="1">IFERROR(INDEX('PC&amp;PD'!$A$1:$AP$15,ROW('PC&amp;PD'!$A$15),MATCH(INDIRECT(T950),'PC&amp;PD'!$A$1:$AP$1,0)),"")</f>
        <v/>
      </c>
      <c r="Z950" s="155"/>
      <c r="AA950" s="13" t="str">
        <f t="shared" si="414"/>
        <v/>
      </c>
      <c r="AB950" s="155"/>
      <c r="AC950" s="13" t="str">
        <f t="shared" ca="1" si="419"/>
        <v>$AB</v>
      </c>
      <c r="AD950" s="13" t="str" cm="1">
        <f t="array" aca="1" ref="AD950" ca="1">IFERROR(IF((LEFT(INDIRECT("$F"&amp;$S950),4))="GOTS",IF($G950="Organic","GOTS_Organic_raw",(IF($G950="Responsible","GOTS_Responsible",(IF($G950="No Attribute (Conventional)","GOTS_conventional",(IF($G950="Recycled Pre/Post-Consumer","GOTS_pre_post",(IF($G950="In-Conversion","GOTS_in_conversion",(IF($G950="Sustainably Sourced","Sustainably_sourced",""))))))))))),IF($G950="Organic","Organic",(IF($G950="Responsible","Responsible",(IF($G950="No Attribute (Conventional)","No_Attribute_Conventional",(IF($G950="Recycled Pre/Post-Consumer","Recycled_Pre_Post_Consumer",(IF($G950="In-Conversion","In_Conversion",(IF($G950="Recycled Pre-Consumer","Recycled_Pre_Consumer",(IF($G950="Recycled Post-Consumer","Recycled_Post_Consumer",(IF($G950="Sustainably Sourced","Sustainably_sourced","")))))))))))))))),"")</f>
        <v/>
      </c>
      <c r="AE950" s="13" t="e" cm="1">
        <f t="array" aca="1" ref="AE950" ca="1">IF(INDIRECT("$F"&amp;$S950)="","",IF(LEFT(INDIRECT("$F"&amp;$S950),3)="GRS","GRS_RCS_RM",IF((LEFT(INDIRECT("$F"&amp;$S950),3))="RCS","GRS_RCS_RM",IF(INDIRECT("$F"&amp;$S950)="OCS (No Label)","OCS_Conversion_RM",IF(LEFT(INDIRECT("$F"&amp;$S950),3)="OCS","OCS_RM",IF(RIGHT(INDIRECT("$F"&amp;$S950),10)="conversion","GOTS_RM_conversion",IF((LEFT(INDIRECT("$F"&amp;$S950),4))="GOTS","GOTS_RM","Responsible_RM")))))))</f>
        <v>#REF!</v>
      </c>
      <c r="AF950" s="13" t="str" cm="1">
        <f t="array" aca="1" ref="AF950" ca="1">IF($S950="","",INDIRECT("$Z"&amp;$S950))</f>
        <v/>
      </c>
      <c r="AG950" s="155"/>
      <c r="AH950" s="13" t="str" cm="1">
        <f t="array" aca="1" ref="AH950" ca="1">IFERROR(INDIRECT("$ag"&amp;S950),"")</f>
        <v/>
      </c>
      <c r="AI950" s="13" t="e" cm="1">
        <f t="array" aca="1" ref="AI950" ca="1">INDIRECT("O"&amp;S949)</f>
        <v>#REF!</v>
      </c>
      <c r="AJ950" s="13" t="str">
        <f>IF($I950="","",INDEX('Raw Material'!$A$1:$J$75,MATCH(I950,'Raw Material'!$A$1:$A$75,0),(MATCH(G950,'Raw Material'!$A$1:$J$1,0))))</f>
        <v/>
      </c>
      <c r="AK950" s="13" t="str">
        <f t="shared" si="415"/>
        <v>YANLIŞRM</v>
      </c>
      <c r="AL950" s="153" t="str">
        <f t="shared" si="416"/>
        <v/>
      </c>
    </row>
    <row r="951" spans="1:38" ht="16.5" customHeight="1">
      <c r="A951" s="162"/>
      <c r="B951" s="168"/>
      <c r="C951" s="169"/>
      <c r="D951" s="156"/>
      <c r="E951" s="156"/>
      <c r="F951" s="175"/>
      <c r="G951" s="181"/>
      <c r="H951" s="182"/>
      <c r="I951" s="182"/>
      <c r="J951" s="182"/>
      <c r="K951" s="32"/>
      <c r="L951" s="179"/>
      <c r="M951" s="179"/>
      <c r="N951" s="81"/>
      <c r="O951" s="185"/>
      <c r="P951" s="103"/>
      <c r="Q951" s="84" t="str">
        <f t="shared" si="417"/>
        <v/>
      </c>
      <c r="R951" s="159"/>
      <c r="S951" s="28" t="str" cm="1">
        <f t="array" aca="1" ref="S951" ca="1">IF(INDIRECT("A"&amp;114+$U951)&lt;&gt;"",114+$U951,"")</f>
        <v/>
      </c>
      <c r="T951" s="28" t="str">
        <f t="shared" ca="1" si="418"/>
        <v>$B</v>
      </c>
      <c r="U951" s="29">
        <f t="shared" si="395"/>
        <v>828</v>
      </c>
      <c r="V951" s="29">
        <v>69.7500000000054</v>
      </c>
      <c r="W951" s="29">
        <f t="shared" si="396"/>
        <v>69</v>
      </c>
      <c r="X951" s="41" t="str" cm="1">
        <f t="array" aca="1" ref="X951" ca="1">IFERROR(INDEX('PC&amp;PD'!$A$1:$AP$15,ROW('PC&amp;PD'!$A$15),MATCH(INDIRECT(T951),'PC&amp;PD'!$A$1:$AP$1,0)),"")</f>
        <v/>
      </c>
      <c r="Z951" s="155"/>
      <c r="AA951" s="13" t="str">
        <f t="shared" si="414"/>
        <v/>
      </c>
      <c r="AB951" s="155"/>
      <c r="AC951" s="13" t="str">
        <f t="shared" ca="1" si="419"/>
        <v>$AB</v>
      </c>
      <c r="AD951" s="13" t="str" cm="1">
        <f t="array" aca="1" ref="AD951" ca="1">IFERROR(IF((LEFT(INDIRECT("$F"&amp;$S951),4))="GOTS",IF($G951="Organic","GOTS_Organic_raw",(IF($G951="Responsible","GOTS_Responsible",(IF($G951="No Attribute (Conventional)","GOTS_conventional",(IF($G951="Recycled Pre/Post-Consumer","GOTS_pre_post",(IF($G951="In-Conversion","GOTS_in_conversion",(IF($G951="Sustainably Sourced","Sustainably_sourced",""))))))))))),IF($G951="Organic","Organic",(IF($G951="Responsible","Responsible",(IF($G951="No Attribute (Conventional)","No_Attribute_Conventional",(IF($G951="Recycled Pre/Post-Consumer","Recycled_Pre_Post_Consumer",(IF($G951="In-Conversion","In_Conversion",(IF($G951="Recycled Pre-Consumer","Recycled_Pre_Consumer",(IF($G951="Recycled Post-Consumer","Recycled_Post_Consumer",(IF($G951="Sustainably Sourced","Sustainably_sourced","")))))))))))))))),"")</f>
        <v/>
      </c>
      <c r="AE951" s="13" t="e" cm="1">
        <f t="array" aca="1" ref="AE951" ca="1">IF(INDIRECT("$F"&amp;$S951)="","",IF(LEFT(INDIRECT("$F"&amp;$S951),3)="GRS","GRS_RCS_RM",IF((LEFT(INDIRECT("$F"&amp;$S951),3))="RCS","GRS_RCS_RM",IF(INDIRECT("$F"&amp;$S951)="OCS (No Label)","OCS_Conversion_RM",IF(LEFT(INDIRECT("$F"&amp;$S951),3)="OCS","OCS_RM",IF(RIGHT(INDIRECT("$F"&amp;$S951),10)="conversion","GOTS_RM_conversion",IF((LEFT(INDIRECT("$F"&amp;$S951),4))="GOTS","GOTS_RM","Responsible_RM")))))))</f>
        <v>#REF!</v>
      </c>
      <c r="AF951" s="13" t="str" cm="1">
        <f t="array" aca="1" ref="AF951" ca="1">IF($S951="","",INDIRECT("$Z"&amp;$S951))</f>
        <v/>
      </c>
      <c r="AG951" s="155"/>
      <c r="AH951" s="13" t="str" cm="1">
        <f t="array" aca="1" ref="AH951" ca="1">IFERROR(INDIRECT("$ag"&amp;S951),"")</f>
        <v/>
      </c>
      <c r="AI951" s="13" t="e" cm="1">
        <f t="array" aca="1" ref="AI951" ca="1">INDIRECT("O"&amp;S950)</f>
        <v>#REF!</v>
      </c>
      <c r="AJ951" s="13" t="str">
        <f>IF($I951="","",INDEX('Raw Material'!$A$1:$J$75,MATCH(I951,'Raw Material'!$A$1:$A$75,0),(MATCH(G951,'Raw Material'!$A$1:$J$1,0))))</f>
        <v/>
      </c>
      <c r="AK951" s="13" t="str">
        <f t="shared" si="415"/>
        <v>YANLIŞRM</v>
      </c>
      <c r="AL951" s="153" t="str">
        <f t="shared" si="416"/>
        <v/>
      </c>
    </row>
    <row r="952" spans="1:38" ht="16.5" customHeight="1">
      <c r="A952" s="162"/>
      <c r="B952" s="168"/>
      <c r="C952" s="169"/>
      <c r="D952" s="156"/>
      <c r="E952" s="156"/>
      <c r="F952" s="175"/>
      <c r="G952" s="181"/>
      <c r="H952" s="182"/>
      <c r="I952" s="182"/>
      <c r="J952" s="182"/>
      <c r="K952" s="32"/>
      <c r="L952" s="179"/>
      <c r="M952" s="179"/>
      <c r="N952" s="81"/>
      <c r="O952" s="185"/>
      <c r="P952" s="103"/>
      <c r="Q952" s="84" t="str">
        <f t="shared" si="417"/>
        <v/>
      </c>
      <c r="R952" s="159"/>
      <c r="S952" s="28" t="str" cm="1">
        <f t="array" aca="1" ref="S952" ca="1">IF(INDIRECT("A"&amp;114+$U952)&lt;&gt;"",114+$U952,"")</f>
        <v/>
      </c>
      <c r="T952" s="28" t="str">
        <f t="shared" ca="1" si="418"/>
        <v>$B</v>
      </c>
      <c r="U952" s="29">
        <f t="shared" si="395"/>
        <v>828</v>
      </c>
      <c r="V952" s="29">
        <v>69.8333333333388</v>
      </c>
      <c r="W952" s="29">
        <f t="shared" si="396"/>
        <v>69</v>
      </c>
      <c r="X952" s="41" t="str" cm="1">
        <f t="array" aca="1" ref="X952" ca="1">IFERROR(INDEX('PC&amp;PD'!$A$1:$AP$15,ROW('PC&amp;PD'!$A$15),MATCH(INDIRECT(T952),'PC&amp;PD'!$A$1:$AP$1,0)),"")</f>
        <v/>
      </c>
      <c r="Z952" s="155"/>
      <c r="AA952" s="13" t="str">
        <f t="shared" si="414"/>
        <v/>
      </c>
      <c r="AB952" s="155"/>
      <c r="AC952" s="13" t="str">
        <f t="shared" ca="1" si="419"/>
        <v>$AB</v>
      </c>
      <c r="AD952" s="13" t="str" cm="1">
        <f t="array" aca="1" ref="AD952" ca="1">IFERROR(IF((LEFT(INDIRECT("$F"&amp;$S952),4))="GOTS",IF($G952="Organic","GOTS_Organic_raw",(IF($G952="Responsible","GOTS_Responsible",(IF($G952="No Attribute (Conventional)","GOTS_conventional",(IF($G952="Recycled Pre/Post-Consumer","GOTS_pre_post",(IF($G952="In-Conversion","GOTS_in_conversion",(IF($G952="Sustainably Sourced","Sustainably_sourced",""))))))))))),IF($G952="Organic","Organic",(IF($G952="Responsible","Responsible",(IF($G952="No Attribute (Conventional)","No_Attribute_Conventional",(IF($G952="Recycled Pre/Post-Consumer","Recycled_Pre_Post_Consumer",(IF($G952="In-Conversion","In_Conversion",(IF($G952="Recycled Pre-Consumer","Recycled_Pre_Consumer",(IF($G952="Recycled Post-Consumer","Recycled_Post_Consumer",(IF($G952="Sustainably Sourced","Sustainably_sourced","")))))))))))))))),"")</f>
        <v/>
      </c>
      <c r="AE952" s="13" t="e" cm="1">
        <f t="array" aca="1" ref="AE952" ca="1">IF(INDIRECT("$F"&amp;$S952)="","",IF(LEFT(INDIRECT("$F"&amp;$S952),3)="GRS","GRS_RCS_RM",IF((LEFT(INDIRECT("$F"&amp;$S952),3))="RCS","GRS_RCS_RM",IF(INDIRECT("$F"&amp;$S952)="OCS (No Label)","OCS_Conversion_RM",IF(LEFT(INDIRECT("$F"&amp;$S952),3)="OCS","OCS_RM",IF(RIGHT(INDIRECT("$F"&amp;$S952),10)="conversion","GOTS_RM_conversion",IF((LEFT(INDIRECT("$F"&amp;$S952),4))="GOTS","GOTS_RM","Responsible_RM")))))))</f>
        <v>#REF!</v>
      </c>
      <c r="AF952" s="13" t="str" cm="1">
        <f t="array" aca="1" ref="AF952" ca="1">IF($S952="","",INDIRECT("$Z"&amp;$S952))</f>
        <v/>
      </c>
      <c r="AG952" s="155"/>
      <c r="AH952" s="13" t="str" cm="1">
        <f t="array" aca="1" ref="AH952" ca="1">IFERROR(INDIRECT("$ag"&amp;S952),"")</f>
        <v/>
      </c>
      <c r="AI952" s="13" t="e" cm="1">
        <f t="array" aca="1" ref="AI952" ca="1">INDIRECT("O"&amp;S951)</f>
        <v>#REF!</v>
      </c>
      <c r="AJ952" s="13" t="str">
        <f>IF($I952="","",INDEX('Raw Material'!$A$1:$J$75,MATCH(I952,'Raw Material'!$A$1:$A$75,0),(MATCH(G952,'Raw Material'!$A$1:$J$1,0))))</f>
        <v/>
      </c>
      <c r="AK952" s="13" t="str">
        <f t="shared" si="415"/>
        <v>YANLIŞRM</v>
      </c>
      <c r="AL952" s="153" t="str">
        <f t="shared" si="416"/>
        <v/>
      </c>
    </row>
    <row r="953" spans="1:38" ht="16.5" customHeight="1" thickBot="1">
      <c r="A953" s="163"/>
      <c r="B953" s="170"/>
      <c r="C953" s="171"/>
      <c r="D953" s="156"/>
      <c r="E953" s="156"/>
      <c r="F953" s="176"/>
      <c r="G953" s="157"/>
      <c r="H953" s="158"/>
      <c r="I953" s="158"/>
      <c r="J953" s="158"/>
      <c r="K953" s="33"/>
      <c r="L953" s="180"/>
      <c r="M953" s="180"/>
      <c r="N953" s="82"/>
      <c r="O953" s="186"/>
      <c r="P953" s="103"/>
      <c r="Q953" s="84" t="str">
        <f t="shared" si="417"/>
        <v/>
      </c>
      <c r="R953" s="159"/>
      <c r="S953" s="28" t="str" cm="1">
        <f t="array" aca="1" ref="S953" ca="1">IF(INDIRECT("A"&amp;114+$U953)&lt;&gt;"",114+$U953,"")</f>
        <v/>
      </c>
      <c r="T953" s="28" t="str">
        <f t="shared" ca="1" si="418"/>
        <v>$B</v>
      </c>
      <c r="U953" s="29">
        <f t="shared" si="395"/>
        <v>828</v>
      </c>
      <c r="V953" s="29">
        <v>69.9166666666721</v>
      </c>
      <c r="W953" s="29">
        <f t="shared" si="396"/>
        <v>69</v>
      </c>
      <c r="X953" s="41" t="str" cm="1">
        <f t="array" aca="1" ref="X953" ca="1">IFERROR(INDEX('PC&amp;PD'!$A$1:$AP$15,ROW('PC&amp;PD'!$A$15),MATCH(INDIRECT(T953),'PC&amp;PD'!$A$1:$AP$1,0)),"")</f>
        <v/>
      </c>
      <c r="Z953" s="155"/>
      <c r="AA953" s="13" t="str">
        <f t="shared" si="414"/>
        <v/>
      </c>
      <c r="AB953" s="155"/>
      <c r="AC953" s="13" t="str">
        <f t="shared" ca="1" si="419"/>
        <v>$AB</v>
      </c>
      <c r="AD953" s="13" t="str" cm="1">
        <f t="array" aca="1" ref="AD953" ca="1">IFERROR(IF((LEFT(INDIRECT("$F"&amp;$S953),4))="GOTS",IF($G953="Organic","GOTS_Organic_raw",(IF($G953="Responsible","GOTS_Responsible",(IF($G953="No Attribute (Conventional)","GOTS_conventional",(IF($G953="Recycled Pre/Post-Consumer","GOTS_pre_post",(IF($G953="In-Conversion","GOTS_in_conversion",(IF($G953="Sustainably Sourced","Sustainably_sourced",""))))))))))),IF($G953="Organic","Organic",(IF($G953="Responsible","Responsible",(IF($G953="No Attribute (Conventional)","No_Attribute_Conventional",(IF($G953="Recycled Pre/Post-Consumer","Recycled_Pre_Post_Consumer",(IF($G953="In-Conversion","In_Conversion",(IF($G953="Recycled Pre-Consumer","Recycled_Pre_Consumer",(IF($G953="Recycled Post-Consumer","Recycled_Post_Consumer",(IF($G953="Sustainably Sourced","Sustainably_sourced","")))))))))))))))),"")</f>
        <v/>
      </c>
      <c r="AE953" s="13" t="e" cm="1">
        <f t="array" aca="1" ref="AE953" ca="1">IF(INDIRECT("$F"&amp;$S953)="","",IF(LEFT(INDIRECT("$F"&amp;$S953),3)="GRS","GRS_RCS_RM",IF((LEFT(INDIRECT("$F"&amp;$S953),3))="RCS","GRS_RCS_RM",IF(INDIRECT("$F"&amp;$S953)="OCS (No Label)","OCS_Conversion_RM",IF(LEFT(INDIRECT("$F"&amp;$S953),3)="OCS","OCS_RM",IF(RIGHT(INDIRECT("$F"&amp;$S953),10)="conversion","GOTS_RM_conversion",IF((LEFT(INDIRECT("$F"&amp;$S953),4))="GOTS","GOTS_RM","Responsible_RM")))))))</f>
        <v>#REF!</v>
      </c>
      <c r="AF953" s="13" t="str" cm="1">
        <f t="array" aca="1" ref="AF953" ca="1">IF($S953="","",INDIRECT("$Z"&amp;$S953))</f>
        <v/>
      </c>
      <c r="AG953" s="155"/>
      <c r="AH953" s="13" t="str" cm="1">
        <f t="array" aca="1" ref="AH953" ca="1">IFERROR(INDIRECT("$ag"&amp;S953),"")</f>
        <v/>
      </c>
      <c r="AI953" s="13" t="e" cm="1">
        <f t="array" aca="1" ref="AI953" ca="1">INDIRECT("O"&amp;S952)</f>
        <v>#REF!</v>
      </c>
      <c r="AJ953" s="13" t="str">
        <f>IF($I953="","",INDEX('Raw Material'!$A$1:$J$75,MATCH(I953,'Raw Material'!$A$1:$A$75,0),(MATCH(G953,'Raw Material'!$A$1:$J$1,0))))</f>
        <v/>
      </c>
      <c r="AK953" s="13" t="str">
        <f t="shared" si="415"/>
        <v>YANLIŞRM</v>
      </c>
      <c r="AL953" s="153" t="str">
        <f t="shared" si="416"/>
        <v/>
      </c>
    </row>
    <row r="954" spans="1:38" ht="16.5" customHeight="1">
      <c r="A954" s="160" t="str">
        <f>IF(B954="","",COUNTA($B$114:$B954))</f>
        <v/>
      </c>
      <c r="B954" s="164"/>
      <c r="C954" s="165"/>
      <c r="D954" s="183"/>
      <c r="E954" s="183"/>
      <c r="F954" s="172"/>
      <c r="G954" s="212"/>
      <c r="H954" s="206"/>
      <c r="I954" s="206"/>
      <c r="J954" s="206"/>
      <c r="K954" s="31"/>
      <c r="L954" s="177" t="str">
        <f t="shared" ref="L954" si="420">IF(R954="","",LEFT(R954,LEN(R954)-2))</f>
        <v/>
      </c>
      <c r="M954" s="177"/>
      <c r="N954" s="80"/>
      <c r="O954" s="184"/>
      <c r="P954" s="103"/>
      <c r="Q954" s="84" t="str">
        <f t="shared" si="417"/>
        <v/>
      </c>
      <c r="R954" s="159" t="str">
        <f t="shared" ref="R954" si="421">CONCATENATE($Q954,Q955,Q956,Q957,Q958,Q959,$Q960,$Q961,$Q962,$Q963,Q964,Q965)</f>
        <v/>
      </c>
      <c r="S954" s="28" t="str" cm="1">
        <f t="array" aca="1" ref="S954" ca="1">IF(INDIRECT("A"&amp;114+$U954)&lt;&gt;"",114+$U954,"")</f>
        <v/>
      </c>
      <c r="T954" s="28" t="str">
        <f t="shared" ca="1" si="418"/>
        <v>$B</v>
      </c>
      <c r="U954" s="29">
        <f t="shared" si="395"/>
        <v>840</v>
      </c>
      <c r="V954" s="29">
        <v>70.0000000000055</v>
      </c>
      <c r="W954" s="29">
        <f t="shared" si="396"/>
        <v>70</v>
      </c>
      <c r="X954" s="41" t="str" cm="1">
        <f t="array" aca="1" ref="X954" ca="1">IFERROR(INDEX('PC&amp;PD'!$A$1:$AP$15,ROW('PC&amp;PD'!$A$15),MATCH(INDIRECT(T954),'PC&amp;PD'!$A$1:$AP$1,0)),"")</f>
        <v/>
      </c>
      <c r="Z954" s="155" t="str">
        <f t="shared" ref="Z954" si="422">IFERROR(IF($F954="OCS 100","OCS (OCS 100)",IF($F954="OCS Blended","OCS (OCS Blended)",IF($F954="OCS (No Label)","OCS (No Label)",IF($F954="RCS 100","RCS (RCS 100)",IF($F954="RCS Blended","RCS (RCS Blended)",IF($F954="GRS","GRS (GRS)",IF($F954="GRS (No Label)", "GRS (No Label)",IF($F954="RDS","RDS (RDS)",IF($F954="RWS","RWS (RWS)",IF($F954="RAS","RAS (RAS)",IF($F954="RMS","RMS (RMS)",IF($F954="GOTS Organic","GOTS (Organic)",IF($F954="GOTS Made with organic","GOTS (Made with Organic)",IF($F954="GOTS Organic - in conversion","GOTS (Organic - In Conversion)",IF($F954="GOTS Made with organic - in conversion","GOTS (Made with Organic - In Conversion)",""))))))))))))))),"")</f>
        <v/>
      </c>
      <c r="AA954" s="13" t="str">
        <f t="shared" si="414"/>
        <v/>
      </c>
      <c r="AB954" s="155" t="str">
        <f t="shared" ref="AB954" si="423">IFERROR(IF($F954="OCS 100", "OCS_100",IF($F954="OCS Blended", "OCS_Blended",IF($F954="OCS (No Label)", "OCS_No_Label",IF($F954="RCS 100", "RCS_100",IF($F954="RCS Blended","RCS_Blended",IF($F954="GRS","GRS",IF($F954="GRS (No Label)", "GRS_No_Label",IF($F954="RDS","RDS",IF($F954="RWS","RWS",IF($F954="RMS","RMS",IF($F954="GOTS Organic","GOTS_Organic",IF($F954="GOTS Made with organic","GOTS_Made_with_organic",IF($F954="GOTS Organic - in conversion","GOTS_Organic_in_Conversion",IF($F954="GOTS Made with organic - in conversion","GOTS_Made_with_Organic_in_Conversion",IF($F954="RAS","RAS",""))))))))))))))),"")</f>
        <v/>
      </c>
      <c r="AC954" s="13" t="str">
        <f t="shared" ca="1" si="419"/>
        <v>$AB</v>
      </c>
      <c r="AD954" s="13" t="str" cm="1">
        <f t="array" aca="1" ref="AD954" ca="1">IFERROR(IF((LEFT(INDIRECT("$F"&amp;$S954),4))="GOTS",IF($G954="Organic","GOTS_Organic_raw",(IF($G954="Responsible","GOTS_Responsible",(IF($G954="No Attribute (Conventional)","GOTS_conventional",(IF($G954="Recycled Pre/Post-Consumer","GOTS_pre_post",(IF($G954="In-Conversion","GOTS_in_conversion",(IF($G954="Sustainably Sourced","Sustainably_sourced",""))))))))))),IF($G954="Organic","Organic",(IF($G954="Responsible","Responsible",(IF($G954="No Attribute (Conventional)","No_Attribute_Conventional",(IF($G954="Recycled Pre/Post-Consumer","Recycled_Pre_Post_Consumer",(IF($G954="In-Conversion","In_Conversion",(IF($G954="Recycled Pre-Consumer","Recycled_Pre_Consumer",(IF($G954="Recycled Post-Consumer","Recycled_Post_Consumer",(IF($G954="Sustainably Sourced","Sustainably_sourced","")))))))))))))))),"")</f>
        <v/>
      </c>
      <c r="AE954" s="13" t="e" cm="1">
        <f t="array" aca="1" ref="AE954" ca="1">IF(INDIRECT("$F"&amp;$S954)="","",IF(LEFT(INDIRECT("$F"&amp;$S954),3)="GRS","GRS_RCS_RM",IF((LEFT(INDIRECT("$F"&amp;$S954),3))="RCS","GRS_RCS_RM",IF(INDIRECT("$F"&amp;$S954)="OCS (No Label)","OCS_Conversion_RM",IF(LEFT(INDIRECT("$F"&amp;$S954),3)="OCS","OCS_RM",IF(RIGHT(INDIRECT("$F"&amp;$S954),10)="conversion","GOTS_RM_conversion",IF((LEFT(INDIRECT("$F"&amp;$S954),4))="GOTS","GOTS_RM","Responsible_RM")))))))</f>
        <v>#REF!</v>
      </c>
      <c r="AF954" s="13" t="str" cm="1">
        <f t="array" aca="1" ref="AF954" ca="1">IF($S954="","",INDIRECT("$Z"&amp;$S954))</f>
        <v/>
      </c>
      <c r="AG954" s="155" t="str">
        <f t="shared" si="413"/>
        <v/>
      </c>
      <c r="AH954" s="13" t="str" cm="1">
        <f t="array" aca="1" ref="AH954" ca="1">IFERROR(INDIRECT("$ag"&amp;S954),"")</f>
        <v/>
      </c>
      <c r="AI954" s="13" t="e" cm="1">
        <f t="array" aca="1" ref="AI954" ca="1">INDIRECT("O"&amp;S953)</f>
        <v>#REF!</v>
      </c>
      <c r="AJ954" s="13" t="str">
        <f>IF($I954="","",INDEX('Raw Material'!$A$1:$J$75,MATCH(I954,'Raw Material'!$A$1:$A$75,0),(MATCH(G954,'Raw Material'!$A$1:$J$1,0))))</f>
        <v/>
      </c>
      <c r="AK954" s="13" t="str">
        <f t="shared" si="415"/>
        <v>YANLIŞRM</v>
      </c>
      <c r="AL954" s="153" t="str">
        <f t="shared" si="416"/>
        <v/>
      </c>
    </row>
    <row r="955" spans="1:38" ht="16.5" customHeight="1">
      <c r="A955" s="161"/>
      <c r="B955" s="166"/>
      <c r="C955" s="167"/>
      <c r="D955" s="156"/>
      <c r="E955" s="156"/>
      <c r="F955" s="173"/>
      <c r="G955" s="181"/>
      <c r="H955" s="182"/>
      <c r="I955" s="182"/>
      <c r="J955" s="182"/>
      <c r="K955" s="32"/>
      <c r="L955" s="178"/>
      <c r="M955" s="178"/>
      <c r="N955" s="81"/>
      <c r="O955" s="185"/>
      <c r="P955" s="103"/>
      <c r="Q955" s="84" t="str">
        <f t="shared" si="417"/>
        <v/>
      </c>
      <c r="R955" s="159"/>
      <c r="S955" s="28" t="str" cm="1">
        <f t="array" aca="1" ref="S955" ca="1">IF(INDIRECT("A"&amp;114+$U955)&lt;&gt;"",114+$U955,"")</f>
        <v/>
      </c>
      <c r="T955" s="28" t="str">
        <f t="shared" ca="1" si="418"/>
        <v>$B</v>
      </c>
      <c r="U955" s="29">
        <f t="shared" si="395"/>
        <v>840</v>
      </c>
      <c r="V955" s="29">
        <v>70.0833333333388</v>
      </c>
      <c r="W955" s="29">
        <f t="shared" si="396"/>
        <v>70</v>
      </c>
      <c r="X955" s="41" t="str" cm="1">
        <f t="array" aca="1" ref="X955" ca="1">IFERROR(INDEX('PC&amp;PD'!$A$1:$AP$15,ROW('PC&amp;PD'!$A$15),MATCH(INDIRECT(T955),'PC&amp;PD'!$A$1:$AP$1,0)),"")</f>
        <v/>
      </c>
      <c r="Z955" s="155"/>
      <c r="AA955" s="13" t="str">
        <f t="shared" si="414"/>
        <v/>
      </c>
      <c r="AB955" s="155"/>
      <c r="AC955" s="13" t="str">
        <f t="shared" ca="1" si="419"/>
        <v>$AB</v>
      </c>
      <c r="AD955" s="13" t="str" cm="1">
        <f t="array" aca="1" ref="AD955" ca="1">IFERROR(IF((LEFT(INDIRECT("$F"&amp;$S955),4))="GOTS",IF($G955="Organic","GOTS_Organic_raw",(IF($G955="Responsible","GOTS_Responsible",(IF($G955="No Attribute (Conventional)","GOTS_conventional",(IF($G955="Recycled Pre/Post-Consumer","GOTS_pre_post",(IF($G955="In-Conversion","GOTS_in_conversion",(IF($G955="Sustainably Sourced","Sustainably_sourced",""))))))))))),IF($G955="Organic","Organic",(IF($G955="Responsible","Responsible",(IF($G955="No Attribute (Conventional)","No_Attribute_Conventional",(IF($G955="Recycled Pre/Post-Consumer","Recycled_Pre_Post_Consumer",(IF($G955="In-Conversion","In_Conversion",(IF($G955="Recycled Pre-Consumer","Recycled_Pre_Consumer",(IF($G955="Recycled Post-Consumer","Recycled_Post_Consumer",(IF($G955="Sustainably Sourced","Sustainably_sourced","")))))))))))))))),"")</f>
        <v/>
      </c>
      <c r="AE955" s="13" t="e" cm="1">
        <f t="array" aca="1" ref="AE955" ca="1">IF(INDIRECT("$F"&amp;$S955)="","",IF(LEFT(INDIRECT("$F"&amp;$S955),3)="GRS","GRS_RCS_RM",IF((LEFT(INDIRECT("$F"&amp;$S955),3))="RCS","GRS_RCS_RM",IF(INDIRECT("$F"&amp;$S955)="OCS (No Label)","OCS_Conversion_RM",IF(LEFT(INDIRECT("$F"&amp;$S955),3)="OCS","OCS_RM",IF(RIGHT(INDIRECT("$F"&amp;$S955),10)="conversion","GOTS_RM_conversion",IF((LEFT(INDIRECT("$F"&amp;$S955),4))="GOTS","GOTS_RM","Responsible_RM")))))))</f>
        <v>#REF!</v>
      </c>
      <c r="AF955" s="13" t="str" cm="1">
        <f t="array" aca="1" ref="AF955" ca="1">IF($S955="","",INDIRECT("$Z"&amp;$S955))</f>
        <v/>
      </c>
      <c r="AG955" s="155"/>
      <c r="AH955" s="13" t="str" cm="1">
        <f t="array" aca="1" ref="AH955" ca="1">IFERROR(INDIRECT("$ag"&amp;S955),"")</f>
        <v/>
      </c>
      <c r="AI955" s="13" t="e" cm="1">
        <f t="array" aca="1" ref="AI955" ca="1">INDIRECT("O"&amp;S954)</f>
        <v>#REF!</v>
      </c>
      <c r="AJ955" s="13" t="str">
        <f>IF($I955="","",INDEX('Raw Material'!$A$1:$J$75,MATCH(I955,'Raw Material'!$A$1:$A$75,0),(MATCH(G955,'Raw Material'!$A$1:$J$1,0))))</f>
        <v/>
      </c>
      <c r="AK955" s="13" t="str">
        <f t="shared" si="415"/>
        <v>YANLIŞRM</v>
      </c>
      <c r="AL955" s="153" t="str">
        <f t="shared" si="416"/>
        <v/>
      </c>
    </row>
    <row r="956" spans="1:38" ht="16.5" customHeight="1">
      <c r="A956" s="161"/>
      <c r="B956" s="166"/>
      <c r="C956" s="167"/>
      <c r="D956" s="156"/>
      <c r="E956" s="156"/>
      <c r="F956" s="173"/>
      <c r="G956" s="181"/>
      <c r="H956" s="182"/>
      <c r="I956" s="182"/>
      <c r="J956" s="182"/>
      <c r="K956" s="32"/>
      <c r="L956" s="178"/>
      <c r="M956" s="178"/>
      <c r="N956" s="81"/>
      <c r="O956" s="185"/>
      <c r="P956" s="103"/>
      <c r="Q956" s="84" t="str">
        <f t="shared" si="417"/>
        <v/>
      </c>
      <c r="R956" s="159"/>
      <c r="S956" s="28" t="str" cm="1">
        <f t="array" aca="1" ref="S956" ca="1">IF(INDIRECT("A"&amp;114+$U956)&lt;&gt;"",114+$U956,"")</f>
        <v/>
      </c>
      <c r="T956" s="28" t="str">
        <f t="shared" ca="1" si="418"/>
        <v>$B</v>
      </c>
      <c r="U956" s="29">
        <f t="shared" si="395"/>
        <v>840</v>
      </c>
      <c r="V956" s="29">
        <v>70.1666666666721</v>
      </c>
      <c r="W956" s="29">
        <f t="shared" si="396"/>
        <v>70</v>
      </c>
      <c r="X956" s="41" t="str" cm="1">
        <f t="array" aca="1" ref="X956" ca="1">IFERROR(INDEX('PC&amp;PD'!$A$1:$AP$15,ROW('PC&amp;PD'!$A$15),MATCH(INDIRECT(T956),'PC&amp;PD'!$A$1:$AP$1,0)),"")</f>
        <v/>
      </c>
      <c r="Z956" s="155"/>
      <c r="AA956" s="13" t="str">
        <f t="shared" si="414"/>
        <v/>
      </c>
      <c r="AB956" s="155"/>
      <c r="AC956" s="13" t="str">
        <f t="shared" ca="1" si="419"/>
        <v>$AB</v>
      </c>
      <c r="AD956" s="13" t="str" cm="1">
        <f t="array" aca="1" ref="AD956" ca="1">IFERROR(IF((LEFT(INDIRECT("$F"&amp;$S956),4))="GOTS",IF($G956="Organic","GOTS_Organic_raw",(IF($G956="Responsible","GOTS_Responsible",(IF($G956="No Attribute (Conventional)","GOTS_conventional",(IF($G956="Recycled Pre/Post-Consumer","GOTS_pre_post",(IF($G956="In-Conversion","GOTS_in_conversion",(IF($G956="Sustainably Sourced","Sustainably_sourced",""))))))))))),IF($G956="Organic","Organic",(IF($G956="Responsible","Responsible",(IF($G956="No Attribute (Conventional)","No_Attribute_Conventional",(IF($G956="Recycled Pre/Post-Consumer","Recycled_Pre_Post_Consumer",(IF($G956="In-Conversion","In_Conversion",(IF($G956="Recycled Pre-Consumer","Recycled_Pre_Consumer",(IF($G956="Recycled Post-Consumer","Recycled_Post_Consumer",(IF($G956="Sustainably Sourced","Sustainably_sourced","")))))))))))))))),"")</f>
        <v/>
      </c>
      <c r="AE956" s="13" t="e" cm="1">
        <f t="array" aca="1" ref="AE956" ca="1">IF(INDIRECT("$F"&amp;$S956)="","",IF(LEFT(INDIRECT("$F"&amp;$S956),3)="GRS","GRS_RCS_RM",IF((LEFT(INDIRECT("$F"&amp;$S956),3))="RCS","GRS_RCS_RM",IF(INDIRECT("$F"&amp;$S956)="OCS (No Label)","OCS_Conversion_RM",IF(LEFT(INDIRECT("$F"&amp;$S956),3)="OCS","OCS_RM",IF(RIGHT(INDIRECT("$F"&amp;$S956),10)="conversion","GOTS_RM_conversion",IF((LEFT(INDIRECT("$F"&amp;$S956),4))="GOTS","GOTS_RM","Responsible_RM")))))))</f>
        <v>#REF!</v>
      </c>
      <c r="AF956" s="13" t="str" cm="1">
        <f t="array" aca="1" ref="AF956" ca="1">IF($S956="","",INDIRECT("$Z"&amp;$S956))</f>
        <v/>
      </c>
      <c r="AG956" s="155"/>
      <c r="AH956" s="13" t="str" cm="1">
        <f t="array" aca="1" ref="AH956" ca="1">IFERROR(INDIRECT("$ag"&amp;S956),"")</f>
        <v/>
      </c>
      <c r="AI956" s="13" t="e" cm="1">
        <f t="array" aca="1" ref="AI956" ca="1">INDIRECT("O"&amp;S955)</f>
        <v>#REF!</v>
      </c>
      <c r="AJ956" s="13" t="str">
        <f>IF($I956="","",INDEX('Raw Material'!$A$1:$J$75,MATCH(I956,'Raw Material'!$A$1:$A$75,0),(MATCH(G956,'Raw Material'!$A$1:$J$1,0))))</f>
        <v/>
      </c>
      <c r="AK956" s="13" t="str">
        <f t="shared" si="415"/>
        <v>YANLIŞRM</v>
      </c>
      <c r="AL956" s="153" t="str">
        <f t="shared" si="416"/>
        <v/>
      </c>
    </row>
    <row r="957" spans="1:38" ht="16.5" customHeight="1">
      <c r="A957" s="161"/>
      <c r="B957" s="166"/>
      <c r="C957" s="167"/>
      <c r="D957" s="156"/>
      <c r="E957" s="156"/>
      <c r="F957" s="174"/>
      <c r="G957" s="181"/>
      <c r="H957" s="182"/>
      <c r="I957" s="182"/>
      <c r="J957" s="182"/>
      <c r="K957" s="32"/>
      <c r="L957" s="178"/>
      <c r="M957" s="178"/>
      <c r="N957" s="81"/>
      <c r="O957" s="185"/>
      <c r="P957" s="103"/>
      <c r="Q957" s="84" t="str">
        <f t="shared" si="417"/>
        <v/>
      </c>
      <c r="R957" s="159"/>
      <c r="S957" s="28" t="str" cm="1">
        <f t="array" aca="1" ref="S957" ca="1">IF(INDIRECT("A"&amp;114+$U957)&lt;&gt;"",114+$U957,"")</f>
        <v/>
      </c>
      <c r="T957" s="28" t="str">
        <f t="shared" ca="1" si="418"/>
        <v>$B</v>
      </c>
      <c r="U957" s="29">
        <f t="shared" si="395"/>
        <v>840</v>
      </c>
      <c r="V957" s="29">
        <v>70.2500000000055</v>
      </c>
      <c r="W957" s="29">
        <f t="shared" si="396"/>
        <v>70</v>
      </c>
      <c r="X957" s="41" t="str" cm="1">
        <f t="array" aca="1" ref="X957" ca="1">IFERROR(INDEX('PC&amp;PD'!$A$1:$AP$15,ROW('PC&amp;PD'!$A$15),MATCH(INDIRECT(T957),'PC&amp;PD'!$A$1:$AP$1,0)),"")</f>
        <v/>
      </c>
      <c r="Z957" s="155"/>
      <c r="AA957" s="13" t="str">
        <f t="shared" si="414"/>
        <v/>
      </c>
      <c r="AB957" s="155"/>
      <c r="AC957" s="13" t="str">
        <f t="shared" ca="1" si="419"/>
        <v>$AB</v>
      </c>
      <c r="AD957" s="13" t="str" cm="1">
        <f t="array" aca="1" ref="AD957" ca="1">IFERROR(IF((LEFT(INDIRECT("$F"&amp;$S957),4))="GOTS",IF($G957="Organic","GOTS_Organic_raw",(IF($G957="Responsible","GOTS_Responsible",(IF($G957="No Attribute (Conventional)","GOTS_conventional",(IF($G957="Recycled Pre/Post-Consumer","GOTS_pre_post",(IF($G957="In-Conversion","GOTS_in_conversion",(IF($G957="Sustainably Sourced","Sustainably_sourced",""))))))))))),IF($G957="Organic","Organic",(IF($G957="Responsible","Responsible",(IF($G957="No Attribute (Conventional)","No_Attribute_Conventional",(IF($G957="Recycled Pre/Post-Consumer","Recycled_Pre_Post_Consumer",(IF($G957="In-Conversion","In_Conversion",(IF($G957="Recycled Pre-Consumer","Recycled_Pre_Consumer",(IF($G957="Recycled Post-Consumer","Recycled_Post_Consumer",(IF($G957="Sustainably Sourced","Sustainably_sourced","")))))))))))))))),"")</f>
        <v/>
      </c>
      <c r="AE957" s="13" t="e" cm="1">
        <f t="array" aca="1" ref="AE957" ca="1">IF(INDIRECT("$F"&amp;$S957)="","",IF(LEFT(INDIRECT("$F"&amp;$S957),3)="GRS","GRS_RCS_RM",IF((LEFT(INDIRECT("$F"&amp;$S957),3))="RCS","GRS_RCS_RM",IF(INDIRECT("$F"&amp;$S957)="OCS (No Label)","OCS_Conversion_RM",IF(LEFT(INDIRECT("$F"&amp;$S957),3)="OCS","OCS_RM",IF(RIGHT(INDIRECT("$F"&amp;$S957),10)="conversion","GOTS_RM_conversion",IF((LEFT(INDIRECT("$F"&amp;$S957),4))="GOTS","GOTS_RM","Responsible_RM")))))))</f>
        <v>#REF!</v>
      </c>
      <c r="AF957" s="13" t="str" cm="1">
        <f t="array" aca="1" ref="AF957" ca="1">IF($S957="","",INDIRECT("$Z"&amp;$S957))</f>
        <v/>
      </c>
      <c r="AG957" s="155"/>
      <c r="AH957" s="13" t="str" cm="1">
        <f t="array" aca="1" ref="AH957" ca="1">IFERROR(INDIRECT("$ag"&amp;S957),"")</f>
        <v/>
      </c>
      <c r="AI957" s="13" t="e" cm="1">
        <f t="array" aca="1" ref="AI957" ca="1">INDIRECT("O"&amp;S956)</f>
        <v>#REF!</v>
      </c>
      <c r="AJ957" s="13" t="str">
        <f>IF($I957="","",INDEX('Raw Material'!$A$1:$J$75,MATCH(I957,'Raw Material'!$A$1:$A$75,0),(MATCH(G957,'Raw Material'!$A$1:$J$1,0))))</f>
        <v/>
      </c>
      <c r="AK957" s="13" t="str">
        <f t="shared" si="415"/>
        <v>YANLIŞRM</v>
      </c>
      <c r="AL957" s="153" t="str">
        <f t="shared" si="416"/>
        <v/>
      </c>
    </row>
    <row r="958" spans="1:38" ht="16.5" customHeight="1">
      <c r="A958" s="161"/>
      <c r="B958" s="166"/>
      <c r="C958" s="167"/>
      <c r="D958" s="156"/>
      <c r="E958" s="156"/>
      <c r="F958" s="174"/>
      <c r="G958" s="181"/>
      <c r="H958" s="182"/>
      <c r="I958" s="182"/>
      <c r="J958" s="182"/>
      <c r="K958" s="32"/>
      <c r="L958" s="178"/>
      <c r="M958" s="178"/>
      <c r="N958" s="81"/>
      <c r="O958" s="185"/>
      <c r="P958" s="103"/>
      <c r="Q958" s="84" t="str">
        <f t="shared" si="417"/>
        <v/>
      </c>
      <c r="R958" s="159"/>
      <c r="S958" s="28" t="str" cm="1">
        <f t="array" aca="1" ref="S958" ca="1">IF(INDIRECT("A"&amp;114+$U958)&lt;&gt;"",114+$U958,"")</f>
        <v/>
      </c>
      <c r="T958" s="28" t="str">
        <f t="shared" ca="1" si="418"/>
        <v>$B</v>
      </c>
      <c r="U958" s="29">
        <f t="shared" si="395"/>
        <v>840</v>
      </c>
      <c r="V958" s="29">
        <v>70.3333333333388</v>
      </c>
      <c r="W958" s="29">
        <f t="shared" si="396"/>
        <v>70</v>
      </c>
      <c r="X958" s="41" t="str" cm="1">
        <f t="array" aca="1" ref="X958" ca="1">IFERROR(INDEX('PC&amp;PD'!$A$1:$AP$15,ROW('PC&amp;PD'!$A$15),MATCH(INDIRECT(T958),'PC&amp;PD'!$A$1:$AP$1,0)),"")</f>
        <v/>
      </c>
      <c r="Z958" s="155"/>
      <c r="AA958" s="13" t="str">
        <f t="shared" si="414"/>
        <v/>
      </c>
      <c r="AB958" s="155"/>
      <c r="AC958" s="13" t="str">
        <f t="shared" ca="1" si="419"/>
        <v>$AB</v>
      </c>
      <c r="AD958" s="13" t="str" cm="1">
        <f t="array" aca="1" ref="AD958" ca="1">IFERROR(IF((LEFT(INDIRECT("$F"&amp;$S958),4))="GOTS",IF($G958="Organic","GOTS_Organic_raw",(IF($G958="Responsible","GOTS_Responsible",(IF($G958="No Attribute (Conventional)","GOTS_conventional",(IF($G958="Recycled Pre/Post-Consumer","GOTS_pre_post",(IF($G958="In-Conversion","GOTS_in_conversion",(IF($G958="Sustainably Sourced","Sustainably_sourced",""))))))))))),IF($G958="Organic","Organic",(IF($G958="Responsible","Responsible",(IF($G958="No Attribute (Conventional)","No_Attribute_Conventional",(IF($G958="Recycled Pre/Post-Consumer","Recycled_Pre_Post_Consumer",(IF($G958="In-Conversion","In_Conversion",(IF($G958="Recycled Pre-Consumer","Recycled_Pre_Consumer",(IF($G958="Recycled Post-Consumer","Recycled_Post_Consumer",(IF($G958="Sustainably Sourced","Sustainably_sourced","")))))))))))))))),"")</f>
        <v/>
      </c>
      <c r="AE958" s="13" t="e" cm="1">
        <f t="array" aca="1" ref="AE958" ca="1">IF(INDIRECT("$F"&amp;$S958)="","",IF(LEFT(INDIRECT("$F"&amp;$S958),3)="GRS","GRS_RCS_RM",IF((LEFT(INDIRECT("$F"&amp;$S958),3))="RCS","GRS_RCS_RM",IF(INDIRECT("$F"&amp;$S958)="OCS (No Label)","OCS_Conversion_RM",IF(LEFT(INDIRECT("$F"&amp;$S958),3)="OCS","OCS_RM",IF(RIGHT(INDIRECT("$F"&amp;$S958),10)="conversion","GOTS_RM_conversion",IF((LEFT(INDIRECT("$F"&amp;$S958),4))="GOTS","GOTS_RM","Responsible_RM")))))))</f>
        <v>#REF!</v>
      </c>
      <c r="AF958" s="13" t="str" cm="1">
        <f t="array" aca="1" ref="AF958" ca="1">IF($S958="","",INDIRECT("$Z"&amp;$S958))</f>
        <v/>
      </c>
      <c r="AG958" s="155"/>
      <c r="AH958" s="13" t="str" cm="1">
        <f t="array" aca="1" ref="AH958" ca="1">IFERROR(INDIRECT("$ag"&amp;S958),"")</f>
        <v/>
      </c>
      <c r="AI958" s="13" t="e" cm="1">
        <f t="array" aca="1" ref="AI958" ca="1">INDIRECT("O"&amp;S957)</f>
        <v>#REF!</v>
      </c>
      <c r="AJ958" s="13" t="str">
        <f>IF($I958="","",INDEX('Raw Material'!$A$1:$J$75,MATCH(I958,'Raw Material'!$A$1:$A$75,0),(MATCH(G958,'Raw Material'!$A$1:$J$1,0))))</f>
        <v/>
      </c>
      <c r="AK958" s="13" t="str">
        <f t="shared" si="415"/>
        <v>YANLIŞRM</v>
      </c>
      <c r="AL958" s="153" t="str">
        <f t="shared" si="416"/>
        <v/>
      </c>
    </row>
    <row r="959" spans="1:38" ht="16.5" customHeight="1">
      <c r="A959" s="161"/>
      <c r="B959" s="166"/>
      <c r="C959" s="167"/>
      <c r="D959" s="156"/>
      <c r="E959" s="156"/>
      <c r="F959" s="174"/>
      <c r="G959" s="181"/>
      <c r="H959" s="182"/>
      <c r="I959" s="182"/>
      <c r="J959" s="182"/>
      <c r="K959" s="32"/>
      <c r="L959" s="178"/>
      <c r="M959" s="178"/>
      <c r="N959" s="81"/>
      <c r="O959" s="185"/>
      <c r="P959" s="103"/>
      <c r="Q959" s="84" t="str">
        <f t="shared" si="417"/>
        <v/>
      </c>
      <c r="R959" s="159"/>
      <c r="S959" s="28" t="str" cm="1">
        <f t="array" aca="1" ref="S959" ca="1">IF(INDIRECT("A"&amp;114+$U959)&lt;&gt;"",114+$U959,"")</f>
        <v/>
      </c>
      <c r="T959" s="28" t="str">
        <f t="shared" ca="1" si="418"/>
        <v>$B</v>
      </c>
      <c r="U959" s="29">
        <f t="shared" ref="U959:U1022" si="424">(12*W959)</f>
        <v>840</v>
      </c>
      <c r="V959" s="29">
        <v>70.416666666672199</v>
      </c>
      <c r="W959" s="29">
        <f t="shared" si="396"/>
        <v>70</v>
      </c>
      <c r="X959" s="41" t="str" cm="1">
        <f t="array" aca="1" ref="X959" ca="1">IFERROR(INDEX('PC&amp;PD'!$A$1:$AP$15,ROW('PC&amp;PD'!$A$15),MATCH(INDIRECT(T959),'PC&amp;PD'!$A$1:$AP$1,0)),"")</f>
        <v/>
      </c>
      <c r="Z959" s="155"/>
      <c r="AA959" s="13" t="str">
        <f t="shared" si="414"/>
        <v/>
      </c>
      <c r="AB959" s="155"/>
      <c r="AC959" s="13" t="str">
        <f t="shared" ca="1" si="419"/>
        <v>$AB</v>
      </c>
      <c r="AD959" s="13" t="str" cm="1">
        <f t="array" aca="1" ref="AD959" ca="1">IFERROR(IF((LEFT(INDIRECT("$F"&amp;$S959),4))="GOTS",IF($G959="Organic","GOTS_Organic_raw",(IF($G959="Responsible","GOTS_Responsible",(IF($G959="No Attribute (Conventional)","GOTS_conventional",(IF($G959="Recycled Pre/Post-Consumer","GOTS_pre_post",(IF($G959="In-Conversion","GOTS_in_conversion",(IF($G959="Sustainably Sourced","Sustainably_sourced",""))))))))))),IF($G959="Organic","Organic",(IF($G959="Responsible","Responsible",(IF($G959="No Attribute (Conventional)","No_Attribute_Conventional",(IF($G959="Recycled Pre/Post-Consumer","Recycled_Pre_Post_Consumer",(IF($G959="In-Conversion","In_Conversion",(IF($G959="Recycled Pre-Consumer","Recycled_Pre_Consumer",(IF($G959="Recycled Post-Consumer","Recycled_Post_Consumer",(IF($G959="Sustainably Sourced","Sustainably_sourced","")))))))))))))))),"")</f>
        <v/>
      </c>
      <c r="AE959" s="13" t="e" cm="1">
        <f t="array" aca="1" ref="AE959" ca="1">IF(INDIRECT("$F"&amp;$S959)="","",IF(LEFT(INDIRECT("$F"&amp;$S959),3)="GRS","GRS_RCS_RM",IF((LEFT(INDIRECT("$F"&amp;$S959),3))="RCS","GRS_RCS_RM",IF(INDIRECT("$F"&amp;$S959)="OCS (No Label)","OCS_Conversion_RM",IF(LEFT(INDIRECT("$F"&amp;$S959),3)="OCS","OCS_RM",IF(RIGHT(INDIRECT("$F"&amp;$S959),10)="conversion","GOTS_RM_conversion",IF((LEFT(INDIRECT("$F"&amp;$S959),4))="GOTS","GOTS_RM","Responsible_RM")))))))</f>
        <v>#REF!</v>
      </c>
      <c r="AF959" s="13" t="str" cm="1">
        <f t="array" aca="1" ref="AF959" ca="1">IF($S959="","",INDIRECT("$Z"&amp;$S959))</f>
        <v/>
      </c>
      <c r="AG959" s="155"/>
      <c r="AH959" s="13" t="str" cm="1">
        <f t="array" aca="1" ref="AH959" ca="1">IFERROR(INDIRECT("$ag"&amp;S959),"")</f>
        <v/>
      </c>
      <c r="AI959" s="13" t="e" cm="1">
        <f t="array" aca="1" ref="AI959" ca="1">INDIRECT("O"&amp;S958)</f>
        <v>#REF!</v>
      </c>
      <c r="AJ959" s="13" t="str">
        <f>IF($I959="","",INDEX('Raw Material'!$A$1:$J$75,MATCH(I959,'Raw Material'!$A$1:$A$75,0),(MATCH(G959,'Raw Material'!$A$1:$J$1,0))))</f>
        <v/>
      </c>
      <c r="AK959" s="13" t="str">
        <f t="shared" si="415"/>
        <v>YANLIŞRM</v>
      </c>
      <c r="AL959" s="153" t="str">
        <f t="shared" si="416"/>
        <v/>
      </c>
    </row>
    <row r="960" spans="1:38" ht="16.5" customHeight="1">
      <c r="A960" s="162"/>
      <c r="B960" s="168"/>
      <c r="C960" s="169"/>
      <c r="D960" s="156"/>
      <c r="E960" s="156"/>
      <c r="F960" s="175"/>
      <c r="G960" s="181"/>
      <c r="H960" s="182"/>
      <c r="I960" s="182"/>
      <c r="J960" s="182"/>
      <c r="K960" s="32"/>
      <c r="L960" s="179"/>
      <c r="M960" s="179"/>
      <c r="N960" s="81"/>
      <c r="O960" s="185"/>
      <c r="P960" s="103"/>
      <c r="Q960" s="84" t="str">
        <f t="shared" si="417"/>
        <v/>
      </c>
      <c r="R960" s="159"/>
      <c r="S960" s="28" t="str" cm="1">
        <f t="array" aca="1" ref="S960" ca="1">IF(INDIRECT("A"&amp;114+$U960)&lt;&gt;"",114+$U960,"")</f>
        <v/>
      </c>
      <c r="T960" s="28" t="str">
        <f t="shared" ca="1" si="418"/>
        <v>$B</v>
      </c>
      <c r="U960" s="29">
        <f t="shared" si="424"/>
        <v>840</v>
      </c>
      <c r="V960" s="29">
        <v>70.5000000000055</v>
      </c>
      <c r="W960" s="29">
        <f t="shared" si="396"/>
        <v>70</v>
      </c>
      <c r="X960" s="41" t="str" cm="1">
        <f t="array" aca="1" ref="X960" ca="1">IFERROR(INDEX('PC&amp;PD'!$A$1:$AP$15,ROW('PC&amp;PD'!$A$15),MATCH(INDIRECT(T960),'PC&amp;PD'!$A$1:$AP$1,0)),"")</f>
        <v/>
      </c>
      <c r="Z960" s="155"/>
      <c r="AA960" s="13" t="str">
        <f t="shared" si="414"/>
        <v/>
      </c>
      <c r="AB960" s="155"/>
      <c r="AC960" s="13" t="str">
        <f t="shared" ca="1" si="419"/>
        <v>$AB</v>
      </c>
      <c r="AD960" s="13" t="str" cm="1">
        <f t="array" aca="1" ref="AD960" ca="1">IFERROR(IF((LEFT(INDIRECT("$F"&amp;$S960),4))="GOTS",IF($G960="Organic","GOTS_Organic_raw",(IF($G960="Responsible","GOTS_Responsible",(IF($G960="No Attribute (Conventional)","GOTS_conventional",(IF($G960="Recycled Pre/Post-Consumer","GOTS_pre_post",(IF($G960="In-Conversion","GOTS_in_conversion",(IF($G960="Sustainably Sourced","Sustainably_sourced",""))))))))))),IF($G960="Organic","Organic",(IF($G960="Responsible","Responsible",(IF($G960="No Attribute (Conventional)","No_Attribute_Conventional",(IF($G960="Recycled Pre/Post-Consumer","Recycled_Pre_Post_Consumer",(IF($G960="In-Conversion","In_Conversion",(IF($G960="Recycled Pre-Consumer","Recycled_Pre_Consumer",(IF($G960="Recycled Post-Consumer","Recycled_Post_Consumer",(IF($G960="Sustainably Sourced","Sustainably_sourced","")))))))))))))))),"")</f>
        <v/>
      </c>
      <c r="AE960" s="13" t="e" cm="1">
        <f t="array" aca="1" ref="AE960" ca="1">IF(INDIRECT("$F"&amp;$S960)="","",IF(LEFT(INDIRECT("$F"&amp;$S960),3)="GRS","GRS_RCS_RM",IF((LEFT(INDIRECT("$F"&amp;$S960),3))="RCS","GRS_RCS_RM",IF(INDIRECT("$F"&amp;$S960)="OCS (No Label)","OCS_Conversion_RM",IF(LEFT(INDIRECT("$F"&amp;$S960),3)="OCS","OCS_RM",IF(RIGHT(INDIRECT("$F"&amp;$S960),10)="conversion","GOTS_RM_conversion",IF((LEFT(INDIRECT("$F"&amp;$S960),4))="GOTS","GOTS_RM","Responsible_RM")))))))</f>
        <v>#REF!</v>
      </c>
      <c r="AF960" s="13" t="str" cm="1">
        <f t="array" aca="1" ref="AF960" ca="1">IF($S960="","",INDIRECT("$Z"&amp;$S960))</f>
        <v/>
      </c>
      <c r="AG960" s="155"/>
      <c r="AH960" s="13" t="str" cm="1">
        <f t="array" aca="1" ref="AH960" ca="1">IFERROR(INDIRECT("$ag"&amp;S960),"")</f>
        <v/>
      </c>
      <c r="AI960" s="13" t="e" cm="1">
        <f t="array" aca="1" ref="AI960" ca="1">INDIRECT("O"&amp;S959)</f>
        <v>#REF!</v>
      </c>
      <c r="AJ960" s="13" t="str">
        <f>IF($I960="","",INDEX('Raw Material'!$A$1:$J$75,MATCH(I960,'Raw Material'!$A$1:$A$75,0),(MATCH(G960,'Raw Material'!$A$1:$J$1,0))))</f>
        <v/>
      </c>
      <c r="AK960" s="13" t="str">
        <f t="shared" si="415"/>
        <v>YANLIŞRM</v>
      </c>
      <c r="AL960" s="153" t="str">
        <f t="shared" si="416"/>
        <v/>
      </c>
    </row>
    <row r="961" spans="1:38" ht="16.5" customHeight="1">
      <c r="A961" s="162"/>
      <c r="B961" s="168"/>
      <c r="C961" s="169"/>
      <c r="D961" s="156"/>
      <c r="E961" s="156"/>
      <c r="F961" s="175"/>
      <c r="G961" s="181"/>
      <c r="H961" s="182"/>
      <c r="I961" s="182"/>
      <c r="J961" s="182"/>
      <c r="K961" s="32"/>
      <c r="L961" s="179"/>
      <c r="M961" s="179"/>
      <c r="N961" s="81"/>
      <c r="O961" s="185"/>
      <c r="P961" s="103"/>
      <c r="Q961" s="84" t="str">
        <f t="shared" si="417"/>
        <v/>
      </c>
      <c r="R961" s="159"/>
      <c r="S961" s="28" t="str" cm="1">
        <f t="array" aca="1" ref="S961" ca="1">IF(INDIRECT("A"&amp;114+$U961)&lt;&gt;"",114+$U961,"")</f>
        <v/>
      </c>
      <c r="T961" s="28" t="str">
        <f t="shared" ca="1" si="418"/>
        <v>$B</v>
      </c>
      <c r="U961" s="29">
        <f t="shared" si="424"/>
        <v>840</v>
      </c>
      <c r="V961" s="29">
        <v>70.5833333333388</v>
      </c>
      <c r="W961" s="29">
        <f t="shared" si="396"/>
        <v>70</v>
      </c>
      <c r="X961" s="41" t="str" cm="1">
        <f t="array" aca="1" ref="X961" ca="1">IFERROR(INDEX('PC&amp;PD'!$A$1:$AP$15,ROW('PC&amp;PD'!$A$15),MATCH(INDIRECT(T961),'PC&amp;PD'!$A$1:$AP$1,0)),"")</f>
        <v/>
      </c>
      <c r="Z961" s="155"/>
      <c r="AA961" s="13" t="str">
        <f t="shared" si="414"/>
        <v/>
      </c>
      <c r="AB961" s="155"/>
      <c r="AC961" s="13" t="str">
        <f t="shared" ca="1" si="419"/>
        <v>$AB</v>
      </c>
      <c r="AD961" s="13" t="str" cm="1">
        <f t="array" aca="1" ref="AD961" ca="1">IFERROR(IF((LEFT(INDIRECT("$F"&amp;$S961),4))="GOTS",IF($G961="Organic","GOTS_Organic_raw",(IF($G961="Responsible","GOTS_Responsible",(IF($G961="No Attribute (Conventional)","GOTS_conventional",(IF($G961="Recycled Pre/Post-Consumer","GOTS_pre_post",(IF($G961="In-Conversion","GOTS_in_conversion",(IF($G961="Sustainably Sourced","Sustainably_sourced",""))))))))))),IF($G961="Organic","Organic",(IF($G961="Responsible","Responsible",(IF($G961="No Attribute (Conventional)","No_Attribute_Conventional",(IF($G961="Recycled Pre/Post-Consumer","Recycled_Pre_Post_Consumer",(IF($G961="In-Conversion","In_Conversion",(IF($G961="Recycled Pre-Consumer","Recycled_Pre_Consumer",(IF($G961="Recycled Post-Consumer","Recycled_Post_Consumer",(IF($G961="Sustainably Sourced","Sustainably_sourced","")))))))))))))))),"")</f>
        <v/>
      </c>
      <c r="AE961" s="13" t="e" cm="1">
        <f t="array" aca="1" ref="AE961" ca="1">IF(INDIRECT("$F"&amp;$S961)="","",IF(LEFT(INDIRECT("$F"&amp;$S961),3)="GRS","GRS_RCS_RM",IF((LEFT(INDIRECT("$F"&amp;$S961),3))="RCS","GRS_RCS_RM",IF(INDIRECT("$F"&amp;$S961)="OCS (No Label)","OCS_Conversion_RM",IF(LEFT(INDIRECT("$F"&amp;$S961),3)="OCS","OCS_RM",IF(RIGHT(INDIRECT("$F"&amp;$S961),10)="conversion","GOTS_RM_conversion",IF((LEFT(INDIRECT("$F"&amp;$S961),4))="GOTS","GOTS_RM","Responsible_RM")))))))</f>
        <v>#REF!</v>
      </c>
      <c r="AF961" s="13" t="str" cm="1">
        <f t="array" aca="1" ref="AF961" ca="1">IF($S961="","",INDIRECT("$Z"&amp;$S961))</f>
        <v/>
      </c>
      <c r="AG961" s="155"/>
      <c r="AH961" s="13" t="str" cm="1">
        <f t="array" aca="1" ref="AH961" ca="1">IFERROR(INDIRECT("$ag"&amp;S961),"")</f>
        <v/>
      </c>
      <c r="AI961" s="13" t="e" cm="1">
        <f t="array" aca="1" ref="AI961" ca="1">INDIRECT("O"&amp;S960)</f>
        <v>#REF!</v>
      </c>
      <c r="AJ961" s="13" t="str">
        <f>IF($I961="","",INDEX('Raw Material'!$A$1:$J$75,MATCH(I961,'Raw Material'!$A$1:$A$75,0),(MATCH(G961,'Raw Material'!$A$1:$J$1,0))))</f>
        <v/>
      </c>
      <c r="AK961" s="13" t="str">
        <f t="shared" si="415"/>
        <v>YANLIŞRM</v>
      </c>
      <c r="AL961" s="153" t="str">
        <f t="shared" si="416"/>
        <v/>
      </c>
    </row>
    <row r="962" spans="1:38" ht="16.5" customHeight="1">
      <c r="A962" s="162"/>
      <c r="B962" s="168"/>
      <c r="C962" s="169"/>
      <c r="D962" s="156"/>
      <c r="E962" s="156"/>
      <c r="F962" s="175"/>
      <c r="G962" s="181"/>
      <c r="H962" s="182"/>
      <c r="I962" s="182"/>
      <c r="J962" s="182"/>
      <c r="K962" s="32"/>
      <c r="L962" s="179"/>
      <c r="M962" s="179"/>
      <c r="N962" s="81"/>
      <c r="O962" s="185"/>
      <c r="P962" s="103"/>
      <c r="Q962" s="84" t="str">
        <f t="shared" si="417"/>
        <v/>
      </c>
      <c r="R962" s="159"/>
      <c r="S962" s="28" t="str" cm="1">
        <f t="array" aca="1" ref="S962" ca="1">IF(INDIRECT("A"&amp;114+$U962)&lt;&gt;"",114+$U962,"")</f>
        <v/>
      </c>
      <c r="T962" s="28" t="str">
        <f t="shared" ca="1" si="418"/>
        <v>$B</v>
      </c>
      <c r="U962" s="29">
        <f t="shared" si="424"/>
        <v>840</v>
      </c>
      <c r="V962" s="29">
        <v>70.666666666672199</v>
      </c>
      <c r="W962" s="29">
        <f t="shared" si="396"/>
        <v>70</v>
      </c>
      <c r="X962" s="41" t="str" cm="1">
        <f t="array" aca="1" ref="X962" ca="1">IFERROR(INDEX('PC&amp;PD'!$A$1:$AP$15,ROW('PC&amp;PD'!$A$15),MATCH(INDIRECT(T962),'PC&amp;PD'!$A$1:$AP$1,0)),"")</f>
        <v/>
      </c>
      <c r="Z962" s="155"/>
      <c r="AA962" s="13" t="str">
        <f t="shared" si="414"/>
        <v/>
      </c>
      <c r="AB962" s="155"/>
      <c r="AC962" s="13" t="str">
        <f t="shared" ca="1" si="419"/>
        <v>$AB</v>
      </c>
      <c r="AD962" s="13" t="str" cm="1">
        <f t="array" aca="1" ref="AD962" ca="1">IFERROR(IF((LEFT(INDIRECT("$F"&amp;$S962),4))="GOTS",IF($G962="Organic","GOTS_Organic_raw",(IF($G962="Responsible","GOTS_Responsible",(IF($G962="No Attribute (Conventional)","GOTS_conventional",(IF($G962="Recycled Pre/Post-Consumer","GOTS_pre_post",(IF($G962="In-Conversion","GOTS_in_conversion",(IF($G962="Sustainably Sourced","Sustainably_sourced",""))))))))))),IF($G962="Organic","Organic",(IF($G962="Responsible","Responsible",(IF($G962="No Attribute (Conventional)","No_Attribute_Conventional",(IF($G962="Recycled Pre/Post-Consumer","Recycled_Pre_Post_Consumer",(IF($G962="In-Conversion","In_Conversion",(IF($G962="Recycled Pre-Consumer","Recycled_Pre_Consumer",(IF($G962="Recycled Post-Consumer","Recycled_Post_Consumer",(IF($G962="Sustainably Sourced","Sustainably_sourced","")))))))))))))))),"")</f>
        <v/>
      </c>
      <c r="AE962" s="13" t="e" cm="1">
        <f t="array" aca="1" ref="AE962" ca="1">IF(INDIRECT("$F"&amp;$S962)="","",IF(LEFT(INDIRECT("$F"&amp;$S962),3)="GRS","GRS_RCS_RM",IF((LEFT(INDIRECT("$F"&amp;$S962),3))="RCS","GRS_RCS_RM",IF(INDIRECT("$F"&amp;$S962)="OCS (No Label)","OCS_Conversion_RM",IF(LEFT(INDIRECT("$F"&amp;$S962),3)="OCS","OCS_RM",IF(RIGHT(INDIRECT("$F"&amp;$S962),10)="conversion","GOTS_RM_conversion",IF((LEFT(INDIRECT("$F"&amp;$S962),4))="GOTS","GOTS_RM","Responsible_RM")))))))</f>
        <v>#REF!</v>
      </c>
      <c r="AF962" s="13" t="str" cm="1">
        <f t="array" aca="1" ref="AF962" ca="1">IF($S962="","",INDIRECT("$Z"&amp;$S962))</f>
        <v/>
      </c>
      <c r="AG962" s="155"/>
      <c r="AH962" s="13" t="str" cm="1">
        <f t="array" aca="1" ref="AH962" ca="1">IFERROR(INDIRECT("$ag"&amp;S962),"")</f>
        <v/>
      </c>
      <c r="AI962" s="13" t="e" cm="1">
        <f t="array" aca="1" ref="AI962" ca="1">INDIRECT("O"&amp;S961)</f>
        <v>#REF!</v>
      </c>
      <c r="AJ962" s="13" t="str">
        <f>IF($I962="","",INDEX('Raw Material'!$A$1:$J$75,MATCH(I962,'Raw Material'!$A$1:$A$75,0),(MATCH(G962,'Raw Material'!$A$1:$J$1,0))))</f>
        <v/>
      </c>
      <c r="AK962" s="13" t="str">
        <f t="shared" si="415"/>
        <v>YANLIŞRM</v>
      </c>
      <c r="AL962" s="153" t="str">
        <f t="shared" si="416"/>
        <v/>
      </c>
    </row>
    <row r="963" spans="1:38" ht="16.5" customHeight="1">
      <c r="A963" s="162"/>
      <c r="B963" s="168"/>
      <c r="C963" s="169"/>
      <c r="D963" s="156"/>
      <c r="E963" s="156"/>
      <c r="F963" s="175"/>
      <c r="G963" s="181"/>
      <c r="H963" s="182"/>
      <c r="I963" s="182"/>
      <c r="J963" s="182"/>
      <c r="K963" s="32"/>
      <c r="L963" s="179"/>
      <c r="M963" s="179"/>
      <c r="N963" s="81"/>
      <c r="O963" s="185"/>
      <c r="P963" s="103"/>
      <c r="Q963" s="84" t="str">
        <f t="shared" si="417"/>
        <v/>
      </c>
      <c r="R963" s="159"/>
      <c r="S963" s="28" t="str" cm="1">
        <f t="array" aca="1" ref="S963" ca="1">IF(INDIRECT("A"&amp;114+$U963)&lt;&gt;"",114+$U963,"")</f>
        <v/>
      </c>
      <c r="T963" s="28" t="str">
        <f t="shared" ca="1" si="418"/>
        <v>$B</v>
      </c>
      <c r="U963" s="29">
        <f t="shared" si="424"/>
        <v>840</v>
      </c>
      <c r="V963" s="29">
        <v>70.7500000000055</v>
      </c>
      <c r="W963" s="29">
        <f t="shared" si="396"/>
        <v>70</v>
      </c>
      <c r="X963" s="41" t="str" cm="1">
        <f t="array" aca="1" ref="X963" ca="1">IFERROR(INDEX('PC&amp;PD'!$A$1:$AP$15,ROW('PC&amp;PD'!$A$15),MATCH(INDIRECT(T963),'PC&amp;PD'!$A$1:$AP$1,0)),"")</f>
        <v/>
      </c>
      <c r="Z963" s="155"/>
      <c r="AA963" s="13" t="str">
        <f t="shared" si="414"/>
        <v/>
      </c>
      <c r="AB963" s="155"/>
      <c r="AC963" s="13" t="str">
        <f t="shared" ca="1" si="419"/>
        <v>$AB</v>
      </c>
      <c r="AD963" s="13" t="str" cm="1">
        <f t="array" aca="1" ref="AD963" ca="1">IFERROR(IF((LEFT(INDIRECT("$F"&amp;$S963),4))="GOTS",IF($G963="Organic","GOTS_Organic_raw",(IF($G963="Responsible","GOTS_Responsible",(IF($G963="No Attribute (Conventional)","GOTS_conventional",(IF($G963="Recycled Pre/Post-Consumer","GOTS_pre_post",(IF($G963="In-Conversion","GOTS_in_conversion",(IF($G963="Sustainably Sourced","Sustainably_sourced",""))))))))))),IF($G963="Organic","Organic",(IF($G963="Responsible","Responsible",(IF($G963="No Attribute (Conventional)","No_Attribute_Conventional",(IF($G963="Recycled Pre/Post-Consumer","Recycled_Pre_Post_Consumer",(IF($G963="In-Conversion","In_Conversion",(IF($G963="Recycled Pre-Consumer","Recycled_Pre_Consumer",(IF($G963="Recycled Post-Consumer","Recycled_Post_Consumer",(IF($G963="Sustainably Sourced","Sustainably_sourced","")))))))))))))))),"")</f>
        <v/>
      </c>
      <c r="AE963" s="13" t="e" cm="1">
        <f t="array" aca="1" ref="AE963" ca="1">IF(INDIRECT("$F"&amp;$S963)="","",IF(LEFT(INDIRECT("$F"&amp;$S963),3)="GRS","GRS_RCS_RM",IF((LEFT(INDIRECT("$F"&amp;$S963),3))="RCS","GRS_RCS_RM",IF(INDIRECT("$F"&amp;$S963)="OCS (No Label)","OCS_Conversion_RM",IF(LEFT(INDIRECT("$F"&amp;$S963),3)="OCS","OCS_RM",IF(RIGHT(INDIRECT("$F"&amp;$S963),10)="conversion","GOTS_RM_conversion",IF((LEFT(INDIRECT("$F"&amp;$S963),4))="GOTS","GOTS_RM","Responsible_RM")))))))</f>
        <v>#REF!</v>
      </c>
      <c r="AF963" s="13" t="str" cm="1">
        <f t="array" aca="1" ref="AF963" ca="1">IF($S963="","",INDIRECT("$Z"&amp;$S963))</f>
        <v/>
      </c>
      <c r="AG963" s="155"/>
      <c r="AH963" s="13" t="str" cm="1">
        <f t="array" aca="1" ref="AH963" ca="1">IFERROR(INDIRECT("$ag"&amp;S963),"")</f>
        <v/>
      </c>
      <c r="AI963" s="13" t="e" cm="1">
        <f t="array" aca="1" ref="AI963" ca="1">INDIRECT("O"&amp;S962)</f>
        <v>#REF!</v>
      </c>
      <c r="AJ963" s="13" t="str">
        <f>IF($I963="","",INDEX('Raw Material'!$A$1:$J$75,MATCH(I963,'Raw Material'!$A$1:$A$75,0),(MATCH(G963,'Raw Material'!$A$1:$J$1,0))))</f>
        <v/>
      </c>
      <c r="AK963" s="13" t="str">
        <f t="shared" si="415"/>
        <v>YANLIŞRM</v>
      </c>
      <c r="AL963" s="153" t="str">
        <f t="shared" si="416"/>
        <v/>
      </c>
    </row>
    <row r="964" spans="1:38" ht="16.5" customHeight="1">
      <c r="A964" s="162"/>
      <c r="B964" s="168"/>
      <c r="C964" s="169"/>
      <c r="D964" s="156"/>
      <c r="E964" s="156"/>
      <c r="F964" s="175"/>
      <c r="G964" s="181"/>
      <c r="H964" s="182"/>
      <c r="I964" s="182"/>
      <c r="J964" s="182"/>
      <c r="K964" s="32"/>
      <c r="L964" s="179"/>
      <c r="M964" s="179"/>
      <c r="N964" s="81"/>
      <c r="O964" s="185"/>
      <c r="P964" s="103"/>
      <c r="Q964" s="84" t="str">
        <f t="shared" si="417"/>
        <v/>
      </c>
      <c r="R964" s="159"/>
      <c r="S964" s="28" t="str" cm="1">
        <f t="array" aca="1" ref="S964" ca="1">IF(INDIRECT("A"&amp;114+$U964)&lt;&gt;"",114+$U964,"")</f>
        <v/>
      </c>
      <c r="T964" s="28" t="str">
        <f t="shared" ca="1" si="418"/>
        <v>$B</v>
      </c>
      <c r="U964" s="29">
        <f t="shared" si="424"/>
        <v>840</v>
      </c>
      <c r="V964" s="29">
        <v>70.833333333338899</v>
      </c>
      <c r="W964" s="29">
        <f t="shared" si="396"/>
        <v>70</v>
      </c>
      <c r="X964" s="41" t="str" cm="1">
        <f t="array" aca="1" ref="X964" ca="1">IFERROR(INDEX('PC&amp;PD'!$A$1:$AP$15,ROW('PC&amp;PD'!$A$15),MATCH(INDIRECT(T964),'PC&amp;PD'!$A$1:$AP$1,0)),"")</f>
        <v/>
      </c>
      <c r="Z964" s="155"/>
      <c r="AA964" s="13" t="str">
        <f t="shared" si="414"/>
        <v/>
      </c>
      <c r="AB964" s="155"/>
      <c r="AC964" s="13" t="str">
        <f t="shared" ca="1" si="419"/>
        <v>$AB</v>
      </c>
      <c r="AD964" s="13" t="str" cm="1">
        <f t="array" aca="1" ref="AD964" ca="1">IFERROR(IF((LEFT(INDIRECT("$F"&amp;$S964),4))="GOTS",IF($G964="Organic","GOTS_Organic_raw",(IF($G964="Responsible","GOTS_Responsible",(IF($G964="No Attribute (Conventional)","GOTS_conventional",(IF($G964="Recycled Pre/Post-Consumer","GOTS_pre_post",(IF($G964="In-Conversion","GOTS_in_conversion",(IF($G964="Sustainably Sourced","Sustainably_sourced",""))))))))))),IF($G964="Organic","Organic",(IF($G964="Responsible","Responsible",(IF($G964="No Attribute (Conventional)","No_Attribute_Conventional",(IF($G964="Recycled Pre/Post-Consumer","Recycled_Pre_Post_Consumer",(IF($G964="In-Conversion","In_Conversion",(IF($G964="Recycled Pre-Consumer","Recycled_Pre_Consumer",(IF($G964="Recycled Post-Consumer","Recycled_Post_Consumer",(IF($G964="Sustainably Sourced","Sustainably_sourced","")))))))))))))))),"")</f>
        <v/>
      </c>
      <c r="AE964" s="13" t="e" cm="1">
        <f t="array" aca="1" ref="AE964" ca="1">IF(INDIRECT("$F"&amp;$S964)="","",IF(LEFT(INDIRECT("$F"&amp;$S964),3)="GRS","GRS_RCS_RM",IF((LEFT(INDIRECT("$F"&amp;$S964),3))="RCS","GRS_RCS_RM",IF(INDIRECT("$F"&amp;$S964)="OCS (No Label)","OCS_Conversion_RM",IF(LEFT(INDIRECT("$F"&amp;$S964),3)="OCS","OCS_RM",IF(RIGHT(INDIRECT("$F"&amp;$S964),10)="conversion","GOTS_RM_conversion",IF((LEFT(INDIRECT("$F"&amp;$S964),4))="GOTS","GOTS_RM","Responsible_RM")))))))</f>
        <v>#REF!</v>
      </c>
      <c r="AF964" s="13" t="str" cm="1">
        <f t="array" aca="1" ref="AF964" ca="1">IF($S964="","",INDIRECT("$Z"&amp;$S964))</f>
        <v/>
      </c>
      <c r="AG964" s="155"/>
      <c r="AH964" s="13" t="str" cm="1">
        <f t="array" aca="1" ref="AH964" ca="1">IFERROR(INDIRECT("$ag"&amp;S964),"")</f>
        <v/>
      </c>
      <c r="AI964" s="13" t="e" cm="1">
        <f t="array" aca="1" ref="AI964" ca="1">INDIRECT("O"&amp;S963)</f>
        <v>#REF!</v>
      </c>
      <c r="AJ964" s="13" t="str">
        <f>IF($I964="","",INDEX('Raw Material'!$A$1:$J$75,MATCH(I964,'Raw Material'!$A$1:$A$75,0),(MATCH(G964,'Raw Material'!$A$1:$J$1,0))))</f>
        <v/>
      </c>
      <c r="AK964" s="13" t="str">
        <f t="shared" si="415"/>
        <v>YANLIŞRM</v>
      </c>
      <c r="AL964" s="153" t="str">
        <f t="shared" si="416"/>
        <v/>
      </c>
    </row>
    <row r="965" spans="1:38" ht="16.5" customHeight="1" thickBot="1">
      <c r="A965" s="163"/>
      <c r="B965" s="170"/>
      <c r="C965" s="171"/>
      <c r="D965" s="156"/>
      <c r="E965" s="156"/>
      <c r="F965" s="176"/>
      <c r="G965" s="157"/>
      <c r="H965" s="158"/>
      <c r="I965" s="158"/>
      <c r="J965" s="158"/>
      <c r="K965" s="33"/>
      <c r="L965" s="180"/>
      <c r="M965" s="180"/>
      <c r="N965" s="82"/>
      <c r="O965" s="186"/>
      <c r="P965" s="103"/>
      <c r="Q965" s="84" t="str">
        <f t="shared" si="417"/>
        <v/>
      </c>
      <c r="R965" s="159"/>
      <c r="S965" s="28" t="str" cm="1">
        <f t="array" aca="1" ref="S965" ca="1">IF(INDIRECT("A"&amp;114+$U965)&lt;&gt;"",114+$U965,"")</f>
        <v/>
      </c>
      <c r="T965" s="28" t="str">
        <f t="shared" ca="1" si="418"/>
        <v>$B</v>
      </c>
      <c r="U965" s="29">
        <f t="shared" si="424"/>
        <v>840</v>
      </c>
      <c r="V965" s="29">
        <v>70.916666666672199</v>
      </c>
      <c r="W965" s="29">
        <f t="shared" si="396"/>
        <v>70</v>
      </c>
      <c r="X965" s="41" t="str" cm="1">
        <f t="array" aca="1" ref="X965" ca="1">IFERROR(INDEX('PC&amp;PD'!$A$1:$AP$15,ROW('PC&amp;PD'!$A$15),MATCH(INDIRECT(T965),'PC&amp;PD'!$A$1:$AP$1,0)),"")</f>
        <v/>
      </c>
      <c r="Z965" s="155"/>
      <c r="AA965" s="13" t="str">
        <f t="shared" si="414"/>
        <v/>
      </c>
      <c r="AB965" s="155"/>
      <c r="AC965" s="13" t="str">
        <f t="shared" ca="1" si="419"/>
        <v>$AB</v>
      </c>
      <c r="AD965" s="13" t="str" cm="1">
        <f t="array" aca="1" ref="AD965" ca="1">IFERROR(IF((LEFT(INDIRECT("$F"&amp;$S965),4))="GOTS",IF($G965="Organic","GOTS_Organic_raw",(IF($G965="Responsible","GOTS_Responsible",(IF($G965="No Attribute (Conventional)","GOTS_conventional",(IF($G965="Recycled Pre/Post-Consumer","GOTS_pre_post",(IF($G965="In-Conversion","GOTS_in_conversion",(IF($G965="Sustainably Sourced","Sustainably_sourced",""))))))))))),IF($G965="Organic","Organic",(IF($G965="Responsible","Responsible",(IF($G965="No Attribute (Conventional)","No_Attribute_Conventional",(IF($G965="Recycled Pre/Post-Consumer","Recycled_Pre_Post_Consumer",(IF($G965="In-Conversion","In_Conversion",(IF($G965="Recycled Pre-Consumer","Recycled_Pre_Consumer",(IF($G965="Recycled Post-Consumer","Recycled_Post_Consumer",(IF($G965="Sustainably Sourced","Sustainably_sourced","")))))))))))))))),"")</f>
        <v/>
      </c>
      <c r="AE965" s="13" t="e" cm="1">
        <f t="array" aca="1" ref="AE965" ca="1">IF(INDIRECT("$F"&amp;$S965)="","",IF(LEFT(INDIRECT("$F"&amp;$S965),3)="GRS","GRS_RCS_RM",IF((LEFT(INDIRECT("$F"&amp;$S965),3))="RCS","GRS_RCS_RM",IF(INDIRECT("$F"&amp;$S965)="OCS (No Label)","OCS_Conversion_RM",IF(LEFT(INDIRECT("$F"&amp;$S965),3)="OCS","OCS_RM",IF(RIGHT(INDIRECT("$F"&amp;$S965),10)="conversion","GOTS_RM_conversion",IF((LEFT(INDIRECT("$F"&amp;$S965),4))="GOTS","GOTS_RM","Responsible_RM")))))))</f>
        <v>#REF!</v>
      </c>
      <c r="AF965" s="13" t="str" cm="1">
        <f t="array" aca="1" ref="AF965" ca="1">IF($S965="","",INDIRECT("$Z"&amp;$S965))</f>
        <v/>
      </c>
      <c r="AG965" s="155"/>
      <c r="AH965" s="13" t="str" cm="1">
        <f t="array" aca="1" ref="AH965" ca="1">IFERROR(INDIRECT("$ag"&amp;S965),"")</f>
        <v/>
      </c>
      <c r="AI965" s="13" t="e" cm="1">
        <f t="array" aca="1" ref="AI965" ca="1">INDIRECT("O"&amp;S964)</f>
        <v>#REF!</v>
      </c>
      <c r="AJ965" s="13" t="str">
        <f>IF($I965="","",INDEX('Raw Material'!$A$1:$J$75,MATCH(I965,'Raw Material'!$A$1:$A$75,0),(MATCH(G965,'Raw Material'!$A$1:$J$1,0))))</f>
        <v/>
      </c>
      <c r="AK965" s="13" t="str">
        <f t="shared" si="415"/>
        <v>YANLIŞRM</v>
      </c>
      <c r="AL965" s="153" t="str">
        <f t="shared" si="416"/>
        <v/>
      </c>
    </row>
    <row r="966" spans="1:38" ht="16.5" customHeight="1">
      <c r="A966" s="160" t="str">
        <f>IF(B966="","",COUNTA($B$114:$B966))</f>
        <v/>
      </c>
      <c r="B966" s="164"/>
      <c r="C966" s="165"/>
      <c r="D966" s="183"/>
      <c r="E966" s="183"/>
      <c r="F966" s="172"/>
      <c r="G966" s="212"/>
      <c r="H966" s="206"/>
      <c r="I966" s="206"/>
      <c r="J966" s="206"/>
      <c r="K966" s="31"/>
      <c r="L966" s="177" t="str">
        <f t="shared" ref="L966" si="425">IF(R966="","",LEFT(R966,LEN(R966)-2))</f>
        <v/>
      </c>
      <c r="M966" s="177"/>
      <c r="N966" s="80"/>
      <c r="O966" s="184"/>
      <c r="P966" s="103"/>
      <c r="Q966" s="84" t="str">
        <f t="shared" si="417"/>
        <v/>
      </c>
      <c r="R966" s="159" t="str">
        <f t="shared" ref="R966" si="426">CONCATENATE($Q966,Q967,Q968,Q969,Q970,Q971,$Q972,$Q973,$Q974,$Q975,Q976,Q977)</f>
        <v/>
      </c>
      <c r="S966" s="28" t="str" cm="1">
        <f t="array" aca="1" ref="S966" ca="1">IF(INDIRECT("A"&amp;114+$U966)&lt;&gt;"",114+$U966,"")</f>
        <v/>
      </c>
      <c r="T966" s="28" t="str">
        <f t="shared" ca="1" si="418"/>
        <v>$B</v>
      </c>
      <c r="U966" s="29">
        <f t="shared" si="424"/>
        <v>852</v>
      </c>
      <c r="V966" s="29">
        <v>71.0000000000055</v>
      </c>
      <c r="W966" s="29">
        <f t="shared" si="396"/>
        <v>71</v>
      </c>
      <c r="X966" s="41" t="str" cm="1">
        <f t="array" aca="1" ref="X966" ca="1">IFERROR(INDEX('PC&amp;PD'!$A$1:$AP$15,ROW('PC&amp;PD'!$A$15),MATCH(INDIRECT(T966),'PC&amp;PD'!$A$1:$AP$1,0)),"")</f>
        <v/>
      </c>
      <c r="Z966" s="155" t="str">
        <f t="shared" ref="Z966" si="427">IFERROR(IF($F966="OCS 100","OCS (OCS 100)",IF($F966="OCS Blended","OCS (OCS Blended)",IF($F966="OCS (No Label)","OCS (No Label)",IF($F966="RCS 100","RCS (RCS 100)",IF($F966="RCS Blended","RCS (RCS Blended)",IF($F966="GRS","GRS (GRS)",IF($F966="GRS (No Label)", "GRS (No Label)",IF($F966="RDS","RDS (RDS)",IF($F966="RWS","RWS (RWS)",IF($F966="RAS","RAS (RAS)",IF($F966="RMS","RMS (RMS)",IF($F966="GOTS Organic","GOTS (Organic)",IF($F966="GOTS Made with organic","GOTS (Made with Organic)",IF($F966="GOTS Organic - in conversion","GOTS (Organic - In Conversion)",IF($F966="GOTS Made with organic - in conversion","GOTS (Made with Organic - In Conversion)",""))))))))))))))),"")</f>
        <v/>
      </c>
      <c r="AA966" s="13" t="str">
        <f t="shared" si="414"/>
        <v/>
      </c>
      <c r="AB966" s="155" t="str">
        <f t="shared" ref="AB966" si="428">IFERROR(IF($F966="OCS 100", "OCS_100",IF($F966="OCS Blended", "OCS_Blended",IF($F966="OCS (No Label)", "OCS_No_Label",IF($F966="RCS 100", "RCS_100",IF($F966="RCS Blended","RCS_Blended",IF($F966="GRS","GRS",IF($F966="GRS (No Label)", "GRS_No_Label",IF($F966="RDS","RDS",IF($F966="RWS","RWS",IF($F966="RMS","RMS",IF($F966="GOTS Organic","GOTS_Organic",IF($F966="GOTS Made with organic","GOTS_Made_with_organic",IF($F966="GOTS Organic - in conversion","GOTS_Organic_in_Conversion",IF($F966="GOTS Made with organic - in conversion","GOTS_Made_with_Organic_in_Conversion",IF($F966="RAS","RAS",""))))))))))))))),"")</f>
        <v/>
      </c>
      <c r="AC966" s="13" t="str">
        <f t="shared" ca="1" si="419"/>
        <v>$AB</v>
      </c>
      <c r="AD966" s="13" t="str" cm="1">
        <f t="array" aca="1" ref="AD966" ca="1">IFERROR(IF((LEFT(INDIRECT("$F"&amp;$S966),4))="GOTS",IF($G966="Organic","GOTS_Organic_raw",(IF($G966="Responsible","GOTS_Responsible",(IF($G966="No Attribute (Conventional)","GOTS_conventional",(IF($G966="Recycled Pre/Post-Consumer","GOTS_pre_post",(IF($G966="In-Conversion","GOTS_in_conversion",(IF($G966="Sustainably Sourced","Sustainably_sourced",""))))))))))),IF($G966="Organic","Organic",(IF($G966="Responsible","Responsible",(IF($G966="No Attribute (Conventional)","No_Attribute_Conventional",(IF($G966="Recycled Pre/Post-Consumer","Recycled_Pre_Post_Consumer",(IF($G966="In-Conversion","In_Conversion",(IF($G966="Recycled Pre-Consumer","Recycled_Pre_Consumer",(IF($G966="Recycled Post-Consumer","Recycled_Post_Consumer",(IF($G966="Sustainably Sourced","Sustainably_sourced","")))))))))))))))),"")</f>
        <v/>
      </c>
      <c r="AE966" s="13" t="e" cm="1">
        <f t="array" aca="1" ref="AE966" ca="1">IF(INDIRECT("$F"&amp;$S966)="","",IF(LEFT(INDIRECT("$F"&amp;$S966),3)="GRS","GRS_RCS_RM",IF((LEFT(INDIRECT("$F"&amp;$S966),3))="RCS","GRS_RCS_RM",IF(INDIRECT("$F"&amp;$S966)="OCS (No Label)","OCS_Conversion_RM",IF(LEFT(INDIRECT("$F"&amp;$S966),3)="OCS","OCS_RM",IF(RIGHT(INDIRECT("$F"&amp;$S966),10)="conversion","GOTS_RM_conversion",IF((LEFT(INDIRECT("$F"&amp;$S966),4))="GOTS","GOTS_RM","Responsible_RM")))))))</f>
        <v>#REF!</v>
      </c>
      <c r="AF966" s="13" t="str" cm="1">
        <f t="array" aca="1" ref="AF966" ca="1">IF($S966="","",INDIRECT("$Z"&amp;$S966))</f>
        <v/>
      </c>
      <c r="AG966" s="155" t="str">
        <f t="shared" si="413"/>
        <v/>
      </c>
      <c r="AH966" s="13" t="str" cm="1">
        <f t="array" aca="1" ref="AH966" ca="1">IFERROR(INDIRECT("$ag"&amp;S966),"")</f>
        <v/>
      </c>
      <c r="AI966" s="13" t="e" cm="1">
        <f t="array" aca="1" ref="AI966" ca="1">INDIRECT("O"&amp;S965)</f>
        <v>#REF!</v>
      </c>
      <c r="AJ966" s="13" t="str">
        <f>IF($I966="","",INDEX('Raw Material'!$A$1:$J$75,MATCH(I966,'Raw Material'!$A$1:$A$75,0),(MATCH(G966,'Raw Material'!$A$1:$J$1,0))))</f>
        <v/>
      </c>
      <c r="AK966" s="13" t="str">
        <f t="shared" si="415"/>
        <v>YANLIŞRM</v>
      </c>
      <c r="AL966" s="153" t="str">
        <f t="shared" si="416"/>
        <v/>
      </c>
    </row>
    <row r="967" spans="1:38" ht="16.5" customHeight="1">
      <c r="A967" s="161"/>
      <c r="B967" s="166"/>
      <c r="C967" s="167"/>
      <c r="D967" s="156"/>
      <c r="E967" s="156"/>
      <c r="F967" s="173"/>
      <c r="G967" s="181"/>
      <c r="H967" s="182"/>
      <c r="I967" s="182"/>
      <c r="J967" s="182"/>
      <c r="K967" s="32"/>
      <c r="L967" s="178"/>
      <c r="M967" s="178"/>
      <c r="N967" s="81"/>
      <c r="O967" s="185"/>
      <c r="P967" s="103"/>
      <c r="Q967" s="84" t="str">
        <f t="shared" si="417"/>
        <v/>
      </c>
      <c r="R967" s="159"/>
      <c r="S967" s="28" t="str" cm="1">
        <f t="array" aca="1" ref="S967" ca="1">IF(INDIRECT("A"&amp;114+$U967)&lt;&gt;"",114+$U967,"")</f>
        <v/>
      </c>
      <c r="T967" s="28" t="str">
        <f t="shared" ca="1" si="418"/>
        <v>$B</v>
      </c>
      <c r="U967" s="29">
        <f t="shared" si="424"/>
        <v>852</v>
      </c>
      <c r="V967" s="29">
        <v>71.083333333338899</v>
      </c>
      <c r="W967" s="29">
        <f t="shared" si="396"/>
        <v>71</v>
      </c>
      <c r="X967" s="41" t="str" cm="1">
        <f t="array" aca="1" ref="X967" ca="1">IFERROR(INDEX('PC&amp;PD'!$A$1:$AP$15,ROW('PC&amp;PD'!$A$15),MATCH(INDIRECT(T967),'PC&amp;PD'!$A$1:$AP$1,0)),"")</f>
        <v/>
      </c>
      <c r="Z967" s="155"/>
      <c r="AA967" s="13" t="str">
        <f t="shared" si="414"/>
        <v/>
      </c>
      <c r="AB967" s="155"/>
      <c r="AC967" s="13" t="str">
        <f t="shared" ca="1" si="419"/>
        <v>$AB</v>
      </c>
      <c r="AD967" s="13" t="str" cm="1">
        <f t="array" aca="1" ref="AD967" ca="1">IFERROR(IF((LEFT(INDIRECT("$F"&amp;$S967),4))="GOTS",IF($G967="Organic","GOTS_Organic_raw",(IF($G967="Responsible","GOTS_Responsible",(IF($G967="No Attribute (Conventional)","GOTS_conventional",(IF($G967="Recycled Pre/Post-Consumer","GOTS_pre_post",(IF($G967="In-Conversion","GOTS_in_conversion",(IF($G967="Sustainably Sourced","Sustainably_sourced",""))))))))))),IF($G967="Organic","Organic",(IF($G967="Responsible","Responsible",(IF($G967="No Attribute (Conventional)","No_Attribute_Conventional",(IF($G967="Recycled Pre/Post-Consumer","Recycled_Pre_Post_Consumer",(IF($G967="In-Conversion","In_Conversion",(IF($G967="Recycled Pre-Consumer","Recycled_Pre_Consumer",(IF($G967="Recycled Post-Consumer","Recycled_Post_Consumer",(IF($G967="Sustainably Sourced","Sustainably_sourced","")))))))))))))))),"")</f>
        <v/>
      </c>
      <c r="AE967" s="13" t="e" cm="1">
        <f t="array" aca="1" ref="AE967" ca="1">IF(INDIRECT("$F"&amp;$S967)="","",IF(LEFT(INDIRECT("$F"&amp;$S967),3)="GRS","GRS_RCS_RM",IF((LEFT(INDIRECT("$F"&amp;$S967),3))="RCS","GRS_RCS_RM",IF(INDIRECT("$F"&amp;$S967)="OCS (No Label)","OCS_Conversion_RM",IF(LEFT(INDIRECT("$F"&amp;$S967),3)="OCS","OCS_RM",IF(RIGHT(INDIRECT("$F"&amp;$S967),10)="conversion","GOTS_RM_conversion",IF((LEFT(INDIRECT("$F"&amp;$S967),4))="GOTS","GOTS_RM","Responsible_RM")))))))</f>
        <v>#REF!</v>
      </c>
      <c r="AF967" s="13" t="str" cm="1">
        <f t="array" aca="1" ref="AF967" ca="1">IF($S967="","",INDIRECT("$Z"&amp;$S967))</f>
        <v/>
      </c>
      <c r="AG967" s="155"/>
      <c r="AH967" s="13" t="str" cm="1">
        <f t="array" aca="1" ref="AH967" ca="1">IFERROR(INDIRECT("$ag"&amp;S967),"")</f>
        <v/>
      </c>
      <c r="AI967" s="13" t="e" cm="1">
        <f t="array" aca="1" ref="AI967" ca="1">INDIRECT("O"&amp;S966)</f>
        <v>#REF!</v>
      </c>
      <c r="AJ967" s="13" t="str">
        <f>IF($I967="","",INDEX('Raw Material'!$A$1:$J$75,MATCH(I967,'Raw Material'!$A$1:$A$75,0),(MATCH(G967,'Raw Material'!$A$1:$J$1,0))))</f>
        <v/>
      </c>
      <c r="AK967" s="13" t="str">
        <f t="shared" si="415"/>
        <v>YANLIŞRM</v>
      </c>
      <c r="AL967" s="153" t="str">
        <f t="shared" si="416"/>
        <v/>
      </c>
    </row>
    <row r="968" spans="1:38" ht="16.5" customHeight="1">
      <c r="A968" s="161"/>
      <c r="B968" s="166"/>
      <c r="C968" s="167"/>
      <c r="D968" s="156"/>
      <c r="E968" s="156"/>
      <c r="F968" s="173"/>
      <c r="G968" s="181"/>
      <c r="H968" s="182"/>
      <c r="I968" s="182"/>
      <c r="J968" s="182"/>
      <c r="K968" s="32"/>
      <c r="L968" s="178"/>
      <c r="M968" s="178"/>
      <c r="N968" s="81"/>
      <c r="O968" s="185"/>
      <c r="P968" s="103"/>
      <c r="Q968" s="84" t="str">
        <f t="shared" si="417"/>
        <v/>
      </c>
      <c r="R968" s="159"/>
      <c r="S968" s="28" t="str" cm="1">
        <f t="array" aca="1" ref="S968" ca="1">IF(INDIRECT("A"&amp;114+$U968)&lt;&gt;"",114+$U968,"")</f>
        <v/>
      </c>
      <c r="T968" s="28" t="str">
        <f t="shared" ca="1" si="418"/>
        <v>$B</v>
      </c>
      <c r="U968" s="29">
        <f t="shared" si="424"/>
        <v>852</v>
      </c>
      <c r="V968" s="29">
        <v>71.166666666672199</v>
      </c>
      <c r="W968" s="29">
        <f t="shared" si="396"/>
        <v>71</v>
      </c>
      <c r="X968" s="41" t="str" cm="1">
        <f t="array" aca="1" ref="X968" ca="1">IFERROR(INDEX('PC&amp;PD'!$A$1:$AP$15,ROW('PC&amp;PD'!$A$15),MATCH(INDIRECT(T968),'PC&amp;PD'!$A$1:$AP$1,0)),"")</f>
        <v/>
      </c>
      <c r="Z968" s="155"/>
      <c r="AA968" s="13" t="str">
        <f t="shared" si="414"/>
        <v/>
      </c>
      <c r="AB968" s="155"/>
      <c r="AC968" s="13" t="str">
        <f t="shared" ca="1" si="419"/>
        <v>$AB</v>
      </c>
      <c r="AD968" s="13" t="str" cm="1">
        <f t="array" aca="1" ref="AD968" ca="1">IFERROR(IF((LEFT(INDIRECT("$F"&amp;$S968),4))="GOTS",IF($G968="Organic","GOTS_Organic_raw",(IF($G968="Responsible","GOTS_Responsible",(IF($G968="No Attribute (Conventional)","GOTS_conventional",(IF($G968="Recycled Pre/Post-Consumer","GOTS_pre_post",(IF($G968="In-Conversion","GOTS_in_conversion",(IF($G968="Sustainably Sourced","Sustainably_sourced",""))))))))))),IF($G968="Organic","Organic",(IF($G968="Responsible","Responsible",(IF($G968="No Attribute (Conventional)","No_Attribute_Conventional",(IF($G968="Recycled Pre/Post-Consumer","Recycled_Pre_Post_Consumer",(IF($G968="In-Conversion","In_Conversion",(IF($G968="Recycled Pre-Consumer","Recycled_Pre_Consumer",(IF($G968="Recycled Post-Consumer","Recycled_Post_Consumer",(IF($G968="Sustainably Sourced","Sustainably_sourced","")))))))))))))))),"")</f>
        <v/>
      </c>
      <c r="AE968" s="13" t="e" cm="1">
        <f t="array" aca="1" ref="AE968" ca="1">IF(INDIRECT("$F"&amp;$S968)="","",IF(LEFT(INDIRECT("$F"&amp;$S968),3)="GRS","GRS_RCS_RM",IF((LEFT(INDIRECT("$F"&amp;$S968),3))="RCS","GRS_RCS_RM",IF(INDIRECT("$F"&amp;$S968)="OCS (No Label)","OCS_Conversion_RM",IF(LEFT(INDIRECT("$F"&amp;$S968),3)="OCS","OCS_RM",IF(RIGHT(INDIRECT("$F"&amp;$S968),10)="conversion","GOTS_RM_conversion",IF((LEFT(INDIRECT("$F"&amp;$S968),4))="GOTS","GOTS_RM","Responsible_RM")))))))</f>
        <v>#REF!</v>
      </c>
      <c r="AF968" s="13" t="str" cm="1">
        <f t="array" aca="1" ref="AF968" ca="1">IF($S968="","",INDIRECT("$Z"&amp;$S968))</f>
        <v/>
      </c>
      <c r="AG968" s="155"/>
      <c r="AH968" s="13" t="str" cm="1">
        <f t="array" aca="1" ref="AH968" ca="1">IFERROR(INDIRECT("$ag"&amp;S968),"")</f>
        <v/>
      </c>
      <c r="AI968" s="13" t="e" cm="1">
        <f t="array" aca="1" ref="AI968" ca="1">INDIRECT("O"&amp;S967)</f>
        <v>#REF!</v>
      </c>
      <c r="AJ968" s="13" t="str">
        <f>IF($I968="","",INDEX('Raw Material'!$A$1:$J$75,MATCH(I968,'Raw Material'!$A$1:$A$75,0),(MATCH(G968,'Raw Material'!$A$1:$J$1,0))))</f>
        <v/>
      </c>
      <c r="AK968" s="13" t="str">
        <f t="shared" si="415"/>
        <v>YANLIŞRM</v>
      </c>
      <c r="AL968" s="153" t="str">
        <f t="shared" si="416"/>
        <v/>
      </c>
    </row>
    <row r="969" spans="1:38" ht="16.5" customHeight="1">
      <c r="A969" s="161"/>
      <c r="B969" s="166"/>
      <c r="C969" s="167"/>
      <c r="D969" s="156"/>
      <c r="E969" s="156"/>
      <c r="F969" s="174"/>
      <c r="G969" s="181"/>
      <c r="H969" s="182"/>
      <c r="I969" s="182"/>
      <c r="J969" s="182"/>
      <c r="K969" s="32"/>
      <c r="L969" s="178"/>
      <c r="M969" s="178"/>
      <c r="N969" s="81"/>
      <c r="O969" s="185"/>
      <c r="P969" s="103"/>
      <c r="Q969" s="84" t="str">
        <f t="shared" si="417"/>
        <v/>
      </c>
      <c r="R969" s="159"/>
      <c r="S969" s="28" t="str" cm="1">
        <f t="array" aca="1" ref="S969" ca="1">IF(INDIRECT("A"&amp;114+$U969)&lt;&gt;"",114+$U969,"")</f>
        <v/>
      </c>
      <c r="T969" s="28" t="str">
        <f t="shared" ca="1" si="418"/>
        <v>$B</v>
      </c>
      <c r="U969" s="29">
        <f t="shared" si="424"/>
        <v>852</v>
      </c>
      <c r="V969" s="29">
        <v>71.250000000005599</v>
      </c>
      <c r="W969" s="29">
        <f t="shared" ref="W969:W1032" si="429">ROUNDDOWN(V969,0)</f>
        <v>71</v>
      </c>
      <c r="X969" s="41" t="str" cm="1">
        <f t="array" aca="1" ref="X969" ca="1">IFERROR(INDEX('PC&amp;PD'!$A$1:$AP$15,ROW('PC&amp;PD'!$A$15),MATCH(INDIRECT(T969),'PC&amp;PD'!$A$1:$AP$1,0)),"")</f>
        <v/>
      </c>
      <c r="Z969" s="155"/>
      <c r="AA969" s="13" t="str">
        <f t="shared" si="414"/>
        <v/>
      </c>
      <c r="AB969" s="155"/>
      <c r="AC969" s="13" t="str">
        <f t="shared" ca="1" si="419"/>
        <v>$AB</v>
      </c>
      <c r="AD969" s="13" t="str" cm="1">
        <f t="array" aca="1" ref="AD969" ca="1">IFERROR(IF((LEFT(INDIRECT("$F"&amp;$S969),4))="GOTS",IF($G969="Organic","GOTS_Organic_raw",(IF($G969="Responsible","GOTS_Responsible",(IF($G969="No Attribute (Conventional)","GOTS_conventional",(IF($G969="Recycled Pre/Post-Consumer","GOTS_pre_post",(IF($G969="In-Conversion","GOTS_in_conversion",(IF($G969="Sustainably Sourced","Sustainably_sourced",""))))))))))),IF($G969="Organic","Organic",(IF($G969="Responsible","Responsible",(IF($G969="No Attribute (Conventional)","No_Attribute_Conventional",(IF($G969="Recycled Pre/Post-Consumer","Recycled_Pre_Post_Consumer",(IF($G969="In-Conversion","In_Conversion",(IF($G969="Recycled Pre-Consumer","Recycled_Pre_Consumer",(IF($G969="Recycled Post-Consumer","Recycled_Post_Consumer",(IF($G969="Sustainably Sourced","Sustainably_sourced","")))))))))))))))),"")</f>
        <v/>
      </c>
      <c r="AE969" s="13" t="e" cm="1">
        <f t="array" aca="1" ref="AE969" ca="1">IF(INDIRECT("$F"&amp;$S969)="","",IF(LEFT(INDIRECT("$F"&amp;$S969),3)="GRS","GRS_RCS_RM",IF((LEFT(INDIRECT("$F"&amp;$S969),3))="RCS","GRS_RCS_RM",IF(INDIRECT("$F"&amp;$S969)="OCS (No Label)","OCS_Conversion_RM",IF(LEFT(INDIRECT("$F"&amp;$S969),3)="OCS","OCS_RM",IF(RIGHT(INDIRECT("$F"&amp;$S969),10)="conversion","GOTS_RM_conversion",IF((LEFT(INDIRECT("$F"&amp;$S969),4))="GOTS","GOTS_RM","Responsible_RM")))))))</f>
        <v>#REF!</v>
      </c>
      <c r="AF969" s="13" t="str" cm="1">
        <f t="array" aca="1" ref="AF969" ca="1">IF($S969="","",INDIRECT("$Z"&amp;$S969))</f>
        <v/>
      </c>
      <c r="AG969" s="155"/>
      <c r="AH969" s="13" t="str" cm="1">
        <f t="array" aca="1" ref="AH969" ca="1">IFERROR(INDIRECT("$ag"&amp;S969),"")</f>
        <v/>
      </c>
      <c r="AI969" s="13" t="e" cm="1">
        <f t="array" aca="1" ref="AI969" ca="1">INDIRECT("O"&amp;S968)</f>
        <v>#REF!</v>
      </c>
      <c r="AJ969" s="13" t="str">
        <f>IF($I969="","",INDEX('Raw Material'!$A$1:$J$75,MATCH(I969,'Raw Material'!$A$1:$A$75,0),(MATCH(G969,'Raw Material'!$A$1:$J$1,0))))</f>
        <v/>
      </c>
      <c r="AK969" s="13" t="str">
        <f t="shared" si="415"/>
        <v>YANLIŞRM</v>
      </c>
      <c r="AL969" s="153" t="str">
        <f t="shared" si="416"/>
        <v/>
      </c>
    </row>
    <row r="970" spans="1:38" ht="16.5" customHeight="1">
      <c r="A970" s="161"/>
      <c r="B970" s="166"/>
      <c r="C970" s="167"/>
      <c r="D970" s="156"/>
      <c r="E970" s="156"/>
      <c r="F970" s="174"/>
      <c r="G970" s="181"/>
      <c r="H970" s="182"/>
      <c r="I970" s="182"/>
      <c r="J970" s="182"/>
      <c r="K970" s="32"/>
      <c r="L970" s="178"/>
      <c r="M970" s="178"/>
      <c r="N970" s="81"/>
      <c r="O970" s="185"/>
      <c r="P970" s="103"/>
      <c r="Q970" s="84" t="str">
        <f t="shared" si="417"/>
        <v/>
      </c>
      <c r="R970" s="159"/>
      <c r="S970" s="28" t="str" cm="1">
        <f t="array" aca="1" ref="S970" ca="1">IF(INDIRECT("A"&amp;114+$U970)&lt;&gt;"",114+$U970,"")</f>
        <v/>
      </c>
      <c r="T970" s="28" t="str">
        <f t="shared" ca="1" si="418"/>
        <v>$B</v>
      </c>
      <c r="U970" s="29">
        <f t="shared" si="424"/>
        <v>852</v>
      </c>
      <c r="V970" s="29">
        <v>71.333333333338899</v>
      </c>
      <c r="W970" s="29">
        <f t="shared" si="429"/>
        <v>71</v>
      </c>
      <c r="X970" s="41" t="str" cm="1">
        <f t="array" aca="1" ref="X970" ca="1">IFERROR(INDEX('PC&amp;PD'!$A$1:$AP$15,ROW('PC&amp;PD'!$A$15),MATCH(INDIRECT(T970),'PC&amp;PD'!$A$1:$AP$1,0)),"")</f>
        <v/>
      </c>
      <c r="Z970" s="155"/>
      <c r="AA970" s="13" t="str">
        <f t="shared" si="414"/>
        <v/>
      </c>
      <c r="AB970" s="155"/>
      <c r="AC970" s="13" t="str">
        <f t="shared" ca="1" si="419"/>
        <v>$AB</v>
      </c>
      <c r="AD970" s="13" t="str" cm="1">
        <f t="array" aca="1" ref="AD970" ca="1">IFERROR(IF((LEFT(INDIRECT("$F"&amp;$S970),4))="GOTS",IF($G970="Organic","GOTS_Organic_raw",(IF($G970="Responsible","GOTS_Responsible",(IF($G970="No Attribute (Conventional)","GOTS_conventional",(IF($G970="Recycled Pre/Post-Consumer","GOTS_pre_post",(IF($G970="In-Conversion","GOTS_in_conversion",(IF($G970="Sustainably Sourced","Sustainably_sourced",""))))))))))),IF($G970="Organic","Organic",(IF($G970="Responsible","Responsible",(IF($G970="No Attribute (Conventional)","No_Attribute_Conventional",(IF($G970="Recycled Pre/Post-Consumer","Recycled_Pre_Post_Consumer",(IF($G970="In-Conversion","In_Conversion",(IF($G970="Recycled Pre-Consumer","Recycled_Pre_Consumer",(IF($G970="Recycled Post-Consumer","Recycled_Post_Consumer",(IF($G970="Sustainably Sourced","Sustainably_sourced","")))))))))))))))),"")</f>
        <v/>
      </c>
      <c r="AE970" s="13" t="e" cm="1">
        <f t="array" aca="1" ref="AE970" ca="1">IF(INDIRECT("$F"&amp;$S970)="","",IF(LEFT(INDIRECT("$F"&amp;$S970),3)="GRS","GRS_RCS_RM",IF((LEFT(INDIRECT("$F"&amp;$S970),3))="RCS","GRS_RCS_RM",IF(INDIRECT("$F"&amp;$S970)="OCS (No Label)","OCS_Conversion_RM",IF(LEFT(INDIRECT("$F"&amp;$S970),3)="OCS","OCS_RM",IF(RIGHT(INDIRECT("$F"&amp;$S970),10)="conversion","GOTS_RM_conversion",IF((LEFT(INDIRECT("$F"&amp;$S970),4))="GOTS","GOTS_RM","Responsible_RM")))))))</f>
        <v>#REF!</v>
      </c>
      <c r="AF970" s="13" t="str" cm="1">
        <f t="array" aca="1" ref="AF970" ca="1">IF($S970="","",INDIRECT("$Z"&amp;$S970))</f>
        <v/>
      </c>
      <c r="AG970" s="155"/>
      <c r="AH970" s="13" t="str" cm="1">
        <f t="array" aca="1" ref="AH970" ca="1">IFERROR(INDIRECT("$ag"&amp;S970),"")</f>
        <v/>
      </c>
      <c r="AI970" s="13" t="e" cm="1">
        <f t="array" aca="1" ref="AI970" ca="1">INDIRECT("O"&amp;S969)</f>
        <v>#REF!</v>
      </c>
      <c r="AJ970" s="13" t="str">
        <f>IF($I970="","",INDEX('Raw Material'!$A$1:$J$75,MATCH(I970,'Raw Material'!$A$1:$A$75,0),(MATCH(G970,'Raw Material'!$A$1:$J$1,0))))</f>
        <v/>
      </c>
      <c r="AK970" s="13" t="str">
        <f t="shared" si="415"/>
        <v>YANLIŞRM</v>
      </c>
      <c r="AL970" s="153" t="str">
        <f t="shared" si="416"/>
        <v/>
      </c>
    </row>
    <row r="971" spans="1:38" ht="16.5" customHeight="1">
      <c r="A971" s="161"/>
      <c r="B971" s="166"/>
      <c r="C971" s="167"/>
      <c r="D971" s="156"/>
      <c r="E971" s="156"/>
      <c r="F971" s="174"/>
      <c r="G971" s="181"/>
      <c r="H971" s="182"/>
      <c r="I971" s="182"/>
      <c r="J971" s="182"/>
      <c r="K971" s="32"/>
      <c r="L971" s="178"/>
      <c r="M971" s="178"/>
      <c r="N971" s="81"/>
      <c r="O971" s="185"/>
      <c r="P971" s="103"/>
      <c r="Q971" s="84" t="str">
        <f t="shared" si="417"/>
        <v/>
      </c>
      <c r="R971" s="159"/>
      <c r="S971" s="28" t="str" cm="1">
        <f t="array" aca="1" ref="S971" ca="1">IF(INDIRECT("A"&amp;114+$U971)&lt;&gt;"",114+$U971,"")</f>
        <v/>
      </c>
      <c r="T971" s="28" t="str">
        <f t="shared" ca="1" si="418"/>
        <v>$B</v>
      </c>
      <c r="U971" s="29">
        <f t="shared" si="424"/>
        <v>852</v>
      </c>
      <c r="V971" s="29">
        <v>71.416666666672199</v>
      </c>
      <c r="W971" s="29">
        <f t="shared" si="429"/>
        <v>71</v>
      </c>
      <c r="X971" s="41" t="str" cm="1">
        <f t="array" aca="1" ref="X971" ca="1">IFERROR(INDEX('PC&amp;PD'!$A$1:$AP$15,ROW('PC&amp;PD'!$A$15),MATCH(INDIRECT(T971),'PC&amp;PD'!$A$1:$AP$1,0)),"")</f>
        <v/>
      </c>
      <c r="Z971" s="155"/>
      <c r="AA971" s="13" t="str">
        <f t="shared" si="414"/>
        <v/>
      </c>
      <c r="AB971" s="155"/>
      <c r="AC971" s="13" t="str">
        <f t="shared" ca="1" si="419"/>
        <v>$AB</v>
      </c>
      <c r="AD971" s="13" t="str" cm="1">
        <f t="array" aca="1" ref="AD971" ca="1">IFERROR(IF((LEFT(INDIRECT("$F"&amp;$S971),4))="GOTS",IF($G971="Organic","GOTS_Organic_raw",(IF($G971="Responsible","GOTS_Responsible",(IF($G971="No Attribute (Conventional)","GOTS_conventional",(IF($G971="Recycled Pre/Post-Consumer","GOTS_pre_post",(IF($G971="In-Conversion","GOTS_in_conversion",(IF($G971="Sustainably Sourced","Sustainably_sourced",""))))))))))),IF($G971="Organic","Organic",(IF($G971="Responsible","Responsible",(IF($G971="No Attribute (Conventional)","No_Attribute_Conventional",(IF($G971="Recycled Pre/Post-Consumer","Recycled_Pre_Post_Consumer",(IF($G971="In-Conversion","In_Conversion",(IF($G971="Recycled Pre-Consumer","Recycled_Pre_Consumer",(IF($G971="Recycled Post-Consumer","Recycled_Post_Consumer",(IF($G971="Sustainably Sourced","Sustainably_sourced","")))))))))))))))),"")</f>
        <v/>
      </c>
      <c r="AE971" s="13" t="e" cm="1">
        <f t="array" aca="1" ref="AE971" ca="1">IF(INDIRECT("$F"&amp;$S971)="","",IF(LEFT(INDIRECT("$F"&amp;$S971),3)="GRS","GRS_RCS_RM",IF((LEFT(INDIRECT("$F"&amp;$S971),3))="RCS","GRS_RCS_RM",IF(INDIRECT("$F"&amp;$S971)="OCS (No Label)","OCS_Conversion_RM",IF(LEFT(INDIRECT("$F"&amp;$S971),3)="OCS","OCS_RM",IF(RIGHT(INDIRECT("$F"&amp;$S971),10)="conversion","GOTS_RM_conversion",IF((LEFT(INDIRECT("$F"&amp;$S971),4))="GOTS","GOTS_RM","Responsible_RM")))))))</f>
        <v>#REF!</v>
      </c>
      <c r="AF971" s="13" t="str" cm="1">
        <f t="array" aca="1" ref="AF971" ca="1">IF($S971="","",INDIRECT("$Z"&amp;$S971))</f>
        <v/>
      </c>
      <c r="AG971" s="155"/>
      <c r="AH971" s="13" t="str" cm="1">
        <f t="array" aca="1" ref="AH971" ca="1">IFERROR(INDIRECT("$ag"&amp;S971),"")</f>
        <v/>
      </c>
      <c r="AI971" s="13" t="e" cm="1">
        <f t="array" aca="1" ref="AI971" ca="1">INDIRECT("O"&amp;S970)</f>
        <v>#REF!</v>
      </c>
      <c r="AJ971" s="13" t="str">
        <f>IF($I971="","",INDEX('Raw Material'!$A$1:$J$75,MATCH(I971,'Raw Material'!$A$1:$A$75,0),(MATCH(G971,'Raw Material'!$A$1:$J$1,0))))</f>
        <v/>
      </c>
      <c r="AK971" s="13" t="str">
        <f t="shared" si="415"/>
        <v>YANLIŞRM</v>
      </c>
      <c r="AL971" s="153" t="str">
        <f t="shared" si="416"/>
        <v/>
      </c>
    </row>
    <row r="972" spans="1:38" ht="16.5" customHeight="1">
      <c r="A972" s="162"/>
      <c r="B972" s="168"/>
      <c r="C972" s="169"/>
      <c r="D972" s="156"/>
      <c r="E972" s="156"/>
      <c r="F972" s="175"/>
      <c r="G972" s="181"/>
      <c r="H972" s="182"/>
      <c r="I972" s="182"/>
      <c r="J972" s="182"/>
      <c r="K972" s="32"/>
      <c r="L972" s="179"/>
      <c r="M972" s="179"/>
      <c r="N972" s="81"/>
      <c r="O972" s="185"/>
      <c r="P972" s="103"/>
      <c r="Q972" s="84" t="str">
        <f t="shared" si="417"/>
        <v/>
      </c>
      <c r="R972" s="159"/>
      <c r="S972" s="28" t="str" cm="1">
        <f t="array" aca="1" ref="S972" ca="1">IF(INDIRECT("A"&amp;114+$U972)&lt;&gt;"",114+$U972,"")</f>
        <v/>
      </c>
      <c r="T972" s="28" t="str">
        <f t="shared" ca="1" si="418"/>
        <v>$B</v>
      </c>
      <c r="U972" s="29">
        <f t="shared" si="424"/>
        <v>852</v>
      </c>
      <c r="V972" s="29">
        <v>71.500000000005599</v>
      </c>
      <c r="W972" s="29">
        <f t="shared" si="429"/>
        <v>71</v>
      </c>
      <c r="X972" s="41" t="str" cm="1">
        <f t="array" aca="1" ref="X972" ca="1">IFERROR(INDEX('PC&amp;PD'!$A$1:$AP$15,ROW('PC&amp;PD'!$A$15),MATCH(INDIRECT(T972),'PC&amp;PD'!$A$1:$AP$1,0)),"")</f>
        <v/>
      </c>
      <c r="Z972" s="155"/>
      <c r="AA972" s="13" t="str">
        <f t="shared" si="414"/>
        <v/>
      </c>
      <c r="AB972" s="155"/>
      <c r="AC972" s="13" t="str">
        <f t="shared" ca="1" si="419"/>
        <v>$AB</v>
      </c>
      <c r="AD972" s="13" t="str" cm="1">
        <f t="array" aca="1" ref="AD972" ca="1">IFERROR(IF((LEFT(INDIRECT("$F"&amp;$S972),4))="GOTS",IF($G972="Organic","GOTS_Organic_raw",(IF($G972="Responsible","GOTS_Responsible",(IF($G972="No Attribute (Conventional)","GOTS_conventional",(IF($G972="Recycled Pre/Post-Consumer","GOTS_pre_post",(IF($G972="In-Conversion","GOTS_in_conversion",(IF($G972="Sustainably Sourced","Sustainably_sourced",""))))))))))),IF($G972="Organic","Organic",(IF($G972="Responsible","Responsible",(IF($G972="No Attribute (Conventional)","No_Attribute_Conventional",(IF($G972="Recycled Pre/Post-Consumer","Recycled_Pre_Post_Consumer",(IF($G972="In-Conversion","In_Conversion",(IF($G972="Recycled Pre-Consumer","Recycled_Pre_Consumer",(IF($G972="Recycled Post-Consumer","Recycled_Post_Consumer",(IF($G972="Sustainably Sourced","Sustainably_sourced","")))))))))))))))),"")</f>
        <v/>
      </c>
      <c r="AE972" s="13" t="e" cm="1">
        <f t="array" aca="1" ref="AE972" ca="1">IF(INDIRECT("$F"&amp;$S972)="","",IF(LEFT(INDIRECT("$F"&amp;$S972),3)="GRS","GRS_RCS_RM",IF((LEFT(INDIRECT("$F"&amp;$S972),3))="RCS","GRS_RCS_RM",IF(INDIRECT("$F"&amp;$S972)="OCS (No Label)","OCS_Conversion_RM",IF(LEFT(INDIRECT("$F"&amp;$S972),3)="OCS","OCS_RM",IF(RIGHT(INDIRECT("$F"&amp;$S972),10)="conversion","GOTS_RM_conversion",IF((LEFT(INDIRECT("$F"&amp;$S972),4))="GOTS","GOTS_RM","Responsible_RM")))))))</f>
        <v>#REF!</v>
      </c>
      <c r="AF972" s="13" t="str" cm="1">
        <f t="array" aca="1" ref="AF972" ca="1">IF($S972="","",INDIRECT("$Z"&amp;$S972))</f>
        <v/>
      </c>
      <c r="AG972" s="155"/>
      <c r="AH972" s="13" t="str" cm="1">
        <f t="array" aca="1" ref="AH972" ca="1">IFERROR(INDIRECT("$ag"&amp;S972),"")</f>
        <v/>
      </c>
      <c r="AI972" s="13" t="e" cm="1">
        <f t="array" aca="1" ref="AI972" ca="1">INDIRECT("O"&amp;S971)</f>
        <v>#REF!</v>
      </c>
      <c r="AJ972" s="13" t="str">
        <f>IF($I972="","",INDEX('Raw Material'!$A$1:$J$75,MATCH(I972,'Raw Material'!$A$1:$A$75,0),(MATCH(G972,'Raw Material'!$A$1:$J$1,0))))</f>
        <v/>
      </c>
      <c r="AK972" s="13" t="str">
        <f t="shared" si="415"/>
        <v>YANLIŞRM</v>
      </c>
      <c r="AL972" s="153" t="str">
        <f t="shared" si="416"/>
        <v/>
      </c>
    </row>
    <row r="973" spans="1:38" ht="16.5" customHeight="1">
      <c r="A973" s="162"/>
      <c r="B973" s="168"/>
      <c r="C973" s="169"/>
      <c r="D973" s="156"/>
      <c r="E973" s="156"/>
      <c r="F973" s="175"/>
      <c r="G973" s="181"/>
      <c r="H973" s="182"/>
      <c r="I973" s="182"/>
      <c r="J973" s="182"/>
      <c r="K973" s="32"/>
      <c r="L973" s="179"/>
      <c r="M973" s="179"/>
      <c r="N973" s="81"/>
      <c r="O973" s="185"/>
      <c r="P973" s="103"/>
      <c r="Q973" s="84" t="str">
        <f t="shared" si="417"/>
        <v/>
      </c>
      <c r="R973" s="159"/>
      <c r="S973" s="28" t="str" cm="1">
        <f t="array" aca="1" ref="S973" ca="1">IF(INDIRECT("A"&amp;114+$U973)&lt;&gt;"",114+$U973,"")</f>
        <v/>
      </c>
      <c r="T973" s="28" t="str">
        <f t="shared" ca="1" si="418"/>
        <v>$B</v>
      </c>
      <c r="U973" s="29">
        <f t="shared" si="424"/>
        <v>852</v>
      </c>
      <c r="V973" s="29">
        <v>71.583333333338899</v>
      </c>
      <c r="W973" s="29">
        <f t="shared" si="429"/>
        <v>71</v>
      </c>
      <c r="X973" s="41" t="str" cm="1">
        <f t="array" aca="1" ref="X973" ca="1">IFERROR(INDEX('PC&amp;PD'!$A$1:$AP$15,ROW('PC&amp;PD'!$A$15),MATCH(INDIRECT(T973),'PC&amp;PD'!$A$1:$AP$1,0)),"")</f>
        <v/>
      </c>
      <c r="Z973" s="155"/>
      <c r="AA973" s="13" t="str">
        <f t="shared" si="414"/>
        <v/>
      </c>
      <c r="AB973" s="155"/>
      <c r="AC973" s="13" t="str">
        <f t="shared" ca="1" si="419"/>
        <v>$AB</v>
      </c>
      <c r="AD973" s="13" t="str" cm="1">
        <f t="array" aca="1" ref="AD973" ca="1">IFERROR(IF((LEFT(INDIRECT("$F"&amp;$S973),4))="GOTS",IF($G973="Organic","GOTS_Organic_raw",(IF($G973="Responsible","GOTS_Responsible",(IF($G973="No Attribute (Conventional)","GOTS_conventional",(IF($G973="Recycled Pre/Post-Consumer","GOTS_pre_post",(IF($G973="In-Conversion","GOTS_in_conversion",(IF($G973="Sustainably Sourced","Sustainably_sourced",""))))))))))),IF($G973="Organic","Organic",(IF($G973="Responsible","Responsible",(IF($G973="No Attribute (Conventional)","No_Attribute_Conventional",(IF($G973="Recycled Pre/Post-Consumer","Recycled_Pre_Post_Consumer",(IF($G973="In-Conversion","In_Conversion",(IF($G973="Recycled Pre-Consumer","Recycled_Pre_Consumer",(IF($G973="Recycled Post-Consumer","Recycled_Post_Consumer",(IF($G973="Sustainably Sourced","Sustainably_sourced","")))))))))))))))),"")</f>
        <v/>
      </c>
      <c r="AE973" s="13" t="e" cm="1">
        <f t="array" aca="1" ref="AE973" ca="1">IF(INDIRECT("$F"&amp;$S973)="","",IF(LEFT(INDIRECT("$F"&amp;$S973),3)="GRS","GRS_RCS_RM",IF((LEFT(INDIRECT("$F"&amp;$S973),3))="RCS","GRS_RCS_RM",IF(INDIRECT("$F"&amp;$S973)="OCS (No Label)","OCS_Conversion_RM",IF(LEFT(INDIRECT("$F"&amp;$S973),3)="OCS","OCS_RM",IF(RIGHT(INDIRECT("$F"&amp;$S973),10)="conversion","GOTS_RM_conversion",IF((LEFT(INDIRECT("$F"&amp;$S973),4))="GOTS","GOTS_RM","Responsible_RM")))))))</f>
        <v>#REF!</v>
      </c>
      <c r="AF973" s="13" t="str" cm="1">
        <f t="array" aca="1" ref="AF973" ca="1">IF($S973="","",INDIRECT("$Z"&amp;$S973))</f>
        <v/>
      </c>
      <c r="AG973" s="155"/>
      <c r="AH973" s="13" t="str" cm="1">
        <f t="array" aca="1" ref="AH973" ca="1">IFERROR(INDIRECT("$ag"&amp;S973),"")</f>
        <v/>
      </c>
      <c r="AI973" s="13" t="e" cm="1">
        <f t="array" aca="1" ref="AI973" ca="1">INDIRECT("O"&amp;S972)</f>
        <v>#REF!</v>
      </c>
      <c r="AJ973" s="13" t="str">
        <f>IF($I973="","",INDEX('Raw Material'!$A$1:$J$75,MATCH(I973,'Raw Material'!$A$1:$A$75,0),(MATCH(G973,'Raw Material'!$A$1:$J$1,0))))</f>
        <v/>
      </c>
      <c r="AK973" s="13" t="str">
        <f t="shared" si="415"/>
        <v>YANLIŞRM</v>
      </c>
      <c r="AL973" s="153" t="str">
        <f t="shared" si="416"/>
        <v/>
      </c>
    </row>
    <row r="974" spans="1:38" ht="16.5" customHeight="1">
      <c r="A974" s="162"/>
      <c r="B974" s="168"/>
      <c r="C974" s="169"/>
      <c r="D974" s="156"/>
      <c r="E974" s="156"/>
      <c r="F974" s="175"/>
      <c r="G974" s="181"/>
      <c r="H974" s="182"/>
      <c r="I974" s="182"/>
      <c r="J974" s="182"/>
      <c r="K974" s="32"/>
      <c r="L974" s="179"/>
      <c r="M974" s="179"/>
      <c r="N974" s="81"/>
      <c r="O974" s="185"/>
      <c r="P974" s="103"/>
      <c r="Q974" s="84" t="str">
        <f t="shared" si="417"/>
        <v/>
      </c>
      <c r="R974" s="159"/>
      <c r="S974" s="28" t="str" cm="1">
        <f t="array" aca="1" ref="S974" ca="1">IF(INDIRECT("A"&amp;114+$U974)&lt;&gt;"",114+$U974,"")</f>
        <v/>
      </c>
      <c r="T974" s="28" t="str">
        <f t="shared" ca="1" si="418"/>
        <v>$B</v>
      </c>
      <c r="U974" s="29">
        <f t="shared" si="424"/>
        <v>852</v>
      </c>
      <c r="V974" s="29">
        <v>71.666666666672299</v>
      </c>
      <c r="W974" s="29">
        <f t="shared" si="429"/>
        <v>71</v>
      </c>
      <c r="X974" s="41" t="str" cm="1">
        <f t="array" aca="1" ref="X974" ca="1">IFERROR(INDEX('PC&amp;PD'!$A$1:$AP$15,ROW('PC&amp;PD'!$A$15),MATCH(INDIRECT(T974),'PC&amp;PD'!$A$1:$AP$1,0)),"")</f>
        <v/>
      </c>
      <c r="Z974" s="155"/>
      <c r="AA974" s="13" t="str">
        <f t="shared" si="414"/>
        <v/>
      </c>
      <c r="AB974" s="155"/>
      <c r="AC974" s="13" t="str">
        <f t="shared" ca="1" si="419"/>
        <v>$AB</v>
      </c>
      <c r="AD974" s="13" t="str" cm="1">
        <f t="array" aca="1" ref="AD974" ca="1">IFERROR(IF((LEFT(INDIRECT("$F"&amp;$S974),4))="GOTS",IF($G974="Organic","GOTS_Organic_raw",(IF($G974="Responsible","GOTS_Responsible",(IF($G974="No Attribute (Conventional)","GOTS_conventional",(IF($G974="Recycled Pre/Post-Consumer","GOTS_pre_post",(IF($G974="In-Conversion","GOTS_in_conversion",(IF($G974="Sustainably Sourced","Sustainably_sourced",""))))))))))),IF($G974="Organic","Organic",(IF($G974="Responsible","Responsible",(IF($G974="No Attribute (Conventional)","No_Attribute_Conventional",(IF($G974="Recycled Pre/Post-Consumer","Recycled_Pre_Post_Consumer",(IF($G974="In-Conversion","In_Conversion",(IF($G974="Recycled Pre-Consumer","Recycled_Pre_Consumer",(IF($G974="Recycled Post-Consumer","Recycled_Post_Consumer",(IF($G974="Sustainably Sourced","Sustainably_sourced","")))))))))))))))),"")</f>
        <v/>
      </c>
      <c r="AE974" s="13" t="e" cm="1">
        <f t="array" aca="1" ref="AE974" ca="1">IF(INDIRECT("$F"&amp;$S974)="","",IF(LEFT(INDIRECT("$F"&amp;$S974),3)="GRS","GRS_RCS_RM",IF((LEFT(INDIRECT("$F"&amp;$S974),3))="RCS","GRS_RCS_RM",IF(INDIRECT("$F"&amp;$S974)="OCS (No Label)","OCS_Conversion_RM",IF(LEFT(INDIRECT("$F"&amp;$S974),3)="OCS","OCS_RM",IF(RIGHT(INDIRECT("$F"&amp;$S974),10)="conversion","GOTS_RM_conversion",IF((LEFT(INDIRECT("$F"&amp;$S974),4))="GOTS","GOTS_RM","Responsible_RM")))))))</f>
        <v>#REF!</v>
      </c>
      <c r="AF974" s="13" t="str" cm="1">
        <f t="array" aca="1" ref="AF974" ca="1">IF($S974="","",INDIRECT("$Z"&amp;$S974))</f>
        <v/>
      </c>
      <c r="AG974" s="155"/>
      <c r="AH974" s="13" t="str" cm="1">
        <f t="array" aca="1" ref="AH974" ca="1">IFERROR(INDIRECT("$ag"&amp;S974),"")</f>
        <v/>
      </c>
      <c r="AI974" s="13" t="e" cm="1">
        <f t="array" aca="1" ref="AI974" ca="1">INDIRECT("O"&amp;S973)</f>
        <v>#REF!</v>
      </c>
      <c r="AJ974" s="13" t="str">
        <f>IF($I974="","",INDEX('Raw Material'!$A$1:$J$75,MATCH(I974,'Raw Material'!$A$1:$A$75,0),(MATCH(G974,'Raw Material'!$A$1:$J$1,0))))</f>
        <v/>
      </c>
      <c r="AK974" s="13" t="str">
        <f t="shared" si="415"/>
        <v>YANLIŞRM</v>
      </c>
      <c r="AL974" s="153" t="str">
        <f t="shared" si="416"/>
        <v/>
      </c>
    </row>
    <row r="975" spans="1:38" ht="16.5" customHeight="1">
      <c r="A975" s="162"/>
      <c r="B975" s="168"/>
      <c r="C975" s="169"/>
      <c r="D975" s="156"/>
      <c r="E975" s="156"/>
      <c r="F975" s="175"/>
      <c r="G975" s="181"/>
      <c r="H975" s="182"/>
      <c r="I975" s="182"/>
      <c r="J975" s="182"/>
      <c r="K975" s="32"/>
      <c r="L975" s="179"/>
      <c r="M975" s="179"/>
      <c r="N975" s="81"/>
      <c r="O975" s="185"/>
      <c r="P975" s="103"/>
      <c r="Q975" s="84" t="str">
        <f t="shared" si="417"/>
        <v/>
      </c>
      <c r="R975" s="159"/>
      <c r="S975" s="28" t="str" cm="1">
        <f t="array" aca="1" ref="S975" ca="1">IF(INDIRECT("A"&amp;114+$U975)&lt;&gt;"",114+$U975,"")</f>
        <v/>
      </c>
      <c r="T975" s="28" t="str">
        <f t="shared" ca="1" si="418"/>
        <v>$B</v>
      </c>
      <c r="U975" s="29">
        <f t="shared" si="424"/>
        <v>852</v>
      </c>
      <c r="V975" s="29">
        <v>71.750000000005599</v>
      </c>
      <c r="W975" s="29">
        <f t="shared" si="429"/>
        <v>71</v>
      </c>
      <c r="X975" s="41" t="str" cm="1">
        <f t="array" aca="1" ref="X975" ca="1">IFERROR(INDEX('PC&amp;PD'!$A$1:$AP$15,ROW('PC&amp;PD'!$A$15),MATCH(INDIRECT(T975),'PC&amp;PD'!$A$1:$AP$1,0)),"")</f>
        <v/>
      </c>
      <c r="Z975" s="155"/>
      <c r="AA975" s="13" t="str">
        <f t="shared" si="414"/>
        <v/>
      </c>
      <c r="AB975" s="155"/>
      <c r="AC975" s="13" t="str">
        <f t="shared" ca="1" si="419"/>
        <v>$AB</v>
      </c>
      <c r="AD975" s="13" t="str" cm="1">
        <f t="array" aca="1" ref="AD975" ca="1">IFERROR(IF((LEFT(INDIRECT("$F"&amp;$S975),4))="GOTS",IF($G975="Organic","GOTS_Organic_raw",(IF($G975="Responsible","GOTS_Responsible",(IF($G975="No Attribute (Conventional)","GOTS_conventional",(IF($G975="Recycled Pre/Post-Consumer","GOTS_pre_post",(IF($G975="In-Conversion","GOTS_in_conversion",(IF($G975="Sustainably Sourced","Sustainably_sourced",""))))))))))),IF($G975="Organic","Organic",(IF($G975="Responsible","Responsible",(IF($G975="No Attribute (Conventional)","No_Attribute_Conventional",(IF($G975="Recycled Pre/Post-Consumer","Recycled_Pre_Post_Consumer",(IF($G975="In-Conversion","In_Conversion",(IF($G975="Recycled Pre-Consumer","Recycled_Pre_Consumer",(IF($G975="Recycled Post-Consumer","Recycled_Post_Consumer",(IF($G975="Sustainably Sourced","Sustainably_sourced","")))))))))))))))),"")</f>
        <v/>
      </c>
      <c r="AE975" s="13" t="e" cm="1">
        <f t="array" aca="1" ref="AE975" ca="1">IF(INDIRECT("$F"&amp;$S975)="","",IF(LEFT(INDIRECT("$F"&amp;$S975),3)="GRS","GRS_RCS_RM",IF((LEFT(INDIRECT("$F"&amp;$S975),3))="RCS","GRS_RCS_RM",IF(INDIRECT("$F"&amp;$S975)="OCS (No Label)","OCS_Conversion_RM",IF(LEFT(INDIRECT("$F"&amp;$S975),3)="OCS","OCS_RM",IF(RIGHT(INDIRECT("$F"&amp;$S975),10)="conversion","GOTS_RM_conversion",IF((LEFT(INDIRECT("$F"&amp;$S975),4))="GOTS","GOTS_RM","Responsible_RM")))))))</f>
        <v>#REF!</v>
      </c>
      <c r="AF975" s="13" t="str" cm="1">
        <f t="array" aca="1" ref="AF975" ca="1">IF($S975="","",INDIRECT("$Z"&amp;$S975))</f>
        <v/>
      </c>
      <c r="AG975" s="155"/>
      <c r="AH975" s="13" t="str" cm="1">
        <f t="array" aca="1" ref="AH975" ca="1">IFERROR(INDIRECT("$ag"&amp;S975),"")</f>
        <v/>
      </c>
      <c r="AI975" s="13" t="e" cm="1">
        <f t="array" aca="1" ref="AI975" ca="1">INDIRECT("O"&amp;S974)</f>
        <v>#REF!</v>
      </c>
      <c r="AJ975" s="13" t="str">
        <f>IF($I975="","",INDEX('Raw Material'!$A$1:$J$75,MATCH(I975,'Raw Material'!$A$1:$A$75,0),(MATCH(G975,'Raw Material'!$A$1:$J$1,0))))</f>
        <v/>
      </c>
      <c r="AK975" s="13" t="str">
        <f t="shared" si="415"/>
        <v>YANLIŞRM</v>
      </c>
      <c r="AL975" s="153" t="str">
        <f t="shared" si="416"/>
        <v/>
      </c>
    </row>
    <row r="976" spans="1:38" ht="16.5" customHeight="1">
      <c r="A976" s="162"/>
      <c r="B976" s="168"/>
      <c r="C976" s="169"/>
      <c r="D976" s="156"/>
      <c r="E976" s="156"/>
      <c r="F976" s="175"/>
      <c r="G976" s="181"/>
      <c r="H976" s="182"/>
      <c r="I976" s="182"/>
      <c r="J976" s="182"/>
      <c r="K976" s="32"/>
      <c r="L976" s="179"/>
      <c r="M976" s="179"/>
      <c r="N976" s="81"/>
      <c r="O976" s="185"/>
      <c r="P976" s="103"/>
      <c r="Q976" s="84" t="str">
        <f t="shared" si="417"/>
        <v/>
      </c>
      <c r="R976" s="159"/>
      <c r="S976" s="28" t="str" cm="1">
        <f t="array" aca="1" ref="S976" ca="1">IF(INDIRECT("A"&amp;114+$U976)&lt;&gt;"",114+$U976,"")</f>
        <v/>
      </c>
      <c r="T976" s="28" t="str">
        <f t="shared" ca="1" si="418"/>
        <v>$B</v>
      </c>
      <c r="U976" s="29">
        <f t="shared" si="424"/>
        <v>852</v>
      </c>
      <c r="V976" s="29">
        <v>71.833333333338899</v>
      </c>
      <c r="W976" s="29">
        <f t="shared" si="429"/>
        <v>71</v>
      </c>
      <c r="X976" s="41" t="str" cm="1">
        <f t="array" aca="1" ref="X976" ca="1">IFERROR(INDEX('PC&amp;PD'!$A$1:$AP$15,ROW('PC&amp;PD'!$A$15),MATCH(INDIRECT(T976),'PC&amp;PD'!$A$1:$AP$1,0)),"")</f>
        <v/>
      </c>
      <c r="Z976" s="155"/>
      <c r="AA976" s="13" t="str">
        <f t="shared" si="414"/>
        <v/>
      </c>
      <c r="AB976" s="155"/>
      <c r="AC976" s="13" t="str">
        <f t="shared" ca="1" si="419"/>
        <v>$AB</v>
      </c>
      <c r="AD976" s="13" t="str" cm="1">
        <f t="array" aca="1" ref="AD976" ca="1">IFERROR(IF((LEFT(INDIRECT("$F"&amp;$S976),4))="GOTS",IF($G976="Organic","GOTS_Organic_raw",(IF($G976="Responsible","GOTS_Responsible",(IF($G976="No Attribute (Conventional)","GOTS_conventional",(IF($G976="Recycled Pre/Post-Consumer","GOTS_pre_post",(IF($G976="In-Conversion","GOTS_in_conversion",(IF($G976="Sustainably Sourced","Sustainably_sourced",""))))))))))),IF($G976="Organic","Organic",(IF($G976="Responsible","Responsible",(IF($G976="No Attribute (Conventional)","No_Attribute_Conventional",(IF($G976="Recycled Pre/Post-Consumer","Recycled_Pre_Post_Consumer",(IF($G976="In-Conversion","In_Conversion",(IF($G976="Recycled Pre-Consumer","Recycled_Pre_Consumer",(IF($G976="Recycled Post-Consumer","Recycled_Post_Consumer",(IF($G976="Sustainably Sourced","Sustainably_sourced","")))))))))))))))),"")</f>
        <v/>
      </c>
      <c r="AE976" s="13" t="e" cm="1">
        <f t="array" aca="1" ref="AE976" ca="1">IF(INDIRECT("$F"&amp;$S976)="","",IF(LEFT(INDIRECT("$F"&amp;$S976),3)="GRS","GRS_RCS_RM",IF((LEFT(INDIRECT("$F"&amp;$S976),3))="RCS","GRS_RCS_RM",IF(INDIRECT("$F"&amp;$S976)="OCS (No Label)","OCS_Conversion_RM",IF(LEFT(INDIRECT("$F"&amp;$S976),3)="OCS","OCS_RM",IF(RIGHT(INDIRECT("$F"&amp;$S976),10)="conversion","GOTS_RM_conversion",IF((LEFT(INDIRECT("$F"&amp;$S976),4))="GOTS","GOTS_RM","Responsible_RM")))))))</f>
        <v>#REF!</v>
      </c>
      <c r="AF976" s="13" t="str" cm="1">
        <f t="array" aca="1" ref="AF976" ca="1">IF($S976="","",INDIRECT("$Z"&amp;$S976))</f>
        <v/>
      </c>
      <c r="AG976" s="155"/>
      <c r="AH976" s="13" t="str" cm="1">
        <f t="array" aca="1" ref="AH976" ca="1">IFERROR(INDIRECT("$ag"&amp;S976),"")</f>
        <v/>
      </c>
      <c r="AI976" s="13" t="e" cm="1">
        <f t="array" aca="1" ref="AI976" ca="1">INDIRECT("O"&amp;S975)</f>
        <v>#REF!</v>
      </c>
      <c r="AJ976" s="13" t="str">
        <f>IF($I976="","",INDEX('Raw Material'!$A$1:$J$75,MATCH(I976,'Raw Material'!$A$1:$A$75,0),(MATCH(G976,'Raw Material'!$A$1:$J$1,0))))</f>
        <v/>
      </c>
      <c r="AK976" s="13" t="str">
        <f t="shared" si="415"/>
        <v>YANLIŞRM</v>
      </c>
      <c r="AL976" s="153" t="str">
        <f t="shared" si="416"/>
        <v/>
      </c>
    </row>
    <row r="977" spans="1:38" ht="16.5" customHeight="1" thickBot="1">
      <c r="A977" s="163"/>
      <c r="B977" s="170"/>
      <c r="C977" s="171"/>
      <c r="D977" s="156"/>
      <c r="E977" s="156"/>
      <c r="F977" s="176"/>
      <c r="G977" s="157"/>
      <c r="H977" s="158"/>
      <c r="I977" s="158"/>
      <c r="J977" s="158"/>
      <c r="K977" s="33"/>
      <c r="L977" s="180"/>
      <c r="M977" s="180"/>
      <c r="N977" s="82"/>
      <c r="O977" s="186"/>
      <c r="P977" s="103"/>
      <c r="Q977" s="84" t="str">
        <f t="shared" si="417"/>
        <v/>
      </c>
      <c r="R977" s="159"/>
      <c r="S977" s="28" t="str" cm="1">
        <f t="array" aca="1" ref="S977" ca="1">IF(INDIRECT("A"&amp;114+$U977)&lt;&gt;"",114+$U977,"")</f>
        <v/>
      </c>
      <c r="T977" s="28" t="str">
        <f t="shared" ca="1" si="418"/>
        <v>$B</v>
      </c>
      <c r="U977" s="29">
        <f t="shared" si="424"/>
        <v>852</v>
      </c>
      <c r="V977" s="29">
        <v>71.916666666672299</v>
      </c>
      <c r="W977" s="29">
        <f t="shared" si="429"/>
        <v>71</v>
      </c>
      <c r="X977" s="41" t="str" cm="1">
        <f t="array" aca="1" ref="X977" ca="1">IFERROR(INDEX('PC&amp;PD'!$A$1:$AP$15,ROW('PC&amp;PD'!$A$15),MATCH(INDIRECT(T977),'PC&amp;PD'!$A$1:$AP$1,0)),"")</f>
        <v/>
      </c>
      <c r="Z977" s="155"/>
      <c r="AA977" s="13" t="str">
        <f t="shared" si="414"/>
        <v/>
      </c>
      <c r="AB977" s="155"/>
      <c r="AC977" s="13" t="str">
        <f t="shared" ca="1" si="419"/>
        <v>$AB</v>
      </c>
      <c r="AD977" s="13" t="str" cm="1">
        <f t="array" aca="1" ref="AD977" ca="1">IFERROR(IF((LEFT(INDIRECT("$F"&amp;$S977),4))="GOTS",IF($G977="Organic","GOTS_Organic_raw",(IF($G977="Responsible","GOTS_Responsible",(IF($G977="No Attribute (Conventional)","GOTS_conventional",(IF($G977="Recycled Pre/Post-Consumer","GOTS_pre_post",(IF($G977="In-Conversion","GOTS_in_conversion",(IF($G977="Sustainably Sourced","Sustainably_sourced",""))))))))))),IF($G977="Organic","Organic",(IF($G977="Responsible","Responsible",(IF($G977="No Attribute (Conventional)","No_Attribute_Conventional",(IF($G977="Recycled Pre/Post-Consumer","Recycled_Pre_Post_Consumer",(IF($G977="In-Conversion","In_Conversion",(IF($G977="Recycled Pre-Consumer","Recycled_Pre_Consumer",(IF($G977="Recycled Post-Consumer","Recycled_Post_Consumer",(IF($G977="Sustainably Sourced","Sustainably_sourced","")))))))))))))))),"")</f>
        <v/>
      </c>
      <c r="AE977" s="13" t="e" cm="1">
        <f t="array" aca="1" ref="AE977" ca="1">IF(INDIRECT("$F"&amp;$S977)="","",IF(LEFT(INDIRECT("$F"&amp;$S977),3)="GRS","GRS_RCS_RM",IF((LEFT(INDIRECT("$F"&amp;$S977),3))="RCS","GRS_RCS_RM",IF(INDIRECT("$F"&amp;$S977)="OCS (No Label)","OCS_Conversion_RM",IF(LEFT(INDIRECT("$F"&amp;$S977),3)="OCS","OCS_RM",IF(RIGHT(INDIRECT("$F"&amp;$S977),10)="conversion","GOTS_RM_conversion",IF((LEFT(INDIRECT("$F"&amp;$S977),4))="GOTS","GOTS_RM","Responsible_RM")))))))</f>
        <v>#REF!</v>
      </c>
      <c r="AF977" s="13" t="str" cm="1">
        <f t="array" aca="1" ref="AF977" ca="1">IF($S977="","",INDIRECT("$Z"&amp;$S977))</f>
        <v/>
      </c>
      <c r="AG977" s="155"/>
      <c r="AH977" s="13" t="str" cm="1">
        <f t="array" aca="1" ref="AH977" ca="1">IFERROR(INDIRECT("$ag"&amp;S977),"")</f>
        <v/>
      </c>
      <c r="AI977" s="13" t="e" cm="1">
        <f t="array" aca="1" ref="AI977" ca="1">INDIRECT("O"&amp;S976)</f>
        <v>#REF!</v>
      </c>
      <c r="AJ977" s="13" t="str">
        <f>IF($I977="","",INDEX('Raw Material'!$A$1:$J$75,MATCH(I977,'Raw Material'!$A$1:$A$75,0),(MATCH(G977,'Raw Material'!$A$1:$J$1,0))))</f>
        <v/>
      </c>
      <c r="AK977" s="13" t="str">
        <f t="shared" si="415"/>
        <v>YANLIŞRM</v>
      </c>
      <c r="AL977" s="153" t="str">
        <f t="shared" si="416"/>
        <v/>
      </c>
    </row>
    <row r="978" spans="1:38" ht="16.5" customHeight="1">
      <c r="A978" s="160" t="str">
        <f>IF(B978="","",COUNTA($B$114:$B978))</f>
        <v/>
      </c>
      <c r="B978" s="164"/>
      <c r="C978" s="165"/>
      <c r="D978" s="183"/>
      <c r="E978" s="183"/>
      <c r="F978" s="172"/>
      <c r="G978" s="212"/>
      <c r="H978" s="206"/>
      <c r="I978" s="206"/>
      <c r="J978" s="206"/>
      <c r="K978" s="31"/>
      <c r="L978" s="177" t="str">
        <f t="shared" ref="L978" si="430">IF(R978="","",LEFT(R978,LEN(R978)-2))</f>
        <v/>
      </c>
      <c r="M978" s="177"/>
      <c r="N978" s="80"/>
      <c r="O978" s="184"/>
      <c r="P978" s="103"/>
      <c r="Q978" s="84" t="str">
        <f t="shared" si="417"/>
        <v/>
      </c>
      <c r="R978" s="159" t="str">
        <f t="shared" ref="R978" si="431">CONCATENATE($Q978,Q979,Q980,Q981,Q982,Q983,$Q984,$Q985,$Q986,$Q987,Q988,Q989)</f>
        <v/>
      </c>
      <c r="S978" s="28" t="str" cm="1">
        <f t="array" aca="1" ref="S978" ca="1">IF(INDIRECT("A"&amp;114+$U978)&lt;&gt;"",114+$U978,"")</f>
        <v/>
      </c>
      <c r="T978" s="28" t="str">
        <f t="shared" ca="1" si="418"/>
        <v>$B</v>
      </c>
      <c r="U978" s="29">
        <f t="shared" si="424"/>
        <v>864</v>
      </c>
      <c r="V978" s="29">
        <v>72.000000000005599</v>
      </c>
      <c r="W978" s="29">
        <f t="shared" si="429"/>
        <v>72</v>
      </c>
      <c r="X978" s="41" t="str" cm="1">
        <f t="array" aca="1" ref="X978" ca="1">IFERROR(INDEX('PC&amp;PD'!$A$1:$AP$15,ROW('PC&amp;PD'!$A$15),MATCH(INDIRECT(T978),'PC&amp;PD'!$A$1:$AP$1,0)),"")</f>
        <v/>
      </c>
      <c r="Z978" s="155" t="str">
        <f t="shared" ref="Z978" si="432">IFERROR(IF($F978="OCS 100","OCS (OCS 100)",IF($F978="OCS Blended","OCS (OCS Blended)",IF($F978="OCS (No Label)","OCS (No Label)",IF($F978="RCS 100","RCS (RCS 100)",IF($F978="RCS Blended","RCS (RCS Blended)",IF($F978="GRS","GRS (GRS)",IF($F978="GRS (No Label)", "GRS (No Label)",IF($F978="RDS","RDS (RDS)",IF($F978="RWS","RWS (RWS)",IF($F978="RAS","RAS (RAS)",IF($F978="RMS","RMS (RMS)",IF($F978="GOTS Organic","GOTS (Organic)",IF($F978="GOTS Made with organic","GOTS (Made with Organic)",IF($F978="GOTS Organic - in conversion","GOTS (Organic - In Conversion)",IF($F978="GOTS Made with organic - in conversion","GOTS (Made with Organic - In Conversion)",""))))))))))))))),"")</f>
        <v/>
      </c>
      <c r="AA978" s="13" t="str">
        <f t="shared" si="414"/>
        <v/>
      </c>
      <c r="AB978" s="155" t="str">
        <f t="shared" ref="AB978" si="433">IFERROR(IF($F978="OCS 100", "OCS_100",IF($F978="OCS Blended", "OCS_Blended",IF($F978="OCS (No Label)", "OCS_No_Label",IF($F978="RCS 100", "RCS_100",IF($F978="RCS Blended","RCS_Blended",IF($F978="GRS","GRS",IF($F978="GRS (No Label)", "GRS_No_Label",IF($F978="RDS","RDS",IF($F978="RWS","RWS",IF($F978="RMS","RMS",IF($F978="GOTS Organic","GOTS_Organic",IF($F978="GOTS Made with organic","GOTS_Made_with_organic",IF($F978="GOTS Organic - in conversion","GOTS_Organic_in_Conversion",IF($F978="GOTS Made with organic - in conversion","GOTS_Made_with_Organic_in_Conversion",IF($F978="RAS","RAS",""))))))))))))))),"")</f>
        <v/>
      </c>
      <c r="AC978" s="13" t="str">
        <f t="shared" ca="1" si="419"/>
        <v>$AB</v>
      </c>
      <c r="AD978" s="13" t="str" cm="1">
        <f t="array" aca="1" ref="AD978" ca="1">IFERROR(IF((LEFT(INDIRECT("$F"&amp;$S978),4))="GOTS",IF($G978="Organic","GOTS_Organic_raw",(IF($G978="Responsible","GOTS_Responsible",(IF($G978="No Attribute (Conventional)","GOTS_conventional",(IF($G978="Recycled Pre/Post-Consumer","GOTS_pre_post",(IF($G978="In-Conversion","GOTS_in_conversion",(IF($G978="Sustainably Sourced","Sustainably_sourced",""))))))))))),IF($G978="Organic","Organic",(IF($G978="Responsible","Responsible",(IF($G978="No Attribute (Conventional)","No_Attribute_Conventional",(IF($G978="Recycled Pre/Post-Consumer","Recycled_Pre_Post_Consumer",(IF($G978="In-Conversion","In_Conversion",(IF($G978="Recycled Pre-Consumer","Recycled_Pre_Consumer",(IF($G978="Recycled Post-Consumer","Recycled_Post_Consumer",(IF($G978="Sustainably Sourced","Sustainably_sourced","")))))))))))))))),"")</f>
        <v/>
      </c>
      <c r="AE978" s="13" t="e" cm="1">
        <f t="array" aca="1" ref="AE978" ca="1">IF(INDIRECT("$F"&amp;$S978)="","",IF(LEFT(INDIRECT("$F"&amp;$S978),3)="GRS","GRS_RCS_RM",IF((LEFT(INDIRECT("$F"&amp;$S978),3))="RCS","GRS_RCS_RM",IF(INDIRECT("$F"&amp;$S978)="OCS (No Label)","OCS_Conversion_RM",IF(LEFT(INDIRECT("$F"&amp;$S978),3)="OCS","OCS_RM",IF(RIGHT(INDIRECT("$F"&amp;$S978),10)="conversion","GOTS_RM_conversion",IF((LEFT(INDIRECT("$F"&amp;$S978),4))="GOTS","GOTS_RM","Responsible_RM")))))))</f>
        <v>#REF!</v>
      </c>
      <c r="AF978" s="13" t="str" cm="1">
        <f t="array" aca="1" ref="AF978" ca="1">IF($S978="","",INDIRECT("$Z"&amp;$S978))</f>
        <v/>
      </c>
      <c r="AG978" s="155" t="str">
        <f t="shared" si="413"/>
        <v/>
      </c>
      <c r="AH978" s="13" t="str" cm="1">
        <f t="array" aca="1" ref="AH978" ca="1">IFERROR(INDIRECT("$ag"&amp;S978),"")</f>
        <v/>
      </c>
      <c r="AI978" s="13" t="e" cm="1">
        <f t="array" aca="1" ref="AI978" ca="1">INDIRECT("O"&amp;S977)</f>
        <v>#REF!</v>
      </c>
      <c r="AJ978" s="13" t="str">
        <f>IF($I978="","",INDEX('Raw Material'!$A$1:$J$75,MATCH(I978,'Raw Material'!$A$1:$A$75,0),(MATCH(G978,'Raw Material'!$A$1:$J$1,0))))</f>
        <v/>
      </c>
      <c r="AK978" s="13" t="str">
        <f t="shared" si="415"/>
        <v>YANLIŞRM</v>
      </c>
      <c r="AL978" s="153" t="str">
        <f t="shared" si="416"/>
        <v/>
      </c>
    </row>
    <row r="979" spans="1:38" ht="16.5" customHeight="1">
      <c r="A979" s="161"/>
      <c r="B979" s="166"/>
      <c r="C979" s="167"/>
      <c r="D979" s="156"/>
      <c r="E979" s="156"/>
      <c r="F979" s="173"/>
      <c r="G979" s="181"/>
      <c r="H979" s="182"/>
      <c r="I979" s="182"/>
      <c r="J979" s="182"/>
      <c r="K979" s="32"/>
      <c r="L979" s="178"/>
      <c r="M979" s="178"/>
      <c r="N979" s="81"/>
      <c r="O979" s="185"/>
      <c r="P979" s="103"/>
      <c r="Q979" s="84" t="str">
        <f t="shared" si="417"/>
        <v/>
      </c>
      <c r="R979" s="159"/>
      <c r="S979" s="28" t="str" cm="1">
        <f t="array" aca="1" ref="S979" ca="1">IF(INDIRECT("A"&amp;114+$U979)&lt;&gt;"",114+$U979,"")</f>
        <v/>
      </c>
      <c r="T979" s="28" t="str">
        <f t="shared" ca="1" si="418"/>
        <v>$B</v>
      </c>
      <c r="U979" s="29">
        <f t="shared" si="424"/>
        <v>864</v>
      </c>
      <c r="V979" s="29">
        <v>72.083333333338999</v>
      </c>
      <c r="W979" s="29">
        <f t="shared" si="429"/>
        <v>72</v>
      </c>
      <c r="X979" s="41" t="str" cm="1">
        <f t="array" aca="1" ref="X979" ca="1">IFERROR(INDEX('PC&amp;PD'!$A$1:$AP$15,ROW('PC&amp;PD'!$A$15),MATCH(INDIRECT(T979),'PC&amp;PD'!$A$1:$AP$1,0)),"")</f>
        <v/>
      </c>
      <c r="Z979" s="155"/>
      <c r="AA979" s="13" t="str">
        <f t="shared" si="414"/>
        <v/>
      </c>
      <c r="AB979" s="155"/>
      <c r="AC979" s="13" t="str">
        <f t="shared" ca="1" si="419"/>
        <v>$AB</v>
      </c>
      <c r="AD979" s="13" t="str" cm="1">
        <f t="array" aca="1" ref="AD979" ca="1">IFERROR(IF((LEFT(INDIRECT("$F"&amp;$S979),4))="GOTS",IF($G979="Organic","GOTS_Organic_raw",(IF($G979="Responsible","GOTS_Responsible",(IF($G979="No Attribute (Conventional)","GOTS_conventional",(IF($G979="Recycled Pre/Post-Consumer","GOTS_pre_post",(IF($G979="In-Conversion","GOTS_in_conversion",(IF($G979="Sustainably Sourced","Sustainably_sourced",""))))))))))),IF($G979="Organic","Organic",(IF($G979="Responsible","Responsible",(IF($G979="No Attribute (Conventional)","No_Attribute_Conventional",(IF($G979="Recycled Pre/Post-Consumer","Recycled_Pre_Post_Consumer",(IF($G979="In-Conversion","In_Conversion",(IF($G979="Recycled Pre-Consumer","Recycled_Pre_Consumer",(IF($G979="Recycled Post-Consumer","Recycled_Post_Consumer",(IF($G979="Sustainably Sourced","Sustainably_sourced","")))))))))))))))),"")</f>
        <v/>
      </c>
      <c r="AE979" s="13" t="e" cm="1">
        <f t="array" aca="1" ref="AE979" ca="1">IF(INDIRECT("$F"&amp;$S979)="","",IF(LEFT(INDIRECT("$F"&amp;$S979),3)="GRS","GRS_RCS_RM",IF((LEFT(INDIRECT("$F"&amp;$S979),3))="RCS","GRS_RCS_RM",IF(INDIRECT("$F"&amp;$S979)="OCS (No Label)","OCS_Conversion_RM",IF(LEFT(INDIRECT("$F"&amp;$S979),3)="OCS","OCS_RM",IF(RIGHT(INDIRECT("$F"&amp;$S979),10)="conversion","GOTS_RM_conversion",IF((LEFT(INDIRECT("$F"&amp;$S979),4))="GOTS","GOTS_RM","Responsible_RM")))))))</f>
        <v>#REF!</v>
      </c>
      <c r="AF979" s="13" t="str" cm="1">
        <f t="array" aca="1" ref="AF979" ca="1">IF($S979="","",INDIRECT("$Z"&amp;$S979))</f>
        <v/>
      </c>
      <c r="AG979" s="155"/>
      <c r="AH979" s="13" t="str" cm="1">
        <f t="array" aca="1" ref="AH979" ca="1">IFERROR(INDIRECT("$ag"&amp;S979),"")</f>
        <v/>
      </c>
      <c r="AI979" s="13" t="e" cm="1">
        <f t="array" aca="1" ref="AI979" ca="1">INDIRECT("O"&amp;S978)</f>
        <v>#REF!</v>
      </c>
      <c r="AJ979" s="13" t="str">
        <f>IF($I979="","",INDEX('Raw Material'!$A$1:$J$75,MATCH(I979,'Raw Material'!$A$1:$A$75,0),(MATCH(G979,'Raw Material'!$A$1:$J$1,0))))</f>
        <v/>
      </c>
      <c r="AK979" s="13" t="str">
        <f t="shared" si="415"/>
        <v>YANLIŞRM</v>
      </c>
      <c r="AL979" s="153" t="str">
        <f t="shared" si="416"/>
        <v/>
      </c>
    </row>
    <row r="980" spans="1:38" ht="16.5" customHeight="1">
      <c r="A980" s="161"/>
      <c r="B980" s="166"/>
      <c r="C980" s="167"/>
      <c r="D980" s="156"/>
      <c r="E980" s="156"/>
      <c r="F980" s="173"/>
      <c r="G980" s="181"/>
      <c r="H980" s="182"/>
      <c r="I980" s="182"/>
      <c r="J980" s="182"/>
      <c r="K980" s="32"/>
      <c r="L980" s="178"/>
      <c r="M980" s="178"/>
      <c r="N980" s="81"/>
      <c r="O980" s="185"/>
      <c r="P980" s="103"/>
      <c r="Q980" s="84" t="str">
        <f t="shared" si="417"/>
        <v/>
      </c>
      <c r="R980" s="159"/>
      <c r="S980" s="28" t="str" cm="1">
        <f t="array" aca="1" ref="S980" ca="1">IF(INDIRECT("A"&amp;114+$U980)&lt;&gt;"",114+$U980,"")</f>
        <v/>
      </c>
      <c r="T980" s="28" t="str">
        <f t="shared" ca="1" si="418"/>
        <v>$B</v>
      </c>
      <c r="U980" s="29">
        <f t="shared" si="424"/>
        <v>864</v>
      </c>
      <c r="V980" s="29">
        <v>72.166666666672299</v>
      </c>
      <c r="W980" s="29">
        <f t="shared" si="429"/>
        <v>72</v>
      </c>
      <c r="X980" s="41" t="str" cm="1">
        <f t="array" aca="1" ref="X980" ca="1">IFERROR(INDEX('PC&amp;PD'!$A$1:$AP$15,ROW('PC&amp;PD'!$A$15),MATCH(INDIRECT(T980),'PC&amp;PD'!$A$1:$AP$1,0)),"")</f>
        <v/>
      </c>
      <c r="Z980" s="155"/>
      <c r="AA980" s="13" t="str">
        <f t="shared" si="414"/>
        <v/>
      </c>
      <c r="AB980" s="155"/>
      <c r="AC980" s="13" t="str">
        <f t="shared" ca="1" si="419"/>
        <v>$AB</v>
      </c>
      <c r="AD980" s="13" t="str" cm="1">
        <f t="array" aca="1" ref="AD980" ca="1">IFERROR(IF((LEFT(INDIRECT("$F"&amp;$S980),4))="GOTS",IF($G980="Organic","GOTS_Organic_raw",(IF($G980="Responsible","GOTS_Responsible",(IF($G980="No Attribute (Conventional)","GOTS_conventional",(IF($G980="Recycled Pre/Post-Consumer","GOTS_pre_post",(IF($G980="In-Conversion","GOTS_in_conversion",(IF($G980="Sustainably Sourced","Sustainably_sourced",""))))))))))),IF($G980="Organic","Organic",(IF($G980="Responsible","Responsible",(IF($G980="No Attribute (Conventional)","No_Attribute_Conventional",(IF($G980="Recycled Pre/Post-Consumer","Recycled_Pre_Post_Consumer",(IF($G980="In-Conversion","In_Conversion",(IF($G980="Recycled Pre-Consumer","Recycled_Pre_Consumer",(IF($G980="Recycled Post-Consumer","Recycled_Post_Consumer",(IF($G980="Sustainably Sourced","Sustainably_sourced","")))))))))))))))),"")</f>
        <v/>
      </c>
      <c r="AE980" s="13" t="e" cm="1">
        <f t="array" aca="1" ref="AE980" ca="1">IF(INDIRECT("$F"&amp;$S980)="","",IF(LEFT(INDIRECT("$F"&amp;$S980),3)="GRS","GRS_RCS_RM",IF((LEFT(INDIRECT("$F"&amp;$S980),3))="RCS","GRS_RCS_RM",IF(INDIRECT("$F"&amp;$S980)="OCS (No Label)","OCS_Conversion_RM",IF(LEFT(INDIRECT("$F"&amp;$S980),3)="OCS","OCS_RM",IF(RIGHT(INDIRECT("$F"&amp;$S980),10)="conversion","GOTS_RM_conversion",IF((LEFT(INDIRECT("$F"&amp;$S980),4))="GOTS","GOTS_RM","Responsible_RM")))))))</f>
        <v>#REF!</v>
      </c>
      <c r="AF980" s="13" t="str" cm="1">
        <f t="array" aca="1" ref="AF980" ca="1">IF($S980="","",INDIRECT("$Z"&amp;$S980))</f>
        <v/>
      </c>
      <c r="AG980" s="155"/>
      <c r="AH980" s="13" t="str" cm="1">
        <f t="array" aca="1" ref="AH980" ca="1">IFERROR(INDIRECT("$ag"&amp;S980),"")</f>
        <v/>
      </c>
      <c r="AI980" s="13" t="e" cm="1">
        <f t="array" aca="1" ref="AI980" ca="1">INDIRECT("O"&amp;S979)</f>
        <v>#REF!</v>
      </c>
      <c r="AJ980" s="13" t="str">
        <f>IF($I980="","",INDEX('Raw Material'!$A$1:$J$75,MATCH(I980,'Raw Material'!$A$1:$A$75,0),(MATCH(G980,'Raw Material'!$A$1:$J$1,0))))</f>
        <v/>
      </c>
      <c r="AK980" s="13" t="str">
        <f t="shared" si="415"/>
        <v>YANLIŞRM</v>
      </c>
      <c r="AL980" s="153" t="str">
        <f t="shared" si="416"/>
        <v/>
      </c>
    </row>
    <row r="981" spans="1:38" ht="16.5" customHeight="1">
      <c r="A981" s="161"/>
      <c r="B981" s="166"/>
      <c r="C981" s="167"/>
      <c r="D981" s="156"/>
      <c r="E981" s="156"/>
      <c r="F981" s="174"/>
      <c r="G981" s="181"/>
      <c r="H981" s="182"/>
      <c r="I981" s="182"/>
      <c r="J981" s="182"/>
      <c r="K981" s="32"/>
      <c r="L981" s="178"/>
      <c r="M981" s="178"/>
      <c r="N981" s="81"/>
      <c r="O981" s="185"/>
      <c r="P981" s="103"/>
      <c r="Q981" s="84" t="str">
        <f t="shared" si="417"/>
        <v/>
      </c>
      <c r="R981" s="159"/>
      <c r="S981" s="28" t="str" cm="1">
        <f t="array" aca="1" ref="S981" ca="1">IF(INDIRECT("A"&amp;114+$U981)&lt;&gt;"",114+$U981,"")</f>
        <v/>
      </c>
      <c r="T981" s="28" t="str">
        <f t="shared" ca="1" si="418"/>
        <v>$B</v>
      </c>
      <c r="U981" s="29">
        <f t="shared" si="424"/>
        <v>864</v>
      </c>
      <c r="V981" s="29">
        <v>72.250000000005599</v>
      </c>
      <c r="W981" s="29">
        <f t="shared" si="429"/>
        <v>72</v>
      </c>
      <c r="X981" s="41" t="str" cm="1">
        <f t="array" aca="1" ref="X981" ca="1">IFERROR(INDEX('PC&amp;PD'!$A$1:$AP$15,ROW('PC&amp;PD'!$A$15),MATCH(INDIRECT(T981),'PC&amp;PD'!$A$1:$AP$1,0)),"")</f>
        <v/>
      </c>
      <c r="Z981" s="155"/>
      <c r="AA981" s="13" t="str">
        <f t="shared" si="414"/>
        <v/>
      </c>
      <c r="AB981" s="155"/>
      <c r="AC981" s="13" t="str">
        <f t="shared" ca="1" si="419"/>
        <v>$AB</v>
      </c>
      <c r="AD981" s="13" t="str" cm="1">
        <f t="array" aca="1" ref="AD981" ca="1">IFERROR(IF((LEFT(INDIRECT("$F"&amp;$S981),4))="GOTS",IF($G981="Organic","GOTS_Organic_raw",(IF($G981="Responsible","GOTS_Responsible",(IF($G981="No Attribute (Conventional)","GOTS_conventional",(IF($G981="Recycled Pre/Post-Consumer","GOTS_pre_post",(IF($G981="In-Conversion","GOTS_in_conversion",(IF($G981="Sustainably Sourced","Sustainably_sourced",""))))))))))),IF($G981="Organic","Organic",(IF($G981="Responsible","Responsible",(IF($G981="No Attribute (Conventional)","No_Attribute_Conventional",(IF($G981="Recycled Pre/Post-Consumer","Recycled_Pre_Post_Consumer",(IF($G981="In-Conversion","In_Conversion",(IF($G981="Recycled Pre-Consumer","Recycled_Pre_Consumer",(IF($G981="Recycled Post-Consumer","Recycled_Post_Consumer",(IF($G981="Sustainably Sourced","Sustainably_sourced","")))))))))))))))),"")</f>
        <v/>
      </c>
      <c r="AE981" s="13" t="e" cm="1">
        <f t="array" aca="1" ref="AE981" ca="1">IF(INDIRECT("$F"&amp;$S981)="","",IF(LEFT(INDIRECT("$F"&amp;$S981),3)="GRS","GRS_RCS_RM",IF((LEFT(INDIRECT("$F"&amp;$S981),3))="RCS","GRS_RCS_RM",IF(INDIRECT("$F"&amp;$S981)="OCS (No Label)","OCS_Conversion_RM",IF(LEFT(INDIRECT("$F"&amp;$S981),3)="OCS","OCS_RM",IF(RIGHT(INDIRECT("$F"&amp;$S981),10)="conversion","GOTS_RM_conversion",IF((LEFT(INDIRECT("$F"&amp;$S981),4))="GOTS","GOTS_RM","Responsible_RM")))))))</f>
        <v>#REF!</v>
      </c>
      <c r="AF981" s="13" t="str" cm="1">
        <f t="array" aca="1" ref="AF981" ca="1">IF($S981="","",INDIRECT("$Z"&amp;$S981))</f>
        <v/>
      </c>
      <c r="AG981" s="155"/>
      <c r="AH981" s="13" t="str" cm="1">
        <f t="array" aca="1" ref="AH981" ca="1">IFERROR(INDIRECT("$ag"&amp;S981),"")</f>
        <v/>
      </c>
      <c r="AI981" s="13" t="e" cm="1">
        <f t="array" aca="1" ref="AI981" ca="1">INDIRECT("O"&amp;S980)</f>
        <v>#REF!</v>
      </c>
      <c r="AJ981" s="13" t="str">
        <f>IF($I981="","",INDEX('Raw Material'!$A$1:$J$75,MATCH(I981,'Raw Material'!$A$1:$A$75,0),(MATCH(G981,'Raw Material'!$A$1:$J$1,0))))</f>
        <v/>
      </c>
      <c r="AK981" s="13" t="str">
        <f t="shared" si="415"/>
        <v>YANLIŞRM</v>
      </c>
      <c r="AL981" s="153" t="str">
        <f t="shared" si="416"/>
        <v/>
      </c>
    </row>
    <row r="982" spans="1:38" ht="16.5" customHeight="1">
      <c r="A982" s="161"/>
      <c r="B982" s="166"/>
      <c r="C982" s="167"/>
      <c r="D982" s="156"/>
      <c r="E982" s="156"/>
      <c r="F982" s="174"/>
      <c r="G982" s="181"/>
      <c r="H982" s="182"/>
      <c r="I982" s="182"/>
      <c r="J982" s="182"/>
      <c r="K982" s="32"/>
      <c r="L982" s="178"/>
      <c r="M982" s="178"/>
      <c r="N982" s="81"/>
      <c r="O982" s="185"/>
      <c r="P982" s="103"/>
      <c r="Q982" s="84" t="str">
        <f t="shared" si="417"/>
        <v/>
      </c>
      <c r="R982" s="159"/>
      <c r="S982" s="28" t="str" cm="1">
        <f t="array" aca="1" ref="S982" ca="1">IF(INDIRECT("A"&amp;114+$U982)&lt;&gt;"",114+$U982,"")</f>
        <v/>
      </c>
      <c r="T982" s="28" t="str">
        <f t="shared" ca="1" si="418"/>
        <v>$B</v>
      </c>
      <c r="U982" s="29">
        <f t="shared" si="424"/>
        <v>864</v>
      </c>
      <c r="V982" s="29">
        <v>72.333333333338999</v>
      </c>
      <c r="W982" s="29">
        <f t="shared" si="429"/>
        <v>72</v>
      </c>
      <c r="X982" s="41" t="str" cm="1">
        <f t="array" aca="1" ref="X982" ca="1">IFERROR(INDEX('PC&amp;PD'!$A$1:$AP$15,ROW('PC&amp;PD'!$A$15),MATCH(INDIRECT(T982),'PC&amp;PD'!$A$1:$AP$1,0)),"")</f>
        <v/>
      </c>
      <c r="Z982" s="155"/>
      <c r="AA982" s="13" t="str">
        <f t="shared" si="414"/>
        <v/>
      </c>
      <c r="AB982" s="155"/>
      <c r="AC982" s="13" t="str">
        <f t="shared" ca="1" si="419"/>
        <v>$AB</v>
      </c>
      <c r="AD982" s="13" t="str" cm="1">
        <f t="array" aca="1" ref="AD982" ca="1">IFERROR(IF((LEFT(INDIRECT("$F"&amp;$S982),4))="GOTS",IF($G982="Organic","GOTS_Organic_raw",(IF($G982="Responsible","GOTS_Responsible",(IF($G982="No Attribute (Conventional)","GOTS_conventional",(IF($G982="Recycled Pre/Post-Consumer","GOTS_pre_post",(IF($G982="In-Conversion","GOTS_in_conversion",(IF($G982="Sustainably Sourced","Sustainably_sourced",""))))))))))),IF($G982="Organic","Organic",(IF($G982="Responsible","Responsible",(IF($G982="No Attribute (Conventional)","No_Attribute_Conventional",(IF($G982="Recycled Pre/Post-Consumer","Recycled_Pre_Post_Consumer",(IF($G982="In-Conversion","In_Conversion",(IF($G982="Recycled Pre-Consumer","Recycled_Pre_Consumer",(IF($G982="Recycled Post-Consumer","Recycled_Post_Consumer",(IF($G982="Sustainably Sourced","Sustainably_sourced","")))))))))))))))),"")</f>
        <v/>
      </c>
      <c r="AE982" s="13" t="e" cm="1">
        <f t="array" aca="1" ref="AE982" ca="1">IF(INDIRECT("$F"&amp;$S982)="","",IF(LEFT(INDIRECT("$F"&amp;$S982),3)="GRS","GRS_RCS_RM",IF((LEFT(INDIRECT("$F"&amp;$S982),3))="RCS","GRS_RCS_RM",IF(INDIRECT("$F"&amp;$S982)="OCS (No Label)","OCS_Conversion_RM",IF(LEFT(INDIRECT("$F"&amp;$S982),3)="OCS","OCS_RM",IF(RIGHT(INDIRECT("$F"&amp;$S982),10)="conversion","GOTS_RM_conversion",IF((LEFT(INDIRECT("$F"&amp;$S982),4))="GOTS","GOTS_RM","Responsible_RM")))))))</f>
        <v>#REF!</v>
      </c>
      <c r="AF982" s="13" t="str" cm="1">
        <f t="array" aca="1" ref="AF982" ca="1">IF($S982="","",INDIRECT("$Z"&amp;$S982))</f>
        <v/>
      </c>
      <c r="AG982" s="155"/>
      <c r="AH982" s="13" t="str" cm="1">
        <f t="array" aca="1" ref="AH982" ca="1">IFERROR(INDIRECT("$ag"&amp;S982),"")</f>
        <v/>
      </c>
      <c r="AI982" s="13" t="e" cm="1">
        <f t="array" aca="1" ref="AI982" ca="1">INDIRECT("O"&amp;S981)</f>
        <v>#REF!</v>
      </c>
      <c r="AJ982" s="13" t="str">
        <f>IF($I982="","",INDEX('Raw Material'!$A$1:$J$75,MATCH(I982,'Raw Material'!$A$1:$A$75,0),(MATCH(G982,'Raw Material'!$A$1:$J$1,0))))</f>
        <v/>
      </c>
      <c r="AK982" s="13" t="str">
        <f t="shared" si="415"/>
        <v>YANLIŞRM</v>
      </c>
      <c r="AL982" s="153" t="str">
        <f t="shared" si="416"/>
        <v/>
      </c>
    </row>
    <row r="983" spans="1:38" ht="16.5" customHeight="1">
      <c r="A983" s="161"/>
      <c r="B983" s="166"/>
      <c r="C983" s="167"/>
      <c r="D983" s="156"/>
      <c r="E983" s="156"/>
      <c r="F983" s="174"/>
      <c r="G983" s="181"/>
      <c r="H983" s="182"/>
      <c r="I983" s="182"/>
      <c r="J983" s="182"/>
      <c r="K983" s="32"/>
      <c r="L983" s="178"/>
      <c r="M983" s="178"/>
      <c r="N983" s="81"/>
      <c r="O983" s="185"/>
      <c r="P983" s="103"/>
      <c r="Q983" s="84" t="str">
        <f t="shared" si="417"/>
        <v/>
      </c>
      <c r="R983" s="159"/>
      <c r="S983" s="28" t="str" cm="1">
        <f t="array" aca="1" ref="S983" ca="1">IF(INDIRECT("A"&amp;114+$U983)&lt;&gt;"",114+$U983,"")</f>
        <v/>
      </c>
      <c r="T983" s="28" t="str">
        <f t="shared" ca="1" si="418"/>
        <v>$B</v>
      </c>
      <c r="U983" s="29">
        <f t="shared" si="424"/>
        <v>864</v>
      </c>
      <c r="V983" s="29">
        <v>72.416666666672299</v>
      </c>
      <c r="W983" s="29">
        <f t="shared" si="429"/>
        <v>72</v>
      </c>
      <c r="X983" s="41" t="str" cm="1">
        <f t="array" aca="1" ref="X983" ca="1">IFERROR(INDEX('PC&amp;PD'!$A$1:$AP$15,ROW('PC&amp;PD'!$A$15),MATCH(INDIRECT(T983),'PC&amp;PD'!$A$1:$AP$1,0)),"")</f>
        <v/>
      </c>
      <c r="Z983" s="155"/>
      <c r="AA983" s="13" t="str">
        <f t="shared" si="414"/>
        <v/>
      </c>
      <c r="AB983" s="155"/>
      <c r="AC983" s="13" t="str">
        <f t="shared" ca="1" si="419"/>
        <v>$AB</v>
      </c>
      <c r="AD983" s="13" t="str" cm="1">
        <f t="array" aca="1" ref="AD983" ca="1">IFERROR(IF((LEFT(INDIRECT("$F"&amp;$S983),4))="GOTS",IF($G983="Organic","GOTS_Organic_raw",(IF($G983="Responsible","GOTS_Responsible",(IF($G983="No Attribute (Conventional)","GOTS_conventional",(IF($G983="Recycled Pre/Post-Consumer","GOTS_pre_post",(IF($G983="In-Conversion","GOTS_in_conversion",(IF($G983="Sustainably Sourced","Sustainably_sourced",""))))))))))),IF($G983="Organic","Organic",(IF($G983="Responsible","Responsible",(IF($G983="No Attribute (Conventional)","No_Attribute_Conventional",(IF($G983="Recycled Pre/Post-Consumer","Recycled_Pre_Post_Consumer",(IF($G983="In-Conversion","In_Conversion",(IF($G983="Recycled Pre-Consumer","Recycled_Pre_Consumer",(IF($G983="Recycled Post-Consumer","Recycled_Post_Consumer",(IF($G983="Sustainably Sourced","Sustainably_sourced","")))))))))))))))),"")</f>
        <v/>
      </c>
      <c r="AE983" s="13" t="e" cm="1">
        <f t="array" aca="1" ref="AE983" ca="1">IF(INDIRECT("$F"&amp;$S983)="","",IF(LEFT(INDIRECT("$F"&amp;$S983),3)="GRS","GRS_RCS_RM",IF((LEFT(INDIRECT("$F"&amp;$S983),3))="RCS","GRS_RCS_RM",IF(INDIRECT("$F"&amp;$S983)="OCS (No Label)","OCS_Conversion_RM",IF(LEFT(INDIRECT("$F"&amp;$S983),3)="OCS","OCS_RM",IF(RIGHT(INDIRECT("$F"&amp;$S983),10)="conversion","GOTS_RM_conversion",IF((LEFT(INDIRECT("$F"&amp;$S983),4))="GOTS","GOTS_RM","Responsible_RM")))))))</f>
        <v>#REF!</v>
      </c>
      <c r="AF983" s="13" t="str" cm="1">
        <f t="array" aca="1" ref="AF983" ca="1">IF($S983="","",INDIRECT("$Z"&amp;$S983))</f>
        <v/>
      </c>
      <c r="AG983" s="155"/>
      <c r="AH983" s="13" t="str" cm="1">
        <f t="array" aca="1" ref="AH983" ca="1">IFERROR(INDIRECT("$ag"&amp;S983),"")</f>
        <v/>
      </c>
      <c r="AI983" s="13" t="e" cm="1">
        <f t="array" aca="1" ref="AI983" ca="1">INDIRECT("O"&amp;S982)</f>
        <v>#REF!</v>
      </c>
      <c r="AJ983" s="13" t="str">
        <f>IF($I983="","",INDEX('Raw Material'!$A$1:$J$75,MATCH(I983,'Raw Material'!$A$1:$A$75,0),(MATCH(G983,'Raw Material'!$A$1:$J$1,0))))</f>
        <v/>
      </c>
      <c r="AK983" s="13" t="str">
        <f t="shared" si="415"/>
        <v>YANLIŞRM</v>
      </c>
      <c r="AL983" s="153" t="str">
        <f t="shared" si="416"/>
        <v/>
      </c>
    </row>
    <row r="984" spans="1:38" ht="16.5" customHeight="1">
      <c r="A984" s="162"/>
      <c r="B984" s="168"/>
      <c r="C984" s="169"/>
      <c r="D984" s="156"/>
      <c r="E984" s="156"/>
      <c r="F984" s="175"/>
      <c r="G984" s="181"/>
      <c r="H984" s="182"/>
      <c r="I984" s="182"/>
      <c r="J984" s="182"/>
      <c r="K984" s="32"/>
      <c r="L984" s="179"/>
      <c r="M984" s="179"/>
      <c r="N984" s="81"/>
      <c r="O984" s="185"/>
      <c r="P984" s="103"/>
      <c r="Q984" s="84" t="str">
        <f t="shared" si="417"/>
        <v/>
      </c>
      <c r="R984" s="159"/>
      <c r="S984" s="28" t="str" cm="1">
        <f t="array" aca="1" ref="S984" ca="1">IF(INDIRECT("A"&amp;114+$U984)&lt;&gt;"",114+$U984,"")</f>
        <v/>
      </c>
      <c r="T984" s="28" t="str">
        <f t="shared" ca="1" si="418"/>
        <v>$B</v>
      </c>
      <c r="U984" s="29">
        <f t="shared" si="424"/>
        <v>864</v>
      </c>
      <c r="V984" s="29">
        <v>72.500000000005699</v>
      </c>
      <c r="W984" s="29">
        <f t="shared" si="429"/>
        <v>72</v>
      </c>
      <c r="X984" s="41" t="str" cm="1">
        <f t="array" aca="1" ref="X984" ca="1">IFERROR(INDEX('PC&amp;PD'!$A$1:$AP$15,ROW('PC&amp;PD'!$A$15),MATCH(INDIRECT(T984),'PC&amp;PD'!$A$1:$AP$1,0)),"")</f>
        <v/>
      </c>
      <c r="Z984" s="155"/>
      <c r="AA984" s="13" t="str">
        <f t="shared" si="414"/>
        <v/>
      </c>
      <c r="AB984" s="155"/>
      <c r="AC984" s="13" t="str">
        <f t="shared" ca="1" si="419"/>
        <v>$AB</v>
      </c>
      <c r="AD984" s="13" t="str" cm="1">
        <f t="array" aca="1" ref="AD984" ca="1">IFERROR(IF((LEFT(INDIRECT("$F"&amp;$S984),4))="GOTS",IF($G984="Organic","GOTS_Organic_raw",(IF($G984="Responsible","GOTS_Responsible",(IF($G984="No Attribute (Conventional)","GOTS_conventional",(IF($G984="Recycled Pre/Post-Consumer","GOTS_pre_post",(IF($G984="In-Conversion","GOTS_in_conversion",(IF($G984="Sustainably Sourced","Sustainably_sourced",""))))))))))),IF($G984="Organic","Organic",(IF($G984="Responsible","Responsible",(IF($G984="No Attribute (Conventional)","No_Attribute_Conventional",(IF($G984="Recycled Pre/Post-Consumer","Recycled_Pre_Post_Consumer",(IF($G984="In-Conversion","In_Conversion",(IF($G984="Recycled Pre-Consumer","Recycled_Pre_Consumer",(IF($G984="Recycled Post-Consumer","Recycled_Post_Consumer",(IF($G984="Sustainably Sourced","Sustainably_sourced","")))))))))))))))),"")</f>
        <v/>
      </c>
      <c r="AE984" s="13" t="e" cm="1">
        <f t="array" aca="1" ref="AE984" ca="1">IF(INDIRECT("$F"&amp;$S984)="","",IF(LEFT(INDIRECT("$F"&amp;$S984),3)="GRS","GRS_RCS_RM",IF((LEFT(INDIRECT("$F"&amp;$S984),3))="RCS","GRS_RCS_RM",IF(INDIRECT("$F"&amp;$S984)="OCS (No Label)","OCS_Conversion_RM",IF(LEFT(INDIRECT("$F"&amp;$S984),3)="OCS","OCS_RM",IF(RIGHT(INDIRECT("$F"&amp;$S984),10)="conversion","GOTS_RM_conversion",IF((LEFT(INDIRECT("$F"&amp;$S984),4))="GOTS","GOTS_RM","Responsible_RM")))))))</f>
        <v>#REF!</v>
      </c>
      <c r="AF984" s="13" t="str" cm="1">
        <f t="array" aca="1" ref="AF984" ca="1">IF($S984="","",INDIRECT("$Z"&amp;$S984))</f>
        <v/>
      </c>
      <c r="AG984" s="155"/>
      <c r="AH984" s="13" t="str" cm="1">
        <f t="array" aca="1" ref="AH984" ca="1">IFERROR(INDIRECT("$ag"&amp;S984),"")</f>
        <v/>
      </c>
      <c r="AI984" s="13" t="e" cm="1">
        <f t="array" aca="1" ref="AI984" ca="1">INDIRECT("O"&amp;S983)</f>
        <v>#REF!</v>
      </c>
      <c r="AJ984" s="13" t="str">
        <f>IF($I984="","",INDEX('Raw Material'!$A$1:$J$75,MATCH(I984,'Raw Material'!$A$1:$A$75,0),(MATCH(G984,'Raw Material'!$A$1:$J$1,0))))</f>
        <v/>
      </c>
      <c r="AK984" s="13" t="str">
        <f t="shared" si="415"/>
        <v>YANLIŞRM</v>
      </c>
      <c r="AL984" s="153" t="str">
        <f t="shared" si="416"/>
        <v/>
      </c>
    </row>
    <row r="985" spans="1:38" ht="16.5" customHeight="1">
      <c r="A985" s="162"/>
      <c r="B985" s="168"/>
      <c r="C985" s="169"/>
      <c r="D985" s="156"/>
      <c r="E985" s="156"/>
      <c r="F985" s="175"/>
      <c r="G985" s="181"/>
      <c r="H985" s="182"/>
      <c r="I985" s="182"/>
      <c r="J985" s="182"/>
      <c r="K985" s="32"/>
      <c r="L985" s="179"/>
      <c r="M985" s="179"/>
      <c r="N985" s="81"/>
      <c r="O985" s="185"/>
      <c r="P985" s="103"/>
      <c r="Q985" s="84" t="str">
        <f t="shared" si="417"/>
        <v/>
      </c>
      <c r="R985" s="159"/>
      <c r="S985" s="28" t="str" cm="1">
        <f t="array" aca="1" ref="S985" ca="1">IF(INDIRECT("A"&amp;114+$U985)&lt;&gt;"",114+$U985,"")</f>
        <v/>
      </c>
      <c r="T985" s="28" t="str">
        <f t="shared" ca="1" si="418"/>
        <v>$B</v>
      </c>
      <c r="U985" s="29">
        <f t="shared" si="424"/>
        <v>864</v>
      </c>
      <c r="V985" s="29">
        <v>72.583333333338999</v>
      </c>
      <c r="W985" s="29">
        <f t="shared" si="429"/>
        <v>72</v>
      </c>
      <c r="X985" s="41" t="str" cm="1">
        <f t="array" aca="1" ref="X985" ca="1">IFERROR(INDEX('PC&amp;PD'!$A$1:$AP$15,ROW('PC&amp;PD'!$A$15),MATCH(INDIRECT(T985),'PC&amp;PD'!$A$1:$AP$1,0)),"")</f>
        <v/>
      </c>
      <c r="Z985" s="155"/>
      <c r="AA985" s="13" t="str">
        <f t="shared" si="414"/>
        <v/>
      </c>
      <c r="AB985" s="155"/>
      <c r="AC985" s="13" t="str">
        <f t="shared" ca="1" si="419"/>
        <v>$AB</v>
      </c>
      <c r="AD985" s="13" t="str" cm="1">
        <f t="array" aca="1" ref="AD985" ca="1">IFERROR(IF((LEFT(INDIRECT("$F"&amp;$S985),4))="GOTS",IF($G985="Organic","GOTS_Organic_raw",(IF($G985="Responsible","GOTS_Responsible",(IF($G985="No Attribute (Conventional)","GOTS_conventional",(IF($G985="Recycled Pre/Post-Consumer","GOTS_pre_post",(IF($G985="In-Conversion","GOTS_in_conversion",(IF($G985="Sustainably Sourced","Sustainably_sourced",""))))))))))),IF($G985="Organic","Organic",(IF($G985="Responsible","Responsible",(IF($G985="No Attribute (Conventional)","No_Attribute_Conventional",(IF($G985="Recycled Pre/Post-Consumer","Recycled_Pre_Post_Consumer",(IF($G985="In-Conversion","In_Conversion",(IF($G985="Recycled Pre-Consumer","Recycled_Pre_Consumer",(IF($G985="Recycled Post-Consumer","Recycled_Post_Consumer",(IF($G985="Sustainably Sourced","Sustainably_sourced","")))))))))))))))),"")</f>
        <v/>
      </c>
      <c r="AE985" s="13" t="e" cm="1">
        <f t="array" aca="1" ref="AE985" ca="1">IF(INDIRECT("$F"&amp;$S985)="","",IF(LEFT(INDIRECT("$F"&amp;$S985),3)="GRS","GRS_RCS_RM",IF((LEFT(INDIRECT("$F"&amp;$S985),3))="RCS","GRS_RCS_RM",IF(INDIRECT("$F"&amp;$S985)="OCS (No Label)","OCS_Conversion_RM",IF(LEFT(INDIRECT("$F"&amp;$S985),3)="OCS","OCS_RM",IF(RIGHT(INDIRECT("$F"&amp;$S985),10)="conversion","GOTS_RM_conversion",IF((LEFT(INDIRECT("$F"&amp;$S985),4))="GOTS","GOTS_RM","Responsible_RM")))))))</f>
        <v>#REF!</v>
      </c>
      <c r="AF985" s="13" t="str" cm="1">
        <f t="array" aca="1" ref="AF985" ca="1">IF($S985="","",INDIRECT("$Z"&amp;$S985))</f>
        <v/>
      </c>
      <c r="AG985" s="155"/>
      <c r="AH985" s="13" t="str" cm="1">
        <f t="array" aca="1" ref="AH985" ca="1">IFERROR(INDIRECT("$ag"&amp;S985),"")</f>
        <v/>
      </c>
      <c r="AI985" s="13" t="e" cm="1">
        <f t="array" aca="1" ref="AI985" ca="1">INDIRECT("O"&amp;S984)</f>
        <v>#REF!</v>
      </c>
      <c r="AJ985" s="13" t="str">
        <f>IF($I985="","",INDEX('Raw Material'!$A$1:$J$75,MATCH(I985,'Raw Material'!$A$1:$A$75,0),(MATCH(G985,'Raw Material'!$A$1:$J$1,0))))</f>
        <v/>
      </c>
      <c r="AK985" s="13" t="str">
        <f t="shared" si="415"/>
        <v>YANLIŞRM</v>
      </c>
      <c r="AL985" s="153" t="str">
        <f t="shared" si="416"/>
        <v/>
      </c>
    </row>
    <row r="986" spans="1:38" ht="16.5" customHeight="1">
      <c r="A986" s="162"/>
      <c r="B986" s="168"/>
      <c r="C986" s="169"/>
      <c r="D986" s="156"/>
      <c r="E986" s="156"/>
      <c r="F986" s="175"/>
      <c r="G986" s="181"/>
      <c r="H986" s="182"/>
      <c r="I986" s="182"/>
      <c r="J986" s="182"/>
      <c r="K986" s="32"/>
      <c r="L986" s="179"/>
      <c r="M986" s="179"/>
      <c r="N986" s="81"/>
      <c r="O986" s="185"/>
      <c r="P986" s="103"/>
      <c r="Q986" s="84" t="str">
        <f t="shared" si="417"/>
        <v/>
      </c>
      <c r="R986" s="159"/>
      <c r="S986" s="28" t="str" cm="1">
        <f t="array" aca="1" ref="S986" ca="1">IF(INDIRECT("A"&amp;114+$U986)&lt;&gt;"",114+$U986,"")</f>
        <v/>
      </c>
      <c r="T986" s="28" t="str">
        <f t="shared" ca="1" si="418"/>
        <v>$B</v>
      </c>
      <c r="U986" s="29">
        <f t="shared" si="424"/>
        <v>864</v>
      </c>
      <c r="V986" s="29">
        <v>72.666666666672299</v>
      </c>
      <c r="W986" s="29">
        <f t="shared" si="429"/>
        <v>72</v>
      </c>
      <c r="X986" s="41" t="str" cm="1">
        <f t="array" aca="1" ref="X986" ca="1">IFERROR(INDEX('PC&amp;PD'!$A$1:$AP$15,ROW('PC&amp;PD'!$A$15),MATCH(INDIRECT(T986),'PC&amp;PD'!$A$1:$AP$1,0)),"")</f>
        <v/>
      </c>
      <c r="Z986" s="155"/>
      <c r="AA986" s="13" t="str">
        <f t="shared" si="414"/>
        <v/>
      </c>
      <c r="AB986" s="155"/>
      <c r="AC986" s="13" t="str">
        <f t="shared" ca="1" si="419"/>
        <v>$AB</v>
      </c>
      <c r="AD986" s="13" t="str" cm="1">
        <f t="array" aca="1" ref="AD986" ca="1">IFERROR(IF((LEFT(INDIRECT("$F"&amp;$S986),4))="GOTS",IF($G986="Organic","GOTS_Organic_raw",(IF($G986="Responsible","GOTS_Responsible",(IF($G986="No Attribute (Conventional)","GOTS_conventional",(IF($G986="Recycled Pre/Post-Consumer","GOTS_pre_post",(IF($G986="In-Conversion","GOTS_in_conversion",(IF($G986="Sustainably Sourced","Sustainably_sourced",""))))))))))),IF($G986="Organic","Organic",(IF($G986="Responsible","Responsible",(IF($G986="No Attribute (Conventional)","No_Attribute_Conventional",(IF($G986="Recycled Pre/Post-Consumer","Recycled_Pre_Post_Consumer",(IF($G986="In-Conversion","In_Conversion",(IF($G986="Recycled Pre-Consumer","Recycled_Pre_Consumer",(IF($G986="Recycled Post-Consumer","Recycled_Post_Consumer",(IF($G986="Sustainably Sourced","Sustainably_sourced","")))))))))))))))),"")</f>
        <v/>
      </c>
      <c r="AE986" s="13" t="e" cm="1">
        <f t="array" aca="1" ref="AE986" ca="1">IF(INDIRECT("$F"&amp;$S986)="","",IF(LEFT(INDIRECT("$F"&amp;$S986),3)="GRS","GRS_RCS_RM",IF((LEFT(INDIRECT("$F"&amp;$S986),3))="RCS","GRS_RCS_RM",IF(INDIRECT("$F"&amp;$S986)="OCS (No Label)","OCS_Conversion_RM",IF(LEFT(INDIRECT("$F"&amp;$S986),3)="OCS","OCS_RM",IF(RIGHT(INDIRECT("$F"&amp;$S986),10)="conversion","GOTS_RM_conversion",IF((LEFT(INDIRECT("$F"&amp;$S986),4))="GOTS","GOTS_RM","Responsible_RM")))))))</f>
        <v>#REF!</v>
      </c>
      <c r="AF986" s="13" t="str" cm="1">
        <f t="array" aca="1" ref="AF986" ca="1">IF($S986="","",INDIRECT("$Z"&amp;$S986))</f>
        <v/>
      </c>
      <c r="AG986" s="155"/>
      <c r="AH986" s="13" t="str" cm="1">
        <f t="array" aca="1" ref="AH986" ca="1">IFERROR(INDIRECT("$ag"&amp;S986),"")</f>
        <v/>
      </c>
      <c r="AI986" s="13" t="e" cm="1">
        <f t="array" aca="1" ref="AI986" ca="1">INDIRECT("O"&amp;S985)</f>
        <v>#REF!</v>
      </c>
      <c r="AJ986" s="13" t="str">
        <f>IF($I986="","",INDEX('Raw Material'!$A$1:$J$75,MATCH(I986,'Raw Material'!$A$1:$A$75,0),(MATCH(G986,'Raw Material'!$A$1:$J$1,0))))</f>
        <v/>
      </c>
      <c r="AK986" s="13" t="str">
        <f t="shared" si="415"/>
        <v>YANLIŞRM</v>
      </c>
      <c r="AL986" s="153" t="str">
        <f t="shared" si="416"/>
        <v/>
      </c>
    </row>
    <row r="987" spans="1:38" ht="16.5" customHeight="1">
      <c r="A987" s="162"/>
      <c r="B987" s="168"/>
      <c r="C987" s="169"/>
      <c r="D987" s="156"/>
      <c r="E987" s="156"/>
      <c r="F987" s="175"/>
      <c r="G987" s="181"/>
      <c r="H987" s="182"/>
      <c r="I987" s="182"/>
      <c r="J987" s="182"/>
      <c r="K987" s="32"/>
      <c r="L987" s="179"/>
      <c r="M987" s="179"/>
      <c r="N987" s="81"/>
      <c r="O987" s="185"/>
      <c r="P987" s="103"/>
      <c r="Q987" s="84" t="str">
        <f t="shared" si="417"/>
        <v/>
      </c>
      <c r="R987" s="159"/>
      <c r="S987" s="28" t="str" cm="1">
        <f t="array" aca="1" ref="S987" ca="1">IF(INDIRECT("A"&amp;114+$U987)&lt;&gt;"",114+$U987,"")</f>
        <v/>
      </c>
      <c r="T987" s="28" t="str">
        <f t="shared" ca="1" si="418"/>
        <v>$B</v>
      </c>
      <c r="U987" s="29">
        <f t="shared" si="424"/>
        <v>864</v>
      </c>
      <c r="V987" s="29">
        <v>72.750000000005699</v>
      </c>
      <c r="W987" s="29">
        <f t="shared" si="429"/>
        <v>72</v>
      </c>
      <c r="X987" s="41" t="str" cm="1">
        <f t="array" aca="1" ref="X987" ca="1">IFERROR(INDEX('PC&amp;PD'!$A$1:$AP$15,ROW('PC&amp;PD'!$A$15),MATCH(INDIRECT(T987),'PC&amp;PD'!$A$1:$AP$1,0)),"")</f>
        <v/>
      </c>
      <c r="Z987" s="155"/>
      <c r="AA987" s="13" t="str">
        <f t="shared" si="414"/>
        <v/>
      </c>
      <c r="AB987" s="155"/>
      <c r="AC987" s="13" t="str">
        <f t="shared" ca="1" si="419"/>
        <v>$AB</v>
      </c>
      <c r="AD987" s="13" t="str" cm="1">
        <f t="array" aca="1" ref="AD987" ca="1">IFERROR(IF((LEFT(INDIRECT("$F"&amp;$S987),4))="GOTS",IF($G987="Organic","GOTS_Organic_raw",(IF($G987="Responsible","GOTS_Responsible",(IF($G987="No Attribute (Conventional)","GOTS_conventional",(IF($G987="Recycled Pre/Post-Consumer","GOTS_pre_post",(IF($G987="In-Conversion","GOTS_in_conversion",(IF($G987="Sustainably Sourced","Sustainably_sourced",""))))))))))),IF($G987="Organic","Organic",(IF($G987="Responsible","Responsible",(IF($G987="No Attribute (Conventional)","No_Attribute_Conventional",(IF($G987="Recycled Pre/Post-Consumer","Recycled_Pre_Post_Consumer",(IF($G987="In-Conversion","In_Conversion",(IF($G987="Recycled Pre-Consumer","Recycled_Pre_Consumer",(IF($G987="Recycled Post-Consumer","Recycled_Post_Consumer",(IF($G987="Sustainably Sourced","Sustainably_sourced","")))))))))))))))),"")</f>
        <v/>
      </c>
      <c r="AE987" s="13" t="e" cm="1">
        <f t="array" aca="1" ref="AE987" ca="1">IF(INDIRECT("$F"&amp;$S987)="","",IF(LEFT(INDIRECT("$F"&amp;$S987),3)="GRS","GRS_RCS_RM",IF((LEFT(INDIRECT("$F"&amp;$S987),3))="RCS","GRS_RCS_RM",IF(INDIRECT("$F"&amp;$S987)="OCS (No Label)","OCS_Conversion_RM",IF(LEFT(INDIRECT("$F"&amp;$S987),3)="OCS","OCS_RM",IF(RIGHT(INDIRECT("$F"&amp;$S987),10)="conversion","GOTS_RM_conversion",IF((LEFT(INDIRECT("$F"&amp;$S987),4))="GOTS","GOTS_RM","Responsible_RM")))))))</f>
        <v>#REF!</v>
      </c>
      <c r="AF987" s="13" t="str" cm="1">
        <f t="array" aca="1" ref="AF987" ca="1">IF($S987="","",INDIRECT("$Z"&amp;$S987))</f>
        <v/>
      </c>
      <c r="AG987" s="155"/>
      <c r="AH987" s="13" t="str" cm="1">
        <f t="array" aca="1" ref="AH987" ca="1">IFERROR(INDIRECT("$ag"&amp;S987),"")</f>
        <v/>
      </c>
      <c r="AI987" s="13" t="e" cm="1">
        <f t="array" aca="1" ref="AI987" ca="1">INDIRECT("O"&amp;S986)</f>
        <v>#REF!</v>
      </c>
      <c r="AJ987" s="13" t="str">
        <f>IF($I987="","",INDEX('Raw Material'!$A$1:$J$75,MATCH(I987,'Raw Material'!$A$1:$A$75,0),(MATCH(G987,'Raw Material'!$A$1:$J$1,0))))</f>
        <v/>
      </c>
      <c r="AK987" s="13" t="str">
        <f t="shared" si="415"/>
        <v>YANLIŞRM</v>
      </c>
      <c r="AL987" s="153" t="str">
        <f t="shared" si="416"/>
        <v/>
      </c>
    </row>
    <row r="988" spans="1:38" ht="16.5" customHeight="1">
      <c r="A988" s="162"/>
      <c r="B988" s="168"/>
      <c r="C988" s="169"/>
      <c r="D988" s="156"/>
      <c r="E988" s="156"/>
      <c r="F988" s="175"/>
      <c r="G988" s="181"/>
      <c r="H988" s="182"/>
      <c r="I988" s="182"/>
      <c r="J988" s="182"/>
      <c r="K988" s="32"/>
      <c r="L988" s="179"/>
      <c r="M988" s="179"/>
      <c r="N988" s="81"/>
      <c r="O988" s="185"/>
      <c r="P988" s="103"/>
      <c r="Q988" s="84" t="str">
        <f t="shared" si="417"/>
        <v/>
      </c>
      <c r="R988" s="159"/>
      <c r="S988" s="28" t="str" cm="1">
        <f t="array" aca="1" ref="S988" ca="1">IF(INDIRECT("A"&amp;114+$U988)&lt;&gt;"",114+$U988,"")</f>
        <v/>
      </c>
      <c r="T988" s="28" t="str">
        <f t="shared" ca="1" si="418"/>
        <v>$B</v>
      </c>
      <c r="U988" s="29">
        <f t="shared" si="424"/>
        <v>864</v>
      </c>
      <c r="V988" s="29">
        <v>72.833333333338999</v>
      </c>
      <c r="W988" s="29">
        <f t="shared" si="429"/>
        <v>72</v>
      </c>
      <c r="X988" s="41" t="str" cm="1">
        <f t="array" aca="1" ref="X988" ca="1">IFERROR(INDEX('PC&amp;PD'!$A$1:$AP$15,ROW('PC&amp;PD'!$A$15),MATCH(INDIRECT(T988),'PC&amp;PD'!$A$1:$AP$1,0)),"")</f>
        <v/>
      </c>
      <c r="Z988" s="155"/>
      <c r="AA988" s="13" t="str">
        <f t="shared" si="414"/>
        <v/>
      </c>
      <c r="AB988" s="155"/>
      <c r="AC988" s="13" t="str">
        <f t="shared" ca="1" si="419"/>
        <v>$AB</v>
      </c>
      <c r="AD988" s="13" t="str" cm="1">
        <f t="array" aca="1" ref="AD988" ca="1">IFERROR(IF((LEFT(INDIRECT("$F"&amp;$S988),4))="GOTS",IF($G988="Organic","GOTS_Organic_raw",(IF($G988="Responsible","GOTS_Responsible",(IF($G988="No Attribute (Conventional)","GOTS_conventional",(IF($G988="Recycled Pre/Post-Consumer","GOTS_pre_post",(IF($G988="In-Conversion","GOTS_in_conversion",(IF($G988="Sustainably Sourced","Sustainably_sourced",""))))))))))),IF($G988="Organic","Organic",(IF($G988="Responsible","Responsible",(IF($G988="No Attribute (Conventional)","No_Attribute_Conventional",(IF($G988="Recycled Pre/Post-Consumer","Recycled_Pre_Post_Consumer",(IF($G988="In-Conversion","In_Conversion",(IF($G988="Recycled Pre-Consumer","Recycled_Pre_Consumer",(IF($G988="Recycled Post-Consumer","Recycled_Post_Consumer",(IF($G988="Sustainably Sourced","Sustainably_sourced","")))))))))))))))),"")</f>
        <v/>
      </c>
      <c r="AE988" s="13" t="e" cm="1">
        <f t="array" aca="1" ref="AE988" ca="1">IF(INDIRECT("$F"&amp;$S988)="","",IF(LEFT(INDIRECT("$F"&amp;$S988),3)="GRS","GRS_RCS_RM",IF((LEFT(INDIRECT("$F"&amp;$S988),3))="RCS","GRS_RCS_RM",IF(INDIRECT("$F"&amp;$S988)="OCS (No Label)","OCS_Conversion_RM",IF(LEFT(INDIRECT("$F"&amp;$S988),3)="OCS","OCS_RM",IF(RIGHT(INDIRECT("$F"&amp;$S988),10)="conversion","GOTS_RM_conversion",IF((LEFT(INDIRECT("$F"&amp;$S988),4))="GOTS","GOTS_RM","Responsible_RM")))))))</f>
        <v>#REF!</v>
      </c>
      <c r="AF988" s="13" t="str" cm="1">
        <f t="array" aca="1" ref="AF988" ca="1">IF($S988="","",INDIRECT("$Z"&amp;$S988))</f>
        <v/>
      </c>
      <c r="AG988" s="155"/>
      <c r="AH988" s="13" t="str" cm="1">
        <f t="array" aca="1" ref="AH988" ca="1">IFERROR(INDIRECT("$ag"&amp;S988),"")</f>
        <v/>
      </c>
      <c r="AI988" s="13" t="e" cm="1">
        <f t="array" aca="1" ref="AI988" ca="1">INDIRECT("O"&amp;S987)</f>
        <v>#REF!</v>
      </c>
      <c r="AJ988" s="13" t="str">
        <f>IF($I988="","",INDEX('Raw Material'!$A$1:$J$75,MATCH(I988,'Raw Material'!$A$1:$A$75,0),(MATCH(G988,'Raw Material'!$A$1:$J$1,0))))</f>
        <v/>
      </c>
      <c r="AK988" s="13" t="str">
        <f t="shared" si="415"/>
        <v>YANLIŞRM</v>
      </c>
      <c r="AL988" s="153" t="str">
        <f t="shared" si="416"/>
        <v/>
      </c>
    </row>
    <row r="989" spans="1:38" ht="16.5" customHeight="1" thickBot="1">
      <c r="A989" s="163"/>
      <c r="B989" s="170"/>
      <c r="C989" s="171"/>
      <c r="D989" s="156"/>
      <c r="E989" s="156"/>
      <c r="F989" s="176"/>
      <c r="G989" s="157"/>
      <c r="H989" s="158"/>
      <c r="I989" s="158"/>
      <c r="J989" s="158"/>
      <c r="K989" s="33"/>
      <c r="L989" s="180"/>
      <c r="M989" s="180"/>
      <c r="N989" s="82"/>
      <c r="O989" s="186"/>
      <c r="P989" s="103"/>
      <c r="Q989" s="84" t="str">
        <f t="shared" si="417"/>
        <v/>
      </c>
      <c r="R989" s="159"/>
      <c r="S989" s="28" t="str" cm="1">
        <f t="array" aca="1" ref="S989" ca="1">IF(INDIRECT("A"&amp;114+$U989)&lt;&gt;"",114+$U989,"")</f>
        <v/>
      </c>
      <c r="T989" s="28" t="str">
        <f t="shared" ca="1" si="418"/>
        <v>$B</v>
      </c>
      <c r="U989" s="29">
        <f t="shared" si="424"/>
        <v>864</v>
      </c>
      <c r="V989" s="29">
        <v>72.916666666672398</v>
      </c>
      <c r="W989" s="29">
        <f t="shared" si="429"/>
        <v>72</v>
      </c>
      <c r="X989" s="41" t="str" cm="1">
        <f t="array" aca="1" ref="X989" ca="1">IFERROR(INDEX('PC&amp;PD'!$A$1:$AP$15,ROW('PC&amp;PD'!$A$15),MATCH(INDIRECT(T989),'PC&amp;PD'!$A$1:$AP$1,0)),"")</f>
        <v/>
      </c>
      <c r="Z989" s="155"/>
      <c r="AA989" s="13" t="str">
        <f t="shared" si="414"/>
        <v/>
      </c>
      <c r="AB989" s="155"/>
      <c r="AC989" s="13" t="str">
        <f t="shared" ca="1" si="419"/>
        <v>$AB</v>
      </c>
      <c r="AD989" s="13" t="str" cm="1">
        <f t="array" aca="1" ref="AD989" ca="1">IFERROR(IF((LEFT(INDIRECT("$F"&amp;$S989),4))="GOTS",IF($G989="Organic","GOTS_Organic_raw",(IF($G989="Responsible","GOTS_Responsible",(IF($G989="No Attribute (Conventional)","GOTS_conventional",(IF($G989="Recycled Pre/Post-Consumer","GOTS_pre_post",(IF($G989="In-Conversion","GOTS_in_conversion",(IF($G989="Sustainably Sourced","Sustainably_sourced",""))))))))))),IF($G989="Organic","Organic",(IF($G989="Responsible","Responsible",(IF($G989="No Attribute (Conventional)","No_Attribute_Conventional",(IF($G989="Recycled Pre/Post-Consumer","Recycled_Pre_Post_Consumer",(IF($G989="In-Conversion","In_Conversion",(IF($G989="Recycled Pre-Consumer","Recycled_Pre_Consumer",(IF($G989="Recycled Post-Consumer","Recycled_Post_Consumer",(IF($G989="Sustainably Sourced","Sustainably_sourced","")))))))))))))))),"")</f>
        <v/>
      </c>
      <c r="AE989" s="13" t="e" cm="1">
        <f t="array" aca="1" ref="AE989" ca="1">IF(INDIRECT("$F"&amp;$S989)="","",IF(LEFT(INDIRECT("$F"&amp;$S989),3)="GRS","GRS_RCS_RM",IF((LEFT(INDIRECT("$F"&amp;$S989),3))="RCS","GRS_RCS_RM",IF(INDIRECT("$F"&amp;$S989)="OCS (No Label)","OCS_Conversion_RM",IF(LEFT(INDIRECT("$F"&amp;$S989),3)="OCS","OCS_RM",IF(RIGHT(INDIRECT("$F"&amp;$S989),10)="conversion","GOTS_RM_conversion",IF((LEFT(INDIRECT("$F"&amp;$S989),4))="GOTS","GOTS_RM","Responsible_RM")))))))</f>
        <v>#REF!</v>
      </c>
      <c r="AF989" s="13" t="str" cm="1">
        <f t="array" aca="1" ref="AF989" ca="1">IF($S989="","",INDIRECT("$Z"&amp;$S989))</f>
        <v/>
      </c>
      <c r="AG989" s="155"/>
      <c r="AH989" s="13" t="str" cm="1">
        <f t="array" aca="1" ref="AH989" ca="1">IFERROR(INDIRECT("$ag"&amp;S989),"")</f>
        <v/>
      </c>
      <c r="AI989" s="13" t="e" cm="1">
        <f t="array" aca="1" ref="AI989" ca="1">INDIRECT("O"&amp;S988)</f>
        <v>#REF!</v>
      </c>
      <c r="AJ989" s="13" t="str">
        <f>IF($I989="","",INDEX('Raw Material'!$A$1:$J$75,MATCH(I989,'Raw Material'!$A$1:$A$75,0),(MATCH(G989,'Raw Material'!$A$1:$J$1,0))))</f>
        <v/>
      </c>
      <c r="AK989" s="13" t="str">
        <f t="shared" si="415"/>
        <v>YANLIŞRM</v>
      </c>
      <c r="AL989" s="153" t="str">
        <f t="shared" si="416"/>
        <v/>
      </c>
    </row>
    <row r="990" spans="1:38" ht="16.5" customHeight="1">
      <c r="A990" s="160" t="str">
        <f>IF(B990="","",COUNTA($B$114:$B990))</f>
        <v/>
      </c>
      <c r="B990" s="164"/>
      <c r="C990" s="165"/>
      <c r="D990" s="183"/>
      <c r="E990" s="183"/>
      <c r="F990" s="172"/>
      <c r="G990" s="212"/>
      <c r="H990" s="206"/>
      <c r="I990" s="206"/>
      <c r="J990" s="206"/>
      <c r="K990" s="31"/>
      <c r="L990" s="177" t="str">
        <f t="shared" ref="L990" si="434">IF(R990="","",LEFT(R990,LEN(R990)-2))</f>
        <v/>
      </c>
      <c r="M990" s="177"/>
      <c r="N990" s="80"/>
      <c r="O990" s="184"/>
      <c r="P990" s="103"/>
      <c r="Q990" s="84" t="str">
        <f t="shared" si="417"/>
        <v/>
      </c>
      <c r="R990" s="159" t="str">
        <f t="shared" ref="R990" si="435">CONCATENATE($Q990,Q991,Q992,Q993,Q994,Q995,$Q996,$Q997,$Q998,$Q999,Q1000,Q1001)</f>
        <v/>
      </c>
      <c r="S990" s="28" t="str" cm="1">
        <f t="array" aca="1" ref="S990" ca="1">IF(INDIRECT("A"&amp;114+$U990)&lt;&gt;"",114+$U990,"")</f>
        <v/>
      </c>
      <c r="T990" s="28" t="str">
        <f t="shared" ca="1" si="418"/>
        <v>$B</v>
      </c>
      <c r="U990" s="29">
        <f t="shared" si="424"/>
        <v>876</v>
      </c>
      <c r="V990" s="29">
        <v>73.000000000005699</v>
      </c>
      <c r="W990" s="29">
        <f t="shared" si="429"/>
        <v>73</v>
      </c>
      <c r="X990" s="41" t="str" cm="1">
        <f t="array" aca="1" ref="X990" ca="1">IFERROR(INDEX('PC&amp;PD'!$A$1:$AP$15,ROW('PC&amp;PD'!$A$15),MATCH(INDIRECT(T990),'PC&amp;PD'!$A$1:$AP$1,0)),"")</f>
        <v/>
      </c>
      <c r="Z990" s="155" t="str">
        <f t="shared" ref="Z990" si="436">IFERROR(IF($F990="OCS 100","OCS (OCS 100)",IF($F990="OCS Blended","OCS (OCS Blended)",IF($F990="OCS (No Label)","OCS (No Label)",IF($F990="RCS 100","RCS (RCS 100)",IF($F990="RCS Blended","RCS (RCS Blended)",IF($F990="GRS","GRS (GRS)",IF($F990="GRS (No Label)", "GRS (No Label)",IF($F990="RDS","RDS (RDS)",IF($F990="RWS","RWS (RWS)",IF($F990="RAS","RAS (RAS)",IF($F990="RMS","RMS (RMS)",IF($F990="GOTS Organic","GOTS (Organic)",IF($F990="GOTS Made with organic","GOTS (Made with Organic)",IF($F990="GOTS Organic - in conversion","GOTS (Organic - In Conversion)",IF($F990="GOTS Made with organic - in conversion","GOTS (Made with Organic - In Conversion)",""))))))))))))))),"")</f>
        <v/>
      </c>
      <c r="AA990" s="13" t="str">
        <f t="shared" si="414"/>
        <v/>
      </c>
      <c r="AB990" s="155" t="str">
        <f t="shared" ref="AB990" si="437">IFERROR(IF($F990="OCS 100", "OCS_100",IF($F990="OCS Blended", "OCS_Blended",IF($F990="OCS (No Label)", "OCS_No_Label",IF($F990="RCS 100", "RCS_100",IF($F990="RCS Blended","RCS_Blended",IF($F990="GRS","GRS",IF($F990="GRS (No Label)", "GRS_No_Label",IF($F990="RDS","RDS",IF($F990="RWS","RWS",IF($F990="RMS","RMS",IF($F990="GOTS Organic","GOTS_Organic",IF($F990="GOTS Made with organic","GOTS_Made_with_organic",IF($F990="GOTS Organic - in conversion","GOTS_Organic_in_Conversion",IF($F990="GOTS Made with organic - in conversion","GOTS_Made_with_Organic_in_Conversion",IF($F990="RAS","RAS",""))))))))))))))),"")</f>
        <v/>
      </c>
      <c r="AC990" s="13" t="str">
        <f t="shared" ca="1" si="419"/>
        <v>$AB</v>
      </c>
      <c r="AD990" s="13" t="str" cm="1">
        <f t="array" aca="1" ref="AD990" ca="1">IFERROR(IF((LEFT(INDIRECT("$F"&amp;$S990),4))="GOTS",IF($G990="Organic","GOTS_Organic_raw",(IF($G990="Responsible","GOTS_Responsible",(IF($G990="No Attribute (Conventional)","GOTS_conventional",(IF($G990="Recycled Pre/Post-Consumer","GOTS_pre_post",(IF($G990="In-Conversion","GOTS_in_conversion",(IF($G990="Sustainably Sourced","Sustainably_sourced",""))))))))))),IF($G990="Organic","Organic",(IF($G990="Responsible","Responsible",(IF($G990="No Attribute (Conventional)","No_Attribute_Conventional",(IF($G990="Recycled Pre/Post-Consumer","Recycled_Pre_Post_Consumer",(IF($G990="In-Conversion","In_Conversion",(IF($G990="Recycled Pre-Consumer","Recycled_Pre_Consumer",(IF($G990="Recycled Post-Consumer","Recycled_Post_Consumer",(IF($G990="Sustainably Sourced","Sustainably_sourced","")))))))))))))))),"")</f>
        <v/>
      </c>
      <c r="AE990" s="13" t="e" cm="1">
        <f t="array" aca="1" ref="AE990" ca="1">IF(INDIRECT("$F"&amp;$S990)="","",IF(LEFT(INDIRECT("$F"&amp;$S990),3)="GRS","GRS_RCS_RM",IF((LEFT(INDIRECT("$F"&amp;$S990),3))="RCS","GRS_RCS_RM",IF(INDIRECT("$F"&amp;$S990)="OCS (No Label)","OCS_Conversion_RM",IF(LEFT(INDIRECT("$F"&amp;$S990),3)="OCS","OCS_RM",IF(RIGHT(INDIRECT("$F"&amp;$S990),10)="conversion","GOTS_RM_conversion",IF((LEFT(INDIRECT("$F"&amp;$S990),4))="GOTS","GOTS_RM","Responsible_RM")))))))</f>
        <v>#REF!</v>
      </c>
      <c r="AF990" s="13" t="str" cm="1">
        <f t="array" aca="1" ref="AF990" ca="1">IF($S990="","",INDIRECT("$Z"&amp;$S990))</f>
        <v/>
      </c>
      <c r="AG990" s="155" t="str">
        <f t="shared" si="413"/>
        <v/>
      </c>
      <c r="AH990" s="13" t="str" cm="1">
        <f t="array" aca="1" ref="AH990" ca="1">IFERROR(INDIRECT("$ag"&amp;S990),"")</f>
        <v/>
      </c>
      <c r="AI990" s="13" t="e" cm="1">
        <f t="array" aca="1" ref="AI990" ca="1">INDIRECT("O"&amp;S989)</f>
        <v>#REF!</v>
      </c>
      <c r="AJ990" s="13" t="str">
        <f>IF($I990="","",INDEX('Raw Material'!$A$1:$J$75,MATCH(I990,'Raw Material'!$A$1:$A$75,0),(MATCH(G990,'Raw Material'!$A$1:$J$1,0))))</f>
        <v/>
      </c>
      <c r="AK990" s="13" t="str">
        <f t="shared" si="415"/>
        <v>YANLIŞRM</v>
      </c>
      <c r="AL990" s="153" t="str">
        <f t="shared" si="416"/>
        <v/>
      </c>
    </row>
    <row r="991" spans="1:38" ht="16.5" customHeight="1">
      <c r="A991" s="161"/>
      <c r="B991" s="166"/>
      <c r="C991" s="167"/>
      <c r="D991" s="156"/>
      <c r="E991" s="156"/>
      <c r="F991" s="173"/>
      <c r="G991" s="181"/>
      <c r="H991" s="182"/>
      <c r="I991" s="182"/>
      <c r="J991" s="182"/>
      <c r="K991" s="32"/>
      <c r="L991" s="178"/>
      <c r="M991" s="178"/>
      <c r="N991" s="81"/>
      <c r="O991" s="185"/>
      <c r="P991" s="103"/>
      <c r="Q991" s="84" t="str">
        <f t="shared" si="417"/>
        <v/>
      </c>
      <c r="R991" s="159"/>
      <c r="S991" s="28" t="str" cm="1">
        <f t="array" aca="1" ref="S991" ca="1">IF(INDIRECT("A"&amp;114+$U991)&lt;&gt;"",114+$U991,"")</f>
        <v/>
      </c>
      <c r="T991" s="28" t="str">
        <f t="shared" ca="1" si="418"/>
        <v>$B</v>
      </c>
      <c r="U991" s="29">
        <f t="shared" si="424"/>
        <v>876</v>
      </c>
      <c r="V991" s="29">
        <v>73.083333333338999</v>
      </c>
      <c r="W991" s="29">
        <f t="shared" si="429"/>
        <v>73</v>
      </c>
      <c r="X991" s="41" t="str" cm="1">
        <f t="array" aca="1" ref="X991" ca="1">IFERROR(INDEX('PC&amp;PD'!$A$1:$AP$15,ROW('PC&amp;PD'!$A$15),MATCH(INDIRECT(T991),'PC&amp;PD'!$A$1:$AP$1,0)),"")</f>
        <v/>
      </c>
      <c r="Z991" s="155"/>
      <c r="AA991" s="13" t="str">
        <f t="shared" si="414"/>
        <v/>
      </c>
      <c r="AB991" s="155"/>
      <c r="AC991" s="13" t="str">
        <f t="shared" ca="1" si="419"/>
        <v>$AB</v>
      </c>
      <c r="AD991" s="13" t="str" cm="1">
        <f t="array" aca="1" ref="AD991" ca="1">IFERROR(IF((LEFT(INDIRECT("$F"&amp;$S991),4))="GOTS",IF($G991="Organic","GOTS_Organic_raw",(IF($G991="Responsible","GOTS_Responsible",(IF($G991="No Attribute (Conventional)","GOTS_conventional",(IF($G991="Recycled Pre/Post-Consumer","GOTS_pre_post",(IF($G991="In-Conversion","GOTS_in_conversion",(IF($G991="Sustainably Sourced","Sustainably_sourced",""))))))))))),IF($G991="Organic","Organic",(IF($G991="Responsible","Responsible",(IF($G991="No Attribute (Conventional)","No_Attribute_Conventional",(IF($G991="Recycled Pre/Post-Consumer","Recycled_Pre_Post_Consumer",(IF($G991="In-Conversion","In_Conversion",(IF($G991="Recycled Pre-Consumer","Recycled_Pre_Consumer",(IF($G991="Recycled Post-Consumer","Recycled_Post_Consumer",(IF($G991="Sustainably Sourced","Sustainably_sourced","")))))))))))))))),"")</f>
        <v/>
      </c>
      <c r="AE991" s="13" t="e" cm="1">
        <f t="array" aca="1" ref="AE991" ca="1">IF(INDIRECT("$F"&amp;$S991)="","",IF(LEFT(INDIRECT("$F"&amp;$S991),3)="GRS","GRS_RCS_RM",IF((LEFT(INDIRECT("$F"&amp;$S991),3))="RCS","GRS_RCS_RM",IF(INDIRECT("$F"&amp;$S991)="OCS (No Label)","OCS_Conversion_RM",IF(LEFT(INDIRECT("$F"&amp;$S991),3)="OCS","OCS_RM",IF(RIGHT(INDIRECT("$F"&amp;$S991),10)="conversion","GOTS_RM_conversion",IF((LEFT(INDIRECT("$F"&amp;$S991),4))="GOTS","GOTS_RM","Responsible_RM")))))))</f>
        <v>#REF!</v>
      </c>
      <c r="AF991" s="13" t="str" cm="1">
        <f t="array" aca="1" ref="AF991" ca="1">IF($S991="","",INDIRECT("$Z"&amp;$S991))</f>
        <v/>
      </c>
      <c r="AG991" s="155"/>
      <c r="AH991" s="13" t="str" cm="1">
        <f t="array" aca="1" ref="AH991" ca="1">IFERROR(INDIRECT("$ag"&amp;S991),"")</f>
        <v/>
      </c>
      <c r="AI991" s="13" t="e" cm="1">
        <f t="array" aca="1" ref="AI991" ca="1">INDIRECT("O"&amp;S990)</f>
        <v>#REF!</v>
      </c>
      <c r="AJ991" s="13" t="str">
        <f>IF($I991="","",INDEX('Raw Material'!$A$1:$J$75,MATCH(I991,'Raw Material'!$A$1:$A$75,0),(MATCH(G991,'Raw Material'!$A$1:$J$1,0))))</f>
        <v/>
      </c>
      <c r="AK991" s="13" t="str">
        <f t="shared" si="415"/>
        <v>YANLIŞRM</v>
      </c>
      <c r="AL991" s="153" t="str">
        <f t="shared" si="416"/>
        <v/>
      </c>
    </row>
    <row r="992" spans="1:38" ht="16.5" customHeight="1">
      <c r="A992" s="161"/>
      <c r="B992" s="166"/>
      <c r="C992" s="167"/>
      <c r="D992" s="156"/>
      <c r="E992" s="156"/>
      <c r="F992" s="173"/>
      <c r="G992" s="181"/>
      <c r="H992" s="182"/>
      <c r="I992" s="182"/>
      <c r="J992" s="182"/>
      <c r="K992" s="32"/>
      <c r="L992" s="178"/>
      <c r="M992" s="178"/>
      <c r="N992" s="81"/>
      <c r="O992" s="185"/>
      <c r="P992" s="103"/>
      <c r="Q992" s="84" t="str">
        <f t="shared" si="417"/>
        <v/>
      </c>
      <c r="R992" s="159"/>
      <c r="S992" s="28" t="str" cm="1">
        <f t="array" aca="1" ref="S992" ca="1">IF(INDIRECT("A"&amp;114+$U992)&lt;&gt;"",114+$U992,"")</f>
        <v/>
      </c>
      <c r="T992" s="28" t="str">
        <f t="shared" ca="1" si="418"/>
        <v>$B</v>
      </c>
      <c r="U992" s="29">
        <f t="shared" si="424"/>
        <v>876</v>
      </c>
      <c r="V992" s="29">
        <v>73.166666666672398</v>
      </c>
      <c r="W992" s="29">
        <f t="shared" si="429"/>
        <v>73</v>
      </c>
      <c r="X992" s="41" t="str" cm="1">
        <f t="array" aca="1" ref="X992" ca="1">IFERROR(INDEX('PC&amp;PD'!$A$1:$AP$15,ROW('PC&amp;PD'!$A$15),MATCH(INDIRECT(T992),'PC&amp;PD'!$A$1:$AP$1,0)),"")</f>
        <v/>
      </c>
      <c r="Z992" s="155"/>
      <c r="AA992" s="13" t="str">
        <f t="shared" si="414"/>
        <v/>
      </c>
      <c r="AB992" s="155"/>
      <c r="AC992" s="13" t="str">
        <f t="shared" ca="1" si="419"/>
        <v>$AB</v>
      </c>
      <c r="AD992" s="13" t="str" cm="1">
        <f t="array" aca="1" ref="AD992" ca="1">IFERROR(IF((LEFT(INDIRECT("$F"&amp;$S992),4))="GOTS",IF($G992="Organic","GOTS_Organic_raw",(IF($G992="Responsible","GOTS_Responsible",(IF($G992="No Attribute (Conventional)","GOTS_conventional",(IF($G992="Recycled Pre/Post-Consumer","GOTS_pre_post",(IF($G992="In-Conversion","GOTS_in_conversion",(IF($G992="Sustainably Sourced","Sustainably_sourced",""))))))))))),IF($G992="Organic","Organic",(IF($G992="Responsible","Responsible",(IF($G992="No Attribute (Conventional)","No_Attribute_Conventional",(IF($G992="Recycled Pre/Post-Consumer","Recycled_Pre_Post_Consumer",(IF($G992="In-Conversion","In_Conversion",(IF($G992="Recycled Pre-Consumer","Recycled_Pre_Consumer",(IF($G992="Recycled Post-Consumer","Recycled_Post_Consumer",(IF($G992="Sustainably Sourced","Sustainably_sourced","")))))))))))))))),"")</f>
        <v/>
      </c>
      <c r="AE992" s="13" t="e" cm="1">
        <f t="array" aca="1" ref="AE992" ca="1">IF(INDIRECT("$F"&amp;$S992)="","",IF(LEFT(INDIRECT("$F"&amp;$S992),3)="GRS","GRS_RCS_RM",IF((LEFT(INDIRECT("$F"&amp;$S992),3))="RCS","GRS_RCS_RM",IF(INDIRECT("$F"&amp;$S992)="OCS (No Label)","OCS_Conversion_RM",IF(LEFT(INDIRECT("$F"&amp;$S992),3)="OCS","OCS_RM",IF(RIGHT(INDIRECT("$F"&amp;$S992),10)="conversion","GOTS_RM_conversion",IF((LEFT(INDIRECT("$F"&amp;$S992),4))="GOTS","GOTS_RM","Responsible_RM")))))))</f>
        <v>#REF!</v>
      </c>
      <c r="AF992" s="13" t="str" cm="1">
        <f t="array" aca="1" ref="AF992" ca="1">IF($S992="","",INDIRECT("$Z"&amp;$S992))</f>
        <v/>
      </c>
      <c r="AG992" s="155"/>
      <c r="AH992" s="13" t="str" cm="1">
        <f t="array" aca="1" ref="AH992" ca="1">IFERROR(INDIRECT("$ag"&amp;S992),"")</f>
        <v/>
      </c>
      <c r="AI992" s="13" t="e" cm="1">
        <f t="array" aca="1" ref="AI992" ca="1">INDIRECT("O"&amp;S991)</f>
        <v>#REF!</v>
      </c>
      <c r="AJ992" s="13" t="str">
        <f>IF($I992="","",INDEX('Raw Material'!$A$1:$J$75,MATCH(I992,'Raw Material'!$A$1:$A$75,0),(MATCH(G992,'Raw Material'!$A$1:$J$1,0))))</f>
        <v/>
      </c>
      <c r="AK992" s="13" t="str">
        <f t="shared" si="415"/>
        <v>YANLIŞRM</v>
      </c>
      <c r="AL992" s="153" t="str">
        <f t="shared" si="416"/>
        <v/>
      </c>
    </row>
    <row r="993" spans="1:38" ht="16.5" customHeight="1">
      <c r="A993" s="161"/>
      <c r="B993" s="166"/>
      <c r="C993" s="167"/>
      <c r="D993" s="156"/>
      <c r="E993" s="156"/>
      <c r="F993" s="174"/>
      <c r="G993" s="181"/>
      <c r="H993" s="182"/>
      <c r="I993" s="182"/>
      <c r="J993" s="182"/>
      <c r="K993" s="32"/>
      <c r="L993" s="178"/>
      <c r="M993" s="178"/>
      <c r="N993" s="81"/>
      <c r="O993" s="185"/>
      <c r="P993" s="103"/>
      <c r="Q993" s="84" t="str">
        <f t="shared" si="417"/>
        <v/>
      </c>
      <c r="R993" s="159"/>
      <c r="S993" s="28" t="str" cm="1">
        <f t="array" aca="1" ref="S993" ca="1">IF(INDIRECT("A"&amp;114+$U993)&lt;&gt;"",114+$U993,"")</f>
        <v/>
      </c>
      <c r="T993" s="28" t="str">
        <f t="shared" ca="1" si="418"/>
        <v>$B</v>
      </c>
      <c r="U993" s="29">
        <f t="shared" si="424"/>
        <v>876</v>
      </c>
      <c r="V993" s="29">
        <v>73.250000000005699</v>
      </c>
      <c r="W993" s="29">
        <f t="shared" si="429"/>
        <v>73</v>
      </c>
      <c r="X993" s="41" t="str" cm="1">
        <f t="array" aca="1" ref="X993" ca="1">IFERROR(INDEX('PC&amp;PD'!$A$1:$AP$15,ROW('PC&amp;PD'!$A$15),MATCH(INDIRECT(T993),'PC&amp;PD'!$A$1:$AP$1,0)),"")</f>
        <v/>
      </c>
      <c r="Z993" s="155"/>
      <c r="AA993" s="13" t="str">
        <f t="shared" si="414"/>
        <v/>
      </c>
      <c r="AB993" s="155"/>
      <c r="AC993" s="13" t="str">
        <f t="shared" ca="1" si="419"/>
        <v>$AB</v>
      </c>
      <c r="AD993" s="13" t="str" cm="1">
        <f t="array" aca="1" ref="AD993" ca="1">IFERROR(IF((LEFT(INDIRECT("$F"&amp;$S993),4))="GOTS",IF($G993="Organic","GOTS_Organic_raw",(IF($G993="Responsible","GOTS_Responsible",(IF($G993="No Attribute (Conventional)","GOTS_conventional",(IF($G993="Recycled Pre/Post-Consumer","GOTS_pre_post",(IF($G993="In-Conversion","GOTS_in_conversion",(IF($G993="Sustainably Sourced","Sustainably_sourced",""))))))))))),IF($G993="Organic","Organic",(IF($G993="Responsible","Responsible",(IF($G993="No Attribute (Conventional)","No_Attribute_Conventional",(IF($G993="Recycled Pre/Post-Consumer","Recycled_Pre_Post_Consumer",(IF($G993="In-Conversion","In_Conversion",(IF($G993="Recycled Pre-Consumer","Recycled_Pre_Consumer",(IF($G993="Recycled Post-Consumer","Recycled_Post_Consumer",(IF($G993="Sustainably Sourced","Sustainably_sourced","")))))))))))))))),"")</f>
        <v/>
      </c>
      <c r="AE993" s="13" t="e" cm="1">
        <f t="array" aca="1" ref="AE993" ca="1">IF(INDIRECT("$F"&amp;$S993)="","",IF(LEFT(INDIRECT("$F"&amp;$S993),3)="GRS","GRS_RCS_RM",IF((LEFT(INDIRECT("$F"&amp;$S993),3))="RCS","GRS_RCS_RM",IF(INDIRECT("$F"&amp;$S993)="OCS (No Label)","OCS_Conversion_RM",IF(LEFT(INDIRECT("$F"&amp;$S993),3)="OCS","OCS_RM",IF(RIGHT(INDIRECT("$F"&amp;$S993),10)="conversion","GOTS_RM_conversion",IF((LEFT(INDIRECT("$F"&amp;$S993),4))="GOTS","GOTS_RM","Responsible_RM")))))))</f>
        <v>#REF!</v>
      </c>
      <c r="AF993" s="13" t="str" cm="1">
        <f t="array" aca="1" ref="AF993" ca="1">IF($S993="","",INDIRECT("$Z"&amp;$S993))</f>
        <v/>
      </c>
      <c r="AG993" s="155"/>
      <c r="AH993" s="13" t="str" cm="1">
        <f t="array" aca="1" ref="AH993" ca="1">IFERROR(INDIRECT("$ag"&amp;S993),"")</f>
        <v/>
      </c>
      <c r="AI993" s="13" t="e" cm="1">
        <f t="array" aca="1" ref="AI993" ca="1">INDIRECT("O"&amp;S992)</f>
        <v>#REF!</v>
      </c>
      <c r="AJ993" s="13" t="str">
        <f>IF($I993="","",INDEX('Raw Material'!$A$1:$J$75,MATCH(I993,'Raw Material'!$A$1:$A$75,0),(MATCH(G993,'Raw Material'!$A$1:$J$1,0))))</f>
        <v/>
      </c>
      <c r="AK993" s="13" t="str">
        <f t="shared" si="415"/>
        <v>YANLIŞRM</v>
      </c>
      <c r="AL993" s="153" t="str">
        <f t="shared" si="416"/>
        <v/>
      </c>
    </row>
    <row r="994" spans="1:38" ht="16.5" customHeight="1">
      <c r="A994" s="161"/>
      <c r="B994" s="166"/>
      <c r="C994" s="167"/>
      <c r="D994" s="156"/>
      <c r="E994" s="156"/>
      <c r="F994" s="174"/>
      <c r="G994" s="181"/>
      <c r="H994" s="182"/>
      <c r="I994" s="182"/>
      <c r="J994" s="182"/>
      <c r="K994" s="32"/>
      <c r="L994" s="178"/>
      <c r="M994" s="178"/>
      <c r="N994" s="81"/>
      <c r="O994" s="185"/>
      <c r="P994" s="103"/>
      <c r="Q994" s="84" t="str">
        <f t="shared" si="417"/>
        <v/>
      </c>
      <c r="R994" s="159"/>
      <c r="S994" s="28" t="str" cm="1">
        <f t="array" aca="1" ref="S994" ca="1">IF(INDIRECT("A"&amp;114+$U994)&lt;&gt;"",114+$U994,"")</f>
        <v/>
      </c>
      <c r="T994" s="28" t="str">
        <f t="shared" ca="1" si="418"/>
        <v>$B</v>
      </c>
      <c r="U994" s="29">
        <f t="shared" si="424"/>
        <v>876</v>
      </c>
      <c r="V994" s="29">
        <v>73.333333333339098</v>
      </c>
      <c r="W994" s="29">
        <f t="shared" si="429"/>
        <v>73</v>
      </c>
      <c r="X994" s="41" t="str" cm="1">
        <f t="array" aca="1" ref="X994" ca="1">IFERROR(INDEX('PC&amp;PD'!$A$1:$AP$15,ROW('PC&amp;PD'!$A$15),MATCH(INDIRECT(T994),'PC&amp;PD'!$A$1:$AP$1,0)),"")</f>
        <v/>
      </c>
      <c r="Z994" s="155"/>
      <c r="AA994" s="13" t="str">
        <f t="shared" si="414"/>
        <v/>
      </c>
      <c r="AB994" s="155"/>
      <c r="AC994" s="13" t="str">
        <f t="shared" ca="1" si="419"/>
        <v>$AB</v>
      </c>
      <c r="AD994" s="13" t="str" cm="1">
        <f t="array" aca="1" ref="AD994" ca="1">IFERROR(IF((LEFT(INDIRECT("$F"&amp;$S994),4))="GOTS",IF($G994="Organic","GOTS_Organic_raw",(IF($G994="Responsible","GOTS_Responsible",(IF($G994="No Attribute (Conventional)","GOTS_conventional",(IF($G994="Recycled Pre/Post-Consumer","GOTS_pre_post",(IF($G994="In-Conversion","GOTS_in_conversion",(IF($G994="Sustainably Sourced","Sustainably_sourced",""))))))))))),IF($G994="Organic","Organic",(IF($G994="Responsible","Responsible",(IF($G994="No Attribute (Conventional)","No_Attribute_Conventional",(IF($G994="Recycled Pre/Post-Consumer","Recycled_Pre_Post_Consumer",(IF($G994="In-Conversion","In_Conversion",(IF($G994="Recycled Pre-Consumer","Recycled_Pre_Consumer",(IF($G994="Recycled Post-Consumer","Recycled_Post_Consumer",(IF($G994="Sustainably Sourced","Sustainably_sourced","")))))))))))))))),"")</f>
        <v/>
      </c>
      <c r="AE994" s="13" t="e" cm="1">
        <f t="array" aca="1" ref="AE994" ca="1">IF(INDIRECT("$F"&amp;$S994)="","",IF(LEFT(INDIRECT("$F"&amp;$S994),3)="GRS","GRS_RCS_RM",IF((LEFT(INDIRECT("$F"&amp;$S994),3))="RCS","GRS_RCS_RM",IF(INDIRECT("$F"&amp;$S994)="OCS (No Label)","OCS_Conversion_RM",IF(LEFT(INDIRECT("$F"&amp;$S994),3)="OCS","OCS_RM",IF(RIGHT(INDIRECT("$F"&amp;$S994),10)="conversion","GOTS_RM_conversion",IF((LEFT(INDIRECT("$F"&amp;$S994),4))="GOTS","GOTS_RM","Responsible_RM")))))))</f>
        <v>#REF!</v>
      </c>
      <c r="AF994" s="13" t="str" cm="1">
        <f t="array" aca="1" ref="AF994" ca="1">IF($S994="","",INDIRECT("$Z"&amp;$S994))</f>
        <v/>
      </c>
      <c r="AG994" s="155"/>
      <c r="AH994" s="13" t="str" cm="1">
        <f t="array" aca="1" ref="AH994" ca="1">IFERROR(INDIRECT("$ag"&amp;S994),"")</f>
        <v/>
      </c>
      <c r="AI994" s="13" t="e" cm="1">
        <f t="array" aca="1" ref="AI994" ca="1">INDIRECT("O"&amp;S993)</f>
        <v>#REF!</v>
      </c>
      <c r="AJ994" s="13" t="str">
        <f>IF($I994="","",INDEX('Raw Material'!$A$1:$J$75,MATCH(I994,'Raw Material'!$A$1:$A$75,0),(MATCH(G994,'Raw Material'!$A$1:$J$1,0))))</f>
        <v/>
      </c>
      <c r="AK994" s="13" t="str">
        <f t="shared" si="415"/>
        <v>YANLIŞRM</v>
      </c>
      <c r="AL994" s="153" t="str">
        <f t="shared" si="416"/>
        <v/>
      </c>
    </row>
    <row r="995" spans="1:38" ht="16.5" customHeight="1">
      <c r="A995" s="161"/>
      <c r="B995" s="166"/>
      <c r="C995" s="167"/>
      <c r="D995" s="156"/>
      <c r="E995" s="156"/>
      <c r="F995" s="174"/>
      <c r="G995" s="181"/>
      <c r="H995" s="182"/>
      <c r="I995" s="182"/>
      <c r="J995" s="182"/>
      <c r="K995" s="32"/>
      <c r="L995" s="178"/>
      <c r="M995" s="178"/>
      <c r="N995" s="81"/>
      <c r="O995" s="185"/>
      <c r="P995" s="103"/>
      <c r="Q995" s="84" t="str">
        <f t="shared" si="417"/>
        <v/>
      </c>
      <c r="R995" s="159"/>
      <c r="S995" s="28" t="str" cm="1">
        <f t="array" aca="1" ref="S995" ca="1">IF(INDIRECT("A"&amp;114+$U995)&lt;&gt;"",114+$U995,"")</f>
        <v/>
      </c>
      <c r="T995" s="28" t="str">
        <f t="shared" ca="1" si="418"/>
        <v>$B</v>
      </c>
      <c r="U995" s="29">
        <f t="shared" si="424"/>
        <v>876</v>
      </c>
      <c r="V995" s="29">
        <v>73.416666666672398</v>
      </c>
      <c r="W995" s="29">
        <f t="shared" si="429"/>
        <v>73</v>
      </c>
      <c r="X995" s="41" t="str" cm="1">
        <f t="array" aca="1" ref="X995" ca="1">IFERROR(INDEX('PC&amp;PD'!$A$1:$AP$15,ROW('PC&amp;PD'!$A$15),MATCH(INDIRECT(T995),'PC&amp;PD'!$A$1:$AP$1,0)),"")</f>
        <v/>
      </c>
      <c r="Z995" s="155"/>
      <c r="AA995" s="13" t="str">
        <f t="shared" si="414"/>
        <v/>
      </c>
      <c r="AB995" s="155"/>
      <c r="AC995" s="13" t="str">
        <f t="shared" ca="1" si="419"/>
        <v>$AB</v>
      </c>
      <c r="AD995" s="13" t="str" cm="1">
        <f t="array" aca="1" ref="AD995" ca="1">IFERROR(IF((LEFT(INDIRECT("$F"&amp;$S995),4))="GOTS",IF($G995="Organic","GOTS_Organic_raw",(IF($G995="Responsible","GOTS_Responsible",(IF($G995="No Attribute (Conventional)","GOTS_conventional",(IF($G995="Recycled Pre/Post-Consumer","GOTS_pre_post",(IF($G995="In-Conversion","GOTS_in_conversion",(IF($G995="Sustainably Sourced","Sustainably_sourced",""))))))))))),IF($G995="Organic","Organic",(IF($G995="Responsible","Responsible",(IF($G995="No Attribute (Conventional)","No_Attribute_Conventional",(IF($G995="Recycled Pre/Post-Consumer","Recycled_Pre_Post_Consumer",(IF($G995="In-Conversion","In_Conversion",(IF($G995="Recycled Pre-Consumer","Recycled_Pre_Consumer",(IF($G995="Recycled Post-Consumer","Recycled_Post_Consumer",(IF($G995="Sustainably Sourced","Sustainably_sourced","")))))))))))))))),"")</f>
        <v/>
      </c>
      <c r="AE995" s="13" t="e" cm="1">
        <f t="array" aca="1" ref="AE995" ca="1">IF(INDIRECT("$F"&amp;$S995)="","",IF(LEFT(INDIRECT("$F"&amp;$S995),3)="GRS","GRS_RCS_RM",IF((LEFT(INDIRECT("$F"&amp;$S995),3))="RCS","GRS_RCS_RM",IF(INDIRECT("$F"&amp;$S995)="OCS (No Label)","OCS_Conversion_RM",IF(LEFT(INDIRECT("$F"&amp;$S995),3)="OCS","OCS_RM",IF(RIGHT(INDIRECT("$F"&amp;$S995),10)="conversion","GOTS_RM_conversion",IF((LEFT(INDIRECT("$F"&amp;$S995),4))="GOTS","GOTS_RM","Responsible_RM")))))))</f>
        <v>#REF!</v>
      </c>
      <c r="AF995" s="13" t="str" cm="1">
        <f t="array" aca="1" ref="AF995" ca="1">IF($S995="","",INDIRECT("$Z"&amp;$S995))</f>
        <v/>
      </c>
      <c r="AG995" s="155"/>
      <c r="AH995" s="13" t="str" cm="1">
        <f t="array" aca="1" ref="AH995" ca="1">IFERROR(INDIRECT("$ag"&amp;S995),"")</f>
        <v/>
      </c>
      <c r="AI995" s="13" t="e" cm="1">
        <f t="array" aca="1" ref="AI995" ca="1">INDIRECT("O"&amp;S994)</f>
        <v>#REF!</v>
      </c>
      <c r="AJ995" s="13" t="str">
        <f>IF($I995="","",INDEX('Raw Material'!$A$1:$J$75,MATCH(I995,'Raw Material'!$A$1:$A$75,0),(MATCH(G995,'Raw Material'!$A$1:$J$1,0))))</f>
        <v/>
      </c>
      <c r="AK995" s="13" t="str">
        <f t="shared" si="415"/>
        <v>YANLIŞRM</v>
      </c>
      <c r="AL995" s="153" t="str">
        <f t="shared" si="416"/>
        <v/>
      </c>
    </row>
    <row r="996" spans="1:38" ht="16.5" customHeight="1">
      <c r="A996" s="162"/>
      <c r="B996" s="168"/>
      <c r="C996" s="169"/>
      <c r="D996" s="156"/>
      <c r="E996" s="156"/>
      <c r="F996" s="175"/>
      <c r="G996" s="181"/>
      <c r="H996" s="182"/>
      <c r="I996" s="182"/>
      <c r="J996" s="182"/>
      <c r="K996" s="32"/>
      <c r="L996" s="179"/>
      <c r="M996" s="179"/>
      <c r="N996" s="81"/>
      <c r="O996" s="185"/>
      <c r="P996" s="103"/>
      <c r="Q996" s="84" t="str">
        <f t="shared" si="417"/>
        <v/>
      </c>
      <c r="R996" s="159"/>
      <c r="S996" s="28" t="str" cm="1">
        <f t="array" aca="1" ref="S996" ca="1">IF(INDIRECT("A"&amp;114+$U996)&lt;&gt;"",114+$U996,"")</f>
        <v/>
      </c>
      <c r="T996" s="28" t="str">
        <f t="shared" ca="1" si="418"/>
        <v>$B</v>
      </c>
      <c r="U996" s="29">
        <f t="shared" si="424"/>
        <v>876</v>
      </c>
      <c r="V996" s="29">
        <v>73.500000000005699</v>
      </c>
      <c r="W996" s="29">
        <f t="shared" si="429"/>
        <v>73</v>
      </c>
      <c r="X996" s="41" t="str" cm="1">
        <f t="array" aca="1" ref="X996" ca="1">IFERROR(INDEX('PC&amp;PD'!$A$1:$AP$15,ROW('PC&amp;PD'!$A$15),MATCH(INDIRECT(T996),'PC&amp;PD'!$A$1:$AP$1,0)),"")</f>
        <v/>
      </c>
      <c r="Z996" s="155"/>
      <c r="AA996" s="13" t="str">
        <f t="shared" si="414"/>
        <v/>
      </c>
      <c r="AB996" s="155"/>
      <c r="AC996" s="13" t="str">
        <f t="shared" ca="1" si="419"/>
        <v>$AB</v>
      </c>
      <c r="AD996" s="13" t="str" cm="1">
        <f t="array" aca="1" ref="AD996" ca="1">IFERROR(IF((LEFT(INDIRECT("$F"&amp;$S996),4))="GOTS",IF($G996="Organic","GOTS_Organic_raw",(IF($G996="Responsible","GOTS_Responsible",(IF($G996="No Attribute (Conventional)","GOTS_conventional",(IF($G996="Recycled Pre/Post-Consumer","GOTS_pre_post",(IF($G996="In-Conversion","GOTS_in_conversion",(IF($G996="Sustainably Sourced","Sustainably_sourced",""))))))))))),IF($G996="Organic","Organic",(IF($G996="Responsible","Responsible",(IF($G996="No Attribute (Conventional)","No_Attribute_Conventional",(IF($G996="Recycled Pre/Post-Consumer","Recycled_Pre_Post_Consumer",(IF($G996="In-Conversion","In_Conversion",(IF($G996="Recycled Pre-Consumer","Recycled_Pre_Consumer",(IF($G996="Recycled Post-Consumer","Recycled_Post_Consumer",(IF($G996="Sustainably Sourced","Sustainably_sourced","")))))))))))))))),"")</f>
        <v/>
      </c>
      <c r="AE996" s="13" t="e" cm="1">
        <f t="array" aca="1" ref="AE996" ca="1">IF(INDIRECT("$F"&amp;$S996)="","",IF(LEFT(INDIRECT("$F"&amp;$S996),3)="GRS","GRS_RCS_RM",IF((LEFT(INDIRECT("$F"&amp;$S996),3))="RCS","GRS_RCS_RM",IF(INDIRECT("$F"&amp;$S996)="OCS (No Label)","OCS_Conversion_RM",IF(LEFT(INDIRECT("$F"&amp;$S996),3)="OCS","OCS_RM",IF(RIGHT(INDIRECT("$F"&amp;$S996),10)="conversion","GOTS_RM_conversion",IF((LEFT(INDIRECT("$F"&amp;$S996),4))="GOTS","GOTS_RM","Responsible_RM")))))))</f>
        <v>#REF!</v>
      </c>
      <c r="AF996" s="13" t="str" cm="1">
        <f t="array" aca="1" ref="AF996" ca="1">IF($S996="","",INDIRECT("$Z"&amp;$S996))</f>
        <v/>
      </c>
      <c r="AG996" s="155"/>
      <c r="AH996" s="13" t="str" cm="1">
        <f t="array" aca="1" ref="AH996" ca="1">IFERROR(INDIRECT("$ag"&amp;S996),"")</f>
        <v/>
      </c>
      <c r="AI996" s="13" t="e" cm="1">
        <f t="array" aca="1" ref="AI996" ca="1">INDIRECT("O"&amp;S995)</f>
        <v>#REF!</v>
      </c>
      <c r="AJ996" s="13" t="str">
        <f>IF($I996="","",INDEX('Raw Material'!$A$1:$J$75,MATCH(I996,'Raw Material'!$A$1:$A$75,0),(MATCH(G996,'Raw Material'!$A$1:$J$1,0))))</f>
        <v/>
      </c>
      <c r="AK996" s="13" t="str">
        <f t="shared" si="415"/>
        <v>YANLIŞRM</v>
      </c>
      <c r="AL996" s="153" t="str">
        <f t="shared" si="416"/>
        <v/>
      </c>
    </row>
    <row r="997" spans="1:38" ht="16.5" customHeight="1">
      <c r="A997" s="162"/>
      <c r="B997" s="168"/>
      <c r="C997" s="169"/>
      <c r="D997" s="156"/>
      <c r="E997" s="156"/>
      <c r="F997" s="175"/>
      <c r="G997" s="181"/>
      <c r="H997" s="182"/>
      <c r="I997" s="182"/>
      <c r="J997" s="182"/>
      <c r="K997" s="32"/>
      <c r="L997" s="179"/>
      <c r="M997" s="179"/>
      <c r="N997" s="81"/>
      <c r="O997" s="185"/>
      <c r="P997" s="103"/>
      <c r="Q997" s="84" t="str">
        <f t="shared" si="417"/>
        <v/>
      </c>
      <c r="R997" s="159"/>
      <c r="S997" s="28" t="str" cm="1">
        <f t="array" aca="1" ref="S997" ca="1">IF(INDIRECT("A"&amp;114+$U997)&lt;&gt;"",114+$U997,"")</f>
        <v/>
      </c>
      <c r="T997" s="28" t="str">
        <f t="shared" ca="1" si="418"/>
        <v>$B</v>
      </c>
      <c r="U997" s="29">
        <f t="shared" si="424"/>
        <v>876</v>
      </c>
      <c r="V997" s="29">
        <v>73.583333333339098</v>
      </c>
      <c r="W997" s="29">
        <f t="shared" si="429"/>
        <v>73</v>
      </c>
      <c r="X997" s="41" t="str" cm="1">
        <f t="array" aca="1" ref="X997" ca="1">IFERROR(INDEX('PC&amp;PD'!$A$1:$AP$15,ROW('PC&amp;PD'!$A$15),MATCH(INDIRECT(T997),'PC&amp;PD'!$A$1:$AP$1,0)),"")</f>
        <v/>
      </c>
      <c r="Z997" s="155"/>
      <c r="AA997" s="13" t="str">
        <f t="shared" si="414"/>
        <v/>
      </c>
      <c r="AB997" s="155"/>
      <c r="AC997" s="13" t="str">
        <f t="shared" ca="1" si="419"/>
        <v>$AB</v>
      </c>
      <c r="AD997" s="13" t="str" cm="1">
        <f t="array" aca="1" ref="AD997" ca="1">IFERROR(IF((LEFT(INDIRECT("$F"&amp;$S997),4))="GOTS",IF($G997="Organic","GOTS_Organic_raw",(IF($G997="Responsible","GOTS_Responsible",(IF($G997="No Attribute (Conventional)","GOTS_conventional",(IF($G997="Recycled Pre/Post-Consumer","GOTS_pre_post",(IF($G997="In-Conversion","GOTS_in_conversion",(IF($G997="Sustainably Sourced","Sustainably_sourced",""))))))))))),IF($G997="Organic","Organic",(IF($G997="Responsible","Responsible",(IF($G997="No Attribute (Conventional)","No_Attribute_Conventional",(IF($G997="Recycled Pre/Post-Consumer","Recycled_Pre_Post_Consumer",(IF($G997="In-Conversion","In_Conversion",(IF($G997="Recycled Pre-Consumer","Recycled_Pre_Consumer",(IF($G997="Recycled Post-Consumer","Recycled_Post_Consumer",(IF($G997="Sustainably Sourced","Sustainably_sourced","")))))))))))))))),"")</f>
        <v/>
      </c>
      <c r="AE997" s="13" t="e" cm="1">
        <f t="array" aca="1" ref="AE997" ca="1">IF(INDIRECT("$F"&amp;$S997)="","",IF(LEFT(INDIRECT("$F"&amp;$S997),3)="GRS","GRS_RCS_RM",IF((LEFT(INDIRECT("$F"&amp;$S997),3))="RCS","GRS_RCS_RM",IF(INDIRECT("$F"&amp;$S997)="OCS (No Label)","OCS_Conversion_RM",IF(LEFT(INDIRECT("$F"&amp;$S997),3)="OCS","OCS_RM",IF(RIGHT(INDIRECT("$F"&amp;$S997),10)="conversion","GOTS_RM_conversion",IF((LEFT(INDIRECT("$F"&amp;$S997),4))="GOTS","GOTS_RM","Responsible_RM")))))))</f>
        <v>#REF!</v>
      </c>
      <c r="AF997" s="13" t="str" cm="1">
        <f t="array" aca="1" ref="AF997" ca="1">IF($S997="","",INDIRECT("$Z"&amp;$S997))</f>
        <v/>
      </c>
      <c r="AG997" s="155"/>
      <c r="AH997" s="13" t="str" cm="1">
        <f t="array" aca="1" ref="AH997" ca="1">IFERROR(INDIRECT("$ag"&amp;S997),"")</f>
        <v/>
      </c>
      <c r="AI997" s="13" t="e" cm="1">
        <f t="array" aca="1" ref="AI997" ca="1">INDIRECT("O"&amp;S996)</f>
        <v>#REF!</v>
      </c>
      <c r="AJ997" s="13" t="str">
        <f>IF($I997="","",INDEX('Raw Material'!$A$1:$J$75,MATCH(I997,'Raw Material'!$A$1:$A$75,0),(MATCH(G997,'Raw Material'!$A$1:$J$1,0))))</f>
        <v/>
      </c>
      <c r="AK997" s="13" t="str">
        <f t="shared" si="415"/>
        <v>YANLIŞRM</v>
      </c>
      <c r="AL997" s="153" t="str">
        <f t="shared" si="416"/>
        <v/>
      </c>
    </row>
    <row r="998" spans="1:38" ht="16.5" customHeight="1">
      <c r="A998" s="162"/>
      <c r="B998" s="168"/>
      <c r="C998" s="169"/>
      <c r="D998" s="156"/>
      <c r="E998" s="156"/>
      <c r="F998" s="175"/>
      <c r="G998" s="181"/>
      <c r="H998" s="182"/>
      <c r="I998" s="182"/>
      <c r="J998" s="182"/>
      <c r="K998" s="32"/>
      <c r="L998" s="179"/>
      <c r="M998" s="179"/>
      <c r="N998" s="81"/>
      <c r="O998" s="185"/>
      <c r="P998" s="103"/>
      <c r="Q998" s="84" t="str">
        <f t="shared" si="417"/>
        <v/>
      </c>
      <c r="R998" s="159"/>
      <c r="S998" s="28" t="str" cm="1">
        <f t="array" aca="1" ref="S998" ca="1">IF(INDIRECT("A"&amp;114+$U998)&lt;&gt;"",114+$U998,"")</f>
        <v/>
      </c>
      <c r="T998" s="28" t="str">
        <f t="shared" ca="1" si="418"/>
        <v>$B</v>
      </c>
      <c r="U998" s="29">
        <f t="shared" si="424"/>
        <v>876</v>
      </c>
      <c r="V998" s="29">
        <v>73.666666666672398</v>
      </c>
      <c r="W998" s="29">
        <f t="shared" si="429"/>
        <v>73</v>
      </c>
      <c r="X998" s="41" t="str" cm="1">
        <f t="array" aca="1" ref="X998" ca="1">IFERROR(INDEX('PC&amp;PD'!$A$1:$AP$15,ROW('PC&amp;PD'!$A$15),MATCH(INDIRECT(T998),'PC&amp;PD'!$A$1:$AP$1,0)),"")</f>
        <v/>
      </c>
      <c r="Z998" s="155"/>
      <c r="AA998" s="13" t="str">
        <f t="shared" si="414"/>
        <v/>
      </c>
      <c r="AB998" s="155"/>
      <c r="AC998" s="13" t="str">
        <f t="shared" ca="1" si="419"/>
        <v>$AB</v>
      </c>
      <c r="AD998" s="13" t="str" cm="1">
        <f t="array" aca="1" ref="AD998" ca="1">IFERROR(IF((LEFT(INDIRECT("$F"&amp;$S998),4))="GOTS",IF($G998="Organic","GOTS_Organic_raw",(IF($G998="Responsible","GOTS_Responsible",(IF($G998="No Attribute (Conventional)","GOTS_conventional",(IF($G998="Recycled Pre/Post-Consumer","GOTS_pre_post",(IF($G998="In-Conversion","GOTS_in_conversion",(IF($G998="Sustainably Sourced","Sustainably_sourced",""))))))))))),IF($G998="Organic","Organic",(IF($G998="Responsible","Responsible",(IF($G998="No Attribute (Conventional)","No_Attribute_Conventional",(IF($G998="Recycled Pre/Post-Consumer","Recycled_Pre_Post_Consumer",(IF($G998="In-Conversion","In_Conversion",(IF($G998="Recycled Pre-Consumer","Recycled_Pre_Consumer",(IF($G998="Recycled Post-Consumer","Recycled_Post_Consumer",(IF($G998="Sustainably Sourced","Sustainably_sourced","")))))))))))))))),"")</f>
        <v/>
      </c>
      <c r="AE998" s="13" t="e" cm="1">
        <f t="array" aca="1" ref="AE998" ca="1">IF(INDIRECT("$F"&amp;$S998)="","",IF(LEFT(INDIRECT("$F"&amp;$S998),3)="GRS","GRS_RCS_RM",IF((LEFT(INDIRECT("$F"&amp;$S998),3))="RCS","GRS_RCS_RM",IF(INDIRECT("$F"&amp;$S998)="OCS (No Label)","OCS_Conversion_RM",IF(LEFT(INDIRECT("$F"&amp;$S998),3)="OCS","OCS_RM",IF(RIGHT(INDIRECT("$F"&amp;$S998),10)="conversion","GOTS_RM_conversion",IF((LEFT(INDIRECT("$F"&amp;$S998),4))="GOTS","GOTS_RM","Responsible_RM")))))))</f>
        <v>#REF!</v>
      </c>
      <c r="AF998" s="13" t="str" cm="1">
        <f t="array" aca="1" ref="AF998" ca="1">IF($S998="","",INDIRECT("$Z"&amp;$S998))</f>
        <v/>
      </c>
      <c r="AG998" s="155"/>
      <c r="AH998" s="13" t="str" cm="1">
        <f t="array" aca="1" ref="AH998" ca="1">IFERROR(INDIRECT("$ag"&amp;S998),"")</f>
        <v/>
      </c>
      <c r="AI998" s="13" t="e" cm="1">
        <f t="array" aca="1" ref="AI998" ca="1">INDIRECT("O"&amp;S997)</f>
        <v>#REF!</v>
      </c>
      <c r="AJ998" s="13" t="str">
        <f>IF($I998="","",INDEX('Raw Material'!$A$1:$J$75,MATCH(I998,'Raw Material'!$A$1:$A$75,0),(MATCH(G998,'Raw Material'!$A$1:$J$1,0))))</f>
        <v/>
      </c>
      <c r="AK998" s="13" t="str">
        <f t="shared" si="415"/>
        <v>YANLIŞRM</v>
      </c>
      <c r="AL998" s="153" t="str">
        <f t="shared" si="416"/>
        <v/>
      </c>
    </row>
    <row r="999" spans="1:38" ht="16.5" customHeight="1">
      <c r="A999" s="162"/>
      <c r="B999" s="168"/>
      <c r="C999" s="169"/>
      <c r="D999" s="156"/>
      <c r="E999" s="156"/>
      <c r="F999" s="175"/>
      <c r="G999" s="181"/>
      <c r="H999" s="182"/>
      <c r="I999" s="182"/>
      <c r="J999" s="182"/>
      <c r="K999" s="32"/>
      <c r="L999" s="179"/>
      <c r="M999" s="179"/>
      <c r="N999" s="81"/>
      <c r="O999" s="185"/>
      <c r="P999" s="103"/>
      <c r="Q999" s="84" t="str">
        <f t="shared" si="417"/>
        <v/>
      </c>
      <c r="R999" s="159"/>
      <c r="S999" s="28" t="str" cm="1">
        <f t="array" aca="1" ref="S999" ca="1">IF(INDIRECT("A"&amp;114+$U999)&lt;&gt;"",114+$U999,"")</f>
        <v/>
      </c>
      <c r="T999" s="28" t="str">
        <f t="shared" ca="1" si="418"/>
        <v>$B</v>
      </c>
      <c r="U999" s="29">
        <f t="shared" si="424"/>
        <v>876</v>
      </c>
      <c r="V999" s="29">
        <v>73.750000000005798</v>
      </c>
      <c r="W999" s="29">
        <f t="shared" si="429"/>
        <v>73</v>
      </c>
      <c r="X999" s="41" t="str" cm="1">
        <f t="array" aca="1" ref="X999" ca="1">IFERROR(INDEX('PC&amp;PD'!$A$1:$AP$15,ROW('PC&amp;PD'!$A$15),MATCH(INDIRECT(T999),'PC&amp;PD'!$A$1:$AP$1,0)),"")</f>
        <v/>
      </c>
      <c r="Z999" s="155"/>
      <c r="AA999" s="13" t="str">
        <f t="shared" si="414"/>
        <v/>
      </c>
      <c r="AB999" s="155"/>
      <c r="AC999" s="13" t="str">
        <f t="shared" ca="1" si="419"/>
        <v>$AB</v>
      </c>
      <c r="AD999" s="13" t="str" cm="1">
        <f t="array" aca="1" ref="AD999" ca="1">IFERROR(IF((LEFT(INDIRECT("$F"&amp;$S999),4))="GOTS",IF($G999="Organic","GOTS_Organic_raw",(IF($G999="Responsible","GOTS_Responsible",(IF($G999="No Attribute (Conventional)","GOTS_conventional",(IF($G999="Recycled Pre/Post-Consumer","GOTS_pre_post",(IF($G999="In-Conversion","GOTS_in_conversion",(IF($G999="Sustainably Sourced","Sustainably_sourced",""))))))))))),IF($G999="Organic","Organic",(IF($G999="Responsible","Responsible",(IF($G999="No Attribute (Conventional)","No_Attribute_Conventional",(IF($G999="Recycled Pre/Post-Consumer","Recycled_Pre_Post_Consumer",(IF($G999="In-Conversion","In_Conversion",(IF($G999="Recycled Pre-Consumer","Recycled_Pre_Consumer",(IF($G999="Recycled Post-Consumer","Recycled_Post_Consumer",(IF($G999="Sustainably Sourced","Sustainably_sourced","")))))))))))))))),"")</f>
        <v/>
      </c>
      <c r="AE999" s="13" t="e" cm="1">
        <f t="array" aca="1" ref="AE999" ca="1">IF(INDIRECT("$F"&amp;$S999)="","",IF(LEFT(INDIRECT("$F"&amp;$S999),3)="GRS","GRS_RCS_RM",IF((LEFT(INDIRECT("$F"&amp;$S999),3))="RCS","GRS_RCS_RM",IF(INDIRECT("$F"&amp;$S999)="OCS (No Label)","OCS_Conversion_RM",IF(LEFT(INDIRECT("$F"&amp;$S999),3)="OCS","OCS_RM",IF(RIGHT(INDIRECT("$F"&amp;$S999),10)="conversion","GOTS_RM_conversion",IF((LEFT(INDIRECT("$F"&amp;$S999),4))="GOTS","GOTS_RM","Responsible_RM")))))))</f>
        <v>#REF!</v>
      </c>
      <c r="AF999" s="13" t="str" cm="1">
        <f t="array" aca="1" ref="AF999" ca="1">IF($S999="","",INDIRECT("$Z"&amp;$S999))</f>
        <v/>
      </c>
      <c r="AG999" s="155"/>
      <c r="AH999" s="13" t="str" cm="1">
        <f t="array" aca="1" ref="AH999" ca="1">IFERROR(INDIRECT("$ag"&amp;S999),"")</f>
        <v/>
      </c>
      <c r="AI999" s="13" t="e" cm="1">
        <f t="array" aca="1" ref="AI999" ca="1">INDIRECT("O"&amp;S998)</f>
        <v>#REF!</v>
      </c>
      <c r="AJ999" s="13" t="str">
        <f>IF($I999="","",INDEX('Raw Material'!$A$1:$J$75,MATCH(I999,'Raw Material'!$A$1:$A$75,0),(MATCH(G999,'Raw Material'!$A$1:$J$1,0))))</f>
        <v/>
      </c>
      <c r="AK999" s="13" t="str">
        <f t="shared" si="415"/>
        <v>YANLIŞRM</v>
      </c>
      <c r="AL999" s="153" t="str">
        <f t="shared" si="416"/>
        <v/>
      </c>
    </row>
    <row r="1000" spans="1:38" ht="16.5" customHeight="1">
      <c r="A1000" s="162"/>
      <c r="B1000" s="168"/>
      <c r="C1000" s="169"/>
      <c r="D1000" s="156"/>
      <c r="E1000" s="156"/>
      <c r="F1000" s="175"/>
      <c r="G1000" s="181"/>
      <c r="H1000" s="182"/>
      <c r="I1000" s="182"/>
      <c r="J1000" s="182"/>
      <c r="K1000" s="32"/>
      <c r="L1000" s="179"/>
      <c r="M1000" s="179"/>
      <c r="N1000" s="81"/>
      <c r="O1000" s="185"/>
      <c r="P1000" s="103"/>
      <c r="Q1000" s="84" t="str">
        <f t="shared" si="417"/>
        <v/>
      </c>
      <c r="R1000" s="159"/>
      <c r="S1000" s="28" t="str" cm="1">
        <f t="array" aca="1" ref="S1000" ca="1">IF(INDIRECT("A"&amp;114+$U1000)&lt;&gt;"",114+$U1000,"")</f>
        <v/>
      </c>
      <c r="T1000" s="28" t="str">
        <f t="shared" ca="1" si="418"/>
        <v>$B</v>
      </c>
      <c r="U1000" s="29">
        <f t="shared" si="424"/>
        <v>876</v>
      </c>
      <c r="V1000" s="29">
        <v>73.833333333339098</v>
      </c>
      <c r="W1000" s="29">
        <f t="shared" si="429"/>
        <v>73</v>
      </c>
      <c r="X1000" s="41" t="str" cm="1">
        <f t="array" aca="1" ref="X1000" ca="1">IFERROR(INDEX('PC&amp;PD'!$A$1:$AP$15,ROW('PC&amp;PD'!$A$15),MATCH(INDIRECT(T1000),'PC&amp;PD'!$A$1:$AP$1,0)),"")</f>
        <v/>
      </c>
      <c r="Z1000" s="155"/>
      <c r="AA1000" s="13" t="str">
        <f t="shared" si="414"/>
        <v/>
      </c>
      <c r="AB1000" s="155"/>
      <c r="AC1000" s="13" t="str">
        <f t="shared" ca="1" si="419"/>
        <v>$AB</v>
      </c>
      <c r="AD1000" s="13" t="str" cm="1">
        <f t="array" aca="1" ref="AD1000" ca="1">IFERROR(IF((LEFT(INDIRECT("$F"&amp;$S1000),4))="GOTS",IF($G1000="Organic","GOTS_Organic_raw",(IF($G1000="Responsible","GOTS_Responsible",(IF($G1000="No Attribute (Conventional)","GOTS_conventional",(IF($G1000="Recycled Pre/Post-Consumer","GOTS_pre_post",(IF($G1000="In-Conversion","GOTS_in_conversion",(IF($G1000="Sustainably Sourced","Sustainably_sourced",""))))))))))),IF($G1000="Organic","Organic",(IF($G1000="Responsible","Responsible",(IF($G1000="No Attribute (Conventional)","No_Attribute_Conventional",(IF($G1000="Recycled Pre/Post-Consumer","Recycled_Pre_Post_Consumer",(IF($G1000="In-Conversion","In_Conversion",(IF($G1000="Recycled Pre-Consumer","Recycled_Pre_Consumer",(IF($G1000="Recycled Post-Consumer","Recycled_Post_Consumer",(IF($G1000="Sustainably Sourced","Sustainably_sourced","")))))))))))))))),"")</f>
        <v/>
      </c>
      <c r="AE1000" s="13" t="e" cm="1">
        <f t="array" aca="1" ref="AE1000" ca="1">IF(INDIRECT("$F"&amp;$S1000)="","",IF(LEFT(INDIRECT("$F"&amp;$S1000),3)="GRS","GRS_RCS_RM",IF((LEFT(INDIRECT("$F"&amp;$S1000),3))="RCS","GRS_RCS_RM",IF(INDIRECT("$F"&amp;$S1000)="OCS (No Label)","OCS_Conversion_RM",IF(LEFT(INDIRECT("$F"&amp;$S1000),3)="OCS","OCS_RM",IF(RIGHT(INDIRECT("$F"&amp;$S1000),10)="conversion","GOTS_RM_conversion",IF((LEFT(INDIRECT("$F"&amp;$S1000),4))="GOTS","GOTS_RM","Responsible_RM")))))))</f>
        <v>#REF!</v>
      </c>
      <c r="AF1000" s="13" t="str" cm="1">
        <f t="array" aca="1" ref="AF1000" ca="1">IF($S1000="","",INDIRECT("$Z"&amp;$S1000))</f>
        <v/>
      </c>
      <c r="AG1000" s="155"/>
      <c r="AH1000" s="13" t="str" cm="1">
        <f t="array" aca="1" ref="AH1000" ca="1">IFERROR(INDIRECT("$ag"&amp;S1000),"")</f>
        <v/>
      </c>
      <c r="AI1000" s="13" t="e" cm="1">
        <f t="array" aca="1" ref="AI1000" ca="1">INDIRECT("O"&amp;S999)</f>
        <v>#REF!</v>
      </c>
      <c r="AJ1000" s="13" t="str">
        <f>IF($I1000="","",INDEX('Raw Material'!$A$1:$J$75,MATCH(I1000,'Raw Material'!$A$1:$A$75,0),(MATCH(G1000,'Raw Material'!$A$1:$J$1,0))))</f>
        <v/>
      </c>
      <c r="AK1000" s="13" t="str">
        <f t="shared" si="415"/>
        <v>YANLIŞRM</v>
      </c>
      <c r="AL1000" s="153" t="str">
        <f t="shared" si="416"/>
        <v/>
      </c>
    </row>
    <row r="1001" spans="1:38" ht="16.5" customHeight="1" thickBot="1">
      <c r="A1001" s="163"/>
      <c r="B1001" s="170"/>
      <c r="C1001" s="171"/>
      <c r="D1001" s="156"/>
      <c r="E1001" s="156"/>
      <c r="F1001" s="176"/>
      <c r="G1001" s="157"/>
      <c r="H1001" s="158"/>
      <c r="I1001" s="158"/>
      <c r="J1001" s="158"/>
      <c r="K1001" s="33"/>
      <c r="L1001" s="180"/>
      <c r="M1001" s="180"/>
      <c r="N1001" s="82"/>
      <c r="O1001" s="186"/>
      <c r="P1001" s="103"/>
      <c r="Q1001" s="84" t="str">
        <f t="shared" si="417"/>
        <v/>
      </c>
      <c r="R1001" s="159"/>
      <c r="S1001" s="28" t="str" cm="1">
        <f t="array" aca="1" ref="S1001" ca="1">IF(INDIRECT("A"&amp;114+$U1001)&lt;&gt;"",114+$U1001,"")</f>
        <v/>
      </c>
      <c r="T1001" s="28" t="str">
        <f t="shared" ca="1" si="418"/>
        <v>$B</v>
      </c>
      <c r="U1001" s="29">
        <f t="shared" si="424"/>
        <v>876</v>
      </c>
      <c r="V1001" s="29">
        <v>73.916666666672398</v>
      </c>
      <c r="W1001" s="29">
        <f t="shared" si="429"/>
        <v>73</v>
      </c>
      <c r="X1001" s="41" t="str" cm="1">
        <f t="array" aca="1" ref="X1001" ca="1">IFERROR(INDEX('PC&amp;PD'!$A$1:$AP$15,ROW('PC&amp;PD'!$A$15),MATCH(INDIRECT(T1001),'PC&amp;PD'!$A$1:$AP$1,0)),"")</f>
        <v/>
      </c>
      <c r="Z1001" s="155"/>
      <c r="AA1001" s="13" t="str">
        <f t="shared" si="414"/>
        <v/>
      </c>
      <c r="AB1001" s="155"/>
      <c r="AC1001" s="13" t="str">
        <f t="shared" ca="1" si="419"/>
        <v>$AB</v>
      </c>
      <c r="AD1001" s="13" t="str" cm="1">
        <f t="array" aca="1" ref="AD1001" ca="1">IFERROR(IF((LEFT(INDIRECT("$F"&amp;$S1001),4))="GOTS",IF($G1001="Organic","GOTS_Organic_raw",(IF($G1001="Responsible","GOTS_Responsible",(IF($G1001="No Attribute (Conventional)","GOTS_conventional",(IF($G1001="Recycled Pre/Post-Consumer","GOTS_pre_post",(IF($G1001="In-Conversion","GOTS_in_conversion",(IF($G1001="Sustainably Sourced","Sustainably_sourced",""))))))))))),IF($G1001="Organic","Organic",(IF($G1001="Responsible","Responsible",(IF($G1001="No Attribute (Conventional)","No_Attribute_Conventional",(IF($G1001="Recycled Pre/Post-Consumer","Recycled_Pre_Post_Consumer",(IF($G1001="In-Conversion","In_Conversion",(IF($G1001="Recycled Pre-Consumer","Recycled_Pre_Consumer",(IF($G1001="Recycled Post-Consumer","Recycled_Post_Consumer",(IF($G1001="Sustainably Sourced","Sustainably_sourced","")))))))))))))))),"")</f>
        <v/>
      </c>
      <c r="AE1001" s="13" t="e" cm="1">
        <f t="array" aca="1" ref="AE1001" ca="1">IF(INDIRECT("$F"&amp;$S1001)="","",IF(LEFT(INDIRECT("$F"&amp;$S1001),3)="GRS","GRS_RCS_RM",IF((LEFT(INDIRECT("$F"&amp;$S1001),3))="RCS","GRS_RCS_RM",IF(INDIRECT("$F"&amp;$S1001)="OCS (No Label)","OCS_Conversion_RM",IF(LEFT(INDIRECT("$F"&amp;$S1001),3)="OCS","OCS_RM",IF(RIGHT(INDIRECT("$F"&amp;$S1001),10)="conversion","GOTS_RM_conversion",IF((LEFT(INDIRECT("$F"&amp;$S1001),4))="GOTS","GOTS_RM","Responsible_RM")))))))</f>
        <v>#REF!</v>
      </c>
      <c r="AF1001" s="13" t="str" cm="1">
        <f t="array" aca="1" ref="AF1001" ca="1">IF($S1001="","",INDIRECT("$Z"&amp;$S1001))</f>
        <v/>
      </c>
      <c r="AG1001" s="155"/>
      <c r="AH1001" s="13" t="str" cm="1">
        <f t="array" aca="1" ref="AH1001" ca="1">IFERROR(INDIRECT("$ag"&amp;S1001),"")</f>
        <v/>
      </c>
      <c r="AI1001" s="13" t="e" cm="1">
        <f t="array" aca="1" ref="AI1001" ca="1">INDIRECT("O"&amp;S1000)</f>
        <v>#REF!</v>
      </c>
      <c r="AJ1001" s="13" t="str">
        <f>IF($I1001="","",INDEX('Raw Material'!$A$1:$J$75,MATCH(I1001,'Raw Material'!$A$1:$A$75,0),(MATCH(G1001,'Raw Material'!$A$1:$J$1,0))))</f>
        <v/>
      </c>
      <c r="AK1001" s="13" t="str">
        <f t="shared" si="415"/>
        <v>YANLIŞRM</v>
      </c>
      <c r="AL1001" s="153" t="str">
        <f t="shared" si="416"/>
        <v/>
      </c>
    </row>
    <row r="1002" spans="1:38" ht="16.5" customHeight="1">
      <c r="A1002" s="160" t="str">
        <f>IF(B1002="","",COUNTA($B$114:$B1002))</f>
        <v/>
      </c>
      <c r="B1002" s="164"/>
      <c r="C1002" s="165"/>
      <c r="D1002" s="183"/>
      <c r="E1002" s="183"/>
      <c r="F1002" s="172"/>
      <c r="G1002" s="212"/>
      <c r="H1002" s="206"/>
      <c r="I1002" s="206"/>
      <c r="J1002" s="206"/>
      <c r="K1002" s="31"/>
      <c r="L1002" s="177" t="str">
        <f t="shared" ref="L1002" si="438">IF(R1002="","",LEFT(R1002,LEN(R1002)-2))</f>
        <v/>
      </c>
      <c r="M1002" s="177"/>
      <c r="N1002" s="80"/>
      <c r="O1002" s="184"/>
      <c r="P1002" s="103"/>
      <c r="Q1002" s="84" t="str">
        <f t="shared" si="417"/>
        <v/>
      </c>
      <c r="R1002" s="159" t="str">
        <f t="shared" ref="R1002" si="439">CONCATENATE($Q1002,Q1003,Q1004,Q1005,Q1006,Q1007,$Q1008,$Q1009,$Q1010,$Q1011,Q1012,Q1013)</f>
        <v/>
      </c>
      <c r="S1002" s="28" t="str" cm="1">
        <f t="array" aca="1" ref="S1002" ca="1">IF(INDIRECT("A"&amp;114+$U1002)&lt;&gt;"",114+$U1002,"")</f>
        <v/>
      </c>
      <c r="T1002" s="28" t="str">
        <f t="shared" ca="1" si="418"/>
        <v>$B</v>
      </c>
      <c r="U1002" s="29">
        <f t="shared" si="424"/>
        <v>888</v>
      </c>
      <c r="V1002" s="29">
        <v>74.000000000005798</v>
      </c>
      <c r="W1002" s="29">
        <f t="shared" si="429"/>
        <v>74</v>
      </c>
      <c r="X1002" s="41" t="str" cm="1">
        <f t="array" aca="1" ref="X1002" ca="1">IFERROR(INDEX('PC&amp;PD'!$A$1:$AP$15,ROW('PC&amp;PD'!$A$15),MATCH(INDIRECT(T1002),'PC&amp;PD'!$A$1:$AP$1,0)),"")</f>
        <v/>
      </c>
      <c r="Z1002" s="155" t="str">
        <f t="shared" ref="Z1002" si="440">IFERROR(IF($F1002="OCS 100","OCS (OCS 100)",IF($F1002="OCS Blended","OCS (OCS Blended)",IF($F1002="OCS (No Label)","OCS (No Label)",IF($F1002="RCS 100","RCS (RCS 100)",IF($F1002="RCS Blended","RCS (RCS Blended)",IF($F1002="GRS","GRS (GRS)",IF($F1002="GRS (No Label)", "GRS (No Label)",IF($F1002="RDS","RDS (RDS)",IF($F1002="RWS","RWS (RWS)",IF($F1002="RAS","RAS (RAS)",IF($F1002="RMS","RMS (RMS)",IF($F1002="GOTS Organic","GOTS (Organic)",IF($F1002="GOTS Made with organic","GOTS (Made with Organic)",IF($F1002="GOTS Organic - in conversion","GOTS (Organic - In Conversion)",IF($F1002="GOTS Made with organic - in conversion","GOTS (Made with Organic - In Conversion)",""))))))))))))))),"")</f>
        <v/>
      </c>
      <c r="AA1002" s="13" t="str">
        <f t="shared" si="414"/>
        <v/>
      </c>
      <c r="AB1002" s="155" t="str">
        <f t="shared" ref="AB1002" si="441">IFERROR(IF($F1002="OCS 100", "OCS_100",IF($F1002="OCS Blended", "OCS_Blended",IF($F1002="OCS (No Label)", "OCS_No_Label",IF($F1002="RCS 100", "RCS_100",IF($F1002="RCS Blended","RCS_Blended",IF($F1002="GRS","GRS",IF($F1002="GRS (No Label)", "GRS_No_Label",IF($F1002="RDS","RDS",IF($F1002="RWS","RWS",IF($F1002="RMS","RMS",IF($F1002="GOTS Organic","GOTS_Organic",IF($F1002="GOTS Made with organic","GOTS_Made_with_organic",IF($F1002="GOTS Organic - in conversion","GOTS_Organic_in_Conversion",IF($F1002="GOTS Made with organic - in conversion","GOTS_Made_with_Organic_in_Conversion",IF($F1002="RAS","RAS",""))))))))))))))),"")</f>
        <v/>
      </c>
      <c r="AC1002" s="13" t="str">
        <f t="shared" ca="1" si="419"/>
        <v>$AB</v>
      </c>
      <c r="AD1002" s="13" t="str" cm="1">
        <f t="array" aca="1" ref="AD1002" ca="1">IFERROR(IF((LEFT(INDIRECT("$F"&amp;$S1002),4))="GOTS",IF($G1002="Organic","GOTS_Organic_raw",(IF($G1002="Responsible","GOTS_Responsible",(IF($G1002="No Attribute (Conventional)","GOTS_conventional",(IF($G1002="Recycled Pre/Post-Consumer","GOTS_pre_post",(IF($G1002="In-Conversion","GOTS_in_conversion",(IF($G1002="Sustainably Sourced","Sustainably_sourced",""))))))))))),IF($G1002="Organic","Organic",(IF($G1002="Responsible","Responsible",(IF($G1002="No Attribute (Conventional)","No_Attribute_Conventional",(IF($G1002="Recycled Pre/Post-Consumer","Recycled_Pre_Post_Consumer",(IF($G1002="In-Conversion","In_Conversion",(IF($G1002="Recycled Pre-Consumer","Recycled_Pre_Consumer",(IF($G1002="Recycled Post-Consumer","Recycled_Post_Consumer",(IF($G1002="Sustainably Sourced","Sustainably_sourced","")))))))))))))))),"")</f>
        <v/>
      </c>
      <c r="AE1002" s="13" t="e" cm="1">
        <f t="array" aca="1" ref="AE1002" ca="1">IF(INDIRECT("$F"&amp;$S1002)="","",IF(LEFT(INDIRECT("$F"&amp;$S1002),3)="GRS","GRS_RCS_RM",IF((LEFT(INDIRECT("$F"&amp;$S1002),3))="RCS","GRS_RCS_RM",IF(INDIRECT("$F"&amp;$S1002)="OCS (No Label)","OCS_Conversion_RM",IF(LEFT(INDIRECT("$F"&amp;$S1002),3)="OCS","OCS_RM",IF(RIGHT(INDIRECT("$F"&amp;$S1002),10)="conversion","GOTS_RM_conversion",IF((LEFT(INDIRECT("$F"&amp;$S1002),4))="GOTS","GOTS_RM","Responsible_RM")))))))</f>
        <v>#REF!</v>
      </c>
      <c r="AF1002" s="13" t="str" cm="1">
        <f t="array" aca="1" ref="AF1002" ca="1">IF($S1002="","",INDIRECT("$Z"&amp;$S1002))</f>
        <v/>
      </c>
      <c r="AG1002" s="155" t="str">
        <f t="shared" si="413"/>
        <v/>
      </c>
      <c r="AH1002" s="13" t="str" cm="1">
        <f t="array" aca="1" ref="AH1002" ca="1">IFERROR(INDIRECT("$ag"&amp;S1002),"")</f>
        <v/>
      </c>
      <c r="AI1002" s="13" t="e" cm="1">
        <f t="array" aca="1" ref="AI1002" ca="1">INDIRECT("O"&amp;S1001)</f>
        <v>#REF!</v>
      </c>
      <c r="AJ1002" s="13" t="str">
        <f>IF($I1002="","",INDEX('Raw Material'!$A$1:$J$75,MATCH(I1002,'Raw Material'!$A$1:$A$75,0),(MATCH(G1002,'Raw Material'!$A$1:$J$1,0))))</f>
        <v/>
      </c>
      <c r="AK1002" s="13" t="str">
        <f t="shared" si="415"/>
        <v>YANLIŞRM</v>
      </c>
      <c r="AL1002" s="153" t="str">
        <f t="shared" si="416"/>
        <v/>
      </c>
    </row>
    <row r="1003" spans="1:38" ht="16.5" customHeight="1">
      <c r="A1003" s="161"/>
      <c r="B1003" s="166"/>
      <c r="C1003" s="167"/>
      <c r="D1003" s="156"/>
      <c r="E1003" s="156"/>
      <c r="F1003" s="173"/>
      <c r="G1003" s="181"/>
      <c r="H1003" s="182"/>
      <c r="I1003" s="182"/>
      <c r="J1003" s="182"/>
      <c r="K1003" s="32"/>
      <c r="L1003" s="178"/>
      <c r="M1003" s="178"/>
      <c r="N1003" s="81"/>
      <c r="O1003" s="185"/>
      <c r="P1003" s="103"/>
      <c r="Q1003" s="84" t="str">
        <f t="shared" si="417"/>
        <v/>
      </c>
      <c r="R1003" s="159"/>
      <c r="S1003" s="28" t="str" cm="1">
        <f t="array" aca="1" ref="S1003" ca="1">IF(INDIRECT("A"&amp;114+$U1003)&lt;&gt;"",114+$U1003,"")</f>
        <v/>
      </c>
      <c r="T1003" s="28" t="str">
        <f t="shared" ca="1" si="418"/>
        <v>$B</v>
      </c>
      <c r="U1003" s="29">
        <f t="shared" si="424"/>
        <v>888</v>
      </c>
      <c r="V1003" s="29">
        <v>74.083333333339098</v>
      </c>
      <c r="W1003" s="29">
        <f t="shared" si="429"/>
        <v>74</v>
      </c>
      <c r="X1003" s="41" t="str" cm="1">
        <f t="array" aca="1" ref="X1003" ca="1">IFERROR(INDEX('PC&amp;PD'!$A$1:$AP$15,ROW('PC&amp;PD'!$A$15),MATCH(INDIRECT(T1003),'PC&amp;PD'!$A$1:$AP$1,0)),"")</f>
        <v/>
      </c>
      <c r="Z1003" s="155"/>
      <c r="AA1003" s="13" t="str">
        <f t="shared" si="414"/>
        <v/>
      </c>
      <c r="AB1003" s="155"/>
      <c r="AC1003" s="13" t="str">
        <f t="shared" ca="1" si="419"/>
        <v>$AB</v>
      </c>
      <c r="AD1003" s="13" t="str" cm="1">
        <f t="array" aca="1" ref="AD1003" ca="1">IFERROR(IF((LEFT(INDIRECT("$F"&amp;$S1003),4))="GOTS",IF($G1003="Organic","GOTS_Organic_raw",(IF($G1003="Responsible","GOTS_Responsible",(IF($G1003="No Attribute (Conventional)","GOTS_conventional",(IF($G1003="Recycled Pre/Post-Consumer","GOTS_pre_post",(IF($G1003="In-Conversion","GOTS_in_conversion",(IF($G1003="Sustainably Sourced","Sustainably_sourced",""))))))))))),IF($G1003="Organic","Organic",(IF($G1003="Responsible","Responsible",(IF($G1003="No Attribute (Conventional)","No_Attribute_Conventional",(IF($G1003="Recycled Pre/Post-Consumer","Recycled_Pre_Post_Consumer",(IF($G1003="In-Conversion","In_Conversion",(IF($G1003="Recycled Pre-Consumer","Recycled_Pre_Consumer",(IF($G1003="Recycled Post-Consumer","Recycled_Post_Consumer",(IF($G1003="Sustainably Sourced","Sustainably_sourced","")))))))))))))))),"")</f>
        <v/>
      </c>
      <c r="AE1003" s="13" t="e" cm="1">
        <f t="array" aca="1" ref="AE1003" ca="1">IF(INDIRECT("$F"&amp;$S1003)="","",IF(LEFT(INDIRECT("$F"&amp;$S1003),3)="GRS","GRS_RCS_RM",IF((LEFT(INDIRECT("$F"&amp;$S1003),3))="RCS","GRS_RCS_RM",IF(INDIRECT("$F"&amp;$S1003)="OCS (No Label)","OCS_Conversion_RM",IF(LEFT(INDIRECT("$F"&amp;$S1003),3)="OCS","OCS_RM",IF(RIGHT(INDIRECT("$F"&amp;$S1003),10)="conversion","GOTS_RM_conversion",IF((LEFT(INDIRECT("$F"&amp;$S1003),4))="GOTS","GOTS_RM","Responsible_RM")))))))</f>
        <v>#REF!</v>
      </c>
      <c r="AF1003" s="13" t="str" cm="1">
        <f t="array" aca="1" ref="AF1003" ca="1">IF($S1003="","",INDIRECT("$Z"&amp;$S1003))</f>
        <v/>
      </c>
      <c r="AG1003" s="155"/>
      <c r="AH1003" s="13" t="str" cm="1">
        <f t="array" aca="1" ref="AH1003" ca="1">IFERROR(INDIRECT("$ag"&amp;S1003),"")</f>
        <v/>
      </c>
      <c r="AI1003" s="13" t="e" cm="1">
        <f t="array" aca="1" ref="AI1003" ca="1">INDIRECT("O"&amp;S1002)</f>
        <v>#REF!</v>
      </c>
      <c r="AJ1003" s="13" t="str">
        <f>IF($I1003="","",INDEX('Raw Material'!$A$1:$J$75,MATCH(I1003,'Raw Material'!$A$1:$A$75,0),(MATCH(G1003,'Raw Material'!$A$1:$J$1,0))))</f>
        <v/>
      </c>
      <c r="AK1003" s="13" t="str">
        <f t="shared" si="415"/>
        <v>YANLIŞRM</v>
      </c>
      <c r="AL1003" s="153" t="str">
        <f t="shared" si="416"/>
        <v/>
      </c>
    </row>
    <row r="1004" spans="1:38" ht="16.5" customHeight="1">
      <c r="A1004" s="161"/>
      <c r="B1004" s="166"/>
      <c r="C1004" s="167"/>
      <c r="D1004" s="156"/>
      <c r="E1004" s="156"/>
      <c r="F1004" s="173"/>
      <c r="G1004" s="181"/>
      <c r="H1004" s="182"/>
      <c r="I1004" s="182"/>
      <c r="J1004" s="182"/>
      <c r="K1004" s="32"/>
      <c r="L1004" s="178"/>
      <c r="M1004" s="178"/>
      <c r="N1004" s="81"/>
      <c r="O1004" s="185"/>
      <c r="P1004" s="103"/>
      <c r="Q1004" s="84" t="str">
        <f t="shared" si="417"/>
        <v/>
      </c>
      <c r="R1004" s="159"/>
      <c r="S1004" s="28" t="str" cm="1">
        <f t="array" aca="1" ref="S1004" ca="1">IF(INDIRECT("A"&amp;114+$U1004)&lt;&gt;"",114+$U1004,"")</f>
        <v/>
      </c>
      <c r="T1004" s="28" t="str">
        <f t="shared" ca="1" si="418"/>
        <v>$B</v>
      </c>
      <c r="U1004" s="29">
        <f t="shared" si="424"/>
        <v>888</v>
      </c>
      <c r="V1004" s="29">
        <v>74.166666666672498</v>
      </c>
      <c r="W1004" s="29">
        <f t="shared" si="429"/>
        <v>74</v>
      </c>
      <c r="X1004" s="41" t="str" cm="1">
        <f t="array" aca="1" ref="X1004" ca="1">IFERROR(INDEX('PC&amp;PD'!$A$1:$AP$15,ROW('PC&amp;PD'!$A$15),MATCH(INDIRECT(T1004),'PC&amp;PD'!$A$1:$AP$1,0)),"")</f>
        <v/>
      </c>
      <c r="Z1004" s="155"/>
      <c r="AA1004" s="13" t="str">
        <f t="shared" si="414"/>
        <v/>
      </c>
      <c r="AB1004" s="155"/>
      <c r="AC1004" s="13" t="str">
        <f t="shared" ca="1" si="419"/>
        <v>$AB</v>
      </c>
      <c r="AD1004" s="13" t="str" cm="1">
        <f t="array" aca="1" ref="AD1004" ca="1">IFERROR(IF((LEFT(INDIRECT("$F"&amp;$S1004),4))="GOTS",IF($G1004="Organic","GOTS_Organic_raw",(IF($G1004="Responsible","GOTS_Responsible",(IF($G1004="No Attribute (Conventional)","GOTS_conventional",(IF($G1004="Recycled Pre/Post-Consumer","GOTS_pre_post",(IF($G1004="In-Conversion","GOTS_in_conversion",(IF($G1004="Sustainably Sourced","Sustainably_sourced",""))))))))))),IF($G1004="Organic","Organic",(IF($G1004="Responsible","Responsible",(IF($G1004="No Attribute (Conventional)","No_Attribute_Conventional",(IF($G1004="Recycled Pre/Post-Consumer","Recycled_Pre_Post_Consumer",(IF($G1004="In-Conversion","In_Conversion",(IF($G1004="Recycled Pre-Consumer","Recycled_Pre_Consumer",(IF($G1004="Recycled Post-Consumer","Recycled_Post_Consumer",(IF($G1004="Sustainably Sourced","Sustainably_sourced","")))))))))))))))),"")</f>
        <v/>
      </c>
      <c r="AE1004" s="13" t="e" cm="1">
        <f t="array" aca="1" ref="AE1004" ca="1">IF(INDIRECT("$F"&amp;$S1004)="","",IF(LEFT(INDIRECT("$F"&amp;$S1004),3)="GRS","GRS_RCS_RM",IF((LEFT(INDIRECT("$F"&amp;$S1004),3))="RCS","GRS_RCS_RM",IF(INDIRECT("$F"&amp;$S1004)="OCS (No Label)","OCS_Conversion_RM",IF(LEFT(INDIRECT("$F"&amp;$S1004),3)="OCS","OCS_RM",IF(RIGHT(INDIRECT("$F"&amp;$S1004),10)="conversion","GOTS_RM_conversion",IF((LEFT(INDIRECT("$F"&amp;$S1004),4))="GOTS","GOTS_RM","Responsible_RM")))))))</f>
        <v>#REF!</v>
      </c>
      <c r="AF1004" s="13" t="str" cm="1">
        <f t="array" aca="1" ref="AF1004" ca="1">IF($S1004="","",INDIRECT("$Z"&amp;$S1004))</f>
        <v/>
      </c>
      <c r="AG1004" s="155"/>
      <c r="AH1004" s="13" t="str" cm="1">
        <f t="array" aca="1" ref="AH1004" ca="1">IFERROR(INDIRECT("$ag"&amp;S1004),"")</f>
        <v/>
      </c>
      <c r="AI1004" s="13" t="e" cm="1">
        <f t="array" aca="1" ref="AI1004" ca="1">INDIRECT("O"&amp;S1003)</f>
        <v>#REF!</v>
      </c>
      <c r="AJ1004" s="13" t="str">
        <f>IF($I1004="","",INDEX('Raw Material'!$A$1:$J$75,MATCH(I1004,'Raw Material'!$A$1:$A$75,0),(MATCH(G1004,'Raw Material'!$A$1:$J$1,0))))</f>
        <v/>
      </c>
      <c r="AK1004" s="13" t="str">
        <f t="shared" si="415"/>
        <v>YANLIŞRM</v>
      </c>
      <c r="AL1004" s="153" t="str">
        <f t="shared" si="416"/>
        <v/>
      </c>
    </row>
    <row r="1005" spans="1:38" ht="16.5" customHeight="1">
      <c r="A1005" s="161"/>
      <c r="B1005" s="166"/>
      <c r="C1005" s="167"/>
      <c r="D1005" s="156"/>
      <c r="E1005" s="156"/>
      <c r="F1005" s="174"/>
      <c r="G1005" s="181"/>
      <c r="H1005" s="182"/>
      <c r="I1005" s="182"/>
      <c r="J1005" s="182"/>
      <c r="K1005" s="32"/>
      <c r="L1005" s="178"/>
      <c r="M1005" s="178"/>
      <c r="N1005" s="81"/>
      <c r="O1005" s="185"/>
      <c r="P1005" s="103"/>
      <c r="Q1005" s="84" t="str">
        <f t="shared" si="417"/>
        <v/>
      </c>
      <c r="R1005" s="159"/>
      <c r="S1005" s="28" t="str" cm="1">
        <f t="array" aca="1" ref="S1005" ca="1">IF(INDIRECT("A"&amp;114+$U1005)&lt;&gt;"",114+$U1005,"")</f>
        <v/>
      </c>
      <c r="T1005" s="28" t="str">
        <f t="shared" ca="1" si="418"/>
        <v>$B</v>
      </c>
      <c r="U1005" s="29">
        <f t="shared" si="424"/>
        <v>888</v>
      </c>
      <c r="V1005" s="29">
        <v>74.250000000005798</v>
      </c>
      <c r="W1005" s="29">
        <f t="shared" si="429"/>
        <v>74</v>
      </c>
      <c r="X1005" s="41" t="str" cm="1">
        <f t="array" aca="1" ref="X1005" ca="1">IFERROR(INDEX('PC&amp;PD'!$A$1:$AP$15,ROW('PC&amp;PD'!$A$15),MATCH(INDIRECT(T1005),'PC&amp;PD'!$A$1:$AP$1,0)),"")</f>
        <v/>
      </c>
      <c r="Z1005" s="155"/>
      <c r="AA1005" s="13" t="str">
        <f t="shared" si="414"/>
        <v/>
      </c>
      <c r="AB1005" s="155"/>
      <c r="AC1005" s="13" t="str">
        <f t="shared" ca="1" si="419"/>
        <v>$AB</v>
      </c>
      <c r="AD1005" s="13" t="str" cm="1">
        <f t="array" aca="1" ref="AD1005" ca="1">IFERROR(IF((LEFT(INDIRECT("$F"&amp;$S1005),4))="GOTS",IF($G1005="Organic","GOTS_Organic_raw",(IF($G1005="Responsible","GOTS_Responsible",(IF($G1005="No Attribute (Conventional)","GOTS_conventional",(IF($G1005="Recycled Pre/Post-Consumer","GOTS_pre_post",(IF($G1005="In-Conversion","GOTS_in_conversion",(IF($G1005="Sustainably Sourced","Sustainably_sourced",""))))))))))),IF($G1005="Organic","Organic",(IF($G1005="Responsible","Responsible",(IF($G1005="No Attribute (Conventional)","No_Attribute_Conventional",(IF($G1005="Recycled Pre/Post-Consumer","Recycled_Pre_Post_Consumer",(IF($G1005="In-Conversion","In_Conversion",(IF($G1005="Recycled Pre-Consumer","Recycled_Pre_Consumer",(IF($G1005="Recycled Post-Consumer","Recycled_Post_Consumer",(IF($G1005="Sustainably Sourced","Sustainably_sourced","")))))))))))))))),"")</f>
        <v/>
      </c>
      <c r="AE1005" s="13" t="e" cm="1">
        <f t="array" aca="1" ref="AE1005" ca="1">IF(INDIRECT("$F"&amp;$S1005)="","",IF(LEFT(INDIRECT("$F"&amp;$S1005),3)="GRS","GRS_RCS_RM",IF((LEFT(INDIRECT("$F"&amp;$S1005),3))="RCS","GRS_RCS_RM",IF(INDIRECT("$F"&amp;$S1005)="OCS (No Label)","OCS_Conversion_RM",IF(LEFT(INDIRECT("$F"&amp;$S1005),3)="OCS","OCS_RM",IF(RIGHT(INDIRECT("$F"&amp;$S1005),10)="conversion","GOTS_RM_conversion",IF((LEFT(INDIRECT("$F"&amp;$S1005),4))="GOTS","GOTS_RM","Responsible_RM")))))))</f>
        <v>#REF!</v>
      </c>
      <c r="AF1005" s="13" t="str" cm="1">
        <f t="array" aca="1" ref="AF1005" ca="1">IF($S1005="","",INDIRECT("$Z"&amp;$S1005))</f>
        <v/>
      </c>
      <c r="AG1005" s="155"/>
      <c r="AH1005" s="13" t="str" cm="1">
        <f t="array" aca="1" ref="AH1005" ca="1">IFERROR(INDIRECT("$ag"&amp;S1005),"")</f>
        <v/>
      </c>
      <c r="AI1005" s="13" t="e" cm="1">
        <f t="array" aca="1" ref="AI1005" ca="1">INDIRECT("O"&amp;S1004)</f>
        <v>#REF!</v>
      </c>
      <c r="AJ1005" s="13" t="str">
        <f>IF($I1005="","",INDEX('Raw Material'!$A$1:$J$75,MATCH(I1005,'Raw Material'!$A$1:$A$75,0),(MATCH(G1005,'Raw Material'!$A$1:$J$1,0))))</f>
        <v/>
      </c>
      <c r="AK1005" s="13" t="str">
        <f t="shared" si="415"/>
        <v>YANLIŞRM</v>
      </c>
      <c r="AL1005" s="153" t="str">
        <f t="shared" si="416"/>
        <v/>
      </c>
    </row>
    <row r="1006" spans="1:38" ht="16.5" customHeight="1">
      <c r="A1006" s="161"/>
      <c r="B1006" s="166"/>
      <c r="C1006" s="167"/>
      <c r="D1006" s="156"/>
      <c r="E1006" s="156"/>
      <c r="F1006" s="174"/>
      <c r="G1006" s="181"/>
      <c r="H1006" s="182"/>
      <c r="I1006" s="182"/>
      <c r="J1006" s="182"/>
      <c r="K1006" s="32"/>
      <c r="L1006" s="178"/>
      <c r="M1006" s="178"/>
      <c r="N1006" s="81"/>
      <c r="O1006" s="185"/>
      <c r="P1006" s="103"/>
      <c r="Q1006" s="84" t="str">
        <f t="shared" si="417"/>
        <v/>
      </c>
      <c r="R1006" s="159"/>
      <c r="S1006" s="28" t="str" cm="1">
        <f t="array" aca="1" ref="S1006" ca="1">IF(INDIRECT("A"&amp;114+$U1006)&lt;&gt;"",114+$U1006,"")</f>
        <v/>
      </c>
      <c r="T1006" s="28" t="str">
        <f t="shared" ca="1" si="418"/>
        <v>$B</v>
      </c>
      <c r="U1006" s="29">
        <f t="shared" si="424"/>
        <v>888</v>
      </c>
      <c r="V1006" s="29">
        <v>74.333333333339098</v>
      </c>
      <c r="W1006" s="29">
        <f t="shared" si="429"/>
        <v>74</v>
      </c>
      <c r="X1006" s="41" t="str" cm="1">
        <f t="array" aca="1" ref="X1006" ca="1">IFERROR(INDEX('PC&amp;PD'!$A$1:$AP$15,ROW('PC&amp;PD'!$A$15),MATCH(INDIRECT(T1006),'PC&amp;PD'!$A$1:$AP$1,0)),"")</f>
        <v/>
      </c>
      <c r="Z1006" s="155"/>
      <c r="AA1006" s="13" t="str">
        <f t="shared" si="414"/>
        <v/>
      </c>
      <c r="AB1006" s="155"/>
      <c r="AC1006" s="13" t="str">
        <f t="shared" ca="1" si="419"/>
        <v>$AB</v>
      </c>
      <c r="AD1006" s="13" t="str" cm="1">
        <f t="array" aca="1" ref="AD1006" ca="1">IFERROR(IF((LEFT(INDIRECT("$F"&amp;$S1006),4))="GOTS",IF($G1006="Organic","GOTS_Organic_raw",(IF($G1006="Responsible","GOTS_Responsible",(IF($G1006="No Attribute (Conventional)","GOTS_conventional",(IF($G1006="Recycled Pre/Post-Consumer","GOTS_pre_post",(IF($G1006="In-Conversion","GOTS_in_conversion",(IF($G1006="Sustainably Sourced","Sustainably_sourced",""))))))))))),IF($G1006="Organic","Organic",(IF($G1006="Responsible","Responsible",(IF($G1006="No Attribute (Conventional)","No_Attribute_Conventional",(IF($G1006="Recycled Pre/Post-Consumer","Recycled_Pre_Post_Consumer",(IF($G1006="In-Conversion","In_Conversion",(IF($G1006="Recycled Pre-Consumer","Recycled_Pre_Consumer",(IF($G1006="Recycled Post-Consumer","Recycled_Post_Consumer",(IF($G1006="Sustainably Sourced","Sustainably_sourced","")))))))))))))))),"")</f>
        <v/>
      </c>
      <c r="AE1006" s="13" t="e" cm="1">
        <f t="array" aca="1" ref="AE1006" ca="1">IF(INDIRECT("$F"&amp;$S1006)="","",IF(LEFT(INDIRECT("$F"&amp;$S1006),3)="GRS","GRS_RCS_RM",IF((LEFT(INDIRECT("$F"&amp;$S1006),3))="RCS","GRS_RCS_RM",IF(INDIRECT("$F"&amp;$S1006)="OCS (No Label)","OCS_Conversion_RM",IF(LEFT(INDIRECT("$F"&amp;$S1006),3)="OCS","OCS_RM",IF(RIGHT(INDIRECT("$F"&amp;$S1006),10)="conversion","GOTS_RM_conversion",IF((LEFT(INDIRECT("$F"&amp;$S1006),4))="GOTS","GOTS_RM","Responsible_RM")))))))</f>
        <v>#REF!</v>
      </c>
      <c r="AF1006" s="13" t="str" cm="1">
        <f t="array" aca="1" ref="AF1006" ca="1">IF($S1006="","",INDIRECT("$Z"&amp;$S1006))</f>
        <v/>
      </c>
      <c r="AG1006" s="155"/>
      <c r="AH1006" s="13" t="str" cm="1">
        <f t="array" aca="1" ref="AH1006" ca="1">IFERROR(INDIRECT("$ag"&amp;S1006),"")</f>
        <v/>
      </c>
      <c r="AI1006" s="13" t="e" cm="1">
        <f t="array" aca="1" ref="AI1006" ca="1">INDIRECT("O"&amp;S1005)</f>
        <v>#REF!</v>
      </c>
      <c r="AJ1006" s="13" t="str">
        <f>IF($I1006="","",INDEX('Raw Material'!$A$1:$J$75,MATCH(I1006,'Raw Material'!$A$1:$A$75,0),(MATCH(G1006,'Raw Material'!$A$1:$J$1,0))))</f>
        <v/>
      </c>
      <c r="AK1006" s="13" t="str">
        <f t="shared" si="415"/>
        <v>YANLIŞRM</v>
      </c>
      <c r="AL1006" s="153" t="str">
        <f t="shared" si="416"/>
        <v/>
      </c>
    </row>
    <row r="1007" spans="1:38" ht="16.5" customHeight="1">
      <c r="A1007" s="161"/>
      <c r="B1007" s="166"/>
      <c r="C1007" s="167"/>
      <c r="D1007" s="156"/>
      <c r="E1007" s="156"/>
      <c r="F1007" s="174"/>
      <c r="G1007" s="181"/>
      <c r="H1007" s="182"/>
      <c r="I1007" s="182"/>
      <c r="J1007" s="182"/>
      <c r="K1007" s="32"/>
      <c r="L1007" s="178"/>
      <c r="M1007" s="178"/>
      <c r="N1007" s="81"/>
      <c r="O1007" s="185"/>
      <c r="P1007" s="103"/>
      <c r="Q1007" s="84" t="str">
        <f t="shared" si="417"/>
        <v/>
      </c>
      <c r="R1007" s="159"/>
      <c r="S1007" s="28" t="str" cm="1">
        <f t="array" aca="1" ref="S1007" ca="1">IF(INDIRECT("A"&amp;114+$U1007)&lt;&gt;"",114+$U1007,"")</f>
        <v/>
      </c>
      <c r="T1007" s="28" t="str">
        <f t="shared" ca="1" si="418"/>
        <v>$B</v>
      </c>
      <c r="U1007" s="29">
        <f t="shared" si="424"/>
        <v>888</v>
      </c>
      <c r="V1007" s="29">
        <v>74.416666666672498</v>
      </c>
      <c r="W1007" s="29">
        <f t="shared" si="429"/>
        <v>74</v>
      </c>
      <c r="X1007" s="41" t="str" cm="1">
        <f t="array" aca="1" ref="X1007" ca="1">IFERROR(INDEX('PC&amp;PD'!$A$1:$AP$15,ROW('PC&amp;PD'!$A$15),MATCH(INDIRECT(T1007),'PC&amp;PD'!$A$1:$AP$1,0)),"")</f>
        <v/>
      </c>
      <c r="Z1007" s="155"/>
      <c r="AA1007" s="13" t="str">
        <f t="shared" si="414"/>
        <v/>
      </c>
      <c r="AB1007" s="155"/>
      <c r="AC1007" s="13" t="str">
        <f t="shared" ca="1" si="419"/>
        <v>$AB</v>
      </c>
      <c r="AD1007" s="13" t="str" cm="1">
        <f t="array" aca="1" ref="AD1007" ca="1">IFERROR(IF((LEFT(INDIRECT("$F"&amp;$S1007),4))="GOTS",IF($G1007="Organic","GOTS_Organic_raw",(IF($G1007="Responsible","GOTS_Responsible",(IF($G1007="No Attribute (Conventional)","GOTS_conventional",(IF($G1007="Recycled Pre/Post-Consumer","GOTS_pre_post",(IF($G1007="In-Conversion","GOTS_in_conversion",(IF($G1007="Sustainably Sourced","Sustainably_sourced",""))))))))))),IF($G1007="Organic","Organic",(IF($G1007="Responsible","Responsible",(IF($G1007="No Attribute (Conventional)","No_Attribute_Conventional",(IF($G1007="Recycled Pre/Post-Consumer","Recycled_Pre_Post_Consumer",(IF($G1007="In-Conversion","In_Conversion",(IF($G1007="Recycled Pre-Consumer","Recycled_Pre_Consumer",(IF($G1007="Recycled Post-Consumer","Recycled_Post_Consumer",(IF($G1007="Sustainably Sourced","Sustainably_sourced","")))))))))))))))),"")</f>
        <v/>
      </c>
      <c r="AE1007" s="13" t="e" cm="1">
        <f t="array" aca="1" ref="AE1007" ca="1">IF(INDIRECT("$F"&amp;$S1007)="","",IF(LEFT(INDIRECT("$F"&amp;$S1007),3)="GRS","GRS_RCS_RM",IF((LEFT(INDIRECT("$F"&amp;$S1007),3))="RCS","GRS_RCS_RM",IF(INDIRECT("$F"&amp;$S1007)="OCS (No Label)","OCS_Conversion_RM",IF(LEFT(INDIRECT("$F"&amp;$S1007),3)="OCS","OCS_RM",IF(RIGHT(INDIRECT("$F"&amp;$S1007),10)="conversion","GOTS_RM_conversion",IF((LEFT(INDIRECT("$F"&amp;$S1007),4))="GOTS","GOTS_RM","Responsible_RM")))))))</f>
        <v>#REF!</v>
      </c>
      <c r="AF1007" s="13" t="str" cm="1">
        <f t="array" aca="1" ref="AF1007" ca="1">IF($S1007="","",INDIRECT("$Z"&amp;$S1007))</f>
        <v/>
      </c>
      <c r="AG1007" s="155"/>
      <c r="AH1007" s="13" t="str" cm="1">
        <f t="array" aca="1" ref="AH1007" ca="1">IFERROR(INDIRECT("$ag"&amp;S1007),"")</f>
        <v/>
      </c>
      <c r="AI1007" s="13" t="e" cm="1">
        <f t="array" aca="1" ref="AI1007" ca="1">INDIRECT("O"&amp;S1006)</f>
        <v>#REF!</v>
      </c>
      <c r="AJ1007" s="13" t="str">
        <f>IF($I1007="","",INDEX('Raw Material'!$A$1:$J$75,MATCH(I1007,'Raw Material'!$A$1:$A$75,0),(MATCH(G1007,'Raw Material'!$A$1:$J$1,0))))</f>
        <v/>
      </c>
      <c r="AK1007" s="13" t="str">
        <f t="shared" si="415"/>
        <v>YANLIŞRM</v>
      </c>
      <c r="AL1007" s="153" t="str">
        <f t="shared" si="416"/>
        <v/>
      </c>
    </row>
    <row r="1008" spans="1:38" ht="16.5" customHeight="1">
      <c r="A1008" s="162"/>
      <c r="B1008" s="168"/>
      <c r="C1008" s="169"/>
      <c r="D1008" s="156"/>
      <c r="E1008" s="156"/>
      <c r="F1008" s="175"/>
      <c r="G1008" s="181"/>
      <c r="H1008" s="182"/>
      <c r="I1008" s="182"/>
      <c r="J1008" s="182"/>
      <c r="K1008" s="32"/>
      <c r="L1008" s="179"/>
      <c r="M1008" s="179"/>
      <c r="N1008" s="81"/>
      <c r="O1008" s="185"/>
      <c r="P1008" s="103"/>
      <c r="Q1008" s="84" t="str">
        <f t="shared" si="417"/>
        <v/>
      </c>
      <c r="R1008" s="159"/>
      <c r="S1008" s="28" t="str" cm="1">
        <f t="array" aca="1" ref="S1008" ca="1">IF(INDIRECT("A"&amp;114+$U1008)&lt;&gt;"",114+$U1008,"")</f>
        <v/>
      </c>
      <c r="T1008" s="28" t="str">
        <f t="shared" ca="1" si="418"/>
        <v>$B</v>
      </c>
      <c r="U1008" s="29">
        <f t="shared" si="424"/>
        <v>888</v>
      </c>
      <c r="V1008" s="29">
        <v>74.500000000005798</v>
      </c>
      <c r="W1008" s="29">
        <f t="shared" si="429"/>
        <v>74</v>
      </c>
      <c r="X1008" s="41" t="str" cm="1">
        <f t="array" aca="1" ref="X1008" ca="1">IFERROR(INDEX('PC&amp;PD'!$A$1:$AP$15,ROW('PC&amp;PD'!$A$15),MATCH(INDIRECT(T1008),'PC&amp;PD'!$A$1:$AP$1,0)),"")</f>
        <v/>
      </c>
      <c r="Z1008" s="155"/>
      <c r="AA1008" s="13" t="str">
        <f t="shared" si="414"/>
        <v/>
      </c>
      <c r="AB1008" s="155"/>
      <c r="AC1008" s="13" t="str">
        <f t="shared" ca="1" si="419"/>
        <v>$AB</v>
      </c>
      <c r="AD1008" s="13" t="str" cm="1">
        <f t="array" aca="1" ref="AD1008" ca="1">IFERROR(IF((LEFT(INDIRECT("$F"&amp;$S1008),4))="GOTS",IF($G1008="Organic","GOTS_Organic_raw",(IF($G1008="Responsible","GOTS_Responsible",(IF($G1008="No Attribute (Conventional)","GOTS_conventional",(IF($G1008="Recycled Pre/Post-Consumer","GOTS_pre_post",(IF($G1008="In-Conversion","GOTS_in_conversion",(IF($G1008="Sustainably Sourced","Sustainably_sourced",""))))))))))),IF($G1008="Organic","Organic",(IF($G1008="Responsible","Responsible",(IF($G1008="No Attribute (Conventional)","No_Attribute_Conventional",(IF($G1008="Recycled Pre/Post-Consumer","Recycled_Pre_Post_Consumer",(IF($G1008="In-Conversion","In_Conversion",(IF($G1008="Recycled Pre-Consumer","Recycled_Pre_Consumer",(IF($G1008="Recycled Post-Consumer","Recycled_Post_Consumer",(IF($G1008="Sustainably Sourced","Sustainably_sourced","")))))))))))))))),"")</f>
        <v/>
      </c>
      <c r="AE1008" s="13" t="e" cm="1">
        <f t="array" aca="1" ref="AE1008" ca="1">IF(INDIRECT("$F"&amp;$S1008)="","",IF(LEFT(INDIRECT("$F"&amp;$S1008),3)="GRS","GRS_RCS_RM",IF((LEFT(INDIRECT("$F"&amp;$S1008),3))="RCS","GRS_RCS_RM",IF(INDIRECT("$F"&amp;$S1008)="OCS (No Label)","OCS_Conversion_RM",IF(LEFT(INDIRECT("$F"&amp;$S1008),3)="OCS","OCS_RM",IF(RIGHT(INDIRECT("$F"&amp;$S1008),10)="conversion","GOTS_RM_conversion",IF((LEFT(INDIRECT("$F"&amp;$S1008),4))="GOTS","GOTS_RM","Responsible_RM")))))))</f>
        <v>#REF!</v>
      </c>
      <c r="AF1008" s="13" t="str" cm="1">
        <f t="array" aca="1" ref="AF1008" ca="1">IF($S1008="","",INDIRECT("$Z"&amp;$S1008))</f>
        <v/>
      </c>
      <c r="AG1008" s="155"/>
      <c r="AH1008" s="13" t="str" cm="1">
        <f t="array" aca="1" ref="AH1008" ca="1">IFERROR(INDIRECT("$ag"&amp;S1008),"")</f>
        <v/>
      </c>
      <c r="AI1008" s="13" t="e" cm="1">
        <f t="array" aca="1" ref="AI1008" ca="1">INDIRECT("O"&amp;S1007)</f>
        <v>#REF!</v>
      </c>
      <c r="AJ1008" s="13" t="str">
        <f>IF($I1008="","",INDEX('Raw Material'!$A$1:$J$75,MATCH(I1008,'Raw Material'!$A$1:$A$75,0),(MATCH(G1008,'Raw Material'!$A$1:$J$1,0))))</f>
        <v/>
      </c>
      <c r="AK1008" s="13" t="str">
        <f t="shared" si="415"/>
        <v>YANLIŞRM</v>
      </c>
      <c r="AL1008" s="153" t="str">
        <f t="shared" si="416"/>
        <v/>
      </c>
    </row>
    <row r="1009" spans="1:38" ht="16.5" customHeight="1">
      <c r="A1009" s="162"/>
      <c r="B1009" s="168"/>
      <c r="C1009" s="169"/>
      <c r="D1009" s="156"/>
      <c r="E1009" s="156"/>
      <c r="F1009" s="175"/>
      <c r="G1009" s="181"/>
      <c r="H1009" s="182"/>
      <c r="I1009" s="182"/>
      <c r="J1009" s="182"/>
      <c r="K1009" s="32"/>
      <c r="L1009" s="179"/>
      <c r="M1009" s="179"/>
      <c r="N1009" s="81"/>
      <c r="O1009" s="185"/>
      <c r="P1009" s="103"/>
      <c r="Q1009" s="84" t="str">
        <f t="shared" si="417"/>
        <v/>
      </c>
      <c r="R1009" s="159"/>
      <c r="S1009" s="28" t="str" cm="1">
        <f t="array" aca="1" ref="S1009" ca="1">IF(INDIRECT("A"&amp;114+$U1009)&lt;&gt;"",114+$U1009,"")</f>
        <v/>
      </c>
      <c r="T1009" s="28" t="str">
        <f t="shared" ca="1" si="418"/>
        <v>$B</v>
      </c>
      <c r="U1009" s="29">
        <f t="shared" si="424"/>
        <v>888</v>
      </c>
      <c r="V1009" s="29">
        <v>74.583333333339198</v>
      </c>
      <c r="W1009" s="29">
        <f t="shared" si="429"/>
        <v>74</v>
      </c>
      <c r="X1009" s="41" t="str" cm="1">
        <f t="array" aca="1" ref="X1009" ca="1">IFERROR(INDEX('PC&amp;PD'!$A$1:$AP$15,ROW('PC&amp;PD'!$A$15),MATCH(INDIRECT(T1009),'PC&amp;PD'!$A$1:$AP$1,0)),"")</f>
        <v/>
      </c>
      <c r="Z1009" s="155"/>
      <c r="AA1009" s="13" t="str">
        <f t="shared" si="414"/>
        <v/>
      </c>
      <c r="AB1009" s="155"/>
      <c r="AC1009" s="13" t="str">
        <f t="shared" ca="1" si="419"/>
        <v>$AB</v>
      </c>
      <c r="AD1009" s="13" t="str" cm="1">
        <f t="array" aca="1" ref="AD1009" ca="1">IFERROR(IF((LEFT(INDIRECT("$F"&amp;$S1009),4))="GOTS",IF($G1009="Organic","GOTS_Organic_raw",(IF($G1009="Responsible","GOTS_Responsible",(IF($G1009="No Attribute (Conventional)","GOTS_conventional",(IF($G1009="Recycled Pre/Post-Consumer","GOTS_pre_post",(IF($G1009="In-Conversion","GOTS_in_conversion",(IF($G1009="Sustainably Sourced","Sustainably_sourced",""))))))))))),IF($G1009="Organic","Organic",(IF($G1009="Responsible","Responsible",(IF($G1009="No Attribute (Conventional)","No_Attribute_Conventional",(IF($G1009="Recycled Pre/Post-Consumer","Recycled_Pre_Post_Consumer",(IF($G1009="In-Conversion","In_Conversion",(IF($G1009="Recycled Pre-Consumer","Recycled_Pre_Consumer",(IF($G1009="Recycled Post-Consumer","Recycled_Post_Consumer",(IF($G1009="Sustainably Sourced","Sustainably_sourced","")))))))))))))))),"")</f>
        <v/>
      </c>
      <c r="AE1009" s="13" t="e" cm="1">
        <f t="array" aca="1" ref="AE1009" ca="1">IF(INDIRECT("$F"&amp;$S1009)="","",IF(LEFT(INDIRECT("$F"&amp;$S1009),3)="GRS","GRS_RCS_RM",IF((LEFT(INDIRECT("$F"&amp;$S1009),3))="RCS","GRS_RCS_RM",IF(INDIRECT("$F"&amp;$S1009)="OCS (No Label)","OCS_Conversion_RM",IF(LEFT(INDIRECT("$F"&amp;$S1009),3)="OCS","OCS_RM",IF(RIGHT(INDIRECT("$F"&amp;$S1009),10)="conversion","GOTS_RM_conversion",IF((LEFT(INDIRECT("$F"&amp;$S1009),4))="GOTS","GOTS_RM","Responsible_RM")))))))</f>
        <v>#REF!</v>
      </c>
      <c r="AF1009" s="13" t="str" cm="1">
        <f t="array" aca="1" ref="AF1009" ca="1">IF($S1009="","",INDIRECT("$Z"&amp;$S1009))</f>
        <v/>
      </c>
      <c r="AG1009" s="155"/>
      <c r="AH1009" s="13" t="str" cm="1">
        <f t="array" aca="1" ref="AH1009" ca="1">IFERROR(INDIRECT("$ag"&amp;S1009),"")</f>
        <v/>
      </c>
      <c r="AI1009" s="13" t="e" cm="1">
        <f t="array" aca="1" ref="AI1009" ca="1">INDIRECT("O"&amp;S1008)</f>
        <v>#REF!</v>
      </c>
      <c r="AJ1009" s="13" t="str">
        <f>IF($I1009="","",INDEX('Raw Material'!$A$1:$J$75,MATCH(I1009,'Raw Material'!$A$1:$A$75,0),(MATCH(G1009,'Raw Material'!$A$1:$J$1,0))))</f>
        <v/>
      </c>
      <c r="AK1009" s="13" t="str">
        <f t="shared" si="415"/>
        <v>YANLIŞRM</v>
      </c>
      <c r="AL1009" s="153" t="str">
        <f t="shared" si="416"/>
        <v/>
      </c>
    </row>
    <row r="1010" spans="1:38" ht="16.5" customHeight="1">
      <c r="A1010" s="162"/>
      <c r="B1010" s="168"/>
      <c r="C1010" s="169"/>
      <c r="D1010" s="156"/>
      <c r="E1010" s="156"/>
      <c r="F1010" s="175"/>
      <c r="G1010" s="181"/>
      <c r="H1010" s="182"/>
      <c r="I1010" s="182"/>
      <c r="J1010" s="182"/>
      <c r="K1010" s="32"/>
      <c r="L1010" s="179"/>
      <c r="M1010" s="179"/>
      <c r="N1010" s="81"/>
      <c r="O1010" s="185"/>
      <c r="P1010" s="103"/>
      <c r="Q1010" s="84" t="str">
        <f t="shared" si="417"/>
        <v/>
      </c>
      <c r="R1010" s="159"/>
      <c r="S1010" s="28" t="str" cm="1">
        <f t="array" aca="1" ref="S1010" ca="1">IF(INDIRECT("A"&amp;114+$U1010)&lt;&gt;"",114+$U1010,"")</f>
        <v/>
      </c>
      <c r="T1010" s="28" t="str">
        <f t="shared" ca="1" si="418"/>
        <v>$B</v>
      </c>
      <c r="U1010" s="29">
        <f t="shared" si="424"/>
        <v>888</v>
      </c>
      <c r="V1010" s="29">
        <v>74.666666666672498</v>
      </c>
      <c r="W1010" s="29">
        <f t="shared" si="429"/>
        <v>74</v>
      </c>
      <c r="X1010" s="41" t="str" cm="1">
        <f t="array" aca="1" ref="X1010" ca="1">IFERROR(INDEX('PC&amp;PD'!$A$1:$AP$15,ROW('PC&amp;PD'!$A$15),MATCH(INDIRECT(T1010),'PC&amp;PD'!$A$1:$AP$1,0)),"")</f>
        <v/>
      </c>
      <c r="Z1010" s="155"/>
      <c r="AA1010" s="13" t="str">
        <f t="shared" si="414"/>
        <v/>
      </c>
      <c r="AB1010" s="155"/>
      <c r="AC1010" s="13" t="str">
        <f t="shared" ca="1" si="419"/>
        <v>$AB</v>
      </c>
      <c r="AD1010" s="13" t="str" cm="1">
        <f t="array" aca="1" ref="AD1010" ca="1">IFERROR(IF((LEFT(INDIRECT("$F"&amp;$S1010),4))="GOTS",IF($G1010="Organic","GOTS_Organic_raw",(IF($G1010="Responsible","GOTS_Responsible",(IF($G1010="No Attribute (Conventional)","GOTS_conventional",(IF($G1010="Recycled Pre/Post-Consumer","GOTS_pre_post",(IF($G1010="In-Conversion","GOTS_in_conversion",(IF($G1010="Sustainably Sourced","Sustainably_sourced",""))))))))))),IF($G1010="Organic","Organic",(IF($G1010="Responsible","Responsible",(IF($G1010="No Attribute (Conventional)","No_Attribute_Conventional",(IF($G1010="Recycled Pre/Post-Consumer","Recycled_Pre_Post_Consumer",(IF($G1010="In-Conversion","In_Conversion",(IF($G1010="Recycled Pre-Consumer","Recycled_Pre_Consumer",(IF($G1010="Recycled Post-Consumer","Recycled_Post_Consumer",(IF($G1010="Sustainably Sourced","Sustainably_sourced","")))))))))))))))),"")</f>
        <v/>
      </c>
      <c r="AE1010" s="13" t="e" cm="1">
        <f t="array" aca="1" ref="AE1010" ca="1">IF(INDIRECT("$F"&amp;$S1010)="","",IF(LEFT(INDIRECT("$F"&amp;$S1010),3)="GRS","GRS_RCS_RM",IF((LEFT(INDIRECT("$F"&amp;$S1010),3))="RCS","GRS_RCS_RM",IF(INDIRECT("$F"&amp;$S1010)="OCS (No Label)","OCS_Conversion_RM",IF(LEFT(INDIRECT("$F"&amp;$S1010),3)="OCS","OCS_RM",IF(RIGHT(INDIRECT("$F"&amp;$S1010),10)="conversion","GOTS_RM_conversion",IF((LEFT(INDIRECT("$F"&amp;$S1010),4))="GOTS","GOTS_RM","Responsible_RM")))))))</f>
        <v>#REF!</v>
      </c>
      <c r="AF1010" s="13" t="str" cm="1">
        <f t="array" aca="1" ref="AF1010" ca="1">IF($S1010="","",INDIRECT("$Z"&amp;$S1010))</f>
        <v/>
      </c>
      <c r="AG1010" s="155"/>
      <c r="AH1010" s="13" t="str" cm="1">
        <f t="array" aca="1" ref="AH1010" ca="1">IFERROR(INDIRECT("$ag"&amp;S1010),"")</f>
        <v/>
      </c>
      <c r="AI1010" s="13" t="e" cm="1">
        <f t="array" aca="1" ref="AI1010" ca="1">INDIRECT("O"&amp;S1009)</f>
        <v>#REF!</v>
      </c>
      <c r="AJ1010" s="13" t="str">
        <f>IF($I1010="","",INDEX('Raw Material'!$A$1:$J$75,MATCH(I1010,'Raw Material'!$A$1:$A$75,0),(MATCH(G1010,'Raw Material'!$A$1:$J$1,0))))</f>
        <v/>
      </c>
      <c r="AK1010" s="13" t="str">
        <f t="shared" si="415"/>
        <v>YANLIŞRM</v>
      </c>
      <c r="AL1010" s="153" t="str">
        <f t="shared" si="416"/>
        <v/>
      </c>
    </row>
    <row r="1011" spans="1:38" ht="16.5" customHeight="1">
      <c r="A1011" s="162"/>
      <c r="B1011" s="168"/>
      <c r="C1011" s="169"/>
      <c r="D1011" s="156"/>
      <c r="E1011" s="156"/>
      <c r="F1011" s="175"/>
      <c r="G1011" s="181"/>
      <c r="H1011" s="182"/>
      <c r="I1011" s="182"/>
      <c r="J1011" s="182"/>
      <c r="K1011" s="32"/>
      <c r="L1011" s="179"/>
      <c r="M1011" s="179"/>
      <c r="N1011" s="81"/>
      <c r="O1011" s="185"/>
      <c r="P1011" s="103"/>
      <c r="Q1011" s="84" t="str">
        <f t="shared" si="417"/>
        <v/>
      </c>
      <c r="R1011" s="159"/>
      <c r="S1011" s="28" t="str" cm="1">
        <f t="array" aca="1" ref="S1011" ca="1">IF(INDIRECT("A"&amp;114+$U1011)&lt;&gt;"",114+$U1011,"")</f>
        <v/>
      </c>
      <c r="T1011" s="28" t="str">
        <f t="shared" ca="1" si="418"/>
        <v>$B</v>
      </c>
      <c r="U1011" s="29">
        <f t="shared" si="424"/>
        <v>888</v>
      </c>
      <c r="V1011" s="29">
        <v>74.750000000005798</v>
      </c>
      <c r="W1011" s="29">
        <f t="shared" si="429"/>
        <v>74</v>
      </c>
      <c r="X1011" s="41" t="str" cm="1">
        <f t="array" aca="1" ref="X1011" ca="1">IFERROR(INDEX('PC&amp;PD'!$A$1:$AP$15,ROW('PC&amp;PD'!$A$15),MATCH(INDIRECT(T1011),'PC&amp;PD'!$A$1:$AP$1,0)),"")</f>
        <v/>
      </c>
      <c r="Z1011" s="155"/>
      <c r="AA1011" s="13" t="str">
        <f t="shared" ref="AA1011:AA1074" si="442">IFERROR(IF(G1011="","",IF(G1011="No Attribute (Conventional)","",G1011)),"")</f>
        <v/>
      </c>
      <c r="AB1011" s="155"/>
      <c r="AC1011" s="13" t="str">
        <f t="shared" ca="1" si="419"/>
        <v>$AB</v>
      </c>
      <c r="AD1011" s="13" t="str" cm="1">
        <f t="array" aca="1" ref="AD1011" ca="1">IFERROR(IF((LEFT(INDIRECT("$F"&amp;$S1011),4))="GOTS",IF($G1011="Organic","GOTS_Organic_raw",(IF($G1011="Responsible","GOTS_Responsible",(IF($G1011="No Attribute (Conventional)","GOTS_conventional",(IF($G1011="Recycled Pre/Post-Consumer","GOTS_pre_post",(IF($G1011="In-Conversion","GOTS_in_conversion",(IF($G1011="Sustainably Sourced","Sustainably_sourced",""))))))))))),IF($G1011="Organic","Organic",(IF($G1011="Responsible","Responsible",(IF($G1011="No Attribute (Conventional)","No_Attribute_Conventional",(IF($G1011="Recycled Pre/Post-Consumer","Recycled_Pre_Post_Consumer",(IF($G1011="In-Conversion","In_Conversion",(IF($G1011="Recycled Pre-Consumer","Recycled_Pre_Consumer",(IF($G1011="Recycled Post-Consumer","Recycled_Post_Consumer",(IF($G1011="Sustainably Sourced","Sustainably_sourced","")))))))))))))))),"")</f>
        <v/>
      </c>
      <c r="AE1011" s="13" t="e" cm="1">
        <f t="array" aca="1" ref="AE1011" ca="1">IF(INDIRECT("$F"&amp;$S1011)="","",IF(LEFT(INDIRECT("$F"&amp;$S1011),3)="GRS","GRS_RCS_RM",IF((LEFT(INDIRECT("$F"&amp;$S1011),3))="RCS","GRS_RCS_RM",IF(INDIRECT("$F"&amp;$S1011)="OCS (No Label)","OCS_Conversion_RM",IF(LEFT(INDIRECT("$F"&amp;$S1011),3)="OCS","OCS_RM",IF(RIGHT(INDIRECT("$F"&amp;$S1011),10)="conversion","GOTS_RM_conversion",IF((LEFT(INDIRECT("$F"&amp;$S1011),4))="GOTS","GOTS_RM","Responsible_RM")))))))</f>
        <v>#REF!</v>
      </c>
      <c r="AF1011" s="13" t="str" cm="1">
        <f t="array" aca="1" ref="AF1011" ca="1">IF($S1011="","",INDIRECT("$Z"&amp;$S1011))</f>
        <v/>
      </c>
      <c r="AG1011" s="155"/>
      <c r="AH1011" s="13" t="str" cm="1">
        <f t="array" aca="1" ref="AH1011" ca="1">IFERROR(INDIRECT("$ag"&amp;S1011),"")</f>
        <v/>
      </c>
      <c r="AI1011" s="13" t="e" cm="1">
        <f t="array" aca="1" ref="AI1011" ca="1">INDIRECT("O"&amp;S1010)</f>
        <v>#REF!</v>
      </c>
      <c r="AJ1011" s="13" t="str">
        <f>IF($I1011="","",INDEX('Raw Material'!$A$1:$J$75,MATCH(I1011,'Raw Material'!$A$1:$A$75,0),(MATCH(G1011,'Raw Material'!$A$1:$J$1,0))))</f>
        <v/>
      </c>
      <c r="AK1011" s="13" t="str">
        <f t="shared" ref="AK1011:AK1074" si="443">$U$17&amp;"RM"</f>
        <v>YANLIŞRM</v>
      </c>
      <c r="AL1011" s="153" t="str">
        <f t="shared" ref="AL1011:AL1074" si="444">IF($G1011="Organic","Organic",IF($G1011="No Attribute (Conventional)","No_Attribute_Conventional",IF($G1011="Recycled pre-consumer","Recycled_pre_consumer",IF($G1011="Recycled post-consumer","Recycled_post_consumer",IF($G1011="Responsible","Responsible",IF($G1011="Sustainably sourced","Sustainable_sourced",IF($G1011="ın-conversion","In_conversion","")))))))</f>
        <v/>
      </c>
    </row>
    <row r="1012" spans="1:38" ht="16.5" customHeight="1">
      <c r="A1012" s="162"/>
      <c r="B1012" s="168"/>
      <c r="C1012" s="169"/>
      <c r="D1012" s="156"/>
      <c r="E1012" s="156"/>
      <c r="F1012" s="175"/>
      <c r="G1012" s="181"/>
      <c r="H1012" s="182"/>
      <c r="I1012" s="182"/>
      <c r="J1012" s="182"/>
      <c r="K1012" s="32"/>
      <c r="L1012" s="179"/>
      <c r="M1012" s="179"/>
      <c r="N1012" s="81"/>
      <c r="O1012" s="185"/>
      <c r="P1012" s="103"/>
      <c r="Q1012" s="84" t="str">
        <f t="shared" si="417"/>
        <v/>
      </c>
      <c r="R1012" s="159"/>
      <c r="S1012" s="28" t="str" cm="1">
        <f t="array" aca="1" ref="S1012" ca="1">IF(INDIRECT("A"&amp;114+$U1012)&lt;&gt;"",114+$U1012,"")</f>
        <v/>
      </c>
      <c r="T1012" s="28" t="str">
        <f t="shared" ca="1" si="418"/>
        <v>$B</v>
      </c>
      <c r="U1012" s="29">
        <f t="shared" si="424"/>
        <v>888</v>
      </c>
      <c r="V1012" s="29">
        <v>74.833333333339198</v>
      </c>
      <c r="W1012" s="29">
        <f t="shared" si="429"/>
        <v>74</v>
      </c>
      <c r="X1012" s="41" t="str" cm="1">
        <f t="array" aca="1" ref="X1012" ca="1">IFERROR(INDEX('PC&amp;PD'!$A$1:$AP$15,ROW('PC&amp;PD'!$A$15),MATCH(INDIRECT(T1012),'PC&amp;PD'!$A$1:$AP$1,0)),"")</f>
        <v/>
      </c>
      <c r="Z1012" s="155"/>
      <c r="AA1012" s="13" t="str">
        <f t="shared" si="442"/>
        <v/>
      </c>
      <c r="AB1012" s="155"/>
      <c r="AC1012" s="13" t="str">
        <f t="shared" ca="1" si="419"/>
        <v>$AB</v>
      </c>
      <c r="AD1012" s="13" t="str" cm="1">
        <f t="array" aca="1" ref="AD1012" ca="1">IFERROR(IF((LEFT(INDIRECT("$F"&amp;$S1012),4))="GOTS",IF($G1012="Organic","GOTS_Organic_raw",(IF($G1012="Responsible","GOTS_Responsible",(IF($G1012="No Attribute (Conventional)","GOTS_conventional",(IF($G1012="Recycled Pre/Post-Consumer","GOTS_pre_post",(IF($G1012="In-Conversion","GOTS_in_conversion",(IF($G1012="Sustainably Sourced","Sustainably_sourced",""))))))))))),IF($G1012="Organic","Organic",(IF($G1012="Responsible","Responsible",(IF($G1012="No Attribute (Conventional)","No_Attribute_Conventional",(IF($G1012="Recycled Pre/Post-Consumer","Recycled_Pre_Post_Consumer",(IF($G1012="In-Conversion","In_Conversion",(IF($G1012="Recycled Pre-Consumer","Recycled_Pre_Consumer",(IF($G1012="Recycled Post-Consumer","Recycled_Post_Consumer",(IF($G1012="Sustainably Sourced","Sustainably_sourced","")))))))))))))))),"")</f>
        <v/>
      </c>
      <c r="AE1012" s="13" t="e" cm="1">
        <f t="array" aca="1" ref="AE1012" ca="1">IF(INDIRECT("$F"&amp;$S1012)="","",IF(LEFT(INDIRECT("$F"&amp;$S1012),3)="GRS","GRS_RCS_RM",IF((LEFT(INDIRECT("$F"&amp;$S1012),3))="RCS","GRS_RCS_RM",IF(INDIRECT("$F"&amp;$S1012)="OCS (No Label)","OCS_Conversion_RM",IF(LEFT(INDIRECT("$F"&amp;$S1012),3)="OCS","OCS_RM",IF(RIGHT(INDIRECT("$F"&amp;$S1012),10)="conversion","GOTS_RM_conversion",IF((LEFT(INDIRECT("$F"&amp;$S1012),4))="GOTS","GOTS_RM","Responsible_RM")))))))</f>
        <v>#REF!</v>
      </c>
      <c r="AF1012" s="13" t="str" cm="1">
        <f t="array" aca="1" ref="AF1012" ca="1">IF($S1012="","",INDIRECT("$Z"&amp;$S1012))</f>
        <v/>
      </c>
      <c r="AG1012" s="155"/>
      <c r="AH1012" s="13" t="str" cm="1">
        <f t="array" aca="1" ref="AH1012" ca="1">IFERROR(INDIRECT("$ag"&amp;S1012),"")</f>
        <v/>
      </c>
      <c r="AI1012" s="13" t="e" cm="1">
        <f t="array" aca="1" ref="AI1012" ca="1">INDIRECT("O"&amp;S1011)</f>
        <v>#REF!</v>
      </c>
      <c r="AJ1012" s="13" t="str">
        <f>IF($I1012="","",INDEX('Raw Material'!$A$1:$J$75,MATCH(I1012,'Raw Material'!$A$1:$A$75,0),(MATCH(G1012,'Raw Material'!$A$1:$J$1,0))))</f>
        <v/>
      </c>
      <c r="AK1012" s="13" t="str">
        <f t="shared" si="443"/>
        <v>YANLIŞRM</v>
      </c>
      <c r="AL1012" s="153" t="str">
        <f t="shared" si="444"/>
        <v/>
      </c>
    </row>
    <row r="1013" spans="1:38" ht="16.5" customHeight="1" thickBot="1">
      <c r="A1013" s="163"/>
      <c r="B1013" s="170"/>
      <c r="C1013" s="171"/>
      <c r="D1013" s="156"/>
      <c r="E1013" s="156"/>
      <c r="F1013" s="176"/>
      <c r="G1013" s="157"/>
      <c r="H1013" s="158"/>
      <c r="I1013" s="158"/>
      <c r="J1013" s="158"/>
      <c r="K1013" s="33"/>
      <c r="L1013" s="180"/>
      <c r="M1013" s="180"/>
      <c r="N1013" s="82"/>
      <c r="O1013" s="186"/>
      <c r="P1013" s="103"/>
      <c r="Q1013" s="84" t="str">
        <f t="shared" ref="Q1013:Q1076" si="445">IF(OR($G1013="",$I1013="",$K1013="",$AJ1013="–"),"",CONCATENATE($K1013," ",$AA1013," ",$I1013," (",$AJ1013,") + "))</f>
        <v/>
      </c>
      <c r="R1013" s="159"/>
      <c r="S1013" s="28" t="str" cm="1">
        <f t="array" aca="1" ref="S1013" ca="1">IF(INDIRECT("A"&amp;114+$U1013)&lt;&gt;"",114+$U1013,"")</f>
        <v/>
      </c>
      <c r="T1013" s="28" t="str">
        <f t="shared" ref="T1013:T1076" ca="1" si="446">"$B"&amp;S1013</f>
        <v>$B</v>
      </c>
      <c r="U1013" s="29">
        <f t="shared" si="424"/>
        <v>888</v>
      </c>
      <c r="V1013" s="29">
        <v>74.916666666672498</v>
      </c>
      <c r="W1013" s="29">
        <f t="shared" si="429"/>
        <v>74</v>
      </c>
      <c r="X1013" s="41" t="str" cm="1">
        <f t="array" aca="1" ref="X1013" ca="1">IFERROR(INDEX('PC&amp;PD'!$A$1:$AP$15,ROW('PC&amp;PD'!$A$15),MATCH(INDIRECT(T1013),'PC&amp;PD'!$A$1:$AP$1,0)),"")</f>
        <v/>
      </c>
      <c r="Z1013" s="155"/>
      <c r="AA1013" s="13" t="str">
        <f t="shared" si="442"/>
        <v/>
      </c>
      <c r="AB1013" s="155"/>
      <c r="AC1013" s="13" t="str">
        <f t="shared" ref="AC1013:AC1076" ca="1" si="447">"$AB"&amp;S1013</f>
        <v>$AB</v>
      </c>
      <c r="AD1013" s="13" t="str" cm="1">
        <f t="array" aca="1" ref="AD1013" ca="1">IFERROR(IF((LEFT(INDIRECT("$F"&amp;$S1013),4))="GOTS",IF($G1013="Organic","GOTS_Organic_raw",(IF($G1013="Responsible","GOTS_Responsible",(IF($G1013="No Attribute (Conventional)","GOTS_conventional",(IF($G1013="Recycled Pre/Post-Consumer","GOTS_pre_post",(IF($G1013="In-Conversion","GOTS_in_conversion",(IF($G1013="Sustainably Sourced","Sustainably_sourced",""))))))))))),IF($G1013="Organic","Organic",(IF($G1013="Responsible","Responsible",(IF($G1013="No Attribute (Conventional)","No_Attribute_Conventional",(IF($G1013="Recycled Pre/Post-Consumer","Recycled_Pre_Post_Consumer",(IF($G1013="In-Conversion","In_Conversion",(IF($G1013="Recycled Pre-Consumer","Recycled_Pre_Consumer",(IF($G1013="Recycled Post-Consumer","Recycled_Post_Consumer",(IF($G1013="Sustainably Sourced","Sustainably_sourced","")))))))))))))))),"")</f>
        <v/>
      </c>
      <c r="AE1013" s="13" t="e" cm="1">
        <f t="array" aca="1" ref="AE1013" ca="1">IF(INDIRECT("$F"&amp;$S1013)="","",IF(LEFT(INDIRECT("$F"&amp;$S1013),3)="GRS","GRS_RCS_RM",IF((LEFT(INDIRECT("$F"&amp;$S1013),3))="RCS","GRS_RCS_RM",IF(INDIRECT("$F"&amp;$S1013)="OCS (No Label)","OCS_Conversion_RM",IF(LEFT(INDIRECT("$F"&amp;$S1013),3)="OCS","OCS_RM",IF(RIGHT(INDIRECT("$F"&amp;$S1013),10)="conversion","GOTS_RM_conversion",IF((LEFT(INDIRECT("$F"&amp;$S1013),4))="GOTS","GOTS_RM","Responsible_RM")))))))</f>
        <v>#REF!</v>
      </c>
      <c r="AF1013" s="13" t="str" cm="1">
        <f t="array" aca="1" ref="AF1013" ca="1">IF($S1013="","",INDIRECT("$Z"&amp;$S1013))</f>
        <v/>
      </c>
      <c r="AG1013" s="155"/>
      <c r="AH1013" s="13" t="str" cm="1">
        <f t="array" aca="1" ref="AH1013" ca="1">IFERROR(INDIRECT("$ag"&amp;S1013),"")</f>
        <v/>
      </c>
      <c r="AI1013" s="13" t="e" cm="1">
        <f t="array" aca="1" ref="AI1013" ca="1">INDIRECT("O"&amp;S1012)</f>
        <v>#REF!</v>
      </c>
      <c r="AJ1013" s="13" t="str">
        <f>IF($I1013="","",INDEX('Raw Material'!$A$1:$J$75,MATCH(I1013,'Raw Material'!$A$1:$A$75,0),(MATCH(G1013,'Raw Material'!$A$1:$J$1,0))))</f>
        <v/>
      </c>
      <c r="AK1013" s="13" t="str">
        <f t="shared" si="443"/>
        <v>YANLIŞRM</v>
      </c>
      <c r="AL1013" s="153" t="str">
        <f t="shared" si="444"/>
        <v/>
      </c>
    </row>
    <row r="1014" spans="1:38" ht="16.5" customHeight="1">
      <c r="A1014" s="160" t="str">
        <f>IF(B1014="","",COUNTA($B$114:$B1014))</f>
        <v/>
      </c>
      <c r="B1014" s="164"/>
      <c r="C1014" s="165"/>
      <c r="D1014" s="183"/>
      <c r="E1014" s="183"/>
      <c r="F1014" s="172"/>
      <c r="G1014" s="212"/>
      <c r="H1014" s="206"/>
      <c r="I1014" s="206"/>
      <c r="J1014" s="206"/>
      <c r="K1014" s="31"/>
      <c r="L1014" s="177" t="str">
        <f t="shared" ref="L1014" si="448">IF(R1014="","",LEFT(R1014,LEN(R1014)-2))</f>
        <v/>
      </c>
      <c r="M1014" s="177"/>
      <c r="N1014" s="80"/>
      <c r="O1014" s="184"/>
      <c r="P1014" s="103"/>
      <c r="Q1014" s="84" t="str">
        <f t="shared" si="445"/>
        <v/>
      </c>
      <c r="R1014" s="159" t="str">
        <f t="shared" ref="R1014" si="449">CONCATENATE($Q1014,Q1015,Q1016,Q1017,Q1018,Q1019,$Q1020,$Q1021,$Q1022,$Q1023,Q1024,Q1025)</f>
        <v/>
      </c>
      <c r="S1014" s="28" t="str" cm="1">
        <f t="array" aca="1" ref="S1014" ca="1">IF(INDIRECT("A"&amp;114+$U1014)&lt;&gt;"",114+$U1014,"")</f>
        <v/>
      </c>
      <c r="T1014" s="28" t="str">
        <f t="shared" ca="1" si="446"/>
        <v>$B</v>
      </c>
      <c r="U1014" s="29">
        <f t="shared" si="424"/>
        <v>900</v>
      </c>
      <c r="V1014" s="29">
        <v>75.000000000005898</v>
      </c>
      <c r="W1014" s="29">
        <f t="shared" si="429"/>
        <v>75</v>
      </c>
      <c r="X1014" s="41" t="str" cm="1">
        <f t="array" aca="1" ref="X1014" ca="1">IFERROR(INDEX('PC&amp;PD'!$A$1:$AP$15,ROW('PC&amp;PD'!$A$15),MATCH(INDIRECT(T1014),'PC&amp;PD'!$A$1:$AP$1,0)),"")</f>
        <v/>
      </c>
      <c r="Z1014" s="155" t="str">
        <f t="shared" ref="Z1014" si="450">IFERROR(IF($F1014="OCS 100","OCS (OCS 100)",IF($F1014="OCS Blended","OCS (OCS Blended)",IF($F1014="OCS (No Label)","OCS (No Label)",IF($F1014="RCS 100","RCS (RCS 100)",IF($F1014="RCS Blended","RCS (RCS Blended)",IF($F1014="GRS","GRS (GRS)",IF($F1014="GRS (No Label)", "GRS (No Label)",IF($F1014="RDS","RDS (RDS)",IF($F1014="RWS","RWS (RWS)",IF($F1014="RAS","RAS (RAS)",IF($F1014="RMS","RMS (RMS)",IF($F1014="GOTS Organic","GOTS (Organic)",IF($F1014="GOTS Made with organic","GOTS (Made with Organic)",IF($F1014="GOTS Organic - in conversion","GOTS (Organic - In Conversion)",IF($F1014="GOTS Made with organic - in conversion","GOTS (Made with Organic - In Conversion)",""))))))))))))))),"")</f>
        <v/>
      </c>
      <c r="AA1014" s="13" t="str">
        <f t="shared" si="442"/>
        <v/>
      </c>
      <c r="AB1014" s="155" t="str">
        <f t="shared" ref="AB1014" si="451">IFERROR(IF($F1014="OCS 100", "OCS_100",IF($F1014="OCS Blended", "OCS_Blended",IF($F1014="OCS (No Label)", "OCS_No_Label",IF($F1014="RCS 100", "RCS_100",IF($F1014="RCS Blended","RCS_Blended",IF($F1014="GRS","GRS",IF($F1014="GRS (No Label)", "GRS_No_Label",IF($F1014="RDS","RDS",IF($F1014="RWS","RWS",IF($F1014="RMS","RMS",IF($F1014="GOTS Organic","GOTS_Organic",IF($F1014="GOTS Made with organic","GOTS_Made_with_organic",IF($F1014="GOTS Organic - in conversion","GOTS_Organic_in_Conversion",IF($F1014="GOTS Made with organic - in conversion","GOTS_Made_with_Organic_in_Conversion",IF($F1014="RAS","RAS",""))))))))))))))),"")</f>
        <v/>
      </c>
      <c r="AC1014" s="13" t="str">
        <f t="shared" ca="1" si="447"/>
        <v>$AB</v>
      </c>
      <c r="AD1014" s="13" t="str" cm="1">
        <f t="array" aca="1" ref="AD1014" ca="1">IFERROR(IF((LEFT(INDIRECT("$F"&amp;$S1014),4))="GOTS",IF($G1014="Organic","GOTS_Organic_raw",(IF($G1014="Responsible","GOTS_Responsible",(IF($G1014="No Attribute (Conventional)","GOTS_conventional",(IF($G1014="Recycled Pre/Post-Consumer","GOTS_pre_post",(IF($G1014="In-Conversion","GOTS_in_conversion",(IF($G1014="Sustainably Sourced","Sustainably_sourced",""))))))))))),IF($G1014="Organic","Organic",(IF($G1014="Responsible","Responsible",(IF($G1014="No Attribute (Conventional)","No_Attribute_Conventional",(IF($G1014="Recycled Pre/Post-Consumer","Recycled_Pre_Post_Consumer",(IF($G1014="In-Conversion","In_Conversion",(IF($G1014="Recycled Pre-Consumer","Recycled_Pre_Consumer",(IF($G1014="Recycled Post-Consumer","Recycled_Post_Consumer",(IF($G1014="Sustainably Sourced","Sustainably_sourced","")))))))))))))))),"")</f>
        <v/>
      </c>
      <c r="AE1014" s="13" t="e" cm="1">
        <f t="array" aca="1" ref="AE1014" ca="1">IF(INDIRECT("$F"&amp;$S1014)="","",IF(LEFT(INDIRECT("$F"&amp;$S1014),3)="GRS","GRS_RCS_RM",IF((LEFT(INDIRECT("$F"&amp;$S1014),3))="RCS","GRS_RCS_RM",IF(INDIRECT("$F"&amp;$S1014)="OCS (No Label)","OCS_Conversion_RM",IF(LEFT(INDIRECT("$F"&amp;$S1014),3)="OCS","OCS_RM",IF(RIGHT(INDIRECT("$F"&amp;$S1014),10)="conversion","GOTS_RM_conversion",IF((LEFT(INDIRECT("$F"&amp;$S1014),4))="GOTS","GOTS_RM","Responsible_RM")))))))</f>
        <v>#REF!</v>
      </c>
      <c r="AF1014" s="13" t="str" cm="1">
        <f t="array" aca="1" ref="AF1014" ca="1">IF($S1014="","",INDIRECT("$Z"&amp;$S1014))</f>
        <v/>
      </c>
      <c r="AG1014" s="155" t="str">
        <f t="shared" ref="AG1014:AG1074" si="452">IF(AND(Y1014="",Y1015="",Y1016="",Y1017="",Y1018="",Y1019="",Y1020="",Y1021="",Y1022="",Y1023="",Y1024="",Y1025=""),"",CONCATENATE(Y1014&amp;", "&amp;Y1015&amp;", "&amp;Y1016&amp;", "&amp;Y1017&amp;", "&amp;Y1018&amp;", "&amp;Y1019&amp;", "&amp;Y1020&amp;", "&amp;Y1021&amp;", "&amp;Y1022&amp;", "&amp;Y1023&amp;", "&amp;Y1024&amp;", "&amp;Y1025))</f>
        <v/>
      </c>
      <c r="AH1014" s="13" t="str" cm="1">
        <f t="array" aca="1" ref="AH1014" ca="1">IFERROR(INDIRECT("$ag"&amp;S1014),"")</f>
        <v/>
      </c>
      <c r="AI1014" s="13" t="e" cm="1">
        <f t="array" aca="1" ref="AI1014" ca="1">INDIRECT("O"&amp;S1013)</f>
        <v>#REF!</v>
      </c>
      <c r="AJ1014" s="13" t="str">
        <f>IF($I1014="","",INDEX('Raw Material'!$A$1:$J$75,MATCH(I1014,'Raw Material'!$A$1:$A$75,0),(MATCH(G1014,'Raw Material'!$A$1:$J$1,0))))</f>
        <v/>
      </c>
      <c r="AK1014" s="13" t="str">
        <f t="shared" si="443"/>
        <v>YANLIŞRM</v>
      </c>
      <c r="AL1014" s="153" t="str">
        <f t="shared" si="444"/>
        <v/>
      </c>
    </row>
    <row r="1015" spans="1:38" ht="16.5" customHeight="1">
      <c r="A1015" s="161"/>
      <c r="B1015" s="166"/>
      <c r="C1015" s="167"/>
      <c r="D1015" s="156"/>
      <c r="E1015" s="156"/>
      <c r="F1015" s="173"/>
      <c r="G1015" s="181"/>
      <c r="H1015" s="182"/>
      <c r="I1015" s="182"/>
      <c r="J1015" s="182"/>
      <c r="K1015" s="32"/>
      <c r="L1015" s="178"/>
      <c r="M1015" s="178"/>
      <c r="N1015" s="81"/>
      <c r="O1015" s="185"/>
      <c r="P1015" s="103"/>
      <c r="Q1015" s="84" t="str">
        <f t="shared" si="445"/>
        <v/>
      </c>
      <c r="R1015" s="159"/>
      <c r="S1015" s="28" t="str" cm="1">
        <f t="array" aca="1" ref="S1015" ca="1">IF(INDIRECT("A"&amp;114+$U1015)&lt;&gt;"",114+$U1015,"")</f>
        <v/>
      </c>
      <c r="T1015" s="28" t="str">
        <f t="shared" ca="1" si="446"/>
        <v>$B</v>
      </c>
      <c r="U1015" s="29">
        <f t="shared" si="424"/>
        <v>900</v>
      </c>
      <c r="V1015" s="29">
        <v>75.083333333339198</v>
      </c>
      <c r="W1015" s="29">
        <f t="shared" si="429"/>
        <v>75</v>
      </c>
      <c r="X1015" s="41" t="str" cm="1">
        <f t="array" aca="1" ref="X1015" ca="1">IFERROR(INDEX('PC&amp;PD'!$A$1:$AP$15,ROW('PC&amp;PD'!$A$15),MATCH(INDIRECT(T1015),'PC&amp;PD'!$A$1:$AP$1,0)),"")</f>
        <v/>
      </c>
      <c r="Z1015" s="155"/>
      <c r="AA1015" s="13" t="str">
        <f t="shared" si="442"/>
        <v/>
      </c>
      <c r="AB1015" s="155"/>
      <c r="AC1015" s="13" t="str">
        <f t="shared" ca="1" si="447"/>
        <v>$AB</v>
      </c>
      <c r="AD1015" s="13" t="str" cm="1">
        <f t="array" aca="1" ref="AD1015" ca="1">IFERROR(IF((LEFT(INDIRECT("$F"&amp;$S1015),4))="GOTS",IF($G1015="Organic","GOTS_Organic_raw",(IF($G1015="Responsible","GOTS_Responsible",(IF($G1015="No Attribute (Conventional)","GOTS_conventional",(IF($G1015="Recycled Pre/Post-Consumer","GOTS_pre_post",(IF($G1015="In-Conversion","GOTS_in_conversion",(IF($G1015="Sustainably Sourced","Sustainably_sourced",""))))))))))),IF($G1015="Organic","Organic",(IF($G1015="Responsible","Responsible",(IF($G1015="No Attribute (Conventional)","No_Attribute_Conventional",(IF($G1015="Recycled Pre/Post-Consumer","Recycled_Pre_Post_Consumer",(IF($G1015="In-Conversion","In_Conversion",(IF($G1015="Recycled Pre-Consumer","Recycled_Pre_Consumer",(IF($G1015="Recycled Post-Consumer","Recycled_Post_Consumer",(IF($G1015="Sustainably Sourced","Sustainably_sourced","")))))))))))))))),"")</f>
        <v/>
      </c>
      <c r="AE1015" s="13" t="e" cm="1">
        <f t="array" aca="1" ref="AE1015" ca="1">IF(INDIRECT("$F"&amp;$S1015)="","",IF(LEFT(INDIRECT("$F"&amp;$S1015),3)="GRS","GRS_RCS_RM",IF((LEFT(INDIRECT("$F"&amp;$S1015),3))="RCS","GRS_RCS_RM",IF(INDIRECT("$F"&amp;$S1015)="OCS (No Label)","OCS_Conversion_RM",IF(LEFT(INDIRECT("$F"&amp;$S1015),3)="OCS","OCS_RM",IF(RIGHT(INDIRECT("$F"&amp;$S1015),10)="conversion","GOTS_RM_conversion",IF((LEFT(INDIRECT("$F"&amp;$S1015),4))="GOTS","GOTS_RM","Responsible_RM")))))))</f>
        <v>#REF!</v>
      </c>
      <c r="AF1015" s="13" t="str" cm="1">
        <f t="array" aca="1" ref="AF1015" ca="1">IF($S1015="","",INDIRECT("$Z"&amp;$S1015))</f>
        <v/>
      </c>
      <c r="AG1015" s="155"/>
      <c r="AH1015" s="13" t="str" cm="1">
        <f t="array" aca="1" ref="AH1015" ca="1">IFERROR(INDIRECT("$ag"&amp;S1015),"")</f>
        <v/>
      </c>
      <c r="AI1015" s="13" t="e" cm="1">
        <f t="array" aca="1" ref="AI1015" ca="1">INDIRECT("O"&amp;S1014)</f>
        <v>#REF!</v>
      </c>
      <c r="AJ1015" s="13" t="str">
        <f>IF($I1015="","",INDEX('Raw Material'!$A$1:$J$75,MATCH(I1015,'Raw Material'!$A$1:$A$75,0),(MATCH(G1015,'Raw Material'!$A$1:$J$1,0))))</f>
        <v/>
      </c>
      <c r="AK1015" s="13" t="str">
        <f t="shared" si="443"/>
        <v>YANLIŞRM</v>
      </c>
      <c r="AL1015" s="153" t="str">
        <f t="shared" si="444"/>
        <v/>
      </c>
    </row>
    <row r="1016" spans="1:38" ht="16.5" customHeight="1">
      <c r="A1016" s="161"/>
      <c r="B1016" s="166"/>
      <c r="C1016" s="167"/>
      <c r="D1016" s="156"/>
      <c r="E1016" s="156"/>
      <c r="F1016" s="173"/>
      <c r="G1016" s="181"/>
      <c r="H1016" s="182"/>
      <c r="I1016" s="182"/>
      <c r="J1016" s="182"/>
      <c r="K1016" s="32"/>
      <c r="L1016" s="178"/>
      <c r="M1016" s="178"/>
      <c r="N1016" s="81"/>
      <c r="O1016" s="185"/>
      <c r="P1016" s="103"/>
      <c r="Q1016" s="84" t="str">
        <f t="shared" si="445"/>
        <v/>
      </c>
      <c r="R1016" s="159"/>
      <c r="S1016" s="28" t="str" cm="1">
        <f t="array" aca="1" ref="S1016" ca="1">IF(INDIRECT("A"&amp;114+$U1016)&lt;&gt;"",114+$U1016,"")</f>
        <v/>
      </c>
      <c r="T1016" s="28" t="str">
        <f t="shared" ca="1" si="446"/>
        <v>$B</v>
      </c>
      <c r="U1016" s="29">
        <f t="shared" si="424"/>
        <v>900</v>
      </c>
      <c r="V1016" s="29">
        <v>75.166666666672498</v>
      </c>
      <c r="W1016" s="29">
        <f t="shared" si="429"/>
        <v>75</v>
      </c>
      <c r="X1016" s="41" t="str" cm="1">
        <f t="array" aca="1" ref="X1016" ca="1">IFERROR(INDEX('PC&amp;PD'!$A$1:$AP$15,ROW('PC&amp;PD'!$A$15),MATCH(INDIRECT(T1016),'PC&amp;PD'!$A$1:$AP$1,0)),"")</f>
        <v/>
      </c>
      <c r="Z1016" s="155"/>
      <c r="AA1016" s="13" t="str">
        <f t="shared" si="442"/>
        <v/>
      </c>
      <c r="AB1016" s="155"/>
      <c r="AC1016" s="13" t="str">
        <f t="shared" ca="1" si="447"/>
        <v>$AB</v>
      </c>
      <c r="AD1016" s="13" t="str" cm="1">
        <f t="array" aca="1" ref="AD1016" ca="1">IFERROR(IF((LEFT(INDIRECT("$F"&amp;$S1016),4))="GOTS",IF($G1016="Organic","GOTS_Organic_raw",(IF($G1016="Responsible","GOTS_Responsible",(IF($G1016="No Attribute (Conventional)","GOTS_conventional",(IF($G1016="Recycled Pre/Post-Consumer","GOTS_pre_post",(IF($G1016="In-Conversion","GOTS_in_conversion",(IF($G1016="Sustainably Sourced","Sustainably_sourced",""))))))))))),IF($G1016="Organic","Organic",(IF($G1016="Responsible","Responsible",(IF($G1016="No Attribute (Conventional)","No_Attribute_Conventional",(IF($G1016="Recycled Pre/Post-Consumer","Recycled_Pre_Post_Consumer",(IF($G1016="In-Conversion","In_Conversion",(IF($G1016="Recycled Pre-Consumer","Recycled_Pre_Consumer",(IF($G1016="Recycled Post-Consumer","Recycled_Post_Consumer",(IF($G1016="Sustainably Sourced","Sustainably_sourced","")))))))))))))))),"")</f>
        <v/>
      </c>
      <c r="AE1016" s="13" t="e" cm="1">
        <f t="array" aca="1" ref="AE1016" ca="1">IF(INDIRECT("$F"&amp;$S1016)="","",IF(LEFT(INDIRECT("$F"&amp;$S1016),3)="GRS","GRS_RCS_RM",IF((LEFT(INDIRECT("$F"&amp;$S1016),3))="RCS","GRS_RCS_RM",IF(INDIRECT("$F"&amp;$S1016)="OCS (No Label)","OCS_Conversion_RM",IF(LEFT(INDIRECT("$F"&amp;$S1016),3)="OCS","OCS_RM",IF(RIGHT(INDIRECT("$F"&amp;$S1016),10)="conversion","GOTS_RM_conversion",IF((LEFT(INDIRECT("$F"&amp;$S1016),4))="GOTS","GOTS_RM","Responsible_RM")))))))</f>
        <v>#REF!</v>
      </c>
      <c r="AF1016" s="13" t="str" cm="1">
        <f t="array" aca="1" ref="AF1016" ca="1">IF($S1016="","",INDIRECT("$Z"&amp;$S1016))</f>
        <v/>
      </c>
      <c r="AG1016" s="155"/>
      <c r="AH1016" s="13" t="str" cm="1">
        <f t="array" aca="1" ref="AH1016" ca="1">IFERROR(INDIRECT("$ag"&amp;S1016),"")</f>
        <v/>
      </c>
      <c r="AI1016" s="13" t="e" cm="1">
        <f t="array" aca="1" ref="AI1016" ca="1">INDIRECT("O"&amp;S1015)</f>
        <v>#REF!</v>
      </c>
      <c r="AJ1016" s="13" t="str">
        <f>IF($I1016="","",INDEX('Raw Material'!$A$1:$J$75,MATCH(I1016,'Raw Material'!$A$1:$A$75,0),(MATCH(G1016,'Raw Material'!$A$1:$J$1,0))))</f>
        <v/>
      </c>
      <c r="AK1016" s="13" t="str">
        <f t="shared" si="443"/>
        <v>YANLIŞRM</v>
      </c>
      <c r="AL1016" s="153" t="str">
        <f t="shared" si="444"/>
        <v/>
      </c>
    </row>
    <row r="1017" spans="1:38" ht="16.5" customHeight="1">
      <c r="A1017" s="161"/>
      <c r="B1017" s="166"/>
      <c r="C1017" s="167"/>
      <c r="D1017" s="156"/>
      <c r="E1017" s="156"/>
      <c r="F1017" s="174"/>
      <c r="G1017" s="181"/>
      <c r="H1017" s="182"/>
      <c r="I1017" s="182"/>
      <c r="J1017" s="182"/>
      <c r="K1017" s="32"/>
      <c r="L1017" s="178"/>
      <c r="M1017" s="178"/>
      <c r="N1017" s="81"/>
      <c r="O1017" s="185"/>
      <c r="P1017" s="103"/>
      <c r="Q1017" s="84" t="str">
        <f t="shared" si="445"/>
        <v/>
      </c>
      <c r="R1017" s="159"/>
      <c r="S1017" s="28" t="str" cm="1">
        <f t="array" aca="1" ref="S1017" ca="1">IF(INDIRECT("A"&amp;114+$U1017)&lt;&gt;"",114+$U1017,"")</f>
        <v/>
      </c>
      <c r="T1017" s="28" t="str">
        <f t="shared" ca="1" si="446"/>
        <v>$B</v>
      </c>
      <c r="U1017" s="29">
        <f t="shared" si="424"/>
        <v>900</v>
      </c>
      <c r="V1017" s="29">
        <v>75.250000000005898</v>
      </c>
      <c r="W1017" s="29">
        <f t="shared" si="429"/>
        <v>75</v>
      </c>
      <c r="X1017" s="41" t="str" cm="1">
        <f t="array" aca="1" ref="X1017" ca="1">IFERROR(INDEX('PC&amp;PD'!$A$1:$AP$15,ROW('PC&amp;PD'!$A$15),MATCH(INDIRECT(T1017),'PC&amp;PD'!$A$1:$AP$1,0)),"")</f>
        <v/>
      </c>
      <c r="Z1017" s="155"/>
      <c r="AA1017" s="13" t="str">
        <f t="shared" si="442"/>
        <v/>
      </c>
      <c r="AB1017" s="155"/>
      <c r="AC1017" s="13" t="str">
        <f t="shared" ca="1" si="447"/>
        <v>$AB</v>
      </c>
      <c r="AD1017" s="13" t="str" cm="1">
        <f t="array" aca="1" ref="AD1017" ca="1">IFERROR(IF((LEFT(INDIRECT("$F"&amp;$S1017),4))="GOTS",IF($G1017="Organic","GOTS_Organic_raw",(IF($G1017="Responsible","GOTS_Responsible",(IF($G1017="No Attribute (Conventional)","GOTS_conventional",(IF($G1017="Recycled Pre/Post-Consumer","GOTS_pre_post",(IF($G1017="In-Conversion","GOTS_in_conversion",(IF($G1017="Sustainably Sourced","Sustainably_sourced",""))))))))))),IF($G1017="Organic","Organic",(IF($G1017="Responsible","Responsible",(IF($G1017="No Attribute (Conventional)","No_Attribute_Conventional",(IF($G1017="Recycled Pre/Post-Consumer","Recycled_Pre_Post_Consumer",(IF($G1017="In-Conversion","In_Conversion",(IF($G1017="Recycled Pre-Consumer","Recycled_Pre_Consumer",(IF($G1017="Recycled Post-Consumer","Recycled_Post_Consumer",(IF($G1017="Sustainably Sourced","Sustainably_sourced","")))))))))))))))),"")</f>
        <v/>
      </c>
      <c r="AE1017" s="13" t="e" cm="1">
        <f t="array" aca="1" ref="AE1017" ca="1">IF(INDIRECT("$F"&amp;$S1017)="","",IF(LEFT(INDIRECT("$F"&amp;$S1017),3)="GRS","GRS_RCS_RM",IF((LEFT(INDIRECT("$F"&amp;$S1017),3))="RCS","GRS_RCS_RM",IF(INDIRECT("$F"&amp;$S1017)="OCS (No Label)","OCS_Conversion_RM",IF(LEFT(INDIRECT("$F"&amp;$S1017),3)="OCS","OCS_RM",IF(RIGHT(INDIRECT("$F"&amp;$S1017),10)="conversion","GOTS_RM_conversion",IF((LEFT(INDIRECT("$F"&amp;$S1017),4))="GOTS","GOTS_RM","Responsible_RM")))))))</f>
        <v>#REF!</v>
      </c>
      <c r="AF1017" s="13" t="str" cm="1">
        <f t="array" aca="1" ref="AF1017" ca="1">IF($S1017="","",INDIRECT("$Z"&amp;$S1017))</f>
        <v/>
      </c>
      <c r="AG1017" s="155"/>
      <c r="AH1017" s="13" t="str" cm="1">
        <f t="array" aca="1" ref="AH1017" ca="1">IFERROR(INDIRECT("$ag"&amp;S1017),"")</f>
        <v/>
      </c>
      <c r="AI1017" s="13" t="e" cm="1">
        <f t="array" aca="1" ref="AI1017" ca="1">INDIRECT("O"&amp;S1016)</f>
        <v>#REF!</v>
      </c>
      <c r="AJ1017" s="13" t="str">
        <f>IF($I1017="","",INDEX('Raw Material'!$A$1:$J$75,MATCH(I1017,'Raw Material'!$A$1:$A$75,0),(MATCH(G1017,'Raw Material'!$A$1:$J$1,0))))</f>
        <v/>
      </c>
      <c r="AK1017" s="13" t="str">
        <f t="shared" si="443"/>
        <v>YANLIŞRM</v>
      </c>
      <c r="AL1017" s="153" t="str">
        <f t="shared" si="444"/>
        <v/>
      </c>
    </row>
    <row r="1018" spans="1:38" ht="16.5" customHeight="1">
      <c r="A1018" s="161"/>
      <c r="B1018" s="166"/>
      <c r="C1018" s="167"/>
      <c r="D1018" s="156"/>
      <c r="E1018" s="156"/>
      <c r="F1018" s="174"/>
      <c r="G1018" s="181"/>
      <c r="H1018" s="182"/>
      <c r="I1018" s="182"/>
      <c r="J1018" s="182"/>
      <c r="K1018" s="32"/>
      <c r="L1018" s="178"/>
      <c r="M1018" s="178"/>
      <c r="N1018" s="81"/>
      <c r="O1018" s="185"/>
      <c r="P1018" s="103"/>
      <c r="Q1018" s="84" t="str">
        <f t="shared" si="445"/>
        <v/>
      </c>
      <c r="R1018" s="159"/>
      <c r="S1018" s="28" t="str" cm="1">
        <f t="array" aca="1" ref="S1018" ca="1">IF(INDIRECT("A"&amp;114+$U1018)&lt;&gt;"",114+$U1018,"")</f>
        <v/>
      </c>
      <c r="T1018" s="28" t="str">
        <f t="shared" ca="1" si="446"/>
        <v>$B</v>
      </c>
      <c r="U1018" s="29">
        <f t="shared" si="424"/>
        <v>900</v>
      </c>
      <c r="V1018" s="29">
        <v>75.333333333339198</v>
      </c>
      <c r="W1018" s="29">
        <f t="shared" si="429"/>
        <v>75</v>
      </c>
      <c r="X1018" s="41" t="str" cm="1">
        <f t="array" aca="1" ref="X1018" ca="1">IFERROR(INDEX('PC&amp;PD'!$A$1:$AP$15,ROW('PC&amp;PD'!$A$15),MATCH(INDIRECT(T1018),'PC&amp;PD'!$A$1:$AP$1,0)),"")</f>
        <v/>
      </c>
      <c r="Z1018" s="155"/>
      <c r="AA1018" s="13" t="str">
        <f t="shared" si="442"/>
        <v/>
      </c>
      <c r="AB1018" s="155"/>
      <c r="AC1018" s="13" t="str">
        <f t="shared" ca="1" si="447"/>
        <v>$AB</v>
      </c>
      <c r="AD1018" s="13" t="str" cm="1">
        <f t="array" aca="1" ref="AD1018" ca="1">IFERROR(IF((LEFT(INDIRECT("$F"&amp;$S1018),4))="GOTS",IF($G1018="Organic","GOTS_Organic_raw",(IF($G1018="Responsible","GOTS_Responsible",(IF($G1018="No Attribute (Conventional)","GOTS_conventional",(IF($G1018="Recycled Pre/Post-Consumer","GOTS_pre_post",(IF($G1018="In-Conversion","GOTS_in_conversion",(IF($G1018="Sustainably Sourced","Sustainably_sourced",""))))))))))),IF($G1018="Organic","Organic",(IF($G1018="Responsible","Responsible",(IF($G1018="No Attribute (Conventional)","No_Attribute_Conventional",(IF($G1018="Recycled Pre/Post-Consumer","Recycled_Pre_Post_Consumer",(IF($G1018="In-Conversion","In_Conversion",(IF($G1018="Recycled Pre-Consumer","Recycled_Pre_Consumer",(IF($G1018="Recycled Post-Consumer","Recycled_Post_Consumer",(IF($G1018="Sustainably Sourced","Sustainably_sourced","")))))))))))))))),"")</f>
        <v/>
      </c>
      <c r="AE1018" s="13" t="e" cm="1">
        <f t="array" aca="1" ref="AE1018" ca="1">IF(INDIRECT("$F"&amp;$S1018)="","",IF(LEFT(INDIRECT("$F"&amp;$S1018),3)="GRS","GRS_RCS_RM",IF((LEFT(INDIRECT("$F"&amp;$S1018),3))="RCS","GRS_RCS_RM",IF(INDIRECT("$F"&amp;$S1018)="OCS (No Label)","OCS_Conversion_RM",IF(LEFT(INDIRECT("$F"&amp;$S1018),3)="OCS","OCS_RM",IF(RIGHT(INDIRECT("$F"&amp;$S1018),10)="conversion","GOTS_RM_conversion",IF((LEFT(INDIRECT("$F"&amp;$S1018),4))="GOTS","GOTS_RM","Responsible_RM")))))))</f>
        <v>#REF!</v>
      </c>
      <c r="AF1018" s="13" t="str" cm="1">
        <f t="array" aca="1" ref="AF1018" ca="1">IF($S1018="","",INDIRECT("$Z"&amp;$S1018))</f>
        <v/>
      </c>
      <c r="AG1018" s="155"/>
      <c r="AH1018" s="13" t="str" cm="1">
        <f t="array" aca="1" ref="AH1018" ca="1">IFERROR(INDIRECT("$ag"&amp;S1018),"")</f>
        <v/>
      </c>
      <c r="AI1018" s="13" t="e" cm="1">
        <f t="array" aca="1" ref="AI1018" ca="1">INDIRECT("O"&amp;S1017)</f>
        <v>#REF!</v>
      </c>
      <c r="AJ1018" s="13" t="str">
        <f>IF($I1018="","",INDEX('Raw Material'!$A$1:$J$75,MATCH(I1018,'Raw Material'!$A$1:$A$75,0),(MATCH(G1018,'Raw Material'!$A$1:$J$1,0))))</f>
        <v/>
      </c>
      <c r="AK1018" s="13" t="str">
        <f t="shared" si="443"/>
        <v>YANLIŞRM</v>
      </c>
      <c r="AL1018" s="153" t="str">
        <f t="shared" si="444"/>
        <v/>
      </c>
    </row>
    <row r="1019" spans="1:38" ht="16.5" customHeight="1">
      <c r="A1019" s="161"/>
      <c r="B1019" s="166"/>
      <c r="C1019" s="167"/>
      <c r="D1019" s="156"/>
      <c r="E1019" s="156"/>
      <c r="F1019" s="174"/>
      <c r="G1019" s="181"/>
      <c r="H1019" s="182"/>
      <c r="I1019" s="182"/>
      <c r="J1019" s="182"/>
      <c r="K1019" s="32"/>
      <c r="L1019" s="178"/>
      <c r="M1019" s="178"/>
      <c r="N1019" s="81"/>
      <c r="O1019" s="185"/>
      <c r="P1019" s="103"/>
      <c r="Q1019" s="84" t="str">
        <f t="shared" si="445"/>
        <v/>
      </c>
      <c r="R1019" s="159"/>
      <c r="S1019" s="28" t="str" cm="1">
        <f t="array" aca="1" ref="S1019" ca="1">IF(INDIRECT("A"&amp;114+$U1019)&lt;&gt;"",114+$U1019,"")</f>
        <v/>
      </c>
      <c r="T1019" s="28" t="str">
        <f t="shared" ca="1" si="446"/>
        <v>$B</v>
      </c>
      <c r="U1019" s="29">
        <f t="shared" si="424"/>
        <v>900</v>
      </c>
      <c r="V1019" s="29">
        <v>75.416666666672597</v>
      </c>
      <c r="W1019" s="29">
        <f t="shared" si="429"/>
        <v>75</v>
      </c>
      <c r="X1019" s="41" t="str" cm="1">
        <f t="array" aca="1" ref="X1019" ca="1">IFERROR(INDEX('PC&amp;PD'!$A$1:$AP$15,ROW('PC&amp;PD'!$A$15),MATCH(INDIRECT(T1019),'PC&amp;PD'!$A$1:$AP$1,0)),"")</f>
        <v/>
      </c>
      <c r="Z1019" s="155"/>
      <c r="AA1019" s="13" t="str">
        <f t="shared" si="442"/>
        <v/>
      </c>
      <c r="AB1019" s="155"/>
      <c r="AC1019" s="13" t="str">
        <f t="shared" ca="1" si="447"/>
        <v>$AB</v>
      </c>
      <c r="AD1019" s="13" t="str" cm="1">
        <f t="array" aca="1" ref="AD1019" ca="1">IFERROR(IF((LEFT(INDIRECT("$F"&amp;$S1019),4))="GOTS",IF($G1019="Organic","GOTS_Organic_raw",(IF($G1019="Responsible","GOTS_Responsible",(IF($G1019="No Attribute (Conventional)","GOTS_conventional",(IF($G1019="Recycled Pre/Post-Consumer","GOTS_pre_post",(IF($G1019="In-Conversion","GOTS_in_conversion",(IF($G1019="Sustainably Sourced","Sustainably_sourced",""))))))))))),IF($G1019="Organic","Organic",(IF($G1019="Responsible","Responsible",(IF($G1019="No Attribute (Conventional)","No_Attribute_Conventional",(IF($G1019="Recycled Pre/Post-Consumer","Recycled_Pre_Post_Consumer",(IF($G1019="In-Conversion","In_Conversion",(IF($G1019="Recycled Pre-Consumer","Recycled_Pre_Consumer",(IF($G1019="Recycled Post-Consumer","Recycled_Post_Consumer",(IF($G1019="Sustainably Sourced","Sustainably_sourced","")))))))))))))))),"")</f>
        <v/>
      </c>
      <c r="AE1019" s="13" t="e" cm="1">
        <f t="array" aca="1" ref="AE1019" ca="1">IF(INDIRECT("$F"&amp;$S1019)="","",IF(LEFT(INDIRECT("$F"&amp;$S1019),3)="GRS","GRS_RCS_RM",IF((LEFT(INDIRECT("$F"&amp;$S1019),3))="RCS","GRS_RCS_RM",IF(INDIRECT("$F"&amp;$S1019)="OCS (No Label)","OCS_Conversion_RM",IF(LEFT(INDIRECT("$F"&amp;$S1019),3)="OCS","OCS_RM",IF(RIGHT(INDIRECT("$F"&amp;$S1019),10)="conversion","GOTS_RM_conversion",IF((LEFT(INDIRECT("$F"&amp;$S1019),4))="GOTS","GOTS_RM","Responsible_RM")))))))</f>
        <v>#REF!</v>
      </c>
      <c r="AF1019" s="13" t="str" cm="1">
        <f t="array" aca="1" ref="AF1019" ca="1">IF($S1019="","",INDIRECT("$Z"&amp;$S1019))</f>
        <v/>
      </c>
      <c r="AG1019" s="155"/>
      <c r="AH1019" s="13" t="str" cm="1">
        <f t="array" aca="1" ref="AH1019" ca="1">IFERROR(INDIRECT("$ag"&amp;S1019),"")</f>
        <v/>
      </c>
      <c r="AI1019" s="13" t="e" cm="1">
        <f t="array" aca="1" ref="AI1019" ca="1">INDIRECT("O"&amp;S1018)</f>
        <v>#REF!</v>
      </c>
      <c r="AJ1019" s="13" t="str">
        <f>IF($I1019="","",INDEX('Raw Material'!$A$1:$J$75,MATCH(I1019,'Raw Material'!$A$1:$A$75,0),(MATCH(G1019,'Raw Material'!$A$1:$J$1,0))))</f>
        <v/>
      </c>
      <c r="AK1019" s="13" t="str">
        <f t="shared" si="443"/>
        <v>YANLIŞRM</v>
      </c>
      <c r="AL1019" s="153" t="str">
        <f t="shared" si="444"/>
        <v/>
      </c>
    </row>
    <row r="1020" spans="1:38" ht="16.5" customHeight="1">
      <c r="A1020" s="162"/>
      <c r="B1020" s="168"/>
      <c r="C1020" s="169"/>
      <c r="D1020" s="156"/>
      <c r="E1020" s="156"/>
      <c r="F1020" s="175"/>
      <c r="G1020" s="181"/>
      <c r="H1020" s="182"/>
      <c r="I1020" s="182"/>
      <c r="J1020" s="182"/>
      <c r="K1020" s="32"/>
      <c r="L1020" s="179"/>
      <c r="M1020" s="179"/>
      <c r="N1020" s="81"/>
      <c r="O1020" s="185"/>
      <c r="P1020" s="103"/>
      <c r="Q1020" s="84" t="str">
        <f t="shared" si="445"/>
        <v/>
      </c>
      <c r="R1020" s="159"/>
      <c r="S1020" s="28" t="str" cm="1">
        <f t="array" aca="1" ref="S1020" ca="1">IF(INDIRECT("A"&amp;114+$U1020)&lt;&gt;"",114+$U1020,"")</f>
        <v/>
      </c>
      <c r="T1020" s="28" t="str">
        <f t="shared" ca="1" si="446"/>
        <v>$B</v>
      </c>
      <c r="U1020" s="29">
        <f t="shared" si="424"/>
        <v>900</v>
      </c>
      <c r="V1020" s="29">
        <v>75.500000000005898</v>
      </c>
      <c r="W1020" s="29">
        <f t="shared" si="429"/>
        <v>75</v>
      </c>
      <c r="X1020" s="41" t="str" cm="1">
        <f t="array" aca="1" ref="X1020" ca="1">IFERROR(INDEX('PC&amp;PD'!$A$1:$AP$15,ROW('PC&amp;PD'!$A$15),MATCH(INDIRECT(T1020),'PC&amp;PD'!$A$1:$AP$1,0)),"")</f>
        <v/>
      </c>
      <c r="Z1020" s="155"/>
      <c r="AA1020" s="13" t="str">
        <f t="shared" si="442"/>
        <v/>
      </c>
      <c r="AB1020" s="155"/>
      <c r="AC1020" s="13" t="str">
        <f t="shared" ca="1" si="447"/>
        <v>$AB</v>
      </c>
      <c r="AD1020" s="13" t="str" cm="1">
        <f t="array" aca="1" ref="AD1020" ca="1">IFERROR(IF((LEFT(INDIRECT("$F"&amp;$S1020),4))="GOTS",IF($G1020="Organic","GOTS_Organic_raw",(IF($G1020="Responsible","GOTS_Responsible",(IF($G1020="No Attribute (Conventional)","GOTS_conventional",(IF($G1020="Recycled Pre/Post-Consumer","GOTS_pre_post",(IF($G1020="In-Conversion","GOTS_in_conversion",(IF($G1020="Sustainably Sourced","Sustainably_sourced",""))))))))))),IF($G1020="Organic","Organic",(IF($G1020="Responsible","Responsible",(IF($G1020="No Attribute (Conventional)","No_Attribute_Conventional",(IF($G1020="Recycled Pre/Post-Consumer","Recycled_Pre_Post_Consumer",(IF($G1020="In-Conversion","In_Conversion",(IF($G1020="Recycled Pre-Consumer","Recycled_Pre_Consumer",(IF($G1020="Recycled Post-Consumer","Recycled_Post_Consumer",(IF($G1020="Sustainably Sourced","Sustainably_sourced","")))))))))))))))),"")</f>
        <v/>
      </c>
      <c r="AE1020" s="13" t="e" cm="1">
        <f t="array" aca="1" ref="AE1020" ca="1">IF(INDIRECT("$F"&amp;$S1020)="","",IF(LEFT(INDIRECT("$F"&amp;$S1020),3)="GRS","GRS_RCS_RM",IF((LEFT(INDIRECT("$F"&amp;$S1020),3))="RCS","GRS_RCS_RM",IF(INDIRECT("$F"&amp;$S1020)="OCS (No Label)","OCS_Conversion_RM",IF(LEFT(INDIRECT("$F"&amp;$S1020),3)="OCS","OCS_RM",IF(RIGHT(INDIRECT("$F"&amp;$S1020),10)="conversion","GOTS_RM_conversion",IF((LEFT(INDIRECT("$F"&amp;$S1020),4))="GOTS","GOTS_RM","Responsible_RM")))))))</f>
        <v>#REF!</v>
      </c>
      <c r="AF1020" s="13" t="str" cm="1">
        <f t="array" aca="1" ref="AF1020" ca="1">IF($S1020="","",INDIRECT("$Z"&amp;$S1020))</f>
        <v/>
      </c>
      <c r="AG1020" s="155"/>
      <c r="AH1020" s="13" t="str" cm="1">
        <f t="array" aca="1" ref="AH1020" ca="1">IFERROR(INDIRECT("$ag"&amp;S1020),"")</f>
        <v/>
      </c>
      <c r="AI1020" s="13" t="e" cm="1">
        <f t="array" aca="1" ref="AI1020" ca="1">INDIRECT("O"&amp;S1019)</f>
        <v>#REF!</v>
      </c>
      <c r="AJ1020" s="13" t="str">
        <f>IF($I1020="","",INDEX('Raw Material'!$A$1:$J$75,MATCH(I1020,'Raw Material'!$A$1:$A$75,0),(MATCH(G1020,'Raw Material'!$A$1:$J$1,0))))</f>
        <v/>
      </c>
      <c r="AK1020" s="13" t="str">
        <f t="shared" si="443"/>
        <v>YANLIŞRM</v>
      </c>
      <c r="AL1020" s="153" t="str">
        <f t="shared" si="444"/>
        <v/>
      </c>
    </row>
    <row r="1021" spans="1:38" ht="16.5" customHeight="1">
      <c r="A1021" s="162"/>
      <c r="B1021" s="168"/>
      <c r="C1021" s="169"/>
      <c r="D1021" s="156"/>
      <c r="E1021" s="156"/>
      <c r="F1021" s="175"/>
      <c r="G1021" s="181"/>
      <c r="H1021" s="182"/>
      <c r="I1021" s="182"/>
      <c r="J1021" s="182"/>
      <c r="K1021" s="32"/>
      <c r="L1021" s="179"/>
      <c r="M1021" s="179"/>
      <c r="N1021" s="81"/>
      <c r="O1021" s="185"/>
      <c r="P1021" s="103"/>
      <c r="Q1021" s="84" t="str">
        <f t="shared" si="445"/>
        <v/>
      </c>
      <c r="R1021" s="159"/>
      <c r="S1021" s="28" t="str" cm="1">
        <f t="array" aca="1" ref="S1021" ca="1">IF(INDIRECT("A"&amp;114+$U1021)&lt;&gt;"",114+$U1021,"")</f>
        <v/>
      </c>
      <c r="T1021" s="28" t="str">
        <f t="shared" ca="1" si="446"/>
        <v>$B</v>
      </c>
      <c r="U1021" s="29">
        <f t="shared" si="424"/>
        <v>900</v>
      </c>
      <c r="V1021" s="29">
        <v>75.583333333339198</v>
      </c>
      <c r="W1021" s="29">
        <f t="shared" si="429"/>
        <v>75</v>
      </c>
      <c r="X1021" s="41" t="str" cm="1">
        <f t="array" aca="1" ref="X1021" ca="1">IFERROR(INDEX('PC&amp;PD'!$A$1:$AP$15,ROW('PC&amp;PD'!$A$15),MATCH(INDIRECT(T1021),'PC&amp;PD'!$A$1:$AP$1,0)),"")</f>
        <v/>
      </c>
      <c r="Z1021" s="155"/>
      <c r="AA1021" s="13" t="str">
        <f t="shared" si="442"/>
        <v/>
      </c>
      <c r="AB1021" s="155"/>
      <c r="AC1021" s="13" t="str">
        <f t="shared" ca="1" si="447"/>
        <v>$AB</v>
      </c>
      <c r="AD1021" s="13" t="str" cm="1">
        <f t="array" aca="1" ref="AD1021" ca="1">IFERROR(IF((LEFT(INDIRECT("$F"&amp;$S1021),4))="GOTS",IF($G1021="Organic","GOTS_Organic_raw",(IF($G1021="Responsible","GOTS_Responsible",(IF($G1021="No Attribute (Conventional)","GOTS_conventional",(IF($G1021="Recycled Pre/Post-Consumer","GOTS_pre_post",(IF($G1021="In-Conversion","GOTS_in_conversion",(IF($G1021="Sustainably Sourced","Sustainably_sourced",""))))))))))),IF($G1021="Organic","Organic",(IF($G1021="Responsible","Responsible",(IF($G1021="No Attribute (Conventional)","No_Attribute_Conventional",(IF($G1021="Recycled Pre/Post-Consumer","Recycled_Pre_Post_Consumer",(IF($G1021="In-Conversion","In_Conversion",(IF($G1021="Recycled Pre-Consumer","Recycled_Pre_Consumer",(IF($G1021="Recycled Post-Consumer","Recycled_Post_Consumer",(IF($G1021="Sustainably Sourced","Sustainably_sourced","")))))))))))))))),"")</f>
        <v/>
      </c>
      <c r="AE1021" s="13" t="e" cm="1">
        <f t="array" aca="1" ref="AE1021" ca="1">IF(INDIRECT("$F"&amp;$S1021)="","",IF(LEFT(INDIRECT("$F"&amp;$S1021),3)="GRS","GRS_RCS_RM",IF((LEFT(INDIRECT("$F"&amp;$S1021),3))="RCS","GRS_RCS_RM",IF(INDIRECT("$F"&amp;$S1021)="OCS (No Label)","OCS_Conversion_RM",IF(LEFT(INDIRECT("$F"&amp;$S1021),3)="OCS","OCS_RM",IF(RIGHT(INDIRECT("$F"&amp;$S1021),10)="conversion","GOTS_RM_conversion",IF((LEFT(INDIRECT("$F"&amp;$S1021),4))="GOTS","GOTS_RM","Responsible_RM")))))))</f>
        <v>#REF!</v>
      </c>
      <c r="AF1021" s="13" t="str" cm="1">
        <f t="array" aca="1" ref="AF1021" ca="1">IF($S1021="","",INDIRECT("$Z"&amp;$S1021))</f>
        <v/>
      </c>
      <c r="AG1021" s="155"/>
      <c r="AH1021" s="13" t="str" cm="1">
        <f t="array" aca="1" ref="AH1021" ca="1">IFERROR(INDIRECT("$ag"&amp;S1021),"")</f>
        <v/>
      </c>
      <c r="AI1021" s="13" t="e" cm="1">
        <f t="array" aca="1" ref="AI1021" ca="1">INDIRECT("O"&amp;S1020)</f>
        <v>#REF!</v>
      </c>
      <c r="AJ1021" s="13" t="str">
        <f>IF($I1021="","",INDEX('Raw Material'!$A$1:$J$75,MATCH(I1021,'Raw Material'!$A$1:$A$75,0),(MATCH(G1021,'Raw Material'!$A$1:$J$1,0))))</f>
        <v/>
      </c>
      <c r="AK1021" s="13" t="str">
        <f t="shared" si="443"/>
        <v>YANLIŞRM</v>
      </c>
      <c r="AL1021" s="153" t="str">
        <f t="shared" si="444"/>
        <v/>
      </c>
    </row>
    <row r="1022" spans="1:38" ht="16.5" customHeight="1">
      <c r="A1022" s="162"/>
      <c r="B1022" s="168"/>
      <c r="C1022" s="169"/>
      <c r="D1022" s="156"/>
      <c r="E1022" s="156"/>
      <c r="F1022" s="175"/>
      <c r="G1022" s="181"/>
      <c r="H1022" s="182"/>
      <c r="I1022" s="182"/>
      <c r="J1022" s="182"/>
      <c r="K1022" s="32"/>
      <c r="L1022" s="179"/>
      <c r="M1022" s="179"/>
      <c r="N1022" s="81"/>
      <c r="O1022" s="185"/>
      <c r="P1022" s="103"/>
      <c r="Q1022" s="84" t="str">
        <f t="shared" si="445"/>
        <v/>
      </c>
      <c r="R1022" s="159"/>
      <c r="S1022" s="28" t="str" cm="1">
        <f t="array" aca="1" ref="S1022" ca="1">IF(INDIRECT("A"&amp;114+$U1022)&lt;&gt;"",114+$U1022,"")</f>
        <v/>
      </c>
      <c r="T1022" s="28" t="str">
        <f t="shared" ca="1" si="446"/>
        <v>$B</v>
      </c>
      <c r="U1022" s="29">
        <f t="shared" si="424"/>
        <v>900</v>
      </c>
      <c r="V1022" s="29">
        <v>75.666666666672597</v>
      </c>
      <c r="W1022" s="29">
        <f t="shared" si="429"/>
        <v>75</v>
      </c>
      <c r="X1022" s="41" t="str" cm="1">
        <f t="array" aca="1" ref="X1022" ca="1">IFERROR(INDEX('PC&amp;PD'!$A$1:$AP$15,ROW('PC&amp;PD'!$A$15),MATCH(INDIRECT(T1022),'PC&amp;PD'!$A$1:$AP$1,0)),"")</f>
        <v/>
      </c>
      <c r="Z1022" s="155"/>
      <c r="AA1022" s="13" t="str">
        <f t="shared" si="442"/>
        <v/>
      </c>
      <c r="AB1022" s="155"/>
      <c r="AC1022" s="13" t="str">
        <f t="shared" ca="1" si="447"/>
        <v>$AB</v>
      </c>
      <c r="AD1022" s="13" t="str" cm="1">
        <f t="array" aca="1" ref="AD1022" ca="1">IFERROR(IF((LEFT(INDIRECT("$F"&amp;$S1022),4))="GOTS",IF($G1022="Organic","GOTS_Organic_raw",(IF($G1022="Responsible","GOTS_Responsible",(IF($G1022="No Attribute (Conventional)","GOTS_conventional",(IF($G1022="Recycled Pre/Post-Consumer","GOTS_pre_post",(IF($G1022="In-Conversion","GOTS_in_conversion",(IF($G1022="Sustainably Sourced","Sustainably_sourced",""))))))))))),IF($G1022="Organic","Organic",(IF($G1022="Responsible","Responsible",(IF($G1022="No Attribute (Conventional)","No_Attribute_Conventional",(IF($G1022="Recycled Pre/Post-Consumer","Recycled_Pre_Post_Consumer",(IF($G1022="In-Conversion","In_Conversion",(IF($G1022="Recycled Pre-Consumer","Recycled_Pre_Consumer",(IF($G1022="Recycled Post-Consumer","Recycled_Post_Consumer",(IF($G1022="Sustainably Sourced","Sustainably_sourced","")))))))))))))))),"")</f>
        <v/>
      </c>
      <c r="AE1022" s="13" t="e" cm="1">
        <f t="array" aca="1" ref="AE1022" ca="1">IF(INDIRECT("$F"&amp;$S1022)="","",IF(LEFT(INDIRECT("$F"&amp;$S1022),3)="GRS","GRS_RCS_RM",IF((LEFT(INDIRECT("$F"&amp;$S1022),3))="RCS","GRS_RCS_RM",IF(INDIRECT("$F"&amp;$S1022)="OCS (No Label)","OCS_Conversion_RM",IF(LEFT(INDIRECT("$F"&amp;$S1022),3)="OCS","OCS_RM",IF(RIGHT(INDIRECT("$F"&amp;$S1022),10)="conversion","GOTS_RM_conversion",IF((LEFT(INDIRECT("$F"&amp;$S1022),4))="GOTS","GOTS_RM","Responsible_RM")))))))</f>
        <v>#REF!</v>
      </c>
      <c r="AF1022" s="13" t="str" cm="1">
        <f t="array" aca="1" ref="AF1022" ca="1">IF($S1022="","",INDIRECT("$Z"&amp;$S1022))</f>
        <v/>
      </c>
      <c r="AG1022" s="155"/>
      <c r="AH1022" s="13" t="str" cm="1">
        <f t="array" aca="1" ref="AH1022" ca="1">IFERROR(INDIRECT("$ag"&amp;S1022),"")</f>
        <v/>
      </c>
      <c r="AI1022" s="13" t="e" cm="1">
        <f t="array" aca="1" ref="AI1022" ca="1">INDIRECT("O"&amp;S1021)</f>
        <v>#REF!</v>
      </c>
      <c r="AJ1022" s="13" t="str">
        <f>IF($I1022="","",INDEX('Raw Material'!$A$1:$J$75,MATCH(I1022,'Raw Material'!$A$1:$A$75,0),(MATCH(G1022,'Raw Material'!$A$1:$J$1,0))))</f>
        <v/>
      </c>
      <c r="AK1022" s="13" t="str">
        <f t="shared" si="443"/>
        <v>YANLIŞRM</v>
      </c>
      <c r="AL1022" s="153" t="str">
        <f t="shared" si="444"/>
        <v/>
      </c>
    </row>
    <row r="1023" spans="1:38" ht="16.5" customHeight="1">
      <c r="A1023" s="162"/>
      <c r="B1023" s="168"/>
      <c r="C1023" s="169"/>
      <c r="D1023" s="156"/>
      <c r="E1023" s="156"/>
      <c r="F1023" s="175"/>
      <c r="G1023" s="181"/>
      <c r="H1023" s="182"/>
      <c r="I1023" s="182"/>
      <c r="J1023" s="182"/>
      <c r="K1023" s="32"/>
      <c r="L1023" s="179"/>
      <c r="M1023" s="179"/>
      <c r="N1023" s="81"/>
      <c r="O1023" s="185"/>
      <c r="P1023" s="103"/>
      <c r="Q1023" s="84" t="str">
        <f t="shared" si="445"/>
        <v/>
      </c>
      <c r="R1023" s="159"/>
      <c r="S1023" s="28" t="str" cm="1">
        <f t="array" aca="1" ref="S1023" ca="1">IF(INDIRECT("A"&amp;114+$U1023)&lt;&gt;"",114+$U1023,"")</f>
        <v/>
      </c>
      <c r="T1023" s="28" t="str">
        <f t="shared" ca="1" si="446"/>
        <v>$B</v>
      </c>
      <c r="U1023" s="29">
        <f t="shared" ref="U1023:U1086" si="453">(12*W1023)</f>
        <v>900</v>
      </c>
      <c r="V1023" s="29">
        <v>75.750000000005898</v>
      </c>
      <c r="W1023" s="29">
        <f t="shared" si="429"/>
        <v>75</v>
      </c>
      <c r="X1023" s="41" t="str" cm="1">
        <f t="array" aca="1" ref="X1023" ca="1">IFERROR(INDEX('PC&amp;PD'!$A$1:$AP$15,ROW('PC&amp;PD'!$A$15),MATCH(INDIRECT(T1023),'PC&amp;PD'!$A$1:$AP$1,0)),"")</f>
        <v/>
      </c>
      <c r="Z1023" s="155"/>
      <c r="AA1023" s="13" t="str">
        <f t="shared" si="442"/>
        <v/>
      </c>
      <c r="AB1023" s="155"/>
      <c r="AC1023" s="13" t="str">
        <f t="shared" ca="1" si="447"/>
        <v>$AB</v>
      </c>
      <c r="AD1023" s="13" t="str" cm="1">
        <f t="array" aca="1" ref="AD1023" ca="1">IFERROR(IF((LEFT(INDIRECT("$F"&amp;$S1023),4))="GOTS",IF($G1023="Organic","GOTS_Organic_raw",(IF($G1023="Responsible","GOTS_Responsible",(IF($G1023="No Attribute (Conventional)","GOTS_conventional",(IF($G1023="Recycled Pre/Post-Consumer","GOTS_pre_post",(IF($G1023="In-Conversion","GOTS_in_conversion",(IF($G1023="Sustainably Sourced","Sustainably_sourced",""))))))))))),IF($G1023="Organic","Organic",(IF($G1023="Responsible","Responsible",(IF($G1023="No Attribute (Conventional)","No_Attribute_Conventional",(IF($G1023="Recycled Pre/Post-Consumer","Recycled_Pre_Post_Consumer",(IF($G1023="In-Conversion","In_Conversion",(IF($G1023="Recycled Pre-Consumer","Recycled_Pre_Consumer",(IF($G1023="Recycled Post-Consumer","Recycled_Post_Consumer",(IF($G1023="Sustainably Sourced","Sustainably_sourced","")))))))))))))))),"")</f>
        <v/>
      </c>
      <c r="AE1023" s="13" t="e" cm="1">
        <f t="array" aca="1" ref="AE1023" ca="1">IF(INDIRECT("$F"&amp;$S1023)="","",IF(LEFT(INDIRECT("$F"&amp;$S1023),3)="GRS","GRS_RCS_RM",IF((LEFT(INDIRECT("$F"&amp;$S1023),3))="RCS","GRS_RCS_RM",IF(INDIRECT("$F"&amp;$S1023)="OCS (No Label)","OCS_Conversion_RM",IF(LEFT(INDIRECT("$F"&amp;$S1023),3)="OCS","OCS_RM",IF(RIGHT(INDIRECT("$F"&amp;$S1023),10)="conversion","GOTS_RM_conversion",IF((LEFT(INDIRECT("$F"&amp;$S1023),4))="GOTS","GOTS_RM","Responsible_RM")))))))</f>
        <v>#REF!</v>
      </c>
      <c r="AF1023" s="13" t="str" cm="1">
        <f t="array" aca="1" ref="AF1023" ca="1">IF($S1023="","",INDIRECT("$Z"&amp;$S1023))</f>
        <v/>
      </c>
      <c r="AG1023" s="155"/>
      <c r="AH1023" s="13" t="str" cm="1">
        <f t="array" aca="1" ref="AH1023" ca="1">IFERROR(INDIRECT("$ag"&amp;S1023),"")</f>
        <v/>
      </c>
      <c r="AI1023" s="13" t="e" cm="1">
        <f t="array" aca="1" ref="AI1023" ca="1">INDIRECT("O"&amp;S1022)</f>
        <v>#REF!</v>
      </c>
      <c r="AJ1023" s="13" t="str">
        <f>IF($I1023="","",INDEX('Raw Material'!$A$1:$J$75,MATCH(I1023,'Raw Material'!$A$1:$A$75,0),(MATCH(G1023,'Raw Material'!$A$1:$J$1,0))))</f>
        <v/>
      </c>
      <c r="AK1023" s="13" t="str">
        <f t="shared" si="443"/>
        <v>YANLIŞRM</v>
      </c>
      <c r="AL1023" s="153" t="str">
        <f t="shared" si="444"/>
        <v/>
      </c>
    </row>
    <row r="1024" spans="1:38" ht="16.5" customHeight="1">
      <c r="A1024" s="162"/>
      <c r="B1024" s="168"/>
      <c r="C1024" s="169"/>
      <c r="D1024" s="156"/>
      <c r="E1024" s="156"/>
      <c r="F1024" s="175"/>
      <c r="G1024" s="181"/>
      <c r="H1024" s="182"/>
      <c r="I1024" s="182"/>
      <c r="J1024" s="182"/>
      <c r="K1024" s="32"/>
      <c r="L1024" s="179"/>
      <c r="M1024" s="179"/>
      <c r="N1024" s="81"/>
      <c r="O1024" s="185"/>
      <c r="P1024" s="103"/>
      <c r="Q1024" s="84" t="str">
        <f t="shared" si="445"/>
        <v/>
      </c>
      <c r="R1024" s="159"/>
      <c r="S1024" s="28" t="str" cm="1">
        <f t="array" aca="1" ref="S1024" ca="1">IF(INDIRECT("A"&amp;114+$U1024)&lt;&gt;"",114+$U1024,"")</f>
        <v/>
      </c>
      <c r="T1024" s="28" t="str">
        <f t="shared" ca="1" si="446"/>
        <v>$B</v>
      </c>
      <c r="U1024" s="29">
        <f t="shared" si="453"/>
        <v>900</v>
      </c>
      <c r="V1024" s="29">
        <v>75.833333333339297</v>
      </c>
      <c r="W1024" s="29">
        <f t="shared" si="429"/>
        <v>75</v>
      </c>
      <c r="X1024" s="41" t="str" cm="1">
        <f t="array" aca="1" ref="X1024" ca="1">IFERROR(INDEX('PC&amp;PD'!$A$1:$AP$15,ROW('PC&amp;PD'!$A$15),MATCH(INDIRECT(T1024),'PC&amp;PD'!$A$1:$AP$1,0)),"")</f>
        <v/>
      </c>
      <c r="Z1024" s="155"/>
      <c r="AA1024" s="13" t="str">
        <f t="shared" si="442"/>
        <v/>
      </c>
      <c r="AB1024" s="155"/>
      <c r="AC1024" s="13" t="str">
        <f t="shared" ca="1" si="447"/>
        <v>$AB</v>
      </c>
      <c r="AD1024" s="13" t="str" cm="1">
        <f t="array" aca="1" ref="AD1024" ca="1">IFERROR(IF((LEFT(INDIRECT("$F"&amp;$S1024),4))="GOTS",IF($G1024="Organic","GOTS_Organic_raw",(IF($G1024="Responsible","GOTS_Responsible",(IF($G1024="No Attribute (Conventional)","GOTS_conventional",(IF($G1024="Recycled Pre/Post-Consumer","GOTS_pre_post",(IF($G1024="In-Conversion","GOTS_in_conversion",(IF($G1024="Sustainably Sourced","Sustainably_sourced",""))))))))))),IF($G1024="Organic","Organic",(IF($G1024="Responsible","Responsible",(IF($G1024="No Attribute (Conventional)","No_Attribute_Conventional",(IF($G1024="Recycled Pre/Post-Consumer","Recycled_Pre_Post_Consumer",(IF($G1024="In-Conversion","In_Conversion",(IF($G1024="Recycled Pre-Consumer","Recycled_Pre_Consumer",(IF($G1024="Recycled Post-Consumer","Recycled_Post_Consumer",(IF($G1024="Sustainably Sourced","Sustainably_sourced","")))))))))))))))),"")</f>
        <v/>
      </c>
      <c r="AE1024" s="13" t="e" cm="1">
        <f t="array" aca="1" ref="AE1024" ca="1">IF(INDIRECT("$F"&amp;$S1024)="","",IF(LEFT(INDIRECT("$F"&amp;$S1024),3)="GRS","GRS_RCS_RM",IF((LEFT(INDIRECT("$F"&amp;$S1024),3))="RCS","GRS_RCS_RM",IF(INDIRECT("$F"&amp;$S1024)="OCS (No Label)","OCS_Conversion_RM",IF(LEFT(INDIRECT("$F"&amp;$S1024),3)="OCS","OCS_RM",IF(RIGHT(INDIRECT("$F"&amp;$S1024),10)="conversion","GOTS_RM_conversion",IF((LEFT(INDIRECT("$F"&amp;$S1024),4))="GOTS","GOTS_RM","Responsible_RM")))))))</f>
        <v>#REF!</v>
      </c>
      <c r="AF1024" s="13" t="str" cm="1">
        <f t="array" aca="1" ref="AF1024" ca="1">IF($S1024="","",INDIRECT("$Z"&amp;$S1024))</f>
        <v/>
      </c>
      <c r="AG1024" s="155"/>
      <c r="AH1024" s="13" t="str" cm="1">
        <f t="array" aca="1" ref="AH1024" ca="1">IFERROR(INDIRECT("$ag"&amp;S1024),"")</f>
        <v/>
      </c>
      <c r="AI1024" s="13" t="e" cm="1">
        <f t="array" aca="1" ref="AI1024" ca="1">INDIRECT("O"&amp;S1023)</f>
        <v>#REF!</v>
      </c>
      <c r="AJ1024" s="13" t="str">
        <f>IF($I1024="","",INDEX('Raw Material'!$A$1:$J$75,MATCH(I1024,'Raw Material'!$A$1:$A$75,0),(MATCH(G1024,'Raw Material'!$A$1:$J$1,0))))</f>
        <v/>
      </c>
      <c r="AK1024" s="13" t="str">
        <f t="shared" si="443"/>
        <v>YANLIŞRM</v>
      </c>
      <c r="AL1024" s="153" t="str">
        <f t="shared" si="444"/>
        <v/>
      </c>
    </row>
    <row r="1025" spans="1:38" ht="16.5" customHeight="1" thickBot="1">
      <c r="A1025" s="163"/>
      <c r="B1025" s="170"/>
      <c r="C1025" s="171"/>
      <c r="D1025" s="156"/>
      <c r="E1025" s="156"/>
      <c r="F1025" s="176"/>
      <c r="G1025" s="157"/>
      <c r="H1025" s="158"/>
      <c r="I1025" s="158"/>
      <c r="J1025" s="158"/>
      <c r="K1025" s="33"/>
      <c r="L1025" s="180"/>
      <c r="M1025" s="180"/>
      <c r="N1025" s="82"/>
      <c r="O1025" s="186"/>
      <c r="P1025" s="103"/>
      <c r="Q1025" s="84" t="str">
        <f t="shared" si="445"/>
        <v/>
      </c>
      <c r="R1025" s="159"/>
      <c r="S1025" s="28" t="str" cm="1">
        <f t="array" aca="1" ref="S1025" ca="1">IF(INDIRECT("A"&amp;114+$U1025)&lt;&gt;"",114+$U1025,"")</f>
        <v/>
      </c>
      <c r="T1025" s="28" t="str">
        <f t="shared" ca="1" si="446"/>
        <v>$B</v>
      </c>
      <c r="U1025" s="29">
        <f t="shared" si="453"/>
        <v>900</v>
      </c>
      <c r="V1025" s="29">
        <v>75.916666666672597</v>
      </c>
      <c r="W1025" s="29">
        <f t="shared" si="429"/>
        <v>75</v>
      </c>
      <c r="X1025" s="41" t="str" cm="1">
        <f t="array" aca="1" ref="X1025" ca="1">IFERROR(INDEX('PC&amp;PD'!$A$1:$AP$15,ROW('PC&amp;PD'!$A$15),MATCH(INDIRECT(T1025),'PC&amp;PD'!$A$1:$AP$1,0)),"")</f>
        <v/>
      </c>
      <c r="Z1025" s="155"/>
      <c r="AA1025" s="13" t="str">
        <f t="shared" si="442"/>
        <v/>
      </c>
      <c r="AB1025" s="155"/>
      <c r="AC1025" s="13" t="str">
        <f t="shared" ca="1" si="447"/>
        <v>$AB</v>
      </c>
      <c r="AD1025" s="13" t="str" cm="1">
        <f t="array" aca="1" ref="AD1025" ca="1">IFERROR(IF((LEFT(INDIRECT("$F"&amp;$S1025),4))="GOTS",IF($G1025="Organic","GOTS_Organic_raw",(IF($G1025="Responsible","GOTS_Responsible",(IF($G1025="No Attribute (Conventional)","GOTS_conventional",(IF($G1025="Recycled Pre/Post-Consumer","GOTS_pre_post",(IF($G1025="In-Conversion","GOTS_in_conversion",(IF($G1025="Sustainably Sourced","Sustainably_sourced",""))))))))))),IF($G1025="Organic","Organic",(IF($G1025="Responsible","Responsible",(IF($G1025="No Attribute (Conventional)","No_Attribute_Conventional",(IF($G1025="Recycled Pre/Post-Consumer","Recycled_Pre_Post_Consumer",(IF($G1025="In-Conversion","In_Conversion",(IF($G1025="Recycled Pre-Consumer","Recycled_Pre_Consumer",(IF($G1025="Recycled Post-Consumer","Recycled_Post_Consumer",(IF($G1025="Sustainably Sourced","Sustainably_sourced","")))))))))))))))),"")</f>
        <v/>
      </c>
      <c r="AE1025" s="13" t="e" cm="1">
        <f t="array" aca="1" ref="AE1025" ca="1">IF(INDIRECT("$F"&amp;$S1025)="","",IF(LEFT(INDIRECT("$F"&amp;$S1025),3)="GRS","GRS_RCS_RM",IF((LEFT(INDIRECT("$F"&amp;$S1025),3))="RCS","GRS_RCS_RM",IF(INDIRECT("$F"&amp;$S1025)="OCS (No Label)","OCS_Conversion_RM",IF(LEFT(INDIRECT("$F"&amp;$S1025),3)="OCS","OCS_RM",IF(RIGHT(INDIRECT("$F"&amp;$S1025),10)="conversion","GOTS_RM_conversion",IF((LEFT(INDIRECT("$F"&amp;$S1025),4))="GOTS","GOTS_RM","Responsible_RM")))))))</f>
        <v>#REF!</v>
      </c>
      <c r="AF1025" s="13" t="str" cm="1">
        <f t="array" aca="1" ref="AF1025" ca="1">IF($S1025="","",INDIRECT("$Z"&amp;$S1025))</f>
        <v/>
      </c>
      <c r="AG1025" s="155"/>
      <c r="AH1025" s="13" t="str" cm="1">
        <f t="array" aca="1" ref="AH1025" ca="1">IFERROR(INDIRECT("$ag"&amp;S1025),"")</f>
        <v/>
      </c>
      <c r="AI1025" s="13" t="e" cm="1">
        <f t="array" aca="1" ref="AI1025" ca="1">INDIRECT("O"&amp;S1024)</f>
        <v>#REF!</v>
      </c>
      <c r="AJ1025" s="13" t="str">
        <f>IF($I1025="","",INDEX('Raw Material'!$A$1:$J$75,MATCH(I1025,'Raw Material'!$A$1:$A$75,0),(MATCH(G1025,'Raw Material'!$A$1:$J$1,0))))</f>
        <v/>
      </c>
      <c r="AK1025" s="13" t="str">
        <f t="shared" si="443"/>
        <v>YANLIŞRM</v>
      </c>
      <c r="AL1025" s="153" t="str">
        <f t="shared" si="444"/>
        <v/>
      </c>
    </row>
    <row r="1026" spans="1:38" ht="16.5" customHeight="1">
      <c r="A1026" s="160" t="str">
        <f>IF(B1026="","",COUNTA($B$114:$B1026))</f>
        <v/>
      </c>
      <c r="B1026" s="164"/>
      <c r="C1026" s="165"/>
      <c r="D1026" s="183"/>
      <c r="E1026" s="183"/>
      <c r="F1026" s="172"/>
      <c r="G1026" s="212"/>
      <c r="H1026" s="206"/>
      <c r="I1026" s="206"/>
      <c r="J1026" s="206"/>
      <c r="K1026" s="31"/>
      <c r="L1026" s="177" t="str">
        <f t="shared" ref="L1026" si="454">IF(R1026="","",LEFT(R1026,LEN(R1026)-2))</f>
        <v/>
      </c>
      <c r="M1026" s="177"/>
      <c r="N1026" s="80"/>
      <c r="O1026" s="184"/>
      <c r="P1026" s="103"/>
      <c r="Q1026" s="84" t="str">
        <f t="shared" si="445"/>
        <v/>
      </c>
      <c r="R1026" s="159" t="str">
        <f t="shared" ref="R1026" si="455">CONCATENATE($Q1026,Q1027,Q1028,Q1029,Q1030,Q1031,$Q1032,$Q1033,$Q1034,$Q1035,Q1036,Q1037)</f>
        <v/>
      </c>
      <c r="S1026" s="28" t="str" cm="1">
        <f t="array" aca="1" ref="S1026" ca="1">IF(INDIRECT("A"&amp;114+$U1026)&lt;&gt;"",114+$U1026,"")</f>
        <v/>
      </c>
      <c r="T1026" s="28" t="str">
        <f t="shared" ca="1" si="446"/>
        <v>$B</v>
      </c>
      <c r="U1026" s="29">
        <f t="shared" si="453"/>
        <v>912</v>
      </c>
      <c r="V1026" s="29">
        <v>76.000000000005898</v>
      </c>
      <c r="W1026" s="29">
        <f t="shared" si="429"/>
        <v>76</v>
      </c>
      <c r="X1026" s="41" t="str" cm="1">
        <f t="array" aca="1" ref="X1026" ca="1">IFERROR(INDEX('PC&amp;PD'!$A$1:$AP$15,ROW('PC&amp;PD'!$A$15),MATCH(INDIRECT(T1026),'PC&amp;PD'!$A$1:$AP$1,0)),"")</f>
        <v/>
      </c>
      <c r="Z1026" s="155" t="str">
        <f t="shared" ref="Z1026" si="456">IFERROR(IF($F1026="OCS 100","OCS (OCS 100)",IF($F1026="OCS Blended","OCS (OCS Blended)",IF($F1026="OCS (No Label)","OCS (No Label)",IF($F1026="RCS 100","RCS (RCS 100)",IF($F1026="RCS Blended","RCS (RCS Blended)",IF($F1026="GRS","GRS (GRS)",IF($F1026="GRS (No Label)", "GRS (No Label)",IF($F1026="RDS","RDS (RDS)",IF($F1026="RWS","RWS (RWS)",IF($F1026="RAS","RAS (RAS)",IF($F1026="RMS","RMS (RMS)",IF($F1026="GOTS Organic","GOTS (Organic)",IF($F1026="GOTS Made with organic","GOTS (Made with Organic)",IF($F1026="GOTS Organic - in conversion","GOTS (Organic - In Conversion)",IF($F1026="GOTS Made with organic - in conversion","GOTS (Made with Organic - In Conversion)",""))))))))))))))),"")</f>
        <v/>
      </c>
      <c r="AA1026" s="13" t="str">
        <f t="shared" si="442"/>
        <v/>
      </c>
      <c r="AB1026" s="155" t="str">
        <f t="shared" ref="AB1026" si="457">IFERROR(IF($F1026="OCS 100", "OCS_100",IF($F1026="OCS Blended", "OCS_Blended",IF($F1026="OCS (No Label)", "OCS_No_Label",IF($F1026="RCS 100", "RCS_100",IF($F1026="RCS Blended","RCS_Blended",IF($F1026="GRS","GRS",IF($F1026="GRS (No Label)", "GRS_No_Label",IF($F1026="RDS","RDS",IF($F1026="RWS","RWS",IF($F1026="RMS","RMS",IF($F1026="GOTS Organic","GOTS_Organic",IF($F1026="GOTS Made with organic","GOTS_Made_with_organic",IF($F1026="GOTS Organic - in conversion","GOTS_Organic_in_Conversion",IF($F1026="GOTS Made with organic - in conversion","GOTS_Made_with_Organic_in_Conversion",IF($F1026="RAS","RAS",""))))))))))))))),"")</f>
        <v/>
      </c>
      <c r="AC1026" s="13" t="str">
        <f t="shared" ca="1" si="447"/>
        <v>$AB</v>
      </c>
      <c r="AD1026" s="13" t="str" cm="1">
        <f t="array" aca="1" ref="AD1026" ca="1">IFERROR(IF((LEFT(INDIRECT("$F"&amp;$S1026),4))="GOTS",IF($G1026="Organic","GOTS_Organic_raw",(IF($G1026="Responsible","GOTS_Responsible",(IF($G1026="No Attribute (Conventional)","GOTS_conventional",(IF($G1026="Recycled Pre/Post-Consumer","GOTS_pre_post",(IF($G1026="In-Conversion","GOTS_in_conversion",(IF($G1026="Sustainably Sourced","Sustainably_sourced",""))))))))))),IF($G1026="Organic","Organic",(IF($G1026="Responsible","Responsible",(IF($G1026="No Attribute (Conventional)","No_Attribute_Conventional",(IF($G1026="Recycled Pre/Post-Consumer","Recycled_Pre_Post_Consumer",(IF($G1026="In-Conversion","In_Conversion",(IF($G1026="Recycled Pre-Consumer","Recycled_Pre_Consumer",(IF($G1026="Recycled Post-Consumer","Recycled_Post_Consumer",(IF($G1026="Sustainably Sourced","Sustainably_sourced","")))))))))))))))),"")</f>
        <v/>
      </c>
      <c r="AE1026" s="13" t="e" cm="1">
        <f t="array" aca="1" ref="AE1026" ca="1">IF(INDIRECT("$F"&amp;$S1026)="","",IF(LEFT(INDIRECT("$F"&amp;$S1026),3)="GRS","GRS_RCS_RM",IF((LEFT(INDIRECT("$F"&amp;$S1026),3))="RCS","GRS_RCS_RM",IF(INDIRECT("$F"&amp;$S1026)="OCS (No Label)","OCS_Conversion_RM",IF(LEFT(INDIRECT("$F"&amp;$S1026),3)="OCS","OCS_RM",IF(RIGHT(INDIRECT("$F"&amp;$S1026),10)="conversion","GOTS_RM_conversion",IF((LEFT(INDIRECT("$F"&amp;$S1026),4))="GOTS","GOTS_RM","Responsible_RM")))))))</f>
        <v>#REF!</v>
      </c>
      <c r="AF1026" s="13" t="str" cm="1">
        <f t="array" aca="1" ref="AF1026" ca="1">IF($S1026="","",INDIRECT("$Z"&amp;$S1026))</f>
        <v/>
      </c>
      <c r="AG1026" s="155" t="str">
        <f t="shared" si="452"/>
        <v/>
      </c>
      <c r="AH1026" s="13" t="str" cm="1">
        <f t="array" aca="1" ref="AH1026" ca="1">IFERROR(INDIRECT("$ag"&amp;S1026),"")</f>
        <v/>
      </c>
      <c r="AI1026" s="13" t="e" cm="1">
        <f t="array" aca="1" ref="AI1026" ca="1">INDIRECT("O"&amp;S1025)</f>
        <v>#REF!</v>
      </c>
      <c r="AJ1026" s="13" t="str">
        <f>IF($I1026="","",INDEX('Raw Material'!$A$1:$J$75,MATCH(I1026,'Raw Material'!$A$1:$A$75,0),(MATCH(G1026,'Raw Material'!$A$1:$J$1,0))))</f>
        <v/>
      </c>
      <c r="AK1026" s="13" t="str">
        <f t="shared" si="443"/>
        <v>YANLIŞRM</v>
      </c>
      <c r="AL1026" s="153" t="str">
        <f t="shared" si="444"/>
        <v/>
      </c>
    </row>
    <row r="1027" spans="1:38" ht="16.5" customHeight="1">
      <c r="A1027" s="161"/>
      <c r="B1027" s="166"/>
      <c r="C1027" s="167"/>
      <c r="D1027" s="156"/>
      <c r="E1027" s="156"/>
      <c r="F1027" s="173"/>
      <c r="G1027" s="181"/>
      <c r="H1027" s="182"/>
      <c r="I1027" s="182"/>
      <c r="J1027" s="182"/>
      <c r="K1027" s="32"/>
      <c r="L1027" s="178"/>
      <c r="M1027" s="178"/>
      <c r="N1027" s="81"/>
      <c r="O1027" s="185"/>
      <c r="P1027" s="103"/>
      <c r="Q1027" s="84" t="str">
        <f t="shared" si="445"/>
        <v/>
      </c>
      <c r="R1027" s="159"/>
      <c r="S1027" s="28" t="str" cm="1">
        <f t="array" aca="1" ref="S1027" ca="1">IF(INDIRECT("A"&amp;114+$U1027)&lt;&gt;"",114+$U1027,"")</f>
        <v/>
      </c>
      <c r="T1027" s="28" t="str">
        <f t="shared" ca="1" si="446"/>
        <v>$B</v>
      </c>
      <c r="U1027" s="29">
        <f t="shared" si="453"/>
        <v>912</v>
      </c>
      <c r="V1027" s="29">
        <v>76.083333333339297</v>
      </c>
      <c r="W1027" s="29">
        <f t="shared" si="429"/>
        <v>76</v>
      </c>
      <c r="X1027" s="41" t="str" cm="1">
        <f t="array" aca="1" ref="X1027" ca="1">IFERROR(INDEX('PC&amp;PD'!$A$1:$AP$15,ROW('PC&amp;PD'!$A$15),MATCH(INDIRECT(T1027),'PC&amp;PD'!$A$1:$AP$1,0)),"")</f>
        <v/>
      </c>
      <c r="Z1027" s="155"/>
      <c r="AA1027" s="13" t="str">
        <f t="shared" si="442"/>
        <v/>
      </c>
      <c r="AB1027" s="155"/>
      <c r="AC1027" s="13" t="str">
        <f t="shared" ca="1" si="447"/>
        <v>$AB</v>
      </c>
      <c r="AD1027" s="13" t="str" cm="1">
        <f t="array" aca="1" ref="AD1027" ca="1">IFERROR(IF((LEFT(INDIRECT("$F"&amp;$S1027),4))="GOTS",IF($G1027="Organic","GOTS_Organic_raw",(IF($G1027="Responsible","GOTS_Responsible",(IF($G1027="No Attribute (Conventional)","GOTS_conventional",(IF($G1027="Recycled Pre/Post-Consumer","GOTS_pre_post",(IF($G1027="In-Conversion","GOTS_in_conversion",(IF($G1027="Sustainably Sourced","Sustainably_sourced",""))))))))))),IF($G1027="Organic","Organic",(IF($G1027="Responsible","Responsible",(IF($G1027="No Attribute (Conventional)","No_Attribute_Conventional",(IF($G1027="Recycled Pre/Post-Consumer","Recycled_Pre_Post_Consumer",(IF($G1027="In-Conversion","In_Conversion",(IF($G1027="Recycled Pre-Consumer","Recycled_Pre_Consumer",(IF($G1027="Recycled Post-Consumer","Recycled_Post_Consumer",(IF($G1027="Sustainably Sourced","Sustainably_sourced","")))))))))))))))),"")</f>
        <v/>
      </c>
      <c r="AE1027" s="13" t="e" cm="1">
        <f t="array" aca="1" ref="AE1027" ca="1">IF(INDIRECT("$F"&amp;$S1027)="","",IF(LEFT(INDIRECT("$F"&amp;$S1027),3)="GRS","GRS_RCS_RM",IF((LEFT(INDIRECT("$F"&amp;$S1027),3))="RCS","GRS_RCS_RM",IF(INDIRECT("$F"&amp;$S1027)="OCS (No Label)","OCS_Conversion_RM",IF(LEFT(INDIRECT("$F"&amp;$S1027),3)="OCS","OCS_RM",IF(RIGHT(INDIRECT("$F"&amp;$S1027),10)="conversion","GOTS_RM_conversion",IF((LEFT(INDIRECT("$F"&amp;$S1027),4))="GOTS","GOTS_RM","Responsible_RM")))))))</f>
        <v>#REF!</v>
      </c>
      <c r="AF1027" s="13" t="str" cm="1">
        <f t="array" aca="1" ref="AF1027" ca="1">IF($S1027="","",INDIRECT("$Z"&amp;$S1027))</f>
        <v/>
      </c>
      <c r="AG1027" s="155"/>
      <c r="AH1027" s="13" t="str" cm="1">
        <f t="array" aca="1" ref="AH1027" ca="1">IFERROR(INDIRECT("$ag"&amp;S1027),"")</f>
        <v/>
      </c>
      <c r="AI1027" s="13" t="e" cm="1">
        <f t="array" aca="1" ref="AI1027" ca="1">INDIRECT("O"&amp;S1026)</f>
        <v>#REF!</v>
      </c>
      <c r="AJ1027" s="13" t="str">
        <f>IF($I1027="","",INDEX('Raw Material'!$A$1:$J$75,MATCH(I1027,'Raw Material'!$A$1:$A$75,0),(MATCH(G1027,'Raw Material'!$A$1:$J$1,0))))</f>
        <v/>
      </c>
      <c r="AK1027" s="13" t="str">
        <f t="shared" si="443"/>
        <v>YANLIŞRM</v>
      </c>
      <c r="AL1027" s="153" t="str">
        <f t="shared" si="444"/>
        <v/>
      </c>
    </row>
    <row r="1028" spans="1:38" ht="16.5" customHeight="1">
      <c r="A1028" s="161"/>
      <c r="B1028" s="166"/>
      <c r="C1028" s="167"/>
      <c r="D1028" s="156"/>
      <c r="E1028" s="156"/>
      <c r="F1028" s="173"/>
      <c r="G1028" s="181"/>
      <c r="H1028" s="182"/>
      <c r="I1028" s="182"/>
      <c r="J1028" s="182"/>
      <c r="K1028" s="32"/>
      <c r="L1028" s="178"/>
      <c r="M1028" s="178"/>
      <c r="N1028" s="81"/>
      <c r="O1028" s="185"/>
      <c r="P1028" s="103"/>
      <c r="Q1028" s="84" t="str">
        <f t="shared" si="445"/>
        <v/>
      </c>
      <c r="R1028" s="159"/>
      <c r="S1028" s="28" t="str" cm="1">
        <f t="array" aca="1" ref="S1028" ca="1">IF(INDIRECT("A"&amp;114+$U1028)&lt;&gt;"",114+$U1028,"")</f>
        <v/>
      </c>
      <c r="T1028" s="28" t="str">
        <f t="shared" ca="1" si="446"/>
        <v>$B</v>
      </c>
      <c r="U1028" s="29">
        <f t="shared" si="453"/>
        <v>912</v>
      </c>
      <c r="V1028" s="29">
        <v>76.166666666672597</v>
      </c>
      <c r="W1028" s="29">
        <f t="shared" si="429"/>
        <v>76</v>
      </c>
      <c r="X1028" s="41" t="str" cm="1">
        <f t="array" aca="1" ref="X1028" ca="1">IFERROR(INDEX('PC&amp;PD'!$A$1:$AP$15,ROW('PC&amp;PD'!$A$15),MATCH(INDIRECT(T1028),'PC&amp;PD'!$A$1:$AP$1,0)),"")</f>
        <v/>
      </c>
      <c r="Z1028" s="155"/>
      <c r="AA1028" s="13" t="str">
        <f t="shared" si="442"/>
        <v/>
      </c>
      <c r="AB1028" s="155"/>
      <c r="AC1028" s="13" t="str">
        <f t="shared" ca="1" si="447"/>
        <v>$AB</v>
      </c>
      <c r="AD1028" s="13" t="str" cm="1">
        <f t="array" aca="1" ref="AD1028" ca="1">IFERROR(IF((LEFT(INDIRECT("$F"&amp;$S1028),4))="GOTS",IF($G1028="Organic","GOTS_Organic_raw",(IF($G1028="Responsible","GOTS_Responsible",(IF($G1028="No Attribute (Conventional)","GOTS_conventional",(IF($G1028="Recycled Pre/Post-Consumer","GOTS_pre_post",(IF($G1028="In-Conversion","GOTS_in_conversion",(IF($G1028="Sustainably Sourced","Sustainably_sourced",""))))))))))),IF($G1028="Organic","Organic",(IF($G1028="Responsible","Responsible",(IF($G1028="No Attribute (Conventional)","No_Attribute_Conventional",(IF($G1028="Recycled Pre/Post-Consumer","Recycled_Pre_Post_Consumer",(IF($G1028="In-Conversion","In_Conversion",(IF($G1028="Recycled Pre-Consumer","Recycled_Pre_Consumer",(IF($G1028="Recycled Post-Consumer","Recycled_Post_Consumer",(IF($G1028="Sustainably Sourced","Sustainably_sourced","")))))))))))))))),"")</f>
        <v/>
      </c>
      <c r="AE1028" s="13" t="e" cm="1">
        <f t="array" aca="1" ref="AE1028" ca="1">IF(INDIRECT("$F"&amp;$S1028)="","",IF(LEFT(INDIRECT("$F"&amp;$S1028),3)="GRS","GRS_RCS_RM",IF((LEFT(INDIRECT("$F"&amp;$S1028),3))="RCS","GRS_RCS_RM",IF(INDIRECT("$F"&amp;$S1028)="OCS (No Label)","OCS_Conversion_RM",IF(LEFT(INDIRECT("$F"&amp;$S1028),3)="OCS","OCS_RM",IF(RIGHT(INDIRECT("$F"&amp;$S1028),10)="conversion","GOTS_RM_conversion",IF((LEFT(INDIRECT("$F"&amp;$S1028),4))="GOTS","GOTS_RM","Responsible_RM")))))))</f>
        <v>#REF!</v>
      </c>
      <c r="AF1028" s="13" t="str" cm="1">
        <f t="array" aca="1" ref="AF1028" ca="1">IF($S1028="","",INDIRECT("$Z"&amp;$S1028))</f>
        <v/>
      </c>
      <c r="AG1028" s="155"/>
      <c r="AH1028" s="13" t="str" cm="1">
        <f t="array" aca="1" ref="AH1028" ca="1">IFERROR(INDIRECT("$ag"&amp;S1028),"")</f>
        <v/>
      </c>
      <c r="AI1028" s="13" t="e" cm="1">
        <f t="array" aca="1" ref="AI1028" ca="1">INDIRECT("O"&amp;S1027)</f>
        <v>#REF!</v>
      </c>
      <c r="AJ1028" s="13" t="str">
        <f>IF($I1028="","",INDEX('Raw Material'!$A$1:$J$75,MATCH(I1028,'Raw Material'!$A$1:$A$75,0),(MATCH(G1028,'Raw Material'!$A$1:$J$1,0))))</f>
        <v/>
      </c>
      <c r="AK1028" s="13" t="str">
        <f t="shared" si="443"/>
        <v>YANLIŞRM</v>
      </c>
      <c r="AL1028" s="153" t="str">
        <f t="shared" si="444"/>
        <v/>
      </c>
    </row>
    <row r="1029" spans="1:38" ht="16.5" customHeight="1">
      <c r="A1029" s="161"/>
      <c r="B1029" s="166"/>
      <c r="C1029" s="167"/>
      <c r="D1029" s="156"/>
      <c r="E1029" s="156"/>
      <c r="F1029" s="174"/>
      <c r="G1029" s="181"/>
      <c r="H1029" s="182"/>
      <c r="I1029" s="182"/>
      <c r="J1029" s="182"/>
      <c r="K1029" s="32"/>
      <c r="L1029" s="178"/>
      <c r="M1029" s="178"/>
      <c r="N1029" s="81"/>
      <c r="O1029" s="185"/>
      <c r="P1029" s="103"/>
      <c r="Q1029" s="84" t="str">
        <f t="shared" si="445"/>
        <v/>
      </c>
      <c r="R1029" s="159"/>
      <c r="S1029" s="28" t="str" cm="1">
        <f t="array" aca="1" ref="S1029" ca="1">IF(INDIRECT("A"&amp;114+$U1029)&lt;&gt;"",114+$U1029,"")</f>
        <v/>
      </c>
      <c r="T1029" s="28" t="str">
        <f t="shared" ca="1" si="446"/>
        <v>$B</v>
      </c>
      <c r="U1029" s="29">
        <f t="shared" si="453"/>
        <v>912</v>
      </c>
      <c r="V1029" s="29">
        <v>76.250000000005997</v>
      </c>
      <c r="W1029" s="29">
        <f t="shared" si="429"/>
        <v>76</v>
      </c>
      <c r="X1029" s="41" t="str" cm="1">
        <f t="array" aca="1" ref="X1029" ca="1">IFERROR(INDEX('PC&amp;PD'!$A$1:$AP$15,ROW('PC&amp;PD'!$A$15),MATCH(INDIRECT(T1029),'PC&amp;PD'!$A$1:$AP$1,0)),"")</f>
        <v/>
      </c>
      <c r="Z1029" s="155"/>
      <c r="AA1029" s="13" t="str">
        <f t="shared" si="442"/>
        <v/>
      </c>
      <c r="AB1029" s="155"/>
      <c r="AC1029" s="13" t="str">
        <f t="shared" ca="1" si="447"/>
        <v>$AB</v>
      </c>
      <c r="AD1029" s="13" t="str" cm="1">
        <f t="array" aca="1" ref="AD1029" ca="1">IFERROR(IF((LEFT(INDIRECT("$F"&amp;$S1029),4))="GOTS",IF($G1029="Organic","GOTS_Organic_raw",(IF($G1029="Responsible","GOTS_Responsible",(IF($G1029="No Attribute (Conventional)","GOTS_conventional",(IF($G1029="Recycled Pre/Post-Consumer","GOTS_pre_post",(IF($G1029="In-Conversion","GOTS_in_conversion",(IF($G1029="Sustainably Sourced","Sustainably_sourced",""))))))))))),IF($G1029="Organic","Organic",(IF($G1029="Responsible","Responsible",(IF($G1029="No Attribute (Conventional)","No_Attribute_Conventional",(IF($G1029="Recycled Pre/Post-Consumer","Recycled_Pre_Post_Consumer",(IF($G1029="In-Conversion","In_Conversion",(IF($G1029="Recycled Pre-Consumer","Recycled_Pre_Consumer",(IF($G1029="Recycled Post-Consumer","Recycled_Post_Consumer",(IF($G1029="Sustainably Sourced","Sustainably_sourced","")))))))))))))))),"")</f>
        <v/>
      </c>
      <c r="AE1029" s="13" t="e" cm="1">
        <f t="array" aca="1" ref="AE1029" ca="1">IF(INDIRECT("$F"&amp;$S1029)="","",IF(LEFT(INDIRECT("$F"&amp;$S1029),3)="GRS","GRS_RCS_RM",IF((LEFT(INDIRECT("$F"&amp;$S1029),3))="RCS","GRS_RCS_RM",IF(INDIRECT("$F"&amp;$S1029)="OCS (No Label)","OCS_Conversion_RM",IF(LEFT(INDIRECT("$F"&amp;$S1029),3)="OCS","OCS_RM",IF(RIGHT(INDIRECT("$F"&amp;$S1029),10)="conversion","GOTS_RM_conversion",IF((LEFT(INDIRECT("$F"&amp;$S1029),4))="GOTS","GOTS_RM","Responsible_RM")))))))</f>
        <v>#REF!</v>
      </c>
      <c r="AF1029" s="13" t="str" cm="1">
        <f t="array" aca="1" ref="AF1029" ca="1">IF($S1029="","",INDIRECT("$Z"&amp;$S1029))</f>
        <v/>
      </c>
      <c r="AG1029" s="155"/>
      <c r="AH1029" s="13" t="str" cm="1">
        <f t="array" aca="1" ref="AH1029" ca="1">IFERROR(INDIRECT("$ag"&amp;S1029),"")</f>
        <v/>
      </c>
      <c r="AI1029" s="13" t="e" cm="1">
        <f t="array" aca="1" ref="AI1029" ca="1">INDIRECT("O"&amp;S1028)</f>
        <v>#REF!</v>
      </c>
      <c r="AJ1029" s="13" t="str">
        <f>IF($I1029="","",INDEX('Raw Material'!$A$1:$J$75,MATCH(I1029,'Raw Material'!$A$1:$A$75,0),(MATCH(G1029,'Raw Material'!$A$1:$J$1,0))))</f>
        <v/>
      </c>
      <c r="AK1029" s="13" t="str">
        <f t="shared" si="443"/>
        <v>YANLIŞRM</v>
      </c>
      <c r="AL1029" s="153" t="str">
        <f t="shared" si="444"/>
        <v/>
      </c>
    </row>
    <row r="1030" spans="1:38" ht="16.5" customHeight="1">
      <c r="A1030" s="161"/>
      <c r="B1030" s="166"/>
      <c r="C1030" s="167"/>
      <c r="D1030" s="156"/>
      <c r="E1030" s="156"/>
      <c r="F1030" s="174"/>
      <c r="G1030" s="181"/>
      <c r="H1030" s="182"/>
      <c r="I1030" s="182"/>
      <c r="J1030" s="182"/>
      <c r="K1030" s="32"/>
      <c r="L1030" s="178"/>
      <c r="M1030" s="178"/>
      <c r="N1030" s="81"/>
      <c r="O1030" s="185"/>
      <c r="P1030" s="103"/>
      <c r="Q1030" s="84" t="str">
        <f t="shared" si="445"/>
        <v/>
      </c>
      <c r="R1030" s="159"/>
      <c r="S1030" s="28" t="str" cm="1">
        <f t="array" aca="1" ref="S1030" ca="1">IF(INDIRECT("A"&amp;114+$U1030)&lt;&gt;"",114+$U1030,"")</f>
        <v/>
      </c>
      <c r="T1030" s="28" t="str">
        <f t="shared" ca="1" si="446"/>
        <v>$B</v>
      </c>
      <c r="U1030" s="29">
        <f t="shared" si="453"/>
        <v>912</v>
      </c>
      <c r="V1030" s="29">
        <v>76.333333333339297</v>
      </c>
      <c r="W1030" s="29">
        <f t="shared" si="429"/>
        <v>76</v>
      </c>
      <c r="X1030" s="41" t="str" cm="1">
        <f t="array" aca="1" ref="X1030" ca="1">IFERROR(INDEX('PC&amp;PD'!$A$1:$AP$15,ROW('PC&amp;PD'!$A$15),MATCH(INDIRECT(T1030),'PC&amp;PD'!$A$1:$AP$1,0)),"")</f>
        <v/>
      </c>
      <c r="Z1030" s="155"/>
      <c r="AA1030" s="13" t="str">
        <f t="shared" si="442"/>
        <v/>
      </c>
      <c r="AB1030" s="155"/>
      <c r="AC1030" s="13" t="str">
        <f t="shared" ca="1" si="447"/>
        <v>$AB</v>
      </c>
      <c r="AD1030" s="13" t="str" cm="1">
        <f t="array" aca="1" ref="AD1030" ca="1">IFERROR(IF((LEFT(INDIRECT("$F"&amp;$S1030),4))="GOTS",IF($G1030="Organic","GOTS_Organic_raw",(IF($G1030="Responsible","GOTS_Responsible",(IF($G1030="No Attribute (Conventional)","GOTS_conventional",(IF($G1030="Recycled Pre/Post-Consumer","GOTS_pre_post",(IF($G1030="In-Conversion","GOTS_in_conversion",(IF($G1030="Sustainably Sourced","Sustainably_sourced",""))))))))))),IF($G1030="Organic","Organic",(IF($G1030="Responsible","Responsible",(IF($G1030="No Attribute (Conventional)","No_Attribute_Conventional",(IF($G1030="Recycled Pre/Post-Consumer","Recycled_Pre_Post_Consumer",(IF($G1030="In-Conversion","In_Conversion",(IF($G1030="Recycled Pre-Consumer","Recycled_Pre_Consumer",(IF($G1030="Recycled Post-Consumer","Recycled_Post_Consumer",(IF($G1030="Sustainably Sourced","Sustainably_sourced","")))))))))))))))),"")</f>
        <v/>
      </c>
      <c r="AE1030" s="13" t="e" cm="1">
        <f t="array" aca="1" ref="AE1030" ca="1">IF(INDIRECT("$F"&amp;$S1030)="","",IF(LEFT(INDIRECT("$F"&amp;$S1030),3)="GRS","GRS_RCS_RM",IF((LEFT(INDIRECT("$F"&amp;$S1030),3))="RCS","GRS_RCS_RM",IF(INDIRECT("$F"&amp;$S1030)="OCS (No Label)","OCS_Conversion_RM",IF(LEFT(INDIRECT("$F"&amp;$S1030),3)="OCS","OCS_RM",IF(RIGHT(INDIRECT("$F"&amp;$S1030),10)="conversion","GOTS_RM_conversion",IF((LEFT(INDIRECT("$F"&amp;$S1030),4))="GOTS","GOTS_RM","Responsible_RM")))))))</f>
        <v>#REF!</v>
      </c>
      <c r="AF1030" s="13" t="str" cm="1">
        <f t="array" aca="1" ref="AF1030" ca="1">IF($S1030="","",INDIRECT("$Z"&amp;$S1030))</f>
        <v/>
      </c>
      <c r="AG1030" s="155"/>
      <c r="AH1030" s="13" t="str" cm="1">
        <f t="array" aca="1" ref="AH1030" ca="1">IFERROR(INDIRECT("$ag"&amp;S1030),"")</f>
        <v/>
      </c>
      <c r="AI1030" s="13" t="e" cm="1">
        <f t="array" aca="1" ref="AI1030" ca="1">INDIRECT("O"&amp;S1029)</f>
        <v>#REF!</v>
      </c>
      <c r="AJ1030" s="13" t="str">
        <f>IF($I1030="","",INDEX('Raw Material'!$A$1:$J$75,MATCH(I1030,'Raw Material'!$A$1:$A$75,0),(MATCH(G1030,'Raw Material'!$A$1:$J$1,0))))</f>
        <v/>
      </c>
      <c r="AK1030" s="13" t="str">
        <f t="shared" si="443"/>
        <v>YANLIŞRM</v>
      </c>
      <c r="AL1030" s="153" t="str">
        <f t="shared" si="444"/>
        <v/>
      </c>
    </row>
    <row r="1031" spans="1:38" ht="16.5" customHeight="1">
      <c r="A1031" s="161"/>
      <c r="B1031" s="166"/>
      <c r="C1031" s="167"/>
      <c r="D1031" s="156"/>
      <c r="E1031" s="156"/>
      <c r="F1031" s="174"/>
      <c r="G1031" s="181"/>
      <c r="H1031" s="182"/>
      <c r="I1031" s="182"/>
      <c r="J1031" s="182"/>
      <c r="K1031" s="32"/>
      <c r="L1031" s="178"/>
      <c r="M1031" s="178"/>
      <c r="N1031" s="81"/>
      <c r="O1031" s="185"/>
      <c r="P1031" s="103"/>
      <c r="Q1031" s="84" t="str">
        <f t="shared" si="445"/>
        <v/>
      </c>
      <c r="R1031" s="159"/>
      <c r="S1031" s="28" t="str" cm="1">
        <f t="array" aca="1" ref="S1031" ca="1">IF(INDIRECT("A"&amp;114+$U1031)&lt;&gt;"",114+$U1031,"")</f>
        <v/>
      </c>
      <c r="T1031" s="28" t="str">
        <f t="shared" ca="1" si="446"/>
        <v>$B</v>
      </c>
      <c r="U1031" s="29">
        <f t="shared" si="453"/>
        <v>912</v>
      </c>
      <c r="V1031" s="29">
        <v>76.416666666672597</v>
      </c>
      <c r="W1031" s="29">
        <f t="shared" si="429"/>
        <v>76</v>
      </c>
      <c r="X1031" s="41" t="str" cm="1">
        <f t="array" aca="1" ref="X1031" ca="1">IFERROR(INDEX('PC&amp;PD'!$A$1:$AP$15,ROW('PC&amp;PD'!$A$15),MATCH(INDIRECT(T1031),'PC&amp;PD'!$A$1:$AP$1,0)),"")</f>
        <v/>
      </c>
      <c r="Z1031" s="155"/>
      <c r="AA1031" s="13" t="str">
        <f t="shared" si="442"/>
        <v/>
      </c>
      <c r="AB1031" s="155"/>
      <c r="AC1031" s="13" t="str">
        <f t="shared" ca="1" si="447"/>
        <v>$AB</v>
      </c>
      <c r="AD1031" s="13" t="str" cm="1">
        <f t="array" aca="1" ref="AD1031" ca="1">IFERROR(IF((LEFT(INDIRECT("$F"&amp;$S1031),4))="GOTS",IF($G1031="Organic","GOTS_Organic_raw",(IF($G1031="Responsible","GOTS_Responsible",(IF($G1031="No Attribute (Conventional)","GOTS_conventional",(IF($G1031="Recycled Pre/Post-Consumer","GOTS_pre_post",(IF($G1031="In-Conversion","GOTS_in_conversion",(IF($G1031="Sustainably Sourced","Sustainably_sourced",""))))))))))),IF($G1031="Organic","Organic",(IF($G1031="Responsible","Responsible",(IF($G1031="No Attribute (Conventional)","No_Attribute_Conventional",(IF($G1031="Recycled Pre/Post-Consumer","Recycled_Pre_Post_Consumer",(IF($G1031="In-Conversion","In_Conversion",(IF($G1031="Recycled Pre-Consumer","Recycled_Pre_Consumer",(IF($G1031="Recycled Post-Consumer","Recycled_Post_Consumer",(IF($G1031="Sustainably Sourced","Sustainably_sourced","")))))))))))))))),"")</f>
        <v/>
      </c>
      <c r="AE1031" s="13" t="e" cm="1">
        <f t="array" aca="1" ref="AE1031" ca="1">IF(INDIRECT("$F"&amp;$S1031)="","",IF(LEFT(INDIRECT("$F"&amp;$S1031),3)="GRS","GRS_RCS_RM",IF((LEFT(INDIRECT("$F"&amp;$S1031),3))="RCS","GRS_RCS_RM",IF(INDIRECT("$F"&amp;$S1031)="OCS (No Label)","OCS_Conversion_RM",IF(LEFT(INDIRECT("$F"&amp;$S1031),3)="OCS","OCS_RM",IF(RIGHT(INDIRECT("$F"&amp;$S1031),10)="conversion","GOTS_RM_conversion",IF((LEFT(INDIRECT("$F"&amp;$S1031),4))="GOTS","GOTS_RM","Responsible_RM")))))))</f>
        <v>#REF!</v>
      </c>
      <c r="AF1031" s="13" t="str" cm="1">
        <f t="array" aca="1" ref="AF1031" ca="1">IF($S1031="","",INDIRECT("$Z"&amp;$S1031))</f>
        <v/>
      </c>
      <c r="AG1031" s="155"/>
      <c r="AH1031" s="13" t="str" cm="1">
        <f t="array" aca="1" ref="AH1031" ca="1">IFERROR(INDIRECT("$ag"&amp;S1031),"")</f>
        <v/>
      </c>
      <c r="AI1031" s="13" t="e" cm="1">
        <f t="array" aca="1" ref="AI1031" ca="1">INDIRECT("O"&amp;S1030)</f>
        <v>#REF!</v>
      </c>
      <c r="AJ1031" s="13" t="str">
        <f>IF($I1031="","",INDEX('Raw Material'!$A$1:$J$75,MATCH(I1031,'Raw Material'!$A$1:$A$75,0),(MATCH(G1031,'Raw Material'!$A$1:$J$1,0))))</f>
        <v/>
      </c>
      <c r="AK1031" s="13" t="str">
        <f t="shared" si="443"/>
        <v>YANLIŞRM</v>
      </c>
      <c r="AL1031" s="153" t="str">
        <f t="shared" si="444"/>
        <v/>
      </c>
    </row>
    <row r="1032" spans="1:38" ht="16.5" customHeight="1">
      <c r="A1032" s="162"/>
      <c r="B1032" s="168"/>
      <c r="C1032" s="169"/>
      <c r="D1032" s="156"/>
      <c r="E1032" s="156"/>
      <c r="F1032" s="175"/>
      <c r="G1032" s="181"/>
      <c r="H1032" s="182"/>
      <c r="I1032" s="182"/>
      <c r="J1032" s="182"/>
      <c r="K1032" s="32"/>
      <c r="L1032" s="179"/>
      <c r="M1032" s="179"/>
      <c r="N1032" s="81"/>
      <c r="O1032" s="185"/>
      <c r="P1032" s="103"/>
      <c r="Q1032" s="84" t="str">
        <f t="shared" si="445"/>
        <v/>
      </c>
      <c r="R1032" s="159"/>
      <c r="S1032" s="28" t="str" cm="1">
        <f t="array" aca="1" ref="S1032" ca="1">IF(INDIRECT("A"&amp;114+$U1032)&lt;&gt;"",114+$U1032,"")</f>
        <v/>
      </c>
      <c r="T1032" s="28" t="str">
        <f t="shared" ca="1" si="446"/>
        <v>$B</v>
      </c>
      <c r="U1032" s="29">
        <f t="shared" si="453"/>
        <v>912</v>
      </c>
      <c r="V1032" s="29">
        <v>76.500000000005997</v>
      </c>
      <c r="W1032" s="29">
        <f t="shared" si="429"/>
        <v>76</v>
      </c>
      <c r="X1032" s="41" t="str" cm="1">
        <f t="array" aca="1" ref="X1032" ca="1">IFERROR(INDEX('PC&amp;PD'!$A$1:$AP$15,ROW('PC&amp;PD'!$A$15),MATCH(INDIRECT(T1032),'PC&amp;PD'!$A$1:$AP$1,0)),"")</f>
        <v/>
      </c>
      <c r="Z1032" s="155"/>
      <c r="AA1032" s="13" t="str">
        <f t="shared" si="442"/>
        <v/>
      </c>
      <c r="AB1032" s="155"/>
      <c r="AC1032" s="13" t="str">
        <f t="shared" ca="1" si="447"/>
        <v>$AB</v>
      </c>
      <c r="AD1032" s="13" t="str" cm="1">
        <f t="array" aca="1" ref="AD1032" ca="1">IFERROR(IF((LEFT(INDIRECT("$F"&amp;$S1032),4))="GOTS",IF($G1032="Organic","GOTS_Organic_raw",(IF($G1032="Responsible","GOTS_Responsible",(IF($G1032="No Attribute (Conventional)","GOTS_conventional",(IF($G1032="Recycled Pre/Post-Consumer","GOTS_pre_post",(IF($G1032="In-Conversion","GOTS_in_conversion",(IF($G1032="Sustainably Sourced","Sustainably_sourced",""))))))))))),IF($G1032="Organic","Organic",(IF($G1032="Responsible","Responsible",(IF($G1032="No Attribute (Conventional)","No_Attribute_Conventional",(IF($G1032="Recycled Pre/Post-Consumer","Recycled_Pre_Post_Consumer",(IF($G1032="In-Conversion","In_Conversion",(IF($G1032="Recycled Pre-Consumer","Recycled_Pre_Consumer",(IF($G1032="Recycled Post-Consumer","Recycled_Post_Consumer",(IF($G1032="Sustainably Sourced","Sustainably_sourced","")))))))))))))))),"")</f>
        <v/>
      </c>
      <c r="AE1032" s="13" t="e" cm="1">
        <f t="array" aca="1" ref="AE1032" ca="1">IF(INDIRECT("$F"&amp;$S1032)="","",IF(LEFT(INDIRECT("$F"&amp;$S1032),3)="GRS","GRS_RCS_RM",IF((LEFT(INDIRECT("$F"&amp;$S1032),3))="RCS","GRS_RCS_RM",IF(INDIRECT("$F"&amp;$S1032)="OCS (No Label)","OCS_Conversion_RM",IF(LEFT(INDIRECT("$F"&amp;$S1032),3)="OCS","OCS_RM",IF(RIGHT(INDIRECT("$F"&amp;$S1032),10)="conversion","GOTS_RM_conversion",IF((LEFT(INDIRECT("$F"&amp;$S1032),4))="GOTS","GOTS_RM","Responsible_RM")))))))</f>
        <v>#REF!</v>
      </c>
      <c r="AF1032" s="13" t="str" cm="1">
        <f t="array" aca="1" ref="AF1032" ca="1">IF($S1032="","",INDIRECT("$Z"&amp;$S1032))</f>
        <v/>
      </c>
      <c r="AG1032" s="155"/>
      <c r="AH1032" s="13" t="str" cm="1">
        <f t="array" aca="1" ref="AH1032" ca="1">IFERROR(INDIRECT("$ag"&amp;S1032),"")</f>
        <v/>
      </c>
      <c r="AI1032" s="13" t="e" cm="1">
        <f t="array" aca="1" ref="AI1032" ca="1">INDIRECT("O"&amp;S1031)</f>
        <v>#REF!</v>
      </c>
      <c r="AJ1032" s="13" t="str">
        <f>IF($I1032="","",INDEX('Raw Material'!$A$1:$J$75,MATCH(I1032,'Raw Material'!$A$1:$A$75,0),(MATCH(G1032,'Raw Material'!$A$1:$J$1,0))))</f>
        <v/>
      </c>
      <c r="AK1032" s="13" t="str">
        <f t="shared" si="443"/>
        <v>YANLIŞRM</v>
      </c>
      <c r="AL1032" s="153" t="str">
        <f t="shared" si="444"/>
        <v/>
      </c>
    </row>
    <row r="1033" spans="1:38" ht="16.5" customHeight="1">
      <c r="A1033" s="162"/>
      <c r="B1033" s="168"/>
      <c r="C1033" s="169"/>
      <c r="D1033" s="156"/>
      <c r="E1033" s="156"/>
      <c r="F1033" s="175"/>
      <c r="G1033" s="181"/>
      <c r="H1033" s="182"/>
      <c r="I1033" s="182"/>
      <c r="J1033" s="182"/>
      <c r="K1033" s="32"/>
      <c r="L1033" s="179"/>
      <c r="M1033" s="179"/>
      <c r="N1033" s="81"/>
      <c r="O1033" s="185"/>
      <c r="P1033" s="103"/>
      <c r="Q1033" s="84" t="str">
        <f t="shared" si="445"/>
        <v/>
      </c>
      <c r="R1033" s="159"/>
      <c r="S1033" s="28" t="str" cm="1">
        <f t="array" aca="1" ref="S1033" ca="1">IF(INDIRECT("A"&amp;114+$U1033)&lt;&gt;"",114+$U1033,"")</f>
        <v/>
      </c>
      <c r="T1033" s="28" t="str">
        <f t="shared" ca="1" si="446"/>
        <v>$B</v>
      </c>
      <c r="U1033" s="29">
        <f t="shared" si="453"/>
        <v>912</v>
      </c>
      <c r="V1033" s="29">
        <v>76.583333333339297</v>
      </c>
      <c r="W1033" s="29">
        <f t="shared" ref="W1033:W1096" si="458">ROUNDDOWN(V1033,0)</f>
        <v>76</v>
      </c>
      <c r="X1033" s="41" t="str" cm="1">
        <f t="array" aca="1" ref="X1033" ca="1">IFERROR(INDEX('PC&amp;PD'!$A$1:$AP$15,ROW('PC&amp;PD'!$A$15),MATCH(INDIRECT(T1033),'PC&amp;PD'!$A$1:$AP$1,0)),"")</f>
        <v/>
      </c>
      <c r="Z1033" s="155"/>
      <c r="AA1033" s="13" t="str">
        <f t="shared" si="442"/>
        <v/>
      </c>
      <c r="AB1033" s="155"/>
      <c r="AC1033" s="13" t="str">
        <f t="shared" ca="1" si="447"/>
        <v>$AB</v>
      </c>
      <c r="AD1033" s="13" t="str" cm="1">
        <f t="array" aca="1" ref="AD1033" ca="1">IFERROR(IF((LEFT(INDIRECT("$F"&amp;$S1033),4))="GOTS",IF($G1033="Organic","GOTS_Organic_raw",(IF($G1033="Responsible","GOTS_Responsible",(IF($G1033="No Attribute (Conventional)","GOTS_conventional",(IF($G1033="Recycled Pre/Post-Consumer","GOTS_pre_post",(IF($G1033="In-Conversion","GOTS_in_conversion",(IF($G1033="Sustainably Sourced","Sustainably_sourced",""))))))))))),IF($G1033="Organic","Organic",(IF($G1033="Responsible","Responsible",(IF($G1033="No Attribute (Conventional)","No_Attribute_Conventional",(IF($G1033="Recycled Pre/Post-Consumer","Recycled_Pre_Post_Consumer",(IF($G1033="In-Conversion","In_Conversion",(IF($G1033="Recycled Pre-Consumer","Recycled_Pre_Consumer",(IF($G1033="Recycled Post-Consumer","Recycled_Post_Consumer",(IF($G1033="Sustainably Sourced","Sustainably_sourced","")))))))))))))))),"")</f>
        <v/>
      </c>
      <c r="AE1033" s="13" t="e" cm="1">
        <f t="array" aca="1" ref="AE1033" ca="1">IF(INDIRECT("$F"&amp;$S1033)="","",IF(LEFT(INDIRECT("$F"&amp;$S1033),3)="GRS","GRS_RCS_RM",IF((LEFT(INDIRECT("$F"&amp;$S1033),3))="RCS","GRS_RCS_RM",IF(INDIRECT("$F"&amp;$S1033)="OCS (No Label)","OCS_Conversion_RM",IF(LEFT(INDIRECT("$F"&amp;$S1033),3)="OCS","OCS_RM",IF(RIGHT(INDIRECT("$F"&amp;$S1033),10)="conversion","GOTS_RM_conversion",IF((LEFT(INDIRECT("$F"&amp;$S1033),4))="GOTS","GOTS_RM","Responsible_RM")))))))</f>
        <v>#REF!</v>
      </c>
      <c r="AF1033" s="13" t="str" cm="1">
        <f t="array" aca="1" ref="AF1033" ca="1">IF($S1033="","",INDIRECT("$Z"&amp;$S1033))</f>
        <v/>
      </c>
      <c r="AG1033" s="155"/>
      <c r="AH1033" s="13" t="str" cm="1">
        <f t="array" aca="1" ref="AH1033" ca="1">IFERROR(INDIRECT("$ag"&amp;S1033),"")</f>
        <v/>
      </c>
      <c r="AI1033" s="13" t="e" cm="1">
        <f t="array" aca="1" ref="AI1033" ca="1">INDIRECT("O"&amp;S1032)</f>
        <v>#REF!</v>
      </c>
      <c r="AJ1033" s="13" t="str">
        <f>IF($I1033="","",INDEX('Raw Material'!$A$1:$J$75,MATCH(I1033,'Raw Material'!$A$1:$A$75,0),(MATCH(G1033,'Raw Material'!$A$1:$J$1,0))))</f>
        <v/>
      </c>
      <c r="AK1033" s="13" t="str">
        <f t="shared" si="443"/>
        <v>YANLIŞRM</v>
      </c>
      <c r="AL1033" s="153" t="str">
        <f t="shared" si="444"/>
        <v/>
      </c>
    </row>
    <row r="1034" spans="1:38" ht="16.5" customHeight="1">
      <c r="A1034" s="162"/>
      <c r="B1034" s="168"/>
      <c r="C1034" s="169"/>
      <c r="D1034" s="156"/>
      <c r="E1034" s="156"/>
      <c r="F1034" s="175"/>
      <c r="G1034" s="181"/>
      <c r="H1034" s="182"/>
      <c r="I1034" s="182"/>
      <c r="J1034" s="182"/>
      <c r="K1034" s="32"/>
      <c r="L1034" s="179"/>
      <c r="M1034" s="179"/>
      <c r="N1034" s="81"/>
      <c r="O1034" s="185"/>
      <c r="P1034" s="103"/>
      <c r="Q1034" s="84" t="str">
        <f t="shared" si="445"/>
        <v/>
      </c>
      <c r="R1034" s="159"/>
      <c r="S1034" s="28" t="str" cm="1">
        <f t="array" aca="1" ref="S1034" ca="1">IF(INDIRECT("A"&amp;114+$U1034)&lt;&gt;"",114+$U1034,"")</f>
        <v/>
      </c>
      <c r="T1034" s="28" t="str">
        <f t="shared" ca="1" si="446"/>
        <v>$B</v>
      </c>
      <c r="U1034" s="29">
        <f t="shared" si="453"/>
        <v>912</v>
      </c>
      <c r="V1034" s="29">
        <v>76.666666666672697</v>
      </c>
      <c r="W1034" s="29">
        <f t="shared" si="458"/>
        <v>76</v>
      </c>
      <c r="X1034" s="41" t="str" cm="1">
        <f t="array" aca="1" ref="X1034" ca="1">IFERROR(INDEX('PC&amp;PD'!$A$1:$AP$15,ROW('PC&amp;PD'!$A$15),MATCH(INDIRECT(T1034),'PC&amp;PD'!$A$1:$AP$1,0)),"")</f>
        <v/>
      </c>
      <c r="Z1034" s="155"/>
      <c r="AA1034" s="13" t="str">
        <f t="shared" si="442"/>
        <v/>
      </c>
      <c r="AB1034" s="155"/>
      <c r="AC1034" s="13" t="str">
        <f t="shared" ca="1" si="447"/>
        <v>$AB</v>
      </c>
      <c r="AD1034" s="13" t="str" cm="1">
        <f t="array" aca="1" ref="AD1034" ca="1">IFERROR(IF((LEFT(INDIRECT("$F"&amp;$S1034),4))="GOTS",IF($G1034="Organic","GOTS_Organic_raw",(IF($G1034="Responsible","GOTS_Responsible",(IF($G1034="No Attribute (Conventional)","GOTS_conventional",(IF($G1034="Recycled Pre/Post-Consumer","GOTS_pre_post",(IF($G1034="In-Conversion","GOTS_in_conversion",(IF($G1034="Sustainably Sourced","Sustainably_sourced",""))))))))))),IF($G1034="Organic","Organic",(IF($G1034="Responsible","Responsible",(IF($G1034="No Attribute (Conventional)","No_Attribute_Conventional",(IF($G1034="Recycled Pre/Post-Consumer","Recycled_Pre_Post_Consumer",(IF($G1034="In-Conversion","In_Conversion",(IF($G1034="Recycled Pre-Consumer","Recycled_Pre_Consumer",(IF($G1034="Recycled Post-Consumer","Recycled_Post_Consumer",(IF($G1034="Sustainably Sourced","Sustainably_sourced","")))))))))))))))),"")</f>
        <v/>
      </c>
      <c r="AE1034" s="13" t="e" cm="1">
        <f t="array" aca="1" ref="AE1034" ca="1">IF(INDIRECT("$F"&amp;$S1034)="","",IF(LEFT(INDIRECT("$F"&amp;$S1034),3)="GRS","GRS_RCS_RM",IF((LEFT(INDIRECT("$F"&amp;$S1034),3))="RCS","GRS_RCS_RM",IF(INDIRECT("$F"&amp;$S1034)="OCS (No Label)","OCS_Conversion_RM",IF(LEFT(INDIRECT("$F"&amp;$S1034),3)="OCS","OCS_RM",IF(RIGHT(INDIRECT("$F"&amp;$S1034),10)="conversion","GOTS_RM_conversion",IF((LEFT(INDIRECT("$F"&amp;$S1034),4))="GOTS","GOTS_RM","Responsible_RM")))))))</f>
        <v>#REF!</v>
      </c>
      <c r="AF1034" s="13" t="str" cm="1">
        <f t="array" aca="1" ref="AF1034" ca="1">IF($S1034="","",INDIRECT("$Z"&amp;$S1034))</f>
        <v/>
      </c>
      <c r="AG1034" s="155"/>
      <c r="AH1034" s="13" t="str" cm="1">
        <f t="array" aca="1" ref="AH1034" ca="1">IFERROR(INDIRECT("$ag"&amp;S1034),"")</f>
        <v/>
      </c>
      <c r="AI1034" s="13" t="e" cm="1">
        <f t="array" aca="1" ref="AI1034" ca="1">INDIRECT("O"&amp;S1033)</f>
        <v>#REF!</v>
      </c>
      <c r="AJ1034" s="13" t="str">
        <f>IF($I1034="","",INDEX('Raw Material'!$A$1:$J$75,MATCH(I1034,'Raw Material'!$A$1:$A$75,0),(MATCH(G1034,'Raw Material'!$A$1:$J$1,0))))</f>
        <v/>
      </c>
      <c r="AK1034" s="13" t="str">
        <f t="shared" si="443"/>
        <v>YANLIŞRM</v>
      </c>
      <c r="AL1034" s="153" t="str">
        <f t="shared" si="444"/>
        <v/>
      </c>
    </row>
    <row r="1035" spans="1:38" ht="16.5" customHeight="1">
      <c r="A1035" s="162"/>
      <c r="B1035" s="168"/>
      <c r="C1035" s="169"/>
      <c r="D1035" s="156"/>
      <c r="E1035" s="156"/>
      <c r="F1035" s="175"/>
      <c r="G1035" s="181"/>
      <c r="H1035" s="182"/>
      <c r="I1035" s="182"/>
      <c r="J1035" s="182"/>
      <c r="K1035" s="32"/>
      <c r="L1035" s="179"/>
      <c r="M1035" s="179"/>
      <c r="N1035" s="81"/>
      <c r="O1035" s="185"/>
      <c r="P1035" s="103"/>
      <c r="Q1035" s="84" t="str">
        <f t="shared" si="445"/>
        <v/>
      </c>
      <c r="R1035" s="159"/>
      <c r="S1035" s="28" t="str" cm="1">
        <f t="array" aca="1" ref="S1035" ca="1">IF(INDIRECT("A"&amp;114+$U1035)&lt;&gt;"",114+$U1035,"")</f>
        <v/>
      </c>
      <c r="T1035" s="28" t="str">
        <f t="shared" ca="1" si="446"/>
        <v>$B</v>
      </c>
      <c r="U1035" s="29">
        <f t="shared" si="453"/>
        <v>912</v>
      </c>
      <c r="V1035" s="29">
        <v>76.750000000005997</v>
      </c>
      <c r="W1035" s="29">
        <f t="shared" si="458"/>
        <v>76</v>
      </c>
      <c r="X1035" s="41" t="str" cm="1">
        <f t="array" aca="1" ref="X1035" ca="1">IFERROR(INDEX('PC&amp;PD'!$A$1:$AP$15,ROW('PC&amp;PD'!$A$15),MATCH(INDIRECT(T1035),'PC&amp;PD'!$A$1:$AP$1,0)),"")</f>
        <v/>
      </c>
      <c r="Z1035" s="155"/>
      <c r="AA1035" s="13" t="str">
        <f t="shared" si="442"/>
        <v/>
      </c>
      <c r="AB1035" s="155"/>
      <c r="AC1035" s="13" t="str">
        <f t="shared" ca="1" si="447"/>
        <v>$AB</v>
      </c>
      <c r="AD1035" s="13" t="str" cm="1">
        <f t="array" aca="1" ref="AD1035" ca="1">IFERROR(IF((LEFT(INDIRECT("$F"&amp;$S1035),4))="GOTS",IF($G1035="Organic","GOTS_Organic_raw",(IF($G1035="Responsible","GOTS_Responsible",(IF($G1035="No Attribute (Conventional)","GOTS_conventional",(IF($G1035="Recycled Pre/Post-Consumer","GOTS_pre_post",(IF($G1035="In-Conversion","GOTS_in_conversion",(IF($G1035="Sustainably Sourced","Sustainably_sourced",""))))))))))),IF($G1035="Organic","Organic",(IF($G1035="Responsible","Responsible",(IF($G1035="No Attribute (Conventional)","No_Attribute_Conventional",(IF($G1035="Recycled Pre/Post-Consumer","Recycled_Pre_Post_Consumer",(IF($G1035="In-Conversion","In_Conversion",(IF($G1035="Recycled Pre-Consumer","Recycled_Pre_Consumer",(IF($G1035="Recycled Post-Consumer","Recycled_Post_Consumer",(IF($G1035="Sustainably Sourced","Sustainably_sourced","")))))))))))))))),"")</f>
        <v/>
      </c>
      <c r="AE1035" s="13" t="e" cm="1">
        <f t="array" aca="1" ref="AE1035" ca="1">IF(INDIRECT("$F"&amp;$S1035)="","",IF(LEFT(INDIRECT("$F"&amp;$S1035),3)="GRS","GRS_RCS_RM",IF((LEFT(INDIRECT("$F"&amp;$S1035),3))="RCS","GRS_RCS_RM",IF(INDIRECT("$F"&amp;$S1035)="OCS (No Label)","OCS_Conversion_RM",IF(LEFT(INDIRECT("$F"&amp;$S1035),3)="OCS","OCS_RM",IF(RIGHT(INDIRECT("$F"&amp;$S1035),10)="conversion","GOTS_RM_conversion",IF((LEFT(INDIRECT("$F"&amp;$S1035),4))="GOTS","GOTS_RM","Responsible_RM")))))))</f>
        <v>#REF!</v>
      </c>
      <c r="AF1035" s="13" t="str" cm="1">
        <f t="array" aca="1" ref="AF1035" ca="1">IF($S1035="","",INDIRECT("$Z"&amp;$S1035))</f>
        <v/>
      </c>
      <c r="AG1035" s="155"/>
      <c r="AH1035" s="13" t="str" cm="1">
        <f t="array" aca="1" ref="AH1035" ca="1">IFERROR(INDIRECT("$ag"&amp;S1035),"")</f>
        <v/>
      </c>
      <c r="AI1035" s="13" t="e" cm="1">
        <f t="array" aca="1" ref="AI1035" ca="1">INDIRECT("O"&amp;S1034)</f>
        <v>#REF!</v>
      </c>
      <c r="AJ1035" s="13" t="str">
        <f>IF($I1035="","",INDEX('Raw Material'!$A$1:$J$75,MATCH(I1035,'Raw Material'!$A$1:$A$75,0),(MATCH(G1035,'Raw Material'!$A$1:$J$1,0))))</f>
        <v/>
      </c>
      <c r="AK1035" s="13" t="str">
        <f t="shared" si="443"/>
        <v>YANLIŞRM</v>
      </c>
      <c r="AL1035" s="153" t="str">
        <f t="shared" si="444"/>
        <v/>
      </c>
    </row>
    <row r="1036" spans="1:38" ht="16.5" customHeight="1">
      <c r="A1036" s="162"/>
      <c r="B1036" s="168"/>
      <c r="C1036" s="169"/>
      <c r="D1036" s="156"/>
      <c r="E1036" s="156"/>
      <c r="F1036" s="175"/>
      <c r="G1036" s="181"/>
      <c r="H1036" s="182"/>
      <c r="I1036" s="182"/>
      <c r="J1036" s="182"/>
      <c r="K1036" s="32"/>
      <c r="L1036" s="179"/>
      <c r="M1036" s="179"/>
      <c r="N1036" s="81"/>
      <c r="O1036" s="185"/>
      <c r="P1036" s="103"/>
      <c r="Q1036" s="84" t="str">
        <f t="shared" si="445"/>
        <v/>
      </c>
      <c r="R1036" s="159"/>
      <c r="S1036" s="28" t="str" cm="1">
        <f t="array" aca="1" ref="S1036" ca="1">IF(INDIRECT("A"&amp;114+$U1036)&lt;&gt;"",114+$U1036,"")</f>
        <v/>
      </c>
      <c r="T1036" s="28" t="str">
        <f t="shared" ca="1" si="446"/>
        <v>$B</v>
      </c>
      <c r="U1036" s="29">
        <f t="shared" si="453"/>
        <v>912</v>
      </c>
      <c r="V1036" s="29">
        <v>76.833333333339297</v>
      </c>
      <c r="W1036" s="29">
        <f t="shared" si="458"/>
        <v>76</v>
      </c>
      <c r="X1036" s="41" t="str" cm="1">
        <f t="array" aca="1" ref="X1036" ca="1">IFERROR(INDEX('PC&amp;PD'!$A$1:$AP$15,ROW('PC&amp;PD'!$A$15),MATCH(INDIRECT(T1036),'PC&amp;PD'!$A$1:$AP$1,0)),"")</f>
        <v/>
      </c>
      <c r="Z1036" s="155"/>
      <c r="AA1036" s="13" t="str">
        <f t="shared" si="442"/>
        <v/>
      </c>
      <c r="AB1036" s="155"/>
      <c r="AC1036" s="13" t="str">
        <f t="shared" ca="1" si="447"/>
        <v>$AB</v>
      </c>
      <c r="AD1036" s="13" t="str" cm="1">
        <f t="array" aca="1" ref="AD1036" ca="1">IFERROR(IF((LEFT(INDIRECT("$F"&amp;$S1036),4))="GOTS",IF($G1036="Organic","GOTS_Organic_raw",(IF($G1036="Responsible","GOTS_Responsible",(IF($G1036="No Attribute (Conventional)","GOTS_conventional",(IF($G1036="Recycled Pre/Post-Consumer","GOTS_pre_post",(IF($G1036="In-Conversion","GOTS_in_conversion",(IF($G1036="Sustainably Sourced","Sustainably_sourced",""))))))))))),IF($G1036="Organic","Organic",(IF($G1036="Responsible","Responsible",(IF($G1036="No Attribute (Conventional)","No_Attribute_Conventional",(IF($G1036="Recycled Pre/Post-Consumer","Recycled_Pre_Post_Consumer",(IF($G1036="In-Conversion","In_Conversion",(IF($G1036="Recycled Pre-Consumer","Recycled_Pre_Consumer",(IF($G1036="Recycled Post-Consumer","Recycled_Post_Consumer",(IF($G1036="Sustainably Sourced","Sustainably_sourced","")))))))))))))))),"")</f>
        <v/>
      </c>
      <c r="AE1036" s="13" t="e" cm="1">
        <f t="array" aca="1" ref="AE1036" ca="1">IF(INDIRECT("$F"&amp;$S1036)="","",IF(LEFT(INDIRECT("$F"&amp;$S1036),3)="GRS","GRS_RCS_RM",IF((LEFT(INDIRECT("$F"&amp;$S1036),3))="RCS","GRS_RCS_RM",IF(INDIRECT("$F"&amp;$S1036)="OCS (No Label)","OCS_Conversion_RM",IF(LEFT(INDIRECT("$F"&amp;$S1036),3)="OCS","OCS_RM",IF(RIGHT(INDIRECT("$F"&amp;$S1036),10)="conversion","GOTS_RM_conversion",IF((LEFT(INDIRECT("$F"&amp;$S1036),4))="GOTS","GOTS_RM","Responsible_RM")))))))</f>
        <v>#REF!</v>
      </c>
      <c r="AF1036" s="13" t="str" cm="1">
        <f t="array" aca="1" ref="AF1036" ca="1">IF($S1036="","",INDIRECT("$Z"&amp;$S1036))</f>
        <v/>
      </c>
      <c r="AG1036" s="155"/>
      <c r="AH1036" s="13" t="str" cm="1">
        <f t="array" aca="1" ref="AH1036" ca="1">IFERROR(INDIRECT("$ag"&amp;S1036),"")</f>
        <v/>
      </c>
      <c r="AI1036" s="13" t="e" cm="1">
        <f t="array" aca="1" ref="AI1036" ca="1">INDIRECT("O"&amp;S1035)</f>
        <v>#REF!</v>
      </c>
      <c r="AJ1036" s="13" t="str">
        <f>IF($I1036="","",INDEX('Raw Material'!$A$1:$J$75,MATCH(I1036,'Raw Material'!$A$1:$A$75,0),(MATCH(G1036,'Raw Material'!$A$1:$J$1,0))))</f>
        <v/>
      </c>
      <c r="AK1036" s="13" t="str">
        <f t="shared" si="443"/>
        <v>YANLIŞRM</v>
      </c>
      <c r="AL1036" s="153" t="str">
        <f t="shared" si="444"/>
        <v/>
      </c>
    </row>
    <row r="1037" spans="1:38" ht="16.5" customHeight="1" thickBot="1">
      <c r="A1037" s="163"/>
      <c r="B1037" s="170"/>
      <c r="C1037" s="171"/>
      <c r="D1037" s="156"/>
      <c r="E1037" s="156"/>
      <c r="F1037" s="176"/>
      <c r="G1037" s="157"/>
      <c r="H1037" s="158"/>
      <c r="I1037" s="158"/>
      <c r="J1037" s="158"/>
      <c r="K1037" s="33"/>
      <c r="L1037" s="180"/>
      <c r="M1037" s="180"/>
      <c r="N1037" s="82"/>
      <c r="O1037" s="186"/>
      <c r="P1037" s="103"/>
      <c r="Q1037" s="84" t="str">
        <f t="shared" si="445"/>
        <v/>
      </c>
      <c r="R1037" s="159"/>
      <c r="S1037" s="28" t="str" cm="1">
        <f t="array" aca="1" ref="S1037" ca="1">IF(INDIRECT("A"&amp;114+$U1037)&lt;&gt;"",114+$U1037,"")</f>
        <v/>
      </c>
      <c r="T1037" s="28" t="str">
        <f t="shared" ca="1" si="446"/>
        <v>$B</v>
      </c>
      <c r="U1037" s="29">
        <f t="shared" si="453"/>
        <v>912</v>
      </c>
      <c r="V1037" s="29">
        <v>76.916666666672697</v>
      </c>
      <c r="W1037" s="29">
        <f t="shared" si="458"/>
        <v>76</v>
      </c>
      <c r="X1037" s="41" t="str" cm="1">
        <f t="array" aca="1" ref="X1037" ca="1">IFERROR(INDEX('PC&amp;PD'!$A$1:$AP$15,ROW('PC&amp;PD'!$A$15),MATCH(INDIRECT(T1037),'PC&amp;PD'!$A$1:$AP$1,0)),"")</f>
        <v/>
      </c>
      <c r="Z1037" s="155"/>
      <c r="AA1037" s="13" t="str">
        <f t="shared" si="442"/>
        <v/>
      </c>
      <c r="AB1037" s="155"/>
      <c r="AC1037" s="13" t="str">
        <f t="shared" ca="1" si="447"/>
        <v>$AB</v>
      </c>
      <c r="AD1037" s="13" t="str" cm="1">
        <f t="array" aca="1" ref="AD1037" ca="1">IFERROR(IF((LEFT(INDIRECT("$F"&amp;$S1037),4))="GOTS",IF($G1037="Organic","GOTS_Organic_raw",(IF($G1037="Responsible","GOTS_Responsible",(IF($G1037="No Attribute (Conventional)","GOTS_conventional",(IF($G1037="Recycled Pre/Post-Consumer","GOTS_pre_post",(IF($G1037="In-Conversion","GOTS_in_conversion",(IF($G1037="Sustainably Sourced","Sustainably_sourced",""))))))))))),IF($G1037="Organic","Organic",(IF($G1037="Responsible","Responsible",(IF($G1037="No Attribute (Conventional)","No_Attribute_Conventional",(IF($G1037="Recycled Pre/Post-Consumer","Recycled_Pre_Post_Consumer",(IF($G1037="In-Conversion","In_Conversion",(IF($G1037="Recycled Pre-Consumer","Recycled_Pre_Consumer",(IF($G1037="Recycled Post-Consumer","Recycled_Post_Consumer",(IF($G1037="Sustainably Sourced","Sustainably_sourced","")))))))))))))))),"")</f>
        <v/>
      </c>
      <c r="AE1037" s="13" t="e" cm="1">
        <f t="array" aca="1" ref="AE1037" ca="1">IF(INDIRECT("$F"&amp;$S1037)="","",IF(LEFT(INDIRECT("$F"&amp;$S1037),3)="GRS","GRS_RCS_RM",IF((LEFT(INDIRECT("$F"&amp;$S1037),3))="RCS","GRS_RCS_RM",IF(INDIRECT("$F"&amp;$S1037)="OCS (No Label)","OCS_Conversion_RM",IF(LEFT(INDIRECT("$F"&amp;$S1037),3)="OCS","OCS_RM",IF(RIGHT(INDIRECT("$F"&amp;$S1037),10)="conversion","GOTS_RM_conversion",IF((LEFT(INDIRECT("$F"&amp;$S1037),4))="GOTS","GOTS_RM","Responsible_RM")))))))</f>
        <v>#REF!</v>
      </c>
      <c r="AF1037" s="13" t="str" cm="1">
        <f t="array" aca="1" ref="AF1037" ca="1">IF($S1037="","",INDIRECT("$Z"&amp;$S1037))</f>
        <v/>
      </c>
      <c r="AG1037" s="155"/>
      <c r="AH1037" s="13" t="str" cm="1">
        <f t="array" aca="1" ref="AH1037" ca="1">IFERROR(INDIRECT("$ag"&amp;S1037),"")</f>
        <v/>
      </c>
      <c r="AI1037" s="13" t="e" cm="1">
        <f t="array" aca="1" ref="AI1037" ca="1">INDIRECT("O"&amp;S1036)</f>
        <v>#REF!</v>
      </c>
      <c r="AJ1037" s="13" t="str">
        <f>IF($I1037="","",INDEX('Raw Material'!$A$1:$J$75,MATCH(I1037,'Raw Material'!$A$1:$A$75,0),(MATCH(G1037,'Raw Material'!$A$1:$J$1,0))))</f>
        <v/>
      </c>
      <c r="AK1037" s="13" t="str">
        <f t="shared" si="443"/>
        <v>YANLIŞRM</v>
      </c>
      <c r="AL1037" s="153" t="str">
        <f t="shared" si="444"/>
        <v/>
      </c>
    </row>
    <row r="1038" spans="1:38" ht="16.5" customHeight="1">
      <c r="A1038" s="160" t="str">
        <f>IF(B1038="","",COUNTA($B$114:$B1038))</f>
        <v/>
      </c>
      <c r="B1038" s="164"/>
      <c r="C1038" s="165"/>
      <c r="D1038" s="183"/>
      <c r="E1038" s="183"/>
      <c r="F1038" s="172"/>
      <c r="G1038" s="212"/>
      <c r="H1038" s="206"/>
      <c r="I1038" s="206"/>
      <c r="J1038" s="206"/>
      <c r="K1038" s="31"/>
      <c r="L1038" s="177" t="str">
        <f t="shared" ref="L1038" si="459">IF(R1038="","",LEFT(R1038,LEN(R1038)-2))</f>
        <v/>
      </c>
      <c r="M1038" s="177"/>
      <c r="N1038" s="80"/>
      <c r="O1038" s="184"/>
      <c r="P1038" s="103"/>
      <c r="Q1038" s="84" t="str">
        <f t="shared" si="445"/>
        <v/>
      </c>
      <c r="R1038" s="159" t="str">
        <f t="shared" ref="R1038" si="460">CONCATENATE($Q1038,Q1039,Q1040,Q1041,Q1042,Q1043,$Q1044,$Q1045,$Q1046,$Q1047,Q1048,Q1049)</f>
        <v/>
      </c>
      <c r="S1038" s="28" t="str" cm="1">
        <f t="array" aca="1" ref="S1038" ca="1">IF(INDIRECT("A"&amp;114+$U1038)&lt;&gt;"",114+$U1038,"")</f>
        <v/>
      </c>
      <c r="T1038" s="28" t="str">
        <f t="shared" ca="1" si="446"/>
        <v>$B</v>
      </c>
      <c r="U1038" s="29">
        <f t="shared" si="453"/>
        <v>924</v>
      </c>
      <c r="V1038" s="29">
        <v>77.000000000005997</v>
      </c>
      <c r="W1038" s="29">
        <f t="shared" si="458"/>
        <v>77</v>
      </c>
      <c r="X1038" s="41" t="str" cm="1">
        <f t="array" aca="1" ref="X1038" ca="1">IFERROR(INDEX('PC&amp;PD'!$A$1:$AP$15,ROW('PC&amp;PD'!$A$15),MATCH(INDIRECT(T1038),'PC&amp;PD'!$A$1:$AP$1,0)),"")</f>
        <v/>
      </c>
      <c r="Z1038" s="155" t="str">
        <f t="shared" ref="Z1038" si="461">IFERROR(IF($F1038="OCS 100","OCS (OCS 100)",IF($F1038="OCS Blended","OCS (OCS Blended)",IF($F1038="OCS (No Label)","OCS (No Label)",IF($F1038="RCS 100","RCS (RCS 100)",IF($F1038="RCS Blended","RCS (RCS Blended)",IF($F1038="GRS","GRS (GRS)",IF($F1038="GRS (No Label)", "GRS (No Label)",IF($F1038="RDS","RDS (RDS)",IF($F1038="RWS","RWS (RWS)",IF($F1038="RAS","RAS (RAS)",IF($F1038="RMS","RMS (RMS)",IF($F1038="GOTS Organic","GOTS (Organic)",IF($F1038="GOTS Made with organic","GOTS (Made with Organic)",IF($F1038="GOTS Organic - in conversion","GOTS (Organic - In Conversion)",IF($F1038="GOTS Made with organic - in conversion","GOTS (Made with Organic - In Conversion)",""))))))))))))))),"")</f>
        <v/>
      </c>
      <c r="AA1038" s="13" t="str">
        <f t="shared" si="442"/>
        <v/>
      </c>
      <c r="AB1038" s="155" t="str">
        <f t="shared" ref="AB1038" si="462">IFERROR(IF($F1038="OCS 100", "OCS_100",IF($F1038="OCS Blended", "OCS_Blended",IF($F1038="OCS (No Label)", "OCS_No_Label",IF($F1038="RCS 100", "RCS_100",IF($F1038="RCS Blended","RCS_Blended",IF($F1038="GRS","GRS",IF($F1038="GRS (No Label)", "GRS_No_Label",IF($F1038="RDS","RDS",IF($F1038="RWS","RWS",IF($F1038="RMS","RMS",IF($F1038="GOTS Organic","GOTS_Organic",IF($F1038="GOTS Made with organic","GOTS_Made_with_organic",IF($F1038="GOTS Organic - in conversion","GOTS_Organic_in_Conversion",IF($F1038="GOTS Made with organic - in conversion","GOTS_Made_with_Organic_in_Conversion",IF($F1038="RAS","RAS",""))))))))))))))),"")</f>
        <v/>
      </c>
      <c r="AC1038" s="13" t="str">
        <f t="shared" ca="1" si="447"/>
        <v>$AB</v>
      </c>
      <c r="AD1038" s="13" t="str" cm="1">
        <f t="array" aca="1" ref="AD1038" ca="1">IFERROR(IF((LEFT(INDIRECT("$F"&amp;$S1038),4))="GOTS",IF($G1038="Organic","GOTS_Organic_raw",(IF($G1038="Responsible","GOTS_Responsible",(IF($G1038="No Attribute (Conventional)","GOTS_conventional",(IF($G1038="Recycled Pre/Post-Consumer","GOTS_pre_post",(IF($G1038="In-Conversion","GOTS_in_conversion",(IF($G1038="Sustainably Sourced","Sustainably_sourced",""))))))))))),IF($G1038="Organic","Organic",(IF($G1038="Responsible","Responsible",(IF($G1038="No Attribute (Conventional)","No_Attribute_Conventional",(IF($G1038="Recycled Pre/Post-Consumer","Recycled_Pre_Post_Consumer",(IF($G1038="In-Conversion","In_Conversion",(IF($G1038="Recycled Pre-Consumer","Recycled_Pre_Consumer",(IF($G1038="Recycled Post-Consumer","Recycled_Post_Consumer",(IF($G1038="Sustainably Sourced","Sustainably_sourced","")))))))))))))))),"")</f>
        <v/>
      </c>
      <c r="AE1038" s="13" t="e" cm="1">
        <f t="array" aca="1" ref="AE1038" ca="1">IF(INDIRECT("$F"&amp;$S1038)="","",IF(LEFT(INDIRECT("$F"&amp;$S1038),3)="GRS","GRS_RCS_RM",IF((LEFT(INDIRECT("$F"&amp;$S1038),3))="RCS","GRS_RCS_RM",IF(INDIRECT("$F"&amp;$S1038)="OCS (No Label)","OCS_Conversion_RM",IF(LEFT(INDIRECT("$F"&amp;$S1038),3)="OCS","OCS_RM",IF(RIGHT(INDIRECT("$F"&amp;$S1038),10)="conversion","GOTS_RM_conversion",IF((LEFT(INDIRECT("$F"&amp;$S1038),4))="GOTS","GOTS_RM","Responsible_RM")))))))</f>
        <v>#REF!</v>
      </c>
      <c r="AF1038" s="13" t="str" cm="1">
        <f t="array" aca="1" ref="AF1038" ca="1">IF($S1038="","",INDIRECT("$Z"&amp;$S1038))</f>
        <v/>
      </c>
      <c r="AG1038" s="155" t="str">
        <f t="shared" si="452"/>
        <v/>
      </c>
      <c r="AH1038" s="13" t="str" cm="1">
        <f t="array" aca="1" ref="AH1038" ca="1">IFERROR(INDIRECT("$ag"&amp;S1038),"")</f>
        <v/>
      </c>
      <c r="AI1038" s="13" t="e" cm="1">
        <f t="array" aca="1" ref="AI1038" ca="1">INDIRECT("O"&amp;S1037)</f>
        <v>#REF!</v>
      </c>
      <c r="AJ1038" s="13" t="str">
        <f>IF($I1038="","",INDEX('Raw Material'!$A$1:$J$75,MATCH(I1038,'Raw Material'!$A$1:$A$75,0),(MATCH(G1038,'Raw Material'!$A$1:$J$1,0))))</f>
        <v/>
      </c>
      <c r="AK1038" s="13" t="str">
        <f t="shared" si="443"/>
        <v>YANLIŞRM</v>
      </c>
      <c r="AL1038" s="153" t="str">
        <f t="shared" si="444"/>
        <v/>
      </c>
    </row>
    <row r="1039" spans="1:38" ht="16.5" customHeight="1">
      <c r="A1039" s="161"/>
      <c r="B1039" s="166"/>
      <c r="C1039" s="167"/>
      <c r="D1039" s="156"/>
      <c r="E1039" s="156"/>
      <c r="F1039" s="173"/>
      <c r="G1039" s="181"/>
      <c r="H1039" s="182"/>
      <c r="I1039" s="182"/>
      <c r="J1039" s="182"/>
      <c r="K1039" s="32"/>
      <c r="L1039" s="178"/>
      <c r="M1039" s="178"/>
      <c r="N1039" s="81"/>
      <c r="O1039" s="185"/>
      <c r="P1039" s="103"/>
      <c r="Q1039" s="84" t="str">
        <f t="shared" si="445"/>
        <v/>
      </c>
      <c r="R1039" s="159"/>
      <c r="S1039" s="28" t="str" cm="1">
        <f t="array" aca="1" ref="S1039" ca="1">IF(INDIRECT("A"&amp;114+$U1039)&lt;&gt;"",114+$U1039,"")</f>
        <v/>
      </c>
      <c r="T1039" s="28" t="str">
        <f t="shared" ca="1" si="446"/>
        <v>$B</v>
      </c>
      <c r="U1039" s="29">
        <f t="shared" si="453"/>
        <v>924</v>
      </c>
      <c r="V1039" s="29">
        <v>77.083333333339397</v>
      </c>
      <c r="W1039" s="29">
        <f t="shared" si="458"/>
        <v>77</v>
      </c>
      <c r="X1039" s="41" t="str" cm="1">
        <f t="array" aca="1" ref="X1039" ca="1">IFERROR(INDEX('PC&amp;PD'!$A$1:$AP$15,ROW('PC&amp;PD'!$A$15),MATCH(INDIRECT(T1039),'PC&amp;PD'!$A$1:$AP$1,0)),"")</f>
        <v/>
      </c>
      <c r="Z1039" s="155"/>
      <c r="AA1039" s="13" t="str">
        <f t="shared" si="442"/>
        <v/>
      </c>
      <c r="AB1039" s="155"/>
      <c r="AC1039" s="13" t="str">
        <f t="shared" ca="1" si="447"/>
        <v>$AB</v>
      </c>
      <c r="AD1039" s="13" t="str" cm="1">
        <f t="array" aca="1" ref="AD1039" ca="1">IFERROR(IF((LEFT(INDIRECT("$F"&amp;$S1039),4))="GOTS",IF($G1039="Organic","GOTS_Organic_raw",(IF($G1039="Responsible","GOTS_Responsible",(IF($G1039="No Attribute (Conventional)","GOTS_conventional",(IF($G1039="Recycled Pre/Post-Consumer","GOTS_pre_post",(IF($G1039="In-Conversion","GOTS_in_conversion",(IF($G1039="Sustainably Sourced","Sustainably_sourced",""))))))))))),IF($G1039="Organic","Organic",(IF($G1039="Responsible","Responsible",(IF($G1039="No Attribute (Conventional)","No_Attribute_Conventional",(IF($G1039="Recycled Pre/Post-Consumer","Recycled_Pre_Post_Consumer",(IF($G1039="In-Conversion","In_Conversion",(IF($G1039="Recycled Pre-Consumer","Recycled_Pre_Consumer",(IF($G1039="Recycled Post-Consumer","Recycled_Post_Consumer",(IF($G1039="Sustainably Sourced","Sustainably_sourced","")))))))))))))))),"")</f>
        <v/>
      </c>
      <c r="AE1039" s="13" t="e" cm="1">
        <f t="array" aca="1" ref="AE1039" ca="1">IF(INDIRECT("$F"&amp;$S1039)="","",IF(LEFT(INDIRECT("$F"&amp;$S1039),3)="GRS","GRS_RCS_RM",IF((LEFT(INDIRECT("$F"&amp;$S1039),3))="RCS","GRS_RCS_RM",IF(INDIRECT("$F"&amp;$S1039)="OCS (No Label)","OCS_Conversion_RM",IF(LEFT(INDIRECT("$F"&amp;$S1039),3)="OCS","OCS_RM",IF(RIGHT(INDIRECT("$F"&amp;$S1039),10)="conversion","GOTS_RM_conversion",IF((LEFT(INDIRECT("$F"&amp;$S1039),4))="GOTS","GOTS_RM","Responsible_RM")))))))</f>
        <v>#REF!</v>
      </c>
      <c r="AF1039" s="13" t="str" cm="1">
        <f t="array" aca="1" ref="AF1039" ca="1">IF($S1039="","",INDIRECT("$Z"&amp;$S1039))</f>
        <v/>
      </c>
      <c r="AG1039" s="155"/>
      <c r="AH1039" s="13" t="str" cm="1">
        <f t="array" aca="1" ref="AH1039" ca="1">IFERROR(INDIRECT("$ag"&amp;S1039),"")</f>
        <v/>
      </c>
      <c r="AI1039" s="13" t="e" cm="1">
        <f t="array" aca="1" ref="AI1039" ca="1">INDIRECT("O"&amp;S1038)</f>
        <v>#REF!</v>
      </c>
      <c r="AJ1039" s="13" t="str">
        <f>IF($I1039="","",INDEX('Raw Material'!$A$1:$J$75,MATCH(I1039,'Raw Material'!$A$1:$A$75,0),(MATCH(G1039,'Raw Material'!$A$1:$J$1,0))))</f>
        <v/>
      </c>
      <c r="AK1039" s="13" t="str">
        <f t="shared" si="443"/>
        <v>YANLIŞRM</v>
      </c>
      <c r="AL1039" s="153" t="str">
        <f t="shared" si="444"/>
        <v/>
      </c>
    </row>
    <row r="1040" spans="1:38" ht="16.5" customHeight="1">
      <c r="A1040" s="161"/>
      <c r="B1040" s="166"/>
      <c r="C1040" s="167"/>
      <c r="D1040" s="156"/>
      <c r="E1040" s="156"/>
      <c r="F1040" s="173"/>
      <c r="G1040" s="181"/>
      <c r="H1040" s="182"/>
      <c r="I1040" s="182"/>
      <c r="J1040" s="182"/>
      <c r="K1040" s="32"/>
      <c r="L1040" s="178"/>
      <c r="M1040" s="178"/>
      <c r="N1040" s="81"/>
      <c r="O1040" s="185"/>
      <c r="P1040" s="103"/>
      <c r="Q1040" s="84" t="str">
        <f t="shared" si="445"/>
        <v/>
      </c>
      <c r="R1040" s="159"/>
      <c r="S1040" s="28" t="str" cm="1">
        <f t="array" aca="1" ref="S1040" ca="1">IF(INDIRECT("A"&amp;114+$U1040)&lt;&gt;"",114+$U1040,"")</f>
        <v/>
      </c>
      <c r="T1040" s="28" t="str">
        <f t="shared" ca="1" si="446"/>
        <v>$B</v>
      </c>
      <c r="U1040" s="29">
        <f t="shared" si="453"/>
        <v>924</v>
      </c>
      <c r="V1040" s="29">
        <v>77.166666666672697</v>
      </c>
      <c r="W1040" s="29">
        <f t="shared" si="458"/>
        <v>77</v>
      </c>
      <c r="X1040" s="41" t="str" cm="1">
        <f t="array" aca="1" ref="X1040" ca="1">IFERROR(INDEX('PC&amp;PD'!$A$1:$AP$15,ROW('PC&amp;PD'!$A$15),MATCH(INDIRECT(T1040),'PC&amp;PD'!$A$1:$AP$1,0)),"")</f>
        <v/>
      </c>
      <c r="Z1040" s="155"/>
      <c r="AA1040" s="13" t="str">
        <f t="shared" si="442"/>
        <v/>
      </c>
      <c r="AB1040" s="155"/>
      <c r="AC1040" s="13" t="str">
        <f t="shared" ca="1" si="447"/>
        <v>$AB</v>
      </c>
      <c r="AD1040" s="13" t="str" cm="1">
        <f t="array" aca="1" ref="AD1040" ca="1">IFERROR(IF((LEFT(INDIRECT("$F"&amp;$S1040),4))="GOTS",IF($G1040="Organic","GOTS_Organic_raw",(IF($G1040="Responsible","GOTS_Responsible",(IF($G1040="No Attribute (Conventional)","GOTS_conventional",(IF($G1040="Recycled Pre/Post-Consumer","GOTS_pre_post",(IF($G1040="In-Conversion","GOTS_in_conversion",(IF($G1040="Sustainably Sourced","Sustainably_sourced",""))))))))))),IF($G1040="Organic","Organic",(IF($G1040="Responsible","Responsible",(IF($G1040="No Attribute (Conventional)","No_Attribute_Conventional",(IF($G1040="Recycled Pre/Post-Consumer","Recycled_Pre_Post_Consumer",(IF($G1040="In-Conversion","In_Conversion",(IF($G1040="Recycled Pre-Consumer","Recycled_Pre_Consumer",(IF($G1040="Recycled Post-Consumer","Recycled_Post_Consumer",(IF($G1040="Sustainably Sourced","Sustainably_sourced","")))))))))))))))),"")</f>
        <v/>
      </c>
      <c r="AE1040" s="13" t="e" cm="1">
        <f t="array" aca="1" ref="AE1040" ca="1">IF(INDIRECT("$F"&amp;$S1040)="","",IF(LEFT(INDIRECT("$F"&amp;$S1040),3)="GRS","GRS_RCS_RM",IF((LEFT(INDIRECT("$F"&amp;$S1040),3))="RCS","GRS_RCS_RM",IF(INDIRECT("$F"&amp;$S1040)="OCS (No Label)","OCS_Conversion_RM",IF(LEFT(INDIRECT("$F"&amp;$S1040),3)="OCS","OCS_RM",IF(RIGHT(INDIRECT("$F"&amp;$S1040),10)="conversion","GOTS_RM_conversion",IF((LEFT(INDIRECT("$F"&amp;$S1040),4))="GOTS","GOTS_RM","Responsible_RM")))))))</f>
        <v>#REF!</v>
      </c>
      <c r="AF1040" s="13" t="str" cm="1">
        <f t="array" aca="1" ref="AF1040" ca="1">IF($S1040="","",INDIRECT("$Z"&amp;$S1040))</f>
        <v/>
      </c>
      <c r="AG1040" s="155"/>
      <c r="AH1040" s="13" t="str" cm="1">
        <f t="array" aca="1" ref="AH1040" ca="1">IFERROR(INDIRECT("$ag"&amp;S1040),"")</f>
        <v/>
      </c>
      <c r="AI1040" s="13" t="e" cm="1">
        <f t="array" aca="1" ref="AI1040" ca="1">INDIRECT("O"&amp;S1039)</f>
        <v>#REF!</v>
      </c>
      <c r="AJ1040" s="13" t="str">
        <f>IF($I1040="","",INDEX('Raw Material'!$A$1:$J$75,MATCH(I1040,'Raw Material'!$A$1:$A$75,0),(MATCH(G1040,'Raw Material'!$A$1:$J$1,0))))</f>
        <v/>
      </c>
      <c r="AK1040" s="13" t="str">
        <f t="shared" si="443"/>
        <v>YANLIŞRM</v>
      </c>
      <c r="AL1040" s="153" t="str">
        <f t="shared" si="444"/>
        <v/>
      </c>
    </row>
    <row r="1041" spans="1:38" ht="16.5" customHeight="1">
      <c r="A1041" s="161"/>
      <c r="B1041" s="166"/>
      <c r="C1041" s="167"/>
      <c r="D1041" s="156"/>
      <c r="E1041" s="156"/>
      <c r="F1041" s="174"/>
      <c r="G1041" s="181"/>
      <c r="H1041" s="182"/>
      <c r="I1041" s="182"/>
      <c r="J1041" s="182"/>
      <c r="K1041" s="32"/>
      <c r="L1041" s="178"/>
      <c r="M1041" s="178"/>
      <c r="N1041" s="81"/>
      <c r="O1041" s="185"/>
      <c r="P1041" s="103"/>
      <c r="Q1041" s="84" t="str">
        <f t="shared" si="445"/>
        <v/>
      </c>
      <c r="R1041" s="159"/>
      <c r="S1041" s="28" t="str" cm="1">
        <f t="array" aca="1" ref="S1041" ca="1">IF(INDIRECT("A"&amp;114+$U1041)&lt;&gt;"",114+$U1041,"")</f>
        <v/>
      </c>
      <c r="T1041" s="28" t="str">
        <f t="shared" ca="1" si="446"/>
        <v>$B</v>
      </c>
      <c r="U1041" s="29">
        <f t="shared" si="453"/>
        <v>924</v>
      </c>
      <c r="V1041" s="29">
        <v>77.250000000005997</v>
      </c>
      <c r="W1041" s="29">
        <f t="shared" si="458"/>
        <v>77</v>
      </c>
      <c r="X1041" s="41" t="str" cm="1">
        <f t="array" aca="1" ref="X1041" ca="1">IFERROR(INDEX('PC&amp;PD'!$A$1:$AP$15,ROW('PC&amp;PD'!$A$15),MATCH(INDIRECT(T1041),'PC&amp;PD'!$A$1:$AP$1,0)),"")</f>
        <v/>
      </c>
      <c r="Z1041" s="155"/>
      <c r="AA1041" s="13" t="str">
        <f t="shared" si="442"/>
        <v/>
      </c>
      <c r="AB1041" s="155"/>
      <c r="AC1041" s="13" t="str">
        <f t="shared" ca="1" si="447"/>
        <v>$AB</v>
      </c>
      <c r="AD1041" s="13" t="str" cm="1">
        <f t="array" aca="1" ref="AD1041" ca="1">IFERROR(IF((LEFT(INDIRECT("$F"&amp;$S1041),4))="GOTS",IF($G1041="Organic","GOTS_Organic_raw",(IF($G1041="Responsible","GOTS_Responsible",(IF($G1041="No Attribute (Conventional)","GOTS_conventional",(IF($G1041="Recycled Pre/Post-Consumer","GOTS_pre_post",(IF($G1041="In-Conversion","GOTS_in_conversion",(IF($G1041="Sustainably Sourced","Sustainably_sourced",""))))))))))),IF($G1041="Organic","Organic",(IF($G1041="Responsible","Responsible",(IF($G1041="No Attribute (Conventional)","No_Attribute_Conventional",(IF($G1041="Recycled Pre/Post-Consumer","Recycled_Pre_Post_Consumer",(IF($G1041="In-Conversion","In_Conversion",(IF($G1041="Recycled Pre-Consumer","Recycled_Pre_Consumer",(IF($G1041="Recycled Post-Consumer","Recycled_Post_Consumer",(IF($G1041="Sustainably Sourced","Sustainably_sourced","")))))))))))))))),"")</f>
        <v/>
      </c>
      <c r="AE1041" s="13" t="e" cm="1">
        <f t="array" aca="1" ref="AE1041" ca="1">IF(INDIRECT("$F"&amp;$S1041)="","",IF(LEFT(INDIRECT("$F"&amp;$S1041),3)="GRS","GRS_RCS_RM",IF((LEFT(INDIRECT("$F"&amp;$S1041),3))="RCS","GRS_RCS_RM",IF(INDIRECT("$F"&amp;$S1041)="OCS (No Label)","OCS_Conversion_RM",IF(LEFT(INDIRECT("$F"&amp;$S1041),3)="OCS","OCS_RM",IF(RIGHT(INDIRECT("$F"&amp;$S1041),10)="conversion","GOTS_RM_conversion",IF((LEFT(INDIRECT("$F"&amp;$S1041),4))="GOTS","GOTS_RM","Responsible_RM")))))))</f>
        <v>#REF!</v>
      </c>
      <c r="AF1041" s="13" t="str" cm="1">
        <f t="array" aca="1" ref="AF1041" ca="1">IF($S1041="","",INDIRECT("$Z"&amp;$S1041))</f>
        <v/>
      </c>
      <c r="AG1041" s="155"/>
      <c r="AH1041" s="13" t="str" cm="1">
        <f t="array" aca="1" ref="AH1041" ca="1">IFERROR(INDIRECT("$ag"&amp;S1041),"")</f>
        <v/>
      </c>
      <c r="AI1041" s="13" t="e" cm="1">
        <f t="array" aca="1" ref="AI1041" ca="1">INDIRECT("O"&amp;S1040)</f>
        <v>#REF!</v>
      </c>
      <c r="AJ1041" s="13" t="str">
        <f>IF($I1041="","",INDEX('Raw Material'!$A$1:$J$75,MATCH(I1041,'Raw Material'!$A$1:$A$75,0),(MATCH(G1041,'Raw Material'!$A$1:$J$1,0))))</f>
        <v/>
      </c>
      <c r="AK1041" s="13" t="str">
        <f t="shared" si="443"/>
        <v>YANLIŞRM</v>
      </c>
      <c r="AL1041" s="153" t="str">
        <f t="shared" si="444"/>
        <v/>
      </c>
    </row>
    <row r="1042" spans="1:38" ht="16.5" customHeight="1">
      <c r="A1042" s="161"/>
      <c r="B1042" s="166"/>
      <c r="C1042" s="167"/>
      <c r="D1042" s="156"/>
      <c r="E1042" s="156"/>
      <c r="F1042" s="174"/>
      <c r="G1042" s="181"/>
      <c r="H1042" s="182"/>
      <c r="I1042" s="182"/>
      <c r="J1042" s="182"/>
      <c r="K1042" s="32"/>
      <c r="L1042" s="178"/>
      <c r="M1042" s="178"/>
      <c r="N1042" s="81"/>
      <c r="O1042" s="185"/>
      <c r="P1042" s="103"/>
      <c r="Q1042" s="84" t="str">
        <f t="shared" si="445"/>
        <v/>
      </c>
      <c r="R1042" s="159"/>
      <c r="S1042" s="28" t="str" cm="1">
        <f t="array" aca="1" ref="S1042" ca="1">IF(INDIRECT("A"&amp;114+$U1042)&lt;&gt;"",114+$U1042,"")</f>
        <v/>
      </c>
      <c r="T1042" s="28" t="str">
        <f t="shared" ca="1" si="446"/>
        <v>$B</v>
      </c>
      <c r="U1042" s="29">
        <f t="shared" si="453"/>
        <v>924</v>
      </c>
      <c r="V1042" s="29">
        <v>77.333333333339397</v>
      </c>
      <c r="W1042" s="29">
        <f t="shared" si="458"/>
        <v>77</v>
      </c>
      <c r="X1042" s="41" t="str" cm="1">
        <f t="array" aca="1" ref="X1042" ca="1">IFERROR(INDEX('PC&amp;PD'!$A$1:$AP$15,ROW('PC&amp;PD'!$A$15),MATCH(INDIRECT(T1042),'PC&amp;PD'!$A$1:$AP$1,0)),"")</f>
        <v/>
      </c>
      <c r="Z1042" s="155"/>
      <c r="AA1042" s="13" t="str">
        <f t="shared" si="442"/>
        <v/>
      </c>
      <c r="AB1042" s="155"/>
      <c r="AC1042" s="13" t="str">
        <f t="shared" ca="1" si="447"/>
        <v>$AB</v>
      </c>
      <c r="AD1042" s="13" t="str" cm="1">
        <f t="array" aca="1" ref="AD1042" ca="1">IFERROR(IF((LEFT(INDIRECT("$F"&amp;$S1042),4))="GOTS",IF($G1042="Organic","GOTS_Organic_raw",(IF($G1042="Responsible","GOTS_Responsible",(IF($G1042="No Attribute (Conventional)","GOTS_conventional",(IF($G1042="Recycled Pre/Post-Consumer","GOTS_pre_post",(IF($G1042="In-Conversion","GOTS_in_conversion",(IF($G1042="Sustainably Sourced","Sustainably_sourced",""))))))))))),IF($G1042="Organic","Organic",(IF($G1042="Responsible","Responsible",(IF($G1042="No Attribute (Conventional)","No_Attribute_Conventional",(IF($G1042="Recycled Pre/Post-Consumer","Recycled_Pre_Post_Consumer",(IF($G1042="In-Conversion","In_Conversion",(IF($G1042="Recycled Pre-Consumer","Recycled_Pre_Consumer",(IF($G1042="Recycled Post-Consumer","Recycled_Post_Consumer",(IF($G1042="Sustainably Sourced","Sustainably_sourced","")))))))))))))))),"")</f>
        <v/>
      </c>
      <c r="AE1042" s="13" t="e" cm="1">
        <f t="array" aca="1" ref="AE1042" ca="1">IF(INDIRECT("$F"&amp;$S1042)="","",IF(LEFT(INDIRECT("$F"&amp;$S1042),3)="GRS","GRS_RCS_RM",IF((LEFT(INDIRECT("$F"&amp;$S1042),3))="RCS","GRS_RCS_RM",IF(INDIRECT("$F"&amp;$S1042)="OCS (No Label)","OCS_Conversion_RM",IF(LEFT(INDIRECT("$F"&amp;$S1042),3)="OCS","OCS_RM",IF(RIGHT(INDIRECT("$F"&amp;$S1042),10)="conversion","GOTS_RM_conversion",IF((LEFT(INDIRECT("$F"&amp;$S1042),4))="GOTS","GOTS_RM","Responsible_RM")))))))</f>
        <v>#REF!</v>
      </c>
      <c r="AF1042" s="13" t="str" cm="1">
        <f t="array" aca="1" ref="AF1042" ca="1">IF($S1042="","",INDIRECT("$Z"&amp;$S1042))</f>
        <v/>
      </c>
      <c r="AG1042" s="155"/>
      <c r="AH1042" s="13" t="str" cm="1">
        <f t="array" aca="1" ref="AH1042" ca="1">IFERROR(INDIRECT("$ag"&amp;S1042),"")</f>
        <v/>
      </c>
      <c r="AI1042" s="13" t="e" cm="1">
        <f t="array" aca="1" ref="AI1042" ca="1">INDIRECT("O"&amp;S1041)</f>
        <v>#REF!</v>
      </c>
      <c r="AJ1042" s="13" t="str">
        <f>IF($I1042="","",INDEX('Raw Material'!$A$1:$J$75,MATCH(I1042,'Raw Material'!$A$1:$A$75,0),(MATCH(G1042,'Raw Material'!$A$1:$J$1,0))))</f>
        <v/>
      </c>
      <c r="AK1042" s="13" t="str">
        <f t="shared" si="443"/>
        <v>YANLIŞRM</v>
      </c>
      <c r="AL1042" s="153" t="str">
        <f t="shared" si="444"/>
        <v/>
      </c>
    </row>
    <row r="1043" spans="1:38" ht="16.5" customHeight="1">
      <c r="A1043" s="161"/>
      <c r="B1043" s="166"/>
      <c r="C1043" s="167"/>
      <c r="D1043" s="156"/>
      <c r="E1043" s="156"/>
      <c r="F1043" s="174"/>
      <c r="G1043" s="181"/>
      <c r="H1043" s="182"/>
      <c r="I1043" s="182"/>
      <c r="J1043" s="182"/>
      <c r="K1043" s="32"/>
      <c r="L1043" s="178"/>
      <c r="M1043" s="178"/>
      <c r="N1043" s="81"/>
      <c r="O1043" s="185"/>
      <c r="P1043" s="103"/>
      <c r="Q1043" s="84" t="str">
        <f t="shared" si="445"/>
        <v/>
      </c>
      <c r="R1043" s="159"/>
      <c r="S1043" s="28" t="str" cm="1">
        <f t="array" aca="1" ref="S1043" ca="1">IF(INDIRECT("A"&amp;114+$U1043)&lt;&gt;"",114+$U1043,"")</f>
        <v/>
      </c>
      <c r="T1043" s="28" t="str">
        <f t="shared" ca="1" si="446"/>
        <v>$B</v>
      </c>
      <c r="U1043" s="29">
        <f t="shared" si="453"/>
        <v>924</v>
      </c>
      <c r="V1043" s="29">
        <v>77.416666666672697</v>
      </c>
      <c r="W1043" s="29">
        <f t="shared" si="458"/>
        <v>77</v>
      </c>
      <c r="X1043" s="41" t="str" cm="1">
        <f t="array" aca="1" ref="X1043" ca="1">IFERROR(INDEX('PC&amp;PD'!$A$1:$AP$15,ROW('PC&amp;PD'!$A$15),MATCH(INDIRECT(T1043),'PC&amp;PD'!$A$1:$AP$1,0)),"")</f>
        <v/>
      </c>
      <c r="Z1043" s="155"/>
      <c r="AA1043" s="13" t="str">
        <f t="shared" si="442"/>
        <v/>
      </c>
      <c r="AB1043" s="155"/>
      <c r="AC1043" s="13" t="str">
        <f t="shared" ca="1" si="447"/>
        <v>$AB</v>
      </c>
      <c r="AD1043" s="13" t="str" cm="1">
        <f t="array" aca="1" ref="AD1043" ca="1">IFERROR(IF((LEFT(INDIRECT("$F"&amp;$S1043),4))="GOTS",IF($G1043="Organic","GOTS_Organic_raw",(IF($G1043="Responsible","GOTS_Responsible",(IF($G1043="No Attribute (Conventional)","GOTS_conventional",(IF($G1043="Recycled Pre/Post-Consumer","GOTS_pre_post",(IF($G1043="In-Conversion","GOTS_in_conversion",(IF($G1043="Sustainably Sourced","Sustainably_sourced",""))))))))))),IF($G1043="Organic","Organic",(IF($G1043="Responsible","Responsible",(IF($G1043="No Attribute (Conventional)","No_Attribute_Conventional",(IF($G1043="Recycled Pre/Post-Consumer","Recycled_Pre_Post_Consumer",(IF($G1043="In-Conversion","In_Conversion",(IF($G1043="Recycled Pre-Consumer","Recycled_Pre_Consumer",(IF($G1043="Recycled Post-Consumer","Recycled_Post_Consumer",(IF($G1043="Sustainably Sourced","Sustainably_sourced","")))))))))))))))),"")</f>
        <v/>
      </c>
      <c r="AE1043" s="13" t="e" cm="1">
        <f t="array" aca="1" ref="AE1043" ca="1">IF(INDIRECT("$F"&amp;$S1043)="","",IF(LEFT(INDIRECT("$F"&amp;$S1043),3)="GRS","GRS_RCS_RM",IF((LEFT(INDIRECT("$F"&amp;$S1043),3))="RCS","GRS_RCS_RM",IF(INDIRECT("$F"&amp;$S1043)="OCS (No Label)","OCS_Conversion_RM",IF(LEFT(INDIRECT("$F"&amp;$S1043),3)="OCS","OCS_RM",IF(RIGHT(INDIRECT("$F"&amp;$S1043),10)="conversion","GOTS_RM_conversion",IF((LEFT(INDIRECT("$F"&amp;$S1043),4))="GOTS","GOTS_RM","Responsible_RM")))))))</f>
        <v>#REF!</v>
      </c>
      <c r="AF1043" s="13" t="str" cm="1">
        <f t="array" aca="1" ref="AF1043" ca="1">IF($S1043="","",INDIRECT("$Z"&amp;$S1043))</f>
        <v/>
      </c>
      <c r="AG1043" s="155"/>
      <c r="AH1043" s="13" t="str" cm="1">
        <f t="array" aca="1" ref="AH1043" ca="1">IFERROR(INDIRECT("$ag"&amp;S1043),"")</f>
        <v/>
      </c>
      <c r="AI1043" s="13" t="e" cm="1">
        <f t="array" aca="1" ref="AI1043" ca="1">INDIRECT("O"&amp;S1042)</f>
        <v>#REF!</v>
      </c>
      <c r="AJ1043" s="13" t="str">
        <f>IF($I1043="","",INDEX('Raw Material'!$A$1:$J$75,MATCH(I1043,'Raw Material'!$A$1:$A$75,0),(MATCH(G1043,'Raw Material'!$A$1:$J$1,0))))</f>
        <v/>
      </c>
      <c r="AK1043" s="13" t="str">
        <f t="shared" si="443"/>
        <v>YANLIŞRM</v>
      </c>
      <c r="AL1043" s="153" t="str">
        <f t="shared" si="444"/>
        <v/>
      </c>
    </row>
    <row r="1044" spans="1:38" ht="16.5" customHeight="1">
      <c r="A1044" s="162"/>
      <c r="B1044" s="168"/>
      <c r="C1044" s="169"/>
      <c r="D1044" s="156"/>
      <c r="E1044" s="156"/>
      <c r="F1044" s="175"/>
      <c r="G1044" s="181"/>
      <c r="H1044" s="182"/>
      <c r="I1044" s="182"/>
      <c r="J1044" s="182"/>
      <c r="K1044" s="32"/>
      <c r="L1044" s="179"/>
      <c r="M1044" s="179"/>
      <c r="N1044" s="81"/>
      <c r="O1044" s="185"/>
      <c r="P1044" s="103"/>
      <c r="Q1044" s="84" t="str">
        <f t="shared" si="445"/>
        <v/>
      </c>
      <c r="R1044" s="159"/>
      <c r="S1044" s="28" t="str" cm="1">
        <f t="array" aca="1" ref="S1044" ca="1">IF(INDIRECT("A"&amp;114+$U1044)&lt;&gt;"",114+$U1044,"")</f>
        <v/>
      </c>
      <c r="T1044" s="28" t="str">
        <f t="shared" ca="1" si="446"/>
        <v>$B</v>
      </c>
      <c r="U1044" s="29">
        <f t="shared" si="453"/>
        <v>924</v>
      </c>
      <c r="V1044" s="29">
        <v>77.500000000006096</v>
      </c>
      <c r="W1044" s="29">
        <f t="shared" si="458"/>
        <v>77</v>
      </c>
      <c r="X1044" s="41" t="str" cm="1">
        <f t="array" aca="1" ref="X1044" ca="1">IFERROR(INDEX('PC&amp;PD'!$A$1:$AP$15,ROW('PC&amp;PD'!$A$15),MATCH(INDIRECT(T1044),'PC&amp;PD'!$A$1:$AP$1,0)),"")</f>
        <v/>
      </c>
      <c r="Z1044" s="155"/>
      <c r="AA1044" s="13" t="str">
        <f t="shared" si="442"/>
        <v/>
      </c>
      <c r="AB1044" s="155"/>
      <c r="AC1044" s="13" t="str">
        <f t="shared" ca="1" si="447"/>
        <v>$AB</v>
      </c>
      <c r="AD1044" s="13" t="str" cm="1">
        <f t="array" aca="1" ref="AD1044" ca="1">IFERROR(IF((LEFT(INDIRECT("$F"&amp;$S1044),4))="GOTS",IF($G1044="Organic","GOTS_Organic_raw",(IF($G1044="Responsible","GOTS_Responsible",(IF($G1044="No Attribute (Conventional)","GOTS_conventional",(IF($G1044="Recycled Pre/Post-Consumer","GOTS_pre_post",(IF($G1044="In-Conversion","GOTS_in_conversion",(IF($G1044="Sustainably Sourced","Sustainably_sourced",""))))))))))),IF($G1044="Organic","Organic",(IF($G1044="Responsible","Responsible",(IF($G1044="No Attribute (Conventional)","No_Attribute_Conventional",(IF($G1044="Recycled Pre/Post-Consumer","Recycled_Pre_Post_Consumer",(IF($G1044="In-Conversion","In_Conversion",(IF($G1044="Recycled Pre-Consumer","Recycled_Pre_Consumer",(IF($G1044="Recycled Post-Consumer","Recycled_Post_Consumer",(IF($G1044="Sustainably Sourced","Sustainably_sourced","")))))))))))))))),"")</f>
        <v/>
      </c>
      <c r="AE1044" s="13" t="e" cm="1">
        <f t="array" aca="1" ref="AE1044" ca="1">IF(INDIRECT("$F"&amp;$S1044)="","",IF(LEFT(INDIRECT("$F"&amp;$S1044),3)="GRS","GRS_RCS_RM",IF((LEFT(INDIRECT("$F"&amp;$S1044),3))="RCS","GRS_RCS_RM",IF(INDIRECT("$F"&amp;$S1044)="OCS (No Label)","OCS_Conversion_RM",IF(LEFT(INDIRECT("$F"&amp;$S1044),3)="OCS","OCS_RM",IF(RIGHT(INDIRECT("$F"&amp;$S1044),10)="conversion","GOTS_RM_conversion",IF((LEFT(INDIRECT("$F"&amp;$S1044),4))="GOTS","GOTS_RM","Responsible_RM")))))))</f>
        <v>#REF!</v>
      </c>
      <c r="AF1044" s="13" t="str" cm="1">
        <f t="array" aca="1" ref="AF1044" ca="1">IF($S1044="","",INDIRECT("$Z"&amp;$S1044))</f>
        <v/>
      </c>
      <c r="AG1044" s="155"/>
      <c r="AH1044" s="13" t="str" cm="1">
        <f t="array" aca="1" ref="AH1044" ca="1">IFERROR(INDIRECT("$ag"&amp;S1044),"")</f>
        <v/>
      </c>
      <c r="AI1044" s="13" t="e" cm="1">
        <f t="array" aca="1" ref="AI1044" ca="1">INDIRECT("O"&amp;S1043)</f>
        <v>#REF!</v>
      </c>
      <c r="AJ1044" s="13" t="str">
        <f>IF($I1044="","",INDEX('Raw Material'!$A$1:$J$75,MATCH(I1044,'Raw Material'!$A$1:$A$75,0),(MATCH(G1044,'Raw Material'!$A$1:$J$1,0))))</f>
        <v/>
      </c>
      <c r="AK1044" s="13" t="str">
        <f t="shared" si="443"/>
        <v>YANLIŞRM</v>
      </c>
      <c r="AL1044" s="153" t="str">
        <f t="shared" si="444"/>
        <v/>
      </c>
    </row>
    <row r="1045" spans="1:38" ht="16.5" customHeight="1">
      <c r="A1045" s="162"/>
      <c r="B1045" s="168"/>
      <c r="C1045" s="169"/>
      <c r="D1045" s="156"/>
      <c r="E1045" s="156"/>
      <c r="F1045" s="175"/>
      <c r="G1045" s="181"/>
      <c r="H1045" s="182"/>
      <c r="I1045" s="182"/>
      <c r="J1045" s="182"/>
      <c r="K1045" s="32"/>
      <c r="L1045" s="179"/>
      <c r="M1045" s="179"/>
      <c r="N1045" s="81"/>
      <c r="O1045" s="185"/>
      <c r="P1045" s="103"/>
      <c r="Q1045" s="84" t="str">
        <f t="shared" si="445"/>
        <v/>
      </c>
      <c r="R1045" s="159"/>
      <c r="S1045" s="28" t="str" cm="1">
        <f t="array" aca="1" ref="S1045" ca="1">IF(INDIRECT("A"&amp;114+$U1045)&lt;&gt;"",114+$U1045,"")</f>
        <v/>
      </c>
      <c r="T1045" s="28" t="str">
        <f t="shared" ca="1" si="446"/>
        <v>$B</v>
      </c>
      <c r="U1045" s="29">
        <f t="shared" si="453"/>
        <v>924</v>
      </c>
      <c r="V1045" s="29">
        <v>77.583333333339397</v>
      </c>
      <c r="W1045" s="29">
        <f t="shared" si="458"/>
        <v>77</v>
      </c>
      <c r="X1045" s="41" t="str" cm="1">
        <f t="array" aca="1" ref="X1045" ca="1">IFERROR(INDEX('PC&amp;PD'!$A$1:$AP$15,ROW('PC&amp;PD'!$A$15),MATCH(INDIRECT(T1045),'PC&amp;PD'!$A$1:$AP$1,0)),"")</f>
        <v/>
      </c>
      <c r="Z1045" s="155"/>
      <c r="AA1045" s="13" t="str">
        <f t="shared" si="442"/>
        <v/>
      </c>
      <c r="AB1045" s="155"/>
      <c r="AC1045" s="13" t="str">
        <f t="shared" ca="1" si="447"/>
        <v>$AB</v>
      </c>
      <c r="AD1045" s="13" t="str" cm="1">
        <f t="array" aca="1" ref="AD1045" ca="1">IFERROR(IF((LEFT(INDIRECT("$F"&amp;$S1045),4))="GOTS",IF($G1045="Organic","GOTS_Organic_raw",(IF($G1045="Responsible","GOTS_Responsible",(IF($G1045="No Attribute (Conventional)","GOTS_conventional",(IF($G1045="Recycled Pre/Post-Consumer","GOTS_pre_post",(IF($G1045="In-Conversion","GOTS_in_conversion",(IF($G1045="Sustainably Sourced","Sustainably_sourced",""))))))))))),IF($G1045="Organic","Organic",(IF($G1045="Responsible","Responsible",(IF($G1045="No Attribute (Conventional)","No_Attribute_Conventional",(IF($G1045="Recycled Pre/Post-Consumer","Recycled_Pre_Post_Consumer",(IF($G1045="In-Conversion","In_Conversion",(IF($G1045="Recycled Pre-Consumer","Recycled_Pre_Consumer",(IF($G1045="Recycled Post-Consumer","Recycled_Post_Consumer",(IF($G1045="Sustainably Sourced","Sustainably_sourced","")))))))))))))))),"")</f>
        <v/>
      </c>
      <c r="AE1045" s="13" t="e" cm="1">
        <f t="array" aca="1" ref="AE1045" ca="1">IF(INDIRECT("$F"&amp;$S1045)="","",IF(LEFT(INDIRECT("$F"&amp;$S1045),3)="GRS","GRS_RCS_RM",IF((LEFT(INDIRECT("$F"&amp;$S1045),3))="RCS","GRS_RCS_RM",IF(INDIRECT("$F"&amp;$S1045)="OCS (No Label)","OCS_Conversion_RM",IF(LEFT(INDIRECT("$F"&amp;$S1045),3)="OCS","OCS_RM",IF(RIGHT(INDIRECT("$F"&amp;$S1045),10)="conversion","GOTS_RM_conversion",IF((LEFT(INDIRECT("$F"&amp;$S1045),4))="GOTS","GOTS_RM","Responsible_RM")))))))</f>
        <v>#REF!</v>
      </c>
      <c r="AF1045" s="13" t="str" cm="1">
        <f t="array" aca="1" ref="AF1045" ca="1">IF($S1045="","",INDIRECT("$Z"&amp;$S1045))</f>
        <v/>
      </c>
      <c r="AG1045" s="155"/>
      <c r="AH1045" s="13" t="str" cm="1">
        <f t="array" aca="1" ref="AH1045" ca="1">IFERROR(INDIRECT("$ag"&amp;S1045),"")</f>
        <v/>
      </c>
      <c r="AI1045" s="13" t="e" cm="1">
        <f t="array" aca="1" ref="AI1045" ca="1">INDIRECT("O"&amp;S1044)</f>
        <v>#REF!</v>
      </c>
      <c r="AJ1045" s="13" t="str">
        <f>IF($I1045="","",INDEX('Raw Material'!$A$1:$J$75,MATCH(I1045,'Raw Material'!$A$1:$A$75,0),(MATCH(G1045,'Raw Material'!$A$1:$J$1,0))))</f>
        <v/>
      </c>
      <c r="AK1045" s="13" t="str">
        <f t="shared" si="443"/>
        <v>YANLIŞRM</v>
      </c>
      <c r="AL1045" s="153" t="str">
        <f t="shared" si="444"/>
        <v/>
      </c>
    </row>
    <row r="1046" spans="1:38" ht="16.5" customHeight="1">
      <c r="A1046" s="162"/>
      <c r="B1046" s="168"/>
      <c r="C1046" s="169"/>
      <c r="D1046" s="156"/>
      <c r="E1046" s="156"/>
      <c r="F1046" s="175"/>
      <c r="G1046" s="181"/>
      <c r="H1046" s="182"/>
      <c r="I1046" s="182"/>
      <c r="J1046" s="182"/>
      <c r="K1046" s="32"/>
      <c r="L1046" s="179"/>
      <c r="M1046" s="179"/>
      <c r="N1046" s="81"/>
      <c r="O1046" s="185"/>
      <c r="P1046" s="103"/>
      <c r="Q1046" s="84" t="str">
        <f t="shared" si="445"/>
        <v/>
      </c>
      <c r="R1046" s="159"/>
      <c r="S1046" s="28" t="str" cm="1">
        <f t="array" aca="1" ref="S1046" ca="1">IF(INDIRECT("A"&amp;114+$U1046)&lt;&gt;"",114+$U1046,"")</f>
        <v/>
      </c>
      <c r="T1046" s="28" t="str">
        <f t="shared" ca="1" si="446"/>
        <v>$B</v>
      </c>
      <c r="U1046" s="29">
        <f t="shared" si="453"/>
        <v>924</v>
      </c>
      <c r="V1046" s="29">
        <v>77.666666666672697</v>
      </c>
      <c r="W1046" s="29">
        <f t="shared" si="458"/>
        <v>77</v>
      </c>
      <c r="X1046" s="41" t="str" cm="1">
        <f t="array" aca="1" ref="X1046" ca="1">IFERROR(INDEX('PC&amp;PD'!$A$1:$AP$15,ROW('PC&amp;PD'!$A$15),MATCH(INDIRECT(T1046),'PC&amp;PD'!$A$1:$AP$1,0)),"")</f>
        <v/>
      </c>
      <c r="Z1046" s="155"/>
      <c r="AA1046" s="13" t="str">
        <f t="shared" si="442"/>
        <v/>
      </c>
      <c r="AB1046" s="155"/>
      <c r="AC1046" s="13" t="str">
        <f t="shared" ca="1" si="447"/>
        <v>$AB</v>
      </c>
      <c r="AD1046" s="13" t="str" cm="1">
        <f t="array" aca="1" ref="AD1046" ca="1">IFERROR(IF((LEFT(INDIRECT("$F"&amp;$S1046),4))="GOTS",IF($G1046="Organic","GOTS_Organic_raw",(IF($G1046="Responsible","GOTS_Responsible",(IF($G1046="No Attribute (Conventional)","GOTS_conventional",(IF($G1046="Recycled Pre/Post-Consumer","GOTS_pre_post",(IF($G1046="In-Conversion","GOTS_in_conversion",(IF($G1046="Sustainably Sourced","Sustainably_sourced",""))))))))))),IF($G1046="Organic","Organic",(IF($G1046="Responsible","Responsible",(IF($G1046="No Attribute (Conventional)","No_Attribute_Conventional",(IF($G1046="Recycled Pre/Post-Consumer","Recycled_Pre_Post_Consumer",(IF($G1046="In-Conversion","In_Conversion",(IF($G1046="Recycled Pre-Consumer","Recycled_Pre_Consumer",(IF($G1046="Recycled Post-Consumer","Recycled_Post_Consumer",(IF($G1046="Sustainably Sourced","Sustainably_sourced","")))))))))))))))),"")</f>
        <v/>
      </c>
      <c r="AE1046" s="13" t="e" cm="1">
        <f t="array" aca="1" ref="AE1046" ca="1">IF(INDIRECT("$F"&amp;$S1046)="","",IF(LEFT(INDIRECT("$F"&amp;$S1046),3)="GRS","GRS_RCS_RM",IF((LEFT(INDIRECT("$F"&amp;$S1046),3))="RCS","GRS_RCS_RM",IF(INDIRECT("$F"&amp;$S1046)="OCS (No Label)","OCS_Conversion_RM",IF(LEFT(INDIRECT("$F"&amp;$S1046),3)="OCS","OCS_RM",IF(RIGHT(INDIRECT("$F"&amp;$S1046),10)="conversion","GOTS_RM_conversion",IF((LEFT(INDIRECT("$F"&amp;$S1046),4))="GOTS","GOTS_RM","Responsible_RM")))))))</f>
        <v>#REF!</v>
      </c>
      <c r="AF1046" s="13" t="str" cm="1">
        <f t="array" aca="1" ref="AF1046" ca="1">IF($S1046="","",INDIRECT("$Z"&amp;$S1046))</f>
        <v/>
      </c>
      <c r="AG1046" s="155"/>
      <c r="AH1046" s="13" t="str" cm="1">
        <f t="array" aca="1" ref="AH1046" ca="1">IFERROR(INDIRECT("$ag"&amp;S1046),"")</f>
        <v/>
      </c>
      <c r="AI1046" s="13" t="e" cm="1">
        <f t="array" aca="1" ref="AI1046" ca="1">INDIRECT("O"&amp;S1045)</f>
        <v>#REF!</v>
      </c>
      <c r="AJ1046" s="13" t="str">
        <f>IF($I1046="","",INDEX('Raw Material'!$A$1:$J$75,MATCH(I1046,'Raw Material'!$A$1:$A$75,0),(MATCH(G1046,'Raw Material'!$A$1:$J$1,0))))</f>
        <v/>
      </c>
      <c r="AK1046" s="13" t="str">
        <f t="shared" si="443"/>
        <v>YANLIŞRM</v>
      </c>
      <c r="AL1046" s="153" t="str">
        <f t="shared" si="444"/>
        <v/>
      </c>
    </row>
    <row r="1047" spans="1:38" ht="16.5" customHeight="1">
      <c r="A1047" s="162"/>
      <c r="B1047" s="168"/>
      <c r="C1047" s="169"/>
      <c r="D1047" s="156"/>
      <c r="E1047" s="156"/>
      <c r="F1047" s="175"/>
      <c r="G1047" s="181"/>
      <c r="H1047" s="182"/>
      <c r="I1047" s="182"/>
      <c r="J1047" s="182"/>
      <c r="K1047" s="32"/>
      <c r="L1047" s="179"/>
      <c r="M1047" s="179"/>
      <c r="N1047" s="81"/>
      <c r="O1047" s="185"/>
      <c r="P1047" s="103"/>
      <c r="Q1047" s="84" t="str">
        <f t="shared" si="445"/>
        <v/>
      </c>
      <c r="R1047" s="159"/>
      <c r="S1047" s="28" t="str" cm="1">
        <f t="array" aca="1" ref="S1047" ca="1">IF(INDIRECT("A"&amp;114+$U1047)&lt;&gt;"",114+$U1047,"")</f>
        <v/>
      </c>
      <c r="T1047" s="28" t="str">
        <f t="shared" ca="1" si="446"/>
        <v>$B</v>
      </c>
      <c r="U1047" s="29">
        <f t="shared" si="453"/>
        <v>924</v>
      </c>
      <c r="V1047" s="29">
        <v>77.750000000006096</v>
      </c>
      <c r="W1047" s="29">
        <f t="shared" si="458"/>
        <v>77</v>
      </c>
      <c r="X1047" s="41" t="str" cm="1">
        <f t="array" aca="1" ref="X1047" ca="1">IFERROR(INDEX('PC&amp;PD'!$A$1:$AP$15,ROW('PC&amp;PD'!$A$15),MATCH(INDIRECT(T1047),'PC&amp;PD'!$A$1:$AP$1,0)),"")</f>
        <v/>
      </c>
      <c r="Z1047" s="155"/>
      <c r="AA1047" s="13" t="str">
        <f t="shared" si="442"/>
        <v/>
      </c>
      <c r="AB1047" s="155"/>
      <c r="AC1047" s="13" t="str">
        <f t="shared" ca="1" si="447"/>
        <v>$AB</v>
      </c>
      <c r="AD1047" s="13" t="str" cm="1">
        <f t="array" aca="1" ref="AD1047" ca="1">IFERROR(IF((LEFT(INDIRECT("$F"&amp;$S1047),4))="GOTS",IF($G1047="Organic","GOTS_Organic_raw",(IF($G1047="Responsible","GOTS_Responsible",(IF($G1047="No Attribute (Conventional)","GOTS_conventional",(IF($G1047="Recycled Pre/Post-Consumer","GOTS_pre_post",(IF($G1047="In-Conversion","GOTS_in_conversion",(IF($G1047="Sustainably Sourced","Sustainably_sourced",""))))))))))),IF($G1047="Organic","Organic",(IF($G1047="Responsible","Responsible",(IF($G1047="No Attribute (Conventional)","No_Attribute_Conventional",(IF($G1047="Recycled Pre/Post-Consumer","Recycled_Pre_Post_Consumer",(IF($G1047="In-Conversion","In_Conversion",(IF($G1047="Recycled Pre-Consumer","Recycled_Pre_Consumer",(IF($G1047="Recycled Post-Consumer","Recycled_Post_Consumer",(IF($G1047="Sustainably Sourced","Sustainably_sourced","")))))))))))))))),"")</f>
        <v/>
      </c>
      <c r="AE1047" s="13" t="e" cm="1">
        <f t="array" aca="1" ref="AE1047" ca="1">IF(INDIRECT("$F"&amp;$S1047)="","",IF(LEFT(INDIRECT("$F"&amp;$S1047),3)="GRS","GRS_RCS_RM",IF((LEFT(INDIRECT("$F"&amp;$S1047),3))="RCS","GRS_RCS_RM",IF(INDIRECT("$F"&amp;$S1047)="OCS (No Label)","OCS_Conversion_RM",IF(LEFT(INDIRECT("$F"&amp;$S1047),3)="OCS","OCS_RM",IF(RIGHT(INDIRECT("$F"&amp;$S1047),10)="conversion","GOTS_RM_conversion",IF((LEFT(INDIRECT("$F"&amp;$S1047),4))="GOTS","GOTS_RM","Responsible_RM")))))))</f>
        <v>#REF!</v>
      </c>
      <c r="AF1047" s="13" t="str" cm="1">
        <f t="array" aca="1" ref="AF1047" ca="1">IF($S1047="","",INDIRECT("$Z"&amp;$S1047))</f>
        <v/>
      </c>
      <c r="AG1047" s="155"/>
      <c r="AH1047" s="13" t="str" cm="1">
        <f t="array" aca="1" ref="AH1047" ca="1">IFERROR(INDIRECT("$ag"&amp;S1047),"")</f>
        <v/>
      </c>
      <c r="AI1047" s="13" t="e" cm="1">
        <f t="array" aca="1" ref="AI1047" ca="1">INDIRECT("O"&amp;S1046)</f>
        <v>#REF!</v>
      </c>
      <c r="AJ1047" s="13" t="str">
        <f>IF($I1047="","",INDEX('Raw Material'!$A$1:$J$75,MATCH(I1047,'Raw Material'!$A$1:$A$75,0),(MATCH(G1047,'Raw Material'!$A$1:$J$1,0))))</f>
        <v/>
      </c>
      <c r="AK1047" s="13" t="str">
        <f t="shared" si="443"/>
        <v>YANLIŞRM</v>
      </c>
      <c r="AL1047" s="153" t="str">
        <f t="shared" si="444"/>
        <v/>
      </c>
    </row>
    <row r="1048" spans="1:38" ht="16.5" customHeight="1">
      <c r="A1048" s="162"/>
      <c r="B1048" s="168"/>
      <c r="C1048" s="169"/>
      <c r="D1048" s="156"/>
      <c r="E1048" s="156"/>
      <c r="F1048" s="175"/>
      <c r="G1048" s="181"/>
      <c r="H1048" s="182"/>
      <c r="I1048" s="182"/>
      <c r="J1048" s="182"/>
      <c r="K1048" s="32"/>
      <c r="L1048" s="179"/>
      <c r="M1048" s="179"/>
      <c r="N1048" s="81"/>
      <c r="O1048" s="185"/>
      <c r="P1048" s="103"/>
      <c r="Q1048" s="84" t="str">
        <f t="shared" si="445"/>
        <v/>
      </c>
      <c r="R1048" s="159"/>
      <c r="S1048" s="28" t="str" cm="1">
        <f t="array" aca="1" ref="S1048" ca="1">IF(INDIRECT("A"&amp;114+$U1048)&lt;&gt;"",114+$U1048,"")</f>
        <v/>
      </c>
      <c r="T1048" s="28" t="str">
        <f t="shared" ca="1" si="446"/>
        <v>$B</v>
      </c>
      <c r="U1048" s="29">
        <f t="shared" si="453"/>
        <v>924</v>
      </c>
      <c r="V1048" s="29">
        <v>77.833333333339397</v>
      </c>
      <c r="W1048" s="29">
        <f t="shared" si="458"/>
        <v>77</v>
      </c>
      <c r="X1048" s="41" t="str" cm="1">
        <f t="array" aca="1" ref="X1048" ca="1">IFERROR(INDEX('PC&amp;PD'!$A$1:$AP$15,ROW('PC&amp;PD'!$A$15),MATCH(INDIRECT(T1048),'PC&amp;PD'!$A$1:$AP$1,0)),"")</f>
        <v/>
      </c>
      <c r="Z1048" s="155"/>
      <c r="AA1048" s="13" t="str">
        <f t="shared" si="442"/>
        <v/>
      </c>
      <c r="AB1048" s="155"/>
      <c r="AC1048" s="13" t="str">
        <f t="shared" ca="1" si="447"/>
        <v>$AB</v>
      </c>
      <c r="AD1048" s="13" t="str" cm="1">
        <f t="array" aca="1" ref="AD1048" ca="1">IFERROR(IF((LEFT(INDIRECT("$F"&amp;$S1048),4))="GOTS",IF($G1048="Organic","GOTS_Organic_raw",(IF($G1048="Responsible","GOTS_Responsible",(IF($G1048="No Attribute (Conventional)","GOTS_conventional",(IF($G1048="Recycled Pre/Post-Consumer","GOTS_pre_post",(IF($G1048="In-Conversion","GOTS_in_conversion",(IF($G1048="Sustainably Sourced","Sustainably_sourced",""))))))))))),IF($G1048="Organic","Organic",(IF($G1048="Responsible","Responsible",(IF($G1048="No Attribute (Conventional)","No_Attribute_Conventional",(IF($G1048="Recycled Pre/Post-Consumer","Recycled_Pre_Post_Consumer",(IF($G1048="In-Conversion","In_Conversion",(IF($G1048="Recycled Pre-Consumer","Recycled_Pre_Consumer",(IF($G1048="Recycled Post-Consumer","Recycled_Post_Consumer",(IF($G1048="Sustainably Sourced","Sustainably_sourced","")))))))))))))))),"")</f>
        <v/>
      </c>
      <c r="AE1048" s="13" t="e" cm="1">
        <f t="array" aca="1" ref="AE1048" ca="1">IF(INDIRECT("$F"&amp;$S1048)="","",IF(LEFT(INDIRECT("$F"&amp;$S1048),3)="GRS","GRS_RCS_RM",IF((LEFT(INDIRECT("$F"&amp;$S1048),3))="RCS","GRS_RCS_RM",IF(INDIRECT("$F"&amp;$S1048)="OCS (No Label)","OCS_Conversion_RM",IF(LEFT(INDIRECT("$F"&amp;$S1048),3)="OCS","OCS_RM",IF(RIGHT(INDIRECT("$F"&amp;$S1048),10)="conversion","GOTS_RM_conversion",IF((LEFT(INDIRECT("$F"&amp;$S1048),4))="GOTS","GOTS_RM","Responsible_RM")))))))</f>
        <v>#REF!</v>
      </c>
      <c r="AF1048" s="13" t="str" cm="1">
        <f t="array" aca="1" ref="AF1048" ca="1">IF($S1048="","",INDIRECT("$Z"&amp;$S1048))</f>
        <v/>
      </c>
      <c r="AG1048" s="155"/>
      <c r="AH1048" s="13" t="str" cm="1">
        <f t="array" aca="1" ref="AH1048" ca="1">IFERROR(INDIRECT("$ag"&amp;S1048),"")</f>
        <v/>
      </c>
      <c r="AI1048" s="13" t="e" cm="1">
        <f t="array" aca="1" ref="AI1048" ca="1">INDIRECT("O"&amp;S1047)</f>
        <v>#REF!</v>
      </c>
      <c r="AJ1048" s="13" t="str">
        <f>IF($I1048="","",INDEX('Raw Material'!$A$1:$J$75,MATCH(I1048,'Raw Material'!$A$1:$A$75,0),(MATCH(G1048,'Raw Material'!$A$1:$J$1,0))))</f>
        <v/>
      </c>
      <c r="AK1048" s="13" t="str">
        <f t="shared" si="443"/>
        <v>YANLIŞRM</v>
      </c>
      <c r="AL1048" s="153" t="str">
        <f t="shared" si="444"/>
        <v/>
      </c>
    </row>
    <row r="1049" spans="1:38" ht="16.5" customHeight="1" thickBot="1">
      <c r="A1049" s="163"/>
      <c r="B1049" s="170"/>
      <c r="C1049" s="171"/>
      <c r="D1049" s="156"/>
      <c r="E1049" s="156"/>
      <c r="F1049" s="176"/>
      <c r="G1049" s="157"/>
      <c r="H1049" s="158"/>
      <c r="I1049" s="158"/>
      <c r="J1049" s="158"/>
      <c r="K1049" s="33"/>
      <c r="L1049" s="180"/>
      <c r="M1049" s="180"/>
      <c r="N1049" s="82"/>
      <c r="O1049" s="186"/>
      <c r="P1049" s="103"/>
      <c r="Q1049" s="84" t="str">
        <f t="shared" si="445"/>
        <v/>
      </c>
      <c r="R1049" s="159"/>
      <c r="S1049" s="28" t="str" cm="1">
        <f t="array" aca="1" ref="S1049" ca="1">IF(INDIRECT("A"&amp;114+$U1049)&lt;&gt;"",114+$U1049,"")</f>
        <v/>
      </c>
      <c r="T1049" s="28" t="str">
        <f t="shared" ca="1" si="446"/>
        <v>$B</v>
      </c>
      <c r="U1049" s="29">
        <f t="shared" si="453"/>
        <v>924</v>
      </c>
      <c r="V1049" s="29">
        <v>77.916666666672796</v>
      </c>
      <c r="W1049" s="29">
        <f t="shared" si="458"/>
        <v>77</v>
      </c>
      <c r="X1049" s="41" t="str" cm="1">
        <f t="array" aca="1" ref="X1049" ca="1">IFERROR(INDEX('PC&amp;PD'!$A$1:$AP$15,ROW('PC&amp;PD'!$A$15),MATCH(INDIRECT(T1049),'PC&amp;PD'!$A$1:$AP$1,0)),"")</f>
        <v/>
      </c>
      <c r="Z1049" s="155"/>
      <c r="AA1049" s="13" t="str">
        <f t="shared" si="442"/>
        <v/>
      </c>
      <c r="AB1049" s="155"/>
      <c r="AC1049" s="13" t="str">
        <f t="shared" ca="1" si="447"/>
        <v>$AB</v>
      </c>
      <c r="AD1049" s="13" t="str" cm="1">
        <f t="array" aca="1" ref="AD1049" ca="1">IFERROR(IF((LEFT(INDIRECT("$F"&amp;$S1049),4))="GOTS",IF($G1049="Organic","GOTS_Organic_raw",(IF($G1049="Responsible","GOTS_Responsible",(IF($G1049="No Attribute (Conventional)","GOTS_conventional",(IF($G1049="Recycled Pre/Post-Consumer","GOTS_pre_post",(IF($G1049="In-Conversion","GOTS_in_conversion",(IF($G1049="Sustainably Sourced","Sustainably_sourced",""))))))))))),IF($G1049="Organic","Organic",(IF($G1049="Responsible","Responsible",(IF($G1049="No Attribute (Conventional)","No_Attribute_Conventional",(IF($G1049="Recycled Pre/Post-Consumer","Recycled_Pre_Post_Consumer",(IF($G1049="In-Conversion","In_Conversion",(IF($G1049="Recycled Pre-Consumer","Recycled_Pre_Consumer",(IF($G1049="Recycled Post-Consumer","Recycled_Post_Consumer",(IF($G1049="Sustainably Sourced","Sustainably_sourced","")))))))))))))))),"")</f>
        <v/>
      </c>
      <c r="AE1049" s="13" t="e" cm="1">
        <f t="array" aca="1" ref="AE1049" ca="1">IF(INDIRECT("$F"&amp;$S1049)="","",IF(LEFT(INDIRECT("$F"&amp;$S1049),3)="GRS","GRS_RCS_RM",IF((LEFT(INDIRECT("$F"&amp;$S1049),3))="RCS","GRS_RCS_RM",IF(INDIRECT("$F"&amp;$S1049)="OCS (No Label)","OCS_Conversion_RM",IF(LEFT(INDIRECT("$F"&amp;$S1049),3)="OCS","OCS_RM",IF(RIGHT(INDIRECT("$F"&amp;$S1049),10)="conversion","GOTS_RM_conversion",IF((LEFT(INDIRECT("$F"&amp;$S1049),4))="GOTS","GOTS_RM","Responsible_RM")))))))</f>
        <v>#REF!</v>
      </c>
      <c r="AF1049" s="13" t="str" cm="1">
        <f t="array" aca="1" ref="AF1049" ca="1">IF($S1049="","",INDIRECT("$Z"&amp;$S1049))</f>
        <v/>
      </c>
      <c r="AG1049" s="155"/>
      <c r="AH1049" s="13" t="str" cm="1">
        <f t="array" aca="1" ref="AH1049" ca="1">IFERROR(INDIRECT("$ag"&amp;S1049),"")</f>
        <v/>
      </c>
      <c r="AI1049" s="13" t="e" cm="1">
        <f t="array" aca="1" ref="AI1049" ca="1">INDIRECT("O"&amp;S1048)</f>
        <v>#REF!</v>
      </c>
      <c r="AJ1049" s="13" t="str">
        <f>IF($I1049="","",INDEX('Raw Material'!$A$1:$J$75,MATCH(I1049,'Raw Material'!$A$1:$A$75,0),(MATCH(G1049,'Raw Material'!$A$1:$J$1,0))))</f>
        <v/>
      </c>
      <c r="AK1049" s="13" t="str">
        <f t="shared" si="443"/>
        <v>YANLIŞRM</v>
      </c>
      <c r="AL1049" s="153" t="str">
        <f t="shared" si="444"/>
        <v/>
      </c>
    </row>
    <row r="1050" spans="1:38" ht="16.5" customHeight="1">
      <c r="A1050" s="160" t="str">
        <f>IF(B1050="","",COUNTA($B$114:$B1050))</f>
        <v/>
      </c>
      <c r="B1050" s="164"/>
      <c r="C1050" s="165"/>
      <c r="D1050" s="183"/>
      <c r="E1050" s="183"/>
      <c r="F1050" s="172"/>
      <c r="G1050" s="212"/>
      <c r="H1050" s="206"/>
      <c r="I1050" s="206"/>
      <c r="J1050" s="206"/>
      <c r="K1050" s="31"/>
      <c r="L1050" s="177" t="str">
        <f t="shared" ref="L1050" si="463">IF(R1050="","",LEFT(R1050,LEN(R1050)-2))</f>
        <v/>
      </c>
      <c r="M1050" s="177"/>
      <c r="N1050" s="80"/>
      <c r="O1050" s="184"/>
      <c r="P1050" s="103"/>
      <c r="Q1050" s="84" t="str">
        <f t="shared" si="445"/>
        <v/>
      </c>
      <c r="R1050" s="159" t="str">
        <f t="shared" ref="R1050" si="464">CONCATENATE($Q1050,Q1051,Q1052,Q1053,Q1054,Q1055,$Q1056,$Q1057,$Q1058,$Q1059,Q1060,Q1061)</f>
        <v/>
      </c>
      <c r="S1050" s="28" t="str" cm="1">
        <f t="array" aca="1" ref="S1050" ca="1">IF(INDIRECT("A"&amp;114+$U1050)&lt;&gt;"",114+$U1050,"")</f>
        <v/>
      </c>
      <c r="T1050" s="28" t="str">
        <f t="shared" ca="1" si="446"/>
        <v>$B</v>
      </c>
      <c r="U1050" s="29">
        <f t="shared" si="453"/>
        <v>936</v>
      </c>
      <c r="V1050" s="29">
        <v>78.000000000006096</v>
      </c>
      <c r="W1050" s="29">
        <f t="shared" si="458"/>
        <v>78</v>
      </c>
      <c r="X1050" s="41" t="str" cm="1">
        <f t="array" aca="1" ref="X1050" ca="1">IFERROR(INDEX('PC&amp;PD'!$A$1:$AP$15,ROW('PC&amp;PD'!$A$15),MATCH(INDIRECT(T1050),'PC&amp;PD'!$A$1:$AP$1,0)),"")</f>
        <v/>
      </c>
      <c r="Z1050" s="155" t="str">
        <f t="shared" ref="Z1050" si="465">IFERROR(IF($F1050="OCS 100","OCS (OCS 100)",IF($F1050="OCS Blended","OCS (OCS Blended)",IF($F1050="OCS (No Label)","OCS (No Label)",IF($F1050="RCS 100","RCS (RCS 100)",IF($F1050="RCS Blended","RCS (RCS Blended)",IF($F1050="GRS","GRS (GRS)",IF($F1050="GRS (No Label)", "GRS (No Label)",IF($F1050="RDS","RDS (RDS)",IF($F1050="RWS","RWS (RWS)",IF($F1050="RAS","RAS (RAS)",IF($F1050="RMS","RMS (RMS)",IF($F1050="GOTS Organic","GOTS (Organic)",IF($F1050="GOTS Made with organic","GOTS (Made with Organic)",IF($F1050="GOTS Organic - in conversion","GOTS (Organic - In Conversion)",IF($F1050="GOTS Made with organic - in conversion","GOTS (Made with Organic - In Conversion)",""))))))))))))))),"")</f>
        <v/>
      </c>
      <c r="AA1050" s="13" t="str">
        <f t="shared" si="442"/>
        <v/>
      </c>
      <c r="AB1050" s="155" t="str">
        <f t="shared" ref="AB1050" si="466">IFERROR(IF($F1050="OCS 100", "OCS_100",IF($F1050="OCS Blended", "OCS_Blended",IF($F1050="OCS (No Label)", "OCS_No_Label",IF($F1050="RCS 100", "RCS_100",IF($F1050="RCS Blended","RCS_Blended",IF($F1050="GRS","GRS",IF($F1050="GRS (No Label)", "GRS_No_Label",IF($F1050="RDS","RDS",IF($F1050="RWS","RWS",IF($F1050="RMS","RMS",IF($F1050="GOTS Organic","GOTS_Organic",IF($F1050="GOTS Made with organic","GOTS_Made_with_organic",IF($F1050="GOTS Organic - in conversion","GOTS_Organic_in_Conversion",IF($F1050="GOTS Made with organic - in conversion","GOTS_Made_with_Organic_in_Conversion",IF($F1050="RAS","RAS",""))))))))))))))),"")</f>
        <v/>
      </c>
      <c r="AC1050" s="13" t="str">
        <f t="shared" ca="1" si="447"/>
        <v>$AB</v>
      </c>
      <c r="AD1050" s="13" t="str" cm="1">
        <f t="array" aca="1" ref="AD1050" ca="1">IFERROR(IF((LEFT(INDIRECT("$F"&amp;$S1050),4))="GOTS",IF($G1050="Organic","GOTS_Organic_raw",(IF($G1050="Responsible","GOTS_Responsible",(IF($G1050="No Attribute (Conventional)","GOTS_conventional",(IF($G1050="Recycled Pre/Post-Consumer","GOTS_pre_post",(IF($G1050="In-Conversion","GOTS_in_conversion",(IF($G1050="Sustainably Sourced","Sustainably_sourced",""))))))))))),IF($G1050="Organic","Organic",(IF($G1050="Responsible","Responsible",(IF($G1050="No Attribute (Conventional)","No_Attribute_Conventional",(IF($G1050="Recycled Pre/Post-Consumer","Recycled_Pre_Post_Consumer",(IF($G1050="In-Conversion","In_Conversion",(IF($G1050="Recycled Pre-Consumer","Recycled_Pre_Consumer",(IF($G1050="Recycled Post-Consumer","Recycled_Post_Consumer",(IF($G1050="Sustainably Sourced","Sustainably_sourced","")))))))))))))))),"")</f>
        <v/>
      </c>
      <c r="AE1050" s="13" t="e" cm="1">
        <f t="array" aca="1" ref="AE1050" ca="1">IF(INDIRECT("$F"&amp;$S1050)="","",IF(LEFT(INDIRECT("$F"&amp;$S1050),3)="GRS","GRS_RCS_RM",IF((LEFT(INDIRECT("$F"&amp;$S1050),3))="RCS","GRS_RCS_RM",IF(INDIRECT("$F"&amp;$S1050)="OCS (No Label)","OCS_Conversion_RM",IF(LEFT(INDIRECT("$F"&amp;$S1050),3)="OCS","OCS_RM",IF(RIGHT(INDIRECT("$F"&amp;$S1050),10)="conversion","GOTS_RM_conversion",IF((LEFT(INDIRECT("$F"&amp;$S1050),4))="GOTS","GOTS_RM","Responsible_RM")))))))</f>
        <v>#REF!</v>
      </c>
      <c r="AF1050" s="13" t="str" cm="1">
        <f t="array" aca="1" ref="AF1050" ca="1">IF($S1050="","",INDIRECT("$Z"&amp;$S1050))</f>
        <v/>
      </c>
      <c r="AG1050" s="155" t="str">
        <f t="shared" si="452"/>
        <v/>
      </c>
      <c r="AH1050" s="13" t="str" cm="1">
        <f t="array" aca="1" ref="AH1050" ca="1">IFERROR(INDIRECT("$ag"&amp;S1050),"")</f>
        <v/>
      </c>
      <c r="AI1050" s="13" t="e" cm="1">
        <f t="array" aca="1" ref="AI1050" ca="1">INDIRECT("O"&amp;S1049)</f>
        <v>#REF!</v>
      </c>
      <c r="AJ1050" s="13" t="str">
        <f>IF($I1050="","",INDEX('Raw Material'!$A$1:$J$75,MATCH(I1050,'Raw Material'!$A$1:$A$75,0),(MATCH(G1050,'Raw Material'!$A$1:$J$1,0))))</f>
        <v/>
      </c>
      <c r="AK1050" s="13" t="str">
        <f t="shared" si="443"/>
        <v>YANLIŞRM</v>
      </c>
      <c r="AL1050" s="153" t="str">
        <f t="shared" si="444"/>
        <v/>
      </c>
    </row>
    <row r="1051" spans="1:38" ht="16.5" customHeight="1">
      <c r="A1051" s="161"/>
      <c r="B1051" s="166"/>
      <c r="C1051" s="167"/>
      <c r="D1051" s="156"/>
      <c r="E1051" s="156"/>
      <c r="F1051" s="173"/>
      <c r="G1051" s="181"/>
      <c r="H1051" s="182"/>
      <c r="I1051" s="182"/>
      <c r="J1051" s="182"/>
      <c r="K1051" s="32"/>
      <c r="L1051" s="178"/>
      <c r="M1051" s="178"/>
      <c r="N1051" s="81"/>
      <c r="O1051" s="185"/>
      <c r="P1051" s="103"/>
      <c r="Q1051" s="84" t="str">
        <f t="shared" si="445"/>
        <v/>
      </c>
      <c r="R1051" s="159"/>
      <c r="S1051" s="28" t="str" cm="1">
        <f t="array" aca="1" ref="S1051" ca="1">IF(INDIRECT("A"&amp;114+$U1051)&lt;&gt;"",114+$U1051,"")</f>
        <v/>
      </c>
      <c r="T1051" s="28" t="str">
        <f t="shared" ca="1" si="446"/>
        <v>$B</v>
      </c>
      <c r="U1051" s="29">
        <f t="shared" si="453"/>
        <v>936</v>
      </c>
      <c r="V1051" s="29">
        <v>78.083333333339397</v>
      </c>
      <c r="W1051" s="29">
        <f t="shared" si="458"/>
        <v>78</v>
      </c>
      <c r="X1051" s="41" t="str" cm="1">
        <f t="array" aca="1" ref="X1051" ca="1">IFERROR(INDEX('PC&amp;PD'!$A$1:$AP$15,ROW('PC&amp;PD'!$A$15),MATCH(INDIRECT(T1051),'PC&amp;PD'!$A$1:$AP$1,0)),"")</f>
        <v/>
      </c>
      <c r="Z1051" s="155"/>
      <c r="AA1051" s="13" t="str">
        <f t="shared" si="442"/>
        <v/>
      </c>
      <c r="AB1051" s="155"/>
      <c r="AC1051" s="13" t="str">
        <f t="shared" ca="1" si="447"/>
        <v>$AB</v>
      </c>
      <c r="AD1051" s="13" t="str" cm="1">
        <f t="array" aca="1" ref="AD1051" ca="1">IFERROR(IF((LEFT(INDIRECT("$F"&amp;$S1051),4))="GOTS",IF($G1051="Organic","GOTS_Organic_raw",(IF($G1051="Responsible","GOTS_Responsible",(IF($G1051="No Attribute (Conventional)","GOTS_conventional",(IF($G1051="Recycled Pre/Post-Consumer","GOTS_pre_post",(IF($G1051="In-Conversion","GOTS_in_conversion",(IF($G1051="Sustainably Sourced","Sustainably_sourced",""))))))))))),IF($G1051="Organic","Organic",(IF($G1051="Responsible","Responsible",(IF($G1051="No Attribute (Conventional)","No_Attribute_Conventional",(IF($G1051="Recycled Pre/Post-Consumer","Recycled_Pre_Post_Consumer",(IF($G1051="In-Conversion","In_Conversion",(IF($G1051="Recycled Pre-Consumer","Recycled_Pre_Consumer",(IF($G1051="Recycled Post-Consumer","Recycled_Post_Consumer",(IF($G1051="Sustainably Sourced","Sustainably_sourced","")))))))))))))))),"")</f>
        <v/>
      </c>
      <c r="AE1051" s="13" t="e" cm="1">
        <f t="array" aca="1" ref="AE1051" ca="1">IF(INDIRECT("$F"&amp;$S1051)="","",IF(LEFT(INDIRECT("$F"&amp;$S1051),3)="GRS","GRS_RCS_RM",IF((LEFT(INDIRECT("$F"&amp;$S1051),3))="RCS","GRS_RCS_RM",IF(INDIRECT("$F"&amp;$S1051)="OCS (No Label)","OCS_Conversion_RM",IF(LEFT(INDIRECT("$F"&amp;$S1051),3)="OCS","OCS_RM",IF(RIGHT(INDIRECT("$F"&amp;$S1051),10)="conversion","GOTS_RM_conversion",IF((LEFT(INDIRECT("$F"&amp;$S1051),4))="GOTS","GOTS_RM","Responsible_RM")))))))</f>
        <v>#REF!</v>
      </c>
      <c r="AF1051" s="13" t="str" cm="1">
        <f t="array" aca="1" ref="AF1051" ca="1">IF($S1051="","",INDIRECT("$Z"&amp;$S1051))</f>
        <v/>
      </c>
      <c r="AG1051" s="155"/>
      <c r="AH1051" s="13" t="str" cm="1">
        <f t="array" aca="1" ref="AH1051" ca="1">IFERROR(INDIRECT("$ag"&amp;S1051),"")</f>
        <v/>
      </c>
      <c r="AI1051" s="13" t="e" cm="1">
        <f t="array" aca="1" ref="AI1051" ca="1">INDIRECT("O"&amp;S1050)</f>
        <v>#REF!</v>
      </c>
      <c r="AJ1051" s="13" t="str">
        <f>IF($I1051="","",INDEX('Raw Material'!$A$1:$J$75,MATCH(I1051,'Raw Material'!$A$1:$A$75,0),(MATCH(G1051,'Raw Material'!$A$1:$J$1,0))))</f>
        <v/>
      </c>
      <c r="AK1051" s="13" t="str">
        <f t="shared" si="443"/>
        <v>YANLIŞRM</v>
      </c>
      <c r="AL1051" s="153" t="str">
        <f t="shared" si="444"/>
        <v/>
      </c>
    </row>
    <row r="1052" spans="1:38" ht="16.5" customHeight="1">
      <c r="A1052" s="161"/>
      <c r="B1052" s="166"/>
      <c r="C1052" s="167"/>
      <c r="D1052" s="156"/>
      <c r="E1052" s="156"/>
      <c r="F1052" s="173"/>
      <c r="G1052" s="181"/>
      <c r="H1052" s="182"/>
      <c r="I1052" s="182"/>
      <c r="J1052" s="182"/>
      <c r="K1052" s="32"/>
      <c r="L1052" s="178"/>
      <c r="M1052" s="178"/>
      <c r="N1052" s="81"/>
      <c r="O1052" s="185"/>
      <c r="P1052" s="103"/>
      <c r="Q1052" s="84" t="str">
        <f t="shared" si="445"/>
        <v/>
      </c>
      <c r="R1052" s="159"/>
      <c r="S1052" s="28" t="str" cm="1">
        <f t="array" aca="1" ref="S1052" ca="1">IF(INDIRECT("A"&amp;114+$U1052)&lt;&gt;"",114+$U1052,"")</f>
        <v/>
      </c>
      <c r="T1052" s="28" t="str">
        <f t="shared" ca="1" si="446"/>
        <v>$B</v>
      </c>
      <c r="U1052" s="29">
        <f t="shared" si="453"/>
        <v>936</v>
      </c>
      <c r="V1052" s="29">
        <v>78.166666666672796</v>
      </c>
      <c r="W1052" s="29">
        <f t="shared" si="458"/>
        <v>78</v>
      </c>
      <c r="X1052" s="41" t="str" cm="1">
        <f t="array" aca="1" ref="X1052" ca="1">IFERROR(INDEX('PC&amp;PD'!$A$1:$AP$15,ROW('PC&amp;PD'!$A$15),MATCH(INDIRECT(T1052),'PC&amp;PD'!$A$1:$AP$1,0)),"")</f>
        <v/>
      </c>
      <c r="Z1052" s="155"/>
      <c r="AA1052" s="13" t="str">
        <f t="shared" si="442"/>
        <v/>
      </c>
      <c r="AB1052" s="155"/>
      <c r="AC1052" s="13" t="str">
        <f t="shared" ca="1" si="447"/>
        <v>$AB</v>
      </c>
      <c r="AD1052" s="13" t="str" cm="1">
        <f t="array" aca="1" ref="AD1052" ca="1">IFERROR(IF((LEFT(INDIRECT("$F"&amp;$S1052),4))="GOTS",IF($G1052="Organic","GOTS_Organic_raw",(IF($G1052="Responsible","GOTS_Responsible",(IF($G1052="No Attribute (Conventional)","GOTS_conventional",(IF($G1052="Recycled Pre/Post-Consumer","GOTS_pre_post",(IF($G1052="In-Conversion","GOTS_in_conversion",(IF($G1052="Sustainably Sourced","Sustainably_sourced",""))))))))))),IF($G1052="Organic","Organic",(IF($G1052="Responsible","Responsible",(IF($G1052="No Attribute (Conventional)","No_Attribute_Conventional",(IF($G1052="Recycled Pre/Post-Consumer","Recycled_Pre_Post_Consumer",(IF($G1052="In-Conversion","In_Conversion",(IF($G1052="Recycled Pre-Consumer","Recycled_Pre_Consumer",(IF($G1052="Recycled Post-Consumer","Recycled_Post_Consumer",(IF($G1052="Sustainably Sourced","Sustainably_sourced","")))))))))))))))),"")</f>
        <v/>
      </c>
      <c r="AE1052" s="13" t="e" cm="1">
        <f t="array" aca="1" ref="AE1052" ca="1">IF(INDIRECT("$F"&amp;$S1052)="","",IF(LEFT(INDIRECT("$F"&amp;$S1052),3)="GRS","GRS_RCS_RM",IF((LEFT(INDIRECT("$F"&amp;$S1052),3))="RCS","GRS_RCS_RM",IF(INDIRECT("$F"&amp;$S1052)="OCS (No Label)","OCS_Conversion_RM",IF(LEFT(INDIRECT("$F"&amp;$S1052),3)="OCS","OCS_RM",IF(RIGHT(INDIRECT("$F"&amp;$S1052),10)="conversion","GOTS_RM_conversion",IF((LEFT(INDIRECT("$F"&amp;$S1052),4))="GOTS","GOTS_RM","Responsible_RM")))))))</f>
        <v>#REF!</v>
      </c>
      <c r="AF1052" s="13" t="str" cm="1">
        <f t="array" aca="1" ref="AF1052" ca="1">IF($S1052="","",INDIRECT("$Z"&amp;$S1052))</f>
        <v/>
      </c>
      <c r="AG1052" s="155"/>
      <c r="AH1052" s="13" t="str" cm="1">
        <f t="array" aca="1" ref="AH1052" ca="1">IFERROR(INDIRECT("$ag"&amp;S1052),"")</f>
        <v/>
      </c>
      <c r="AI1052" s="13" t="e" cm="1">
        <f t="array" aca="1" ref="AI1052" ca="1">INDIRECT("O"&amp;S1051)</f>
        <v>#REF!</v>
      </c>
      <c r="AJ1052" s="13" t="str">
        <f>IF($I1052="","",INDEX('Raw Material'!$A$1:$J$75,MATCH(I1052,'Raw Material'!$A$1:$A$75,0),(MATCH(G1052,'Raw Material'!$A$1:$J$1,0))))</f>
        <v/>
      </c>
      <c r="AK1052" s="13" t="str">
        <f t="shared" si="443"/>
        <v>YANLIŞRM</v>
      </c>
      <c r="AL1052" s="153" t="str">
        <f t="shared" si="444"/>
        <v/>
      </c>
    </row>
    <row r="1053" spans="1:38" ht="16.5" customHeight="1">
      <c r="A1053" s="161"/>
      <c r="B1053" s="166"/>
      <c r="C1053" s="167"/>
      <c r="D1053" s="156"/>
      <c r="E1053" s="156"/>
      <c r="F1053" s="174"/>
      <c r="G1053" s="181"/>
      <c r="H1053" s="182"/>
      <c r="I1053" s="182"/>
      <c r="J1053" s="182"/>
      <c r="K1053" s="32"/>
      <c r="L1053" s="178"/>
      <c r="M1053" s="178"/>
      <c r="N1053" s="81"/>
      <c r="O1053" s="185"/>
      <c r="P1053" s="103"/>
      <c r="Q1053" s="84" t="str">
        <f t="shared" si="445"/>
        <v/>
      </c>
      <c r="R1053" s="159"/>
      <c r="S1053" s="28" t="str" cm="1">
        <f t="array" aca="1" ref="S1053" ca="1">IF(INDIRECT("A"&amp;114+$U1053)&lt;&gt;"",114+$U1053,"")</f>
        <v/>
      </c>
      <c r="T1053" s="28" t="str">
        <f t="shared" ca="1" si="446"/>
        <v>$B</v>
      </c>
      <c r="U1053" s="29">
        <f t="shared" si="453"/>
        <v>936</v>
      </c>
      <c r="V1053" s="29">
        <v>78.250000000006096</v>
      </c>
      <c r="W1053" s="29">
        <f t="shared" si="458"/>
        <v>78</v>
      </c>
      <c r="X1053" s="41" t="str" cm="1">
        <f t="array" aca="1" ref="X1053" ca="1">IFERROR(INDEX('PC&amp;PD'!$A$1:$AP$15,ROW('PC&amp;PD'!$A$15),MATCH(INDIRECT(T1053),'PC&amp;PD'!$A$1:$AP$1,0)),"")</f>
        <v/>
      </c>
      <c r="Z1053" s="155"/>
      <c r="AA1053" s="13" t="str">
        <f t="shared" si="442"/>
        <v/>
      </c>
      <c r="AB1053" s="155"/>
      <c r="AC1053" s="13" t="str">
        <f t="shared" ca="1" si="447"/>
        <v>$AB</v>
      </c>
      <c r="AD1053" s="13" t="str" cm="1">
        <f t="array" aca="1" ref="AD1053" ca="1">IFERROR(IF((LEFT(INDIRECT("$F"&amp;$S1053),4))="GOTS",IF($G1053="Organic","GOTS_Organic_raw",(IF($G1053="Responsible","GOTS_Responsible",(IF($G1053="No Attribute (Conventional)","GOTS_conventional",(IF($G1053="Recycled Pre/Post-Consumer","GOTS_pre_post",(IF($G1053="In-Conversion","GOTS_in_conversion",(IF($G1053="Sustainably Sourced","Sustainably_sourced",""))))))))))),IF($G1053="Organic","Organic",(IF($G1053="Responsible","Responsible",(IF($G1053="No Attribute (Conventional)","No_Attribute_Conventional",(IF($G1053="Recycled Pre/Post-Consumer","Recycled_Pre_Post_Consumer",(IF($G1053="In-Conversion","In_Conversion",(IF($G1053="Recycled Pre-Consumer","Recycled_Pre_Consumer",(IF($G1053="Recycled Post-Consumer","Recycled_Post_Consumer",(IF($G1053="Sustainably Sourced","Sustainably_sourced","")))))))))))))))),"")</f>
        <v/>
      </c>
      <c r="AE1053" s="13" t="e" cm="1">
        <f t="array" aca="1" ref="AE1053" ca="1">IF(INDIRECT("$F"&amp;$S1053)="","",IF(LEFT(INDIRECT("$F"&amp;$S1053),3)="GRS","GRS_RCS_RM",IF((LEFT(INDIRECT("$F"&amp;$S1053),3))="RCS","GRS_RCS_RM",IF(INDIRECT("$F"&amp;$S1053)="OCS (No Label)","OCS_Conversion_RM",IF(LEFT(INDIRECT("$F"&amp;$S1053),3)="OCS","OCS_RM",IF(RIGHT(INDIRECT("$F"&amp;$S1053),10)="conversion","GOTS_RM_conversion",IF((LEFT(INDIRECT("$F"&amp;$S1053),4))="GOTS","GOTS_RM","Responsible_RM")))))))</f>
        <v>#REF!</v>
      </c>
      <c r="AF1053" s="13" t="str" cm="1">
        <f t="array" aca="1" ref="AF1053" ca="1">IF($S1053="","",INDIRECT("$Z"&amp;$S1053))</f>
        <v/>
      </c>
      <c r="AG1053" s="155"/>
      <c r="AH1053" s="13" t="str" cm="1">
        <f t="array" aca="1" ref="AH1053" ca="1">IFERROR(INDIRECT("$ag"&amp;S1053),"")</f>
        <v/>
      </c>
      <c r="AI1053" s="13" t="e" cm="1">
        <f t="array" aca="1" ref="AI1053" ca="1">INDIRECT("O"&amp;S1052)</f>
        <v>#REF!</v>
      </c>
      <c r="AJ1053" s="13" t="str">
        <f>IF($I1053="","",INDEX('Raw Material'!$A$1:$J$75,MATCH(I1053,'Raw Material'!$A$1:$A$75,0),(MATCH(G1053,'Raw Material'!$A$1:$J$1,0))))</f>
        <v/>
      </c>
      <c r="AK1053" s="13" t="str">
        <f t="shared" si="443"/>
        <v>YANLIŞRM</v>
      </c>
      <c r="AL1053" s="153" t="str">
        <f t="shared" si="444"/>
        <v/>
      </c>
    </row>
    <row r="1054" spans="1:38" ht="16.5" customHeight="1">
      <c r="A1054" s="161"/>
      <c r="B1054" s="166"/>
      <c r="C1054" s="167"/>
      <c r="D1054" s="156"/>
      <c r="E1054" s="156"/>
      <c r="F1054" s="174"/>
      <c r="G1054" s="181"/>
      <c r="H1054" s="182"/>
      <c r="I1054" s="182"/>
      <c r="J1054" s="182"/>
      <c r="K1054" s="32"/>
      <c r="L1054" s="178"/>
      <c r="M1054" s="178"/>
      <c r="N1054" s="81"/>
      <c r="O1054" s="185"/>
      <c r="P1054" s="103"/>
      <c r="Q1054" s="84" t="str">
        <f t="shared" si="445"/>
        <v/>
      </c>
      <c r="R1054" s="159"/>
      <c r="S1054" s="28" t="str" cm="1">
        <f t="array" aca="1" ref="S1054" ca="1">IF(INDIRECT("A"&amp;114+$U1054)&lt;&gt;"",114+$U1054,"")</f>
        <v/>
      </c>
      <c r="T1054" s="28" t="str">
        <f t="shared" ca="1" si="446"/>
        <v>$B</v>
      </c>
      <c r="U1054" s="29">
        <f t="shared" si="453"/>
        <v>936</v>
      </c>
      <c r="V1054" s="29">
        <v>78.333333333339496</v>
      </c>
      <c r="W1054" s="29">
        <f t="shared" si="458"/>
        <v>78</v>
      </c>
      <c r="X1054" s="41" t="str" cm="1">
        <f t="array" aca="1" ref="X1054" ca="1">IFERROR(INDEX('PC&amp;PD'!$A$1:$AP$15,ROW('PC&amp;PD'!$A$15),MATCH(INDIRECT(T1054),'PC&amp;PD'!$A$1:$AP$1,0)),"")</f>
        <v/>
      </c>
      <c r="Z1054" s="155"/>
      <c r="AA1054" s="13" t="str">
        <f t="shared" si="442"/>
        <v/>
      </c>
      <c r="AB1054" s="155"/>
      <c r="AC1054" s="13" t="str">
        <f t="shared" ca="1" si="447"/>
        <v>$AB</v>
      </c>
      <c r="AD1054" s="13" t="str" cm="1">
        <f t="array" aca="1" ref="AD1054" ca="1">IFERROR(IF((LEFT(INDIRECT("$F"&amp;$S1054),4))="GOTS",IF($G1054="Organic","GOTS_Organic_raw",(IF($G1054="Responsible","GOTS_Responsible",(IF($G1054="No Attribute (Conventional)","GOTS_conventional",(IF($G1054="Recycled Pre/Post-Consumer","GOTS_pre_post",(IF($G1054="In-Conversion","GOTS_in_conversion",(IF($G1054="Sustainably Sourced","Sustainably_sourced",""))))))))))),IF($G1054="Organic","Organic",(IF($G1054="Responsible","Responsible",(IF($G1054="No Attribute (Conventional)","No_Attribute_Conventional",(IF($G1054="Recycled Pre/Post-Consumer","Recycled_Pre_Post_Consumer",(IF($G1054="In-Conversion","In_Conversion",(IF($G1054="Recycled Pre-Consumer","Recycled_Pre_Consumer",(IF($G1054="Recycled Post-Consumer","Recycled_Post_Consumer",(IF($G1054="Sustainably Sourced","Sustainably_sourced","")))))))))))))))),"")</f>
        <v/>
      </c>
      <c r="AE1054" s="13" t="e" cm="1">
        <f t="array" aca="1" ref="AE1054" ca="1">IF(INDIRECT("$F"&amp;$S1054)="","",IF(LEFT(INDIRECT("$F"&amp;$S1054),3)="GRS","GRS_RCS_RM",IF((LEFT(INDIRECT("$F"&amp;$S1054),3))="RCS","GRS_RCS_RM",IF(INDIRECT("$F"&amp;$S1054)="OCS (No Label)","OCS_Conversion_RM",IF(LEFT(INDIRECT("$F"&amp;$S1054),3)="OCS","OCS_RM",IF(RIGHT(INDIRECT("$F"&amp;$S1054),10)="conversion","GOTS_RM_conversion",IF((LEFT(INDIRECT("$F"&amp;$S1054),4))="GOTS","GOTS_RM","Responsible_RM")))))))</f>
        <v>#REF!</v>
      </c>
      <c r="AF1054" s="13" t="str" cm="1">
        <f t="array" aca="1" ref="AF1054" ca="1">IF($S1054="","",INDIRECT("$Z"&amp;$S1054))</f>
        <v/>
      </c>
      <c r="AG1054" s="155"/>
      <c r="AH1054" s="13" t="str" cm="1">
        <f t="array" aca="1" ref="AH1054" ca="1">IFERROR(INDIRECT("$ag"&amp;S1054),"")</f>
        <v/>
      </c>
      <c r="AI1054" s="13" t="e" cm="1">
        <f t="array" aca="1" ref="AI1054" ca="1">INDIRECT("O"&amp;S1053)</f>
        <v>#REF!</v>
      </c>
      <c r="AJ1054" s="13" t="str">
        <f>IF($I1054="","",INDEX('Raw Material'!$A$1:$J$75,MATCH(I1054,'Raw Material'!$A$1:$A$75,0),(MATCH(G1054,'Raw Material'!$A$1:$J$1,0))))</f>
        <v/>
      </c>
      <c r="AK1054" s="13" t="str">
        <f t="shared" si="443"/>
        <v>YANLIŞRM</v>
      </c>
      <c r="AL1054" s="153" t="str">
        <f t="shared" si="444"/>
        <v/>
      </c>
    </row>
    <row r="1055" spans="1:38" ht="16.5" customHeight="1">
      <c r="A1055" s="161"/>
      <c r="B1055" s="166"/>
      <c r="C1055" s="167"/>
      <c r="D1055" s="156"/>
      <c r="E1055" s="156"/>
      <c r="F1055" s="174"/>
      <c r="G1055" s="181"/>
      <c r="H1055" s="182"/>
      <c r="I1055" s="182"/>
      <c r="J1055" s="182"/>
      <c r="K1055" s="32"/>
      <c r="L1055" s="178"/>
      <c r="M1055" s="178"/>
      <c r="N1055" s="81"/>
      <c r="O1055" s="185"/>
      <c r="P1055" s="103"/>
      <c r="Q1055" s="84" t="str">
        <f t="shared" si="445"/>
        <v/>
      </c>
      <c r="R1055" s="159"/>
      <c r="S1055" s="28" t="str" cm="1">
        <f t="array" aca="1" ref="S1055" ca="1">IF(INDIRECT("A"&amp;114+$U1055)&lt;&gt;"",114+$U1055,"")</f>
        <v/>
      </c>
      <c r="T1055" s="28" t="str">
        <f t="shared" ca="1" si="446"/>
        <v>$B</v>
      </c>
      <c r="U1055" s="29">
        <f t="shared" si="453"/>
        <v>936</v>
      </c>
      <c r="V1055" s="29">
        <v>78.416666666672796</v>
      </c>
      <c r="W1055" s="29">
        <f t="shared" si="458"/>
        <v>78</v>
      </c>
      <c r="X1055" s="41" t="str" cm="1">
        <f t="array" aca="1" ref="X1055" ca="1">IFERROR(INDEX('PC&amp;PD'!$A$1:$AP$15,ROW('PC&amp;PD'!$A$15),MATCH(INDIRECT(T1055),'PC&amp;PD'!$A$1:$AP$1,0)),"")</f>
        <v/>
      </c>
      <c r="Z1055" s="155"/>
      <c r="AA1055" s="13" t="str">
        <f t="shared" si="442"/>
        <v/>
      </c>
      <c r="AB1055" s="155"/>
      <c r="AC1055" s="13" t="str">
        <f t="shared" ca="1" si="447"/>
        <v>$AB</v>
      </c>
      <c r="AD1055" s="13" t="str" cm="1">
        <f t="array" aca="1" ref="AD1055" ca="1">IFERROR(IF((LEFT(INDIRECT("$F"&amp;$S1055),4))="GOTS",IF($G1055="Organic","GOTS_Organic_raw",(IF($G1055="Responsible","GOTS_Responsible",(IF($G1055="No Attribute (Conventional)","GOTS_conventional",(IF($G1055="Recycled Pre/Post-Consumer","GOTS_pre_post",(IF($G1055="In-Conversion","GOTS_in_conversion",(IF($G1055="Sustainably Sourced","Sustainably_sourced",""))))))))))),IF($G1055="Organic","Organic",(IF($G1055="Responsible","Responsible",(IF($G1055="No Attribute (Conventional)","No_Attribute_Conventional",(IF($G1055="Recycled Pre/Post-Consumer","Recycled_Pre_Post_Consumer",(IF($G1055="In-Conversion","In_Conversion",(IF($G1055="Recycled Pre-Consumer","Recycled_Pre_Consumer",(IF($G1055="Recycled Post-Consumer","Recycled_Post_Consumer",(IF($G1055="Sustainably Sourced","Sustainably_sourced","")))))))))))))))),"")</f>
        <v/>
      </c>
      <c r="AE1055" s="13" t="e" cm="1">
        <f t="array" aca="1" ref="AE1055" ca="1">IF(INDIRECT("$F"&amp;$S1055)="","",IF(LEFT(INDIRECT("$F"&amp;$S1055),3)="GRS","GRS_RCS_RM",IF((LEFT(INDIRECT("$F"&amp;$S1055),3))="RCS","GRS_RCS_RM",IF(INDIRECT("$F"&amp;$S1055)="OCS (No Label)","OCS_Conversion_RM",IF(LEFT(INDIRECT("$F"&amp;$S1055),3)="OCS","OCS_RM",IF(RIGHT(INDIRECT("$F"&amp;$S1055),10)="conversion","GOTS_RM_conversion",IF((LEFT(INDIRECT("$F"&amp;$S1055),4))="GOTS","GOTS_RM","Responsible_RM")))))))</f>
        <v>#REF!</v>
      </c>
      <c r="AF1055" s="13" t="str" cm="1">
        <f t="array" aca="1" ref="AF1055" ca="1">IF($S1055="","",INDIRECT("$Z"&amp;$S1055))</f>
        <v/>
      </c>
      <c r="AG1055" s="155"/>
      <c r="AH1055" s="13" t="str" cm="1">
        <f t="array" aca="1" ref="AH1055" ca="1">IFERROR(INDIRECT("$ag"&amp;S1055),"")</f>
        <v/>
      </c>
      <c r="AI1055" s="13" t="e" cm="1">
        <f t="array" aca="1" ref="AI1055" ca="1">INDIRECT("O"&amp;S1054)</f>
        <v>#REF!</v>
      </c>
      <c r="AJ1055" s="13" t="str">
        <f>IF($I1055="","",INDEX('Raw Material'!$A$1:$J$75,MATCH(I1055,'Raw Material'!$A$1:$A$75,0),(MATCH(G1055,'Raw Material'!$A$1:$J$1,0))))</f>
        <v/>
      </c>
      <c r="AK1055" s="13" t="str">
        <f t="shared" si="443"/>
        <v>YANLIŞRM</v>
      </c>
      <c r="AL1055" s="153" t="str">
        <f t="shared" si="444"/>
        <v/>
      </c>
    </row>
    <row r="1056" spans="1:38" ht="16.5" customHeight="1">
      <c r="A1056" s="162"/>
      <c r="B1056" s="168"/>
      <c r="C1056" s="169"/>
      <c r="D1056" s="156"/>
      <c r="E1056" s="156"/>
      <c r="F1056" s="175"/>
      <c r="G1056" s="181"/>
      <c r="H1056" s="182"/>
      <c r="I1056" s="182"/>
      <c r="J1056" s="182"/>
      <c r="K1056" s="32"/>
      <c r="L1056" s="179"/>
      <c r="M1056" s="179"/>
      <c r="N1056" s="81"/>
      <c r="O1056" s="185"/>
      <c r="P1056" s="103"/>
      <c r="Q1056" s="84" t="str">
        <f t="shared" si="445"/>
        <v/>
      </c>
      <c r="R1056" s="159"/>
      <c r="S1056" s="28" t="str" cm="1">
        <f t="array" aca="1" ref="S1056" ca="1">IF(INDIRECT("A"&amp;114+$U1056)&lt;&gt;"",114+$U1056,"")</f>
        <v/>
      </c>
      <c r="T1056" s="28" t="str">
        <f t="shared" ca="1" si="446"/>
        <v>$B</v>
      </c>
      <c r="U1056" s="29">
        <f t="shared" si="453"/>
        <v>936</v>
      </c>
      <c r="V1056" s="29">
        <v>78.500000000006096</v>
      </c>
      <c r="W1056" s="29">
        <f t="shared" si="458"/>
        <v>78</v>
      </c>
      <c r="X1056" s="41" t="str" cm="1">
        <f t="array" aca="1" ref="X1056" ca="1">IFERROR(INDEX('PC&amp;PD'!$A$1:$AP$15,ROW('PC&amp;PD'!$A$15),MATCH(INDIRECT(T1056),'PC&amp;PD'!$A$1:$AP$1,0)),"")</f>
        <v/>
      </c>
      <c r="Z1056" s="155"/>
      <c r="AA1056" s="13" t="str">
        <f t="shared" si="442"/>
        <v/>
      </c>
      <c r="AB1056" s="155"/>
      <c r="AC1056" s="13" t="str">
        <f t="shared" ca="1" si="447"/>
        <v>$AB</v>
      </c>
      <c r="AD1056" s="13" t="str" cm="1">
        <f t="array" aca="1" ref="AD1056" ca="1">IFERROR(IF((LEFT(INDIRECT("$F"&amp;$S1056),4))="GOTS",IF($G1056="Organic","GOTS_Organic_raw",(IF($G1056="Responsible","GOTS_Responsible",(IF($G1056="No Attribute (Conventional)","GOTS_conventional",(IF($G1056="Recycled Pre/Post-Consumer","GOTS_pre_post",(IF($G1056="In-Conversion","GOTS_in_conversion",(IF($G1056="Sustainably Sourced","Sustainably_sourced",""))))))))))),IF($G1056="Organic","Organic",(IF($G1056="Responsible","Responsible",(IF($G1056="No Attribute (Conventional)","No_Attribute_Conventional",(IF($G1056="Recycled Pre/Post-Consumer","Recycled_Pre_Post_Consumer",(IF($G1056="In-Conversion","In_Conversion",(IF($G1056="Recycled Pre-Consumer","Recycled_Pre_Consumer",(IF($G1056="Recycled Post-Consumer","Recycled_Post_Consumer",(IF($G1056="Sustainably Sourced","Sustainably_sourced","")))))))))))))))),"")</f>
        <v/>
      </c>
      <c r="AE1056" s="13" t="e" cm="1">
        <f t="array" aca="1" ref="AE1056" ca="1">IF(INDIRECT("$F"&amp;$S1056)="","",IF(LEFT(INDIRECT("$F"&amp;$S1056),3)="GRS","GRS_RCS_RM",IF((LEFT(INDIRECT("$F"&amp;$S1056),3))="RCS","GRS_RCS_RM",IF(INDIRECT("$F"&amp;$S1056)="OCS (No Label)","OCS_Conversion_RM",IF(LEFT(INDIRECT("$F"&amp;$S1056),3)="OCS","OCS_RM",IF(RIGHT(INDIRECT("$F"&amp;$S1056),10)="conversion","GOTS_RM_conversion",IF((LEFT(INDIRECT("$F"&amp;$S1056),4))="GOTS","GOTS_RM","Responsible_RM")))))))</f>
        <v>#REF!</v>
      </c>
      <c r="AF1056" s="13" t="str" cm="1">
        <f t="array" aca="1" ref="AF1056" ca="1">IF($S1056="","",INDIRECT("$Z"&amp;$S1056))</f>
        <v/>
      </c>
      <c r="AG1056" s="155"/>
      <c r="AH1056" s="13" t="str" cm="1">
        <f t="array" aca="1" ref="AH1056" ca="1">IFERROR(INDIRECT("$ag"&amp;S1056),"")</f>
        <v/>
      </c>
      <c r="AI1056" s="13" t="e" cm="1">
        <f t="array" aca="1" ref="AI1056" ca="1">INDIRECT("O"&amp;S1055)</f>
        <v>#REF!</v>
      </c>
      <c r="AJ1056" s="13" t="str">
        <f>IF($I1056="","",INDEX('Raw Material'!$A$1:$J$75,MATCH(I1056,'Raw Material'!$A$1:$A$75,0),(MATCH(G1056,'Raw Material'!$A$1:$J$1,0))))</f>
        <v/>
      </c>
      <c r="AK1056" s="13" t="str">
        <f t="shared" si="443"/>
        <v>YANLIŞRM</v>
      </c>
      <c r="AL1056" s="153" t="str">
        <f t="shared" si="444"/>
        <v/>
      </c>
    </row>
    <row r="1057" spans="1:38" ht="16.5" customHeight="1">
      <c r="A1057" s="162"/>
      <c r="B1057" s="168"/>
      <c r="C1057" s="169"/>
      <c r="D1057" s="156"/>
      <c r="E1057" s="156"/>
      <c r="F1057" s="175"/>
      <c r="G1057" s="181"/>
      <c r="H1057" s="182"/>
      <c r="I1057" s="182"/>
      <c r="J1057" s="182"/>
      <c r="K1057" s="32"/>
      <c r="L1057" s="179"/>
      <c r="M1057" s="179"/>
      <c r="N1057" s="81"/>
      <c r="O1057" s="185"/>
      <c r="P1057" s="103"/>
      <c r="Q1057" s="84" t="str">
        <f t="shared" si="445"/>
        <v/>
      </c>
      <c r="R1057" s="159"/>
      <c r="S1057" s="28" t="str" cm="1">
        <f t="array" aca="1" ref="S1057" ca="1">IF(INDIRECT("A"&amp;114+$U1057)&lt;&gt;"",114+$U1057,"")</f>
        <v/>
      </c>
      <c r="T1057" s="28" t="str">
        <f t="shared" ca="1" si="446"/>
        <v>$B</v>
      </c>
      <c r="U1057" s="29">
        <f t="shared" si="453"/>
        <v>936</v>
      </c>
      <c r="V1057" s="29">
        <v>78.583333333339496</v>
      </c>
      <c r="W1057" s="29">
        <f t="shared" si="458"/>
        <v>78</v>
      </c>
      <c r="X1057" s="41" t="str" cm="1">
        <f t="array" aca="1" ref="X1057" ca="1">IFERROR(INDEX('PC&amp;PD'!$A$1:$AP$15,ROW('PC&amp;PD'!$A$15),MATCH(INDIRECT(T1057),'PC&amp;PD'!$A$1:$AP$1,0)),"")</f>
        <v/>
      </c>
      <c r="Z1057" s="155"/>
      <c r="AA1057" s="13" t="str">
        <f t="shared" si="442"/>
        <v/>
      </c>
      <c r="AB1057" s="155"/>
      <c r="AC1057" s="13" t="str">
        <f t="shared" ca="1" si="447"/>
        <v>$AB</v>
      </c>
      <c r="AD1057" s="13" t="str" cm="1">
        <f t="array" aca="1" ref="AD1057" ca="1">IFERROR(IF((LEFT(INDIRECT("$F"&amp;$S1057),4))="GOTS",IF($G1057="Organic","GOTS_Organic_raw",(IF($G1057="Responsible","GOTS_Responsible",(IF($G1057="No Attribute (Conventional)","GOTS_conventional",(IF($G1057="Recycled Pre/Post-Consumer","GOTS_pre_post",(IF($G1057="In-Conversion","GOTS_in_conversion",(IF($G1057="Sustainably Sourced","Sustainably_sourced",""))))))))))),IF($G1057="Organic","Organic",(IF($G1057="Responsible","Responsible",(IF($G1057="No Attribute (Conventional)","No_Attribute_Conventional",(IF($G1057="Recycled Pre/Post-Consumer","Recycled_Pre_Post_Consumer",(IF($G1057="In-Conversion","In_Conversion",(IF($G1057="Recycled Pre-Consumer","Recycled_Pre_Consumer",(IF($G1057="Recycled Post-Consumer","Recycled_Post_Consumer",(IF($G1057="Sustainably Sourced","Sustainably_sourced","")))))))))))))))),"")</f>
        <v/>
      </c>
      <c r="AE1057" s="13" t="e" cm="1">
        <f t="array" aca="1" ref="AE1057" ca="1">IF(INDIRECT("$F"&amp;$S1057)="","",IF(LEFT(INDIRECT("$F"&amp;$S1057),3)="GRS","GRS_RCS_RM",IF((LEFT(INDIRECT("$F"&amp;$S1057),3))="RCS","GRS_RCS_RM",IF(INDIRECT("$F"&amp;$S1057)="OCS (No Label)","OCS_Conversion_RM",IF(LEFT(INDIRECT("$F"&amp;$S1057),3)="OCS","OCS_RM",IF(RIGHT(INDIRECT("$F"&amp;$S1057),10)="conversion","GOTS_RM_conversion",IF((LEFT(INDIRECT("$F"&amp;$S1057),4))="GOTS","GOTS_RM","Responsible_RM")))))))</f>
        <v>#REF!</v>
      </c>
      <c r="AF1057" s="13" t="str" cm="1">
        <f t="array" aca="1" ref="AF1057" ca="1">IF($S1057="","",INDIRECT("$Z"&amp;$S1057))</f>
        <v/>
      </c>
      <c r="AG1057" s="155"/>
      <c r="AH1057" s="13" t="str" cm="1">
        <f t="array" aca="1" ref="AH1057" ca="1">IFERROR(INDIRECT("$ag"&amp;S1057),"")</f>
        <v/>
      </c>
      <c r="AI1057" s="13" t="e" cm="1">
        <f t="array" aca="1" ref="AI1057" ca="1">INDIRECT("O"&amp;S1056)</f>
        <v>#REF!</v>
      </c>
      <c r="AJ1057" s="13" t="str">
        <f>IF($I1057="","",INDEX('Raw Material'!$A$1:$J$75,MATCH(I1057,'Raw Material'!$A$1:$A$75,0),(MATCH(G1057,'Raw Material'!$A$1:$J$1,0))))</f>
        <v/>
      </c>
      <c r="AK1057" s="13" t="str">
        <f t="shared" si="443"/>
        <v>YANLIŞRM</v>
      </c>
      <c r="AL1057" s="153" t="str">
        <f t="shared" si="444"/>
        <v/>
      </c>
    </row>
    <row r="1058" spans="1:38" ht="16.5" customHeight="1">
      <c r="A1058" s="162"/>
      <c r="B1058" s="168"/>
      <c r="C1058" s="169"/>
      <c r="D1058" s="156"/>
      <c r="E1058" s="156"/>
      <c r="F1058" s="175"/>
      <c r="G1058" s="181"/>
      <c r="H1058" s="182"/>
      <c r="I1058" s="182"/>
      <c r="J1058" s="182"/>
      <c r="K1058" s="32"/>
      <c r="L1058" s="179"/>
      <c r="M1058" s="179"/>
      <c r="N1058" s="81"/>
      <c r="O1058" s="185"/>
      <c r="P1058" s="103"/>
      <c r="Q1058" s="84" t="str">
        <f t="shared" si="445"/>
        <v/>
      </c>
      <c r="R1058" s="159"/>
      <c r="S1058" s="28" t="str" cm="1">
        <f t="array" aca="1" ref="S1058" ca="1">IF(INDIRECT("A"&amp;114+$U1058)&lt;&gt;"",114+$U1058,"")</f>
        <v/>
      </c>
      <c r="T1058" s="28" t="str">
        <f t="shared" ca="1" si="446"/>
        <v>$B</v>
      </c>
      <c r="U1058" s="29">
        <f t="shared" si="453"/>
        <v>936</v>
      </c>
      <c r="V1058" s="29">
        <v>78.666666666672796</v>
      </c>
      <c r="W1058" s="29">
        <f t="shared" si="458"/>
        <v>78</v>
      </c>
      <c r="X1058" s="41" t="str" cm="1">
        <f t="array" aca="1" ref="X1058" ca="1">IFERROR(INDEX('PC&amp;PD'!$A$1:$AP$15,ROW('PC&amp;PD'!$A$15),MATCH(INDIRECT(T1058),'PC&amp;PD'!$A$1:$AP$1,0)),"")</f>
        <v/>
      </c>
      <c r="Z1058" s="155"/>
      <c r="AA1058" s="13" t="str">
        <f t="shared" si="442"/>
        <v/>
      </c>
      <c r="AB1058" s="155"/>
      <c r="AC1058" s="13" t="str">
        <f t="shared" ca="1" si="447"/>
        <v>$AB</v>
      </c>
      <c r="AD1058" s="13" t="str" cm="1">
        <f t="array" aca="1" ref="AD1058" ca="1">IFERROR(IF((LEFT(INDIRECT("$F"&amp;$S1058),4))="GOTS",IF($G1058="Organic","GOTS_Organic_raw",(IF($G1058="Responsible","GOTS_Responsible",(IF($G1058="No Attribute (Conventional)","GOTS_conventional",(IF($G1058="Recycled Pre/Post-Consumer","GOTS_pre_post",(IF($G1058="In-Conversion","GOTS_in_conversion",(IF($G1058="Sustainably Sourced","Sustainably_sourced",""))))))))))),IF($G1058="Organic","Organic",(IF($G1058="Responsible","Responsible",(IF($G1058="No Attribute (Conventional)","No_Attribute_Conventional",(IF($G1058="Recycled Pre/Post-Consumer","Recycled_Pre_Post_Consumer",(IF($G1058="In-Conversion","In_Conversion",(IF($G1058="Recycled Pre-Consumer","Recycled_Pre_Consumer",(IF($G1058="Recycled Post-Consumer","Recycled_Post_Consumer",(IF($G1058="Sustainably Sourced","Sustainably_sourced","")))))))))))))))),"")</f>
        <v/>
      </c>
      <c r="AE1058" s="13" t="e" cm="1">
        <f t="array" aca="1" ref="AE1058" ca="1">IF(INDIRECT("$F"&amp;$S1058)="","",IF(LEFT(INDIRECT("$F"&amp;$S1058),3)="GRS","GRS_RCS_RM",IF((LEFT(INDIRECT("$F"&amp;$S1058),3))="RCS","GRS_RCS_RM",IF(INDIRECT("$F"&amp;$S1058)="OCS (No Label)","OCS_Conversion_RM",IF(LEFT(INDIRECT("$F"&amp;$S1058),3)="OCS","OCS_RM",IF(RIGHT(INDIRECT("$F"&amp;$S1058),10)="conversion","GOTS_RM_conversion",IF((LEFT(INDIRECT("$F"&amp;$S1058),4))="GOTS","GOTS_RM","Responsible_RM")))))))</f>
        <v>#REF!</v>
      </c>
      <c r="AF1058" s="13" t="str" cm="1">
        <f t="array" aca="1" ref="AF1058" ca="1">IF($S1058="","",INDIRECT("$Z"&amp;$S1058))</f>
        <v/>
      </c>
      <c r="AG1058" s="155"/>
      <c r="AH1058" s="13" t="str" cm="1">
        <f t="array" aca="1" ref="AH1058" ca="1">IFERROR(INDIRECT("$ag"&amp;S1058),"")</f>
        <v/>
      </c>
      <c r="AI1058" s="13" t="e" cm="1">
        <f t="array" aca="1" ref="AI1058" ca="1">INDIRECT("O"&amp;S1057)</f>
        <v>#REF!</v>
      </c>
      <c r="AJ1058" s="13" t="str">
        <f>IF($I1058="","",INDEX('Raw Material'!$A$1:$J$75,MATCH(I1058,'Raw Material'!$A$1:$A$75,0),(MATCH(G1058,'Raw Material'!$A$1:$J$1,0))))</f>
        <v/>
      </c>
      <c r="AK1058" s="13" t="str">
        <f t="shared" si="443"/>
        <v>YANLIŞRM</v>
      </c>
      <c r="AL1058" s="153" t="str">
        <f t="shared" si="444"/>
        <v/>
      </c>
    </row>
    <row r="1059" spans="1:38" ht="16.5" customHeight="1">
      <c r="A1059" s="162"/>
      <c r="B1059" s="168"/>
      <c r="C1059" s="169"/>
      <c r="D1059" s="156"/>
      <c r="E1059" s="156"/>
      <c r="F1059" s="175"/>
      <c r="G1059" s="181"/>
      <c r="H1059" s="182"/>
      <c r="I1059" s="182"/>
      <c r="J1059" s="182"/>
      <c r="K1059" s="32"/>
      <c r="L1059" s="179"/>
      <c r="M1059" s="179"/>
      <c r="N1059" s="81"/>
      <c r="O1059" s="185"/>
      <c r="P1059" s="103"/>
      <c r="Q1059" s="84" t="str">
        <f t="shared" si="445"/>
        <v/>
      </c>
      <c r="R1059" s="159"/>
      <c r="S1059" s="28" t="str" cm="1">
        <f t="array" aca="1" ref="S1059" ca="1">IF(INDIRECT("A"&amp;114+$U1059)&lt;&gt;"",114+$U1059,"")</f>
        <v/>
      </c>
      <c r="T1059" s="28" t="str">
        <f t="shared" ca="1" si="446"/>
        <v>$B</v>
      </c>
      <c r="U1059" s="29">
        <f t="shared" si="453"/>
        <v>936</v>
      </c>
      <c r="V1059" s="29">
        <v>78.750000000006096</v>
      </c>
      <c r="W1059" s="29">
        <f t="shared" si="458"/>
        <v>78</v>
      </c>
      <c r="X1059" s="41" t="str" cm="1">
        <f t="array" aca="1" ref="X1059" ca="1">IFERROR(INDEX('PC&amp;PD'!$A$1:$AP$15,ROW('PC&amp;PD'!$A$15),MATCH(INDIRECT(T1059),'PC&amp;PD'!$A$1:$AP$1,0)),"")</f>
        <v/>
      </c>
      <c r="Z1059" s="155"/>
      <c r="AA1059" s="13" t="str">
        <f t="shared" si="442"/>
        <v/>
      </c>
      <c r="AB1059" s="155"/>
      <c r="AC1059" s="13" t="str">
        <f t="shared" ca="1" si="447"/>
        <v>$AB</v>
      </c>
      <c r="AD1059" s="13" t="str" cm="1">
        <f t="array" aca="1" ref="AD1059" ca="1">IFERROR(IF((LEFT(INDIRECT("$F"&amp;$S1059),4))="GOTS",IF($G1059="Organic","GOTS_Organic_raw",(IF($G1059="Responsible","GOTS_Responsible",(IF($G1059="No Attribute (Conventional)","GOTS_conventional",(IF($G1059="Recycled Pre/Post-Consumer","GOTS_pre_post",(IF($G1059="In-Conversion","GOTS_in_conversion",(IF($G1059="Sustainably Sourced","Sustainably_sourced",""))))))))))),IF($G1059="Organic","Organic",(IF($G1059="Responsible","Responsible",(IF($G1059="No Attribute (Conventional)","No_Attribute_Conventional",(IF($G1059="Recycled Pre/Post-Consumer","Recycled_Pre_Post_Consumer",(IF($G1059="In-Conversion","In_Conversion",(IF($G1059="Recycled Pre-Consumer","Recycled_Pre_Consumer",(IF($G1059="Recycled Post-Consumer","Recycled_Post_Consumer",(IF($G1059="Sustainably Sourced","Sustainably_sourced","")))))))))))))))),"")</f>
        <v/>
      </c>
      <c r="AE1059" s="13" t="e" cm="1">
        <f t="array" aca="1" ref="AE1059" ca="1">IF(INDIRECT("$F"&amp;$S1059)="","",IF(LEFT(INDIRECT("$F"&amp;$S1059),3)="GRS","GRS_RCS_RM",IF((LEFT(INDIRECT("$F"&amp;$S1059),3))="RCS","GRS_RCS_RM",IF(INDIRECT("$F"&amp;$S1059)="OCS (No Label)","OCS_Conversion_RM",IF(LEFT(INDIRECT("$F"&amp;$S1059),3)="OCS","OCS_RM",IF(RIGHT(INDIRECT("$F"&amp;$S1059),10)="conversion","GOTS_RM_conversion",IF((LEFT(INDIRECT("$F"&amp;$S1059),4))="GOTS","GOTS_RM","Responsible_RM")))))))</f>
        <v>#REF!</v>
      </c>
      <c r="AF1059" s="13" t="str" cm="1">
        <f t="array" aca="1" ref="AF1059" ca="1">IF($S1059="","",INDIRECT("$Z"&amp;$S1059))</f>
        <v/>
      </c>
      <c r="AG1059" s="155"/>
      <c r="AH1059" s="13" t="str" cm="1">
        <f t="array" aca="1" ref="AH1059" ca="1">IFERROR(INDIRECT("$ag"&amp;S1059),"")</f>
        <v/>
      </c>
      <c r="AI1059" s="13" t="e" cm="1">
        <f t="array" aca="1" ref="AI1059" ca="1">INDIRECT("O"&amp;S1058)</f>
        <v>#REF!</v>
      </c>
      <c r="AJ1059" s="13" t="str">
        <f>IF($I1059="","",INDEX('Raw Material'!$A$1:$J$75,MATCH(I1059,'Raw Material'!$A$1:$A$75,0),(MATCH(G1059,'Raw Material'!$A$1:$J$1,0))))</f>
        <v/>
      </c>
      <c r="AK1059" s="13" t="str">
        <f t="shared" si="443"/>
        <v>YANLIŞRM</v>
      </c>
      <c r="AL1059" s="153" t="str">
        <f t="shared" si="444"/>
        <v/>
      </c>
    </row>
    <row r="1060" spans="1:38" ht="16.5" customHeight="1">
      <c r="A1060" s="162"/>
      <c r="B1060" s="168"/>
      <c r="C1060" s="169"/>
      <c r="D1060" s="156"/>
      <c r="E1060" s="156"/>
      <c r="F1060" s="175"/>
      <c r="G1060" s="181"/>
      <c r="H1060" s="182"/>
      <c r="I1060" s="182"/>
      <c r="J1060" s="182"/>
      <c r="K1060" s="32"/>
      <c r="L1060" s="179"/>
      <c r="M1060" s="179"/>
      <c r="N1060" s="81"/>
      <c r="O1060" s="185"/>
      <c r="P1060" s="103"/>
      <c r="Q1060" s="84" t="str">
        <f t="shared" si="445"/>
        <v/>
      </c>
      <c r="R1060" s="159"/>
      <c r="S1060" s="28" t="str" cm="1">
        <f t="array" aca="1" ref="S1060" ca="1">IF(INDIRECT("A"&amp;114+$U1060)&lt;&gt;"",114+$U1060,"")</f>
        <v/>
      </c>
      <c r="T1060" s="28" t="str">
        <f t="shared" ca="1" si="446"/>
        <v>$B</v>
      </c>
      <c r="U1060" s="29">
        <f t="shared" si="453"/>
        <v>936</v>
      </c>
      <c r="V1060" s="29">
        <v>78.833333333339496</v>
      </c>
      <c r="W1060" s="29">
        <f t="shared" si="458"/>
        <v>78</v>
      </c>
      <c r="X1060" s="41" t="str" cm="1">
        <f t="array" aca="1" ref="X1060" ca="1">IFERROR(INDEX('PC&amp;PD'!$A$1:$AP$15,ROW('PC&amp;PD'!$A$15),MATCH(INDIRECT(T1060),'PC&amp;PD'!$A$1:$AP$1,0)),"")</f>
        <v/>
      </c>
      <c r="Z1060" s="155"/>
      <c r="AA1060" s="13" t="str">
        <f t="shared" si="442"/>
        <v/>
      </c>
      <c r="AB1060" s="155"/>
      <c r="AC1060" s="13" t="str">
        <f t="shared" ca="1" si="447"/>
        <v>$AB</v>
      </c>
      <c r="AD1060" s="13" t="str" cm="1">
        <f t="array" aca="1" ref="AD1060" ca="1">IFERROR(IF((LEFT(INDIRECT("$F"&amp;$S1060),4))="GOTS",IF($G1060="Organic","GOTS_Organic_raw",(IF($G1060="Responsible","GOTS_Responsible",(IF($G1060="No Attribute (Conventional)","GOTS_conventional",(IF($G1060="Recycled Pre/Post-Consumer","GOTS_pre_post",(IF($G1060="In-Conversion","GOTS_in_conversion",(IF($G1060="Sustainably Sourced","Sustainably_sourced",""))))))))))),IF($G1060="Organic","Organic",(IF($G1060="Responsible","Responsible",(IF($G1060="No Attribute (Conventional)","No_Attribute_Conventional",(IF($G1060="Recycled Pre/Post-Consumer","Recycled_Pre_Post_Consumer",(IF($G1060="In-Conversion","In_Conversion",(IF($G1060="Recycled Pre-Consumer","Recycled_Pre_Consumer",(IF($G1060="Recycled Post-Consumer","Recycled_Post_Consumer",(IF($G1060="Sustainably Sourced","Sustainably_sourced","")))))))))))))))),"")</f>
        <v/>
      </c>
      <c r="AE1060" s="13" t="e" cm="1">
        <f t="array" aca="1" ref="AE1060" ca="1">IF(INDIRECT("$F"&amp;$S1060)="","",IF(LEFT(INDIRECT("$F"&amp;$S1060),3)="GRS","GRS_RCS_RM",IF((LEFT(INDIRECT("$F"&amp;$S1060),3))="RCS","GRS_RCS_RM",IF(INDIRECT("$F"&amp;$S1060)="OCS (No Label)","OCS_Conversion_RM",IF(LEFT(INDIRECT("$F"&amp;$S1060),3)="OCS","OCS_RM",IF(RIGHT(INDIRECT("$F"&amp;$S1060),10)="conversion","GOTS_RM_conversion",IF((LEFT(INDIRECT("$F"&amp;$S1060),4))="GOTS","GOTS_RM","Responsible_RM")))))))</f>
        <v>#REF!</v>
      </c>
      <c r="AF1060" s="13" t="str" cm="1">
        <f t="array" aca="1" ref="AF1060" ca="1">IF($S1060="","",INDIRECT("$Z"&amp;$S1060))</f>
        <v/>
      </c>
      <c r="AG1060" s="155"/>
      <c r="AH1060" s="13" t="str" cm="1">
        <f t="array" aca="1" ref="AH1060" ca="1">IFERROR(INDIRECT("$ag"&amp;S1060),"")</f>
        <v/>
      </c>
      <c r="AI1060" s="13" t="e" cm="1">
        <f t="array" aca="1" ref="AI1060" ca="1">INDIRECT("O"&amp;S1059)</f>
        <v>#REF!</v>
      </c>
      <c r="AJ1060" s="13" t="str">
        <f>IF($I1060="","",INDEX('Raw Material'!$A$1:$J$75,MATCH(I1060,'Raw Material'!$A$1:$A$75,0),(MATCH(G1060,'Raw Material'!$A$1:$J$1,0))))</f>
        <v/>
      </c>
      <c r="AK1060" s="13" t="str">
        <f t="shared" si="443"/>
        <v>YANLIŞRM</v>
      </c>
      <c r="AL1060" s="153" t="str">
        <f t="shared" si="444"/>
        <v/>
      </c>
    </row>
    <row r="1061" spans="1:38" ht="16.5" customHeight="1" thickBot="1">
      <c r="A1061" s="163"/>
      <c r="B1061" s="170"/>
      <c r="C1061" s="171"/>
      <c r="D1061" s="156"/>
      <c r="E1061" s="156"/>
      <c r="F1061" s="176"/>
      <c r="G1061" s="157"/>
      <c r="H1061" s="158"/>
      <c r="I1061" s="158"/>
      <c r="J1061" s="158"/>
      <c r="K1061" s="33"/>
      <c r="L1061" s="180"/>
      <c r="M1061" s="180"/>
      <c r="N1061" s="82"/>
      <c r="O1061" s="186"/>
      <c r="P1061" s="103"/>
      <c r="Q1061" s="84" t="str">
        <f t="shared" si="445"/>
        <v/>
      </c>
      <c r="R1061" s="159"/>
      <c r="S1061" s="28" t="str" cm="1">
        <f t="array" aca="1" ref="S1061" ca="1">IF(INDIRECT("A"&amp;114+$U1061)&lt;&gt;"",114+$U1061,"")</f>
        <v/>
      </c>
      <c r="T1061" s="28" t="str">
        <f t="shared" ca="1" si="446"/>
        <v>$B</v>
      </c>
      <c r="U1061" s="29">
        <f t="shared" si="453"/>
        <v>936</v>
      </c>
      <c r="V1061" s="29">
        <v>78.916666666672796</v>
      </c>
      <c r="W1061" s="29">
        <f t="shared" si="458"/>
        <v>78</v>
      </c>
      <c r="X1061" s="41" t="str" cm="1">
        <f t="array" aca="1" ref="X1061" ca="1">IFERROR(INDEX('PC&amp;PD'!$A$1:$AP$15,ROW('PC&amp;PD'!$A$15),MATCH(INDIRECT(T1061),'PC&amp;PD'!$A$1:$AP$1,0)),"")</f>
        <v/>
      </c>
      <c r="Z1061" s="155"/>
      <c r="AA1061" s="13" t="str">
        <f t="shared" si="442"/>
        <v/>
      </c>
      <c r="AB1061" s="155"/>
      <c r="AC1061" s="13" t="str">
        <f t="shared" ca="1" si="447"/>
        <v>$AB</v>
      </c>
      <c r="AD1061" s="13" t="str" cm="1">
        <f t="array" aca="1" ref="AD1061" ca="1">IFERROR(IF((LEFT(INDIRECT("$F"&amp;$S1061),4))="GOTS",IF($G1061="Organic","GOTS_Organic_raw",(IF($G1061="Responsible","GOTS_Responsible",(IF($G1061="No Attribute (Conventional)","GOTS_conventional",(IF($G1061="Recycled Pre/Post-Consumer","GOTS_pre_post",(IF($G1061="In-Conversion","GOTS_in_conversion",(IF($G1061="Sustainably Sourced","Sustainably_sourced",""))))))))))),IF($G1061="Organic","Organic",(IF($G1061="Responsible","Responsible",(IF($G1061="No Attribute (Conventional)","No_Attribute_Conventional",(IF($G1061="Recycled Pre/Post-Consumer","Recycled_Pre_Post_Consumer",(IF($G1061="In-Conversion","In_Conversion",(IF($G1061="Recycled Pre-Consumer","Recycled_Pre_Consumer",(IF($G1061="Recycled Post-Consumer","Recycled_Post_Consumer",(IF($G1061="Sustainably Sourced","Sustainably_sourced","")))))))))))))))),"")</f>
        <v/>
      </c>
      <c r="AE1061" s="13" t="e" cm="1">
        <f t="array" aca="1" ref="AE1061" ca="1">IF(INDIRECT("$F"&amp;$S1061)="","",IF(LEFT(INDIRECT("$F"&amp;$S1061),3)="GRS","GRS_RCS_RM",IF((LEFT(INDIRECT("$F"&amp;$S1061),3))="RCS","GRS_RCS_RM",IF(INDIRECT("$F"&amp;$S1061)="OCS (No Label)","OCS_Conversion_RM",IF(LEFT(INDIRECT("$F"&amp;$S1061),3)="OCS","OCS_RM",IF(RIGHT(INDIRECT("$F"&amp;$S1061),10)="conversion","GOTS_RM_conversion",IF((LEFT(INDIRECT("$F"&amp;$S1061),4))="GOTS","GOTS_RM","Responsible_RM")))))))</f>
        <v>#REF!</v>
      </c>
      <c r="AF1061" s="13" t="str" cm="1">
        <f t="array" aca="1" ref="AF1061" ca="1">IF($S1061="","",INDIRECT("$Z"&amp;$S1061))</f>
        <v/>
      </c>
      <c r="AG1061" s="155"/>
      <c r="AH1061" s="13" t="str" cm="1">
        <f t="array" aca="1" ref="AH1061" ca="1">IFERROR(INDIRECT("$ag"&amp;S1061),"")</f>
        <v/>
      </c>
      <c r="AI1061" s="13" t="e" cm="1">
        <f t="array" aca="1" ref="AI1061" ca="1">INDIRECT("O"&amp;S1060)</f>
        <v>#REF!</v>
      </c>
      <c r="AJ1061" s="13" t="str">
        <f>IF($I1061="","",INDEX('Raw Material'!$A$1:$J$75,MATCH(I1061,'Raw Material'!$A$1:$A$75,0),(MATCH(G1061,'Raw Material'!$A$1:$J$1,0))))</f>
        <v/>
      </c>
      <c r="AK1061" s="13" t="str">
        <f t="shared" si="443"/>
        <v>YANLIŞRM</v>
      </c>
      <c r="AL1061" s="153" t="str">
        <f t="shared" si="444"/>
        <v/>
      </c>
    </row>
    <row r="1062" spans="1:38" ht="16.5" customHeight="1">
      <c r="A1062" s="160" t="str">
        <f>IF(B1062="","",COUNTA($B$114:$B1062))</f>
        <v/>
      </c>
      <c r="B1062" s="164"/>
      <c r="C1062" s="165"/>
      <c r="D1062" s="183"/>
      <c r="E1062" s="183"/>
      <c r="F1062" s="172"/>
      <c r="G1062" s="212"/>
      <c r="H1062" s="206"/>
      <c r="I1062" s="206"/>
      <c r="J1062" s="206"/>
      <c r="K1062" s="31"/>
      <c r="L1062" s="177" t="str">
        <f t="shared" ref="L1062" si="467">IF(R1062="","",LEFT(R1062,LEN(R1062)-2))</f>
        <v/>
      </c>
      <c r="M1062" s="177"/>
      <c r="N1062" s="80"/>
      <c r="O1062" s="184"/>
      <c r="P1062" s="103"/>
      <c r="Q1062" s="84" t="str">
        <f t="shared" si="445"/>
        <v/>
      </c>
      <c r="R1062" s="159" t="str">
        <f t="shared" ref="R1062" si="468">CONCATENATE($Q1062,Q1063,Q1064,Q1065,Q1066,Q1067,$Q1068,$Q1069,$Q1070,$Q1071,Q1072,Q1073)</f>
        <v/>
      </c>
      <c r="S1062" s="28" t="str" cm="1">
        <f t="array" aca="1" ref="S1062" ca="1">IF(INDIRECT("A"&amp;114+$U1062)&lt;&gt;"",114+$U1062,"")</f>
        <v/>
      </c>
      <c r="T1062" s="28" t="str">
        <f t="shared" ca="1" si="446"/>
        <v>$B</v>
      </c>
      <c r="U1062" s="29">
        <f t="shared" si="453"/>
        <v>948</v>
      </c>
      <c r="V1062" s="29">
        <v>79.000000000006196</v>
      </c>
      <c r="W1062" s="29">
        <f t="shared" si="458"/>
        <v>79</v>
      </c>
      <c r="X1062" s="41" t="str" cm="1">
        <f t="array" aca="1" ref="X1062" ca="1">IFERROR(INDEX('PC&amp;PD'!$A$1:$AP$15,ROW('PC&amp;PD'!$A$15),MATCH(INDIRECT(T1062),'PC&amp;PD'!$A$1:$AP$1,0)),"")</f>
        <v/>
      </c>
      <c r="Z1062" s="155" t="str">
        <f t="shared" ref="Z1062" si="469">IFERROR(IF($F1062="OCS 100","OCS (OCS 100)",IF($F1062="OCS Blended","OCS (OCS Blended)",IF($F1062="OCS (No Label)","OCS (No Label)",IF($F1062="RCS 100","RCS (RCS 100)",IF($F1062="RCS Blended","RCS (RCS Blended)",IF($F1062="GRS","GRS (GRS)",IF($F1062="GRS (No Label)", "GRS (No Label)",IF($F1062="RDS","RDS (RDS)",IF($F1062="RWS","RWS (RWS)",IF($F1062="RAS","RAS (RAS)",IF($F1062="RMS","RMS (RMS)",IF($F1062="GOTS Organic","GOTS (Organic)",IF($F1062="GOTS Made with organic","GOTS (Made with Organic)",IF($F1062="GOTS Organic - in conversion","GOTS (Organic - In Conversion)",IF($F1062="GOTS Made with organic - in conversion","GOTS (Made with Organic - In Conversion)",""))))))))))))))),"")</f>
        <v/>
      </c>
      <c r="AA1062" s="13" t="str">
        <f t="shared" si="442"/>
        <v/>
      </c>
      <c r="AB1062" s="155" t="str">
        <f t="shared" ref="AB1062" si="470">IFERROR(IF($F1062="OCS 100", "OCS_100",IF($F1062="OCS Blended", "OCS_Blended",IF($F1062="OCS (No Label)", "OCS_No_Label",IF($F1062="RCS 100", "RCS_100",IF($F1062="RCS Blended","RCS_Blended",IF($F1062="GRS","GRS",IF($F1062="GRS (No Label)", "GRS_No_Label",IF($F1062="RDS","RDS",IF($F1062="RWS","RWS",IF($F1062="RMS","RMS",IF($F1062="GOTS Organic","GOTS_Organic",IF($F1062="GOTS Made with organic","GOTS_Made_with_organic",IF($F1062="GOTS Organic - in conversion","GOTS_Organic_in_Conversion",IF($F1062="GOTS Made with organic - in conversion","GOTS_Made_with_Organic_in_Conversion",IF($F1062="RAS","RAS",""))))))))))))))),"")</f>
        <v/>
      </c>
      <c r="AC1062" s="13" t="str">
        <f t="shared" ca="1" si="447"/>
        <v>$AB</v>
      </c>
      <c r="AD1062" s="13" t="str" cm="1">
        <f t="array" aca="1" ref="AD1062" ca="1">IFERROR(IF((LEFT(INDIRECT("$F"&amp;$S1062),4))="GOTS",IF($G1062="Organic","GOTS_Organic_raw",(IF($G1062="Responsible","GOTS_Responsible",(IF($G1062="No Attribute (Conventional)","GOTS_conventional",(IF($G1062="Recycled Pre/Post-Consumer","GOTS_pre_post",(IF($G1062="In-Conversion","GOTS_in_conversion",(IF($G1062="Sustainably Sourced","Sustainably_sourced",""))))))))))),IF($G1062="Organic","Organic",(IF($G1062="Responsible","Responsible",(IF($G1062="No Attribute (Conventional)","No_Attribute_Conventional",(IF($G1062="Recycled Pre/Post-Consumer","Recycled_Pre_Post_Consumer",(IF($G1062="In-Conversion","In_Conversion",(IF($G1062="Recycled Pre-Consumer","Recycled_Pre_Consumer",(IF($G1062="Recycled Post-Consumer","Recycled_Post_Consumer",(IF($G1062="Sustainably Sourced","Sustainably_sourced","")))))))))))))))),"")</f>
        <v/>
      </c>
      <c r="AE1062" s="13" t="e" cm="1">
        <f t="array" aca="1" ref="AE1062" ca="1">IF(INDIRECT("$F"&amp;$S1062)="","",IF(LEFT(INDIRECT("$F"&amp;$S1062),3)="GRS","GRS_RCS_RM",IF((LEFT(INDIRECT("$F"&amp;$S1062),3))="RCS","GRS_RCS_RM",IF(INDIRECT("$F"&amp;$S1062)="OCS (No Label)","OCS_Conversion_RM",IF(LEFT(INDIRECT("$F"&amp;$S1062),3)="OCS","OCS_RM",IF(RIGHT(INDIRECT("$F"&amp;$S1062),10)="conversion","GOTS_RM_conversion",IF((LEFT(INDIRECT("$F"&amp;$S1062),4))="GOTS","GOTS_RM","Responsible_RM")))))))</f>
        <v>#REF!</v>
      </c>
      <c r="AF1062" s="13" t="str" cm="1">
        <f t="array" aca="1" ref="AF1062" ca="1">IF($S1062="","",INDIRECT("$Z"&amp;$S1062))</f>
        <v/>
      </c>
      <c r="AG1062" s="155" t="str">
        <f t="shared" si="452"/>
        <v/>
      </c>
      <c r="AH1062" s="13" t="str" cm="1">
        <f t="array" aca="1" ref="AH1062" ca="1">IFERROR(INDIRECT("$ag"&amp;S1062),"")</f>
        <v/>
      </c>
      <c r="AI1062" s="13" t="e" cm="1">
        <f t="array" aca="1" ref="AI1062" ca="1">INDIRECT("O"&amp;S1061)</f>
        <v>#REF!</v>
      </c>
      <c r="AJ1062" s="13" t="str">
        <f>IF($I1062="","",INDEX('Raw Material'!$A$1:$J$75,MATCH(I1062,'Raw Material'!$A$1:$A$75,0),(MATCH(G1062,'Raw Material'!$A$1:$J$1,0))))</f>
        <v/>
      </c>
      <c r="AK1062" s="13" t="str">
        <f t="shared" si="443"/>
        <v>YANLIŞRM</v>
      </c>
      <c r="AL1062" s="153" t="str">
        <f t="shared" si="444"/>
        <v/>
      </c>
    </row>
    <row r="1063" spans="1:38" ht="16.5" customHeight="1">
      <c r="A1063" s="161"/>
      <c r="B1063" s="166"/>
      <c r="C1063" s="167"/>
      <c r="D1063" s="156"/>
      <c r="E1063" s="156"/>
      <c r="F1063" s="173"/>
      <c r="G1063" s="181"/>
      <c r="H1063" s="182"/>
      <c r="I1063" s="182"/>
      <c r="J1063" s="182"/>
      <c r="K1063" s="32"/>
      <c r="L1063" s="178"/>
      <c r="M1063" s="178"/>
      <c r="N1063" s="81"/>
      <c r="O1063" s="185"/>
      <c r="P1063" s="103"/>
      <c r="Q1063" s="84" t="str">
        <f t="shared" si="445"/>
        <v/>
      </c>
      <c r="R1063" s="159"/>
      <c r="S1063" s="28" t="str" cm="1">
        <f t="array" aca="1" ref="S1063" ca="1">IF(INDIRECT("A"&amp;114+$U1063)&lt;&gt;"",114+$U1063,"")</f>
        <v/>
      </c>
      <c r="T1063" s="28" t="str">
        <f t="shared" ca="1" si="446"/>
        <v>$B</v>
      </c>
      <c r="U1063" s="29">
        <f t="shared" si="453"/>
        <v>948</v>
      </c>
      <c r="V1063" s="29">
        <v>79.083333333339496</v>
      </c>
      <c r="W1063" s="29">
        <f t="shared" si="458"/>
        <v>79</v>
      </c>
      <c r="X1063" s="41" t="str" cm="1">
        <f t="array" aca="1" ref="X1063" ca="1">IFERROR(INDEX('PC&amp;PD'!$A$1:$AP$15,ROW('PC&amp;PD'!$A$15),MATCH(INDIRECT(T1063),'PC&amp;PD'!$A$1:$AP$1,0)),"")</f>
        <v/>
      </c>
      <c r="Z1063" s="155"/>
      <c r="AA1063" s="13" t="str">
        <f t="shared" si="442"/>
        <v/>
      </c>
      <c r="AB1063" s="155"/>
      <c r="AC1063" s="13" t="str">
        <f t="shared" ca="1" si="447"/>
        <v>$AB</v>
      </c>
      <c r="AD1063" s="13" t="str" cm="1">
        <f t="array" aca="1" ref="AD1063" ca="1">IFERROR(IF((LEFT(INDIRECT("$F"&amp;$S1063),4))="GOTS",IF($G1063="Organic","GOTS_Organic_raw",(IF($G1063="Responsible","GOTS_Responsible",(IF($G1063="No Attribute (Conventional)","GOTS_conventional",(IF($G1063="Recycled Pre/Post-Consumer","GOTS_pre_post",(IF($G1063="In-Conversion","GOTS_in_conversion",(IF($G1063="Sustainably Sourced","Sustainably_sourced",""))))))))))),IF($G1063="Organic","Organic",(IF($G1063="Responsible","Responsible",(IF($G1063="No Attribute (Conventional)","No_Attribute_Conventional",(IF($G1063="Recycled Pre/Post-Consumer","Recycled_Pre_Post_Consumer",(IF($G1063="In-Conversion","In_Conversion",(IF($G1063="Recycled Pre-Consumer","Recycled_Pre_Consumer",(IF($G1063="Recycled Post-Consumer","Recycled_Post_Consumer",(IF($G1063="Sustainably Sourced","Sustainably_sourced","")))))))))))))))),"")</f>
        <v/>
      </c>
      <c r="AE1063" s="13" t="e" cm="1">
        <f t="array" aca="1" ref="AE1063" ca="1">IF(INDIRECT("$F"&amp;$S1063)="","",IF(LEFT(INDIRECT("$F"&amp;$S1063),3)="GRS","GRS_RCS_RM",IF((LEFT(INDIRECT("$F"&amp;$S1063),3))="RCS","GRS_RCS_RM",IF(INDIRECT("$F"&amp;$S1063)="OCS (No Label)","OCS_Conversion_RM",IF(LEFT(INDIRECT("$F"&amp;$S1063),3)="OCS","OCS_RM",IF(RIGHT(INDIRECT("$F"&amp;$S1063),10)="conversion","GOTS_RM_conversion",IF((LEFT(INDIRECT("$F"&amp;$S1063),4))="GOTS","GOTS_RM","Responsible_RM")))))))</f>
        <v>#REF!</v>
      </c>
      <c r="AF1063" s="13" t="str" cm="1">
        <f t="array" aca="1" ref="AF1063" ca="1">IF($S1063="","",INDIRECT("$Z"&amp;$S1063))</f>
        <v/>
      </c>
      <c r="AG1063" s="155"/>
      <c r="AH1063" s="13" t="str" cm="1">
        <f t="array" aca="1" ref="AH1063" ca="1">IFERROR(INDIRECT("$ag"&amp;S1063),"")</f>
        <v/>
      </c>
      <c r="AI1063" s="13" t="e" cm="1">
        <f t="array" aca="1" ref="AI1063" ca="1">INDIRECT("O"&amp;S1062)</f>
        <v>#REF!</v>
      </c>
      <c r="AJ1063" s="13" t="str">
        <f>IF($I1063="","",INDEX('Raw Material'!$A$1:$J$75,MATCH(I1063,'Raw Material'!$A$1:$A$75,0),(MATCH(G1063,'Raw Material'!$A$1:$J$1,0))))</f>
        <v/>
      </c>
      <c r="AK1063" s="13" t="str">
        <f t="shared" si="443"/>
        <v>YANLIŞRM</v>
      </c>
      <c r="AL1063" s="153" t="str">
        <f t="shared" si="444"/>
        <v/>
      </c>
    </row>
    <row r="1064" spans="1:38" ht="16.5" customHeight="1">
      <c r="A1064" s="161"/>
      <c r="B1064" s="166"/>
      <c r="C1064" s="167"/>
      <c r="D1064" s="156"/>
      <c r="E1064" s="156"/>
      <c r="F1064" s="173"/>
      <c r="G1064" s="181"/>
      <c r="H1064" s="182"/>
      <c r="I1064" s="182"/>
      <c r="J1064" s="182"/>
      <c r="K1064" s="32"/>
      <c r="L1064" s="178"/>
      <c r="M1064" s="178"/>
      <c r="N1064" s="81"/>
      <c r="O1064" s="185"/>
      <c r="P1064" s="103"/>
      <c r="Q1064" s="84" t="str">
        <f t="shared" si="445"/>
        <v/>
      </c>
      <c r="R1064" s="159"/>
      <c r="S1064" s="28" t="str" cm="1">
        <f t="array" aca="1" ref="S1064" ca="1">IF(INDIRECT("A"&amp;114+$U1064)&lt;&gt;"",114+$U1064,"")</f>
        <v/>
      </c>
      <c r="T1064" s="28" t="str">
        <f t="shared" ca="1" si="446"/>
        <v>$B</v>
      </c>
      <c r="U1064" s="29">
        <f t="shared" si="453"/>
        <v>948</v>
      </c>
      <c r="V1064" s="29">
        <v>79.166666666672796</v>
      </c>
      <c r="W1064" s="29">
        <f t="shared" si="458"/>
        <v>79</v>
      </c>
      <c r="X1064" s="41" t="str" cm="1">
        <f t="array" aca="1" ref="X1064" ca="1">IFERROR(INDEX('PC&amp;PD'!$A$1:$AP$15,ROW('PC&amp;PD'!$A$15),MATCH(INDIRECT(T1064),'PC&amp;PD'!$A$1:$AP$1,0)),"")</f>
        <v/>
      </c>
      <c r="Z1064" s="155"/>
      <c r="AA1064" s="13" t="str">
        <f t="shared" si="442"/>
        <v/>
      </c>
      <c r="AB1064" s="155"/>
      <c r="AC1064" s="13" t="str">
        <f t="shared" ca="1" si="447"/>
        <v>$AB</v>
      </c>
      <c r="AD1064" s="13" t="str" cm="1">
        <f t="array" aca="1" ref="AD1064" ca="1">IFERROR(IF((LEFT(INDIRECT("$F"&amp;$S1064),4))="GOTS",IF($G1064="Organic","GOTS_Organic_raw",(IF($G1064="Responsible","GOTS_Responsible",(IF($G1064="No Attribute (Conventional)","GOTS_conventional",(IF($G1064="Recycled Pre/Post-Consumer","GOTS_pre_post",(IF($G1064="In-Conversion","GOTS_in_conversion",(IF($G1064="Sustainably Sourced","Sustainably_sourced",""))))))))))),IF($G1064="Organic","Organic",(IF($G1064="Responsible","Responsible",(IF($G1064="No Attribute (Conventional)","No_Attribute_Conventional",(IF($G1064="Recycled Pre/Post-Consumer","Recycled_Pre_Post_Consumer",(IF($G1064="In-Conversion","In_Conversion",(IF($G1064="Recycled Pre-Consumer","Recycled_Pre_Consumer",(IF($G1064="Recycled Post-Consumer","Recycled_Post_Consumer",(IF($G1064="Sustainably Sourced","Sustainably_sourced","")))))))))))))))),"")</f>
        <v/>
      </c>
      <c r="AE1064" s="13" t="e" cm="1">
        <f t="array" aca="1" ref="AE1064" ca="1">IF(INDIRECT("$F"&amp;$S1064)="","",IF(LEFT(INDIRECT("$F"&amp;$S1064),3)="GRS","GRS_RCS_RM",IF((LEFT(INDIRECT("$F"&amp;$S1064),3))="RCS","GRS_RCS_RM",IF(INDIRECT("$F"&amp;$S1064)="OCS (No Label)","OCS_Conversion_RM",IF(LEFT(INDIRECT("$F"&amp;$S1064),3)="OCS","OCS_RM",IF(RIGHT(INDIRECT("$F"&amp;$S1064),10)="conversion","GOTS_RM_conversion",IF((LEFT(INDIRECT("$F"&amp;$S1064),4))="GOTS","GOTS_RM","Responsible_RM")))))))</f>
        <v>#REF!</v>
      </c>
      <c r="AF1064" s="13" t="str" cm="1">
        <f t="array" aca="1" ref="AF1064" ca="1">IF($S1064="","",INDIRECT("$Z"&amp;$S1064))</f>
        <v/>
      </c>
      <c r="AG1064" s="155"/>
      <c r="AH1064" s="13" t="str" cm="1">
        <f t="array" aca="1" ref="AH1064" ca="1">IFERROR(INDIRECT("$ag"&amp;S1064),"")</f>
        <v/>
      </c>
      <c r="AI1064" s="13" t="e" cm="1">
        <f t="array" aca="1" ref="AI1064" ca="1">INDIRECT("O"&amp;S1063)</f>
        <v>#REF!</v>
      </c>
      <c r="AJ1064" s="13" t="str">
        <f>IF($I1064="","",INDEX('Raw Material'!$A$1:$J$75,MATCH(I1064,'Raw Material'!$A$1:$A$75,0),(MATCH(G1064,'Raw Material'!$A$1:$J$1,0))))</f>
        <v/>
      </c>
      <c r="AK1064" s="13" t="str">
        <f t="shared" si="443"/>
        <v>YANLIŞRM</v>
      </c>
      <c r="AL1064" s="153" t="str">
        <f t="shared" si="444"/>
        <v/>
      </c>
    </row>
    <row r="1065" spans="1:38" ht="16.5" customHeight="1">
      <c r="A1065" s="161"/>
      <c r="B1065" s="166"/>
      <c r="C1065" s="167"/>
      <c r="D1065" s="156"/>
      <c r="E1065" s="156"/>
      <c r="F1065" s="174"/>
      <c r="G1065" s="181"/>
      <c r="H1065" s="182"/>
      <c r="I1065" s="182"/>
      <c r="J1065" s="182"/>
      <c r="K1065" s="32"/>
      <c r="L1065" s="178"/>
      <c r="M1065" s="178"/>
      <c r="N1065" s="81"/>
      <c r="O1065" s="185"/>
      <c r="P1065" s="103"/>
      <c r="Q1065" s="84" t="str">
        <f t="shared" si="445"/>
        <v/>
      </c>
      <c r="R1065" s="159"/>
      <c r="S1065" s="28" t="str" cm="1">
        <f t="array" aca="1" ref="S1065" ca="1">IF(INDIRECT("A"&amp;114+$U1065)&lt;&gt;"",114+$U1065,"")</f>
        <v/>
      </c>
      <c r="T1065" s="28" t="str">
        <f t="shared" ca="1" si="446"/>
        <v>$B</v>
      </c>
      <c r="U1065" s="29">
        <f t="shared" si="453"/>
        <v>948</v>
      </c>
      <c r="V1065" s="29">
        <v>79.250000000006196</v>
      </c>
      <c r="W1065" s="29">
        <f t="shared" si="458"/>
        <v>79</v>
      </c>
      <c r="X1065" s="41" t="str" cm="1">
        <f t="array" aca="1" ref="X1065" ca="1">IFERROR(INDEX('PC&amp;PD'!$A$1:$AP$15,ROW('PC&amp;PD'!$A$15),MATCH(INDIRECT(T1065),'PC&amp;PD'!$A$1:$AP$1,0)),"")</f>
        <v/>
      </c>
      <c r="Z1065" s="155"/>
      <c r="AA1065" s="13" t="str">
        <f t="shared" si="442"/>
        <v/>
      </c>
      <c r="AB1065" s="155"/>
      <c r="AC1065" s="13" t="str">
        <f t="shared" ca="1" si="447"/>
        <v>$AB</v>
      </c>
      <c r="AD1065" s="13" t="str" cm="1">
        <f t="array" aca="1" ref="AD1065" ca="1">IFERROR(IF((LEFT(INDIRECT("$F"&amp;$S1065),4))="GOTS",IF($G1065="Organic","GOTS_Organic_raw",(IF($G1065="Responsible","GOTS_Responsible",(IF($G1065="No Attribute (Conventional)","GOTS_conventional",(IF($G1065="Recycled Pre/Post-Consumer","GOTS_pre_post",(IF($G1065="In-Conversion","GOTS_in_conversion",(IF($G1065="Sustainably Sourced","Sustainably_sourced",""))))))))))),IF($G1065="Organic","Organic",(IF($G1065="Responsible","Responsible",(IF($G1065="No Attribute (Conventional)","No_Attribute_Conventional",(IF($G1065="Recycled Pre/Post-Consumer","Recycled_Pre_Post_Consumer",(IF($G1065="In-Conversion","In_Conversion",(IF($G1065="Recycled Pre-Consumer","Recycled_Pre_Consumer",(IF($G1065="Recycled Post-Consumer","Recycled_Post_Consumer",(IF($G1065="Sustainably Sourced","Sustainably_sourced","")))))))))))))))),"")</f>
        <v/>
      </c>
      <c r="AE1065" s="13" t="e" cm="1">
        <f t="array" aca="1" ref="AE1065" ca="1">IF(INDIRECT("$F"&amp;$S1065)="","",IF(LEFT(INDIRECT("$F"&amp;$S1065),3)="GRS","GRS_RCS_RM",IF((LEFT(INDIRECT("$F"&amp;$S1065),3))="RCS","GRS_RCS_RM",IF(INDIRECT("$F"&amp;$S1065)="OCS (No Label)","OCS_Conversion_RM",IF(LEFT(INDIRECT("$F"&amp;$S1065),3)="OCS","OCS_RM",IF(RIGHT(INDIRECT("$F"&amp;$S1065),10)="conversion","GOTS_RM_conversion",IF((LEFT(INDIRECT("$F"&amp;$S1065),4))="GOTS","GOTS_RM","Responsible_RM")))))))</f>
        <v>#REF!</v>
      </c>
      <c r="AF1065" s="13" t="str" cm="1">
        <f t="array" aca="1" ref="AF1065" ca="1">IF($S1065="","",INDIRECT("$Z"&amp;$S1065))</f>
        <v/>
      </c>
      <c r="AG1065" s="155"/>
      <c r="AH1065" s="13" t="str" cm="1">
        <f t="array" aca="1" ref="AH1065" ca="1">IFERROR(INDIRECT("$ag"&amp;S1065),"")</f>
        <v/>
      </c>
      <c r="AI1065" s="13" t="e" cm="1">
        <f t="array" aca="1" ref="AI1065" ca="1">INDIRECT("O"&amp;S1064)</f>
        <v>#REF!</v>
      </c>
      <c r="AJ1065" s="13" t="str">
        <f>IF($I1065="","",INDEX('Raw Material'!$A$1:$J$75,MATCH(I1065,'Raw Material'!$A$1:$A$75,0),(MATCH(G1065,'Raw Material'!$A$1:$J$1,0))))</f>
        <v/>
      </c>
      <c r="AK1065" s="13" t="str">
        <f t="shared" si="443"/>
        <v>YANLIŞRM</v>
      </c>
      <c r="AL1065" s="153" t="str">
        <f t="shared" si="444"/>
        <v/>
      </c>
    </row>
    <row r="1066" spans="1:38" ht="16.5" customHeight="1">
      <c r="A1066" s="161"/>
      <c r="B1066" s="166"/>
      <c r="C1066" s="167"/>
      <c r="D1066" s="156"/>
      <c r="E1066" s="156"/>
      <c r="F1066" s="174"/>
      <c r="G1066" s="181"/>
      <c r="H1066" s="182"/>
      <c r="I1066" s="182"/>
      <c r="J1066" s="182"/>
      <c r="K1066" s="32"/>
      <c r="L1066" s="178"/>
      <c r="M1066" s="178"/>
      <c r="N1066" s="81"/>
      <c r="O1066" s="185"/>
      <c r="P1066" s="103"/>
      <c r="Q1066" s="84" t="str">
        <f t="shared" si="445"/>
        <v/>
      </c>
      <c r="R1066" s="159"/>
      <c r="S1066" s="28" t="str" cm="1">
        <f t="array" aca="1" ref="S1066" ca="1">IF(INDIRECT("A"&amp;114+$U1066)&lt;&gt;"",114+$U1066,"")</f>
        <v/>
      </c>
      <c r="T1066" s="28" t="str">
        <f t="shared" ca="1" si="446"/>
        <v>$B</v>
      </c>
      <c r="U1066" s="29">
        <f t="shared" si="453"/>
        <v>948</v>
      </c>
      <c r="V1066" s="29">
        <v>79.333333333339496</v>
      </c>
      <c r="W1066" s="29">
        <f t="shared" si="458"/>
        <v>79</v>
      </c>
      <c r="X1066" s="41" t="str" cm="1">
        <f t="array" aca="1" ref="X1066" ca="1">IFERROR(INDEX('PC&amp;PD'!$A$1:$AP$15,ROW('PC&amp;PD'!$A$15),MATCH(INDIRECT(T1066),'PC&amp;PD'!$A$1:$AP$1,0)),"")</f>
        <v/>
      </c>
      <c r="Z1066" s="155"/>
      <c r="AA1066" s="13" t="str">
        <f t="shared" si="442"/>
        <v/>
      </c>
      <c r="AB1066" s="155"/>
      <c r="AC1066" s="13" t="str">
        <f t="shared" ca="1" si="447"/>
        <v>$AB</v>
      </c>
      <c r="AD1066" s="13" t="str" cm="1">
        <f t="array" aca="1" ref="AD1066" ca="1">IFERROR(IF((LEFT(INDIRECT("$F"&amp;$S1066),4))="GOTS",IF($G1066="Organic","GOTS_Organic_raw",(IF($G1066="Responsible","GOTS_Responsible",(IF($G1066="No Attribute (Conventional)","GOTS_conventional",(IF($G1066="Recycled Pre/Post-Consumer","GOTS_pre_post",(IF($G1066="In-Conversion","GOTS_in_conversion",(IF($G1066="Sustainably Sourced","Sustainably_sourced",""))))))))))),IF($G1066="Organic","Organic",(IF($G1066="Responsible","Responsible",(IF($G1066="No Attribute (Conventional)","No_Attribute_Conventional",(IF($G1066="Recycled Pre/Post-Consumer","Recycled_Pre_Post_Consumer",(IF($G1066="In-Conversion","In_Conversion",(IF($G1066="Recycled Pre-Consumer","Recycled_Pre_Consumer",(IF($G1066="Recycled Post-Consumer","Recycled_Post_Consumer",(IF($G1066="Sustainably Sourced","Sustainably_sourced","")))))))))))))))),"")</f>
        <v/>
      </c>
      <c r="AE1066" s="13" t="e" cm="1">
        <f t="array" aca="1" ref="AE1066" ca="1">IF(INDIRECT("$F"&amp;$S1066)="","",IF(LEFT(INDIRECT("$F"&amp;$S1066),3)="GRS","GRS_RCS_RM",IF((LEFT(INDIRECT("$F"&amp;$S1066),3))="RCS","GRS_RCS_RM",IF(INDIRECT("$F"&amp;$S1066)="OCS (No Label)","OCS_Conversion_RM",IF(LEFT(INDIRECT("$F"&amp;$S1066),3)="OCS","OCS_RM",IF(RIGHT(INDIRECT("$F"&amp;$S1066),10)="conversion","GOTS_RM_conversion",IF((LEFT(INDIRECT("$F"&amp;$S1066),4))="GOTS","GOTS_RM","Responsible_RM")))))))</f>
        <v>#REF!</v>
      </c>
      <c r="AF1066" s="13" t="str" cm="1">
        <f t="array" aca="1" ref="AF1066" ca="1">IF($S1066="","",INDIRECT("$Z"&amp;$S1066))</f>
        <v/>
      </c>
      <c r="AG1066" s="155"/>
      <c r="AH1066" s="13" t="str" cm="1">
        <f t="array" aca="1" ref="AH1066" ca="1">IFERROR(INDIRECT("$ag"&amp;S1066),"")</f>
        <v/>
      </c>
      <c r="AI1066" s="13" t="e" cm="1">
        <f t="array" aca="1" ref="AI1066" ca="1">INDIRECT("O"&amp;S1065)</f>
        <v>#REF!</v>
      </c>
      <c r="AJ1066" s="13" t="str">
        <f>IF($I1066="","",INDEX('Raw Material'!$A$1:$J$75,MATCH(I1066,'Raw Material'!$A$1:$A$75,0),(MATCH(G1066,'Raw Material'!$A$1:$J$1,0))))</f>
        <v/>
      </c>
      <c r="AK1066" s="13" t="str">
        <f t="shared" si="443"/>
        <v>YANLIŞRM</v>
      </c>
      <c r="AL1066" s="153" t="str">
        <f t="shared" si="444"/>
        <v/>
      </c>
    </row>
    <row r="1067" spans="1:38" ht="16.5" customHeight="1">
      <c r="A1067" s="161"/>
      <c r="B1067" s="166"/>
      <c r="C1067" s="167"/>
      <c r="D1067" s="156"/>
      <c r="E1067" s="156"/>
      <c r="F1067" s="174"/>
      <c r="G1067" s="181"/>
      <c r="H1067" s="182"/>
      <c r="I1067" s="182"/>
      <c r="J1067" s="182"/>
      <c r="K1067" s="32"/>
      <c r="L1067" s="178"/>
      <c r="M1067" s="178"/>
      <c r="N1067" s="81"/>
      <c r="O1067" s="185"/>
      <c r="P1067" s="103"/>
      <c r="Q1067" s="84" t="str">
        <f t="shared" si="445"/>
        <v/>
      </c>
      <c r="R1067" s="159"/>
      <c r="S1067" s="28" t="str" cm="1">
        <f t="array" aca="1" ref="S1067" ca="1">IF(INDIRECT("A"&amp;114+$U1067)&lt;&gt;"",114+$U1067,"")</f>
        <v/>
      </c>
      <c r="T1067" s="28" t="str">
        <f t="shared" ca="1" si="446"/>
        <v>$B</v>
      </c>
      <c r="U1067" s="29">
        <f t="shared" si="453"/>
        <v>948</v>
      </c>
      <c r="V1067" s="29">
        <v>79.416666666672896</v>
      </c>
      <c r="W1067" s="29">
        <f t="shared" si="458"/>
        <v>79</v>
      </c>
      <c r="X1067" s="41" t="str" cm="1">
        <f t="array" aca="1" ref="X1067" ca="1">IFERROR(INDEX('PC&amp;PD'!$A$1:$AP$15,ROW('PC&amp;PD'!$A$15),MATCH(INDIRECT(T1067),'PC&amp;PD'!$A$1:$AP$1,0)),"")</f>
        <v/>
      </c>
      <c r="Z1067" s="155"/>
      <c r="AA1067" s="13" t="str">
        <f t="shared" si="442"/>
        <v/>
      </c>
      <c r="AB1067" s="155"/>
      <c r="AC1067" s="13" t="str">
        <f t="shared" ca="1" si="447"/>
        <v>$AB</v>
      </c>
      <c r="AD1067" s="13" t="str" cm="1">
        <f t="array" aca="1" ref="AD1067" ca="1">IFERROR(IF((LEFT(INDIRECT("$F"&amp;$S1067),4))="GOTS",IF($G1067="Organic","GOTS_Organic_raw",(IF($G1067="Responsible","GOTS_Responsible",(IF($G1067="No Attribute (Conventional)","GOTS_conventional",(IF($G1067="Recycled Pre/Post-Consumer","GOTS_pre_post",(IF($G1067="In-Conversion","GOTS_in_conversion",(IF($G1067="Sustainably Sourced","Sustainably_sourced",""))))))))))),IF($G1067="Organic","Organic",(IF($G1067="Responsible","Responsible",(IF($G1067="No Attribute (Conventional)","No_Attribute_Conventional",(IF($G1067="Recycled Pre/Post-Consumer","Recycled_Pre_Post_Consumer",(IF($G1067="In-Conversion","In_Conversion",(IF($G1067="Recycled Pre-Consumer","Recycled_Pre_Consumer",(IF($G1067="Recycled Post-Consumer","Recycled_Post_Consumer",(IF($G1067="Sustainably Sourced","Sustainably_sourced","")))))))))))))))),"")</f>
        <v/>
      </c>
      <c r="AE1067" s="13" t="e" cm="1">
        <f t="array" aca="1" ref="AE1067" ca="1">IF(INDIRECT("$F"&amp;$S1067)="","",IF(LEFT(INDIRECT("$F"&amp;$S1067),3)="GRS","GRS_RCS_RM",IF((LEFT(INDIRECT("$F"&amp;$S1067),3))="RCS","GRS_RCS_RM",IF(INDIRECT("$F"&amp;$S1067)="OCS (No Label)","OCS_Conversion_RM",IF(LEFT(INDIRECT("$F"&amp;$S1067),3)="OCS","OCS_RM",IF(RIGHT(INDIRECT("$F"&amp;$S1067),10)="conversion","GOTS_RM_conversion",IF((LEFT(INDIRECT("$F"&amp;$S1067),4))="GOTS","GOTS_RM","Responsible_RM")))))))</f>
        <v>#REF!</v>
      </c>
      <c r="AF1067" s="13" t="str" cm="1">
        <f t="array" aca="1" ref="AF1067" ca="1">IF($S1067="","",INDIRECT("$Z"&amp;$S1067))</f>
        <v/>
      </c>
      <c r="AG1067" s="155"/>
      <c r="AH1067" s="13" t="str" cm="1">
        <f t="array" aca="1" ref="AH1067" ca="1">IFERROR(INDIRECT("$ag"&amp;S1067),"")</f>
        <v/>
      </c>
      <c r="AI1067" s="13" t="e" cm="1">
        <f t="array" aca="1" ref="AI1067" ca="1">INDIRECT("O"&amp;S1066)</f>
        <v>#REF!</v>
      </c>
      <c r="AJ1067" s="13" t="str">
        <f>IF($I1067="","",INDEX('Raw Material'!$A$1:$J$75,MATCH(I1067,'Raw Material'!$A$1:$A$75,0),(MATCH(G1067,'Raw Material'!$A$1:$J$1,0))))</f>
        <v/>
      </c>
      <c r="AK1067" s="13" t="str">
        <f t="shared" si="443"/>
        <v>YANLIŞRM</v>
      </c>
      <c r="AL1067" s="153" t="str">
        <f t="shared" si="444"/>
        <v/>
      </c>
    </row>
    <row r="1068" spans="1:38" ht="16.5" customHeight="1">
      <c r="A1068" s="162"/>
      <c r="B1068" s="168"/>
      <c r="C1068" s="169"/>
      <c r="D1068" s="156"/>
      <c r="E1068" s="156"/>
      <c r="F1068" s="175"/>
      <c r="G1068" s="181"/>
      <c r="H1068" s="182"/>
      <c r="I1068" s="182"/>
      <c r="J1068" s="182"/>
      <c r="K1068" s="32"/>
      <c r="L1068" s="179"/>
      <c r="M1068" s="179"/>
      <c r="N1068" s="81"/>
      <c r="O1068" s="185"/>
      <c r="P1068" s="103"/>
      <c r="Q1068" s="84" t="str">
        <f t="shared" si="445"/>
        <v/>
      </c>
      <c r="R1068" s="159"/>
      <c r="S1068" s="28" t="str" cm="1">
        <f t="array" aca="1" ref="S1068" ca="1">IF(INDIRECT("A"&amp;114+$U1068)&lt;&gt;"",114+$U1068,"")</f>
        <v/>
      </c>
      <c r="T1068" s="28" t="str">
        <f t="shared" ca="1" si="446"/>
        <v>$B</v>
      </c>
      <c r="U1068" s="29">
        <f t="shared" si="453"/>
        <v>948</v>
      </c>
      <c r="V1068" s="29">
        <v>79.500000000006196</v>
      </c>
      <c r="W1068" s="29">
        <f t="shared" si="458"/>
        <v>79</v>
      </c>
      <c r="X1068" s="41" t="str" cm="1">
        <f t="array" aca="1" ref="X1068" ca="1">IFERROR(INDEX('PC&amp;PD'!$A$1:$AP$15,ROW('PC&amp;PD'!$A$15),MATCH(INDIRECT(T1068),'PC&amp;PD'!$A$1:$AP$1,0)),"")</f>
        <v/>
      </c>
      <c r="Z1068" s="155"/>
      <c r="AA1068" s="13" t="str">
        <f t="shared" si="442"/>
        <v/>
      </c>
      <c r="AB1068" s="155"/>
      <c r="AC1068" s="13" t="str">
        <f t="shared" ca="1" si="447"/>
        <v>$AB</v>
      </c>
      <c r="AD1068" s="13" t="str" cm="1">
        <f t="array" aca="1" ref="AD1068" ca="1">IFERROR(IF((LEFT(INDIRECT("$F"&amp;$S1068),4))="GOTS",IF($G1068="Organic","GOTS_Organic_raw",(IF($G1068="Responsible","GOTS_Responsible",(IF($G1068="No Attribute (Conventional)","GOTS_conventional",(IF($G1068="Recycled Pre/Post-Consumer","GOTS_pre_post",(IF($G1068="In-Conversion","GOTS_in_conversion",(IF($G1068="Sustainably Sourced","Sustainably_sourced",""))))))))))),IF($G1068="Organic","Organic",(IF($G1068="Responsible","Responsible",(IF($G1068="No Attribute (Conventional)","No_Attribute_Conventional",(IF($G1068="Recycled Pre/Post-Consumer","Recycled_Pre_Post_Consumer",(IF($G1068="In-Conversion","In_Conversion",(IF($G1068="Recycled Pre-Consumer","Recycled_Pre_Consumer",(IF($G1068="Recycled Post-Consumer","Recycled_Post_Consumer",(IF($G1068="Sustainably Sourced","Sustainably_sourced","")))))))))))))))),"")</f>
        <v/>
      </c>
      <c r="AE1068" s="13" t="e" cm="1">
        <f t="array" aca="1" ref="AE1068" ca="1">IF(INDIRECT("$F"&amp;$S1068)="","",IF(LEFT(INDIRECT("$F"&amp;$S1068),3)="GRS","GRS_RCS_RM",IF((LEFT(INDIRECT("$F"&amp;$S1068),3))="RCS","GRS_RCS_RM",IF(INDIRECT("$F"&amp;$S1068)="OCS (No Label)","OCS_Conversion_RM",IF(LEFT(INDIRECT("$F"&amp;$S1068),3)="OCS","OCS_RM",IF(RIGHT(INDIRECT("$F"&amp;$S1068),10)="conversion","GOTS_RM_conversion",IF((LEFT(INDIRECT("$F"&amp;$S1068),4))="GOTS","GOTS_RM","Responsible_RM")))))))</f>
        <v>#REF!</v>
      </c>
      <c r="AF1068" s="13" t="str" cm="1">
        <f t="array" aca="1" ref="AF1068" ca="1">IF($S1068="","",INDIRECT("$Z"&amp;$S1068))</f>
        <v/>
      </c>
      <c r="AG1068" s="155"/>
      <c r="AH1068" s="13" t="str" cm="1">
        <f t="array" aca="1" ref="AH1068" ca="1">IFERROR(INDIRECT("$ag"&amp;S1068),"")</f>
        <v/>
      </c>
      <c r="AI1068" s="13" t="e" cm="1">
        <f t="array" aca="1" ref="AI1068" ca="1">INDIRECT("O"&amp;S1067)</f>
        <v>#REF!</v>
      </c>
      <c r="AJ1068" s="13" t="str">
        <f>IF($I1068="","",INDEX('Raw Material'!$A$1:$J$75,MATCH(I1068,'Raw Material'!$A$1:$A$75,0),(MATCH(G1068,'Raw Material'!$A$1:$J$1,0))))</f>
        <v/>
      </c>
      <c r="AK1068" s="13" t="str">
        <f t="shared" si="443"/>
        <v>YANLIŞRM</v>
      </c>
      <c r="AL1068" s="153" t="str">
        <f t="shared" si="444"/>
        <v/>
      </c>
    </row>
    <row r="1069" spans="1:38" ht="16.5" customHeight="1">
      <c r="A1069" s="162"/>
      <c r="B1069" s="168"/>
      <c r="C1069" s="169"/>
      <c r="D1069" s="156"/>
      <c r="E1069" s="156"/>
      <c r="F1069" s="175"/>
      <c r="G1069" s="181"/>
      <c r="H1069" s="182"/>
      <c r="I1069" s="182"/>
      <c r="J1069" s="182"/>
      <c r="K1069" s="32"/>
      <c r="L1069" s="179"/>
      <c r="M1069" s="179"/>
      <c r="N1069" s="81"/>
      <c r="O1069" s="185"/>
      <c r="P1069" s="103"/>
      <c r="Q1069" s="84" t="str">
        <f t="shared" si="445"/>
        <v/>
      </c>
      <c r="R1069" s="159"/>
      <c r="S1069" s="28" t="str" cm="1">
        <f t="array" aca="1" ref="S1069" ca="1">IF(INDIRECT("A"&amp;114+$U1069)&lt;&gt;"",114+$U1069,"")</f>
        <v/>
      </c>
      <c r="T1069" s="28" t="str">
        <f t="shared" ca="1" si="446"/>
        <v>$B</v>
      </c>
      <c r="U1069" s="29">
        <f t="shared" si="453"/>
        <v>948</v>
      </c>
      <c r="V1069" s="29">
        <v>79.583333333339496</v>
      </c>
      <c r="W1069" s="29">
        <f t="shared" si="458"/>
        <v>79</v>
      </c>
      <c r="X1069" s="41" t="str" cm="1">
        <f t="array" aca="1" ref="X1069" ca="1">IFERROR(INDEX('PC&amp;PD'!$A$1:$AP$15,ROW('PC&amp;PD'!$A$15),MATCH(INDIRECT(T1069),'PC&amp;PD'!$A$1:$AP$1,0)),"")</f>
        <v/>
      </c>
      <c r="Z1069" s="155"/>
      <c r="AA1069" s="13" t="str">
        <f t="shared" si="442"/>
        <v/>
      </c>
      <c r="AB1069" s="155"/>
      <c r="AC1069" s="13" t="str">
        <f t="shared" ca="1" si="447"/>
        <v>$AB</v>
      </c>
      <c r="AD1069" s="13" t="str" cm="1">
        <f t="array" aca="1" ref="AD1069" ca="1">IFERROR(IF((LEFT(INDIRECT("$F"&amp;$S1069),4))="GOTS",IF($G1069="Organic","GOTS_Organic_raw",(IF($G1069="Responsible","GOTS_Responsible",(IF($G1069="No Attribute (Conventional)","GOTS_conventional",(IF($G1069="Recycled Pre/Post-Consumer","GOTS_pre_post",(IF($G1069="In-Conversion","GOTS_in_conversion",(IF($G1069="Sustainably Sourced","Sustainably_sourced",""))))))))))),IF($G1069="Organic","Organic",(IF($G1069="Responsible","Responsible",(IF($G1069="No Attribute (Conventional)","No_Attribute_Conventional",(IF($G1069="Recycled Pre/Post-Consumer","Recycled_Pre_Post_Consumer",(IF($G1069="In-Conversion","In_Conversion",(IF($G1069="Recycled Pre-Consumer","Recycled_Pre_Consumer",(IF($G1069="Recycled Post-Consumer","Recycled_Post_Consumer",(IF($G1069="Sustainably Sourced","Sustainably_sourced","")))))))))))))))),"")</f>
        <v/>
      </c>
      <c r="AE1069" s="13" t="e" cm="1">
        <f t="array" aca="1" ref="AE1069" ca="1">IF(INDIRECT("$F"&amp;$S1069)="","",IF(LEFT(INDIRECT("$F"&amp;$S1069),3)="GRS","GRS_RCS_RM",IF((LEFT(INDIRECT("$F"&amp;$S1069),3))="RCS","GRS_RCS_RM",IF(INDIRECT("$F"&amp;$S1069)="OCS (No Label)","OCS_Conversion_RM",IF(LEFT(INDIRECT("$F"&amp;$S1069),3)="OCS","OCS_RM",IF(RIGHT(INDIRECT("$F"&amp;$S1069),10)="conversion","GOTS_RM_conversion",IF((LEFT(INDIRECT("$F"&amp;$S1069),4))="GOTS","GOTS_RM","Responsible_RM")))))))</f>
        <v>#REF!</v>
      </c>
      <c r="AF1069" s="13" t="str" cm="1">
        <f t="array" aca="1" ref="AF1069" ca="1">IF($S1069="","",INDIRECT("$Z"&amp;$S1069))</f>
        <v/>
      </c>
      <c r="AG1069" s="155"/>
      <c r="AH1069" s="13" t="str" cm="1">
        <f t="array" aca="1" ref="AH1069" ca="1">IFERROR(INDIRECT("$ag"&amp;S1069),"")</f>
        <v/>
      </c>
      <c r="AI1069" s="13" t="e" cm="1">
        <f t="array" aca="1" ref="AI1069" ca="1">INDIRECT("O"&amp;S1068)</f>
        <v>#REF!</v>
      </c>
      <c r="AJ1069" s="13" t="str">
        <f>IF($I1069="","",INDEX('Raw Material'!$A$1:$J$75,MATCH(I1069,'Raw Material'!$A$1:$A$75,0),(MATCH(G1069,'Raw Material'!$A$1:$J$1,0))))</f>
        <v/>
      </c>
      <c r="AK1069" s="13" t="str">
        <f t="shared" si="443"/>
        <v>YANLIŞRM</v>
      </c>
      <c r="AL1069" s="153" t="str">
        <f t="shared" si="444"/>
        <v/>
      </c>
    </row>
    <row r="1070" spans="1:38" ht="16.5" customHeight="1">
      <c r="A1070" s="162"/>
      <c r="B1070" s="168"/>
      <c r="C1070" s="169"/>
      <c r="D1070" s="156"/>
      <c r="E1070" s="156"/>
      <c r="F1070" s="175"/>
      <c r="G1070" s="181"/>
      <c r="H1070" s="182"/>
      <c r="I1070" s="182"/>
      <c r="J1070" s="182"/>
      <c r="K1070" s="32"/>
      <c r="L1070" s="179"/>
      <c r="M1070" s="179"/>
      <c r="N1070" s="81"/>
      <c r="O1070" s="185"/>
      <c r="P1070" s="103"/>
      <c r="Q1070" s="84" t="str">
        <f t="shared" si="445"/>
        <v/>
      </c>
      <c r="R1070" s="159"/>
      <c r="S1070" s="28" t="str" cm="1">
        <f t="array" aca="1" ref="S1070" ca="1">IF(INDIRECT("A"&amp;114+$U1070)&lt;&gt;"",114+$U1070,"")</f>
        <v/>
      </c>
      <c r="T1070" s="28" t="str">
        <f t="shared" ca="1" si="446"/>
        <v>$B</v>
      </c>
      <c r="U1070" s="29">
        <f t="shared" si="453"/>
        <v>948</v>
      </c>
      <c r="V1070" s="29">
        <v>79.666666666672896</v>
      </c>
      <c r="W1070" s="29">
        <f t="shared" si="458"/>
        <v>79</v>
      </c>
      <c r="X1070" s="41" t="str" cm="1">
        <f t="array" aca="1" ref="X1070" ca="1">IFERROR(INDEX('PC&amp;PD'!$A$1:$AP$15,ROW('PC&amp;PD'!$A$15),MATCH(INDIRECT(T1070),'PC&amp;PD'!$A$1:$AP$1,0)),"")</f>
        <v/>
      </c>
      <c r="Z1070" s="155"/>
      <c r="AA1070" s="13" t="str">
        <f t="shared" si="442"/>
        <v/>
      </c>
      <c r="AB1070" s="155"/>
      <c r="AC1070" s="13" t="str">
        <f t="shared" ca="1" si="447"/>
        <v>$AB</v>
      </c>
      <c r="AD1070" s="13" t="str" cm="1">
        <f t="array" aca="1" ref="AD1070" ca="1">IFERROR(IF((LEFT(INDIRECT("$F"&amp;$S1070),4))="GOTS",IF($G1070="Organic","GOTS_Organic_raw",(IF($G1070="Responsible","GOTS_Responsible",(IF($G1070="No Attribute (Conventional)","GOTS_conventional",(IF($G1070="Recycled Pre/Post-Consumer","GOTS_pre_post",(IF($G1070="In-Conversion","GOTS_in_conversion",(IF($G1070="Sustainably Sourced","Sustainably_sourced",""))))))))))),IF($G1070="Organic","Organic",(IF($G1070="Responsible","Responsible",(IF($G1070="No Attribute (Conventional)","No_Attribute_Conventional",(IF($G1070="Recycled Pre/Post-Consumer","Recycled_Pre_Post_Consumer",(IF($G1070="In-Conversion","In_Conversion",(IF($G1070="Recycled Pre-Consumer","Recycled_Pre_Consumer",(IF($G1070="Recycled Post-Consumer","Recycled_Post_Consumer",(IF($G1070="Sustainably Sourced","Sustainably_sourced","")))))))))))))))),"")</f>
        <v/>
      </c>
      <c r="AE1070" s="13" t="e" cm="1">
        <f t="array" aca="1" ref="AE1070" ca="1">IF(INDIRECT("$F"&amp;$S1070)="","",IF(LEFT(INDIRECT("$F"&amp;$S1070),3)="GRS","GRS_RCS_RM",IF((LEFT(INDIRECT("$F"&amp;$S1070),3))="RCS","GRS_RCS_RM",IF(INDIRECT("$F"&amp;$S1070)="OCS (No Label)","OCS_Conversion_RM",IF(LEFT(INDIRECT("$F"&amp;$S1070),3)="OCS","OCS_RM",IF(RIGHT(INDIRECT("$F"&amp;$S1070),10)="conversion","GOTS_RM_conversion",IF((LEFT(INDIRECT("$F"&amp;$S1070),4))="GOTS","GOTS_RM","Responsible_RM")))))))</f>
        <v>#REF!</v>
      </c>
      <c r="AF1070" s="13" t="str" cm="1">
        <f t="array" aca="1" ref="AF1070" ca="1">IF($S1070="","",INDIRECT("$Z"&amp;$S1070))</f>
        <v/>
      </c>
      <c r="AG1070" s="155"/>
      <c r="AH1070" s="13" t="str" cm="1">
        <f t="array" aca="1" ref="AH1070" ca="1">IFERROR(INDIRECT("$ag"&amp;S1070),"")</f>
        <v/>
      </c>
      <c r="AI1070" s="13" t="e" cm="1">
        <f t="array" aca="1" ref="AI1070" ca="1">INDIRECT("O"&amp;S1069)</f>
        <v>#REF!</v>
      </c>
      <c r="AJ1070" s="13" t="str">
        <f>IF($I1070="","",INDEX('Raw Material'!$A$1:$J$75,MATCH(I1070,'Raw Material'!$A$1:$A$75,0),(MATCH(G1070,'Raw Material'!$A$1:$J$1,0))))</f>
        <v/>
      </c>
      <c r="AK1070" s="13" t="str">
        <f t="shared" si="443"/>
        <v>YANLIŞRM</v>
      </c>
      <c r="AL1070" s="153" t="str">
        <f t="shared" si="444"/>
        <v/>
      </c>
    </row>
    <row r="1071" spans="1:38" ht="16.5" customHeight="1">
      <c r="A1071" s="162"/>
      <c r="B1071" s="168"/>
      <c r="C1071" s="169"/>
      <c r="D1071" s="156"/>
      <c r="E1071" s="156"/>
      <c r="F1071" s="175"/>
      <c r="G1071" s="181"/>
      <c r="H1071" s="182"/>
      <c r="I1071" s="182"/>
      <c r="J1071" s="182"/>
      <c r="K1071" s="32"/>
      <c r="L1071" s="179"/>
      <c r="M1071" s="179"/>
      <c r="N1071" s="81"/>
      <c r="O1071" s="185"/>
      <c r="P1071" s="103"/>
      <c r="Q1071" s="84" t="str">
        <f t="shared" si="445"/>
        <v/>
      </c>
      <c r="R1071" s="159"/>
      <c r="S1071" s="28" t="str" cm="1">
        <f t="array" aca="1" ref="S1071" ca="1">IF(INDIRECT("A"&amp;114+$U1071)&lt;&gt;"",114+$U1071,"")</f>
        <v/>
      </c>
      <c r="T1071" s="28" t="str">
        <f t="shared" ca="1" si="446"/>
        <v>$B</v>
      </c>
      <c r="U1071" s="29">
        <f t="shared" si="453"/>
        <v>948</v>
      </c>
      <c r="V1071" s="29">
        <v>79.750000000006196</v>
      </c>
      <c r="W1071" s="29">
        <f t="shared" si="458"/>
        <v>79</v>
      </c>
      <c r="X1071" s="41" t="str" cm="1">
        <f t="array" aca="1" ref="X1071" ca="1">IFERROR(INDEX('PC&amp;PD'!$A$1:$AP$15,ROW('PC&amp;PD'!$A$15),MATCH(INDIRECT(T1071),'PC&amp;PD'!$A$1:$AP$1,0)),"")</f>
        <v/>
      </c>
      <c r="Z1071" s="155"/>
      <c r="AA1071" s="13" t="str">
        <f t="shared" si="442"/>
        <v/>
      </c>
      <c r="AB1071" s="155"/>
      <c r="AC1071" s="13" t="str">
        <f t="shared" ca="1" si="447"/>
        <v>$AB</v>
      </c>
      <c r="AD1071" s="13" t="str" cm="1">
        <f t="array" aca="1" ref="AD1071" ca="1">IFERROR(IF((LEFT(INDIRECT("$F"&amp;$S1071),4))="GOTS",IF($G1071="Organic","GOTS_Organic_raw",(IF($G1071="Responsible","GOTS_Responsible",(IF($G1071="No Attribute (Conventional)","GOTS_conventional",(IF($G1071="Recycled Pre/Post-Consumer","GOTS_pre_post",(IF($G1071="In-Conversion","GOTS_in_conversion",(IF($G1071="Sustainably Sourced","Sustainably_sourced",""))))))))))),IF($G1071="Organic","Organic",(IF($G1071="Responsible","Responsible",(IF($G1071="No Attribute (Conventional)","No_Attribute_Conventional",(IF($G1071="Recycled Pre/Post-Consumer","Recycled_Pre_Post_Consumer",(IF($G1071="In-Conversion","In_Conversion",(IF($G1071="Recycled Pre-Consumer","Recycled_Pre_Consumer",(IF($G1071="Recycled Post-Consumer","Recycled_Post_Consumer",(IF($G1071="Sustainably Sourced","Sustainably_sourced","")))))))))))))))),"")</f>
        <v/>
      </c>
      <c r="AE1071" s="13" t="e" cm="1">
        <f t="array" aca="1" ref="AE1071" ca="1">IF(INDIRECT("$F"&amp;$S1071)="","",IF(LEFT(INDIRECT("$F"&amp;$S1071),3)="GRS","GRS_RCS_RM",IF((LEFT(INDIRECT("$F"&amp;$S1071),3))="RCS","GRS_RCS_RM",IF(INDIRECT("$F"&amp;$S1071)="OCS (No Label)","OCS_Conversion_RM",IF(LEFT(INDIRECT("$F"&amp;$S1071),3)="OCS","OCS_RM",IF(RIGHT(INDIRECT("$F"&amp;$S1071),10)="conversion","GOTS_RM_conversion",IF((LEFT(INDIRECT("$F"&amp;$S1071),4))="GOTS","GOTS_RM","Responsible_RM")))))))</f>
        <v>#REF!</v>
      </c>
      <c r="AF1071" s="13" t="str" cm="1">
        <f t="array" aca="1" ref="AF1071" ca="1">IF($S1071="","",INDIRECT("$Z"&amp;$S1071))</f>
        <v/>
      </c>
      <c r="AG1071" s="155"/>
      <c r="AH1071" s="13" t="str" cm="1">
        <f t="array" aca="1" ref="AH1071" ca="1">IFERROR(INDIRECT("$ag"&amp;S1071),"")</f>
        <v/>
      </c>
      <c r="AI1071" s="13" t="e" cm="1">
        <f t="array" aca="1" ref="AI1071" ca="1">INDIRECT("O"&amp;S1070)</f>
        <v>#REF!</v>
      </c>
      <c r="AJ1071" s="13" t="str">
        <f>IF($I1071="","",INDEX('Raw Material'!$A$1:$J$75,MATCH(I1071,'Raw Material'!$A$1:$A$75,0),(MATCH(G1071,'Raw Material'!$A$1:$J$1,0))))</f>
        <v/>
      </c>
      <c r="AK1071" s="13" t="str">
        <f t="shared" si="443"/>
        <v>YANLIŞRM</v>
      </c>
      <c r="AL1071" s="153" t="str">
        <f t="shared" si="444"/>
        <v/>
      </c>
    </row>
    <row r="1072" spans="1:38" ht="16.5" customHeight="1">
      <c r="A1072" s="162"/>
      <c r="B1072" s="168"/>
      <c r="C1072" s="169"/>
      <c r="D1072" s="156"/>
      <c r="E1072" s="156"/>
      <c r="F1072" s="175"/>
      <c r="G1072" s="181"/>
      <c r="H1072" s="182"/>
      <c r="I1072" s="182"/>
      <c r="J1072" s="182"/>
      <c r="K1072" s="32"/>
      <c r="L1072" s="179"/>
      <c r="M1072" s="179"/>
      <c r="N1072" s="81"/>
      <c r="O1072" s="185"/>
      <c r="P1072" s="103"/>
      <c r="Q1072" s="84" t="str">
        <f t="shared" si="445"/>
        <v/>
      </c>
      <c r="R1072" s="159"/>
      <c r="S1072" s="28" t="str" cm="1">
        <f t="array" aca="1" ref="S1072" ca="1">IF(INDIRECT("A"&amp;114+$U1072)&lt;&gt;"",114+$U1072,"")</f>
        <v/>
      </c>
      <c r="T1072" s="28" t="str">
        <f t="shared" ca="1" si="446"/>
        <v>$B</v>
      </c>
      <c r="U1072" s="29">
        <f t="shared" si="453"/>
        <v>948</v>
      </c>
      <c r="V1072" s="29">
        <v>79.833333333339596</v>
      </c>
      <c r="W1072" s="29">
        <f t="shared" si="458"/>
        <v>79</v>
      </c>
      <c r="X1072" s="41" t="str" cm="1">
        <f t="array" aca="1" ref="X1072" ca="1">IFERROR(INDEX('PC&amp;PD'!$A$1:$AP$15,ROW('PC&amp;PD'!$A$15),MATCH(INDIRECT(T1072),'PC&amp;PD'!$A$1:$AP$1,0)),"")</f>
        <v/>
      </c>
      <c r="Z1072" s="155"/>
      <c r="AA1072" s="13" t="str">
        <f t="shared" si="442"/>
        <v/>
      </c>
      <c r="AB1072" s="155"/>
      <c r="AC1072" s="13" t="str">
        <f t="shared" ca="1" si="447"/>
        <v>$AB</v>
      </c>
      <c r="AD1072" s="13" t="str" cm="1">
        <f t="array" aca="1" ref="AD1072" ca="1">IFERROR(IF((LEFT(INDIRECT("$F"&amp;$S1072),4))="GOTS",IF($G1072="Organic","GOTS_Organic_raw",(IF($G1072="Responsible","GOTS_Responsible",(IF($G1072="No Attribute (Conventional)","GOTS_conventional",(IF($G1072="Recycled Pre/Post-Consumer","GOTS_pre_post",(IF($G1072="In-Conversion","GOTS_in_conversion",(IF($G1072="Sustainably Sourced","Sustainably_sourced",""))))))))))),IF($G1072="Organic","Organic",(IF($G1072="Responsible","Responsible",(IF($G1072="No Attribute (Conventional)","No_Attribute_Conventional",(IF($G1072="Recycled Pre/Post-Consumer","Recycled_Pre_Post_Consumer",(IF($G1072="In-Conversion","In_Conversion",(IF($G1072="Recycled Pre-Consumer","Recycled_Pre_Consumer",(IF($G1072="Recycled Post-Consumer","Recycled_Post_Consumer",(IF($G1072="Sustainably Sourced","Sustainably_sourced","")))))))))))))))),"")</f>
        <v/>
      </c>
      <c r="AE1072" s="13" t="e" cm="1">
        <f t="array" aca="1" ref="AE1072" ca="1">IF(INDIRECT("$F"&amp;$S1072)="","",IF(LEFT(INDIRECT("$F"&amp;$S1072),3)="GRS","GRS_RCS_RM",IF((LEFT(INDIRECT("$F"&amp;$S1072),3))="RCS","GRS_RCS_RM",IF(INDIRECT("$F"&amp;$S1072)="OCS (No Label)","OCS_Conversion_RM",IF(LEFT(INDIRECT("$F"&amp;$S1072),3)="OCS","OCS_RM",IF(RIGHT(INDIRECT("$F"&amp;$S1072),10)="conversion","GOTS_RM_conversion",IF((LEFT(INDIRECT("$F"&amp;$S1072),4))="GOTS","GOTS_RM","Responsible_RM")))))))</f>
        <v>#REF!</v>
      </c>
      <c r="AF1072" s="13" t="str" cm="1">
        <f t="array" aca="1" ref="AF1072" ca="1">IF($S1072="","",INDIRECT("$Z"&amp;$S1072))</f>
        <v/>
      </c>
      <c r="AG1072" s="155"/>
      <c r="AH1072" s="13" t="str" cm="1">
        <f t="array" aca="1" ref="AH1072" ca="1">IFERROR(INDIRECT("$ag"&amp;S1072),"")</f>
        <v/>
      </c>
      <c r="AI1072" s="13" t="e" cm="1">
        <f t="array" aca="1" ref="AI1072" ca="1">INDIRECT("O"&amp;S1071)</f>
        <v>#REF!</v>
      </c>
      <c r="AJ1072" s="13" t="str">
        <f>IF($I1072="","",INDEX('Raw Material'!$A$1:$J$75,MATCH(I1072,'Raw Material'!$A$1:$A$75,0),(MATCH(G1072,'Raw Material'!$A$1:$J$1,0))))</f>
        <v/>
      </c>
      <c r="AK1072" s="13" t="str">
        <f t="shared" si="443"/>
        <v>YANLIŞRM</v>
      </c>
      <c r="AL1072" s="153" t="str">
        <f t="shared" si="444"/>
        <v/>
      </c>
    </row>
    <row r="1073" spans="1:38" ht="16.5" customHeight="1" thickBot="1">
      <c r="A1073" s="163"/>
      <c r="B1073" s="170"/>
      <c r="C1073" s="171"/>
      <c r="D1073" s="156"/>
      <c r="E1073" s="156"/>
      <c r="F1073" s="176"/>
      <c r="G1073" s="157"/>
      <c r="H1073" s="158"/>
      <c r="I1073" s="158"/>
      <c r="J1073" s="158"/>
      <c r="K1073" s="33"/>
      <c r="L1073" s="180"/>
      <c r="M1073" s="180"/>
      <c r="N1073" s="82"/>
      <c r="O1073" s="186"/>
      <c r="P1073" s="103"/>
      <c r="Q1073" s="84" t="str">
        <f t="shared" si="445"/>
        <v/>
      </c>
      <c r="R1073" s="159"/>
      <c r="S1073" s="28" t="str" cm="1">
        <f t="array" aca="1" ref="S1073" ca="1">IF(INDIRECT("A"&amp;114+$U1073)&lt;&gt;"",114+$U1073,"")</f>
        <v/>
      </c>
      <c r="T1073" s="28" t="str">
        <f t="shared" ca="1" si="446"/>
        <v>$B</v>
      </c>
      <c r="U1073" s="29">
        <f t="shared" si="453"/>
        <v>948</v>
      </c>
      <c r="V1073" s="29">
        <v>79.916666666672896</v>
      </c>
      <c r="W1073" s="29">
        <f t="shared" si="458"/>
        <v>79</v>
      </c>
      <c r="X1073" s="41" t="str" cm="1">
        <f t="array" aca="1" ref="X1073" ca="1">IFERROR(INDEX('PC&amp;PD'!$A$1:$AP$15,ROW('PC&amp;PD'!$A$15),MATCH(INDIRECT(T1073),'PC&amp;PD'!$A$1:$AP$1,0)),"")</f>
        <v/>
      </c>
      <c r="Z1073" s="155"/>
      <c r="AA1073" s="13" t="str">
        <f t="shared" si="442"/>
        <v/>
      </c>
      <c r="AB1073" s="155"/>
      <c r="AC1073" s="13" t="str">
        <f t="shared" ca="1" si="447"/>
        <v>$AB</v>
      </c>
      <c r="AD1073" s="13" t="str" cm="1">
        <f t="array" aca="1" ref="AD1073" ca="1">IFERROR(IF((LEFT(INDIRECT("$F"&amp;$S1073),4))="GOTS",IF($G1073="Organic","GOTS_Organic_raw",(IF($G1073="Responsible","GOTS_Responsible",(IF($G1073="No Attribute (Conventional)","GOTS_conventional",(IF($G1073="Recycled Pre/Post-Consumer","GOTS_pre_post",(IF($G1073="In-Conversion","GOTS_in_conversion",(IF($G1073="Sustainably Sourced","Sustainably_sourced",""))))))))))),IF($G1073="Organic","Organic",(IF($G1073="Responsible","Responsible",(IF($G1073="No Attribute (Conventional)","No_Attribute_Conventional",(IF($G1073="Recycled Pre/Post-Consumer","Recycled_Pre_Post_Consumer",(IF($G1073="In-Conversion","In_Conversion",(IF($G1073="Recycled Pre-Consumer","Recycled_Pre_Consumer",(IF($G1073="Recycled Post-Consumer","Recycled_Post_Consumer",(IF($G1073="Sustainably Sourced","Sustainably_sourced","")))))))))))))))),"")</f>
        <v/>
      </c>
      <c r="AE1073" s="13" t="e" cm="1">
        <f t="array" aca="1" ref="AE1073" ca="1">IF(INDIRECT("$F"&amp;$S1073)="","",IF(LEFT(INDIRECT("$F"&amp;$S1073),3)="GRS","GRS_RCS_RM",IF((LEFT(INDIRECT("$F"&amp;$S1073),3))="RCS","GRS_RCS_RM",IF(INDIRECT("$F"&amp;$S1073)="OCS (No Label)","OCS_Conversion_RM",IF(LEFT(INDIRECT("$F"&amp;$S1073),3)="OCS","OCS_RM",IF(RIGHT(INDIRECT("$F"&amp;$S1073),10)="conversion","GOTS_RM_conversion",IF((LEFT(INDIRECT("$F"&amp;$S1073),4))="GOTS","GOTS_RM","Responsible_RM")))))))</f>
        <v>#REF!</v>
      </c>
      <c r="AF1073" s="13" t="str" cm="1">
        <f t="array" aca="1" ref="AF1073" ca="1">IF($S1073="","",INDIRECT("$Z"&amp;$S1073))</f>
        <v/>
      </c>
      <c r="AG1073" s="155"/>
      <c r="AH1073" s="13" t="str" cm="1">
        <f t="array" aca="1" ref="AH1073" ca="1">IFERROR(INDIRECT("$ag"&amp;S1073),"")</f>
        <v/>
      </c>
      <c r="AI1073" s="13" t="e" cm="1">
        <f t="array" aca="1" ref="AI1073" ca="1">INDIRECT("O"&amp;S1072)</f>
        <v>#REF!</v>
      </c>
      <c r="AJ1073" s="13" t="str">
        <f>IF($I1073="","",INDEX('Raw Material'!$A$1:$J$75,MATCH(I1073,'Raw Material'!$A$1:$A$75,0),(MATCH(G1073,'Raw Material'!$A$1:$J$1,0))))</f>
        <v/>
      </c>
      <c r="AK1073" s="13" t="str">
        <f t="shared" si="443"/>
        <v>YANLIŞRM</v>
      </c>
      <c r="AL1073" s="153" t="str">
        <f t="shared" si="444"/>
        <v/>
      </c>
    </row>
    <row r="1074" spans="1:38" ht="16.5" customHeight="1">
      <c r="A1074" s="160" t="str">
        <f>IF(B1074="","",COUNTA($B$114:$B1074))</f>
        <v/>
      </c>
      <c r="B1074" s="164"/>
      <c r="C1074" s="165"/>
      <c r="D1074" s="183"/>
      <c r="E1074" s="183"/>
      <c r="F1074" s="172"/>
      <c r="G1074" s="212"/>
      <c r="H1074" s="206"/>
      <c r="I1074" s="206"/>
      <c r="J1074" s="206"/>
      <c r="K1074" s="31"/>
      <c r="L1074" s="177" t="str">
        <f t="shared" ref="L1074" si="471">IF(R1074="","",LEFT(R1074,LEN(R1074)-2))</f>
        <v/>
      </c>
      <c r="M1074" s="177"/>
      <c r="N1074" s="80"/>
      <c r="O1074" s="184"/>
      <c r="P1074" s="103"/>
      <c r="Q1074" s="84" t="str">
        <f t="shared" si="445"/>
        <v/>
      </c>
      <c r="R1074" s="159" t="str">
        <f t="shared" ref="R1074" si="472">CONCATENATE($Q1074,Q1075,Q1076,Q1077,Q1078,Q1079,$Q1080,$Q1081,$Q1082,$Q1083,Q1084,Q1085)</f>
        <v/>
      </c>
      <c r="S1074" s="28" t="str" cm="1">
        <f t="array" aca="1" ref="S1074" ca="1">IF(INDIRECT("A"&amp;114+$U1074)&lt;&gt;"",114+$U1074,"")</f>
        <v/>
      </c>
      <c r="T1074" s="28" t="str">
        <f t="shared" ca="1" si="446"/>
        <v>$B</v>
      </c>
      <c r="U1074" s="29">
        <f t="shared" si="453"/>
        <v>960</v>
      </c>
      <c r="V1074" s="29">
        <v>80.000000000006196</v>
      </c>
      <c r="W1074" s="29">
        <f t="shared" si="458"/>
        <v>80</v>
      </c>
      <c r="X1074" s="41" t="str" cm="1">
        <f t="array" aca="1" ref="X1074" ca="1">IFERROR(INDEX('PC&amp;PD'!$A$1:$AP$15,ROW('PC&amp;PD'!$A$15),MATCH(INDIRECT(T1074),'PC&amp;PD'!$A$1:$AP$1,0)),"")</f>
        <v/>
      </c>
      <c r="Z1074" s="155" t="str">
        <f t="shared" ref="Z1074" si="473">IFERROR(IF($F1074="OCS 100","OCS (OCS 100)",IF($F1074="OCS Blended","OCS (OCS Blended)",IF($F1074="OCS (No Label)","OCS (No Label)",IF($F1074="RCS 100","RCS (RCS 100)",IF($F1074="RCS Blended","RCS (RCS Blended)",IF($F1074="GRS","GRS (GRS)",IF($F1074="GRS (No Label)", "GRS (No Label)",IF($F1074="RDS","RDS (RDS)",IF($F1074="RWS","RWS (RWS)",IF($F1074="RAS","RAS (RAS)",IF($F1074="RMS","RMS (RMS)",IF($F1074="GOTS Organic","GOTS (Organic)",IF($F1074="GOTS Made with organic","GOTS (Made with Organic)",IF($F1074="GOTS Organic - in conversion","GOTS (Organic - In Conversion)",IF($F1074="GOTS Made with organic - in conversion","GOTS (Made with Organic - In Conversion)",""))))))))))))))),"")</f>
        <v/>
      </c>
      <c r="AA1074" s="13" t="str">
        <f t="shared" si="442"/>
        <v/>
      </c>
      <c r="AB1074" s="155" t="str">
        <f t="shared" ref="AB1074" si="474">IFERROR(IF($F1074="OCS 100", "OCS_100",IF($F1074="OCS Blended", "OCS_Blended",IF($F1074="OCS (No Label)", "OCS_No_Label",IF($F1074="RCS 100", "RCS_100",IF($F1074="RCS Blended","RCS_Blended",IF($F1074="GRS","GRS",IF($F1074="GRS (No Label)", "GRS_No_Label",IF($F1074="RDS","RDS",IF($F1074="RWS","RWS",IF($F1074="RMS","RMS",IF($F1074="GOTS Organic","GOTS_Organic",IF($F1074="GOTS Made with organic","GOTS_Made_with_organic",IF($F1074="GOTS Organic - in conversion","GOTS_Organic_in_Conversion",IF($F1074="GOTS Made with organic - in conversion","GOTS_Made_with_Organic_in_Conversion",IF($F1074="RAS","RAS",""))))))))))))))),"")</f>
        <v/>
      </c>
      <c r="AC1074" s="13" t="str">
        <f t="shared" ca="1" si="447"/>
        <v>$AB</v>
      </c>
      <c r="AD1074" s="13" t="str" cm="1">
        <f t="array" aca="1" ref="AD1074" ca="1">IFERROR(IF((LEFT(INDIRECT("$F"&amp;$S1074),4))="GOTS",IF($G1074="Organic","GOTS_Organic_raw",(IF($G1074="Responsible","GOTS_Responsible",(IF($G1074="No Attribute (Conventional)","GOTS_conventional",(IF($G1074="Recycled Pre/Post-Consumer","GOTS_pre_post",(IF($G1074="In-Conversion","GOTS_in_conversion",(IF($G1074="Sustainably Sourced","Sustainably_sourced",""))))))))))),IF($G1074="Organic","Organic",(IF($G1074="Responsible","Responsible",(IF($G1074="No Attribute (Conventional)","No_Attribute_Conventional",(IF($G1074="Recycled Pre/Post-Consumer","Recycled_Pre_Post_Consumer",(IF($G1074="In-Conversion","In_Conversion",(IF($G1074="Recycled Pre-Consumer","Recycled_Pre_Consumer",(IF($G1074="Recycled Post-Consumer","Recycled_Post_Consumer",(IF($G1074="Sustainably Sourced","Sustainably_sourced","")))))))))))))))),"")</f>
        <v/>
      </c>
      <c r="AE1074" s="13" t="e" cm="1">
        <f t="array" aca="1" ref="AE1074" ca="1">IF(INDIRECT("$F"&amp;$S1074)="","",IF(LEFT(INDIRECT("$F"&amp;$S1074),3)="GRS","GRS_RCS_RM",IF((LEFT(INDIRECT("$F"&amp;$S1074),3))="RCS","GRS_RCS_RM",IF(INDIRECT("$F"&amp;$S1074)="OCS (No Label)","OCS_Conversion_RM",IF(LEFT(INDIRECT("$F"&amp;$S1074),3)="OCS","OCS_RM",IF(RIGHT(INDIRECT("$F"&amp;$S1074),10)="conversion","GOTS_RM_conversion",IF((LEFT(INDIRECT("$F"&amp;$S1074),4))="GOTS","GOTS_RM","Responsible_RM")))))))</f>
        <v>#REF!</v>
      </c>
      <c r="AF1074" s="13" t="str" cm="1">
        <f t="array" aca="1" ref="AF1074" ca="1">IF($S1074="","",INDIRECT("$Z"&amp;$S1074))</f>
        <v/>
      </c>
      <c r="AG1074" s="155" t="str">
        <f t="shared" si="452"/>
        <v/>
      </c>
      <c r="AH1074" s="13" t="str" cm="1">
        <f t="array" aca="1" ref="AH1074" ca="1">IFERROR(INDIRECT("$ag"&amp;S1074),"")</f>
        <v/>
      </c>
      <c r="AI1074" s="13" t="e" cm="1">
        <f t="array" aca="1" ref="AI1074" ca="1">INDIRECT("O"&amp;S1073)</f>
        <v>#REF!</v>
      </c>
      <c r="AJ1074" s="13" t="str">
        <f>IF($I1074="","",INDEX('Raw Material'!$A$1:$J$75,MATCH(I1074,'Raw Material'!$A$1:$A$75,0),(MATCH(G1074,'Raw Material'!$A$1:$J$1,0))))</f>
        <v/>
      </c>
      <c r="AK1074" s="13" t="str">
        <f t="shared" si="443"/>
        <v>YANLIŞRM</v>
      </c>
      <c r="AL1074" s="153" t="str">
        <f t="shared" si="444"/>
        <v/>
      </c>
    </row>
    <row r="1075" spans="1:38" ht="16.5" customHeight="1">
      <c r="A1075" s="161"/>
      <c r="B1075" s="166"/>
      <c r="C1075" s="167"/>
      <c r="D1075" s="156"/>
      <c r="E1075" s="156"/>
      <c r="F1075" s="173"/>
      <c r="G1075" s="181"/>
      <c r="H1075" s="182"/>
      <c r="I1075" s="182"/>
      <c r="J1075" s="182"/>
      <c r="K1075" s="32"/>
      <c r="L1075" s="178"/>
      <c r="M1075" s="178"/>
      <c r="N1075" s="81"/>
      <c r="O1075" s="185"/>
      <c r="P1075" s="103"/>
      <c r="Q1075" s="84" t="str">
        <f t="shared" si="445"/>
        <v/>
      </c>
      <c r="R1075" s="159"/>
      <c r="S1075" s="28" t="str" cm="1">
        <f t="array" aca="1" ref="S1075" ca="1">IF(INDIRECT("A"&amp;114+$U1075)&lt;&gt;"",114+$U1075,"")</f>
        <v/>
      </c>
      <c r="T1075" s="28" t="str">
        <f t="shared" ca="1" si="446"/>
        <v>$B</v>
      </c>
      <c r="U1075" s="29">
        <f t="shared" si="453"/>
        <v>960</v>
      </c>
      <c r="V1075" s="29">
        <v>80.083333333339596</v>
      </c>
      <c r="W1075" s="29">
        <f t="shared" si="458"/>
        <v>80</v>
      </c>
      <c r="X1075" s="41" t="str" cm="1">
        <f t="array" aca="1" ref="X1075" ca="1">IFERROR(INDEX('PC&amp;PD'!$A$1:$AP$15,ROW('PC&amp;PD'!$A$15),MATCH(INDIRECT(T1075),'PC&amp;PD'!$A$1:$AP$1,0)),"")</f>
        <v/>
      </c>
      <c r="Z1075" s="155"/>
      <c r="AA1075" s="13" t="str">
        <f t="shared" ref="AA1075:AA1138" si="475">IFERROR(IF(G1075="","",IF(G1075="No Attribute (Conventional)","",G1075)),"")</f>
        <v/>
      </c>
      <c r="AB1075" s="155"/>
      <c r="AC1075" s="13" t="str">
        <f t="shared" ca="1" si="447"/>
        <v>$AB</v>
      </c>
      <c r="AD1075" s="13" t="str" cm="1">
        <f t="array" aca="1" ref="AD1075" ca="1">IFERROR(IF((LEFT(INDIRECT("$F"&amp;$S1075),4))="GOTS",IF($G1075="Organic","GOTS_Organic_raw",(IF($G1075="Responsible","GOTS_Responsible",(IF($G1075="No Attribute (Conventional)","GOTS_conventional",(IF($G1075="Recycled Pre/Post-Consumer","GOTS_pre_post",(IF($G1075="In-Conversion","GOTS_in_conversion",(IF($G1075="Sustainably Sourced","Sustainably_sourced",""))))))))))),IF($G1075="Organic","Organic",(IF($G1075="Responsible","Responsible",(IF($G1075="No Attribute (Conventional)","No_Attribute_Conventional",(IF($G1075="Recycled Pre/Post-Consumer","Recycled_Pre_Post_Consumer",(IF($G1075="In-Conversion","In_Conversion",(IF($G1075="Recycled Pre-Consumer","Recycled_Pre_Consumer",(IF($G1075="Recycled Post-Consumer","Recycled_Post_Consumer",(IF($G1075="Sustainably Sourced","Sustainably_sourced","")))))))))))))))),"")</f>
        <v/>
      </c>
      <c r="AE1075" s="13" t="e" cm="1">
        <f t="array" aca="1" ref="AE1075" ca="1">IF(INDIRECT("$F"&amp;$S1075)="","",IF(LEFT(INDIRECT("$F"&amp;$S1075),3)="GRS","GRS_RCS_RM",IF((LEFT(INDIRECT("$F"&amp;$S1075),3))="RCS","GRS_RCS_RM",IF(INDIRECT("$F"&amp;$S1075)="OCS (No Label)","OCS_Conversion_RM",IF(LEFT(INDIRECT("$F"&amp;$S1075),3)="OCS","OCS_RM",IF(RIGHT(INDIRECT("$F"&amp;$S1075),10)="conversion","GOTS_RM_conversion",IF((LEFT(INDIRECT("$F"&amp;$S1075),4))="GOTS","GOTS_RM","Responsible_RM")))))))</f>
        <v>#REF!</v>
      </c>
      <c r="AF1075" s="13" t="str" cm="1">
        <f t="array" aca="1" ref="AF1075" ca="1">IF($S1075="","",INDIRECT("$Z"&amp;$S1075))</f>
        <v/>
      </c>
      <c r="AG1075" s="155"/>
      <c r="AH1075" s="13" t="str" cm="1">
        <f t="array" aca="1" ref="AH1075" ca="1">IFERROR(INDIRECT("$ag"&amp;S1075),"")</f>
        <v/>
      </c>
      <c r="AI1075" s="13" t="e" cm="1">
        <f t="array" aca="1" ref="AI1075" ca="1">INDIRECT("O"&amp;S1074)</f>
        <v>#REF!</v>
      </c>
      <c r="AJ1075" s="13" t="str">
        <f>IF($I1075="","",INDEX('Raw Material'!$A$1:$J$75,MATCH(I1075,'Raw Material'!$A$1:$A$75,0),(MATCH(G1075,'Raw Material'!$A$1:$J$1,0))))</f>
        <v/>
      </c>
      <c r="AK1075" s="13" t="str">
        <f t="shared" ref="AK1075:AK1138" si="476">$U$17&amp;"RM"</f>
        <v>YANLIŞRM</v>
      </c>
      <c r="AL1075" s="153" t="str">
        <f t="shared" ref="AL1075:AL1138" si="477">IF($G1075="Organic","Organic",IF($G1075="No Attribute (Conventional)","No_Attribute_Conventional",IF($G1075="Recycled pre-consumer","Recycled_pre_consumer",IF($G1075="Recycled post-consumer","Recycled_post_consumer",IF($G1075="Responsible","Responsible",IF($G1075="Sustainably sourced","Sustainable_sourced",IF($G1075="ın-conversion","In_conversion","")))))))</f>
        <v/>
      </c>
    </row>
    <row r="1076" spans="1:38" ht="16.5" customHeight="1">
      <c r="A1076" s="161"/>
      <c r="B1076" s="166"/>
      <c r="C1076" s="167"/>
      <c r="D1076" s="156"/>
      <c r="E1076" s="156"/>
      <c r="F1076" s="173"/>
      <c r="G1076" s="181"/>
      <c r="H1076" s="182"/>
      <c r="I1076" s="182"/>
      <c r="J1076" s="182"/>
      <c r="K1076" s="32"/>
      <c r="L1076" s="178"/>
      <c r="M1076" s="178"/>
      <c r="N1076" s="81"/>
      <c r="O1076" s="185"/>
      <c r="P1076" s="103"/>
      <c r="Q1076" s="84" t="str">
        <f t="shared" si="445"/>
        <v/>
      </c>
      <c r="R1076" s="159"/>
      <c r="S1076" s="28" t="str" cm="1">
        <f t="array" aca="1" ref="S1076" ca="1">IF(INDIRECT("A"&amp;114+$U1076)&lt;&gt;"",114+$U1076,"")</f>
        <v/>
      </c>
      <c r="T1076" s="28" t="str">
        <f t="shared" ca="1" si="446"/>
        <v>$B</v>
      </c>
      <c r="U1076" s="29">
        <f t="shared" si="453"/>
        <v>960</v>
      </c>
      <c r="V1076" s="29">
        <v>80.166666666672896</v>
      </c>
      <c r="W1076" s="29">
        <f t="shared" si="458"/>
        <v>80</v>
      </c>
      <c r="X1076" s="41" t="str" cm="1">
        <f t="array" aca="1" ref="X1076" ca="1">IFERROR(INDEX('PC&amp;PD'!$A$1:$AP$15,ROW('PC&amp;PD'!$A$15),MATCH(INDIRECT(T1076),'PC&amp;PD'!$A$1:$AP$1,0)),"")</f>
        <v/>
      </c>
      <c r="Z1076" s="155"/>
      <c r="AA1076" s="13" t="str">
        <f t="shared" si="475"/>
        <v/>
      </c>
      <c r="AB1076" s="155"/>
      <c r="AC1076" s="13" t="str">
        <f t="shared" ca="1" si="447"/>
        <v>$AB</v>
      </c>
      <c r="AD1076" s="13" t="str" cm="1">
        <f t="array" aca="1" ref="AD1076" ca="1">IFERROR(IF((LEFT(INDIRECT("$F"&amp;$S1076),4))="GOTS",IF($G1076="Organic","GOTS_Organic_raw",(IF($G1076="Responsible","GOTS_Responsible",(IF($G1076="No Attribute (Conventional)","GOTS_conventional",(IF($G1076="Recycled Pre/Post-Consumer","GOTS_pre_post",(IF($G1076="In-Conversion","GOTS_in_conversion",(IF($G1076="Sustainably Sourced","Sustainably_sourced",""))))))))))),IF($G1076="Organic","Organic",(IF($G1076="Responsible","Responsible",(IF($G1076="No Attribute (Conventional)","No_Attribute_Conventional",(IF($G1076="Recycled Pre/Post-Consumer","Recycled_Pre_Post_Consumer",(IF($G1076="In-Conversion","In_Conversion",(IF($G1076="Recycled Pre-Consumer","Recycled_Pre_Consumer",(IF($G1076="Recycled Post-Consumer","Recycled_Post_Consumer",(IF($G1076="Sustainably Sourced","Sustainably_sourced","")))))))))))))))),"")</f>
        <v/>
      </c>
      <c r="AE1076" s="13" t="e" cm="1">
        <f t="array" aca="1" ref="AE1076" ca="1">IF(INDIRECT("$F"&amp;$S1076)="","",IF(LEFT(INDIRECT("$F"&amp;$S1076),3)="GRS","GRS_RCS_RM",IF((LEFT(INDIRECT("$F"&amp;$S1076),3))="RCS","GRS_RCS_RM",IF(INDIRECT("$F"&amp;$S1076)="OCS (No Label)","OCS_Conversion_RM",IF(LEFT(INDIRECT("$F"&amp;$S1076),3)="OCS","OCS_RM",IF(RIGHT(INDIRECT("$F"&amp;$S1076),10)="conversion","GOTS_RM_conversion",IF((LEFT(INDIRECT("$F"&amp;$S1076),4))="GOTS","GOTS_RM","Responsible_RM")))))))</f>
        <v>#REF!</v>
      </c>
      <c r="AF1076" s="13" t="str" cm="1">
        <f t="array" aca="1" ref="AF1076" ca="1">IF($S1076="","",INDIRECT("$Z"&amp;$S1076))</f>
        <v/>
      </c>
      <c r="AG1076" s="155"/>
      <c r="AH1076" s="13" t="str" cm="1">
        <f t="array" aca="1" ref="AH1076" ca="1">IFERROR(INDIRECT("$ag"&amp;S1076),"")</f>
        <v/>
      </c>
      <c r="AI1076" s="13" t="e" cm="1">
        <f t="array" aca="1" ref="AI1076" ca="1">INDIRECT("O"&amp;S1075)</f>
        <v>#REF!</v>
      </c>
      <c r="AJ1076" s="13" t="str">
        <f>IF($I1076="","",INDEX('Raw Material'!$A$1:$J$75,MATCH(I1076,'Raw Material'!$A$1:$A$75,0),(MATCH(G1076,'Raw Material'!$A$1:$J$1,0))))</f>
        <v/>
      </c>
      <c r="AK1076" s="13" t="str">
        <f t="shared" si="476"/>
        <v>YANLIŞRM</v>
      </c>
      <c r="AL1076" s="153" t="str">
        <f t="shared" si="477"/>
        <v/>
      </c>
    </row>
    <row r="1077" spans="1:38" ht="16.5" customHeight="1">
      <c r="A1077" s="161"/>
      <c r="B1077" s="166"/>
      <c r="C1077" s="167"/>
      <c r="D1077" s="156"/>
      <c r="E1077" s="156"/>
      <c r="F1077" s="174"/>
      <c r="G1077" s="181"/>
      <c r="H1077" s="182"/>
      <c r="I1077" s="182"/>
      <c r="J1077" s="182"/>
      <c r="K1077" s="32"/>
      <c r="L1077" s="178"/>
      <c r="M1077" s="178"/>
      <c r="N1077" s="81"/>
      <c r="O1077" s="185"/>
      <c r="P1077" s="103"/>
      <c r="Q1077" s="84" t="str">
        <f t="shared" ref="Q1077:Q1140" si="478">IF(OR($G1077="",$I1077="",$K1077="",$AJ1077="–"),"",CONCATENATE($K1077," ",$AA1077," ",$I1077," (",$AJ1077,") + "))</f>
        <v/>
      </c>
      <c r="R1077" s="159"/>
      <c r="S1077" s="28" t="str" cm="1">
        <f t="array" aca="1" ref="S1077" ca="1">IF(INDIRECT("A"&amp;114+$U1077)&lt;&gt;"",114+$U1077,"")</f>
        <v/>
      </c>
      <c r="T1077" s="28" t="str">
        <f t="shared" ref="T1077:T1140" ca="1" si="479">"$B"&amp;S1077</f>
        <v>$B</v>
      </c>
      <c r="U1077" s="29">
        <f t="shared" si="453"/>
        <v>960</v>
      </c>
      <c r="V1077" s="29">
        <v>80.250000000006295</v>
      </c>
      <c r="W1077" s="29">
        <f t="shared" si="458"/>
        <v>80</v>
      </c>
      <c r="X1077" s="41" t="str" cm="1">
        <f t="array" aca="1" ref="X1077" ca="1">IFERROR(INDEX('PC&amp;PD'!$A$1:$AP$15,ROW('PC&amp;PD'!$A$15),MATCH(INDIRECT(T1077),'PC&amp;PD'!$A$1:$AP$1,0)),"")</f>
        <v/>
      </c>
      <c r="Z1077" s="155"/>
      <c r="AA1077" s="13" t="str">
        <f t="shared" si="475"/>
        <v/>
      </c>
      <c r="AB1077" s="155"/>
      <c r="AC1077" s="13" t="str">
        <f t="shared" ref="AC1077:AC1140" ca="1" si="480">"$AB"&amp;S1077</f>
        <v>$AB</v>
      </c>
      <c r="AD1077" s="13" t="str" cm="1">
        <f t="array" aca="1" ref="AD1077" ca="1">IFERROR(IF((LEFT(INDIRECT("$F"&amp;$S1077),4))="GOTS",IF($G1077="Organic","GOTS_Organic_raw",(IF($G1077="Responsible","GOTS_Responsible",(IF($G1077="No Attribute (Conventional)","GOTS_conventional",(IF($G1077="Recycled Pre/Post-Consumer","GOTS_pre_post",(IF($G1077="In-Conversion","GOTS_in_conversion",(IF($G1077="Sustainably Sourced","Sustainably_sourced",""))))))))))),IF($G1077="Organic","Organic",(IF($G1077="Responsible","Responsible",(IF($G1077="No Attribute (Conventional)","No_Attribute_Conventional",(IF($G1077="Recycled Pre/Post-Consumer","Recycled_Pre_Post_Consumer",(IF($G1077="In-Conversion","In_Conversion",(IF($G1077="Recycled Pre-Consumer","Recycled_Pre_Consumer",(IF($G1077="Recycled Post-Consumer","Recycled_Post_Consumer",(IF($G1077="Sustainably Sourced","Sustainably_sourced","")))))))))))))))),"")</f>
        <v/>
      </c>
      <c r="AE1077" s="13" t="e" cm="1">
        <f t="array" aca="1" ref="AE1077" ca="1">IF(INDIRECT("$F"&amp;$S1077)="","",IF(LEFT(INDIRECT("$F"&amp;$S1077),3)="GRS","GRS_RCS_RM",IF((LEFT(INDIRECT("$F"&amp;$S1077),3))="RCS","GRS_RCS_RM",IF(INDIRECT("$F"&amp;$S1077)="OCS (No Label)","OCS_Conversion_RM",IF(LEFT(INDIRECT("$F"&amp;$S1077),3)="OCS","OCS_RM",IF(RIGHT(INDIRECT("$F"&amp;$S1077),10)="conversion","GOTS_RM_conversion",IF((LEFT(INDIRECT("$F"&amp;$S1077),4))="GOTS","GOTS_RM","Responsible_RM")))))))</f>
        <v>#REF!</v>
      </c>
      <c r="AF1077" s="13" t="str" cm="1">
        <f t="array" aca="1" ref="AF1077" ca="1">IF($S1077="","",INDIRECT("$Z"&amp;$S1077))</f>
        <v/>
      </c>
      <c r="AG1077" s="155"/>
      <c r="AH1077" s="13" t="str" cm="1">
        <f t="array" aca="1" ref="AH1077" ca="1">IFERROR(INDIRECT("$ag"&amp;S1077),"")</f>
        <v/>
      </c>
      <c r="AI1077" s="13" t="e" cm="1">
        <f t="array" aca="1" ref="AI1077" ca="1">INDIRECT("O"&amp;S1076)</f>
        <v>#REF!</v>
      </c>
      <c r="AJ1077" s="13" t="str">
        <f>IF($I1077="","",INDEX('Raw Material'!$A$1:$J$75,MATCH(I1077,'Raw Material'!$A$1:$A$75,0),(MATCH(G1077,'Raw Material'!$A$1:$J$1,0))))</f>
        <v/>
      </c>
      <c r="AK1077" s="13" t="str">
        <f t="shared" si="476"/>
        <v>YANLIŞRM</v>
      </c>
      <c r="AL1077" s="153" t="str">
        <f t="shared" si="477"/>
        <v/>
      </c>
    </row>
    <row r="1078" spans="1:38" ht="16.5" customHeight="1">
      <c r="A1078" s="161"/>
      <c r="B1078" s="166"/>
      <c r="C1078" s="167"/>
      <c r="D1078" s="156"/>
      <c r="E1078" s="156"/>
      <c r="F1078" s="174"/>
      <c r="G1078" s="181"/>
      <c r="H1078" s="182"/>
      <c r="I1078" s="182"/>
      <c r="J1078" s="182"/>
      <c r="K1078" s="32"/>
      <c r="L1078" s="178"/>
      <c r="M1078" s="178"/>
      <c r="N1078" s="81"/>
      <c r="O1078" s="185"/>
      <c r="P1078" s="103"/>
      <c r="Q1078" s="84" t="str">
        <f t="shared" si="478"/>
        <v/>
      </c>
      <c r="R1078" s="159"/>
      <c r="S1078" s="28" t="str" cm="1">
        <f t="array" aca="1" ref="S1078" ca="1">IF(INDIRECT("A"&amp;114+$U1078)&lt;&gt;"",114+$U1078,"")</f>
        <v/>
      </c>
      <c r="T1078" s="28" t="str">
        <f t="shared" ca="1" si="479"/>
        <v>$B</v>
      </c>
      <c r="U1078" s="29">
        <f t="shared" si="453"/>
        <v>960</v>
      </c>
      <c r="V1078" s="29">
        <v>80.333333333339596</v>
      </c>
      <c r="W1078" s="29">
        <f t="shared" si="458"/>
        <v>80</v>
      </c>
      <c r="X1078" s="41" t="str" cm="1">
        <f t="array" aca="1" ref="X1078" ca="1">IFERROR(INDEX('PC&amp;PD'!$A$1:$AP$15,ROW('PC&amp;PD'!$A$15),MATCH(INDIRECT(T1078),'PC&amp;PD'!$A$1:$AP$1,0)),"")</f>
        <v/>
      </c>
      <c r="Z1078" s="155"/>
      <c r="AA1078" s="13" t="str">
        <f t="shared" si="475"/>
        <v/>
      </c>
      <c r="AB1078" s="155"/>
      <c r="AC1078" s="13" t="str">
        <f t="shared" ca="1" si="480"/>
        <v>$AB</v>
      </c>
      <c r="AD1078" s="13" t="str" cm="1">
        <f t="array" aca="1" ref="AD1078" ca="1">IFERROR(IF((LEFT(INDIRECT("$F"&amp;$S1078),4))="GOTS",IF($G1078="Organic","GOTS_Organic_raw",(IF($G1078="Responsible","GOTS_Responsible",(IF($G1078="No Attribute (Conventional)","GOTS_conventional",(IF($G1078="Recycled Pre/Post-Consumer","GOTS_pre_post",(IF($G1078="In-Conversion","GOTS_in_conversion",(IF($G1078="Sustainably Sourced","Sustainably_sourced",""))))))))))),IF($G1078="Organic","Organic",(IF($G1078="Responsible","Responsible",(IF($G1078="No Attribute (Conventional)","No_Attribute_Conventional",(IF($G1078="Recycled Pre/Post-Consumer","Recycled_Pre_Post_Consumer",(IF($G1078="In-Conversion","In_Conversion",(IF($G1078="Recycled Pre-Consumer","Recycled_Pre_Consumer",(IF($G1078="Recycled Post-Consumer","Recycled_Post_Consumer",(IF($G1078="Sustainably Sourced","Sustainably_sourced","")))))))))))))))),"")</f>
        <v/>
      </c>
      <c r="AE1078" s="13" t="e" cm="1">
        <f t="array" aca="1" ref="AE1078" ca="1">IF(INDIRECT("$F"&amp;$S1078)="","",IF(LEFT(INDIRECT("$F"&amp;$S1078),3)="GRS","GRS_RCS_RM",IF((LEFT(INDIRECT("$F"&amp;$S1078),3))="RCS","GRS_RCS_RM",IF(INDIRECT("$F"&amp;$S1078)="OCS (No Label)","OCS_Conversion_RM",IF(LEFT(INDIRECT("$F"&amp;$S1078),3)="OCS","OCS_RM",IF(RIGHT(INDIRECT("$F"&amp;$S1078),10)="conversion","GOTS_RM_conversion",IF((LEFT(INDIRECT("$F"&amp;$S1078),4))="GOTS","GOTS_RM","Responsible_RM")))))))</f>
        <v>#REF!</v>
      </c>
      <c r="AF1078" s="13" t="str" cm="1">
        <f t="array" aca="1" ref="AF1078" ca="1">IF($S1078="","",INDIRECT("$Z"&amp;$S1078))</f>
        <v/>
      </c>
      <c r="AG1078" s="155"/>
      <c r="AH1078" s="13" t="str" cm="1">
        <f t="array" aca="1" ref="AH1078" ca="1">IFERROR(INDIRECT("$ag"&amp;S1078),"")</f>
        <v/>
      </c>
      <c r="AI1078" s="13" t="e" cm="1">
        <f t="array" aca="1" ref="AI1078" ca="1">INDIRECT("O"&amp;S1077)</f>
        <v>#REF!</v>
      </c>
      <c r="AJ1078" s="13" t="str">
        <f>IF($I1078="","",INDEX('Raw Material'!$A$1:$J$75,MATCH(I1078,'Raw Material'!$A$1:$A$75,0),(MATCH(G1078,'Raw Material'!$A$1:$J$1,0))))</f>
        <v/>
      </c>
      <c r="AK1078" s="13" t="str">
        <f t="shared" si="476"/>
        <v>YANLIŞRM</v>
      </c>
      <c r="AL1078" s="153" t="str">
        <f t="shared" si="477"/>
        <v/>
      </c>
    </row>
    <row r="1079" spans="1:38" ht="16.5" customHeight="1">
      <c r="A1079" s="161"/>
      <c r="B1079" s="166"/>
      <c r="C1079" s="167"/>
      <c r="D1079" s="156"/>
      <c r="E1079" s="156"/>
      <c r="F1079" s="174"/>
      <c r="G1079" s="181"/>
      <c r="H1079" s="182"/>
      <c r="I1079" s="182"/>
      <c r="J1079" s="182"/>
      <c r="K1079" s="32"/>
      <c r="L1079" s="178"/>
      <c r="M1079" s="178"/>
      <c r="N1079" s="81"/>
      <c r="O1079" s="185"/>
      <c r="P1079" s="103"/>
      <c r="Q1079" s="84" t="str">
        <f t="shared" si="478"/>
        <v/>
      </c>
      <c r="R1079" s="159"/>
      <c r="S1079" s="28" t="str" cm="1">
        <f t="array" aca="1" ref="S1079" ca="1">IF(INDIRECT("A"&amp;114+$U1079)&lt;&gt;"",114+$U1079,"")</f>
        <v/>
      </c>
      <c r="T1079" s="28" t="str">
        <f t="shared" ca="1" si="479"/>
        <v>$B</v>
      </c>
      <c r="U1079" s="29">
        <f t="shared" si="453"/>
        <v>960</v>
      </c>
      <c r="V1079" s="29">
        <v>80.416666666672896</v>
      </c>
      <c r="W1079" s="29">
        <f t="shared" si="458"/>
        <v>80</v>
      </c>
      <c r="X1079" s="41" t="str" cm="1">
        <f t="array" aca="1" ref="X1079" ca="1">IFERROR(INDEX('PC&amp;PD'!$A$1:$AP$15,ROW('PC&amp;PD'!$A$15),MATCH(INDIRECT(T1079),'PC&amp;PD'!$A$1:$AP$1,0)),"")</f>
        <v/>
      </c>
      <c r="Z1079" s="155"/>
      <c r="AA1079" s="13" t="str">
        <f t="shared" si="475"/>
        <v/>
      </c>
      <c r="AB1079" s="155"/>
      <c r="AC1079" s="13" t="str">
        <f t="shared" ca="1" si="480"/>
        <v>$AB</v>
      </c>
      <c r="AD1079" s="13" t="str" cm="1">
        <f t="array" aca="1" ref="AD1079" ca="1">IFERROR(IF((LEFT(INDIRECT("$F"&amp;$S1079),4))="GOTS",IF($G1079="Organic","GOTS_Organic_raw",(IF($G1079="Responsible","GOTS_Responsible",(IF($G1079="No Attribute (Conventional)","GOTS_conventional",(IF($G1079="Recycled Pre/Post-Consumer","GOTS_pre_post",(IF($G1079="In-Conversion","GOTS_in_conversion",(IF($G1079="Sustainably Sourced","Sustainably_sourced",""))))))))))),IF($G1079="Organic","Organic",(IF($G1079="Responsible","Responsible",(IF($G1079="No Attribute (Conventional)","No_Attribute_Conventional",(IF($G1079="Recycled Pre/Post-Consumer","Recycled_Pre_Post_Consumer",(IF($G1079="In-Conversion","In_Conversion",(IF($G1079="Recycled Pre-Consumer","Recycled_Pre_Consumer",(IF($G1079="Recycled Post-Consumer","Recycled_Post_Consumer",(IF($G1079="Sustainably Sourced","Sustainably_sourced","")))))))))))))))),"")</f>
        <v/>
      </c>
      <c r="AE1079" s="13" t="e" cm="1">
        <f t="array" aca="1" ref="AE1079" ca="1">IF(INDIRECT("$F"&amp;$S1079)="","",IF(LEFT(INDIRECT("$F"&amp;$S1079),3)="GRS","GRS_RCS_RM",IF((LEFT(INDIRECT("$F"&amp;$S1079),3))="RCS","GRS_RCS_RM",IF(INDIRECT("$F"&amp;$S1079)="OCS (No Label)","OCS_Conversion_RM",IF(LEFT(INDIRECT("$F"&amp;$S1079),3)="OCS","OCS_RM",IF(RIGHT(INDIRECT("$F"&amp;$S1079),10)="conversion","GOTS_RM_conversion",IF((LEFT(INDIRECT("$F"&amp;$S1079),4))="GOTS","GOTS_RM","Responsible_RM")))))))</f>
        <v>#REF!</v>
      </c>
      <c r="AF1079" s="13" t="str" cm="1">
        <f t="array" aca="1" ref="AF1079" ca="1">IF($S1079="","",INDIRECT("$Z"&amp;$S1079))</f>
        <v/>
      </c>
      <c r="AG1079" s="155"/>
      <c r="AH1079" s="13" t="str" cm="1">
        <f t="array" aca="1" ref="AH1079" ca="1">IFERROR(INDIRECT("$ag"&amp;S1079),"")</f>
        <v/>
      </c>
      <c r="AI1079" s="13" t="e" cm="1">
        <f t="array" aca="1" ref="AI1079" ca="1">INDIRECT("O"&amp;S1078)</f>
        <v>#REF!</v>
      </c>
      <c r="AJ1079" s="13" t="str">
        <f>IF($I1079="","",INDEX('Raw Material'!$A$1:$J$75,MATCH(I1079,'Raw Material'!$A$1:$A$75,0),(MATCH(G1079,'Raw Material'!$A$1:$J$1,0))))</f>
        <v/>
      </c>
      <c r="AK1079" s="13" t="str">
        <f t="shared" si="476"/>
        <v>YANLIŞRM</v>
      </c>
      <c r="AL1079" s="153" t="str">
        <f t="shared" si="477"/>
        <v/>
      </c>
    </row>
    <row r="1080" spans="1:38" ht="16.5" customHeight="1">
      <c r="A1080" s="162"/>
      <c r="B1080" s="168"/>
      <c r="C1080" s="169"/>
      <c r="D1080" s="156"/>
      <c r="E1080" s="156"/>
      <c r="F1080" s="175"/>
      <c r="G1080" s="181"/>
      <c r="H1080" s="182"/>
      <c r="I1080" s="182"/>
      <c r="J1080" s="182"/>
      <c r="K1080" s="32"/>
      <c r="L1080" s="179"/>
      <c r="M1080" s="179"/>
      <c r="N1080" s="81"/>
      <c r="O1080" s="185"/>
      <c r="P1080" s="103"/>
      <c r="Q1080" s="84" t="str">
        <f t="shared" si="478"/>
        <v/>
      </c>
      <c r="R1080" s="159"/>
      <c r="S1080" s="28" t="str" cm="1">
        <f t="array" aca="1" ref="S1080" ca="1">IF(INDIRECT("A"&amp;114+$U1080)&lt;&gt;"",114+$U1080,"")</f>
        <v/>
      </c>
      <c r="T1080" s="28" t="str">
        <f t="shared" ca="1" si="479"/>
        <v>$B</v>
      </c>
      <c r="U1080" s="29">
        <f t="shared" si="453"/>
        <v>960</v>
      </c>
      <c r="V1080" s="29">
        <v>80.500000000006295</v>
      </c>
      <c r="W1080" s="29">
        <f t="shared" si="458"/>
        <v>80</v>
      </c>
      <c r="X1080" s="41" t="str" cm="1">
        <f t="array" aca="1" ref="X1080" ca="1">IFERROR(INDEX('PC&amp;PD'!$A$1:$AP$15,ROW('PC&amp;PD'!$A$15),MATCH(INDIRECT(T1080),'PC&amp;PD'!$A$1:$AP$1,0)),"")</f>
        <v/>
      </c>
      <c r="Z1080" s="155"/>
      <c r="AA1080" s="13" t="str">
        <f t="shared" si="475"/>
        <v/>
      </c>
      <c r="AB1080" s="155"/>
      <c r="AC1080" s="13" t="str">
        <f t="shared" ca="1" si="480"/>
        <v>$AB</v>
      </c>
      <c r="AD1080" s="13" t="str" cm="1">
        <f t="array" aca="1" ref="AD1080" ca="1">IFERROR(IF((LEFT(INDIRECT("$F"&amp;$S1080),4))="GOTS",IF($G1080="Organic","GOTS_Organic_raw",(IF($G1080="Responsible","GOTS_Responsible",(IF($G1080="No Attribute (Conventional)","GOTS_conventional",(IF($G1080="Recycled Pre/Post-Consumer","GOTS_pre_post",(IF($G1080="In-Conversion","GOTS_in_conversion",(IF($G1080="Sustainably Sourced","Sustainably_sourced",""))))))))))),IF($G1080="Organic","Organic",(IF($G1080="Responsible","Responsible",(IF($G1080="No Attribute (Conventional)","No_Attribute_Conventional",(IF($G1080="Recycled Pre/Post-Consumer","Recycled_Pre_Post_Consumer",(IF($G1080="In-Conversion","In_Conversion",(IF($G1080="Recycled Pre-Consumer","Recycled_Pre_Consumer",(IF($G1080="Recycled Post-Consumer","Recycled_Post_Consumer",(IF($G1080="Sustainably Sourced","Sustainably_sourced","")))))))))))))))),"")</f>
        <v/>
      </c>
      <c r="AE1080" s="13" t="e" cm="1">
        <f t="array" aca="1" ref="AE1080" ca="1">IF(INDIRECT("$F"&amp;$S1080)="","",IF(LEFT(INDIRECT("$F"&amp;$S1080),3)="GRS","GRS_RCS_RM",IF((LEFT(INDIRECT("$F"&amp;$S1080),3))="RCS","GRS_RCS_RM",IF(INDIRECT("$F"&amp;$S1080)="OCS (No Label)","OCS_Conversion_RM",IF(LEFT(INDIRECT("$F"&amp;$S1080),3)="OCS","OCS_RM",IF(RIGHT(INDIRECT("$F"&amp;$S1080),10)="conversion","GOTS_RM_conversion",IF((LEFT(INDIRECT("$F"&amp;$S1080),4))="GOTS","GOTS_RM","Responsible_RM")))))))</f>
        <v>#REF!</v>
      </c>
      <c r="AF1080" s="13" t="str" cm="1">
        <f t="array" aca="1" ref="AF1080" ca="1">IF($S1080="","",INDIRECT("$Z"&amp;$S1080))</f>
        <v/>
      </c>
      <c r="AG1080" s="155"/>
      <c r="AH1080" s="13" t="str" cm="1">
        <f t="array" aca="1" ref="AH1080" ca="1">IFERROR(INDIRECT("$ag"&amp;S1080),"")</f>
        <v/>
      </c>
      <c r="AI1080" s="13" t="e" cm="1">
        <f t="array" aca="1" ref="AI1080" ca="1">INDIRECT("O"&amp;S1079)</f>
        <v>#REF!</v>
      </c>
      <c r="AJ1080" s="13" t="str">
        <f>IF($I1080="","",INDEX('Raw Material'!$A$1:$J$75,MATCH(I1080,'Raw Material'!$A$1:$A$75,0),(MATCH(G1080,'Raw Material'!$A$1:$J$1,0))))</f>
        <v/>
      </c>
      <c r="AK1080" s="13" t="str">
        <f t="shared" si="476"/>
        <v>YANLIŞRM</v>
      </c>
      <c r="AL1080" s="153" t="str">
        <f t="shared" si="477"/>
        <v/>
      </c>
    </row>
    <row r="1081" spans="1:38" ht="16.5" customHeight="1">
      <c r="A1081" s="162"/>
      <c r="B1081" s="168"/>
      <c r="C1081" s="169"/>
      <c r="D1081" s="156"/>
      <c r="E1081" s="156"/>
      <c r="F1081" s="175"/>
      <c r="G1081" s="181"/>
      <c r="H1081" s="182"/>
      <c r="I1081" s="182"/>
      <c r="J1081" s="182"/>
      <c r="K1081" s="32"/>
      <c r="L1081" s="179"/>
      <c r="M1081" s="179"/>
      <c r="N1081" s="81"/>
      <c r="O1081" s="185"/>
      <c r="P1081" s="103"/>
      <c r="Q1081" s="84" t="str">
        <f t="shared" si="478"/>
        <v/>
      </c>
      <c r="R1081" s="159"/>
      <c r="S1081" s="28" t="str" cm="1">
        <f t="array" aca="1" ref="S1081" ca="1">IF(INDIRECT("A"&amp;114+$U1081)&lt;&gt;"",114+$U1081,"")</f>
        <v/>
      </c>
      <c r="T1081" s="28" t="str">
        <f t="shared" ca="1" si="479"/>
        <v>$B</v>
      </c>
      <c r="U1081" s="29">
        <f t="shared" si="453"/>
        <v>960</v>
      </c>
      <c r="V1081" s="29">
        <v>80.583333333339596</v>
      </c>
      <c r="W1081" s="29">
        <f t="shared" si="458"/>
        <v>80</v>
      </c>
      <c r="X1081" s="41" t="str" cm="1">
        <f t="array" aca="1" ref="X1081" ca="1">IFERROR(INDEX('PC&amp;PD'!$A$1:$AP$15,ROW('PC&amp;PD'!$A$15),MATCH(INDIRECT(T1081),'PC&amp;PD'!$A$1:$AP$1,0)),"")</f>
        <v/>
      </c>
      <c r="Z1081" s="155"/>
      <c r="AA1081" s="13" t="str">
        <f t="shared" si="475"/>
        <v/>
      </c>
      <c r="AB1081" s="155"/>
      <c r="AC1081" s="13" t="str">
        <f t="shared" ca="1" si="480"/>
        <v>$AB</v>
      </c>
      <c r="AD1081" s="13" t="str" cm="1">
        <f t="array" aca="1" ref="AD1081" ca="1">IFERROR(IF((LEFT(INDIRECT("$F"&amp;$S1081),4))="GOTS",IF($G1081="Organic","GOTS_Organic_raw",(IF($G1081="Responsible","GOTS_Responsible",(IF($G1081="No Attribute (Conventional)","GOTS_conventional",(IF($G1081="Recycled Pre/Post-Consumer","GOTS_pre_post",(IF($G1081="In-Conversion","GOTS_in_conversion",(IF($G1081="Sustainably Sourced","Sustainably_sourced",""))))))))))),IF($G1081="Organic","Organic",(IF($G1081="Responsible","Responsible",(IF($G1081="No Attribute (Conventional)","No_Attribute_Conventional",(IF($G1081="Recycled Pre/Post-Consumer","Recycled_Pre_Post_Consumer",(IF($G1081="In-Conversion","In_Conversion",(IF($G1081="Recycled Pre-Consumer","Recycled_Pre_Consumer",(IF($G1081="Recycled Post-Consumer","Recycled_Post_Consumer",(IF($G1081="Sustainably Sourced","Sustainably_sourced","")))))))))))))))),"")</f>
        <v/>
      </c>
      <c r="AE1081" s="13" t="e" cm="1">
        <f t="array" aca="1" ref="AE1081" ca="1">IF(INDIRECT("$F"&amp;$S1081)="","",IF(LEFT(INDIRECT("$F"&amp;$S1081),3)="GRS","GRS_RCS_RM",IF((LEFT(INDIRECT("$F"&amp;$S1081),3))="RCS","GRS_RCS_RM",IF(INDIRECT("$F"&amp;$S1081)="OCS (No Label)","OCS_Conversion_RM",IF(LEFT(INDIRECT("$F"&amp;$S1081),3)="OCS","OCS_RM",IF(RIGHT(INDIRECT("$F"&amp;$S1081),10)="conversion","GOTS_RM_conversion",IF((LEFT(INDIRECT("$F"&amp;$S1081),4))="GOTS","GOTS_RM","Responsible_RM")))))))</f>
        <v>#REF!</v>
      </c>
      <c r="AF1081" s="13" t="str" cm="1">
        <f t="array" aca="1" ref="AF1081" ca="1">IF($S1081="","",INDIRECT("$Z"&amp;$S1081))</f>
        <v/>
      </c>
      <c r="AG1081" s="155"/>
      <c r="AH1081" s="13" t="str" cm="1">
        <f t="array" aca="1" ref="AH1081" ca="1">IFERROR(INDIRECT("$ag"&amp;S1081),"")</f>
        <v/>
      </c>
      <c r="AI1081" s="13" t="e" cm="1">
        <f t="array" aca="1" ref="AI1081" ca="1">INDIRECT("O"&amp;S1080)</f>
        <v>#REF!</v>
      </c>
      <c r="AJ1081" s="13" t="str">
        <f>IF($I1081="","",INDEX('Raw Material'!$A$1:$J$75,MATCH(I1081,'Raw Material'!$A$1:$A$75,0),(MATCH(G1081,'Raw Material'!$A$1:$J$1,0))))</f>
        <v/>
      </c>
      <c r="AK1081" s="13" t="str">
        <f t="shared" si="476"/>
        <v>YANLIŞRM</v>
      </c>
      <c r="AL1081" s="153" t="str">
        <f t="shared" si="477"/>
        <v/>
      </c>
    </row>
    <row r="1082" spans="1:38" ht="16.5" customHeight="1">
      <c r="A1082" s="162"/>
      <c r="B1082" s="168"/>
      <c r="C1082" s="169"/>
      <c r="D1082" s="156"/>
      <c r="E1082" s="156"/>
      <c r="F1082" s="175"/>
      <c r="G1082" s="181"/>
      <c r="H1082" s="182"/>
      <c r="I1082" s="182"/>
      <c r="J1082" s="182"/>
      <c r="K1082" s="32"/>
      <c r="L1082" s="179"/>
      <c r="M1082" s="179"/>
      <c r="N1082" s="81"/>
      <c r="O1082" s="185"/>
      <c r="P1082" s="103"/>
      <c r="Q1082" s="84" t="str">
        <f t="shared" si="478"/>
        <v/>
      </c>
      <c r="R1082" s="159"/>
      <c r="S1082" s="28" t="str" cm="1">
        <f t="array" aca="1" ref="S1082" ca="1">IF(INDIRECT("A"&amp;114+$U1082)&lt;&gt;"",114+$U1082,"")</f>
        <v/>
      </c>
      <c r="T1082" s="28" t="str">
        <f t="shared" ca="1" si="479"/>
        <v>$B</v>
      </c>
      <c r="U1082" s="29">
        <f t="shared" si="453"/>
        <v>960</v>
      </c>
      <c r="V1082" s="29">
        <v>80.666666666672995</v>
      </c>
      <c r="W1082" s="29">
        <f t="shared" si="458"/>
        <v>80</v>
      </c>
      <c r="X1082" s="41" t="str" cm="1">
        <f t="array" aca="1" ref="X1082" ca="1">IFERROR(INDEX('PC&amp;PD'!$A$1:$AP$15,ROW('PC&amp;PD'!$A$15),MATCH(INDIRECT(T1082),'PC&amp;PD'!$A$1:$AP$1,0)),"")</f>
        <v/>
      </c>
      <c r="Z1082" s="155"/>
      <c r="AA1082" s="13" t="str">
        <f t="shared" si="475"/>
        <v/>
      </c>
      <c r="AB1082" s="155"/>
      <c r="AC1082" s="13" t="str">
        <f t="shared" ca="1" si="480"/>
        <v>$AB</v>
      </c>
      <c r="AD1082" s="13" t="str" cm="1">
        <f t="array" aca="1" ref="AD1082" ca="1">IFERROR(IF((LEFT(INDIRECT("$F"&amp;$S1082),4))="GOTS",IF($G1082="Organic","GOTS_Organic_raw",(IF($G1082="Responsible","GOTS_Responsible",(IF($G1082="No Attribute (Conventional)","GOTS_conventional",(IF($G1082="Recycled Pre/Post-Consumer","GOTS_pre_post",(IF($G1082="In-Conversion","GOTS_in_conversion",(IF($G1082="Sustainably Sourced","Sustainably_sourced",""))))))))))),IF($G1082="Organic","Organic",(IF($G1082="Responsible","Responsible",(IF($G1082="No Attribute (Conventional)","No_Attribute_Conventional",(IF($G1082="Recycled Pre/Post-Consumer","Recycled_Pre_Post_Consumer",(IF($G1082="In-Conversion","In_Conversion",(IF($G1082="Recycled Pre-Consumer","Recycled_Pre_Consumer",(IF($G1082="Recycled Post-Consumer","Recycled_Post_Consumer",(IF($G1082="Sustainably Sourced","Sustainably_sourced","")))))))))))))))),"")</f>
        <v/>
      </c>
      <c r="AE1082" s="13" t="e" cm="1">
        <f t="array" aca="1" ref="AE1082" ca="1">IF(INDIRECT("$F"&amp;$S1082)="","",IF(LEFT(INDIRECT("$F"&amp;$S1082),3)="GRS","GRS_RCS_RM",IF((LEFT(INDIRECT("$F"&amp;$S1082),3))="RCS","GRS_RCS_RM",IF(INDIRECT("$F"&amp;$S1082)="OCS (No Label)","OCS_Conversion_RM",IF(LEFT(INDIRECT("$F"&amp;$S1082),3)="OCS","OCS_RM",IF(RIGHT(INDIRECT("$F"&amp;$S1082),10)="conversion","GOTS_RM_conversion",IF((LEFT(INDIRECT("$F"&amp;$S1082),4))="GOTS","GOTS_RM","Responsible_RM")))))))</f>
        <v>#REF!</v>
      </c>
      <c r="AF1082" s="13" t="str" cm="1">
        <f t="array" aca="1" ref="AF1082" ca="1">IF($S1082="","",INDIRECT("$Z"&amp;$S1082))</f>
        <v/>
      </c>
      <c r="AG1082" s="155"/>
      <c r="AH1082" s="13" t="str" cm="1">
        <f t="array" aca="1" ref="AH1082" ca="1">IFERROR(INDIRECT("$ag"&amp;S1082),"")</f>
        <v/>
      </c>
      <c r="AI1082" s="13" t="e" cm="1">
        <f t="array" aca="1" ref="AI1082" ca="1">INDIRECT("O"&amp;S1081)</f>
        <v>#REF!</v>
      </c>
      <c r="AJ1082" s="13" t="str">
        <f>IF($I1082="","",INDEX('Raw Material'!$A$1:$J$75,MATCH(I1082,'Raw Material'!$A$1:$A$75,0),(MATCH(G1082,'Raw Material'!$A$1:$J$1,0))))</f>
        <v/>
      </c>
      <c r="AK1082" s="13" t="str">
        <f t="shared" si="476"/>
        <v>YANLIŞRM</v>
      </c>
      <c r="AL1082" s="153" t="str">
        <f t="shared" si="477"/>
        <v/>
      </c>
    </row>
    <row r="1083" spans="1:38" ht="16.5" customHeight="1">
      <c r="A1083" s="162"/>
      <c r="B1083" s="168"/>
      <c r="C1083" s="169"/>
      <c r="D1083" s="156"/>
      <c r="E1083" s="156"/>
      <c r="F1083" s="175"/>
      <c r="G1083" s="181"/>
      <c r="H1083" s="182"/>
      <c r="I1083" s="182"/>
      <c r="J1083" s="182"/>
      <c r="K1083" s="32"/>
      <c r="L1083" s="179"/>
      <c r="M1083" s="179"/>
      <c r="N1083" s="81"/>
      <c r="O1083" s="185"/>
      <c r="P1083" s="103"/>
      <c r="Q1083" s="84" t="str">
        <f t="shared" si="478"/>
        <v/>
      </c>
      <c r="R1083" s="159"/>
      <c r="S1083" s="28" t="str" cm="1">
        <f t="array" aca="1" ref="S1083" ca="1">IF(INDIRECT("A"&amp;114+$U1083)&lt;&gt;"",114+$U1083,"")</f>
        <v/>
      </c>
      <c r="T1083" s="28" t="str">
        <f t="shared" ca="1" si="479"/>
        <v>$B</v>
      </c>
      <c r="U1083" s="29">
        <f t="shared" si="453"/>
        <v>960</v>
      </c>
      <c r="V1083" s="29">
        <v>80.750000000006295</v>
      </c>
      <c r="W1083" s="29">
        <f t="shared" si="458"/>
        <v>80</v>
      </c>
      <c r="X1083" s="41" t="str" cm="1">
        <f t="array" aca="1" ref="X1083" ca="1">IFERROR(INDEX('PC&amp;PD'!$A$1:$AP$15,ROW('PC&amp;PD'!$A$15),MATCH(INDIRECT(T1083),'PC&amp;PD'!$A$1:$AP$1,0)),"")</f>
        <v/>
      </c>
      <c r="Z1083" s="155"/>
      <c r="AA1083" s="13" t="str">
        <f t="shared" si="475"/>
        <v/>
      </c>
      <c r="AB1083" s="155"/>
      <c r="AC1083" s="13" t="str">
        <f t="shared" ca="1" si="480"/>
        <v>$AB</v>
      </c>
      <c r="AD1083" s="13" t="str" cm="1">
        <f t="array" aca="1" ref="AD1083" ca="1">IFERROR(IF((LEFT(INDIRECT("$F"&amp;$S1083),4))="GOTS",IF($G1083="Organic","GOTS_Organic_raw",(IF($G1083="Responsible","GOTS_Responsible",(IF($G1083="No Attribute (Conventional)","GOTS_conventional",(IF($G1083="Recycled Pre/Post-Consumer","GOTS_pre_post",(IF($G1083="In-Conversion","GOTS_in_conversion",(IF($G1083="Sustainably Sourced","Sustainably_sourced",""))))))))))),IF($G1083="Organic","Organic",(IF($G1083="Responsible","Responsible",(IF($G1083="No Attribute (Conventional)","No_Attribute_Conventional",(IF($G1083="Recycled Pre/Post-Consumer","Recycled_Pre_Post_Consumer",(IF($G1083="In-Conversion","In_Conversion",(IF($G1083="Recycled Pre-Consumer","Recycled_Pre_Consumer",(IF($G1083="Recycled Post-Consumer","Recycled_Post_Consumer",(IF($G1083="Sustainably Sourced","Sustainably_sourced","")))))))))))))))),"")</f>
        <v/>
      </c>
      <c r="AE1083" s="13" t="e" cm="1">
        <f t="array" aca="1" ref="AE1083" ca="1">IF(INDIRECT("$F"&amp;$S1083)="","",IF(LEFT(INDIRECT("$F"&amp;$S1083),3)="GRS","GRS_RCS_RM",IF((LEFT(INDIRECT("$F"&amp;$S1083),3))="RCS","GRS_RCS_RM",IF(INDIRECT("$F"&amp;$S1083)="OCS (No Label)","OCS_Conversion_RM",IF(LEFT(INDIRECT("$F"&amp;$S1083),3)="OCS","OCS_RM",IF(RIGHT(INDIRECT("$F"&amp;$S1083),10)="conversion","GOTS_RM_conversion",IF((LEFT(INDIRECT("$F"&amp;$S1083),4))="GOTS","GOTS_RM","Responsible_RM")))))))</f>
        <v>#REF!</v>
      </c>
      <c r="AF1083" s="13" t="str" cm="1">
        <f t="array" aca="1" ref="AF1083" ca="1">IF($S1083="","",INDIRECT("$Z"&amp;$S1083))</f>
        <v/>
      </c>
      <c r="AG1083" s="155"/>
      <c r="AH1083" s="13" t="str" cm="1">
        <f t="array" aca="1" ref="AH1083" ca="1">IFERROR(INDIRECT("$ag"&amp;S1083),"")</f>
        <v/>
      </c>
      <c r="AI1083" s="13" t="e" cm="1">
        <f t="array" aca="1" ref="AI1083" ca="1">INDIRECT("O"&amp;S1082)</f>
        <v>#REF!</v>
      </c>
      <c r="AJ1083" s="13" t="str">
        <f>IF($I1083="","",INDEX('Raw Material'!$A$1:$J$75,MATCH(I1083,'Raw Material'!$A$1:$A$75,0),(MATCH(G1083,'Raw Material'!$A$1:$J$1,0))))</f>
        <v/>
      </c>
      <c r="AK1083" s="13" t="str">
        <f t="shared" si="476"/>
        <v>YANLIŞRM</v>
      </c>
      <c r="AL1083" s="153" t="str">
        <f t="shared" si="477"/>
        <v/>
      </c>
    </row>
    <row r="1084" spans="1:38" ht="16.5" customHeight="1">
      <c r="A1084" s="162"/>
      <c r="B1084" s="168"/>
      <c r="C1084" s="169"/>
      <c r="D1084" s="156"/>
      <c r="E1084" s="156"/>
      <c r="F1084" s="175"/>
      <c r="G1084" s="181"/>
      <c r="H1084" s="182"/>
      <c r="I1084" s="182"/>
      <c r="J1084" s="182"/>
      <c r="K1084" s="32"/>
      <c r="L1084" s="179"/>
      <c r="M1084" s="179"/>
      <c r="N1084" s="81"/>
      <c r="O1084" s="185"/>
      <c r="P1084" s="103"/>
      <c r="Q1084" s="84" t="str">
        <f t="shared" si="478"/>
        <v/>
      </c>
      <c r="R1084" s="159"/>
      <c r="S1084" s="28" t="str" cm="1">
        <f t="array" aca="1" ref="S1084" ca="1">IF(INDIRECT("A"&amp;114+$U1084)&lt;&gt;"",114+$U1084,"")</f>
        <v/>
      </c>
      <c r="T1084" s="28" t="str">
        <f t="shared" ca="1" si="479"/>
        <v>$B</v>
      </c>
      <c r="U1084" s="29">
        <f t="shared" si="453"/>
        <v>960</v>
      </c>
      <c r="V1084" s="29">
        <v>80.833333333339596</v>
      </c>
      <c r="W1084" s="29">
        <f t="shared" si="458"/>
        <v>80</v>
      </c>
      <c r="X1084" s="41" t="str" cm="1">
        <f t="array" aca="1" ref="X1084" ca="1">IFERROR(INDEX('PC&amp;PD'!$A$1:$AP$15,ROW('PC&amp;PD'!$A$15),MATCH(INDIRECT(T1084),'PC&amp;PD'!$A$1:$AP$1,0)),"")</f>
        <v/>
      </c>
      <c r="Z1084" s="155"/>
      <c r="AA1084" s="13" t="str">
        <f t="shared" si="475"/>
        <v/>
      </c>
      <c r="AB1084" s="155"/>
      <c r="AC1084" s="13" t="str">
        <f t="shared" ca="1" si="480"/>
        <v>$AB</v>
      </c>
      <c r="AD1084" s="13" t="str" cm="1">
        <f t="array" aca="1" ref="AD1084" ca="1">IFERROR(IF((LEFT(INDIRECT("$F"&amp;$S1084),4))="GOTS",IF($G1084="Organic","GOTS_Organic_raw",(IF($G1084="Responsible","GOTS_Responsible",(IF($G1084="No Attribute (Conventional)","GOTS_conventional",(IF($G1084="Recycled Pre/Post-Consumer","GOTS_pre_post",(IF($G1084="In-Conversion","GOTS_in_conversion",(IF($G1084="Sustainably Sourced","Sustainably_sourced",""))))))))))),IF($G1084="Organic","Organic",(IF($G1084="Responsible","Responsible",(IF($G1084="No Attribute (Conventional)","No_Attribute_Conventional",(IF($G1084="Recycled Pre/Post-Consumer","Recycled_Pre_Post_Consumer",(IF($G1084="In-Conversion","In_Conversion",(IF($G1084="Recycled Pre-Consumer","Recycled_Pre_Consumer",(IF($G1084="Recycled Post-Consumer","Recycled_Post_Consumer",(IF($G1084="Sustainably Sourced","Sustainably_sourced","")))))))))))))))),"")</f>
        <v/>
      </c>
      <c r="AE1084" s="13" t="e" cm="1">
        <f t="array" aca="1" ref="AE1084" ca="1">IF(INDIRECT("$F"&amp;$S1084)="","",IF(LEFT(INDIRECT("$F"&amp;$S1084),3)="GRS","GRS_RCS_RM",IF((LEFT(INDIRECT("$F"&amp;$S1084),3))="RCS","GRS_RCS_RM",IF(INDIRECT("$F"&amp;$S1084)="OCS (No Label)","OCS_Conversion_RM",IF(LEFT(INDIRECT("$F"&amp;$S1084),3)="OCS","OCS_RM",IF(RIGHT(INDIRECT("$F"&amp;$S1084),10)="conversion","GOTS_RM_conversion",IF((LEFT(INDIRECT("$F"&amp;$S1084),4))="GOTS","GOTS_RM","Responsible_RM")))))))</f>
        <v>#REF!</v>
      </c>
      <c r="AF1084" s="13" t="str" cm="1">
        <f t="array" aca="1" ref="AF1084" ca="1">IF($S1084="","",INDIRECT("$Z"&amp;$S1084))</f>
        <v/>
      </c>
      <c r="AG1084" s="155"/>
      <c r="AH1084" s="13" t="str" cm="1">
        <f t="array" aca="1" ref="AH1084" ca="1">IFERROR(INDIRECT("$ag"&amp;S1084),"")</f>
        <v/>
      </c>
      <c r="AI1084" s="13" t="e" cm="1">
        <f t="array" aca="1" ref="AI1084" ca="1">INDIRECT("O"&amp;S1083)</f>
        <v>#REF!</v>
      </c>
      <c r="AJ1084" s="13" t="str">
        <f>IF($I1084="","",INDEX('Raw Material'!$A$1:$J$75,MATCH(I1084,'Raw Material'!$A$1:$A$75,0),(MATCH(G1084,'Raw Material'!$A$1:$J$1,0))))</f>
        <v/>
      </c>
      <c r="AK1084" s="13" t="str">
        <f t="shared" si="476"/>
        <v>YANLIŞRM</v>
      </c>
      <c r="AL1084" s="153" t="str">
        <f t="shared" si="477"/>
        <v/>
      </c>
    </row>
    <row r="1085" spans="1:38" ht="16.5" customHeight="1" thickBot="1">
      <c r="A1085" s="163"/>
      <c r="B1085" s="170"/>
      <c r="C1085" s="171"/>
      <c r="D1085" s="156"/>
      <c r="E1085" s="156"/>
      <c r="F1085" s="176"/>
      <c r="G1085" s="157"/>
      <c r="H1085" s="158"/>
      <c r="I1085" s="158"/>
      <c r="J1085" s="158"/>
      <c r="K1085" s="33"/>
      <c r="L1085" s="180"/>
      <c r="M1085" s="180"/>
      <c r="N1085" s="82"/>
      <c r="O1085" s="186"/>
      <c r="P1085" s="103"/>
      <c r="Q1085" s="84" t="str">
        <f t="shared" si="478"/>
        <v/>
      </c>
      <c r="R1085" s="159"/>
      <c r="S1085" s="28" t="str" cm="1">
        <f t="array" aca="1" ref="S1085" ca="1">IF(INDIRECT("A"&amp;114+$U1085)&lt;&gt;"",114+$U1085,"")</f>
        <v/>
      </c>
      <c r="T1085" s="28" t="str">
        <f t="shared" ca="1" si="479"/>
        <v>$B</v>
      </c>
      <c r="U1085" s="29">
        <f t="shared" si="453"/>
        <v>960</v>
      </c>
      <c r="V1085" s="29">
        <v>80.916666666672995</v>
      </c>
      <c r="W1085" s="29">
        <f t="shared" si="458"/>
        <v>80</v>
      </c>
      <c r="X1085" s="41" t="str" cm="1">
        <f t="array" aca="1" ref="X1085" ca="1">IFERROR(INDEX('PC&amp;PD'!$A$1:$AP$15,ROW('PC&amp;PD'!$A$15),MATCH(INDIRECT(T1085),'PC&amp;PD'!$A$1:$AP$1,0)),"")</f>
        <v/>
      </c>
      <c r="Z1085" s="155"/>
      <c r="AA1085" s="13" t="str">
        <f t="shared" si="475"/>
        <v/>
      </c>
      <c r="AB1085" s="155"/>
      <c r="AC1085" s="13" t="str">
        <f t="shared" ca="1" si="480"/>
        <v>$AB</v>
      </c>
      <c r="AD1085" s="13" t="str" cm="1">
        <f t="array" aca="1" ref="AD1085" ca="1">IFERROR(IF((LEFT(INDIRECT("$F"&amp;$S1085),4))="GOTS",IF($G1085="Organic","GOTS_Organic_raw",(IF($G1085="Responsible","GOTS_Responsible",(IF($G1085="No Attribute (Conventional)","GOTS_conventional",(IF($G1085="Recycled Pre/Post-Consumer","GOTS_pre_post",(IF($G1085="In-Conversion","GOTS_in_conversion",(IF($G1085="Sustainably Sourced","Sustainably_sourced",""))))))))))),IF($G1085="Organic","Organic",(IF($G1085="Responsible","Responsible",(IF($G1085="No Attribute (Conventional)","No_Attribute_Conventional",(IF($G1085="Recycled Pre/Post-Consumer","Recycled_Pre_Post_Consumer",(IF($G1085="In-Conversion","In_Conversion",(IF($G1085="Recycled Pre-Consumer","Recycled_Pre_Consumer",(IF($G1085="Recycled Post-Consumer","Recycled_Post_Consumer",(IF($G1085="Sustainably Sourced","Sustainably_sourced","")))))))))))))))),"")</f>
        <v/>
      </c>
      <c r="AE1085" s="13" t="e" cm="1">
        <f t="array" aca="1" ref="AE1085" ca="1">IF(INDIRECT("$F"&amp;$S1085)="","",IF(LEFT(INDIRECT("$F"&amp;$S1085),3)="GRS","GRS_RCS_RM",IF((LEFT(INDIRECT("$F"&amp;$S1085),3))="RCS","GRS_RCS_RM",IF(INDIRECT("$F"&amp;$S1085)="OCS (No Label)","OCS_Conversion_RM",IF(LEFT(INDIRECT("$F"&amp;$S1085),3)="OCS","OCS_RM",IF(RIGHT(INDIRECT("$F"&amp;$S1085),10)="conversion","GOTS_RM_conversion",IF((LEFT(INDIRECT("$F"&amp;$S1085),4))="GOTS","GOTS_RM","Responsible_RM")))))))</f>
        <v>#REF!</v>
      </c>
      <c r="AF1085" s="13" t="str" cm="1">
        <f t="array" aca="1" ref="AF1085" ca="1">IF($S1085="","",INDIRECT("$Z"&amp;$S1085))</f>
        <v/>
      </c>
      <c r="AG1085" s="155"/>
      <c r="AH1085" s="13" t="str" cm="1">
        <f t="array" aca="1" ref="AH1085" ca="1">IFERROR(INDIRECT("$ag"&amp;S1085),"")</f>
        <v/>
      </c>
      <c r="AI1085" s="13" t="e" cm="1">
        <f t="array" aca="1" ref="AI1085" ca="1">INDIRECT("O"&amp;S1084)</f>
        <v>#REF!</v>
      </c>
      <c r="AJ1085" s="13" t="str">
        <f>IF($I1085="","",INDEX('Raw Material'!$A$1:$J$75,MATCH(I1085,'Raw Material'!$A$1:$A$75,0),(MATCH(G1085,'Raw Material'!$A$1:$J$1,0))))</f>
        <v/>
      </c>
      <c r="AK1085" s="13" t="str">
        <f t="shared" si="476"/>
        <v>YANLIŞRM</v>
      </c>
      <c r="AL1085" s="153" t="str">
        <f t="shared" si="477"/>
        <v/>
      </c>
    </row>
    <row r="1086" spans="1:38" ht="16.5" customHeight="1">
      <c r="A1086" s="160" t="str">
        <f>IF(B1086="","",COUNTA($B$114:$B1086))</f>
        <v/>
      </c>
      <c r="B1086" s="164"/>
      <c r="C1086" s="165"/>
      <c r="D1086" s="183"/>
      <c r="E1086" s="183"/>
      <c r="F1086" s="172"/>
      <c r="G1086" s="212"/>
      <c r="H1086" s="206"/>
      <c r="I1086" s="206"/>
      <c r="J1086" s="206"/>
      <c r="K1086" s="31"/>
      <c r="L1086" s="177" t="str">
        <f t="shared" ref="L1086" si="481">IF(R1086="","",LEFT(R1086,LEN(R1086)-2))</f>
        <v/>
      </c>
      <c r="M1086" s="177"/>
      <c r="N1086" s="80"/>
      <c r="O1086" s="184"/>
      <c r="P1086" s="103"/>
      <c r="Q1086" s="84" t="str">
        <f t="shared" si="478"/>
        <v/>
      </c>
      <c r="R1086" s="159" t="str">
        <f t="shared" ref="R1086" si="482">CONCATENATE($Q1086,Q1087,Q1088,Q1089,Q1090,Q1091,$Q1092,$Q1093,$Q1094,$Q1095,Q1096,Q1097)</f>
        <v/>
      </c>
      <c r="S1086" s="28" t="str" cm="1">
        <f t="array" aca="1" ref="S1086" ca="1">IF(INDIRECT("A"&amp;114+$U1086)&lt;&gt;"",114+$U1086,"")</f>
        <v/>
      </c>
      <c r="T1086" s="28" t="str">
        <f t="shared" ca="1" si="479"/>
        <v>$B</v>
      </c>
      <c r="U1086" s="29">
        <f t="shared" si="453"/>
        <v>972</v>
      </c>
      <c r="V1086" s="29">
        <v>81.000000000006295</v>
      </c>
      <c r="W1086" s="29">
        <f t="shared" si="458"/>
        <v>81</v>
      </c>
      <c r="X1086" s="41" t="str" cm="1">
        <f t="array" aca="1" ref="X1086" ca="1">IFERROR(INDEX('PC&amp;PD'!$A$1:$AP$15,ROW('PC&amp;PD'!$A$15),MATCH(INDIRECT(T1086),'PC&amp;PD'!$A$1:$AP$1,0)),"")</f>
        <v/>
      </c>
      <c r="Z1086" s="155" t="str">
        <f t="shared" ref="Z1086" si="483">IFERROR(IF($F1086="OCS 100","OCS (OCS 100)",IF($F1086="OCS Blended","OCS (OCS Blended)",IF($F1086="OCS (No Label)","OCS (No Label)",IF($F1086="RCS 100","RCS (RCS 100)",IF($F1086="RCS Blended","RCS (RCS Blended)",IF($F1086="GRS","GRS (GRS)",IF($F1086="GRS (No Label)", "GRS (No Label)",IF($F1086="RDS","RDS (RDS)",IF($F1086="RWS","RWS (RWS)",IF($F1086="RAS","RAS (RAS)",IF($F1086="RMS","RMS (RMS)",IF($F1086="GOTS Organic","GOTS (Organic)",IF($F1086="GOTS Made with organic","GOTS (Made with Organic)",IF($F1086="GOTS Organic - in conversion","GOTS (Organic - In Conversion)",IF($F1086="GOTS Made with organic - in conversion","GOTS (Made with Organic - In Conversion)",""))))))))))))))),"")</f>
        <v/>
      </c>
      <c r="AA1086" s="13" t="str">
        <f t="shared" si="475"/>
        <v/>
      </c>
      <c r="AB1086" s="155" t="str">
        <f t="shared" ref="AB1086" si="484">IFERROR(IF($F1086="OCS 100", "OCS_100",IF($F1086="OCS Blended", "OCS_Blended",IF($F1086="OCS (No Label)", "OCS_No_Label",IF($F1086="RCS 100", "RCS_100",IF($F1086="RCS Blended","RCS_Blended",IF($F1086="GRS","GRS",IF($F1086="GRS (No Label)", "GRS_No_Label",IF($F1086="RDS","RDS",IF($F1086="RWS","RWS",IF($F1086="RMS","RMS",IF($F1086="GOTS Organic","GOTS_Organic",IF($F1086="GOTS Made with organic","GOTS_Made_with_organic",IF($F1086="GOTS Organic - in conversion","GOTS_Organic_in_Conversion",IF($F1086="GOTS Made with organic - in conversion","GOTS_Made_with_Organic_in_Conversion",IF($F1086="RAS","RAS",""))))))))))))))),"")</f>
        <v/>
      </c>
      <c r="AC1086" s="13" t="str">
        <f t="shared" ca="1" si="480"/>
        <v>$AB</v>
      </c>
      <c r="AD1086" s="13" t="str" cm="1">
        <f t="array" aca="1" ref="AD1086" ca="1">IFERROR(IF((LEFT(INDIRECT("$F"&amp;$S1086),4))="GOTS",IF($G1086="Organic","GOTS_Organic_raw",(IF($G1086="Responsible","GOTS_Responsible",(IF($G1086="No Attribute (Conventional)","GOTS_conventional",(IF($G1086="Recycled Pre/Post-Consumer","GOTS_pre_post",(IF($G1086="In-Conversion","GOTS_in_conversion",(IF($G1086="Sustainably Sourced","Sustainably_sourced",""))))))))))),IF($G1086="Organic","Organic",(IF($G1086="Responsible","Responsible",(IF($G1086="No Attribute (Conventional)","No_Attribute_Conventional",(IF($G1086="Recycled Pre/Post-Consumer","Recycled_Pre_Post_Consumer",(IF($G1086="In-Conversion","In_Conversion",(IF($G1086="Recycled Pre-Consumer","Recycled_Pre_Consumer",(IF($G1086="Recycled Post-Consumer","Recycled_Post_Consumer",(IF($G1086="Sustainably Sourced","Sustainably_sourced","")))))))))))))))),"")</f>
        <v/>
      </c>
      <c r="AE1086" s="13" t="e" cm="1">
        <f t="array" aca="1" ref="AE1086" ca="1">IF(INDIRECT("$F"&amp;$S1086)="","",IF(LEFT(INDIRECT("$F"&amp;$S1086),3)="GRS","GRS_RCS_RM",IF((LEFT(INDIRECT("$F"&amp;$S1086),3))="RCS","GRS_RCS_RM",IF(INDIRECT("$F"&amp;$S1086)="OCS (No Label)","OCS_Conversion_RM",IF(LEFT(INDIRECT("$F"&amp;$S1086),3)="OCS","OCS_RM",IF(RIGHT(INDIRECT("$F"&amp;$S1086),10)="conversion","GOTS_RM_conversion",IF((LEFT(INDIRECT("$F"&amp;$S1086),4))="GOTS","GOTS_RM","Responsible_RM")))))))</f>
        <v>#REF!</v>
      </c>
      <c r="AF1086" s="13" t="str" cm="1">
        <f t="array" aca="1" ref="AF1086" ca="1">IF($S1086="","",INDIRECT("$Z"&amp;$S1086))</f>
        <v/>
      </c>
      <c r="AG1086" s="155" t="str">
        <f t="shared" ref="AG1086:AG1146" si="485">IF(AND(Y1086="",Y1087="",Y1088="",Y1089="",Y1090="",Y1091="",Y1092="",Y1093="",Y1094="",Y1095="",Y1096="",Y1097=""),"",CONCATENATE(Y1086&amp;", "&amp;Y1087&amp;", "&amp;Y1088&amp;", "&amp;Y1089&amp;", "&amp;Y1090&amp;", "&amp;Y1091&amp;", "&amp;Y1092&amp;", "&amp;Y1093&amp;", "&amp;Y1094&amp;", "&amp;Y1095&amp;", "&amp;Y1096&amp;", "&amp;Y1097))</f>
        <v/>
      </c>
      <c r="AH1086" s="13" t="str" cm="1">
        <f t="array" aca="1" ref="AH1086" ca="1">IFERROR(INDIRECT("$ag"&amp;S1086),"")</f>
        <v/>
      </c>
      <c r="AI1086" s="13" t="e" cm="1">
        <f t="array" aca="1" ref="AI1086" ca="1">INDIRECT("O"&amp;S1085)</f>
        <v>#REF!</v>
      </c>
      <c r="AJ1086" s="13" t="str">
        <f>IF($I1086="","",INDEX('Raw Material'!$A$1:$J$75,MATCH(I1086,'Raw Material'!$A$1:$A$75,0),(MATCH(G1086,'Raw Material'!$A$1:$J$1,0))))</f>
        <v/>
      </c>
      <c r="AK1086" s="13" t="str">
        <f t="shared" si="476"/>
        <v>YANLIŞRM</v>
      </c>
      <c r="AL1086" s="153" t="str">
        <f t="shared" si="477"/>
        <v/>
      </c>
    </row>
    <row r="1087" spans="1:38" ht="16.5" customHeight="1">
      <c r="A1087" s="161"/>
      <c r="B1087" s="166"/>
      <c r="C1087" s="167"/>
      <c r="D1087" s="156"/>
      <c r="E1087" s="156"/>
      <c r="F1087" s="173"/>
      <c r="G1087" s="181"/>
      <c r="H1087" s="182"/>
      <c r="I1087" s="182"/>
      <c r="J1087" s="182"/>
      <c r="K1087" s="32"/>
      <c r="L1087" s="178"/>
      <c r="M1087" s="178"/>
      <c r="N1087" s="81"/>
      <c r="O1087" s="185"/>
      <c r="P1087" s="103"/>
      <c r="Q1087" s="84" t="str">
        <f t="shared" si="478"/>
        <v/>
      </c>
      <c r="R1087" s="159"/>
      <c r="S1087" s="28" t="str" cm="1">
        <f t="array" aca="1" ref="S1087" ca="1">IF(INDIRECT("A"&amp;114+$U1087)&lt;&gt;"",114+$U1087,"")</f>
        <v/>
      </c>
      <c r="T1087" s="28" t="str">
        <f t="shared" ca="1" si="479"/>
        <v>$B</v>
      </c>
      <c r="U1087" s="29">
        <f t="shared" ref="U1087:U1150" si="486">(12*W1087)</f>
        <v>972</v>
      </c>
      <c r="V1087" s="29">
        <v>81.083333333339695</v>
      </c>
      <c r="W1087" s="29">
        <f t="shared" si="458"/>
        <v>81</v>
      </c>
      <c r="X1087" s="41" t="str" cm="1">
        <f t="array" aca="1" ref="X1087" ca="1">IFERROR(INDEX('PC&amp;PD'!$A$1:$AP$15,ROW('PC&amp;PD'!$A$15),MATCH(INDIRECT(T1087),'PC&amp;PD'!$A$1:$AP$1,0)),"")</f>
        <v/>
      </c>
      <c r="Z1087" s="155"/>
      <c r="AA1087" s="13" t="str">
        <f t="shared" si="475"/>
        <v/>
      </c>
      <c r="AB1087" s="155"/>
      <c r="AC1087" s="13" t="str">
        <f t="shared" ca="1" si="480"/>
        <v>$AB</v>
      </c>
      <c r="AD1087" s="13" t="str" cm="1">
        <f t="array" aca="1" ref="AD1087" ca="1">IFERROR(IF((LEFT(INDIRECT("$F"&amp;$S1087),4))="GOTS",IF($G1087="Organic","GOTS_Organic_raw",(IF($G1087="Responsible","GOTS_Responsible",(IF($G1087="No Attribute (Conventional)","GOTS_conventional",(IF($G1087="Recycled Pre/Post-Consumer","GOTS_pre_post",(IF($G1087="In-Conversion","GOTS_in_conversion",(IF($G1087="Sustainably Sourced","Sustainably_sourced",""))))))))))),IF($G1087="Organic","Organic",(IF($G1087="Responsible","Responsible",(IF($G1087="No Attribute (Conventional)","No_Attribute_Conventional",(IF($G1087="Recycled Pre/Post-Consumer","Recycled_Pre_Post_Consumer",(IF($G1087="In-Conversion","In_Conversion",(IF($G1087="Recycled Pre-Consumer","Recycled_Pre_Consumer",(IF($G1087="Recycled Post-Consumer","Recycled_Post_Consumer",(IF($G1087="Sustainably Sourced","Sustainably_sourced","")))))))))))))))),"")</f>
        <v/>
      </c>
      <c r="AE1087" s="13" t="e" cm="1">
        <f t="array" aca="1" ref="AE1087" ca="1">IF(INDIRECT("$F"&amp;$S1087)="","",IF(LEFT(INDIRECT("$F"&amp;$S1087),3)="GRS","GRS_RCS_RM",IF((LEFT(INDIRECT("$F"&amp;$S1087),3))="RCS","GRS_RCS_RM",IF(INDIRECT("$F"&amp;$S1087)="OCS (No Label)","OCS_Conversion_RM",IF(LEFT(INDIRECT("$F"&amp;$S1087),3)="OCS","OCS_RM",IF(RIGHT(INDIRECT("$F"&amp;$S1087),10)="conversion","GOTS_RM_conversion",IF((LEFT(INDIRECT("$F"&amp;$S1087),4))="GOTS","GOTS_RM","Responsible_RM")))))))</f>
        <v>#REF!</v>
      </c>
      <c r="AF1087" s="13" t="str" cm="1">
        <f t="array" aca="1" ref="AF1087" ca="1">IF($S1087="","",INDIRECT("$Z"&amp;$S1087))</f>
        <v/>
      </c>
      <c r="AG1087" s="155"/>
      <c r="AH1087" s="13" t="str" cm="1">
        <f t="array" aca="1" ref="AH1087" ca="1">IFERROR(INDIRECT("$ag"&amp;S1087),"")</f>
        <v/>
      </c>
      <c r="AI1087" s="13" t="e" cm="1">
        <f t="array" aca="1" ref="AI1087" ca="1">INDIRECT("O"&amp;S1086)</f>
        <v>#REF!</v>
      </c>
      <c r="AJ1087" s="13" t="str">
        <f>IF($I1087="","",INDEX('Raw Material'!$A$1:$J$75,MATCH(I1087,'Raw Material'!$A$1:$A$75,0),(MATCH(G1087,'Raw Material'!$A$1:$J$1,0))))</f>
        <v/>
      </c>
      <c r="AK1087" s="13" t="str">
        <f t="shared" si="476"/>
        <v>YANLIŞRM</v>
      </c>
      <c r="AL1087" s="153" t="str">
        <f t="shared" si="477"/>
        <v/>
      </c>
    </row>
    <row r="1088" spans="1:38" ht="16.5" customHeight="1">
      <c r="A1088" s="161"/>
      <c r="B1088" s="166"/>
      <c r="C1088" s="167"/>
      <c r="D1088" s="156"/>
      <c r="E1088" s="156"/>
      <c r="F1088" s="173"/>
      <c r="G1088" s="181"/>
      <c r="H1088" s="182"/>
      <c r="I1088" s="182"/>
      <c r="J1088" s="182"/>
      <c r="K1088" s="32"/>
      <c r="L1088" s="178"/>
      <c r="M1088" s="178"/>
      <c r="N1088" s="81"/>
      <c r="O1088" s="185"/>
      <c r="P1088" s="103"/>
      <c r="Q1088" s="84" t="str">
        <f t="shared" si="478"/>
        <v/>
      </c>
      <c r="R1088" s="159"/>
      <c r="S1088" s="28" t="str" cm="1">
        <f t="array" aca="1" ref="S1088" ca="1">IF(INDIRECT("A"&amp;114+$U1088)&lt;&gt;"",114+$U1088,"")</f>
        <v/>
      </c>
      <c r="T1088" s="28" t="str">
        <f t="shared" ca="1" si="479"/>
        <v>$B</v>
      </c>
      <c r="U1088" s="29">
        <f t="shared" si="486"/>
        <v>972</v>
      </c>
      <c r="V1088" s="29">
        <v>81.166666666672995</v>
      </c>
      <c r="W1088" s="29">
        <f t="shared" si="458"/>
        <v>81</v>
      </c>
      <c r="X1088" s="41" t="str" cm="1">
        <f t="array" aca="1" ref="X1088" ca="1">IFERROR(INDEX('PC&amp;PD'!$A$1:$AP$15,ROW('PC&amp;PD'!$A$15),MATCH(INDIRECT(T1088),'PC&amp;PD'!$A$1:$AP$1,0)),"")</f>
        <v/>
      </c>
      <c r="Z1088" s="155"/>
      <c r="AA1088" s="13" t="str">
        <f t="shared" si="475"/>
        <v/>
      </c>
      <c r="AB1088" s="155"/>
      <c r="AC1088" s="13" t="str">
        <f t="shared" ca="1" si="480"/>
        <v>$AB</v>
      </c>
      <c r="AD1088" s="13" t="str" cm="1">
        <f t="array" aca="1" ref="AD1088" ca="1">IFERROR(IF((LEFT(INDIRECT("$F"&amp;$S1088),4))="GOTS",IF($G1088="Organic","GOTS_Organic_raw",(IF($G1088="Responsible","GOTS_Responsible",(IF($G1088="No Attribute (Conventional)","GOTS_conventional",(IF($G1088="Recycled Pre/Post-Consumer","GOTS_pre_post",(IF($G1088="In-Conversion","GOTS_in_conversion",(IF($G1088="Sustainably Sourced","Sustainably_sourced",""))))))))))),IF($G1088="Organic","Organic",(IF($G1088="Responsible","Responsible",(IF($G1088="No Attribute (Conventional)","No_Attribute_Conventional",(IF($G1088="Recycled Pre/Post-Consumer","Recycled_Pre_Post_Consumer",(IF($G1088="In-Conversion","In_Conversion",(IF($G1088="Recycled Pre-Consumer","Recycled_Pre_Consumer",(IF($G1088="Recycled Post-Consumer","Recycled_Post_Consumer",(IF($G1088="Sustainably Sourced","Sustainably_sourced","")))))))))))))))),"")</f>
        <v/>
      </c>
      <c r="AE1088" s="13" t="e" cm="1">
        <f t="array" aca="1" ref="AE1088" ca="1">IF(INDIRECT("$F"&amp;$S1088)="","",IF(LEFT(INDIRECT("$F"&amp;$S1088),3)="GRS","GRS_RCS_RM",IF((LEFT(INDIRECT("$F"&amp;$S1088),3))="RCS","GRS_RCS_RM",IF(INDIRECT("$F"&amp;$S1088)="OCS (No Label)","OCS_Conversion_RM",IF(LEFT(INDIRECT("$F"&amp;$S1088),3)="OCS","OCS_RM",IF(RIGHT(INDIRECT("$F"&amp;$S1088),10)="conversion","GOTS_RM_conversion",IF((LEFT(INDIRECT("$F"&amp;$S1088),4))="GOTS","GOTS_RM","Responsible_RM")))))))</f>
        <v>#REF!</v>
      </c>
      <c r="AF1088" s="13" t="str" cm="1">
        <f t="array" aca="1" ref="AF1088" ca="1">IF($S1088="","",INDIRECT("$Z"&amp;$S1088))</f>
        <v/>
      </c>
      <c r="AG1088" s="155"/>
      <c r="AH1088" s="13" t="str" cm="1">
        <f t="array" aca="1" ref="AH1088" ca="1">IFERROR(INDIRECT("$ag"&amp;S1088),"")</f>
        <v/>
      </c>
      <c r="AI1088" s="13" t="e" cm="1">
        <f t="array" aca="1" ref="AI1088" ca="1">INDIRECT("O"&amp;S1087)</f>
        <v>#REF!</v>
      </c>
      <c r="AJ1088" s="13" t="str">
        <f>IF($I1088="","",INDEX('Raw Material'!$A$1:$J$75,MATCH(I1088,'Raw Material'!$A$1:$A$75,0),(MATCH(G1088,'Raw Material'!$A$1:$J$1,0))))</f>
        <v/>
      </c>
      <c r="AK1088" s="13" t="str">
        <f t="shared" si="476"/>
        <v>YANLIŞRM</v>
      </c>
      <c r="AL1088" s="153" t="str">
        <f t="shared" si="477"/>
        <v/>
      </c>
    </row>
    <row r="1089" spans="1:38" ht="16.5" customHeight="1">
      <c r="A1089" s="161"/>
      <c r="B1089" s="166"/>
      <c r="C1089" s="167"/>
      <c r="D1089" s="156"/>
      <c r="E1089" s="156"/>
      <c r="F1089" s="174"/>
      <c r="G1089" s="181"/>
      <c r="H1089" s="182"/>
      <c r="I1089" s="182"/>
      <c r="J1089" s="182"/>
      <c r="K1089" s="32"/>
      <c r="L1089" s="178"/>
      <c r="M1089" s="178"/>
      <c r="N1089" s="81"/>
      <c r="O1089" s="185"/>
      <c r="P1089" s="103"/>
      <c r="Q1089" s="84" t="str">
        <f t="shared" si="478"/>
        <v/>
      </c>
      <c r="R1089" s="159"/>
      <c r="S1089" s="28" t="str" cm="1">
        <f t="array" aca="1" ref="S1089" ca="1">IF(INDIRECT("A"&amp;114+$U1089)&lt;&gt;"",114+$U1089,"")</f>
        <v/>
      </c>
      <c r="T1089" s="28" t="str">
        <f t="shared" ca="1" si="479"/>
        <v>$B</v>
      </c>
      <c r="U1089" s="29">
        <f t="shared" si="486"/>
        <v>972</v>
      </c>
      <c r="V1089" s="29">
        <v>81.250000000006295</v>
      </c>
      <c r="W1089" s="29">
        <f t="shared" si="458"/>
        <v>81</v>
      </c>
      <c r="X1089" s="41" t="str" cm="1">
        <f t="array" aca="1" ref="X1089" ca="1">IFERROR(INDEX('PC&amp;PD'!$A$1:$AP$15,ROW('PC&amp;PD'!$A$15),MATCH(INDIRECT(T1089),'PC&amp;PD'!$A$1:$AP$1,0)),"")</f>
        <v/>
      </c>
      <c r="Z1089" s="155"/>
      <c r="AA1089" s="13" t="str">
        <f t="shared" si="475"/>
        <v/>
      </c>
      <c r="AB1089" s="155"/>
      <c r="AC1089" s="13" t="str">
        <f t="shared" ca="1" si="480"/>
        <v>$AB</v>
      </c>
      <c r="AD1089" s="13" t="str" cm="1">
        <f t="array" aca="1" ref="AD1089" ca="1">IFERROR(IF((LEFT(INDIRECT("$F"&amp;$S1089),4))="GOTS",IF($G1089="Organic","GOTS_Organic_raw",(IF($G1089="Responsible","GOTS_Responsible",(IF($G1089="No Attribute (Conventional)","GOTS_conventional",(IF($G1089="Recycled Pre/Post-Consumer","GOTS_pre_post",(IF($G1089="In-Conversion","GOTS_in_conversion",(IF($G1089="Sustainably Sourced","Sustainably_sourced",""))))))))))),IF($G1089="Organic","Organic",(IF($G1089="Responsible","Responsible",(IF($G1089="No Attribute (Conventional)","No_Attribute_Conventional",(IF($G1089="Recycled Pre/Post-Consumer","Recycled_Pre_Post_Consumer",(IF($G1089="In-Conversion","In_Conversion",(IF($G1089="Recycled Pre-Consumer","Recycled_Pre_Consumer",(IF($G1089="Recycled Post-Consumer","Recycled_Post_Consumer",(IF($G1089="Sustainably Sourced","Sustainably_sourced","")))))))))))))))),"")</f>
        <v/>
      </c>
      <c r="AE1089" s="13" t="e" cm="1">
        <f t="array" aca="1" ref="AE1089" ca="1">IF(INDIRECT("$F"&amp;$S1089)="","",IF(LEFT(INDIRECT("$F"&amp;$S1089),3)="GRS","GRS_RCS_RM",IF((LEFT(INDIRECT("$F"&amp;$S1089),3))="RCS","GRS_RCS_RM",IF(INDIRECT("$F"&amp;$S1089)="OCS (No Label)","OCS_Conversion_RM",IF(LEFT(INDIRECT("$F"&amp;$S1089),3)="OCS","OCS_RM",IF(RIGHT(INDIRECT("$F"&amp;$S1089),10)="conversion","GOTS_RM_conversion",IF((LEFT(INDIRECT("$F"&amp;$S1089),4))="GOTS","GOTS_RM","Responsible_RM")))))))</f>
        <v>#REF!</v>
      </c>
      <c r="AF1089" s="13" t="str" cm="1">
        <f t="array" aca="1" ref="AF1089" ca="1">IF($S1089="","",INDIRECT("$Z"&amp;$S1089))</f>
        <v/>
      </c>
      <c r="AG1089" s="155"/>
      <c r="AH1089" s="13" t="str" cm="1">
        <f t="array" aca="1" ref="AH1089" ca="1">IFERROR(INDIRECT("$ag"&amp;S1089),"")</f>
        <v/>
      </c>
      <c r="AI1089" s="13" t="e" cm="1">
        <f t="array" aca="1" ref="AI1089" ca="1">INDIRECT("O"&amp;S1088)</f>
        <v>#REF!</v>
      </c>
      <c r="AJ1089" s="13" t="str">
        <f>IF($I1089="","",INDEX('Raw Material'!$A$1:$J$75,MATCH(I1089,'Raw Material'!$A$1:$A$75,0),(MATCH(G1089,'Raw Material'!$A$1:$J$1,0))))</f>
        <v/>
      </c>
      <c r="AK1089" s="13" t="str">
        <f t="shared" si="476"/>
        <v>YANLIŞRM</v>
      </c>
      <c r="AL1089" s="153" t="str">
        <f t="shared" si="477"/>
        <v/>
      </c>
    </row>
    <row r="1090" spans="1:38" ht="16.5" customHeight="1">
      <c r="A1090" s="161"/>
      <c r="B1090" s="166"/>
      <c r="C1090" s="167"/>
      <c r="D1090" s="156"/>
      <c r="E1090" s="156"/>
      <c r="F1090" s="174"/>
      <c r="G1090" s="181"/>
      <c r="H1090" s="182"/>
      <c r="I1090" s="182"/>
      <c r="J1090" s="182"/>
      <c r="K1090" s="32"/>
      <c r="L1090" s="178"/>
      <c r="M1090" s="178"/>
      <c r="N1090" s="81"/>
      <c r="O1090" s="185"/>
      <c r="P1090" s="103"/>
      <c r="Q1090" s="84" t="str">
        <f t="shared" si="478"/>
        <v/>
      </c>
      <c r="R1090" s="159"/>
      <c r="S1090" s="28" t="str" cm="1">
        <f t="array" aca="1" ref="S1090" ca="1">IF(INDIRECT("A"&amp;114+$U1090)&lt;&gt;"",114+$U1090,"")</f>
        <v/>
      </c>
      <c r="T1090" s="28" t="str">
        <f t="shared" ca="1" si="479"/>
        <v>$B</v>
      </c>
      <c r="U1090" s="29">
        <f t="shared" si="486"/>
        <v>972</v>
      </c>
      <c r="V1090" s="29">
        <v>81.333333333339695</v>
      </c>
      <c r="W1090" s="29">
        <f t="shared" si="458"/>
        <v>81</v>
      </c>
      <c r="X1090" s="41" t="str" cm="1">
        <f t="array" aca="1" ref="X1090" ca="1">IFERROR(INDEX('PC&amp;PD'!$A$1:$AP$15,ROW('PC&amp;PD'!$A$15),MATCH(INDIRECT(T1090),'PC&amp;PD'!$A$1:$AP$1,0)),"")</f>
        <v/>
      </c>
      <c r="Z1090" s="155"/>
      <c r="AA1090" s="13" t="str">
        <f t="shared" si="475"/>
        <v/>
      </c>
      <c r="AB1090" s="155"/>
      <c r="AC1090" s="13" t="str">
        <f t="shared" ca="1" si="480"/>
        <v>$AB</v>
      </c>
      <c r="AD1090" s="13" t="str" cm="1">
        <f t="array" aca="1" ref="AD1090" ca="1">IFERROR(IF((LEFT(INDIRECT("$F"&amp;$S1090),4))="GOTS",IF($G1090="Organic","GOTS_Organic_raw",(IF($G1090="Responsible","GOTS_Responsible",(IF($G1090="No Attribute (Conventional)","GOTS_conventional",(IF($G1090="Recycled Pre/Post-Consumer","GOTS_pre_post",(IF($G1090="In-Conversion","GOTS_in_conversion",(IF($G1090="Sustainably Sourced","Sustainably_sourced",""))))))))))),IF($G1090="Organic","Organic",(IF($G1090="Responsible","Responsible",(IF($G1090="No Attribute (Conventional)","No_Attribute_Conventional",(IF($G1090="Recycled Pre/Post-Consumer","Recycled_Pre_Post_Consumer",(IF($G1090="In-Conversion","In_Conversion",(IF($G1090="Recycled Pre-Consumer","Recycled_Pre_Consumer",(IF($G1090="Recycled Post-Consumer","Recycled_Post_Consumer",(IF($G1090="Sustainably Sourced","Sustainably_sourced","")))))))))))))))),"")</f>
        <v/>
      </c>
      <c r="AE1090" s="13" t="e" cm="1">
        <f t="array" aca="1" ref="AE1090" ca="1">IF(INDIRECT("$F"&amp;$S1090)="","",IF(LEFT(INDIRECT("$F"&amp;$S1090),3)="GRS","GRS_RCS_RM",IF((LEFT(INDIRECT("$F"&amp;$S1090),3))="RCS","GRS_RCS_RM",IF(INDIRECT("$F"&amp;$S1090)="OCS (No Label)","OCS_Conversion_RM",IF(LEFT(INDIRECT("$F"&amp;$S1090),3)="OCS","OCS_RM",IF(RIGHT(INDIRECT("$F"&amp;$S1090),10)="conversion","GOTS_RM_conversion",IF((LEFT(INDIRECT("$F"&amp;$S1090),4))="GOTS","GOTS_RM","Responsible_RM")))))))</f>
        <v>#REF!</v>
      </c>
      <c r="AF1090" s="13" t="str" cm="1">
        <f t="array" aca="1" ref="AF1090" ca="1">IF($S1090="","",INDIRECT("$Z"&amp;$S1090))</f>
        <v/>
      </c>
      <c r="AG1090" s="155"/>
      <c r="AH1090" s="13" t="str" cm="1">
        <f t="array" aca="1" ref="AH1090" ca="1">IFERROR(INDIRECT("$ag"&amp;S1090),"")</f>
        <v/>
      </c>
      <c r="AI1090" s="13" t="e" cm="1">
        <f t="array" aca="1" ref="AI1090" ca="1">INDIRECT("O"&amp;S1089)</f>
        <v>#REF!</v>
      </c>
      <c r="AJ1090" s="13" t="str">
        <f>IF($I1090="","",INDEX('Raw Material'!$A$1:$J$75,MATCH(I1090,'Raw Material'!$A$1:$A$75,0),(MATCH(G1090,'Raw Material'!$A$1:$J$1,0))))</f>
        <v/>
      </c>
      <c r="AK1090" s="13" t="str">
        <f t="shared" si="476"/>
        <v>YANLIŞRM</v>
      </c>
      <c r="AL1090" s="153" t="str">
        <f t="shared" si="477"/>
        <v/>
      </c>
    </row>
    <row r="1091" spans="1:38" ht="16.5" customHeight="1">
      <c r="A1091" s="161"/>
      <c r="B1091" s="166"/>
      <c r="C1091" s="167"/>
      <c r="D1091" s="156"/>
      <c r="E1091" s="156"/>
      <c r="F1091" s="174"/>
      <c r="G1091" s="181"/>
      <c r="H1091" s="182"/>
      <c r="I1091" s="182"/>
      <c r="J1091" s="182"/>
      <c r="K1091" s="32"/>
      <c r="L1091" s="178"/>
      <c r="M1091" s="178"/>
      <c r="N1091" s="81"/>
      <c r="O1091" s="185"/>
      <c r="P1091" s="103"/>
      <c r="Q1091" s="84" t="str">
        <f t="shared" si="478"/>
        <v/>
      </c>
      <c r="R1091" s="159"/>
      <c r="S1091" s="28" t="str" cm="1">
        <f t="array" aca="1" ref="S1091" ca="1">IF(INDIRECT("A"&amp;114+$U1091)&lt;&gt;"",114+$U1091,"")</f>
        <v/>
      </c>
      <c r="T1091" s="28" t="str">
        <f t="shared" ca="1" si="479"/>
        <v>$B</v>
      </c>
      <c r="U1091" s="29">
        <f t="shared" si="486"/>
        <v>972</v>
      </c>
      <c r="V1091" s="29">
        <v>81.416666666672995</v>
      </c>
      <c r="W1091" s="29">
        <f t="shared" si="458"/>
        <v>81</v>
      </c>
      <c r="X1091" s="41" t="str" cm="1">
        <f t="array" aca="1" ref="X1091" ca="1">IFERROR(INDEX('PC&amp;PD'!$A$1:$AP$15,ROW('PC&amp;PD'!$A$15),MATCH(INDIRECT(T1091),'PC&amp;PD'!$A$1:$AP$1,0)),"")</f>
        <v/>
      </c>
      <c r="Z1091" s="155"/>
      <c r="AA1091" s="13" t="str">
        <f t="shared" si="475"/>
        <v/>
      </c>
      <c r="AB1091" s="155"/>
      <c r="AC1091" s="13" t="str">
        <f t="shared" ca="1" si="480"/>
        <v>$AB</v>
      </c>
      <c r="AD1091" s="13" t="str" cm="1">
        <f t="array" aca="1" ref="AD1091" ca="1">IFERROR(IF((LEFT(INDIRECT("$F"&amp;$S1091),4))="GOTS",IF($G1091="Organic","GOTS_Organic_raw",(IF($G1091="Responsible","GOTS_Responsible",(IF($G1091="No Attribute (Conventional)","GOTS_conventional",(IF($G1091="Recycled Pre/Post-Consumer","GOTS_pre_post",(IF($G1091="In-Conversion","GOTS_in_conversion",(IF($G1091="Sustainably Sourced","Sustainably_sourced",""))))))))))),IF($G1091="Organic","Organic",(IF($G1091="Responsible","Responsible",(IF($G1091="No Attribute (Conventional)","No_Attribute_Conventional",(IF($G1091="Recycled Pre/Post-Consumer","Recycled_Pre_Post_Consumer",(IF($G1091="In-Conversion","In_Conversion",(IF($G1091="Recycled Pre-Consumer","Recycled_Pre_Consumer",(IF($G1091="Recycled Post-Consumer","Recycled_Post_Consumer",(IF($G1091="Sustainably Sourced","Sustainably_sourced","")))))))))))))))),"")</f>
        <v/>
      </c>
      <c r="AE1091" s="13" t="e" cm="1">
        <f t="array" aca="1" ref="AE1091" ca="1">IF(INDIRECT("$F"&amp;$S1091)="","",IF(LEFT(INDIRECT("$F"&amp;$S1091),3)="GRS","GRS_RCS_RM",IF((LEFT(INDIRECT("$F"&amp;$S1091),3))="RCS","GRS_RCS_RM",IF(INDIRECT("$F"&amp;$S1091)="OCS (No Label)","OCS_Conversion_RM",IF(LEFT(INDIRECT("$F"&amp;$S1091),3)="OCS","OCS_RM",IF(RIGHT(INDIRECT("$F"&amp;$S1091),10)="conversion","GOTS_RM_conversion",IF((LEFT(INDIRECT("$F"&amp;$S1091),4))="GOTS","GOTS_RM","Responsible_RM")))))))</f>
        <v>#REF!</v>
      </c>
      <c r="AF1091" s="13" t="str" cm="1">
        <f t="array" aca="1" ref="AF1091" ca="1">IF($S1091="","",INDIRECT("$Z"&amp;$S1091))</f>
        <v/>
      </c>
      <c r="AG1091" s="155"/>
      <c r="AH1091" s="13" t="str" cm="1">
        <f t="array" aca="1" ref="AH1091" ca="1">IFERROR(INDIRECT("$ag"&amp;S1091),"")</f>
        <v/>
      </c>
      <c r="AI1091" s="13" t="e" cm="1">
        <f t="array" aca="1" ref="AI1091" ca="1">INDIRECT("O"&amp;S1090)</f>
        <v>#REF!</v>
      </c>
      <c r="AJ1091" s="13" t="str">
        <f>IF($I1091="","",INDEX('Raw Material'!$A$1:$J$75,MATCH(I1091,'Raw Material'!$A$1:$A$75,0),(MATCH(G1091,'Raw Material'!$A$1:$J$1,0))))</f>
        <v/>
      </c>
      <c r="AK1091" s="13" t="str">
        <f t="shared" si="476"/>
        <v>YANLIŞRM</v>
      </c>
      <c r="AL1091" s="153" t="str">
        <f t="shared" si="477"/>
        <v/>
      </c>
    </row>
    <row r="1092" spans="1:38" ht="16.5" customHeight="1">
      <c r="A1092" s="162"/>
      <c r="B1092" s="168"/>
      <c r="C1092" s="169"/>
      <c r="D1092" s="156"/>
      <c r="E1092" s="156"/>
      <c r="F1092" s="175"/>
      <c r="G1092" s="181"/>
      <c r="H1092" s="182"/>
      <c r="I1092" s="182"/>
      <c r="J1092" s="182"/>
      <c r="K1092" s="32"/>
      <c r="L1092" s="179"/>
      <c r="M1092" s="179"/>
      <c r="N1092" s="81"/>
      <c r="O1092" s="185"/>
      <c r="P1092" s="103"/>
      <c r="Q1092" s="84" t="str">
        <f t="shared" si="478"/>
        <v/>
      </c>
      <c r="R1092" s="159"/>
      <c r="S1092" s="28" t="str" cm="1">
        <f t="array" aca="1" ref="S1092" ca="1">IF(INDIRECT("A"&amp;114+$U1092)&lt;&gt;"",114+$U1092,"")</f>
        <v/>
      </c>
      <c r="T1092" s="28" t="str">
        <f t="shared" ca="1" si="479"/>
        <v>$B</v>
      </c>
      <c r="U1092" s="29">
        <f t="shared" si="486"/>
        <v>972</v>
      </c>
      <c r="V1092" s="29">
        <v>81.500000000006395</v>
      </c>
      <c r="W1092" s="29">
        <f t="shared" si="458"/>
        <v>81</v>
      </c>
      <c r="X1092" s="41" t="str" cm="1">
        <f t="array" aca="1" ref="X1092" ca="1">IFERROR(INDEX('PC&amp;PD'!$A$1:$AP$15,ROW('PC&amp;PD'!$A$15),MATCH(INDIRECT(T1092),'PC&amp;PD'!$A$1:$AP$1,0)),"")</f>
        <v/>
      </c>
      <c r="Z1092" s="155"/>
      <c r="AA1092" s="13" t="str">
        <f t="shared" si="475"/>
        <v/>
      </c>
      <c r="AB1092" s="155"/>
      <c r="AC1092" s="13" t="str">
        <f t="shared" ca="1" si="480"/>
        <v>$AB</v>
      </c>
      <c r="AD1092" s="13" t="str" cm="1">
        <f t="array" aca="1" ref="AD1092" ca="1">IFERROR(IF((LEFT(INDIRECT("$F"&amp;$S1092),4))="GOTS",IF($G1092="Organic","GOTS_Organic_raw",(IF($G1092="Responsible","GOTS_Responsible",(IF($G1092="No Attribute (Conventional)","GOTS_conventional",(IF($G1092="Recycled Pre/Post-Consumer","GOTS_pre_post",(IF($G1092="In-Conversion","GOTS_in_conversion",(IF($G1092="Sustainably Sourced","Sustainably_sourced",""))))))))))),IF($G1092="Organic","Organic",(IF($G1092="Responsible","Responsible",(IF($G1092="No Attribute (Conventional)","No_Attribute_Conventional",(IF($G1092="Recycled Pre/Post-Consumer","Recycled_Pre_Post_Consumer",(IF($G1092="In-Conversion","In_Conversion",(IF($G1092="Recycled Pre-Consumer","Recycled_Pre_Consumer",(IF($G1092="Recycled Post-Consumer","Recycled_Post_Consumer",(IF($G1092="Sustainably Sourced","Sustainably_sourced","")))))))))))))))),"")</f>
        <v/>
      </c>
      <c r="AE1092" s="13" t="e" cm="1">
        <f t="array" aca="1" ref="AE1092" ca="1">IF(INDIRECT("$F"&amp;$S1092)="","",IF(LEFT(INDIRECT("$F"&amp;$S1092),3)="GRS","GRS_RCS_RM",IF((LEFT(INDIRECT("$F"&amp;$S1092),3))="RCS","GRS_RCS_RM",IF(INDIRECT("$F"&amp;$S1092)="OCS (No Label)","OCS_Conversion_RM",IF(LEFT(INDIRECT("$F"&amp;$S1092),3)="OCS","OCS_RM",IF(RIGHT(INDIRECT("$F"&amp;$S1092),10)="conversion","GOTS_RM_conversion",IF((LEFT(INDIRECT("$F"&amp;$S1092),4))="GOTS","GOTS_RM","Responsible_RM")))))))</f>
        <v>#REF!</v>
      </c>
      <c r="AF1092" s="13" t="str" cm="1">
        <f t="array" aca="1" ref="AF1092" ca="1">IF($S1092="","",INDIRECT("$Z"&amp;$S1092))</f>
        <v/>
      </c>
      <c r="AG1092" s="155"/>
      <c r="AH1092" s="13" t="str" cm="1">
        <f t="array" aca="1" ref="AH1092" ca="1">IFERROR(INDIRECT("$ag"&amp;S1092),"")</f>
        <v/>
      </c>
      <c r="AI1092" s="13" t="e" cm="1">
        <f t="array" aca="1" ref="AI1092" ca="1">INDIRECT("O"&amp;S1091)</f>
        <v>#REF!</v>
      </c>
      <c r="AJ1092" s="13" t="str">
        <f>IF($I1092="","",INDEX('Raw Material'!$A$1:$J$75,MATCH(I1092,'Raw Material'!$A$1:$A$75,0),(MATCH(G1092,'Raw Material'!$A$1:$J$1,0))))</f>
        <v/>
      </c>
      <c r="AK1092" s="13" t="str">
        <f t="shared" si="476"/>
        <v>YANLIŞRM</v>
      </c>
      <c r="AL1092" s="153" t="str">
        <f t="shared" si="477"/>
        <v/>
      </c>
    </row>
    <row r="1093" spans="1:38" ht="16.5" customHeight="1">
      <c r="A1093" s="162"/>
      <c r="B1093" s="168"/>
      <c r="C1093" s="169"/>
      <c r="D1093" s="156"/>
      <c r="E1093" s="156"/>
      <c r="F1093" s="175"/>
      <c r="G1093" s="181"/>
      <c r="H1093" s="182"/>
      <c r="I1093" s="182"/>
      <c r="J1093" s="182"/>
      <c r="K1093" s="32"/>
      <c r="L1093" s="179"/>
      <c r="M1093" s="179"/>
      <c r="N1093" s="81"/>
      <c r="O1093" s="185"/>
      <c r="P1093" s="103"/>
      <c r="Q1093" s="84" t="str">
        <f t="shared" si="478"/>
        <v/>
      </c>
      <c r="R1093" s="159"/>
      <c r="S1093" s="28" t="str" cm="1">
        <f t="array" aca="1" ref="S1093" ca="1">IF(INDIRECT("A"&amp;114+$U1093)&lt;&gt;"",114+$U1093,"")</f>
        <v/>
      </c>
      <c r="T1093" s="28" t="str">
        <f t="shared" ca="1" si="479"/>
        <v>$B</v>
      </c>
      <c r="U1093" s="29">
        <f t="shared" si="486"/>
        <v>972</v>
      </c>
      <c r="V1093" s="29">
        <v>81.583333333339695</v>
      </c>
      <c r="W1093" s="29">
        <f t="shared" si="458"/>
        <v>81</v>
      </c>
      <c r="X1093" s="41" t="str" cm="1">
        <f t="array" aca="1" ref="X1093" ca="1">IFERROR(INDEX('PC&amp;PD'!$A$1:$AP$15,ROW('PC&amp;PD'!$A$15),MATCH(INDIRECT(T1093),'PC&amp;PD'!$A$1:$AP$1,0)),"")</f>
        <v/>
      </c>
      <c r="Z1093" s="155"/>
      <c r="AA1093" s="13" t="str">
        <f t="shared" si="475"/>
        <v/>
      </c>
      <c r="AB1093" s="155"/>
      <c r="AC1093" s="13" t="str">
        <f t="shared" ca="1" si="480"/>
        <v>$AB</v>
      </c>
      <c r="AD1093" s="13" t="str" cm="1">
        <f t="array" aca="1" ref="AD1093" ca="1">IFERROR(IF((LEFT(INDIRECT("$F"&amp;$S1093),4))="GOTS",IF($G1093="Organic","GOTS_Organic_raw",(IF($G1093="Responsible","GOTS_Responsible",(IF($G1093="No Attribute (Conventional)","GOTS_conventional",(IF($G1093="Recycled Pre/Post-Consumer","GOTS_pre_post",(IF($G1093="In-Conversion","GOTS_in_conversion",(IF($G1093="Sustainably Sourced","Sustainably_sourced",""))))))))))),IF($G1093="Organic","Organic",(IF($G1093="Responsible","Responsible",(IF($G1093="No Attribute (Conventional)","No_Attribute_Conventional",(IF($G1093="Recycled Pre/Post-Consumer","Recycled_Pre_Post_Consumer",(IF($G1093="In-Conversion","In_Conversion",(IF($G1093="Recycled Pre-Consumer","Recycled_Pre_Consumer",(IF($G1093="Recycled Post-Consumer","Recycled_Post_Consumer",(IF($G1093="Sustainably Sourced","Sustainably_sourced","")))))))))))))))),"")</f>
        <v/>
      </c>
      <c r="AE1093" s="13" t="e" cm="1">
        <f t="array" aca="1" ref="AE1093" ca="1">IF(INDIRECT("$F"&amp;$S1093)="","",IF(LEFT(INDIRECT("$F"&amp;$S1093),3)="GRS","GRS_RCS_RM",IF((LEFT(INDIRECT("$F"&amp;$S1093),3))="RCS","GRS_RCS_RM",IF(INDIRECT("$F"&amp;$S1093)="OCS (No Label)","OCS_Conversion_RM",IF(LEFT(INDIRECT("$F"&amp;$S1093),3)="OCS","OCS_RM",IF(RIGHT(INDIRECT("$F"&amp;$S1093),10)="conversion","GOTS_RM_conversion",IF((LEFT(INDIRECT("$F"&amp;$S1093),4))="GOTS","GOTS_RM","Responsible_RM")))))))</f>
        <v>#REF!</v>
      </c>
      <c r="AF1093" s="13" t="str" cm="1">
        <f t="array" aca="1" ref="AF1093" ca="1">IF($S1093="","",INDIRECT("$Z"&amp;$S1093))</f>
        <v/>
      </c>
      <c r="AG1093" s="155"/>
      <c r="AH1093" s="13" t="str" cm="1">
        <f t="array" aca="1" ref="AH1093" ca="1">IFERROR(INDIRECT("$ag"&amp;S1093),"")</f>
        <v/>
      </c>
      <c r="AI1093" s="13" t="e" cm="1">
        <f t="array" aca="1" ref="AI1093" ca="1">INDIRECT("O"&amp;S1092)</f>
        <v>#REF!</v>
      </c>
      <c r="AJ1093" s="13" t="str">
        <f>IF($I1093="","",INDEX('Raw Material'!$A$1:$J$75,MATCH(I1093,'Raw Material'!$A$1:$A$75,0),(MATCH(G1093,'Raw Material'!$A$1:$J$1,0))))</f>
        <v/>
      </c>
      <c r="AK1093" s="13" t="str">
        <f t="shared" si="476"/>
        <v>YANLIŞRM</v>
      </c>
      <c r="AL1093" s="153" t="str">
        <f t="shared" si="477"/>
        <v/>
      </c>
    </row>
    <row r="1094" spans="1:38" ht="16.5" customHeight="1">
      <c r="A1094" s="162"/>
      <c r="B1094" s="168"/>
      <c r="C1094" s="169"/>
      <c r="D1094" s="156"/>
      <c r="E1094" s="156"/>
      <c r="F1094" s="175"/>
      <c r="G1094" s="181"/>
      <c r="H1094" s="182"/>
      <c r="I1094" s="182"/>
      <c r="J1094" s="182"/>
      <c r="K1094" s="32"/>
      <c r="L1094" s="179"/>
      <c r="M1094" s="179"/>
      <c r="N1094" s="81"/>
      <c r="O1094" s="185"/>
      <c r="P1094" s="103"/>
      <c r="Q1094" s="84" t="str">
        <f t="shared" si="478"/>
        <v/>
      </c>
      <c r="R1094" s="159"/>
      <c r="S1094" s="28" t="str" cm="1">
        <f t="array" aca="1" ref="S1094" ca="1">IF(INDIRECT("A"&amp;114+$U1094)&lt;&gt;"",114+$U1094,"")</f>
        <v/>
      </c>
      <c r="T1094" s="28" t="str">
        <f t="shared" ca="1" si="479"/>
        <v>$B</v>
      </c>
      <c r="U1094" s="29">
        <f t="shared" si="486"/>
        <v>972</v>
      </c>
      <c r="V1094" s="29">
        <v>81.666666666672995</v>
      </c>
      <c r="W1094" s="29">
        <f t="shared" si="458"/>
        <v>81</v>
      </c>
      <c r="X1094" s="41" t="str" cm="1">
        <f t="array" aca="1" ref="X1094" ca="1">IFERROR(INDEX('PC&amp;PD'!$A$1:$AP$15,ROW('PC&amp;PD'!$A$15),MATCH(INDIRECT(T1094),'PC&amp;PD'!$A$1:$AP$1,0)),"")</f>
        <v/>
      </c>
      <c r="Z1094" s="155"/>
      <c r="AA1094" s="13" t="str">
        <f t="shared" si="475"/>
        <v/>
      </c>
      <c r="AB1094" s="155"/>
      <c r="AC1094" s="13" t="str">
        <f t="shared" ca="1" si="480"/>
        <v>$AB</v>
      </c>
      <c r="AD1094" s="13" t="str" cm="1">
        <f t="array" aca="1" ref="AD1094" ca="1">IFERROR(IF((LEFT(INDIRECT("$F"&amp;$S1094),4))="GOTS",IF($G1094="Organic","GOTS_Organic_raw",(IF($G1094="Responsible","GOTS_Responsible",(IF($G1094="No Attribute (Conventional)","GOTS_conventional",(IF($G1094="Recycled Pre/Post-Consumer","GOTS_pre_post",(IF($G1094="In-Conversion","GOTS_in_conversion",(IF($G1094="Sustainably Sourced","Sustainably_sourced",""))))))))))),IF($G1094="Organic","Organic",(IF($G1094="Responsible","Responsible",(IF($G1094="No Attribute (Conventional)","No_Attribute_Conventional",(IF($G1094="Recycled Pre/Post-Consumer","Recycled_Pre_Post_Consumer",(IF($G1094="In-Conversion","In_Conversion",(IF($G1094="Recycled Pre-Consumer","Recycled_Pre_Consumer",(IF($G1094="Recycled Post-Consumer","Recycled_Post_Consumer",(IF($G1094="Sustainably Sourced","Sustainably_sourced","")))))))))))))))),"")</f>
        <v/>
      </c>
      <c r="AE1094" s="13" t="e" cm="1">
        <f t="array" aca="1" ref="AE1094" ca="1">IF(INDIRECT("$F"&amp;$S1094)="","",IF(LEFT(INDIRECT("$F"&amp;$S1094),3)="GRS","GRS_RCS_RM",IF((LEFT(INDIRECT("$F"&amp;$S1094),3))="RCS","GRS_RCS_RM",IF(INDIRECT("$F"&amp;$S1094)="OCS (No Label)","OCS_Conversion_RM",IF(LEFT(INDIRECT("$F"&amp;$S1094),3)="OCS","OCS_RM",IF(RIGHT(INDIRECT("$F"&amp;$S1094),10)="conversion","GOTS_RM_conversion",IF((LEFT(INDIRECT("$F"&amp;$S1094),4))="GOTS","GOTS_RM","Responsible_RM")))))))</f>
        <v>#REF!</v>
      </c>
      <c r="AF1094" s="13" t="str" cm="1">
        <f t="array" aca="1" ref="AF1094" ca="1">IF($S1094="","",INDIRECT("$Z"&amp;$S1094))</f>
        <v/>
      </c>
      <c r="AG1094" s="155"/>
      <c r="AH1094" s="13" t="str" cm="1">
        <f t="array" aca="1" ref="AH1094" ca="1">IFERROR(INDIRECT("$ag"&amp;S1094),"")</f>
        <v/>
      </c>
      <c r="AI1094" s="13" t="e" cm="1">
        <f t="array" aca="1" ref="AI1094" ca="1">INDIRECT("O"&amp;S1093)</f>
        <v>#REF!</v>
      </c>
      <c r="AJ1094" s="13" t="str">
        <f>IF($I1094="","",INDEX('Raw Material'!$A$1:$J$75,MATCH(I1094,'Raw Material'!$A$1:$A$75,0),(MATCH(G1094,'Raw Material'!$A$1:$J$1,0))))</f>
        <v/>
      </c>
      <c r="AK1094" s="13" t="str">
        <f t="shared" si="476"/>
        <v>YANLIŞRM</v>
      </c>
      <c r="AL1094" s="153" t="str">
        <f t="shared" si="477"/>
        <v/>
      </c>
    </row>
    <row r="1095" spans="1:38" ht="16.5" customHeight="1">
      <c r="A1095" s="162"/>
      <c r="B1095" s="168"/>
      <c r="C1095" s="169"/>
      <c r="D1095" s="156"/>
      <c r="E1095" s="156"/>
      <c r="F1095" s="175"/>
      <c r="G1095" s="181"/>
      <c r="H1095" s="182"/>
      <c r="I1095" s="182"/>
      <c r="J1095" s="182"/>
      <c r="K1095" s="32"/>
      <c r="L1095" s="179"/>
      <c r="M1095" s="179"/>
      <c r="N1095" s="81"/>
      <c r="O1095" s="185"/>
      <c r="P1095" s="103"/>
      <c r="Q1095" s="84" t="str">
        <f t="shared" si="478"/>
        <v/>
      </c>
      <c r="R1095" s="159"/>
      <c r="S1095" s="28" t="str" cm="1">
        <f t="array" aca="1" ref="S1095" ca="1">IF(INDIRECT("A"&amp;114+$U1095)&lt;&gt;"",114+$U1095,"")</f>
        <v/>
      </c>
      <c r="T1095" s="28" t="str">
        <f t="shared" ca="1" si="479"/>
        <v>$B</v>
      </c>
      <c r="U1095" s="29">
        <f t="shared" si="486"/>
        <v>972</v>
      </c>
      <c r="V1095" s="29">
        <v>81.750000000006395</v>
      </c>
      <c r="W1095" s="29">
        <f t="shared" si="458"/>
        <v>81</v>
      </c>
      <c r="X1095" s="41" t="str" cm="1">
        <f t="array" aca="1" ref="X1095" ca="1">IFERROR(INDEX('PC&amp;PD'!$A$1:$AP$15,ROW('PC&amp;PD'!$A$15),MATCH(INDIRECT(T1095),'PC&amp;PD'!$A$1:$AP$1,0)),"")</f>
        <v/>
      </c>
      <c r="Z1095" s="155"/>
      <c r="AA1095" s="13" t="str">
        <f t="shared" si="475"/>
        <v/>
      </c>
      <c r="AB1095" s="155"/>
      <c r="AC1095" s="13" t="str">
        <f t="shared" ca="1" si="480"/>
        <v>$AB</v>
      </c>
      <c r="AD1095" s="13" t="str" cm="1">
        <f t="array" aca="1" ref="AD1095" ca="1">IFERROR(IF((LEFT(INDIRECT("$F"&amp;$S1095),4))="GOTS",IF($G1095="Organic","GOTS_Organic_raw",(IF($G1095="Responsible","GOTS_Responsible",(IF($G1095="No Attribute (Conventional)","GOTS_conventional",(IF($G1095="Recycled Pre/Post-Consumer","GOTS_pre_post",(IF($G1095="In-Conversion","GOTS_in_conversion",(IF($G1095="Sustainably Sourced","Sustainably_sourced",""))))))))))),IF($G1095="Organic","Organic",(IF($G1095="Responsible","Responsible",(IF($G1095="No Attribute (Conventional)","No_Attribute_Conventional",(IF($G1095="Recycled Pre/Post-Consumer","Recycled_Pre_Post_Consumer",(IF($G1095="In-Conversion","In_Conversion",(IF($G1095="Recycled Pre-Consumer","Recycled_Pre_Consumer",(IF($G1095="Recycled Post-Consumer","Recycled_Post_Consumer",(IF($G1095="Sustainably Sourced","Sustainably_sourced","")))))))))))))))),"")</f>
        <v/>
      </c>
      <c r="AE1095" s="13" t="e" cm="1">
        <f t="array" aca="1" ref="AE1095" ca="1">IF(INDIRECT("$F"&amp;$S1095)="","",IF(LEFT(INDIRECT("$F"&amp;$S1095),3)="GRS","GRS_RCS_RM",IF((LEFT(INDIRECT("$F"&amp;$S1095),3))="RCS","GRS_RCS_RM",IF(INDIRECT("$F"&amp;$S1095)="OCS (No Label)","OCS_Conversion_RM",IF(LEFT(INDIRECT("$F"&amp;$S1095),3)="OCS","OCS_RM",IF(RIGHT(INDIRECT("$F"&amp;$S1095),10)="conversion","GOTS_RM_conversion",IF((LEFT(INDIRECT("$F"&amp;$S1095),4))="GOTS","GOTS_RM","Responsible_RM")))))))</f>
        <v>#REF!</v>
      </c>
      <c r="AF1095" s="13" t="str" cm="1">
        <f t="array" aca="1" ref="AF1095" ca="1">IF($S1095="","",INDIRECT("$Z"&amp;$S1095))</f>
        <v/>
      </c>
      <c r="AG1095" s="155"/>
      <c r="AH1095" s="13" t="str" cm="1">
        <f t="array" aca="1" ref="AH1095" ca="1">IFERROR(INDIRECT("$ag"&amp;S1095),"")</f>
        <v/>
      </c>
      <c r="AI1095" s="13" t="e" cm="1">
        <f t="array" aca="1" ref="AI1095" ca="1">INDIRECT("O"&amp;S1094)</f>
        <v>#REF!</v>
      </c>
      <c r="AJ1095" s="13" t="str">
        <f>IF($I1095="","",INDEX('Raw Material'!$A$1:$J$75,MATCH(I1095,'Raw Material'!$A$1:$A$75,0),(MATCH(G1095,'Raw Material'!$A$1:$J$1,0))))</f>
        <v/>
      </c>
      <c r="AK1095" s="13" t="str">
        <f t="shared" si="476"/>
        <v>YANLIŞRM</v>
      </c>
      <c r="AL1095" s="153" t="str">
        <f t="shared" si="477"/>
        <v/>
      </c>
    </row>
    <row r="1096" spans="1:38" ht="16.5" customHeight="1">
      <c r="A1096" s="162"/>
      <c r="B1096" s="168"/>
      <c r="C1096" s="169"/>
      <c r="D1096" s="156"/>
      <c r="E1096" s="156"/>
      <c r="F1096" s="175"/>
      <c r="G1096" s="181"/>
      <c r="H1096" s="182"/>
      <c r="I1096" s="182"/>
      <c r="J1096" s="182"/>
      <c r="K1096" s="32"/>
      <c r="L1096" s="179"/>
      <c r="M1096" s="179"/>
      <c r="N1096" s="81"/>
      <c r="O1096" s="185"/>
      <c r="P1096" s="103"/>
      <c r="Q1096" s="84" t="str">
        <f t="shared" si="478"/>
        <v/>
      </c>
      <c r="R1096" s="159"/>
      <c r="S1096" s="28" t="str" cm="1">
        <f t="array" aca="1" ref="S1096" ca="1">IF(INDIRECT("A"&amp;114+$U1096)&lt;&gt;"",114+$U1096,"")</f>
        <v/>
      </c>
      <c r="T1096" s="28" t="str">
        <f t="shared" ca="1" si="479"/>
        <v>$B</v>
      </c>
      <c r="U1096" s="29">
        <f t="shared" si="486"/>
        <v>972</v>
      </c>
      <c r="V1096" s="29">
        <v>81.833333333339695</v>
      </c>
      <c r="W1096" s="29">
        <f t="shared" si="458"/>
        <v>81</v>
      </c>
      <c r="X1096" s="41" t="str" cm="1">
        <f t="array" aca="1" ref="X1096" ca="1">IFERROR(INDEX('PC&amp;PD'!$A$1:$AP$15,ROW('PC&amp;PD'!$A$15),MATCH(INDIRECT(T1096),'PC&amp;PD'!$A$1:$AP$1,0)),"")</f>
        <v/>
      </c>
      <c r="Z1096" s="155"/>
      <c r="AA1096" s="13" t="str">
        <f t="shared" si="475"/>
        <v/>
      </c>
      <c r="AB1096" s="155"/>
      <c r="AC1096" s="13" t="str">
        <f t="shared" ca="1" si="480"/>
        <v>$AB</v>
      </c>
      <c r="AD1096" s="13" t="str" cm="1">
        <f t="array" aca="1" ref="AD1096" ca="1">IFERROR(IF((LEFT(INDIRECT("$F"&amp;$S1096),4))="GOTS",IF($G1096="Organic","GOTS_Organic_raw",(IF($G1096="Responsible","GOTS_Responsible",(IF($G1096="No Attribute (Conventional)","GOTS_conventional",(IF($G1096="Recycled Pre/Post-Consumer","GOTS_pre_post",(IF($G1096="In-Conversion","GOTS_in_conversion",(IF($G1096="Sustainably Sourced","Sustainably_sourced",""))))))))))),IF($G1096="Organic","Organic",(IF($G1096="Responsible","Responsible",(IF($G1096="No Attribute (Conventional)","No_Attribute_Conventional",(IF($G1096="Recycled Pre/Post-Consumer","Recycled_Pre_Post_Consumer",(IF($G1096="In-Conversion","In_Conversion",(IF($G1096="Recycled Pre-Consumer","Recycled_Pre_Consumer",(IF($G1096="Recycled Post-Consumer","Recycled_Post_Consumer",(IF($G1096="Sustainably Sourced","Sustainably_sourced","")))))))))))))))),"")</f>
        <v/>
      </c>
      <c r="AE1096" s="13" t="e" cm="1">
        <f t="array" aca="1" ref="AE1096" ca="1">IF(INDIRECT("$F"&amp;$S1096)="","",IF(LEFT(INDIRECT("$F"&amp;$S1096),3)="GRS","GRS_RCS_RM",IF((LEFT(INDIRECT("$F"&amp;$S1096),3))="RCS","GRS_RCS_RM",IF(INDIRECT("$F"&amp;$S1096)="OCS (No Label)","OCS_Conversion_RM",IF(LEFT(INDIRECT("$F"&amp;$S1096),3)="OCS","OCS_RM",IF(RIGHT(INDIRECT("$F"&amp;$S1096),10)="conversion","GOTS_RM_conversion",IF((LEFT(INDIRECT("$F"&amp;$S1096),4))="GOTS","GOTS_RM","Responsible_RM")))))))</f>
        <v>#REF!</v>
      </c>
      <c r="AF1096" s="13" t="str" cm="1">
        <f t="array" aca="1" ref="AF1096" ca="1">IF($S1096="","",INDIRECT("$Z"&amp;$S1096))</f>
        <v/>
      </c>
      <c r="AG1096" s="155"/>
      <c r="AH1096" s="13" t="str" cm="1">
        <f t="array" aca="1" ref="AH1096" ca="1">IFERROR(INDIRECT("$ag"&amp;S1096),"")</f>
        <v/>
      </c>
      <c r="AI1096" s="13" t="e" cm="1">
        <f t="array" aca="1" ref="AI1096" ca="1">INDIRECT("O"&amp;S1095)</f>
        <v>#REF!</v>
      </c>
      <c r="AJ1096" s="13" t="str">
        <f>IF($I1096="","",INDEX('Raw Material'!$A$1:$J$75,MATCH(I1096,'Raw Material'!$A$1:$A$75,0),(MATCH(G1096,'Raw Material'!$A$1:$J$1,0))))</f>
        <v/>
      </c>
      <c r="AK1096" s="13" t="str">
        <f t="shared" si="476"/>
        <v>YANLIŞRM</v>
      </c>
      <c r="AL1096" s="153" t="str">
        <f t="shared" si="477"/>
        <v/>
      </c>
    </row>
    <row r="1097" spans="1:38" ht="16.5" customHeight="1" thickBot="1">
      <c r="A1097" s="163"/>
      <c r="B1097" s="170"/>
      <c r="C1097" s="171"/>
      <c r="D1097" s="156"/>
      <c r="E1097" s="156"/>
      <c r="F1097" s="176"/>
      <c r="G1097" s="157"/>
      <c r="H1097" s="158"/>
      <c r="I1097" s="158"/>
      <c r="J1097" s="158"/>
      <c r="K1097" s="33"/>
      <c r="L1097" s="180"/>
      <c r="M1097" s="180"/>
      <c r="N1097" s="82"/>
      <c r="O1097" s="186"/>
      <c r="P1097" s="103"/>
      <c r="Q1097" s="84" t="str">
        <f t="shared" si="478"/>
        <v/>
      </c>
      <c r="R1097" s="159"/>
      <c r="S1097" s="28" t="str" cm="1">
        <f t="array" aca="1" ref="S1097" ca="1">IF(INDIRECT("A"&amp;114+$U1097)&lt;&gt;"",114+$U1097,"")</f>
        <v/>
      </c>
      <c r="T1097" s="28" t="str">
        <f t="shared" ca="1" si="479"/>
        <v>$B</v>
      </c>
      <c r="U1097" s="29">
        <f t="shared" si="486"/>
        <v>972</v>
      </c>
      <c r="V1097" s="29">
        <v>81.916666666673095</v>
      </c>
      <c r="W1097" s="29">
        <f t="shared" ref="W1097:W1160" si="487">ROUNDDOWN(V1097,0)</f>
        <v>81</v>
      </c>
      <c r="X1097" s="41" t="str" cm="1">
        <f t="array" aca="1" ref="X1097" ca="1">IFERROR(INDEX('PC&amp;PD'!$A$1:$AP$15,ROW('PC&amp;PD'!$A$15),MATCH(INDIRECT(T1097),'PC&amp;PD'!$A$1:$AP$1,0)),"")</f>
        <v/>
      </c>
      <c r="Z1097" s="155"/>
      <c r="AA1097" s="13" t="str">
        <f t="shared" si="475"/>
        <v/>
      </c>
      <c r="AB1097" s="155"/>
      <c r="AC1097" s="13" t="str">
        <f t="shared" ca="1" si="480"/>
        <v>$AB</v>
      </c>
      <c r="AD1097" s="13" t="str" cm="1">
        <f t="array" aca="1" ref="AD1097" ca="1">IFERROR(IF((LEFT(INDIRECT("$F"&amp;$S1097),4))="GOTS",IF($G1097="Organic","GOTS_Organic_raw",(IF($G1097="Responsible","GOTS_Responsible",(IF($G1097="No Attribute (Conventional)","GOTS_conventional",(IF($G1097="Recycled Pre/Post-Consumer","GOTS_pre_post",(IF($G1097="In-Conversion","GOTS_in_conversion",(IF($G1097="Sustainably Sourced","Sustainably_sourced",""))))))))))),IF($G1097="Organic","Organic",(IF($G1097="Responsible","Responsible",(IF($G1097="No Attribute (Conventional)","No_Attribute_Conventional",(IF($G1097="Recycled Pre/Post-Consumer","Recycled_Pre_Post_Consumer",(IF($G1097="In-Conversion","In_Conversion",(IF($G1097="Recycled Pre-Consumer","Recycled_Pre_Consumer",(IF($G1097="Recycled Post-Consumer","Recycled_Post_Consumer",(IF($G1097="Sustainably Sourced","Sustainably_sourced","")))))))))))))))),"")</f>
        <v/>
      </c>
      <c r="AE1097" s="13" t="e" cm="1">
        <f t="array" aca="1" ref="AE1097" ca="1">IF(INDIRECT("$F"&amp;$S1097)="","",IF(LEFT(INDIRECT("$F"&amp;$S1097),3)="GRS","GRS_RCS_RM",IF((LEFT(INDIRECT("$F"&amp;$S1097),3))="RCS","GRS_RCS_RM",IF(INDIRECT("$F"&amp;$S1097)="OCS (No Label)","OCS_Conversion_RM",IF(LEFT(INDIRECT("$F"&amp;$S1097),3)="OCS","OCS_RM",IF(RIGHT(INDIRECT("$F"&amp;$S1097),10)="conversion","GOTS_RM_conversion",IF((LEFT(INDIRECT("$F"&amp;$S1097),4))="GOTS","GOTS_RM","Responsible_RM")))))))</f>
        <v>#REF!</v>
      </c>
      <c r="AF1097" s="13" t="str" cm="1">
        <f t="array" aca="1" ref="AF1097" ca="1">IF($S1097="","",INDIRECT("$Z"&amp;$S1097))</f>
        <v/>
      </c>
      <c r="AG1097" s="155"/>
      <c r="AH1097" s="13" t="str" cm="1">
        <f t="array" aca="1" ref="AH1097" ca="1">IFERROR(INDIRECT("$ag"&amp;S1097),"")</f>
        <v/>
      </c>
      <c r="AI1097" s="13" t="e" cm="1">
        <f t="array" aca="1" ref="AI1097" ca="1">INDIRECT("O"&amp;S1096)</f>
        <v>#REF!</v>
      </c>
      <c r="AJ1097" s="13" t="str">
        <f>IF($I1097="","",INDEX('Raw Material'!$A$1:$J$75,MATCH(I1097,'Raw Material'!$A$1:$A$75,0),(MATCH(G1097,'Raw Material'!$A$1:$J$1,0))))</f>
        <v/>
      </c>
      <c r="AK1097" s="13" t="str">
        <f t="shared" si="476"/>
        <v>YANLIŞRM</v>
      </c>
      <c r="AL1097" s="153" t="str">
        <f t="shared" si="477"/>
        <v/>
      </c>
    </row>
    <row r="1098" spans="1:38" ht="16.5" customHeight="1">
      <c r="A1098" s="160" t="str">
        <f>IF(B1098="","",COUNTA($B$114:$B1098))</f>
        <v/>
      </c>
      <c r="B1098" s="164"/>
      <c r="C1098" s="165"/>
      <c r="D1098" s="183"/>
      <c r="E1098" s="183"/>
      <c r="F1098" s="172"/>
      <c r="G1098" s="212"/>
      <c r="H1098" s="206"/>
      <c r="I1098" s="206"/>
      <c r="J1098" s="206"/>
      <c r="K1098" s="31"/>
      <c r="L1098" s="177" t="str">
        <f t="shared" ref="L1098" si="488">IF(R1098="","",LEFT(R1098,LEN(R1098)-2))</f>
        <v/>
      </c>
      <c r="M1098" s="177"/>
      <c r="N1098" s="80"/>
      <c r="O1098" s="184"/>
      <c r="P1098" s="103"/>
      <c r="Q1098" s="84" t="str">
        <f t="shared" si="478"/>
        <v/>
      </c>
      <c r="R1098" s="159" t="str">
        <f t="shared" ref="R1098" si="489">CONCATENATE($Q1098,Q1099,Q1100,Q1101,Q1102,Q1103,$Q1104,$Q1105,$Q1106,$Q1107,Q1108,Q1109)</f>
        <v/>
      </c>
      <c r="S1098" s="28" t="str" cm="1">
        <f t="array" aca="1" ref="S1098" ca="1">IF(INDIRECT("A"&amp;114+$U1098)&lt;&gt;"",114+$U1098,"")</f>
        <v/>
      </c>
      <c r="T1098" s="28" t="str">
        <f t="shared" ca="1" si="479"/>
        <v>$B</v>
      </c>
      <c r="U1098" s="29">
        <f t="shared" si="486"/>
        <v>984</v>
      </c>
      <c r="V1098" s="29">
        <v>82.000000000006395</v>
      </c>
      <c r="W1098" s="29">
        <f t="shared" si="487"/>
        <v>82</v>
      </c>
      <c r="X1098" s="41" t="str" cm="1">
        <f t="array" aca="1" ref="X1098" ca="1">IFERROR(INDEX('PC&amp;PD'!$A$1:$AP$15,ROW('PC&amp;PD'!$A$15),MATCH(INDIRECT(T1098),'PC&amp;PD'!$A$1:$AP$1,0)),"")</f>
        <v/>
      </c>
      <c r="Z1098" s="155" t="str">
        <f t="shared" ref="Z1098" si="490">IFERROR(IF($F1098="OCS 100","OCS (OCS 100)",IF($F1098="OCS Blended","OCS (OCS Blended)",IF($F1098="OCS (No Label)","OCS (No Label)",IF($F1098="RCS 100","RCS (RCS 100)",IF($F1098="RCS Blended","RCS (RCS Blended)",IF($F1098="GRS","GRS (GRS)",IF($F1098="GRS (No Label)", "GRS (No Label)",IF($F1098="RDS","RDS (RDS)",IF($F1098="RWS","RWS (RWS)",IF($F1098="RAS","RAS (RAS)",IF($F1098="RMS","RMS (RMS)",IF($F1098="GOTS Organic","GOTS (Organic)",IF($F1098="GOTS Made with organic","GOTS (Made with Organic)",IF($F1098="GOTS Organic - in conversion","GOTS (Organic - In Conversion)",IF($F1098="GOTS Made with organic - in conversion","GOTS (Made with Organic - In Conversion)",""))))))))))))))),"")</f>
        <v/>
      </c>
      <c r="AA1098" s="13" t="str">
        <f t="shared" si="475"/>
        <v/>
      </c>
      <c r="AB1098" s="155" t="str">
        <f t="shared" ref="AB1098" si="491">IFERROR(IF($F1098="OCS 100", "OCS_100",IF($F1098="OCS Blended", "OCS_Blended",IF($F1098="OCS (No Label)", "OCS_No_Label",IF($F1098="RCS 100", "RCS_100",IF($F1098="RCS Blended","RCS_Blended",IF($F1098="GRS","GRS",IF($F1098="GRS (No Label)", "GRS_No_Label",IF($F1098="RDS","RDS",IF($F1098="RWS","RWS",IF($F1098="RMS","RMS",IF($F1098="GOTS Organic","GOTS_Organic",IF($F1098="GOTS Made with organic","GOTS_Made_with_organic",IF($F1098="GOTS Organic - in conversion","GOTS_Organic_in_Conversion",IF($F1098="GOTS Made with organic - in conversion","GOTS_Made_with_Organic_in_Conversion",IF($F1098="RAS","RAS",""))))))))))))))),"")</f>
        <v/>
      </c>
      <c r="AC1098" s="13" t="str">
        <f t="shared" ca="1" si="480"/>
        <v>$AB</v>
      </c>
      <c r="AD1098" s="13" t="str" cm="1">
        <f t="array" aca="1" ref="AD1098" ca="1">IFERROR(IF((LEFT(INDIRECT("$F"&amp;$S1098),4))="GOTS",IF($G1098="Organic","GOTS_Organic_raw",(IF($G1098="Responsible","GOTS_Responsible",(IF($G1098="No Attribute (Conventional)","GOTS_conventional",(IF($G1098="Recycled Pre/Post-Consumer","GOTS_pre_post",(IF($G1098="In-Conversion","GOTS_in_conversion",(IF($G1098="Sustainably Sourced","Sustainably_sourced",""))))))))))),IF($G1098="Organic","Organic",(IF($G1098="Responsible","Responsible",(IF($G1098="No Attribute (Conventional)","No_Attribute_Conventional",(IF($G1098="Recycled Pre/Post-Consumer","Recycled_Pre_Post_Consumer",(IF($G1098="In-Conversion","In_Conversion",(IF($G1098="Recycled Pre-Consumer","Recycled_Pre_Consumer",(IF($G1098="Recycled Post-Consumer","Recycled_Post_Consumer",(IF($G1098="Sustainably Sourced","Sustainably_sourced","")))))))))))))))),"")</f>
        <v/>
      </c>
      <c r="AE1098" s="13" t="e" cm="1">
        <f t="array" aca="1" ref="AE1098" ca="1">IF(INDIRECT("$F"&amp;$S1098)="","",IF(LEFT(INDIRECT("$F"&amp;$S1098),3)="GRS","GRS_RCS_RM",IF((LEFT(INDIRECT("$F"&amp;$S1098),3))="RCS","GRS_RCS_RM",IF(INDIRECT("$F"&amp;$S1098)="OCS (No Label)","OCS_Conversion_RM",IF(LEFT(INDIRECT("$F"&amp;$S1098),3)="OCS","OCS_RM",IF(RIGHT(INDIRECT("$F"&amp;$S1098),10)="conversion","GOTS_RM_conversion",IF((LEFT(INDIRECT("$F"&amp;$S1098),4))="GOTS","GOTS_RM","Responsible_RM")))))))</f>
        <v>#REF!</v>
      </c>
      <c r="AF1098" s="13" t="str" cm="1">
        <f t="array" aca="1" ref="AF1098" ca="1">IF($S1098="","",INDIRECT("$Z"&amp;$S1098))</f>
        <v/>
      </c>
      <c r="AG1098" s="155" t="str">
        <f t="shared" si="485"/>
        <v/>
      </c>
      <c r="AH1098" s="13" t="str" cm="1">
        <f t="array" aca="1" ref="AH1098" ca="1">IFERROR(INDIRECT("$ag"&amp;S1098),"")</f>
        <v/>
      </c>
      <c r="AI1098" s="13" t="e" cm="1">
        <f t="array" aca="1" ref="AI1098" ca="1">INDIRECT("O"&amp;S1097)</f>
        <v>#REF!</v>
      </c>
      <c r="AJ1098" s="13" t="str">
        <f>IF($I1098="","",INDEX('Raw Material'!$A$1:$J$75,MATCH(I1098,'Raw Material'!$A$1:$A$75,0),(MATCH(G1098,'Raw Material'!$A$1:$J$1,0))))</f>
        <v/>
      </c>
      <c r="AK1098" s="13" t="str">
        <f t="shared" si="476"/>
        <v>YANLIŞRM</v>
      </c>
      <c r="AL1098" s="153" t="str">
        <f t="shared" si="477"/>
        <v/>
      </c>
    </row>
    <row r="1099" spans="1:38" ht="16.5" customHeight="1">
      <c r="A1099" s="161"/>
      <c r="B1099" s="166"/>
      <c r="C1099" s="167"/>
      <c r="D1099" s="156"/>
      <c r="E1099" s="156"/>
      <c r="F1099" s="173"/>
      <c r="G1099" s="181"/>
      <c r="H1099" s="182"/>
      <c r="I1099" s="182"/>
      <c r="J1099" s="182"/>
      <c r="K1099" s="32"/>
      <c r="L1099" s="178"/>
      <c r="M1099" s="178"/>
      <c r="N1099" s="81"/>
      <c r="O1099" s="185"/>
      <c r="P1099" s="103"/>
      <c r="Q1099" s="84" t="str">
        <f t="shared" si="478"/>
        <v/>
      </c>
      <c r="R1099" s="159"/>
      <c r="S1099" s="28" t="str" cm="1">
        <f t="array" aca="1" ref="S1099" ca="1">IF(INDIRECT("A"&amp;114+$U1099)&lt;&gt;"",114+$U1099,"")</f>
        <v/>
      </c>
      <c r="T1099" s="28" t="str">
        <f t="shared" ca="1" si="479"/>
        <v>$B</v>
      </c>
      <c r="U1099" s="29">
        <f t="shared" si="486"/>
        <v>984</v>
      </c>
      <c r="V1099" s="29">
        <v>82.083333333339695</v>
      </c>
      <c r="W1099" s="29">
        <f t="shared" si="487"/>
        <v>82</v>
      </c>
      <c r="X1099" s="41" t="str" cm="1">
        <f t="array" aca="1" ref="X1099" ca="1">IFERROR(INDEX('PC&amp;PD'!$A$1:$AP$15,ROW('PC&amp;PD'!$A$15),MATCH(INDIRECT(T1099),'PC&amp;PD'!$A$1:$AP$1,0)),"")</f>
        <v/>
      </c>
      <c r="Z1099" s="155"/>
      <c r="AA1099" s="13" t="str">
        <f t="shared" si="475"/>
        <v/>
      </c>
      <c r="AB1099" s="155"/>
      <c r="AC1099" s="13" t="str">
        <f t="shared" ca="1" si="480"/>
        <v>$AB</v>
      </c>
      <c r="AD1099" s="13" t="str" cm="1">
        <f t="array" aca="1" ref="AD1099" ca="1">IFERROR(IF((LEFT(INDIRECT("$F"&amp;$S1099),4))="GOTS",IF($G1099="Organic","GOTS_Organic_raw",(IF($G1099="Responsible","GOTS_Responsible",(IF($G1099="No Attribute (Conventional)","GOTS_conventional",(IF($G1099="Recycled Pre/Post-Consumer","GOTS_pre_post",(IF($G1099="In-Conversion","GOTS_in_conversion",(IF($G1099="Sustainably Sourced","Sustainably_sourced",""))))))))))),IF($G1099="Organic","Organic",(IF($G1099="Responsible","Responsible",(IF($G1099="No Attribute (Conventional)","No_Attribute_Conventional",(IF($G1099="Recycled Pre/Post-Consumer","Recycled_Pre_Post_Consumer",(IF($G1099="In-Conversion","In_Conversion",(IF($G1099="Recycled Pre-Consumer","Recycled_Pre_Consumer",(IF($G1099="Recycled Post-Consumer","Recycled_Post_Consumer",(IF($G1099="Sustainably Sourced","Sustainably_sourced","")))))))))))))))),"")</f>
        <v/>
      </c>
      <c r="AE1099" s="13" t="e" cm="1">
        <f t="array" aca="1" ref="AE1099" ca="1">IF(INDIRECT("$F"&amp;$S1099)="","",IF(LEFT(INDIRECT("$F"&amp;$S1099),3)="GRS","GRS_RCS_RM",IF((LEFT(INDIRECT("$F"&amp;$S1099),3))="RCS","GRS_RCS_RM",IF(INDIRECT("$F"&amp;$S1099)="OCS (No Label)","OCS_Conversion_RM",IF(LEFT(INDIRECT("$F"&amp;$S1099),3)="OCS","OCS_RM",IF(RIGHT(INDIRECT("$F"&amp;$S1099),10)="conversion","GOTS_RM_conversion",IF((LEFT(INDIRECT("$F"&amp;$S1099),4))="GOTS","GOTS_RM","Responsible_RM")))))))</f>
        <v>#REF!</v>
      </c>
      <c r="AF1099" s="13" t="str" cm="1">
        <f t="array" aca="1" ref="AF1099" ca="1">IF($S1099="","",INDIRECT("$Z"&amp;$S1099))</f>
        <v/>
      </c>
      <c r="AG1099" s="155"/>
      <c r="AH1099" s="13" t="str" cm="1">
        <f t="array" aca="1" ref="AH1099" ca="1">IFERROR(INDIRECT("$ag"&amp;S1099),"")</f>
        <v/>
      </c>
      <c r="AI1099" s="13" t="e" cm="1">
        <f t="array" aca="1" ref="AI1099" ca="1">INDIRECT("O"&amp;S1098)</f>
        <v>#REF!</v>
      </c>
      <c r="AJ1099" s="13" t="str">
        <f>IF($I1099="","",INDEX('Raw Material'!$A$1:$J$75,MATCH(I1099,'Raw Material'!$A$1:$A$75,0),(MATCH(G1099,'Raw Material'!$A$1:$J$1,0))))</f>
        <v/>
      </c>
      <c r="AK1099" s="13" t="str">
        <f t="shared" si="476"/>
        <v>YANLIŞRM</v>
      </c>
      <c r="AL1099" s="153" t="str">
        <f t="shared" si="477"/>
        <v/>
      </c>
    </row>
    <row r="1100" spans="1:38" ht="16.5" customHeight="1">
      <c r="A1100" s="161"/>
      <c r="B1100" s="166"/>
      <c r="C1100" s="167"/>
      <c r="D1100" s="156"/>
      <c r="E1100" s="156"/>
      <c r="F1100" s="173"/>
      <c r="G1100" s="181"/>
      <c r="H1100" s="182"/>
      <c r="I1100" s="182"/>
      <c r="J1100" s="182"/>
      <c r="K1100" s="32"/>
      <c r="L1100" s="178"/>
      <c r="M1100" s="178"/>
      <c r="N1100" s="81"/>
      <c r="O1100" s="185"/>
      <c r="P1100" s="103"/>
      <c r="Q1100" s="84" t="str">
        <f t="shared" si="478"/>
        <v/>
      </c>
      <c r="R1100" s="159"/>
      <c r="S1100" s="28" t="str" cm="1">
        <f t="array" aca="1" ref="S1100" ca="1">IF(INDIRECT("A"&amp;114+$U1100)&lt;&gt;"",114+$U1100,"")</f>
        <v/>
      </c>
      <c r="T1100" s="28" t="str">
        <f t="shared" ca="1" si="479"/>
        <v>$B</v>
      </c>
      <c r="U1100" s="29">
        <f t="shared" si="486"/>
        <v>984</v>
      </c>
      <c r="V1100" s="29">
        <v>82.166666666673095</v>
      </c>
      <c r="W1100" s="29">
        <f t="shared" si="487"/>
        <v>82</v>
      </c>
      <c r="X1100" s="41" t="str" cm="1">
        <f t="array" aca="1" ref="X1100" ca="1">IFERROR(INDEX('PC&amp;PD'!$A$1:$AP$15,ROW('PC&amp;PD'!$A$15),MATCH(INDIRECT(T1100),'PC&amp;PD'!$A$1:$AP$1,0)),"")</f>
        <v/>
      </c>
      <c r="Z1100" s="155"/>
      <c r="AA1100" s="13" t="str">
        <f t="shared" si="475"/>
        <v/>
      </c>
      <c r="AB1100" s="155"/>
      <c r="AC1100" s="13" t="str">
        <f t="shared" ca="1" si="480"/>
        <v>$AB</v>
      </c>
      <c r="AD1100" s="13" t="str" cm="1">
        <f t="array" aca="1" ref="AD1100" ca="1">IFERROR(IF((LEFT(INDIRECT("$F"&amp;$S1100),4))="GOTS",IF($G1100="Organic","GOTS_Organic_raw",(IF($G1100="Responsible","GOTS_Responsible",(IF($G1100="No Attribute (Conventional)","GOTS_conventional",(IF($G1100="Recycled Pre/Post-Consumer","GOTS_pre_post",(IF($G1100="In-Conversion","GOTS_in_conversion",(IF($G1100="Sustainably Sourced","Sustainably_sourced",""))))))))))),IF($G1100="Organic","Organic",(IF($G1100="Responsible","Responsible",(IF($G1100="No Attribute (Conventional)","No_Attribute_Conventional",(IF($G1100="Recycled Pre/Post-Consumer","Recycled_Pre_Post_Consumer",(IF($G1100="In-Conversion","In_Conversion",(IF($G1100="Recycled Pre-Consumer","Recycled_Pre_Consumer",(IF($G1100="Recycled Post-Consumer","Recycled_Post_Consumer",(IF($G1100="Sustainably Sourced","Sustainably_sourced","")))))))))))))))),"")</f>
        <v/>
      </c>
      <c r="AE1100" s="13" t="e" cm="1">
        <f t="array" aca="1" ref="AE1100" ca="1">IF(INDIRECT("$F"&amp;$S1100)="","",IF(LEFT(INDIRECT("$F"&amp;$S1100),3)="GRS","GRS_RCS_RM",IF((LEFT(INDIRECT("$F"&amp;$S1100),3))="RCS","GRS_RCS_RM",IF(INDIRECT("$F"&amp;$S1100)="OCS (No Label)","OCS_Conversion_RM",IF(LEFT(INDIRECT("$F"&amp;$S1100),3)="OCS","OCS_RM",IF(RIGHT(INDIRECT("$F"&amp;$S1100),10)="conversion","GOTS_RM_conversion",IF((LEFT(INDIRECT("$F"&amp;$S1100),4))="GOTS","GOTS_RM","Responsible_RM")))))))</f>
        <v>#REF!</v>
      </c>
      <c r="AF1100" s="13" t="str" cm="1">
        <f t="array" aca="1" ref="AF1100" ca="1">IF($S1100="","",INDIRECT("$Z"&amp;$S1100))</f>
        <v/>
      </c>
      <c r="AG1100" s="155"/>
      <c r="AH1100" s="13" t="str" cm="1">
        <f t="array" aca="1" ref="AH1100" ca="1">IFERROR(INDIRECT("$ag"&amp;S1100),"")</f>
        <v/>
      </c>
      <c r="AI1100" s="13" t="e" cm="1">
        <f t="array" aca="1" ref="AI1100" ca="1">INDIRECT("O"&amp;S1099)</f>
        <v>#REF!</v>
      </c>
      <c r="AJ1100" s="13" t="str">
        <f>IF($I1100="","",INDEX('Raw Material'!$A$1:$J$75,MATCH(I1100,'Raw Material'!$A$1:$A$75,0),(MATCH(G1100,'Raw Material'!$A$1:$J$1,0))))</f>
        <v/>
      </c>
      <c r="AK1100" s="13" t="str">
        <f t="shared" si="476"/>
        <v>YANLIŞRM</v>
      </c>
      <c r="AL1100" s="153" t="str">
        <f t="shared" si="477"/>
        <v/>
      </c>
    </row>
    <row r="1101" spans="1:38" ht="16.5" customHeight="1">
      <c r="A1101" s="161"/>
      <c r="B1101" s="166"/>
      <c r="C1101" s="167"/>
      <c r="D1101" s="156"/>
      <c r="E1101" s="156"/>
      <c r="F1101" s="174"/>
      <c r="G1101" s="181"/>
      <c r="H1101" s="182"/>
      <c r="I1101" s="182"/>
      <c r="J1101" s="182"/>
      <c r="K1101" s="32"/>
      <c r="L1101" s="178"/>
      <c r="M1101" s="178"/>
      <c r="N1101" s="81"/>
      <c r="O1101" s="185"/>
      <c r="P1101" s="103"/>
      <c r="Q1101" s="84" t="str">
        <f t="shared" si="478"/>
        <v/>
      </c>
      <c r="R1101" s="159"/>
      <c r="S1101" s="28" t="str" cm="1">
        <f t="array" aca="1" ref="S1101" ca="1">IF(INDIRECT("A"&amp;114+$U1101)&lt;&gt;"",114+$U1101,"")</f>
        <v/>
      </c>
      <c r="T1101" s="28" t="str">
        <f t="shared" ca="1" si="479"/>
        <v>$B</v>
      </c>
      <c r="U1101" s="29">
        <f t="shared" si="486"/>
        <v>984</v>
      </c>
      <c r="V1101" s="29">
        <v>82.250000000006395</v>
      </c>
      <c r="W1101" s="29">
        <f t="shared" si="487"/>
        <v>82</v>
      </c>
      <c r="X1101" s="41" t="str" cm="1">
        <f t="array" aca="1" ref="X1101" ca="1">IFERROR(INDEX('PC&amp;PD'!$A$1:$AP$15,ROW('PC&amp;PD'!$A$15),MATCH(INDIRECT(T1101),'PC&amp;PD'!$A$1:$AP$1,0)),"")</f>
        <v/>
      </c>
      <c r="Z1101" s="155"/>
      <c r="AA1101" s="13" t="str">
        <f t="shared" si="475"/>
        <v/>
      </c>
      <c r="AB1101" s="155"/>
      <c r="AC1101" s="13" t="str">
        <f t="shared" ca="1" si="480"/>
        <v>$AB</v>
      </c>
      <c r="AD1101" s="13" t="str" cm="1">
        <f t="array" aca="1" ref="AD1101" ca="1">IFERROR(IF((LEFT(INDIRECT("$F"&amp;$S1101),4))="GOTS",IF($G1101="Organic","GOTS_Organic_raw",(IF($G1101="Responsible","GOTS_Responsible",(IF($G1101="No Attribute (Conventional)","GOTS_conventional",(IF($G1101="Recycled Pre/Post-Consumer","GOTS_pre_post",(IF($G1101="In-Conversion","GOTS_in_conversion",(IF($G1101="Sustainably Sourced","Sustainably_sourced",""))))))))))),IF($G1101="Organic","Organic",(IF($G1101="Responsible","Responsible",(IF($G1101="No Attribute (Conventional)","No_Attribute_Conventional",(IF($G1101="Recycled Pre/Post-Consumer","Recycled_Pre_Post_Consumer",(IF($G1101="In-Conversion","In_Conversion",(IF($G1101="Recycled Pre-Consumer","Recycled_Pre_Consumer",(IF($G1101="Recycled Post-Consumer","Recycled_Post_Consumer",(IF($G1101="Sustainably Sourced","Sustainably_sourced","")))))))))))))))),"")</f>
        <v/>
      </c>
      <c r="AE1101" s="13" t="e" cm="1">
        <f t="array" aca="1" ref="AE1101" ca="1">IF(INDIRECT("$F"&amp;$S1101)="","",IF(LEFT(INDIRECT("$F"&amp;$S1101),3)="GRS","GRS_RCS_RM",IF((LEFT(INDIRECT("$F"&amp;$S1101),3))="RCS","GRS_RCS_RM",IF(INDIRECT("$F"&amp;$S1101)="OCS (No Label)","OCS_Conversion_RM",IF(LEFT(INDIRECT("$F"&amp;$S1101),3)="OCS","OCS_RM",IF(RIGHT(INDIRECT("$F"&amp;$S1101),10)="conversion","GOTS_RM_conversion",IF((LEFT(INDIRECT("$F"&amp;$S1101),4))="GOTS","GOTS_RM","Responsible_RM")))))))</f>
        <v>#REF!</v>
      </c>
      <c r="AF1101" s="13" t="str" cm="1">
        <f t="array" aca="1" ref="AF1101" ca="1">IF($S1101="","",INDIRECT("$Z"&amp;$S1101))</f>
        <v/>
      </c>
      <c r="AG1101" s="155"/>
      <c r="AH1101" s="13" t="str" cm="1">
        <f t="array" aca="1" ref="AH1101" ca="1">IFERROR(INDIRECT("$ag"&amp;S1101),"")</f>
        <v/>
      </c>
      <c r="AI1101" s="13" t="e" cm="1">
        <f t="array" aca="1" ref="AI1101" ca="1">INDIRECT("O"&amp;S1100)</f>
        <v>#REF!</v>
      </c>
      <c r="AJ1101" s="13" t="str">
        <f>IF($I1101="","",INDEX('Raw Material'!$A$1:$J$75,MATCH(I1101,'Raw Material'!$A$1:$A$75,0),(MATCH(G1101,'Raw Material'!$A$1:$J$1,0))))</f>
        <v/>
      </c>
      <c r="AK1101" s="13" t="str">
        <f t="shared" si="476"/>
        <v>YANLIŞRM</v>
      </c>
      <c r="AL1101" s="153" t="str">
        <f t="shared" si="477"/>
        <v/>
      </c>
    </row>
    <row r="1102" spans="1:38" ht="16.5" customHeight="1">
      <c r="A1102" s="161"/>
      <c r="B1102" s="166"/>
      <c r="C1102" s="167"/>
      <c r="D1102" s="156"/>
      <c r="E1102" s="156"/>
      <c r="F1102" s="174"/>
      <c r="G1102" s="181"/>
      <c r="H1102" s="182"/>
      <c r="I1102" s="182"/>
      <c r="J1102" s="182"/>
      <c r="K1102" s="32"/>
      <c r="L1102" s="178"/>
      <c r="M1102" s="178"/>
      <c r="N1102" s="81"/>
      <c r="O1102" s="185"/>
      <c r="P1102" s="103"/>
      <c r="Q1102" s="84" t="str">
        <f t="shared" si="478"/>
        <v/>
      </c>
      <c r="R1102" s="159"/>
      <c r="S1102" s="28" t="str" cm="1">
        <f t="array" aca="1" ref="S1102" ca="1">IF(INDIRECT("A"&amp;114+$U1102)&lt;&gt;"",114+$U1102,"")</f>
        <v/>
      </c>
      <c r="T1102" s="28" t="str">
        <f t="shared" ca="1" si="479"/>
        <v>$B</v>
      </c>
      <c r="U1102" s="29">
        <f t="shared" si="486"/>
        <v>984</v>
      </c>
      <c r="V1102" s="29">
        <v>82.333333333339795</v>
      </c>
      <c r="W1102" s="29">
        <f t="shared" si="487"/>
        <v>82</v>
      </c>
      <c r="X1102" s="41" t="str" cm="1">
        <f t="array" aca="1" ref="X1102" ca="1">IFERROR(INDEX('PC&amp;PD'!$A$1:$AP$15,ROW('PC&amp;PD'!$A$15),MATCH(INDIRECT(T1102),'PC&amp;PD'!$A$1:$AP$1,0)),"")</f>
        <v/>
      </c>
      <c r="Z1102" s="155"/>
      <c r="AA1102" s="13" t="str">
        <f t="shared" si="475"/>
        <v/>
      </c>
      <c r="AB1102" s="155"/>
      <c r="AC1102" s="13" t="str">
        <f t="shared" ca="1" si="480"/>
        <v>$AB</v>
      </c>
      <c r="AD1102" s="13" t="str" cm="1">
        <f t="array" aca="1" ref="AD1102" ca="1">IFERROR(IF((LEFT(INDIRECT("$F"&amp;$S1102),4))="GOTS",IF($G1102="Organic","GOTS_Organic_raw",(IF($G1102="Responsible","GOTS_Responsible",(IF($G1102="No Attribute (Conventional)","GOTS_conventional",(IF($G1102="Recycled Pre/Post-Consumer","GOTS_pre_post",(IF($G1102="In-Conversion","GOTS_in_conversion",(IF($G1102="Sustainably Sourced","Sustainably_sourced",""))))))))))),IF($G1102="Organic","Organic",(IF($G1102="Responsible","Responsible",(IF($G1102="No Attribute (Conventional)","No_Attribute_Conventional",(IF($G1102="Recycled Pre/Post-Consumer","Recycled_Pre_Post_Consumer",(IF($G1102="In-Conversion","In_Conversion",(IF($G1102="Recycled Pre-Consumer","Recycled_Pre_Consumer",(IF($G1102="Recycled Post-Consumer","Recycled_Post_Consumer",(IF($G1102="Sustainably Sourced","Sustainably_sourced","")))))))))))))))),"")</f>
        <v/>
      </c>
      <c r="AE1102" s="13" t="e" cm="1">
        <f t="array" aca="1" ref="AE1102" ca="1">IF(INDIRECT("$F"&amp;$S1102)="","",IF(LEFT(INDIRECT("$F"&amp;$S1102),3)="GRS","GRS_RCS_RM",IF((LEFT(INDIRECT("$F"&amp;$S1102),3))="RCS","GRS_RCS_RM",IF(INDIRECT("$F"&amp;$S1102)="OCS (No Label)","OCS_Conversion_RM",IF(LEFT(INDIRECT("$F"&amp;$S1102),3)="OCS","OCS_RM",IF(RIGHT(INDIRECT("$F"&amp;$S1102),10)="conversion","GOTS_RM_conversion",IF((LEFT(INDIRECT("$F"&amp;$S1102),4))="GOTS","GOTS_RM","Responsible_RM")))))))</f>
        <v>#REF!</v>
      </c>
      <c r="AF1102" s="13" t="str" cm="1">
        <f t="array" aca="1" ref="AF1102" ca="1">IF($S1102="","",INDIRECT("$Z"&amp;$S1102))</f>
        <v/>
      </c>
      <c r="AG1102" s="155"/>
      <c r="AH1102" s="13" t="str" cm="1">
        <f t="array" aca="1" ref="AH1102" ca="1">IFERROR(INDIRECT("$ag"&amp;S1102),"")</f>
        <v/>
      </c>
      <c r="AI1102" s="13" t="e" cm="1">
        <f t="array" aca="1" ref="AI1102" ca="1">INDIRECT("O"&amp;S1101)</f>
        <v>#REF!</v>
      </c>
      <c r="AJ1102" s="13" t="str">
        <f>IF($I1102="","",INDEX('Raw Material'!$A$1:$J$75,MATCH(I1102,'Raw Material'!$A$1:$A$75,0),(MATCH(G1102,'Raw Material'!$A$1:$J$1,0))))</f>
        <v/>
      </c>
      <c r="AK1102" s="13" t="str">
        <f t="shared" si="476"/>
        <v>YANLIŞRM</v>
      </c>
      <c r="AL1102" s="153" t="str">
        <f t="shared" si="477"/>
        <v/>
      </c>
    </row>
    <row r="1103" spans="1:38" ht="16.5" customHeight="1">
      <c r="A1103" s="161"/>
      <c r="B1103" s="166"/>
      <c r="C1103" s="167"/>
      <c r="D1103" s="156"/>
      <c r="E1103" s="156"/>
      <c r="F1103" s="174"/>
      <c r="G1103" s="181"/>
      <c r="H1103" s="182"/>
      <c r="I1103" s="182"/>
      <c r="J1103" s="182"/>
      <c r="K1103" s="32"/>
      <c r="L1103" s="178"/>
      <c r="M1103" s="178"/>
      <c r="N1103" s="81"/>
      <c r="O1103" s="185"/>
      <c r="P1103" s="103"/>
      <c r="Q1103" s="84" t="str">
        <f t="shared" si="478"/>
        <v/>
      </c>
      <c r="R1103" s="159"/>
      <c r="S1103" s="28" t="str" cm="1">
        <f t="array" aca="1" ref="S1103" ca="1">IF(INDIRECT("A"&amp;114+$U1103)&lt;&gt;"",114+$U1103,"")</f>
        <v/>
      </c>
      <c r="T1103" s="28" t="str">
        <f t="shared" ca="1" si="479"/>
        <v>$B</v>
      </c>
      <c r="U1103" s="29">
        <f t="shared" si="486"/>
        <v>984</v>
      </c>
      <c r="V1103" s="29">
        <v>82.416666666673095</v>
      </c>
      <c r="W1103" s="29">
        <f t="shared" si="487"/>
        <v>82</v>
      </c>
      <c r="X1103" s="41" t="str" cm="1">
        <f t="array" aca="1" ref="X1103" ca="1">IFERROR(INDEX('PC&amp;PD'!$A$1:$AP$15,ROW('PC&amp;PD'!$A$15),MATCH(INDIRECT(T1103),'PC&amp;PD'!$A$1:$AP$1,0)),"")</f>
        <v/>
      </c>
      <c r="Z1103" s="155"/>
      <c r="AA1103" s="13" t="str">
        <f t="shared" si="475"/>
        <v/>
      </c>
      <c r="AB1103" s="155"/>
      <c r="AC1103" s="13" t="str">
        <f t="shared" ca="1" si="480"/>
        <v>$AB</v>
      </c>
      <c r="AD1103" s="13" t="str" cm="1">
        <f t="array" aca="1" ref="AD1103" ca="1">IFERROR(IF((LEFT(INDIRECT("$F"&amp;$S1103),4))="GOTS",IF($G1103="Organic","GOTS_Organic_raw",(IF($G1103="Responsible","GOTS_Responsible",(IF($G1103="No Attribute (Conventional)","GOTS_conventional",(IF($G1103="Recycled Pre/Post-Consumer","GOTS_pre_post",(IF($G1103="In-Conversion","GOTS_in_conversion",(IF($G1103="Sustainably Sourced","Sustainably_sourced",""))))))))))),IF($G1103="Organic","Organic",(IF($G1103="Responsible","Responsible",(IF($G1103="No Attribute (Conventional)","No_Attribute_Conventional",(IF($G1103="Recycled Pre/Post-Consumer","Recycled_Pre_Post_Consumer",(IF($G1103="In-Conversion","In_Conversion",(IF($G1103="Recycled Pre-Consumer","Recycled_Pre_Consumer",(IF($G1103="Recycled Post-Consumer","Recycled_Post_Consumer",(IF($G1103="Sustainably Sourced","Sustainably_sourced","")))))))))))))))),"")</f>
        <v/>
      </c>
      <c r="AE1103" s="13" t="e" cm="1">
        <f t="array" aca="1" ref="AE1103" ca="1">IF(INDIRECT("$F"&amp;$S1103)="","",IF(LEFT(INDIRECT("$F"&amp;$S1103),3)="GRS","GRS_RCS_RM",IF((LEFT(INDIRECT("$F"&amp;$S1103),3))="RCS","GRS_RCS_RM",IF(INDIRECT("$F"&amp;$S1103)="OCS (No Label)","OCS_Conversion_RM",IF(LEFT(INDIRECT("$F"&amp;$S1103),3)="OCS","OCS_RM",IF(RIGHT(INDIRECT("$F"&amp;$S1103),10)="conversion","GOTS_RM_conversion",IF((LEFT(INDIRECT("$F"&amp;$S1103),4))="GOTS","GOTS_RM","Responsible_RM")))))))</f>
        <v>#REF!</v>
      </c>
      <c r="AF1103" s="13" t="str" cm="1">
        <f t="array" aca="1" ref="AF1103" ca="1">IF($S1103="","",INDIRECT("$Z"&amp;$S1103))</f>
        <v/>
      </c>
      <c r="AG1103" s="155"/>
      <c r="AH1103" s="13" t="str" cm="1">
        <f t="array" aca="1" ref="AH1103" ca="1">IFERROR(INDIRECT("$ag"&amp;S1103),"")</f>
        <v/>
      </c>
      <c r="AI1103" s="13" t="e" cm="1">
        <f t="array" aca="1" ref="AI1103" ca="1">INDIRECT("O"&amp;S1102)</f>
        <v>#REF!</v>
      </c>
      <c r="AJ1103" s="13" t="str">
        <f>IF($I1103="","",INDEX('Raw Material'!$A$1:$J$75,MATCH(I1103,'Raw Material'!$A$1:$A$75,0),(MATCH(G1103,'Raw Material'!$A$1:$J$1,0))))</f>
        <v/>
      </c>
      <c r="AK1103" s="13" t="str">
        <f t="shared" si="476"/>
        <v>YANLIŞRM</v>
      </c>
      <c r="AL1103" s="153" t="str">
        <f t="shared" si="477"/>
        <v/>
      </c>
    </row>
    <row r="1104" spans="1:38" ht="16.5" customHeight="1">
      <c r="A1104" s="162"/>
      <c r="B1104" s="168"/>
      <c r="C1104" s="169"/>
      <c r="D1104" s="156"/>
      <c r="E1104" s="156"/>
      <c r="F1104" s="175"/>
      <c r="G1104" s="181"/>
      <c r="H1104" s="182"/>
      <c r="I1104" s="182"/>
      <c r="J1104" s="182"/>
      <c r="K1104" s="32"/>
      <c r="L1104" s="179"/>
      <c r="M1104" s="179"/>
      <c r="N1104" s="81"/>
      <c r="O1104" s="185"/>
      <c r="P1104" s="103"/>
      <c r="Q1104" s="84" t="str">
        <f t="shared" si="478"/>
        <v/>
      </c>
      <c r="R1104" s="159"/>
      <c r="S1104" s="28" t="str" cm="1">
        <f t="array" aca="1" ref="S1104" ca="1">IF(INDIRECT("A"&amp;114+$U1104)&lt;&gt;"",114+$U1104,"")</f>
        <v/>
      </c>
      <c r="T1104" s="28" t="str">
        <f t="shared" ca="1" si="479"/>
        <v>$B</v>
      </c>
      <c r="U1104" s="29">
        <f t="shared" si="486"/>
        <v>984</v>
      </c>
      <c r="V1104" s="29">
        <v>82.500000000006395</v>
      </c>
      <c r="W1104" s="29">
        <f t="shared" si="487"/>
        <v>82</v>
      </c>
      <c r="X1104" s="41" t="str" cm="1">
        <f t="array" aca="1" ref="X1104" ca="1">IFERROR(INDEX('PC&amp;PD'!$A$1:$AP$15,ROW('PC&amp;PD'!$A$15),MATCH(INDIRECT(T1104),'PC&amp;PD'!$A$1:$AP$1,0)),"")</f>
        <v/>
      </c>
      <c r="Z1104" s="155"/>
      <c r="AA1104" s="13" t="str">
        <f t="shared" si="475"/>
        <v/>
      </c>
      <c r="AB1104" s="155"/>
      <c r="AC1104" s="13" t="str">
        <f t="shared" ca="1" si="480"/>
        <v>$AB</v>
      </c>
      <c r="AD1104" s="13" t="str" cm="1">
        <f t="array" aca="1" ref="AD1104" ca="1">IFERROR(IF((LEFT(INDIRECT("$F"&amp;$S1104),4))="GOTS",IF($G1104="Organic","GOTS_Organic_raw",(IF($G1104="Responsible","GOTS_Responsible",(IF($G1104="No Attribute (Conventional)","GOTS_conventional",(IF($G1104="Recycled Pre/Post-Consumer","GOTS_pre_post",(IF($G1104="In-Conversion","GOTS_in_conversion",(IF($G1104="Sustainably Sourced","Sustainably_sourced",""))))))))))),IF($G1104="Organic","Organic",(IF($G1104="Responsible","Responsible",(IF($G1104="No Attribute (Conventional)","No_Attribute_Conventional",(IF($G1104="Recycled Pre/Post-Consumer","Recycled_Pre_Post_Consumer",(IF($G1104="In-Conversion","In_Conversion",(IF($G1104="Recycled Pre-Consumer","Recycled_Pre_Consumer",(IF($G1104="Recycled Post-Consumer","Recycled_Post_Consumer",(IF($G1104="Sustainably Sourced","Sustainably_sourced","")))))))))))))))),"")</f>
        <v/>
      </c>
      <c r="AE1104" s="13" t="e" cm="1">
        <f t="array" aca="1" ref="AE1104" ca="1">IF(INDIRECT("$F"&amp;$S1104)="","",IF(LEFT(INDIRECT("$F"&amp;$S1104),3)="GRS","GRS_RCS_RM",IF((LEFT(INDIRECT("$F"&amp;$S1104),3))="RCS","GRS_RCS_RM",IF(INDIRECT("$F"&amp;$S1104)="OCS (No Label)","OCS_Conversion_RM",IF(LEFT(INDIRECT("$F"&amp;$S1104),3)="OCS","OCS_RM",IF(RIGHT(INDIRECT("$F"&amp;$S1104),10)="conversion","GOTS_RM_conversion",IF((LEFT(INDIRECT("$F"&amp;$S1104),4))="GOTS","GOTS_RM","Responsible_RM")))))))</f>
        <v>#REF!</v>
      </c>
      <c r="AF1104" s="13" t="str" cm="1">
        <f t="array" aca="1" ref="AF1104" ca="1">IF($S1104="","",INDIRECT("$Z"&amp;$S1104))</f>
        <v/>
      </c>
      <c r="AG1104" s="155"/>
      <c r="AH1104" s="13" t="str" cm="1">
        <f t="array" aca="1" ref="AH1104" ca="1">IFERROR(INDIRECT("$ag"&amp;S1104),"")</f>
        <v/>
      </c>
      <c r="AI1104" s="13" t="e" cm="1">
        <f t="array" aca="1" ref="AI1104" ca="1">INDIRECT("O"&amp;S1103)</f>
        <v>#REF!</v>
      </c>
      <c r="AJ1104" s="13" t="str">
        <f>IF($I1104="","",INDEX('Raw Material'!$A$1:$J$75,MATCH(I1104,'Raw Material'!$A$1:$A$75,0),(MATCH(G1104,'Raw Material'!$A$1:$J$1,0))))</f>
        <v/>
      </c>
      <c r="AK1104" s="13" t="str">
        <f t="shared" si="476"/>
        <v>YANLIŞRM</v>
      </c>
      <c r="AL1104" s="153" t="str">
        <f t="shared" si="477"/>
        <v/>
      </c>
    </row>
    <row r="1105" spans="1:38" ht="16.5" customHeight="1">
      <c r="A1105" s="162"/>
      <c r="B1105" s="168"/>
      <c r="C1105" s="169"/>
      <c r="D1105" s="156"/>
      <c r="E1105" s="156"/>
      <c r="F1105" s="175"/>
      <c r="G1105" s="181"/>
      <c r="H1105" s="182"/>
      <c r="I1105" s="182"/>
      <c r="J1105" s="182"/>
      <c r="K1105" s="32"/>
      <c r="L1105" s="179"/>
      <c r="M1105" s="179"/>
      <c r="N1105" s="81"/>
      <c r="O1105" s="185"/>
      <c r="P1105" s="103"/>
      <c r="Q1105" s="84" t="str">
        <f t="shared" si="478"/>
        <v/>
      </c>
      <c r="R1105" s="159"/>
      <c r="S1105" s="28" t="str" cm="1">
        <f t="array" aca="1" ref="S1105" ca="1">IF(INDIRECT("A"&amp;114+$U1105)&lt;&gt;"",114+$U1105,"")</f>
        <v/>
      </c>
      <c r="T1105" s="28" t="str">
        <f t="shared" ca="1" si="479"/>
        <v>$B</v>
      </c>
      <c r="U1105" s="29">
        <f t="shared" si="486"/>
        <v>984</v>
      </c>
      <c r="V1105" s="29">
        <v>82.583333333339795</v>
      </c>
      <c r="W1105" s="29">
        <f t="shared" si="487"/>
        <v>82</v>
      </c>
      <c r="X1105" s="41" t="str" cm="1">
        <f t="array" aca="1" ref="X1105" ca="1">IFERROR(INDEX('PC&amp;PD'!$A$1:$AP$15,ROW('PC&amp;PD'!$A$15),MATCH(INDIRECT(T1105),'PC&amp;PD'!$A$1:$AP$1,0)),"")</f>
        <v/>
      </c>
      <c r="Z1105" s="155"/>
      <c r="AA1105" s="13" t="str">
        <f t="shared" si="475"/>
        <v/>
      </c>
      <c r="AB1105" s="155"/>
      <c r="AC1105" s="13" t="str">
        <f t="shared" ca="1" si="480"/>
        <v>$AB</v>
      </c>
      <c r="AD1105" s="13" t="str" cm="1">
        <f t="array" aca="1" ref="AD1105" ca="1">IFERROR(IF((LEFT(INDIRECT("$F"&amp;$S1105),4))="GOTS",IF($G1105="Organic","GOTS_Organic_raw",(IF($G1105="Responsible","GOTS_Responsible",(IF($G1105="No Attribute (Conventional)","GOTS_conventional",(IF($G1105="Recycled Pre/Post-Consumer","GOTS_pre_post",(IF($G1105="In-Conversion","GOTS_in_conversion",(IF($G1105="Sustainably Sourced","Sustainably_sourced",""))))))))))),IF($G1105="Organic","Organic",(IF($G1105="Responsible","Responsible",(IF($G1105="No Attribute (Conventional)","No_Attribute_Conventional",(IF($G1105="Recycled Pre/Post-Consumer","Recycled_Pre_Post_Consumer",(IF($G1105="In-Conversion","In_Conversion",(IF($G1105="Recycled Pre-Consumer","Recycled_Pre_Consumer",(IF($G1105="Recycled Post-Consumer","Recycled_Post_Consumer",(IF($G1105="Sustainably Sourced","Sustainably_sourced","")))))))))))))))),"")</f>
        <v/>
      </c>
      <c r="AE1105" s="13" t="e" cm="1">
        <f t="array" aca="1" ref="AE1105" ca="1">IF(INDIRECT("$F"&amp;$S1105)="","",IF(LEFT(INDIRECT("$F"&amp;$S1105),3)="GRS","GRS_RCS_RM",IF((LEFT(INDIRECT("$F"&amp;$S1105),3))="RCS","GRS_RCS_RM",IF(INDIRECT("$F"&amp;$S1105)="OCS (No Label)","OCS_Conversion_RM",IF(LEFT(INDIRECT("$F"&amp;$S1105),3)="OCS","OCS_RM",IF(RIGHT(INDIRECT("$F"&amp;$S1105),10)="conversion","GOTS_RM_conversion",IF((LEFT(INDIRECT("$F"&amp;$S1105),4))="GOTS","GOTS_RM","Responsible_RM")))))))</f>
        <v>#REF!</v>
      </c>
      <c r="AF1105" s="13" t="str" cm="1">
        <f t="array" aca="1" ref="AF1105" ca="1">IF($S1105="","",INDIRECT("$Z"&amp;$S1105))</f>
        <v/>
      </c>
      <c r="AG1105" s="155"/>
      <c r="AH1105" s="13" t="str" cm="1">
        <f t="array" aca="1" ref="AH1105" ca="1">IFERROR(INDIRECT("$ag"&amp;S1105),"")</f>
        <v/>
      </c>
      <c r="AI1105" s="13" t="e" cm="1">
        <f t="array" aca="1" ref="AI1105" ca="1">INDIRECT("O"&amp;S1104)</f>
        <v>#REF!</v>
      </c>
      <c r="AJ1105" s="13" t="str">
        <f>IF($I1105="","",INDEX('Raw Material'!$A$1:$J$75,MATCH(I1105,'Raw Material'!$A$1:$A$75,0),(MATCH(G1105,'Raw Material'!$A$1:$J$1,0))))</f>
        <v/>
      </c>
      <c r="AK1105" s="13" t="str">
        <f t="shared" si="476"/>
        <v>YANLIŞRM</v>
      </c>
      <c r="AL1105" s="153" t="str">
        <f t="shared" si="477"/>
        <v/>
      </c>
    </row>
    <row r="1106" spans="1:38" ht="16.5" customHeight="1">
      <c r="A1106" s="162"/>
      <c r="B1106" s="168"/>
      <c r="C1106" s="169"/>
      <c r="D1106" s="156"/>
      <c r="E1106" s="156"/>
      <c r="F1106" s="175"/>
      <c r="G1106" s="181"/>
      <c r="H1106" s="182"/>
      <c r="I1106" s="182"/>
      <c r="J1106" s="182"/>
      <c r="K1106" s="32"/>
      <c r="L1106" s="179"/>
      <c r="M1106" s="179"/>
      <c r="N1106" s="81"/>
      <c r="O1106" s="185"/>
      <c r="P1106" s="103"/>
      <c r="Q1106" s="84" t="str">
        <f t="shared" si="478"/>
        <v/>
      </c>
      <c r="R1106" s="159"/>
      <c r="S1106" s="28" t="str" cm="1">
        <f t="array" aca="1" ref="S1106" ca="1">IF(INDIRECT("A"&amp;114+$U1106)&lt;&gt;"",114+$U1106,"")</f>
        <v/>
      </c>
      <c r="T1106" s="28" t="str">
        <f t="shared" ca="1" si="479"/>
        <v>$B</v>
      </c>
      <c r="U1106" s="29">
        <f t="shared" si="486"/>
        <v>984</v>
      </c>
      <c r="V1106" s="29">
        <v>82.666666666673095</v>
      </c>
      <c r="W1106" s="29">
        <f t="shared" si="487"/>
        <v>82</v>
      </c>
      <c r="X1106" s="41" t="str" cm="1">
        <f t="array" aca="1" ref="X1106" ca="1">IFERROR(INDEX('PC&amp;PD'!$A$1:$AP$15,ROW('PC&amp;PD'!$A$15),MATCH(INDIRECT(T1106),'PC&amp;PD'!$A$1:$AP$1,0)),"")</f>
        <v/>
      </c>
      <c r="Z1106" s="155"/>
      <c r="AA1106" s="13" t="str">
        <f t="shared" si="475"/>
        <v/>
      </c>
      <c r="AB1106" s="155"/>
      <c r="AC1106" s="13" t="str">
        <f t="shared" ca="1" si="480"/>
        <v>$AB</v>
      </c>
      <c r="AD1106" s="13" t="str" cm="1">
        <f t="array" aca="1" ref="AD1106" ca="1">IFERROR(IF((LEFT(INDIRECT("$F"&amp;$S1106),4))="GOTS",IF($G1106="Organic","GOTS_Organic_raw",(IF($G1106="Responsible","GOTS_Responsible",(IF($G1106="No Attribute (Conventional)","GOTS_conventional",(IF($G1106="Recycled Pre/Post-Consumer","GOTS_pre_post",(IF($G1106="In-Conversion","GOTS_in_conversion",(IF($G1106="Sustainably Sourced","Sustainably_sourced",""))))))))))),IF($G1106="Organic","Organic",(IF($G1106="Responsible","Responsible",(IF($G1106="No Attribute (Conventional)","No_Attribute_Conventional",(IF($G1106="Recycled Pre/Post-Consumer","Recycled_Pre_Post_Consumer",(IF($G1106="In-Conversion","In_Conversion",(IF($G1106="Recycled Pre-Consumer","Recycled_Pre_Consumer",(IF($G1106="Recycled Post-Consumer","Recycled_Post_Consumer",(IF($G1106="Sustainably Sourced","Sustainably_sourced","")))))))))))))))),"")</f>
        <v/>
      </c>
      <c r="AE1106" s="13" t="e" cm="1">
        <f t="array" aca="1" ref="AE1106" ca="1">IF(INDIRECT("$F"&amp;$S1106)="","",IF(LEFT(INDIRECT("$F"&amp;$S1106),3)="GRS","GRS_RCS_RM",IF((LEFT(INDIRECT("$F"&amp;$S1106),3))="RCS","GRS_RCS_RM",IF(INDIRECT("$F"&amp;$S1106)="OCS (No Label)","OCS_Conversion_RM",IF(LEFT(INDIRECT("$F"&amp;$S1106),3)="OCS","OCS_RM",IF(RIGHT(INDIRECT("$F"&amp;$S1106),10)="conversion","GOTS_RM_conversion",IF((LEFT(INDIRECT("$F"&amp;$S1106),4))="GOTS","GOTS_RM","Responsible_RM")))))))</f>
        <v>#REF!</v>
      </c>
      <c r="AF1106" s="13" t="str" cm="1">
        <f t="array" aca="1" ref="AF1106" ca="1">IF($S1106="","",INDIRECT("$Z"&amp;$S1106))</f>
        <v/>
      </c>
      <c r="AG1106" s="155"/>
      <c r="AH1106" s="13" t="str" cm="1">
        <f t="array" aca="1" ref="AH1106" ca="1">IFERROR(INDIRECT("$ag"&amp;S1106),"")</f>
        <v/>
      </c>
      <c r="AI1106" s="13" t="e" cm="1">
        <f t="array" aca="1" ref="AI1106" ca="1">INDIRECT("O"&amp;S1105)</f>
        <v>#REF!</v>
      </c>
      <c r="AJ1106" s="13" t="str">
        <f>IF($I1106="","",INDEX('Raw Material'!$A$1:$J$75,MATCH(I1106,'Raw Material'!$A$1:$A$75,0),(MATCH(G1106,'Raw Material'!$A$1:$J$1,0))))</f>
        <v/>
      </c>
      <c r="AK1106" s="13" t="str">
        <f t="shared" si="476"/>
        <v>YANLIŞRM</v>
      </c>
      <c r="AL1106" s="153" t="str">
        <f t="shared" si="477"/>
        <v/>
      </c>
    </row>
    <row r="1107" spans="1:38" ht="16.5" customHeight="1">
      <c r="A1107" s="162"/>
      <c r="B1107" s="168"/>
      <c r="C1107" s="169"/>
      <c r="D1107" s="156"/>
      <c r="E1107" s="156"/>
      <c r="F1107" s="175"/>
      <c r="G1107" s="181"/>
      <c r="H1107" s="182"/>
      <c r="I1107" s="182"/>
      <c r="J1107" s="182"/>
      <c r="K1107" s="32"/>
      <c r="L1107" s="179"/>
      <c r="M1107" s="179"/>
      <c r="N1107" s="81"/>
      <c r="O1107" s="185"/>
      <c r="P1107" s="103"/>
      <c r="Q1107" s="84" t="str">
        <f t="shared" si="478"/>
        <v/>
      </c>
      <c r="R1107" s="159"/>
      <c r="S1107" s="28" t="str" cm="1">
        <f t="array" aca="1" ref="S1107" ca="1">IF(INDIRECT("A"&amp;114+$U1107)&lt;&gt;"",114+$U1107,"")</f>
        <v/>
      </c>
      <c r="T1107" s="28" t="str">
        <f t="shared" ca="1" si="479"/>
        <v>$B</v>
      </c>
      <c r="U1107" s="29">
        <f t="shared" si="486"/>
        <v>984</v>
      </c>
      <c r="V1107" s="29">
        <v>82.750000000006494</v>
      </c>
      <c r="W1107" s="29">
        <f t="shared" si="487"/>
        <v>82</v>
      </c>
      <c r="X1107" s="41" t="str" cm="1">
        <f t="array" aca="1" ref="X1107" ca="1">IFERROR(INDEX('PC&amp;PD'!$A$1:$AP$15,ROW('PC&amp;PD'!$A$15),MATCH(INDIRECT(T1107),'PC&amp;PD'!$A$1:$AP$1,0)),"")</f>
        <v/>
      </c>
      <c r="Z1107" s="155"/>
      <c r="AA1107" s="13" t="str">
        <f t="shared" si="475"/>
        <v/>
      </c>
      <c r="AB1107" s="155"/>
      <c r="AC1107" s="13" t="str">
        <f t="shared" ca="1" si="480"/>
        <v>$AB</v>
      </c>
      <c r="AD1107" s="13" t="str" cm="1">
        <f t="array" aca="1" ref="AD1107" ca="1">IFERROR(IF((LEFT(INDIRECT("$F"&amp;$S1107),4))="GOTS",IF($G1107="Organic","GOTS_Organic_raw",(IF($G1107="Responsible","GOTS_Responsible",(IF($G1107="No Attribute (Conventional)","GOTS_conventional",(IF($G1107="Recycled Pre/Post-Consumer","GOTS_pre_post",(IF($G1107="In-Conversion","GOTS_in_conversion",(IF($G1107="Sustainably Sourced","Sustainably_sourced",""))))))))))),IF($G1107="Organic","Organic",(IF($G1107="Responsible","Responsible",(IF($G1107="No Attribute (Conventional)","No_Attribute_Conventional",(IF($G1107="Recycled Pre/Post-Consumer","Recycled_Pre_Post_Consumer",(IF($G1107="In-Conversion","In_Conversion",(IF($G1107="Recycled Pre-Consumer","Recycled_Pre_Consumer",(IF($G1107="Recycled Post-Consumer","Recycled_Post_Consumer",(IF($G1107="Sustainably Sourced","Sustainably_sourced","")))))))))))))))),"")</f>
        <v/>
      </c>
      <c r="AE1107" s="13" t="e" cm="1">
        <f t="array" aca="1" ref="AE1107" ca="1">IF(INDIRECT("$F"&amp;$S1107)="","",IF(LEFT(INDIRECT("$F"&amp;$S1107),3)="GRS","GRS_RCS_RM",IF((LEFT(INDIRECT("$F"&amp;$S1107),3))="RCS","GRS_RCS_RM",IF(INDIRECT("$F"&amp;$S1107)="OCS (No Label)","OCS_Conversion_RM",IF(LEFT(INDIRECT("$F"&amp;$S1107),3)="OCS","OCS_RM",IF(RIGHT(INDIRECT("$F"&amp;$S1107),10)="conversion","GOTS_RM_conversion",IF((LEFT(INDIRECT("$F"&amp;$S1107),4))="GOTS","GOTS_RM","Responsible_RM")))))))</f>
        <v>#REF!</v>
      </c>
      <c r="AF1107" s="13" t="str" cm="1">
        <f t="array" aca="1" ref="AF1107" ca="1">IF($S1107="","",INDIRECT("$Z"&amp;$S1107))</f>
        <v/>
      </c>
      <c r="AG1107" s="155"/>
      <c r="AH1107" s="13" t="str" cm="1">
        <f t="array" aca="1" ref="AH1107" ca="1">IFERROR(INDIRECT("$ag"&amp;S1107),"")</f>
        <v/>
      </c>
      <c r="AI1107" s="13" t="e" cm="1">
        <f t="array" aca="1" ref="AI1107" ca="1">INDIRECT("O"&amp;S1106)</f>
        <v>#REF!</v>
      </c>
      <c r="AJ1107" s="13" t="str">
        <f>IF($I1107="","",INDEX('Raw Material'!$A$1:$J$75,MATCH(I1107,'Raw Material'!$A$1:$A$75,0),(MATCH(G1107,'Raw Material'!$A$1:$J$1,0))))</f>
        <v/>
      </c>
      <c r="AK1107" s="13" t="str">
        <f t="shared" si="476"/>
        <v>YANLIŞRM</v>
      </c>
      <c r="AL1107" s="153" t="str">
        <f t="shared" si="477"/>
        <v/>
      </c>
    </row>
    <row r="1108" spans="1:38" ht="16.5" customHeight="1">
      <c r="A1108" s="162"/>
      <c r="B1108" s="168"/>
      <c r="C1108" s="169"/>
      <c r="D1108" s="156"/>
      <c r="E1108" s="156"/>
      <c r="F1108" s="175"/>
      <c r="G1108" s="181"/>
      <c r="H1108" s="182"/>
      <c r="I1108" s="182"/>
      <c r="J1108" s="182"/>
      <c r="K1108" s="32"/>
      <c r="L1108" s="179"/>
      <c r="M1108" s="179"/>
      <c r="N1108" s="81"/>
      <c r="O1108" s="185"/>
      <c r="P1108" s="103"/>
      <c r="Q1108" s="84" t="str">
        <f t="shared" si="478"/>
        <v/>
      </c>
      <c r="R1108" s="159"/>
      <c r="S1108" s="28" t="str" cm="1">
        <f t="array" aca="1" ref="S1108" ca="1">IF(INDIRECT("A"&amp;114+$U1108)&lt;&gt;"",114+$U1108,"")</f>
        <v/>
      </c>
      <c r="T1108" s="28" t="str">
        <f t="shared" ca="1" si="479"/>
        <v>$B</v>
      </c>
      <c r="U1108" s="29">
        <f t="shared" si="486"/>
        <v>984</v>
      </c>
      <c r="V1108" s="29">
        <v>82.833333333339795</v>
      </c>
      <c r="W1108" s="29">
        <f t="shared" si="487"/>
        <v>82</v>
      </c>
      <c r="X1108" s="41" t="str" cm="1">
        <f t="array" aca="1" ref="X1108" ca="1">IFERROR(INDEX('PC&amp;PD'!$A$1:$AP$15,ROW('PC&amp;PD'!$A$15),MATCH(INDIRECT(T1108),'PC&amp;PD'!$A$1:$AP$1,0)),"")</f>
        <v/>
      </c>
      <c r="Z1108" s="155"/>
      <c r="AA1108" s="13" t="str">
        <f t="shared" si="475"/>
        <v/>
      </c>
      <c r="AB1108" s="155"/>
      <c r="AC1108" s="13" t="str">
        <f t="shared" ca="1" si="480"/>
        <v>$AB</v>
      </c>
      <c r="AD1108" s="13" t="str" cm="1">
        <f t="array" aca="1" ref="AD1108" ca="1">IFERROR(IF((LEFT(INDIRECT("$F"&amp;$S1108),4))="GOTS",IF($G1108="Organic","GOTS_Organic_raw",(IF($G1108="Responsible","GOTS_Responsible",(IF($G1108="No Attribute (Conventional)","GOTS_conventional",(IF($G1108="Recycled Pre/Post-Consumer","GOTS_pre_post",(IF($G1108="In-Conversion","GOTS_in_conversion",(IF($G1108="Sustainably Sourced","Sustainably_sourced",""))))))))))),IF($G1108="Organic","Organic",(IF($G1108="Responsible","Responsible",(IF($G1108="No Attribute (Conventional)","No_Attribute_Conventional",(IF($G1108="Recycled Pre/Post-Consumer","Recycled_Pre_Post_Consumer",(IF($G1108="In-Conversion","In_Conversion",(IF($G1108="Recycled Pre-Consumer","Recycled_Pre_Consumer",(IF($G1108="Recycled Post-Consumer","Recycled_Post_Consumer",(IF($G1108="Sustainably Sourced","Sustainably_sourced","")))))))))))))))),"")</f>
        <v/>
      </c>
      <c r="AE1108" s="13" t="e" cm="1">
        <f t="array" aca="1" ref="AE1108" ca="1">IF(INDIRECT("$F"&amp;$S1108)="","",IF(LEFT(INDIRECT("$F"&amp;$S1108),3)="GRS","GRS_RCS_RM",IF((LEFT(INDIRECT("$F"&amp;$S1108),3))="RCS","GRS_RCS_RM",IF(INDIRECT("$F"&amp;$S1108)="OCS (No Label)","OCS_Conversion_RM",IF(LEFT(INDIRECT("$F"&amp;$S1108),3)="OCS","OCS_RM",IF(RIGHT(INDIRECT("$F"&amp;$S1108),10)="conversion","GOTS_RM_conversion",IF((LEFT(INDIRECT("$F"&amp;$S1108),4))="GOTS","GOTS_RM","Responsible_RM")))))))</f>
        <v>#REF!</v>
      </c>
      <c r="AF1108" s="13" t="str" cm="1">
        <f t="array" aca="1" ref="AF1108" ca="1">IF($S1108="","",INDIRECT("$Z"&amp;$S1108))</f>
        <v/>
      </c>
      <c r="AG1108" s="155"/>
      <c r="AH1108" s="13" t="str" cm="1">
        <f t="array" aca="1" ref="AH1108" ca="1">IFERROR(INDIRECT("$ag"&amp;S1108),"")</f>
        <v/>
      </c>
      <c r="AI1108" s="13" t="e" cm="1">
        <f t="array" aca="1" ref="AI1108" ca="1">INDIRECT("O"&amp;S1107)</f>
        <v>#REF!</v>
      </c>
      <c r="AJ1108" s="13" t="str">
        <f>IF($I1108="","",INDEX('Raw Material'!$A$1:$J$75,MATCH(I1108,'Raw Material'!$A$1:$A$75,0),(MATCH(G1108,'Raw Material'!$A$1:$J$1,0))))</f>
        <v/>
      </c>
      <c r="AK1108" s="13" t="str">
        <f t="shared" si="476"/>
        <v>YANLIŞRM</v>
      </c>
      <c r="AL1108" s="153" t="str">
        <f t="shared" si="477"/>
        <v/>
      </c>
    </row>
    <row r="1109" spans="1:38" ht="16.5" customHeight="1" thickBot="1">
      <c r="A1109" s="163"/>
      <c r="B1109" s="170"/>
      <c r="C1109" s="171"/>
      <c r="D1109" s="156"/>
      <c r="E1109" s="156"/>
      <c r="F1109" s="176"/>
      <c r="G1109" s="157"/>
      <c r="H1109" s="158"/>
      <c r="I1109" s="158"/>
      <c r="J1109" s="158"/>
      <c r="K1109" s="33"/>
      <c r="L1109" s="180"/>
      <c r="M1109" s="180"/>
      <c r="N1109" s="82"/>
      <c r="O1109" s="186"/>
      <c r="P1109" s="103"/>
      <c r="Q1109" s="84" t="str">
        <f t="shared" si="478"/>
        <v/>
      </c>
      <c r="R1109" s="159"/>
      <c r="S1109" s="28" t="str" cm="1">
        <f t="array" aca="1" ref="S1109" ca="1">IF(INDIRECT("A"&amp;114+$U1109)&lt;&gt;"",114+$U1109,"")</f>
        <v/>
      </c>
      <c r="T1109" s="28" t="str">
        <f t="shared" ca="1" si="479"/>
        <v>$B</v>
      </c>
      <c r="U1109" s="29">
        <f t="shared" si="486"/>
        <v>984</v>
      </c>
      <c r="V1109" s="29">
        <v>82.916666666673095</v>
      </c>
      <c r="W1109" s="29">
        <f t="shared" si="487"/>
        <v>82</v>
      </c>
      <c r="X1109" s="41" t="str" cm="1">
        <f t="array" aca="1" ref="X1109" ca="1">IFERROR(INDEX('PC&amp;PD'!$A$1:$AP$15,ROW('PC&amp;PD'!$A$15),MATCH(INDIRECT(T1109),'PC&amp;PD'!$A$1:$AP$1,0)),"")</f>
        <v/>
      </c>
      <c r="Z1109" s="155"/>
      <c r="AA1109" s="13" t="str">
        <f t="shared" si="475"/>
        <v/>
      </c>
      <c r="AB1109" s="155"/>
      <c r="AC1109" s="13" t="str">
        <f t="shared" ca="1" si="480"/>
        <v>$AB</v>
      </c>
      <c r="AD1109" s="13" t="str" cm="1">
        <f t="array" aca="1" ref="AD1109" ca="1">IFERROR(IF((LEFT(INDIRECT("$F"&amp;$S1109),4))="GOTS",IF($G1109="Organic","GOTS_Organic_raw",(IF($G1109="Responsible","GOTS_Responsible",(IF($G1109="No Attribute (Conventional)","GOTS_conventional",(IF($G1109="Recycled Pre/Post-Consumer","GOTS_pre_post",(IF($G1109="In-Conversion","GOTS_in_conversion",(IF($G1109="Sustainably Sourced","Sustainably_sourced",""))))))))))),IF($G1109="Organic","Organic",(IF($G1109="Responsible","Responsible",(IF($G1109="No Attribute (Conventional)","No_Attribute_Conventional",(IF($G1109="Recycled Pre/Post-Consumer","Recycled_Pre_Post_Consumer",(IF($G1109="In-Conversion","In_Conversion",(IF($G1109="Recycled Pre-Consumer","Recycled_Pre_Consumer",(IF($G1109="Recycled Post-Consumer","Recycled_Post_Consumer",(IF($G1109="Sustainably Sourced","Sustainably_sourced","")))))))))))))))),"")</f>
        <v/>
      </c>
      <c r="AE1109" s="13" t="e" cm="1">
        <f t="array" aca="1" ref="AE1109" ca="1">IF(INDIRECT("$F"&amp;$S1109)="","",IF(LEFT(INDIRECT("$F"&amp;$S1109),3)="GRS","GRS_RCS_RM",IF((LEFT(INDIRECT("$F"&amp;$S1109),3))="RCS","GRS_RCS_RM",IF(INDIRECT("$F"&amp;$S1109)="OCS (No Label)","OCS_Conversion_RM",IF(LEFT(INDIRECT("$F"&amp;$S1109),3)="OCS","OCS_RM",IF(RIGHT(INDIRECT("$F"&amp;$S1109),10)="conversion","GOTS_RM_conversion",IF((LEFT(INDIRECT("$F"&amp;$S1109),4))="GOTS","GOTS_RM","Responsible_RM")))))))</f>
        <v>#REF!</v>
      </c>
      <c r="AF1109" s="13" t="str" cm="1">
        <f t="array" aca="1" ref="AF1109" ca="1">IF($S1109="","",INDIRECT("$Z"&amp;$S1109))</f>
        <v/>
      </c>
      <c r="AG1109" s="155"/>
      <c r="AH1109" s="13" t="str" cm="1">
        <f t="array" aca="1" ref="AH1109" ca="1">IFERROR(INDIRECT("$ag"&amp;S1109),"")</f>
        <v/>
      </c>
      <c r="AI1109" s="13" t="e" cm="1">
        <f t="array" aca="1" ref="AI1109" ca="1">INDIRECT("O"&amp;S1108)</f>
        <v>#REF!</v>
      </c>
      <c r="AJ1109" s="13" t="str">
        <f>IF($I1109="","",INDEX('Raw Material'!$A$1:$J$75,MATCH(I1109,'Raw Material'!$A$1:$A$75,0),(MATCH(G1109,'Raw Material'!$A$1:$J$1,0))))</f>
        <v/>
      </c>
      <c r="AK1109" s="13" t="str">
        <f t="shared" si="476"/>
        <v>YANLIŞRM</v>
      </c>
      <c r="AL1109" s="153" t="str">
        <f t="shared" si="477"/>
        <v/>
      </c>
    </row>
    <row r="1110" spans="1:38" ht="16.5" customHeight="1">
      <c r="A1110" s="160" t="str">
        <f>IF(B1110="","",COUNTA($B$114:$B1110))</f>
        <v/>
      </c>
      <c r="B1110" s="164"/>
      <c r="C1110" s="165"/>
      <c r="D1110" s="183"/>
      <c r="E1110" s="183"/>
      <c r="F1110" s="172"/>
      <c r="G1110" s="212"/>
      <c r="H1110" s="206"/>
      <c r="I1110" s="206"/>
      <c r="J1110" s="206"/>
      <c r="K1110" s="31"/>
      <c r="L1110" s="177" t="str">
        <f t="shared" ref="L1110" si="492">IF(R1110="","",LEFT(R1110,LEN(R1110)-2))</f>
        <v/>
      </c>
      <c r="M1110" s="177"/>
      <c r="N1110" s="80"/>
      <c r="O1110" s="184"/>
      <c r="P1110" s="103"/>
      <c r="Q1110" s="84" t="str">
        <f t="shared" si="478"/>
        <v/>
      </c>
      <c r="R1110" s="159" t="str">
        <f t="shared" ref="R1110" si="493">CONCATENATE($Q1110,Q1111,Q1112,Q1113,Q1114,Q1115,$Q1116,$Q1117,$Q1118,$Q1119,Q1120,Q1121)</f>
        <v/>
      </c>
      <c r="S1110" s="28" t="str" cm="1">
        <f t="array" aca="1" ref="S1110" ca="1">IF(INDIRECT("A"&amp;114+$U1110)&lt;&gt;"",114+$U1110,"")</f>
        <v/>
      </c>
      <c r="T1110" s="28" t="str">
        <f t="shared" ca="1" si="479"/>
        <v>$B</v>
      </c>
      <c r="U1110" s="29">
        <f t="shared" si="486"/>
        <v>996</v>
      </c>
      <c r="V1110" s="29">
        <v>83.000000000006494</v>
      </c>
      <c r="W1110" s="29">
        <f t="shared" si="487"/>
        <v>83</v>
      </c>
      <c r="X1110" s="41" t="str" cm="1">
        <f t="array" aca="1" ref="X1110" ca="1">IFERROR(INDEX('PC&amp;PD'!$A$1:$AP$15,ROW('PC&amp;PD'!$A$15),MATCH(INDIRECT(T1110),'PC&amp;PD'!$A$1:$AP$1,0)),"")</f>
        <v/>
      </c>
      <c r="Z1110" s="155" t="str">
        <f t="shared" ref="Z1110" si="494">IFERROR(IF($F1110="OCS 100","OCS (OCS 100)",IF($F1110="OCS Blended","OCS (OCS Blended)",IF($F1110="OCS (No Label)","OCS (No Label)",IF($F1110="RCS 100","RCS (RCS 100)",IF($F1110="RCS Blended","RCS (RCS Blended)",IF($F1110="GRS","GRS (GRS)",IF($F1110="GRS (No Label)", "GRS (No Label)",IF($F1110="RDS","RDS (RDS)",IF($F1110="RWS","RWS (RWS)",IF($F1110="RAS","RAS (RAS)",IF($F1110="RMS","RMS (RMS)",IF($F1110="GOTS Organic","GOTS (Organic)",IF($F1110="GOTS Made with organic","GOTS (Made with Organic)",IF($F1110="GOTS Organic - in conversion","GOTS (Organic - In Conversion)",IF($F1110="GOTS Made with organic - in conversion","GOTS (Made with Organic - In Conversion)",""))))))))))))))),"")</f>
        <v/>
      </c>
      <c r="AA1110" s="13" t="str">
        <f t="shared" si="475"/>
        <v/>
      </c>
      <c r="AB1110" s="155" t="str">
        <f t="shared" ref="AB1110" si="495">IFERROR(IF($F1110="OCS 100", "OCS_100",IF($F1110="OCS Blended", "OCS_Blended",IF($F1110="OCS (No Label)", "OCS_No_Label",IF($F1110="RCS 100", "RCS_100",IF($F1110="RCS Blended","RCS_Blended",IF($F1110="GRS","GRS",IF($F1110="GRS (No Label)", "GRS_No_Label",IF($F1110="RDS","RDS",IF($F1110="RWS","RWS",IF($F1110="RMS","RMS",IF($F1110="GOTS Organic","GOTS_Organic",IF($F1110="GOTS Made with organic","GOTS_Made_with_organic",IF($F1110="GOTS Organic - in conversion","GOTS_Organic_in_Conversion",IF($F1110="GOTS Made with organic - in conversion","GOTS_Made_with_Organic_in_Conversion",IF($F1110="RAS","RAS",""))))))))))))))),"")</f>
        <v/>
      </c>
      <c r="AC1110" s="13" t="str">
        <f t="shared" ca="1" si="480"/>
        <v>$AB</v>
      </c>
      <c r="AD1110" s="13" t="str" cm="1">
        <f t="array" aca="1" ref="AD1110" ca="1">IFERROR(IF((LEFT(INDIRECT("$F"&amp;$S1110),4))="GOTS",IF($G1110="Organic","GOTS_Organic_raw",(IF($G1110="Responsible","GOTS_Responsible",(IF($G1110="No Attribute (Conventional)","GOTS_conventional",(IF($G1110="Recycled Pre/Post-Consumer","GOTS_pre_post",(IF($G1110="In-Conversion","GOTS_in_conversion",(IF($G1110="Sustainably Sourced","Sustainably_sourced",""))))))))))),IF($G1110="Organic","Organic",(IF($G1110="Responsible","Responsible",(IF($G1110="No Attribute (Conventional)","No_Attribute_Conventional",(IF($G1110="Recycled Pre/Post-Consumer","Recycled_Pre_Post_Consumer",(IF($G1110="In-Conversion","In_Conversion",(IF($G1110="Recycled Pre-Consumer","Recycled_Pre_Consumer",(IF($G1110="Recycled Post-Consumer","Recycled_Post_Consumer",(IF($G1110="Sustainably Sourced","Sustainably_sourced","")))))))))))))))),"")</f>
        <v/>
      </c>
      <c r="AE1110" s="13" t="e" cm="1">
        <f t="array" aca="1" ref="AE1110" ca="1">IF(INDIRECT("$F"&amp;$S1110)="","",IF(LEFT(INDIRECT("$F"&amp;$S1110),3)="GRS","GRS_RCS_RM",IF((LEFT(INDIRECT("$F"&amp;$S1110),3))="RCS","GRS_RCS_RM",IF(INDIRECT("$F"&amp;$S1110)="OCS (No Label)","OCS_Conversion_RM",IF(LEFT(INDIRECT("$F"&amp;$S1110),3)="OCS","OCS_RM",IF(RIGHT(INDIRECT("$F"&amp;$S1110),10)="conversion","GOTS_RM_conversion",IF((LEFT(INDIRECT("$F"&amp;$S1110),4))="GOTS","GOTS_RM","Responsible_RM")))))))</f>
        <v>#REF!</v>
      </c>
      <c r="AF1110" s="13" t="str" cm="1">
        <f t="array" aca="1" ref="AF1110" ca="1">IF($S1110="","",INDIRECT("$Z"&amp;$S1110))</f>
        <v/>
      </c>
      <c r="AG1110" s="155" t="str">
        <f t="shared" si="485"/>
        <v/>
      </c>
      <c r="AH1110" s="13" t="str" cm="1">
        <f t="array" aca="1" ref="AH1110" ca="1">IFERROR(INDIRECT("$ag"&amp;S1110),"")</f>
        <v/>
      </c>
      <c r="AI1110" s="13" t="e" cm="1">
        <f t="array" aca="1" ref="AI1110" ca="1">INDIRECT("O"&amp;S1109)</f>
        <v>#REF!</v>
      </c>
      <c r="AJ1110" s="13" t="str">
        <f>IF($I1110="","",INDEX('Raw Material'!$A$1:$J$75,MATCH(I1110,'Raw Material'!$A$1:$A$75,0),(MATCH(G1110,'Raw Material'!$A$1:$J$1,0))))</f>
        <v/>
      </c>
      <c r="AK1110" s="13" t="str">
        <f t="shared" si="476"/>
        <v>YANLIŞRM</v>
      </c>
      <c r="AL1110" s="153" t="str">
        <f t="shared" si="477"/>
        <v/>
      </c>
    </row>
    <row r="1111" spans="1:38" ht="16.5" customHeight="1">
      <c r="A1111" s="161"/>
      <c r="B1111" s="166"/>
      <c r="C1111" s="167"/>
      <c r="D1111" s="156"/>
      <c r="E1111" s="156"/>
      <c r="F1111" s="173"/>
      <c r="G1111" s="181"/>
      <c r="H1111" s="182"/>
      <c r="I1111" s="182"/>
      <c r="J1111" s="182"/>
      <c r="K1111" s="32"/>
      <c r="L1111" s="178"/>
      <c r="M1111" s="178"/>
      <c r="N1111" s="81"/>
      <c r="O1111" s="185"/>
      <c r="P1111" s="103"/>
      <c r="Q1111" s="84" t="str">
        <f t="shared" si="478"/>
        <v/>
      </c>
      <c r="R1111" s="159"/>
      <c r="S1111" s="28" t="str" cm="1">
        <f t="array" aca="1" ref="S1111" ca="1">IF(INDIRECT("A"&amp;114+$U1111)&lt;&gt;"",114+$U1111,"")</f>
        <v/>
      </c>
      <c r="T1111" s="28" t="str">
        <f t="shared" ca="1" si="479"/>
        <v>$B</v>
      </c>
      <c r="U1111" s="29">
        <f t="shared" si="486"/>
        <v>996</v>
      </c>
      <c r="V1111" s="29">
        <v>83.083333333339795</v>
      </c>
      <c r="W1111" s="29">
        <f t="shared" si="487"/>
        <v>83</v>
      </c>
      <c r="X1111" s="41" t="str" cm="1">
        <f t="array" aca="1" ref="X1111" ca="1">IFERROR(INDEX('PC&amp;PD'!$A$1:$AP$15,ROW('PC&amp;PD'!$A$15),MATCH(INDIRECT(T1111),'PC&amp;PD'!$A$1:$AP$1,0)),"")</f>
        <v/>
      </c>
      <c r="Z1111" s="155"/>
      <c r="AA1111" s="13" t="str">
        <f t="shared" si="475"/>
        <v/>
      </c>
      <c r="AB1111" s="155"/>
      <c r="AC1111" s="13" t="str">
        <f t="shared" ca="1" si="480"/>
        <v>$AB</v>
      </c>
      <c r="AD1111" s="13" t="str" cm="1">
        <f t="array" aca="1" ref="AD1111" ca="1">IFERROR(IF((LEFT(INDIRECT("$F"&amp;$S1111),4))="GOTS",IF($G1111="Organic","GOTS_Organic_raw",(IF($G1111="Responsible","GOTS_Responsible",(IF($G1111="No Attribute (Conventional)","GOTS_conventional",(IF($G1111="Recycled Pre/Post-Consumer","GOTS_pre_post",(IF($G1111="In-Conversion","GOTS_in_conversion",(IF($G1111="Sustainably Sourced","Sustainably_sourced",""))))))))))),IF($G1111="Organic","Organic",(IF($G1111="Responsible","Responsible",(IF($G1111="No Attribute (Conventional)","No_Attribute_Conventional",(IF($G1111="Recycled Pre/Post-Consumer","Recycled_Pre_Post_Consumer",(IF($G1111="In-Conversion","In_Conversion",(IF($G1111="Recycled Pre-Consumer","Recycled_Pre_Consumer",(IF($G1111="Recycled Post-Consumer","Recycled_Post_Consumer",(IF($G1111="Sustainably Sourced","Sustainably_sourced","")))))))))))))))),"")</f>
        <v/>
      </c>
      <c r="AE1111" s="13" t="e" cm="1">
        <f t="array" aca="1" ref="AE1111" ca="1">IF(INDIRECT("$F"&amp;$S1111)="","",IF(LEFT(INDIRECT("$F"&amp;$S1111),3)="GRS","GRS_RCS_RM",IF((LEFT(INDIRECT("$F"&amp;$S1111),3))="RCS","GRS_RCS_RM",IF(INDIRECT("$F"&amp;$S1111)="OCS (No Label)","OCS_Conversion_RM",IF(LEFT(INDIRECT("$F"&amp;$S1111),3)="OCS","OCS_RM",IF(RIGHT(INDIRECT("$F"&amp;$S1111),10)="conversion","GOTS_RM_conversion",IF((LEFT(INDIRECT("$F"&amp;$S1111),4))="GOTS","GOTS_RM","Responsible_RM")))))))</f>
        <v>#REF!</v>
      </c>
      <c r="AF1111" s="13" t="str" cm="1">
        <f t="array" aca="1" ref="AF1111" ca="1">IF($S1111="","",INDIRECT("$Z"&amp;$S1111))</f>
        <v/>
      </c>
      <c r="AG1111" s="155"/>
      <c r="AH1111" s="13" t="str" cm="1">
        <f t="array" aca="1" ref="AH1111" ca="1">IFERROR(INDIRECT("$ag"&amp;S1111),"")</f>
        <v/>
      </c>
      <c r="AI1111" s="13" t="e" cm="1">
        <f t="array" aca="1" ref="AI1111" ca="1">INDIRECT("O"&amp;S1110)</f>
        <v>#REF!</v>
      </c>
      <c r="AJ1111" s="13" t="str">
        <f>IF($I1111="","",INDEX('Raw Material'!$A$1:$J$75,MATCH(I1111,'Raw Material'!$A$1:$A$75,0),(MATCH(G1111,'Raw Material'!$A$1:$J$1,0))))</f>
        <v/>
      </c>
      <c r="AK1111" s="13" t="str">
        <f t="shared" si="476"/>
        <v>YANLIŞRM</v>
      </c>
      <c r="AL1111" s="153" t="str">
        <f t="shared" si="477"/>
        <v/>
      </c>
    </row>
    <row r="1112" spans="1:38" ht="16.5" customHeight="1">
      <c r="A1112" s="161"/>
      <c r="B1112" s="166"/>
      <c r="C1112" s="167"/>
      <c r="D1112" s="156"/>
      <c r="E1112" s="156"/>
      <c r="F1112" s="173"/>
      <c r="G1112" s="181"/>
      <c r="H1112" s="182"/>
      <c r="I1112" s="182"/>
      <c r="J1112" s="182"/>
      <c r="K1112" s="32"/>
      <c r="L1112" s="178"/>
      <c r="M1112" s="178"/>
      <c r="N1112" s="81"/>
      <c r="O1112" s="185"/>
      <c r="P1112" s="103"/>
      <c r="Q1112" s="84" t="str">
        <f t="shared" si="478"/>
        <v/>
      </c>
      <c r="R1112" s="159"/>
      <c r="S1112" s="28" t="str" cm="1">
        <f t="array" aca="1" ref="S1112" ca="1">IF(INDIRECT("A"&amp;114+$U1112)&lt;&gt;"",114+$U1112,"")</f>
        <v/>
      </c>
      <c r="T1112" s="28" t="str">
        <f t="shared" ca="1" si="479"/>
        <v>$B</v>
      </c>
      <c r="U1112" s="29">
        <f t="shared" si="486"/>
        <v>996</v>
      </c>
      <c r="V1112" s="29">
        <v>83.166666666673194</v>
      </c>
      <c r="W1112" s="29">
        <f t="shared" si="487"/>
        <v>83</v>
      </c>
      <c r="X1112" s="41" t="str" cm="1">
        <f t="array" aca="1" ref="X1112" ca="1">IFERROR(INDEX('PC&amp;PD'!$A$1:$AP$15,ROW('PC&amp;PD'!$A$15),MATCH(INDIRECT(T1112),'PC&amp;PD'!$A$1:$AP$1,0)),"")</f>
        <v/>
      </c>
      <c r="Z1112" s="155"/>
      <c r="AA1112" s="13" t="str">
        <f t="shared" si="475"/>
        <v/>
      </c>
      <c r="AB1112" s="155"/>
      <c r="AC1112" s="13" t="str">
        <f t="shared" ca="1" si="480"/>
        <v>$AB</v>
      </c>
      <c r="AD1112" s="13" t="str" cm="1">
        <f t="array" aca="1" ref="AD1112" ca="1">IFERROR(IF((LEFT(INDIRECT("$F"&amp;$S1112),4))="GOTS",IF($G1112="Organic","GOTS_Organic_raw",(IF($G1112="Responsible","GOTS_Responsible",(IF($G1112="No Attribute (Conventional)","GOTS_conventional",(IF($G1112="Recycled Pre/Post-Consumer","GOTS_pre_post",(IF($G1112="In-Conversion","GOTS_in_conversion",(IF($G1112="Sustainably Sourced","Sustainably_sourced",""))))))))))),IF($G1112="Organic","Organic",(IF($G1112="Responsible","Responsible",(IF($G1112="No Attribute (Conventional)","No_Attribute_Conventional",(IF($G1112="Recycled Pre/Post-Consumer","Recycled_Pre_Post_Consumer",(IF($G1112="In-Conversion","In_Conversion",(IF($G1112="Recycled Pre-Consumer","Recycled_Pre_Consumer",(IF($G1112="Recycled Post-Consumer","Recycled_Post_Consumer",(IF($G1112="Sustainably Sourced","Sustainably_sourced","")))))))))))))))),"")</f>
        <v/>
      </c>
      <c r="AE1112" s="13" t="e" cm="1">
        <f t="array" aca="1" ref="AE1112" ca="1">IF(INDIRECT("$F"&amp;$S1112)="","",IF(LEFT(INDIRECT("$F"&amp;$S1112),3)="GRS","GRS_RCS_RM",IF((LEFT(INDIRECT("$F"&amp;$S1112),3))="RCS","GRS_RCS_RM",IF(INDIRECT("$F"&amp;$S1112)="OCS (No Label)","OCS_Conversion_RM",IF(LEFT(INDIRECT("$F"&amp;$S1112),3)="OCS","OCS_RM",IF(RIGHT(INDIRECT("$F"&amp;$S1112),10)="conversion","GOTS_RM_conversion",IF((LEFT(INDIRECT("$F"&amp;$S1112),4))="GOTS","GOTS_RM","Responsible_RM")))))))</f>
        <v>#REF!</v>
      </c>
      <c r="AF1112" s="13" t="str" cm="1">
        <f t="array" aca="1" ref="AF1112" ca="1">IF($S1112="","",INDIRECT("$Z"&amp;$S1112))</f>
        <v/>
      </c>
      <c r="AG1112" s="155"/>
      <c r="AH1112" s="13" t="str" cm="1">
        <f t="array" aca="1" ref="AH1112" ca="1">IFERROR(INDIRECT("$ag"&amp;S1112),"")</f>
        <v/>
      </c>
      <c r="AI1112" s="13" t="e" cm="1">
        <f t="array" aca="1" ref="AI1112" ca="1">INDIRECT("O"&amp;S1111)</f>
        <v>#REF!</v>
      </c>
      <c r="AJ1112" s="13" t="str">
        <f>IF($I1112="","",INDEX('Raw Material'!$A$1:$J$75,MATCH(I1112,'Raw Material'!$A$1:$A$75,0),(MATCH(G1112,'Raw Material'!$A$1:$J$1,0))))</f>
        <v/>
      </c>
      <c r="AK1112" s="13" t="str">
        <f t="shared" si="476"/>
        <v>YANLIŞRM</v>
      </c>
      <c r="AL1112" s="153" t="str">
        <f t="shared" si="477"/>
        <v/>
      </c>
    </row>
    <row r="1113" spans="1:38" ht="16.5" customHeight="1">
      <c r="A1113" s="161"/>
      <c r="B1113" s="166"/>
      <c r="C1113" s="167"/>
      <c r="D1113" s="156"/>
      <c r="E1113" s="156"/>
      <c r="F1113" s="174"/>
      <c r="G1113" s="181"/>
      <c r="H1113" s="182"/>
      <c r="I1113" s="182"/>
      <c r="J1113" s="182"/>
      <c r="K1113" s="32"/>
      <c r="L1113" s="178"/>
      <c r="M1113" s="178"/>
      <c r="N1113" s="81"/>
      <c r="O1113" s="185"/>
      <c r="P1113" s="103"/>
      <c r="Q1113" s="84" t="str">
        <f t="shared" si="478"/>
        <v/>
      </c>
      <c r="R1113" s="159"/>
      <c r="S1113" s="28" t="str" cm="1">
        <f t="array" aca="1" ref="S1113" ca="1">IF(INDIRECT("A"&amp;114+$U1113)&lt;&gt;"",114+$U1113,"")</f>
        <v/>
      </c>
      <c r="T1113" s="28" t="str">
        <f t="shared" ca="1" si="479"/>
        <v>$B</v>
      </c>
      <c r="U1113" s="29">
        <f t="shared" si="486"/>
        <v>996</v>
      </c>
      <c r="V1113" s="29">
        <v>83.250000000006494</v>
      </c>
      <c r="W1113" s="29">
        <f t="shared" si="487"/>
        <v>83</v>
      </c>
      <c r="X1113" s="41" t="str" cm="1">
        <f t="array" aca="1" ref="X1113" ca="1">IFERROR(INDEX('PC&amp;PD'!$A$1:$AP$15,ROW('PC&amp;PD'!$A$15),MATCH(INDIRECT(T1113),'PC&amp;PD'!$A$1:$AP$1,0)),"")</f>
        <v/>
      </c>
      <c r="Z1113" s="155"/>
      <c r="AA1113" s="13" t="str">
        <f t="shared" si="475"/>
        <v/>
      </c>
      <c r="AB1113" s="155"/>
      <c r="AC1113" s="13" t="str">
        <f t="shared" ca="1" si="480"/>
        <v>$AB</v>
      </c>
      <c r="AD1113" s="13" t="str" cm="1">
        <f t="array" aca="1" ref="AD1113" ca="1">IFERROR(IF((LEFT(INDIRECT("$F"&amp;$S1113),4))="GOTS",IF($G1113="Organic","GOTS_Organic_raw",(IF($G1113="Responsible","GOTS_Responsible",(IF($G1113="No Attribute (Conventional)","GOTS_conventional",(IF($G1113="Recycled Pre/Post-Consumer","GOTS_pre_post",(IF($G1113="In-Conversion","GOTS_in_conversion",(IF($G1113="Sustainably Sourced","Sustainably_sourced",""))))))))))),IF($G1113="Organic","Organic",(IF($G1113="Responsible","Responsible",(IF($G1113="No Attribute (Conventional)","No_Attribute_Conventional",(IF($G1113="Recycled Pre/Post-Consumer","Recycled_Pre_Post_Consumer",(IF($G1113="In-Conversion","In_Conversion",(IF($G1113="Recycled Pre-Consumer","Recycled_Pre_Consumer",(IF($G1113="Recycled Post-Consumer","Recycled_Post_Consumer",(IF($G1113="Sustainably Sourced","Sustainably_sourced","")))))))))))))))),"")</f>
        <v/>
      </c>
      <c r="AE1113" s="13" t="e" cm="1">
        <f t="array" aca="1" ref="AE1113" ca="1">IF(INDIRECT("$F"&amp;$S1113)="","",IF(LEFT(INDIRECT("$F"&amp;$S1113),3)="GRS","GRS_RCS_RM",IF((LEFT(INDIRECT("$F"&amp;$S1113),3))="RCS","GRS_RCS_RM",IF(INDIRECT("$F"&amp;$S1113)="OCS (No Label)","OCS_Conversion_RM",IF(LEFT(INDIRECT("$F"&amp;$S1113),3)="OCS","OCS_RM",IF(RIGHT(INDIRECT("$F"&amp;$S1113),10)="conversion","GOTS_RM_conversion",IF((LEFT(INDIRECT("$F"&amp;$S1113),4))="GOTS","GOTS_RM","Responsible_RM")))))))</f>
        <v>#REF!</v>
      </c>
      <c r="AF1113" s="13" t="str" cm="1">
        <f t="array" aca="1" ref="AF1113" ca="1">IF($S1113="","",INDIRECT("$Z"&amp;$S1113))</f>
        <v/>
      </c>
      <c r="AG1113" s="155"/>
      <c r="AH1113" s="13" t="str" cm="1">
        <f t="array" aca="1" ref="AH1113" ca="1">IFERROR(INDIRECT("$ag"&amp;S1113),"")</f>
        <v/>
      </c>
      <c r="AI1113" s="13" t="e" cm="1">
        <f t="array" aca="1" ref="AI1113" ca="1">INDIRECT("O"&amp;S1112)</f>
        <v>#REF!</v>
      </c>
      <c r="AJ1113" s="13" t="str">
        <f>IF($I1113="","",INDEX('Raw Material'!$A$1:$J$75,MATCH(I1113,'Raw Material'!$A$1:$A$75,0),(MATCH(G1113,'Raw Material'!$A$1:$J$1,0))))</f>
        <v/>
      </c>
      <c r="AK1113" s="13" t="str">
        <f t="shared" si="476"/>
        <v>YANLIŞRM</v>
      </c>
      <c r="AL1113" s="153" t="str">
        <f t="shared" si="477"/>
        <v/>
      </c>
    </row>
    <row r="1114" spans="1:38" ht="16.5" customHeight="1">
      <c r="A1114" s="161"/>
      <c r="B1114" s="166"/>
      <c r="C1114" s="167"/>
      <c r="D1114" s="156"/>
      <c r="E1114" s="156"/>
      <c r="F1114" s="174"/>
      <c r="G1114" s="181"/>
      <c r="H1114" s="182"/>
      <c r="I1114" s="182"/>
      <c r="J1114" s="182"/>
      <c r="K1114" s="32"/>
      <c r="L1114" s="178"/>
      <c r="M1114" s="178"/>
      <c r="N1114" s="81"/>
      <c r="O1114" s="185"/>
      <c r="P1114" s="103"/>
      <c r="Q1114" s="84" t="str">
        <f t="shared" si="478"/>
        <v/>
      </c>
      <c r="R1114" s="159"/>
      <c r="S1114" s="28" t="str" cm="1">
        <f t="array" aca="1" ref="S1114" ca="1">IF(INDIRECT("A"&amp;114+$U1114)&lt;&gt;"",114+$U1114,"")</f>
        <v/>
      </c>
      <c r="T1114" s="28" t="str">
        <f t="shared" ca="1" si="479"/>
        <v>$B</v>
      </c>
      <c r="U1114" s="29">
        <f t="shared" si="486"/>
        <v>996</v>
      </c>
      <c r="V1114" s="29">
        <v>83.333333333339795</v>
      </c>
      <c r="W1114" s="29">
        <f t="shared" si="487"/>
        <v>83</v>
      </c>
      <c r="X1114" s="41" t="str" cm="1">
        <f t="array" aca="1" ref="X1114" ca="1">IFERROR(INDEX('PC&amp;PD'!$A$1:$AP$15,ROW('PC&amp;PD'!$A$15),MATCH(INDIRECT(T1114),'PC&amp;PD'!$A$1:$AP$1,0)),"")</f>
        <v/>
      </c>
      <c r="Z1114" s="155"/>
      <c r="AA1114" s="13" t="str">
        <f t="shared" si="475"/>
        <v/>
      </c>
      <c r="AB1114" s="155"/>
      <c r="AC1114" s="13" t="str">
        <f t="shared" ca="1" si="480"/>
        <v>$AB</v>
      </c>
      <c r="AD1114" s="13" t="str" cm="1">
        <f t="array" aca="1" ref="AD1114" ca="1">IFERROR(IF((LEFT(INDIRECT("$F"&amp;$S1114),4))="GOTS",IF($G1114="Organic","GOTS_Organic_raw",(IF($G1114="Responsible","GOTS_Responsible",(IF($G1114="No Attribute (Conventional)","GOTS_conventional",(IF($G1114="Recycled Pre/Post-Consumer","GOTS_pre_post",(IF($G1114="In-Conversion","GOTS_in_conversion",(IF($G1114="Sustainably Sourced","Sustainably_sourced",""))))))))))),IF($G1114="Organic","Organic",(IF($G1114="Responsible","Responsible",(IF($G1114="No Attribute (Conventional)","No_Attribute_Conventional",(IF($G1114="Recycled Pre/Post-Consumer","Recycled_Pre_Post_Consumer",(IF($G1114="In-Conversion","In_Conversion",(IF($G1114="Recycled Pre-Consumer","Recycled_Pre_Consumer",(IF($G1114="Recycled Post-Consumer","Recycled_Post_Consumer",(IF($G1114="Sustainably Sourced","Sustainably_sourced","")))))))))))))))),"")</f>
        <v/>
      </c>
      <c r="AE1114" s="13" t="e" cm="1">
        <f t="array" aca="1" ref="AE1114" ca="1">IF(INDIRECT("$F"&amp;$S1114)="","",IF(LEFT(INDIRECT("$F"&amp;$S1114),3)="GRS","GRS_RCS_RM",IF((LEFT(INDIRECT("$F"&amp;$S1114),3))="RCS","GRS_RCS_RM",IF(INDIRECT("$F"&amp;$S1114)="OCS (No Label)","OCS_Conversion_RM",IF(LEFT(INDIRECT("$F"&amp;$S1114),3)="OCS","OCS_RM",IF(RIGHT(INDIRECT("$F"&amp;$S1114),10)="conversion","GOTS_RM_conversion",IF((LEFT(INDIRECT("$F"&amp;$S1114),4))="GOTS","GOTS_RM","Responsible_RM")))))))</f>
        <v>#REF!</v>
      </c>
      <c r="AF1114" s="13" t="str" cm="1">
        <f t="array" aca="1" ref="AF1114" ca="1">IF($S1114="","",INDIRECT("$Z"&amp;$S1114))</f>
        <v/>
      </c>
      <c r="AG1114" s="155"/>
      <c r="AH1114" s="13" t="str" cm="1">
        <f t="array" aca="1" ref="AH1114" ca="1">IFERROR(INDIRECT("$ag"&amp;S1114),"")</f>
        <v/>
      </c>
      <c r="AI1114" s="13" t="e" cm="1">
        <f t="array" aca="1" ref="AI1114" ca="1">INDIRECT("O"&amp;S1113)</f>
        <v>#REF!</v>
      </c>
      <c r="AJ1114" s="13" t="str">
        <f>IF($I1114="","",INDEX('Raw Material'!$A$1:$J$75,MATCH(I1114,'Raw Material'!$A$1:$A$75,0),(MATCH(G1114,'Raw Material'!$A$1:$J$1,0))))</f>
        <v/>
      </c>
      <c r="AK1114" s="13" t="str">
        <f t="shared" si="476"/>
        <v>YANLIŞRM</v>
      </c>
      <c r="AL1114" s="153" t="str">
        <f t="shared" si="477"/>
        <v/>
      </c>
    </row>
    <row r="1115" spans="1:38" ht="16.5" customHeight="1">
      <c r="A1115" s="161"/>
      <c r="B1115" s="166"/>
      <c r="C1115" s="167"/>
      <c r="D1115" s="156"/>
      <c r="E1115" s="156"/>
      <c r="F1115" s="174"/>
      <c r="G1115" s="181"/>
      <c r="H1115" s="182"/>
      <c r="I1115" s="182"/>
      <c r="J1115" s="182"/>
      <c r="K1115" s="32"/>
      <c r="L1115" s="178"/>
      <c r="M1115" s="178"/>
      <c r="N1115" s="81"/>
      <c r="O1115" s="185"/>
      <c r="P1115" s="103"/>
      <c r="Q1115" s="84" t="str">
        <f t="shared" si="478"/>
        <v/>
      </c>
      <c r="R1115" s="159"/>
      <c r="S1115" s="28" t="str" cm="1">
        <f t="array" aca="1" ref="S1115" ca="1">IF(INDIRECT("A"&amp;114+$U1115)&lt;&gt;"",114+$U1115,"")</f>
        <v/>
      </c>
      <c r="T1115" s="28" t="str">
        <f t="shared" ca="1" si="479"/>
        <v>$B</v>
      </c>
      <c r="U1115" s="29">
        <f t="shared" si="486"/>
        <v>996</v>
      </c>
      <c r="V1115" s="29">
        <v>83.416666666673194</v>
      </c>
      <c r="W1115" s="29">
        <f t="shared" si="487"/>
        <v>83</v>
      </c>
      <c r="X1115" s="41" t="str" cm="1">
        <f t="array" aca="1" ref="X1115" ca="1">IFERROR(INDEX('PC&amp;PD'!$A$1:$AP$15,ROW('PC&amp;PD'!$A$15),MATCH(INDIRECT(T1115),'PC&amp;PD'!$A$1:$AP$1,0)),"")</f>
        <v/>
      </c>
      <c r="Z1115" s="155"/>
      <c r="AA1115" s="13" t="str">
        <f t="shared" si="475"/>
        <v/>
      </c>
      <c r="AB1115" s="155"/>
      <c r="AC1115" s="13" t="str">
        <f t="shared" ca="1" si="480"/>
        <v>$AB</v>
      </c>
      <c r="AD1115" s="13" t="str" cm="1">
        <f t="array" aca="1" ref="AD1115" ca="1">IFERROR(IF((LEFT(INDIRECT("$F"&amp;$S1115),4))="GOTS",IF($G1115="Organic","GOTS_Organic_raw",(IF($G1115="Responsible","GOTS_Responsible",(IF($G1115="No Attribute (Conventional)","GOTS_conventional",(IF($G1115="Recycled Pre/Post-Consumer","GOTS_pre_post",(IF($G1115="In-Conversion","GOTS_in_conversion",(IF($G1115="Sustainably Sourced","Sustainably_sourced",""))))))))))),IF($G1115="Organic","Organic",(IF($G1115="Responsible","Responsible",(IF($G1115="No Attribute (Conventional)","No_Attribute_Conventional",(IF($G1115="Recycled Pre/Post-Consumer","Recycled_Pre_Post_Consumer",(IF($G1115="In-Conversion","In_Conversion",(IF($G1115="Recycled Pre-Consumer","Recycled_Pre_Consumer",(IF($G1115="Recycled Post-Consumer","Recycled_Post_Consumer",(IF($G1115="Sustainably Sourced","Sustainably_sourced","")))))))))))))))),"")</f>
        <v/>
      </c>
      <c r="AE1115" s="13" t="e" cm="1">
        <f t="array" aca="1" ref="AE1115" ca="1">IF(INDIRECT("$F"&amp;$S1115)="","",IF(LEFT(INDIRECT("$F"&amp;$S1115),3)="GRS","GRS_RCS_RM",IF((LEFT(INDIRECT("$F"&amp;$S1115),3))="RCS","GRS_RCS_RM",IF(INDIRECT("$F"&amp;$S1115)="OCS (No Label)","OCS_Conversion_RM",IF(LEFT(INDIRECT("$F"&amp;$S1115),3)="OCS","OCS_RM",IF(RIGHT(INDIRECT("$F"&amp;$S1115),10)="conversion","GOTS_RM_conversion",IF((LEFT(INDIRECT("$F"&amp;$S1115),4))="GOTS","GOTS_RM","Responsible_RM")))))))</f>
        <v>#REF!</v>
      </c>
      <c r="AF1115" s="13" t="str" cm="1">
        <f t="array" aca="1" ref="AF1115" ca="1">IF($S1115="","",INDIRECT("$Z"&amp;$S1115))</f>
        <v/>
      </c>
      <c r="AG1115" s="155"/>
      <c r="AH1115" s="13" t="str" cm="1">
        <f t="array" aca="1" ref="AH1115" ca="1">IFERROR(INDIRECT("$ag"&amp;S1115),"")</f>
        <v/>
      </c>
      <c r="AI1115" s="13" t="e" cm="1">
        <f t="array" aca="1" ref="AI1115" ca="1">INDIRECT("O"&amp;S1114)</f>
        <v>#REF!</v>
      </c>
      <c r="AJ1115" s="13" t="str">
        <f>IF($I1115="","",INDEX('Raw Material'!$A$1:$J$75,MATCH(I1115,'Raw Material'!$A$1:$A$75,0),(MATCH(G1115,'Raw Material'!$A$1:$J$1,0))))</f>
        <v/>
      </c>
      <c r="AK1115" s="13" t="str">
        <f t="shared" si="476"/>
        <v>YANLIŞRM</v>
      </c>
      <c r="AL1115" s="153" t="str">
        <f t="shared" si="477"/>
        <v/>
      </c>
    </row>
    <row r="1116" spans="1:38" ht="16.5" customHeight="1">
      <c r="A1116" s="162"/>
      <c r="B1116" s="168"/>
      <c r="C1116" s="169"/>
      <c r="D1116" s="156"/>
      <c r="E1116" s="156"/>
      <c r="F1116" s="175"/>
      <c r="G1116" s="181"/>
      <c r="H1116" s="182"/>
      <c r="I1116" s="182"/>
      <c r="J1116" s="182"/>
      <c r="K1116" s="32"/>
      <c r="L1116" s="179"/>
      <c r="M1116" s="179"/>
      <c r="N1116" s="81"/>
      <c r="O1116" s="185"/>
      <c r="P1116" s="103"/>
      <c r="Q1116" s="84" t="str">
        <f t="shared" si="478"/>
        <v/>
      </c>
      <c r="R1116" s="159"/>
      <c r="S1116" s="28" t="str" cm="1">
        <f t="array" aca="1" ref="S1116" ca="1">IF(INDIRECT("A"&amp;114+$U1116)&lt;&gt;"",114+$U1116,"")</f>
        <v/>
      </c>
      <c r="T1116" s="28" t="str">
        <f t="shared" ca="1" si="479"/>
        <v>$B</v>
      </c>
      <c r="U1116" s="29">
        <f t="shared" si="486"/>
        <v>996</v>
      </c>
      <c r="V1116" s="29">
        <v>83.500000000006494</v>
      </c>
      <c r="W1116" s="29">
        <f t="shared" si="487"/>
        <v>83</v>
      </c>
      <c r="X1116" s="41" t="str" cm="1">
        <f t="array" aca="1" ref="X1116" ca="1">IFERROR(INDEX('PC&amp;PD'!$A$1:$AP$15,ROW('PC&amp;PD'!$A$15),MATCH(INDIRECT(T1116),'PC&amp;PD'!$A$1:$AP$1,0)),"")</f>
        <v/>
      </c>
      <c r="Z1116" s="155"/>
      <c r="AA1116" s="13" t="str">
        <f t="shared" si="475"/>
        <v/>
      </c>
      <c r="AB1116" s="155"/>
      <c r="AC1116" s="13" t="str">
        <f t="shared" ca="1" si="480"/>
        <v>$AB</v>
      </c>
      <c r="AD1116" s="13" t="str" cm="1">
        <f t="array" aca="1" ref="AD1116" ca="1">IFERROR(IF((LEFT(INDIRECT("$F"&amp;$S1116),4))="GOTS",IF($G1116="Organic","GOTS_Organic_raw",(IF($G1116="Responsible","GOTS_Responsible",(IF($G1116="No Attribute (Conventional)","GOTS_conventional",(IF($G1116="Recycled Pre/Post-Consumer","GOTS_pre_post",(IF($G1116="In-Conversion","GOTS_in_conversion",(IF($G1116="Sustainably Sourced","Sustainably_sourced",""))))))))))),IF($G1116="Organic","Organic",(IF($G1116="Responsible","Responsible",(IF($G1116="No Attribute (Conventional)","No_Attribute_Conventional",(IF($G1116="Recycled Pre/Post-Consumer","Recycled_Pre_Post_Consumer",(IF($G1116="In-Conversion","In_Conversion",(IF($G1116="Recycled Pre-Consumer","Recycled_Pre_Consumer",(IF($G1116="Recycled Post-Consumer","Recycled_Post_Consumer",(IF($G1116="Sustainably Sourced","Sustainably_sourced","")))))))))))))))),"")</f>
        <v/>
      </c>
      <c r="AE1116" s="13" t="e" cm="1">
        <f t="array" aca="1" ref="AE1116" ca="1">IF(INDIRECT("$F"&amp;$S1116)="","",IF(LEFT(INDIRECT("$F"&amp;$S1116),3)="GRS","GRS_RCS_RM",IF((LEFT(INDIRECT("$F"&amp;$S1116),3))="RCS","GRS_RCS_RM",IF(INDIRECT("$F"&amp;$S1116)="OCS (No Label)","OCS_Conversion_RM",IF(LEFT(INDIRECT("$F"&amp;$S1116),3)="OCS","OCS_RM",IF(RIGHT(INDIRECT("$F"&amp;$S1116),10)="conversion","GOTS_RM_conversion",IF((LEFT(INDIRECT("$F"&amp;$S1116),4))="GOTS","GOTS_RM","Responsible_RM")))))))</f>
        <v>#REF!</v>
      </c>
      <c r="AF1116" s="13" t="str" cm="1">
        <f t="array" aca="1" ref="AF1116" ca="1">IF($S1116="","",INDIRECT("$Z"&amp;$S1116))</f>
        <v/>
      </c>
      <c r="AG1116" s="155"/>
      <c r="AH1116" s="13" t="str" cm="1">
        <f t="array" aca="1" ref="AH1116" ca="1">IFERROR(INDIRECT("$ag"&amp;S1116),"")</f>
        <v/>
      </c>
      <c r="AI1116" s="13" t="e" cm="1">
        <f t="array" aca="1" ref="AI1116" ca="1">INDIRECT("O"&amp;S1115)</f>
        <v>#REF!</v>
      </c>
      <c r="AJ1116" s="13" t="str">
        <f>IF($I1116="","",INDEX('Raw Material'!$A$1:$J$75,MATCH(I1116,'Raw Material'!$A$1:$A$75,0),(MATCH(G1116,'Raw Material'!$A$1:$J$1,0))))</f>
        <v/>
      </c>
      <c r="AK1116" s="13" t="str">
        <f t="shared" si="476"/>
        <v>YANLIŞRM</v>
      </c>
      <c r="AL1116" s="153" t="str">
        <f t="shared" si="477"/>
        <v/>
      </c>
    </row>
    <row r="1117" spans="1:38" ht="16.5" customHeight="1">
      <c r="A1117" s="162"/>
      <c r="B1117" s="168"/>
      <c r="C1117" s="169"/>
      <c r="D1117" s="156"/>
      <c r="E1117" s="156"/>
      <c r="F1117" s="175"/>
      <c r="G1117" s="181"/>
      <c r="H1117" s="182"/>
      <c r="I1117" s="182"/>
      <c r="J1117" s="182"/>
      <c r="K1117" s="32"/>
      <c r="L1117" s="179"/>
      <c r="M1117" s="179"/>
      <c r="N1117" s="81"/>
      <c r="O1117" s="185"/>
      <c r="P1117" s="103"/>
      <c r="Q1117" s="84" t="str">
        <f t="shared" si="478"/>
        <v/>
      </c>
      <c r="R1117" s="159"/>
      <c r="S1117" s="28" t="str" cm="1">
        <f t="array" aca="1" ref="S1117" ca="1">IF(INDIRECT("A"&amp;114+$U1117)&lt;&gt;"",114+$U1117,"")</f>
        <v/>
      </c>
      <c r="T1117" s="28" t="str">
        <f t="shared" ca="1" si="479"/>
        <v>$B</v>
      </c>
      <c r="U1117" s="29">
        <f t="shared" si="486"/>
        <v>996</v>
      </c>
      <c r="V1117" s="29">
        <v>83.583333333339894</v>
      </c>
      <c r="W1117" s="29">
        <f t="shared" si="487"/>
        <v>83</v>
      </c>
      <c r="X1117" s="41" t="str" cm="1">
        <f t="array" aca="1" ref="X1117" ca="1">IFERROR(INDEX('PC&amp;PD'!$A$1:$AP$15,ROW('PC&amp;PD'!$A$15),MATCH(INDIRECT(T1117),'PC&amp;PD'!$A$1:$AP$1,0)),"")</f>
        <v/>
      </c>
      <c r="Z1117" s="155"/>
      <c r="AA1117" s="13" t="str">
        <f t="shared" si="475"/>
        <v/>
      </c>
      <c r="AB1117" s="155"/>
      <c r="AC1117" s="13" t="str">
        <f t="shared" ca="1" si="480"/>
        <v>$AB</v>
      </c>
      <c r="AD1117" s="13" t="str" cm="1">
        <f t="array" aca="1" ref="AD1117" ca="1">IFERROR(IF((LEFT(INDIRECT("$F"&amp;$S1117),4))="GOTS",IF($G1117="Organic","GOTS_Organic_raw",(IF($G1117="Responsible","GOTS_Responsible",(IF($G1117="No Attribute (Conventional)","GOTS_conventional",(IF($G1117="Recycled Pre/Post-Consumer","GOTS_pre_post",(IF($G1117="In-Conversion","GOTS_in_conversion",(IF($G1117="Sustainably Sourced","Sustainably_sourced",""))))))))))),IF($G1117="Organic","Organic",(IF($G1117="Responsible","Responsible",(IF($G1117="No Attribute (Conventional)","No_Attribute_Conventional",(IF($G1117="Recycled Pre/Post-Consumer","Recycled_Pre_Post_Consumer",(IF($G1117="In-Conversion","In_Conversion",(IF($G1117="Recycled Pre-Consumer","Recycled_Pre_Consumer",(IF($G1117="Recycled Post-Consumer","Recycled_Post_Consumer",(IF($G1117="Sustainably Sourced","Sustainably_sourced","")))))))))))))))),"")</f>
        <v/>
      </c>
      <c r="AE1117" s="13" t="e" cm="1">
        <f t="array" aca="1" ref="AE1117" ca="1">IF(INDIRECT("$F"&amp;$S1117)="","",IF(LEFT(INDIRECT("$F"&amp;$S1117),3)="GRS","GRS_RCS_RM",IF((LEFT(INDIRECT("$F"&amp;$S1117),3))="RCS","GRS_RCS_RM",IF(INDIRECT("$F"&amp;$S1117)="OCS (No Label)","OCS_Conversion_RM",IF(LEFT(INDIRECT("$F"&amp;$S1117),3)="OCS","OCS_RM",IF(RIGHT(INDIRECT("$F"&amp;$S1117),10)="conversion","GOTS_RM_conversion",IF((LEFT(INDIRECT("$F"&amp;$S1117),4))="GOTS","GOTS_RM","Responsible_RM")))))))</f>
        <v>#REF!</v>
      </c>
      <c r="AF1117" s="13" t="str" cm="1">
        <f t="array" aca="1" ref="AF1117" ca="1">IF($S1117="","",INDIRECT("$Z"&amp;$S1117))</f>
        <v/>
      </c>
      <c r="AG1117" s="155"/>
      <c r="AH1117" s="13" t="str" cm="1">
        <f t="array" aca="1" ref="AH1117" ca="1">IFERROR(INDIRECT("$ag"&amp;S1117),"")</f>
        <v/>
      </c>
      <c r="AI1117" s="13" t="e" cm="1">
        <f t="array" aca="1" ref="AI1117" ca="1">INDIRECT("O"&amp;S1116)</f>
        <v>#REF!</v>
      </c>
      <c r="AJ1117" s="13" t="str">
        <f>IF($I1117="","",INDEX('Raw Material'!$A$1:$J$75,MATCH(I1117,'Raw Material'!$A$1:$A$75,0),(MATCH(G1117,'Raw Material'!$A$1:$J$1,0))))</f>
        <v/>
      </c>
      <c r="AK1117" s="13" t="str">
        <f t="shared" si="476"/>
        <v>YANLIŞRM</v>
      </c>
      <c r="AL1117" s="153" t="str">
        <f t="shared" si="477"/>
        <v/>
      </c>
    </row>
    <row r="1118" spans="1:38" ht="16.5" customHeight="1">
      <c r="A1118" s="162"/>
      <c r="B1118" s="168"/>
      <c r="C1118" s="169"/>
      <c r="D1118" s="156"/>
      <c r="E1118" s="156"/>
      <c r="F1118" s="175"/>
      <c r="G1118" s="181"/>
      <c r="H1118" s="182"/>
      <c r="I1118" s="182"/>
      <c r="J1118" s="182"/>
      <c r="K1118" s="32"/>
      <c r="L1118" s="179"/>
      <c r="M1118" s="179"/>
      <c r="N1118" s="81"/>
      <c r="O1118" s="185"/>
      <c r="P1118" s="103"/>
      <c r="Q1118" s="84" t="str">
        <f t="shared" si="478"/>
        <v/>
      </c>
      <c r="R1118" s="159"/>
      <c r="S1118" s="28" t="str" cm="1">
        <f t="array" aca="1" ref="S1118" ca="1">IF(INDIRECT("A"&amp;114+$U1118)&lt;&gt;"",114+$U1118,"")</f>
        <v/>
      </c>
      <c r="T1118" s="28" t="str">
        <f t="shared" ca="1" si="479"/>
        <v>$B</v>
      </c>
      <c r="U1118" s="29">
        <f t="shared" si="486"/>
        <v>996</v>
      </c>
      <c r="V1118" s="29">
        <v>83.666666666673194</v>
      </c>
      <c r="W1118" s="29">
        <f t="shared" si="487"/>
        <v>83</v>
      </c>
      <c r="X1118" s="41" t="str" cm="1">
        <f t="array" aca="1" ref="X1118" ca="1">IFERROR(INDEX('PC&amp;PD'!$A$1:$AP$15,ROW('PC&amp;PD'!$A$15),MATCH(INDIRECT(T1118),'PC&amp;PD'!$A$1:$AP$1,0)),"")</f>
        <v/>
      </c>
      <c r="Z1118" s="155"/>
      <c r="AA1118" s="13" t="str">
        <f t="shared" si="475"/>
        <v/>
      </c>
      <c r="AB1118" s="155"/>
      <c r="AC1118" s="13" t="str">
        <f t="shared" ca="1" si="480"/>
        <v>$AB</v>
      </c>
      <c r="AD1118" s="13" t="str" cm="1">
        <f t="array" aca="1" ref="AD1118" ca="1">IFERROR(IF((LEFT(INDIRECT("$F"&amp;$S1118),4))="GOTS",IF($G1118="Organic","GOTS_Organic_raw",(IF($G1118="Responsible","GOTS_Responsible",(IF($G1118="No Attribute (Conventional)","GOTS_conventional",(IF($G1118="Recycled Pre/Post-Consumer","GOTS_pre_post",(IF($G1118="In-Conversion","GOTS_in_conversion",(IF($G1118="Sustainably Sourced","Sustainably_sourced",""))))))))))),IF($G1118="Organic","Organic",(IF($G1118="Responsible","Responsible",(IF($G1118="No Attribute (Conventional)","No_Attribute_Conventional",(IF($G1118="Recycled Pre/Post-Consumer","Recycled_Pre_Post_Consumer",(IF($G1118="In-Conversion","In_Conversion",(IF($G1118="Recycled Pre-Consumer","Recycled_Pre_Consumer",(IF($G1118="Recycled Post-Consumer","Recycled_Post_Consumer",(IF($G1118="Sustainably Sourced","Sustainably_sourced","")))))))))))))))),"")</f>
        <v/>
      </c>
      <c r="AE1118" s="13" t="e" cm="1">
        <f t="array" aca="1" ref="AE1118" ca="1">IF(INDIRECT("$F"&amp;$S1118)="","",IF(LEFT(INDIRECT("$F"&amp;$S1118),3)="GRS","GRS_RCS_RM",IF((LEFT(INDIRECT("$F"&amp;$S1118),3))="RCS","GRS_RCS_RM",IF(INDIRECT("$F"&amp;$S1118)="OCS (No Label)","OCS_Conversion_RM",IF(LEFT(INDIRECT("$F"&amp;$S1118),3)="OCS","OCS_RM",IF(RIGHT(INDIRECT("$F"&amp;$S1118),10)="conversion","GOTS_RM_conversion",IF((LEFT(INDIRECT("$F"&amp;$S1118),4))="GOTS","GOTS_RM","Responsible_RM")))))))</f>
        <v>#REF!</v>
      </c>
      <c r="AF1118" s="13" t="str" cm="1">
        <f t="array" aca="1" ref="AF1118" ca="1">IF($S1118="","",INDIRECT("$Z"&amp;$S1118))</f>
        <v/>
      </c>
      <c r="AG1118" s="155"/>
      <c r="AH1118" s="13" t="str" cm="1">
        <f t="array" aca="1" ref="AH1118" ca="1">IFERROR(INDIRECT("$ag"&amp;S1118),"")</f>
        <v/>
      </c>
      <c r="AI1118" s="13" t="e" cm="1">
        <f t="array" aca="1" ref="AI1118" ca="1">INDIRECT("O"&amp;S1117)</f>
        <v>#REF!</v>
      </c>
      <c r="AJ1118" s="13" t="str">
        <f>IF($I1118="","",INDEX('Raw Material'!$A$1:$J$75,MATCH(I1118,'Raw Material'!$A$1:$A$75,0),(MATCH(G1118,'Raw Material'!$A$1:$J$1,0))))</f>
        <v/>
      </c>
      <c r="AK1118" s="13" t="str">
        <f t="shared" si="476"/>
        <v>YANLIŞRM</v>
      </c>
      <c r="AL1118" s="153" t="str">
        <f t="shared" si="477"/>
        <v/>
      </c>
    </row>
    <row r="1119" spans="1:38" ht="16.5" customHeight="1">
      <c r="A1119" s="162"/>
      <c r="B1119" s="168"/>
      <c r="C1119" s="169"/>
      <c r="D1119" s="156"/>
      <c r="E1119" s="156"/>
      <c r="F1119" s="175"/>
      <c r="G1119" s="181"/>
      <c r="H1119" s="182"/>
      <c r="I1119" s="182"/>
      <c r="J1119" s="182"/>
      <c r="K1119" s="32"/>
      <c r="L1119" s="179"/>
      <c r="M1119" s="179"/>
      <c r="N1119" s="81"/>
      <c r="O1119" s="185"/>
      <c r="P1119" s="103"/>
      <c r="Q1119" s="84" t="str">
        <f t="shared" si="478"/>
        <v/>
      </c>
      <c r="R1119" s="159"/>
      <c r="S1119" s="28" t="str" cm="1">
        <f t="array" aca="1" ref="S1119" ca="1">IF(INDIRECT("A"&amp;114+$U1119)&lt;&gt;"",114+$U1119,"")</f>
        <v/>
      </c>
      <c r="T1119" s="28" t="str">
        <f t="shared" ca="1" si="479"/>
        <v>$B</v>
      </c>
      <c r="U1119" s="29">
        <f t="shared" si="486"/>
        <v>996</v>
      </c>
      <c r="V1119" s="29">
        <v>83.750000000006494</v>
      </c>
      <c r="W1119" s="29">
        <f t="shared" si="487"/>
        <v>83</v>
      </c>
      <c r="X1119" s="41" t="str" cm="1">
        <f t="array" aca="1" ref="X1119" ca="1">IFERROR(INDEX('PC&amp;PD'!$A$1:$AP$15,ROW('PC&amp;PD'!$A$15),MATCH(INDIRECT(T1119),'PC&amp;PD'!$A$1:$AP$1,0)),"")</f>
        <v/>
      </c>
      <c r="Z1119" s="155"/>
      <c r="AA1119" s="13" t="str">
        <f t="shared" si="475"/>
        <v/>
      </c>
      <c r="AB1119" s="155"/>
      <c r="AC1119" s="13" t="str">
        <f t="shared" ca="1" si="480"/>
        <v>$AB</v>
      </c>
      <c r="AD1119" s="13" t="str" cm="1">
        <f t="array" aca="1" ref="AD1119" ca="1">IFERROR(IF((LEFT(INDIRECT("$F"&amp;$S1119),4))="GOTS",IF($G1119="Organic","GOTS_Organic_raw",(IF($G1119="Responsible","GOTS_Responsible",(IF($G1119="No Attribute (Conventional)","GOTS_conventional",(IF($G1119="Recycled Pre/Post-Consumer","GOTS_pre_post",(IF($G1119="In-Conversion","GOTS_in_conversion",(IF($G1119="Sustainably Sourced","Sustainably_sourced",""))))))))))),IF($G1119="Organic","Organic",(IF($G1119="Responsible","Responsible",(IF($G1119="No Attribute (Conventional)","No_Attribute_Conventional",(IF($G1119="Recycled Pre/Post-Consumer","Recycled_Pre_Post_Consumer",(IF($G1119="In-Conversion","In_Conversion",(IF($G1119="Recycled Pre-Consumer","Recycled_Pre_Consumer",(IF($G1119="Recycled Post-Consumer","Recycled_Post_Consumer",(IF($G1119="Sustainably Sourced","Sustainably_sourced","")))))))))))))))),"")</f>
        <v/>
      </c>
      <c r="AE1119" s="13" t="e" cm="1">
        <f t="array" aca="1" ref="AE1119" ca="1">IF(INDIRECT("$F"&amp;$S1119)="","",IF(LEFT(INDIRECT("$F"&amp;$S1119),3)="GRS","GRS_RCS_RM",IF((LEFT(INDIRECT("$F"&amp;$S1119),3))="RCS","GRS_RCS_RM",IF(INDIRECT("$F"&amp;$S1119)="OCS (No Label)","OCS_Conversion_RM",IF(LEFT(INDIRECT("$F"&amp;$S1119),3)="OCS","OCS_RM",IF(RIGHT(INDIRECT("$F"&amp;$S1119),10)="conversion","GOTS_RM_conversion",IF((LEFT(INDIRECT("$F"&amp;$S1119),4))="GOTS","GOTS_RM","Responsible_RM")))))))</f>
        <v>#REF!</v>
      </c>
      <c r="AF1119" s="13" t="str" cm="1">
        <f t="array" aca="1" ref="AF1119" ca="1">IF($S1119="","",INDIRECT("$Z"&amp;$S1119))</f>
        <v/>
      </c>
      <c r="AG1119" s="155"/>
      <c r="AH1119" s="13" t="str" cm="1">
        <f t="array" aca="1" ref="AH1119" ca="1">IFERROR(INDIRECT("$ag"&amp;S1119),"")</f>
        <v/>
      </c>
      <c r="AI1119" s="13" t="e" cm="1">
        <f t="array" aca="1" ref="AI1119" ca="1">INDIRECT("O"&amp;S1118)</f>
        <v>#REF!</v>
      </c>
      <c r="AJ1119" s="13" t="str">
        <f>IF($I1119="","",INDEX('Raw Material'!$A$1:$J$75,MATCH(I1119,'Raw Material'!$A$1:$A$75,0),(MATCH(G1119,'Raw Material'!$A$1:$J$1,0))))</f>
        <v/>
      </c>
      <c r="AK1119" s="13" t="str">
        <f t="shared" si="476"/>
        <v>YANLIŞRM</v>
      </c>
      <c r="AL1119" s="153" t="str">
        <f t="shared" si="477"/>
        <v/>
      </c>
    </row>
    <row r="1120" spans="1:38" ht="16.5" customHeight="1">
      <c r="A1120" s="162"/>
      <c r="B1120" s="168"/>
      <c r="C1120" s="169"/>
      <c r="D1120" s="156"/>
      <c r="E1120" s="156"/>
      <c r="F1120" s="175"/>
      <c r="G1120" s="181"/>
      <c r="H1120" s="182"/>
      <c r="I1120" s="182"/>
      <c r="J1120" s="182"/>
      <c r="K1120" s="32"/>
      <c r="L1120" s="179"/>
      <c r="M1120" s="179"/>
      <c r="N1120" s="81"/>
      <c r="O1120" s="185"/>
      <c r="P1120" s="103"/>
      <c r="Q1120" s="84" t="str">
        <f t="shared" si="478"/>
        <v/>
      </c>
      <c r="R1120" s="159"/>
      <c r="S1120" s="28" t="str" cm="1">
        <f t="array" aca="1" ref="S1120" ca="1">IF(INDIRECT("A"&amp;114+$U1120)&lt;&gt;"",114+$U1120,"")</f>
        <v/>
      </c>
      <c r="T1120" s="28" t="str">
        <f t="shared" ca="1" si="479"/>
        <v>$B</v>
      </c>
      <c r="U1120" s="29">
        <f t="shared" si="486"/>
        <v>996</v>
      </c>
      <c r="V1120" s="29">
        <v>83.833333333339894</v>
      </c>
      <c r="W1120" s="29">
        <f t="shared" si="487"/>
        <v>83</v>
      </c>
      <c r="X1120" s="41" t="str" cm="1">
        <f t="array" aca="1" ref="X1120" ca="1">IFERROR(INDEX('PC&amp;PD'!$A$1:$AP$15,ROW('PC&amp;PD'!$A$15),MATCH(INDIRECT(T1120),'PC&amp;PD'!$A$1:$AP$1,0)),"")</f>
        <v/>
      </c>
      <c r="Z1120" s="155"/>
      <c r="AA1120" s="13" t="str">
        <f t="shared" si="475"/>
        <v/>
      </c>
      <c r="AB1120" s="155"/>
      <c r="AC1120" s="13" t="str">
        <f t="shared" ca="1" si="480"/>
        <v>$AB</v>
      </c>
      <c r="AD1120" s="13" t="str" cm="1">
        <f t="array" aca="1" ref="AD1120" ca="1">IFERROR(IF((LEFT(INDIRECT("$F"&amp;$S1120),4))="GOTS",IF($G1120="Organic","GOTS_Organic_raw",(IF($G1120="Responsible","GOTS_Responsible",(IF($G1120="No Attribute (Conventional)","GOTS_conventional",(IF($G1120="Recycled Pre/Post-Consumer","GOTS_pre_post",(IF($G1120="In-Conversion","GOTS_in_conversion",(IF($G1120="Sustainably Sourced","Sustainably_sourced",""))))))))))),IF($G1120="Organic","Organic",(IF($G1120="Responsible","Responsible",(IF($G1120="No Attribute (Conventional)","No_Attribute_Conventional",(IF($G1120="Recycled Pre/Post-Consumer","Recycled_Pre_Post_Consumer",(IF($G1120="In-Conversion","In_Conversion",(IF($G1120="Recycled Pre-Consumer","Recycled_Pre_Consumer",(IF($G1120="Recycled Post-Consumer","Recycled_Post_Consumer",(IF($G1120="Sustainably Sourced","Sustainably_sourced","")))))))))))))))),"")</f>
        <v/>
      </c>
      <c r="AE1120" s="13" t="e" cm="1">
        <f t="array" aca="1" ref="AE1120" ca="1">IF(INDIRECT("$F"&amp;$S1120)="","",IF(LEFT(INDIRECT("$F"&amp;$S1120),3)="GRS","GRS_RCS_RM",IF((LEFT(INDIRECT("$F"&amp;$S1120),3))="RCS","GRS_RCS_RM",IF(INDIRECT("$F"&amp;$S1120)="OCS (No Label)","OCS_Conversion_RM",IF(LEFT(INDIRECT("$F"&amp;$S1120),3)="OCS","OCS_RM",IF(RIGHT(INDIRECT("$F"&amp;$S1120),10)="conversion","GOTS_RM_conversion",IF((LEFT(INDIRECT("$F"&amp;$S1120),4))="GOTS","GOTS_RM","Responsible_RM")))))))</f>
        <v>#REF!</v>
      </c>
      <c r="AF1120" s="13" t="str" cm="1">
        <f t="array" aca="1" ref="AF1120" ca="1">IF($S1120="","",INDIRECT("$Z"&amp;$S1120))</f>
        <v/>
      </c>
      <c r="AG1120" s="155"/>
      <c r="AH1120" s="13" t="str" cm="1">
        <f t="array" aca="1" ref="AH1120" ca="1">IFERROR(INDIRECT("$ag"&amp;S1120),"")</f>
        <v/>
      </c>
      <c r="AI1120" s="13" t="e" cm="1">
        <f t="array" aca="1" ref="AI1120" ca="1">INDIRECT("O"&amp;S1119)</f>
        <v>#REF!</v>
      </c>
      <c r="AJ1120" s="13" t="str">
        <f>IF($I1120="","",INDEX('Raw Material'!$A$1:$J$75,MATCH(I1120,'Raw Material'!$A$1:$A$75,0),(MATCH(G1120,'Raw Material'!$A$1:$J$1,0))))</f>
        <v/>
      </c>
      <c r="AK1120" s="13" t="str">
        <f t="shared" si="476"/>
        <v>YANLIŞRM</v>
      </c>
      <c r="AL1120" s="153" t="str">
        <f t="shared" si="477"/>
        <v/>
      </c>
    </row>
    <row r="1121" spans="1:38" ht="16.5" customHeight="1" thickBot="1">
      <c r="A1121" s="163"/>
      <c r="B1121" s="170"/>
      <c r="C1121" s="171"/>
      <c r="D1121" s="156"/>
      <c r="E1121" s="156"/>
      <c r="F1121" s="176"/>
      <c r="G1121" s="157"/>
      <c r="H1121" s="158"/>
      <c r="I1121" s="158"/>
      <c r="J1121" s="158"/>
      <c r="K1121" s="33"/>
      <c r="L1121" s="180"/>
      <c r="M1121" s="180"/>
      <c r="N1121" s="82"/>
      <c r="O1121" s="186"/>
      <c r="P1121" s="103"/>
      <c r="Q1121" s="84" t="str">
        <f t="shared" si="478"/>
        <v/>
      </c>
      <c r="R1121" s="159"/>
      <c r="S1121" s="28" t="str" cm="1">
        <f t="array" aca="1" ref="S1121" ca="1">IF(INDIRECT("A"&amp;114+$U1121)&lt;&gt;"",114+$U1121,"")</f>
        <v/>
      </c>
      <c r="T1121" s="28" t="str">
        <f t="shared" ca="1" si="479"/>
        <v>$B</v>
      </c>
      <c r="U1121" s="29">
        <f t="shared" si="486"/>
        <v>996</v>
      </c>
      <c r="V1121" s="29">
        <v>83.916666666673194</v>
      </c>
      <c r="W1121" s="29">
        <f t="shared" si="487"/>
        <v>83</v>
      </c>
      <c r="X1121" s="41" t="str" cm="1">
        <f t="array" aca="1" ref="X1121" ca="1">IFERROR(INDEX('PC&amp;PD'!$A$1:$AP$15,ROW('PC&amp;PD'!$A$15),MATCH(INDIRECT(T1121),'PC&amp;PD'!$A$1:$AP$1,0)),"")</f>
        <v/>
      </c>
      <c r="Z1121" s="155"/>
      <c r="AA1121" s="13" t="str">
        <f t="shared" si="475"/>
        <v/>
      </c>
      <c r="AB1121" s="155"/>
      <c r="AC1121" s="13" t="str">
        <f t="shared" ca="1" si="480"/>
        <v>$AB</v>
      </c>
      <c r="AD1121" s="13" t="str" cm="1">
        <f t="array" aca="1" ref="AD1121" ca="1">IFERROR(IF((LEFT(INDIRECT("$F"&amp;$S1121),4))="GOTS",IF($G1121="Organic","GOTS_Organic_raw",(IF($G1121="Responsible","GOTS_Responsible",(IF($G1121="No Attribute (Conventional)","GOTS_conventional",(IF($G1121="Recycled Pre/Post-Consumer","GOTS_pre_post",(IF($G1121="In-Conversion","GOTS_in_conversion",(IF($G1121="Sustainably Sourced","Sustainably_sourced",""))))))))))),IF($G1121="Organic","Organic",(IF($G1121="Responsible","Responsible",(IF($G1121="No Attribute (Conventional)","No_Attribute_Conventional",(IF($G1121="Recycled Pre/Post-Consumer","Recycled_Pre_Post_Consumer",(IF($G1121="In-Conversion","In_Conversion",(IF($G1121="Recycled Pre-Consumer","Recycled_Pre_Consumer",(IF($G1121="Recycled Post-Consumer","Recycled_Post_Consumer",(IF($G1121="Sustainably Sourced","Sustainably_sourced","")))))))))))))))),"")</f>
        <v/>
      </c>
      <c r="AE1121" s="13" t="e" cm="1">
        <f t="array" aca="1" ref="AE1121" ca="1">IF(INDIRECT("$F"&amp;$S1121)="","",IF(LEFT(INDIRECT("$F"&amp;$S1121),3)="GRS","GRS_RCS_RM",IF((LEFT(INDIRECT("$F"&amp;$S1121),3))="RCS","GRS_RCS_RM",IF(INDIRECT("$F"&amp;$S1121)="OCS (No Label)","OCS_Conversion_RM",IF(LEFT(INDIRECT("$F"&amp;$S1121),3)="OCS","OCS_RM",IF(RIGHT(INDIRECT("$F"&amp;$S1121),10)="conversion","GOTS_RM_conversion",IF((LEFT(INDIRECT("$F"&amp;$S1121),4))="GOTS","GOTS_RM","Responsible_RM")))))))</f>
        <v>#REF!</v>
      </c>
      <c r="AF1121" s="13" t="str" cm="1">
        <f t="array" aca="1" ref="AF1121" ca="1">IF($S1121="","",INDIRECT("$Z"&amp;$S1121))</f>
        <v/>
      </c>
      <c r="AG1121" s="155"/>
      <c r="AH1121" s="13" t="str" cm="1">
        <f t="array" aca="1" ref="AH1121" ca="1">IFERROR(INDIRECT("$ag"&amp;S1121),"")</f>
        <v/>
      </c>
      <c r="AI1121" s="13" t="e" cm="1">
        <f t="array" aca="1" ref="AI1121" ca="1">INDIRECT("O"&amp;S1120)</f>
        <v>#REF!</v>
      </c>
      <c r="AJ1121" s="13" t="str">
        <f>IF($I1121="","",INDEX('Raw Material'!$A$1:$J$75,MATCH(I1121,'Raw Material'!$A$1:$A$75,0),(MATCH(G1121,'Raw Material'!$A$1:$J$1,0))))</f>
        <v/>
      </c>
      <c r="AK1121" s="13" t="str">
        <f t="shared" si="476"/>
        <v>YANLIŞRM</v>
      </c>
      <c r="AL1121" s="153" t="str">
        <f t="shared" si="477"/>
        <v/>
      </c>
    </row>
    <row r="1122" spans="1:38" ht="16.5" customHeight="1">
      <c r="A1122" s="160" t="str">
        <f>IF(B1122="","",COUNTA($B$114:$B1122))</f>
        <v/>
      </c>
      <c r="B1122" s="164"/>
      <c r="C1122" s="165"/>
      <c r="D1122" s="183"/>
      <c r="E1122" s="183"/>
      <c r="F1122" s="172"/>
      <c r="G1122" s="212"/>
      <c r="H1122" s="206"/>
      <c r="I1122" s="206"/>
      <c r="J1122" s="206"/>
      <c r="K1122" s="31"/>
      <c r="L1122" s="177" t="str">
        <f t="shared" ref="L1122" si="496">IF(R1122="","",LEFT(R1122,LEN(R1122)-2))</f>
        <v/>
      </c>
      <c r="M1122" s="177"/>
      <c r="N1122" s="80"/>
      <c r="O1122" s="184"/>
      <c r="P1122" s="103"/>
      <c r="Q1122" s="84" t="str">
        <f t="shared" si="478"/>
        <v/>
      </c>
      <c r="R1122" s="159" t="str">
        <f t="shared" ref="R1122" si="497">CONCATENATE($Q1122,Q1123,Q1124,Q1125,Q1126,Q1127,$Q1128,$Q1129,$Q1130,$Q1131,Q1132,Q1133)</f>
        <v/>
      </c>
      <c r="S1122" s="28" t="str" cm="1">
        <f t="array" aca="1" ref="S1122" ca="1">IF(INDIRECT("A"&amp;114+$U1122)&lt;&gt;"",114+$U1122,"")</f>
        <v/>
      </c>
      <c r="T1122" s="28" t="str">
        <f t="shared" ca="1" si="479"/>
        <v>$B</v>
      </c>
      <c r="U1122" s="29">
        <f t="shared" si="486"/>
        <v>1008</v>
      </c>
      <c r="V1122" s="29">
        <v>84.000000000006594</v>
      </c>
      <c r="W1122" s="29">
        <f t="shared" si="487"/>
        <v>84</v>
      </c>
      <c r="X1122" s="41" t="str" cm="1">
        <f t="array" aca="1" ref="X1122" ca="1">IFERROR(INDEX('PC&amp;PD'!$A$1:$AP$15,ROW('PC&amp;PD'!$A$15),MATCH(INDIRECT(T1122),'PC&amp;PD'!$A$1:$AP$1,0)),"")</f>
        <v/>
      </c>
      <c r="Z1122" s="155" t="str">
        <f t="shared" ref="Z1122" si="498">IFERROR(IF($F1122="OCS 100","OCS (OCS 100)",IF($F1122="OCS Blended","OCS (OCS Blended)",IF($F1122="OCS (No Label)","OCS (No Label)",IF($F1122="RCS 100","RCS (RCS 100)",IF($F1122="RCS Blended","RCS (RCS Blended)",IF($F1122="GRS","GRS (GRS)",IF($F1122="GRS (No Label)", "GRS (No Label)",IF($F1122="RDS","RDS (RDS)",IF($F1122="RWS","RWS (RWS)",IF($F1122="RAS","RAS (RAS)",IF($F1122="RMS","RMS (RMS)",IF($F1122="GOTS Organic","GOTS (Organic)",IF($F1122="GOTS Made with organic","GOTS (Made with Organic)",IF($F1122="GOTS Organic - in conversion","GOTS (Organic - In Conversion)",IF($F1122="GOTS Made with organic - in conversion","GOTS (Made with Organic - In Conversion)",""))))))))))))))),"")</f>
        <v/>
      </c>
      <c r="AA1122" s="13" t="str">
        <f t="shared" si="475"/>
        <v/>
      </c>
      <c r="AB1122" s="155" t="str">
        <f t="shared" ref="AB1122" si="499">IFERROR(IF($F1122="OCS 100", "OCS_100",IF($F1122="OCS Blended", "OCS_Blended",IF($F1122="OCS (No Label)", "OCS_No_Label",IF($F1122="RCS 100", "RCS_100",IF($F1122="RCS Blended","RCS_Blended",IF($F1122="GRS","GRS",IF($F1122="GRS (No Label)", "GRS_No_Label",IF($F1122="RDS","RDS",IF($F1122="RWS","RWS",IF($F1122="RMS","RMS",IF($F1122="GOTS Organic","GOTS_Organic",IF($F1122="GOTS Made with organic","GOTS_Made_with_organic",IF($F1122="GOTS Organic - in conversion","GOTS_Organic_in_Conversion",IF($F1122="GOTS Made with organic - in conversion","GOTS_Made_with_Organic_in_Conversion",IF($F1122="RAS","RAS",""))))))))))))))),"")</f>
        <v/>
      </c>
      <c r="AC1122" s="13" t="str">
        <f t="shared" ca="1" si="480"/>
        <v>$AB</v>
      </c>
      <c r="AD1122" s="13" t="str" cm="1">
        <f t="array" aca="1" ref="AD1122" ca="1">IFERROR(IF((LEFT(INDIRECT("$F"&amp;$S1122),4))="GOTS",IF($G1122="Organic","GOTS_Organic_raw",(IF($G1122="Responsible","GOTS_Responsible",(IF($G1122="No Attribute (Conventional)","GOTS_conventional",(IF($G1122="Recycled Pre/Post-Consumer","GOTS_pre_post",(IF($G1122="In-Conversion","GOTS_in_conversion",(IF($G1122="Sustainably Sourced","Sustainably_sourced",""))))))))))),IF($G1122="Organic","Organic",(IF($G1122="Responsible","Responsible",(IF($G1122="No Attribute (Conventional)","No_Attribute_Conventional",(IF($G1122="Recycled Pre/Post-Consumer","Recycled_Pre_Post_Consumer",(IF($G1122="In-Conversion","In_Conversion",(IF($G1122="Recycled Pre-Consumer","Recycled_Pre_Consumer",(IF($G1122="Recycled Post-Consumer","Recycled_Post_Consumer",(IF($G1122="Sustainably Sourced","Sustainably_sourced","")))))))))))))))),"")</f>
        <v/>
      </c>
      <c r="AE1122" s="13" t="e" cm="1">
        <f t="array" aca="1" ref="AE1122" ca="1">IF(INDIRECT("$F"&amp;$S1122)="","",IF(LEFT(INDIRECT("$F"&amp;$S1122),3)="GRS","GRS_RCS_RM",IF((LEFT(INDIRECT("$F"&amp;$S1122),3))="RCS","GRS_RCS_RM",IF(INDIRECT("$F"&amp;$S1122)="OCS (No Label)","OCS_Conversion_RM",IF(LEFT(INDIRECT("$F"&amp;$S1122),3)="OCS","OCS_RM",IF(RIGHT(INDIRECT("$F"&amp;$S1122),10)="conversion","GOTS_RM_conversion",IF((LEFT(INDIRECT("$F"&amp;$S1122),4))="GOTS","GOTS_RM","Responsible_RM")))))))</f>
        <v>#REF!</v>
      </c>
      <c r="AF1122" s="13" t="str" cm="1">
        <f t="array" aca="1" ref="AF1122" ca="1">IF($S1122="","",INDIRECT("$Z"&amp;$S1122))</f>
        <v/>
      </c>
      <c r="AG1122" s="155" t="str">
        <f t="shared" si="485"/>
        <v/>
      </c>
      <c r="AH1122" s="13" t="str" cm="1">
        <f t="array" aca="1" ref="AH1122" ca="1">IFERROR(INDIRECT("$ag"&amp;S1122),"")</f>
        <v/>
      </c>
      <c r="AI1122" s="13" t="e" cm="1">
        <f t="array" aca="1" ref="AI1122" ca="1">INDIRECT("O"&amp;S1121)</f>
        <v>#REF!</v>
      </c>
      <c r="AJ1122" s="13" t="str">
        <f>IF($I1122="","",INDEX('Raw Material'!$A$1:$J$75,MATCH(I1122,'Raw Material'!$A$1:$A$75,0),(MATCH(G1122,'Raw Material'!$A$1:$J$1,0))))</f>
        <v/>
      </c>
      <c r="AK1122" s="13" t="str">
        <f t="shared" si="476"/>
        <v>YANLIŞRM</v>
      </c>
      <c r="AL1122" s="153" t="str">
        <f t="shared" si="477"/>
        <v/>
      </c>
    </row>
    <row r="1123" spans="1:38" ht="16.5" customHeight="1">
      <c r="A1123" s="161"/>
      <c r="B1123" s="166"/>
      <c r="C1123" s="167"/>
      <c r="D1123" s="156"/>
      <c r="E1123" s="156"/>
      <c r="F1123" s="173"/>
      <c r="G1123" s="181"/>
      <c r="H1123" s="182"/>
      <c r="I1123" s="182"/>
      <c r="J1123" s="182"/>
      <c r="K1123" s="32"/>
      <c r="L1123" s="178"/>
      <c r="M1123" s="178"/>
      <c r="N1123" s="81"/>
      <c r="O1123" s="185"/>
      <c r="P1123" s="103"/>
      <c r="Q1123" s="84" t="str">
        <f t="shared" si="478"/>
        <v/>
      </c>
      <c r="R1123" s="159"/>
      <c r="S1123" s="28" t="str" cm="1">
        <f t="array" aca="1" ref="S1123" ca="1">IF(INDIRECT("A"&amp;114+$U1123)&lt;&gt;"",114+$U1123,"")</f>
        <v/>
      </c>
      <c r="T1123" s="28" t="str">
        <f t="shared" ca="1" si="479"/>
        <v>$B</v>
      </c>
      <c r="U1123" s="29">
        <f t="shared" si="486"/>
        <v>1008</v>
      </c>
      <c r="V1123" s="29">
        <v>84.083333333339894</v>
      </c>
      <c r="W1123" s="29">
        <f t="shared" si="487"/>
        <v>84</v>
      </c>
      <c r="X1123" s="41" t="str" cm="1">
        <f t="array" aca="1" ref="X1123" ca="1">IFERROR(INDEX('PC&amp;PD'!$A$1:$AP$15,ROW('PC&amp;PD'!$A$15),MATCH(INDIRECT(T1123),'PC&amp;PD'!$A$1:$AP$1,0)),"")</f>
        <v/>
      </c>
      <c r="Z1123" s="155"/>
      <c r="AA1123" s="13" t="str">
        <f t="shared" si="475"/>
        <v/>
      </c>
      <c r="AB1123" s="155"/>
      <c r="AC1123" s="13" t="str">
        <f t="shared" ca="1" si="480"/>
        <v>$AB</v>
      </c>
      <c r="AD1123" s="13" t="str" cm="1">
        <f t="array" aca="1" ref="AD1123" ca="1">IFERROR(IF((LEFT(INDIRECT("$F"&amp;$S1123),4))="GOTS",IF($G1123="Organic","GOTS_Organic_raw",(IF($G1123="Responsible","GOTS_Responsible",(IF($G1123="No Attribute (Conventional)","GOTS_conventional",(IF($G1123="Recycled Pre/Post-Consumer","GOTS_pre_post",(IF($G1123="In-Conversion","GOTS_in_conversion",(IF($G1123="Sustainably Sourced","Sustainably_sourced",""))))))))))),IF($G1123="Organic","Organic",(IF($G1123="Responsible","Responsible",(IF($G1123="No Attribute (Conventional)","No_Attribute_Conventional",(IF($G1123="Recycled Pre/Post-Consumer","Recycled_Pre_Post_Consumer",(IF($G1123="In-Conversion","In_Conversion",(IF($G1123="Recycled Pre-Consumer","Recycled_Pre_Consumer",(IF($G1123="Recycled Post-Consumer","Recycled_Post_Consumer",(IF($G1123="Sustainably Sourced","Sustainably_sourced","")))))))))))))))),"")</f>
        <v/>
      </c>
      <c r="AE1123" s="13" t="e" cm="1">
        <f t="array" aca="1" ref="AE1123" ca="1">IF(INDIRECT("$F"&amp;$S1123)="","",IF(LEFT(INDIRECT("$F"&amp;$S1123),3)="GRS","GRS_RCS_RM",IF((LEFT(INDIRECT("$F"&amp;$S1123),3))="RCS","GRS_RCS_RM",IF(INDIRECT("$F"&amp;$S1123)="OCS (No Label)","OCS_Conversion_RM",IF(LEFT(INDIRECT("$F"&amp;$S1123),3)="OCS","OCS_RM",IF(RIGHT(INDIRECT("$F"&amp;$S1123),10)="conversion","GOTS_RM_conversion",IF((LEFT(INDIRECT("$F"&amp;$S1123),4))="GOTS","GOTS_RM","Responsible_RM")))))))</f>
        <v>#REF!</v>
      </c>
      <c r="AF1123" s="13" t="str" cm="1">
        <f t="array" aca="1" ref="AF1123" ca="1">IF($S1123="","",INDIRECT("$Z"&amp;$S1123))</f>
        <v/>
      </c>
      <c r="AG1123" s="155"/>
      <c r="AH1123" s="13" t="str" cm="1">
        <f t="array" aca="1" ref="AH1123" ca="1">IFERROR(INDIRECT("$ag"&amp;S1123),"")</f>
        <v/>
      </c>
      <c r="AI1123" s="13" t="e" cm="1">
        <f t="array" aca="1" ref="AI1123" ca="1">INDIRECT("O"&amp;S1122)</f>
        <v>#REF!</v>
      </c>
      <c r="AJ1123" s="13" t="str">
        <f>IF($I1123="","",INDEX('Raw Material'!$A$1:$J$75,MATCH(I1123,'Raw Material'!$A$1:$A$75,0),(MATCH(G1123,'Raw Material'!$A$1:$J$1,0))))</f>
        <v/>
      </c>
      <c r="AK1123" s="13" t="str">
        <f t="shared" si="476"/>
        <v>YANLIŞRM</v>
      </c>
      <c r="AL1123" s="153" t="str">
        <f t="shared" si="477"/>
        <v/>
      </c>
    </row>
    <row r="1124" spans="1:38" ht="16.5" customHeight="1">
      <c r="A1124" s="161"/>
      <c r="B1124" s="166"/>
      <c r="C1124" s="167"/>
      <c r="D1124" s="156"/>
      <c r="E1124" s="156"/>
      <c r="F1124" s="173"/>
      <c r="G1124" s="181"/>
      <c r="H1124" s="182"/>
      <c r="I1124" s="182"/>
      <c r="J1124" s="182"/>
      <c r="K1124" s="32"/>
      <c r="L1124" s="178"/>
      <c r="M1124" s="178"/>
      <c r="N1124" s="81"/>
      <c r="O1124" s="185"/>
      <c r="P1124" s="103"/>
      <c r="Q1124" s="84" t="str">
        <f t="shared" si="478"/>
        <v/>
      </c>
      <c r="R1124" s="159"/>
      <c r="S1124" s="28" t="str" cm="1">
        <f t="array" aca="1" ref="S1124" ca="1">IF(INDIRECT("A"&amp;114+$U1124)&lt;&gt;"",114+$U1124,"")</f>
        <v/>
      </c>
      <c r="T1124" s="28" t="str">
        <f t="shared" ca="1" si="479"/>
        <v>$B</v>
      </c>
      <c r="U1124" s="29">
        <f t="shared" si="486"/>
        <v>1008</v>
      </c>
      <c r="V1124" s="29">
        <v>84.166666666673194</v>
      </c>
      <c r="W1124" s="29">
        <f t="shared" si="487"/>
        <v>84</v>
      </c>
      <c r="X1124" s="41" t="str" cm="1">
        <f t="array" aca="1" ref="X1124" ca="1">IFERROR(INDEX('PC&amp;PD'!$A$1:$AP$15,ROW('PC&amp;PD'!$A$15),MATCH(INDIRECT(T1124),'PC&amp;PD'!$A$1:$AP$1,0)),"")</f>
        <v/>
      </c>
      <c r="Z1124" s="155"/>
      <c r="AA1124" s="13" t="str">
        <f t="shared" si="475"/>
        <v/>
      </c>
      <c r="AB1124" s="155"/>
      <c r="AC1124" s="13" t="str">
        <f t="shared" ca="1" si="480"/>
        <v>$AB</v>
      </c>
      <c r="AD1124" s="13" t="str" cm="1">
        <f t="array" aca="1" ref="AD1124" ca="1">IFERROR(IF((LEFT(INDIRECT("$F"&amp;$S1124),4))="GOTS",IF($G1124="Organic","GOTS_Organic_raw",(IF($G1124="Responsible","GOTS_Responsible",(IF($G1124="No Attribute (Conventional)","GOTS_conventional",(IF($G1124="Recycled Pre/Post-Consumer","GOTS_pre_post",(IF($G1124="In-Conversion","GOTS_in_conversion",(IF($G1124="Sustainably Sourced","Sustainably_sourced",""))))))))))),IF($G1124="Organic","Organic",(IF($G1124="Responsible","Responsible",(IF($G1124="No Attribute (Conventional)","No_Attribute_Conventional",(IF($G1124="Recycled Pre/Post-Consumer","Recycled_Pre_Post_Consumer",(IF($G1124="In-Conversion","In_Conversion",(IF($G1124="Recycled Pre-Consumer","Recycled_Pre_Consumer",(IF($G1124="Recycled Post-Consumer","Recycled_Post_Consumer",(IF($G1124="Sustainably Sourced","Sustainably_sourced","")))))))))))))))),"")</f>
        <v/>
      </c>
      <c r="AE1124" s="13" t="e" cm="1">
        <f t="array" aca="1" ref="AE1124" ca="1">IF(INDIRECT("$F"&amp;$S1124)="","",IF(LEFT(INDIRECT("$F"&amp;$S1124),3)="GRS","GRS_RCS_RM",IF((LEFT(INDIRECT("$F"&amp;$S1124),3))="RCS","GRS_RCS_RM",IF(INDIRECT("$F"&amp;$S1124)="OCS (No Label)","OCS_Conversion_RM",IF(LEFT(INDIRECT("$F"&amp;$S1124),3)="OCS","OCS_RM",IF(RIGHT(INDIRECT("$F"&amp;$S1124),10)="conversion","GOTS_RM_conversion",IF((LEFT(INDIRECT("$F"&amp;$S1124),4))="GOTS","GOTS_RM","Responsible_RM")))))))</f>
        <v>#REF!</v>
      </c>
      <c r="AF1124" s="13" t="str" cm="1">
        <f t="array" aca="1" ref="AF1124" ca="1">IF($S1124="","",INDIRECT("$Z"&amp;$S1124))</f>
        <v/>
      </c>
      <c r="AG1124" s="155"/>
      <c r="AH1124" s="13" t="str" cm="1">
        <f t="array" aca="1" ref="AH1124" ca="1">IFERROR(INDIRECT("$ag"&amp;S1124),"")</f>
        <v/>
      </c>
      <c r="AI1124" s="13" t="e" cm="1">
        <f t="array" aca="1" ref="AI1124" ca="1">INDIRECT("O"&amp;S1123)</f>
        <v>#REF!</v>
      </c>
      <c r="AJ1124" s="13" t="str">
        <f>IF($I1124="","",INDEX('Raw Material'!$A$1:$J$75,MATCH(I1124,'Raw Material'!$A$1:$A$75,0),(MATCH(G1124,'Raw Material'!$A$1:$J$1,0))))</f>
        <v/>
      </c>
      <c r="AK1124" s="13" t="str">
        <f t="shared" si="476"/>
        <v>YANLIŞRM</v>
      </c>
      <c r="AL1124" s="153" t="str">
        <f t="shared" si="477"/>
        <v/>
      </c>
    </row>
    <row r="1125" spans="1:38" ht="16.5" customHeight="1">
      <c r="A1125" s="161"/>
      <c r="B1125" s="166"/>
      <c r="C1125" s="167"/>
      <c r="D1125" s="156"/>
      <c r="E1125" s="156"/>
      <c r="F1125" s="174"/>
      <c r="G1125" s="181"/>
      <c r="H1125" s="182"/>
      <c r="I1125" s="182"/>
      <c r="J1125" s="182"/>
      <c r="K1125" s="32"/>
      <c r="L1125" s="178"/>
      <c r="M1125" s="178"/>
      <c r="N1125" s="81"/>
      <c r="O1125" s="185"/>
      <c r="P1125" s="103"/>
      <c r="Q1125" s="84" t="str">
        <f t="shared" si="478"/>
        <v/>
      </c>
      <c r="R1125" s="159"/>
      <c r="S1125" s="28" t="str" cm="1">
        <f t="array" aca="1" ref="S1125" ca="1">IF(INDIRECT("A"&amp;114+$U1125)&lt;&gt;"",114+$U1125,"")</f>
        <v/>
      </c>
      <c r="T1125" s="28" t="str">
        <f t="shared" ca="1" si="479"/>
        <v>$B</v>
      </c>
      <c r="U1125" s="29">
        <f t="shared" si="486"/>
        <v>1008</v>
      </c>
      <c r="V1125" s="29">
        <v>84.250000000006594</v>
      </c>
      <c r="W1125" s="29">
        <f t="shared" si="487"/>
        <v>84</v>
      </c>
      <c r="X1125" s="41" t="str" cm="1">
        <f t="array" aca="1" ref="X1125" ca="1">IFERROR(INDEX('PC&amp;PD'!$A$1:$AP$15,ROW('PC&amp;PD'!$A$15),MATCH(INDIRECT(T1125),'PC&amp;PD'!$A$1:$AP$1,0)),"")</f>
        <v/>
      </c>
      <c r="Z1125" s="155"/>
      <c r="AA1125" s="13" t="str">
        <f t="shared" si="475"/>
        <v/>
      </c>
      <c r="AB1125" s="155"/>
      <c r="AC1125" s="13" t="str">
        <f t="shared" ca="1" si="480"/>
        <v>$AB</v>
      </c>
      <c r="AD1125" s="13" t="str" cm="1">
        <f t="array" aca="1" ref="AD1125" ca="1">IFERROR(IF((LEFT(INDIRECT("$F"&amp;$S1125),4))="GOTS",IF($G1125="Organic","GOTS_Organic_raw",(IF($G1125="Responsible","GOTS_Responsible",(IF($G1125="No Attribute (Conventional)","GOTS_conventional",(IF($G1125="Recycled Pre/Post-Consumer","GOTS_pre_post",(IF($G1125="In-Conversion","GOTS_in_conversion",(IF($G1125="Sustainably Sourced","Sustainably_sourced",""))))))))))),IF($G1125="Organic","Organic",(IF($G1125="Responsible","Responsible",(IF($G1125="No Attribute (Conventional)","No_Attribute_Conventional",(IF($G1125="Recycled Pre/Post-Consumer","Recycled_Pre_Post_Consumer",(IF($G1125="In-Conversion","In_Conversion",(IF($G1125="Recycled Pre-Consumer","Recycled_Pre_Consumer",(IF($G1125="Recycled Post-Consumer","Recycled_Post_Consumer",(IF($G1125="Sustainably Sourced","Sustainably_sourced","")))))))))))))))),"")</f>
        <v/>
      </c>
      <c r="AE1125" s="13" t="e" cm="1">
        <f t="array" aca="1" ref="AE1125" ca="1">IF(INDIRECT("$F"&amp;$S1125)="","",IF(LEFT(INDIRECT("$F"&amp;$S1125),3)="GRS","GRS_RCS_RM",IF((LEFT(INDIRECT("$F"&amp;$S1125),3))="RCS","GRS_RCS_RM",IF(INDIRECT("$F"&amp;$S1125)="OCS (No Label)","OCS_Conversion_RM",IF(LEFT(INDIRECT("$F"&amp;$S1125),3)="OCS","OCS_RM",IF(RIGHT(INDIRECT("$F"&amp;$S1125),10)="conversion","GOTS_RM_conversion",IF((LEFT(INDIRECT("$F"&amp;$S1125),4))="GOTS","GOTS_RM","Responsible_RM")))))))</f>
        <v>#REF!</v>
      </c>
      <c r="AF1125" s="13" t="str" cm="1">
        <f t="array" aca="1" ref="AF1125" ca="1">IF($S1125="","",INDIRECT("$Z"&amp;$S1125))</f>
        <v/>
      </c>
      <c r="AG1125" s="155"/>
      <c r="AH1125" s="13" t="str" cm="1">
        <f t="array" aca="1" ref="AH1125" ca="1">IFERROR(INDIRECT("$ag"&amp;S1125),"")</f>
        <v/>
      </c>
      <c r="AI1125" s="13" t="e" cm="1">
        <f t="array" aca="1" ref="AI1125" ca="1">INDIRECT("O"&amp;S1124)</f>
        <v>#REF!</v>
      </c>
      <c r="AJ1125" s="13" t="str">
        <f>IF($I1125="","",INDEX('Raw Material'!$A$1:$J$75,MATCH(I1125,'Raw Material'!$A$1:$A$75,0),(MATCH(G1125,'Raw Material'!$A$1:$J$1,0))))</f>
        <v/>
      </c>
      <c r="AK1125" s="13" t="str">
        <f t="shared" si="476"/>
        <v>YANLIŞRM</v>
      </c>
      <c r="AL1125" s="153" t="str">
        <f t="shared" si="477"/>
        <v/>
      </c>
    </row>
    <row r="1126" spans="1:38" ht="16.5" customHeight="1">
      <c r="A1126" s="161"/>
      <c r="B1126" s="166"/>
      <c r="C1126" s="167"/>
      <c r="D1126" s="156"/>
      <c r="E1126" s="156"/>
      <c r="F1126" s="174"/>
      <c r="G1126" s="181"/>
      <c r="H1126" s="182"/>
      <c r="I1126" s="182"/>
      <c r="J1126" s="182"/>
      <c r="K1126" s="32"/>
      <c r="L1126" s="178"/>
      <c r="M1126" s="178"/>
      <c r="N1126" s="81"/>
      <c r="O1126" s="185"/>
      <c r="P1126" s="103"/>
      <c r="Q1126" s="84" t="str">
        <f t="shared" si="478"/>
        <v/>
      </c>
      <c r="R1126" s="159"/>
      <c r="S1126" s="28" t="str" cm="1">
        <f t="array" aca="1" ref="S1126" ca="1">IF(INDIRECT("A"&amp;114+$U1126)&lt;&gt;"",114+$U1126,"")</f>
        <v/>
      </c>
      <c r="T1126" s="28" t="str">
        <f t="shared" ca="1" si="479"/>
        <v>$B</v>
      </c>
      <c r="U1126" s="29">
        <f t="shared" si="486"/>
        <v>1008</v>
      </c>
      <c r="V1126" s="29">
        <v>84.333333333339894</v>
      </c>
      <c r="W1126" s="29">
        <f t="shared" si="487"/>
        <v>84</v>
      </c>
      <c r="X1126" s="41" t="str" cm="1">
        <f t="array" aca="1" ref="X1126" ca="1">IFERROR(INDEX('PC&amp;PD'!$A$1:$AP$15,ROW('PC&amp;PD'!$A$15),MATCH(INDIRECT(T1126),'PC&amp;PD'!$A$1:$AP$1,0)),"")</f>
        <v/>
      </c>
      <c r="Z1126" s="155"/>
      <c r="AA1126" s="13" t="str">
        <f t="shared" si="475"/>
        <v/>
      </c>
      <c r="AB1126" s="155"/>
      <c r="AC1126" s="13" t="str">
        <f t="shared" ca="1" si="480"/>
        <v>$AB</v>
      </c>
      <c r="AD1126" s="13" t="str" cm="1">
        <f t="array" aca="1" ref="AD1126" ca="1">IFERROR(IF((LEFT(INDIRECT("$F"&amp;$S1126),4))="GOTS",IF($G1126="Organic","GOTS_Organic_raw",(IF($G1126="Responsible","GOTS_Responsible",(IF($G1126="No Attribute (Conventional)","GOTS_conventional",(IF($G1126="Recycled Pre/Post-Consumer","GOTS_pre_post",(IF($G1126="In-Conversion","GOTS_in_conversion",(IF($G1126="Sustainably Sourced","Sustainably_sourced",""))))))))))),IF($G1126="Organic","Organic",(IF($G1126="Responsible","Responsible",(IF($G1126="No Attribute (Conventional)","No_Attribute_Conventional",(IF($G1126="Recycled Pre/Post-Consumer","Recycled_Pre_Post_Consumer",(IF($G1126="In-Conversion","In_Conversion",(IF($G1126="Recycled Pre-Consumer","Recycled_Pre_Consumer",(IF($G1126="Recycled Post-Consumer","Recycled_Post_Consumer",(IF($G1126="Sustainably Sourced","Sustainably_sourced","")))))))))))))))),"")</f>
        <v/>
      </c>
      <c r="AE1126" s="13" t="e" cm="1">
        <f t="array" aca="1" ref="AE1126" ca="1">IF(INDIRECT("$F"&amp;$S1126)="","",IF(LEFT(INDIRECT("$F"&amp;$S1126),3)="GRS","GRS_RCS_RM",IF((LEFT(INDIRECT("$F"&amp;$S1126),3))="RCS","GRS_RCS_RM",IF(INDIRECT("$F"&amp;$S1126)="OCS (No Label)","OCS_Conversion_RM",IF(LEFT(INDIRECT("$F"&amp;$S1126),3)="OCS","OCS_RM",IF(RIGHT(INDIRECT("$F"&amp;$S1126),10)="conversion","GOTS_RM_conversion",IF((LEFT(INDIRECT("$F"&amp;$S1126),4))="GOTS","GOTS_RM","Responsible_RM")))))))</f>
        <v>#REF!</v>
      </c>
      <c r="AF1126" s="13" t="str" cm="1">
        <f t="array" aca="1" ref="AF1126" ca="1">IF($S1126="","",INDIRECT("$Z"&amp;$S1126))</f>
        <v/>
      </c>
      <c r="AG1126" s="155"/>
      <c r="AH1126" s="13" t="str" cm="1">
        <f t="array" aca="1" ref="AH1126" ca="1">IFERROR(INDIRECT("$ag"&amp;S1126),"")</f>
        <v/>
      </c>
      <c r="AI1126" s="13" t="e" cm="1">
        <f t="array" aca="1" ref="AI1126" ca="1">INDIRECT("O"&amp;S1125)</f>
        <v>#REF!</v>
      </c>
      <c r="AJ1126" s="13" t="str">
        <f>IF($I1126="","",INDEX('Raw Material'!$A$1:$J$75,MATCH(I1126,'Raw Material'!$A$1:$A$75,0),(MATCH(G1126,'Raw Material'!$A$1:$J$1,0))))</f>
        <v/>
      </c>
      <c r="AK1126" s="13" t="str">
        <f t="shared" si="476"/>
        <v>YANLIŞRM</v>
      </c>
      <c r="AL1126" s="153" t="str">
        <f t="shared" si="477"/>
        <v/>
      </c>
    </row>
    <row r="1127" spans="1:38" ht="16.5" customHeight="1">
      <c r="A1127" s="161"/>
      <c r="B1127" s="166"/>
      <c r="C1127" s="167"/>
      <c r="D1127" s="156"/>
      <c r="E1127" s="156"/>
      <c r="F1127" s="174"/>
      <c r="G1127" s="181"/>
      <c r="H1127" s="182"/>
      <c r="I1127" s="182"/>
      <c r="J1127" s="182"/>
      <c r="K1127" s="32"/>
      <c r="L1127" s="178"/>
      <c r="M1127" s="178"/>
      <c r="N1127" s="81"/>
      <c r="O1127" s="185"/>
      <c r="P1127" s="103"/>
      <c r="Q1127" s="84" t="str">
        <f t="shared" si="478"/>
        <v/>
      </c>
      <c r="R1127" s="159"/>
      <c r="S1127" s="28" t="str" cm="1">
        <f t="array" aca="1" ref="S1127" ca="1">IF(INDIRECT("A"&amp;114+$U1127)&lt;&gt;"",114+$U1127,"")</f>
        <v/>
      </c>
      <c r="T1127" s="28" t="str">
        <f t="shared" ca="1" si="479"/>
        <v>$B</v>
      </c>
      <c r="U1127" s="29">
        <f t="shared" si="486"/>
        <v>1008</v>
      </c>
      <c r="V1127" s="29">
        <v>84.416666666673294</v>
      </c>
      <c r="W1127" s="29">
        <f t="shared" si="487"/>
        <v>84</v>
      </c>
      <c r="X1127" s="41" t="str" cm="1">
        <f t="array" aca="1" ref="X1127" ca="1">IFERROR(INDEX('PC&amp;PD'!$A$1:$AP$15,ROW('PC&amp;PD'!$A$15),MATCH(INDIRECT(T1127),'PC&amp;PD'!$A$1:$AP$1,0)),"")</f>
        <v/>
      </c>
      <c r="Z1127" s="155"/>
      <c r="AA1127" s="13" t="str">
        <f t="shared" si="475"/>
        <v/>
      </c>
      <c r="AB1127" s="155"/>
      <c r="AC1127" s="13" t="str">
        <f t="shared" ca="1" si="480"/>
        <v>$AB</v>
      </c>
      <c r="AD1127" s="13" t="str" cm="1">
        <f t="array" aca="1" ref="AD1127" ca="1">IFERROR(IF((LEFT(INDIRECT("$F"&amp;$S1127),4))="GOTS",IF($G1127="Organic","GOTS_Organic_raw",(IF($G1127="Responsible","GOTS_Responsible",(IF($G1127="No Attribute (Conventional)","GOTS_conventional",(IF($G1127="Recycled Pre/Post-Consumer","GOTS_pre_post",(IF($G1127="In-Conversion","GOTS_in_conversion",(IF($G1127="Sustainably Sourced","Sustainably_sourced",""))))))))))),IF($G1127="Organic","Organic",(IF($G1127="Responsible","Responsible",(IF($G1127="No Attribute (Conventional)","No_Attribute_Conventional",(IF($G1127="Recycled Pre/Post-Consumer","Recycled_Pre_Post_Consumer",(IF($G1127="In-Conversion","In_Conversion",(IF($G1127="Recycled Pre-Consumer","Recycled_Pre_Consumer",(IF($G1127="Recycled Post-Consumer","Recycled_Post_Consumer",(IF($G1127="Sustainably Sourced","Sustainably_sourced","")))))))))))))))),"")</f>
        <v/>
      </c>
      <c r="AE1127" s="13" t="e" cm="1">
        <f t="array" aca="1" ref="AE1127" ca="1">IF(INDIRECT("$F"&amp;$S1127)="","",IF(LEFT(INDIRECT("$F"&amp;$S1127),3)="GRS","GRS_RCS_RM",IF((LEFT(INDIRECT("$F"&amp;$S1127),3))="RCS","GRS_RCS_RM",IF(INDIRECT("$F"&amp;$S1127)="OCS (No Label)","OCS_Conversion_RM",IF(LEFT(INDIRECT("$F"&amp;$S1127),3)="OCS","OCS_RM",IF(RIGHT(INDIRECT("$F"&amp;$S1127),10)="conversion","GOTS_RM_conversion",IF((LEFT(INDIRECT("$F"&amp;$S1127),4))="GOTS","GOTS_RM","Responsible_RM")))))))</f>
        <v>#REF!</v>
      </c>
      <c r="AF1127" s="13" t="str" cm="1">
        <f t="array" aca="1" ref="AF1127" ca="1">IF($S1127="","",INDIRECT("$Z"&amp;$S1127))</f>
        <v/>
      </c>
      <c r="AG1127" s="155"/>
      <c r="AH1127" s="13" t="str" cm="1">
        <f t="array" aca="1" ref="AH1127" ca="1">IFERROR(INDIRECT("$ag"&amp;S1127),"")</f>
        <v/>
      </c>
      <c r="AI1127" s="13" t="e" cm="1">
        <f t="array" aca="1" ref="AI1127" ca="1">INDIRECT("O"&amp;S1126)</f>
        <v>#REF!</v>
      </c>
      <c r="AJ1127" s="13" t="str">
        <f>IF($I1127="","",INDEX('Raw Material'!$A$1:$J$75,MATCH(I1127,'Raw Material'!$A$1:$A$75,0),(MATCH(G1127,'Raw Material'!$A$1:$J$1,0))))</f>
        <v/>
      </c>
      <c r="AK1127" s="13" t="str">
        <f t="shared" si="476"/>
        <v>YANLIŞRM</v>
      </c>
      <c r="AL1127" s="153" t="str">
        <f t="shared" si="477"/>
        <v/>
      </c>
    </row>
    <row r="1128" spans="1:38" ht="16.5" customHeight="1">
      <c r="A1128" s="162"/>
      <c r="B1128" s="168"/>
      <c r="C1128" s="169"/>
      <c r="D1128" s="156"/>
      <c r="E1128" s="156"/>
      <c r="F1128" s="175"/>
      <c r="G1128" s="181"/>
      <c r="H1128" s="182"/>
      <c r="I1128" s="182"/>
      <c r="J1128" s="182"/>
      <c r="K1128" s="32"/>
      <c r="L1128" s="179"/>
      <c r="M1128" s="179"/>
      <c r="N1128" s="81"/>
      <c r="O1128" s="185"/>
      <c r="P1128" s="103"/>
      <c r="Q1128" s="84" t="str">
        <f t="shared" si="478"/>
        <v/>
      </c>
      <c r="R1128" s="159"/>
      <c r="S1128" s="28" t="str" cm="1">
        <f t="array" aca="1" ref="S1128" ca="1">IF(INDIRECT("A"&amp;114+$U1128)&lt;&gt;"",114+$U1128,"")</f>
        <v/>
      </c>
      <c r="T1128" s="28" t="str">
        <f t="shared" ca="1" si="479"/>
        <v>$B</v>
      </c>
      <c r="U1128" s="29">
        <f t="shared" si="486"/>
        <v>1008</v>
      </c>
      <c r="V1128" s="29">
        <v>84.500000000006594</v>
      </c>
      <c r="W1128" s="29">
        <f t="shared" si="487"/>
        <v>84</v>
      </c>
      <c r="X1128" s="41" t="str" cm="1">
        <f t="array" aca="1" ref="X1128" ca="1">IFERROR(INDEX('PC&amp;PD'!$A$1:$AP$15,ROW('PC&amp;PD'!$A$15),MATCH(INDIRECT(T1128),'PC&amp;PD'!$A$1:$AP$1,0)),"")</f>
        <v/>
      </c>
      <c r="Z1128" s="155"/>
      <c r="AA1128" s="13" t="str">
        <f t="shared" si="475"/>
        <v/>
      </c>
      <c r="AB1128" s="155"/>
      <c r="AC1128" s="13" t="str">
        <f t="shared" ca="1" si="480"/>
        <v>$AB</v>
      </c>
      <c r="AD1128" s="13" t="str" cm="1">
        <f t="array" aca="1" ref="AD1128" ca="1">IFERROR(IF((LEFT(INDIRECT("$F"&amp;$S1128),4))="GOTS",IF($G1128="Organic","GOTS_Organic_raw",(IF($G1128="Responsible","GOTS_Responsible",(IF($G1128="No Attribute (Conventional)","GOTS_conventional",(IF($G1128="Recycled Pre/Post-Consumer","GOTS_pre_post",(IF($G1128="In-Conversion","GOTS_in_conversion",(IF($G1128="Sustainably Sourced","Sustainably_sourced",""))))))))))),IF($G1128="Organic","Organic",(IF($G1128="Responsible","Responsible",(IF($G1128="No Attribute (Conventional)","No_Attribute_Conventional",(IF($G1128="Recycled Pre/Post-Consumer","Recycled_Pre_Post_Consumer",(IF($G1128="In-Conversion","In_Conversion",(IF($G1128="Recycled Pre-Consumer","Recycled_Pre_Consumer",(IF($G1128="Recycled Post-Consumer","Recycled_Post_Consumer",(IF($G1128="Sustainably Sourced","Sustainably_sourced","")))))))))))))))),"")</f>
        <v/>
      </c>
      <c r="AE1128" s="13" t="e" cm="1">
        <f t="array" aca="1" ref="AE1128" ca="1">IF(INDIRECT("$F"&amp;$S1128)="","",IF(LEFT(INDIRECT("$F"&amp;$S1128),3)="GRS","GRS_RCS_RM",IF((LEFT(INDIRECT("$F"&amp;$S1128),3))="RCS","GRS_RCS_RM",IF(INDIRECT("$F"&amp;$S1128)="OCS (No Label)","OCS_Conversion_RM",IF(LEFT(INDIRECT("$F"&amp;$S1128),3)="OCS","OCS_RM",IF(RIGHT(INDIRECT("$F"&amp;$S1128),10)="conversion","GOTS_RM_conversion",IF((LEFT(INDIRECT("$F"&amp;$S1128),4))="GOTS","GOTS_RM","Responsible_RM")))))))</f>
        <v>#REF!</v>
      </c>
      <c r="AF1128" s="13" t="str" cm="1">
        <f t="array" aca="1" ref="AF1128" ca="1">IF($S1128="","",INDIRECT("$Z"&amp;$S1128))</f>
        <v/>
      </c>
      <c r="AG1128" s="155"/>
      <c r="AH1128" s="13" t="str" cm="1">
        <f t="array" aca="1" ref="AH1128" ca="1">IFERROR(INDIRECT("$ag"&amp;S1128),"")</f>
        <v/>
      </c>
      <c r="AI1128" s="13" t="e" cm="1">
        <f t="array" aca="1" ref="AI1128" ca="1">INDIRECT("O"&amp;S1127)</f>
        <v>#REF!</v>
      </c>
      <c r="AJ1128" s="13" t="str">
        <f>IF($I1128="","",INDEX('Raw Material'!$A$1:$J$75,MATCH(I1128,'Raw Material'!$A$1:$A$75,0),(MATCH(G1128,'Raw Material'!$A$1:$J$1,0))))</f>
        <v/>
      </c>
      <c r="AK1128" s="13" t="str">
        <f t="shared" si="476"/>
        <v>YANLIŞRM</v>
      </c>
      <c r="AL1128" s="153" t="str">
        <f t="shared" si="477"/>
        <v/>
      </c>
    </row>
    <row r="1129" spans="1:38" ht="16.5" customHeight="1">
      <c r="A1129" s="162"/>
      <c r="B1129" s="168"/>
      <c r="C1129" s="169"/>
      <c r="D1129" s="156"/>
      <c r="E1129" s="156"/>
      <c r="F1129" s="175"/>
      <c r="G1129" s="181"/>
      <c r="H1129" s="182"/>
      <c r="I1129" s="182"/>
      <c r="J1129" s="182"/>
      <c r="K1129" s="32"/>
      <c r="L1129" s="179"/>
      <c r="M1129" s="179"/>
      <c r="N1129" s="81"/>
      <c r="O1129" s="185"/>
      <c r="P1129" s="103"/>
      <c r="Q1129" s="84" t="str">
        <f t="shared" si="478"/>
        <v/>
      </c>
      <c r="R1129" s="159"/>
      <c r="S1129" s="28" t="str" cm="1">
        <f t="array" aca="1" ref="S1129" ca="1">IF(INDIRECT("A"&amp;114+$U1129)&lt;&gt;"",114+$U1129,"")</f>
        <v/>
      </c>
      <c r="T1129" s="28" t="str">
        <f t="shared" ca="1" si="479"/>
        <v>$B</v>
      </c>
      <c r="U1129" s="29">
        <f t="shared" si="486"/>
        <v>1008</v>
      </c>
      <c r="V1129" s="29">
        <v>84.583333333339894</v>
      </c>
      <c r="W1129" s="29">
        <f t="shared" si="487"/>
        <v>84</v>
      </c>
      <c r="X1129" s="41" t="str" cm="1">
        <f t="array" aca="1" ref="X1129" ca="1">IFERROR(INDEX('PC&amp;PD'!$A$1:$AP$15,ROW('PC&amp;PD'!$A$15),MATCH(INDIRECT(T1129),'PC&amp;PD'!$A$1:$AP$1,0)),"")</f>
        <v/>
      </c>
      <c r="Z1129" s="155"/>
      <c r="AA1129" s="13" t="str">
        <f t="shared" si="475"/>
        <v/>
      </c>
      <c r="AB1129" s="155"/>
      <c r="AC1129" s="13" t="str">
        <f t="shared" ca="1" si="480"/>
        <v>$AB</v>
      </c>
      <c r="AD1129" s="13" t="str" cm="1">
        <f t="array" aca="1" ref="AD1129" ca="1">IFERROR(IF((LEFT(INDIRECT("$F"&amp;$S1129),4))="GOTS",IF($G1129="Organic","GOTS_Organic_raw",(IF($G1129="Responsible","GOTS_Responsible",(IF($G1129="No Attribute (Conventional)","GOTS_conventional",(IF($G1129="Recycled Pre/Post-Consumer","GOTS_pre_post",(IF($G1129="In-Conversion","GOTS_in_conversion",(IF($G1129="Sustainably Sourced","Sustainably_sourced",""))))))))))),IF($G1129="Organic","Organic",(IF($G1129="Responsible","Responsible",(IF($G1129="No Attribute (Conventional)","No_Attribute_Conventional",(IF($G1129="Recycled Pre/Post-Consumer","Recycled_Pre_Post_Consumer",(IF($G1129="In-Conversion","In_Conversion",(IF($G1129="Recycled Pre-Consumer","Recycled_Pre_Consumer",(IF($G1129="Recycled Post-Consumer","Recycled_Post_Consumer",(IF($G1129="Sustainably Sourced","Sustainably_sourced","")))))))))))))))),"")</f>
        <v/>
      </c>
      <c r="AE1129" s="13" t="e" cm="1">
        <f t="array" aca="1" ref="AE1129" ca="1">IF(INDIRECT("$F"&amp;$S1129)="","",IF(LEFT(INDIRECT("$F"&amp;$S1129),3)="GRS","GRS_RCS_RM",IF((LEFT(INDIRECT("$F"&amp;$S1129),3))="RCS","GRS_RCS_RM",IF(INDIRECT("$F"&amp;$S1129)="OCS (No Label)","OCS_Conversion_RM",IF(LEFT(INDIRECT("$F"&amp;$S1129),3)="OCS","OCS_RM",IF(RIGHT(INDIRECT("$F"&amp;$S1129),10)="conversion","GOTS_RM_conversion",IF((LEFT(INDIRECT("$F"&amp;$S1129),4))="GOTS","GOTS_RM","Responsible_RM")))))))</f>
        <v>#REF!</v>
      </c>
      <c r="AF1129" s="13" t="str" cm="1">
        <f t="array" aca="1" ref="AF1129" ca="1">IF($S1129="","",INDIRECT("$Z"&amp;$S1129))</f>
        <v/>
      </c>
      <c r="AG1129" s="155"/>
      <c r="AH1129" s="13" t="str" cm="1">
        <f t="array" aca="1" ref="AH1129" ca="1">IFERROR(INDIRECT("$ag"&amp;S1129),"")</f>
        <v/>
      </c>
      <c r="AI1129" s="13" t="e" cm="1">
        <f t="array" aca="1" ref="AI1129" ca="1">INDIRECT("O"&amp;S1128)</f>
        <v>#REF!</v>
      </c>
      <c r="AJ1129" s="13" t="str">
        <f>IF($I1129="","",INDEX('Raw Material'!$A$1:$J$75,MATCH(I1129,'Raw Material'!$A$1:$A$75,0),(MATCH(G1129,'Raw Material'!$A$1:$J$1,0))))</f>
        <v/>
      </c>
      <c r="AK1129" s="13" t="str">
        <f t="shared" si="476"/>
        <v>YANLIŞRM</v>
      </c>
      <c r="AL1129" s="153" t="str">
        <f t="shared" si="477"/>
        <v/>
      </c>
    </row>
    <row r="1130" spans="1:38" ht="16.5" customHeight="1">
      <c r="A1130" s="162"/>
      <c r="B1130" s="168"/>
      <c r="C1130" s="169"/>
      <c r="D1130" s="156"/>
      <c r="E1130" s="156"/>
      <c r="F1130" s="175"/>
      <c r="G1130" s="181"/>
      <c r="H1130" s="182"/>
      <c r="I1130" s="182"/>
      <c r="J1130" s="182"/>
      <c r="K1130" s="32"/>
      <c r="L1130" s="179"/>
      <c r="M1130" s="179"/>
      <c r="N1130" s="81"/>
      <c r="O1130" s="185"/>
      <c r="P1130" s="103"/>
      <c r="Q1130" s="84" t="str">
        <f t="shared" si="478"/>
        <v/>
      </c>
      <c r="R1130" s="159"/>
      <c r="S1130" s="28" t="str" cm="1">
        <f t="array" aca="1" ref="S1130" ca="1">IF(INDIRECT("A"&amp;114+$U1130)&lt;&gt;"",114+$U1130,"")</f>
        <v/>
      </c>
      <c r="T1130" s="28" t="str">
        <f t="shared" ca="1" si="479"/>
        <v>$B</v>
      </c>
      <c r="U1130" s="29">
        <f t="shared" si="486"/>
        <v>1008</v>
      </c>
      <c r="V1130" s="29">
        <v>84.666666666673294</v>
      </c>
      <c r="W1130" s="29">
        <f t="shared" si="487"/>
        <v>84</v>
      </c>
      <c r="X1130" s="41" t="str" cm="1">
        <f t="array" aca="1" ref="X1130" ca="1">IFERROR(INDEX('PC&amp;PD'!$A$1:$AP$15,ROW('PC&amp;PD'!$A$15),MATCH(INDIRECT(T1130),'PC&amp;PD'!$A$1:$AP$1,0)),"")</f>
        <v/>
      </c>
      <c r="Z1130" s="155"/>
      <c r="AA1130" s="13" t="str">
        <f t="shared" si="475"/>
        <v/>
      </c>
      <c r="AB1130" s="155"/>
      <c r="AC1130" s="13" t="str">
        <f t="shared" ca="1" si="480"/>
        <v>$AB</v>
      </c>
      <c r="AD1130" s="13" t="str" cm="1">
        <f t="array" aca="1" ref="AD1130" ca="1">IFERROR(IF((LEFT(INDIRECT("$F"&amp;$S1130),4))="GOTS",IF($G1130="Organic","GOTS_Organic_raw",(IF($G1130="Responsible","GOTS_Responsible",(IF($G1130="No Attribute (Conventional)","GOTS_conventional",(IF($G1130="Recycled Pre/Post-Consumer","GOTS_pre_post",(IF($G1130="In-Conversion","GOTS_in_conversion",(IF($G1130="Sustainably Sourced","Sustainably_sourced",""))))))))))),IF($G1130="Organic","Organic",(IF($G1130="Responsible","Responsible",(IF($G1130="No Attribute (Conventional)","No_Attribute_Conventional",(IF($G1130="Recycled Pre/Post-Consumer","Recycled_Pre_Post_Consumer",(IF($G1130="In-Conversion","In_Conversion",(IF($G1130="Recycled Pre-Consumer","Recycled_Pre_Consumer",(IF($G1130="Recycled Post-Consumer","Recycled_Post_Consumer",(IF($G1130="Sustainably Sourced","Sustainably_sourced","")))))))))))))))),"")</f>
        <v/>
      </c>
      <c r="AE1130" s="13" t="e" cm="1">
        <f t="array" aca="1" ref="AE1130" ca="1">IF(INDIRECT("$F"&amp;$S1130)="","",IF(LEFT(INDIRECT("$F"&amp;$S1130),3)="GRS","GRS_RCS_RM",IF((LEFT(INDIRECT("$F"&amp;$S1130),3))="RCS","GRS_RCS_RM",IF(INDIRECT("$F"&amp;$S1130)="OCS (No Label)","OCS_Conversion_RM",IF(LEFT(INDIRECT("$F"&amp;$S1130),3)="OCS","OCS_RM",IF(RIGHT(INDIRECT("$F"&amp;$S1130),10)="conversion","GOTS_RM_conversion",IF((LEFT(INDIRECT("$F"&amp;$S1130),4))="GOTS","GOTS_RM","Responsible_RM")))))))</f>
        <v>#REF!</v>
      </c>
      <c r="AF1130" s="13" t="str" cm="1">
        <f t="array" aca="1" ref="AF1130" ca="1">IF($S1130="","",INDIRECT("$Z"&amp;$S1130))</f>
        <v/>
      </c>
      <c r="AG1130" s="155"/>
      <c r="AH1130" s="13" t="str" cm="1">
        <f t="array" aca="1" ref="AH1130" ca="1">IFERROR(INDIRECT("$ag"&amp;S1130),"")</f>
        <v/>
      </c>
      <c r="AI1130" s="13" t="e" cm="1">
        <f t="array" aca="1" ref="AI1130" ca="1">INDIRECT("O"&amp;S1129)</f>
        <v>#REF!</v>
      </c>
      <c r="AJ1130" s="13" t="str">
        <f>IF($I1130="","",INDEX('Raw Material'!$A$1:$J$75,MATCH(I1130,'Raw Material'!$A$1:$A$75,0),(MATCH(G1130,'Raw Material'!$A$1:$J$1,0))))</f>
        <v/>
      </c>
      <c r="AK1130" s="13" t="str">
        <f t="shared" si="476"/>
        <v>YANLIŞRM</v>
      </c>
      <c r="AL1130" s="153" t="str">
        <f t="shared" si="477"/>
        <v/>
      </c>
    </row>
    <row r="1131" spans="1:38" ht="16.5" customHeight="1">
      <c r="A1131" s="162"/>
      <c r="B1131" s="168"/>
      <c r="C1131" s="169"/>
      <c r="D1131" s="156"/>
      <c r="E1131" s="156"/>
      <c r="F1131" s="175"/>
      <c r="G1131" s="181"/>
      <c r="H1131" s="182"/>
      <c r="I1131" s="182"/>
      <c r="J1131" s="182"/>
      <c r="K1131" s="32"/>
      <c r="L1131" s="179"/>
      <c r="M1131" s="179"/>
      <c r="N1131" s="81"/>
      <c r="O1131" s="185"/>
      <c r="P1131" s="103"/>
      <c r="Q1131" s="84" t="str">
        <f t="shared" si="478"/>
        <v/>
      </c>
      <c r="R1131" s="159"/>
      <c r="S1131" s="28" t="str" cm="1">
        <f t="array" aca="1" ref="S1131" ca="1">IF(INDIRECT("A"&amp;114+$U1131)&lt;&gt;"",114+$U1131,"")</f>
        <v/>
      </c>
      <c r="T1131" s="28" t="str">
        <f t="shared" ca="1" si="479"/>
        <v>$B</v>
      </c>
      <c r="U1131" s="29">
        <f t="shared" si="486"/>
        <v>1008</v>
      </c>
      <c r="V1131" s="29">
        <v>84.750000000006594</v>
      </c>
      <c r="W1131" s="29">
        <f t="shared" si="487"/>
        <v>84</v>
      </c>
      <c r="X1131" s="41" t="str" cm="1">
        <f t="array" aca="1" ref="X1131" ca="1">IFERROR(INDEX('PC&amp;PD'!$A$1:$AP$15,ROW('PC&amp;PD'!$A$15),MATCH(INDIRECT(T1131),'PC&amp;PD'!$A$1:$AP$1,0)),"")</f>
        <v/>
      </c>
      <c r="Z1131" s="155"/>
      <c r="AA1131" s="13" t="str">
        <f t="shared" si="475"/>
        <v/>
      </c>
      <c r="AB1131" s="155"/>
      <c r="AC1131" s="13" t="str">
        <f t="shared" ca="1" si="480"/>
        <v>$AB</v>
      </c>
      <c r="AD1131" s="13" t="str" cm="1">
        <f t="array" aca="1" ref="AD1131" ca="1">IFERROR(IF((LEFT(INDIRECT("$F"&amp;$S1131),4))="GOTS",IF($G1131="Organic","GOTS_Organic_raw",(IF($G1131="Responsible","GOTS_Responsible",(IF($G1131="No Attribute (Conventional)","GOTS_conventional",(IF($G1131="Recycled Pre/Post-Consumer","GOTS_pre_post",(IF($G1131="In-Conversion","GOTS_in_conversion",(IF($G1131="Sustainably Sourced","Sustainably_sourced",""))))))))))),IF($G1131="Organic","Organic",(IF($G1131="Responsible","Responsible",(IF($G1131="No Attribute (Conventional)","No_Attribute_Conventional",(IF($G1131="Recycled Pre/Post-Consumer","Recycled_Pre_Post_Consumer",(IF($G1131="In-Conversion","In_Conversion",(IF($G1131="Recycled Pre-Consumer","Recycled_Pre_Consumer",(IF($G1131="Recycled Post-Consumer","Recycled_Post_Consumer",(IF($G1131="Sustainably Sourced","Sustainably_sourced","")))))))))))))))),"")</f>
        <v/>
      </c>
      <c r="AE1131" s="13" t="e" cm="1">
        <f t="array" aca="1" ref="AE1131" ca="1">IF(INDIRECT("$F"&amp;$S1131)="","",IF(LEFT(INDIRECT("$F"&amp;$S1131),3)="GRS","GRS_RCS_RM",IF((LEFT(INDIRECT("$F"&amp;$S1131),3))="RCS","GRS_RCS_RM",IF(INDIRECT("$F"&amp;$S1131)="OCS (No Label)","OCS_Conversion_RM",IF(LEFT(INDIRECT("$F"&amp;$S1131),3)="OCS","OCS_RM",IF(RIGHT(INDIRECT("$F"&amp;$S1131),10)="conversion","GOTS_RM_conversion",IF((LEFT(INDIRECT("$F"&amp;$S1131),4))="GOTS","GOTS_RM","Responsible_RM")))))))</f>
        <v>#REF!</v>
      </c>
      <c r="AF1131" s="13" t="str" cm="1">
        <f t="array" aca="1" ref="AF1131" ca="1">IF($S1131="","",INDIRECT("$Z"&amp;$S1131))</f>
        <v/>
      </c>
      <c r="AG1131" s="155"/>
      <c r="AH1131" s="13" t="str" cm="1">
        <f t="array" aca="1" ref="AH1131" ca="1">IFERROR(INDIRECT("$ag"&amp;S1131),"")</f>
        <v/>
      </c>
      <c r="AI1131" s="13" t="e" cm="1">
        <f t="array" aca="1" ref="AI1131" ca="1">INDIRECT("O"&amp;S1130)</f>
        <v>#REF!</v>
      </c>
      <c r="AJ1131" s="13" t="str">
        <f>IF($I1131="","",INDEX('Raw Material'!$A$1:$J$75,MATCH(I1131,'Raw Material'!$A$1:$A$75,0),(MATCH(G1131,'Raw Material'!$A$1:$J$1,0))))</f>
        <v/>
      </c>
      <c r="AK1131" s="13" t="str">
        <f t="shared" si="476"/>
        <v>YANLIŞRM</v>
      </c>
      <c r="AL1131" s="153" t="str">
        <f t="shared" si="477"/>
        <v/>
      </c>
    </row>
    <row r="1132" spans="1:38" ht="16.5" customHeight="1">
      <c r="A1132" s="162"/>
      <c r="B1132" s="168"/>
      <c r="C1132" s="169"/>
      <c r="D1132" s="156"/>
      <c r="E1132" s="156"/>
      <c r="F1132" s="175"/>
      <c r="G1132" s="181"/>
      <c r="H1132" s="182"/>
      <c r="I1132" s="182"/>
      <c r="J1132" s="182"/>
      <c r="K1132" s="32"/>
      <c r="L1132" s="179"/>
      <c r="M1132" s="179"/>
      <c r="N1132" s="81"/>
      <c r="O1132" s="185"/>
      <c r="P1132" s="103"/>
      <c r="Q1132" s="84" t="str">
        <f t="shared" si="478"/>
        <v/>
      </c>
      <c r="R1132" s="159"/>
      <c r="S1132" s="28" t="str" cm="1">
        <f t="array" aca="1" ref="S1132" ca="1">IF(INDIRECT("A"&amp;114+$U1132)&lt;&gt;"",114+$U1132,"")</f>
        <v/>
      </c>
      <c r="T1132" s="28" t="str">
        <f t="shared" ca="1" si="479"/>
        <v>$B</v>
      </c>
      <c r="U1132" s="29">
        <f t="shared" si="486"/>
        <v>1008</v>
      </c>
      <c r="V1132" s="29">
        <v>84.833333333339993</v>
      </c>
      <c r="W1132" s="29">
        <f t="shared" si="487"/>
        <v>84</v>
      </c>
      <c r="X1132" s="41" t="str" cm="1">
        <f t="array" aca="1" ref="X1132" ca="1">IFERROR(INDEX('PC&amp;PD'!$A$1:$AP$15,ROW('PC&amp;PD'!$A$15),MATCH(INDIRECT(T1132),'PC&amp;PD'!$A$1:$AP$1,0)),"")</f>
        <v/>
      </c>
      <c r="Z1132" s="155"/>
      <c r="AA1132" s="13" t="str">
        <f t="shared" si="475"/>
        <v/>
      </c>
      <c r="AB1132" s="155"/>
      <c r="AC1132" s="13" t="str">
        <f t="shared" ca="1" si="480"/>
        <v>$AB</v>
      </c>
      <c r="AD1132" s="13" t="str" cm="1">
        <f t="array" aca="1" ref="AD1132" ca="1">IFERROR(IF((LEFT(INDIRECT("$F"&amp;$S1132),4))="GOTS",IF($G1132="Organic","GOTS_Organic_raw",(IF($G1132="Responsible","GOTS_Responsible",(IF($G1132="No Attribute (Conventional)","GOTS_conventional",(IF($G1132="Recycled Pre/Post-Consumer","GOTS_pre_post",(IF($G1132="In-Conversion","GOTS_in_conversion",(IF($G1132="Sustainably Sourced","Sustainably_sourced",""))))))))))),IF($G1132="Organic","Organic",(IF($G1132="Responsible","Responsible",(IF($G1132="No Attribute (Conventional)","No_Attribute_Conventional",(IF($G1132="Recycled Pre/Post-Consumer","Recycled_Pre_Post_Consumer",(IF($G1132="In-Conversion","In_Conversion",(IF($G1132="Recycled Pre-Consumer","Recycled_Pre_Consumer",(IF($G1132="Recycled Post-Consumer","Recycled_Post_Consumer",(IF($G1132="Sustainably Sourced","Sustainably_sourced","")))))))))))))))),"")</f>
        <v/>
      </c>
      <c r="AE1132" s="13" t="e" cm="1">
        <f t="array" aca="1" ref="AE1132" ca="1">IF(INDIRECT("$F"&amp;$S1132)="","",IF(LEFT(INDIRECT("$F"&amp;$S1132),3)="GRS","GRS_RCS_RM",IF((LEFT(INDIRECT("$F"&amp;$S1132),3))="RCS","GRS_RCS_RM",IF(INDIRECT("$F"&amp;$S1132)="OCS (No Label)","OCS_Conversion_RM",IF(LEFT(INDIRECT("$F"&amp;$S1132),3)="OCS","OCS_RM",IF(RIGHT(INDIRECT("$F"&amp;$S1132),10)="conversion","GOTS_RM_conversion",IF((LEFT(INDIRECT("$F"&amp;$S1132),4))="GOTS","GOTS_RM","Responsible_RM")))))))</f>
        <v>#REF!</v>
      </c>
      <c r="AF1132" s="13" t="str" cm="1">
        <f t="array" aca="1" ref="AF1132" ca="1">IF($S1132="","",INDIRECT("$Z"&amp;$S1132))</f>
        <v/>
      </c>
      <c r="AG1132" s="155"/>
      <c r="AH1132" s="13" t="str" cm="1">
        <f t="array" aca="1" ref="AH1132" ca="1">IFERROR(INDIRECT("$ag"&amp;S1132),"")</f>
        <v/>
      </c>
      <c r="AI1132" s="13" t="e" cm="1">
        <f t="array" aca="1" ref="AI1132" ca="1">INDIRECT("O"&amp;S1131)</f>
        <v>#REF!</v>
      </c>
      <c r="AJ1132" s="13" t="str">
        <f>IF($I1132="","",INDEX('Raw Material'!$A$1:$J$75,MATCH(I1132,'Raw Material'!$A$1:$A$75,0),(MATCH(G1132,'Raw Material'!$A$1:$J$1,0))))</f>
        <v/>
      </c>
      <c r="AK1132" s="13" t="str">
        <f t="shared" si="476"/>
        <v>YANLIŞRM</v>
      </c>
      <c r="AL1132" s="153" t="str">
        <f t="shared" si="477"/>
        <v/>
      </c>
    </row>
    <row r="1133" spans="1:38" ht="16.5" customHeight="1" thickBot="1">
      <c r="A1133" s="163"/>
      <c r="B1133" s="170"/>
      <c r="C1133" s="171"/>
      <c r="D1133" s="156"/>
      <c r="E1133" s="156"/>
      <c r="F1133" s="176"/>
      <c r="G1133" s="157"/>
      <c r="H1133" s="158"/>
      <c r="I1133" s="158"/>
      <c r="J1133" s="158"/>
      <c r="K1133" s="33"/>
      <c r="L1133" s="180"/>
      <c r="M1133" s="180"/>
      <c r="N1133" s="82"/>
      <c r="O1133" s="186"/>
      <c r="P1133" s="103"/>
      <c r="Q1133" s="84" t="str">
        <f t="shared" si="478"/>
        <v/>
      </c>
      <c r="R1133" s="159"/>
      <c r="S1133" s="28" t="str" cm="1">
        <f t="array" aca="1" ref="S1133" ca="1">IF(INDIRECT("A"&amp;114+$U1133)&lt;&gt;"",114+$U1133,"")</f>
        <v/>
      </c>
      <c r="T1133" s="28" t="str">
        <f t="shared" ca="1" si="479"/>
        <v>$B</v>
      </c>
      <c r="U1133" s="29">
        <f t="shared" si="486"/>
        <v>1008</v>
      </c>
      <c r="V1133" s="29">
        <v>84.916666666673294</v>
      </c>
      <c r="W1133" s="29">
        <f t="shared" si="487"/>
        <v>84</v>
      </c>
      <c r="X1133" s="41" t="str" cm="1">
        <f t="array" aca="1" ref="X1133" ca="1">IFERROR(INDEX('PC&amp;PD'!$A$1:$AP$15,ROW('PC&amp;PD'!$A$15),MATCH(INDIRECT(T1133),'PC&amp;PD'!$A$1:$AP$1,0)),"")</f>
        <v/>
      </c>
      <c r="Z1133" s="155"/>
      <c r="AA1133" s="13" t="str">
        <f t="shared" si="475"/>
        <v/>
      </c>
      <c r="AB1133" s="155"/>
      <c r="AC1133" s="13" t="str">
        <f t="shared" ca="1" si="480"/>
        <v>$AB</v>
      </c>
      <c r="AD1133" s="13" t="str" cm="1">
        <f t="array" aca="1" ref="AD1133" ca="1">IFERROR(IF((LEFT(INDIRECT("$F"&amp;$S1133),4))="GOTS",IF($G1133="Organic","GOTS_Organic_raw",(IF($G1133="Responsible","GOTS_Responsible",(IF($G1133="No Attribute (Conventional)","GOTS_conventional",(IF($G1133="Recycled Pre/Post-Consumer","GOTS_pre_post",(IF($G1133="In-Conversion","GOTS_in_conversion",(IF($G1133="Sustainably Sourced","Sustainably_sourced",""))))))))))),IF($G1133="Organic","Organic",(IF($G1133="Responsible","Responsible",(IF($G1133="No Attribute (Conventional)","No_Attribute_Conventional",(IF($G1133="Recycled Pre/Post-Consumer","Recycled_Pre_Post_Consumer",(IF($G1133="In-Conversion","In_Conversion",(IF($G1133="Recycled Pre-Consumer","Recycled_Pre_Consumer",(IF($G1133="Recycled Post-Consumer","Recycled_Post_Consumer",(IF($G1133="Sustainably Sourced","Sustainably_sourced","")))))))))))))))),"")</f>
        <v/>
      </c>
      <c r="AE1133" s="13" t="e" cm="1">
        <f t="array" aca="1" ref="AE1133" ca="1">IF(INDIRECT("$F"&amp;$S1133)="","",IF(LEFT(INDIRECT("$F"&amp;$S1133),3)="GRS","GRS_RCS_RM",IF((LEFT(INDIRECT("$F"&amp;$S1133),3))="RCS","GRS_RCS_RM",IF(INDIRECT("$F"&amp;$S1133)="OCS (No Label)","OCS_Conversion_RM",IF(LEFT(INDIRECT("$F"&amp;$S1133),3)="OCS","OCS_RM",IF(RIGHT(INDIRECT("$F"&amp;$S1133),10)="conversion","GOTS_RM_conversion",IF((LEFT(INDIRECT("$F"&amp;$S1133),4))="GOTS","GOTS_RM","Responsible_RM")))))))</f>
        <v>#REF!</v>
      </c>
      <c r="AF1133" s="13" t="str" cm="1">
        <f t="array" aca="1" ref="AF1133" ca="1">IF($S1133="","",INDIRECT("$Z"&amp;$S1133))</f>
        <v/>
      </c>
      <c r="AG1133" s="155"/>
      <c r="AH1133" s="13" t="str" cm="1">
        <f t="array" aca="1" ref="AH1133" ca="1">IFERROR(INDIRECT("$ag"&amp;S1133),"")</f>
        <v/>
      </c>
      <c r="AI1133" s="13" t="e" cm="1">
        <f t="array" aca="1" ref="AI1133" ca="1">INDIRECT("O"&amp;S1132)</f>
        <v>#REF!</v>
      </c>
      <c r="AJ1133" s="13" t="str">
        <f>IF($I1133="","",INDEX('Raw Material'!$A$1:$J$75,MATCH(I1133,'Raw Material'!$A$1:$A$75,0),(MATCH(G1133,'Raw Material'!$A$1:$J$1,0))))</f>
        <v/>
      </c>
      <c r="AK1133" s="13" t="str">
        <f t="shared" si="476"/>
        <v>YANLIŞRM</v>
      </c>
      <c r="AL1133" s="153" t="str">
        <f t="shared" si="477"/>
        <v/>
      </c>
    </row>
    <row r="1134" spans="1:38" ht="16.5" customHeight="1">
      <c r="A1134" s="160" t="str">
        <f>IF(B1134="","",COUNTA($B$114:$B1134))</f>
        <v/>
      </c>
      <c r="B1134" s="164"/>
      <c r="C1134" s="165"/>
      <c r="D1134" s="183"/>
      <c r="E1134" s="183"/>
      <c r="F1134" s="172"/>
      <c r="G1134" s="212"/>
      <c r="H1134" s="206"/>
      <c r="I1134" s="206"/>
      <c r="J1134" s="206"/>
      <c r="K1134" s="31"/>
      <c r="L1134" s="177" t="str">
        <f t="shared" ref="L1134" si="500">IF(R1134="","",LEFT(R1134,LEN(R1134)-2))</f>
        <v/>
      </c>
      <c r="M1134" s="177"/>
      <c r="N1134" s="80"/>
      <c r="O1134" s="184"/>
      <c r="P1134" s="103"/>
      <c r="Q1134" s="84" t="str">
        <f t="shared" si="478"/>
        <v/>
      </c>
      <c r="R1134" s="159" t="str">
        <f t="shared" ref="R1134" si="501">CONCATENATE($Q1134,Q1135,Q1136,Q1137,Q1138,Q1139,$Q1140,$Q1141,$Q1142,$Q1143,Q1144,Q1145)</f>
        <v/>
      </c>
      <c r="S1134" s="28" t="str" cm="1">
        <f t="array" aca="1" ref="S1134" ca="1">IF(INDIRECT("A"&amp;114+$U1134)&lt;&gt;"",114+$U1134,"")</f>
        <v/>
      </c>
      <c r="T1134" s="28" t="str">
        <f t="shared" ca="1" si="479"/>
        <v>$B</v>
      </c>
      <c r="U1134" s="29">
        <f t="shared" si="486"/>
        <v>1020</v>
      </c>
      <c r="V1134" s="29">
        <v>85.000000000006594</v>
      </c>
      <c r="W1134" s="29">
        <f t="shared" si="487"/>
        <v>85</v>
      </c>
      <c r="X1134" s="41" t="str" cm="1">
        <f t="array" aca="1" ref="X1134" ca="1">IFERROR(INDEX('PC&amp;PD'!$A$1:$AP$15,ROW('PC&amp;PD'!$A$15),MATCH(INDIRECT(T1134),'PC&amp;PD'!$A$1:$AP$1,0)),"")</f>
        <v/>
      </c>
      <c r="Z1134" s="155" t="str">
        <f t="shared" ref="Z1134" si="502">IFERROR(IF($F1134="OCS 100","OCS (OCS 100)",IF($F1134="OCS Blended","OCS (OCS Blended)",IF($F1134="OCS (No Label)","OCS (No Label)",IF($F1134="RCS 100","RCS (RCS 100)",IF($F1134="RCS Blended","RCS (RCS Blended)",IF($F1134="GRS","GRS (GRS)",IF($F1134="GRS (No Label)", "GRS (No Label)",IF($F1134="RDS","RDS (RDS)",IF($F1134="RWS","RWS (RWS)",IF($F1134="RAS","RAS (RAS)",IF($F1134="RMS","RMS (RMS)",IF($F1134="GOTS Organic","GOTS (Organic)",IF($F1134="GOTS Made with organic","GOTS (Made with Organic)",IF($F1134="GOTS Organic - in conversion","GOTS (Organic - In Conversion)",IF($F1134="GOTS Made with organic - in conversion","GOTS (Made with Organic - In Conversion)",""))))))))))))))),"")</f>
        <v/>
      </c>
      <c r="AA1134" s="13" t="str">
        <f t="shared" si="475"/>
        <v/>
      </c>
      <c r="AB1134" s="155" t="str">
        <f t="shared" ref="AB1134" si="503">IFERROR(IF($F1134="OCS 100", "OCS_100",IF($F1134="OCS Blended", "OCS_Blended",IF($F1134="OCS (No Label)", "OCS_No_Label",IF($F1134="RCS 100", "RCS_100",IF($F1134="RCS Blended","RCS_Blended",IF($F1134="GRS","GRS",IF($F1134="GRS (No Label)", "GRS_No_Label",IF($F1134="RDS","RDS",IF($F1134="RWS","RWS",IF($F1134="RMS","RMS",IF($F1134="GOTS Organic","GOTS_Organic",IF($F1134="GOTS Made with organic","GOTS_Made_with_organic",IF($F1134="GOTS Organic - in conversion","GOTS_Organic_in_Conversion",IF($F1134="GOTS Made with organic - in conversion","GOTS_Made_with_Organic_in_Conversion",IF($F1134="RAS","RAS",""))))))))))))))),"")</f>
        <v/>
      </c>
      <c r="AC1134" s="13" t="str">
        <f t="shared" ca="1" si="480"/>
        <v>$AB</v>
      </c>
      <c r="AD1134" s="13" t="str" cm="1">
        <f t="array" aca="1" ref="AD1134" ca="1">IFERROR(IF((LEFT(INDIRECT("$F"&amp;$S1134),4))="GOTS",IF($G1134="Organic","GOTS_Organic_raw",(IF($G1134="Responsible","GOTS_Responsible",(IF($G1134="No Attribute (Conventional)","GOTS_conventional",(IF($G1134="Recycled Pre/Post-Consumer","GOTS_pre_post",(IF($G1134="In-Conversion","GOTS_in_conversion",(IF($G1134="Sustainably Sourced","Sustainably_sourced",""))))))))))),IF($G1134="Organic","Organic",(IF($G1134="Responsible","Responsible",(IF($G1134="No Attribute (Conventional)","No_Attribute_Conventional",(IF($G1134="Recycled Pre/Post-Consumer","Recycled_Pre_Post_Consumer",(IF($G1134="In-Conversion","In_Conversion",(IF($G1134="Recycled Pre-Consumer","Recycled_Pre_Consumer",(IF($G1134="Recycled Post-Consumer","Recycled_Post_Consumer",(IF($G1134="Sustainably Sourced","Sustainably_sourced","")))))))))))))))),"")</f>
        <v/>
      </c>
      <c r="AE1134" s="13" t="e" cm="1">
        <f t="array" aca="1" ref="AE1134" ca="1">IF(INDIRECT("$F"&amp;$S1134)="","",IF(LEFT(INDIRECT("$F"&amp;$S1134),3)="GRS","GRS_RCS_RM",IF((LEFT(INDIRECT("$F"&amp;$S1134),3))="RCS","GRS_RCS_RM",IF(INDIRECT("$F"&amp;$S1134)="OCS (No Label)","OCS_Conversion_RM",IF(LEFT(INDIRECT("$F"&amp;$S1134),3)="OCS","OCS_RM",IF(RIGHT(INDIRECT("$F"&amp;$S1134),10)="conversion","GOTS_RM_conversion",IF((LEFT(INDIRECT("$F"&amp;$S1134),4))="GOTS","GOTS_RM","Responsible_RM")))))))</f>
        <v>#REF!</v>
      </c>
      <c r="AF1134" s="13" t="str" cm="1">
        <f t="array" aca="1" ref="AF1134" ca="1">IF($S1134="","",INDIRECT("$Z"&amp;$S1134))</f>
        <v/>
      </c>
      <c r="AG1134" s="155" t="str">
        <f t="shared" si="485"/>
        <v/>
      </c>
      <c r="AH1134" s="13" t="str" cm="1">
        <f t="array" aca="1" ref="AH1134" ca="1">IFERROR(INDIRECT("$ag"&amp;S1134),"")</f>
        <v/>
      </c>
      <c r="AI1134" s="13" t="e" cm="1">
        <f t="array" aca="1" ref="AI1134" ca="1">INDIRECT("O"&amp;S1133)</f>
        <v>#REF!</v>
      </c>
      <c r="AJ1134" s="13" t="str">
        <f>IF($I1134="","",INDEX('Raw Material'!$A$1:$J$75,MATCH(I1134,'Raw Material'!$A$1:$A$75,0),(MATCH(G1134,'Raw Material'!$A$1:$J$1,0))))</f>
        <v/>
      </c>
      <c r="AK1134" s="13" t="str">
        <f t="shared" si="476"/>
        <v>YANLIŞRM</v>
      </c>
      <c r="AL1134" s="153" t="str">
        <f t="shared" si="477"/>
        <v/>
      </c>
    </row>
    <row r="1135" spans="1:38" ht="16.5" customHeight="1">
      <c r="A1135" s="161"/>
      <c r="B1135" s="166"/>
      <c r="C1135" s="167"/>
      <c r="D1135" s="156"/>
      <c r="E1135" s="156"/>
      <c r="F1135" s="173"/>
      <c r="G1135" s="181"/>
      <c r="H1135" s="182"/>
      <c r="I1135" s="182"/>
      <c r="J1135" s="182"/>
      <c r="K1135" s="32"/>
      <c r="L1135" s="178"/>
      <c r="M1135" s="178"/>
      <c r="N1135" s="81"/>
      <c r="O1135" s="185"/>
      <c r="P1135" s="103"/>
      <c r="Q1135" s="84" t="str">
        <f t="shared" si="478"/>
        <v/>
      </c>
      <c r="R1135" s="159"/>
      <c r="S1135" s="28" t="str" cm="1">
        <f t="array" aca="1" ref="S1135" ca="1">IF(INDIRECT("A"&amp;114+$U1135)&lt;&gt;"",114+$U1135,"")</f>
        <v/>
      </c>
      <c r="T1135" s="28" t="str">
        <f t="shared" ca="1" si="479"/>
        <v>$B</v>
      </c>
      <c r="U1135" s="29">
        <f t="shared" si="486"/>
        <v>1020</v>
      </c>
      <c r="V1135" s="29">
        <v>85.083333333339993</v>
      </c>
      <c r="W1135" s="29">
        <f t="shared" si="487"/>
        <v>85</v>
      </c>
      <c r="X1135" s="41" t="str" cm="1">
        <f t="array" aca="1" ref="X1135" ca="1">IFERROR(INDEX('PC&amp;PD'!$A$1:$AP$15,ROW('PC&amp;PD'!$A$15),MATCH(INDIRECT(T1135),'PC&amp;PD'!$A$1:$AP$1,0)),"")</f>
        <v/>
      </c>
      <c r="Z1135" s="155"/>
      <c r="AA1135" s="13" t="str">
        <f t="shared" si="475"/>
        <v/>
      </c>
      <c r="AB1135" s="155"/>
      <c r="AC1135" s="13" t="str">
        <f t="shared" ca="1" si="480"/>
        <v>$AB</v>
      </c>
      <c r="AD1135" s="13" t="str" cm="1">
        <f t="array" aca="1" ref="AD1135" ca="1">IFERROR(IF((LEFT(INDIRECT("$F"&amp;$S1135),4))="GOTS",IF($G1135="Organic","GOTS_Organic_raw",(IF($G1135="Responsible","GOTS_Responsible",(IF($G1135="No Attribute (Conventional)","GOTS_conventional",(IF($G1135="Recycled Pre/Post-Consumer","GOTS_pre_post",(IF($G1135="In-Conversion","GOTS_in_conversion",(IF($G1135="Sustainably Sourced","Sustainably_sourced",""))))))))))),IF($G1135="Organic","Organic",(IF($G1135="Responsible","Responsible",(IF($G1135="No Attribute (Conventional)","No_Attribute_Conventional",(IF($G1135="Recycled Pre/Post-Consumer","Recycled_Pre_Post_Consumer",(IF($G1135="In-Conversion","In_Conversion",(IF($G1135="Recycled Pre-Consumer","Recycled_Pre_Consumer",(IF($G1135="Recycled Post-Consumer","Recycled_Post_Consumer",(IF($G1135="Sustainably Sourced","Sustainably_sourced","")))))))))))))))),"")</f>
        <v/>
      </c>
      <c r="AE1135" s="13" t="e" cm="1">
        <f t="array" aca="1" ref="AE1135" ca="1">IF(INDIRECT("$F"&amp;$S1135)="","",IF(LEFT(INDIRECT("$F"&amp;$S1135),3)="GRS","GRS_RCS_RM",IF((LEFT(INDIRECT("$F"&amp;$S1135),3))="RCS","GRS_RCS_RM",IF(INDIRECT("$F"&amp;$S1135)="OCS (No Label)","OCS_Conversion_RM",IF(LEFT(INDIRECT("$F"&amp;$S1135),3)="OCS","OCS_RM",IF(RIGHT(INDIRECT("$F"&amp;$S1135),10)="conversion","GOTS_RM_conversion",IF((LEFT(INDIRECT("$F"&amp;$S1135),4))="GOTS","GOTS_RM","Responsible_RM")))))))</f>
        <v>#REF!</v>
      </c>
      <c r="AF1135" s="13" t="str" cm="1">
        <f t="array" aca="1" ref="AF1135" ca="1">IF($S1135="","",INDIRECT("$Z"&amp;$S1135))</f>
        <v/>
      </c>
      <c r="AG1135" s="155"/>
      <c r="AH1135" s="13" t="str" cm="1">
        <f t="array" aca="1" ref="AH1135" ca="1">IFERROR(INDIRECT("$ag"&amp;S1135),"")</f>
        <v/>
      </c>
      <c r="AI1135" s="13" t="e" cm="1">
        <f t="array" aca="1" ref="AI1135" ca="1">INDIRECT("O"&amp;S1134)</f>
        <v>#REF!</v>
      </c>
      <c r="AJ1135" s="13" t="str">
        <f>IF($I1135="","",INDEX('Raw Material'!$A$1:$J$75,MATCH(I1135,'Raw Material'!$A$1:$A$75,0),(MATCH(G1135,'Raw Material'!$A$1:$J$1,0))))</f>
        <v/>
      </c>
      <c r="AK1135" s="13" t="str">
        <f t="shared" si="476"/>
        <v>YANLIŞRM</v>
      </c>
      <c r="AL1135" s="153" t="str">
        <f t="shared" si="477"/>
        <v/>
      </c>
    </row>
    <row r="1136" spans="1:38" ht="16.5" customHeight="1">
      <c r="A1136" s="161"/>
      <c r="B1136" s="166"/>
      <c r="C1136" s="167"/>
      <c r="D1136" s="156"/>
      <c r="E1136" s="156"/>
      <c r="F1136" s="173"/>
      <c r="G1136" s="181"/>
      <c r="H1136" s="182"/>
      <c r="I1136" s="182"/>
      <c r="J1136" s="182"/>
      <c r="K1136" s="32"/>
      <c r="L1136" s="178"/>
      <c r="M1136" s="178"/>
      <c r="N1136" s="81"/>
      <c r="O1136" s="185"/>
      <c r="P1136" s="103"/>
      <c r="Q1136" s="84" t="str">
        <f t="shared" si="478"/>
        <v/>
      </c>
      <c r="R1136" s="159"/>
      <c r="S1136" s="28" t="str" cm="1">
        <f t="array" aca="1" ref="S1136" ca="1">IF(INDIRECT("A"&amp;114+$U1136)&lt;&gt;"",114+$U1136,"")</f>
        <v/>
      </c>
      <c r="T1136" s="28" t="str">
        <f t="shared" ca="1" si="479"/>
        <v>$B</v>
      </c>
      <c r="U1136" s="29">
        <f t="shared" si="486"/>
        <v>1020</v>
      </c>
      <c r="V1136" s="29">
        <v>85.166666666673294</v>
      </c>
      <c r="W1136" s="29">
        <f t="shared" si="487"/>
        <v>85</v>
      </c>
      <c r="X1136" s="41" t="str" cm="1">
        <f t="array" aca="1" ref="X1136" ca="1">IFERROR(INDEX('PC&amp;PD'!$A$1:$AP$15,ROW('PC&amp;PD'!$A$15),MATCH(INDIRECT(T1136),'PC&amp;PD'!$A$1:$AP$1,0)),"")</f>
        <v/>
      </c>
      <c r="Z1136" s="155"/>
      <c r="AA1136" s="13" t="str">
        <f t="shared" si="475"/>
        <v/>
      </c>
      <c r="AB1136" s="155"/>
      <c r="AC1136" s="13" t="str">
        <f t="shared" ca="1" si="480"/>
        <v>$AB</v>
      </c>
      <c r="AD1136" s="13" t="str" cm="1">
        <f t="array" aca="1" ref="AD1136" ca="1">IFERROR(IF((LEFT(INDIRECT("$F"&amp;$S1136),4))="GOTS",IF($G1136="Organic","GOTS_Organic_raw",(IF($G1136="Responsible","GOTS_Responsible",(IF($G1136="No Attribute (Conventional)","GOTS_conventional",(IF($G1136="Recycled Pre/Post-Consumer","GOTS_pre_post",(IF($G1136="In-Conversion","GOTS_in_conversion",(IF($G1136="Sustainably Sourced","Sustainably_sourced",""))))))))))),IF($G1136="Organic","Organic",(IF($G1136="Responsible","Responsible",(IF($G1136="No Attribute (Conventional)","No_Attribute_Conventional",(IF($G1136="Recycled Pre/Post-Consumer","Recycled_Pre_Post_Consumer",(IF($G1136="In-Conversion","In_Conversion",(IF($G1136="Recycled Pre-Consumer","Recycled_Pre_Consumer",(IF($G1136="Recycled Post-Consumer","Recycled_Post_Consumer",(IF($G1136="Sustainably Sourced","Sustainably_sourced","")))))))))))))))),"")</f>
        <v/>
      </c>
      <c r="AE1136" s="13" t="e" cm="1">
        <f t="array" aca="1" ref="AE1136" ca="1">IF(INDIRECT("$F"&amp;$S1136)="","",IF(LEFT(INDIRECT("$F"&amp;$S1136),3)="GRS","GRS_RCS_RM",IF((LEFT(INDIRECT("$F"&amp;$S1136),3))="RCS","GRS_RCS_RM",IF(INDIRECT("$F"&amp;$S1136)="OCS (No Label)","OCS_Conversion_RM",IF(LEFT(INDIRECT("$F"&amp;$S1136),3)="OCS","OCS_RM",IF(RIGHT(INDIRECT("$F"&amp;$S1136),10)="conversion","GOTS_RM_conversion",IF((LEFT(INDIRECT("$F"&amp;$S1136),4))="GOTS","GOTS_RM","Responsible_RM")))))))</f>
        <v>#REF!</v>
      </c>
      <c r="AF1136" s="13" t="str" cm="1">
        <f t="array" aca="1" ref="AF1136" ca="1">IF($S1136="","",INDIRECT("$Z"&amp;$S1136))</f>
        <v/>
      </c>
      <c r="AG1136" s="155"/>
      <c r="AH1136" s="13" t="str" cm="1">
        <f t="array" aca="1" ref="AH1136" ca="1">IFERROR(INDIRECT("$ag"&amp;S1136),"")</f>
        <v/>
      </c>
      <c r="AI1136" s="13" t="e" cm="1">
        <f t="array" aca="1" ref="AI1136" ca="1">INDIRECT("O"&amp;S1135)</f>
        <v>#REF!</v>
      </c>
      <c r="AJ1136" s="13" t="str">
        <f>IF($I1136="","",INDEX('Raw Material'!$A$1:$J$75,MATCH(I1136,'Raw Material'!$A$1:$A$75,0),(MATCH(G1136,'Raw Material'!$A$1:$J$1,0))))</f>
        <v/>
      </c>
      <c r="AK1136" s="13" t="str">
        <f t="shared" si="476"/>
        <v>YANLIŞRM</v>
      </c>
      <c r="AL1136" s="153" t="str">
        <f t="shared" si="477"/>
        <v/>
      </c>
    </row>
    <row r="1137" spans="1:38" ht="16.5" customHeight="1">
      <c r="A1137" s="161"/>
      <c r="B1137" s="166"/>
      <c r="C1137" s="167"/>
      <c r="D1137" s="156"/>
      <c r="E1137" s="156"/>
      <c r="F1137" s="174"/>
      <c r="G1137" s="181"/>
      <c r="H1137" s="182"/>
      <c r="I1137" s="182"/>
      <c r="J1137" s="182"/>
      <c r="K1137" s="32"/>
      <c r="L1137" s="178"/>
      <c r="M1137" s="178"/>
      <c r="N1137" s="81"/>
      <c r="O1137" s="185"/>
      <c r="P1137" s="103"/>
      <c r="Q1137" s="84" t="str">
        <f t="shared" si="478"/>
        <v/>
      </c>
      <c r="R1137" s="159"/>
      <c r="S1137" s="28" t="str" cm="1">
        <f t="array" aca="1" ref="S1137" ca="1">IF(INDIRECT("A"&amp;114+$U1137)&lt;&gt;"",114+$U1137,"")</f>
        <v/>
      </c>
      <c r="T1137" s="28" t="str">
        <f t="shared" ca="1" si="479"/>
        <v>$B</v>
      </c>
      <c r="U1137" s="29">
        <f t="shared" si="486"/>
        <v>1020</v>
      </c>
      <c r="V1137" s="29">
        <v>85.250000000006693</v>
      </c>
      <c r="W1137" s="29">
        <f t="shared" si="487"/>
        <v>85</v>
      </c>
      <c r="X1137" s="41" t="str" cm="1">
        <f t="array" aca="1" ref="X1137" ca="1">IFERROR(INDEX('PC&amp;PD'!$A$1:$AP$15,ROW('PC&amp;PD'!$A$15),MATCH(INDIRECT(T1137),'PC&amp;PD'!$A$1:$AP$1,0)),"")</f>
        <v/>
      </c>
      <c r="Z1137" s="155"/>
      <c r="AA1137" s="13" t="str">
        <f t="shared" si="475"/>
        <v/>
      </c>
      <c r="AB1137" s="155"/>
      <c r="AC1137" s="13" t="str">
        <f t="shared" ca="1" si="480"/>
        <v>$AB</v>
      </c>
      <c r="AD1137" s="13" t="str" cm="1">
        <f t="array" aca="1" ref="AD1137" ca="1">IFERROR(IF((LEFT(INDIRECT("$F"&amp;$S1137),4))="GOTS",IF($G1137="Organic","GOTS_Organic_raw",(IF($G1137="Responsible","GOTS_Responsible",(IF($G1137="No Attribute (Conventional)","GOTS_conventional",(IF($G1137="Recycled Pre/Post-Consumer","GOTS_pre_post",(IF($G1137="In-Conversion","GOTS_in_conversion",(IF($G1137="Sustainably Sourced","Sustainably_sourced",""))))))))))),IF($G1137="Organic","Organic",(IF($G1137="Responsible","Responsible",(IF($G1137="No Attribute (Conventional)","No_Attribute_Conventional",(IF($G1137="Recycled Pre/Post-Consumer","Recycled_Pre_Post_Consumer",(IF($G1137="In-Conversion","In_Conversion",(IF($G1137="Recycled Pre-Consumer","Recycled_Pre_Consumer",(IF($G1137="Recycled Post-Consumer","Recycled_Post_Consumer",(IF($G1137="Sustainably Sourced","Sustainably_sourced","")))))))))))))))),"")</f>
        <v/>
      </c>
      <c r="AE1137" s="13" t="e" cm="1">
        <f t="array" aca="1" ref="AE1137" ca="1">IF(INDIRECT("$F"&amp;$S1137)="","",IF(LEFT(INDIRECT("$F"&amp;$S1137),3)="GRS","GRS_RCS_RM",IF((LEFT(INDIRECT("$F"&amp;$S1137),3))="RCS","GRS_RCS_RM",IF(INDIRECT("$F"&amp;$S1137)="OCS (No Label)","OCS_Conversion_RM",IF(LEFT(INDIRECT("$F"&amp;$S1137),3)="OCS","OCS_RM",IF(RIGHT(INDIRECT("$F"&amp;$S1137),10)="conversion","GOTS_RM_conversion",IF((LEFT(INDIRECT("$F"&amp;$S1137),4))="GOTS","GOTS_RM","Responsible_RM")))))))</f>
        <v>#REF!</v>
      </c>
      <c r="AF1137" s="13" t="str" cm="1">
        <f t="array" aca="1" ref="AF1137" ca="1">IF($S1137="","",INDIRECT("$Z"&amp;$S1137))</f>
        <v/>
      </c>
      <c r="AG1137" s="155"/>
      <c r="AH1137" s="13" t="str" cm="1">
        <f t="array" aca="1" ref="AH1137" ca="1">IFERROR(INDIRECT("$ag"&amp;S1137),"")</f>
        <v/>
      </c>
      <c r="AI1137" s="13" t="e" cm="1">
        <f t="array" aca="1" ref="AI1137" ca="1">INDIRECT("O"&amp;S1136)</f>
        <v>#REF!</v>
      </c>
      <c r="AJ1137" s="13" t="str">
        <f>IF($I1137="","",INDEX('Raw Material'!$A$1:$J$75,MATCH(I1137,'Raw Material'!$A$1:$A$75,0),(MATCH(G1137,'Raw Material'!$A$1:$J$1,0))))</f>
        <v/>
      </c>
      <c r="AK1137" s="13" t="str">
        <f t="shared" si="476"/>
        <v>YANLIŞRM</v>
      </c>
      <c r="AL1137" s="153" t="str">
        <f t="shared" si="477"/>
        <v/>
      </c>
    </row>
    <row r="1138" spans="1:38" ht="16.5" customHeight="1">
      <c r="A1138" s="161"/>
      <c r="B1138" s="166"/>
      <c r="C1138" s="167"/>
      <c r="D1138" s="156"/>
      <c r="E1138" s="156"/>
      <c r="F1138" s="174"/>
      <c r="G1138" s="181"/>
      <c r="H1138" s="182"/>
      <c r="I1138" s="182"/>
      <c r="J1138" s="182"/>
      <c r="K1138" s="32"/>
      <c r="L1138" s="178"/>
      <c r="M1138" s="178"/>
      <c r="N1138" s="81"/>
      <c r="O1138" s="185"/>
      <c r="P1138" s="103"/>
      <c r="Q1138" s="84" t="str">
        <f t="shared" si="478"/>
        <v/>
      </c>
      <c r="R1138" s="159"/>
      <c r="S1138" s="28" t="str" cm="1">
        <f t="array" aca="1" ref="S1138" ca="1">IF(INDIRECT("A"&amp;114+$U1138)&lt;&gt;"",114+$U1138,"")</f>
        <v/>
      </c>
      <c r="T1138" s="28" t="str">
        <f t="shared" ca="1" si="479"/>
        <v>$B</v>
      </c>
      <c r="U1138" s="29">
        <f t="shared" si="486"/>
        <v>1020</v>
      </c>
      <c r="V1138" s="29">
        <v>85.333333333339993</v>
      </c>
      <c r="W1138" s="29">
        <f t="shared" si="487"/>
        <v>85</v>
      </c>
      <c r="X1138" s="41" t="str" cm="1">
        <f t="array" aca="1" ref="X1138" ca="1">IFERROR(INDEX('PC&amp;PD'!$A$1:$AP$15,ROW('PC&amp;PD'!$A$15),MATCH(INDIRECT(T1138),'PC&amp;PD'!$A$1:$AP$1,0)),"")</f>
        <v/>
      </c>
      <c r="Z1138" s="155"/>
      <c r="AA1138" s="13" t="str">
        <f t="shared" si="475"/>
        <v/>
      </c>
      <c r="AB1138" s="155"/>
      <c r="AC1138" s="13" t="str">
        <f t="shared" ca="1" si="480"/>
        <v>$AB</v>
      </c>
      <c r="AD1138" s="13" t="str" cm="1">
        <f t="array" aca="1" ref="AD1138" ca="1">IFERROR(IF((LEFT(INDIRECT("$F"&amp;$S1138),4))="GOTS",IF($G1138="Organic","GOTS_Organic_raw",(IF($G1138="Responsible","GOTS_Responsible",(IF($G1138="No Attribute (Conventional)","GOTS_conventional",(IF($G1138="Recycled Pre/Post-Consumer","GOTS_pre_post",(IF($G1138="In-Conversion","GOTS_in_conversion",(IF($G1138="Sustainably Sourced","Sustainably_sourced",""))))))))))),IF($G1138="Organic","Organic",(IF($G1138="Responsible","Responsible",(IF($G1138="No Attribute (Conventional)","No_Attribute_Conventional",(IF($G1138="Recycled Pre/Post-Consumer","Recycled_Pre_Post_Consumer",(IF($G1138="In-Conversion","In_Conversion",(IF($G1138="Recycled Pre-Consumer","Recycled_Pre_Consumer",(IF($G1138="Recycled Post-Consumer","Recycled_Post_Consumer",(IF($G1138="Sustainably Sourced","Sustainably_sourced","")))))))))))))))),"")</f>
        <v/>
      </c>
      <c r="AE1138" s="13" t="e" cm="1">
        <f t="array" aca="1" ref="AE1138" ca="1">IF(INDIRECT("$F"&amp;$S1138)="","",IF(LEFT(INDIRECT("$F"&amp;$S1138),3)="GRS","GRS_RCS_RM",IF((LEFT(INDIRECT("$F"&amp;$S1138),3))="RCS","GRS_RCS_RM",IF(INDIRECT("$F"&amp;$S1138)="OCS (No Label)","OCS_Conversion_RM",IF(LEFT(INDIRECT("$F"&amp;$S1138),3)="OCS","OCS_RM",IF(RIGHT(INDIRECT("$F"&amp;$S1138),10)="conversion","GOTS_RM_conversion",IF((LEFT(INDIRECT("$F"&amp;$S1138),4))="GOTS","GOTS_RM","Responsible_RM")))))))</f>
        <v>#REF!</v>
      </c>
      <c r="AF1138" s="13" t="str" cm="1">
        <f t="array" aca="1" ref="AF1138" ca="1">IF($S1138="","",INDIRECT("$Z"&amp;$S1138))</f>
        <v/>
      </c>
      <c r="AG1138" s="155"/>
      <c r="AH1138" s="13" t="str" cm="1">
        <f t="array" aca="1" ref="AH1138" ca="1">IFERROR(INDIRECT("$ag"&amp;S1138),"")</f>
        <v/>
      </c>
      <c r="AI1138" s="13" t="e" cm="1">
        <f t="array" aca="1" ref="AI1138" ca="1">INDIRECT("O"&amp;S1137)</f>
        <v>#REF!</v>
      </c>
      <c r="AJ1138" s="13" t="str">
        <f>IF($I1138="","",INDEX('Raw Material'!$A$1:$J$75,MATCH(I1138,'Raw Material'!$A$1:$A$75,0),(MATCH(G1138,'Raw Material'!$A$1:$J$1,0))))</f>
        <v/>
      </c>
      <c r="AK1138" s="13" t="str">
        <f t="shared" si="476"/>
        <v>YANLIŞRM</v>
      </c>
      <c r="AL1138" s="153" t="str">
        <f t="shared" si="477"/>
        <v/>
      </c>
    </row>
    <row r="1139" spans="1:38" ht="16.5" customHeight="1">
      <c r="A1139" s="161"/>
      <c r="B1139" s="166"/>
      <c r="C1139" s="167"/>
      <c r="D1139" s="156"/>
      <c r="E1139" s="156"/>
      <c r="F1139" s="174"/>
      <c r="G1139" s="181"/>
      <c r="H1139" s="182"/>
      <c r="I1139" s="182"/>
      <c r="J1139" s="182"/>
      <c r="K1139" s="32"/>
      <c r="L1139" s="178"/>
      <c r="M1139" s="178"/>
      <c r="N1139" s="81"/>
      <c r="O1139" s="185"/>
      <c r="P1139" s="103"/>
      <c r="Q1139" s="84" t="str">
        <f t="shared" si="478"/>
        <v/>
      </c>
      <c r="R1139" s="159"/>
      <c r="S1139" s="28" t="str" cm="1">
        <f t="array" aca="1" ref="S1139" ca="1">IF(INDIRECT("A"&amp;114+$U1139)&lt;&gt;"",114+$U1139,"")</f>
        <v/>
      </c>
      <c r="T1139" s="28" t="str">
        <f t="shared" ca="1" si="479"/>
        <v>$B</v>
      </c>
      <c r="U1139" s="29">
        <f t="shared" si="486"/>
        <v>1020</v>
      </c>
      <c r="V1139" s="29">
        <v>85.416666666673294</v>
      </c>
      <c r="W1139" s="29">
        <f t="shared" si="487"/>
        <v>85</v>
      </c>
      <c r="X1139" s="41" t="str" cm="1">
        <f t="array" aca="1" ref="X1139" ca="1">IFERROR(INDEX('PC&amp;PD'!$A$1:$AP$15,ROW('PC&amp;PD'!$A$15),MATCH(INDIRECT(T1139),'PC&amp;PD'!$A$1:$AP$1,0)),"")</f>
        <v/>
      </c>
      <c r="Z1139" s="155"/>
      <c r="AA1139" s="13" t="str">
        <f t="shared" ref="AA1139:AA1202" si="504">IFERROR(IF(G1139="","",IF(G1139="No Attribute (Conventional)","",G1139)),"")</f>
        <v/>
      </c>
      <c r="AB1139" s="155"/>
      <c r="AC1139" s="13" t="str">
        <f t="shared" ca="1" si="480"/>
        <v>$AB</v>
      </c>
      <c r="AD1139" s="13" t="str" cm="1">
        <f t="array" aca="1" ref="AD1139" ca="1">IFERROR(IF((LEFT(INDIRECT("$F"&amp;$S1139),4))="GOTS",IF($G1139="Organic","GOTS_Organic_raw",(IF($G1139="Responsible","GOTS_Responsible",(IF($G1139="No Attribute (Conventional)","GOTS_conventional",(IF($G1139="Recycled Pre/Post-Consumer","GOTS_pre_post",(IF($G1139="In-Conversion","GOTS_in_conversion",(IF($G1139="Sustainably Sourced","Sustainably_sourced",""))))))))))),IF($G1139="Organic","Organic",(IF($G1139="Responsible","Responsible",(IF($G1139="No Attribute (Conventional)","No_Attribute_Conventional",(IF($G1139="Recycled Pre/Post-Consumer","Recycled_Pre_Post_Consumer",(IF($G1139="In-Conversion","In_Conversion",(IF($G1139="Recycled Pre-Consumer","Recycled_Pre_Consumer",(IF($G1139="Recycled Post-Consumer","Recycled_Post_Consumer",(IF($G1139="Sustainably Sourced","Sustainably_sourced","")))))))))))))))),"")</f>
        <v/>
      </c>
      <c r="AE1139" s="13" t="e" cm="1">
        <f t="array" aca="1" ref="AE1139" ca="1">IF(INDIRECT("$F"&amp;$S1139)="","",IF(LEFT(INDIRECT("$F"&amp;$S1139),3)="GRS","GRS_RCS_RM",IF((LEFT(INDIRECT("$F"&amp;$S1139),3))="RCS","GRS_RCS_RM",IF(INDIRECT("$F"&amp;$S1139)="OCS (No Label)","OCS_Conversion_RM",IF(LEFT(INDIRECT("$F"&amp;$S1139),3)="OCS","OCS_RM",IF(RIGHT(INDIRECT("$F"&amp;$S1139),10)="conversion","GOTS_RM_conversion",IF((LEFT(INDIRECT("$F"&amp;$S1139),4))="GOTS","GOTS_RM","Responsible_RM")))))))</f>
        <v>#REF!</v>
      </c>
      <c r="AF1139" s="13" t="str" cm="1">
        <f t="array" aca="1" ref="AF1139" ca="1">IF($S1139="","",INDIRECT("$Z"&amp;$S1139))</f>
        <v/>
      </c>
      <c r="AG1139" s="155"/>
      <c r="AH1139" s="13" t="str" cm="1">
        <f t="array" aca="1" ref="AH1139" ca="1">IFERROR(INDIRECT("$ag"&amp;S1139),"")</f>
        <v/>
      </c>
      <c r="AI1139" s="13" t="e" cm="1">
        <f t="array" aca="1" ref="AI1139" ca="1">INDIRECT("O"&amp;S1138)</f>
        <v>#REF!</v>
      </c>
      <c r="AJ1139" s="13" t="str">
        <f>IF($I1139="","",INDEX('Raw Material'!$A$1:$J$75,MATCH(I1139,'Raw Material'!$A$1:$A$75,0),(MATCH(G1139,'Raw Material'!$A$1:$J$1,0))))</f>
        <v/>
      </c>
      <c r="AK1139" s="13" t="str">
        <f t="shared" ref="AK1139:AK1202" si="505">$U$17&amp;"RM"</f>
        <v>YANLIŞRM</v>
      </c>
      <c r="AL1139" s="153" t="str">
        <f t="shared" ref="AL1139:AL1202" si="506">IF($G1139="Organic","Organic",IF($G1139="No Attribute (Conventional)","No_Attribute_Conventional",IF($G1139="Recycled pre-consumer","Recycled_pre_consumer",IF($G1139="Recycled post-consumer","Recycled_post_consumer",IF($G1139="Responsible","Responsible",IF($G1139="Sustainably sourced","Sustainable_sourced",IF($G1139="ın-conversion","In_conversion","")))))))</f>
        <v/>
      </c>
    </row>
    <row r="1140" spans="1:38" ht="16.5" customHeight="1">
      <c r="A1140" s="162"/>
      <c r="B1140" s="168"/>
      <c r="C1140" s="169"/>
      <c r="D1140" s="156"/>
      <c r="E1140" s="156"/>
      <c r="F1140" s="175"/>
      <c r="G1140" s="181"/>
      <c r="H1140" s="182"/>
      <c r="I1140" s="182"/>
      <c r="J1140" s="182"/>
      <c r="K1140" s="32"/>
      <c r="L1140" s="179"/>
      <c r="M1140" s="179"/>
      <c r="N1140" s="81"/>
      <c r="O1140" s="185"/>
      <c r="P1140" s="103"/>
      <c r="Q1140" s="84" t="str">
        <f t="shared" si="478"/>
        <v/>
      </c>
      <c r="R1140" s="159"/>
      <c r="S1140" s="28" t="str" cm="1">
        <f t="array" aca="1" ref="S1140" ca="1">IF(INDIRECT("A"&amp;114+$U1140)&lt;&gt;"",114+$U1140,"")</f>
        <v/>
      </c>
      <c r="T1140" s="28" t="str">
        <f t="shared" ca="1" si="479"/>
        <v>$B</v>
      </c>
      <c r="U1140" s="29">
        <f t="shared" si="486"/>
        <v>1020</v>
      </c>
      <c r="V1140" s="29">
        <v>85.500000000006693</v>
      </c>
      <c r="W1140" s="29">
        <f t="shared" si="487"/>
        <v>85</v>
      </c>
      <c r="X1140" s="41" t="str" cm="1">
        <f t="array" aca="1" ref="X1140" ca="1">IFERROR(INDEX('PC&amp;PD'!$A$1:$AP$15,ROW('PC&amp;PD'!$A$15),MATCH(INDIRECT(T1140),'PC&amp;PD'!$A$1:$AP$1,0)),"")</f>
        <v/>
      </c>
      <c r="Z1140" s="155"/>
      <c r="AA1140" s="13" t="str">
        <f t="shared" si="504"/>
        <v/>
      </c>
      <c r="AB1140" s="155"/>
      <c r="AC1140" s="13" t="str">
        <f t="shared" ca="1" si="480"/>
        <v>$AB</v>
      </c>
      <c r="AD1140" s="13" t="str" cm="1">
        <f t="array" aca="1" ref="AD1140" ca="1">IFERROR(IF((LEFT(INDIRECT("$F"&amp;$S1140),4))="GOTS",IF($G1140="Organic","GOTS_Organic_raw",(IF($G1140="Responsible","GOTS_Responsible",(IF($G1140="No Attribute (Conventional)","GOTS_conventional",(IF($G1140="Recycled Pre/Post-Consumer","GOTS_pre_post",(IF($G1140="In-Conversion","GOTS_in_conversion",(IF($G1140="Sustainably Sourced","Sustainably_sourced",""))))))))))),IF($G1140="Organic","Organic",(IF($G1140="Responsible","Responsible",(IF($G1140="No Attribute (Conventional)","No_Attribute_Conventional",(IF($G1140="Recycled Pre/Post-Consumer","Recycled_Pre_Post_Consumer",(IF($G1140="In-Conversion","In_Conversion",(IF($G1140="Recycled Pre-Consumer","Recycled_Pre_Consumer",(IF($G1140="Recycled Post-Consumer","Recycled_Post_Consumer",(IF($G1140="Sustainably Sourced","Sustainably_sourced","")))))))))))))))),"")</f>
        <v/>
      </c>
      <c r="AE1140" s="13" t="e" cm="1">
        <f t="array" aca="1" ref="AE1140" ca="1">IF(INDIRECT("$F"&amp;$S1140)="","",IF(LEFT(INDIRECT("$F"&amp;$S1140),3)="GRS","GRS_RCS_RM",IF((LEFT(INDIRECT("$F"&amp;$S1140),3))="RCS","GRS_RCS_RM",IF(INDIRECT("$F"&amp;$S1140)="OCS (No Label)","OCS_Conversion_RM",IF(LEFT(INDIRECT("$F"&amp;$S1140),3)="OCS","OCS_RM",IF(RIGHT(INDIRECT("$F"&amp;$S1140),10)="conversion","GOTS_RM_conversion",IF((LEFT(INDIRECT("$F"&amp;$S1140),4))="GOTS","GOTS_RM","Responsible_RM")))))))</f>
        <v>#REF!</v>
      </c>
      <c r="AF1140" s="13" t="str" cm="1">
        <f t="array" aca="1" ref="AF1140" ca="1">IF($S1140="","",INDIRECT("$Z"&amp;$S1140))</f>
        <v/>
      </c>
      <c r="AG1140" s="155"/>
      <c r="AH1140" s="13" t="str" cm="1">
        <f t="array" aca="1" ref="AH1140" ca="1">IFERROR(INDIRECT("$ag"&amp;S1140),"")</f>
        <v/>
      </c>
      <c r="AI1140" s="13" t="e" cm="1">
        <f t="array" aca="1" ref="AI1140" ca="1">INDIRECT("O"&amp;S1139)</f>
        <v>#REF!</v>
      </c>
      <c r="AJ1140" s="13" t="str">
        <f>IF($I1140="","",INDEX('Raw Material'!$A$1:$J$75,MATCH(I1140,'Raw Material'!$A$1:$A$75,0),(MATCH(G1140,'Raw Material'!$A$1:$J$1,0))))</f>
        <v/>
      </c>
      <c r="AK1140" s="13" t="str">
        <f t="shared" si="505"/>
        <v>YANLIŞRM</v>
      </c>
      <c r="AL1140" s="153" t="str">
        <f t="shared" si="506"/>
        <v/>
      </c>
    </row>
    <row r="1141" spans="1:38" ht="16.5" customHeight="1">
      <c r="A1141" s="162"/>
      <c r="B1141" s="168"/>
      <c r="C1141" s="169"/>
      <c r="D1141" s="156"/>
      <c r="E1141" s="156"/>
      <c r="F1141" s="175"/>
      <c r="G1141" s="181"/>
      <c r="H1141" s="182"/>
      <c r="I1141" s="182"/>
      <c r="J1141" s="182"/>
      <c r="K1141" s="32"/>
      <c r="L1141" s="179"/>
      <c r="M1141" s="179"/>
      <c r="N1141" s="81"/>
      <c r="O1141" s="185"/>
      <c r="P1141" s="103"/>
      <c r="Q1141" s="84" t="str">
        <f t="shared" ref="Q1141:Q1204" si="507">IF(OR($G1141="",$I1141="",$K1141="",$AJ1141="–"),"",CONCATENATE($K1141," ",$AA1141," ",$I1141," (",$AJ1141,") + "))</f>
        <v/>
      </c>
      <c r="R1141" s="159"/>
      <c r="S1141" s="28" t="str" cm="1">
        <f t="array" aca="1" ref="S1141" ca="1">IF(INDIRECT("A"&amp;114+$U1141)&lt;&gt;"",114+$U1141,"")</f>
        <v/>
      </c>
      <c r="T1141" s="28" t="str">
        <f t="shared" ref="T1141:T1204" ca="1" si="508">"$B"&amp;S1141</f>
        <v>$B</v>
      </c>
      <c r="U1141" s="29">
        <f t="shared" si="486"/>
        <v>1020</v>
      </c>
      <c r="V1141" s="29">
        <v>85.583333333339993</v>
      </c>
      <c r="W1141" s="29">
        <f t="shared" si="487"/>
        <v>85</v>
      </c>
      <c r="X1141" s="41" t="str" cm="1">
        <f t="array" aca="1" ref="X1141" ca="1">IFERROR(INDEX('PC&amp;PD'!$A$1:$AP$15,ROW('PC&amp;PD'!$A$15),MATCH(INDIRECT(T1141),'PC&amp;PD'!$A$1:$AP$1,0)),"")</f>
        <v/>
      </c>
      <c r="Z1141" s="155"/>
      <c r="AA1141" s="13" t="str">
        <f t="shared" si="504"/>
        <v/>
      </c>
      <c r="AB1141" s="155"/>
      <c r="AC1141" s="13" t="str">
        <f t="shared" ref="AC1141:AC1204" ca="1" si="509">"$AB"&amp;S1141</f>
        <v>$AB</v>
      </c>
      <c r="AD1141" s="13" t="str" cm="1">
        <f t="array" aca="1" ref="AD1141" ca="1">IFERROR(IF((LEFT(INDIRECT("$F"&amp;$S1141),4))="GOTS",IF($G1141="Organic","GOTS_Organic_raw",(IF($G1141="Responsible","GOTS_Responsible",(IF($G1141="No Attribute (Conventional)","GOTS_conventional",(IF($G1141="Recycled Pre/Post-Consumer","GOTS_pre_post",(IF($G1141="In-Conversion","GOTS_in_conversion",(IF($G1141="Sustainably Sourced","Sustainably_sourced",""))))))))))),IF($G1141="Organic","Organic",(IF($G1141="Responsible","Responsible",(IF($G1141="No Attribute (Conventional)","No_Attribute_Conventional",(IF($G1141="Recycled Pre/Post-Consumer","Recycled_Pre_Post_Consumer",(IF($G1141="In-Conversion","In_Conversion",(IF($G1141="Recycled Pre-Consumer","Recycled_Pre_Consumer",(IF($G1141="Recycled Post-Consumer","Recycled_Post_Consumer",(IF($G1141="Sustainably Sourced","Sustainably_sourced","")))))))))))))))),"")</f>
        <v/>
      </c>
      <c r="AE1141" s="13" t="e" cm="1">
        <f t="array" aca="1" ref="AE1141" ca="1">IF(INDIRECT("$F"&amp;$S1141)="","",IF(LEFT(INDIRECT("$F"&amp;$S1141),3)="GRS","GRS_RCS_RM",IF((LEFT(INDIRECT("$F"&amp;$S1141),3))="RCS","GRS_RCS_RM",IF(INDIRECT("$F"&amp;$S1141)="OCS (No Label)","OCS_Conversion_RM",IF(LEFT(INDIRECT("$F"&amp;$S1141),3)="OCS","OCS_RM",IF(RIGHT(INDIRECT("$F"&amp;$S1141),10)="conversion","GOTS_RM_conversion",IF((LEFT(INDIRECT("$F"&amp;$S1141),4))="GOTS","GOTS_RM","Responsible_RM")))))))</f>
        <v>#REF!</v>
      </c>
      <c r="AF1141" s="13" t="str" cm="1">
        <f t="array" aca="1" ref="AF1141" ca="1">IF($S1141="","",INDIRECT("$Z"&amp;$S1141))</f>
        <v/>
      </c>
      <c r="AG1141" s="155"/>
      <c r="AH1141" s="13" t="str" cm="1">
        <f t="array" aca="1" ref="AH1141" ca="1">IFERROR(INDIRECT("$ag"&amp;S1141),"")</f>
        <v/>
      </c>
      <c r="AI1141" s="13" t="e" cm="1">
        <f t="array" aca="1" ref="AI1141" ca="1">INDIRECT("O"&amp;S1140)</f>
        <v>#REF!</v>
      </c>
      <c r="AJ1141" s="13" t="str">
        <f>IF($I1141="","",INDEX('Raw Material'!$A$1:$J$75,MATCH(I1141,'Raw Material'!$A$1:$A$75,0),(MATCH(G1141,'Raw Material'!$A$1:$J$1,0))))</f>
        <v/>
      </c>
      <c r="AK1141" s="13" t="str">
        <f t="shared" si="505"/>
        <v>YANLIŞRM</v>
      </c>
      <c r="AL1141" s="153" t="str">
        <f t="shared" si="506"/>
        <v/>
      </c>
    </row>
    <row r="1142" spans="1:38" ht="16.5" customHeight="1">
      <c r="A1142" s="162"/>
      <c r="B1142" s="168"/>
      <c r="C1142" s="169"/>
      <c r="D1142" s="156"/>
      <c r="E1142" s="156"/>
      <c r="F1142" s="175"/>
      <c r="G1142" s="181"/>
      <c r="H1142" s="182"/>
      <c r="I1142" s="182"/>
      <c r="J1142" s="182"/>
      <c r="K1142" s="32"/>
      <c r="L1142" s="179"/>
      <c r="M1142" s="179"/>
      <c r="N1142" s="81"/>
      <c r="O1142" s="185"/>
      <c r="P1142" s="103"/>
      <c r="Q1142" s="84" t="str">
        <f t="shared" si="507"/>
        <v/>
      </c>
      <c r="R1142" s="159"/>
      <c r="S1142" s="28" t="str" cm="1">
        <f t="array" aca="1" ref="S1142" ca="1">IF(INDIRECT("A"&amp;114+$U1142)&lt;&gt;"",114+$U1142,"")</f>
        <v/>
      </c>
      <c r="T1142" s="28" t="str">
        <f t="shared" ca="1" si="508"/>
        <v>$B</v>
      </c>
      <c r="U1142" s="29">
        <f t="shared" si="486"/>
        <v>1020</v>
      </c>
      <c r="V1142" s="29">
        <v>85.666666666673393</v>
      </c>
      <c r="W1142" s="29">
        <f t="shared" si="487"/>
        <v>85</v>
      </c>
      <c r="X1142" s="41" t="str" cm="1">
        <f t="array" aca="1" ref="X1142" ca="1">IFERROR(INDEX('PC&amp;PD'!$A$1:$AP$15,ROW('PC&amp;PD'!$A$15),MATCH(INDIRECT(T1142),'PC&amp;PD'!$A$1:$AP$1,0)),"")</f>
        <v/>
      </c>
      <c r="Z1142" s="155"/>
      <c r="AA1142" s="13" t="str">
        <f t="shared" si="504"/>
        <v/>
      </c>
      <c r="AB1142" s="155"/>
      <c r="AC1142" s="13" t="str">
        <f t="shared" ca="1" si="509"/>
        <v>$AB</v>
      </c>
      <c r="AD1142" s="13" t="str" cm="1">
        <f t="array" aca="1" ref="AD1142" ca="1">IFERROR(IF((LEFT(INDIRECT("$F"&amp;$S1142),4))="GOTS",IF($G1142="Organic","GOTS_Organic_raw",(IF($G1142="Responsible","GOTS_Responsible",(IF($G1142="No Attribute (Conventional)","GOTS_conventional",(IF($G1142="Recycled Pre/Post-Consumer","GOTS_pre_post",(IF($G1142="In-Conversion","GOTS_in_conversion",(IF($G1142="Sustainably Sourced","Sustainably_sourced",""))))))))))),IF($G1142="Organic","Organic",(IF($G1142="Responsible","Responsible",(IF($G1142="No Attribute (Conventional)","No_Attribute_Conventional",(IF($G1142="Recycled Pre/Post-Consumer","Recycled_Pre_Post_Consumer",(IF($G1142="In-Conversion","In_Conversion",(IF($G1142="Recycled Pre-Consumer","Recycled_Pre_Consumer",(IF($G1142="Recycled Post-Consumer","Recycled_Post_Consumer",(IF($G1142="Sustainably Sourced","Sustainably_sourced","")))))))))))))))),"")</f>
        <v/>
      </c>
      <c r="AE1142" s="13" t="e" cm="1">
        <f t="array" aca="1" ref="AE1142" ca="1">IF(INDIRECT("$F"&amp;$S1142)="","",IF(LEFT(INDIRECT("$F"&amp;$S1142),3)="GRS","GRS_RCS_RM",IF((LEFT(INDIRECT("$F"&amp;$S1142),3))="RCS","GRS_RCS_RM",IF(INDIRECT("$F"&amp;$S1142)="OCS (No Label)","OCS_Conversion_RM",IF(LEFT(INDIRECT("$F"&amp;$S1142),3)="OCS","OCS_RM",IF(RIGHT(INDIRECT("$F"&amp;$S1142),10)="conversion","GOTS_RM_conversion",IF((LEFT(INDIRECT("$F"&amp;$S1142),4))="GOTS","GOTS_RM","Responsible_RM")))))))</f>
        <v>#REF!</v>
      </c>
      <c r="AF1142" s="13" t="str" cm="1">
        <f t="array" aca="1" ref="AF1142" ca="1">IF($S1142="","",INDIRECT("$Z"&amp;$S1142))</f>
        <v/>
      </c>
      <c r="AG1142" s="155"/>
      <c r="AH1142" s="13" t="str" cm="1">
        <f t="array" aca="1" ref="AH1142" ca="1">IFERROR(INDIRECT("$ag"&amp;S1142),"")</f>
        <v/>
      </c>
      <c r="AI1142" s="13" t="e" cm="1">
        <f t="array" aca="1" ref="AI1142" ca="1">INDIRECT("O"&amp;S1141)</f>
        <v>#REF!</v>
      </c>
      <c r="AJ1142" s="13" t="str">
        <f>IF($I1142="","",INDEX('Raw Material'!$A$1:$J$75,MATCH(I1142,'Raw Material'!$A$1:$A$75,0),(MATCH(G1142,'Raw Material'!$A$1:$J$1,0))))</f>
        <v/>
      </c>
      <c r="AK1142" s="13" t="str">
        <f t="shared" si="505"/>
        <v>YANLIŞRM</v>
      </c>
      <c r="AL1142" s="153" t="str">
        <f t="shared" si="506"/>
        <v/>
      </c>
    </row>
    <row r="1143" spans="1:38" ht="16.5" customHeight="1">
      <c r="A1143" s="162"/>
      <c r="B1143" s="168"/>
      <c r="C1143" s="169"/>
      <c r="D1143" s="156"/>
      <c r="E1143" s="156"/>
      <c r="F1143" s="175"/>
      <c r="G1143" s="181"/>
      <c r="H1143" s="182"/>
      <c r="I1143" s="182"/>
      <c r="J1143" s="182"/>
      <c r="K1143" s="32"/>
      <c r="L1143" s="179"/>
      <c r="M1143" s="179"/>
      <c r="N1143" s="81"/>
      <c r="O1143" s="185"/>
      <c r="P1143" s="103"/>
      <c r="Q1143" s="84" t="str">
        <f t="shared" si="507"/>
        <v/>
      </c>
      <c r="R1143" s="159"/>
      <c r="S1143" s="28" t="str" cm="1">
        <f t="array" aca="1" ref="S1143" ca="1">IF(INDIRECT("A"&amp;114+$U1143)&lt;&gt;"",114+$U1143,"")</f>
        <v/>
      </c>
      <c r="T1143" s="28" t="str">
        <f t="shared" ca="1" si="508"/>
        <v>$B</v>
      </c>
      <c r="U1143" s="29">
        <f t="shared" si="486"/>
        <v>1020</v>
      </c>
      <c r="V1143" s="29">
        <v>85.750000000006693</v>
      </c>
      <c r="W1143" s="29">
        <f t="shared" si="487"/>
        <v>85</v>
      </c>
      <c r="X1143" s="41" t="str" cm="1">
        <f t="array" aca="1" ref="X1143" ca="1">IFERROR(INDEX('PC&amp;PD'!$A$1:$AP$15,ROW('PC&amp;PD'!$A$15),MATCH(INDIRECT(T1143),'PC&amp;PD'!$A$1:$AP$1,0)),"")</f>
        <v/>
      </c>
      <c r="Z1143" s="155"/>
      <c r="AA1143" s="13" t="str">
        <f t="shared" si="504"/>
        <v/>
      </c>
      <c r="AB1143" s="155"/>
      <c r="AC1143" s="13" t="str">
        <f t="shared" ca="1" si="509"/>
        <v>$AB</v>
      </c>
      <c r="AD1143" s="13" t="str" cm="1">
        <f t="array" aca="1" ref="AD1143" ca="1">IFERROR(IF((LEFT(INDIRECT("$F"&amp;$S1143),4))="GOTS",IF($G1143="Organic","GOTS_Organic_raw",(IF($G1143="Responsible","GOTS_Responsible",(IF($G1143="No Attribute (Conventional)","GOTS_conventional",(IF($G1143="Recycled Pre/Post-Consumer","GOTS_pre_post",(IF($G1143="In-Conversion","GOTS_in_conversion",(IF($G1143="Sustainably Sourced","Sustainably_sourced",""))))))))))),IF($G1143="Organic","Organic",(IF($G1143="Responsible","Responsible",(IF($G1143="No Attribute (Conventional)","No_Attribute_Conventional",(IF($G1143="Recycled Pre/Post-Consumer","Recycled_Pre_Post_Consumer",(IF($G1143="In-Conversion","In_Conversion",(IF($G1143="Recycled Pre-Consumer","Recycled_Pre_Consumer",(IF($G1143="Recycled Post-Consumer","Recycled_Post_Consumer",(IF($G1143="Sustainably Sourced","Sustainably_sourced","")))))))))))))))),"")</f>
        <v/>
      </c>
      <c r="AE1143" s="13" t="e" cm="1">
        <f t="array" aca="1" ref="AE1143" ca="1">IF(INDIRECT("$F"&amp;$S1143)="","",IF(LEFT(INDIRECT("$F"&amp;$S1143),3)="GRS","GRS_RCS_RM",IF((LEFT(INDIRECT("$F"&amp;$S1143),3))="RCS","GRS_RCS_RM",IF(INDIRECT("$F"&amp;$S1143)="OCS (No Label)","OCS_Conversion_RM",IF(LEFT(INDIRECT("$F"&amp;$S1143),3)="OCS","OCS_RM",IF(RIGHT(INDIRECT("$F"&amp;$S1143),10)="conversion","GOTS_RM_conversion",IF((LEFT(INDIRECT("$F"&amp;$S1143),4))="GOTS","GOTS_RM","Responsible_RM")))))))</f>
        <v>#REF!</v>
      </c>
      <c r="AF1143" s="13" t="str" cm="1">
        <f t="array" aca="1" ref="AF1143" ca="1">IF($S1143="","",INDIRECT("$Z"&amp;$S1143))</f>
        <v/>
      </c>
      <c r="AG1143" s="155"/>
      <c r="AH1143" s="13" t="str" cm="1">
        <f t="array" aca="1" ref="AH1143" ca="1">IFERROR(INDIRECT("$ag"&amp;S1143),"")</f>
        <v/>
      </c>
      <c r="AI1143" s="13" t="e" cm="1">
        <f t="array" aca="1" ref="AI1143" ca="1">INDIRECT("O"&amp;S1142)</f>
        <v>#REF!</v>
      </c>
      <c r="AJ1143" s="13" t="str">
        <f>IF($I1143="","",INDEX('Raw Material'!$A$1:$J$75,MATCH(I1143,'Raw Material'!$A$1:$A$75,0),(MATCH(G1143,'Raw Material'!$A$1:$J$1,0))))</f>
        <v/>
      </c>
      <c r="AK1143" s="13" t="str">
        <f t="shared" si="505"/>
        <v>YANLIŞRM</v>
      </c>
      <c r="AL1143" s="153" t="str">
        <f t="shared" si="506"/>
        <v/>
      </c>
    </row>
    <row r="1144" spans="1:38" ht="16.5" customHeight="1">
      <c r="A1144" s="162"/>
      <c r="B1144" s="168"/>
      <c r="C1144" s="169"/>
      <c r="D1144" s="156"/>
      <c r="E1144" s="156"/>
      <c r="F1144" s="175"/>
      <c r="G1144" s="181"/>
      <c r="H1144" s="182"/>
      <c r="I1144" s="182"/>
      <c r="J1144" s="182"/>
      <c r="K1144" s="32"/>
      <c r="L1144" s="179"/>
      <c r="M1144" s="179"/>
      <c r="N1144" s="81"/>
      <c r="O1144" s="185"/>
      <c r="P1144" s="103"/>
      <c r="Q1144" s="84" t="str">
        <f t="shared" si="507"/>
        <v/>
      </c>
      <c r="R1144" s="159"/>
      <c r="S1144" s="28" t="str" cm="1">
        <f t="array" aca="1" ref="S1144" ca="1">IF(INDIRECT("A"&amp;114+$U1144)&lt;&gt;"",114+$U1144,"")</f>
        <v/>
      </c>
      <c r="T1144" s="28" t="str">
        <f t="shared" ca="1" si="508"/>
        <v>$B</v>
      </c>
      <c r="U1144" s="29">
        <f t="shared" si="486"/>
        <v>1020</v>
      </c>
      <c r="V1144" s="29">
        <v>85.833333333339993</v>
      </c>
      <c r="W1144" s="29">
        <f t="shared" si="487"/>
        <v>85</v>
      </c>
      <c r="X1144" s="41" t="str" cm="1">
        <f t="array" aca="1" ref="X1144" ca="1">IFERROR(INDEX('PC&amp;PD'!$A$1:$AP$15,ROW('PC&amp;PD'!$A$15),MATCH(INDIRECT(T1144),'PC&amp;PD'!$A$1:$AP$1,0)),"")</f>
        <v/>
      </c>
      <c r="Z1144" s="155"/>
      <c r="AA1144" s="13" t="str">
        <f t="shared" si="504"/>
        <v/>
      </c>
      <c r="AB1144" s="155"/>
      <c r="AC1144" s="13" t="str">
        <f t="shared" ca="1" si="509"/>
        <v>$AB</v>
      </c>
      <c r="AD1144" s="13" t="str" cm="1">
        <f t="array" aca="1" ref="AD1144" ca="1">IFERROR(IF((LEFT(INDIRECT("$F"&amp;$S1144),4))="GOTS",IF($G1144="Organic","GOTS_Organic_raw",(IF($G1144="Responsible","GOTS_Responsible",(IF($G1144="No Attribute (Conventional)","GOTS_conventional",(IF($G1144="Recycled Pre/Post-Consumer","GOTS_pre_post",(IF($G1144="In-Conversion","GOTS_in_conversion",(IF($G1144="Sustainably Sourced","Sustainably_sourced",""))))))))))),IF($G1144="Organic","Organic",(IF($G1144="Responsible","Responsible",(IF($G1144="No Attribute (Conventional)","No_Attribute_Conventional",(IF($G1144="Recycled Pre/Post-Consumer","Recycled_Pre_Post_Consumer",(IF($G1144="In-Conversion","In_Conversion",(IF($G1144="Recycled Pre-Consumer","Recycled_Pre_Consumer",(IF($G1144="Recycled Post-Consumer","Recycled_Post_Consumer",(IF($G1144="Sustainably Sourced","Sustainably_sourced","")))))))))))))))),"")</f>
        <v/>
      </c>
      <c r="AE1144" s="13" t="e" cm="1">
        <f t="array" aca="1" ref="AE1144" ca="1">IF(INDIRECT("$F"&amp;$S1144)="","",IF(LEFT(INDIRECT("$F"&amp;$S1144),3)="GRS","GRS_RCS_RM",IF((LEFT(INDIRECT("$F"&amp;$S1144),3))="RCS","GRS_RCS_RM",IF(INDIRECT("$F"&amp;$S1144)="OCS (No Label)","OCS_Conversion_RM",IF(LEFT(INDIRECT("$F"&amp;$S1144),3)="OCS","OCS_RM",IF(RIGHT(INDIRECT("$F"&amp;$S1144),10)="conversion","GOTS_RM_conversion",IF((LEFT(INDIRECT("$F"&amp;$S1144),4))="GOTS","GOTS_RM","Responsible_RM")))))))</f>
        <v>#REF!</v>
      </c>
      <c r="AF1144" s="13" t="str" cm="1">
        <f t="array" aca="1" ref="AF1144" ca="1">IF($S1144="","",INDIRECT("$Z"&amp;$S1144))</f>
        <v/>
      </c>
      <c r="AG1144" s="155"/>
      <c r="AH1144" s="13" t="str" cm="1">
        <f t="array" aca="1" ref="AH1144" ca="1">IFERROR(INDIRECT("$ag"&amp;S1144),"")</f>
        <v/>
      </c>
      <c r="AI1144" s="13" t="e" cm="1">
        <f t="array" aca="1" ref="AI1144" ca="1">INDIRECT("O"&amp;S1143)</f>
        <v>#REF!</v>
      </c>
      <c r="AJ1144" s="13" t="str">
        <f>IF($I1144="","",INDEX('Raw Material'!$A$1:$J$75,MATCH(I1144,'Raw Material'!$A$1:$A$75,0),(MATCH(G1144,'Raw Material'!$A$1:$J$1,0))))</f>
        <v/>
      </c>
      <c r="AK1144" s="13" t="str">
        <f t="shared" si="505"/>
        <v>YANLIŞRM</v>
      </c>
      <c r="AL1144" s="153" t="str">
        <f t="shared" si="506"/>
        <v/>
      </c>
    </row>
    <row r="1145" spans="1:38" ht="16.5" customHeight="1" thickBot="1">
      <c r="A1145" s="163"/>
      <c r="B1145" s="170"/>
      <c r="C1145" s="171"/>
      <c r="D1145" s="156"/>
      <c r="E1145" s="156"/>
      <c r="F1145" s="176"/>
      <c r="G1145" s="157"/>
      <c r="H1145" s="158"/>
      <c r="I1145" s="158"/>
      <c r="J1145" s="158"/>
      <c r="K1145" s="33"/>
      <c r="L1145" s="180"/>
      <c r="M1145" s="180"/>
      <c r="N1145" s="82"/>
      <c r="O1145" s="186"/>
      <c r="P1145" s="103"/>
      <c r="Q1145" s="84" t="str">
        <f t="shared" si="507"/>
        <v/>
      </c>
      <c r="R1145" s="159"/>
      <c r="S1145" s="28" t="str" cm="1">
        <f t="array" aca="1" ref="S1145" ca="1">IF(INDIRECT("A"&amp;114+$U1145)&lt;&gt;"",114+$U1145,"")</f>
        <v/>
      </c>
      <c r="T1145" s="28" t="str">
        <f t="shared" ca="1" si="508"/>
        <v>$B</v>
      </c>
      <c r="U1145" s="29">
        <f t="shared" si="486"/>
        <v>1020</v>
      </c>
      <c r="V1145" s="29">
        <v>85.916666666673393</v>
      </c>
      <c r="W1145" s="29">
        <f t="shared" si="487"/>
        <v>85</v>
      </c>
      <c r="X1145" s="41" t="str" cm="1">
        <f t="array" aca="1" ref="X1145" ca="1">IFERROR(INDEX('PC&amp;PD'!$A$1:$AP$15,ROW('PC&amp;PD'!$A$15),MATCH(INDIRECT(T1145),'PC&amp;PD'!$A$1:$AP$1,0)),"")</f>
        <v/>
      </c>
      <c r="Z1145" s="155"/>
      <c r="AA1145" s="13" t="str">
        <f t="shared" si="504"/>
        <v/>
      </c>
      <c r="AB1145" s="155"/>
      <c r="AC1145" s="13" t="str">
        <f t="shared" ca="1" si="509"/>
        <v>$AB</v>
      </c>
      <c r="AD1145" s="13" t="str" cm="1">
        <f t="array" aca="1" ref="AD1145" ca="1">IFERROR(IF((LEFT(INDIRECT("$F"&amp;$S1145),4))="GOTS",IF($G1145="Organic","GOTS_Organic_raw",(IF($G1145="Responsible","GOTS_Responsible",(IF($G1145="No Attribute (Conventional)","GOTS_conventional",(IF($G1145="Recycled Pre/Post-Consumer","GOTS_pre_post",(IF($G1145="In-Conversion","GOTS_in_conversion",(IF($G1145="Sustainably Sourced","Sustainably_sourced",""))))))))))),IF($G1145="Organic","Organic",(IF($G1145="Responsible","Responsible",(IF($G1145="No Attribute (Conventional)","No_Attribute_Conventional",(IF($G1145="Recycled Pre/Post-Consumer","Recycled_Pre_Post_Consumer",(IF($G1145="In-Conversion","In_Conversion",(IF($G1145="Recycled Pre-Consumer","Recycled_Pre_Consumer",(IF($G1145="Recycled Post-Consumer","Recycled_Post_Consumer",(IF($G1145="Sustainably Sourced","Sustainably_sourced","")))))))))))))))),"")</f>
        <v/>
      </c>
      <c r="AE1145" s="13" t="e" cm="1">
        <f t="array" aca="1" ref="AE1145" ca="1">IF(INDIRECT("$F"&amp;$S1145)="","",IF(LEFT(INDIRECT("$F"&amp;$S1145),3)="GRS","GRS_RCS_RM",IF((LEFT(INDIRECT("$F"&amp;$S1145),3))="RCS","GRS_RCS_RM",IF(INDIRECT("$F"&amp;$S1145)="OCS (No Label)","OCS_Conversion_RM",IF(LEFT(INDIRECT("$F"&amp;$S1145),3)="OCS","OCS_RM",IF(RIGHT(INDIRECT("$F"&amp;$S1145),10)="conversion","GOTS_RM_conversion",IF((LEFT(INDIRECT("$F"&amp;$S1145),4))="GOTS","GOTS_RM","Responsible_RM")))))))</f>
        <v>#REF!</v>
      </c>
      <c r="AF1145" s="13" t="str" cm="1">
        <f t="array" aca="1" ref="AF1145" ca="1">IF($S1145="","",INDIRECT("$Z"&amp;$S1145))</f>
        <v/>
      </c>
      <c r="AG1145" s="155"/>
      <c r="AH1145" s="13" t="str" cm="1">
        <f t="array" aca="1" ref="AH1145" ca="1">IFERROR(INDIRECT("$ag"&amp;S1145),"")</f>
        <v/>
      </c>
      <c r="AI1145" s="13" t="e" cm="1">
        <f t="array" aca="1" ref="AI1145" ca="1">INDIRECT("O"&amp;S1144)</f>
        <v>#REF!</v>
      </c>
      <c r="AJ1145" s="13" t="str">
        <f>IF($I1145="","",INDEX('Raw Material'!$A$1:$J$75,MATCH(I1145,'Raw Material'!$A$1:$A$75,0),(MATCH(G1145,'Raw Material'!$A$1:$J$1,0))))</f>
        <v/>
      </c>
      <c r="AK1145" s="13" t="str">
        <f t="shared" si="505"/>
        <v>YANLIŞRM</v>
      </c>
      <c r="AL1145" s="153" t="str">
        <f t="shared" si="506"/>
        <v/>
      </c>
    </row>
    <row r="1146" spans="1:38" ht="16.5" customHeight="1">
      <c r="A1146" s="160" t="str">
        <f>IF(B1146="","",COUNTA($B$114:$B1146))</f>
        <v/>
      </c>
      <c r="B1146" s="164"/>
      <c r="C1146" s="165"/>
      <c r="D1146" s="183"/>
      <c r="E1146" s="183"/>
      <c r="F1146" s="172"/>
      <c r="G1146" s="212"/>
      <c r="H1146" s="206"/>
      <c r="I1146" s="206"/>
      <c r="J1146" s="206"/>
      <c r="K1146" s="31"/>
      <c r="L1146" s="177" t="str">
        <f t="shared" ref="L1146" si="510">IF(R1146="","",LEFT(R1146,LEN(R1146)-2))</f>
        <v/>
      </c>
      <c r="M1146" s="177"/>
      <c r="N1146" s="80"/>
      <c r="O1146" s="184"/>
      <c r="P1146" s="103"/>
      <c r="Q1146" s="84" t="str">
        <f t="shared" si="507"/>
        <v/>
      </c>
      <c r="R1146" s="159" t="str">
        <f t="shared" ref="R1146" si="511">CONCATENATE($Q1146,Q1147,Q1148,Q1149,Q1150,Q1151,$Q1152,$Q1153,$Q1154,$Q1155,Q1156,Q1157)</f>
        <v/>
      </c>
      <c r="S1146" s="28" t="str" cm="1">
        <f t="array" aca="1" ref="S1146" ca="1">IF(INDIRECT("A"&amp;114+$U1146)&lt;&gt;"",114+$U1146,"")</f>
        <v/>
      </c>
      <c r="T1146" s="28" t="str">
        <f t="shared" ca="1" si="508"/>
        <v>$B</v>
      </c>
      <c r="U1146" s="29">
        <f t="shared" si="486"/>
        <v>1032</v>
      </c>
      <c r="V1146" s="29">
        <v>86.000000000006693</v>
      </c>
      <c r="W1146" s="29">
        <f t="shared" si="487"/>
        <v>86</v>
      </c>
      <c r="X1146" s="41" t="str" cm="1">
        <f t="array" aca="1" ref="X1146" ca="1">IFERROR(INDEX('PC&amp;PD'!$A$1:$AP$15,ROW('PC&amp;PD'!$A$15),MATCH(INDIRECT(T1146),'PC&amp;PD'!$A$1:$AP$1,0)),"")</f>
        <v/>
      </c>
      <c r="Z1146" s="155" t="str">
        <f t="shared" ref="Z1146" si="512">IFERROR(IF($F1146="OCS 100","OCS (OCS 100)",IF($F1146="OCS Blended","OCS (OCS Blended)",IF($F1146="OCS (No Label)","OCS (No Label)",IF($F1146="RCS 100","RCS (RCS 100)",IF($F1146="RCS Blended","RCS (RCS Blended)",IF($F1146="GRS","GRS (GRS)",IF($F1146="GRS (No Label)", "GRS (No Label)",IF($F1146="RDS","RDS (RDS)",IF($F1146="RWS","RWS (RWS)",IF($F1146="RAS","RAS (RAS)",IF($F1146="RMS","RMS (RMS)",IF($F1146="GOTS Organic","GOTS (Organic)",IF($F1146="GOTS Made with organic","GOTS (Made with Organic)",IF($F1146="GOTS Organic - in conversion","GOTS (Organic - In Conversion)",IF($F1146="GOTS Made with organic - in conversion","GOTS (Made with Organic - In Conversion)",""))))))))))))))),"")</f>
        <v/>
      </c>
      <c r="AA1146" s="13" t="str">
        <f t="shared" si="504"/>
        <v/>
      </c>
      <c r="AB1146" s="155" t="str">
        <f t="shared" ref="AB1146" si="513">IFERROR(IF($F1146="OCS 100", "OCS_100",IF($F1146="OCS Blended", "OCS_Blended",IF($F1146="OCS (No Label)", "OCS_No_Label",IF($F1146="RCS 100", "RCS_100",IF($F1146="RCS Blended","RCS_Blended",IF($F1146="GRS","GRS",IF($F1146="GRS (No Label)", "GRS_No_Label",IF($F1146="RDS","RDS",IF($F1146="RWS","RWS",IF($F1146="RMS","RMS",IF($F1146="GOTS Organic","GOTS_Organic",IF($F1146="GOTS Made with organic","GOTS_Made_with_organic",IF($F1146="GOTS Organic - in conversion","GOTS_Organic_in_Conversion",IF($F1146="GOTS Made with organic - in conversion","GOTS_Made_with_Organic_in_Conversion",IF($F1146="RAS","RAS",""))))))))))))))),"")</f>
        <v/>
      </c>
      <c r="AC1146" s="13" t="str">
        <f t="shared" ca="1" si="509"/>
        <v>$AB</v>
      </c>
      <c r="AD1146" s="13" t="str" cm="1">
        <f t="array" aca="1" ref="AD1146" ca="1">IFERROR(IF((LEFT(INDIRECT("$F"&amp;$S1146),4))="GOTS",IF($G1146="Organic","GOTS_Organic_raw",(IF($G1146="Responsible","GOTS_Responsible",(IF($G1146="No Attribute (Conventional)","GOTS_conventional",(IF($G1146="Recycled Pre/Post-Consumer","GOTS_pre_post",(IF($G1146="In-Conversion","GOTS_in_conversion",(IF($G1146="Sustainably Sourced","Sustainably_sourced",""))))))))))),IF($G1146="Organic","Organic",(IF($G1146="Responsible","Responsible",(IF($G1146="No Attribute (Conventional)","No_Attribute_Conventional",(IF($G1146="Recycled Pre/Post-Consumer","Recycled_Pre_Post_Consumer",(IF($G1146="In-Conversion","In_Conversion",(IF($G1146="Recycled Pre-Consumer","Recycled_Pre_Consumer",(IF($G1146="Recycled Post-Consumer","Recycled_Post_Consumer",(IF($G1146="Sustainably Sourced","Sustainably_sourced","")))))))))))))))),"")</f>
        <v/>
      </c>
      <c r="AE1146" s="13" t="e" cm="1">
        <f t="array" aca="1" ref="AE1146" ca="1">IF(INDIRECT("$F"&amp;$S1146)="","",IF(LEFT(INDIRECT("$F"&amp;$S1146),3)="GRS","GRS_RCS_RM",IF((LEFT(INDIRECT("$F"&amp;$S1146),3))="RCS","GRS_RCS_RM",IF(INDIRECT("$F"&amp;$S1146)="OCS (No Label)","OCS_Conversion_RM",IF(LEFT(INDIRECT("$F"&amp;$S1146),3)="OCS","OCS_RM",IF(RIGHT(INDIRECT("$F"&amp;$S1146),10)="conversion","GOTS_RM_conversion",IF((LEFT(INDIRECT("$F"&amp;$S1146),4))="GOTS","GOTS_RM","Responsible_RM")))))))</f>
        <v>#REF!</v>
      </c>
      <c r="AF1146" s="13" t="str" cm="1">
        <f t="array" aca="1" ref="AF1146" ca="1">IF($S1146="","",INDIRECT("$Z"&amp;$S1146))</f>
        <v/>
      </c>
      <c r="AG1146" s="155" t="str">
        <f t="shared" si="485"/>
        <v/>
      </c>
      <c r="AH1146" s="13" t="str" cm="1">
        <f t="array" aca="1" ref="AH1146" ca="1">IFERROR(INDIRECT("$ag"&amp;S1146),"")</f>
        <v/>
      </c>
      <c r="AI1146" s="13" t="e" cm="1">
        <f t="array" aca="1" ref="AI1146" ca="1">INDIRECT("O"&amp;S1145)</f>
        <v>#REF!</v>
      </c>
      <c r="AJ1146" s="13" t="str">
        <f>IF($I1146="","",INDEX('Raw Material'!$A$1:$J$75,MATCH(I1146,'Raw Material'!$A$1:$A$75,0),(MATCH(G1146,'Raw Material'!$A$1:$J$1,0))))</f>
        <v/>
      </c>
      <c r="AK1146" s="13" t="str">
        <f t="shared" si="505"/>
        <v>YANLIŞRM</v>
      </c>
      <c r="AL1146" s="153" t="str">
        <f t="shared" si="506"/>
        <v/>
      </c>
    </row>
    <row r="1147" spans="1:38" ht="16.5" customHeight="1">
      <c r="A1147" s="161"/>
      <c r="B1147" s="166"/>
      <c r="C1147" s="167"/>
      <c r="D1147" s="156"/>
      <c r="E1147" s="156"/>
      <c r="F1147" s="173"/>
      <c r="G1147" s="181"/>
      <c r="H1147" s="182"/>
      <c r="I1147" s="182"/>
      <c r="J1147" s="182"/>
      <c r="K1147" s="32"/>
      <c r="L1147" s="178"/>
      <c r="M1147" s="178"/>
      <c r="N1147" s="81"/>
      <c r="O1147" s="185"/>
      <c r="P1147" s="103"/>
      <c r="Q1147" s="84" t="str">
        <f t="shared" si="507"/>
        <v/>
      </c>
      <c r="R1147" s="159"/>
      <c r="S1147" s="28" t="str" cm="1">
        <f t="array" aca="1" ref="S1147" ca="1">IF(INDIRECT("A"&amp;114+$U1147)&lt;&gt;"",114+$U1147,"")</f>
        <v/>
      </c>
      <c r="T1147" s="28" t="str">
        <f t="shared" ca="1" si="508"/>
        <v>$B</v>
      </c>
      <c r="U1147" s="29">
        <f t="shared" si="486"/>
        <v>1032</v>
      </c>
      <c r="V1147" s="29">
        <v>86.083333333340093</v>
      </c>
      <c r="W1147" s="29">
        <f t="shared" si="487"/>
        <v>86</v>
      </c>
      <c r="X1147" s="41" t="str" cm="1">
        <f t="array" aca="1" ref="X1147" ca="1">IFERROR(INDEX('PC&amp;PD'!$A$1:$AP$15,ROW('PC&amp;PD'!$A$15),MATCH(INDIRECT(T1147),'PC&amp;PD'!$A$1:$AP$1,0)),"")</f>
        <v/>
      </c>
      <c r="Z1147" s="155"/>
      <c r="AA1147" s="13" t="str">
        <f t="shared" si="504"/>
        <v/>
      </c>
      <c r="AB1147" s="155"/>
      <c r="AC1147" s="13" t="str">
        <f t="shared" ca="1" si="509"/>
        <v>$AB</v>
      </c>
      <c r="AD1147" s="13" t="str" cm="1">
        <f t="array" aca="1" ref="AD1147" ca="1">IFERROR(IF((LEFT(INDIRECT("$F"&amp;$S1147),4))="GOTS",IF($G1147="Organic","GOTS_Organic_raw",(IF($G1147="Responsible","GOTS_Responsible",(IF($G1147="No Attribute (Conventional)","GOTS_conventional",(IF($G1147="Recycled Pre/Post-Consumer","GOTS_pre_post",(IF($G1147="In-Conversion","GOTS_in_conversion",(IF($G1147="Sustainably Sourced","Sustainably_sourced",""))))))))))),IF($G1147="Organic","Organic",(IF($G1147="Responsible","Responsible",(IF($G1147="No Attribute (Conventional)","No_Attribute_Conventional",(IF($G1147="Recycled Pre/Post-Consumer","Recycled_Pre_Post_Consumer",(IF($G1147="In-Conversion","In_Conversion",(IF($G1147="Recycled Pre-Consumer","Recycled_Pre_Consumer",(IF($G1147="Recycled Post-Consumer","Recycled_Post_Consumer",(IF($G1147="Sustainably Sourced","Sustainably_sourced","")))))))))))))))),"")</f>
        <v/>
      </c>
      <c r="AE1147" s="13" t="e" cm="1">
        <f t="array" aca="1" ref="AE1147" ca="1">IF(INDIRECT("$F"&amp;$S1147)="","",IF(LEFT(INDIRECT("$F"&amp;$S1147),3)="GRS","GRS_RCS_RM",IF((LEFT(INDIRECT("$F"&amp;$S1147),3))="RCS","GRS_RCS_RM",IF(INDIRECT("$F"&amp;$S1147)="OCS (No Label)","OCS_Conversion_RM",IF(LEFT(INDIRECT("$F"&amp;$S1147),3)="OCS","OCS_RM",IF(RIGHT(INDIRECT("$F"&amp;$S1147),10)="conversion","GOTS_RM_conversion",IF((LEFT(INDIRECT("$F"&amp;$S1147),4))="GOTS","GOTS_RM","Responsible_RM")))))))</f>
        <v>#REF!</v>
      </c>
      <c r="AF1147" s="13" t="str" cm="1">
        <f t="array" aca="1" ref="AF1147" ca="1">IF($S1147="","",INDIRECT("$Z"&amp;$S1147))</f>
        <v/>
      </c>
      <c r="AG1147" s="155"/>
      <c r="AH1147" s="13" t="str" cm="1">
        <f t="array" aca="1" ref="AH1147" ca="1">IFERROR(INDIRECT("$ag"&amp;S1147),"")</f>
        <v/>
      </c>
      <c r="AI1147" s="13" t="e" cm="1">
        <f t="array" aca="1" ref="AI1147" ca="1">INDIRECT("O"&amp;S1146)</f>
        <v>#REF!</v>
      </c>
      <c r="AJ1147" s="13" t="str">
        <f>IF($I1147="","",INDEX('Raw Material'!$A$1:$J$75,MATCH(I1147,'Raw Material'!$A$1:$A$75,0),(MATCH(G1147,'Raw Material'!$A$1:$J$1,0))))</f>
        <v/>
      </c>
      <c r="AK1147" s="13" t="str">
        <f t="shared" si="505"/>
        <v>YANLIŞRM</v>
      </c>
      <c r="AL1147" s="153" t="str">
        <f t="shared" si="506"/>
        <v/>
      </c>
    </row>
    <row r="1148" spans="1:38" ht="16.5" customHeight="1">
      <c r="A1148" s="161"/>
      <c r="B1148" s="166"/>
      <c r="C1148" s="167"/>
      <c r="D1148" s="156"/>
      <c r="E1148" s="156"/>
      <c r="F1148" s="173"/>
      <c r="G1148" s="181"/>
      <c r="H1148" s="182"/>
      <c r="I1148" s="182"/>
      <c r="J1148" s="182"/>
      <c r="K1148" s="32"/>
      <c r="L1148" s="178"/>
      <c r="M1148" s="178"/>
      <c r="N1148" s="81"/>
      <c r="O1148" s="185"/>
      <c r="P1148" s="103"/>
      <c r="Q1148" s="84" t="str">
        <f t="shared" si="507"/>
        <v/>
      </c>
      <c r="R1148" s="159"/>
      <c r="S1148" s="28" t="str" cm="1">
        <f t="array" aca="1" ref="S1148" ca="1">IF(INDIRECT("A"&amp;114+$U1148)&lt;&gt;"",114+$U1148,"")</f>
        <v/>
      </c>
      <c r="T1148" s="28" t="str">
        <f t="shared" ca="1" si="508"/>
        <v>$B</v>
      </c>
      <c r="U1148" s="29">
        <f t="shared" si="486"/>
        <v>1032</v>
      </c>
      <c r="V1148" s="29">
        <v>86.166666666673393</v>
      </c>
      <c r="W1148" s="29">
        <f t="shared" si="487"/>
        <v>86</v>
      </c>
      <c r="X1148" s="41" t="str" cm="1">
        <f t="array" aca="1" ref="X1148" ca="1">IFERROR(INDEX('PC&amp;PD'!$A$1:$AP$15,ROW('PC&amp;PD'!$A$15),MATCH(INDIRECT(T1148),'PC&amp;PD'!$A$1:$AP$1,0)),"")</f>
        <v/>
      </c>
      <c r="Z1148" s="155"/>
      <c r="AA1148" s="13" t="str">
        <f t="shared" si="504"/>
        <v/>
      </c>
      <c r="AB1148" s="155"/>
      <c r="AC1148" s="13" t="str">
        <f t="shared" ca="1" si="509"/>
        <v>$AB</v>
      </c>
      <c r="AD1148" s="13" t="str" cm="1">
        <f t="array" aca="1" ref="AD1148" ca="1">IFERROR(IF((LEFT(INDIRECT("$F"&amp;$S1148),4))="GOTS",IF($G1148="Organic","GOTS_Organic_raw",(IF($G1148="Responsible","GOTS_Responsible",(IF($G1148="No Attribute (Conventional)","GOTS_conventional",(IF($G1148="Recycled Pre/Post-Consumer","GOTS_pre_post",(IF($G1148="In-Conversion","GOTS_in_conversion",(IF($G1148="Sustainably Sourced","Sustainably_sourced",""))))))))))),IF($G1148="Organic","Organic",(IF($G1148="Responsible","Responsible",(IF($G1148="No Attribute (Conventional)","No_Attribute_Conventional",(IF($G1148="Recycled Pre/Post-Consumer","Recycled_Pre_Post_Consumer",(IF($G1148="In-Conversion","In_Conversion",(IF($G1148="Recycled Pre-Consumer","Recycled_Pre_Consumer",(IF($G1148="Recycled Post-Consumer","Recycled_Post_Consumer",(IF($G1148="Sustainably Sourced","Sustainably_sourced","")))))))))))))))),"")</f>
        <v/>
      </c>
      <c r="AE1148" s="13" t="e" cm="1">
        <f t="array" aca="1" ref="AE1148" ca="1">IF(INDIRECT("$F"&amp;$S1148)="","",IF(LEFT(INDIRECT("$F"&amp;$S1148),3)="GRS","GRS_RCS_RM",IF((LEFT(INDIRECT("$F"&amp;$S1148),3))="RCS","GRS_RCS_RM",IF(INDIRECT("$F"&amp;$S1148)="OCS (No Label)","OCS_Conversion_RM",IF(LEFT(INDIRECT("$F"&amp;$S1148),3)="OCS","OCS_RM",IF(RIGHT(INDIRECT("$F"&amp;$S1148),10)="conversion","GOTS_RM_conversion",IF((LEFT(INDIRECT("$F"&amp;$S1148),4))="GOTS","GOTS_RM","Responsible_RM")))))))</f>
        <v>#REF!</v>
      </c>
      <c r="AF1148" s="13" t="str" cm="1">
        <f t="array" aca="1" ref="AF1148" ca="1">IF($S1148="","",INDIRECT("$Z"&amp;$S1148))</f>
        <v/>
      </c>
      <c r="AG1148" s="155"/>
      <c r="AH1148" s="13" t="str" cm="1">
        <f t="array" aca="1" ref="AH1148" ca="1">IFERROR(INDIRECT("$ag"&amp;S1148),"")</f>
        <v/>
      </c>
      <c r="AI1148" s="13" t="e" cm="1">
        <f t="array" aca="1" ref="AI1148" ca="1">INDIRECT("O"&amp;S1147)</f>
        <v>#REF!</v>
      </c>
      <c r="AJ1148" s="13" t="str">
        <f>IF($I1148="","",INDEX('Raw Material'!$A$1:$J$75,MATCH(I1148,'Raw Material'!$A$1:$A$75,0),(MATCH(G1148,'Raw Material'!$A$1:$J$1,0))))</f>
        <v/>
      </c>
      <c r="AK1148" s="13" t="str">
        <f t="shared" si="505"/>
        <v>YANLIŞRM</v>
      </c>
      <c r="AL1148" s="153" t="str">
        <f t="shared" si="506"/>
        <v/>
      </c>
    </row>
    <row r="1149" spans="1:38" ht="16.5" customHeight="1">
      <c r="A1149" s="161"/>
      <c r="B1149" s="166"/>
      <c r="C1149" s="167"/>
      <c r="D1149" s="156"/>
      <c r="E1149" s="156"/>
      <c r="F1149" s="174"/>
      <c r="G1149" s="181"/>
      <c r="H1149" s="182"/>
      <c r="I1149" s="182"/>
      <c r="J1149" s="182"/>
      <c r="K1149" s="32"/>
      <c r="L1149" s="178"/>
      <c r="M1149" s="178"/>
      <c r="N1149" s="81"/>
      <c r="O1149" s="185"/>
      <c r="P1149" s="103"/>
      <c r="Q1149" s="84" t="str">
        <f t="shared" si="507"/>
        <v/>
      </c>
      <c r="R1149" s="159"/>
      <c r="S1149" s="28" t="str" cm="1">
        <f t="array" aca="1" ref="S1149" ca="1">IF(INDIRECT("A"&amp;114+$U1149)&lt;&gt;"",114+$U1149,"")</f>
        <v/>
      </c>
      <c r="T1149" s="28" t="str">
        <f t="shared" ca="1" si="508"/>
        <v>$B</v>
      </c>
      <c r="U1149" s="29">
        <f t="shared" si="486"/>
        <v>1032</v>
      </c>
      <c r="V1149" s="29">
        <v>86.250000000006693</v>
      </c>
      <c r="W1149" s="29">
        <f t="shared" si="487"/>
        <v>86</v>
      </c>
      <c r="X1149" s="41" t="str" cm="1">
        <f t="array" aca="1" ref="X1149" ca="1">IFERROR(INDEX('PC&amp;PD'!$A$1:$AP$15,ROW('PC&amp;PD'!$A$15),MATCH(INDIRECT(T1149),'PC&amp;PD'!$A$1:$AP$1,0)),"")</f>
        <v/>
      </c>
      <c r="Z1149" s="155"/>
      <c r="AA1149" s="13" t="str">
        <f t="shared" si="504"/>
        <v/>
      </c>
      <c r="AB1149" s="155"/>
      <c r="AC1149" s="13" t="str">
        <f t="shared" ca="1" si="509"/>
        <v>$AB</v>
      </c>
      <c r="AD1149" s="13" t="str" cm="1">
        <f t="array" aca="1" ref="AD1149" ca="1">IFERROR(IF((LEFT(INDIRECT("$F"&amp;$S1149),4))="GOTS",IF($G1149="Organic","GOTS_Organic_raw",(IF($G1149="Responsible","GOTS_Responsible",(IF($G1149="No Attribute (Conventional)","GOTS_conventional",(IF($G1149="Recycled Pre/Post-Consumer","GOTS_pre_post",(IF($G1149="In-Conversion","GOTS_in_conversion",(IF($G1149="Sustainably Sourced","Sustainably_sourced",""))))))))))),IF($G1149="Organic","Organic",(IF($G1149="Responsible","Responsible",(IF($G1149="No Attribute (Conventional)","No_Attribute_Conventional",(IF($G1149="Recycled Pre/Post-Consumer","Recycled_Pre_Post_Consumer",(IF($G1149="In-Conversion","In_Conversion",(IF($G1149="Recycled Pre-Consumer","Recycled_Pre_Consumer",(IF($G1149="Recycled Post-Consumer","Recycled_Post_Consumer",(IF($G1149="Sustainably Sourced","Sustainably_sourced","")))))))))))))))),"")</f>
        <v/>
      </c>
      <c r="AE1149" s="13" t="e" cm="1">
        <f t="array" aca="1" ref="AE1149" ca="1">IF(INDIRECT("$F"&amp;$S1149)="","",IF(LEFT(INDIRECT("$F"&amp;$S1149),3)="GRS","GRS_RCS_RM",IF((LEFT(INDIRECT("$F"&amp;$S1149),3))="RCS","GRS_RCS_RM",IF(INDIRECT("$F"&amp;$S1149)="OCS (No Label)","OCS_Conversion_RM",IF(LEFT(INDIRECT("$F"&amp;$S1149),3)="OCS","OCS_RM",IF(RIGHT(INDIRECT("$F"&amp;$S1149),10)="conversion","GOTS_RM_conversion",IF((LEFT(INDIRECT("$F"&amp;$S1149),4))="GOTS","GOTS_RM","Responsible_RM")))))))</f>
        <v>#REF!</v>
      </c>
      <c r="AF1149" s="13" t="str" cm="1">
        <f t="array" aca="1" ref="AF1149" ca="1">IF($S1149="","",INDIRECT("$Z"&amp;$S1149))</f>
        <v/>
      </c>
      <c r="AG1149" s="155"/>
      <c r="AH1149" s="13" t="str" cm="1">
        <f t="array" aca="1" ref="AH1149" ca="1">IFERROR(INDIRECT("$ag"&amp;S1149),"")</f>
        <v/>
      </c>
      <c r="AI1149" s="13" t="e" cm="1">
        <f t="array" aca="1" ref="AI1149" ca="1">INDIRECT("O"&amp;S1148)</f>
        <v>#REF!</v>
      </c>
      <c r="AJ1149" s="13" t="str">
        <f>IF($I1149="","",INDEX('Raw Material'!$A$1:$J$75,MATCH(I1149,'Raw Material'!$A$1:$A$75,0),(MATCH(G1149,'Raw Material'!$A$1:$J$1,0))))</f>
        <v/>
      </c>
      <c r="AK1149" s="13" t="str">
        <f t="shared" si="505"/>
        <v>YANLIŞRM</v>
      </c>
      <c r="AL1149" s="153" t="str">
        <f t="shared" si="506"/>
        <v/>
      </c>
    </row>
    <row r="1150" spans="1:38" ht="16.5" customHeight="1">
      <c r="A1150" s="161"/>
      <c r="B1150" s="166"/>
      <c r="C1150" s="167"/>
      <c r="D1150" s="156"/>
      <c r="E1150" s="156"/>
      <c r="F1150" s="174"/>
      <c r="G1150" s="181"/>
      <c r="H1150" s="182"/>
      <c r="I1150" s="182"/>
      <c r="J1150" s="182"/>
      <c r="K1150" s="32"/>
      <c r="L1150" s="178"/>
      <c r="M1150" s="178"/>
      <c r="N1150" s="81"/>
      <c r="O1150" s="185"/>
      <c r="P1150" s="103"/>
      <c r="Q1150" s="84" t="str">
        <f t="shared" si="507"/>
        <v/>
      </c>
      <c r="R1150" s="159"/>
      <c r="S1150" s="28" t="str" cm="1">
        <f t="array" aca="1" ref="S1150" ca="1">IF(INDIRECT("A"&amp;114+$U1150)&lt;&gt;"",114+$U1150,"")</f>
        <v/>
      </c>
      <c r="T1150" s="28" t="str">
        <f t="shared" ca="1" si="508"/>
        <v>$B</v>
      </c>
      <c r="U1150" s="29">
        <f t="shared" si="486"/>
        <v>1032</v>
      </c>
      <c r="V1150" s="29">
        <v>86.333333333340093</v>
      </c>
      <c r="W1150" s="29">
        <f t="shared" si="487"/>
        <v>86</v>
      </c>
      <c r="X1150" s="41" t="str" cm="1">
        <f t="array" aca="1" ref="X1150" ca="1">IFERROR(INDEX('PC&amp;PD'!$A$1:$AP$15,ROW('PC&amp;PD'!$A$15),MATCH(INDIRECT(T1150),'PC&amp;PD'!$A$1:$AP$1,0)),"")</f>
        <v/>
      </c>
      <c r="Z1150" s="155"/>
      <c r="AA1150" s="13" t="str">
        <f t="shared" si="504"/>
        <v/>
      </c>
      <c r="AB1150" s="155"/>
      <c r="AC1150" s="13" t="str">
        <f t="shared" ca="1" si="509"/>
        <v>$AB</v>
      </c>
      <c r="AD1150" s="13" t="str" cm="1">
        <f t="array" aca="1" ref="AD1150" ca="1">IFERROR(IF((LEFT(INDIRECT("$F"&amp;$S1150),4))="GOTS",IF($G1150="Organic","GOTS_Organic_raw",(IF($G1150="Responsible","GOTS_Responsible",(IF($G1150="No Attribute (Conventional)","GOTS_conventional",(IF($G1150="Recycled Pre/Post-Consumer","GOTS_pre_post",(IF($G1150="In-Conversion","GOTS_in_conversion",(IF($G1150="Sustainably Sourced","Sustainably_sourced",""))))))))))),IF($G1150="Organic","Organic",(IF($G1150="Responsible","Responsible",(IF($G1150="No Attribute (Conventional)","No_Attribute_Conventional",(IF($G1150="Recycled Pre/Post-Consumer","Recycled_Pre_Post_Consumer",(IF($G1150="In-Conversion","In_Conversion",(IF($G1150="Recycled Pre-Consumer","Recycled_Pre_Consumer",(IF($G1150="Recycled Post-Consumer","Recycled_Post_Consumer",(IF($G1150="Sustainably Sourced","Sustainably_sourced","")))))))))))))))),"")</f>
        <v/>
      </c>
      <c r="AE1150" s="13" t="e" cm="1">
        <f t="array" aca="1" ref="AE1150" ca="1">IF(INDIRECT("$F"&amp;$S1150)="","",IF(LEFT(INDIRECT("$F"&amp;$S1150),3)="GRS","GRS_RCS_RM",IF((LEFT(INDIRECT("$F"&amp;$S1150),3))="RCS","GRS_RCS_RM",IF(INDIRECT("$F"&amp;$S1150)="OCS (No Label)","OCS_Conversion_RM",IF(LEFT(INDIRECT("$F"&amp;$S1150),3)="OCS","OCS_RM",IF(RIGHT(INDIRECT("$F"&amp;$S1150),10)="conversion","GOTS_RM_conversion",IF((LEFT(INDIRECT("$F"&amp;$S1150),4))="GOTS","GOTS_RM","Responsible_RM")))))))</f>
        <v>#REF!</v>
      </c>
      <c r="AF1150" s="13" t="str" cm="1">
        <f t="array" aca="1" ref="AF1150" ca="1">IF($S1150="","",INDIRECT("$Z"&amp;$S1150))</f>
        <v/>
      </c>
      <c r="AG1150" s="155"/>
      <c r="AH1150" s="13" t="str" cm="1">
        <f t="array" aca="1" ref="AH1150" ca="1">IFERROR(INDIRECT("$ag"&amp;S1150),"")</f>
        <v/>
      </c>
      <c r="AI1150" s="13" t="e" cm="1">
        <f t="array" aca="1" ref="AI1150" ca="1">INDIRECT("O"&amp;S1149)</f>
        <v>#REF!</v>
      </c>
      <c r="AJ1150" s="13" t="str">
        <f>IF($I1150="","",INDEX('Raw Material'!$A$1:$J$75,MATCH(I1150,'Raw Material'!$A$1:$A$75,0),(MATCH(G1150,'Raw Material'!$A$1:$J$1,0))))</f>
        <v/>
      </c>
      <c r="AK1150" s="13" t="str">
        <f t="shared" si="505"/>
        <v>YANLIŞRM</v>
      </c>
      <c r="AL1150" s="153" t="str">
        <f t="shared" si="506"/>
        <v/>
      </c>
    </row>
    <row r="1151" spans="1:38" ht="16.5" customHeight="1">
      <c r="A1151" s="161"/>
      <c r="B1151" s="166"/>
      <c r="C1151" s="167"/>
      <c r="D1151" s="156"/>
      <c r="E1151" s="156"/>
      <c r="F1151" s="174"/>
      <c r="G1151" s="181"/>
      <c r="H1151" s="182"/>
      <c r="I1151" s="182"/>
      <c r="J1151" s="182"/>
      <c r="K1151" s="32"/>
      <c r="L1151" s="178"/>
      <c r="M1151" s="178"/>
      <c r="N1151" s="81"/>
      <c r="O1151" s="185"/>
      <c r="P1151" s="103"/>
      <c r="Q1151" s="84" t="str">
        <f t="shared" si="507"/>
        <v/>
      </c>
      <c r="R1151" s="159"/>
      <c r="S1151" s="28" t="str" cm="1">
        <f t="array" aca="1" ref="S1151" ca="1">IF(INDIRECT("A"&amp;114+$U1151)&lt;&gt;"",114+$U1151,"")</f>
        <v/>
      </c>
      <c r="T1151" s="28" t="str">
        <f t="shared" ca="1" si="508"/>
        <v>$B</v>
      </c>
      <c r="U1151" s="29">
        <f t="shared" ref="U1151:U1214" si="514">(12*W1151)</f>
        <v>1032</v>
      </c>
      <c r="V1151" s="29">
        <v>86.416666666673393</v>
      </c>
      <c r="W1151" s="29">
        <f t="shared" si="487"/>
        <v>86</v>
      </c>
      <c r="X1151" s="41" t="str" cm="1">
        <f t="array" aca="1" ref="X1151" ca="1">IFERROR(INDEX('PC&amp;PD'!$A$1:$AP$15,ROW('PC&amp;PD'!$A$15),MATCH(INDIRECT(T1151),'PC&amp;PD'!$A$1:$AP$1,0)),"")</f>
        <v/>
      </c>
      <c r="Z1151" s="155"/>
      <c r="AA1151" s="13" t="str">
        <f t="shared" si="504"/>
        <v/>
      </c>
      <c r="AB1151" s="155"/>
      <c r="AC1151" s="13" t="str">
        <f t="shared" ca="1" si="509"/>
        <v>$AB</v>
      </c>
      <c r="AD1151" s="13" t="str" cm="1">
        <f t="array" aca="1" ref="AD1151" ca="1">IFERROR(IF((LEFT(INDIRECT("$F"&amp;$S1151),4))="GOTS",IF($G1151="Organic","GOTS_Organic_raw",(IF($G1151="Responsible","GOTS_Responsible",(IF($G1151="No Attribute (Conventional)","GOTS_conventional",(IF($G1151="Recycled Pre/Post-Consumer","GOTS_pre_post",(IF($G1151="In-Conversion","GOTS_in_conversion",(IF($G1151="Sustainably Sourced","Sustainably_sourced",""))))))))))),IF($G1151="Organic","Organic",(IF($G1151="Responsible","Responsible",(IF($G1151="No Attribute (Conventional)","No_Attribute_Conventional",(IF($G1151="Recycled Pre/Post-Consumer","Recycled_Pre_Post_Consumer",(IF($G1151="In-Conversion","In_Conversion",(IF($G1151="Recycled Pre-Consumer","Recycled_Pre_Consumer",(IF($G1151="Recycled Post-Consumer","Recycled_Post_Consumer",(IF($G1151="Sustainably Sourced","Sustainably_sourced","")))))))))))))))),"")</f>
        <v/>
      </c>
      <c r="AE1151" s="13" t="e" cm="1">
        <f t="array" aca="1" ref="AE1151" ca="1">IF(INDIRECT("$F"&amp;$S1151)="","",IF(LEFT(INDIRECT("$F"&amp;$S1151),3)="GRS","GRS_RCS_RM",IF((LEFT(INDIRECT("$F"&amp;$S1151),3))="RCS","GRS_RCS_RM",IF(INDIRECT("$F"&amp;$S1151)="OCS (No Label)","OCS_Conversion_RM",IF(LEFT(INDIRECT("$F"&amp;$S1151),3)="OCS","OCS_RM",IF(RIGHT(INDIRECT("$F"&amp;$S1151),10)="conversion","GOTS_RM_conversion",IF((LEFT(INDIRECT("$F"&amp;$S1151),4))="GOTS","GOTS_RM","Responsible_RM")))))))</f>
        <v>#REF!</v>
      </c>
      <c r="AF1151" s="13" t="str" cm="1">
        <f t="array" aca="1" ref="AF1151" ca="1">IF($S1151="","",INDIRECT("$Z"&amp;$S1151))</f>
        <v/>
      </c>
      <c r="AG1151" s="155"/>
      <c r="AH1151" s="13" t="str" cm="1">
        <f t="array" aca="1" ref="AH1151" ca="1">IFERROR(INDIRECT("$ag"&amp;S1151),"")</f>
        <v/>
      </c>
      <c r="AI1151" s="13" t="e" cm="1">
        <f t="array" aca="1" ref="AI1151" ca="1">INDIRECT("O"&amp;S1150)</f>
        <v>#REF!</v>
      </c>
      <c r="AJ1151" s="13" t="str">
        <f>IF($I1151="","",INDEX('Raw Material'!$A$1:$J$75,MATCH(I1151,'Raw Material'!$A$1:$A$75,0),(MATCH(G1151,'Raw Material'!$A$1:$J$1,0))))</f>
        <v/>
      </c>
      <c r="AK1151" s="13" t="str">
        <f t="shared" si="505"/>
        <v>YANLIŞRM</v>
      </c>
      <c r="AL1151" s="153" t="str">
        <f t="shared" si="506"/>
        <v/>
      </c>
    </row>
    <row r="1152" spans="1:38" ht="16.5" customHeight="1">
      <c r="A1152" s="162"/>
      <c r="B1152" s="168"/>
      <c r="C1152" s="169"/>
      <c r="D1152" s="156"/>
      <c r="E1152" s="156"/>
      <c r="F1152" s="175"/>
      <c r="G1152" s="181"/>
      <c r="H1152" s="182"/>
      <c r="I1152" s="182"/>
      <c r="J1152" s="182"/>
      <c r="K1152" s="32"/>
      <c r="L1152" s="179"/>
      <c r="M1152" s="179"/>
      <c r="N1152" s="81"/>
      <c r="O1152" s="185"/>
      <c r="P1152" s="103"/>
      <c r="Q1152" s="84" t="str">
        <f t="shared" si="507"/>
        <v/>
      </c>
      <c r="R1152" s="159"/>
      <c r="S1152" s="28" t="str" cm="1">
        <f t="array" aca="1" ref="S1152" ca="1">IF(INDIRECT("A"&amp;114+$U1152)&lt;&gt;"",114+$U1152,"")</f>
        <v/>
      </c>
      <c r="T1152" s="28" t="str">
        <f t="shared" ca="1" si="508"/>
        <v>$B</v>
      </c>
      <c r="U1152" s="29">
        <f t="shared" si="514"/>
        <v>1032</v>
      </c>
      <c r="V1152" s="29">
        <v>86.500000000006807</v>
      </c>
      <c r="W1152" s="29">
        <f t="shared" si="487"/>
        <v>86</v>
      </c>
      <c r="X1152" s="41" t="str" cm="1">
        <f t="array" aca="1" ref="X1152" ca="1">IFERROR(INDEX('PC&amp;PD'!$A$1:$AP$15,ROW('PC&amp;PD'!$A$15),MATCH(INDIRECT(T1152),'PC&amp;PD'!$A$1:$AP$1,0)),"")</f>
        <v/>
      </c>
      <c r="Z1152" s="155"/>
      <c r="AA1152" s="13" t="str">
        <f t="shared" si="504"/>
        <v/>
      </c>
      <c r="AB1152" s="155"/>
      <c r="AC1152" s="13" t="str">
        <f t="shared" ca="1" si="509"/>
        <v>$AB</v>
      </c>
      <c r="AD1152" s="13" t="str" cm="1">
        <f t="array" aca="1" ref="AD1152" ca="1">IFERROR(IF((LEFT(INDIRECT("$F"&amp;$S1152),4))="GOTS",IF($G1152="Organic","GOTS_Organic_raw",(IF($G1152="Responsible","GOTS_Responsible",(IF($G1152="No Attribute (Conventional)","GOTS_conventional",(IF($G1152="Recycled Pre/Post-Consumer","GOTS_pre_post",(IF($G1152="In-Conversion","GOTS_in_conversion",(IF($G1152="Sustainably Sourced","Sustainably_sourced",""))))))))))),IF($G1152="Organic","Organic",(IF($G1152="Responsible","Responsible",(IF($G1152="No Attribute (Conventional)","No_Attribute_Conventional",(IF($G1152="Recycled Pre/Post-Consumer","Recycled_Pre_Post_Consumer",(IF($G1152="In-Conversion","In_Conversion",(IF($G1152="Recycled Pre-Consumer","Recycled_Pre_Consumer",(IF($G1152="Recycled Post-Consumer","Recycled_Post_Consumer",(IF($G1152="Sustainably Sourced","Sustainably_sourced","")))))))))))))))),"")</f>
        <v/>
      </c>
      <c r="AE1152" s="13" t="e" cm="1">
        <f t="array" aca="1" ref="AE1152" ca="1">IF(INDIRECT("$F"&amp;$S1152)="","",IF(LEFT(INDIRECT("$F"&amp;$S1152),3)="GRS","GRS_RCS_RM",IF((LEFT(INDIRECT("$F"&amp;$S1152),3))="RCS","GRS_RCS_RM",IF(INDIRECT("$F"&amp;$S1152)="OCS (No Label)","OCS_Conversion_RM",IF(LEFT(INDIRECT("$F"&amp;$S1152),3)="OCS","OCS_RM",IF(RIGHT(INDIRECT("$F"&amp;$S1152),10)="conversion","GOTS_RM_conversion",IF((LEFT(INDIRECT("$F"&amp;$S1152),4))="GOTS","GOTS_RM","Responsible_RM")))))))</f>
        <v>#REF!</v>
      </c>
      <c r="AF1152" s="13" t="str" cm="1">
        <f t="array" aca="1" ref="AF1152" ca="1">IF($S1152="","",INDIRECT("$Z"&amp;$S1152))</f>
        <v/>
      </c>
      <c r="AG1152" s="155"/>
      <c r="AH1152" s="13" t="str" cm="1">
        <f t="array" aca="1" ref="AH1152" ca="1">IFERROR(INDIRECT("$ag"&amp;S1152),"")</f>
        <v/>
      </c>
      <c r="AI1152" s="13" t="e" cm="1">
        <f t="array" aca="1" ref="AI1152" ca="1">INDIRECT("O"&amp;S1151)</f>
        <v>#REF!</v>
      </c>
      <c r="AJ1152" s="13" t="str">
        <f>IF($I1152="","",INDEX('Raw Material'!$A$1:$J$75,MATCH(I1152,'Raw Material'!$A$1:$A$75,0),(MATCH(G1152,'Raw Material'!$A$1:$J$1,0))))</f>
        <v/>
      </c>
      <c r="AK1152" s="13" t="str">
        <f t="shared" si="505"/>
        <v>YANLIŞRM</v>
      </c>
      <c r="AL1152" s="153" t="str">
        <f t="shared" si="506"/>
        <v/>
      </c>
    </row>
    <row r="1153" spans="1:38" ht="16.5" customHeight="1">
      <c r="A1153" s="162"/>
      <c r="B1153" s="168"/>
      <c r="C1153" s="169"/>
      <c r="D1153" s="156"/>
      <c r="E1153" s="156"/>
      <c r="F1153" s="175"/>
      <c r="G1153" s="181"/>
      <c r="H1153" s="182"/>
      <c r="I1153" s="182"/>
      <c r="J1153" s="182"/>
      <c r="K1153" s="32"/>
      <c r="L1153" s="179"/>
      <c r="M1153" s="179"/>
      <c r="N1153" s="81"/>
      <c r="O1153" s="185"/>
      <c r="P1153" s="103"/>
      <c r="Q1153" s="84" t="str">
        <f t="shared" si="507"/>
        <v/>
      </c>
      <c r="R1153" s="159"/>
      <c r="S1153" s="28" t="str" cm="1">
        <f t="array" aca="1" ref="S1153" ca="1">IF(INDIRECT("A"&amp;114+$U1153)&lt;&gt;"",114+$U1153,"")</f>
        <v/>
      </c>
      <c r="T1153" s="28" t="str">
        <f t="shared" ca="1" si="508"/>
        <v>$B</v>
      </c>
      <c r="U1153" s="29">
        <f t="shared" si="514"/>
        <v>1032</v>
      </c>
      <c r="V1153" s="29">
        <v>86.583333333340093</v>
      </c>
      <c r="W1153" s="29">
        <f t="shared" si="487"/>
        <v>86</v>
      </c>
      <c r="X1153" s="41" t="str" cm="1">
        <f t="array" aca="1" ref="X1153" ca="1">IFERROR(INDEX('PC&amp;PD'!$A$1:$AP$15,ROW('PC&amp;PD'!$A$15),MATCH(INDIRECT(T1153),'PC&amp;PD'!$A$1:$AP$1,0)),"")</f>
        <v/>
      </c>
      <c r="Z1153" s="155"/>
      <c r="AA1153" s="13" t="str">
        <f t="shared" si="504"/>
        <v/>
      </c>
      <c r="AB1153" s="155"/>
      <c r="AC1153" s="13" t="str">
        <f t="shared" ca="1" si="509"/>
        <v>$AB</v>
      </c>
      <c r="AD1153" s="13" t="str" cm="1">
        <f t="array" aca="1" ref="AD1153" ca="1">IFERROR(IF((LEFT(INDIRECT("$F"&amp;$S1153),4))="GOTS",IF($G1153="Organic","GOTS_Organic_raw",(IF($G1153="Responsible","GOTS_Responsible",(IF($G1153="No Attribute (Conventional)","GOTS_conventional",(IF($G1153="Recycled Pre/Post-Consumer","GOTS_pre_post",(IF($G1153="In-Conversion","GOTS_in_conversion",(IF($G1153="Sustainably Sourced","Sustainably_sourced",""))))))))))),IF($G1153="Organic","Organic",(IF($G1153="Responsible","Responsible",(IF($G1153="No Attribute (Conventional)","No_Attribute_Conventional",(IF($G1153="Recycled Pre/Post-Consumer","Recycled_Pre_Post_Consumer",(IF($G1153="In-Conversion","In_Conversion",(IF($G1153="Recycled Pre-Consumer","Recycled_Pre_Consumer",(IF($G1153="Recycled Post-Consumer","Recycled_Post_Consumer",(IF($G1153="Sustainably Sourced","Sustainably_sourced","")))))))))))))))),"")</f>
        <v/>
      </c>
      <c r="AE1153" s="13" t="e" cm="1">
        <f t="array" aca="1" ref="AE1153" ca="1">IF(INDIRECT("$F"&amp;$S1153)="","",IF(LEFT(INDIRECT("$F"&amp;$S1153),3)="GRS","GRS_RCS_RM",IF((LEFT(INDIRECT("$F"&amp;$S1153),3))="RCS","GRS_RCS_RM",IF(INDIRECT("$F"&amp;$S1153)="OCS (No Label)","OCS_Conversion_RM",IF(LEFT(INDIRECT("$F"&amp;$S1153),3)="OCS","OCS_RM",IF(RIGHT(INDIRECT("$F"&amp;$S1153),10)="conversion","GOTS_RM_conversion",IF((LEFT(INDIRECT("$F"&amp;$S1153),4))="GOTS","GOTS_RM","Responsible_RM")))))))</f>
        <v>#REF!</v>
      </c>
      <c r="AF1153" s="13" t="str" cm="1">
        <f t="array" aca="1" ref="AF1153" ca="1">IF($S1153="","",INDIRECT("$Z"&amp;$S1153))</f>
        <v/>
      </c>
      <c r="AG1153" s="155"/>
      <c r="AH1153" s="13" t="str" cm="1">
        <f t="array" aca="1" ref="AH1153" ca="1">IFERROR(INDIRECT("$ag"&amp;S1153),"")</f>
        <v/>
      </c>
      <c r="AI1153" s="13" t="e" cm="1">
        <f t="array" aca="1" ref="AI1153" ca="1">INDIRECT("O"&amp;S1152)</f>
        <v>#REF!</v>
      </c>
      <c r="AJ1153" s="13" t="str">
        <f>IF($I1153="","",INDEX('Raw Material'!$A$1:$J$75,MATCH(I1153,'Raw Material'!$A$1:$A$75,0),(MATCH(G1153,'Raw Material'!$A$1:$J$1,0))))</f>
        <v/>
      </c>
      <c r="AK1153" s="13" t="str">
        <f t="shared" si="505"/>
        <v>YANLIŞRM</v>
      </c>
      <c r="AL1153" s="153" t="str">
        <f t="shared" si="506"/>
        <v/>
      </c>
    </row>
    <row r="1154" spans="1:38" ht="16.5" customHeight="1">
      <c r="A1154" s="162"/>
      <c r="B1154" s="168"/>
      <c r="C1154" s="169"/>
      <c r="D1154" s="156"/>
      <c r="E1154" s="156"/>
      <c r="F1154" s="175"/>
      <c r="G1154" s="181"/>
      <c r="H1154" s="182"/>
      <c r="I1154" s="182"/>
      <c r="J1154" s="182"/>
      <c r="K1154" s="32"/>
      <c r="L1154" s="179"/>
      <c r="M1154" s="179"/>
      <c r="N1154" s="81"/>
      <c r="O1154" s="185"/>
      <c r="P1154" s="103"/>
      <c r="Q1154" s="84" t="str">
        <f t="shared" si="507"/>
        <v/>
      </c>
      <c r="R1154" s="159"/>
      <c r="S1154" s="28" t="str" cm="1">
        <f t="array" aca="1" ref="S1154" ca="1">IF(INDIRECT("A"&amp;114+$U1154)&lt;&gt;"",114+$U1154,"")</f>
        <v/>
      </c>
      <c r="T1154" s="28" t="str">
        <f t="shared" ca="1" si="508"/>
        <v>$B</v>
      </c>
      <c r="U1154" s="29">
        <f t="shared" si="514"/>
        <v>1032</v>
      </c>
      <c r="V1154" s="29">
        <v>86.666666666673393</v>
      </c>
      <c r="W1154" s="29">
        <f t="shared" si="487"/>
        <v>86</v>
      </c>
      <c r="X1154" s="41" t="str" cm="1">
        <f t="array" aca="1" ref="X1154" ca="1">IFERROR(INDEX('PC&amp;PD'!$A$1:$AP$15,ROW('PC&amp;PD'!$A$15),MATCH(INDIRECT(T1154),'PC&amp;PD'!$A$1:$AP$1,0)),"")</f>
        <v/>
      </c>
      <c r="Z1154" s="155"/>
      <c r="AA1154" s="13" t="str">
        <f t="shared" si="504"/>
        <v/>
      </c>
      <c r="AB1154" s="155"/>
      <c r="AC1154" s="13" t="str">
        <f t="shared" ca="1" si="509"/>
        <v>$AB</v>
      </c>
      <c r="AD1154" s="13" t="str" cm="1">
        <f t="array" aca="1" ref="AD1154" ca="1">IFERROR(IF((LEFT(INDIRECT("$F"&amp;$S1154),4))="GOTS",IF($G1154="Organic","GOTS_Organic_raw",(IF($G1154="Responsible","GOTS_Responsible",(IF($G1154="No Attribute (Conventional)","GOTS_conventional",(IF($G1154="Recycled Pre/Post-Consumer","GOTS_pre_post",(IF($G1154="In-Conversion","GOTS_in_conversion",(IF($G1154="Sustainably Sourced","Sustainably_sourced",""))))))))))),IF($G1154="Organic","Organic",(IF($G1154="Responsible","Responsible",(IF($G1154="No Attribute (Conventional)","No_Attribute_Conventional",(IF($G1154="Recycled Pre/Post-Consumer","Recycled_Pre_Post_Consumer",(IF($G1154="In-Conversion","In_Conversion",(IF($G1154="Recycled Pre-Consumer","Recycled_Pre_Consumer",(IF($G1154="Recycled Post-Consumer","Recycled_Post_Consumer",(IF($G1154="Sustainably Sourced","Sustainably_sourced","")))))))))))))))),"")</f>
        <v/>
      </c>
      <c r="AE1154" s="13" t="e" cm="1">
        <f t="array" aca="1" ref="AE1154" ca="1">IF(INDIRECT("$F"&amp;$S1154)="","",IF(LEFT(INDIRECT("$F"&amp;$S1154),3)="GRS","GRS_RCS_RM",IF((LEFT(INDIRECT("$F"&amp;$S1154),3))="RCS","GRS_RCS_RM",IF(INDIRECT("$F"&amp;$S1154)="OCS (No Label)","OCS_Conversion_RM",IF(LEFT(INDIRECT("$F"&amp;$S1154),3)="OCS","OCS_RM",IF(RIGHT(INDIRECT("$F"&amp;$S1154),10)="conversion","GOTS_RM_conversion",IF((LEFT(INDIRECT("$F"&amp;$S1154),4))="GOTS","GOTS_RM","Responsible_RM")))))))</f>
        <v>#REF!</v>
      </c>
      <c r="AF1154" s="13" t="str" cm="1">
        <f t="array" aca="1" ref="AF1154" ca="1">IF($S1154="","",INDIRECT("$Z"&amp;$S1154))</f>
        <v/>
      </c>
      <c r="AG1154" s="155"/>
      <c r="AH1154" s="13" t="str" cm="1">
        <f t="array" aca="1" ref="AH1154" ca="1">IFERROR(INDIRECT("$ag"&amp;S1154),"")</f>
        <v/>
      </c>
      <c r="AI1154" s="13" t="e" cm="1">
        <f t="array" aca="1" ref="AI1154" ca="1">INDIRECT("O"&amp;S1153)</f>
        <v>#REF!</v>
      </c>
      <c r="AJ1154" s="13" t="str">
        <f>IF($I1154="","",INDEX('Raw Material'!$A$1:$J$75,MATCH(I1154,'Raw Material'!$A$1:$A$75,0),(MATCH(G1154,'Raw Material'!$A$1:$J$1,0))))</f>
        <v/>
      </c>
      <c r="AK1154" s="13" t="str">
        <f t="shared" si="505"/>
        <v>YANLIŞRM</v>
      </c>
      <c r="AL1154" s="153" t="str">
        <f t="shared" si="506"/>
        <v/>
      </c>
    </row>
    <row r="1155" spans="1:38" ht="16.5" customHeight="1">
      <c r="A1155" s="162"/>
      <c r="B1155" s="168"/>
      <c r="C1155" s="169"/>
      <c r="D1155" s="156"/>
      <c r="E1155" s="156"/>
      <c r="F1155" s="175"/>
      <c r="G1155" s="181"/>
      <c r="H1155" s="182"/>
      <c r="I1155" s="182"/>
      <c r="J1155" s="182"/>
      <c r="K1155" s="32"/>
      <c r="L1155" s="179"/>
      <c r="M1155" s="179"/>
      <c r="N1155" s="81"/>
      <c r="O1155" s="185"/>
      <c r="P1155" s="103"/>
      <c r="Q1155" s="84" t="str">
        <f t="shared" si="507"/>
        <v/>
      </c>
      <c r="R1155" s="159"/>
      <c r="S1155" s="28" t="str" cm="1">
        <f t="array" aca="1" ref="S1155" ca="1">IF(INDIRECT("A"&amp;114+$U1155)&lt;&gt;"",114+$U1155,"")</f>
        <v/>
      </c>
      <c r="T1155" s="28" t="str">
        <f t="shared" ca="1" si="508"/>
        <v>$B</v>
      </c>
      <c r="U1155" s="29">
        <f t="shared" si="514"/>
        <v>1032</v>
      </c>
      <c r="V1155" s="29">
        <v>86.750000000006807</v>
      </c>
      <c r="W1155" s="29">
        <f t="shared" si="487"/>
        <v>86</v>
      </c>
      <c r="X1155" s="41" t="str" cm="1">
        <f t="array" aca="1" ref="X1155" ca="1">IFERROR(INDEX('PC&amp;PD'!$A$1:$AP$15,ROW('PC&amp;PD'!$A$15),MATCH(INDIRECT(T1155),'PC&amp;PD'!$A$1:$AP$1,0)),"")</f>
        <v/>
      </c>
      <c r="Z1155" s="155"/>
      <c r="AA1155" s="13" t="str">
        <f t="shared" si="504"/>
        <v/>
      </c>
      <c r="AB1155" s="155"/>
      <c r="AC1155" s="13" t="str">
        <f t="shared" ca="1" si="509"/>
        <v>$AB</v>
      </c>
      <c r="AD1155" s="13" t="str" cm="1">
        <f t="array" aca="1" ref="AD1155" ca="1">IFERROR(IF((LEFT(INDIRECT("$F"&amp;$S1155),4))="GOTS",IF($G1155="Organic","GOTS_Organic_raw",(IF($G1155="Responsible","GOTS_Responsible",(IF($G1155="No Attribute (Conventional)","GOTS_conventional",(IF($G1155="Recycled Pre/Post-Consumer","GOTS_pre_post",(IF($G1155="In-Conversion","GOTS_in_conversion",(IF($G1155="Sustainably Sourced","Sustainably_sourced",""))))))))))),IF($G1155="Organic","Organic",(IF($G1155="Responsible","Responsible",(IF($G1155="No Attribute (Conventional)","No_Attribute_Conventional",(IF($G1155="Recycled Pre/Post-Consumer","Recycled_Pre_Post_Consumer",(IF($G1155="In-Conversion","In_Conversion",(IF($G1155="Recycled Pre-Consumer","Recycled_Pre_Consumer",(IF($G1155="Recycled Post-Consumer","Recycled_Post_Consumer",(IF($G1155="Sustainably Sourced","Sustainably_sourced","")))))))))))))))),"")</f>
        <v/>
      </c>
      <c r="AE1155" s="13" t="e" cm="1">
        <f t="array" aca="1" ref="AE1155" ca="1">IF(INDIRECT("$F"&amp;$S1155)="","",IF(LEFT(INDIRECT("$F"&amp;$S1155),3)="GRS","GRS_RCS_RM",IF((LEFT(INDIRECT("$F"&amp;$S1155),3))="RCS","GRS_RCS_RM",IF(INDIRECT("$F"&amp;$S1155)="OCS (No Label)","OCS_Conversion_RM",IF(LEFT(INDIRECT("$F"&amp;$S1155),3)="OCS","OCS_RM",IF(RIGHT(INDIRECT("$F"&amp;$S1155),10)="conversion","GOTS_RM_conversion",IF((LEFT(INDIRECT("$F"&amp;$S1155),4))="GOTS","GOTS_RM","Responsible_RM")))))))</f>
        <v>#REF!</v>
      </c>
      <c r="AF1155" s="13" t="str" cm="1">
        <f t="array" aca="1" ref="AF1155" ca="1">IF($S1155="","",INDIRECT("$Z"&amp;$S1155))</f>
        <v/>
      </c>
      <c r="AG1155" s="155"/>
      <c r="AH1155" s="13" t="str" cm="1">
        <f t="array" aca="1" ref="AH1155" ca="1">IFERROR(INDIRECT("$ag"&amp;S1155),"")</f>
        <v/>
      </c>
      <c r="AI1155" s="13" t="e" cm="1">
        <f t="array" aca="1" ref="AI1155" ca="1">INDIRECT("O"&amp;S1154)</f>
        <v>#REF!</v>
      </c>
      <c r="AJ1155" s="13" t="str">
        <f>IF($I1155="","",INDEX('Raw Material'!$A$1:$J$75,MATCH(I1155,'Raw Material'!$A$1:$A$75,0),(MATCH(G1155,'Raw Material'!$A$1:$J$1,0))))</f>
        <v/>
      </c>
      <c r="AK1155" s="13" t="str">
        <f t="shared" si="505"/>
        <v>YANLIŞRM</v>
      </c>
      <c r="AL1155" s="153" t="str">
        <f t="shared" si="506"/>
        <v/>
      </c>
    </row>
    <row r="1156" spans="1:38" ht="16.5" customHeight="1">
      <c r="A1156" s="162"/>
      <c r="B1156" s="168"/>
      <c r="C1156" s="169"/>
      <c r="D1156" s="156"/>
      <c r="E1156" s="156"/>
      <c r="F1156" s="175"/>
      <c r="G1156" s="181"/>
      <c r="H1156" s="182"/>
      <c r="I1156" s="182"/>
      <c r="J1156" s="182"/>
      <c r="K1156" s="32"/>
      <c r="L1156" s="179"/>
      <c r="M1156" s="179"/>
      <c r="N1156" s="81"/>
      <c r="O1156" s="185"/>
      <c r="P1156" s="103"/>
      <c r="Q1156" s="84" t="str">
        <f t="shared" si="507"/>
        <v/>
      </c>
      <c r="R1156" s="159"/>
      <c r="S1156" s="28" t="str" cm="1">
        <f t="array" aca="1" ref="S1156" ca="1">IF(INDIRECT("A"&amp;114+$U1156)&lt;&gt;"",114+$U1156,"")</f>
        <v/>
      </c>
      <c r="T1156" s="28" t="str">
        <f t="shared" ca="1" si="508"/>
        <v>$B</v>
      </c>
      <c r="U1156" s="29">
        <f t="shared" si="514"/>
        <v>1032</v>
      </c>
      <c r="V1156" s="29">
        <v>86.833333333340093</v>
      </c>
      <c r="W1156" s="29">
        <f t="shared" si="487"/>
        <v>86</v>
      </c>
      <c r="X1156" s="41" t="str" cm="1">
        <f t="array" aca="1" ref="X1156" ca="1">IFERROR(INDEX('PC&amp;PD'!$A$1:$AP$15,ROW('PC&amp;PD'!$A$15),MATCH(INDIRECT(T1156),'PC&amp;PD'!$A$1:$AP$1,0)),"")</f>
        <v/>
      </c>
      <c r="Z1156" s="155"/>
      <c r="AA1156" s="13" t="str">
        <f t="shared" si="504"/>
        <v/>
      </c>
      <c r="AB1156" s="155"/>
      <c r="AC1156" s="13" t="str">
        <f t="shared" ca="1" si="509"/>
        <v>$AB</v>
      </c>
      <c r="AD1156" s="13" t="str" cm="1">
        <f t="array" aca="1" ref="AD1156" ca="1">IFERROR(IF((LEFT(INDIRECT("$F"&amp;$S1156),4))="GOTS",IF($G1156="Organic","GOTS_Organic_raw",(IF($G1156="Responsible","GOTS_Responsible",(IF($G1156="No Attribute (Conventional)","GOTS_conventional",(IF($G1156="Recycled Pre/Post-Consumer","GOTS_pre_post",(IF($G1156="In-Conversion","GOTS_in_conversion",(IF($G1156="Sustainably Sourced","Sustainably_sourced",""))))))))))),IF($G1156="Organic","Organic",(IF($G1156="Responsible","Responsible",(IF($G1156="No Attribute (Conventional)","No_Attribute_Conventional",(IF($G1156="Recycled Pre/Post-Consumer","Recycled_Pre_Post_Consumer",(IF($G1156="In-Conversion","In_Conversion",(IF($G1156="Recycled Pre-Consumer","Recycled_Pre_Consumer",(IF($G1156="Recycled Post-Consumer","Recycled_Post_Consumer",(IF($G1156="Sustainably Sourced","Sustainably_sourced","")))))))))))))))),"")</f>
        <v/>
      </c>
      <c r="AE1156" s="13" t="e" cm="1">
        <f t="array" aca="1" ref="AE1156" ca="1">IF(INDIRECT("$F"&amp;$S1156)="","",IF(LEFT(INDIRECT("$F"&amp;$S1156),3)="GRS","GRS_RCS_RM",IF((LEFT(INDIRECT("$F"&amp;$S1156),3))="RCS","GRS_RCS_RM",IF(INDIRECT("$F"&amp;$S1156)="OCS (No Label)","OCS_Conversion_RM",IF(LEFT(INDIRECT("$F"&amp;$S1156),3)="OCS","OCS_RM",IF(RIGHT(INDIRECT("$F"&amp;$S1156),10)="conversion","GOTS_RM_conversion",IF((LEFT(INDIRECT("$F"&amp;$S1156),4))="GOTS","GOTS_RM","Responsible_RM")))))))</f>
        <v>#REF!</v>
      </c>
      <c r="AF1156" s="13" t="str" cm="1">
        <f t="array" aca="1" ref="AF1156" ca="1">IF($S1156="","",INDIRECT("$Z"&amp;$S1156))</f>
        <v/>
      </c>
      <c r="AG1156" s="155"/>
      <c r="AH1156" s="13" t="str" cm="1">
        <f t="array" aca="1" ref="AH1156" ca="1">IFERROR(INDIRECT("$ag"&amp;S1156),"")</f>
        <v/>
      </c>
      <c r="AI1156" s="13" t="e" cm="1">
        <f t="array" aca="1" ref="AI1156" ca="1">INDIRECT("O"&amp;S1155)</f>
        <v>#REF!</v>
      </c>
      <c r="AJ1156" s="13" t="str">
        <f>IF($I1156="","",INDEX('Raw Material'!$A$1:$J$75,MATCH(I1156,'Raw Material'!$A$1:$A$75,0),(MATCH(G1156,'Raw Material'!$A$1:$J$1,0))))</f>
        <v/>
      </c>
      <c r="AK1156" s="13" t="str">
        <f t="shared" si="505"/>
        <v>YANLIŞRM</v>
      </c>
      <c r="AL1156" s="153" t="str">
        <f t="shared" si="506"/>
        <v/>
      </c>
    </row>
    <row r="1157" spans="1:38" ht="16.5" customHeight="1" thickBot="1">
      <c r="A1157" s="163"/>
      <c r="B1157" s="170"/>
      <c r="C1157" s="171"/>
      <c r="D1157" s="156"/>
      <c r="E1157" s="156"/>
      <c r="F1157" s="176"/>
      <c r="G1157" s="157"/>
      <c r="H1157" s="158"/>
      <c r="I1157" s="158"/>
      <c r="J1157" s="158"/>
      <c r="K1157" s="33"/>
      <c r="L1157" s="180"/>
      <c r="M1157" s="180"/>
      <c r="N1157" s="82"/>
      <c r="O1157" s="186"/>
      <c r="P1157" s="103"/>
      <c r="Q1157" s="84" t="str">
        <f t="shared" si="507"/>
        <v/>
      </c>
      <c r="R1157" s="159"/>
      <c r="S1157" s="28" t="str" cm="1">
        <f t="array" aca="1" ref="S1157" ca="1">IF(INDIRECT("A"&amp;114+$U1157)&lt;&gt;"",114+$U1157,"")</f>
        <v/>
      </c>
      <c r="T1157" s="28" t="str">
        <f t="shared" ca="1" si="508"/>
        <v>$B</v>
      </c>
      <c r="U1157" s="29">
        <f t="shared" si="514"/>
        <v>1032</v>
      </c>
      <c r="V1157" s="29">
        <v>86.916666666673507</v>
      </c>
      <c r="W1157" s="29">
        <f t="shared" si="487"/>
        <v>86</v>
      </c>
      <c r="X1157" s="41" t="str" cm="1">
        <f t="array" aca="1" ref="X1157" ca="1">IFERROR(INDEX('PC&amp;PD'!$A$1:$AP$15,ROW('PC&amp;PD'!$A$15),MATCH(INDIRECT(T1157),'PC&amp;PD'!$A$1:$AP$1,0)),"")</f>
        <v/>
      </c>
      <c r="Z1157" s="155"/>
      <c r="AA1157" s="13" t="str">
        <f t="shared" si="504"/>
        <v/>
      </c>
      <c r="AB1157" s="155"/>
      <c r="AC1157" s="13" t="str">
        <f t="shared" ca="1" si="509"/>
        <v>$AB</v>
      </c>
      <c r="AD1157" s="13" t="str" cm="1">
        <f t="array" aca="1" ref="AD1157" ca="1">IFERROR(IF((LEFT(INDIRECT("$F"&amp;$S1157),4))="GOTS",IF($G1157="Organic","GOTS_Organic_raw",(IF($G1157="Responsible","GOTS_Responsible",(IF($G1157="No Attribute (Conventional)","GOTS_conventional",(IF($G1157="Recycled Pre/Post-Consumer","GOTS_pre_post",(IF($G1157="In-Conversion","GOTS_in_conversion",(IF($G1157="Sustainably Sourced","Sustainably_sourced",""))))))))))),IF($G1157="Organic","Organic",(IF($G1157="Responsible","Responsible",(IF($G1157="No Attribute (Conventional)","No_Attribute_Conventional",(IF($G1157="Recycled Pre/Post-Consumer","Recycled_Pre_Post_Consumer",(IF($G1157="In-Conversion","In_Conversion",(IF($G1157="Recycled Pre-Consumer","Recycled_Pre_Consumer",(IF($G1157="Recycled Post-Consumer","Recycled_Post_Consumer",(IF($G1157="Sustainably Sourced","Sustainably_sourced","")))))))))))))))),"")</f>
        <v/>
      </c>
      <c r="AE1157" s="13" t="e" cm="1">
        <f t="array" aca="1" ref="AE1157" ca="1">IF(INDIRECT("$F"&amp;$S1157)="","",IF(LEFT(INDIRECT("$F"&amp;$S1157),3)="GRS","GRS_RCS_RM",IF((LEFT(INDIRECT("$F"&amp;$S1157),3))="RCS","GRS_RCS_RM",IF(INDIRECT("$F"&amp;$S1157)="OCS (No Label)","OCS_Conversion_RM",IF(LEFT(INDIRECT("$F"&amp;$S1157),3)="OCS","OCS_RM",IF(RIGHT(INDIRECT("$F"&amp;$S1157),10)="conversion","GOTS_RM_conversion",IF((LEFT(INDIRECT("$F"&amp;$S1157),4))="GOTS","GOTS_RM","Responsible_RM")))))))</f>
        <v>#REF!</v>
      </c>
      <c r="AF1157" s="13" t="str" cm="1">
        <f t="array" aca="1" ref="AF1157" ca="1">IF($S1157="","",INDIRECT("$Z"&amp;$S1157))</f>
        <v/>
      </c>
      <c r="AG1157" s="155"/>
      <c r="AH1157" s="13" t="str" cm="1">
        <f t="array" aca="1" ref="AH1157" ca="1">IFERROR(INDIRECT("$ag"&amp;S1157),"")</f>
        <v/>
      </c>
      <c r="AI1157" s="13" t="e" cm="1">
        <f t="array" aca="1" ref="AI1157" ca="1">INDIRECT("O"&amp;S1156)</f>
        <v>#REF!</v>
      </c>
      <c r="AJ1157" s="13" t="str">
        <f>IF($I1157="","",INDEX('Raw Material'!$A$1:$J$75,MATCH(I1157,'Raw Material'!$A$1:$A$75,0),(MATCH(G1157,'Raw Material'!$A$1:$J$1,0))))</f>
        <v/>
      </c>
      <c r="AK1157" s="13" t="str">
        <f t="shared" si="505"/>
        <v>YANLIŞRM</v>
      </c>
      <c r="AL1157" s="153" t="str">
        <f t="shared" si="506"/>
        <v/>
      </c>
    </row>
    <row r="1158" spans="1:38" ht="16.5" customHeight="1">
      <c r="A1158" s="160" t="str">
        <f>IF(B1158="","",COUNTA($B$114:$B1158))</f>
        <v/>
      </c>
      <c r="B1158" s="164"/>
      <c r="C1158" s="165"/>
      <c r="D1158" s="183"/>
      <c r="E1158" s="183"/>
      <c r="F1158" s="172"/>
      <c r="G1158" s="212"/>
      <c r="H1158" s="206"/>
      <c r="I1158" s="206"/>
      <c r="J1158" s="206"/>
      <c r="K1158" s="31"/>
      <c r="L1158" s="177" t="str">
        <f t="shared" ref="L1158" si="515">IF(R1158="","",LEFT(R1158,LEN(R1158)-2))</f>
        <v/>
      </c>
      <c r="M1158" s="177"/>
      <c r="N1158" s="80"/>
      <c r="O1158" s="184"/>
      <c r="P1158" s="103"/>
      <c r="Q1158" s="84" t="str">
        <f t="shared" si="507"/>
        <v/>
      </c>
      <c r="R1158" s="159" t="str">
        <f t="shared" ref="R1158" si="516">CONCATENATE($Q1158,Q1159,Q1160,Q1161,Q1162,Q1163,$Q1164,$Q1165,$Q1166,$Q1167,Q1168,Q1169)</f>
        <v/>
      </c>
      <c r="S1158" s="28" t="str" cm="1">
        <f t="array" aca="1" ref="S1158" ca="1">IF(INDIRECT("A"&amp;114+$U1158)&lt;&gt;"",114+$U1158,"")</f>
        <v/>
      </c>
      <c r="T1158" s="28" t="str">
        <f t="shared" ca="1" si="508"/>
        <v>$B</v>
      </c>
      <c r="U1158" s="29">
        <f t="shared" si="514"/>
        <v>1044</v>
      </c>
      <c r="V1158" s="29">
        <v>87.000000000006807</v>
      </c>
      <c r="W1158" s="29">
        <f t="shared" si="487"/>
        <v>87</v>
      </c>
      <c r="X1158" s="41" t="str" cm="1">
        <f t="array" aca="1" ref="X1158" ca="1">IFERROR(INDEX('PC&amp;PD'!$A$1:$AP$15,ROW('PC&amp;PD'!$A$15),MATCH(INDIRECT(T1158),'PC&amp;PD'!$A$1:$AP$1,0)),"")</f>
        <v/>
      </c>
      <c r="Z1158" s="155" t="str">
        <f t="shared" ref="Z1158" si="517">IFERROR(IF($F1158="OCS 100","OCS (OCS 100)",IF($F1158="OCS Blended","OCS (OCS Blended)",IF($F1158="OCS (No Label)","OCS (No Label)",IF($F1158="RCS 100","RCS (RCS 100)",IF($F1158="RCS Blended","RCS (RCS Blended)",IF($F1158="GRS","GRS (GRS)",IF($F1158="GRS (No Label)", "GRS (No Label)",IF($F1158="RDS","RDS (RDS)",IF($F1158="RWS","RWS (RWS)",IF($F1158="RAS","RAS (RAS)",IF($F1158="RMS","RMS (RMS)",IF($F1158="GOTS Organic","GOTS (Organic)",IF($F1158="GOTS Made with organic","GOTS (Made with Organic)",IF($F1158="GOTS Organic - in conversion","GOTS (Organic - In Conversion)",IF($F1158="GOTS Made with organic - in conversion","GOTS (Made with Organic - In Conversion)",""))))))))))))))),"")</f>
        <v/>
      </c>
      <c r="AA1158" s="13" t="str">
        <f t="shared" si="504"/>
        <v/>
      </c>
      <c r="AB1158" s="155" t="str">
        <f t="shared" ref="AB1158" si="518">IFERROR(IF($F1158="OCS 100", "OCS_100",IF($F1158="OCS Blended", "OCS_Blended",IF($F1158="OCS (No Label)", "OCS_No_Label",IF($F1158="RCS 100", "RCS_100",IF($F1158="RCS Blended","RCS_Blended",IF($F1158="GRS","GRS",IF($F1158="GRS (No Label)", "GRS_No_Label",IF($F1158="RDS","RDS",IF($F1158="RWS","RWS",IF($F1158="RMS","RMS",IF($F1158="GOTS Organic","GOTS_Organic",IF($F1158="GOTS Made with organic","GOTS_Made_with_organic",IF($F1158="GOTS Organic - in conversion","GOTS_Organic_in_Conversion",IF($F1158="GOTS Made with organic - in conversion","GOTS_Made_with_Organic_in_Conversion",IF($F1158="RAS","RAS",""))))))))))))))),"")</f>
        <v/>
      </c>
      <c r="AC1158" s="13" t="str">
        <f t="shared" ca="1" si="509"/>
        <v>$AB</v>
      </c>
      <c r="AD1158" s="13" t="str" cm="1">
        <f t="array" aca="1" ref="AD1158" ca="1">IFERROR(IF((LEFT(INDIRECT("$F"&amp;$S1158),4))="GOTS",IF($G1158="Organic","GOTS_Organic_raw",(IF($G1158="Responsible","GOTS_Responsible",(IF($G1158="No Attribute (Conventional)","GOTS_conventional",(IF($G1158="Recycled Pre/Post-Consumer","GOTS_pre_post",(IF($G1158="In-Conversion","GOTS_in_conversion",(IF($G1158="Sustainably Sourced","Sustainably_sourced",""))))))))))),IF($G1158="Organic","Organic",(IF($G1158="Responsible","Responsible",(IF($G1158="No Attribute (Conventional)","No_Attribute_Conventional",(IF($G1158="Recycled Pre/Post-Consumer","Recycled_Pre_Post_Consumer",(IF($G1158="In-Conversion","In_Conversion",(IF($G1158="Recycled Pre-Consumer","Recycled_Pre_Consumer",(IF($G1158="Recycled Post-Consumer","Recycled_Post_Consumer",(IF($G1158="Sustainably Sourced","Sustainably_sourced","")))))))))))))))),"")</f>
        <v/>
      </c>
      <c r="AE1158" s="13" t="e" cm="1">
        <f t="array" aca="1" ref="AE1158" ca="1">IF(INDIRECT("$F"&amp;$S1158)="","",IF(LEFT(INDIRECT("$F"&amp;$S1158),3)="GRS","GRS_RCS_RM",IF((LEFT(INDIRECT("$F"&amp;$S1158),3))="RCS","GRS_RCS_RM",IF(INDIRECT("$F"&amp;$S1158)="OCS (No Label)","OCS_Conversion_RM",IF(LEFT(INDIRECT("$F"&amp;$S1158),3)="OCS","OCS_RM",IF(RIGHT(INDIRECT("$F"&amp;$S1158),10)="conversion","GOTS_RM_conversion",IF((LEFT(INDIRECT("$F"&amp;$S1158),4))="GOTS","GOTS_RM","Responsible_RM")))))))</f>
        <v>#REF!</v>
      </c>
      <c r="AF1158" s="13" t="str" cm="1">
        <f t="array" aca="1" ref="AF1158" ca="1">IF($S1158="","",INDIRECT("$Z"&amp;$S1158))</f>
        <v/>
      </c>
      <c r="AG1158" s="155" t="str">
        <f t="shared" ref="AG1158:AG1218" si="519">IF(AND(Y1158="",Y1159="",Y1160="",Y1161="",Y1162="",Y1163="",Y1164="",Y1165="",Y1166="",Y1167="",Y1168="",Y1169=""),"",CONCATENATE(Y1158&amp;", "&amp;Y1159&amp;", "&amp;Y1160&amp;", "&amp;Y1161&amp;", "&amp;Y1162&amp;", "&amp;Y1163&amp;", "&amp;Y1164&amp;", "&amp;Y1165&amp;", "&amp;Y1166&amp;", "&amp;Y1167&amp;", "&amp;Y1168&amp;", "&amp;Y1169))</f>
        <v/>
      </c>
      <c r="AH1158" s="13" t="str" cm="1">
        <f t="array" aca="1" ref="AH1158" ca="1">IFERROR(INDIRECT("$ag"&amp;S1158),"")</f>
        <v/>
      </c>
      <c r="AI1158" s="13" t="e" cm="1">
        <f t="array" aca="1" ref="AI1158" ca="1">INDIRECT("O"&amp;S1157)</f>
        <v>#REF!</v>
      </c>
      <c r="AJ1158" s="13" t="str">
        <f>IF($I1158="","",INDEX('Raw Material'!$A$1:$J$75,MATCH(I1158,'Raw Material'!$A$1:$A$75,0),(MATCH(G1158,'Raw Material'!$A$1:$J$1,0))))</f>
        <v/>
      </c>
      <c r="AK1158" s="13" t="str">
        <f t="shared" si="505"/>
        <v>YANLIŞRM</v>
      </c>
      <c r="AL1158" s="153" t="str">
        <f t="shared" si="506"/>
        <v/>
      </c>
    </row>
    <row r="1159" spans="1:38" ht="16.5" customHeight="1">
      <c r="A1159" s="161"/>
      <c r="B1159" s="166"/>
      <c r="C1159" s="167"/>
      <c r="D1159" s="156"/>
      <c r="E1159" s="156"/>
      <c r="F1159" s="173"/>
      <c r="G1159" s="181"/>
      <c r="H1159" s="182"/>
      <c r="I1159" s="182"/>
      <c r="J1159" s="182"/>
      <c r="K1159" s="32"/>
      <c r="L1159" s="178"/>
      <c r="M1159" s="178"/>
      <c r="N1159" s="81"/>
      <c r="O1159" s="185"/>
      <c r="P1159" s="103"/>
      <c r="Q1159" s="84" t="str">
        <f t="shared" si="507"/>
        <v/>
      </c>
      <c r="R1159" s="159"/>
      <c r="S1159" s="28" t="str" cm="1">
        <f t="array" aca="1" ref="S1159" ca="1">IF(INDIRECT("A"&amp;114+$U1159)&lt;&gt;"",114+$U1159,"")</f>
        <v/>
      </c>
      <c r="T1159" s="28" t="str">
        <f t="shared" ca="1" si="508"/>
        <v>$B</v>
      </c>
      <c r="U1159" s="29">
        <f t="shared" si="514"/>
        <v>1044</v>
      </c>
      <c r="V1159" s="29">
        <v>87.083333333340093</v>
      </c>
      <c r="W1159" s="29">
        <f t="shared" si="487"/>
        <v>87</v>
      </c>
      <c r="X1159" s="41" t="str" cm="1">
        <f t="array" aca="1" ref="X1159" ca="1">IFERROR(INDEX('PC&amp;PD'!$A$1:$AP$15,ROW('PC&amp;PD'!$A$15),MATCH(INDIRECT(T1159),'PC&amp;PD'!$A$1:$AP$1,0)),"")</f>
        <v/>
      </c>
      <c r="Z1159" s="155"/>
      <c r="AA1159" s="13" t="str">
        <f t="shared" si="504"/>
        <v/>
      </c>
      <c r="AB1159" s="155"/>
      <c r="AC1159" s="13" t="str">
        <f t="shared" ca="1" si="509"/>
        <v>$AB</v>
      </c>
      <c r="AD1159" s="13" t="str" cm="1">
        <f t="array" aca="1" ref="AD1159" ca="1">IFERROR(IF((LEFT(INDIRECT("$F"&amp;$S1159),4))="GOTS",IF($G1159="Organic","GOTS_Organic_raw",(IF($G1159="Responsible","GOTS_Responsible",(IF($G1159="No Attribute (Conventional)","GOTS_conventional",(IF($G1159="Recycled Pre/Post-Consumer","GOTS_pre_post",(IF($G1159="In-Conversion","GOTS_in_conversion",(IF($G1159="Sustainably Sourced","Sustainably_sourced",""))))))))))),IF($G1159="Organic","Organic",(IF($G1159="Responsible","Responsible",(IF($G1159="No Attribute (Conventional)","No_Attribute_Conventional",(IF($G1159="Recycled Pre/Post-Consumer","Recycled_Pre_Post_Consumer",(IF($G1159="In-Conversion","In_Conversion",(IF($G1159="Recycled Pre-Consumer","Recycled_Pre_Consumer",(IF($G1159="Recycled Post-Consumer","Recycled_Post_Consumer",(IF($G1159="Sustainably Sourced","Sustainably_sourced","")))))))))))))))),"")</f>
        <v/>
      </c>
      <c r="AE1159" s="13" t="e" cm="1">
        <f t="array" aca="1" ref="AE1159" ca="1">IF(INDIRECT("$F"&amp;$S1159)="","",IF(LEFT(INDIRECT("$F"&amp;$S1159),3)="GRS","GRS_RCS_RM",IF((LEFT(INDIRECT("$F"&amp;$S1159),3))="RCS","GRS_RCS_RM",IF(INDIRECT("$F"&amp;$S1159)="OCS (No Label)","OCS_Conversion_RM",IF(LEFT(INDIRECT("$F"&amp;$S1159),3)="OCS","OCS_RM",IF(RIGHT(INDIRECT("$F"&amp;$S1159),10)="conversion","GOTS_RM_conversion",IF((LEFT(INDIRECT("$F"&amp;$S1159),4))="GOTS","GOTS_RM","Responsible_RM")))))))</f>
        <v>#REF!</v>
      </c>
      <c r="AF1159" s="13" t="str" cm="1">
        <f t="array" aca="1" ref="AF1159" ca="1">IF($S1159="","",INDIRECT("$Z"&amp;$S1159))</f>
        <v/>
      </c>
      <c r="AG1159" s="155"/>
      <c r="AH1159" s="13" t="str" cm="1">
        <f t="array" aca="1" ref="AH1159" ca="1">IFERROR(INDIRECT("$ag"&amp;S1159),"")</f>
        <v/>
      </c>
      <c r="AI1159" s="13" t="e" cm="1">
        <f t="array" aca="1" ref="AI1159" ca="1">INDIRECT("O"&amp;S1158)</f>
        <v>#REF!</v>
      </c>
      <c r="AJ1159" s="13" t="str">
        <f>IF($I1159="","",INDEX('Raw Material'!$A$1:$J$75,MATCH(I1159,'Raw Material'!$A$1:$A$75,0),(MATCH(G1159,'Raw Material'!$A$1:$J$1,0))))</f>
        <v/>
      </c>
      <c r="AK1159" s="13" t="str">
        <f t="shared" si="505"/>
        <v>YANLIŞRM</v>
      </c>
      <c r="AL1159" s="153" t="str">
        <f t="shared" si="506"/>
        <v/>
      </c>
    </row>
    <row r="1160" spans="1:38" ht="16.5" customHeight="1">
      <c r="A1160" s="161"/>
      <c r="B1160" s="166"/>
      <c r="C1160" s="167"/>
      <c r="D1160" s="156"/>
      <c r="E1160" s="156"/>
      <c r="F1160" s="173"/>
      <c r="G1160" s="181"/>
      <c r="H1160" s="182"/>
      <c r="I1160" s="182"/>
      <c r="J1160" s="182"/>
      <c r="K1160" s="32"/>
      <c r="L1160" s="178"/>
      <c r="M1160" s="178"/>
      <c r="N1160" s="81"/>
      <c r="O1160" s="185"/>
      <c r="P1160" s="103"/>
      <c r="Q1160" s="84" t="str">
        <f t="shared" si="507"/>
        <v/>
      </c>
      <c r="R1160" s="159"/>
      <c r="S1160" s="28" t="str" cm="1">
        <f t="array" aca="1" ref="S1160" ca="1">IF(INDIRECT("A"&amp;114+$U1160)&lt;&gt;"",114+$U1160,"")</f>
        <v/>
      </c>
      <c r="T1160" s="28" t="str">
        <f t="shared" ca="1" si="508"/>
        <v>$B</v>
      </c>
      <c r="U1160" s="29">
        <f t="shared" si="514"/>
        <v>1044</v>
      </c>
      <c r="V1160" s="29">
        <v>87.166666666673507</v>
      </c>
      <c r="W1160" s="29">
        <f t="shared" si="487"/>
        <v>87</v>
      </c>
      <c r="X1160" s="41" t="str" cm="1">
        <f t="array" aca="1" ref="X1160" ca="1">IFERROR(INDEX('PC&amp;PD'!$A$1:$AP$15,ROW('PC&amp;PD'!$A$15),MATCH(INDIRECT(T1160),'PC&amp;PD'!$A$1:$AP$1,0)),"")</f>
        <v/>
      </c>
      <c r="Z1160" s="155"/>
      <c r="AA1160" s="13" t="str">
        <f t="shared" si="504"/>
        <v/>
      </c>
      <c r="AB1160" s="155"/>
      <c r="AC1160" s="13" t="str">
        <f t="shared" ca="1" si="509"/>
        <v>$AB</v>
      </c>
      <c r="AD1160" s="13" t="str" cm="1">
        <f t="array" aca="1" ref="AD1160" ca="1">IFERROR(IF((LEFT(INDIRECT("$F"&amp;$S1160),4))="GOTS",IF($G1160="Organic","GOTS_Organic_raw",(IF($G1160="Responsible","GOTS_Responsible",(IF($G1160="No Attribute (Conventional)","GOTS_conventional",(IF($G1160="Recycled Pre/Post-Consumer","GOTS_pre_post",(IF($G1160="In-Conversion","GOTS_in_conversion",(IF($G1160="Sustainably Sourced","Sustainably_sourced",""))))))))))),IF($G1160="Organic","Organic",(IF($G1160="Responsible","Responsible",(IF($G1160="No Attribute (Conventional)","No_Attribute_Conventional",(IF($G1160="Recycled Pre/Post-Consumer","Recycled_Pre_Post_Consumer",(IF($G1160="In-Conversion","In_Conversion",(IF($G1160="Recycled Pre-Consumer","Recycled_Pre_Consumer",(IF($G1160="Recycled Post-Consumer","Recycled_Post_Consumer",(IF($G1160="Sustainably Sourced","Sustainably_sourced","")))))))))))))))),"")</f>
        <v/>
      </c>
      <c r="AE1160" s="13" t="e" cm="1">
        <f t="array" aca="1" ref="AE1160" ca="1">IF(INDIRECT("$F"&amp;$S1160)="","",IF(LEFT(INDIRECT("$F"&amp;$S1160),3)="GRS","GRS_RCS_RM",IF((LEFT(INDIRECT("$F"&amp;$S1160),3))="RCS","GRS_RCS_RM",IF(INDIRECT("$F"&amp;$S1160)="OCS (No Label)","OCS_Conversion_RM",IF(LEFT(INDIRECT("$F"&amp;$S1160),3)="OCS","OCS_RM",IF(RIGHT(INDIRECT("$F"&amp;$S1160),10)="conversion","GOTS_RM_conversion",IF((LEFT(INDIRECT("$F"&amp;$S1160),4))="GOTS","GOTS_RM","Responsible_RM")))))))</f>
        <v>#REF!</v>
      </c>
      <c r="AF1160" s="13" t="str" cm="1">
        <f t="array" aca="1" ref="AF1160" ca="1">IF($S1160="","",INDIRECT("$Z"&amp;$S1160))</f>
        <v/>
      </c>
      <c r="AG1160" s="155"/>
      <c r="AH1160" s="13" t="str" cm="1">
        <f t="array" aca="1" ref="AH1160" ca="1">IFERROR(INDIRECT("$ag"&amp;S1160),"")</f>
        <v/>
      </c>
      <c r="AI1160" s="13" t="e" cm="1">
        <f t="array" aca="1" ref="AI1160" ca="1">INDIRECT("O"&amp;S1159)</f>
        <v>#REF!</v>
      </c>
      <c r="AJ1160" s="13" t="str">
        <f>IF($I1160="","",INDEX('Raw Material'!$A$1:$J$75,MATCH(I1160,'Raw Material'!$A$1:$A$75,0),(MATCH(G1160,'Raw Material'!$A$1:$J$1,0))))</f>
        <v/>
      </c>
      <c r="AK1160" s="13" t="str">
        <f t="shared" si="505"/>
        <v>YANLIŞRM</v>
      </c>
      <c r="AL1160" s="153" t="str">
        <f t="shared" si="506"/>
        <v/>
      </c>
    </row>
    <row r="1161" spans="1:38" ht="16.5" customHeight="1">
      <c r="A1161" s="161"/>
      <c r="B1161" s="166"/>
      <c r="C1161" s="167"/>
      <c r="D1161" s="156"/>
      <c r="E1161" s="156"/>
      <c r="F1161" s="174"/>
      <c r="G1161" s="181"/>
      <c r="H1161" s="182"/>
      <c r="I1161" s="182"/>
      <c r="J1161" s="182"/>
      <c r="K1161" s="32"/>
      <c r="L1161" s="178"/>
      <c r="M1161" s="178"/>
      <c r="N1161" s="81"/>
      <c r="O1161" s="185"/>
      <c r="P1161" s="103"/>
      <c r="Q1161" s="84" t="str">
        <f t="shared" si="507"/>
        <v/>
      </c>
      <c r="R1161" s="159"/>
      <c r="S1161" s="28" t="str" cm="1">
        <f t="array" aca="1" ref="S1161" ca="1">IF(INDIRECT("A"&amp;114+$U1161)&lt;&gt;"",114+$U1161,"")</f>
        <v/>
      </c>
      <c r="T1161" s="28" t="str">
        <f t="shared" ca="1" si="508"/>
        <v>$B</v>
      </c>
      <c r="U1161" s="29">
        <f t="shared" si="514"/>
        <v>1044</v>
      </c>
      <c r="V1161" s="29">
        <v>87.250000000006807</v>
      </c>
      <c r="W1161" s="29">
        <f t="shared" ref="W1161:W1224" si="520">ROUNDDOWN(V1161,0)</f>
        <v>87</v>
      </c>
      <c r="X1161" s="41" t="str" cm="1">
        <f t="array" aca="1" ref="X1161" ca="1">IFERROR(INDEX('PC&amp;PD'!$A$1:$AP$15,ROW('PC&amp;PD'!$A$15),MATCH(INDIRECT(T1161),'PC&amp;PD'!$A$1:$AP$1,0)),"")</f>
        <v/>
      </c>
      <c r="Z1161" s="155"/>
      <c r="AA1161" s="13" t="str">
        <f t="shared" si="504"/>
        <v/>
      </c>
      <c r="AB1161" s="155"/>
      <c r="AC1161" s="13" t="str">
        <f t="shared" ca="1" si="509"/>
        <v>$AB</v>
      </c>
      <c r="AD1161" s="13" t="str" cm="1">
        <f t="array" aca="1" ref="AD1161" ca="1">IFERROR(IF((LEFT(INDIRECT("$F"&amp;$S1161),4))="GOTS",IF($G1161="Organic","GOTS_Organic_raw",(IF($G1161="Responsible","GOTS_Responsible",(IF($G1161="No Attribute (Conventional)","GOTS_conventional",(IF($G1161="Recycled Pre/Post-Consumer","GOTS_pre_post",(IF($G1161="In-Conversion","GOTS_in_conversion",(IF($G1161="Sustainably Sourced","Sustainably_sourced",""))))))))))),IF($G1161="Organic","Organic",(IF($G1161="Responsible","Responsible",(IF($G1161="No Attribute (Conventional)","No_Attribute_Conventional",(IF($G1161="Recycled Pre/Post-Consumer","Recycled_Pre_Post_Consumer",(IF($G1161="In-Conversion","In_Conversion",(IF($G1161="Recycled Pre-Consumer","Recycled_Pre_Consumer",(IF($G1161="Recycled Post-Consumer","Recycled_Post_Consumer",(IF($G1161="Sustainably Sourced","Sustainably_sourced","")))))))))))))))),"")</f>
        <v/>
      </c>
      <c r="AE1161" s="13" t="e" cm="1">
        <f t="array" aca="1" ref="AE1161" ca="1">IF(INDIRECT("$F"&amp;$S1161)="","",IF(LEFT(INDIRECT("$F"&amp;$S1161),3)="GRS","GRS_RCS_RM",IF((LEFT(INDIRECT("$F"&amp;$S1161),3))="RCS","GRS_RCS_RM",IF(INDIRECT("$F"&amp;$S1161)="OCS (No Label)","OCS_Conversion_RM",IF(LEFT(INDIRECT("$F"&amp;$S1161),3)="OCS","OCS_RM",IF(RIGHT(INDIRECT("$F"&amp;$S1161),10)="conversion","GOTS_RM_conversion",IF((LEFT(INDIRECT("$F"&amp;$S1161),4))="GOTS","GOTS_RM","Responsible_RM")))))))</f>
        <v>#REF!</v>
      </c>
      <c r="AF1161" s="13" t="str" cm="1">
        <f t="array" aca="1" ref="AF1161" ca="1">IF($S1161="","",INDIRECT("$Z"&amp;$S1161))</f>
        <v/>
      </c>
      <c r="AG1161" s="155"/>
      <c r="AH1161" s="13" t="str" cm="1">
        <f t="array" aca="1" ref="AH1161" ca="1">IFERROR(INDIRECT("$ag"&amp;S1161),"")</f>
        <v/>
      </c>
      <c r="AI1161" s="13" t="e" cm="1">
        <f t="array" aca="1" ref="AI1161" ca="1">INDIRECT("O"&amp;S1160)</f>
        <v>#REF!</v>
      </c>
      <c r="AJ1161" s="13" t="str">
        <f>IF($I1161="","",INDEX('Raw Material'!$A$1:$J$75,MATCH(I1161,'Raw Material'!$A$1:$A$75,0),(MATCH(G1161,'Raw Material'!$A$1:$J$1,0))))</f>
        <v/>
      </c>
      <c r="AK1161" s="13" t="str">
        <f t="shared" si="505"/>
        <v>YANLIŞRM</v>
      </c>
      <c r="AL1161" s="153" t="str">
        <f t="shared" si="506"/>
        <v/>
      </c>
    </row>
    <row r="1162" spans="1:38" ht="16.5" customHeight="1">
      <c r="A1162" s="161"/>
      <c r="B1162" s="166"/>
      <c r="C1162" s="167"/>
      <c r="D1162" s="156"/>
      <c r="E1162" s="156"/>
      <c r="F1162" s="174"/>
      <c r="G1162" s="181"/>
      <c r="H1162" s="182"/>
      <c r="I1162" s="182"/>
      <c r="J1162" s="182"/>
      <c r="K1162" s="32"/>
      <c r="L1162" s="178"/>
      <c r="M1162" s="178"/>
      <c r="N1162" s="81"/>
      <c r="O1162" s="185"/>
      <c r="P1162" s="103"/>
      <c r="Q1162" s="84" t="str">
        <f t="shared" si="507"/>
        <v/>
      </c>
      <c r="R1162" s="159"/>
      <c r="S1162" s="28" t="str" cm="1">
        <f t="array" aca="1" ref="S1162" ca="1">IF(INDIRECT("A"&amp;114+$U1162)&lt;&gt;"",114+$U1162,"")</f>
        <v/>
      </c>
      <c r="T1162" s="28" t="str">
        <f t="shared" ca="1" si="508"/>
        <v>$B</v>
      </c>
      <c r="U1162" s="29">
        <f t="shared" si="514"/>
        <v>1044</v>
      </c>
      <c r="V1162" s="29">
        <v>87.333333333340207</v>
      </c>
      <c r="W1162" s="29">
        <f t="shared" si="520"/>
        <v>87</v>
      </c>
      <c r="X1162" s="41" t="str" cm="1">
        <f t="array" aca="1" ref="X1162" ca="1">IFERROR(INDEX('PC&amp;PD'!$A$1:$AP$15,ROW('PC&amp;PD'!$A$15),MATCH(INDIRECT(T1162),'PC&amp;PD'!$A$1:$AP$1,0)),"")</f>
        <v/>
      </c>
      <c r="Z1162" s="155"/>
      <c r="AA1162" s="13" t="str">
        <f t="shared" si="504"/>
        <v/>
      </c>
      <c r="AB1162" s="155"/>
      <c r="AC1162" s="13" t="str">
        <f t="shared" ca="1" si="509"/>
        <v>$AB</v>
      </c>
      <c r="AD1162" s="13" t="str" cm="1">
        <f t="array" aca="1" ref="AD1162" ca="1">IFERROR(IF((LEFT(INDIRECT("$F"&amp;$S1162),4))="GOTS",IF($G1162="Organic","GOTS_Organic_raw",(IF($G1162="Responsible","GOTS_Responsible",(IF($G1162="No Attribute (Conventional)","GOTS_conventional",(IF($G1162="Recycled Pre/Post-Consumer","GOTS_pre_post",(IF($G1162="In-Conversion","GOTS_in_conversion",(IF($G1162="Sustainably Sourced","Sustainably_sourced",""))))))))))),IF($G1162="Organic","Organic",(IF($G1162="Responsible","Responsible",(IF($G1162="No Attribute (Conventional)","No_Attribute_Conventional",(IF($G1162="Recycled Pre/Post-Consumer","Recycled_Pre_Post_Consumer",(IF($G1162="In-Conversion","In_Conversion",(IF($G1162="Recycled Pre-Consumer","Recycled_Pre_Consumer",(IF($G1162="Recycled Post-Consumer","Recycled_Post_Consumer",(IF($G1162="Sustainably Sourced","Sustainably_sourced","")))))))))))))))),"")</f>
        <v/>
      </c>
      <c r="AE1162" s="13" t="e" cm="1">
        <f t="array" aca="1" ref="AE1162" ca="1">IF(INDIRECT("$F"&amp;$S1162)="","",IF(LEFT(INDIRECT("$F"&amp;$S1162),3)="GRS","GRS_RCS_RM",IF((LEFT(INDIRECT("$F"&amp;$S1162),3))="RCS","GRS_RCS_RM",IF(INDIRECT("$F"&amp;$S1162)="OCS (No Label)","OCS_Conversion_RM",IF(LEFT(INDIRECT("$F"&amp;$S1162),3)="OCS","OCS_RM",IF(RIGHT(INDIRECT("$F"&amp;$S1162),10)="conversion","GOTS_RM_conversion",IF((LEFT(INDIRECT("$F"&amp;$S1162),4))="GOTS","GOTS_RM","Responsible_RM")))))))</f>
        <v>#REF!</v>
      </c>
      <c r="AF1162" s="13" t="str" cm="1">
        <f t="array" aca="1" ref="AF1162" ca="1">IF($S1162="","",INDIRECT("$Z"&amp;$S1162))</f>
        <v/>
      </c>
      <c r="AG1162" s="155"/>
      <c r="AH1162" s="13" t="str" cm="1">
        <f t="array" aca="1" ref="AH1162" ca="1">IFERROR(INDIRECT("$ag"&amp;S1162),"")</f>
        <v/>
      </c>
      <c r="AI1162" s="13" t="e" cm="1">
        <f t="array" aca="1" ref="AI1162" ca="1">INDIRECT("O"&amp;S1161)</f>
        <v>#REF!</v>
      </c>
      <c r="AJ1162" s="13" t="str">
        <f>IF($I1162="","",INDEX('Raw Material'!$A$1:$J$75,MATCH(I1162,'Raw Material'!$A$1:$A$75,0),(MATCH(G1162,'Raw Material'!$A$1:$J$1,0))))</f>
        <v/>
      </c>
      <c r="AK1162" s="13" t="str">
        <f t="shared" si="505"/>
        <v>YANLIŞRM</v>
      </c>
      <c r="AL1162" s="153" t="str">
        <f t="shared" si="506"/>
        <v/>
      </c>
    </row>
    <row r="1163" spans="1:38" ht="16.5" customHeight="1">
      <c r="A1163" s="161"/>
      <c r="B1163" s="166"/>
      <c r="C1163" s="167"/>
      <c r="D1163" s="156"/>
      <c r="E1163" s="156"/>
      <c r="F1163" s="174"/>
      <c r="G1163" s="181"/>
      <c r="H1163" s="182"/>
      <c r="I1163" s="182"/>
      <c r="J1163" s="182"/>
      <c r="K1163" s="32"/>
      <c r="L1163" s="178"/>
      <c r="M1163" s="178"/>
      <c r="N1163" s="81"/>
      <c r="O1163" s="185"/>
      <c r="P1163" s="103"/>
      <c r="Q1163" s="84" t="str">
        <f t="shared" si="507"/>
        <v/>
      </c>
      <c r="R1163" s="159"/>
      <c r="S1163" s="28" t="str" cm="1">
        <f t="array" aca="1" ref="S1163" ca="1">IF(INDIRECT("A"&amp;114+$U1163)&lt;&gt;"",114+$U1163,"")</f>
        <v/>
      </c>
      <c r="T1163" s="28" t="str">
        <f t="shared" ca="1" si="508"/>
        <v>$B</v>
      </c>
      <c r="U1163" s="29">
        <f t="shared" si="514"/>
        <v>1044</v>
      </c>
      <c r="V1163" s="29">
        <v>87.416666666673507</v>
      </c>
      <c r="W1163" s="29">
        <f t="shared" si="520"/>
        <v>87</v>
      </c>
      <c r="X1163" s="41" t="str" cm="1">
        <f t="array" aca="1" ref="X1163" ca="1">IFERROR(INDEX('PC&amp;PD'!$A$1:$AP$15,ROW('PC&amp;PD'!$A$15),MATCH(INDIRECT(T1163),'PC&amp;PD'!$A$1:$AP$1,0)),"")</f>
        <v/>
      </c>
      <c r="Z1163" s="155"/>
      <c r="AA1163" s="13" t="str">
        <f t="shared" si="504"/>
        <v/>
      </c>
      <c r="AB1163" s="155"/>
      <c r="AC1163" s="13" t="str">
        <f t="shared" ca="1" si="509"/>
        <v>$AB</v>
      </c>
      <c r="AD1163" s="13" t="str" cm="1">
        <f t="array" aca="1" ref="AD1163" ca="1">IFERROR(IF((LEFT(INDIRECT("$F"&amp;$S1163),4))="GOTS",IF($G1163="Organic","GOTS_Organic_raw",(IF($G1163="Responsible","GOTS_Responsible",(IF($G1163="No Attribute (Conventional)","GOTS_conventional",(IF($G1163="Recycled Pre/Post-Consumer","GOTS_pre_post",(IF($G1163="In-Conversion","GOTS_in_conversion",(IF($G1163="Sustainably Sourced","Sustainably_sourced",""))))))))))),IF($G1163="Organic","Organic",(IF($G1163="Responsible","Responsible",(IF($G1163="No Attribute (Conventional)","No_Attribute_Conventional",(IF($G1163="Recycled Pre/Post-Consumer","Recycled_Pre_Post_Consumer",(IF($G1163="In-Conversion","In_Conversion",(IF($G1163="Recycled Pre-Consumer","Recycled_Pre_Consumer",(IF($G1163="Recycled Post-Consumer","Recycled_Post_Consumer",(IF($G1163="Sustainably Sourced","Sustainably_sourced","")))))))))))))))),"")</f>
        <v/>
      </c>
      <c r="AE1163" s="13" t="e" cm="1">
        <f t="array" aca="1" ref="AE1163" ca="1">IF(INDIRECT("$F"&amp;$S1163)="","",IF(LEFT(INDIRECT("$F"&amp;$S1163),3)="GRS","GRS_RCS_RM",IF((LEFT(INDIRECT("$F"&amp;$S1163),3))="RCS","GRS_RCS_RM",IF(INDIRECT("$F"&amp;$S1163)="OCS (No Label)","OCS_Conversion_RM",IF(LEFT(INDIRECT("$F"&amp;$S1163),3)="OCS","OCS_RM",IF(RIGHT(INDIRECT("$F"&amp;$S1163),10)="conversion","GOTS_RM_conversion",IF((LEFT(INDIRECT("$F"&amp;$S1163),4))="GOTS","GOTS_RM","Responsible_RM")))))))</f>
        <v>#REF!</v>
      </c>
      <c r="AF1163" s="13" t="str" cm="1">
        <f t="array" aca="1" ref="AF1163" ca="1">IF($S1163="","",INDIRECT("$Z"&amp;$S1163))</f>
        <v/>
      </c>
      <c r="AG1163" s="155"/>
      <c r="AH1163" s="13" t="str" cm="1">
        <f t="array" aca="1" ref="AH1163" ca="1">IFERROR(INDIRECT("$ag"&amp;S1163),"")</f>
        <v/>
      </c>
      <c r="AI1163" s="13" t="e" cm="1">
        <f t="array" aca="1" ref="AI1163" ca="1">INDIRECT("O"&amp;S1162)</f>
        <v>#REF!</v>
      </c>
      <c r="AJ1163" s="13" t="str">
        <f>IF($I1163="","",INDEX('Raw Material'!$A$1:$J$75,MATCH(I1163,'Raw Material'!$A$1:$A$75,0),(MATCH(G1163,'Raw Material'!$A$1:$J$1,0))))</f>
        <v/>
      </c>
      <c r="AK1163" s="13" t="str">
        <f t="shared" si="505"/>
        <v>YANLIŞRM</v>
      </c>
      <c r="AL1163" s="153" t="str">
        <f t="shared" si="506"/>
        <v/>
      </c>
    </row>
    <row r="1164" spans="1:38" ht="16.5" customHeight="1">
      <c r="A1164" s="162"/>
      <c r="B1164" s="168"/>
      <c r="C1164" s="169"/>
      <c r="D1164" s="156"/>
      <c r="E1164" s="156"/>
      <c r="F1164" s="175"/>
      <c r="G1164" s="181"/>
      <c r="H1164" s="182"/>
      <c r="I1164" s="182"/>
      <c r="J1164" s="182"/>
      <c r="K1164" s="32"/>
      <c r="L1164" s="179"/>
      <c r="M1164" s="179"/>
      <c r="N1164" s="81"/>
      <c r="O1164" s="185"/>
      <c r="P1164" s="103"/>
      <c r="Q1164" s="84" t="str">
        <f t="shared" si="507"/>
        <v/>
      </c>
      <c r="R1164" s="159"/>
      <c r="S1164" s="28" t="str" cm="1">
        <f t="array" aca="1" ref="S1164" ca="1">IF(INDIRECT("A"&amp;114+$U1164)&lt;&gt;"",114+$U1164,"")</f>
        <v/>
      </c>
      <c r="T1164" s="28" t="str">
        <f t="shared" ca="1" si="508"/>
        <v>$B</v>
      </c>
      <c r="U1164" s="29">
        <f t="shared" si="514"/>
        <v>1044</v>
      </c>
      <c r="V1164" s="29">
        <v>87.500000000006807</v>
      </c>
      <c r="W1164" s="29">
        <f t="shared" si="520"/>
        <v>87</v>
      </c>
      <c r="X1164" s="41" t="str" cm="1">
        <f t="array" aca="1" ref="X1164" ca="1">IFERROR(INDEX('PC&amp;PD'!$A$1:$AP$15,ROW('PC&amp;PD'!$A$15),MATCH(INDIRECT(T1164),'PC&amp;PD'!$A$1:$AP$1,0)),"")</f>
        <v/>
      </c>
      <c r="Z1164" s="155"/>
      <c r="AA1164" s="13" t="str">
        <f t="shared" si="504"/>
        <v/>
      </c>
      <c r="AB1164" s="155"/>
      <c r="AC1164" s="13" t="str">
        <f t="shared" ca="1" si="509"/>
        <v>$AB</v>
      </c>
      <c r="AD1164" s="13" t="str" cm="1">
        <f t="array" aca="1" ref="AD1164" ca="1">IFERROR(IF((LEFT(INDIRECT("$F"&amp;$S1164),4))="GOTS",IF($G1164="Organic","GOTS_Organic_raw",(IF($G1164="Responsible","GOTS_Responsible",(IF($G1164="No Attribute (Conventional)","GOTS_conventional",(IF($G1164="Recycled Pre/Post-Consumer","GOTS_pre_post",(IF($G1164="In-Conversion","GOTS_in_conversion",(IF($G1164="Sustainably Sourced","Sustainably_sourced",""))))))))))),IF($G1164="Organic","Organic",(IF($G1164="Responsible","Responsible",(IF($G1164="No Attribute (Conventional)","No_Attribute_Conventional",(IF($G1164="Recycled Pre/Post-Consumer","Recycled_Pre_Post_Consumer",(IF($G1164="In-Conversion","In_Conversion",(IF($G1164="Recycled Pre-Consumer","Recycled_Pre_Consumer",(IF($G1164="Recycled Post-Consumer","Recycled_Post_Consumer",(IF($G1164="Sustainably Sourced","Sustainably_sourced","")))))))))))))))),"")</f>
        <v/>
      </c>
      <c r="AE1164" s="13" t="e" cm="1">
        <f t="array" aca="1" ref="AE1164" ca="1">IF(INDIRECT("$F"&amp;$S1164)="","",IF(LEFT(INDIRECT("$F"&amp;$S1164),3)="GRS","GRS_RCS_RM",IF((LEFT(INDIRECT("$F"&amp;$S1164),3))="RCS","GRS_RCS_RM",IF(INDIRECT("$F"&amp;$S1164)="OCS (No Label)","OCS_Conversion_RM",IF(LEFT(INDIRECT("$F"&amp;$S1164),3)="OCS","OCS_RM",IF(RIGHT(INDIRECT("$F"&amp;$S1164),10)="conversion","GOTS_RM_conversion",IF((LEFT(INDIRECT("$F"&amp;$S1164),4))="GOTS","GOTS_RM","Responsible_RM")))))))</f>
        <v>#REF!</v>
      </c>
      <c r="AF1164" s="13" t="str" cm="1">
        <f t="array" aca="1" ref="AF1164" ca="1">IF($S1164="","",INDIRECT("$Z"&amp;$S1164))</f>
        <v/>
      </c>
      <c r="AG1164" s="155"/>
      <c r="AH1164" s="13" t="str" cm="1">
        <f t="array" aca="1" ref="AH1164" ca="1">IFERROR(INDIRECT("$ag"&amp;S1164),"")</f>
        <v/>
      </c>
      <c r="AI1164" s="13" t="e" cm="1">
        <f t="array" aca="1" ref="AI1164" ca="1">INDIRECT("O"&amp;S1163)</f>
        <v>#REF!</v>
      </c>
      <c r="AJ1164" s="13" t="str">
        <f>IF($I1164="","",INDEX('Raw Material'!$A$1:$J$75,MATCH(I1164,'Raw Material'!$A$1:$A$75,0),(MATCH(G1164,'Raw Material'!$A$1:$J$1,0))))</f>
        <v/>
      </c>
      <c r="AK1164" s="13" t="str">
        <f t="shared" si="505"/>
        <v>YANLIŞRM</v>
      </c>
      <c r="AL1164" s="153" t="str">
        <f t="shared" si="506"/>
        <v/>
      </c>
    </row>
    <row r="1165" spans="1:38" ht="16.5" customHeight="1">
      <c r="A1165" s="162"/>
      <c r="B1165" s="168"/>
      <c r="C1165" s="169"/>
      <c r="D1165" s="156"/>
      <c r="E1165" s="156"/>
      <c r="F1165" s="175"/>
      <c r="G1165" s="181"/>
      <c r="H1165" s="182"/>
      <c r="I1165" s="182"/>
      <c r="J1165" s="182"/>
      <c r="K1165" s="32"/>
      <c r="L1165" s="179"/>
      <c r="M1165" s="179"/>
      <c r="N1165" s="81"/>
      <c r="O1165" s="185"/>
      <c r="P1165" s="103"/>
      <c r="Q1165" s="84" t="str">
        <f t="shared" si="507"/>
        <v/>
      </c>
      <c r="R1165" s="159"/>
      <c r="S1165" s="28" t="str" cm="1">
        <f t="array" aca="1" ref="S1165" ca="1">IF(INDIRECT("A"&amp;114+$U1165)&lt;&gt;"",114+$U1165,"")</f>
        <v/>
      </c>
      <c r="T1165" s="28" t="str">
        <f t="shared" ca="1" si="508"/>
        <v>$B</v>
      </c>
      <c r="U1165" s="29">
        <f t="shared" si="514"/>
        <v>1044</v>
      </c>
      <c r="V1165" s="29">
        <v>87.583333333340207</v>
      </c>
      <c r="W1165" s="29">
        <f t="shared" si="520"/>
        <v>87</v>
      </c>
      <c r="X1165" s="41" t="str" cm="1">
        <f t="array" aca="1" ref="X1165" ca="1">IFERROR(INDEX('PC&amp;PD'!$A$1:$AP$15,ROW('PC&amp;PD'!$A$15),MATCH(INDIRECT(T1165),'PC&amp;PD'!$A$1:$AP$1,0)),"")</f>
        <v/>
      </c>
      <c r="Z1165" s="155"/>
      <c r="AA1165" s="13" t="str">
        <f t="shared" si="504"/>
        <v/>
      </c>
      <c r="AB1165" s="155"/>
      <c r="AC1165" s="13" t="str">
        <f t="shared" ca="1" si="509"/>
        <v>$AB</v>
      </c>
      <c r="AD1165" s="13" t="str" cm="1">
        <f t="array" aca="1" ref="AD1165" ca="1">IFERROR(IF((LEFT(INDIRECT("$F"&amp;$S1165),4))="GOTS",IF($G1165="Organic","GOTS_Organic_raw",(IF($G1165="Responsible","GOTS_Responsible",(IF($G1165="No Attribute (Conventional)","GOTS_conventional",(IF($G1165="Recycled Pre/Post-Consumer","GOTS_pre_post",(IF($G1165="In-Conversion","GOTS_in_conversion",(IF($G1165="Sustainably Sourced","Sustainably_sourced",""))))))))))),IF($G1165="Organic","Organic",(IF($G1165="Responsible","Responsible",(IF($G1165="No Attribute (Conventional)","No_Attribute_Conventional",(IF($G1165="Recycled Pre/Post-Consumer","Recycled_Pre_Post_Consumer",(IF($G1165="In-Conversion","In_Conversion",(IF($G1165="Recycled Pre-Consumer","Recycled_Pre_Consumer",(IF($G1165="Recycled Post-Consumer","Recycled_Post_Consumer",(IF($G1165="Sustainably Sourced","Sustainably_sourced","")))))))))))))))),"")</f>
        <v/>
      </c>
      <c r="AE1165" s="13" t="e" cm="1">
        <f t="array" aca="1" ref="AE1165" ca="1">IF(INDIRECT("$F"&amp;$S1165)="","",IF(LEFT(INDIRECT("$F"&amp;$S1165),3)="GRS","GRS_RCS_RM",IF((LEFT(INDIRECT("$F"&amp;$S1165),3))="RCS","GRS_RCS_RM",IF(INDIRECT("$F"&amp;$S1165)="OCS (No Label)","OCS_Conversion_RM",IF(LEFT(INDIRECT("$F"&amp;$S1165),3)="OCS","OCS_RM",IF(RIGHT(INDIRECT("$F"&amp;$S1165),10)="conversion","GOTS_RM_conversion",IF((LEFT(INDIRECT("$F"&amp;$S1165),4))="GOTS","GOTS_RM","Responsible_RM")))))))</f>
        <v>#REF!</v>
      </c>
      <c r="AF1165" s="13" t="str" cm="1">
        <f t="array" aca="1" ref="AF1165" ca="1">IF($S1165="","",INDIRECT("$Z"&amp;$S1165))</f>
        <v/>
      </c>
      <c r="AG1165" s="155"/>
      <c r="AH1165" s="13" t="str" cm="1">
        <f t="array" aca="1" ref="AH1165" ca="1">IFERROR(INDIRECT("$ag"&amp;S1165),"")</f>
        <v/>
      </c>
      <c r="AI1165" s="13" t="e" cm="1">
        <f t="array" aca="1" ref="AI1165" ca="1">INDIRECT("O"&amp;S1164)</f>
        <v>#REF!</v>
      </c>
      <c r="AJ1165" s="13" t="str">
        <f>IF($I1165="","",INDEX('Raw Material'!$A$1:$J$75,MATCH(I1165,'Raw Material'!$A$1:$A$75,0),(MATCH(G1165,'Raw Material'!$A$1:$J$1,0))))</f>
        <v/>
      </c>
      <c r="AK1165" s="13" t="str">
        <f t="shared" si="505"/>
        <v>YANLIŞRM</v>
      </c>
      <c r="AL1165" s="153" t="str">
        <f t="shared" si="506"/>
        <v/>
      </c>
    </row>
    <row r="1166" spans="1:38" ht="16.5" customHeight="1">
      <c r="A1166" s="162"/>
      <c r="B1166" s="168"/>
      <c r="C1166" s="169"/>
      <c r="D1166" s="156"/>
      <c r="E1166" s="156"/>
      <c r="F1166" s="175"/>
      <c r="G1166" s="181"/>
      <c r="H1166" s="182"/>
      <c r="I1166" s="182"/>
      <c r="J1166" s="182"/>
      <c r="K1166" s="32"/>
      <c r="L1166" s="179"/>
      <c r="M1166" s="179"/>
      <c r="N1166" s="81"/>
      <c r="O1166" s="185"/>
      <c r="P1166" s="103"/>
      <c r="Q1166" s="84" t="str">
        <f t="shared" si="507"/>
        <v/>
      </c>
      <c r="R1166" s="159"/>
      <c r="S1166" s="28" t="str" cm="1">
        <f t="array" aca="1" ref="S1166" ca="1">IF(INDIRECT("A"&amp;114+$U1166)&lt;&gt;"",114+$U1166,"")</f>
        <v/>
      </c>
      <c r="T1166" s="28" t="str">
        <f t="shared" ca="1" si="508"/>
        <v>$B</v>
      </c>
      <c r="U1166" s="29">
        <f t="shared" si="514"/>
        <v>1044</v>
      </c>
      <c r="V1166" s="29">
        <v>87.666666666673507</v>
      </c>
      <c r="W1166" s="29">
        <f t="shared" si="520"/>
        <v>87</v>
      </c>
      <c r="X1166" s="41" t="str" cm="1">
        <f t="array" aca="1" ref="X1166" ca="1">IFERROR(INDEX('PC&amp;PD'!$A$1:$AP$15,ROW('PC&amp;PD'!$A$15),MATCH(INDIRECT(T1166),'PC&amp;PD'!$A$1:$AP$1,0)),"")</f>
        <v/>
      </c>
      <c r="Z1166" s="155"/>
      <c r="AA1166" s="13" t="str">
        <f t="shared" si="504"/>
        <v/>
      </c>
      <c r="AB1166" s="155"/>
      <c r="AC1166" s="13" t="str">
        <f t="shared" ca="1" si="509"/>
        <v>$AB</v>
      </c>
      <c r="AD1166" s="13" t="str" cm="1">
        <f t="array" aca="1" ref="AD1166" ca="1">IFERROR(IF((LEFT(INDIRECT("$F"&amp;$S1166),4))="GOTS",IF($G1166="Organic","GOTS_Organic_raw",(IF($G1166="Responsible","GOTS_Responsible",(IF($G1166="No Attribute (Conventional)","GOTS_conventional",(IF($G1166="Recycled Pre/Post-Consumer","GOTS_pre_post",(IF($G1166="In-Conversion","GOTS_in_conversion",(IF($G1166="Sustainably Sourced","Sustainably_sourced",""))))))))))),IF($G1166="Organic","Organic",(IF($G1166="Responsible","Responsible",(IF($G1166="No Attribute (Conventional)","No_Attribute_Conventional",(IF($G1166="Recycled Pre/Post-Consumer","Recycled_Pre_Post_Consumer",(IF($G1166="In-Conversion","In_Conversion",(IF($G1166="Recycled Pre-Consumer","Recycled_Pre_Consumer",(IF($G1166="Recycled Post-Consumer","Recycled_Post_Consumer",(IF($G1166="Sustainably Sourced","Sustainably_sourced","")))))))))))))))),"")</f>
        <v/>
      </c>
      <c r="AE1166" s="13" t="e" cm="1">
        <f t="array" aca="1" ref="AE1166" ca="1">IF(INDIRECT("$F"&amp;$S1166)="","",IF(LEFT(INDIRECT("$F"&amp;$S1166),3)="GRS","GRS_RCS_RM",IF((LEFT(INDIRECT("$F"&amp;$S1166),3))="RCS","GRS_RCS_RM",IF(INDIRECT("$F"&amp;$S1166)="OCS (No Label)","OCS_Conversion_RM",IF(LEFT(INDIRECT("$F"&amp;$S1166),3)="OCS","OCS_RM",IF(RIGHT(INDIRECT("$F"&amp;$S1166),10)="conversion","GOTS_RM_conversion",IF((LEFT(INDIRECT("$F"&amp;$S1166),4))="GOTS","GOTS_RM","Responsible_RM")))))))</f>
        <v>#REF!</v>
      </c>
      <c r="AF1166" s="13" t="str" cm="1">
        <f t="array" aca="1" ref="AF1166" ca="1">IF($S1166="","",INDIRECT("$Z"&amp;$S1166))</f>
        <v/>
      </c>
      <c r="AG1166" s="155"/>
      <c r="AH1166" s="13" t="str" cm="1">
        <f t="array" aca="1" ref="AH1166" ca="1">IFERROR(INDIRECT("$ag"&amp;S1166),"")</f>
        <v/>
      </c>
      <c r="AI1166" s="13" t="e" cm="1">
        <f t="array" aca="1" ref="AI1166" ca="1">INDIRECT("O"&amp;S1165)</f>
        <v>#REF!</v>
      </c>
      <c r="AJ1166" s="13" t="str">
        <f>IF($I1166="","",INDEX('Raw Material'!$A$1:$J$75,MATCH(I1166,'Raw Material'!$A$1:$A$75,0),(MATCH(G1166,'Raw Material'!$A$1:$J$1,0))))</f>
        <v/>
      </c>
      <c r="AK1166" s="13" t="str">
        <f t="shared" si="505"/>
        <v>YANLIŞRM</v>
      </c>
      <c r="AL1166" s="153" t="str">
        <f t="shared" si="506"/>
        <v/>
      </c>
    </row>
    <row r="1167" spans="1:38" ht="16.5" customHeight="1">
      <c r="A1167" s="162"/>
      <c r="B1167" s="168"/>
      <c r="C1167" s="169"/>
      <c r="D1167" s="156"/>
      <c r="E1167" s="156"/>
      <c r="F1167" s="175"/>
      <c r="G1167" s="181"/>
      <c r="H1167" s="182"/>
      <c r="I1167" s="182"/>
      <c r="J1167" s="182"/>
      <c r="K1167" s="32"/>
      <c r="L1167" s="179"/>
      <c r="M1167" s="179"/>
      <c r="N1167" s="81"/>
      <c r="O1167" s="185"/>
      <c r="P1167" s="103"/>
      <c r="Q1167" s="84" t="str">
        <f t="shared" si="507"/>
        <v/>
      </c>
      <c r="R1167" s="159"/>
      <c r="S1167" s="28" t="str" cm="1">
        <f t="array" aca="1" ref="S1167" ca="1">IF(INDIRECT("A"&amp;114+$U1167)&lt;&gt;"",114+$U1167,"")</f>
        <v/>
      </c>
      <c r="T1167" s="28" t="str">
        <f t="shared" ca="1" si="508"/>
        <v>$B</v>
      </c>
      <c r="U1167" s="29">
        <f t="shared" si="514"/>
        <v>1044</v>
      </c>
      <c r="V1167" s="29">
        <v>87.750000000006906</v>
      </c>
      <c r="W1167" s="29">
        <f t="shared" si="520"/>
        <v>87</v>
      </c>
      <c r="X1167" s="41" t="str" cm="1">
        <f t="array" aca="1" ref="X1167" ca="1">IFERROR(INDEX('PC&amp;PD'!$A$1:$AP$15,ROW('PC&amp;PD'!$A$15),MATCH(INDIRECT(T1167),'PC&amp;PD'!$A$1:$AP$1,0)),"")</f>
        <v/>
      </c>
      <c r="Z1167" s="155"/>
      <c r="AA1167" s="13" t="str">
        <f t="shared" si="504"/>
        <v/>
      </c>
      <c r="AB1167" s="155"/>
      <c r="AC1167" s="13" t="str">
        <f t="shared" ca="1" si="509"/>
        <v>$AB</v>
      </c>
      <c r="AD1167" s="13" t="str" cm="1">
        <f t="array" aca="1" ref="AD1167" ca="1">IFERROR(IF((LEFT(INDIRECT("$F"&amp;$S1167),4))="GOTS",IF($G1167="Organic","GOTS_Organic_raw",(IF($G1167="Responsible","GOTS_Responsible",(IF($G1167="No Attribute (Conventional)","GOTS_conventional",(IF($G1167="Recycled Pre/Post-Consumer","GOTS_pre_post",(IF($G1167="In-Conversion","GOTS_in_conversion",(IF($G1167="Sustainably Sourced","Sustainably_sourced",""))))))))))),IF($G1167="Organic","Organic",(IF($G1167="Responsible","Responsible",(IF($G1167="No Attribute (Conventional)","No_Attribute_Conventional",(IF($G1167="Recycled Pre/Post-Consumer","Recycled_Pre_Post_Consumer",(IF($G1167="In-Conversion","In_Conversion",(IF($G1167="Recycled Pre-Consumer","Recycled_Pre_Consumer",(IF($G1167="Recycled Post-Consumer","Recycled_Post_Consumer",(IF($G1167="Sustainably Sourced","Sustainably_sourced","")))))))))))))))),"")</f>
        <v/>
      </c>
      <c r="AE1167" s="13" t="e" cm="1">
        <f t="array" aca="1" ref="AE1167" ca="1">IF(INDIRECT("$F"&amp;$S1167)="","",IF(LEFT(INDIRECT("$F"&amp;$S1167),3)="GRS","GRS_RCS_RM",IF((LEFT(INDIRECT("$F"&amp;$S1167),3))="RCS","GRS_RCS_RM",IF(INDIRECT("$F"&amp;$S1167)="OCS (No Label)","OCS_Conversion_RM",IF(LEFT(INDIRECT("$F"&amp;$S1167),3)="OCS","OCS_RM",IF(RIGHT(INDIRECT("$F"&amp;$S1167),10)="conversion","GOTS_RM_conversion",IF((LEFT(INDIRECT("$F"&amp;$S1167),4))="GOTS","GOTS_RM","Responsible_RM")))))))</f>
        <v>#REF!</v>
      </c>
      <c r="AF1167" s="13" t="str" cm="1">
        <f t="array" aca="1" ref="AF1167" ca="1">IF($S1167="","",INDIRECT("$Z"&amp;$S1167))</f>
        <v/>
      </c>
      <c r="AG1167" s="155"/>
      <c r="AH1167" s="13" t="str" cm="1">
        <f t="array" aca="1" ref="AH1167" ca="1">IFERROR(INDIRECT("$ag"&amp;S1167),"")</f>
        <v/>
      </c>
      <c r="AI1167" s="13" t="e" cm="1">
        <f t="array" aca="1" ref="AI1167" ca="1">INDIRECT("O"&amp;S1166)</f>
        <v>#REF!</v>
      </c>
      <c r="AJ1167" s="13" t="str">
        <f>IF($I1167="","",INDEX('Raw Material'!$A$1:$J$75,MATCH(I1167,'Raw Material'!$A$1:$A$75,0),(MATCH(G1167,'Raw Material'!$A$1:$J$1,0))))</f>
        <v/>
      </c>
      <c r="AK1167" s="13" t="str">
        <f t="shared" si="505"/>
        <v>YANLIŞRM</v>
      </c>
      <c r="AL1167" s="153" t="str">
        <f t="shared" si="506"/>
        <v/>
      </c>
    </row>
    <row r="1168" spans="1:38" ht="16.5" customHeight="1">
      <c r="A1168" s="162"/>
      <c r="B1168" s="168"/>
      <c r="C1168" s="169"/>
      <c r="D1168" s="156"/>
      <c r="E1168" s="156"/>
      <c r="F1168" s="175"/>
      <c r="G1168" s="181"/>
      <c r="H1168" s="182"/>
      <c r="I1168" s="182"/>
      <c r="J1168" s="182"/>
      <c r="K1168" s="32"/>
      <c r="L1168" s="179"/>
      <c r="M1168" s="179"/>
      <c r="N1168" s="81"/>
      <c r="O1168" s="185"/>
      <c r="P1168" s="103"/>
      <c r="Q1168" s="84" t="str">
        <f t="shared" si="507"/>
        <v/>
      </c>
      <c r="R1168" s="159"/>
      <c r="S1168" s="28" t="str" cm="1">
        <f t="array" aca="1" ref="S1168" ca="1">IF(INDIRECT("A"&amp;114+$U1168)&lt;&gt;"",114+$U1168,"")</f>
        <v/>
      </c>
      <c r="T1168" s="28" t="str">
        <f t="shared" ca="1" si="508"/>
        <v>$B</v>
      </c>
      <c r="U1168" s="29">
        <f t="shared" si="514"/>
        <v>1044</v>
      </c>
      <c r="V1168" s="29">
        <v>87.833333333340207</v>
      </c>
      <c r="W1168" s="29">
        <f t="shared" si="520"/>
        <v>87</v>
      </c>
      <c r="X1168" s="41" t="str" cm="1">
        <f t="array" aca="1" ref="X1168" ca="1">IFERROR(INDEX('PC&amp;PD'!$A$1:$AP$15,ROW('PC&amp;PD'!$A$15),MATCH(INDIRECT(T1168),'PC&amp;PD'!$A$1:$AP$1,0)),"")</f>
        <v/>
      </c>
      <c r="Z1168" s="155"/>
      <c r="AA1168" s="13" t="str">
        <f t="shared" si="504"/>
        <v/>
      </c>
      <c r="AB1168" s="155"/>
      <c r="AC1168" s="13" t="str">
        <f t="shared" ca="1" si="509"/>
        <v>$AB</v>
      </c>
      <c r="AD1168" s="13" t="str" cm="1">
        <f t="array" aca="1" ref="AD1168" ca="1">IFERROR(IF((LEFT(INDIRECT("$F"&amp;$S1168),4))="GOTS",IF($G1168="Organic","GOTS_Organic_raw",(IF($G1168="Responsible","GOTS_Responsible",(IF($G1168="No Attribute (Conventional)","GOTS_conventional",(IF($G1168="Recycled Pre/Post-Consumer","GOTS_pre_post",(IF($G1168="In-Conversion","GOTS_in_conversion",(IF($G1168="Sustainably Sourced","Sustainably_sourced",""))))))))))),IF($G1168="Organic","Organic",(IF($G1168="Responsible","Responsible",(IF($G1168="No Attribute (Conventional)","No_Attribute_Conventional",(IF($G1168="Recycled Pre/Post-Consumer","Recycled_Pre_Post_Consumer",(IF($G1168="In-Conversion","In_Conversion",(IF($G1168="Recycled Pre-Consumer","Recycled_Pre_Consumer",(IF($G1168="Recycled Post-Consumer","Recycled_Post_Consumer",(IF($G1168="Sustainably Sourced","Sustainably_sourced","")))))))))))))))),"")</f>
        <v/>
      </c>
      <c r="AE1168" s="13" t="e" cm="1">
        <f t="array" aca="1" ref="AE1168" ca="1">IF(INDIRECT("$F"&amp;$S1168)="","",IF(LEFT(INDIRECT("$F"&amp;$S1168),3)="GRS","GRS_RCS_RM",IF((LEFT(INDIRECT("$F"&amp;$S1168),3))="RCS","GRS_RCS_RM",IF(INDIRECT("$F"&amp;$S1168)="OCS (No Label)","OCS_Conversion_RM",IF(LEFT(INDIRECT("$F"&amp;$S1168),3)="OCS","OCS_RM",IF(RIGHT(INDIRECT("$F"&amp;$S1168),10)="conversion","GOTS_RM_conversion",IF((LEFT(INDIRECT("$F"&amp;$S1168),4))="GOTS","GOTS_RM","Responsible_RM")))))))</f>
        <v>#REF!</v>
      </c>
      <c r="AF1168" s="13" t="str" cm="1">
        <f t="array" aca="1" ref="AF1168" ca="1">IF($S1168="","",INDIRECT("$Z"&amp;$S1168))</f>
        <v/>
      </c>
      <c r="AG1168" s="155"/>
      <c r="AH1168" s="13" t="str" cm="1">
        <f t="array" aca="1" ref="AH1168" ca="1">IFERROR(INDIRECT("$ag"&amp;S1168),"")</f>
        <v/>
      </c>
      <c r="AI1168" s="13" t="e" cm="1">
        <f t="array" aca="1" ref="AI1168" ca="1">INDIRECT("O"&amp;S1167)</f>
        <v>#REF!</v>
      </c>
      <c r="AJ1168" s="13" t="str">
        <f>IF($I1168="","",INDEX('Raw Material'!$A$1:$J$75,MATCH(I1168,'Raw Material'!$A$1:$A$75,0),(MATCH(G1168,'Raw Material'!$A$1:$J$1,0))))</f>
        <v/>
      </c>
      <c r="AK1168" s="13" t="str">
        <f t="shared" si="505"/>
        <v>YANLIŞRM</v>
      </c>
      <c r="AL1168" s="153" t="str">
        <f t="shared" si="506"/>
        <v/>
      </c>
    </row>
    <row r="1169" spans="1:38" ht="16.5" customHeight="1" thickBot="1">
      <c r="A1169" s="163"/>
      <c r="B1169" s="170"/>
      <c r="C1169" s="171"/>
      <c r="D1169" s="156"/>
      <c r="E1169" s="156"/>
      <c r="F1169" s="176"/>
      <c r="G1169" s="157"/>
      <c r="H1169" s="158"/>
      <c r="I1169" s="158"/>
      <c r="J1169" s="158"/>
      <c r="K1169" s="33"/>
      <c r="L1169" s="180"/>
      <c r="M1169" s="180"/>
      <c r="N1169" s="82"/>
      <c r="O1169" s="186"/>
      <c r="P1169" s="103"/>
      <c r="Q1169" s="84" t="str">
        <f t="shared" si="507"/>
        <v/>
      </c>
      <c r="R1169" s="159"/>
      <c r="S1169" s="28" t="str" cm="1">
        <f t="array" aca="1" ref="S1169" ca="1">IF(INDIRECT("A"&amp;114+$U1169)&lt;&gt;"",114+$U1169,"")</f>
        <v/>
      </c>
      <c r="T1169" s="28" t="str">
        <f t="shared" ca="1" si="508"/>
        <v>$B</v>
      </c>
      <c r="U1169" s="29">
        <f t="shared" si="514"/>
        <v>1044</v>
      </c>
      <c r="V1169" s="29">
        <v>87.916666666673507</v>
      </c>
      <c r="W1169" s="29">
        <f t="shared" si="520"/>
        <v>87</v>
      </c>
      <c r="X1169" s="41" t="str" cm="1">
        <f t="array" aca="1" ref="X1169" ca="1">IFERROR(INDEX('PC&amp;PD'!$A$1:$AP$15,ROW('PC&amp;PD'!$A$15),MATCH(INDIRECT(T1169),'PC&amp;PD'!$A$1:$AP$1,0)),"")</f>
        <v/>
      </c>
      <c r="Z1169" s="155"/>
      <c r="AA1169" s="13" t="str">
        <f t="shared" si="504"/>
        <v/>
      </c>
      <c r="AB1169" s="155"/>
      <c r="AC1169" s="13" t="str">
        <f t="shared" ca="1" si="509"/>
        <v>$AB</v>
      </c>
      <c r="AD1169" s="13" t="str" cm="1">
        <f t="array" aca="1" ref="AD1169" ca="1">IFERROR(IF((LEFT(INDIRECT("$F"&amp;$S1169),4))="GOTS",IF($G1169="Organic","GOTS_Organic_raw",(IF($G1169="Responsible","GOTS_Responsible",(IF($G1169="No Attribute (Conventional)","GOTS_conventional",(IF($G1169="Recycled Pre/Post-Consumer","GOTS_pre_post",(IF($G1169="In-Conversion","GOTS_in_conversion",(IF($G1169="Sustainably Sourced","Sustainably_sourced",""))))))))))),IF($G1169="Organic","Organic",(IF($G1169="Responsible","Responsible",(IF($G1169="No Attribute (Conventional)","No_Attribute_Conventional",(IF($G1169="Recycled Pre/Post-Consumer","Recycled_Pre_Post_Consumer",(IF($G1169="In-Conversion","In_Conversion",(IF($G1169="Recycled Pre-Consumer","Recycled_Pre_Consumer",(IF($G1169="Recycled Post-Consumer","Recycled_Post_Consumer",(IF($G1169="Sustainably Sourced","Sustainably_sourced","")))))))))))))))),"")</f>
        <v/>
      </c>
      <c r="AE1169" s="13" t="e" cm="1">
        <f t="array" aca="1" ref="AE1169" ca="1">IF(INDIRECT("$F"&amp;$S1169)="","",IF(LEFT(INDIRECT("$F"&amp;$S1169),3)="GRS","GRS_RCS_RM",IF((LEFT(INDIRECT("$F"&amp;$S1169),3))="RCS","GRS_RCS_RM",IF(INDIRECT("$F"&amp;$S1169)="OCS (No Label)","OCS_Conversion_RM",IF(LEFT(INDIRECT("$F"&amp;$S1169),3)="OCS","OCS_RM",IF(RIGHT(INDIRECT("$F"&amp;$S1169),10)="conversion","GOTS_RM_conversion",IF((LEFT(INDIRECT("$F"&amp;$S1169),4))="GOTS","GOTS_RM","Responsible_RM")))))))</f>
        <v>#REF!</v>
      </c>
      <c r="AF1169" s="13" t="str" cm="1">
        <f t="array" aca="1" ref="AF1169" ca="1">IF($S1169="","",INDIRECT("$Z"&amp;$S1169))</f>
        <v/>
      </c>
      <c r="AG1169" s="155"/>
      <c r="AH1169" s="13" t="str" cm="1">
        <f t="array" aca="1" ref="AH1169" ca="1">IFERROR(INDIRECT("$ag"&amp;S1169),"")</f>
        <v/>
      </c>
      <c r="AI1169" s="13" t="e" cm="1">
        <f t="array" aca="1" ref="AI1169" ca="1">INDIRECT("O"&amp;S1168)</f>
        <v>#REF!</v>
      </c>
      <c r="AJ1169" s="13" t="str">
        <f>IF($I1169="","",INDEX('Raw Material'!$A$1:$J$75,MATCH(I1169,'Raw Material'!$A$1:$A$75,0),(MATCH(G1169,'Raw Material'!$A$1:$J$1,0))))</f>
        <v/>
      </c>
      <c r="AK1169" s="13" t="str">
        <f t="shared" si="505"/>
        <v>YANLIŞRM</v>
      </c>
      <c r="AL1169" s="153" t="str">
        <f t="shared" si="506"/>
        <v/>
      </c>
    </row>
    <row r="1170" spans="1:38" ht="16.5" customHeight="1">
      <c r="A1170" s="160" t="str">
        <f>IF(B1170="","",COUNTA($B$114:$B1170))</f>
        <v/>
      </c>
      <c r="B1170" s="164"/>
      <c r="C1170" s="165"/>
      <c r="D1170" s="183"/>
      <c r="E1170" s="183"/>
      <c r="F1170" s="172"/>
      <c r="G1170" s="212"/>
      <c r="H1170" s="206"/>
      <c r="I1170" s="206"/>
      <c r="J1170" s="206"/>
      <c r="K1170" s="31"/>
      <c r="L1170" s="177" t="str">
        <f t="shared" ref="L1170" si="521">IF(R1170="","",LEFT(R1170,LEN(R1170)-2))</f>
        <v/>
      </c>
      <c r="M1170" s="177"/>
      <c r="N1170" s="80"/>
      <c r="O1170" s="184"/>
      <c r="P1170" s="103"/>
      <c r="Q1170" s="84" t="str">
        <f t="shared" si="507"/>
        <v/>
      </c>
      <c r="R1170" s="159" t="str">
        <f t="shared" ref="R1170" si="522">CONCATENATE($Q1170,Q1171,Q1172,Q1173,Q1174,Q1175,$Q1176,$Q1177,$Q1178,$Q1179,Q1180,Q1181)</f>
        <v/>
      </c>
      <c r="S1170" s="28" t="str" cm="1">
        <f t="array" aca="1" ref="S1170" ca="1">IF(INDIRECT("A"&amp;114+$U1170)&lt;&gt;"",114+$U1170,"")</f>
        <v/>
      </c>
      <c r="T1170" s="28" t="str">
        <f t="shared" ca="1" si="508"/>
        <v>$B</v>
      </c>
      <c r="U1170" s="29">
        <f t="shared" si="514"/>
        <v>1056</v>
      </c>
      <c r="V1170" s="29">
        <v>88.000000000006906</v>
      </c>
      <c r="W1170" s="29">
        <f t="shared" si="520"/>
        <v>88</v>
      </c>
      <c r="X1170" s="41" t="str" cm="1">
        <f t="array" aca="1" ref="X1170" ca="1">IFERROR(INDEX('PC&amp;PD'!$A$1:$AP$15,ROW('PC&amp;PD'!$A$15),MATCH(INDIRECT(T1170),'PC&amp;PD'!$A$1:$AP$1,0)),"")</f>
        <v/>
      </c>
      <c r="Z1170" s="155" t="str">
        <f t="shared" ref="Z1170" si="523">IFERROR(IF($F1170="OCS 100","OCS (OCS 100)",IF($F1170="OCS Blended","OCS (OCS Blended)",IF($F1170="OCS (No Label)","OCS (No Label)",IF($F1170="RCS 100","RCS (RCS 100)",IF($F1170="RCS Blended","RCS (RCS Blended)",IF($F1170="GRS","GRS (GRS)",IF($F1170="GRS (No Label)", "GRS (No Label)",IF($F1170="RDS","RDS (RDS)",IF($F1170="RWS","RWS (RWS)",IF($F1170="RAS","RAS (RAS)",IF($F1170="RMS","RMS (RMS)",IF($F1170="GOTS Organic","GOTS (Organic)",IF($F1170="GOTS Made with organic","GOTS (Made with Organic)",IF($F1170="GOTS Organic - in conversion","GOTS (Organic - In Conversion)",IF($F1170="GOTS Made with organic - in conversion","GOTS (Made with Organic - In Conversion)",""))))))))))))))),"")</f>
        <v/>
      </c>
      <c r="AA1170" s="13" t="str">
        <f t="shared" si="504"/>
        <v/>
      </c>
      <c r="AB1170" s="155" t="str">
        <f t="shared" ref="AB1170" si="524">IFERROR(IF($F1170="OCS 100", "OCS_100",IF($F1170="OCS Blended", "OCS_Blended",IF($F1170="OCS (No Label)", "OCS_No_Label",IF($F1170="RCS 100", "RCS_100",IF($F1170="RCS Blended","RCS_Blended",IF($F1170="GRS","GRS",IF($F1170="GRS (No Label)", "GRS_No_Label",IF($F1170="RDS","RDS",IF($F1170="RWS","RWS",IF($F1170="RMS","RMS",IF($F1170="GOTS Organic","GOTS_Organic",IF($F1170="GOTS Made with organic","GOTS_Made_with_organic",IF($F1170="GOTS Organic - in conversion","GOTS_Organic_in_Conversion",IF($F1170="GOTS Made with organic - in conversion","GOTS_Made_with_Organic_in_Conversion",IF($F1170="RAS","RAS",""))))))))))))))),"")</f>
        <v/>
      </c>
      <c r="AC1170" s="13" t="str">
        <f t="shared" ca="1" si="509"/>
        <v>$AB</v>
      </c>
      <c r="AD1170" s="13" t="str" cm="1">
        <f t="array" aca="1" ref="AD1170" ca="1">IFERROR(IF((LEFT(INDIRECT("$F"&amp;$S1170),4))="GOTS",IF($G1170="Organic","GOTS_Organic_raw",(IF($G1170="Responsible","GOTS_Responsible",(IF($G1170="No Attribute (Conventional)","GOTS_conventional",(IF($G1170="Recycled Pre/Post-Consumer","GOTS_pre_post",(IF($G1170="In-Conversion","GOTS_in_conversion",(IF($G1170="Sustainably Sourced","Sustainably_sourced",""))))))))))),IF($G1170="Organic","Organic",(IF($G1170="Responsible","Responsible",(IF($G1170="No Attribute (Conventional)","No_Attribute_Conventional",(IF($G1170="Recycled Pre/Post-Consumer","Recycled_Pre_Post_Consumer",(IF($G1170="In-Conversion","In_Conversion",(IF($G1170="Recycled Pre-Consumer","Recycled_Pre_Consumer",(IF($G1170="Recycled Post-Consumer","Recycled_Post_Consumer",(IF($G1170="Sustainably Sourced","Sustainably_sourced","")))))))))))))))),"")</f>
        <v/>
      </c>
      <c r="AE1170" s="13" t="e" cm="1">
        <f t="array" aca="1" ref="AE1170" ca="1">IF(INDIRECT("$F"&amp;$S1170)="","",IF(LEFT(INDIRECT("$F"&amp;$S1170),3)="GRS","GRS_RCS_RM",IF((LEFT(INDIRECT("$F"&amp;$S1170),3))="RCS","GRS_RCS_RM",IF(INDIRECT("$F"&amp;$S1170)="OCS (No Label)","OCS_Conversion_RM",IF(LEFT(INDIRECT("$F"&amp;$S1170),3)="OCS","OCS_RM",IF(RIGHT(INDIRECT("$F"&amp;$S1170),10)="conversion","GOTS_RM_conversion",IF((LEFT(INDIRECT("$F"&amp;$S1170),4))="GOTS","GOTS_RM","Responsible_RM")))))))</f>
        <v>#REF!</v>
      </c>
      <c r="AF1170" s="13" t="str" cm="1">
        <f t="array" aca="1" ref="AF1170" ca="1">IF($S1170="","",INDIRECT("$Z"&amp;$S1170))</f>
        <v/>
      </c>
      <c r="AG1170" s="155" t="str">
        <f t="shared" si="519"/>
        <v/>
      </c>
      <c r="AH1170" s="13" t="str" cm="1">
        <f t="array" aca="1" ref="AH1170" ca="1">IFERROR(INDIRECT("$ag"&amp;S1170),"")</f>
        <v/>
      </c>
      <c r="AI1170" s="13" t="e" cm="1">
        <f t="array" aca="1" ref="AI1170" ca="1">INDIRECT("O"&amp;S1169)</f>
        <v>#REF!</v>
      </c>
      <c r="AJ1170" s="13" t="str">
        <f>IF($I1170="","",INDEX('Raw Material'!$A$1:$J$75,MATCH(I1170,'Raw Material'!$A$1:$A$75,0),(MATCH(G1170,'Raw Material'!$A$1:$J$1,0))))</f>
        <v/>
      </c>
      <c r="AK1170" s="13" t="str">
        <f t="shared" si="505"/>
        <v>YANLIŞRM</v>
      </c>
      <c r="AL1170" s="153" t="str">
        <f t="shared" si="506"/>
        <v/>
      </c>
    </row>
    <row r="1171" spans="1:38" ht="16.5" customHeight="1">
      <c r="A1171" s="161"/>
      <c r="B1171" s="166"/>
      <c r="C1171" s="167"/>
      <c r="D1171" s="156"/>
      <c r="E1171" s="156"/>
      <c r="F1171" s="173"/>
      <c r="G1171" s="181"/>
      <c r="H1171" s="182"/>
      <c r="I1171" s="182"/>
      <c r="J1171" s="182"/>
      <c r="K1171" s="32"/>
      <c r="L1171" s="178"/>
      <c r="M1171" s="178"/>
      <c r="N1171" s="81"/>
      <c r="O1171" s="185"/>
      <c r="P1171" s="103"/>
      <c r="Q1171" s="84" t="str">
        <f t="shared" si="507"/>
        <v/>
      </c>
      <c r="R1171" s="159"/>
      <c r="S1171" s="28" t="str" cm="1">
        <f t="array" aca="1" ref="S1171" ca="1">IF(INDIRECT("A"&amp;114+$U1171)&lt;&gt;"",114+$U1171,"")</f>
        <v/>
      </c>
      <c r="T1171" s="28" t="str">
        <f t="shared" ca="1" si="508"/>
        <v>$B</v>
      </c>
      <c r="U1171" s="29">
        <f t="shared" si="514"/>
        <v>1056</v>
      </c>
      <c r="V1171" s="29">
        <v>88.083333333340207</v>
      </c>
      <c r="W1171" s="29">
        <f t="shared" si="520"/>
        <v>88</v>
      </c>
      <c r="X1171" s="41" t="str" cm="1">
        <f t="array" aca="1" ref="X1171" ca="1">IFERROR(INDEX('PC&amp;PD'!$A$1:$AP$15,ROW('PC&amp;PD'!$A$15),MATCH(INDIRECT(T1171),'PC&amp;PD'!$A$1:$AP$1,0)),"")</f>
        <v/>
      </c>
      <c r="Z1171" s="155"/>
      <c r="AA1171" s="13" t="str">
        <f t="shared" si="504"/>
        <v/>
      </c>
      <c r="AB1171" s="155"/>
      <c r="AC1171" s="13" t="str">
        <f t="shared" ca="1" si="509"/>
        <v>$AB</v>
      </c>
      <c r="AD1171" s="13" t="str" cm="1">
        <f t="array" aca="1" ref="AD1171" ca="1">IFERROR(IF((LEFT(INDIRECT("$F"&amp;$S1171),4))="GOTS",IF($G1171="Organic","GOTS_Organic_raw",(IF($G1171="Responsible","GOTS_Responsible",(IF($G1171="No Attribute (Conventional)","GOTS_conventional",(IF($G1171="Recycled Pre/Post-Consumer","GOTS_pre_post",(IF($G1171="In-Conversion","GOTS_in_conversion",(IF($G1171="Sustainably Sourced","Sustainably_sourced",""))))))))))),IF($G1171="Organic","Organic",(IF($G1171="Responsible","Responsible",(IF($G1171="No Attribute (Conventional)","No_Attribute_Conventional",(IF($G1171="Recycled Pre/Post-Consumer","Recycled_Pre_Post_Consumer",(IF($G1171="In-Conversion","In_Conversion",(IF($G1171="Recycled Pre-Consumer","Recycled_Pre_Consumer",(IF($G1171="Recycled Post-Consumer","Recycled_Post_Consumer",(IF($G1171="Sustainably Sourced","Sustainably_sourced","")))))))))))))))),"")</f>
        <v/>
      </c>
      <c r="AE1171" s="13" t="e" cm="1">
        <f t="array" aca="1" ref="AE1171" ca="1">IF(INDIRECT("$F"&amp;$S1171)="","",IF(LEFT(INDIRECT("$F"&amp;$S1171),3)="GRS","GRS_RCS_RM",IF((LEFT(INDIRECT("$F"&amp;$S1171),3))="RCS","GRS_RCS_RM",IF(INDIRECT("$F"&amp;$S1171)="OCS (No Label)","OCS_Conversion_RM",IF(LEFT(INDIRECT("$F"&amp;$S1171),3)="OCS","OCS_RM",IF(RIGHT(INDIRECT("$F"&amp;$S1171),10)="conversion","GOTS_RM_conversion",IF((LEFT(INDIRECT("$F"&amp;$S1171),4))="GOTS","GOTS_RM","Responsible_RM")))))))</f>
        <v>#REF!</v>
      </c>
      <c r="AF1171" s="13" t="str" cm="1">
        <f t="array" aca="1" ref="AF1171" ca="1">IF($S1171="","",INDIRECT("$Z"&amp;$S1171))</f>
        <v/>
      </c>
      <c r="AG1171" s="155"/>
      <c r="AH1171" s="13" t="str" cm="1">
        <f t="array" aca="1" ref="AH1171" ca="1">IFERROR(INDIRECT("$ag"&amp;S1171),"")</f>
        <v/>
      </c>
      <c r="AI1171" s="13" t="e" cm="1">
        <f t="array" aca="1" ref="AI1171" ca="1">INDIRECT("O"&amp;S1170)</f>
        <v>#REF!</v>
      </c>
      <c r="AJ1171" s="13" t="str">
        <f>IF($I1171="","",INDEX('Raw Material'!$A$1:$J$75,MATCH(I1171,'Raw Material'!$A$1:$A$75,0),(MATCH(G1171,'Raw Material'!$A$1:$J$1,0))))</f>
        <v/>
      </c>
      <c r="AK1171" s="13" t="str">
        <f t="shared" si="505"/>
        <v>YANLIŞRM</v>
      </c>
      <c r="AL1171" s="153" t="str">
        <f t="shared" si="506"/>
        <v/>
      </c>
    </row>
    <row r="1172" spans="1:38" ht="16.5" customHeight="1">
      <c r="A1172" s="161"/>
      <c r="B1172" s="166"/>
      <c r="C1172" s="167"/>
      <c r="D1172" s="156"/>
      <c r="E1172" s="156"/>
      <c r="F1172" s="173"/>
      <c r="G1172" s="181"/>
      <c r="H1172" s="182"/>
      <c r="I1172" s="182"/>
      <c r="J1172" s="182"/>
      <c r="K1172" s="32"/>
      <c r="L1172" s="178"/>
      <c r="M1172" s="178"/>
      <c r="N1172" s="81"/>
      <c r="O1172" s="185"/>
      <c r="P1172" s="103"/>
      <c r="Q1172" s="84" t="str">
        <f t="shared" si="507"/>
        <v/>
      </c>
      <c r="R1172" s="159"/>
      <c r="S1172" s="28" t="str" cm="1">
        <f t="array" aca="1" ref="S1172" ca="1">IF(INDIRECT("A"&amp;114+$U1172)&lt;&gt;"",114+$U1172,"")</f>
        <v/>
      </c>
      <c r="T1172" s="28" t="str">
        <f t="shared" ca="1" si="508"/>
        <v>$B</v>
      </c>
      <c r="U1172" s="29">
        <f t="shared" si="514"/>
        <v>1056</v>
      </c>
      <c r="V1172" s="29">
        <v>88.166666666673606</v>
      </c>
      <c r="W1172" s="29">
        <f t="shared" si="520"/>
        <v>88</v>
      </c>
      <c r="X1172" s="41" t="str" cm="1">
        <f t="array" aca="1" ref="X1172" ca="1">IFERROR(INDEX('PC&amp;PD'!$A$1:$AP$15,ROW('PC&amp;PD'!$A$15),MATCH(INDIRECT(T1172),'PC&amp;PD'!$A$1:$AP$1,0)),"")</f>
        <v/>
      </c>
      <c r="Z1172" s="155"/>
      <c r="AA1172" s="13" t="str">
        <f t="shared" si="504"/>
        <v/>
      </c>
      <c r="AB1172" s="155"/>
      <c r="AC1172" s="13" t="str">
        <f t="shared" ca="1" si="509"/>
        <v>$AB</v>
      </c>
      <c r="AD1172" s="13" t="str" cm="1">
        <f t="array" aca="1" ref="AD1172" ca="1">IFERROR(IF((LEFT(INDIRECT("$F"&amp;$S1172),4))="GOTS",IF($G1172="Organic","GOTS_Organic_raw",(IF($G1172="Responsible","GOTS_Responsible",(IF($G1172="No Attribute (Conventional)","GOTS_conventional",(IF($G1172="Recycled Pre/Post-Consumer","GOTS_pre_post",(IF($G1172="In-Conversion","GOTS_in_conversion",(IF($G1172="Sustainably Sourced","Sustainably_sourced",""))))))))))),IF($G1172="Organic","Organic",(IF($G1172="Responsible","Responsible",(IF($G1172="No Attribute (Conventional)","No_Attribute_Conventional",(IF($G1172="Recycled Pre/Post-Consumer","Recycled_Pre_Post_Consumer",(IF($G1172="In-Conversion","In_Conversion",(IF($G1172="Recycled Pre-Consumer","Recycled_Pre_Consumer",(IF($G1172="Recycled Post-Consumer","Recycled_Post_Consumer",(IF($G1172="Sustainably Sourced","Sustainably_sourced","")))))))))))))))),"")</f>
        <v/>
      </c>
      <c r="AE1172" s="13" t="e" cm="1">
        <f t="array" aca="1" ref="AE1172" ca="1">IF(INDIRECT("$F"&amp;$S1172)="","",IF(LEFT(INDIRECT("$F"&amp;$S1172),3)="GRS","GRS_RCS_RM",IF((LEFT(INDIRECT("$F"&amp;$S1172),3))="RCS","GRS_RCS_RM",IF(INDIRECT("$F"&amp;$S1172)="OCS (No Label)","OCS_Conversion_RM",IF(LEFT(INDIRECT("$F"&amp;$S1172),3)="OCS","OCS_RM",IF(RIGHT(INDIRECT("$F"&amp;$S1172),10)="conversion","GOTS_RM_conversion",IF((LEFT(INDIRECT("$F"&amp;$S1172),4))="GOTS","GOTS_RM","Responsible_RM")))))))</f>
        <v>#REF!</v>
      </c>
      <c r="AF1172" s="13" t="str" cm="1">
        <f t="array" aca="1" ref="AF1172" ca="1">IF($S1172="","",INDIRECT("$Z"&amp;$S1172))</f>
        <v/>
      </c>
      <c r="AG1172" s="155"/>
      <c r="AH1172" s="13" t="str" cm="1">
        <f t="array" aca="1" ref="AH1172" ca="1">IFERROR(INDIRECT("$ag"&amp;S1172),"")</f>
        <v/>
      </c>
      <c r="AI1172" s="13" t="e" cm="1">
        <f t="array" aca="1" ref="AI1172" ca="1">INDIRECT("O"&amp;S1171)</f>
        <v>#REF!</v>
      </c>
      <c r="AJ1172" s="13" t="str">
        <f>IF($I1172="","",INDEX('Raw Material'!$A$1:$J$75,MATCH(I1172,'Raw Material'!$A$1:$A$75,0),(MATCH(G1172,'Raw Material'!$A$1:$J$1,0))))</f>
        <v/>
      </c>
      <c r="AK1172" s="13" t="str">
        <f t="shared" si="505"/>
        <v>YANLIŞRM</v>
      </c>
      <c r="AL1172" s="153" t="str">
        <f t="shared" si="506"/>
        <v/>
      </c>
    </row>
    <row r="1173" spans="1:38" ht="16.5" customHeight="1">
      <c r="A1173" s="161"/>
      <c r="B1173" s="166"/>
      <c r="C1173" s="167"/>
      <c r="D1173" s="156"/>
      <c r="E1173" s="156"/>
      <c r="F1173" s="174"/>
      <c r="G1173" s="181"/>
      <c r="H1173" s="182"/>
      <c r="I1173" s="182"/>
      <c r="J1173" s="182"/>
      <c r="K1173" s="32"/>
      <c r="L1173" s="178"/>
      <c r="M1173" s="178"/>
      <c r="N1173" s="81"/>
      <c r="O1173" s="185"/>
      <c r="P1173" s="103"/>
      <c r="Q1173" s="84" t="str">
        <f t="shared" si="507"/>
        <v/>
      </c>
      <c r="R1173" s="159"/>
      <c r="S1173" s="28" t="str" cm="1">
        <f t="array" aca="1" ref="S1173" ca="1">IF(INDIRECT("A"&amp;114+$U1173)&lt;&gt;"",114+$U1173,"")</f>
        <v/>
      </c>
      <c r="T1173" s="28" t="str">
        <f t="shared" ca="1" si="508"/>
        <v>$B</v>
      </c>
      <c r="U1173" s="29">
        <f t="shared" si="514"/>
        <v>1056</v>
      </c>
      <c r="V1173" s="29">
        <v>88.250000000006906</v>
      </c>
      <c r="W1173" s="29">
        <f t="shared" si="520"/>
        <v>88</v>
      </c>
      <c r="X1173" s="41" t="str" cm="1">
        <f t="array" aca="1" ref="X1173" ca="1">IFERROR(INDEX('PC&amp;PD'!$A$1:$AP$15,ROW('PC&amp;PD'!$A$15),MATCH(INDIRECT(T1173),'PC&amp;PD'!$A$1:$AP$1,0)),"")</f>
        <v/>
      </c>
      <c r="Z1173" s="155"/>
      <c r="AA1173" s="13" t="str">
        <f t="shared" si="504"/>
        <v/>
      </c>
      <c r="AB1173" s="155"/>
      <c r="AC1173" s="13" t="str">
        <f t="shared" ca="1" si="509"/>
        <v>$AB</v>
      </c>
      <c r="AD1173" s="13" t="str" cm="1">
        <f t="array" aca="1" ref="AD1173" ca="1">IFERROR(IF((LEFT(INDIRECT("$F"&amp;$S1173),4))="GOTS",IF($G1173="Organic","GOTS_Organic_raw",(IF($G1173="Responsible","GOTS_Responsible",(IF($G1173="No Attribute (Conventional)","GOTS_conventional",(IF($G1173="Recycled Pre/Post-Consumer","GOTS_pre_post",(IF($G1173="In-Conversion","GOTS_in_conversion",(IF($G1173="Sustainably Sourced","Sustainably_sourced",""))))))))))),IF($G1173="Organic","Organic",(IF($G1173="Responsible","Responsible",(IF($G1173="No Attribute (Conventional)","No_Attribute_Conventional",(IF($G1173="Recycled Pre/Post-Consumer","Recycled_Pre_Post_Consumer",(IF($G1173="In-Conversion","In_Conversion",(IF($G1173="Recycled Pre-Consumer","Recycled_Pre_Consumer",(IF($G1173="Recycled Post-Consumer","Recycled_Post_Consumer",(IF($G1173="Sustainably Sourced","Sustainably_sourced","")))))))))))))))),"")</f>
        <v/>
      </c>
      <c r="AE1173" s="13" t="e" cm="1">
        <f t="array" aca="1" ref="AE1173" ca="1">IF(INDIRECT("$F"&amp;$S1173)="","",IF(LEFT(INDIRECT("$F"&amp;$S1173),3)="GRS","GRS_RCS_RM",IF((LEFT(INDIRECT("$F"&amp;$S1173),3))="RCS","GRS_RCS_RM",IF(INDIRECT("$F"&amp;$S1173)="OCS (No Label)","OCS_Conversion_RM",IF(LEFT(INDIRECT("$F"&amp;$S1173),3)="OCS","OCS_RM",IF(RIGHT(INDIRECT("$F"&amp;$S1173),10)="conversion","GOTS_RM_conversion",IF((LEFT(INDIRECT("$F"&amp;$S1173),4))="GOTS","GOTS_RM","Responsible_RM")))))))</f>
        <v>#REF!</v>
      </c>
      <c r="AF1173" s="13" t="str" cm="1">
        <f t="array" aca="1" ref="AF1173" ca="1">IF($S1173="","",INDIRECT("$Z"&amp;$S1173))</f>
        <v/>
      </c>
      <c r="AG1173" s="155"/>
      <c r="AH1173" s="13" t="str" cm="1">
        <f t="array" aca="1" ref="AH1173" ca="1">IFERROR(INDIRECT("$ag"&amp;S1173),"")</f>
        <v/>
      </c>
      <c r="AI1173" s="13" t="e" cm="1">
        <f t="array" aca="1" ref="AI1173" ca="1">INDIRECT("O"&amp;S1172)</f>
        <v>#REF!</v>
      </c>
      <c r="AJ1173" s="13" t="str">
        <f>IF($I1173="","",INDEX('Raw Material'!$A$1:$J$75,MATCH(I1173,'Raw Material'!$A$1:$A$75,0),(MATCH(G1173,'Raw Material'!$A$1:$J$1,0))))</f>
        <v/>
      </c>
      <c r="AK1173" s="13" t="str">
        <f t="shared" si="505"/>
        <v>YANLIŞRM</v>
      </c>
      <c r="AL1173" s="153" t="str">
        <f t="shared" si="506"/>
        <v/>
      </c>
    </row>
    <row r="1174" spans="1:38" ht="16.5" customHeight="1">
      <c r="A1174" s="161"/>
      <c r="B1174" s="166"/>
      <c r="C1174" s="167"/>
      <c r="D1174" s="156"/>
      <c r="E1174" s="156"/>
      <c r="F1174" s="174"/>
      <c r="G1174" s="181"/>
      <c r="H1174" s="182"/>
      <c r="I1174" s="182"/>
      <c r="J1174" s="182"/>
      <c r="K1174" s="32"/>
      <c r="L1174" s="178"/>
      <c r="M1174" s="178"/>
      <c r="N1174" s="81"/>
      <c r="O1174" s="185"/>
      <c r="P1174" s="103"/>
      <c r="Q1174" s="84" t="str">
        <f t="shared" si="507"/>
        <v/>
      </c>
      <c r="R1174" s="159"/>
      <c r="S1174" s="28" t="str" cm="1">
        <f t="array" aca="1" ref="S1174" ca="1">IF(INDIRECT("A"&amp;114+$U1174)&lt;&gt;"",114+$U1174,"")</f>
        <v/>
      </c>
      <c r="T1174" s="28" t="str">
        <f t="shared" ca="1" si="508"/>
        <v>$B</v>
      </c>
      <c r="U1174" s="29">
        <f t="shared" si="514"/>
        <v>1056</v>
      </c>
      <c r="V1174" s="29">
        <v>88.333333333340207</v>
      </c>
      <c r="W1174" s="29">
        <f t="shared" si="520"/>
        <v>88</v>
      </c>
      <c r="X1174" s="41" t="str" cm="1">
        <f t="array" aca="1" ref="X1174" ca="1">IFERROR(INDEX('PC&amp;PD'!$A$1:$AP$15,ROW('PC&amp;PD'!$A$15),MATCH(INDIRECT(T1174),'PC&amp;PD'!$A$1:$AP$1,0)),"")</f>
        <v/>
      </c>
      <c r="Z1174" s="155"/>
      <c r="AA1174" s="13" t="str">
        <f t="shared" si="504"/>
        <v/>
      </c>
      <c r="AB1174" s="155"/>
      <c r="AC1174" s="13" t="str">
        <f t="shared" ca="1" si="509"/>
        <v>$AB</v>
      </c>
      <c r="AD1174" s="13" t="str" cm="1">
        <f t="array" aca="1" ref="AD1174" ca="1">IFERROR(IF((LEFT(INDIRECT("$F"&amp;$S1174),4))="GOTS",IF($G1174="Organic","GOTS_Organic_raw",(IF($G1174="Responsible","GOTS_Responsible",(IF($G1174="No Attribute (Conventional)","GOTS_conventional",(IF($G1174="Recycled Pre/Post-Consumer","GOTS_pre_post",(IF($G1174="In-Conversion","GOTS_in_conversion",(IF($G1174="Sustainably Sourced","Sustainably_sourced",""))))))))))),IF($G1174="Organic","Organic",(IF($G1174="Responsible","Responsible",(IF($G1174="No Attribute (Conventional)","No_Attribute_Conventional",(IF($G1174="Recycled Pre/Post-Consumer","Recycled_Pre_Post_Consumer",(IF($G1174="In-Conversion","In_Conversion",(IF($G1174="Recycled Pre-Consumer","Recycled_Pre_Consumer",(IF($G1174="Recycled Post-Consumer","Recycled_Post_Consumer",(IF($G1174="Sustainably Sourced","Sustainably_sourced","")))))))))))))))),"")</f>
        <v/>
      </c>
      <c r="AE1174" s="13" t="e" cm="1">
        <f t="array" aca="1" ref="AE1174" ca="1">IF(INDIRECT("$F"&amp;$S1174)="","",IF(LEFT(INDIRECT("$F"&amp;$S1174),3)="GRS","GRS_RCS_RM",IF((LEFT(INDIRECT("$F"&amp;$S1174),3))="RCS","GRS_RCS_RM",IF(INDIRECT("$F"&amp;$S1174)="OCS (No Label)","OCS_Conversion_RM",IF(LEFT(INDIRECT("$F"&amp;$S1174),3)="OCS","OCS_RM",IF(RIGHT(INDIRECT("$F"&amp;$S1174),10)="conversion","GOTS_RM_conversion",IF((LEFT(INDIRECT("$F"&amp;$S1174),4))="GOTS","GOTS_RM","Responsible_RM")))))))</f>
        <v>#REF!</v>
      </c>
      <c r="AF1174" s="13" t="str" cm="1">
        <f t="array" aca="1" ref="AF1174" ca="1">IF($S1174="","",INDIRECT("$Z"&amp;$S1174))</f>
        <v/>
      </c>
      <c r="AG1174" s="155"/>
      <c r="AH1174" s="13" t="str" cm="1">
        <f t="array" aca="1" ref="AH1174" ca="1">IFERROR(INDIRECT("$ag"&amp;S1174),"")</f>
        <v/>
      </c>
      <c r="AI1174" s="13" t="e" cm="1">
        <f t="array" aca="1" ref="AI1174" ca="1">INDIRECT("O"&amp;S1173)</f>
        <v>#REF!</v>
      </c>
      <c r="AJ1174" s="13" t="str">
        <f>IF($I1174="","",INDEX('Raw Material'!$A$1:$J$75,MATCH(I1174,'Raw Material'!$A$1:$A$75,0),(MATCH(G1174,'Raw Material'!$A$1:$J$1,0))))</f>
        <v/>
      </c>
      <c r="AK1174" s="13" t="str">
        <f t="shared" si="505"/>
        <v>YANLIŞRM</v>
      </c>
      <c r="AL1174" s="153" t="str">
        <f t="shared" si="506"/>
        <v/>
      </c>
    </row>
    <row r="1175" spans="1:38" ht="16.5" customHeight="1">
      <c r="A1175" s="161"/>
      <c r="B1175" s="166"/>
      <c r="C1175" s="167"/>
      <c r="D1175" s="156"/>
      <c r="E1175" s="156"/>
      <c r="F1175" s="174"/>
      <c r="G1175" s="181"/>
      <c r="H1175" s="182"/>
      <c r="I1175" s="182"/>
      <c r="J1175" s="182"/>
      <c r="K1175" s="32"/>
      <c r="L1175" s="178"/>
      <c r="M1175" s="178"/>
      <c r="N1175" s="81"/>
      <c r="O1175" s="185"/>
      <c r="P1175" s="103"/>
      <c r="Q1175" s="84" t="str">
        <f t="shared" si="507"/>
        <v/>
      </c>
      <c r="R1175" s="159"/>
      <c r="S1175" s="28" t="str" cm="1">
        <f t="array" aca="1" ref="S1175" ca="1">IF(INDIRECT("A"&amp;114+$U1175)&lt;&gt;"",114+$U1175,"")</f>
        <v/>
      </c>
      <c r="T1175" s="28" t="str">
        <f t="shared" ca="1" si="508"/>
        <v>$B</v>
      </c>
      <c r="U1175" s="29">
        <f t="shared" si="514"/>
        <v>1056</v>
      </c>
      <c r="V1175" s="29">
        <v>88.416666666673606</v>
      </c>
      <c r="W1175" s="29">
        <f t="shared" si="520"/>
        <v>88</v>
      </c>
      <c r="X1175" s="41" t="str" cm="1">
        <f t="array" aca="1" ref="X1175" ca="1">IFERROR(INDEX('PC&amp;PD'!$A$1:$AP$15,ROW('PC&amp;PD'!$A$15),MATCH(INDIRECT(T1175),'PC&amp;PD'!$A$1:$AP$1,0)),"")</f>
        <v/>
      </c>
      <c r="Z1175" s="155"/>
      <c r="AA1175" s="13" t="str">
        <f t="shared" si="504"/>
        <v/>
      </c>
      <c r="AB1175" s="155"/>
      <c r="AC1175" s="13" t="str">
        <f t="shared" ca="1" si="509"/>
        <v>$AB</v>
      </c>
      <c r="AD1175" s="13" t="str" cm="1">
        <f t="array" aca="1" ref="AD1175" ca="1">IFERROR(IF((LEFT(INDIRECT("$F"&amp;$S1175),4))="GOTS",IF($G1175="Organic","GOTS_Organic_raw",(IF($G1175="Responsible","GOTS_Responsible",(IF($G1175="No Attribute (Conventional)","GOTS_conventional",(IF($G1175="Recycled Pre/Post-Consumer","GOTS_pre_post",(IF($G1175="In-Conversion","GOTS_in_conversion",(IF($G1175="Sustainably Sourced","Sustainably_sourced",""))))))))))),IF($G1175="Organic","Organic",(IF($G1175="Responsible","Responsible",(IF($G1175="No Attribute (Conventional)","No_Attribute_Conventional",(IF($G1175="Recycled Pre/Post-Consumer","Recycled_Pre_Post_Consumer",(IF($G1175="In-Conversion","In_Conversion",(IF($G1175="Recycled Pre-Consumer","Recycled_Pre_Consumer",(IF($G1175="Recycled Post-Consumer","Recycled_Post_Consumer",(IF($G1175="Sustainably Sourced","Sustainably_sourced","")))))))))))))))),"")</f>
        <v/>
      </c>
      <c r="AE1175" s="13" t="e" cm="1">
        <f t="array" aca="1" ref="AE1175" ca="1">IF(INDIRECT("$F"&amp;$S1175)="","",IF(LEFT(INDIRECT("$F"&amp;$S1175),3)="GRS","GRS_RCS_RM",IF((LEFT(INDIRECT("$F"&amp;$S1175),3))="RCS","GRS_RCS_RM",IF(INDIRECT("$F"&amp;$S1175)="OCS (No Label)","OCS_Conversion_RM",IF(LEFT(INDIRECT("$F"&amp;$S1175),3)="OCS","OCS_RM",IF(RIGHT(INDIRECT("$F"&amp;$S1175),10)="conversion","GOTS_RM_conversion",IF((LEFT(INDIRECT("$F"&amp;$S1175),4))="GOTS","GOTS_RM","Responsible_RM")))))))</f>
        <v>#REF!</v>
      </c>
      <c r="AF1175" s="13" t="str" cm="1">
        <f t="array" aca="1" ref="AF1175" ca="1">IF($S1175="","",INDIRECT("$Z"&amp;$S1175))</f>
        <v/>
      </c>
      <c r="AG1175" s="155"/>
      <c r="AH1175" s="13" t="str" cm="1">
        <f t="array" aca="1" ref="AH1175" ca="1">IFERROR(INDIRECT("$ag"&amp;S1175),"")</f>
        <v/>
      </c>
      <c r="AI1175" s="13" t="e" cm="1">
        <f t="array" aca="1" ref="AI1175" ca="1">INDIRECT("O"&amp;S1174)</f>
        <v>#REF!</v>
      </c>
      <c r="AJ1175" s="13" t="str">
        <f>IF($I1175="","",INDEX('Raw Material'!$A$1:$J$75,MATCH(I1175,'Raw Material'!$A$1:$A$75,0),(MATCH(G1175,'Raw Material'!$A$1:$J$1,0))))</f>
        <v/>
      </c>
      <c r="AK1175" s="13" t="str">
        <f t="shared" si="505"/>
        <v>YANLIŞRM</v>
      </c>
      <c r="AL1175" s="153" t="str">
        <f t="shared" si="506"/>
        <v/>
      </c>
    </row>
    <row r="1176" spans="1:38" ht="16.5" customHeight="1">
      <c r="A1176" s="162"/>
      <c r="B1176" s="168"/>
      <c r="C1176" s="169"/>
      <c r="D1176" s="156"/>
      <c r="E1176" s="156"/>
      <c r="F1176" s="175"/>
      <c r="G1176" s="181"/>
      <c r="H1176" s="182"/>
      <c r="I1176" s="182"/>
      <c r="J1176" s="182"/>
      <c r="K1176" s="32"/>
      <c r="L1176" s="179"/>
      <c r="M1176" s="179"/>
      <c r="N1176" s="81"/>
      <c r="O1176" s="185"/>
      <c r="P1176" s="103"/>
      <c r="Q1176" s="84" t="str">
        <f t="shared" si="507"/>
        <v/>
      </c>
      <c r="R1176" s="159"/>
      <c r="S1176" s="28" t="str" cm="1">
        <f t="array" aca="1" ref="S1176" ca="1">IF(INDIRECT("A"&amp;114+$U1176)&lt;&gt;"",114+$U1176,"")</f>
        <v/>
      </c>
      <c r="T1176" s="28" t="str">
        <f t="shared" ca="1" si="508"/>
        <v>$B</v>
      </c>
      <c r="U1176" s="29">
        <f t="shared" si="514"/>
        <v>1056</v>
      </c>
      <c r="V1176" s="29">
        <v>88.500000000006906</v>
      </c>
      <c r="W1176" s="29">
        <f t="shared" si="520"/>
        <v>88</v>
      </c>
      <c r="X1176" s="41" t="str" cm="1">
        <f t="array" aca="1" ref="X1176" ca="1">IFERROR(INDEX('PC&amp;PD'!$A$1:$AP$15,ROW('PC&amp;PD'!$A$15),MATCH(INDIRECT(T1176),'PC&amp;PD'!$A$1:$AP$1,0)),"")</f>
        <v/>
      </c>
      <c r="Z1176" s="155"/>
      <c r="AA1176" s="13" t="str">
        <f t="shared" si="504"/>
        <v/>
      </c>
      <c r="AB1176" s="155"/>
      <c r="AC1176" s="13" t="str">
        <f t="shared" ca="1" si="509"/>
        <v>$AB</v>
      </c>
      <c r="AD1176" s="13" t="str" cm="1">
        <f t="array" aca="1" ref="AD1176" ca="1">IFERROR(IF((LEFT(INDIRECT("$F"&amp;$S1176),4))="GOTS",IF($G1176="Organic","GOTS_Organic_raw",(IF($G1176="Responsible","GOTS_Responsible",(IF($G1176="No Attribute (Conventional)","GOTS_conventional",(IF($G1176="Recycled Pre/Post-Consumer","GOTS_pre_post",(IF($G1176="In-Conversion","GOTS_in_conversion",(IF($G1176="Sustainably Sourced","Sustainably_sourced",""))))))))))),IF($G1176="Organic","Organic",(IF($G1176="Responsible","Responsible",(IF($G1176="No Attribute (Conventional)","No_Attribute_Conventional",(IF($G1176="Recycled Pre/Post-Consumer","Recycled_Pre_Post_Consumer",(IF($G1176="In-Conversion","In_Conversion",(IF($G1176="Recycled Pre-Consumer","Recycled_Pre_Consumer",(IF($G1176="Recycled Post-Consumer","Recycled_Post_Consumer",(IF($G1176="Sustainably Sourced","Sustainably_sourced","")))))))))))))))),"")</f>
        <v/>
      </c>
      <c r="AE1176" s="13" t="e" cm="1">
        <f t="array" aca="1" ref="AE1176" ca="1">IF(INDIRECT("$F"&amp;$S1176)="","",IF(LEFT(INDIRECT("$F"&amp;$S1176),3)="GRS","GRS_RCS_RM",IF((LEFT(INDIRECT("$F"&amp;$S1176),3))="RCS","GRS_RCS_RM",IF(INDIRECT("$F"&amp;$S1176)="OCS (No Label)","OCS_Conversion_RM",IF(LEFT(INDIRECT("$F"&amp;$S1176),3)="OCS","OCS_RM",IF(RIGHT(INDIRECT("$F"&amp;$S1176),10)="conversion","GOTS_RM_conversion",IF((LEFT(INDIRECT("$F"&amp;$S1176),4))="GOTS","GOTS_RM","Responsible_RM")))))))</f>
        <v>#REF!</v>
      </c>
      <c r="AF1176" s="13" t="str" cm="1">
        <f t="array" aca="1" ref="AF1176" ca="1">IF($S1176="","",INDIRECT("$Z"&amp;$S1176))</f>
        <v/>
      </c>
      <c r="AG1176" s="155"/>
      <c r="AH1176" s="13" t="str" cm="1">
        <f t="array" aca="1" ref="AH1176" ca="1">IFERROR(INDIRECT("$ag"&amp;S1176),"")</f>
        <v/>
      </c>
      <c r="AI1176" s="13" t="e" cm="1">
        <f t="array" aca="1" ref="AI1176" ca="1">INDIRECT("O"&amp;S1175)</f>
        <v>#REF!</v>
      </c>
      <c r="AJ1176" s="13" t="str">
        <f>IF($I1176="","",INDEX('Raw Material'!$A$1:$J$75,MATCH(I1176,'Raw Material'!$A$1:$A$75,0),(MATCH(G1176,'Raw Material'!$A$1:$J$1,0))))</f>
        <v/>
      </c>
      <c r="AK1176" s="13" t="str">
        <f t="shared" si="505"/>
        <v>YANLIŞRM</v>
      </c>
      <c r="AL1176" s="153" t="str">
        <f t="shared" si="506"/>
        <v/>
      </c>
    </row>
    <row r="1177" spans="1:38" ht="16.5" customHeight="1">
      <c r="A1177" s="162"/>
      <c r="B1177" s="168"/>
      <c r="C1177" s="169"/>
      <c r="D1177" s="156"/>
      <c r="E1177" s="156"/>
      <c r="F1177" s="175"/>
      <c r="G1177" s="181"/>
      <c r="H1177" s="182"/>
      <c r="I1177" s="182"/>
      <c r="J1177" s="182"/>
      <c r="K1177" s="32"/>
      <c r="L1177" s="179"/>
      <c r="M1177" s="179"/>
      <c r="N1177" s="81"/>
      <c r="O1177" s="185"/>
      <c r="P1177" s="103"/>
      <c r="Q1177" s="84" t="str">
        <f t="shared" si="507"/>
        <v/>
      </c>
      <c r="R1177" s="159"/>
      <c r="S1177" s="28" t="str" cm="1">
        <f t="array" aca="1" ref="S1177" ca="1">IF(INDIRECT("A"&amp;114+$U1177)&lt;&gt;"",114+$U1177,"")</f>
        <v/>
      </c>
      <c r="T1177" s="28" t="str">
        <f t="shared" ca="1" si="508"/>
        <v>$B</v>
      </c>
      <c r="U1177" s="29">
        <f t="shared" si="514"/>
        <v>1056</v>
      </c>
      <c r="V1177" s="29">
        <v>88.583333333340306</v>
      </c>
      <c r="W1177" s="29">
        <f t="shared" si="520"/>
        <v>88</v>
      </c>
      <c r="X1177" s="41" t="str" cm="1">
        <f t="array" aca="1" ref="X1177" ca="1">IFERROR(INDEX('PC&amp;PD'!$A$1:$AP$15,ROW('PC&amp;PD'!$A$15),MATCH(INDIRECT(T1177),'PC&amp;PD'!$A$1:$AP$1,0)),"")</f>
        <v/>
      </c>
      <c r="Z1177" s="155"/>
      <c r="AA1177" s="13" t="str">
        <f t="shared" si="504"/>
        <v/>
      </c>
      <c r="AB1177" s="155"/>
      <c r="AC1177" s="13" t="str">
        <f t="shared" ca="1" si="509"/>
        <v>$AB</v>
      </c>
      <c r="AD1177" s="13" t="str" cm="1">
        <f t="array" aca="1" ref="AD1177" ca="1">IFERROR(IF((LEFT(INDIRECT("$F"&amp;$S1177),4))="GOTS",IF($G1177="Organic","GOTS_Organic_raw",(IF($G1177="Responsible","GOTS_Responsible",(IF($G1177="No Attribute (Conventional)","GOTS_conventional",(IF($G1177="Recycled Pre/Post-Consumer","GOTS_pre_post",(IF($G1177="In-Conversion","GOTS_in_conversion",(IF($G1177="Sustainably Sourced","Sustainably_sourced",""))))))))))),IF($G1177="Organic","Organic",(IF($G1177="Responsible","Responsible",(IF($G1177="No Attribute (Conventional)","No_Attribute_Conventional",(IF($G1177="Recycled Pre/Post-Consumer","Recycled_Pre_Post_Consumer",(IF($G1177="In-Conversion","In_Conversion",(IF($G1177="Recycled Pre-Consumer","Recycled_Pre_Consumer",(IF($G1177="Recycled Post-Consumer","Recycled_Post_Consumer",(IF($G1177="Sustainably Sourced","Sustainably_sourced","")))))))))))))))),"")</f>
        <v/>
      </c>
      <c r="AE1177" s="13" t="e" cm="1">
        <f t="array" aca="1" ref="AE1177" ca="1">IF(INDIRECT("$F"&amp;$S1177)="","",IF(LEFT(INDIRECT("$F"&amp;$S1177),3)="GRS","GRS_RCS_RM",IF((LEFT(INDIRECT("$F"&amp;$S1177),3))="RCS","GRS_RCS_RM",IF(INDIRECT("$F"&amp;$S1177)="OCS (No Label)","OCS_Conversion_RM",IF(LEFT(INDIRECT("$F"&amp;$S1177),3)="OCS","OCS_RM",IF(RIGHT(INDIRECT("$F"&amp;$S1177),10)="conversion","GOTS_RM_conversion",IF((LEFT(INDIRECT("$F"&amp;$S1177),4))="GOTS","GOTS_RM","Responsible_RM")))))))</f>
        <v>#REF!</v>
      </c>
      <c r="AF1177" s="13" t="str" cm="1">
        <f t="array" aca="1" ref="AF1177" ca="1">IF($S1177="","",INDIRECT("$Z"&amp;$S1177))</f>
        <v/>
      </c>
      <c r="AG1177" s="155"/>
      <c r="AH1177" s="13" t="str" cm="1">
        <f t="array" aca="1" ref="AH1177" ca="1">IFERROR(INDIRECT("$ag"&amp;S1177),"")</f>
        <v/>
      </c>
      <c r="AI1177" s="13" t="e" cm="1">
        <f t="array" aca="1" ref="AI1177" ca="1">INDIRECT("O"&amp;S1176)</f>
        <v>#REF!</v>
      </c>
      <c r="AJ1177" s="13" t="str">
        <f>IF($I1177="","",INDEX('Raw Material'!$A$1:$J$75,MATCH(I1177,'Raw Material'!$A$1:$A$75,0),(MATCH(G1177,'Raw Material'!$A$1:$J$1,0))))</f>
        <v/>
      </c>
      <c r="AK1177" s="13" t="str">
        <f t="shared" si="505"/>
        <v>YANLIŞRM</v>
      </c>
      <c r="AL1177" s="153" t="str">
        <f t="shared" si="506"/>
        <v/>
      </c>
    </row>
    <row r="1178" spans="1:38" ht="16.5" customHeight="1">
      <c r="A1178" s="162"/>
      <c r="B1178" s="168"/>
      <c r="C1178" s="169"/>
      <c r="D1178" s="156"/>
      <c r="E1178" s="156"/>
      <c r="F1178" s="175"/>
      <c r="G1178" s="181"/>
      <c r="H1178" s="182"/>
      <c r="I1178" s="182"/>
      <c r="J1178" s="182"/>
      <c r="K1178" s="32"/>
      <c r="L1178" s="179"/>
      <c r="M1178" s="179"/>
      <c r="N1178" s="81"/>
      <c r="O1178" s="185"/>
      <c r="P1178" s="103"/>
      <c r="Q1178" s="84" t="str">
        <f t="shared" si="507"/>
        <v/>
      </c>
      <c r="R1178" s="159"/>
      <c r="S1178" s="28" t="str" cm="1">
        <f t="array" aca="1" ref="S1178" ca="1">IF(INDIRECT("A"&amp;114+$U1178)&lt;&gt;"",114+$U1178,"")</f>
        <v/>
      </c>
      <c r="T1178" s="28" t="str">
        <f t="shared" ca="1" si="508"/>
        <v>$B</v>
      </c>
      <c r="U1178" s="29">
        <f t="shared" si="514"/>
        <v>1056</v>
      </c>
      <c r="V1178" s="29">
        <v>88.666666666673606</v>
      </c>
      <c r="W1178" s="29">
        <f t="shared" si="520"/>
        <v>88</v>
      </c>
      <c r="X1178" s="41" t="str" cm="1">
        <f t="array" aca="1" ref="X1178" ca="1">IFERROR(INDEX('PC&amp;PD'!$A$1:$AP$15,ROW('PC&amp;PD'!$A$15),MATCH(INDIRECT(T1178),'PC&amp;PD'!$A$1:$AP$1,0)),"")</f>
        <v/>
      </c>
      <c r="Z1178" s="155"/>
      <c r="AA1178" s="13" t="str">
        <f t="shared" si="504"/>
        <v/>
      </c>
      <c r="AB1178" s="155"/>
      <c r="AC1178" s="13" t="str">
        <f t="shared" ca="1" si="509"/>
        <v>$AB</v>
      </c>
      <c r="AD1178" s="13" t="str" cm="1">
        <f t="array" aca="1" ref="AD1178" ca="1">IFERROR(IF((LEFT(INDIRECT("$F"&amp;$S1178),4))="GOTS",IF($G1178="Organic","GOTS_Organic_raw",(IF($G1178="Responsible","GOTS_Responsible",(IF($G1178="No Attribute (Conventional)","GOTS_conventional",(IF($G1178="Recycled Pre/Post-Consumer","GOTS_pre_post",(IF($G1178="In-Conversion","GOTS_in_conversion",(IF($G1178="Sustainably Sourced","Sustainably_sourced",""))))))))))),IF($G1178="Organic","Organic",(IF($G1178="Responsible","Responsible",(IF($G1178="No Attribute (Conventional)","No_Attribute_Conventional",(IF($G1178="Recycled Pre/Post-Consumer","Recycled_Pre_Post_Consumer",(IF($G1178="In-Conversion","In_Conversion",(IF($G1178="Recycled Pre-Consumer","Recycled_Pre_Consumer",(IF($G1178="Recycled Post-Consumer","Recycled_Post_Consumer",(IF($G1178="Sustainably Sourced","Sustainably_sourced","")))))))))))))))),"")</f>
        <v/>
      </c>
      <c r="AE1178" s="13" t="e" cm="1">
        <f t="array" aca="1" ref="AE1178" ca="1">IF(INDIRECT("$F"&amp;$S1178)="","",IF(LEFT(INDIRECT("$F"&amp;$S1178),3)="GRS","GRS_RCS_RM",IF((LEFT(INDIRECT("$F"&amp;$S1178),3))="RCS","GRS_RCS_RM",IF(INDIRECT("$F"&amp;$S1178)="OCS (No Label)","OCS_Conversion_RM",IF(LEFT(INDIRECT("$F"&amp;$S1178),3)="OCS","OCS_RM",IF(RIGHT(INDIRECT("$F"&amp;$S1178),10)="conversion","GOTS_RM_conversion",IF((LEFT(INDIRECT("$F"&amp;$S1178),4))="GOTS","GOTS_RM","Responsible_RM")))))))</f>
        <v>#REF!</v>
      </c>
      <c r="AF1178" s="13" t="str" cm="1">
        <f t="array" aca="1" ref="AF1178" ca="1">IF($S1178="","",INDIRECT("$Z"&amp;$S1178))</f>
        <v/>
      </c>
      <c r="AG1178" s="155"/>
      <c r="AH1178" s="13" t="str" cm="1">
        <f t="array" aca="1" ref="AH1178" ca="1">IFERROR(INDIRECT("$ag"&amp;S1178),"")</f>
        <v/>
      </c>
      <c r="AI1178" s="13" t="e" cm="1">
        <f t="array" aca="1" ref="AI1178" ca="1">INDIRECT("O"&amp;S1177)</f>
        <v>#REF!</v>
      </c>
      <c r="AJ1178" s="13" t="str">
        <f>IF($I1178="","",INDEX('Raw Material'!$A$1:$J$75,MATCH(I1178,'Raw Material'!$A$1:$A$75,0),(MATCH(G1178,'Raw Material'!$A$1:$J$1,0))))</f>
        <v/>
      </c>
      <c r="AK1178" s="13" t="str">
        <f t="shared" si="505"/>
        <v>YANLIŞRM</v>
      </c>
      <c r="AL1178" s="153" t="str">
        <f t="shared" si="506"/>
        <v/>
      </c>
    </row>
    <row r="1179" spans="1:38" ht="16.5" customHeight="1">
      <c r="A1179" s="162"/>
      <c r="B1179" s="168"/>
      <c r="C1179" s="169"/>
      <c r="D1179" s="156"/>
      <c r="E1179" s="156"/>
      <c r="F1179" s="175"/>
      <c r="G1179" s="181"/>
      <c r="H1179" s="182"/>
      <c r="I1179" s="182"/>
      <c r="J1179" s="182"/>
      <c r="K1179" s="32"/>
      <c r="L1179" s="179"/>
      <c r="M1179" s="179"/>
      <c r="N1179" s="81"/>
      <c r="O1179" s="185"/>
      <c r="P1179" s="103"/>
      <c r="Q1179" s="84" t="str">
        <f t="shared" si="507"/>
        <v/>
      </c>
      <c r="R1179" s="159"/>
      <c r="S1179" s="28" t="str" cm="1">
        <f t="array" aca="1" ref="S1179" ca="1">IF(INDIRECT("A"&amp;114+$U1179)&lt;&gt;"",114+$U1179,"")</f>
        <v/>
      </c>
      <c r="T1179" s="28" t="str">
        <f t="shared" ca="1" si="508"/>
        <v>$B</v>
      </c>
      <c r="U1179" s="29">
        <f t="shared" si="514"/>
        <v>1056</v>
      </c>
      <c r="V1179" s="29">
        <v>88.750000000006906</v>
      </c>
      <c r="W1179" s="29">
        <f t="shared" si="520"/>
        <v>88</v>
      </c>
      <c r="X1179" s="41" t="str" cm="1">
        <f t="array" aca="1" ref="X1179" ca="1">IFERROR(INDEX('PC&amp;PD'!$A$1:$AP$15,ROW('PC&amp;PD'!$A$15),MATCH(INDIRECT(T1179),'PC&amp;PD'!$A$1:$AP$1,0)),"")</f>
        <v/>
      </c>
      <c r="Z1179" s="155"/>
      <c r="AA1179" s="13" t="str">
        <f t="shared" si="504"/>
        <v/>
      </c>
      <c r="AB1179" s="155"/>
      <c r="AC1179" s="13" t="str">
        <f t="shared" ca="1" si="509"/>
        <v>$AB</v>
      </c>
      <c r="AD1179" s="13" t="str" cm="1">
        <f t="array" aca="1" ref="AD1179" ca="1">IFERROR(IF((LEFT(INDIRECT("$F"&amp;$S1179),4))="GOTS",IF($G1179="Organic","GOTS_Organic_raw",(IF($G1179="Responsible","GOTS_Responsible",(IF($G1179="No Attribute (Conventional)","GOTS_conventional",(IF($G1179="Recycled Pre/Post-Consumer","GOTS_pre_post",(IF($G1179="In-Conversion","GOTS_in_conversion",(IF($G1179="Sustainably Sourced","Sustainably_sourced",""))))))))))),IF($G1179="Organic","Organic",(IF($G1179="Responsible","Responsible",(IF($G1179="No Attribute (Conventional)","No_Attribute_Conventional",(IF($G1179="Recycled Pre/Post-Consumer","Recycled_Pre_Post_Consumer",(IF($G1179="In-Conversion","In_Conversion",(IF($G1179="Recycled Pre-Consumer","Recycled_Pre_Consumer",(IF($G1179="Recycled Post-Consumer","Recycled_Post_Consumer",(IF($G1179="Sustainably Sourced","Sustainably_sourced","")))))))))))))))),"")</f>
        <v/>
      </c>
      <c r="AE1179" s="13" t="e" cm="1">
        <f t="array" aca="1" ref="AE1179" ca="1">IF(INDIRECT("$F"&amp;$S1179)="","",IF(LEFT(INDIRECT("$F"&amp;$S1179),3)="GRS","GRS_RCS_RM",IF((LEFT(INDIRECT("$F"&amp;$S1179),3))="RCS","GRS_RCS_RM",IF(INDIRECT("$F"&amp;$S1179)="OCS (No Label)","OCS_Conversion_RM",IF(LEFT(INDIRECT("$F"&amp;$S1179),3)="OCS","OCS_RM",IF(RIGHT(INDIRECT("$F"&amp;$S1179),10)="conversion","GOTS_RM_conversion",IF((LEFT(INDIRECT("$F"&amp;$S1179),4))="GOTS","GOTS_RM","Responsible_RM")))))))</f>
        <v>#REF!</v>
      </c>
      <c r="AF1179" s="13" t="str" cm="1">
        <f t="array" aca="1" ref="AF1179" ca="1">IF($S1179="","",INDIRECT("$Z"&amp;$S1179))</f>
        <v/>
      </c>
      <c r="AG1179" s="155"/>
      <c r="AH1179" s="13" t="str" cm="1">
        <f t="array" aca="1" ref="AH1179" ca="1">IFERROR(INDIRECT("$ag"&amp;S1179),"")</f>
        <v/>
      </c>
      <c r="AI1179" s="13" t="e" cm="1">
        <f t="array" aca="1" ref="AI1179" ca="1">INDIRECT("O"&amp;S1178)</f>
        <v>#REF!</v>
      </c>
      <c r="AJ1179" s="13" t="str">
        <f>IF($I1179="","",INDEX('Raw Material'!$A$1:$J$75,MATCH(I1179,'Raw Material'!$A$1:$A$75,0),(MATCH(G1179,'Raw Material'!$A$1:$J$1,0))))</f>
        <v/>
      </c>
      <c r="AK1179" s="13" t="str">
        <f t="shared" si="505"/>
        <v>YANLIŞRM</v>
      </c>
      <c r="AL1179" s="153" t="str">
        <f t="shared" si="506"/>
        <v/>
      </c>
    </row>
    <row r="1180" spans="1:38" ht="16.5" customHeight="1">
      <c r="A1180" s="162"/>
      <c r="B1180" s="168"/>
      <c r="C1180" s="169"/>
      <c r="D1180" s="156"/>
      <c r="E1180" s="156"/>
      <c r="F1180" s="175"/>
      <c r="G1180" s="181"/>
      <c r="H1180" s="182"/>
      <c r="I1180" s="182"/>
      <c r="J1180" s="182"/>
      <c r="K1180" s="32"/>
      <c r="L1180" s="179"/>
      <c r="M1180" s="179"/>
      <c r="N1180" s="81"/>
      <c r="O1180" s="185"/>
      <c r="P1180" s="103"/>
      <c r="Q1180" s="84" t="str">
        <f t="shared" si="507"/>
        <v/>
      </c>
      <c r="R1180" s="159"/>
      <c r="S1180" s="28" t="str" cm="1">
        <f t="array" aca="1" ref="S1180" ca="1">IF(INDIRECT("A"&amp;114+$U1180)&lt;&gt;"",114+$U1180,"")</f>
        <v/>
      </c>
      <c r="T1180" s="28" t="str">
        <f t="shared" ca="1" si="508"/>
        <v>$B</v>
      </c>
      <c r="U1180" s="29">
        <f t="shared" si="514"/>
        <v>1056</v>
      </c>
      <c r="V1180" s="29">
        <v>88.833333333340306</v>
      </c>
      <c r="W1180" s="29">
        <f t="shared" si="520"/>
        <v>88</v>
      </c>
      <c r="X1180" s="41" t="str" cm="1">
        <f t="array" aca="1" ref="X1180" ca="1">IFERROR(INDEX('PC&amp;PD'!$A$1:$AP$15,ROW('PC&amp;PD'!$A$15),MATCH(INDIRECT(T1180),'PC&amp;PD'!$A$1:$AP$1,0)),"")</f>
        <v/>
      </c>
      <c r="Z1180" s="155"/>
      <c r="AA1180" s="13" t="str">
        <f t="shared" si="504"/>
        <v/>
      </c>
      <c r="AB1180" s="155"/>
      <c r="AC1180" s="13" t="str">
        <f t="shared" ca="1" si="509"/>
        <v>$AB</v>
      </c>
      <c r="AD1180" s="13" t="str" cm="1">
        <f t="array" aca="1" ref="AD1180" ca="1">IFERROR(IF((LEFT(INDIRECT("$F"&amp;$S1180),4))="GOTS",IF($G1180="Organic","GOTS_Organic_raw",(IF($G1180="Responsible","GOTS_Responsible",(IF($G1180="No Attribute (Conventional)","GOTS_conventional",(IF($G1180="Recycled Pre/Post-Consumer","GOTS_pre_post",(IF($G1180="In-Conversion","GOTS_in_conversion",(IF($G1180="Sustainably Sourced","Sustainably_sourced",""))))))))))),IF($G1180="Organic","Organic",(IF($G1180="Responsible","Responsible",(IF($G1180="No Attribute (Conventional)","No_Attribute_Conventional",(IF($G1180="Recycled Pre/Post-Consumer","Recycled_Pre_Post_Consumer",(IF($G1180="In-Conversion","In_Conversion",(IF($G1180="Recycled Pre-Consumer","Recycled_Pre_Consumer",(IF($G1180="Recycled Post-Consumer","Recycled_Post_Consumer",(IF($G1180="Sustainably Sourced","Sustainably_sourced","")))))))))))))))),"")</f>
        <v/>
      </c>
      <c r="AE1180" s="13" t="e" cm="1">
        <f t="array" aca="1" ref="AE1180" ca="1">IF(INDIRECT("$F"&amp;$S1180)="","",IF(LEFT(INDIRECT("$F"&amp;$S1180),3)="GRS","GRS_RCS_RM",IF((LEFT(INDIRECT("$F"&amp;$S1180),3))="RCS","GRS_RCS_RM",IF(INDIRECT("$F"&amp;$S1180)="OCS (No Label)","OCS_Conversion_RM",IF(LEFT(INDIRECT("$F"&amp;$S1180),3)="OCS","OCS_RM",IF(RIGHT(INDIRECT("$F"&amp;$S1180),10)="conversion","GOTS_RM_conversion",IF((LEFT(INDIRECT("$F"&amp;$S1180),4))="GOTS","GOTS_RM","Responsible_RM")))))))</f>
        <v>#REF!</v>
      </c>
      <c r="AF1180" s="13" t="str" cm="1">
        <f t="array" aca="1" ref="AF1180" ca="1">IF($S1180="","",INDIRECT("$Z"&amp;$S1180))</f>
        <v/>
      </c>
      <c r="AG1180" s="155"/>
      <c r="AH1180" s="13" t="str" cm="1">
        <f t="array" aca="1" ref="AH1180" ca="1">IFERROR(INDIRECT("$ag"&amp;S1180),"")</f>
        <v/>
      </c>
      <c r="AI1180" s="13" t="e" cm="1">
        <f t="array" aca="1" ref="AI1180" ca="1">INDIRECT("O"&amp;S1179)</f>
        <v>#REF!</v>
      </c>
      <c r="AJ1180" s="13" t="str">
        <f>IF($I1180="","",INDEX('Raw Material'!$A$1:$J$75,MATCH(I1180,'Raw Material'!$A$1:$A$75,0),(MATCH(G1180,'Raw Material'!$A$1:$J$1,0))))</f>
        <v/>
      </c>
      <c r="AK1180" s="13" t="str">
        <f t="shared" si="505"/>
        <v>YANLIŞRM</v>
      </c>
      <c r="AL1180" s="153" t="str">
        <f t="shared" si="506"/>
        <v/>
      </c>
    </row>
    <row r="1181" spans="1:38" ht="16.5" customHeight="1" thickBot="1">
      <c r="A1181" s="163"/>
      <c r="B1181" s="170"/>
      <c r="C1181" s="171"/>
      <c r="D1181" s="156"/>
      <c r="E1181" s="156"/>
      <c r="F1181" s="176"/>
      <c r="G1181" s="157"/>
      <c r="H1181" s="158"/>
      <c r="I1181" s="158"/>
      <c r="J1181" s="158"/>
      <c r="K1181" s="33"/>
      <c r="L1181" s="180"/>
      <c r="M1181" s="180"/>
      <c r="N1181" s="82"/>
      <c r="O1181" s="186"/>
      <c r="P1181" s="103"/>
      <c r="Q1181" s="84" t="str">
        <f t="shared" si="507"/>
        <v/>
      </c>
      <c r="R1181" s="159"/>
      <c r="S1181" s="28" t="str" cm="1">
        <f t="array" aca="1" ref="S1181" ca="1">IF(INDIRECT("A"&amp;114+$U1181)&lt;&gt;"",114+$U1181,"")</f>
        <v/>
      </c>
      <c r="T1181" s="28" t="str">
        <f t="shared" ca="1" si="508"/>
        <v>$B</v>
      </c>
      <c r="U1181" s="29">
        <f t="shared" si="514"/>
        <v>1056</v>
      </c>
      <c r="V1181" s="29">
        <v>88.916666666673606</v>
      </c>
      <c r="W1181" s="29">
        <f t="shared" si="520"/>
        <v>88</v>
      </c>
      <c r="X1181" s="41" t="str" cm="1">
        <f t="array" aca="1" ref="X1181" ca="1">IFERROR(INDEX('PC&amp;PD'!$A$1:$AP$15,ROW('PC&amp;PD'!$A$15),MATCH(INDIRECT(T1181),'PC&amp;PD'!$A$1:$AP$1,0)),"")</f>
        <v/>
      </c>
      <c r="Z1181" s="155"/>
      <c r="AA1181" s="13" t="str">
        <f t="shared" si="504"/>
        <v/>
      </c>
      <c r="AB1181" s="155"/>
      <c r="AC1181" s="13" t="str">
        <f t="shared" ca="1" si="509"/>
        <v>$AB</v>
      </c>
      <c r="AD1181" s="13" t="str" cm="1">
        <f t="array" aca="1" ref="AD1181" ca="1">IFERROR(IF((LEFT(INDIRECT("$F"&amp;$S1181),4))="GOTS",IF($G1181="Organic","GOTS_Organic_raw",(IF($G1181="Responsible","GOTS_Responsible",(IF($G1181="No Attribute (Conventional)","GOTS_conventional",(IF($G1181="Recycled Pre/Post-Consumer","GOTS_pre_post",(IF($G1181="In-Conversion","GOTS_in_conversion",(IF($G1181="Sustainably Sourced","Sustainably_sourced",""))))))))))),IF($G1181="Organic","Organic",(IF($G1181="Responsible","Responsible",(IF($G1181="No Attribute (Conventional)","No_Attribute_Conventional",(IF($G1181="Recycled Pre/Post-Consumer","Recycled_Pre_Post_Consumer",(IF($G1181="In-Conversion","In_Conversion",(IF($G1181="Recycled Pre-Consumer","Recycled_Pre_Consumer",(IF($G1181="Recycled Post-Consumer","Recycled_Post_Consumer",(IF($G1181="Sustainably Sourced","Sustainably_sourced","")))))))))))))))),"")</f>
        <v/>
      </c>
      <c r="AE1181" s="13" t="e" cm="1">
        <f t="array" aca="1" ref="AE1181" ca="1">IF(INDIRECT("$F"&amp;$S1181)="","",IF(LEFT(INDIRECT("$F"&amp;$S1181),3)="GRS","GRS_RCS_RM",IF((LEFT(INDIRECT("$F"&amp;$S1181),3))="RCS","GRS_RCS_RM",IF(INDIRECT("$F"&amp;$S1181)="OCS (No Label)","OCS_Conversion_RM",IF(LEFT(INDIRECT("$F"&amp;$S1181),3)="OCS","OCS_RM",IF(RIGHT(INDIRECT("$F"&amp;$S1181),10)="conversion","GOTS_RM_conversion",IF((LEFT(INDIRECT("$F"&amp;$S1181),4))="GOTS","GOTS_RM","Responsible_RM")))))))</f>
        <v>#REF!</v>
      </c>
      <c r="AF1181" s="13" t="str" cm="1">
        <f t="array" aca="1" ref="AF1181" ca="1">IF($S1181="","",INDIRECT("$Z"&amp;$S1181))</f>
        <v/>
      </c>
      <c r="AG1181" s="155"/>
      <c r="AH1181" s="13" t="str" cm="1">
        <f t="array" aca="1" ref="AH1181" ca="1">IFERROR(INDIRECT("$ag"&amp;S1181),"")</f>
        <v/>
      </c>
      <c r="AI1181" s="13" t="e" cm="1">
        <f t="array" aca="1" ref="AI1181" ca="1">INDIRECT("O"&amp;S1180)</f>
        <v>#REF!</v>
      </c>
      <c r="AJ1181" s="13" t="str">
        <f>IF($I1181="","",INDEX('Raw Material'!$A$1:$J$75,MATCH(I1181,'Raw Material'!$A$1:$A$75,0),(MATCH(G1181,'Raw Material'!$A$1:$J$1,0))))</f>
        <v/>
      </c>
      <c r="AK1181" s="13" t="str">
        <f t="shared" si="505"/>
        <v>YANLIŞRM</v>
      </c>
      <c r="AL1181" s="153" t="str">
        <f t="shared" si="506"/>
        <v/>
      </c>
    </row>
    <row r="1182" spans="1:38" ht="16.5" customHeight="1">
      <c r="A1182" s="160" t="str">
        <f>IF(B1182="","",COUNTA($B$114:$B1182))</f>
        <v/>
      </c>
      <c r="B1182" s="164"/>
      <c r="C1182" s="165"/>
      <c r="D1182" s="183"/>
      <c r="E1182" s="183"/>
      <c r="F1182" s="172"/>
      <c r="G1182" s="212"/>
      <c r="H1182" s="206"/>
      <c r="I1182" s="206"/>
      <c r="J1182" s="206"/>
      <c r="K1182" s="31"/>
      <c r="L1182" s="177" t="str">
        <f t="shared" ref="L1182" si="525">IF(R1182="","",LEFT(R1182,LEN(R1182)-2))</f>
        <v/>
      </c>
      <c r="M1182" s="177"/>
      <c r="N1182" s="80"/>
      <c r="O1182" s="184"/>
      <c r="P1182" s="103"/>
      <c r="Q1182" s="84" t="str">
        <f t="shared" si="507"/>
        <v/>
      </c>
      <c r="R1182" s="159" t="str">
        <f t="shared" ref="R1182" si="526">CONCATENATE($Q1182,Q1183,Q1184,Q1185,Q1186,Q1187,$Q1188,$Q1189,$Q1190,$Q1191,Q1192,Q1193)</f>
        <v/>
      </c>
      <c r="S1182" s="28" t="str" cm="1">
        <f t="array" aca="1" ref="S1182" ca="1">IF(INDIRECT("A"&amp;114+$U1182)&lt;&gt;"",114+$U1182,"")</f>
        <v/>
      </c>
      <c r="T1182" s="28" t="str">
        <f t="shared" ca="1" si="508"/>
        <v>$B</v>
      </c>
      <c r="U1182" s="29">
        <f t="shared" si="514"/>
        <v>1068</v>
      </c>
      <c r="V1182" s="29">
        <v>89.000000000007006</v>
      </c>
      <c r="W1182" s="29">
        <f t="shared" si="520"/>
        <v>89</v>
      </c>
      <c r="X1182" s="41" t="str" cm="1">
        <f t="array" aca="1" ref="X1182" ca="1">IFERROR(INDEX('PC&amp;PD'!$A$1:$AP$15,ROW('PC&amp;PD'!$A$15),MATCH(INDIRECT(T1182),'PC&amp;PD'!$A$1:$AP$1,0)),"")</f>
        <v/>
      </c>
      <c r="Z1182" s="155" t="str">
        <f t="shared" ref="Z1182" si="527">IFERROR(IF($F1182="OCS 100","OCS (OCS 100)",IF($F1182="OCS Blended","OCS (OCS Blended)",IF($F1182="OCS (No Label)","OCS (No Label)",IF($F1182="RCS 100","RCS (RCS 100)",IF($F1182="RCS Blended","RCS (RCS Blended)",IF($F1182="GRS","GRS (GRS)",IF($F1182="GRS (No Label)", "GRS (No Label)",IF($F1182="RDS","RDS (RDS)",IF($F1182="RWS","RWS (RWS)",IF($F1182="RAS","RAS (RAS)",IF($F1182="RMS","RMS (RMS)",IF($F1182="GOTS Organic","GOTS (Organic)",IF($F1182="GOTS Made with organic","GOTS (Made with Organic)",IF($F1182="GOTS Organic - in conversion","GOTS (Organic - In Conversion)",IF($F1182="GOTS Made with organic - in conversion","GOTS (Made with Organic - In Conversion)",""))))))))))))))),"")</f>
        <v/>
      </c>
      <c r="AA1182" s="13" t="str">
        <f t="shared" si="504"/>
        <v/>
      </c>
      <c r="AB1182" s="155" t="str">
        <f t="shared" ref="AB1182" si="528">IFERROR(IF($F1182="OCS 100", "OCS_100",IF($F1182="OCS Blended", "OCS_Blended",IF($F1182="OCS (No Label)", "OCS_No_Label",IF($F1182="RCS 100", "RCS_100",IF($F1182="RCS Blended","RCS_Blended",IF($F1182="GRS","GRS",IF($F1182="GRS (No Label)", "GRS_No_Label",IF($F1182="RDS","RDS",IF($F1182="RWS","RWS",IF($F1182="RMS","RMS",IF($F1182="GOTS Organic","GOTS_Organic",IF($F1182="GOTS Made with organic","GOTS_Made_with_organic",IF($F1182="GOTS Organic - in conversion","GOTS_Organic_in_Conversion",IF($F1182="GOTS Made with organic - in conversion","GOTS_Made_with_Organic_in_Conversion",IF($F1182="RAS","RAS",""))))))))))))))),"")</f>
        <v/>
      </c>
      <c r="AC1182" s="13" t="str">
        <f t="shared" ca="1" si="509"/>
        <v>$AB</v>
      </c>
      <c r="AD1182" s="13" t="str" cm="1">
        <f t="array" aca="1" ref="AD1182" ca="1">IFERROR(IF((LEFT(INDIRECT("$F"&amp;$S1182),4))="GOTS",IF($G1182="Organic","GOTS_Organic_raw",(IF($G1182="Responsible","GOTS_Responsible",(IF($G1182="No Attribute (Conventional)","GOTS_conventional",(IF($G1182="Recycled Pre/Post-Consumer","GOTS_pre_post",(IF($G1182="In-Conversion","GOTS_in_conversion",(IF($G1182="Sustainably Sourced","Sustainably_sourced",""))))))))))),IF($G1182="Organic","Organic",(IF($G1182="Responsible","Responsible",(IF($G1182="No Attribute (Conventional)","No_Attribute_Conventional",(IF($G1182="Recycled Pre/Post-Consumer","Recycled_Pre_Post_Consumer",(IF($G1182="In-Conversion","In_Conversion",(IF($G1182="Recycled Pre-Consumer","Recycled_Pre_Consumer",(IF($G1182="Recycled Post-Consumer","Recycled_Post_Consumer",(IF($G1182="Sustainably Sourced","Sustainably_sourced","")))))))))))))))),"")</f>
        <v/>
      </c>
      <c r="AE1182" s="13" t="e" cm="1">
        <f t="array" aca="1" ref="AE1182" ca="1">IF(INDIRECT("$F"&amp;$S1182)="","",IF(LEFT(INDIRECT("$F"&amp;$S1182),3)="GRS","GRS_RCS_RM",IF((LEFT(INDIRECT("$F"&amp;$S1182),3))="RCS","GRS_RCS_RM",IF(INDIRECT("$F"&amp;$S1182)="OCS (No Label)","OCS_Conversion_RM",IF(LEFT(INDIRECT("$F"&amp;$S1182),3)="OCS","OCS_RM",IF(RIGHT(INDIRECT("$F"&amp;$S1182),10)="conversion","GOTS_RM_conversion",IF((LEFT(INDIRECT("$F"&amp;$S1182),4))="GOTS","GOTS_RM","Responsible_RM")))))))</f>
        <v>#REF!</v>
      </c>
      <c r="AF1182" s="13" t="str" cm="1">
        <f t="array" aca="1" ref="AF1182" ca="1">IF($S1182="","",INDIRECT("$Z"&amp;$S1182))</f>
        <v/>
      </c>
      <c r="AG1182" s="155" t="str">
        <f t="shared" si="519"/>
        <v/>
      </c>
      <c r="AH1182" s="13" t="str" cm="1">
        <f t="array" aca="1" ref="AH1182" ca="1">IFERROR(INDIRECT("$ag"&amp;S1182),"")</f>
        <v/>
      </c>
      <c r="AI1182" s="13" t="e" cm="1">
        <f t="array" aca="1" ref="AI1182" ca="1">INDIRECT("O"&amp;S1181)</f>
        <v>#REF!</v>
      </c>
      <c r="AJ1182" s="13" t="str">
        <f>IF($I1182="","",INDEX('Raw Material'!$A$1:$J$75,MATCH(I1182,'Raw Material'!$A$1:$A$75,0),(MATCH(G1182,'Raw Material'!$A$1:$J$1,0))))</f>
        <v/>
      </c>
      <c r="AK1182" s="13" t="str">
        <f t="shared" si="505"/>
        <v>YANLIŞRM</v>
      </c>
      <c r="AL1182" s="153" t="str">
        <f t="shared" si="506"/>
        <v/>
      </c>
    </row>
    <row r="1183" spans="1:38" ht="16.5" customHeight="1">
      <c r="A1183" s="161"/>
      <c r="B1183" s="166"/>
      <c r="C1183" s="167"/>
      <c r="D1183" s="156"/>
      <c r="E1183" s="156"/>
      <c r="F1183" s="173"/>
      <c r="G1183" s="181"/>
      <c r="H1183" s="182"/>
      <c r="I1183" s="182"/>
      <c r="J1183" s="182"/>
      <c r="K1183" s="32"/>
      <c r="L1183" s="178"/>
      <c r="M1183" s="178"/>
      <c r="N1183" s="81"/>
      <c r="O1183" s="185"/>
      <c r="P1183" s="103"/>
      <c r="Q1183" s="84" t="str">
        <f t="shared" si="507"/>
        <v/>
      </c>
      <c r="R1183" s="159"/>
      <c r="S1183" s="28" t="str" cm="1">
        <f t="array" aca="1" ref="S1183" ca="1">IF(INDIRECT("A"&amp;114+$U1183)&lt;&gt;"",114+$U1183,"")</f>
        <v/>
      </c>
      <c r="T1183" s="28" t="str">
        <f t="shared" ca="1" si="508"/>
        <v>$B</v>
      </c>
      <c r="U1183" s="29">
        <f t="shared" si="514"/>
        <v>1068</v>
      </c>
      <c r="V1183" s="29">
        <v>89.083333333340306</v>
      </c>
      <c r="W1183" s="29">
        <f t="shared" si="520"/>
        <v>89</v>
      </c>
      <c r="X1183" s="41" t="str" cm="1">
        <f t="array" aca="1" ref="X1183" ca="1">IFERROR(INDEX('PC&amp;PD'!$A$1:$AP$15,ROW('PC&amp;PD'!$A$15),MATCH(INDIRECT(T1183),'PC&amp;PD'!$A$1:$AP$1,0)),"")</f>
        <v/>
      </c>
      <c r="Z1183" s="155"/>
      <c r="AA1183" s="13" t="str">
        <f t="shared" si="504"/>
        <v/>
      </c>
      <c r="AB1183" s="155"/>
      <c r="AC1183" s="13" t="str">
        <f t="shared" ca="1" si="509"/>
        <v>$AB</v>
      </c>
      <c r="AD1183" s="13" t="str" cm="1">
        <f t="array" aca="1" ref="AD1183" ca="1">IFERROR(IF((LEFT(INDIRECT("$F"&amp;$S1183),4))="GOTS",IF($G1183="Organic","GOTS_Organic_raw",(IF($G1183="Responsible","GOTS_Responsible",(IF($G1183="No Attribute (Conventional)","GOTS_conventional",(IF($G1183="Recycled Pre/Post-Consumer","GOTS_pre_post",(IF($G1183="In-Conversion","GOTS_in_conversion",(IF($G1183="Sustainably Sourced","Sustainably_sourced",""))))))))))),IF($G1183="Organic","Organic",(IF($G1183="Responsible","Responsible",(IF($G1183="No Attribute (Conventional)","No_Attribute_Conventional",(IF($G1183="Recycled Pre/Post-Consumer","Recycled_Pre_Post_Consumer",(IF($G1183="In-Conversion","In_Conversion",(IF($G1183="Recycled Pre-Consumer","Recycled_Pre_Consumer",(IF($G1183="Recycled Post-Consumer","Recycled_Post_Consumer",(IF($G1183="Sustainably Sourced","Sustainably_sourced","")))))))))))))))),"")</f>
        <v/>
      </c>
      <c r="AE1183" s="13" t="e" cm="1">
        <f t="array" aca="1" ref="AE1183" ca="1">IF(INDIRECT("$F"&amp;$S1183)="","",IF(LEFT(INDIRECT("$F"&amp;$S1183),3)="GRS","GRS_RCS_RM",IF((LEFT(INDIRECT("$F"&amp;$S1183),3))="RCS","GRS_RCS_RM",IF(INDIRECT("$F"&amp;$S1183)="OCS (No Label)","OCS_Conversion_RM",IF(LEFT(INDIRECT("$F"&amp;$S1183),3)="OCS","OCS_RM",IF(RIGHT(INDIRECT("$F"&amp;$S1183),10)="conversion","GOTS_RM_conversion",IF((LEFT(INDIRECT("$F"&amp;$S1183),4))="GOTS","GOTS_RM","Responsible_RM")))))))</f>
        <v>#REF!</v>
      </c>
      <c r="AF1183" s="13" t="str" cm="1">
        <f t="array" aca="1" ref="AF1183" ca="1">IF($S1183="","",INDIRECT("$Z"&amp;$S1183))</f>
        <v/>
      </c>
      <c r="AG1183" s="155"/>
      <c r="AH1183" s="13" t="str" cm="1">
        <f t="array" aca="1" ref="AH1183" ca="1">IFERROR(INDIRECT("$ag"&amp;S1183),"")</f>
        <v/>
      </c>
      <c r="AI1183" s="13" t="e" cm="1">
        <f t="array" aca="1" ref="AI1183" ca="1">INDIRECT("O"&amp;S1182)</f>
        <v>#REF!</v>
      </c>
      <c r="AJ1183" s="13" t="str">
        <f>IF($I1183="","",INDEX('Raw Material'!$A$1:$J$75,MATCH(I1183,'Raw Material'!$A$1:$A$75,0),(MATCH(G1183,'Raw Material'!$A$1:$J$1,0))))</f>
        <v/>
      </c>
      <c r="AK1183" s="13" t="str">
        <f t="shared" si="505"/>
        <v>YANLIŞRM</v>
      </c>
      <c r="AL1183" s="153" t="str">
        <f t="shared" si="506"/>
        <v/>
      </c>
    </row>
    <row r="1184" spans="1:38" ht="16.5" customHeight="1">
      <c r="A1184" s="161"/>
      <c r="B1184" s="166"/>
      <c r="C1184" s="167"/>
      <c r="D1184" s="156"/>
      <c r="E1184" s="156"/>
      <c r="F1184" s="173"/>
      <c r="G1184" s="181"/>
      <c r="H1184" s="182"/>
      <c r="I1184" s="182"/>
      <c r="J1184" s="182"/>
      <c r="K1184" s="32"/>
      <c r="L1184" s="178"/>
      <c r="M1184" s="178"/>
      <c r="N1184" s="81"/>
      <c r="O1184" s="185"/>
      <c r="P1184" s="103"/>
      <c r="Q1184" s="84" t="str">
        <f t="shared" si="507"/>
        <v/>
      </c>
      <c r="R1184" s="159"/>
      <c r="S1184" s="28" t="str" cm="1">
        <f t="array" aca="1" ref="S1184" ca="1">IF(INDIRECT("A"&amp;114+$U1184)&lt;&gt;"",114+$U1184,"")</f>
        <v/>
      </c>
      <c r="T1184" s="28" t="str">
        <f t="shared" ca="1" si="508"/>
        <v>$B</v>
      </c>
      <c r="U1184" s="29">
        <f t="shared" si="514"/>
        <v>1068</v>
      </c>
      <c r="V1184" s="29">
        <v>89.166666666673606</v>
      </c>
      <c r="W1184" s="29">
        <f t="shared" si="520"/>
        <v>89</v>
      </c>
      <c r="X1184" s="41" t="str" cm="1">
        <f t="array" aca="1" ref="X1184" ca="1">IFERROR(INDEX('PC&amp;PD'!$A$1:$AP$15,ROW('PC&amp;PD'!$A$15),MATCH(INDIRECT(T1184),'PC&amp;PD'!$A$1:$AP$1,0)),"")</f>
        <v/>
      </c>
      <c r="Z1184" s="155"/>
      <c r="AA1184" s="13" t="str">
        <f t="shared" si="504"/>
        <v/>
      </c>
      <c r="AB1184" s="155"/>
      <c r="AC1184" s="13" t="str">
        <f t="shared" ca="1" si="509"/>
        <v>$AB</v>
      </c>
      <c r="AD1184" s="13" t="str" cm="1">
        <f t="array" aca="1" ref="AD1184" ca="1">IFERROR(IF((LEFT(INDIRECT("$F"&amp;$S1184),4))="GOTS",IF($G1184="Organic","GOTS_Organic_raw",(IF($G1184="Responsible","GOTS_Responsible",(IF($G1184="No Attribute (Conventional)","GOTS_conventional",(IF($G1184="Recycled Pre/Post-Consumer","GOTS_pre_post",(IF($G1184="In-Conversion","GOTS_in_conversion",(IF($G1184="Sustainably Sourced","Sustainably_sourced",""))))))))))),IF($G1184="Organic","Organic",(IF($G1184="Responsible","Responsible",(IF($G1184="No Attribute (Conventional)","No_Attribute_Conventional",(IF($G1184="Recycled Pre/Post-Consumer","Recycled_Pre_Post_Consumer",(IF($G1184="In-Conversion","In_Conversion",(IF($G1184="Recycled Pre-Consumer","Recycled_Pre_Consumer",(IF($G1184="Recycled Post-Consumer","Recycled_Post_Consumer",(IF($G1184="Sustainably Sourced","Sustainably_sourced","")))))))))))))))),"")</f>
        <v/>
      </c>
      <c r="AE1184" s="13" t="e" cm="1">
        <f t="array" aca="1" ref="AE1184" ca="1">IF(INDIRECT("$F"&amp;$S1184)="","",IF(LEFT(INDIRECT("$F"&amp;$S1184),3)="GRS","GRS_RCS_RM",IF((LEFT(INDIRECT("$F"&amp;$S1184),3))="RCS","GRS_RCS_RM",IF(INDIRECT("$F"&amp;$S1184)="OCS (No Label)","OCS_Conversion_RM",IF(LEFT(INDIRECT("$F"&amp;$S1184),3)="OCS","OCS_RM",IF(RIGHT(INDIRECT("$F"&amp;$S1184),10)="conversion","GOTS_RM_conversion",IF((LEFT(INDIRECT("$F"&amp;$S1184),4))="GOTS","GOTS_RM","Responsible_RM")))))))</f>
        <v>#REF!</v>
      </c>
      <c r="AF1184" s="13" t="str" cm="1">
        <f t="array" aca="1" ref="AF1184" ca="1">IF($S1184="","",INDIRECT("$Z"&amp;$S1184))</f>
        <v/>
      </c>
      <c r="AG1184" s="155"/>
      <c r="AH1184" s="13" t="str" cm="1">
        <f t="array" aca="1" ref="AH1184" ca="1">IFERROR(INDIRECT("$ag"&amp;S1184),"")</f>
        <v/>
      </c>
      <c r="AI1184" s="13" t="e" cm="1">
        <f t="array" aca="1" ref="AI1184" ca="1">INDIRECT("O"&amp;S1183)</f>
        <v>#REF!</v>
      </c>
      <c r="AJ1184" s="13" t="str">
        <f>IF($I1184="","",INDEX('Raw Material'!$A$1:$J$75,MATCH(I1184,'Raw Material'!$A$1:$A$75,0),(MATCH(G1184,'Raw Material'!$A$1:$J$1,0))))</f>
        <v/>
      </c>
      <c r="AK1184" s="13" t="str">
        <f t="shared" si="505"/>
        <v>YANLIŞRM</v>
      </c>
      <c r="AL1184" s="153" t="str">
        <f t="shared" si="506"/>
        <v/>
      </c>
    </row>
    <row r="1185" spans="1:38" ht="16.5" customHeight="1">
      <c r="A1185" s="161"/>
      <c r="B1185" s="166"/>
      <c r="C1185" s="167"/>
      <c r="D1185" s="156"/>
      <c r="E1185" s="156"/>
      <c r="F1185" s="174"/>
      <c r="G1185" s="181"/>
      <c r="H1185" s="182"/>
      <c r="I1185" s="182"/>
      <c r="J1185" s="182"/>
      <c r="K1185" s="32"/>
      <c r="L1185" s="178"/>
      <c r="M1185" s="178"/>
      <c r="N1185" s="81"/>
      <c r="O1185" s="185"/>
      <c r="P1185" s="103"/>
      <c r="Q1185" s="84" t="str">
        <f t="shared" si="507"/>
        <v/>
      </c>
      <c r="R1185" s="159"/>
      <c r="S1185" s="28" t="str" cm="1">
        <f t="array" aca="1" ref="S1185" ca="1">IF(INDIRECT("A"&amp;114+$U1185)&lt;&gt;"",114+$U1185,"")</f>
        <v/>
      </c>
      <c r="T1185" s="28" t="str">
        <f t="shared" ca="1" si="508"/>
        <v>$B</v>
      </c>
      <c r="U1185" s="29">
        <f t="shared" si="514"/>
        <v>1068</v>
      </c>
      <c r="V1185" s="29">
        <v>89.250000000007006</v>
      </c>
      <c r="W1185" s="29">
        <f t="shared" si="520"/>
        <v>89</v>
      </c>
      <c r="X1185" s="41" t="str" cm="1">
        <f t="array" aca="1" ref="X1185" ca="1">IFERROR(INDEX('PC&amp;PD'!$A$1:$AP$15,ROW('PC&amp;PD'!$A$15),MATCH(INDIRECT(T1185),'PC&amp;PD'!$A$1:$AP$1,0)),"")</f>
        <v/>
      </c>
      <c r="Z1185" s="155"/>
      <c r="AA1185" s="13" t="str">
        <f t="shared" si="504"/>
        <v/>
      </c>
      <c r="AB1185" s="155"/>
      <c r="AC1185" s="13" t="str">
        <f t="shared" ca="1" si="509"/>
        <v>$AB</v>
      </c>
      <c r="AD1185" s="13" t="str" cm="1">
        <f t="array" aca="1" ref="AD1185" ca="1">IFERROR(IF((LEFT(INDIRECT("$F"&amp;$S1185),4))="GOTS",IF($G1185="Organic","GOTS_Organic_raw",(IF($G1185="Responsible","GOTS_Responsible",(IF($G1185="No Attribute (Conventional)","GOTS_conventional",(IF($G1185="Recycled Pre/Post-Consumer","GOTS_pre_post",(IF($G1185="In-Conversion","GOTS_in_conversion",(IF($G1185="Sustainably Sourced","Sustainably_sourced",""))))))))))),IF($G1185="Organic","Organic",(IF($G1185="Responsible","Responsible",(IF($G1185="No Attribute (Conventional)","No_Attribute_Conventional",(IF($G1185="Recycled Pre/Post-Consumer","Recycled_Pre_Post_Consumer",(IF($G1185="In-Conversion","In_Conversion",(IF($G1185="Recycled Pre-Consumer","Recycled_Pre_Consumer",(IF($G1185="Recycled Post-Consumer","Recycled_Post_Consumer",(IF($G1185="Sustainably Sourced","Sustainably_sourced","")))))))))))))))),"")</f>
        <v/>
      </c>
      <c r="AE1185" s="13" t="e" cm="1">
        <f t="array" aca="1" ref="AE1185" ca="1">IF(INDIRECT("$F"&amp;$S1185)="","",IF(LEFT(INDIRECT("$F"&amp;$S1185),3)="GRS","GRS_RCS_RM",IF((LEFT(INDIRECT("$F"&amp;$S1185),3))="RCS","GRS_RCS_RM",IF(INDIRECT("$F"&amp;$S1185)="OCS (No Label)","OCS_Conversion_RM",IF(LEFT(INDIRECT("$F"&amp;$S1185),3)="OCS","OCS_RM",IF(RIGHT(INDIRECT("$F"&amp;$S1185),10)="conversion","GOTS_RM_conversion",IF((LEFT(INDIRECT("$F"&amp;$S1185),4))="GOTS","GOTS_RM","Responsible_RM")))))))</f>
        <v>#REF!</v>
      </c>
      <c r="AF1185" s="13" t="str" cm="1">
        <f t="array" aca="1" ref="AF1185" ca="1">IF($S1185="","",INDIRECT("$Z"&amp;$S1185))</f>
        <v/>
      </c>
      <c r="AG1185" s="155"/>
      <c r="AH1185" s="13" t="str" cm="1">
        <f t="array" aca="1" ref="AH1185" ca="1">IFERROR(INDIRECT("$ag"&amp;S1185),"")</f>
        <v/>
      </c>
      <c r="AI1185" s="13" t="e" cm="1">
        <f t="array" aca="1" ref="AI1185" ca="1">INDIRECT("O"&amp;S1184)</f>
        <v>#REF!</v>
      </c>
      <c r="AJ1185" s="13" t="str">
        <f>IF($I1185="","",INDEX('Raw Material'!$A$1:$J$75,MATCH(I1185,'Raw Material'!$A$1:$A$75,0),(MATCH(G1185,'Raw Material'!$A$1:$J$1,0))))</f>
        <v/>
      </c>
      <c r="AK1185" s="13" t="str">
        <f t="shared" si="505"/>
        <v>YANLIŞRM</v>
      </c>
      <c r="AL1185" s="153" t="str">
        <f t="shared" si="506"/>
        <v/>
      </c>
    </row>
    <row r="1186" spans="1:38" ht="16.5" customHeight="1">
      <c r="A1186" s="161"/>
      <c r="B1186" s="166"/>
      <c r="C1186" s="167"/>
      <c r="D1186" s="156"/>
      <c r="E1186" s="156"/>
      <c r="F1186" s="174"/>
      <c r="G1186" s="181"/>
      <c r="H1186" s="182"/>
      <c r="I1186" s="182"/>
      <c r="J1186" s="182"/>
      <c r="K1186" s="32"/>
      <c r="L1186" s="178"/>
      <c r="M1186" s="178"/>
      <c r="N1186" s="81"/>
      <c r="O1186" s="185"/>
      <c r="P1186" s="103"/>
      <c r="Q1186" s="84" t="str">
        <f t="shared" si="507"/>
        <v/>
      </c>
      <c r="R1186" s="159"/>
      <c r="S1186" s="28" t="str" cm="1">
        <f t="array" aca="1" ref="S1186" ca="1">IF(INDIRECT("A"&amp;114+$U1186)&lt;&gt;"",114+$U1186,"")</f>
        <v/>
      </c>
      <c r="T1186" s="28" t="str">
        <f t="shared" ca="1" si="508"/>
        <v>$B</v>
      </c>
      <c r="U1186" s="29">
        <f t="shared" si="514"/>
        <v>1068</v>
      </c>
      <c r="V1186" s="29">
        <v>89.333333333340306</v>
      </c>
      <c r="W1186" s="29">
        <f t="shared" si="520"/>
        <v>89</v>
      </c>
      <c r="X1186" s="41" t="str" cm="1">
        <f t="array" aca="1" ref="X1186" ca="1">IFERROR(INDEX('PC&amp;PD'!$A$1:$AP$15,ROW('PC&amp;PD'!$A$15),MATCH(INDIRECT(T1186),'PC&amp;PD'!$A$1:$AP$1,0)),"")</f>
        <v/>
      </c>
      <c r="Z1186" s="155"/>
      <c r="AA1186" s="13" t="str">
        <f t="shared" si="504"/>
        <v/>
      </c>
      <c r="AB1186" s="155"/>
      <c r="AC1186" s="13" t="str">
        <f t="shared" ca="1" si="509"/>
        <v>$AB</v>
      </c>
      <c r="AD1186" s="13" t="str" cm="1">
        <f t="array" aca="1" ref="AD1186" ca="1">IFERROR(IF((LEFT(INDIRECT("$F"&amp;$S1186),4))="GOTS",IF($G1186="Organic","GOTS_Organic_raw",(IF($G1186="Responsible","GOTS_Responsible",(IF($G1186="No Attribute (Conventional)","GOTS_conventional",(IF($G1186="Recycled Pre/Post-Consumer","GOTS_pre_post",(IF($G1186="In-Conversion","GOTS_in_conversion",(IF($G1186="Sustainably Sourced","Sustainably_sourced",""))))))))))),IF($G1186="Organic","Organic",(IF($G1186="Responsible","Responsible",(IF($G1186="No Attribute (Conventional)","No_Attribute_Conventional",(IF($G1186="Recycled Pre/Post-Consumer","Recycled_Pre_Post_Consumer",(IF($G1186="In-Conversion","In_Conversion",(IF($G1186="Recycled Pre-Consumer","Recycled_Pre_Consumer",(IF($G1186="Recycled Post-Consumer","Recycled_Post_Consumer",(IF($G1186="Sustainably Sourced","Sustainably_sourced","")))))))))))))))),"")</f>
        <v/>
      </c>
      <c r="AE1186" s="13" t="e" cm="1">
        <f t="array" aca="1" ref="AE1186" ca="1">IF(INDIRECT("$F"&amp;$S1186)="","",IF(LEFT(INDIRECT("$F"&amp;$S1186),3)="GRS","GRS_RCS_RM",IF((LEFT(INDIRECT("$F"&amp;$S1186),3))="RCS","GRS_RCS_RM",IF(INDIRECT("$F"&amp;$S1186)="OCS (No Label)","OCS_Conversion_RM",IF(LEFT(INDIRECT("$F"&amp;$S1186),3)="OCS","OCS_RM",IF(RIGHT(INDIRECT("$F"&amp;$S1186),10)="conversion","GOTS_RM_conversion",IF((LEFT(INDIRECT("$F"&amp;$S1186),4))="GOTS","GOTS_RM","Responsible_RM")))))))</f>
        <v>#REF!</v>
      </c>
      <c r="AF1186" s="13" t="str" cm="1">
        <f t="array" aca="1" ref="AF1186" ca="1">IF($S1186="","",INDIRECT("$Z"&amp;$S1186))</f>
        <v/>
      </c>
      <c r="AG1186" s="155"/>
      <c r="AH1186" s="13" t="str" cm="1">
        <f t="array" aca="1" ref="AH1186" ca="1">IFERROR(INDIRECT("$ag"&amp;S1186),"")</f>
        <v/>
      </c>
      <c r="AI1186" s="13" t="e" cm="1">
        <f t="array" aca="1" ref="AI1186" ca="1">INDIRECT("O"&amp;S1185)</f>
        <v>#REF!</v>
      </c>
      <c r="AJ1186" s="13" t="str">
        <f>IF($I1186="","",INDEX('Raw Material'!$A$1:$J$75,MATCH(I1186,'Raw Material'!$A$1:$A$75,0),(MATCH(G1186,'Raw Material'!$A$1:$J$1,0))))</f>
        <v/>
      </c>
      <c r="AK1186" s="13" t="str">
        <f t="shared" si="505"/>
        <v>YANLIŞRM</v>
      </c>
      <c r="AL1186" s="153" t="str">
        <f t="shared" si="506"/>
        <v/>
      </c>
    </row>
    <row r="1187" spans="1:38" ht="16.5" customHeight="1">
      <c r="A1187" s="161"/>
      <c r="B1187" s="166"/>
      <c r="C1187" s="167"/>
      <c r="D1187" s="156"/>
      <c r="E1187" s="156"/>
      <c r="F1187" s="174"/>
      <c r="G1187" s="181"/>
      <c r="H1187" s="182"/>
      <c r="I1187" s="182"/>
      <c r="J1187" s="182"/>
      <c r="K1187" s="32"/>
      <c r="L1187" s="178"/>
      <c r="M1187" s="178"/>
      <c r="N1187" s="81"/>
      <c r="O1187" s="185"/>
      <c r="P1187" s="103"/>
      <c r="Q1187" s="84" t="str">
        <f t="shared" si="507"/>
        <v/>
      </c>
      <c r="R1187" s="159"/>
      <c r="S1187" s="28" t="str" cm="1">
        <f t="array" aca="1" ref="S1187" ca="1">IF(INDIRECT("A"&amp;114+$U1187)&lt;&gt;"",114+$U1187,"")</f>
        <v/>
      </c>
      <c r="T1187" s="28" t="str">
        <f t="shared" ca="1" si="508"/>
        <v>$B</v>
      </c>
      <c r="U1187" s="29">
        <f t="shared" si="514"/>
        <v>1068</v>
      </c>
      <c r="V1187" s="29">
        <v>89.416666666673606</v>
      </c>
      <c r="W1187" s="29">
        <f t="shared" si="520"/>
        <v>89</v>
      </c>
      <c r="X1187" s="41" t="str" cm="1">
        <f t="array" aca="1" ref="X1187" ca="1">IFERROR(INDEX('PC&amp;PD'!$A$1:$AP$15,ROW('PC&amp;PD'!$A$15),MATCH(INDIRECT(T1187),'PC&amp;PD'!$A$1:$AP$1,0)),"")</f>
        <v/>
      </c>
      <c r="Z1187" s="155"/>
      <c r="AA1187" s="13" t="str">
        <f t="shared" si="504"/>
        <v/>
      </c>
      <c r="AB1187" s="155"/>
      <c r="AC1187" s="13" t="str">
        <f t="shared" ca="1" si="509"/>
        <v>$AB</v>
      </c>
      <c r="AD1187" s="13" t="str" cm="1">
        <f t="array" aca="1" ref="AD1187" ca="1">IFERROR(IF((LEFT(INDIRECT("$F"&amp;$S1187),4))="GOTS",IF($G1187="Organic","GOTS_Organic_raw",(IF($G1187="Responsible","GOTS_Responsible",(IF($G1187="No Attribute (Conventional)","GOTS_conventional",(IF($G1187="Recycled Pre/Post-Consumer","GOTS_pre_post",(IF($G1187="In-Conversion","GOTS_in_conversion",(IF($G1187="Sustainably Sourced","Sustainably_sourced",""))))))))))),IF($G1187="Organic","Organic",(IF($G1187="Responsible","Responsible",(IF($G1187="No Attribute (Conventional)","No_Attribute_Conventional",(IF($G1187="Recycled Pre/Post-Consumer","Recycled_Pre_Post_Consumer",(IF($G1187="In-Conversion","In_Conversion",(IF($G1187="Recycled Pre-Consumer","Recycled_Pre_Consumer",(IF($G1187="Recycled Post-Consumer","Recycled_Post_Consumer",(IF($G1187="Sustainably Sourced","Sustainably_sourced","")))))))))))))))),"")</f>
        <v/>
      </c>
      <c r="AE1187" s="13" t="e" cm="1">
        <f t="array" aca="1" ref="AE1187" ca="1">IF(INDIRECT("$F"&amp;$S1187)="","",IF(LEFT(INDIRECT("$F"&amp;$S1187),3)="GRS","GRS_RCS_RM",IF((LEFT(INDIRECT("$F"&amp;$S1187),3))="RCS","GRS_RCS_RM",IF(INDIRECT("$F"&amp;$S1187)="OCS (No Label)","OCS_Conversion_RM",IF(LEFT(INDIRECT("$F"&amp;$S1187),3)="OCS","OCS_RM",IF(RIGHT(INDIRECT("$F"&amp;$S1187),10)="conversion","GOTS_RM_conversion",IF((LEFT(INDIRECT("$F"&amp;$S1187),4))="GOTS","GOTS_RM","Responsible_RM")))))))</f>
        <v>#REF!</v>
      </c>
      <c r="AF1187" s="13" t="str" cm="1">
        <f t="array" aca="1" ref="AF1187" ca="1">IF($S1187="","",INDIRECT("$Z"&amp;$S1187))</f>
        <v/>
      </c>
      <c r="AG1187" s="155"/>
      <c r="AH1187" s="13" t="str" cm="1">
        <f t="array" aca="1" ref="AH1187" ca="1">IFERROR(INDIRECT("$ag"&amp;S1187),"")</f>
        <v/>
      </c>
      <c r="AI1187" s="13" t="e" cm="1">
        <f t="array" aca="1" ref="AI1187" ca="1">INDIRECT("O"&amp;S1186)</f>
        <v>#REF!</v>
      </c>
      <c r="AJ1187" s="13" t="str">
        <f>IF($I1187="","",INDEX('Raw Material'!$A$1:$J$75,MATCH(I1187,'Raw Material'!$A$1:$A$75,0),(MATCH(G1187,'Raw Material'!$A$1:$J$1,0))))</f>
        <v/>
      </c>
      <c r="AK1187" s="13" t="str">
        <f t="shared" si="505"/>
        <v>YANLIŞRM</v>
      </c>
      <c r="AL1187" s="153" t="str">
        <f t="shared" si="506"/>
        <v/>
      </c>
    </row>
    <row r="1188" spans="1:38" ht="16.5" customHeight="1">
      <c r="A1188" s="162"/>
      <c r="B1188" s="168"/>
      <c r="C1188" s="169"/>
      <c r="D1188" s="156"/>
      <c r="E1188" s="156"/>
      <c r="F1188" s="175"/>
      <c r="G1188" s="181"/>
      <c r="H1188" s="182"/>
      <c r="I1188" s="182"/>
      <c r="J1188" s="182"/>
      <c r="K1188" s="32"/>
      <c r="L1188" s="179"/>
      <c r="M1188" s="179"/>
      <c r="N1188" s="81"/>
      <c r="O1188" s="185"/>
      <c r="P1188" s="103"/>
      <c r="Q1188" s="84" t="str">
        <f t="shared" si="507"/>
        <v/>
      </c>
      <c r="R1188" s="159"/>
      <c r="S1188" s="28" t="str" cm="1">
        <f t="array" aca="1" ref="S1188" ca="1">IF(INDIRECT("A"&amp;114+$U1188)&lt;&gt;"",114+$U1188,"")</f>
        <v/>
      </c>
      <c r="T1188" s="28" t="str">
        <f t="shared" ca="1" si="508"/>
        <v>$B</v>
      </c>
      <c r="U1188" s="29">
        <f t="shared" si="514"/>
        <v>1068</v>
      </c>
      <c r="V1188" s="29">
        <v>89.500000000007006</v>
      </c>
      <c r="W1188" s="29">
        <f t="shared" si="520"/>
        <v>89</v>
      </c>
      <c r="X1188" s="41" t="str" cm="1">
        <f t="array" aca="1" ref="X1188" ca="1">IFERROR(INDEX('PC&amp;PD'!$A$1:$AP$15,ROW('PC&amp;PD'!$A$15),MATCH(INDIRECT(T1188),'PC&amp;PD'!$A$1:$AP$1,0)),"")</f>
        <v/>
      </c>
      <c r="Z1188" s="155"/>
      <c r="AA1188" s="13" t="str">
        <f t="shared" si="504"/>
        <v/>
      </c>
      <c r="AB1188" s="155"/>
      <c r="AC1188" s="13" t="str">
        <f t="shared" ca="1" si="509"/>
        <v>$AB</v>
      </c>
      <c r="AD1188" s="13" t="str" cm="1">
        <f t="array" aca="1" ref="AD1188" ca="1">IFERROR(IF((LEFT(INDIRECT("$F"&amp;$S1188),4))="GOTS",IF($G1188="Organic","GOTS_Organic_raw",(IF($G1188="Responsible","GOTS_Responsible",(IF($G1188="No Attribute (Conventional)","GOTS_conventional",(IF($G1188="Recycled Pre/Post-Consumer","GOTS_pre_post",(IF($G1188="In-Conversion","GOTS_in_conversion",(IF($G1188="Sustainably Sourced","Sustainably_sourced",""))))))))))),IF($G1188="Organic","Organic",(IF($G1188="Responsible","Responsible",(IF($G1188="No Attribute (Conventional)","No_Attribute_Conventional",(IF($G1188="Recycled Pre/Post-Consumer","Recycled_Pre_Post_Consumer",(IF($G1188="In-Conversion","In_Conversion",(IF($G1188="Recycled Pre-Consumer","Recycled_Pre_Consumer",(IF($G1188="Recycled Post-Consumer","Recycled_Post_Consumer",(IF($G1188="Sustainably Sourced","Sustainably_sourced","")))))))))))))))),"")</f>
        <v/>
      </c>
      <c r="AE1188" s="13" t="e" cm="1">
        <f t="array" aca="1" ref="AE1188" ca="1">IF(INDIRECT("$F"&amp;$S1188)="","",IF(LEFT(INDIRECT("$F"&amp;$S1188),3)="GRS","GRS_RCS_RM",IF((LEFT(INDIRECT("$F"&amp;$S1188),3))="RCS","GRS_RCS_RM",IF(INDIRECT("$F"&amp;$S1188)="OCS (No Label)","OCS_Conversion_RM",IF(LEFT(INDIRECT("$F"&amp;$S1188),3)="OCS","OCS_RM",IF(RIGHT(INDIRECT("$F"&amp;$S1188),10)="conversion","GOTS_RM_conversion",IF((LEFT(INDIRECT("$F"&amp;$S1188),4))="GOTS","GOTS_RM","Responsible_RM")))))))</f>
        <v>#REF!</v>
      </c>
      <c r="AF1188" s="13" t="str" cm="1">
        <f t="array" aca="1" ref="AF1188" ca="1">IF($S1188="","",INDIRECT("$Z"&amp;$S1188))</f>
        <v/>
      </c>
      <c r="AG1188" s="155"/>
      <c r="AH1188" s="13" t="str" cm="1">
        <f t="array" aca="1" ref="AH1188" ca="1">IFERROR(INDIRECT("$ag"&amp;S1188),"")</f>
        <v/>
      </c>
      <c r="AI1188" s="13" t="e" cm="1">
        <f t="array" aca="1" ref="AI1188" ca="1">INDIRECT("O"&amp;S1187)</f>
        <v>#REF!</v>
      </c>
      <c r="AJ1188" s="13" t="str">
        <f>IF($I1188="","",INDEX('Raw Material'!$A$1:$J$75,MATCH(I1188,'Raw Material'!$A$1:$A$75,0),(MATCH(G1188,'Raw Material'!$A$1:$J$1,0))))</f>
        <v/>
      </c>
      <c r="AK1188" s="13" t="str">
        <f t="shared" si="505"/>
        <v>YANLIŞRM</v>
      </c>
      <c r="AL1188" s="153" t="str">
        <f t="shared" si="506"/>
        <v/>
      </c>
    </row>
    <row r="1189" spans="1:38" ht="16.5" customHeight="1">
      <c r="A1189" s="162"/>
      <c r="B1189" s="168"/>
      <c r="C1189" s="169"/>
      <c r="D1189" s="156"/>
      <c r="E1189" s="156"/>
      <c r="F1189" s="175"/>
      <c r="G1189" s="181"/>
      <c r="H1189" s="182"/>
      <c r="I1189" s="182"/>
      <c r="J1189" s="182"/>
      <c r="K1189" s="32"/>
      <c r="L1189" s="179"/>
      <c r="M1189" s="179"/>
      <c r="N1189" s="81"/>
      <c r="O1189" s="185"/>
      <c r="P1189" s="103"/>
      <c r="Q1189" s="84" t="str">
        <f t="shared" si="507"/>
        <v/>
      </c>
      <c r="R1189" s="159"/>
      <c r="S1189" s="28" t="str" cm="1">
        <f t="array" aca="1" ref="S1189" ca="1">IF(INDIRECT("A"&amp;114+$U1189)&lt;&gt;"",114+$U1189,"")</f>
        <v/>
      </c>
      <c r="T1189" s="28" t="str">
        <f t="shared" ca="1" si="508"/>
        <v>$B</v>
      </c>
      <c r="U1189" s="29">
        <f t="shared" si="514"/>
        <v>1068</v>
      </c>
      <c r="V1189" s="29">
        <v>89.583333333340306</v>
      </c>
      <c r="W1189" s="29">
        <f t="shared" si="520"/>
        <v>89</v>
      </c>
      <c r="X1189" s="41" t="str" cm="1">
        <f t="array" aca="1" ref="X1189" ca="1">IFERROR(INDEX('PC&amp;PD'!$A$1:$AP$15,ROW('PC&amp;PD'!$A$15),MATCH(INDIRECT(T1189),'PC&amp;PD'!$A$1:$AP$1,0)),"")</f>
        <v/>
      </c>
      <c r="Z1189" s="155"/>
      <c r="AA1189" s="13" t="str">
        <f t="shared" si="504"/>
        <v/>
      </c>
      <c r="AB1189" s="155"/>
      <c r="AC1189" s="13" t="str">
        <f t="shared" ca="1" si="509"/>
        <v>$AB</v>
      </c>
      <c r="AD1189" s="13" t="str" cm="1">
        <f t="array" aca="1" ref="AD1189" ca="1">IFERROR(IF((LEFT(INDIRECT("$F"&amp;$S1189),4))="GOTS",IF($G1189="Organic","GOTS_Organic_raw",(IF($G1189="Responsible","GOTS_Responsible",(IF($G1189="No Attribute (Conventional)","GOTS_conventional",(IF($G1189="Recycled Pre/Post-Consumer","GOTS_pre_post",(IF($G1189="In-Conversion","GOTS_in_conversion",(IF($G1189="Sustainably Sourced","Sustainably_sourced",""))))))))))),IF($G1189="Organic","Organic",(IF($G1189="Responsible","Responsible",(IF($G1189="No Attribute (Conventional)","No_Attribute_Conventional",(IF($G1189="Recycled Pre/Post-Consumer","Recycled_Pre_Post_Consumer",(IF($G1189="In-Conversion","In_Conversion",(IF($G1189="Recycled Pre-Consumer","Recycled_Pre_Consumer",(IF($G1189="Recycled Post-Consumer","Recycled_Post_Consumer",(IF($G1189="Sustainably Sourced","Sustainably_sourced","")))))))))))))))),"")</f>
        <v/>
      </c>
      <c r="AE1189" s="13" t="e" cm="1">
        <f t="array" aca="1" ref="AE1189" ca="1">IF(INDIRECT("$F"&amp;$S1189)="","",IF(LEFT(INDIRECT("$F"&amp;$S1189),3)="GRS","GRS_RCS_RM",IF((LEFT(INDIRECT("$F"&amp;$S1189),3))="RCS","GRS_RCS_RM",IF(INDIRECT("$F"&amp;$S1189)="OCS (No Label)","OCS_Conversion_RM",IF(LEFT(INDIRECT("$F"&amp;$S1189),3)="OCS","OCS_RM",IF(RIGHT(INDIRECT("$F"&amp;$S1189),10)="conversion","GOTS_RM_conversion",IF((LEFT(INDIRECT("$F"&amp;$S1189),4))="GOTS","GOTS_RM","Responsible_RM")))))))</f>
        <v>#REF!</v>
      </c>
      <c r="AF1189" s="13" t="str" cm="1">
        <f t="array" aca="1" ref="AF1189" ca="1">IF($S1189="","",INDIRECT("$Z"&amp;$S1189))</f>
        <v/>
      </c>
      <c r="AG1189" s="155"/>
      <c r="AH1189" s="13" t="str" cm="1">
        <f t="array" aca="1" ref="AH1189" ca="1">IFERROR(INDIRECT("$ag"&amp;S1189),"")</f>
        <v/>
      </c>
      <c r="AI1189" s="13" t="e" cm="1">
        <f t="array" aca="1" ref="AI1189" ca="1">INDIRECT("O"&amp;S1188)</f>
        <v>#REF!</v>
      </c>
      <c r="AJ1189" s="13" t="str">
        <f>IF($I1189="","",INDEX('Raw Material'!$A$1:$J$75,MATCH(I1189,'Raw Material'!$A$1:$A$75,0),(MATCH(G1189,'Raw Material'!$A$1:$J$1,0))))</f>
        <v/>
      </c>
      <c r="AK1189" s="13" t="str">
        <f t="shared" si="505"/>
        <v>YANLIŞRM</v>
      </c>
      <c r="AL1189" s="153" t="str">
        <f t="shared" si="506"/>
        <v/>
      </c>
    </row>
    <row r="1190" spans="1:38" ht="16.5" customHeight="1">
      <c r="A1190" s="162"/>
      <c r="B1190" s="168"/>
      <c r="C1190" s="169"/>
      <c r="D1190" s="156"/>
      <c r="E1190" s="156"/>
      <c r="F1190" s="175"/>
      <c r="G1190" s="181"/>
      <c r="H1190" s="182"/>
      <c r="I1190" s="182"/>
      <c r="J1190" s="182"/>
      <c r="K1190" s="32"/>
      <c r="L1190" s="179"/>
      <c r="M1190" s="179"/>
      <c r="N1190" s="81"/>
      <c r="O1190" s="185"/>
      <c r="P1190" s="103"/>
      <c r="Q1190" s="84" t="str">
        <f t="shared" si="507"/>
        <v/>
      </c>
      <c r="R1190" s="159"/>
      <c r="S1190" s="28" t="str" cm="1">
        <f t="array" aca="1" ref="S1190" ca="1">IF(INDIRECT("A"&amp;114+$U1190)&lt;&gt;"",114+$U1190,"")</f>
        <v/>
      </c>
      <c r="T1190" s="28" t="str">
        <f t="shared" ca="1" si="508"/>
        <v>$B</v>
      </c>
      <c r="U1190" s="29">
        <f t="shared" si="514"/>
        <v>1068</v>
      </c>
      <c r="V1190" s="29">
        <v>89.666666666673706</v>
      </c>
      <c r="W1190" s="29">
        <f t="shared" si="520"/>
        <v>89</v>
      </c>
      <c r="X1190" s="41" t="str" cm="1">
        <f t="array" aca="1" ref="X1190" ca="1">IFERROR(INDEX('PC&amp;PD'!$A$1:$AP$15,ROW('PC&amp;PD'!$A$15),MATCH(INDIRECT(T1190),'PC&amp;PD'!$A$1:$AP$1,0)),"")</f>
        <v/>
      </c>
      <c r="Z1190" s="155"/>
      <c r="AA1190" s="13" t="str">
        <f t="shared" si="504"/>
        <v/>
      </c>
      <c r="AB1190" s="155"/>
      <c r="AC1190" s="13" t="str">
        <f t="shared" ca="1" si="509"/>
        <v>$AB</v>
      </c>
      <c r="AD1190" s="13" t="str" cm="1">
        <f t="array" aca="1" ref="AD1190" ca="1">IFERROR(IF((LEFT(INDIRECT("$F"&amp;$S1190),4))="GOTS",IF($G1190="Organic","GOTS_Organic_raw",(IF($G1190="Responsible","GOTS_Responsible",(IF($G1190="No Attribute (Conventional)","GOTS_conventional",(IF($G1190="Recycled Pre/Post-Consumer","GOTS_pre_post",(IF($G1190="In-Conversion","GOTS_in_conversion",(IF($G1190="Sustainably Sourced","Sustainably_sourced",""))))))))))),IF($G1190="Organic","Organic",(IF($G1190="Responsible","Responsible",(IF($G1190="No Attribute (Conventional)","No_Attribute_Conventional",(IF($G1190="Recycled Pre/Post-Consumer","Recycled_Pre_Post_Consumer",(IF($G1190="In-Conversion","In_Conversion",(IF($G1190="Recycled Pre-Consumer","Recycled_Pre_Consumer",(IF($G1190="Recycled Post-Consumer","Recycled_Post_Consumer",(IF($G1190="Sustainably Sourced","Sustainably_sourced","")))))))))))))))),"")</f>
        <v/>
      </c>
      <c r="AE1190" s="13" t="e" cm="1">
        <f t="array" aca="1" ref="AE1190" ca="1">IF(INDIRECT("$F"&amp;$S1190)="","",IF(LEFT(INDIRECT("$F"&amp;$S1190),3)="GRS","GRS_RCS_RM",IF((LEFT(INDIRECT("$F"&amp;$S1190),3))="RCS","GRS_RCS_RM",IF(INDIRECT("$F"&amp;$S1190)="OCS (No Label)","OCS_Conversion_RM",IF(LEFT(INDIRECT("$F"&amp;$S1190),3)="OCS","OCS_RM",IF(RIGHT(INDIRECT("$F"&amp;$S1190),10)="conversion","GOTS_RM_conversion",IF((LEFT(INDIRECT("$F"&amp;$S1190),4))="GOTS","GOTS_RM","Responsible_RM")))))))</f>
        <v>#REF!</v>
      </c>
      <c r="AF1190" s="13" t="str" cm="1">
        <f t="array" aca="1" ref="AF1190" ca="1">IF($S1190="","",INDIRECT("$Z"&amp;$S1190))</f>
        <v/>
      </c>
      <c r="AG1190" s="155"/>
      <c r="AH1190" s="13" t="str" cm="1">
        <f t="array" aca="1" ref="AH1190" ca="1">IFERROR(INDIRECT("$ag"&amp;S1190),"")</f>
        <v/>
      </c>
      <c r="AI1190" s="13" t="e" cm="1">
        <f t="array" aca="1" ref="AI1190" ca="1">INDIRECT("O"&amp;S1189)</f>
        <v>#REF!</v>
      </c>
      <c r="AJ1190" s="13" t="str">
        <f>IF($I1190="","",INDEX('Raw Material'!$A$1:$J$75,MATCH(I1190,'Raw Material'!$A$1:$A$75,0),(MATCH(G1190,'Raw Material'!$A$1:$J$1,0))))</f>
        <v/>
      </c>
      <c r="AK1190" s="13" t="str">
        <f t="shared" si="505"/>
        <v>YANLIŞRM</v>
      </c>
      <c r="AL1190" s="153" t="str">
        <f t="shared" si="506"/>
        <v/>
      </c>
    </row>
    <row r="1191" spans="1:38" ht="16.5" customHeight="1">
      <c r="A1191" s="162"/>
      <c r="B1191" s="168"/>
      <c r="C1191" s="169"/>
      <c r="D1191" s="156"/>
      <c r="E1191" s="156"/>
      <c r="F1191" s="175"/>
      <c r="G1191" s="181"/>
      <c r="H1191" s="182"/>
      <c r="I1191" s="182"/>
      <c r="J1191" s="182"/>
      <c r="K1191" s="32"/>
      <c r="L1191" s="179"/>
      <c r="M1191" s="179"/>
      <c r="N1191" s="81"/>
      <c r="O1191" s="185"/>
      <c r="P1191" s="103"/>
      <c r="Q1191" s="84" t="str">
        <f t="shared" si="507"/>
        <v/>
      </c>
      <c r="R1191" s="159"/>
      <c r="S1191" s="28" t="str" cm="1">
        <f t="array" aca="1" ref="S1191" ca="1">IF(INDIRECT("A"&amp;114+$U1191)&lt;&gt;"",114+$U1191,"")</f>
        <v/>
      </c>
      <c r="T1191" s="28" t="str">
        <f t="shared" ca="1" si="508"/>
        <v>$B</v>
      </c>
      <c r="U1191" s="29">
        <f t="shared" si="514"/>
        <v>1068</v>
      </c>
      <c r="V1191" s="29">
        <v>89.750000000007006</v>
      </c>
      <c r="W1191" s="29">
        <f t="shared" si="520"/>
        <v>89</v>
      </c>
      <c r="X1191" s="41" t="str" cm="1">
        <f t="array" aca="1" ref="X1191" ca="1">IFERROR(INDEX('PC&amp;PD'!$A$1:$AP$15,ROW('PC&amp;PD'!$A$15),MATCH(INDIRECT(T1191),'PC&amp;PD'!$A$1:$AP$1,0)),"")</f>
        <v/>
      </c>
      <c r="Z1191" s="155"/>
      <c r="AA1191" s="13" t="str">
        <f t="shared" si="504"/>
        <v/>
      </c>
      <c r="AB1191" s="155"/>
      <c r="AC1191" s="13" t="str">
        <f t="shared" ca="1" si="509"/>
        <v>$AB</v>
      </c>
      <c r="AD1191" s="13" t="str" cm="1">
        <f t="array" aca="1" ref="AD1191" ca="1">IFERROR(IF((LEFT(INDIRECT("$F"&amp;$S1191),4))="GOTS",IF($G1191="Organic","GOTS_Organic_raw",(IF($G1191="Responsible","GOTS_Responsible",(IF($G1191="No Attribute (Conventional)","GOTS_conventional",(IF($G1191="Recycled Pre/Post-Consumer","GOTS_pre_post",(IF($G1191="In-Conversion","GOTS_in_conversion",(IF($G1191="Sustainably Sourced","Sustainably_sourced",""))))))))))),IF($G1191="Organic","Organic",(IF($G1191="Responsible","Responsible",(IF($G1191="No Attribute (Conventional)","No_Attribute_Conventional",(IF($G1191="Recycled Pre/Post-Consumer","Recycled_Pre_Post_Consumer",(IF($G1191="In-Conversion","In_Conversion",(IF($G1191="Recycled Pre-Consumer","Recycled_Pre_Consumer",(IF($G1191="Recycled Post-Consumer","Recycled_Post_Consumer",(IF($G1191="Sustainably Sourced","Sustainably_sourced","")))))))))))))))),"")</f>
        <v/>
      </c>
      <c r="AE1191" s="13" t="e" cm="1">
        <f t="array" aca="1" ref="AE1191" ca="1">IF(INDIRECT("$F"&amp;$S1191)="","",IF(LEFT(INDIRECT("$F"&amp;$S1191),3)="GRS","GRS_RCS_RM",IF((LEFT(INDIRECT("$F"&amp;$S1191),3))="RCS","GRS_RCS_RM",IF(INDIRECT("$F"&amp;$S1191)="OCS (No Label)","OCS_Conversion_RM",IF(LEFT(INDIRECT("$F"&amp;$S1191),3)="OCS","OCS_RM",IF(RIGHT(INDIRECT("$F"&amp;$S1191),10)="conversion","GOTS_RM_conversion",IF((LEFT(INDIRECT("$F"&amp;$S1191),4))="GOTS","GOTS_RM","Responsible_RM")))))))</f>
        <v>#REF!</v>
      </c>
      <c r="AF1191" s="13" t="str" cm="1">
        <f t="array" aca="1" ref="AF1191" ca="1">IF($S1191="","",INDIRECT("$Z"&amp;$S1191))</f>
        <v/>
      </c>
      <c r="AG1191" s="155"/>
      <c r="AH1191" s="13" t="str" cm="1">
        <f t="array" aca="1" ref="AH1191" ca="1">IFERROR(INDIRECT("$ag"&amp;S1191),"")</f>
        <v/>
      </c>
      <c r="AI1191" s="13" t="e" cm="1">
        <f t="array" aca="1" ref="AI1191" ca="1">INDIRECT("O"&amp;S1190)</f>
        <v>#REF!</v>
      </c>
      <c r="AJ1191" s="13" t="str">
        <f>IF($I1191="","",INDEX('Raw Material'!$A$1:$J$75,MATCH(I1191,'Raw Material'!$A$1:$A$75,0),(MATCH(G1191,'Raw Material'!$A$1:$J$1,0))))</f>
        <v/>
      </c>
      <c r="AK1191" s="13" t="str">
        <f t="shared" si="505"/>
        <v>YANLIŞRM</v>
      </c>
      <c r="AL1191" s="153" t="str">
        <f t="shared" si="506"/>
        <v/>
      </c>
    </row>
    <row r="1192" spans="1:38" ht="16.5" customHeight="1">
      <c r="A1192" s="162"/>
      <c r="B1192" s="168"/>
      <c r="C1192" s="169"/>
      <c r="D1192" s="156"/>
      <c r="E1192" s="156"/>
      <c r="F1192" s="175"/>
      <c r="G1192" s="181"/>
      <c r="H1192" s="182"/>
      <c r="I1192" s="182"/>
      <c r="J1192" s="182"/>
      <c r="K1192" s="32"/>
      <c r="L1192" s="179"/>
      <c r="M1192" s="179"/>
      <c r="N1192" s="81"/>
      <c r="O1192" s="185"/>
      <c r="P1192" s="103"/>
      <c r="Q1192" s="84" t="str">
        <f t="shared" si="507"/>
        <v/>
      </c>
      <c r="R1192" s="159"/>
      <c r="S1192" s="28" t="str" cm="1">
        <f t="array" aca="1" ref="S1192" ca="1">IF(INDIRECT("A"&amp;114+$U1192)&lt;&gt;"",114+$U1192,"")</f>
        <v/>
      </c>
      <c r="T1192" s="28" t="str">
        <f t="shared" ca="1" si="508"/>
        <v>$B</v>
      </c>
      <c r="U1192" s="29">
        <f t="shared" si="514"/>
        <v>1068</v>
      </c>
      <c r="V1192" s="29">
        <v>89.833333333340306</v>
      </c>
      <c r="W1192" s="29">
        <f t="shared" si="520"/>
        <v>89</v>
      </c>
      <c r="X1192" s="41" t="str" cm="1">
        <f t="array" aca="1" ref="X1192" ca="1">IFERROR(INDEX('PC&amp;PD'!$A$1:$AP$15,ROW('PC&amp;PD'!$A$15),MATCH(INDIRECT(T1192),'PC&amp;PD'!$A$1:$AP$1,0)),"")</f>
        <v/>
      </c>
      <c r="Z1192" s="155"/>
      <c r="AA1192" s="13" t="str">
        <f t="shared" si="504"/>
        <v/>
      </c>
      <c r="AB1192" s="155"/>
      <c r="AC1192" s="13" t="str">
        <f t="shared" ca="1" si="509"/>
        <v>$AB</v>
      </c>
      <c r="AD1192" s="13" t="str" cm="1">
        <f t="array" aca="1" ref="AD1192" ca="1">IFERROR(IF((LEFT(INDIRECT("$F"&amp;$S1192),4))="GOTS",IF($G1192="Organic","GOTS_Organic_raw",(IF($G1192="Responsible","GOTS_Responsible",(IF($G1192="No Attribute (Conventional)","GOTS_conventional",(IF($G1192="Recycled Pre/Post-Consumer","GOTS_pre_post",(IF($G1192="In-Conversion","GOTS_in_conversion",(IF($G1192="Sustainably Sourced","Sustainably_sourced",""))))))))))),IF($G1192="Organic","Organic",(IF($G1192="Responsible","Responsible",(IF($G1192="No Attribute (Conventional)","No_Attribute_Conventional",(IF($G1192="Recycled Pre/Post-Consumer","Recycled_Pre_Post_Consumer",(IF($G1192="In-Conversion","In_Conversion",(IF($G1192="Recycled Pre-Consumer","Recycled_Pre_Consumer",(IF($G1192="Recycled Post-Consumer","Recycled_Post_Consumer",(IF($G1192="Sustainably Sourced","Sustainably_sourced","")))))))))))))))),"")</f>
        <v/>
      </c>
      <c r="AE1192" s="13" t="e" cm="1">
        <f t="array" aca="1" ref="AE1192" ca="1">IF(INDIRECT("$F"&amp;$S1192)="","",IF(LEFT(INDIRECT("$F"&amp;$S1192),3)="GRS","GRS_RCS_RM",IF((LEFT(INDIRECT("$F"&amp;$S1192),3))="RCS","GRS_RCS_RM",IF(INDIRECT("$F"&amp;$S1192)="OCS (No Label)","OCS_Conversion_RM",IF(LEFT(INDIRECT("$F"&amp;$S1192),3)="OCS","OCS_RM",IF(RIGHT(INDIRECT("$F"&amp;$S1192),10)="conversion","GOTS_RM_conversion",IF((LEFT(INDIRECT("$F"&amp;$S1192),4))="GOTS","GOTS_RM","Responsible_RM")))))))</f>
        <v>#REF!</v>
      </c>
      <c r="AF1192" s="13" t="str" cm="1">
        <f t="array" aca="1" ref="AF1192" ca="1">IF($S1192="","",INDIRECT("$Z"&amp;$S1192))</f>
        <v/>
      </c>
      <c r="AG1192" s="155"/>
      <c r="AH1192" s="13" t="str" cm="1">
        <f t="array" aca="1" ref="AH1192" ca="1">IFERROR(INDIRECT("$ag"&amp;S1192),"")</f>
        <v/>
      </c>
      <c r="AI1192" s="13" t="e" cm="1">
        <f t="array" aca="1" ref="AI1192" ca="1">INDIRECT("O"&amp;S1191)</f>
        <v>#REF!</v>
      </c>
      <c r="AJ1192" s="13" t="str">
        <f>IF($I1192="","",INDEX('Raw Material'!$A$1:$J$75,MATCH(I1192,'Raw Material'!$A$1:$A$75,0),(MATCH(G1192,'Raw Material'!$A$1:$J$1,0))))</f>
        <v/>
      </c>
      <c r="AK1192" s="13" t="str">
        <f t="shared" si="505"/>
        <v>YANLIŞRM</v>
      </c>
      <c r="AL1192" s="153" t="str">
        <f t="shared" si="506"/>
        <v/>
      </c>
    </row>
    <row r="1193" spans="1:38" ht="16.5" customHeight="1" thickBot="1">
      <c r="A1193" s="163"/>
      <c r="B1193" s="170"/>
      <c r="C1193" s="171"/>
      <c r="D1193" s="156"/>
      <c r="E1193" s="156"/>
      <c r="F1193" s="176"/>
      <c r="G1193" s="157"/>
      <c r="H1193" s="158"/>
      <c r="I1193" s="158"/>
      <c r="J1193" s="158"/>
      <c r="K1193" s="33"/>
      <c r="L1193" s="180"/>
      <c r="M1193" s="180"/>
      <c r="N1193" s="82"/>
      <c r="O1193" s="186"/>
      <c r="P1193" s="103"/>
      <c r="Q1193" s="84" t="str">
        <f t="shared" si="507"/>
        <v/>
      </c>
      <c r="R1193" s="159"/>
      <c r="S1193" s="28" t="str" cm="1">
        <f t="array" aca="1" ref="S1193" ca="1">IF(INDIRECT("A"&amp;114+$U1193)&lt;&gt;"",114+$U1193,"")</f>
        <v/>
      </c>
      <c r="T1193" s="28" t="str">
        <f t="shared" ca="1" si="508"/>
        <v>$B</v>
      </c>
      <c r="U1193" s="29">
        <f t="shared" si="514"/>
        <v>1068</v>
      </c>
      <c r="V1193" s="29">
        <v>89.916666666673706</v>
      </c>
      <c r="W1193" s="29">
        <f t="shared" si="520"/>
        <v>89</v>
      </c>
      <c r="X1193" s="41" t="str" cm="1">
        <f t="array" aca="1" ref="X1193" ca="1">IFERROR(INDEX('PC&amp;PD'!$A$1:$AP$15,ROW('PC&amp;PD'!$A$15),MATCH(INDIRECT(T1193),'PC&amp;PD'!$A$1:$AP$1,0)),"")</f>
        <v/>
      </c>
      <c r="Z1193" s="155"/>
      <c r="AA1193" s="13" t="str">
        <f t="shared" si="504"/>
        <v/>
      </c>
      <c r="AB1193" s="155"/>
      <c r="AC1193" s="13" t="str">
        <f t="shared" ca="1" si="509"/>
        <v>$AB</v>
      </c>
      <c r="AD1193" s="13" t="str" cm="1">
        <f t="array" aca="1" ref="AD1193" ca="1">IFERROR(IF((LEFT(INDIRECT("$F"&amp;$S1193),4))="GOTS",IF($G1193="Organic","GOTS_Organic_raw",(IF($G1193="Responsible","GOTS_Responsible",(IF($G1193="No Attribute (Conventional)","GOTS_conventional",(IF($G1193="Recycled Pre/Post-Consumer","GOTS_pre_post",(IF($G1193="In-Conversion","GOTS_in_conversion",(IF($G1193="Sustainably Sourced","Sustainably_sourced",""))))))))))),IF($G1193="Organic","Organic",(IF($G1193="Responsible","Responsible",(IF($G1193="No Attribute (Conventional)","No_Attribute_Conventional",(IF($G1193="Recycled Pre/Post-Consumer","Recycled_Pre_Post_Consumer",(IF($G1193="In-Conversion","In_Conversion",(IF($G1193="Recycled Pre-Consumer","Recycled_Pre_Consumer",(IF($G1193="Recycled Post-Consumer","Recycled_Post_Consumer",(IF($G1193="Sustainably Sourced","Sustainably_sourced","")))))))))))))))),"")</f>
        <v/>
      </c>
      <c r="AE1193" s="13" t="e" cm="1">
        <f t="array" aca="1" ref="AE1193" ca="1">IF(INDIRECT("$F"&amp;$S1193)="","",IF(LEFT(INDIRECT("$F"&amp;$S1193),3)="GRS","GRS_RCS_RM",IF((LEFT(INDIRECT("$F"&amp;$S1193),3))="RCS","GRS_RCS_RM",IF(INDIRECT("$F"&amp;$S1193)="OCS (No Label)","OCS_Conversion_RM",IF(LEFT(INDIRECT("$F"&amp;$S1193),3)="OCS","OCS_RM",IF(RIGHT(INDIRECT("$F"&amp;$S1193),10)="conversion","GOTS_RM_conversion",IF((LEFT(INDIRECT("$F"&amp;$S1193),4))="GOTS","GOTS_RM","Responsible_RM")))))))</f>
        <v>#REF!</v>
      </c>
      <c r="AF1193" s="13" t="str" cm="1">
        <f t="array" aca="1" ref="AF1193" ca="1">IF($S1193="","",INDIRECT("$Z"&amp;$S1193))</f>
        <v/>
      </c>
      <c r="AG1193" s="155"/>
      <c r="AH1193" s="13" t="str" cm="1">
        <f t="array" aca="1" ref="AH1193" ca="1">IFERROR(INDIRECT("$ag"&amp;S1193),"")</f>
        <v/>
      </c>
      <c r="AI1193" s="13" t="e" cm="1">
        <f t="array" aca="1" ref="AI1193" ca="1">INDIRECT("O"&amp;S1192)</f>
        <v>#REF!</v>
      </c>
      <c r="AJ1193" s="13" t="str">
        <f>IF($I1193="","",INDEX('Raw Material'!$A$1:$J$75,MATCH(I1193,'Raw Material'!$A$1:$A$75,0),(MATCH(G1193,'Raw Material'!$A$1:$J$1,0))))</f>
        <v/>
      </c>
      <c r="AK1193" s="13" t="str">
        <f t="shared" si="505"/>
        <v>YANLIŞRM</v>
      </c>
      <c r="AL1193" s="153" t="str">
        <f t="shared" si="506"/>
        <v/>
      </c>
    </row>
    <row r="1194" spans="1:38" ht="16.5" customHeight="1">
      <c r="A1194" s="160" t="str">
        <f>IF(B1194="","",COUNTA($B$114:$B1194))</f>
        <v/>
      </c>
      <c r="B1194" s="164"/>
      <c r="C1194" s="165"/>
      <c r="D1194" s="183"/>
      <c r="E1194" s="183"/>
      <c r="F1194" s="172"/>
      <c r="G1194" s="212"/>
      <c r="H1194" s="206"/>
      <c r="I1194" s="206"/>
      <c r="J1194" s="206"/>
      <c r="K1194" s="31"/>
      <c r="L1194" s="177" t="str">
        <f t="shared" ref="L1194" si="529">IF(R1194="","",LEFT(R1194,LEN(R1194)-2))</f>
        <v/>
      </c>
      <c r="M1194" s="177"/>
      <c r="N1194" s="80"/>
      <c r="O1194" s="184"/>
      <c r="P1194" s="103"/>
      <c r="Q1194" s="84" t="str">
        <f t="shared" si="507"/>
        <v/>
      </c>
      <c r="R1194" s="159" t="str">
        <f t="shared" ref="R1194" si="530">CONCATENATE($Q1194,Q1195,Q1196,Q1197,Q1198,Q1199,$Q1200,$Q1201,$Q1202,$Q1203,Q1204,Q1205)</f>
        <v/>
      </c>
      <c r="S1194" s="28" t="str" cm="1">
        <f t="array" aca="1" ref="S1194" ca="1">IF(INDIRECT("A"&amp;114+$U1194)&lt;&gt;"",114+$U1194,"")</f>
        <v/>
      </c>
      <c r="T1194" s="28" t="str">
        <f t="shared" ca="1" si="508"/>
        <v>$B</v>
      </c>
      <c r="U1194" s="29">
        <f t="shared" si="514"/>
        <v>1080</v>
      </c>
      <c r="V1194" s="29">
        <v>90.000000000007006</v>
      </c>
      <c r="W1194" s="29">
        <f t="shared" si="520"/>
        <v>90</v>
      </c>
      <c r="X1194" s="41" t="str" cm="1">
        <f t="array" aca="1" ref="X1194" ca="1">IFERROR(INDEX('PC&amp;PD'!$A$1:$AP$15,ROW('PC&amp;PD'!$A$15),MATCH(INDIRECT(T1194),'PC&amp;PD'!$A$1:$AP$1,0)),"")</f>
        <v/>
      </c>
      <c r="Z1194" s="155" t="str">
        <f t="shared" ref="Z1194" si="531">IFERROR(IF($F1194="OCS 100","OCS (OCS 100)",IF($F1194="OCS Blended","OCS (OCS Blended)",IF($F1194="OCS (No Label)","OCS (No Label)",IF($F1194="RCS 100","RCS (RCS 100)",IF($F1194="RCS Blended","RCS (RCS Blended)",IF($F1194="GRS","GRS (GRS)",IF($F1194="GRS (No Label)", "GRS (No Label)",IF($F1194="RDS","RDS (RDS)",IF($F1194="RWS","RWS (RWS)",IF($F1194="RAS","RAS (RAS)",IF($F1194="RMS","RMS (RMS)",IF($F1194="GOTS Organic","GOTS (Organic)",IF($F1194="GOTS Made with organic","GOTS (Made with Organic)",IF($F1194="GOTS Organic - in conversion","GOTS (Organic - In Conversion)",IF($F1194="GOTS Made with organic - in conversion","GOTS (Made with Organic - In Conversion)",""))))))))))))))),"")</f>
        <v/>
      </c>
      <c r="AA1194" s="13" t="str">
        <f t="shared" si="504"/>
        <v/>
      </c>
      <c r="AB1194" s="155" t="str">
        <f t="shared" ref="AB1194" si="532">IFERROR(IF($F1194="OCS 100", "OCS_100",IF($F1194="OCS Blended", "OCS_Blended",IF($F1194="OCS (No Label)", "OCS_No_Label",IF($F1194="RCS 100", "RCS_100",IF($F1194="RCS Blended","RCS_Blended",IF($F1194="GRS","GRS",IF($F1194="GRS (No Label)", "GRS_No_Label",IF($F1194="RDS","RDS",IF($F1194="RWS","RWS",IF($F1194="RMS","RMS",IF($F1194="GOTS Organic","GOTS_Organic",IF($F1194="GOTS Made with organic","GOTS_Made_with_organic",IF($F1194="GOTS Organic - in conversion","GOTS_Organic_in_Conversion",IF($F1194="GOTS Made with organic - in conversion","GOTS_Made_with_Organic_in_Conversion",IF($F1194="RAS","RAS",""))))))))))))))),"")</f>
        <v/>
      </c>
      <c r="AC1194" s="13" t="str">
        <f t="shared" ca="1" si="509"/>
        <v>$AB</v>
      </c>
      <c r="AD1194" s="13" t="str" cm="1">
        <f t="array" aca="1" ref="AD1194" ca="1">IFERROR(IF((LEFT(INDIRECT("$F"&amp;$S1194),4))="GOTS",IF($G1194="Organic","GOTS_Organic_raw",(IF($G1194="Responsible","GOTS_Responsible",(IF($G1194="No Attribute (Conventional)","GOTS_conventional",(IF($G1194="Recycled Pre/Post-Consumer","GOTS_pre_post",(IF($G1194="In-Conversion","GOTS_in_conversion",(IF($G1194="Sustainably Sourced","Sustainably_sourced",""))))))))))),IF($G1194="Organic","Organic",(IF($G1194="Responsible","Responsible",(IF($G1194="No Attribute (Conventional)","No_Attribute_Conventional",(IF($G1194="Recycled Pre/Post-Consumer","Recycled_Pre_Post_Consumer",(IF($G1194="In-Conversion","In_Conversion",(IF($G1194="Recycled Pre-Consumer","Recycled_Pre_Consumer",(IF($G1194="Recycled Post-Consumer","Recycled_Post_Consumer",(IF($G1194="Sustainably Sourced","Sustainably_sourced","")))))))))))))))),"")</f>
        <v/>
      </c>
      <c r="AE1194" s="13" t="e" cm="1">
        <f t="array" aca="1" ref="AE1194" ca="1">IF(INDIRECT("$F"&amp;$S1194)="","",IF(LEFT(INDIRECT("$F"&amp;$S1194),3)="GRS","GRS_RCS_RM",IF((LEFT(INDIRECT("$F"&amp;$S1194),3))="RCS","GRS_RCS_RM",IF(INDIRECT("$F"&amp;$S1194)="OCS (No Label)","OCS_Conversion_RM",IF(LEFT(INDIRECT("$F"&amp;$S1194),3)="OCS","OCS_RM",IF(RIGHT(INDIRECT("$F"&amp;$S1194),10)="conversion","GOTS_RM_conversion",IF((LEFT(INDIRECT("$F"&amp;$S1194),4))="GOTS","GOTS_RM","Responsible_RM")))))))</f>
        <v>#REF!</v>
      </c>
      <c r="AF1194" s="13" t="str" cm="1">
        <f t="array" aca="1" ref="AF1194" ca="1">IF($S1194="","",INDIRECT("$Z"&amp;$S1194))</f>
        <v/>
      </c>
      <c r="AG1194" s="155" t="str">
        <f t="shared" si="519"/>
        <v/>
      </c>
      <c r="AH1194" s="13" t="str" cm="1">
        <f t="array" aca="1" ref="AH1194" ca="1">IFERROR(INDIRECT("$ag"&amp;S1194),"")</f>
        <v/>
      </c>
      <c r="AI1194" s="13" t="e" cm="1">
        <f t="array" aca="1" ref="AI1194" ca="1">INDIRECT("O"&amp;S1193)</f>
        <v>#REF!</v>
      </c>
      <c r="AJ1194" s="13" t="str">
        <f>IF($I1194="","",INDEX('Raw Material'!$A$1:$J$75,MATCH(I1194,'Raw Material'!$A$1:$A$75,0),(MATCH(G1194,'Raw Material'!$A$1:$J$1,0))))</f>
        <v/>
      </c>
      <c r="AK1194" s="13" t="str">
        <f t="shared" si="505"/>
        <v>YANLIŞRM</v>
      </c>
      <c r="AL1194" s="153" t="str">
        <f t="shared" si="506"/>
        <v/>
      </c>
    </row>
    <row r="1195" spans="1:38" ht="16.5" customHeight="1">
      <c r="A1195" s="161"/>
      <c r="B1195" s="166"/>
      <c r="C1195" s="167"/>
      <c r="D1195" s="156"/>
      <c r="E1195" s="156"/>
      <c r="F1195" s="173"/>
      <c r="G1195" s="181"/>
      <c r="H1195" s="182"/>
      <c r="I1195" s="182"/>
      <c r="J1195" s="182"/>
      <c r="K1195" s="32"/>
      <c r="L1195" s="178"/>
      <c r="M1195" s="178"/>
      <c r="N1195" s="81"/>
      <c r="O1195" s="185"/>
      <c r="P1195" s="103"/>
      <c r="Q1195" s="84" t="str">
        <f t="shared" si="507"/>
        <v/>
      </c>
      <c r="R1195" s="159"/>
      <c r="S1195" s="28" t="str" cm="1">
        <f t="array" aca="1" ref="S1195" ca="1">IF(INDIRECT("A"&amp;114+$U1195)&lt;&gt;"",114+$U1195,"")</f>
        <v/>
      </c>
      <c r="T1195" s="28" t="str">
        <f t="shared" ca="1" si="508"/>
        <v>$B</v>
      </c>
      <c r="U1195" s="29">
        <f t="shared" si="514"/>
        <v>1080</v>
      </c>
      <c r="V1195" s="29">
        <v>90.083333333340406</v>
      </c>
      <c r="W1195" s="29">
        <f t="shared" si="520"/>
        <v>90</v>
      </c>
      <c r="X1195" s="41" t="str" cm="1">
        <f t="array" aca="1" ref="X1195" ca="1">IFERROR(INDEX('PC&amp;PD'!$A$1:$AP$15,ROW('PC&amp;PD'!$A$15),MATCH(INDIRECT(T1195),'PC&amp;PD'!$A$1:$AP$1,0)),"")</f>
        <v/>
      </c>
      <c r="Z1195" s="155"/>
      <c r="AA1195" s="13" t="str">
        <f t="shared" si="504"/>
        <v/>
      </c>
      <c r="AB1195" s="155"/>
      <c r="AC1195" s="13" t="str">
        <f t="shared" ca="1" si="509"/>
        <v>$AB</v>
      </c>
      <c r="AD1195" s="13" t="str" cm="1">
        <f t="array" aca="1" ref="AD1195" ca="1">IFERROR(IF((LEFT(INDIRECT("$F"&amp;$S1195),4))="GOTS",IF($G1195="Organic","GOTS_Organic_raw",(IF($G1195="Responsible","GOTS_Responsible",(IF($G1195="No Attribute (Conventional)","GOTS_conventional",(IF($G1195="Recycled Pre/Post-Consumer","GOTS_pre_post",(IF($G1195="In-Conversion","GOTS_in_conversion",(IF($G1195="Sustainably Sourced","Sustainably_sourced",""))))))))))),IF($G1195="Organic","Organic",(IF($G1195="Responsible","Responsible",(IF($G1195="No Attribute (Conventional)","No_Attribute_Conventional",(IF($G1195="Recycled Pre/Post-Consumer","Recycled_Pre_Post_Consumer",(IF($G1195="In-Conversion","In_Conversion",(IF($G1195="Recycled Pre-Consumer","Recycled_Pre_Consumer",(IF($G1195="Recycled Post-Consumer","Recycled_Post_Consumer",(IF($G1195="Sustainably Sourced","Sustainably_sourced","")))))))))))))))),"")</f>
        <v/>
      </c>
      <c r="AE1195" s="13" t="e" cm="1">
        <f t="array" aca="1" ref="AE1195" ca="1">IF(INDIRECT("$F"&amp;$S1195)="","",IF(LEFT(INDIRECT("$F"&amp;$S1195),3)="GRS","GRS_RCS_RM",IF((LEFT(INDIRECT("$F"&amp;$S1195),3))="RCS","GRS_RCS_RM",IF(INDIRECT("$F"&amp;$S1195)="OCS (No Label)","OCS_Conversion_RM",IF(LEFT(INDIRECT("$F"&amp;$S1195),3)="OCS","OCS_RM",IF(RIGHT(INDIRECT("$F"&amp;$S1195),10)="conversion","GOTS_RM_conversion",IF((LEFT(INDIRECT("$F"&amp;$S1195),4))="GOTS","GOTS_RM","Responsible_RM")))))))</f>
        <v>#REF!</v>
      </c>
      <c r="AF1195" s="13" t="str" cm="1">
        <f t="array" aca="1" ref="AF1195" ca="1">IF($S1195="","",INDIRECT("$Z"&amp;$S1195))</f>
        <v/>
      </c>
      <c r="AG1195" s="155"/>
      <c r="AH1195" s="13" t="str" cm="1">
        <f t="array" aca="1" ref="AH1195" ca="1">IFERROR(INDIRECT("$ag"&amp;S1195),"")</f>
        <v/>
      </c>
      <c r="AI1195" s="13" t="e" cm="1">
        <f t="array" aca="1" ref="AI1195" ca="1">INDIRECT("O"&amp;S1194)</f>
        <v>#REF!</v>
      </c>
      <c r="AJ1195" s="13" t="str">
        <f>IF($I1195="","",INDEX('Raw Material'!$A$1:$J$75,MATCH(I1195,'Raw Material'!$A$1:$A$75,0),(MATCH(G1195,'Raw Material'!$A$1:$J$1,0))))</f>
        <v/>
      </c>
      <c r="AK1195" s="13" t="str">
        <f t="shared" si="505"/>
        <v>YANLIŞRM</v>
      </c>
      <c r="AL1195" s="153" t="str">
        <f t="shared" si="506"/>
        <v/>
      </c>
    </row>
    <row r="1196" spans="1:38" ht="16.5" customHeight="1">
      <c r="A1196" s="161"/>
      <c r="B1196" s="166"/>
      <c r="C1196" s="167"/>
      <c r="D1196" s="156"/>
      <c r="E1196" s="156"/>
      <c r="F1196" s="173"/>
      <c r="G1196" s="181"/>
      <c r="H1196" s="182"/>
      <c r="I1196" s="182"/>
      <c r="J1196" s="182"/>
      <c r="K1196" s="32"/>
      <c r="L1196" s="178"/>
      <c r="M1196" s="178"/>
      <c r="N1196" s="81"/>
      <c r="O1196" s="185"/>
      <c r="P1196" s="103"/>
      <c r="Q1196" s="84" t="str">
        <f t="shared" si="507"/>
        <v/>
      </c>
      <c r="R1196" s="159"/>
      <c r="S1196" s="28" t="str" cm="1">
        <f t="array" aca="1" ref="S1196" ca="1">IF(INDIRECT("A"&amp;114+$U1196)&lt;&gt;"",114+$U1196,"")</f>
        <v/>
      </c>
      <c r="T1196" s="28" t="str">
        <f t="shared" ca="1" si="508"/>
        <v>$B</v>
      </c>
      <c r="U1196" s="29">
        <f t="shared" si="514"/>
        <v>1080</v>
      </c>
      <c r="V1196" s="29">
        <v>90.166666666673706</v>
      </c>
      <c r="W1196" s="29">
        <f t="shared" si="520"/>
        <v>90</v>
      </c>
      <c r="X1196" s="41" t="str" cm="1">
        <f t="array" aca="1" ref="X1196" ca="1">IFERROR(INDEX('PC&amp;PD'!$A$1:$AP$15,ROW('PC&amp;PD'!$A$15),MATCH(INDIRECT(T1196),'PC&amp;PD'!$A$1:$AP$1,0)),"")</f>
        <v/>
      </c>
      <c r="Z1196" s="155"/>
      <c r="AA1196" s="13" t="str">
        <f t="shared" si="504"/>
        <v/>
      </c>
      <c r="AB1196" s="155"/>
      <c r="AC1196" s="13" t="str">
        <f t="shared" ca="1" si="509"/>
        <v>$AB</v>
      </c>
      <c r="AD1196" s="13" t="str" cm="1">
        <f t="array" aca="1" ref="AD1196" ca="1">IFERROR(IF((LEFT(INDIRECT("$F"&amp;$S1196),4))="GOTS",IF($G1196="Organic","GOTS_Organic_raw",(IF($G1196="Responsible","GOTS_Responsible",(IF($G1196="No Attribute (Conventional)","GOTS_conventional",(IF($G1196="Recycled Pre/Post-Consumer","GOTS_pre_post",(IF($G1196="In-Conversion","GOTS_in_conversion",(IF($G1196="Sustainably Sourced","Sustainably_sourced",""))))))))))),IF($G1196="Organic","Organic",(IF($G1196="Responsible","Responsible",(IF($G1196="No Attribute (Conventional)","No_Attribute_Conventional",(IF($G1196="Recycled Pre/Post-Consumer","Recycled_Pre_Post_Consumer",(IF($G1196="In-Conversion","In_Conversion",(IF($G1196="Recycled Pre-Consumer","Recycled_Pre_Consumer",(IF($G1196="Recycled Post-Consumer","Recycled_Post_Consumer",(IF($G1196="Sustainably Sourced","Sustainably_sourced","")))))))))))))))),"")</f>
        <v/>
      </c>
      <c r="AE1196" s="13" t="e" cm="1">
        <f t="array" aca="1" ref="AE1196" ca="1">IF(INDIRECT("$F"&amp;$S1196)="","",IF(LEFT(INDIRECT("$F"&amp;$S1196),3)="GRS","GRS_RCS_RM",IF((LEFT(INDIRECT("$F"&amp;$S1196),3))="RCS","GRS_RCS_RM",IF(INDIRECT("$F"&amp;$S1196)="OCS (No Label)","OCS_Conversion_RM",IF(LEFT(INDIRECT("$F"&amp;$S1196),3)="OCS","OCS_RM",IF(RIGHT(INDIRECT("$F"&amp;$S1196),10)="conversion","GOTS_RM_conversion",IF((LEFT(INDIRECT("$F"&amp;$S1196),4))="GOTS","GOTS_RM","Responsible_RM")))))))</f>
        <v>#REF!</v>
      </c>
      <c r="AF1196" s="13" t="str" cm="1">
        <f t="array" aca="1" ref="AF1196" ca="1">IF($S1196="","",INDIRECT("$Z"&amp;$S1196))</f>
        <v/>
      </c>
      <c r="AG1196" s="155"/>
      <c r="AH1196" s="13" t="str" cm="1">
        <f t="array" aca="1" ref="AH1196" ca="1">IFERROR(INDIRECT("$ag"&amp;S1196),"")</f>
        <v/>
      </c>
      <c r="AI1196" s="13" t="e" cm="1">
        <f t="array" aca="1" ref="AI1196" ca="1">INDIRECT("O"&amp;S1195)</f>
        <v>#REF!</v>
      </c>
      <c r="AJ1196" s="13" t="str">
        <f>IF($I1196="","",INDEX('Raw Material'!$A$1:$J$75,MATCH(I1196,'Raw Material'!$A$1:$A$75,0),(MATCH(G1196,'Raw Material'!$A$1:$J$1,0))))</f>
        <v/>
      </c>
      <c r="AK1196" s="13" t="str">
        <f t="shared" si="505"/>
        <v>YANLIŞRM</v>
      </c>
      <c r="AL1196" s="153" t="str">
        <f t="shared" si="506"/>
        <v/>
      </c>
    </row>
    <row r="1197" spans="1:38" ht="16.5" customHeight="1">
      <c r="A1197" s="161"/>
      <c r="B1197" s="166"/>
      <c r="C1197" s="167"/>
      <c r="D1197" s="156"/>
      <c r="E1197" s="156"/>
      <c r="F1197" s="174"/>
      <c r="G1197" s="181"/>
      <c r="H1197" s="182"/>
      <c r="I1197" s="182"/>
      <c r="J1197" s="182"/>
      <c r="K1197" s="32"/>
      <c r="L1197" s="178"/>
      <c r="M1197" s="178"/>
      <c r="N1197" s="81"/>
      <c r="O1197" s="185"/>
      <c r="P1197" s="103"/>
      <c r="Q1197" s="84" t="str">
        <f t="shared" si="507"/>
        <v/>
      </c>
      <c r="R1197" s="159"/>
      <c r="S1197" s="28" t="str" cm="1">
        <f t="array" aca="1" ref="S1197" ca="1">IF(INDIRECT("A"&amp;114+$U1197)&lt;&gt;"",114+$U1197,"")</f>
        <v/>
      </c>
      <c r="T1197" s="28" t="str">
        <f t="shared" ca="1" si="508"/>
        <v>$B</v>
      </c>
      <c r="U1197" s="29">
        <f t="shared" si="514"/>
        <v>1080</v>
      </c>
      <c r="V1197" s="29">
        <v>90.250000000007006</v>
      </c>
      <c r="W1197" s="29">
        <f t="shared" si="520"/>
        <v>90</v>
      </c>
      <c r="X1197" s="41" t="str" cm="1">
        <f t="array" aca="1" ref="X1197" ca="1">IFERROR(INDEX('PC&amp;PD'!$A$1:$AP$15,ROW('PC&amp;PD'!$A$15),MATCH(INDIRECT(T1197),'PC&amp;PD'!$A$1:$AP$1,0)),"")</f>
        <v/>
      </c>
      <c r="Z1197" s="155"/>
      <c r="AA1197" s="13" t="str">
        <f t="shared" si="504"/>
        <v/>
      </c>
      <c r="AB1197" s="155"/>
      <c r="AC1197" s="13" t="str">
        <f t="shared" ca="1" si="509"/>
        <v>$AB</v>
      </c>
      <c r="AD1197" s="13" t="str" cm="1">
        <f t="array" aca="1" ref="AD1197" ca="1">IFERROR(IF((LEFT(INDIRECT("$F"&amp;$S1197),4))="GOTS",IF($G1197="Organic","GOTS_Organic_raw",(IF($G1197="Responsible","GOTS_Responsible",(IF($G1197="No Attribute (Conventional)","GOTS_conventional",(IF($G1197="Recycled Pre/Post-Consumer","GOTS_pre_post",(IF($G1197="In-Conversion","GOTS_in_conversion",(IF($G1197="Sustainably Sourced","Sustainably_sourced",""))))))))))),IF($G1197="Organic","Organic",(IF($G1197="Responsible","Responsible",(IF($G1197="No Attribute (Conventional)","No_Attribute_Conventional",(IF($G1197="Recycled Pre/Post-Consumer","Recycled_Pre_Post_Consumer",(IF($G1197="In-Conversion","In_Conversion",(IF($G1197="Recycled Pre-Consumer","Recycled_Pre_Consumer",(IF($G1197="Recycled Post-Consumer","Recycled_Post_Consumer",(IF($G1197="Sustainably Sourced","Sustainably_sourced","")))))))))))))))),"")</f>
        <v/>
      </c>
      <c r="AE1197" s="13" t="e" cm="1">
        <f t="array" aca="1" ref="AE1197" ca="1">IF(INDIRECT("$F"&amp;$S1197)="","",IF(LEFT(INDIRECT("$F"&amp;$S1197),3)="GRS","GRS_RCS_RM",IF((LEFT(INDIRECT("$F"&amp;$S1197),3))="RCS","GRS_RCS_RM",IF(INDIRECT("$F"&amp;$S1197)="OCS (No Label)","OCS_Conversion_RM",IF(LEFT(INDIRECT("$F"&amp;$S1197),3)="OCS","OCS_RM",IF(RIGHT(INDIRECT("$F"&amp;$S1197),10)="conversion","GOTS_RM_conversion",IF((LEFT(INDIRECT("$F"&amp;$S1197),4))="GOTS","GOTS_RM","Responsible_RM")))))))</f>
        <v>#REF!</v>
      </c>
      <c r="AF1197" s="13" t="str" cm="1">
        <f t="array" aca="1" ref="AF1197" ca="1">IF($S1197="","",INDIRECT("$Z"&amp;$S1197))</f>
        <v/>
      </c>
      <c r="AG1197" s="155"/>
      <c r="AH1197" s="13" t="str" cm="1">
        <f t="array" aca="1" ref="AH1197" ca="1">IFERROR(INDIRECT("$ag"&amp;S1197),"")</f>
        <v/>
      </c>
      <c r="AI1197" s="13" t="e" cm="1">
        <f t="array" aca="1" ref="AI1197" ca="1">INDIRECT("O"&amp;S1196)</f>
        <v>#REF!</v>
      </c>
      <c r="AJ1197" s="13" t="str">
        <f>IF($I1197="","",INDEX('Raw Material'!$A$1:$J$75,MATCH(I1197,'Raw Material'!$A$1:$A$75,0),(MATCH(G1197,'Raw Material'!$A$1:$J$1,0))))</f>
        <v/>
      </c>
      <c r="AK1197" s="13" t="str">
        <f t="shared" si="505"/>
        <v>YANLIŞRM</v>
      </c>
      <c r="AL1197" s="153" t="str">
        <f t="shared" si="506"/>
        <v/>
      </c>
    </row>
    <row r="1198" spans="1:38" ht="16.5" customHeight="1">
      <c r="A1198" s="161"/>
      <c r="B1198" s="166"/>
      <c r="C1198" s="167"/>
      <c r="D1198" s="156"/>
      <c r="E1198" s="156"/>
      <c r="F1198" s="174"/>
      <c r="G1198" s="181"/>
      <c r="H1198" s="182"/>
      <c r="I1198" s="182"/>
      <c r="J1198" s="182"/>
      <c r="K1198" s="32"/>
      <c r="L1198" s="178"/>
      <c r="M1198" s="178"/>
      <c r="N1198" s="81"/>
      <c r="O1198" s="185"/>
      <c r="P1198" s="103"/>
      <c r="Q1198" s="84" t="str">
        <f t="shared" si="507"/>
        <v/>
      </c>
      <c r="R1198" s="159"/>
      <c r="S1198" s="28" t="str" cm="1">
        <f t="array" aca="1" ref="S1198" ca="1">IF(INDIRECT("A"&amp;114+$U1198)&lt;&gt;"",114+$U1198,"")</f>
        <v/>
      </c>
      <c r="T1198" s="28" t="str">
        <f t="shared" ca="1" si="508"/>
        <v>$B</v>
      </c>
      <c r="U1198" s="29">
        <f t="shared" si="514"/>
        <v>1080</v>
      </c>
      <c r="V1198" s="29">
        <v>90.333333333340406</v>
      </c>
      <c r="W1198" s="29">
        <f t="shared" si="520"/>
        <v>90</v>
      </c>
      <c r="X1198" s="41" t="str" cm="1">
        <f t="array" aca="1" ref="X1198" ca="1">IFERROR(INDEX('PC&amp;PD'!$A$1:$AP$15,ROW('PC&amp;PD'!$A$15),MATCH(INDIRECT(T1198),'PC&amp;PD'!$A$1:$AP$1,0)),"")</f>
        <v/>
      </c>
      <c r="Z1198" s="155"/>
      <c r="AA1198" s="13" t="str">
        <f t="shared" si="504"/>
        <v/>
      </c>
      <c r="AB1198" s="155"/>
      <c r="AC1198" s="13" t="str">
        <f t="shared" ca="1" si="509"/>
        <v>$AB</v>
      </c>
      <c r="AD1198" s="13" t="str" cm="1">
        <f t="array" aca="1" ref="AD1198" ca="1">IFERROR(IF((LEFT(INDIRECT("$F"&amp;$S1198),4))="GOTS",IF($G1198="Organic","GOTS_Organic_raw",(IF($G1198="Responsible","GOTS_Responsible",(IF($G1198="No Attribute (Conventional)","GOTS_conventional",(IF($G1198="Recycled Pre/Post-Consumer","GOTS_pre_post",(IF($G1198="In-Conversion","GOTS_in_conversion",(IF($G1198="Sustainably Sourced","Sustainably_sourced",""))))))))))),IF($G1198="Organic","Organic",(IF($G1198="Responsible","Responsible",(IF($G1198="No Attribute (Conventional)","No_Attribute_Conventional",(IF($G1198="Recycled Pre/Post-Consumer","Recycled_Pre_Post_Consumer",(IF($G1198="In-Conversion","In_Conversion",(IF($G1198="Recycled Pre-Consumer","Recycled_Pre_Consumer",(IF($G1198="Recycled Post-Consumer","Recycled_Post_Consumer",(IF($G1198="Sustainably Sourced","Sustainably_sourced","")))))))))))))))),"")</f>
        <v/>
      </c>
      <c r="AE1198" s="13" t="e" cm="1">
        <f t="array" aca="1" ref="AE1198" ca="1">IF(INDIRECT("$F"&amp;$S1198)="","",IF(LEFT(INDIRECT("$F"&amp;$S1198),3)="GRS","GRS_RCS_RM",IF((LEFT(INDIRECT("$F"&amp;$S1198),3))="RCS","GRS_RCS_RM",IF(INDIRECT("$F"&amp;$S1198)="OCS (No Label)","OCS_Conversion_RM",IF(LEFT(INDIRECT("$F"&amp;$S1198),3)="OCS","OCS_RM",IF(RIGHT(INDIRECT("$F"&amp;$S1198),10)="conversion","GOTS_RM_conversion",IF((LEFT(INDIRECT("$F"&amp;$S1198),4))="GOTS","GOTS_RM","Responsible_RM")))))))</f>
        <v>#REF!</v>
      </c>
      <c r="AF1198" s="13" t="str" cm="1">
        <f t="array" aca="1" ref="AF1198" ca="1">IF($S1198="","",INDIRECT("$Z"&amp;$S1198))</f>
        <v/>
      </c>
      <c r="AG1198" s="155"/>
      <c r="AH1198" s="13" t="str" cm="1">
        <f t="array" aca="1" ref="AH1198" ca="1">IFERROR(INDIRECT("$ag"&amp;S1198),"")</f>
        <v/>
      </c>
      <c r="AI1198" s="13" t="e" cm="1">
        <f t="array" aca="1" ref="AI1198" ca="1">INDIRECT("O"&amp;S1197)</f>
        <v>#REF!</v>
      </c>
      <c r="AJ1198" s="13" t="str">
        <f>IF($I1198="","",INDEX('Raw Material'!$A$1:$J$75,MATCH(I1198,'Raw Material'!$A$1:$A$75,0),(MATCH(G1198,'Raw Material'!$A$1:$J$1,0))))</f>
        <v/>
      </c>
      <c r="AK1198" s="13" t="str">
        <f t="shared" si="505"/>
        <v>YANLIŞRM</v>
      </c>
      <c r="AL1198" s="153" t="str">
        <f t="shared" si="506"/>
        <v/>
      </c>
    </row>
    <row r="1199" spans="1:38" ht="16.5" customHeight="1">
      <c r="A1199" s="161"/>
      <c r="B1199" s="166"/>
      <c r="C1199" s="167"/>
      <c r="D1199" s="156"/>
      <c r="E1199" s="156"/>
      <c r="F1199" s="174"/>
      <c r="G1199" s="181"/>
      <c r="H1199" s="182"/>
      <c r="I1199" s="182"/>
      <c r="J1199" s="182"/>
      <c r="K1199" s="32"/>
      <c r="L1199" s="178"/>
      <c r="M1199" s="178"/>
      <c r="N1199" s="81"/>
      <c r="O1199" s="185"/>
      <c r="P1199" s="103"/>
      <c r="Q1199" s="84" t="str">
        <f t="shared" si="507"/>
        <v/>
      </c>
      <c r="R1199" s="159"/>
      <c r="S1199" s="28" t="str" cm="1">
        <f t="array" aca="1" ref="S1199" ca="1">IF(INDIRECT("A"&amp;114+$U1199)&lt;&gt;"",114+$U1199,"")</f>
        <v/>
      </c>
      <c r="T1199" s="28" t="str">
        <f t="shared" ca="1" si="508"/>
        <v>$B</v>
      </c>
      <c r="U1199" s="29">
        <f t="shared" si="514"/>
        <v>1080</v>
      </c>
      <c r="V1199" s="29">
        <v>90.416666666673706</v>
      </c>
      <c r="W1199" s="29">
        <f t="shared" si="520"/>
        <v>90</v>
      </c>
      <c r="X1199" s="41" t="str" cm="1">
        <f t="array" aca="1" ref="X1199" ca="1">IFERROR(INDEX('PC&amp;PD'!$A$1:$AP$15,ROW('PC&amp;PD'!$A$15),MATCH(INDIRECT(T1199),'PC&amp;PD'!$A$1:$AP$1,0)),"")</f>
        <v/>
      </c>
      <c r="Z1199" s="155"/>
      <c r="AA1199" s="13" t="str">
        <f t="shared" si="504"/>
        <v/>
      </c>
      <c r="AB1199" s="155"/>
      <c r="AC1199" s="13" t="str">
        <f t="shared" ca="1" si="509"/>
        <v>$AB</v>
      </c>
      <c r="AD1199" s="13" t="str" cm="1">
        <f t="array" aca="1" ref="AD1199" ca="1">IFERROR(IF((LEFT(INDIRECT("$F"&amp;$S1199),4))="GOTS",IF($G1199="Organic","GOTS_Organic_raw",(IF($G1199="Responsible","GOTS_Responsible",(IF($G1199="No Attribute (Conventional)","GOTS_conventional",(IF($G1199="Recycled Pre/Post-Consumer","GOTS_pre_post",(IF($G1199="In-Conversion","GOTS_in_conversion",(IF($G1199="Sustainably Sourced","Sustainably_sourced",""))))))))))),IF($G1199="Organic","Organic",(IF($G1199="Responsible","Responsible",(IF($G1199="No Attribute (Conventional)","No_Attribute_Conventional",(IF($G1199="Recycled Pre/Post-Consumer","Recycled_Pre_Post_Consumer",(IF($G1199="In-Conversion","In_Conversion",(IF($G1199="Recycled Pre-Consumer","Recycled_Pre_Consumer",(IF($G1199="Recycled Post-Consumer","Recycled_Post_Consumer",(IF($G1199="Sustainably Sourced","Sustainably_sourced","")))))))))))))))),"")</f>
        <v/>
      </c>
      <c r="AE1199" s="13" t="e" cm="1">
        <f t="array" aca="1" ref="AE1199" ca="1">IF(INDIRECT("$F"&amp;$S1199)="","",IF(LEFT(INDIRECT("$F"&amp;$S1199),3)="GRS","GRS_RCS_RM",IF((LEFT(INDIRECT("$F"&amp;$S1199),3))="RCS","GRS_RCS_RM",IF(INDIRECT("$F"&amp;$S1199)="OCS (No Label)","OCS_Conversion_RM",IF(LEFT(INDIRECT("$F"&amp;$S1199),3)="OCS","OCS_RM",IF(RIGHT(INDIRECT("$F"&amp;$S1199),10)="conversion","GOTS_RM_conversion",IF((LEFT(INDIRECT("$F"&amp;$S1199),4))="GOTS","GOTS_RM","Responsible_RM")))))))</f>
        <v>#REF!</v>
      </c>
      <c r="AF1199" s="13" t="str" cm="1">
        <f t="array" aca="1" ref="AF1199" ca="1">IF($S1199="","",INDIRECT("$Z"&amp;$S1199))</f>
        <v/>
      </c>
      <c r="AG1199" s="155"/>
      <c r="AH1199" s="13" t="str" cm="1">
        <f t="array" aca="1" ref="AH1199" ca="1">IFERROR(INDIRECT("$ag"&amp;S1199),"")</f>
        <v/>
      </c>
      <c r="AI1199" s="13" t="e" cm="1">
        <f t="array" aca="1" ref="AI1199" ca="1">INDIRECT("O"&amp;S1198)</f>
        <v>#REF!</v>
      </c>
      <c r="AJ1199" s="13" t="str">
        <f>IF($I1199="","",INDEX('Raw Material'!$A$1:$J$75,MATCH(I1199,'Raw Material'!$A$1:$A$75,0),(MATCH(G1199,'Raw Material'!$A$1:$J$1,0))))</f>
        <v/>
      </c>
      <c r="AK1199" s="13" t="str">
        <f t="shared" si="505"/>
        <v>YANLIŞRM</v>
      </c>
      <c r="AL1199" s="153" t="str">
        <f t="shared" si="506"/>
        <v/>
      </c>
    </row>
    <row r="1200" spans="1:38" ht="16.5" customHeight="1">
      <c r="A1200" s="162"/>
      <c r="B1200" s="168"/>
      <c r="C1200" s="169"/>
      <c r="D1200" s="156"/>
      <c r="E1200" s="156"/>
      <c r="F1200" s="175"/>
      <c r="G1200" s="181"/>
      <c r="H1200" s="182"/>
      <c r="I1200" s="182"/>
      <c r="J1200" s="182"/>
      <c r="K1200" s="32"/>
      <c r="L1200" s="179"/>
      <c r="M1200" s="179"/>
      <c r="N1200" s="81"/>
      <c r="O1200" s="185"/>
      <c r="P1200" s="103"/>
      <c r="Q1200" s="84" t="str">
        <f t="shared" si="507"/>
        <v/>
      </c>
      <c r="R1200" s="159"/>
      <c r="S1200" s="28" t="str" cm="1">
        <f t="array" aca="1" ref="S1200" ca="1">IF(INDIRECT("A"&amp;114+$U1200)&lt;&gt;"",114+$U1200,"")</f>
        <v/>
      </c>
      <c r="T1200" s="28" t="str">
        <f t="shared" ca="1" si="508"/>
        <v>$B</v>
      </c>
      <c r="U1200" s="29">
        <f t="shared" si="514"/>
        <v>1080</v>
      </c>
      <c r="V1200" s="29">
        <v>90.500000000007105</v>
      </c>
      <c r="W1200" s="29">
        <f t="shared" si="520"/>
        <v>90</v>
      </c>
      <c r="X1200" s="41" t="str" cm="1">
        <f t="array" aca="1" ref="X1200" ca="1">IFERROR(INDEX('PC&amp;PD'!$A$1:$AP$15,ROW('PC&amp;PD'!$A$15),MATCH(INDIRECT(T1200),'PC&amp;PD'!$A$1:$AP$1,0)),"")</f>
        <v/>
      </c>
      <c r="Z1200" s="155"/>
      <c r="AA1200" s="13" t="str">
        <f t="shared" si="504"/>
        <v/>
      </c>
      <c r="AB1200" s="155"/>
      <c r="AC1200" s="13" t="str">
        <f t="shared" ca="1" si="509"/>
        <v>$AB</v>
      </c>
      <c r="AD1200" s="13" t="str" cm="1">
        <f t="array" aca="1" ref="AD1200" ca="1">IFERROR(IF((LEFT(INDIRECT("$F"&amp;$S1200),4))="GOTS",IF($G1200="Organic","GOTS_Organic_raw",(IF($G1200="Responsible","GOTS_Responsible",(IF($G1200="No Attribute (Conventional)","GOTS_conventional",(IF($G1200="Recycled Pre/Post-Consumer","GOTS_pre_post",(IF($G1200="In-Conversion","GOTS_in_conversion",(IF($G1200="Sustainably Sourced","Sustainably_sourced",""))))))))))),IF($G1200="Organic","Organic",(IF($G1200="Responsible","Responsible",(IF($G1200="No Attribute (Conventional)","No_Attribute_Conventional",(IF($G1200="Recycled Pre/Post-Consumer","Recycled_Pre_Post_Consumer",(IF($G1200="In-Conversion","In_Conversion",(IF($G1200="Recycled Pre-Consumer","Recycled_Pre_Consumer",(IF($G1200="Recycled Post-Consumer","Recycled_Post_Consumer",(IF($G1200="Sustainably Sourced","Sustainably_sourced","")))))))))))))))),"")</f>
        <v/>
      </c>
      <c r="AE1200" s="13" t="e" cm="1">
        <f t="array" aca="1" ref="AE1200" ca="1">IF(INDIRECT("$F"&amp;$S1200)="","",IF(LEFT(INDIRECT("$F"&amp;$S1200),3)="GRS","GRS_RCS_RM",IF((LEFT(INDIRECT("$F"&amp;$S1200),3))="RCS","GRS_RCS_RM",IF(INDIRECT("$F"&amp;$S1200)="OCS (No Label)","OCS_Conversion_RM",IF(LEFT(INDIRECT("$F"&amp;$S1200),3)="OCS","OCS_RM",IF(RIGHT(INDIRECT("$F"&amp;$S1200),10)="conversion","GOTS_RM_conversion",IF((LEFT(INDIRECT("$F"&amp;$S1200),4))="GOTS","GOTS_RM","Responsible_RM")))))))</f>
        <v>#REF!</v>
      </c>
      <c r="AF1200" s="13" t="str" cm="1">
        <f t="array" aca="1" ref="AF1200" ca="1">IF($S1200="","",INDIRECT("$Z"&amp;$S1200))</f>
        <v/>
      </c>
      <c r="AG1200" s="155"/>
      <c r="AH1200" s="13" t="str" cm="1">
        <f t="array" aca="1" ref="AH1200" ca="1">IFERROR(INDIRECT("$ag"&amp;S1200),"")</f>
        <v/>
      </c>
      <c r="AI1200" s="13" t="e" cm="1">
        <f t="array" aca="1" ref="AI1200" ca="1">INDIRECT("O"&amp;S1199)</f>
        <v>#REF!</v>
      </c>
      <c r="AJ1200" s="13" t="str">
        <f>IF($I1200="","",INDEX('Raw Material'!$A$1:$J$75,MATCH(I1200,'Raw Material'!$A$1:$A$75,0),(MATCH(G1200,'Raw Material'!$A$1:$J$1,0))))</f>
        <v/>
      </c>
      <c r="AK1200" s="13" t="str">
        <f t="shared" si="505"/>
        <v>YANLIŞRM</v>
      </c>
      <c r="AL1200" s="153" t="str">
        <f t="shared" si="506"/>
        <v/>
      </c>
    </row>
    <row r="1201" spans="1:38" ht="16.5" customHeight="1">
      <c r="A1201" s="162"/>
      <c r="B1201" s="168"/>
      <c r="C1201" s="169"/>
      <c r="D1201" s="156"/>
      <c r="E1201" s="156"/>
      <c r="F1201" s="175"/>
      <c r="G1201" s="181"/>
      <c r="H1201" s="182"/>
      <c r="I1201" s="182"/>
      <c r="J1201" s="182"/>
      <c r="K1201" s="32"/>
      <c r="L1201" s="179"/>
      <c r="M1201" s="179"/>
      <c r="N1201" s="81"/>
      <c r="O1201" s="185"/>
      <c r="P1201" s="103"/>
      <c r="Q1201" s="84" t="str">
        <f t="shared" si="507"/>
        <v/>
      </c>
      <c r="R1201" s="159"/>
      <c r="S1201" s="28" t="str" cm="1">
        <f t="array" aca="1" ref="S1201" ca="1">IF(INDIRECT("A"&amp;114+$U1201)&lt;&gt;"",114+$U1201,"")</f>
        <v/>
      </c>
      <c r="T1201" s="28" t="str">
        <f t="shared" ca="1" si="508"/>
        <v>$B</v>
      </c>
      <c r="U1201" s="29">
        <f t="shared" si="514"/>
        <v>1080</v>
      </c>
      <c r="V1201" s="29">
        <v>90.583333333340406</v>
      </c>
      <c r="W1201" s="29">
        <f t="shared" si="520"/>
        <v>90</v>
      </c>
      <c r="X1201" s="41" t="str" cm="1">
        <f t="array" aca="1" ref="X1201" ca="1">IFERROR(INDEX('PC&amp;PD'!$A$1:$AP$15,ROW('PC&amp;PD'!$A$15),MATCH(INDIRECT(T1201),'PC&amp;PD'!$A$1:$AP$1,0)),"")</f>
        <v/>
      </c>
      <c r="Z1201" s="155"/>
      <c r="AA1201" s="13" t="str">
        <f t="shared" si="504"/>
        <v/>
      </c>
      <c r="AB1201" s="155"/>
      <c r="AC1201" s="13" t="str">
        <f t="shared" ca="1" si="509"/>
        <v>$AB</v>
      </c>
      <c r="AD1201" s="13" t="str" cm="1">
        <f t="array" aca="1" ref="AD1201" ca="1">IFERROR(IF((LEFT(INDIRECT("$F"&amp;$S1201),4))="GOTS",IF($G1201="Organic","GOTS_Organic_raw",(IF($G1201="Responsible","GOTS_Responsible",(IF($G1201="No Attribute (Conventional)","GOTS_conventional",(IF($G1201="Recycled Pre/Post-Consumer","GOTS_pre_post",(IF($G1201="In-Conversion","GOTS_in_conversion",(IF($G1201="Sustainably Sourced","Sustainably_sourced",""))))))))))),IF($G1201="Organic","Organic",(IF($G1201="Responsible","Responsible",(IF($G1201="No Attribute (Conventional)","No_Attribute_Conventional",(IF($G1201="Recycled Pre/Post-Consumer","Recycled_Pre_Post_Consumer",(IF($G1201="In-Conversion","In_Conversion",(IF($G1201="Recycled Pre-Consumer","Recycled_Pre_Consumer",(IF($G1201="Recycled Post-Consumer","Recycled_Post_Consumer",(IF($G1201="Sustainably Sourced","Sustainably_sourced","")))))))))))))))),"")</f>
        <v/>
      </c>
      <c r="AE1201" s="13" t="e" cm="1">
        <f t="array" aca="1" ref="AE1201" ca="1">IF(INDIRECT("$F"&amp;$S1201)="","",IF(LEFT(INDIRECT("$F"&amp;$S1201),3)="GRS","GRS_RCS_RM",IF((LEFT(INDIRECT("$F"&amp;$S1201),3))="RCS","GRS_RCS_RM",IF(INDIRECT("$F"&amp;$S1201)="OCS (No Label)","OCS_Conversion_RM",IF(LEFT(INDIRECT("$F"&amp;$S1201),3)="OCS","OCS_RM",IF(RIGHT(INDIRECT("$F"&amp;$S1201),10)="conversion","GOTS_RM_conversion",IF((LEFT(INDIRECT("$F"&amp;$S1201),4))="GOTS","GOTS_RM","Responsible_RM")))))))</f>
        <v>#REF!</v>
      </c>
      <c r="AF1201" s="13" t="str" cm="1">
        <f t="array" aca="1" ref="AF1201" ca="1">IF($S1201="","",INDIRECT("$Z"&amp;$S1201))</f>
        <v/>
      </c>
      <c r="AG1201" s="155"/>
      <c r="AH1201" s="13" t="str" cm="1">
        <f t="array" aca="1" ref="AH1201" ca="1">IFERROR(INDIRECT("$ag"&amp;S1201),"")</f>
        <v/>
      </c>
      <c r="AI1201" s="13" t="e" cm="1">
        <f t="array" aca="1" ref="AI1201" ca="1">INDIRECT("O"&amp;S1200)</f>
        <v>#REF!</v>
      </c>
      <c r="AJ1201" s="13" t="str">
        <f>IF($I1201="","",INDEX('Raw Material'!$A$1:$J$75,MATCH(I1201,'Raw Material'!$A$1:$A$75,0),(MATCH(G1201,'Raw Material'!$A$1:$J$1,0))))</f>
        <v/>
      </c>
      <c r="AK1201" s="13" t="str">
        <f t="shared" si="505"/>
        <v>YANLIŞRM</v>
      </c>
      <c r="AL1201" s="153" t="str">
        <f t="shared" si="506"/>
        <v/>
      </c>
    </row>
    <row r="1202" spans="1:38" ht="16.5" customHeight="1">
      <c r="A1202" s="162"/>
      <c r="B1202" s="168"/>
      <c r="C1202" s="169"/>
      <c r="D1202" s="156"/>
      <c r="E1202" s="156"/>
      <c r="F1202" s="175"/>
      <c r="G1202" s="181"/>
      <c r="H1202" s="182"/>
      <c r="I1202" s="182"/>
      <c r="J1202" s="182"/>
      <c r="K1202" s="32"/>
      <c r="L1202" s="179"/>
      <c r="M1202" s="179"/>
      <c r="N1202" s="81"/>
      <c r="O1202" s="185"/>
      <c r="P1202" s="103"/>
      <c r="Q1202" s="84" t="str">
        <f t="shared" si="507"/>
        <v/>
      </c>
      <c r="R1202" s="159"/>
      <c r="S1202" s="28" t="str" cm="1">
        <f t="array" aca="1" ref="S1202" ca="1">IF(INDIRECT("A"&amp;114+$U1202)&lt;&gt;"",114+$U1202,"")</f>
        <v/>
      </c>
      <c r="T1202" s="28" t="str">
        <f t="shared" ca="1" si="508"/>
        <v>$B</v>
      </c>
      <c r="U1202" s="29">
        <f t="shared" si="514"/>
        <v>1080</v>
      </c>
      <c r="V1202" s="29">
        <v>90.666666666673706</v>
      </c>
      <c r="W1202" s="29">
        <f t="shared" si="520"/>
        <v>90</v>
      </c>
      <c r="X1202" s="41" t="str" cm="1">
        <f t="array" aca="1" ref="X1202" ca="1">IFERROR(INDEX('PC&amp;PD'!$A$1:$AP$15,ROW('PC&amp;PD'!$A$15),MATCH(INDIRECT(T1202),'PC&amp;PD'!$A$1:$AP$1,0)),"")</f>
        <v/>
      </c>
      <c r="Z1202" s="155"/>
      <c r="AA1202" s="13" t="str">
        <f t="shared" si="504"/>
        <v/>
      </c>
      <c r="AB1202" s="155"/>
      <c r="AC1202" s="13" t="str">
        <f t="shared" ca="1" si="509"/>
        <v>$AB</v>
      </c>
      <c r="AD1202" s="13" t="str" cm="1">
        <f t="array" aca="1" ref="AD1202" ca="1">IFERROR(IF((LEFT(INDIRECT("$F"&amp;$S1202),4))="GOTS",IF($G1202="Organic","GOTS_Organic_raw",(IF($G1202="Responsible","GOTS_Responsible",(IF($G1202="No Attribute (Conventional)","GOTS_conventional",(IF($G1202="Recycled Pre/Post-Consumer","GOTS_pre_post",(IF($G1202="In-Conversion","GOTS_in_conversion",(IF($G1202="Sustainably Sourced","Sustainably_sourced",""))))))))))),IF($G1202="Organic","Organic",(IF($G1202="Responsible","Responsible",(IF($G1202="No Attribute (Conventional)","No_Attribute_Conventional",(IF($G1202="Recycled Pre/Post-Consumer","Recycled_Pre_Post_Consumer",(IF($G1202="In-Conversion","In_Conversion",(IF($G1202="Recycled Pre-Consumer","Recycled_Pre_Consumer",(IF($G1202="Recycled Post-Consumer","Recycled_Post_Consumer",(IF($G1202="Sustainably Sourced","Sustainably_sourced","")))))))))))))))),"")</f>
        <v/>
      </c>
      <c r="AE1202" s="13" t="e" cm="1">
        <f t="array" aca="1" ref="AE1202" ca="1">IF(INDIRECT("$F"&amp;$S1202)="","",IF(LEFT(INDIRECT("$F"&amp;$S1202),3)="GRS","GRS_RCS_RM",IF((LEFT(INDIRECT("$F"&amp;$S1202),3))="RCS","GRS_RCS_RM",IF(INDIRECT("$F"&amp;$S1202)="OCS (No Label)","OCS_Conversion_RM",IF(LEFT(INDIRECT("$F"&amp;$S1202),3)="OCS","OCS_RM",IF(RIGHT(INDIRECT("$F"&amp;$S1202),10)="conversion","GOTS_RM_conversion",IF((LEFT(INDIRECT("$F"&amp;$S1202),4))="GOTS","GOTS_RM","Responsible_RM")))))))</f>
        <v>#REF!</v>
      </c>
      <c r="AF1202" s="13" t="str" cm="1">
        <f t="array" aca="1" ref="AF1202" ca="1">IF($S1202="","",INDIRECT("$Z"&amp;$S1202))</f>
        <v/>
      </c>
      <c r="AG1202" s="155"/>
      <c r="AH1202" s="13" t="str" cm="1">
        <f t="array" aca="1" ref="AH1202" ca="1">IFERROR(INDIRECT("$ag"&amp;S1202),"")</f>
        <v/>
      </c>
      <c r="AI1202" s="13" t="e" cm="1">
        <f t="array" aca="1" ref="AI1202" ca="1">INDIRECT("O"&amp;S1201)</f>
        <v>#REF!</v>
      </c>
      <c r="AJ1202" s="13" t="str">
        <f>IF($I1202="","",INDEX('Raw Material'!$A$1:$J$75,MATCH(I1202,'Raw Material'!$A$1:$A$75,0),(MATCH(G1202,'Raw Material'!$A$1:$J$1,0))))</f>
        <v/>
      </c>
      <c r="AK1202" s="13" t="str">
        <f t="shared" si="505"/>
        <v>YANLIŞRM</v>
      </c>
      <c r="AL1202" s="153" t="str">
        <f t="shared" si="506"/>
        <v/>
      </c>
    </row>
    <row r="1203" spans="1:38" ht="16.5" customHeight="1">
      <c r="A1203" s="162"/>
      <c r="B1203" s="168"/>
      <c r="C1203" s="169"/>
      <c r="D1203" s="156"/>
      <c r="E1203" s="156"/>
      <c r="F1203" s="175"/>
      <c r="G1203" s="181"/>
      <c r="H1203" s="182"/>
      <c r="I1203" s="182"/>
      <c r="J1203" s="182"/>
      <c r="K1203" s="32"/>
      <c r="L1203" s="179"/>
      <c r="M1203" s="179"/>
      <c r="N1203" s="81"/>
      <c r="O1203" s="185"/>
      <c r="P1203" s="103"/>
      <c r="Q1203" s="84" t="str">
        <f t="shared" si="507"/>
        <v/>
      </c>
      <c r="R1203" s="159"/>
      <c r="S1203" s="28" t="str" cm="1">
        <f t="array" aca="1" ref="S1203" ca="1">IF(INDIRECT("A"&amp;114+$U1203)&lt;&gt;"",114+$U1203,"")</f>
        <v/>
      </c>
      <c r="T1203" s="28" t="str">
        <f t="shared" ca="1" si="508"/>
        <v>$B</v>
      </c>
      <c r="U1203" s="29">
        <f t="shared" si="514"/>
        <v>1080</v>
      </c>
      <c r="V1203" s="29">
        <v>90.750000000007105</v>
      </c>
      <c r="W1203" s="29">
        <f t="shared" si="520"/>
        <v>90</v>
      </c>
      <c r="X1203" s="41" t="str" cm="1">
        <f t="array" aca="1" ref="X1203" ca="1">IFERROR(INDEX('PC&amp;PD'!$A$1:$AP$15,ROW('PC&amp;PD'!$A$15),MATCH(INDIRECT(T1203),'PC&amp;PD'!$A$1:$AP$1,0)),"")</f>
        <v/>
      </c>
      <c r="Z1203" s="155"/>
      <c r="AA1203" s="13" t="str">
        <f t="shared" ref="AA1203:AA1266" si="533">IFERROR(IF(G1203="","",IF(G1203="No Attribute (Conventional)","",G1203)),"")</f>
        <v/>
      </c>
      <c r="AB1203" s="155"/>
      <c r="AC1203" s="13" t="str">
        <f t="shared" ca="1" si="509"/>
        <v>$AB</v>
      </c>
      <c r="AD1203" s="13" t="str" cm="1">
        <f t="array" aca="1" ref="AD1203" ca="1">IFERROR(IF((LEFT(INDIRECT("$F"&amp;$S1203),4))="GOTS",IF($G1203="Organic","GOTS_Organic_raw",(IF($G1203="Responsible","GOTS_Responsible",(IF($G1203="No Attribute (Conventional)","GOTS_conventional",(IF($G1203="Recycled Pre/Post-Consumer","GOTS_pre_post",(IF($G1203="In-Conversion","GOTS_in_conversion",(IF($G1203="Sustainably Sourced","Sustainably_sourced",""))))))))))),IF($G1203="Organic","Organic",(IF($G1203="Responsible","Responsible",(IF($G1203="No Attribute (Conventional)","No_Attribute_Conventional",(IF($G1203="Recycled Pre/Post-Consumer","Recycled_Pre_Post_Consumer",(IF($G1203="In-Conversion","In_Conversion",(IF($G1203="Recycled Pre-Consumer","Recycled_Pre_Consumer",(IF($G1203="Recycled Post-Consumer","Recycled_Post_Consumer",(IF($G1203="Sustainably Sourced","Sustainably_sourced","")))))))))))))))),"")</f>
        <v/>
      </c>
      <c r="AE1203" s="13" t="e" cm="1">
        <f t="array" aca="1" ref="AE1203" ca="1">IF(INDIRECT("$F"&amp;$S1203)="","",IF(LEFT(INDIRECT("$F"&amp;$S1203),3)="GRS","GRS_RCS_RM",IF((LEFT(INDIRECT("$F"&amp;$S1203),3))="RCS","GRS_RCS_RM",IF(INDIRECT("$F"&amp;$S1203)="OCS (No Label)","OCS_Conversion_RM",IF(LEFT(INDIRECT("$F"&amp;$S1203),3)="OCS","OCS_RM",IF(RIGHT(INDIRECT("$F"&amp;$S1203),10)="conversion","GOTS_RM_conversion",IF((LEFT(INDIRECT("$F"&amp;$S1203),4))="GOTS","GOTS_RM","Responsible_RM")))))))</f>
        <v>#REF!</v>
      </c>
      <c r="AF1203" s="13" t="str" cm="1">
        <f t="array" aca="1" ref="AF1203" ca="1">IF($S1203="","",INDIRECT("$Z"&amp;$S1203))</f>
        <v/>
      </c>
      <c r="AG1203" s="155"/>
      <c r="AH1203" s="13" t="str" cm="1">
        <f t="array" aca="1" ref="AH1203" ca="1">IFERROR(INDIRECT("$ag"&amp;S1203),"")</f>
        <v/>
      </c>
      <c r="AI1203" s="13" t="e" cm="1">
        <f t="array" aca="1" ref="AI1203" ca="1">INDIRECT("O"&amp;S1202)</f>
        <v>#REF!</v>
      </c>
      <c r="AJ1203" s="13" t="str">
        <f>IF($I1203="","",INDEX('Raw Material'!$A$1:$J$75,MATCH(I1203,'Raw Material'!$A$1:$A$75,0),(MATCH(G1203,'Raw Material'!$A$1:$J$1,0))))</f>
        <v/>
      </c>
      <c r="AK1203" s="13" t="str">
        <f t="shared" ref="AK1203:AK1266" si="534">$U$17&amp;"RM"</f>
        <v>YANLIŞRM</v>
      </c>
      <c r="AL1203" s="153" t="str">
        <f t="shared" ref="AL1203:AL1266" si="535">IF($G1203="Organic","Organic",IF($G1203="No Attribute (Conventional)","No_Attribute_Conventional",IF($G1203="Recycled pre-consumer","Recycled_pre_consumer",IF($G1203="Recycled post-consumer","Recycled_post_consumer",IF($G1203="Responsible","Responsible",IF($G1203="Sustainably sourced","Sustainable_sourced",IF($G1203="ın-conversion","In_conversion","")))))))</f>
        <v/>
      </c>
    </row>
    <row r="1204" spans="1:38" ht="16.5" customHeight="1">
      <c r="A1204" s="162"/>
      <c r="B1204" s="168"/>
      <c r="C1204" s="169"/>
      <c r="D1204" s="156"/>
      <c r="E1204" s="156"/>
      <c r="F1204" s="175"/>
      <c r="G1204" s="181"/>
      <c r="H1204" s="182"/>
      <c r="I1204" s="182"/>
      <c r="J1204" s="182"/>
      <c r="K1204" s="32"/>
      <c r="L1204" s="179"/>
      <c r="M1204" s="179"/>
      <c r="N1204" s="81"/>
      <c r="O1204" s="185"/>
      <c r="P1204" s="103"/>
      <c r="Q1204" s="84" t="str">
        <f t="shared" si="507"/>
        <v/>
      </c>
      <c r="R1204" s="159"/>
      <c r="S1204" s="28" t="str" cm="1">
        <f t="array" aca="1" ref="S1204" ca="1">IF(INDIRECT("A"&amp;114+$U1204)&lt;&gt;"",114+$U1204,"")</f>
        <v/>
      </c>
      <c r="T1204" s="28" t="str">
        <f t="shared" ca="1" si="508"/>
        <v>$B</v>
      </c>
      <c r="U1204" s="29">
        <f t="shared" si="514"/>
        <v>1080</v>
      </c>
      <c r="V1204" s="29">
        <v>90.833333333340406</v>
      </c>
      <c r="W1204" s="29">
        <f t="shared" si="520"/>
        <v>90</v>
      </c>
      <c r="X1204" s="41" t="str" cm="1">
        <f t="array" aca="1" ref="X1204" ca="1">IFERROR(INDEX('PC&amp;PD'!$A$1:$AP$15,ROW('PC&amp;PD'!$A$15),MATCH(INDIRECT(T1204),'PC&amp;PD'!$A$1:$AP$1,0)),"")</f>
        <v/>
      </c>
      <c r="Z1204" s="155"/>
      <c r="AA1204" s="13" t="str">
        <f t="shared" si="533"/>
        <v/>
      </c>
      <c r="AB1204" s="155"/>
      <c r="AC1204" s="13" t="str">
        <f t="shared" ca="1" si="509"/>
        <v>$AB</v>
      </c>
      <c r="AD1204" s="13" t="str" cm="1">
        <f t="array" aca="1" ref="AD1204" ca="1">IFERROR(IF((LEFT(INDIRECT("$F"&amp;$S1204),4))="GOTS",IF($G1204="Organic","GOTS_Organic_raw",(IF($G1204="Responsible","GOTS_Responsible",(IF($G1204="No Attribute (Conventional)","GOTS_conventional",(IF($G1204="Recycled Pre/Post-Consumer","GOTS_pre_post",(IF($G1204="In-Conversion","GOTS_in_conversion",(IF($G1204="Sustainably Sourced","Sustainably_sourced",""))))))))))),IF($G1204="Organic","Organic",(IF($G1204="Responsible","Responsible",(IF($G1204="No Attribute (Conventional)","No_Attribute_Conventional",(IF($G1204="Recycled Pre/Post-Consumer","Recycled_Pre_Post_Consumer",(IF($G1204="In-Conversion","In_Conversion",(IF($G1204="Recycled Pre-Consumer","Recycled_Pre_Consumer",(IF($G1204="Recycled Post-Consumer","Recycled_Post_Consumer",(IF($G1204="Sustainably Sourced","Sustainably_sourced","")))))))))))))))),"")</f>
        <v/>
      </c>
      <c r="AE1204" s="13" t="e" cm="1">
        <f t="array" aca="1" ref="AE1204" ca="1">IF(INDIRECT("$F"&amp;$S1204)="","",IF(LEFT(INDIRECT("$F"&amp;$S1204),3)="GRS","GRS_RCS_RM",IF((LEFT(INDIRECT("$F"&amp;$S1204),3))="RCS","GRS_RCS_RM",IF(INDIRECT("$F"&amp;$S1204)="OCS (No Label)","OCS_Conversion_RM",IF(LEFT(INDIRECT("$F"&amp;$S1204),3)="OCS","OCS_RM",IF(RIGHT(INDIRECT("$F"&amp;$S1204),10)="conversion","GOTS_RM_conversion",IF((LEFT(INDIRECT("$F"&amp;$S1204),4))="GOTS","GOTS_RM","Responsible_RM")))))))</f>
        <v>#REF!</v>
      </c>
      <c r="AF1204" s="13" t="str" cm="1">
        <f t="array" aca="1" ref="AF1204" ca="1">IF($S1204="","",INDIRECT("$Z"&amp;$S1204))</f>
        <v/>
      </c>
      <c r="AG1204" s="155"/>
      <c r="AH1204" s="13" t="str" cm="1">
        <f t="array" aca="1" ref="AH1204" ca="1">IFERROR(INDIRECT("$ag"&amp;S1204),"")</f>
        <v/>
      </c>
      <c r="AI1204" s="13" t="e" cm="1">
        <f t="array" aca="1" ref="AI1204" ca="1">INDIRECT("O"&amp;S1203)</f>
        <v>#REF!</v>
      </c>
      <c r="AJ1204" s="13" t="str">
        <f>IF($I1204="","",INDEX('Raw Material'!$A$1:$J$75,MATCH(I1204,'Raw Material'!$A$1:$A$75,0),(MATCH(G1204,'Raw Material'!$A$1:$J$1,0))))</f>
        <v/>
      </c>
      <c r="AK1204" s="13" t="str">
        <f t="shared" si="534"/>
        <v>YANLIŞRM</v>
      </c>
      <c r="AL1204" s="153" t="str">
        <f t="shared" si="535"/>
        <v/>
      </c>
    </row>
    <row r="1205" spans="1:38" ht="16.5" customHeight="1" thickBot="1">
      <c r="A1205" s="163"/>
      <c r="B1205" s="170"/>
      <c r="C1205" s="171"/>
      <c r="D1205" s="156"/>
      <c r="E1205" s="156"/>
      <c r="F1205" s="176"/>
      <c r="G1205" s="157"/>
      <c r="H1205" s="158"/>
      <c r="I1205" s="158"/>
      <c r="J1205" s="158"/>
      <c r="K1205" s="33"/>
      <c r="L1205" s="180"/>
      <c r="M1205" s="180"/>
      <c r="N1205" s="82"/>
      <c r="O1205" s="186"/>
      <c r="P1205" s="103"/>
      <c r="Q1205" s="84" t="str">
        <f t="shared" ref="Q1205:Q1268" si="536">IF(OR($G1205="",$I1205="",$K1205="",$AJ1205="–"),"",CONCATENATE($K1205," ",$AA1205," ",$I1205," (",$AJ1205,") + "))</f>
        <v/>
      </c>
      <c r="R1205" s="159"/>
      <c r="S1205" s="28" t="str" cm="1">
        <f t="array" aca="1" ref="S1205" ca="1">IF(INDIRECT("A"&amp;114+$U1205)&lt;&gt;"",114+$U1205,"")</f>
        <v/>
      </c>
      <c r="T1205" s="28" t="str">
        <f t="shared" ref="T1205:T1268" ca="1" si="537">"$B"&amp;S1205</f>
        <v>$B</v>
      </c>
      <c r="U1205" s="29">
        <f t="shared" si="514"/>
        <v>1080</v>
      </c>
      <c r="V1205" s="29">
        <v>90.916666666673805</v>
      </c>
      <c r="W1205" s="29">
        <f t="shared" si="520"/>
        <v>90</v>
      </c>
      <c r="X1205" s="41" t="str" cm="1">
        <f t="array" aca="1" ref="X1205" ca="1">IFERROR(INDEX('PC&amp;PD'!$A$1:$AP$15,ROW('PC&amp;PD'!$A$15),MATCH(INDIRECT(T1205),'PC&amp;PD'!$A$1:$AP$1,0)),"")</f>
        <v/>
      </c>
      <c r="Z1205" s="155"/>
      <c r="AA1205" s="13" t="str">
        <f t="shared" si="533"/>
        <v/>
      </c>
      <c r="AB1205" s="155"/>
      <c r="AC1205" s="13" t="str">
        <f t="shared" ref="AC1205:AC1268" ca="1" si="538">"$AB"&amp;S1205</f>
        <v>$AB</v>
      </c>
      <c r="AD1205" s="13" t="str" cm="1">
        <f t="array" aca="1" ref="AD1205" ca="1">IFERROR(IF((LEFT(INDIRECT("$F"&amp;$S1205),4))="GOTS",IF($G1205="Organic","GOTS_Organic_raw",(IF($G1205="Responsible","GOTS_Responsible",(IF($G1205="No Attribute (Conventional)","GOTS_conventional",(IF($G1205="Recycled Pre/Post-Consumer","GOTS_pre_post",(IF($G1205="In-Conversion","GOTS_in_conversion",(IF($G1205="Sustainably Sourced","Sustainably_sourced",""))))))))))),IF($G1205="Organic","Organic",(IF($G1205="Responsible","Responsible",(IF($G1205="No Attribute (Conventional)","No_Attribute_Conventional",(IF($G1205="Recycled Pre/Post-Consumer","Recycled_Pre_Post_Consumer",(IF($G1205="In-Conversion","In_Conversion",(IF($G1205="Recycled Pre-Consumer","Recycled_Pre_Consumer",(IF($G1205="Recycled Post-Consumer","Recycled_Post_Consumer",(IF($G1205="Sustainably Sourced","Sustainably_sourced","")))))))))))))))),"")</f>
        <v/>
      </c>
      <c r="AE1205" s="13" t="e" cm="1">
        <f t="array" aca="1" ref="AE1205" ca="1">IF(INDIRECT("$F"&amp;$S1205)="","",IF(LEFT(INDIRECT("$F"&amp;$S1205),3)="GRS","GRS_RCS_RM",IF((LEFT(INDIRECT("$F"&amp;$S1205),3))="RCS","GRS_RCS_RM",IF(INDIRECT("$F"&amp;$S1205)="OCS (No Label)","OCS_Conversion_RM",IF(LEFT(INDIRECT("$F"&amp;$S1205),3)="OCS","OCS_RM",IF(RIGHT(INDIRECT("$F"&amp;$S1205),10)="conversion","GOTS_RM_conversion",IF((LEFT(INDIRECT("$F"&amp;$S1205),4))="GOTS","GOTS_RM","Responsible_RM")))))))</f>
        <v>#REF!</v>
      </c>
      <c r="AF1205" s="13" t="str" cm="1">
        <f t="array" aca="1" ref="AF1205" ca="1">IF($S1205="","",INDIRECT("$Z"&amp;$S1205))</f>
        <v/>
      </c>
      <c r="AG1205" s="155"/>
      <c r="AH1205" s="13" t="str" cm="1">
        <f t="array" aca="1" ref="AH1205" ca="1">IFERROR(INDIRECT("$ag"&amp;S1205),"")</f>
        <v/>
      </c>
      <c r="AI1205" s="13" t="e" cm="1">
        <f t="array" aca="1" ref="AI1205" ca="1">INDIRECT("O"&amp;S1204)</f>
        <v>#REF!</v>
      </c>
      <c r="AJ1205" s="13" t="str">
        <f>IF($I1205="","",INDEX('Raw Material'!$A$1:$J$75,MATCH(I1205,'Raw Material'!$A$1:$A$75,0),(MATCH(G1205,'Raw Material'!$A$1:$J$1,0))))</f>
        <v/>
      </c>
      <c r="AK1205" s="13" t="str">
        <f t="shared" si="534"/>
        <v>YANLIŞRM</v>
      </c>
      <c r="AL1205" s="153" t="str">
        <f t="shared" si="535"/>
        <v/>
      </c>
    </row>
    <row r="1206" spans="1:38" ht="16.5" customHeight="1">
      <c r="A1206" s="160" t="str">
        <f>IF(B1206="","",COUNTA($B$114:$B1206))</f>
        <v/>
      </c>
      <c r="B1206" s="164"/>
      <c r="C1206" s="165"/>
      <c r="D1206" s="183"/>
      <c r="E1206" s="183"/>
      <c r="F1206" s="172"/>
      <c r="G1206" s="212"/>
      <c r="H1206" s="206"/>
      <c r="I1206" s="206"/>
      <c r="J1206" s="206"/>
      <c r="K1206" s="31"/>
      <c r="L1206" s="177" t="str">
        <f t="shared" ref="L1206" si="539">IF(R1206="","",LEFT(R1206,LEN(R1206)-2))</f>
        <v/>
      </c>
      <c r="M1206" s="177"/>
      <c r="N1206" s="80"/>
      <c r="O1206" s="184"/>
      <c r="P1206" s="103"/>
      <c r="Q1206" s="84" t="str">
        <f t="shared" si="536"/>
        <v/>
      </c>
      <c r="R1206" s="159" t="str">
        <f t="shared" ref="R1206" si="540">CONCATENATE($Q1206,Q1207,Q1208,Q1209,Q1210,Q1211,$Q1212,$Q1213,$Q1214,$Q1215,Q1216,Q1217)</f>
        <v/>
      </c>
      <c r="S1206" s="28" t="str" cm="1">
        <f t="array" aca="1" ref="S1206" ca="1">IF(INDIRECT("A"&amp;114+$U1206)&lt;&gt;"",114+$U1206,"")</f>
        <v/>
      </c>
      <c r="T1206" s="28" t="str">
        <f t="shared" ca="1" si="537"/>
        <v>$B</v>
      </c>
      <c r="U1206" s="29">
        <f t="shared" si="514"/>
        <v>1092</v>
      </c>
      <c r="V1206" s="29">
        <v>91.000000000007105</v>
      </c>
      <c r="W1206" s="29">
        <f t="shared" si="520"/>
        <v>91</v>
      </c>
      <c r="X1206" s="41" t="str" cm="1">
        <f t="array" aca="1" ref="X1206" ca="1">IFERROR(INDEX('PC&amp;PD'!$A$1:$AP$15,ROW('PC&amp;PD'!$A$15),MATCH(INDIRECT(T1206),'PC&amp;PD'!$A$1:$AP$1,0)),"")</f>
        <v/>
      </c>
      <c r="Z1206" s="155" t="str">
        <f t="shared" ref="Z1206" si="541">IFERROR(IF($F1206="OCS 100","OCS (OCS 100)",IF($F1206="OCS Blended","OCS (OCS Blended)",IF($F1206="OCS (No Label)","OCS (No Label)",IF($F1206="RCS 100","RCS (RCS 100)",IF($F1206="RCS Blended","RCS (RCS Blended)",IF($F1206="GRS","GRS (GRS)",IF($F1206="GRS (No Label)", "GRS (No Label)",IF($F1206="RDS","RDS (RDS)",IF($F1206="RWS","RWS (RWS)",IF($F1206="RAS","RAS (RAS)",IF($F1206="RMS","RMS (RMS)",IF($F1206="GOTS Organic","GOTS (Organic)",IF($F1206="GOTS Made with organic","GOTS (Made with Organic)",IF($F1206="GOTS Organic - in conversion","GOTS (Organic - In Conversion)",IF($F1206="GOTS Made with organic - in conversion","GOTS (Made with Organic - In Conversion)",""))))))))))))))),"")</f>
        <v/>
      </c>
      <c r="AA1206" s="13" t="str">
        <f t="shared" si="533"/>
        <v/>
      </c>
      <c r="AB1206" s="155" t="str">
        <f t="shared" ref="AB1206" si="542">IFERROR(IF($F1206="OCS 100", "OCS_100",IF($F1206="OCS Blended", "OCS_Blended",IF($F1206="OCS (No Label)", "OCS_No_Label",IF($F1206="RCS 100", "RCS_100",IF($F1206="RCS Blended","RCS_Blended",IF($F1206="GRS","GRS",IF($F1206="GRS (No Label)", "GRS_No_Label",IF($F1206="RDS","RDS",IF($F1206="RWS","RWS",IF($F1206="RMS","RMS",IF($F1206="GOTS Organic","GOTS_Organic",IF($F1206="GOTS Made with organic","GOTS_Made_with_organic",IF($F1206="GOTS Organic - in conversion","GOTS_Organic_in_Conversion",IF($F1206="GOTS Made with organic - in conversion","GOTS_Made_with_Organic_in_Conversion",IF($F1206="RAS","RAS",""))))))))))))))),"")</f>
        <v/>
      </c>
      <c r="AC1206" s="13" t="str">
        <f t="shared" ca="1" si="538"/>
        <v>$AB</v>
      </c>
      <c r="AD1206" s="13" t="str" cm="1">
        <f t="array" aca="1" ref="AD1206" ca="1">IFERROR(IF((LEFT(INDIRECT("$F"&amp;$S1206),4))="GOTS",IF($G1206="Organic","GOTS_Organic_raw",(IF($G1206="Responsible","GOTS_Responsible",(IF($G1206="No Attribute (Conventional)","GOTS_conventional",(IF($G1206="Recycled Pre/Post-Consumer","GOTS_pre_post",(IF($G1206="In-Conversion","GOTS_in_conversion",(IF($G1206="Sustainably Sourced","Sustainably_sourced",""))))))))))),IF($G1206="Organic","Organic",(IF($G1206="Responsible","Responsible",(IF($G1206="No Attribute (Conventional)","No_Attribute_Conventional",(IF($G1206="Recycled Pre/Post-Consumer","Recycled_Pre_Post_Consumer",(IF($G1206="In-Conversion","In_Conversion",(IF($G1206="Recycled Pre-Consumer","Recycled_Pre_Consumer",(IF($G1206="Recycled Post-Consumer","Recycled_Post_Consumer",(IF($G1206="Sustainably Sourced","Sustainably_sourced","")))))))))))))))),"")</f>
        <v/>
      </c>
      <c r="AE1206" s="13" t="e" cm="1">
        <f t="array" aca="1" ref="AE1206" ca="1">IF(INDIRECT("$F"&amp;$S1206)="","",IF(LEFT(INDIRECT("$F"&amp;$S1206),3)="GRS","GRS_RCS_RM",IF((LEFT(INDIRECT("$F"&amp;$S1206),3))="RCS","GRS_RCS_RM",IF(INDIRECT("$F"&amp;$S1206)="OCS (No Label)","OCS_Conversion_RM",IF(LEFT(INDIRECT("$F"&amp;$S1206),3)="OCS","OCS_RM",IF(RIGHT(INDIRECT("$F"&amp;$S1206),10)="conversion","GOTS_RM_conversion",IF((LEFT(INDIRECT("$F"&amp;$S1206),4))="GOTS","GOTS_RM","Responsible_RM")))))))</f>
        <v>#REF!</v>
      </c>
      <c r="AF1206" s="13" t="str" cm="1">
        <f t="array" aca="1" ref="AF1206" ca="1">IF($S1206="","",INDIRECT("$Z"&amp;$S1206))</f>
        <v/>
      </c>
      <c r="AG1206" s="155" t="str">
        <f t="shared" si="519"/>
        <v/>
      </c>
      <c r="AH1206" s="13" t="str" cm="1">
        <f t="array" aca="1" ref="AH1206" ca="1">IFERROR(INDIRECT("$ag"&amp;S1206),"")</f>
        <v/>
      </c>
      <c r="AI1206" s="13" t="e" cm="1">
        <f t="array" aca="1" ref="AI1206" ca="1">INDIRECT("O"&amp;S1205)</f>
        <v>#REF!</v>
      </c>
      <c r="AJ1206" s="13" t="str">
        <f>IF($I1206="","",INDEX('Raw Material'!$A$1:$J$75,MATCH(I1206,'Raw Material'!$A$1:$A$75,0),(MATCH(G1206,'Raw Material'!$A$1:$J$1,0))))</f>
        <v/>
      </c>
      <c r="AK1206" s="13" t="str">
        <f t="shared" si="534"/>
        <v>YANLIŞRM</v>
      </c>
      <c r="AL1206" s="153" t="str">
        <f t="shared" si="535"/>
        <v/>
      </c>
    </row>
    <row r="1207" spans="1:38" ht="16.5" customHeight="1">
      <c r="A1207" s="161"/>
      <c r="B1207" s="166"/>
      <c r="C1207" s="167"/>
      <c r="D1207" s="156"/>
      <c r="E1207" s="156"/>
      <c r="F1207" s="173"/>
      <c r="G1207" s="181"/>
      <c r="H1207" s="182"/>
      <c r="I1207" s="182"/>
      <c r="J1207" s="182"/>
      <c r="K1207" s="32"/>
      <c r="L1207" s="178"/>
      <c r="M1207" s="178"/>
      <c r="N1207" s="81"/>
      <c r="O1207" s="185"/>
      <c r="P1207" s="103"/>
      <c r="Q1207" s="84" t="str">
        <f t="shared" si="536"/>
        <v/>
      </c>
      <c r="R1207" s="159"/>
      <c r="S1207" s="28" t="str" cm="1">
        <f t="array" aca="1" ref="S1207" ca="1">IF(INDIRECT("A"&amp;114+$U1207)&lt;&gt;"",114+$U1207,"")</f>
        <v/>
      </c>
      <c r="T1207" s="28" t="str">
        <f t="shared" ca="1" si="537"/>
        <v>$B</v>
      </c>
      <c r="U1207" s="29">
        <f t="shared" si="514"/>
        <v>1092</v>
      </c>
      <c r="V1207" s="29">
        <v>91.083333333340406</v>
      </c>
      <c r="W1207" s="29">
        <f t="shared" si="520"/>
        <v>91</v>
      </c>
      <c r="X1207" s="41" t="str" cm="1">
        <f t="array" aca="1" ref="X1207" ca="1">IFERROR(INDEX('PC&amp;PD'!$A$1:$AP$15,ROW('PC&amp;PD'!$A$15),MATCH(INDIRECT(T1207),'PC&amp;PD'!$A$1:$AP$1,0)),"")</f>
        <v/>
      </c>
      <c r="Z1207" s="155"/>
      <c r="AA1207" s="13" t="str">
        <f t="shared" si="533"/>
        <v/>
      </c>
      <c r="AB1207" s="155"/>
      <c r="AC1207" s="13" t="str">
        <f t="shared" ca="1" si="538"/>
        <v>$AB</v>
      </c>
      <c r="AD1207" s="13" t="str" cm="1">
        <f t="array" aca="1" ref="AD1207" ca="1">IFERROR(IF((LEFT(INDIRECT("$F"&amp;$S1207),4))="GOTS",IF($G1207="Organic","GOTS_Organic_raw",(IF($G1207="Responsible","GOTS_Responsible",(IF($G1207="No Attribute (Conventional)","GOTS_conventional",(IF($G1207="Recycled Pre/Post-Consumer","GOTS_pre_post",(IF($G1207="In-Conversion","GOTS_in_conversion",(IF($G1207="Sustainably Sourced","Sustainably_sourced",""))))))))))),IF($G1207="Organic","Organic",(IF($G1207="Responsible","Responsible",(IF($G1207="No Attribute (Conventional)","No_Attribute_Conventional",(IF($G1207="Recycled Pre/Post-Consumer","Recycled_Pre_Post_Consumer",(IF($G1207="In-Conversion","In_Conversion",(IF($G1207="Recycled Pre-Consumer","Recycled_Pre_Consumer",(IF($G1207="Recycled Post-Consumer","Recycled_Post_Consumer",(IF($G1207="Sustainably Sourced","Sustainably_sourced","")))))))))))))))),"")</f>
        <v/>
      </c>
      <c r="AE1207" s="13" t="e" cm="1">
        <f t="array" aca="1" ref="AE1207" ca="1">IF(INDIRECT("$F"&amp;$S1207)="","",IF(LEFT(INDIRECT("$F"&amp;$S1207),3)="GRS","GRS_RCS_RM",IF((LEFT(INDIRECT("$F"&amp;$S1207),3))="RCS","GRS_RCS_RM",IF(INDIRECT("$F"&amp;$S1207)="OCS (No Label)","OCS_Conversion_RM",IF(LEFT(INDIRECT("$F"&amp;$S1207),3)="OCS","OCS_RM",IF(RIGHT(INDIRECT("$F"&amp;$S1207),10)="conversion","GOTS_RM_conversion",IF((LEFT(INDIRECT("$F"&amp;$S1207),4))="GOTS","GOTS_RM","Responsible_RM")))))))</f>
        <v>#REF!</v>
      </c>
      <c r="AF1207" s="13" t="str" cm="1">
        <f t="array" aca="1" ref="AF1207" ca="1">IF($S1207="","",INDIRECT("$Z"&amp;$S1207))</f>
        <v/>
      </c>
      <c r="AG1207" s="155"/>
      <c r="AH1207" s="13" t="str" cm="1">
        <f t="array" aca="1" ref="AH1207" ca="1">IFERROR(INDIRECT("$ag"&amp;S1207),"")</f>
        <v/>
      </c>
      <c r="AI1207" s="13" t="e" cm="1">
        <f t="array" aca="1" ref="AI1207" ca="1">INDIRECT("O"&amp;S1206)</f>
        <v>#REF!</v>
      </c>
      <c r="AJ1207" s="13" t="str">
        <f>IF($I1207="","",INDEX('Raw Material'!$A$1:$J$75,MATCH(I1207,'Raw Material'!$A$1:$A$75,0),(MATCH(G1207,'Raw Material'!$A$1:$J$1,0))))</f>
        <v/>
      </c>
      <c r="AK1207" s="13" t="str">
        <f t="shared" si="534"/>
        <v>YANLIŞRM</v>
      </c>
      <c r="AL1207" s="153" t="str">
        <f t="shared" si="535"/>
        <v/>
      </c>
    </row>
    <row r="1208" spans="1:38" ht="16.5" customHeight="1">
      <c r="A1208" s="161"/>
      <c r="B1208" s="166"/>
      <c r="C1208" s="167"/>
      <c r="D1208" s="156"/>
      <c r="E1208" s="156"/>
      <c r="F1208" s="173"/>
      <c r="G1208" s="181"/>
      <c r="H1208" s="182"/>
      <c r="I1208" s="182"/>
      <c r="J1208" s="182"/>
      <c r="K1208" s="32"/>
      <c r="L1208" s="178"/>
      <c r="M1208" s="178"/>
      <c r="N1208" s="81"/>
      <c r="O1208" s="185"/>
      <c r="P1208" s="103"/>
      <c r="Q1208" s="84" t="str">
        <f t="shared" si="536"/>
        <v/>
      </c>
      <c r="R1208" s="159"/>
      <c r="S1208" s="28" t="str" cm="1">
        <f t="array" aca="1" ref="S1208" ca="1">IF(INDIRECT("A"&amp;114+$U1208)&lt;&gt;"",114+$U1208,"")</f>
        <v/>
      </c>
      <c r="T1208" s="28" t="str">
        <f t="shared" ca="1" si="537"/>
        <v>$B</v>
      </c>
      <c r="U1208" s="29">
        <f t="shared" si="514"/>
        <v>1092</v>
      </c>
      <c r="V1208" s="29">
        <v>91.166666666673805</v>
      </c>
      <c r="W1208" s="29">
        <f t="shared" si="520"/>
        <v>91</v>
      </c>
      <c r="X1208" s="41" t="str" cm="1">
        <f t="array" aca="1" ref="X1208" ca="1">IFERROR(INDEX('PC&amp;PD'!$A$1:$AP$15,ROW('PC&amp;PD'!$A$15),MATCH(INDIRECT(T1208),'PC&amp;PD'!$A$1:$AP$1,0)),"")</f>
        <v/>
      </c>
      <c r="Z1208" s="155"/>
      <c r="AA1208" s="13" t="str">
        <f t="shared" si="533"/>
        <v/>
      </c>
      <c r="AB1208" s="155"/>
      <c r="AC1208" s="13" t="str">
        <f t="shared" ca="1" si="538"/>
        <v>$AB</v>
      </c>
      <c r="AD1208" s="13" t="str" cm="1">
        <f t="array" aca="1" ref="AD1208" ca="1">IFERROR(IF((LEFT(INDIRECT("$F"&amp;$S1208),4))="GOTS",IF($G1208="Organic","GOTS_Organic_raw",(IF($G1208="Responsible","GOTS_Responsible",(IF($G1208="No Attribute (Conventional)","GOTS_conventional",(IF($G1208="Recycled Pre/Post-Consumer","GOTS_pre_post",(IF($G1208="In-Conversion","GOTS_in_conversion",(IF($G1208="Sustainably Sourced","Sustainably_sourced",""))))))))))),IF($G1208="Organic","Organic",(IF($G1208="Responsible","Responsible",(IF($G1208="No Attribute (Conventional)","No_Attribute_Conventional",(IF($G1208="Recycled Pre/Post-Consumer","Recycled_Pre_Post_Consumer",(IF($G1208="In-Conversion","In_Conversion",(IF($G1208="Recycled Pre-Consumer","Recycled_Pre_Consumer",(IF($G1208="Recycled Post-Consumer","Recycled_Post_Consumer",(IF($G1208="Sustainably Sourced","Sustainably_sourced","")))))))))))))))),"")</f>
        <v/>
      </c>
      <c r="AE1208" s="13" t="e" cm="1">
        <f t="array" aca="1" ref="AE1208" ca="1">IF(INDIRECT("$F"&amp;$S1208)="","",IF(LEFT(INDIRECT("$F"&amp;$S1208),3)="GRS","GRS_RCS_RM",IF((LEFT(INDIRECT("$F"&amp;$S1208),3))="RCS","GRS_RCS_RM",IF(INDIRECT("$F"&amp;$S1208)="OCS (No Label)","OCS_Conversion_RM",IF(LEFT(INDIRECT("$F"&amp;$S1208),3)="OCS","OCS_RM",IF(RIGHT(INDIRECT("$F"&amp;$S1208),10)="conversion","GOTS_RM_conversion",IF((LEFT(INDIRECT("$F"&amp;$S1208),4))="GOTS","GOTS_RM","Responsible_RM")))))))</f>
        <v>#REF!</v>
      </c>
      <c r="AF1208" s="13" t="str" cm="1">
        <f t="array" aca="1" ref="AF1208" ca="1">IF($S1208="","",INDIRECT("$Z"&amp;$S1208))</f>
        <v/>
      </c>
      <c r="AG1208" s="155"/>
      <c r="AH1208" s="13" t="str" cm="1">
        <f t="array" aca="1" ref="AH1208" ca="1">IFERROR(INDIRECT("$ag"&amp;S1208),"")</f>
        <v/>
      </c>
      <c r="AI1208" s="13" t="e" cm="1">
        <f t="array" aca="1" ref="AI1208" ca="1">INDIRECT("O"&amp;S1207)</f>
        <v>#REF!</v>
      </c>
      <c r="AJ1208" s="13" t="str">
        <f>IF($I1208="","",INDEX('Raw Material'!$A$1:$J$75,MATCH(I1208,'Raw Material'!$A$1:$A$75,0),(MATCH(G1208,'Raw Material'!$A$1:$J$1,0))))</f>
        <v/>
      </c>
      <c r="AK1208" s="13" t="str">
        <f t="shared" si="534"/>
        <v>YANLIŞRM</v>
      </c>
      <c r="AL1208" s="153" t="str">
        <f t="shared" si="535"/>
        <v/>
      </c>
    </row>
    <row r="1209" spans="1:38" ht="16.5" customHeight="1">
      <c r="A1209" s="161"/>
      <c r="B1209" s="166"/>
      <c r="C1209" s="167"/>
      <c r="D1209" s="156"/>
      <c r="E1209" s="156"/>
      <c r="F1209" s="174"/>
      <c r="G1209" s="181"/>
      <c r="H1209" s="182"/>
      <c r="I1209" s="182"/>
      <c r="J1209" s="182"/>
      <c r="K1209" s="32"/>
      <c r="L1209" s="178"/>
      <c r="M1209" s="178"/>
      <c r="N1209" s="81"/>
      <c r="O1209" s="185"/>
      <c r="P1209" s="103"/>
      <c r="Q1209" s="84" t="str">
        <f t="shared" si="536"/>
        <v/>
      </c>
      <c r="R1209" s="159"/>
      <c r="S1209" s="28" t="str" cm="1">
        <f t="array" aca="1" ref="S1209" ca="1">IF(INDIRECT("A"&amp;114+$U1209)&lt;&gt;"",114+$U1209,"")</f>
        <v/>
      </c>
      <c r="T1209" s="28" t="str">
        <f t="shared" ca="1" si="537"/>
        <v>$B</v>
      </c>
      <c r="U1209" s="29">
        <f t="shared" si="514"/>
        <v>1092</v>
      </c>
      <c r="V1209" s="29">
        <v>91.250000000007105</v>
      </c>
      <c r="W1209" s="29">
        <f t="shared" si="520"/>
        <v>91</v>
      </c>
      <c r="X1209" s="41" t="str" cm="1">
        <f t="array" aca="1" ref="X1209" ca="1">IFERROR(INDEX('PC&amp;PD'!$A$1:$AP$15,ROW('PC&amp;PD'!$A$15),MATCH(INDIRECT(T1209),'PC&amp;PD'!$A$1:$AP$1,0)),"")</f>
        <v/>
      </c>
      <c r="Z1209" s="155"/>
      <c r="AA1209" s="13" t="str">
        <f t="shared" si="533"/>
        <v/>
      </c>
      <c r="AB1209" s="155"/>
      <c r="AC1209" s="13" t="str">
        <f t="shared" ca="1" si="538"/>
        <v>$AB</v>
      </c>
      <c r="AD1209" s="13" t="str" cm="1">
        <f t="array" aca="1" ref="AD1209" ca="1">IFERROR(IF((LEFT(INDIRECT("$F"&amp;$S1209),4))="GOTS",IF($G1209="Organic","GOTS_Organic_raw",(IF($G1209="Responsible","GOTS_Responsible",(IF($G1209="No Attribute (Conventional)","GOTS_conventional",(IF($G1209="Recycled Pre/Post-Consumer","GOTS_pre_post",(IF($G1209="In-Conversion","GOTS_in_conversion",(IF($G1209="Sustainably Sourced","Sustainably_sourced",""))))))))))),IF($G1209="Organic","Organic",(IF($G1209="Responsible","Responsible",(IF($G1209="No Attribute (Conventional)","No_Attribute_Conventional",(IF($G1209="Recycled Pre/Post-Consumer","Recycled_Pre_Post_Consumer",(IF($G1209="In-Conversion","In_Conversion",(IF($G1209="Recycled Pre-Consumer","Recycled_Pre_Consumer",(IF($G1209="Recycled Post-Consumer","Recycled_Post_Consumer",(IF($G1209="Sustainably Sourced","Sustainably_sourced","")))))))))))))))),"")</f>
        <v/>
      </c>
      <c r="AE1209" s="13" t="e" cm="1">
        <f t="array" aca="1" ref="AE1209" ca="1">IF(INDIRECT("$F"&amp;$S1209)="","",IF(LEFT(INDIRECT("$F"&amp;$S1209),3)="GRS","GRS_RCS_RM",IF((LEFT(INDIRECT("$F"&amp;$S1209),3))="RCS","GRS_RCS_RM",IF(INDIRECT("$F"&amp;$S1209)="OCS (No Label)","OCS_Conversion_RM",IF(LEFT(INDIRECT("$F"&amp;$S1209),3)="OCS","OCS_RM",IF(RIGHT(INDIRECT("$F"&amp;$S1209),10)="conversion","GOTS_RM_conversion",IF((LEFT(INDIRECT("$F"&amp;$S1209),4))="GOTS","GOTS_RM","Responsible_RM")))))))</f>
        <v>#REF!</v>
      </c>
      <c r="AF1209" s="13" t="str" cm="1">
        <f t="array" aca="1" ref="AF1209" ca="1">IF($S1209="","",INDIRECT("$Z"&amp;$S1209))</f>
        <v/>
      </c>
      <c r="AG1209" s="155"/>
      <c r="AH1209" s="13" t="str" cm="1">
        <f t="array" aca="1" ref="AH1209" ca="1">IFERROR(INDIRECT("$ag"&amp;S1209),"")</f>
        <v/>
      </c>
      <c r="AI1209" s="13" t="e" cm="1">
        <f t="array" aca="1" ref="AI1209" ca="1">INDIRECT("O"&amp;S1208)</f>
        <v>#REF!</v>
      </c>
      <c r="AJ1209" s="13" t="str">
        <f>IF($I1209="","",INDEX('Raw Material'!$A$1:$J$75,MATCH(I1209,'Raw Material'!$A$1:$A$75,0),(MATCH(G1209,'Raw Material'!$A$1:$J$1,0))))</f>
        <v/>
      </c>
      <c r="AK1209" s="13" t="str">
        <f t="shared" si="534"/>
        <v>YANLIŞRM</v>
      </c>
      <c r="AL1209" s="153" t="str">
        <f t="shared" si="535"/>
        <v/>
      </c>
    </row>
    <row r="1210" spans="1:38" ht="16.5" customHeight="1">
      <c r="A1210" s="161"/>
      <c r="B1210" s="166"/>
      <c r="C1210" s="167"/>
      <c r="D1210" s="156"/>
      <c r="E1210" s="156"/>
      <c r="F1210" s="174"/>
      <c r="G1210" s="181"/>
      <c r="H1210" s="182"/>
      <c r="I1210" s="182"/>
      <c r="J1210" s="182"/>
      <c r="K1210" s="32"/>
      <c r="L1210" s="178"/>
      <c r="M1210" s="178"/>
      <c r="N1210" s="81"/>
      <c r="O1210" s="185"/>
      <c r="P1210" s="103"/>
      <c r="Q1210" s="84" t="str">
        <f t="shared" si="536"/>
        <v/>
      </c>
      <c r="R1210" s="159"/>
      <c r="S1210" s="28" t="str" cm="1">
        <f t="array" aca="1" ref="S1210" ca="1">IF(INDIRECT("A"&amp;114+$U1210)&lt;&gt;"",114+$U1210,"")</f>
        <v/>
      </c>
      <c r="T1210" s="28" t="str">
        <f t="shared" ca="1" si="537"/>
        <v>$B</v>
      </c>
      <c r="U1210" s="29">
        <f t="shared" si="514"/>
        <v>1092</v>
      </c>
      <c r="V1210" s="29">
        <v>91.333333333340505</v>
      </c>
      <c r="W1210" s="29">
        <f t="shared" si="520"/>
        <v>91</v>
      </c>
      <c r="X1210" s="41" t="str" cm="1">
        <f t="array" aca="1" ref="X1210" ca="1">IFERROR(INDEX('PC&amp;PD'!$A$1:$AP$15,ROW('PC&amp;PD'!$A$15),MATCH(INDIRECT(T1210),'PC&amp;PD'!$A$1:$AP$1,0)),"")</f>
        <v/>
      </c>
      <c r="Z1210" s="155"/>
      <c r="AA1210" s="13" t="str">
        <f t="shared" si="533"/>
        <v/>
      </c>
      <c r="AB1210" s="155"/>
      <c r="AC1210" s="13" t="str">
        <f t="shared" ca="1" si="538"/>
        <v>$AB</v>
      </c>
      <c r="AD1210" s="13" t="str" cm="1">
        <f t="array" aca="1" ref="AD1210" ca="1">IFERROR(IF((LEFT(INDIRECT("$F"&amp;$S1210),4))="GOTS",IF($G1210="Organic","GOTS_Organic_raw",(IF($G1210="Responsible","GOTS_Responsible",(IF($G1210="No Attribute (Conventional)","GOTS_conventional",(IF($G1210="Recycled Pre/Post-Consumer","GOTS_pre_post",(IF($G1210="In-Conversion","GOTS_in_conversion",(IF($G1210="Sustainably Sourced","Sustainably_sourced",""))))))))))),IF($G1210="Organic","Organic",(IF($G1210="Responsible","Responsible",(IF($G1210="No Attribute (Conventional)","No_Attribute_Conventional",(IF($G1210="Recycled Pre/Post-Consumer","Recycled_Pre_Post_Consumer",(IF($G1210="In-Conversion","In_Conversion",(IF($G1210="Recycled Pre-Consumer","Recycled_Pre_Consumer",(IF($G1210="Recycled Post-Consumer","Recycled_Post_Consumer",(IF($G1210="Sustainably Sourced","Sustainably_sourced","")))))))))))))))),"")</f>
        <v/>
      </c>
      <c r="AE1210" s="13" t="e" cm="1">
        <f t="array" aca="1" ref="AE1210" ca="1">IF(INDIRECT("$F"&amp;$S1210)="","",IF(LEFT(INDIRECT("$F"&amp;$S1210),3)="GRS","GRS_RCS_RM",IF((LEFT(INDIRECT("$F"&amp;$S1210),3))="RCS","GRS_RCS_RM",IF(INDIRECT("$F"&amp;$S1210)="OCS (No Label)","OCS_Conversion_RM",IF(LEFT(INDIRECT("$F"&amp;$S1210),3)="OCS","OCS_RM",IF(RIGHT(INDIRECT("$F"&amp;$S1210),10)="conversion","GOTS_RM_conversion",IF((LEFT(INDIRECT("$F"&amp;$S1210),4))="GOTS","GOTS_RM","Responsible_RM")))))))</f>
        <v>#REF!</v>
      </c>
      <c r="AF1210" s="13" t="str" cm="1">
        <f t="array" aca="1" ref="AF1210" ca="1">IF($S1210="","",INDIRECT("$Z"&amp;$S1210))</f>
        <v/>
      </c>
      <c r="AG1210" s="155"/>
      <c r="AH1210" s="13" t="str" cm="1">
        <f t="array" aca="1" ref="AH1210" ca="1">IFERROR(INDIRECT("$ag"&amp;S1210),"")</f>
        <v/>
      </c>
      <c r="AI1210" s="13" t="e" cm="1">
        <f t="array" aca="1" ref="AI1210" ca="1">INDIRECT("O"&amp;S1209)</f>
        <v>#REF!</v>
      </c>
      <c r="AJ1210" s="13" t="str">
        <f>IF($I1210="","",INDEX('Raw Material'!$A$1:$J$75,MATCH(I1210,'Raw Material'!$A$1:$A$75,0),(MATCH(G1210,'Raw Material'!$A$1:$J$1,0))))</f>
        <v/>
      </c>
      <c r="AK1210" s="13" t="str">
        <f t="shared" si="534"/>
        <v>YANLIŞRM</v>
      </c>
      <c r="AL1210" s="153" t="str">
        <f t="shared" si="535"/>
        <v/>
      </c>
    </row>
    <row r="1211" spans="1:38" ht="16.5" customHeight="1">
      <c r="A1211" s="161"/>
      <c r="B1211" s="166"/>
      <c r="C1211" s="167"/>
      <c r="D1211" s="156"/>
      <c r="E1211" s="156"/>
      <c r="F1211" s="174"/>
      <c r="G1211" s="181"/>
      <c r="H1211" s="182"/>
      <c r="I1211" s="182"/>
      <c r="J1211" s="182"/>
      <c r="K1211" s="32"/>
      <c r="L1211" s="178"/>
      <c r="M1211" s="178"/>
      <c r="N1211" s="81"/>
      <c r="O1211" s="185"/>
      <c r="P1211" s="103"/>
      <c r="Q1211" s="84" t="str">
        <f t="shared" si="536"/>
        <v/>
      </c>
      <c r="R1211" s="159"/>
      <c r="S1211" s="28" t="str" cm="1">
        <f t="array" aca="1" ref="S1211" ca="1">IF(INDIRECT("A"&amp;114+$U1211)&lt;&gt;"",114+$U1211,"")</f>
        <v/>
      </c>
      <c r="T1211" s="28" t="str">
        <f t="shared" ca="1" si="537"/>
        <v>$B</v>
      </c>
      <c r="U1211" s="29">
        <f t="shared" si="514"/>
        <v>1092</v>
      </c>
      <c r="V1211" s="29">
        <v>91.416666666673805</v>
      </c>
      <c r="W1211" s="29">
        <f t="shared" si="520"/>
        <v>91</v>
      </c>
      <c r="X1211" s="41" t="str" cm="1">
        <f t="array" aca="1" ref="X1211" ca="1">IFERROR(INDEX('PC&amp;PD'!$A$1:$AP$15,ROW('PC&amp;PD'!$A$15),MATCH(INDIRECT(T1211),'PC&amp;PD'!$A$1:$AP$1,0)),"")</f>
        <v/>
      </c>
      <c r="Z1211" s="155"/>
      <c r="AA1211" s="13" t="str">
        <f t="shared" si="533"/>
        <v/>
      </c>
      <c r="AB1211" s="155"/>
      <c r="AC1211" s="13" t="str">
        <f t="shared" ca="1" si="538"/>
        <v>$AB</v>
      </c>
      <c r="AD1211" s="13" t="str" cm="1">
        <f t="array" aca="1" ref="AD1211" ca="1">IFERROR(IF((LEFT(INDIRECT("$F"&amp;$S1211),4))="GOTS",IF($G1211="Organic","GOTS_Organic_raw",(IF($G1211="Responsible","GOTS_Responsible",(IF($G1211="No Attribute (Conventional)","GOTS_conventional",(IF($G1211="Recycled Pre/Post-Consumer","GOTS_pre_post",(IF($G1211="In-Conversion","GOTS_in_conversion",(IF($G1211="Sustainably Sourced","Sustainably_sourced",""))))))))))),IF($G1211="Organic","Organic",(IF($G1211="Responsible","Responsible",(IF($G1211="No Attribute (Conventional)","No_Attribute_Conventional",(IF($G1211="Recycled Pre/Post-Consumer","Recycled_Pre_Post_Consumer",(IF($G1211="In-Conversion","In_Conversion",(IF($G1211="Recycled Pre-Consumer","Recycled_Pre_Consumer",(IF($G1211="Recycled Post-Consumer","Recycled_Post_Consumer",(IF($G1211="Sustainably Sourced","Sustainably_sourced","")))))))))))))))),"")</f>
        <v/>
      </c>
      <c r="AE1211" s="13" t="e" cm="1">
        <f t="array" aca="1" ref="AE1211" ca="1">IF(INDIRECT("$F"&amp;$S1211)="","",IF(LEFT(INDIRECT("$F"&amp;$S1211),3)="GRS","GRS_RCS_RM",IF((LEFT(INDIRECT("$F"&amp;$S1211),3))="RCS","GRS_RCS_RM",IF(INDIRECT("$F"&amp;$S1211)="OCS (No Label)","OCS_Conversion_RM",IF(LEFT(INDIRECT("$F"&amp;$S1211),3)="OCS","OCS_RM",IF(RIGHT(INDIRECT("$F"&amp;$S1211),10)="conversion","GOTS_RM_conversion",IF((LEFT(INDIRECT("$F"&amp;$S1211),4))="GOTS","GOTS_RM","Responsible_RM")))))))</f>
        <v>#REF!</v>
      </c>
      <c r="AF1211" s="13" t="str" cm="1">
        <f t="array" aca="1" ref="AF1211" ca="1">IF($S1211="","",INDIRECT("$Z"&amp;$S1211))</f>
        <v/>
      </c>
      <c r="AG1211" s="155"/>
      <c r="AH1211" s="13" t="str" cm="1">
        <f t="array" aca="1" ref="AH1211" ca="1">IFERROR(INDIRECT("$ag"&amp;S1211),"")</f>
        <v/>
      </c>
      <c r="AI1211" s="13" t="e" cm="1">
        <f t="array" aca="1" ref="AI1211" ca="1">INDIRECT("O"&amp;S1210)</f>
        <v>#REF!</v>
      </c>
      <c r="AJ1211" s="13" t="str">
        <f>IF($I1211="","",INDEX('Raw Material'!$A$1:$J$75,MATCH(I1211,'Raw Material'!$A$1:$A$75,0),(MATCH(G1211,'Raw Material'!$A$1:$J$1,0))))</f>
        <v/>
      </c>
      <c r="AK1211" s="13" t="str">
        <f t="shared" si="534"/>
        <v>YANLIŞRM</v>
      </c>
      <c r="AL1211" s="153" t="str">
        <f t="shared" si="535"/>
        <v/>
      </c>
    </row>
    <row r="1212" spans="1:38" ht="16.5" customHeight="1">
      <c r="A1212" s="162"/>
      <c r="B1212" s="168"/>
      <c r="C1212" s="169"/>
      <c r="D1212" s="156"/>
      <c r="E1212" s="156"/>
      <c r="F1212" s="175"/>
      <c r="G1212" s="181"/>
      <c r="H1212" s="182"/>
      <c r="I1212" s="182"/>
      <c r="J1212" s="182"/>
      <c r="K1212" s="32"/>
      <c r="L1212" s="179"/>
      <c r="M1212" s="179"/>
      <c r="N1212" s="81"/>
      <c r="O1212" s="185"/>
      <c r="P1212" s="103"/>
      <c r="Q1212" s="84" t="str">
        <f t="shared" si="536"/>
        <v/>
      </c>
      <c r="R1212" s="159"/>
      <c r="S1212" s="28" t="str" cm="1">
        <f t="array" aca="1" ref="S1212" ca="1">IF(INDIRECT("A"&amp;114+$U1212)&lt;&gt;"",114+$U1212,"")</f>
        <v/>
      </c>
      <c r="T1212" s="28" t="str">
        <f t="shared" ca="1" si="537"/>
        <v>$B</v>
      </c>
      <c r="U1212" s="29">
        <f t="shared" si="514"/>
        <v>1092</v>
      </c>
      <c r="V1212" s="29">
        <v>91.500000000007105</v>
      </c>
      <c r="W1212" s="29">
        <f t="shared" si="520"/>
        <v>91</v>
      </c>
      <c r="X1212" s="41" t="str" cm="1">
        <f t="array" aca="1" ref="X1212" ca="1">IFERROR(INDEX('PC&amp;PD'!$A$1:$AP$15,ROW('PC&amp;PD'!$A$15),MATCH(INDIRECT(T1212),'PC&amp;PD'!$A$1:$AP$1,0)),"")</f>
        <v/>
      </c>
      <c r="Z1212" s="155"/>
      <c r="AA1212" s="13" t="str">
        <f t="shared" si="533"/>
        <v/>
      </c>
      <c r="AB1212" s="155"/>
      <c r="AC1212" s="13" t="str">
        <f t="shared" ca="1" si="538"/>
        <v>$AB</v>
      </c>
      <c r="AD1212" s="13" t="str" cm="1">
        <f t="array" aca="1" ref="AD1212" ca="1">IFERROR(IF((LEFT(INDIRECT("$F"&amp;$S1212),4))="GOTS",IF($G1212="Organic","GOTS_Organic_raw",(IF($G1212="Responsible","GOTS_Responsible",(IF($G1212="No Attribute (Conventional)","GOTS_conventional",(IF($G1212="Recycled Pre/Post-Consumer","GOTS_pre_post",(IF($G1212="In-Conversion","GOTS_in_conversion",(IF($G1212="Sustainably Sourced","Sustainably_sourced",""))))))))))),IF($G1212="Organic","Organic",(IF($G1212="Responsible","Responsible",(IF($G1212="No Attribute (Conventional)","No_Attribute_Conventional",(IF($G1212="Recycled Pre/Post-Consumer","Recycled_Pre_Post_Consumer",(IF($G1212="In-Conversion","In_Conversion",(IF($G1212="Recycled Pre-Consumer","Recycled_Pre_Consumer",(IF($G1212="Recycled Post-Consumer","Recycled_Post_Consumer",(IF($G1212="Sustainably Sourced","Sustainably_sourced","")))))))))))))))),"")</f>
        <v/>
      </c>
      <c r="AE1212" s="13" t="e" cm="1">
        <f t="array" aca="1" ref="AE1212" ca="1">IF(INDIRECT("$F"&amp;$S1212)="","",IF(LEFT(INDIRECT("$F"&amp;$S1212),3)="GRS","GRS_RCS_RM",IF((LEFT(INDIRECT("$F"&amp;$S1212),3))="RCS","GRS_RCS_RM",IF(INDIRECT("$F"&amp;$S1212)="OCS (No Label)","OCS_Conversion_RM",IF(LEFT(INDIRECT("$F"&amp;$S1212),3)="OCS","OCS_RM",IF(RIGHT(INDIRECT("$F"&amp;$S1212),10)="conversion","GOTS_RM_conversion",IF((LEFT(INDIRECT("$F"&amp;$S1212),4))="GOTS","GOTS_RM","Responsible_RM")))))))</f>
        <v>#REF!</v>
      </c>
      <c r="AF1212" s="13" t="str" cm="1">
        <f t="array" aca="1" ref="AF1212" ca="1">IF($S1212="","",INDIRECT("$Z"&amp;$S1212))</f>
        <v/>
      </c>
      <c r="AG1212" s="155"/>
      <c r="AH1212" s="13" t="str" cm="1">
        <f t="array" aca="1" ref="AH1212" ca="1">IFERROR(INDIRECT("$ag"&amp;S1212),"")</f>
        <v/>
      </c>
      <c r="AI1212" s="13" t="e" cm="1">
        <f t="array" aca="1" ref="AI1212" ca="1">INDIRECT("O"&amp;S1211)</f>
        <v>#REF!</v>
      </c>
      <c r="AJ1212" s="13" t="str">
        <f>IF($I1212="","",INDEX('Raw Material'!$A$1:$J$75,MATCH(I1212,'Raw Material'!$A$1:$A$75,0),(MATCH(G1212,'Raw Material'!$A$1:$J$1,0))))</f>
        <v/>
      </c>
      <c r="AK1212" s="13" t="str">
        <f t="shared" si="534"/>
        <v>YANLIŞRM</v>
      </c>
      <c r="AL1212" s="153" t="str">
        <f t="shared" si="535"/>
        <v/>
      </c>
    </row>
    <row r="1213" spans="1:38" ht="16.5" customHeight="1">
      <c r="A1213" s="162"/>
      <c r="B1213" s="168"/>
      <c r="C1213" s="169"/>
      <c r="D1213" s="156"/>
      <c r="E1213" s="156"/>
      <c r="F1213" s="175"/>
      <c r="G1213" s="181"/>
      <c r="H1213" s="182"/>
      <c r="I1213" s="182"/>
      <c r="J1213" s="182"/>
      <c r="K1213" s="32"/>
      <c r="L1213" s="179"/>
      <c r="M1213" s="179"/>
      <c r="N1213" s="81"/>
      <c r="O1213" s="185"/>
      <c r="P1213" s="103"/>
      <c r="Q1213" s="84" t="str">
        <f t="shared" si="536"/>
        <v/>
      </c>
      <c r="R1213" s="159"/>
      <c r="S1213" s="28" t="str" cm="1">
        <f t="array" aca="1" ref="S1213" ca="1">IF(INDIRECT("A"&amp;114+$U1213)&lt;&gt;"",114+$U1213,"")</f>
        <v/>
      </c>
      <c r="T1213" s="28" t="str">
        <f t="shared" ca="1" si="537"/>
        <v>$B</v>
      </c>
      <c r="U1213" s="29">
        <f t="shared" si="514"/>
        <v>1092</v>
      </c>
      <c r="V1213" s="29">
        <v>91.583333333340505</v>
      </c>
      <c r="W1213" s="29">
        <f t="shared" si="520"/>
        <v>91</v>
      </c>
      <c r="X1213" s="41" t="str" cm="1">
        <f t="array" aca="1" ref="X1213" ca="1">IFERROR(INDEX('PC&amp;PD'!$A$1:$AP$15,ROW('PC&amp;PD'!$A$15),MATCH(INDIRECT(T1213),'PC&amp;PD'!$A$1:$AP$1,0)),"")</f>
        <v/>
      </c>
      <c r="Z1213" s="155"/>
      <c r="AA1213" s="13" t="str">
        <f t="shared" si="533"/>
        <v/>
      </c>
      <c r="AB1213" s="155"/>
      <c r="AC1213" s="13" t="str">
        <f t="shared" ca="1" si="538"/>
        <v>$AB</v>
      </c>
      <c r="AD1213" s="13" t="str" cm="1">
        <f t="array" aca="1" ref="AD1213" ca="1">IFERROR(IF((LEFT(INDIRECT("$F"&amp;$S1213),4))="GOTS",IF($G1213="Organic","GOTS_Organic_raw",(IF($G1213="Responsible","GOTS_Responsible",(IF($G1213="No Attribute (Conventional)","GOTS_conventional",(IF($G1213="Recycled Pre/Post-Consumer","GOTS_pre_post",(IF($G1213="In-Conversion","GOTS_in_conversion",(IF($G1213="Sustainably Sourced","Sustainably_sourced",""))))))))))),IF($G1213="Organic","Organic",(IF($G1213="Responsible","Responsible",(IF($G1213="No Attribute (Conventional)","No_Attribute_Conventional",(IF($G1213="Recycled Pre/Post-Consumer","Recycled_Pre_Post_Consumer",(IF($G1213="In-Conversion","In_Conversion",(IF($G1213="Recycled Pre-Consumer","Recycled_Pre_Consumer",(IF($G1213="Recycled Post-Consumer","Recycled_Post_Consumer",(IF($G1213="Sustainably Sourced","Sustainably_sourced","")))))))))))))))),"")</f>
        <v/>
      </c>
      <c r="AE1213" s="13" t="e" cm="1">
        <f t="array" aca="1" ref="AE1213" ca="1">IF(INDIRECT("$F"&amp;$S1213)="","",IF(LEFT(INDIRECT("$F"&amp;$S1213),3)="GRS","GRS_RCS_RM",IF((LEFT(INDIRECT("$F"&amp;$S1213),3))="RCS","GRS_RCS_RM",IF(INDIRECT("$F"&amp;$S1213)="OCS (No Label)","OCS_Conversion_RM",IF(LEFT(INDIRECT("$F"&amp;$S1213),3)="OCS","OCS_RM",IF(RIGHT(INDIRECT("$F"&amp;$S1213),10)="conversion","GOTS_RM_conversion",IF((LEFT(INDIRECT("$F"&amp;$S1213),4))="GOTS","GOTS_RM","Responsible_RM")))))))</f>
        <v>#REF!</v>
      </c>
      <c r="AF1213" s="13" t="str" cm="1">
        <f t="array" aca="1" ref="AF1213" ca="1">IF($S1213="","",INDIRECT("$Z"&amp;$S1213))</f>
        <v/>
      </c>
      <c r="AG1213" s="155"/>
      <c r="AH1213" s="13" t="str" cm="1">
        <f t="array" aca="1" ref="AH1213" ca="1">IFERROR(INDIRECT("$ag"&amp;S1213),"")</f>
        <v/>
      </c>
      <c r="AI1213" s="13" t="e" cm="1">
        <f t="array" aca="1" ref="AI1213" ca="1">INDIRECT("O"&amp;S1212)</f>
        <v>#REF!</v>
      </c>
      <c r="AJ1213" s="13" t="str">
        <f>IF($I1213="","",INDEX('Raw Material'!$A$1:$J$75,MATCH(I1213,'Raw Material'!$A$1:$A$75,0),(MATCH(G1213,'Raw Material'!$A$1:$J$1,0))))</f>
        <v/>
      </c>
      <c r="AK1213" s="13" t="str">
        <f t="shared" si="534"/>
        <v>YANLIŞRM</v>
      </c>
      <c r="AL1213" s="153" t="str">
        <f t="shared" si="535"/>
        <v/>
      </c>
    </row>
    <row r="1214" spans="1:38" ht="16.5" customHeight="1">
      <c r="A1214" s="162"/>
      <c r="B1214" s="168"/>
      <c r="C1214" s="169"/>
      <c r="D1214" s="156"/>
      <c r="E1214" s="156"/>
      <c r="F1214" s="175"/>
      <c r="G1214" s="181"/>
      <c r="H1214" s="182"/>
      <c r="I1214" s="182"/>
      <c r="J1214" s="182"/>
      <c r="K1214" s="32"/>
      <c r="L1214" s="179"/>
      <c r="M1214" s="179"/>
      <c r="N1214" s="81"/>
      <c r="O1214" s="185"/>
      <c r="P1214" s="103"/>
      <c r="Q1214" s="84" t="str">
        <f t="shared" si="536"/>
        <v/>
      </c>
      <c r="R1214" s="159"/>
      <c r="S1214" s="28" t="str" cm="1">
        <f t="array" aca="1" ref="S1214" ca="1">IF(INDIRECT("A"&amp;114+$U1214)&lt;&gt;"",114+$U1214,"")</f>
        <v/>
      </c>
      <c r="T1214" s="28" t="str">
        <f t="shared" ca="1" si="537"/>
        <v>$B</v>
      </c>
      <c r="U1214" s="29">
        <f t="shared" si="514"/>
        <v>1092</v>
      </c>
      <c r="V1214" s="29">
        <v>91.666666666673805</v>
      </c>
      <c r="W1214" s="29">
        <f t="shared" si="520"/>
        <v>91</v>
      </c>
      <c r="X1214" s="41" t="str" cm="1">
        <f t="array" aca="1" ref="X1214" ca="1">IFERROR(INDEX('PC&amp;PD'!$A$1:$AP$15,ROW('PC&amp;PD'!$A$15),MATCH(INDIRECT(T1214),'PC&amp;PD'!$A$1:$AP$1,0)),"")</f>
        <v/>
      </c>
      <c r="Z1214" s="155"/>
      <c r="AA1214" s="13" t="str">
        <f t="shared" si="533"/>
        <v/>
      </c>
      <c r="AB1214" s="155"/>
      <c r="AC1214" s="13" t="str">
        <f t="shared" ca="1" si="538"/>
        <v>$AB</v>
      </c>
      <c r="AD1214" s="13" t="str" cm="1">
        <f t="array" aca="1" ref="AD1214" ca="1">IFERROR(IF((LEFT(INDIRECT("$F"&amp;$S1214),4))="GOTS",IF($G1214="Organic","GOTS_Organic_raw",(IF($G1214="Responsible","GOTS_Responsible",(IF($G1214="No Attribute (Conventional)","GOTS_conventional",(IF($G1214="Recycled Pre/Post-Consumer","GOTS_pre_post",(IF($G1214="In-Conversion","GOTS_in_conversion",(IF($G1214="Sustainably Sourced","Sustainably_sourced",""))))))))))),IF($G1214="Organic","Organic",(IF($G1214="Responsible","Responsible",(IF($G1214="No Attribute (Conventional)","No_Attribute_Conventional",(IF($G1214="Recycled Pre/Post-Consumer","Recycled_Pre_Post_Consumer",(IF($G1214="In-Conversion","In_Conversion",(IF($G1214="Recycled Pre-Consumer","Recycled_Pre_Consumer",(IF($G1214="Recycled Post-Consumer","Recycled_Post_Consumer",(IF($G1214="Sustainably Sourced","Sustainably_sourced","")))))))))))))))),"")</f>
        <v/>
      </c>
      <c r="AE1214" s="13" t="e" cm="1">
        <f t="array" aca="1" ref="AE1214" ca="1">IF(INDIRECT("$F"&amp;$S1214)="","",IF(LEFT(INDIRECT("$F"&amp;$S1214),3)="GRS","GRS_RCS_RM",IF((LEFT(INDIRECT("$F"&amp;$S1214),3))="RCS","GRS_RCS_RM",IF(INDIRECT("$F"&amp;$S1214)="OCS (No Label)","OCS_Conversion_RM",IF(LEFT(INDIRECT("$F"&amp;$S1214),3)="OCS","OCS_RM",IF(RIGHT(INDIRECT("$F"&amp;$S1214),10)="conversion","GOTS_RM_conversion",IF((LEFT(INDIRECT("$F"&amp;$S1214),4))="GOTS","GOTS_RM","Responsible_RM")))))))</f>
        <v>#REF!</v>
      </c>
      <c r="AF1214" s="13" t="str" cm="1">
        <f t="array" aca="1" ref="AF1214" ca="1">IF($S1214="","",INDIRECT("$Z"&amp;$S1214))</f>
        <v/>
      </c>
      <c r="AG1214" s="155"/>
      <c r="AH1214" s="13" t="str" cm="1">
        <f t="array" aca="1" ref="AH1214" ca="1">IFERROR(INDIRECT("$ag"&amp;S1214),"")</f>
        <v/>
      </c>
      <c r="AI1214" s="13" t="e" cm="1">
        <f t="array" aca="1" ref="AI1214" ca="1">INDIRECT("O"&amp;S1213)</f>
        <v>#REF!</v>
      </c>
      <c r="AJ1214" s="13" t="str">
        <f>IF($I1214="","",INDEX('Raw Material'!$A$1:$J$75,MATCH(I1214,'Raw Material'!$A$1:$A$75,0),(MATCH(G1214,'Raw Material'!$A$1:$J$1,0))))</f>
        <v/>
      </c>
      <c r="AK1214" s="13" t="str">
        <f t="shared" si="534"/>
        <v>YANLIŞRM</v>
      </c>
      <c r="AL1214" s="153" t="str">
        <f t="shared" si="535"/>
        <v/>
      </c>
    </row>
    <row r="1215" spans="1:38" ht="16.5" customHeight="1">
      <c r="A1215" s="162"/>
      <c r="B1215" s="168"/>
      <c r="C1215" s="169"/>
      <c r="D1215" s="156"/>
      <c r="E1215" s="156"/>
      <c r="F1215" s="175"/>
      <c r="G1215" s="181"/>
      <c r="H1215" s="182"/>
      <c r="I1215" s="182"/>
      <c r="J1215" s="182"/>
      <c r="K1215" s="32"/>
      <c r="L1215" s="179"/>
      <c r="M1215" s="179"/>
      <c r="N1215" s="81"/>
      <c r="O1215" s="185"/>
      <c r="P1215" s="103"/>
      <c r="Q1215" s="84" t="str">
        <f t="shared" si="536"/>
        <v/>
      </c>
      <c r="R1215" s="159"/>
      <c r="S1215" s="28" t="str" cm="1">
        <f t="array" aca="1" ref="S1215" ca="1">IF(INDIRECT("A"&amp;114+$U1215)&lt;&gt;"",114+$U1215,"")</f>
        <v/>
      </c>
      <c r="T1215" s="28" t="str">
        <f t="shared" ca="1" si="537"/>
        <v>$B</v>
      </c>
      <c r="U1215" s="29">
        <f t="shared" ref="U1215:U1278" si="543">(12*W1215)</f>
        <v>1092</v>
      </c>
      <c r="V1215" s="29">
        <v>91.750000000007205</v>
      </c>
      <c r="W1215" s="29">
        <f t="shared" si="520"/>
        <v>91</v>
      </c>
      <c r="X1215" s="41" t="str" cm="1">
        <f t="array" aca="1" ref="X1215" ca="1">IFERROR(INDEX('PC&amp;PD'!$A$1:$AP$15,ROW('PC&amp;PD'!$A$15),MATCH(INDIRECT(T1215),'PC&amp;PD'!$A$1:$AP$1,0)),"")</f>
        <v/>
      </c>
      <c r="Z1215" s="155"/>
      <c r="AA1215" s="13" t="str">
        <f t="shared" si="533"/>
        <v/>
      </c>
      <c r="AB1215" s="155"/>
      <c r="AC1215" s="13" t="str">
        <f t="shared" ca="1" si="538"/>
        <v>$AB</v>
      </c>
      <c r="AD1215" s="13" t="str" cm="1">
        <f t="array" aca="1" ref="AD1215" ca="1">IFERROR(IF((LEFT(INDIRECT("$F"&amp;$S1215),4))="GOTS",IF($G1215="Organic","GOTS_Organic_raw",(IF($G1215="Responsible","GOTS_Responsible",(IF($G1215="No Attribute (Conventional)","GOTS_conventional",(IF($G1215="Recycled Pre/Post-Consumer","GOTS_pre_post",(IF($G1215="In-Conversion","GOTS_in_conversion",(IF($G1215="Sustainably Sourced","Sustainably_sourced",""))))))))))),IF($G1215="Organic","Organic",(IF($G1215="Responsible","Responsible",(IF($G1215="No Attribute (Conventional)","No_Attribute_Conventional",(IF($G1215="Recycled Pre/Post-Consumer","Recycled_Pre_Post_Consumer",(IF($G1215="In-Conversion","In_Conversion",(IF($G1215="Recycled Pre-Consumer","Recycled_Pre_Consumer",(IF($G1215="Recycled Post-Consumer","Recycled_Post_Consumer",(IF($G1215="Sustainably Sourced","Sustainably_sourced","")))))))))))))))),"")</f>
        <v/>
      </c>
      <c r="AE1215" s="13" t="e" cm="1">
        <f t="array" aca="1" ref="AE1215" ca="1">IF(INDIRECT("$F"&amp;$S1215)="","",IF(LEFT(INDIRECT("$F"&amp;$S1215),3)="GRS","GRS_RCS_RM",IF((LEFT(INDIRECT("$F"&amp;$S1215),3))="RCS","GRS_RCS_RM",IF(INDIRECT("$F"&amp;$S1215)="OCS (No Label)","OCS_Conversion_RM",IF(LEFT(INDIRECT("$F"&amp;$S1215),3)="OCS","OCS_RM",IF(RIGHT(INDIRECT("$F"&amp;$S1215),10)="conversion","GOTS_RM_conversion",IF((LEFT(INDIRECT("$F"&amp;$S1215),4))="GOTS","GOTS_RM","Responsible_RM")))))))</f>
        <v>#REF!</v>
      </c>
      <c r="AF1215" s="13" t="str" cm="1">
        <f t="array" aca="1" ref="AF1215" ca="1">IF($S1215="","",INDIRECT("$Z"&amp;$S1215))</f>
        <v/>
      </c>
      <c r="AG1215" s="155"/>
      <c r="AH1215" s="13" t="str" cm="1">
        <f t="array" aca="1" ref="AH1215" ca="1">IFERROR(INDIRECT("$ag"&amp;S1215),"")</f>
        <v/>
      </c>
      <c r="AI1215" s="13" t="e" cm="1">
        <f t="array" aca="1" ref="AI1215" ca="1">INDIRECT("O"&amp;S1214)</f>
        <v>#REF!</v>
      </c>
      <c r="AJ1215" s="13" t="str">
        <f>IF($I1215="","",INDEX('Raw Material'!$A$1:$J$75,MATCH(I1215,'Raw Material'!$A$1:$A$75,0),(MATCH(G1215,'Raw Material'!$A$1:$J$1,0))))</f>
        <v/>
      </c>
      <c r="AK1215" s="13" t="str">
        <f t="shared" si="534"/>
        <v>YANLIŞRM</v>
      </c>
      <c r="AL1215" s="153" t="str">
        <f t="shared" si="535"/>
        <v/>
      </c>
    </row>
    <row r="1216" spans="1:38" ht="16.5" customHeight="1">
      <c r="A1216" s="162"/>
      <c r="B1216" s="168"/>
      <c r="C1216" s="169"/>
      <c r="D1216" s="156"/>
      <c r="E1216" s="156"/>
      <c r="F1216" s="175"/>
      <c r="G1216" s="181"/>
      <c r="H1216" s="182"/>
      <c r="I1216" s="182"/>
      <c r="J1216" s="182"/>
      <c r="K1216" s="32"/>
      <c r="L1216" s="179"/>
      <c r="M1216" s="179"/>
      <c r="N1216" s="81"/>
      <c r="O1216" s="185"/>
      <c r="P1216" s="103"/>
      <c r="Q1216" s="84" t="str">
        <f t="shared" si="536"/>
        <v/>
      </c>
      <c r="R1216" s="159"/>
      <c r="S1216" s="28" t="str" cm="1">
        <f t="array" aca="1" ref="S1216" ca="1">IF(INDIRECT("A"&amp;114+$U1216)&lt;&gt;"",114+$U1216,"")</f>
        <v/>
      </c>
      <c r="T1216" s="28" t="str">
        <f t="shared" ca="1" si="537"/>
        <v>$B</v>
      </c>
      <c r="U1216" s="29">
        <f t="shared" si="543"/>
        <v>1092</v>
      </c>
      <c r="V1216" s="29">
        <v>91.833333333340505</v>
      </c>
      <c r="W1216" s="29">
        <f t="shared" si="520"/>
        <v>91</v>
      </c>
      <c r="X1216" s="41" t="str" cm="1">
        <f t="array" aca="1" ref="X1216" ca="1">IFERROR(INDEX('PC&amp;PD'!$A$1:$AP$15,ROW('PC&amp;PD'!$A$15),MATCH(INDIRECT(T1216),'PC&amp;PD'!$A$1:$AP$1,0)),"")</f>
        <v/>
      </c>
      <c r="Z1216" s="155"/>
      <c r="AA1216" s="13" t="str">
        <f t="shared" si="533"/>
        <v/>
      </c>
      <c r="AB1216" s="155"/>
      <c r="AC1216" s="13" t="str">
        <f t="shared" ca="1" si="538"/>
        <v>$AB</v>
      </c>
      <c r="AD1216" s="13" t="str" cm="1">
        <f t="array" aca="1" ref="AD1216" ca="1">IFERROR(IF((LEFT(INDIRECT("$F"&amp;$S1216),4))="GOTS",IF($G1216="Organic","GOTS_Organic_raw",(IF($G1216="Responsible","GOTS_Responsible",(IF($G1216="No Attribute (Conventional)","GOTS_conventional",(IF($G1216="Recycled Pre/Post-Consumer","GOTS_pre_post",(IF($G1216="In-Conversion","GOTS_in_conversion",(IF($G1216="Sustainably Sourced","Sustainably_sourced",""))))))))))),IF($G1216="Organic","Organic",(IF($G1216="Responsible","Responsible",(IF($G1216="No Attribute (Conventional)","No_Attribute_Conventional",(IF($G1216="Recycled Pre/Post-Consumer","Recycled_Pre_Post_Consumer",(IF($G1216="In-Conversion","In_Conversion",(IF($G1216="Recycled Pre-Consumer","Recycled_Pre_Consumer",(IF($G1216="Recycled Post-Consumer","Recycled_Post_Consumer",(IF($G1216="Sustainably Sourced","Sustainably_sourced","")))))))))))))))),"")</f>
        <v/>
      </c>
      <c r="AE1216" s="13" t="e" cm="1">
        <f t="array" aca="1" ref="AE1216" ca="1">IF(INDIRECT("$F"&amp;$S1216)="","",IF(LEFT(INDIRECT("$F"&amp;$S1216),3)="GRS","GRS_RCS_RM",IF((LEFT(INDIRECT("$F"&amp;$S1216),3))="RCS","GRS_RCS_RM",IF(INDIRECT("$F"&amp;$S1216)="OCS (No Label)","OCS_Conversion_RM",IF(LEFT(INDIRECT("$F"&amp;$S1216),3)="OCS","OCS_RM",IF(RIGHT(INDIRECT("$F"&amp;$S1216),10)="conversion","GOTS_RM_conversion",IF((LEFT(INDIRECT("$F"&amp;$S1216),4))="GOTS","GOTS_RM","Responsible_RM")))))))</f>
        <v>#REF!</v>
      </c>
      <c r="AF1216" s="13" t="str" cm="1">
        <f t="array" aca="1" ref="AF1216" ca="1">IF($S1216="","",INDIRECT("$Z"&amp;$S1216))</f>
        <v/>
      </c>
      <c r="AG1216" s="155"/>
      <c r="AH1216" s="13" t="str" cm="1">
        <f t="array" aca="1" ref="AH1216" ca="1">IFERROR(INDIRECT("$ag"&amp;S1216),"")</f>
        <v/>
      </c>
      <c r="AI1216" s="13" t="e" cm="1">
        <f t="array" aca="1" ref="AI1216" ca="1">INDIRECT("O"&amp;S1215)</f>
        <v>#REF!</v>
      </c>
      <c r="AJ1216" s="13" t="str">
        <f>IF($I1216="","",INDEX('Raw Material'!$A$1:$J$75,MATCH(I1216,'Raw Material'!$A$1:$A$75,0),(MATCH(G1216,'Raw Material'!$A$1:$J$1,0))))</f>
        <v/>
      </c>
      <c r="AK1216" s="13" t="str">
        <f t="shared" si="534"/>
        <v>YANLIŞRM</v>
      </c>
      <c r="AL1216" s="153" t="str">
        <f t="shared" si="535"/>
        <v/>
      </c>
    </row>
    <row r="1217" spans="1:38" ht="16.5" customHeight="1" thickBot="1">
      <c r="A1217" s="163"/>
      <c r="B1217" s="170"/>
      <c r="C1217" s="171"/>
      <c r="D1217" s="156"/>
      <c r="E1217" s="156"/>
      <c r="F1217" s="176"/>
      <c r="G1217" s="157"/>
      <c r="H1217" s="158"/>
      <c r="I1217" s="158"/>
      <c r="J1217" s="158"/>
      <c r="K1217" s="33"/>
      <c r="L1217" s="180"/>
      <c r="M1217" s="180"/>
      <c r="N1217" s="82"/>
      <c r="O1217" s="186"/>
      <c r="P1217" s="103"/>
      <c r="Q1217" s="84" t="str">
        <f t="shared" si="536"/>
        <v/>
      </c>
      <c r="R1217" s="159"/>
      <c r="S1217" s="28" t="str" cm="1">
        <f t="array" aca="1" ref="S1217" ca="1">IF(INDIRECT("A"&amp;114+$U1217)&lt;&gt;"",114+$U1217,"")</f>
        <v/>
      </c>
      <c r="T1217" s="28" t="str">
        <f t="shared" ca="1" si="537"/>
        <v>$B</v>
      </c>
      <c r="U1217" s="29">
        <f t="shared" si="543"/>
        <v>1092</v>
      </c>
      <c r="V1217" s="29">
        <v>91.916666666673805</v>
      </c>
      <c r="W1217" s="29">
        <f t="shared" si="520"/>
        <v>91</v>
      </c>
      <c r="X1217" s="41" t="str" cm="1">
        <f t="array" aca="1" ref="X1217" ca="1">IFERROR(INDEX('PC&amp;PD'!$A$1:$AP$15,ROW('PC&amp;PD'!$A$15),MATCH(INDIRECT(T1217),'PC&amp;PD'!$A$1:$AP$1,0)),"")</f>
        <v/>
      </c>
      <c r="Z1217" s="155"/>
      <c r="AA1217" s="13" t="str">
        <f t="shared" si="533"/>
        <v/>
      </c>
      <c r="AB1217" s="155"/>
      <c r="AC1217" s="13" t="str">
        <f t="shared" ca="1" si="538"/>
        <v>$AB</v>
      </c>
      <c r="AD1217" s="13" t="str" cm="1">
        <f t="array" aca="1" ref="AD1217" ca="1">IFERROR(IF((LEFT(INDIRECT("$F"&amp;$S1217),4))="GOTS",IF($G1217="Organic","GOTS_Organic_raw",(IF($G1217="Responsible","GOTS_Responsible",(IF($G1217="No Attribute (Conventional)","GOTS_conventional",(IF($G1217="Recycled Pre/Post-Consumer","GOTS_pre_post",(IF($G1217="In-Conversion","GOTS_in_conversion",(IF($G1217="Sustainably Sourced","Sustainably_sourced",""))))))))))),IF($G1217="Organic","Organic",(IF($G1217="Responsible","Responsible",(IF($G1217="No Attribute (Conventional)","No_Attribute_Conventional",(IF($G1217="Recycled Pre/Post-Consumer","Recycled_Pre_Post_Consumer",(IF($G1217="In-Conversion","In_Conversion",(IF($G1217="Recycled Pre-Consumer","Recycled_Pre_Consumer",(IF($G1217="Recycled Post-Consumer","Recycled_Post_Consumer",(IF($G1217="Sustainably Sourced","Sustainably_sourced","")))))))))))))))),"")</f>
        <v/>
      </c>
      <c r="AE1217" s="13" t="e" cm="1">
        <f t="array" aca="1" ref="AE1217" ca="1">IF(INDIRECT("$F"&amp;$S1217)="","",IF(LEFT(INDIRECT("$F"&amp;$S1217),3)="GRS","GRS_RCS_RM",IF((LEFT(INDIRECT("$F"&amp;$S1217),3))="RCS","GRS_RCS_RM",IF(INDIRECT("$F"&amp;$S1217)="OCS (No Label)","OCS_Conversion_RM",IF(LEFT(INDIRECT("$F"&amp;$S1217),3)="OCS","OCS_RM",IF(RIGHT(INDIRECT("$F"&amp;$S1217),10)="conversion","GOTS_RM_conversion",IF((LEFT(INDIRECT("$F"&amp;$S1217),4))="GOTS","GOTS_RM","Responsible_RM")))))))</f>
        <v>#REF!</v>
      </c>
      <c r="AF1217" s="13" t="str" cm="1">
        <f t="array" aca="1" ref="AF1217" ca="1">IF($S1217="","",INDIRECT("$Z"&amp;$S1217))</f>
        <v/>
      </c>
      <c r="AG1217" s="155"/>
      <c r="AH1217" s="13" t="str" cm="1">
        <f t="array" aca="1" ref="AH1217" ca="1">IFERROR(INDIRECT("$ag"&amp;S1217),"")</f>
        <v/>
      </c>
      <c r="AI1217" s="13" t="e" cm="1">
        <f t="array" aca="1" ref="AI1217" ca="1">INDIRECT("O"&amp;S1216)</f>
        <v>#REF!</v>
      </c>
      <c r="AJ1217" s="13" t="str">
        <f>IF($I1217="","",INDEX('Raw Material'!$A$1:$J$75,MATCH(I1217,'Raw Material'!$A$1:$A$75,0),(MATCH(G1217,'Raw Material'!$A$1:$J$1,0))))</f>
        <v/>
      </c>
      <c r="AK1217" s="13" t="str">
        <f t="shared" si="534"/>
        <v>YANLIŞRM</v>
      </c>
      <c r="AL1217" s="153" t="str">
        <f t="shared" si="535"/>
        <v/>
      </c>
    </row>
    <row r="1218" spans="1:38" ht="16.5" customHeight="1">
      <c r="A1218" s="160" t="str">
        <f>IF(B1218="","",COUNTA($B$114:$B1218))</f>
        <v/>
      </c>
      <c r="B1218" s="164"/>
      <c r="C1218" s="165"/>
      <c r="D1218" s="183"/>
      <c r="E1218" s="183"/>
      <c r="F1218" s="172"/>
      <c r="G1218" s="212"/>
      <c r="H1218" s="206"/>
      <c r="I1218" s="206"/>
      <c r="J1218" s="206"/>
      <c r="K1218" s="31"/>
      <c r="L1218" s="177" t="str">
        <f t="shared" ref="L1218" si="544">IF(R1218="","",LEFT(R1218,LEN(R1218)-2))</f>
        <v/>
      </c>
      <c r="M1218" s="177"/>
      <c r="N1218" s="80"/>
      <c r="O1218" s="184"/>
      <c r="P1218" s="103"/>
      <c r="Q1218" s="84" t="str">
        <f t="shared" si="536"/>
        <v/>
      </c>
      <c r="R1218" s="159" t="str">
        <f t="shared" ref="R1218" si="545">CONCATENATE($Q1218,Q1219,Q1220,Q1221,Q1222,Q1223,$Q1224,$Q1225,$Q1226,$Q1227,Q1228,Q1229)</f>
        <v/>
      </c>
      <c r="S1218" s="28" t="str" cm="1">
        <f t="array" aca="1" ref="S1218" ca="1">IF(INDIRECT("A"&amp;114+$U1218)&lt;&gt;"",114+$U1218,"")</f>
        <v/>
      </c>
      <c r="T1218" s="28" t="str">
        <f t="shared" ca="1" si="537"/>
        <v>$B</v>
      </c>
      <c r="U1218" s="29">
        <f t="shared" si="543"/>
        <v>1104</v>
      </c>
      <c r="V1218" s="29">
        <v>92.000000000007205</v>
      </c>
      <c r="W1218" s="29">
        <f t="shared" si="520"/>
        <v>92</v>
      </c>
      <c r="X1218" s="41" t="str" cm="1">
        <f t="array" aca="1" ref="X1218" ca="1">IFERROR(INDEX('PC&amp;PD'!$A$1:$AP$15,ROW('PC&amp;PD'!$A$15),MATCH(INDIRECT(T1218),'PC&amp;PD'!$A$1:$AP$1,0)),"")</f>
        <v/>
      </c>
      <c r="Z1218" s="155" t="str">
        <f t="shared" ref="Z1218" si="546">IFERROR(IF($F1218="OCS 100","OCS (OCS 100)",IF($F1218="OCS Blended","OCS (OCS Blended)",IF($F1218="OCS (No Label)","OCS (No Label)",IF($F1218="RCS 100","RCS (RCS 100)",IF($F1218="RCS Blended","RCS (RCS Blended)",IF($F1218="GRS","GRS (GRS)",IF($F1218="GRS (No Label)", "GRS (No Label)",IF($F1218="RDS","RDS (RDS)",IF($F1218="RWS","RWS (RWS)",IF($F1218="RAS","RAS (RAS)",IF($F1218="RMS","RMS (RMS)",IF($F1218="GOTS Organic","GOTS (Organic)",IF($F1218="GOTS Made with organic","GOTS (Made with Organic)",IF($F1218="GOTS Organic - in conversion","GOTS (Organic - In Conversion)",IF($F1218="GOTS Made with organic - in conversion","GOTS (Made with Organic - In Conversion)",""))))))))))))))),"")</f>
        <v/>
      </c>
      <c r="AA1218" s="13" t="str">
        <f t="shared" si="533"/>
        <v/>
      </c>
      <c r="AB1218" s="155" t="str">
        <f t="shared" ref="AB1218" si="547">IFERROR(IF($F1218="OCS 100", "OCS_100",IF($F1218="OCS Blended", "OCS_Blended",IF($F1218="OCS (No Label)", "OCS_No_Label",IF($F1218="RCS 100", "RCS_100",IF($F1218="RCS Blended","RCS_Blended",IF($F1218="GRS","GRS",IF($F1218="GRS (No Label)", "GRS_No_Label",IF($F1218="RDS","RDS",IF($F1218="RWS","RWS",IF($F1218="RMS","RMS",IF($F1218="GOTS Organic","GOTS_Organic",IF($F1218="GOTS Made with organic","GOTS_Made_with_organic",IF($F1218="GOTS Organic - in conversion","GOTS_Organic_in_Conversion",IF($F1218="GOTS Made with organic - in conversion","GOTS_Made_with_Organic_in_Conversion",IF($F1218="RAS","RAS",""))))))))))))))),"")</f>
        <v/>
      </c>
      <c r="AC1218" s="13" t="str">
        <f t="shared" ca="1" si="538"/>
        <v>$AB</v>
      </c>
      <c r="AD1218" s="13" t="str" cm="1">
        <f t="array" aca="1" ref="AD1218" ca="1">IFERROR(IF((LEFT(INDIRECT("$F"&amp;$S1218),4))="GOTS",IF($G1218="Organic","GOTS_Organic_raw",(IF($G1218="Responsible","GOTS_Responsible",(IF($G1218="No Attribute (Conventional)","GOTS_conventional",(IF($G1218="Recycled Pre/Post-Consumer","GOTS_pre_post",(IF($G1218="In-Conversion","GOTS_in_conversion",(IF($G1218="Sustainably Sourced","Sustainably_sourced",""))))))))))),IF($G1218="Organic","Organic",(IF($G1218="Responsible","Responsible",(IF($G1218="No Attribute (Conventional)","No_Attribute_Conventional",(IF($G1218="Recycled Pre/Post-Consumer","Recycled_Pre_Post_Consumer",(IF($G1218="In-Conversion","In_Conversion",(IF($G1218="Recycled Pre-Consumer","Recycled_Pre_Consumer",(IF($G1218="Recycled Post-Consumer","Recycled_Post_Consumer",(IF($G1218="Sustainably Sourced","Sustainably_sourced","")))))))))))))))),"")</f>
        <v/>
      </c>
      <c r="AE1218" s="13" t="e" cm="1">
        <f t="array" aca="1" ref="AE1218" ca="1">IF(INDIRECT("$F"&amp;$S1218)="","",IF(LEFT(INDIRECT("$F"&amp;$S1218),3)="GRS","GRS_RCS_RM",IF((LEFT(INDIRECT("$F"&amp;$S1218),3))="RCS","GRS_RCS_RM",IF(INDIRECT("$F"&amp;$S1218)="OCS (No Label)","OCS_Conversion_RM",IF(LEFT(INDIRECT("$F"&amp;$S1218),3)="OCS","OCS_RM",IF(RIGHT(INDIRECT("$F"&amp;$S1218),10)="conversion","GOTS_RM_conversion",IF((LEFT(INDIRECT("$F"&amp;$S1218),4))="GOTS","GOTS_RM","Responsible_RM")))))))</f>
        <v>#REF!</v>
      </c>
      <c r="AF1218" s="13" t="str" cm="1">
        <f t="array" aca="1" ref="AF1218" ca="1">IF($S1218="","",INDIRECT("$Z"&amp;$S1218))</f>
        <v/>
      </c>
      <c r="AG1218" s="155" t="str">
        <f t="shared" si="519"/>
        <v/>
      </c>
      <c r="AH1218" s="13" t="str" cm="1">
        <f t="array" aca="1" ref="AH1218" ca="1">IFERROR(INDIRECT("$ag"&amp;S1218),"")</f>
        <v/>
      </c>
      <c r="AI1218" s="13" t="e" cm="1">
        <f t="array" aca="1" ref="AI1218" ca="1">INDIRECT("O"&amp;S1217)</f>
        <v>#REF!</v>
      </c>
      <c r="AJ1218" s="13" t="str">
        <f>IF($I1218="","",INDEX('Raw Material'!$A$1:$J$75,MATCH(I1218,'Raw Material'!$A$1:$A$75,0),(MATCH(G1218,'Raw Material'!$A$1:$J$1,0))))</f>
        <v/>
      </c>
      <c r="AK1218" s="13" t="str">
        <f t="shared" si="534"/>
        <v>YANLIŞRM</v>
      </c>
      <c r="AL1218" s="153" t="str">
        <f t="shared" si="535"/>
        <v/>
      </c>
    </row>
    <row r="1219" spans="1:38" ht="16.5" customHeight="1">
      <c r="A1219" s="161"/>
      <c r="B1219" s="166"/>
      <c r="C1219" s="167"/>
      <c r="D1219" s="156"/>
      <c r="E1219" s="156"/>
      <c r="F1219" s="173"/>
      <c r="G1219" s="181"/>
      <c r="H1219" s="182"/>
      <c r="I1219" s="182"/>
      <c r="J1219" s="182"/>
      <c r="K1219" s="32"/>
      <c r="L1219" s="178"/>
      <c r="M1219" s="178"/>
      <c r="N1219" s="81"/>
      <c r="O1219" s="185"/>
      <c r="P1219" s="103"/>
      <c r="Q1219" s="84" t="str">
        <f t="shared" si="536"/>
        <v/>
      </c>
      <c r="R1219" s="159"/>
      <c r="S1219" s="28" t="str" cm="1">
        <f t="array" aca="1" ref="S1219" ca="1">IF(INDIRECT("A"&amp;114+$U1219)&lt;&gt;"",114+$U1219,"")</f>
        <v/>
      </c>
      <c r="T1219" s="28" t="str">
        <f t="shared" ca="1" si="537"/>
        <v>$B</v>
      </c>
      <c r="U1219" s="29">
        <f t="shared" si="543"/>
        <v>1104</v>
      </c>
      <c r="V1219" s="29">
        <v>92.083333333340505</v>
      </c>
      <c r="W1219" s="29">
        <f t="shared" si="520"/>
        <v>92</v>
      </c>
      <c r="X1219" s="41" t="str" cm="1">
        <f t="array" aca="1" ref="X1219" ca="1">IFERROR(INDEX('PC&amp;PD'!$A$1:$AP$15,ROW('PC&amp;PD'!$A$15),MATCH(INDIRECT(T1219),'PC&amp;PD'!$A$1:$AP$1,0)),"")</f>
        <v/>
      </c>
      <c r="Z1219" s="155"/>
      <c r="AA1219" s="13" t="str">
        <f t="shared" si="533"/>
        <v/>
      </c>
      <c r="AB1219" s="155"/>
      <c r="AC1219" s="13" t="str">
        <f t="shared" ca="1" si="538"/>
        <v>$AB</v>
      </c>
      <c r="AD1219" s="13" t="str" cm="1">
        <f t="array" aca="1" ref="AD1219" ca="1">IFERROR(IF((LEFT(INDIRECT("$F"&amp;$S1219),4))="GOTS",IF($G1219="Organic","GOTS_Organic_raw",(IF($G1219="Responsible","GOTS_Responsible",(IF($G1219="No Attribute (Conventional)","GOTS_conventional",(IF($G1219="Recycled Pre/Post-Consumer","GOTS_pre_post",(IF($G1219="In-Conversion","GOTS_in_conversion",(IF($G1219="Sustainably Sourced","Sustainably_sourced",""))))))))))),IF($G1219="Organic","Organic",(IF($G1219="Responsible","Responsible",(IF($G1219="No Attribute (Conventional)","No_Attribute_Conventional",(IF($G1219="Recycled Pre/Post-Consumer","Recycled_Pre_Post_Consumer",(IF($G1219="In-Conversion","In_Conversion",(IF($G1219="Recycled Pre-Consumer","Recycled_Pre_Consumer",(IF($G1219="Recycled Post-Consumer","Recycled_Post_Consumer",(IF($G1219="Sustainably Sourced","Sustainably_sourced","")))))))))))))))),"")</f>
        <v/>
      </c>
      <c r="AE1219" s="13" t="e" cm="1">
        <f t="array" aca="1" ref="AE1219" ca="1">IF(INDIRECT("$F"&amp;$S1219)="","",IF(LEFT(INDIRECT("$F"&amp;$S1219),3)="GRS","GRS_RCS_RM",IF((LEFT(INDIRECT("$F"&amp;$S1219),3))="RCS","GRS_RCS_RM",IF(INDIRECT("$F"&amp;$S1219)="OCS (No Label)","OCS_Conversion_RM",IF(LEFT(INDIRECT("$F"&amp;$S1219),3)="OCS","OCS_RM",IF(RIGHT(INDIRECT("$F"&amp;$S1219),10)="conversion","GOTS_RM_conversion",IF((LEFT(INDIRECT("$F"&amp;$S1219),4))="GOTS","GOTS_RM","Responsible_RM")))))))</f>
        <v>#REF!</v>
      </c>
      <c r="AF1219" s="13" t="str" cm="1">
        <f t="array" aca="1" ref="AF1219" ca="1">IF($S1219="","",INDIRECT("$Z"&amp;$S1219))</f>
        <v/>
      </c>
      <c r="AG1219" s="155"/>
      <c r="AH1219" s="13" t="str" cm="1">
        <f t="array" aca="1" ref="AH1219" ca="1">IFERROR(INDIRECT("$ag"&amp;S1219),"")</f>
        <v/>
      </c>
      <c r="AI1219" s="13" t="e" cm="1">
        <f t="array" aca="1" ref="AI1219" ca="1">INDIRECT("O"&amp;S1218)</f>
        <v>#REF!</v>
      </c>
      <c r="AJ1219" s="13" t="str">
        <f>IF($I1219="","",INDEX('Raw Material'!$A$1:$J$75,MATCH(I1219,'Raw Material'!$A$1:$A$75,0),(MATCH(G1219,'Raw Material'!$A$1:$J$1,0))))</f>
        <v/>
      </c>
      <c r="AK1219" s="13" t="str">
        <f t="shared" si="534"/>
        <v>YANLIŞRM</v>
      </c>
      <c r="AL1219" s="153" t="str">
        <f t="shared" si="535"/>
        <v/>
      </c>
    </row>
    <row r="1220" spans="1:38" ht="16.5" customHeight="1">
      <c r="A1220" s="161"/>
      <c r="B1220" s="166"/>
      <c r="C1220" s="167"/>
      <c r="D1220" s="156"/>
      <c r="E1220" s="156"/>
      <c r="F1220" s="173"/>
      <c r="G1220" s="181"/>
      <c r="H1220" s="182"/>
      <c r="I1220" s="182"/>
      <c r="J1220" s="182"/>
      <c r="K1220" s="32"/>
      <c r="L1220" s="178"/>
      <c r="M1220" s="178"/>
      <c r="N1220" s="81"/>
      <c r="O1220" s="185"/>
      <c r="P1220" s="103"/>
      <c r="Q1220" s="84" t="str">
        <f t="shared" si="536"/>
        <v/>
      </c>
      <c r="R1220" s="159"/>
      <c r="S1220" s="28" t="str" cm="1">
        <f t="array" aca="1" ref="S1220" ca="1">IF(INDIRECT("A"&amp;114+$U1220)&lt;&gt;"",114+$U1220,"")</f>
        <v/>
      </c>
      <c r="T1220" s="28" t="str">
        <f t="shared" ca="1" si="537"/>
        <v>$B</v>
      </c>
      <c r="U1220" s="29">
        <f t="shared" si="543"/>
        <v>1104</v>
      </c>
      <c r="V1220" s="29">
        <v>92.166666666673905</v>
      </c>
      <c r="W1220" s="29">
        <f t="shared" si="520"/>
        <v>92</v>
      </c>
      <c r="X1220" s="41" t="str" cm="1">
        <f t="array" aca="1" ref="X1220" ca="1">IFERROR(INDEX('PC&amp;PD'!$A$1:$AP$15,ROW('PC&amp;PD'!$A$15),MATCH(INDIRECT(T1220),'PC&amp;PD'!$A$1:$AP$1,0)),"")</f>
        <v/>
      </c>
      <c r="Z1220" s="155"/>
      <c r="AA1220" s="13" t="str">
        <f t="shared" si="533"/>
        <v/>
      </c>
      <c r="AB1220" s="155"/>
      <c r="AC1220" s="13" t="str">
        <f t="shared" ca="1" si="538"/>
        <v>$AB</v>
      </c>
      <c r="AD1220" s="13" t="str" cm="1">
        <f t="array" aca="1" ref="AD1220" ca="1">IFERROR(IF((LEFT(INDIRECT("$F"&amp;$S1220),4))="GOTS",IF($G1220="Organic","GOTS_Organic_raw",(IF($G1220="Responsible","GOTS_Responsible",(IF($G1220="No Attribute (Conventional)","GOTS_conventional",(IF($G1220="Recycled Pre/Post-Consumer","GOTS_pre_post",(IF($G1220="In-Conversion","GOTS_in_conversion",(IF($G1220="Sustainably Sourced","Sustainably_sourced",""))))))))))),IF($G1220="Organic","Organic",(IF($G1220="Responsible","Responsible",(IF($G1220="No Attribute (Conventional)","No_Attribute_Conventional",(IF($G1220="Recycled Pre/Post-Consumer","Recycled_Pre_Post_Consumer",(IF($G1220="In-Conversion","In_Conversion",(IF($G1220="Recycled Pre-Consumer","Recycled_Pre_Consumer",(IF($G1220="Recycled Post-Consumer","Recycled_Post_Consumer",(IF($G1220="Sustainably Sourced","Sustainably_sourced","")))))))))))))))),"")</f>
        <v/>
      </c>
      <c r="AE1220" s="13" t="e" cm="1">
        <f t="array" aca="1" ref="AE1220" ca="1">IF(INDIRECT("$F"&amp;$S1220)="","",IF(LEFT(INDIRECT("$F"&amp;$S1220),3)="GRS","GRS_RCS_RM",IF((LEFT(INDIRECT("$F"&amp;$S1220),3))="RCS","GRS_RCS_RM",IF(INDIRECT("$F"&amp;$S1220)="OCS (No Label)","OCS_Conversion_RM",IF(LEFT(INDIRECT("$F"&amp;$S1220),3)="OCS","OCS_RM",IF(RIGHT(INDIRECT("$F"&amp;$S1220),10)="conversion","GOTS_RM_conversion",IF((LEFT(INDIRECT("$F"&amp;$S1220),4))="GOTS","GOTS_RM","Responsible_RM")))))))</f>
        <v>#REF!</v>
      </c>
      <c r="AF1220" s="13" t="str" cm="1">
        <f t="array" aca="1" ref="AF1220" ca="1">IF($S1220="","",INDIRECT("$Z"&amp;$S1220))</f>
        <v/>
      </c>
      <c r="AG1220" s="155"/>
      <c r="AH1220" s="13" t="str" cm="1">
        <f t="array" aca="1" ref="AH1220" ca="1">IFERROR(INDIRECT("$ag"&amp;S1220),"")</f>
        <v/>
      </c>
      <c r="AI1220" s="13" t="e" cm="1">
        <f t="array" aca="1" ref="AI1220" ca="1">INDIRECT("O"&amp;S1219)</f>
        <v>#REF!</v>
      </c>
      <c r="AJ1220" s="13" t="str">
        <f>IF($I1220="","",INDEX('Raw Material'!$A$1:$J$75,MATCH(I1220,'Raw Material'!$A$1:$A$75,0),(MATCH(G1220,'Raw Material'!$A$1:$J$1,0))))</f>
        <v/>
      </c>
      <c r="AK1220" s="13" t="str">
        <f t="shared" si="534"/>
        <v>YANLIŞRM</v>
      </c>
      <c r="AL1220" s="153" t="str">
        <f t="shared" si="535"/>
        <v/>
      </c>
    </row>
    <row r="1221" spans="1:38" ht="16.5" customHeight="1">
      <c r="A1221" s="161"/>
      <c r="B1221" s="166"/>
      <c r="C1221" s="167"/>
      <c r="D1221" s="156"/>
      <c r="E1221" s="156"/>
      <c r="F1221" s="174"/>
      <c r="G1221" s="181"/>
      <c r="H1221" s="182"/>
      <c r="I1221" s="182"/>
      <c r="J1221" s="182"/>
      <c r="K1221" s="32"/>
      <c r="L1221" s="178"/>
      <c r="M1221" s="178"/>
      <c r="N1221" s="81"/>
      <c r="O1221" s="185"/>
      <c r="P1221" s="103"/>
      <c r="Q1221" s="84" t="str">
        <f t="shared" si="536"/>
        <v/>
      </c>
      <c r="R1221" s="159"/>
      <c r="S1221" s="28" t="str" cm="1">
        <f t="array" aca="1" ref="S1221" ca="1">IF(INDIRECT("A"&amp;114+$U1221)&lt;&gt;"",114+$U1221,"")</f>
        <v/>
      </c>
      <c r="T1221" s="28" t="str">
        <f t="shared" ca="1" si="537"/>
        <v>$B</v>
      </c>
      <c r="U1221" s="29">
        <f t="shared" si="543"/>
        <v>1104</v>
      </c>
      <c r="V1221" s="29">
        <v>92.250000000007205</v>
      </c>
      <c r="W1221" s="29">
        <f t="shared" si="520"/>
        <v>92</v>
      </c>
      <c r="X1221" s="41" t="str" cm="1">
        <f t="array" aca="1" ref="X1221" ca="1">IFERROR(INDEX('PC&amp;PD'!$A$1:$AP$15,ROW('PC&amp;PD'!$A$15),MATCH(INDIRECT(T1221),'PC&amp;PD'!$A$1:$AP$1,0)),"")</f>
        <v/>
      </c>
      <c r="Z1221" s="155"/>
      <c r="AA1221" s="13" t="str">
        <f t="shared" si="533"/>
        <v/>
      </c>
      <c r="AB1221" s="155"/>
      <c r="AC1221" s="13" t="str">
        <f t="shared" ca="1" si="538"/>
        <v>$AB</v>
      </c>
      <c r="AD1221" s="13" t="str" cm="1">
        <f t="array" aca="1" ref="AD1221" ca="1">IFERROR(IF((LEFT(INDIRECT("$F"&amp;$S1221),4))="GOTS",IF($G1221="Organic","GOTS_Organic_raw",(IF($G1221="Responsible","GOTS_Responsible",(IF($G1221="No Attribute (Conventional)","GOTS_conventional",(IF($G1221="Recycled Pre/Post-Consumer","GOTS_pre_post",(IF($G1221="In-Conversion","GOTS_in_conversion",(IF($G1221="Sustainably Sourced","Sustainably_sourced",""))))))))))),IF($G1221="Organic","Organic",(IF($G1221="Responsible","Responsible",(IF($G1221="No Attribute (Conventional)","No_Attribute_Conventional",(IF($G1221="Recycled Pre/Post-Consumer","Recycled_Pre_Post_Consumer",(IF($G1221="In-Conversion","In_Conversion",(IF($G1221="Recycled Pre-Consumer","Recycled_Pre_Consumer",(IF($G1221="Recycled Post-Consumer","Recycled_Post_Consumer",(IF($G1221="Sustainably Sourced","Sustainably_sourced","")))))))))))))))),"")</f>
        <v/>
      </c>
      <c r="AE1221" s="13" t="e" cm="1">
        <f t="array" aca="1" ref="AE1221" ca="1">IF(INDIRECT("$F"&amp;$S1221)="","",IF(LEFT(INDIRECT("$F"&amp;$S1221),3)="GRS","GRS_RCS_RM",IF((LEFT(INDIRECT("$F"&amp;$S1221),3))="RCS","GRS_RCS_RM",IF(INDIRECT("$F"&amp;$S1221)="OCS (No Label)","OCS_Conversion_RM",IF(LEFT(INDIRECT("$F"&amp;$S1221),3)="OCS","OCS_RM",IF(RIGHT(INDIRECT("$F"&amp;$S1221),10)="conversion","GOTS_RM_conversion",IF((LEFT(INDIRECT("$F"&amp;$S1221),4))="GOTS","GOTS_RM","Responsible_RM")))))))</f>
        <v>#REF!</v>
      </c>
      <c r="AF1221" s="13" t="str" cm="1">
        <f t="array" aca="1" ref="AF1221" ca="1">IF($S1221="","",INDIRECT("$Z"&amp;$S1221))</f>
        <v/>
      </c>
      <c r="AG1221" s="155"/>
      <c r="AH1221" s="13" t="str" cm="1">
        <f t="array" aca="1" ref="AH1221" ca="1">IFERROR(INDIRECT("$ag"&amp;S1221),"")</f>
        <v/>
      </c>
      <c r="AI1221" s="13" t="e" cm="1">
        <f t="array" aca="1" ref="AI1221" ca="1">INDIRECT("O"&amp;S1220)</f>
        <v>#REF!</v>
      </c>
      <c r="AJ1221" s="13" t="str">
        <f>IF($I1221="","",INDEX('Raw Material'!$A$1:$J$75,MATCH(I1221,'Raw Material'!$A$1:$A$75,0),(MATCH(G1221,'Raw Material'!$A$1:$J$1,0))))</f>
        <v/>
      </c>
      <c r="AK1221" s="13" t="str">
        <f t="shared" si="534"/>
        <v>YANLIŞRM</v>
      </c>
      <c r="AL1221" s="153" t="str">
        <f t="shared" si="535"/>
        <v/>
      </c>
    </row>
    <row r="1222" spans="1:38" ht="16.5" customHeight="1">
      <c r="A1222" s="161"/>
      <c r="B1222" s="166"/>
      <c r="C1222" s="167"/>
      <c r="D1222" s="156"/>
      <c r="E1222" s="156"/>
      <c r="F1222" s="174"/>
      <c r="G1222" s="181"/>
      <c r="H1222" s="182"/>
      <c r="I1222" s="182"/>
      <c r="J1222" s="182"/>
      <c r="K1222" s="32"/>
      <c r="L1222" s="178"/>
      <c r="M1222" s="178"/>
      <c r="N1222" s="81"/>
      <c r="O1222" s="185"/>
      <c r="P1222" s="103"/>
      <c r="Q1222" s="84" t="str">
        <f t="shared" si="536"/>
        <v/>
      </c>
      <c r="R1222" s="159"/>
      <c r="S1222" s="28" t="str" cm="1">
        <f t="array" aca="1" ref="S1222" ca="1">IF(INDIRECT("A"&amp;114+$U1222)&lt;&gt;"",114+$U1222,"")</f>
        <v/>
      </c>
      <c r="T1222" s="28" t="str">
        <f t="shared" ca="1" si="537"/>
        <v>$B</v>
      </c>
      <c r="U1222" s="29">
        <f t="shared" si="543"/>
        <v>1104</v>
      </c>
      <c r="V1222" s="29">
        <v>92.333333333340505</v>
      </c>
      <c r="W1222" s="29">
        <f t="shared" si="520"/>
        <v>92</v>
      </c>
      <c r="X1222" s="41" t="str" cm="1">
        <f t="array" aca="1" ref="X1222" ca="1">IFERROR(INDEX('PC&amp;PD'!$A$1:$AP$15,ROW('PC&amp;PD'!$A$15),MATCH(INDIRECT(T1222),'PC&amp;PD'!$A$1:$AP$1,0)),"")</f>
        <v/>
      </c>
      <c r="Z1222" s="155"/>
      <c r="AA1222" s="13" t="str">
        <f t="shared" si="533"/>
        <v/>
      </c>
      <c r="AB1222" s="155"/>
      <c r="AC1222" s="13" t="str">
        <f t="shared" ca="1" si="538"/>
        <v>$AB</v>
      </c>
      <c r="AD1222" s="13" t="str" cm="1">
        <f t="array" aca="1" ref="AD1222" ca="1">IFERROR(IF((LEFT(INDIRECT("$F"&amp;$S1222),4))="GOTS",IF($G1222="Organic","GOTS_Organic_raw",(IF($G1222="Responsible","GOTS_Responsible",(IF($G1222="No Attribute (Conventional)","GOTS_conventional",(IF($G1222="Recycled Pre/Post-Consumer","GOTS_pre_post",(IF($G1222="In-Conversion","GOTS_in_conversion",(IF($G1222="Sustainably Sourced","Sustainably_sourced",""))))))))))),IF($G1222="Organic","Organic",(IF($G1222="Responsible","Responsible",(IF($G1222="No Attribute (Conventional)","No_Attribute_Conventional",(IF($G1222="Recycled Pre/Post-Consumer","Recycled_Pre_Post_Consumer",(IF($G1222="In-Conversion","In_Conversion",(IF($G1222="Recycled Pre-Consumer","Recycled_Pre_Consumer",(IF($G1222="Recycled Post-Consumer","Recycled_Post_Consumer",(IF($G1222="Sustainably Sourced","Sustainably_sourced","")))))))))))))))),"")</f>
        <v/>
      </c>
      <c r="AE1222" s="13" t="e" cm="1">
        <f t="array" aca="1" ref="AE1222" ca="1">IF(INDIRECT("$F"&amp;$S1222)="","",IF(LEFT(INDIRECT("$F"&amp;$S1222),3)="GRS","GRS_RCS_RM",IF((LEFT(INDIRECT("$F"&amp;$S1222),3))="RCS","GRS_RCS_RM",IF(INDIRECT("$F"&amp;$S1222)="OCS (No Label)","OCS_Conversion_RM",IF(LEFT(INDIRECT("$F"&amp;$S1222),3)="OCS","OCS_RM",IF(RIGHT(INDIRECT("$F"&amp;$S1222),10)="conversion","GOTS_RM_conversion",IF((LEFT(INDIRECT("$F"&amp;$S1222),4))="GOTS","GOTS_RM","Responsible_RM")))))))</f>
        <v>#REF!</v>
      </c>
      <c r="AF1222" s="13" t="str" cm="1">
        <f t="array" aca="1" ref="AF1222" ca="1">IF($S1222="","",INDIRECT("$Z"&amp;$S1222))</f>
        <v/>
      </c>
      <c r="AG1222" s="155"/>
      <c r="AH1222" s="13" t="str" cm="1">
        <f t="array" aca="1" ref="AH1222" ca="1">IFERROR(INDIRECT("$ag"&amp;S1222),"")</f>
        <v/>
      </c>
      <c r="AI1222" s="13" t="e" cm="1">
        <f t="array" aca="1" ref="AI1222" ca="1">INDIRECT("O"&amp;S1221)</f>
        <v>#REF!</v>
      </c>
      <c r="AJ1222" s="13" t="str">
        <f>IF($I1222="","",INDEX('Raw Material'!$A$1:$J$75,MATCH(I1222,'Raw Material'!$A$1:$A$75,0),(MATCH(G1222,'Raw Material'!$A$1:$J$1,0))))</f>
        <v/>
      </c>
      <c r="AK1222" s="13" t="str">
        <f t="shared" si="534"/>
        <v>YANLIŞRM</v>
      </c>
      <c r="AL1222" s="153" t="str">
        <f t="shared" si="535"/>
        <v/>
      </c>
    </row>
    <row r="1223" spans="1:38" ht="16.5" customHeight="1">
      <c r="A1223" s="161"/>
      <c r="B1223" s="166"/>
      <c r="C1223" s="167"/>
      <c r="D1223" s="156"/>
      <c r="E1223" s="156"/>
      <c r="F1223" s="174"/>
      <c r="G1223" s="181"/>
      <c r="H1223" s="182"/>
      <c r="I1223" s="182"/>
      <c r="J1223" s="182"/>
      <c r="K1223" s="32"/>
      <c r="L1223" s="178"/>
      <c r="M1223" s="178"/>
      <c r="N1223" s="81"/>
      <c r="O1223" s="185"/>
      <c r="P1223" s="103"/>
      <c r="Q1223" s="84" t="str">
        <f t="shared" si="536"/>
        <v/>
      </c>
      <c r="R1223" s="159"/>
      <c r="S1223" s="28" t="str" cm="1">
        <f t="array" aca="1" ref="S1223" ca="1">IF(INDIRECT("A"&amp;114+$U1223)&lt;&gt;"",114+$U1223,"")</f>
        <v/>
      </c>
      <c r="T1223" s="28" t="str">
        <f t="shared" ca="1" si="537"/>
        <v>$B</v>
      </c>
      <c r="U1223" s="29">
        <f t="shared" si="543"/>
        <v>1104</v>
      </c>
      <c r="V1223" s="29">
        <v>92.416666666673905</v>
      </c>
      <c r="W1223" s="29">
        <f t="shared" si="520"/>
        <v>92</v>
      </c>
      <c r="X1223" s="41" t="str" cm="1">
        <f t="array" aca="1" ref="X1223" ca="1">IFERROR(INDEX('PC&amp;PD'!$A$1:$AP$15,ROW('PC&amp;PD'!$A$15),MATCH(INDIRECT(T1223),'PC&amp;PD'!$A$1:$AP$1,0)),"")</f>
        <v/>
      </c>
      <c r="Z1223" s="155"/>
      <c r="AA1223" s="13" t="str">
        <f t="shared" si="533"/>
        <v/>
      </c>
      <c r="AB1223" s="155"/>
      <c r="AC1223" s="13" t="str">
        <f t="shared" ca="1" si="538"/>
        <v>$AB</v>
      </c>
      <c r="AD1223" s="13" t="str" cm="1">
        <f t="array" aca="1" ref="AD1223" ca="1">IFERROR(IF((LEFT(INDIRECT("$F"&amp;$S1223),4))="GOTS",IF($G1223="Organic","GOTS_Organic_raw",(IF($G1223="Responsible","GOTS_Responsible",(IF($G1223="No Attribute (Conventional)","GOTS_conventional",(IF($G1223="Recycled Pre/Post-Consumer","GOTS_pre_post",(IF($G1223="In-Conversion","GOTS_in_conversion",(IF($G1223="Sustainably Sourced","Sustainably_sourced",""))))))))))),IF($G1223="Organic","Organic",(IF($G1223="Responsible","Responsible",(IF($G1223="No Attribute (Conventional)","No_Attribute_Conventional",(IF($G1223="Recycled Pre/Post-Consumer","Recycled_Pre_Post_Consumer",(IF($G1223="In-Conversion","In_Conversion",(IF($G1223="Recycled Pre-Consumer","Recycled_Pre_Consumer",(IF($G1223="Recycled Post-Consumer","Recycled_Post_Consumer",(IF($G1223="Sustainably Sourced","Sustainably_sourced","")))))))))))))))),"")</f>
        <v/>
      </c>
      <c r="AE1223" s="13" t="e" cm="1">
        <f t="array" aca="1" ref="AE1223" ca="1">IF(INDIRECT("$F"&amp;$S1223)="","",IF(LEFT(INDIRECT("$F"&amp;$S1223),3)="GRS","GRS_RCS_RM",IF((LEFT(INDIRECT("$F"&amp;$S1223),3))="RCS","GRS_RCS_RM",IF(INDIRECT("$F"&amp;$S1223)="OCS (No Label)","OCS_Conversion_RM",IF(LEFT(INDIRECT("$F"&amp;$S1223),3)="OCS","OCS_RM",IF(RIGHT(INDIRECT("$F"&amp;$S1223),10)="conversion","GOTS_RM_conversion",IF((LEFT(INDIRECT("$F"&amp;$S1223),4))="GOTS","GOTS_RM","Responsible_RM")))))))</f>
        <v>#REF!</v>
      </c>
      <c r="AF1223" s="13" t="str" cm="1">
        <f t="array" aca="1" ref="AF1223" ca="1">IF($S1223="","",INDIRECT("$Z"&amp;$S1223))</f>
        <v/>
      </c>
      <c r="AG1223" s="155"/>
      <c r="AH1223" s="13" t="str" cm="1">
        <f t="array" aca="1" ref="AH1223" ca="1">IFERROR(INDIRECT("$ag"&amp;S1223),"")</f>
        <v/>
      </c>
      <c r="AI1223" s="13" t="e" cm="1">
        <f t="array" aca="1" ref="AI1223" ca="1">INDIRECT("O"&amp;S1222)</f>
        <v>#REF!</v>
      </c>
      <c r="AJ1223" s="13" t="str">
        <f>IF($I1223="","",INDEX('Raw Material'!$A$1:$J$75,MATCH(I1223,'Raw Material'!$A$1:$A$75,0),(MATCH(G1223,'Raw Material'!$A$1:$J$1,0))))</f>
        <v/>
      </c>
      <c r="AK1223" s="13" t="str">
        <f t="shared" si="534"/>
        <v>YANLIŞRM</v>
      </c>
      <c r="AL1223" s="153" t="str">
        <f t="shared" si="535"/>
        <v/>
      </c>
    </row>
    <row r="1224" spans="1:38" ht="16.5" customHeight="1">
      <c r="A1224" s="162"/>
      <c r="B1224" s="168"/>
      <c r="C1224" s="169"/>
      <c r="D1224" s="156"/>
      <c r="E1224" s="156"/>
      <c r="F1224" s="175"/>
      <c r="G1224" s="181"/>
      <c r="H1224" s="182"/>
      <c r="I1224" s="182"/>
      <c r="J1224" s="182"/>
      <c r="K1224" s="32"/>
      <c r="L1224" s="179"/>
      <c r="M1224" s="179"/>
      <c r="N1224" s="81"/>
      <c r="O1224" s="185"/>
      <c r="P1224" s="103"/>
      <c r="Q1224" s="84" t="str">
        <f t="shared" si="536"/>
        <v/>
      </c>
      <c r="R1224" s="159"/>
      <c r="S1224" s="28" t="str" cm="1">
        <f t="array" aca="1" ref="S1224" ca="1">IF(INDIRECT("A"&amp;114+$U1224)&lt;&gt;"",114+$U1224,"")</f>
        <v/>
      </c>
      <c r="T1224" s="28" t="str">
        <f t="shared" ca="1" si="537"/>
        <v>$B</v>
      </c>
      <c r="U1224" s="29">
        <f t="shared" si="543"/>
        <v>1104</v>
      </c>
      <c r="V1224" s="29">
        <v>92.500000000007205</v>
      </c>
      <c r="W1224" s="29">
        <f t="shared" si="520"/>
        <v>92</v>
      </c>
      <c r="X1224" s="41" t="str" cm="1">
        <f t="array" aca="1" ref="X1224" ca="1">IFERROR(INDEX('PC&amp;PD'!$A$1:$AP$15,ROW('PC&amp;PD'!$A$15),MATCH(INDIRECT(T1224),'PC&amp;PD'!$A$1:$AP$1,0)),"")</f>
        <v/>
      </c>
      <c r="Z1224" s="155"/>
      <c r="AA1224" s="13" t="str">
        <f t="shared" si="533"/>
        <v/>
      </c>
      <c r="AB1224" s="155"/>
      <c r="AC1224" s="13" t="str">
        <f t="shared" ca="1" si="538"/>
        <v>$AB</v>
      </c>
      <c r="AD1224" s="13" t="str" cm="1">
        <f t="array" aca="1" ref="AD1224" ca="1">IFERROR(IF((LEFT(INDIRECT("$F"&amp;$S1224),4))="GOTS",IF($G1224="Organic","GOTS_Organic_raw",(IF($G1224="Responsible","GOTS_Responsible",(IF($G1224="No Attribute (Conventional)","GOTS_conventional",(IF($G1224="Recycled Pre/Post-Consumer","GOTS_pre_post",(IF($G1224="In-Conversion","GOTS_in_conversion",(IF($G1224="Sustainably Sourced","Sustainably_sourced",""))))))))))),IF($G1224="Organic","Organic",(IF($G1224="Responsible","Responsible",(IF($G1224="No Attribute (Conventional)","No_Attribute_Conventional",(IF($G1224="Recycled Pre/Post-Consumer","Recycled_Pre_Post_Consumer",(IF($G1224="In-Conversion","In_Conversion",(IF($G1224="Recycled Pre-Consumer","Recycled_Pre_Consumer",(IF($G1224="Recycled Post-Consumer","Recycled_Post_Consumer",(IF($G1224="Sustainably Sourced","Sustainably_sourced","")))))))))))))))),"")</f>
        <v/>
      </c>
      <c r="AE1224" s="13" t="e" cm="1">
        <f t="array" aca="1" ref="AE1224" ca="1">IF(INDIRECT("$F"&amp;$S1224)="","",IF(LEFT(INDIRECT("$F"&amp;$S1224),3)="GRS","GRS_RCS_RM",IF((LEFT(INDIRECT("$F"&amp;$S1224),3))="RCS","GRS_RCS_RM",IF(INDIRECT("$F"&amp;$S1224)="OCS (No Label)","OCS_Conversion_RM",IF(LEFT(INDIRECT("$F"&amp;$S1224),3)="OCS","OCS_RM",IF(RIGHT(INDIRECT("$F"&amp;$S1224),10)="conversion","GOTS_RM_conversion",IF((LEFT(INDIRECT("$F"&amp;$S1224),4))="GOTS","GOTS_RM","Responsible_RM")))))))</f>
        <v>#REF!</v>
      </c>
      <c r="AF1224" s="13" t="str" cm="1">
        <f t="array" aca="1" ref="AF1224" ca="1">IF($S1224="","",INDIRECT("$Z"&amp;$S1224))</f>
        <v/>
      </c>
      <c r="AG1224" s="155"/>
      <c r="AH1224" s="13" t="str" cm="1">
        <f t="array" aca="1" ref="AH1224" ca="1">IFERROR(INDIRECT("$ag"&amp;S1224),"")</f>
        <v/>
      </c>
      <c r="AI1224" s="13" t="e" cm="1">
        <f t="array" aca="1" ref="AI1224" ca="1">INDIRECT("O"&amp;S1223)</f>
        <v>#REF!</v>
      </c>
      <c r="AJ1224" s="13" t="str">
        <f>IF($I1224="","",INDEX('Raw Material'!$A$1:$J$75,MATCH(I1224,'Raw Material'!$A$1:$A$75,0),(MATCH(G1224,'Raw Material'!$A$1:$J$1,0))))</f>
        <v/>
      </c>
      <c r="AK1224" s="13" t="str">
        <f t="shared" si="534"/>
        <v>YANLIŞRM</v>
      </c>
      <c r="AL1224" s="153" t="str">
        <f t="shared" si="535"/>
        <v/>
      </c>
    </row>
    <row r="1225" spans="1:38" ht="16.5" customHeight="1">
      <c r="A1225" s="162"/>
      <c r="B1225" s="168"/>
      <c r="C1225" s="169"/>
      <c r="D1225" s="156"/>
      <c r="E1225" s="156"/>
      <c r="F1225" s="175"/>
      <c r="G1225" s="181"/>
      <c r="H1225" s="182"/>
      <c r="I1225" s="182"/>
      <c r="J1225" s="182"/>
      <c r="K1225" s="32"/>
      <c r="L1225" s="179"/>
      <c r="M1225" s="179"/>
      <c r="N1225" s="81"/>
      <c r="O1225" s="185"/>
      <c r="P1225" s="103"/>
      <c r="Q1225" s="84" t="str">
        <f t="shared" si="536"/>
        <v/>
      </c>
      <c r="R1225" s="159"/>
      <c r="S1225" s="28" t="str" cm="1">
        <f t="array" aca="1" ref="S1225" ca="1">IF(INDIRECT("A"&amp;114+$U1225)&lt;&gt;"",114+$U1225,"")</f>
        <v/>
      </c>
      <c r="T1225" s="28" t="str">
        <f t="shared" ca="1" si="537"/>
        <v>$B</v>
      </c>
      <c r="U1225" s="29">
        <f t="shared" si="543"/>
        <v>1104</v>
      </c>
      <c r="V1225" s="29">
        <v>92.583333333340605</v>
      </c>
      <c r="W1225" s="29">
        <f t="shared" ref="W1225:W1288" si="548">ROUNDDOWN(V1225,0)</f>
        <v>92</v>
      </c>
      <c r="X1225" s="41" t="str" cm="1">
        <f t="array" aca="1" ref="X1225" ca="1">IFERROR(INDEX('PC&amp;PD'!$A$1:$AP$15,ROW('PC&amp;PD'!$A$15),MATCH(INDIRECT(T1225),'PC&amp;PD'!$A$1:$AP$1,0)),"")</f>
        <v/>
      </c>
      <c r="Z1225" s="155"/>
      <c r="AA1225" s="13" t="str">
        <f t="shared" si="533"/>
        <v/>
      </c>
      <c r="AB1225" s="155"/>
      <c r="AC1225" s="13" t="str">
        <f t="shared" ca="1" si="538"/>
        <v>$AB</v>
      </c>
      <c r="AD1225" s="13" t="str" cm="1">
        <f t="array" aca="1" ref="AD1225" ca="1">IFERROR(IF((LEFT(INDIRECT("$F"&amp;$S1225),4))="GOTS",IF($G1225="Organic","GOTS_Organic_raw",(IF($G1225="Responsible","GOTS_Responsible",(IF($G1225="No Attribute (Conventional)","GOTS_conventional",(IF($G1225="Recycled Pre/Post-Consumer","GOTS_pre_post",(IF($G1225="In-Conversion","GOTS_in_conversion",(IF($G1225="Sustainably Sourced","Sustainably_sourced",""))))))))))),IF($G1225="Organic","Organic",(IF($G1225="Responsible","Responsible",(IF($G1225="No Attribute (Conventional)","No_Attribute_Conventional",(IF($G1225="Recycled Pre/Post-Consumer","Recycled_Pre_Post_Consumer",(IF($G1225="In-Conversion","In_Conversion",(IF($G1225="Recycled Pre-Consumer","Recycled_Pre_Consumer",(IF($G1225="Recycled Post-Consumer","Recycled_Post_Consumer",(IF($G1225="Sustainably Sourced","Sustainably_sourced","")))))))))))))))),"")</f>
        <v/>
      </c>
      <c r="AE1225" s="13" t="e" cm="1">
        <f t="array" aca="1" ref="AE1225" ca="1">IF(INDIRECT("$F"&amp;$S1225)="","",IF(LEFT(INDIRECT("$F"&amp;$S1225),3)="GRS","GRS_RCS_RM",IF((LEFT(INDIRECT("$F"&amp;$S1225),3))="RCS","GRS_RCS_RM",IF(INDIRECT("$F"&amp;$S1225)="OCS (No Label)","OCS_Conversion_RM",IF(LEFT(INDIRECT("$F"&amp;$S1225),3)="OCS","OCS_RM",IF(RIGHT(INDIRECT("$F"&amp;$S1225),10)="conversion","GOTS_RM_conversion",IF((LEFT(INDIRECT("$F"&amp;$S1225),4))="GOTS","GOTS_RM","Responsible_RM")))))))</f>
        <v>#REF!</v>
      </c>
      <c r="AF1225" s="13" t="str" cm="1">
        <f t="array" aca="1" ref="AF1225" ca="1">IF($S1225="","",INDIRECT("$Z"&amp;$S1225))</f>
        <v/>
      </c>
      <c r="AG1225" s="155"/>
      <c r="AH1225" s="13" t="str" cm="1">
        <f t="array" aca="1" ref="AH1225" ca="1">IFERROR(INDIRECT("$ag"&amp;S1225),"")</f>
        <v/>
      </c>
      <c r="AI1225" s="13" t="e" cm="1">
        <f t="array" aca="1" ref="AI1225" ca="1">INDIRECT("O"&amp;S1224)</f>
        <v>#REF!</v>
      </c>
      <c r="AJ1225" s="13" t="str">
        <f>IF($I1225="","",INDEX('Raw Material'!$A$1:$J$75,MATCH(I1225,'Raw Material'!$A$1:$A$75,0),(MATCH(G1225,'Raw Material'!$A$1:$J$1,0))))</f>
        <v/>
      </c>
      <c r="AK1225" s="13" t="str">
        <f t="shared" si="534"/>
        <v>YANLIŞRM</v>
      </c>
      <c r="AL1225" s="153" t="str">
        <f t="shared" si="535"/>
        <v/>
      </c>
    </row>
    <row r="1226" spans="1:38" ht="16.5" customHeight="1">
      <c r="A1226" s="162"/>
      <c r="B1226" s="168"/>
      <c r="C1226" s="169"/>
      <c r="D1226" s="156"/>
      <c r="E1226" s="156"/>
      <c r="F1226" s="175"/>
      <c r="G1226" s="181"/>
      <c r="H1226" s="182"/>
      <c r="I1226" s="182"/>
      <c r="J1226" s="182"/>
      <c r="K1226" s="32"/>
      <c r="L1226" s="179"/>
      <c r="M1226" s="179"/>
      <c r="N1226" s="81"/>
      <c r="O1226" s="185"/>
      <c r="P1226" s="103"/>
      <c r="Q1226" s="84" t="str">
        <f t="shared" si="536"/>
        <v/>
      </c>
      <c r="R1226" s="159"/>
      <c r="S1226" s="28" t="str" cm="1">
        <f t="array" aca="1" ref="S1226" ca="1">IF(INDIRECT("A"&amp;114+$U1226)&lt;&gt;"",114+$U1226,"")</f>
        <v/>
      </c>
      <c r="T1226" s="28" t="str">
        <f t="shared" ca="1" si="537"/>
        <v>$B</v>
      </c>
      <c r="U1226" s="29">
        <f t="shared" si="543"/>
        <v>1104</v>
      </c>
      <c r="V1226" s="29">
        <v>92.666666666673905</v>
      </c>
      <c r="W1226" s="29">
        <f t="shared" si="548"/>
        <v>92</v>
      </c>
      <c r="X1226" s="41" t="str" cm="1">
        <f t="array" aca="1" ref="X1226" ca="1">IFERROR(INDEX('PC&amp;PD'!$A$1:$AP$15,ROW('PC&amp;PD'!$A$15),MATCH(INDIRECT(T1226),'PC&amp;PD'!$A$1:$AP$1,0)),"")</f>
        <v/>
      </c>
      <c r="Z1226" s="155"/>
      <c r="AA1226" s="13" t="str">
        <f t="shared" si="533"/>
        <v/>
      </c>
      <c r="AB1226" s="155"/>
      <c r="AC1226" s="13" t="str">
        <f t="shared" ca="1" si="538"/>
        <v>$AB</v>
      </c>
      <c r="AD1226" s="13" t="str" cm="1">
        <f t="array" aca="1" ref="AD1226" ca="1">IFERROR(IF((LEFT(INDIRECT("$F"&amp;$S1226),4))="GOTS",IF($G1226="Organic","GOTS_Organic_raw",(IF($G1226="Responsible","GOTS_Responsible",(IF($G1226="No Attribute (Conventional)","GOTS_conventional",(IF($G1226="Recycled Pre/Post-Consumer","GOTS_pre_post",(IF($G1226="In-Conversion","GOTS_in_conversion",(IF($G1226="Sustainably Sourced","Sustainably_sourced",""))))))))))),IF($G1226="Organic","Organic",(IF($G1226="Responsible","Responsible",(IF($G1226="No Attribute (Conventional)","No_Attribute_Conventional",(IF($G1226="Recycled Pre/Post-Consumer","Recycled_Pre_Post_Consumer",(IF($G1226="In-Conversion","In_Conversion",(IF($G1226="Recycled Pre-Consumer","Recycled_Pre_Consumer",(IF($G1226="Recycled Post-Consumer","Recycled_Post_Consumer",(IF($G1226="Sustainably Sourced","Sustainably_sourced","")))))))))))))))),"")</f>
        <v/>
      </c>
      <c r="AE1226" s="13" t="e" cm="1">
        <f t="array" aca="1" ref="AE1226" ca="1">IF(INDIRECT("$F"&amp;$S1226)="","",IF(LEFT(INDIRECT("$F"&amp;$S1226),3)="GRS","GRS_RCS_RM",IF((LEFT(INDIRECT("$F"&amp;$S1226),3))="RCS","GRS_RCS_RM",IF(INDIRECT("$F"&amp;$S1226)="OCS (No Label)","OCS_Conversion_RM",IF(LEFT(INDIRECT("$F"&amp;$S1226),3)="OCS","OCS_RM",IF(RIGHT(INDIRECT("$F"&amp;$S1226),10)="conversion","GOTS_RM_conversion",IF((LEFT(INDIRECT("$F"&amp;$S1226),4))="GOTS","GOTS_RM","Responsible_RM")))))))</f>
        <v>#REF!</v>
      </c>
      <c r="AF1226" s="13" t="str" cm="1">
        <f t="array" aca="1" ref="AF1226" ca="1">IF($S1226="","",INDIRECT("$Z"&amp;$S1226))</f>
        <v/>
      </c>
      <c r="AG1226" s="155"/>
      <c r="AH1226" s="13" t="str" cm="1">
        <f t="array" aca="1" ref="AH1226" ca="1">IFERROR(INDIRECT("$ag"&amp;S1226),"")</f>
        <v/>
      </c>
      <c r="AI1226" s="13" t="e" cm="1">
        <f t="array" aca="1" ref="AI1226" ca="1">INDIRECT("O"&amp;S1225)</f>
        <v>#REF!</v>
      </c>
      <c r="AJ1226" s="13" t="str">
        <f>IF($I1226="","",INDEX('Raw Material'!$A$1:$J$75,MATCH(I1226,'Raw Material'!$A$1:$A$75,0),(MATCH(G1226,'Raw Material'!$A$1:$J$1,0))))</f>
        <v/>
      </c>
      <c r="AK1226" s="13" t="str">
        <f t="shared" si="534"/>
        <v>YANLIŞRM</v>
      </c>
      <c r="AL1226" s="153" t="str">
        <f t="shared" si="535"/>
        <v/>
      </c>
    </row>
    <row r="1227" spans="1:38" ht="16.5" customHeight="1">
      <c r="A1227" s="162"/>
      <c r="B1227" s="168"/>
      <c r="C1227" s="169"/>
      <c r="D1227" s="156"/>
      <c r="E1227" s="156"/>
      <c r="F1227" s="175"/>
      <c r="G1227" s="181"/>
      <c r="H1227" s="182"/>
      <c r="I1227" s="182"/>
      <c r="J1227" s="182"/>
      <c r="K1227" s="32"/>
      <c r="L1227" s="179"/>
      <c r="M1227" s="179"/>
      <c r="N1227" s="81"/>
      <c r="O1227" s="185"/>
      <c r="P1227" s="103"/>
      <c r="Q1227" s="84" t="str">
        <f t="shared" si="536"/>
        <v/>
      </c>
      <c r="R1227" s="159"/>
      <c r="S1227" s="28" t="str" cm="1">
        <f t="array" aca="1" ref="S1227" ca="1">IF(INDIRECT("A"&amp;114+$U1227)&lt;&gt;"",114+$U1227,"")</f>
        <v/>
      </c>
      <c r="T1227" s="28" t="str">
        <f t="shared" ca="1" si="537"/>
        <v>$B</v>
      </c>
      <c r="U1227" s="29">
        <f t="shared" si="543"/>
        <v>1104</v>
      </c>
      <c r="V1227" s="29">
        <v>92.750000000007205</v>
      </c>
      <c r="W1227" s="29">
        <f t="shared" si="548"/>
        <v>92</v>
      </c>
      <c r="X1227" s="41" t="str" cm="1">
        <f t="array" aca="1" ref="X1227" ca="1">IFERROR(INDEX('PC&amp;PD'!$A$1:$AP$15,ROW('PC&amp;PD'!$A$15),MATCH(INDIRECT(T1227),'PC&amp;PD'!$A$1:$AP$1,0)),"")</f>
        <v/>
      </c>
      <c r="Z1227" s="155"/>
      <c r="AA1227" s="13" t="str">
        <f t="shared" si="533"/>
        <v/>
      </c>
      <c r="AB1227" s="155"/>
      <c r="AC1227" s="13" t="str">
        <f t="shared" ca="1" si="538"/>
        <v>$AB</v>
      </c>
      <c r="AD1227" s="13" t="str" cm="1">
        <f t="array" aca="1" ref="AD1227" ca="1">IFERROR(IF((LEFT(INDIRECT("$F"&amp;$S1227),4))="GOTS",IF($G1227="Organic","GOTS_Organic_raw",(IF($G1227="Responsible","GOTS_Responsible",(IF($G1227="No Attribute (Conventional)","GOTS_conventional",(IF($G1227="Recycled Pre/Post-Consumer","GOTS_pre_post",(IF($G1227="In-Conversion","GOTS_in_conversion",(IF($G1227="Sustainably Sourced","Sustainably_sourced",""))))))))))),IF($G1227="Organic","Organic",(IF($G1227="Responsible","Responsible",(IF($G1227="No Attribute (Conventional)","No_Attribute_Conventional",(IF($G1227="Recycled Pre/Post-Consumer","Recycled_Pre_Post_Consumer",(IF($G1227="In-Conversion","In_Conversion",(IF($G1227="Recycled Pre-Consumer","Recycled_Pre_Consumer",(IF($G1227="Recycled Post-Consumer","Recycled_Post_Consumer",(IF($G1227="Sustainably Sourced","Sustainably_sourced","")))))))))))))))),"")</f>
        <v/>
      </c>
      <c r="AE1227" s="13" t="e" cm="1">
        <f t="array" aca="1" ref="AE1227" ca="1">IF(INDIRECT("$F"&amp;$S1227)="","",IF(LEFT(INDIRECT("$F"&amp;$S1227),3)="GRS","GRS_RCS_RM",IF((LEFT(INDIRECT("$F"&amp;$S1227),3))="RCS","GRS_RCS_RM",IF(INDIRECT("$F"&amp;$S1227)="OCS (No Label)","OCS_Conversion_RM",IF(LEFT(INDIRECT("$F"&amp;$S1227),3)="OCS","OCS_RM",IF(RIGHT(INDIRECT("$F"&amp;$S1227),10)="conversion","GOTS_RM_conversion",IF((LEFT(INDIRECT("$F"&amp;$S1227),4))="GOTS","GOTS_RM","Responsible_RM")))))))</f>
        <v>#REF!</v>
      </c>
      <c r="AF1227" s="13" t="str" cm="1">
        <f t="array" aca="1" ref="AF1227" ca="1">IF($S1227="","",INDIRECT("$Z"&amp;$S1227))</f>
        <v/>
      </c>
      <c r="AG1227" s="155"/>
      <c r="AH1227" s="13" t="str" cm="1">
        <f t="array" aca="1" ref="AH1227" ca="1">IFERROR(INDIRECT("$ag"&amp;S1227),"")</f>
        <v/>
      </c>
      <c r="AI1227" s="13" t="e" cm="1">
        <f t="array" aca="1" ref="AI1227" ca="1">INDIRECT("O"&amp;S1226)</f>
        <v>#REF!</v>
      </c>
      <c r="AJ1227" s="13" t="str">
        <f>IF($I1227="","",INDEX('Raw Material'!$A$1:$J$75,MATCH(I1227,'Raw Material'!$A$1:$A$75,0),(MATCH(G1227,'Raw Material'!$A$1:$J$1,0))))</f>
        <v/>
      </c>
      <c r="AK1227" s="13" t="str">
        <f t="shared" si="534"/>
        <v>YANLIŞRM</v>
      </c>
      <c r="AL1227" s="153" t="str">
        <f t="shared" si="535"/>
        <v/>
      </c>
    </row>
    <row r="1228" spans="1:38" ht="16.5" customHeight="1">
      <c r="A1228" s="162"/>
      <c r="B1228" s="168"/>
      <c r="C1228" s="169"/>
      <c r="D1228" s="156"/>
      <c r="E1228" s="156"/>
      <c r="F1228" s="175"/>
      <c r="G1228" s="181"/>
      <c r="H1228" s="182"/>
      <c r="I1228" s="182"/>
      <c r="J1228" s="182"/>
      <c r="K1228" s="32"/>
      <c r="L1228" s="179"/>
      <c r="M1228" s="179"/>
      <c r="N1228" s="81"/>
      <c r="O1228" s="185"/>
      <c r="P1228" s="103"/>
      <c r="Q1228" s="84" t="str">
        <f t="shared" si="536"/>
        <v/>
      </c>
      <c r="R1228" s="159"/>
      <c r="S1228" s="28" t="str" cm="1">
        <f t="array" aca="1" ref="S1228" ca="1">IF(INDIRECT("A"&amp;114+$U1228)&lt;&gt;"",114+$U1228,"")</f>
        <v/>
      </c>
      <c r="T1228" s="28" t="str">
        <f t="shared" ca="1" si="537"/>
        <v>$B</v>
      </c>
      <c r="U1228" s="29">
        <f t="shared" si="543"/>
        <v>1104</v>
      </c>
      <c r="V1228" s="29">
        <v>92.833333333340605</v>
      </c>
      <c r="W1228" s="29">
        <f t="shared" si="548"/>
        <v>92</v>
      </c>
      <c r="X1228" s="41" t="str" cm="1">
        <f t="array" aca="1" ref="X1228" ca="1">IFERROR(INDEX('PC&amp;PD'!$A$1:$AP$15,ROW('PC&amp;PD'!$A$15),MATCH(INDIRECT(T1228),'PC&amp;PD'!$A$1:$AP$1,0)),"")</f>
        <v/>
      </c>
      <c r="Z1228" s="155"/>
      <c r="AA1228" s="13" t="str">
        <f t="shared" si="533"/>
        <v/>
      </c>
      <c r="AB1228" s="155"/>
      <c r="AC1228" s="13" t="str">
        <f t="shared" ca="1" si="538"/>
        <v>$AB</v>
      </c>
      <c r="AD1228" s="13" t="str" cm="1">
        <f t="array" aca="1" ref="AD1228" ca="1">IFERROR(IF((LEFT(INDIRECT("$F"&amp;$S1228),4))="GOTS",IF($G1228="Organic","GOTS_Organic_raw",(IF($G1228="Responsible","GOTS_Responsible",(IF($G1228="No Attribute (Conventional)","GOTS_conventional",(IF($G1228="Recycled Pre/Post-Consumer","GOTS_pre_post",(IF($G1228="In-Conversion","GOTS_in_conversion",(IF($G1228="Sustainably Sourced","Sustainably_sourced",""))))))))))),IF($G1228="Organic","Organic",(IF($G1228="Responsible","Responsible",(IF($G1228="No Attribute (Conventional)","No_Attribute_Conventional",(IF($G1228="Recycled Pre/Post-Consumer","Recycled_Pre_Post_Consumer",(IF($G1228="In-Conversion","In_Conversion",(IF($G1228="Recycled Pre-Consumer","Recycled_Pre_Consumer",(IF($G1228="Recycled Post-Consumer","Recycled_Post_Consumer",(IF($G1228="Sustainably Sourced","Sustainably_sourced","")))))))))))))))),"")</f>
        <v/>
      </c>
      <c r="AE1228" s="13" t="e" cm="1">
        <f t="array" aca="1" ref="AE1228" ca="1">IF(INDIRECT("$F"&amp;$S1228)="","",IF(LEFT(INDIRECT("$F"&amp;$S1228),3)="GRS","GRS_RCS_RM",IF((LEFT(INDIRECT("$F"&amp;$S1228),3))="RCS","GRS_RCS_RM",IF(INDIRECT("$F"&amp;$S1228)="OCS (No Label)","OCS_Conversion_RM",IF(LEFT(INDIRECT("$F"&amp;$S1228),3)="OCS","OCS_RM",IF(RIGHT(INDIRECT("$F"&amp;$S1228),10)="conversion","GOTS_RM_conversion",IF((LEFT(INDIRECT("$F"&amp;$S1228),4))="GOTS","GOTS_RM","Responsible_RM")))))))</f>
        <v>#REF!</v>
      </c>
      <c r="AF1228" s="13" t="str" cm="1">
        <f t="array" aca="1" ref="AF1228" ca="1">IF($S1228="","",INDIRECT("$Z"&amp;$S1228))</f>
        <v/>
      </c>
      <c r="AG1228" s="155"/>
      <c r="AH1228" s="13" t="str" cm="1">
        <f t="array" aca="1" ref="AH1228" ca="1">IFERROR(INDIRECT("$ag"&amp;S1228),"")</f>
        <v/>
      </c>
      <c r="AI1228" s="13" t="e" cm="1">
        <f t="array" aca="1" ref="AI1228" ca="1">INDIRECT("O"&amp;S1227)</f>
        <v>#REF!</v>
      </c>
      <c r="AJ1228" s="13" t="str">
        <f>IF($I1228="","",INDEX('Raw Material'!$A$1:$J$75,MATCH(I1228,'Raw Material'!$A$1:$A$75,0),(MATCH(G1228,'Raw Material'!$A$1:$J$1,0))))</f>
        <v/>
      </c>
      <c r="AK1228" s="13" t="str">
        <f t="shared" si="534"/>
        <v>YANLIŞRM</v>
      </c>
      <c r="AL1228" s="153" t="str">
        <f t="shared" si="535"/>
        <v/>
      </c>
    </row>
    <row r="1229" spans="1:38" ht="16.5" customHeight="1" thickBot="1">
      <c r="A1229" s="163"/>
      <c r="B1229" s="170"/>
      <c r="C1229" s="171"/>
      <c r="D1229" s="156"/>
      <c r="E1229" s="156"/>
      <c r="F1229" s="176"/>
      <c r="G1229" s="157"/>
      <c r="H1229" s="158"/>
      <c r="I1229" s="158"/>
      <c r="J1229" s="158"/>
      <c r="K1229" s="33"/>
      <c r="L1229" s="180"/>
      <c r="M1229" s="180"/>
      <c r="N1229" s="82"/>
      <c r="O1229" s="186"/>
      <c r="P1229" s="103"/>
      <c r="Q1229" s="84" t="str">
        <f t="shared" si="536"/>
        <v/>
      </c>
      <c r="R1229" s="159"/>
      <c r="S1229" s="28" t="str" cm="1">
        <f t="array" aca="1" ref="S1229" ca="1">IF(INDIRECT("A"&amp;114+$U1229)&lt;&gt;"",114+$U1229,"")</f>
        <v/>
      </c>
      <c r="T1229" s="28" t="str">
        <f t="shared" ca="1" si="537"/>
        <v>$B</v>
      </c>
      <c r="U1229" s="29">
        <f t="shared" si="543"/>
        <v>1104</v>
      </c>
      <c r="V1229" s="29">
        <v>92.916666666673905</v>
      </c>
      <c r="W1229" s="29">
        <f t="shared" si="548"/>
        <v>92</v>
      </c>
      <c r="X1229" s="41" t="str" cm="1">
        <f t="array" aca="1" ref="X1229" ca="1">IFERROR(INDEX('PC&amp;PD'!$A$1:$AP$15,ROW('PC&amp;PD'!$A$15),MATCH(INDIRECT(T1229),'PC&amp;PD'!$A$1:$AP$1,0)),"")</f>
        <v/>
      </c>
      <c r="Z1229" s="155"/>
      <c r="AA1229" s="13" t="str">
        <f t="shared" si="533"/>
        <v/>
      </c>
      <c r="AB1229" s="155"/>
      <c r="AC1229" s="13" t="str">
        <f t="shared" ca="1" si="538"/>
        <v>$AB</v>
      </c>
      <c r="AD1229" s="13" t="str" cm="1">
        <f t="array" aca="1" ref="AD1229" ca="1">IFERROR(IF((LEFT(INDIRECT("$F"&amp;$S1229),4))="GOTS",IF($G1229="Organic","GOTS_Organic_raw",(IF($G1229="Responsible","GOTS_Responsible",(IF($G1229="No Attribute (Conventional)","GOTS_conventional",(IF($G1229="Recycled Pre/Post-Consumer","GOTS_pre_post",(IF($G1229="In-Conversion","GOTS_in_conversion",(IF($G1229="Sustainably Sourced","Sustainably_sourced",""))))))))))),IF($G1229="Organic","Organic",(IF($G1229="Responsible","Responsible",(IF($G1229="No Attribute (Conventional)","No_Attribute_Conventional",(IF($G1229="Recycled Pre/Post-Consumer","Recycled_Pre_Post_Consumer",(IF($G1229="In-Conversion","In_Conversion",(IF($G1229="Recycled Pre-Consumer","Recycled_Pre_Consumer",(IF($G1229="Recycled Post-Consumer","Recycled_Post_Consumer",(IF($G1229="Sustainably Sourced","Sustainably_sourced","")))))))))))))))),"")</f>
        <v/>
      </c>
      <c r="AE1229" s="13" t="e" cm="1">
        <f t="array" aca="1" ref="AE1229" ca="1">IF(INDIRECT("$F"&amp;$S1229)="","",IF(LEFT(INDIRECT("$F"&amp;$S1229),3)="GRS","GRS_RCS_RM",IF((LEFT(INDIRECT("$F"&amp;$S1229),3))="RCS","GRS_RCS_RM",IF(INDIRECT("$F"&amp;$S1229)="OCS (No Label)","OCS_Conversion_RM",IF(LEFT(INDIRECT("$F"&amp;$S1229),3)="OCS","OCS_RM",IF(RIGHT(INDIRECT("$F"&amp;$S1229),10)="conversion","GOTS_RM_conversion",IF((LEFT(INDIRECT("$F"&amp;$S1229),4))="GOTS","GOTS_RM","Responsible_RM")))))))</f>
        <v>#REF!</v>
      </c>
      <c r="AF1229" s="13" t="str" cm="1">
        <f t="array" aca="1" ref="AF1229" ca="1">IF($S1229="","",INDIRECT("$Z"&amp;$S1229))</f>
        <v/>
      </c>
      <c r="AG1229" s="155"/>
      <c r="AH1229" s="13" t="str" cm="1">
        <f t="array" aca="1" ref="AH1229" ca="1">IFERROR(INDIRECT("$ag"&amp;S1229),"")</f>
        <v/>
      </c>
      <c r="AI1229" s="13" t="e" cm="1">
        <f t="array" aca="1" ref="AI1229" ca="1">INDIRECT("O"&amp;S1228)</f>
        <v>#REF!</v>
      </c>
      <c r="AJ1229" s="13" t="str">
        <f>IF($I1229="","",INDEX('Raw Material'!$A$1:$J$75,MATCH(I1229,'Raw Material'!$A$1:$A$75,0),(MATCH(G1229,'Raw Material'!$A$1:$J$1,0))))</f>
        <v/>
      </c>
      <c r="AK1229" s="13" t="str">
        <f t="shared" si="534"/>
        <v>YANLIŞRM</v>
      </c>
      <c r="AL1229" s="153" t="str">
        <f t="shared" si="535"/>
        <v/>
      </c>
    </row>
    <row r="1230" spans="1:38" ht="16.5" customHeight="1">
      <c r="A1230" s="160" t="str">
        <f>IF(B1230="","",COUNTA($B$114:$B1230))</f>
        <v/>
      </c>
      <c r="B1230" s="164"/>
      <c r="C1230" s="165"/>
      <c r="D1230" s="183"/>
      <c r="E1230" s="183"/>
      <c r="F1230" s="172"/>
      <c r="G1230" s="212"/>
      <c r="H1230" s="206"/>
      <c r="I1230" s="206"/>
      <c r="J1230" s="206"/>
      <c r="K1230" s="31"/>
      <c r="L1230" s="177" t="str">
        <f t="shared" ref="L1230" si="549">IF(R1230="","",LEFT(R1230,LEN(R1230)-2))</f>
        <v/>
      </c>
      <c r="M1230" s="177"/>
      <c r="N1230" s="80"/>
      <c r="O1230" s="184"/>
      <c r="P1230" s="103"/>
      <c r="Q1230" s="84" t="str">
        <f t="shared" si="536"/>
        <v/>
      </c>
      <c r="R1230" s="159" t="str">
        <f t="shared" ref="R1230" si="550">CONCATENATE($Q1230,Q1231,Q1232,Q1233,Q1234,Q1235,$Q1236,$Q1237,$Q1238,$Q1239,Q1240,Q1241)</f>
        <v/>
      </c>
      <c r="S1230" s="28" t="str" cm="1">
        <f t="array" aca="1" ref="S1230" ca="1">IF(INDIRECT("A"&amp;114+$U1230)&lt;&gt;"",114+$U1230,"")</f>
        <v/>
      </c>
      <c r="T1230" s="28" t="str">
        <f t="shared" ca="1" si="537"/>
        <v>$B</v>
      </c>
      <c r="U1230" s="29">
        <f t="shared" si="543"/>
        <v>1116</v>
      </c>
      <c r="V1230" s="29">
        <v>93.000000000007304</v>
      </c>
      <c r="W1230" s="29">
        <f t="shared" si="548"/>
        <v>93</v>
      </c>
      <c r="X1230" s="41" t="str" cm="1">
        <f t="array" aca="1" ref="X1230" ca="1">IFERROR(INDEX('PC&amp;PD'!$A$1:$AP$15,ROW('PC&amp;PD'!$A$15),MATCH(INDIRECT(T1230),'PC&amp;PD'!$A$1:$AP$1,0)),"")</f>
        <v/>
      </c>
      <c r="Z1230" s="155" t="str">
        <f t="shared" ref="Z1230" si="551">IFERROR(IF($F1230="OCS 100","OCS (OCS 100)",IF($F1230="OCS Blended","OCS (OCS Blended)",IF($F1230="OCS (No Label)","OCS (No Label)",IF($F1230="RCS 100","RCS (RCS 100)",IF($F1230="RCS Blended","RCS (RCS Blended)",IF($F1230="GRS","GRS (GRS)",IF($F1230="GRS (No Label)", "GRS (No Label)",IF($F1230="RDS","RDS (RDS)",IF($F1230="RWS","RWS (RWS)",IF($F1230="RAS","RAS (RAS)",IF($F1230="RMS","RMS (RMS)",IF($F1230="GOTS Organic","GOTS (Organic)",IF($F1230="GOTS Made with organic","GOTS (Made with Organic)",IF($F1230="GOTS Organic - in conversion","GOTS (Organic - In Conversion)",IF($F1230="GOTS Made with organic - in conversion","GOTS (Made with Organic - In Conversion)",""))))))))))))))),"")</f>
        <v/>
      </c>
      <c r="AA1230" s="13" t="str">
        <f t="shared" si="533"/>
        <v/>
      </c>
      <c r="AB1230" s="155" t="str">
        <f t="shared" ref="AB1230" si="552">IFERROR(IF($F1230="OCS 100", "OCS_100",IF($F1230="OCS Blended", "OCS_Blended",IF($F1230="OCS (No Label)", "OCS_No_Label",IF($F1230="RCS 100", "RCS_100",IF($F1230="RCS Blended","RCS_Blended",IF($F1230="GRS","GRS",IF($F1230="GRS (No Label)", "GRS_No_Label",IF($F1230="RDS","RDS",IF($F1230="RWS","RWS",IF($F1230="RMS","RMS",IF($F1230="GOTS Organic","GOTS_Organic",IF($F1230="GOTS Made with organic","GOTS_Made_with_organic",IF($F1230="GOTS Organic - in conversion","GOTS_Organic_in_Conversion",IF($F1230="GOTS Made with organic - in conversion","GOTS_Made_with_Organic_in_Conversion",IF($F1230="RAS","RAS",""))))))))))))))),"")</f>
        <v/>
      </c>
      <c r="AC1230" s="13" t="str">
        <f t="shared" ca="1" si="538"/>
        <v>$AB</v>
      </c>
      <c r="AD1230" s="13" t="str" cm="1">
        <f t="array" aca="1" ref="AD1230" ca="1">IFERROR(IF((LEFT(INDIRECT("$F"&amp;$S1230),4))="GOTS",IF($G1230="Organic","GOTS_Organic_raw",(IF($G1230="Responsible","GOTS_Responsible",(IF($G1230="No Attribute (Conventional)","GOTS_conventional",(IF($G1230="Recycled Pre/Post-Consumer","GOTS_pre_post",(IF($G1230="In-Conversion","GOTS_in_conversion",(IF($G1230="Sustainably Sourced","Sustainably_sourced",""))))))))))),IF($G1230="Organic","Organic",(IF($G1230="Responsible","Responsible",(IF($G1230="No Attribute (Conventional)","No_Attribute_Conventional",(IF($G1230="Recycled Pre/Post-Consumer","Recycled_Pre_Post_Consumer",(IF($G1230="In-Conversion","In_Conversion",(IF($G1230="Recycled Pre-Consumer","Recycled_Pre_Consumer",(IF($G1230="Recycled Post-Consumer","Recycled_Post_Consumer",(IF($G1230="Sustainably Sourced","Sustainably_sourced","")))))))))))))))),"")</f>
        <v/>
      </c>
      <c r="AE1230" s="13" t="e" cm="1">
        <f t="array" aca="1" ref="AE1230" ca="1">IF(INDIRECT("$F"&amp;$S1230)="","",IF(LEFT(INDIRECT("$F"&amp;$S1230),3)="GRS","GRS_RCS_RM",IF((LEFT(INDIRECT("$F"&amp;$S1230),3))="RCS","GRS_RCS_RM",IF(INDIRECT("$F"&amp;$S1230)="OCS (No Label)","OCS_Conversion_RM",IF(LEFT(INDIRECT("$F"&amp;$S1230),3)="OCS","OCS_RM",IF(RIGHT(INDIRECT("$F"&amp;$S1230),10)="conversion","GOTS_RM_conversion",IF((LEFT(INDIRECT("$F"&amp;$S1230),4))="GOTS","GOTS_RM","Responsible_RM")))))))</f>
        <v>#REF!</v>
      </c>
      <c r="AF1230" s="13" t="str" cm="1">
        <f t="array" aca="1" ref="AF1230" ca="1">IF($S1230="","",INDIRECT("$Z"&amp;$S1230))</f>
        <v/>
      </c>
      <c r="AG1230" s="155" t="str">
        <f t="shared" ref="AG1230:AG1290" si="553">IF(AND(Y1230="",Y1231="",Y1232="",Y1233="",Y1234="",Y1235="",Y1236="",Y1237="",Y1238="",Y1239="",Y1240="",Y1241=""),"",CONCATENATE(Y1230&amp;", "&amp;Y1231&amp;", "&amp;Y1232&amp;", "&amp;Y1233&amp;", "&amp;Y1234&amp;", "&amp;Y1235&amp;", "&amp;Y1236&amp;", "&amp;Y1237&amp;", "&amp;Y1238&amp;", "&amp;Y1239&amp;", "&amp;Y1240&amp;", "&amp;Y1241))</f>
        <v/>
      </c>
      <c r="AH1230" s="13" t="str" cm="1">
        <f t="array" aca="1" ref="AH1230" ca="1">IFERROR(INDIRECT("$ag"&amp;S1230),"")</f>
        <v/>
      </c>
      <c r="AI1230" s="13" t="e" cm="1">
        <f t="array" aca="1" ref="AI1230" ca="1">INDIRECT("O"&amp;S1229)</f>
        <v>#REF!</v>
      </c>
      <c r="AJ1230" s="13" t="str">
        <f>IF($I1230="","",INDEX('Raw Material'!$A$1:$J$75,MATCH(I1230,'Raw Material'!$A$1:$A$75,0),(MATCH(G1230,'Raw Material'!$A$1:$J$1,0))))</f>
        <v/>
      </c>
      <c r="AK1230" s="13" t="str">
        <f t="shared" si="534"/>
        <v>YANLIŞRM</v>
      </c>
      <c r="AL1230" s="153" t="str">
        <f t="shared" si="535"/>
        <v/>
      </c>
    </row>
    <row r="1231" spans="1:38" ht="16.5" customHeight="1">
      <c r="A1231" s="161"/>
      <c r="B1231" s="166"/>
      <c r="C1231" s="167"/>
      <c r="D1231" s="156"/>
      <c r="E1231" s="156"/>
      <c r="F1231" s="173"/>
      <c r="G1231" s="181"/>
      <c r="H1231" s="182"/>
      <c r="I1231" s="182"/>
      <c r="J1231" s="182"/>
      <c r="K1231" s="32"/>
      <c r="L1231" s="178"/>
      <c r="M1231" s="178"/>
      <c r="N1231" s="81"/>
      <c r="O1231" s="185"/>
      <c r="P1231" s="103"/>
      <c r="Q1231" s="84" t="str">
        <f t="shared" si="536"/>
        <v/>
      </c>
      <c r="R1231" s="159"/>
      <c r="S1231" s="28" t="str" cm="1">
        <f t="array" aca="1" ref="S1231" ca="1">IF(INDIRECT("A"&amp;114+$U1231)&lt;&gt;"",114+$U1231,"")</f>
        <v/>
      </c>
      <c r="T1231" s="28" t="str">
        <f t="shared" ca="1" si="537"/>
        <v>$B</v>
      </c>
      <c r="U1231" s="29">
        <f t="shared" si="543"/>
        <v>1116</v>
      </c>
      <c r="V1231" s="29">
        <v>93.083333333340605</v>
      </c>
      <c r="W1231" s="29">
        <f t="shared" si="548"/>
        <v>93</v>
      </c>
      <c r="X1231" s="41" t="str" cm="1">
        <f t="array" aca="1" ref="X1231" ca="1">IFERROR(INDEX('PC&amp;PD'!$A$1:$AP$15,ROW('PC&amp;PD'!$A$15),MATCH(INDIRECT(T1231),'PC&amp;PD'!$A$1:$AP$1,0)),"")</f>
        <v/>
      </c>
      <c r="Z1231" s="155"/>
      <c r="AA1231" s="13" t="str">
        <f t="shared" si="533"/>
        <v/>
      </c>
      <c r="AB1231" s="155"/>
      <c r="AC1231" s="13" t="str">
        <f t="shared" ca="1" si="538"/>
        <v>$AB</v>
      </c>
      <c r="AD1231" s="13" t="str" cm="1">
        <f t="array" aca="1" ref="AD1231" ca="1">IFERROR(IF((LEFT(INDIRECT("$F"&amp;$S1231),4))="GOTS",IF($G1231="Organic","GOTS_Organic_raw",(IF($G1231="Responsible","GOTS_Responsible",(IF($G1231="No Attribute (Conventional)","GOTS_conventional",(IF($G1231="Recycled Pre/Post-Consumer","GOTS_pre_post",(IF($G1231="In-Conversion","GOTS_in_conversion",(IF($G1231="Sustainably Sourced","Sustainably_sourced",""))))))))))),IF($G1231="Organic","Organic",(IF($G1231="Responsible","Responsible",(IF($G1231="No Attribute (Conventional)","No_Attribute_Conventional",(IF($G1231="Recycled Pre/Post-Consumer","Recycled_Pre_Post_Consumer",(IF($G1231="In-Conversion","In_Conversion",(IF($G1231="Recycled Pre-Consumer","Recycled_Pre_Consumer",(IF($G1231="Recycled Post-Consumer","Recycled_Post_Consumer",(IF($G1231="Sustainably Sourced","Sustainably_sourced","")))))))))))))))),"")</f>
        <v/>
      </c>
      <c r="AE1231" s="13" t="e" cm="1">
        <f t="array" aca="1" ref="AE1231" ca="1">IF(INDIRECT("$F"&amp;$S1231)="","",IF(LEFT(INDIRECT("$F"&amp;$S1231),3)="GRS","GRS_RCS_RM",IF((LEFT(INDIRECT("$F"&amp;$S1231),3))="RCS","GRS_RCS_RM",IF(INDIRECT("$F"&amp;$S1231)="OCS (No Label)","OCS_Conversion_RM",IF(LEFT(INDIRECT("$F"&amp;$S1231),3)="OCS","OCS_RM",IF(RIGHT(INDIRECT("$F"&amp;$S1231),10)="conversion","GOTS_RM_conversion",IF((LEFT(INDIRECT("$F"&amp;$S1231),4))="GOTS","GOTS_RM","Responsible_RM")))))))</f>
        <v>#REF!</v>
      </c>
      <c r="AF1231" s="13" t="str" cm="1">
        <f t="array" aca="1" ref="AF1231" ca="1">IF($S1231="","",INDIRECT("$Z"&amp;$S1231))</f>
        <v/>
      </c>
      <c r="AG1231" s="155"/>
      <c r="AH1231" s="13" t="str" cm="1">
        <f t="array" aca="1" ref="AH1231" ca="1">IFERROR(INDIRECT("$ag"&amp;S1231),"")</f>
        <v/>
      </c>
      <c r="AI1231" s="13" t="e" cm="1">
        <f t="array" aca="1" ref="AI1231" ca="1">INDIRECT("O"&amp;S1230)</f>
        <v>#REF!</v>
      </c>
      <c r="AJ1231" s="13" t="str">
        <f>IF($I1231="","",INDEX('Raw Material'!$A$1:$J$75,MATCH(I1231,'Raw Material'!$A$1:$A$75,0),(MATCH(G1231,'Raw Material'!$A$1:$J$1,0))))</f>
        <v/>
      </c>
      <c r="AK1231" s="13" t="str">
        <f t="shared" si="534"/>
        <v>YANLIŞRM</v>
      </c>
      <c r="AL1231" s="153" t="str">
        <f t="shared" si="535"/>
        <v/>
      </c>
    </row>
    <row r="1232" spans="1:38" ht="16.5" customHeight="1">
      <c r="A1232" s="161"/>
      <c r="B1232" s="166"/>
      <c r="C1232" s="167"/>
      <c r="D1232" s="156"/>
      <c r="E1232" s="156"/>
      <c r="F1232" s="173"/>
      <c r="G1232" s="181"/>
      <c r="H1232" s="182"/>
      <c r="I1232" s="182"/>
      <c r="J1232" s="182"/>
      <c r="K1232" s="32"/>
      <c r="L1232" s="178"/>
      <c r="M1232" s="178"/>
      <c r="N1232" s="81"/>
      <c r="O1232" s="185"/>
      <c r="P1232" s="103"/>
      <c r="Q1232" s="84" t="str">
        <f t="shared" si="536"/>
        <v/>
      </c>
      <c r="R1232" s="159"/>
      <c r="S1232" s="28" t="str" cm="1">
        <f t="array" aca="1" ref="S1232" ca="1">IF(INDIRECT("A"&amp;114+$U1232)&lt;&gt;"",114+$U1232,"")</f>
        <v/>
      </c>
      <c r="T1232" s="28" t="str">
        <f t="shared" ca="1" si="537"/>
        <v>$B</v>
      </c>
      <c r="U1232" s="29">
        <f t="shared" si="543"/>
        <v>1116</v>
      </c>
      <c r="V1232" s="29">
        <v>93.166666666673905</v>
      </c>
      <c r="W1232" s="29">
        <f t="shared" si="548"/>
        <v>93</v>
      </c>
      <c r="X1232" s="41" t="str" cm="1">
        <f t="array" aca="1" ref="X1232" ca="1">IFERROR(INDEX('PC&amp;PD'!$A$1:$AP$15,ROW('PC&amp;PD'!$A$15),MATCH(INDIRECT(T1232),'PC&amp;PD'!$A$1:$AP$1,0)),"")</f>
        <v/>
      </c>
      <c r="Z1232" s="155"/>
      <c r="AA1232" s="13" t="str">
        <f t="shared" si="533"/>
        <v/>
      </c>
      <c r="AB1232" s="155"/>
      <c r="AC1232" s="13" t="str">
        <f t="shared" ca="1" si="538"/>
        <v>$AB</v>
      </c>
      <c r="AD1232" s="13" t="str" cm="1">
        <f t="array" aca="1" ref="AD1232" ca="1">IFERROR(IF((LEFT(INDIRECT("$F"&amp;$S1232),4))="GOTS",IF($G1232="Organic","GOTS_Organic_raw",(IF($G1232="Responsible","GOTS_Responsible",(IF($G1232="No Attribute (Conventional)","GOTS_conventional",(IF($G1232="Recycled Pre/Post-Consumer","GOTS_pre_post",(IF($G1232="In-Conversion","GOTS_in_conversion",(IF($G1232="Sustainably Sourced","Sustainably_sourced",""))))))))))),IF($G1232="Organic","Organic",(IF($G1232="Responsible","Responsible",(IF($G1232="No Attribute (Conventional)","No_Attribute_Conventional",(IF($G1232="Recycled Pre/Post-Consumer","Recycled_Pre_Post_Consumer",(IF($G1232="In-Conversion","In_Conversion",(IF($G1232="Recycled Pre-Consumer","Recycled_Pre_Consumer",(IF($G1232="Recycled Post-Consumer","Recycled_Post_Consumer",(IF($G1232="Sustainably Sourced","Sustainably_sourced","")))))))))))))))),"")</f>
        <v/>
      </c>
      <c r="AE1232" s="13" t="e" cm="1">
        <f t="array" aca="1" ref="AE1232" ca="1">IF(INDIRECT("$F"&amp;$S1232)="","",IF(LEFT(INDIRECT("$F"&amp;$S1232),3)="GRS","GRS_RCS_RM",IF((LEFT(INDIRECT("$F"&amp;$S1232),3))="RCS","GRS_RCS_RM",IF(INDIRECT("$F"&amp;$S1232)="OCS (No Label)","OCS_Conversion_RM",IF(LEFT(INDIRECT("$F"&amp;$S1232),3)="OCS","OCS_RM",IF(RIGHT(INDIRECT("$F"&amp;$S1232),10)="conversion","GOTS_RM_conversion",IF((LEFT(INDIRECT("$F"&amp;$S1232),4))="GOTS","GOTS_RM","Responsible_RM")))))))</f>
        <v>#REF!</v>
      </c>
      <c r="AF1232" s="13" t="str" cm="1">
        <f t="array" aca="1" ref="AF1232" ca="1">IF($S1232="","",INDIRECT("$Z"&amp;$S1232))</f>
        <v/>
      </c>
      <c r="AG1232" s="155"/>
      <c r="AH1232" s="13" t="str" cm="1">
        <f t="array" aca="1" ref="AH1232" ca="1">IFERROR(INDIRECT("$ag"&amp;S1232),"")</f>
        <v/>
      </c>
      <c r="AI1232" s="13" t="e" cm="1">
        <f t="array" aca="1" ref="AI1232" ca="1">INDIRECT("O"&amp;S1231)</f>
        <v>#REF!</v>
      </c>
      <c r="AJ1232" s="13" t="str">
        <f>IF($I1232="","",INDEX('Raw Material'!$A$1:$J$75,MATCH(I1232,'Raw Material'!$A$1:$A$75,0),(MATCH(G1232,'Raw Material'!$A$1:$J$1,0))))</f>
        <v/>
      </c>
      <c r="AK1232" s="13" t="str">
        <f t="shared" si="534"/>
        <v>YANLIŞRM</v>
      </c>
      <c r="AL1232" s="153" t="str">
        <f t="shared" si="535"/>
        <v/>
      </c>
    </row>
    <row r="1233" spans="1:38" ht="16.5" customHeight="1">
      <c r="A1233" s="161"/>
      <c r="B1233" s="166"/>
      <c r="C1233" s="167"/>
      <c r="D1233" s="156"/>
      <c r="E1233" s="156"/>
      <c r="F1233" s="174"/>
      <c r="G1233" s="181"/>
      <c r="H1233" s="182"/>
      <c r="I1233" s="182"/>
      <c r="J1233" s="182"/>
      <c r="K1233" s="32"/>
      <c r="L1233" s="178"/>
      <c r="M1233" s="178"/>
      <c r="N1233" s="81"/>
      <c r="O1233" s="185"/>
      <c r="P1233" s="103"/>
      <c r="Q1233" s="84" t="str">
        <f t="shared" si="536"/>
        <v/>
      </c>
      <c r="R1233" s="159"/>
      <c r="S1233" s="28" t="str" cm="1">
        <f t="array" aca="1" ref="S1233" ca="1">IF(INDIRECT("A"&amp;114+$U1233)&lt;&gt;"",114+$U1233,"")</f>
        <v/>
      </c>
      <c r="T1233" s="28" t="str">
        <f t="shared" ca="1" si="537"/>
        <v>$B</v>
      </c>
      <c r="U1233" s="29">
        <f t="shared" si="543"/>
        <v>1116</v>
      </c>
      <c r="V1233" s="29">
        <v>93.250000000007304</v>
      </c>
      <c r="W1233" s="29">
        <f t="shared" si="548"/>
        <v>93</v>
      </c>
      <c r="X1233" s="41" t="str" cm="1">
        <f t="array" aca="1" ref="X1233" ca="1">IFERROR(INDEX('PC&amp;PD'!$A$1:$AP$15,ROW('PC&amp;PD'!$A$15),MATCH(INDIRECT(T1233),'PC&amp;PD'!$A$1:$AP$1,0)),"")</f>
        <v/>
      </c>
      <c r="Z1233" s="155"/>
      <c r="AA1233" s="13" t="str">
        <f t="shared" si="533"/>
        <v/>
      </c>
      <c r="AB1233" s="155"/>
      <c r="AC1233" s="13" t="str">
        <f t="shared" ca="1" si="538"/>
        <v>$AB</v>
      </c>
      <c r="AD1233" s="13" t="str" cm="1">
        <f t="array" aca="1" ref="AD1233" ca="1">IFERROR(IF((LEFT(INDIRECT("$F"&amp;$S1233),4))="GOTS",IF($G1233="Organic","GOTS_Organic_raw",(IF($G1233="Responsible","GOTS_Responsible",(IF($G1233="No Attribute (Conventional)","GOTS_conventional",(IF($G1233="Recycled Pre/Post-Consumer","GOTS_pre_post",(IF($G1233="In-Conversion","GOTS_in_conversion",(IF($G1233="Sustainably Sourced","Sustainably_sourced",""))))))))))),IF($G1233="Organic","Organic",(IF($G1233="Responsible","Responsible",(IF($G1233="No Attribute (Conventional)","No_Attribute_Conventional",(IF($G1233="Recycled Pre/Post-Consumer","Recycled_Pre_Post_Consumer",(IF($G1233="In-Conversion","In_Conversion",(IF($G1233="Recycled Pre-Consumer","Recycled_Pre_Consumer",(IF($G1233="Recycled Post-Consumer","Recycled_Post_Consumer",(IF($G1233="Sustainably Sourced","Sustainably_sourced","")))))))))))))))),"")</f>
        <v/>
      </c>
      <c r="AE1233" s="13" t="e" cm="1">
        <f t="array" aca="1" ref="AE1233" ca="1">IF(INDIRECT("$F"&amp;$S1233)="","",IF(LEFT(INDIRECT("$F"&amp;$S1233),3)="GRS","GRS_RCS_RM",IF((LEFT(INDIRECT("$F"&amp;$S1233),3))="RCS","GRS_RCS_RM",IF(INDIRECT("$F"&amp;$S1233)="OCS (No Label)","OCS_Conversion_RM",IF(LEFT(INDIRECT("$F"&amp;$S1233),3)="OCS","OCS_RM",IF(RIGHT(INDIRECT("$F"&amp;$S1233),10)="conversion","GOTS_RM_conversion",IF((LEFT(INDIRECT("$F"&amp;$S1233),4))="GOTS","GOTS_RM","Responsible_RM")))))))</f>
        <v>#REF!</v>
      </c>
      <c r="AF1233" s="13" t="str" cm="1">
        <f t="array" aca="1" ref="AF1233" ca="1">IF($S1233="","",INDIRECT("$Z"&amp;$S1233))</f>
        <v/>
      </c>
      <c r="AG1233" s="155"/>
      <c r="AH1233" s="13" t="str" cm="1">
        <f t="array" aca="1" ref="AH1233" ca="1">IFERROR(INDIRECT("$ag"&amp;S1233),"")</f>
        <v/>
      </c>
      <c r="AI1233" s="13" t="e" cm="1">
        <f t="array" aca="1" ref="AI1233" ca="1">INDIRECT("O"&amp;S1232)</f>
        <v>#REF!</v>
      </c>
      <c r="AJ1233" s="13" t="str">
        <f>IF($I1233="","",INDEX('Raw Material'!$A$1:$J$75,MATCH(I1233,'Raw Material'!$A$1:$A$75,0),(MATCH(G1233,'Raw Material'!$A$1:$J$1,0))))</f>
        <v/>
      </c>
      <c r="AK1233" s="13" t="str">
        <f t="shared" si="534"/>
        <v>YANLIŞRM</v>
      </c>
      <c r="AL1233" s="153" t="str">
        <f t="shared" si="535"/>
        <v/>
      </c>
    </row>
    <row r="1234" spans="1:38" ht="16.5" customHeight="1">
      <c r="A1234" s="161"/>
      <c r="B1234" s="166"/>
      <c r="C1234" s="167"/>
      <c r="D1234" s="156"/>
      <c r="E1234" s="156"/>
      <c r="F1234" s="174"/>
      <c r="G1234" s="181"/>
      <c r="H1234" s="182"/>
      <c r="I1234" s="182"/>
      <c r="J1234" s="182"/>
      <c r="K1234" s="32"/>
      <c r="L1234" s="178"/>
      <c r="M1234" s="178"/>
      <c r="N1234" s="81"/>
      <c r="O1234" s="185"/>
      <c r="P1234" s="103"/>
      <c r="Q1234" s="84" t="str">
        <f t="shared" si="536"/>
        <v/>
      </c>
      <c r="R1234" s="159"/>
      <c r="S1234" s="28" t="str" cm="1">
        <f t="array" aca="1" ref="S1234" ca="1">IF(INDIRECT("A"&amp;114+$U1234)&lt;&gt;"",114+$U1234,"")</f>
        <v/>
      </c>
      <c r="T1234" s="28" t="str">
        <f t="shared" ca="1" si="537"/>
        <v>$B</v>
      </c>
      <c r="U1234" s="29">
        <f t="shared" si="543"/>
        <v>1116</v>
      </c>
      <c r="V1234" s="29">
        <v>93.333333333340605</v>
      </c>
      <c r="W1234" s="29">
        <f t="shared" si="548"/>
        <v>93</v>
      </c>
      <c r="X1234" s="41" t="str" cm="1">
        <f t="array" aca="1" ref="X1234" ca="1">IFERROR(INDEX('PC&amp;PD'!$A$1:$AP$15,ROW('PC&amp;PD'!$A$15),MATCH(INDIRECT(T1234),'PC&amp;PD'!$A$1:$AP$1,0)),"")</f>
        <v/>
      </c>
      <c r="Z1234" s="155"/>
      <c r="AA1234" s="13" t="str">
        <f t="shared" si="533"/>
        <v/>
      </c>
      <c r="AB1234" s="155"/>
      <c r="AC1234" s="13" t="str">
        <f t="shared" ca="1" si="538"/>
        <v>$AB</v>
      </c>
      <c r="AD1234" s="13" t="str" cm="1">
        <f t="array" aca="1" ref="AD1234" ca="1">IFERROR(IF((LEFT(INDIRECT("$F"&amp;$S1234),4))="GOTS",IF($G1234="Organic","GOTS_Organic_raw",(IF($G1234="Responsible","GOTS_Responsible",(IF($G1234="No Attribute (Conventional)","GOTS_conventional",(IF($G1234="Recycled Pre/Post-Consumer","GOTS_pre_post",(IF($G1234="In-Conversion","GOTS_in_conversion",(IF($G1234="Sustainably Sourced","Sustainably_sourced",""))))))))))),IF($G1234="Organic","Organic",(IF($G1234="Responsible","Responsible",(IF($G1234="No Attribute (Conventional)","No_Attribute_Conventional",(IF($G1234="Recycled Pre/Post-Consumer","Recycled_Pre_Post_Consumer",(IF($G1234="In-Conversion","In_Conversion",(IF($G1234="Recycled Pre-Consumer","Recycled_Pre_Consumer",(IF($G1234="Recycled Post-Consumer","Recycled_Post_Consumer",(IF($G1234="Sustainably Sourced","Sustainably_sourced","")))))))))))))))),"")</f>
        <v/>
      </c>
      <c r="AE1234" s="13" t="e" cm="1">
        <f t="array" aca="1" ref="AE1234" ca="1">IF(INDIRECT("$F"&amp;$S1234)="","",IF(LEFT(INDIRECT("$F"&amp;$S1234),3)="GRS","GRS_RCS_RM",IF((LEFT(INDIRECT("$F"&amp;$S1234),3))="RCS","GRS_RCS_RM",IF(INDIRECT("$F"&amp;$S1234)="OCS (No Label)","OCS_Conversion_RM",IF(LEFT(INDIRECT("$F"&amp;$S1234),3)="OCS","OCS_RM",IF(RIGHT(INDIRECT("$F"&amp;$S1234),10)="conversion","GOTS_RM_conversion",IF((LEFT(INDIRECT("$F"&amp;$S1234),4))="GOTS","GOTS_RM","Responsible_RM")))))))</f>
        <v>#REF!</v>
      </c>
      <c r="AF1234" s="13" t="str" cm="1">
        <f t="array" aca="1" ref="AF1234" ca="1">IF($S1234="","",INDIRECT("$Z"&amp;$S1234))</f>
        <v/>
      </c>
      <c r="AG1234" s="155"/>
      <c r="AH1234" s="13" t="str" cm="1">
        <f t="array" aca="1" ref="AH1234" ca="1">IFERROR(INDIRECT("$ag"&amp;S1234),"")</f>
        <v/>
      </c>
      <c r="AI1234" s="13" t="e" cm="1">
        <f t="array" aca="1" ref="AI1234" ca="1">INDIRECT("O"&amp;S1233)</f>
        <v>#REF!</v>
      </c>
      <c r="AJ1234" s="13" t="str">
        <f>IF($I1234="","",INDEX('Raw Material'!$A$1:$J$75,MATCH(I1234,'Raw Material'!$A$1:$A$75,0),(MATCH(G1234,'Raw Material'!$A$1:$J$1,0))))</f>
        <v/>
      </c>
      <c r="AK1234" s="13" t="str">
        <f t="shared" si="534"/>
        <v>YANLIŞRM</v>
      </c>
      <c r="AL1234" s="153" t="str">
        <f t="shared" si="535"/>
        <v/>
      </c>
    </row>
    <row r="1235" spans="1:38" ht="16.5" customHeight="1">
      <c r="A1235" s="161"/>
      <c r="B1235" s="166"/>
      <c r="C1235" s="167"/>
      <c r="D1235" s="156"/>
      <c r="E1235" s="156"/>
      <c r="F1235" s="174"/>
      <c r="G1235" s="181"/>
      <c r="H1235" s="182"/>
      <c r="I1235" s="182"/>
      <c r="J1235" s="182"/>
      <c r="K1235" s="32"/>
      <c r="L1235" s="178"/>
      <c r="M1235" s="178"/>
      <c r="N1235" s="81"/>
      <c r="O1235" s="185"/>
      <c r="P1235" s="103"/>
      <c r="Q1235" s="84" t="str">
        <f t="shared" si="536"/>
        <v/>
      </c>
      <c r="R1235" s="159"/>
      <c r="S1235" s="28" t="str" cm="1">
        <f t="array" aca="1" ref="S1235" ca="1">IF(INDIRECT("A"&amp;114+$U1235)&lt;&gt;"",114+$U1235,"")</f>
        <v/>
      </c>
      <c r="T1235" s="28" t="str">
        <f t="shared" ca="1" si="537"/>
        <v>$B</v>
      </c>
      <c r="U1235" s="29">
        <f t="shared" si="543"/>
        <v>1116</v>
      </c>
      <c r="V1235" s="29">
        <v>93.416666666674004</v>
      </c>
      <c r="W1235" s="29">
        <f t="shared" si="548"/>
        <v>93</v>
      </c>
      <c r="X1235" s="41" t="str" cm="1">
        <f t="array" aca="1" ref="X1235" ca="1">IFERROR(INDEX('PC&amp;PD'!$A$1:$AP$15,ROW('PC&amp;PD'!$A$15),MATCH(INDIRECT(T1235),'PC&amp;PD'!$A$1:$AP$1,0)),"")</f>
        <v/>
      </c>
      <c r="Z1235" s="155"/>
      <c r="AA1235" s="13" t="str">
        <f t="shared" si="533"/>
        <v/>
      </c>
      <c r="AB1235" s="155"/>
      <c r="AC1235" s="13" t="str">
        <f t="shared" ca="1" si="538"/>
        <v>$AB</v>
      </c>
      <c r="AD1235" s="13" t="str" cm="1">
        <f t="array" aca="1" ref="AD1235" ca="1">IFERROR(IF((LEFT(INDIRECT("$F"&amp;$S1235),4))="GOTS",IF($G1235="Organic","GOTS_Organic_raw",(IF($G1235="Responsible","GOTS_Responsible",(IF($G1235="No Attribute (Conventional)","GOTS_conventional",(IF($G1235="Recycled Pre/Post-Consumer","GOTS_pre_post",(IF($G1235="In-Conversion","GOTS_in_conversion",(IF($G1235="Sustainably Sourced","Sustainably_sourced",""))))))))))),IF($G1235="Organic","Organic",(IF($G1235="Responsible","Responsible",(IF($G1235="No Attribute (Conventional)","No_Attribute_Conventional",(IF($G1235="Recycled Pre/Post-Consumer","Recycled_Pre_Post_Consumer",(IF($G1235="In-Conversion","In_Conversion",(IF($G1235="Recycled Pre-Consumer","Recycled_Pre_Consumer",(IF($G1235="Recycled Post-Consumer","Recycled_Post_Consumer",(IF($G1235="Sustainably Sourced","Sustainably_sourced","")))))))))))))))),"")</f>
        <v/>
      </c>
      <c r="AE1235" s="13" t="e" cm="1">
        <f t="array" aca="1" ref="AE1235" ca="1">IF(INDIRECT("$F"&amp;$S1235)="","",IF(LEFT(INDIRECT("$F"&amp;$S1235),3)="GRS","GRS_RCS_RM",IF((LEFT(INDIRECT("$F"&amp;$S1235),3))="RCS","GRS_RCS_RM",IF(INDIRECT("$F"&amp;$S1235)="OCS (No Label)","OCS_Conversion_RM",IF(LEFT(INDIRECT("$F"&amp;$S1235),3)="OCS","OCS_RM",IF(RIGHT(INDIRECT("$F"&amp;$S1235),10)="conversion","GOTS_RM_conversion",IF((LEFT(INDIRECT("$F"&amp;$S1235),4))="GOTS","GOTS_RM","Responsible_RM")))))))</f>
        <v>#REF!</v>
      </c>
      <c r="AF1235" s="13" t="str" cm="1">
        <f t="array" aca="1" ref="AF1235" ca="1">IF($S1235="","",INDIRECT("$Z"&amp;$S1235))</f>
        <v/>
      </c>
      <c r="AG1235" s="155"/>
      <c r="AH1235" s="13" t="str" cm="1">
        <f t="array" aca="1" ref="AH1235" ca="1">IFERROR(INDIRECT("$ag"&amp;S1235),"")</f>
        <v/>
      </c>
      <c r="AI1235" s="13" t="e" cm="1">
        <f t="array" aca="1" ref="AI1235" ca="1">INDIRECT("O"&amp;S1234)</f>
        <v>#REF!</v>
      </c>
      <c r="AJ1235" s="13" t="str">
        <f>IF($I1235="","",INDEX('Raw Material'!$A$1:$J$75,MATCH(I1235,'Raw Material'!$A$1:$A$75,0),(MATCH(G1235,'Raw Material'!$A$1:$J$1,0))))</f>
        <v/>
      </c>
      <c r="AK1235" s="13" t="str">
        <f t="shared" si="534"/>
        <v>YANLIŞRM</v>
      </c>
      <c r="AL1235" s="153" t="str">
        <f t="shared" si="535"/>
        <v/>
      </c>
    </row>
    <row r="1236" spans="1:38" ht="16.5" customHeight="1">
      <c r="A1236" s="162"/>
      <c r="B1236" s="168"/>
      <c r="C1236" s="169"/>
      <c r="D1236" s="156"/>
      <c r="E1236" s="156"/>
      <c r="F1236" s="175"/>
      <c r="G1236" s="181"/>
      <c r="H1236" s="182"/>
      <c r="I1236" s="182"/>
      <c r="J1236" s="182"/>
      <c r="K1236" s="32"/>
      <c r="L1236" s="179"/>
      <c r="M1236" s="179"/>
      <c r="N1236" s="81"/>
      <c r="O1236" s="185"/>
      <c r="P1236" s="103"/>
      <c r="Q1236" s="84" t="str">
        <f t="shared" si="536"/>
        <v/>
      </c>
      <c r="R1236" s="159"/>
      <c r="S1236" s="28" t="str" cm="1">
        <f t="array" aca="1" ref="S1236" ca="1">IF(INDIRECT("A"&amp;114+$U1236)&lt;&gt;"",114+$U1236,"")</f>
        <v/>
      </c>
      <c r="T1236" s="28" t="str">
        <f t="shared" ca="1" si="537"/>
        <v>$B</v>
      </c>
      <c r="U1236" s="29">
        <f t="shared" si="543"/>
        <v>1116</v>
      </c>
      <c r="V1236" s="29">
        <v>93.500000000007304</v>
      </c>
      <c r="W1236" s="29">
        <f t="shared" si="548"/>
        <v>93</v>
      </c>
      <c r="X1236" s="41" t="str" cm="1">
        <f t="array" aca="1" ref="X1236" ca="1">IFERROR(INDEX('PC&amp;PD'!$A$1:$AP$15,ROW('PC&amp;PD'!$A$15),MATCH(INDIRECT(T1236),'PC&amp;PD'!$A$1:$AP$1,0)),"")</f>
        <v/>
      </c>
      <c r="Z1236" s="155"/>
      <c r="AA1236" s="13" t="str">
        <f t="shared" si="533"/>
        <v/>
      </c>
      <c r="AB1236" s="155"/>
      <c r="AC1236" s="13" t="str">
        <f t="shared" ca="1" si="538"/>
        <v>$AB</v>
      </c>
      <c r="AD1236" s="13" t="str" cm="1">
        <f t="array" aca="1" ref="AD1236" ca="1">IFERROR(IF((LEFT(INDIRECT("$F"&amp;$S1236),4))="GOTS",IF($G1236="Organic","GOTS_Organic_raw",(IF($G1236="Responsible","GOTS_Responsible",(IF($G1236="No Attribute (Conventional)","GOTS_conventional",(IF($G1236="Recycled Pre/Post-Consumer","GOTS_pre_post",(IF($G1236="In-Conversion","GOTS_in_conversion",(IF($G1236="Sustainably Sourced","Sustainably_sourced",""))))))))))),IF($G1236="Organic","Organic",(IF($G1236="Responsible","Responsible",(IF($G1236="No Attribute (Conventional)","No_Attribute_Conventional",(IF($G1236="Recycled Pre/Post-Consumer","Recycled_Pre_Post_Consumer",(IF($G1236="In-Conversion","In_Conversion",(IF($G1236="Recycled Pre-Consumer","Recycled_Pre_Consumer",(IF($G1236="Recycled Post-Consumer","Recycled_Post_Consumer",(IF($G1236="Sustainably Sourced","Sustainably_sourced","")))))))))))))))),"")</f>
        <v/>
      </c>
      <c r="AE1236" s="13" t="e" cm="1">
        <f t="array" aca="1" ref="AE1236" ca="1">IF(INDIRECT("$F"&amp;$S1236)="","",IF(LEFT(INDIRECT("$F"&amp;$S1236),3)="GRS","GRS_RCS_RM",IF((LEFT(INDIRECT("$F"&amp;$S1236),3))="RCS","GRS_RCS_RM",IF(INDIRECT("$F"&amp;$S1236)="OCS (No Label)","OCS_Conversion_RM",IF(LEFT(INDIRECT("$F"&amp;$S1236),3)="OCS","OCS_RM",IF(RIGHT(INDIRECT("$F"&amp;$S1236),10)="conversion","GOTS_RM_conversion",IF((LEFT(INDIRECT("$F"&amp;$S1236),4))="GOTS","GOTS_RM","Responsible_RM")))))))</f>
        <v>#REF!</v>
      </c>
      <c r="AF1236" s="13" t="str" cm="1">
        <f t="array" aca="1" ref="AF1236" ca="1">IF($S1236="","",INDIRECT("$Z"&amp;$S1236))</f>
        <v/>
      </c>
      <c r="AG1236" s="155"/>
      <c r="AH1236" s="13" t="str" cm="1">
        <f t="array" aca="1" ref="AH1236" ca="1">IFERROR(INDIRECT("$ag"&amp;S1236),"")</f>
        <v/>
      </c>
      <c r="AI1236" s="13" t="e" cm="1">
        <f t="array" aca="1" ref="AI1236" ca="1">INDIRECT("O"&amp;S1235)</f>
        <v>#REF!</v>
      </c>
      <c r="AJ1236" s="13" t="str">
        <f>IF($I1236="","",INDEX('Raw Material'!$A$1:$J$75,MATCH(I1236,'Raw Material'!$A$1:$A$75,0),(MATCH(G1236,'Raw Material'!$A$1:$J$1,0))))</f>
        <v/>
      </c>
      <c r="AK1236" s="13" t="str">
        <f t="shared" si="534"/>
        <v>YANLIŞRM</v>
      </c>
      <c r="AL1236" s="153" t="str">
        <f t="shared" si="535"/>
        <v/>
      </c>
    </row>
    <row r="1237" spans="1:38" ht="16.5" customHeight="1">
      <c r="A1237" s="162"/>
      <c r="B1237" s="168"/>
      <c r="C1237" s="169"/>
      <c r="D1237" s="156"/>
      <c r="E1237" s="156"/>
      <c r="F1237" s="175"/>
      <c r="G1237" s="181"/>
      <c r="H1237" s="182"/>
      <c r="I1237" s="182"/>
      <c r="J1237" s="182"/>
      <c r="K1237" s="32"/>
      <c r="L1237" s="179"/>
      <c r="M1237" s="179"/>
      <c r="N1237" s="81"/>
      <c r="O1237" s="185"/>
      <c r="P1237" s="103"/>
      <c r="Q1237" s="84" t="str">
        <f t="shared" si="536"/>
        <v/>
      </c>
      <c r="R1237" s="159"/>
      <c r="S1237" s="28" t="str" cm="1">
        <f t="array" aca="1" ref="S1237" ca="1">IF(INDIRECT("A"&amp;114+$U1237)&lt;&gt;"",114+$U1237,"")</f>
        <v/>
      </c>
      <c r="T1237" s="28" t="str">
        <f t="shared" ca="1" si="537"/>
        <v>$B</v>
      </c>
      <c r="U1237" s="29">
        <f t="shared" si="543"/>
        <v>1116</v>
      </c>
      <c r="V1237" s="29">
        <v>93.583333333340605</v>
      </c>
      <c r="W1237" s="29">
        <f t="shared" si="548"/>
        <v>93</v>
      </c>
      <c r="X1237" s="41" t="str" cm="1">
        <f t="array" aca="1" ref="X1237" ca="1">IFERROR(INDEX('PC&amp;PD'!$A$1:$AP$15,ROW('PC&amp;PD'!$A$15),MATCH(INDIRECT(T1237),'PC&amp;PD'!$A$1:$AP$1,0)),"")</f>
        <v/>
      </c>
      <c r="Z1237" s="155"/>
      <c r="AA1237" s="13" t="str">
        <f t="shared" si="533"/>
        <v/>
      </c>
      <c r="AB1237" s="155"/>
      <c r="AC1237" s="13" t="str">
        <f t="shared" ca="1" si="538"/>
        <v>$AB</v>
      </c>
      <c r="AD1237" s="13" t="str" cm="1">
        <f t="array" aca="1" ref="AD1237" ca="1">IFERROR(IF((LEFT(INDIRECT("$F"&amp;$S1237),4))="GOTS",IF($G1237="Organic","GOTS_Organic_raw",(IF($G1237="Responsible","GOTS_Responsible",(IF($G1237="No Attribute (Conventional)","GOTS_conventional",(IF($G1237="Recycled Pre/Post-Consumer","GOTS_pre_post",(IF($G1237="In-Conversion","GOTS_in_conversion",(IF($G1237="Sustainably Sourced","Sustainably_sourced",""))))))))))),IF($G1237="Organic","Organic",(IF($G1237="Responsible","Responsible",(IF($G1237="No Attribute (Conventional)","No_Attribute_Conventional",(IF($G1237="Recycled Pre/Post-Consumer","Recycled_Pre_Post_Consumer",(IF($G1237="In-Conversion","In_Conversion",(IF($G1237="Recycled Pre-Consumer","Recycled_Pre_Consumer",(IF($G1237="Recycled Post-Consumer","Recycled_Post_Consumer",(IF($G1237="Sustainably Sourced","Sustainably_sourced","")))))))))))))))),"")</f>
        <v/>
      </c>
      <c r="AE1237" s="13" t="e" cm="1">
        <f t="array" aca="1" ref="AE1237" ca="1">IF(INDIRECT("$F"&amp;$S1237)="","",IF(LEFT(INDIRECT("$F"&amp;$S1237),3)="GRS","GRS_RCS_RM",IF((LEFT(INDIRECT("$F"&amp;$S1237),3))="RCS","GRS_RCS_RM",IF(INDIRECT("$F"&amp;$S1237)="OCS (No Label)","OCS_Conversion_RM",IF(LEFT(INDIRECT("$F"&amp;$S1237),3)="OCS","OCS_RM",IF(RIGHT(INDIRECT("$F"&amp;$S1237),10)="conversion","GOTS_RM_conversion",IF((LEFT(INDIRECT("$F"&amp;$S1237),4))="GOTS","GOTS_RM","Responsible_RM")))))))</f>
        <v>#REF!</v>
      </c>
      <c r="AF1237" s="13" t="str" cm="1">
        <f t="array" aca="1" ref="AF1237" ca="1">IF($S1237="","",INDIRECT("$Z"&amp;$S1237))</f>
        <v/>
      </c>
      <c r="AG1237" s="155"/>
      <c r="AH1237" s="13" t="str" cm="1">
        <f t="array" aca="1" ref="AH1237" ca="1">IFERROR(INDIRECT("$ag"&amp;S1237),"")</f>
        <v/>
      </c>
      <c r="AI1237" s="13" t="e" cm="1">
        <f t="array" aca="1" ref="AI1237" ca="1">INDIRECT("O"&amp;S1236)</f>
        <v>#REF!</v>
      </c>
      <c r="AJ1237" s="13" t="str">
        <f>IF($I1237="","",INDEX('Raw Material'!$A$1:$J$75,MATCH(I1237,'Raw Material'!$A$1:$A$75,0),(MATCH(G1237,'Raw Material'!$A$1:$J$1,0))))</f>
        <v/>
      </c>
      <c r="AK1237" s="13" t="str">
        <f t="shared" si="534"/>
        <v>YANLIŞRM</v>
      </c>
      <c r="AL1237" s="153" t="str">
        <f t="shared" si="535"/>
        <v/>
      </c>
    </row>
    <row r="1238" spans="1:38" ht="16.5" customHeight="1">
      <c r="A1238" s="162"/>
      <c r="B1238" s="168"/>
      <c r="C1238" s="169"/>
      <c r="D1238" s="156"/>
      <c r="E1238" s="156"/>
      <c r="F1238" s="175"/>
      <c r="G1238" s="181"/>
      <c r="H1238" s="182"/>
      <c r="I1238" s="182"/>
      <c r="J1238" s="182"/>
      <c r="K1238" s="32"/>
      <c r="L1238" s="179"/>
      <c r="M1238" s="179"/>
      <c r="N1238" s="81"/>
      <c r="O1238" s="185"/>
      <c r="P1238" s="103"/>
      <c r="Q1238" s="84" t="str">
        <f t="shared" si="536"/>
        <v/>
      </c>
      <c r="R1238" s="159"/>
      <c r="S1238" s="28" t="str" cm="1">
        <f t="array" aca="1" ref="S1238" ca="1">IF(INDIRECT("A"&amp;114+$U1238)&lt;&gt;"",114+$U1238,"")</f>
        <v/>
      </c>
      <c r="T1238" s="28" t="str">
        <f t="shared" ca="1" si="537"/>
        <v>$B</v>
      </c>
      <c r="U1238" s="29">
        <f t="shared" si="543"/>
        <v>1116</v>
      </c>
      <c r="V1238" s="29">
        <v>93.666666666674004</v>
      </c>
      <c r="W1238" s="29">
        <f t="shared" si="548"/>
        <v>93</v>
      </c>
      <c r="X1238" s="41" t="str" cm="1">
        <f t="array" aca="1" ref="X1238" ca="1">IFERROR(INDEX('PC&amp;PD'!$A$1:$AP$15,ROW('PC&amp;PD'!$A$15),MATCH(INDIRECT(T1238),'PC&amp;PD'!$A$1:$AP$1,0)),"")</f>
        <v/>
      </c>
      <c r="Z1238" s="155"/>
      <c r="AA1238" s="13" t="str">
        <f t="shared" si="533"/>
        <v/>
      </c>
      <c r="AB1238" s="155"/>
      <c r="AC1238" s="13" t="str">
        <f t="shared" ca="1" si="538"/>
        <v>$AB</v>
      </c>
      <c r="AD1238" s="13" t="str" cm="1">
        <f t="array" aca="1" ref="AD1238" ca="1">IFERROR(IF((LEFT(INDIRECT("$F"&amp;$S1238),4))="GOTS",IF($G1238="Organic","GOTS_Organic_raw",(IF($G1238="Responsible","GOTS_Responsible",(IF($G1238="No Attribute (Conventional)","GOTS_conventional",(IF($G1238="Recycled Pre/Post-Consumer","GOTS_pre_post",(IF($G1238="In-Conversion","GOTS_in_conversion",(IF($G1238="Sustainably Sourced","Sustainably_sourced",""))))))))))),IF($G1238="Organic","Organic",(IF($G1238="Responsible","Responsible",(IF($G1238="No Attribute (Conventional)","No_Attribute_Conventional",(IF($G1238="Recycled Pre/Post-Consumer","Recycled_Pre_Post_Consumer",(IF($G1238="In-Conversion","In_Conversion",(IF($G1238="Recycled Pre-Consumer","Recycled_Pre_Consumer",(IF($G1238="Recycled Post-Consumer","Recycled_Post_Consumer",(IF($G1238="Sustainably Sourced","Sustainably_sourced","")))))))))))))))),"")</f>
        <v/>
      </c>
      <c r="AE1238" s="13" t="e" cm="1">
        <f t="array" aca="1" ref="AE1238" ca="1">IF(INDIRECT("$F"&amp;$S1238)="","",IF(LEFT(INDIRECT("$F"&amp;$S1238),3)="GRS","GRS_RCS_RM",IF((LEFT(INDIRECT("$F"&amp;$S1238),3))="RCS","GRS_RCS_RM",IF(INDIRECT("$F"&amp;$S1238)="OCS (No Label)","OCS_Conversion_RM",IF(LEFT(INDIRECT("$F"&amp;$S1238),3)="OCS","OCS_RM",IF(RIGHT(INDIRECT("$F"&amp;$S1238),10)="conversion","GOTS_RM_conversion",IF((LEFT(INDIRECT("$F"&amp;$S1238),4))="GOTS","GOTS_RM","Responsible_RM")))))))</f>
        <v>#REF!</v>
      </c>
      <c r="AF1238" s="13" t="str" cm="1">
        <f t="array" aca="1" ref="AF1238" ca="1">IF($S1238="","",INDIRECT("$Z"&amp;$S1238))</f>
        <v/>
      </c>
      <c r="AG1238" s="155"/>
      <c r="AH1238" s="13" t="str" cm="1">
        <f t="array" aca="1" ref="AH1238" ca="1">IFERROR(INDIRECT("$ag"&amp;S1238),"")</f>
        <v/>
      </c>
      <c r="AI1238" s="13" t="e" cm="1">
        <f t="array" aca="1" ref="AI1238" ca="1">INDIRECT("O"&amp;S1237)</f>
        <v>#REF!</v>
      </c>
      <c r="AJ1238" s="13" t="str">
        <f>IF($I1238="","",INDEX('Raw Material'!$A$1:$J$75,MATCH(I1238,'Raw Material'!$A$1:$A$75,0),(MATCH(G1238,'Raw Material'!$A$1:$J$1,0))))</f>
        <v/>
      </c>
      <c r="AK1238" s="13" t="str">
        <f t="shared" si="534"/>
        <v>YANLIŞRM</v>
      </c>
      <c r="AL1238" s="153" t="str">
        <f t="shared" si="535"/>
        <v/>
      </c>
    </row>
    <row r="1239" spans="1:38" ht="16.5" customHeight="1">
      <c r="A1239" s="162"/>
      <c r="B1239" s="168"/>
      <c r="C1239" s="169"/>
      <c r="D1239" s="156"/>
      <c r="E1239" s="156"/>
      <c r="F1239" s="175"/>
      <c r="G1239" s="181"/>
      <c r="H1239" s="182"/>
      <c r="I1239" s="182"/>
      <c r="J1239" s="182"/>
      <c r="K1239" s="32"/>
      <c r="L1239" s="179"/>
      <c r="M1239" s="179"/>
      <c r="N1239" s="81"/>
      <c r="O1239" s="185"/>
      <c r="P1239" s="103"/>
      <c r="Q1239" s="84" t="str">
        <f t="shared" si="536"/>
        <v/>
      </c>
      <c r="R1239" s="159"/>
      <c r="S1239" s="28" t="str" cm="1">
        <f t="array" aca="1" ref="S1239" ca="1">IF(INDIRECT("A"&amp;114+$U1239)&lt;&gt;"",114+$U1239,"")</f>
        <v/>
      </c>
      <c r="T1239" s="28" t="str">
        <f t="shared" ca="1" si="537"/>
        <v>$B</v>
      </c>
      <c r="U1239" s="29">
        <f t="shared" si="543"/>
        <v>1116</v>
      </c>
      <c r="V1239" s="29">
        <v>93.750000000007304</v>
      </c>
      <c r="W1239" s="29">
        <f t="shared" si="548"/>
        <v>93</v>
      </c>
      <c r="X1239" s="41" t="str" cm="1">
        <f t="array" aca="1" ref="X1239" ca="1">IFERROR(INDEX('PC&amp;PD'!$A$1:$AP$15,ROW('PC&amp;PD'!$A$15),MATCH(INDIRECT(T1239),'PC&amp;PD'!$A$1:$AP$1,0)),"")</f>
        <v/>
      </c>
      <c r="Z1239" s="155"/>
      <c r="AA1239" s="13" t="str">
        <f t="shared" si="533"/>
        <v/>
      </c>
      <c r="AB1239" s="155"/>
      <c r="AC1239" s="13" t="str">
        <f t="shared" ca="1" si="538"/>
        <v>$AB</v>
      </c>
      <c r="AD1239" s="13" t="str" cm="1">
        <f t="array" aca="1" ref="AD1239" ca="1">IFERROR(IF((LEFT(INDIRECT("$F"&amp;$S1239),4))="GOTS",IF($G1239="Organic","GOTS_Organic_raw",(IF($G1239="Responsible","GOTS_Responsible",(IF($G1239="No Attribute (Conventional)","GOTS_conventional",(IF($G1239="Recycled Pre/Post-Consumer","GOTS_pre_post",(IF($G1239="In-Conversion","GOTS_in_conversion",(IF($G1239="Sustainably Sourced","Sustainably_sourced",""))))))))))),IF($G1239="Organic","Organic",(IF($G1239="Responsible","Responsible",(IF($G1239="No Attribute (Conventional)","No_Attribute_Conventional",(IF($G1239="Recycled Pre/Post-Consumer","Recycled_Pre_Post_Consumer",(IF($G1239="In-Conversion","In_Conversion",(IF($G1239="Recycled Pre-Consumer","Recycled_Pre_Consumer",(IF($G1239="Recycled Post-Consumer","Recycled_Post_Consumer",(IF($G1239="Sustainably Sourced","Sustainably_sourced","")))))))))))))))),"")</f>
        <v/>
      </c>
      <c r="AE1239" s="13" t="e" cm="1">
        <f t="array" aca="1" ref="AE1239" ca="1">IF(INDIRECT("$F"&amp;$S1239)="","",IF(LEFT(INDIRECT("$F"&amp;$S1239),3)="GRS","GRS_RCS_RM",IF((LEFT(INDIRECT("$F"&amp;$S1239),3))="RCS","GRS_RCS_RM",IF(INDIRECT("$F"&amp;$S1239)="OCS (No Label)","OCS_Conversion_RM",IF(LEFT(INDIRECT("$F"&amp;$S1239),3)="OCS","OCS_RM",IF(RIGHT(INDIRECT("$F"&amp;$S1239),10)="conversion","GOTS_RM_conversion",IF((LEFT(INDIRECT("$F"&amp;$S1239),4))="GOTS","GOTS_RM","Responsible_RM")))))))</f>
        <v>#REF!</v>
      </c>
      <c r="AF1239" s="13" t="str" cm="1">
        <f t="array" aca="1" ref="AF1239" ca="1">IF($S1239="","",INDIRECT("$Z"&amp;$S1239))</f>
        <v/>
      </c>
      <c r="AG1239" s="155"/>
      <c r="AH1239" s="13" t="str" cm="1">
        <f t="array" aca="1" ref="AH1239" ca="1">IFERROR(INDIRECT("$ag"&amp;S1239),"")</f>
        <v/>
      </c>
      <c r="AI1239" s="13" t="e" cm="1">
        <f t="array" aca="1" ref="AI1239" ca="1">INDIRECT("O"&amp;S1238)</f>
        <v>#REF!</v>
      </c>
      <c r="AJ1239" s="13" t="str">
        <f>IF($I1239="","",INDEX('Raw Material'!$A$1:$J$75,MATCH(I1239,'Raw Material'!$A$1:$A$75,0),(MATCH(G1239,'Raw Material'!$A$1:$J$1,0))))</f>
        <v/>
      </c>
      <c r="AK1239" s="13" t="str">
        <f t="shared" si="534"/>
        <v>YANLIŞRM</v>
      </c>
      <c r="AL1239" s="153" t="str">
        <f t="shared" si="535"/>
        <v/>
      </c>
    </row>
    <row r="1240" spans="1:38" ht="16.5" customHeight="1">
      <c r="A1240" s="162"/>
      <c r="B1240" s="168"/>
      <c r="C1240" s="169"/>
      <c r="D1240" s="156"/>
      <c r="E1240" s="156"/>
      <c r="F1240" s="175"/>
      <c r="G1240" s="181"/>
      <c r="H1240" s="182"/>
      <c r="I1240" s="182"/>
      <c r="J1240" s="182"/>
      <c r="K1240" s="32"/>
      <c r="L1240" s="179"/>
      <c r="M1240" s="179"/>
      <c r="N1240" s="81"/>
      <c r="O1240" s="185"/>
      <c r="P1240" s="103"/>
      <c r="Q1240" s="84" t="str">
        <f t="shared" si="536"/>
        <v/>
      </c>
      <c r="R1240" s="159"/>
      <c r="S1240" s="28" t="str" cm="1">
        <f t="array" aca="1" ref="S1240" ca="1">IF(INDIRECT("A"&amp;114+$U1240)&lt;&gt;"",114+$U1240,"")</f>
        <v/>
      </c>
      <c r="T1240" s="28" t="str">
        <f t="shared" ca="1" si="537"/>
        <v>$B</v>
      </c>
      <c r="U1240" s="29">
        <f t="shared" si="543"/>
        <v>1116</v>
      </c>
      <c r="V1240" s="29">
        <v>93.833333333340704</v>
      </c>
      <c r="W1240" s="29">
        <f t="shared" si="548"/>
        <v>93</v>
      </c>
      <c r="X1240" s="41" t="str" cm="1">
        <f t="array" aca="1" ref="X1240" ca="1">IFERROR(INDEX('PC&amp;PD'!$A$1:$AP$15,ROW('PC&amp;PD'!$A$15),MATCH(INDIRECT(T1240),'PC&amp;PD'!$A$1:$AP$1,0)),"")</f>
        <v/>
      </c>
      <c r="Z1240" s="155"/>
      <c r="AA1240" s="13" t="str">
        <f t="shared" si="533"/>
        <v/>
      </c>
      <c r="AB1240" s="155"/>
      <c r="AC1240" s="13" t="str">
        <f t="shared" ca="1" si="538"/>
        <v>$AB</v>
      </c>
      <c r="AD1240" s="13" t="str" cm="1">
        <f t="array" aca="1" ref="AD1240" ca="1">IFERROR(IF((LEFT(INDIRECT("$F"&amp;$S1240),4))="GOTS",IF($G1240="Organic","GOTS_Organic_raw",(IF($G1240="Responsible","GOTS_Responsible",(IF($G1240="No Attribute (Conventional)","GOTS_conventional",(IF($G1240="Recycled Pre/Post-Consumer","GOTS_pre_post",(IF($G1240="In-Conversion","GOTS_in_conversion",(IF($G1240="Sustainably Sourced","Sustainably_sourced",""))))))))))),IF($G1240="Organic","Organic",(IF($G1240="Responsible","Responsible",(IF($G1240="No Attribute (Conventional)","No_Attribute_Conventional",(IF($G1240="Recycled Pre/Post-Consumer","Recycled_Pre_Post_Consumer",(IF($G1240="In-Conversion","In_Conversion",(IF($G1240="Recycled Pre-Consumer","Recycled_Pre_Consumer",(IF($G1240="Recycled Post-Consumer","Recycled_Post_Consumer",(IF($G1240="Sustainably Sourced","Sustainably_sourced","")))))))))))))))),"")</f>
        <v/>
      </c>
      <c r="AE1240" s="13" t="e" cm="1">
        <f t="array" aca="1" ref="AE1240" ca="1">IF(INDIRECT("$F"&amp;$S1240)="","",IF(LEFT(INDIRECT("$F"&amp;$S1240),3)="GRS","GRS_RCS_RM",IF((LEFT(INDIRECT("$F"&amp;$S1240),3))="RCS","GRS_RCS_RM",IF(INDIRECT("$F"&amp;$S1240)="OCS (No Label)","OCS_Conversion_RM",IF(LEFT(INDIRECT("$F"&amp;$S1240),3)="OCS","OCS_RM",IF(RIGHT(INDIRECT("$F"&amp;$S1240),10)="conversion","GOTS_RM_conversion",IF((LEFT(INDIRECT("$F"&amp;$S1240),4))="GOTS","GOTS_RM","Responsible_RM")))))))</f>
        <v>#REF!</v>
      </c>
      <c r="AF1240" s="13" t="str" cm="1">
        <f t="array" aca="1" ref="AF1240" ca="1">IF($S1240="","",INDIRECT("$Z"&amp;$S1240))</f>
        <v/>
      </c>
      <c r="AG1240" s="155"/>
      <c r="AH1240" s="13" t="str" cm="1">
        <f t="array" aca="1" ref="AH1240" ca="1">IFERROR(INDIRECT("$ag"&amp;S1240),"")</f>
        <v/>
      </c>
      <c r="AI1240" s="13" t="e" cm="1">
        <f t="array" aca="1" ref="AI1240" ca="1">INDIRECT("O"&amp;S1239)</f>
        <v>#REF!</v>
      </c>
      <c r="AJ1240" s="13" t="str">
        <f>IF($I1240="","",INDEX('Raw Material'!$A$1:$J$75,MATCH(I1240,'Raw Material'!$A$1:$A$75,0),(MATCH(G1240,'Raw Material'!$A$1:$J$1,0))))</f>
        <v/>
      </c>
      <c r="AK1240" s="13" t="str">
        <f t="shared" si="534"/>
        <v>YANLIŞRM</v>
      </c>
      <c r="AL1240" s="153" t="str">
        <f t="shared" si="535"/>
        <v/>
      </c>
    </row>
    <row r="1241" spans="1:38" ht="16.5" customHeight="1" thickBot="1">
      <c r="A1241" s="163"/>
      <c r="B1241" s="170"/>
      <c r="C1241" s="171"/>
      <c r="D1241" s="156"/>
      <c r="E1241" s="156"/>
      <c r="F1241" s="176"/>
      <c r="G1241" s="157"/>
      <c r="H1241" s="158"/>
      <c r="I1241" s="158"/>
      <c r="J1241" s="158"/>
      <c r="K1241" s="33"/>
      <c r="L1241" s="180"/>
      <c r="M1241" s="180"/>
      <c r="N1241" s="82"/>
      <c r="O1241" s="186"/>
      <c r="P1241" s="103"/>
      <c r="Q1241" s="84" t="str">
        <f t="shared" si="536"/>
        <v/>
      </c>
      <c r="R1241" s="159"/>
      <c r="S1241" s="28" t="str" cm="1">
        <f t="array" aca="1" ref="S1241" ca="1">IF(INDIRECT("A"&amp;114+$U1241)&lt;&gt;"",114+$U1241,"")</f>
        <v/>
      </c>
      <c r="T1241" s="28" t="str">
        <f t="shared" ca="1" si="537"/>
        <v>$B</v>
      </c>
      <c r="U1241" s="29">
        <f t="shared" si="543"/>
        <v>1116</v>
      </c>
      <c r="V1241" s="29">
        <v>93.916666666674004</v>
      </c>
      <c r="W1241" s="29">
        <f t="shared" si="548"/>
        <v>93</v>
      </c>
      <c r="X1241" s="41" t="str" cm="1">
        <f t="array" aca="1" ref="X1241" ca="1">IFERROR(INDEX('PC&amp;PD'!$A$1:$AP$15,ROW('PC&amp;PD'!$A$15),MATCH(INDIRECT(T1241),'PC&amp;PD'!$A$1:$AP$1,0)),"")</f>
        <v/>
      </c>
      <c r="Z1241" s="155"/>
      <c r="AA1241" s="13" t="str">
        <f t="shared" si="533"/>
        <v/>
      </c>
      <c r="AB1241" s="155"/>
      <c r="AC1241" s="13" t="str">
        <f t="shared" ca="1" si="538"/>
        <v>$AB</v>
      </c>
      <c r="AD1241" s="13" t="str" cm="1">
        <f t="array" aca="1" ref="AD1241" ca="1">IFERROR(IF((LEFT(INDIRECT("$F"&amp;$S1241),4))="GOTS",IF($G1241="Organic","GOTS_Organic_raw",(IF($G1241="Responsible","GOTS_Responsible",(IF($G1241="No Attribute (Conventional)","GOTS_conventional",(IF($G1241="Recycled Pre/Post-Consumer","GOTS_pre_post",(IF($G1241="In-Conversion","GOTS_in_conversion",(IF($G1241="Sustainably Sourced","Sustainably_sourced",""))))))))))),IF($G1241="Organic","Organic",(IF($G1241="Responsible","Responsible",(IF($G1241="No Attribute (Conventional)","No_Attribute_Conventional",(IF($G1241="Recycled Pre/Post-Consumer","Recycled_Pre_Post_Consumer",(IF($G1241="In-Conversion","In_Conversion",(IF($G1241="Recycled Pre-Consumer","Recycled_Pre_Consumer",(IF($G1241="Recycled Post-Consumer","Recycled_Post_Consumer",(IF($G1241="Sustainably Sourced","Sustainably_sourced","")))))))))))))))),"")</f>
        <v/>
      </c>
      <c r="AE1241" s="13" t="e" cm="1">
        <f t="array" aca="1" ref="AE1241" ca="1">IF(INDIRECT("$F"&amp;$S1241)="","",IF(LEFT(INDIRECT("$F"&amp;$S1241),3)="GRS","GRS_RCS_RM",IF((LEFT(INDIRECT("$F"&amp;$S1241),3))="RCS","GRS_RCS_RM",IF(INDIRECT("$F"&amp;$S1241)="OCS (No Label)","OCS_Conversion_RM",IF(LEFT(INDIRECT("$F"&amp;$S1241),3)="OCS","OCS_RM",IF(RIGHT(INDIRECT("$F"&amp;$S1241),10)="conversion","GOTS_RM_conversion",IF((LEFT(INDIRECT("$F"&amp;$S1241),4))="GOTS","GOTS_RM","Responsible_RM")))))))</f>
        <v>#REF!</v>
      </c>
      <c r="AF1241" s="13" t="str" cm="1">
        <f t="array" aca="1" ref="AF1241" ca="1">IF($S1241="","",INDIRECT("$Z"&amp;$S1241))</f>
        <v/>
      </c>
      <c r="AG1241" s="155"/>
      <c r="AH1241" s="13" t="str" cm="1">
        <f t="array" aca="1" ref="AH1241" ca="1">IFERROR(INDIRECT("$ag"&amp;S1241),"")</f>
        <v/>
      </c>
      <c r="AI1241" s="13" t="e" cm="1">
        <f t="array" aca="1" ref="AI1241" ca="1">INDIRECT("O"&amp;S1240)</f>
        <v>#REF!</v>
      </c>
      <c r="AJ1241" s="13" t="str">
        <f>IF($I1241="","",INDEX('Raw Material'!$A$1:$J$75,MATCH(I1241,'Raw Material'!$A$1:$A$75,0),(MATCH(G1241,'Raw Material'!$A$1:$J$1,0))))</f>
        <v/>
      </c>
      <c r="AK1241" s="13" t="str">
        <f t="shared" si="534"/>
        <v>YANLIŞRM</v>
      </c>
      <c r="AL1241" s="153" t="str">
        <f t="shared" si="535"/>
        <v/>
      </c>
    </row>
    <row r="1242" spans="1:38" ht="16.5" customHeight="1">
      <c r="A1242" s="160" t="str">
        <f>IF(B1242="","",COUNTA($B$114:$B1242))</f>
        <v/>
      </c>
      <c r="B1242" s="164"/>
      <c r="C1242" s="165"/>
      <c r="D1242" s="183"/>
      <c r="E1242" s="183"/>
      <c r="F1242" s="172"/>
      <c r="G1242" s="212"/>
      <c r="H1242" s="206"/>
      <c r="I1242" s="206"/>
      <c r="J1242" s="206"/>
      <c r="K1242" s="31"/>
      <c r="L1242" s="177" t="str">
        <f t="shared" ref="L1242" si="554">IF(R1242="","",LEFT(R1242,LEN(R1242)-2))</f>
        <v/>
      </c>
      <c r="M1242" s="177"/>
      <c r="N1242" s="80"/>
      <c r="O1242" s="184"/>
      <c r="P1242" s="103"/>
      <c r="Q1242" s="84" t="str">
        <f t="shared" si="536"/>
        <v/>
      </c>
      <c r="R1242" s="159" t="str">
        <f t="shared" ref="R1242" si="555">CONCATENATE($Q1242,Q1243,Q1244,Q1245,Q1246,Q1247,$Q1248,$Q1249,$Q1250,$Q1251,Q1252,Q1253)</f>
        <v/>
      </c>
      <c r="S1242" s="28" t="str" cm="1">
        <f t="array" aca="1" ref="S1242" ca="1">IF(INDIRECT("A"&amp;114+$U1242)&lt;&gt;"",114+$U1242,"")</f>
        <v/>
      </c>
      <c r="T1242" s="28" t="str">
        <f t="shared" ca="1" si="537"/>
        <v>$B</v>
      </c>
      <c r="U1242" s="29">
        <f t="shared" si="543"/>
        <v>1128</v>
      </c>
      <c r="V1242" s="29">
        <v>94.000000000007304</v>
      </c>
      <c r="W1242" s="29">
        <f t="shared" si="548"/>
        <v>94</v>
      </c>
      <c r="X1242" s="41" t="str" cm="1">
        <f t="array" aca="1" ref="X1242" ca="1">IFERROR(INDEX('PC&amp;PD'!$A$1:$AP$15,ROW('PC&amp;PD'!$A$15),MATCH(INDIRECT(T1242),'PC&amp;PD'!$A$1:$AP$1,0)),"")</f>
        <v/>
      </c>
      <c r="Z1242" s="155" t="str">
        <f t="shared" ref="Z1242" si="556">IFERROR(IF($F1242="OCS 100","OCS (OCS 100)",IF($F1242="OCS Blended","OCS (OCS Blended)",IF($F1242="OCS (No Label)","OCS (No Label)",IF($F1242="RCS 100","RCS (RCS 100)",IF($F1242="RCS Blended","RCS (RCS Blended)",IF($F1242="GRS","GRS (GRS)",IF($F1242="GRS (No Label)", "GRS (No Label)",IF($F1242="RDS","RDS (RDS)",IF($F1242="RWS","RWS (RWS)",IF($F1242="RAS","RAS (RAS)",IF($F1242="RMS","RMS (RMS)",IF($F1242="GOTS Organic","GOTS (Organic)",IF($F1242="GOTS Made with organic","GOTS (Made with Organic)",IF($F1242="GOTS Organic - in conversion","GOTS (Organic - In Conversion)",IF($F1242="GOTS Made with organic - in conversion","GOTS (Made with Organic - In Conversion)",""))))))))))))))),"")</f>
        <v/>
      </c>
      <c r="AA1242" s="13" t="str">
        <f t="shared" si="533"/>
        <v/>
      </c>
      <c r="AB1242" s="155" t="str">
        <f t="shared" ref="AB1242" si="557">IFERROR(IF($F1242="OCS 100", "OCS_100",IF($F1242="OCS Blended", "OCS_Blended",IF($F1242="OCS (No Label)", "OCS_No_Label",IF($F1242="RCS 100", "RCS_100",IF($F1242="RCS Blended","RCS_Blended",IF($F1242="GRS","GRS",IF($F1242="GRS (No Label)", "GRS_No_Label",IF($F1242="RDS","RDS",IF($F1242="RWS","RWS",IF($F1242="RMS","RMS",IF($F1242="GOTS Organic","GOTS_Organic",IF($F1242="GOTS Made with organic","GOTS_Made_with_organic",IF($F1242="GOTS Organic - in conversion","GOTS_Organic_in_Conversion",IF($F1242="GOTS Made with organic - in conversion","GOTS_Made_with_Organic_in_Conversion",IF($F1242="RAS","RAS",""))))))))))))))),"")</f>
        <v/>
      </c>
      <c r="AC1242" s="13" t="str">
        <f t="shared" ca="1" si="538"/>
        <v>$AB</v>
      </c>
      <c r="AD1242" s="13" t="str" cm="1">
        <f t="array" aca="1" ref="AD1242" ca="1">IFERROR(IF((LEFT(INDIRECT("$F"&amp;$S1242),4))="GOTS",IF($G1242="Organic","GOTS_Organic_raw",(IF($G1242="Responsible","GOTS_Responsible",(IF($G1242="No Attribute (Conventional)","GOTS_conventional",(IF($G1242="Recycled Pre/Post-Consumer","GOTS_pre_post",(IF($G1242="In-Conversion","GOTS_in_conversion",(IF($G1242="Sustainably Sourced","Sustainably_sourced",""))))))))))),IF($G1242="Organic","Organic",(IF($G1242="Responsible","Responsible",(IF($G1242="No Attribute (Conventional)","No_Attribute_Conventional",(IF($G1242="Recycled Pre/Post-Consumer","Recycled_Pre_Post_Consumer",(IF($G1242="In-Conversion","In_Conversion",(IF($G1242="Recycled Pre-Consumer","Recycled_Pre_Consumer",(IF($G1242="Recycled Post-Consumer","Recycled_Post_Consumer",(IF($G1242="Sustainably Sourced","Sustainably_sourced","")))))))))))))))),"")</f>
        <v/>
      </c>
      <c r="AE1242" s="13" t="e" cm="1">
        <f t="array" aca="1" ref="AE1242" ca="1">IF(INDIRECT("$F"&amp;$S1242)="","",IF(LEFT(INDIRECT("$F"&amp;$S1242),3)="GRS","GRS_RCS_RM",IF((LEFT(INDIRECT("$F"&amp;$S1242),3))="RCS","GRS_RCS_RM",IF(INDIRECT("$F"&amp;$S1242)="OCS (No Label)","OCS_Conversion_RM",IF(LEFT(INDIRECT("$F"&amp;$S1242),3)="OCS","OCS_RM",IF(RIGHT(INDIRECT("$F"&amp;$S1242),10)="conversion","GOTS_RM_conversion",IF((LEFT(INDIRECT("$F"&amp;$S1242),4))="GOTS","GOTS_RM","Responsible_RM")))))))</f>
        <v>#REF!</v>
      </c>
      <c r="AF1242" s="13" t="str" cm="1">
        <f t="array" aca="1" ref="AF1242" ca="1">IF($S1242="","",INDIRECT("$Z"&amp;$S1242))</f>
        <v/>
      </c>
      <c r="AG1242" s="155" t="str">
        <f t="shared" si="553"/>
        <v/>
      </c>
      <c r="AH1242" s="13" t="str" cm="1">
        <f t="array" aca="1" ref="AH1242" ca="1">IFERROR(INDIRECT("$ag"&amp;S1242),"")</f>
        <v/>
      </c>
      <c r="AI1242" s="13" t="e" cm="1">
        <f t="array" aca="1" ref="AI1242" ca="1">INDIRECT("O"&amp;S1241)</f>
        <v>#REF!</v>
      </c>
      <c r="AJ1242" s="13" t="str">
        <f>IF($I1242="","",INDEX('Raw Material'!$A$1:$J$75,MATCH(I1242,'Raw Material'!$A$1:$A$75,0),(MATCH(G1242,'Raw Material'!$A$1:$J$1,0))))</f>
        <v/>
      </c>
      <c r="AK1242" s="13" t="str">
        <f t="shared" si="534"/>
        <v>YANLIŞRM</v>
      </c>
      <c r="AL1242" s="153" t="str">
        <f t="shared" si="535"/>
        <v/>
      </c>
    </row>
    <row r="1243" spans="1:38" ht="16.5" customHeight="1">
      <c r="A1243" s="161"/>
      <c r="B1243" s="166"/>
      <c r="C1243" s="167"/>
      <c r="D1243" s="156"/>
      <c r="E1243" s="156"/>
      <c r="F1243" s="173"/>
      <c r="G1243" s="181"/>
      <c r="H1243" s="182"/>
      <c r="I1243" s="182"/>
      <c r="J1243" s="182"/>
      <c r="K1243" s="32"/>
      <c r="L1243" s="178"/>
      <c r="M1243" s="178"/>
      <c r="N1243" s="81"/>
      <c r="O1243" s="185"/>
      <c r="P1243" s="103"/>
      <c r="Q1243" s="84" t="str">
        <f t="shared" si="536"/>
        <v/>
      </c>
      <c r="R1243" s="159"/>
      <c r="S1243" s="28" t="str" cm="1">
        <f t="array" aca="1" ref="S1243" ca="1">IF(INDIRECT("A"&amp;114+$U1243)&lt;&gt;"",114+$U1243,"")</f>
        <v/>
      </c>
      <c r="T1243" s="28" t="str">
        <f t="shared" ca="1" si="537"/>
        <v>$B</v>
      </c>
      <c r="U1243" s="29">
        <f t="shared" si="543"/>
        <v>1128</v>
      </c>
      <c r="V1243" s="29">
        <v>94.083333333340704</v>
      </c>
      <c r="W1243" s="29">
        <f t="shared" si="548"/>
        <v>94</v>
      </c>
      <c r="X1243" s="41" t="str" cm="1">
        <f t="array" aca="1" ref="X1243" ca="1">IFERROR(INDEX('PC&amp;PD'!$A$1:$AP$15,ROW('PC&amp;PD'!$A$15),MATCH(INDIRECT(T1243),'PC&amp;PD'!$A$1:$AP$1,0)),"")</f>
        <v/>
      </c>
      <c r="Z1243" s="155"/>
      <c r="AA1243" s="13" t="str">
        <f t="shared" si="533"/>
        <v/>
      </c>
      <c r="AB1243" s="155"/>
      <c r="AC1243" s="13" t="str">
        <f t="shared" ca="1" si="538"/>
        <v>$AB</v>
      </c>
      <c r="AD1243" s="13" t="str" cm="1">
        <f t="array" aca="1" ref="AD1243" ca="1">IFERROR(IF((LEFT(INDIRECT("$F"&amp;$S1243),4))="GOTS",IF($G1243="Organic","GOTS_Organic_raw",(IF($G1243="Responsible","GOTS_Responsible",(IF($G1243="No Attribute (Conventional)","GOTS_conventional",(IF($G1243="Recycled Pre/Post-Consumer","GOTS_pre_post",(IF($G1243="In-Conversion","GOTS_in_conversion",(IF($G1243="Sustainably Sourced","Sustainably_sourced",""))))))))))),IF($G1243="Organic","Organic",(IF($G1243="Responsible","Responsible",(IF($G1243="No Attribute (Conventional)","No_Attribute_Conventional",(IF($G1243="Recycled Pre/Post-Consumer","Recycled_Pre_Post_Consumer",(IF($G1243="In-Conversion","In_Conversion",(IF($G1243="Recycled Pre-Consumer","Recycled_Pre_Consumer",(IF($G1243="Recycled Post-Consumer","Recycled_Post_Consumer",(IF($G1243="Sustainably Sourced","Sustainably_sourced","")))))))))))))))),"")</f>
        <v/>
      </c>
      <c r="AE1243" s="13" t="e" cm="1">
        <f t="array" aca="1" ref="AE1243" ca="1">IF(INDIRECT("$F"&amp;$S1243)="","",IF(LEFT(INDIRECT("$F"&amp;$S1243),3)="GRS","GRS_RCS_RM",IF((LEFT(INDIRECT("$F"&amp;$S1243),3))="RCS","GRS_RCS_RM",IF(INDIRECT("$F"&amp;$S1243)="OCS (No Label)","OCS_Conversion_RM",IF(LEFT(INDIRECT("$F"&amp;$S1243),3)="OCS","OCS_RM",IF(RIGHT(INDIRECT("$F"&amp;$S1243),10)="conversion","GOTS_RM_conversion",IF((LEFT(INDIRECT("$F"&amp;$S1243),4))="GOTS","GOTS_RM","Responsible_RM")))))))</f>
        <v>#REF!</v>
      </c>
      <c r="AF1243" s="13" t="str" cm="1">
        <f t="array" aca="1" ref="AF1243" ca="1">IF($S1243="","",INDIRECT("$Z"&amp;$S1243))</f>
        <v/>
      </c>
      <c r="AG1243" s="155"/>
      <c r="AH1243" s="13" t="str" cm="1">
        <f t="array" aca="1" ref="AH1243" ca="1">IFERROR(INDIRECT("$ag"&amp;S1243),"")</f>
        <v/>
      </c>
      <c r="AI1243" s="13" t="e" cm="1">
        <f t="array" aca="1" ref="AI1243" ca="1">INDIRECT("O"&amp;S1242)</f>
        <v>#REF!</v>
      </c>
      <c r="AJ1243" s="13" t="str">
        <f>IF($I1243="","",INDEX('Raw Material'!$A$1:$J$75,MATCH(I1243,'Raw Material'!$A$1:$A$75,0),(MATCH(G1243,'Raw Material'!$A$1:$J$1,0))))</f>
        <v/>
      </c>
      <c r="AK1243" s="13" t="str">
        <f t="shared" si="534"/>
        <v>YANLIŞRM</v>
      </c>
      <c r="AL1243" s="153" t="str">
        <f t="shared" si="535"/>
        <v/>
      </c>
    </row>
    <row r="1244" spans="1:38" ht="16.5" customHeight="1">
      <c r="A1244" s="161"/>
      <c r="B1244" s="166"/>
      <c r="C1244" s="167"/>
      <c r="D1244" s="156"/>
      <c r="E1244" s="156"/>
      <c r="F1244" s="173"/>
      <c r="G1244" s="181"/>
      <c r="H1244" s="182"/>
      <c r="I1244" s="182"/>
      <c r="J1244" s="182"/>
      <c r="K1244" s="32"/>
      <c r="L1244" s="178"/>
      <c r="M1244" s="178"/>
      <c r="N1244" s="81"/>
      <c r="O1244" s="185"/>
      <c r="P1244" s="103"/>
      <c r="Q1244" s="84" t="str">
        <f t="shared" si="536"/>
        <v/>
      </c>
      <c r="R1244" s="159"/>
      <c r="S1244" s="28" t="str" cm="1">
        <f t="array" aca="1" ref="S1244" ca="1">IF(INDIRECT("A"&amp;114+$U1244)&lt;&gt;"",114+$U1244,"")</f>
        <v/>
      </c>
      <c r="T1244" s="28" t="str">
        <f t="shared" ca="1" si="537"/>
        <v>$B</v>
      </c>
      <c r="U1244" s="29">
        <f t="shared" si="543"/>
        <v>1128</v>
      </c>
      <c r="V1244" s="29">
        <v>94.166666666674004</v>
      </c>
      <c r="W1244" s="29">
        <f t="shared" si="548"/>
        <v>94</v>
      </c>
      <c r="X1244" s="41" t="str" cm="1">
        <f t="array" aca="1" ref="X1244" ca="1">IFERROR(INDEX('PC&amp;PD'!$A$1:$AP$15,ROW('PC&amp;PD'!$A$15),MATCH(INDIRECT(T1244),'PC&amp;PD'!$A$1:$AP$1,0)),"")</f>
        <v/>
      </c>
      <c r="Z1244" s="155"/>
      <c r="AA1244" s="13" t="str">
        <f t="shared" si="533"/>
        <v/>
      </c>
      <c r="AB1244" s="155"/>
      <c r="AC1244" s="13" t="str">
        <f t="shared" ca="1" si="538"/>
        <v>$AB</v>
      </c>
      <c r="AD1244" s="13" t="str" cm="1">
        <f t="array" aca="1" ref="AD1244" ca="1">IFERROR(IF((LEFT(INDIRECT("$F"&amp;$S1244),4))="GOTS",IF($G1244="Organic","GOTS_Organic_raw",(IF($G1244="Responsible","GOTS_Responsible",(IF($G1244="No Attribute (Conventional)","GOTS_conventional",(IF($G1244="Recycled Pre/Post-Consumer","GOTS_pre_post",(IF($G1244="In-Conversion","GOTS_in_conversion",(IF($G1244="Sustainably Sourced","Sustainably_sourced",""))))))))))),IF($G1244="Organic","Organic",(IF($G1244="Responsible","Responsible",(IF($G1244="No Attribute (Conventional)","No_Attribute_Conventional",(IF($G1244="Recycled Pre/Post-Consumer","Recycled_Pre_Post_Consumer",(IF($G1244="In-Conversion","In_Conversion",(IF($G1244="Recycled Pre-Consumer","Recycled_Pre_Consumer",(IF($G1244="Recycled Post-Consumer","Recycled_Post_Consumer",(IF($G1244="Sustainably Sourced","Sustainably_sourced","")))))))))))))))),"")</f>
        <v/>
      </c>
      <c r="AE1244" s="13" t="e" cm="1">
        <f t="array" aca="1" ref="AE1244" ca="1">IF(INDIRECT("$F"&amp;$S1244)="","",IF(LEFT(INDIRECT("$F"&amp;$S1244),3)="GRS","GRS_RCS_RM",IF((LEFT(INDIRECT("$F"&amp;$S1244),3))="RCS","GRS_RCS_RM",IF(INDIRECT("$F"&amp;$S1244)="OCS (No Label)","OCS_Conversion_RM",IF(LEFT(INDIRECT("$F"&amp;$S1244),3)="OCS","OCS_RM",IF(RIGHT(INDIRECT("$F"&amp;$S1244),10)="conversion","GOTS_RM_conversion",IF((LEFT(INDIRECT("$F"&amp;$S1244),4))="GOTS","GOTS_RM","Responsible_RM")))))))</f>
        <v>#REF!</v>
      </c>
      <c r="AF1244" s="13" t="str" cm="1">
        <f t="array" aca="1" ref="AF1244" ca="1">IF($S1244="","",INDIRECT("$Z"&amp;$S1244))</f>
        <v/>
      </c>
      <c r="AG1244" s="155"/>
      <c r="AH1244" s="13" t="str" cm="1">
        <f t="array" aca="1" ref="AH1244" ca="1">IFERROR(INDIRECT("$ag"&amp;S1244),"")</f>
        <v/>
      </c>
      <c r="AI1244" s="13" t="e" cm="1">
        <f t="array" aca="1" ref="AI1244" ca="1">INDIRECT("O"&amp;S1243)</f>
        <v>#REF!</v>
      </c>
      <c r="AJ1244" s="13" t="str">
        <f>IF($I1244="","",INDEX('Raw Material'!$A$1:$J$75,MATCH(I1244,'Raw Material'!$A$1:$A$75,0),(MATCH(G1244,'Raw Material'!$A$1:$J$1,0))))</f>
        <v/>
      </c>
      <c r="AK1244" s="13" t="str">
        <f t="shared" si="534"/>
        <v>YANLIŞRM</v>
      </c>
      <c r="AL1244" s="153" t="str">
        <f t="shared" si="535"/>
        <v/>
      </c>
    </row>
    <row r="1245" spans="1:38" ht="16.5" customHeight="1">
      <c r="A1245" s="161"/>
      <c r="B1245" s="166"/>
      <c r="C1245" s="167"/>
      <c r="D1245" s="156"/>
      <c r="E1245" s="156"/>
      <c r="F1245" s="174"/>
      <c r="G1245" s="181"/>
      <c r="H1245" s="182"/>
      <c r="I1245" s="182"/>
      <c r="J1245" s="182"/>
      <c r="K1245" s="32"/>
      <c r="L1245" s="178"/>
      <c r="M1245" s="178"/>
      <c r="N1245" s="81"/>
      <c r="O1245" s="185"/>
      <c r="P1245" s="103"/>
      <c r="Q1245" s="84" t="str">
        <f t="shared" si="536"/>
        <v/>
      </c>
      <c r="R1245" s="159"/>
      <c r="S1245" s="28" t="str" cm="1">
        <f t="array" aca="1" ref="S1245" ca="1">IF(INDIRECT("A"&amp;114+$U1245)&lt;&gt;"",114+$U1245,"")</f>
        <v/>
      </c>
      <c r="T1245" s="28" t="str">
        <f t="shared" ca="1" si="537"/>
        <v>$B</v>
      </c>
      <c r="U1245" s="29">
        <f t="shared" si="543"/>
        <v>1128</v>
      </c>
      <c r="V1245" s="29">
        <v>94.250000000007404</v>
      </c>
      <c r="W1245" s="29">
        <f t="shared" si="548"/>
        <v>94</v>
      </c>
      <c r="X1245" s="41" t="str" cm="1">
        <f t="array" aca="1" ref="X1245" ca="1">IFERROR(INDEX('PC&amp;PD'!$A$1:$AP$15,ROW('PC&amp;PD'!$A$15),MATCH(INDIRECT(T1245),'PC&amp;PD'!$A$1:$AP$1,0)),"")</f>
        <v/>
      </c>
      <c r="Z1245" s="155"/>
      <c r="AA1245" s="13" t="str">
        <f t="shared" si="533"/>
        <v/>
      </c>
      <c r="AB1245" s="155"/>
      <c r="AC1245" s="13" t="str">
        <f t="shared" ca="1" si="538"/>
        <v>$AB</v>
      </c>
      <c r="AD1245" s="13" t="str" cm="1">
        <f t="array" aca="1" ref="AD1245" ca="1">IFERROR(IF((LEFT(INDIRECT("$F"&amp;$S1245),4))="GOTS",IF($G1245="Organic","GOTS_Organic_raw",(IF($G1245="Responsible","GOTS_Responsible",(IF($G1245="No Attribute (Conventional)","GOTS_conventional",(IF($G1245="Recycled Pre/Post-Consumer","GOTS_pre_post",(IF($G1245="In-Conversion","GOTS_in_conversion",(IF($G1245="Sustainably Sourced","Sustainably_sourced",""))))))))))),IF($G1245="Organic","Organic",(IF($G1245="Responsible","Responsible",(IF($G1245="No Attribute (Conventional)","No_Attribute_Conventional",(IF($G1245="Recycled Pre/Post-Consumer","Recycled_Pre_Post_Consumer",(IF($G1245="In-Conversion","In_Conversion",(IF($G1245="Recycled Pre-Consumer","Recycled_Pre_Consumer",(IF($G1245="Recycled Post-Consumer","Recycled_Post_Consumer",(IF($G1245="Sustainably Sourced","Sustainably_sourced","")))))))))))))))),"")</f>
        <v/>
      </c>
      <c r="AE1245" s="13" t="e" cm="1">
        <f t="array" aca="1" ref="AE1245" ca="1">IF(INDIRECT("$F"&amp;$S1245)="","",IF(LEFT(INDIRECT("$F"&amp;$S1245),3)="GRS","GRS_RCS_RM",IF((LEFT(INDIRECT("$F"&amp;$S1245),3))="RCS","GRS_RCS_RM",IF(INDIRECT("$F"&amp;$S1245)="OCS (No Label)","OCS_Conversion_RM",IF(LEFT(INDIRECT("$F"&amp;$S1245),3)="OCS","OCS_RM",IF(RIGHT(INDIRECT("$F"&amp;$S1245),10)="conversion","GOTS_RM_conversion",IF((LEFT(INDIRECT("$F"&amp;$S1245),4))="GOTS","GOTS_RM","Responsible_RM")))))))</f>
        <v>#REF!</v>
      </c>
      <c r="AF1245" s="13" t="str" cm="1">
        <f t="array" aca="1" ref="AF1245" ca="1">IF($S1245="","",INDIRECT("$Z"&amp;$S1245))</f>
        <v/>
      </c>
      <c r="AG1245" s="155"/>
      <c r="AH1245" s="13" t="str" cm="1">
        <f t="array" aca="1" ref="AH1245" ca="1">IFERROR(INDIRECT("$ag"&amp;S1245),"")</f>
        <v/>
      </c>
      <c r="AI1245" s="13" t="e" cm="1">
        <f t="array" aca="1" ref="AI1245" ca="1">INDIRECT("O"&amp;S1244)</f>
        <v>#REF!</v>
      </c>
      <c r="AJ1245" s="13" t="str">
        <f>IF($I1245="","",INDEX('Raw Material'!$A$1:$J$75,MATCH(I1245,'Raw Material'!$A$1:$A$75,0),(MATCH(G1245,'Raw Material'!$A$1:$J$1,0))))</f>
        <v/>
      </c>
      <c r="AK1245" s="13" t="str">
        <f t="shared" si="534"/>
        <v>YANLIŞRM</v>
      </c>
      <c r="AL1245" s="153" t="str">
        <f t="shared" si="535"/>
        <v/>
      </c>
    </row>
    <row r="1246" spans="1:38" ht="16.5" customHeight="1">
      <c r="A1246" s="161"/>
      <c r="B1246" s="166"/>
      <c r="C1246" s="167"/>
      <c r="D1246" s="156"/>
      <c r="E1246" s="156"/>
      <c r="F1246" s="174"/>
      <c r="G1246" s="181"/>
      <c r="H1246" s="182"/>
      <c r="I1246" s="182"/>
      <c r="J1246" s="182"/>
      <c r="K1246" s="32"/>
      <c r="L1246" s="178"/>
      <c r="M1246" s="178"/>
      <c r="N1246" s="81"/>
      <c r="O1246" s="185"/>
      <c r="P1246" s="103"/>
      <c r="Q1246" s="84" t="str">
        <f t="shared" si="536"/>
        <v/>
      </c>
      <c r="R1246" s="159"/>
      <c r="S1246" s="28" t="str" cm="1">
        <f t="array" aca="1" ref="S1246" ca="1">IF(INDIRECT("A"&amp;114+$U1246)&lt;&gt;"",114+$U1246,"")</f>
        <v/>
      </c>
      <c r="T1246" s="28" t="str">
        <f t="shared" ca="1" si="537"/>
        <v>$B</v>
      </c>
      <c r="U1246" s="29">
        <f t="shared" si="543"/>
        <v>1128</v>
      </c>
      <c r="V1246" s="29">
        <v>94.333333333340704</v>
      </c>
      <c r="W1246" s="29">
        <f t="shared" si="548"/>
        <v>94</v>
      </c>
      <c r="X1246" s="41" t="str" cm="1">
        <f t="array" aca="1" ref="X1246" ca="1">IFERROR(INDEX('PC&amp;PD'!$A$1:$AP$15,ROW('PC&amp;PD'!$A$15),MATCH(INDIRECT(T1246),'PC&amp;PD'!$A$1:$AP$1,0)),"")</f>
        <v/>
      </c>
      <c r="Z1246" s="155"/>
      <c r="AA1246" s="13" t="str">
        <f t="shared" si="533"/>
        <v/>
      </c>
      <c r="AB1246" s="155"/>
      <c r="AC1246" s="13" t="str">
        <f t="shared" ca="1" si="538"/>
        <v>$AB</v>
      </c>
      <c r="AD1246" s="13" t="str" cm="1">
        <f t="array" aca="1" ref="AD1246" ca="1">IFERROR(IF((LEFT(INDIRECT("$F"&amp;$S1246),4))="GOTS",IF($G1246="Organic","GOTS_Organic_raw",(IF($G1246="Responsible","GOTS_Responsible",(IF($G1246="No Attribute (Conventional)","GOTS_conventional",(IF($G1246="Recycled Pre/Post-Consumer","GOTS_pre_post",(IF($G1246="In-Conversion","GOTS_in_conversion",(IF($G1246="Sustainably Sourced","Sustainably_sourced",""))))))))))),IF($G1246="Organic","Organic",(IF($G1246="Responsible","Responsible",(IF($G1246="No Attribute (Conventional)","No_Attribute_Conventional",(IF($G1246="Recycled Pre/Post-Consumer","Recycled_Pre_Post_Consumer",(IF($G1246="In-Conversion","In_Conversion",(IF($G1246="Recycled Pre-Consumer","Recycled_Pre_Consumer",(IF($G1246="Recycled Post-Consumer","Recycled_Post_Consumer",(IF($G1246="Sustainably Sourced","Sustainably_sourced","")))))))))))))))),"")</f>
        <v/>
      </c>
      <c r="AE1246" s="13" t="e" cm="1">
        <f t="array" aca="1" ref="AE1246" ca="1">IF(INDIRECT("$F"&amp;$S1246)="","",IF(LEFT(INDIRECT("$F"&amp;$S1246),3)="GRS","GRS_RCS_RM",IF((LEFT(INDIRECT("$F"&amp;$S1246),3))="RCS","GRS_RCS_RM",IF(INDIRECT("$F"&amp;$S1246)="OCS (No Label)","OCS_Conversion_RM",IF(LEFT(INDIRECT("$F"&amp;$S1246),3)="OCS","OCS_RM",IF(RIGHT(INDIRECT("$F"&amp;$S1246),10)="conversion","GOTS_RM_conversion",IF((LEFT(INDIRECT("$F"&amp;$S1246),4))="GOTS","GOTS_RM","Responsible_RM")))))))</f>
        <v>#REF!</v>
      </c>
      <c r="AF1246" s="13" t="str" cm="1">
        <f t="array" aca="1" ref="AF1246" ca="1">IF($S1246="","",INDIRECT("$Z"&amp;$S1246))</f>
        <v/>
      </c>
      <c r="AG1246" s="155"/>
      <c r="AH1246" s="13" t="str" cm="1">
        <f t="array" aca="1" ref="AH1246" ca="1">IFERROR(INDIRECT("$ag"&amp;S1246),"")</f>
        <v/>
      </c>
      <c r="AI1246" s="13" t="e" cm="1">
        <f t="array" aca="1" ref="AI1246" ca="1">INDIRECT("O"&amp;S1245)</f>
        <v>#REF!</v>
      </c>
      <c r="AJ1246" s="13" t="str">
        <f>IF($I1246="","",INDEX('Raw Material'!$A$1:$J$75,MATCH(I1246,'Raw Material'!$A$1:$A$75,0),(MATCH(G1246,'Raw Material'!$A$1:$J$1,0))))</f>
        <v/>
      </c>
      <c r="AK1246" s="13" t="str">
        <f t="shared" si="534"/>
        <v>YANLIŞRM</v>
      </c>
      <c r="AL1246" s="153" t="str">
        <f t="shared" si="535"/>
        <v/>
      </c>
    </row>
    <row r="1247" spans="1:38" ht="16.5" customHeight="1">
      <c r="A1247" s="161"/>
      <c r="B1247" s="166"/>
      <c r="C1247" s="167"/>
      <c r="D1247" s="156"/>
      <c r="E1247" s="156"/>
      <c r="F1247" s="174"/>
      <c r="G1247" s="181"/>
      <c r="H1247" s="182"/>
      <c r="I1247" s="182"/>
      <c r="J1247" s="182"/>
      <c r="K1247" s="32"/>
      <c r="L1247" s="178"/>
      <c r="M1247" s="178"/>
      <c r="N1247" s="81"/>
      <c r="O1247" s="185"/>
      <c r="P1247" s="103"/>
      <c r="Q1247" s="84" t="str">
        <f t="shared" si="536"/>
        <v/>
      </c>
      <c r="R1247" s="159"/>
      <c r="S1247" s="28" t="str" cm="1">
        <f t="array" aca="1" ref="S1247" ca="1">IF(INDIRECT("A"&amp;114+$U1247)&lt;&gt;"",114+$U1247,"")</f>
        <v/>
      </c>
      <c r="T1247" s="28" t="str">
        <f t="shared" ca="1" si="537"/>
        <v>$B</v>
      </c>
      <c r="U1247" s="29">
        <f t="shared" si="543"/>
        <v>1128</v>
      </c>
      <c r="V1247" s="29">
        <v>94.416666666674004</v>
      </c>
      <c r="W1247" s="29">
        <f t="shared" si="548"/>
        <v>94</v>
      </c>
      <c r="X1247" s="41" t="str" cm="1">
        <f t="array" aca="1" ref="X1247" ca="1">IFERROR(INDEX('PC&amp;PD'!$A$1:$AP$15,ROW('PC&amp;PD'!$A$15),MATCH(INDIRECT(T1247),'PC&amp;PD'!$A$1:$AP$1,0)),"")</f>
        <v/>
      </c>
      <c r="Z1247" s="155"/>
      <c r="AA1247" s="13" t="str">
        <f t="shared" si="533"/>
        <v/>
      </c>
      <c r="AB1247" s="155"/>
      <c r="AC1247" s="13" t="str">
        <f t="shared" ca="1" si="538"/>
        <v>$AB</v>
      </c>
      <c r="AD1247" s="13" t="str" cm="1">
        <f t="array" aca="1" ref="AD1247" ca="1">IFERROR(IF((LEFT(INDIRECT("$F"&amp;$S1247),4))="GOTS",IF($G1247="Organic","GOTS_Organic_raw",(IF($G1247="Responsible","GOTS_Responsible",(IF($G1247="No Attribute (Conventional)","GOTS_conventional",(IF($G1247="Recycled Pre/Post-Consumer","GOTS_pre_post",(IF($G1247="In-Conversion","GOTS_in_conversion",(IF($G1247="Sustainably Sourced","Sustainably_sourced",""))))))))))),IF($G1247="Organic","Organic",(IF($G1247="Responsible","Responsible",(IF($G1247="No Attribute (Conventional)","No_Attribute_Conventional",(IF($G1247="Recycled Pre/Post-Consumer","Recycled_Pre_Post_Consumer",(IF($G1247="In-Conversion","In_Conversion",(IF($G1247="Recycled Pre-Consumer","Recycled_Pre_Consumer",(IF($G1247="Recycled Post-Consumer","Recycled_Post_Consumer",(IF($G1247="Sustainably Sourced","Sustainably_sourced","")))))))))))))))),"")</f>
        <v/>
      </c>
      <c r="AE1247" s="13" t="e" cm="1">
        <f t="array" aca="1" ref="AE1247" ca="1">IF(INDIRECT("$F"&amp;$S1247)="","",IF(LEFT(INDIRECT("$F"&amp;$S1247),3)="GRS","GRS_RCS_RM",IF((LEFT(INDIRECT("$F"&amp;$S1247),3))="RCS","GRS_RCS_RM",IF(INDIRECT("$F"&amp;$S1247)="OCS (No Label)","OCS_Conversion_RM",IF(LEFT(INDIRECT("$F"&amp;$S1247),3)="OCS","OCS_RM",IF(RIGHT(INDIRECT("$F"&amp;$S1247),10)="conversion","GOTS_RM_conversion",IF((LEFT(INDIRECT("$F"&amp;$S1247),4))="GOTS","GOTS_RM","Responsible_RM")))))))</f>
        <v>#REF!</v>
      </c>
      <c r="AF1247" s="13" t="str" cm="1">
        <f t="array" aca="1" ref="AF1247" ca="1">IF($S1247="","",INDIRECT("$Z"&amp;$S1247))</f>
        <v/>
      </c>
      <c r="AG1247" s="155"/>
      <c r="AH1247" s="13" t="str" cm="1">
        <f t="array" aca="1" ref="AH1247" ca="1">IFERROR(INDIRECT("$ag"&amp;S1247),"")</f>
        <v/>
      </c>
      <c r="AI1247" s="13" t="e" cm="1">
        <f t="array" aca="1" ref="AI1247" ca="1">INDIRECT("O"&amp;S1246)</f>
        <v>#REF!</v>
      </c>
      <c r="AJ1247" s="13" t="str">
        <f>IF($I1247="","",INDEX('Raw Material'!$A$1:$J$75,MATCH(I1247,'Raw Material'!$A$1:$A$75,0),(MATCH(G1247,'Raw Material'!$A$1:$J$1,0))))</f>
        <v/>
      </c>
      <c r="AK1247" s="13" t="str">
        <f t="shared" si="534"/>
        <v>YANLIŞRM</v>
      </c>
      <c r="AL1247" s="153" t="str">
        <f t="shared" si="535"/>
        <v/>
      </c>
    </row>
    <row r="1248" spans="1:38" ht="16.5" customHeight="1">
      <c r="A1248" s="162"/>
      <c r="B1248" s="168"/>
      <c r="C1248" s="169"/>
      <c r="D1248" s="156"/>
      <c r="E1248" s="156"/>
      <c r="F1248" s="175"/>
      <c r="G1248" s="181"/>
      <c r="H1248" s="182"/>
      <c r="I1248" s="182"/>
      <c r="J1248" s="182"/>
      <c r="K1248" s="32"/>
      <c r="L1248" s="179"/>
      <c r="M1248" s="179"/>
      <c r="N1248" s="81"/>
      <c r="O1248" s="185"/>
      <c r="P1248" s="103"/>
      <c r="Q1248" s="84" t="str">
        <f t="shared" si="536"/>
        <v/>
      </c>
      <c r="R1248" s="159"/>
      <c r="S1248" s="28" t="str" cm="1">
        <f t="array" aca="1" ref="S1248" ca="1">IF(INDIRECT("A"&amp;114+$U1248)&lt;&gt;"",114+$U1248,"")</f>
        <v/>
      </c>
      <c r="T1248" s="28" t="str">
        <f t="shared" ca="1" si="537"/>
        <v>$B</v>
      </c>
      <c r="U1248" s="29">
        <f t="shared" si="543"/>
        <v>1128</v>
      </c>
      <c r="V1248" s="29">
        <v>94.500000000007404</v>
      </c>
      <c r="W1248" s="29">
        <f t="shared" si="548"/>
        <v>94</v>
      </c>
      <c r="X1248" s="41" t="str" cm="1">
        <f t="array" aca="1" ref="X1248" ca="1">IFERROR(INDEX('PC&amp;PD'!$A$1:$AP$15,ROW('PC&amp;PD'!$A$15),MATCH(INDIRECT(T1248),'PC&amp;PD'!$A$1:$AP$1,0)),"")</f>
        <v/>
      </c>
      <c r="Z1248" s="155"/>
      <c r="AA1248" s="13" t="str">
        <f t="shared" si="533"/>
        <v/>
      </c>
      <c r="AB1248" s="155"/>
      <c r="AC1248" s="13" t="str">
        <f t="shared" ca="1" si="538"/>
        <v>$AB</v>
      </c>
      <c r="AD1248" s="13" t="str" cm="1">
        <f t="array" aca="1" ref="AD1248" ca="1">IFERROR(IF((LEFT(INDIRECT("$F"&amp;$S1248),4))="GOTS",IF($G1248="Organic","GOTS_Organic_raw",(IF($G1248="Responsible","GOTS_Responsible",(IF($G1248="No Attribute (Conventional)","GOTS_conventional",(IF($G1248="Recycled Pre/Post-Consumer","GOTS_pre_post",(IF($G1248="In-Conversion","GOTS_in_conversion",(IF($G1248="Sustainably Sourced","Sustainably_sourced",""))))))))))),IF($G1248="Organic","Organic",(IF($G1248="Responsible","Responsible",(IF($G1248="No Attribute (Conventional)","No_Attribute_Conventional",(IF($G1248="Recycled Pre/Post-Consumer","Recycled_Pre_Post_Consumer",(IF($G1248="In-Conversion","In_Conversion",(IF($G1248="Recycled Pre-Consumer","Recycled_Pre_Consumer",(IF($G1248="Recycled Post-Consumer","Recycled_Post_Consumer",(IF($G1248="Sustainably Sourced","Sustainably_sourced","")))))))))))))))),"")</f>
        <v/>
      </c>
      <c r="AE1248" s="13" t="e" cm="1">
        <f t="array" aca="1" ref="AE1248" ca="1">IF(INDIRECT("$F"&amp;$S1248)="","",IF(LEFT(INDIRECT("$F"&amp;$S1248),3)="GRS","GRS_RCS_RM",IF((LEFT(INDIRECT("$F"&amp;$S1248),3))="RCS","GRS_RCS_RM",IF(INDIRECT("$F"&amp;$S1248)="OCS (No Label)","OCS_Conversion_RM",IF(LEFT(INDIRECT("$F"&amp;$S1248),3)="OCS","OCS_RM",IF(RIGHT(INDIRECT("$F"&amp;$S1248),10)="conversion","GOTS_RM_conversion",IF((LEFT(INDIRECT("$F"&amp;$S1248),4))="GOTS","GOTS_RM","Responsible_RM")))))))</f>
        <v>#REF!</v>
      </c>
      <c r="AF1248" s="13" t="str" cm="1">
        <f t="array" aca="1" ref="AF1248" ca="1">IF($S1248="","",INDIRECT("$Z"&amp;$S1248))</f>
        <v/>
      </c>
      <c r="AG1248" s="155"/>
      <c r="AH1248" s="13" t="str" cm="1">
        <f t="array" aca="1" ref="AH1248" ca="1">IFERROR(INDIRECT("$ag"&amp;S1248),"")</f>
        <v/>
      </c>
      <c r="AI1248" s="13" t="e" cm="1">
        <f t="array" aca="1" ref="AI1248" ca="1">INDIRECT("O"&amp;S1247)</f>
        <v>#REF!</v>
      </c>
      <c r="AJ1248" s="13" t="str">
        <f>IF($I1248="","",INDEX('Raw Material'!$A$1:$J$75,MATCH(I1248,'Raw Material'!$A$1:$A$75,0),(MATCH(G1248,'Raw Material'!$A$1:$J$1,0))))</f>
        <v/>
      </c>
      <c r="AK1248" s="13" t="str">
        <f t="shared" si="534"/>
        <v>YANLIŞRM</v>
      </c>
      <c r="AL1248" s="153" t="str">
        <f t="shared" si="535"/>
        <v/>
      </c>
    </row>
    <row r="1249" spans="1:38" ht="16.5" customHeight="1">
      <c r="A1249" s="162"/>
      <c r="B1249" s="168"/>
      <c r="C1249" s="169"/>
      <c r="D1249" s="156"/>
      <c r="E1249" s="156"/>
      <c r="F1249" s="175"/>
      <c r="G1249" s="181"/>
      <c r="H1249" s="182"/>
      <c r="I1249" s="182"/>
      <c r="J1249" s="182"/>
      <c r="K1249" s="32"/>
      <c r="L1249" s="179"/>
      <c r="M1249" s="179"/>
      <c r="N1249" s="81"/>
      <c r="O1249" s="185"/>
      <c r="P1249" s="103"/>
      <c r="Q1249" s="84" t="str">
        <f t="shared" si="536"/>
        <v/>
      </c>
      <c r="R1249" s="159"/>
      <c r="S1249" s="28" t="str" cm="1">
        <f t="array" aca="1" ref="S1249" ca="1">IF(INDIRECT("A"&amp;114+$U1249)&lt;&gt;"",114+$U1249,"")</f>
        <v/>
      </c>
      <c r="T1249" s="28" t="str">
        <f t="shared" ca="1" si="537"/>
        <v>$B</v>
      </c>
      <c r="U1249" s="29">
        <f t="shared" si="543"/>
        <v>1128</v>
      </c>
      <c r="V1249" s="29">
        <v>94.583333333340704</v>
      </c>
      <c r="W1249" s="29">
        <f t="shared" si="548"/>
        <v>94</v>
      </c>
      <c r="X1249" s="41" t="str" cm="1">
        <f t="array" aca="1" ref="X1249" ca="1">IFERROR(INDEX('PC&amp;PD'!$A$1:$AP$15,ROW('PC&amp;PD'!$A$15),MATCH(INDIRECT(T1249),'PC&amp;PD'!$A$1:$AP$1,0)),"")</f>
        <v/>
      </c>
      <c r="Z1249" s="155"/>
      <c r="AA1249" s="13" t="str">
        <f t="shared" si="533"/>
        <v/>
      </c>
      <c r="AB1249" s="155"/>
      <c r="AC1249" s="13" t="str">
        <f t="shared" ca="1" si="538"/>
        <v>$AB</v>
      </c>
      <c r="AD1249" s="13" t="str" cm="1">
        <f t="array" aca="1" ref="AD1249" ca="1">IFERROR(IF((LEFT(INDIRECT("$F"&amp;$S1249),4))="GOTS",IF($G1249="Organic","GOTS_Organic_raw",(IF($G1249="Responsible","GOTS_Responsible",(IF($G1249="No Attribute (Conventional)","GOTS_conventional",(IF($G1249="Recycled Pre/Post-Consumer","GOTS_pre_post",(IF($G1249="In-Conversion","GOTS_in_conversion",(IF($G1249="Sustainably Sourced","Sustainably_sourced",""))))))))))),IF($G1249="Organic","Organic",(IF($G1249="Responsible","Responsible",(IF($G1249="No Attribute (Conventional)","No_Attribute_Conventional",(IF($G1249="Recycled Pre/Post-Consumer","Recycled_Pre_Post_Consumer",(IF($G1249="In-Conversion","In_Conversion",(IF($G1249="Recycled Pre-Consumer","Recycled_Pre_Consumer",(IF($G1249="Recycled Post-Consumer","Recycled_Post_Consumer",(IF($G1249="Sustainably Sourced","Sustainably_sourced","")))))))))))))))),"")</f>
        <v/>
      </c>
      <c r="AE1249" s="13" t="e" cm="1">
        <f t="array" aca="1" ref="AE1249" ca="1">IF(INDIRECT("$F"&amp;$S1249)="","",IF(LEFT(INDIRECT("$F"&amp;$S1249),3)="GRS","GRS_RCS_RM",IF((LEFT(INDIRECT("$F"&amp;$S1249),3))="RCS","GRS_RCS_RM",IF(INDIRECT("$F"&amp;$S1249)="OCS (No Label)","OCS_Conversion_RM",IF(LEFT(INDIRECT("$F"&amp;$S1249),3)="OCS","OCS_RM",IF(RIGHT(INDIRECT("$F"&amp;$S1249),10)="conversion","GOTS_RM_conversion",IF((LEFT(INDIRECT("$F"&amp;$S1249),4))="GOTS","GOTS_RM","Responsible_RM")))))))</f>
        <v>#REF!</v>
      </c>
      <c r="AF1249" s="13" t="str" cm="1">
        <f t="array" aca="1" ref="AF1249" ca="1">IF($S1249="","",INDIRECT("$Z"&amp;$S1249))</f>
        <v/>
      </c>
      <c r="AG1249" s="155"/>
      <c r="AH1249" s="13" t="str" cm="1">
        <f t="array" aca="1" ref="AH1249" ca="1">IFERROR(INDIRECT("$ag"&amp;S1249),"")</f>
        <v/>
      </c>
      <c r="AI1249" s="13" t="e" cm="1">
        <f t="array" aca="1" ref="AI1249" ca="1">INDIRECT("O"&amp;S1248)</f>
        <v>#REF!</v>
      </c>
      <c r="AJ1249" s="13" t="str">
        <f>IF($I1249="","",INDEX('Raw Material'!$A$1:$J$75,MATCH(I1249,'Raw Material'!$A$1:$A$75,0),(MATCH(G1249,'Raw Material'!$A$1:$J$1,0))))</f>
        <v/>
      </c>
      <c r="AK1249" s="13" t="str">
        <f t="shared" si="534"/>
        <v>YANLIŞRM</v>
      </c>
      <c r="AL1249" s="153" t="str">
        <f t="shared" si="535"/>
        <v/>
      </c>
    </row>
    <row r="1250" spans="1:38" ht="16.5" customHeight="1">
      <c r="A1250" s="162"/>
      <c r="B1250" s="168"/>
      <c r="C1250" s="169"/>
      <c r="D1250" s="156"/>
      <c r="E1250" s="156"/>
      <c r="F1250" s="175"/>
      <c r="G1250" s="181"/>
      <c r="H1250" s="182"/>
      <c r="I1250" s="182"/>
      <c r="J1250" s="182"/>
      <c r="K1250" s="32"/>
      <c r="L1250" s="179"/>
      <c r="M1250" s="179"/>
      <c r="N1250" s="81"/>
      <c r="O1250" s="185"/>
      <c r="P1250" s="103"/>
      <c r="Q1250" s="84" t="str">
        <f t="shared" si="536"/>
        <v/>
      </c>
      <c r="R1250" s="159"/>
      <c r="S1250" s="28" t="str" cm="1">
        <f t="array" aca="1" ref="S1250" ca="1">IF(INDIRECT("A"&amp;114+$U1250)&lt;&gt;"",114+$U1250,"")</f>
        <v/>
      </c>
      <c r="T1250" s="28" t="str">
        <f t="shared" ca="1" si="537"/>
        <v>$B</v>
      </c>
      <c r="U1250" s="29">
        <f t="shared" si="543"/>
        <v>1128</v>
      </c>
      <c r="V1250" s="29">
        <v>94.666666666674104</v>
      </c>
      <c r="W1250" s="29">
        <f t="shared" si="548"/>
        <v>94</v>
      </c>
      <c r="X1250" s="41" t="str" cm="1">
        <f t="array" aca="1" ref="X1250" ca="1">IFERROR(INDEX('PC&amp;PD'!$A$1:$AP$15,ROW('PC&amp;PD'!$A$15),MATCH(INDIRECT(T1250),'PC&amp;PD'!$A$1:$AP$1,0)),"")</f>
        <v/>
      </c>
      <c r="Z1250" s="155"/>
      <c r="AA1250" s="13" t="str">
        <f t="shared" si="533"/>
        <v/>
      </c>
      <c r="AB1250" s="155"/>
      <c r="AC1250" s="13" t="str">
        <f t="shared" ca="1" si="538"/>
        <v>$AB</v>
      </c>
      <c r="AD1250" s="13" t="str" cm="1">
        <f t="array" aca="1" ref="AD1250" ca="1">IFERROR(IF((LEFT(INDIRECT("$F"&amp;$S1250),4))="GOTS",IF($G1250="Organic","GOTS_Organic_raw",(IF($G1250="Responsible","GOTS_Responsible",(IF($G1250="No Attribute (Conventional)","GOTS_conventional",(IF($G1250="Recycled Pre/Post-Consumer","GOTS_pre_post",(IF($G1250="In-Conversion","GOTS_in_conversion",(IF($G1250="Sustainably Sourced","Sustainably_sourced",""))))))))))),IF($G1250="Organic","Organic",(IF($G1250="Responsible","Responsible",(IF($G1250="No Attribute (Conventional)","No_Attribute_Conventional",(IF($G1250="Recycled Pre/Post-Consumer","Recycled_Pre_Post_Consumer",(IF($G1250="In-Conversion","In_Conversion",(IF($G1250="Recycled Pre-Consumer","Recycled_Pre_Consumer",(IF($G1250="Recycled Post-Consumer","Recycled_Post_Consumer",(IF($G1250="Sustainably Sourced","Sustainably_sourced","")))))))))))))))),"")</f>
        <v/>
      </c>
      <c r="AE1250" s="13" t="e" cm="1">
        <f t="array" aca="1" ref="AE1250" ca="1">IF(INDIRECT("$F"&amp;$S1250)="","",IF(LEFT(INDIRECT("$F"&amp;$S1250),3)="GRS","GRS_RCS_RM",IF((LEFT(INDIRECT("$F"&amp;$S1250),3))="RCS","GRS_RCS_RM",IF(INDIRECT("$F"&amp;$S1250)="OCS (No Label)","OCS_Conversion_RM",IF(LEFT(INDIRECT("$F"&amp;$S1250),3)="OCS","OCS_RM",IF(RIGHT(INDIRECT("$F"&amp;$S1250),10)="conversion","GOTS_RM_conversion",IF((LEFT(INDIRECT("$F"&amp;$S1250),4))="GOTS","GOTS_RM","Responsible_RM")))))))</f>
        <v>#REF!</v>
      </c>
      <c r="AF1250" s="13" t="str" cm="1">
        <f t="array" aca="1" ref="AF1250" ca="1">IF($S1250="","",INDIRECT("$Z"&amp;$S1250))</f>
        <v/>
      </c>
      <c r="AG1250" s="155"/>
      <c r="AH1250" s="13" t="str" cm="1">
        <f t="array" aca="1" ref="AH1250" ca="1">IFERROR(INDIRECT("$ag"&amp;S1250),"")</f>
        <v/>
      </c>
      <c r="AI1250" s="13" t="e" cm="1">
        <f t="array" aca="1" ref="AI1250" ca="1">INDIRECT("O"&amp;S1249)</f>
        <v>#REF!</v>
      </c>
      <c r="AJ1250" s="13" t="str">
        <f>IF($I1250="","",INDEX('Raw Material'!$A$1:$J$75,MATCH(I1250,'Raw Material'!$A$1:$A$75,0),(MATCH(G1250,'Raw Material'!$A$1:$J$1,0))))</f>
        <v/>
      </c>
      <c r="AK1250" s="13" t="str">
        <f t="shared" si="534"/>
        <v>YANLIŞRM</v>
      </c>
      <c r="AL1250" s="153" t="str">
        <f t="shared" si="535"/>
        <v/>
      </c>
    </row>
    <row r="1251" spans="1:38" ht="16.5" customHeight="1">
      <c r="A1251" s="162"/>
      <c r="B1251" s="168"/>
      <c r="C1251" s="169"/>
      <c r="D1251" s="156"/>
      <c r="E1251" s="156"/>
      <c r="F1251" s="175"/>
      <c r="G1251" s="181"/>
      <c r="H1251" s="182"/>
      <c r="I1251" s="182"/>
      <c r="J1251" s="182"/>
      <c r="K1251" s="32"/>
      <c r="L1251" s="179"/>
      <c r="M1251" s="179"/>
      <c r="N1251" s="81"/>
      <c r="O1251" s="185"/>
      <c r="P1251" s="103"/>
      <c r="Q1251" s="84" t="str">
        <f t="shared" si="536"/>
        <v/>
      </c>
      <c r="R1251" s="159"/>
      <c r="S1251" s="28" t="str" cm="1">
        <f t="array" aca="1" ref="S1251" ca="1">IF(INDIRECT("A"&amp;114+$U1251)&lt;&gt;"",114+$U1251,"")</f>
        <v/>
      </c>
      <c r="T1251" s="28" t="str">
        <f t="shared" ca="1" si="537"/>
        <v>$B</v>
      </c>
      <c r="U1251" s="29">
        <f t="shared" si="543"/>
        <v>1128</v>
      </c>
      <c r="V1251" s="29">
        <v>94.750000000007404</v>
      </c>
      <c r="W1251" s="29">
        <f t="shared" si="548"/>
        <v>94</v>
      </c>
      <c r="X1251" s="41" t="str" cm="1">
        <f t="array" aca="1" ref="X1251" ca="1">IFERROR(INDEX('PC&amp;PD'!$A$1:$AP$15,ROW('PC&amp;PD'!$A$15),MATCH(INDIRECT(T1251),'PC&amp;PD'!$A$1:$AP$1,0)),"")</f>
        <v/>
      </c>
      <c r="Z1251" s="155"/>
      <c r="AA1251" s="13" t="str">
        <f t="shared" si="533"/>
        <v/>
      </c>
      <c r="AB1251" s="155"/>
      <c r="AC1251" s="13" t="str">
        <f t="shared" ca="1" si="538"/>
        <v>$AB</v>
      </c>
      <c r="AD1251" s="13" t="str" cm="1">
        <f t="array" aca="1" ref="AD1251" ca="1">IFERROR(IF((LEFT(INDIRECT("$F"&amp;$S1251),4))="GOTS",IF($G1251="Organic","GOTS_Organic_raw",(IF($G1251="Responsible","GOTS_Responsible",(IF($G1251="No Attribute (Conventional)","GOTS_conventional",(IF($G1251="Recycled Pre/Post-Consumer","GOTS_pre_post",(IF($G1251="In-Conversion","GOTS_in_conversion",(IF($G1251="Sustainably Sourced","Sustainably_sourced",""))))))))))),IF($G1251="Organic","Organic",(IF($G1251="Responsible","Responsible",(IF($G1251="No Attribute (Conventional)","No_Attribute_Conventional",(IF($G1251="Recycled Pre/Post-Consumer","Recycled_Pre_Post_Consumer",(IF($G1251="In-Conversion","In_Conversion",(IF($G1251="Recycled Pre-Consumer","Recycled_Pre_Consumer",(IF($G1251="Recycled Post-Consumer","Recycled_Post_Consumer",(IF($G1251="Sustainably Sourced","Sustainably_sourced","")))))))))))))))),"")</f>
        <v/>
      </c>
      <c r="AE1251" s="13" t="e" cm="1">
        <f t="array" aca="1" ref="AE1251" ca="1">IF(INDIRECT("$F"&amp;$S1251)="","",IF(LEFT(INDIRECT("$F"&amp;$S1251),3)="GRS","GRS_RCS_RM",IF((LEFT(INDIRECT("$F"&amp;$S1251),3))="RCS","GRS_RCS_RM",IF(INDIRECT("$F"&amp;$S1251)="OCS (No Label)","OCS_Conversion_RM",IF(LEFT(INDIRECT("$F"&amp;$S1251),3)="OCS","OCS_RM",IF(RIGHT(INDIRECT("$F"&amp;$S1251),10)="conversion","GOTS_RM_conversion",IF((LEFT(INDIRECT("$F"&amp;$S1251),4))="GOTS","GOTS_RM","Responsible_RM")))))))</f>
        <v>#REF!</v>
      </c>
      <c r="AF1251" s="13" t="str" cm="1">
        <f t="array" aca="1" ref="AF1251" ca="1">IF($S1251="","",INDIRECT("$Z"&amp;$S1251))</f>
        <v/>
      </c>
      <c r="AG1251" s="155"/>
      <c r="AH1251" s="13" t="str" cm="1">
        <f t="array" aca="1" ref="AH1251" ca="1">IFERROR(INDIRECT("$ag"&amp;S1251),"")</f>
        <v/>
      </c>
      <c r="AI1251" s="13" t="e" cm="1">
        <f t="array" aca="1" ref="AI1251" ca="1">INDIRECT("O"&amp;S1250)</f>
        <v>#REF!</v>
      </c>
      <c r="AJ1251" s="13" t="str">
        <f>IF($I1251="","",INDEX('Raw Material'!$A$1:$J$75,MATCH(I1251,'Raw Material'!$A$1:$A$75,0),(MATCH(G1251,'Raw Material'!$A$1:$J$1,0))))</f>
        <v/>
      </c>
      <c r="AK1251" s="13" t="str">
        <f t="shared" si="534"/>
        <v>YANLIŞRM</v>
      </c>
      <c r="AL1251" s="153" t="str">
        <f t="shared" si="535"/>
        <v/>
      </c>
    </row>
    <row r="1252" spans="1:38" ht="16.5" customHeight="1">
      <c r="A1252" s="162"/>
      <c r="B1252" s="168"/>
      <c r="C1252" s="169"/>
      <c r="D1252" s="156"/>
      <c r="E1252" s="156"/>
      <c r="F1252" s="175"/>
      <c r="G1252" s="181"/>
      <c r="H1252" s="182"/>
      <c r="I1252" s="182"/>
      <c r="J1252" s="182"/>
      <c r="K1252" s="32"/>
      <c r="L1252" s="179"/>
      <c r="M1252" s="179"/>
      <c r="N1252" s="81"/>
      <c r="O1252" s="185"/>
      <c r="P1252" s="103"/>
      <c r="Q1252" s="84" t="str">
        <f t="shared" si="536"/>
        <v/>
      </c>
      <c r="R1252" s="159"/>
      <c r="S1252" s="28" t="str" cm="1">
        <f t="array" aca="1" ref="S1252" ca="1">IF(INDIRECT("A"&amp;114+$U1252)&lt;&gt;"",114+$U1252,"")</f>
        <v/>
      </c>
      <c r="T1252" s="28" t="str">
        <f t="shared" ca="1" si="537"/>
        <v>$B</v>
      </c>
      <c r="U1252" s="29">
        <f t="shared" si="543"/>
        <v>1128</v>
      </c>
      <c r="V1252" s="29">
        <v>94.833333333340704</v>
      </c>
      <c r="W1252" s="29">
        <f t="shared" si="548"/>
        <v>94</v>
      </c>
      <c r="X1252" s="41" t="str" cm="1">
        <f t="array" aca="1" ref="X1252" ca="1">IFERROR(INDEX('PC&amp;PD'!$A$1:$AP$15,ROW('PC&amp;PD'!$A$15),MATCH(INDIRECT(T1252),'PC&amp;PD'!$A$1:$AP$1,0)),"")</f>
        <v/>
      </c>
      <c r="Z1252" s="155"/>
      <c r="AA1252" s="13" t="str">
        <f t="shared" si="533"/>
        <v/>
      </c>
      <c r="AB1252" s="155"/>
      <c r="AC1252" s="13" t="str">
        <f t="shared" ca="1" si="538"/>
        <v>$AB</v>
      </c>
      <c r="AD1252" s="13" t="str" cm="1">
        <f t="array" aca="1" ref="AD1252" ca="1">IFERROR(IF((LEFT(INDIRECT("$F"&amp;$S1252),4))="GOTS",IF($G1252="Organic","GOTS_Organic_raw",(IF($G1252="Responsible","GOTS_Responsible",(IF($G1252="No Attribute (Conventional)","GOTS_conventional",(IF($G1252="Recycled Pre/Post-Consumer","GOTS_pre_post",(IF($G1252="In-Conversion","GOTS_in_conversion",(IF($G1252="Sustainably Sourced","Sustainably_sourced",""))))))))))),IF($G1252="Organic","Organic",(IF($G1252="Responsible","Responsible",(IF($G1252="No Attribute (Conventional)","No_Attribute_Conventional",(IF($G1252="Recycled Pre/Post-Consumer","Recycled_Pre_Post_Consumer",(IF($G1252="In-Conversion","In_Conversion",(IF($G1252="Recycled Pre-Consumer","Recycled_Pre_Consumer",(IF($G1252="Recycled Post-Consumer","Recycled_Post_Consumer",(IF($G1252="Sustainably Sourced","Sustainably_sourced","")))))))))))))))),"")</f>
        <v/>
      </c>
      <c r="AE1252" s="13" t="e" cm="1">
        <f t="array" aca="1" ref="AE1252" ca="1">IF(INDIRECT("$F"&amp;$S1252)="","",IF(LEFT(INDIRECT("$F"&amp;$S1252),3)="GRS","GRS_RCS_RM",IF((LEFT(INDIRECT("$F"&amp;$S1252),3))="RCS","GRS_RCS_RM",IF(INDIRECT("$F"&amp;$S1252)="OCS (No Label)","OCS_Conversion_RM",IF(LEFT(INDIRECT("$F"&amp;$S1252),3)="OCS","OCS_RM",IF(RIGHT(INDIRECT("$F"&amp;$S1252),10)="conversion","GOTS_RM_conversion",IF((LEFT(INDIRECT("$F"&amp;$S1252),4))="GOTS","GOTS_RM","Responsible_RM")))))))</f>
        <v>#REF!</v>
      </c>
      <c r="AF1252" s="13" t="str" cm="1">
        <f t="array" aca="1" ref="AF1252" ca="1">IF($S1252="","",INDIRECT("$Z"&amp;$S1252))</f>
        <v/>
      </c>
      <c r="AG1252" s="155"/>
      <c r="AH1252" s="13" t="str" cm="1">
        <f t="array" aca="1" ref="AH1252" ca="1">IFERROR(INDIRECT("$ag"&amp;S1252),"")</f>
        <v/>
      </c>
      <c r="AI1252" s="13" t="e" cm="1">
        <f t="array" aca="1" ref="AI1252" ca="1">INDIRECT("O"&amp;S1251)</f>
        <v>#REF!</v>
      </c>
      <c r="AJ1252" s="13" t="str">
        <f>IF($I1252="","",INDEX('Raw Material'!$A$1:$J$75,MATCH(I1252,'Raw Material'!$A$1:$A$75,0),(MATCH(G1252,'Raw Material'!$A$1:$J$1,0))))</f>
        <v/>
      </c>
      <c r="AK1252" s="13" t="str">
        <f t="shared" si="534"/>
        <v>YANLIŞRM</v>
      </c>
      <c r="AL1252" s="153" t="str">
        <f t="shared" si="535"/>
        <v/>
      </c>
    </row>
    <row r="1253" spans="1:38" ht="16.5" customHeight="1" thickBot="1">
      <c r="A1253" s="163"/>
      <c r="B1253" s="170"/>
      <c r="C1253" s="171"/>
      <c r="D1253" s="156"/>
      <c r="E1253" s="156"/>
      <c r="F1253" s="176"/>
      <c r="G1253" s="157"/>
      <c r="H1253" s="158"/>
      <c r="I1253" s="158"/>
      <c r="J1253" s="158"/>
      <c r="K1253" s="33"/>
      <c r="L1253" s="180"/>
      <c r="M1253" s="180"/>
      <c r="N1253" s="82"/>
      <c r="O1253" s="186"/>
      <c r="P1253" s="103"/>
      <c r="Q1253" s="84" t="str">
        <f t="shared" si="536"/>
        <v/>
      </c>
      <c r="R1253" s="159"/>
      <c r="S1253" s="28" t="str" cm="1">
        <f t="array" aca="1" ref="S1253" ca="1">IF(INDIRECT("A"&amp;114+$U1253)&lt;&gt;"",114+$U1253,"")</f>
        <v/>
      </c>
      <c r="T1253" s="28" t="str">
        <f t="shared" ca="1" si="537"/>
        <v>$B</v>
      </c>
      <c r="U1253" s="29">
        <f t="shared" si="543"/>
        <v>1128</v>
      </c>
      <c r="V1253" s="29">
        <v>94.916666666674104</v>
      </c>
      <c r="W1253" s="29">
        <f t="shared" si="548"/>
        <v>94</v>
      </c>
      <c r="X1253" s="41" t="str" cm="1">
        <f t="array" aca="1" ref="X1253" ca="1">IFERROR(INDEX('PC&amp;PD'!$A$1:$AP$15,ROW('PC&amp;PD'!$A$15),MATCH(INDIRECT(T1253),'PC&amp;PD'!$A$1:$AP$1,0)),"")</f>
        <v/>
      </c>
      <c r="Z1253" s="155"/>
      <c r="AA1253" s="13" t="str">
        <f t="shared" si="533"/>
        <v/>
      </c>
      <c r="AB1253" s="155"/>
      <c r="AC1253" s="13" t="str">
        <f t="shared" ca="1" si="538"/>
        <v>$AB</v>
      </c>
      <c r="AD1253" s="13" t="str" cm="1">
        <f t="array" aca="1" ref="AD1253" ca="1">IFERROR(IF((LEFT(INDIRECT("$F"&amp;$S1253),4))="GOTS",IF($G1253="Organic","GOTS_Organic_raw",(IF($G1253="Responsible","GOTS_Responsible",(IF($G1253="No Attribute (Conventional)","GOTS_conventional",(IF($G1253="Recycled Pre/Post-Consumer","GOTS_pre_post",(IF($G1253="In-Conversion","GOTS_in_conversion",(IF($G1253="Sustainably Sourced","Sustainably_sourced",""))))))))))),IF($G1253="Organic","Organic",(IF($G1253="Responsible","Responsible",(IF($G1253="No Attribute (Conventional)","No_Attribute_Conventional",(IF($G1253="Recycled Pre/Post-Consumer","Recycled_Pre_Post_Consumer",(IF($G1253="In-Conversion","In_Conversion",(IF($G1253="Recycled Pre-Consumer","Recycled_Pre_Consumer",(IF($G1253="Recycled Post-Consumer","Recycled_Post_Consumer",(IF($G1253="Sustainably Sourced","Sustainably_sourced","")))))))))))))))),"")</f>
        <v/>
      </c>
      <c r="AE1253" s="13" t="e" cm="1">
        <f t="array" aca="1" ref="AE1253" ca="1">IF(INDIRECT("$F"&amp;$S1253)="","",IF(LEFT(INDIRECT("$F"&amp;$S1253),3)="GRS","GRS_RCS_RM",IF((LEFT(INDIRECT("$F"&amp;$S1253),3))="RCS","GRS_RCS_RM",IF(INDIRECT("$F"&amp;$S1253)="OCS (No Label)","OCS_Conversion_RM",IF(LEFT(INDIRECT("$F"&amp;$S1253),3)="OCS","OCS_RM",IF(RIGHT(INDIRECT("$F"&amp;$S1253),10)="conversion","GOTS_RM_conversion",IF((LEFT(INDIRECT("$F"&amp;$S1253),4))="GOTS","GOTS_RM","Responsible_RM")))))))</f>
        <v>#REF!</v>
      </c>
      <c r="AF1253" s="13" t="str" cm="1">
        <f t="array" aca="1" ref="AF1253" ca="1">IF($S1253="","",INDIRECT("$Z"&amp;$S1253))</f>
        <v/>
      </c>
      <c r="AG1253" s="155"/>
      <c r="AH1253" s="13" t="str" cm="1">
        <f t="array" aca="1" ref="AH1253" ca="1">IFERROR(INDIRECT("$ag"&amp;S1253),"")</f>
        <v/>
      </c>
      <c r="AI1253" s="13" t="e" cm="1">
        <f t="array" aca="1" ref="AI1253" ca="1">INDIRECT("O"&amp;S1252)</f>
        <v>#REF!</v>
      </c>
      <c r="AJ1253" s="13" t="str">
        <f>IF($I1253="","",INDEX('Raw Material'!$A$1:$J$75,MATCH(I1253,'Raw Material'!$A$1:$A$75,0),(MATCH(G1253,'Raw Material'!$A$1:$J$1,0))))</f>
        <v/>
      </c>
      <c r="AK1253" s="13" t="str">
        <f t="shared" si="534"/>
        <v>YANLIŞRM</v>
      </c>
      <c r="AL1253" s="153" t="str">
        <f t="shared" si="535"/>
        <v/>
      </c>
    </row>
    <row r="1254" spans="1:38" ht="16.5" customHeight="1">
      <c r="A1254" s="160" t="str">
        <f>IF(B1254="","",COUNTA($B$114:$B1254))</f>
        <v/>
      </c>
      <c r="B1254" s="164"/>
      <c r="C1254" s="165"/>
      <c r="D1254" s="183"/>
      <c r="E1254" s="183"/>
      <c r="F1254" s="172"/>
      <c r="G1254" s="212"/>
      <c r="H1254" s="206"/>
      <c r="I1254" s="206"/>
      <c r="J1254" s="206"/>
      <c r="K1254" s="31"/>
      <c r="L1254" s="177" t="str">
        <f t="shared" ref="L1254" si="558">IF(R1254="","",LEFT(R1254,LEN(R1254)-2))</f>
        <v/>
      </c>
      <c r="M1254" s="177"/>
      <c r="N1254" s="80"/>
      <c r="O1254" s="184"/>
      <c r="P1254" s="103"/>
      <c r="Q1254" s="84" t="str">
        <f t="shared" si="536"/>
        <v/>
      </c>
      <c r="R1254" s="159" t="str">
        <f t="shared" ref="R1254" si="559">CONCATENATE($Q1254,Q1255,Q1256,Q1257,Q1258,Q1259,$Q1260,$Q1261,$Q1262,$Q1263,Q1264,Q1265)</f>
        <v/>
      </c>
      <c r="S1254" s="28" t="str" cm="1">
        <f t="array" aca="1" ref="S1254" ca="1">IF(INDIRECT("A"&amp;114+$U1254)&lt;&gt;"",114+$U1254,"")</f>
        <v/>
      </c>
      <c r="T1254" s="28" t="str">
        <f t="shared" ca="1" si="537"/>
        <v>$B</v>
      </c>
      <c r="U1254" s="29">
        <f t="shared" si="543"/>
        <v>1140</v>
      </c>
      <c r="V1254" s="29">
        <v>95.000000000007404</v>
      </c>
      <c r="W1254" s="29">
        <f t="shared" si="548"/>
        <v>95</v>
      </c>
      <c r="X1254" s="41" t="str" cm="1">
        <f t="array" aca="1" ref="X1254" ca="1">IFERROR(INDEX('PC&amp;PD'!$A$1:$AP$15,ROW('PC&amp;PD'!$A$15),MATCH(INDIRECT(T1254),'PC&amp;PD'!$A$1:$AP$1,0)),"")</f>
        <v/>
      </c>
      <c r="Z1254" s="155" t="str">
        <f t="shared" ref="Z1254" si="560">IFERROR(IF($F1254="OCS 100","OCS (OCS 100)",IF($F1254="OCS Blended","OCS (OCS Blended)",IF($F1254="OCS (No Label)","OCS (No Label)",IF($F1254="RCS 100","RCS (RCS 100)",IF($F1254="RCS Blended","RCS (RCS Blended)",IF($F1254="GRS","GRS (GRS)",IF($F1254="GRS (No Label)", "GRS (No Label)",IF($F1254="RDS","RDS (RDS)",IF($F1254="RWS","RWS (RWS)",IF($F1254="RAS","RAS (RAS)",IF($F1254="RMS","RMS (RMS)",IF($F1254="GOTS Organic","GOTS (Organic)",IF($F1254="GOTS Made with organic","GOTS (Made with Organic)",IF($F1254="GOTS Organic - in conversion","GOTS (Organic - In Conversion)",IF($F1254="GOTS Made with organic - in conversion","GOTS (Made with Organic - In Conversion)",""))))))))))))))),"")</f>
        <v/>
      </c>
      <c r="AA1254" s="13" t="str">
        <f t="shared" si="533"/>
        <v/>
      </c>
      <c r="AB1254" s="155" t="str">
        <f t="shared" ref="AB1254" si="561">IFERROR(IF($F1254="OCS 100", "OCS_100",IF($F1254="OCS Blended", "OCS_Blended",IF($F1254="OCS (No Label)", "OCS_No_Label",IF($F1254="RCS 100", "RCS_100",IF($F1254="RCS Blended","RCS_Blended",IF($F1254="GRS","GRS",IF($F1254="GRS (No Label)", "GRS_No_Label",IF($F1254="RDS","RDS",IF($F1254="RWS","RWS",IF($F1254="RMS","RMS",IF($F1254="GOTS Organic","GOTS_Organic",IF($F1254="GOTS Made with organic","GOTS_Made_with_organic",IF($F1254="GOTS Organic - in conversion","GOTS_Organic_in_Conversion",IF($F1254="GOTS Made with organic - in conversion","GOTS_Made_with_Organic_in_Conversion",IF($F1254="RAS","RAS",""))))))))))))))),"")</f>
        <v/>
      </c>
      <c r="AC1254" s="13" t="str">
        <f t="shared" ca="1" si="538"/>
        <v>$AB</v>
      </c>
      <c r="AD1254" s="13" t="str" cm="1">
        <f t="array" aca="1" ref="AD1254" ca="1">IFERROR(IF((LEFT(INDIRECT("$F"&amp;$S1254),4))="GOTS",IF($G1254="Organic","GOTS_Organic_raw",(IF($G1254="Responsible","GOTS_Responsible",(IF($G1254="No Attribute (Conventional)","GOTS_conventional",(IF($G1254="Recycled Pre/Post-Consumer","GOTS_pre_post",(IF($G1254="In-Conversion","GOTS_in_conversion",(IF($G1254="Sustainably Sourced","Sustainably_sourced",""))))))))))),IF($G1254="Organic","Organic",(IF($G1254="Responsible","Responsible",(IF($G1254="No Attribute (Conventional)","No_Attribute_Conventional",(IF($G1254="Recycled Pre/Post-Consumer","Recycled_Pre_Post_Consumer",(IF($G1254="In-Conversion","In_Conversion",(IF($G1254="Recycled Pre-Consumer","Recycled_Pre_Consumer",(IF($G1254="Recycled Post-Consumer","Recycled_Post_Consumer",(IF($G1254="Sustainably Sourced","Sustainably_sourced","")))))))))))))))),"")</f>
        <v/>
      </c>
      <c r="AE1254" s="13" t="e" cm="1">
        <f t="array" aca="1" ref="AE1254" ca="1">IF(INDIRECT("$F"&amp;$S1254)="","",IF(LEFT(INDIRECT("$F"&amp;$S1254),3)="GRS","GRS_RCS_RM",IF((LEFT(INDIRECT("$F"&amp;$S1254),3))="RCS","GRS_RCS_RM",IF(INDIRECT("$F"&amp;$S1254)="OCS (No Label)","OCS_Conversion_RM",IF(LEFT(INDIRECT("$F"&amp;$S1254),3)="OCS","OCS_RM",IF(RIGHT(INDIRECT("$F"&amp;$S1254),10)="conversion","GOTS_RM_conversion",IF((LEFT(INDIRECT("$F"&amp;$S1254),4))="GOTS","GOTS_RM","Responsible_RM")))))))</f>
        <v>#REF!</v>
      </c>
      <c r="AF1254" s="13" t="str" cm="1">
        <f t="array" aca="1" ref="AF1254" ca="1">IF($S1254="","",INDIRECT("$Z"&amp;$S1254))</f>
        <v/>
      </c>
      <c r="AG1254" s="155" t="str">
        <f t="shared" si="553"/>
        <v/>
      </c>
      <c r="AH1254" s="13" t="str" cm="1">
        <f t="array" aca="1" ref="AH1254" ca="1">IFERROR(INDIRECT("$ag"&amp;S1254),"")</f>
        <v/>
      </c>
      <c r="AI1254" s="13" t="e" cm="1">
        <f t="array" aca="1" ref="AI1254" ca="1">INDIRECT("O"&amp;S1253)</f>
        <v>#REF!</v>
      </c>
      <c r="AJ1254" s="13" t="str">
        <f>IF($I1254="","",INDEX('Raw Material'!$A$1:$J$75,MATCH(I1254,'Raw Material'!$A$1:$A$75,0),(MATCH(G1254,'Raw Material'!$A$1:$J$1,0))))</f>
        <v/>
      </c>
      <c r="AK1254" s="13" t="str">
        <f t="shared" si="534"/>
        <v>YANLIŞRM</v>
      </c>
      <c r="AL1254" s="153" t="str">
        <f t="shared" si="535"/>
        <v/>
      </c>
    </row>
    <row r="1255" spans="1:38" ht="16.5" customHeight="1">
      <c r="A1255" s="161"/>
      <c r="B1255" s="166"/>
      <c r="C1255" s="167"/>
      <c r="D1255" s="156"/>
      <c r="E1255" s="156"/>
      <c r="F1255" s="173"/>
      <c r="G1255" s="181"/>
      <c r="H1255" s="182"/>
      <c r="I1255" s="182"/>
      <c r="J1255" s="182"/>
      <c r="K1255" s="32"/>
      <c r="L1255" s="178"/>
      <c r="M1255" s="178"/>
      <c r="N1255" s="81"/>
      <c r="O1255" s="185"/>
      <c r="P1255" s="103"/>
      <c r="Q1255" s="84" t="str">
        <f t="shared" si="536"/>
        <v/>
      </c>
      <c r="R1255" s="159"/>
      <c r="S1255" s="28" t="str" cm="1">
        <f t="array" aca="1" ref="S1255" ca="1">IF(INDIRECT("A"&amp;114+$U1255)&lt;&gt;"",114+$U1255,"")</f>
        <v/>
      </c>
      <c r="T1255" s="28" t="str">
        <f t="shared" ca="1" si="537"/>
        <v>$B</v>
      </c>
      <c r="U1255" s="29">
        <f t="shared" si="543"/>
        <v>1140</v>
      </c>
      <c r="V1255" s="29">
        <v>95.083333333340804</v>
      </c>
      <c r="W1255" s="29">
        <f t="shared" si="548"/>
        <v>95</v>
      </c>
      <c r="X1255" s="41" t="str" cm="1">
        <f t="array" aca="1" ref="X1255" ca="1">IFERROR(INDEX('PC&amp;PD'!$A$1:$AP$15,ROW('PC&amp;PD'!$A$15),MATCH(INDIRECT(T1255),'PC&amp;PD'!$A$1:$AP$1,0)),"")</f>
        <v/>
      </c>
      <c r="Z1255" s="155"/>
      <c r="AA1255" s="13" t="str">
        <f t="shared" si="533"/>
        <v/>
      </c>
      <c r="AB1255" s="155"/>
      <c r="AC1255" s="13" t="str">
        <f t="shared" ca="1" si="538"/>
        <v>$AB</v>
      </c>
      <c r="AD1255" s="13" t="str" cm="1">
        <f t="array" aca="1" ref="AD1255" ca="1">IFERROR(IF((LEFT(INDIRECT("$F"&amp;$S1255),4))="GOTS",IF($G1255="Organic","GOTS_Organic_raw",(IF($G1255="Responsible","GOTS_Responsible",(IF($G1255="No Attribute (Conventional)","GOTS_conventional",(IF($G1255="Recycled Pre/Post-Consumer","GOTS_pre_post",(IF($G1255="In-Conversion","GOTS_in_conversion",(IF($G1255="Sustainably Sourced","Sustainably_sourced",""))))))))))),IF($G1255="Organic","Organic",(IF($G1255="Responsible","Responsible",(IF($G1255="No Attribute (Conventional)","No_Attribute_Conventional",(IF($G1255="Recycled Pre/Post-Consumer","Recycled_Pre_Post_Consumer",(IF($G1255="In-Conversion","In_Conversion",(IF($G1255="Recycled Pre-Consumer","Recycled_Pre_Consumer",(IF($G1255="Recycled Post-Consumer","Recycled_Post_Consumer",(IF($G1255="Sustainably Sourced","Sustainably_sourced","")))))))))))))))),"")</f>
        <v/>
      </c>
      <c r="AE1255" s="13" t="e" cm="1">
        <f t="array" aca="1" ref="AE1255" ca="1">IF(INDIRECT("$F"&amp;$S1255)="","",IF(LEFT(INDIRECT("$F"&amp;$S1255),3)="GRS","GRS_RCS_RM",IF((LEFT(INDIRECT("$F"&amp;$S1255),3))="RCS","GRS_RCS_RM",IF(INDIRECT("$F"&amp;$S1255)="OCS (No Label)","OCS_Conversion_RM",IF(LEFT(INDIRECT("$F"&amp;$S1255),3)="OCS","OCS_RM",IF(RIGHT(INDIRECT("$F"&amp;$S1255),10)="conversion","GOTS_RM_conversion",IF((LEFT(INDIRECT("$F"&amp;$S1255),4))="GOTS","GOTS_RM","Responsible_RM")))))))</f>
        <v>#REF!</v>
      </c>
      <c r="AF1255" s="13" t="str" cm="1">
        <f t="array" aca="1" ref="AF1255" ca="1">IF($S1255="","",INDIRECT("$Z"&amp;$S1255))</f>
        <v/>
      </c>
      <c r="AG1255" s="155"/>
      <c r="AH1255" s="13" t="str" cm="1">
        <f t="array" aca="1" ref="AH1255" ca="1">IFERROR(INDIRECT("$ag"&amp;S1255),"")</f>
        <v/>
      </c>
      <c r="AI1255" s="13" t="e" cm="1">
        <f t="array" aca="1" ref="AI1255" ca="1">INDIRECT("O"&amp;S1254)</f>
        <v>#REF!</v>
      </c>
      <c r="AJ1255" s="13" t="str">
        <f>IF($I1255="","",INDEX('Raw Material'!$A$1:$J$75,MATCH(I1255,'Raw Material'!$A$1:$A$75,0),(MATCH(G1255,'Raw Material'!$A$1:$J$1,0))))</f>
        <v/>
      </c>
      <c r="AK1255" s="13" t="str">
        <f t="shared" si="534"/>
        <v>YANLIŞRM</v>
      </c>
      <c r="AL1255" s="153" t="str">
        <f t="shared" si="535"/>
        <v/>
      </c>
    </row>
    <row r="1256" spans="1:38" ht="16.5" customHeight="1">
      <c r="A1256" s="161"/>
      <c r="B1256" s="166"/>
      <c r="C1256" s="167"/>
      <c r="D1256" s="156"/>
      <c r="E1256" s="156"/>
      <c r="F1256" s="173"/>
      <c r="G1256" s="181"/>
      <c r="H1256" s="182"/>
      <c r="I1256" s="182"/>
      <c r="J1256" s="182"/>
      <c r="K1256" s="32"/>
      <c r="L1256" s="178"/>
      <c r="M1256" s="178"/>
      <c r="N1256" s="81"/>
      <c r="O1256" s="185"/>
      <c r="P1256" s="103"/>
      <c r="Q1256" s="84" t="str">
        <f t="shared" si="536"/>
        <v/>
      </c>
      <c r="R1256" s="159"/>
      <c r="S1256" s="28" t="str" cm="1">
        <f t="array" aca="1" ref="S1256" ca="1">IF(INDIRECT("A"&amp;114+$U1256)&lt;&gt;"",114+$U1256,"")</f>
        <v/>
      </c>
      <c r="T1256" s="28" t="str">
        <f t="shared" ca="1" si="537"/>
        <v>$B</v>
      </c>
      <c r="U1256" s="29">
        <f t="shared" si="543"/>
        <v>1140</v>
      </c>
      <c r="V1256" s="29">
        <v>95.166666666674104</v>
      </c>
      <c r="W1256" s="29">
        <f t="shared" si="548"/>
        <v>95</v>
      </c>
      <c r="X1256" s="41" t="str" cm="1">
        <f t="array" aca="1" ref="X1256" ca="1">IFERROR(INDEX('PC&amp;PD'!$A$1:$AP$15,ROW('PC&amp;PD'!$A$15),MATCH(INDIRECT(T1256),'PC&amp;PD'!$A$1:$AP$1,0)),"")</f>
        <v/>
      </c>
      <c r="Z1256" s="155"/>
      <c r="AA1256" s="13" t="str">
        <f t="shared" si="533"/>
        <v/>
      </c>
      <c r="AB1256" s="155"/>
      <c r="AC1256" s="13" t="str">
        <f t="shared" ca="1" si="538"/>
        <v>$AB</v>
      </c>
      <c r="AD1256" s="13" t="str" cm="1">
        <f t="array" aca="1" ref="AD1256" ca="1">IFERROR(IF((LEFT(INDIRECT("$F"&amp;$S1256),4))="GOTS",IF($G1256="Organic","GOTS_Organic_raw",(IF($G1256="Responsible","GOTS_Responsible",(IF($G1256="No Attribute (Conventional)","GOTS_conventional",(IF($G1256="Recycled Pre/Post-Consumer","GOTS_pre_post",(IF($G1256="In-Conversion","GOTS_in_conversion",(IF($G1256="Sustainably Sourced","Sustainably_sourced",""))))))))))),IF($G1256="Organic","Organic",(IF($G1256="Responsible","Responsible",(IF($G1256="No Attribute (Conventional)","No_Attribute_Conventional",(IF($G1256="Recycled Pre/Post-Consumer","Recycled_Pre_Post_Consumer",(IF($G1256="In-Conversion","In_Conversion",(IF($G1256="Recycled Pre-Consumer","Recycled_Pre_Consumer",(IF($G1256="Recycled Post-Consumer","Recycled_Post_Consumer",(IF($G1256="Sustainably Sourced","Sustainably_sourced","")))))))))))))))),"")</f>
        <v/>
      </c>
      <c r="AE1256" s="13" t="e" cm="1">
        <f t="array" aca="1" ref="AE1256" ca="1">IF(INDIRECT("$F"&amp;$S1256)="","",IF(LEFT(INDIRECT("$F"&amp;$S1256),3)="GRS","GRS_RCS_RM",IF((LEFT(INDIRECT("$F"&amp;$S1256),3))="RCS","GRS_RCS_RM",IF(INDIRECT("$F"&amp;$S1256)="OCS (No Label)","OCS_Conversion_RM",IF(LEFT(INDIRECT("$F"&amp;$S1256),3)="OCS","OCS_RM",IF(RIGHT(INDIRECT("$F"&amp;$S1256),10)="conversion","GOTS_RM_conversion",IF((LEFT(INDIRECT("$F"&amp;$S1256),4))="GOTS","GOTS_RM","Responsible_RM")))))))</f>
        <v>#REF!</v>
      </c>
      <c r="AF1256" s="13" t="str" cm="1">
        <f t="array" aca="1" ref="AF1256" ca="1">IF($S1256="","",INDIRECT("$Z"&amp;$S1256))</f>
        <v/>
      </c>
      <c r="AG1256" s="155"/>
      <c r="AH1256" s="13" t="str" cm="1">
        <f t="array" aca="1" ref="AH1256" ca="1">IFERROR(INDIRECT("$ag"&amp;S1256),"")</f>
        <v/>
      </c>
      <c r="AI1256" s="13" t="e" cm="1">
        <f t="array" aca="1" ref="AI1256" ca="1">INDIRECT("O"&amp;S1255)</f>
        <v>#REF!</v>
      </c>
      <c r="AJ1256" s="13" t="str">
        <f>IF($I1256="","",INDEX('Raw Material'!$A$1:$J$75,MATCH(I1256,'Raw Material'!$A$1:$A$75,0),(MATCH(G1256,'Raw Material'!$A$1:$J$1,0))))</f>
        <v/>
      </c>
      <c r="AK1256" s="13" t="str">
        <f t="shared" si="534"/>
        <v>YANLIŞRM</v>
      </c>
      <c r="AL1256" s="153" t="str">
        <f t="shared" si="535"/>
        <v/>
      </c>
    </row>
    <row r="1257" spans="1:38" ht="16.5" customHeight="1">
      <c r="A1257" s="161"/>
      <c r="B1257" s="166"/>
      <c r="C1257" s="167"/>
      <c r="D1257" s="156"/>
      <c r="E1257" s="156"/>
      <c r="F1257" s="174"/>
      <c r="G1257" s="181"/>
      <c r="H1257" s="182"/>
      <c r="I1257" s="182"/>
      <c r="J1257" s="182"/>
      <c r="K1257" s="32"/>
      <c r="L1257" s="178"/>
      <c r="M1257" s="178"/>
      <c r="N1257" s="81"/>
      <c r="O1257" s="185"/>
      <c r="P1257" s="103"/>
      <c r="Q1257" s="84" t="str">
        <f t="shared" si="536"/>
        <v/>
      </c>
      <c r="R1257" s="159"/>
      <c r="S1257" s="28" t="str" cm="1">
        <f t="array" aca="1" ref="S1257" ca="1">IF(INDIRECT("A"&amp;114+$U1257)&lt;&gt;"",114+$U1257,"")</f>
        <v/>
      </c>
      <c r="T1257" s="28" t="str">
        <f t="shared" ca="1" si="537"/>
        <v>$B</v>
      </c>
      <c r="U1257" s="29">
        <f t="shared" si="543"/>
        <v>1140</v>
      </c>
      <c r="V1257" s="29">
        <v>95.250000000007404</v>
      </c>
      <c r="W1257" s="29">
        <f t="shared" si="548"/>
        <v>95</v>
      </c>
      <c r="X1257" s="41" t="str" cm="1">
        <f t="array" aca="1" ref="X1257" ca="1">IFERROR(INDEX('PC&amp;PD'!$A$1:$AP$15,ROW('PC&amp;PD'!$A$15),MATCH(INDIRECT(T1257),'PC&amp;PD'!$A$1:$AP$1,0)),"")</f>
        <v/>
      </c>
      <c r="Z1257" s="155"/>
      <c r="AA1257" s="13" t="str">
        <f t="shared" si="533"/>
        <v/>
      </c>
      <c r="AB1257" s="155"/>
      <c r="AC1257" s="13" t="str">
        <f t="shared" ca="1" si="538"/>
        <v>$AB</v>
      </c>
      <c r="AD1257" s="13" t="str" cm="1">
        <f t="array" aca="1" ref="AD1257" ca="1">IFERROR(IF((LEFT(INDIRECT("$F"&amp;$S1257),4))="GOTS",IF($G1257="Organic","GOTS_Organic_raw",(IF($G1257="Responsible","GOTS_Responsible",(IF($G1257="No Attribute (Conventional)","GOTS_conventional",(IF($G1257="Recycled Pre/Post-Consumer","GOTS_pre_post",(IF($G1257="In-Conversion","GOTS_in_conversion",(IF($G1257="Sustainably Sourced","Sustainably_sourced",""))))))))))),IF($G1257="Organic","Organic",(IF($G1257="Responsible","Responsible",(IF($G1257="No Attribute (Conventional)","No_Attribute_Conventional",(IF($G1257="Recycled Pre/Post-Consumer","Recycled_Pre_Post_Consumer",(IF($G1257="In-Conversion","In_Conversion",(IF($G1257="Recycled Pre-Consumer","Recycled_Pre_Consumer",(IF($G1257="Recycled Post-Consumer","Recycled_Post_Consumer",(IF($G1257="Sustainably Sourced","Sustainably_sourced","")))))))))))))))),"")</f>
        <v/>
      </c>
      <c r="AE1257" s="13" t="e" cm="1">
        <f t="array" aca="1" ref="AE1257" ca="1">IF(INDIRECT("$F"&amp;$S1257)="","",IF(LEFT(INDIRECT("$F"&amp;$S1257),3)="GRS","GRS_RCS_RM",IF((LEFT(INDIRECT("$F"&amp;$S1257),3))="RCS","GRS_RCS_RM",IF(INDIRECT("$F"&amp;$S1257)="OCS (No Label)","OCS_Conversion_RM",IF(LEFT(INDIRECT("$F"&amp;$S1257),3)="OCS","OCS_RM",IF(RIGHT(INDIRECT("$F"&amp;$S1257),10)="conversion","GOTS_RM_conversion",IF((LEFT(INDIRECT("$F"&amp;$S1257),4))="GOTS","GOTS_RM","Responsible_RM")))))))</f>
        <v>#REF!</v>
      </c>
      <c r="AF1257" s="13" t="str" cm="1">
        <f t="array" aca="1" ref="AF1257" ca="1">IF($S1257="","",INDIRECT("$Z"&amp;$S1257))</f>
        <v/>
      </c>
      <c r="AG1257" s="155"/>
      <c r="AH1257" s="13" t="str" cm="1">
        <f t="array" aca="1" ref="AH1257" ca="1">IFERROR(INDIRECT("$ag"&amp;S1257),"")</f>
        <v/>
      </c>
      <c r="AI1257" s="13" t="e" cm="1">
        <f t="array" aca="1" ref="AI1257" ca="1">INDIRECT("O"&amp;S1256)</f>
        <v>#REF!</v>
      </c>
      <c r="AJ1257" s="13" t="str">
        <f>IF($I1257="","",INDEX('Raw Material'!$A$1:$J$75,MATCH(I1257,'Raw Material'!$A$1:$A$75,0),(MATCH(G1257,'Raw Material'!$A$1:$J$1,0))))</f>
        <v/>
      </c>
      <c r="AK1257" s="13" t="str">
        <f t="shared" si="534"/>
        <v>YANLIŞRM</v>
      </c>
      <c r="AL1257" s="153" t="str">
        <f t="shared" si="535"/>
        <v/>
      </c>
    </row>
    <row r="1258" spans="1:38" ht="16.5" customHeight="1">
      <c r="A1258" s="161"/>
      <c r="B1258" s="166"/>
      <c r="C1258" s="167"/>
      <c r="D1258" s="156"/>
      <c r="E1258" s="156"/>
      <c r="F1258" s="174"/>
      <c r="G1258" s="181"/>
      <c r="H1258" s="182"/>
      <c r="I1258" s="182"/>
      <c r="J1258" s="182"/>
      <c r="K1258" s="32"/>
      <c r="L1258" s="178"/>
      <c r="M1258" s="178"/>
      <c r="N1258" s="81"/>
      <c r="O1258" s="185"/>
      <c r="P1258" s="103"/>
      <c r="Q1258" s="84" t="str">
        <f t="shared" si="536"/>
        <v/>
      </c>
      <c r="R1258" s="159"/>
      <c r="S1258" s="28" t="str" cm="1">
        <f t="array" aca="1" ref="S1258" ca="1">IF(INDIRECT("A"&amp;114+$U1258)&lt;&gt;"",114+$U1258,"")</f>
        <v/>
      </c>
      <c r="T1258" s="28" t="str">
        <f t="shared" ca="1" si="537"/>
        <v>$B</v>
      </c>
      <c r="U1258" s="29">
        <f t="shared" si="543"/>
        <v>1140</v>
      </c>
      <c r="V1258" s="29">
        <v>95.333333333340804</v>
      </c>
      <c r="W1258" s="29">
        <f t="shared" si="548"/>
        <v>95</v>
      </c>
      <c r="X1258" s="41" t="str" cm="1">
        <f t="array" aca="1" ref="X1258" ca="1">IFERROR(INDEX('PC&amp;PD'!$A$1:$AP$15,ROW('PC&amp;PD'!$A$15),MATCH(INDIRECT(T1258),'PC&amp;PD'!$A$1:$AP$1,0)),"")</f>
        <v/>
      </c>
      <c r="Z1258" s="155"/>
      <c r="AA1258" s="13" t="str">
        <f t="shared" si="533"/>
        <v/>
      </c>
      <c r="AB1258" s="155"/>
      <c r="AC1258" s="13" t="str">
        <f t="shared" ca="1" si="538"/>
        <v>$AB</v>
      </c>
      <c r="AD1258" s="13" t="str" cm="1">
        <f t="array" aca="1" ref="AD1258" ca="1">IFERROR(IF((LEFT(INDIRECT("$F"&amp;$S1258),4))="GOTS",IF($G1258="Organic","GOTS_Organic_raw",(IF($G1258="Responsible","GOTS_Responsible",(IF($G1258="No Attribute (Conventional)","GOTS_conventional",(IF($G1258="Recycled Pre/Post-Consumer","GOTS_pre_post",(IF($G1258="In-Conversion","GOTS_in_conversion",(IF($G1258="Sustainably Sourced","Sustainably_sourced",""))))))))))),IF($G1258="Organic","Organic",(IF($G1258="Responsible","Responsible",(IF($G1258="No Attribute (Conventional)","No_Attribute_Conventional",(IF($G1258="Recycled Pre/Post-Consumer","Recycled_Pre_Post_Consumer",(IF($G1258="In-Conversion","In_Conversion",(IF($G1258="Recycled Pre-Consumer","Recycled_Pre_Consumer",(IF($G1258="Recycled Post-Consumer","Recycled_Post_Consumer",(IF($G1258="Sustainably Sourced","Sustainably_sourced","")))))))))))))))),"")</f>
        <v/>
      </c>
      <c r="AE1258" s="13" t="e" cm="1">
        <f t="array" aca="1" ref="AE1258" ca="1">IF(INDIRECT("$F"&amp;$S1258)="","",IF(LEFT(INDIRECT("$F"&amp;$S1258),3)="GRS","GRS_RCS_RM",IF((LEFT(INDIRECT("$F"&amp;$S1258),3))="RCS","GRS_RCS_RM",IF(INDIRECT("$F"&amp;$S1258)="OCS (No Label)","OCS_Conversion_RM",IF(LEFT(INDIRECT("$F"&amp;$S1258),3)="OCS","OCS_RM",IF(RIGHT(INDIRECT("$F"&amp;$S1258),10)="conversion","GOTS_RM_conversion",IF((LEFT(INDIRECT("$F"&amp;$S1258),4))="GOTS","GOTS_RM","Responsible_RM")))))))</f>
        <v>#REF!</v>
      </c>
      <c r="AF1258" s="13" t="str" cm="1">
        <f t="array" aca="1" ref="AF1258" ca="1">IF($S1258="","",INDIRECT("$Z"&amp;$S1258))</f>
        <v/>
      </c>
      <c r="AG1258" s="155"/>
      <c r="AH1258" s="13" t="str" cm="1">
        <f t="array" aca="1" ref="AH1258" ca="1">IFERROR(INDIRECT("$ag"&amp;S1258),"")</f>
        <v/>
      </c>
      <c r="AI1258" s="13" t="e" cm="1">
        <f t="array" aca="1" ref="AI1258" ca="1">INDIRECT("O"&amp;S1257)</f>
        <v>#REF!</v>
      </c>
      <c r="AJ1258" s="13" t="str">
        <f>IF($I1258="","",INDEX('Raw Material'!$A$1:$J$75,MATCH(I1258,'Raw Material'!$A$1:$A$75,0),(MATCH(G1258,'Raw Material'!$A$1:$J$1,0))))</f>
        <v/>
      </c>
      <c r="AK1258" s="13" t="str">
        <f t="shared" si="534"/>
        <v>YANLIŞRM</v>
      </c>
      <c r="AL1258" s="153" t="str">
        <f t="shared" si="535"/>
        <v/>
      </c>
    </row>
    <row r="1259" spans="1:38" ht="16.5" customHeight="1">
      <c r="A1259" s="161"/>
      <c r="B1259" s="166"/>
      <c r="C1259" s="167"/>
      <c r="D1259" s="156"/>
      <c r="E1259" s="156"/>
      <c r="F1259" s="174"/>
      <c r="G1259" s="181"/>
      <c r="H1259" s="182"/>
      <c r="I1259" s="182"/>
      <c r="J1259" s="182"/>
      <c r="K1259" s="32"/>
      <c r="L1259" s="178"/>
      <c r="M1259" s="178"/>
      <c r="N1259" s="81"/>
      <c r="O1259" s="185"/>
      <c r="P1259" s="103"/>
      <c r="Q1259" s="84" t="str">
        <f t="shared" si="536"/>
        <v/>
      </c>
      <c r="R1259" s="159"/>
      <c r="S1259" s="28" t="str" cm="1">
        <f t="array" aca="1" ref="S1259" ca="1">IF(INDIRECT("A"&amp;114+$U1259)&lt;&gt;"",114+$U1259,"")</f>
        <v/>
      </c>
      <c r="T1259" s="28" t="str">
        <f t="shared" ca="1" si="537"/>
        <v>$B</v>
      </c>
      <c r="U1259" s="29">
        <f t="shared" si="543"/>
        <v>1140</v>
      </c>
      <c r="V1259" s="29">
        <v>95.416666666674104</v>
      </c>
      <c r="W1259" s="29">
        <f t="shared" si="548"/>
        <v>95</v>
      </c>
      <c r="X1259" s="41" t="str" cm="1">
        <f t="array" aca="1" ref="X1259" ca="1">IFERROR(INDEX('PC&amp;PD'!$A$1:$AP$15,ROW('PC&amp;PD'!$A$15),MATCH(INDIRECT(T1259),'PC&amp;PD'!$A$1:$AP$1,0)),"")</f>
        <v/>
      </c>
      <c r="Z1259" s="155"/>
      <c r="AA1259" s="13" t="str">
        <f t="shared" si="533"/>
        <v/>
      </c>
      <c r="AB1259" s="155"/>
      <c r="AC1259" s="13" t="str">
        <f t="shared" ca="1" si="538"/>
        <v>$AB</v>
      </c>
      <c r="AD1259" s="13" t="str" cm="1">
        <f t="array" aca="1" ref="AD1259" ca="1">IFERROR(IF((LEFT(INDIRECT("$F"&amp;$S1259),4))="GOTS",IF($G1259="Organic","GOTS_Organic_raw",(IF($G1259="Responsible","GOTS_Responsible",(IF($G1259="No Attribute (Conventional)","GOTS_conventional",(IF($G1259="Recycled Pre/Post-Consumer","GOTS_pre_post",(IF($G1259="In-Conversion","GOTS_in_conversion",(IF($G1259="Sustainably Sourced","Sustainably_sourced",""))))))))))),IF($G1259="Organic","Organic",(IF($G1259="Responsible","Responsible",(IF($G1259="No Attribute (Conventional)","No_Attribute_Conventional",(IF($G1259="Recycled Pre/Post-Consumer","Recycled_Pre_Post_Consumer",(IF($G1259="In-Conversion","In_Conversion",(IF($G1259="Recycled Pre-Consumer","Recycled_Pre_Consumer",(IF($G1259="Recycled Post-Consumer","Recycled_Post_Consumer",(IF($G1259="Sustainably Sourced","Sustainably_sourced","")))))))))))))))),"")</f>
        <v/>
      </c>
      <c r="AE1259" s="13" t="e" cm="1">
        <f t="array" aca="1" ref="AE1259" ca="1">IF(INDIRECT("$F"&amp;$S1259)="","",IF(LEFT(INDIRECT("$F"&amp;$S1259),3)="GRS","GRS_RCS_RM",IF((LEFT(INDIRECT("$F"&amp;$S1259),3))="RCS","GRS_RCS_RM",IF(INDIRECT("$F"&amp;$S1259)="OCS (No Label)","OCS_Conversion_RM",IF(LEFT(INDIRECT("$F"&amp;$S1259),3)="OCS","OCS_RM",IF(RIGHT(INDIRECT("$F"&amp;$S1259),10)="conversion","GOTS_RM_conversion",IF((LEFT(INDIRECT("$F"&amp;$S1259),4))="GOTS","GOTS_RM","Responsible_RM")))))))</f>
        <v>#REF!</v>
      </c>
      <c r="AF1259" s="13" t="str" cm="1">
        <f t="array" aca="1" ref="AF1259" ca="1">IF($S1259="","",INDIRECT("$Z"&amp;$S1259))</f>
        <v/>
      </c>
      <c r="AG1259" s="155"/>
      <c r="AH1259" s="13" t="str" cm="1">
        <f t="array" aca="1" ref="AH1259" ca="1">IFERROR(INDIRECT("$ag"&amp;S1259),"")</f>
        <v/>
      </c>
      <c r="AI1259" s="13" t="e" cm="1">
        <f t="array" aca="1" ref="AI1259" ca="1">INDIRECT("O"&amp;S1258)</f>
        <v>#REF!</v>
      </c>
      <c r="AJ1259" s="13" t="str">
        <f>IF($I1259="","",INDEX('Raw Material'!$A$1:$J$75,MATCH(I1259,'Raw Material'!$A$1:$A$75,0),(MATCH(G1259,'Raw Material'!$A$1:$J$1,0))))</f>
        <v/>
      </c>
      <c r="AK1259" s="13" t="str">
        <f t="shared" si="534"/>
        <v>YANLIŞRM</v>
      </c>
      <c r="AL1259" s="153" t="str">
        <f t="shared" si="535"/>
        <v/>
      </c>
    </row>
    <row r="1260" spans="1:38" ht="16.5" customHeight="1">
      <c r="A1260" s="162"/>
      <c r="B1260" s="168"/>
      <c r="C1260" s="169"/>
      <c r="D1260" s="156"/>
      <c r="E1260" s="156"/>
      <c r="F1260" s="175"/>
      <c r="G1260" s="181"/>
      <c r="H1260" s="182"/>
      <c r="I1260" s="182"/>
      <c r="J1260" s="182"/>
      <c r="K1260" s="32"/>
      <c r="L1260" s="179"/>
      <c r="M1260" s="179"/>
      <c r="N1260" s="81"/>
      <c r="O1260" s="185"/>
      <c r="P1260" s="103"/>
      <c r="Q1260" s="84" t="str">
        <f t="shared" si="536"/>
        <v/>
      </c>
      <c r="R1260" s="159"/>
      <c r="S1260" s="28" t="str" cm="1">
        <f t="array" aca="1" ref="S1260" ca="1">IF(INDIRECT("A"&amp;114+$U1260)&lt;&gt;"",114+$U1260,"")</f>
        <v/>
      </c>
      <c r="T1260" s="28" t="str">
        <f t="shared" ca="1" si="537"/>
        <v>$B</v>
      </c>
      <c r="U1260" s="29">
        <f t="shared" si="543"/>
        <v>1140</v>
      </c>
      <c r="V1260" s="29">
        <v>95.500000000007503</v>
      </c>
      <c r="W1260" s="29">
        <f t="shared" si="548"/>
        <v>95</v>
      </c>
      <c r="X1260" s="41" t="str" cm="1">
        <f t="array" aca="1" ref="X1260" ca="1">IFERROR(INDEX('PC&amp;PD'!$A$1:$AP$15,ROW('PC&amp;PD'!$A$15),MATCH(INDIRECT(T1260),'PC&amp;PD'!$A$1:$AP$1,0)),"")</f>
        <v/>
      </c>
      <c r="Z1260" s="155"/>
      <c r="AA1260" s="13" t="str">
        <f t="shared" si="533"/>
        <v/>
      </c>
      <c r="AB1260" s="155"/>
      <c r="AC1260" s="13" t="str">
        <f t="shared" ca="1" si="538"/>
        <v>$AB</v>
      </c>
      <c r="AD1260" s="13" t="str" cm="1">
        <f t="array" aca="1" ref="AD1260" ca="1">IFERROR(IF((LEFT(INDIRECT("$F"&amp;$S1260),4))="GOTS",IF($G1260="Organic","GOTS_Organic_raw",(IF($G1260="Responsible","GOTS_Responsible",(IF($G1260="No Attribute (Conventional)","GOTS_conventional",(IF($G1260="Recycled Pre/Post-Consumer","GOTS_pre_post",(IF($G1260="In-Conversion","GOTS_in_conversion",(IF($G1260="Sustainably Sourced","Sustainably_sourced",""))))))))))),IF($G1260="Organic","Organic",(IF($G1260="Responsible","Responsible",(IF($G1260="No Attribute (Conventional)","No_Attribute_Conventional",(IF($G1260="Recycled Pre/Post-Consumer","Recycled_Pre_Post_Consumer",(IF($G1260="In-Conversion","In_Conversion",(IF($G1260="Recycled Pre-Consumer","Recycled_Pre_Consumer",(IF($G1260="Recycled Post-Consumer","Recycled_Post_Consumer",(IF($G1260="Sustainably Sourced","Sustainably_sourced","")))))))))))))))),"")</f>
        <v/>
      </c>
      <c r="AE1260" s="13" t="e" cm="1">
        <f t="array" aca="1" ref="AE1260" ca="1">IF(INDIRECT("$F"&amp;$S1260)="","",IF(LEFT(INDIRECT("$F"&amp;$S1260),3)="GRS","GRS_RCS_RM",IF((LEFT(INDIRECT("$F"&amp;$S1260),3))="RCS","GRS_RCS_RM",IF(INDIRECT("$F"&amp;$S1260)="OCS (No Label)","OCS_Conversion_RM",IF(LEFT(INDIRECT("$F"&amp;$S1260),3)="OCS","OCS_RM",IF(RIGHT(INDIRECT("$F"&amp;$S1260),10)="conversion","GOTS_RM_conversion",IF((LEFT(INDIRECT("$F"&amp;$S1260),4))="GOTS","GOTS_RM","Responsible_RM")))))))</f>
        <v>#REF!</v>
      </c>
      <c r="AF1260" s="13" t="str" cm="1">
        <f t="array" aca="1" ref="AF1260" ca="1">IF($S1260="","",INDIRECT("$Z"&amp;$S1260))</f>
        <v/>
      </c>
      <c r="AG1260" s="155"/>
      <c r="AH1260" s="13" t="str" cm="1">
        <f t="array" aca="1" ref="AH1260" ca="1">IFERROR(INDIRECT("$ag"&amp;S1260),"")</f>
        <v/>
      </c>
      <c r="AI1260" s="13" t="e" cm="1">
        <f t="array" aca="1" ref="AI1260" ca="1">INDIRECT("O"&amp;S1259)</f>
        <v>#REF!</v>
      </c>
      <c r="AJ1260" s="13" t="str">
        <f>IF($I1260="","",INDEX('Raw Material'!$A$1:$J$75,MATCH(I1260,'Raw Material'!$A$1:$A$75,0),(MATCH(G1260,'Raw Material'!$A$1:$J$1,0))))</f>
        <v/>
      </c>
      <c r="AK1260" s="13" t="str">
        <f t="shared" si="534"/>
        <v>YANLIŞRM</v>
      </c>
      <c r="AL1260" s="153" t="str">
        <f t="shared" si="535"/>
        <v/>
      </c>
    </row>
    <row r="1261" spans="1:38" ht="16.5" customHeight="1">
      <c r="A1261" s="162"/>
      <c r="B1261" s="168"/>
      <c r="C1261" s="169"/>
      <c r="D1261" s="156"/>
      <c r="E1261" s="156"/>
      <c r="F1261" s="175"/>
      <c r="G1261" s="181"/>
      <c r="H1261" s="182"/>
      <c r="I1261" s="182"/>
      <c r="J1261" s="182"/>
      <c r="K1261" s="32"/>
      <c r="L1261" s="179"/>
      <c r="M1261" s="179"/>
      <c r="N1261" s="81"/>
      <c r="O1261" s="185"/>
      <c r="P1261" s="103"/>
      <c r="Q1261" s="84" t="str">
        <f t="shared" si="536"/>
        <v/>
      </c>
      <c r="R1261" s="159"/>
      <c r="S1261" s="28" t="str" cm="1">
        <f t="array" aca="1" ref="S1261" ca="1">IF(INDIRECT("A"&amp;114+$U1261)&lt;&gt;"",114+$U1261,"")</f>
        <v/>
      </c>
      <c r="T1261" s="28" t="str">
        <f t="shared" ca="1" si="537"/>
        <v>$B</v>
      </c>
      <c r="U1261" s="29">
        <f t="shared" si="543"/>
        <v>1140</v>
      </c>
      <c r="V1261" s="29">
        <v>95.583333333340804</v>
      </c>
      <c r="W1261" s="29">
        <f t="shared" si="548"/>
        <v>95</v>
      </c>
      <c r="X1261" s="41" t="str" cm="1">
        <f t="array" aca="1" ref="X1261" ca="1">IFERROR(INDEX('PC&amp;PD'!$A$1:$AP$15,ROW('PC&amp;PD'!$A$15),MATCH(INDIRECT(T1261),'PC&amp;PD'!$A$1:$AP$1,0)),"")</f>
        <v/>
      </c>
      <c r="Z1261" s="155"/>
      <c r="AA1261" s="13" t="str">
        <f t="shared" si="533"/>
        <v/>
      </c>
      <c r="AB1261" s="155"/>
      <c r="AC1261" s="13" t="str">
        <f t="shared" ca="1" si="538"/>
        <v>$AB</v>
      </c>
      <c r="AD1261" s="13" t="str" cm="1">
        <f t="array" aca="1" ref="AD1261" ca="1">IFERROR(IF((LEFT(INDIRECT("$F"&amp;$S1261),4))="GOTS",IF($G1261="Organic","GOTS_Organic_raw",(IF($G1261="Responsible","GOTS_Responsible",(IF($G1261="No Attribute (Conventional)","GOTS_conventional",(IF($G1261="Recycled Pre/Post-Consumer","GOTS_pre_post",(IF($G1261="In-Conversion","GOTS_in_conversion",(IF($G1261="Sustainably Sourced","Sustainably_sourced",""))))))))))),IF($G1261="Organic","Organic",(IF($G1261="Responsible","Responsible",(IF($G1261="No Attribute (Conventional)","No_Attribute_Conventional",(IF($G1261="Recycled Pre/Post-Consumer","Recycled_Pre_Post_Consumer",(IF($G1261="In-Conversion","In_Conversion",(IF($G1261="Recycled Pre-Consumer","Recycled_Pre_Consumer",(IF($G1261="Recycled Post-Consumer","Recycled_Post_Consumer",(IF($G1261="Sustainably Sourced","Sustainably_sourced","")))))))))))))))),"")</f>
        <v/>
      </c>
      <c r="AE1261" s="13" t="e" cm="1">
        <f t="array" aca="1" ref="AE1261" ca="1">IF(INDIRECT("$F"&amp;$S1261)="","",IF(LEFT(INDIRECT("$F"&amp;$S1261),3)="GRS","GRS_RCS_RM",IF((LEFT(INDIRECT("$F"&amp;$S1261),3))="RCS","GRS_RCS_RM",IF(INDIRECT("$F"&amp;$S1261)="OCS (No Label)","OCS_Conversion_RM",IF(LEFT(INDIRECT("$F"&amp;$S1261),3)="OCS","OCS_RM",IF(RIGHT(INDIRECT("$F"&amp;$S1261),10)="conversion","GOTS_RM_conversion",IF((LEFT(INDIRECT("$F"&amp;$S1261),4))="GOTS","GOTS_RM","Responsible_RM")))))))</f>
        <v>#REF!</v>
      </c>
      <c r="AF1261" s="13" t="str" cm="1">
        <f t="array" aca="1" ref="AF1261" ca="1">IF($S1261="","",INDIRECT("$Z"&amp;$S1261))</f>
        <v/>
      </c>
      <c r="AG1261" s="155"/>
      <c r="AH1261" s="13" t="str" cm="1">
        <f t="array" aca="1" ref="AH1261" ca="1">IFERROR(INDIRECT("$ag"&amp;S1261),"")</f>
        <v/>
      </c>
      <c r="AI1261" s="13" t="e" cm="1">
        <f t="array" aca="1" ref="AI1261" ca="1">INDIRECT("O"&amp;S1260)</f>
        <v>#REF!</v>
      </c>
      <c r="AJ1261" s="13" t="str">
        <f>IF($I1261="","",INDEX('Raw Material'!$A$1:$J$75,MATCH(I1261,'Raw Material'!$A$1:$A$75,0),(MATCH(G1261,'Raw Material'!$A$1:$J$1,0))))</f>
        <v/>
      </c>
      <c r="AK1261" s="13" t="str">
        <f t="shared" si="534"/>
        <v>YANLIŞRM</v>
      </c>
      <c r="AL1261" s="153" t="str">
        <f t="shared" si="535"/>
        <v/>
      </c>
    </row>
    <row r="1262" spans="1:38" ht="16.5" customHeight="1">
      <c r="A1262" s="162"/>
      <c r="B1262" s="168"/>
      <c r="C1262" s="169"/>
      <c r="D1262" s="156"/>
      <c r="E1262" s="156"/>
      <c r="F1262" s="175"/>
      <c r="G1262" s="181"/>
      <c r="H1262" s="182"/>
      <c r="I1262" s="182"/>
      <c r="J1262" s="182"/>
      <c r="K1262" s="32"/>
      <c r="L1262" s="179"/>
      <c r="M1262" s="179"/>
      <c r="N1262" s="81"/>
      <c r="O1262" s="185"/>
      <c r="P1262" s="103"/>
      <c r="Q1262" s="84" t="str">
        <f t="shared" si="536"/>
        <v/>
      </c>
      <c r="R1262" s="159"/>
      <c r="S1262" s="28" t="str" cm="1">
        <f t="array" aca="1" ref="S1262" ca="1">IF(INDIRECT("A"&amp;114+$U1262)&lt;&gt;"",114+$U1262,"")</f>
        <v/>
      </c>
      <c r="T1262" s="28" t="str">
        <f t="shared" ca="1" si="537"/>
        <v>$B</v>
      </c>
      <c r="U1262" s="29">
        <f t="shared" si="543"/>
        <v>1140</v>
      </c>
      <c r="V1262" s="29">
        <v>95.666666666674104</v>
      </c>
      <c r="W1262" s="29">
        <f t="shared" si="548"/>
        <v>95</v>
      </c>
      <c r="X1262" s="41" t="str" cm="1">
        <f t="array" aca="1" ref="X1262" ca="1">IFERROR(INDEX('PC&amp;PD'!$A$1:$AP$15,ROW('PC&amp;PD'!$A$15),MATCH(INDIRECT(T1262),'PC&amp;PD'!$A$1:$AP$1,0)),"")</f>
        <v/>
      </c>
      <c r="Z1262" s="155"/>
      <c r="AA1262" s="13" t="str">
        <f t="shared" si="533"/>
        <v/>
      </c>
      <c r="AB1262" s="155"/>
      <c r="AC1262" s="13" t="str">
        <f t="shared" ca="1" si="538"/>
        <v>$AB</v>
      </c>
      <c r="AD1262" s="13" t="str" cm="1">
        <f t="array" aca="1" ref="AD1262" ca="1">IFERROR(IF((LEFT(INDIRECT("$F"&amp;$S1262),4))="GOTS",IF($G1262="Organic","GOTS_Organic_raw",(IF($G1262="Responsible","GOTS_Responsible",(IF($G1262="No Attribute (Conventional)","GOTS_conventional",(IF($G1262="Recycled Pre/Post-Consumer","GOTS_pre_post",(IF($G1262="In-Conversion","GOTS_in_conversion",(IF($G1262="Sustainably Sourced","Sustainably_sourced",""))))))))))),IF($G1262="Organic","Organic",(IF($G1262="Responsible","Responsible",(IF($G1262="No Attribute (Conventional)","No_Attribute_Conventional",(IF($G1262="Recycled Pre/Post-Consumer","Recycled_Pre_Post_Consumer",(IF($G1262="In-Conversion","In_Conversion",(IF($G1262="Recycled Pre-Consumer","Recycled_Pre_Consumer",(IF($G1262="Recycled Post-Consumer","Recycled_Post_Consumer",(IF($G1262="Sustainably Sourced","Sustainably_sourced","")))))))))))))))),"")</f>
        <v/>
      </c>
      <c r="AE1262" s="13" t="e" cm="1">
        <f t="array" aca="1" ref="AE1262" ca="1">IF(INDIRECT("$F"&amp;$S1262)="","",IF(LEFT(INDIRECT("$F"&amp;$S1262),3)="GRS","GRS_RCS_RM",IF((LEFT(INDIRECT("$F"&amp;$S1262),3))="RCS","GRS_RCS_RM",IF(INDIRECT("$F"&amp;$S1262)="OCS (No Label)","OCS_Conversion_RM",IF(LEFT(INDIRECT("$F"&amp;$S1262),3)="OCS","OCS_RM",IF(RIGHT(INDIRECT("$F"&amp;$S1262),10)="conversion","GOTS_RM_conversion",IF((LEFT(INDIRECT("$F"&amp;$S1262),4))="GOTS","GOTS_RM","Responsible_RM")))))))</f>
        <v>#REF!</v>
      </c>
      <c r="AF1262" s="13" t="str" cm="1">
        <f t="array" aca="1" ref="AF1262" ca="1">IF($S1262="","",INDIRECT("$Z"&amp;$S1262))</f>
        <v/>
      </c>
      <c r="AG1262" s="155"/>
      <c r="AH1262" s="13" t="str" cm="1">
        <f t="array" aca="1" ref="AH1262" ca="1">IFERROR(INDIRECT("$ag"&amp;S1262),"")</f>
        <v/>
      </c>
      <c r="AI1262" s="13" t="e" cm="1">
        <f t="array" aca="1" ref="AI1262" ca="1">INDIRECT("O"&amp;S1261)</f>
        <v>#REF!</v>
      </c>
      <c r="AJ1262" s="13" t="str">
        <f>IF($I1262="","",INDEX('Raw Material'!$A$1:$J$75,MATCH(I1262,'Raw Material'!$A$1:$A$75,0),(MATCH(G1262,'Raw Material'!$A$1:$J$1,0))))</f>
        <v/>
      </c>
      <c r="AK1262" s="13" t="str">
        <f t="shared" si="534"/>
        <v>YANLIŞRM</v>
      </c>
      <c r="AL1262" s="153" t="str">
        <f t="shared" si="535"/>
        <v/>
      </c>
    </row>
    <row r="1263" spans="1:38" ht="16.5" customHeight="1">
      <c r="A1263" s="162"/>
      <c r="B1263" s="168"/>
      <c r="C1263" s="169"/>
      <c r="D1263" s="156"/>
      <c r="E1263" s="156"/>
      <c r="F1263" s="175"/>
      <c r="G1263" s="181"/>
      <c r="H1263" s="182"/>
      <c r="I1263" s="182"/>
      <c r="J1263" s="182"/>
      <c r="K1263" s="32"/>
      <c r="L1263" s="179"/>
      <c r="M1263" s="179"/>
      <c r="N1263" s="81"/>
      <c r="O1263" s="185"/>
      <c r="P1263" s="103"/>
      <c r="Q1263" s="84" t="str">
        <f t="shared" si="536"/>
        <v/>
      </c>
      <c r="R1263" s="159"/>
      <c r="S1263" s="28" t="str" cm="1">
        <f t="array" aca="1" ref="S1263" ca="1">IF(INDIRECT("A"&amp;114+$U1263)&lt;&gt;"",114+$U1263,"")</f>
        <v/>
      </c>
      <c r="T1263" s="28" t="str">
        <f t="shared" ca="1" si="537"/>
        <v>$B</v>
      </c>
      <c r="U1263" s="29">
        <f t="shared" si="543"/>
        <v>1140</v>
      </c>
      <c r="V1263" s="29">
        <v>95.750000000007503</v>
      </c>
      <c r="W1263" s="29">
        <f t="shared" si="548"/>
        <v>95</v>
      </c>
      <c r="X1263" s="41" t="str" cm="1">
        <f t="array" aca="1" ref="X1263" ca="1">IFERROR(INDEX('PC&amp;PD'!$A$1:$AP$15,ROW('PC&amp;PD'!$A$15),MATCH(INDIRECT(T1263),'PC&amp;PD'!$A$1:$AP$1,0)),"")</f>
        <v/>
      </c>
      <c r="Z1263" s="155"/>
      <c r="AA1263" s="13" t="str">
        <f t="shared" si="533"/>
        <v/>
      </c>
      <c r="AB1263" s="155"/>
      <c r="AC1263" s="13" t="str">
        <f t="shared" ca="1" si="538"/>
        <v>$AB</v>
      </c>
      <c r="AD1263" s="13" t="str" cm="1">
        <f t="array" aca="1" ref="AD1263" ca="1">IFERROR(IF((LEFT(INDIRECT("$F"&amp;$S1263),4))="GOTS",IF($G1263="Organic","GOTS_Organic_raw",(IF($G1263="Responsible","GOTS_Responsible",(IF($G1263="No Attribute (Conventional)","GOTS_conventional",(IF($G1263="Recycled Pre/Post-Consumer","GOTS_pre_post",(IF($G1263="In-Conversion","GOTS_in_conversion",(IF($G1263="Sustainably Sourced","Sustainably_sourced",""))))))))))),IF($G1263="Organic","Organic",(IF($G1263="Responsible","Responsible",(IF($G1263="No Attribute (Conventional)","No_Attribute_Conventional",(IF($G1263="Recycled Pre/Post-Consumer","Recycled_Pre_Post_Consumer",(IF($G1263="In-Conversion","In_Conversion",(IF($G1263="Recycled Pre-Consumer","Recycled_Pre_Consumer",(IF($G1263="Recycled Post-Consumer","Recycled_Post_Consumer",(IF($G1263="Sustainably Sourced","Sustainably_sourced","")))))))))))))))),"")</f>
        <v/>
      </c>
      <c r="AE1263" s="13" t="e" cm="1">
        <f t="array" aca="1" ref="AE1263" ca="1">IF(INDIRECT("$F"&amp;$S1263)="","",IF(LEFT(INDIRECT("$F"&amp;$S1263),3)="GRS","GRS_RCS_RM",IF((LEFT(INDIRECT("$F"&amp;$S1263),3))="RCS","GRS_RCS_RM",IF(INDIRECT("$F"&amp;$S1263)="OCS (No Label)","OCS_Conversion_RM",IF(LEFT(INDIRECT("$F"&amp;$S1263),3)="OCS","OCS_RM",IF(RIGHT(INDIRECT("$F"&amp;$S1263),10)="conversion","GOTS_RM_conversion",IF((LEFT(INDIRECT("$F"&amp;$S1263),4))="GOTS","GOTS_RM","Responsible_RM")))))))</f>
        <v>#REF!</v>
      </c>
      <c r="AF1263" s="13" t="str" cm="1">
        <f t="array" aca="1" ref="AF1263" ca="1">IF($S1263="","",INDIRECT("$Z"&amp;$S1263))</f>
        <v/>
      </c>
      <c r="AG1263" s="155"/>
      <c r="AH1263" s="13" t="str" cm="1">
        <f t="array" aca="1" ref="AH1263" ca="1">IFERROR(INDIRECT("$ag"&amp;S1263),"")</f>
        <v/>
      </c>
      <c r="AI1263" s="13" t="e" cm="1">
        <f t="array" aca="1" ref="AI1263" ca="1">INDIRECT("O"&amp;S1262)</f>
        <v>#REF!</v>
      </c>
      <c r="AJ1263" s="13" t="str">
        <f>IF($I1263="","",INDEX('Raw Material'!$A$1:$J$75,MATCH(I1263,'Raw Material'!$A$1:$A$75,0),(MATCH(G1263,'Raw Material'!$A$1:$J$1,0))))</f>
        <v/>
      </c>
      <c r="AK1263" s="13" t="str">
        <f t="shared" si="534"/>
        <v>YANLIŞRM</v>
      </c>
      <c r="AL1263" s="153" t="str">
        <f t="shared" si="535"/>
        <v/>
      </c>
    </row>
    <row r="1264" spans="1:38" ht="16.5" customHeight="1">
      <c r="A1264" s="162"/>
      <c r="B1264" s="168"/>
      <c r="C1264" s="169"/>
      <c r="D1264" s="156"/>
      <c r="E1264" s="156"/>
      <c r="F1264" s="175"/>
      <c r="G1264" s="181"/>
      <c r="H1264" s="182"/>
      <c r="I1264" s="182"/>
      <c r="J1264" s="182"/>
      <c r="K1264" s="32"/>
      <c r="L1264" s="179"/>
      <c r="M1264" s="179"/>
      <c r="N1264" s="81"/>
      <c r="O1264" s="185"/>
      <c r="P1264" s="103"/>
      <c r="Q1264" s="84" t="str">
        <f t="shared" si="536"/>
        <v/>
      </c>
      <c r="R1264" s="159"/>
      <c r="S1264" s="28" t="str" cm="1">
        <f t="array" aca="1" ref="S1264" ca="1">IF(INDIRECT("A"&amp;114+$U1264)&lt;&gt;"",114+$U1264,"")</f>
        <v/>
      </c>
      <c r="T1264" s="28" t="str">
        <f t="shared" ca="1" si="537"/>
        <v>$B</v>
      </c>
      <c r="U1264" s="29">
        <f t="shared" si="543"/>
        <v>1140</v>
      </c>
      <c r="V1264" s="29">
        <v>95.833333333340804</v>
      </c>
      <c r="W1264" s="29">
        <f t="shared" si="548"/>
        <v>95</v>
      </c>
      <c r="X1264" s="41" t="str" cm="1">
        <f t="array" aca="1" ref="X1264" ca="1">IFERROR(INDEX('PC&amp;PD'!$A$1:$AP$15,ROW('PC&amp;PD'!$A$15),MATCH(INDIRECT(T1264),'PC&amp;PD'!$A$1:$AP$1,0)),"")</f>
        <v/>
      </c>
      <c r="Z1264" s="155"/>
      <c r="AA1264" s="13" t="str">
        <f t="shared" si="533"/>
        <v/>
      </c>
      <c r="AB1264" s="155"/>
      <c r="AC1264" s="13" t="str">
        <f t="shared" ca="1" si="538"/>
        <v>$AB</v>
      </c>
      <c r="AD1264" s="13" t="str" cm="1">
        <f t="array" aca="1" ref="AD1264" ca="1">IFERROR(IF((LEFT(INDIRECT("$F"&amp;$S1264),4))="GOTS",IF($G1264="Organic","GOTS_Organic_raw",(IF($G1264="Responsible","GOTS_Responsible",(IF($G1264="No Attribute (Conventional)","GOTS_conventional",(IF($G1264="Recycled Pre/Post-Consumer","GOTS_pre_post",(IF($G1264="In-Conversion","GOTS_in_conversion",(IF($G1264="Sustainably Sourced","Sustainably_sourced",""))))))))))),IF($G1264="Organic","Organic",(IF($G1264="Responsible","Responsible",(IF($G1264="No Attribute (Conventional)","No_Attribute_Conventional",(IF($G1264="Recycled Pre/Post-Consumer","Recycled_Pre_Post_Consumer",(IF($G1264="In-Conversion","In_Conversion",(IF($G1264="Recycled Pre-Consumer","Recycled_Pre_Consumer",(IF($G1264="Recycled Post-Consumer","Recycled_Post_Consumer",(IF($G1264="Sustainably Sourced","Sustainably_sourced","")))))))))))))))),"")</f>
        <v/>
      </c>
      <c r="AE1264" s="13" t="e" cm="1">
        <f t="array" aca="1" ref="AE1264" ca="1">IF(INDIRECT("$F"&amp;$S1264)="","",IF(LEFT(INDIRECT("$F"&amp;$S1264),3)="GRS","GRS_RCS_RM",IF((LEFT(INDIRECT("$F"&amp;$S1264),3))="RCS","GRS_RCS_RM",IF(INDIRECT("$F"&amp;$S1264)="OCS (No Label)","OCS_Conversion_RM",IF(LEFT(INDIRECT("$F"&amp;$S1264),3)="OCS","OCS_RM",IF(RIGHT(INDIRECT("$F"&amp;$S1264),10)="conversion","GOTS_RM_conversion",IF((LEFT(INDIRECT("$F"&amp;$S1264),4))="GOTS","GOTS_RM","Responsible_RM")))))))</f>
        <v>#REF!</v>
      </c>
      <c r="AF1264" s="13" t="str" cm="1">
        <f t="array" aca="1" ref="AF1264" ca="1">IF($S1264="","",INDIRECT("$Z"&amp;$S1264))</f>
        <v/>
      </c>
      <c r="AG1264" s="155"/>
      <c r="AH1264" s="13" t="str" cm="1">
        <f t="array" aca="1" ref="AH1264" ca="1">IFERROR(INDIRECT("$ag"&amp;S1264),"")</f>
        <v/>
      </c>
      <c r="AI1264" s="13" t="e" cm="1">
        <f t="array" aca="1" ref="AI1264" ca="1">INDIRECT("O"&amp;S1263)</f>
        <v>#REF!</v>
      </c>
      <c r="AJ1264" s="13" t="str">
        <f>IF($I1264="","",INDEX('Raw Material'!$A$1:$J$75,MATCH(I1264,'Raw Material'!$A$1:$A$75,0),(MATCH(G1264,'Raw Material'!$A$1:$J$1,0))))</f>
        <v/>
      </c>
      <c r="AK1264" s="13" t="str">
        <f t="shared" si="534"/>
        <v>YANLIŞRM</v>
      </c>
      <c r="AL1264" s="153" t="str">
        <f t="shared" si="535"/>
        <v/>
      </c>
    </row>
    <row r="1265" spans="1:38" ht="16.5" customHeight="1" thickBot="1">
      <c r="A1265" s="163"/>
      <c r="B1265" s="170"/>
      <c r="C1265" s="171"/>
      <c r="D1265" s="156"/>
      <c r="E1265" s="156"/>
      <c r="F1265" s="176"/>
      <c r="G1265" s="157"/>
      <c r="H1265" s="158"/>
      <c r="I1265" s="158"/>
      <c r="J1265" s="158"/>
      <c r="K1265" s="33"/>
      <c r="L1265" s="180"/>
      <c r="M1265" s="180"/>
      <c r="N1265" s="82"/>
      <c r="O1265" s="186"/>
      <c r="P1265" s="103"/>
      <c r="Q1265" s="84" t="str">
        <f t="shared" si="536"/>
        <v/>
      </c>
      <c r="R1265" s="159"/>
      <c r="S1265" s="28" t="str" cm="1">
        <f t="array" aca="1" ref="S1265" ca="1">IF(INDIRECT("A"&amp;114+$U1265)&lt;&gt;"",114+$U1265,"")</f>
        <v/>
      </c>
      <c r="T1265" s="28" t="str">
        <f t="shared" ca="1" si="537"/>
        <v>$B</v>
      </c>
      <c r="U1265" s="29">
        <f t="shared" si="543"/>
        <v>1140</v>
      </c>
      <c r="V1265" s="29">
        <v>95.916666666674203</v>
      </c>
      <c r="W1265" s="29">
        <f t="shared" si="548"/>
        <v>95</v>
      </c>
      <c r="X1265" s="41" t="str" cm="1">
        <f t="array" aca="1" ref="X1265" ca="1">IFERROR(INDEX('PC&amp;PD'!$A$1:$AP$15,ROW('PC&amp;PD'!$A$15),MATCH(INDIRECT(T1265),'PC&amp;PD'!$A$1:$AP$1,0)),"")</f>
        <v/>
      </c>
      <c r="Z1265" s="155"/>
      <c r="AA1265" s="13" t="str">
        <f t="shared" si="533"/>
        <v/>
      </c>
      <c r="AB1265" s="155"/>
      <c r="AC1265" s="13" t="str">
        <f t="shared" ca="1" si="538"/>
        <v>$AB</v>
      </c>
      <c r="AD1265" s="13" t="str" cm="1">
        <f t="array" aca="1" ref="AD1265" ca="1">IFERROR(IF((LEFT(INDIRECT("$F"&amp;$S1265),4))="GOTS",IF($G1265="Organic","GOTS_Organic_raw",(IF($G1265="Responsible","GOTS_Responsible",(IF($G1265="No Attribute (Conventional)","GOTS_conventional",(IF($G1265="Recycled Pre/Post-Consumer","GOTS_pre_post",(IF($G1265="In-Conversion","GOTS_in_conversion",(IF($G1265="Sustainably Sourced","Sustainably_sourced",""))))))))))),IF($G1265="Organic","Organic",(IF($G1265="Responsible","Responsible",(IF($G1265="No Attribute (Conventional)","No_Attribute_Conventional",(IF($G1265="Recycled Pre/Post-Consumer","Recycled_Pre_Post_Consumer",(IF($G1265="In-Conversion","In_Conversion",(IF($G1265="Recycled Pre-Consumer","Recycled_Pre_Consumer",(IF($G1265="Recycled Post-Consumer","Recycled_Post_Consumer",(IF($G1265="Sustainably Sourced","Sustainably_sourced","")))))))))))))))),"")</f>
        <v/>
      </c>
      <c r="AE1265" s="13" t="e" cm="1">
        <f t="array" aca="1" ref="AE1265" ca="1">IF(INDIRECT("$F"&amp;$S1265)="","",IF(LEFT(INDIRECT("$F"&amp;$S1265),3)="GRS","GRS_RCS_RM",IF((LEFT(INDIRECT("$F"&amp;$S1265),3))="RCS","GRS_RCS_RM",IF(INDIRECT("$F"&amp;$S1265)="OCS (No Label)","OCS_Conversion_RM",IF(LEFT(INDIRECT("$F"&amp;$S1265),3)="OCS","OCS_RM",IF(RIGHT(INDIRECT("$F"&amp;$S1265),10)="conversion","GOTS_RM_conversion",IF((LEFT(INDIRECT("$F"&amp;$S1265),4))="GOTS","GOTS_RM","Responsible_RM")))))))</f>
        <v>#REF!</v>
      </c>
      <c r="AF1265" s="13" t="str" cm="1">
        <f t="array" aca="1" ref="AF1265" ca="1">IF($S1265="","",INDIRECT("$Z"&amp;$S1265))</f>
        <v/>
      </c>
      <c r="AG1265" s="155"/>
      <c r="AH1265" s="13" t="str" cm="1">
        <f t="array" aca="1" ref="AH1265" ca="1">IFERROR(INDIRECT("$ag"&amp;S1265),"")</f>
        <v/>
      </c>
      <c r="AI1265" s="13" t="e" cm="1">
        <f t="array" aca="1" ref="AI1265" ca="1">INDIRECT("O"&amp;S1264)</f>
        <v>#REF!</v>
      </c>
      <c r="AJ1265" s="13" t="str">
        <f>IF($I1265="","",INDEX('Raw Material'!$A$1:$J$75,MATCH(I1265,'Raw Material'!$A$1:$A$75,0),(MATCH(G1265,'Raw Material'!$A$1:$J$1,0))))</f>
        <v/>
      </c>
      <c r="AK1265" s="13" t="str">
        <f t="shared" si="534"/>
        <v>YANLIŞRM</v>
      </c>
      <c r="AL1265" s="153" t="str">
        <f t="shared" si="535"/>
        <v/>
      </c>
    </row>
    <row r="1266" spans="1:38" ht="16.5" customHeight="1">
      <c r="A1266" s="160" t="str">
        <f>IF(B1266="","",COUNTA($B$114:$B1266))</f>
        <v/>
      </c>
      <c r="B1266" s="164"/>
      <c r="C1266" s="165"/>
      <c r="D1266" s="183"/>
      <c r="E1266" s="183"/>
      <c r="F1266" s="172"/>
      <c r="G1266" s="212"/>
      <c r="H1266" s="206"/>
      <c r="I1266" s="206"/>
      <c r="J1266" s="206"/>
      <c r="K1266" s="31"/>
      <c r="L1266" s="177" t="str">
        <f t="shared" ref="L1266" si="562">IF(R1266="","",LEFT(R1266,LEN(R1266)-2))</f>
        <v/>
      </c>
      <c r="M1266" s="177"/>
      <c r="N1266" s="80"/>
      <c r="O1266" s="184"/>
      <c r="P1266" s="103"/>
      <c r="Q1266" s="84" t="str">
        <f t="shared" si="536"/>
        <v/>
      </c>
      <c r="R1266" s="159" t="str">
        <f t="shared" ref="R1266" si="563">CONCATENATE($Q1266,Q1267,Q1268,Q1269,Q1270,Q1271,$Q1272,$Q1273,$Q1274,$Q1275,Q1276,Q1277)</f>
        <v/>
      </c>
      <c r="S1266" s="28" t="str" cm="1">
        <f t="array" aca="1" ref="S1266" ca="1">IF(INDIRECT("A"&amp;114+$U1266)&lt;&gt;"",114+$U1266,"")</f>
        <v/>
      </c>
      <c r="T1266" s="28" t="str">
        <f t="shared" ca="1" si="537"/>
        <v>$B</v>
      </c>
      <c r="U1266" s="29">
        <f t="shared" si="543"/>
        <v>1152</v>
      </c>
      <c r="V1266" s="29">
        <v>96.000000000007503</v>
      </c>
      <c r="W1266" s="29">
        <f t="shared" si="548"/>
        <v>96</v>
      </c>
      <c r="X1266" s="41" t="str" cm="1">
        <f t="array" aca="1" ref="X1266" ca="1">IFERROR(INDEX('PC&amp;PD'!$A$1:$AP$15,ROW('PC&amp;PD'!$A$15),MATCH(INDIRECT(T1266),'PC&amp;PD'!$A$1:$AP$1,0)),"")</f>
        <v/>
      </c>
      <c r="Z1266" s="155" t="str">
        <f t="shared" ref="Z1266" si="564">IFERROR(IF($F1266="OCS 100","OCS (OCS 100)",IF($F1266="OCS Blended","OCS (OCS Blended)",IF($F1266="OCS (No Label)","OCS (No Label)",IF($F1266="RCS 100","RCS (RCS 100)",IF($F1266="RCS Blended","RCS (RCS Blended)",IF($F1266="GRS","GRS (GRS)",IF($F1266="GRS (No Label)", "GRS (No Label)",IF($F1266="RDS","RDS (RDS)",IF($F1266="RWS","RWS (RWS)",IF($F1266="RAS","RAS (RAS)",IF($F1266="RMS","RMS (RMS)",IF($F1266="GOTS Organic","GOTS (Organic)",IF($F1266="GOTS Made with organic","GOTS (Made with Organic)",IF($F1266="GOTS Organic - in conversion","GOTS (Organic - In Conversion)",IF($F1266="GOTS Made with organic - in conversion","GOTS (Made with Organic - In Conversion)",""))))))))))))))),"")</f>
        <v/>
      </c>
      <c r="AA1266" s="13" t="str">
        <f t="shared" si="533"/>
        <v/>
      </c>
      <c r="AB1266" s="155" t="str">
        <f t="shared" ref="AB1266" si="565">IFERROR(IF($F1266="OCS 100", "OCS_100",IF($F1266="OCS Blended", "OCS_Blended",IF($F1266="OCS (No Label)", "OCS_No_Label",IF($F1266="RCS 100", "RCS_100",IF($F1266="RCS Blended","RCS_Blended",IF($F1266="GRS","GRS",IF($F1266="GRS (No Label)", "GRS_No_Label",IF($F1266="RDS","RDS",IF($F1266="RWS","RWS",IF($F1266="RMS","RMS",IF($F1266="GOTS Organic","GOTS_Organic",IF($F1266="GOTS Made with organic","GOTS_Made_with_organic",IF($F1266="GOTS Organic - in conversion","GOTS_Organic_in_Conversion",IF($F1266="GOTS Made with organic - in conversion","GOTS_Made_with_Organic_in_Conversion",IF($F1266="RAS","RAS",""))))))))))))))),"")</f>
        <v/>
      </c>
      <c r="AC1266" s="13" t="str">
        <f t="shared" ca="1" si="538"/>
        <v>$AB</v>
      </c>
      <c r="AD1266" s="13" t="str" cm="1">
        <f t="array" aca="1" ref="AD1266" ca="1">IFERROR(IF((LEFT(INDIRECT("$F"&amp;$S1266),4))="GOTS",IF($G1266="Organic","GOTS_Organic_raw",(IF($G1266="Responsible","GOTS_Responsible",(IF($G1266="No Attribute (Conventional)","GOTS_conventional",(IF($G1266="Recycled Pre/Post-Consumer","GOTS_pre_post",(IF($G1266="In-Conversion","GOTS_in_conversion",(IF($G1266="Sustainably Sourced","Sustainably_sourced",""))))))))))),IF($G1266="Organic","Organic",(IF($G1266="Responsible","Responsible",(IF($G1266="No Attribute (Conventional)","No_Attribute_Conventional",(IF($G1266="Recycled Pre/Post-Consumer","Recycled_Pre_Post_Consumer",(IF($G1266="In-Conversion","In_Conversion",(IF($G1266="Recycled Pre-Consumer","Recycled_Pre_Consumer",(IF($G1266="Recycled Post-Consumer","Recycled_Post_Consumer",(IF($G1266="Sustainably Sourced","Sustainably_sourced","")))))))))))))))),"")</f>
        <v/>
      </c>
      <c r="AE1266" s="13" t="e" cm="1">
        <f t="array" aca="1" ref="AE1266" ca="1">IF(INDIRECT("$F"&amp;$S1266)="","",IF(LEFT(INDIRECT("$F"&amp;$S1266),3)="GRS","GRS_RCS_RM",IF((LEFT(INDIRECT("$F"&amp;$S1266),3))="RCS","GRS_RCS_RM",IF(INDIRECT("$F"&amp;$S1266)="OCS (No Label)","OCS_Conversion_RM",IF(LEFT(INDIRECT("$F"&amp;$S1266),3)="OCS","OCS_RM",IF(RIGHT(INDIRECT("$F"&amp;$S1266),10)="conversion","GOTS_RM_conversion",IF((LEFT(INDIRECT("$F"&amp;$S1266),4))="GOTS","GOTS_RM","Responsible_RM")))))))</f>
        <v>#REF!</v>
      </c>
      <c r="AF1266" s="13" t="str" cm="1">
        <f t="array" aca="1" ref="AF1266" ca="1">IF($S1266="","",INDIRECT("$Z"&amp;$S1266))</f>
        <v/>
      </c>
      <c r="AG1266" s="155" t="str">
        <f t="shared" si="553"/>
        <v/>
      </c>
      <c r="AH1266" s="13" t="str" cm="1">
        <f t="array" aca="1" ref="AH1266" ca="1">IFERROR(INDIRECT("$ag"&amp;S1266),"")</f>
        <v/>
      </c>
      <c r="AI1266" s="13" t="e" cm="1">
        <f t="array" aca="1" ref="AI1266" ca="1">INDIRECT("O"&amp;S1265)</f>
        <v>#REF!</v>
      </c>
      <c r="AJ1266" s="13" t="str">
        <f>IF($I1266="","",INDEX('Raw Material'!$A$1:$J$75,MATCH(I1266,'Raw Material'!$A$1:$A$75,0),(MATCH(G1266,'Raw Material'!$A$1:$J$1,0))))</f>
        <v/>
      </c>
      <c r="AK1266" s="13" t="str">
        <f t="shared" si="534"/>
        <v>YANLIŞRM</v>
      </c>
      <c r="AL1266" s="153" t="str">
        <f t="shared" si="535"/>
        <v/>
      </c>
    </row>
    <row r="1267" spans="1:38" ht="16.5" customHeight="1">
      <c r="A1267" s="161"/>
      <c r="B1267" s="166"/>
      <c r="C1267" s="167"/>
      <c r="D1267" s="156"/>
      <c r="E1267" s="156"/>
      <c r="F1267" s="173"/>
      <c r="G1267" s="181"/>
      <c r="H1267" s="182"/>
      <c r="I1267" s="182"/>
      <c r="J1267" s="182"/>
      <c r="K1267" s="32"/>
      <c r="L1267" s="178"/>
      <c r="M1267" s="178"/>
      <c r="N1267" s="81"/>
      <c r="O1267" s="185"/>
      <c r="P1267" s="103"/>
      <c r="Q1267" s="84" t="str">
        <f t="shared" si="536"/>
        <v/>
      </c>
      <c r="R1267" s="159"/>
      <c r="S1267" s="28" t="str" cm="1">
        <f t="array" aca="1" ref="S1267" ca="1">IF(INDIRECT("A"&amp;114+$U1267)&lt;&gt;"",114+$U1267,"")</f>
        <v/>
      </c>
      <c r="T1267" s="28" t="str">
        <f t="shared" ca="1" si="537"/>
        <v>$B</v>
      </c>
      <c r="U1267" s="29">
        <f t="shared" si="543"/>
        <v>1152</v>
      </c>
      <c r="V1267" s="29">
        <v>96.083333333340804</v>
      </c>
      <c r="W1267" s="29">
        <f t="shared" si="548"/>
        <v>96</v>
      </c>
      <c r="X1267" s="41" t="str" cm="1">
        <f t="array" aca="1" ref="X1267" ca="1">IFERROR(INDEX('PC&amp;PD'!$A$1:$AP$15,ROW('PC&amp;PD'!$A$15),MATCH(INDIRECT(T1267),'PC&amp;PD'!$A$1:$AP$1,0)),"")</f>
        <v/>
      </c>
      <c r="Z1267" s="155"/>
      <c r="AA1267" s="13" t="str">
        <f t="shared" ref="AA1267:AA1330" si="566">IFERROR(IF(G1267="","",IF(G1267="No Attribute (Conventional)","",G1267)),"")</f>
        <v/>
      </c>
      <c r="AB1267" s="155"/>
      <c r="AC1267" s="13" t="str">
        <f t="shared" ca="1" si="538"/>
        <v>$AB</v>
      </c>
      <c r="AD1267" s="13" t="str" cm="1">
        <f t="array" aca="1" ref="AD1267" ca="1">IFERROR(IF((LEFT(INDIRECT("$F"&amp;$S1267),4))="GOTS",IF($G1267="Organic","GOTS_Organic_raw",(IF($G1267="Responsible","GOTS_Responsible",(IF($G1267="No Attribute (Conventional)","GOTS_conventional",(IF($G1267="Recycled Pre/Post-Consumer","GOTS_pre_post",(IF($G1267="In-Conversion","GOTS_in_conversion",(IF($G1267="Sustainably Sourced","Sustainably_sourced",""))))))))))),IF($G1267="Organic","Organic",(IF($G1267="Responsible","Responsible",(IF($G1267="No Attribute (Conventional)","No_Attribute_Conventional",(IF($G1267="Recycled Pre/Post-Consumer","Recycled_Pre_Post_Consumer",(IF($G1267="In-Conversion","In_Conversion",(IF($G1267="Recycled Pre-Consumer","Recycled_Pre_Consumer",(IF($G1267="Recycled Post-Consumer","Recycled_Post_Consumer",(IF($G1267="Sustainably Sourced","Sustainably_sourced","")))))))))))))))),"")</f>
        <v/>
      </c>
      <c r="AE1267" s="13" t="e" cm="1">
        <f t="array" aca="1" ref="AE1267" ca="1">IF(INDIRECT("$F"&amp;$S1267)="","",IF(LEFT(INDIRECT("$F"&amp;$S1267),3)="GRS","GRS_RCS_RM",IF((LEFT(INDIRECT("$F"&amp;$S1267),3))="RCS","GRS_RCS_RM",IF(INDIRECT("$F"&amp;$S1267)="OCS (No Label)","OCS_Conversion_RM",IF(LEFT(INDIRECT("$F"&amp;$S1267),3)="OCS","OCS_RM",IF(RIGHT(INDIRECT("$F"&amp;$S1267),10)="conversion","GOTS_RM_conversion",IF((LEFT(INDIRECT("$F"&amp;$S1267),4))="GOTS","GOTS_RM","Responsible_RM")))))))</f>
        <v>#REF!</v>
      </c>
      <c r="AF1267" s="13" t="str" cm="1">
        <f t="array" aca="1" ref="AF1267" ca="1">IF($S1267="","",INDIRECT("$Z"&amp;$S1267))</f>
        <v/>
      </c>
      <c r="AG1267" s="155"/>
      <c r="AH1267" s="13" t="str" cm="1">
        <f t="array" aca="1" ref="AH1267" ca="1">IFERROR(INDIRECT("$ag"&amp;S1267),"")</f>
        <v/>
      </c>
      <c r="AI1267" s="13" t="e" cm="1">
        <f t="array" aca="1" ref="AI1267" ca="1">INDIRECT("O"&amp;S1266)</f>
        <v>#REF!</v>
      </c>
      <c r="AJ1267" s="13" t="str">
        <f>IF($I1267="","",INDEX('Raw Material'!$A$1:$J$75,MATCH(I1267,'Raw Material'!$A$1:$A$75,0),(MATCH(G1267,'Raw Material'!$A$1:$J$1,0))))</f>
        <v/>
      </c>
      <c r="AK1267" s="13" t="str">
        <f t="shared" ref="AK1267:AK1330" si="567">$U$17&amp;"RM"</f>
        <v>YANLIŞRM</v>
      </c>
      <c r="AL1267" s="153" t="str">
        <f t="shared" ref="AL1267:AL1330" si="568">IF($G1267="Organic","Organic",IF($G1267="No Attribute (Conventional)","No_Attribute_Conventional",IF($G1267="Recycled pre-consumer","Recycled_pre_consumer",IF($G1267="Recycled post-consumer","Recycled_post_consumer",IF($G1267="Responsible","Responsible",IF($G1267="Sustainably sourced","Sustainable_sourced",IF($G1267="ın-conversion","In_conversion","")))))))</f>
        <v/>
      </c>
    </row>
    <row r="1268" spans="1:38" ht="16.5" customHeight="1">
      <c r="A1268" s="161"/>
      <c r="B1268" s="166"/>
      <c r="C1268" s="167"/>
      <c r="D1268" s="156"/>
      <c r="E1268" s="156"/>
      <c r="F1268" s="173"/>
      <c r="G1268" s="181"/>
      <c r="H1268" s="182"/>
      <c r="I1268" s="182"/>
      <c r="J1268" s="182"/>
      <c r="K1268" s="32"/>
      <c r="L1268" s="178"/>
      <c r="M1268" s="178"/>
      <c r="N1268" s="81"/>
      <c r="O1268" s="185"/>
      <c r="P1268" s="103"/>
      <c r="Q1268" s="84" t="str">
        <f t="shared" si="536"/>
        <v/>
      </c>
      <c r="R1268" s="159"/>
      <c r="S1268" s="28" t="str" cm="1">
        <f t="array" aca="1" ref="S1268" ca="1">IF(INDIRECT("A"&amp;114+$U1268)&lt;&gt;"",114+$U1268,"")</f>
        <v/>
      </c>
      <c r="T1268" s="28" t="str">
        <f t="shared" ca="1" si="537"/>
        <v>$B</v>
      </c>
      <c r="U1268" s="29">
        <f t="shared" si="543"/>
        <v>1152</v>
      </c>
      <c r="V1268" s="29">
        <v>96.166666666674203</v>
      </c>
      <c r="W1268" s="29">
        <f t="shared" si="548"/>
        <v>96</v>
      </c>
      <c r="X1268" s="41" t="str" cm="1">
        <f t="array" aca="1" ref="X1268" ca="1">IFERROR(INDEX('PC&amp;PD'!$A$1:$AP$15,ROW('PC&amp;PD'!$A$15),MATCH(INDIRECT(T1268),'PC&amp;PD'!$A$1:$AP$1,0)),"")</f>
        <v/>
      </c>
      <c r="Z1268" s="155"/>
      <c r="AA1268" s="13" t="str">
        <f t="shared" si="566"/>
        <v/>
      </c>
      <c r="AB1268" s="155"/>
      <c r="AC1268" s="13" t="str">
        <f t="shared" ca="1" si="538"/>
        <v>$AB</v>
      </c>
      <c r="AD1268" s="13" t="str" cm="1">
        <f t="array" aca="1" ref="AD1268" ca="1">IFERROR(IF((LEFT(INDIRECT("$F"&amp;$S1268),4))="GOTS",IF($G1268="Organic","GOTS_Organic_raw",(IF($G1268="Responsible","GOTS_Responsible",(IF($G1268="No Attribute (Conventional)","GOTS_conventional",(IF($G1268="Recycled Pre/Post-Consumer","GOTS_pre_post",(IF($G1268="In-Conversion","GOTS_in_conversion",(IF($G1268="Sustainably Sourced","Sustainably_sourced",""))))))))))),IF($G1268="Organic","Organic",(IF($G1268="Responsible","Responsible",(IF($G1268="No Attribute (Conventional)","No_Attribute_Conventional",(IF($G1268="Recycled Pre/Post-Consumer","Recycled_Pre_Post_Consumer",(IF($G1268="In-Conversion","In_Conversion",(IF($G1268="Recycled Pre-Consumer","Recycled_Pre_Consumer",(IF($G1268="Recycled Post-Consumer","Recycled_Post_Consumer",(IF($G1268="Sustainably Sourced","Sustainably_sourced","")))))))))))))))),"")</f>
        <v/>
      </c>
      <c r="AE1268" s="13" t="e" cm="1">
        <f t="array" aca="1" ref="AE1268" ca="1">IF(INDIRECT("$F"&amp;$S1268)="","",IF(LEFT(INDIRECT("$F"&amp;$S1268),3)="GRS","GRS_RCS_RM",IF((LEFT(INDIRECT("$F"&amp;$S1268),3))="RCS","GRS_RCS_RM",IF(INDIRECT("$F"&amp;$S1268)="OCS (No Label)","OCS_Conversion_RM",IF(LEFT(INDIRECT("$F"&amp;$S1268),3)="OCS","OCS_RM",IF(RIGHT(INDIRECT("$F"&amp;$S1268),10)="conversion","GOTS_RM_conversion",IF((LEFT(INDIRECT("$F"&amp;$S1268),4))="GOTS","GOTS_RM","Responsible_RM")))))))</f>
        <v>#REF!</v>
      </c>
      <c r="AF1268" s="13" t="str" cm="1">
        <f t="array" aca="1" ref="AF1268" ca="1">IF($S1268="","",INDIRECT("$Z"&amp;$S1268))</f>
        <v/>
      </c>
      <c r="AG1268" s="155"/>
      <c r="AH1268" s="13" t="str" cm="1">
        <f t="array" aca="1" ref="AH1268" ca="1">IFERROR(INDIRECT("$ag"&amp;S1268),"")</f>
        <v/>
      </c>
      <c r="AI1268" s="13" t="e" cm="1">
        <f t="array" aca="1" ref="AI1268" ca="1">INDIRECT("O"&amp;S1267)</f>
        <v>#REF!</v>
      </c>
      <c r="AJ1268" s="13" t="str">
        <f>IF($I1268="","",INDEX('Raw Material'!$A$1:$J$75,MATCH(I1268,'Raw Material'!$A$1:$A$75,0),(MATCH(G1268,'Raw Material'!$A$1:$J$1,0))))</f>
        <v/>
      </c>
      <c r="AK1268" s="13" t="str">
        <f t="shared" si="567"/>
        <v>YANLIŞRM</v>
      </c>
      <c r="AL1268" s="153" t="str">
        <f t="shared" si="568"/>
        <v/>
      </c>
    </row>
    <row r="1269" spans="1:38" ht="16.5" customHeight="1">
      <c r="A1269" s="161"/>
      <c r="B1269" s="166"/>
      <c r="C1269" s="167"/>
      <c r="D1269" s="156"/>
      <c r="E1269" s="156"/>
      <c r="F1269" s="174"/>
      <c r="G1269" s="181"/>
      <c r="H1269" s="182"/>
      <c r="I1269" s="182"/>
      <c r="J1269" s="182"/>
      <c r="K1269" s="32"/>
      <c r="L1269" s="178"/>
      <c r="M1269" s="178"/>
      <c r="N1269" s="81"/>
      <c r="O1269" s="185"/>
      <c r="P1269" s="103"/>
      <c r="Q1269" s="84" t="str">
        <f t="shared" ref="Q1269:Q1332" si="569">IF(OR($G1269="",$I1269="",$K1269="",$AJ1269="–"),"",CONCATENATE($K1269," ",$AA1269," ",$I1269," (",$AJ1269,") + "))</f>
        <v/>
      </c>
      <c r="R1269" s="159"/>
      <c r="S1269" s="28" t="str" cm="1">
        <f t="array" aca="1" ref="S1269" ca="1">IF(INDIRECT("A"&amp;114+$U1269)&lt;&gt;"",114+$U1269,"")</f>
        <v/>
      </c>
      <c r="T1269" s="28" t="str">
        <f t="shared" ref="T1269:T1332" ca="1" si="570">"$B"&amp;S1269</f>
        <v>$B</v>
      </c>
      <c r="U1269" s="29">
        <f t="shared" si="543"/>
        <v>1152</v>
      </c>
      <c r="V1269" s="29">
        <v>96.250000000007503</v>
      </c>
      <c r="W1269" s="29">
        <f t="shared" si="548"/>
        <v>96</v>
      </c>
      <c r="X1269" s="41" t="str" cm="1">
        <f t="array" aca="1" ref="X1269" ca="1">IFERROR(INDEX('PC&amp;PD'!$A$1:$AP$15,ROW('PC&amp;PD'!$A$15),MATCH(INDIRECT(T1269),'PC&amp;PD'!$A$1:$AP$1,0)),"")</f>
        <v/>
      </c>
      <c r="Z1269" s="155"/>
      <c r="AA1269" s="13" t="str">
        <f t="shared" si="566"/>
        <v/>
      </c>
      <c r="AB1269" s="155"/>
      <c r="AC1269" s="13" t="str">
        <f t="shared" ref="AC1269:AC1332" ca="1" si="571">"$AB"&amp;S1269</f>
        <v>$AB</v>
      </c>
      <c r="AD1269" s="13" t="str" cm="1">
        <f t="array" aca="1" ref="AD1269" ca="1">IFERROR(IF((LEFT(INDIRECT("$F"&amp;$S1269),4))="GOTS",IF($G1269="Organic","GOTS_Organic_raw",(IF($G1269="Responsible","GOTS_Responsible",(IF($G1269="No Attribute (Conventional)","GOTS_conventional",(IF($G1269="Recycled Pre/Post-Consumer","GOTS_pre_post",(IF($G1269="In-Conversion","GOTS_in_conversion",(IF($G1269="Sustainably Sourced","Sustainably_sourced",""))))))))))),IF($G1269="Organic","Organic",(IF($G1269="Responsible","Responsible",(IF($G1269="No Attribute (Conventional)","No_Attribute_Conventional",(IF($G1269="Recycled Pre/Post-Consumer","Recycled_Pre_Post_Consumer",(IF($G1269="In-Conversion","In_Conversion",(IF($G1269="Recycled Pre-Consumer","Recycled_Pre_Consumer",(IF($G1269="Recycled Post-Consumer","Recycled_Post_Consumer",(IF($G1269="Sustainably Sourced","Sustainably_sourced","")))))))))))))))),"")</f>
        <v/>
      </c>
      <c r="AE1269" s="13" t="e" cm="1">
        <f t="array" aca="1" ref="AE1269" ca="1">IF(INDIRECT("$F"&amp;$S1269)="","",IF(LEFT(INDIRECT("$F"&amp;$S1269),3)="GRS","GRS_RCS_RM",IF((LEFT(INDIRECT("$F"&amp;$S1269),3))="RCS","GRS_RCS_RM",IF(INDIRECT("$F"&amp;$S1269)="OCS (No Label)","OCS_Conversion_RM",IF(LEFT(INDIRECT("$F"&amp;$S1269),3)="OCS","OCS_RM",IF(RIGHT(INDIRECT("$F"&amp;$S1269),10)="conversion","GOTS_RM_conversion",IF((LEFT(INDIRECT("$F"&amp;$S1269),4))="GOTS","GOTS_RM","Responsible_RM")))))))</f>
        <v>#REF!</v>
      </c>
      <c r="AF1269" s="13" t="str" cm="1">
        <f t="array" aca="1" ref="AF1269" ca="1">IF($S1269="","",INDIRECT("$Z"&amp;$S1269))</f>
        <v/>
      </c>
      <c r="AG1269" s="155"/>
      <c r="AH1269" s="13" t="str" cm="1">
        <f t="array" aca="1" ref="AH1269" ca="1">IFERROR(INDIRECT("$ag"&amp;S1269),"")</f>
        <v/>
      </c>
      <c r="AI1269" s="13" t="e" cm="1">
        <f t="array" aca="1" ref="AI1269" ca="1">INDIRECT("O"&amp;S1268)</f>
        <v>#REF!</v>
      </c>
      <c r="AJ1269" s="13" t="str">
        <f>IF($I1269="","",INDEX('Raw Material'!$A$1:$J$75,MATCH(I1269,'Raw Material'!$A$1:$A$75,0),(MATCH(G1269,'Raw Material'!$A$1:$J$1,0))))</f>
        <v/>
      </c>
      <c r="AK1269" s="13" t="str">
        <f t="shared" si="567"/>
        <v>YANLIŞRM</v>
      </c>
      <c r="AL1269" s="153" t="str">
        <f t="shared" si="568"/>
        <v/>
      </c>
    </row>
    <row r="1270" spans="1:38" ht="16.5" customHeight="1">
      <c r="A1270" s="161"/>
      <c r="B1270" s="166"/>
      <c r="C1270" s="167"/>
      <c r="D1270" s="156"/>
      <c r="E1270" s="156"/>
      <c r="F1270" s="174"/>
      <c r="G1270" s="181"/>
      <c r="H1270" s="182"/>
      <c r="I1270" s="182"/>
      <c r="J1270" s="182"/>
      <c r="K1270" s="32"/>
      <c r="L1270" s="178"/>
      <c r="M1270" s="178"/>
      <c r="N1270" s="81"/>
      <c r="O1270" s="185"/>
      <c r="P1270" s="103"/>
      <c r="Q1270" s="84" t="str">
        <f t="shared" si="569"/>
        <v/>
      </c>
      <c r="R1270" s="159"/>
      <c r="S1270" s="28" t="str" cm="1">
        <f t="array" aca="1" ref="S1270" ca="1">IF(INDIRECT("A"&amp;114+$U1270)&lt;&gt;"",114+$U1270,"")</f>
        <v/>
      </c>
      <c r="T1270" s="28" t="str">
        <f t="shared" ca="1" si="570"/>
        <v>$B</v>
      </c>
      <c r="U1270" s="29">
        <f t="shared" si="543"/>
        <v>1152</v>
      </c>
      <c r="V1270" s="29">
        <v>96.333333333340903</v>
      </c>
      <c r="W1270" s="29">
        <f t="shared" si="548"/>
        <v>96</v>
      </c>
      <c r="X1270" s="41" t="str" cm="1">
        <f t="array" aca="1" ref="X1270" ca="1">IFERROR(INDEX('PC&amp;PD'!$A$1:$AP$15,ROW('PC&amp;PD'!$A$15),MATCH(INDIRECT(T1270),'PC&amp;PD'!$A$1:$AP$1,0)),"")</f>
        <v/>
      </c>
      <c r="Z1270" s="155"/>
      <c r="AA1270" s="13" t="str">
        <f t="shared" si="566"/>
        <v/>
      </c>
      <c r="AB1270" s="155"/>
      <c r="AC1270" s="13" t="str">
        <f t="shared" ca="1" si="571"/>
        <v>$AB</v>
      </c>
      <c r="AD1270" s="13" t="str" cm="1">
        <f t="array" aca="1" ref="AD1270" ca="1">IFERROR(IF((LEFT(INDIRECT("$F"&amp;$S1270),4))="GOTS",IF($G1270="Organic","GOTS_Organic_raw",(IF($G1270="Responsible","GOTS_Responsible",(IF($G1270="No Attribute (Conventional)","GOTS_conventional",(IF($G1270="Recycled Pre/Post-Consumer","GOTS_pre_post",(IF($G1270="In-Conversion","GOTS_in_conversion",(IF($G1270="Sustainably Sourced","Sustainably_sourced",""))))))))))),IF($G1270="Organic","Organic",(IF($G1270="Responsible","Responsible",(IF($G1270="No Attribute (Conventional)","No_Attribute_Conventional",(IF($G1270="Recycled Pre/Post-Consumer","Recycled_Pre_Post_Consumer",(IF($G1270="In-Conversion","In_Conversion",(IF($G1270="Recycled Pre-Consumer","Recycled_Pre_Consumer",(IF($G1270="Recycled Post-Consumer","Recycled_Post_Consumer",(IF($G1270="Sustainably Sourced","Sustainably_sourced","")))))))))))))))),"")</f>
        <v/>
      </c>
      <c r="AE1270" s="13" t="e" cm="1">
        <f t="array" aca="1" ref="AE1270" ca="1">IF(INDIRECT("$F"&amp;$S1270)="","",IF(LEFT(INDIRECT("$F"&amp;$S1270),3)="GRS","GRS_RCS_RM",IF((LEFT(INDIRECT("$F"&amp;$S1270),3))="RCS","GRS_RCS_RM",IF(INDIRECT("$F"&amp;$S1270)="OCS (No Label)","OCS_Conversion_RM",IF(LEFT(INDIRECT("$F"&amp;$S1270),3)="OCS","OCS_RM",IF(RIGHT(INDIRECT("$F"&amp;$S1270),10)="conversion","GOTS_RM_conversion",IF((LEFT(INDIRECT("$F"&amp;$S1270),4))="GOTS","GOTS_RM","Responsible_RM")))))))</f>
        <v>#REF!</v>
      </c>
      <c r="AF1270" s="13" t="str" cm="1">
        <f t="array" aca="1" ref="AF1270" ca="1">IF($S1270="","",INDIRECT("$Z"&amp;$S1270))</f>
        <v/>
      </c>
      <c r="AG1270" s="155"/>
      <c r="AH1270" s="13" t="str" cm="1">
        <f t="array" aca="1" ref="AH1270" ca="1">IFERROR(INDIRECT("$ag"&amp;S1270),"")</f>
        <v/>
      </c>
      <c r="AI1270" s="13" t="e" cm="1">
        <f t="array" aca="1" ref="AI1270" ca="1">INDIRECT("O"&amp;S1269)</f>
        <v>#REF!</v>
      </c>
      <c r="AJ1270" s="13" t="str">
        <f>IF($I1270="","",INDEX('Raw Material'!$A$1:$J$75,MATCH(I1270,'Raw Material'!$A$1:$A$75,0),(MATCH(G1270,'Raw Material'!$A$1:$J$1,0))))</f>
        <v/>
      </c>
      <c r="AK1270" s="13" t="str">
        <f t="shared" si="567"/>
        <v>YANLIŞRM</v>
      </c>
      <c r="AL1270" s="153" t="str">
        <f t="shared" si="568"/>
        <v/>
      </c>
    </row>
    <row r="1271" spans="1:38" ht="16.5" customHeight="1">
      <c r="A1271" s="161"/>
      <c r="B1271" s="166"/>
      <c r="C1271" s="167"/>
      <c r="D1271" s="156"/>
      <c r="E1271" s="156"/>
      <c r="F1271" s="174"/>
      <c r="G1271" s="181"/>
      <c r="H1271" s="182"/>
      <c r="I1271" s="182"/>
      <c r="J1271" s="182"/>
      <c r="K1271" s="32"/>
      <c r="L1271" s="178"/>
      <c r="M1271" s="178"/>
      <c r="N1271" s="81"/>
      <c r="O1271" s="185"/>
      <c r="P1271" s="103"/>
      <c r="Q1271" s="84" t="str">
        <f t="shared" si="569"/>
        <v/>
      </c>
      <c r="R1271" s="159"/>
      <c r="S1271" s="28" t="str" cm="1">
        <f t="array" aca="1" ref="S1271" ca="1">IF(INDIRECT("A"&amp;114+$U1271)&lt;&gt;"",114+$U1271,"")</f>
        <v/>
      </c>
      <c r="T1271" s="28" t="str">
        <f t="shared" ca="1" si="570"/>
        <v>$B</v>
      </c>
      <c r="U1271" s="29">
        <f t="shared" si="543"/>
        <v>1152</v>
      </c>
      <c r="V1271" s="29">
        <v>96.416666666674203</v>
      </c>
      <c r="W1271" s="29">
        <f t="shared" si="548"/>
        <v>96</v>
      </c>
      <c r="X1271" s="41" t="str" cm="1">
        <f t="array" aca="1" ref="X1271" ca="1">IFERROR(INDEX('PC&amp;PD'!$A$1:$AP$15,ROW('PC&amp;PD'!$A$15),MATCH(INDIRECT(T1271),'PC&amp;PD'!$A$1:$AP$1,0)),"")</f>
        <v/>
      </c>
      <c r="Z1271" s="155"/>
      <c r="AA1271" s="13" t="str">
        <f t="shared" si="566"/>
        <v/>
      </c>
      <c r="AB1271" s="155"/>
      <c r="AC1271" s="13" t="str">
        <f t="shared" ca="1" si="571"/>
        <v>$AB</v>
      </c>
      <c r="AD1271" s="13" t="str" cm="1">
        <f t="array" aca="1" ref="AD1271" ca="1">IFERROR(IF((LEFT(INDIRECT("$F"&amp;$S1271),4))="GOTS",IF($G1271="Organic","GOTS_Organic_raw",(IF($G1271="Responsible","GOTS_Responsible",(IF($G1271="No Attribute (Conventional)","GOTS_conventional",(IF($G1271="Recycled Pre/Post-Consumer","GOTS_pre_post",(IF($G1271="In-Conversion","GOTS_in_conversion",(IF($G1271="Sustainably Sourced","Sustainably_sourced",""))))))))))),IF($G1271="Organic","Organic",(IF($G1271="Responsible","Responsible",(IF($G1271="No Attribute (Conventional)","No_Attribute_Conventional",(IF($G1271="Recycled Pre/Post-Consumer","Recycled_Pre_Post_Consumer",(IF($G1271="In-Conversion","In_Conversion",(IF($G1271="Recycled Pre-Consumer","Recycled_Pre_Consumer",(IF($G1271="Recycled Post-Consumer","Recycled_Post_Consumer",(IF($G1271="Sustainably Sourced","Sustainably_sourced","")))))))))))))))),"")</f>
        <v/>
      </c>
      <c r="AE1271" s="13" t="e" cm="1">
        <f t="array" aca="1" ref="AE1271" ca="1">IF(INDIRECT("$F"&amp;$S1271)="","",IF(LEFT(INDIRECT("$F"&amp;$S1271),3)="GRS","GRS_RCS_RM",IF((LEFT(INDIRECT("$F"&amp;$S1271),3))="RCS","GRS_RCS_RM",IF(INDIRECT("$F"&amp;$S1271)="OCS (No Label)","OCS_Conversion_RM",IF(LEFT(INDIRECT("$F"&amp;$S1271),3)="OCS","OCS_RM",IF(RIGHT(INDIRECT("$F"&amp;$S1271),10)="conversion","GOTS_RM_conversion",IF((LEFT(INDIRECT("$F"&amp;$S1271),4))="GOTS","GOTS_RM","Responsible_RM")))))))</f>
        <v>#REF!</v>
      </c>
      <c r="AF1271" s="13" t="str" cm="1">
        <f t="array" aca="1" ref="AF1271" ca="1">IF($S1271="","",INDIRECT("$Z"&amp;$S1271))</f>
        <v/>
      </c>
      <c r="AG1271" s="155"/>
      <c r="AH1271" s="13" t="str" cm="1">
        <f t="array" aca="1" ref="AH1271" ca="1">IFERROR(INDIRECT("$ag"&amp;S1271),"")</f>
        <v/>
      </c>
      <c r="AI1271" s="13" t="e" cm="1">
        <f t="array" aca="1" ref="AI1271" ca="1">INDIRECT("O"&amp;S1270)</f>
        <v>#REF!</v>
      </c>
      <c r="AJ1271" s="13" t="str">
        <f>IF($I1271="","",INDEX('Raw Material'!$A$1:$J$75,MATCH(I1271,'Raw Material'!$A$1:$A$75,0),(MATCH(G1271,'Raw Material'!$A$1:$J$1,0))))</f>
        <v/>
      </c>
      <c r="AK1271" s="13" t="str">
        <f t="shared" si="567"/>
        <v>YANLIŞRM</v>
      </c>
      <c r="AL1271" s="153" t="str">
        <f t="shared" si="568"/>
        <v/>
      </c>
    </row>
    <row r="1272" spans="1:38" ht="16.5" customHeight="1">
      <c r="A1272" s="162"/>
      <c r="B1272" s="168"/>
      <c r="C1272" s="169"/>
      <c r="D1272" s="156"/>
      <c r="E1272" s="156"/>
      <c r="F1272" s="175"/>
      <c r="G1272" s="181"/>
      <c r="H1272" s="182"/>
      <c r="I1272" s="182"/>
      <c r="J1272" s="182"/>
      <c r="K1272" s="32"/>
      <c r="L1272" s="179"/>
      <c r="M1272" s="179"/>
      <c r="N1272" s="81"/>
      <c r="O1272" s="185"/>
      <c r="P1272" s="103"/>
      <c r="Q1272" s="84" t="str">
        <f t="shared" si="569"/>
        <v/>
      </c>
      <c r="R1272" s="159"/>
      <c r="S1272" s="28" t="str" cm="1">
        <f t="array" aca="1" ref="S1272" ca="1">IF(INDIRECT("A"&amp;114+$U1272)&lt;&gt;"",114+$U1272,"")</f>
        <v/>
      </c>
      <c r="T1272" s="28" t="str">
        <f t="shared" ca="1" si="570"/>
        <v>$B</v>
      </c>
      <c r="U1272" s="29">
        <f t="shared" si="543"/>
        <v>1152</v>
      </c>
      <c r="V1272" s="29">
        <v>96.500000000007503</v>
      </c>
      <c r="W1272" s="29">
        <f t="shared" si="548"/>
        <v>96</v>
      </c>
      <c r="X1272" s="41" t="str" cm="1">
        <f t="array" aca="1" ref="X1272" ca="1">IFERROR(INDEX('PC&amp;PD'!$A$1:$AP$15,ROW('PC&amp;PD'!$A$15),MATCH(INDIRECT(T1272),'PC&amp;PD'!$A$1:$AP$1,0)),"")</f>
        <v/>
      </c>
      <c r="Z1272" s="155"/>
      <c r="AA1272" s="13" t="str">
        <f t="shared" si="566"/>
        <v/>
      </c>
      <c r="AB1272" s="155"/>
      <c r="AC1272" s="13" t="str">
        <f t="shared" ca="1" si="571"/>
        <v>$AB</v>
      </c>
      <c r="AD1272" s="13" t="str" cm="1">
        <f t="array" aca="1" ref="AD1272" ca="1">IFERROR(IF((LEFT(INDIRECT("$F"&amp;$S1272),4))="GOTS",IF($G1272="Organic","GOTS_Organic_raw",(IF($G1272="Responsible","GOTS_Responsible",(IF($G1272="No Attribute (Conventional)","GOTS_conventional",(IF($G1272="Recycled Pre/Post-Consumer","GOTS_pre_post",(IF($G1272="In-Conversion","GOTS_in_conversion",(IF($G1272="Sustainably Sourced","Sustainably_sourced",""))))))))))),IF($G1272="Organic","Organic",(IF($G1272="Responsible","Responsible",(IF($G1272="No Attribute (Conventional)","No_Attribute_Conventional",(IF($G1272="Recycled Pre/Post-Consumer","Recycled_Pre_Post_Consumer",(IF($G1272="In-Conversion","In_Conversion",(IF($G1272="Recycled Pre-Consumer","Recycled_Pre_Consumer",(IF($G1272="Recycled Post-Consumer","Recycled_Post_Consumer",(IF($G1272="Sustainably Sourced","Sustainably_sourced","")))))))))))))))),"")</f>
        <v/>
      </c>
      <c r="AE1272" s="13" t="e" cm="1">
        <f t="array" aca="1" ref="AE1272" ca="1">IF(INDIRECT("$F"&amp;$S1272)="","",IF(LEFT(INDIRECT("$F"&amp;$S1272),3)="GRS","GRS_RCS_RM",IF((LEFT(INDIRECT("$F"&amp;$S1272),3))="RCS","GRS_RCS_RM",IF(INDIRECT("$F"&amp;$S1272)="OCS (No Label)","OCS_Conversion_RM",IF(LEFT(INDIRECT("$F"&amp;$S1272),3)="OCS","OCS_RM",IF(RIGHT(INDIRECT("$F"&amp;$S1272),10)="conversion","GOTS_RM_conversion",IF((LEFT(INDIRECT("$F"&amp;$S1272),4))="GOTS","GOTS_RM","Responsible_RM")))))))</f>
        <v>#REF!</v>
      </c>
      <c r="AF1272" s="13" t="str" cm="1">
        <f t="array" aca="1" ref="AF1272" ca="1">IF($S1272="","",INDIRECT("$Z"&amp;$S1272))</f>
        <v/>
      </c>
      <c r="AG1272" s="155"/>
      <c r="AH1272" s="13" t="str" cm="1">
        <f t="array" aca="1" ref="AH1272" ca="1">IFERROR(INDIRECT("$ag"&amp;S1272),"")</f>
        <v/>
      </c>
      <c r="AI1272" s="13" t="e" cm="1">
        <f t="array" aca="1" ref="AI1272" ca="1">INDIRECT("O"&amp;S1271)</f>
        <v>#REF!</v>
      </c>
      <c r="AJ1272" s="13" t="str">
        <f>IF($I1272="","",INDEX('Raw Material'!$A$1:$J$75,MATCH(I1272,'Raw Material'!$A$1:$A$75,0),(MATCH(G1272,'Raw Material'!$A$1:$J$1,0))))</f>
        <v/>
      </c>
      <c r="AK1272" s="13" t="str">
        <f t="shared" si="567"/>
        <v>YANLIŞRM</v>
      </c>
      <c r="AL1272" s="153" t="str">
        <f t="shared" si="568"/>
        <v/>
      </c>
    </row>
    <row r="1273" spans="1:38" ht="16.5" customHeight="1">
      <c r="A1273" s="162"/>
      <c r="B1273" s="168"/>
      <c r="C1273" s="169"/>
      <c r="D1273" s="156"/>
      <c r="E1273" s="156"/>
      <c r="F1273" s="175"/>
      <c r="G1273" s="181"/>
      <c r="H1273" s="182"/>
      <c r="I1273" s="182"/>
      <c r="J1273" s="182"/>
      <c r="K1273" s="32"/>
      <c r="L1273" s="179"/>
      <c r="M1273" s="179"/>
      <c r="N1273" s="81"/>
      <c r="O1273" s="185"/>
      <c r="P1273" s="103"/>
      <c r="Q1273" s="84" t="str">
        <f t="shared" si="569"/>
        <v/>
      </c>
      <c r="R1273" s="159"/>
      <c r="S1273" s="28" t="str" cm="1">
        <f t="array" aca="1" ref="S1273" ca="1">IF(INDIRECT("A"&amp;114+$U1273)&lt;&gt;"",114+$U1273,"")</f>
        <v/>
      </c>
      <c r="T1273" s="28" t="str">
        <f t="shared" ca="1" si="570"/>
        <v>$B</v>
      </c>
      <c r="U1273" s="29">
        <f t="shared" si="543"/>
        <v>1152</v>
      </c>
      <c r="V1273" s="29">
        <v>96.583333333340903</v>
      </c>
      <c r="W1273" s="29">
        <f t="shared" si="548"/>
        <v>96</v>
      </c>
      <c r="X1273" s="41" t="str" cm="1">
        <f t="array" aca="1" ref="X1273" ca="1">IFERROR(INDEX('PC&amp;PD'!$A$1:$AP$15,ROW('PC&amp;PD'!$A$15),MATCH(INDIRECT(T1273),'PC&amp;PD'!$A$1:$AP$1,0)),"")</f>
        <v/>
      </c>
      <c r="Z1273" s="155"/>
      <c r="AA1273" s="13" t="str">
        <f t="shared" si="566"/>
        <v/>
      </c>
      <c r="AB1273" s="155"/>
      <c r="AC1273" s="13" t="str">
        <f t="shared" ca="1" si="571"/>
        <v>$AB</v>
      </c>
      <c r="AD1273" s="13" t="str" cm="1">
        <f t="array" aca="1" ref="AD1273" ca="1">IFERROR(IF((LEFT(INDIRECT("$F"&amp;$S1273),4))="GOTS",IF($G1273="Organic","GOTS_Organic_raw",(IF($G1273="Responsible","GOTS_Responsible",(IF($G1273="No Attribute (Conventional)","GOTS_conventional",(IF($G1273="Recycled Pre/Post-Consumer","GOTS_pre_post",(IF($G1273="In-Conversion","GOTS_in_conversion",(IF($G1273="Sustainably Sourced","Sustainably_sourced",""))))))))))),IF($G1273="Organic","Organic",(IF($G1273="Responsible","Responsible",(IF($G1273="No Attribute (Conventional)","No_Attribute_Conventional",(IF($G1273="Recycled Pre/Post-Consumer","Recycled_Pre_Post_Consumer",(IF($G1273="In-Conversion","In_Conversion",(IF($G1273="Recycled Pre-Consumer","Recycled_Pre_Consumer",(IF($G1273="Recycled Post-Consumer","Recycled_Post_Consumer",(IF($G1273="Sustainably Sourced","Sustainably_sourced","")))))))))))))))),"")</f>
        <v/>
      </c>
      <c r="AE1273" s="13" t="e" cm="1">
        <f t="array" aca="1" ref="AE1273" ca="1">IF(INDIRECT("$F"&amp;$S1273)="","",IF(LEFT(INDIRECT("$F"&amp;$S1273),3)="GRS","GRS_RCS_RM",IF((LEFT(INDIRECT("$F"&amp;$S1273),3))="RCS","GRS_RCS_RM",IF(INDIRECT("$F"&amp;$S1273)="OCS (No Label)","OCS_Conversion_RM",IF(LEFT(INDIRECT("$F"&amp;$S1273),3)="OCS","OCS_RM",IF(RIGHT(INDIRECT("$F"&amp;$S1273),10)="conversion","GOTS_RM_conversion",IF((LEFT(INDIRECT("$F"&amp;$S1273),4))="GOTS","GOTS_RM","Responsible_RM")))))))</f>
        <v>#REF!</v>
      </c>
      <c r="AF1273" s="13" t="str" cm="1">
        <f t="array" aca="1" ref="AF1273" ca="1">IF($S1273="","",INDIRECT("$Z"&amp;$S1273))</f>
        <v/>
      </c>
      <c r="AG1273" s="155"/>
      <c r="AH1273" s="13" t="str" cm="1">
        <f t="array" aca="1" ref="AH1273" ca="1">IFERROR(INDIRECT("$ag"&amp;S1273),"")</f>
        <v/>
      </c>
      <c r="AI1273" s="13" t="e" cm="1">
        <f t="array" aca="1" ref="AI1273" ca="1">INDIRECT("O"&amp;S1272)</f>
        <v>#REF!</v>
      </c>
      <c r="AJ1273" s="13" t="str">
        <f>IF($I1273="","",INDEX('Raw Material'!$A$1:$J$75,MATCH(I1273,'Raw Material'!$A$1:$A$75,0),(MATCH(G1273,'Raw Material'!$A$1:$J$1,0))))</f>
        <v/>
      </c>
      <c r="AK1273" s="13" t="str">
        <f t="shared" si="567"/>
        <v>YANLIŞRM</v>
      </c>
      <c r="AL1273" s="153" t="str">
        <f t="shared" si="568"/>
        <v/>
      </c>
    </row>
    <row r="1274" spans="1:38" ht="16.5" customHeight="1">
      <c r="A1274" s="162"/>
      <c r="B1274" s="168"/>
      <c r="C1274" s="169"/>
      <c r="D1274" s="156"/>
      <c r="E1274" s="156"/>
      <c r="F1274" s="175"/>
      <c r="G1274" s="181"/>
      <c r="H1274" s="182"/>
      <c r="I1274" s="182"/>
      <c r="J1274" s="182"/>
      <c r="K1274" s="32"/>
      <c r="L1274" s="179"/>
      <c r="M1274" s="179"/>
      <c r="N1274" s="81"/>
      <c r="O1274" s="185"/>
      <c r="P1274" s="103"/>
      <c r="Q1274" s="84" t="str">
        <f t="shared" si="569"/>
        <v/>
      </c>
      <c r="R1274" s="159"/>
      <c r="S1274" s="28" t="str" cm="1">
        <f t="array" aca="1" ref="S1274" ca="1">IF(INDIRECT("A"&amp;114+$U1274)&lt;&gt;"",114+$U1274,"")</f>
        <v/>
      </c>
      <c r="T1274" s="28" t="str">
        <f t="shared" ca="1" si="570"/>
        <v>$B</v>
      </c>
      <c r="U1274" s="29">
        <f t="shared" si="543"/>
        <v>1152</v>
      </c>
      <c r="V1274" s="29">
        <v>96.666666666674203</v>
      </c>
      <c r="W1274" s="29">
        <f t="shared" si="548"/>
        <v>96</v>
      </c>
      <c r="X1274" s="41" t="str" cm="1">
        <f t="array" aca="1" ref="X1274" ca="1">IFERROR(INDEX('PC&amp;PD'!$A$1:$AP$15,ROW('PC&amp;PD'!$A$15),MATCH(INDIRECT(T1274),'PC&amp;PD'!$A$1:$AP$1,0)),"")</f>
        <v/>
      </c>
      <c r="Z1274" s="155"/>
      <c r="AA1274" s="13" t="str">
        <f t="shared" si="566"/>
        <v/>
      </c>
      <c r="AB1274" s="155"/>
      <c r="AC1274" s="13" t="str">
        <f t="shared" ca="1" si="571"/>
        <v>$AB</v>
      </c>
      <c r="AD1274" s="13" t="str" cm="1">
        <f t="array" aca="1" ref="AD1274" ca="1">IFERROR(IF((LEFT(INDIRECT("$F"&amp;$S1274),4))="GOTS",IF($G1274="Organic","GOTS_Organic_raw",(IF($G1274="Responsible","GOTS_Responsible",(IF($G1274="No Attribute (Conventional)","GOTS_conventional",(IF($G1274="Recycled Pre/Post-Consumer","GOTS_pre_post",(IF($G1274="In-Conversion","GOTS_in_conversion",(IF($G1274="Sustainably Sourced","Sustainably_sourced",""))))))))))),IF($G1274="Organic","Organic",(IF($G1274="Responsible","Responsible",(IF($G1274="No Attribute (Conventional)","No_Attribute_Conventional",(IF($G1274="Recycled Pre/Post-Consumer","Recycled_Pre_Post_Consumer",(IF($G1274="In-Conversion","In_Conversion",(IF($G1274="Recycled Pre-Consumer","Recycled_Pre_Consumer",(IF($G1274="Recycled Post-Consumer","Recycled_Post_Consumer",(IF($G1274="Sustainably Sourced","Sustainably_sourced","")))))))))))))))),"")</f>
        <v/>
      </c>
      <c r="AE1274" s="13" t="e" cm="1">
        <f t="array" aca="1" ref="AE1274" ca="1">IF(INDIRECT("$F"&amp;$S1274)="","",IF(LEFT(INDIRECT("$F"&amp;$S1274),3)="GRS","GRS_RCS_RM",IF((LEFT(INDIRECT("$F"&amp;$S1274),3))="RCS","GRS_RCS_RM",IF(INDIRECT("$F"&amp;$S1274)="OCS (No Label)","OCS_Conversion_RM",IF(LEFT(INDIRECT("$F"&amp;$S1274),3)="OCS","OCS_RM",IF(RIGHT(INDIRECT("$F"&amp;$S1274),10)="conversion","GOTS_RM_conversion",IF((LEFT(INDIRECT("$F"&amp;$S1274),4))="GOTS","GOTS_RM","Responsible_RM")))))))</f>
        <v>#REF!</v>
      </c>
      <c r="AF1274" s="13" t="str" cm="1">
        <f t="array" aca="1" ref="AF1274" ca="1">IF($S1274="","",INDIRECT("$Z"&amp;$S1274))</f>
        <v/>
      </c>
      <c r="AG1274" s="155"/>
      <c r="AH1274" s="13" t="str" cm="1">
        <f t="array" aca="1" ref="AH1274" ca="1">IFERROR(INDIRECT("$ag"&amp;S1274),"")</f>
        <v/>
      </c>
      <c r="AI1274" s="13" t="e" cm="1">
        <f t="array" aca="1" ref="AI1274" ca="1">INDIRECT("O"&amp;S1273)</f>
        <v>#REF!</v>
      </c>
      <c r="AJ1274" s="13" t="str">
        <f>IF($I1274="","",INDEX('Raw Material'!$A$1:$J$75,MATCH(I1274,'Raw Material'!$A$1:$A$75,0),(MATCH(G1274,'Raw Material'!$A$1:$J$1,0))))</f>
        <v/>
      </c>
      <c r="AK1274" s="13" t="str">
        <f t="shared" si="567"/>
        <v>YANLIŞRM</v>
      </c>
      <c r="AL1274" s="153" t="str">
        <f t="shared" si="568"/>
        <v/>
      </c>
    </row>
    <row r="1275" spans="1:38" ht="16.5" customHeight="1">
      <c r="A1275" s="162"/>
      <c r="B1275" s="168"/>
      <c r="C1275" s="169"/>
      <c r="D1275" s="156"/>
      <c r="E1275" s="156"/>
      <c r="F1275" s="175"/>
      <c r="G1275" s="181"/>
      <c r="H1275" s="182"/>
      <c r="I1275" s="182"/>
      <c r="J1275" s="182"/>
      <c r="K1275" s="32"/>
      <c r="L1275" s="179"/>
      <c r="M1275" s="179"/>
      <c r="N1275" s="81"/>
      <c r="O1275" s="185"/>
      <c r="P1275" s="103"/>
      <c r="Q1275" s="84" t="str">
        <f t="shared" si="569"/>
        <v/>
      </c>
      <c r="R1275" s="159"/>
      <c r="S1275" s="28" t="str" cm="1">
        <f t="array" aca="1" ref="S1275" ca="1">IF(INDIRECT("A"&amp;114+$U1275)&lt;&gt;"",114+$U1275,"")</f>
        <v/>
      </c>
      <c r="T1275" s="28" t="str">
        <f t="shared" ca="1" si="570"/>
        <v>$B</v>
      </c>
      <c r="U1275" s="29">
        <f t="shared" si="543"/>
        <v>1152</v>
      </c>
      <c r="V1275" s="29">
        <v>96.750000000007603</v>
      </c>
      <c r="W1275" s="29">
        <f t="shared" si="548"/>
        <v>96</v>
      </c>
      <c r="X1275" s="41" t="str" cm="1">
        <f t="array" aca="1" ref="X1275" ca="1">IFERROR(INDEX('PC&amp;PD'!$A$1:$AP$15,ROW('PC&amp;PD'!$A$15),MATCH(INDIRECT(T1275),'PC&amp;PD'!$A$1:$AP$1,0)),"")</f>
        <v/>
      </c>
      <c r="Z1275" s="155"/>
      <c r="AA1275" s="13" t="str">
        <f t="shared" si="566"/>
        <v/>
      </c>
      <c r="AB1275" s="155"/>
      <c r="AC1275" s="13" t="str">
        <f t="shared" ca="1" si="571"/>
        <v>$AB</v>
      </c>
      <c r="AD1275" s="13" t="str" cm="1">
        <f t="array" aca="1" ref="AD1275" ca="1">IFERROR(IF((LEFT(INDIRECT("$F"&amp;$S1275),4))="GOTS",IF($G1275="Organic","GOTS_Organic_raw",(IF($G1275="Responsible","GOTS_Responsible",(IF($G1275="No Attribute (Conventional)","GOTS_conventional",(IF($G1275="Recycled Pre/Post-Consumer","GOTS_pre_post",(IF($G1275="In-Conversion","GOTS_in_conversion",(IF($G1275="Sustainably Sourced","Sustainably_sourced",""))))))))))),IF($G1275="Organic","Organic",(IF($G1275="Responsible","Responsible",(IF($G1275="No Attribute (Conventional)","No_Attribute_Conventional",(IF($G1275="Recycled Pre/Post-Consumer","Recycled_Pre_Post_Consumer",(IF($G1275="In-Conversion","In_Conversion",(IF($G1275="Recycled Pre-Consumer","Recycled_Pre_Consumer",(IF($G1275="Recycled Post-Consumer","Recycled_Post_Consumer",(IF($G1275="Sustainably Sourced","Sustainably_sourced","")))))))))))))))),"")</f>
        <v/>
      </c>
      <c r="AE1275" s="13" t="e" cm="1">
        <f t="array" aca="1" ref="AE1275" ca="1">IF(INDIRECT("$F"&amp;$S1275)="","",IF(LEFT(INDIRECT("$F"&amp;$S1275),3)="GRS","GRS_RCS_RM",IF((LEFT(INDIRECT("$F"&amp;$S1275),3))="RCS","GRS_RCS_RM",IF(INDIRECT("$F"&amp;$S1275)="OCS (No Label)","OCS_Conversion_RM",IF(LEFT(INDIRECT("$F"&amp;$S1275),3)="OCS","OCS_RM",IF(RIGHT(INDIRECT("$F"&amp;$S1275),10)="conversion","GOTS_RM_conversion",IF((LEFT(INDIRECT("$F"&amp;$S1275),4))="GOTS","GOTS_RM","Responsible_RM")))))))</f>
        <v>#REF!</v>
      </c>
      <c r="AF1275" s="13" t="str" cm="1">
        <f t="array" aca="1" ref="AF1275" ca="1">IF($S1275="","",INDIRECT("$Z"&amp;$S1275))</f>
        <v/>
      </c>
      <c r="AG1275" s="155"/>
      <c r="AH1275" s="13" t="str" cm="1">
        <f t="array" aca="1" ref="AH1275" ca="1">IFERROR(INDIRECT("$ag"&amp;S1275),"")</f>
        <v/>
      </c>
      <c r="AI1275" s="13" t="e" cm="1">
        <f t="array" aca="1" ref="AI1275" ca="1">INDIRECT("O"&amp;S1274)</f>
        <v>#REF!</v>
      </c>
      <c r="AJ1275" s="13" t="str">
        <f>IF($I1275="","",INDEX('Raw Material'!$A$1:$J$75,MATCH(I1275,'Raw Material'!$A$1:$A$75,0),(MATCH(G1275,'Raw Material'!$A$1:$J$1,0))))</f>
        <v/>
      </c>
      <c r="AK1275" s="13" t="str">
        <f t="shared" si="567"/>
        <v>YANLIŞRM</v>
      </c>
      <c r="AL1275" s="153" t="str">
        <f t="shared" si="568"/>
        <v/>
      </c>
    </row>
    <row r="1276" spans="1:38" ht="16.5" customHeight="1">
      <c r="A1276" s="162"/>
      <c r="B1276" s="168"/>
      <c r="C1276" s="169"/>
      <c r="D1276" s="156"/>
      <c r="E1276" s="156"/>
      <c r="F1276" s="175"/>
      <c r="G1276" s="181"/>
      <c r="H1276" s="182"/>
      <c r="I1276" s="182"/>
      <c r="J1276" s="182"/>
      <c r="K1276" s="32"/>
      <c r="L1276" s="179"/>
      <c r="M1276" s="179"/>
      <c r="N1276" s="81"/>
      <c r="O1276" s="185"/>
      <c r="P1276" s="103"/>
      <c r="Q1276" s="84" t="str">
        <f t="shared" si="569"/>
        <v/>
      </c>
      <c r="R1276" s="159"/>
      <c r="S1276" s="28" t="str" cm="1">
        <f t="array" aca="1" ref="S1276" ca="1">IF(INDIRECT("A"&amp;114+$U1276)&lt;&gt;"",114+$U1276,"")</f>
        <v/>
      </c>
      <c r="T1276" s="28" t="str">
        <f t="shared" ca="1" si="570"/>
        <v>$B</v>
      </c>
      <c r="U1276" s="29">
        <f t="shared" si="543"/>
        <v>1152</v>
      </c>
      <c r="V1276" s="29">
        <v>96.833333333340903</v>
      </c>
      <c r="W1276" s="29">
        <f t="shared" si="548"/>
        <v>96</v>
      </c>
      <c r="X1276" s="41" t="str" cm="1">
        <f t="array" aca="1" ref="X1276" ca="1">IFERROR(INDEX('PC&amp;PD'!$A$1:$AP$15,ROW('PC&amp;PD'!$A$15),MATCH(INDIRECT(T1276),'PC&amp;PD'!$A$1:$AP$1,0)),"")</f>
        <v/>
      </c>
      <c r="Z1276" s="155"/>
      <c r="AA1276" s="13" t="str">
        <f t="shared" si="566"/>
        <v/>
      </c>
      <c r="AB1276" s="155"/>
      <c r="AC1276" s="13" t="str">
        <f t="shared" ca="1" si="571"/>
        <v>$AB</v>
      </c>
      <c r="AD1276" s="13" t="str" cm="1">
        <f t="array" aca="1" ref="AD1276" ca="1">IFERROR(IF((LEFT(INDIRECT("$F"&amp;$S1276),4))="GOTS",IF($G1276="Organic","GOTS_Organic_raw",(IF($G1276="Responsible","GOTS_Responsible",(IF($G1276="No Attribute (Conventional)","GOTS_conventional",(IF($G1276="Recycled Pre/Post-Consumer","GOTS_pre_post",(IF($G1276="In-Conversion","GOTS_in_conversion",(IF($G1276="Sustainably Sourced","Sustainably_sourced",""))))))))))),IF($G1276="Organic","Organic",(IF($G1276="Responsible","Responsible",(IF($G1276="No Attribute (Conventional)","No_Attribute_Conventional",(IF($G1276="Recycled Pre/Post-Consumer","Recycled_Pre_Post_Consumer",(IF($G1276="In-Conversion","In_Conversion",(IF($G1276="Recycled Pre-Consumer","Recycled_Pre_Consumer",(IF($G1276="Recycled Post-Consumer","Recycled_Post_Consumer",(IF($G1276="Sustainably Sourced","Sustainably_sourced","")))))))))))))))),"")</f>
        <v/>
      </c>
      <c r="AE1276" s="13" t="e" cm="1">
        <f t="array" aca="1" ref="AE1276" ca="1">IF(INDIRECT("$F"&amp;$S1276)="","",IF(LEFT(INDIRECT("$F"&amp;$S1276),3)="GRS","GRS_RCS_RM",IF((LEFT(INDIRECT("$F"&amp;$S1276),3))="RCS","GRS_RCS_RM",IF(INDIRECT("$F"&amp;$S1276)="OCS (No Label)","OCS_Conversion_RM",IF(LEFT(INDIRECT("$F"&amp;$S1276),3)="OCS","OCS_RM",IF(RIGHT(INDIRECT("$F"&amp;$S1276),10)="conversion","GOTS_RM_conversion",IF((LEFT(INDIRECT("$F"&amp;$S1276),4))="GOTS","GOTS_RM","Responsible_RM")))))))</f>
        <v>#REF!</v>
      </c>
      <c r="AF1276" s="13" t="str" cm="1">
        <f t="array" aca="1" ref="AF1276" ca="1">IF($S1276="","",INDIRECT("$Z"&amp;$S1276))</f>
        <v/>
      </c>
      <c r="AG1276" s="155"/>
      <c r="AH1276" s="13" t="str" cm="1">
        <f t="array" aca="1" ref="AH1276" ca="1">IFERROR(INDIRECT("$ag"&amp;S1276),"")</f>
        <v/>
      </c>
      <c r="AI1276" s="13" t="e" cm="1">
        <f t="array" aca="1" ref="AI1276" ca="1">INDIRECT("O"&amp;S1275)</f>
        <v>#REF!</v>
      </c>
      <c r="AJ1276" s="13" t="str">
        <f>IF($I1276="","",INDEX('Raw Material'!$A$1:$J$75,MATCH(I1276,'Raw Material'!$A$1:$A$75,0),(MATCH(G1276,'Raw Material'!$A$1:$J$1,0))))</f>
        <v/>
      </c>
      <c r="AK1276" s="13" t="str">
        <f t="shared" si="567"/>
        <v>YANLIŞRM</v>
      </c>
      <c r="AL1276" s="153" t="str">
        <f t="shared" si="568"/>
        <v/>
      </c>
    </row>
    <row r="1277" spans="1:38" ht="16.5" customHeight="1" thickBot="1">
      <c r="A1277" s="163"/>
      <c r="B1277" s="170"/>
      <c r="C1277" s="171"/>
      <c r="D1277" s="156"/>
      <c r="E1277" s="156"/>
      <c r="F1277" s="176"/>
      <c r="G1277" s="157"/>
      <c r="H1277" s="158"/>
      <c r="I1277" s="158"/>
      <c r="J1277" s="158"/>
      <c r="K1277" s="33"/>
      <c r="L1277" s="180"/>
      <c r="M1277" s="180"/>
      <c r="N1277" s="82"/>
      <c r="O1277" s="186"/>
      <c r="P1277" s="103"/>
      <c r="Q1277" s="84" t="str">
        <f t="shared" si="569"/>
        <v/>
      </c>
      <c r="R1277" s="159"/>
      <c r="S1277" s="28" t="str" cm="1">
        <f t="array" aca="1" ref="S1277" ca="1">IF(INDIRECT("A"&amp;114+$U1277)&lt;&gt;"",114+$U1277,"")</f>
        <v/>
      </c>
      <c r="T1277" s="28" t="str">
        <f t="shared" ca="1" si="570"/>
        <v>$B</v>
      </c>
      <c r="U1277" s="29">
        <f t="shared" si="543"/>
        <v>1152</v>
      </c>
      <c r="V1277" s="29">
        <v>96.916666666674203</v>
      </c>
      <c r="W1277" s="29">
        <f t="shared" si="548"/>
        <v>96</v>
      </c>
      <c r="X1277" s="41" t="str" cm="1">
        <f t="array" aca="1" ref="X1277" ca="1">IFERROR(INDEX('PC&amp;PD'!$A$1:$AP$15,ROW('PC&amp;PD'!$A$15),MATCH(INDIRECT(T1277),'PC&amp;PD'!$A$1:$AP$1,0)),"")</f>
        <v/>
      </c>
      <c r="Z1277" s="155"/>
      <c r="AA1277" s="13" t="str">
        <f t="shared" si="566"/>
        <v/>
      </c>
      <c r="AB1277" s="155"/>
      <c r="AC1277" s="13" t="str">
        <f t="shared" ca="1" si="571"/>
        <v>$AB</v>
      </c>
      <c r="AD1277" s="13" t="str" cm="1">
        <f t="array" aca="1" ref="AD1277" ca="1">IFERROR(IF((LEFT(INDIRECT("$F"&amp;$S1277),4))="GOTS",IF($G1277="Organic","GOTS_Organic_raw",(IF($G1277="Responsible","GOTS_Responsible",(IF($G1277="No Attribute (Conventional)","GOTS_conventional",(IF($G1277="Recycled Pre/Post-Consumer","GOTS_pre_post",(IF($G1277="In-Conversion","GOTS_in_conversion",(IF($G1277="Sustainably Sourced","Sustainably_sourced",""))))))))))),IF($G1277="Organic","Organic",(IF($G1277="Responsible","Responsible",(IF($G1277="No Attribute (Conventional)","No_Attribute_Conventional",(IF($G1277="Recycled Pre/Post-Consumer","Recycled_Pre_Post_Consumer",(IF($G1277="In-Conversion","In_Conversion",(IF($G1277="Recycled Pre-Consumer","Recycled_Pre_Consumer",(IF($G1277="Recycled Post-Consumer","Recycled_Post_Consumer",(IF($G1277="Sustainably Sourced","Sustainably_sourced","")))))))))))))))),"")</f>
        <v/>
      </c>
      <c r="AE1277" s="13" t="e" cm="1">
        <f t="array" aca="1" ref="AE1277" ca="1">IF(INDIRECT("$F"&amp;$S1277)="","",IF(LEFT(INDIRECT("$F"&amp;$S1277),3)="GRS","GRS_RCS_RM",IF((LEFT(INDIRECT("$F"&amp;$S1277),3))="RCS","GRS_RCS_RM",IF(INDIRECT("$F"&amp;$S1277)="OCS (No Label)","OCS_Conversion_RM",IF(LEFT(INDIRECT("$F"&amp;$S1277),3)="OCS","OCS_RM",IF(RIGHT(INDIRECT("$F"&amp;$S1277),10)="conversion","GOTS_RM_conversion",IF((LEFT(INDIRECT("$F"&amp;$S1277),4))="GOTS","GOTS_RM","Responsible_RM")))))))</f>
        <v>#REF!</v>
      </c>
      <c r="AF1277" s="13" t="str" cm="1">
        <f t="array" aca="1" ref="AF1277" ca="1">IF($S1277="","",INDIRECT("$Z"&amp;$S1277))</f>
        <v/>
      </c>
      <c r="AG1277" s="155"/>
      <c r="AH1277" s="13" t="str" cm="1">
        <f t="array" aca="1" ref="AH1277" ca="1">IFERROR(INDIRECT("$ag"&amp;S1277),"")</f>
        <v/>
      </c>
      <c r="AI1277" s="13" t="e" cm="1">
        <f t="array" aca="1" ref="AI1277" ca="1">INDIRECT("O"&amp;S1276)</f>
        <v>#REF!</v>
      </c>
      <c r="AJ1277" s="13" t="str">
        <f>IF($I1277="","",INDEX('Raw Material'!$A$1:$J$75,MATCH(I1277,'Raw Material'!$A$1:$A$75,0),(MATCH(G1277,'Raw Material'!$A$1:$J$1,0))))</f>
        <v/>
      </c>
      <c r="AK1277" s="13" t="str">
        <f t="shared" si="567"/>
        <v>YANLIŞRM</v>
      </c>
      <c r="AL1277" s="153" t="str">
        <f t="shared" si="568"/>
        <v/>
      </c>
    </row>
    <row r="1278" spans="1:38" ht="16.5" customHeight="1">
      <c r="A1278" s="160" t="str">
        <f>IF(B1278="","",COUNTA($B$114:$B1278))</f>
        <v/>
      </c>
      <c r="B1278" s="164"/>
      <c r="C1278" s="165"/>
      <c r="D1278" s="183"/>
      <c r="E1278" s="183"/>
      <c r="F1278" s="172"/>
      <c r="G1278" s="212"/>
      <c r="H1278" s="206"/>
      <c r="I1278" s="206"/>
      <c r="J1278" s="206"/>
      <c r="K1278" s="31"/>
      <c r="L1278" s="177" t="str">
        <f t="shared" ref="L1278" si="572">IF(R1278="","",LEFT(R1278,LEN(R1278)-2))</f>
        <v/>
      </c>
      <c r="M1278" s="177"/>
      <c r="N1278" s="80"/>
      <c r="O1278" s="184"/>
      <c r="P1278" s="103"/>
      <c r="Q1278" s="84" t="str">
        <f t="shared" si="569"/>
        <v/>
      </c>
      <c r="R1278" s="159" t="str">
        <f t="shared" ref="R1278" si="573">CONCATENATE($Q1278,Q1279,Q1280,Q1281,Q1282,Q1283,$Q1284,$Q1285,$Q1286,$Q1287,Q1288,Q1289)</f>
        <v/>
      </c>
      <c r="S1278" s="28" t="str" cm="1">
        <f t="array" aca="1" ref="S1278" ca="1">IF(INDIRECT("A"&amp;114+$U1278)&lt;&gt;"",114+$U1278,"")</f>
        <v/>
      </c>
      <c r="T1278" s="28" t="str">
        <f t="shared" ca="1" si="570"/>
        <v>$B</v>
      </c>
      <c r="U1278" s="29">
        <f t="shared" si="543"/>
        <v>1164</v>
      </c>
      <c r="V1278" s="29">
        <v>97.000000000007603</v>
      </c>
      <c r="W1278" s="29">
        <f t="shared" si="548"/>
        <v>97</v>
      </c>
      <c r="X1278" s="41" t="str" cm="1">
        <f t="array" aca="1" ref="X1278" ca="1">IFERROR(INDEX('PC&amp;PD'!$A$1:$AP$15,ROW('PC&amp;PD'!$A$15),MATCH(INDIRECT(T1278),'PC&amp;PD'!$A$1:$AP$1,0)),"")</f>
        <v/>
      </c>
      <c r="Z1278" s="155" t="str">
        <f t="shared" ref="Z1278" si="574">IFERROR(IF($F1278="OCS 100","OCS (OCS 100)",IF($F1278="OCS Blended","OCS (OCS Blended)",IF($F1278="OCS (No Label)","OCS (No Label)",IF($F1278="RCS 100","RCS (RCS 100)",IF($F1278="RCS Blended","RCS (RCS Blended)",IF($F1278="GRS","GRS (GRS)",IF($F1278="GRS (No Label)", "GRS (No Label)",IF($F1278="RDS","RDS (RDS)",IF($F1278="RWS","RWS (RWS)",IF($F1278="RAS","RAS (RAS)",IF($F1278="RMS","RMS (RMS)",IF($F1278="GOTS Organic","GOTS (Organic)",IF($F1278="GOTS Made with organic","GOTS (Made with Organic)",IF($F1278="GOTS Organic - in conversion","GOTS (Organic - In Conversion)",IF($F1278="GOTS Made with organic - in conversion","GOTS (Made with Organic - In Conversion)",""))))))))))))))),"")</f>
        <v/>
      </c>
      <c r="AA1278" s="13" t="str">
        <f t="shared" si="566"/>
        <v/>
      </c>
      <c r="AB1278" s="155" t="str">
        <f t="shared" ref="AB1278" si="575">IFERROR(IF($F1278="OCS 100", "OCS_100",IF($F1278="OCS Blended", "OCS_Blended",IF($F1278="OCS (No Label)", "OCS_No_Label",IF($F1278="RCS 100", "RCS_100",IF($F1278="RCS Blended","RCS_Blended",IF($F1278="GRS","GRS",IF($F1278="GRS (No Label)", "GRS_No_Label",IF($F1278="RDS","RDS",IF($F1278="RWS","RWS",IF($F1278="RMS","RMS",IF($F1278="GOTS Organic","GOTS_Organic",IF($F1278="GOTS Made with organic","GOTS_Made_with_organic",IF($F1278="GOTS Organic - in conversion","GOTS_Organic_in_Conversion",IF($F1278="GOTS Made with organic - in conversion","GOTS_Made_with_Organic_in_Conversion",IF($F1278="RAS","RAS",""))))))))))))))),"")</f>
        <v/>
      </c>
      <c r="AC1278" s="13" t="str">
        <f t="shared" ca="1" si="571"/>
        <v>$AB</v>
      </c>
      <c r="AD1278" s="13" t="str" cm="1">
        <f t="array" aca="1" ref="AD1278" ca="1">IFERROR(IF((LEFT(INDIRECT("$F"&amp;$S1278),4))="GOTS",IF($G1278="Organic","GOTS_Organic_raw",(IF($G1278="Responsible","GOTS_Responsible",(IF($G1278="No Attribute (Conventional)","GOTS_conventional",(IF($G1278="Recycled Pre/Post-Consumer","GOTS_pre_post",(IF($G1278="In-Conversion","GOTS_in_conversion",(IF($G1278="Sustainably Sourced","Sustainably_sourced",""))))))))))),IF($G1278="Organic","Organic",(IF($G1278="Responsible","Responsible",(IF($G1278="No Attribute (Conventional)","No_Attribute_Conventional",(IF($G1278="Recycled Pre/Post-Consumer","Recycled_Pre_Post_Consumer",(IF($G1278="In-Conversion","In_Conversion",(IF($G1278="Recycled Pre-Consumer","Recycled_Pre_Consumer",(IF($G1278="Recycled Post-Consumer","Recycled_Post_Consumer",(IF($G1278="Sustainably Sourced","Sustainably_sourced","")))))))))))))))),"")</f>
        <v/>
      </c>
      <c r="AE1278" s="13" t="e" cm="1">
        <f t="array" aca="1" ref="AE1278" ca="1">IF(INDIRECT("$F"&amp;$S1278)="","",IF(LEFT(INDIRECT("$F"&amp;$S1278),3)="GRS","GRS_RCS_RM",IF((LEFT(INDIRECT("$F"&amp;$S1278),3))="RCS","GRS_RCS_RM",IF(INDIRECT("$F"&amp;$S1278)="OCS (No Label)","OCS_Conversion_RM",IF(LEFT(INDIRECT("$F"&amp;$S1278),3)="OCS","OCS_RM",IF(RIGHT(INDIRECT("$F"&amp;$S1278),10)="conversion","GOTS_RM_conversion",IF((LEFT(INDIRECT("$F"&amp;$S1278),4))="GOTS","GOTS_RM","Responsible_RM")))))))</f>
        <v>#REF!</v>
      </c>
      <c r="AF1278" s="13" t="str" cm="1">
        <f t="array" aca="1" ref="AF1278" ca="1">IF($S1278="","",INDIRECT("$Z"&amp;$S1278))</f>
        <v/>
      </c>
      <c r="AG1278" s="155" t="str">
        <f t="shared" si="553"/>
        <v/>
      </c>
      <c r="AH1278" s="13" t="str" cm="1">
        <f t="array" aca="1" ref="AH1278" ca="1">IFERROR(INDIRECT("$ag"&amp;S1278),"")</f>
        <v/>
      </c>
      <c r="AI1278" s="13" t="e" cm="1">
        <f t="array" aca="1" ref="AI1278" ca="1">INDIRECT("O"&amp;S1277)</f>
        <v>#REF!</v>
      </c>
      <c r="AJ1278" s="13" t="str">
        <f>IF($I1278="","",INDEX('Raw Material'!$A$1:$J$75,MATCH(I1278,'Raw Material'!$A$1:$A$75,0),(MATCH(G1278,'Raw Material'!$A$1:$J$1,0))))</f>
        <v/>
      </c>
      <c r="AK1278" s="13" t="str">
        <f t="shared" si="567"/>
        <v>YANLIŞRM</v>
      </c>
      <c r="AL1278" s="153" t="str">
        <f t="shared" si="568"/>
        <v/>
      </c>
    </row>
    <row r="1279" spans="1:38" ht="16.5" customHeight="1">
      <c r="A1279" s="161"/>
      <c r="B1279" s="166"/>
      <c r="C1279" s="167"/>
      <c r="D1279" s="156"/>
      <c r="E1279" s="156"/>
      <c r="F1279" s="173"/>
      <c r="G1279" s="181"/>
      <c r="H1279" s="182"/>
      <c r="I1279" s="182"/>
      <c r="J1279" s="182"/>
      <c r="K1279" s="32"/>
      <c r="L1279" s="178"/>
      <c r="M1279" s="178"/>
      <c r="N1279" s="81"/>
      <c r="O1279" s="185"/>
      <c r="P1279" s="103"/>
      <c r="Q1279" s="84" t="str">
        <f t="shared" si="569"/>
        <v/>
      </c>
      <c r="R1279" s="159"/>
      <c r="S1279" s="28" t="str" cm="1">
        <f t="array" aca="1" ref="S1279" ca="1">IF(INDIRECT("A"&amp;114+$U1279)&lt;&gt;"",114+$U1279,"")</f>
        <v/>
      </c>
      <c r="T1279" s="28" t="str">
        <f t="shared" ca="1" si="570"/>
        <v>$B</v>
      </c>
      <c r="U1279" s="29">
        <f t="shared" ref="U1279:U1342" si="576">(12*W1279)</f>
        <v>1164</v>
      </c>
      <c r="V1279" s="29">
        <v>97.083333333340903</v>
      </c>
      <c r="W1279" s="29">
        <f t="shared" si="548"/>
        <v>97</v>
      </c>
      <c r="X1279" s="41" t="str" cm="1">
        <f t="array" aca="1" ref="X1279" ca="1">IFERROR(INDEX('PC&amp;PD'!$A$1:$AP$15,ROW('PC&amp;PD'!$A$15),MATCH(INDIRECT(T1279),'PC&amp;PD'!$A$1:$AP$1,0)),"")</f>
        <v/>
      </c>
      <c r="Z1279" s="155"/>
      <c r="AA1279" s="13" t="str">
        <f t="shared" si="566"/>
        <v/>
      </c>
      <c r="AB1279" s="155"/>
      <c r="AC1279" s="13" t="str">
        <f t="shared" ca="1" si="571"/>
        <v>$AB</v>
      </c>
      <c r="AD1279" s="13" t="str" cm="1">
        <f t="array" aca="1" ref="AD1279" ca="1">IFERROR(IF((LEFT(INDIRECT("$F"&amp;$S1279),4))="GOTS",IF($G1279="Organic","GOTS_Organic_raw",(IF($G1279="Responsible","GOTS_Responsible",(IF($G1279="No Attribute (Conventional)","GOTS_conventional",(IF($G1279="Recycled Pre/Post-Consumer","GOTS_pre_post",(IF($G1279="In-Conversion","GOTS_in_conversion",(IF($G1279="Sustainably Sourced","Sustainably_sourced",""))))))))))),IF($G1279="Organic","Organic",(IF($G1279="Responsible","Responsible",(IF($G1279="No Attribute (Conventional)","No_Attribute_Conventional",(IF($G1279="Recycled Pre/Post-Consumer","Recycled_Pre_Post_Consumer",(IF($G1279="In-Conversion","In_Conversion",(IF($G1279="Recycled Pre-Consumer","Recycled_Pre_Consumer",(IF($G1279="Recycled Post-Consumer","Recycled_Post_Consumer",(IF($G1279="Sustainably Sourced","Sustainably_sourced","")))))))))))))))),"")</f>
        <v/>
      </c>
      <c r="AE1279" s="13" t="e" cm="1">
        <f t="array" aca="1" ref="AE1279" ca="1">IF(INDIRECT("$F"&amp;$S1279)="","",IF(LEFT(INDIRECT("$F"&amp;$S1279),3)="GRS","GRS_RCS_RM",IF((LEFT(INDIRECT("$F"&amp;$S1279),3))="RCS","GRS_RCS_RM",IF(INDIRECT("$F"&amp;$S1279)="OCS (No Label)","OCS_Conversion_RM",IF(LEFT(INDIRECT("$F"&amp;$S1279),3)="OCS","OCS_RM",IF(RIGHT(INDIRECT("$F"&amp;$S1279),10)="conversion","GOTS_RM_conversion",IF((LEFT(INDIRECT("$F"&amp;$S1279),4))="GOTS","GOTS_RM","Responsible_RM")))))))</f>
        <v>#REF!</v>
      </c>
      <c r="AF1279" s="13" t="str" cm="1">
        <f t="array" aca="1" ref="AF1279" ca="1">IF($S1279="","",INDIRECT("$Z"&amp;$S1279))</f>
        <v/>
      </c>
      <c r="AG1279" s="155"/>
      <c r="AH1279" s="13" t="str" cm="1">
        <f t="array" aca="1" ref="AH1279" ca="1">IFERROR(INDIRECT("$ag"&amp;S1279),"")</f>
        <v/>
      </c>
      <c r="AI1279" s="13" t="e" cm="1">
        <f t="array" aca="1" ref="AI1279" ca="1">INDIRECT("O"&amp;S1278)</f>
        <v>#REF!</v>
      </c>
      <c r="AJ1279" s="13" t="str">
        <f>IF($I1279="","",INDEX('Raw Material'!$A$1:$J$75,MATCH(I1279,'Raw Material'!$A$1:$A$75,0),(MATCH(G1279,'Raw Material'!$A$1:$J$1,0))))</f>
        <v/>
      </c>
      <c r="AK1279" s="13" t="str">
        <f t="shared" si="567"/>
        <v>YANLIŞRM</v>
      </c>
      <c r="AL1279" s="153" t="str">
        <f t="shared" si="568"/>
        <v/>
      </c>
    </row>
    <row r="1280" spans="1:38" ht="16.5" customHeight="1">
      <c r="A1280" s="161"/>
      <c r="B1280" s="166"/>
      <c r="C1280" s="167"/>
      <c r="D1280" s="156"/>
      <c r="E1280" s="156"/>
      <c r="F1280" s="173"/>
      <c r="G1280" s="181"/>
      <c r="H1280" s="182"/>
      <c r="I1280" s="182"/>
      <c r="J1280" s="182"/>
      <c r="K1280" s="32"/>
      <c r="L1280" s="178"/>
      <c r="M1280" s="178"/>
      <c r="N1280" s="81"/>
      <c r="O1280" s="185"/>
      <c r="P1280" s="103"/>
      <c r="Q1280" s="84" t="str">
        <f t="shared" si="569"/>
        <v/>
      </c>
      <c r="R1280" s="159"/>
      <c r="S1280" s="28" t="str" cm="1">
        <f t="array" aca="1" ref="S1280" ca="1">IF(INDIRECT("A"&amp;114+$U1280)&lt;&gt;"",114+$U1280,"")</f>
        <v/>
      </c>
      <c r="T1280" s="28" t="str">
        <f t="shared" ca="1" si="570"/>
        <v>$B</v>
      </c>
      <c r="U1280" s="29">
        <f t="shared" si="576"/>
        <v>1164</v>
      </c>
      <c r="V1280" s="29">
        <v>97.166666666674303</v>
      </c>
      <c r="W1280" s="29">
        <f t="shared" si="548"/>
        <v>97</v>
      </c>
      <c r="X1280" s="41" t="str" cm="1">
        <f t="array" aca="1" ref="X1280" ca="1">IFERROR(INDEX('PC&amp;PD'!$A$1:$AP$15,ROW('PC&amp;PD'!$A$15),MATCH(INDIRECT(T1280),'PC&amp;PD'!$A$1:$AP$1,0)),"")</f>
        <v/>
      </c>
      <c r="Z1280" s="155"/>
      <c r="AA1280" s="13" t="str">
        <f t="shared" si="566"/>
        <v/>
      </c>
      <c r="AB1280" s="155"/>
      <c r="AC1280" s="13" t="str">
        <f t="shared" ca="1" si="571"/>
        <v>$AB</v>
      </c>
      <c r="AD1280" s="13" t="str" cm="1">
        <f t="array" aca="1" ref="AD1280" ca="1">IFERROR(IF((LEFT(INDIRECT("$F"&amp;$S1280),4))="GOTS",IF($G1280="Organic","GOTS_Organic_raw",(IF($G1280="Responsible","GOTS_Responsible",(IF($G1280="No Attribute (Conventional)","GOTS_conventional",(IF($G1280="Recycled Pre/Post-Consumer","GOTS_pre_post",(IF($G1280="In-Conversion","GOTS_in_conversion",(IF($G1280="Sustainably Sourced","Sustainably_sourced",""))))))))))),IF($G1280="Organic","Organic",(IF($G1280="Responsible","Responsible",(IF($G1280="No Attribute (Conventional)","No_Attribute_Conventional",(IF($G1280="Recycled Pre/Post-Consumer","Recycled_Pre_Post_Consumer",(IF($G1280="In-Conversion","In_Conversion",(IF($G1280="Recycled Pre-Consumer","Recycled_Pre_Consumer",(IF($G1280="Recycled Post-Consumer","Recycled_Post_Consumer",(IF($G1280="Sustainably Sourced","Sustainably_sourced","")))))))))))))))),"")</f>
        <v/>
      </c>
      <c r="AE1280" s="13" t="e" cm="1">
        <f t="array" aca="1" ref="AE1280" ca="1">IF(INDIRECT("$F"&amp;$S1280)="","",IF(LEFT(INDIRECT("$F"&amp;$S1280),3)="GRS","GRS_RCS_RM",IF((LEFT(INDIRECT("$F"&amp;$S1280),3))="RCS","GRS_RCS_RM",IF(INDIRECT("$F"&amp;$S1280)="OCS (No Label)","OCS_Conversion_RM",IF(LEFT(INDIRECT("$F"&amp;$S1280),3)="OCS","OCS_RM",IF(RIGHT(INDIRECT("$F"&amp;$S1280),10)="conversion","GOTS_RM_conversion",IF((LEFT(INDIRECT("$F"&amp;$S1280),4))="GOTS","GOTS_RM","Responsible_RM")))))))</f>
        <v>#REF!</v>
      </c>
      <c r="AF1280" s="13" t="str" cm="1">
        <f t="array" aca="1" ref="AF1280" ca="1">IF($S1280="","",INDIRECT("$Z"&amp;$S1280))</f>
        <v/>
      </c>
      <c r="AG1280" s="155"/>
      <c r="AH1280" s="13" t="str" cm="1">
        <f t="array" aca="1" ref="AH1280" ca="1">IFERROR(INDIRECT("$ag"&amp;S1280),"")</f>
        <v/>
      </c>
      <c r="AI1280" s="13" t="e" cm="1">
        <f t="array" aca="1" ref="AI1280" ca="1">INDIRECT("O"&amp;S1279)</f>
        <v>#REF!</v>
      </c>
      <c r="AJ1280" s="13" t="str">
        <f>IF($I1280="","",INDEX('Raw Material'!$A$1:$J$75,MATCH(I1280,'Raw Material'!$A$1:$A$75,0),(MATCH(G1280,'Raw Material'!$A$1:$J$1,0))))</f>
        <v/>
      </c>
      <c r="AK1280" s="13" t="str">
        <f t="shared" si="567"/>
        <v>YANLIŞRM</v>
      </c>
      <c r="AL1280" s="153" t="str">
        <f t="shared" si="568"/>
        <v/>
      </c>
    </row>
    <row r="1281" spans="1:38" ht="16.5" customHeight="1">
      <c r="A1281" s="161"/>
      <c r="B1281" s="166"/>
      <c r="C1281" s="167"/>
      <c r="D1281" s="156"/>
      <c r="E1281" s="156"/>
      <c r="F1281" s="174"/>
      <c r="G1281" s="181"/>
      <c r="H1281" s="182"/>
      <c r="I1281" s="182"/>
      <c r="J1281" s="182"/>
      <c r="K1281" s="32"/>
      <c r="L1281" s="178"/>
      <c r="M1281" s="178"/>
      <c r="N1281" s="81"/>
      <c r="O1281" s="185"/>
      <c r="P1281" s="103"/>
      <c r="Q1281" s="84" t="str">
        <f t="shared" si="569"/>
        <v/>
      </c>
      <c r="R1281" s="159"/>
      <c r="S1281" s="28" t="str" cm="1">
        <f t="array" aca="1" ref="S1281" ca="1">IF(INDIRECT("A"&amp;114+$U1281)&lt;&gt;"",114+$U1281,"")</f>
        <v/>
      </c>
      <c r="T1281" s="28" t="str">
        <f t="shared" ca="1" si="570"/>
        <v>$B</v>
      </c>
      <c r="U1281" s="29">
        <f t="shared" si="576"/>
        <v>1164</v>
      </c>
      <c r="V1281" s="29">
        <v>97.250000000007603</v>
      </c>
      <c r="W1281" s="29">
        <f t="shared" si="548"/>
        <v>97</v>
      </c>
      <c r="X1281" s="41" t="str" cm="1">
        <f t="array" aca="1" ref="X1281" ca="1">IFERROR(INDEX('PC&amp;PD'!$A$1:$AP$15,ROW('PC&amp;PD'!$A$15),MATCH(INDIRECT(T1281),'PC&amp;PD'!$A$1:$AP$1,0)),"")</f>
        <v/>
      </c>
      <c r="Z1281" s="155"/>
      <c r="AA1281" s="13" t="str">
        <f t="shared" si="566"/>
        <v/>
      </c>
      <c r="AB1281" s="155"/>
      <c r="AC1281" s="13" t="str">
        <f t="shared" ca="1" si="571"/>
        <v>$AB</v>
      </c>
      <c r="AD1281" s="13" t="str" cm="1">
        <f t="array" aca="1" ref="AD1281" ca="1">IFERROR(IF((LEFT(INDIRECT("$F"&amp;$S1281),4))="GOTS",IF($G1281="Organic","GOTS_Organic_raw",(IF($G1281="Responsible","GOTS_Responsible",(IF($G1281="No Attribute (Conventional)","GOTS_conventional",(IF($G1281="Recycled Pre/Post-Consumer","GOTS_pre_post",(IF($G1281="In-Conversion","GOTS_in_conversion",(IF($G1281="Sustainably Sourced","Sustainably_sourced",""))))))))))),IF($G1281="Organic","Organic",(IF($G1281="Responsible","Responsible",(IF($G1281="No Attribute (Conventional)","No_Attribute_Conventional",(IF($G1281="Recycled Pre/Post-Consumer","Recycled_Pre_Post_Consumer",(IF($G1281="In-Conversion","In_Conversion",(IF($G1281="Recycled Pre-Consumer","Recycled_Pre_Consumer",(IF($G1281="Recycled Post-Consumer","Recycled_Post_Consumer",(IF($G1281="Sustainably Sourced","Sustainably_sourced","")))))))))))))))),"")</f>
        <v/>
      </c>
      <c r="AE1281" s="13" t="e" cm="1">
        <f t="array" aca="1" ref="AE1281" ca="1">IF(INDIRECT("$F"&amp;$S1281)="","",IF(LEFT(INDIRECT("$F"&amp;$S1281),3)="GRS","GRS_RCS_RM",IF((LEFT(INDIRECT("$F"&amp;$S1281),3))="RCS","GRS_RCS_RM",IF(INDIRECT("$F"&amp;$S1281)="OCS (No Label)","OCS_Conversion_RM",IF(LEFT(INDIRECT("$F"&amp;$S1281),3)="OCS","OCS_RM",IF(RIGHT(INDIRECT("$F"&amp;$S1281),10)="conversion","GOTS_RM_conversion",IF((LEFT(INDIRECT("$F"&amp;$S1281),4))="GOTS","GOTS_RM","Responsible_RM")))))))</f>
        <v>#REF!</v>
      </c>
      <c r="AF1281" s="13" t="str" cm="1">
        <f t="array" aca="1" ref="AF1281" ca="1">IF($S1281="","",INDIRECT("$Z"&amp;$S1281))</f>
        <v/>
      </c>
      <c r="AG1281" s="155"/>
      <c r="AH1281" s="13" t="str" cm="1">
        <f t="array" aca="1" ref="AH1281" ca="1">IFERROR(INDIRECT("$ag"&amp;S1281),"")</f>
        <v/>
      </c>
      <c r="AI1281" s="13" t="e" cm="1">
        <f t="array" aca="1" ref="AI1281" ca="1">INDIRECT("O"&amp;S1280)</f>
        <v>#REF!</v>
      </c>
      <c r="AJ1281" s="13" t="str">
        <f>IF($I1281="","",INDEX('Raw Material'!$A$1:$J$75,MATCH(I1281,'Raw Material'!$A$1:$A$75,0),(MATCH(G1281,'Raw Material'!$A$1:$J$1,0))))</f>
        <v/>
      </c>
      <c r="AK1281" s="13" t="str">
        <f t="shared" si="567"/>
        <v>YANLIŞRM</v>
      </c>
      <c r="AL1281" s="153" t="str">
        <f t="shared" si="568"/>
        <v/>
      </c>
    </row>
    <row r="1282" spans="1:38" ht="16.5" customHeight="1">
      <c r="A1282" s="161"/>
      <c r="B1282" s="166"/>
      <c r="C1282" s="167"/>
      <c r="D1282" s="156"/>
      <c r="E1282" s="156"/>
      <c r="F1282" s="174"/>
      <c r="G1282" s="181"/>
      <c r="H1282" s="182"/>
      <c r="I1282" s="182"/>
      <c r="J1282" s="182"/>
      <c r="K1282" s="32"/>
      <c r="L1282" s="178"/>
      <c r="M1282" s="178"/>
      <c r="N1282" s="81"/>
      <c r="O1282" s="185"/>
      <c r="P1282" s="103"/>
      <c r="Q1282" s="84" t="str">
        <f t="shared" si="569"/>
        <v/>
      </c>
      <c r="R1282" s="159"/>
      <c r="S1282" s="28" t="str" cm="1">
        <f t="array" aca="1" ref="S1282" ca="1">IF(INDIRECT("A"&amp;114+$U1282)&lt;&gt;"",114+$U1282,"")</f>
        <v/>
      </c>
      <c r="T1282" s="28" t="str">
        <f t="shared" ca="1" si="570"/>
        <v>$B</v>
      </c>
      <c r="U1282" s="29">
        <f t="shared" si="576"/>
        <v>1164</v>
      </c>
      <c r="V1282" s="29">
        <v>97.333333333340903</v>
      </c>
      <c r="W1282" s="29">
        <f t="shared" si="548"/>
        <v>97</v>
      </c>
      <c r="X1282" s="41" t="str" cm="1">
        <f t="array" aca="1" ref="X1282" ca="1">IFERROR(INDEX('PC&amp;PD'!$A$1:$AP$15,ROW('PC&amp;PD'!$A$15),MATCH(INDIRECT(T1282),'PC&amp;PD'!$A$1:$AP$1,0)),"")</f>
        <v/>
      </c>
      <c r="Z1282" s="155"/>
      <c r="AA1282" s="13" t="str">
        <f t="shared" si="566"/>
        <v/>
      </c>
      <c r="AB1282" s="155"/>
      <c r="AC1282" s="13" t="str">
        <f t="shared" ca="1" si="571"/>
        <v>$AB</v>
      </c>
      <c r="AD1282" s="13" t="str" cm="1">
        <f t="array" aca="1" ref="AD1282" ca="1">IFERROR(IF((LEFT(INDIRECT("$F"&amp;$S1282),4))="GOTS",IF($G1282="Organic","GOTS_Organic_raw",(IF($G1282="Responsible","GOTS_Responsible",(IF($G1282="No Attribute (Conventional)","GOTS_conventional",(IF($G1282="Recycled Pre/Post-Consumer","GOTS_pre_post",(IF($G1282="In-Conversion","GOTS_in_conversion",(IF($G1282="Sustainably Sourced","Sustainably_sourced",""))))))))))),IF($G1282="Organic","Organic",(IF($G1282="Responsible","Responsible",(IF($G1282="No Attribute (Conventional)","No_Attribute_Conventional",(IF($G1282="Recycled Pre/Post-Consumer","Recycled_Pre_Post_Consumer",(IF($G1282="In-Conversion","In_Conversion",(IF($G1282="Recycled Pre-Consumer","Recycled_Pre_Consumer",(IF($G1282="Recycled Post-Consumer","Recycled_Post_Consumer",(IF($G1282="Sustainably Sourced","Sustainably_sourced","")))))))))))))))),"")</f>
        <v/>
      </c>
      <c r="AE1282" s="13" t="e" cm="1">
        <f t="array" aca="1" ref="AE1282" ca="1">IF(INDIRECT("$F"&amp;$S1282)="","",IF(LEFT(INDIRECT("$F"&amp;$S1282),3)="GRS","GRS_RCS_RM",IF((LEFT(INDIRECT("$F"&amp;$S1282),3))="RCS","GRS_RCS_RM",IF(INDIRECT("$F"&amp;$S1282)="OCS (No Label)","OCS_Conversion_RM",IF(LEFT(INDIRECT("$F"&amp;$S1282),3)="OCS","OCS_RM",IF(RIGHT(INDIRECT("$F"&amp;$S1282),10)="conversion","GOTS_RM_conversion",IF((LEFT(INDIRECT("$F"&amp;$S1282),4))="GOTS","GOTS_RM","Responsible_RM")))))))</f>
        <v>#REF!</v>
      </c>
      <c r="AF1282" s="13" t="str" cm="1">
        <f t="array" aca="1" ref="AF1282" ca="1">IF($S1282="","",INDIRECT("$Z"&amp;$S1282))</f>
        <v/>
      </c>
      <c r="AG1282" s="155"/>
      <c r="AH1282" s="13" t="str" cm="1">
        <f t="array" aca="1" ref="AH1282" ca="1">IFERROR(INDIRECT("$ag"&amp;S1282),"")</f>
        <v/>
      </c>
      <c r="AI1282" s="13" t="e" cm="1">
        <f t="array" aca="1" ref="AI1282" ca="1">INDIRECT("O"&amp;S1281)</f>
        <v>#REF!</v>
      </c>
      <c r="AJ1282" s="13" t="str">
        <f>IF($I1282="","",INDEX('Raw Material'!$A$1:$J$75,MATCH(I1282,'Raw Material'!$A$1:$A$75,0),(MATCH(G1282,'Raw Material'!$A$1:$J$1,0))))</f>
        <v/>
      </c>
      <c r="AK1282" s="13" t="str">
        <f t="shared" si="567"/>
        <v>YANLIŞRM</v>
      </c>
      <c r="AL1282" s="153" t="str">
        <f t="shared" si="568"/>
        <v/>
      </c>
    </row>
    <row r="1283" spans="1:38" ht="16.5" customHeight="1">
      <c r="A1283" s="161"/>
      <c r="B1283" s="166"/>
      <c r="C1283" s="167"/>
      <c r="D1283" s="156"/>
      <c r="E1283" s="156"/>
      <c r="F1283" s="174"/>
      <c r="G1283" s="181"/>
      <c r="H1283" s="182"/>
      <c r="I1283" s="182"/>
      <c r="J1283" s="182"/>
      <c r="K1283" s="32"/>
      <c r="L1283" s="178"/>
      <c r="M1283" s="178"/>
      <c r="N1283" s="81"/>
      <c r="O1283" s="185"/>
      <c r="P1283" s="103"/>
      <c r="Q1283" s="84" t="str">
        <f t="shared" si="569"/>
        <v/>
      </c>
      <c r="R1283" s="159"/>
      <c r="S1283" s="28" t="str" cm="1">
        <f t="array" aca="1" ref="S1283" ca="1">IF(INDIRECT("A"&amp;114+$U1283)&lt;&gt;"",114+$U1283,"")</f>
        <v/>
      </c>
      <c r="T1283" s="28" t="str">
        <f t="shared" ca="1" si="570"/>
        <v>$B</v>
      </c>
      <c r="U1283" s="29">
        <f t="shared" si="576"/>
        <v>1164</v>
      </c>
      <c r="V1283" s="29">
        <v>97.416666666674303</v>
      </c>
      <c r="W1283" s="29">
        <f t="shared" si="548"/>
        <v>97</v>
      </c>
      <c r="X1283" s="41" t="str" cm="1">
        <f t="array" aca="1" ref="X1283" ca="1">IFERROR(INDEX('PC&amp;PD'!$A$1:$AP$15,ROW('PC&amp;PD'!$A$15),MATCH(INDIRECT(T1283),'PC&amp;PD'!$A$1:$AP$1,0)),"")</f>
        <v/>
      </c>
      <c r="Z1283" s="155"/>
      <c r="AA1283" s="13" t="str">
        <f t="shared" si="566"/>
        <v/>
      </c>
      <c r="AB1283" s="155"/>
      <c r="AC1283" s="13" t="str">
        <f t="shared" ca="1" si="571"/>
        <v>$AB</v>
      </c>
      <c r="AD1283" s="13" t="str" cm="1">
        <f t="array" aca="1" ref="AD1283" ca="1">IFERROR(IF((LEFT(INDIRECT("$F"&amp;$S1283),4))="GOTS",IF($G1283="Organic","GOTS_Organic_raw",(IF($G1283="Responsible","GOTS_Responsible",(IF($G1283="No Attribute (Conventional)","GOTS_conventional",(IF($G1283="Recycled Pre/Post-Consumer","GOTS_pre_post",(IF($G1283="In-Conversion","GOTS_in_conversion",(IF($G1283="Sustainably Sourced","Sustainably_sourced",""))))))))))),IF($G1283="Organic","Organic",(IF($G1283="Responsible","Responsible",(IF($G1283="No Attribute (Conventional)","No_Attribute_Conventional",(IF($G1283="Recycled Pre/Post-Consumer","Recycled_Pre_Post_Consumer",(IF($G1283="In-Conversion","In_Conversion",(IF($G1283="Recycled Pre-Consumer","Recycled_Pre_Consumer",(IF($G1283="Recycled Post-Consumer","Recycled_Post_Consumer",(IF($G1283="Sustainably Sourced","Sustainably_sourced","")))))))))))))))),"")</f>
        <v/>
      </c>
      <c r="AE1283" s="13" t="e" cm="1">
        <f t="array" aca="1" ref="AE1283" ca="1">IF(INDIRECT("$F"&amp;$S1283)="","",IF(LEFT(INDIRECT("$F"&amp;$S1283),3)="GRS","GRS_RCS_RM",IF((LEFT(INDIRECT("$F"&amp;$S1283),3))="RCS","GRS_RCS_RM",IF(INDIRECT("$F"&amp;$S1283)="OCS (No Label)","OCS_Conversion_RM",IF(LEFT(INDIRECT("$F"&amp;$S1283),3)="OCS","OCS_RM",IF(RIGHT(INDIRECT("$F"&amp;$S1283),10)="conversion","GOTS_RM_conversion",IF((LEFT(INDIRECT("$F"&amp;$S1283),4))="GOTS","GOTS_RM","Responsible_RM")))))))</f>
        <v>#REF!</v>
      </c>
      <c r="AF1283" s="13" t="str" cm="1">
        <f t="array" aca="1" ref="AF1283" ca="1">IF($S1283="","",INDIRECT("$Z"&amp;$S1283))</f>
        <v/>
      </c>
      <c r="AG1283" s="155"/>
      <c r="AH1283" s="13" t="str" cm="1">
        <f t="array" aca="1" ref="AH1283" ca="1">IFERROR(INDIRECT("$ag"&amp;S1283),"")</f>
        <v/>
      </c>
      <c r="AI1283" s="13" t="e" cm="1">
        <f t="array" aca="1" ref="AI1283" ca="1">INDIRECT("O"&amp;S1282)</f>
        <v>#REF!</v>
      </c>
      <c r="AJ1283" s="13" t="str">
        <f>IF($I1283="","",INDEX('Raw Material'!$A$1:$J$75,MATCH(I1283,'Raw Material'!$A$1:$A$75,0),(MATCH(G1283,'Raw Material'!$A$1:$J$1,0))))</f>
        <v/>
      </c>
      <c r="AK1283" s="13" t="str">
        <f t="shared" si="567"/>
        <v>YANLIŞRM</v>
      </c>
      <c r="AL1283" s="153" t="str">
        <f t="shared" si="568"/>
        <v/>
      </c>
    </row>
    <row r="1284" spans="1:38" ht="16.5" customHeight="1">
      <c r="A1284" s="162"/>
      <c r="B1284" s="168"/>
      <c r="C1284" s="169"/>
      <c r="D1284" s="156"/>
      <c r="E1284" s="156"/>
      <c r="F1284" s="175"/>
      <c r="G1284" s="181"/>
      <c r="H1284" s="182"/>
      <c r="I1284" s="182"/>
      <c r="J1284" s="182"/>
      <c r="K1284" s="32"/>
      <c r="L1284" s="179"/>
      <c r="M1284" s="179"/>
      <c r="N1284" s="81"/>
      <c r="O1284" s="185"/>
      <c r="P1284" s="103"/>
      <c r="Q1284" s="84" t="str">
        <f t="shared" si="569"/>
        <v/>
      </c>
      <c r="R1284" s="159"/>
      <c r="S1284" s="28" t="str" cm="1">
        <f t="array" aca="1" ref="S1284" ca="1">IF(INDIRECT("A"&amp;114+$U1284)&lt;&gt;"",114+$U1284,"")</f>
        <v/>
      </c>
      <c r="T1284" s="28" t="str">
        <f t="shared" ca="1" si="570"/>
        <v>$B</v>
      </c>
      <c r="U1284" s="29">
        <f t="shared" si="576"/>
        <v>1164</v>
      </c>
      <c r="V1284" s="29">
        <v>97.500000000007603</v>
      </c>
      <c r="W1284" s="29">
        <f t="shared" si="548"/>
        <v>97</v>
      </c>
      <c r="X1284" s="41" t="str" cm="1">
        <f t="array" aca="1" ref="X1284" ca="1">IFERROR(INDEX('PC&amp;PD'!$A$1:$AP$15,ROW('PC&amp;PD'!$A$15),MATCH(INDIRECT(T1284),'PC&amp;PD'!$A$1:$AP$1,0)),"")</f>
        <v/>
      </c>
      <c r="Z1284" s="155"/>
      <c r="AA1284" s="13" t="str">
        <f t="shared" si="566"/>
        <v/>
      </c>
      <c r="AB1284" s="155"/>
      <c r="AC1284" s="13" t="str">
        <f t="shared" ca="1" si="571"/>
        <v>$AB</v>
      </c>
      <c r="AD1284" s="13" t="str" cm="1">
        <f t="array" aca="1" ref="AD1284" ca="1">IFERROR(IF((LEFT(INDIRECT("$F"&amp;$S1284),4))="GOTS",IF($G1284="Organic","GOTS_Organic_raw",(IF($G1284="Responsible","GOTS_Responsible",(IF($G1284="No Attribute (Conventional)","GOTS_conventional",(IF($G1284="Recycled Pre/Post-Consumer","GOTS_pre_post",(IF($G1284="In-Conversion","GOTS_in_conversion",(IF($G1284="Sustainably Sourced","Sustainably_sourced",""))))))))))),IF($G1284="Organic","Organic",(IF($G1284="Responsible","Responsible",(IF($G1284="No Attribute (Conventional)","No_Attribute_Conventional",(IF($G1284="Recycled Pre/Post-Consumer","Recycled_Pre_Post_Consumer",(IF($G1284="In-Conversion","In_Conversion",(IF($G1284="Recycled Pre-Consumer","Recycled_Pre_Consumer",(IF($G1284="Recycled Post-Consumer","Recycled_Post_Consumer",(IF($G1284="Sustainably Sourced","Sustainably_sourced","")))))))))))))))),"")</f>
        <v/>
      </c>
      <c r="AE1284" s="13" t="e" cm="1">
        <f t="array" aca="1" ref="AE1284" ca="1">IF(INDIRECT("$F"&amp;$S1284)="","",IF(LEFT(INDIRECT("$F"&amp;$S1284),3)="GRS","GRS_RCS_RM",IF((LEFT(INDIRECT("$F"&amp;$S1284),3))="RCS","GRS_RCS_RM",IF(INDIRECT("$F"&amp;$S1284)="OCS (No Label)","OCS_Conversion_RM",IF(LEFT(INDIRECT("$F"&amp;$S1284),3)="OCS","OCS_RM",IF(RIGHT(INDIRECT("$F"&amp;$S1284),10)="conversion","GOTS_RM_conversion",IF((LEFT(INDIRECT("$F"&amp;$S1284),4))="GOTS","GOTS_RM","Responsible_RM")))))))</f>
        <v>#REF!</v>
      </c>
      <c r="AF1284" s="13" t="str" cm="1">
        <f t="array" aca="1" ref="AF1284" ca="1">IF($S1284="","",INDIRECT("$Z"&amp;$S1284))</f>
        <v/>
      </c>
      <c r="AG1284" s="155"/>
      <c r="AH1284" s="13" t="str" cm="1">
        <f t="array" aca="1" ref="AH1284" ca="1">IFERROR(INDIRECT("$ag"&amp;S1284),"")</f>
        <v/>
      </c>
      <c r="AI1284" s="13" t="e" cm="1">
        <f t="array" aca="1" ref="AI1284" ca="1">INDIRECT("O"&amp;S1283)</f>
        <v>#REF!</v>
      </c>
      <c r="AJ1284" s="13" t="str">
        <f>IF($I1284="","",INDEX('Raw Material'!$A$1:$J$75,MATCH(I1284,'Raw Material'!$A$1:$A$75,0),(MATCH(G1284,'Raw Material'!$A$1:$J$1,0))))</f>
        <v/>
      </c>
      <c r="AK1284" s="13" t="str">
        <f t="shared" si="567"/>
        <v>YANLIŞRM</v>
      </c>
      <c r="AL1284" s="153" t="str">
        <f t="shared" si="568"/>
        <v/>
      </c>
    </row>
    <row r="1285" spans="1:38" ht="16.5" customHeight="1">
      <c r="A1285" s="162"/>
      <c r="B1285" s="168"/>
      <c r="C1285" s="169"/>
      <c r="D1285" s="156"/>
      <c r="E1285" s="156"/>
      <c r="F1285" s="175"/>
      <c r="G1285" s="181"/>
      <c r="H1285" s="182"/>
      <c r="I1285" s="182"/>
      <c r="J1285" s="182"/>
      <c r="K1285" s="32"/>
      <c r="L1285" s="179"/>
      <c r="M1285" s="179"/>
      <c r="N1285" s="81"/>
      <c r="O1285" s="185"/>
      <c r="P1285" s="103"/>
      <c r="Q1285" s="84" t="str">
        <f t="shared" si="569"/>
        <v/>
      </c>
      <c r="R1285" s="159"/>
      <c r="S1285" s="28" t="str" cm="1">
        <f t="array" aca="1" ref="S1285" ca="1">IF(INDIRECT("A"&amp;114+$U1285)&lt;&gt;"",114+$U1285,"")</f>
        <v/>
      </c>
      <c r="T1285" s="28" t="str">
        <f t="shared" ca="1" si="570"/>
        <v>$B</v>
      </c>
      <c r="U1285" s="29">
        <f t="shared" si="576"/>
        <v>1164</v>
      </c>
      <c r="V1285" s="29">
        <v>97.583333333341002</v>
      </c>
      <c r="W1285" s="29">
        <f t="shared" si="548"/>
        <v>97</v>
      </c>
      <c r="X1285" s="41" t="str" cm="1">
        <f t="array" aca="1" ref="X1285" ca="1">IFERROR(INDEX('PC&amp;PD'!$A$1:$AP$15,ROW('PC&amp;PD'!$A$15),MATCH(INDIRECT(T1285),'PC&amp;PD'!$A$1:$AP$1,0)),"")</f>
        <v/>
      </c>
      <c r="Z1285" s="155"/>
      <c r="AA1285" s="13" t="str">
        <f t="shared" si="566"/>
        <v/>
      </c>
      <c r="AB1285" s="155"/>
      <c r="AC1285" s="13" t="str">
        <f t="shared" ca="1" si="571"/>
        <v>$AB</v>
      </c>
      <c r="AD1285" s="13" t="str" cm="1">
        <f t="array" aca="1" ref="AD1285" ca="1">IFERROR(IF((LEFT(INDIRECT("$F"&amp;$S1285),4))="GOTS",IF($G1285="Organic","GOTS_Organic_raw",(IF($G1285="Responsible","GOTS_Responsible",(IF($G1285="No Attribute (Conventional)","GOTS_conventional",(IF($G1285="Recycled Pre/Post-Consumer","GOTS_pre_post",(IF($G1285="In-Conversion","GOTS_in_conversion",(IF($G1285="Sustainably Sourced","Sustainably_sourced",""))))))))))),IF($G1285="Organic","Organic",(IF($G1285="Responsible","Responsible",(IF($G1285="No Attribute (Conventional)","No_Attribute_Conventional",(IF($G1285="Recycled Pre/Post-Consumer","Recycled_Pre_Post_Consumer",(IF($G1285="In-Conversion","In_Conversion",(IF($G1285="Recycled Pre-Consumer","Recycled_Pre_Consumer",(IF($G1285="Recycled Post-Consumer","Recycled_Post_Consumer",(IF($G1285="Sustainably Sourced","Sustainably_sourced","")))))))))))))))),"")</f>
        <v/>
      </c>
      <c r="AE1285" s="13" t="e" cm="1">
        <f t="array" aca="1" ref="AE1285" ca="1">IF(INDIRECT("$F"&amp;$S1285)="","",IF(LEFT(INDIRECT("$F"&amp;$S1285),3)="GRS","GRS_RCS_RM",IF((LEFT(INDIRECT("$F"&amp;$S1285),3))="RCS","GRS_RCS_RM",IF(INDIRECT("$F"&amp;$S1285)="OCS (No Label)","OCS_Conversion_RM",IF(LEFT(INDIRECT("$F"&amp;$S1285),3)="OCS","OCS_RM",IF(RIGHT(INDIRECT("$F"&amp;$S1285),10)="conversion","GOTS_RM_conversion",IF((LEFT(INDIRECT("$F"&amp;$S1285),4))="GOTS","GOTS_RM","Responsible_RM")))))))</f>
        <v>#REF!</v>
      </c>
      <c r="AF1285" s="13" t="str" cm="1">
        <f t="array" aca="1" ref="AF1285" ca="1">IF($S1285="","",INDIRECT("$Z"&amp;$S1285))</f>
        <v/>
      </c>
      <c r="AG1285" s="155"/>
      <c r="AH1285" s="13" t="str" cm="1">
        <f t="array" aca="1" ref="AH1285" ca="1">IFERROR(INDIRECT("$ag"&amp;S1285),"")</f>
        <v/>
      </c>
      <c r="AI1285" s="13" t="e" cm="1">
        <f t="array" aca="1" ref="AI1285" ca="1">INDIRECT("O"&amp;S1284)</f>
        <v>#REF!</v>
      </c>
      <c r="AJ1285" s="13" t="str">
        <f>IF($I1285="","",INDEX('Raw Material'!$A$1:$J$75,MATCH(I1285,'Raw Material'!$A$1:$A$75,0),(MATCH(G1285,'Raw Material'!$A$1:$J$1,0))))</f>
        <v/>
      </c>
      <c r="AK1285" s="13" t="str">
        <f t="shared" si="567"/>
        <v>YANLIŞRM</v>
      </c>
      <c r="AL1285" s="153" t="str">
        <f t="shared" si="568"/>
        <v/>
      </c>
    </row>
    <row r="1286" spans="1:38" ht="16.5" customHeight="1">
      <c r="A1286" s="162"/>
      <c r="B1286" s="168"/>
      <c r="C1286" s="169"/>
      <c r="D1286" s="156"/>
      <c r="E1286" s="156"/>
      <c r="F1286" s="175"/>
      <c r="G1286" s="181"/>
      <c r="H1286" s="182"/>
      <c r="I1286" s="182"/>
      <c r="J1286" s="182"/>
      <c r="K1286" s="32"/>
      <c r="L1286" s="179"/>
      <c r="M1286" s="179"/>
      <c r="N1286" s="81"/>
      <c r="O1286" s="185"/>
      <c r="P1286" s="103"/>
      <c r="Q1286" s="84" t="str">
        <f t="shared" si="569"/>
        <v/>
      </c>
      <c r="R1286" s="159"/>
      <c r="S1286" s="28" t="str" cm="1">
        <f t="array" aca="1" ref="S1286" ca="1">IF(INDIRECT("A"&amp;114+$U1286)&lt;&gt;"",114+$U1286,"")</f>
        <v/>
      </c>
      <c r="T1286" s="28" t="str">
        <f t="shared" ca="1" si="570"/>
        <v>$B</v>
      </c>
      <c r="U1286" s="29">
        <f t="shared" si="576"/>
        <v>1164</v>
      </c>
      <c r="V1286" s="29">
        <v>97.666666666674303</v>
      </c>
      <c r="W1286" s="29">
        <f t="shared" si="548"/>
        <v>97</v>
      </c>
      <c r="X1286" s="41" t="str" cm="1">
        <f t="array" aca="1" ref="X1286" ca="1">IFERROR(INDEX('PC&amp;PD'!$A$1:$AP$15,ROW('PC&amp;PD'!$A$15),MATCH(INDIRECT(T1286),'PC&amp;PD'!$A$1:$AP$1,0)),"")</f>
        <v/>
      </c>
      <c r="Z1286" s="155"/>
      <c r="AA1286" s="13" t="str">
        <f t="shared" si="566"/>
        <v/>
      </c>
      <c r="AB1286" s="155"/>
      <c r="AC1286" s="13" t="str">
        <f t="shared" ca="1" si="571"/>
        <v>$AB</v>
      </c>
      <c r="AD1286" s="13" t="str" cm="1">
        <f t="array" aca="1" ref="AD1286" ca="1">IFERROR(IF((LEFT(INDIRECT("$F"&amp;$S1286),4))="GOTS",IF($G1286="Organic","GOTS_Organic_raw",(IF($G1286="Responsible","GOTS_Responsible",(IF($G1286="No Attribute (Conventional)","GOTS_conventional",(IF($G1286="Recycled Pre/Post-Consumer","GOTS_pre_post",(IF($G1286="In-Conversion","GOTS_in_conversion",(IF($G1286="Sustainably Sourced","Sustainably_sourced",""))))))))))),IF($G1286="Organic","Organic",(IF($G1286="Responsible","Responsible",(IF($G1286="No Attribute (Conventional)","No_Attribute_Conventional",(IF($G1286="Recycled Pre/Post-Consumer","Recycled_Pre_Post_Consumer",(IF($G1286="In-Conversion","In_Conversion",(IF($G1286="Recycled Pre-Consumer","Recycled_Pre_Consumer",(IF($G1286="Recycled Post-Consumer","Recycled_Post_Consumer",(IF($G1286="Sustainably Sourced","Sustainably_sourced","")))))))))))))))),"")</f>
        <v/>
      </c>
      <c r="AE1286" s="13" t="e" cm="1">
        <f t="array" aca="1" ref="AE1286" ca="1">IF(INDIRECT("$F"&amp;$S1286)="","",IF(LEFT(INDIRECT("$F"&amp;$S1286),3)="GRS","GRS_RCS_RM",IF((LEFT(INDIRECT("$F"&amp;$S1286),3))="RCS","GRS_RCS_RM",IF(INDIRECT("$F"&amp;$S1286)="OCS (No Label)","OCS_Conversion_RM",IF(LEFT(INDIRECT("$F"&amp;$S1286),3)="OCS","OCS_RM",IF(RIGHT(INDIRECT("$F"&amp;$S1286),10)="conversion","GOTS_RM_conversion",IF((LEFT(INDIRECT("$F"&amp;$S1286),4))="GOTS","GOTS_RM","Responsible_RM")))))))</f>
        <v>#REF!</v>
      </c>
      <c r="AF1286" s="13" t="str" cm="1">
        <f t="array" aca="1" ref="AF1286" ca="1">IF($S1286="","",INDIRECT("$Z"&amp;$S1286))</f>
        <v/>
      </c>
      <c r="AG1286" s="155"/>
      <c r="AH1286" s="13" t="str" cm="1">
        <f t="array" aca="1" ref="AH1286" ca="1">IFERROR(INDIRECT("$ag"&amp;S1286),"")</f>
        <v/>
      </c>
      <c r="AI1286" s="13" t="e" cm="1">
        <f t="array" aca="1" ref="AI1286" ca="1">INDIRECT("O"&amp;S1285)</f>
        <v>#REF!</v>
      </c>
      <c r="AJ1286" s="13" t="str">
        <f>IF($I1286="","",INDEX('Raw Material'!$A$1:$J$75,MATCH(I1286,'Raw Material'!$A$1:$A$75,0),(MATCH(G1286,'Raw Material'!$A$1:$J$1,0))))</f>
        <v/>
      </c>
      <c r="AK1286" s="13" t="str">
        <f t="shared" si="567"/>
        <v>YANLIŞRM</v>
      </c>
      <c r="AL1286" s="153" t="str">
        <f t="shared" si="568"/>
        <v/>
      </c>
    </row>
    <row r="1287" spans="1:38" ht="16.5" customHeight="1">
      <c r="A1287" s="162"/>
      <c r="B1287" s="168"/>
      <c r="C1287" s="169"/>
      <c r="D1287" s="156"/>
      <c r="E1287" s="156"/>
      <c r="F1287" s="175"/>
      <c r="G1287" s="181"/>
      <c r="H1287" s="182"/>
      <c r="I1287" s="182"/>
      <c r="J1287" s="182"/>
      <c r="K1287" s="32"/>
      <c r="L1287" s="179"/>
      <c r="M1287" s="179"/>
      <c r="N1287" s="81"/>
      <c r="O1287" s="185"/>
      <c r="P1287" s="103"/>
      <c r="Q1287" s="84" t="str">
        <f t="shared" si="569"/>
        <v/>
      </c>
      <c r="R1287" s="159"/>
      <c r="S1287" s="28" t="str" cm="1">
        <f t="array" aca="1" ref="S1287" ca="1">IF(INDIRECT("A"&amp;114+$U1287)&lt;&gt;"",114+$U1287,"")</f>
        <v/>
      </c>
      <c r="T1287" s="28" t="str">
        <f t="shared" ca="1" si="570"/>
        <v>$B</v>
      </c>
      <c r="U1287" s="29">
        <f t="shared" si="576"/>
        <v>1164</v>
      </c>
      <c r="V1287" s="29">
        <v>97.750000000007603</v>
      </c>
      <c r="W1287" s="29">
        <f t="shared" si="548"/>
        <v>97</v>
      </c>
      <c r="X1287" s="41" t="str" cm="1">
        <f t="array" aca="1" ref="X1287" ca="1">IFERROR(INDEX('PC&amp;PD'!$A$1:$AP$15,ROW('PC&amp;PD'!$A$15),MATCH(INDIRECT(T1287),'PC&amp;PD'!$A$1:$AP$1,0)),"")</f>
        <v/>
      </c>
      <c r="Z1287" s="155"/>
      <c r="AA1287" s="13" t="str">
        <f t="shared" si="566"/>
        <v/>
      </c>
      <c r="AB1287" s="155"/>
      <c r="AC1287" s="13" t="str">
        <f t="shared" ca="1" si="571"/>
        <v>$AB</v>
      </c>
      <c r="AD1287" s="13" t="str" cm="1">
        <f t="array" aca="1" ref="AD1287" ca="1">IFERROR(IF((LEFT(INDIRECT("$F"&amp;$S1287),4))="GOTS",IF($G1287="Organic","GOTS_Organic_raw",(IF($G1287="Responsible","GOTS_Responsible",(IF($G1287="No Attribute (Conventional)","GOTS_conventional",(IF($G1287="Recycled Pre/Post-Consumer","GOTS_pre_post",(IF($G1287="In-Conversion","GOTS_in_conversion",(IF($G1287="Sustainably Sourced","Sustainably_sourced",""))))))))))),IF($G1287="Organic","Organic",(IF($G1287="Responsible","Responsible",(IF($G1287="No Attribute (Conventional)","No_Attribute_Conventional",(IF($G1287="Recycled Pre/Post-Consumer","Recycled_Pre_Post_Consumer",(IF($G1287="In-Conversion","In_Conversion",(IF($G1287="Recycled Pre-Consumer","Recycled_Pre_Consumer",(IF($G1287="Recycled Post-Consumer","Recycled_Post_Consumer",(IF($G1287="Sustainably Sourced","Sustainably_sourced","")))))))))))))))),"")</f>
        <v/>
      </c>
      <c r="AE1287" s="13" t="e" cm="1">
        <f t="array" aca="1" ref="AE1287" ca="1">IF(INDIRECT("$F"&amp;$S1287)="","",IF(LEFT(INDIRECT("$F"&amp;$S1287),3)="GRS","GRS_RCS_RM",IF((LEFT(INDIRECT("$F"&amp;$S1287),3))="RCS","GRS_RCS_RM",IF(INDIRECT("$F"&amp;$S1287)="OCS (No Label)","OCS_Conversion_RM",IF(LEFT(INDIRECT("$F"&amp;$S1287),3)="OCS","OCS_RM",IF(RIGHT(INDIRECT("$F"&amp;$S1287),10)="conversion","GOTS_RM_conversion",IF((LEFT(INDIRECT("$F"&amp;$S1287),4))="GOTS","GOTS_RM","Responsible_RM")))))))</f>
        <v>#REF!</v>
      </c>
      <c r="AF1287" s="13" t="str" cm="1">
        <f t="array" aca="1" ref="AF1287" ca="1">IF($S1287="","",INDIRECT("$Z"&amp;$S1287))</f>
        <v/>
      </c>
      <c r="AG1287" s="155"/>
      <c r="AH1287" s="13" t="str" cm="1">
        <f t="array" aca="1" ref="AH1287" ca="1">IFERROR(INDIRECT("$ag"&amp;S1287),"")</f>
        <v/>
      </c>
      <c r="AI1287" s="13" t="e" cm="1">
        <f t="array" aca="1" ref="AI1287" ca="1">INDIRECT("O"&amp;S1286)</f>
        <v>#REF!</v>
      </c>
      <c r="AJ1287" s="13" t="str">
        <f>IF($I1287="","",INDEX('Raw Material'!$A$1:$J$75,MATCH(I1287,'Raw Material'!$A$1:$A$75,0),(MATCH(G1287,'Raw Material'!$A$1:$J$1,0))))</f>
        <v/>
      </c>
      <c r="AK1287" s="13" t="str">
        <f t="shared" si="567"/>
        <v>YANLIŞRM</v>
      </c>
      <c r="AL1287" s="153" t="str">
        <f t="shared" si="568"/>
        <v/>
      </c>
    </row>
    <row r="1288" spans="1:38" ht="16.5" customHeight="1">
      <c r="A1288" s="162"/>
      <c r="B1288" s="168"/>
      <c r="C1288" s="169"/>
      <c r="D1288" s="156"/>
      <c r="E1288" s="156"/>
      <c r="F1288" s="175"/>
      <c r="G1288" s="181"/>
      <c r="H1288" s="182"/>
      <c r="I1288" s="182"/>
      <c r="J1288" s="182"/>
      <c r="K1288" s="32"/>
      <c r="L1288" s="179"/>
      <c r="M1288" s="179"/>
      <c r="N1288" s="81"/>
      <c r="O1288" s="185"/>
      <c r="P1288" s="103"/>
      <c r="Q1288" s="84" t="str">
        <f t="shared" si="569"/>
        <v/>
      </c>
      <c r="R1288" s="159"/>
      <c r="S1288" s="28" t="str" cm="1">
        <f t="array" aca="1" ref="S1288" ca="1">IF(INDIRECT("A"&amp;114+$U1288)&lt;&gt;"",114+$U1288,"")</f>
        <v/>
      </c>
      <c r="T1288" s="28" t="str">
        <f t="shared" ca="1" si="570"/>
        <v>$B</v>
      </c>
      <c r="U1288" s="29">
        <f t="shared" si="576"/>
        <v>1164</v>
      </c>
      <c r="V1288" s="29">
        <v>97.833333333341002</v>
      </c>
      <c r="W1288" s="29">
        <f t="shared" si="548"/>
        <v>97</v>
      </c>
      <c r="X1288" s="41" t="str" cm="1">
        <f t="array" aca="1" ref="X1288" ca="1">IFERROR(INDEX('PC&amp;PD'!$A$1:$AP$15,ROW('PC&amp;PD'!$A$15),MATCH(INDIRECT(T1288),'PC&amp;PD'!$A$1:$AP$1,0)),"")</f>
        <v/>
      </c>
      <c r="Z1288" s="155"/>
      <c r="AA1288" s="13" t="str">
        <f t="shared" si="566"/>
        <v/>
      </c>
      <c r="AB1288" s="155"/>
      <c r="AC1288" s="13" t="str">
        <f t="shared" ca="1" si="571"/>
        <v>$AB</v>
      </c>
      <c r="AD1288" s="13" t="str" cm="1">
        <f t="array" aca="1" ref="AD1288" ca="1">IFERROR(IF((LEFT(INDIRECT("$F"&amp;$S1288),4))="GOTS",IF($G1288="Organic","GOTS_Organic_raw",(IF($G1288="Responsible","GOTS_Responsible",(IF($G1288="No Attribute (Conventional)","GOTS_conventional",(IF($G1288="Recycled Pre/Post-Consumer","GOTS_pre_post",(IF($G1288="In-Conversion","GOTS_in_conversion",(IF($G1288="Sustainably Sourced","Sustainably_sourced",""))))))))))),IF($G1288="Organic","Organic",(IF($G1288="Responsible","Responsible",(IF($G1288="No Attribute (Conventional)","No_Attribute_Conventional",(IF($G1288="Recycled Pre/Post-Consumer","Recycled_Pre_Post_Consumer",(IF($G1288="In-Conversion","In_Conversion",(IF($G1288="Recycled Pre-Consumer","Recycled_Pre_Consumer",(IF($G1288="Recycled Post-Consumer","Recycled_Post_Consumer",(IF($G1288="Sustainably Sourced","Sustainably_sourced","")))))))))))))))),"")</f>
        <v/>
      </c>
      <c r="AE1288" s="13" t="e" cm="1">
        <f t="array" aca="1" ref="AE1288" ca="1">IF(INDIRECT("$F"&amp;$S1288)="","",IF(LEFT(INDIRECT("$F"&amp;$S1288),3)="GRS","GRS_RCS_RM",IF((LEFT(INDIRECT("$F"&amp;$S1288),3))="RCS","GRS_RCS_RM",IF(INDIRECT("$F"&amp;$S1288)="OCS (No Label)","OCS_Conversion_RM",IF(LEFT(INDIRECT("$F"&amp;$S1288),3)="OCS","OCS_RM",IF(RIGHT(INDIRECT("$F"&amp;$S1288),10)="conversion","GOTS_RM_conversion",IF((LEFT(INDIRECT("$F"&amp;$S1288),4))="GOTS","GOTS_RM","Responsible_RM")))))))</f>
        <v>#REF!</v>
      </c>
      <c r="AF1288" s="13" t="str" cm="1">
        <f t="array" aca="1" ref="AF1288" ca="1">IF($S1288="","",INDIRECT("$Z"&amp;$S1288))</f>
        <v/>
      </c>
      <c r="AG1288" s="155"/>
      <c r="AH1288" s="13" t="str" cm="1">
        <f t="array" aca="1" ref="AH1288" ca="1">IFERROR(INDIRECT("$ag"&amp;S1288),"")</f>
        <v/>
      </c>
      <c r="AI1288" s="13" t="e" cm="1">
        <f t="array" aca="1" ref="AI1288" ca="1">INDIRECT("O"&amp;S1287)</f>
        <v>#REF!</v>
      </c>
      <c r="AJ1288" s="13" t="str">
        <f>IF($I1288="","",INDEX('Raw Material'!$A$1:$J$75,MATCH(I1288,'Raw Material'!$A$1:$A$75,0),(MATCH(G1288,'Raw Material'!$A$1:$J$1,0))))</f>
        <v/>
      </c>
      <c r="AK1288" s="13" t="str">
        <f t="shared" si="567"/>
        <v>YANLIŞRM</v>
      </c>
      <c r="AL1288" s="153" t="str">
        <f t="shared" si="568"/>
        <v/>
      </c>
    </row>
    <row r="1289" spans="1:38" ht="16.5" customHeight="1" thickBot="1">
      <c r="A1289" s="163"/>
      <c r="B1289" s="170"/>
      <c r="C1289" s="171"/>
      <c r="D1289" s="156"/>
      <c r="E1289" s="156"/>
      <c r="F1289" s="176"/>
      <c r="G1289" s="157"/>
      <c r="H1289" s="158"/>
      <c r="I1289" s="158"/>
      <c r="J1289" s="158"/>
      <c r="K1289" s="33"/>
      <c r="L1289" s="180"/>
      <c r="M1289" s="180"/>
      <c r="N1289" s="82"/>
      <c r="O1289" s="186"/>
      <c r="P1289" s="103"/>
      <c r="Q1289" s="84" t="str">
        <f t="shared" si="569"/>
        <v/>
      </c>
      <c r="R1289" s="159"/>
      <c r="S1289" s="28" t="str" cm="1">
        <f t="array" aca="1" ref="S1289" ca="1">IF(INDIRECT("A"&amp;114+$U1289)&lt;&gt;"",114+$U1289,"")</f>
        <v/>
      </c>
      <c r="T1289" s="28" t="str">
        <f t="shared" ca="1" si="570"/>
        <v>$B</v>
      </c>
      <c r="U1289" s="29">
        <f t="shared" si="576"/>
        <v>1164</v>
      </c>
      <c r="V1289" s="29">
        <v>97.916666666674303</v>
      </c>
      <c r="W1289" s="29">
        <f t="shared" ref="W1289:W1352" si="577">ROUNDDOWN(V1289,0)</f>
        <v>97</v>
      </c>
      <c r="X1289" s="41" t="str" cm="1">
        <f t="array" aca="1" ref="X1289" ca="1">IFERROR(INDEX('PC&amp;PD'!$A$1:$AP$15,ROW('PC&amp;PD'!$A$15),MATCH(INDIRECT(T1289),'PC&amp;PD'!$A$1:$AP$1,0)),"")</f>
        <v/>
      </c>
      <c r="Z1289" s="155"/>
      <c r="AA1289" s="13" t="str">
        <f t="shared" si="566"/>
        <v/>
      </c>
      <c r="AB1289" s="155"/>
      <c r="AC1289" s="13" t="str">
        <f t="shared" ca="1" si="571"/>
        <v>$AB</v>
      </c>
      <c r="AD1289" s="13" t="str" cm="1">
        <f t="array" aca="1" ref="AD1289" ca="1">IFERROR(IF((LEFT(INDIRECT("$F"&amp;$S1289),4))="GOTS",IF($G1289="Organic","GOTS_Organic_raw",(IF($G1289="Responsible","GOTS_Responsible",(IF($G1289="No Attribute (Conventional)","GOTS_conventional",(IF($G1289="Recycled Pre/Post-Consumer","GOTS_pre_post",(IF($G1289="In-Conversion","GOTS_in_conversion",(IF($G1289="Sustainably Sourced","Sustainably_sourced",""))))))))))),IF($G1289="Organic","Organic",(IF($G1289="Responsible","Responsible",(IF($G1289="No Attribute (Conventional)","No_Attribute_Conventional",(IF($G1289="Recycled Pre/Post-Consumer","Recycled_Pre_Post_Consumer",(IF($G1289="In-Conversion","In_Conversion",(IF($G1289="Recycled Pre-Consumer","Recycled_Pre_Consumer",(IF($G1289="Recycled Post-Consumer","Recycled_Post_Consumer",(IF($G1289="Sustainably Sourced","Sustainably_sourced","")))))))))))))))),"")</f>
        <v/>
      </c>
      <c r="AE1289" s="13" t="e" cm="1">
        <f t="array" aca="1" ref="AE1289" ca="1">IF(INDIRECT("$F"&amp;$S1289)="","",IF(LEFT(INDIRECT("$F"&amp;$S1289),3)="GRS","GRS_RCS_RM",IF((LEFT(INDIRECT("$F"&amp;$S1289),3))="RCS","GRS_RCS_RM",IF(INDIRECT("$F"&amp;$S1289)="OCS (No Label)","OCS_Conversion_RM",IF(LEFT(INDIRECT("$F"&amp;$S1289),3)="OCS","OCS_RM",IF(RIGHT(INDIRECT("$F"&amp;$S1289),10)="conversion","GOTS_RM_conversion",IF((LEFT(INDIRECT("$F"&amp;$S1289),4))="GOTS","GOTS_RM","Responsible_RM")))))))</f>
        <v>#REF!</v>
      </c>
      <c r="AF1289" s="13" t="str" cm="1">
        <f t="array" aca="1" ref="AF1289" ca="1">IF($S1289="","",INDIRECT("$Z"&amp;$S1289))</f>
        <v/>
      </c>
      <c r="AG1289" s="155"/>
      <c r="AH1289" s="13" t="str" cm="1">
        <f t="array" aca="1" ref="AH1289" ca="1">IFERROR(INDIRECT("$ag"&amp;S1289),"")</f>
        <v/>
      </c>
      <c r="AI1289" s="13" t="e" cm="1">
        <f t="array" aca="1" ref="AI1289" ca="1">INDIRECT("O"&amp;S1288)</f>
        <v>#REF!</v>
      </c>
      <c r="AJ1289" s="13" t="str">
        <f>IF($I1289="","",INDEX('Raw Material'!$A$1:$J$75,MATCH(I1289,'Raw Material'!$A$1:$A$75,0),(MATCH(G1289,'Raw Material'!$A$1:$J$1,0))))</f>
        <v/>
      </c>
      <c r="AK1289" s="13" t="str">
        <f t="shared" si="567"/>
        <v>YANLIŞRM</v>
      </c>
      <c r="AL1289" s="153" t="str">
        <f t="shared" si="568"/>
        <v/>
      </c>
    </row>
    <row r="1290" spans="1:38" ht="16.5" customHeight="1">
      <c r="A1290" s="160" t="str">
        <f>IF(B1290="","",COUNTA($B$114:$B1290))</f>
        <v/>
      </c>
      <c r="B1290" s="164"/>
      <c r="C1290" s="165"/>
      <c r="D1290" s="183"/>
      <c r="E1290" s="183"/>
      <c r="F1290" s="172"/>
      <c r="G1290" s="212"/>
      <c r="H1290" s="206"/>
      <c r="I1290" s="206"/>
      <c r="J1290" s="206"/>
      <c r="K1290" s="31"/>
      <c r="L1290" s="177" t="str">
        <f t="shared" ref="L1290" si="578">IF(R1290="","",LEFT(R1290,LEN(R1290)-2))</f>
        <v/>
      </c>
      <c r="M1290" s="177"/>
      <c r="N1290" s="80"/>
      <c r="O1290" s="184"/>
      <c r="P1290" s="103"/>
      <c r="Q1290" s="84" t="str">
        <f t="shared" si="569"/>
        <v/>
      </c>
      <c r="R1290" s="159" t="str">
        <f t="shared" ref="R1290" si="579">CONCATENATE($Q1290,Q1291,Q1292,Q1293,Q1294,Q1295,$Q1296,$Q1297,$Q1298,$Q1299,Q1300,Q1301)</f>
        <v/>
      </c>
      <c r="S1290" s="28" t="str" cm="1">
        <f t="array" aca="1" ref="S1290" ca="1">IF(INDIRECT("A"&amp;114+$U1290)&lt;&gt;"",114+$U1290,"")</f>
        <v/>
      </c>
      <c r="T1290" s="28" t="str">
        <f t="shared" ca="1" si="570"/>
        <v>$B</v>
      </c>
      <c r="U1290" s="29">
        <f t="shared" si="576"/>
        <v>1176</v>
      </c>
      <c r="V1290" s="29">
        <v>98.000000000007702</v>
      </c>
      <c r="W1290" s="29">
        <f t="shared" si="577"/>
        <v>98</v>
      </c>
      <c r="X1290" s="41" t="str" cm="1">
        <f t="array" aca="1" ref="X1290" ca="1">IFERROR(INDEX('PC&amp;PD'!$A$1:$AP$15,ROW('PC&amp;PD'!$A$15),MATCH(INDIRECT(T1290),'PC&amp;PD'!$A$1:$AP$1,0)),"")</f>
        <v/>
      </c>
      <c r="Z1290" s="155" t="str">
        <f t="shared" ref="Z1290" si="580">IFERROR(IF($F1290="OCS 100","OCS (OCS 100)",IF($F1290="OCS Blended","OCS (OCS Blended)",IF($F1290="OCS (No Label)","OCS (No Label)",IF($F1290="RCS 100","RCS (RCS 100)",IF($F1290="RCS Blended","RCS (RCS Blended)",IF($F1290="GRS","GRS (GRS)",IF($F1290="GRS (No Label)", "GRS (No Label)",IF($F1290="RDS","RDS (RDS)",IF($F1290="RWS","RWS (RWS)",IF($F1290="RAS","RAS (RAS)",IF($F1290="RMS","RMS (RMS)",IF($F1290="GOTS Organic","GOTS (Organic)",IF($F1290="GOTS Made with organic","GOTS (Made with Organic)",IF($F1290="GOTS Organic - in conversion","GOTS (Organic - In Conversion)",IF($F1290="GOTS Made with organic - in conversion","GOTS (Made with Organic - In Conversion)",""))))))))))))))),"")</f>
        <v/>
      </c>
      <c r="AA1290" s="13" t="str">
        <f t="shared" si="566"/>
        <v/>
      </c>
      <c r="AB1290" s="155" t="str">
        <f t="shared" ref="AB1290" si="581">IFERROR(IF($F1290="OCS 100", "OCS_100",IF($F1290="OCS Blended", "OCS_Blended",IF($F1290="OCS (No Label)", "OCS_No_Label",IF($F1290="RCS 100", "RCS_100",IF($F1290="RCS Blended","RCS_Blended",IF($F1290="GRS","GRS",IF($F1290="GRS (No Label)", "GRS_No_Label",IF($F1290="RDS","RDS",IF($F1290="RWS","RWS",IF($F1290="RMS","RMS",IF($F1290="GOTS Organic","GOTS_Organic",IF($F1290="GOTS Made with organic","GOTS_Made_with_organic",IF($F1290="GOTS Organic - in conversion","GOTS_Organic_in_Conversion",IF($F1290="GOTS Made with organic - in conversion","GOTS_Made_with_Organic_in_Conversion",IF($F1290="RAS","RAS",""))))))))))))))),"")</f>
        <v/>
      </c>
      <c r="AC1290" s="13" t="str">
        <f t="shared" ca="1" si="571"/>
        <v>$AB</v>
      </c>
      <c r="AD1290" s="13" t="str" cm="1">
        <f t="array" aca="1" ref="AD1290" ca="1">IFERROR(IF((LEFT(INDIRECT("$F"&amp;$S1290),4))="GOTS",IF($G1290="Organic","GOTS_Organic_raw",(IF($G1290="Responsible","GOTS_Responsible",(IF($G1290="No Attribute (Conventional)","GOTS_conventional",(IF($G1290="Recycled Pre/Post-Consumer","GOTS_pre_post",(IF($G1290="In-Conversion","GOTS_in_conversion",(IF($G1290="Sustainably Sourced","Sustainably_sourced",""))))))))))),IF($G1290="Organic","Organic",(IF($G1290="Responsible","Responsible",(IF($G1290="No Attribute (Conventional)","No_Attribute_Conventional",(IF($G1290="Recycled Pre/Post-Consumer","Recycled_Pre_Post_Consumer",(IF($G1290="In-Conversion","In_Conversion",(IF($G1290="Recycled Pre-Consumer","Recycled_Pre_Consumer",(IF($G1290="Recycled Post-Consumer","Recycled_Post_Consumer",(IF($G1290="Sustainably Sourced","Sustainably_sourced","")))))))))))))))),"")</f>
        <v/>
      </c>
      <c r="AE1290" s="13" t="e" cm="1">
        <f t="array" aca="1" ref="AE1290" ca="1">IF(INDIRECT("$F"&amp;$S1290)="","",IF(LEFT(INDIRECT("$F"&amp;$S1290),3)="GRS","GRS_RCS_RM",IF((LEFT(INDIRECT("$F"&amp;$S1290),3))="RCS","GRS_RCS_RM",IF(INDIRECT("$F"&amp;$S1290)="OCS (No Label)","OCS_Conversion_RM",IF(LEFT(INDIRECT("$F"&amp;$S1290),3)="OCS","OCS_RM",IF(RIGHT(INDIRECT("$F"&amp;$S1290),10)="conversion","GOTS_RM_conversion",IF((LEFT(INDIRECT("$F"&amp;$S1290),4))="GOTS","GOTS_RM","Responsible_RM")))))))</f>
        <v>#REF!</v>
      </c>
      <c r="AF1290" s="13" t="str" cm="1">
        <f t="array" aca="1" ref="AF1290" ca="1">IF($S1290="","",INDIRECT("$Z"&amp;$S1290))</f>
        <v/>
      </c>
      <c r="AG1290" s="155" t="str">
        <f t="shared" si="553"/>
        <v/>
      </c>
      <c r="AH1290" s="13" t="str" cm="1">
        <f t="array" aca="1" ref="AH1290" ca="1">IFERROR(INDIRECT("$ag"&amp;S1290),"")</f>
        <v/>
      </c>
      <c r="AI1290" s="13" t="e" cm="1">
        <f t="array" aca="1" ref="AI1290" ca="1">INDIRECT("O"&amp;S1289)</f>
        <v>#REF!</v>
      </c>
      <c r="AJ1290" s="13" t="str">
        <f>IF($I1290="","",INDEX('Raw Material'!$A$1:$J$75,MATCH(I1290,'Raw Material'!$A$1:$A$75,0),(MATCH(G1290,'Raw Material'!$A$1:$J$1,0))))</f>
        <v/>
      </c>
      <c r="AK1290" s="13" t="str">
        <f t="shared" si="567"/>
        <v>YANLIŞRM</v>
      </c>
      <c r="AL1290" s="153" t="str">
        <f t="shared" si="568"/>
        <v/>
      </c>
    </row>
    <row r="1291" spans="1:38" ht="16.5" customHeight="1">
      <c r="A1291" s="161"/>
      <c r="B1291" s="166"/>
      <c r="C1291" s="167"/>
      <c r="D1291" s="156"/>
      <c r="E1291" s="156"/>
      <c r="F1291" s="173"/>
      <c r="G1291" s="181"/>
      <c r="H1291" s="182"/>
      <c r="I1291" s="182"/>
      <c r="J1291" s="182"/>
      <c r="K1291" s="32"/>
      <c r="L1291" s="178"/>
      <c r="M1291" s="178"/>
      <c r="N1291" s="81"/>
      <c r="O1291" s="185"/>
      <c r="P1291" s="103"/>
      <c r="Q1291" s="84" t="str">
        <f t="shared" si="569"/>
        <v/>
      </c>
      <c r="R1291" s="159"/>
      <c r="S1291" s="28" t="str" cm="1">
        <f t="array" aca="1" ref="S1291" ca="1">IF(INDIRECT("A"&amp;114+$U1291)&lt;&gt;"",114+$U1291,"")</f>
        <v/>
      </c>
      <c r="T1291" s="28" t="str">
        <f t="shared" ca="1" si="570"/>
        <v>$B</v>
      </c>
      <c r="U1291" s="29">
        <f t="shared" si="576"/>
        <v>1176</v>
      </c>
      <c r="V1291" s="29">
        <v>98.083333333341002</v>
      </c>
      <c r="W1291" s="29">
        <f t="shared" si="577"/>
        <v>98</v>
      </c>
      <c r="X1291" s="41" t="str" cm="1">
        <f t="array" aca="1" ref="X1291" ca="1">IFERROR(INDEX('PC&amp;PD'!$A$1:$AP$15,ROW('PC&amp;PD'!$A$15),MATCH(INDIRECT(T1291),'PC&amp;PD'!$A$1:$AP$1,0)),"")</f>
        <v/>
      </c>
      <c r="Z1291" s="155"/>
      <c r="AA1291" s="13" t="str">
        <f t="shared" si="566"/>
        <v/>
      </c>
      <c r="AB1291" s="155"/>
      <c r="AC1291" s="13" t="str">
        <f t="shared" ca="1" si="571"/>
        <v>$AB</v>
      </c>
      <c r="AD1291" s="13" t="str" cm="1">
        <f t="array" aca="1" ref="AD1291" ca="1">IFERROR(IF((LEFT(INDIRECT("$F"&amp;$S1291),4))="GOTS",IF($G1291="Organic","GOTS_Organic_raw",(IF($G1291="Responsible","GOTS_Responsible",(IF($G1291="No Attribute (Conventional)","GOTS_conventional",(IF($G1291="Recycled Pre/Post-Consumer","GOTS_pre_post",(IF($G1291="In-Conversion","GOTS_in_conversion",(IF($G1291="Sustainably Sourced","Sustainably_sourced",""))))))))))),IF($G1291="Organic","Organic",(IF($G1291="Responsible","Responsible",(IF($G1291="No Attribute (Conventional)","No_Attribute_Conventional",(IF($G1291="Recycled Pre/Post-Consumer","Recycled_Pre_Post_Consumer",(IF($G1291="In-Conversion","In_Conversion",(IF($G1291="Recycled Pre-Consumer","Recycled_Pre_Consumer",(IF($G1291="Recycled Post-Consumer","Recycled_Post_Consumer",(IF($G1291="Sustainably Sourced","Sustainably_sourced","")))))))))))))))),"")</f>
        <v/>
      </c>
      <c r="AE1291" s="13" t="e" cm="1">
        <f t="array" aca="1" ref="AE1291" ca="1">IF(INDIRECT("$F"&amp;$S1291)="","",IF(LEFT(INDIRECT("$F"&amp;$S1291),3)="GRS","GRS_RCS_RM",IF((LEFT(INDIRECT("$F"&amp;$S1291),3))="RCS","GRS_RCS_RM",IF(INDIRECT("$F"&amp;$S1291)="OCS (No Label)","OCS_Conversion_RM",IF(LEFT(INDIRECT("$F"&amp;$S1291),3)="OCS","OCS_RM",IF(RIGHT(INDIRECT("$F"&amp;$S1291),10)="conversion","GOTS_RM_conversion",IF((LEFT(INDIRECT("$F"&amp;$S1291),4))="GOTS","GOTS_RM","Responsible_RM")))))))</f>
        <v>#REF!</v>
      </c>
      <c r="AF1291" s="13" t="str" cm="1">
        <f t="array" aca="1" ref="AF1291" ca="1">IF($S1291="","",INDIRECT("$Z"&amp;$S1291))</f>
        <v/>
      </c>
      <c r="AG1291" s="155"/>
      <c r="AH1291" s="13" t="str" cm="1">
        <f t="array" aca="1" ref="AH1291" ca="1">IFERROR(INDIRECT("$ag"&amp;S1291),"")</f>
        <v/>
      </c>
      <c r="AI1291" s="13" t="e" cm="1">
        <f t="array" aca="1" ref="AI1291" ca="1">INDIRECT("O"&amp;S1290)</f>
        <v>#REF!</v>
      </c>
      <c r="AJ1291" s="13" t="str">
        <f>IF($I1291="","",INDEX('Raw Material'!$A$1:$J$75,MATCH(I1291,'Raw Material'!$A$1:$A$75,0),(MATCH(G1291,'Raw Material'!$A$1:$J$1,0))))</f>
        <v/>
      </c>
      <c r="AK1291" s="13" t="str">
        <f t="shared" si="567"/>
        <v>YANLIŞRM</v>
      </c>
      <c r="AL1291" s="153" t="str">
        <f t="shared" si="568"/>
        <v/>
      </c>
    </row>
    <row r="1292" spans="1:38" ht="16.5" customHeight="1">
      <c r="A1292" s="161"/>
      <c r="B1292" s="166"/>
      <c r="C1292" s="167"/>
      <c r="D1292" s="156"/>
      <c r="E1292" s="156"/>
      <c r="F1292" s="173"/>
      <c r="G1292" s="181"/>
      <c r="H1292" s="182"/>
      <c r="I1292" s="182"/>
      <c r="J1292" s="182"/>
      <c r="K1292" s="32"/>
      <c r="L1292" s="178"/>
      <c r="M1292" s="178"/>
      <c r="N1292" s="81"/>
      <c r="O1292" s="185"/>
      <c r="P1292" s="103"/>
      <c r="Q1292" s="84" t="str">
        <f t="shared" si="569"/>
        <v/>
      </c>
      <c r="R1292" s="159"/>
      <c r="S1292" s="28" t="str" cm="1">
        <f t="array" aca="1" ref="S1292" ca="1">IF(INDIRECT("A"&amp;114+$U1292)&lt;&gt;"",114+$U1292,"")</f>
        <v/>
      </c>
      <c r="T1292" s="28" t="str">
        <f t="shared" ca="1" si="570"/>
        <v>$B</v>
      </c>
      <c r="U1292" s="29">
        <f t="shared" si="576"/>
        <v>1176</v>
      </c>
      <c r="V1292" s="29">
        <v>98.166666666674303</v>
      </c>
      <c r="W1292" s="29">
        <f t="shared" si="577"/>
        <v>98</v>
      </c>
      <c r="X1292" s="41" t="str" cm="1">
        <f t="array" aca="1" ref="X1292" ca="1">IFERROR(INDEX('PC&amp;PD'!$A$1:$AP$15,ROW('PC&amp;PD'!$A$15),MATCH(INDIRECT(T1292),'PC&amp;PD'!$A$1:$AP$1,0)),"")</f>
        <v/>
      </c>
      <c r="Z1292" s="155"/>
      <c r="AA1292" s="13" t="str">
        <f t="shared" si="566"/>
        <v/>
      </c>
      <c r="AB1292" s="155"/>
      <c r="AC1292" s="13" t="str">
        <f t="shared" ca="1" si="571"/>
        <v>$AB</v>
      </c>
      <c r="AD1292" s="13" t="str" cm="1">
        <f t="array" aca="1" ref="AD1292" ca="1">IFERROR(IF((LEFT(INDIRECT("$F"&amp;$S1292),4))="GOTS",IF($G1292="Organic","GOTS_Organic_raw",(IF($G1292="Responsible","GOTS_Responsible",(IF($G1292="No Attribute (Conventional)","GOTS_conventional",(IF($G1292="Recycled Pre/Post-Consumer","GOTS_pre_post",(IF($G1292="In-Conversion","GOTS_in_conversion",(IF($G1292="Sustainably Sourced","Sustainably_sourced",""))))))))))),IF($G1292="Organic","Organic",(IF($G1292="Responsible","Responsible",(IF($G1292="No Attribute (Conventional)","No_Attribute_Conventional",(IF($G1292="Recycled Pre/Post-Consumer","Recycled_Pre_Post_Consumer",(IF($G1292="In-Conversion","In_Conversion",(IF($G1292="Recycled Pre-Consumer","Recycled_Pre_Consumer",(IF($G1292="Recycled Post-Consumer","Recycled_Post_Consumer",(IF($G1292="Sustainably Sourced","Sustainably_sourced","")))))))))))))))),"")</f>
        <v/>
      </c>
      <c r="AE1292" s="13" t="e" cm="1">
        <f t="array" aca="1" ref="AE1292" ca="1">IF(INDIRECT("$F"&amp;$S1292)="","",IF(LEFT(INDIRECT("$F"&amp;$S1292),3)="GRS","GRS_RCS_RM",IF((LEFT(INDIRECT("$F"&amp;$S1292),3))="RCS","GRS_RCS_RM",IF(INDIRECT("$F"&amp;$S1292)="OCS (No Label)","OCS_Conversion_RM",IF(LEFT(INDIRECT("$F"&amp;$S1292),3)="OCS","OCS_RM",IF(RIGHT(INDIRECT("$F"&amp;$S1292),10)="conversion","GOTS_RM_conversion",IF((LEFT(INDIRECT("$F"&amp;$S1292),4))="GOTS","GOTS_RM","Responsible_RM")))))))</f>
        <v>#REF!</v>
      </c>
      <c r="AF1292" s="13" t="str" cm="1">
        <f t="array" aca="1" ref="AF1292" ca="1">IF($S1292="","",INDIRECT("$Z"&amp;$S1292))</f>
        <v/>
      </c>
      <c r="AG1292" s="155"/>
      <c r="AH1292" s="13" t="str" cm="1">
        <f t="array" aca="1" ref="AH1292" ca="1">IFERROR(INDIRECT("$ag"&amp;S1292),"")</f>
        <v/>
      </c>
      <c r="AI1292" s="13" t="e" cm="1">
        <f t="array" aca="1" ref="AI1292" ca="1">INDIRECT("O"&amp;S1291)</f>
        <v>#REF!</v>
      </c>
      <c r="AJ1292" s="13" t="str">
        <f>IF($I1292="","",INDEX('Raw Material'!$A$1:$J$75,MATCH(I1292,'Raw Material'!$A$1:$A$75,0),(MATCH(G1292,'Raw Material'!$A$1:$J$1,0))))</f>
        <v/>
      </c>
      <c r="AK1292" s="13" t="str">
        <f t="shared" si="567"/>
        <v>YANLIŞRM</v>
      </c>
      <c r="AL1292" s="153" t="str">
        <f t="shared" si="568"/>
        <v/>
      </c>
    </row>
    <row r="1293" spans="1:38" ht="16.5" customHeight="1">
      <c r="A1293" s="161"/>
      <c r="B1293" s="166"/>
      <c r="C1293" s="167"/>
      <c r="D1293" s="156"/>
      <c r="E1293" s="156"/>
      <c r="F1293" s="174"/>
      <c r="G1293" s="181"/>
      <c r="H1293" s="182"/>
      <c r="I1293" s="182"/>
      <c r="J1293" s="182"/>
      <c r="K1293" s="32"/>
      <c r="L1293" s="178"/>
      <c r="M1293" s="178"/>
      <c r="N1293" s="81"/>
      <c r="O1293" s="185"/>
      <c r="P1293" s="103"/>
      <c r="Q1293" s="84" t="str">
        <f t="shared" si="569"/>
        <v/>
      </c>
      <c r="R1293" s="159"/>
      <c r="S1293" s="28" t="str" cm="1">
        <f t="array" aca="1" ref="S1293" ca="1">IF(INDIRECT("A"&amp;114+$U1293)&lt;&gt;"",114+$U1293,"")</f>
        <v/>
      </c>
      <c r="T1293" s="28" t="str">
        <f t="shared" ca="1" si="570"/>
        <v>$B</v>
      </c>
      <c r="U1293" s="29">
        <f t="shared" si="576"/>
        <v>1176</v>
      </c>
      <c r="V1293" s="29">
        <v>98.250000000007702</v>
      </c>
      <c r="W1293" s="29">
        <f t="shared" si="577"/>
        <v>98</v>
      </c>
      <c r="X1293" s="41" t="str" cm="1">
        <f t="array" aca="1" ref="X1293" ca="1">IFERROR(INDEX('PC&amp;PD'!$A$1:$AP$15,ROW('PC&amp;PD'!$A$15),MATCH(INDIRECT(T1293),'PC&amp;PD'!$A$1:$AP$1,0)),"")</f>
        <v/>
      </c>
      <c r="Z1293" s="155"/>
      <c r="AA1293" s="13" t="str">
        <f t="shared" si="566"/>
        <v/>
      </c>
      <c r="AB1293" s="155"/>
      <c r="AC1293" s="13" t="str">
        <f t="shared" ca="1" si="571"/>
        <v>$AB</v>
      </c>
      <c r="AD1293" s="13" t="str" cm="1">
        <f t="array" aca="1" ref="AD1293" ca="1">IFERROR(IF((LEFT(INDIRECT("$F"&amp;$S1293),4))="GOTS",IF($G1293="Organic","GOTS_Organic_raw",(IF($G1293="Responsible","GOTS_Responsible",(IF($G1293="No Attribute (Conventional)","GOTS_conventional",(IF($G1293="Recycled Pre/Post-Consumer","GOTS_pre_post",(IF($G1293="In-Conversion","GOTS_in_conversion",(IF($G1293="Sustainably Sourced","Sustainably_sourced",""))))))))))),IF($G1293="Organic","Organic",(IF($G1293="Responsible","Responsible",(IF($G1293="No Attribute (Conventional)","No_Attribute_Conventional",(IF($G1293="Recycled Pre/Post-Consumer","Recycled_Pre_Post_Consumer",(IF($G1293="In-Conversion","In_Conversion",(IF($G1293="Recycled Pre-Consumer","Recycled_Pre_Consumer",(IF($G1293="Recycled Post-Consumer","Recycled_Post_Consumer",(IF($G1293="Sustainably Sourced","Sustainably_sourced","")))))))))))))))),"")</f>
        <v/>
      </c>
      <c r="AE1293" s="13" t="e" cm="1">
        <f t="array" aca="1" ref="AE1293" ca="1">IF(INDIRECT("$F"&amp;$S1293)="","",IF(LEFT(INDIRECT("$F"&amp;$S1293),3)="GRS","GRS_RCS_RM",IF((LEFT(INDIRECT("$F"&amp;$S1293),3))="RCS","GRS_RCS_RM",IF(INDIRECT("$F"&amp;$S1293)="OCS (No Label)","OCS_Conversion_RM",IF(LEFT(INDIRECT("$F"&amp;$S1293),3)="OCS","OCS_RM",IF(RIGHT(INDIRECT("$F"&amp;$S1293),10)="conversion","GOTS_RM_conversion",IF((LEFT(INDIRECT("$F"&amp;$S1293),4))="GOTS","GOTS_RM","Responsible_RM")))))))</f>
        <v>#REF!</v>
      </c>
      <c r="AF1293" s="13" t="str" cm="1">
        <f t="array" aca="1" ref="AF1293" ca="1">IF($S1293="","",INDIRECT("$Z"&amp;$S1293))</f>
        <v/>
      </c>
      <c r="AG1293" s="155"/>
      <c r="AH1293" s="13" t="str" cm="1">
        <f t="array" aca="1" ref="AH1293" ca="1">IFERROR(INDIRECT("$ag"&amp;S1293),"")</f>
        <v/>
      </c>
      <c r="AI1293" s="13" t="e" cm="1">
        <f t="array" aca="1" ref="AI1293" ca="1">INDIRECT("O"&amp;S1292)</f>
        <v>#REF!</v>
      </c>
      <c r="AJ1293" s="13" t="str">
        <f>IF($I1293="","",INDEX('Raw Material'!$A$1:$J$75,MATCH(I1293,'Raw Material'!$A$1:$A$75,0),(MATCH(G1293,'Raw Material'!$A$1:$J$1,0))))</f>
        <v/>
      </c>
      <c r="AK1293" s="13" t="str">
        <f t="shared" si="567"/>
        <v>YANLIŞRM</v>
      </c>
      <c r="AL1293" s="153" t="str">
        <f t="shared" si="568"/>
        <v/>
      </c>
    </row>
    <row r="1294" spans="1:38" ht="16.5" customHeight="1">
      <c r="A1294" s="161"/>
      <c r="B1294" s="166"/>
      <c r="C1294" s="167"/>
      <c r="D1294" s="156"/>
      <c r="E1294" s="156"/>
      <c r="F1294" s="174"/>
      <c r="G1294" s="181"/>
      <c r="H1294" s="182"/>
      <c r="I1294" s="182"/>
      <c r="J1294" s="182"/>
      <c r="K1294" s="32"/>
      <c r="L1294" s="178"/>
      <c r="M1294" s="178"/>
      <c r="N1294" s="81"/>
      <c r="O1294" s="185"/>
      <c r="P1294" s="103"/>
      <c r="Q1294" s="84" t="str">
        <f t="shared" si="569"/>
        <v/>
      </c>
      <c r="R1294" s="159"/>
      <c r="S1294" s="28" t="str" cm="1">
        <f t="array" aca="1" ref="S1294" ca="1">IF(INDIRECT("A"&amp;114+$U1294)&lt;&gt;"",114+$U1294,"")</f>
        <v/>
      </c>
      <c r="T1294" s="28" t="str">
        <f t="shared" ca="1" si="570"/>
        <v>$B</v>
      </c>
      <c r="U1294" s="29">
        <f t="shared" si="576"/>
        <v>1176</v>
      </c>
      <c r="V1294" s="29">
        <v>98.333333333341002</v>
      </c>
      <c r="W1294" s="29">
        <f t="shared" si="577"/>
        <v>98</v>
      </c>
      <c r="X1294" s="41" t="str" cm="1">
        <f t="array" aca="1" ref="X1294" ca="1">IFERROR(INDEX('PC&amp;PD'!$A$1:$AP$15,ROW('PC&amp;PD'!$A$15),MATCH(INDIRECT(T1294),'PC&amp;PD'!$A$1:$AP$1,0)),"")</f>
        <v/>
      </c>
      <c r="Z1294" s="155"/>
      <c r="AA1294" s="13" t="str">
        <f t="shared" si="566"/>
        <v/>
      </c>
      <c r="AB1294" s="155"/>
      <c r="AC1294" s="13" t="str">
        <f t="shared" ca="1" si="571"/>
        <v>$AB</v>
      </c>
      <c r="AD1294" s="13" t="str" cm="1">
        <f t="array" aca="1" ref="AD1294" ca="1">IFERROR(IF((LEFT(INDIRECT("$F"&amp;$S1294),4))="GOTS",IF($G1294="Organic","GOTS_Organic_raw",(IF($G1294="Responsible","GOTS_Responsible",(IF($G1294="No Attribute (Conventional)","GOTS_conventional",(IF($G1294="Recycled Pre/Post-Consumer","GOTS_pre_post",(IF($G1294="In-Conversion","GOTS_in_conversion",(IF($G1294="Sustainably Sourced","Sustainably_sourced",""))))))))))),IF($G1294="Organic","Organic",(IF($G1294="Responsible","Responsible",(IF($G1294="No Attribute (Conventional)","No_Attribute_Conventional",(IF($G1294="Recycled Pre/Post-Consumer","Recycled_Pre_Post_Consumer",(IF($G1294="In-Conversion","In_Conversion",(IF($G1294="Recycled Pre-Consumer","Recycled_Pre_Consumer",(IF($G1294="Recycled Post-Consumer","Recycled_Post_Consumer",(IF($G1294="Sustainably Sourced","Sustainably_sourced","")))))))))))))))),"")</f>
        <v/>
      </c>
      <c r="AE1294" s="13" t="e" cm="1">
        <f t="array" aca="1" ref="AE1294" ca="1">IF(INDIRECT("$F"&amp;$S1294)="","",IF(LEFT(INDIRECT("$F"&amp;$S1294),3)="GRS","GRS_RCS_RM",IF((LEFT(INDIRECT("$F"&amp;$S1294),3))="RCS","GRS_RCS_RM",IF(INDIRECT("$F"&amp;$S1294)="OCS (No Label)","OCS_Conversion_RM",IF(LEFT(INDIRECT("$F"&amp;$S1294),3)="OCS","OCS_RM",IF(RIGHT(INDIRECT("$F"&amp;$S1294),10)="conversion","GOTS_RM_conversion",IF((LEFT(INDIRECT("$F"&amp;$S1294),4))="GOTS","GOTS_RM","Responsible_RM")))))))</f>
        <v>#REF!</v>
      </c>
      <c r="AF1294" s="13" t="str" cm="1">
        <f t="array" aca="1" ref="AF1294" ca="1">IF($S1294="","",INDIRECT("$Z"&amp;$S1294))</f>
        <v/>
      </c>
      <c r="AG1294" s="155"/>
      <c r="AH1294" s="13" t="str" cm="1">
        <f t="array" aca="1" ref="AH1294" ca="1">IFERROR(INDIRECT("$ag"&amp;S1294),"")</f>
        <v/>
      </c>
      <c r="AI1294" s="13" t="e" cm="1">
        <f t="array" aca="1" ref="AI1294" ca="1">INDIRECT("O"&amp;S1293)</f>
        <v>#REF!</v>
      </c>
      <c r="AJ1294" s="13" t="str">
        <f>IF($I1294="","",INDEX('Raw Material'!$A$1:$J$75,MATCH(I1294,'Raw Material'!$A$1:$A$75,0),(MATCH(G1294,'Raw Material'!$A$1:$J$1,0))))</f>
        <v/>
      </c>
      <c r="AK1294" s="13" t="str">
        <f t="shared" si="567"/>
        <v>YANLIŞRM</v>
      </c>
      <c r="AL1294" s="153" t="str">
        <f t="shared" si="568"/>
        <v/>
      </c>
    </row>
    <row r="1295" spans="1:38" ht="16.5" customHeight="1">
      <c r="A1295" s="161"/>
      <c r="B1295" s="166"/>
      <c r="C1295" s="167"/>
      <c r="D1295" s="156"/>
      <c r="E1295" s="156"/>
      <c r="F1295" s="174"/>
      <c r="G1295" s="181"/>
      <c r="H1295" s="182"/>
      <c r="I1295" s="182"/>
      <c r="J1295" s="182"/>
      <c r="K1295" s="32"/>
      <c r="L1295" s="178"/>
      <c r="M1295" s="178"/>
      <c r="N1295" s="81"/>
      <c r="O1295" s="185"/>
      <c r="P1295" s="103"/>
      <c r="Q1295" s="84" t="str">
        <f t="shared" si="569"/>
        <v/>
      </c>
      <c r="R1295" s="159"/>
      <c r="S1295" s="28" t="str" cm="1">
        <f t="array" aca="1" ref="S1295" ca="1">IF(INDIRECT("A"&amp;114+$U1295)&lt;&gt;"",114+$U1295,"")</f>
        <v/>
      </c>
      <c r="T1295" s="28" t="str">
        <f t="shared" ca="1" si="570"/>
        <v>$B</v>
      </c>
      <c r="U1295" s="29">
        <f t="shared" si="576"/>
        <v>1176</v>
      </c>
      <c r="V1295" s="29">
        <v>98.416666666674402</v>
      </c>
      <c r="W1295" s="29">
        <f t="shared" si="577"/>
        <v>98</v>
      </c>
      <c r="X1295" s="41" t="str" cm="1">
        <f t="array" aca="1" ref="X1295" ca="1">IFERROR(INDEX('PC&amp;PD'!$A$1:$AP$15,ROW('PC&amp;PD'!$A$15),MATCH(INDIRECT(T1295),'PC&amp;PD'!$A$1:$AP$1,0)),"")</f>
        <v/>
      </c>
      <c r="Z1295" s="155"/>
      <c r="AA1295" s="13" t="str">
        <f t="shared" si="566"/>
        <v/>
      </c>
      <c r="AB1295" s="155"/>
      <c r="AC1295" s="13" t="str">
        <f t="shared" ca="1" si="571"/>
        <v>$AB</v>
      </c>
      <c r="AD1295" s="13" t="str" cm="1">
        <f t="array" aca="1" ref="AD1295" ca="1">IFERROR(IF((LEFT(INDIRECT("$F"&amp;$S1295),4))="GOTS",IF($G1295="Organic","GOTS_Organic_raw",(IF($G1295="Responsible","GOTS_Responsible",(IF($G1295="No Attribute (Conventional)","GOTS_conventional",(IF($G1295="Recycled Pre/Post-Consumer","GOTS_pre_post",(IF($G1295="In-Conversion","GOTS_in_conversion",(IF($G1295="Sustainably Sourced","Sustainably_sourced",""))))))))))),IF($G1295="Organic","Organic",(IF($G1295="Responsible","Responsible",(IF($G1295="No Attribute (Conventional)","No_Attribute_Conventional",(IF($G1295="Recycled Pre/Post-Consumer","Recycled_Pre_Post_Consumer",(IF($G1295="In-Conversion","In_Conversion",(IF($G1295="Recycled Pre-Consumer","Recycled_Pre_Consumer",(IF($G1295="Recycled Post-Consumer","Recycled_Post_Consumer",(IF($G1295="Sustainably Sourced","Sustainably_sourced","")))))))))))))))),"")</f>
        <v/>
      </c>
      <c r="AE1295" s="13" t="e" cm="1">
        <f t="array" aca="1" ref="AE1295" ca="1">IF(INDIRECT("$F"&amp;$S1295)="","",IF(LEFT(INDIRECT("$F"&amp;$S1295),3)="GRS","GRS_RCS_RM",IF((LEFT(INDIRECT("$F"&amp;$S1295),3))="RCS","GRS_RCS_RM",IF(INDIRECT("$F"&amp;$S1295)="OCS (No Label)","OCS_Conversion_RM",IF(LEFT(INDIRECT("$F"&amp;$S1295),3)="OCS","OCS_RM",IF(RIGHT(INDIRECT("$F"&amp;$S1295),10)="conversion","GOTS_RM_conversion",IF((LEFT(INDIRECT("$F"&amp;$S1295),4))="GOTS","GOTS_RM","Responsible_RM")))))))</f>
        <v>#REF!</v>
      </c>
      <c r="AF1295" s="13" t="str" cm="1">
        <f t="array" aca="1" ref="AF1295" ca="1">IF($S1295="","",INDIRECT("$Z"&amp;$S1295))</f>
        <v/>
      </c>
      <c r="AG1295" s="155"/>
      <c r="AH1295" s="13" t="str" cm="1">
        <f t="array" aca="1" ref="AH1295" ca="1">IFERROR(INDIRECT("$ag"&amp;S1295),"")</f>
        <v/>
      </c>
      <c r="AI1295" s="13" t="e" cm="1">
        <f t="array" aca="1" ref="AI1295" ca="1">INDIRECT("O"&amp;S1294)</f>
        <v>#REF!</v>
      </c>
      <c r="AJ1295" s="13" t="str">
        <f>IF($I1295="","",INDEX('Raw Material'!$A$1:$J$75,MATCH(I1295,'Raw Material'!$A$1:$A$75,0),(MATCH(G1295,'Raw Material'!$A$1:$J$1,0))))</f>
        <v/>
      </c>
      <c r="AK1295" s="13" t="str">
        <f t="shared" si="567"/>
        <v>YANLIŞRM</v>
      </c>
      <c r="AL1295" s="153" t="str">
        <f t="shared" si="568"/>
        <v/>
      </c>
    </row>
    <row r="1296" spans="1:38" ht="16.5" customHeight="1">
      <c r="A1296" s="162"/>
      <c r="B1296" s="168"/>
      <c r="C1296" s="169"/>
      <c r="D1296" s="156"/>
      <c r="E1296" s="156"/>
      <c r="F1296" s="175"/>
      <c r="G1296" s="181"/>
      <c r="H1296" s="182"/>
      <c r="I1296" s="182"/>
      <c r="J1296" s="182"/>
      <c r="K1296" s="32"/>
      <c r="L1296" s="179"/>
      <c r="M1296" s="179"/>
      <c r="N1296" s="81"/>
      <c r="O1296" s="185"/>
      <c r="P1296" s="103"/>
      <c r="Q1296" s="84" t="str">
        <f t="shared" si="569"/>
        <v/>
      </c>
      <c r="R1296" s="159"/>
      <c r="S1296" s="28" t="str" cm="1">
        <f t="array" aca="1" ref="S1296" ca="1">IF(INDIRECT("A"&amp;114+$U1296)&lt;&gt;"",114+$U1296,"")</f>
        <v/>
      </c>
      <c r="T1296" s="28" t="str">
        <f t="shared" ca="1" si="570"/>
        <v>$B</v>
      </c>
      <c r="U1296" s="29">
        <f t="shared" si="576"/>
        <v>1176</v>
      </c>
      <c r="V1296" s="29">
        <v>98.500000000007702</v>
      </c>
      <c r="W1296" s="29">
        <f t="shared" si="577"/>
        <v>98</v>
      </c>
      <c r="X1296" s="41" t="str" cm="1">
        <f t="array" aca="1" ref="X1296" ca="1">IFERROR(INDEX('PC&amp;PD'!$A$1:$AP$15,ROW('PC&amp;PD'!$A$15),MATCH(INDIRECT(T1296),'PC&amp;PD'!$A$1:$AP$1,0)),"")</f>
        <v/>
      </c>
      <c r="Z1296" s="155"/>
      <c r="AA1296" s="13" t="str">
        <f t="shared" si="566"/>
        <v/>
      </c>
      <c r="AB1296" s="155"/>
      <c r="AC1296" s="13" t="str">
        <f t="shared" ca="1" si="571"/>
        <v>$AB</v>
      </c>
      <c r="AD1296" s="13" t="str" cm="1">
        <f t="array" aca="1" ref="AD1296" ca="1">IFERROR(IF((LEFT(INDIRECT("$F"&amp;$S1296),4))="GOTS",IF($G1296="Organic","GOTS_Organic_raw",(IF($G1296="Responsible","GOTS_Responsible",(IF($G1296="No Attribute (Conventional)","GOTS_conventional",(IF($G1296="Recycled Pre/Post-Consumer","GOTS_pre_post",(IF($G1296="In-Conversion","GOTS_in_conversion",(IF($G1296="Sustainably Sourced","Sustainably_sourced",""))))))))))),IF($G1296="Organic","Organic",(IF($G1296="Responsible","Responsible",(IF($G1296="No Attribute (Conventional)","No_Attribute_Conventional",(IF($G1296="Recycled Pre/Post-Consumer","Recycled_Pre_Post_Consumer",(IF($G1296="In-Conversion","In_Conversion",(IF($G1296="Recycled Pre-Consumer","Recycled_Pre_Consumer",(IF($G1296="Recycled Post-Consumer","Recycled_Post_Consumer",(IF($G1296="Sustainably Sourced","Sustainably_sourced","")))))))))))))))),"")</f>
        <v/>
      </c>
      <c r="AE1296" s="13" t="e" cm="1">
        <f t="array" aca="1" ref="AE1296" ca="1">IF(INDIRECT("$F"&amp;$S1296)="","",IF(LEFT(INDIRECT("$F"&amp;$S1296),3)="GRS","GRS_RCS_RM",IF((LEFT(INDIRECT("$F"&amp;$S1296),3))="RCS","GRS_RCS_RM",IF(INDIRECT("$F"&amp;$S1296)="OCS (No Label)","OCS_Conversion_RM",IF(LEFT(INDIRECT("$F"&amp;$S1296),3)="OCS","OCS_RM",IF(RIGHT(INDIRECT("$F"&amp;$S1296),10)="conversion","GOTS_RM_conversion",IF((LEFT(INDIRECT("$F"&amp;$S1296),4))="GOTS","GOTS_RM","Responsible_RM")))))))</f>
        <v>#REF!</v>
      </c>
      <c r="AF1296" s="13" t="str" cm="1">
        <f t="array" aca="1" ref="AF1296" ca="1">IF($S1296="","",INDIRECT("$Z"&amp;$S1296))</f>
        <v/>
      </c>
      <c r="AG1296" s="155"/>
      <c r="AH1296" s="13" t="str" cm="1">
        <f t="array" aca="1" ref="AH1296" ca="1">IFERROR(INDIRECT("$ag"&amp;S1296),"")</f>
        <v/>
      </c>
      <c r="AI1296" s="13" t="e" cm="1">
        <f t="array" aca="1" ref="AI1296" ca="1">INDIRECT("O"&amp;S1295)</f>
        <v>#REF!</v>
      </c>
      <c r="AJ1296" s="13" t="str">
        <f>IF($I1296="","",INDEX('Raw Material'!$A$1:$J$75,MATCH(I1296,'Raw Material'!$A$1:$A$75,0),(MATCH(G1296,'Raw Material'!$A$1:$J$1,0))))</f>
        <v/>
      </c>
      <c r="AK1296" s="13" t="str">
        <f t="shared" si="567"/>
        <v>YANLIŞRM</v>
      </c>
      <c r="AL1296" s="153" t="str">
        <f t="shared" si="568"/>
        <v/>
      </c>
    </row>
    <row r="1297" spans="1:38" ht="16.5" customHeight="1">
      <c r="A1297" s="162"/>
      <c r="B1297" s="168"/>
      <c r="C1297" s="169"/>
      <c r="D1297" s="156"/>
      <c r="E1297" s="156"/>
      <c r="F1297" s="175"/>
      <c r="G1297" s="181"/>
      <c r="H1297" s="182"/>
      <c r="I1297" s="182"/>
      <c r="J1297" s="182"/>
      <c r="K1297" s="32"/>
      <c r="L1297" s="179"/>
      <c r="M1297" s="179"/>
      <c r="N1297" s="81"/>
      <c r="O1297" s="185"/>
      <c r="P1297" s="103"/>
      <c r="Q1297" s="84" t="str">
        <f t="shared" si="569"/>
        <v/>
      </c>
      <c r="R1297" s="159"/>
      <c r="S1297" s="28" t="str" cm="1">
        <f t="array" aca="1" ref="S1297" ca="1">IF(INDIRECT("A"&amp;114+$U1297)&lt;&gt;"",114+$U1297,"")</f>
        <v/>
      </c>
      <c r="T1297" s="28" t="str">
        <f t="shared" ca="1" si="570"/>
        <v>$B</v>
      </c>
      <c r="U1297" s="29">
        <f t="shared" si="576"/>
        <v>1176</v>
      </c>
      <c r="V1297" s="29">
        <v>98.583333333341002</v>
      </c>
      <c r="W1297" s="29">
        <f t="shared" si="577"/>
        <v>98</v>
      </c>
      <c r="X1297" s="41" t="str" cm="1">
        <f t="array" aca="1" ref="X1297" ca="1">IFERROR(INDEX('PC&amp;PD'!$A$1:$AP$15,ROW('PC&amp;PD'!$A$15),MATCH(INDIRECT(T1297),'PC&amp;PD'!$A$1:$AP$1,0)),"")</f>
        <v/>
      </c>
      <c r="Z1297" s="155"/>
      <c r="AA1297" s="13" t="str">
        <f t="shared" si="566"/>
        <v/>
      </c>
      <c r="AB1297" s="155"/>
      <c r="AC1297" s="13" t="str">
        <f t="shared" ca="1" si="571"/>
        <v>$AB</v>
      </c>
      <c r="AD1297" s="13" t="str" cm="1">
        <f t="array" aca="1" ref="AD1297" ca="1">IFERROR(IF((LEFT(INDIRECT("$F"&amp;$S1297),4))="GOTS",IF($G1297="Organic","GOTS_Organic_raw",(IF($G1297="Responsible","GOTS_Responsible",(IF($G1297="No Attribute (Conventional)","GOTS_conventional",(IF($G1297="Recycled Pre/Post-Consumer","GOTS_pre_post",(IF($G1297="In-Conversion","GOTS_in_conversion",(IF($G1297="Sustainably Sourced","Sustainably_sourced",""))))))))))),IF($G1297="Organic","Organic",(IF($G1297="Responsible","Responsible",(IF($G1297="No Attribute (Conventional)","No_Attribute_Conventional",(IF($G1297="Recycled Pre/Post-Consumer","Recycled_Pre_Post_Consumer",(IF($G1297="In-Conversion","In_Conversion",(IF($G1297="Recycled Pre-Consumer","Recycled_Pre_Consumer",(IF($G1297="Recycled Post-Consumer","Recycled_Post_Consumer",(IF($G1297="Sustainably Sourced","Sustainably_sourced","")))))))))))))))),"")</f>
        <v/>
      </c>
      <c r="AE1297" s="13" t="e" cm="1">
        <f t="array" aca="1" ref="AE1297" ca="1">IF(INDIRECT("$F"&amp;$S1297)="","",IF(LEFT(INDIRECT("$F"&amp;$S1297),3)="GRS","GRS_RCS_RM",IF((LEFT(INDIRECT("$F"&amp;$S1297),3))="RCS","GRS_RCS_RM",IF(INDIRECT("$F"&amp;$S1297)="OCS (No Label)","OCS_Conversion_RM",IF(LEFT(INDIRECT("$F"&amp;$S1297),3)="OCS","OCS_RM",IF(RIGHT(INDIRECT("$F"&amp;$S1297),10)="conversion","GOTS_RM_conversion",IF((LEFT(INDIRECT("$F"&amp;$S1297),4))="GOTS","GOTS_RM","Responsible_RM")))))))</f>
        <v>#REF!</v>
      </c>
      <c r="AF1297" s="13" t="str" cm="1">
        <f t="array" aca="1" ref="AF1297" ca="1">IF($S1297="","",INDIRECT("$Z"&amp;$S1297))</f>
        <v/>
      </c>
      <c r="AG1297" s="155"/>
      <c r="AH1297" s="13" t="str" cm="1">
        <f t="array" aca="1" ref="AH1297" ca="1">IFERROR(INDIRECT("$ag"&amp;S1297),"")</f>
        <v/>
      </c>
      <c r="AI1297" s="13" t="e" cm="1">
        <f t="array" aca="1" ref="AI1297" ca="1">INDIRECT("O"&amp;S1296)</f>
        <v>#REF!</v>
      </c>
      <c r="AJ1297" s="13" t="str">
        <f>IF($I1297="","",INDEX('Raw Material'!$A$1:$J$75,MATCH(I1297,'Raw Material'!$A$1:$A$75,0),(MATCH(G1297,'Raw Material'!$A$1:$J$1,0))))</f>
        <v/>
      </c>
      <c r="AK1297" s="13" t="str">
        <f t="shared" si="567"/>
        <v>YANLIŞRM</v>
      </c>
      <c r="AL1297" s="153" t="str">
        <f t="shared" si="568"/>
        <v/>
      </c>
    </row>
    <row r="1298" spans="1:38" ht="16.5" customHeight="1">
      <c r="A1298" s="162"/>
      <c r="B1298" s="168"/>
      <c r="C1298" s="169"/>
      <c r="D1298" s="156"/>
      <c r="E1298" s="156"/>
      <c r="F1298" s="175"/>
      <c r="G1298" s="181"/>
      <c r="H1298" s="182"/>
      <c r="I1298" s="182"/>
      <c r="J1298" s="182"/>
      <c r="K1298" s="32"/>
      <c r="L1298" s="179"/>
      <c r="M1298" s="179"/>
      <c r="N1298" s="81"/>
      <c r="O1298" s="185"/>
      <c r="P1298" s="103"/>
      <c r="Q1298" s="84" t="str">
        <f t="shared" si="569"/>
        <v/>
      </c>
      <c r="R1298" s="159"/>
      <c r="S1298" s="28" t="str" cm="1">
        <f t="array" aca="1" ref="S1298" ca="1">IF(INDIRECT("A"&amp;114+$U1298)&lt;&gt;"",114+$U1298,"")</f>
        <v/>
      </c>
      <c r="T1298" s="28" t="str">
        <f t="shared" ca="1" si="570"/>
        <v>$B</v>
      </c>
      <c r="U1298" s="29">
        <f t="shared" si="576"/>
        <v>1176</v>
      </c>
      <c r="V1298" s="29">
        <v>98.666666666674402</v>
      </c>
      <c r="W1298" s="29">
        <f t="shared" si="577"/>
        <v>98</v>
      </c>
      <c r="X1298" s="41" t="str" cm="1">
        <f t="array" aca="1" ref="X1298" ca="1">IFERROR(INDEX('PC&amp;PD'!$A$1:$AP$15,ROW('PC&amp;PD'!$A$15),MATCH(INDIRECT(T1298),'PC&amp;PD'!$A$1:$AP$1,0)),"")</f>
        <v/>
      </c>
      <c r="Z1298" s="155"/>
      <c r="AA1298" s="13" t="str">
        <f t="shared" si="566"/>
        <v/>
      </c>
      <c r="AB1298" s="155"/>
      <c r="AC1298" s="13" t="str">
        <f t="shared" ca="1" si="571"/>
        <v>$AB</v>
      </c>
      <c r="AD1298" s="13" t="str" cm="1">
        <f t="array" aca="1" ref="AD1298" ca="1">IFERROR(IF((LEFT(INDIRECT("$F"&amp;$S1298),4))="GOTS",IF($G1298="Organic","GOTS_Organic_raw",(IF($G1298="Responsible","GOTS_Responsible",(IF($G1298="No Attribute (Conventional)","GOTS_conventional",(IF($G1298="Recycled Pre/Post-Consumer","GOTS_pre_post",(IF($G1298="In-Conversion","GOTS_in_conversion",(IF($G1298="Sustainably Sourced","Sustainably_sourced",""))))))))))),IF($G1298="Organic","Organic",(IF($G1298="Responsible","Responsible",(IF($G1298="No Attribute (Conventional)","No_Attribute_Conventional",(IF($G1298="Recycled Pre/Post-Consumer","Recycled_Pre_Post_Consumer",(IF($G1298="In-Conversion","In_Conversion",(IF($G1298="Recycled Pre-Consumer","Recycled_Pre_Consumer",(IF($G1298="Recycled Post-Consumer","Recycled_Post_Consumer",(IF($G1298="Sustainably Sourced","Sustainably_sourced","")))))))))))))))),"")</f>
        <v/>
      </c>
      <c r="AE1298" s="13" t="e" cm="1">
        <f t="array" aca="1" ref="AE1298" ca="1">IF(INDIRECT("$F"&amp;$S1298)="","",IF(LEFT(INDIRECT("$F"&amp;$S1298),3)="GRS","GRS_RCS_RM",IF((LEFT(INDIRECT("$F"&amp;$S1298),3))="RCS","GRS_RCS_RM",IF(INDIRECT("$F"&amp;$S1298)="OCS (No Label)","OCS_Conversion_RM",IF(LEFT(INDIRECT("$F"&amp;$S1298),3)="OCS","OCS_RM",IF(RIGHT(INDIRECT("$F"&amp;$S1298),10)="conversion","GOTS_RM_conversion",IF((LEFT(INDIRECT("$F"&amp;$S1298),4))="GOTS","GOTS_RM","Responsible_RM")))))))</f>
        <v>#REF!</v>
      </c>
      <c r="AF1298" s="13" t="str" cm="1">
        <f t="array" aca="1" ref="AF1298" ca="1">IF($S1298="","",INDIRECT("$Z"&amp;$S1298))</f>
        <v/>
      </c>
      <c r="AG1298" s="155"/>
      <c r="AH1298" s="13" t="str" cm="1">
        <f t="array" aca="1" ref="AH1298" ca="1">IFERROR(INDIRECT("$ag"&amp;S1298),"")</f>
        <v/>
      </c>
      <c r="AI1298" s="13" t="e" cm="1">
        <f t="array" aca="1" ref="AI1298" ca="1">INDIRECT("O"&amp;S1297)</f>
        <v>#REF!</v>
      </c>
      <c r="AJ1298" s="13" t="str">
        <f>IF($I1298="","",INDEX('Raw Material'!$A$1:$J$75,MATCH(I1298,'Raw Material'!$A$1:$A$75,0),(MATCH(G1298,'Raw Material'!$A$1:$J$1,0))))</f>
        <v/>
      </c>
      <c r="AK1298" s="13" t="str">
        <f t="shared" si="567"/>
        <v>YANLIŞRM</v>
      </c>
      <c r="AL1298" s="153" t="str">
        <f t="shared" si="568"/>
        <v/>
      </c>
    </row>
    <row r="1299" spans="1:38" ht="16.5" customHeight="1">
      <c r="A1299" s="162"/>
      <c r="B1299" s="168"/>
      <c r="C1299" s="169"/>
      <c r="D1299" s="156"/>
      <c r="E1299" s="156"/>
      <c r="F1299" s="175"/>
      <c r="G1299" s="181"/>
      <c r="H1299" s="182"/>
      <c r="I1299" s="182"/>
      <c r="J1299" s="182"/>
      <c r="K1299" s="32"/>
      <c r="L1299" s="179"/>
      <c r="M1299" s="179"/>
      <c r="N1299" s="81"/>
      <c r="O1299" s="185"/>
      <c r="P1299" s="103"/>
      <c r="Q1299" s="84" t="str">
        <f t="shared" si="569"/>
        <v/>
      </c>
      <c r="R1299" s="159"/>
      <c r="S1299" s="28" t="str" cm="1">
        <f t="array" aca="1" ref="S1299" ca="1">IF(INDIRECT("A"&amp;114+$U1299)&lt;&gt;"",114+$U1299,"")</f>
        <v/>
      </c>
      <c r="T1299" s="28" t="str">
        <f t="shared" ca="1" si="570"/>
        <v>$B</v>
      </c>
      <c r="U1299" s="29">
        <f t="shared" si="576"/>
        <v>1176</v>
      </c>
      <c r="V1299" s="29">
        <v>98.750000000007702</v>
      </c>
      <c r="W1299" s="29">
        <f t="shared" si="577"/>
        <v>98</v>
      </c>
      <c r="X1299" s="41" t="str" cm="1">
        <f t="array" aca="1" ref="X1299" ca="1">IFERROR(INDEX('PC&amp;PD'!$A$1:$AP$15,ROW('PC&amp;PD'!$A$15),MATCH(INDIRECT(T1299),'PC&amp;PD'!$A$1:$AP$1,0)),"")</f>
        <v/>
      </c>
      <c r="Z1299" s="155"/>
      <c r="AA1299" s="13" t="str">
        <f t="shared" si="566"/>
        <v/>
      </c>
      <c r="AB1299" s="155"/>
      <c r="AC1299" s="13" t="str">
        <f t="shared" ca="1" si="571"/>
        <v>$AB</v>
      </c>
      <c r="AD1299" s="13" t="str" cm="1">
        <f t="array" aca="1" ref="AD1299" ca="1">IFERROR(IF((LEFT(INDIRECT("$F"&amp;$S1299),4))="GOTS",IF($G1299="Organic","GOTS_Organic_raw",(IF($G1299="Responsible","GOTS_Responsible",(IF($G1299="No Attribute (Conventional)","GOTS_conventional",(IF($G1299="Recycled Pre/Post-Consumer","GOTS_pre_post",(IF($G1299="In-Conversion","GOTS_in_conversion",(IF($G1299="Sustainably Sourced","Sustainably_sourced",""))))))))))),IF($G1299="Organic","Organic",(IF($G1299="Responsible","Responsible",(IF($G1299="No Attribute (Conventional)","No_Attribute_Conventional",(IF($G1299="Recycled Pre/Post-Consumer","Recycled_Pre_Post_Consumer",(IF($G1299="In-Conversion","In_Conversion",(IF($G1299="Recycled Pre-Consumer","Recycled_Pre_Consumer",(IF($G1299="Recycled Post-Consumer","Recycled_Post_Consumer",(IF($G1299="Sustainably Sourced","Sustainably_sourced","")))))))))))))))),"")</f>
        <v/>
      </c>
      <c r="AE1299" s="13" t="e" cm="1">
        <f t="array" aca="1" ref="AE1299" ca="1">IF(INDIRECT("$F"&amp;$S1299)="","",IF(LEFT(INDIRECT("$F"&amp;$S1299),3)="GRS","GRS_RCS_RM",IF((LEFT(INDIRECT("$F"&amp;$S1299),3))="RCS","GRS_RCS_RM",IF(INDIRECT("$F"&amp;$S1299)="OCS (No Label)","OCS_Conversion_RM",IF(LEFT(INDIRECT("$F"&amp;$S1299),3)="OCS","OCS_RM",IF(RIGHT(INDIRECT("$F"&amp;$S1299),10)="conversion","GOTS_RM_conversion",IF((LEFT(INDIRECT("$F"&amp;$S1299),4))="GOTS","GOTS_RM","Responsible_RM")))))))</f>
        <v>#REF!</v>
      </c>
      <c r="AF1299" s="13" t="str" cm="1">
        <f t="array" aca="1" ref="AF1299" ca="1">IF($S1299="","",INDIRECT("$Z"&amp;$S1299))</f>
        <v/>
      </c>
      <c r="AG1299" s="155"/>
      <c r="AH1299" s="13" t="str" cm="1">
        <f t="array" aca="1" ref="AH1299" ca="1">IFERROR(INDIRECT("$ag"&amp;S1299),"")</f>
        <v/>
      </c>
      <c r="AI1299" s="13" t="e" cm="1">
        <f t="array" aca="1" ref="AI1299" ca="1">INDIRECT("O"&amp;S1298)</f>
        <v>#REF!</v>
      </c>
      <c r="AJ1299" s="13" t="str">
        <f>IF($I1299="","",INDEX('Raw Material'!$A$1:$J$75,MATCH(I1299,'Raw Material'!$A$1:$A$75,0),(MATCH(G1299,'Raw Material'!$A$1:$J$1,0))))</f>
        <v/>
      </c>
      <c r="AK1299" s="13" t="str">
        <f t="shared" si="567"/>
        <v>YANLIŞRM</v>
      </c>
      <c r="AL1299" s="153" t="str">
        <f t="shared" si="568"/>
        <v/>
      </c>
    </row>
    <row r="1300" spans="1:38" ht="16.5" customHeight="1">
      <c r="A1300" s="162"/>
      <c r="B1300" s="168"/>
      <c r="C1300" s="169"/>
      <c r="D1300" s="156"/>
      <c r="E1300" s="156"/>
      <c r="F1300" s="175"/>
      <c r="G1300" s="181"/>
      <c r="H1300" s="182"/>
      <c r="I1300" s="182"/>
      <c r="J1300" s="182"/>
      <c r="K1300" s="32"/>
      <c r="L1300" s="179"/>
      <c r="M1300" s="179"/>
      <c r="N1300" s="81"/>
      <c r="O1300" s="185"/>
      <c r="P1300" s="103"/>
      <c r="Q1300" s="84" t="str">
        <f t="shared" si="569"/>
        <v/>
      </c>
      <c r="R1300" s="159"/>
      <c r="S1300" s="28" t="str" cm="1">
        <f t="array" aca="1" ref="S1300" ca="1">IF(INDIRECT("A"&amp;114+$U1300)&lt;&gt;"",114+$U1300,"")</f>
        <v/>
      </c>
      <c r="T1300" s="28" t="str">
        <f t="shared" ca="1" si="570"/>
        <v>$B</v>
      </c>
      <c r="U1300" s="29">
        <f t="shared" si="576"/>
        <v>1176</v>
      </c>
      <c r="V1300" s="29">
        <v>98.833333333341102</v>
      </c>
      <c r="W1300" s="29">
        <f t="shared" si="577"/>
        <v>98</v>
      </c>
      <c r="X1300" s="41" t="str" cm="1">
        <f t="array" aca="1" ref="X1300" ca="1">IFERROR(INDEX('PC&amp;PD'!$A$1:$AP$15,ROW('PC&amp;PD'!$A$15),MATCH(INDIRECT(T1300),'PC&amp;PD'!$A$1:$AP$1,0)),"")</f>
        <v/>
      </c>
      <c r="Z1300" s="155"/>
      <c r="AA1300" s="13" t="str">
        <f t="shared" si="566"/>
        <v/>
      </c>
      <c r="AB1300" s="155"/>
      <c r="AC1300" s="13" t="str">
        <f t="shared" ca="1" si="571"/>
        <v>$AB</v>
      </c>
      <c r="AD1300" s="13" t="str" cm="1">
        <f t="array" aca="1" ref="AD1300" ca="1">IFERROR(IF((LEFT(INDIRECT("$F"&amp;$S1300),4))="GOTS",IF($G1300="Organic","GOTS_Organic_raw",(IF($G1300="Responsible","GOTS_Responsible",(IF($G1300="No Attribute (Conventional)","GOTS_conventional",(IF($G1300="Recycled Pre/Post-Consumer","GOTS_pre_post",(IF($G1300="In-Conversion","GOTS_in_conversion",(IF($G1300="Sustainably Sourced","Sustainably_sourced",""))))))))))),IF($G1300="Organic","Organic",(IF($G1300="Responsible","Responsible",(IF($G1300="No Attribute (Conventional)","No_Attribute_Conventional",(IF($G1300="Recycled Pre/Post-Consumer","Recycled_Pre_Post_Consumer",(IF($G1300="In-Conversion","In_Conversion",(IF($G1300="Recycled Pre-Consumer","Recycled_Pre_Consumer",(IF($G1300="Recycled Post-Consumer","Recycled_Post_Consumer",(IF($G1300="Sustainably Sourced","Sustainably_sourced","")))))))))))))))),"")</f>
        <v/>
      </c>
      <c r="AE1300" s="13" t="e" cm="1">
        <f t="array" aca="1" ref="AE1300" ca="1">IF(INDIRECT("$F"&amp;$S1300)="","",IF(LEFT(INDIRECT("$F"&amp;$S1300),3)="GRS","GRS_RCS_RM",IF((LEFT(INDIRECT("$F"&amp;$S1300),3))="RCS","GRS_RCS_RM",IF(INDIRECT("$F"&amp;$S1300)="OCS (No Label)","OCS_Conversion_RM",IF(LEFT(INDIRECT("$F"&amp;$S1300),3)="OCS","OCS_RM",IF(RIGHT(INDIRECT("$F"&amp;$S1300),10)="conversion","GOTS_RM_conversion",IF((LEFT(INDIRECT("$F"&amp;$S1300),4))="GOTS","GOTS_RM","Responsible_RM")))))))</f>
        <v>#REF!</v>
      </c>
      <c r="AF1300" s="13" t="str" cm="1">
        <f t="array" aca="1" ref="AF1300" ca="1">IF($S1300="","",INDIRECT("$Z"&amp;$S1300))</f>
        <v/>
      </c>
      <c r="AG1300" s="155"/>
      <c r="AH1300" s="13" t="str" cm="1">
        <f t="array" aca="1" ref="AH1300" ca="1">IFERROR(INDIRECT("$ag"&amp;S1300),"")</f>
        <v/>
      </c>
      <c r="AI1300" s="13" t="e" cm="1">
        <f t="array" aca="1" ref="AI1300" ca="1">INDIRECT("O"&amp;S1299)</f>
        <v>#REF!</v>
      </c>
      <c r="AJ1300" s="13" t="str">
        <f>IF($I1300="","",INDEX('Raw Material'!$A$1:$J$75,MATCH(I1300,'Raw Material'!$A$1:$A$75,0),(MATCH(G1300,'Raw Material'!$A$1:$J$1,0))))</f>
        <v/>
      </c>
      <c r="AK1300" s="13" t="str">
        <f t="shared" si="567"/>
        <v>YANLIŞRM</v>
      </c>
      <c r="AL1300" s="153" t="str">
        <f t="shared" si="568"/>
        <v/>
      </c>
    </row>
    <row r="1301" spans="1:38" ht="16.5" customHeight="1" thickBot="1">
      <c r="A1301" s="163"/>
      <c r="B1301" s="170"/>
      <c r="C1301" s="171"/>
      <c r="D1301" s="156"/>
      <c r="E1301" s="156"/>
      <c r="F1301" s="176"/>
      <c r="G1301" s="157"/>
      <c r="H1301" s="158"/>
      <c r="I1301" s="158"/>
      <c r="J1301" s="158"/>
      <c r="K1301" s="33"/>
      <c r="L1301" s="180"/>
      <c r="M1301" s="180"/>
      <c r="N1301" s="82"/>
      <c r="O1301" s="186"/>
      <c r="P1301" s="103"/>
      <c r="Q1301" s="84" t="str">
        <f t="shared" si="569"/>
        <v/>
      </c>
      <c r="R1301" s="159"/>
      <c r="S1301" s="28" t="str" cm="1">
        <f t="array" aca="1" ref="S1301" ca="1">IF(INDIRECT("A"&amp;114+$U1301)&lt;&gt;"",114+$U1301,"")</f>
        <v/>
      </c>
      <c r="T1301" s="28" t="str">
        <f t="shared" ca="1" si="570"/>
        <v>$B</v>
      </c>
      <c r="U1301" s="29">
        <f t="shared" si="576"/>
        <v>1176</v>
      </c>
      <c r="V1301" s="29">
        <v>98.916666666674402</v>
      </c>
      <c r="W1301" s="29">
        <f t="shared" si="577"/>
        <v>98</v>
      </c>
      <c r="X1301" s="41" t="str" cm="1">
        <f t="array" aca="1" ref="X1301" ca="1">IFERROR(INDEX('PC&amp;PD'!$A$1:$AP$15,ROW('PC&amp;PD'!$A$15),MATCH(INDIRECT(T1301),'PC&amp;PD'!$A$1:$AP$1,0)),"")</f>
        <v/>
      </c>
      <c r="Z1301" s="155"/>
      <c r="AA1301" s="13" t="str">
        <f t="shared" si="566"/>
        <v/>
      </c>
      <c r="AB1301" s="155"/>
      <c r="AC1301" s="13" t="str">
        <f t="shared" ca="1" si="571"/>
        <v>$AB</v>
      </c>
      <c r="AD1301" s="13" t="str" cm="1">
        <f t="array" aca="1" ref="AD1301" ca="1">IFERROR(IF((LEFT(INDIRECT("$F"&amp;$S1301),4))="GOTS",IF($G1301="Organic","GOTS_Organic_raw",(IF($G1301="Responsible","GOTS_Responsible",(IF($G1301="No Attribute (Conventional)","GOTS_conventional",(IF($G1301="Recycled Pre/Post-Consumer","GOTS_pre_post",(IF($G1301="In-Conversion","GOTS_in_conversion",(IF($G1301="Sustainably Sourced","Sustainably_sourced",""))))))))))),IF($G1301="Organic","Organic",(IF($G1301="Responsible","Responsible",(IF($G1301="No Attribute (Conventional)","No_Attribute_Conventional",(IF($G1301="Recycled Pre/Post-Consumer","Recycled_Pre_Post_Consumer",(IF($G1301="In-Conversion","In_Conversion",(IF($G1301="Recycled Pre-Consumer","Recycled_Pre_Consumer",(IF($G1301="Recycled Post-Consumer","Recycled_Post_Consumer",(IF($G1301="Sustainably Sourced","Sustainably_sourced","")))))))))))))))),"")</f>
        <v/>
      </c>
      <c r="AE1301" s="13" t="e" cm="1">
        <f t="array" aca="1" ref="AE1301" ca="1">IF(INDIRECT("$F"&amp;$S1301)="","",IF(LEFT(INDIRECT("$F"&amp;$S1301),3)="GRS","GRS_RCS_RM",IF((LEFT(INDIRECT("$F"&amp;$S1301),3))="RCS","GRS_RCS_RM",IF(INDIRECT("$F"&amp;$S1301)="OCS (No Label)","OCS_Conversion_RM",IF(LEFT(INDIRECT("$F"&amp;$S1301),3)="OCS","OCS_RM",IF(RIGHT(INDIRECT("$F"&amp;$S1301),10)="conversion","GOTS_RM_conversion",IF((LEFT(INDIRECT("$F"&amp;$S1301),4))="GOTS","GOTS_RM","Responsible_RM")))))))</f>
        <v>#REF!</v>
      </c>
      <c r="AF1301" s="13" t="str" cm="1">
        <f t="array" aca="1" ref="AF1301" ca="1">IF($S1301="","",INDIRECT("$Z"&amp;$S1301))</f>
        <v/>
      </c>
      <c r="AG1301" s="155"/>
      <c r="AH1301" s="13" t="str" cm="1">
        <f t="array" aca="1" ref="AH1301" ca="1">IFERROR(INDIRECT("$ag"&amp;S1301),"")</f>
        <v/>
      </c>
      <c r="AI1301" s="13" t="e" cm="1">
        <f t="array" aca="1" ref="AI1301" ca="1">INDIRECT("O"&amp;S1300)</f>
        <v>#REF!</v>
      </c>
      <c r="AJ1301" s="13" t="str">
        <f>IF($I1301="","",INDEX('Raw Material'!$A$1:$J$75,MATCH(I1301,'Raw Material'!$A$1:$A$75,0),(MATCH(G1301,'Raw Material'!$A$1:$J$1,0))))</f>
        <v/>
      </c>
      <c r="AK1301" s="13" t="str">
        <f t="shared" si="567"/>
        <v>YANLIŞRM</v>
      </c>
      <c r="AL1301" s="153" t="str">
        <f t="shared" si="568"/>
        <v/>
      </c>
    </row>
    <row r="1302" spans="1:38" ht="16.5" customHeight="1">
      <c r="A1302" s="160" t="str">
        <f>IF(B1302="","",COUNTA($B$114:$B1302))</f>
        <v/>
      </c>
      <c r="B1302" s="164"/>
      <c r="C1302" s="165"/>
      <c r="D1302" s="183"/>
      <c r="E1302" s="183"/>
      <c r="F1302" s="172"/>
      <c r="G1302" s="212"/>
      <c r="H1302" s="206"/>
      <c r="I1302" s="206"/>
      <c r="J1302" s="206"/>
      <c r="K1302" s="31"/>
      <c r="L1302" s="177" t="str">
        <f t="shared" ref="L1302" si="582">IF(R1302="","",LEFT(R1302,LEN(R1302)-2))</f>
        <v/>
      </c>
      <c r="M1302" s="177"/>
      <c r="N1302" s="80"/>
      <c r="O1302" s="184"/>
      <c r="P1302" s="103"/>
      <c r="Q1302" s="84" t="str">
        <f t="shared" si="569"/>
        <v/>
      </c>
      <c r="R1302" s="159" t="str">
        <f t="shared" ref="R1302" si="583">CONCATENATE($Q1302,Q1303,Q1304,Q1305,Q1306,Q1307,$Q1308,$Q1309,$Q1310,$Q1311,Q1312,Q1313)</f>
        <v/>
      </c>
      <c r="S1302" s="28" t="str" cm="1">
        <f t="array" aca="1" ref="S1302" ca="1">IF(INDIRECT("A"&amp;114+$U1302)&lt;&gt;"",114+$U1302,"")</f>
        <v/>
      </c>
      <c r="T1302" s="28" t="str">
        <f t="shared" ca="1" si="570"/>
        <v>$B</v>
      </c>
      <c r="U1302" s="29">
        <f t="shared" si="576"/>
        <v>1188</v>
      </c>
      <c r="V1302" s="29">
        <v>99.000000000007702</v>
      </c>
      <c r="W1302" s="29">
        <f t="shared" si="577"/>
        <v>99</v>
      </c>
      <c r="X1302" s="41" t="str" cm="1">
        <f t="array" aca="1" ref="X1302" ca="1">IFERROR(INDEX('PC&amp;PD'!$A$1:$AP$15,ROW('PC&amp;PD'!$A$15),MATCH(INDIRECT(T1302),'PC&amp;PD'!$A$1:$AP$1,0)),"")</f>
        <v/>
      </c>
      <c r="Z1302" s="155" t="str">
        <f t="shared" ref="Z1302" si="584">IFERROR(IF($F1302="OCS 100","OCS (OCS 100)",IF($F1302="OCS Blended","OCS (OCS Blended)",IF($F1302="OCS (No Label)","OCS (No Label)",IF($F1302="RCS 100","RCS (RCS 100)",IF($F1302="RCS Blended","RCS (RCS Blended)",IF($F1302="GRS","GRS (GRS)",IF($F1302="GRS (No Label)", "GRS (No Label)",IF($F1302="RDS","RDS (RDS)",IF($F1302="RWS","RWS (RWS)",IF($F1302="RAS","RAS (RAS)",IF($F1302="RMS","RMS (RMS)",IF($F1302="GOTS Organic","GOTS (Organic)",IF($F1302="GOTS Made with organic","GOTS (Made with Organic)",IF($F1302="GOTS Organic - in conversion","GOTS (Organic - In Conversion)",IF($F1302="GOTS Made with organic - in conversion","GOTS (Made with Organic - In Conversion)",""))))))))))))))),"")</f>
        <v/>
      </c>
      <c r="AA1302" s="13" t="str">
        <f t="shared" si="566"/>
        <v/>
      </c>
      <c r="AB1302" s="155" t="str">
        <f t="shared" ref="AB1302" si="585">IFERROR(IF($F1302="OCS 100", "OCS_100",IF($F1302="OCS Blended", "OCS_Blended",IF($F1302="OCS (No Label)", "OCS_No_Label",IF($F1302="RCS 100", "RCS_100",IF($F1302="RCS Blended","RCS_Blended",IF($F1302="GRS","GRS",IF($F1302="GRS (No Label)", "GRS_No_Label",IF($F1302="RDS","RDS",IF($F1302="RWS","RWS",IF($F1302="RMS","RMS",IF($F1302="GOTS Organic","GOTS_Organic",IF($F1302="GOTS Made with organic","GOTS_Made_with_organic",IF($F1302="GOTS Organic - in conversion","GOTS_Organic_in_Conversion",IF($F1302="GOTS Made with organic - in conversion","GOTS_Made_with_Organic_in_Conversion",IF($F1302="RAS","RAS",""))))))))))))))),"")</f>
        <v/>
      </c>
      <c r="AC1302" s="13" t="str">
        <f t="shared" ca="1" si="571"/>
        <v>$AB</v>
      </c>
      <c r="AD1302" s="13" t="str" cm="1">
        <f t="array" aca="1" ref="AD1302" ca="1">IFERROR(IF((LEFT(INDIRECT("$F"&amp;$S1302),4))="GOTS",IF($G1302="Organic","GOTS_Organic_raw",(IF($G1302="Responsible","GOTS_Responsible",(IF($G1302="No Attribute (Conventional)","GOTS_conventional",(IF($G1302="Recycled Pre/Post-Consumer","GOTS_pre_post",(IF($G1302="In-Conversion","GOTS_in_conversion",(IF($G1302="Sustainably Sourced","Sustainably_sourced",""))))))))))),IF($G1302="Organic","Organic",(IF($G1302="Responsible","Responsible",(IF($G1302="No Attribute (Conventional)","No_Attribute_Conventional",(IF($G1302="Recycled Pre/Post-Consumer","Recycled_Pre_Post_Consumer",(IF($G1302="In-Conversion","In_Conversion",(IF($G1302="Recycled Pre-Consumer","Recycled_Pre_Consumer",(IF($G1302="Recycled Post-Consumer","Recycled_Post_Consumer",(IF($G1302="Sustainably Sourced","Sustainably_sourced","")))))))))))))))),"")</f>
        <v/>
      </c>
      <c r="AE1302" s="13" t="e" cm="1">
        <f t="array" aca="1" ref="AE1302" ca="1">IF(INDIRECT("$F"&amp;$S1302)="","",IF(LEFT(INDIRECT("$F"&amp;$S1302),3)="GRS","GRS_RCS_RM",IF((LEFT(INDIRECT("$F"&amp;$S1302),3))="RCS","GRS_RCS_RM",IF(INDIRECT("$F"&amp;$S1302)="OCS (No Label)","OCS_Conversion_RM",IF(LEFT(INDIRECT("$F"&amp;$S1302),3)="OCS","OCS_RM",IF(RIGHT(INDIRECT("$F"&amp;$S1302),10)="conversion","GOTS_RM_conversion",IF((LEFT(INDIRECT("$F"&amp;$S1302),4))="GOTS","GOTS_RM","Responsible_RM")))))))</f>
        <v>#REF!</v>
      </c>
      <c r="AF1302" s="13" t="str" cm="1">
        <f t="array" aca="1" ref="AF1302" ca="1">IF($S1302="","",INDIRECT("$Z"&amp;$S1302))</f>
        <v/>
      </c>
      <c r="AG1302" s="155" t="str">
        <f t="shared" ref="AG1302:AG1362" si="586">IF(AND(Y1302="",Y1303="",Y1304="",Y1305="",Y1306="",Y1307="",Y1308="",Y1309="",Y1310="",Y1311="",Y1312="",Y1313=""),"",CONCATENATE(Y1302&amp;", "&amp;Y1303&amp;", "&amp;Y1304&amp;", "&amp;Y1305&amp;", "&amp;Y1306&amp;", "&amp;Y1307&amp;", "&amp;Y1308&amp;", "&amp;Y1309&amp;", "&amp;Y1310&amp;", "&amp;Y1311&amp;", "&amp;Y1312&amp;", "&amp;Y1313))</f>
        <v/>
      </c>
      <c r="AH1302" s="13" t="str" cm="1">
        <f t="array" aca="1" ref="AH1302" ca="1">IFERROR(INDIRECT("$ag"&amp;S1302),"")</f>
        <v/>
      </c>
      <c r="AI1302" s="13" t="e" cm="1">
        <f t="array" aca="1" ref="AI1302" ca="1">INDIRECT("O"&amp;S1301)</f>
        <v>#REF!</v>
      </c>
      <c r="AJ1302" s="13" t="str">
        <f>IF($I1302="","",INDEX('Raw Material'!$A$1:$J$75,MATCH(I1302,'Raw Material'!$A$1:$A$75,0),(MATCH(G1302,'Raw Material'!$A$1:$J$1,0))))</f>
        <v/>
      </c>
      <c r="AK1302" s="13" t="str">
        <f t="shared" si="567"/>
        <v>YANLIŞRM</v>
      </c>
      <c r="AL1302" s="153" t="str">
        <f t="shared" si="568"/>
        <v/>
      </c>
    </row>
    <row r="1303" spans="1:38" ht="16.5" customHeight="1">
      <c r="A1303" s="161"/>
      <c r="B1303" s="166"/>
      <c r="C1303" s="167"/>
      <c r="D1303" s="156"/>
      <c r="E1303" s="156"/>
      <c r="F1303" s="173"/>
      <c r="G1303" s="181"/>
      <c r="H1303" s="182"/>
      <c r="I1303" s="182"/>
      <c r="J1303" s="182"/>
      <c r="K1303" s="32"/>
      <c r="L1303" s="178"/>
      <c r="M1303" s="178"/>
      <c r="N1303" s="81"/>
      <c r="O1303" s="185"/>
      <c r="P1303" s="103"/>
      <c r="Q1303" s="84" t="str">
        <f t="shared" si="569"/>
        <v/>
      </c>
      <c r="R1303" s="159"/>
      <c r="S1303" s="28" t="str" cm="1">
        <f t="array" aca="1" ref="S1303" ca="1">IF(INDIRECT("A"&amp;114+$U1303)&lt;&gt;"",114+$U1303,"")</f>
        <v/>
      </c>
      <c r="T1303" s="28" t="str">
        <f t="shared" ca="1" si="570"/>
        <v>$B</v>
      </c>
      <c r="U1303" s="29">
        <f t="shared" si="576"/>
        <v>1188</v>
      </c>
      <c r="V1303" s="29">
        <v>99.083333333341102</v>
      </c>
      <c r="W1303" s="29">
        <f t="shared" si="577"/>
        <v>99</v>
      </c>
      <c r="X1303" s="41" t="str" cm="1">
        <f t="array" aca="1" ref="X1303" ca="1">IFERROR(INDEX('PC&amp;PD'!$A$1:$AP$15,ROW('PC&amp;PD'!$A$15),MATCH(INDIRECT(T1303),'PC&amp;PD'!$A$1:$AP$1,0)),"")</f>
        <v/>
      </c>
      <c r="Z1303" s="155"/>
      <c r="AA1303" s="13" t="str">
        <f t="shared" si="566"/>
        <v/>
      </c>
      <c r="AB1303" s="155"/>
      <c r="AC1303" s="13" t="str">
        <f t="shared" ca="1" si="571"/>
        <v>$AB</v>
      </c>
      <c r="AD1303" s="13" t="str" cm="1">
        <f t="array" aca="1" ref="AD1303" ca="1">IFERROR(IF((LEFT(INDIRECT("$F"&amp;$S1303),4))="GOTS",IF($G1303="Organic","GOTS_Organic_raw",(IF($G1303="Responsible","GOTS_Responsible",(IF($G1303="No Attribute (Conventional)","GOTS_conventional",(IF($G1303="Recycled Pre/Post-Consumer","GOTS_pre_post",(IF($G1303="In-Conversion","GOTS_in_conversion",(IF($G1303="Sustainably Sourced","Sustainably_sourced",""))))))))))),IF($G1303="Organic","Organic",(IF($G1303="Responsible","Responsible",(IF($G1303="No Attribute (Conventional)","No_Attribute_Conventional",(IF($G1303="Recycled Pre/Post-Consumer","Recycled_Pre_Post_Consumer",(IF($G1303="In-Conversion","In_Conversion",(IF($G1303="Recycled Pre-Consumer","Recycled_Pre_Consumer",(IF($G1303="Recycled Post-Consumer","Recycled_Post_Consumer",(IF($G1303="Sustainably Sourced","Sustainably_sourced","")))))))))))))))),"")</f>
        <v/>
      </c>
      <c r="AE1303" s="13" t="e" cm="1">
        <f t="array" aca="1" ref="AE1303" ca="1">IF(INDIRECT("$F"&amp;$S1303)="","",IF(LEFT(INDIRECT("$F"&amp;$S1303),3)="GRS","GRS_RCS_RM",IF((LEFT(INDIRECT("$F"&amp;$S1303),3))="RCS","GRS_RCS_RM",IF(INDIRECT("$F"&amp;$S1303)="OCS (No Label)","OCS_Conversion_RM",IF(LEFT(INDIRECT("$F"&amp;$S1303),3)="OCS","OCS_RM",IF(RIGHT(INDIRECT("$F"&amp;$S1303),10)="conversion","GOTS_RM_conversion",IF((LEFT(INDIRECT("$F"&amp;$S1303),4))="GOTS","GOTS_RM","Responsible_RM")))))))</f>
        <v>#REF!</v>
      </c>
      <c r="AF1303" s="13" t="str" cm="1">
        <f t="array" aca="1" ref="AF1303" ca="1">IF($S1303="","",INDIRECT("$Z"&amp;$S1303))</f>
        <v/>
      </c>
      <c r="AG1303" s="155"/>
      <c r="AH1303" s="13" t="str" cm="1">
        <f t="array" aca="1" ref="AH1303" ca="1">IFERROR(INDIRECT("$ag"&amp;S1303),"")</f>
        <v/>
      </c>
      <c r="AI1303" s="13" t="e" cm="1">
        <f t="array" aca="1" ref="AI1303" ca="1">INDIRECT("O"&amp;S1302)</f>
        <v>#REF!</v>
      </c>
      <c r="AJ1303" s="13" t="str">
        <f>IF($I1303="","",INDEX('Raw Material'!$A$1:$J$75,MATCH(I1303,'Raw Material'!$A$1:$A$75,0),(MATCH(G1303,'Raw Material'!$A$1:$J$1,0))))</f>
        <v/>
      </c>
      <c r="AK1303" s="13" t="str">
        <f t="shared" si="567"/>
        <v>YANLIŞRM</v>
      </c>
      <c r="AL1303" s="153" t="str">
        <f t="shared" si="568"/>
        <v/>
      </c>
    </row>
    <row r="1304" spans="1:38" ht="16.5" customHeight="1">
      <c r="A1304" s="161"/>
      <c r="B1304" s="166"/>
      <c r="C1304" s="167"/>
      <c r="D1304" s="156"/>
      <c r="E1304" s="156"/>
      <c r="F1304" s="173"/>
      <c r="G1304" s="181"/>
      <c r="H1304" s="182"/>
      <c r="I1304" s="182"/>
      <c r="J1304" s="182"/>
      <c r="K1304" s="32"/>
      <c r="L1304" s="178"/>
      <c r="M1304" s="178"/>
      <c r="N1304" s="81"/>
      <c r="O1304" s="185"/>
      <c r="P1304" s="103"/>
      <c r="Q1304" s="84" t="str">
        <f t="shared" si="569"/>
        <v/>
      </c>
      <c r="R1304" s="159"/>
      <c r="S1304" s="28" t="str" cm="1">
        <f t="array" aca="1" ref="S1304" ca="1">IF(INDIRECT("A"&amp;114+$U1304)&lt;&gt;"",114+$U1304,"")</f>
        <v/>
      </c>
      <c r="T1304" s="28" t="str">
        <f t="shared" ca="1" si="570"/>
        <v>$B</v>
      </c>
      <c r="U1304" s="29">
        <f t="shared" si="576"/>
        <v>1188</v>
      </c>
      <c r="V1304" s="29">
        <v>99.166666666674402</v>
      </c>
      <c r="W1304" s="29">
        <f t="shared" si="577"/>
        <v>99</v>
      </c>
      <c r="X1304" s="41" t="str" cm="1">
        <f t="array" aca="1" ref="X1304" ca="1">IFERROR(INDEX('PC&amp;PD'!$A$1:$AP$15,ROW('PC&amp;PD'!$A$15),MATCH(INDIRECT(T1304),'PC&amp;PD'!$A$1:$AP$1,0)),"")</f>
        <v/>
      </c>
      <c r="Z1304" s="155"/>
      <c r="AA1304" s="13" t="str">
        <f t="shared" si="566"/>
        <v/>
      </c>
      <c r="AB1304" s="155"/>
      <c r="AC1304" s="13" t="str">
        <f t="shared" ca="1" si="571"/>
        <v>$AB</v>
      </c>
      <c r="AD1304" s="13" t="str" cm="1">
        <f t="array" aca="1" ref="AD1304" ca="1">IFERROR(IF((LEFT(INDIRECT("$F"&amp;$S1304),4))="GOTS",IF($G1304="Organic","GOTS_Organic_raw",(IF($G1304="Responsible","GOTS_Responsible",(IF($G1304="No Attribute (Conventional)","GOTS_conventional",(IF($G1304="Recycled Pre/Post-Consumer","GOTS_pre_post",(IF($G1304="In-Conversion","GOTS_in_conversion",(IF($G1304="Sustainably Sourced","Sustainably_sourced",""))))))))))),IF($G1304="Organic","Organic",(IF($G1304="Responsible","Responsible",(IF($G1304="No Attribute (Conventional)","No_Attribute_Conventional",(IF($G1304="Recycled Pre/Post-Consumer","Recycled_Pre_Post_Consumer",(IF($G1304="In-Conversion","In_Conversion",(IF($G1304="Recycled Pre-Consumer","Recycled_Pre_Consumer",(IF($G1304="Recycled Post-Consumer","Recycled_Post_Consumer",(IF($G1304="Sustainably Sourced","Sustainably_sourced","")))))))))))))))),"")</f>
        <v/>
      </c>
      <c r="AE1304" s="13" t="e" cm="1">
        <f t="array" aca="1" ref="AE1304" ca="1">IF(INDIRECT("$F"&amp;$S1304)="","",IF(LEFT(INDIRECT("$F"&amp;$S1304),3)="GRS","GRS_RCS_RM",IF((LEFT(INDIRECT("$F"&amp;$S1304),3))="RCS","GRS_RCS_RM",IF(INDIRECT("$F"&amp;$S1304)="OCS (No Label)","OCS_Conversion_RM",IF(LEFT(INDIRECT("$F"&amp;$S1304),3)="OCS","OCS_RM",IF(RIGHT(INDIRECT("$F"&amp;$S1304),10)="conversion","GOTS_RM_conversion",IF((LEFT(INDIRECT("$F"&amp;$S1304),4))="GOTS","GOTS_RM","Responsible_RM")))))))</f>
        <v>#REF!</v>
      </c>
      <c r="AF1304" s="13" t="str" cm="1">
        <f t="array" aca="1" ref="AF1304" ca="1">IF($S1304="","",INDIRECT("$Z"&amp;$S1304))</f>
        <v/>
      </c>
      <c r="AG1304" s="155"/>
      <c r="AH1304" s="13" t="str" cm="1">
        <f t="array" aca="1" ref="AH1304" ca="1">IFERROR(INDIRECT("$ag"&amp;S1304),"")</f>
        <v/>
      </c>
      <c r="AI1304" s="13" t="e" cm="1">
        <f t="array" aca="1" ref="AI1304" ca="1">INDIRECT("O"&amp;S1303)</f>
        <v>#REF!</v>
      </c>
      <c r="AJ1304" s="13" t="str">
        <f>IF($I1304="","",INDEX('Raw Material'!$A$1:$J$75,MATCH(I1304,'Raw Material'!$A$1:$A$75,0),(MATCH(G1304,'Raw Material'!$A$1:$J$1,0))))</f>
        <v/>
      </c>
      <c r="AK1304" s="13" t="str">
        <f t="shared" si="567"/>
        <v>YANLIŞRM</v>
      </c>
      <c r="AL1304" s="153" t="str">
        <f t="shared" si="568"/>
        <v/>
      </c>
    </row>
    <row r="1305" spans="1:38" ht="16.5" customHeight="1">
      <c r="A1305" s="161"/>
      <c r="B1305" s="166"/>
      <c r="C1305" s="167"/>
      <c r="D1305" s="156"/>
      <c r="E1305" s="156"/>
      <c r="F1305" s="174"/>
      <c r="G1305" s="181"/>
      <c r="H1305" s="182"/>
      <c r="I1305" s="182"/>
      <c r="J1305" s="182"/>
      <c r="K1305" s="32"/>
      <c r="L1305" s="178"/>
      <c r="M1305" s="178"/>
      <c r="N1305" s="81"/>
      <c r="O1305" s="185"/>
      <c r="P1305" s="103"/>
      <c r="Q1305" s="84" t="str">
        <f t="shared" si="569"/>
        <v/>
      </c>
      <c r="R1305" s="159"/>
      <c r="S1305" s="28" t="str" cm="1">
        <f t="array" aca="1" ref="S1305" ca="1">IF(INDIRECT("A"&amp;114+$U1305)&lt;&gt;"",114+$U1305,"")</f>
        <v/>
      </c>
      <c r="T1305" s="28" t="str">
        <f t="shared" ca="1" si="570"/>
        <v>$B</v>
      </c>
      <c r="U1305" s="29">
        <f t="shared" si="576"/>
        <v>1188</v>
      </c>
      <c r="V1305" s="29">
        <v>99.250000000007802</v>
      </c>
      <c r="W1305" s="29">
        <f t="shared" si="577"/>
        <v>99</v>
      </c>
      <c r="X1305" s="41" t="str" cm="1">
        <f t="array" aca="1" ref="X1305" ca="1">IFERROR(INDEX('PC&amp;PD'!$A$1:$AP$15,ROW('PC&amp;PD'!$A$15),MATCH(INDIRECT(T1305),'PC&amp;PD'!$A$1:$AP$1,0)),"")</f>
        <v/>
      </c>
      <c r="Z1305" s="155"/>
      <c r="AA1305" s="13" t="str">
        <f t="shared" si="566"/>
        <v/>
      </c>
      <c r="AB1305" s="155"/>
      <c r="AC1305" s="13" t="str">
        <f t="shared" ca="1" si="571"/>
        <v>$AB</v>
      </c>
      <c r="AD1305" s="13" t="str" cm="1">
        <f t="array" aca="1" ref="AD1305" ca="1">IFERROR(IF((LEFT(INDIRECT("$F"&amp;$S1305),4))="GOTS",IF($G1305="Organic","GOTS_Organic_raw",(IF($G1305="Responsible","GOTS_Responsible",(IF($G1305="No Attribute (Conventional)","GOTS_conventional",(IF($G1305="Recycled Pre/Post-Consumer","GOTS_pre_post",(IF($G1305="In-Conversion","GOTS_in_conversion",(IF($G1305="Sustainably Sourced","Sustainably_sourced",""))))))))))),IF($G1305="Organic","Organic",(IF($G1305="Responsible","Responsible",(IF($G1305="No Attribute (Conventional)","No_Attribute_Conventional",(IF($G1305="Recycled Pre/Post-Consumer","Recycled_Pre_Post_Consumer",(IF($G1305="In-Conversion","In_Conversion",(IF($G1305="Recycled Pre-Consumer","Recycled_Pre_Consumer",(IF($G1305="Recycled Post-Consumer","Recycled_Post_Consumer",(IF($G1305="Sustainably Sourced","Sustainably_sourced","")))))))))))))))),"")</f>
        <v/>
      </c>
      <c r="AE1305" s="13" t="e" cm="1">
        <f t="array" aca="1" ref="AE1305" ca="1">IF(INDIRECT("$F"&amp;$S1305)="","",IF(LEFT(INDIRECT("$F"&amp;$S1305),3)="GRS","GRS_RCS_RM",IF((LEFT(INDIRECT("$F"&amp;$S1305),3))="RCS","GRS_RCS_RM",IF(INDIRECT("$F"&amp;$S1305)="OCS (No Label)","OCS_Conversion_RM",IF(LEFT(INDIRECT("$F"&amp;$S1305),3)="OCS","OCS_RM",IF(RIGHT(INDIRECT("$F"&amp;$S1305),10)="conversion","GOTS_RM_conversion",IF((LEFT(INDIRECT("$F"&amp;$S1305),4))="GOTS","GOTS_RM","Responsible_RM")))))))</f>
        <v>#REF!</v>
      </c>
      <c r="AF1305" s="13" t="str" cm="1">
        <f t="array" aca="1" ref="AF1305" ca="1">IF($S1305="","",INDIRECT("$Z"&amp;$S1305))</f>
        <v/>
      </c>
      <c r="AG1305" s="155"/>
      <c r="AH1305" s="13" t="str" cm="1">
        <f t="array" aca="1" ref="AH1305" ca="1">IFERROR(INDIRECT("$ag"&amp;S1305),"")</f>
        <v/>
      </c>
      <c r="AI1305" s="13" t="e" cm="1">
        <f t="array" aca="1" ref="AI1305" ca="1">INDIRECT("O"&amp;S1304)</f>
        <v>#REF!</v>
      </c>
      <c r="AJ1305" s="13" t="str">
        <f>IF($I1305="","",INDEX('Raw Material'!$A$1:$J$75,MATCH(I1305,'Raw Material'!$A$1:$A$75,0),(MATCH(G1305,'Raw Material'!$A$1:$J$1,0))))</f>
        <v/>
      </c>
      <c r="AK1305" s="13" t="str">
        <f t="shared" si="567"/>
        <v>YANLIŞRM</v>
      </c>
      <c r="AL1305" s="153" t="str">
        <f t="shared" si="568"/>
        <v/>
      </c>
    </row>
    <row r="1306" spans="1:38" ht="16.5" customHeight="1">
      <c r="A1306" s="161"/>
      <c r="B1306" s="166"/>
      <c r="C1306" s="167"/>
      <c r="D1306" s="156"/>
      <c r="E1306" s="156"/>
      <c r="F1306" s="174"/>
      <c r="G1306" s="181"/>
      <c r="H1306" s="182"/>
      <c r="I1306" s="182"/>
      <c r="J1306" s="182"/>
      <c r="K1306" s="32"/>
      <c r="L1306" s="178"/>
      <c r="M1306" s="178"/>
      <c r="N1306" s="81"/>
      <c r="O1306" s="185"/>
      <c r="P1306" s="103"/>
      <c r="Q1306" s="84" t="str">
        <f t="shared" si="569"/>
        <v/>
      </c>
      <c r="R1306" s="159"/>
      <c r="S1306" s="28" t="str" cm="1">
        <f t="array" aca="1" ref="S1306" ca="1">IF(INDIRECT("A"&amp;114+$U1306)&lt;&gt;"",114+$U1306,"")</f>
        <v/>
      </c>
      <c r="T1306" s="28" t="str">
        <f t="shared" ca="1" si="570"/>
        <v>$B</v>
      </c>
      <c r="U1306" s="29">
        <f t="shared" si="576"/>
        <v>1188</v>
      </c>
      <c r="V1306" s="29">
        <v>99.333333333341102</v>
      </c>
      <c r="W1306" s="29">
        <f t="shared" si="577"/>
        <v>99</v>
      </c>
      <c r="X1306" s="41" t="str" cm="1">
        <f t="array" aca="1" ref="X1306" ca="1">IFERROR(INDEX('PC&amp;PD'!$A$1:$AP$15,ROW('PC&amp;PD'!$A$15),MATCH(INDIRECT(T1306),'PC&amp;PD'!$A$1:$AP$1,0)),"")</f>
        <v/>
      </c>
      <c r="Z1306" s="155"/>
      <c r="AA1306" s="13" t="str">
        <f t="shared" si="566"/>
        <v/>
      </c>
      <c r="AB1306" s="155"/>
      <c r="AC1306" s="13" t="str">
        <f t="shared" ca="1" si="571"/>
        <v>$AB</v>
      </c>
      <c r="AD1306" s="13" t="str" cm="1">
        <f t="array" aca="1" ref="AD1306" ca="1">IFERROR(IF((LEFT(INDIRECT("$F"&amp;$S1306),4))="GOTS",IF($G1306="Organic","GOTS_Organic_raw",(IF($G1306="Responsible","GOTS_Responsible",(IF($G1306="No Attribute (Conventional)","GOTS_conventional",(IF($G1306="Recycled Pre/Post-Consumer","GOTS_pre_post",(IF($G1306="In-Conversion","GOTS_in_conversion",(IF($G1306="Sustainably Sourced","Sustainably_sourced",""))))))))))),IF($G1306="Organic","Organic",(IF($G1306="Responsible","Responsible",(IF($G1306="No Attribute (Conventional)","No_Attribute_Conventional",(IF($G1306="Recycled Pre/Post-Consumer","Recycled_Pre_Post_Consumer",(IF($G1306="In-Conversion","In_Conversion",(IF($G1306="Recycled Pre-Consumer","Recycled_Pre_Consumer",(IF($G1306="Recycled Post-Consumer","Recycled_Post_Consumer",(IF($G1306="Sustainably Sourced","Sustainably_sourced","")))))))))))))))),"")</f>
        <v/>
      </c>
      <c r="AE1306" s="13" t="e" cm="1">
        <f t="array" aca="1" ref="AE1306" ca="1">IF(INDIRECT("$F"&amp;$S1306)="","",IF(LEFT(INDIRECT("$F"&amp;$S1306),3)="GRS","GRS_RCS_RM",IF((LEFT(INDIRECT("$F"&amp;$S1306),3))="RCS","GRS_RCS_RM",IF(INDIRECT("$F"&amp;$S1306)="OCS (No Label)","OCS_Conversion_RM",IF(LEFT(INDIRECT("$F"&amp;$S1306),3)="OCS","OCS_RM",IF(RIGHT(INDIRECT("$F"&amp;$S1306),10)="conversion","GOTS_RM_conversion",IF((LEFT(INDIRECT("$F"&amp;$S1306),4))="GOTS","GOTS_RM","Responsible_RM")))))))</f>
        <v>#REF!</v>
      </c>
      <c r="AF1306" s="13" t="str" cm="1">
        <f t="array" aca="1" ref="AF1306" ca="1">IF($S1306="","",INDIRECT("$Z"&amp;$S1306))</f>
        <v/>
      </c>
      <c r="AG1306" s="155"/>
      <c r="AH1306" s="13" t="str" cm="1">
        <f t="array" aca="1" ref="AH1306" ca="1">IFERROR(INDIRECT("$ag"&amp;S1306),"")</f>
        <v/>
      </c>
      <c r="AI1306" s="13" t="e" cm="1">
        <f t="array" aca="1" ref="AI1306" ca="1">INDIRECT("O"&amp;S1305)</f>
        <v>#REF!</v>
      </c>
      <c r="AJ1306" s="13" t="str">
        <f>IF($I1306="","",INDEX('Raw Material'!$A$1:$J$75,MATCH(I1306,'Raw Material'!$A$1:$A$75,0),(MATCH(G1306,'Raw Material'!$A$1:$J$1,0))))</f>
        <v/>
      </c>
      <c r="AK1306" s="13" t="str">
        <f t="shared" si="567"/>
        <v>YANLIŞRM</v>
      </c>
      <c r="AL1306" s="153" t="str">
        <f t="shared" si="568"/>
        <v/>
      </c>
    </row>
    <row r="1307" spans="1:38" ht="16.5" customHeight="1">
      <c r="A1307" s="161"/>
      <c r="B1307" s="166"/>
      <c r="C1307" s="167"/>
      <c r="D1307" s="156"/>
      <c r="E1307" s="156"/>
      <c r="F1307" s="174"/>
      <c r="G1307" s="181"/>
      <c r="H1307" s="182"/>
      <c r="I1307" s="182"/>
      <c r="J1307" s="182"/>
      <c r="K1307" s="32"/>
      <c r="L1307" s="178"/>
      <c r="M1307" s="178"/>
      <c r="N1307" s="81"/>
      <c r="O1307" s="185"/>
      <c r="P1307" s="103"/>
      <c r="Q1307" s="84" t="str">
        <f t="shared" si="569"/>
        <v/>
      </c>
      <c r="R1307" s="159"/>
      <c r="S1307" s="28" t="str" cm="1">
        <f t="array" aca="1" ref="S1307" ca="1">IF(INDIRECT("A"&amp;114+$U1307)&lt;&gt;"",114+$U1307,"")</f>
        <v/>
      </c>
      <c r="T1307" s="28" t="str">
        <f t="shared" ca="1" si="570"/>
        <v>$B</v>
      </c>
      <c r="U1307" s="29">
        <f t="shared" si="576"/>
        <v>1188</v>
      </c>
      <c r="V1307" s="29">
        <v>99.416666666674402</v>
      </c>
      <c r="W1307" s="29">
        <f t="shared" si="577"/>
        <v>99</v>
      </c>
      <c r="X1307" s="41" t="str" cm="1">
        <f t="array" aca="1" ref="X1307" ca="1">IFERROR(INDEX('PC&amp;PD'!$A$1:$AP$15,ROW('PC&amp;PD'!$A$15),MATCH(INDIRECT(T1307),'PC&amp;PD'!$A$1:$AP$1,0)),"")</f>
        <v/>
      </c>
      <c r="Z1307" s="155"/>
      <c r="AA1307" s="13" t="str">
        <f t="shared" si="566"/>
        <v/>
      </c>
      <c r="AB1307" s="155"/>
      <c r="AC1307" s="13" t="str">
        <f t="shared" ca="1" si="571"/>
        <v>$AB</v>
      </c>
      <c r="AD1307" s="13" t="str" cm="1">
        <f t="array" aca="1" ref="AD1307" ca="1">IFERROR(IF((LEFT(INDIRECT("$F"&amp;$S1307),4))="GOTS",IF($G1307="Organic","GOTS_Organic_raw",(IF($G1307="Responsible","GOTS_Responsible",(IF($G1307="No Attribute (Conventional)","GOTS_conventional",(IF($G1307="Recycled Pre/Post-Consumer","GOTS_pre_post",(IF($G1307="In-Conversion","GOTS_in_conversion",(IF($G1307="Sustainably Sourced","Sustainably_sourced",""))))))))))),IF($G1307="Organic","Organic",(IF($G1307="Responsible","Responsible",(IF($G1307="No Attribute (Conventional)","No_Attribute_Conventional",(IF($G1307="Recycled Pre/Post-Consumer","Recycled_Pre_Post_Consumer",(IF($G1307="In-Conversion","In_Conversion",(IF($G1307="Recycled Pre-Consumer","Recycled_Pre_Consumer",(IF($G1307="Recycled Post-Consumer","Recycled_Post_Consumer",(IF($G1307="Sustainably Sourced","Sustainably_sourced","")))))))))))))))),"")</f>
        <v/>
      </c>
      <c r="AE1307" s="13" t="e" cm="1">
        <f t="array" aca="1" ref="AE1307" ca="1">IF(INDIRECT("$F"&amp;$S1307)="","",IF(LEFT(INDIRECT("$F"&amp;$S1307),3)="GRS","GRS_RCS_RM",IF((LEFT(INDIRECT("$F"&amp;$S1307),3))="RCS","GRS_RCS_RM",IF(INDIRECT("$F"&amp;$S1307)="OCS (No Label)","OCS_Conversion_RM",IF(LEFT(INDIRECT("$F"&amp;$S1307),3)="OCS","OCS_RM",IF(RIGHT(INDIRECT("$F"&amp;$S1307),10)="conversion","GOTS_RM_conversion",IF((LEFT(INDIRECT("$F"&amp;$S1307),4))="GOTS","GOTS_RM","Responsible_RM")))))))</f>
        <v>#REF!</v>
      </c>
      <c r="AF1307" s="13" t="str" cm="1">
        <f t="array" aca="1" ref="AF1307" ca="1">IF($S1307="","",INDIRECT("$Z"&amp;$S1307))</f>
        <v/>
      </c>
      <c r="AG1307" s="155"/>
      <c r="AH1307" s="13" t="str" cm="1">
        <f t="array" aca="1" ref="AH1307" ca="1">IFERROR(INDIRECT("$ag"&amp;S1307),"")</f>
        <v/>
      </c>
      <c r="AI1307" s="13" t="e" cm="1">
        <f t="array" aca="1" ref="AI1307" ca="1">INDIRECT("O"&amp;S1306)</f>
        <v>#REF!</v>
      </c>
      <c r="AJ1307" s="13" t="str">
        <f>IF($I1307="","",INDEX('Raw Material'!$A$1:$J$75,MATCH(I1307,'Raw Material'!$A$1:$A$75,0),(MATCH(G1307,'Raw Material'!$A$1:$J$1,0))))</f>
        <v/>
      </c>
      <c r="AK1307" s="13" t="str">
        <f t="shared" si="567"/>
        <v>YANLIŞRM</v>
      </c>
      <c r="AL1307" s="153" t="str">
        <f t="shared" si="568"/>
        <v/>
      </c>
    </row>
    <row r="1308" spans="1:38" ht="16.5" customHeight="1">
      <c r="A1308" s="162"/>
      <c r="B1308" s="168"/>
      <c r="C1308" s="169"/>
      <c r="D1308" s="156"/>
      <c r="E1308" s="156"/>
      <c r="F1308" s="175"/>
      <c r="G1308" s="181"/>
      <c r="H1308" s="182"/>
      <c r="I1308" s="182"/>
      <c r="J1308" s="182"/>
      <c r="K1308" s="32"/>
      <c r="L1308" s="179"/>
      <c r="M1308" s="179"/>
      <c r="N1308" s="81"/>
      <c r="O1308" s="185"/>
      <c r="P1308" s="103"/>
      <c r="Q1308" s="84" t="str">
        <f t="shared" si="569"/>
        <v/>
      </c>
      <c r="R1308" s="159"/>
      <c r="S1308" s="28" t="str" cm="1">
        <f t="array" aca="1" ref="S1308" ca="1">IF(INDIRECT("A"&amp;114+$U1308)&lt;&gt;"",114+$U1308,"")</f>
        <v/>
      </c>
      <c r="T1308" s="28" t="str">
        <f t="shared" ca="1" si="570"/>
        <v>$B</v>
      </c>
      <c r="U1308" s="29">
        <f t="shared" si="576"/>
        <v>1188</v>
      </c>
      <c r="V1308" s="29">
        <v>99.500000000007802</v>
      </c>
      <c r="W1308" s="29">
        <f t="shared" si="577"/>
        <v>99</v>
      </c>
      <c r="X1308" s="41" t="str" cm="1">
        <f t="array" aca="1" ref="X1308" ca="1">IFERROR(INDEX('PC&amp;PD'!$A$1:$AP$15,ROW('PC&amp;PD'!$A$15),MATCH(INDIRECT(T1308),'PC&amp;PD'!$A$1:$AP$1,0)),"")</f>
        <v/>
      </c>
      <c r="Z1308" s="155"/>
      <c r="AA1308" s="13" t="str">
        <f t="shared" si="566"/>
        <v/>
      </c>
      <c r="AB1308" s="155"/>
      <c r="AC1308" s="13" t="str">
        <f t="shared" ca="1" si="571"/>
        <v>$AB</v>
      </c>
      <c r="AD1308" s="13" t="str" cm="1">
        <f t="array" aca="1" ref="AD1308" ca="1">IFERROR(IF((LEFT(INDIRECT("$F"&amp;$S1308),4))="GOTS",IF($G1308="Organic","GOTS_Organic_raw",(IF($G1308="Responsible","GOTS_Responsible",(IF($G1308="No Attribute (Conventional)","GOTS_conventional",(IF($G1308="Recycled Pre/Post-Consumer","GOTS_pre_post",(IF($G1308="In-Conversion","GOTS_in_conversion",(IF($G1308="Sustainably Sourced","Sustainably_sourced",""))))))))))),IF($G1308="Organic","Organic",(IF($G1308="Responsible","Responsible",(IF($G1308="No Attribute (Conventional)","No_Attribute_Conventional",(IF($G1308="Recycled Pre/Post-Consumer","Recycled_Pre_Post_Consumer",(IF($G1308="In-Conversion","In_Conversion",(IF($G1308="Recycled Pre-Consumer","Recycled_Pre_Consumer",(IF($G1308="Recycled Post-Consumer","Recycled_Post_Consumer",(IF($G1308="Sustainably Sourced","Sustainably_sourced","")))))))))))))))),"")</f>
        <v/>
      </c>
      <c r="AE1308" s="13" t="e" cm="1">
        <f t="array" aca="1" ref="AE1308" ca="1">IF(INDIRECT("$F"&amp;$S1308)="","",IF(LEFT(INDIRECT("$F"&amp;$S1308),3)="GRS","GRS_RCS_RM",IF((LEFT(INDIRECT("$F"&amp;$S1308),3))="RCS","GRS_RCS_RM",IF(INDIRECT("$F"&amp;$S1308)="OCS (No Label)","OCS_Conversion_RM",IF(LEFT(INDIRECT("$F"&amp;$S1308),3)="OCS","OCS_RM",IF(RIGHT(INDIRECT("$F"&amp;$S1308),10)="conversion","GOTS_RM_conversion",IF((LEFT(INDIRECT("$F"&amp;$S1308),4))="GOTS","GOTS_RM","Responsible_RM")))))))</f>
        <v>#REF!</v>
      </c>
      <c r="AF1308" s="13" t="str" cm="1">
        <f t="array" aca="1" ref="AF1308" ca="1">IF($S1308="","",INDIRECT("$Z"&amp;$S1308))</f>
        <v/>
      </c>
      <c r="AG1308" s="155"/>
      <c r="AH1308" s="13" t="str" cm="1">
        <f t="array" aca="1" ref="AH1308" ca="1">IFERROR(INDIRECT("$ag"&amp;S1308),"")</f>
        <v/>
      </c>
      <c r="AI1308" s="13" t="e" cm="1">
        <f t="array" aca="1" ref="AI1308" ca="1">INDIRECT("O"&amp;S1307)</f>
        <v>#REF!</v>
      </c>
      <c r="AJ1308" s="13" t="str">
        <f>IF($I1308="","",INDEX('Raw Material'!$A$1:$J$75,MATCH(I1308,'Raw Material'!$A$1:$A$75,0),(MATCH(G1308,'Raw Material'!$A$1:$J$1,0))))</f>
        <v/>
      </c>
      <c r="AK1308" s="13" t="str">
        <f t="shared" si="567"/>
        <v>YANLIŞRM</v>
      </c>
      <c r="AL1308" s="153" t="str">
        <f t="shared" si="568"/>
        <v/>
      </c>
    </row>
    <row r="1309" spans="1:38" ht="16.5" customHeight="1">
      <c r="A1309" s="162"/>
      <c r="B1309" s="168"/>
      <c r="C1309" s="169"/>
      <c r="D1309" s="156"/>
      <c r="E1309" s="156"/>
      <c r="F1309" s="175"/>
      <c r="G1309" s="181"/>
      <c r="H1309" s="182"/>
      <c r="I1309" s="182"/>
      <c r="J1309" s="182"/>
      <c r="K1309" s="32"/>
      <c r="L1309" s="179"/>
      <c r="M1309" s="179"/>
      <c r="N1309" s="81"/>
      <c r="O1309" s="185"/>
      <c r="P1309" s="103"/>
      <c r="Q1309" s="84" t="str">
        <f t="shared" si="569"/>
        <v/>
      </c>
      <c r="R1309" s="159"/>
      <c r="S1309" s="28" t="str" cm="1">
        <f t="array" aca="1" ref="S1309" ca="1">IF(INDIRECT("A"&amp;114+$U1309)&lt;&gt;"",114+$U1309,"")</f>
        <v/>
      </c>
      <c r="T1309" s="28" t="str">
        <f t="shared" ca="1" si="570"/>
        <v>$B</v>
      </c>
      <c r="U1309" s="29">
        <f t="shared" si="576"/>
        <v>1188</v>
      </c>
      <c r="V1309" s="29">
        <v>99.583333333341102</v>
      </c>
      <c r="W1309" s="29">
        <f t="shared" si="577"/>
        <v>99</v>
      </c>
      <c r="X1309" s="41" t="str" cm="1">
        <f t="array" aca="1" ref="X1309" ca="1">IFERROR(INDEX('PC&amp;PD'!$A$1:$AP$15,ROW('PC&amp;PD'!$A$15),MATCH(INDIRECT(T1309),'PC&amp;PD'!$A$1:$AP$1,0)),"")</f>
        <v/>
      </c>
      <c r="Z1309" s="155"/>
      <c r="AA1309" s="13" t="str">
        <f t="shared" si="566"/>
        <v/>
      </c>
      <c r="AB1309" s="155"/>
      <c r="AC1309" s="13" t="str">
        <f t="shared" ca="1" si="571"/>
        <v>$AB</v>
      </c>
      <c r="AD1309" s="13" t="str" cm="1">
        <f t="array" aca="1" ref="AD1309" ca="1">IFERROR(IF((LEFT(INDIRECT("$F"&amp;$S1309),4))="GOTS",IF($G1309="Organic","GOTS_Organic_raw",(IF($G1309="Responsible","GOTS_Responsible",(IF($G1309="No Attribute (Conventional)","GOTS_conventional",(IF($G1309="Recycled Pre/Post-Consumer","GOTS_pre_post",(IF($G1309="In-Conversion","GOTS_in_conversion",(IF($G1309="Sustainably Sourced","Sustainably_sourced",""))))))))))),IF($G1309="Organic","Organic",(IF($G1309="Responsible","Responsible",(IF($G1309="No Attribute (Conventional)","No_Attribute_Conventional",(IF($G1309="Recycled Pre/Post-Consumer","Recycled_Pre_Post_Consumer",(IF($G1309="In-Conversion","In_Conversion",(IF($G1309="Recycled Pre-Consumer","Recycled_Pre_Consumer",(IF($G1309="Recycled Post-Consumer","Recycled_Post_Consumer",(IF($G1309="Sustainably Sourced","Sustainably_sourced","")))))))))))))))),"")</f>
        <v/>
      </c>
      <c r="AE1309" s="13" t="e" cm="1">
        <f t="array" aca="1" ref="AE1309" ca="1">IF(INDIRECT("$F"&amp;$S1309)="","",IF(LEFT(INDIRECT("$F"&amp;$S1309),3)="GRS","GRS_RCS_RM",IF((LEFT(INDIRECT("$F"&amp;$S1309),3))="RCS","GRS_RCS_RM",IF(INDIRECT("$F"&amp;$S1309)="OCS (No Label)","OCS_Conversion_RM",IF(LEFT(INDIRECT("$F"&amp;$S1309),3)="OCS","OCS_RM",IF(RIGHT(INDIRECT("$F"&amp;$S1309),10)="conversion","GOTS_RM_conversion",IF((LEFT(INDIRECT("$F"&amp;$S1309),4))="GOTS","GOTS_RM","Responsible_RM")))))))</f>
        <v>#REF!</v>
      </c>
      <c r="AF1309" s="13" t="str" cm="1">
        <f t="array" aca="1" ref="AF1309" ca="1">IF($S1309="","",INDIRECT("$Z"&amp;$S1309))</f>
        <v/>
      </c>
      <c r="AG1309" s="155"/>
      <c r="AH1309" s="13" t="str" cm="1">
        <f t="array" aca="1" ref="AH1309" ca="1">IFERROR(INDIRECT("$ag"&amp;S1309),"")</f>
        <v/>
      </c>
      <c r="AI1309" s="13" t="e" cm="1">
        <f t="array" aca="1" ref="AI1309" ca="1">INDIRECT("O"&amp;S1308)</f>
        <v>#REF!</v>
      </c>
      <c r="AJ1309" s="13" t="str">
        <f>IF($I1309="","",INDEX('Raw Material'!$A$1:$J$75,MATCH(I1309,'Raw Material'!$A$1:$A$75,0),(MATCH(G1309,'Raw Material'!$A$1:$J$1,0))))</f>
        <v/>
      </c>
      <c r="AK1309" s="13" t="str">
        <f t="shared" si="567"/>
        <v>YANLIŞRM</v>
      </c>
      <c r="AL1309" s="153" t="str">
        <f t="shared" si="568"/>
        <v/>
      </c>
    </row>
    <row r="1310" spans="1:38" ht="16.5" customHeight="1">
      <c r="A1310" s="162"/>
      <c r="B1310" s="168"/>
      <c r="C1310" s="169"/>
      <c r="D1310" s="156"/>
      <c r="E1310" s="156"/>
      <c r="F1310" s="175"/>
      <c r="G1310" s="181"/>
      <c r="H1310" s="182"/>
      <c r="I1310" s="182"/>
      <c r="J1310" s="182"/>
      <c r="K1310" s="32"/>
      <c r="L1310" s="179"/>
      <c r="M1310" s="179"/>
      <c r="N1310" s="81"/>
      <c r="O1310" s="185"/>
      <c r="P1310" s="103"/>
      <c r="Q1310" s="84" t="str">
        <f t="shared" si="569"/>
        <v/>
      </c>
      <c r="R1310" s="159"/>
      <c r="S1310" s="28" t="str" cm="1">
        <f t="array" aca="1" ref="S1310" ca="1">IF(INDIRECT("A"&amp;114+$U1310)&lt;&gt;"",114+$U1310,"")</f>
        <v/>
      </c>
      <c r="T1310" s="28" t="str">
        <f t="shared" ca="1" si="570"/>
        <v>$B</v>
      </c>
      <c r="U1310" s="29">
        <f t="shared" si="576"/>
        <v>1188</v>
      </c>
      <c r="V1310" s="29">
        <v>99.666666666674502</v>
      </c>
      <c r="W1310" s="29">
        <f t="shared" si="577"/>
        <v>99</v>
      </c>
      <c r="X1310" s="41" t="str" cm="1">
        <f t="array" aca="1" ref="X1310" ca="1">IFERROR(INDEX('PC&amp;PD'!$A$1:$AP$15,ROW('PC&amp;PD'!$A$15),MATCH(INDIRECT(T1310),'PC&amp;PD'!$A$1:$AP$1,0)),"")</f>
        <v/>
      </c>
      <c r="Z1310" s="155"/>
      <c r="AA1310" s="13" t="str">
        <f t="shared" si="566"/>
        <v/>
      </c>
      <c r="AB1310" s="155"/>
      <c r="AC1310" s="13" t="str">
        <f t="shared" ca="1" si="571"/>
        <v>$AB</v>
      </c>
      <c r="AD1310" s="13" t="str" cm="1">
        <f t="array" aca="1" ref="AD1310" ca="1">IFERROR(IF((LEFT(INDIRECT("$F"&amp;$S1310),4))="GOTS",IF($G1310="Organic","GOTS_Organic_raw",(IF($G1310="Responsible","GOTS_Responsible",(IF($G1310="No Attribute (Conventional)","GOTS_conventional",(IF($G1310="Recycled Pre/Post-Consumer","GOTS_pre_post",(IF($G1310="In-Conversion","GOTS_in_conversion",(IF($G1310="Sustainably Sourced","Sustainably_sourced",""))))))))))),IF($G1310="Organic","Organic",(IF($G1310="Responsible","Responsible",(IF($G1310="No Attribute (Conventional)","No_Attribute_Conventional",(IF($G1310="Recycled Pre/Post-Consumer","Recycled_Pre_Post_Consumer",(IF($G1310="In-Conversion","In_Conversion",(IF($G1310="Recycled Pre-Consumer","Recycled_Pre_Consumer",(IF($G1310="Recycled Post-Consumer","Recycled_Post_Consumer",(IF($G1310="Sustainably Sourced","Sustainably_sourced","")))))))))))))))),"")</f>
        <v/>
      </c>
      <c r="AE1310" s="13" t="e" cm="1">
        <f t="array" aca="1" ref="AE1310" ca="1">IF(INDIRECT("$F"&amp;$S1310)="","",IF(LEFT(INDIRECT("$F"&amp;$S1310),3)="GRS","GRS_RCS_RM",IF((LEFT(INDIRECT("$F"&amp;$S1310),3))="RCS","GRS_RCS_RM",IF(INDIRECT("$F"&amp;$S1310)="OCS (No Label)","OCS_Conversion_RM",IF(LEFT(INDIRECT("$F"&amp;$S1310),3)="OCS","OCS_RM",IF(RIGHT(INDIRECT("$F"&amp;$S1310),10)="conversion","GOTS_RM_conversion",IF((LEFT(INDIRECT("$F"&amp;$S1310),4))="GOTS","GOTS_RM","Responsible_RM")))))))</f>
        <v>#REF!</v>
      </c>
      <c r="AF1310" s="13" t="str" cm="1">
        <f t="array" aca="1" ref="AF1310" ca="1">IF($S1310="","",INDIRECT("$Z"&amp;$S1310))</f>
        <v/>
      </c>
      <c r="AG1310" s="155"/>
      <c r="AH1310" s="13" t="str" cm="1">
        <f t="array" aca="1" ref="AH1310" ca="1">IFERROR(INDIRECT("$ag"&amp;S1310),"")</f>
        <v/>
      </c>
      <c r="AI1310" s="13" t="e" cm="1">
        <f t="array" aca="1" ref="AI1310" ca="1">INDIRECT("O"&amp;S1309)</f>
        <v>#REF!</v>
      </c>
      <c r="AJ1310" s="13" t="str">
        <f>IF($I1310="","",INDEX('Raw Material'!$A$1:$J$75,MATCH(I1310,'Raw Material'!$A$1:$A$75,0),(MATCH(G1310,'Raw Material'!$A$1:$J$1,0))))</f>
        <v/>
      </c>
      <c r="AK1310" s="13" t="str">
        <f t="shared" si="567"/>
        <v>YANLIŞRM</v>
      </c>
      <c r="AL1310" s="153" t="str">
        <f t="shared" si="568"/>
        <v/>
      </c>
    </row>
    <row r="1311" spans="1:38" ht="16.5" customHeight="1">
      <c r="A1311" s="162"/>
      <c r="B1311" s="168"/>
      <c r="C1311" s="169"/>
      <c r="D1311" s="156"/>
      <c r="E1311" s="156"/>
      <c r="F1311" s="175"/>
      <c r="G1311" s="181"/>
      <c r="H1311" s="182"/>
      <c r="I1311" s="182"/>
      <c r="J1311" s="182"/>
      <c r="K1311" s="32"/>
      <c r="L1311" s="179"/>
      <c r="M1311" s="179"/>
      <c r="N1311" s="81"/>
      <c r="O1311" s="185"/>
      <c r="P1311" s="103"/>
      <c r="Q1311" s="84" t="str">
        <f t="shared" si="569"/>
        <v/>
      </c>
      <c r="R1311" s="159"/>
      <c r="S1311" s="28" t="str" cm="1">
        <f t="array" aca="1" ref="S1311" ca="1">IF(INDIRECT("A"&amp;114+$U1311)&lt;&gt;"",114+$U1311,"")</f>
        <v/>
      </c>
      <c r="T1311" s="28" t="str">
        <f t="shared" ca="1" si="570"/>
        <v>$B</v>
      </c>
      <c r="U1311" s="29">
        <f t="shared" si="576"/>
        <v>1188</v>
      </c>
      <c r="V1311" s="29">
        <v>99.750000000007802</v>
      </c>
      <c r="W1311" s="29">
        <f t="shared" si="577"/>
        <v>99</v>
      </c>
      <c r="X1311" s="41" t="str" cm="1">
        <f t="array" aca="1" ref="X1311" ca="1">IFERROR(INDEX('PC&amp;PD'!$A$1:$AP$15,ROW('PC&amp;PD'!$A$15),MATCH(INDIRECT(T1311),'PC&amp;PD'!$A$1:$AP$1,0)),"")</f>
        <v/>
      </c>
      <c r="Z1311" s="155"/>
      <c r="AA1311" s="13" t="str">
        <f t="shared" si="566"/>
        <v/>
      </c>
      <c r="AB1311" s="155"/>
      <c r="AC1311" s="13" t="str">
        <f t="shared" ca="1" si="571"/>
        <v>$AB</v>
      </c>
      <c r="AD1311" s="13" t="str" cm="1">
        <f t="array" aca="1" ref="AD1311" ca="1">IFERROR(IF((LEFT(INDIRECT("$F"&amp;$S1311),4))="GOTS",IF($G1311="Organic","GOTS_Organic_raw",(IF($G1311="Responsible","GOTS_Responsible",(IF($G1311="No Attribute (Conventional)","GOTS_conventional",(IF($G1311="Recycled Pre/Post-Consumer","GOTS_pre_post",(IF($G1311="In-Conversion","GOTS_in_conversion",(IF($G1311="Sustainably Sourced","Sustainably_sourced",""))))))))))),IF($G1311="Organic","Organic",(IF($G1311="Responsible","Responsible",(IF($G1311="No Attribute (Conventional)","No_Attribute_Conventional",(IF($G1311="Recycled Pre/Post-Consumer","Recycled_Pre_Post_Consumer",(IF($G1311="In-Conversion","In_Conversion",(IF($G1311="Recycled Pre-Consumer","Recycled_Pre_Consumer",(IF($G1311="Recycled Post-Consumer","Recycled_Post_Consumer",(IF($G1311="Sustainably Sourced","Sustainably_sourced","")))))))))))))))),"")</f>
        <v/>
      </c>
      <c r="AE1311" s="13" t="e" cm="1">
        <f t="array" aca="1" ref="AE1311" ca="1">IF(INDIRECT("$F"&amp;$S1311)="","",IF(LEFT(INDIRECT("$F"&amp;$S1311),3)="GRS","GRS_RCS_RM",IF((LEFT(INDIRECT("$F"&amp;$S1311),3))="RCS","GRS_RCS_RM",IF(INDIRECT("$F"&amp;$S1311)="OCS (No Label)","OCS_Conversion_RM",IF(LEFT(INDIRECT("$F"&amp;$S1311),3)="OCS","OCS_RM",IF(RIGHT(INDIRECT("$F"&amp;$S1311),10)="conversion","GOTS_RM_conversion",IF((LEFT(INDIRECT("$F"&amp;$S1311),4))="GOTS","GOTS_RM","Responsible_RM")))))))</f>
        <v>#REF!</v>
      </c>
      <c r="AF1311" s="13" t="str" cm="1">
        <f t="array" aca="1" ref="AF1311" ca="1">IF($S1311="","",INDIRECT("$Z"&amp;$S1311))</f>
        <v/>
      </c>
      <c r="AG1311" s="155"/>
      <c r="AH1311" s="13" t="str" cm="1">
        <f t="array" aca="1" ref="AH1311" ca="1">IFERROR(INDIRECT("$ag"&amp;S1311),"")</f>
        <v/>
      </c>
      <c r="AI1311" s="13" t="e" cm="1">
        <f t="array" aca="1" ref="AI1311" ca="1">INDIRECT("O"&amp;S1310)</f>
        <v>#REF!</v>
      </c>
      <c r="AJ1311" s="13" t="str">
        <f>IF($I1311="","",INDEX('Raw Material'!$A$1:$J$75,MATCH(I1311,'Raw Material'!$A$1:$A$75,0),(MATCH(G1311,'Raw Material'!$A$1:$J$1,0))))</f>
        <v/>
      </c>
      <c r="AK1311" s="13" t="str">
        <f t="shared" si="567"/>
        <v>YANLIŞRM</v>
      </c>
      <c r="AL1311" s="153" t="str">
        <f t="shared" si="568"/>
        <v/>
      </c>
    </row>
    <row r="1312" spans="1:38" ht="16.5" customHeight="1">
      <c r="A1312" s="162"/>
      <c r="B1312" s="168"/>
      <c r="C1312" s="169"/>
      <c r="D1312" s="156"/>
      <c r="E1312" s="156"/>
      <c r="F1312" s="175"/>
      <c r="G1312" s="181"/>
      <c r="H1312" s="182"/>
      <c r="I1312" s="182"/>
      <c r="J1312" s="182"/>
      <c r="K1312" s="32"/>
      <c r="L1312" s="179"/>
      <c r="M1312" s="179"/>
      <c r="N1312" s="81"/>
      <c r="O1312" s="185"/>
      <c r="P1312" s="103"/>
      <c r="Q1312" s="84" t="str">
        <f t="shared" si="569"/>
        <v/>
      </c>
      <c r="R1312" s="159"/>
      <c r="S1312" s="28" t="str" cm="1">
        <f t="array" aca="1" ref="S1312" ca="1">IF(INDIRECT("A"&amp;114+$U1312)&lt;&gt;"",114+$U1312,"")</f>
        <v/>
      </c>
      <c r="T1312" s="28" t="str">
        <f t="shared" ca="1" si="570"/>
        <v>$B</v>
      </c>
      <c r="U1312" s="29">
        <f t="shared" si="576"/>
        <v>1188</v>
      </c>
      <c r="V1312" s="29">
        <v>99.833333333341102</v>
      </c>
      <c r="W1312" s="29">
        <f t="shared" si="577"/>
        <v>99</v>
      </c>
      <c r="X1312" s="41" t="str" cm="1">
        <f t="array" aca="1" ref="X1312" ca="1">IFERROR(INDEX('PC&amp;PD'!$A$1:$AP$15,ROW('PC&amp;PD'!$A$15),MATCH(INDIRECT(T1312),'PC&amp;PD'!$A$1:$AP$1,0)),"")</f>
        <v/>
      </c>
      <c r="Z1312" s="155"/>
      <c r="AA1312" s="13" t="str">
        <f t="shared" si="566"/>
        <v/>
      </c>
      <c r="AB1312" s="155"/>
      <c r="AC1312" s="13" t="str">
        <f t="shared" ca="1" si="571"/>
        <v>$AB</v>
      </c>
      <c r="AD1312" s="13" t="str" cm="1">
        <f t="array" aca="1" ref="AD1312" ca="1">IFERROR(IF((LEFT(INDIRECT("$F"&amp;$S1312),4))="GOTS",IF($G1312="Organic","GOTS_Organic_raw",(IF($G1312="Responsible","GOTS_Responsible",(IF($G1312="No Attribute (Conventional)","GOTS_conventional",(IF($G1312="Recycled Pre/Post-Consumer","GOTS_pre_post",(IF($G1312="In-Conversion","GOTS_in_conversion",(IF($G1312="Sustainably Sourced","Sustainably_sourced",""))))))))))),IF($G1312="Organic","Organic",(IF($G1312="Responsible","Responsible",(IF($G1312="No Attribute (Conventional)","No_Attribute_Conventional",(IF($G1312="Recycled Pre/Post-Consumer","Recycled_Pre_Post_Consumer",(IF($G1312="In-Conversion","In_Conversion",(IF($G1312="Recycled Pre-Consumer","Recycled_Pre_Consumer",(IF($G1312="Recycled Post-Consumer","Recycled_Post_Consumer",(IF($G1312="Sustainably Sourced","Sustainably_sourced","")))))))))))))))),"")</f>
        <v/>
      </c>
      <c r="AE1312" s="13" t="e" cm="1">
        <f t="array" aca="1" ref="AE1312" ca="1">IF(INDIRECT("$F"&amp;$S1312)="","",IF(LEFT(INDIRECT("$F"&amp;$S1312),3)="GRS","GRS_RCS_RM",IF((LEFT(INDIRECT("$F"&amp;$S1312),3))="RCS","GRS_RCS_RM",IF(INDIRECT("$F"&amp;$S1312)="OCS (No Label)","OCS_Conversion_RM",IF(LEFT(INDIRECT("$F"&amp;$S1312),3)="OCS","OCS_RM",IF(RIGHT(INDIRECT("$F"&amp;$S1312),10)="conversion","GOTS_RM_conversion",IF((LEFT(INDIRECT("$F"&amp;$S1312),4))="GOTS","GOTS_RM","Responsible_RM")))))))</f>
        <v>#REF!</v>
      </c>
      <c r="AF1312" s="13" t="str" cm="1">
        <f t="array" aca="1" ref="AF1312" ca="1">IF($S1312="","",INDIRECT("$Z"&amp;$S1312))</f>
        <v/>
      </c>
      <c r="AG1312" s="155"/>
      <c r="AH1312" s="13" t="str" cm="1">
        <f t="array" aca="1" ref="AH1312" ca="1">IFERROR(INDIRECT("$ag"&amp;S1312),"")</f>
        <v/>
      </c>
      <c r="AI1312" s="13" t="e" cm="1">
        <f t="array" aca="1" ref="AI1312" ca="1">INDIRECT("O"&amp;S1311)</f>
        <v>#REF!</v>
      </c>
      <c r="AJ1312" s="13" t="str">
        <f>IF($I1312="","",INDEX('Raw Material'!$A$1:$J$75,MATCH(I1312,'Raw Material'!$A$1:$A$75,0),(MATCH(G1312,'Raw Material'!$A$1:$J$1,0))))</f>
        <v/>
      </c>
      <c r="AK1312" s="13" t="str">
        <f t="shared" si="567"/>
        <v>YANLIŞRM</v>
      </c>
      <c r="AL1312" s="153" t="str">
        <f t="shared" si="568"/>
        <v/>
      </c>
    </row>
    <row r="1313" spans="1:38" ht="16.5" customHeight="1" thickBot="1">
      <c r="A1313" s="163"/>
      <c r="B1313" s="170"/>
      <c r="C1313" s="171"/>
      <c r="D1313" s="156"/>
      <c r="E1313" s="156"/>
      <c r="F1313" s="176"/>
      <c r="G1313" s="157"/>
      <c r="H1313" s="158"/>
      <c r="I1313" s="158"/>
      <c r="J1313" s="158"/>
      <c r="K1313" s="33"/>
      <c r="L1313" s="180"/>
      <c r="M1313" s="180"/>
      <c r="N1313" s="82"/>
      <c r="O1313" s="186"/>
      <c r="P1313" s="103"/>
      <c r="Q1313" s="84" t="str">
        <f t="shared" si="569"/>
        <v/>
      </c>
      <c r="R1313" s="159"/>
      <c r="S1313" s="28" t="str" cm="1">
        <f t="array" aca="1" ref="S1313" ca="1">IF(INDIRECT("A"&amp;114+$U1313)&lt;&gt;"",114+$U1313,"")</f>
        <v/>
      </c>
      <c r="T1313" s="28" t="str">
        <f t="shared" ca="1" si="570"/>
        <v>$B</v>
      </c>
      <c r="U1313" s="29">
        <f t="shared" si="576"/>
        <v>1188</v>
      </c>
      <c r="V1313" s="29">
        <v>99.916666666674502</v>
      </c>
      <c r="W1313" s="29">
        <f t="shared" si="577"/>
        <v>99</v>
      </c>
      <c r="X1313" s="41" t="str" cm="1">
        <f t="array" aca="1" ref="X1313" ca="1">IFERROR(INDEX('PC&amp;PD'!$A$1:$AP$15,ROW('PC&amp;PD'!$A$15),MATCH(INDIRECT(T1313),'PC&amp;PD'!$A$1:$AP$1,0)),"")</f>
        <v/>
      </c>
      <c r="Z1313" s="155"/>
      <c r="AA1313" s="13" t="str">
        <f t="shared" si="566"/>
        <v/>
      </c>
      <c r="AB1313" s="155"/>
      <c r="AC1313" s="13" t="str">
        <f t="shared" ca="1" si="571"/>
        <v>$AB</v>
      </c>
      <c r="AD1313" s="13" t="str" cm="1">
        <f t="array" aca="1" ref="AD1313" ca="1">IFERROR(IF((LEFT(INDIRECT("$F"&amp;$S1313),4))="GOTS",IF($G1313="Organic","GOTS_Organic_raw",(IF($G1313="Responsible","GOTS_Responsible",(IF($G1313="No Attribute (Conventional)","GOTS_conventional",(IF($G1313="Recycled Pre/Post-Consumer","GOTS_pre_post",(IF($G1313="In-Conversion","GOTS_in_conversion",(IF($G1313="Sustainably Sourced","Sustainably_sourced",""))))))))))),IF($G1313="Organic","Organic",(IF($G1313="Responsible","Responsible",(IF($G1313="No Attribute (Conventional)","No_Attribute_Conventional",(IF($G1313="Recycled Pre/Post-Consumer","Recycled_Pre_Post_Consumer",(IF($G1313="In-Conversion","In_Conversion",(IF($G1313="Recycled Pre-Consumer","Recycled_Pre_Consumer",(IF($G1313="Recycled Post-Consumer","Recycled_Post_Consumer",(IF($G1313="Sustainably Sourced","Sustainably_sourced","")))))))))))))))),"")</f>
        <v/>
      </c>
      <c r="AE1313" s="13" t="e" cm="1">
        <f t="array" aca="1" ref="AE1313" ca="1">IF(INDIRECT("$F"&amp;$S1313)="","",IF(LEFT(INDIRECT("$F"&amp;$S1313),3)="GRS","GRS_RCS_RM",IF((LEFT(INDIRECT("$F"&amp;$S1313),3))="RCS","GRS_RCS_RM",IF(INDIRECT("$F"&amp;$S1313)="OCS (No Label)","OCS_Conversion_RM",IF(LEFT(INDIRECT("$F"&amp;$S1313),3)="OCS","OCS_RM",IF(RIGHT(INDIRECT("$F"&amp;$S1313),10)="conversion","GOTS_RM_conversion",IF((LEFT(INDIRECT("$F"&amp;$S1313),4))="GOTS","GOTS_RM","Responsible_RM")))))))</f>
        <v>#REF!</v>
      </c>
      <c r="AF1313" s="13" t="str" cm="1">
        <f t="array" aca="1" ref="AF1313" ca="1">IF($S1313="","",INDIRECT("$Z"&amp;$S1313))</f>
        <v/>
      </c>
      <c r="AG1313" s="155"/>
      <c r="AH1313" s="13" t="str" cm="1">
        <f t="array" aca="1" ref="AH1313" ca="1">IFERROR(INDIRECT("$ag"&amp;S1313),"")</f>
        <v/>
      </c>
      <c r="AI1313" s="13" t="e" cm="1">
        <f t="array" aca="1" ref="AI1313" ca="1">INDIRECT("O"&amp;S1312)</f>
        <v>#REF!</v>
      </c>
      <c r="AJ1313" s="13" t="str">
        <f>IF($I1313="","",INDEX('Raw Material'!$A$1:$J$75,MATCH(I1313,'Raw Material'!$A$1:$A$75,0),(MATCH(G1313,'Raw Material'!$A$1:$J$1,0))))</f>
        <v/>
      </c>
      <c r="AK1313" s="13" t="str">
        <f t="shared" si="567"/>
        <v>YANLIŞRM</v>
      </c>
      <c r="AL1313" s="153" t="str">
        <f t="shared" si="568"/>
        <v/>
      </c>
    </row>
    <row r="1314" spans="1:38" ht="16.5" customHeight="1">
      <c r="A1314" s="160" t="str">
        <f>IF(B1314="","",COUNTA($B$114:$B1314))</f>
        <v/>
      </c>
      <c r="B1314" s="164"/>
      <c r="C1314" s="165"/>
      <c r="D1314" s="183"/>
      <c r="E1314" s="183"/>
      <c r="F1314" s="172"/>
      <c r="G1314" s="212"/>
      <c r="H1314" s="206"/>
      <c r="I1314" s="206"/>
      <c r="J1314" s="206"/>
      <c r="K1314" s="31"/>
      <c r="L1314" s="177" t="str">
        <f t="shared" ref="L1314" si="587">IF(R1314="","",LEFT(R1314,LEN(R1314)-2))</f>
        <v/>
      </c>
      <c r="M1314" s="177"/>
      <c r="N1314" s="80"/>
      <c r="O1314" s="184"/>
      <c r="P1314" s="103"/>
      <c r="Q1314" s="84" t="str">
        <f t="shared" si="569"/>
        <v/>
      </c>
      <c r="R1314" s="159" t="str">
        <f t="shared" ref="R1314" si="588">CONCATENATE($Q1314,Q1315,Q1316,Q1317,Q1318,Q1319,$Q1320,$Q1321,$Q1322,$Q1323,Q1324,Q1325)</f>
        <v/>
      </c>
      <c r="S1314" s="28" t="str" cm="1">
        <f t="array" aca="1" ref="S1314" ca="1">IF(INDIRECT("A"&amp;114+$U1314)&lt;&gt;"",114+$U1314,"")</f>
        <v/>
      </c>
      <c r="T1314" s="28" t="str">
        <f t="shared" ca="1" si="570"/>
        <v>$B</v>
      </c>
      <c r="U1314" s="29">
        <f t="shared" si="576"/>
        <v>1200</v>
      </c>
      <c r="V1314" s="29">
        <v>100.000000000008</v>
      </c>
      <c r="W1314" s="29">
        <f t="shared" si="577"/>
        <v>100</v>
      </c>
      <c r="X1314" s="41" t="str" cm="1">
        <f t="array" aca="1" ref="X1314" ca="1">IFERROR(INDEX('PC&amp;PD'!$A$1:$AP$15,ROW('PC&amp;PD'!$A$15),MATCH(INDIRECT(T1314),'PC&amp;PD'!$A$1:$AP$1,0)),"")</f>
        <v/>
      </c>
      <c r="Z1314" s="155" t="str">
        <f t="shared" ref="Z1314" si="589">IFERROR(IF($F1314="OCS 100","OCS (OCS 100)",IF($F1314="OCS Blended","OCS (OCS Blended)",IF($F1314="OCS (No Label)","OCS (No Label)",IF($F1314="RCS 100","RCS (RCS 100)",IF($F1314="RCS Blended","RCS (RCS Blended)",IF($F1314="GRS","GRS (GRS)",IF($F1314="GRS (No Label)", "GRS (No Label)",IF($F1314="RDS","RDS (RDS)",IF($F1314="RWS","RWS (RWS)",IF($F1314="RAS","RAS (RAS)",IF($F1314="RMS","RMS (RMS)",IF($F1314="GOTS Organic","GOTS (Organic)",IF($F1314="GOTS Made with organic","GOTS (Made with Organic)",IF($F1314="GOTS Organic - in conversion","GOTS (Organic - In Conversion)",IF($F1314="GOTS Made with organic - in conversion","GOTS (Made with Organic - In Conversion)",""))))))))))))))),"")</f>
        <v/>
      </c>
      <c r="AA1314" s="13" t="str">
        <f t="shared" si="566"/>
        <v/>
      </c>
      <c r="AB1314" s="155" t="str">
        <f t="shared" ref="AB1314" si="590">IFERROR(IF($F1314="OCS 100", "OCS_100",IF($F1314="OCS Blended", "OCS_Blended",IF($F1314="OCS (No Label)", "OCS_No_Label",IF($F1314="RCS 100", "RCS_100",IF($F1314="RCS Blended","RCS_Blended",IF($F1314="GRS","GRS",IF($F1314="GRS (No Label)", "GRS_No_Label",IF($F1314="RDS","RDS",IF($F1314="RWS","RWS",IF($F1314="RMS","RMS",IF($F1314="GOTS Organic","GOTS_Organic",IF($F1314="GOTS Made with organic","GOTS_Made_with_organic",IF($F1314="GOTS Organic - in conversion","GOTS_Organic_in_Conversion",IF($F1314="GOTS Made with organic - in conversion","GOTS_Made_with_Organic_in_Conversion",IF($F1314="RAS","RAS",""))))))))))))))),"")</f>
        <v/>
      </c>
      <c r="AC1314" s="13" t="str">
        <f t="shared" ca="1" si="571"/>
        <v>$AB</v>
      </c>
      <c r="AD1314" s="13" t="str" cm="1">
        <f t="array" aca="1" ref="AD1314" ca="1">IFERROR(IF((LEFT(INDIRECT("$F"&amp;$S1314),4))="GOTS",IF($G1314="Organic","GOTS_Organic_raw",(IF($G1314="Responsible","GOTS_Responsible",(IF($G1314="No Attribute (Conventional)","GOTS_conventional",(IF($G1314="Recycled Pre/Post-Consumer","GOTS_pre_post",(IF($G1314="In-Conversion","GOTS_in_conversion",(IF($G1314="Sustainably Sourced","Sustainably_sourced",""))))))))))),IF($G1314="Organic","Organic",(IF($G1314="Responsible","Responsible",(IF($G1314="No Attribute (Conventional)","No_Attribute_Conventional",(IF($G1314="Recycled Pre/Post-Consumer","Recycled_Pre_Post_Consumer",(IF($G1314="In-Conversion","In_Conversion",(IF($G1314="Recycled Pre-Consumer","Recycled_Pre_Consumer",(IF($G1314="Recycled Post-Consumer","Recycled_Post_Consumer",(IF($G1314="Sustainably Sourced","Sustainably_sourced","")))))))))))))))),"")</f>
        <v/>
      </c>
      <c r="AE1314" s="13" t="e" cm="1">
        <f t="array" aca="1" ref="AE1314" ca="1">IF(INDIRECT("$F"&amp;$S1314)="","",IF(LEFT(INDIRECT("$F"&amp;$S1314),3)="GRS","GRS_RCS_RM",IF((LEFT(INDIRECT("$F"&amp;$S1314),3))="RCS","GRS_RCS_RM",IF(INDIRECT("$F"&amp;$S1314)="OCS (No Label)","OCS_Conversion_RM",IF(LEFT(INDIRECT("$F"&amp;$S1314),3)="OCS","OCS_RM",IF(RIGHT(INDIRECT("$F"&amp;$S1314),10)="conversion","GOTS_RM_conversion",IF((LEFT(INDIRECT("$F"&amp;$S1314),4))="GOTS","GOTS_RM","Responsible_RM")))))))</f>
        <v>#REF!</v>
      </c>
      <c r="AF1314" s="13" t="str" cm="1">
        <f t="array" aca="1" ref="AF1314" ca="1">IF($S1314="","",INDIRECT("$Z"&amp;$S1314))</f>
        <v/>
      </c>
      <c r="AG1314" s="155" t="str">
        <f t="shared" si="586"/>
        <v/>
      </c>
      <c r="AH1314" s="13" t="str" cm="1">
        <f t="array" aca="1" ref="AH1314" ca="1">IFERROR(INDIRECT("$ag"&amp;S1314),"")</f>
        <v/>
      </c>
      <c r="AI1314" s="13" t="e" cm="1">
        <f t="array" aca="1" ref="AI1314" ca="1">INDIRECT("O"&amp;S1313)</f>
        <v>#REF!</v>
      </c>
      <c r="AJ1314" s="13" t="str">
        <f>IF($I1314="","",INDEX('Raw Material'!$A$1:$J$75,MATCH(I1314,'Raw Material'!$A$1:$A$75,0),(MATCH(G1314,'Raw Material'!$A$1:$J$1,0))))</f>
        <v/>
      </c>
      <c r="AK1314" s="13" t="str">
        <f t="shared" si="567"/>
        <v>YANLIŞRM</v>
      </c>
      <c r="AL1314" s="153" t="str">
        <f t="shared" si="568"/>
        <v/>
      </c>
    </row>
    <row r="1315" spans="1:38" ht="16.5" customHeight="1">
      <c r="A1315" s="161"/>
      <c r="B1315" s="166"/>
      <c r="C1315" s="167"/>
      <c r="D1315" s="156"/>
      <c r="E1315" s="156"/>
      <c r="F1315" s="173"/>
      <c r="G1315" s="181"/>
      <c r="H1315" s="182"/>
      <c r="I1315" s="182"/>
      <c r="J1315" s="182"/>
      <c r="K1315" s="32"/>
      <c r="L1315" s="178"/>
      <c r="M1315" s="178"/>
      <c r="N1315" s="81"/>
      <c r="O1315" s="185"/>
      <c r="P1315" s="103"/>
      <c r="Q1315" s="84" t="str">
        <f t="shared" si="569"/>
        <v/>
      </c>
      <c r="R1315" s="159"/>
      <c r="S1315" s="28" t="str" cm="1">
        <f t="array" aca="1" ref="S1315" ca="1">IF(INDIRECT("A"&amp;114+$U1315)&lt;&gt;"",114+$U1315,"")</f>
        <v/>
      </c>
      <c r="T1315" s="28" t="str">
        <f t="shared" ca="1" si="570"/>
        <v>$B</v>
      </c>
      <c r="U1315" s="29">
        <f t="shared" si="576"/>
        <v>1200</v>
      </c>
      <c r="V1315" s="29">
        <v>100.083333333341</v>
      </c>
      <c r="W1315" s="29">
        <f t="shared" si="577"/>
        <v>100</v>
      </c>
      <c r="X1315" s="41" t="str" cm="1">
        <f t="array" aca="1" ref="X1315" ca="1">IFERROR(INDEX('PC&amp;PD'!$A$1:$AP$15,ROW('PC&amp;PD'!$A$15),MATCH(INDIRECT(T1315),'PC&amp;PD'!$A$1:$AP$1,0)),"")</f>
        <v/>
      </c>
      <c r="Z1315" s="155"/>
      <c r="AA1315" s="13" t="str">
        <f t="shared" si="566"/>
        <v/>
      </c>
      <c r="AB1315" s="155"/>
      <c r="AC1315" s="13" t="str">
        <f t="shared" ca="1" si="571"/>
        <v>$AB</v>
      </c>
      <c r="AD1315" s="13" t="str" cm="1">
        <f t="array" aca="1" ref="AD1315" ca="1">IFERROR(IF((LEFT(INDIRECT("$F"&amp;$S1315),4))="GOTS",IF($G1315="Organic","GOTS_Organic_raw",(IF($G1315="Responsible","GOTS_Responsible",(IF($G1315="No Attribute (Conventional)","GOTS_conventional",(IF($G1315="Recycled Pre/Post-Consumer","GOTS_pre_post",(IF($G1315="In-Conversion","GOTS_in_conversion",(IF($G1315="Sustainably Sourced","Sustainably_sourced",""))))))))))),IF($G1315="Organic","Organic",(IF($G1315="Responsible","Responsible",(IF($G1315="No Attribute (Conventional)","No_Attribute_Conventional",(IF($G1315="Recycled Pre/Post-Consumer","Recycled_Pre_Post_Consumer",(IF($G1315="In-Conversion","In_Conversion",(IF($G1315="Recycled Pre-Consumer","Recycled_Pre_Consumer",(IF($G1315="Recycled Post-Consumer","Recycled_Post_Consumer",(IF($G1315="Sustainably Sourced","Sustainably_sourced","")))))))))))))))),"")</f>
        <v/>
      </c>
      <c r="AE1315" s="13" t="e" cm="1">
        <f t="array" aca="1" ref="AE1315" ca="1">IF(INDIRECT("$F"&amp;$S1315)="","",IF(LEFT(INDIRECT("$F"&amp;$S1315),3)="GRS","GRS_RCS_RM",IF((LEFT(INDIRECT("$F"&amp;$S1315),3))="RCS","GRS_RCS_RM",IF(INDIRECT("$F"&amp;$S1315)="OCS (No Label)","OCS_Conversion_RM",IF(LEFT(INDIRECT("$F"&amp;$S1315),3)="OCS","OCS_RM",IF(RIGHT(INDIRECT("$F"&amp;$S1315),10)="conversion","GOTS_RM_conversion",IF((LEFT(INDIRECT("$F"&amp;$S1315),4))="GOTS","GOTS_RM","Responsible_RM")))))))</f>
        <v>#REF!</v>
      </c>
      <c r="AF1315" s="13" t="str" cm="1">
        <f t="array" aca="1" ref="AF1315" ca="1">IF($S1315="","",INDIRECT("$Z"&amp;$S1315))</f>
        <v/>
      </c>
      <c r="AG1315" s="155"/>
      <c r="AH1315" s="13" t="str" cm="1">
        <f t="array" aca="1" ref="AH1315" ca="1">IFERROR(INDIRECT("$ag"&amp;S1315),"")</f>
        <v/>
      </c>
      <c r="AI1315" s="13" t="e" cm="1">
        <f t="array" aca="1" ref="AI1315" ca="1">INDIRECT("O"&amp;S1314)</f>
        <v>#REF!</v>
      </c>
      <c r="AJ1315" s="13" t="str">
        <f>IF($I1315="","",INDEX('Raw Material'!$A$1:$J$75,MATCH(I1315,'Raw Material'!$A$1:$A$75,0),(MATCH(G1315,'Raw Material'!$A$1:$J$1,0))))</f>
        <v/>
      </c>
      <c r="AK1315" s="13" t="str">
        <f t="shared" si="567"/>
        <v>YANLIŞRM</v>
      </c>
      <c r="AL1315" s="153" t="str">
        <f t="shared" si="568"/>
        <v/>
      </c>
    </row>
    <row r="1316" spans="1:38" ht="16.5" customHeight="1">
      <c r="A1316" s="161"/>
      <c r="B1316" s="166"/>
      <c r="C1316" s="167"/>
      <c r="D1316" s="156"/>
      <c r="E1316" s="156"/>
      <c r="F1316" s="173"/>
      <c r="G1316" s="181"/>
      <c r="H1316" s="182"/>
      <c r="I1316" s="182"/>
      <c r="J1316" s="182"/>
      <c r="K1316" s="32"/>
      <c r="L1316" s="178"/>
      <c r="M1316" s="178"/>
      <c r="N1316" s="81"/>
      <c r="O1316" s="185"/>
      <c r="P1316" s="103"/>
      <c r="Q1316" s="84" t="str">
        <f t="shared" si="569"/>
        <v/>
      </c>
      <c r="R1316" s="159"/>
      <c r="S1316" s="28" t="str" cm="1">
        <f t="array" aca="1" ref="S1316" ca="1">IF(INDIRECT("A"&amp;114+$U1316)&lt;&gt;"",114+$U1316,"")</f>
        <v/>
      </c>
      <c r="T1316" s="28" t="str">
        <f t="shared" ca="1" si="570"/>
        <v>$B</v>
      </c>
      <c r="U1316" s="29">
        <f t="shared" si="576"/>
        <v>1200</v>
      </c>
      <c r="V1316" s="29">
        <v>100.166666666675</v>
      </c>
      <c r="W1316" s="29">
        <f t="shared" si="577"/>
        <v>100</v>
      </c>
      <c r="X1316" s="41" t="str" cm="1">
        <f t="array" aca="1" ref="X1316" ca="1">IFERROR(INDEX('PC&amp;PD'!$A$1:$AP$15,ROW('PC&amp;PD'!$A$15),MATCH(INDIRECT(T1316),'PC&amp;PD'!$A$1:$AP$1,0)),"")</f>
        <v/>
      </c>
      <c r="Z1316" s="155"/>
      <c r="AA1316" s="13" t="str">
        <f t="shared" si="566"/>
        <v/>
      </c>
      <c r="AB1316" s="155"/>
      <c r="AC1316" s="13" t="str">
        <f t="shared" ca="1" si="571"/>
        <v>$AB</v>
      </c>
      <c r="AD1316" s="13" t="str" cm="1">
        <f t="array" aca="1" ref="AD1316" ca="1">IFERROR(IF((LEFT(INDIRECT("$F"&amp;$S1316),4))="GOTS",IF($G1316="Organic","GOTS_Organic_raw",(IF($G1316="Responsible","GOTS_Responsible",(IF($G1316="No Attribute (Conventional)","GOTS_conventional",(IF($G1316="Recycled Pre/Post-Consumer","GOTS_pre_post",(IF($G1316="In-Conversion","GOTS_in_conversion",(IF($G1316="Sustainably Sourced","Sustainably_sourced",""))))))))))),IF($G1316="Organic","Organic",(IF($G1316="Responsible","Responsible",(IF($G1316="No Attribute (Conventional)","No_Attribute_Conventional",(IF($G1316="Recycled Pre/Post-Consumer","Recycled_Pre_Post_Consumer",(IF($G1316="In-Conversion","In_Conversion",(IF($G1316="Recycled Pre-Consumer","Recycled_Pre_Consumer",(IF($G1316="Recycled Post-Consumer","Recycled_Post_Consumer",(IF($G1316="Sustainably Sourced","Sustainably_sourced","")))))))))))))))),"")</f>
        <v/>
      </c>
      <c r="AE1316" s="13" t="e" cm="1">
        <f t="array" aca="1" ref="AE1316" ca="1">IF(INDIRECT("$F"&amp;$S1316)="","",IF(LEFT(INDIRECT("$F"&amp;$S1316),3)="GRS","GRS_RCS_RM",IF((LEFT(INDIRECT("$F"&amp;$S1316),3))="RCS","GRS_RCS_RM",IF(INDIRECT("$F"&amp;$S1316)="OCS (No Label)","OCS_Conversion_RM",IF(LEFT(INDIRECT("$F"&amp;$S1316),3)="OCS","OCS_RM",IF(RIGHT(INDIRECT("$F"&amp;$S1316),10)="conversion","GOTS_RM_conversion",IF((LEFT(INDIRECT("$F"&amp;$S1316),4))="GOTS","GOTS_RM","Responsible_RM")))))))</f>
        <v>#REF!</v>
      </c>
      <c r="AF1316" s="13" t="str" cm="1">
        <f t="array" aca="1" ref="AF1316" ca="1">IF($S1316="","",INDIRECT("$Z"&amp;$S1316))</f>
        <v/>
      </c>
      <c r="AG1316" s="155"/>
      <c r="AH1316" s="13" t="str" cm="1">
        <f t="array" aca="1" ref="AH1316" ca="1">IFERROR(INDIRECT("$ag"&amp;S1316),"")</f>
        <v/>
      </c>
      <c r="AI1316" s="13" t="e" cm="1">
        <f t="array" aca="1" ref="AI1316" ca="1">INDIRECT("O"&amp;S1315)</f>
        <v>#REF!</v>
      </c>
      <c r="AJ1316" s="13" t="str">
        <f>IF($I1316="","",INDEX('Raw Material'!$A$1:$J$75,MATCH(I1316,'Raw Material'!$A$1:$A$75,0),(MATCH(G1316,'Raw Material'!$A$1:$J$1,0))))</f>
        <v/>
      </c>
      <c r="AK1316" s="13" t="str">
        <f t="shared" si="567"/>
        <v>YANLIŞRM</v>
      </c>
      <c r="AL1316" s="153" t="str">
        <f t="shared" si="568"/>
        <v/>
      </c>
    </row>
    <row r="1317" spans="1:38" ht="16.5" customHeight="1">
      <c r="A1317" s="161"/>
      <c r="B1317" s="166"/>
      <c r="C1317" s="167"/>
      <c r="D1317" s="156"/>
      <c r="E1317" s="156"/>
      <c r="F1317" s="174"/>
      <c r="G1317" s="181"/>
      <c r="H1317" s="182"/>
      <c r="I1317" s="182"/>
      <c r="J1317" s="182"/>
      <c r="K1317" s="32"/>
      <c r="L1317" s="178"/>
      <c r="M1317" s="178"/>
      <c r="N1317" s="81"/>
      <c r="O1317" s="185"/>
      <c r="P1317" s="103"/>
      <c r="Q1317" s="84" t="str">
        <f t="shared" si="569"/>
        <v/>
      </c>
      <c r="R1317" s="159"/>
      <c r="S1317" s="28" t="str" cm="1">
        <f t="array" aca="1" ref="S1317" ca="1">IF(INDIRECT("A"&amp;114+$U1317)&lt;&gt;"",114+$U1317,"")</f>
        <v/>
      </c>
      <c r="T1317" s="28" t="str">
        <f t="shared" ca="1" si="570"/>
        <v>$B</v>
      </c>
      <c r="U1317" s="29">
        <f t="shared" si="576"/>
        <v>1200</v>
      </c>
      <c r="V1317" s="29">
        <v>100.250000000008</v>
      </c>
      <c r="W1317" s="29">
        <f t="shared" si="577"/>
        <v>100</v>
      </c>
      <c r="X1317" s="41" t="str" cm="1">
        <f t="array" aca="1" ref="X1317" ca="1">IFERROR(INDEX('PC&amp;PD'!$A$1:$AP$15,ROW('PC&amp;PD'!$A$15),MATCH(INDIRECT(T1317),'PC&amp;PD'!$A$1:$AP$1,0)),"")</f>
        <v/>
      </c>
      <c r="Z1317" s="155"/>
      <c r="AA1317" s="13" t="str">
        <f t="shared" si="566"/>
        <v/>
      </c>
      <c r="AB1317" s="155"/>
      <c r="AC1317" s="13" t="str">
        <f t="shared" ca="1" si="571"/>
        <v>$AB</v>
      </c>
      <c r="AD1317" s="13" t="str" cm="1">
        <f t="array" aca="1" ref="AD1317" ca="1">IFERROR(IF((LEFT(INDIRECT("$F"&amp;$S1317),4))="GOTS",IF($G1317="Organic","GOTS_Organic_raw",(IF($G1317="Responsible","GOTS_Responsible",(IF($G1317="No Attribute (Conventional)","GOTS_conventional",(IF($G1317="Recycled Pre/Post-Consumer","GOTS_pre_post",(IF($G1317="In-Conversion","GOTS_in_conversion",(IF($G1317="Sustainably Sourced","Sustainably_sourced",""))))))))))),IF($G1317="Organic","Organic",(IF($G1317="Responsible","Responsible",(IF($G1317="No Attribute (Conventional)","No_Attribute_Conventional",(IF($G1317="Recycled Pre/Post-Consumer","Recycled_Pre_Post_Consumer",(IF($G1317="In-Conversion","In_Conversion",(IF($G1317="Recycled Pre-Consumer","Recycled_Pre_Consumer",(IF($G1317="Recycled Post-Consumer","Recycled_Post_Consumer",(IF($G1317="Sustainably Sourced","Sustainably_sourced","")))))))))))))))),"")</f>
        <v/>
      </c>
      <c r="AE1317" s="13" t="e" cm="1">
        <f t="array" aca="1" ref="AE1317" ca="1">IF(INDIRECT("$F"&amp;$S1317)="","",IF(LEFT(INDIRECT("$F"&amp;$S1317),3)="GRS","GRS_RCS_RM",IF((LEFT(INDIRECT("$F"&amp;$S1317),3))="RCS","GRS_RCS_RM",IF(INDIRECT("$F"&amp;$S1317)="OCS (No Label)","OCS_Conversion_RM",IF(LEFT(INDIRECT("$F"&amp;$S1317),3)="OCS","OCS_RM",IF(RIGHT(INDIRECT("$F"&amp;$S1317),10)="conversion","GOTS_RM_conversion",IF((LEFT(INDIRECT("$F"&amp;$S1317),4))="GOTS","GOTS_RM","Responsible_RM")))))))</f>
        <v>#REF!</v>
      </c>
      <c r="AF1317" s="13" t="str" cm="1">
        <f t="array" aca="1" ref="AF1317" ca="1">IF($S1317="","",INDIRECT("$Z"&amp;$S1317))</f>
        <v/>
      </c>
      <c r="AG1317" s="155"/>
      <c r="AH1317" s="13" t="str" cm="1">
        <f t="array" aca="1" ref="AH1317" ca="1">IFERROR(INDIRECT("$ag"&amp;S1317),"")</f>
        <v/>
      </c>
      <c r="AI1317" s="13" t="e" cm="1">
        <f t="array" aca="1" ref="AI1317" ca="1">INDIRECT("O"&amp;S1316)</f>
        <v>#REF!</v>
      </c>
      <c r="AJ1317" s="13" t="str">
        <f>IF($I1317="","",INDEX('Raw Material'!$A$1:$J$75,MATCH(I1317,'Raw Material'!$A$1:$A$75,0),(MATCH(G1317,'Raw Material'!$A$1:$J$1,0))))</f>
        <v/>
      </c>
      <c r="AK1317" s="13" t="str">
        <f t="shared" si="567"/>
        <v>YANLIŞRM</v>
      </c>
      <c r="AL1317" s="153" t="str">
        <f t="shared" si="568"/>
        <v/>
      </c>
    </row>
    <row r="1318" spans="1:38" ht="16.5" customHeight="1">
      <c r="A1318" s="161"/>
      <c r="B1318" s="166"/>
      <c r="C1318" s="167"/>
      <c r="D1318" s="156"/>
      <c r="E1318" s="156"/>
      <c r="F1318" s="174"/>
      <c r="G1318" s="181"/>
      <c r="H1318" s="182"/>
      <c r="I1318" s="182"/>
      <c r="J1318" s="182"/>
      <c r="K1318" s="32"/>
      <c r="L1318" s="178"/>
      <c r="M1318" s="178"/>
      <c r="N1318" s="81"/>
      <c r="O1318" s="185"/>
      <c r="P1318" s="103"/>
      <c r="Q1318" s="84" t="str">
        <f t="shared" si="569"/>
        <v/>
      </c>
      <c r="R1318" s="159"/>
      <c r="S1318" s="28" t="str" cm="1">
        <f t="array" aca="1" ref="S1318" ca="1">IF(INDIRECT("A"&amp;114+$U1318)&lt;&gt;"",114+$U1318,"")</f>
        <v/>
      </c>
      <c r="T1318" s="28" t="str">
        <f t="shared" ca="1" si="570"/>
        <v>$B</v>
      </c>
      <c r="U1318" s="29">
        <f t="shared" si="576"/>
        <v>1200</v>
      </c>
      <c r="V1318" s="29">
        <v>100.333333333341</v>
      </c>
      <c r="W1318" s="29">
        <f t="shared" si="577"/>
        <v>100</v>
      </c>
      <c r="X1318" s="41" t="str" cm="1">
        <f t="array" aca="1" ref="X1318" ca="1">IFERROR(INDEX('PC&amp;PD'!$A$1:$AP$15,ROW('PC&amp;PD'!$A$15),MATCH(INDIRECT(T1318),'PC&amp;PD'!$A$1:$AP$1,0)),"")</f>
        <v/>
      </c>
      <c r="Z1318" s="155"/>
      <c r="AA1318" s="13" t="str">
        <f t="shared" si="566"/>
        <v/>
      </c>
      <c r="AB1318" s="155"/>
      <c r="AC1318" s="13" t="str">
        <f t="shared" ca="1" si="571"/>
        <v>$AB</v>
      </c>
      <c r="AD1318" s="13" t="str" cm="1">
        <f t="array" aca="1" ref="AD1318" ca="1">IFERROR(IF((LEFT(INDIRECT("$F"&amp;$S1318),4))="GOTS",IF($G1318="Organic","GOTS_Organic_raw",(IF($G1318="Responsible","GOTS_Responsible",(IF($G1318="No Attribute (Conventional)","GOTS_conventional",(IF($G1318="Recycled Pre/Post-Consumer","GOTS_pre_post",(IF($G1318="In-Conversion","GOTS_in_conversion",(IF($G1318="Sustainably Sourced","Sustainably_sourced",""))))))))))),IF($G1318="Organic","Organic",(IF($G1318="Responsible","Responsible",(IF($G1318="No Attribute (Conventional)","No_Attribute_Conventional",(IF($G1318="Recycled Pre/Post-Consumer","Recycled_Pre_Post_Consumer",(IF($G1318="In-Conversion","In_Conversion",(IF($G1318="Recycled Pre-Consumer","Recycled_Pre_Consumer",(IF($G1318="Recycled Post-Consumer","Recycled_Post_Consumer",(IF($G1318="Sustainably Sourced","Sustainably_sourced","")))))))))))))))),"")</f>
        <v/>
      </c>
      <c r="AE1318" s="13" t="e" cm="1">
        <f t="array" aca="1" ref="AE1318" ca="1">IF(INDIRECT("$F"&amp;$S1318)="","",IF(LEFT(INDIRECT("$F"&amp;$S1318),3)="GRS","GRS_RCS_RM",IF((LEFT(INDIRECT("$F"&amp;$S1318),3))="RCS","GRS_RCS_RM",IF(INDIRECT("$F"&amp;$S1318)="OCS (No Label)","OCS_Conversion_RM",IF(LEFT(INDIRECT("$F"&amp;$S1318),3)="OCS","OCS_RM",IF(RIGHT(INDIRECT("$F"&amp;$S1318),10)="conversion","GOTS_RM_conversion",IF((LEFT(INDIRECT("$F"&amp;$S1318),4))="GOTS","GOTS_RM","Responsible_RM")))))))</f>
        <v>#REF!</v>
      </c>
      <c r="AF1318" s="13" t="str" cm="1">
        <f t="array" aca="1" ref="AF1318" ca="1">IF($S1318="","",INDIRECT("$Z"&amp;$S1318))</f>
        <v/>
      </c>
      <c r="AG1318" s="155"/>
      <c r="AH1318" s="13" t="str" cm="1">
        <f t="array" aca="1" ref="AH1318" ca="1">IFERROR(INDIRECT("$ag"&amp;S1318),"")</f>
        <v/>
      </c>
      <c r="AI1318" s="13" t="e" cm="1">
        <f t="array" aca="1" ref="AI1318" ca="1">INDIRECT("O"&amp;S1317)</f>
        <v>#REF!</v>
      </c>
      <c r="AJ1318" s="13" t="str">
        <f>IF($I1318="","",INDEX('Raw Material'!$A$1:$J$75,MATCH(I1318,'Raw Material'!$A$1:$A$75,0),(MATCH(G1318,'Raw Material'!$A$1:$J$1,0))))</f>
        <v/>
      </c>
      <c r="AK1318" s="13" t="str">
        <f t="shared" si="567"/>
        <v>YANLIŞRM</v>
      </c>
      <c r="AL1318" s="153" t="str">
        <f t="shared" si="568"/>
        <v/>
      </c>
    </row>
    <row r="1319" spans="1:38" ht="16.5" customHeight="1">
      <c r="A1319" s="161"/>
      <c r="B1319" s="166"/>
      <c r="C1319" s="167"/>
      <c r="D1319" s="156"/>
      <c r="E1319" s="156"/>
      <c r="F1319" s="174"/>
      <c r="G1319" s="181"/>
      <c r="H1319" s="182"/>
      <c r="I1319" s="182"/>
      <c r="J1319" s="182"/>
      <c r="K1319" s="32"/>
      <c r="L1319" s="178"/>
      <c r="M1319" s="178"/>
      <c r="N1319" s="81"/>
      <c r="O1319" s="185"/>
      <c r="P1319" s="103"/>
      <c r="Q1319" s="84" t="str">
        <f t="shared" si="569"/>
        <v/>
      </c>
      <c r="R1319" s="159"/>
      <c r="S1319" s="28" t="str" cm="1">
        <f t="array" aca="1" ref="S1319" ca="1">IF(INDIRECT("A"&amp;114+$U1319)&lt;&gt;"",114+$U1319,"")</f>
        <v/>
      </c>
      <c r="T1319" s="28" t="str">
        <f t="shared" ca="1" si="570"/>
        <v>$B</v>
      </c>
      <c r="U1319" s="29">
        <f t="shared" si="576"/>
        <v>1200</v>
      </c>
      <c r="V1319" s="29">
        <v>100.416666666675</v>
      </c>
      <c r="W1319" s="29">
        <f t="shared" si="577"/>
        <v>100</v>
      </c>
      <c r="X1319" s="41" t="str" cm="1">
        <f t="array" aca="1" ref="X1319" ca="1">IFERROR(INDEX('PC&amp;PD'!$A$1:$AP$15,ROW('PC&amp;PD'!$A$15),MATCH(INDIRECT(T1319),'PC&amp;PD'!$A$1:$AP$1,0)),"")</f>
        <v/>
      </c>
      <c r="Z1319" s="155"/>
      <c r="AA1319" s="13" t="str">
        <f t="shared" si="566"/>
        <v/>
      </c>
      <c r="AB1319" s="155"/>
      <c r="AC1319" s="13" t="str">
        <f t="shared" ca="1" si="571"/>
        <v>$AB</v>
      </c>
      <c r="AD1319" s="13" t="str" cm="1">
        <f t="array" aca="1" ref="AD1319" ca="1">IFERROR(IF((LEFT(INDIRECT("$F"&amp;$S1319),4))="GOTS",IF($G1319="Organic","GOTS_Organic_raw",(IF($G1319="Responsible","GOTS_Responsible",(IF($G1319="No Attribute (Conventional)","GOTS_conventional",(IF($G1319="Recycled Pre/Post-Consumer","GOTS_pre_post",(IF($G1319="In-Conversion","GOTS_in_conversion",(IF($G1319="Sustainably Sourced","Sustainably_sourced",""))))))))))),IF($G1319="Organic","Organic",(IF($G1319="Responsible","Responsible",(IF($G1319="No Attribute (Conventional)","No_Attribute_Conventional",(IF($G1319="Recycled Pre/Post-Consumer","Recycled_Pre_Post_Consumer",(IF($G1319="In-Conversion","In_Conversion",(IF($G1319="Recycled Pre-Consumer","Recycled_Pre_Consumer",(IF($G1319="Recycled Post-Consumer","Recycled_Post_Consumer",(IF($G1319="Sustainably Sourced","Sustainably_sourced","")))))))))))))))),"")</f>
        <v/>
      </c>
      <c r="AE1319" s="13" t="e" cm="1">
        <f t="array" aca="1" ref="AE1319" ca="1">IF(INDIRECT("$F"&amp;$S1319)="","",IF(LEFT(INDIRECT("$F"&amp;$S1319),3)="GRS","GRS_RCS_RM",IF((LEFT(INDIRECT("$F"&amp;$S1319),3))="RCS","GRS_RCS_RM",IF(INDIRECT("$F"&amp;$S1319)="OCS (No Label)","OCS_Conversion_RM",IF(LEFT(INDIRECT("$F"&amp;$S1319),3)="OCS","OCS_RM",IF(RIGHT(INDIRECT("$F"&amp;$S1319),10)="conversion","GOTS_RM_conversion",IF((LEFT(INDIRECT("$F"&amp;$S1319),4))="GOTS","GOTS_RM","Responsible_RM")))))))</f>
        <v>#REF!</v>
      </c>
      <c r="AF1319" s="13" t="str" cm="1">
        <f t="array" aca="1" ref="AF1319" ca="1">IF($S1319="","",INDIRECT("$Z"&amp;$S1319))</f>
        <v/>
      </c>
      <c r="AG1319" s="155"/>
      <c r="AH1319" s="13" t="str" cm="1">
        <f t="array" aca="1" ref="AH1319" ca="1">IFERROR(INDIRECT("$ag"&amp;S1319),"")</f>
        <v/>
      </c>
      <c r="AI1319" s="13" t="e" cm="1">
        <f t="array" aca="1" ref="AI1319" ca="1">INDIRECT("O"&amp;S1318)</f>
        <v>#REF!</v>
      </c>
      <c r="AJ1319" s="13" t="str">
        <f>IF($I1319="","",INDEX('Raw Material'!$A$1:$J$75,MATCH(I1319,'Raw Material'!$A$1:$A$75,0),(MATCH(G1319,'Raw Material'!$A$1:$J$1,0))))</f>
        <v/>
      </c>
      <c r="AK1319" s="13" t="str">
        <f t="shared" si="567"/>
        <v>YANLIŞRM</v>
      </c>
      <c r="AL1319" s="153" t="str">
        <f t="shared" si="568"/>
        <v/>
      </c>
    </row>
    <row r="1320" spans="1:38" ht="16.5" customHeight="1">
      <c r="A1320" s="162"/>
      <c r="B1320" s="168"/>
      <c r="C1320" s="169"/>
      <c r="D1320" s="156"/>
      <c r="E1320" s="156"/>
      <c r="F1320" s="175"/>
      <c r="G1320" s="181"/>
      <c r="H1320" s="182"/>
      <c r="I1320" s="182"/>
      <c r="J1320" s="182"/>
      <c r="K1320" s="32"/>
      <c r="L1320" s="179"/>
      <c r="M1320" s="179"/>
      <c r="N1320" s="81"/>
      <c r="O1320" s="185"/>
      <c r="P1320" s="103"/>
      <c r="Q1320" s="84" t="str">
        <f t="shared" si="569"/>
        <v/>
      </c>
      <c r="R1320" s="159"/>
      <c r="S1320" s="28" t="str" cm="1">
        <f t="array" aca="1" ref="S1320" ca="1">IF(INDIRECT("A"&amp;114+$U1320)&lt;&gt;"",114+$U1320,"")</f>
        <v/>
      </c>
      <c r="T1320" s="28" t="str">
        <f t="shared" ca="1" si="570"/>
        <v>$B</v>
      </c>
      <c r="U1320" s="29">
        <f t="shared" si="576"/>
        <v>1200</v>
      </c>
      <c r="V1320" s="29">
        <v>100.500000000008</v>
      </c>
      <c r="W1320" s="29">
        <f t="shared" si="577"/>
        <v>100</v>
      </c>
      <c r="X1320" s="41" t="str" cm="1">
        <f t="array" aca="1" ref="X1320" ca="1">IFERROR(INDEX('PC&amp;PD'!$A$1:$AP$15,ROW('PC&amp;PD'!$A$15),MATCH(INDIRECT(T1320),'PC&amp;PD'!$A$1:$AP$1,0)),"")</f>
        <v/>
      </c>
      <c r="Z1320" s="155"/>
      <c r="AA1320" s="13" t="str">
        <f t="shared" si="566"/>
        <v/>
      </c>
      <c r="AB1320" s="155"/>
      <c r="AC1320" s="13" t="str">
        <f t="shared" ca="1" si="571"/>
        <v>$AB</v>
      </c>
      <c r="AD1320" s="13" t="str" cm="1">
        <f t="array" aca="1" ref="AD1320" ca="1">IFERROR(IF((LEFT(INDIRECT("$F"&amp;$S1320),4))="GOTS",IF($G1320="Organic","GOTS_Organic_raw",(IF($G1320="Responsible","GOTS_Responsible",(IF($G1320="No Attribute (Conventional)","GOTS_conventional",(IF($G1320="Recycled Pre/Post-Consumer","GOTS_pre_post",(IF($G1320="In-Conversion","GOTS_in_conversion",(IF($G1320="Sustainably Sourced","Sustainably_sourced",""))))))))))),IF($G1320="Organic","Organic",(IF($G1320="Responsible","Responsible",(IF($G1320="No Attribute (Conventional)","No_Attribute_Conventional",(IF($G1320="Recycled Pre/Post-Consumer","Recycled_Pre_Post_Consumer",(IF($G1320="In-Conversion","In_Conversion",(IF($G1320="Recycled Pre-Consumer","Recycled_Pre_Consumer",(IF($G1320="Recycled Post-Consumer","Recycled_Post_Consumer",(IF($G1320="Sustainably Sourced","Sustainably_sourced","")))))))))))))))),"")</f>
        <v/>
      </c>
      <c r="AE1320" s="13" t="e" cm="1">
        <f t="array" aca="1" ref="AE1320" ca="1">IF(INDIRECT("$F"&amp;$S1320)="","",IF(LEFT(INDIRECT("$F"&amp;$S1320),3)="GRS","GRS_RCS_RM",IF((LEFT(INDIRECT("$F"&amp;$S1320),3))="RCS","GRS_RCS_RM",IF(INDIRECT("$F"&amp;$S1320)="OCS (No Label)","OCS_Conversion_RM",IF(LEFT(INDIRECT("$F"&amp;$S1320),3)="OCS","OCS_RM",IF(RIGHT(INDIRECT("$F"&amp;$S1320),10)="conversion","GOTS_RM_conversion",IF((LEFT(INDIRECT("$F"&amp;$S1320),4))="GOTS","GOTS_RM","Responsible_RM")))))))</f>
        <v>#REF!</v>
      </c>
      <c r="AF1320" s="13" t="str" cm="1">
        <f t="array" aca="1" ref="AF1320" ca="1">IF($S1320="","",INDIRECT("$Z"&amp;$S1320))</f>
        <v/>
      </c>
      <c r="AG1320" s="155"/>
      <c r="AH1320" s="13" t="str" cm="1">
        <f t="array" aca="1" ref="AH1320" ca="1">IFERROR(INDIRECT("$ag"&amp;S1320),"")</f>
        <v/>
      </c>
      <c r="AI1320" s="13" t="e" cm="1">
        <f t="array" aca="1" ref="AI1320" ca="1">INDIRECT("O"&amp;S1319)</f>
        <v>#REF!</v>
      </c>
      <c r="AJ1320" s="13" t="str">
        <f>IF($I1320="","",INDEX('Raw Material'!$A$1:$J$75,MATCH(I1320,'Raw Material'!$A$1:$A$75,0),(MATCH(G1320,'Raw Material'!$A$1:$J$1,0))))</f>
        <v/>
      </c>
      <c r="AK1320" s="13" t="str">
        <f t="shared" si="567"/>
        <v>YANLIŞRM</v>
      </c>
      <c r="AL1320" s="153" t="str">
        <f t="shared" si="568"/>
        <v/>
      </c>
    </row>
    <row r="1321" spans="1:38" ht="16.5" customHeight="1">
      <c r="A1321" s="162"/>
      <c r="B1321" s="168"/>
      <c r="C1321" s="169"/>
      <c r="D1321" s="156"/>
      <c r="E1321" s="156"/>
      <c r="F1321" s="175"/>
      <c r="G1321" s="181"/>
      <c r="H1321" s="182"/>
      <c r="I1321" s="182"/>
      <c r="J1321" s="182"/>
      <c r="K1321" s="32"/>
      <c r="L1321" s="179"/>
      <c r="M1321" s="179"/>
      <c r="N1321" s="81"/>
      <c r="O1321" s="185"/>
      <c r="P1321" s="103"/>
      <c r="Q1321" s="84" t="str">
        <f t="shared" si="569"/>
        <v/>
      </c>
      <c r="R1321" s="159"/>
      <c r="S1321" s="28" t="str" cm="1">
        <f t="array" aca="1" ref="S1321" ca="1">IF(INDIRECT("A"&amp;114+$U1321)&lt;&gt;"",114+$U1321,"")</f>
        <v/>
      </c>
      <c r="T1321" s="28" t="str">
        <f t="shared" ca="1" si="570"/>
        <v>$B</v>
      </c>
      <c r="U1321" s="29">
        <f t="shared" si="576"/>
        <v>1200</v>
      </c>
      <c r="V1321" s="29">
        <v>100.583333333341</v>
      </c>
      <c r="W1321" s="29">
        <f t="shared" si="577"/>
        <v>100</v>
      </c>
      <c r="X1321" s="41" t="str" cm="1">
        <f t="array" aca="1" ref="X1321" ca="1">IFERROR(INDEX('PC&amp;PD'!$A$1:$AP$15,ROW('PC&amp;PD'!$A$15),MATCH(INDIRECT(T1321),'PC&amp;PD'!$A$1:$AP$1,0)),"")</f>
        <v/>
      </c>
      <c r="Z1321" s="155"/>
      <c r="AA1321" s="13" t="str">
        <f t="shared" si="566"/>
        <v/>
      </c>
      <c r="AB1321" s="155"/>
      <c r="AC1321" s="13" t="str">
        <f t="shared" ca="1" si="571"/>
        <v>$AB</v>
      </c>
      <c r="AD1321" s="13" t="str" cm="1">
        <f t="array" aca="1" ref="AD1321" ca="1">IFERROR(IF((LEFT(INDIRECT("$F"&amp;$S1321),4))="GOTS",IF($G1321="Organic","GOTS_Organic_raw",(IF($G1321="Responsible","GOTS_Responsible",(IF($G1321="No Attribute (Conventional)","GOTS_conventional",(IF($G1321="Recycled Pre/Post-Consumer","GOTS_pre_post",(IF($G1321="In-Conversion","GOTS_in_conversion",(IF($G1321="Sustainably Sourced","Sustainably_sourced",""))))))))))),IF($G1321="Organic","Organic",(IF($G1321="Responsible","Responsible",(IF($G1321="No Attribute (Conventional)","No_Attribute_Conventional",(IF($G1321="Recycled Pre/Post-Consumer","Recycled_Pre_Post_Consumer",(IF($G1321="In-Conversion","In_Conversion",(IF($G1321="Recycled Pre-Consumer","Recycled_Pre_Consumer",(IF($G1321="Recycled Post-Consumer","Recycled_Post_Consumer",(IF($G1321="Sustainably Sourced","Sustainably_sourced","")))))))))))))))),"")</f>
        <v/>
      </c>
      <c r="AE1321" s="13" t="e" cm="1">
        <f t="array" aca="1" ref="AE1321" ca="1">IF(INDIRECT("$F"&amp;$S1321)="","",IF(LEFT(INDIRECT("$F"&amp;$S1321),3)="GRS","GRS_RCS_RM",IF((LEFT(INDIRECT("$F"&amp;$S1321),3))="RCS","GRS_RCS_RM",IF(INDIRECT("$F"&amp;$S1321)="OCS (No Label)","OCS_Conversion_RM",IF(LEFT(INDIRECT("$F"&amp;$S1321),3)="OCS","OCS_RM",IF(RIGHT(INDIRECT("$F"&amp;$S1321),10)="conversion","GOTS_RM_conversion",IF((LEFT(INDIRECT("$F"&amp;$S1321),4))="GOTS","GOTS_RM","Responsible_RM")))))))</f>
        <v>#REF!</v>
      </c>
      <c r="AF1321" s="13" t="str" cm="1">
        <f t="array" aca="1" ref="AF1321" ca="1">IF($S1321="","",INDIRECT("$Z"&amp;$S1321))</f>
        <v/>
      </c>
      <c r="AG1321" s="155"/>
      <c r="AH1321" s="13" t="str" cm="1">
        <f t="array" aca="1" ref="AH1321" ca="1">IFERROR(INDIRECT("$ag"&amp;S1321),"")</f>
        <v/>
      </c>
      <c r="AI1321" s="13" t="e" cm="1">
        <f t="array" aca="1" ref="AI1321" ca="1">INDIRECT("O"&amp;S1320)</f>
        <v>#REF!</v>
      </c>
      <c r="AJ1321" s="13" t="str">
        <f>IF($I1321="","",INDEX('Raw Material'!$A$1:$J$75,MATCH(I1321,'Raw Material'!$A$1:$A$75,0),(MATCH(G1321,'Raw Material'!$A$1:$J$1,0))))</f>
        <v/>
      </c>
      <c r="AK1321" s="13" t="str">
        <f t="shared" si="567"/>
        <v>YANLIŞRM</v>
      </c>
      <c r="AL1321" s="153" t="str">
        <f t="shared" si="568"/>
        <v/>
      </c>
    </row>
    <row r="1322" spans="1:38" ht="16.5" customHeight="1">
      <c r="A1322" s="162"/>
      <c r="B1322" s="168"/>
      <c r="C1322" s="169"/>
      <c r="D1322" s="156"/>
      <c r="E1322" s="156"/>
      <c r="F1322" s="175"/>
      <c r="G1322" s="181"/>
      <c r="H1322" s="182"/>
      <c r="I1322" s="182"/>
      <c r="J1322" s="182"/>
      <c r="K1322" s="32"/>
      <c r="L1322" s="179"/>
      <c r="M1322" s="179"/>
      <c r="N1322" s="81"/>
      <c r="O1322" s="185"/>
      <c r="P1322" s="103"/>
      <c r="Q1322" s="84" t="str">
        <f t="shared" si="569"/>
        <v/>
      </c>
      <c r="R1322" s="159"/>
      <c r="S1322" s="28" t="str" cm="1">
        <f t="array" aca="1" ref="S1322" ca="1">IF(INDIRECT("A"&amp;114+$U1322)&lt;&gt;"",114+$U1322,"")</f>
        <v/>
      </c>
      <c r="T1322" s="28" t="str">
        <f t="shared" ca="1" si="570"/>
        <v>$B</v>
      </c>
      <c r="U1322" s="29">
        <f t="shared" si="576"/>
        <v>1200</v>
      </c>
      <c r="V1322" s="29">
        <v>100.666666666675</v>
      </c>
      <c r="W1322" s="29">
        <f t="shared" si="577"/>
        <v>100</v>
      </c>
      <c r="X1322" s="41" t="str" cm="1">
        <f t="array" aca="1" ref="X1322" ca="1">IFERROR(INDEX('PC&amp;PD'!$A$1:$AP$15,ROW('PC&amp;PD'!$A$15),MATCH(INDIRECT(T1322),'PC&amp;PD'!$A$1:$AP$1,0)),"")</f>
        <v/>
      </c>
      <c r="Z1322" s="155"/>
      <c r="AA1322" s="13" t="str">
        <f t="shared" si="566"/>
        <v/>
      </c>
      <c r="AB1322" s="155"/>
      <c r="AC1322" s="13" t="str">
        <f t="shared" ca="1" si="571"/>
        <v>$AB</v>
      </c>
      <c r="AD1322" s="13" t="str" cm="1">
        <f t="array" aca="1" ref="AD1322" ca="1">IFERROR(IF((LEFT(INDIRECT("$F"&amp;$S1322),4))="GOTS",IF($G1322="Organic","GOTS_Organic_raw",(IF($G1322="Responsible","GOTS_Responsible",(IF($G1322="No Attribute (Conventional)","GOTS_conventional",(IF($G1322="Recycled Pre/Post-Consumer","GOTS_pre_post",(IF($G1322="In-Conversion","GOTS_in_conversion",(IF($G1322="Sustainably Sourced","Sustainably_sourced",""))))))))))),IF($G1322="Organic","Organic",(IF($G1322="Responsible","Responsible",(IF($G1322="No Attribute (Conventional)","No_Attribute_Conventional",(IF($G1322="Recycled Pre/Post-Consumer","Recycled_Pre_Post_Consumer",(IF($G1322="In-Conversion","In_Conversion",(IF($G1322="Recycled Pre-Consumer","Recycled_Pre_Consumer",(IF($G1322="Recycled Post-Consumer","Recycled_Post_Consumer",(IF($G1322="Sustainably Sourced","Sustainably_sourced","")))))))))))))))),"")</f>
        <v/>
      </c>
      <c r="AE1322" s="13" t="e" cm="1">
        <f t="array" aca="1" ref="AE1322" ca="1">IF(INDIRECT("$F"&amp;$S1322)="","",IF(LEFT(INDIRECT("$F"&amp;$S1322),3)="GRS","GRS_RCS_RM",IF((LEFT(INDIRECT("$F"&amp;$S1322),3))="RCS","GRS_RCS_RM",IF(INDIRECT("$F"&amp;$S1322)="OCS (No Label)","OCS_Conversion_RM",IF(LEFT(INDIRECT("$F"&amp;$S1322),3)="OCS","OCS_RM",IF(RIGHT(INDIRECT("$F"&amp;$S1322),10)="conversion","GOTS_RM_conversion",IF((LEFT(INDIRECT("$F"&amp;$S1322),4))="GOTS","GOTS_RM","Responsible_RM")))))))</f>
        <v>#REF!</v>
      </c>
      <c r="AF1322" s="13" t="str" cm="1">
        <f t="array" aca="1" ref="AF1322" ca="1">IF($S1322="","",INDIRECT("$Z"&amp;$S1322))</f>
        <v/>
      </c>
      <c r="AG1322" s="155"/>
      <c r="AH1322" s="13" t="str" cm="1">
        <f t="array" aca="1" ref="AH1322" ca="1">IFERROR(INDIRECT("$ag"&amp;S1322),"")</f>
        <v/>
      </c>
      <c r="AI1322" s="13" t="e" cm="1">
        <f t="array" aca="1" ref="AI1322" ca="1">INDIRECT("O"&amp;S1321)</f>
        <v>#REF!</v>
      </c>
      <c r="AJ1322" s="13" t="str">
        <f>IF($I1322="","",INDEX('Raw Material'!$A$1:$J$75,MATCH(I1322,'Raw Material'!$A$1:$A$75,0),(MATCH(G1322,'Raw Material'!$A$1:$J$1,0))))</f>
        <v/>
      </c>
      <c r="AK1322" s="13" t="str">
        <f t="shared" si="567"/>
        <v>YANLIŞRM</v>
      </c>
      <c r="AL1322" s="153" t="str">
        <f t="shared" si="568"/>
        <v/>
      </c>
    </row>
    <row r="1323" spans="1:38" ht="16.5" customHeight="1">
      <c r="A1323" s="162"/>
      <c r="B1323" s="168"/>
      <c r="C1323" s="169"/>
      <c r="D1323" s="156"/>
      <c r="E1323" s="156"/>
      <c r="F1323" s="175"/>
      <c r="G1323" s="181"/>
      <c r="H1323" s="182"/>
      <c r="I1323" s="182"/>
      <c r="J1323" s="182"/>
      <c r="K1323" s="32"/>
      <c r="L1323" s="179"/>
      <c r="M1323" s="179"/>
      <c r="N1323" s="81"/>
      <c r="O1323" s="185"/>
      <c r="P1323" s="103"/>
      <c r="Q1323" s="84" t="str">
        <f t="shared" si="569"/>
        <v/>
      </c>
      <c r="R1323" s="159"/>
      <c r="S1323" s="28" t="str" cm="1">
        <f t="array" aca="1" ref="S1323" ca="1">IF(INDIRECT("A"&amp;114+$U1323)&lt;&gt;"",114+$U1323,"")</f>
        <v/>
      </c>
      <c r="T1323" s="28" t="str">
        <f t="shared" ca="1" si="570"/>
        <v>$B</v>
      </c>
      <c r="U1323" s="29">
        <f t="shared" si="576"/>
        <v>1200</v>
      </c>
      <c r="V1323" s="29">
        <v>100.750000000008</v>
      </c>
      <c r="W1323" s="29">
        <f t="shared" si="577"/>
        <v>100</v>
      </c>
      <c r="X1323" s="41" t="str" cm="1">
        <f t="array" aca="1" ref="X1323" ca="1">IFERROR(INDEX('PC&amp;PD'!$A$1:$AP$15,ROW('PC&amp;PD'!$A$15),MATCH(INDIRECT(T1323),'PC&amp;PD'!$A$1:$AP$1,0)),"")</f>
        <v/>
      </c>
      <c r="Z1323" s="155"/>
      <c r="AA1323" s="13" t="str">
        <f t="shared" si="566"/>
        <v/>
      </c>
      <c r="AB1323" s="155"/>
      <c r="AC1323" s="13" t="str">
        <f t="shared" ca="1" si="571"/>
        <v>$AB</v>
      </c>
      <c r="AD1323" s="13" t="str" cm="1">
        <f t="array" aca="1" ref="AD1323" ca="1">IFERROR(IF((LEFT(INDIRECT("$F"&amp;$S1323),4))="GOTS",IF($G1323="Organic","GOTS_Organic_raw",(IF($G1323="Responsible","GOTS_Responsible",(IF($G1323="No Attribute (Conventional)","GOTS_conventional",(IF($G1323="Recycled Pre/Post-Consumer","GOTS_pre_post",(IF($G1323="In-Conversion","GOTS_in_conversion",(IF($G1323="Sustainably Sourced","Sustainably_sourced",""))))))))))),IF($G1323="Organic","Organic",(IF($G1323="Responsible","Responsible",(IF($G1323="No Attribute (Conventional)","No_Attribute_Conventional",(IF($G1323="Recycled Pre/Post-Consumer","Recycled_Pre_Post_Consumer",(IF($G1323="In-Conversion","In_Conversion",(IF($G1323="Recycled Pre-Consumer","Recycled_Pre_Consumer",(IF($G1323="Recycled Post-Consumer","Recycled_Post_Consumer",(IF($G1323="Sustainably Sourced","Sustainably_sourced","")))))))))))))))),"")</f>
        <v/>
      </c>
      <c r="AE1323" s="13" t="e" cm="1">
        <f t="array" aca="1" ref="AE1323" ca="1">IF(INDIRECT("$F"&amp;$S1323)="","",IF(LEFT(INDIRECT("$F"&amp;$S1323),3)="GRS","GRS_RCS_RM",IF((LEFT(INDIRECT("$F"&amp;$S1323),3))="RCS","GRS_RCS_RM",IF(INDIRECT("$F"&amp;$S1323)="OCS (No Label)","OCS_Conversion_RM",IF(LEFT(INDIRECT("$F"&amp;$S1323),3)="OCS","OCS_RM",IF(RIGHT(INDIRECT("$F"&amp;$S1323),10)="conversion","GOTS_RM_conversion",IF((LEFT(INDIRECT("$F"&amp;$S1323),4))="GOTS","GOTS_RM","Responsible_RM")))))))</f>
        <v>#REF!</v>
      </c>
      <c r="AF1323" s="13" t="str" cm="1">
        <f t="array" aca="1" ref="AF1323" ca="1">IF($S1323="","",INDIRECT("$Z"&amp;$S1323))</f>
        <v/>
      </c>
      <c r="AG1323" s="155"/>
      <c r="AH1323" s="13" t="str" cm="1">
        <f t="array" aca="1" ref="AH1323" ca="1">IFERROR(INDIRECT("$ag"&amp;S1323),"")</f>
        <v/>
      </c>
      <c r="AI1323" s="13" t="e" cm="1">
        <f t="array" aca="1" ref="AI1323" ca="1">INDIRECT("O"&amp;S1322)</f>
        <v>#REF!</v>
      </c>
      <c r="AJ1323" s="13" t="str">
        <f>IF($I1323="","",INDEX('Raw Material'!$A$1:$J$75,MATCH(I1323,'Raw Material'!$A$1:$A$75,0),(MATCH(G1323,'Raw Material'!$A$1:$J$1,0))))</f>
        <v/>
      </c>
      <c r="AK1323" s="13" t="str">
        <f t="shared" si="567"/>
        <v>YANLIŞRM</v>
      </c>
      <c r="AL1323" s="153" t="str">
        <f t="shared" si="568"/>
        <v/>
      </c>
    </row>
    <row r="1324" spans="1:38" ht="16.5" customHeight="1">
      <c r="A1324" s="162"/>
      <c r="B1324" s="168"/>
      <c r="C1324" s="169"/>
      <c r="D1324" s="156"/>
      <c r="E1324" s="156"/>
      <c r="F1324" s="175"/>
      <c r="G1324" s="181"/>
      <c r="H1324" s="182"/>
      <c r="I1324" s="182"/>
      <c r="J1324" s="182"/>
      <c r="K1324" s="32"/>
      <c r="L1324" s="179"/>
      <c r="M1324" s="179"/>
      <c r="N1324" s="81"/>
      <c r="O1324" s="185"/>
      <c r="P1324" s="103"/>
      <c r="Q1324" s="84" t="str">
        <f t="shared" si="569"/>
        <v/>
      </c>
      <c r="R1324" s="159"/>
      <c r="S1324" s="28" t="str" cm="1">
        <f t="array" aca="1" ref="S1324" ca="1">IF(INDIRECT("A"&amp;114+$U1324)&lt;&gt;"",114+$U1324,"")</f>
        <v/>
      </c>
      <c r="T1324" s="28" t="str">
        <f t="shared" ca="1" si="570"/>
        <v>$B</v>
      </c>
      <c r="U1324" s="29">
        <f t="shared" si="576"/>
        <v>1200</v>
      </c>
      <c r="V1324" s="29">
        <v>100.833333333341</v>
      </c>
      <c r="W1324" s="29">
        <f t="shared" si="577"/>
        <v>100</v>
      </c>
      <c r="X1324" s="41" t="str" cm="1">
        <f t="array" aca="1" ref="X1324" ca="1">IFERROR(INDEX('PC&amp;PD'!$A$1:$AP$15,ROW('PC&amp;PD'!$A$15),MATCH(INDIRECT(T1324),'PC&amp;PD'!$A$1:$AP$1,0)),"")</f>
        <v/>
      </c>
      <c r="Z1324" s="155"/>
      <c r="AA1324" s="13" t="str">
        <f t="shared" si="566"/>
        <v/>
      </c>
      <c r="AB1324" s="155"/>
      <c r="AC1324" s="13" t="str">
        <f t="shared" ca="1" si="571"/>
        <v>$AB</v>
      </c>
      <c r="AD1324" s="13" t="str" cm="1">
        <f t="array" aca="1" ref="AD1324" ca="1">IFERROR(IF((LEFT(INDIRECT("$F"&amp;$S1324),4))="GOTS",IF($G1324="Organic","GOTS_Organic_raw",(IF($G1324="Responsible","GOTS_Responsible",(IF($G1324="No Attribute (Conventional)","GOTS_conventional",(IF($G1324="Recycled Pre/Post-Consumer","GOTS_pre_post",(IF($G1324="In-Conversion","GOTS_in_conversion",(IF($G1324="Sustainably Sourced","Sustainably_sourced",""))))))))))),IF($G1324="Organic","Organic",(IF($G1324="Responsible","Responsible",(IF($G1324="No Attribute (Conventional)","No_Attribute_Conventional",(IF($G1324="Recycled Pre/Post-Consumer","Recycled_Pre_Post_Consumer",(IF($G1324="In-Conversion","In_Conversion",(IF($G1324="Recycled Pre-Consumer","Recycled_Pre_Consumer",(IF($G1324="Recycled Post-Consumer","Recycled_Post_Consumer",(IF($G1324="Sustainably Sourced","Sustainably_sourced","")))))))))))))))),"")</f>
        <v/>
      </c>
      <c r="AE1324" s="13" t="e" cm="1">
        <f t="array" aca="1" ref="AE1324" ca="1">IF(INDIRECT("$F"&amp;$S1324)="","",IF(LEFT(INDIRECT("$F"&amp;$S1324),3)="GRS","GRS_RCS_RM",IF((LEFT(INDIRECT("$F"&amp;$S1324),3))="RCS","GRS_RCS_RM",IF(INDIRECT("$F"&amp;$S1324)="OCS (No Label)","OCS_Conversion_RM",IF(LEFT(INDIRECT("$F"&amp;$S1324),3)="OCS","OCS_RM",IF(RIGHT(INDIRECT("$F"&amp;$S1324),10)="conversion","GOTS_RM_conversion",IF((LEFT(INDIRECT("$F"&amp;$S1324),4))="GOTS","GOTS_RM","Responsible_RM")))))))</f>
        <v>#REF!</v>
      </c>
      <c r="AF1324" s="13" t="str" cm="1">
        <f t="array" aca="1" ref="AF1324" ca="1">IF($S1324="","",INDIRECT("$Z"&amp;$S1324))</f>
        <v/>
      </c>
      <c r="AG1324" s="155"/>
      <c r="AH1324" s="13" t="str" cm="1">
        <f t="array" aca="1" ref="AH1324" ca="1">IFERROR(INDIRECT("$ag"&amp;S1324),"")</f>
        <v/>
      </c>
      <c r="AI1324" s="13" t="e" cm="1">
        <f t="array" aca="1" ref="AI1324" ca="1">INDIRECT("O"&amp;S1323)</f>
        <v>#REF!</v>
      </c>
      <c r="AJ1324" s="13" t="str">
        <f>IF($I1324="","",INDEX('Raw Material'!$A$1:$J$75,MATCH(I1324,'Raw Material'!$A$1:$A$75,0),(MATCH(G1324,'Raw Material'!$A$1:$J$1,0))))</f>
        <v/>
      </c>
      <c r="AK1324" s="13" t="str">
        <f t="shared" si="567"/>
        <v>YANLIŞRM</v>
      </c>
      <c r="AL1324" s="153" t="str">
        <f t="shared" si="568"/>
        <v/>
      </c>
    </row>
    <row r="1325" spans="1:38" ht="16.5" customHeight="1" thickBot="1">
      <c r="A1325" s="163"/>
      <c r="B1325" s="170"/>
      <c r="C1325" s="171"/>
      <c r="D1325" s="156"/>
      <c r="E1325" s="156"/>
      <c r="F1325" s="176"/>
      <c r="G1325" s="157"/>
      <c r="H1325" s="158"/>
      <c r="I1325" s="158"/>
      <c r="J1325" s="158"/>
      <c r="K1325" s="33"/>
      <c r="L1325" s="180"/>
      <c r="M1325" s="180"/>
      <c r="N1325" s="82"/>
      <c r="O1325" s="186"/>
      <c r="P1325" s="103"/>
      <c r="Q1325" s="84" t="str">
        <f t="shared" si="569"/>
        <v/>
      </c>
      <c r="R1325" s="159"/>
      <c r="S1325" s="28" t="str" cm="1">
        <f t="array" aca="1" ref="S1325" ca="1">IF(INDIRECT("A"&amp;114+$U1325)&lt;&gt;"",114+$U1325,"")</f>
        <v/>
      </c>
      <c r="T1325" s="28" t="str">
        <f t="shared" ca="1" si="570"/>
        <v>$B</v>
      </c>
      <c r="U1325" s="29">
        <f t="shared" si="576"/>
        <v>1200</v>
      </c>
      <c r="V1325" s="29">
        <v>100.916666666675</v>
      </c>
      <c r="W1325" s="29">
        <f t="shared" si="577"/>
        <v>100</v>
      </c>
      <c r="X1325" s="41" t="str" cm="1">
        <f t="array" aca="1" ref="X1325" ca="1">IFERROR(INDEX('PC&amp;PD'!$A$1:$AP$15,ROW('PC&amp;PD'!$A$15),MATCH(INDIRECT(T1325),'PC&amp;PD'!$A$1:$AP$1,0)),"")</f>
        <v/>
      </c>
      <c r="Z1325" s="155"/>
      <c r="AA1325" s="13" t="str">
        <f t="shared" si="566"/>
        <v/>
      </c>
      <c r="AB1325" s="155"/>
      <c r="AC1325" s="13" t="str">
        <f t="shared" ca="1" si="571"/>
        <v>$AB</v>
      </c>
      <c r="AD1325" s="13" t="str" cm="1">
        <f t="array" aca="1" ref="AD1325" ca="1">IFERROR(IF((LEFT(INDIRECT("$F"&amp;$S1325),4))="GOTS",IF($G1325="Organic","GOTS_Organic_raw",(IF($G1325="Responsible","GOTS_Responsible",(IF($G1325="No Attribute (Conventional)","GOTS_conventional",(IF($G1325="Recycled Pre/Post-Consumer","GOTS_pre_post",(IF($G1325="In-Conversion","GOTS_in_conversion",(IF($G1325="Sustainably Sourced","Sustainably_sourced",""))))))))))),IF($G1325="Organic","Organic",(IF($G1325="Responsible","Responsible",(IF($G1325="No Attribute (Conventional)","No_Attribute_Conventional",(IF($G1325="Recycled Pre/Post-Consumer","Recycled_Pre_Post_Consumer",(IF($G1325="In-Conversion","In_Conversion",(IF($G1325="Recycled Pre-Consumer","Recycled_Pre_Consumer",(IF($G1325="Recycled Post-Consumer","Recycled_Post_Consumer",(IF($G1325="Sustainably Sourced","Sustainably_sourced","")))))))))))))))),"")</f>
        <v/>
      </c>
      <c r="AE1325" s="13" t="e" cm="1">
        <f t="array" aca="1" ref="AE1325" ca="1">IF(INDIRECT("$F"&amp;$S1325)="","",IF(LEFT(INDIRECT("$F"&amp;$S1325),3)="GRS","GRS_RCS_RM",IF((LEFT(INDIRECT("$F"&amp;$S1325),3))="RCS","GRS_RCS_RM",IF(INDIRECT("$F"&amp;$S1325)="OCS (No Label)","OCS_Conversion_RM",IF(LEFT(INDIRECT("$F"&amp;$S1325),3)="OCS","OCS_RM",IF(RIGHT(INDIRECT("$F"&amp;$S1325),10)="conversion","GOTS_RM_conversion",IF((LEFT(INDIRECT("$F"&amp;$S1325),4))="GOTS","GOTS_RM","Responsible_RM")))))))</f>
        <v>#REF!</v>
      </c>
      <c r="AF1325" s="13" t="str" cm="1">
        <f t="array" aca="1" ref="AF1325" ca="1">IF($S1325="","",INDIRECT("$Z"&amp;$S1325))</f>
        <v/>
      </c>
      <c r="AG1325" s="155"/>
      <c r="AH1325" s="13" t="str" cm="1">
        <f t="array" aca="1" ref="AH1325" ca="1">IFERROR(INDIRECT("$ag"&amp;S1325),"")</f>
        <v/>
      </c>
      <c r="AI1325" s="13" t="e" cm="1">
        <f t="array" aca="1" ref="AI1325" ca="1">INDIRECT("O"&amp;S1324)</f>
        <v>#REF!</v>
      </c>
      <c r="AJ1325" s="13" t="str">
        <f>IF($I1325="","",INDEX('Raw Material'!$A$1:$J$75,MATCH(I1325,'Raw Material'!$A$1:$A$75,0),(MATCH(G1325,'Raw Material'!$A$1:$J$1,0))))</f>
        <v/>
      </c>
      <c r="AK1325" s="13" t="str">
        <f t="shared" si="567"/>
        <v>YANLIŞRM</v>
      </c>
      <c r="AL1325" s="153" t="str">
        <f t="shared" si="568"/>
        <v/>
      </c>
    </row>
    <row r="1326" spans="1:38" ht="16.5" customHeight="1">
      <c r="A1326" s="160" t="str">
        <f>IF(B1326="","",COUNTA($B$114:$B1326))</f>
        <v/>
      </c>
      <c r="B1326" s="164"/>
      <c r="C1326" s="165"/>
      <c r="D1326" s="183"/>
      <c r="E1326" s="183"/>
      <c r="F1326" s="172"/>
      <c r="G1326" s="212"/>
      <c r="H1326" s="206"/>
      <c r="I1326" s="206"/>
      <c r="J1326" s="206"/>
      <c r="K1326" s="31"/>
      <c r="L1326" s="177" t="str">
        <f t="shared" ref="L1326" si="591">IF(R1326="","",LEFT(R1326,LEN(R1326)-2))</f>
        <v/>
      </c>
      <c r="M1326" s="177"/>
      <c r="N1326" s="80"/>
      <c r="O1326" s="184"/>
      <c r="P1326" s="103"/>
      <c r="Q1326" s="84" t="str">
        <f t="shared" si="569"/>
        <v/>
      </c>
      <c r="R1326" s="159" t="str">
        <f t="shared" ref="R1326" si="592">CONCATENATE($Q1326,Q1327,Q1328,Q1329,Q1330,Q1331,$Q1332,$Q1333,$Q1334,$Q1335,Q1336,Q1337)</f>
        <v/>
      </c>
      <c r="S1326" s="28" t="str" cm="1">
        <f t="array" aca="1" ref="S1326" ca="1">IF(INDIRECT("A"&amp;114+$U1326)&lt;&gt;"",114+$U1326,"")</f>
        <v/>
      </c>
      <c r="T1326" s="28" t="str">
        <f t="shared" ca="1" si="570"/>
        <v>$B</v>
      </c>
      <c r="U1326" s="29">
        <f t="shared" si="576"/>
        <v>1212</v>
      </c>
      <c r="V1326" s="29">
        <v>101.000000000008</v>
      </c>
      <c r="W1326" s="29">
        <f t="shared" si="577"/>
        <v>101</v>
      </c>
      <c r="X1326" s="41" t="str" cm="1">
        <f t="array" aca="1" ref="X1326" ca="1">IFERROR(INDEX('PC&amp;PD'!$A$1:$AP$15,ROW('PC&amp;PD'!$A$15),MATCH(INDIRECT(T1326),'PC&amp;PD'!$A$1:$AP$1,0)),"")</f>
        <v/>
      </c>
      <c r="Z1326" s="155" t="str">
        <f t="shared" ref="Z1326" si="593">IFERROR(IF($F1326="OCS 100","OCS (OCS 100)",IF($F1326="OCS Blended","OCS (OCS Blended)",IF($F1326="OCS (No Label)","OCS (No Label)",IF($F1326="RCS 100","RCS (RCS 100)",IF($F1326="RCS Blended","RCS (RCS Blended)",IF($F1326="GRS","GRS (GRS)",IF($F1326="GRS (No Label)", "GRS (No Label)",IF($F1326="RDS","RDS (RDS)",IF($F1326="RWS","RWS (RWS)",IF($F1326="RAS","RAS (RAS)",IF($F1326="RMS","RMS (RMS)",IF($F1326="GOTS Organic","GOTS (Organic)",IF($F1326="GOTS Made with organic","GOTS (Made with Organic)",IF($F1326="GOTS Organic - in conversion","GOTS (Organic - In Conversion)",IF($F1326="GOTS Made with organic - in conversion","GOTS (Made with Organic - In Conversion)",""))))))))))))))),"")</f>
        <v/>
      </c>
      <c r="AA1326" s="13" t="str">
        <f t="shared" si="566"/>
        <v/>
      </c>
      <c r="AB1326" s="155" t="str">
        <f t="shared" ref="AB1326" si="594">IFERROR(IF($F1326="OCS 100", "OCS_100",IF($F1326="OCS Blended", "OCS_Blended",IF($F1326="OCS (No Label)", "OCS_No_Label",IF($F1326="RCS 100", "RCS_100",IF($F1326="RCS Blended","RCS_Blended",IF($F1326="GRS","GRS",IF($F1326="GRS (No Label)", "GRS_No_Label",IF($F1326="RDS","RDS",IF($F1326="RWS","RWS",IF($F1326="RMS","RMS",IF($F1326="GOTS Organic","GOTS_Organic",IF($F1326="GOTS Made with organic","GOTS_Made_with_organic",IF($F1326="GOTS Organic - in conversion","GOTS_Organic_in_Conversion",IF($F1326="GOTS Made with organic - in conversion","GOTS_Made_with_Organic_in_Conversion",IF($F1326="RAS","RAS",""))))))))))))))),"")</f>
        <v/>
      </c>
      <c r="AC1326" s="13" t="str">
        <f t="shared" ca="1" si="571"/>
        <v>$AB</v>
      </c>
      <c r="AD1326" s="13" t="str" cm="1">
        <f t="array" aca="1" ref="AD1326" ca="1">IFERROR(IF((LEFT(INDIRECT("$F"&amp;$S1326),4))="GOTS",IF($G1326="Organic","GOTS_Organic_raw",(IF($G1326="Responsible","GOTS_Responsible",(IF($G1326="No Attribute (Conventional)","GOTS_conventional",(IF($G1326="Recycled Pre/Post-Consumer","GOTS_pre_post",(IF($G1326="In-Conversion","GOTS_in_conversion",(IF($G1326="Sustainably Sourced","Sustainably_sourced",""))))))))))),IF($G1326="Organic","Organic",(IF($G1326="Responsible","Responsible",(IF($G1326="No Attribute (Conventional)","No_Attribute_Conventional",(IF($G1326="Recycled Pre/Post-Consumer","Recycled_Pre_Post_Consumer",(IF($G1326="In-Conversion","In_Conversion",(IF($G1326="Recycled Pre-Consumer","Recycled_Pre_Consumer",(IF($G1326="Recycled Post-Consumer","Recycled_Post_Consumer",(IF($G1326="Sustainably Sourced","Sustainably_sourced","")))))))))))))))),"")</f>
        <v/>
      </c>
      <c r="AE1326" s="13" t="e" cm="1">
        <f t="array" aca="1" ref="AE1326" ca="1">IF(INDIRECT("$F"&amp;$S1326)="","",IF(LEFT(INDIRECT("$F"&amp;$S1326),3)="GRS","GRS_RCS_RM",IF((LEFT(INDIRECT("$F"&amp;$S1326),3))="RCS","GRS_RCS_RM",IF(INDIRECT("$F"&amp;$S1326)="OCS (No Label)","OCS_Conversion_RM",IF(LEFT(INDIRECT("$F"&amp;$S1326),3)="OCS","OCS_RM",IF(RIGHT(INDIRECT("$F"&amp;$S1326),10)="conversion","GOTS_RM_conversion",IF((LEFT(INDIRECT("$F"&amp;$S1326),4))="GOTS","GOTS_RM","Responsible_RM")))))))</f>
        <v>#REF!</v>
      </c>
      <c r="AF1326" s="13" t="str" cm="1">
        <f t="array" aca="1" ref="AF1326" ca="1">IF($S1326="","",INDIRECT("$Z"&amp;$S1326))</f>
        <v/>
      </c>
      <c r="AG1326" s="155" t="str">
        <f t="shared" si="586"/>
        <v/>
      </c>
      <c r="AH1326" s="13" t="str" cm="1">
        <f t="array" aca="1" ref="AH1326" ca="1">IFERROR(INDIRECT("$ag"&amp;S1326),"")</f>
        <v/>
      </c>
      <c r="AI1326" s="13" t="e" cm="1">
        <f t="array" aca="1" ref="AI1326" ca="1">INDIRECT("O"&amp;S1325)</f>
        <v>#REF!</v>
      </c>
      <c r="AJ1326" s="13" t="str">
        <f>IF($I1326="","",INDEX('Raw Material'!$A$1:$J$75,MATCH(I1326,'Raw Material'!$A$1:$A$75,0),(MATCH(G1326,'Raw Material'!$A$1:$J$1,0))))</f>
        <v/>
      </c>
      <c r="AK1326" s="13" t="str">
        <f t="shared" si="567"/>
        <v>YANLIŞRM</v>
      </c>
      <c r="AL1326" s="153" t="str">
        <f t="shared" si="568"/>
        <v/>
      </c>
    </row>
    <row r="1327" spans="1:38" ht="16.5" customHeight="1">
      <c r="A1327" s="161"/>
      <c r="B1327" s="166"/>
      <c r="C1327" s="167"/>
      <c r="D1327" s="156"/>
      <c r="E1327" s="156"/>
      <c r="F1327" s="173"/>
      <c r="G1327" s="181"/>
      <c r="H1327" s="182"/>
      <c r="I1327" s="182"/>
      <c r="J1327" s="182"/>
      <c r="K1327" s="32"/>
      <c r="L1327" s="178"/>
      <c r="M1327" s="178"/>
      <c r="N1327" s="81"/>
      <c r="O1327" s="185"/>
      <c r="P1327" s="103"/>
      <c r="Q1327" s="84" t="str">
        <f t="shared" si="569"/>
        <v/>
      </c>
      <c r="R1327" s="159"/>
      <c r="S1327" s="28" t="str" cm="1">
        <f t="array" aca="1" ref="S1327" ca="1">IF(INDIRECT("A"&amp;114+$U1327)&lt;&gt;"",114+$U1327,"")</f>
        <v/>
      </c>
      <c r="T1327" s="28" t="str">
        <f t="shared" ca="1" si="570"/>
        <v>$B</v>
      </c>
      <c r="U1327" s="29">
        <f t="shared" si="576"/>
        <v>1212</v>
      </c>
      <c r="V1327" s="29">
        <v>101.083333333341</v>
      </c>
      <c r="W1327" s="29">
        <f t="shared" si="577"/>
        <v>101</v>
      </c>
      <c r="X1327" s="41" t="str" cm="1">
        <f t="array" aca="1" ref="X1327" ca="1">IFERROR(INDEX('PC&amp;PD'!$A$1:$AP$15,ROW('PC&amp;PD'!$A$15),MATCH(INDIRECT(T1327),'PC&amp;PD'!$A$1:$AP$1,0)),"")</f>
        <v/>
      </c>
      <c r="Z1327" s="155"/>
      <c r="AA1327" s="13" t="str">
        <f t="shared" si="566"/>
        <v/>
      </c>
      <c r="AB1327" s="155"/>
      <c r="AC1327" s="13" t="str">
        <f t="shared" ca="1" si="571"/>
        <v>$AB</v>
      </c>
      <c r="AD1327" s="13" t="str" cm="1">
        <f t="array" aca="1" ref="AD1327" ca="1">IFERROR(IF((LEFT(INDIRECT("$F"&amp;$S1327),4))="GOTS",IF($G1327="Organic","GOTS_Organic_raw",(IF($G1327="Responsible","GOTS_Responsible",(IF($G1327="No Attribute (Conventional)","GOTS_conventional",(IF($G1327="Recycled Pre/Post-Consumer","GOTS_pre_post",(IF($G1327="In-Conversion","GOTS_in_conversion",(IF($G1327="Sustainably Sourced","Sustainably_sourced",""))))))))))),IF($G1327="Organic","Organic",(IF($G1327="Responsible","Responsible",(IF($G1327="No Attribute (Conventional)","No_Attribute_Conventional",(IF($G1327="Recycled Pre/Post-Consumer","Recycled_Pre_Post_Consumer",(IF($G1327="In-Conversion","In_Conversion",(IF($G1327="Recycled Pre-Consumer","Recycled_Pre_Consumer",(IF($G1327="Recycled Post-Consumer","Recycled_Post_Consumer",(IF($G1327="Sustainably Sourced","Sustainably_sourced","")))))))))))))))),"")</f>
        <v/>
      </c>
      <c r="AE1327" s="13" t="e" cm="1">
        <f t="array" aca="1" ref="AE1327" ca="1">IF(INDIRECT("$F"&amp;$S1327)="","",IF(LEFT(INDIRECT("$F"&amp;$S1327),3)="GRS","GRS_RCS_RM",IF((LEFT(INDIRECT("$F"&amp;$S1327),3))="RCS","GRS_RCS_RM",IF(INDIRECT("$F"&amp;$S1327)="OCS (No Label)","OCS_Conversion_RM",IF(LEFT(INDIRECT("$F"&amp;$S1327),3)="OCS","OCS_RM",IF(RIGHT(INDIRECT("$F"&amp;$S1327),10)="conversion","GOTS_RM_conversion",IF((LEFT(INDIRECT("$F"&amp;$S1327),4))="GOTS","GOTS_RM","Responsible_RM")))))))</f>
        <v>#REF!</v>
      </c>
      <c r="AF1327" s="13" t="str" cm="1">
        <f t="array" aca="1" ref="AF1327" ca="1">IF($S1327="","",INDIRECT("$Z"&amp;$S1327))</f>
        <v/>
      </c>
      <c r="AG1327" s="155"/>
      <c r="AH1327" s="13" t="str" cm="1">
        <f t="array" aca="1" ref="AH1327" ca="1">IFERROR(INDIRECT("$ag"&amp;S1327),"")</f>
        <v/>
      </c>
      <c r="AI1327" s="13" t="e" cm="1">
        <f t="array" aca="1" ref="AI1327" ca="1">INDIRECT("O"&amp;S1326)</f>
        <v>#REF!</v>
      </c>
      <c r="AJ1327" s="13" t="str">
        <f>IF($I1327="","",INDEX('Raw Material'!$A$1:$J$75,MATCH(I1327,'Raw Material'!$A$1:$A$75,0),(MATCH(G1327,'Raw Material'!$A$1:$J$1,0))))</f>
        <v/>
      </c>
      <c r="AK1327" s="13" t="str">
        <f t="shared" si="567"/>
        <v>YANLIŞRM</v>
      </c>
      <c r="AL1327" s="153" t="str">
        <f t="shared" si="568"/>
        <v/>
      </c>
    </row>
    <row r="1328" spans="1:38" ht="16.5" customHeight="1">
      <c r="A1328" s="161"/>
      <c r="B1328" s="166"/>
      <c r="C1328" s="167"/>
      <c r="D1328" s="156"/>
      <c r="E1328" s="156"/>
      <c r="F1328" s="173"/>
      <c r="G1328" s="181"/>
      <c r="H1328" s="182"/>
      <c r="I1328" s="182"/>
      <c r="J1328" s="182"/>
      <c r="K1328" s="32"/>
      <c r="L1328" s="178"/>
      <c r="M1328" s="178"/>
      <c r="N1328" s="81"/>
      <c r="O1328" s="185"/>
      <c r="P1328" s="103"/>
      <c r="Q1328" s="84" t="str">
        <f t="shared" si="569"/>
        <v/>
      </c>
      <c r="R1328" s="159"/>
      <c r="S1328" s="28" t="str" cm="1">
        <f t="array" aca="1" ref="S1328" ca="1">IF(INDIRECT("A"&amp;114+$U1328)&lt;&gt;"",114+$U1328,"")</f>
        <v/>
      </c>
      <c r="T1328" s="28" t="str">
        <f t="shared" ca="1" si="570"/>
        <v>$B</v>
      </c>
      <c r="U1328" s="29">
        <f t="shared" si="576"/>
        <v>1212</v>
      </c>
      <c r="V1328" s="29">
        <v>101.166666666675</v>
      </c>
      <c r="W1328" s="29">
        <f t="shared" si="577"/>
        <v>101</v>
      </c>
      <c r="X1328" s="41" t="str" cm="1">
        <f t="array" aca="1" ref="X1328" ca="1">IFERROR(INDEX('PC&amp;PD'!$A$1:$AP$15,ROW('PC&amp;PD'!$A$15),MATCH(INDIRECT(T1328),'PC&amp;PD'!$A$1:$AP$1,0)),"")</f>
        <v/>
      </c>
      <c r="Z1328" s="155"/>
      <c r="AA1328" s="13" t="str">
        <f t="shared" si="566"/>
        <v/>
      </c>
      <c r="AB1328" s="155"/>
      <c r="AC1328" s="13" t="str">
        <f t="shared" ca="1" si="571"/>
        <v>$AB</v>
      </c>
      <c r="AD1328" s="13" t="str" cm="1">
        <f t="array" aca="1" ref="AD1328" ca="1">IFERROR(IF((LEFT(INDIRECT("$F"&amp;$S1328),4))="GOTS",IF($G1328="Organic","GOTS_Organic_raw",(IF($G1328="Responsible","GOTS_Responsible",(IF($G1328="No Attribute (Conventional)","GOTS_conventional",(IF($G1328="Recycled Pre/Post-Consumer","GOTS_pre_post",(IF($G1328="In-Conversion","GOTS_in_conversion",(IF($G1328="Sustainably Sourced","Sustainably_sourced",""))))))))))),IF($G1328="Organic","Organic",(IF($G1328="Responsible","Responsible",(IF($G1328="No Attribute (Conventional)","No_Attribute_Conventional",(IF($G1328="Recycled Pre/Post-Consumer","Recycled_Pre_Post_Consumer",(IF($G1328="In-Conversion","In_Conversion",(IF($G1328="Recycled Pre-Consumer","Recycled_Pre_Consumer",(IF($G1328="Recycled Post-Consumer","Recycled_Post_Consumer",(IF($G1328="Sustainably Sourced","Sustainably_sourced","")))))))))))))))),"")</f>
        <v/>
      </c>
      <c r="AE1328" s="13" t="e" cm="1">
        <f t="array" aca="1" ref="AE1328" ca="1">IF(INDIRECT("$F"&amp;$S1328)="","",IF(LEFT(INDIRECT("$F"&amp;$S1328),3)="GRS","GRS_RCS_RM",IF((LEFT(INDIRECT("$F"&amp;$S1328),3))="RCS","GRS_RCS_RM",IF(INDIRECT("$F"&amp;$S1328)="OCS (No Label)","OCS_Conversion_RM",IF(LEFT(INDIRECT("$F"&amp;$S1328),3)="OCS","OCS_RM",IF(RIGHT(INDIRECT("$F"&amp;$S1328),10)="conversion","GOTS_RM_conversion",IF((LEFT(INDIRECT("$F"&amp;$S1328),4))="GOTS","GOTS_RM","Responsible_RM")))))))</f>
        <v>#REF!</v>
      </c>
      <c r="AF1328" s="13" t="str" cm="1">
        <f t="array" aca="1" ref="AF1328" ca="1">IF($S1328="","",INDIRECT("$Z"&amp;$S1328))</f>
        <v/>
      </c>
      <c r="AG1328" s="155"/>
      <c r="AH1328" s="13" t="str" cm="1">
        <f t="array" aca="1" ref="AH1328" ca="1">IFERROR(INDIRECT("$ag"&amp;S1328),"")</f>
        <v/>
      </c>
      <c r="AI1328" s="13" t="e" cm="1">
        <f t="array" aca="1" ref="AI1328" ca="1">INDIRECT("O"&amp;S1327)</f>
        <v>#REF!</v>
      </c>
      <c r="AJ1328" s="13" t="str">
        <f>IF($I1328="","",INDEX('Raw Material'!$A$1:$J$75,MATCH(I1328,'Raw Material'!$A$1:$A$75,0),(MATCH(G1328,'Raw Material'!$A$1:$J$1,0))))</f>
        <v/>
      </c>
      <c r="AK1328" s="13" t="str">
        <f t="shared" si="567"/>
        <v>YANLIŞRM</v>
      </c>
      <c r="AL1328" s="153" t="str">
        <f t="shared" si="568"/>
        <v/>
      </c>
    </row>
    <row r="1329" spans="1:38" ht="16.5" customHeight="1">
      <c r="A1329" s="161"/>
      <c r="B1329" s="166"/>
      <c r="C1329" s="167"/>
      <c r="D1329" s="156"/>
      <c r="E1329" s="156"/>
      <c r="F1329" s="174"/>
      <c r="G1329" s="181"/>
      <c r="H1329" s="182"/>
      <c r="I1329" s="182"/>
      <c r="J1329" s="182"/>
      <c r="K1329" s="32"/>
      <c r="L1329" s="178"/>
      <c r="M1329" s="178"/>
      <c r="N1329" s="81"/>
      <c r="O1329" s="185"/>
      <c r="P1329" s="103"/>
      <c r="Q1329" s="84" t="str">
        <f t="shared" si="569"/>
        <v/>
      </c>
      <c r="R1329" s="159"/>
      <c r="S1329" s="28" t="str" cm="1">
        <f t="array" aca="1" ref="S1329" ca="1">IF(INDIRECT("A"&amp;114+$U1329)&lt;&gt;"",114+$U1329,"")</f>
        <v/>
      </c>
      <c r="T1329" s="28" t="str">
        <f t="shared" ca="1" si="570"/>
        <v>$B</v>
      </c>
      <c r="U1329" s="29">
        <f t="shared" si="576"/>
        <v>1212</v>
      </c>
      <c r="V1329" s="29">
        <v>101.250000000008</v>
      </c>
      <c r="W1329" s="29">
        <f t="shared" si="577"/>
        <v>101</v>
      </c>
      <c r="X1329" s="41" t="str" cm="1">
        <f t="array" aca="1" ref="X1329" ca="1">IFERROR(INDEX('PC&amp;PD'!$A$1:$AP$15,ROW('PC&amp;PD'!$A$15),MATCH(INDIRECT(T1329),'PC&amp;PD'!$A$1:$AP$1,0)),"")</f>
        <v/>
      </c>
      <c r="Z1329" s="155"/>
      <c r="AA1329" s="13" t="str">
        <f t="shared" si="566"/>
        <v/>
      </c>
      <c r="AB1329" s="155"/>
      <c r="AC1329" s="13" t="str">
        <f t="shared" ca="1" si="571"/>
        <v>$AB</v>
      </c>
      <c r="AD1329" s="13" t="str" cm="1">
        <f t="array" aca="1" ref="AD1329" ca="1">IFERROR(IF((LEFT(INDIRECT("$F"&amp;$S1329),4))="GOTS",IF($G1329="Organic","GOTS_Organic_raw",(IF($G1329="Responsible","GOTS_Responsible",(IF($G1329="No Attribute (Conventional)","GOTS_conventional",(IF($G1329="Recycled Pre/Post-Consumer","GOTS_pre_post",(IF($G1329="In-Conversion","GOTS_in_conversion",(IF($G1329="Sustainably Sourced","Sustainably_sourced",""))))))))))),IF($G1329="Organic","Organic",(IF($G1329="Responsible","Responsible",(IF($G1329="No Attribute (Conventional)","No_Attribute_Conventional",(IF($G1329="Recycled Pre/Post-Consumer","Recycled_Pre_Post_Consumer",(IF($G1329="In-Conversion","In_Conversion",(IF($G1329="Recycled Pre-Consumer","Recycled_Pre_Consumer",(IF($G1329="Recycled Post-Consumer","Recycled_Post_Consumer",(IF($G1329="Sustainably Sourced","Sustainably_sourced","")))))))))))))))),"")</f>
        <v/>
      </c>
      <c r="AE1329" s="13" t="e" cm="1">
        <f t="array" aca="1" ref="AE1329" ca="1">IF(INDIRECT("$F"&amp;$S1329)="","",IF(LEFT(INDIRECT("$F"&amp;$S1329),3)="GRS","GRS_RCS_RM",IF((LEFT(INDIRECT("$F"&amp;$S1329),3))="RCS","GRS_RCS_RM",IF(INDIRECT("$F"&amp;$S1329)="OCS (No Label)","OCS_Conversion_RM",IF(LEFT(INDIRECT("$F"&amp;$S1329),3)="OCS","OCS_RM",IF(RIGHT(INDIRECT("$F"&amp;$S1329),10)="conversion","GOTS_RM_conversion",IF((LEFT(INDIRECT("$F"&amp;$S1329),4))="GOTS","GOTS_RM","Responsible_RM")))))))</f>
        <v>#REF!</v>
      </c>
      <c r="AF1329" s="13" t="str" cm="1">
        <f t="array" aca="1" ref="AF1329" ca="1">IF($S1329="","",INDIRECT("$Z"&amp;$S1329))</f>
        <v/>
      </c>
      <c r="AG1329" s="155"/>
      <c r="AH1329" s="13" t="str" cm="1">
        <f t="array" aca="1" ref="AH1329" ca="1">IFERROR(INDIRECT("$ag"&amp;S1329),"")</f>
        <v/>
      </c>
      <c r="AI1329" s="13" t="e" cm="1">
        <f t="array" aca="1" ref="AI1329" ca="1">INDIRECT("O"&amp;S1328)</f>
        <v>#REF!</v>
      </c>
      <c r="AJ1329" s="13" t="str">
        <f>IF($I1329="","",INDEX('Raw Material'!$A$1:$J$75,MATCH(I1329,'Raw Material'!$A$1:$A$75,0),(MATCH(G1329,'Raw Material'!$A$1:$J$1,0))))</f>
        <v/>
      </c>
      <c r="AK1329" s="13" t="str">
        <f t="shared" si="567"/>
        <v>YANLIŞRM</v>
      </c>
      <c r="AL1329" s="153" t="str">
        <f t="shared" si="568"/>
        <v/>
      </c>
    </row>
    <row r="1330" spans="1:38" ht="16.5" customHeight="1">
      <c r="A1330" s="161"/>
      <c r="B1330" s="166"/>
      <c r="C1330" s="167"/>
      <c r="D1330" s="156"/>
      <c r="E1330" s="156"/>
      <c r="F1330" s="174"/>
      <c r="G1330" s="181"/>
      <c r="H1330" s="182"/>
      <c r="I1330" s="182"/>
      <c r="J1330" s="182"/>
      <c r="K1330" s="32"/>
      <c r="L1330" s="178"/>
      <c r="M1330" s="178"/>
      <c r="N1330" s="81"/>
      <c r="O1330" s="185"/>
      <c r="P1330" s="103"/>
      <c r="Q1330" s="84" t="str">
        <f t="shared" si="569"/>
        <v/>
      </c>
      <c r="R1330" s="159"/>
      <c r="S1330" s="28" t="str" cm="1">
        <f t="array" aca="1" ref="S1330" ca="1">IF(INDIRECT("A"&amp;114+$U1330)&lt;&gt;"",114+$U1330,"")</f>
        <v/>
      </c>
      <c r="T1330" s="28" t="str">
        <f t="shared" ca="1" si="570"/>
        <v>$B</v>
      </c>
      <c r="U1330" s="29">
        <f t="shared" si="576"/>
        <v>1212</v>
      </c>
      <c r="V1330" s="29">
        <v>101.333333333341</v>
      </c>
      <c r="W1330" s="29">
        <f t="shared" si="577"/>
        <v>101</v>
      </c>
      <c r="X1330" s="41" t="str" cm="1">
        <f t="array" aca="1" ref="X1330" ca="1">IFERROR(INDEX('PC&amp;PD'!$A$1:$AP$15,ROW('PC&amp;PD'!$A$15),MATCH(INDIRECT(T1330),'PC&amp;PD'!$A$1:$AP$1,0)),"")</f>
        <v/>
      </c>
      <c r="Z1330" s="155"/>
      <c r="AA1330" s="13" t="str">
        <f t="shared" si="566"/>
        <v/>
      </c>
      <c r="AB1330" s="155"/>
      <c r="AC1330" s="13" t="str">
        <f t="shared" ca="1" si="571"/>
        <v>$AB</v>
      </c>
      <c r="AD1330" s="13" t="str" cm="1">
        <f t="array" aca="1" ref="AD1330" ca="1">IFERROR(IF((LEFT(INDIRECT("$F"&amp;$S1330),4))="GOTS",IF($G1330="Organic","GOTS_Organic_raw",(IF($G1330="Responsible","GOTS_Responsible",(IF($G1330="No Attribute (Conventional)","GOTS_conventional",(IF($G1330="Recycled Pre/Post-Consumer","GOTS_pre_post",(IF($G1330="In-Conversion","GOTS_in_conversion",(IF($G1330="Sustainably Sourced","Sustainably_sourced",""))))))))))),IF($G1330="Organic","Organic",(IF($G1330="Responsible","Responsible",(IF($G1330="No Attribute (Conventional)","No_Attribute_Conventional",(IF($G1330="Recycled Pre/Post-Consumer","Recycled_Pre_Post_Consumer",(IF($G1330="In-Conversion","In_Conversion",(IF($G1330="Recycled Pre-Consumer","Recycled_Pre_Consumer",(IF($G1330="Recycled Post-Consumer","Recycled_Post_Consumer",(IF($G1330="Sustainably Sourced","Sustainably_sourced","")))))))))))))))),"")</f>
        <v/>
      </c>
      <c r="AE1330" s="13" t="e" cm="1">
        <f t="array" aca="1" ref="AE1330" ca="1">IF(INDIRECT("$F"&amp;$S1330)="","",IF(LEFT(INDIRECT("$F"&amp;$S1330),3)="GRS","GRS_RCS_RM",IF((LEFT(INDIRECT("$F"&amp;$S1330),3))="RCS","GRS_RCS_RM",IF(INDIRECT("$F"&amp;$S1330)="OCS (No Label)","OCS_Conversion_RM",IF(LEFT(INDIRECT("$F"&amp;$S1330),3)="OCS","OCS_RM",IF(RIGHT(INDIRECT("$F"&amp;$S1330),10)="conversion","GOTS_RM_conversion",IF((LEFT(INDIRECT("$F"&amp;$S1330),4))="GOTS","GOTS_RM","Responsible_RM")))))))</f>
        <v>#REF!</v>
      </c>
      <c r="AF1330" s="13" t="str" cm="1">
        <f t="array" aca="1" ref="AF1330" ca="1">IF($S1330="","",INDIRECT("$Z"&amp;$S1330))</f>
        <v/>
      </c>
      <c r="AG1330" s="155"/>
      <c r="AH1330" s="13" t="str" cm="1">
        <f t="array" aca="1" ref="AH1330" ca="1">IFERROR(INDIRECT("$ag"&amp;S1330),"")</f>
        <v/>
      </c>
      <c r="AI1330" s="13" t="e" cm="1">
        <f t="array" aca="1" ref="AI1330" ca="1">INDIRECT("O"&amp;S1329)</f>
        <v>#REF!</v>
      </c>
      <c r="AJ1330" s="13" t="str">
        <f>IF($I1330="","",INDEX('Raw Material'!$A$1:$J$75,MATCH(I1330,'Raw Material'!$A$1:$A$75,0),(MATCH(G1330,'Raw Material'!$A$1:$J$1,0))))</f>
        <v/>
      </c>
      <c r="AK1330" s="13" t="str">
        <f t="shared" si="567"/>
        <v>YANLIŞRM</v>
      </c>
      <c r="AL1330" s="153" t="str">
        <f t="shared" si="568"/>
        <v/>
      </c>
    </row>
    <row r="1331" spans="1:38" ht="16.5" customHeight="1">
      <c r="A1331" s="161"/>
      <c r="B1331" s="166"/>
      <c r="C1331" s="167"/>
      <c r="D1331" s="156"/>
      <c r="E1331" s="156"/>
      <c r="F1331" s="174"/>
      <c r="G1331" s="181"/>
      <c r="H1331" s="182"/>
      <c r="I1331" s="182"/>
      <c r="J1331" s="182"/>
      <c r="K1331" s="32"/>
      <c r="L1331" s="178"/>
      <c r="M1331" s="178"/>
      <c r="N1331" s="81"/>
      <c r="O1331" s="185"/>
      <c r="P1331" s="103"/>
      <c r="Q1331" s="84" t="str">
        <f t="shared" si="569"/>
        <v/>
      </c>
      <c r="R1331" s="159"/>
      <c r="S1331" s="28" t="str" cm="1">
        <f t="array" aca="1" ref="S1331" ca="1">IF(INDIRECT("A"&amp;114+$U1331)&lt;&gt;"",114+$U1331,"")</f>
        <v/>
      </c>
      <c r="T1331" s="28" t="str">
        <f t="shared" ca="1" si="570"/>
        <v>$B</v>
      </c>
      <c r="U1331" s="29">
        <f t="shared" si="576"/>
        <v>1212</v>
      </c>
      <c r="V1331" s="29">
        <v>101.416666666675</v>
      </c>
      <c r="W1331" s="29">
        <f t="shared" si="577"/>
        <v>101</v>
      </c>
      <c r="X1331" s="41" t="str" cm="1">
        <f t="array" aca="1" ref="X1331" ca="1">IFERROR(INDEX('PC&amp;PD'!$A$1:$AP$15,ROW('PC&amp;PD'!$A$15),MATCH(INDIRECT(T1331),'PC&amp;PD'!$A$1:$AP$1,0)),"")</f>
        <v/>
      </c>
      <c r="Z1331" s="155"/>
      <c r="AA1331" s="13" t="str">
        <f t="shared" ref="AA1331:AA1394" si="595">IFERROR(IF(G1331="","",IF(G1331="No Attribute (Conventional)","",G1331)),"")</f>
        <v/>
      </c>
      <c r="AB1331" s="155"/>
      <c r="AC1331" s="13" t="str">
        <f t="shared" ca="1" si="571"/>
        <v>$AB</v>
      </c>
      <c r="AD1331" s="13" t="str" cm="1">
        <f t="array" aca="1" ref="AD1331" ca="1">IFERROR(IF((LEFT(INDIRECT("$F"&amp;$S1331),4))="GOTS",IF($G1331="Organic","GOTS_Organic_raw",(IF($G1331="Responsible","GOTS_Responsible",(IF($G1331="No Attribute (Conventional)","GOTS_conventional",(IF($G1331="Recycled Pre/Post-Consumer","GOTS_pre_post",(IF($G1331="In-Conversion","GOTS_in_conversion",(IF($G1331="Sustainably Sourced","Sustainably_sourced",""))))))))))),IF($G1331="Organic","Organic",(IF($G1331="Responsible","Responsible",(IF($G1331="No Attribute (Conventional)","No_Attribute_Conventional",(IF($G1331="Recycled Pre/Post-Consumer","Recycled_Pre_Post_Consumer",(IF($G1331="In-Conversion","In_Conversion",(IF($G1331="Recycled Pre-Consumer","Recycled_Pre_Consumer",(IF($G1331="Recycled Post-Consumer","Recycled_Post_Consumer",(IF($G1331="Sustainably Sourced","Sustainably_sourced","")))))))))))))))),"")</f>
        <v/>
      </c>
      <c r="AE1331" s="13" t="e" cm="1">
        <f t="array" aca="1" ref="AE1331" ca="1">IF(INDIRECT("$F"&amp;$S1331)="","",IF(LEFT(INDIRECT("$F"&amp;$S1331),3)="GRS","GRS_RCS_RM",IF((LEFT(INDIRECT("$F"&amp;$S1331),3))="RCS","GRS_RCS_RM",IF(INDIRECT("$F"&amp;$S1331)="OCS (No Label)","OCS_Conversion_RM",IF(LEFT(INDIRECT("$F"&amp;$S1331),3)="OCS","OCS_RM",IF(RIGHT(INDIRECT("$F"&amp;$S1331),10)="conversion","GOTS_RM_conversion",IF((LEFT(INDIRECT("$F"&amp;$S1331),4))="GOTS","GOTS_RM","Responsible_RM")))))))</f>
        <v>#REF!</v>
      </c>
      <c r="AF1331" s="13" t="str" cm="1">
        <f t="array" aca="1" ref="AF1331" ca="1">IF($S1331="","",INDIRECT("$Z"&amp;$S1331))</f>
        <v/>
      </c>
      <c r="AG1331" s="155"/>
      <c r="AH1331" s="13" t="str" cm="1">
        <f t="array" aca="1" ref="AH1331" ca="1">IFERROR(INDIRECT("$ag"&amp;S1331),"")</f>
        <v/>
      </c>
      <c r="AI1331" s="13" t="e" cm="1">
        <f t="array" aca="1" ref="AI1331" ca="1">INDIRECT("O"&amp;S1330)</f>
        <v>#REF!</v>
      </c>
      <c r="AJ1331" s="13" t="str">
        <f>IF($I1331="","",INDEX('Raw Material'!$A$1:$J$75,MATCH(I1331,'Raw Material'!$A$1:$A$75,0),(MATCH(G1331,'Raw Material'!$A$1:$J$1,0))))</f>
        <v/>
      </c>
      <c r="AK1331" s="13" t="str">
        <f t="shared" ref="AK1331:AK1394" si="596">$U$17&amp;"RM"</f>
        <v>YANLIŞRM</v>
      </c>
      <c r="AL1331" s="153" t="str">
        <f t="shared" ref="AL1331:AL1394" si="597">IF($G1331="Organic","Organic",IF($G1331="No Attribute (Conventional)","No_Attribute_Conventional",IF($G1331="Recycled pre-consumer","Recycled_pre_consumer",IF($G1331="Recycled post-consumer","Recycled_post_consumer",IF($G1331="Responsible","Responsible",IF($G1331="Sustainably sourced","Sustainable_sourced",IF($G1331="ın-conversion","In_conversion","")))))))</f>
        <v/>
      </c>
    </row>
    <row r="1332" spans="1:38" ht="16.5" customHeight="1">
      <c r="A1332" s="162"/>
      <c r="B1332" s="168"/>
      <c r="C1332" s="169"/>
      <c r="D1332" s="156"/>
      <c r="E1332" s="156"/>
      <c r="F1332" s="175"/>
      <c r="G1332" s="181"/>
      <c r="H1332" s="182"/>
      <c r="I1332" s="182"/>
      <c r="J1332" s="182"/>
      <c r="K1332" s="32"/>
      <c r="L1332" s="179"/>
      <c r="M1332" s="179"/>
      <c r="N1332" s="81"/>
      <c r="O1332" s="185"/>
      <c r="P1332" s="103"/>
      <c r="Q1332" s="84" t="str">
        <f t="shared" si="569"/>
        <v/>
      </c>
      <c r="R1332" s="159"/>
      <c r="S1332" s="28" t="str" cm="1">
        <f t="array" aca="1" ref="S1332" ca="1">IF(INDIRECT("A"&amp;114+$U1332)&lt;&gt;"",114+$U1332,"")</f>
        <v/>
      </c>
      <c r="T1332" s="28" t="str">
        <f t="shared" ca="1" si="570"/>
        <v>$B</v>
      </c>
      <c r="U1332" s="29">
        <f t="shared" si="576"/>
        <v>1212</v>
      </c>
      <c r="V1332" s="29">
        <v>101.500000000008</v>
      </c>
      <c r="W1332" s="29">
        <f t="shared" si="577"/>
        <v>101</v>
      </c>
      <c r="X1332" s="41" t="str" cm="1">
        <f t="array" aca="1" ref="X1332" ca="1">IFERROR(INDEX('PC&amp;PD'!$A$1:$AP$15,ROW('PC&amp;PD'!$A$15),MATCH(INDIRECT(T1332),'PC&amp;PD'!$A$1:$AP$1,0)),"")</f>
        <v/>
      </c>
      <c r="Z1332" s="155"/>
      <c r="AA1332" s="13" t="str">
        <f t="shared" si="595"/>
        <v/>
      </c>
      <c r="AB1332" s="155"/>
      <c r="AC1332" s="13" t="str">
        <f t="shared" ca="1" si="571"/>
        <v>$AB</v>
      </c>
      <c r="AD1332" s="13" t="str" cm="1">
        <f t="array" aca="1" ref="AD1332" ca="1">IFERROR(IF((LEFT(INDIRECT("$F"&amp;$S1332),4))="GOTS",IF($G1332="Organic","GOTS_Organic_raw",(IF($G1332="Responsible","GOTS_Responsible",(IF($G1332="No Attribute (Conventional)","GOTS_conventional",(IF($G1332="Recycled Pre/Post-Consumer","GOTS_pre_post",(IF($G1332="In-Conversion","GOTS_in_conversion",(IF($G1332="Sustainably Sourced","Sustainably_sourced",""))))))))))),IF($G1332="Organic","Organic",(IF($G1332="Responsible","Responsible",(IF($G1332="No Attribute (Conventional)","No_Attribute_Conventional",(IF($G1332="Recycled Pre/Post-Consumer","Recycled_Pre_Post_Consumer",(IF($G1332="In-Conversion","In_Conversion",(IF($G1332="Recycled Pre-Consumer","Recycled_Pre_Consumer",(IF($G1332="Recycled Post-Consumer","Recycled_Post_Consumer",(IF($G1332="Sustainably Sourced","Sustainably_sourced","")))))))))))))))),"")</f>
        <v/>
      </c>
      <c r="AE1332" s="13" t="e" cm="1">
        <f t="array" aca="1" ref="AE1332" ca="1">IF(INDIRECT("$F"&amp;$S1332)="","",IF(LEFT(INDIRECT("$F"&amp;$S1332),3)="GRS","GRS_RCS_RM",IF((LEFT(INDIRECT("$F"&amp;$S1332),3))="RCS","GRS_RCS_RM",IF(INDIRECT("$F"&amp;$S1332)="OCS (No Label)","OCS_Conversion_RM",IF(LEFT(INDIRECT("$F"&amp;$S1332),3)="OCS","OCS_RM",IF(RIGHT(INDIRECT("$F"&amp;$S1332),10)="conversion","GOTS_RM_conversion",IF((LEFT(INDIRECT("$F"&amp;$S1332),4))="GOTS","GOTS_RM","Responsible_RM")))))))</f>
        <v>#REF!</v>
      </c>
      <c r="AF1332" s="13" t="str" cm="1">
        <f t="array" aca="1" ref="AF1332" ca="1">IF($S1332="","",INDIRECT("$Z"&amp;$S1332))</f>
        <v/>
      </c>
      <c r="AG1332" s="155"/>
      <c r="AH1332" s="13" t="str" cm="1">
        <f t="array" aca="1" ref="AH1332" ca="1">IFERROR(INDIRECT("$ag"&amp;S1332),"")</f>
        <v/>
      </c>
      <c r="AI1332" s="13" t="e" cm="1">
        <f t="array" aca="1" ref="AI1332" ca="1">INDIRECT("O"&amp;S1331)</f>
        <v>#REF!</v>
      </c>
      <c r="AJ1332" s="13" t="str">
        <f>IF($I1332="","",INDEX('Raw Material'!$A$1:$J$75,MATCH(I1332,'Raw Material'!$A$1:$A$75,0),(MATCH(G1332,'Raw Material'!$A$1:$J$1,0))))</f>
        <v/>
      </c>
      <c r="AK1332" s="13" t="str">
        <f t="shared" si="596"/>
        <v>YANLIŞRM</v>
      </c>
      <c r="AL1332" s="153" t="str">
        <f t="shared" si="597"/>
        <v/>
      </c>
    </row>
    <row r="1333" spans="1:38" ht="16.5" customHeight="1">
      <c r="A1333" s="162"/>
      <c r="B1333" s="168"/>
      <c r="C1333" s="169"/>
      <c r="D1333" s="156"/>
      <c r="E1333" s="156"/>
      <c r="F1333" s="175"/>
      <c r="G1333" s="181"/>
      <c r="H1333" s="182"/>
      <c r="I1333" s="182"/>
      <c r="J1333" s="182"/>
      <c r="K1333" s="32"/>
      <c r="L1333" s="179"/>
      <c r="M1333" s="179"/>
      <c r="N1333" s="81"/>
      <c r="O1333" s="185"/>
      <c r="P1333" s="103"/>
      <c r="Q1333" s="84" t="str">
        <f t="shared" ref="Q1333:Q1396" si="598">IF(OR($G1333="",$I1333="",$K1333="",$AJ1333="–"),"",CONCATENATE($K1333," ",$AA1333," ",$I1333," (",$AJ1333,") + "))</f>
        <v/>
      </c>
      <c r="R1333" s="159"/>
      <c r="S1333" s="28" t="str" cm="1">
        <f t="array" aca="1" ref="S1333" ca="1">IF(INDIRECT("A"&amp;114+$U1333)&lt;&gt;"",114+$U1333,"")</f>
        <v/>
      </c>
      <c r="T1333" s="28" t="str">
        <f t="shared" ref="T1333:T1396" ca="1" si="599">"$B"&amp;S1333</f>
        <v>$B</v>
      </c>
      <c r="U1333" s="29">
        <f t="shared" si="576"/>
        <v>1212</v>
      </c>
      <c r="V1333" s="29">
        <v>101.583333333341</v>
      </c>
      <c r="W1333" s="29">
        <f t="shared" si="577"/>
        <v>101</v>
      </c>
      <c r="X1333" s="41" t="str" cm="1">
        <f t="array" aca="1" ref="X1333" ca="1">IFERROR(INDEX('PC&amp;PD'!$A$1:$AP$15,ROW('PC&amp;PD'!$A$15),MATCH(INDIRECT(T1333),'PC&amp;PD'!$A$1:$AP$1,0)),"")</f>
        <v/>
      </c>
      <c r="Z1333" s="155"/>
      <c r="AA1333" s="13" t="str">
        <f t="shared" si="595"/>
        <v/>
      </c>
      <c r="AB1333" s="155"/>
      <c r="AC1333" s="13" t="str">
        <f t="shared" ref="AC1333:AC1396" ca="1" si="600">"$AB"&amp;S1333</f>
        <v>$AB</v>
      </c>
      <c r="AD1333" s="13" t="str" cm="1">
        <f t="array" aca="1" ref="AD1333" ca="1">IFERROR(IF((LEFT(INDIRECT("$F"&amp;$S1333),4))="GOTS",IF($G1333="Organic","GOTS_Organic_raw",(IF($G1333="Responsible","GOTS_Responsible",(IF($G1333="No Attribute (Conventional)","GOTS_conventional",(IF($G1333="Recycled Pre/Post-Consumer","GOTS_pre_post",(IF($G1333="In-Conversion","GOTS_in_conversion",(IF($G1333="Sustainably Sourced","Sustainably_sourced",""))))))))))),IF($G1333="Organic","Organic",(IF($G1333="Responsible","Responsible",(IF($G1333="No Attribute (Conventional)","No_Attribute_Conventional",(IF($G1333="Recycled Pre/Post-Consumer","Recycled_Pre_Post_Consumer",(IF($G1333="In-Conversion","In_Conversion",(IF($G1333="Recycled Pre-Consumer","Recycled_Pre_Consumer",(IF($G1333="Recycled Post-Consumer","Recycled_Post_Consumer",(IF($G1333="Sustainably Sourced","Sustainably_sourced","")))))))))))))))),"")</f>
        <v/>
      </c>
      <c r="AE1333" s="13" t="e" cm="1">
        <f t="array" aca="1" ref="AE1333" ca="1">IF(INDIRECT("$F"&amp;$S1333)="","",IF(LEFT(INDIRECT("$F"&amp;$S1333),3)="GRS","GRS_RCS_RM",IF((LEFT(INDIRECT("$F"&amp;$S1333),3))="RCS","GRS_RCS_RM",IF(INDIRECT("$F"&amp;$S1333)="OCS (No Label)","OCS_Conversion_RM",IF(LEFT(INDIRECT("$F"&amp;$S1333),3)="OCS","OCS_RM",IF(RIGHT(INDIRECT("$F"&amp;$S1333),10)="conversion","GOTS_RM_conversion",IF((LEFT(INDIRECT("$F"&amp;$S1333),4))="GOTS","GOTS_RM","Responsible_RM")))))))</f>
        <v>#REF!</v>
      </c>
      <c r="AF1333" s="13" t="str" cm="1">
        <f t="array" aca="1" ref="AF1333" ca="1">IF($S1333="","",INDIRECT("$Z"&amp;$S1333))</f>
        <v/>
      </c>
      <c r="AG1333" s="155"/>
      <c r="AH1333" s="13" t="str" cm="1">
        <f t="array" aca="1" ref="AH1333" ca="1">IFERROR(INDIRECT("$ag"&amp;S1333),"")</f>
        <v/>
      </c>
      <c r="AI1333" s="13" t="e" cm="1">
        <f t="array" aca="1" ref="AI1333" ca="1">INDIRECT("O"&amp;S1332)</f>
        <v>#REF!</v>
      </c>
      <c r="AJ1333" s="13" t="str">
        <f>IF($I1333="","",INDEX('Raw Material'!$A$1:$J$75,MATCH(I1333,'Raw Material'!$A$1:$A$75,0),(MATCH(G1333,'Raw Material'!$A$1:$J$1,0))))</f>
        <v/>
      </c>
      <c r="AK1333" s="13" t="str">
        <f t="shared" si="596"/>
        <v>YANLIŞRM</v>
      </c>
      <c r="AL1333" s="153" t="str">
        <f t="shared" si="597"/>
        <v/>
      </c>
    </row>
    <row r="1334" spans="1:38" ht="16.5" customHeight="1">
      <c r="A1334" s="162"/>
      <c r="B1334" s="168"/>
      <c r="C1334" s="169"/>
      <c r="D1334" s="156"/>
      <c r="E1334" s="156"/>
      <c r="F1334" s="175"/>
      <c r="G1334" s="181"/>
      <c r="H1334" s="182"/>
      <c r="I1334" s="182"/>
      <c r="J1334" s="182"/>
      <c r="K1334" s="32"/>
      <c r="L1334" s="179"/>
      <c r="M1334" s="179"/>
      <c r="N1334" s="81"/>
      <c r="O1334" s="185"/>
      <c r="P1334" s="103"/>
      <c r="Q1334" s="84" t="str">
        <f t="shared" si="598"/>
        <v/>
      </c>
      <c r="R1334" s="159"/>
      <c r="S1334" s="28" t="str" cm="1">
        <f t="array" aca="1" ref="S1334" ca="1">IF(INDIRECT("A"&amp;114+$U1334)&lt;&gt;"",114+$U1334,"")</f>
        <v/>
      </c>
      <c r="T1334" s="28" t="str">
        <f t="shared" ca="1" si="599"/>
        <v>$B</v>
      </c>
      <c r="U1334" s="29">
        <f t="shared" si="576"/>
        <v>1212</v>
      </c>
      <c r="V1334" s="29">
        <v>101.666666666675</v>
      </c>
      <c r="W1334" s="29">
        <f t="shared" si="577"/>
        <v>101</v>
      </c>
      <c r="X1334" s="41" t="str" cm="1">
        <f t="array" aca="1" ref="X1334" ca="1">IFERROR(INDEX('PC&amp;PD'!$A$1:$AP$15,ROW('PC&amp;PD'!$A$15),MATCH(INDIRECT(T1334),'PC&amp;PD'!$A$1:$AP$1,0)),"")</f>
        <v/>
      </c>
      <c r="Z1334" s="155"/>
      <c r="AA1334" s="13" t="str">
        <f t="shared" si="595"/>
        <v/>
      </c>
      <c r="AB1334" s="155"/>
      <c r="AC1334" s="13" t="str">
        <f t="shared" ca="1" si="600"/>
        <v>$AB</v>
      </c>
      <c r="AD1334" s="13" t="str" cm="1">
        <f t="array" aca="1" ref="AD1334" ca="1">IFERROR(IF((LEFT(INDIRECT("$F"&amp;$S1334),4))="GOTS",IF($G1334="Organic","GOTS_Organic_raw",(IF($G1334="Responsible","GOTS_Responsible",(IF($G1334="No Attribute (Conventional)","GOTS_conventional",(IF($G1334="Recycled Pre/Post-Consumer","GOTS_pre_post",(IF($G1334="In-Conversion","GOTS_in_conversion",(IF($G1334="Sustainably Sourced","Sustainably_sourced",""))))))))))),IF($G1334="Organic","Organic",(IF($G1334="Responsible","Responsible",(IF($G1334="No Attribute (Conventional)","No_Attribute_Conventional",(IF($G1334="Recycled Pre/Post-Consumer","Recycled_Pre_Post_Consumer",(IF($G1334="In-Conversion","In_Conversion",(IF($G1334="Recycled Pre-Consumer","Recycled_Pre_Consumer",(IF($G1334="Recycled Post-Consumer","Recycled_Post_Consumer",(IF($G1334="Sustainably Sourced","Sustainably_sourced","")))))))))))))))),"")</f>
        <v/>
      </c>
      <c r="AE1334" s="13" t="e" cm="1">
        <f t="array" aca="1" ref="AE1334" ca="1">IF(INDIRECT("$F"&amp;$S1334)="","",IF(LEFT(INDIRECT("$F"&amp;$S1334),3)="GRS","GRS_RCS_RM",IF((LEFT(INDIRECT("$F"&amp;$S1334),3))="RCS","GRS_RCS_RM",IF(INDIRECT("$F"&amp;$S1334)="OCS (No Label)","OCS_Conversion_RM",IF(LEFT(INDIRECT("$F"&amp;$S1334),3)="OCS","OCS_RM",IF(RIGHT(INDIRECT("$F"&amp;$S1334),10)="conversion","GOTS_RM_conversion",IF((LEFT(INDIRECT("$F"&amp;$S1334),4))="GOTS","GOTS_RM","Responsible_RM")))))))</f>
        <v>#REF!</v>
      </c>
      <c r="AF1334" s="13" t="str" cm="1">
        <f t="array" aca="1" ref="AF1334" ca="1">IF($S1334="","",INDIRECT("$Z"&amp;$S1334))</f>
        <v/>
      </c>
      <c r="AG1334" s="155"/>
      <c r="AH1334" s="13" t="str" cm="1">
        <f t="array" aca="1" ref="AH1334" ca="1">IFERROR(INDIRECT("$ag"&amp;S1334),"")</f>
        <v/>
      </c>
      <c r="AI1334" s="13" t="e" cm="1">
        <f t="array" aca="1" ref="AI1334" ca="1">INDIRECT("O"&amp;S1333)</f>
        <v>#REF!</v>
      </c>
      <c r="AJ1334" s="13" t="str">
        <f>IF($I1334="","",INDEX('Raw Material'!$A$1:$J$75,MATCH(I1334,'Raw Material'!$A$1:$A$75,0),(MATCH(G1334,'Raw Material'!$A$1:$J$1,0))))</f>
        <v/>
      </c>
      <c r="AK1334" s="13" t="str">
        <f t="shared" si="596"/>
        <v>YANLIŞRM</v>
      </c>
      <c r="AL1334" s="153" t="str">
        <f t="shared" si="597"/>
        <v/>
      </c>
    </row>
    <row r="1335" spans="1:38" ht="16.5" customHeight="1">
      <c r="A1335" s="162"/>
      <c r="B1335" s="168"/>
      <c r="C1335" s="169"/>
      <c r="D1335" s="156"/>
      <c r="E1335" s="156"/>
      <c r="F1335" s="175"/>
      <c r="G1335" s="181"/>
      <c r="H1335" s="182"/>
      <c r="I1335" s="182"/>
      <c r="J1335" s="182"/>
      <c r="K1335" s="32"/>
      <c r="L1335" s="179"/>
      <c r="M1335" s="179"/>
      <c r="N1335" s="81"/>
      <c r="O1335" s="185"/>
      <c r="P1335" s="103"/>
      <c r="Q1335" s="84" t="str">
        <f t="shared" si="598"/>
        <v/>
      </c>
      <c r="R1335" s="159"/>
      <c r="S1335" s="28" t="str" cm="1">
        <f t="array" aca="1" ref="S1335" ca="1">IF(INDIRECT("A"&amp;114+$U1335)&lt;&gt;"",114+$U1335,"")</f>
        <v/>
      </c>
      <c r="T1335" s="28" t="str">
        <f t="shared" ca="1" si="599"/>
        <v>$B</v>
      </c>
      <c r="U1335" s="29">
        <f t="shared" si="576"/>
        <v>1212</v>
      </c>
      <c r="V1335" s="29">
        <v>101.750000000008</v>
      </c>
      <c r="W1335" s="29">
        <f t="shared" si="577"/>
        <v>101</v>
      </c>
      <c r="X1335" s="41" t="str" cm="1">
        <f t="array" aca="1" ref="X1335" ca="1">IFERROR(INDEX('PC&amp;PD'!$A$1:$AP$15,ROW('PC&amp;PD'!$A$15),MATCH(INDIRECT(T1335),'PC&amp;PD'!$A$1:$AP$1,0)),"")</f>
        <v/>
      </c>
      <c r="Z1335" s="155"/>
      <c r="AA1335" s="13" t="str">
        <f t="shared" si="595"/>
        <v/>
      </c>
      <c r="AB1335" s="155"/>
      <c r="AC1335" s="13" t="str">
        <f t="shared" ca="1" si="600"/>
        <v>$AB</v>
      </c>
      <c r="AD1335" s="13" t="str" cm="1">
        <f t="array" aca="1" ref="AD1335" ca="1">IFERROR(IF((LEFT(INDIRECT("$F"&amp;$S1335),4))="GOTS",IF($G1335="Organic","GOTS_Organic_raw",(IF($G1335="Responsible","GOTS_Responsible",(IF($G1335="No Attribute (Conventional)","GOTS_conventional",(IF($G1335="Recycled Pre/Post-Consumer","GOTS_pre_post",(IF($G1335="In-Conversion","GOTS_in_conversion",(IF($G1335="Sustainably Sourced","Sustainably_sourced",""))))))))))),IF($G1335="Organic","Organic",(IF($G1335="Responsible","Responsible",(IF($G1335="No Attribute (Conventional)","No_Attribute_Conventional",(IF($G1335="Recycled Pre/Post-Consumer","Recycled_Pre_Post_Consumer",(IF($G1335="In-Conversion","In_Conversion",(IF($G1335="Recycled Pre-Consumer","Recycled_Pre_Consumer",(IF($G1335="Recycled Post-Consumer","Recycled_Post_Consumer",(IF($G1335="Sustainably Sourced","Sustainably_sourced","")))))))))))))))),"")</f>
        <v/>
      </c>
      <c r="AE1335" s="13" t="e" cm="1">
        <f t="array" aca="1" ref="AE1335" ca="1">IF(INDIRECT("$F"&amp;$S1335)="","",IF(LEFT(INDIRECT("$F"&amp;$S1335),3)="GRS","GRS_RCS_RM",IF((LEFT(INDIRECT("$F"&amp;$S1335),3))="RCS","GRS_RCS_RM",IF(INDIRECT("$F"&amp;$S1335)="OCS (No Label)","OCS_Conversion_RM",IF(LEFT(INDIRECT("$F"&amp;$S1335),3)="OCS","OCS_RM",IF(RIGHT(INDIRECT("$F"&amp;$S1335),10)="conversion","GOTS_RM_conversion",IF((LEFT(INDIRECT("$F"&amp;$S1335),4))="GOTS","GOTS_RM","Responsible_RM")))))))</f>
        <v>#REF!</v>
      </c>
      <c r="AF1335" s="13" t="str" cm="1">
        <f t="array" aca="1" ref="AF1335" ca="1">IF($S1335="","",INDIRECT("$Z"&amp;$S1335))</f>
        <v/>
      </c>
      <c r="AG1335" s="155"/>
      <c r="AH1335" s="13" t="str" cm="1">
        <f t="array" aca="1" ref="AH1335" ca="1">IFERROR(INDIRECT("$ag"&amp;S1335),"")</f>
        <v/>
      </c>
      <c r="AI1335" s="13" t="e" cm="1">
        <f t="array" aca="1" ref="AI1335" ca="1">INDIRECT("O"&amp;S1334)</f>
        <v>#REF!</v>
      </c>
      <c r="AJ1335" s="13" t="str">
        <f>IF($I1335="","",INDEX('Raw Material'!$A$1:$J$75,MATCH(I1335,'Raw Material'!$A$1:$A$75,0),(MATCH(G1335,'Raw Material'!$A$1:$J$1,0))))</f>
        <v/>
      </c>
      <c r="AK1335" s="13" t="str">
        <f t="shared" si="596"/>
        <v>YANLIŞRM</v>
      </c>
      <c r="AL1335" s="153" t="str">
        <f t="shared" si="597"/>
        <v/>
      </c>
    </row>
    <row r="1336" spans="1:38" ht="16.5" customHeight="1">
      <c r="A1336" s="162"/>
      <c r="B1336" s="168"/>
      <c r="C1336" s="169"/>
      <c r="D1336" s="156"/>
      <c r="E1336" s="156"/>
      <c r="F1336" s="175"/>
      <c r="G1336" s="181"/>
      <c r="H1336" s="182"/>
      <c r="I1336" s="182"/>
      <c r="J1336" s="182"/>
      <c r="K1336" s="32"/>
      <c r="L1336" s="179"/>
      <c r="M1336" s="179"/>
      <c r="N1336" s="81"/>
      <c r="O1336" s="185"/>
      <c r="P1336" s="103"/>
      <c r="Q1336" s="84" t="str">
        <f t="shared" si="598"/>
        <v/>
      </c>
      <c r="R1336" s="159"/>
      <c r="S1336" s="28" t="str" cm="1">
        <f t="array" aca="1" ref="S1336" ca="1">IF(INDIRECT("A"&amp;114+$U1336)&lt;&gt;"",114+$U1336,"")</f>
        <v/>
      </c>
      <c r="T1336" s="28" t="str">
        <f t="shared" ca="1" si="599"/>
        <v>$B</v>
      </c>
      <c r="U1336" s="29">
        <f t="shared" si="576"/>
        <v>1212</v>
      </c>
      <c r="V1336" s="29">
        <v>101.833333333341</v>
      </c>
      <c r="W1336" s="29">
        <f t="shared" si="577"/>
        <v>101</v>
      </c>
      <c r="X1336" s="41" t="str" cm="1">
        <f t="array" aca="1" ref="X1336" ca="1">IFERROR(INDEX('PC&amp;PD'!$A$1:$AP$15,ROW('PC&amp;PD'!$A$15),MATCH(INDIRECT(T1336),'PC&amp;PD'!$A$1:$AP$1,0)),"")</f>
        <v/>
      </c>
      <c r="Z1336" s="155"/>
      <c r="AA1336" s="13" t="str">
        <f t="shared" si="595"/>
        <v/>
      </c>
      <c r="AB1336" s="155"/>
      <c r="AC1336" s="13" t="str">
        <f t="shared" ca="1" si="600"/>
        <v>$AB</v>
      </c>
      <c r="AD1336" s="13" t="str" cm="1">
        <f t="array" aca="1" ref="AD1336" ca="1">IFERROR(IF((LEFT(INDIRECT("$F"&amp;$S1336),4))="GOTS",IF($G1336="Organic","GOTS_Organic_raw",(IF($G1336="Responsible","GOTS_Responsible",(IF($G1336="No Attribute (Conventional)","GOTS_conventional",(IF($G1336="Recycled Pre/Post-Consumer","GOTS_pre_post",(IF($G1336="In-Conversion","GOTS_in_conversion",(IF($G1336="Sustainably Sourced","Sustainably_sourced",""))))))))))),IF($G1336="Organic","Organic",(IF($G1336="Responsible","Responsible",(IF($G1336="No Attribute (Conventional)","No_Attribute_Conventional",(IF($G1336="Recycled Pre/Post-Consumer","Recycled_Pre_Post_Consumer",(IF($G1336="In-Conversion","In_Conversion",(IF($G1336="Recycled Pre-Consumer","Recycled_Pre_Consumer",(IF($G1336="Recycled Post-Consumer","Recycled_Post_Consumer",(IF($G1336="Sustainably Sourced","Sustainably_sourced","")))))))))))))))),"")</f>
        <v/>
      </c>
      <c r="AE1336" s="13" t="e" cm="1">
        <f t="array" aca="1" ref="AE1336" ca="1">IF(INDIRECT("$F"&amp;$S1336)="","",IF(LEFT(INDIRECT("$F"&amp;$S1336),3)="GRS","GRS_RCS_RM",IF((LEFT(INDIRECT("$F"&amp;$S1336),3))="RCS","GRS_RCS_RM",IF(INDIRECT("$F"&amp;$S1336)="OCS (No Label)","OCS_Conversion_RM",IF(LEFT(INDIRECT("$F"&amp;$S1336),3)="OCS","OCS_RM",IF(RIGHT(INDIRECT("$F"&amp;$S1336),10)="conversion","GOTS_RM_conversion",IF((LEFT(INDIRECT("$F"&amp;$S1336),4))="GOTS","GOTS_RM","Responsible_RM")))))))</f>
        <v>#REF!</v>
      </c>
      <c r="AF1336" s="13" t="str" cm="1">
        <f t="array" aca="1" ref="AF1336" ca="1">IF($S1336="","",INDIRECT("$Z"&amp;$S1336))</f>
        <v/>
      </c>
      <c r="AG1336" s="155"/>
      <c r="AH1336" s="13" t="str" cm="1">
        <f t="array" aca="1" ref="AH1336" ca="1">IFERROR(INDIRECT("$ag"&amp;S1336),"")</f>
        <v/>
      </c>
      <c r="AI1336" s="13" t="e" cm="1">
        <f t="array" aca="1" ref="AI1336" ca="1">INDIRECT("O"&amp;S1335)</f>
        <v>#REF!</v>
      </c>
      <c r="AJ1336" s="13" t="str">
        <f>IF($I1336="","",INDEX('Raw Material'!$A$1:$J$75,MATCH(I1336,'Raw Material'!$A$1:$A$75,0),(MATCH(G1336,'Raw Material'!$A$1:$J$1,0))))</f>
        <v/>
      </c>
      <c r="AK1336" s="13" t="str">
        <f t="shared" si="596"/>
        <v>YANLIŞRM</v>
      </c>
      <c r="AL1336" s="153" t="str">
        <f t="shared" si="597"/>
        <v/>
      </c>
    </row>
    <row r="1337" spans="1:38" ht="16.5" customHeight="1" thickBot="1">
      <c r="A1337" s="163"/>
      <c r="B1337" s="170"/>
      <c r="C1337" s="171"/>
      <c r="D1337" s="156"/>
      <c r="E1337" s="156"/>
      <c r="F1337" s="176"/>
      <c r="G1337" s="157"/>
      <c r="H1337" s="158"/>
      <c r="I1337" s="158"/>
      <c r="J1337" s="158"/>
      <c r="K1337" s="33"/>
      <c r="L1337" s="180"/>
      <c r="M1337" s="180"/>
      <c r="N1337" s="82"/>
      <c r="O1337" s="186"/>
      <c r="P1337" s="103"/>
      <c r="Q1337" s="84" t="str">
        <f t="shared" si="598"/>
        <v/>
      </c>
      <c r="R1337" s="159"/>
      <c r="S1337" s="28" t="str" cm="1">
        <f t="array" aca="1" ref="S1337" ca="1">IF(INDIRECT("A"&amp;114+$U1337)&lt;&gt;"",114+$U1337,"")</f>
        <v/>
      </c>
      <c r="T1337" s="28" t="str">
        <f t="shared" ca="1" si="599"/>
        <v>$B</v>
      </c>
      <c r="U1337" s="29">
        <f t="shared" si="576"/>
        <v>1212</v>
      </c>
      <c r="V1337" s="29">
        <v>101.916666666675</v>
      </c>
      <c r="W1337" s="29">
        <f t="shared" si="577"/>
        <v>101</v>
      </c>
      <c r="X1337" s="41" t="str" cm="1">
        <f t="array" aca="1" ref="X1337" ca="1">IFERROR(INDEX('PC&amp;PD'!$A$1:$AP$15,ROW('PC&amp;PD'!$A$15),MATCH(INDIRECT(T1337),'PC&amp;PD'!$A$1:$AP$1,0)),"")</f>
        <v/>
      </c>
      <c r="Z1337" s="155"/>
      <c r="AA1337" s="13" t="str">
        <f t="shared" si="595"/>
        <v/>
      </c>
      <c r="AB1337" s="155"/>
      <c r="AC1337" s="13" t="str">
        <f t="shared" ca="1" si="600"/>
        <v>$AB</v>
      </c>
      <c r="AD1337" s="13" t="str" cm="1">
        <f t="array" aca="1" ref="AD1337" ca="1">IFERROR(IF((LEFT(INDIRECT("$F"&amp;$S1337),4))="GOTS",IF($G1337="Organic","GOTS_Organic_raw",(IF($G1337="Responsible","GOTS_Responsible",(IF($G1337="No Attribute (Conventional)","GOTS_conventional",(IF($G1337="Recycled Pre/Post-Consumer","GOTS_pre_post",(IF($G1337="In-Conversion","GOTS_in_conversion",(IF($G1337="Sustainably Sourced","Sustainably_sourced",""))))))))))),IF($G1337="Organic","Organic",(IF($G1337="Responsible","Responsible",(IF($G1337="No Attribute (Conventional)","No_Attribute_Conventional",(IF($G1337="Recycled Pre/Post-Consumer","Recycled_Pre_Post_Consumer",(IF($G1337="In-Conversion","In_Conversion",(IF($G1337="Recycled Pre-Consumer","Recycled_Pre_Consumer",(IF($G1337="Recycled Post-Consumer","Recycled_Post_Consumer",(IF($G1337="Sustainably Sourced","Sustainably_sourced","")))))))))))))))),"")</f>
        <v/>
      </c>
      <c r="AE1337" s="13" t="e" cm="1">
        <f t="array" aca="1" ref="AE1337" ca="1">IF(INDIRECT("$F"&amp;$S1337)="","",IF(LEFT(INDIRECT("$F"&amp;$S1337),3)="GRS","GRS_RCS_RM",IF((LEFT(INDIRECT("$F"&amp;$S1337),3))="RCS","GRS_RCS_RM",IF(INDIRECT("$F"&amp;$S1337)="OCS (No Label)","OCS_Conversion_RM",IF(LEFT(INDIRECT("$F"&amp;$S1337),3)="OCS","OCS_RM",IF(RIGHT(INDIRECT("$F"&amp;$S1337),10)="conversion","GOTS_RM_conversion",IF((LEFT(INDIRECT("$F"&amp;$S1337),4))="GOTS","GOTS_RM","Responsible_RM")))))))</f>
        <v>#REF!</v>
      </c>
      <c r="AF1337" s="13" t="str" cm="1">
        <f t="array" aca="1" ref="AF1337" ca="1">IF($S1337="","",INDIRECT("$Z"&amp;$S1337))</f>
        <v/>
      </c>
      <c r="AG1337" s="155"/>
      <c r="AH1337" s="13" t="str" cm="1">
        <f t="array" aca="1" ref="AH1337" ca="1">IFERROR(INDIRECT("$ag"&amp;S1337),"")</f>
        <v/>
      </c>
      <c r="AI1337" s="13" t="e" cm="1">
        <f t="array" aca="1" ref="AI1337" ca="1">INDIRECT("O"&amp;S1336)</f>
        <v>#REF!</v>
      </c>
      <c r="AJ1337" s="13" t="str">
        <f>IF($I1337="","",INDEX('Raw Material'!$A$1:$J$75,MATCH(I1337,'Raw Material'!$A$1:$A$75,0),(MATCH(G1337,'Raw Material'!$A$1:$J$1,0))))</f>
        <v/>
      </c>
      <c r="AK1337" s="13" t="str">
        <f t="shared" si="596"/>
        <v>YANLIŞRM</v>
      </c>
      <c r="AL1337" s="153" t="str">
        <f t="shared" si="597"/>
        <v/>
      </c>
    </row>
    <row r="1338" spans="1:38" ht="16.5" customHeight="1">
      <c r="A1338" s="160" t="str">
        <f>IF(B1338="","",COUNTA($B$114:$B1338))</f>
        <v/>
      </c>
      <c r="B1338" s="164"/>
      <c r="C1338" s="165"/>
      <c r="D1338" s="183"/>
      <c r="E1338" s="183"/>
      <c r="F1338" s="172"/>
      <c r="G1338" s="212"/>
      <c r="H1338" s="206"/>
      <c r="I1338" s="206"/>
      <c r="J1338" s="206"/>
      <c r="K1338" s="31"/>
      <c r="L1338" s="177" t="str">
        <f t="shared" ref="L1338" si="601">IF(R1338="","",LEFT(R1338,LEN(R1338)-2))</f>
        <v/>
      </c>
      <c r="M1338" s="177"/>
      <c r="N1338" s="80"/>
      <c r="O1338" s="184"/>
      <c r="P1338" s="103"/>
      <c r="Q1338" s="84" t="str">
        <f t="shared" si="598"/>
        <v/>
      </c>
      <c r="R1338" s="159" t="str">
        <f t="shared" ref="R1338" si="602">CONCATENATE($Q1338,Q1339,Q1340,Q1341,Q1342,Q1343,$Q1344,$Q1345,$Q1346,$Q1347,Q1348,Q1349)</f>
        <v/>
      </c>
      <c r="S1338" s="28" t="str" cm="1">
        <f t="array" aca="1" ref="S1338" ca="1">IF(INDIRECT("A"&amp;114+$U1338)&lt;&gt;"",114+$U1338,"")</f>
        <v/>
      </c>
      <c r="T1338" s="28" t="str">
        <f t="shared" ca="1" si="599"/>
        <v>$B</v>
      </c>
      <c r="U1338" s="29">
        <f t="shared" si="576"/>
        <v>1224</v>
      </c>
      <c r="V1338" s="29">
        <v>102.000000000008</v>
      </c>
      <c r="W1338" s="29">
        <f t="shared" si="577"/>
        <v>102</v>
      </c>
      <c r="X1338" s="41" t="str" cm="1">
        <f t="array" aca="1" ref="X1338" ca="1">IFERROR(INDEX('PC&amp;PD'!$A$1:$AP$15,ROW('PC&amp;PD'!$A$15),MATCH(INDIRECT(T1338),'PC&amp;PD'!$A$1:$AP$1,0)),"")</f>
        <v/>
      </c>
      <c r="Z1338" s="155" t="str">
        <f t="shared" ref="Z1338" si="603">IFERROR(IF($F1338="OCS 100","OCS (OCS 100)",IF($F1338="OCS Blended","OCS (OCS Blended)",IF($F1338="OCS (No Label)","OCS (No Label)",IF($F1338="RCS 100","RCS (RCS 100)",IF($F1338="RCS Blended","RCS (RCS Blended)",IF($F1338="GRS","GRS (GRS)",IF($F1338="GRS (No Label)", "GRS (No Label)",IF($F1338="RDS","RDS (RDS)",IF($F1338="RWS","RWS (RWS)",IF($F1338="RAS","RAS (RAS)",IF($F1338="RMS","RMS (RMS)",IF($F1338="GOTS Organic","GOTS (Organic)",IF($F1338="GOTS Made with organic","GOTS (Made with Organic)",IF($F1338="GOTS Organic - in conversion","GOTS (Organic - In Conversion)",IF($F1338="GOTS Made with organic - in conversion","GOTS (Made with Organic - In Conversion)",""))))))))))))))),"")</f>
        <v/>
      </c>
      <c r="AA1338" s="13" t="str">
        <f t="shared" si="595"/>
        <v/>
      </c>
      <c r="AB1338" s="155" t="str">
        <f t="shared" ref="AB1338" si="604">IFERROR(IF($F1338="OCS 100", "OCS_100",IF($F1338="OCS Blended", "OCS_Blended",IF($F1338="OCS (No Label)", "OCS_No_Label",IF($F1338="RCS 100", "RCS_100",IF($F1338="RCS Blended","RCS_Blended",IF($F1338="GRS","GRS",IF($F1338="GRS (No Label)", "GRS_No_Label",IF($F1338="RDS","RDS",IF($F1338="RWS","RWS",IF($F1338="RMS","RMS",IF($F1338="GOTS Organic","GOTS_Organic",IF($F1338="GOTS Made with organic","GOTS_Made_with_organic",IF($F1338="GOTS Organic - in conversion","GOTS_Organic_in_Conversion",IF($F1338="GOTS Made with organic - in conversion","GOTS_Made_with_Organic_in_Conversion",IF($F1338="RAS","RAS",""))))))))))))))),"")</f>
        <v/>
      </c>
      <c r="AC1338" s="13" t="str">
        <f t="shared" ca="1" si="600"/>
        <v>$AB</v>
      </c>
      <c r="AD1338" s="13" t="str" cm="1">
        <f t="array" aca="1" ref="AD1338" ca="1">IFERROR(IF((LEFT(INDIRECT("$F"&amp;$S1338),4))="GOTS",IF($G1338="Organic","GOTS_Organic_raw",(IF($G1338="Responsible","GOTS_Responsible",(IF($G1338="No Attribute (Conventional)","GOTS_conventional",(IF($G1338="Recycled Pre/Post-Consumer","GOTS_pre_post",(IF($G1338="In-Conversion","GOTS_in_conversion",(IF($G1338="Sustainably Sourced","Sustainably_sourced",""))))))))))),IF($G1338="Organic","Organic",(IF($G1338="Responsible","Responsible",(IF($G1338="No Attribute (Conventional)","No_Attribute_Conventional",(IF($G1338="Recycled Pre/Post-Consumer","Recycled_Pre_Post_Consumer",(IF($G1338="In-Conversion","In_Conversion",(IF($G1338="Recycled Pre-Consumer","Recycled_Pre_Consumer",(IF($G1338="Recycled Post-Consumer","Recycled_Post_Consumer",(IF($G1338="Sustainably Sourced","Sustainably_sourced","")))))))))))))))),"")</f>
        <v/>
      </c>
      <c r="AE1338" s="13" t="e" cm="1">
        <f t="array" aca="1" ref="AE1338" ca="1">IF(INDIRECT("$F"&amp;$S1338)="","",IF(LEFT(INDIRECT("$F"&amp;$S1338),3)="GRS","GRS_RCS_RM",IF((LEFT(INDIRECT("$F"&amp;$S1338),3))="RCS","GRS_RCS_RM",IF(INDIRECT("$F"&amp;$S1338)="OCS (No Label)","OCS_Conversion_RM",IF(LEFT(INDIRECT("$F"&amp;$S1338),3)="OCS","OCS_RM",IF(RIGHT(INDIRECT("$F"&amp;$S1338),10)="conversion","GOTS_RM_conversion",IF((LEFT(INDIRECT("$F"&amp;$S1338),4))="GOTS","GOTS_RM","Responsible_RM")))))))</f>
        <v>#REF!</v>
      </c>
      <c r="AF1338" s="13" t="str" cm="1">
        <f t="array" aca="1" ref="AF1338" ca="1">IF($S1338="","",INDIRECT("$Z"&amp;$S1338))</f>
        <v/>
      </c>
      <c r="AG1338" s="155" t="str">
        <f t="shared" si="586"/>
        <v/>
      </c>
      <c r="AH1338" s="13" t="str" cm="1">
        <f t="array" aca="1" ref="AH1338" ca="1">IFERROR(INDIRECT("$ag"&amp;S1338),"")</f>
        <v/>
      </c>
      <c r="AI1338" s="13" t="e" cm="1">
        <f t="array" aca="1" ref="AI1338" ca="1">INDIRECT("O"&amp;S1337)</f>
        <v>#REF!</v>
      </c>
      <c r="AJ1338" s="13" t="str">
        <f>IF($I1338="","",INDEX('Raw Material'!$A$1:$J$75,MATCH(I1338,'Raw Material'!$A$1:$A$75,0),(MATCH(G1338,'Raw Material'!$A$1:$J$1,0))))</f>
        <v/>
      </c>
      <c r="AK1338" s="13" t="str">
        <f t="shared" si="596"/>
        <v>YANLIŞRM</v>
      </c>
      <c r="AL1338" s="153" t="str">
        <f t="shared" si="597"/>
        <v/>
      </c>
    </row>
    <row r="1339" spans="1:38" ht="16.5" customHeight="1">
      <c r="A1339" s="161"/>
      <c r="B1339" s="166"/>
      <c r="C1339" s="167"/>
      <c r="D1339" s="156"/>
      <c r="E1339" s="156"/>
      <c r="F1339" s="173"/>
      <c r="G1339" s="181"/>
      <c r="H1339" s="182"/>
      <c r="I1339" s="182"/>
      <c r="J1339" s="182"/>
      <c r="K1339" s="32"/>
      <c r="L1339" s="178"/>
      <c r="M1339" s="178"/>
      <c r="N1339" s="81"/>
      <c r="O1339" s="185"/>
      <c r="P1339" s="103"/>
      <c r="Q1339" s="84" t="str">
        <f t="shared" si="598"/>
        <v/>
      </c>
      <c r="R1339" s="159"/>
      <c r="S1339" s="28" t="str" cm="1">
        <f t="array" aca="1" ref="S1339" ca="1">IF(INDIRECT("A"&amp;114+$U1339)&lt;&gt;"",114+$U1339,"")</f>
        <v/>
      </c>
      <c r="T1339" s="28" t="str">
        <f t="shared" ca="1" si="599"/>
        <v>$B</v>
      </c>
      <c r="U1339" s="29">
        <f t="shared" si="576"/>
        <v>1224</v>
      </c>
      <c r="V1339" s="29">
        <v>102.083333333341</v>
      </c>
      <c r="W1339" s="29">
        <f t="shared" si="577"/>
        <v>102</v>
      </c>
      <c r="X1339" s="41" t="str" cm="1">
        <f t="array" aca="1" ref="X1339" ca="1">IFERROR(INDEX('PC&amp;PD'!$A$1:$AP$15,ROW('PC&amp;PD'!$A$15),MATCH(INDIRECT(T1339),'PC&amp;PD'!$A$1:$AP$1,0)),"")</f>
        <v/>
      </c>
      <c r="Z1339" s="155"/>
      <c r="AA1339" s="13" t="str">
        <f t="shared" si="595"/>
        <v/>
      </c>
      <c r="AB1339" s="155"/>
      <c r="AC1339" s="13" t="str">
        <f t="shared" ca="1" si="600"/>
        <v>$AB</v>
      </c>
      <c r="AD1339" s="13" t="str" cm="1">
        <f t="array" aca="1" ref="AD1339" ca="1">IFERROR(IF((LEFT(INDIRECT("$F"&amp;$S1339),4))="GOTS",IF($G1339="Organic","GOTS_Organic_raw",(IF($G1339="Responsible","GOTS_Responsible",(IF($G1339="No Attribute (Conventional)","GOTS_conventional",(IF($G1339="Recycled Pre/Post-Consumer","GOTS_pre_post",(IF($G1339="In-Conversion","GOTS_in_conversion",(IF($G1339="Sustainably Sourced","Sustainably_sourced",""))))))))))),IF($G1339="Organic","Organic",(IF($G1339="Responsible","Responsible",(IF($G1339="No Attribute (Conventional)","No_Attribute_Conventional",(IF($G1339="Recycled Pre/Post-Consumer","Recycled_Pre_Post_Consumer",(IF($G1339="In-Conversion","In_Conversion",(IF($G1339="Recycled Pre-Consumer","Recycled_Pre_Consumer",(IF($G1339="Recycled Post-Consumer","Recycled_Post_Consumer",(IF($G1339="Sustainably Sourced","Sustainably_sourced","")))))))))))))))),"")</f>
        <v/>
      </c>
      <c r="AE1339" s="13" t="e" cm="1">
        <f t="array" aca="1" ref="AE1339" ca="1">IF(INDIRECT("$F"&amp;$S1339)="","",IF(LEFT(INDIRECT("$F"&amp;$S1339),3)="GRS","GRS_RCS_RM",IF((LEFT(INDIRECT("$F"&amp;$S1339),3))="RCS","GRS_RCS_RM",IF(INDIRECT("$F"&amp;$S1339)="OCS (No Label)","OCS_Conversion_RM",IF(LEFT(INDIRECT("$F"&amp;$S1339),3)="OCS","OCS_RM",IF(RIGHT(INDIRECT("$F"&amp;$S1339),10)="conversion","GOTS_RM_conversion",IF((LEFT(INDIRECT("$F"&amp;$S1339),4))="GOTS","GOTS_RM","Responsible_RM")))))))</f>
        <v>#REF!</v>
      </c>
      <c r="AF1339" s="13" t="str" cm="1">
        <f t="array" aca="1" ref="AF1339" ca="1">IF($S1339="","",INDIRECT("$Z"&amp;$S1339))</f>
        <v/>
      </c>
      <c r="AG1339" s="155"/>
      <c r="AH1339" s="13" t="str" cm="1">
        <f t="array" aca="1" ref="AH1339" ca="1">IFERROR(INDIRECT("$ag"&amp;S1339),"")</f>
        <v/>
      </c>
      <c r="AI1339" s="13" t="e" cm="1">
        <f t="array" aca="1" ref="AI1339" ca="1">INDIRECT("O"&amp;S1338)</f>
        <v>#REF!</v>
      </c>
      <c r="AJ1339" s="13" t="str">
        <f>IF($I1339="","",INDEX('Raw Material'!$A$1:$J$75,MATCH(I1339,'Raw Material'!$A$1:$A$75,0),(MATCH(G1339,'Raw Material'!$A$1:$J$1,0))))</f>
        <v/>
      </c>
      <c r="AK1339" s="13" t="str">
        <f t="shared" si="596"/>
        <v>YANLIŞRM</v>
      </c>
      <c r="AL1339" s="153" t="str">
        <f t="shared" si="597"/>
        <v/>
      </c>
    </row>
    <row r="1340" spans="1:38" ht="16.5" customHeight="1">
      <c r="A1340" s="161"/>
      <c r="B1340" s="166"/>
      <c r="C1340" s="167"/>
      <c r="D1340" s="156"/>
      <c r="E1340" s="156"/>
      <c r="F1340" s="173"/>
      <c r="G1340" s="181"/>
      <c r="H1340" s="182"/>
      <c r="I1340" s="182"/>
      <c r="J1340" s="182"/>
      <c r="K1340" s="32"/>
      <c r="L1340" s="178"/>
      <c r="M1340" s="178"/>
      <c r="N1340" s="81"/>
      <c r="O1340" s="185"/>
      <c r="P1340" s="103"/>
      <c r="Q1340" s="84" t="str">
        <f t="shared" si="598"/>
        <v/>
      </c>
      <c r="R1340" s="159"/>
      <c r="S1340" s="28" t="str" cm="1">
        <f t="array" aca="1" ref="S1340" ca="1">IF(INDIRECT("A"&amp;114+$U1340)&lt;&gt;"",114+$U1340,"")</f>
        <v/>
      </c>
      <c r="T1340" s="28" t="str">
        <f t="shared" ca="1" si="599"/>
        <v>$B</v>
      </c>
      <c r="U1340" s="29">
        <f t="shared" si="576"/>
        <v>1224</v>
      </c>
      <c r="V1340" s="29">
        <v>102.166666666675</v>
      </c>
      <c r="W1340" s="29">
        <f t="shared" si="577"/>
        <v>102</v>
      </c>
      <c r="X1340" s="41" t="str" cm="1">
        <f t="array" aca="1" ref="X1340" ca="1">IFERROR(INDEX('PC&amp;PD'!$A$1:$AP$15,ROW('PC&amp;PD'!$A$15),MATCH(INDIRECT(T1340),'PC&amp;PD'!$A$1:$AP$1,0)),"")</f>
        <v/>
      </c>
      <c r="Z1340" s="155"/>
      <c r="AA1340" s="13" t="str">
        <f t="shared" si="595"/>
        <v/>
      </c>
      <c r="AB1340" s="155"/>
      <c r="AC1340" s="13" t="str">
        <f t="shared" ca="1" si="600"/>
        <v>$AB</v>
      </c>
      <c r="AD1340" s="13" t="str" cm="1">
        <f t="array" aca="1" ref="AD1340" ca="1">IFERROR(IF((LEFT(INDIRECT("$F"&amp;$S1340),4))="GOTS",IF($G1340="Organic","GOTS_Organic_raw",(IF($G1340="Responsible","GOTS_Responsible",(IF($G1340="No Attribute (Conventional)","GOTS_conventional",(IF($G1340="Recycled Pre/Post-Consumer","GOTS_pre_post",(IF($G1340="In-Conversion","GOTS_in_conversion",(IF($G1340="Sustainably Sourced","Sustainably_sourced",""))))))))))),IF($G1340="Organic","Organic",(IF($G1340="Responsible","Responsible",(IF($G1340="No Attribute (Conventional)","No_Attribute_Conventional",(IF($G1340="Recycled Pre/Post-Consumer","Recycled_Pre_Post_Consumer",(IF($G1340="In-Conversion","In_Conversion",(IF($G1340="Recycled Pre-Consumer","Recycled_Pre_Consumer",(IF($G1340="Recycled Post-Consumer","Recycled_Post_Consumer",(IF($G1340="Sustainably Sourced","Sustainably_sourced","")))))))))))))))),"")</f>
        <v/>
      </c>
      <c r="AE1340" s="13" t="e" cm="1">
        <f t="array" aca="1" ref="AE1340" ca="1">IF(INDIRECT("$F"&amp;$S1340)="","",IF(LEFT(INDIRECT("$F"&amp;$S1340),3)="GRS","GRS_RCS_RM",IF((LEFT(INDIRECT("$F"&amp;$S1340),3))="RCS","GRS_RCS_RM",IF(INDIRECT("$F"&amp;$S1340)="OCS (No Label)","OCS_Conversion_RM",IF(LEFT(INDIRECT("$F"&amp;$S1340),3)="OCS","OCS_RM",IF(RIGHT(INDIRECT("$F"&amp;$S1340),10)="conversion","GOTS_RM_conversion",IF((LEFT(INDIRECT("$F"&amp;$S1340),4))="GOTS","GOTS_RM","Responsible_RM")))))))</f>
        <v>#REF!</v>
      </c>
      <c r="AF1340" s="13" t="str" cm="1">
        <f t="array" aca="1" ref="AF1340" ca="1">IF($S1340="","",INDIRECT("$Z"&amp;$S1340))</f>
        <v/>
      </c>
      <c r="AG1340" s="155"/>
      <c r="AH1340" s="13" t="str" cm="1">
        <f t="array" aca="1" ref="AH1340" ca="1">IFERROR(INDIRECT("$ag"&amp;S1340),"")</f>
        <v/>
      </c>
      <c r="AI1340" s="13" t="e" cm="1">
        <f t="array" aca="1" ref="AI1340" ca="1">INDIRECT("O"&amp;S1339)</f>
        <v>#REF!</v>
      </c>
      <c r="AJ1340" s="13" t="str">
        <f>IF($I1340="","",INDEX('Raw Material'!$A$1:$J$75,MATCH(I1340,'Raw Material'!$A$1:$A$75,0),(MATCH(G1340,'Raw Material'!$A$1:$J$1,0))))</f>
        <v/>
      </c>
      <c r="AK1340" s="13" t="str">
        <f t="shared" si="596"/>
        <v>YANLIŞRM</v>
      </c>
      <c r="AL1340" s="153" t="str">
        <f t="shared" si="597"/>
        <v/>
      </c>
    </row>
    <row r="1341" spans="1:38" ht="16.5" customHeight="1">
      <c r="A1341" s="161"/>
      <c r="B1341" s="166"/>
      <c r="C1341" s="167"/>
      <c r="D1341" s="156"/>
      <c r="E1341" s="156"/>
      <c r="F1341" s="174"/>
      <c r="G1341" s="181"/>
      <c r="H1341" s="182"/>
      <c r="I1341" s="182"/>
      <c r="J1341" s="182"/>
      <c r="K1341" s="32"/>
      <c r="L1341" s="178"/>
      <c r="M1341" s="178"/>
      <c r="N1341" s="81"/>
      <c r="O1341" s="185"/>
      <c r="P1341" s="103"/>
      <c r="Q1341" s="84" t="str">
        <f t="shared" si="598"/>
        <v/>
      </c>
      <c r="R1341" s="159"/>
      <c r="S1341" s="28" t="str" cm="1">
        <f t="array" aca="1" ref="S1341" ca="1">IF(INDIRECT("A"&amp;114+$U1341)&lt;&gt;"",114+$U1341,"")</f>
        <v/>
      </c>
      <c r="T1341" s="28" t="str">
        <f t="shared" ca="1" si="599"/>
        <v>$B</v>
      </c>
      <c r="U1341" s="29">
        <f t="shared" si="576"/>
        <v>1224</v>
      </c>
      <c r="V1341" s="29">
        <v>102.250000000008</v>
      </c>
      <c r="W1341" s="29">
        <f t="shared" si="577"/>
        <v>102</v>
      </c>
      <c r="X1341" s="41" t="str" cm="1">
        <f t="array" aca="1" ref="X1341" ca="1">IFERROR(INDEX('PC&amp;PD'!$A$1:$AP$15,ROW('PC&amp;PD'!$A$15),MATCH(INDIRECT(T1341),'PC&amp;PD'!$A$1:$AP$1,0)),"")</f>
        <v/>
      </c>
      <c r="Z1341" s="155"/>
      <c r="AA1341" s="13" t="str">
        <f t="shared" si="595"/>
        <v/>
      </c>
      <c r="AB1341" s="155"/>
      <c r="AC1341" s="13" t="str">
        <f t="shared" ca="1" si="600"/>
        <v>$AB</v>
      </c>
      <c r="AD1341" s="13" t="str" cm="1">
        <f t="array" aca="1" ref="AD1341" ca="1">IFERROR(IF((LEFT(INDIRECT("$F"&amp;$S1341),4))="GOTS",IF($G1341="Organic","GOTS_Organic_raw",(IF($G1341="Responsible","GOTS_Responsible",(IF($G1341="No Attribute (Conventional)","GOTS_conventional",(IF($G1341="Recycled Pre/Post-Consumer","GOTS_pre_post",(IF($G1341="In-Conversion","GOTS_in_conversion",(IF($G1341="Sustainably Sourced","Sustainably_sourced",""))))))))))),IF($G1341="Organic","Organic",(IF($G1341="Responsible","Responsible",(IF($G1341="No Attribute (Conventional)","No_Attribute_Conventional",(IF($G1341="Recycled Pre/Post-Consumer","Recycled_Pre_Post_Consumer",(IF($G1341="In-Conversion","In_Conversion",(IF($G1341="Recycled Pre-Consumer","Recycled_Pre_Consumer",(IF($G1341="Recycled Post-Consumer","Recycled_Post_Consumer",(IF($G1341="Sustainably Sourced","Sustainably_sourced","")))))))))))))))),"")</f>
        <v/>
      </c>
      <c r="AE1341" s="13" t="e" cm="1">
        <f t="array" aca="1" ref="AE1341" ca="1">IF(INDIRECT("$F"&amp;$S1341)="","",IF(LEFT(INDIRECT("$F"&amp;$S1341),3)="GRS","GRS_RCS_RM",IF((LEFT(INDIRECT("$F"&amp;$S1341),3))="RCS","GRS_RCS_RM",IF(INDIRECT("$F"&amp;$S1341)="OCS (No Label)","OCS_Conversion_RM",IF(LEFT(INDIRECT("$F"&amp;$S1341),3)="OCS","OCS_RM",IF(RIGHT(INDIRECT("$F"&amp;$S1341),10)="conversion","GOTS_RM_conversion",IF((LEFT(INDIRECT("$F"&amp;$S1341),4))="GOTS","GOTS_RM","Responsible_RM")))))))</f>
        <v>#REF!</v>
      </c>
      <c r="AF1341" s="13" t="str" cm="1">
        <f t="array" aca="1" ref="AF1341" ca="1">IF($S1341="","",INDIRECT("$Z"&amp;$S1341))</f>
        <v/>
      </c>
      <c r="AG1341" s="155"/>
      <c r="AH1341" s="13" t="str" cm="1">
        <f t="array" aca="1" ref="AH1341" ca="1">IFERROR(INDIRECT("$ag"&amp;S1341),"")</f>
        <v/>
      </c>
      <c r="AI1341" s="13" t="e" cm="1">
        <f t="array" aca="1" ref="AI1341" ca="1">INDIRECT("O"&amp;S1340)</f>
        <v>#REF!</v>
      </c>
      <c r="AJ1341" s="13" t="str">
        <f>IF($I1341="","",INDEX('Raw Material'!$A$1:$J$75,MATCH(I1341,'Raw Material'!$A$1:$A$75,0),(MATCH(G1341,'Raw Material'!$A$1:$J$1,0))))</f>
        <v/>
      </c>
      <c r="AK1341" s="13" t="str">
        <f t="shared" si="596"/>
        <v>YANLIŞRM</v>
      </c>
      <c r="AL1341" s="153" t="str">
        <f t="shared" si="597"/>
        <v/>
      </c>
    </row>
    <row r="1342" spans="1:38" ht="16.5" customHeight="1">
      <c r="A1342" s="161"/>
      <c r="B1342" s="166"/>
      <c r="C1342" s="167"/>
      <c r="D1342" s="156"/>
      <c r="E1342" s="156"/>
      <c r="F1342" s="174"/>
      <c r="G1342" s="181"/>
      <c r="H1342" s="182"/>
      <c r="I1342" s="182"/>
      <c r="J1342" s="182"/>
      <c r="K1342" s="32"/>
      <c r="L1342" s="178"/>
      <c r="M1342" s="178"/>
      <c r="N1342" s="81"/>
      <c r="O1342" s="185"/>
      <c r="P1342" s="103"/>
      <c r="Q1342" s="84" t="str">
        <f t="shared" si="598"/>
        <v/>
      </c>
      <c r="R1342" s="159"/>
      <c r="S1342" s="28" t="str" cm="1">
        <f t="array" aca="1" ref="S1342" ca="1">IF(INDIRECT("A"&amp;114+$U1342)&lt;&gt;"",114+$U1342,"")</f>
        <v/>
      </c>
      <c r="T1342" s="28" t="str">
        <f t="shared" ca="1" si="599"/>
        <v>$B</v>
      </c>
      <c r="U1342" s="29">
        <f t="shared" si="576"/>
        <v>1224</v>
      </c>
      <c r="V1342" s="29">
        <v>102.333333333341</v>
      </c>
      <c r="W1342" s="29">
        <f t="shared" si="577"/>
        <v>102</v>
      </c>
      <c r="X1342" s="41" t="str" cm="1">
        <f t="array" aca="1" ref="X1342" ca="1">IFERROR(INDEX('PC&amp;PD'!$A$1:$AP$15,ROW('PC&amp;PD'!$A$15),MATCH(INDIRECT(T1342),'PC&amp;PD'!$A$1:$AP$1,0)),"")</f>
        <v/>
      </c>
      <c r="Z1342" s="155"/>
      <c r="AA1342" s="13" t="str">
        <f t="shared" si="595"/>
        <v/>
      </c>
      <c r="AB1342" s="155"/>
      <c r="AC1342" s="13" t="str">
        <f t="shared" ca="1" si="600"/>
        <v>$AB</v>
      </c>
      <c r="AD1342" s="13" t="str" cm="1">
        <f t="array" aca="1" ref="AD1342" ca="1">IFERROR(IF((LEFT(INDIRECT("$F"&amp;$S1342),4))="GOTS",IF($G1342="Organic","GOTS_Organic_raw",(IF($G1342="Responsible","GOTS_Responsible",(IF($G1342="No Attribute (Conventional)","GOTS_conventional",(IF($G1342="Recycled Pre/Post-Consumer","GOTS_pre_post",(IF($G1342="In-Conversion","GOTS_in_conversion",(IF($G1342="Sustainably Sourced","Sustainably_sourced",""))))))))))),IF($G1342="Organic","Organic",(IF($G1342="Responsible","Responsible",(IF($G1342="No Attribute (Conventional)","No_Attribute_Conventional",(IF($G1342="Recycled Pre/Post-Consumer","Recycled_Pre_Post_Consumer",(IF($G1342="In-Conversion","In_Conversion",(IF($G1342="Recycled Pre-Consumer","Recycled_Pre_Consumer",(IF($G1342="Recycled Post-Consumer","Recycled_Post_Consumer",(IF($G1342="Sustainably Sourced","Sustainably_sourced","")))))))))))))))),"")</f>
        <v/>
      </c>
      <c r="AE1342" s="13" t="e" cm="1">
        <f t="array" aca="1" ref="AE1342" ca="1">IF(INDIRECT("$F"&amp;$S1342)="","",IF(LEFT(INDIRECT("$F"&amp;$S1342),3)="GRS","GRS_RCS_RM",IF((LEFT(INDIRECT("$F"&amp;$S1342),3))="RCS","GRS_RCS_RM",IF(INDIRECT("$F"&amp;$S1342)="OCS (No Label)","OCS_Conversion_RM",IF(LEFT(INDIRECT("$F"&amp;$S1342),3)="OCS","OCS_RM",IF(RIGHT(INDIRECT("$F"&amp;$S1342),10)="conversion","GOTS_RM_conversion",IF((LEFT(INDIRECT("$F"&amp;$S1342),4))="GOTS","GOTS_RM","Responsible_RM")))))))</f>
        <v>#REF!</v>
      </c>
      <c r="AF1342" s="13" t="str" cm="1">
        <f t="array" aca="1" ref="AF1342" ca="1">IF($S1342="","",INDIRECT("$Z"&amp;$S1342))</f>
        <v/>
      </c>
      <c r="AG1342" s="155"/>
      <c r="AH1342" s="13" t="str" cm="1">
        <f t="array" aca="1" ref="AH1342" ca="1">IFERROR(INDIRECT("$ag"&amp;S1342),"")</f>
        <v/>
      </c>
      <c r="AI1342" s="13" t="e" cm="1">
        <f t="array" aca="1" ref="AI1342" ca="1">INDIRECT("O"&amp;S1341)</f>
        <v>#REF!</v>
      </c>
      <c r="AJ1342" s="13" t="str">
        <f>IF($I1342="","",INDEX('Raw Material'!$A$1:$J$75,MATCH(I1342,'Raw Material'!$A$1:$A$75,0),(MATCH(G1342,'Raw Material'!$A$1:$J$1,0))))</f>
        <v/>
      </c>
      <c r="AK1342" s="13" t="str">
        <f t="shared" si="596"/>
        <v>YANLIŞRM</v>
      </c>
      <c r="AL1342" s="153" t="str">
        <f t="shared" si="597"/>
        <v/>
      </c>
    </row>
    <row r="1343" spans="1:38" ht="16.5" customHeight="1">
      <c r="A1343" s="161"/>
      <c r="B1343" s="166"/>
      <c r="C1343" s="167"/>
      <c r="D1343" s="156"/>
      <c r="E1343" s="156"/>
      <c r="F1343" s="174"/>
      <c r="G1343" s="181"/>
      <c r="H1343" s="182"/>
      <c r="I1343" s="182"/>
      <c r="J1343" s="182"/>
      <c r="K1343" s="32"/>
      <c r="L1343" s="178"/>
      <c r="M1343" s="178"/>
      <c r="N1343" s="81"/>
      <c r="O1343" s="185"/>
      <c r="P1343" s="103"/>
      <c r="Q1343" s="84" t="str">
        <f t="shared" si="598"/>
        <v/>
      </c>
      <c r="R1343" s="159"/>
      <c r="S1343" s="28" t="str" cm="1">
        <f t="array" aca="1" ref="S1343" ca="1">IF(INDIRECT("A"&amp;114+$U1343)&lt;&gt;"",114+$U1343,"")</f>
        <v/>
      </c>
      <c r="T1343" s="28" t="str">
        <f t="shared" ca="1" si="599"/>
        <v>$B</v>
      </c>
      <c r="U1343" s="29">
        <f t="shared" ref="U1343:U1406" si="605">(12*W1343)</f>
        <v>1224</v>
      </c>
      <c r="V1343" s="29">
        <v>102.416666666675</v>
      </c>
      <c r="W1343" s="29">
        <f t="shared" si="577"/>
        <v>102</v>
      </c>
      <c r="X1343" s="41" t="str" cm="1">
        <f t="array" aca="1" ref="X1343" ca="1">IFERROR(INDEX('PC&amp;PD'!$A$1:$AP$15,ROW('PC&amp;PD'!$A$15),MATCH(INDIRECT(T1343),'PC&amp;PD'!$A$1:$AP$1,0)),"")</f>
        <v/>
      </c>
      <c r="Z1343" s="155"/>
      <c r="AA1343" s="13" t="str">
        <f t="shared" si="595"/>
        <v/>
      </c>
      <c r="AB1343" s="155"/>
      <c r="AC1343" s="13" t="str">
        <f t="shared" ca="1" si="600"/>
        <v>$AB</v>
      </c>
      <c r="AD1343" s="13" t="str" cm="1">
        <f t="array" aca="1" ref="AD1343" ca="1">IFERROR(IF((LEFT(INDIRECT("$F"&amp;$S1343),4))="GOTS",IF($G1343="Organic","GOTS_Organic_raw",(IF($G1343="Responsible","GOTS_Responsible",(IF($G1343="No Attribute (Conventional)","GOTS_conventional",(IF($G1343="Recycled Pre/Post-Consumer","GOTS_pre_post",(IF($G1343="In-Conversion","GOTS_in_conversion",(IF($G1343="Sustainably Sourced","Sustainably_sourced",""))))))))))),IF($G1343="Organic","Organic",(IF($G1343="Responsible","Responsible",(IF($G1343="No Attribute (Conventional)","No_Attribute_Conventional",(IF($G1343="Recycled Pre/Post-Consumer","Recycled_Pre_Post_Consumer",(IF($G1343="In-Conversion","In_Conversion",(IF($G1343="Recycled Pre-Consumer","Recycled_Pre_Consumer",(IF($G1343="Recycled Post-Consumer","Recycled_Post_Consumer",(IF($G1343="Sustainably Sourced","Sustainably_sourced","")))))))))))))))),"")</f>
        <v/>
      </c>
      <c r="AE1343" s="13" t="e" cm="1">
        <f t="array" aca="1" ref="AE1343" ca="1">IF(INDIRECT("$F"&amp;$S1343)="","",IF(LEFT(INDIRECT("$F"&amp;$S1343),3)="GRS","GRS_RCS_RM",IF((LEFT(INDIRECT("$F"&amp;$S1343),3))="RCS","GRS_RCS_RM",IF(INDIRECT("$F"&amp;$S1343)="OCS (No Label)","OCS_Conversion_RM",IF(LEFT(INDIRECT("$F"&amp;$S1343),3)="OCS","OCS_RM",IF(RIGHT(INDIRECT("$F"&amp;$S1343),10)="conversion","GOTS_RM_conversion",IF((LEFT(INDIRECT("$F"&amp;$S1343),4))="GOTS","GOTS_RM","Responsible_RM")))))))</f>
        <v>#REF!</v>
      </c>
      <c r="AF1343" s="13" t="str" cm="1">
        <f t="array" aca="1" ref="AF1343" ca="1">IF($S1343="","",INDIRECT("$Z"&amp;$S1343))</f>
        <v/>
      </c>
      <c r="AG1343" s="155"/>
      <c r="AH1343" s="13" t="str" cm="1">
        <f t="array" aca="1" ref="AH1343" ca="1">IFERROR(INDIRECT("$ag"&amp;S1343),"")</f>
        <v/>
      </c>
      <c r="AI1343" s="13" t="e" cm="1">
        <f t="array" aca="1" ref="AI1343" ca="1">INDIRECT("O"&amp;S1342)</f>
        <v>#REF!</v>
      </c>
      <c r="AJ1343" s="13" t="str">
        <f>IF($I1343="","",INDEX('Raw Material'!$A$1:$J$75,MATCH(I1343,'Raw Material'!$A$1:$A$75,0),(MATCH(G1343,'Raw Material'!$A$1:$J$1,0))))</f>
        <v/>
      </c>
      <c r="AK1343" s="13" t="str">
        <f t="shared" si="596"/>
        <v>YANLIŞRM</v>
      </c>
      <c r="AL1343" s="153" t="str">
        <f t="shared" si="597"/>
        <v/>
      </c>
    </row>
    <row r="1344" spans="1:38" ht="16.5" customHeight="1">
      <c r="A1344" s="162"/>
      <c r="B1344" s="168"/>
      <c r="C1344" s="169"/>
      <c r="D1344" s="156"/>
      <c r="E1344" s="156"/>
      <c r="F1344" s="175"/>
      <c r="G1344" s="181"/>
      <c r="H1344" s="182"/>
      <c r="I1344" s="182"/>
      <c r="J1344" s="182"/>
      <c r="K1344" s="32"/>
      <c r="L1344" s="179"/>
      <c r="M1344" s="179"/>
      <c r="N1344" s="81"/>
      <c r="O1344" s="185"/>
      <c r="P1344" s="103"/>
      <c r="Q1344" s="84" t="str">
        <f t="shared" si="598"/>
        <v/>
      </c>
      <c r="R1344" s="159"/>
      <c r="S1344" s="28" t="str" cm="1">
        <f t="array" aca="1" ref="S1344" ca="1">IF(INDIRECT("A"&amp;114+$U1344)&lt;&gt;"",114+$U1344,"")</f>
        <v/>
      </c>
      <c r="T1344" s="28" t="str">
        <f t="shared" ca="1" si="599"/>
        <v>$B</v>
      </c>
      <c r="U1344" s="29">
        <f t="shared" si="605"/>
        <v>1224</v>
      </c>
      <c r="V1344" s="29">
        <v>102.500000000008</v>
      </c>
      <c r="W1344" s="29">
        <f t="shared" si="577"/>
        <v>102</v>
      </c>
      <c r="X1344" s="41" t="str" cm="1">
        <f t="array" aca="1" ref="X1344" ca="1">IFERROR(INDEX('PC&amp;PD'!$A$1:$AP$15,ROW('PC&amp;PD'!$A$15),MATCH(INDIRECT(T1344),'PC&amp;PD'!$A$1:$AP$1,0)),"")</f>
        <v/>
      </c>
      <c r="Z1344" s="155"/>
      <c r="AA1344" s="13" t="str">
        <f t="shared" si="595"/>
        <v/>
      </c>
      <c r="AB1344" s="155"/>
      <c r="AC1344" s="13" t="str">
        <f t="shared" ca="1" si="600"/>
        <v>$AB</v>
      </c>
      <c r="AD1344" s="13" t="str" cm="1">
        <f t="array" aca="1" ref="AD1344" ca="1">IFERROR(IF((LEFT(INDIRECT("$F"&amp;$S1344),4))="GOTS",IF($G1344="Organic","GOTS_Organic_raw",(IF($G1344="Responsible","GOTS_Responsible",(IF($G1344="No Attribute (Conventional)","GOTS_conventional",(IF($G1344="Recycled Pre/Post-Consumer","GOTS_pre_post",(IF($G1344="In-Conversion","GOTS_in_conversion",(IF($G1344="Sustainably Sourced","Sustainably_sourced",""))))))))))),IF($G1344="Organic","Organic",(IF($G1344="Responsible","Responsible",(IF($G1344="No Attribute (Conventional)","No_Attribute_Conventional",(IF($G1344="Recycled Pre/Post-Consumer","Recycled_Pre_Post_Consumer",(IF($G1344="In-Conversion","In_Conversion",(IF($G1344="Recycled Pre-Consumer","Recycled_Pre_Consumer",(IF($G1344="Recycled Post-Consumer","Recycled_Post_Consumer",(IF($G1344="Sustainably Sourced","Sustainably_sourced","")))))))))))))))),"")</f>
        <v/>
      </c>
      <c r="AE1344" s="13" t="e" cm="1">
        <f t="array" aca="1" ref="AE1344" ca="1">IF(INDIRECT("$F"&amp;$S1344)="","",IF(LEFT(INDIRECT("$F"&amp;$S1344),3)="GRS","GRS_RCS_RM",IF((LEFT(INDIRECT("$F"&amp;$S1344),3))="RCS","GRS_RCS_RM",IF(INDIRECT("$F"&amp;$S1344)="OCS (No Label)","OCS_Conversion_RM",IF(LEFT(INDIRECT("$F"&amp;$S1344),3)="OCS","OCS_RM",IF(RIGHT(INDIRECT("$F"&amp;$S1344),10)="conversion","GOTS_RM_conversion",IF((LEFT(INDIRECT("$F"&amp;$S1344),4))="GOTS","GOTS_RM","Responsible_RM")))))))</f>
        <v>#REF!</v>
      </c>
      <c r="AF1344" s="13" t="str" cm="1">
        <f t="array" aca="1" ref="AF1344" ca="1">IF($S1344="","",INDIRECT("$Z"&amp;$S1344))</f>
        <v/>
      </c>
      <c r="AG1344" s="155"/>
      <c r="AH1344" s="13" t="str" cm="1">
        <f t="array" aca="1" ref="AH1344" ca="1">IFERROR(INDIRECT("$ag"&amp;S1344),"")</f>
        <v/>
      </c>
      <c r="AI1344" s="13" t="e" cm="1">
        <f t="array" aca="1" ref="AI1344" ca="1">INDIRECT("O"&amp;S1343)</f>
        <v>#REF!</v>
      </c>
      <c r="AJ1344" s="13" t="str">
        <f>IF($I1344="","",INDEX('Raw Material'!$A$1:$J$75,MATCH(I1344,'Raw Material'!$A$1:$A$75,0),(MATCH(G1344,'Raw Material'!$A$1:$J$1,0))))</f>
        <v/>
      </c>
      <c r="AK1344" s="13" t="str">
        <f t="shared" si="596"/>
        <v>YANLIŞRM</v>
      </c>
      <c r="AL1344" s="153" t="str">
        <f t="shared" si="597"/>
        <v/>
      </c>
    </row>
    <row r="1345" spans="1:38" ht="16.5" customHeight="1">
      <c r="A1345" s="162"/>
      <c r="B1345" s="168"/>
      <c r="C1345" s="169"/>
      <c r="D1345" s="156"/>
      <c r="E1345" s="156"/>
      <c r="F1345" s="175"/>
      <c r="G1345" s="181"/>
      <c r="H1345" s="182"/>
      <c r="I1345" s="182"/>
      <c r="J1345" s="182"/>
      <c r="K1345" s="32"/>
      <c r="L1345" s="179"/>
      <c r="M1345" s="179"/>
      <c r="N1345" s="81"/>
      <c r="O1345" s="185"/>
      <c r="P1345" s="103"/>
      <c r="Q1345" s="84" t="str">
        <f t="shared" si="598"/>
        <v/>
      </c>
      <c r="R1345" s="159"/>
      <c r="S1345" s="28" t="str" cm="1">
        <f t="array" aca="1" ref="S1345" ca="1">IF(INDIRECT("A"&amp;114+$U1345)&lt;&gt;"",114+$U1345,"")</f>
        <v/>
      </c>
      <c r="T1345" s="28" t="str">
        <f t="shared" ca="1" si="599"/>
        <v>$B</v>
      </c>
      <c r="U1345" s="29">
        <f t="shared" si="605"/>
        <v>1224</v>
      </c>
      <c r="V1345" s="29">
        <v>102.583333333341</v>
      </c>
      <c r="W1345" s="29">
        <f t="shared" si="577"/>
        <v>102</v>
      </c>
      <c r="X1345" s="41" t="str" cm="1">
        <f t="array" aca="1" ref="X1345" ca="1">IFERROR(INDEX('PC&amp;PD'!$A$1:$AP$15,ROW('PC&amp;PD'!$A$15),MATCH(INDIRECT(T1345),'PC&amp;PD'!$A$1:$AP$1,0)),"")</f>
        <v/>
      </c>
      <c r="Z1345" s="155"/>
      <c r="AA1345" s="13" t="str">
        <f t="shared" si="595"/>
        <v/>
      </c>
      <c r="AB1345" s="155"/>
      <c r="AC1345" s="13" t="str">
        <f t="shared" ca="1" si="600"/>
        <v>$AB</v>
      </c>
      <c r="AD1345" s="13" t="str" cm="1">
        <f t="array" aca="1" ref="AD1345" ca="1">IFERROR(IF((LEFT(INDIRECT("$F"&amp;$S1345),4))="GOTS",IF($G1345="Organic","GOTS_Organic_raw",(IF($G1345="Responsible","GOTS_Responsible",(IF($G1345="No Attribute (Conventional)","GOTS_conventional",(IF($G1345="Recycled Pre/Post-Consumer","GOTS_pre_post",(IF($G1345="In-Conversion","GOTS_in_conversion",(IF($G1345="Sustainably Sourced","Sustainably_sourced",""))))))))))),IF($G1345="Organic","Organic",(IF($G1345="Responsible","Responsible",(IF($G1345="No Attribute (Conventional)","No_Attribute_Conventional",(IF($G1345="Recycled Pre/Post-Consumer","Recycled_Pre_Post_Consumer",(IF($G1345="In-Conversion","In_Conversion",(IF($G1345="Recycled Pre-Consumer","Recycled_Pre_Consumer",(IF($G1345="Recycled Post-Consumer","Recycled_Post_Consumer",(IF($G1345="Sustainably Sourced","Sustainably_sourced","")))))))))))))))),"")</f>
        <v/>
      </c>
      <c r="AE1345" s="13" t="e" cm="1">
        <f t="array" aca="1" ref="AE1345" ca="1">IF(INDIRECT("$F"&amp;$S1345)="","",IF(LEFT(INDIRECT("$F"&amp;$S1345),3)="GRS","GRS_RCS_RM",IF((LEFT(INDIRECT("$F"&amp;$S1345),3))="RCS","GRS_RCS_RM",IF(INDIRECT("$F"&amp;$S1345)="OCS (No Label)","OCS_Conversion_RM",IF(LEFT(INDIRECT("$F"&amp;$S1345),3)="OCS","OCS_RM",IF(RIGHT(INDIRECT("$F"&amp;$S1345),10)="conversion","GOTS_RM_conversion",IF((LEFT(INDIRECT("$F"&amp;$S1345),4))="GOTS","GOTS_RM","Responsible_RM")))))))</f>
        <v>#REF!</v>
      </c>
      <c r="AF1345" s="13" t="str" cm="1">
        <f t="array" aca="1" ref="AF1345" ca="1">IF($S1345="","",INDIRECT("$Z"&amp;$S1345))</f>
        <v/>
      </c>
      <c r="AG1345" s="155"/>
      <c r="AH1345" s="13" t="str" cm="1">
        <f t="array" aca="1" ref="AH1345" ca="1">IFERROR(INDIRECT("$ag"&amp;S1345),"")</f>
        <v/>
      </c>
      <c r="AI1345" s="13" t="e" cm="1">
        <f t="array" aca="1" ref="AI1345" ca="1">INDIRECT("O"&amp;S1344)</f>
        <v>#REF!</v>
      </c>
      <c r="AJ1345" s="13" t="str">
        <f>IF($I1345="","",INDEX('Raw Material'!$A$1:$J$75,MATCH(I1345,'Raw Material'!$A$1:$A$75,0),(MATCH(G1345,'Raw Material'!$A$1:$J$1,0))))</f>
        <v/>
      </c>
      <c r="AK1345" s="13" t="str">
        <f t="shared" si="596"/>
        <v>YANLIŞRM</v>
      </c>
      <c r="AL1345" s="153" t="str">
        <f t="shared" si="597"/>
        <v/>
      </c>
    </row>
    <row r="1346" spans="1:38" ht="16.5" customHeight="1">
      <c r="A1346" s="162"/>
      <c r="B1346" s="168"/>
      <c r="C1346" s="169"/>
      <c r="D1346" s="156"/>
      <c r="E1346" s="156"/>
      <c r="F1346" s="175"/>
      <c r="G1346" s="181"/>
      <c r="H1346" s="182"/>
      <c r="I1346" s="182"/>
      <c r="J1346" s="182"/>
      <c r="K1346" s="32"/>
      <c r="L1346" s="179"/>
      <c r="M1346" s="179"/>
      <c r="N1346" s="81"/>
      <c r="O1346" s="185"/>
      <c r="P1346" s="103"/>
      <c r="Q1346" s="84" t="str">
        <f t="shared" si="598"/>
        <v/>
      </c>
      <c r="R1346" s="159"/>
      <c r="S1346" s="28" t="str" cm="1">
        <f t="array" aca="1" ref="S1346" ca="1">IF(INDIRECT("A"&amp;114+$U1346)&lt;&gt;"",114+$U1346,"")</f>
        <v/>
      </c>
      <c r="T1346" s="28" t="str">
        <f t="shared" ca="1" si="599"/>
        <v>$B</v>
      </c>
      <c r="U1346" s="29">
        <f t="shared" si="605"/>
        <v>1224</v>
      </c>
      <c r="V1346" s="29">
        <v>102.666666666675</v>
      </c>
      <c r="W1346" s="29">
        <f t="shared" si="577"/>
        <v>102</v>
      </c>
      <c r="X1346" s="41" t="str" cm="1">
        <f t="array" aca="1" ref="X1346" ca="1">IFERROR(INDEX('PC&amp;PD'!$A$1:$AP$15,ROW('PC&amp;PD'!$A$15),MATCH(INDIRECT(T1346),'PC&amp;PD'!$A$1:$AP$1,0)),"")</f>
        <v/>
      </c>
      <c r="Z1346" s="155"/>
      <c r="AA1346" s="13" t="str">
        <f t="shared" si="595"/>
        <v/>
      </c>
      <c r="AB1346" s="155"/>
      <c r="AC1346" s="13" t="str">
        <f t="shared" ca="1" si="600"/>
        <v>$AB</v>
      </c>
      <c r="AD1346" s="13" t="str" cm="1">
        <f t="array" aca="1" ref="AD1346" ca="1">IFERROR(IF((LEFT(INDIRECT("$F"&amp;$S1346),4))="GOTS",IF($G1346="Organic","GOTS_Organic_raw",(IF($G1346="Responsible","GOTS_Responsible",(IF($G1346="No Attribute (Conventional)","GOTS_conventional",(IF($G1346="Recycled Pre/Post-Consumer","GOTS_pre_post",(IF($G1346="In-Conversion","GOTS_in_conversion",(IF($G1346="Sustainably Sourced","Sustainably_sourced",""))))))))))),IF($G1346="Organic","Organic",(IF($G1346="Responsible","Responsible",(IF($G1346="No Attribute (Conventional)","No_Attribute_Conventional",(IF($G1346="Recycled Pre/Post-Consumer","Recycled_Pre_Post_Consumer",(IF($G1346="In-Conversion","In_Conversion",(IF($G1346="Recycled Pre-Consumer","Recycled_Pre_Consumer",(IF($G1346="Recycled Post-Consumer","Recycled_Post_Consumer",(IF($G1346="Sustainably Sourced","Sustainably_sourced","")))))))))))))))),"")</f>
        <v/>
      </c>
      <c r="AE1346" s="13" t="e" cm="1">
        <f t="array" aca="1" ref="AE1346" ca="1">IF(INDIRECT("$F"&amp;$S1346)="","",IF(LEFT(INDIRECT("$F"&amp;$S1346),3)="GRS","GRS_RCS_RM",IF((LEFT(INDIRECT("$F"&amp;$S1346),3))="RCS","GRS_RCS_RM",IF(INDIRECT("$F"&amp;$S1346)="OCS (No Label)","OCS_Conversion_RM",IF(LEFT(INDIRECT("$F"&amp;$S1346),3)="OCS","OCS_RM",IF(RIGHT(INDIRECT("$F"&amp;$S1346),10)="conversion","GOTS_RM_conversion",IF((LEFT(INDIRECT("$F"&amp;$S1346),4))="GOTS","GOTS_RM","Responsible_RM")))))))</f>
        <v>#REF!</v>
      </c>
      <c r="AF1346" s="13" t="str" cm="1">
        <f t="array" aca="1" ref="AF1346" ca="1">IF($S1346="","",INDIRECT("$Z"&amp;$S1346))</f>
        <v/>
      </c>
      <c r="AG1346" s="155"/>
      <c r="AH1346" s="13" t="str" cm="1">
        <f t="array" aca="1" ref="AH1346" ca="1">IFERROR(INDIRECT("$ag"&amp;S1346),"")</f>
        <v/>
      </c>
      <c r="AI1346" s="13" t="e" cm="1">
        <f t="array" aca="1" ref="AI1346" ca="1">INDIRECT("O"&amp;S1345)</f>
        <v>#REF!</v>
      </c>
      <c r="AJ1346" s="13" t="str">
        <f>IF($I1346="","",INDEX('Raw Material'!$A$1:$J$75,MATCH(I1346,'Raw Material'!$A$1:$A$75,0),(MATCH(G1346,'Raw Material'!$A$1:$J$1,0))))</f>
        <v/>
      </c>
      <c r="AK1346" s="13" t="str">
        <f t="shared" si="596"/>
        <v>YANLIŞRM</v>
      </c>
      <c r="AL1346" s="153" t="str">
        <f t="shared" si="597"/>
        <v/>
      </c>
    </row>
    <row r="1347" spans="1:38" ht="16.5" customHeight="1">
      <c r="A1347" s="162"/>
      <c r="B1347" s="168"/>
      <c r="C1347" s="169"/>
      <c r="D1347" s="156"/>
      <c r="E1347" s="156"/>
      <c r="F1347" s="175"/>
      <c r="G1347" s="181"/>
      <c r="H1347" s="182"/>
      <c r="I1347" s="182"/>
      <c r="J1347" s="182"/>
      <c r="K1347" s="32"/>
      <c r="L1347" s="179"/>
      <c r="M1347" s="179"/>
      <c r="N1347" s="81"/>
      <c r="O1347" s="185"/>
      <c r="P1347" s="103"/>
      <c r="Q1347" s="84" t="str">
        <f t="shared" si="598"/>
        <v/>
      </c>
      <c r="R1347" s="159"/>
      <c r="S1347" s="28" t="str" cm="1">
        <f t="array" aca="1" ref="S1347" ca="1">IF(INDIRECT("A"&amp;114+$U1347)&lt;&gt;"",114+$U1347,"")</f>
        <v/>
      </c>
      <c r="T1347" s="28" t="str">
        <f t="shared" ca="1" si="599"/>
        <v>$B</v>
      </c>
      <c r="U1347" s="29">
        <f t="shared" si="605"/>
        <v>1224</v>
      </c>
      <c r="V1347" s="29">
        <v>102.750000000008</v>
      </c>
      <c r="W1347" s="29">
        <f t="shared" si="577"/>
        <v>102</v>
      </c>
      <c r="X1347" s="41" t="str" cm="1">
        <f t="array" aca="1" ref="X1347" ca="1">IFERROR(INDEX('PC&amp;PD'!$A$1:$AP$15,ROW('PC&amp;PD'!$A$15),MATCH(INDIRECT(T1347),'PC&amp;PD'!$A$1:$AP$1,0)),"")</f>
        <v/>
      </c>
      <c r="Z1347" s="155"/>
      <c r="AA1347" s="13" t="str">
        <f t="shared" si="595"/>
        <v/>
      </c>
      <c r="AB1347" s="155"/>
      <c r="AC1347" s="13" t="str">
        <f t="shared" ca="1" si="600"/>
        <v>$AB</v>
      </c>
      <c r="AD1347" s="13" t="str" cm="1">
        <f t="array" aca="1" ref="AD1347" ca="1">IFERROR(IF((LEFT(INDIRECT("$F"&amp;$S1347),4))="GOTS",IF($G1347="Organic","GOTS_Organic_raw",(IF($G1347="Responsible","GOTS_Responsible",(IF($G1347="No Attribute (Conventional)","GOTS_conventional",(IF($G1347="Recycled Pre/Post-Consumer","GOTS_pre_post",(IF($G1347="In-Conversion","GOTS_in_conversion",(IF($G1347="Sustainably Sourced","Sustainably_sourced",""))))))))))),IF($G1347="Organic","Organic",(IF($G1347="Responsible","Responsible",(IF($G1347="No Attribute (Conventional)","No_Attribute_Conventional",(IF($G1347="Recycled Pre/Post-Consumer","Recycled_Pre_Post_Consumer",(IF($G1347="In-Conversion","In_Conversion",(IF($G1347="Recycled Pre-Consumer","Recycled_Pre_Consumer",(IF($G1347="Recycled Post-Consumer","Recycled_Post_Consumer",(IF($G1347="Sustainably Sourced","Sustainably_sourced","")))))))))))))))),"")</f>
        <v/>
      </c>
      <c r="AE1347" s="13" t="e" cm="1">
        <f t="array" aca="1" ref="AE1347" ca="1">IF(INDIRECT("$F"&amp;$S1347)="","",IF(LEFT(INDIRECT("$F"&amp;$S1347),3)="GRS","GRS_RCS_RM",IF((LEFT(INDIRECT("$F"&amp;$S1347),3))="RCS","GRS_RCS_RM",IF(INDIRECT("$F"&amp;$S1347)="OCS (No Label)","OCS_Conversion_RM",IF(LEFT(INDIRECT("$F"&amp;$S1347),3)="OCS","OCS_RM",IF(RIGHT(INDIRECT("$F"&amp;$S1347),10)="conversion","GOTS_RM_conversion",IF((LEFT(INDIRECT("$F"&amp;$S1347),4))="GOTS","GOTS_RM","Responsible_RM")))))))</f>
        <v>#REF!</v>
      </c>
      <c r="AF1347" s="13" t="str" cm="1">
        <f t="array" aca="1" ref="AF1347" ca="1">IF($S1347="","",INDIRECT("$Z"&amp;$S1347))</f>
        <v/>
      </c>
      <c r="AG1347" s="155"/>
      <c r="AH1347" s="13" t="str" cm="1">
        <f t="array" aca="1" ref="AH1347" ca="1">IFERROR(INDIRECT("$ag"&amp;S1347),"")</f>
        <v/>
      </c>
      <c r="AI1347" s="13" t="e" cm="1">
        <f t="array" aca="1" ref="AI1347" ca="1">INDIRECT("O"&amp;S1346)</f>
        <v>#REF!</v>
      </c>
      <c r="AJ1347" s="13" t="str">
        <f>IF($I1347="","",INDEX('Raw Material'!$A$1:$J$75,MATCH(I1347,'Raw Material'!$A$1:$A$75,0),(MATCH(G1347,'Raw Material'!$A$1:$J$1,0))))</f>
        <v/>
      </c>
      <c r="AK1347" s="13" t="str">
        <f t="shared" si="596"/>
        <v>YANLIŞRM</v>
      </c>
      <c r="AL1347" s="153" t="str">
        <f t="shared" si="597"/>
        <v/>
      </c>
    </row>
    <row r="1348" spans="1:38" ht="16.5" customHeight="1">
      <c r="A1348" s="162"/>
      <c r="B1348" s="168"/>
      <c r="C1348" s="169"/>
      <c r="D1348" s="156"/>
      <c r="E1348" s="156"/>
      <c r="F1348" s="175"/>
      <c r="G1348" s="181"/>
      <c r="H1348" s="182"/>
      <c r="I1348" s="182"/>
      <c r="J1348" s="182"/>
      <c r="K1348" s="32"/>
      <c r="L1348" s="179"/>
      <c r="M1348" s="179"/>
      <c r="N1348" s="81"/>
      <c r="O1348" s="185"/>
      <c r="P1348" s="103"/>
      <c r="Q1348" s="84" t="str">
        <f t="shared" si="598"/>
        <v/>
      </c>
      <c r="R1348" s="159"/>
      <c r="S1348" s="28" t="str" cm="1">
        <f t="array" aca="1" ref="S1348" ca="1">IF(INDIRECT("A"&amp;114+$U1348)&lt;&gt;"",114+$U1348,"")</f>
        <v/>
      </c>
      <c r="T1348" s="28" t="str">
        <f t="shared" ca="1" si="599"/>
        <v>$B</v>
      </c>
      <c r="U1348" s="29">
        <f t="shared" si="605"/>
        <v>1224</v>
      </c>
      <c r="V1348" s="29">
        <v>102.833333333341</v>
      </c>
      <c r="W1348" s="29">
        <f t="shared" si="577"/>
        <v>102</v>
      </c>
      <c r="X1348" s="41" t="str" cm="1">
        <f t="array" aca="1" ref="X1348" ca="1">IFERROR(INDEX('PC&amp;PD'!$A$1:$AP$15,ROW('PC&amp;PD'!$A$15),MATCH(INDIRECT(T1348),'PC&amp;PD'!$A$1:$AP$1,0)),"")</f>
        <v/>
      </c>
      <c r="Z1348" s="155"/>
      <c r="AA1348" s="13" t="str">
        <f t="shared" si="595"/>
        <v/>
      </c>
      <c r="AB1348" s="155"/>
      <c r="AC1348" s="13" t="str">
        <f t="shared" ca="1" si="600"/>
        <v>$AB</v>
      </c>
      <c r="AD1348" s="13" t="str" cm="1">
        <f t="array" aca="1" ref="AD1348" ca="1">IFERROR(IF((LEFT(INDIRECT("$F"&amp;$S1348),4))="GOTS",IF($G1348="Organic","GOTS_Organic_raw",(IF($G1348="Responsible","GOTS_Responsible",(IF($G1348="No Attribute (Conventional)","GOTS_conventional",(IF($G1348="Recycled Pre/Post-Consumer","GOTS_pre_post",(IF($G1348="In-Conversion","GOTS_in_conversion",(IF($G1348="Sustainably Sourced","Sustainably_sourced",""))))))))))),IF($G1348="Organic","Organic",(IF($G1348="Responsible","Responsible",(IF($G1348="No Attribute (Conventional)","No_Attribute_Conventional",(IF($G1348="Recycled Pre/Post-Consumer","Recycled_Pre_Post_Consumer",(IF($G1348="In-Conversion","In_Conversion",(IF($G1348="Recycled Pre-Consumer","Recycled_Pre_Consumer",(IF($G1348="Recycled Post-Consumer","Recycled_Post_Consumer",(IF($G1348="Sustainably Sourced","Sustainably_sourced","")))))))))))))))),"")</f>
        <v/>
      </c>
      <c r="AE1348" s="13" t="e" cm="1">
        <f t="array" aca="1" ref="AE1348" ca="1">IF(INDIRECT("$F"&amp;$S1348)="","",IF(LEFT(INDIRECT("$F"&amp;$S1348),3)="GRS","GRS_RCS_RM",IF((LEFT(INDIRECT("$F"&amp;$S1348),3))="RCS","GRS_RCS_RM",IF(INDIRECT("$F"&amp;$S1348)="OCS (No Label)","OCS_Conversion_RM",IF(LEFT(INDIRECT("$F"&amp;$S1348),3)="OCS","OCS_RM",IF(RIGHT(INDIRECT("$F"&amp;$S1348),10)="conversion","GOTS_RM_conversion",IF((LEFT(INDIRECT("$F"&amp;$S1348),4))="GOTS","GOTS_RM","Responsible_RM")))))))</f>
        <v>#REF!</v>
      </c>
      <c r="AF1348" s="13" t="str" cm="1">
        <f t="array" aca="1" ref="AF1348" ca="1">IF($S1348="","",INDIRECT("$Z"&amp;$S1348))</f>
        <v/>
      </c>
      <c r="AG1348" s="155"/>
      <c r="AH1348" s="13" t="str" cm="1">
        <f t="array" aca="1" ref="AH1348" ca="1">IFERROR(INDIRECT("$ag"&amp;S1348),"")</f>
        <v/>
      </c>
      <c r="AI1348" s="13" t="e" cm="1">
        <f t="array" aca="1" ref="AI1348" ca="1">INDIRECT("O"&amp;S1347)</f>
        <v>#REF!</v>
      </c>
      <c r="AJ1348" s="13" t="str">
        <f>IF($I1348="","",INDEX('Raw Material'!$A$1:$J$75,MATCH(I1348,'Raw Material'!$A$1:$A$75,0),(MATCH(G1348,'Raw Material'!$A$1:$J$1,0))))</f>
        <v/>
      </c>
      <c r="AK1348" s="13" t="str">
        <f t="shared" si="596"/>
        <v>YANLIŞRM</v>
      </c>
      <c r="AL1348" s="153" t="str">
        <f t="shared" si="597"/>
        <v/>
      </c>
    </row>
    <row r="1349" spans="1:38" ht="16.5" customHeight="1" thickBot="1">
      <c r="A1349" s="163"/>
      <c r="B1349" s="170"/>
      <c r="C1349" s="171"/>
      <c r="D1349" s="156"/>
      <c r="E1349" s="156"/>
      <c r="F1349" s="176"/>
      <c r="G1349" s="157"/>
      <c r="H1349" s="158"/>
      <c r="I1349" s="158"/>
      <c r="J1349" s="158"/>
      <c r="K1349" s="33"/>
      <c r="L1349" s="180"/>
      <c r="M1349" s="180"/>
      <c r="N1349" s="82"/>
      <c r="O1349" s="186"/>
      <c r="P1349" s="103"/>
      <c r="Q1349" s="84" t="str">
        <f t="shared" si="598"/>
        <v/>
      </c>
      <c r="R1349" s="159"/>
      <c r="S1349" s="28" t="str" cm="1">
        <f t="array" aca="1" ref="S1349" ca="1">IF(INDIRECT("A"&amp;114+$U1349)&lt;&gt;"",114+$U1349,"")</f>
        <v/>
      </c>
      <c r="T1349" s="28" t="str">
        <f t="shared" ca="1" si="599"/>
        <v>$B</v>
      </c>
      <c r="U1349" s="29">
        <f t="shared" si="605"/>
        <v>1224</v>
      </c>
      <c r="V1349" s="29">
        <v>102.916666666675</v>
      </c>
      <c r="W1349" s="29">
        <f t="shared" si="577"/>
        <v>102</v>
      </c>
      <c r="X1349" s="41" t="str" cm="1">
        <f t="array" aca="1" ref="X1349" ca="1">IFERROR(INDEX('PC&amp;PD'!$A$1:$AP$15,ROW('PC&amp;PD'!$A$15),MATCH(INDIRECT(T1349),'PC&amp;PD'!$A$1:$AP$1,0)),"")</f>
        <v/>
      </c>
      <c r="Z1349" s="155"/>
      <c r="AA1349" s="13" t="str">
        <f t="shared" si="595"/>
        <v/>
      </c>
      <c r="AB1349" s="155"/>
      <c r="AC1349" s="13" t="str">
        <f t="shared" ca="1" si="600"/>
        <v>$AB</v>
      </c>
      <c r="AD1349" s="13" t="str" cm="1">
        <f t="array" aca="1" ref="AD1349" ca="1">IFERROR(IF((LEFT(INDIRECT("$F"&amp;$S1349),4))="GOTS",IF($G1349="Organic","GOTS_Organic_raw",(IF($G1349="Responsible","GOTS_Responsible",(IF($G1349="No Attribute (Conventional)","GOTS_conventional",(IF($G1349="Recycled Pre/Post-Consumer","GOTS_pre_post",(IF($G1349="In-Conversion","GOTS_in_conversion",(IF($G1349="Sustainably Sourced","Sustainably_sourced",""))))))))))),IF($G1349="Organic","Organic",(IF($G1349="Responsible","Responsible",(IF($G1349="No Attribute (Conventional)","No_Attribute_Conventional",(IF($G1349="Recycled Pre/Post-Consumer","Recycled_Pre_Post_Consumer",(IF($G1349="In-Conversion","In_Conversion",(IF($G1349="Recycled Pre-Consumer","Recycled_Pre_Consumer",(IF($G1349="Recycled Post-Consumer","Recycled_Post_Consumer",(IF($G1349="Sustainably Sourced","Sustainably_sourced","")))))))))))))))),"")</f>
        <v/>
      </c>
      <c r="AE1349" s="13" t="e" cm="1">
        <f t="array" aca="1" ref="AE1349" ca="1">IF(INDIRECT("$F"&amp;$S1349)="","",IF(LEFT(INDIRECT("$F"&amp;$S1349),3)="GRS","GRS_RCS_RM",IF((LEFT(INDIRECT("$F"&amp;$S1349),3))="RCS","GRS_RCS_RM",IF(INDIRECT("$F"&amp;$S1349)="OCS (No Label)","OCS_Conversion_RM",IF(LEFT(INDIRECT("$F"&amp;$S1349),3)="OCS","OCS_RM",IF(RIGHT(INDIRECT("$F"&amp;$S1349),10)="conversion","GOTS_RM_conversion",IF((LEFT(INDIRECT("$F"&amp;$S1349),4))="GOTS","GOTS_RM","Responsible_RM")))))))</f>
        <v>#REF!</v>
      </c>
      <c r="AF1349" s="13" t="str" cm="1">
        <f t="array" aca="1" ref="AF1349" ca="1">IF($S1349="","",INDIRECT("$Z"&amp;$S1349))</f>
        <v/>
      </c>
      <c r="AG1349" s="155"/>
      <c r="AH1349" s="13" t="str" cm="1">
        <f t="array" aca="1" ref="AH1349" ca="1">IFERROR(INDIRECT("$ag"&amp;S1349),"")</f>
        <v/>
      </c>
      <c r="AI1349" s="13" t="e" cm="1">
        <f t="array" aca="1" ref="AI1349" ca="1">INDIRECT("O"&amp;S1348)</f>
        <v>#REF!</v>
      </c>
      <c r="AJ1349" s="13" t="str">
        <f>IF($I1349="","",INDEX('Raw Material'!$A$1:$J$75,MATCH(I1349,'Raw Material'!$A$1:$A$75,0),(MATCH(G1349,'Raw Material'!$A$1:$J$1,0))))</f>
        <v/>
      </c>
      <c r="AK1349" s="13" t="str">
        <f t="shared" si="596"/>
        <v>YANLIŞRM</v>
      </c>
      <c r="AL1349" s="153" t="str">
        <f t="shared" si="597"/>
        <v/>
      </c>
    </row>
    <row r="1350" spans="1:38" ht="16.5" customHeight="1">
      <c r="A1350" s="160" t="str">
        <f>IF(B1350="","",COUNTA($B$114:$B1350))</f>
        <v/>
      </c>
      <c r="B1350" s="164"/>
      <c r="C1350" s="165"/>
      <c r="D1350" s="183"/>
      <c r="E1350" s="183"/>
      <c r="F1350" s="172"/>
      <c r="G1350" s="212"/>
      <c r="H1350" s="206"/>
      <c r="I1350" s="206"/>
      <c r="J1350" s="206"/>
      <c r="K1350" s="31"/>
      <c r="L1350" s="177" t="str">
        <f t="shared" ref="L1350" si="606">IF(R1350="","",LEFT(R1350,LEN(R1350)-2))</f>
        <v/>
      </c>
      <c r="M1350" s="177"/>
      <c r="N1350" s="80"/>
      <c r="O1350" s="184"/>
      <c r="P1350" s="103"/>
      <c r="Q1350" s="84" t="str">
        <f t="shared" si="598"/>
        <v/>
      </c>
      <c r="R1350" s="159" t="str">
        <f t="shared" ref="R1350" si="607">CONCATENATE($Q1350,Q1351,Q1352,Q1353,Q1354,Q1355,$Q1356,$Q1357,$Q1358,$Q1359,Q1360,Q1361)</f>
        <v/>
      </c>
      <c r="S1350" s="28" t="str" cm="1">
        <f t="array" aca="1" ref="S1350" ca="1">IF(INDIRECT("A"&amp;114+$U1350)&lt;&gt;"",114+$U1350,"")</f>
        <v/>
      </c>
      <c r="T1350" s="28" t="str">
        <f t="shared" ca="1" si="599"/>
        <v>$B</v>
      </c>
      <c r="U1350" s="29">
        <f t="shared" si="605"/>
        <v>1236</v>
      </c>
      <c r="V1350" s="29">
        <v>103.000000000008</v>
      </c>
      <c r="W1350" s="29">
        <f t="shared" si="577"/>
        <v>103</v>
      </c>
      <c r="X1350" s="41" t="str" cm="1">
        <f t="array" aca="1" ref="X1350" ca="1">IFERROR(INDEX('PC&amp;PD'!$A$1:$AP$15,ROW('PC&amp;PD'!$A$15),MATCH(INDIRECT(T1350),'PC&amp;PD'!$A$1:$AP$1,0)),"")</f>
        <v/>
      </c>
      <c r="Z1350" s="155" t="str">
        <f t="shared" ref="Z1350" si="608">IFERROR(IF($F1350="OCS 100","OCS (OCS 100)",IF($F1350="OCS Blended","OCS (OCS Blended)",IF($F1350="OCS (No Label)","OCS (No Label)",IF($F1350="RCS 100","RCS (RCS 100)",IF($F1350="RCS Blended","RCS (RCS Blended)",IF($F1350="GRS","GRS (GRS)",IF($F1350="GRS (No Label)", "GRS (No Label)",IF($F1350="RDS","RDS (RDS)",IF($F1350="RWS","RWS (RWS)",IF($F1350="RAS","RAS (RAS)",IF($F1350="RMS","RMS (RMS)",IF($F1350="GOTS Organic","GOTS (Organic)",IF($F1350="GOTS Made with organic","GOTS (Made with Organic)",IF($F1350="GOTS Organic - in conversion","GOTS (Organic - In Conversion)",IF($F1350="GOTS Made with organic - in conversion","GOTS (Made with Organic - In Conversion)",""))))))))))))))),"")</f>
        <v/>
      </c>
      <c r="AA1350" s="13" t="str">
        <f t="shared" si="595"/>
        <v/>
      </c>
      <c r="AB1350" s="155" t="str">
        <f t="shared" ref="AB1350" si="609">IFERROR(IF($F1350="OCS 100", "OCS_100",IF($F1350="OCS Blended", "OCS_Blended",IF($F1350="OCS (No Label)", "OCS_No_Label",IF($F1350="RCS 100", "RCS_100",IF($F1350="RCS Blended","RCS_Blended",IF($F1350="GRS","GRS",IF($F1350="GRS (No Label)", "GRS_No_Label",IF($F1350="RDS","RDS",IF($F1350="RWS","RWS",IF($F1350="RMS","RMS",IF($F1350="GOTS Organic","GOTS_Organic",IF($F1350="GOTS Made with organic","GOTS_Made_with_organic",IF($F1350="GOTS Organic - in conversion","GOTS_Organic_in_Conversion",IF($F1350="GOTS Made with organic - in conversion","GOTS_Made_with_Organic_in_Conversion",IF($F1350="RAS","RAS",""))))))))))))))),"")</f>
        <v/>
      </c>
      <c r="AC1350" s="13" t="str">
        <f t="shared" ca="1" si="600"/>
        <v>$AB</v>
      </c>
      <c r="AD1350" s="13" t="str" cm="1">
        <f t="array" aca="1" ref="AD1350" ca="1">IFERROR(IF((LEFT(INDIRECT("$F"&amp;$S1350),4))="GOTS",IF($G1350="Organic","GOTS_Organic_raw",(IF($G1350="Responsible","GOTS_Responsible",(IF($G1350="No Attribute (Conventional)","GOTS_conventional",(IF($G1350="Recycled Pre/Post-Consumer","GOTS_pre_post",(IF($G1350="In-Conversion","GOTS_in_conversion",(IF($G1350="Sustainably Sourced","Sustainably_sourced",""))))))))))),IF($G1350="Organic","Organic",(IF($G1350="Responsible","Responsible",(IF($G1350="No Attribute (Conventional)","No_Attribute_Conventional",(IF($G1350="Recycled Pre/Post-Consumer","Recycled_Pre_Post_Consumer",(IF($G1350="In-Conversion","In_Conversion",(IF($G1350="Recycled Pre-Consumer","Recycled_Pre_Consumer",(IF($G1350="Recycled Post-Consumer","Recycled_Post_Consumer",(IF($G1350="Sustainably Sourced","Sustainably_sourced","")))))))))))))))),"")</f>
        <v/>
      </c>
      <c r="AE1350" s="13" t="e" cm="1">
        <f t="array" aca="1" ref="AE1350" ca="1">IF(INDIRECT("$F"&amp;$S1350)="","",IF(LEFT(INDIRECT("$F"&amp;$S1350),3)="GRS","GRS_RCS_RM",IF((LEFT(INDIRECT("$F"&amp;$S1350),3))="RCS","GRS_RCS_RM",IF(INDIRECT("$F"&amp;$S1350)="OCS (No Label)","OCS_Conversion_RM",IF(LEFT(INDIRECT("$F"&amp;$S1350),3)="OCS","OCS_RM",IF(RIGHT(INDIRECT("$F"&amp;$S1350),10)="conversion","GOTS_RM_conversion",IF((LEFT(INDIRECT("$F"&amp;$S1350),4))="GOTS","GOTS_RM","Responsible_RM")))))))</f>
        <v>#REF!</v>
      </c>
      <c r="AF1350" s="13" t="str" cm="1">
        <f t="array" aca="1" ref="AF1350" ca="1">IF($S1350="","",INDIRECT("$Z"&amp;$S1350))</f>
        <v/>
      </c>
      <c r="AG1350" s="155" t="str">
        <f t="shared" si="586"/>
        <v/>
      </c>
      <c r="AH1350" s="13" t="str" cm="1">
        <f t="array" aca="1" ref="AH1350" ca="1">IFERROR(INDIRECT("$ag"&amp;S1350),"")</f>
        <v/>
      </c>
      <c r="AI1350" s="13" t="e" cm="1">
        <f t="array" aca="1" ref="AI1350" ca="1">INDIRECT("O"&amp;S1349)</f>
        <v>#REF!</v>
      </c>
      <c r="AJ1350" s="13" t="str">
        <f>IF($I1350="","",INDEX('Raw Material'!$A$1:$J$75,MATCH(I1350,'Raw Material'!$A$1:$A$75,0),(MATCH(G1350,'Raw Material'!$A$1:$J$1,0))))</f>
        <v/>
      </c>
      <c r="AK1350" s="13" t="str">
        <f t="shared" si="596"/>
        <v>YANLIŞRM</v>
      </c>
      <c r="AL1350" s="153" t="str">
        <f t="shared" si="597"/>
        <v/>
      </c>
    </row>
    <row r="1351" spans="1:38" ht="16.5" customHeight="1">
      <c r="A1351" s="161"/>
      <c r="B1351" s="166"/>
      <c r="C1351" s="167"/>
      <c r="D1351" s="156"/>
      <c r="E1351" s="156"/>
      <c r="F1351" s="173"/>
      <c r="G1351" s="181"/>
      <c r="H1351" s="182"/>
      <c r="I1351" s="182"/>
      <c r="J1351" s="182"/>
      <c r="K1351" s="32"/>
      <c r="L1351" s="178"/>
      <c r="M1351" s="178"/>
      <c r="N1351" s="81"/>
      <c r="O1351" s="185"/>
      <c r="P1351" s="103"/>
      <c r="Q1351" s="84" t="str">
        <f t="shared" si="598"/>
        <v/>
      </c>
      <c r="R1351" s="159"/>
      <c r="S1351" s="28" t="str" cm="1">
        <f t="array" aca="1" ref="S1351" ca="1">IF(INDIRECT("A"&amp;114+$U1351)&lt;&gt;"",114+$U1351,"")</f>
        <v/>
      </c>
      <c r="T1351" s="28" t="str">
        <f t="shared" ca="1" si="599"/>
        <v>$B</v>
      </c>
      <c r="U1351" s="29">
        <f t="shared" si="605"/>
        <v>1236</v>
      </c>
      <c r="V1351" s="29">
        <v>103.083333333341</v>
      </c>
      <c r="W1351" s="29">
        <f t="shared" si="577"/>
        <v>103</v>
      </c>
      <c r="X1351" s="41" t="str" cm="1">
        <f t="array" aca="1" ref="X1351" ca="1">IFERROR(INDEX('PC&amp;PD'!$A$1:$AP$15,ROW('PC&amp;PD'!$A$15),MATCH(INDIRECT(T1351),'PC&amp;PD'!$A$1:$AP$1,0)),"")</f>
        <v/>
      </c>
      <c r="Z1351" s="155"/>
      <c r="AA1351" s="13" t="str">
        <f t="shared" si="595"/>
        <v/>
      </c>
      <c r="AB1351" s="155"/>
      <c r="AC1351" s="13" t="str">
        <f t="shared" ca="1" si="600"/>
        <v>$AB</v>
      </c>
      <c r="AD1351" s="13" t="str" cm="1">
        <f t="array" aca="1" ref="AD1351" ca="1">IFERROR(IF((LEFT(INDIRECT("$F"&amp;$S1351),4))="GOTS",IF($G1351="Organic","GOTS_Organic_raw",(IF($G1351="Responsible","GOTS_Responsible",(IF($G1351="No Attribute (Conventional)","GOTS_conventional",(IF($G1351="Recycled Pre/Post-Consumer","GOTS_pre_post",(IF($G1351="In-Conversion","GOTS_in_conversion",(IF($G1351="Sustainably Sourced","Sustainably_sourced",""))))))))))),IF($G1351="Organic","Organic",(IF($G1351="Responsible","Responsible",(IF($G1351="No Attribute (Conventional)","No_Attribute_Conventional",(IF($G1351="Recycled Pre/Post-Consumer","Recycled_Pre_Post_Consumer",(IF($G1351="In-Conversion","In_Conversion",(IF($G1351="Recycled Pre-Consumer","Recycled_Pre_Consumer",(IF($G1351="Recycled Post-Consumer","Recycled_Post_Consumer",(IF($G1351="Sustainably Sourced","Sustainably_sourced","")))))))))))))))),"")</f>
        <v/>
      </c>
      <c r="AE1351" s="13" t="e" cm="1">
        <f t="array" aca="1" ref="AE1351" ca="1">IF(INDIRECT("$F"&amp;$S1351)="","",IF(LEFT(INDIRECT("$F"&amp;$S1351),3)="GRS","GRS_RCS_RM",IF((LEFT(INDIRECT("$F"&amp;$S1351),3))="RCS","GRS_RCS_RM",IF(INDIRECT("$F"&amp;$S1351)="OCS (No Label)","OCS_Conversion_RM",IF(LEFT(INDIRECT("$F"&amp;$S1351),3)="OCS","OCS_RM",IF(RIGHT(INDIRECT("$F"&amp;$S1351),10)="conversion","GOTS_RM_conversion",IF((LEFT(INDIRECT("$F"&amp;$S1351),4))="GOTS","GOTS_RM","Responsible_RM")))))))</f>
        <v>#REF!</v>
      </c>
      <c r="AF1351" s="13" t="str" cm="1">
        <f t="array" aca="1" ref="AF1351" ca="1">IF($S1351="","",INDIRECT("$Z"&amp;$S1351))</f>
        <v/>
      </c>
      <c r="AG1351" s="155"/>
      <c r="AH1351" s="13" t="str" cm="1">
        <f t="array" aca="1" ref="AH1351" ca="1">IFERROR(INDIRECT("$ag"&amp;S1351),"")</f>
        <v/>
      </c>
      <c r="AI1351" s="13" t="e" cm="1">
        <f t="array" aca="1" ref="AI1351" ca="1">INDIRECT("O"&amp;S1350)</f>
        <v>#REF!</v>
      </c>
      <c r="AJ1351" s="13" t="str">
        <f>IF($I1351="","",INDEX('Raw Material'!$A$1:$J$75,MATCH(I1351,'Raw Material'!$A$1:$A$75,0),(MATCH(G1351,'Raw Material'!$A$1:$J$1,0))))</f>
        <v/>
      </c>
      <c r="AK1351" s="13" t="str">
        <f t="shared" si="596"/>
        <v>YANLIŞRM</v>
      </c>
      <c r="AL1351" s="153" t="str">
        <f t="shared" si="597"/>
        <v/>
      </c>
    </row>
    <row r="1352" spans="1:38" ht="16.5" customHeight="1">
      <c r="A1352" s="161"/>
      <c r="B1352" s="166"/>
      <c r="C1352" s="167"/>
      <c r="D1352" s="156"/>
      <c r="E1352" s="156"/>
      <c r="F1352" s="173"/>
      <c r="G1352" s="181"/>
      <c r="H1352" s="182"/>
      <c r="I1352" s="182"/>
      <c r="J1352" s="182"/>
      <c r="K1352" s="32"/>
      <c r="L1352" s="178"/>
      <c r="M1352" s="178"/>
      <c r="N1352" s="81"/>
      <c r="O1352" s="185"/>
      <c r="P1352" s="103"/>
      <c r="Q1352" s="84" t="str">
        <f t="shared" si="598"/>
        <v/>
      </c>
      <c r="R1352" s="159"/>
      <c r="S1352" s="28" t="str" cm="1">
        <f t="array" aca="1" ref="S1352" ca="1">IF(INDIRECT("A"&amp;114+$U1352)&lt;&gt;"",114+$U1352,"")</f>
        <v/>
      </c>
      <c r="T1352" s="28" t="str">
        <f t="shared" ca="1" si="599"/>
        <v>$B</v>
      </c>
      <c r="U1352" s="29">
        <f t="shared" si="605"/>
        <v>1236</v>
      </c>
      <c r="V1352" s="29">
        <v>103.166666666675</v>
      </c>
      <c r="W1352" s="29">
        <f t="shared" si="577"/>
        <v>103</v>
      </c>
      <c r="X1352" s="41" t="str" cm="1">
        <f t="array" aca="1" ref="X1352" ca="1">IFERROR(INDEX('PC&amp;PD'!$A$1:$AP$15,ROW('PC&amp;PD'!$A$15),MATCH(INDIRECT(T1352),'PC&amp;PD'!$A$1:$AP$1,0)),"")</f>
        <v/>
      </c>
      <c r="Z1352" s="155"/>
      <c r="AA1352" s="13" t="str">
        <f t="shared" si="595"/>
        <v/>
      </c>
      <c r="AB1352" s="155"/>
      <c r="AC1352" s="13" t="str">
        <f t="shared" ca="1" si="600"/>
        <v>$AB</v>
      </c>
      <c r="AD1352" s="13" t="str" cm="1">
        <f t="array" aca="1" ref="AD1352" ca="1">IFERROR(IF((LEFT(INDIRECT("$F"&amp;$S1352),4))="GOTS",IF($G1352="Organic","GOTS_Organic_raw",(IF($G1352="Responsible","GOTS_Responsible",(IF($G1352="No Attribute (Conventional)","GOTS_conventional",(IF($G1352="Recycled Pre/Post-Consumer","GOTS_pre_post",(IF($G1352="In-Conversion","GOTS_in_conversion",(IF($G1352="Sustainably Sourced","Sustainably_sourced",""))))))))))),IF($G1352="Organic","Organic",(IF($G1352="Responsible","Responsible",(IF($G1352="No Attribute (Conventional)","No_Attribute_Conventional",(IF($G1352="Recycled Pre/Post-Consumer","Recycled_Pre_Post_Consumer",(IF($G1352="In-Conversion","In_Conversion",(IF($G1352="Recycled Pre-Consumer","Recycled_Pre_Consumer",(IF($G1352="Recycled Post-Consumer","Recycled_Post_Consumer",(IF($G1352="Sustainably Sourced","Sustainably_sourced","")))))))))))))))),"")</f>
        <v/>
      </c>
      <c r="AE1352" s="13" t="e" cm="1">
        <f t="array" aca="1" ref="AE1352" ca="1">IF(INDIRECT("$F"&amp;$S1352)="","",IF(LEFT(INDIRECT("$F"&amp;$S1352),3)="GRS","GRS_RCS_RM",IF((LEFT(INDIRECT("$F"&amp;$S1352),3))="RCS","GRS_RCS_RM",IF(INDIRECT("$F"&amp;$S1352)="OCS (No Label)","OCS_Conversion_RM",IF(LEFT(INDIRECT("$F"&amp;$S1352),3)="OCS","OCS_RM",IF(RIGHT(INDIRECT("$F"&amp;$S1352),10)="conversion","GOTS_RM_conversion",IF((LEFT(INDIRECT("$F"&amp;$S1352),4))="GOTS","GOTS_RM","Responsible_RM")))))))</f>
        <v>#REF!</v>
      </c>
      <c r="AF1352" s="13" t="str" cm="1">
        <f t="array" aca="1" ref="AF1352" ca="1">IF($S1352="","",INDIRECT("$Z"&amp;$S1352))</f>
        <v/>
      </c>
      <c r="AG1352" s="155"/>
      <c r="AH1352" s="13" t="str" cm="1">
        <f t="array" aca="1" ref="AH1352" ca="1">IFERROR(INDIRECT("$ag"&amp;S1352),"")</f>
        <v/>
      </c>
      <c r="AI1352" s="13" t="e" cm="1">
        <f t="array" aca="1" ref="AI1352" ca="1">INDIRECT("O"&amp;S1351)</f>
        <v>#REF!</v>
      </c>
      <c r="AJ1352" s="13" t="str">
        <f>IF($I1352="","",INDEX('Raw Material'!$A$1:$J$75,MATCH(I1352,'Raw Material'!$A$1:$A$75,0),(MATCH(G1352,'Raw Material'!$A$1:$J$1,0))))</f>
        <v/>
      </c>
      <c r="AK1352" s="13" t="str">
        <f t="shared" si="596"/>
        <v>YANLIŞRM</v>
      </c>
      <c r="AL1352" s="153" t="str">
        <f t="shared" si="597"/>
        <v/>
      </c>
    </row>
    <row r="1353" spans="1:38" ht="16.5" customHeight="1">
      <c r="A1353" s="161"/>
      <c r="B1353" s="166"/>
      <c r="C1353" s="167"/>
      <c r="D1353" s="156"/>
      <c r="E1353" s="156"/>
      <c r="F1353" s="174"/>
      <c r="G1353" s="181"/>
      <c r="H1353" s="182"/>
      <c r="I1353" s="182"/>
      <c r="J1353" s="182"/>
      <c r="K1353" s="32"/>
      <c r="L1353" s="178"/>
      <c r="M1353" s="178"/>
      <c r="N1353" s="81"/>
      <c r="O1353" s="185"/>
      <c r="P1353" s="103"/>
      <c r="Q1353" s="84" t="str">
        <f t="shared" si="598"/>
        <v/>
      </c>
      <c r="R1353" s="159"/>
      <c r="S1353" s="28" t="str" cm="1">
        <f t="array" aca="1" ref="S1353" ca="1">IF(INDIRECT("A"&amp;114+$U1353)&lt;&gt;"",114+$U1353,"")</f>
        <v/>
      </c>
      <c r="T1353" s="28" t="str">
        <f t="shared" ca="1" si="599"/>
        <v>$B</v>
      </c>
      <c r="U1353" s="29">
        <f t="shared" si="605"/>
        <v>1236</v>
      </c>
      <c r="V1353" s="29">
        <v>103.250000000008</v>
      </c>
      <c r="W1353" s="29">
        <f t="shared" ref="W1353:W1416" si="610">ROUNDDOWN(V1353,0)</f>
        <v>103</v>
      </c>
      <c r="X1353" s="41" t="str" cm="1">
        <f t="array" aca="1" ref="X1353" ca="1">IFERROR(INDEX('PC&amp;PD'!$A$1:$AP$15,ROW('PC&amp;PD'!$A$15),MATCH(INDIRECT(T1353),'PC&amp;PD'!$A$1:$AP$1,0)),"")</f>
        <v/>
      </c>
      <c r="Z1353" s="155"/>
      <c r="AA1353" s="13" t="str">
        <f t="shared" si="595"/>
        <v/>
      </c>
      <c r="AB1353" s="155"/>
      <c r="AC1353" s="13" t="str">
        <f t="shared" ca="1" si="600"/>
        <v>$AB</v>
      </c>
      <c r="AD1353" s="13" t="str" cm="1">
        <f t="array" aca="1" ref="AD1353" ca="1">IFERROR(IF((LEFT(INDIRECT("$F"&amp;$S1353),4))="GOTS",IF($G1353="Organic","GOTS_Organic_raw",(IF($G1353="Responsible","GOTS_Responsible",(IF($G1353="No Attribute (Conventional)","GOTS_conventional",(IF($G1353="Recycled Pre/Post-Consumer","GOTS_pre_post",(IF($G1353="In-Conversion","GOTS_in_conversion",(IF($G1353="Sustainably Sourced","Sustainably_sourced",""))))))))))),IF($G1353="Organic","Organic",(IF($G1353="Responsible","Responsible",(IF($G1353="No Attribute (Conventional)","No_Attribute_Conventional",(IF($G1353="Recycled Pre/Post-Consumer","Recycled_Pre_Post_Consumer",(IF($G1353="In-Conversion","In_Conversion",(IF($G1353="Recycled Pre-Consumer","Recycled_Pre_Consumer",(IF($G1353="Recycled Post-Consumer","Recycled_Post_Consumer",(IF($G1353="Sustainably Sourced","Sustainably_sourced","")))))))))))))))),"")</f>
        <v/>
      </c>
      <c r="AE1353" s="13" t="e" cm="1">
        <f t="array" aca="1" ref="AE1353" ca="1">IF(INDIRECT("$F"&amp;$S1353)="","",IF(LEFT(INDIRECT("$F"&amp;$S1353),3)="GRS","GRS_RCS_RM",IF((LEFT(INDIRECT("$F"&amp;$S1353),3))="RCS","GRS_RCS_RM",IF(INDIRECT("$F"&amp;$S1353)="OCS (No Label)","OCS_Conversion_RM",IF(LEFT(INDIRECT("$F"&amp;$S1353),3)="OCS","OCS_RM",IF(RIGHT(INDIRECT("$F"&amp;$S1353),10)="conversion","GOTS_RM_conversion",IF((LEFT(INDIRECT("$F"&amp;$S1353),4))="GOTS","GOTS_RM","Responsible_RM")))))))</f>
        <v>#REF!</v>
      </c>
      <c r="AF1353" s="13" t="str" cm="1">
        <f t="array" aca="1" ref="AF1353" ca="1">IF($S1353="","",INDIRECT("$Z"&amp;$S1353))</f>
        <v/>
      </c>
      <c r="AG1353" s="155"/>
      <c r="AH1353" s="13" t="str" cm="1">
        <f t="array" aca="1" ref="AH1353" ca="1">IFERROR(INDIRECT("$ag"&amp;S1353),"")</f>
        <v/>
      </c>
      <c r="AI1353" s="13" t="e" cm="1">
        <f t="array" aca="1" ref="AI1353" ca="1">INDIRECT("O"&amp;S1352)</f>
        <v>#REF!</v>
      </c>
      <c r="AJ1353" s="13" t="str">
        <f>IF($I1353="","",INDEX('Raw Material'!$A$1:$J$75,MATCH(I1353,'Raw Material'!$A$1:$A$75,0),(MATCH(G1353,'Raw Material'!$A$1:$J$1,0))))</f>
        <v/>
      </c>
      <c r="AK1353" s="13" t="str">
        <f t="shared" si="596"/>
        <v>YANLIŞRM</v>
      </c>
      <c r="AL1353" s="153" t="str">
        <f t="shared" si="597"/>
        <v/>
      </c>
    </row>
    <row r="1354" spans="1:38" ht="16.5" customHeight="1">
      <c r="A1354" s="161"/>
      <c r="B1354" s="166"/>
      <c r="C1354" s="167"/>
      <c r="D1354" s="156"/>
      <c r="E1354" s="156"/>
      <c r="F1354" s="174"/>
      <c r="G1354" s="181"/>
      <c r="H1354" s="182"/>
      <c r="I1354" s="182"/>
      <c r="J1354" s="182"/>
      <c r="K1354" s="32"/>
      <c r="L1354" s="178"/>
      <c r="M1354" s="178"/>
      <c r="N1354" s="81"/>
      <c r="O1354" s="185"/>
      <c r="P1354" s="103"/>
      <c r="Q1354" s="84" t="str">
        <f t="shared" si="598"/>
        <v/>
      </c>
      <c r="R1354" s="159"/>
      <c r="S1354" s="28" t="str" cm="1">
        <f t="array" aca="1" ref="S1354" ca="1">IF(INDIRECT("A"&amp;114+$U1354)&lt;&gt;"",114+$U1354,"")</f>
        <v/>
      </c>
      <c r="T1354" s="28" t="str">
        <f t="shared" ca="1" si="599"/>
        <v>$B</v>
      </c>
      <c r="U1354" s="29">
        <f t="shared" si="605"/>
        <v>1236</v>
      </c>
      <c r="V1354" s="29">
        <v>103.333333333341</v>
      </c>
      <c r="W1354" s="29">
        <f t="shared" si="610"/>
        <v>103</v>
      </c>
      <c r="X1354" s="41" t="str" cm="1">
        <f t="array" aca="1" ref="X1354" ca="1">IFERROR(INDEX('PC&amp;PD'!$A$1:$AP$15,ROW('PC&amp;PD'!$A$15),MATCH(INDIRECT(T1354),'PC&amp;PD'!$A$1:$AP$1,0)),"")</f>
        <v/>
      </c>
      <c r="Z1354" s="155"/>
      <c r="AA1354" s="13" t="str">
        <f t="shared" si="595"/>
        <v/>
      </c>
      <c r="AB1354" s="155"/>
      <c r="AC1354" s="13" t="str">
        <f t="shared" ca="1" si="600"/>
        <v>$AB</v>
      </c>
      <c r="AD1354" s="13" t="str" cm="1">
        <f t="array" aca="1" ref="AD1354" ca="1">IFERROR(IF((LEFT(INDIRECT("$F"&amp;$S1354),4))="GOTS",IF($G1354="Organic","GOTS_Organic_raw",(IF($G1354="Responsible","GOTS_Responsible",(IF($G1354="No Attribute (Conventional)","GOTS_conventional",(IF($G1354="Recycled Pre/Post-Consumer","GOTS_pre_post",(IF($G1354="In-Conversion","GOTS_in_conversion",(IF($G1354="Sustainably Sourced","Sustainably_sourced",""))))))))))),IF($G1354="Organic","Organic",(IF($G1354="Responsible","Responsible",(IF($G1354="No Attribute (Conventional)","No_Attribute_Conventional",(IF($G1354="Recycled Pre/Post-Consumer","Recycled_Pre_Post_Consumer",(IF($G1354="In-Conversion","In_Conversion",(IF($G1354="Recycled Pre-Consumer","Recycled_Pre_Consumer",(IF($G1354="Recycled Post-Consumer","Recycled_Post_Consumer",(IF($G1354="Sustainably Sourced","Sustainably_sourced","")))))))))))))))),"")</f>
        <v/>
      </c>
      <c r="AE1354" s="13" t="e" cm="1">
        <f t="array" aca="1" ref="AE1354" ca="1">IF(INDIRECT("$F"&amp;$S1354)="","",IF(LEFT(INDIRECT("$F"&amp;$S1354),3)="GRS","GRS_RCS_RM",IF((LEFT(INDIRECT("$F"&amp;$S1354),3))="RCS","GRS_RCS_RM",IF(INDIRECT("$F"&amp;$S1354)="OCS (No Label)","OCS_Conversion_RM",IF(LEFT(INDIRECT("$F"&amp;$S1354),3)="OCS","OCS_RM",IF(RIGHT(INDIRECT("$F"&amp;$S1354),10)="conversion","GOTS_RM_conversion",IF((LEFT(INDIRECT("$F"&amp;$S1354),4))="GOTS","GOTS_RM","Responsible_RM")))))))</f>
        <v>#REF!</v>
      </c>
      <c r="AF1354" s="13" t="str" cm="1">
        <f t="array" aca="1" ref="AF1354" ca="1">IF($S1354="","",INDIRECT("$Z"&amp;$S1354))</f>
        <v/>
      </c>
      <c r="AG1354" s="155"/>
      <c r="AH1354" s="13" t="str" cm="1">
        <f t="array" aca="1" ref="AH1354" ca="1">IFERROR(INDIRECT("$ag"&amp;S1354),"")</f>
        <v/>
      </c>
      <c r="AI1354" s="13" t="e" cm="1">
        <f t="array" aca="1" ref="AI1354" ca="1">INDIRECT("O"&amp;S1353)</f>
        <v>#REF!</v>
      </c>
      <c r="AJ1354" s="13" t="str">
        <f>IF($I1354="","",INDEX('Raw Material'!$A$1:$J$75,MATCH(I1354,'Raw Material'!$A$1:$A$75,0),(MATCH(G1354,'Raw Material'!$A$1:$J$1,0))))</f>
        <v/>
      </c>
      <c r="AK1354" s="13" t="str">
        <f t="shared" si="596"/>
        <v>YANLIŞRM</v>
      </c>
      <c r="AL1354" s="153" t="str">
        <f t="shared" si="597"/>
        <v/>
      </c>
    </row>
    <row r="1355" spans="1:38" ht="16.5" customHeight="1">
      <c r="A1355" s="161"/>
      <c r="B1355" s="166"/>
      <c r="C1355" s="167"/>
      <c r="D1355" s="156"/>
      <c r="E1355" s="156"/>
      <c r="F1355" s="174"/>
      <c r="G1355" s="181"/>
      <c r="H1355" s="182"/>
      <c r="I1355" s="182"/>
      <c r="J1355" s="182"/>
      <c r="K1355" s="32"/>
      <c r="L1355" s="178"/>
      <c r="M1355" s="178"/>
      <c r="N1355" s="81"/>
      <c r="O1355" s="185"/>
      <c r="P1355" s="103"/>
      <c r="Q1355" s="84" t="str">
        <f t="shared" si="598"/>
        <v/>
      </c>
      <c r="R1355" s="159"/>
      <c r="S1355" s="28" t="str" cm="1">
        <f t="array" aca="1" ref="S1355" ca="1">IF(INDIRECT("A"&amp;114+$U1355)&lt;&gt;"",114+$U1355,"")</f>
        <v/>
      </c>
      <c r="T1355" s="28" t="str">
        <f t="shared" ca="1" si="599"/>
        <v>$B</v>
      </c>
      <c r="U1355" s="29">
        <f t="shared" si="605"/>
        <v>1236</v>
      </c>
      <c r="V1355" s="29">
        <v>103.416666666675</v>
      </c>
      <c r="W1355" s="29">
        <f t="shared" si="610"/>
        <v>103</v>
      </c>
      <c r="X1355" s="41" t="str" cm="1">
        <f t="array" aca="1" ref="X1355" ca="1">IFERROR(INDEX('PC&amp;PD'!$A$1:$AP$15,ROW('PC&amp;PD'!$A$15),MATCH(INDIRECT(T1355),'PC&amp;PD'!$A$1:$AP$1,0)),"")</f>
        <v/>
      </c>
      <c r="Z1355" s="155"/>
      <c r="AA1355" s="13" t="str">
        <f t="shared" si="595"/>
        <v/>
      </c>
      <c r="AB1355" s="155"/>
      <c r="AC1355" s="13" t="str">
        <f t="shared" ca="1" si="600"/>
        <v>$AB</v>
      </c>
      <c r="AD1355" s="13" t="str" cm="1">
        <f t="array" aca="1" ref="AD1355" ca="1">IFERROR(IF((LEFT(INDIRECT("$F"&amp;$S1355),4))="GOTS",IF($G1355="Organic","GOTS_Organic_raw",(IF($G1355="Responsible","GOTS_Responsible",(IF($G1355="No Attribute (Conventional)","GOTS_conventional",(IF($G1355="Recycled Pre/Post-Consumer","GOTS_pre_post",(IF($G1355="In-Conversion","GOTS_in_conversion",(IF($G1355="Sustainably Sourced","Sustainably_sourced",""))))))))))),IF($G1355="Organic","Organic",(IF($G1355="Responsible","Responsible",(IF($G1355="No Attribute (Conventional)","No_Attribute_Conventional",(IF($G1355="Recycled Pre/Post-Consumer","Recycled_Pre_Post_Consumer",(IF($G1355="In-Conversion","In_Conversion",(IF($G1355="Recycled Pre-Consumer","Recycled_Pre_Consumer",(IF($G1355="Recycled Post-Consumer","Recycled_Post_Consumer",(IF($G1355="Sustainably Sourced","Sustainably_sourced","")))))))))))))))),"")</f>
        <v/>
      </c>
      <c r="AE1355" s="13" t="e" cm="1">
        <f t="array" aca="1" ref="AE1355" ca="1">IF(INDIRECT("$F"&amp;$S1355)="","",IF(LEFT(INDIRECT("$F"&amp;$S1355),3)="GRS","GRS_RCS_RM",IF((LEFT(INDIRECT("$F"&amp;$S1355),3))="RCS","GRS_RCS_RM",IF(INDIRECT("$F"&amp;$S1355)="OCS (No Label)","OCS_Conversion_RM",IF(LEFT(INDIRECT("$F"&amp;$S1355),3)="OCS","OCS_RM",IF(RIGHT(INDIRECT("$F"&amp;$S1355),10)="conversion","GOTS_RM_conversion",IF((LEFT(INDIRECT("$F"&amp;$S1355),4))="GOTS","GOTS_RM","Responsible_RM")))))))</f>
        <v>#REF!</v>
      </c>
      <c r="AF1355" s="13" t="str" cm="1">
        <f t="array" aca="1" ref="AF1355" ca="1">IF($S1355="","",INDIRECT("$Z"&amp;$S1355))</f>
        <v/>
      </c>
      <c r="AG1355" s="155"/>
      <c r="AH1355" s="13" t="str" cm="1">
        <f t="array" aca="1" ref="AH1355" ca="1">IFERROR(INDIRECT("$ag"&amp;S1355),"")</f>
        <v/>
      </c>
      <c r="AI1355" s="13" t="e" cm="1">
        <f t="array" aca="1" ref="AI1355" ca="1">INDIRECT("O"&amp;S1354)</f>
        <v>#REF!</v>
      </c>
      <c r="AJ1355" s="13" t="str">
        <f>IF($I1355="","",INDEX('Raw Material'!$A$1:$J$75,MATCH(I1355,'Raw Material'!$A$1:$A$75,0),(MATCH(G1355,'Raw Material'!$A$1:$J$1,0))))</f>
        <v/>
      </c>
      <c r="AK1355" s="13" t="str">
        <f t="shared" si="596"/>
        <v>YANLIŞRM</v>
      </c>
      <c r="AL1355" s="153" t="str">
        <f t="shared" si="597"/>
        <v/>
      </c>
    </row>
    <row r="1356" spans="1:38" ht="16.5" customHeight="1">
      <c r="A1356" s="162"/>
      <c r="B1356" s="168"/>
      <c r="C1356" s="169"/>
      <c r="D1356" s="156"/>
      <c r="E1356" s="156"/>
      <c r="F1356" s="175"/>
      <c r="G1356" s="181"/>
      <c r="H1356" s="182"/>
      <c r="I1356" s="182"/>
      <c r="J1356" s="182"/>
      <c r="K1356" s="32"/>
      <c r="L1356" s="179"/>
      <c r="M1356" s="179"/>
      <c r="N1356" s="81"/>
      <c r="O1356" s="185"/>
      <c r="P1356" s="103"/>
      <c r="Q1356" s="84" t="str">
        <f t="shared" si="598"/>
        <v/>
      </c>
      <c r="R1356" s="159"/>
      <c r="S1356" s="28" t="str" cm="1">
        <f t="array" aca="1" ref="S1356" ca="1">IF(INDIRECT("A"&amp;114+$U1356)&lt;&gt;"",114+$U1356,"")</f>
        <v/>
      </c>
      <c r="T1356" s="28" t="str">
        <f t="shared" ca="1" si="599"/>
        <v>$B</v>
      </c>
      <c r="U1356" s="29">
        <f t="shared" si="605"/>
        <v>1236</v>
      </c>
      <c r="V1356" s="29">
        <v>103.500000000008</v>
      </c>
      <c r="W1356" s="29">
        <f t="shared" si="610"/>
        <v>103</v>
      </c>
      <c r="X1356" s="41" t="str" cm="1">
        <f t="array" aca="1" ref="X1356" ca="1">IFERROR(INDEX('PC&amp;PD'!$A$1:$AP$15,ROW('PC&amp;PD'!$A$15),MATCH(INDIRECT(T1356),'PC&amp;PD'!$A$1:$AP$1,0)),"")</f>
        <v/>
      </c>
      <c r="Z1356" s="155"/>
      <c r="AA1356" s="13" t="str">
        <f t="shared" si="595"/>
        <v/>
      </c>
      <c r="AB1356" s="155"/>
      <c r="AC1356" s="13" t="str">
        <f t="shared" ca="1" si="600"/>
        <v>$AB</v>
      </c>
      <c r="AD1356" s="13" t="str" cm="1">
        <f t="array" aca="1" ref="AD1356" ca="1">IFERROR(IF((LEFT(INDIRECT("$F"&amp;$S1356),4))="GOTS",IF($G1356="Organic","GOTS_Organic_raw",(IF($G1356="Responsible","GOTS_Responsible",(IF($G1356="No Attribute (Conventional)","GOTS_conventional",(IF($G1356="Recycled Pre/Post-Consumer","GOTS_pre_post",(IF($G1356="In-Conversion","GOTS_in_conversion",(IF($G1356="Sustainably Sourced","Sustainably_sourced",""))))))))))),IF($G1356="Organic","Organic",(IF($G1356="Responsible","Responsible",(IF($G1356="No Attribute (Conventional)","No_Attribute_Conventional",(IF($G1356="Recycled Pre/Post-Consumer","Recycled_Pre_Post_Consumer",(IF($G1356="In-Conversion","In_Conversion",(IF($G1356="Recycled Pre-Consumer","Recycled_Pre_Consumer",(IF($G1356="Recycled Post-Consumer","Recycled_Post_Consumer",(IF($G1356="Sustainably Sourced","Sustainably_sourced","")))))))))))))))),"")</f>
        <v/>
      </c>
      <c r="AE1356" s="13" t="e" cm="1">
        <f t="array" aca="1" ref="AE1356" ca="1">IF(INDIRECT("$F"&amp;$S1356)="","",IF(LEFT(INDIRECT("$F"&amp;$S1356),3)="GRS","GRS_RCS_RM",IF((LEFT(INDIRECT("$F"&amp;$S1356),3))="RCS","GRS_RCS_RM",IF(INDIRECT("$F"&amp;$S1356)="OCS (No Label)","OCS_Conversion_RM",IF(LEFT(INDIRECT("$F"&amp;$S1356),3)="OCS","OCS_RM",IF(RIGHT(INDIRECT("$F"&amp;$S1356),10)="conversion","GOTS_RM_conversion",IF((LEFT(INDIRECT("$F"&amp;$S1356),4))="GOTS","GOTS_RM","Responsible_RM")))))))</f>
        <v>#REF!</v>
      </c>
      <c r="AF1356" s="13" t="str" cm="1">
        <f t="array" aca="1" ref="AF1356" ca="1">IF($S1356="","",INDIRECT("$Z"&amp;$S1356))</f>
        <v/>
      </c>
      <c r="AG1356" s="155"/>
      <c r="AH1356" s="13" t="str" cm="1">
        <f t="array" aca="1" ref="AH1356" ca="1">IFERROR(INDIRECT("$ag"&amp;S1356),"")</f>
        <v/>
      </c>
      <c r="AI1356" s="13" t="e" cm="1">
        <f t="array" aca="1" ref="AI1356" ca="1">INDIRECT("O"&amp;S1355)</f>
        <v>#REF!</v>
      </c>
      <c r="AJ1356" s="13" t="str">
        <f>IF($I1356="","",INDEX('Raw Material'!$A$1:$J$75,MATCH(I1356,'Raw Material'!$A$1:$A$75,0),(MATCH(G1356,'Raw Material'!$A$1:$J$1,0))))</f>
        <v/>
      </c>
      <c r="AK1356" s="13" t="str">
        <f t="shared" si="596"/>
        <v>YANLIŞRM</v>
      </c>
      <c r="AL1356" s="153" t="str">
        <f t="shared" si="597"/>
        <v/>
      </c>
    </row>
    <row r="1357" spans="1:38" ht="16.5" customHeight="1">
      <c r="A1357" s="162"/>
      <c r="B1357" s="168"/>
      <c r="C1357" s="169"/>
      <c r="D1357" s="156"/>
      <c r="E1357" s="156"/>
      <c r="F1357" s="175"/>
      <c r="G1357" s="181"/>
      <c r="H1357" s="182"/>
      <c r="I1357" s="182"/>
      <c r="J1357" s="182"/>
      <c r="K1357" s="32"/>
      <c r="L1357" s="179"/>
      <c r="M1357" s="179"/>
      <c r="N1357" s="81"/>
      <c r="O1357" s="185"/>
      <c r="P1357" s="103"/>
      <c r="Q1357" s="84" t="str">
        <f t="shared" si="598"/>
        <v/>
      </c>
      <c r="R1357" s="159"/>
      <c r="S1357" s="28" t="str" cm="1">
        <f t="array" aca="1" ref="S1357" ca="1">IF(INDIRECT("A"&amp;114+$U1357)&lt;&gt;"",114+$U1357,"")</f>
        <v/>
      </c>
      <c r="T1357" s="28" t="str">
        <f t="shared" ca="1" si="599"/>
        <v>$B</v>
      </c>
      <c r="U1357" s="29">
        <f t="shared" si="605"/>
        <v>1236</v>
      </c>
      <c r="V1357" s="29">
        <v>103.583333333341</v>
      </c>
      <c r="W1357" s="29">
        <f t="shared" si="610"/>
        <v>103</v>
      </c>
      <c r="X1357" s="41" t="str" cm="1">
        <f t="array" aca="1" ref="X1357" ca="1">IFERROR(INDEX('PC&amp;PD'!$A$1:$AP$15,ROW('PC&amp;PD'!$A$15),MATCH(INDIRECT(T1357),'PC&amp;PD'!$A$1:$AP$1,0)),"")</f>
        <v/>
      </c>
      <c r="Z1357" s="155"/>
      <c r="AA1357" s="13" t="str">
        <f t="shared" si="595"/>
        <v/>
      </c>
      <c r="AB1357" s="155"/>
      <c r="AC1357" s="13" t="str">
        <f t="shared" ca="1" si="600"/>
        <v>$AB</v>
      </c>
      <c r="AD1357" s="13" t="str" cm="1">
        <f t="array" aca="1" ref="AD1357" ca="1">IFERROR(IF((LEFT(INDIRECT("$F"&amp;$S1357),4))="GOTS",IF($G1357="Organic","GOTS_Organic_raw",(IF($G1357="Responsible","GOTS_Responsible",(IF($G1357="No Attribute (Conventional)","GOTS_conventional",(IF($G1357="Recycled Pre/Post-Consumer","GOTS_pre_post",(IF($G1357="In-Conversion","GOTS_in_conversion",(IF($G1357="Sustainably Sourced","Sustainably_sourced",""))))))))))),IF($G1357="Organic","Organic",(IF($G1357="Responsible","Responsible",(IF($G1357="No Attribute (Conventional)","No_Attribute_Conventional",(IF($G1357="Recycled Pre/Post-Consumer","Recycled_Pre_Post_Consumer",(IF($G1357="In-Conversion","In_Conversion",(IF($G1357="Recycled Pre-Consumer","Recycled_Pre_Consumer",(IF($G1357="Recycled Post-Consumer","Recycled_Post_Consumer",(IF($G1357="Sustainably Sourced","Sustainably_sourced","")))))))))))))))),"")</f>
        <v/>
      </c>
      <c r="AE1357" s="13" t="e" cm="1">
        <f t="array" aca="1" ref="AE1357" ca="1">IF(INDIRECT("$F"&amp;$S1357)="","",IF(LEFT(INDIRECT("$F"&amp;$S1357),3)="GRS","GRS_RCS_RM",IF((LEFT(INDIRECT("$F"&amp;$S1357),3))="RCS","GRS_RCS_RM",IF(INDIRECT("$F"&amp;$S1357)="OCS (No Label)","OCS_Conversion_RM",IF(LEFT(INDIRECT("$F"&amp;$S1357),3)="OCS","OCS_RM",IF(RIGHT(INDIRECT("$F"&amp;$S1357),10)="conversion","GOTS_RM_conversion",IF((LEFT(INDIRECT("$F"&amp;$S1357),4))="GOTS","GOTS_RM","Responsible_RM")))))))</f>
        <v>#REF!</v>
      </c>
      <c r="AF1357" s="13" t="str" cm="1">
        <f t="array" aca="1" ref="AF1357" ca="1">IF($S1357="","",INDIRECT("$Z"&amp;$S1357))</f>
        <v/>
      </c>
      <c r="AG1357" s="155"/>
      <c r="AH1357" s="13" t="str" cm="1">
        <f t="array" aca="1" ref="AH1357" ca="1">IFERROR(INDIRECT("$ag"&amp;S1357),"")</f>
        <v/>
      </c>
      <c r="AI1357" s="13" t="e" cm="1">
        <f t="array" aca="1" ref="AI1357" ca="1">INDIRECT("O"&amp;S1356)</f>
        <v>#REF!</v>
      </c>
      <c r="AJ1357" s="13" t="str">
        <f>IF($I1357="","",INDEX('Raw Material'!$A$1:$J$75,MATCH(I1357,'Raw Material'!$A$1:$A$75,0),(MATCH(G1357,'Raw Material'!$A$1:$J$1,0))))</f>
        <v/>
      </c>
      <c r="AK1357" s="13" t="str">
        <f t="shared" si="596"/>
        <v>YANLIŞRM</v>
      </c>
      <c r="AL1357" s="153" t="str">
        <f t="shared" si="597"/>
        <v/>
      </c>
    </row>
    <row r="1358" spans="1:38" ht="16.5" customHeight="1">
      <c r="A1358" s="162"/>
      <c r="B1358" s="168"/>
      <c r="C1358" s="169"/>
      <c r="D1358" s="156"/>
      <c r="E1358" s="156"/>
      <c r="F1358" s="175"/>
      <c r="G1358" s="181"/>
      <c r="H1358" s="182"/>
      <c r="I1358" s="182"/>
      <c r="J1358" s="182"/>
      <c r="K1358" s="32"/>
      <c r="L1358" s="179"/>
      <c r="M1358" s="179"/>
      <c r="N1358" s="81"/>
      <c r="O1358" s="185"/>
      <c r="P1358" s="103"/>
      <c r="Q1358" s="84" t="str">
        <f t="shared" si="598"/>
        <v/>
      </c>
      <c r="R1358" s="159"/>
      <c r="S1358" s="28" t="str" cm="1">
        <f t="array" aca="1" ref="S1358" ca="1">IF(INDIRECT("A"&amp;114+$U1358)&lt;&gt;"",114+$U1358,"")</f>
        <v/>
      </c>
      <c r="T1358" s="28" t="str">
        <f t="shared" ca="1" si="599"/>
        <v>$B</v>
      </c>
      <c r="U1358" s="29">
        <f t="shared" si="605"/>
        <v>1236</v>
      </c>
      <c r="V1358" s="29">
        <v>103.666666666675</v>
      </c>
      <c r="W1358" s="29">
        <f t="shared" si="610"/>
        <v>103</v>
      </c>
      <c r="X1358" s="41" t="str" cm="1">
        <f t="array" aca="1" ref="X1358" ca="1">IFERROR(INDEX('PC&amp;PD'!$A$1:$AP$15,ROW('PC&amp;PD'!$A$15),MATCH(INDIRECT(T1358),'PC&amp;PD'!$A$1:$AP$1,0)),"")</f>
        <v/>
      </c>
      <c r="Z1358" s="155"/>
      <c r="AA1358" s="13" t="str">
        <f t="shared" si="595"/>
        <v/>
      </c>
      <c r="AB1358" s="155"/>
      <c r="AC1358" s="13" t="str">
        <f t="shared" ca="1" si="600"/>
        <v>$AB</v>
      </c>
      <c r="AD1358" s="13" t="str" cm="1">
        <f t="array" aca="1" ref="AD1358" ca="1">IFERROR(IF((LEFT(INDIRECT("$F"&amp;$S1358),4))="GOTS",IF($G1358="Organic","GOTS_Organic_raw",(IF($G1358="Responsible","GOTS_Responsible",(IF($G1358="No Attribute (Conventional)","GOTS_conventional",(IF($G1358="Recycled Pre/Post-Consumer","GOTS_pre_post",(IF($G1358="In-Conversion","GOTS_in_conversion",(IF($G1358="Sustainably Sourced","Sustainably_sourced",""))))))))))),IF($G1358="Organic","Organic",(IF($G1358="Responsible","Responsible",(IF($G1358="No Attribute (Conventional)","No_Attribute_Conventional",(IF($G1358="Recycled Pre/Post-Consumer","Recycled_Pre_Post_Consumer",(IF($G1358="In-Conversion","In_Conversion",(IF($G1358="Recycled Pre-Consumer","Recycled_Pre_Consumer",(IF($G1358="Recycled Post-Consumer","Recycled_Post_Consumer",(IF($G1358="Sustainably Sourced","Sustainably_sourced","")))))))))))))))),"")</f>
        <v/>
      </c>
      <c r="AE1358" s="13" t="e" cm="1">
        <f t="array" aca="1" ref="AE1358" ca="1">IF(INDIRECT("$F"&amp;$S1358)="","",IF(LEFT(INDIRECT("$F"&amp;$S1358),3)="GRS","GRS_RCS_RM",IF((LEFT(INDIRECT("$F"&amp;$S1358),3))="RCS","GRS_RCS_RM",IF(INDIRECT("$F"&amp;$S1358)="OCS (No Label)","OCS_Conversion_RM",IF(LEFT(INDIRECT("$F"&amp;$S1358),3)="OCS","OCS_RM",IF(RIGHT(INDIRECT("$F"&amp;$S1358),10)="conversion","GOTS_RM_conversion",IF((LEFT(INDIRECT("$F"&amp;$S1358),4))="GOTS","GOTS_RM","Responsible_RM")))))))</f>
        <v>#REF!</v>
      </c>
      <c r="AF1358" s="13" t="str" cm="1">
        <f t="array" aca="1" ref="AF1358" ca="1">IF($S1358="","",INDIRECT("$Z"&amp;$S1358))</f>
        <v/>
      </c>
      <c r="AG1358" s="155"/>
      <c r="AH1358" s="13" t="str" cm="1">
        <f t="array" aca="1" ref="AH1358" ca="1">IFERROR(INDIRECT("$ag"&amp;S1358),"")</f>
        <v/>
      </c>
      <c r="AI1358" s="13" t="e" cm="1">
        <f t="array" aca="1" ref="AI1358" ca="1">INDIRECT("O"&amp;S1357)</f>
        <v>#REF!</v>
      </c>
      <c r="AJ1358" s="13" t="str">
        <f>IF($I1358="","",INDEX('Raw Material'!$A$1:$J$75,MATCH(I1358,'Raw Material'!$A$1:$A$75,0),(MATCH(G1358,'Raw Material'!$A$1:$J$1,0))))</f>
        <v/>
      </c>
      <c r="AK1358" s="13" t="str">
        <f t="shared" si="596"/>
        <v>YANLIŞRM</v>
      </c>
      <c r="AL1358" s="153" t="str">
        <f t="shared" si="597"/>
        <v/>
      </c>
    </row>
    <row r="1359" spans="1:38" ht="16.5" customHeight="1">
      <c r="A1359" s="162"/>
      <c r="B1359" s="168"/>
      <c r="C1359" s="169"/>
      <c r="D1359" s="156"/>
      <c r="E1359" s="156"/>
      <c r="F1359" s="175"/>
      <c r="G1359" s="181"/>
      <c r="H1359" s="182"/>
      <c r="I1359" s="182"/>
      <c r="J1359" s="182"/>
      <c r="K1359" s="32"/>
      <c r="L1359" s="179"/>
      <c r="M1359" s="179"/>
      <c r="N1359" s="81"/>
      <c r="O1359" s="185"/>
      <c r="P1359" s="103"/>
      <c r="Q1359" s="84" t="str">
        <f t="shared" si="598"/>
        <v/>
      </c>
      <c r="R1359" s="159"/>
      <c r="S1359" s="28" t="str" cm="1">
        <f t="array" aca="1" ref="S1359" ca="1">IF(INDIRECT("A"&amp;114+$U1359)&lt;&gt;"",114+$U1359,"")</f>
        <v/>
      </c>
      <c r="T1359" s="28" t="str">
        <f t="shared" ca="1" si="599"/>
        <v>$B</v>
      </c>
      <c r="U1359" s="29">
        <f t="shared" si="605"/>
        <v>1236</v>
      </c>
      <c r="V1359" s="29">
        <v>103.750000000008</v>
      </c>
      <c r="W1359" s="29">
        <f t="shared" si="610"/>
        <v>103</v>
      </c>
      <c r="X1359" s="41" t="str" cm="1">
        <f t="array" aca="1" ref="X1359" ca="1">IFERROR(INDEX('PC&amp;PD'!$A$1:$AP$15,ROW('PC&amp;PD'!$A$15),MATCH(INDIRECT(T1359),'PC&amp;PD'!$A$1:$AP$1,0)),"")</f>
        <v/>
      </c>
      <c r="Z1359" s="155"/>
      <c r="AA1359" s="13" t="str">
        <f t="shared" si="595"/>
        <v/>
      </c>
      <c r="AB1359" s="155"/>
      <c r="AC1359" s="13" t="str">
        <f t="shared" ca="1" si="600"/>
        <v>$AB</v>
      </c>
      <c r="AD1359" s="13" t="str" cm="1">
        <f t="array" aca="1" ref="AD1359" ca="1">IFERROR(IF((LEFT(INDIRECT("$F"&amp;$S1359),4))="GOTS",IF($G1359="Organic","GOTS_Organic_raw",(IF($G1359="Responsible","GOTS_Responsible",(IF($G1359="No Attribute (Conventional)","GOTS_conventional",(IF($G1359="Recycled Pre/Post-Consumer","GOTS_pre_post",(IF($G1359="In-Conversion","GOTS_in_conversion",(IF($G1359="Sustainably Sourced","Sustainably_sourced",""))))))))))),IF($G1359="Organic","Organic",(IF($G1359="Responsible","Responsible",(IF($G1359="No Attribute (Conventional)","No_Attribute_Conventional",(IF($G1359="Recycled Pre/Post-Consumer","Recycled_Pre_Post_Consumer",(IF($G1359="In-Conversion","In_Conversion",(IF($G1359="Recycled Pre-Consumer","Recycled_Pre_Consumer",(IF($G1359="Recycled Post-Consumer","Recycled_Post_Consumer",(IF($G1359="Sustainably Sourced","Sustainably_sourced","")))))))))))))))),"")</f>
        <v/>
      </c>
      <c r="AE1359" s="13" t="e" cm="1">
        <f t="array" aca="1" ref="AE1359" ca="1">IF(INDIRECT("$F"&amp;$S1359)="","",IF(LEFT(INDIRECT("$F"&amp;$S1359),3)="GRS","GRS_RCS_RM",IF((LEFT(INDIRECT("$F"&amp;$S1359),3))="RCS","GRS_RCS_RM",IF(INDIRECT("$F"&amp;$S1359)="OCS (No Label)","OCS_Conversion_RM",IF(LEFT(INDIRECT("$F"&amp;$S1359),3)="OCS","OCS_RM",IF(RIGHT(INDIRECT("$F"&amp;$S1359),10)="conversion","GOTS_RM_conversion",IF((LEFT(INDIRECT("$F"&amp;$S1359),4))="GOTS","GOTS_RM","Responsible_RM")))))))</f>
        <v>#REF!</v>
      </c>
      <c r="AF1359" s="13" t="str" cm="1">
        <f t="array" aca="1" ref="AF1359" ca="1">IF($S1359="","",INDIRECT("$Z"&amp;$S1359))</f>
        <v/>
      </c>
      <c r="AG1359" s="155"/>
      <c r="AH1359" s="13" t="str" cm="1">
        <f t="array" aca="1" ref="AH1359" ca="1">IFERROR(INDIRECT("$ag"&amp;S1359),"")</f>
        <v/>
      </c>
      <c r="AI1359" s="13" t="e" cm="1">
        <f t="array" aca="1" ref="AI1359" ca="1">INDIRECT("O"&amp;S1358)</f>
        <v>#REF!</v>
      </c>
      <c r="AJ1359" s="13" t="str">
        <f>IF($I1359="","",INDEX('Raw Material'!$A$1:$J$75,MATCH(I1359,'Raw Material'!$A$1:$A$75,0),(MATCH(G1359,'Raw Material'!$A$1:$J$1,0))))</f>
        <v/>
      </c>
      <c r="AK1359" s="13" t="str">
        <f t="shared" si="596"/>
        <v>YANLIŞRM</v>
      </c>
      <c r="AL1359" s="153" t="str">
        <f t="shared" si="597"/>
        <v/>
      </c>
    </row>
    <row r="1360" spans="1:38" ht="16.5" customHeight="1">
      <c r="A1360" s="162"/>
      <c r="B1360" s="168"/>
      <c r="C1360" s="169"/>
      <c r="D1360" s="156"/>
      <c r="E1360" s="156"/>
      <c r="F1360" s="175"/>
      <c r="G1360" s="181"/>
      <c r="H1360" s="182"/>
      <c r="I1360" s="182"/>
      <c r="J1360" s="182"/>
      <c r="K1360" s="32"/>
      <c r="L1360" s="179"/>
      <c r="M1360" s="179"/>
      <c r="N1360" s="81"/>
      <c r="O1360" s="185"/>
      <c r="P1360" s="103"/>
      <c r="Q1360" s="84" t="str">
        <f t="shared" si="598"/>
        <v/>
      </c>
      <c r="R1360" s="159"/>
      <c r="S1360" s="28" t="str" cm="1">
        <f t="array" aca="1" ref="S1360" ca="1">IF(INDIRECT("A"&amp;114+$U1360)&lt;&gt;"",114+$U1360,"")</f>
        <v/>
      </c>
      <c r="T1360" s="28" t="str">
        <f t="shared" ca="1" si="599"/>
        <v>$B</v>
      </c>
      <c r="U1360" s="29">
        <f t="shared" si="605"/>
        <v>1236</v>
      </c>
      <c r="V1360" s="29">
        <v>103.833333333341</v>
      </c>
      <c r="W1360" s="29">
        <f t="shared" si="610"/>
        <v>103</v>
      </c>
      <c r="X1360" s="41" t="str" cm="1">
        <f t="array" aca="1" ref="X1360" ca="1">IFERROR(INDEX('PC&amp;PD'!$A$1:$AP$15,ROW('PC&amp;PD'!$A$15),MATCH(INDIRECT(T1360),'PC&amp;PD'!$A$1:$AP$1,0)),"")</f>
        <v/>
      </c>
      <c r="Z1360" s="155"/>
      <c r="AA1360" s="13" t="str">
        <f t="shared" si="595"/>
        <v/>
      </c>
      <c r="AB1360" s="155"/>
      <c r="AC1360" s="13" t="str">
        <f t="shared" ca="1" si="600"/>
        <v>$AB</v>
      </c>
      <c r="AD1360" s="13" t="str" cm="1">
        <f t="array" aca="1" ref="AD1360" ca="1">IFERROR(IF((LEFT(INDIRECT("$F"&amp;$S1360),4))="GOTS",IF($G1360="Organic","GOTS_Organic_raw",(IF($G1360="Responsible","GOTS_Responsible",(IF($G1360="No Attribute (Conventional)","GOTS_conventional",(IF($G1360="Recycled Pre/Post-Consumer","GOTS_pre_post",(IF($G1360="In-Conversion","GOTS_in_conversion",(IF($G1360="Sustainably Sourced","Sustainably_sourced",""))))))))))),IF($G1360="Organic","Organic",(IF($G1360="Responsible","Responsible",(IF($G1360="No Attribute (Conventional)","No_Attribute_Conventional",(IF($G1360="Recycled Pre/Post-Consumer","Recycled_Pre_Post_Consumer",(IF($G1360="In-Conversion","In_Conversion",(IF($G1360="Recycled Pre-Consumer","Recycled_Pre_Consumer",(IF($G1360="Recycled Post-Consumer","Recycled_Post_Consumer",(IF($G1360="Sustainably Sourced","Sustainably_sourced","")))))))))))))))),"")</f>
        <v/>
      </c>
      <c r="AE1360" s="13" t="e" cm="1">
        <f t="array" aca="1" ref="AE1360" ca="1">IF(INDIRECT("$F"&amp;$S1360)="","",IF(LEFT(INDIRECT("$F"&amp;$S1360),3)="GRS","GRS_RCS_RM",IF((LEFT(INDIRECT("$F"&amp;$S1360),3))="RCS","GRS_RCS_RM",IF(INDIRECT("$F"&amp;$S1360)="OCS (No Label)","OCS_Conversion_RM",IF(LEFT(INDIRECT("$F"&amp;$S1360),3)="OCS","OCS_RM",IF(RIGHT(INDIRECT("$F"&amp;$S1360),10)="conversion","GOTS_RM_conversion",IF((LEFT(INDIRECT("$F"&amp;$S1360),4))="GOTS","GOTS_RM","Responsible_RM")))))))</f>
        <v>#REF!</v>
      </c>
      <c r="AF1360" s="13" t="str" cm="1">
        <f t="array" aca="1" ref="AF1360" ca="1">IF($S1360="","",INDIRECT("$Z"&amp;$S1360))</f>
        <v/>
      </c>
      <c r="AG1360" s="155"/>
      <c r="AH1360" s="13" t="str" cm="1">
        <f t="array" aca="1" ref="AH1360" ca="1">IFERROR(INDIRECT("$ag"&amp;S1360),"")</f>
        <v/>
      </c>
      <c r="AI1360" s="13" t="e" cm="1">
        <f t="array" aca="1" ref="AI1360" ca="1">INDIRECT("O"&amp;S1359)</f>
        <v>#REF!</v>
      </c>
      <c r="AJ1360" s="13" t="str">
        <f>IF($I1360="","",INDEX('Raw Material'!$A$1:$J$75,MATCH(I1360,'Raw Material'!$A$1:$A$75,0),(MATCH(G1360,'Raw Material'!$A$1:$J$1,0))))</f>
        <v/>
      </c>
      <c r="AK1360" s="13" t="str">
        <f t="shared" si="596"/>
        <v>YANLIŞRM</v>
      </c>
      <c r="AL1360" s="153" t="str">
        <f t="shared" si="597"/>
        <v/>
      </c>
    </row>
    <row r="1361" spans="1:38" ht="16.5" customHeight="1" thickBot="1">
      <c r="A1361" s="163"/>
      <c r="B1361" s="170"/>
      <c r="C1361" s="171"/>
      <c r="D1361" s="156"/>
      <c r="E1361" s="156"/>
      <c r="F1361" s="176"/>
      <c r="G1361" s="157"/>
      <c r="H1361" s="158"/>
      <c r="I1361" s="158"/>
      <c r="J1361" s="158"/>
      <c r="K1361" s="33"/>
      <c r="L1361" s="180"/>
      <c r="M1361" s="180"/>
      <c r="N1361" s="82"/>
      <c r="O1361" s="186"/>
      <c r="P1361" s="103"/>
      <c r="Q1361" s="84" t="str">
        <f t="shared" si="598"/>
        <v/>
      </c>
      <c r="R1361" s="159"/>
      <c r="S1361" s="28" t="str" cm="1">
        <f t="array" aca="1" ref="S1361" ca="1">IF(INDIRECT("A"&amp;114+$U1361)&lt;&gt;"",114+$U1361,"")</f>
        <v/>
      </c>
      <c r="T1361" s="28" t="str">
        <f t="shared" ca="1" si="599"/>
        <v>$B</v>
      </c>
      <c r="U1361" s="29">
        <f t="shared" si="605"/>
        <v>1236</v>
      </c>
      <c r="V1361" s="29">
        <v>103.916666666675</v>
      </c>
      <c r="W1361" s="29">
        <f t="shared" si="610"/>
        <v>103</v>
      </c>
      <c r="X1361" s="41" t="str" cm="1">
        <f t="array" aca="1" ref="X1361" ca="1">IFERROR(INDEX('PC&amp;PD'!$A$1:$AP$15,ROW('PC&amp;PD'!$A$15),MATCH(INDIRECT(T1361),'PC&amp;PD'!$A$1:$AP$1,0)),"")</f>
        <v/>
      </c>
      <c r="Z1361" s="155"/>
      <c r="AA1361" s="13" t="str">
        <f t="shared" si="595"/>
        <v/>
      </c>
      <c r="AB1361" s="155"/>
      <c r="AC1361" s="13" t="str">
        <f t="shared" ca="1" si="600"/>
        <v>$AB</v>
      </c>
      <c r="AD1361" s="13" t="str" cm="1">
        <f t="array" aca="1" ref="AD1361" ca="1">IFERROR(IF((LEFT(INDIRECT("$F"&amp;$S1361),4))="GOTS",IF($G1361="Organic","GOTS_Organic_raw",(IF($G1361="Responsible","GOTS_Responsible",(IF($G1361="No Attribute (Conventional)","GOTS_conventional",(IF($G1361="Recycled Pre/Post-Consumer","GOTS_pre_post",(IF($G1361="In-Conversion","GOTS_in_conversion",(IF($G1361="Sustainably Sourced","Sustainably_sourced",""))))))))))),IF($G1361="Organic","Organic",(IF($G1361="Responsible","Responsible",(IF($G1361="No Attribute (Conventional)","No_Attribute_Conventional",(IF($G1361="Recycled Pre/Post-Consumer","Recycled_Pre_Post_Consumer",(IF($G1361="In-Conversion","In_Conversion",(IF($G1361="Recycled Pre-Consumer","Recycled_Pre_Consumer",(IF($G1361="Recycled Post-Consumer","Recycled_Post_Consumer",(IF($G1361="Sustainably Sourced","Sustainably_sourced","")))))))))))))))),"")</f>
        <v/>
      </c>
      <c r="AE1361" s="13" t="e" cm="1">
        <f t="array" aca="1" ref="AE1361" ca="1">IF(INDIRECT("$F"&amp;$S1361)="","",IF(LEFT(INDIRECT("$F"&amp;$S1361),3)="GRS","GRS_RCS_RM",IF((LEFT(INDIRECT("$F"&amp;$S1361),3))="RCS","GRS_RCS_RM",IF(INDIRECT("$F"&amp;$S1361)="OCS (No Label)","OCS_Conversion_RM",IF(LEFT(INDIRECT("$F"&amp;$S1361),3)="OCS","OCS_RM",IF(RIGHT(INDIRECT("$F"&amp;$S1361),10)="conversion","GOTS_RM_conversion",IF((LEFT(INDIRECT("$F"&amp;$S1361),4))="GOTS","GOTS_RM","Responsible_RM")))))))</f>
        <v>#REF!</v>
      </c>
      <c r="AF1361" s="13" t="str" cm="1">
        <f t="array" aca="1" ref="AF1361" ca="1">IF($S1361="","",INDIRECT("$Z"&amp;$S1361))</f>
        <v/>
      </c>
      <c r="AG1361" s="155"/>
      <c r="AH1361" s="13" t="str" cm="1">
        <f t="array" aca="1" ref="AH1361" ca="1">IFERROR(INDIRECT("$ag"&amp;S1361),"")</f>
        <v/>
      </c>
      <c r="AI1361" s="13" t="e" cm="1">
        <f t="array" aca="1" ref="AI1361" ca="1">INDIRECT("O"&amp;S1360)</f>
        <v>#REF!</v>
      </c>
      <c r="AJ1361" s="13" t="str">
        <f>IF($I1361="","",INDEX('Raw Material'!$A$1:$J$75,MATCH(I1361,'Raw Material'!$A$1:$A$75,0),(MATCH(G1361,'Raw Material'!$A$1:$J$1,0))))</f>
        <v/>
      </c>
      <c r="AK1361" s="13" t="str">
        <f t="shared" si="596"/>
        <v>YANLIŞRM</v>
      </c>
      <c r="AL1361" s="153" t="str">
        <f t="shared" si="597"/>
        <v/>
      </c>
    </row>
    <row r="1362" spans="1:38" ht="16.5" customHeight="1">
      <c r="A1362" s="160" t="str">
        <f>IF(B1362="","",COUNTA($B$114:$B1362))</f>
        <v/>
      </c>
      <c r="B1362" s="164"/>
      <c r="C1362" s="165"/>
      <c r="D1362" s="183"/>
      <c r="E1362" s="183"/>
      <c r="F1362" s="172"/>
      <c r="G1362" s="212"/>
      <c r="H1362" s="206"/>
      <c r="I1362" s="206"/>
      <c r="J1362" s="206"/>
      <c r="K1362" s="31"/>
      <c r="L1362" s="177" t="str">
        <f t="shared" ref="L1362" si="611">IF(R1362="","",LEFT(R1362,LEN(R1362)-2))</f>
        <v/>
      </c>
      <c r="M1362" s="177"/>
      <c r="N1362" s="80"/>
      <c r="O1362" s="184"/>
      <c r="P1362" s="103"/>
      <c r="Q1362" s="84" t="str">
        <f t="shared" si="598"/>
        <v/>
      </c>
      <c r="R1362" s="159" t="str">
        <f t="shared" ref="R1362" si="612">CONCATENATE($Q1362,Q1363,Q1364,Q1365,Q1366,Q1367,$Q1368,$Q1369,$Q1370,$Q1371,Q1372,Q1373)</f>
        <v/>
      </c>
      <c r="S1362" s="28" t="str" cm="1">
        <f t="array" aca="1" ref="S1362" ca="1">IF(INDIRECT("A"&amp;114+$U1362)&lt;&gt;"",114+$U1362,"")</f>
        <v/>
      </c>
      <c r="T1362" s="28" t="str">
        <f t="shared" ca="1" si="599"/>
        <v>$B</v>
      </c>
      <c r="U1362" s="29">
        <f t="shared" si="605"/>
        <v>1248</v>
      </c>
      <c r="V1362" s="29">
        <v>104.000000000008</v>
      </c>
      <c r="W1362" s="29">
        <f t="shared" si="610"/>
        <v>104</v>
      </c>
      <c r="X1362" s="41" t="str" cm="1">
        <f t="array" aca="1" ref="X1362" ca="1">IFERROR(INDEX('PC&amp;PD'!$A$1:$AP$15,ROW('PC&amp;PD'!$A$15),MATCH(INDIRECT(T1362),'PC&amp;PD'!$A$1:$AP$1,0)),"")</f>
        <v/>
      </c>
      <c r="Z1362" s="155" t="str">
        <f t="shared" ref="Z1362" si="613">IFERROR(IF($F1362="OCS 100","OCS (OCS 100)",IF($F1362="OCS Blended","OCS (OCS Blended)",IF($F1362="OCS (No Label)","OCS (No Label)",IF($F1362="RCS 100","RCS (RCS 100)",IF($F1362="RCS Blended","RCS (RCS Blended)",IF($F1362="GRS","GRS (GRS)",IF($F1362="GRS (No Label)", "GRS (No Label)",IF($F1362="RDS","RDS (RDS)",IF($F1362="RWS","RWS (RWS)",IF($F1362="RAS","RAS (RAS)",IF($F1362="RMS","RMS (RMS)",IF($F1362="GOTS Organic","GOTS (Organic)",IF($F1362="GOTS Made with organic","GOTS (Made with Organic)",IF($F1362="GOTS Organic - in conversion","GOTS (Organic - In Conversion)",IF($F1362="GOTS Made with organic - in conversion","GOTS (Made with Organic - In Conversion)",""))))))))))))))),"")</f>
        <v/>
      </c>
      <c r="AA1362" s="13" t="str">
        <f t="shared" si="595"/>
        <v/>
      </c>
      <c r="AB1362" s="155" t="str">
        <f t="shared" ref="AB1362" si="614">IFERROR(IF($F1362="OCS 100", "OCS_100",IF($F1362="OCS Blended", "OCS_Blended",IF($F1362="OCS (No Label)", "OCS_No_Label",IF($F1362="RCS 100", "RCS_100",IF($F1362="RCS Blended","RCS_Blended",IF($F1362="GRS","GRS",IF($F1362="GRS (No Label)", "GRS_No_Label",IF($F1362="RDS","RDS",IF($F1362="RWS","RWS",IF($F1362="RMS","RMS",IF($F1362="GOTS Organic","GOTS_Organic",IF($F1362="GOTS Made with organic","GOTS_Made_with_organic",IF($F1362="GOTS Organic - in conversion","GOTS_Organic_in_Conversion",IF($F1362="GOTS Made with organic - in conversion","GOTS_Made_with_Organic_in_Conversion",IF($F1362="RAS","RAS",""))))))))))))))),"")</f>
        <v/>
      </c>
      <c r="AC1362" s="13" t="str">
        <f t="shared" ca="1" si="600"/>
        <v>$AB</v>
      </c>
      <c r="AD1362" s="13" t="str" cm="1">
        <f t="array" aca="1" ref="AD1362" ca="1">IFERROR(IF((LEFT(INDIRECT("$F"&amp;$S1362),4))="GOTS",IF($G1362="Organic","GOTS_Organic_raw",(IF($G1362="Responsible","GOTS_Responsible",(IF($G1362="No Attribute (Conventional)","GOTS_conventional",(IF($G1362="Recycled Pre/Post-Consumer","GOTS_pre_post",(IF($G1362="In-Conversion","GOTS_in_conversion",(IF($G1362="Sustainably Sourced","Sustainably_sourced",""))))))))))),IF($G1362="Organic","Organic",(IF($G1362="Responsible","Responsible",(IF($G1362="No Attribute (Conventional)","No_Attribute_Conventional",(IF($G1362="Recycled Pre/Post-Consumer","Recycled_Pre_Post_Consumer",(IF($G1362="In-Conversion","In_Conversion",(IF($G1362="Recycled Pre-Consumer","Recycled_Pre_Consumer",(IF($G1362="Recycled Post-Consumer","Recycled_Post_Consumer",(IF($G1362="Sustainably Sourced","Sustainably_sourced","")))))))))))))))),"")</f>
        <v/>
      </c>
      <c r="AE1362" s="13" t="e" cm="1">
        <f t="array" aca="1" ref="AE1362" ca="1">IF(INDIRECT("$F"&amp;$S1362)="","",IF(LEFT(INDIRECT("$F"&amp;$S1362),3)="GRS","GRS_RCS_RM",IF((LEFT(INDIRECT("$F"&amp;$S1362),3))="RCS","GRS_RCS_RM",IF(INDIRECT("$F"&amp;$S1362)="OCS (No Label)","OCS_Conversion_RM",IF(LEFT(INDIRECT("$F"&amp;$S1362),3)="OCS","OCS_RM",IF(RIGHT(INDIRECT("$F"&amp;$S1362),10)="conversion","GOTS_RM_conversion",IF((LEFT(INDIRECT("$F"&amp;$S1362),4))="GOTS","GOTS_RM","Responsible_RM")))))))</f>
        <v>#REF!</v>
      </c>
      <c r="AF1362" s="13" t="str" cm="1">
        <f t="array" aca="1" ref="AF1362" ca="1">IF($S1362="","",INDIRECT("$Z"&amp;$S1362))</f>
        <v/>
      </c>
      <c r="AG1362" s="155" t="str">
        <f t="shared" si="586"/>
        <v/>
      </c>
      <c r="AH1362" s="13" t="str" cm="1">
        <f t="array" aca="1" ref="AH1362" ca="1">IFERROR(INDIRECT("$ag"&amp;S1362),"")</f>
        <v/>
      </c>
      <c r="AI1362" s="13" t="e" cm="1">
        <f t="array" aca="1" ref="AI1362" ca="1">INDIRECT("O"&amp;S1361)</f>
        <v>#REF!</v>
      </c>
      <c r="AJ1362" s="13" t="str">
        <f>IF($I1362="","",INDEX('Raw Material'!$A$1:$J$75,MATCH(I1362,'Raw Material'!$A$1:$A$75,0),(MATCH(G1362,'Raw Material'!$A$1:$J$1,0))))</f>
        <v/>
      </c>
      <c r="AK1362" s="13" t="str">
        <f t="shared" si="596"/>
        <v>YANLIŞRM</v>
      </c>
      <c r="AL1362" s="153" t="str">
        <f t="shared" si="597"/>
        <v/>
      </c>
    </row>
    <row r="1363" spans="1:38" ht="16.5" customHeight="1">
      <c r="A1363" s="161"/>
      <c r="B1363" s="166"/>
      <c r="C1363" s="167"/>
      <c r="D1363" s="156"/>
      <c r="E1363" s="156"/>
      <c r="F1363" s="173"/>
      <c r="G1363" s="181"/>
      <c r="H1363" s="182"/>
      <c r="I1363" s="182"/>
      <c r="J1363" s="182"/>
      <c r="K1363" s="32"/>
      <c r="L1363" s="178"/>
      <c r="M1363" s="178"/>
      <c r="N1363" s="81"/>
      <c r="O1363" s="185"/>
      <c r="P1363" s="103"/>
      <c r="Q1363" s="84" t="str">
        <f t="shared" si="598"/>
        <v/>
      </c>
      <c r="R1363" s="159"/>
      <c r="S1363" s="28" t="str" cm="1">
        <f t="array" aca="1" ref="S1363" ca="1">IF(INDIRECT("A"&amp;114+$U1363)&lt;&gt;"",114+$U1363,"")</f>
        <v/>
      </c>
      <c r="T1363" s="28" t="str">
        <f t="shared" ca="1" si="599"/>
        <v>$B</v>
      </c>
      <c r="U1363" s="29">
        <f t="shared" si="605"/>
        <v>1248</v>
      </c>
      <c r="V1363" s="29">
        <v>104.083333333341</v>
      </c>
      <c r="W1363" s="29">
        <f t="shared" si="610"/>
        <v>104</v>
      </c>
      <c r="X1363" s="41" t="str" cm="1">
        <f t="array" aca="1" ref="X1363" ca="1">IFERROR(INDEX('PC&amp;PD'!$A$1:$AP$15,ROW('PC&amp;PD'!$A$15),MATCH(INDIRECT(T1363),'PC&amp;PD'!$A$1:$AP$1,0)),"")</f>
        <v/>
      </c>
      <c r="Z1363" s="155"/>
      <c r="AA1363" s="13" t="str">
        <f t="shared" si="595"/>
        <v/>
      </c>
      <c r="AB1363" s="155"/>
      <c r="AC1363" s="13" t="str">
        <f t="shared" ca="1" si="600"/>
        <v>$AB</v>
      </c>
      <c r="AD1363" s="13" t="str" cm="1">
        <f t="array" aca="1" ref="AD1363" ca="1">IFERROR(IF((LEFT(INDIRECT("$F"&amp;$S1363),4))="GOTS",IF($G1363="Organic","GOTS_Organic_raw",(IF($G1363="Responsible","GOTS_Responsible",(IF($G1363="No Attribute (Conventional)","GOTS_conventional",(IF($G1363="Recycled Pre/Post-Consumer","GOTS_pre_post",(IF($G1363="In-Conversion","GOTS_in_conversion",(IF($G1363="Sustainably Sourced","Sustainably_sourced",""))))))))))),IF($G1363="Organic","Organic",(IF($G1363="Responsible","Responsible",(IF($G1363="No Attribute (Conventional)","No_Attribute_Conventional",(IF($G1363="Recycled Pre/Post-Consumer","Recycled_Pre_Post_Consumer",(IF($G1363="In-Conversion","In_Conversion",(IF($G1363="Recycled Pre-Consumer","Recycled_Pre_Consumer",(IF($G1363="Recycled Post-Consumer","Recycled_Post_Consumer",(IF($G1363="Sustainably Sourced","Sustainably_sourced","")))))))))))))))),"")</f>
        <v/>
      </c>
      <c r="AE1363" s="13" t="e" cm="1">
        <f t="array" aca="1" ref="AE1363" ca="1">IF(INDIRECT("$F"&amp;$S1363)="","",IF(LEFT(INDIRECT("$F"&amp;$S1363),3)="GRS","GRS_RCS_RM",IF((LEFT(INDIRECT("$F"&amp;$S1363),3))="RCS","GRS_RCS_RM",IF(INDIRECT("$F"&amp;$S1363)="OCS (No Label)","OCS_Conversion_RM",IF(LEFT(INDIRECT("$F"&amp;$S1363),3)="OCS","OCS_RM",IF(RIGHT(INDIRECT("$F"&amp;$S1363),10)="conversion","GOTS_RM_conversion",IF((LEFT(INDIRECT("$F"&amp;$S1363),4))="GOTS","GOTS_RM","Responsible_RM")))))))</f>
        <v>#REF!</v>
      </c>
      <c r="AF1363" s="13" t="str" cm="1">
        <f t="array" aca="1" ref="AF1363" ca="1">IF($S1363="","",INDIRECT("$Z"&amp;$S1363))</f>
        <v/>
      </c>
      <c r="AG1363" s="155"/>
      <c r="AH1363" s="13" t="str" cm="1">
        <f t="array" aca="1" ref="AH1363" ca="1">IFERROR(INDIRECT("$ag"&amp;S1363),"")</f>
        <v/>
      </c>
      <c r="AI1363" s="13" t="e" cm="1">
        <f t="array" aca="1" ref="AI1363" ca="1">INDIRECT("O"&amp;S1362)</f>
        <v>#REF!</v>
      </c>
      <c r="AJ1363" s="13" t="str">
        <f>IF($I1363="","",INDEX('Raw Material'!$A$1:$J$75,MATCH(I1363,'Raw Material'!$A$1:$A$75,0),(MATCH(G1363,'Raw Material'!$A$1:$J$1,0))))</f>
        <v/>
      </c>
      <c r="AK1363" s="13" t="str">
        <f t="shared" si="596"/>
        <v>YANLIŞRM</v>
      </c>
      <c r="AL1363" s="153" t="str">
        <f t="shared" si="597"/>
        <v/>
      </c>
    </row>
    <row r="1364" spans="1:38" ht="16.5" customHeight="1">
      <c r="A1364" s="161"/>
      <c r="B1364" s="166"/>
      <c r="C1364" s="167"/>
      <c r="D1364" s="156"/>
      <c r="E1364" s="156"/>
      <c r="F1364" s="173"/>
      <c r="G1364" s="181"/>
      <c r="H1364" s="182"/>
      <c r="I1364" s="182"/>
      <c r="J1364" s="182"/>
      <c r="K1364" s="32"/>
      <c r="L1364" s="178"/>
      <c r="M1364" s="178"/>
      <c r="N1364" s="81"/>
      <c r="O1364" s="185"/>
      <c r="P1364" s="103"/>
      <c r="Q1364" s="84" t="str">
        <f t="shared" si="598"/>
        <v/>
      </c>
      <c r="R1364" s="159"/>
      <c r="S1364" s="28" t="str" cm="1">
        <f t="array" aca="1" ref="S1364" ca="1">IF(INDIRECT("A"&amp;114+$U1364)&lt;&gt;"",114+$U1364,"")</f>
        <v/>
      </c>
      <c r="T1364" s="28" t="str">
        <f t="shared" ca="1" si="599"/>
        <v>$B</v>
      </c>
      <c r="U1364" s="29">
        <f t="shared" si="605"/>
        <v>1248</v>
      </c>
      <c r="V1364" s="29">
        <v>104.166666666675</v>
      </c>
      <c r="W1364" s="29">
        <f t="shared" si="610"/>
        <v>104</v>
      </c>
      <c r="X1364" s="41" t="str" cm="1">
        <f t="array" aca="1" ref="X1364" ca="1">IFERROR(INDEX('PC&amp;PD'!$A$1:$AP$15,ROW('PC&amp;PD'!$A$15),MATCH(INDIRECT(T1364),'PC&amp;PD'!$A$1:$AP$1,0)),"")</f>
        <v/>
      </c>
      <c r="Z1364" s="155"/>
      <c r="AA1364" s="13" t="str">
        <f t="shared" si="595"/>
        <v/>
      </c>
      <c r="AB1364" s="155"/>
      <c r="AC1364" s="13" t="str">
        <f t="shared" ca="1" si="600"/>
        <v>$AB</v>
      </c>
      <c r="AD1364" s="13" t="str" cm="1">
        <f t="array" aca="1" ref="AD1364" ca="1">IFERROR(IF((LEFT(INDIRECT("$F"&amp;$S1364),4))="GOTS",IF($G1364="Organic","GOTS_Organic_raw",(IF($G1364="Responsible","GOTS_Responsible",(IF($G1364="No Attribute (Conventional)","GOTS_conventional",(IF($G1364="Recycled Pre/Post-Consumer","GOTS_pre_post",(IF($G1364="In-Conversion","GOTS_in_conversion",(IF($G1364="Sustainably Sourced","Sustainably_sourced",""))))))))))),IF($G1364="Organic","Organic",(IF($G1364="Responsible","Responsible",(IF($G1364="No Attribute (Conventional)","No_Attribute_Conventional",(IF($G1364="Recycled Pre/Post-Consumer","Recycled_Pre_Post_Consumer",(IF($G1364="In-Conversion","In_Conversion",(IF($G1364="Recycled Pre-Consumer","Recycled_Pre_Consumer",(IF($G1364="Recycled Post-Consumer","Recycled_Post_Consumer",(IF($G1364="Sustainably Sourced","Sustainably_sourced","")))))))))))))))),"")</f>
        <v/>
      </c>
      <c r="AE1364" s="13" t="e" cm="1">
        <f t="array" aca="1" ref="AE1364" ca="1">IF(INDIRECT("$F"&amp;$S1364)="","",IF(LEFT(INDIRECT("$F"&amp;$S1364),3)="GRS","GRS_RCS_RM",IF((LEFT(INDIRECT("$F"&amp;$S1364),3))="RCS","GRS_RCS_RM",IF(INDIRECT("$F"&amp;$S1364)="OCS (No Label)","OCS_Conversion_RM",IF(LEFT(INDIRECT("$F"&amp;$S1364),3)="OCS","OCS_RM",IF(RIGHT(INDIRECT("$F"&amp;$S1364),10)="conversion","GOTS_RM_conversion",IF((LEFT(INDIRECT("$F"&amp;$S1364),4))="GOTS","GOTS_RM","Responsible_RM")))))))</f>
        <v>#REF!</v>
      </c>
      <c r="AF1364" s="13" t="str" cm="1">
        <f t="array" aca="1" ref="AF1364" ca="1">IF($S1364="","",INDIRECT("$Z"&amp;$S1364))</f>
        <v/>
      </c>
      <c r="AG1364" s="155"/>
      <c r="AH1364" s="13" t="str" cm="1">
        <f t="array" aca="1" ref="AH1364" ca="1">IFERROR(INDIRECT("$ag"&amp;S1364),"")</f>
        <v/>
      </c>
      <c r="AI1364" s="13" t="e" cm="1">
        <f t="array" aca="1" ref="AI1364" ca="1">INDIRECT("O"&amp;S1363)</f>
        <v>#REF!</v>
      </c>
      <c r="AJ1364" s="13" t="str">
        <f>IF($I1364="","",INDEX('Raw Material'!$A$1:$J$75,MATCH(I1364,'Raw Material'!$A$1:$A$75,0),(MATCH(G1364,'Raw Material'!$A$1:$J$1,0))))</f>
        <v/>
      </c>
      <c r="AK1364" s="13" t="str">
        <f t="shared" si="596"/>
        <v>YANLIŞRM</v>
      </c>
      <c r="AL1364" s="153" t="str">
        <f t="shared" si="597"/>
        <v/>
      </c>
    </row>
    <row r="1365" spans="1:38" ht="16.5" customHeight="1">
      <c r="A1365" s="161"/>
      <c r="B1365" s="166"/>
      <c r="C1365" s="167"/>
      <c r="D1365" s="156"/>
      <c r="E1365" s="156"/>
      <c r="F1365" s="174"/>
      <c r="G1365" s="181"/>
      <c r="H1365" s="182"/>
      <c r="I1365" s="182"/>
      <c r="J1365" s="182"/>
      <c r="K1365" s="32"/>
      <c r="L1365" s="178"/>
      <c r="M1365" s="178"/>
      <c r="N1365" s="81"/>
      <c r="O1365" s="185"/>
      <c r="P1365" s="103"/>
      <c r="Q1365" s="84" t="str">
        <f t="shared" si="598"/>
        <v/>
      </c>
      <c r="R1365" s="159"/>
      <c r="S1365" s="28" t="str" cm="1">
        <f t="array" aca="1" ref="S1365" ca="1">IF(INDIRECT("A"&amp;114+$U1365)&lt;&gt;"",114+$U1365,"")</f>
        <v/>
      </c>
      <c r="T1365" s="28" t="str">
        <f t="shared" ca="1" si="599"/>
        <v>$B</v>
      </c>
      <c r="U1365" s="29">
        <f t="shared" si="605"/>
        <v>1248</v>
      </c>
      <c r="V1365" s="29">
        <v>104.250000000008</v>
      </c>
      <c r="W1365" s="29">
        <f t="shared" si="610"/>
        <v>104</v>
      </c>
      <c r="X1365" s="41" t="str" cm="1">
        <f t="array" aca="1" ref="X1365" ca="1">IFERROR(INDEX('PC&amp;PD'!$A$1:$AP$15,ROW('PC&amp;PD'!$A$15),MATCH(INDIRECT(T1365),'PC&amp;PD'!$A$1:$AP$1,0)),"")</f>
        <v/>
      </c>
      <c r="Z1365" s="155"/>
      <c r="AA1365" s="13" t="str">
        <f t="shared" si="595"/>
        <v/>
      </c>
      <c r="AB1365" s="155"/>
      <c r="AC1365" s="13" t="str">
        <f t="shared" ca="1" si="600"/>
        <v>$AB</v>
      </c>
      <c r="AD1365" s="13" t="str" cm="1">
        <f t="array" aca="1" ref="AD1365" ca="1">IFERROR(IF((LEFT(INDIRECT("$F"&amp;$S1365),4))="GOTS",IF($G1365="Organic","GOTS_Organic_raw",(IF($G1365="Responsible","GOTS_Responsible",(IF($G1365="No Attribute (Conventional)","GOTS_conventional",(IF($G1365="Recycled Pre/Post-Consumer","GOTS_pre_post",(IF($G1365="In-Conversion","GOTS_in_conversion",(IF($G1365="Sustainably Sourced","Sustainably_sourced",""))))))))))),IF($G1365="Organic","Organic",(IF($G1365="Responsible","Responsible",(IF($G1365="No Attribute (Conventional)","No_Attribute_Conventional",(IF($G1365="Recycled Pre/Post-Consumer","Recycled_Pre_Post_Consumer",(IF($G1365="In-Conversion","In_Conversion",(IF($G1365="Recycled Pre-Consumer","Recycled_Pre_Consumer",(IF($G1365="Recycled Post-Consumer","Recycled_Post_Consumer",(IF($G1365="Sustainably Sourced","Sustainably_sourced","")))))))))))))))),"")</f>
        <v/>
      </c>
      <c r="AE1365" s="13" t="e" cm="1">
        <f t="array" aca="1" ref="AE1365" ca="1">IF(INDIRECT("$F"&amp;$S1365)="","",IF(LEFT(INDIRECT("$F"&amp;$S1365),3)="GRS","GRS_RCS_RM",IF((LEFT(INDIRECT("$F"&amp;$S1365),3))="RCS","GRS_RCS_RM",IF(INDIRECT("$F"&amp;$S1365)="OCS (No Label)","OCS_Conversion_RM",IF(LEFT(INDIRECT("$F"&amp;$S1365),3)="OCS","OCS_RM",IF(RIGHT(INDIRECT("$F"&amp;$S1365),10)="conversion","GOTS_RM_conversion",IF((LEFT(INDIRECT("$F"&amp;$S1365),4))="GOTS","GOTS_RM","Responsible_RM")))))))</f>
        <v>#REF!</v>
      </c>
      <c r="AF1365" s="13" t="str" cm="1">
        <f t="array" aca="1" ref="AF1365" ca="1">IF($S1365="","",INDIRECT("$Z"&amp;$S1365))</f>
        <v/>
      </c>
      <c r="AG1365" s="155"/>
      <c r="AH1365" s="13" t="str" cm="1">
        <f t="array" aca="1" ref="AH1365" ca="1">IFERROR(INDIRECT("$ag"&amp;S1365),"")</f>
        <v/>
      </c>
      <c r="AI1365" s="13" t="e" cm="1">
        <f t="array" aca="1" ref="AI1365" ca="1">INDIRECT("O"&amp;S1364)</f>
        <v>#REF!</v>
      </c>
      <c r="AJ1365" s="13" t="str">
        <f>IF($I1365="","",INDEX('Raw Material'!$A$1:$J$75,MATCH(I1365,'Raw Material'!$A$1:$A$75,0),(MATCH(G1365,'Raw Material'!$A$1:$J$1,0))))</f>
        <v/>
      </c>
      <c r="AK1365" s="13" t="str">
        <f t="shared" si="596"/>
        <v>YANLIŞRM</v>
      </c>
      <c r="AL1365" s="153" t="str">
        <f t="shared" si="597"/>
        <v/>
      </c>
    </row>
    <row r="1366" spans="1:38" ht="16.5" customHeight="1">
      <c r="A1366" s="161"/>
      <c r="B1366" s="166"/>
      <c r="C1366" s="167"/>
      <c r="D1366" s="156"/>
      <c r="E1366" s="156"/>
      <c r="F1366" s="174"/>
      <c r="G1366" s="181"/>
      <c r="H1366" s="182"/>
      <c r="I1366" s="182"/>
      <c r="J1366" s="182"/>
      <c r="K1366" s="32"/>
      <c r="L1366" s="178"/>
      <c r="M1366" s="178"/>
      <c r="N1366" s="81"/>
      <c r="O1366" s="185"/>
      <c r="P1366" s="103"/>
      <c r="Q1366" s="84" t="str">
        <f t="shared" si="598"/>
        <v/>
      </c>
      <c r="R1366" s="159"/>
      <c r="S1366" s="28" t="str" cm="1">
        <f t="array" aca="1" ref="S1366" ca="1">IF(INDIRECT("A"&amp;114+$U1366)&lt;&gt;"",114+$U1366,"")</f>
        <v/>
      </c>
      <c r="T1366" s="28" t="str">
        <f t="shared" ca="1" si="599"/>
        <v>$B</v>
      </c>
      <c r="U1366" s="29">
        <f t="shared" si="605"/>
        <v>1248</v>
      </c>
      <c r="V1366" s="29">
        <v>104.333333333341</v>
      </c>
      <c r="W1366" s="29">
        <f t="shared" si="610"/>
        <v>104</v>
      </c>
      <c r="X1366" s="41" t="str" cm="1">
        <f t="array" aca="1" ref="X1366" ca="1">IFERROR(INDEX('PC&amp;PD'!$A$1:$AP$15,ROW('PC&amp;PD'!$A$15),MATCH(INDIRECT(T1366),'PC&amp;PD'!$A$1:$AP$1,0)),"")</f>
        <v/>
      </c>
      <c r="Z1366" s="155"/>
      <c r="AA1366" s="13" t="str">
        <f t="shared" si="595"/>
        <v/>
      </c>
      <c r="AB1366" s="155"/>
      <c r="AC1366" s="13" t="str">
        <f t="shared" ca="1" si="600"/>
        <v>$AB</v>
      </c>
      <c r="AD1366" s="13" t="str" cm="1">
        <f t="array" aca="1" ref="AD1366" ca="1">IFERROR(IF((LEFT(INDIRECT("$F"&amp;$S1366),4))="GOTS",IF($G1366="Organic","GOTS_Organic_raw",(IF($G1366="Responsible","GOTS_Responsible",(IF($G1366="No Attribute (Conventional)","GOTS_conventional",(IF($G1366="Recycled Pre/Post-Consumer","GOTS_pre_post",(IF($G1366="In-Conversion","GOTS_in_conversion",(IF($G1366="Sustainably Sourced","Sustainably_sourced",""))))))))))),IF($G1366="Organic","Organic",(IF($G1366="Responsible","Responsible",(IF($G1366="No Attribute (Conventional)","No_Attribute_Conventional",(IF($G1366="Recycled Pre/Post-Consumer","Recycled_Pre_Post_Consumer",(IF($G1366="In-Conversion","In_Conversion",(IF($G1366="Recycled Pre-Consumer","Recycled_Pre_Consumer",(IF($G1366="Recycled Post-Consumer","Recycled_Post_Consumer",(IF($G1366="Sustainably Sourced","Sustainably_sourced","")))))))))))))))),"")</f>
        <v/>
      </c>
      <c r="AE1366" s="13" t="e" cm="1">
        <f t="array" aca="1" ref="AE1366" ca="1">IF(INDIRECT("$F"&amp;$S1366)="","",IF(LEFT(INDIRECT("$F"&amp;$S1366),3)="GRS","GRS_RCS_RM",IF((LEFT(INDIRECT("$F"&amp;$S1366),3))="RCS","GRS_RCS_RM",IF(INDIRECT("$F"&amp;$S1366)="OCS (No Label)","OCS_Conversion_RM",IF(LEFT(INDIRECT("$F"&amp;$S1366),3)="OCS","OCS_RM",IF(RIGHT(INDIRECT("$F"&amp;$S1366),10)="conversion","GOTS_RM_conversion",IF((LEFT(INDIRECT("$F"&amp;$S1366),4))="GOTS","GOTS_RM","Responsible_RM")))))))</f>
        <v>#REF!</v>
      </c>
      <c r="AF1366" s="13" t="str" cm="1">
        <f t="array" aca="1" ref="AF1366" ca="1">IF($S1366="","",INDIRECT("$Z"&amp;$S1366))</f>
        <v/>
      </c>
      <c r="AG1366" s="155"/>
      <c r="AH1366" s="13" t="str" cm="1">
        <f t="array" aca="1" ref="AH1366" ca="1">IFERROR(INDIRECT("$ag"&amp;S1366),"")</f>
        <v/>
      </c>
      <c r="AI1366" s="13" t="e" cm="1">
        <f t="array" aca="1" ref="AI1366" ca="1">INDIRECT("O"&amp;S1365)</f>
        <v>#REF!</v>
      </c>
      <c r="AJ1366" s="13" t="str">
        <f>IF($I1366="","",INDEX('Raw Material'!$A$1:$J$75,MATCH(I1366,'Raw Material'!$A$1:$A$75,0),(MATCH(G1366,'Raw Material'!$A$1:$J$1,0))))</f>
        <v/>
      </c>
      <c r="AK1366" s="13" t="str">
        <f t="shared" si="596"/>
        <v>YANLIŞRM</v>
      </c>
      <c r="AL1366" s="153" t="str">
        <f t="shared" si="597"/>
        <v/>
      </c>
    </row>
    <row r="1367" spans="1:38" ht="16.5" customHeight="1">
      <c r="A1367" s="161"/>
      <c r="B1367" s="166"/>
      <c r="C1367" s="167"/>
      <c r="D1367" s="156"/>
      <c r="E1367" s="156"/>
      <c r="F1367" s="174"/>
      <c r="G1367" s="181"/>
      <c r="H1367" s="182"/>
      <c r="I1367" s="182"/>
      <c r="J1367" s="182"/>
      <c r="K1367" s="32"/>
      <c r="L1367" s="178"/>
      <c r="M1367" s="178"/>
      <c r="N1367" s="81"/>
      <c r="O1367" s="185"/>
      <c r="P1367" s="103"/>
      <c r="Q1367" s="84" t="str">
        <f t="shared" si="598"/>
        <v/>
      </c>
      <c r="R1367" s="159"/>
      <c r="S1367" s="28" t="str" cm="1">
        <f t="array" aca="1" ref="S1367" ca="1">IF(INDIRECT("A"&amp;114+$U1367)&lt;&gt;"",114+$U1367,"")</f>
        <v/>
      </c>
      <c r="T1367" s="28" t="str">
        <f t="shared" ca="1" si="599"/>
        <v>$B</v>
      </c>
      <c r="U1367" s="29">
        <f t="shared" si="605"/>
        <v>1248</v>
      </c>
      <c r="V1367" s="29">
        <v>104.416666666675</v>
      </c>
      <c r="W1367" s="29">
        <f t="shared" si="610"/>
        <v>104</v>
      </c>
      <c r="X1367" s="41" t="str" cm="1">
        <f t="array" aca="1" ref="X1367" ca="1">IFERROR(INDEX('PC&amp;PD'!$A$1:$AP$15,ROW('PC&amp;PD'!$A$15),MATCH(INDIRECT(T1367),'PC&amp;PD'!$A$1:$AP$1,0)),"")</f>
        <v/>
      </c>
      <c r="Z1367" s="155"/>
      <c r="AA1367" s="13" t="str">
        <f t="shared" si="595"/>
        <v/>
      </c>
      <c r="AB1367" s="155"/>
      <c r="AC1367" s="13" t="str">
        <f t="shared" ca="1" si="600"/>
        <v>$AB</v>
      </c>
      <c r="AD1367" s="13" t="str" cm="1">
        <f t="array" aca="1" ref="AD1367" ca="1">IFERROR(IF((LEFT(INDIRECT("$F"&amp;$S1367),4))="GOTS",IF($G1367="Organic","GOTS_Organic_raw",(IF($G1367="Responsible","GOTS_Responsible",(IF($G1367="No Attribute (Conventional)","GOTS_conventional",(IF($G1367="Recycled Pre/Post-Consumer","GOTS_pre_post",(IF($G1367="In-Conversion","GOTS_in_conversion",(IF($G1367="Sustainably Sourced","Sustainably_sourced",""))))))))))),IF($G1367="Organic","Organic",(IF($G1367="Responsible","Responsible",(IF($G1367="No Attribute (Conventional)","No_Attribute_Conventional",(IF($G1367="Recycled Pre/Post-Consumer","Recycled_Pre_Post_Consumer",(IF($G1367="In-Conversion","In_Conversion",(IF($G1367="Recycled Pre-Consumer","Recycled_Pre_Consumer",(IF($G1367="Recycled Post-Consumer","Recycled_Post_Consumer",(IF($G1367="Sustainably Sourced","Sustainably_sourced","")))))))))))))))),"")</f>
        <v/>
      </c>
      <c r="AE1367" s="13" t="e" cm="1">
        <f t="array" aca="1" ref="AE1367" ca="1">IF(INDIRECT("$F"&amp;$S1367)="","",IF(LEFT(INDIRECT("$F"&amp;$S1367),3)="GRS","GRS_RCS_RM",IF((LEFT(INDIRECT("$F"&amp;$S1367),3))="RCS","GRS_RCS_RM",IF(INDIRECT("$F"&amp;$S1367)="OCS (No Label)","OCS_Conversion_RM",IF(LEFT(INDIRECT("$F"&amp;$S1367),3)="OCS","OCS_RM",IF(RIGHT(INDIRECT("$F"&amp;$S1367),10)="conversion","GOTS_RM_conversion",IF((LEFT(INDIRECT("$F"&amp;$S1367),4))="GOTS","GOTS_RM","Responsible_RM")))))))</f>
        <v>#REF!</v>
      </c>
      <c r="AF1367" s="13" t="str" cm="1">
        <f t="array" aca="1" ref="AF1367" ca="1">IF($S1367="","",INDIRECT("$Z"&amp;$S1367))</f>
        <v/>
      </c>
      <c r="AG1367" s="155"/>
      <c r="AH1367" s="13" t="str" cm="1">
        <f t="array" aca="1" ref="AH1367" ca="1">IFERROR(INDIRECT("$ag"&amp;S1367),"")</f>
        <v/>
      </c>
      <c r="AI1367" s="13" t="e" cm="1">
        <f t="array" aca="1" ref="AI1367" ca="1">INDIRECT("O"&amp;S1366)</f>
        <v>#REF!</v>
      </c>
      <c r="AJ1367" s="13" t="str">
        <f>IF($I1367="","",INDEX('Raw Material'!$A$1:$J$75,MATCH(I1367,'Raw Material'!$A$1:$A$75,0),(MATCH(G1367,'Raw Material'!$A$1:$J$1,0))))</f>
        <v/>
      </c>
      <c r="AK1367" s="13" t="str">
        <f t="shared" si="596"/>
        <v>YANLIŞRM</v>
      </c>
      <c r="AL1367" s="153" t="str">
        <f t="shared" si="597"/>
        <v/>
      </c>
    </row>
    <row r="1368" spans="1:38" ht="16.5" customHeight="1">
      <c r="A1368" s="162"/>
      <c r="B1368" s="168"/>
      <c r="C1368" s="169"/>
      <c r="D1368" s="156"/>
      <c r="E1368" s="156"/>
      <c r="F1368" s="175"/>
      <c r="G1368" s="181"/>
      <c r="H1368" s="182"/>
      <c r="I1368" s="182"/>
      <c r="J1368" s="182"/>
      <c r="K1368" s="32"/>
      <c r="L1368" s="179"/>
      <c r="M1368" s="179"/>
      <c r="N1368" s="81"/>
      <c r="O1368" s="185"/>
      <c r="P1368" s="103"/>
      <c r="Q1368" s="84" t="str">
        <f t="shared" si="598"/>
        <v/>
      </c>
      <c r="R1368" s="159"/>
      <c r="S1368" s="28" t="str" cm="1">
        <f t="array" aca="1" ref="S1368" ca="1">IF(INDIRECT("A"&amp;114+$U1368)&lt;&gt;"",114+$U1368,"")</f>
        <v/>
      </c>
      <c r="T1368" s="28" t="str">
        <f t="shared" ca="1" si="599"/>
        <v>$B</v>
      </c>
      <c r="U1368" s="29">
        <f t="shared" si="605"/>
        <v>1248</v>
      </c>
      <c r="V1368" s="29">
        <v>104.500000000008</v>
      </c>
      <c r="W1368" s="29">
        <f t="shared" si="610"/>
        <v>104</v>
      </c>
      <c r="X1368" s="41" t="str" cm="1">
        <f t="array" aca="1" ref="X1368" ca="1">IFERROR(INDEX('PC&amp;PD'!$A$1:$AP$15,ROW('PC&amp;PD'!$A$15),MATCH(INDIRECT(T1368),'PC&amp;PD'!$A$1:$AP$1,0)),"")</f>
        <v/>
      </c>
      <c r="Z1368" s="155"/>
      <c r="AA1368" s="13" t="str">
        <f t="shared" si="595"/>
        <v/>
      </c>
      <c r="AB1368" s="155"/>
      <c r="AC1368" s="13" t="str">
        <f t="shared" ca="1" si="600"/>
        <v>$AB</v>
      </c>
      <c r="AD1368" s="13" t="str" cm="1">
        <f t="array" aca="1" ref="AD1368" ca="1">IFERROR(IF((LEFT(INDIRECT("$F"&amp;$S1368),4))="GOTS",IF($G1368="Organic","GOTS_Organic_raw",(IF($G1368="Responsible","GOTS_Responsible",(IF($G1368="No Attribute (Conventional)","GOTS_conventional",(IF($G1368="Recycled Pre/Post-Consumer","GOTS_pre_post",(IF($G1368="In-Conversion","GOTS_in_conversion",(IF($G1368="Sustainably Sourced","Sustainably_sourced",""))))))))))),IF($G1368="Organic","Organic",(IF($G1368="Responsible","Responsible",(IF($G1368="No Attribute (Conventional)","No_Attribute_Conventional",(IF($G1368="Recycled Pre/Post-Consumer","Recycled_Pre_Post_Consumer",(IF($G1368="In-Conversion","In_Conversion",(IF($G1368="Recycled Pre-Consumer","Recycled_Pre_Consumer",(IF($G1368="Recycled Post-Consumer","Recycled_Post_Consumer",(IF($G1368="Sustainably Sourced","Sustainably_sourced","")))))))))))))))),"")</f>
        <v/>
      </c>
      <c r="AE1368" s="13" t="e" cm="1">
        <f t="array" aca="1" ref="AE1368" ca="1">IF(INDIRECT("$F"&amp;$S1368)="","",IF(LEFT(INDIRECT("$F"&amp;$S1368),3)="GRS","GRS_RCS_RM",IF((LEFT(INDIRECT("$F"&amp;$S1368),3))="RCS","GRS_RCS_RM",IF(INDIRECT("$F"&amp;$S1368)="OCS (No Label)","OCS_Conversion_RM",IF(LEFT(INDIRECT("$F"&amp;$S1368),3)="OCS","OCS_RM",IF(RIGHT(INDIRECT("$F"&amp;$S1368),10)="conversion","GOTS_RM_conversion",IF((LEFT(INDIRECT("$F"&amp;$S1368),4))="GOTS","GOTS_RM","Responsible_RM")))))))</f>
        <v>#REF!</v>
      </c>
      <c r="AF1368" s="13" t="str" cm="1">
        <f t="array" aca="1" ref="AF1368" ca="1">IF($S1368="","",INDIRECT("$Z"&amp;$S1368))</f>
        <v/>
      </c>
      <c r="AG1368" s="155"/>
      <c r="AH1368" s="13" t="str" cm="1">
        <f t="array" aca="1" ref="AH1368" ca="1">IFERROR(INDIRECT("$ag"&amp;S1368),"")</f>
        <v/>
      </c>
      <c r="AI1368" s="13" t="e" cm="1">
        <f t="array" aca="1" ref="AI1368" ca="1">INDIRECT("O"&amp;S1367)</f>
        <v>#REF!</v>
      </c>
      <c r="AJ1368" s="13" t="str">
        <f>IF($I1368="","",INDEX('Raw Material'!$A$1:$J$75,MATCH(I1368,'Raw Material'!$A$1:$A$75,0),(MATCH(G1368,'Raw Material'!$A$1:$J$1,0))))</f>
        <v/>
      </c>
      <c r="AK1368" s="13" t="str">
        <f t="shared" si="596"/>
        <v>YANLIŞRM</v>
      </c>
      <c r="AL1368" s="153" t="str">
        <f t="shared" si="597"/>
        <v/>
      </c>
    </row>
    <row r="1369" spans="1:38" ht="16.5" customHeight="1">
      <c r="A1369" s="162"/>
      <c r="B1369" s="168"/>
      <c r="C1369" s="169"/>
      <c r="D1369" s="156"/>
      <c r="E1369" s="156"/>
      <c r="F1369" s="175"/>
      <c r="G1369" s="181"/>
      <c r="H1369" s="182"/>
      <c r="I1369" s="182"/>
      <c r="J1369" s="182"/>
      <c r="K1369" s="32"/>
      <c r="L1369" s="179"/>
      <c r="M1369" s="179"/>
      <c r="N1369" s="81"/>
      <c r="O1369" s="185"/>
      <c r="P1369" s="103"/>
      <c r="Q1369" s="84" t="str">
        <f t="shared" si="598"/>
        <v/>
      </c>
      <c r="R1369" s="159"/>
      <c r="S1369" s="28" t="str" cm="1">
        <f t="array" aca="1" ref="S1369" ca="1">IF(INDIRECT("A"&amp;114+$U1369)&lt;&gt;"",114+$U1369,"")</f>
        <v/>
      </c>
      <c r="T1369" s="28" t="str">
        <f t="shared" ca="1" si="599"/>
        <v>$B</v>
      </c>
      <c r="U1369" s="29">
        <f t="shared" si="605"/>
        <v>1248</v>
      </c>
      <c r="V1369" s="29">
        <v>104.583333333342</v>
      </c>
      <c r="W1369" s="29">
        <f t="shared" si="610"/>
        <v>104</v>
      </c>
      <c r="X1369" s="41" t="str" cm="1">
        <f t="array" aca="1" ref="X1369" ca="1">IFERROR(INDEX('PC&amp;PD'!$A$1:$AP$15,ROW('PC&amp;PD'!$A$15),MATCH(INDIRECT(T1369),'PC&amp;PD'!$A$1:$AP$1,0)),"")</f>
        <v/>
      </c>
      <c r="Z1369" s="155"/>
      <c r="AA1369" s="13" t="str">
        <f t="shared" si="595"/>
        <v/>
      </c>
      <c r="AB1369" s="155"/>
      <c r="AC1369" s="13" t="str">
        <f t="shared" ca="1" si="600"/>
        <v>$AB</v>
      </c>
      <c r="AD1369" s="13" t="str" cm="1">
        <f t="array" aca="1" ref="AD1369" ca="1">IFERROR(IF((LEFT(INDIRECT("$F"&amp;$S1369),4))="GOTS",IF($G1369="Organic","GOTS_Organic_raw",(IF($G1369="Responsible","GOTS_Responsible",(IF($G1369="No Attribute (Conventional)","GOTS_conventional",(IF($G1369="Recycled Pre/Post-Consumer","GOTS_pre_post",(IF($G1369="In-Conversion","GOTS_in_conversion",(IF($G1369="Sustainably Sourced","Sustainably_sourced",""))))))))))),IF($G1369="Organic","Organic",(IF($G1369="Responsible","Responsible",(IF($G1369="No Attribute (Conventional)","No_Attribute_Conventional",(IF($G1369="Recycled Pre/Post-Consumer","Recycled_Pre_Post_Consumer",(IF($G1369="In-Conversion","In_Conversion",(IF($G1369="Recycled Pre-Consumer","Recycled_Pre_Consumer",(IF($G1369="Recycled Post-Consumer","Recycled_Post_Consumer",(IF($G1369="Sustainably Sourced","Sustainably_sourced","")))))))))))))))),"")</f>
        <v/>
      </c>
      <c r="AE1369" s="13" t="e" cm="1">
        <f t="array" aca="1" ref="AE1369" ca="1">IF(INDIRECT("$F"&amp;$S1369)="","",IF(LEFT(INDIRECT("$F"&amp;$S1369),3)="GRS","GRS_RCS_RM",IF((LEFT(INDIRECT("$F"&amp;$S1369),3))="RCS","GRS_RCS_RM",IF(INDIRECT("$F"&amp;$S1369)="OCS (No Label)","OCS_Conversion_RM",IF(LEFT(INDIRECT("$F"&amp;$S1369),3)="OCS","OCS_RM",IF(RIGHT(INDIRECT("$F"&amp;$S1369),10)="conversion","GOTS_RM_conversion",IF((LEFT(INDIRECT("$F"&amp;$S1369),4))="GOTS","GOTS_RM","Responsible_RM")))))))</f>
        <v>#REF!</v>
      </c>
      <c r="AF1369" s="13" t="str" cm="1">
        <f t="array" aca="1" ref="AF1369" ca="1">IF($S1369="","",INDIRECT("$Z"&amp;$S1369))</f>
        <v/>
      </c>
      <c r="AG1369" s="155"/>
      <c r="AH1369" s="13" t="str" cm="1">
        <f t="array" aca="1" ref="AH1369" ca="1">IFERROR(INDIRECT("$ag"&amp;S1369),"")</f>
        <v/>
      </c>
      <c r="AI1369" s="13" t="e" cm="1">
        <f t="array" aca="1" ref="AI1369" ca="1">INDIRECT("O"&amp;S1368)</f>
        <v>#REF!</v>
      </c>
      <c r="AJ1369" s="13" t="str">
        <f>IF($I1369="","",INDEX('Raw Material'!$A$1:$J$75,MATCH(I1369,'Raw Material'!$A$1:$A$75,0),(MATCH(G1369,'Raw Material'!$A$1:$J$1,0))))</f>
        <v/>
      </c>
      <c r="AK1369" s="13" t="str">
        <f t="shared" si="596"/>
        <v>YANLIŞRM</v>
      </c>
      <c r="AL1369" s="153" t="str">
        <f t="shared" si="597"/>
        <v/>
      </c>
    </row>
    <row r="1370" spans="1:38" ht="16.5" customHeight="1">
      <c r="A1370" s="162"/>
      <c r="B1370" s="168"/>
      <c r="C1370" s="169"/>
      <c r="D1370" s="156"/>
      <c r="E1370" s="156"/>
      <c r="F1370" s="175"/>
      <c r="G1370" s="181"/>
      <c r="H1370" s="182"/>
      <c r="I1370" s="182"/>
      <c r="J1370" s="182"/>
      <c r="K1370" s="32"/>
      <c r="L1370" s="179"/>
      <c r="M1370" s="179"/>
      <c r="N1370" s="81"/>
      <c r="O1370" s="185"/>
      <c r="P1370" s="103"/>
      <c r="Q1370" s="84" t="str">
        <f t="shared" si="598"/>
        <v/>
      </c>
      <c r="R1370" s="159"/>
      <c r="S1370" s="28" t="str" cm="1">
        <f t="array" aca="1" ref="S1370" ca="1">IF(INDIRECT("A"&amp;114+$U1370)&lt;&gt;"",114+$U1370,"")</f>
        <v/>
      </c>
      <c r="T1370" s="28" t="str">
        <f t="shared" ca="1" si="599"/>
        <v>$B</v>
      </c>
      <c r="U1370" s="29">
        <f t="shared" si="605"/>
        <v>1248</v>
      </c>
      <c r="V1370" s="29">
        <v>104.666666666675</v>
      </c>
      <c r="W1370" s="29">
        <f t="shared" si="610"/>
        <v>104</v>
      </c>
      <c r="X1370" s="41" t="str" cm="1">
        <f t="array" aca="1" ref="X1370" ca="1">IFERROR(INDEX('PC&amp;PD'!$A$1:$AP$15,ROW('PC&amp;PD'!$A$15),MATCH(INDIRECT(T1370),'PC&amp;PD'!$A$1:$AP$1,0)),"")</f>
        <v/>
      </c>
      <c r="Z1370" s="155"/>
      <c r="AA1370" s="13" t="str">
        <f t="shared" si="595"/>
        <v/>
      </c>
      <c r="AB1370" s="155"/>
      <c r="AC1370" s="13" t="str">
        <f t="shared" ca="1" si="600"/>
        <v>$AB</v>
      </c>
      <c r="AD1370" s="13" t="str" cm="1">
        <f t="array" aca="1" ref="AD1370" ca="1">IFERROR(IF((LEFT(INDIRECT("$F"&amp;$S1370),4))="GOTS",IF($G1370="Organic","GOTS_Organic_raw",(IF($G1370="Responsible","GOTS_Responsible",(IF($G1370="No Attribute (Conventional)","GOTS_conventional",(IF($G1370="Recycled Pre/Post-Consumer","GOTS_pre_post",(IF($G1370="In-Conversion","GOTS_in_conversion",(IF($G1370="Sustainably Sourced","Sustainably_sourced",""))))))))))),IF($G1370="Organic","Organic",(IF($G1370="Responsible","Responsible",(IF($G1370="No Attribute (Conventional)","No_Attribute_Conventional",(IF($G1370="Recycled Pre/Post-Consumer","Recycled_Pre_Post_Consumer",(IF($G1370="In-Conversion","In_Conversion",(IF($G1370="Recycled Pre-Consumer","Recycled_Pre_Consumer",(IF($G1370="Recycled Post-Consumer","Recycled_Post_Consumer",(IF($G1370="Sustainably Sourced","Sustainably_sourced","")))))))))))))))),"")</f>
        <v/>
      </c>
      <c r="AE1370" s="13" t="e" cm="1">
        <f t="array" aca="1" ref="AE1370" ca="1">IF(INDIRECT("$F"&amp;$S1370)="","",IF(LEFT(INDIRECT("$F"&amp;$S1370),3)="GRS","GRS_RCS_RM",IF((LEFT(INDIRECT("$F"&amp;$S1370),3))="RCS","GRS_RCS_RM",IF(INDIRECT("$F"&amp;$S1370)="OCS (No Label)","OCS_Conversion_RM",IF(LEFT(INDIRECT("$F"&amp;$S1370),3)="OCS","OCS_RM",IF(RIGHT(INDIRECT("$F"&amp;$S1370),10)="conversion","GOTS_RM_conversion",IF((LEFT(INDIRECT("$F"&amp;$S1370),4))="GOTS","GOTS_RM","Responsible_RM")))))))</f>
        <v>#REF!</v>
      </c>
      <c r="AF1370" s="13" t="str" cm="1">
        <f t="array" aca="1" ref="AF1370" ca="1">IF($S1370="","",INDIRECT("$Z"&amp;$S1370))</f>
        <v/>
      </c>
      <c r="AG1370" s="155"/>
      <c r="AH1370" s="13" t="str" cm="1">
        <f t="array" aca="1" ref="AH1370" ca="1">IFERROR(INDIRECT("$ag"&amp;S1370),"")</f>
        <v/>
      </c>
      <c r="AI1370" s="13" t="e" cm="1">
        <f t="array" aca="1" ref="AI1370" ca="1">INDIRECT("O"&amp;S1369)</f>
        <v>#REF!</v>
      </c>
      <c r="AJ1370" s="13" t="str">
        <f>IF($I1370="","",INDEX('Raw Material'!$A$1:$J$75,MATCH(I1370,'Raw Material'!$A$1:$A$75,0),(MATCH(G1370,'Raw Material'!$A$1:$J$1,0))))</f>
        <v/>
      </c>
      <c r="AK1370" s="13" t="str">
        <f t="shared" si="596"/>
        <v>YANLIŞRM</v>
      </c>
      <c r="AL1370" s="153" t="str">
        <f t="shared" si="597"/>
        <v/>
      </c>
    </row>
    <row r="1371" spans="1:38" ht="16.5" customHeight="1">
      <c r="A1371" s="162"/>
      <c r="B1371" s="168"/>
      <c r="C1371" s="169"/>
      <c r="D1371" s="156"/>
      <c r="E1371" s="156"/>
      <c r="F1371" s="175"/>
      <c r="G1371" s="181"/>
      <c r="H1371" s="182"/>
      <c r="I1371" s="182"/>
      <c r="J1371" s="182"/>
      <c r="K1371" s="32"/>
      <c r="L1371" s="179"/>
      <c r="M1371" s="179"/>
      <c r="N1371" s="81"/>
      <c r="O1371" s="185"/>
      <c r="P1371" s="103"/>
      <c r="Q1371" s="84" t="str">
        <f t="shared" si="598"/>
        <v/>
      </c>
      <c r="R1371" s="159"/>
      <c r="S1371" s="28" t="str" cm="1">
        <f t="array" aca="1" ref="S1371" ca="1">IF(INDIRECT("A"&amp;114+$U1371)&lt;&gt;"",114+$U1371,"")</f>
        <v/>
      </c>
      <c r="T1371" s="28" t="str">
        <f t="shared" ca="1" si="599"/>
        <v>$B</v>
      </c>
      <c r="U1371" s="29">
        <f t="shared" si="605"/>
        <v>1248</v>
      </c>
      <c r="V1371" s="29">
        <v>104.750000000008</v>
      </c>
      <c r="W1371" s="29">
        <f t="shared" si="610"/>
        <v>104</v>
      </c>
      <c r="X1371" s="41" t="str" cm="1">
        <f t="array" aca="1" ref="X1371" ca="1">IFERROR(INDEX('PC&amp;PD'!$A$1:$AP$15,ROW('PC&amp;PD'!$A$15),MATCH(INDIRECT(T1371),'PC&amp;PD'!$A$1:$AP$1,0)),"")</f>
        <v/>
      </c>
      <c r="Z1371" s="155"/>
      <c r="AA1371" s="13" t="str">
        <f t="shared" si="595"/>
        <v/>
      </c>
      <c r="AB1371" s="155"/>
      <c r="AC1371" s="13" t="str">
        <f t="shared" ca="1" si="600"/>
        <v>$AB</v>
      </c>
      <c r="AD1371" s="13" t="str" cm="1">
        <f t="array" aca="1" ref="AD1371" ca="1">IFERROR(IF((LEFT(INDIRECT("$F"&amp;$S1371),4))="GOTS",IF($G1371="Organic","GOTS_Organic_raw",(IF($G1371="Responsible","GOTS_Responsible",(IF($G1371="No Attribute (Conventional)","GOTS_conventional",(IF($G1371="Recycled Pre/Post-Consumer","GOTS_pre_post",(IF($G1371="In-Conversion","GOTS_in_conversion",(IF($G1371="Sustainably Sourced","Sustainably_sourced",""))))))))))),IF($G1371="Organic","Organic",(IF($G1371="Responsible","Responsible",(IF($G1371="No Attribute (Conventional)","No_Attribute_Conventional",(IF($G1371="Recycled Pre/Post-Consumer","Recycled_Pre_Post_Consumer",(IF($G1371="In-Conversion","In_Conversion",(IF($G1371="Recycled Pre-Consumer","Recycled_Pre_Consumer",(IF($G1371="Recycled Post-Consumer","Recycled_Post_Consumer",(IF($G1371="Sustainably Sourced","Sustainably_sourced","")))))))))))))))),"")</f>
        <v/>
      </c>
      <c r="AE1371" s="13" t="e" cm="1">
        <f t="array" aca="1" ref="AE1371" ca="1">IF(INDIRECT("$F"&amp;$S1371)="","",IF(LEFT(INDIRECT("$F"&amp;$S1371),3)="GRS","GRS_RCS_RM",IF((LEFT(INDIRECT("$F"&amp;$S1371),3))="RCS","GRS_RCS_RM",IF(INDIRECT("$F"&amp;$S1371)="OCS (No Label)","OCS_Conversion_RM",IF(LEFT(INDIRECT("$F"&amp;$S1371),3)="OCS","OCS_RM",IF(RIGHT(INDIRECT("$F"&amp;$S1371),10)="conversion","GOTS_RM_conversion",IF((LEFT(INDIRECT("$F"&amp;$S1371),4))="GOTS","GOTS_RM","Responsible_RM")))))))</f>
        <v>#REF!</v>
      </c>
      <c r="AF1371" s="13" t="str" cm="1">
        <f t="array" aca="1" ref="AF1371" ca="1">IF($S1371="","",INDIRECT("$Z"&amp;$S1371))</f>
        <v/>
      </c>
      <c r="AG1371" s="155"/>
      <c r="AH1371" s="13" t="str" cm="1">
        <f t="array" aca="1" ref="AH1371" ca="1">IFERROR(INDIRECT("$ag"&amp;S1371),"")</f>
        <v/>
      </c>
      <c r="AI1371" s="13" t="e" cm="1">
        <f t="array" aca="1" ref="AI1371" ca="1">INDIRECT("O"&amp;S1370)</f>
        <v>#REF!</v>
      </c>
      <c r="AJ1371" s="13" t="str">
        <f>IF($I1371="","",INDEX('Raw Material'!$A$1:$J$75,MATCH(I1371,'Raw Material'!$A$1:$A$75,0),(MATCH(G1371,'Raw Material'!$A$1:$J$1,0))))</f>
        <v/>
      </c>
      <c r="AK1371" s="13" t="str">
        <f t="shared" si="596"/>
        <v>YANLIŞRM</v>
      </c>
      <c r="AL1371" s="153" t="str">
        <f t="shared" si="597"/>
        <v/>
      </c>
    </row>
    <row r="1372" spans="1:38" ht="16.5" customHeight="1">
      <c r="A1372" s="162"/>
      <c r="B1372" s="168"/>
      <c r="C1372" s="169"/>
      <c r="D1372" s="156"/>
      <c r="E1372" s="156"/>
      <c r="F1372" s="175"/>
      <c r="G1372" s="181"/>
      <c r="H1372" s="182"/>
      <c r="I1372" s="182"/>
      <c r="J1372" s="182"/>
      <c r="K1372" s="32"/>
      <c r="L1372" s="179"/>
      <c r="M1372" s="179"/>
      <c r="N1372" s="81"/>
      <c r="O1372" s="185"/>
      <c r="P1372" s="103"/>
      <c r="Q1372" s="84" t="str">
        <f t="shared" si="598"/>
        <v/>
      </c>
      <c r="R1372" s="159"/>
      <c r="S1372" s="28" t="str" cm="1">
        <f t="array" aca="1" ref="S1372" ca="1">IF(INDIRECT("A"&amp;114+$U1372)&lt;&gt;"",114+$U1372,"")</f>
        <v/>
      </c>
      <c r="T1372" s="28" t="str">
        <f t="shared" ca="1" si="599"/>
        <v>$B</v>
      </c>
      <c r="U1372" s="29">
        <f t="shared" si="605"/>
        <v>1248</v>
      </c>
      <c r="V1372" s="29">
        <v>104.833333333342</v>
      </c>
      <c r="W1372" s="29">
        <f t="shared" si="610"/>
        <v>104</v>
      </c>
      <c r="X1372" s="41" t="str" cm="1">
        <f t="array" aca="1" ref="X1372" ca="1">IFERROR(INDEX('PC&amp;PD'!$A$1:$AP$15,ROW('PC&amp;PD'!$A$15),MATCH(INDIRECT(T1372),'PC&amp;PD'!$A$1:$AP$1,0)),"")</f>
        <v/>
      </c>
      <c r="Z1372" s="155"/>
      <c r="AA1372" s="13" t="str">
        <f t="shared" si="595"/>
        <v/>
      </c>
      <c r="AB1372" s="155"/>
      <c r="AC1372" s="13" t="str">
        <f t="shared" ca="1" si="600"/>
        <v>$AB</v>
      </c>
      <c r="AD1372" s="13" t="str" cm="1">
        <f t="array" aca="1" ref="AD1372" ca="1">IFERROR(IF((LEFT(INDIRECT("$F"&amp;$S1372),4))="GOTS",IF($G1372="Organic","GOTS_Organic_raw",(IF($G1372="Responsible","GOTS_Responsible",(IF($G1372="No Attribute (Conventional)","GOTS_conventional",(IF($G1372="Recycled Pre/Post-Consumer","GOTS_pre_post",(IF($G1372="In-Conversion","GOTS_in_conversion",(IF($G1372="Sustainably Sourced","Sustainably_sourced",""))))))))))),IF($G1372="Organic","Organic",(IF($G1372="Responsible","Responsible",(IF($G1372="No Attribute (Conventional)","No_Attribute_Conventional",(IF($G1372="Recycled Pre/Post-Consumer","Recycled_Pre_Post_Consumer",(IF($G1372="In-Conversion","In_Conversion",(IF($G1372="Recycled Pre-Consumer","Recycled_Pre_Consumer",(IF($G1372="Recycled Post-Consumer","Recycled_Post_Consumer",(IF($G1372="Sustainably Sourced","Sustainably_sourced","")))))))))))))))),"")</f>
        <v/>
      </c>
      <c r="AE1372" s="13" t="e" cm="1">
        <f t="array" aca="1" ref="AE1372" ca="1">IF(INDIRECT("$F"&amp;$S1372)="","",IF(LEFT(INDIRECT("$F"&amp;$S1372),3)="GRS","GRS_RCS_RM",IF((LEFT(INDIRECT("$F"&amp;$S1372),3))="RCS","GRS_RCS_RM",IF(INDIRECT("$F"&amp;$S1372)="OCS (No Label)","OCS_Conversion_RM",IF(LEFT(INDIRECT("$F"&amp;$S1372),3)="OCS","OCS_RM",IF(RIGHT(INDIRECT("$F"&amp;$S1372),10)="conversion","GOTS_RM_conversion",IF((LEFT(INDIRECT("$F"&amp;$S1372),4))="GOTS","GOTS_RM","Responsible_RM")))))))</f>
        <v>#REF!</v>
      </c>
      <c r="AF1372" s="13" t="str" cm="1">
        <f t="array" aca="1" ref="AF1372" ca="1">IF($S1372="","",INDIRECT("$Z"&amp;$S1372))</f>
        <v/>
      </c>
      <c r="AG1372" s="155"/>
      <c r="AH1372" s="13" t="str" cm="1">
        <f t="array" aca="1" ref="AH1372" ca="1">IFERROR(INDIRECT("$ag"&amp;S1372),"")</f>
        <v/>
      </c>
      <c r="AI1372" s="13" t="e" cm="1">
        <f t="array" aca="1" ref="AI1372" ca="1">INDIRECT("O"&amp;S1371)</f>
        <v>#REF!</v>
      </c>
      <c r="AJ1372" s="13" t="str">
        <f>IF($I1372="","",INDEX('Raw Material'!$A$1:$J$75,MATCH(I1372,'Raw Material'!$A$1:$A$75,0),(MATCH(G1372,'Raw Material'!$A$1:$J$1,0))))</f>
        <v/>
      </c>
      <c r="AK1372" s="13" t="str">
        <f t="shared" si="596"/>
        <v>YANLIŞRM</v>
      </c>
      <c r="AL1372" s="153" t="str">
        <f t="shared" si="597"/>
        <v/>
      </c>
    </row>
    <row r="1373" spans="1:38" ht="16.5" customHeight="1" thickBot="1">
      <c r="A1373" s="163"/>
      <c r="B1373" s="170"/>
      <c r="C1373" s="171"/>
      <c r="D1373" s="156"/>
      <c r="E1373" s="156"/>
      <c r="F1373" s="176"/>
      <c r="G1373" s="157"/>
      <c r="H1373" s="158"/>
      <c r="I1373" s="158"/>
      <c r="J1373" s="158"/>
      <c r="K1373" s="33"/>
      <c r="L1373" s="180"/>
      <c r="M1373" s="180"/>
      <c r="N1373" s="82"/>
      <c r="O1373" s="186"/>
      <c r="P1373" s="103"/>
      <c r="Q1373" s="84" t="str">
        <f t="shared" si="598"/>
        <v/>
      </c>
      <c r="R1373" s="159"/>
      <c r="S1373" s="28" t="str" cm="1">
        <f t="array" aca="1" ref="S1373" ca="1">IF(INDIRECT("A"&amp;114+$U1373)&lt;&gt;"",114+$U1373,"")</f>
        <v/>
      </c>
      <c r="T1373" s="28" t="str">
        <f t="shared" ca="1" si="599"/>
        <v>$B</v>
      </c>
      <c r="U1373" s="29">
        <f t="shared" si="605"/>
        <v>1248</v>
      </c>
      <c r="V1373" s="29">
        <v>104.916666666675</v>
      </c>
      <c r="W1373" s="29">
        <f t="shared" si="610"/>
        <v>104</v>
      </c>
      <c r="X1373" s="41" t="str" cm="1">
        <f t="array" aca="1" ref="X1373" ca="1">IFERROR(INDEX('PC&amp;PD'!$A$1:$AP$15,ROW('PC&amp;PD'!$A$15),MATCH(INDIRECT(T1373),'PC&amp;PD'!$A$1:$AP$1,0)),"")</f>
        <v/>
      </c>
      <c r="Z1373" s="155"/>
      <c r="AA1373" s="13" t="str">
        <f t="shared" si="595"/>
        <v/>
      </c>
      <c r="AB1373" s="155"/>
      <c r="AC1373" s="13" t="str">
        <f t="shared" ca="1" si="600"/>
        <v>$AB</v>
      </c>
      <c r="AD1373" s="13" t="str" cm="1">
        <f t="array" aca="1" ref="AD1373" ca="1">IFERROR(IF((LEFT(INDIRECT("$F"&amp;$S1373),4))="GOTS",IF($G1373="Organic","GOTS_Organic_raw",(IF($G1373="Responsible","GOTS_Responsible",(IF($G1373="No Attribute (Conventional)","GOTS_conventional",(IF($G1373="Recycled Pre/Post-Consumer","GOTS_pre_post",(IF($G1373="In-Conversion","GOTS_in_conversion",(IF($G1373="Sustainably Sourced","Sustainably_sourced",""))))))))))),IF($G1373="Organic","Organic",(IF($G1373="Responsible","Responsible",(IF($G1373="No Attribute (Conventional)","No_Attribute_Conventional",(IF($G1373="Recycled Pre/Post-Consumer","Recycled_Pre_Post_Consumer",(IF($G1373="In-Conversion","In_Conversion",(IF($G1373="Recycled Pre-Consumer","Recycled_Pre_Consumer",(IF($G1373="Recycled Post-Consumer","Recycled_Post_Consumer",(IF($G1373="Sustainably Sourced","Sustainably_sourced","")))))))))))))))),"")</f>
        <v/>
      </c>
      <c r="AE1373" s="13" t="e" cm="1">
        <f t="array" aca="1" ref="AE1373" ca="1">IF(INDIRECT("$F"&amp;$S1373)="","",IF(LEFT(INDIRECT("$F"&amp;$S1373),3)="GRS","GRS_RCS_RM",IF((LEFT(INDIRECT("$F"&amp;$S1373),3))="RCS","GRS_RCS_RM",IF(INDIRECT("$F"&amp;$S1373)="OCS (No Label)","OCS_Conversion_RM",IF(LEFT(INDIRECT("$F"&amp;$S1373),3)="OCS","OCS_RM",IF(RIGHT(INDIRECT("$F"&amp;$S1373),10)="conversion","GOTS_RM_conversion",IF((LEFT(INDIRECT("$F"&amp;$S1373),4))="GOTS","GOTS_RM","Responsible_RM")))))))</f>
        <v>#REF!</v>
      </c>
      <c r="AF1373" s="13" t="str" cm="1">
        <f t="array" aca="1" ref="AF1373" ca="1">IF($S1373="","",INDIRECT("$Z"&amp;$S1373))</f>
        <v/>
      </c>
      <c r="AG1373" s="155"/>
      <c r="AH1373" s="13" t="str" cm="1">
        <f t="array" aca="1" ref="AH1373" ca="1">IFERROR(INDIRECT("$ag"&amp;S1373),"")</f>
        <v/>
      </c>
      <c r="AI1373" s="13" t="e" cm="1">
        <f t="array" aca="1" ref="AI1373" ca="1">INDIRECT("O"&amp;S1372)</f>
        <v>#REF!</v>
      </c>
      <c r="AJ1373" s="13" t="str">
        <f>IF($I1373="","",INDEX('Raw Material'!$A$1:$J$75,MATCH(I1373,'Raw Material'!$A$1:$A$75,0),(MATCH(G1373,'Raw Material'!$A$1:$J$1,0))))</f>
        <v/>
      </c>
      <c r="AK1373" s="13" t="str">
        <f t="shared" si="596"/>
        <v>YANLIŞRM</v>
      </c>
      <c r="AL1373" s="153" t="str">
        <f t="shared" si="597"/>
        <v/>
      </c>
    </row>
    <row r="1374" spans="1:38" ht="16.5" customHeight="1">
      <c r="A1374" s="160" t="str">
        <f>IF(B1374="","",COUNTA($B$114:$B1374))</f>
        <v/>
      </c>
      <c r="B1374" s="164"/>
      <c r="C1374" s="165"/>
      <c r="D1374" s="183"/>
      <c r="E1374" s="183"/>
      <c r="F1374" s="172"/>
      <c r="G1374" s="212"/>
      <c r="H1374" s="206"/>
      <c r="I1374" s="206"/>
      <c r="J1374" s="206"/>
      <c r="K1374" s="31"/>
      <c r="L1374" s="177" t="str">
        <f t="shared" ref="L1374" si="615">IF(R1374="","",LEFT(R1374,LEN(R1374)-2))</f>
        <v/>
      </c>
      <c r="M1374" s="177"/>
      <c r="N1374" s="80"/>
      <c r="O1374" s="184"/>
      <c r="P1374" s="103"/>
      <c r="Q1374" s="84" t="str">
        <f t="shared" si="598"/>
        <v/>
      </c>
      <c r="R1374" s="159" t="str">
        <f t="shared" ref="R1374" si="616">CONCATENATE($Q1374,Q1375,Q1376,Q1377,Q1378,Q1379,$Q1380,$Q1381,$Q1382,$Q1383,Q1384,Q1385)</f>
        <v/>
      </c>
      <c r="S1374" s="28" t="str" cm="1">
        <f t="array" aca="1" ref="S1374" ca="1">IF(INDIRECT("A"&amp;114+$U1374)&lt;&gt;"",114+$U1374,"")</f>
        <v/>
      </c>
      <c r="T1374" s="28" t="str">
        <f t="shared" ca="1" si="599"/>
        <v>$B</v>
      </c>
      <c r="U1374" s="29">
        <f t="shared" si="605"/>
        <v>1260</v>
      </c>
      <c r="V1374" s="29">
        <v>105.000000000008</v>
      </c>
      <c r="W1374" s="29">
        <f t="shared" si="610"/>
        <v>105</v>
      </c>
      <c r="X1374" s="41" t="str" cm="1">
        <f t="array" aca="1" ref="X1374" ca="1">IFERROR(INDEX('PC&amp;PD'!$A$1:$AP$15,ROW('PC&amp;PD'!$A$15),MATCH(INDIRECT(T1374),'PC&amp;PD'!$A$1:$AP$1,0)),"")</f>
        <v/>
      </c>
      <c r="Z1374" s="155" t="str">
        <f t="shared" ref="Z1374" si="617">IFERROR(IF($F1374="OCS 100","OCS (OCS 100)",IF($F1374="OCS Blended","OCS (OCS Blended)",IF($F1374="OCS (No Label)","OCS (No Label)",IF($F1374="RCS 100","RCS (RCS 100)",IF($F1374="RCS Blended","RCS (RCS Blended)",IF($F1374="GRS","GRS (GRS)",IF($F1374="GRS (No Label)", "GRS (No Label)",IF($F1374="RDS","RDS (RDS)",IF($F1374="RWS","RWS (RWS)",IF($F1374="RAS","RAS (RAS)",IF($F1374="RMS","RMS (RMS)",IF($F1374="GOTS Organic","GOTS (Organic)",IF($F1374="GOTS Made with organic","GOTS (Made with Organic)",IF($F1374="GOTS Organic - in conversion","GOTS (Organic - In Conversion)",IF($F1374="GOTS Made with organic - in conversion","GOTS (Made with Organic - In Conversion)",""))))))))))))))),"")</f>
        <v/>
      </c>
      <c r="AA1374" s="13" t="str">
        <f t="shared" si="595"/>
        <v/>
      </c>
      <c r="AB1374" s="155" t="str">
        <f t="shared" ref="AB1374" si="618">IFERROR(IF($F1374="OCS 100", "OCS_100",IF($F1374="OCS Blended", "OCS_Blended",IF($F1374="OCS (No Label)", "OCS_No_Label",IF($F1374="RCS 100", "RCS_100",IF($F1374="RCS Blended","RCS_Blended",IF($F1374="GRS","GRS",IF($F1374="GRS (No Label)", "GRS_No_Label",IF($F1374="RDS","RDS",IF($F1374="RWS","RWS",IF($F1374="RMS","RMS",IF($F1374="GOTS Organic","GOTS_Organic",IF($F1374="GOTS Made with organic","GOTS_Made_with_organic",IF($F1374="GOTS Organic - in conversion","GOTS_Organic_in_Conversion",IF($F1374="GOTS Made with organic - in conversion","GOTS_Made_with_Organic_in_Conversion",IF($F1374="RAS","RAS",""))))))))))))))),"")</f>
        <v/>
      </c>
      <c r="AC1374" s="13" t="str">
        <f t="shared" ca="1" si="600"/>
        <v>$AB</v>
      </c>
      <c r="AD1374" s="13" t="str" cm="1">
        <f t="array" aca="1" ref="AD1374" ca="1">IFERROR(IF((LEFT(INDIRECT("$F"&amp;$S1374),4))="GOTS",IF($G1374="Organic","GOTS_Organic_raw",(IF($G1374="Responsible","GOTS_Responsible",(IF($G1374="No Attribute (Conventional)","GOTS_conventional",(IF($G1374="Recycled Pre/Post-Consumer","GOTS_pre_post",(IF($G1374="In-Conversion","GOTS_in_conversion",(IF($G1374="Sustainably Sourced","Sustainably_sourced",""))))))))))),IF($G1374="Organic","Organic",(IF($G1374="Responsible","Responsible",(IF($G1374="No Attribute (Conventional)","No_Attribute_Conventional",(IF($G1374="Recycled Pre/Post-Consumer","Recycled_Pre_Post_Consumer",(IF($G1374="In-Conversion","In_Conversion",(IF($G1374="Recycled Pre-Consumer","Recycled_Pre_Consumer",(IF($G1374="Recycled Post-Consumer","Recycled_Post_Consumer",(IF($G1374="Sustainably Sourced","Sustainably_sourced","")))))))))))))))),"")</f>
        <v/>
      </c>
      <c r="AE1374" s="13" t="e" cm="1">
        <f t="array" aca="1" ref="AE1374" ca="1">IF(INDIRECT("$F"&amp;$S1374)="","",IF(LEFT(INDIRECT("$F"&amp;$S1374),3)="GRS","GRS_RCS_RM",IF((LEFT(INDIRECT("$F"&amp;$S1374),3))="RCS","GRS_RCS_RM",IF(INDIRECT("$F"&amp;$S1374)="OCS (No Label)","OCS_Conversion_RM",IF(LEFT(INDIRECT("$F"&amp;$S1374),3)="OCS","OCS_RM",IF(RIGHT(INDIRECT("$F"&amp;$S1374),10)="conversion","GOTS_RM_conversion",IF((LEFT(INDIRECT("$F"&amp;$S1374),4))="GOTS","GOTS_RM","Responsible_RM")))))))</f>
        <v>#REF!</v>
      </c>
      <c r="AF1374" s="13" t="str" cm="1">
        <f t="array" aca="1" ref="AF1374" ca="1">IF($S1374="","",INDIRECT("$Z"&amp;$S1374))</f>
        <v/>
      </c>
      <c r="AG1374" s="155" t="str">
        <f t="shared" ref="AG1374:AG1434" si="619">IF(AND(Y1374="",Y1375="",Y1376="",Y1377="",Y1378="",Y1379="",Y1380="",Y1381="",Y1382="",Y1383="",Y1384="",Y1385=""),"",CONCATENATE(Y1374&amp;", "&amp;Y1375&amp;", "&amp;Y1376&amp;", "&amp;Y1377&amp;", "&amp;Y1378&amp;", "&amp;Y1379&amp;", "&amp;Y1380&amp;", "&amp;Y1381&amp;", "&amp;Y1382&amp;", "&amp;Y1383&amp;", "&amp;Y1384&amp;", "&amp;Y1385))</f>
        <v/>
      </c>
      <c r="AH1374" s="13" t="str" cm="1">
        <f t="array" aca="1" ref="AH1374" ca="1">IFERROR(INDIRECT("$ag"&amp;S1374),"")</f>
        <v/>
      </c>
      <c r="AI1374" s="13" t="e" cm="1">
        <f t="array" aca="1" ref="AI1374" ca="1">INDIRECT("O"&amp;S1373)</f>
        <v>#REF!</v>
      </c>
      <c r="AJ1374" s="13" t="str">
        <f>IF($I1374="","",INDEX('Raw Material'!$A$1:$J$75,MATCH(I1374,'Raw Material'!$A$1:$A$75,0),(MATCH(G1374,'Raw Material'!$A$1:$J$1,0))))</f>
        <v/>
      </c>
      <c r="AK1374" s="13" t="str">
        <f t="shared" si="596"/>
        <v>YANLIŞRM</v>
      </c>
      <c r="AL1374" s="153" t="str">
        <f t="shared" si="597"/>
        <v/>
      </c>
    </row>
    <row r="1375" spans="1:38" ht="16.5" customHeight="1">
      <c r="A1375" s="161"/>
      <c r="B1375" s="166"/>
      <c r="C1375" s="167"/>
      <c r="D1375" s="156"/>
      <c r="E1375" s="156"/>
      <c r="F1375" s="173"/>
      <c r="G1375" s="181"/>
      <c r="H1375" s="182"/>
      <c r="I1375" s="182"/>
      <c r="J1375" s="182"/>
      <c r="K1375" s="32"/>
      <c r="L1375" s="178"/>
      <c r="M1375" s="178"/>
      <c r="N1375" s="81"/>
      <c r="O1375" s="185"/>
      <c r="P1375" s="103"/>
      <c r="Q1375" s="84" t="str">
        <f t="shared" si="598"/>
        <v/>
      </c>
      <c r="R1375" s="159"/>
      <c r="S1375" s="28" t="str" cm="1">
        <f t="array" aca="1" ref="S1375" ca="1">IF(INDIRECT("A"&amp;114+$U1375)&lt;&gt;"",114+$U1375,"")</f>
        <v/>
      </c>
      <c r="T1375" s="28" t="str">
        <f t="shared" ca="1" si="599"/>
        <v>$B</v>
      </c>
      <c r="U1375" s="29">
        <f t="shared" si="605"/>
        <v>1260</v>
      </c>
      <c r="V1375" s="29">
        <v>105.083333333342</v>
      </c>
      <c r="W1375" s="29">
        <f t="shared" si="610"/>
        <v>105</v>
      </c>
      <c r="X1375" s="41" t="str" cm="1">
        <f t="array" aca="1" ref="X1375" ca="1">IFERROR(INDEX('PC&amp;PD'!$A$1:$AP$15,ROW('PC&amp;PD'!$A$15),MATCH(INDIRECT(T1375),'PC&amp;PD'!$A$1:$AP$1,0)),"")</f>
        <v/>
      </c>
      <c r="Z1375" s="155"/>
      <c r="AA1375" s="13" t="str">
        <f t="shared" si="595"/>
        <v/>
      </c>
      <c r="AB1375" s="155"/>
      <c r="AC1375" s="13" t="str">
        <f t="shared" ca="1" si="600"/>
        <v>$AB</v>
      </c>
      <c r="AD1375" s="13" t="str" cm="1">
        <f t="array" aca="1" ref="AD1375" ca="1">IFERROR(IF((LEFT(INDIRECT("$F"&amp;$S1375),4))="GOTS",IF($G1375="Organic","GOTS_Organic_raw",(IF($G1375="Responsible","GOTS_Responsible",(IF($G1375="No Attribute (Conventional)","GOTS_conventional",(IF($G1375="Recycled Pre/Post-Consumer","GOTS_pre_post",(IF($G1375="In-Conversion","GOTS_in_conversion",(IF($G1375="Sustainably Sourced","Sustainably_sourced",""))))))))))),IF($G1375="Organic","Organic",(IF($G1375="Responsible","Responsible",(IF($G1375="No Attribute (Conventional)","No_Attribute_Conventional",(IF($G1375="Recycled Pre/Post-Consumer","Recycled_Pre_Post_Consumer",(IF($G1375="In-Conversion","In_Conversion",(IF($G1375="Recycled Pre-Consumer","Recycled_Pre_Consumer",(IF($G1375="Recycled Post-Consumer","Recycled_Post_Consumer",(IF($G1375="Sustainably Sourced","Sustainably_sourced","")))))))))))))))),"")</f>
        <v/>
      </c>
      <c r="AE1375" s="13" t="e" cm="1">
        <f t="array" aca="1" ref="AE1375" ca="1">IF(INDIRECT("$F"&amp;$S1375)="","",IF(LEFT(INDIRECT("$F"&amp;$S1375),3)="GRS","GRS_RCS_RM",IF((LEFT(INDIRECT("$F"&amp;$S1375),3))="RCS","GRS_RCS_RM",IF(INDIRECT("$F"&amp;$S1375)="OCS (No Label)","OCS_Conversion_RM",IF(LEFT(INDIRECT("$F"&amp;$S1375),3)="OCS","OCS_RM",IF(RIGHT(INDIRECT("$F"&amp;$S1375),10)="conversion","GOTS_RM_conversion",IF((LEFT(INDIRECT("$F"&amp;$S1375),4))="GOTS","GOTS_RM","Responsible_RM")))))))</f>
        <v>#REF!</v>
      </c>
      <c r="AF1375" s="13" t="str" cm="1">
        <f t="array" aca="1" ref="AF1375" ca="1">IF($S1375="","",INDIRECT("$Z"&amp;$S1375))</f>
        <v/>
      </c>
      <c r="AG1375" s="155"/>
      <c r="AH1375" s="13" t="str" cm="1">
        <f t="array" aca="1" ref="AH1375" ca="1">IFERROR(INDIRECT("$ag"&amp;S1375),"")</f>
        <v/>
      </c>
      <c r="AI1375" s="13" t="e" cm="1">
        <f t="array" aca="1" ref="AI1375" ca="1">INDIRECT("O"&amp;S1374)</f>
        <v>#REF!</v>
      </c>
      <c r="AJ1375" s="13" t="str">
        <f>IF($I1375="","",INDEX('Raw Material'!$A$1:$J$75,MATCH(I1375,'Raw Material'!$A$1:$A$75,0),(MATCH(G1375,'Raw Material'!$A$1:$J$1,0))))</f>
        <v/>
      </c>
      <c r="AK1375" s="13" t="str">
        <f t="shared" si="596"/>
        <v>YANLIŞRM</v>
      </c>
      <c r="AL1375" s="153" t="str">
        <f t="shared" si="597"/>
        <v/>
      </c>
    </row>
    <row r="1376" spans="1:38" ht="16.5" customHeight="1">
      <c r="A1376" s="161"/>
      <c r="B1376" s="166"/>
      <c r="C1376" s="167"/>
      <c r="D1376" s="156"/>
      <c r="E1376" s="156"/>
      <c r="F1376" s="173"/>
      <c r="G1376" s="181"/>
      <c r="H1376" s="182"/>
      <c r="I1376" s="182"/>
      <c r="J1376" s="182"/>
      <c r="K1376" s="32"/>
      <c r="L1376" s="178"/>
      <c r="M1376" s="178"/>
      <c r="N1376" s="81"/>
      <c r="O1376" s="185"/>
      <c r="P1376" s="103"/>
      <c r="Q1376" s="84" t="str">
        <f t="shared" si="598"/>
        <v/>
      </c>
      <c r="R1376" s="159"/>
      <c r="S1376" s="28" t="str" cm="1">
        <f t="array" aca="1" ref="S1376" ca="1">IF(INDIRECT("A"&amp;114+$U1376)&lt;&gt;"",114+$U1376,"")</f>
        <v/>
      </c>
      <c r="T1376" s="28" t="str">
        <f t="shared" ca="1" si="599"/>
        <v>$B</v>
      </c>
      <c r="U1376" s="29">
        <f t="shared" si="605"/>
        <v>1260</v>
      </c>
      <c r="V1376" s="29">
        <v>105.166666666675</v>
      </c>
      <c r="W1376" s="29">
        <f t="shared" si="610"/>
        <v>105</v>
      </c>
      <c r="X1376" s="41" t="str" cm="1">
        <f t="array" aca="1" ref="X1376" ca="1">IFERROR(INDEX('PC&amp;PD'!$A$1:$AP$15,ROW('PC&amp;PD'!$A$15),MATCH(INDIRECT(T1376),'PC&amp;PD'!$A$1:$AP$1,0)),"")</f>
        <v/>
      </c>
      <c r="Z1376" s="155"/>
      <c r="AA1376" s="13" t="str">
        <f t="shared" si="595"/>
        <v/>
      </c>
      <c r="AB1376" s="155"/>
      <c r="AC1376" s="13" t="str">
        <f t="shared" ca="1" si="600"/>
        <v>$AB</v>
      </c>
      <c r="AD1376" s="13" t="str" cm="1">
        <f t="array" aca="1" ref="AD1376" ca="1">IFERROR(IF((LEFT(INDIRECT("$F"&amp;$S1376),4))="GOTS",IF($G1376="Organic","GOTS_Organic_raw",(IF($G1376="Responsible","GOTS_Responsible",(IF($G1376="No Attribute (Conventional)","GOTS_conventional",(IF($G1376="Recycled Pre/Post-Consumer","GOTS_pre_post",(IF($G1376="In-Conversion","GOTS_in_conversion",(IF($G1376="Sustainably Sourced","Sustainably_sourced",""))))))))))),IF($G1376="Organic","Organic",(IF($G1376="Responsible","Responsible",(IF($G1376="No Attribute (Conventional)","No_Attribute_Conventional",(IF($G1376="Recycled Pre/Post-Consumer","Recycled_Pre_Post_Consumer",(IF($G1376="In-Conversion","In_Conversion",(IF($G1376="Recycled Pre-Consumer","Recycled_Pre_Consumer",(IF($G1376="Recycled Post-Consumer","Recycled_Post_Consumer",(IF($G1376="Sustainably Sourced","Sustainably_sourced","")))))))))))))))),"")</f>
        <v/>
      </c>
      <c r="AE1376" s="13" t="e" cm="1">
        <f t="array" aca="1" ref="AE1376" ca="1">IF(INDIRECT("$F"&amp;$S1376)="","",IF(LEFT(INDIRECT("$F"&amp;$S1376),3)="GRS","GRS_RCS_RM",IF((LEFT(INDIRECT("$F"&amp;$S1376),3))="RCS","GRS_RCS_RM",IF(INDIRECT("$F"&amp;$S1376)="OCS (No Label)","OCS_Conversion_RM",IF(LEFT(INDIRECT("$F"&amp;$S1376),3)="OCS","OCS_RM",IF(RIGHT(INDIRECT("$F"&amp;$S1376),10)="conversion","GOTS_RM_conversion",IF((LEFT(INDIRECT("$F"&amp;$S1376),4))="GOTS","GOTS_RM","Responsible_RM")))))))</f>
        <v>#REF!</v>
      </c>
      <c r="AF1376" s="13" t="str" cm="1">
        <f t="array" aca="1" ref="AF1376" ca="1">IF($S1376="","",INDIRECT("$Z"&amp;$S1376))</f>
        <v/>
      </c>
      <c r="AG1376" s="155"/>
      <c r="AH1376" s="13" t="str" cm="1">
        <f t="array" aca="1" ref="AH1376" ca="1">IFERROR(INDIRECT("$ag"&amp;S1376),"")</f>
        <v/>
      </c>
      <c r="AI1376" s="13" t="e" cm="1">
        <f t="array" aca="1" ref="AI1376" ca="1">INDIRECT("O"&amp;S1375)</f>
        <v>#REF!</v>
      </c>
      <c r="AJ1376" s="13" t="str">
        <f>IF($I1376="","",INDEX('Raw Material'!$A$1:$J$75,MATCH(I1376,'Raw Material'!$A$1:$A$75,0),(MATCH(G1376,'Raw Material'!$A$1:$J$1,0))))</f>
        <v/>
      </c>
      <c r="AK1376" s="13" t="str">
        <f t="shared" si="596"/>
        <v>YANLIŞRM</v>
      </c>
      <c r="AL1376" s="153" t="str">
        <f t="shared" si="597"/>
        <v/>
      </c>
    </row>
    <row r="1377" spans="1:38" ht="16.5" customHeight="1">
      <c r="A1377" s="161"/>
      <c r="B1377" s="166"/>
      <c r="C1377" s="167"/>
      <c r="D1377" s="156"/>
      <c r="E1377" s="156"/>
      <c r="F1377" s="174"/>
      <c r="G1377" s="181"/>
      <c r="H1377" s="182"/>
      <c r="I1377" s="182"/>
      <c r="J1377" s="182"/>
      <c r="K1377" s="32"/>
      <c r="L1377" s="178"/>
      <c r="M1377" s="178"/>
      <c r="N1377" s="81"/>
      <c r="O1377" s="185"/>
      <c r="P1377" s="103"/>
      <c r="Q1377" s="84" t="str">
        <f t="shared" si="598"/>
        <v/>
      </c>
      <c r="R1377" s="159"/>
      <c r="S1377" s="28" t="str" cm="1">
        <f t="array" aca="1" ref="S1377" ca="1">IF(INDIRECT("A"&amp;114+$U1377)&lt;&gt;"",114+$U1377,"")</f>
        <v/>
      </c>
      <c r="T1377" s="28" t="str">
        <f t="shared" ca="1" si="599"/>
        <v>$B</v>
      </c>
      <c r="U1377" s="29">
        <f t="shared" si="605"/>
        <v>1260</v>
      </c>
      <c r="V1377" s="29">
        <v>105.250000000008</v>
      </c>
      <c r="W1377" s="29">
        <f t="shared" si="610"/>
        <v>105</v>
      </c>
      <c r="X1377" s="41" t="str" cm="1">
        <f t="array" aca="1" ref="X1377" ca="1">IFERROR(INDEX('PC&amp;PD'!$A$1:$AP$15,ROW('PC&amp;PD'!$A$15),MATCH(INDIRECT(T1377),'PC&amp;PD'!$A$1:$AP$1,0)),"")</f>
        <v/>
      </c>
      <c r="Z1377" s="155"/>
      <c r="AA1377" s="13" t="str">
        <f t="shared" si="595"/>
        <v/>
      </c>
      <c r="AB1377" s="155"/>
      <c r="AC1377" s="13" t="str">
        <f t="shared" ca="1" si="600"/>
        <v>$AB</v>
      </c>
      <c r="AD1377" s="13" t="str" cm="1">
        <f t="array" aca="1" ref="AD1377" ca="1">IFERROR(IF((LEFT(INDIRECT("$F"&amp;$S1377),4))="GOTS",IF($G1377="Organic","GOTS_Organic_raw",(IF($G1377="Responsible","GOTS_Responsible",(IF($G1377="No Attribute (Conventional)","GOTS_conventional",(IF($G1377="Recycled Pre/Post-Consumer","GOTS_pre_post",(IF($G1377="In-Conversion","GOTS_in_conversion",(IF($G1377="Sustainably Sourced","Sustainably_sourced",""))))))))))),IF($G1377="Organic","Organic",(IF($G1377="Responsible","Responsible",(IF($G1377="No Attribute (Conventional)","No_Attribute_Conventional",(IF($G1377="Recycled Pre/Post-Consumer","Recycled_Pre_Post_Consumer",(IF($G1377="In-Conversion","In_Conversion",(IF($G1377="Recycled Pre-Consumer","Recycled_Pre_Consumer",(IF($G1377="Recycled Post-Consumer","Recycled_Post_Consumer",(IF($G1377="Sustainably Sourced","Sustainably_sourced","")))))))))))))))),"")</f>
        <v/>
      </c>
      <c r="AE1377" s="13" t="e" cm="1">
        <f t="array" aca="1" ref="AE1377" ca="1">IF(INDIRECT("$F"&amp;$S1377)="","",IF(LEFT(INDIRECT("$F"&amp;$S1377),3)="GRS","GRS_RCS_RM",IF((LEFT(INDIRECT("$F"&amp;$S1377),3))="RCS","GRS_RCS_RM",IF(INDIRECT("$F"&amp;$S1377)="OCS (No Label)","OCS_Conversion_RM",IF(LEFT(INDIRECT("$F"&amp;$S1377),3)="OCS","OCS_RM",IF(RIGHT(INDIRECT("$F"&amp;$S1377),10)="conversion","GOTS_RM_conversion",IF((LEFT(INDIRECT("$F"&amp;$S1377),4))="GOTS","GOTS_RM","Responsible_RM")))))))</f>
        <v>#REF!</v>
      </c>
      <c r="AF1377" s="13" t="str" cm="1">
        <f t="array" aca="1" ref="AF1377" ca="1">IF($S1377="","",INDIRECT("$Z"&amp;$S1377))</f>
        <v/>
      </c>
      <c r="AG1377" s="155"/>
      <c r="AH1377" s="13" t="str" cm="1">
        <f t="array" aca="1" ref="AH1377" ca="1">IFERROR(INDIRECT("$ag"&amp;S1377),"")</f>
        <v/>
      </c>
      <c r="AI1377" s="13" t="e" cm="1">
        <f t="array" aca="1" ref="AI1377" ca="1">INDIRECT("O"&amp;S1376)</f>
        <v>#REF!</v>
      </c>
      <c r="AJ1377" s="13" t="str">
        <f>IF($I1377="","",INDEX('Raw Material'!$A$1:$J$75,MATCH(I1377,'Raw Material'!$A$1:$A$75,0),(MATCH(G1377,'Raw Material'!$A$1:$J$1,0))))</f>
        <v/>
      </c>
      <c r="AK1377" s="13" t="str">
        <f t="shared" si="596"/>
        <v>YANLIŞRM</v>
      </c>
      <c r="AL1377" s="153" t="str">
        <f t="shared" si="597"/>
        <v/>
      </c>
    </row>
    <row r="1378" spans="1:38" ht="16.5" customHeight="1">
      <c r="A1378" s="161"/>
      <c r="B1378" s="166"/>
      <c r="C1378" s="167"/>
      <c r="D1378" s="156"/>
      <c r="E1378" s="156"/>
      <c r="F1378" s="174"/>
      <c r="G1378" s="181"/>
      <c r="H1378" s="182"/>
      <c r="I1378" s="182"/>
      <c r="J1378" s="182"/>
      <c r="K1378" s="32"/>
      <c r="L1378" s="178"/>
      <c r="M1378" s="178"/>
      <c r="N1378" s="81"/>
      <c r="O1378" s="185"/>
      <c r="P1378" s="103"/>
      <c r="Q1378" s="84" t="str">
        <f t="shared" si="598"/>
        <v/>
      </c>
      <c r="R1378" s="159"/>
      <c r="S1378" s="28" t="str" cm="1">
        <f t="array" aca="1" ref="S1378" ca="1">IF(INDIRECT("A"&amp;114+$U1378)&lt;&gt;"",114+$U1378,"")</f>
        <v/>
      </c>
      <c r="T1378" s="28" t="str">
        <f t="shared" ca="1" si="599"/>
        <v>$B</v>
      </c>
      <c r="U1378" s="29">
        <f t="shared" si="605"/>
        <v>1260</v>
      </c>
      <c r="V1378" s="29">
        <v>105.333333333342</v>
      </c>
      <c r="W1378" s="29">
        <f t="shared" si="610"/>
        <v>105</v>
      </c>
      <c r="X1378" s="41" t="str" cm="1">
        <f t="array" aca="1" ref="X1378" ca="1">IFERROR(INDEX('PC&amp;PD'!$A$1:$AP$15,ROW('PC&amp;PD'!$A$15),MATCH(INDIRECT(T1378),'PC&amp;PD'!$A$1:$AP$1,0)),"")</f>
        <v/>
      </c>
      <c r="Z1378" s="155"/>
      <c r="AA1378" s="13" t="str">
        <f t="shared" si="595"/>
        <v/>
      </c>
      <c r="AB1378" s="155"/>
      <c r="AC1378" s="13" t="str">
        <f t="shared" ca="1" si="600"/>
        <v>$AB</v>
      </c>
      <c r="AD1378" s="13" t="str" cm="1">
        <f t="array" aca="1" ref="AD1378" ca="1">IFERROR(IF((LEFT(INDIRECT("$F"&amp;$S1378),4))="GOTS",IF($G1378="Organic","GOTS_Organic_raw",(IF($G1378="Responsible","GOTS_Responsible",(IF($G1378="No Attribute (Conventional)","GOTS_conventional",(IF($G1378="Recycled Pre/Post-Consumer","GOTS_pre_post",(IF($G1378="In-Conversion","GOTS_in_conversion",(IF($G1378="Sustainably Sourced","Sustainably_sourced",""))))))))))),IF($G1378="Organic","Organic",(IF($G1378="Responsible","Responsible",(IF($G1378="No Attribute (Conventional)","No_Attribute_Conventional",(IF($G1378="Recycled Pre/Post-Consumer","Recycled_Pre_Post_Consumer",(IF($G1378="In-Conversion","In_Conversion",(IF($G1378="Recycled Pre-Consumer","Recycled_Pre_Consumer",(IF($G1378="Recycled Post-Consumer","Recycled_Post_Consumer",(IF($G1378="Sustainably Sourced","Sustainably_sourced","")))))))))))))))),"")</f>
        <v/>
      </c>
      <c r="AE1378" s="13" t="e" cm="1">
        <f t="array" aca="1" ref="AE1378" ca="1">IF(INDIRECT("$F"&amp;$S1378)="","",IF(LEFT(INDIRECT("$F"&amp;$S1378),3)="GRS","GRS_RCS_RM",IF((LEFT(INDIRECT("$F"&amp;$S1378),3))="RCS","GRS_RCS_RM",IF(INDIRECT("$F"&amp;$S1378)="OCS (No Label)","OCS_Conversion_RM",IF(LEFT(INDIRECT("$F"&amp;$S1378),3)="OCS","OCS_RM",IF(RIGHT(INDIRECT("$F"&amp;$S1378),10)="conversion","GOTS_RM_conversion",IF((LEFT(INDIRECT("$F"&amp;$S1378),4))="GOTS","GOTS_RM","Responsible_RM")))))))</f>
        <v>#REF!</v>
      </c>
      <c r="AF1378" s="13" t="str" cm="1">
        <f t="array" aca="1" ref="AF1378" ca="1">IF($S1378="","",INDIRECT("$Z"&amp;$S1378))</f>
        <v/>
      </c>
      <c r="AG1378" s="155"/>
      <c r="AH1378" s="13" t="str" cm="1">
        <f t="array" aca="1" ref="AH1378" ca="1">IFERROR(INDIRECT("$ag"&amp;S1378),"")</f>
        <v/>
      </c>
      <c r="AI1378" s="13" t="e" cm="1">
        <f t="array" aca="1" ref="AI1378" ca="1">INDIRECT("O"&amp;S1377)</f>
        <v>#REF!</v>
      </c>
      <c r="AJ1378" s="13" t="str">
        <f>IF($I1378="","",INDEX('Raw Material'!$A$1:$J$75,MATCH(I1378,'Raw Material'!$A$1:$A$75,0),(MATCH(G1378,'Raw Material'!$A$1:$J$1,0))))</f>
        <v/>
      </c>
      <c r="AK1378" s="13" t="str">
        <f t="shared" si="596"/>
        <v>YANLIŞRM</v>
      </c>
      <c r="AL1378" s="153" t="str">
        <f t="shared" si="597"/>
        <v/>
      </c>
    </row>
    <row r="1379" spans="1:38" ht="16.5" customHeight="1">
      <c r="A1379" s="161"/>
      <c r="B1379" s="166"/>
      <c r="C1379" s="167"/>
      <c r="D1379" s="156"/>
      <c r="E1379" s="156"/>
      <c r="F1379" s="174"/>
      <c r="G1379" s="181"/>
      <c r="H1379" s="182"/>
      <c r="I1379" s="182"/>
      <c r="J1379" s="182"/>
      <c r="K1379" s="32"/>
      <c r="L1379" s="178"/>
      <c r="M1379" s="178"/>
      <c r="N1379" s="81"/>
      <c r="O1379" s="185"/>
      <c r="P1379" s="103"/>
      <c r="Q1379" s="84" t="str">
        <f t="shared" si="598"/>
        <v/>
      </c>
      <c r="R1379" s="159"/>
      <c r="S1379" s="28" t="str" cm="1">
        <f t="array" aca="1" ref="S1379" ca="1">IF(INDIRECT("A"&amp;114+$U1379)&lt;&gt;"",114+$U1379,"")</f>
        <v/>
      </c>
      <c r="T1379" s="28" t="str">
        <f t="shared" ca="1" si="599"/>
        <v>$B</v>
      </c>
      <c r="U1379" s="29">
        <f t="shared" si="605"/>
        <v>1260</v>
      </c>
      <c r="V1379" s="29">
        <v>105.416666666675</v>
      </c>
      <c r="W1379" s="29">
        <f t="shared" si="610"/>
        <v>105</v>
      </c>
      <c r="X1379" s="41" t="str" cm="1">
        <f t="array" aca="1" ref="X1379" ca="1">IFERROR(INDEX('PC&amp;PD'!$A$1:$AP$15,ROW('PC&amp;PD'!$A$15),MATCH(INDIRECT(T1379),'PC&amp;PD'!$A$1:$AP$1,0)),"")</f>
        <v/>
      </c>
      <c r="Z1379" s="155"/>
      <c r="AA1379" s="13" t="str">
        <f t="shared" si="595"/>
        <v/>
      </c>
      <c r="AB1379" s="155"/>
      <c r="AC1379" s="13" t="str">
        <f t="shared" ca="1" si="600"/>
        <v>$AB</v>
      </c>
      <c r="AD1379" s="13" t="str" cm="1">
        <f t="array" aca="1" ref="AD1379" ca="1">IFERROR(IF((LEFT(INDIRECT("$F"&amp;$S1379),4))="GOTS",IF($G1379="Organic","GOTS_Organic_raw",(IF($G1379="Responsible","GOTS_Responsible",(IF($G1379="No Attribute (Conventional)","GOTS_conventional",(IF($G1379="Recycled Pre/Post-Consumer","GOTS_pre_post",(IF($G1379="In-Conversion","GOTS_in_conversion",(IF($G1379="Sustainably Sourced","Sustainably_sourced",""))))))))))),IF($G1379="Organic","Organic",(IF($G1379="Responsible","Responsible",(IF($G1379="No Attribute (Conventional)","No_Attribute_Conventional",(IF($G1379="Recycled Pre/Post-Consumer","Recycled_Pre_Post_Consumer",(IF($G1379="In-Conversion","In_Conversion",(IF($G1379="Recycled Pre-Consumer","Recycled_Pre_Consumer",(IF($G1379="Recycled Post-Consumer","Recycled_Post_Consumer",(IF($G1379="Sustainably Sourced","Sustainably_sourced","")))))))))))))))),"")</f>
        <v/>
      </c>
      <c r="AE1379" s="13" t="e" cm="1">
        <f t="array" aca="1" ref="AE1379" ca="1">IF(INDIRECT("$F"&amp;$S1379)="","",IF(LEFT(INDIRECT("$F"&amp;$S1379),3)="GRS","GRS_RCS_RM",IF((LEFT(INDIRECT("$F"&amp;$S1379),3))="RCS","GRS_RCS_RM",IF(INDIRECT("$F"&amp;$S1379)="OCS (No Label)","OCS_Conversion_RM",IF(LEFT(INDIRECT("$F"&amp;$S1379),3)="OCS","OCS_RM",IF(RIGHT(INDIRECT("$F"&amp;$S1379),10)="conversion","GOTS_RM_conversion",IF((LEFT(INDIRECT("$F"&amp;$S1379),4))="GOTS","GOTS_RM","Responsible_RM")))))))</f>
        <v>#REF!</v>
      </c>
      <c r="AF1379" s="13" t="str" cm="1">
        <f t="array" aca="1" ref="AF1379" ca="1">IF($S1379="","",INDIRECT("$Z"&amp;$S1379))</f>
        <v/>
      </c>
      <c r="AG1379" s="155"/>
      <c r="AH1379" s="13" t="str" cm="1">
        <f t="array" aca="1" ref="AH1379" ca="1">IFERROR(INDIRECT("$ag"&amp;S1379),"")</f>
        <v/>
      </c>
      <c r="AI1379" s="13" t="e" cm="1">
        <f t="array" aca="1" ref="AI1379" ca="1">INDIRECT("O"&amp;S1378)</f>
        <v>#REF!</v>
      </c>
      <c r="AJ1379" s="13" t="str">
        <f>IF($I1379="","",INDEX('Raw Material'!$A$1:$J$75,MATCH(I1379,'Raw Material'!$A$1:$A$75,0),(MATCH(G1379,'Raw Material'!$A$1:$J$1,0))))</f>
        <v/>
      </c>
      <c r="AK1379" s="13" t="str">
        <f t="shared" si="596"/>
        <v>YANLIŞRM</v>
      </c>
      <c r="AL1379" s="153" t="str">
        <f t="shared" si="597"/>
        <v/>
      </c>
    </row>
    <row r="1380" spans="1:38" ht="16.5" customHeight="1">
      <c r="A1380" s="162"/>
      <c r="B1380" s="168"/>
      <c r="C1380" s="169"/>
      <c r="D1380" s="156"/>
      <c r="E1380" s="156"/>
      <c r="F1380" s="175"/>
      <c r="G1380" s="181"/>
      <c r="H1380" s="182"/>
      <c r="I1380" s="182"/>
      <c r="J1380" s="182"/>
      <c r="K1380" s="32"/>
      <c r="L1380" s="179"/>
      <c r="M1380" s="179"/>
      <c r="N1380" s="81"/>
      <c r="O1380" s="185"/>
      <c r="P1380" s="103"/>
      <c r="Q1380" s="84" t="str">
        <f t="shared" si="598"/>
        <v/>
      </c>
      <c r="R1380" s="159"/>
      <c r="S1380" s="28" t="str" cm="1">
        <f t="array" aca="1" ref="S1380" ca="1">IF(INDIRECT("A"&amp;114+$U1380)&lt;&gt;"",114+$U1380,"")</f>
        <v/>
      </c>
      <c r="T1380" s="28" t="str">
        <f t="shared" ca="1" si="599"/>
        <v>$B</v>
      </c>
      <c r="U1380" s="29">
        <f t="shared" si="605"/>
        <v>1260</v>
      </c>
      <c r="V1380" s="29">
        <v>105.500000000008</v>
      </c>
      <c r="W1380" s="29">
        <f t="shared" si="610"/>
        <v>105</v>
      </c>
      <c r="X1380" s="41" t="str" cm="1">
        <f t="array" aca="1" ref="X1380" ca="1">IFERROR(INDEX('PC&amp;PD'!$A$1:$AP$15,ROW('PC&amp;PD'!$A$15),MATCH(INDIRECT(T1380),'PC&amp;PD'!$A$1:$AP$1,0)),"")</f>
        <v/>
      </c>
      <c r="Z1380" s="155"/>
      <c r="AA1380" s="13" t="str">
        <f t="shared" si="595"/>
        <v/>
      </c>
      <c r="AB1380" s="155"/>
      <c r="AC1380" s="13" t="str">
        <f t="shared" ca="1" si="600"/>
        <v>$AB</v>
      </c>
      <c r="AD1380" s="13" t="str" cm="1">
        <f t="array" aca="1" ref="AD1380" ca="1">IFERROR(IF((LEFT(INDIRECT("$F"&amp;$S1380),4))="GOTS",IF($G1380="Organic","GOTS_Organic_raw",(IF($G1380="Responsible","GOTS_Responsible",(IF($G1380="No Attribute (Conventional)","GOTS_conventional",(IF($G1380="Recycled Pre/Post-Consumer","GOTS_pre_post",(IF($G1380="In-Conversion","GOTS_in_conversion",(IF($G1380="Sustainably Sourced","Sustainably_sourced",""))))))))))),IF($G1380="Organic","Organic",(IF($G1380="Responsible","Responsible",(IF($G1380="No Attribute (Conventional)","No_Attribute_Conventional",(IF($G1380="Recycled Pre/Post-Consumer","Recycled_Pre_Post_Consumer",(IF($G1380="In-Conversion","In_Conversion",(IF($G1380="Recycled Pre-Consumer","Recycled_Pre_Consumer",(IF($G1380="Recycled Post-Consumer","Recycled_Post_Consumer",(IF($G1380="Sustainably Sourced","Sustainably_sourced","")))))))))))))))),"")</f>
        <v/>
      </c>
      <c r="AE1380" s="13" t="e" cm="1">
        <f t="array" aca="1" ref="AE1380" ca="1">IF(INDIRECT("$F"&amp;$S1380)="","",IF(LEFT(INDIRECT("$F"&amp;$S1380),3)="GRS","GRS_RCS_RM",IF((LEFT(INDIRECT("$F"&amp;$S1380),3))="RCS","GRS_RCS_RM",IF(INDIRECT("$F"&amp;$S1380)="OCS (No Label)","OCS_Conversion_RM",IF(LEFT(INDIRECT("$F"&amp;$S1380),3)="OCS","OCS_RM",IF(RIGHT(INDIRECT("$F"&amp;$S1380),10)="conversion","GOTS_RM_conversion",IF((LEFT(INDIRECT("$F"&amp;$S1380),4))="GOTS","GOTS_RM","Responsible_RM")))))))</f>
        <v>#REF!</v>
      </c>
      <c r="AF1380" s="13" t="str" cm="1">
        <f t="array" aca="1" ref="AF1380" ca="1">IF($S1380="","",INDIRECT("$Z"&amp;$S1380))</f>
        <v/>
      </c>
      <c r="AG1380" s="155"/>
      <c r="AH1380" s="13" t="str" cm="1">
        <f t="array" aca="1" ref="AH1380" ca="1">IFERROR(INDIRECT("$ag"&amp;S1380),"")</f>
        <v/>
      </c>
      <c r="AI1380" s="13" t="e" cm="1">
        <f t="array" aca="1" ref="AI1380" ca="1">INDIRECT("O"&amp;S1379)</f>
        <v>#REF!</v>
      </c>
      <c r="AJ1380" s="13" t="str">
        <f>IF($I1380="","",INDEX('Raw Material'!$A$1:$J$75,MATCH(I1380,'Raw Material'!$A$1:$A$75,0),(MATCH(G1380,'Raw Material'!$A$1:$J$1,0))))</f>
        <v/>
      </c>
      <c r="AK1380" s="13" t="str">
        <f t="shared" si="596"/>
        <v>YANLIŞRM</v>
      </c>
      <c r="AL1380" s="153" t="str">
        <f t="shared" si="597"/>
        <v/>
      </c>
    </row>
    <row r="1381" spans="1:38" ht="16.5" customHeight="1">
      <c r="A1381" s="162"/>
      <c r="B1381" s="168"/>
      <c r="C1381" s="169"/>
      <c r="D1381" s="156"/>
      <c r="E1381" s="156"/>
      <c r="F1381" s="175"/>
      <c r="G1381" s="181"/>
      <c r="H1381" s="182"/>
      <c r="I1381" s="182"/>
      <c r="J1381" s="182"/>
      <c r="K1381" s="32"/>
      <c r="L1381" s="179"/>
      <c r="M1381" s="179"/>
      <c r="N1381" s="81"/>
      <c r="O1381" s="185"/>
      <c r="P1381" s="103"/>
      <c r="Q1381" s="84" t="str">
        <f t="shared" si="598"/>
        <v/>
      </c>
      <c r="R1381" s="159"/>
      <c r="S1381" s="28" t="str" cm="1">
        <f t="array" aca="1" ref="S1381" ca="1">IF(INDIRECT("A"&amp;114+$U1381)&lt;&gt;"",114+$U1381,"")</f>
        <v/>
      </c>
      <c r="T1381" s="28" t="str">
        <f t="shared" ca="1" si="599"/>
        <v>$B</v>
      </c>
      <c r="U1381" s="29">
        <f t="shared" si="605"/>
        <v>1260</v>
      </c>
      <c r="V1381" s="29">
        <v>105.583333333342</v>
      </c>
      <c r="W1381" s="29">
        <f t="shared" si="610"/>
        <v>105</v>
      </c>
      <c r="X1381" s="41" t="str" cm="1">
        <f t="array" aca="1" ref="X1381" ca="1">IFERROR(INDEX('PC&amp;PD'!$A$1:$AP$15,ROW('PC&amp;PD'!$A$15),MATCH(INDIRECT(T1381),'PC&amp;PD'!$A$1:$AP$1,0)),"")</f>
        <v/>
      </c>
      <c r="Z1381" s="155"/>
      <c r="AA1381" s="13" t="str">
        <f t="shared" si="595"/>
        <v/>
      </c>
      <c r="AB1381" s="155"/>
      <c r="AC1381" s="13" t="str">
        <f t="shared" ca="1" si="600"/>
        <v>$AB</v>
      </c>
      <c r="AD1381" s="13" t="str" cm="1">
        <f t="array" aca="1" ref="AD1381" ca="1">IFERROR(IF((LEFT(INDIRECT("$F"&amp;$S1381),4))="GOTS",IF($G1381="Organic","GOTS_Organic_raw",(IF($G1381="Responsible","GOTS_Responsible",(IF($G1381="No Attribute (Conventional)","GOTS_conventional",(IF($G1381="Recycled Pre/Post-Consumer","GOTS_pre_post",(IF($G1381="In-Conversion","GOTS_in_conversion",(IF($G1381="Sustainably Sourced","Sustainably_sourced",""))))))))))),IF($G1381="Organic","Organic",(IF($G1381="Responsible","Responsible",(IF($G1381="No Attribute (Conventional)","No_Attribute_Conventional",(IF($G1381="Recycled Pre/Post-Consumer","Recycled_Pre_Post_Consumer",(IF($G1381="In-Conversion","In_Conversion",(IF($G1381="Recycled Pre-Consumer","Recycled_Pre_Consumer",(IF($G1381="Recycled Post-Consumer","Recycled_Post_Consumer",(IF($G1381="Sustainably Sourced","Sustainably_sourced","")))))))))))))))),"")</f>
        <v/>
      </c>
      <c r="AE1381" s="13" t="e" cm="1">
        <f t="array" aca="1" ref="AE1381" ca="1">IF(INDIRECT("$F"&amp;$S1381)="","",IF(LEFT(INDIRECT("$F"&amp;$S1381),3)="GRS","GRS_RCS_RM",IF((LEFT(INDIRECT("$F"&amp;$S1381),3))="RCS","GRS_RCS_RM",IF(INDIRECT("$F"&amp;$S1381)="OCS (No Label)","OCS_Conversion_RM",IF(LEFT(INDIRECT("$F"&amp;$S1381),3)="OCS","OCS_RM",IF(RIGHT(INDIRECT("$F"&amp;$S1381),10)="conversion","GOTS_RM_conversion",IF((LEFT(INDIRECT("$F"&amp;$S1381),4))="GOTS","GOTS_RM","Responsible_RM")))))))</f>
        <v>#REF!</v>
      </c>
      <c r="AF1381" s="13" t="str" cm="1">
        <f t="array" aca="1" ref="AF1381" ca="1">IF($S1381="","",INDIRECT("$Z"&amp;$S1381))</f>
        <v/>
      </c>
      <c r="AG1381" s="155"/>
      <c r="AH1381" s="13" t="str" cm="1">
        <f t="array" aca="1" ref="AH1381" ca="1">IFERROR(INDIRECT("$ag"&amp;S1381),"")</f>
        <v/>
      </c>
      <c r="AI1381" s="13" t="e" cm="1">
        <f t="array" aca="1" ref="AI1381" ca="1">INDIRECT("O"&amp;S1380)</f>
        <v>#REF!</v>
      </c>
      <c r="AJ1381" s="13" t="str">
        <f>IF($I1381="","",INDEX('Raw Material'!$A$1:$J$75,MATCH(I1381,'Raw Material'!$A$1:$A$75,0),(MATCH(G1381,'Raw Material'!$A$1:$J$1,0))))</f>
        <v/>
      </c>
      <c r="AK1381" s="13" t="str">
        <f t="shared" si="596"/>
        <v>YANLIŞRM</v>
      </c>
      <c r="AL1381" s="153" t="str">
        <f t="shared" si="597"/>
        <v/>
      </c>
    </row>
    <row r="1382" spans="1:38" ht="16.5" customHeight="1">
      <c r="A1382" s="162"/>
      <c r="B1382" s="168"/>
      <c r="C1382" s="169"/>
      <c r="D1382" s="156"/>
      <c r="E1382" s="156"/>
      <c r="F1382" s="175"/>
      <c r="G1382" s="181"/>
      <c r="H1382" s="182"/>
      <c r="I1382" s="182"/>
      <c r="J1382" s="182"/>
      <c r="K1382" s="32"/>
      <c r="L1382" s="179"/>
      <c r="M1382" s="179"/>
      <c r="N1382" s="81"/>
      <c r="O1382" s="185"/>
      <c r="P1382" s="103"/>
      <c r="Q1382" s="84" t="str">
        <f t="shared" si="598"/>
        <v/>
      </c>
      <c r="R1382" s="159"/>
      <c r="S1382" s="28" t="str" cm="1">
        <f t="array" aca="1" ref="S1382" ca="1">IF(INDIRECT("A"&amp;114+$U1382)&lt;&gt;"",114+$U1382,"")</f>
        <v/>
      </c>
      <c r="T1382" s="28" t="str">
        <f t="shared" ca="1" si="599"/>
        <v>$B</v>
      </c>
      <c r="U1382" s="29">
        <f t="shared" si="605"/>
        <v>1260</v>
      </c>
      <c r="V1382" s="29">
        <v>105.666666666675</v>
      </c>
      <c r="W1382" s="29">
        <f t="shared" si="610"/>
        <v>105</v>
      </c>
      <c r="X1382" s="41" t="str" cm="1">
        <f t="array" aca="1" ref="X1382" ca="1">IFERROR(INDEX('PC&amp;PD'!$A$1:$AP$15,ROW('PC&amp;PD'!$A$15),MATCH(INDIRECT(T1382),'PC&amp;PD'!$A$1:$AP$1,0)),"")</f>
        <v/>
      </c>
      <c r="Z1382" s="155"/>
      <c r="AA1382" s="13" t="str">
        <f t="shared" si="595"/>
        <v/>
      </c>
      <c r="AB1382" s="155"/>
      <c r="AC1382" s="13" t="str">
        <f t="shared" ca="1" si="600"/>
        <v>$AB</v>
      </c>
      <c r="AD1382" s="13" t="str" cm="1">
        <f t="array" aca="1" ref="AD1382" ca="1">IFERROR(IF((LEFT(INDIRECT("$F"&amp;$S1382),4))="GOTS",IF($G1382="Organic","GOTS_Organic_raw",(IF($G1382="Responsible","GOTS_Responsible",(IF($G1382="No Attribute (Conventional)","GOTS_conventional",(IF($G1382="Recycled Pre/Post-Consumer","GOTS_pre_post",(IF($G1382="In-Conversion","GOTS_in_conversion",(IF($G1382="Sustainably Sourced","Sustainably_sourced",""))))))))))),IF($G1382="Organic","Organic",(IF($G1382="Responsible","Responsible",(IF($G1382="No Attribute (Conventional)","No_Attribute_Conventional",(IF($G1382="Recycled Pre/Post-Consumer","Recycled_Pre_Post_Consumer",(IF($G1382="In-Conversion","In_Conversion",(IF($G1382="Recycled Pre-Consumer","Recycled_Pre_Consumer",(IF($G1382="Recycled Post-Consumer","Recycled_Post_Consumer",(IF($G1382="Sustainably Sourced","Sustainably_sourced","")))))))))))))))),"")</f>
        <v/>
      </c>
      <c r="AE1382" s="13" t="e" cm="1">
        <f t="array" aca="1" ref="AE1382" ca="1">IF(INDIRECT("$F"&amp;$S1382)="","",IF(LEFT(INDIRECT("$F"&amp;$S1382),3)="GRS","GRS_RCS_RM",IF((LEFT(INDIRECT("$F"&amp;$S1382),3))="RCS","GRS_RCS_RM",IF(INDIRECT("$F"&amp;$S1382)="OCS (No Label)","OCS_Conversion_RM",IF(LEFT(INDIRECT("$F"&amp;$S1382),3)="OCS","OCS_RM",IF(RIGHT(INDIRECT("$F"&amp;$S1382),10)="conversion","GOTS_RM_conversion",IF((LEFT(INDIRECT("$F"&amp;$S1382),4))="GOTS","GOTS_RM","Responsible_RM")))))))</f>
        <v>#REF!</v>
      </c>
      <c r="AF1382" s="13" t="str" cm="1">
        <f t="array" aca="1" ref="AF1382" ca="1">IF($S1382="","",INDIRECT("$Z"&amp;$S1382))</f>
        <v/>
      </c>
      <c r="AG1382" s="155"/>
      <c r="AH1382" s="13" t="str" cm="1">
        <f t="array" aca="1" ref="AH1382" ca="1">IFERROR(INDIRECT("$ag"&amp;S1382),"")</f>
        <v/>
      </c>
      <c r="AI1382" s="13" t="e" cm="1">
        <f t="array" aca="1" ref="AI1382" ca="1">INDIRECT("O"&amp;S1381)</f>
        <v>#REF!</v>
      </c>
      <c r="AJ1382" s="13" t="str">
        <f>IF($I1382="","",INDEX('Raw Material'!$A$1:$J$75,MATCH(I1382,'Raw Material'!$A$1:$A$75,0),(MATCH(G1382,'Raw Material'!$A$1:$J$1,0))))</f>
        <v/>
      </c>
      <c r="AK1382" s="13" t="str">
        <f t="shared" si="596"/>
        <v>YANLIŞRM</v>
      </c>
      <c r="AL1382" s="153" t="str">
        <f t="shared" si="597"/>
        <v/>
      </c>
    </row>
    <row r="1383" spans="1:38" ht="16.5" customHeight="1">
      <c r="A1383" s="162"/>
      <c r="B1383" s="168"/>
      <c r="C1383" s="169"/>
      <c r="D1383" s="156"/>
      <c r="E1383" s="156"/>
      <c r="F1383" s="175"/>
      <c r="G1383" s="181"/>
      <c r="H1383" s="182"/>
      <c r="I1383" s="182"/>
      <c r="J1383" s="182"/>
      <c r="K1383" s="32"/>
      <c r="L1383" s="179"/>
      <c r="M1383" s="179"/>
      <c r="N1383" s="81"/>
      <c r="O1383" s="185"/>
      <c r="P1383" s="103"/>
      <c r="Q1383" s="84" t="str">
        <f t="shared" si="598"/>
        <v/>
      </c>
      <c r="R1383" s="159"/>
      <c r="S1383" s="28" t="str" cm="1">
        <f t="array" aca="1" ref="S1383" ca="1">IF(INDIRECT("A"&amp;114+$U1383)&lt;&gt;"",114+$U1383,"")</f>
        <v/>
      </c>
      <c r="T1383" s="28" t="str">
        <f t="shared" ca="1" si="599"/>
        <v>$B</v>
      </c>
      <c r="U1383" s="29">
        <f t="shared" si="605"/>
        <v>1260</v>
      </c>
      <c r="V1383" s="29">
        <v>105.750000000008</v>
      </c>
      <c r="W1383" s="29">
        <f t="shared" si="610"/>
        <v>105</v>
      </c>
      <c r="X1383" s="41" t="str" cm="1">
        <f t="array" aca="1" ref="X1383" ca="1">IFERROR(INDEX('PC&amp;PD'!$A$1:$AP$15,ROW('PC&amp;PD'!$A$15),MATCH(INDIRECT(T1383),'PC&amp;PD'!$A$1:$AP$1,0)),"")</f>
        <v/>
      </c>
      <c r="Z1383" s="155"/>
      <c r="AA1383" s="13" t="str">
        <f t="shared" si="595"/>
        <v/>
      </c>
      <c r="AB1383" s="155"/>
      <c r="AC1383" s="13" t="str">
        <f t="shared" ca="1" si="600"/>
        <v>$AB</v>
      </c>
      <c r="AD1383" s="13" t="str" cm="1">
        <f t="array" aca="1" ref="AD1383" ca="1">IFERROR(IF((LEFT(INDIRECT("$F"&amp;$S1383),4))="GOTS",IF($G1383="Organic","GOTS_Organic_raw",(IF($G1383="Responsible","GOTS_Responsible",(IF($G1383="No Attribute (Conventional)","GOTS_conventional",(IF($G1383="Recycled Pre/Post-Consumer","GOTS_pre_post",(IF($G1383="In-Conversion","GOTS_in_conversion",(IF($G1383="Sustainably Sourced","Sustainably_sourced",""))))))))))),IF($G1383="Organic","Organic",(IF($G1383="Responsible","Responsible",(IF($G1383="No Attribute (Conventional)","No_Attribute_Conventional",(IF($G1383="Recycled Pre/Post-Consumer","Recycled_Pre_Post_Consumer",(IF($G1383="In-Conversion","In_Conversion",(IF($G1383="Recycled Pre-Consumer","Recycled_Pre_Consumer",(IF($G1383="Recycled Post-Consumer","Recycled_Post_Consumer",(IF($G1383="Sustainably Sourced","Sustainably_sourced","")))))))))))))))),"")</f>
        <v/>
      </c>
      <c r="AE1383" s="13" t="e" cm="1">
        <f t="array" aca="1" ref="AE1383" ca="1">IF(INDIRECT("$F"&amp;$S1383)="","",IF(LEFT(INDIRECT("$F"&amp;$S1383),3)="GRS","GRS_RCS_RM",IF((LEFT(INDIRECT("$F"&amp;$S1383),3))="RCS","GRS_RCS_RM",IF(INDIRECT("$F"&amp;$S1383)="OCS (No Label)","OCS_Conversion_RM",IF(LEFT(INDIRECT("$F"&amp;$S1383),3)="OCS","OCS_RM",IF(RIGHT(INDIRECT("$F"&amp;$S1383),10)="conversion","GOTS_RM_conversion",IF((LEFT(INDIRECT("$F"&amp;$S1383),4))="GOTS","GOTS_RM","Responsible_RM")))))))</f>
        <v>#REF!</v>
      </c>
      <c r="AF1383" s="13" t="str" cm="1">
        <f t="array" aca="1" ref="AF1383" ca="1">IF($S1383="","",INDIRECT("$Z"&amp;$S1383))</f>
        <v/>
      </c>
      <c r="AG1383" s="155"/>
      <c r="AH1383" s="13" t="str" cm="1">
        <f t="array" aca="1" ref="AH1383" ca="1">IFERROR(INDIRECT("$ag"&amp;S1383),"")</f>
        <v/>
      </c>
      <c r="AI1383" s="13" t="e" cm="1">
        <f t="array" aca="1" ref="AI1383" ca="1">INDIRECT("O"&amp;S1382)</f>
        <v>#REF!</v>
      </c>
      <c r="AJ1383" s="13" t="str">
        <f>IF($I1383="","",INDEX('Raw Material'!$A$1:$J$75,MATCH(I1383,'Raw Material'!$A$1:$A$75,0),(MATCH(G1383,'Raw Material'!$A$1:$J$1,0))))</f>
        <v/>
      </c>
      <c r="AK1383" s="13" t="str">
        <f t="shared" si="596"/>
        <v>YANLIŞRM</v>
      </c>
      <c r="AL1383" s="153" t="str">
        <f t="shared" si="597"/>
        <v/>
      </c>
    </row>
    <row r="1384" spans="1:38" ht="16.5" customHeight="1">
      <c r="A1384" s="162"/>
      <c r="B1384" s="168"/>
      <c r="C1384" s="169"/>
      <c r="D1384" s="156"/>
      <c r="E1384" s="156"/>
      <c r="F1384" s="175"/>
      <c r="G1384" s="181"/>
      <c r="H1384" s="182"/>
      <c r="I1384" s="182"/>
      <c r="J1384" s="182"/>
      <c r="K1384" s="32"/>
      <c r="L1384" s="179"/>
      <c r="M1384" s="179"/>
      <c r="N1384" s="81"/>
      <c r="O1384" s="185"/>
      <c r="P1384" s="103"/>
      <c r="Q1384" s="84" t="str">
        <f t="shared" si="598"/>
        <v/>
      </c>
      <c r="R1384" s="159"/>
      <c r="S1384" s="28" t="str" cm="1">
        <f t="array" aca="1" ref="S1384" ca="1">IF(INDIRECT("A"&amp;114+$U1384)&lt;&gt;"",114+$U1384,"")</f>
        <v/>
      </c>
      <c r="T1384" s="28" t="str">
        <f t="shared" ca="1" si="599"/>
        <v>$B</v>
      </c>
      <c r="U1384" s="29">
        <f t="shared" si="605"/>
        <v>1260</v>
      </c>
      <c r="V1384" s="29">
        <v>105.833333333342</v>
      </c>
      <c r="W1384" s="29">
        <f t="shared" si="610"/>
        <v>105</v>
      </c>
      <c r="X1384" s="41" t="str" cm="1">
        <f t="array" aca="1" ref="X1384" ca="1">IFERROR(INDEX('PC&amp;PD'!$A$1:$AP$15,ROW('PC&amp;PD'!$A$15),MATCH(INDIRECT(T1384),'PC&amp;PD'!$A$1:$AP$1,0)),"")</f>
        <v/>
      </c>
      <c r="Z1384" s="155"/>
      <c r="AA1384" s="13" t="str">
        <f t="shared" si="595"/>
        <v/>
      </c>
      <c r="AB1384" s="155"/>
      <c r="AC1384" s="13" t="str">
        <f t="shared" ca="1" si="600"/>
        <v>$AB</v>
      </c>
      <c r="AD1384" s="13" t="str" cm="1">
        <f t="array" aca="1" ref="AD1384" ca="1">IFERROR(IF((LEFT(INDIRECT("$F"&amp;$S1384),4))="GOTS",IF($G1384="Organic","GOTS_Organic_raw",(IF($G1384="Responsible","GOTS_Responsible",(IF($G1384="No Attribute (Conventional)","GOTS_conventional",(IF($G1384="Recycled Pre/Post-Consumer","GOTS_pre_post",(IF($G1384="In-Conversion","GOTS_in_conversion",(IF($G1384="Sustainably Sourced","Sustainably_sourced",""))))))))))),IF($G1384="Organic","Organic",(IF($G1384="Responsible","Responsible",(IF($G1384="No Attribute (Conventional)","No_Attribute_Conventional",(IF($G1384="Recycled Pre/Post-Consumer","Recycled_Pre_Post_Consumer",(IF($G1384="In-Conversion","In_Conversion",(IF($G1384="Recycled Pre-Consumer","Recycled_Pre_Consumer",(IF($G1384="Recycled Post-Consumer","Recycled_Post_Consumer",(IF($G1384="Sustainably Sourced","Sustainably_sourced","")))))))))))))))),"")</f>
        <v/>
      </c>
      <c r="AE1384" s="13" t="e" cm="1">
        <f t="array" aca="1" ref="AE1384" ca="1">IF(INDIRECT("$F"&amp;$S1384)="","",IF(LEFT(INDIRECT("$F"&amp;$S1384),3)="GRS","GRS_RCS_RM",IF((LEFT(INDIRECT("$F"&amp;$S1384),3))="RCS","GRS_RCS_RM",IF(INDIRECT("$F"&amp;$S1384)="OCS (No Label)","OCS_Conversion_RM",IF(LEFT(INDIRECT("$F"&amp;$S1384),3)="OCS","OCS_RM",IF(RIGHT(INDIRECT("$F"&amp;$S1384),10)="conversion","GOTS_RM_conversion",IF((LEFT(INDIRECT("$F"&amp;$S1384),4))="GOTS","GOTS_RM","Responsible_RM")))))))</f>
        <v>#REF!</v>
      </c>
      <c r="AF1384" s="13" t="str" cm="1">
        <f t="array" aca="1" ref="AF1384" ca="1">IF($S1384="","",INDIRECT("$Z"&amp;$S1384))</f>
        <v/>
      </c>
      <c r="AG1384" s="155"/>
      <c r="AH1384" s="13" t="str" cm="1">
        <f t="array" aca="1" ref="AH1384" ca="1">IFERROR(INDIRECT("$ag"&amp;S1384),"")</f>
        <v/>
      </c>
      <c r="AI1384" s="13" t="e" cm="1">
        <f t="array" aca="1" ref="AI1384" ca="1">INDIRECT("O"&amp;S1383)</f>
        <v>#REF!</v>
      </c>
      <c r="AJ1384" s="13" t="str">
        <f>IF($I1384="","",INDEX('Raw Material'!$A$1:$J$75,MATCH(I1384,'Raw Material'!$A$1:$A$75,0),(MATCH(G1384,'Raw Material'!$A$1:$J$1,0))))</f>
        <v/>
      </c>
      <c r="AK1384" s="13" t="str">
        <f t="shared" si="596"/>
        <v>YANLIŞRM</v>
      </c>
      <c r="AL1384" s="153" t="str">
        <f t="shared" si="597"/>
        <v/>
      </c>
    </row>
    <row r="1385" spans="1:38" ht="16.5" customHeight="1" thickBot="1">
      <c r="A1385" s="163"/>
      <c r="B1385" s="170"/>
      <c r="C1385" s="171"/>
      <c r="D1385" s="156"/>
      <c r="E1385" s="156"/>
      <c r="F1385" s="176"/>
      <c r="G1385" s="157"/>
      <c r="H1385" s="158"/>
      <c r="I1385" s="158"/>
      <c r="J1385" s="158"/>
      <c r="K1385" s="33"/>
      <c r="L1385" s="180"/>
      <c r="M1385" s="180"/>
      <c r="N1385" s="82"/>
      <c r="O1385" s="186"/>
      <c r="P1385" s="103"/>
      <c r="Q1385" s="84" t="str">
        <f t="shared" si="598"/>
        <v/>
      </c>
      <c r="R1385" s="159"/>
      <c r="S1385" s="28" t="str" cm="1">
        <f t="array" aca="1" ref="S1385" ca="1">IF(INDIRECT("A"&amp;114+$U1385)&lt;&gt;"",114+$U1385,"")</f>
        <v/>
      </c>
      <c r="T1385" s="28" t="str">
        <f t="shared" ca="1" si="599"/>
        <v>$B</v>
      </c>
      <c r="U1385" s="29">
        <f t="shared" si="605"/>
        <v>1260</v>
      </c>
      <c r="V1385" s="29">
        <v>105.916666666675</v>
      </c>
      <c r="W1385" s="29">
        <f t="shared" si="610"/>
        <v>105</v>
      </c>
      <c r="X1385" s="41" t="str" cm="1">
        <f t="array" aca="1" ref="X1385" ca="1">IFERROR(INDEX('PC&amp;PD'!$A$1:$AP$15,ROW('PC&amp;PD'!$A$15),MATCH(INDIRECT(T1385),'PC&amp;PD'!$A$1:$AP$1,0)),"")</f>
        <v/>
      </c>
      <c r="Z1385" s="155"/>
      <c r="AA1385" s="13" t="str">
        <f t="shared" si="595"/>
        <v/>
      </c>
      <c r="AB1385" s="155"/>
      <c r="AC1385" s="13" t="str">
        <f t="shared" ca="1" si="600"/>
        <v>$AB</v>
      </c>
      <c r="AD1385" s="13" t="str" cm="1">
        <f t="array" aca="1" ref="AD1385" ca="1">IFERROR(IF((LEFT(INDIRECT("$F"&amp;$S1385),4))="GOTS",IF($G1385="Organic","GOTS_Organic_raw",(IF($G1385="Responsible","GOTS_Responsible",(IF($G1385="No Attribute (Conventional)","GOTS_conventional",(IF($G1385="Recycled Pre/Post-Consumer","GOTS_pre_post",(IF($G1385="In-Conversion","GOTS_in_conversion",(IF($G1385="Sustainably Sourced","Sustainably_sourced",""))))))))))),IF($G1385="Organic","Organic",(IF($G1385="Responsible","Responsible",(IF($G1385="No Attribute (Conventional)","No_Attribute_Conventional",(IF($G1385="Recycled Pre/Post-Consumer","Recycled_Pre_Post_Consumer",(IF($G1385="In-Conversion","In_Conversion",(IF($G1385="Recycled Pre-Consumer","Recycled_Pre_Consumer",(IF($G1385="Recycled Post-Consumer","Recycled_Post_Consumer",(IF($G1385="Sustainably Sourced","Sustainably_sourced","")))))))))))))))),"")</f>
        <v/>
      </c>
      <c r="AE1385" s="13" t="e" cm="1">
        <f t="array" aca="1" ref="AE1385" ca="1">IF(INDIRECT("$F"&amp;$S1385)="","",IF(LEFT(INDIRECT("$F"&amp;$S1385),3)="GRS","GRS_RCS_RM",IF((LEFT(INDIRECT("$F"&amp;$S1385),3))="RCS","GRS_RCS_RM",IF(INDIRECT("$F"&amp;$S1385)="OCS (No Label)","OCS_Conversion_RM",IF(LEFT(INDIRECT("$F"&amp;$S1385),3)="OCS","OCS_RM",IF(RIGHT(INDIRECT("$F"&amp;$S1385),10)="conversion","GOTS_RM_conversion",IF((LEFT(INDIRECT("$F"&amp;$S1385),4))="GOTS","GOTS_RM","Responsible_RM")))))))</f>
        <v>#REF!</v>
      </c>
      <c r="AF1385" s="13" t="str" cm="1">
        <f t="array" aca="1" ref="AF1385" ca="1">IF($S1385="","",INDIRECT("$Z"&amp;$S1385))</f>
        <v/>
      </c>
      <c r="AG1385" s="155"/>
      <c r="AH1385" s="13" t="str" cm="1">
        <f t="array" aca="1" ref="AH1385" ca="1">IFERROR(INDIRECT("$ag"&amp;S1385),"")</f>
        <v/>
      </c>
      <c r="AI1385" s="13" t="e" cm="1">
        <f t="array" aca="1" ref="AI1385" ca="1">INDIRECT("O"&amp;S1384)</f>
        <v>#REF!</v>
      </c>
      <c r="AJ1385" s="13" t="str">
        <f>IF($I1385="","",INDEX('Raw Material'!$A$1:$J$75,MATCH(I1385,'Raw Material'!$A$1:$A$75,0),(MATCH(G1385,'Raw Material'!$A$1:$J$1,0))))</f>
        <v/>
      </c>
      <c r="AK1385" s="13" t="str">
        <f t="shared" si="596"/>
        <v>YANLIŞRM</v>
      </c>
      <c r="AL1385" s="153" t="str">
        <f t="shared" si="597"/>
        <v/>
      </c>
    </row>
    <row r="1386" spans="1:38" ht="16.5" customHeight="1">
      <c r="A1386" s="160" t="str">
        <f>IF(B1386="","",COUNTA($B$114:$B1386))</f>
        <v/>
      </c>
      <c r="B1386" s="164"/>
      <c r="C1386" s="165"/>
      <c r="D1386" s="183"/>
      <c r="E1386" s="183"/>
      <c r="F1386" s="172"/>
      <c r="G1386" s="212"/>
      <c r="H1386" s="206"/>
      <c r="I1386" s="206"/>
      <c r="J1386" s="206"/>
      <c r="K1386" s="31"/>
      <c r="L1386" s="177" t="str">
        <f t="shared" ref="L1386" si="620">IF(R1386="","",LEFT(R1386,LEN(R1386)-2))</f>
        <v/>
      </c>
      <c r="M1386" s="177"/>
      <c r="N1386" s="80"/>
      <c r="O1386" s="184"/>
      <c r="P1386" s="103"/>
      <c r="Q1386" s="84" t="str">
        <f t="shared" si="598"/>
        <v/>
      </c>
      <c r="R1386" s="159" t="str">
        <f t="shared" ref="R1386" si="621">CONCATENATE($Q1386,Q1387,Q1388,Q1389,Q1390,Q1391,$Q1392,$Q1393,$Q1394,$Q1395,Q1396,Q1397)</f>
        <v/>
      </c>
      <c r="S1386" s="28" t="str" cm="1">
        <f t="array" aca="1" ref="S1386" ca="1">IF(INDIRECT("A"&amp;114+$U1386)&lt;&gt;"",114+$U1386,"")</f>
        <v/>
      </c>
      <c r="T1386" s="28" t="str">
        <f t="shared" ca="1" si="599"/>
        <v>$B</v>
      </c>
      <c r="U1386" s="29">
        <f t="shared" si="605"/>
        <v>1272</v>
      </c>
      <c r="V1386" s="29">
        <v>106.000000000008</v>
      </c>
      <c r="W1386" s="29">
        <f t="shared" si="610"/>
        <v>106</v>
      </c>
      <c r="X1386" s="41" t="str" cm="1">
        <f t="array" aca="1" ref="X1386" ca="1">IFERROR(INDEX('PC&amp;PD'!$A$1:$AP$15,ROW('PC&amp;PD'!$A$15),MATCH(INDIRECT(T1386),'PC&amp;PD'!$A$1:$AP$1,0)),"")</f>
        <v/>
      </c>
      <c r="Z1386" s="155" t="str">
        <f t="shared" ref="Z1386" si="622">IFERROR(IF($F1386="OCS 100","OCS (OCS 100)",IF($F1386="OCS Blended","OCS (OCS Blended)",IF($F1386="OCS (No Label)","OCS (No Label)",IF($F1386="RCS 100","RCS (RCS 100)",IF($F1386="RCS Blended","RCS (RCS Blended)",IF($F1386="GRS","GRS (GRS)",IF($F1386="GRS (No Label)", "GRS (No Label)",IF($F1386="RDS","RDS (RDS)",IF($F1386="RWS","RWS (RWS)",IF($F1386="RAS","RAS (RAS)",IF($F1386="RMS","RMS (RMS)",IF($F1386="GOTS Organic","GOTS (Organic)",IF($F1386="GOTS Made with organic","GOTS (Made with Organic)",IF($F1386="GOTS Organic - in conversion","GOTS (Organic - In Conversion)",IF($F1386="GOTS Made with organic - in conversion","GOTS (Made with Organic - In Conversion)",""))))))))))))))),"")</f>
        <v/>
      </c>
      <c r="AA1386" s="13" t="str">
        <f t="shared" si="595"/>
        <v/>
      </c>
      <c r="AB1386" s="155" t="str">
        <f t="shared" ref="AB1386" si="623">IFERROR(IF($F1386="OCS 100", "OCS_100",IF($F1386="OCS Blended", "OCS_Blended",IF($F1386="OCS (No Label)", "OCS_No_Label",IF($F1386="RCS 100", "RCS_100",IF($F1386="RCS Blended","RCS_Blended",IF($F1386="GRS","GRS",IF($F1386="GRS (No Label)", "GRS_No_Label",IF($F1386="RDS","RDS",IF($F1386="RWS","RWS",IF($F1386="RMS","RMS",IF($F1386="GOTS Organic","GOTS_Organic",IF($F1386="GOTS Made with organic","GOTS_Made_with_organic",IF($F1386="GOTS Organic - in conversion","GOTS_Organic_in_Conversion",IF($F1386="GOTS Made with organic - in conversion","GOTS_Made_with_Organic_in_Conversion",IF($F1386="RAS","RAS",""))))))))))))))),"")</f>
        <v/>
      </c>
      <c r="AC1386" s="13" t="str">
        <f t="shared" ca="1" si="600"/>
        <v>$AB</v>
      </c>
      <c r="AD1386" s="13" t="str" cm="1">
        <f t="array" aca="1" ref="AD1386" ca="1">IFERROR(IF((LEFT(INDIRECT("$F"&amp;$S1386),4))="GOTS",IF($G1386="Organic","GOTS_Organic_raw",(IF($G1386="Responsible","GOTS_Responsible",(IF($G1386="No Attribute (Conventional)","GOTS_conventional",(IF($G1386="Recycled Pre/Post-Consumer","GOTS_pre_post",(IF($G1386="In-Conversion","GOTS_in_conversion",(IF($G1386="Sustainably Sourced","Sustainably_sourced",""))))))))))),IF($G1386="Organic","Organic",(IF($G1386="Responsible","Responsible",(IF($G1386="No Attribute (Conventional)","No_Attribute_Conventional",(IF($G1386="Recycled Pre/Post-Consumer","Recycled_Pre_Post_Consumer",(IF($G1386="In-Conversion","In_Conversion",(IF($G1386="Recycled Pre-Consumer","Recycled_Pre_Consumer",(IF($G1386="Recycled Post-Consumer","Recycled_Post_Consumer",(IF($G1386="Sustainably Sourced","Sustainably_sourced","")))))))))))))))),"")</f>
        <v/>
      </c>
      <c r="AE1386" s="13" t="e" cm="1">
        <f t="array" aca="1" ref="AE1386" ca="1">IF(INDIRECT("$F"&amp;$S1386)="","",IF(LEFT(INDIRECT("$F"&amp;$S1386),3)="GRS","GRS_RCS_RM",IF((LEFT(INDIRECT("$F"&amp;$S1386),3))="RCS","GRS_RCS_RM",IF(INDIRECT("$F"&amp;$S1386)="OCS (No Label)","OCS_Conversion_RM",IF(LEFT(INDIRECT("$F"&amp;$S1386),3)="OCS","OCS_RM",IF(RIGHT(INDIRECT("$F"&amp;$S1386),10)="conversion","GOTS_RM_conversion",IF((LEFT(INDIRECT("$F"&amp;$S1386),4))="GOTS","GOTS_RM","Responsible_RM")))))))</f>
        <v>#REF!</v>
      </c>
      <c r="AF1386" s="13" t="str" cm="1">
        <f t="array" aca="1" ref="AF1386" ca="1">IF($S1386="","",INDIRECT("$Z"&amp;$S1386))</f>
        <v/>
      </c>
      <c r="AG1386" s="155" t="str">
        <f t="shared" si="619"/>
        <v/>
      </c>
      <c r="AH1386" s="13" t="str" cm="1">
        <f t="array" aca="1" ref="AH1386" ca="1">IFERROR(INDIRECT("$ag"&amp;S1386),"")</f>
        <v/>
      </c>
      <c r="AI1386" s="13" t="e" cm="1">
        <f t="array" aca="1" ref="AI1386" ca="1">INDIRECT("O"&amp;S1385)</f>
        <v>#REF!</v>
      </c>
      <c r="AJ1386" s="13" t="str">
        <f>IF($I1386="","",INDEX('Raw Material'!$A$1:$J$75,MATCH(I1386,'Raw Material'!$A$1:$A$75,0),(MATCH(G1386,'Raw Material'!$A$1:$J$1,0))))</f>
        <v/>
      </c>
      <c r="AK1386" s="13" t="str">
        <f t="shared" si="596"/>
        <v>YANLIŞRM</v>
      </c>
      <c r="AL1386" s="153" t="str">
        <f t="shared" si="597"/>
        <v/>
      </c>
    </row>
    <row r="1387" spans="1:38" ht="16.5" customHeight="1">
      <c r="A1387" s="161"/>
      <c r="B1387" s="166"/>
      <c r="C1387" s="167"/>
      <c r="D1387" s="156"/>
      <c r="E1387" s="156"/>
      <c r="F1387" s="173"/>
      <c r="G1387" s="181"/>
      <c r="H1387" s="182"/>
      <c r="I1387" s="182"/>
      <c r="J1387" s="182"/>
      <c r="K1387" s="32"/>
      <c r="L1387" s="178"/>
      <c r="M1387" s="178"/>
      <c r="N1387" s="81"/>
      <c r="O1387" s="185"/>
      <c r="P1387" s="103"/>
      <c r="Q1387" s="84" t="str">
        <f t="shared" si="598"/>
        <v/>
      </c>
      <c r="R1387" s="159"/>
      <c r="S1387" s="28" t="str" cm="1">
        <f t="array" aca="1" ref="S1387" ca="1">IF(INDIRECT("A"&amp;114+$U1387)&lt;&gt;"",114+$U1387,"")</f>
        <v/>
      </c>
      <c r="T1387" s="28" t="str">
        <f t="shared" ca="1" si="599"/>
        <v>$B</v>
      </c>
      <c r="U1387" s="29">
        <f t="shared" si="605"/>
        <v>1272</v>
      </c>
      <c r="V1387" s="29">
        <v>106.083333333342</v>
      </c>
      <c r="W1387" s="29">
        <f t="shared" si="610"/>
        <v>106</v>
      </c>
      <c r="X1387" s="41" t="str" cm="1">
        <f t="array" aca="1" ref="X1387" ca="1">IFERROR(INDEX('PC&amp;PD'!$A$1:$AP$15,ROW('PC&amp;PD'!$A$15),MATCH(INDIRECT(T1387),'PC&amp;PD'!$A$1:$AP$1,0)),"")</f>
        <v/>
      </c>
      <c r="Z1387" s="155"/>
      <c r="AA1387" s="13" t="str">
        <f t="shared" si="595"/>
        <v/>
      </c>
      <c r="AB1387" s="155"/>
      <c r="AC1387" s="13" t="str">
        <f t="shared" ca="1" si="600"/>
        <v>$AB</v>
      </c>
      <c r="AD1387" s="13" t="str" cm="1">
        <f t="array" aca="1" ref="AD1387" ca="1">IFERROR(IF((LEFT(INDIRECT("$F"&amp;$S1387),4))="GOTS",IF($G1387="Organic","GOTS_Organic_raw",(IF($G1387="Responsible","GOTS_Responsible",(IF($G1387="No Attribute (Conventional)","GOTS_conventional",(IF($G1387="Recycled Pre/Post-Consumer","GOTS_pre_post",(IF($G1387="In-Conversion","GOTS_in_conversion",(IF($G1387="Sustainably Sourced","Sustainably_sourced",""))))))))))),IF($G1387="Organic","Organic",(IF($G1387="Responsible","Responsible",(IF($G1387="No Attribute (Conventional)","No_Attribute_Conventional",(IF($G1387="Recycled Pre/Post-Consumer","Recycled_Pre_Post_Consumer",(IF($G1387="In-Conversion","In_Conversion",(IF($G1387="Recycled Pre-Consumer","Recycled_Pre_Consumer",(IF($G1387="Recycled Post-Consumer","Recycled_Post_Consumer",(IF($G1387="Sustainably Sourced","Sustainably_sourced","")))))))))))))))),"")</f>
        <v/>
      </c>
      <c r="AE1387" s="13" t="e" cm="1">
        <f t="array" aca="1" ref="AE1387" ca="1">IF(INDIRECT("$F"&amp;$S1387)="","",IF(LEFT(INDIRECT("$F"&amp;$S1387),3)="GRS","GRS_RCS_RM",IF((LEFT(INDIRECT("$F"&amp;$S1387),3))="RCS","GRS_RCS_RM",IF(INDIRECT("$F"&amp;$S1387)="OCS (No Label)","OCS_Conversion_RM",IF(LEFT(INDIRECT("$F"&amp;$S1387),3)="OCS","OCS_RM",IF(RIGHT(INDIRECT("$F"&amp;$S1387),10)="conversion","GOTS_RM_conversion",IF((LEFT(INDIRECT("$F"&amp;$S1387),4))="GOTS","GOTS_RM","Responsible_RM")))))))</f>
        <v>#REF!</v>
      </c>
      <c r="AF1387" s="13" t="str" cm="1">
        <f t="array" aca="1" ref="AF1387" ca="1">IF($S1387="","",INDIRECT("$Z"&amp;$S1387))</f>
        <v/>
      </c>
      <c r="AG1387" s="155"/>
      <c r="AH1387" s="13" t="str" cm="1">
        <f t="array" aca="1" ref="AH1387" ca="1">IFERROR(INDIRECT("$ag"&amp;S1387),"")</f>
        <v/>
      </c>
      <c r="AI1387" s="13" t="e" cm="1">
        <f t="array" aca="1" ref="AI1387" ca="1">INDIRECT("O"&amp;S1386)</f>
        <v>#REF!</v>
      </c>
      <c r="AJ1387" s="13" t="str">
        <f>IF($I1387="","",INDEX('Raw Material'!$A$1:$J$75,MATCH(I1387,'Raw Material'!$A$1:$A$75,0),(MATCH(G1387,'Raw Material'!$A$1:$J$1,0))))</f>
        <v/>
      </c>
      <c r="AK1387" s="13" t="str">
        <f t="shared" si="596"/>
        <v>YANLIŞRM</v>
      </c>
      <c r="AL1387" s="153" t="str">
        <f t="shared" si="597"/>
        <v/>
      </c>
    </row>
    <row r="1388" spans="1:38" ht="16.5" customHeight="1">
      <c r="A1388" s="161"/>
      <c r="B1388" s="166"/>
      <c r="C1388" s="167"/>
      <c r="D1388" s="156"/>
      <c r="E1388" s="156"/>
      <c r="F1388" s="173"/>
      <c r="G1388" s="181"/>
      <c r="H1388" s="182"/>
      <c r="I1388" s="182"/>
      <c r="J1388" s="182"/>
      <c r="K1388" s="32"/>
      <c r="L1388" s="178"/>
      <c r="M1388" s="178"/>
      <c r="N1388" s="81"/>
      <c r="O1388" s="185"/>
      <c r="P1388" s="103"/>
      <c r="Q1388" s="84" t="str">
        <f t="shared" si="598"/>
        <v/>
      </c>
      <c r="R1388" s="159"/>
      <c r="S1388" s="28" t="str" cm="1">
        <f t="array" aca="1" ref="S1388" ca="1">IF(INDIRECT("A"&amp;114+$U1388)&lt;&gt;"",114+$U1388,"")</f>
        <v/>
      </c>
      <c r="T1388" s="28" t="str">
        <f t="shared" ca="1" si="599"/>
        <v>$B</v>
      </c>
      <c r="U1388" s="29">
        <f t="shared" si="605"/>
        <v>1272</v>
      </c>
      <c r="V1388" s="29">
        <v>106.166666666675</v>
      </c>
      <c r="W1388" s="29">
        <f t="shared" si="610"/>
        <v>106</v>
      </c>
      <c r="X1388" s="41" t="str" cm="1">
        <f t="array" aca="1" ref="X1388" ca="1">IFERROR(INDEX('PC&amp;PD'!$A$1:$AP$15,ROW('PC&amp;PD'!$A$15),MATCH(INDIRECT(T1388),'PC&amp;PD'!$A$1:$AP$1,0)),"")</f>
        <v/>
      </c>
      <c r="Z1388" s="155"/>
      <c r="AA1388" s="13" t="str">
        <f t="shared" si="595"/>
        <v/>
      </c>
      <c r="AB1388" s="155"/>
      <c r="AC1388" s="13" t="str">
        <f t="shared" ca="1" si="600"/>
        <v>$AB</v>
      </c>
      <c r="AD1388" s="13" t="str" cm="1">
        <f t="array" aca="1" ref="AD1388" ca="1">IFERROR(IF((LEFT(INDIRECT("$F"&amp;$S1388),4))="GOTS",IF($G1388="Organic","GOTS_Organic_raw",(IF($G1388="Responsible","GOTS_Responsible",(IF($G1388="No Attribute (Conventional)","GOTS_conventional",(IF($G1388="Recycled Pre/Post-Consumer","GOTS_pre_post",(IF($G1388="In-Conversion","GOTS_in_conversion",(IF($G1388="Sustainably Sourced","Sustainably_sourced",""))))))))))),IF($G1388="Organic","Organic",(IF($G1388="Responsible","Responsible",(IF($G1388="No Attribute (Conventional)","No_Attribute_Conventional",(IF($G1388="Recycled Pre/Post-Consumer","Recycled_Pre_Post_Consumer",(IF($G1388="In-Conversion","In_Conversion",(IF($G1388="Recycled Pre-Consumer","Recycled_Pre_Consumer",(IF($G1388="Recycled Post-Consumer","Recycled_Post_Consumer",(IF($G1388="Sustainably Sourced","Sustainably_sourced","")))))))))))))))),"")</f>
        <v/>
      </c>
      <c r="AE1388" s="13" t="e" cm="1">
        <f t="array" aca="1" ref="AE1388" ca="1">IF(INDIRECT("$F"&amp;$S1388)="","",IF(LEFT(INDIRECT("$F"&amp;$S1388),3)="GRS","GRS_RCS_RM",IF((LEFT(INDIRECT("$F"&amp;$S1388),3))="RCS","GRS_RCS_RM",IF(INDIRECT("$F"&amp;$S1388)="OCS (No Label)","OCS_Conversion_RM",IF(LEFT(INDIRECT("$F"&amp;$S1388),3)="OCS","OCS_RM",IF(RIGHT(INDIRECT("$F"&amp;$S1388),10)="conversion","GOTS_RM_conversion",IF((LEFT(INDIRECT("$F"&amp;$S1388),4))="GOTS","GOTS_RM","Responsible_RM")))))))</f>
        <v>#REF!</v>
      </c>
      <c r="AF1388" s="13" t="str" cm="1">
        <f t="array" aca="1" ref="AF1388" ca="1">IF($S1388="","",INDIRECT("$Z"&amp;$S1388))</f>
        <v/>
      </c>
      <c r="AG1388" s="155"/>
      <c r="AH1388" s="13" t="str" cm="1">
        <f t="array" aca="1" ref="AH1388" ca="1">IFERROR(INDIRECT("$ag"&amp;S1388),"")</f>
        <v/>
      </c>
      <c r="AI1388" s="13" t="e" cm="1">
        <f t="array" aca="1" ref="AI1388" ca="1">INDIRECT("O"&amp;S1387)</f>
        <v>#REF!</v>
      </c>
      <c r="AJ1388" s="13" t="str">
        <f>IF($I1388="","",INDEX('Raw Material'!$A$1:$J$75,MATCH(I1388,'Raw Material'!$A$1:$A$75,0),(MATCH(G1388,'Raw Material'!$A$1:$J$1,0))))</f>
        <v/>
      </c>
      <c r="AK1388" s="13" t="str">
        <f t="shared" si="596"/>
        <v>YANLIŞRM</v>
      </c>
      <c r="AL1388" s="153" t="str">
        <f t="shared" si="597"/>
        <v/>
      </c>
    </row>
    <row r="1389" spans="1:38" ht="16.5" customHeight="1">
      <c r="A1389" s="161"/>
      <c r="B1389" s="166"/>
      <c r="C1389" s="167"/>
      <c r="D1389" s="156"/>
      <c r="E1389" s="156"/>
      <c r="F1389" s="174"/>
      <c r="G1389" s="181"/>
      <c r="H1389" s="182"/>
      <c r="I1389" s="182"/>
      <c r="J1389" s="182"/>
      <c r="K1389" s="32"/>
      <c r="L1389" s="178"/>
      <c r="M1389" s="178"/>
      <c r="N1389" s="81"/>
      <c r="O1389" s="185"/>
      <c r="P1389" s="103"/>
      <c r="Q1389" s="84" t="str">
        <f t="shared" si="598"/>
        <v/>
      </c>
      <c r="R1389" s="159"/>
      <c r="S1389" s="28" t="str" cm="1">
        <f t="array" aca="1" ref="S1389" ca="1">IF(INDIRECT("A"&amp;114+$U1389)&lt;&gt;"",114+$U1389,"")</f>
        <v/>
      </c>
      <c r="T1389" s="28" t="str">
        <f t="shared" ca="1" si="599"/>
        <v>$B</v>
      </c>
      <c r="U1389" s="29">
        <f t="shared" si="605"/>
        <v>1272</v>
      </c>
      <c r="V1389" s="29">
        <v>106.250000000008</v>
      </c>
      <c r="W1389" s="29">
        <f t="shared" si="610"/>
        <v>106</v>
      </c>
      <c r="X1389" s="41" t="str" cm="1">
        <f t="array" aca="1" ref="X1389" ca="1">IFERROR(INDEX('PC&amp;PD'!$A$1:$AP$15,ROW('PC&amp;PD'!$A$15),MATCH(INDIRECT(T1389),'PC&amp;PD'!$A$1:$AP$1,0)),"")</f>
        <v/>
      </c>
      <c r="Z1389" s="155"/>
      <c r="AA1389" s="13" t="str">
        <f t="shared" si="595"/>
        <v/>
      </c>
      <c r="AB1389" s="155"/>
      <c r="AC1389" s="13" t="str">
        <f t="shared" ca="1" si="600"/>
        <v>$AB</v>
      </c>
      <c r="AD1389" s="13" t="str" cm="1">
        <f t="array" aca="1" ref="AD1389" ca="1">IFERROR(IF((LEFT(INDIRECT("$F"&amp;$S1389),4))="GOTS",IF($G1389="Organic","GOTS_Organic_raw",(IF($G1389="Responsible","GOTS_Responsible",(IF($G1389="No Attribute (Conventional)","GOTS_conventional",(IF($G1389="Recycled Pre/Post-Consumer","GOTS_pre_post",(IF($G1389="In-Conversion","GOTS_in_conversion",(IF($G1389="Sustainably Sourced","Sustainably_sourced",""))))))))))),IF($G1389="Organic","Organic",(IF($G1389="Responsible","Responsible",(IF($G1389="No Attribute (Conventional)","No_Attribute_Conventional",(IF($G1389="Recycled Pre/Post-Consumer","Recycled_Pre_Post_Consumer",(IF($G1389="In-Conversion","In_Conversion",(IF($G1389="Recycled Pre-Consumer","Recycled_Pre_Consumer",(IF($G1389="Recycled Post-Consumer","Recycled_Post_Consumer",(IF($G1389="Sustainably Sourced","Sustainably_sourced","")))))))))))))))),"")</f>
        <v/>
      </c>
      <c r="AE1389" s="13" t="e" cm="1">
        <f t="array" aca="1" ref="AE1389" ca="1">IF(INDIRECT("$F"&amp;$S1389)="","",IF(LEFT(INDIRECT("$F"&amp;$S1389),3)="GRS","GRS_RCS_RM",IF((LEFT(INDIRECT("$F"&amp;$S1389),3))="RCS","GRS_RCS_RM",IF(INDIRECT("$F"&amp;$S1389)="OCS (No Label)","OCS_Conversion_RM",IF(LEFT(INDIRECT("$F"&amp;$S1389),3)="OCS","OCS_RM",IF(RIGHT(INDIRECT("$F"&amp;$S1389),10)="conversion","GOTS_RM_conversion",IF((LEFT(INDIRECT("$F"&amp;$S1389),4))="GOTS","GOTS_RM","Responsible_RM")))))))</f>
        <v>#REF!</v>
      </c>
      <c r="AF1389" s="13" t="str" cm="1">
        <f t="array" aca="1" ref="AF1389" ca="1">IF($S1389="","",INDIRECT("$Z"&amp;$S1389))</f>
        <v/>
      </c>
      <c r="AG1389" s="155"/>
      <c r="AH1389" s="13" t="str" cm="1">
        <f t="array" aca="1" ref="AH1389" ca="1">IFERROR(INDIRECT("$ag"&amp;S1389),"")</f>
        <v/>
      </c>
      <c r="AI1389" s="13" t="e" cm="1">
        <f t="array" aca="1" ref="AI1389" ca="1">INDIRECT("O"&amp;S1388)</f>
        <v>#REF!</v>
      </c>
      <c r="AJ1389" s="13" t="str">
        <f>IF($I1389="","",INDEX('Raw Material'!$A$1:$J$75,MATCH(I1389,'Raw Material'!$A$1:$A$75,0),(MATCH(G1389,'Raw Material'!$A$1:$J$1,0))))</f>
        <v/>
      </c>
      <c r="AK1389" s="13" t="str">
        <f t="shared" si="596"/>
        <v>YANLIŞRM</v>
      </c>
      <c r="AL1389" s="153" t="str">
        <f t="shared" si="597"/>
        <v/>
      </c>
    </row>
    <row r="1390" spans="1:38" ht="16.5" customHeight="1">
      <c r="A1390" s="161"/>
      <c r="B1390" s="166"/>
      <c r="C1390" s="167"/>
      <c r="D1390" s="156"/>
      <c r="E1390" s="156"/>
      <c r="F1390" s="174"/>
      <c r="G1390" s="181"/>
      <c r="H1390" s="182"/>
      <c r="I1390" s="182"/>
      <c r="J1390" s="182"/>
      <c r="K1390" s="32"/>
      <c r="L1390" s="178"/>
      <c r="M1390" s="178"/>
      <c r="N1390" s="81"/>
      <c r="O1390" s="185"/>
      <c r="P1390" s="103"/>
      <c r="Q1390" s="84" t="str">
        <f t="shared" si="598"/>
        <v/>
      </c>
      <c r="R1390" s="159"/>
      <c r="S1390" s="28" t="str" cm="1">
        <f t="array" aca="1" ref="S1390" ca="1">IF(INDIRECT("A"&amp;114+$U1390)&lt;&gt;"",114+$U1390,"")</f>
        <v/>
      </c>
      <c r="T1390" s="28" t="str">
        <f t="shared" ca="1" si="599"/>
        <v>$B</v>
      </c>
      <c r="U1390" s="29">
        <f t="shared" si="605"/>
        <v>1272</v>
      </c>
      <c r="V1390" s="29">
        <v>106.333333333342</v>
      </c>
      <c r="W1390" s="29">
        <f t="shared" si="610"/>
        <v>106</v>
      </c>
      <c r="X1390" s="41" t="str" cm="1">
        <f t="array" aca="1" ref="X1390" ca="1">IFERROR(INDEX('PC&amp;PD'!$A$1:$AP$15,ROW('PC&amp;PD'!$A$15),MATCH(INDIRECT(T1390),'PC&amp;PD'!$A$1:$AP$1,0)),"")</f>
        <v/>
      </c>
      <c r="Z1390" s="155"/>
      <c r="AA1390" s="13" t="str">
        <f t="shared" si="595"/>
        <v/>
      </c>
      <c r="AB1390" s="155"/>
      <c r="AC1390" s="13" t="str">
        <f t="shared" ca="1" si="600"/>
        <v>$AB</v>
      </c>
      <c r="AD1390" s="13" t="str" cm="1">
        <f t="array" aca="1" ref="AD1390" ca="1">IFERROR(IF((LEFT(INDIRECT("$F"&amp;$S1390),4))="GOTS",IF($G1390="Organic","GOTS_Organic_raw",(IF($G1390="Responsible","GOTS_Responsible",(IF($G1390="No Attribute (Conventional)","GOTS_conventional",(IF($G1390="Recycled Pre/Post-Consumer","GOTS_pre_post",(IF($G1390="In-Conversion","GOTS_in_conversion",(IF($G1390="Sustainably Sourced","Sustainably_sourced",""))))))))))),IF($G1390="Organic","Organic",(IF($G1390="Responsible","Responsible",(IF($G1390="No Attribute (Conventional)","No_Attribute_Conventional",(IF($G1390="Recycled Pre/Post-Consumer","Recycled_Pre_Post_Consumer",(IF($G1390="In-Conversion","In_Conversion",(IF($G1390="Recycled Pre-Consumer","Recycled_Pre_Consumer",(IF($G1390="Recycled Post-Consumer","Recycled_Post_Consumer",(IF($G1390="Sustainably Sourced","Sustainably_sourced","")))))))))))))))),"")</f>
        <v/>
      </c>
      <c r="AE1390" s="13" t="e" cm="1">
        <f t="array" aca="1" ref="AE1390" ca="1">IF(INDIRECT("$F"&amp;$S1390)="","",IF(LEFT(INDIRECT("$F"&amp;$S1390),3)="GRS","GRS_RCS_RM",IF((LEFT(INDIRECT("$F"&amp;$S1390),3))="RCS","GRS_RCS_RM",IF(INDIRECT("$F"&amp;$S1390)="OCS (No Label)","OCS_Conversion_RM",IF(LEFT(INDIRECT("$F"&amp;$S1390),3)="OCS","OCS_RM",IF(RIGHT(INDIRECT("$F"&amp;$S1390),10)="conversion","GOTS_RM_conversion",IF((LEFT(INDIRECT("$F"&amp;$S1390),4))="GOTS","GOTS_RM","Responsible_RM")))))))</f>
        <v>#REF!</v>
      </c>
      <c r="AF1390" s="13" t="str" cm="1">
        <f t="array" aca="1" ref="AF1390" ca="1">IF($S1390="","",INDIRECT("$Z"&amp;$S1390))</f>
        <v/>
      </c>
      <c r="AG1390" s="155"/>
      <c r="AH1390" s="13" t="str" cm="1">
        <f t="array" aca="1" ref="AH1390" ca="1">IFERROR(INDIRECT("$ag"&amp;S1390),"")</f>
        <v/>
      </c>
      <c r="AI1390" s="13" t="e" cm="1">
        <f t="array" aca="1" ref="AI1390" ca="1">INDIRECT("O"&amp;S1389)</f>
        <v>#REF!</v>
      </c>
      <c r="AJ1390" s="13" t="str">
        <f>IF($I1390="","",INDEX('Raw Material'!$A$1:$J$75,MATCH(I1390,'Raw Material'!$A$1:$A$75,0),(MATCH(G1390,'Raw Material'!$A$1:$J$1,0))))</f>
        <v/>
      </c>
      <c r="AK1390" s="13" t="str">
        <f t="shared" si="596"/>
        <v>YANLIŞRM</v>
      </c>
      <c r="AL1390" s="153" t="str">
        <f t="shared" si="597"/>
        <v/>
      </c>
    </row>
    <row r="1391" spans="1:38" ht="16.5" customHeight="1">
      <c r="A1391" s="161"/>
      <c r="B1391" s="166"/>
      <c r="C1391" s="167"/>
      <c r="D1391" s="156"/>
      <c r="E1391" s="156"/>
      <c r="F1391" s="174"/>
      <c r="G1391" s="181"/>
      <c r="H1391" s="182"/>
      <c r="I1391" s="182"/>
      <c r="J1391" s="182"/>
      <c r="K1391" s="32"/>
      <c r="L1391" s="178"/>
      <c r="M1391" s="178"/>
      <c r="N1391" s="81"/>
      <c r="O1391" s="185"/>
      <c r="P1391" s="103"/>
      <c r="Q1391" s="84" t="str">
        <f t="shared" si="598"/>
        <v/>
      </c>
      <c r="R1391" s="159"/>
      <c r="S1391" s="28" t="str" cm="1">
        <f t="array" aca="1" ref="S1391" ca="1">IF(INDIRECT("A"&amp;114+$U1391)&lt;&gt;"",114+$U1391,"")</f>
        <v/>
      </c>
      <c r="T1391" s="28" t="str">
        <f t="shared" ca="1" si="599"/>
        <v>$B</v>
      </c>
      <c r="U1391" s="29">
        <f t="shared" si="605"/>
        <v>1272</v>
      </c>
      <c r="V1391" s="29">
        <v>106.416666666675</v>
      </c>
      <c r="W1391" s="29">
        <f t="shared" si="610"/>
        <v>106</v>
      </c>
      <c r="X1391" s="41" t="str" cm="1">
        <f t="array" aca="1" ref="X1391" ca="1">IFERROR(INDEX('PC&amp;PD'!$A$1:$AP$15,ROW('PC&amp;PD'!$A$15),MATCH(INDIRECT(T1391),'PC&amp;PD'!$A$1:$AP$1,0)),"")</f>
        <v/>
      </c>
      <c r="Z1391" s="155"/>
      <c r="AA1391" s="13" t="str">
        <f t="shared" si="595"/>
        <v/>
      </c>
      <c r="AB1391" s="155"/>
      <c r="AC1391" s="13" t="str">
        <f t="shared" ca="1" si="600"/>
        <v>$AB</v>
      </c>
      <c r="AD1391" s="13" t="str" cm="1">
        <f t="array" aca="1" ref="AD1391" ca="1">IFERROR(IF((LEFT(INDIRECT("$F"&amp;$S1391),4))="GOTS",IF($G1391="Organic","GOTS_Organic_raw",(IF($G1391="Responsible","GOTS_Responsible",(IF($G1391="No Attribute (Conventional)","GOTS_conventional",(IF($G1391="Recycled Pre/Post-Consumer","GOTS_pre_post",(IF($G1391="In-Conversion","GOTS_in_conversion",(IF($G1391="Sustainably Sourced","Sustainably_sourced",""))))))))))),IF($G1391="Organic","Organic",(IF($G1391="Responsible","Responsible",(IF($G1391="No Attribute (Conventional)","No_Attribute_Conventional",(IF($G1391="Recycled Pre/Post-Consumer","Recycled_Pre_Post_Consumer",(IF($G1391="In-Conversion","In_Conversion",(IF($G1391="Recycled Pre-Consumer","Recycled_Pre_Consumer",(IF($G1391="Recycled Post-Consumer","Recycled_Post_Consumer",(IF($G1391="Sustainably Sourced","Sustainably_sourced","")))))))))))))))),"")</f>
        <v/>
      </c>
      <c r="AE1391" s="13" t="e" cm="1">
        <f t="array" aca="1" ref="AE1391" ca="1">IF(INDIRECT("$F"&amp;$S1391)="","",IF(LEFT(INDIRECT("$F"&amp;$S1391),3)="GRS","GRS_RCS_RM",IF((LEFT(INDIRECT("$F"&amp;$S1391),3))="RCS","GRS_RCS_RM",IF(INDIRECT("$F"&amp;$S1391)="OCS (No Label)","OCS_Conversion_RM",IF(LEFT(INDIRECT("$F"&amp;$S1391),3)="OCS","OCS_RM",IF(RIGHT(INDIRECT("$F"&amp;$S1391),10)="conversion","GOTS_RM_conversion",IF((LEFT(INDIRECT("$F"&amp;$S1391),4))="GOTS","GOTS_RM","Responsible_RM")))))))</f>
        <v>#REF!</v>
      </c>
      <c r="AF1391" s="13" t="str" cm="1">
        <f t="array" aca="1" ref="AF1391" ca="1">IF($S1391="","",INDIRECT("$Z"&amp;$S1391))</f>
        <v/>
      </c>
      <c r="AG1391" s="155"/>
      <c r="AH1391" s="13" t="str" cm="1">
        <f t="array" aca="1" ref="AH1391" ca="1">IFERROR(INDIRECT("$ag"&amp;S1391),"")</f>
        <v/>
      </c>
      <c r="AI1391" s="13" t="e" cm="1">
        <f t="array" aca="1" ref="AI1391" ca="1">INDIRECT("O"&amp;S1390)</f>
        <v>#REF!</v>
      </c>
      <c r="AJ1391" s="13" t="str">
        <f>IF($I1391="","",INDEX('Raw Material'!$A$1:$J$75,MATCH(I1391,'Raw Material'!$A$1:$A$75,0),(MATCH(G1391,'Raw Material'!$A$1:$J$1,0))))</f>
        <v/>
      </c>
      <c r="AK1391" s="13" t="str">
        <f t="shared" si="596"/>
        <v>YANLIŞRM</v>
      </c>
      <c r="AL1391" s="153" t="str">
        <f t="shared" si="597"/>
        <v/>
      </c>
    </row>
    <row r="1392" spans="1:38" ht="16.5" customHeight="1">
      <c r="A1392" s="162"/>
      <c r="B1392" s="168"/>
      <c r="C1392" s="169"/>
      <c r="D1392" s="156"/>
      <c r="E1392" s="156"/>
      <c r="F1392" s="175"/>
      <c r="G1392" s="181"/>
      <c r="H1392" s="182"/>
      <c r="I1392" s="182"/>
      <c r="J1392" s="182"/>
      <c r="K1392" s="32"/>
      <c r="L1392" s="179"/>
      <c r="M1392" s="179"/>
      <c r="N1392" s="81"/>
      <c r="O1392" s="185"/>
      <c r="P1392" s="103"/>
      <c r="Q1392" s="84" t="str">
        <f t="shared" si="598"/>
        <v/>
      </c>
      <c r="R1392" s="159"/>
      <c r="S1392" s="28" t="str" cm="1">
        <f t="array" aca="1" ref="S1392" ca="1">IF(INDIRECT("A"&amp;114+$U1392)&lt;&gt;"",114+$U1392,"")</f>
        <v/>
      </c>
      <c r="T1392" s="28" t="str">
        <f t="shared" ca="1" si="599"/>
        <v>$B</v>
      </c>
      <c r="U1392" s="29">
        <f t="shared" si="605"/>
        <v>1272</v>
      </c>
      <c r="V1392" s="29">
        <v>106.500000000008</v>
      </c>
      <c r="W1392" s="29">
        <f t="shared" si="610"/>
        <v>106</v>
      </c>
      <c r="X1392" s="41" t="str" cm="1">
        <f t="array" aca="1" ref="X1392" ca="1">IFERROR(INDEX('PC&amp;PD'!$A$1:$AP$15,ROW('PC&amp;PD'!$A$15),MATCH(INDIRECT(T1392),'PC&amp;PD'!$A$1:$AP$1,0)),"")</f>
        <v/>
      </c>
      <c r="Z1392" s="155"/>
      <c r="AA1392" s="13" t="str">
        <f t="shared" si="595"/>
        <v/>
      </c>
      <c r="AB1392" s="155"/>
      <c r="AC1392" s="13" t="str">
        <f t="shared" ca="1" si="600"/>
        <v>$AB</v>
      </c>
      <c r="AD1392" s="13" t="str" cm="1">
        <f t="array" aca="1" ref="AD1392" ca="1">IFERROR(IF((LEFT(INDIRECT("$F"&amp;$S1392),4))="GOTS",IF($G1392="Organic","GOTS_Organic_raw",(IF($G1392="Responsible","GOTS_Responsible",(IF($G1392="No Attribute (Conventional)","GOTS_conventional",(IF($G1392="Recycled Pre/Post-Consumer","GOTS_pre_post",(IF($G1392="In-Conversion","GOTS_in_conversion",(IF($G1392="Sustainably Sourced","Sustainably_sourced",""))))))))))),IF($G1392="Organic","Organic",(IF($G1392="Responsible","Responsible",(IF($G1392="No Attribute (Conventional)","No_Attribute_Conventional",(IF($G1392="Recycled Pre/Post-Consumer","Recycled_Pre_Post_Consumer",(IF($G1392="In-Conversion","In_Conversion",(IF($G1392="Recycled Pre-Consumer","Recycled_Pre_Consumer",(IF($G1392="Recycled Post-Consumer","Recycled_Post_Consumer",(IF($G1392="Sustainably Sourced","Sustainably_sourced","")))))))))))))))),"")</f>
        <v/>
      </c>
      <c r="AE1392" s="13" t="e" cm="1">
        <f t="array" aca="1" ref="AE1392" ca="1">IF(INDIRECT("$F"&amp;$S1392)="","",IF(LEFT(INDIRECT("$F"&amp;$S1392),3)="GRS","GRS_RCS_RM",IF((LEFT(INDIRECT("$F"&amp;$S1392),3))="RCS","GRS_RCS_RM",IF(INDIRECT("$F"&amp;$S1392)="OCS (No Label)","OCS_Conversion_RM",IF(LEFT(INDIRECT("$F"&amp;$S1392),3)="OCS","OCS_RM",IF(RIGHT(INDIRECT("$F"&amp;$S1392),10)="conversion","GOTS_RM_conversion",IF((LEFT(INDIRECT("$F"&amp;$S1392),4))="GOTS","GOTS_RM","Responsible_RM")))))))</f>
        <v>#REF!</v>
      </c>
      <c r="AF1392" s="13" t="str" cm="1">
        <f t="array" aca="1" ref="AF1392" ca="1">IF($S1392="","",INDIRECT("$Z"&amp;$S1392))</f>
        <v/>
      </c>
      <c r="AG1392" s="155"/>
      <c r="AH1392" s="13" t="str" cm="1">
        <f t="array" aca="1" ref="AH1392" ca="1">IFERROR(INDIRECT("$ag"&amp;S1392),"")</f>
        <v/>
      </c>
      <c r="AI1392" s="13" t="e" cm="1">
        <f t="array" aca="1" ref="AI1392" ca="1">INDIRECT("O"&amp;S1391)</f>
        <v>#REF!</v>
      </c>
      <c r="AJ1392" s="13" t="str">
        <f>IF($I1392="","",INDEX('Raw Material'!$A$1:$J$75,MATCH(I1392,'Raw Material'!$A$1:$A$75,0),(MATCH(G1392,'Raw Material'!$A$1:$J$1,0))))</f>
        <v/>
      </c>
      <c r="AK1392" s="13" t="str">
        <f t="shared" si="596"/>
        <v>YANLIŞRM</v>
      </c>
      <c r="AL1392" s="153" t="str">
        <f t="shared" si="597"/>
        <v/>
      </c>
    </row>
    <row r="1393" spans="1:38" ht="16.5" customHeight="1">
      <c r="A1393" s="162"/>
      <c r="B1393" s="168"/>
      <c r="C1393" s="169"/>
      <c r="D1393" s="156"/>
      <c r="E1393" s="156"/>
      <c r="F1393" s="175"/>
      <c r="G1393" s="181"/>
      <c r="H1393" s="182"/>
      <c r="I1393" s="182"/>
      <c r="J1393" s="182"/>
      <c r="K1393" s="32"/>
      <c r="L1393" s="179"/>
      <c r="M1393" s="179"/>
      <c r="N1393" s="81"/>
      <c r="O1393" s="185"/>
      <c r="P1393" s="103"/>
      <c r="Q1393" s="84" t="str">
        <f t="shared" si="598"/>
        <v/>
      </c>
      <c r="R1393" s="159"/>
      <c r="S1393" s="28" t="str" cm="1">
        <f t="array" aca="1" ref="S1393" ca="1">IF(INDIRECT("A"&amp;114+$U1393)&lt;&gt;"",114+$U1393,"")</f>
        <v/>
      </c>
      <c r="T1393" s="28" t="str">
        <f t="shared" ca="1" si="599"/>
        <v>$B</v>
      </c>
      <c r="U1393" s="29">
        <f t="shared" si="605"/>
        <v>1272</v>
      </c>
      <c r="V1393" s="29">
        <v>106.583333333342</v>
      </c>
      <c r="W1393" s="29">
        <f t="shared" si="610"/>
        <v>106</v>
      </c>
      <c r="X1393" s="41" t="str" cm="1">
        <f t="array" aca="1" ref="X1393" ca="1">IFERROR(INDEX('PC&amp;PD'!$A$1:$AP$15,ROW('PC&amp;PD'!$A$15),MATCH(INDIRECT(T1393),'PC&amp;PD'!$A$1:$AP$1,0)),"")</f>
        <v/>
      </c>
      <c r="Z1393" s="155"/>
      <c r="AA1393" s="13" t="str">
        <f t="shared" si="595"/>
        <v/>
      </c>
      <c r="AB1393" s="155"/>
      <c r="AC1393" s="13" t="str">
        <f t="shared" ca="1" si="600"/>
        <v>$AB</v>
      </c>
      <c r="AD1393" s="13" t="str" cm="1">
        <f t="array" aca="1" ref="AD1393" ca="1">IFERROR(IF((LEFT(INDIRECT("$F"&amp;$S1393),4))="GOTS",IF($G1393="Organic","GOTS_Organic_raw",(IF($G1393="Responsible","GOTS_Responsible",(IF($G1393="No Attribute (Conventional)","GOTS_conventional",(IF($G1393="Recycled Pre/Post-Consumer","GOTS_pre_post",(IF($G1393="In-Conversion","GOTS_in_conversion",(IF($G1393="Sustainably Sourced","Sustainably_sourced",""))))))))))),IF($G1393="Organic","Organic",(IF($G1393="Responsible","Responsible",(IF($G1393="No Attribute (Conventional)","No_Attribute_Conventional",(IF($G1393="Recycled Pre/Post-Consumer","Recycled_Pre_Post_Consumer",(IF($G1393="In-Conversion","In_Conversion",(IF($G1393="Recycled Pre-Consumer","Recycled_Pre_Consumer",(IF($G1393="Recycled Post-Consumer","Recycled_Post_Consumer",(IF($G1393="Sustainably Sourced","Sustainably_sourced","")))))))))))))))),"")</f>
        <v/>
      </c>
      <c r="AE1393" s="13" t="e" cm="1">
        <f t="array" aca="1" ref="AE1393" ca="1">IF(INDIRECT("$F"&amp;$S1393)="","",IF(LEFT(INDIRECT("$F"&amp;$S1393),3)="GRS","GRS_RCS_RM",IF((LEFT(INDIRECT("$F"&amp;$S1393),3))="RCS","GRS_RCS_RM",IF(INDIRECT("$F"&amp;$S1393)="OCS (No Label)","OCS_Conversion_RM",IF(LEFT(INDIRECT("$F"&amp;$S1393),3)="OCS","OCS_RM",IF(RIGHT(INDIRECT("$F"&amp;$S1393),10)="conversion","GOTS_RM_conversion",IF((LEFT(INDIRECT("$F"&amp;$S1393),4))="GOTS","GOTS_RM","Responsible_RM")))))))</f>
        <v>#REF!</v>
      </c>
      <c r="AF1393" s="13" t="str" cm="1">
        <f t="array" aca="1" ref="AF1393" ca="1">IF($S1393="","",INDIRECT("$Z"&amp;$S1393))</f>
        <v/>
      </c>
      <c r="AG1393" s="155"/>
      <c r="AH1393" s="13" t="str" cm="1">
        <f t="array" aca="1" ref="AH1393" ca="1">IFERROR(INDIRECT("$ag"&amp;S1393),"")</f>
        <v/>
      </c>
      <c r="AI1393" s="13" t="e" cm="1">
        <f t="array" aca="1" ref="AI1393" ca="1">INDIRECT("O"&amp;S1392)</f>
        <v>#REF!</v>
      </c>
      <c r="AJ1393" s="13" t="str">
        <f>IF($I1393="","",INDEX('Raw Material'!$A$1:$J$75,MATCH(I1393,'Raw Material'!$A$1:$A$75,0),(MATCH(G1393,'Raw Material'!$A$1:$J$1,0))))</f>
        <v/>
      </c>
      <c r="AK1393" s="13" t="str">
        <f t="shared" si="596"/>
        <v>YANLIŞRM</v>
      </c>
      <c r="AL1393" s="153" t="str">
        <f t="shared" si="597"/>
        <v/>
      </c>
    </row>
    <row r="1394" spans="1:38" ht="16.5" customHeight="1">
      <c r="A1394" s="162"/>
      <c r="B1394" s="168"/>
      <c r="C1394" s="169"/>
      <c r="D1394" s="156"/>
      <c r="E1394" s="156"/>
      <c r="F1394" s="175"/>
      <c r="G1394" s="181"/>
      <c r="H1394" s="182"/>
      <c r="I1394" s="182"/>
      <c r="J1394" s="182"/>
      <c r="K1394" s="32"/>
      <c r="L1394" s="179"/>
      <c r="M1394" s="179"/>
      <c r="N1394" s="81"/>
      <c r="O1394" s="185"/>
      <c r="P1394" s="103"/>
      <c r="Q1394" s="84" t="str">
        <f t="shared" si="598"/>
        <v/>
      </c>
      <c r="R1394" s="159"/>
      <c r="S1394" s="28" t="str" cm="1">
        <f t="array" aca="1" ref="S1394" ca="1">IF(INDIRECT("A"&amp;114+$U1394)&lt;&gt;"",114+$U1394,"")</f>
        <v/>
      </c>
      <c r="T1394" s="28" t="str">
        <f t="shared" ca="1" si="599"/>
        <v>$B</v>
      </c>
      <c r="U1394" s="29">
        <f t="shared" si="605"/>
        <v>1272</v>
      </c>
      <c r="V1394" s="29">
        <v>106.666666666675</v>
      </c>
      <c r="W1394" s="29">
        <f t="shared" si="610"/>
        <v>106</v>
      </c>
      <c r="X1394" s="41" t="str" cm="1">
        <f t="array" aca="1" ref="X1394" ca="1">IFERROR(INDEX('PC&amp;PD'!$A$1:$AP$15,ROW('PC&amp;PD'!$A$15),MATCH(INDIRECT(T1394),'PC&amp;PD'!$A$1:$AP$1,0)),"")</f>
        <v/>
      </c>
      <c r="Z1394" s="155"/>
      <c r="AA1394" s="13" t="str">
        <f t="shared" si="595"/>
        <v/>
      </c>
      <c r="AB1394" s="155"/>
      <c r="AC1394" s="13" t="str">
        <f t="shared" ca="1" si="600"/>
        <v>$AB</v>
      </c>
      <c r="AD1394" s="13" t="str" cm="1">
        <f t="array" aca="1" ref="AD1394" ca="1">IFERROR(IF((LEFT(INDIRECT("$F"&amp;$S1394),4))="GOTS",IF($G1394="Organic","GOTS_Organic_raw",(IF($G1394="Responsible","GOTS_Responsible",(IF($G1394="No Attribute (Conventional)","GOTS_conventional",(IF($G1394="Recycled Pre/Post-Consumer","GOTS_pre_post",(IF($G1394="In-Conversion","GOTS_in_conversion",(IF($G1394="Sustainably Sourced","Sustainably_sourced",""))))))))))),IF($G1394="Organic","Organic",(IF($G1394="Responsible","Responsible",(IF($G1394="No Attribute (Conventional)","No_Attribute_Conventional",(IF($G1394="Recycled Pre/Post-Consumer","Recycled_Pre_Post_Consumer",(IF($G1394="In-Conversion","In_Conversion",(IF($G1394="Recycled Pre-Consumer","Recycled_Pre_Consumer",(IF($G1394="Recycled Post-Consumer","Recycled_Post_Consumer",(IF($G1394="Sustainably Sourced","Sustainably_sourced","")))))))))))))))),"")</f>
        <v/>
      </c>
      <c r="AE1394" s="13" t="e" cm="1">
        <f t="array" aca="1" ref="AE1394" ca="1">IF(INDIRECT("$F"&amp;$S1394)="","",IF(LEFT(INDIRECT("$F"&amp;$S1394),3)="GRS","GRS_RCS_RM",IF((LEFT(INDIRECT("$F"&amp;$S1394),3))="RCS","GRS_RCS_RM",IF(INDIRECT("$F"&amp;$S1394)="OCS (No Label)","OCS_Conversion_RM",IF(LEFT(INDIRECT("$F"&amp;$S1394),3)="OCS","OCS_RM",IF(RIGHT(INDIRECT("$F"&amp;$S1394),10)="conversion","GOTS_RM_conversion",IF((LEFT(INDIRECT("$F"&amp;$S1394),4))="GOTS","GOTS_RM","Responsible_RM")))))))</f>
        <v>#REF!</v>
      </c>
      <c r="AF1394" s="13" t="str" cm="1">
        <f t="array" aca="1" ref="AF1394" ca="1">IF($S1394="","",INDIRECT("$Z"&amp;$S1394))</f>
        <v/>
      </c>
      <c r="AG1394" s="155"/>
      <c r="AH1394" s="13" t="str" cm="1">
        <f t="array" aca="1" ref="AH1394" ca="1">IFERROR(INDIRECT("$ag"&amp;S1394),"")</f>
        <v/>
      </c>
      <c r="AI1394" s="13" t="e" cm="1">
        <f t="array" aca="1" ref="AI1394" ca="1">INDIRECT("O"&amp;S1393)</f>
        <v>#REF!</v>
      </c>
      <c r="AJ1394" s="13" t="str">
        <f>IF($I1394="","",INDEX('Raw Material'!$A$1:$J$75,MATCH(I1394,'Raw Material'!$A$1:$A$75,0),(MATCH(G1394,'Raw Material'!$A$1:$J$1,0))))</f>
        <v/>
      </c>
      <c r="AK1394" s="13" t="str">
        <f t="shared" si="596"/>
        <v>YANLIŞRM</v>
      </c>
      <c r="AL1394" s="153" t="str">
        <f t="shared" si="597"/>
        <v/>
      </c>
    </row>
    <row r="1395" spans="1:38" ht="16.5" customHeight="1">
      <c r="A1395" s="162"/>
      <c r="B1395" s="168"/>
      <c r="C1395" s="169"/>
      <c r="D1395" s="156"/>
      <c r="E1395" s="156"/>
      <c r="F1395" s="175"/>
      <c r="G1395" s="181"/>
      <c r="H1395" s="182"/>
      <c r="I1395" s="182"/>
      <c r="J1395" s="182"/>
      <c r="K1395" s="32"/>
      <c r="L1395" s="179"/>
      <c r="M1395" s="179"/>
      <c r="N1395" s="81"/>
      <c r="O1395" s="185"/>
      <c r="P1395" s="103"/>
      <c r="Q1395" s="84" t="str">
        <f t="shared" si="598"/>
        <v/>
      </c>
      <c r="R1395" s="159"/>
      <c r="S1395" s="28" t="str" cm="1">
        <f t="array" aca="1" ref="S1395" ca="1">IF(INDIRECT("A"&amp;114+$U1395)&lt;&gt;"",114+$U1395,"")</f>
        <v/>
      </c>
      <c r="T1395" s="28" t="str">
        <f t="shared" ca="1" si="599"/>
        <v>$B</v>
      </c>
      <c r="U1395" s="29">
        <f t="shared" si="605"/>
        <v>1272</v>
      </c>
      <c r="V1395" s="29">
        <v>106.750000000008</v>
      </c>
      <c r="W1395" s="29">
        <f t="shared" si="610"/>
        <v>106</v>
      </c>
      <c r="X1395" s="41" t="str" cm="1">
        <f t="array" aca="1" ref="X1395" ca="1">IFERROR(INDEX('PC&amp;PD'!$A$1:$AP$15,ROW('PC&amp;PD'!$A$15),MATCH(INDIRECT(T1395),'PC&amp;PD'!$A$1:$AP$1,0)),"")</f>
        <v/>
      </c>
      <c r="Z1395" s="155"/>
      <c r="AA1395" s="13" t="str">
        <f t="shared" ref="AA1395:AA1458" si="624">IFERROR(IF(G1395="","",IF(G1395="No Attribute (Conventional)","",G1395)),"")</f>
        <v/>
      </c>
      <c r="AB1395" s="155"/>
      <c r="AC1395" s="13" t="str">
        <f t="shared" ca="1" si="600"/>
        <v>$AB</v>
      </c>
      <c r="AD1395" s="13" t="str" cm="1">
        <f t="array" aca="1" ref="AD1395" ca="1">IFERROR(IF((LEFT(INDIRECT("$F"&amp;$S1395),4))="GOTS",IF($G1395="Organic","GOTS_Organic_raw",(IF($G1395="Responsible","GOTS_Responsible",(IF($G1395="No Attribute (Conventional)","GOTS_conventional",(IF($G1395="Recycled Pre/Post-Consumer","GOTS_pre_post",(IF($G1395="In-Conversion","GOTS_in_conversion",(IF($G1395="Sustainably Sourced","Sustainably_sourced",""))))))))))),IF($G1395="Organic","Organic",(IF($G1395="Responsible","Responsible",(IF($G1395="No Attribute (Conventional)","No_Attribute_Conventional",(IF($G1395="Recycled Pre/Post-Consumer","Recycled_Pre_Post_Consumer",(IF($G1395="In-Conversion","In_Conversion",(IF($G1395="Recycled Pre-Consumer","Recycled_Pre_Consumer",(IF($G1395="Recycled Post-Consumer","Recycled_Post_Consumer",(IF($G1395="Sustainably Sourced","Sustainably_sourced","")))))))))))))))),"")</f>
        <v/>
      </c>
      <c r="AE1395" s="13" t="e" cm="1">
        <f t="array" aca="1" ref="AE1395" ca="1">IF(INDIRECT("$F"&amp;$S1395)="","",IF(LEFT(INDIRECT("$F"&amp;$S1395),3)="GRS","GRS_RCS_RM",IF((LEFT(INDIRECT("$F"&amp;$S1395),3))="RCS","GRS_RCS_RM",IF(INDIRECT("$F"&amp;$S1395)="OCS (No Label)","OCS_Conversion_RM",IF(LEFT(INDIRECT("$F"&amp;$S1395),3)="OCS","OCS_RM",IF(RIGHT(INDIRECT("$F"&amp;$S1395),10)="conversion","GOTS_RM_conversion",IF((LEFT(INDIRECT("$F"&amp;$S1395),4))="GOTS","GOTS_RM","Responsible_RM")))))))</f>
        <v>#REF!</v>
      </c>
      <c r="AF1395" s="13" t="str" cm="1">
        <f t="array" aca="1" ref="AF1395" ca="1">IF($S1395="","",INDIRECT("$Z"&amp;$S1395))</f>
        <v/>
      </c>
      <c r="AG1395" s="155"/>
      <c r="AH1395" s="13" t="str" cm="1">
        <f t="array" aca="1" ref="AH1395" ca="1">IFERROR(INDIRECT("$ag"&amp;S1395),"")</f>
        <v/>
      </c>
      <c r="AI1395" s="13" t="e" cm="1">
        <f t="array" aca="1" ref="AI1395" ca="1">INDIRECT("O"&amp;S1394)</f>
        <v>#REF!</v>
      </c>
      <c r="AJ1395" s="13" t="str">
        <f>IF($I1395="","",INDEX('Raw Material'!$A$1:$J$75,MATCH(I1395,'Raw Material'!$A$1:$A$75,0),(MATCH(G1395,'Raw Material'!$A$1:$J$1,0))))</f>
        <v/>
      </c>
      <c r="AK1395" s="13" t="str">
        <f t="shared" ref="AK1395:AK1458" si="625">$U$17&amp;"RM"</f>
        <v>YANLIŞRM</v>
      </c>
      <c r="AL1395" s="153" t="str">
        <f t="shared" ref="AL1395:AL1458" si="626">IF($G1395="Organic","Organic",IF($G1395="No Attribute (Conventional)","No_Attribute_Conventional",IF($G1395="Recycled pre-consumer","Recycled_pre_consumer",IF($G1395="Recycled post-consumer","Recycled_post_consumer",IF($G1395="Responsible","Responsible",IF($G1395="Sustainably sourced","Sustainable_sourced",IF($G1395="ın-conversion","In_conversion","")))))))</f>
        <v/>
      </c>
    </row>
    <row r="1396" spans="1:38" ht="16.5" customHeight="1">
      <c r="A1396" s="162"/>
      <c r="B1396" s="168"/>
      <c r="C1396" s="169"/>
      <c r="D1396" s="156"/>
      <c r="E1396" s="156"/>
      <c r="F1396" s="175"/>
      <c r="G1396" s="181"/>
      <c r="H1396" s="182"/>
      <c r="I1396" s="182"/>
      <c r="J1396" s="182"/>
      <c r="K1396" s="32"/>
      <c r="L1396" s="179"/>
      <c r="M1396" s="179"/>
      <c r="N1396" s="81"/>
      <c r="O1396" s="185"/>
      <c r="P1396" s="103"/>
      <c r="Q1396" s="84" t="str">
        <f t="shared" si="598"/>
        <v/>
      </c>
      <c r="R1396" s="159"/>
      <c r="S1396" s="28" t="str" cm="1">
        <f t="array" aca="1" ref="S1396" ca="1">IF(INDIRECT("A"&amp;114+$U1396)&lt;&gt;"",114+$U1396,"")</f>
        <v/>
      </c>
      <c r="T1396" s="28" t="str">
        <f t="shared" ca="1" si="599"/>
        <v>$B</v>
      </c>
      <c r="U1396" s="29">
        <f t="shared" si="605"/>
        <v>1272</v>
      </c>
      <c r="V1396" s="29">
        <v>106.833333333342</v>
      </c>
      <c r="W1396" s="29">
        <f t="shared" si="610"/>
        <v>106</v>
      </c>
      <c r="X1396" s="41" t="str" cm="1">
        <f t="array" aca="1" ref="X1396" ca="1">IFERROR(INDEX('PC&amp;PD'!$A$1:$AP$15,ROW('PC&amp;PD'!$A$15),MATCH(INDIRECT(T1396),'PC&amp;PD'!$A$1:$AP$1,0)),"")</f>
        <v/>
      </c>
      <c r="Z1396" s="155"/>
      <c r="AA1396" s="13" t="str">
        <f t="shared" si="624"/>
        <v/>
      </c>
      <c r="AB1396" s="155"/>
      <c r="AC1396" s="13" t="str">
        <f t="shared" ca="1" si="600"/>
        <v>$AB</v>
      </c>
      <c r="AD1396" s="13" t="str" cm="1">
        <f t="array" aca="1" ref="AD1396" ca="1">IFERROR(IF((LEFT(INDIRECT("$F"&amp;$S1396),4))="GOTS",IF($G1396="Organic","GOTS_Organic_raw",(IF($G1396="Responsible","GOTS_Responsible",(IF($G1396="No Attribute (Conventional)","GOTS_conventional",(IF($G1396="Recycled Pre/Post-Consumer","GOTS_pre_post",(IF($G1396="In-Conversion","GOTS_in_conversion",(IF($G1396="Sustainably Sourced","Sustainably_sourced",""))))))))))),IF($G1396="Organic","Organic",(IF($G1396="Responsible","Responsible",(IF($G1396="No Attribute (Conventional)","No_Attribute_Conventional",(IF($G1396="Recycled Pre/Post-Consumer","Recycled_Pre_Post_Consumer",(IF($G1396="In-Conversion","In_Conversion",(IF($G1396="Recycled Pre-Consumer","Recycled_Pre_Consumer",(IF($G1396="Recycled Post-Consumer","Recycled_Post_Consumer",(IF($G1396="Sustainably Sourced","Sustainably_sourced","")))))))))))))))),"")</f>
        <v/>
      </c>
      <c r="AE1396" s="13" t="e" cm="1">
        <f t="array" aca="1" ref="AE1396" ca="1">IF(INDIRECT("$F"&amp;$S1396)="","",IF(LEFT(INDIRECT("$F"&amp;$S1396),3)="GRS","GRS_RCS_RM",IF((LEFT(INDIRECT("$F"&amp;$S1396),3))="RCS","GRS_RCS_RM",IF(INDIRECT("$F"&amp;$S1396)="OCS (No Label)","OCS_Conversion_RM",IF(LEFT(INDIRECT("$F"&amp;$S1396),3)="OCS","OCS_RM",IF(RIGHT(INDIRECT("$F"&amp;$S1396),10)="conversion","GOTS_RM_conversion",IF((LEFT(INDIRECT("$F"&amp;$S1396),4))="GOTS","GOTS_RM","Responsible_RM")))))))</f>
        <v>#REF!</v>
      </c>
      <c r="AF1396" s="13" t="str" cm="1">
        <f t="array" aca="1" ref="AF1396" ca="1">IF($S1396="","",INDIRECT("$Z"&amp;$S1396))</f>
        <v/>
      </c>
      <c r="AG1396" s="155"/>
      <c r="AH1396" s="13" t="str" cm="1">
        <f t="array" aca="1" ref="AH1396" ca="1">IFERROR(INDIRECT("$ag"&amp;S1396),"")</f>
        <v/>
      </c>
      <c r="AI1396" s="13" t="e" cm="1">
        <f t="array" aca="1" ref="AI1396" ca="1">INDIRECT("O"&amp;S1395)</f>
        <v>#REF!</v>
      </c>
      <c r="AJ1396" s="13" t="str">
        <f>IF($I1396="","",INDEX('Raw Material'!$A$1:$J$75,MATCH(I1396,'Raw Material'!$A$1:$A$75,0),(MATCH(G1396,'Raw Material'!$A$1:$J$1,0))))</f>
        <v/>
      </c>
      <c r="AK1396" s="13" t="str">
        <f t="shared" si="625"/>
        <v>YANLIŞRM</v>
      </c>
      <c r="AL1396" s="153" t="str">
        <f t="shared" si="626"/>
        <v/>
      </c>
    </row>
    <row r="1397" spans="1:38" ht="16.5" customHeight="1" thickBot="1">
      <c r="A1397" s="163"/>
      <c r="B1397" s="170"/>
      <c r="C1397" s="171"/>
      <c r="D1397" s="156"/>
      <c r="E1397" s="156"/>
      <c r="F1397" s="176"/>
      <c r="G1397" s="157"/>
      <c r="H1397" s="158"/>
      <c r="I1397" s="158"/>
      <c r="J1397" s="158"/>
      <c r="K1397" s="33"/>
      <c r="L1397" s="180"/>
      <c r="M1397" s="180"/>
      <c r="N1397" s="82"/>
      <c r="O1397" s="186"/>
      <c r="P1397" s="103"/>
      <c r="Q1397" s="84" t="str">
        <f t="shared" ref="Q1397:Q1460" si="627">IF(OR($G1397="",$I1397="",$K1397="",$AJ1397="–"),"",CONCATENATE($K1397," ",$AA1397," ",$I1397," (",$AJ1397,") + "))</f>
        <v/>
      </c>
      <c r="R1397" s="159"/>
      <c r="S1397" s="28" t="str" cm="1">
        <f t="array" aca="1" ref="S1397" ca="1">IF(INDIRECT("A"&amp;114+$U1397)&lt;&gt;"",114+$U1397,"")</f>
        <v/>
      </c>
      <c r="T1397" s="28" t="str">
        <f t="shared" ref="T1397:T1460" ca="1" si="628">"$B"&amp;S1397</f>
        <v>$B</v>
      </c>
      <c r="U1397" s="29">
        <f t="shared" si="605"/>
        <v>1272</v>
      </c>
      <c r="V1397" s="29">
        <v>106.916666666675</v>
      </c>
      <c r="W1397" s="29">
        <f t="shared" si="610"/>
        <v>106</v>
      </c>
      <c r="X1397" s="41" t="str" cm="1">
        <f t="array" aca="1" ref="X1397" ca="1">IFERROR(INDEX('PC&amp;PD'!$A$1:$AP$15,ROW('PC&amp;PD'!$A$15),MATCH(INDIRECT(T1397),'PC&amp;PD'!$A$1:$AP$1,0)),"")</f>
        <v/>
      </c>
      <c r="Z1397" s="155"/>
      <c r="AA1397" s="13" t="str">
        <f t="shared" si="624"/>
        <v/>
      </c>
      <c r="AB1397" s="155"/>
      <c r="AC1397" s="13" t="str">
        <f t="shared" ref="AC1397:AC1460" ca="1" si="629">"$AB"&amp;S1397</f>
        <v>$AB</v>
      </c>
      <c r="AD1397" s="13" t="str" cm="1">
        <f t="array" aca="1" ref="AD1397" ca="1">IFERROR(IF((LEFT(INDIRECT("$F"&amp;$S1397),4))="GOTS",IF($G1397="Organic","GOTS_Organic_raw",(IF($G1397="Responsible","GOTS_Responsible",(IF($G1397="No Attribute (Conventional)","GOTS_conventional",(IF($G1397="Recycled Pre/Post-Consumer","GOTS_pre_post",(IF($G1397="In-Conversion","GOTS_in_conversion",(IF($G1397="Sustainably Sourced","Sustainably_sourced",""))))))))))),IF($G1397="Organic","Organic",(IF($G1397="Responsible","Responsible",(IF($G1397="No Attribute (Conventional)","No_Attribute_Conventional",(IF($G1397="Recycled Pre/Post-Consumer","Recycled_Pre_Post_Consumer",(IF($G1397="In-Conversion","In_Conversion",(IF($G1397="Recycled Pre-Consumer","Recycled_Pre_Consumer",(IF($G1397="Recycled Post-Consumer","Recycled_Post_Consumer",(IF($G1397="Sustainably Sourced","Sustainably_sourced","")))))))))))))))),"")</f>
        <v/>
      </c>
      <c r="AE1397" s="13" t="e" cm="1">
        <f t="array" aca="1" ref="AE1397" ca="1">IF(INDIRECT("$F"&amp;$S1397)="","",IF(LEFT(INDIRECT("$F"&amp;$S1397),3)="GRS","GRS_RCS_RM",IF((LEFT(INDIRECT("$F"&amp;$S1397),3))="RCS","GRS_RCS_RM",IF(INDIRECT("$F"&amp;$S1397)="OCS (No Label)","OCS_Conversion_RM",IF(LEFT(INDIRECT("$F"&amp;$S1397),3)="OCS","OCS_RM",IF(RIGHT(INDIRECT("$F"&amp;$S1397),10)="conversion","GOTS_RM_conversion",IF((LEFT(INDIRECT("$F"&amp;$S1397),4))="GOTS","GOTS_RM","Responsible_RM")))))))</f>
        <v>#REF!</v>
      </c>
      <c r="AF1397" s="13" t="str" cm="1">
        <f t="array" aca="1" ref="AF1397" ca="1">IF($S1397="","",INDIRECT("$Z"&amp;$S1397))</f>
        <v/>
      </c>
      <c r="AG1397" s="155"/>
      <c r="AH1397" s="13" t="str" cm="1">
        <f t="array" aca="1" ref="AH1397" ca="1">IFERROR(INDIRECT("$ag"&amp;S1397),"")</f>
        <v/>
      </c>
      <c r="AI1397" s="13" t="e" cm="1">
        <f t="array" aca="1" ref="AI1397" ca="1">INDIRECT("O"&amp;S1396)</f>
        <v>#REF!</v>
      </c>
      <c r="AJ1397" s="13" t="str">
        <f>IF($I1397="","",INDEX('Raw Material'!$A$1:$J$75,MATCH(I1397,'Raw Material'!$A$1:$A$75,0),(MATCH(G1397,'Raw Material'!$A$1:$J$1,0))))</f>
        <v/>
      </c>
      <c r="AK1397" s="13" t="str">
        <f t="shared" si="625"/>
        <v>YANLIŞRM</v>
      </c>
      <c r="AL1397" s="153" t="str">
        <f t="shared" si="626"/>
        <v/>
      </c>
    </row>
    <row r="1398" spans="1:38" ht="16.5" customHeight="1">
      <c r="A1398" s="160" t="str">
        <f>IF(B1398="","",COUNTA($B$114:$B1398))</f>
        <v/>
      </c>
      <c r="B1398" s="164"/>
      <c r="C1398" s="165"/>
      <c r="D1398" s="183"/>
      <c r="E1398" s="183"/>
      <c r="F1398" s="172"/>
      <c r="G1398" s="212"/>
      <c r="H1398" s="206"/>
      <c r="I1398" s="206"/>
      <c r="J1398" s="206"/>
      <c r="K1398" s="31"/>
      <c r="L1398" s="177" t="str">
        <f t="shared" ref="L1398" si="630">IF(R1398="","",LEFT(R1398,LEN(R1398)-2))</f>
        <v/>
      </c>
      <c r="M1398" s="177"/>
      <c r="N1398" s="80"/>
      <c r="O1398" s="184"/>
      <c r="P1398" s="103"/>
      <c r="Q1398" s="84" t="str">
        <f t="shared" si="627"/>
        <v/>
      </c>
      <c r="R1398" s="159" t="str">
        <f t="shared" ref="R1398" si="631">CONCATENATE($Q1398,Q1399,Q1400,Q1401,Q1402,Q1403,$Q1404,$Q1405,$Q1406,$Q1407,Q1408,Q1409)</f>
        <v/>
      </c>
      <c r="S1398" s="28" t="str" cm="1">
        <f t="array" aca="1" ref="S1398" ca="1">IF(INDIRECT("A"&amp;114+$U1398)&lt;&gt;"",114+$U1398,"")</f>
        <v/>
      </c>
      <c r="T1398" s="28" t="str">
        <f t="shared" ca="1" si="628"/>
        <v>$B</v>
      </c>
      <c r="U1398" s="29">
        <f t="shared" si="605"/>
        <v>1284</v>
      </c>
      <c r="V1398" s="29">
        <v>107.000000000008</v>
      </c>
      <c r="W1398" s="29">
        <f t="shared" si="610"/>
        <v>107</v>
      </c>
      <c r="X1398" s="41" t="str" cm="1">
        <f t="array" aca="1" ref="X1398" ca="1">IFERROR(INDEX('PC&amp;PD'!$A$1:$AP$15,ROW('PC&amp;PD'!$A$15),MATCH(INDIRECT(T1398),'PC&amp;PD'!$A$1:$AP$1,0)),"")</f>
        <v/>
      </c>
      <c r="Z1398" s="155" t="str">
        <f t="shared" ref="Z1398" si="632">IFERROR(IF($F1398="OCS 100","OCS (OCS 100)",IF($F1398="OCS Blended","OCS (OCS Blended)",IF($F1398="OCS (No Label)","OCS (No Label)",IF($F1398="RCS 100","RCS (RCS 100)",IF($F1398="RCS Blended","RCS (RCS Blended)",IF($F1398="GRS","GRS (GRS)",IF($F1398="GRS (No Label)", "GRS (No Label)",IF($F1398="RDS","RDS (RDS)",IF($F1398="RWS","RWS (RWS)",IF($F1398="RAS","RAS (RAS)",IF($F1398="RMS","RMS (RMS)",IF($F1398="GOTS Organic","GOTS (Organic)",IF($F1398="GOTS Made with organic","GOTS (Made with Organic)",IF($F1398="GOTS Organic - in conversion","GOTS (Organic - In Conversion)",IF($F1398="GOTS Made with organic - in conversion","GOTS (Made with Organic - In Conversion)",""))))))))))))))),"")</f>
        <v/>
      </c>
      <c r="AA1398" s="13" t="str">
        <f t="shared" si="624"/>
        <v/>
      </c>
      <c r="AB1398" s="155" t="str">
        <f t="shared" ref="AB1398" si="633">IFERROR(IF($F1398="OCS 100", "OCS_100",IF($F1398="OCS Blended", "OCS_Blended",IF($F1398="OCS (No Label)", "OCS_No_Label",IF($F1398="RCS 100", "RCS_100",IF($F1398="RCS Blended","RCS_Blended",IF($F1398="GRS","GRS",IF($F1398="GRS (No Label)", "GRS_No_Label",IF($F1398="RDS","RDS",IF($F1398="RWS","RWS",IF($F1398="RMS","RMS",IF($F1398="GOTS Organic","GOTS_Organic",IF($F1398="GOTS Made with organic","GOTS_Made_with_organic",IF($F1398="GOTS Organic - in conversion","GOTS_Organic_in_Conversion",IF($F1398="GOTS Made with organic - in conversion","GOTS_Made_with_Organic_in_Conversion",IF($F1398="RAS","RAS",""))))))))))))))),"")</f>
        <v/>
      </c>
      <c r="AC1398" s="13" t="str">
        <f t="shared" ca="1" si="629"/>
        <v>$AB</v>
      </c>
      <c r="AD1398" s="13" t="str" cm="1">
        <f t="array" aca="1" ref="AD1398" ca="1">IFERROR(IF((LEFT(INDIRECT("$F"&amp;$S1398),4))="GOTS",IF($G1398="Organic","GOTS_Organic_raw",(IF($G1398="Responsible","GOTS_Responsible",(IF($G1398="No Attribute (Conventional)","GOTS_conventional",(IF($G1398="Recycled Pre/Post-Consumer","GOTS_pre_post",(IF($G1398="In-Conversion","GOTS_in_conversion",(IF($G1398="Sustainably Sourced","Sustainably_sourced",""))))))))))),IF($G1398="Organic","Organic",(IF($G1398="Responsible","Responsible",(IF($G1398="No Attribute (Conventional)","No_Attribute_Conventional",(IF($G1398="Recycled Pre/Post-Consumer","Recycled_Pre_Post_Consumer",(IF($G1398="In-Conversion","In_Conversion",(IF($G1398="Recycled Pre-Consumer","Recycled_Pre_Consumer",(IF($G1398="Recycled Post-Consumer","Recycled_Post_Consumer",(IF($G1398="Sustainably Sourced","Sustainably_sourced","")))))))))))))))),"")</f>
        <v/>
      </c>
      <c r="AE1398" s="13" t="e" cm="1">
        <f t="array" aca="1" ref="AE1398" ca="1">IF(INDIRECT("$F"&amp;$S1398)="","",IF(LEFT(INDIRECT("$F"&amp;$S1398),3)="GRS","GRS_RCS_RM",IF((LEFT(INDIRECT("$F"&amp;$S1398),3))="RCS","GRS_RCS_RM",IF(INDIRECT("$F"&amp;$S1398)="OCS (No Label)","OCS_Conversion_RM",IF(LEFT(INDIRECT("$F"&amp;$S1398),3)="OCS","OCS_RM",IF(RIGHT(INDIRECT("$F"&amp;$S1398),10)="conversion","GOTS_RM_conversion",IF((LEFT(INDIRECT("$F"&amp;$S1398),4))="GOTS","GOTS_RM","Responsible_RM")))))))</f>
        <v>#REF!</v>
      </c>
      <c r="AF1398" s="13" t="str" cm="1">
        <f t="array" aca="1" ref="AF1398" ca="1">IF($S1398="","",INDIRECT("$Z"&amp;$S1398))</f>
        <v/>
      </c>
      <c r="AG1398" s="155" t="str">
        <f t="shared" si="619"/>
        <v/>
      </c>
      <c r="AH1398" s="13" t="str" cm="1">
        <f t="array" aca="1" ref="AH1398" ca="1">IFERROR(INDIRECT("$ag"&amp;S1398),"")</f>
        <v/>
      </c>
      <c r="AI1398" s="13" t="e" cm="1">
        <f t="array" aca="1" ref="AI1398" ca="1">INDIRECT("O"&amp;S1397)</f>
        <v>#REF!</v>
      </c>
      <c r="AJ1398" s="13" t="str">
        <f>IF($I1398="","",INDEX('Raw Material'!$A$1:$J$75,MATCH(I1398,'Raw Material'!$A$1:$A$75,0),(MATCH(G1398,'Raw Material'!$A$1:$J$1,0))))</f>
        <v/>
      </c>
      <c r="AK1398" s="13" t="str">
        <f t="shared" si="625"/>
        <v>YANLIŞRM</v>
      </c>
      <c r="AL1398" s="153" t="str">
        <f t="shared" si="626"/>
        <v/>
      </c>
    </row>
    <row r="1399" spans="1:38" ht="16.5" customHeight="1">
      <c r="A1399" s="161"/>
      <c r="B1399" s="166"/>
      <c r="C1399" s="167"/>
      <c r="D1399" s="156"/>
      <c r="E1399" s="156"/>
      <c r="F1399" s="173"/>
      <c r="G1399" s="181"/>
      <c r="H1399" s="182"/>
      <c r="I1399" s="182"/>
      <c r="J1399" s="182"/>
      <c r="K1399" s="32"/>
      <c r="L1399" s="178"/>
      <c r="M1399" s="178"/>
      <c r="N1399" s="81"/>
      <c r="O1399" s="185"/>
      <c r="P1399" s="103"/>
      <c r="Q1399" s="84" t="str">
        <f t="shared" si="627"/>
        <v/>
      </c>
      <c r="R1399" s="159"/>
      <c r="S1399" s="28" t="str" cm="1">
        <f t="array" aca="1" ref="S1399" ca="1">IF(INDIRECT("A"&amp;114+$U1399)&lt;&gt;"",114+$U1399,"")</f>
        <v/>
      </c>
      <c r="T1399" s="28" t="str">
        <f t="shared" ca="1" si="628"/>
        <v>$B</v>
      </c>
      <c r="U1399" s="29">
        <f t="shared" si="605"/>
        <v>1284</v>
      </c>
      <c r="V1399" s="29">
        <v>107.083333333342</v>
      </c>
      <c r="W1399" s="29">
        <f t="shared" si="610"/>
        <v>107</v>
      </c>
      <c r="X1399" s="41" t="str" cm="1">
        <f t="array" aca="1" ref="X1399" ca="1">IFERROR(INDEX('PC&amp;PD'!$A$1:$AP$15,ROW('PC&amp;PD'!$A$15),MATCH(INDIRECT(T1399),'PC&amp;PD'!$A$1:$AP$1,0)),"")</f>
        <v/>
      </c>
      <c r="Z1399" s="155"/>
      <c r="AA1399" s="13" t="str">
        <f t="shared" si="624"/>
        <v/>
      </c>
      <c r="AB1399" s="155"/>
      <c r="AC1399" s="13" t="str">
        <f t="shared" ca="1" si="629"/>
        <v>$AB</v>
      </c>
      <c r="AD1399" s="13" t="str" cm="1">
        <f t="array" aca="1" ref="AD1399" ca="1">IFERROR(IF((LEFT(INDIRECT("$F"&amp;$S1399),4))="GOTS",IF($G1399="Organic","GOTS_Organic_raw",(IF($G1399="Responsible","GOTS_Responsible",(IF($G1399="No Attribute (Conventional)","GOTS_conventional",(IF($G1399="Recycled Pre/Post-Consumer","GOTS_pre_post",(IF($G1399="In-Conversion","GOTS_in_conversion",(IF($G1399="Sustainably Sourced","Sustainably_sourced",""))))))))))),IF($G1399="Organic","Organic",(IF($G1399="Responsible","Responsible",(IF($G1399="No Attribute (Conventional)","No_Attribute_Conventional",(IF($G1399="Recycled Pre/Post-Consumer","Recycled_Pre_Post_Consumer",(IF($G1399="In-Conversion","In_Conversion",(IF($G1399="Recycled Pre-Consumer","Recycled_Pre_Consumer",(IF($G1399="Recycled Post-Consumer","Recycled_Post_Consumer",(IF($G1399="Sustainably Sourced","Sustainably_sourced","")))))))))))))))),"")</f>
        <v/>
      </c>
      <c r="AE1399" s="13" t="e" cm="1">
        <f t="array" aca="1" ref="AE1399" ca="1">IF(INDIRECT("$F"&amp;$S1399)="","",IF(LEFT(INDIRECT("$F"&amp;$S1399),3)="GRS","GRS_RCS_RM",IF((LEFT(INDIRECT("$F"&amp;$S1399),3))="RCS","GRS_RCS_RM",IF(INDIRECT("$F"&amp;$S1399)="OCS (No Label)","OCS_Conversion_RM",IF(LEFT(INDIRECT("$F"&amp;$S1399),3)="OCS","OCS_RM",IF(RIGHT(INDIRECT("$F"&amp;$S1399),10)="conversion","GOTS_RM_conversion",IF((LEFT(INDIRECT("$F"&amp;$S1399),4))="GOTS","GOTS_RM","Responsible_RM")))))))</f>
        <v>#REF!</v>
      </c>
      <c r="AF1399" s="13" t="str" cm="1">
        <f t="array" aca="1" ref="AF1399" ca="1">IF($S1399="","",INDIRECT("$Z"&amp;$S1399))</f>
        <v/>
      </c>
      <c r="AG1399" s="155"/>
      <c r="AH1399" s="13" t="str" cm="1">
        <f t="array" aca="1" ref="AH1399" ca="1">IFERROR(INDIRECT("$ag"&amp;S1399),"")</f>
        <v/>
      </c>
      <c r="AI1399" s="13" t="e" cm="1">
        <f t="array" aca="1" ref="AI1399" ca="1">INDIRECT("O"&amp;S1398)</f>
        <v>#REF!</v>
      </c>
      <c r="AJ1399" s="13" t="str">
        <f>IF($I1399="","",INDEX('Raw Material'!$A$1:$J$75,MATCH(I1399,'Raw Material'!$A$1:$A$75,0),(MATCH(G1399,'Raw Material'!$A$1:$J$1,0))))</f>
        <v/>
      </c>
      <c r="AK1399" s="13" t="str">
        <f t="shared" si="625"/>
        <v>YANLIŞRM</v>
      </c>
      <c r="AL1399" s="153" t="str">
        <f t="shared" si="626"/>
        <v/>
      </c>
    </row>
    <row r="1400" spans="1:38" ht="16.5" customHeight="1">
      <c r="A1400" s="161"/>
      <c r="B1400" s="166"/>
      <c r="C1400" s="167"/>
      <c r="D1400" s="156"/>
      <c r="E1400" s="156"/>
      <c r="F1400" s="173"/>
      <c r="G1400" s="181"/>
      <c r="H1400" s="182"/>
      <c r="I1400" s="182"/>
      <c r="J1400" s="182"/>
      <c r="K1400" s="32"/>
      <c r="L1400" s="178"/>
      <c r="M1400" s="178"/>
      <c r="N1400" s="81"/>
      <c r="O1400" s="185"/>
      <c r="P1400" s="103"/>
      <c r="Q1400" s="84" t="str">
        <f t="shared" si="627"/>
        <v/>
      </c>
      <c r="R1400" s="159"/>
      <c r="S1400" s="28" t="str" cm="1">
        <f t="array" aca="1" ref="S1400" ca="1">IF(INDIRECT("A"&amp;114+$U1400)&lt;&gt;"",114+$U1400,"")</f>
        <v/>
      </c>
      <c r="T1400" s="28" t="str">
        <f t="shared" ca="1" si="628"/>
        <v>$B</v>
      </c>
      <c r="U1400" s="29">
        <f t="shared" si="605"/>
        <v>1284</v>
      </c>
      <c r="V1400" s="29">
        <v>107.166666666675</v>
      </c>
      <c r="W1400" s="29">
        <f t="shared" si="610"/>
        <v>107</v>
      </c>
      <c r="X1400" s="41" t="str" cm="1">
        <f t="array" aca="1" ref="X1400" ca="1">IFERROR(INDEX('PC&amp;PD'!$A$1:$AP$15,ROW('PC&amp;PD'!$A$15),MATCH(INDIRECT(T1400),'PC&amp;PD'!$A$1:$AP$1,0)),"")</f>
        <v/>
      </c>
      <c r="Z1400" s="155"/>
      <c r="AA1400" s="13" t="str">
        <f t="shared" si="624"/>
        <v/>
      </c>
      <c r="AB1400" s="155"/>
      <c r="AC1400" s="13" t="str">
        <f t="shared" ca="1" si="629"/>
        <v>$AB</v>
      </c>
      <c r="AD1400" s="13" t="str" cm="1">
        <f t="array" aca="1" ref="AD1400" ca="1">IFERROR(IF((LEFT(INDIRECT("$F"&amp;$S1400),4))="GOTS",IF($G1400="Organic","GOTS_Organic_raw",(IF($G1400="Responsible","GOTS_Responsible",(IF($G1400="No Attribute (Conventional)","GOTS_conventional",(IF($G1400="Recycled Pre/Post-Consumer","GOTS_pre_post",(IF($G1400="In-Conversion","GOTS_in_conversion",(IF($G1400="Sustainably Sourced","Sustainably_sourced",""))))))))))),IF($G1400="Organic","Organic",(IF($G1400="Responsible","Responsible",(IF($G1400="No Attribute (Conventional)","No_Attribute_Conventional",(IF($G1400="Recycled Pre/Post-Consumer","Recycled_Pre_Post_Consumer",(IF($G1400="In-Conversion","In_Conversion",(IF($G1400="Recycled Pre-Consumer","Recycled_Pre_Consumer",(IF($G1400="Recycled Post-Consumer","Recycled_Post_Consumer",(IF($G1400="Sustainably Sourced","Sustainably_sourced","")))))))))))))))),"")</f>
        <v/>
      </c>
      <c r="AE1400" s="13" t="e" cm="1">
        <f t="array" aca="1" ref="AE1400" ca="1">IF(INDIRECT("$F"&amp;$S1400)="","",IF(LEFT(INDIRECT("$F"&amp;$S1400),3)="GRS","GRS_RCS_RM",IF((LEFT(INDIRECT("$F"&amp;$S1400),3))="RCS","GRS_RCS_RM",IF(INDIRECT("$F"&amp;$S1400)="OCS (No Label)","OCS_Conversion_RM",IF(LEFT(INDIRECT("$F"&amp;$S1400),3)="OCS","OCS_RM",IF(RIGHT(INDIRECT("$F"&amp;$S1400),10)="conversion","GOTS_RM_conversion",IF((LEFT(INDIRECT("$F"&amp;$S1400),4))="GOTS","GOTS_RM","Responsible_RM")))))))</f>
        <v>#REF!</v>
      </c>
      <c r="AF1400" s="13" t="str" cm="1">
        <f t="array" aca="1" ref="AF1400" ca="1">IF($S1400="","",INDIRECT("$Z"&amp;$S1400))</f>
        <v/>
      </c>
      <c r="AG1400" s="155"/>
      <c r="AH1400" s="13" t="str" cm="1">
        <f t="array" aca="1" ref="AH1400" ca="1">IFERROR(INDIRECT("$ag"&amp;S1400),"")</f>
        <v/>
      </c>
      <c r="AI1400" s="13" t="e" cm="1">
        <f t="array" aca="1" ref="AI1400" ca="1">INDIRECT("O"&amp;S1399)</f>
        <v>#REF!</v>
      </c>
      <c r="AJ1400" s="13" t="str">
        <f>IF($I1400="","",INDEX('Raw Material'!$A$1:$J$75,MATCH(I1400,'Raw Material'!$A$1:$A$75,0),(MATCH(G1400,'Raw Material'!$A$1:$J$1,0))))</f>
        <v/>
      </c>
      <c r="AK1400" s="13" t="str">
        <f t="shared" si="625"/>
        <v>YANLIŞRM</v>
      </c>
      <c r="AL1400" s="153" t="str">
        <f t="shared" si="626"/>
        <v/>
      </c>
    </row>
    <row r="1401" spans="1:38" ht="16.5" customHeight="1">
      <c r="A1401" s="161"/>
      <c r="B1401" s="166"/>
      <c r="C1401" s="167"/>
      <c r="D1401" s="156"/>
      <c r="E1401" s="156"/>
      <c r="F1401" s="174"/>
      <c r="G1401" s="181"/>
      <c r="H1401" s="182"/>
      <c r="I1401" s="182"/>
      <c r="J1401" s="182"/>
      <c r="K1401" s="32"/>
      <c r="L1401" s="178"/>
      <c r="M1401" s="178"/>
      <c r="N1401" s="81"/>
      <c r="O1401" s="185"/>
      <c r="P1401" s="103"/>
      <c r="Q1401" s="84" t="str">
        <f t="shared" si="627"/>
        <v/>
      </c>
      <c r="R1401" s="159"/>
      <c r="S1401" s="28" t="str" cm="1">
        <f t="array" aca="1" ref="S1401" ca="1">IF(INDIRECT("A"&amp;114+$U1401)&lt;&gt;"",114+$U1401,"")</f>
        <v/>
      </c>
      <c r="T1401" s="28" t="str">
        <f t="shared" ca="1" si="628"/>
        <v>$B</v>
      </c>
      <c r="U1401" s="29">
        <f t="shared" si="605"/>
        <v>1284</v>
      </c>
      <c r="V1401" s="29">
        <v>107.250000000008</v>
      </c>
      <c r="W1401" s="29">
        <f t="shared" si="610"/>
        <v>107</v>
      </c>
      <c r="X1401" s="41" t="str" cm="1">
        <f t="array" aca="1" ref="X1401" ca="1">IFERROR(INDEX('PC&amp;PD'!$A$1:$AP$15,ROW('PC&amp;PD'!$A$15),MATCH(INDIRECT(T1401),'PC&amp;PD'!$A$1:$AP$1,0)),"")</f>
        <v/>
      </c>
      <c r="Z1401" s="155"/>
      <c r="AA1401" s="13" t="str">
        <f t="shared" si="624"/>
        <v/>
      </c>
      <c r="AB1401" s="155"/>
      <c r="AC1401" s="13" t="str">
        <f t="shared" ca="1" si="629"/>
        <v>$AB</v>
      </c>
      <c r="AD1401" s="13" t="str" cm="1">
        <f t="array" aca="1" ref="AD1401" ca="1">IFERROR(IF((LEFT(INDIRECT("$F"&amp;$S1401),4))="GOTS",IF($G1401="Organic","GOTS_Organic_raw",(IF($G1401="Responsible","GOTS_Responsible",(IF($G1401="No Attribute (Conventional)","GOTS_conventional",(IF($G1401="Recycled Pre/Post-Consumer","GOTS_pre_post",(IF($G1401="In-Conversion","GOTS_in_conversion",(IF($G1401="Sustainably Sourced","Sustainably_sourced",""))))))))))),IF($G1401="Organic","Organic",(IF($G1401="Responsible","Responsible",(IF($G1401="No Attribute (Conventional)","No_Attribute_Conventional",(IF($G1401="Recycled Pre/Post-Consumer","Recycled_Pre_Post_Consumer",(IF($G1401="In-Conversion","In_Conversion",(IF($G1401="Recycled Pre-Consumer","Recycled_Pre_Consumer",(IF($G1401="Recycled Post-Consumer","Recycled_Post_Consumer",(IF($G1401="Sustainably Sourced","Sustainably_sourced","")))))))))))))))),"")</f>
        <v/>
      </c>
      <c r="AE1401" s="13" t="e" cm="1">
        <f t="array" aca="1" ref="AE1401" ca="1">IF(INDIRECT("$F"&amp;$S1401)="","",IF(LEFT(INDIRECT("$F"&amp;$S1401),3)="GRS","GRS_RCS_RM",IF((LEFT(INDIRECT("$F"&amp;$S1401),3))="RCS","GRS_RCS_RM",IF(INDIRECT("$F"&amp;$S1401)="OCS (No Label)","OCS_Conversion_RM",IF(LEFT(INDIRECT("$F"&amp;$S1401),3)="OCS","OCS_RM",IF(RIGHT(INDIRECT("$F"&amp;$S1401),10)="conversion","GOTS_RM_conversion",IF((LEFT(INDIRECT("$F"&amp;$S1401),4))="GOTS","GOTS_RM","Responsible_RM")))))))</f>
        <v>#REF!</v>
      </c>
      <c r="AF1401" s="13" t="str" cm="1">
        <f t="array" aca="1" ref="AF1401" ca="1">IF($S1401="","",INDIRECT("$Z"&amp;$S1401))</f>
        <v/>
      </c>
      <c r="AG1401" s="155"/>
      <c r="AH1401" s="13" t="str" cm="1">
        <f t="array" aca="1" ref="AH1401" ca="1">IFERROR(INDIRECT("$ag"&amp;S1401),"")</f>
        <v/>
      </c>
      <c r="AI1401" s="13" t="e" cm="1">
        <f t="array" aca="1" ref="AI1401" ca="1">INDIRECT("O"&amp;S1400)</f>
        <v>#REF!</v>
      </c>
      <c r="AJ1401" s="13" t="str">
        <f>IF($I1401="","",INDEX('Raw Material'!$A$1:$J$75,MATCH(I1401,'Raw Material'!$A$1:$A$75,0),(MATCH(G1401,'Raw Material'!$A$1:$J$1,0))))</f>
        <v/>
      </c>
      <c r="AK1401" s="13" t="str">
        <f t="shared" si="625"/>
        <v>YANLIŞRM</v>
      </c>
      <c r="AL1401" s="153" t="str">
        <f t="shared" si="626"/>
        <v/>
      </c>
    </row>
    <row r="1402" spans="1:38" ht="16.5" customHeight="1">
      <c r="A1402" s="161"/>
      <c r="B1402" s="166"/>
      <c r="C1402" s="167"/>
      <c r="D1402" s="156"/>
      <c r="E1402" s="156"/>
      <c r="F1402" s="174"/>
      <c r="G1402" s="181"/>
      <c r="H1402" s="182"/>
      <c r="I1402" s="182"/>
      <c r="J1402" s="182"/>
      <c r="K1402" s="32"/>
      <c r="L1402" s="178"/>
      <c r="M1402" s="178"/>
      <c r="N1402" s="81"/>
      <c r="O1402" s="185"/>
      <c r="P1402" s="103"/>
      <c r="Q1402" s="84" t="str">
        <f t="shared" si="627"/>
        <v/>
      </c>
      <c r="R1402" s="159"/>
      <c r="S1402" s="28" t="str" cm="1">
        <f t="array" aca="1" ref="S1402" ca="1">IF(INDIRECT("A"&amp;114+$U1402)&lt;&gt;"",114+$U1402,"")</f>
        <v/>
      </c>
      <c r="T1402" s="28" t="str">
        <f t="shared" ca="1" si="628"/>
        <v>$B</v>
      </c>
      <c r="U1402" s="29">
        <f t="shared" si="605"/>
        <v>1284</v>
      </c>
      <c r="V1402" s="29">
        <v>107.333333333342</v>
      </c>
      <c r="W1402" s="29">
        <f t="shared" si="610"/>
        <v>107</v>
      </c>
      <c r="X1402" s="41" t="str" cm="1">
        <f t="array" aca="1" ref="X1402" ca="1">IFERROR(INDEX('PC&amp;PD'!$A$1:$AP$15,ROW('PC&amp;PD'!$A$15),MATCH(INDIRECT(T1402),'PC&amp;PD'!$A$1:$AP$1,0)),"")</f>
        <v/>
      </c>
      <c r="Z1402" s="155"/>
      <c r="AA1402" s="13" t="str">
        <f t="shared" si="624"/>
        <v/>
      </c>
      <c r="AB1402" s="155"/>
      <c r="AC1402" s="13" t="str">
        <f t="shared" ca="1" si="629"/>
        <v>$AB</v>
      </c>
      <c r="AD1402" s="13" t="str" cm="1">
        <f t="array" aca="1" ref="AD1402" ca="1">IFERROR(IF((LEFT(INDIRECT("$F"&amp;$S1402),4))="GOTS",IF($G1402="Organic","GOTS_Organic_raw",(IF($G1402="Responsible","GOTS_Responsible",(IF($G1402="No Attribute (Conventional)","GOTS_conventional",(IF($G1402="Recycled Pre/Post-Consumer","GOTS_pre_post",(IF($G1402="In-Conversion","GOTS_in_conversion",(IF($G1402="Sustainably Sourced","Sustainably_sourced",""))))))))))),IF($G1402="Organic","Organic",(IF($G1402="Responsible","Responsible",(IF($G1402="No Attribute (Conventional)","No_Attribute_Conventional",(IF($G1402="Recycled Pre/Post-Consumer","Recycled_Pre_Post_Consumer",(IF($G1402="In-Conversion","In_Conversion",(IF($G1402="Recycled Pre-Consumer","Recycled_Pre_Consumer",(IF($G1402="Recycled Post-Consumer","Recycled_Post_Consumer",(IF($G1402="Sustainably Sourced","Sustainably_sourced","")))))))))))))))),"")</f>
        <v/>
      </c>
      <c r="AE1402" s="13" t="e" cm="1">
        <f t="array" aca="1" ref="AE1402" ca="1">IF(INDIRECT("$F"&amp;$S1402)="","",IF(LEFT(INDIRECT("$F"&amp;$S1402),3)="GRS","GRS_RCS_RM",IF((LEFT(INDIRECT("$F"&amp;$S1402),3))="RCS","GRS_RCS_RM",IF(INDIRECT("$F"&amp;$S1402)="OCS (No Label)","OCS_Conversion_RM",IF(LEFT(INDIRECT("$F"&amp;$S1402),3)="OCS","OCS_RM",IF(RIGHT(INDIRECT("$F"&amp;$S1402),10)="conversion","GOTS_RM_conversion",IF((LEFT(INDIRECT("$F"&amp;$S1402),4))="GOTS","GOTS_RM","Responsible_RM")))))))</f>
        <v>#REF!</v>
      </c>
      <c r="AF1402" s="13" t="str" cm="1">
        <f t="array" aca="1" ref="AF1402" ca="1">IF($S1402="","",INDIRECT("$Z"&amp;$S1402))</f>
        <v/>
      </c>
      <c r="AG1402" s="155"/>
      <c r="AH1402" s="13" t="str" cm="1">
        <f t="array" aca="1" ref="AH1402" ca="1">IFERROR(INDIRECT("$ag"&amp;S1402),"")</f>
        <v/>
      </c>
      <c r="AI1402" s="13" t="e" cm="1">
        <f t="array" aca="1" ref="AI1402" ca="1">INDIRECT("O"&amp;S1401)</f>
        <v>#REF!</v>
      </c>
      <c r="AJ1402" s="13" t="str">
        <f>IF($I1402="","",INDEX('Raw Material'!$A$1:$J$75,MATCH(I1402,'Raw Material'!$A$1:$A$75,0),(MATCH(G1402,'Raw Material'!$A$1:$J$1,0))))</f>
        <v/>
      </c>
      <c r="AK1402" s="13" t="str">
        <f t="shared" si="625"/>
        <v>YANLIŞRM</v>
      </c>
      <c r="AL1402" s="153" t="str">
        <f t="shared" si="626"/>
        <v/>
      </c>
    </row>
    <row r="1403" spans="1:38" ht="16.5" customHeight="1">
      <c r="A1403" s="161"/>
      <c r="B1403" s="166"/>
      <c r="C1403" s="167"/>
      <c r="D1403" s="156"/>
      <c r="E1403" s="156"/>
      <c r="F1403" s="174"/>
      <c r="G1403" s="181"/>
      <c r="H1403" s="182"/>
      <c r="I1403" s="182"/>
      <c r="J1403" s="182"/>
      <c r="K1403" s="32"/>
      <c r="L1403" s="178"/>
      <c r="M1403" s="178"/>
      <c r="N1403" s="81"/>
      <c r="O1403" s="185"/>
      <c r="P1403" s="103"/>
      <c r="Q1403" s="84" t="str">
        <f t="shared" si="627"/>
        <v/>
      </c>
      <c r="R1403" s="159"/>
      <c r="S1403" s="28" t="str" cm="1">
        <f t="array" aca="1" ref="S1403" ca="1">IF(INDIRECT("A"&amp;114+$U1403)&lt;&gt;"",114+$U1403,"")</f>
        <v/>
      </c>
      <c r="T1403" s="28" t="str">
        <f t="shared" ca="1" si="628"/>
        <v>$B</v>
      </c>
      <c r="U1403" s="29">
        <f t="shared" si="605"/>
        <v>1284</v>
      </c>
      <c r="V1403" s="29">
        <v>107.416666666675</v>
      </c>
      <c r="W1403" s="29">
        <f t="shared" si="610"/>
        <v>107</v>
      </c>
      <c r="X1403" s="41" t="str" cm="1">
        <f t="array" aca="1" ref="X1403" ca="1">IFERROR(INDEX('PC&amp;PD'!$A$1:$AP$15,ROW('PC&amp;PD'!$A$15),MATCH(INDIRECT(T1403),'PC&amp;PD'!$A$1:$AP$1,0)),"")</f>
        <v/>
      </c>
      <c r="Z1403" s="155"/>
      <c r="AA1403" s="13" t="str">
        <f t="shared" si="624"/>
        <v/>
      </c>
      <c r="AB1403" s="155"/>
      <c r="AC1403" s="13" t="str">
        <f t="shared" ca="1" si="629"/>
        <v>$AB</v>
      </c>
      <c r="AD1403" s="13" t="str" cm="1">
        <f t="array" aca="1" ref="AD1403" ca="1">IFERROR(IF((LEFT(INDIRECT("$F"&amp;$S1403),4))="GOTS",IF($G1403="Organic","GOTS_Organic_raw",(IF($G1403="Responsible","GOTS_Responsible",(IF($G1403="No Attribute (Conventional)","GOTS_conventional",(IF($G1403="Recycled Pre/Post-Consumer","GOTS_pre_post",(IF($G1403="In-Conversion","GOTS_in_conversion",(IF($G1403="Sustainably Sourced","Sustainably_sourced",""))))))))))),IF($G1403="Organic","Organic",(IF($G1403="Responsible","Responsible",(IF($G1403="No Attribute (Conventional)","No_Attribute_Conventional",(IF($G1403="Recycled Pre/Post-Consumer","Recycled_Pre_Post_Consumer",(IF($G1403="In-Conversion","In_Conversion",(IF($G1403="Recycled Pre-Consumer","Recycled_Pre_Consumer",(IF($G1403="Recycled Post-Consumer","Recycled_Post_Consumer",(IF($G1403="Sustainably Sourced","Sustainably_sourced","")))))))))))))))),"")</f>
        <v/>
      </c>
      <c r="AE1403" s="13" t="e" cm="1">
        <f t="array" aca="1" ref="AE1403" ca="1">IF(INDIRECT("$F"&amp;$S1403)="","",IF(LEFT(INDIRECT("$F"&amp;$S1403),3)="GRS","GRS_RCS_RM",IF((LEFT(INDIRECT("$F"&amp;$S1403),3))="RCS","GRS_RCS_RM",IF(INDIRECT("$F"&amp;$S1403)="OCS (No Label)","OCS_Conversion_RM",IF(LEFT(INDIRECT("$F"&amp;$S1403),3)="OCS","OCS_RM",IF(RIGHT(INDIRECT("$F"&amp;$S1403),10)="conversion","GOTS_RM_conversion",IF((LEFT(INDIRECT("$F"&amp;$S1403),4))="GOTS","GOTS_RM","Responsible_RM")))))))</f>
        <v>#REF!</v>
      </c>
      <c r="AF1403" s="13" t="str" cm="1">
        <f t="array" aca="1" ref="AF1403" ca="1">IF($S1403="","",INDIRECT("$Z"&amp;$S1403))</f>
        <v/>
      </c>
      <c r="AG1403" s="155"/>
      <c r="AH1403" s="13" t="str" cm="1">
        <f t="array" aca="1" ref="AH1403" ca="1">IFERROR(INDIRECT("$ag"&amp;S1403),"")</f>
        <v/>
      </c>
      <c r="AI1403" s="13" t="e" cm="1">
        <f t="array" aca="1" ref="AI1403" ca="1">INDIRECT("O"&amp;S1402)</f>
        <v>#REF!</v>
      </c>
      <c r="AJ1403" s="13" t="str">
        <f>IF($I1403="","",INDEX('Raw Material'!$A$1:$J$75,MATCH(I1403,'Raw Material'!$A$1:$A$75,0),(MATCH(G1403,'Raw Material'!$A$1:$J$1,0))))</f>
        <v/>
      </c>
      <c r="AK1403" s="13" t="str">
        <f t="shared" si="625"/>
        <v>YANLIŞRM</v>
      </c>
      <c r="AL1403" s="153" t="str">
        <f t="shared" si="626"/>
        <v/>
      </c>
    </row>
    <row r="1404" spans="1:38" ht="16.5" customHeight="1">
      <c r="A1404" s="162"/>
      <c r="B1404" s="168"/>
      <c r="C1404" s="169"/>
      <c r="D1404" s="156"/>
      <c r="E1404" s="156"/>
      <c r="F1404" s="175"/>
      <c r="G1404" s="181"/>
      <c r="H1404" s="182"/>
      <c r="I1404" s="182"/>
      <c r="J1404" s="182"/>
      <c r="K1404" s="32"/>
      <c r="L1404" s="179"/>
      <c r="M1404" s="179"/>
      <c r="N1404" s="81"/>
      <c r="O1404" s="185"/>
      <c r="P1404" s="103"/>
      <c r="Q1404" s="84" t="str">
        <f t="shared" si="627"/>
        <v/>
      </c>
      <c r="R1404" s="159"/>
      <c r="S1404" s="28" t="str" cm="1">
        <f t="array" aca="1" ref="S1404" ca="1">IF(INDIRECT("A"&amp;114+$U1404)&lt;&gt;"",114+$U1404,"")</f>
        <v/>
      </c>
      <c r="T1404" s="28" t="str">
        <f t="shared" ca="1" si="628"/>
        <v>$B</v>
      </c>
      <c r="U1404" s="29">
        <f t="shared" si="605"/>
        <v>1284</v>
      </c>
      <c r="V1404" s="29">
        <v>107.500000000008</v>
      </c>
      <c r="W1404" s="29">
        <f t="shared" si="610"/>
        <v>107</v>
      </c>
      <c r="X1404" s="41" t="str" cm="1">
        <f t="array" aca="1" ref="X1404" ca="1">IFERROR(INDEX('PC&amp;PD'!$A$1:$AP$15,ROW('PC&amp;PD'!$A$15),MATCH(INDIRECT(T1404),'PC&amp;PD'!$A$1:$AP$1,0)),"")</f>
        <v/>
      </c>
      <c r="Z1404" s="155"/>
      <c r="AA1404" s="13" t="str">
        <f t="shared" si="624"/>
        <v/>
      </c>
      <c r="AB1404" s="155"/>
      <c r="AC1404" s="13" t="str">
        <f t="shared" ca="1" si="629"/>
        <v>$AB</v>
      </c>
      <c r="AD1404" s="13" t="str" cm="1">
        <f t="array" aca="1" ref="AD1404" ca="1">IFERROR(IF((LEFT(INDIRECT("$F"&amp;$S1404),4))="GOTS",IF($G1404="Organic","GOTS_Organic_raw",(IF($G1404="Responsible","GOTS_Responsible",(IF($G1404="No Attribute (Conventional)","GOTS_conventional",(IF($G1404="Recycled Pre/Post-Consumer","GOTS_pre_post",(IF($G1404="In-Conversion","GOTS_in_conversion",(IF($G1404="Sustainably Sourced","Sustainably_sourced",""))))))))))),IF($G1404="Organic","Organic",(IF($G1404="Responsible","Responsible",(IF($G1404="No Attribute (Conventional)","No_Attribute_Conventional",(IF($G1404="Recycled Pre/Post-Consumer","Recycled_Pre_Post_Consumer",(IF($G1404="In-Conversion","In_Conversion",(IF($G1404="Recycled Pre-Consumer","Recycled_Pre_Consumer",(IF($G1404="Recycled Post-Consumer","Recycled_Post_Consumer",(IF($G1404="Sustainably Sourced","Sustainably_sourced","")))))))))))))))),"")</f>
        <v/>
      </c>
      <c r="AE1404" s="13" t="e" cm="1">
        <f t="array" aca="1" ref="AE1404" ca="1">IF(INDIRECT("$F"&amp;$S1404)="","",IF(LEFT(INDIRECT("$F"&amp;$S1404),3)="GRS","GRS_RCS_RM",IF((LEFT(INDIRECT("$F"&amp;$S1404),3))="RCS","GRS_RCS_RM",IF(INDIRECT("$F"&amp;$S1404)="OCS (No Label)","OCS_Conversion_RM",IF(LEFT(INDIRECT("$F"&amp;$S1404),3)="OCS","OCS_RM",IF(RIGHT(INDIRECT("$F"&amp;$S1404),10)="conversion","GOTS_RM_conversion",IF((LEFT(INDIRECT("$F"&amp;$S1404),4))="GOTS","GOTS_RM","Responsible_RM")))))))</f>
        <v>#REF!</v>
      </c>
      <c r="AF1404" s="13" t="str" cm="1">
        <f t="array" aca="1" ref="AF1404" ca="1">IF($S1404="","",INDIRECT("$Z"&amp;$S1404))</f>
        <v/>
      </c>
      <c r="AG1404" s="155"/>
      <c r="AH1404" s="13" t="str" cm="1">
        <f t="array" aca="1" ref="AH1404" ca="1">IFERROR(INDIRECT("$ag"&amp;S1404),"")</f>
        <v/>
      </c>
      <c r="AI1404" s="13" t="e" cm="1">
        <f t="array" aca="1" ref="AI1404" ca="1">INDIRECT("O"&amp;S1403)</f>
        <v>#REF!</v>
      </c>
      <c r="AJ1404" s="13" t="str">
        <f>IF($I1404="","",INDEX('Raw Material'!$A$1:$J$75,MATCH(I1404,'Raw Material'!$A$1:$A$75,0),(MATCH(G1404,'Raw Material'!$A$1:$J$1,0))))</f>
        <v/>
      </c>
      <c r="AK1404" s="13" t="str">
        <f t="shared" si="625"/>
        <v>YANLIŞRM</v>
      </c>
      <c r="AL1404" s="153" t="str">
        <f t="shared" si="626"/>
        <v/>
      </c>
    </row>
    <row r="1405" spans="1:38" ht="16.5" customHeight="1">
      <c r="A1405" s="162"/>
      <c r="B1405" s="168"/>
      <c r="C1405" s="169"/>
      <c r="D1405" s="156"/>
      <c r="E1405" s="156"/>
      <c r="F1405" s="175"/>
      <c r="G1405" s="181"/>
      <c r="H1405" s="182"/>
      <c r="I1405" s="182"/>
      <c r="J1405" s="182"/>
      <c r="K1405" s="32"/>
      <c r="L1405" s="179"/>
      <c r="M1405" s="179"/>
      <c r="N1405" s="81"/>
      <c r="O1405" s="185"/>
      <c r="P1405" s="103"/>
      <c r="Q1405" s="84" t="str">
        <f t="shared" si="627"/>
        <v/>
      </c>
      <c r="R1405" s="159"/>
      <c r="S1405" s="28" t="str" cm="1">
        <f t="array" aca="1" ref="S1405" ca="1">IF(INDIRECT("A"&amp;114+$U1405)&lt;&gt;"",114+$U1405,"")</f>
        <v/>
      </c>
      <c r="T1405" s="28" t="str">
        <f t="shared" ca="1" si="628"/>
        <v>$B</v>
      </c>
      <c r="U1405" s="29">
        <f t="shared" si="605"/>
        <v>1284</v>
      </c>
      <c r="V1405" s="29">
        <v>107.583333333342</v>
      </c>
      <c r="W1405" s="29">
        <f t="shared" si="610"/>
        <v>107</v>
      </c>
      <c r="X1405" s="41" t="str" cm="1">
        <f t="array" aca="1" ref="X1405" ca="1">IFERROR(INDEX('PC&amp;PD'!$A$1:$AP$15,ROW('PC&amp;PD'!$A$15),MATCH(INDIRECT(T1405),'PC&amp;PD'!$A$1:$AP$1,0)),"")</f>
        <v/>
      </c>
      <c r="Z1405" s="155"/>
      <c r="AA1405" s="13" t="str">
        <f t="shared" si="624"/>
        <v/>
      </c>
      <c r="AB1405" s="155"/>
      <c r="AC1405" s="13" t="str">
        <f t="shared" ca="1" si="629"/>
        <v>$AB</v>
      </c>
      <c r="AD1405" s="13" t="str" cm="1">
        <f t="array" aca="1" ref="AD1405" ca="1">IFERROR(IF((LEFT(INDIRECT("$F"&amp;$S1405),4))="GOTS",IF($G1405="Organic","GOTS_Organic_raw",(IF($G1405="Responsible","GOTS_Responsible",(IF($G1405="No Attribute (Conventional)","GOTS_conventional",(IF($G1405="Recycled Pre/Post-Consumer","GOTS_pre_post",(IF($G1405="In-Conversion","GOTS_in_conversion",(IF($G1405="Sustainably Sourced","Sustainably_sourced",""))))))))))),IF($G1405="Organic","Organic",(IF($G1405="Responsible","Responsible",(IF($G1405="No Attribute (Conventional)","No_Attribute_Conventional",(IF($G1405="Recycled Pre/Post-Consumer","Recycled_Pre_Post_Consumer",(IF($G1405="In-Conversion","In_Conversion",(IF($G1405="Recycled Pre-Consumer","Recycled_Pre_Consumer",(IF($G1405="Recycled Post-Consumer","Recycled_Post_Consumer",(IF($G1405="Sustainably Sourced","Sustainably_sourced","")))))))))))))))),"")</f>
        <v/>
      </c>
      <c r="AE1405" s="13" t="e" cm="1">
        <f t="array" aca="1" ref="AE1405" ca="1">IF(INDIRECT("$F"&amp;$S1405)="","",IF(LEFT(INDIRECT("$F"&amp;$S1405),3)="GRS","GRS_RCS_RM",IF((LEFT(INDIRECT("$F"&amp;$S1405),3))="RCS","GRS_RCS_RM",IF(INDIRECT("$F"&amp;$S1405)="OCS (No Label)","OCS_Conversion_RM",IF(LEFT(INDIRECT("$F"&amp;$S1405),3)="OCS","OCS_RM",IF(RIGHT(INDIRECT("$F"&amp;$S1405),10)="conversion","GOTS_RM_conversion",IF((LEFT(INDIRECT("$F"&amp;$S1405),4))="GOTS","GOTS_RM","Responsible_RM")))))))</f>
        <v>#REF!</v>
      </c>
      <c r="AF1405" s="13" t="str" cm="1">
        <f t="array" aca="1" ref="AF1405" ca="1">IF($S1405="","",INDIRECT("$Z"&amp;$S1405))</f>
        <v/>
      </c>
      <c r="AG1405" s="155"/>
      <c r="AH1405" s="13" t="str" cm="1">
        <f t="array" aca="1" ref="AH1405" ca="1">IFERROR(INDIRECT("$ag"&amp;S1405),"")</f>
        <v/>
      </c>
      <c r="AI1405" s="13" t="e" cm="1">
        <f t="array" aca="1" ref="AI1405" ca="1">INDIRECT("O"&amp;S1404)</f>
        <v>#REF!</v>
      </c>
      <c r="AJ1405" s="13" t="str">
        <f>IF($I1405="","",INDEX('Raw Material'!$A$1:$J$75,MATCH(I1405,'Raw Material'!$A$1:$A$75,0),(MATCH(G1405,'Raw Material'!$A$1:$J$1,0))))</f>
        <v/>
      </c>
      <c r="AK1405" s="13" t="str">
        <f t="shared" si="625"/>
        <v>YANLIŞRM</v>
      </c>
      <c r="AL1405" s="153" t="str">
        <f t="shared" si="626"/>
        <v/>
      </c>
    </row>
    <row r="1406" spans="1:38" ht="16.5" customHeight="1">
      <c r="A1406" s="162"/>
      <c r="B1406" s="168"/>
      <c r="C1406" s="169"/>
      <c r="D1406" s="156"/>
      <c r="E1406" s="156"/>
      <c r="F1406" s="175"/>
      <c r="G1406" s="181"/>
      <c r="H1406" s="182"/>
      <c r="I1406" s="182"/>
      <c r="J1406" s="182"/>
      <c r="K1406" s="32"/>
      <c r="L1406" s="179"/>
      <c r="M1406" s="179"/>
      <c r="N1406" s="81"/>
      <c r="O1406" s="185"/>
      <c r="P1406" s="103"/>
      <c r="Q1406" s="84" t="str">
        <f t="shared" si="627"/>
        <v/>
      </c>
      <c r="R1406" s="159"/>
      <c r="S1406" s="28" t="str" cm="1">
        <f t="array" aca="1" ref="S1406" ca="1">IF(INDIRECT("A"&amp;114+$U1406)&lt;&gt;"",114+$U1406,"")</f>
        <v/>
      </c>
      <c r="T1406" s="28" t="str">
        <f t="shared" ca="1" si="628"/>
        <v>$B</v>
      </c>
      <c r="U1406" s="29">
        <f t="shared" si="605"/>
        <v>1284</v>
      </c>
      <c r="V1406" s="29">
        <v>107.666666666675</v>
      </c>
      <c r="W1406" s="29">
        <f t="shared" si="610"/>
        <v>107</v>
      </c>
      <c r="X1406" s="41" t="str" cm="1">
        <f t="array" aca="1" ref="X1406" ca="1">IFERROR(INDEX('PC&amp;PD'!$A$1:$AP$15,ROW('PC&amp;PD'!$A$15),MATCH(INDIRECT(T1406),'PC&amp;PD'!$A$1:$AP$1,0)),"")</f>
        <v/>
      </c>
      <c r="Z1406" s="155"/>
      <c r="AA1406" s="13" t="str">
        <f t="shared" si="624"/>
        <v/>
      </c>
      <c r="AB1406" s="155"/>
      <c r="AC1406" s="13" t="str">
        <f t="shared" ca="1" si="629"/>
        <v>$AB</v>
      </c>
      <c r="AD1406" s="13" t="str" cm="1">
        <f t="array" aca="1" ref="AD1406" ca="1">IFERROR(IF((LEFT(INDIRECT("$F"&amp;$S1406),4))="GOTS",IF($G1406="Organic","GOTS_Organic_raw",(IF($G1406="Responsible","GOTS_Responsible",(IF($G1406="No Attribute (Conventional)","GOTS_conventional",(IF($G1406="Recycled Pre/Post-Consumer","GOTS_pre_post",(IF($G1406="In-Conversion","GOTS_in_conversion",(IF($G1406="Sustainably Sourced","Sustainably_sourced",""))))))))))),IF($G1406="Organic","Organic",(IF($G1406="Responsible","Responsible",(IF($G1406="No Attribute (Conventional)","No_Attribute_Conventional",(IF($G1406="Recycled Pre/Post-Consumer","Recycled_Pre_Post_Consumer",(IF($G1406="In-Conversion","In_Conversion",(IF($G1406="Recycled Pre-Consumer","Recycled_Pre_Consumer",(IF($G1406="Recycled Post-Consumer","Recycled_Post_Consumer",(IF($G1406="Sustainably Sourced","Sustainably_sourced","")))))))))))))))),"")</f>
        <v/>
      </c>
      <c r="AE1406" s="13" t="e" cm="1">
        <f t="array" aca="1" ref="AE1406" ca="1">IF(INDIRECT("$F"&amp;$S1406)="","",IF(LEFT(INDIRECT("$F"&amp;$S1406),3)="GRS","GRS_RCS_RM",IF((LEFT(INDIRECT("$F"&amp;$S1406),3))="RCS","GRS_RCS_RM",IF(INDIRECT("$F"&amp;$S1406)="OCS (No Label)","OCS_Conversion_RM",IF(LEFT(INDIRECT("$F"&amp;$S1406),3)="OCS","OCS_RM",IF(RIGHT(INDIRECT("$F"&amp;$S1406),10)="conversion","GOTS_RM_conversion",IF((LEFT(INDIRECT("$F"&amp;$S1406),4))="GOTS","GOTS_RM","Responsible_RM")))))))</f>
        <v>#REF!</v>
      </c>
      <c r="AF1406" s="13" t="str" cm="1">
        <f t="array" aca="1" ref="AF1406" ca="1">IF($S1406="","",INDIRECT("$Z"&amp;$S1406))</f>
        <v/>
      </c>
      <c r="AG1406" s="155"/>
      <c r="AH1406" s="13" t="str" cm="1">
        <f t="array" aca="1" ref="AH1406" ca="1">IFERROR(INDIRECT("$ag"&amp;S1406),"")</f>
        <v/>
      </c>
      <c r="AI1406" s="13" t="e" cm="1">
        <f t="array" aca="1" ref="AI1406" ca="1">INDIRECT("O"&amp;S1405)</f>
        <v>#REF!</v>
      </c>
      <c r="AJ1406" s="13" t="str">
        <f>IF($I1406="","",INDEX('Raw Material'!$A$1:$J$75,MATCH(I1406,'Raw Material'!$A$1:$A$75,0),(MATCH(G1406,'Raw Material'!$A$1:$J$1,0))))</f>
        <v/>
      </c>
      <c r="AK1406" s="13" t="str">
        <f t="shared" si="625"/>
        <v>YANLIŞRM</v>
      </c>
      <c r="AL1406" s="153" t="str">
        <f t="shared" si="626"/>
        <v/>
      </c>
    </row>
    <row r="1407" spans="1:38" ht="16.5" customHeight="1">
      <c r="A1407" s="162"/>
      <c r="B1407" s="168"/>
      <c r="C1407" s="169"/>
      <c r="D1407" s="156"/>
      <c r="E1407" s="156"/>
      <c r="F1407" s="175"/>
      <c r="G1407" s="181"/>
      <c r="H1407" s="182"/>
      <c r="I1407" s="182"/>
      <c r="J1407" s="182"/>
      <c r="K1407" s="32"/>
      <c r="L1407" s="179"/>
      <c r="M1407" s="179"/>
      <c r="N1407" s="81"/>
      <c r="O1407" s="185"/>
      <c r="P1407" s="103"/>
      <c r="Q1407" s="84" t="str">
        <f t="shared" si="627"/>
        <v/>
      </c>
      <c r="R1407" s="159"/>
      <c r="S1407" s="28" t="str" cm="1">
        <f t="array" aca="1" ref="S1407" ca="1">IF(INDIRECT("A"&amp;114+$U1407)&lt;&gt;"",114+$U1407,"")</f>
        <v/>
      </c>
      <c r="T1407" s="28" t="str">
        <f t="shared" ca="1" si="628"/>
        <v>$B</v>
      </c>
      <c r="U1407" s="29">
        <f t="shared" ref="U1407:U1470" si="634">(12*W1407)</f>
        <v>1284</v>
      </c>
      <c r="V1407" s="29">
        <v>107.750000000008</v>
      </c>
      <c r="W1407" s="29">
        <f t="shared" si="610"/>
        <v>107</v>
      </c>
      <c r="X1407" s="41" t="str" cm="1">
        <f t="array" aca="1" ref="X1407" ca="1">IFERROR(INDEX('PC&amp;PD'!$A$1:$AP$15,ROW('PC&amp;PD'!$A$15),MATCH(INDIRECT(T1407),'PC&amp;PD'!$A$1:$AP$1,0)),"")</f>
        <v/>
      </c>
      <c r="Z1407" s="155"/>
      <c r="AA1407" s="13" t="str">
        <f t="shared" si="624"/>
        <v/>
      </c>
      <c r="AB1407" s="155"/>
      <c r="AC1407" s="13" t="str">
        <f t="shared" ca="1" si="629"/>
        <v>$AB</v>
      </c>
      <c r="AD1407" s="13" t="str" cm="1">
        <f t="array" aca="1" ref="AD1407" ca="1">IFERROR(IF((LEFT(INDIRECT("$F"&amp;$S1407),4))="GOTS",IF($G1407="Organic","GOTS_Organic_raw",(IF($G1407="Responsible","GOTS_Responsible",(IF($G1407="No Attribute (Conventional)","GOTS_conventional",(IF($G1407="Recycled Pre/Post-Consumer","GOTS_pre_post",(IF($G1407="In-Conversion","GOTS_in_conversion",(IF($G1407="Sustainably Sourced","Sustainably_sourced",""))))))))))),IF($G1407="Organic","Organic",(IF($G1407="Responsible","Responsible",(IF($G1407="No Attribute (Conventional)","No_Attribute_Conventional",(IF($G1407="Recycled Pre/Post-Consumer","Recycled_Pre_Post_Consumer",(IF($G1407="In-Conversion","In_Conversion",(IF($G1407="Recycled Pre-Consumer","Recycled_Pre_Consumer",(IF($G1407="Recycled Post-Consumer","Recycled_Post_Consumer",(IF($G1407="Sustainably Sourced","Sustainably_sourced","")))))))))))))))),"")</f>
        <v/>
      </c>
      <c r="AE1407" s="13" t="e" cm="1">
        <f t="array" aca="1" ref="AE1407" ca="1">IF(INDIRECT("$F"&amp;$S1407)="","",IF(LEFT(INDIRECT("$F"&amp;$S1407),3)="GRS","GRS_RCS_RM",IF((LEFT(INDIRECT("$F"&amp;$S1407),3))="RCS","GRS_RCS_RM",IF(INDIRECT("$F"&amp;$S1407)="OCS (No Label)","OCS_Conversion_RM",IF(LEFT(INDIRECT("$F"&amp;$S1407),3)="OCS","OCS_RM",IF(RIGHT(INDIRECT("$F"&amp;$S1407),10)="conversion","GOTS_RM_conversion",IF((LEFT(INDIRECT("$F"&amp;$S1407),4))="GOTS","GOTS_RM","Responsible_RM")))))))</f>
        <v>#REF!</v>
      </c>
      <c r="AF1407" s="13" t="str" cm="1">
        <f t="array" aca="1" ref="AF1407" ca="1">IF($S1407="","",INDIRECT("$Z"&amp;$S1407))</f>
        <v/>
      </c>
      <c r="AG1407" s="155"/>
      <c r="AH1407" s="13" t="str" cm="1">
        <f t="array" aca="1" ref="AH1407" ca="1">IFERROR(INDIRECT("$ag"&amp;S1407),"")</f>
        <v/>
      </c>
      <c r="AI1407" s="13" t="e" cm="1">
        <f t="array" aca="1" ref="AI1407" ca="1">INDIRECT("O"&amp;S1406)</f>
        <v>#REF!</v>
      </c>
      <c r="AJ1407" s="13" t="str">
        <f>IF($I1407="","",INDEX('Raw Material'!$A$1:$J$75,MATCH(I1407,'Raw Material'!$A$1:$A$75,0),(MATCH(G1407,'Raw Material'!$A$1:$J$1,0))))</f>
        <v/>
      </c>
      <c r="AK1407" s="13" t="str">
        <f t="shared" si="625"/>
        <v>YANLIŞRM</v>
      </c>
      <c r="AL1407" s="153" t="str">
        <f t="shared" si="626"/>
        <v/>
      </c>
    </row>
    <row r="1408" spans="1:38" ht="16.5" customHeight="1">
      <c r="A1408" s="162"/>
      <c r="B1408" s="168"/>
      <c r="C1408" s="169"/>
      <c r="D1408" s="156"/>
      <c r="E1408" s="156"/>
      <c r="F1408" s="175"/>
      <c r="G1408" s="181"/>
      <c r="H1408" s="182"/>
      <c r="I1408" s="182"/>
      <c r="J1408" s="182"/>
      <c r="K1408" s="32"/>
      <c r="L1408" s="179"/>
      <c r="M1408" s="179"/>
      <c r="N1408" s="81"/>
      <c r="O1408" s="185"/>
      <c r="P1408" s="103"/>
      <c r="Q1408" s="84" t="str">
        <f t="shared" si="627"/>
        <v/>
      </c>
      <c r="R1408" s="159"/>
      <c r="S1408" s="28" t="str" cm="1">
        <f t="array" aca="1" ref="S1408" ca="1">IF(INDIRECT("A"&amp;114+$U1408)&lt;&gt;"",114+$U1408,"")</f>
        <v/>
      </c>
      <c r="T1408" s="28" t="str">
        <f t="shared" ca="1" si="628"/>
        <v>$B</v>
      </c>
      <c r="U1408" s="29">
        <f t="shared" si="634"/>
        <v>1284</v>
      </c>
      <c r="V1408" s="29">
        <v>107.833333333342</v>
      </c>
      <c r="W1408" s="29">
        <f t="shared" si="610"/>
        <v>107</v>
      </c>
      <c r="X1408" s="41" t="str" cm="1">
        <f t="array" aca="1" ref="X1408" ca="1">IFERROR(INDEX('PC&amp;PD'!$A$1:$AP$15,ROW('PC&amp;PD'!$A$15),MATCH(INDIRECT(T1408),'PC&amp;PD'!$A$1:$AP$1,0)),"")</f>
        <v/>
      </c>
      <c r="Z1408" s="155"/>
      <c r="AA1408" s="13" t="str">
        <f t="shared" si="624"/>
        <v/>
      </c>
      <c r="AB1408" s="155"/>
      <c r="AC1408" s="13" t="str">
        <f t="shared" ca="1" si="629"/>
        <v>$AB</v>
      </c>
      <c r="AD1408" s="13" t="str" cm="1">
        <f t="array" aca="1" ref="AD1408" ca="1">IFERROR(IF((LEFT(INDIRECT("$F"&amp;$S1408),4))="GOTS",IF($G1408="Organic","GOTS_Organic_raw",(IF($G1408="Responsible","GOTS_Responsible",(IF($G1408="No Attribute (Conventional)","GOTS_conventional",(IF($G1408="Recycled Pre/Post-Consumer","GOTS_pre_post",(IF($G1408="In-Conversion","GOTS_in_conversion",(IF($G1408="Sustainably Sourced","Sustainably_sourced",""))))))))))),IF($G1408="Organic","Organic",(IF($G1408="Responsible","Responsible",(IF($G1408="No Attribute (Conventional)","No_Attribute_Conventional",(IF($G1408="Recycled Pre/Post-Consumer","Recycled_Pre_Post_Consumer",(IF($G1408="In-Conversion","In_Conversion",(IF($G1408="Recycled Pre-Consumer","Recycled_Pre_Consumer",(IF($G1408="Recycled Post-Consumer","Recycled_Post_Consumer",(IF($G1408="Sustainably Sourced","Sustainably_sourced","")))))))))))))))),"")</f>
        <v/>
      </c>
      <c r="AE1408" s="13" t="e" cm="1">
        <f t="array" aca="1" ref="AE1408" ca="1">IF(INDIRECT("$F"&amp;$S1408)="","",IF(LEFT(INDIRECT("$F"&amp;$S1408),3)="GRS","GRS_RCS_RM",IF((LEFT(INDIRECT("$F"&amp;$S1408),3))="RCS","GRS_RCS_RM",IF(INDIRECT("$F"&amp;$S1408)="OCS (No Label)","OCS_Conversion_RM",IF(LEFT(INDIRECT("$F"&amp;$S1408),3)="OCS","OCS_RM",IF(RIGHT(INDIRECT("$F"&amp;$S1408),10)="conversion","GOTS_RM_conversion",IF((LEFT(INDIRECT("$F"&amp;$S1408),4))="GOTS","GOTS_RM","Responsible_RM")))))))</f>
        <v>#REF!</v>
      </c>
      <c r="AF1408" s="13" t="str" cm="1">
        <f t="array" aca="1" ref="AF1408" ca="1">IF($S1408="","",INDIRECT("$Z"&amp;$S1408))</f>
        <v/>
      </c>
      <c r="AG1408" s="155"/>
      <c r="AH1408" s="13" t="str" cm="1">
        <f t="array" aca="1" ref="AH1408" ca="1">IFERROR(INDIRECT("$ag"&amp;S1408),"")</f>
        <v/>
      </c>
      <c r="AI1408" s="13" t="e" cm="1">
        <f t="array" aca="1" ref="AI1408" ca="1">INDIRECT("O"&amp;S1407)</f>
        <v>#REF!</v>
      </c>
      <c r="AJ1408" s="13" t="str">
        <f>IF($I1408="","",INDEX('Raw Material'!$A$1:$J$75,MATCH(I1408,'Raw Material'!$A$1:$A$75,0),(MATCH(G1408,'Raw Material'!$A$1:$J$1,0))))</f>
        <v/>
      </c>
      <c r="AK1408" s="13" t="str">
        <f t="shared" si="625"/>
        <v>YANLIŞRM</v>
      </c>
      <c r="AL1408" s="153" t="str">
        <f t="shared" si="626"/>
        <v/>
      </c>
    </row>
    <row r="1409" spans="1:38" ht="16.5" customHeight="1" thickBot="1">
      <c r="A1409" s="163"/>
      <c r="B1409" s="170"/>
      <c r="C1409" s="171"/>
      <c r="D1409" s="156"/>
      <c r="E1409" s="156"/>
      <c r="F1409" s="176"/>
      <c r="G1409" s="157"/>
      <c r="H1409" s="158"/>
      <c r="I1409" s="158"/>
      <c r="J1409" s="158"/>
      <c r="K1409" s="33"/>
      <c r="L1409" s="180"/>
      <c r="M1409" s="180"/>
      <c r="N1409" s="82"/>
      <c r="O1409" s="186"/>
      <c r="P1409" s="103"/>
      <c r="Q1409" s="84" t="str">
        <f t="shared" si="627"/>
        <v/>
      </c>
      <c r="R1409" s="159"/>
      <c r="S1409" s="28" t="str" cm="1">
        <f t="array" aca="1" ref="S1409" ca="1">IF(INDIRECT("A"&amp;114+$U1409)&lt;&gt;"",114+$U1409,"")</f>
        <v/>
      </c>
      <c r="T1409" s="28" t="str">
        <f t="shared" ca="1" si="628"/>
        <v>$B</v>
      </c>
      <c r="U1409" s="29">
        <f t="shared" si="634"/>
        <v>1284</v>
      </c>
      <c r="V1409" s="29">
        <v>107.916666666675</v>
      </c>
      <c r="W1409" s="29">
        <f t="shared" si="610"/>
        <v>107</v>
      </c>
      <c r="X1409" s="41" t="str" cm="1">
        <f t="array" aca="1" ref="X1409" ca="1">IFERROR(INDEX('PC&amp;PD'!$A$1:$AP$15,ROW('PC&amp;PD'!$A$15),MATCH(INDIRECT(T1409),'PC&amp;PD'!$A$1:$AP$1,0)),"")</f>
        <v/>
      </c>
      <c r="Z1409" s="155"/>
      <c r="AA1409" s="13" t="str">
        <f t="shared" si="624"/>
        <v/>
      </c>
      <c r="AB1409" s="155"/>
      <c r="AC1409" s="13" t="str">
        <f t="shared" ca="1" si="629"/>
        <v>$AB</v>
      </c>
      <c r="AD1409" s="13" t="str" cm="1">
        <f t="array" aca="1" ref="AD1409" ca="1">IFERROR(IF((LEFT(INDIRECT("$F"&amp;$S1409),4))="GOTS",IF($G1409="Organic","GOTS_Organic_raw",(IF($G1409="Responsible","GOTS_Responsible",(IF($G1409="No Attribute (Conventional)","GOTS_conventional",(IF($G1409="Recycled Pre/Post-Consumer","GOTS_pre_post",(IF($G1409="In-Conversion","GOTS_in_conversion",(IF($G1409="Sustainably Sourced","Sustainably_sourced",""))))))))))),IF($G1409="Organic","Organic",(IF($G1409="Responsible","Responsible",(IF($G1409="No Attribute (Conventional)","No_Attribute_Conventional",(IF($G1409="Recycled Pre/Post-Consumer","Recycled_Pre_Post_Consumer",(IF($G1409="In-Conversion","In_Conversion",(IF($G1409="Recycled Pre-Consumer","Recycled_Pre_Consumer",(IF($G1409="Recycled Post-Consumer","Recycled_Post_Consumer",(IF($G1409="Sustainably Sourced","Sustainably_sourced","")))))))))))))))),"")</f>
        <v/>
      </c>
      <c r="AE1409" s="13" t="e" cm="1">
        <f t="array" aca="1" ref="AE1409" ca="1">IF(INDIRECT("$F"&amp;$S1409)="","",IF(LEFT(INDIRECT("$F"&amp;$S1409),3)="GRS","GRS_RCS_RM",IF((LEFT(INDIRECT("$F"&amp;$S1409),3))="RCS","GRS_RCS_RM",IF(INDIRECT("$F"&amp;$S1409)="OCS (No Label)","OCS_Conversion_RM",IF(LEFT(INDIRECT("$F"&amp;$S1409),3)="OCS","OCS_RM",IF(RIGHT(INDIRECT("$F"&amp;$S1409),10)="conversion","GOTS_RM_conversion",IF((LEFT(INDIRECT("$F"&amp;$S1409),4))="GOTS","GOTS_RM","Responsible_RM")))))))</f>
        <v>#REF!</v>
      </c>
      <c r="AF1409" s="13" t="str" cm="1">
        <f t="array" aca="1" ref="AF1409" ca="1">IF($S1409="","",INDIRECT("$Z"&amp;$S1409))</f>
        <v/>
      </c>
      <c r="AG1409" s="155"/>
      <c r="AH1409" s="13" t="str" cm="1">
        <f t="array" aca="1" ref="AH1409" ca="1">IFERROR(INDIRECT("$ag"&amp;S1409),"")</f>
        <v/>
      </c>
      <c r="AI1409" s="13" t="e" cm="1">
        <f t="array" aca="1" ref="AI1409" ca="1">INDIRECT("O"&amp;S1408)</f>
        <v>#REF!</v>
      </c>
      <c r="AJ1409" s="13" t="str">
        <f>IF($I1409="","",INDEX('Raw Material'!$A$1:$J$75,MATCH(I1409,'Raw Material'!$A$1:$A$75,0),(MATCH(G1409,'Raw Material'!$A$1:$J$1,0))))</f>
        <v/>
      </c>
      <c r="AK1409" s="13" t="str">
        <f t="shared" si="625"/>
        <v>YANLIŞRM</v>
      </c>
      <c r="AL1409" s="153" t="str">
        <f t="shared" si="626"/>
        <v/>
      </c>
    </row>
    <row r="1410" spans="1:38" ht="16.5" customHeight="1">
      <c r="A1410" s="160" t="str">
        <f>IF(B1410="","",COUNTA($B$114:$B1410))</f>
        <v/>
      </c>
      <c r="B1410" s="164"/>
      <c r="C1410" s="165"/>
      <c r="D1410" s="183"/>
      <c r="E1410" s="183"/>
      <c r="F1410" s="172"/>
      <c r="G1410" s="212"/>
      <c r="H1410" s="206"/>
      <c r="I1410" s="206"/>
      <c r="J1410" s="206"/>
      <c r="K1410" s="31"/>
      <c r="L1410" s="177" t="str">
        <f t="shared" ref="L1410" si="635">IF(R1410="","",LEFT(R1410,LEN(R1410)-2))</f>
        <v/>
      </c>
      <c r="M1410" s="177"/>
      <c r="N1410" s="80"/>
      <c r="O1410" s="184"/>
      <c r="P1410" s="103"/>
      <c r="Q1410" s="84" t="str">
        <f t="shared" si="627"/>
        <v/>
      </c>
      <c r="R1410" s="159" t="str">
        <f t="shared" ref="R1410" si="636">CONCATENATE($Q1410,Q1411,Q1412,Q1413,Q1414,Q1415,$Q1416,$Q1417,$Q1418,$Q1419,Q1420,Q1421)</f>
        <v/>
      </c>
      <c r="S1410" s="28" t="str" cm="1">
        <f t="array" aca="1" ref="S1410" ca="1">IF(INDIRECT("A"&amp;114+$U1410)&lt;&gt;"",114+$U1410,"")</f>
        <v/>
      </c>
      <c r="T1410" s="28" t="str">
        <f t="shared" ca="1" si="628"/>
        <v>$B</v>
      </c>
      <c r="U1410" s="29">
        <f t="shared" si="634"/>
        <v>1296</v>
      </c>
      <c r="V1410" s="29">
        <v>108.000000000008</v>
      </c>
      <c r="W1410" s="29">
        <f t="shared" si="610"/>
        <v>108</v>
      </c>
      <c r="X1410" s="41" t="str" cm="1">
        <f t="array" aca="1" ref="X1410" ca="1">IFERROR(INDEX('PC&amp;PD'!$A$1:$AP$15,ROW('PC&amp;PD'!$A$15),MATCH(INDIRECT(T1410),'PC&amp;PD'!$A$1:$AP$1,0)),"")</f>
        <v/>
      </c>
      <c r="Z1410" s="155" t="str">
        <f t="shared" ref="Z1410" si="637">IFERROR(IF($F1410="OCS 100","OCS (OCS 100)",IF($F1410="OCS Blended","OCS (OCS Blended)",IF($F1410="OCS (No Label)","OCS (No Label)",IF($F1410="RCS 100","RCS (RCS 100)",IF($F1410="RCS Blended","RCS (RCS Blended)",IF($F1410="GRS","GRS (GRS)",IF($F1410="GRS (No Label)", "GRS (No Label)",IF($F1410="RDS","RDS (RDS)",IF($F1410="RWS","RWS (RWS)",IF($F1410="RAS","RAS (RAS)",IF($F1410="RMS","RMS (RMS)",IF($F1410="GOTS Organic","GOTS (Organic)",IF($F1410="GOTS Made with organic","GOTS (Made with Organic)",IF($F1410="GOTS Organic - in conversion","GOTS (Organic - In Conversion)",IF($F1410="GOTS Made with organic - in conversion","GOTS (Made with Organic - In Conversion)",""))))))))))))))),"")</f>
        <v/>
      </c>
      <c r="AA1410" s="13" t="str">
        <f t="shared" si="624"/>
        <v/>
      </c>
      <c r="AB1410" s="155" t="str">
        <f t="shared" ref="AB1410" si="638">IFERROR(IF($F1410="OCS 100", "OCS_100",IF($F1410="OCS Blended", "OCS_Blended",IF($F1410="OCS (No Label)", "OCS_No_Label",IF($F1410="RCS 100", "RCS_100",IF($F1410="RCS Blended","RCS_Blended",IF($F1410="GRS","GRS",IF($F1410="GRS (No Label)", "GRS_No_Label",IF($F1410="RDS","RDS",IF($F1410="RWS","RWS",IF($F1410="RMS","RMS",IF($F1410="GOTS Organic","GOTS_Organic",IF($F1410="GOTS Made with organic","GOTS_Made_with_organic",IF($F1410="GOTS Organic - in conversion","GOTS_Organic_in_Conversion",IF($F1410="GOTS Made with organic - in conversion","GOTS_Made_with_Organic_in_Conversion",IF($F1410="RAS","RAS",""))))))))))))))),"")</f>
        <v/>
      </c>
      <c r="AC1410" s="13" t="str">
        <f t="shared" ca="1" si="629"/>
        <v>$AB</v>
      </c>
      <c r="AD1410" s="13" t="str" cm="1">
        <f t="array" aca="1" ref="AD1410" ca="1">IFERROR(IF((LEFT(INDIRECT("$F"&amp;$S1410),4))="GOTS",IF($G1410="Organic","GOTS_Organic_raw",(IF($G1410="Responsible","GOTS_Responsible",(IF($G1410="No Attribute (Conventional)","GOTS_conventional",(IF($G1410="Recycled Pre/Post-Consumer","GOTS_pre_post",(IF($G1410="In-Conversion","GOTS_in_conversion",(IF($G1410="Sustainably Sourced","Sustainably_sourced",""))))))))))),IF($G1410="Organic","Organic",(IF($G1410="Responsible","Responsible",(IF($G1410="No Attribute (Conventional)","No_Attribute_Conventional",(IF($G1410="Recycled Pre/Post-Consumer","Recycled_Pre_Post_Consumer",(IF($G1410="In-Conversion","In_Conversion",(IF($G1410="Recycled Pre-Consumer","Recycled_Pre_Consumer",(IF($G1410="Recycled Post-Consumer","Recycled_Post_Consumer",(IF($G1410="Sustainably Sourced","Sustainably_sourced","")))))))))))))))),"")</f>
        <v/>
      </c>
      <c r="AE1410" s="13" t="e" cm="1">
        <f t="array" aca="1" ref="AE1410" ca="1">IF(INDIRECT("$F"&amp;$S1410)="","",IF(LEFT(INDIRECT("$F"&amp;$S1410),3)="GRS","GRS_RCS_RM",IF((LEFT(INDIRECT("$F"&amp;$S1410),3))="RCS","GRS_RCS_RM",IF(INDIRECT("$F"&amp;$S1410)="OCS (No Label)","OCS_Conversion_RM",IF(LEFT(INDIRECT("$F"&amp;$S1410),3)="OCS","OCS_RM",IF(RIGHT(INDIRECT("$F"&amp;$S1410),10)="conversion","GOTS_RM_conversion",IF((LEFT(INDIRECT("$F"&amp;$S1410),4))="GOTS","GOTS_RM","Responsible_RM")))))))</f>
        <v>#REF!</v>
      </c>
      <c r="AF1410" s="13" t="str" cm="1">
        <f t="array" aca="1" ref="AF1410" ca="1">IF($S1410="","",INDIRECT("$Z"&amp;$S1410))</f>
        <v/>
      </c>
      <c r="AG1410" s="155" t="str">
        <f t="shared" si="619"/>
        <v/>
      </c>
      <c r="AH1410" s="13" t="str" cm="1">
        <f t="array" aca="1" ref="AH1410" ca="1">IFERROR(INDIRECT("$ag"&amp;S1410),"")</f>
        <v/>
      </c>
      <c r="AI1410" s="13" t="e" cm="1">
        <f t="array" aca="1" ref="AI1410" ca="1">INDIRECT("O"&amp;S1409)</f>
        <v>#REF!</v>
      </c>
      <c r="AJ1410" s="13" t="str">
        <f>IF($I1410="","",INDEX('Raw Material'!$A$1:$J$75,MATCH(I1410,'Raw Material'!$A$1:$A$75,0),(MATCH(G1410,'Raw Material'!$A$1:$J$1,0))))</f>
        <v/>
      </c>
      <c r="AK1410" s="13" t="str">
        <f t="shared" si="625"/>
        <v>YANLIŞRM</v>
      </c>
      <c r="AL1410" s="153" t="str">
        <f t="shared" si="626"/>
        <v/>
      </c>
    </row>
    <row r="1411" spans="1:38" ht="16.5" customHeight="1">
      <c r="A1411" s="161"/>
      <c r="B1411" s="166"/>
      <c r="C1411" s="167"/>
      <c r="D1411" s="156"/>
      <c r="E1411" s="156"/>
      <c r="F1411" s="173"/>
      <c r="G1411" s="181"/>
      <c r="H1411" s="182"/>
      <c r="I1411" s="182"/>
      <c r="J1411" s="182"/>
      <c r="K1411" s="32"/>
      <c r="L1411" s="178"/>
      <c r="M1411" s="178"/>
      <c r="N1411" s="81"/>
      <c r="O1411" s="185"/>
      <c r="P1411" s="103"/>
      <c r="Q1411" s="84" t="str">
        <f t="shared" si="627"/>
        <v/>
      </c>
      <c r="R1411" s="159"/>
      <c r="S1411" s="28" t="str" cm="1">
        <f t="array" aca="1" ref="S1411" ca="1">IF(INDIRECT("A"&amp;114+$U1411)&lt;&gt;"",114+$U1411,"")</f>
        <v/>
      </c>
      <c r="T1411" s="28" t="str">
        <f t="shared" ca="1" si="628"/>
        <v>$B</v>
      </c>
      <c r="U1411" s="29">
        <f t="shared" si="634"/>
        <v>1296</v>
      </c>
      <c r="V1411" s="29">
        <v>108.083333333342</v>
      </c>
      <c r="W1411" s="29">
        <f t="shared" si="610"/>
        <v>108</v>
      </c>
      <c r="X1411" s="41" t="str" cm="1">
        <f t="array" aca="1" ref="X1411" ca="1">IFERROR(INDEX('PC&amp;PD'!$A$1:$AP$15,ROW('PC&amp;PD'!$A$15),MATCH(INDIRECT(T1411),'PC&amp;PD'!$A$1:$AP$1,0)),"")</f>
        <v/>
      </c>
      <c r="Z1411" s="155"/>
      <c r="AA1411" s="13" t="str">
        <f t="shared" si="624"/>
        <v/>
      </c>
      <c r="AB1411" s="155"/>
      <c r="AC1411" s="13" t="str">
        <f t="shared" ca="1" si="629"/>
        <v>$AB</v>
      </c>
      <c r="AD1411" s="13" t="str" cm="1">
        <f t="array" aca="1" ref="AD1411" ca="1">IFERROR(IF((LEFT(INDIRECT("$F"&amp;$S1411),4))="GOTS",IF($G1411="Organic","GOTS_Organic_raw",(IF($G1411="Responsible","GOTS_Responsible",(IF($G1411="No Attribute (Conventional)","GOTS_conventional",(IF($G1411="Recycled Pre/Post-Consumer","GOTS_pre_post",(IF($G1411="In-Conversion","GOTS_in_conversion",(IF($G1411="Sustainably Sourced","Sustainably_sourced",""))))))))))),IF($G1411="Organic","Organic",(IF($G1411="Responsible","Responsible",(IF($G1411="No Attribute (Conventional)","No_Attribute_Conventional",(IF($G1411="Recycled Pre/Post-Consumer","Recycled_Pre_Post_Consumer",(IF($G1411="In-Conversion","In_Conversion",(IF($G1411="Recycled Pre-Consumer","Recycled_Pre_Consumer",(IF($G1411="Recycled Post-Consumer","Recycled_Post_Consumer",(IF($G1411="Sustainably Sourced","Sustainably_sourced","")))))))))))))))),"")</f>
        <v/>
      </c>
      <c r="AE1411" s="13" t="e" cm="1">
        <f t="array" aca="1" ref="AE1411" ca="1">IF(INDIRECT("$F"&amp;$S1411)="","",IF(LEFT(INDIRECT("$F"&amp;$S1411),3)="GRS","GRS_RCS_RM",IF((LEFT(INDIRECT("$F"&amp;$S1411),3))="RCS","GRS_RCS_RM",IF(INDIRECT("$F"&amp;$S1411)="OCS (No Label)","OCS_Conversion_RM",IF(LEFT(INDIRECT("$F"&amp;$S1411),3)="OCS","OCS_RM",IF(RIGHT(INDIRECT("$F"&amp;$S1411),10)="conversion","GOTS_RM_conversion",IF((LEFT(INDIRECT("$F"&amp;$S1411),4))="GOTS","GOTS_RM","Responsible_RM")))))))</f>
        <v>#REF!</v>
      </c>
      <c r="AF1411" s="13" t="str" cm="1">
        <f t="array" aca="1" ref="AF1411" ca="1">IF($S1411="","",INDIRECT("$Z"&amp;$S1411))</f>
        <v/>
      </c>
      <c r="AG1411" s="155"/>
      <c r="AH1411" s="13" t="str" cm="1">
        <f t="array" aca="1" ref="AH1411" ca="1">IFERROR(INDIRECT("$ag"&amp;S1411),"")</f>
        <v/>
      </c>
      <c r="AI1411" s="13" t="e" cm="1">
        <f t="array" aca="1" ref="AI1411" ca="1">INDIRECT("O"&amp;S1410)</f>
        <v>#REF!</v>
      </c>
      <c r="AJ1411" s="13" t="str">
        <f>IF($I1411="","",INDEX('Raw Material'!$A$1:$J$75,MATCH(I1411,'Raw Material'!$A$1:$A$75,0),(MATCH(G1411,'Raw Material'!$A$1:$J$1,0))))</f>
        <v/>
      </c>
      <c r="AK1411" s="13" t="str">
        <f t="shared" si="625"/>
        <v>YANLIŞRM</v>
      </c>
      <c r="AL1411" s="153" t="str">
        <f t="shared" si="626"/>
        <v/>
      </c>
    </row>
    <row r="1412" spans="1:38" ht="16.5" customHeight="1">
      <c r="A1412" s="161"/>
      <c r="B1412" s="166"/>
      <c r="C1412" s="167"/>
      <c r="D1412" s="156"/>
      <c r="E1412" s="156"/>
      <c r="F1412" s="173"/>
      <c r="G1412" s="181"/>
      <c r="H1412" s="182"/>
      <c r="I1412" s="182"/>
      <c r="J1412" s="182"/>
      <c r="K1412" s="32"/>
      <c r="L1412" s="178"/>
      <c r="M1412" s="178"/>
      <c r="N1412" s="81"/>
      <c r="O1412" s="185"/>
      <c r="P1412" s="103"/>
      <c r="Q1412" s="84" t="str">
        <f t="shared" si="627"/>
        <v/>
      </c>
      <c r="R1412" s="159"/>
      <c r="S1412" s="28" t="str" cm="1">
        <f t="array" aca="1" ref="S1412" ca="1">IF(INDIRECT("A"&amp;114+$U1412)&lt;&gt;"",114+$U1412,"")</f>
        <v/>
      </c>
      <c r="T1412" s="28" t="str">
        <f t="shared" ca="1" si="628"/>
        <v>$B</v>
      </c>
      <c r="U1412" s="29">
        <f t="shared" si="634"/>
        <v>1296</v>
      </c>
      <c r="V1412" s="29">
        <v>108.166666666675</v>
      </c>
      <c r="W1412" s="29">
        <f t="shared" si="610"/>
        <v>108</v>
      </c>
      <c r="X1412" s="41" t="str" cm="1">
        <f t="array" aca="1" ref="X1412" ca="1">IFERROR(INDEX('PC&amp;PD'!$A$1:$AP$15,ROW('PC&amp;PD'!$A$15),MATCH(INDIRECT(T1412),'PC&amp;PD'!$A$1:$AP$1,0)),"")</f>
        <v/>
      </c>
      <c r="Z1412" s="155"/>
      <c r="AA1412" s="13" t="str">
        <f t="shared" si="624"/>
        <v/>
      </c>
      <c r="AB1412" s="155"/>
      <c r="AC1412" s="13" t="str">
        <f t="shared" ca="1" si="629"/>
        <v>$AB</v>
      </c>
      <c r="AD1412" s="13" t="str" cm="1">
        <f t="array" aca="1" ref="AD1412" ca="1">IFERROR(IF((LEFT(INDIRECT("$F"&amp;$S1412),4))="GOTS",IF($G1412="Organic","GOTS_Organic_raw",(IF($G1412="Responsible","GOTS_Responsible",(IF($G1412="No Attribute (Conventional)","GOTS_conventional",(IF($G1412="Recycled Pre/Post-Consumer","GOTS_pre_post",(IF($G1412="In-Conversion","GOTS_in_conversion",(IF($G1412="Sustainably Sourced","Sustainably_sourced",""))))))))))),IF($G1412="Organic","Organic",(IF($G1412="Responsible","Responsible",(IF($G1412="No Attribute (Conventional)","No_Attribute_Conventional",(IF($G1412="Recycled Pre/Post-Consumer","Recycled_Pre_Post_Consumer",(IF($G1412="In-Conversion","In_Conversion",(IF($G1412="Recycled Pre-Consumer","Recycled_Pre_Consumer",(IF($G1412="Recycled Post-Consumer","Recycled_Post_Consumer",(IF($G1412="Sustainably Sourced","Sustainably_sourced","")))))))))))))))),"")</f>
        <v/>
      </c>
      <c r="AE1412" s="13" t="e" cm="1">
        <f t="array" aca="1" ref="AE1412" ca="1">IF(INDIRECT("$F"&amp;$S1412)="","",IF(LEFT(INDIRECT("$F"&amp;$S1412),3)="GRS","GRS_RCS_RM",IF((LEFT(INDIRECT("$F"&amp;$S1412),3))="RCS","GRS_RCS_RM",IF(INDIRECT("$F"&amp;$S1412)="OCS (No Label)","OCS_Conversion_RM",IF(LEFT(INDIRECT("$F"&amp;$S1412),3)="OCS","OCS_RM",IF(RIGHT(INDIRECT("$F"&amp;$S1412),10)="conversion","GOTS_RM_conversion",IF((LEFT(INDIRECT("$F"&amp;$S1412),4))="GOTS","GOTS_RM","Responsible_RM")))))))</f>
        <v>#REF!</v>
      </c>
      <c r="AF1412" s="13" t="str" cm="1">
        <f t="array" aca="1" ref="AF1412" ca="1">IF($S1412="","",INDIRECT("$Z"&amp;$S1412))</f>
        <v/>
      </c>
      <c r="AG1412" s="155"/>
      <c r="AH1412" s="13" t="str" cm="1">
        <f t="array" aca="1" ref="AH1412" ca="1">IFERROR(INDIRECT("$ag"&amp;S1412),"")</f>
        <v/>
      </c>
      <c r="AI1412" s="13" t="e" cm="1">
        <f t="array" aca="1" ref="AI1412" ca="1">INDIRECT("O"&amp;S1411)</f>
        <v>#REF!</v>
      </c>
      <c r="AJ1412" s="13" t="str">
        <f>IF($I1412="","",INDEX('Raw Material'!$A$1:$J$75,MATCH(I1412,'Raw Material'!$A$1:$A$75,0),(MATCH(G1412,'Raw Material'!$A$1:$J$1,0))))</f>
        <v/>
      </c>
      <c r="AK1412" s="13" t="str">
        <f t="shared" si="625"/>
        <v>YANLIŞRM</v>
      </c>
      <c r="AL1412" s="153" t="str">
        <f t="shared" si="626"/>
        <v/>
      </c>
    </row>
    <row r="1413" spans="1:38" ht="16.5" customHeight="1">
      <c r="A1413" s="161"/>
      <c r="B1413" s="166"/>
      <c r="C1413" s="167"/>
      <c r="D1413" s="156"/>
      <c r="E1413" s="156"/>
      <c r="F1413" s="174"/>
      <c r="G1413" s="181"/>
      <c r="H1413" s="182"/>
      <c r="I1413" s="182"/>
      <c r="J1413" s="182"/>
      <c r="K1413" s="32"/>
      <c r="L1413" s="178"/>
      <c r="M1413" s="178"/>
      <c r="N1413" s="81"/>
      <c r="O1413" s="185"/>
      <c r="P1413" s="103"/>
      <c r="Q1413" s="84" t="str">
        <f t="shared" si="627"/>
        <v/>
      </c>
      <c r="R1413" s="159"/>
      <c r="S1413" s="28" t="str" cm="1">
        <f t="array" aca="1" ref="S1413" ca="1">IF(INDIRECT("A"&amp;114+$U1413)&lt;&gt;"",114+$U1413,"")</f>
        <v/>
      </c>
      <c r="T1413" s="28" t="str">
        <f t="shared" ca="1" si="628"/>
        <v>$B</v>
      </c>
      <c r="U1413" s="29">
        <f t="shared" si="634"/>
        <v>1296</v>
      </c>
      <c r="V1413" s="29">
        <v>108.250000000008</v>
      </c>
      <c r="W1413" s="29">
        <f t="shared" si="610"/>
        <v>108</v>
      </c>
      <c r="X1413" s="41" t="str" cm="1">
        <f t="array" aca="1" ref="X1413" ca="1">IFERROR(INDEX('PC&amp;PD'!$A$1:$AP$15,ROW('PC&amp;PD'!$A$15),MATCH(INDIRECT(T1413),'PC&amp;PD'!$A$1:$AP$1,0)),"")</f>
        <v/>
      </c>
      <c r="Z1413" s="155"/>
      <c r="AA1413" s="13" t="str">
        <f t="shared" si="624"/>
        <v/>
      </c>
      <c r="AB1413" s="155"/>
      <c r="AC1413" s="13" t="str">
        <f t="shared" ca="1" si="629"/>
        <v>$AB</v>
      </c>
      <c r="AD1413" s="13" t="str" cm="1">
        <f t="array" aca="1" ref="AD1413" ca="1">IFERROR(IF((LEFT(INDIRECT("$F"&amp;$S1413),4))="GOTS",IF($G1413="Organic","GOTS_Organic_raw",(IF($G1413="Responsible","GOTS_Responsible",(IF($G1413="No Attribute (Conventional)","GOTS_conventional",(IF($G1413="Recycled Pre/Post-Consumer","GOTS_pre_post",(IF($G1413="In-Conversion","GOTS_in_conversion",(IF($G1413="Sustainably Sourced","Sustainably_sourced",""))))))))))),IF($G1413="Organic","Organic",(IF($G1413="Responsible","Responsible",(IF($G1413="No Attribute (Conventional)","No_Attribute_Conventional",(IF($G1413="Recycled Pre/Post-Consumer","Recycled_Pre_Post_Consumer",(IF($G1413="In-Conversion","In_Conversion",(IF($G1413="Recycled Pre-Consumer","Recycled_Pre_Consumer",(IF($G1413="Recycled Post-Consumer","Recycled_Post_Consumer",(IF($G1413="Sustainably Sourced","Sustainably_sourced","")))))))))))))))),"")</f>
        <v/>
      </c>
      <c r="AE1413" s="13" t="e" cm="1">
        <f t="array" aca="1" ref="AE1413" ca="1">IF(INDIRECT("$F"&amp;$S1413)="","",IF(LEFT(INDIRECT("$F"&amp;$S1413),3)="GRS","GRS_RCS_RM",IF((LEFT(INDIRECT("$F"&amp;$S1413),3))="RCS","GRS_RCS_RM",IF(INDIRECT("$F"&amp;$S1413)="OCS (No Label)","OCS_Conversion_RM",IF(LEFT(INDIRECT("$F"&amp;$S1413),3)="OCS","OCS_RM",IF(RIGHT(INDIRECT("$F"&amp;$S1413),10)="conversion","GOTS_RM_conversion",IF((LEFT(INDIRECT("$F"&amp;$S1413),4))="GOTS","GOTS_RM","Responsible_RM")))))))</f>
        <v>#REF!</v>
      </c>
      <c r="AF1413" s="13" t="str" cm="1">
        <f t="array" aca="1" ref="AF1413" ca="1">IF($S1413="","",INDIRECT("$Z"&amp;$S1413))</f>
        <v/>
      </c>
      <c r="AG1413" s="155"/>
      <c r="AH1413" s="13" t="str" cm="1">
        <f t="array" aca="1" ref="AH1413" ca="1">IFERROR(INDIRECT("$ag"&amp;S1413),"")</f>
        <v/>
      </c>
      <c r="AI1413" s="13" t="e" cm="1">
        <f t="array" aca="1" ref="AI1413" ca="1">INDIRECT("O"&amp;S1412)</f>
        <v>#REF!</v>
      </c>
      <c r="AJ1413" s="13" t="str">
        <f>IF($I1413="","",INDEX('Raw Material'!$A$1:$J$75,MATCH(I1413,'Raw Material'!$A$1:$A$75,0),(MATCH(G1413,'Raw Material'!$A$1:$J$1,0))))</f>
        <v/>
      </c>
      <c r="AK1413" s="13" t="str">
        <f t="shared" si="625"/>
        <v>YANLIŞRM</v>
      </c>
      <c r="AL1413" s="153" t="str">
        <f t="shared" si="626"/>
        <v/>
      </c>
    </row>
    <row r="1414" spans="1:38" ht="16.5" customHeight="1">
      <c r="A1414" s="161"/>
      <c r="B1414" s="166"/>
      <c r="C1414" s="167"/>
      <c r="D1414" s="156"/>
      <c r="E1414" s="156"/>
      <c r="F1414" s="174"/>
      <c r="G1414" s="181"/>
      <c r="H1414" s="182"/>
      <c r="I1414" s="182"/>
      <c r="J1414" s="182"/>
      <c r="K1414" s="32"/>
      <c r="L1414" s="178"/>
      <c r="M1414" s="178"/>
      <c r="N1414" s="81"/>
      <c r="O1414" s="185"/>
      <c r="P1414" s="103"/>
      <c r="Q1414" s="84" t="str">
        <f t="shared" si="627"/>
        <v/>
      </c>
      <c r="R1414" s="159"/>
      <c r="S1414" s="28" t="str" cm="1">
        <f t="array" aca="1" ref="S1414" ca="1">IF(INDIRECT("A"&amp;114+$U1414)&lt;&gt;"",114+$U1414,"")</f>
        <v/>
      </c>
      <c r="T1414" s="28" t="str">
        <f t="shared" ca="1" si="628"/>
        <v>$B</v>
      </c>
      <c r="U1414" s="29">
        <f t="shared" si="634"/>
        <v>1296</v>
      </c>
      <c r="V1414" s="29">
        <v>108.333333333342</v>
      </c>
      <c r="W1414" s="29">
        <f t="shared" si="610"/>
        <v>108</v>
      </c>
      <c r="X1414" s="41" t="str" cm="1">
        <f t="array" aca="1" ref="X1414" ca="1">IFERROR(INDEX('PC&amp;PD'!$A$1:$AP$15,ROW('PC&amp;PD'!$A$15),MATCH(INDIRECT(T1414),'PC&amp;PD'!$A$1:$AP$1,0)),"")</f>
        <v/>
      </c>
      <c r="Z1414" s="155"/>
      <c r="AA1414" s="13" t="str">
        <f t="shared" si="624"/>
        <v/>
      </c>
      <c r="AB1414" s="155"/>
      <c r="AC1414" s="13" t="str">
        <f t="shared" ca="1" si="629"/>
        <v>$AB</v>
      </c>
      <c r="AD1414" s="13" t="str" cm="1">
        <f t="array" aca="1" ref="AD1414" ca="1">IFERROR(IF((LEFT(INDIRECT("$F"&amp;$S1414),4))="GOTS",IF($G1414="Organic","GOTS_Organic_raw",(IF($G1414="Responsible","GOTS_Responsible",(IF($G1414="No Attribute (Conventional)","GOTS_conventional",(IF($G1414="Recycled Pre/Post-Consumer","GOTS_pre_post",(IF($G1414="In-Conversion","GOTS_in_conversion",(IF($G1414="Sustainably Sourced","Sustainably_sourced",""))))))))))),IF($G1414="Organic","Organic",(IF($G1414="Responsible","Responsible",(IF($G1414="No Attribute (Conventional)","No_Attribute_Conventional",(IF($G1414="Recycled Pre/Post-Consumer","Recycled_Pre_Post_Consumer",(IF($G1414="In-Conversion","In_Conversion",(IF($G1414="Recycled Pre-Consumer","Recycled_Pre_Consumer",(IF($G1414="Recycled Post-Consumer","Recycled_Post_Consumer",(IF($G1414="Sustainably Sourced","Sustainably_sourced","")))))))))))))))),"")</f>
        <v/>
      </c>
      <c r="AE1414" s="13" t="e" cm="1">
        <f t="array" aca="1" ref="AE1414" ca="1">IF(INDIRECT("$F"&amp;$S1414)="","",IF(LEFT(INDIRECT("$F"&amp;$S1414),3)="GRS","GRS_RCS_RM",IF((LEFT(INDIRECT("$F"&amp;$S1414),3))="RCS","GRS_RCS_RM",IF(INDIRECT("$F"&amp;$S1414)="OCS (No Label)","OCS_Conversion_RM",IF(LEFT(INDIRECT("$F"&amp;$S1414),3)="OCS","OCS_RM",IF(RIGHT(INDIRECT("$F"&amp;$S1414),10)="conversion","GOTS_RM_conversion",IF((LEFT(INDIRECT("$F"&amp;$S1414),4))="GOTS","GOTS_RM","Responsible_RM")))))))</f>
        <v>#REF!</v>
      </c>
      <c r="AF1414" s="13" t="str" cm="1">
        <f t="array" aca="1" ref="AF1414" ca="1">IF($S1414="","",INDIRECT("$Z"&amp;$S1414))</f>
        <v/>
      </c>
      <c r="AG1414" s="155"/>
      <c r="AH1414" s="13" t="str" cm="1">
        <f t="array" aca="1" ref="AH1414" ca="1">IFERROR(INDIRECT("$ag"&amp;S1414),"")</f>
        <v/>
      </c>
      <c r="AI1414" s="13" t="e" cm="1">
        <f t="array" aca="1" ref="AI1414" ca="1">INDIRECT("O"&amp;S1413)</f>
        <v>#REF!</v>
      </c>
      <c r="AJ1414" s="13" t="str">
        <f>IF($I1414="","",INDEX('Raw Material'!$A$1:$J$75,MATCH(I1414,'Raw Material'!$A$1:$A$75,0),(MATCH(G1414,'Raw Material'!$A$1:$J$1,0))))</f>
        <v/>
      </c>
      <c r="AK1414" s="13" t="str">
        <f t="shared" si="625"/>
        <v>YANLIŞRM</v>
      </c>
      <c r="AL1414" s="153" t="str">
        <f t="shared" si="626"/>
        <v/>
      </c>
    </row>
    <row r="1415" spans="1:38" ht="16.5" customHeight="1">
      <c r="A1415" s="161"/>
      <c r="B1415" s="166"/>
      <c r="C1415" s="167"/>
      <c r="D1415" s="156"/>
      <c r="E1415" s="156"/>
      <c r="F1415" s="174"/>
      <c r="G1415" s="181"/>
      <c r="H1415" s="182"/>
      <c r="I1415" s="182"/>
      <c r="J1415" s="182"/>
      <c r="K1415" s="32"/>
      <c r="L1415" s="178"/>
      <c r="M1415" s="178"/>
      <c r="N1415" s="81"/>
      <c r="O1415" s="185"/>
      <c r="P1415" s="103"/>
      <c r="Q1415" s="84" t="str">
        <f t="shared" si="627"/>
        <v/>
      </c>
      <c r="R1415" s="159"/>
      <c r="S1415" s="28" t="str" cm="1">
        <f t="array" aca="1" ref="S1415" ca="1">IF(INDIRECT("A"&amp;114+$U1415)&lt;&gt;"",114+$U1415,"")</f>
        <v/>
      </c>
      <c r="T1415" s="28" t="str">
        <f t="shared" ca="1" si="628"/>
        <v>$B</v>
      </c>
      <c r="U1415" s="29">
        <f t="shared" si="634"/>
        <v>1296</v>
      </c>
      <c r="V1415" s="29">
        <v>108.416666666675</v>
      </c>
      <c r="W1415" s="29">
        <f t="shared" si="610"/>
        <v>108</v>
      </c>
      <c r="X1415" s="41" t="str" cm="1">
        <f t="array" aca="1" ref="X1415" ca="1">IFERROR(INDEX('PC&amp;PD'!$A$1:$AP$15,ROW('PC&amp;PD'!$A$15),MATCH(INDIRECT(T1415),'PC&amp;PD'!$A$1:$AP$1,0)),"")</f>
        <v/>
      </c>
      <c r="Z1415" s="155"/>
      <c r="AA1415" s="13" t="str">
        <f t="shared" si="624"/>
        <v/>
      </c>
      <c r="AB1415" s="155"/>
      <c r="AC1415" s="13" t="str">
        <f t="shared" ca="1" si="629"/>
        <v>$AB</v>
      </c>
      <c r="AD1415" s="13" t="str" cm="1">
        <f t="array" aca="1" ref="AD1415" ca="1">IFERROR(IF((LEFT(INDIRECT("$F"&amp;$S1415),4))="GOTS",IF($G1415="Organic","GOTS_Organic_raw",(IF($G1415="Responsible","GOTS_Responsible",(IF($G1415="No Attribute (Conventional)","GOTS_conventional",(IF($G1415="Recycled Pre/Post-Consumer","GOTS_pre_post",(IF($G1415="In-Conversion","GOTS_in_conversion",(IF($G1415="Sustainably Sourced","Sustainably_sourced",""))))))))))),IF($G1415="Organic","Organic",(IF($G1415="Responsible","Responsible",(IF($G1415="No Attribute (Conventional)","No_Attribute_Conventional",(IF($G1415="Recycled Pre/Post-Consumer","Recycled_Pre_Post_Consumer",(IF($G1415="In-Conversion","In_Conversion",(IF($G1415="Recycled Pre-Consumer","Recycled_Pre_Consumer",(IF($G1415="Recycled Post-Consumer","Recycled_Post_Consumer",(IF($G1415="Sustainably Sourced","Sustainably_sourced","")))))))))))))))),"")</f>
        <v/>
      </c>
      <c r="AE1415" s="13" t="e" cm="1">
        <f t="array" aca="1" ref="AE1415" ca="1">IF(INDIRECT("$F"&amp;$S1415)="","",IF(LEFT(INDIRECT("$F"&amp;$S1415),3)="GRS","GRS_RCS_RM",IF((LEFT(INDIRECT("$F"&amp;$S1415),3))="RCS","GRS_RCS_RM",IF(INDIRECT("$F"&amp;$S1415)="OCS (No Label)","OCS_Conversion_RM",IF(LEFT(INDIRECT("$F"&amp;$S1415),3)="OCS","OCS_RM",IF(RIGHT(INDIRECT("$F"&amp;$S1415),10)="conversion","GOTS_RM_conversion",IF((LEFT(INDIRECT("$F"&amp;$S1415),4))="GOTS","GOTS_RM","Responsible_RM")))))))</f>
        <v>#REF!</v>
      </c>
      <c r="AF1415" s="13" t="str" cm="1">
        <f t="array" aca="1" ref="AF1415" ca="1">IF($S1415="","",INDIRECT("$Z"&amp;$S1415))</f>
        <v/>
      </c>
      <c r="AG1415" s="155"/>
      <c r="AH1415" s="13" t="str" cm="1">
        <f t="array" aca="1" ref="AH1415" ca="1">IFERROR(INDIRECT("$ag"&amp;S1415),"")</f>
        <v/>
      </c>
      <c r="AI1415" s="13" t="e" cm="1">
        <f t="array" aca="1" ref="AI1415" ca="1">INDIRECT("O"&amp;S1414)</f>
        <v>#REF!</v>
      </c>
      <c r="AJ1415" s="13" t="str">
        <f>IF($I1415="","",INDEX('Raw Material'!$A$1:$J$75,MATCH(I1415,'Raw Material'!$A$1:$A$75,0),(MATCH(G1415,'Raw Material'!$A$1:$J$1,0))))</f>
        <v/>
      </c>
      <c r="AK1415" s="13" t="str">
        <f t="shared" si="625"/>
        <v>YANLIŞRM</v>
      </c>
      <c r="AL1415" s="153" t="str">
        <f t="shared" si="626"/>
        <v/>
      </c>
    </row>
    <row r="1416" spans="1:38" ht="16.5" customHeight="1">
      <c r="A1416" s="162"/>
      <c r="B1416" s="168"/>
      <c r="C1416" s="169"/>
      <c r="D1416" s="156"/>
      <c r="E1416" s="156"/>
      <c r="F1416" s="175"/>
      <c r="G1416" s="181"/>
      <c r="H1416" s="182"/>
      <c r="I1416" s="182"/>
      <c r="J1416" s="182"/>
      <c r="K1416" s="32"/>
      <c r="L1416" s="179"/>
      <c r="M1416" s="179"/>
      <c r="N1416" s="81"/>
      <c r="O1416" s="185"/>
      <c r="P1416" s="103"/>
      <c r="Q1416" s="84" t="str">
        <f t="shared" si="627"/>
        <v/>
      </c>
      <c r="R1416" s="159"/>
      <c r="S1416" s="28" t="str" cm="1">
        <f t="array" aca="1" ref="S1416" ca="1">IF(INDIRECT("A"&amp;114+$U1416)&lt;&gt;"",114+$U1416,"")</f>
        <v/>
      </c>
      <c r="T1416" s="28" t="str">
        <f t="shared" ca="1" si="628"/>
        <v>$B</v>
      </c>
      <c r="U1416" s="29">
        <f t="shared" si="634"/>
        <v>1296</v>
      </c>
      <c r="V1416" s="29">
        <v>108.500000000008</v>
      </c>
      <c r="W1416" s="29">
        <f t="shared" si="610"/>
        <v>108</v>
      </c>
      <c r="X1416" s="41" t="str" cm="1">
        <f t="array" aca="1" ref="X1416" ca="1">IFERROR(INDEX('PC&amp;PD'!$A$1:$AP$15,ROW('PC&amp;PD'!$A$15),MATCH(INDIRECT(T1416),'PC&amp;PD'!$A$1:$AP$1,0)),"")</f>
        <v/>
      </c>
      <c r="Z1416" s="155"/>
      <c r="AA1416" s="13" t="str">
        <f t="shared" si="624"/>
        <v/>
      </c>
      <c r="AB1416" s="155"/>
      <c r="AC1416" s="13" t="str">
        <f t="shared" ca="1" si="629"/>
        <v>$AB</v>
      </c>
      <c r="AD1416" s="13" t="str" cm="1">
        <f t="array" aca="1" ref="AD1416" ca="1">IFERROR(IF((LEFT(INDIRECT("$F"&amp;$S1416),4))="GOTS",IF($G1416="Organic","GOTS_Organic_raw",(IF($G1416="Responsible","GOTS_Responsible",(IF($G1416="No Attribute (Conventional)","GOTS_conventional",(IF($G1416="Recycled Pre/Post-Consumer","GOTS_pre_post",(IF($G1416="In-Conversion","GOTS_in_conversion",(IF($G1416="Sustainably Sourced","Sustainably_sourced",""))))))))))),IF($G1416="Organic","Organic",(IF($G1416="Responsible","Responsible",(IF($G1416="No Attribute (Conventional)","No_Attribute_Conventional",(IF($G1416="Recycled Pre/Post-Consumer","Recycled_Pre_Post_Consumer",(IF($G1416="In-Conversion","In_Conversion",(IF($G1416="Recycled Pre-Consumer","Recycled_Pre_Consumer",(IF($G1416="Recycled Post-Consumer","Recycled_Post_Consumer",(IF($G1416="Sustainably Sourced","Sustainably_sourced","")))))))))))))))),"")</f>
        <v/>
      </c>
      <c r="AE1416" s="13" t="e" cm="1">
        <f t="array" aca="1" ref="AE1416" ca="1">IF(INDIRECT("$F"&amp;$S1416)="","",IF(LEFT(INDIRECT("$F"&amp;$S1416),3)="GRS","GRS_RCS_RM",IF((LEFT(INDIRECT("$F"&amp;$S1416),3))="RCS","GRS_RCS_RM",IF(INDIRECT("$F"&amp;$S1416)="OCS (No Label)","OCS_Conversion_RM",IF(LEFT(INDIRECT("$F"&amp;$S1416),3)="OCS","OCS_RM",IF(RIGHT(INDIRECT("$F"&amp;$S1416),10)="conversion","GOTS_RM_conversion",IF((LEFT(INDIRECT("$F"&amp;$S1416),4))="GOTS","GOTS_RM","Responsible_RM")))))))</f>
        <v>#REF!</v>
      </c>
      <c r="AF1416" s="13" t="str" cm="1">
        <f t="array" aca="1" ref="AF1416" ca="1">IF($S1416="","",INDIRECT("$Z"&amp;$S1416))</f>
        <v/>
      </c>
      <c r="AG1416" s="155"/>
      <c r="AH1416" s="13" t="str" cm="1">
        <f t="array" aca="1" ref="AH1416" ca="1">IFERROR(INDIRECT("$ag"&amp;S1416),"")</f>
        <v/>
      </c>
      <c r="AI1416" s="13" t="e" cm="1">
        <f t="array" aca="1" ref="AI1416" ca="1">INDIRECT("O"&amp;S1415)</f>
        <v>#REF!</v>
      </c>
      <c r="AJ1416" s="13" t="str">
        <f>IF($I1416="","",INDEX('Raw Material'!$A$1:$J$75,MATCH(I1416,'Raw Material'!$A$1:$A$75,0),(MATCH(G1416,'Raw Material'!$A$1:$J$1,0))))</f>
        <v/>
      </c>
      <c r="AK1416" s="13" t="str">
        <f t="shared" si="625"/>
        <v>YANLIŞRM</v>
      </c>
      <c r="AL1416" s="153" t="str">
        <f t="shared" si="626"/>
        <v/>
      </c>
    </row>
    <row r="1417" spans="1:38" ht="16.5" customHeight="1">
      <c r="A1417" s="162"/>
      <c r="B1417" s="168"/>
      <c r="C1417" s="169"/>
      <c r="D1417" s="156"/>
      <c r="E1417" s="156"/>
      <c r="F1417" s="175"/>
      <c r="G1417" s="181"/>
      <c r="H1417" s="182"/>
      <c r="I1417" s="182"/>
      <c r="J1417" s="182"/>
      <c r="K1417" s="32"/>
      <c r="L1417" s="179"/>
      <c r="M1417" s="179"/>
      <c r="N1417" s="81"/>
      <c r="O1417" s="185"/>
      <c r="P1417" s="103"/>
      <c r="Q1417" s="84" t="str">
        <f t="shared" si="627"/>
        <v/>
      </c>
      <c r="R1417" s="159"/>
      <c r="S1417" s="28" t="str" cm="1">
        <f t="array" aca="1" ref="S1417" ca="1">IF(INDIRECT("A"&amp;114+$U1417)&lt;&gt;"",114+$U1417,"")</f>
        <v/>
      </c>
      <c r="T1417" s="28" t="str">
        <f t="shared" ca="1" si="628"/>
        <v>$B</v>
      </c>
      <c r="U1417" s="29">
        <f t="shared" si="634"/>
        <v>1296</v>
      </c>
      <c r="V1417" s="29">
        <v>108.583333333342</v>
      </c>
      <c r="W1417" s="29">
        <f t="shared" ref="W1417:W1480" si="639">ROUNDDOWN(V1417,0)</f>
        <v>108</v>
      </c>
      <c r="X1417" s="41" t="str" cm="1">
        <f t="array" aca="1" ref="X1417" ca="1">IFERROR(INDEX('PC&amp;PD'!$A$1:$AP$15,ROW('PC&amp;PD'!$A$15),MATCH(INDIRECT(T1417),'PC&amp;PD'!$A$1:$AP$1,0)),"")</f>
        <v/>
      </c>
      <c r="Z1417" s="155"/>
      <c r="AA1417" s="13" t="str">
        <f t="shared" si="624"/>
        <v/>
      </c>
      <c r="AB1417" s="155"/>
      <c r="AC1417" s="13" t="str">
        <f t="shared" ca="1" si="629"/>
        <v>$AB</v>
      </c>
      <c r="AD1417" s="13" t="str" cm="1">
        <f t="array" aca="1" ref="AD1417" ca="1">IFERROR(IF((LEFT(INDIRECT("$F"&amp;$S1417),4))="GOTS",IF($G1417="Organic","GOTS_Organic_raw",(IF($G1417="Responsible","GOTS_Responsible",(IF($G1417="No Attribute (Conventional)","GOTS_conventional",(IF($G1417="Recycled Pre/Post-Consumer","GOTS_pre_post",(IF($G1417="In-Conversion","GOTS_in_conversion",(IF($G1417="Sustainably Sourced","Sustainably_sourced",""))))))))))),IF($G1417="Organic","Organic",(IF($G1417="Responsible","Responsible",(IF($G1417="No Attribute (Conventional)","No_Attribute_Conventional",(IF($G1417="Recycled Pre/Post-Consumer","Recycled_Pre_Post_Consumer",(IF($G1417="In-Conversion","In_Conversion",(IF($G1417="Recycled Pre-Consumer","Recycled_Pre_Consumer",(IF($G1417="Recycled Post-Consumer","Recycled_Post_Consumer",(IF($G1417="Sustainably Sourced","Sustainably_sourced","")))))))))))))))),"")</f>
        <v/>
      </c>
      <c r="AE1417" s="13" t="e" cm="1">
        <f t="array" aca="1" ref="AE1417" ca="1">IF(INDIRECT("$F"&amp;$S1417)="","",IF(LEFT(INDIRECT("$F"&amp;$S1417),3)="GRS","GRS_RCS_RM",IF((LEFT(INDIRECT("$F"&amp;$S1417),3))="RCS","GRS_RCS_RM",IF(INDIRECT("$F"&amp;$S1417)="OCS (No Label)","OCS_Conversion_RM",IF(LEFT(INDIRECT("$F"&amp;$S1417),3)="OCS","OCS_RM",IF(RIGHT(INDIRECT("$F"&amp;$S1417),10)="conversion","GOTS_RM_conversion",IF((LEFT(INDIRECT("$F"&amp;$S1417),4))="GOTS","GOTS_RM","Responsible_RM")))))))</f>
        <v>#REF!</v>
      </c>
      <c r="AF1417" s="13" t="str" cm="1">
        <f t="array" aca="1" ref="AF1417" ca="1">IF($S1417="","",INDIRECT("$Z"&amp;$S1417))</f>
        <v/>
      </c>
      <c r="AG1417" s="155"/>
      <c r="AH1417" s="13" t="str" cm="1">
        <f t="array" aca="1" ref="AH1417" ca="1">IFERROR(INDIRECT("$ag"&amp;S1417),"")</f>
        <v/>
      </c>
      <c r="AI1417" s="13" t="e" cm="1">
        <f t="array" aca="1" ref="AI1417" ca="1">INDIRECT("O"&amp;S1416)</f>
        <v>#REF!</v>
      </c>
      <c r="AJ1417" s="13" t="str">
        <f>IF($I1417="","",INDEX('Raw Material'!$A$1:$J$75,MATCH(I1417,'Raw Material'!$A$1:$A$75,0),(MATCH(G1417,'Raw Material'!$A$1:$J$1,0))))</f>
        <v/>
      </c>
      <c r="AK1417" s="13" t="str">
        <f t="shared" si="625"/>
        <v>YANLIŞRM</v>
      </c>
      <c r="AL1417" s="153" t="str">
        <f t="shared" si="626"/>
        <v/>
      </c>
    </row>
    <row r="1418" spans="1:38" ht="16.5" customHeight="1">
      <c r="A1418" s="162"/>
      <c r="B1418" s="168"/>
      <c r="C1418" s="169"/>
      <c r="D1418" s="156"/>
      <c r="E1418" s="156"/>
      <c r="F1418" s="175"/>
      <c r="G1418" s="181"/>
      <c r="H1418" s="182"/>
      <c r="I1418" s="182"/>
      <c r="J1418" s="182"/>
      <c r="K1418" s="32"/>
      <c r="L1418" s="179"/>
      <c r="M1418" s="179"/>
      <c r="N1418" s="81"/>
      <c r="O1418" s="185"/>
      <c r="P1418" s="103"/>
      <c r="Q1418" s="84" t="str">
        <f t="shared" si="627"/>
        <v/>
      </c>
      <c r="R1418" s="159"/>
      <c r="S1418" s="28" t="str" cm="1">
        <f t="array" aca="1" ref="S1418" ca="1">IF(INDIRECT("A"&amp;114+$U1418)&lt;&gt;"",114+$U1418,"")</f>
        <v/>
      </c>
      <c r="T1418" s="28" t="str">
        <f t="shared" ca="1" si="628"/>
        <v>$B</v>
      </c>
      <c r="U1418" s="29">
        <f t="shared" si="634"/>
        <v>1296</v>
      </c>
      <c r="V1418" s="29">
        <v>108.666666666675</v>
      </c>
      <c r="W1418" s="29">
        <f t="shared" si="639"/>
        <v>108</v>
      </c>
      <c r="X1418" s="41" t="str" cm="1">
        <f t="array" aca="1" ref="X1418" ca="1">IFERROR(INDEX('PC&amp;PD'!$A$1:$AP$15,ROW('PC&amp;PD'!$A$15),MATCH(INDIRECT(T1418),'PC&amp;PD'!$A$1:$AP$1,0)),"")</f>
        <v/>
      </c>
      <c r="Z1418" s="155"/>
      <c r="AA1418" s="13" t="str">
        <f t="shared" si="624"/>
        <v/>
      </c>
      <c r="AB1418" s="155"/>
      <c r="AC1418" s="13" t="str">
        <f t="shared" ca="1" si="629"/>
        <v>$AB</v>
      </c>
      <c r="AD1418" s="13" t="str" cm="1">
        <f t="array" aca="1" ref="AD1418" ca="1">IFERROR(IF((LEFT(INDIRECT("$F"&amp;$S1418),4))="GOTS",IF($G1418="Organic","GOTS_Organic_raw",(IF($G1418="Responsible","GOTS_Responsible",(IF($G1418="No Attribute (Conventional)","GOTS_conventional",(IF($G1418="Recycled Pre/Post-Consumer","GOTS_pre_post",(IF($G1418="In-Conversion","GOTS_in_conversion",(IF($G1418="Sustainably Sourced","Sustainably_sourced",""))))))))))),IF($G1418="Organic","Organic",(IF($G1418="Responsible","Responsible",(IF($G1418="No Attribute (Conventional)","No_Attribute_Conventional",(IF($G1418="Recycled Pre/Post-Consumer","Recycled_Pre_Post_Consumer",(IF($G1418="In-Conversion","In_Conversion",(IF($G1418="Recycled Pre-Consumer","Recycled_Pre_Consumer",(IF($G1418="Recycled Post-Consumer","Recycled_Post_Consumer",(IF($G1418="Sustainably Sourced","Sustainably_sourced","")))))))))))))))),"")</f>
        <v/>
      </c>
      <c r="AE1418" s="13" t="e" cm="1">
        <f t="array" aca="1" ref="AE1418" ca="1">IF(INDIRECT("$F"&amp;$S1418)="","",IF(LEFT(INDIRECT("$F"&amp;$S1418),3)="GRS","GRS_RCS_RM",IF((LEFT(INDIRECT("$F"&amp;$S1418),3))="RCS","GRS_RCS_RM",IF(INDIRECT("$F"&amp;$S1418)="OCS (No Label)","OCS_Conversion_RM",IF(LEFT(INDIRECT("$F"&amp;$S1418),3)="OCS","OCS_RM",IF(RIGHT(INDIRECT("$F"&amp;$S1418),10)="conversion","GOTS_RM_conversion",IF((LEFT(INDIRECT("$F"&amp;$S1418),4))="GOTS","GOTS_RM","Responsible_RM")))))))</f>
        <v>#REF!</v>
      </c>
      <c r="AF1418" s="13" t="str" cm="1">
        <f t="array" aca="1" ref="AF1418" ca="1">IF($S1418="","",INDIRECT("$Z"&amp;$S1418))</f>
        <v/>
      </c>
      <c r="AG1418" s="155"/>
      <c r="AH1418" s="13" t="str" cm="1">
        <f t="array" aca="1" ref="AH1418" ca="1">IFERROR(INDIRECT("$ag"&amp;S1418),"")</f>
        <v/>
      </c>
      <c r="AI1418" s="13" t="e" cm="1">
        <f t="array" aca="1" ref="AI1418" ca="1">INDIRECT("O"&amp;S1417)</f>
        <v>#REF!</v>
      </c>
      <c r="AJ1418" s="13" t="str">
        <f>IF($I1418="","",INDEX('Raw Material'!$A$1:$J$75,MATCH(I1418,'Raw Material'!$A$1:$A$75,0),(MATCH(G1418,'Raw Material'!$A$1:$J$1,0))))</f>
        <v/>
      </c>
      <c r="AK1418" s="13" t="str">
        <f t="shared" si="625"/>
        <v>YANLIŞRM</v>
      </c>
      <c r="AL1418" s="153" t="str">
        <f t="shared" si="626"/>
        <v/>
      </c>
    </row>
    <row r="1419" spans="1:38" ht="16.5" customHeight="1">
      <c r="A1419" s="162"/>
      <c r="B1419" s="168"/>
      <c r="C1419" s="169"/>
      <c r="D1419" s="156"/>
      <c r="E1419" s="156"/>
      <c r="F1419" s="175"/>
      <c r="G1419" s="181"/>
      <c r="H1419" s="182"/>
      <c r="I1419" s="182"/>
      <c r="J1419" s="182"/>
      <c r="K1419" s="32"/>
      <c r="L1419" s="179"/>
      <c r="M1419" s="179"/>
      <c r="N1419" s="81"/>
      <c r="O1419" s="185"/>
      <c r="P1419" s="103"/>
      <c r="Q1419" s="84" t="str">
        <f t="shared" si="627"/>
        <v/>
      </c>
      <c r="R1419" s="159"/>
      <c r="S1419" s="28" t="str" cm="1">
        <f t="array" aca="1" ref="S1419" ca="1">IF(INDIRECT("A"&amp;114+$U1419)&lt;&gt;"",114+$U1419,"")</f>
        <v/>
      </c>
      <c r="T1419" s="28" t="str">
        <f t="shared" ca="1" si="628"/>
        <v>$B</v>
      </c>
      <c r="U1419" s="29">
        <f t="shared" si="634"/>
        <v>1296</v>
      </c>
      <c r="V1419" s="29">
        <v>108.750000000009</v>
      </c>
      <c r="W1419" s="29">
        <f t="shared" si="639"/>
        <v>108</v>
      </c>
      <c r="X1419" s="41" t="str" cm="1">
        <f t="array" aca="1" ref="X1419" ca="1">IFERROR(INDEX('PC&amp;PD'!$A$1:$AP$15,ROW('PC&amp;PD'!$A$15),MATCH(INDIRECT(T1419),'PC&amp;PD'!$A$1:$AP$1,0)),"")</f>
        <v/>
      </c>
      <c r="Z1419" s="155"/>
      <c r="AA1419" s="13" t="str">
        <f t="shared" si="624"/>
        <v/>
      </c>
      <c r="AB1419" s="155"/>
      <c r="AC1419" s="13" t="str">
        <f t="shared" ca="1" si="629"/>
        <v>$AB</v>
      </c>
      <c r="AD1419" s="13" t="str" cm="1">
        <f t="array" aca="1" ref="AD1419" ca="1">IFERROR(IF((LEFT(INDIRECT("$F"&amp;$S1419),4))="GOTS",IF($G1419="Organic","GOTS_Organic_raw",(IF($G1419="Responsible","GOTS_Responsible",(IF($G1419="No Attribute (Conventional)","GOTS_conventional",(IF($G1419="Recycled Pre/Post-Consumer","GOTS_pre_post",(IF($G1419="In-Conversion","GOTS_in_conversion",(IF($G1419="Sustainably Sourced","Sustainably_sourced",""))))))))))),IF($G1419="Organic","Organic",(IF($G1419="Responsible","Responsible",(IF($G1419="No Attribute (Conventional)","No_Attribute_Conventional",(IF($G1419="Recycled Pre/Post-Consumer","Recycled_Pre_Post_Consumer",(IF($G1419="In-Conversion","In_Conversion",(IF($G1419="Recycled Pre-Consumer","Recycled_Pre_Consumer",(IF($G1419="Recycled Post-Consumer","Recycled_Post_Consumer",(IF($G1419="Sustainably Sourced","Sustainably_sourced","")))))))))))))))),"")</f>
        <v/>
      </c>
      <c r="AE1419" s="13" t="e" cm="1">
        <f t="array" aca="1" ref="AE1419" ca="1">IF(INDIRECT("$F"&amp;$S1419)="","",IF(LEFT(INDIRECT("$F"&amp;$S1419),3)="GRS","GRS_RCS_RM",IF((LEFT(INDIRECT("$F"&amp;$S1419),3))="RCS","GRS_RCS_RM",IF(INDIRECT("$F"&amp;$S1419)="OCS (No Label)","OCS_Conversion_RM",IF(LEFT(INDIRECT("$F"&amp;$S1419),3)="OCS","OCS_RM",IF(RIGHT(INDIRECT("$F"&amp;$S1419),10)="conversion","GOTS_RM_conversion",IF((LEFT(INDIRECT("$F"&amp;$S1419),4))="GOTS","GOTS_RM","Responsible_RM")))))))</f>
        <v>#REF!</v>
      </c>
      <c r="AF1419" s="13" t="str" cm="1">
        <f t="array" aca="1" ref="AF1419" ca="1">IF($S1419="","",INDIRECT("$Z"&amp;$S1419))</f>
        <v/>
      </c>
      <c r="AG1419" s="155"/>
      <c r="AH1419" s="13" t="str" cm="1">
        <f t="array" aca="1" ref="AH1419" ca="1">IFERROR(INDIRECT("$ag"&amp;S1419),"")</f>
        <v/>
      </c>
      <c r="AI1419" s="13" t="e" cm="1">
        <f t="array" aca="1" ref="AI1419" ca="1">INDIRECT("O"&amp;S1418)</f>
        <v>#REF!</v>
      </c>
      <c r="AJ1419" s="13" t="str">
        <f>IF($I1419="","",INDEX('Raw Material'!$A$1:$J$75,MATCH(I1419,'Raw Material'!$A$1:$A$75,0),(MATCH(G1419,'Raw Material'!$A$1:$J$1,0))))</f>
        <v/>
      </c>
      <c r="AK1419" s="13" t="str">
        <f t="shared" si="625"/>
        <v>YANLIŞRM</v>
      </c>
      <c r="AL1419" s="153" t="str">
        <f t="shared" si="626"/>
        <v/>
      </c>
    </row>
    <row r="1420" spans="1:38" ht="16.5" customHeight="1">
      <c r="A1420" s="162"/>
      <c r="B1420" s="168"/>
      <c r="C1420" s="169"/>
      <c r="D1420" s="156"/>
      <c r="E1420" s="156"/>
      <c r="F1420" s="175"/>
      <c r="G1420" s="181"/>
      <c r="H1420" s="182"/>
      <c r="I1420" s="182"/>
      <c r="J1420" s="182"/>
      <c r="K1420" s="32"/>
      <c r="L1420" s="179"/>
      <c r="M1420" s="179"/>
      <c r="N1420" s="81"/>
      <c r="O1420" s="185"/>
      <c r="P1420" s="103"/>
      <c r="Q1420" s="84" t="str">
        <f t="shared" si="627"/>
        <v/>
      </c>
      <c r="R1420" s="159"/>
      <c r="S1420" s="28" t="str" cm="1">
        <f t="array" aca="1" ref="S1420" ca="1">IF(INDIRECT("A"&amp;114+$U1420)&lt;&gt;"",114+$U1420,"")</f>
        <v/>
      </c>
      <c r="T1420" s="28" t="str">
        <f t="shared" ca="1" si="628"/>
        <v>$B</v>
      </c>
      <c r="U1420" s="29">
        <f t="shared" si="634"/>
        <v>1296</v>
      </c>
      <c r="V1420" s="29">
        <v>108.833333333342</v>
      </c>
      <c r="W1420" s="29">
        <f t="shared" si="639"/>
        <v>108</v>
      </c>
      <c r="X1420" s="41" t="str" cm="1">
        <f t="array" aca="1" ref="X1420" ca="1">IFERROR(INDEX('PC&amp;PD'!$A$1:$AP$15,ROW('PC&amp;PD'!$A$15),MATCH(INDIRECT(T1420),'PC&amp;PD'!$A$1:$AP$1,0)),"")</f>
        <v/>
      </c>
      <c r="Z1420" s="155"/>
      <c r="AA1420" s="13" t="str">
        <f t="shared" si="624"/>
        <v/>
      </c>
      <c r="AB1420" s="155"/>
      <c r="AC1420" s="13" t="str">
        <f t="shared" ca="1" si="629"/>
        <v>$AB</v>
      </c>
      <c r="AD1420" s="13" t="str" cm="1">
        <f t="array" aca="1" ref="AD1420" ca="1">IFERROR(IF((LEFT(INDIRECT("$F"&amp;$S1420),4))="GOTS",IF($G1420="Organic","GOTS_Organic_raw",(IF($G1420="Responsible","GOTS_Responsible",(IF($G1420="No Attribute (Conventional)","GOTS_conventional",(IF($G1420="Recycled Pre/Post-Consumer","GOTS_pre_post",(IF($G1420="In-Conversion","GOTS_in_conversion",(IF($G1420="Sustainably Sourced","Sustainably_sourced",""))))))))))),IF($G1420="Organic","Organic",(IF($G1420="Responsible","Responsible",(IF($G1420="No Attribute (Conventional)","No_Attribute_Conventional",(IF($G1420="Recycled Pre/Post-Consumer","Recycled_Pre_Post_Consumer",(IF($G1420="In-Conversion","In_Conversion",(IF($G1420="Recycled Pre-Consumer","Recycled_Pre_Consumer",(IF($G1420="Recycled Post-Consumer","Recycled_Post_Consumer",(IF($G1420="Sustainably Sourced","Sustainably_sourced","")))))))))))))))),"")</f>
        <v/>
      </c>
      <c r="AE1420" s="13" t="e" cm="1">
        <f t="array" aca="1" ref="AE1420" ca="1">IF(INDIRECT("$F"&amp;$S1420)="","",IF(LEFT(INDIRECT("$F"&amp;$S1420),3)="GRS","GRS_RCS_RM",IF((LEFT(INDIRECT("$F"&amp;$S1420),3))="RCS","GRS_RCS_RM",IF(INDIRECT("$F"&amp;$S1420)="OCS (No Label)","OCS_Conversion_RM",IF(LEFT(INDIRECT("$F"&amp;$S1420),3)="OCS","OCS_RM",IF(RIGHT(INDIRECT("$F"&amp;$S1420),10)="conversion","GOTS_RM_conversion",IF((LEFT(INDIRECT("$F"&amp;$S1420),4))="GOTS","GOTS_RM","Responsible_RM")))))))</f>
        <v>#REF!</v>
      </c>
      <c r="AF1420" s="13" t="str" cm="1">
        <f t="array" aca="1" ref="AF1420" ca="1">IF($S1420="","",INDIRECT("$Z"&amp;$S1420))</f>
        <v/>
      </c>
      <c r="AG1420" s="155"/>
      <c r="AH1420" s="13" t="str" cm="1">
        <f t="array" aca="1" ref="AH1420" ca="1">IFERROR(INDIRECT("$ag"&amp;S1420),"")</f>
        <v/>
      </c>
      <c r="AI1420" s="13" t="e" cm="1">
        <f t="array" aca="1" ref="AI1420" ca="1">INDIRECT("O"&amp;S1419)</f>
        <v>#REF!</v>
      </c>
      <c r="AJ1420" s="13" t="str">
        <f>IF($I1420="","",INDEX('Raw Material'!$A$1:$J$75,MATCH(I1420,'Raw Material'!$A$1:$A$75,0),(MATCH(G1420,'Raw Material'!$A$1:$J$1,0))))</f>
        <v/>
      </c>
      <c r="AK1420" s="13" t="str">
        <f t="shared" si="625"/>
        <v>YANLIŞRM</v>
      </c>
      <c r="AL1420" s="153" t="str">
        <f t="shared" si="626"/>
        <v/>
      </c>
    </row>
    <row r="1421" spans="1:38" ht="16.5" customHeight="1" thickBot="1">
      <c r="A1421" s="163"/>
      <c r="B1421" s="170"/>
      <c r="C1421" s="171"/>
      <c r="D1421" s="156"/>
      <c r="E1421" s="156"/>
      <c r="F1421" s="176"/>
      <c r="G1421" s="157"/>
      <c r="H1421" s="158"/>
      <c r="I1421" s="158"/>
      <c r="J1421" s="158"/>
      <c r="K1421" s="33"/>
      <c r="L1421" s="180"/>
      <c r="M1421" s="180"/>
      <c r="N1421" s="82"/>
      <c r="O1421" s="186"/>
      <c r="P1421" s="103"/>
      <c r="Q1421" s="84" t="str">
        <f t="shared" si="627"/>
        <v/>
      </c>
      <c r="R1421" s="159"/>
      <c r="S1421" s="28" t="str" cm="1">
        <f t="array" aca="1" ref="S1421" ca="1">IF(INDIRECT("A"&amp;114+$U1421)&lt;&gt;"",114+$U1421,"")</f>
        <v/>
      </c>
      <c r="T1421" s="28" t="str">
        <f t="shared" ca="1" si="628"/>
        <v>$B</v>
      </c>
      <c r="U1421" s="29">
        <f t="shared" si="634"/>
        <v>1296</v>
      </c>
      <c r="V1421" s="29">
        <v>108.916666666675</v>
      </c>
      <c r="W1421" s="29">
        <f t="shared" si="639"/>
        <v>108</v>
      </c>
      <c r="X1421" s="41" t="str" cm="1">
        <f t="array" aca="1" ref="X1421" ca="1">IFERROR(INDEX('PC&amp;PD'!$A$1:$AP$15,ROW('PC&amp;PD'!$A$15),MATCH(INDIRECT(T1421),'PC&amp;PD'!$A$1:$AP$1,0)),"")</f>
        <v/>
      </c>
      <c r="Z1421" s="155"/>
      <c r="AA1421" s="13" t="str">
        <f t="shared" si="624"/>
        <v/>
      </c>
      <c r="AB1421" s="155"/>
      <c r="AC1421" s="13" t="str">
        <f t="shared" ca="1" si="629"/>
        <v>$AB</v>
      </c>
      <c r="AD1421" s="13" t="str" cm="1">
        <f t="array" aca="1" ref="AD1421" ca="1">IFERROR(IF((LEFT(INDIRECT("$F"&amp;$S1421),4))="GOTS",IF($G1421="Organic","GOTS_Organic_raw",(IF($G1421="Responsible","GOTS_Responsible",(IF($G1421="No Attribute (Conventional)","GOTS_conventional",(IF($G1421="Recycled Pre/Post-Consumer","GOTS_pre_post",(IF($G1421="In-Conversion","GOTS_in_conversion",(IF($G1421="Sustainably Sourced","Sustainably_sourced",""))))))))))),IF($G1421="Organic","Organic",(IF($G1421="Responsible","Responsible",(IF($G1421="No Attribute (Conventional)","No_Attribute_Conventional",(IF($G1421="Recycled Pre/Post-Consumer","Recycled_Pre_Post_Consumer",(IF($G1421="In-Conversion","In_Conversion",(IF($G1421="Recycled Pre-Consumer","Recycled_Pre_Consumer",(IF($G1421="Recycled Post-Consumer","Recycled_Post_Consumer",(IF($G1421="Sustainably Sourced","Sustainably_sourced","")))))))))))))))),"")</f>
        <v/>
      </c>
      <c r="AE1421" s="13" t="e" cm="1">
        <f t="array" aca="1" ref="AE1421" ca="1">IF(INDIRECT("$F"&amp;$S1421)="","",IF(LEFT(INDIRECT("$F"&amp;$S1421),3)="GRS","GRS_RCS_RM",IF((LEFT(INDIRECT("$F"&amp;$S1421),3))="RCS","GRS_RCS_RM",IF(INDIRECT("$F"&amp;$S1421)="OCS (No Label)","OCS_Conversion_RM",IF(LEFT(INDIRECT("$F"&amp;$S1421),3)="OCS","OCS_RM",IF(RIGHT(INDIRECT("$F"&amp;$S1421),10)="conversion","GOTS_RM_conversion",IF((LEFT(INDIRECT("$F"&amp;$S1421),4))="GOTS","GOTS_RM","Responsible_RM")))))))</f>
        <v>#REF!</v>
      </c>
      <c r="AF1421" s="13" t="str" cm="1">
        <f t="array" aca="1" ref="AF1421" ca="1">IF($S1421="","",INDIRECT("$Z"&amp;$S1421))</f>
        <v/>
      </c>
      <c r="AG1421" s="155"/>
      <c r="AH1421" s="13" t="str" cm="1">
        <f t="array" aca="1" ref="AH1421" ca="1">IFERROR(INDIRECT("$ag"&amp;S1421),"")</f>
        <v/>
      </c>
      <c r="AI1421" s="13" t="e" cm="1">
        <f t="array" aca="1" ref="AI1421" ca="1">INDIRECT("O"&amp;S1420)</f>
        <v>#REF!</v>
      </c>
      <c r="AJ1421" s="13" t="str">
        <f>IF($I1421="","",INDEX('Raw Material'!$A$1:$J$75,MATCH(I1421,'Raw Material'!$A$1:$A$75,0),(MATCH(G1421,'Raw Material'!$A$1:$J$1,0))))</f>
        <v/>
      </c>
      <c r="AK1421" s="13" t="str">
        <f t="shared" si="625"/>
        <v>YANLIŞRM</v>
      </c>
      <c r="AL1421" s="153" t="str">
        <f t="shared" si="626"/>
        <v/>
      </c>
    </row>
    <row r="1422" spans="1:38" ht="16.5" customHeight="1">
      <c r="A1422" s="160" t="str">
        <f>IF(B1422="","",COUNTA($B$114:$B1422))</f>
        <v/>
      </c>
      <c r="B1422" s="164"/>
      <c r="C1422" s="165"/>
      <c r="D1422" s="183"/>
      <c r="E1422" s="183"/>
      <c r="F1422" s="172"/>
      <c r="G1422" s="212"/>
      <c r="H1422" s="206"/>
      <c r="I1422" s="206"/>
      <c r="J1422" s="206"/>
      <c r="K1422" s="31"/>
      <c r="L1422" s="177" t="str">
        <f t="shared" ref="L1422" si="640">IF(R1422="","",LEFT(R1422,LEN(R1422)-2))</f>
        <v/>
      </c>
      <c r="M1422" s="177"/>
      <c r="N1422" s="80"/>
      <c r="O1422" s="184"/>
      <c r="P1422" s="103"/>
      <c r="Q1422" s="84" t="str">
        <f t="shared" si="627"/>
        <v/>
      </c>
      <c r="R1422" s="159" t="str">
        <f t="shared" ref="R1422" si="641">CONCATENATE($Q1422,Q1423,Q1424,Q1425,Q1426,Q1427,$Q1428,$Q1429,$Q1430,$Q1431,Q1432,Q1433)</f>
        <v/>
      </c>
      <c r="S1422" s="28" t="str" cm="1">
        <f t="array" aca="1" ref="S1422" ca="1">IF(INDIRECT("A"&amp;114+$U1422)&lt;&gt;"",114+$U1422,"")</f>
        <v/>
      </c>
      <c r="T1422" s="28" t="str">
        <f t="shared" ca="1" si="628"/>
        <v>$B</v>
      </c>
      <c r="U1422" s="29">
        <f t="shared" si="634"/>
        <v>1308</v>
      </c>
      <c r="V1422" s="29">
        <v>109.000000000009</v>
      </c>
      <c r="W1422" s="29">
        <f t="shared" si="639"/>
        <v>109</v>
      </c>
      <c r="X1422" s="41" t="str" cm="1">
        <f t="array" aca="1" ref="X1422" ca="1">IFERROR(INDEX('PC&amp;PD'!$A$1:$AP$15,ROW('PC&amp;PD'!$A$15),MATCH(INDIRECT(T1422),'PC&amp;PD'!$A$1:$AP$1,0)),"")</f>
        <v/>
      </c>
      <c r="Z1422" s="155" t="str">
        <f t="shared" ref="Z1422" si="642">IFERROR(IF($F1422="OCS 100","OCS (OCS 100)",IF($F1422="OCS Blended","OCS (OCS Blended)",IF($F1422="OCS (No Label)","OCS (No Label)",IF($F1422="RCS 100","RCS (RCS 100)",IF($F1422="RCS Blended","RCS (RCS Blended)",IF($F1422="GRS","GRS (GRS)",IF($F1422="GRS (No Label)", "GRS (No Label)",IF($F1422="RDS","RDS (RDS)",IF($F1422="RWS","RWS (RWS)",IF($F1422="RAS","RAS (RAS)",IF($F1422="RMS","RMS (RMS)",IF($F1422="GOTS Organic","GOTS (Organic)",IF($F1422="GOTS Made with organic","GOTS (Made with Organic)",IF($F1422="GOTS Organic - in conversion","GOTS (Organic - In Conversion)",IF($F1422="GOTS Made with organic - in conversion","GOTS (Made with Organic - In Conversion)",""))))))))))))))),"")</f>
        <v/>
      </c>
      <c r="AA1422" s="13" t="str">
        <f t="shared" si="624"/>
        <v/>
      </c>
      <c r="AB1422" s="155" t="str">
        <f t="shared" ref="AB1422" si="643">IFERROR(IF($F1422="OCS 100", "OCS_100",IF($F1422="OCS Blended", "OCS_Blended",IF($F1422="OCS (No Label)", "OCS_No_Label",IF($F1422="RCS 100", "RCS_100",IF($F1422="RCS Blended","RCS_Blended",IF($F1422="GRS","GRS",IF($F1422="GRS (No Label)", "GRS_No_Label",IF($F1422="RDS","RDS",IF($F1422="RWS","RWS",IF($F1422="RMS","RMS",IF($F1422="GOTS Organic","GOTS_Organic",IF($F1422="GOTS Made with organic","GOTS_Made_with_organic",IF($F1422="GOTS Organic - in conversion","GOTS_Organic_in_Conversion",IF($F1422="GOTS Made with organic - in conversion","GOTS_Made_with_Organic_in_Conversion",IF($F1422="RAS","RAS",""))))))))))))))),"")</f>
        <v/>
      </c>
      <c r="AC1422" s="13" t="str">
        <f t="shared" ca="1" si="629"/>
        <v>$AB</v>
      </c>
      <c r="AD1422" s="13" t="str" cm="1">
        <f t="array" aca="1" ref="AD1422" ca="1">IFERROR(IF((LEFT(INDIRECT("$F"&amp;$S1422),4))="GOTS",IF($G1422="Organic","GOTS_Organic_raw",(IF($G1422="Responsible","GOTS_Responsible",(IF($G1422="No Attribute (Conventional)","GOTS_conventional",(IF($G1422="Recycled Pre/Post-Consumer","GOTS_pre_post",(IF($G1422="In-Conversion","GOTS_in_conversion",(IF($G1422="Sustainably Sourced","Sustainably_sourced",""))))))))))),IF($G1422="Organic","Organic",(IF($G1422="Responsible","Responsible",(IF($G1422="No Attribute (Conventional)","No_Attribute_Conventional",(IF($G1422="Recycled Pre/Post-Consumer","Recycled_Pre_Post_Consumer",(IF($G1422="In-Conversion","In_Conversion",(IF($G1422="Recycled Pre-Consumer","Recycled_Pre_Consumer",(IF($G1422="Recycled Post-Consumer","Recycled_Post_Consumer",(IF($G1422="Sustainably Sourced","Sustainably_sourced","")))))))))))))))),"")</f>
        <v/>
      </c>
      <c r="AE1422" s="13" t="e" cm="1">
        <f t="array" aca="1" ref="AE1422" ca="1">IF(INDIRECT("$F"&amp;$S1422)="","",IF(LEFT(INDIRECT("$F"&amp;$S1422),3)="GRS","GRS_RCS_RM",IF((LEFT(INDIRECT("$F"&amp;$S1422),3))="RCS","GRS_RCS_RM",IF(INDIRECT("$F"&amp;$S1422)="OCS (No Label)","OCS_Conversion_RM",IF(LEFT(INDIRECT("$F"&amp;$S1422),3)="OCS","OCS_RM",IF(RIGHT(INDIRECT("$F"&amp;$S1422),10)="conversion","GOTS_RM_conversion",IF((LEFT(INDIRECT("$F"&amp;$S1422),4))="GOTS","GOTS_RM","Responsible_RM")))))))</f>
        <v>#REF!</v>
      </c>
      <c r="AF1422" s="13" t="str" cm="1">
        <f t="array" aca="1" ref="AF1422" ca="1">IF($S1422="","",INDIRECT("$Z"&amp;$S1422))</f>
        <v/>
      </c>
      <c r="AG1422" s="155" t="str">
        <f t="shared" si="619"/>
        <v/>
      </c>
      <c r="AH1422" s="13" t="str" cm="1">
        <f t="array" aca="1" ref="AH1422" ca="1">IFERROR(INDIRECT("$ag"&amp;S1422),"")</f>
        <v/>
      </c>
      <c r="AI1422" s="13" t="e" cm="1">
        <f t="array" aca="1" ref="AI1422" ca="1">INDIRECT("O"&amp;S1421)</f>
        <v>#REF!</v>
      </c>
      <c r="AJ1422" s="13" t="str">
        <f>IF($I1422="","",INDEX('Raw Material'!$A$1:$J$75,MATCH(I1422,'Raw Material'!$A$1:$A$75,0),(MATCH(G1422,'Raw Material'!$A$1:$J$1,0))))</f>
        <v/>
      </c>
      <c r="AK1422" s="13" t="str">
        <f t="shared" si="625"/>
        <v>YANLIŞRM</v>
      </c>
      <c r="AL1422" s="153" t="str">
        <f t="shared" si="626"/>
        <v/>
      </c>
    </row>
    <row r="1423" spans="1:38" ht="16.5" customHeight="1">
      <c r="A1423" s="161"/>
      <c r="B1423" s="166"/>
      <c r="C1423" s="167"/>
      <c r="D1423" s="156"/>
      <c r="E1423" s="156"/>
      <c r="F1423" s="173"/>
      <c r="G1423" s="181"/>
      <c r="H1423" s="182"/>
      <c r="I1423" s="182"/>
      <c r="J1423" s="182"/>
      <c r="K1423" s="32"/>
      <c r="L1423" s="178"/>
      <c r="M1423" s="178"/>
      <c r="N1423" s="81"/>
      <c r="O1423" s="185"/>
      <c r="P1423" s="103"/>
      <c r="Q1423" s="84" t="str">
        <f t="shared" si="627"/>
        <v/>
      </c>
      <c r="R1423" s="159"/>
      <c r="S1423" s="28" t="str" cm="1">
        <f t="array" aca="1" ref="S1423" ca="1">IF(INDIRECT("A"&amp;114+$U1423)&lt;&gt;"",114+$U1423,"")</f>
        <v/>
      </c>
      <c r="T1423" s="28" t="str">
        <f t="shared" ca="1" si="628"/>
        <v>$B</v>
      </c>
      <c r="U1423" s="29">
        <f t="shared" si="634"/>
        <v>1308</v>
      </c>
      <c r="V1423" s="29">
        <v>109.083333333342</v>
      </c>
      <c r="W1423" s="29">
        <f t="shared" si="639"/>
        <v>109</v>
      </c>
      <c r="X1423" s="41" t="str" cm="1">
        <f t="array" aca="1" ref="X1423" ca="1">IFERROR(INDEX('PC&amp;PD'!$A$1:$AP$15,ROW('PC&amp;PD'!$A$15),MATCH(INDIRECT(T1423),'PC&amp;PD'!$A$1:$AP$1,0)),"")</f>
        <v/>
      </c>
      <c r="Z1423" s="155"/>
      <c r="AA1423" s="13" t="str">
        <f t="shared" si="624"/>
        <v/>
      </c>
      <c r="AB1423" s="155"/>
      <c r="AC1423" s="13" t="str">
        <f t="shared" ca="1" si="629"/>
        <v>$AB</v>
      </c>
      <c r="AD1423" s="13" t="str" cm="1">
        <f t="array" aca="1" ref="AD1423" ca="1">IFERROR(IF((LEFT(INDIRECT("$F"&amp;$S1423),4))="GOTS",IF($G1423="Organic","GOTS_Organic_raw",(IF($G1423="Responsible","GOTS_Responsible",(IF($G1423="No Attribute (Conventional)","GOTS_conventional",(IF($G1423="Recycled Pre/Post-Consumer","GOTS_pre_post",(IF($G1423="In-Conversion","GOTS_in_conversion",(IF($G1423="Sustainably Sourced","Sustainably_sourced",""))))))))))),IF($G1423="Organic","Organic",(IF($G1423="Responsible","Responsible",(IF($G1423="No Attribute (Conventional)","No_Attribute_Conventional",(IF($G1423="Recycled Pre/Post-Consumer","Recycled_Pre_Post_Consumer",(IF($G1423="In-Conversion","In_Conversion",(IF($G1423="Recycled Pre-Consumer","Recycled_Pre_Consumer",(IF($G1423="Recycled Post-Consumer","Recycled_Post_Consumer",(IF($G1423="Sustainably Sourced","Sustainably_sourced","")))))))))))))))),"")</f>
        <v/>
      </c>
      <c r="AE1423" s="13" t="e" cm="1">
        <f t="array" aca="1" ref="AE1423" ca="1">IF(INDIRECT("$F"&amp;$S1423)="","",IF(LEFT(INDIRECT("$F"&amp;$S1423),3)="GRS","GRS_RCS_RM",IF((LEFT(INDIRECT("$F"&amp;$S1423),3))="RCS","GRS_RCS_RM",IF(INDIRECT("$F"&amp;$S1423)="OCS (No Label)","OCS_Conversion_RM",IF(LEFT(INDIRECT("$F"&amp;$S1423),3)="OCS","OCS_RM",IF(RIGHT(INDIRECT("$F"&amp;$S1423),10)="conversion","GOTS_RM_conversion",IF((LEFT(INDIRECT("$F"&amp;$S1423),4))="GOTS","GOTS_RM","Responsible_RM")))))))</f>
        <v>#REF!</v>
      </c>
      <c r="AF1423" s="13" t="str" cm="1">
        <f t="array" aca="1" ref="AF1423" ca="1">IF($S1423="","",INDIRECT("$Z"&amp;$S1423))</f>
        <v/>
      </c>
      <c r="AG1423" s="155"/>
      <c r="AH1423" s="13" t="str" cm="1">
        <f t="array" aca="1" ref="AH1423" ca="1">IFERROR(INDIRECT("$ag"&amp;S1423),"")</f>
        <v/>
      </c>
      <c r="AI1423" s="13" t="e" cm="1">
        <f t="array" aca="1" ref="AI1423" ca="1">INDIRECT("O"&amp;S1422)</f>
        <v>#REF!</v>
      </c>
      <c r="AJ1423" s="13" t="str">
        <f>IF($I1423="","",INDEX('Raw Material'!$A$1:$J$75,MATCH(I1423,'Raw Material'!$A$1:$A$75,0),(MATCH(G1423,'Raw Material'!$A$1:$J$1,0))))</f>
        <v/>
      </c>
      <c r="AK1423" s="13" t="str">
        <f t="shared" si="625"/>
        <v>YANLIŞRM</v>
      </c>
      <c r="AL1423" s="153" t="str">
        <f t="shared" si="626"/>
        <v/>
      </c>
    </row>
    <row r="1424" spans="1:38" ht="16.5" customHeight="1">
      <c r="A1424" s="161"/>
      <c r="B1424" s="166"/>
      <c r="C1424" s="167"/>
      <c r="D1424" s="156"/>
      <c r="E1424" s="156"/>
      <c r="F1424" s="173"/>
      <c r="G1424" s="181"/>
      <c r="H1424" s="182"/>
      <c r="I1424" s="182"/>
      <c r="J1424" s="182"/>
      <c r="K1424" s="32"/>
      <c r="L1424" s="178"/>
      <c r="M1424" s="178"/>
      <c r="N1424" s="81"/>
      <c r="O1424" s="185"/>
      <c r="P1424" s="103"/>
      <c r="Q1424" s="84" t="str">
        <f t="shared" si="627"/>
        <v/>
      </c>
      <c r="R1424" s="159"/>
      <c r="S1424" s="28" t="str" cm="1">
        <f t="array" aca="1" ref="S1424" ca="1">IF(INDIRECT("A"&amp;114+$U1424)&lt;&gt;"",114+$U1424,"")</f>
        <v/>
      </c>
      <c r="T1424" s="28" t="str">
        <f t="shared" ca="1" si="628"/>
        <v>$B</v>
      </c>
      <c r="U1424" s="29">
        <f t="shared" si="634"/>
        <v>1308</v>
      </c>
      <c r="V1424" s="29">
        <v>109.166666666675</v>
      </c>
      <c r="W1424" s="29">
        <f t="shared" si="639"/>
        <v>109</v>
      </c>
      <c r="X1424" s="41" t="str" cm="1">
        <f t="array" aca="1" ref="X1424" ca="1">IFERROR(INDEX('PC&amp;PD'!$A$1:$AP$15,ROW('PC&amp;PD'!$A$15),MATCH(INDIRECT(T1424),'PC&amp;PD'!$A$1:$AP$1,0)),"")</f>
        <v/>
      </c>
      <c r="Z1424" s="155"/>
      <c r="AA1424" s="13" t="str">
        <f t="shared" si="624"/>
        <v/>
      </c>
      <c r="AB1424" s="155"/>
      <c r="AC1424" s="13" t="str">
        <f t="shared" ca="1" si="629"/>
        <v>$AB</v>
      </c>
      <c r="AD1424" s="13" t="str" cm="1">
        <f t="array" aca="1" ref="AD1424" ca="1">IFERROR(IF((LEFT(INDIRECT("$F"&amp;$S1424),4))="GOTS",IF($G1424="Organic","GOTS_Organic_raw",(IF($G1424="Responsible","GOTS_Responsible",(IF($G1424="No Attribute (Conventional)","GOTS_conventional",(IF($G1424="Recycled Pre/Post-Consumer","GOTS_pre_post",(IF($G1424="In-Conversion","GOTS_in_conversion",(IF($G1424="Sustainably Sourced","Sustainably_sourced",""))))))))))),IF($G1424="Organic","Organic",(IF($G1424="Responsible","Responsible",(IF($G1424="No Attribute (Conventional)","No_Attribute_Conventional",(IF($G1424="Recycled Pre/Post-Consumer","Recycled_Pre_Post_Consumer",(IF($G1424="In-Conversion","In_Conversion",(IF($G1424="Recycled Pre-Consumer","Recycled_Pre_Consumer",(IF($G1424="Recycled Post-Consumer","Recycled_Post_Consumer",(IF($G1424="Sustainably Sourced","Sustainably_sourced","")))))))))))))))),"")</f>
        <v/>
      </c>
      <c r="AE1424" s="13" t="e" cm="1">
        <f t="array" aca="1" ref="AE1424" ca="1">IF(INDIRECT("$F"&amp;$S1424)="","",IF(LEFT(INDIRECT("$F"&amp;$S1424),3)="GRS","GRS_RCS_RM",IF((LEFT(INDIRECT("$F"&amp;$S1424),3))="RCS","GRS_RCS_RM",IF(INDIRECT("$F"&amp;$S1424)="OCS (No Label)","OCS_Conversion_RM",IF(LEFT(INDIRECT("$F"&amp;$S1424),3)="OCS","OCS_RM",IF(RIGHT(INDIRECT("$F"&amp;$S1424),10)="conversion","GOTS_RM_conversion",IF((LEFT(INDIRECT("$F"&amp;$S1424),4))="GOTS","GOTS_RM","Responsible_RM")))))))</f>
        <v>#REF!</v>
      </c>
      <c r="AF1424" s="13" t="str" cm="1">
        <f t="array" aca="1" ref="AF1424" ca="1">IF($S1424="","",INDIRECT("$Z"&amp;$S1424))</f>
        <v/>
      </c>
      <c r="AG1424" s="155"/>
      <c r="AH1424" s="13" t="str" cm="1">
        <f t="array" aca="1" ref="AH1424" ca="1">IFERROR(INDIRECT("$ag"&amp;S1424),"")</f>
        <v/>
      </c>
      <c r="AI1424" s="13" t="e" cm="1">
        <f t="array" aca="1" ref="AI1424" ca="1">INDIRECT("O"&amp;S1423)</f>
        <v>#REF!</v>
      </c>
      <c r="AJ1424" s="13" t="str">
        <f>IF($I1424="","",INDEX('Raw Material'!$A$1:$J$75,MATCH(I1424,'Raw Material'!$A$1:$A$75,0),(MATCH(G1424,'Raw Material'!$A$1:$J$1,0))))</f>
        <v/>
      </c>
      <c r="AK1424" s="13" t="str">
        <f t="shared" si="625"/>
        <v>YANLIŞRM</v>
      </c>
      <c r="AL1424" s="153" t="str">
        <f t="shared" si="626"/>
        <v/>
      </c>
    </row>
    <row r="1425" spans="1:38" ht="16.5" customHeight="1">
      <c r="A1425" s="161"/>
      <c r="B1425" s="166"/>
      <c r="C1425" s="167"/>
      <c r="D1425" s="156"/>
      <c r="E1425" s="156"/>
      <c r="F1425" s="174"/>
      <c r="G1425" s="181"/>
      <c r="H1425" s="182"/>
      <c r="I1425" s="182"/>
      <c r="J1425" s="182"/>
      <c r="K1425" s="32"/>
      <c r="L1425" s="178"/>
      <c r="M1425" s="178"/>
      <c r="N1425" s="81"/>
      <c r="O1425" s="185"/>
      <c r="P1425" s="103"/>
      <c r="Q1425" s="84" t="str">
        <f t="shared" si="627"/>
        <v/>
      </c>
      <c r="R1425" s="159"/>
      <c r="S1425" s="28" t="str" cm="1">
        <f t="array" aca="1" ref="S1425" ca="1">IF(INDIRECT("A"&amp;114+$U1425)&lt;&gt;"",114+$U1425,"")</f>
        <v/>
      </c>
      <c r="T1425" s="28" t="str">
        <f t="shared" ca="1" si="628"/>
        <v>$B</v>
      </c>
      <c r="U1425" s="29">
        <f t="shared" si="634"/>
        <v>1308</v>
      </c>
      <c r="V1425" s="29">
        <v>109.250000000009</v>
      </c>
      <c r="W1425" s="29">
        <f t="shared" si="639"/>
        <v>109</v>
      </c>
      <c r="X1425" s="41" t="str" cm="1">
        <f t="array" aca="1" ref="X1425" ca="1">IFERROR(INDEX('PC&amp;PD'!$A$1:$AP$15,ROW('PC&amp;PD'!$A$15),MATCH(INDIRECT(T1425),'PC&amp;PD'!$A$1:$AP$1,0)),"")</f>
        <v/>
      </c>
      <c r="Z1425" s="155"/>
      <c r="AA1425" s="13" t="str">
        <f t="shared" si="624"/>
        <v/>
      </c>
      <c r="AB1425" s="155"/>
      <c r="AC1425" s="13" t="str">
        <f t="shared" ca="1" si="629"/>
        <v>$AB</v>
      </c>
      <c r="AD1425" s="13" t="str" cm="1">
        <f t="array" aca="1" ref="AD1425" ca="1">IFERROR(IF((LEFT(INDIRECT("$F"&amp;$S1425),4))="GOTS",IF($G1425="Organic","GOTS_Organic_raw",(IF($G1425="Responsible","GOTS_Responsible",(IF($G1425="No Attribute (Conventional)","GOTS_conventional",(IF($G1425="Recycled Pre/Post-Consumer","GOTS_pre_post",(IF($G1425="In-Conversion","GOTS_in_conversion",(IF($G1425="Sustainably Sourced","Sustainably_sourced",""))))))))))),IF($G1425="Organic","Organic",(IF($G1425="Responsible","Responsible",(IF($G1425="No Attribute (Conventional)","No_Attribute_Conventional",(IF($G1425="Recycled Pre/Post-Consumer","Recycled_Pre_Post_Consumer",(IF($G1425="In-Conversion","In_Conversion",(IF($G1425="Recycled Pre-Consumer","Recycled_Pre_Consumer",(IF($G1425="Recycled Post-Consumer","Recycled_Post_Consumer",(IF($G1425="Sustainably Sourced","Sustainably_sourced","")))))))))))))))),"")</f>
        <v/>
      </c>
      <c r="AE1425" s="13" t="e" cm="1">
        <f t="array" aca="1" ref="AE1425" ca="1">IF(INDIRECT("$F"&amp;$S1425)="","",IF(LEFT(INDIRECT("$F"&amp;$S1425),3)="GRS","GRS_RCS_RM",IF((LEFT(INDIRECT("$F"&amp;$S1425),3))="RCS","GRS_RCS_RM",IF(INDIRECT("$F"&amp;$S1425)="OCS (No Label)","OCS_Conversion_RM",IF(LEFT(INDIRECT("$F"&amp;$S1425),3)="OCS","OCS_RM",IF(RIGHT(INDIRECT("$F"&amp;$S1425),10)="conversion","GOTS_RM_conversion",IF((LEFT(INDIRECT("$F"&amp;$S1425),4))="GOTS","GOTS_RM","Responsible_RM")))))))</f>
        <v>#REF!</v>
      </c>
      <c r="AF1425" s="13" t="str" cm="1">
        <f t="array" aca="1" ref="AF1425" ca="1">IF($S1425="","",INDIRECT("$Z"&amp;$S1425))</f>
        <v/>
      </c>
      <c r="AG1425" s="155"/>
      <c r="AH1425" s="13" t="str" cm="1">
        <f t="array" aca="1" ref="AH1425" ca="1">IFERROR(INDIRECT("$ag"&amp;S1425),"")</f>
        <v/>
      </c>
      <c r="AI1425" s="13" t="e" cm="1">
        <f t="array" aca="1" ref="AI1425" ca="1">INDIRECT("O"&amp;S1424)</f>
        <v>#REF!</v>
      </c>
      <c r="AJ1425" s="13" t="str">
        <f>IF($I1425="","",INDEX('Raw Material'!$A$1:$J$75,MATCH(I1425,'Raw Material'!$A$1:$A$75,0),(MATCH(G1425,'Raw Material'!$A$1:$J$1,0))))</f>
        <v/>
      </c>
      <c r="AK1425" s="13" t="str">
        <f t="shared" si="625"/>
        <v>YANLIŞRM</v>
      </c>
      <c r="AL1425" s="153" t="str">
        <f t="shared" si="626"/>
        <v/>
      </c>
    </row>
    <row r="1426" spans="1:38" ht="16.5" customHeight="1">
      <c r="A1426" s="161"/>
      <c r="B1426" s="166"/>
      <c r="C1426" s="167"/>
      <c r="D1426" s="156"/>
      <c r="E1426" s="156"/>
      <c r="F1426" s="174"/>
      <c r="G1426" s="181"/>
      <c r="H1426" s="182"/>
      <c r="I1426" s="182"/>
      <c r="J1426" s="182"/>
      <c r="K1426" s="32"/>
      <c r="L1426" s="178"/>
      <c r="M1426" s="178"/>
      <c r="N1426" s="81"/>
      <c r="O1426" s="185"/>
      <c r="P1426" s="103"/>
      <c r="Q1426" s="84" t="str">
        <f t="shared" si="627"/>
        <v/>
      </c>
      <c r="R1426" s="159"/>
      <c r="S1426" s="28" t="str" cm="1">
        <f t="array" aca="1" ref="S1426" ca="1">IF(INDIRECT("A"&amp;114+$U1426)&lt;&gt;"",114+$U1426,"")</f>
        <v/>
      </c>
      <c r="T1426" s="28" t="str">
        <f t="shared" ca="1" si="628"/>
        <v>$B</v>
      </c>
      <c r="U1426" s="29">
        <f t="shared" si="634"/>
        <v>1308</v>
      </c>
      <c r="V1426" s="29">
        <v>109.333333333342</v>
      </c>
      <c r="W1426" s="29">
        <f t="shared" si="639"/>
        <v>109</v>
      </c>
      <c r="X1426" s="41" t="str" cm="1">
        <f t="array" aca="1" ref="X1426" ca="1">IFERROR(INDEX('PC&amp;PD'!$A$1:$AP$15,ROW('PC&amp;PD'!$A$15),MATCH(INDIRECT(T1426),'PC&amp;PD'!$A$1:$AP$1,0)),"")</f>
        <v/>
      </c>
      <c r="Z1426" s="155"/>
      <c r="AA1426" s="13" t="str">
        <f t="shared" si="624"/>
        <v/>
      </c>
      <c r="AB1426" s="155"/>
      <c r="AC1426" s="13" t="str">
        <f t="shared" ca="1" si="629"/>
        <v>$AB</v>
      </c>
      <c r="AD1426" s="13" t="str" cm="1">
        <f t="array" aca="1" ref="AD1426" ca="1">IFERROR(IF((LEFT(INDIRECT("$F"&amp;$S1426),4))="GOTS",IF($G1426="Organic","GOTS_Organic_raw",(IF($G1426="Responsible","GOTS_Responsible",(IF($G1426="No Attribute (Conventional)","GOTS_conventional",(IF($G1426="Recycled Pre/Post-Consumer","GOTS_pre_post",(IF($G1426="In-Conversion","GOTS_in_conversion",(IF($G1426="Sustainably Sourced","Sustainably_sourced",""))))))))))),IF($G1426="Organic","Organic",(IF($G1426="Responsible","Responsible",(IF($G1426="No Attribute (Conventional)","No_Attribute_Conventional",(IF($G1426="Recycled Pre/Post-Consumer","Recycled_Pre_Post_Consumer",(IF($G1426="In-Conversion","In_Conversion",(IF($G1426="Recycled Pre-Consumer","Recycled_Pre_Consumer",(IF($G1426="Recycled Post-Consumer","Recycled_Post_Consumer",(IF($G1426="Sustainably Sourced","Sustainably_sourced","")))))))))))))))),"")</f>
        <v/>
      </c>
      <c r="AE1426" s="13" t="e" cm="1">
        <f t="array" aca="1" ref="AE1426" ca="1">IF(INDIRECT("$F"&amp;$S1426)="","",IF(LEFT(INDIRECT("$F"&amp;$S1426),3)="GRS","GRS_RCS_RM",IF((LEFT(INDIRECT("$F"&amp;$S1426),3))="RCS","GRS_RCS_RM",IF(INDIRECT("$F"&amp;$S1426)="OCS (No Label)","OCS_Conversion_RM",IF(LEFT(INDIRECT("$F"&amp;$S1426),3)="OCS","OCS_RM",IF(RIGHT(INDIRECT("$F"&amp;$S1426),10)="conversion","GOTS_RM_conversion",IF((LEFT(INDIRECT("$F"&amp;$S1426),4))="GOTS","GOTS_RM","Responsible_RM")))))))</f>
        <v>#REF!</v>
      </c>
      <c r="AF1426" s="13" t="str" cm="1">
        <f t="array" aca="1" ref="AF1426" ca="1">IF($S1426="","",INDIRECT("$Z"&amp;$S1426))</f>
        <v/>
      </c>
      <c r="AG1426" s="155"/>
      <c r="AH1426" s="13" t="str" cm="1">
        <f t="array" aca="1" ref="AH1426" ca="1">IFERROR(INDIRECT("$ag"&amp;S1426),"")</f>
        <v/>
      </c>
      <c r="AI1426" s="13" t="e" cm="1">
        <f t="array" aca="1" ref="AI1426" ca="1">INDIRECT("O"&amp;S1425)</f>
        <v>#REF!</v>
      </c>
      <c r="AJ1426" s="13" t="str">
        <f>IF($I1426="","",INDEX('Raw Material'!$A$1:$J$75,MATCH(I1426,'Raw Material'!$A$1:$A$75,0),(MATCH(G1426,'Raw Material'!$A$1:$J$1,0))))</f>
        <v/>
      </c>
      <c r="AK1426" s="13" t="str">
        <f t="shared" si="625"/>
        <v>YANLIŞRM</v>
      </c>
      <c r="AL1426" s="153" t="str">
        <f t="shared" si="626"/>
        <v/>
      </c>
    </row>
    <row r="1427" spans="1:38" ht="16.5" customHeight="1">
      <c r="A1427" s="161"/>
      <c r="B1427" s="166"/>
      <c r="C1427" s="167"/>
      <c r="D1427" s="156"/>
      <c r="E1427" s="156"/>
      <c r="F1427" s="174"/>
      <c r="G1427" s="181"/>
      <c r="H1427" s="182"/>
      <c r="I1427" s="182"/>
      <c r="J1427" s="182"/>
      <c r="K1427" s="32"/>
      <c r="L1427" s="178"/>
      <c r="M1427" s="178"/>
      <c r="N1427" s="81"/>
      <c r="O1427" s="185"/>
      <c r="P1427" s="103"/>
      <c r="Q1427" s="84" t="str">
        <f t="shared" si="627"/>
        <v/>
      </c>
      <c r="R1427" s="159"/>
      <c r="S1427" s="28" t="str" cm="1">
        <f t="array" aca="1" ref="S1427" ca="1">IF(INDIRECT("A"&amp;114+$U1427)&lt;&gt;"",114+$U1427,"")</f>
        <v/>
      </c>
      <c r="T1427" s="28" t="str">
        <f t="shared" ca="1" si="628"/>
        <v>$B</v>
      </c>
      <c r="U1427" s="29">
        <f t="shared" si="634"/>
        <v>1308</v>
      </c>
      <c r="V1427" s="29">
        <v>109.416666666675</v>
      </c>
      <c r="W1427" s="29">
        <f t="shared" si="639"/>
        <v>109</v>
      </c>
      <c r="X1427" s="41" t="str" cm="1">
        <f t="array" aca="1" ref="X1427" ca="1">IFERROR(INDEX('PC&amp;PD'!$A$1:$AP$15,ROW('PC&amp;PD'!$A$15),MATCH(INDIRECT(T1427),'PC&amp;PD'!$A$1:$AP$1,0)),"")</f>
        <v/>
      </c>
      <c r="Z1427" s="155"/>
      <c r="AA1427" s="13" t="str">
        <f t="shared" si="624"/>
        <v/>
      </c>
      <c r="AB1427" s="155"/>
      <c r="AC1427" s="13" t="str">
        <f t="shared" ca="1" si="629"/>
        <v>$AB</v>
      </c>
      <c r="AD1427" s="13" t="str" cm="1">
        <f t="array" aca="1" ref="AD1427" ca="1">IFERROR(IF((LEFT(INDIRECT("$F"&amp;$S1427),4))="GOTS",IF($G1427="Organic","GOTS_Organic_raw",(IF($G1427="Responsible","GOTS_Responsible",(IF($G1427="No Attribute (Conventional)","GOTS_conventional",(IF($G1427="Recycled Pre/Post-Consumer","GOTS_pre_post",(IF($G1427="In-Conversion","GOTS_in_conversion",(IF($G1427="Sustainably Sourced","Sustainably_sourced",""))))))))))),IF($G1427="Organic","Organic",(IF($G1427="Responsible","Responsible",(IF($G1427="No Attribute (Conventional)","No_Attribute_Conventional",(IF($G1427="Recycled Pre/Post-Consumer","Recycled_Pre_Post_Consumer",(IF($G1427="In-Conversion","In_Conversion",(IF($G1427="Recycled Pre-Consumer","Recycled_Pre_Consumer",(IF($G1427="Recycled Post-Consumer","Recycled_Post_Consumer",(IF($G1427="Sustainably Sourced","Sustainably_sourced","")))))))))))))))),"")</f>
        <v/>
      </c>
      <c r="AE1427" s="13" t="e" cm="1">
        <f t="array" aca="1" ref="AE1427" ca="1">IF(INDIRECT("$F"&amp;$S1427)="","",IF(LEFT(INDIRECT("$F"&amp;$S1427),3)="GRS","GRS_RCS_RM",IF((LEFT(INDIRECT("$F"&amp;$S1427),3))="RCS","GRS_RCS_RM",IF(INDIRECT("$F"&amp;$S1427)="OCS (No Label)","OCS_Conversion_RM",IF(LEFT(INDIRECT("$F"&amp;$S1427),3)="OCS","OCS_RM",IF(RIGHT(INDIRECT("$F"&amp;$S1427),10)="conversion","GOTS_RM_conversion",IF((LEFT(INDIRECT("$F"&amp;$S1427),4))="GOTS","GOTS_RM","Responsible_RM")))))))</f>
        <v>#REF!</v>
      </c>
      <c r="AF1427" s="13" t="str" cm="1">
        <f t="array" aca="1" ref="AF1427" ca="1">IF($S1427="","",INDIRECT("$Z"&amp;$S1427))</f>
        <v/>
      </c>
      <c r="AG1427" s="155"/>
      <c r="AH1427" s="13" t="str" cm="1">
        <f t="array" aca="1" ref="AH1427" ca="1">IFERROR(INDIRECT("$ag"&amp;S1427),"")</f>
        <v/>
      </c>
      <c r="AI1427" s="13" t="e" cm="1">
        <f t="array" aca="1" ref="AI1427" ca="1">INDIRECT("O"&amp;S1426)</f>
        <v>#REF!</v>
      </c>
      <c r="AJ1427" s="13" t="str">
        <f>IF($I1427="","",INDEX('Raw Material'!$A$1:$J$75,MATCH(I1427,'Raw Material'!$A$1:$A$75,0),(MATCH(G1427,'Raw Material'!$A$1:$J$1,0))))</f>
        <v/>
      </c>
      <c r="AK1427" s="13" t="str">
        <f t="shared" si="625"/>
        <v>YANLIŞRM</v>
      </c>
      <c r="AL1427" s="153" t="str">
        <f t="shared" si="626"/>
        <v/>
      </c>
    </row>
    <row r="1428" spans="1:38" ht="16.5" customHeight="1">
      <c r="A1428" s="162"/>
      <c r="B1428" s="168"/>
      <c r="C1428" s="169"/>
      <c r="D1428" s="156"/>
      <c r="E1428" s="156"/>
      <c r="F1428" s="175"/>
      <c r="G1428" s="181"/>
      <c r="H1428" s="182"/>
      <c r="I1428" s="182"/>
      <c r="J1428" s="182"/>
      <c r="K1428" s="32"/>
      <c r="L1428" s="179"/>
      <c r="M1428" s="179"/>
      <c r="N1428" s="81"/>
      <c r="O1428" s="185"/>
      <c r="P1428" s="103"/>
      <c r="Q1428" s="84" t="str">
        <f t="shared" si="627"/>
        <v/>
      </c>
      <c r="R1428" s="159"/>
      <c r="S1428" s="28" t="str" cm="1">
        <f t="array" aca="1" ref="S1428" ca="1">IF(INDIRECT("A"&amp;114+$U1428)&lt;&gt;"",114+$U1428,"")</f>
        <v/>
      </c>
      <c r="T1428" s="28" t="str">
        <f t="shared" ca="1" si="628"/>
        <v>$B</v>
      </c>
      <c r="U1428" s="29">
        <f t="shared" si="634"/>
        <v>1308</v>
      </c>
      <c r="V1428" s="29">
        <v>109.500000000009</v>
      </c>
      <c r="W1428" s="29">
        <f t="shared" si="639"/>
        <v>109</v>
      </c>
      <c r="X1428" s="41" t="str" cm="1">
        <f t="array" aca="1" ref="X1428" ca="1">IFERROR(INDEX('PC&amp;PD'!$A$1:$AP$15,ROW('PC&amp;PD'!$A$15),MATCH(INDIRECT(T1428),'PC&amp;PD'!$A$1:$AP$1,0)),"")</f>
        <v/>
      </c>
      <c r="Z1428" s="155"/>
      <c r="AA1428" s="13" t="str">
        <f t="shared" si="624"/>
        <v/>
      </c>
      <c r="AB1428" s="155"/>
      <c r="AC1428" s="13" t="str">
        <f t="shared" ca="1" si="629"/>
        <v>$AB</v>
      </c>
      <c r="AD1428" s="13" t="str" cm="1">
        <f t="array" aca="1" ref="AD1428" ca="1">IFERROR(IF((LEFT(INDIRECT("$F"&amp;$S1428),4))="GOTS",IF($G1428="Organic","GOTS_Organic_raw",(IF($G1428="Responsible","GOTS_Responsible",(IF($G1428="No Attribute (Conventional)","GOTS_conventional",(IF($G1428="Recycled Pre/Post-Consumer","GOTS_pre_post",(IF($G1428="In-Conversion","GOTS_in_conversion",(IF($G1428="Sustainably Sourced","Sustainably_sourced",""))))))))))),IF($G1428="Organic","Organic",(IF($G1428="Responsible","Responsible",(IF($G1428="No Attribute (Conventional)","No_Attribute_Conventional",(IF($G1428="Recycled Pre/Post-Consumer","Recycled_Pre_Post_Consumer",(IF($G1428="In-Conversion","In_Conversion",(IF($G1428="Recycled Pre-Consumer","Recycled_Pre_Consumer",(IF($G1428="Recycled Post-Consumer","Recycled_Post_Consumer",(IF($G1428="Sustainably Sourced","Sustainably_sourced","")))))))))))))))),"")</f>
        <v/>
      </c>
      <c r="AE1428" s="13" t="e" cm="1">
        <f t="array" aca="1" ref="AE1428" ca="1">IF(INDIRECT("$F"&amp;$S1428)="","",IF(LEFT(INDIRECT("$F"&amp;$S1428),3)="GRS","GRS_RCS_RM",IF((LEFT(INDIRECT("$F"&amp;$S1428),3))="RCS","GRS_RCS_RM",IF(INDIRECT("$F"&amp;$S1428)="OCS (No Label)","OCS_Conversion_RM",IF(LEFT(INDIRECT("$F"&amp;$S1428),3)="OCS","OCS_RM",IF(RIGHT(INDIRECT("$F"&amp;$S1428),10)="conversion","GOTS_RM_conversion",IF((LEFT(INDIRECT("$F"&amp;$S1428),4))="GOTS","GOTS_RM","Responsible_RM")))))))</f>
        <v>#REF!</v>
      </c>
      <c r="AF1428" s="13" t="str" cm="1">
        <f t="array" aca="1" ref="AF1428" ca="1">IF($S1428="","",INDIRECT("$Z"&amp;$S1428))</f>
        <v/>
      </c>
      <c r="AG1428" s="155"/>
      <c r="AH1428" s="13" t="str" cm="1">
        <f t="array" aca="1" ref="AH1428" ca="1">IFERROR(INDIRECT("$ag"&amp;S1428),"")</f>
        <v/>
      </c>
      <c r="AI1428" s="13" t="e" cm="1">
        <f t="array" aca="1" ref="AI1428" ca="1">INDIRECT("O"&amp;S1427)</f>
        <v>#REF!</v>
      </c>
      <c r="AJ1428" s="13" t="str">
        <f>IF($I1428="","",INDEX('Raw Material'!$A$1:$J$75,MATCH(I1428,'Raw Material'!$A$1:$A$75,0),(MATCH(G1428,'Raw Material'!$A$1:$J$1,0))))</f>
        <v/>
      </c>
      <c r="AK1428" s="13" t="str">
        <f t="shared" si="625"/>
        <v>YANLIŞRM</v>
      </c>
      <c r="AL1428" s="153" t="str">
        <f t="shared" si="626"/>
        <v/>
      </c>
    </row>
    <row r="1429" spans="1:38" ht="16.5" customHeight="1">
      <c r="A1429" s="162"/>
      <c r="B1429" s="168"/>
      <c r="C1429" s="169"/>
      <c r="D1429" s="156"/>
      <c r="E1429" s="156"/>
      <c r="F1429" s="175"/>
      <c r="G1429" s="181"/>
      <c r="H1429" s="182"/>
      <c r="I1429" s="182"/>
      <c r="J1429" s="182"/>
      <c r="K1429" s="32"/>
      <c r="L1429" s="179"/>
      <c r="M1429" s="179"/>
      <c r="N1429" s="81"/>
      <c r="O1429" s="185"/>
      <c r="P1429" s="103"/>
      <c r="Q1429" s="84" t="str">
        <f t="shared" si="627"/>
        <v/>
      </c>
      <c r="R1429" s="159"/>
      <c r="S1429" s="28" t="str" cm="1">
        <f t="array" aca="1" ref="S1429" ca="1">IF(INDIRECT("A"&amp;114+$U1429)&lt;&gt;"",114+$U1429,"")</f>
        <v/>
      </c>
      <c r="T1429" s="28" t="str">
        <f t="shared" ca="1" si="628"/>
        <v>$B</v>
      </c>
      <c r="U1429" s="29">
        <f t="shared" si="634"/>
        <v>1308</v>
      </c>
      <c r="V1429" s="29">
        <v>109.583333333342</v>
      </c>
      <c r="W1429" s="29">
        <f t="shared" si="639"/>
        <v>109</v>
      </c>
      <c r="X1429" s="41" t="str" cm="1">
        <f t="array" aca="1" ref="X1429" ca="1">IFERROR(INDEX('PC&amp;PD'!$A$1:$AP$15,ROW('PC&amp;PD'!$A$15),MATCH(INDIRECT(T1429),'PC&amp;PD'!$A$1:$AP$1,0)),"")</f>
        <v/>
      </c>
      <c r="Z1429" s="155"/>
      <c r="AA1429" s="13" t="str">
        <f t="shared" si="624"/>
        <v/>
      </c>
      <c r="AB1429" s="155"/>
      <c r="AC1429" s="13" t="str">
        <f t="shared" ca="1" si="629"/>
        <v>$AB</v>
      </c>
      <c r="AD1429" s="13" t="str" cm="1">
        <f t="array" aca="1" ref="AD1429" ca="1">IFERROR(IF((LEFT(INDIRECT("$F"&amp;$S1429),4))="GOTS",IF($G1429="Organic","GOTS_Organic_raw",(IF($G1429="Responsible","GOTS_Responsible",(IF($G1429="No Attribute (Conventional)","GOTS_conventional",(IF($G1429="Recycled Pre/Post-Consumer","GOTS_pre_post",(IF($G1429="In-Conversion","GOTS_in_conversion",(IF($G1429="Sustainably Sourced","Sustainably_sourced",""))))))))))),IF($G1429="Organic","Organic",(IF($G1429="Responsible","Responsible",(IF($G1429="No Attribute (Conventional)","No_Attribute_Conventional",(IF($G1429="Recycled Pre/Post-Consumer","Recycled_Pre_Post_Consumer",(IF($G1429="In-Conversion","In_Conversion",(IF($G1429="Recycled Pre-Consumer","Recycled_Pre_Consumer",(IF($G1429="Recycled Post-Consumer","Recycled_Post_Consumer",(IF($G1429="Sustainably Sourced","Sustainably_sourced","")))))))))))))))),"")</f>
        <v/>
      </c>
      <c r="AE1429" s="13" t="e" cm="1">
        <f t="array" aca="1" ref="AE1429" ca="1">IF(INDIRECT("$F"&amp;$S1429)="","",IF(LEFT(INDIRECT("$F"&amp;$S1429),3)="GRS","GRS_RCS_RM",IF((LEFT(INDIRECT("$F"&amp;$S1429),3))="RCS","GRS_RCS_RM",IF(INDIRECT("$F"&amp;$S1429)="OCS (No Label)","OCS_Conversion_RM",IF(LEFT(INDIRECT("$F"&amp;$S1429),3)="OCS","OCS_RM",IF(RIGHT(INDIRECT("$F"&amp;$S1429),10)="conversion","GOTS_RM_conversion",IF((LEFT(INDIRECT("$F"&amp;$S1429),4))="GOTS","GOTS_RM","Responsible_RM")))))))</f>
        <v>#REF!</v>
      </c>
      <c r="AF1429" s="13" t="str" cm="1">
        <f t="array" aca="1" ref="AF1429" ca="1">IF($S1429="","",INDIRECT("$Z"&amp;$S1429))</f>
        <v/>
      </c>
      <c r="AG1429" s="155"/>
      <c r="AH1429" s="13" t="str" cm="1">
        <f t="array" aca="1" ref="AH1429" ca="1">IFERROR(INDIRECT("$ag"&amp;S1429),"")</f>
        <v/>
      </c>
      <c r="AI1429" s="13" t="e" cm="1">
        <f t="array" aca="1" ref="AI1429" ca="1">INDIRECT("O"&amp;S1428)</f>
        <v>#REF!</v>
      </c>
      <c r="AJ1429" s="13" t="str">
        <f>IF($I1429="","",INDEX('Raw Material'!$A$1:$J$75,MATCH(I1429,'Raw Material'!$A$1:$A$75,0),(MATCH(G1429,'Raw Material'!$A$1:$J$1,0))))</f>
        <v/>
      </c>
      <c r="AK1429" s="13" t="str">
        <f t="shared" si="625"/>
        <v>YANLIŞRM</v>
      </c>
      <c r="AL1429" s="153" t="str">
        <f t="shared" si="626"/>
        <v/>
      </c>
    </row>
    <row r="1430" spans="1:38" ht="16.5" customHeight="1">
      <c r="A1430" s="162"/>
      <c r="B1430" s="168"/>
      <c r="C1430" s="169"/>
      <c r="D1430" s="156"/>
      <c r="E1430" s="156"/>
      <c r="F1430" s="175"/>
      <c r="G1430" s="181"/>
      <c r="H1430" s="182"/>
      <c r="I1430" s="182"/>
      <c r="J1430" s="182"/>
      <c r="K1430" s="32"/>
      <c r="L1430" s="179"/>
      <c r="M1430" s="179"/>
      <c r="N1430" s="81"/>
      <c r="O1430" s="185"/>
      <c r="P1430" s="103"/>
      <c r="Q1430" s="84" t="str">
        <f t="shared" si="627"/>
        <v/>
      </c>
      <c r="R1430" s="159"/>
      <c r="S1430" s="28" t="str" cm="1">
        <f t="array" aca="1" ref="S1430" ca="1">IF(INDIRECT("A"&amp;114+$U1430)&lt;&gt;"",114+$U1430,"")</f>
        <v/>
      </c>
      <c r="T1430" s="28" t="str">
        <f t="shared" ca="1" si="628"/>
        <v>$B</v>
      </c>
      <c r="U1430" s="29">
        <f t="shared" si="634"/>
        <v>1308</v>
      </c>
      <c r="V1430" s="29">
        <v>109.666666666675</v>
      </c>
      <c r="W1430" s="29">
        <f t="shared" si="639"/>
        <v>109</v>
      </c>
      <c r="X1430" s="41" t="str" cm="1">
        <f t="array" aca="1" ref="X1430" ca="1">IFERROR(INDEX('PC&amp;PD'!$A$1:$AP$15,ROW('PC&amp;PD'!$A$15),MATCH(INDIRECT(T1430),'PC&amp;PD'!$A$1:$AP$1,0)),"")</f>
        <v/>
      </c>
      <c r="Z1430" s="155"/>
      <c r="AA1430" s="13" t="str">
        <f t="shared" si="624"/>
        <v/>
      </c>
      <c r="AB1430" s="155"/>
      <c r="AC1430" s="13" t="str">
        <f t="shared" ca="1" si="629"/>
        <v>$AB</v>
      </c>
      <c r="AD1430" s="13" t="str" cm="1">
        <f t="array" aca="1" ref="AD1430" ca="1">IFERROR(IF((LEFT(INDIRECT("$F"&amp;$S1430),4))="GOTS",IF($G1430="Organic","GOTS_Organic_raw",(IF($G1430="Responsible","GOTS_Responsible",(IF($G1430="No Attribute (Conventional)","GOTS_conventional",(IF($G1430="Recycled Pre/Post-Consumer","GOTS_pre_post",(IF($G1430="In-Conversion","GOTS_in_conversion",(IF($G1430="Sustainably Sourced","Sustainably_sourced",""))))))))))),IF($G1430="Organic","Organic",(IF($G1430="Responsible","Responsible",(IF($G1430="No Attribute (Conventional)","No_Attribute_Conventional",(IF($G1430="Recycled Pre/Post-Consumer","Recycled_Pre_Post_Consumer",(IF($G1430="In-Conversion","In_Conversion",(IF($G1430="Recycled Pre-Consumer","Recycled_Pre_Consumer",(IF($G1430="Recycled Post-Consumer","Recycled_Post_Consumer",(IF($G1430="Sustainably Sourced","Sustainably_sourced","")))))))))))))))),"")</f>
        <v/>
      </c>
      <c r="AE1430" s="13" t="e" cm="1">
        <f t="array" aca="1" ref="AE1430" ca="1">IF(INDIRECT("$F"&amp;$S1430)="","",IF(LEFT(INDIRECT("$F"&amp;$S1430),3)="GRS","GRS_RCS_RM",IF((LEFT(INDIRECT("$F"&amp;$S1430),3))="RCS","GRS_RCS_RM",IF(INDIRECT("$F"&amp;$S1430)="OCS (No Label)","OCS_Conversion_RM",IF(LEFT(INDIRECT("$F"&amp;$S1430),3)="OCS","OCS_RM",IF(RIGHT(INDIRECT("$F"&amp;$S1430),10)="conversion","GOTS_RM_conversion",IF((LEFT(INDIRECT("$F"&amp;$S1430),4))="GOTS","GOTS_RM","Responsible_RM")))))))</f>
        <v>#REF!</v>
      </c>
      <c r="AF1430" s="13" t="str" cm="1">
        <f t="array" aca="1" ref="AF1430" ca="1">IF($S1430="","",INDIRECT("$Z"&amp;$S1430))</f>
        <v/>
      </c>
      <c r="AG1430" s="155"/>
      <c r="AH1430" s="13" t="str" cm="1">
        <f t="array" aca="1" ref="AH1430" ca="1">IFERROR(INDIRECT("$ag"&amp;S1430),"")</f>
        <v/>
      </c>
      <c r="AI1430" s="13" t="e" cm="1">
        <f t="array" aca="1" ref="AI1430" ca="1">INDIRECT("O"&amp;S1429)</f>
        <v>#REF!</v>
      </c>
      <c r="AJ1430" s="13" t="str">
        <f>IF($I1430="","",INDEX('Raw Material'!$A$1:$J$75,MATCH(I1430,'Raw Material'!$A$1:$A$75,0),(MATCH(G1430,'Raw Material'!$A$1:$J$1,0))))</f>
        <v/>
      </c>
      <c r="AK1430" s="13" t="str">
        <f t="shared" si="625"/>
        <v>YANLIŞRM</v>
      </c>
      <c r="AL1430" s="153" t="str">
        <f t="shared" si="626"/>
        <v/>
      </c>
    </row>
    <row r="1431" spans="1:38" ht="16.5" customHeight="1">
      <c r="A1431" s="162"/>
      <c r="B1431" s="168"/>
      <c r="C1431" s="169"/>
      <c r="D1431" s="156"/>
      <c r="E1431" s="156"/>
      <c r="F1431" s="175"/>
      <c r="G1431" s="181"/>
      <c r="H1431" s="182"/>
      <c r="I1431" s="182"/>
      <c r="J1431" s="182"/>
      <c r="K1431" s="32"/>
      <c r="L1431" s="179"/>
      <c r="M1431" s="179"/>
      <c r="N1431" s="81"/>
      <c r="O1431" s="185"/>
      <c r="P1431" s="103"/>
      <c r="Q1431" s="84" t="str">
        <f t="shared" si="627"/>
        <v/>
      </c>
      <c r="R1431" s="159"/>
      <c r="S1431" s="28" t="str" cm="1">
        <f t="array" aca="1" ref="S1431" ca="1">IF(INDIRECT("A"&amp;114+$U1431)&lt;&gt;"",114+$U1431,"")</f>
        <v/>
      </c>
      <c r="T1431" s="28" t="str">
        <f t="shared" ca="1" si="628"/>
        <v>$B</v>
      </c>
      <c r="U1431" s="29">
        <f t="shared" si="634"/>
        <v>1308</v>
      </c>
      <c r="V1431" s="29">
        <v>109.750000000009</v>
      </c>
      <c r="W1431" s="29">
        <f t="shared" si="639"/>
        <v>109</v>
      </c>
      <c r="X1431" s="41" t="str" cm="1">
        <f t="array" aca="1" ref="X1431" ca="1">IFERROR(INDEX('PC&amp;PD'!$A$1:$AP$15,ROW('PC&amp;PD'!$A$15),MATCH(INDIRECT(T1431),'PC&amp;PD'!$A$1:$AP$1,0)),"")</f>
        <v/>
      </c>
      <c r="Z1431" s="155"/>
      <c r="AA1431" s="13" t="str">
        <f t="shared" si="624"/>
        <v/>
      </c>
      <c r="AB1431" s="155"/>
      <c r="AC1431" s="13" t="str">
        <f t="shared" ca="1" si="629"/>
        <v>$AB</v>
      </c>
      <c r="AD1431" s="13" t="str" cm="1">
        <f t="array" aca="1" ref="AD1431" ca="1">IFERROR(IF((LEFT(INDIRECT("$F"&amp;$S1431),4))="GOTS",IF($G1431="Organic","GOTS_Organic_raw",(IF($G1431="Responsible","GOTS_Responsible",(IF($G1431="No Attribute (Conventional)","GOTS_conventional",(IF($G1431="Recycled Pre/Post-Consumer","GOTS_pre_post",(IF($G1431="In-Conversion","GOTS_in_conversion",(IF($G1431="Sustainably Sourced","Sustainably_sourced",""))))))))))),IF($G1431="Organic","Organic",(IF($G1431="Responsible","Responsible",(IF($G1431="No Attribute (Conventional)","No_Attribute_Conventional",(IF($G1431="Recycled Pre/Post-Consumer","Recycled_Pre_Post_Consumer",(IF($G1431="In-Conversion","In_Conversion",(IF($G1431="Recycled Pre-Consumer","Recycled_Pre_Consumer",(IF($G1431="Recycled Post-Consumer","Recycled_Post_Consumer",(IF($G1431="Sustainably Sourced","Sustainably_sourced","")))))))))))))))),"")</f>
        <v/>
      </c>
      <c r="AE1431" s="13" t="e" cm="1">
        <f t="array" aca="1" ref="AE1431" ca="1">IF(INDIRECT("$F"&amp;$S1431)="","",IF(LEFT(INDIRECT("$F"&amp;$S1431),3)="GRS","GRS_RCS_RM",IF((LEFT(INDIRECT("$F"&amp;$S1431),3))="RCS","GRS_RCS_RM",IF(INDIRECT("$F"&amp;$S1431)="OCS (No Label)","OCS_Conversion_RM",IF(LEFT(INDIRECT("$F"&amp;$S1431),3)="OCS","OCS_RM",IF(RIGHT(INDIRECT("$F"&amp;$S1431),10)="conversion","GOTS_RM_conversion",IF((LEFT(INDIRECT("$F"&amp;$S1431),4))="GOTS","GOTS_RM","Responsible_RM")))))))</f>
        <v>#REF!</v>
      </c>
      <c r="AF1431" s="13" t="str" cm="1">
        <f t="array" aca="1" ref="AF1431" ca="1">IF($S1431="","",INDIRECT("$Z"&amp;$S1431))</f>
        <v/>
      </c>
      <c r="AG1431" s="155"/>
      <c r="AH1431" s="13" t="str" cm="1">
        <f t="array" aca="1" ref="AH1431" ca="1">IFERROR(INDIRECT("$ag"&amp;S1431),"")</f>
        <v/>
      </c>
      <c r="AI1431" s="13" t="e" cm="1">
        <f t="array" aca="1" ref="AI1431" ca="1">INDIRECT("O"&amp;S1430)</f>
        <v>#REF!</v>
      </c>
      <c r="AJ1431" s="13" t="str">
        <f>IF($I1431="","",INDEX('Raw Material'!$A$1:$J$75,MATCH(I1431,'Raw Material'!$A$1:$A$75,0),(MATCH(G1431,'Raw Material'!$A$1:$J$1,0))))</f>
        <v/>
      </c>
      <c r="AK1431" s="13" t="str">
        <f t="shared" si="625"/>
        <v>YANLIŞRM</v>
      </c>
      <c r="AL1431" s="153" t="str">
        <f t="shared" si="626"/>
        <v/>
      </c>
    </row>
    <row r="1432" spans="1:38" ht="16.5" customHeight="1">
      <c r="A1432" s="162"/>
      <c r="B1432" s="168"/>
      <c r="C1432" s="169"/>
      <c r="D1432" s="156"/>
      <c r="E1432" s="156"/>
      <c r="F1432" s="175"/>
      <c r="G1432" s="181"/>
      <c r="H1432" s="182"/>
      <c r="I1432" s="182"/>
      <c r="J1432" s="182"/>
      <c r="K1432" s="32"/>
      <c r="L1432" s="179"/>
      <c r="M1432" s="179"/>
      <c r="N1432" s="81"/>
      <c r="O1432" s="185"/>
      <c r="P1432" s="103"/>
      <c r="Q1432" s="84" t="str">
        <f t="shared" si="627"/>
        <v/>
      </c>
      <c r="R1432" s="159"/>
      <c r="S1432" s="28" t="str" cm="1">
        <f t="array" aca="1" ref="S1432" ca="1">IF(INDIRECT("A"&amp;114+$U1432)&lt;&gt;"",114+$U1432,"")</f>
        <v/>
      </c>
      <c r="T1432" s="28" t="str">
        <f t="shared" ca="1" si="628"/>
        <v>$B</v>
      </c>
      <c r="U1432" s="29">
        <f t="shared" si="634"/>
        <v>1308</v>
      </c>
      <c r="V1432" s="29">
        <v>109.833333333342</v>
      </c>
      <c r="W1432" s="29">
        <f t="shared" si="639"/>
        <v>109</v>
      </c>
      <c r="X1432" s="41" t="str" cm="1">
        <f t="array" aca="1" ref="X1432" ca="1">IFERROR(INDEX('PC&amp;PD'!$A$1:$AP$15,ROW('PC&amp;PD'!$A$15),MATCH(INDIRECT(T1432),'PC&amp;PD'!$A$1:$AP$1,0)),"")</f>
        <v/>
      </c>
      <c r="Z1432" s="155"/>
      <c r="AA1432" s="13" t="str">
        <f t="shared" si="624"/>
        <v/>
      </c>
      <c r="AB1432" s="155"/>
      <c r="AC1432" s="13" t="str">
        <f t="shared" ca="1" si="629"/>
        <v>$AB</v>
      </c>
      <c r="AD1432" s="13" t="str" cm="1">
        <f t="array" aca="1" ref="AD1432" ca="1">IFERROR(IF((LEFT(INDIRECT("$F"&amp;$S1432),4))="GOTS",IF($G1432="Organic","GOTS_Organic_raw",(IF($G1432="Responsible","GOTS_Responsible",(IF($G1432="No Attribute (Conventional)","GOTS_conventional",(IF($G1432="Recycled Pre/Post-Consumer","GOTS_pre_post",(IF($G1432="In-Conversion","GOTS_in_conversion",(IF($G1432="Sustainably Sourced","Sustainably_sourced",""))))))))))),IF($G1432="Organic","Organic",(IF($G1432="Responsible","Responsible",(IF($G1432="No Attribute (Conventional)","No_Attribute_Conventional",(IF($G1432="Recycled Pre/Post-Consumer","Recycled_Pre_Post_Consumer",(IF($G1432="In-Conversion","In_Conversion",(IF($G1432="Recycled Pre-Consumer","Recycled_Pre_Consumer",(IF($G1432="Recycled Post-Consumer","Recycled_Post_Consumer",(IF($G1432="Sustainably Sourced","Sustainably_sourced","")))))))))))))))),"")</f>
        <v/>
      </c>
      <c r="AE1432" s="13" t="e" cm="1">
        <f t="array" aca="1" ref="AE1432" ca="1">IF(INDIRECT("$F"&amp;$S1432)="","",IF(LEFT(INDIRECT("$F"&amp;$S1432),3)="GRS","GRS_RCS_RM",IF((LEFT(INDIRECT("$F"&amp;$S1432),3))="RCS","GRS_RCS_RM",IF(INDIRECT("$F"&amp;$S1432)="OCS (No Label)","OCS_Conversion_RM",IF(LEFT(INDIRECT("$F"&amp;$S1432),3)="OCS","OCS_RM",IF(RIGHT(INDIRECT("$F"&amp;$S1432),10)="conversion","GOTS_RM_conversion",IF((LEFT(INDIRECT("$F"&amp;$S1432),4))="GOTS","GOTS_RM","Responsible_RM")))))))</f>
        <v>#REF!</v>
      </c>
      <c r="AF1432" s="13" t="str" cm="1">
        <f t="array" aca="1" ref="AF1432" ca="1">IF($S1432="","",INDIRECT("$Z"&amp;$S1432))</f>
        <v/>
      </c>
      <c r="AG1432" s="155"/>
      <c r="AH1432" s="13" t="str" cm="1">
        <f t="array" aca="1" ref="AH1432" ca="1">IFERROR(INDIRECT("$ag"&amp;S1432),"")</f>
        <v/>
      </c>
      <c r="AI1432" s="13" t="e" cm="1">
        <f t="array" aca="1" ref="AI1432" ca="1">INDIRECT("O"&amp;S1431)</f>
        <v>#REF!</v>
      </c>
      <c r="AJ1432" s="13" t="str">
        <f>IF($I1432="","",INDEX('Raw Material'!$A$1:$J$75,MATCH(I1432,'Raw Material'!$A$1:$A$75,0),(MATCH(G1432,'Raw Material'!$A$1:$J$1,0))))</f>
        <v/>
      </c>
      <c r="AK1432" s="13" t="str">
        <f t="shared" si="625"/>
        <v>YANLIŞRM</v>
      </c>
      <c r="AL1432" s="153" t="str">
        <f t="shared" si="626"/>
        <v/>
      </c>
    </row>
    <row r="1433" spans="1:38" ht="16.5" customHeight="1" thickBot="1">
      <c r="A1433" s="163"/>
      <c r="B1433" s="170"/>
      <c r="C1433" s="171"/>
      <c r="D1433" s="156"/>
      <c r="E1433" s="156"/>
      <c r="F1433" s="176"/>
      <c r="G1433" s="157"/>
      <c r="H1433" s="158"/>
      <c r="I1433" s="158"/>
      <c r="J1433" s="158"/>
      <c r="K1433" s="33"/>
      <c r="L1433" s="180"/>
      <c r="M1433" s="180"/>
      <c r="N1433" s="82"/>
      <c r="O1433" s="186"/>
      <c r="P1433" s="103"/>
      <c r="Q1433" s="84" t="str">
        <f t="shared" si="627"/>
        <v/>
      </c>
      <c r="R1433" s="159"/>
      <c r="S1433" s="28" t="str" cm="1">
        <f t="array" aca="1" ref="S1433" ca="1">IF(INDIRECT("A"&amp;114+$U1433)&lt;&gt;"",114+$U1433,"")</f>
        <v/>
      </c>
      <c r="T1433" s="28" t="str">
        <f t="shared" ca="1" si="628"/>
        <v>$B</v>
      </c>
      <c r="U1433" s="29">
        <f t="shared" si="634"/>
        <v>1308</v>
      </c>
      <c r="V1433" s="29">
        <v>109.916666666675</v>
      </c>
      <c r="W1433" s="29">
        <f t="shared" si="639"/>
        <v>109</v>
      </c>
      <c r="X1433" s="41" t="str" cm="1">
        <f t="array" aca="1" ref="X1433" ca="1">IFERROR(INDEX('PC&amp;PD'!$A$1:$AP$15,ROW('PC&amp;PD'!$A$15),MATCH(INDIRECT(T1433),'PC&amp;PD'!$A$1:$AP$1,0)),"")</f>
        <v/>
      </c>
      <c r="Z1433" s="155"/>
      <c r="AA1433" s="13" t="str">
        <f t="shared" si="624"/>
        <v/>
      </c>
      <c r="AB1433" s="155"/>
      <c r="AC1433" s="13" t="str">
        <f t="shared" ca="1" si="629"/>
        <v>$AB</v>
      </c>
      <c r="AD1433" s="13" t="str" cm="1">
        <f t="array" aca="1" ref="AD1433" ca="1">IFERROR(IF((LEFT(INDIRECT("$F"&amp;$S1433),4))="GOTS",IF($G1433="Organic","GOTS_Organic_raw",(IF($G1433="Responsible","GOTS_Responsible",(IF($G1433="No Attribute (Conventional)","GOTS_conventional",(IF($G1433="Recycled Pre/Post-Consumer","GOTS_pre_post",(IF($G1433="In-Conversion","GOTS_in_conversion",(IF($G1433="Sustainably Sourced","Sustainably_sourced",""))))))))))),IF($G1433="Organic","Organic",(IF($G1433="Responsible","Responsible",(IF($G1433="No Attribute (Conventional)","No_Attribute_Conventional",(IF($G1433="Recycled Pre/Post-Consumer","Recycled_Pre_Post_Consumer",(IF($G1433="In-Conversion","In_Conversion",(IF($G1433="Recycled Pre-Consumer","Recycled_Pre_Consumer",(IF($G1433="Recycled Post-Consumer","Recycled_Post_Consumer",(IF($G1433="Sustainably Sourced","Sustainably_sourced","")))))))))))))))),"")</f>
        <v/>
      </c>
      <c r="AE1433" s="13" t="e" cm="1">
        <f t="array" aca="1" ref="AE1433" ca="1">IF(INDIRECT("$F"&amp;$S1433)="","",IF(LEFT(INDIRECT("$F"&amp;$S1433),3)="GRS","GRS_RCS_RM",IF((LEFT(INDIRECT("$F"&amp;$S1433),3))="RCS","GRS_RCS_RM",IF(INDIRECT("$F"&amp;$S1433)="OCS (No Label)","OCS_Conversion_RM",IF(LEFT(INDIRECT("$F"&amp;$S1433),3)="OCS","OCS_RM",IF(RIGHT(INDIRECT("$F"&amp;$S1433),10)="conversion","GOTS_RM_conversion",IF((LEFT(INDIRECT("$F"&amp;$S1433),4))="GOTS","GOTS_RM","Responsible_RM")))))))</f>
        <v>#REF!</v>
      </c>
      <c r="AF1433" s="13" t="str" cm="1">
        <f t="array" aca="1" ref="AF1433" ca="1">IF($S1433="","",INDIRECT("$Z"&amp;$S1433))</f>
        <v/>
      </c>
      <c r="AG1433" s="155"/>
      <c r="AH1433" s="13" t="str" cm="1">
        <f t="array" aca="1" ref="AH1433" ca="1">IFERROR(INDIRECT("$ag"&amp;S1433),"")</f>
        <v/>
      </c>
      <c r="AI1433" s="13" t="e" cm="1">
        <f t="array" aca="1" ref="AI1433" ca="1">INDIRECT("O"&amp;S1432)</f>
        <v>#REF!</v>
      </c>
      <c r="AJ1433" s="13" t="str">
        <f>IF($I1433="","",INDEX('Raw Material'!$A$1:$J$75,MATCH(I1433,'Raw Material'!$A$1:$A$75,0),(MATCH(G1433,'Raw Material'!$A$1:$J$1,0))))</f>
        <v/>
      </c>
      <c r="AK1433" s="13" t="str">
        <f t="shared" si="625"/>
        <v>YANLIŞRM</v>
      </c>
      <c r="AL1433" s="153" t="str">
        <f t="shared" si="626"/>
        <v/>
      </c>
    </row>
    <row r="1434" spans="1:38" ht="16.5" customHeight="1">
      <c r="A1434" s="160" t="str">
        <f>IF(B1434="","",COUNTA($B$114:$B1434))</f>
        <v/>
      </c>
      <c r="B1434" s="164"/>
      <c r="C1434" s="165"/>
      <c r="D1434" s="183"/>
      <c r="E1434" s="183"/>
      <c r="F1434" s="172"/>
      <c r="G1434" s="212"/>
      <c r="H1434" s="206"/>
      <c r="I1434" s="206"/>
      <c r="J1434" s="206"/>
      <c r="K1434" s="31"/>
      <c r="L1434" s="177" t="str">
        <f t="shared" ref="L1434" si="644">IF(R1434="","",LEFT(R1434,LEN(R1434)-2))</f>
        <v/>
      </c>
      <c r="M1434" s="177"/>
      <c r="N1434" s="80"/>
      <c r="O1434" s="184"/>
      <c r="P1434" s="103"/>
      <c r="Q1434" s="84" t="str">
        <f t="shared" si="627"/>
        <v/>
      </c>
      <c r="R1434" s="159" t="str">
        <f t="shared" ref="R1434" si="645">CONCATENATE($Q1434,Q1435,Q1436,Q1437,Q1438,Q1439,$Q1440,$Q1441,$Q1442,$Q1443,Q1444,Q1445)</f>
        <v/>
      </c>
      <c r="S1434" s="28" t="str" cm="1">
        <f t="array" aca="1" ref="S1434" ca="1">IF(INDIRECT("A"&amp;114+$U1434)&lt;&gt;"",114+$U1434,"")</f>
        <v/>
      </c>
      <c r="T1434" s="28" t="str">
        <f t="shared" ca="1" si="628"/>
        <v>$B</v>
      </c>
      <c r="U1434" s="29">
        <f t="shared" si="634"/>
        <v>1320</v>
      </c>
      <c r="V1434" s="29">
        <v>110.000000000009</v>
      </c>
      <c r="W1434" s="29">
        <f t="shared" si="639"/>
        <v>110</v>
      </c>
      <c r="X1434" s="41" t="str" cm="1">
        <f t="array" aca="1" ref="X1434" ca="1">IFERROR(INDEX('PC&amp;PD'!$A$1:$AP$15,ROW('PC&amp;PD'!$A$15),MATCH(INDIRECT(T1434),'PC&amp;PD'!$A$1:$AP$1,0)),"")</f>
        <v/>
      </c>
      <c r="Z1434" s="155" t="str">
        <f t="shared" ref="Z1434" si="646">IFERROR(IF($F1434="OCS 100","OCS (OCS 100)",IF($F1434="OCS Blended","OCS (OCS Blended)",IF($F1434="OCS (No Label)","OCS (No Label)",IF($F1434="RCS 100","RCS (RCS 100)",IF($F1434="RCS Blended","RCS (RCS Blended)",IF($F1434="GRS","GRS (GRS)",IF($F1434="GRS (No Label)", "GRS (No Label)",IF($F1434="RDS","RDS (RDS)",IF($F1434="RWS","RWS (RWS)",IF($F1434="RAS","RAS (RAS)",IF($F1434="RMS","RMS (RMS)",IF($F1434="GOTS Organic","GOTS (Organic)",IF($F1434="GOTS Made with organic","GOTS (Made with Organic)",IF($F1434="GOTS Organic - in conversion","GOTS (Organic - In Conversion)",IF($F1434="GOTS Made with organic - in conversion","GOTS (Made with Organic - In Conversion)",""))))))))))))))),"")</f>
        <v/>
      </c>
      <c r="AA1434" s="13" t="str">
        <f t="shared" si="624"/>
        <v/>
      </c>
      <c r="AB1434" s="155" t="str">
        <f t="shared" ref="AB1434" si="647">IFERROR(IF($F1434="OCS 100", "OCS_100",IF($F1434="OCS Blended", "OCS_Blended",IF($F1434="OCS (No Label)", "OCS_No_Label",IF($F1434="RCS 100", "RCS_100",IF($F1434="RCS Blended","RCS_Blended",IF($F1434="GRS","GRS",IF($F1434="GRS (No Label)", "GRS_No_Label",IF($F1434="RDS","RDS",IF($F1434="RWS","RWS",IF($F1434="RMS","RMS",IF($F1434="GOTS Organic","GOTS_Organic",IF($F1434="GOTS Made with organic","GOTS_Made_with_organic",IF($F1434="GOTS Organic - in conversion","GOTS_Organic_in_Conversion",IF($F1434="GOTS Made with organic - in conversion","GOTS_Made_with_Organic_in_Conversion",IF($F1434="RAS","RAS",""))))))))))))))),"")</f>
        <v/>
      </c>
      <c r="AC1434" s="13" t="str">
        <f t="shared" ca="1" si="629"/>
        <v>$AB</v>
      </c>
      <c r="AD1434" s="13" t="str" cm="1">
        <f t="array" aca="1" ref="AD1434" ca="1">IFERROR(IF((LEFT(INDIRECT("$F"&amp;$S1434),4))="GOTS",IF($G1434="Organic","GOTS_Organic_raw",(IF($G1434="Responsible","GOTS_Responsible",(IF($G1434="No Attribute (Conventional)","GOTS_conventional",(IF($G1434="Recycled Pre/Post-Consumer","GOTS_pre_post",(IF($G1434="In-Conversion","GOTS_in_conversion",(IF($G1434="Sustainably Sourced","Sustainably_sourced",""))))))))))),IF($G1434="Organic","Organic",(IF($G1434="Responsible","Responsible",(IF($G1434="No Attribute (Conventional)","No_Attribute_Conventional",(IF($G1434="Recycled Pre/Post-Consumer","Recycled_Pre_Post_Consumer",(IF($G1434="In-Conversion","In_Conversion",(IF($G1434="Recycled Pre-Consumer","Recycled_Pre_Consumer",(IF($G1434="Recycled Post-Consumer","Recycled_Post_Consumer",(IF($G1434="Sustainably Sourced","Sustainably_sourced","")))))))))))))))),"")</f>
        <v/>
      </c>
      <c r="AE1434" s="13" t="e" cm="1">
        <f t="array" aca="1" ref="AE1434" ca="1">IF(INDIRECT("$F"&amp;$S1434)="","",IF(LEFT(INDIRECT("$F"&amp;$S1434),3)="GRS","GRS_RCS_RM",IF((LEFT(INDIRECT("$F"&amp;$S1434),3))="RCS","GRS_RCS_RM",IF(INDIRECT("$F"&amp;$S1434)="OCS (No Label)","OCS_Conversion_RM",IF(LEFT(INDIRECT("$F"&amp;$S1434),3)="OCS","OCS_RM",IF(RIGHT(INDIRECT("$F"&amp;$S1434),10)="conversion","GOTS_RM_conversion",IF((LEFT(INDIRECT("$F"&amp;$S1434),4))="GOTS","GOTS_RM","Responsible_RM")))))))</f>
        <v>#REF!</v>
      </c>
      <c r="AF1434" s="13" t="str" cm="1">
        <f t="array" aca="1" ref="AF1434" ca="1">IF($S1434="","",INDIRECT("$Z"&amp;$S1434))</f>
        <v/>
      </c>
      <c r="AG1434" s="155" t="str">
        <f t="shared" si="619"/>
        <v/>
      </c>
      <c r="AH1434" s="13" t="str" cm="1">
        <f t="array" aca="1" ref="AH1434" ca="1">IFERROR(INDIRECT("$ag"&amp;S1434),"")</f>
        <v/>
      </c>
      <c r="AI1434" s="13" t="e" cm="1">
        <f t="array" aca="1" ref="AI1434" ca="1">INDIRECT("O"&amp;S1433)</f>
        <v>#REF!</v>
      </c>
      <c r="AJ1434" s="13" t="str">
        <f>IF($I1434="","",INDEX('Raw Material'!$A$1:$J$75,MATCH(I1434,'Raw Material'!$A$1:$A$75,0),(MATCH(G1434,'Raw Material'!$A$1:$J$1,0))))</f>
        <v/>
      </c>
      <c r="AK1434" s="13" t="str">
        <f t="shared" si="625"/>
        <v>YANLIŞRM</v>
      </c>
      <c r="AL1434" s="153" t="str">
        <f t="shared" si="626"/>
        <v/>
      </c>
    </row>
    <row r="1435" spans="1:38" ht="16.5" customHeight="1">
      <c r="A1435" s="161"/>
      <c r="B1435" s="166"/>
      <c r="C1435" s="167"/>
      <c r="D1435" s="156"/>
      <c r="E1435" s="156"/>
      <c r="F1435" s="173"/>
      <c r="G1435" s="181"/>
      <c r="H1435" s="182"/>
      <c r="I1435" s="182"/>
      <c r="J1435" s="182"/>
      <c r="K1435" s="32"/>
      <c r="L1435" s="178"/>
      <c r="M1435" s="178"/>
      <c r="N1435" s="81"/>
      <c r="O1435" s="185"/>
      <c r="P1435" s="103"/>
      <c r="Q1435" s="84" t="str">
        <f t="shared" si="627"/>
        <v/>
      </c>
      <c r="R1435" s="159"/>
      <c r="S1435" s="28" t="str" cm="1">
        <f t="array" aca="1" ref="S1435" ca="1">IF(INDIRECT("A"&amp;114+$U1435)&lt;&gt;"",114+$U1435,"")</f>
        <v/>
      </c>
      <c r="T1435" s="28" t="str">
        <f t="shared" ca="1" si="628"/>
        <v>$B</v>
      </c>
      <c r="U1435" s="29">
        <f t="shared" si="634"/>
        <v>1320</v>
      </c>
      <c r="V1435" s="29">
        <v>110.083333333342</v>
      </c>
      <c r="W1435" s="29">
        <f t="shared" si="639"/>
        <v>110</v>
      </c>
      <c r="X1435" s="41" t="str" cm="1">
        <f t="array" aca="1" ref="X1435" ca="1">IFERROR(INDEX('PC&amp;PD'!$A$1:$AP$15,ROW('PC&amp;PD'!$A$15),MATCH(INDIRECT(T1435),'PC&amp;PD'!$A$1:$AP$1,0)),"")</f>
        <v/>
      </c>
      <c r="Z1435" s="155"/>
      <c r="AA1435" s="13" t="str">
        <f t="shared" si="624"/>
        <v/>
      </c>
      <c r="AB1435" s="155"/>
      <c r="AC1435" s="13" t="str">
        <f t="shared" ca="1" si="629"/>
        <v>$AB</v>
      </c>
      <c r="AD1435" s="13" t="str" cm="1">
        <f t="array" aca="1" ref="AD1435" ca="1">IFERROR(IF((LEFT(INDIRECT("$F"&amp;$S1435),4))="GOTS",IF($G1435="Organic","GOTS_Organic_raw",(IF($G1435="Responsible","GOTS_Responsible",(IF($G1435="No Attribute (Conventional)","GOTS_conventional",(IF($G1435="Recycled Pre/Post-Consumer","GOTS_pre_post",(IF($G1435="In-Conversion","GOTS_in_conversion",(IF($G1435="Sustainably Sourced","Sustainably_sourced",""))))))))))),IF($G1435="Organic","Organic",(IF($G1435="Responsible","Responsible",(IF($G1435="No Attribute (Conventional)","No_Attribute_Conventional",(IF($G1435="Recycled Pre/Post-Consumer","Recycled_Pre_Post_Consumer",(IF($G1435="In-Conversion","In_Conversion",(IF($G1435="Recycled Pre-Consumer","Recycled_Pre_Consumer",(IF($G1435="Recycled Post-Consumer","Recycled_Post_Consumer",(IF($G1435="Sustainably Sourced","Sustainably_sourced","")))))))))))))))),"")</f>
        <v/>
      </c>
      <c r="AE1435" s="13" t="e" cm="1">
        <f t="array" aca="1" ref="AE1435" ca="1">IF(INDIRECT("$F"&amp;$S1435)="","",IF(LEFT(INDIRECT("$F"&amp;$S1435),3)="GRS","GRS_RCS_RM",IF((LEFT(INDIRECT("$F"&amp;$S1435),3))="RCS","GRS_RCS_RM",IF(INDIRECT("$F"&amp;$S1435)="OCS (No Label)","OCS_Conversion_RM",IF(LEFT(INDIRECT("$F"&amp;$S1435),3)="OCS","OCS_RM",IF(RIGHT(INDIRECT("$F"&amp;$S1435),10)="conversion","GOTS_RM_conversion",IF((LEFT(INDIRECT("$F"&amp;$S1435),4))="GOTS","GOTS_RM","Responsible_RM")))))))</f>
        <v>#REF!</v>
      </c>
      <c r="AF1435" s="13" t="str" cm="1">
        <f t="array" aca="1" ref="AF1435" ca="1">IF($S1435="","",INDIRECT("$Z"&amp;$S1435))</f>
        <v/>
      </c>
      <c r="AG1435" s="155"/>
      <c r="AH1435" s="13" t="str" cm="1">
        <f t="array" aca="1" ref="AH1435" ca="1">IFERROR(INDIRECT("$ag"&amp;S1435),"")</f>
        <v/>
      </c>
      <c r="AI1435" s="13" t="e" cm="1">
        <f t="array" aca="1" ref="AI1435" ca="1">INDIRECT("O"&amp;S1434)</f>
        <v>#REF!</v>
      </c>
      <c r="AJ1435" s="13" t="str">
        <f>IF($I1435="","",INDEX('Raw Material'!$A$1:$J$75,MATCH(I1435,'Raw Material'!$A$1:$A$75,0),(MATCH(G1435,'Raw Material'!$A$1:$J$1,0))))</f>
        <v/>
      </c>
      <c r="AK1435" s="13" t="str">
        <f t="shared" si="625"/>
        <v>YANLIŞRM</v>
      </c>
      <c r="AL1435" s="153" t="str">
        <f t="shared" si="626"/>
        <v/>
      </c>
    </row>
    <row r="1436" spans="1:38" ht="16.5" customHeight="1">
      <c r="A1436" s="161"/>
      <c r="B1436" s="166"/>
      <c r="C1436" s="167"/>
      <c r="D1436" s="156"/>
      <c r="E1436" s="156"/>
      <c r="F1436" s="173"/>
      <c r="G1436" s="181"/>
      <c r="H1436" s="182"/>
      <c r="I1436" s="182"/>
      <c r="J1436" s="182"/>
      <c r="K1436" s="32"/>
      <c r="L1436" s="178"/>
      <c r="M1436" s="178"/>
      <c r="N1436" s="81"/>
      <c r="O1436" s="185"/>
      <c r="P1436" s="103"/>
      <c r="Q1436" s="84" t="str">
        <f t="shared" si="627"/>
        <v/>
      </c>
      <c r="R1436" s="159"/>
      <c r="S1436" s="28" t="str" cm="1">
        <f t="array" aca="1" ref="S1436" ca="1">IF(INDIRECT("A"&amp;114+$U1436)&lt;&gt;"",114+$U1436,"")</f>
        <v/>
      </c>
      <c r="T1436" s="28" t="str">
        <f t="shared" ca="1" si="628"/>
        <v>$B</v>
      </c>
      <c r="U1436" s="29">
        <f t="shared" si="634"/>
        <v>1320</v>
      </c>
      <c r="V1436" s="29">
        <v>110.166666666675</v>
      </c>
      <c r="W1436" s="29">
        <f t="shared" si="639"/>
        <v>110</v>
      </c>
      <c r="X1436" s="41" t="str" cm="1">
        <f t="array" aca="1" ref="X1436" ca="1">IFERROR(INDEX('PC&amp;PD'!$A$1:$AP$15,ROW('PC&amp;PD'!$A$15),MATCH(INDIRECT(T1436),'PC&amp;PD'!$A$1:$AP$1,0)),"")</f>
        <v/>
      </c>
      <c r="Z1436" s="155"/>
      <c r="AA1436" s="13" t="str">
        <f t="shared" si="624"/>
        <v/>
      </c>
      <c r="AB1436" s="155"/>
      <c r="AC1436" s="13" t="str">
        <f t="shared" ca="1" si="629"/>
        <v>$AB</v>
      </c>
      <c r="AD1436" s="13" t="str" cm="1">
        <f t="array" aca="1" ref="AD1436" ca="1">IFERROR(IF((LEFT(INDIRECT("$F"&amp;$S1436),4))="GOTS",IF($G1436="Organic","GOTS_Organic_raw",(IF($G1436="Responsible","GOTS_Responsible",(IF($G1436="No Attribute (Conventional)","GOTS_conventional",(IF($G1436="Recycled Pre/Post-Consumer","GOTS_pre_post",(IF($G1436="In-Conversion","GOTS_in_conversion",(IF($G1436="Sustainably Sourced","Sustainably_sourced",""))))))))))),IF($G1436="Organic","Organic",(IF($G1436="Responsible","Responsible",(IF($G1436="No Attribute (Conventional)","No_Attribute_Conventional",(IF($G1436="Recycled Pre/Post-Consumer","Recycled_Pre_Post_Consumer",(IF($G1436="In-Conversion","In_Conversion",(IF($G1436="Recycled Pre-Consumer","Recycled_Pre_Consumer",(IF($G1436="Recycled Post-Consumer","Recycled_Post_Consumer",(IF($G1436="Sustainably Sourced","Sustainably_sourced","")))))))))))))))),"")</f>
        <v/>
      </c>
      <c r="AE1436" s="13" t="e" cm="1">
        <f t="array" aca="1" ref="AE1436" ca="1">IF(INDIRECT("$F"&amp;$S1436)="","",IF(LEFT(INDIRECT("$F"&amp;$S1436),3)="GRS","GRS_RCS_RM",IF((LEFT(INDIRECT("$F"&amp;$S1436),3))="RCS","GRS_RCS_RM",IF(INDIRECT("$F"&amp;$S1436)="OCS (No Label)","OCS_Conversion_RM",IF(LEFT(INDIRECT("$F"&amp;$S1436),3)="OCS","OCS_RM",IF(RIGHT(INDIRECT("$F"&amp;$S1436),10)="conversion","GOTS_RM_conversion",IF((LEFT(INDIRECT("$F"&amp;$S1436),4))="GOTS","GOTS_RM","Responsible_RM")))))))</f>
        <v>#REF!</v>
      </c>
      <c r="AF1436" s="13" t="str" cm="1">
        <f t="array" aca="1" ref="AF1436" ca="1">IF($S1436="","",INDIRECT("$Z"&amp;$S1436))</f>
        <v/>
      </c>
      <c r="AG1436" s="155"/>
      <c r="AH1436" s="13" t="str" cm="1">
        <f t="array" aca="1" ref="AH1436" ca="1">IFERROR(INDIRECT("$ag"&amp;S1436),"")</f>
        <v/>
      </c>
      <c r="AI1436" s="13" t="e" cm="1">
        <f t="array" aca="1" ref="AI1436" ca="1">INDIRECT("O"&amp;S1435)</f>
        <v>#REF!</v>
      </c>
      <c r="AJ1436" s="13" t="str">
        <f>IF($I1436="","",INDEX('Raw Material'!$A$1:$J$75,MATCH(I1436,'Raw Material'!$A$1:$A$75,0),(MATCH(G1436,'Raw Material'!$A$1:$J$1,0))))</f>
        <v/>
      </c>
      <c r="AK1436" s="13" t="str">
        <f t="shared" si="625"/>
        <v>YANLIŞRM</v>
      </c>
      <c r="AL1436" s="153" t="str">
        <f t="shared" si="626"/>
        <v/>
      </c>
    </row>
    <row r="1437" spans="1:38" ht="16.5" customHeight="1">
      <c r="A1437" s="161"/>
      <c r="B1437" s="166"/>
      <c r="C1437" s="167"/>
      <c r="D1437" s="156"/>
      <c r="E1437" s="156"/>
      <c r="F1437" s="174"/>
      <c r="G1437" s="181"/>
      <c r="H1437" s="182"/>
      <c r="I1437" s="182"/>
      <c r="J1437" s="182"/>
      <c r="K1437" s="32"/>
      <c r="L1437" s="178"/>
      <c r="M1437" s="178"/>
      <c r="N1437" s="81"/>
      <c r="O1437" s="185"/>
      <c r="P1437" s="103"/>
      <c r="Q1437" s="84" t="str">
        <f t="shared" si="627"/>
        <v/>
      </c>
      <c r="R1437" s="159"/>
      <c r="S1437" s="28" t="str" cm="1">
        <f t="array" aca="1" ref="S1437" ca="1">IF(INDIRECT("A"&amp;114+$U1437)&lt;&gt;"",114+$U1437,"")</f>
        <v/>
      </c>
      <c r="T1437" s="28" t="str">
        <f t="shared" ca="1" si="628"/>
        <v>$B</v>
      </c>
      <c r="U1437" s="29">
        <f t="shared" si="634"/>
        <v>1320</v>
      </c>
      <c r="V1437" s="29">
        <v>110.250000000009</v>
      </c>
      <c r="W1437" s="29">
        <f t="shared" si="639"/>
        <v>110</v>
      </c>
      <c r="X1437" s="41" t="str" cm="1">
        <f t="array" aca="1" ref="X1437" ca="1">IFERROR(INDEX('PC&amp;PD'!$A$1:$AP$15,ROW('PC&amp;PD'!$A$15),MATCH(INDIRECT(T1437),'PC&amp;PD'!$A$1:$AP$1,0)),"")</f>
        <v/>
      </c>
      <c r="Z1437" s="155"/>
      <c r="AA1437" s="13" t="str">
        <f t="shared" si="624"/>
        <v/>
      </c>
      <c r="AB1437" s="155"/>
      <c r="AC1437" s="13" t="str">
        <f t="shared" ca="1" si="629"/>
        <v>$AB</v>
      </c>
      <c r="AD1437" s="13" t="str" cm="1">
        <f t="array" aca="1" ref="AD1437" ca="1">IFERROR(IF((LEFT(INDIRECT("$F"&amp;$S1437),4))="GOTS",IF($G1437="Organic","GOTS_Organic_raw",(IF($G1437="Responsible","GOTS_Responsible",(IF($G1437="No Attribute (Conventional)","GOTS_conventional",(IF($G1437="Recycled Pre/Post-Consumer","GOTS_pre_post",(IF($G1437="In-Conversion","GOTS_in_conversion",(IF($G1437="Sustainably Sourced","Sustainably_sourced",""))))))))))),IF($G1437="Organic","Organic",(IF($G1437="Responsible","Responsible",(IF($G1437="No Attribute (Conventional)","No_Attribute_Conventional",(IF($G1437="Recycled Pre/Post-Consumer","Recycled_Pre_Post_Consumer",(IF($G1437="In-Conversion","In_Conversion",(IF($G1437="Recycled Pre-Consumer","Recycled_Pre_Consumer",(IF($G1437="Recycled Post-Consumer","Recycled_Post_Consumer",(IF($G1437="Sustainably Sourced","Sustainably_sourced","")))))))))))))))),"")</f>
        <v/>
      </c>
      <c r="AE1437" s="13" t="e" cm="1">
        <f t="array" aca="1" ref="AE1437" ca="1">IF(INDIRECT("$F"&amp;$S1437)="","",IF(LEFT(INDIRECT("$F"&amp;$S1437),3)="GRS","GRS_RCS_RM",IF((LEFT(INDIRECT("$F"&amp;$S1437),3))="RCS","GRS_RCS_RM",IF(INDIRECT("$F"&amp;$S1437)="OCS (No Label)","OCS_Conversion_RM",IF(LEFT(INDIRECT("$F"&amp;$S1437),3)="OCS","OCS_RM",IF(RIGHT(INDIRECT("$F"&amp;$S1437),10)="conversion","GOTS_RM_conversion",IF((LEFT(INDIRECT("$F"&amp;$S1437),4))="GOTS","GOTS_RM","Responsible_RM")))))))</f>
        <v>#REF!</v>
      </c>
      <c r="AF1437" s="13" t="str" cm="1">
        <f t="array" aca="1" ref="AF1437" ca="1">IF($S1437="","",INDIRECT("$Z"&amp;$S1437))</f>
        <v/>
      </c>
      <c r="AG1437" s="155"/>
      <c r="AH1437" s="13" t="str" cm="1">
        <f t="array" aca="1" ref="AH1437" ca="1">IFERROR(INDIRECT("$ag"&amp;S1437),"")</f>
        <v/>
      </c>
      <c r="AI1437" s="13" t="e" cm="1">
        <f t="array" aca="1" ref="AI1437" ca="1">INDIRECT("O"&amp;S1436)</f>
        <v>#REF!</v>
      </c>
      <c r="AJ1437" s="13" t="str">
        <f>IF($I1437="","",INDEX('Raw Material'!$A$1:$J$75,MATCH(I1437,'Raw Material'!$A$1:$A$75,0),(MATCH(G1437,'Raw Material'!$A$1:$J$1,0))))</f>
        <v/>
      </c>
      <c r="AK1437" s="13" t="str">
        <f t="shared" si="625"/>
        <v>YANLIŞRM</v>
      </c>
      <c r="AL1437" s="153" t="str">
        <f t="shared" si="626"/>
        <v/>
      </c>
    </row>
    <row r="1438" spans="1:38" ht="16.5" customHeight="1">
      <c r="A1438" s="161"/>
      <c r="B1438" s="166"/>
      <c r="C1438" s="167"/>
      <c r="D1438" s="156"/>
      <c r="E1438" s="156"/>
      <c r="F1438" s="174"/>
      <c r="G1438" s="181"/>
      <c r="H1438" s="182"/>
      <c r="I1438" s="182"/>
      <c r="J1438" s="182"/>
      <c r="K1438" s="32"/>
      <c r="L1438" s="178"/>
      <c r="M1438" s="178"/>
      <c r="N1438" s="81"/>
      <c r="O1438" s="185"/>
      <c r="P1438" s="103"/>
      <c r="Q1438" s="84" t="str">
        <f t="shared" si="627"/>
        <v/>
      </c>
      <c r="R1438" s="159"/>
      <c r="S1438" s="28" t="str" cm="1">
        <f t="array" aca="1" ref="S1438" ca="1">IF(INDIRECT("A"&amp;114+$U1438)&lt;&gt;"",114+$U1438,"")</f>
        <v/>
      </c>
      <c r="T1438" s="28" t="str">
        <f t="shared" ca="1" si="628"/>
        <v>$B</v>
      </c>
      <c r="U1438" s="29">
        <f t="shared" si="634"/>
        <v>1320</v>
      </c>
      <c r="V1438" s="29">
        <v>110.333333333342</v>
      </c>
      <c r="W1438" s="29">
        <f t="shared" si="639"/>
        <v>110</v>
      </c>
      <c r="X1438" s="41" t="str" cm="1">
        <f t="array" aca="1" ref="X1438" ca="1">IFERROR(INDEX('PC&amp;PD'!$A$1:$AP$15,ROW('PC&amp;PD'!$A$15),MATCH(INDIRECT(T1438),'PC&amp;PD'!$A$1:$AP$1,0)),"")</f>
        <v/>
      </c>
      <c r="Z1438" s="155"/>
      <c r="AA1438" s="13" t="str">
        <f t="shared" si="624"/>
        <v/>
      </c>
      <c r="AB1438" s="155"/>
      <c r="AC1438" s="13" t="str">
        <f t="shared" ca="1" si="629"/>
        <v>$AB</v>
      </c>
      <c r="AD1438" s="13" t="str" cm="1">
        <f t="array" aca="1" ref="AD1438" ca="1">IFERROR(IF((LEFT(INDIRECT("$F"&amp;$S1438),4))="GOTS",IF($G1438="Organic","GOTS_Organic_raw",(IF($G1438="Responsible","GOTS_Responsible",(IF($G1438="No Attribute (Conventional)","GOTS_conventional",(IF($G1438="Recycled Pre/Post-Consumer","GOTS_pre_post",(IF($G1438="In-Conversion","GOTS_in_conversion",(IF($G1438="Sustainably Sourced","Sustainably_sourced",""))))))))))),IF($G1438="Organic","Organic",(IF($G1438="Responsible","Responsible",(IF($G1438="No Attribute (Conventional)","No_Attribute_Conventional",(IF($G1438="Recycled Pre/Post-Consumer","Recycled_Pre_Post_Consumer",(IF($G1438="In-Conversion","In_Conversion",(IF($G1438="Recycled Pre-Consumer","Recycled_Pre_Consumer",(IF($G1438="Recycled Post-Consumer","Recycled_Post_Consumer",(IF($G1438="Sustainably Sourced","Sustainably_sourced","")))))))))))))))),"")</f>
        <v/>
      </c>
      <c r="AE1438" s="13" t="e" cm="1">
        <f t="array" aca="1" ref="AE1438" ca="1">IF(INDIRECT("$F"&amp;$S1438)="","",IF(LEFT(INDIRECT("$F"&amp;$S1438),3)="GRS","GRS_RCS_RM",IF((LEFT(INDIRECT("$F"&amp;$S1438),3))="RCS","GRS_RCS_RM",IF(INDIRECT("$F"&amp;$S1438)="OCS (No Label)","OCS_Conversion_RM",IF(LEFT(INDIRECT("$F"&amp;$S1438),3)="OCS","OCS_RM",IF(RIGHT(INDIRECT("$F"&amp;$S1438),10)="conversion","GOTS_RM_conversion",IF((LEFT(INDIRECT("$F"&amp;$S1438),4))="GOTS","GOTS_RM","Responsible_RM")))))))</f>
        <v>#REF!</v>
      </c>
      <c r="AF1438" s="13" t="str" cm="1">
        <f t="array" aca="1" ref="AF1438" ca="1">IF($S1438="","",INDIRECT("$Z"&amp;$S1438))</f>
        <v/>
      </c>
      <c r="AG1438" s="155"/>
      <c r="AH1438" s="13" t="str" cm="1">
        <f t="array" aca="1" ref="AH1438" ca="1">IFERROR(INDIRECT("$ag"&amp;S1438),"")</f>
        <v/>
      </c>
      <c r="AI1438" s="13" t="e" cm="1">
        <f t="array" aca="1" ref="AI1438" ca="1">INDIRECT("O"&amp;S1437)</f>
        <v>#REF!</v>
      </c>
      <c r="AJ1438" s="13" t="str">
        <f>IF($I1438="","",INDEX('Raw Material'!$A$1:$J$75,MATCH(I1438,'Raw Material'!$A$1:$A$75,0),(MATCH(G1438,'Raw Material'!$A$1:$J$1,0))))</f>
        <v/>
      </c>
      <c r="AK1438" s="13" t="str">
        <f t="shared" si="625"/>
        <v>YANLIŞRM</v>
      </c>
      <c r="AL1438" s="153" t="str">
        <f t="shared" si="626"/>
        <v/>
      </c>
    </row>
    <row r="1439" spans="1:38" ht="16.5" customHeight="1">
      <c r="A1439" s="161"/>
      <c r="B1439" s="166"/>
      <c r="C1439" s="167"/>
      <c r="D1439" s="156"/>
      <c r="E1439" s="156"/>
      <c r="F1439" s="174"/>
      <c r="G1439" s="181"/>
      <c r="H1439" s="182"/>
      <c r="I1439" s="182"/>
      <c r="J1439" s="182"/>
      <c r="K1439" s="32"/>
      <c r="L1439" s="178"/>
      <c r="M1439" s="178"/>
      <c r="N1439" s="81"/>
      <c r="O1439" s="185"/>
      <c r="P1439" s="103"/>
      <c r="Q1439" s="84" t="str">
        <f t="shared" si="627"/>
        <v/>
      </c>
      <c r="R1439" s="159"/>
      <c r="S1439" s="28" t="str" cm="1">
        <f t="array" aca="1" ref="S1439" ca="1">IF(INDIRECT("A"&amp;114+$U1439)&lt;&gt;"",114+$U1439,"")</f>
        <v/>
      </c>
      <c r="T1439" s="28" t="str">
        <f t="shared" ca="1" si="628"/>
        <v>$B</v>
      </c>
      <c r="U1439" s="29">
        <f t="shared" si="634"/>
        <v>1320</v>
      </c>
      <c r="V1439" s="29">
        <v>110.416666666675</v>
      </c>
      <c r="W1439" s="29">
        <f t="shared" si="639"/>
        <v>110</v>
      </c>
      <c r="X1439" s="41" t="str" cm="1">
        <f t="array" aca="1" ref="X1439" ca="1">IFERROR(INDEX('PC&amp;PD'!$A$1:$AP$15,ROW('PC&amp;PD'!$A$15),MATCH(INDIRECT(T1439),'PC&amp;PD'!$A$1:$AP$1,0)),"")</f>
        <v/>
      </c>
      <c r="Z1439" s="155"/>
      <c r="AA1439" s="13" t="str">
        <f t="shared" si="624"/>
        <v/>
      </c>
      <c r="AB1439" s="155"/>
      <c r="AC1439" s="13" t="str">
        <f t="shared" ca="1" si="629"/>
        <v>$AB</v>
      </c>
      <c r="AD1439" s="13" t="str" cm="1">
        <f t="array" aca="1" ref="AD1439" ca="1">IFERROR(IF((LEFT(INDIRECT("$F"&amp;$S1439),4))="GOTS",IF($G1439="Organic","GOTS_Organic_raw",(IF($G1439="Responsible","GOTS_Responsible",(IF($G1439="No Attribute (Conventional)","GOTS_conventional",(IF($G1439="Recycled Pre/Post-Consumer","GOTS_pre_post",(IF($G1439="In-Conversion","GOTS_in_conversion",(IF($G1439="Sustainably Sourced","Sustainably_sourced",""))))))))))),IF($G1439="Organic","Organic",(IF($G1439="Responsible","Responsible",(IF($G1439="No Attribute (Conventional)","No_Attribute_Conventional",(IF($G1439="Recycled Pre/Post-Consumer","Recycled_Pre_Post_Consumer",(IF($G1439="In-Conversion","In_Conversion",(IF($G1439="Recycled Pre-Consumer","Recycled_Pre_Consumer",(IF($G1439="Recycled Post-Consumer","Recycled_Post_Consumer",(IF($G1439="Sustainably Sourced","Sustainably_sourced","")))))))))))))))),"")</f>
        <v/>
      </c>
      <c r="AE1439" s="13" t="e" cm="1">
        <f t="array" aca="1" ref="AE1439" ca="1">IF(INDIRECT("$F"&amp;$S1439)="","",IF(LEFT(INDIRECT("$F"&amp;$S1439),3)="GRS","GRS_RCS_RM",IF((LEFT(INDIRECT("$F"&amp;$S1439),3))="RCS","GRS_RCS_RM",IF(INDIRECT("$F"&amp;$S1439)="OCS (No Label)","OCS_Conversion_RM",IF(LEFT(INDIRECT("$F"&amp;$S1439),3)="OCS","OCS_RM",IF(RIGHT(INDIRECT("$F"&amp;$S1439),10)="conversion","GOTS_RM_conversion",IF((LEFT(INDIRECT("$F"&amp;$S1439),4))="GOTS","GOTS_RM","Responsible_RM")))))))</f>
        <v>#REF!</v>
      </c>
      <c r="AF1439" s="13" t="str" cm="1">
        <f t="array" aca="1" ref="AF1439" ca="1">IF($S1439="","",INDIRECT("$Z"&amp;$S1439))</f>
        <v/>
      </c>
      <c r="AG1439" s="155"/>
      <c r="AH1439" s="13" t="str" cm="1">
        <f t="array" aca="1" ref="AH1439" ca="1">IFERROR(INDIRECT("$ag"&amp;S1439),"")</f>
        <v/>
      </c>
      <c r="AI1439" s="13" t="e" cm="1">
        <f t="array" aca="1" ref="AI1439" ca="1">INDIRECT("O"&amp;S1438)</f>
        <v>#REF!</v>
      </c>
      <c r="AJ1439" s="13" t="str">
        <f>IF($I1439="","",INDEX('Raw Material'!$A$1:$J$75,MATCH(I1439,'Raw Material'!$A$1:$A$75,0),(MATCH(G1439,'Raw Material'!$A$1:$J$1,0))))</f>
        <v/>
      </c>
      <c r="AK1439" s="13" t="str">
        <f t="shared" si="625"/>
        <v>YANLIŞRM</v>
      </c>
      <c r="AL1439" s="153" t="str">
        <f t="shared" si="626"/>
        <v/>
      </c>
    </row>
    <row r="1440" spans="1:38" ht="16.5" customHeight="1">
      <c r="A1440" s="162"/>
      <c r="B1440" s="168"/>
      <c r="C1440" s="169"/>
      <c r="D1440" s="156"/>
      <c r="E1440" s="156"/>
      <c r="F1440" s="175"/>
      <c r="G1440" s="181"/>
      <c r="H1440" s="182"/>
      <c r="I1440" s="182"/>
      <c r="J1440" s="182"/>
      <c r="K1440" s="32"/>
      <c r="L1440" s="179"/>
      <c r="M1440" s="179"/>
      <c r="N1440" s="81"/>
      <c r="O1440" s="185"/>
      <c r="P1440" s="103"/>
      <c r="Q1440" s="84" t="str">
        <f t="shared" si="627"/>
        <v/>
      </c>
      <c r="R1440" s="159"/>
      <c r="S1440" s="28" t="str" cm="1">
        <f t="array" aca="1" ref="S1440" ca="1">IF(INDIRECT("A"&amp;114+$U1440)&lt;&gt;"",114+$U1440,"")</f>
        <v/>
      </c>
      <c r="T1440" s="28" t="str">
        <f t="shared" ca="1" si="628"/>
        <v>$B</v>
      </c>
      <c r="U1440" s="29">
        <f t="shared" si="634"/>
        <v>1320</v>
      </c>
      <c r="V1440" s="29">
        <v>110.500000000009</v>
      </c>
      <c r="W1440" s="29">
        <f t="shared" si="639"/>
        <v>110</v>
      </c>
      <c r="X1440" s="41" t="str" cm="1">
        <f t="array" aca="1" ref="X1440" ca="1">IFERROR(INDEX('PC&amp;PD'!$A$1:$AP$15,ROW('PC&amp;PD'!$A$15),MATCH(INDIRECT(T1440),'PC&amp;PD'!$A$1:$AP$1,0)),"")</f>
        <v/>
      </c>
      <c r="Z1440" s="155"/>
      <c r="AA1440" s="13" t="str">
        <f t="shared" si="624"/>
        <v/>
      </c>
      <c r="AB1440" s="155"/>
      <c r="AC1440" s="13" t="str">
        <f t="shared" ca="1" si="629"/>
        <v>$AB</v>
      </c>
      <c r="AD1440" s="13" t="str" cm="1">
        <f t="array" aca="1" ref="AD1440" ca="1">IFERROR(IF((LEFT(INDIRECT("$F"&amp;$S1440),4))="GOTS",IF($G1440="Organic","GOTS_Organic_raw",(IF($G1440="Responsible","GOTS_Responsible",(IF($G1440="No Attribute (Conventional)","GOTS_conventional",(IF($G1440="Recycled Pre/Post-Consumer","GOTS_pre_post",(IF($G1440="In-Conversion","GOTS_in_conversion",(IF($G1440="Sustainably Sourced","Sustainably_sourced",""))))))))))),IF($G1440="Organic","Organic",(IF($G1440="Responsible","Responsible",(IF($G1440="No Attribute (Conventional)","No_Attribute_Conventional",(IF($G1440="Recycled Pre/Post-Consumer","Recycled_Pre_Post_Consumer",(IF($G1440="In-Conversion","In_Conversion",(IF($G1440="Recycled Pre-Consumer","Recycled_Pre_Consumer",(IF($G1440="Recycled Post-Consumer","Recycled_Post_Consumer",(IF($G1440="Sustainably Sourced","Sustainably_sourced","")))))))))))))))),"")</f>
        <v/>
      </c>
      <c r="AE1440" s="13" t="e" cm="1">
        <f t="array" aca="1" ref="AE1440" ca="1">IF(INDIRECT("$F"&amp;$S1440)="","",IF(LEFT(INDIRECT("$F"&amp;$S1440),3)="GRS","GRS_RCS_RM",IF((LEFT(INDIRECT("$F"&amp;$S1440),3))="RCS","GRS_RCS_RM",IF(INDIRECT("$F"&amp;$S1440)="OCS (No Label)","OCS_Conversion_RM",IF(LEFT(INDIRECT("$F"&amp;$S1440),3)="OCS","OCS_RM",IF(RIGHT(INDIRECT("$F"&amp;$S1440),10)="conversion","GOTS_RM_conversion",IF((LEFT(INDIRECT("$F"&amp;$S1440),4))="GOTS","GOTS_RM","Responsible_RM")))))))</f>
        <v>#REF!</v>
      </c>
      <c r="AF1440" s="13" t="str" cm="1">
        <f t="array" aca="1" ref="AF1440" ca="1">IF($S1440="","",INDIRECT("$Z"&amp;$S1440))</f>
        <v/>
      </c>
      <c r="AG1440" s="155"/>
      <c r="AH1440" s="13" t="str" cm="1">
        <f t="array" aca="1" ref="AH1440" ca="1">IFERROR(INDIRECT("$ag"&amp;S1440),"")</f>
        <v/>
      </c>
      <c r="AI1440" s="13" t="e" cm="1">
        <f t="array" aca="1" ref="AI1440" ca="1">INDIRECT("O"&amp;S1439)</f>
        <v>#REF!</v>
      </c>
      <c r="AJ1440" s="13" t="str">
        <f>IF($I1440="","",INDEX('Raw Material'!$A$1:$J$75,MATCH(I1440,'Raw Material'!$A$1:$A$75,0),(MATCH(G1440,'Raw Material'!$A$1:$J$1,0))))</f>
        <v/>
      </c>
      <c r="AK1440" s="13" t="str">
        <f t="shared" si="625"/>
        <v>YANLIŞRM</v>
      </c>
      <c r="AL1440" s="153" t="str">
        <f t="shared" si="626"/>
        <v/>
      </c>
    </row>
    <row r="1441" spans="1:38" ht="16.5" customHeight="1">
      <c r="A1441" s="162"/>
      <c r="B1441" s="168"/>
      <c r="C1441" s="169"/>
      <c r="D1441" s="156"/>
      <c r="E1441" s="156"/>
      <c r="F1441" s="175"/>
      <c r="G1441" s="181"/>
      <c r="H1441" s="182"/>
      <c r="I1441" s="182"/>
      <c r="J1441" s="182"/>
      <c r="K1441" s="32"/>
      <c r="L1441" s="179"/>
      <c r="M1441" s="179"/>
      <c r="N1441" s="81"/>
      <c r="O1441" s="185"/>
      <c r="P1441" s="103"/>
      <c r="Q1441" s="84" t="str">
        <f t="shared" si="627"/>
        <v/>
      </c>
      <c r="R1441" s="159"/>
      <c r="S1441" s="28" t="str" cm="1">
        <f t="array" aca="1" ref="S1441" ca="1">IF(INDIRECT("A"&amp;114+$U1441)&lt;&gt;"",114+$U1441,"")</f>
        <v/>
      </c>
      <c r="T1441" s="28" t="str">
        <f t="shared" ca="1" si="628"/>
        <v>$B</v>
      </c>
      <c r="U1441" s="29">
        <f t="shared" si="634"/>
        <v>1320</v>
      </c>
      <c r="V1441" s="29">
        <v>110.583333333342</v>
      </c>
      <c r="W1441" s="29">
        <f t="shared" si="639"/>
        <v>110</v>
      </c>
      <c r="X1441" s="41" t="str" cm="1">
        <f t="array" aca="1" ref="X1441" ca="1">IFERROR(INDEX('PC&amp;PD'!$A$1:$AP$15,ROW('PC&amp;PD'!$A$15),MATCH(INDIRECT(T1441),'PC&amp;PD'!$A$1:$AP$1,0)),"")</f>
        <v/>
      </c>
      <c r="Z1441" s="155"/>
      <c r="AA1441" s="13" t="str">
        <f t="shared" si="624"/>
        <v/>
      </c>
      <c r="AB1441" s="155"/>
      <c r="AC1441" s="13" t="str">
        <f t="shared" ca="1" si="629"/>
        <v>$AB</v>
      </c>
      <c r="AD1441" s="13" t="str" cm="1">
        <f t="array" aca="1" ref="AD1441" ca="1">IFERROR(IF((LEFT(INDIRECT("$F"&amp;$S1441),4))="GOTS",IF($G1441="Organic","GOTS_Organic_raw",(IF($G1441="Responsible","GOTS_Responsible",(IF($G1441="No Attribute (Conventional)","GOTS_conventional",(IF($G1441="Recycled Pre/Post-Consumer","GOTS_pre_post",(IF($G1441="In-Conversion","GOTS_in_conversion",(IF($G1441="Sustainably Sourced","Sustainably_sourced",""))))))))))),IF($G1441="Organic","Organic",(IF($G1441="Responsible","Responsible",(IF($G1441="No Attribute (Conventional)","No_Attribute_Conventional",(IF($G1441="Recycled Pre/Post-Consumer","Recycled_Pre_Post_Consumer",(IF($G1441="In-Conversion","In_Conversion",(IF($G1441="Recycled Pre-Consumer","Recycled_Pre_Consumer",(IF($G1441="Recycled Post-Consumer","Recycled_Post_Consumer",(IF($G1441="Sustainably Sourced","Sustainably_sourced","")))))))))))))))),"")</f>
        <v/>
      </c>
      <c r="AE1441" s="13" t="e" cm="1">
        <f t="array" aca="1" ref="AE1441" ca="1">IF(INDIRECT("$F"&amp;$S1441)="","",IF(LEFT(INDIRECT("$F"&amp;$S1441),3)="GRS","GRS_RCS_RM",IF((LEFT(INDIRECT("$F"&amp;$S1441),3))="RCS","GRS_RCS_RM",IF(INDIRECT("$F"&amp;$S1441)="OCS (No Label)","OCS_Conversion_RM",IF(LEFT(INDIRECT("$F"&amp;$S1441),3)="OCS","OCS_RM",IF(RIGHT(INDIRECT("$F"&amp;$S1441),10)="conversion","GOTS_RM_conversion",IF((LEFT(INDIRECT("$F"&amp;$S1441),4))="GOTS","GOTS_RM","Responsible_RM")))))))</f>
        <v>#REF!</v>
      </c>
      <c r="AF1441" s="13" t="str" cm="1">
        <f t="array" aca="1" ref="AF1441" ca="1">IF($S1441="","",INDIRECT("$Z"&amp;$S1441))</f>
        <v/>
      </c>
      <c r="AG1441" s="155"/>
      <c r="AH1441" s="13" t="str" cm="1">
        <f t="array" aca="1" ref="AH1441" ca="1">IFERROR(INDIRECT("$ag"&amp;S1441),"")</f>
        <v/>
      </c>
      <c r="AI1441" s="13" t="e" cm="1">
        <f t="array" aca="1" ref="AI1441" ca="1">INDIRECT("O"&amp;S1440)</f>
        <v>#REF!</v>
      </c>
      <c r="AJ1441" s="13" t="str">
        <f>IF($I1441="","",INDEX('Raw Material'!$A$1:$J$75,MATCH(I1441,'Raw Material'!$A$1:$A$75,0),(MATCH(G1441,'Raw Material'!$A$1:$J$1,0))))</f>
        <v/>
      </c>
      <c r="AK1441" s="13" t="str">
        <f t="shared" si="625"/>
        <v>YANLIŞRM</v>
      </c>
      <c r="AL1441" s="153" t="str">
        <f t="shared" si="626"/>
        <v/>
      </c>
    </row>
    <row r="1442" spans="1:38" ht="16.5" customHeight="1">
      <c r="A1442" s="162"/>
      <c r="B1442" s="168"/>
      <c r="C1442" s="169"/>
      <c r="D1442" s="156"/>
      <c r="E1442" s="156"/>
      <c r="F1442" s="175"/>
      <c r="G1442" s="181"/>
      <c r="H1442" s="182"/>
      <c r="I1442" s="182"/>
      <c r="J1442" s="182"/>
      <c r="K1442" s="32"/>
      <c r="L1442" s="179"/>
      <c r="M1442" s="179"/>
      <c r="N1442" s="81"/>
      <c r="O1442" s="185"/>
      <c r="P1442" s="103"/>
      <c r="Q1442" s="84" t="str">
        <f t="shared" si="627"/>
        <v/>
      </c>
      <c r="R1442" s="159"/>
      <c r="S1442" s="28" t="str" cm="1">
        <f t="array" aca="1" ref="S1442" ca="1">IF(INDIRECT("A"&amp;114+$U1442)&lt;&gt;"",114+$U1442,"")</f>
        <v/>
      </c>
      <c r="T1442" s="28" t="str">
        <f t="shared" ca="1" si="628"/>
        <v>$B</v>
      </c>
      <c r="U1442" s="29">
        <f t="shared" si="634"/>
        <v>1320</v>
      </c>
      <c r="V1442" s="29">
        <v>110.666666666675</v>
      </c>
      <c r="W1442" s="29">
        <f t="shared" si="639"/>
        <v>110</v>
      </c>
      <c r="X1442" s="41" t="str" cm="1">
        <f t="array" aca="1" ref="X1442" ca="1">IFERROR(INDEX('PC&amp;PD'!$A$1:$AP$15,ROW('PC&amp;PD'!$A$15),MATCH(INDIRECT(T1442),'PC&amp;PD'!$A$1:$AP$1,0)),"")</f>
        <v/>
      </c>
      <c r="Z1442" s="155"/>
      <c r="AA1442" s="13" t="str">
        <f t="shared" si="624"/>
        <v/>
      </c>
      <c r="AB1442" s="155"/>
      <c r="AC1442" s="13" t="str">
        <f t="shared" ca="1" si="629"/>
        <v>$AB</v>
      </c>
      <c r="AD1442" s="13" t="str" cm="1">
        <f t="array" aca="1" ref="AD1442" ca="1">IFERROR(IF((LEFT(INDIRECT("$F"&amp;$S1442),4))="GOTS",IF($G1442="Organic","GOTS_Organic_raw",(IF($G1442="Responsible","GOTS_Responsible",(IF($G1442="No Attribute (Conventional)","GOTS_conventional",(IF($G1442="Recycled Pre/Post-Consumer","GOTS_pre_post",(IF($G1442="In-Conversion","GOTS_in_conversion",(IF($G1442="Sustainably Sourced","Sustainably_sourced",""))))))))))),IF($G1442="Organic","Organic",(IF($G1442="Responsible","Responsible",(IF($G1442="No Attribute (Conventional)","No_Attribute_Conventional",(IF($G1442="Recycled Pre/Post-Consumer","Recycled_Pre_Post_Consumer",(IF($G1442="In-Conversion","In_Conversion",(IF($G1442="Recycled Pre-Consumer","Recycled_Pre_Consumer",(IF($G1442="Recycled Post-Consumer","Recycled_Post_Consumer",(IF($G1442="Sustainably Sourced","Sustainably_sourced","")))))))))))))))),"")</f>
        <v/>
      </c>
      <c r="AE1442" s="13" t="e" cm="1">
        <f t="array" aca="1" ref="AE1442" ca="1">IF(INDIRECT("$F"&amp;$S1442)="","",IF(LEFT(INDIRECT("$F"&amp;$S1442),3)="GRS","GRS_RCS_RM",IF((LEFT(INDIRECT("$F"&amp;$S1442),3))="RCS","GRS_RCS_RM",IF(INDIRECT("$F"&amp;$S1442)="OCS (No Label)","OCS_Conversion_RM",IF(LEFT(INDIRECT("$F"&amp;$S1442),3)="OCS","OCS_RM",IF(RIGHT(INDIRECT("$F"&amp;$S1442),10)="conversion","GOTS_RM_conversion",IF((LEFT(INDIRECT("$F"&amp;$S1442),4))="GOTS","GOTS_RM","Responsible_RM")))))))</f>
        <v>#REF!</v>
      </c>
      <c r="AF1442" s="13" t="str" cm="1">
        <f t="array" aca="1" ref="AF1442" ca="1">IF($S1442="","",INDIRECT("$Z"&amp;$S1442))</f>
        <v/>
      </c>
      <c r="AG1442" s="155"/>
      <c r="AH1442" s="13" t="str" cm="1">
        <f t="array" aca="1" ref="AH1442" ca="1">IFERROR(INDIRECT("$ag"&amp;S1442),"")</f>
        <v/>
      </c>
      <c r="AI1442" s="13" t="e" cm="1">
        <f t="array" aca="1" ref="AI1442" ca="1">INDIRECT("O"&amp;S1441)</f>
        <v>#REF!</v>
      </c>
      <c r="AJ1442" s="13" t="str">
        <f>IF($I1442="","",INDEX('Raw Material'!$A$1:$J$75,MATCH(I1442,'Raw Material'!$A$1:$A$75,0),(MATCH(G1442,'Raw Material'!$A$1:$J$1,0))))</f>
        <v/>
      </c>
      <c r="AK1442" s="13" t="str">
        <f t="shared" si="625"/>
        <v>YANLIŞRM</v>
      </c>
      <c r="AL1442" s="153" t="str">
        <f t="shared" si="626"/>
        <v/>
      </c>
    </row>
    <row r="1443" spans="1:38" ht="16.5" customHeight="1">
      <c r="A1443" s="162"/>
      <c r="B1443" s="168"/>
      <c r="C1443" s="169"/>
      <c r="D1443" s="156"/>
      <c r="E1443" s="156"/>
      <c r="F1443" s="175"/>
      <c r="G1443" s="181"/>
      <c r="H1443" s="182"/>
      <c r="I1443" s="182"/>
      <c r="J1443" s="182"/>
      <c r="K1443" s="32"/>
      <c r="L1443" s="179"/>
      <c r="M1443" s="179"/>
      <c r="N1443" s="81"/>
      <c r="O1443" s="185"/>
      <c r="P1443" s="103"/>
      <c r="Q1443" s="84" t="str">
        <f t="shared" si="627"/>
        <v/>
      </c>
      <c r="R1443" s="159"/>
      <c r="S1443" s="28" t="str" cm="1">
        <f t="array" aca="1" ref="S1443" ca="1">IF(INDIRECT("A"&amp;114+$U1443)&lt;&gt;"",114+$U1443,"")</f>
        <v/>
      </c>
      <c r="T1443" s="28" t="str">
        <f t="shared" ca="1" si="628"/>
        <v>$B</v>
      </c>
      <c r="U1443" s="29">
        <f t="shared" si="634"/>
        <v>1320</v>
      </c>
      <c r="V1443" s="29">
        <v>110.750000000009</v>
      </c>
      <c r="W1443" s="29">
        <f t="shared" si="639"/>
        <v>110</v>
      </c>
      <c r="X1443" s="41" t="str" cm="1">
        <f t="array" aca="1" ref="X1443" ca="1">IFERROR(INDEX('PC&amp;PD'!$A$1:$AP$15,ROW('PC&amp;PD'!$A$15),MATCH(INDIRECT(T1443),'PC&amp;PD'!$A$1:$AP$1,0)),"")</f>
        <v/>
      </c>
      <c r="Z1443" s="155"/>
      <c r="AA1443" s="13" t="str">
        <f t="shared" si="624"/>
        <v/>
      </c>
      <c r="AB1443" s="155"/>
      <c r="AC1443" s="13" t="str">
        <f t="shared" ca="1" si="629"/>
        <v>$AB</v>
      </c>
      <c r="AD1443" s="13" t="str" cm="1">
        <f t="array" aca="1" ref="AD1443" ca="1">IFERROR(IF((LEFT(INDIRECT("$F"&amp;$S1443),4))="GOTS",IF($G1443="Organic","GOTS_Organic_raw",(IF($G1443="Responsible","GOTS_Responsible",(IF($G1443="No Attribute (Conventional)","GOTS_conventional",(IF($G1443="Recycled Pre/Post-Consumer","GOTS_pre_post",(IF($G1443="In-Conversion","GOTS_in_conversion",(IF($G1443="Sustainably Sourced","Sustainably_sourced",""))))))))))),IF($G1443="Organic","Organic",(IF($G1443="Responsible","Responsible",(IF($G1443="No Attribute (Conventional)","No_Attribute_Conventional",(IF($G1443="Recycled Pre/Post-Consumer","Recycled_Pre_Post_Consumer",(IF($G1443="In-Conversion","In_Conversion",(IF($G1443="Recycled Pre-Consumer","Recycled_Pre_Consumer",(IF($G1443="Recycled Post-Consumer","Recycled_Post_Consumer",(IF($G1443="Sustainably Sourced","Sustainably_sourced","")))))))))))))))),"")</f>
        <v/>
      </c>
      <c r="AE1443" s="13" t="e" cm="1">
        <f t="array" aca="1" ref="AE1443" ca="1">IF(INDIRECT("$F"&amp;$S1443)="","",IF(LEFT(INDIRECT("$F"&amp;$S1443),3)="GRS","GRS_RCS_RM",IF((LEFT(INDIRECT("$F"&amp;$S1443),3))="RCS","GRS_RCS_RM",IF(INDIRECT("$F"&amp;$S1443)="OCS (No Label)","OCS_Conversion_RM",IF(LEFT(INDIRECT("$F"&amp;$S1443),3)="OCS","OCS_RM",IF(RIGHT(INDIRECT("$F"&amp;$S1443),10)="conversion","GOTS_RM_conversion",IF((LEFT(INDIRECT("$F"&amp;$S1443),4))="GOTS","GOTS_RM","Responsible_RM")))))))</f>
        <v>#REF!</v>
      </c>
      <c r="AF1443" s="13" t="str" cm="1">
        <f t="array" aca="1" ref="AF1443" ca="1">IF($S1443="","",INDIRECT("$Z"&amp;$S1443))</f>
        <v/>
      </c>
      <c r="AG1443" s="155"/>
      <c r="AH1443" s="13" t="str" cm="1">
        <f t="array" aca="1" ref="AH1443" ca="1">IFERROR(INDIRECT("$ag"&amp;S1443),"")</f>
        <v/>
      </c>
      <c r="AI1443" s="13" t="e" cm="1">
        <f t="array" aca="1" ref="AI1443" ca="1">INDIRECT("O"&amp;S1442)</f>
        <v>#REF!</v>
      </c>
      <c r="AJ1443" s="13" t="str">
        <f>IF($I1443="","",INDEX('Raw Material'!$A$1:$J$75,MATCH(I1443,'Raw Material'!$A$1:$A$75,0),(MATCH(G1443,'Raw Material'!$A$1:$J$1,0))))</f>
        <v/>
      </c>
      <c r="AK1443" s="13" t="str">
        <f t="shared" si="625"/>
        <v>YANLIŞRM</v>
      </c>
      <c r="AL1443" s="153" t="str">
        <f t="shared" si="626"/>
        <v/>
      </c>
    </row>
    <row r="1444" spans="1:38" ht="16.5" customHeight="1">
      <c r="A1444" s="162"/>
      <c r="B1444" s="168"/>
      <c r="C1444" s="169"/>
      <c r="D1444" s="156"/>
      <c r="E1444" s="156"/>
      <c r="F1444" s="175"/>
      <c r="G1444" s="181"/>
      <c r="H1444" s="182"/>
      <c r="I1444" s="182"/>
      <c r="J1444" s="182"/>
      <c r="K1444" s="32"/>
      <c r="L1444" s="179"/>
      <c r="M1444" s="179"/>
      <c r="N1444" s="81"/>
      <c r="O1444" s="185"/>
      <c r="P1444" s="103"/>
      <c r="Q1444" s="84" t="str">
        <f t="shared" si="627"/>
        <v/>
      </c>
      <c r="R1444" s="159"/>
      <c r="S1444" s="28" t="str" cm="1">
        <f t="array" aca="1" ref="S1444" ca="1">IF(INDIRECT("A"&amp;114+$U1444)&lt;&gt;"",114+$U1444,"")</f>
        <v/>
      </c>
      <c r="T1444" s="28" t="str">
        <f t="shared" ca="1" si="628"/>
        <v>$B</v>
      </c>
      <c r="U1444" s="29">
        <f t="shared" si="634"/>
        <v>1320</v>
      </c>
      <c r="V1444" s="29">
        <v>110.833333333342</v>
      </c>
      <c r="W1444" s="29">
        <f t="shared" si="639"/>
        <v>110</v>
      </c>
      <c r="X1444" s="41" t="str" cm="1">
        <f t="array" aca="1" ref="X1444" ca="1">IFERROR(INDEX('PC&amp;PD'!$A$1:$AP$15,ROW('PC&amp;PD'!$A$15),MATCH(INDIRECT(T1444),'PC&amp;PD'!$A$1:$AP$1,0)),"")</f>
        <v/>
      </c>
      <c r="Z1444" s="155"/>
      <c r="AA1444" s="13" t="str">
        <f t="shared" si="624"/>
        <v/>
      </c>
      <c r="AB1444" s="155"/>
      <c r="AC1444" s="13" t="str">
        <f t="shared" ca="1" si="629"/>
        <v>$AB</v>
      </c>
      <c r="AD1444" s="13" t="str" cm="1">
        <f t="array" aca="1" ref="AD1444" ca="1">IFERROR(IF((LEFT(INDIRECT("$F"&amp;$S1444),4))="GOTS",IF($G1444="Organic","GOTS_Organic_raw",(IF($G1444="Responsible","GOTS_Responsible",(IF($G1444="No Attribute (Conventional)","GOTS_conventional",(IF($G1444="Recycled Pre/Post-Consumer","GOTS_pre_post",(IF($G1444="In-Conversion","GOTS_in_conversion",(IF($G1444="Sustainably Sourced","Sustainably_sourced",""))))))))))),IF($G1444="Organic","Organic",(IF($G1444="Responsible","Responsible",(IF($G1444="No Attribute (Conventional)","No_Attribute_Conventional",(IF($G1444="Recycled Pre/Post-Consumer","Recycled_Pre_Post_Consumer",(IF($G1444="In-Conversion","In_Conversion",(IF($G1444="Recycled Pre-Consumer","Recycled_Pre_Consumer",(IF($G1444="Recycled Post-Consumer","Recycled_Post_Consumer",(IF($G1444="Sustainably Sourced","Sustainably_sourced","")))))))))))))))),"")</f>
        <v/>
      </c>
      <c r="AE1444" s="13" t="e" cm="1">
        <f t="array" aca="1" ref="AE1444" ca="1">IF(INDIRECT("$F"&amp;$S1444)="","",IF(LEFT(INDIRECT("$F"&amp;$S1444),3)="GRS","GRS_RCS_RM",IF((LEFT(INDIRECT("$F"&amp;$S1444),3))="RCS","GRS_RCS_RM",IF(INDIRECT("$F"&amp;$S1444)="OCS (No Label)","OCS_Conversion_RM",IF(LEFT(INDIRECT("$F"&amp;$S1444),3)="OCS","OCS_RM",IF(RIGHT(INDIRECT("$F"&amp;$S1444),10)="conversion","GOTS_RM_conversion",IF((LEFT(INDIRECT("$F"&amp;$S1444),4))="GOTS","GOTS_RM","Responsible_RM")))))))</f>
        <v>#REF!</v>
      </c>
      <c r="AF1444" s="13" t="str" cm="1">
        <f t="array" aca="1" ref="AF1444" ca="1">IF($S1444="","",INDIRECT("$Z"&amp;$S1444))</f>
        <v/>
      </c>
      <c r="AG1444" s="155"/>
      <c r="AH1444" s="13" t="str" cm="1">
        <f t="array" aca="1" ref="AH1444" ca="1">IFERROR(INDIRECT("$ag"&amp;S1444),"")</f>
        <v/>
      </c>
      <c r="AI1444" s="13" t="e" cm="1">
        <f t="array" aca="1" ref="AI1444" ca="1">INDIRECT("O"&amp;S1443)</f>
        <v>#REF!</v>
      </c>
      <c r="AJ1444" s="13" t="str">
        <f>IF($I1444="","",INDEX('Raw Material'!$A$1:$J$75,MATCH(I1444,'Raw Material'!$A$1:$A$75,0),(MATCH(G1444,'Raw Material'!$A$1:$J$1,0))))</f>
        <v/>
      </c>
      <c r="AK1444" s="13" t="str">
        <f t="shared" si="625"/>
        <v>YANLIŞRM</v>
      </c>
      <c r="AL1444" s="153" t="str">
        <f t="shared" si="626"/>
        <v/>
      </c>
    </row>
    <row r="1445" spans="1:38" ht="16.5" customHeight="1" thickBot="1">
      <c r="A1445" s="163"/>
      <c r="B1445" s="170"/>
      <c r="C1445" s="171"/>
      <c r="D1445" s="156"/>
      <c r="E1445" s="156"/>
      <c r="F1445" s="176"/>
      <c r="G1445" s="157"/>
      <c r="H1445" s="158"/>
      <c r="I1445" s="158"/>
      <c r="J1445" s="158"/>
      <c r="K1445" s="33"/>
      <c r="L1445" s="180"/>
      <c r="M1445" s="180"/>
      <c r="N1445" s="82"/>
      <c r="O1445" s="186"/>
      <c r="P1445" s="103"/>
      <c r="Q1445" s="84" t="str">
        <f t="shared" si="627"/>
        <v/>
      </c>
      <c r="R1445" s="159"/>
      <c r="S1445" s="28" t="str" cm="1">
        <f t="array" aca="1" ref="S1445" ca="1">IF(INDIRECT("A"&amp;114+$U1445)&lt;&gt;"",114+$U1445,"")</f>
        <v/>
      </c>
      <c r="T1445" s="28" t="str">
        <f t="shared" ca="1" si="628"/>
        <v>$B</v>
      </c>
      <c r="U1445" s="29">
        <f t="shared" si="634"/>
        <v>1320</v>
      </c>
      <c r="V1445" s="29">
        <v>110.916666666675</v>
      </c>
      <c r="W1445" s="29">
        <f t="shared" si="639"/>
        <v>110</v>
      </c>
      <c r="X1445" s="41" t="str" cm="1">
        <f t="array" aca="1" ref="X1445" ca="1">IFERROR(INDEX('PC&amp;PD'!$A$1:$AP$15,ROW('PC&amp;PD'!$A$15),MATCH(INDIRECT(T1445),'PC&amp;PD'!$A$1:$AP$1,0)),"")</f>
        <v/>
      </c>
      <c r="Z1445" s="155"/>
      <c r="AA1445" s="13" t="str">
        <f t="shared" si="624"/>
        <v/>
      </c>
      <c r="AB1445" s="155"/>
      <c r="AC1445" s="13" t="str">
        <f t="shared" ca="1" si="629"/>
        <v>$AB</v>
      </c>
      <c r="AD1445" s="13" t="str" cm="1">
        <f t="array" aca="1" ref="AD1445" ca="1">IFERROR(IF((LEFT(INDIRECT("$F"&amp;$S1445),4))="GOTS",IF($G1445="Organic","GOTS_Organic_raw",(IF($G1445="Responsible","GOTS_Responsible",(IF($G1445="No Attribute (Conventional)","GOTS_conventional",(IF($G1445="Recycled Pre/Post-Consumer","GOTS_pre_post",(IF($G1445="In-Conversion","GOTS_in_conversion",(IF($G1445="Sustainably Sourced","Sustainably_sourced",""))))))))))),IF($G1445="Organic","Organic",(IF($G1445="Responsible","Responsible",(IF($G1445="No Attribute (Conventional)","No_Attribute_Conventional",(IF($G1445="Recycled Pre/Post-Consumer","Recycled_Pre_Post_Consumer",(IF($G1445="In-Conversion","In_Conversion",(IF($G1445="Recycled Pre-Consumer","Recycled_Pre_Consumer",(IF($G1445="Recycled Post-Consumer","Recycled_Post_Consumer",(IF($G1445="Sustainably Sourced","Sustainably_sourced","")))))))))))))))),"")</f>
        <v/>
      </c>
      <c r="AE1445" s="13" t="e" cm="1">
        <f t="array" aca="1" ref="AE1445" ca="1">IF(INDIRECT("$F"&amp;$S1445)="","",IF(LEFT(INDIRECT("$F"&amp;$S1445),3)="GRS","GRS_RCS_RM",IF((LEFT(INDIRECT("$F"&amp;$S1445),3))="RCS","GRS_RCS_RM",IF(INDIRECT("$F"&amp;$S1445)="OCS (No Label)","OCS_Conversion_RM",IF(LEFT(INDIRECT("$F"&amp;$S1445),3)="OCS","OCS_RM",IF(RIGHT(INDIRECT("$F"&amp;$S1445),10)="conversion","GOTS_RM_conversion",IF((LEFT(INDIRECT("$F"&amp;$S1445),4))="GOTS","GOTS_RM","Responsible_RM")))))))</f>
        <v>#REF!</v>
      </c>
      <c r="AF1445" s="13" t="str" cm="1">
        <f t="array" aca="1" ref="AF1445" ca="1">IF($S1445="","",INDIRECT("$Z"&amp;$S1445))</f>
        <v/>
      </c>
      <c r="AG1445" s="155"/>
      <c r="AH1445" s="13" t="str" cm="1">
        <f t="array" aca="1" ref="AH1445" ca="1">IFERROR(INDIRECT("$ag"&amp;S1445),"")</f>
        <v/>
      </c>
      <c r="AI1445" s="13" t="e" cm="1">
        <f t="array" aca="1" ref="AI1445" ca="1">INDIRECT("O"&amp;S1444)</f>
        <v>#REF!</v>
      </c>
      <c r="AJ1445" s="13" t="str">
        <f>IF($I1445="","",INDEX('Raw Material'!$A$1:$J$75,MATCH(I1445,'Raw Material'!$A$1:$A$75,0),(MATCH(G1445,'Raw Material'!$A$1:$J$1,0))))</f>
        <v/>
      </c>
      <c r="AK1445" s="13" t="str">
        <f t="shared" si="625"/>
        <v>YANLIŞRM</v>
      </c>
      <c r="AL1445" s="153" t="str">
        <f t="shared" si="626"/>
        <v/>
      </c>
    </row>
    <row r="1446" spans="1:38" ht="16.5" customHeight="1">
      <c r="A1446" s="160" t="str">
        <f>IF(B1446="","",COUNTA($B$114:$B1446))</f>
        <v/>
      </c>
      <c r="B1446" s="164"/>
      <c r="C1446" s="165"/>
      <c r="D1446" s="183"/>
      <c r="E1446" s="183"/>
      <c r="F1446" s="172"/>
      <c r="G1446" s="212"/>
      <c r="H1446" s="206"/>
      <c r="I1446" s="206"/>
      <c r="J1446" s="206"/>
      <c r="K1446" s="31"/>
      <c r="L1446" s="177" t="str">
        <f t="shared" ref="L1446" si="648">IF(R1446="","",LEFT(R1446,LEN(R1446)-2))</f>
        <v/>
      </c>
      <c r="M1446" s="177"/>
      <c r="N1446" s="80"/>
      <c r="O1446" s="184"/>
      <c r="P1446" s="103"/>
      <c r="Q1446" s="84" t="str">
        <f t="shared" si="627"/>
        <v/>
      </c>
      <c r="R1446" s="159" t="str">
        <f t="shared" ref="R1446" si="649">CONCATENATE($Q1446,Q1447,Q1448,Q1449,Q1450,Q1451,$Q1452,$Q1453,$Q1454,$Q1455,Q1456,Q1457)</f>
        <v/>
      </c>
      <c r="S1446" s="28" t="str" cm="1">
        <f t="array" aca="1" ref="S1446" ca="1">IF(INDIRECT("A"&amp;114+$U1446)&lt;&gt;"",114+$U1446,"")</f>
        <v/>
      </c>
      <c r="T1446" s="28" t="str">
        <f t="shared" ca="1" si="628"/>
        <v>$B</v>
      </c>
      <c r="U1446" s="29">
        <f t="shared" si="634"/>
        <v>1332</v>
      </c>
      <c r="V1446" s="29">
        <v>111.000000000009</v>
      </c>
      <c r="W1446" s="29">
        <f t="shared" si="639"/>
        <v>111</v>
      </c>
      <c r="X1446" s="41" t="str" cm="1">
        <f t="array" aca="1" ref="X1446" ca="1">IFERROR(INDEX('PC&amp;PD'!$A$1:$AP$15,ROW('PC&amp;PD'!$A$15),MATCH(INDIRECT(T1446),'PC&amp;PD'!$A$1:$AP$1,0)),"")</f>
        <v/>
      </c>
      <c r="Z1446" s="155" t="str">
        <f t="shared" ref="Z1446" si="650">IFERROR(IF($F1446="OCS 100","OCS (OCS 100)",IF($F1446="OCS Blended","OCS (OCS Blended)",IF($F1446="OCS (No Label)","OCS (No Label)",IF($F1446="RCS 100","RCS (RCS 100)",IF($F1446="RCS Blended","RCS (RCS Blended)",IF($F1446="GRS","GRS (GRS)",IF($F1446="GRS (No Label)", "GRS (No Label)",IF($F1446="RDS","RDS (RDS)",IF($F1446="RWS","RWS (RWS)",IF($F1446="RAS","RAS (RAS)",IF($F1446="RMS","RMS (RMS)",IF($F1446="GOTS Organic","GOTS (Organic)",IF($F1446="GOTS Made with organic","GOTS (Made with Organic)",IF($F1446="GOTS Organic - in conversion","GOTS (Organic - In Conversion)",IF($F1446="GOTS Made with organic - in conversion","GOTS (Made with Organic - In Conversion)",""))))))))))))))),"")</f>
        <v/>
      </c>
      <c r="AA1446" s="13" t="str">
        <f t="shared" si="624"/>
        <v/>
      </c>
      <c r="AB1446" s="155" t="str">
        <f t="shared" ref="AB1446" si="651">IFERROR(IF($F1446="OCS 100", "OCS_100",IF($F1446="OCS Blended", "OCS_Blended",IF($F1446="OCS (No Label)", "OCS_No_Label",IF($F1446="RCS 100", "RCS_100",IF($F1446="RCS Blended","RCS_Blended",IF($F1446="GRS","GRS",IF($F1446="GRS (No Label)", "GRS_No_Label",IF($F1446="RDS","RDS",IF($F1446="RWS","RWS",IF($F1446="RMS","RMS",IF($F1446="GOTS Organic","GOTS_Organic",IF($F1446="GOTS Made with organic","GOTS_Made_with_organic",IF($F1446="GOTS Organic - in conversion","GOTS_Organic_in_Conversion",IF($F1446="GOTS Made with organic - in conversion","GOTS_Made_with_Organic_in_Conversion",IF($F1446="RAS","RAS",""))))))))))))))),"")</f>
        <v/>
      </c>
      <c r="AC1446" s="13" t="str">
        <f t="shared" ca="1" si="629"/>
        <v>$AB</v>
      </c>
      <c r="AD1446" s="13" t="str" cm="1">
        <f t="array" aca="1" ref="AD1446" ca="1">IFERROR(IF((LEFT(INDIRECT("$F"&amp;$S1446),4))="GOTS",IF($G1446="Organic","GOTS_Organic_raw",(IF($G1446="Responsible","GOTS_Responsible",(IF($G1446="No Attribute (Conventional)","GOTS_conventional",(IF($G1446="Recycled Pre/Post-Consumer","GOTS_pre_post",(IF($G1446="In-Conversion","GOTS_in_conversion",(IF($G1446="Sustainably Sourced","Sustainably_sourced",""))))))))))),IF($G1446="Organic","Organic",(IF($G1446="Responsible","Responsible",(IF($G1446="No Attribute (Conventional)","No_Attribute_Conventional",(IF($G1446="Recycled Pre/Post-Consumer","Recycled_Pre_Post_Consumer",(IF($G1446="In-Conversion","In_Conversion",(IF($G1446="Recycled Pre-Consumer","Recycled_Pre_Consumer",(IF($G1446="Recycled Post-Consumer","Recycled_Post_Consumer",(IF($G1446="Sustainably Sourced","Sustainably_sourced","")))))))))))))))),"")</f>
        <v/>
      </c>
      <c r="AE1446" s="13" t="e" cm="1">
        <f t="array" aca="1" ref="AE1446" ca="1">IF(INDIRECT("$F"&amp;$S1446)="","",IF(LEFT(INDIRECT("$F"&amp;$S1446),3)="GRS","GRS_RCS_RM",IF((LEFT(INDIRECT("$F"&amp;$S1446),3))="RCS","GRS_RCS_RM",IF(INDIRECT("$F"&amp;$S1446)="OCS (No Label)","OCS_Conversion_RM",IF(LEFT(INDIRECT("$F"&amp;$S1446),3)="OCS","OCS_RM",IF(RIGHT(INDIRECT("$F"&amp;$S1446),10)="conversion","GOTS_RM_conversion",IF((LEFT(INDIRECT("$F"&amp;$S1446),4))="GOTS","GOTS_RM","Responsible_RM")))))))</f>
        <v>#REF!</v>
      </c>
      <c r="AF1446" s="13" t="str" cm="1">
        <f t="array" aca="1" ref="AF1446" ca="1">IF($S1446="","",INDIRECT("$Z"&amp;$S1446))</f>
        <v/>
      </c>
      <c r="AG1446" s="155" t="str">
        <f t="shared" ref="AG1446:AG1506" si="652">IF(AND(Y1446="",Y1447="",Y1448="",Y1449="",Y1450="",Y1451="",Y1452="",Y1453="",Y1454="",Y1455="",Y1456="",Y1457=""),"",CONCATENATE(Y1446&amp;", "&amp;Y1447&amp;", "&amp;Y1448&amp;", "&amp;Y1449&amp;", "&amp;Y1450&amp;", "&amp;Y1451&amp;", "&amp;Y1452&amp;", "&amp;Y1453&amp;", "&amp;Y1454&amp;", "&amp;Y1455&amp;", "&amp;Y1456&amp;", "&amp;Y1457))</f>
        <v/>
      </c>
      <c r="AH1446" s="13" t="str" cm="1">
        <f t="array" aca="1" ref="AH1446" ca="1">IFERROR(INDIRECT("$ag"&amp;S1446),"")</f>
        <v/>
      </c>
      <c r="AI1446" s="13" t="e" cm="1">
        <f t="array" aca="1" ref="AI1446" ca="1">INDIRECT("O"&amp;S1445)</f>
        <v>#REF!</v>
      </c>
      <c r="AJ1446" s="13" t="str">
        <f>IF($I1446="","",INDEX('Raw Material'!$A$1:$J$75,MATCH(I1446,'Raw Material'!$A$1:$A$75,0),(MATCH(G1446,'Raw Material'!$A$1:$J$1,0))))</f>
        <v/>
      </c>
      <c r="AK1446" s="13" t="str">
        <f t="shared" si="625"/>
        <v>YANLIŞRM</v>
      </c>
      <c r="AL1446" s="153" t="str">
        <f t="shared" si="626"/>
        <v/>
      </c>
    </row>
    <row r="1447" spans="1:38" ht="16.5" customHeight="1">
      <c r="A1447" s="161"/>
      <c r="B1447" s="166"/>
      <c r="C1447" s="167"/>
      <c r="D1447" s="156"/>
      <c r="E1447" s="156"/>
      <c r="F1447" s="173"/>
      <c r="G1447" s="181"/>
      <c r="H1447" s="182"/>
      <c r="I1447" s="182"/>
      <c r="J1447" s="182"/>
      <c r="K1447" s="32"/>
      <c r="L1447" s="178"/>
      <c r="M1447" s="178"/>
      <c r="N1447" s="81"/>
      <c r="O1447" s="185"/>
      <c r="P1447" s="103"/>
      <c r="Q1447" s="84" t="str">
        <f t="shared" si="627"/>
        <v/>
      </c>
      <c r="R1447" s="159"/>
      <c r="S1447" s="28" t="str" cm="1">
        <f t="array" aca="1" ref="S1447" ca="1">IF(INDIRECT("A"&amp;114+$U1447)&lt;&gt;"",114+$U1447,"")</f>
        <v/>
      </c>
      <c r="T1447" s="28" t="str">
        <f t="shared" ca="1" si="628"/>
        <v>$B</v>
      </c>
      <c r="U1447" s="29">
        <f t="shared" si="634"/>
        <v>1332</v>
      </c>
      <c r="V1447" s="29">
        <v>111.083333333342</v>
      </c>
      <c r="W1447" s="29">
        <f t="shared" si="639"/>
        <v>111</v>
      </c>
      <c r="X1447" s="41" t="str" cm="1">
        <f t="array" aca="1" ref="X1447" ca="1">IFERROR(INDEX('PC&amp;PD'!$A$1:$AP$15,ROW('PC&amp;PD'!$A$15),MATCH(INDIRECT(T1447),'PC&amp;PD'!$A$1:$AP$1,0)),"")</f>
        <v/>
      </c>
      <c r="Z1447" s="155"/>
      <c r="AA1447" s="13" t="str">
        <f t="shared" si="624"/>
        <v/>
      </c>
      <c r="AB1447" s="155"/>
      <c r="AC1447" s="13" t="str">
        <f t="shared" ca="1" si="629"/>
        <v>$AB</v>
      </c>
      <c r="AD1447" s="13" t="str" cm="1">
        <f t="array" aca="1" ref="AD1447" ca="1">IFERROR(IF((LEFT(INDIRECT("$F"&amp;$S1447),4))="GOTS",IF($G1447="Organic","GOTS_Organic_raw",(IF($G1447="Responsible","GOTS_Responsible",(IF($G1447="No Attribute (Conventional)","GOTS_conventional",(IF($G1447="Recycled Pre/Post-Consumer","GOTS_pre_post",(IF($G1447="In-Conversion","GOTS_in_conversion",(IF($G1447="Sustainably Sourced","Sustainably_sourced",""))))))))))),IF($G1447="Organic","Organic",(IF($G1447="Responsible","Responsible",(IF($G1447="No Attribute (Conventional)","No_Attribute_Conventional",(IF($G1447="Recycled Pre/Post-Consumer","Recycled_Pre_Post_Consumer",(IF($G1447="In-Conversion","In_Conversion",(IF($G1447="Recycled Pre-Consumer","Recycled_Pre_Consumer",(IF($G1447="Recycled Post-Consumer","Recycled_Post_Consumer",(IF($G1447="Sustainably Sourced","Sustainably_sourced","")))))))))))))))),"")</f>
        <v/>
      </c>
      <c r="AE1447" s="13" t="e" cm="1">
        <f t="array" aca="1" ref="AE1447" ca="1">IF(INDIRECT("$F"&amp;$S1447)="","",IF(LEFT(INDIRECT("$F"&amp;$S1447),3)="GRS","GRS_RCS_RM",IF((LEFT(INDIRECT("$F"&amp;$S1447),3))="RCS","GRS_RCS_RM",IF(INDIRECT("$F"&amp;$S1447)="OCS (No Label)","OCS_Conversion_RM",IF(LEFT(INDIRECT("$F"&amp;$S1447),3)="OCS","OCS_RM",IF(RIGHT(INDIRECT("$F"&amp;$S1447),10)="conversion","GOTS_RM_conversion",IF((LEFT(INDIRECT("$F"&amp;$S1447),4))="GOTS","GOTS_RM","Responsible_RM")))))))</f>
        <v>#REF!</v>
      </c>
      <c r="AF1447" s="13" t="str" cm="1">
        <f t="array" aca="1" ref="AF1447" ca="1">IF($S1447="","",INDIRECT("$Z"&amp;$S1447))</f>
        <v/>
      </c>
      <c r="AG1447" s="155"/>
      <c r="AH1447" s="13" t="str" cm="1">
        <f t="array" aca="1" ref="AH1447" ca="1">IFERROR(INDIRECT("$ag"&amp;S1447),"")</f>
        <v/>
      </c>
      <c r="AI1447" s="13" t="e" cm="1">
        <f t="array" aca="1" ref="AI1447" ca="1">INDIRECT("O"&amp;S1446)</f>
        <v>#REF!</v>
      </c>
      <c r="AJ1447" s="13" t="str">
        <f>IF($I1447="","",INDEX('Raw Material'!$A$1:$J$75,MATCH(I1447,'Raw Material'!$A$1:$A$75,0),(MATCH(G1447,'Raw Material'!$A$1:$J$1,0))))</f>
        <v/>
      </c>
      <c r="AK1447" s="13" t="str">
        <f t="shared" si="625"/>
        <v>YANLIŞRM</v>
      </c>
      <c r="AL1447" s="153" t="str">
        <f t="shared" si="626"/>
        <v/>
      </c>
    </row>
    <row r="1448" spans="1:38" ht="16.5" customHeight="1">
      <c r="A1448" s="161"/>
      <c r="B1448" s="166"/>
      <c r="C1448" s="167"/>
      <c r="D1448" s="156"/>
      <c r="E1448" s="156"/>
      <c r="F1448" s="173"/>
      <c r="G1448" s="181"/>
      <c r="H1448" s="182"/>
      <c r="I1448" s="182"/>
      <c r="J1448" s="182"/>
      <c r="K1448" s="32"/>
      <c r="L1448" s="178"/>
      <c r="M1448" s="178"/>
      <c r="N1448" s="81"/>
      <c r="O1448" s="185"/>
      <c r="P1448" s="103"/>
      <c r="Q1448" s="84" t="str">
        <f t="shared" si="627"/>
        <v/>
      </c>
      <c r="R1448" s="159"/>
      <c r="S1448" s="28" t="str" cm="1">
        <f t="array" aca="1" ref="S1448" ca="1">IF(INDIRECT("A"&amp;114+$U1448)&lt;&gt;"",114+$U1448,"")</f>
        <v/>
      </c>
      <c r="T1448" s="28" t="str">
        <f t="shared" ca="1" si="628"/>
        <v>$B</v>
      </c>
      <c r="U1448" s="29">
        <f t="shared" si="634"/>
        <v>1332</v>
      </c>
      <c r="V1448" s="29">
        <v>111.166666666675</v>
      </c>
      <c r="W1448" s="29">
        <f t="shared" si="639"/>
        <v>111</v>
      </c>
      <c r="X1448" s="41" t="str" cm="1">
        <f t="array" aca="1" ref="X1448" ca="1">IFERROR(INDEX('PC&amp;PD'!$A$1:$AP$15,ROW('PC&amp;PD'!$A$15),MATCH(INDIRECT(T1448),'PC&amp;PD'!$A$1:$AP$1,0)),"")</f>
        <v/>
      </c>
      <c r="Z1448" s="155"/>
      <c r="AA1448" s="13" t="str">
        <f t="shared" si="624"/>
        <v/>
      </c>
      <c r="AB1448" s="155"/>
      <c r="AC1448" s="13" t="str">
        <f t="shared" ca="1" si="629"/>
        <v>$AB</v>
      </c>
      <c r="AD1448" s="13" t="str" cm="1">
        <f t="array" aca="1" ref="AD1448" ca="1">IFERROR(IF((LEFT(INDIRECT("$F"&amp;$S1448),4))="GOTS",IF($G1448="Organic","GOTS_Organic_raw",(IF($G1448="Responsible","GOTS_Responsible",(IF($G1448="No Attribute (Conventional)","GOTS_conventional",(IF($G1448="Recycled Pre/Post-Consumer","GOTS_pre_post",(IF($G1448="In-Conversion","GOTS_in_conversion",(IF($G1448="Sustainably Sourced","Sustainably_sourced",""))))))))))),IF($G1448="Organic","Organic",(IF($G1448="Responsible","Responsible",(IF($G1448="No Attribute (Conventional)","No_Attribute_Conventional",(IF($G1448="Recycled Pre/Post-Consumer","Recycled_Pre_Post_Consumer",(IF($G1448="In-Conversion","In_Conversion",(IF($G1448="Recycled Pre-Consumer","Recycled_Pre_Consumer",(IF($G1448="Recycled Post-Consumer","Recycled_Post_Consumer",(IF($G1448="Sustainably Sourced","Sustainably_sourced","")))))))))))))))),"")</f>
        <v/>
      </c>
      <c r="AE1448" s="13" t="e" cm="1">
        <f t="array" aca="1" ref="AE1448" ca="1">IF(INDIRECT("$F"&amp;$S1448)="","",IF(LEFT(INDIRECT("$F"&amp;$S1448),3)="GRS","GRS_RCS_RM",IF((LEFT(INDIRECT("$F"&amp;$S1448),3))="RCS","GRS_RCS_RM",IF(INDIRECT("$F"&amp;$S1448)="OCS (No Label)","OCS_Conversion_RM",IF(LEFT(INDIRECT("$F"&amp;$S1448),3)="OCS","OCS_RM",IF(RIGHT(INDIRECT("$F"&amp;$S1448),10)="conversion","GOTS_RM_conversion",IF((LEFT(INDIRECT("$F"&amp;$S1448),4))="GOTS","GOTS_RM","Responsible_RM")))))))</f>
        <v>#REF!</v>
      </c>
      <c r="AF1448" s="13" t="str" cm="1">
        <f t="array" aca="1" ref="AF1448" ca="1">IF($S1448="","",INDIRECT("$Z"&amp;$S1448))</f>
        <v/>
      </c>
      <c r="AG1448" s="155"/>
      <c r="AH1448" s="13" t="str" cm="1">
        <f t="array" aca="1" ref="AH1448" ca="1">IFERROR(INDIRECT("$ag"&amp;S1448),"")</f>
        <v/>
      </c>
      <c r="AI1448" s="13" t="e" cm="1">
        <f t="array" aca="1" ref="AI1448" ca="1">INDIRECT("O"&amp;S1447)</f>
        <v>#REF!</v>
      </c>
      <c r="AJ1448" s="13" t="str">
        <f>IF($I1448="","",INDEX('Raw Material'!$A$1:$J$75,MATCH(I1448,'Raw Material'!$A$1:$A$75,0),(MATCH(G1448,'Raw Material'!$A$1:$J$1,0))))</f>
        <v/>
      </c>
      <c r="AK1448" s="13" t="str">
        <f t="shared" si="625"/>
        <v>YANLIŞRM</v>
      </c>
      <c r="AL1448" s="153" t="str">
        <f t="shared" si="626"/>
        <v/>
      </c>
    </row>
    <row r="1449" spans="1:38" ht="16.5" customHeight="1">
      <c r="A1449" s="161"/>
      <c r="B1449" s="166"/>
      <c r="C1449" s="167"/>
      <c r="D1449" s="156"/>
      <c r="E1449" s="156"/>
      <c r="F1449" s="174"/>
      <c r="G1449" s="181"/>
      <c r="H1449" s="182"/>
      <c r="I1449" s="182"/>
      <c r="J1449" s="182"/>
      <c r="K1449" s="32"/>
      <c r="L1449" s="178"/>
      <c r="M1449" s="178"/>
      <c r="N1449" s="81"/>
      <c r="O1449" s="185"/>
      <c r="P1449" s="103"/>
      <c r="Q1449" s="84" t="str">
        <f t="shared" si="627"/>
        <v/>
      </c>
      <c r="R1449" s="159"/>
      <c r="S1449" s="28" t="str" cm="1">
        <f t="array" aca="1" ref="S1449" ca="1">IF(INDIRECT("A"&amp;114+$U1449)&lt;&gt;"",114+$U1449,"")</f>
        <v/>
      </c>
      <c r="T1449" s="28" t="str">
        <f t="shared" ca="1" si="628"/>
        <v>$B</v>
      </c>
      <c r="U1449" s="29">
        <f t="shared" si="634"/>
        <v>1332</v>
      </c>
      <c r="V1449" s="29">
        <v>111.250000000009</v>
      </c>
      <c r="W1449" s="29">
        <f t="shared" si="639"/>
        <v>111</v>
      </c>
      <c r="X1449" s="41" t="str" cm="1">
        <f t="array" aca="1" ref="X1449" ca="1">IFERROR(INDEX('PC&amp;PD'!$A$1:$AP$15,ROW('PC&amp;PD'!$A$15),MATCH(INDIRECT(T1449),'PC&amp;PD'!$A$1:$AP$1,0)),"")</f>
        <v/>
      </c>
      <c r="Z1449" s="155"/>
      <c r="AA1449" s="13" t="str">
        <f t="shared" si="624"/>
        <v/>
      </c>
      <c r="AB1449" s="155"/>
      <c r="AC1449" s="13" t="str">
        <f t="shared" ca="1" si="629"/>
        <v>$AB</v>
      </c>
      <c r="AD1449" s="13" t="str" cm="1">
        <f t="array" aca="1" ref="AD1449" ca="1">IFERROR(IF((LEFT(INDIRECT("$F"&amp;$S1449),4))="GOTS",IF($G1449="Organic","GOTS_Organic_raw",(IF($G1449="Responsible","GOTS_Responsible",(IF($G1449="No Attribute (Conventional)","GOTS_conventional",(IF($G1449="Recycled Pre/Post-Consumer","GOTS_pre_post",(IF($G1449="In-Conversion","GOTS_in_conversion",(IF($G1449="Sustainably Sourced","Sustainably_sourced",""))))))))))),IF($G1449="Organic","Organic",(IF($G1449="Responsible","Responsible",(IF($G1449="No Attribute (Conventional)","No_Attribute_Conventional",(IF($G1449="Recycled Pre/Post-Consumer","Recycled_Pre_Post_Consumer",(IF($G1449="In-Conversion","In_Conversion",(IF($G1449="Recycled Pre-Consumer","Recycled_Pre_Consumer",(IF($G1449="Recycled Post-Consumer","Recycled_Post_Consumer",(IF($G1449="Sustainably Sourced","Sustainably_sourced","")))))))))))))))),"")</f>
        <v/>
      </c>
      <c r="AE1449" s="13" t="e" cm="1">
        <f t="array" aca="1" ref="AE1449" ca="1">IF(INDIRECT("$F"&amp;$S1449)="","",IF(LEFT(INDIRECT("$F"&amp;$S1449),3)="GRS","GRS_RCS_RM",IF((LEFT(INDIRECT("$F"&amp;$S1449),3))="RCS","GRS_RCS_RM",IF(INDIRECT("$F"&amp;$S1449)="OCS (No Label)","OCS_Conversion_RM",IF(LEFT(INDIRECT("$F"&amp;$S1449),3)="OCS","OCS_RM",IF(RIGHT(INDIRECT("$F"&amp;$S1449),10)="conversion","GOTS_RM_conversion",IF((LEFT(INDIRECT("$F"&amp;$S1449),4))="GOTS","GOTS_RM","Responsible_RM")))))))</f>
        <v>#REF!</v>
      </c>
      <c r="AF1449" s="13" t="str" cm="1">
        <f t="array" aca="1" ref="AF1449" ca="1">IF($S1449="","",INDIRECT("$Z"&amp;$S1449))</f>
        <v/>
      </c>
      <c r="AG1449" s="155"/>
      <c r="AH1449" s="13" t="str" cm="1">
        <f t="array" aca="1" ref="AH1449" ca="1">IFERROR(INDIRECT("$ag"&amp;S1449),"")</f>
        <v/>
      </c>
      <c r="AI1449" s="13" t="e" cm="1">
        <f t="array" aca="1" ref="AI1449" ca="1">INDIRECT("O"&amp;S1448)</f>
        <v>#REF!</v>
      </c>
      <c r="AJ1449" s="13" t="str">
        <f>IF($I1449="","",INDEX('Raw Material'!$A$1:$J$75,MATCH(I1449,'Raw Material'!$A$1:$A$75,0),(MATCH(G1449,'Raw Material'!$A$1:$J$1,0))))</f>
        <v/>
      </c>
      <c r="AK1449" s="13" t="str">
        <f t="shared" si="625"/>
        <v>YANLIŞRM</v>
      </c>
      <c r="AL1449" s="153" t="str">
        <f t="shared" si="626"/>
        <v/>
      </c>
    </row>
    <row r="1450" spans="1:38" ht="16.5" customHeight="1">
      <c r="A1450" s="161"/>
      <c r="B1450" s="166"/>
      <c r="C1450" s="167"/>
      <c r="D1450" s="156"/>
      <c r="E1450" s="156"/>
      <c r="F1450" s="174"/>
      <c r="G1450" s="181"/>
      <c r="H1450" s="182"/>
      <c r="I1450" s="182"/>
      <c r="J1450" s="182"/>
      <c r="K1450" s="32"/>
      <c r="L1450" s="178"/>
      <c r="M1450" s="178"/>
      <c r="N1450" s="81"/>
      <c r="O1450" s="185"/>
      <c r="P1450" s="103"/>
      <c r="Q1450" s="84" t="str">
        <f t="shared" si="627"/>
        <v/>
      </c>
      <c r="R1450" s="159"/>
      <c r="S1450" s="28" t="str" cm="1">
        <f t="array" aca="1" ref="S1450" ca="1">IF(INDIRECT("A"&amp;114+$U1450)&lt;&gt;"",114+$U1450,"")</f>
        <v/>
      </c>
      <c r="T1450" s="28" t="str">
        <f t="shared" ca="1" si="628"/>
        <v>$B</v>
      </c>
      <c r="U1450" s="29">
        <f t="shared" si="634"/>
        <v>1332</v>
      </c>
      <c r="V1450" s="29">
        <v>111.333333333342</v>
      </c>
      <c r="W1450" s="29">
        <f t="shared" si="639"/>
        <v>111</v>
      </c>
      <c r="X1450" s="41" t="str" cm="1">
        <f t="array" aca="1" ref="X1450" ca="1">IFERROR(INDEX('PC&amp;PD'!$A$1:$AP$15,ROW('PC&amp;PD'!$A$15),MATCH(INDIRECT(T1450),'PC&amp;PD'!$A$1:$AP$1,0)),"")</f>
        <v/>
      </c>
      <c r="Z1450" s="155"/>
      <c r="AA1450" s="13" t="str">
        <f t="shared" si="624"/>
        <v/>
      </c>
      <c r="AB1450" s="155"/>
      <c r="AC1450" s="13" t="str">
        <f t="shared" ca="1" si="629"/>
        <v>$AB</v>
      </c>
      <c r="AD1450" s="13" t="str" cm="1">
        <f t="array" aca="1" ref="AD1450" ca="1">IFERROR(IF((LEFT(INDIRECT("$F"&amp;$S1450),4))="GOTS",IF($G1450="Organic","GOTS_Organic_raw",(IF($G1450="Responsible","GOTS_Responsible",(IF($G1450="No Attribute (Conventional)","GOTS_conventional",(IF($G1450="Recycled Pre/Post-Consumer","GOTS_pre_post",(IF($G1450="In-Conversion","GOTS_in_conversion",(IF($G1450="Sustainably Sourced","Sustainably_sourced",""))))))))))),IF($G1450="Organic","Organic",(IF($G1450="Responsible","Responsible",(IF($G1450="No Attribute (Conventional)","No_Attribute_Conventional",(IF($G1450="Recycled Pre/Post-Consumer","Recycled_Pre_Post_Consumer",(IF($G1450="In-Conversion","In_Conversion",(IF($G1450="Recycled Pre-Consumer","Recycled_Pre_Consumer",(IF($G1450="Recycled Post-Consumer","Recycled_Post_Consumer",(IF($G1450="Sustainably Sourced","Sustainably_sourced","")))))))))))))))),"")</f>
        <v/>
      </c>
      <c r="AE1450" s="13" t="e" cm="1">
        <f t="array" aca="1" ref="AE1450" ca="1">IF(INDIRECT("$F"&amp;$S1450)="","",IF(LEFT(INDIRECT("$F"&amp;$S1450),3)="GRS","GRS_RCS_RM",IF((LEFT(INDIRECT("$F"&amp;$S1450),3))="RCS","GRS_RCS_RM",IF(INDIRECT("$F"&amp;$S1450)="OCS (No Label)","OCS_Conversion_RM",IF(LEFT(INDIRECT("$F"&amp;$S1450),3)="OCS","OCS_RM",IF(RIGHT(INDIRECT("$F"&amp;$S1450),10)="conversion","GOTS_RM_conversion",IF((LEFT(INDIRECT("$F"&amp;$S1450),4))="GOTS","GOTS_RM","Responsible_RM")))))))</f>
        <v>#REF!</v>
      </c>
      <c r="AF1450" s="13" t="str" cm="1">
        <f t="array" aca="1" ref="AF1450" ca="1">IF($S1450="","",INDIRECT("$Z"&amp;$S1450))</f>
        <v/>
      </c>
      <c r="AG1450" s="155"/>
      <c r="AH1450" s="13" t="str" cm="1">
        <f t="array" aca="1" ref="AH1450" ca="1">IFERROR(INDIRECT("$ag"&amp;S1450),"")</f>
        <v/>
      </c>
      <c r="AI1450" s="13" t="e" cm="1">
        <f t="array" aca="1" ref="AI1450" ca="1">INDIRECT("O"&amp;S1449)</f>
        <v>#REF!</v>
      </c>
      <c r="AJ1450" s="13" t="str">
        <f>IF($I1450="","",INDEX('Raw Material'!$A$1:$J$75,MATCH(I1450,'Raw Material'!$A$1:$A$75,0),(MATCH(G1450,'Raw Material'!$A$1:$J$1,0))))</f>
        <v/>
      </c>
      <c r="AK1450" s="13" t="str">
        <f t="shared" si="625"/>
        <v>YANLIŞRM</v>
      </c>
      <c r="AL1450" s="153" t="str">
        <f t="shared" si="626"/>
        <v/>
      </c>
    </row>
    <row r="1451" spans="1:38" ht="16.5" customHeight="1">
      <c r="A1451" s="161"/>
      <c r="B1451" s="166"/>
      <c r="C1451" s="167"/>
      <c r="D1451" s="156"/>
      <c r="E1451" s="156"/>
      <c r="F1451" s="174"/>
      <c r="G1451" s="181"/>
      <c r="H1451" s="182"/>
      <c r="I1451" s="182"/>
      <c r="J1451" s="182"/>
      <c r="K1451" s="32"/>
      <c r="L1451" s="178"/>
      <c r="M1451" s="178"/>
      <c r="N1451" s="81"/>
      <c r="O1451" s="185"/>
      <c r="P1451" s="103"/>
      <c r="Q1451" s="84" t="str">
        <f t="shared" si="627"/>
        <v/>
      </c>
      <c r="R1451" s="159"/>
      <c r="S1451" s="28" t="str" cm="1">
        <f t="array" aca="1" ref="S1451" ca="1">IF(INDIRECT("A"&amp;114+$U1451)&lt;&gt;"",114+$U1451,"")</f>
        <v/>
      </c>
      <c r="T1451" s="28" t="str">
        <f t="shared" ca="1" si="628"/>
        <v>$B</v>
      </c>
      <c r="U1451" s="29">
        <f t="shared" si="634"/>
        <v>1332</v>
      </c>
      <c r="V1451" s="29">
        <v>111.416666666675</v>
      </c>
      <c r="W1451" s="29">
        <f t="shared" si="639"/>
        <v>111</v>
      </c>
      <c r="X1451" s="41" t="str" cm="1">
        <f t="array" aca="1" ref="X1451" ca="1">IFERROR(INDEX('PC&amp;PD'!$A$1:$AP$15,ROW('PC&amp;PD'!$A$15),MATCH(INDIRECT(T1451),'PC&amp;PD'!$A$1:$AP$1,0)),"")</f>
        <v/>
      </c>
      <c r="Z1451" s="155"/>
      <c r="AA1451" s="13" t="str">
        <f t="shared" si="624"/>
        <v/>
      </c>
      <c r="AB1451" s="155"/>
      <c r="AC1451" s="13" t="str">
        <f t="shared" ca="1" si="629"/>
        <v>$AB</v>
      </c>
      <c r="AD1451" s="13" t="str" cm="1">
        <f t="array" aca="1" ref="AD1451" ca="1">IFERROR(IF((LEFT(INDIRECT("$F"&amp;$S1451),4))="GOTS",IF($G1451="Organic","GOTS_Organic_raw",(IF($G1451="Responsible","GOTS_Responsible",(IF($G1451="No Attribute (Conventional)","GOTS_conventional",(IF($G1451="Recycled Pre/Post-Consumer","GOTS_pre_post",(IF($G1451="In-Conversion","GOTS_in_conversion",(IF($G1451="Sustainably Sourced","Sustainably_sourced",""))))))))))),IF($G1451="Organic","Organic",(IF($G1451="Responsible","Responsible",(IF($G1451="No Attribute (Conventional)","No_Attribute_Conventional",(IF($G1451="Recycled Pre/Post-Consumer","Recycled_Pre_Post_Consumer",(IF($G1451="In-Conversion","In_Conversion",(IF($G1451="Recycled Pre-Consumer","Recycled_Pre_Consumer",(IF($G1451="Recycled Post-Consumer","Recycled_Post_Consumer",(IF($G1451="Sustainably Sourced","Sustainably_sourced","")))))))))))))))),"")</f>
        <v/>
      </c>
      <c r="AE1451" s="13" t="e" cm="1">
        <f t="array" aca="1" ref="AE1451" ca="1">IF(INDIRECT("$F"&amp;$S1451)="","",IF(LEFT(INDIRECT("$F"&amp;$S1451),3)="GRS","GRS_RCS_RM",IF((LEFT(INDIRECT("$F"&amp;$S1451),3))="RCS","GRS_RCS_RM",IF(INDIRECT("$F"&amp;$S1451)="OCS (No Label)","OCS_Conversion_RM",IF(LEFT(INDIRECT("$F"&amp;$S1451),3)="OCS","OCS_RM",IF(RIGHT(INDIRECT("$F"&amp;$S1451),10)="conversion","GOTS_RM_conversion",IF((LEFT(INDIRECT("$F"&amp;$S1451),4))="GOTS","GOTS_RM","Responsible_RM")))))))</f>
        <v>#REF!</v>
      </c>
      <c r="AF1451" s="13" t="str" cm="1">
        <f t="array" aca="1" ref="AF1451" ca="1">IF($S1451="","",INDIRECT("$Z"&amp;$S1451))</f>
        <v/>
      </c>
      <c r="AG1451" s="155"/>
      <c r="AH1451" s="13" t="str" cm="1">
        <f t="array" aca="1" ref="AH1451" ca="1">IFERROR(INDIRECT("$ag"&amp;S1451),"")</f>
        <v/>
      </c>
      <c r="AI1451" s="13" t="e" cm="1">
        <f t="array" aca="1" ref="AI1451" ca="1">INDIRECT("O"&amp;S1450)</f>
        <v>#REF!</v>
      </c>
      <c r="AJ1451" s="13" t="str">
        <f>IF($I1451="","",INDEX('Raw Material'!$A$1:$J$75,MATCH(I1451,'Raw Material'!$A$1:$A$75,0),(MATCH(G1451,'Raw Material'!$A$1:$J$1,0))))</f>
        <v/>
      </c>
      <c r="AK1451" s="13" t="str">
        <f t="shared" si="625"/>
        <v>YANLIŞRM</v>
      </c>
      <c r="AL1451" s="153" t="str">
        <f t="shared" si="626"/>
        <v/>
      </c>
    </row>
    <row r="1452" spans="1:38" ht="16.5" customHeight="1">
      <c r="A1452" s="162"/>
      <c r="B1452" s="168"/>
      <c r="C1452" s="169"/>
      <c r="D1452" s="156"/>
      <c r="E1452" s="156"/>
      <c r="F1452" s="175"/>
      <c r="G1452" s="181"/>
      <c r="H1452" s="182"/>
      <c r="I1452" s="182"/>
      <c r="J1452" s="182"/>
      <c r="K1452" s="32"/>
      <c r="L1452" s="179"/>
      <c r="M1452" s="179"/>
      <c r="N1452" s="81"/>
      <c r="O1452" s="185"/>
      <c r="P1452" s="103"/>
      <c r="Q1452" s="84" t="str">
        <f t="shared" si="627"/>
        <v/>
      </c>
      <c r="R1452" s="159"/>
      <c r="S1452" s="28" t="str" cm="1">
        <f t="array" aca="1" ref="S1452" ca="1">IF(INDIRECT("A"&amp;114+$U1452)&lt;&gt;"",114+$U1452,"")</f>
        <v/>
      </c>
      <c r="T1452" s="28" t="str">
        <f t="shared" ca="1" si="628"/>
        <v>$B</v>
      </c>
      <c r="U1452" s="29">
        <f t="shared" si="634"/>
        <v>1332</v>
      </c>
      <c r="V1452" s="29">
        <v>111.500000000009</v>
      </c>
      <c r="W1452" s="29">
        <f t="shared" si="639"/>
        <v>111</v>
      </c>
      <c r="X1452" s="41" t="str" cm="1">
        <f t="array" aca="1" ref="X1452" ca="1">IFERROR(INDEX('PC&amp;PD'!$A$1:$AP$15,ROW('PC&amp;PD'!$A$15),MATCH(INDIRECT(T1452),'PC&amp;PD'!$A$1:$AP$1,0)),"")</f>
        <v/>
      </c>
      <c r="Z1452" s="155"/>
      <c r="AA1452" s="13" t="str">
        <f t="shared" si="624"/>
        <v/>
      </c>
      <c r="AB1452" s="155"/>
      <c r="AC1452" s="13" t="str">
        <f t="shared" ca="1" si="629"/>
        <v>$AB</v>
      </c>
      <c r="AD1452" s="13" t="str" cm="1">
        <f t="array" aca="1" ref="AD1452" ca="1">IFERROR(IF((LEFT(INDIRECT("$F"&amp;$S1452),4))="GOTS",IF($G1452="Organic","GOTS_Organic_raw",(IF($G1452="Responsible","GOTS_Responsible",(IF($G1452="No Attribute (Conventional)","GOTS_conventional",(IF($G1452="Recycled Pre/Post-Consumer","GOTS_pre_post",(IF($G1452="In-Conversion","GOTS_in_conversion",(IF($G1452="Sustainably Sourced","Sustainably_sourced",""))))))))))),IF($G1452="Organic","Organic",(IF($G1452="Responsible","Responsible",(IF($G1452="No Attribute (Conventional)","No_Attribute_Conventional",(IF($G1452="Recycled Pre/Post-Consumer","Recycled_Pre_Post_Consumer",(IF($G1452="In-Conversion","In_Conversion",(IF($G1452="Recycled Pre-Consumer","Recycled_Pre_Consumer",(IF($G1452="Recycled Post-Consumer","Recycled_Post_Consumer",(IF($G1452="Sustainably Sourced","Sustainably_sourced","")))))))))))))))),"")</f>
        <v/>
      </c>
      <c r="AE1452" s="13" t="e" cm="1">
        <f t="array" aca="1" ref="AE1452" ca="1">IF(INDIRECT("$F"&amp;$S1452)="","",IF(LEFT(INDIRECT("$F"&amp;$S1452),3)="GRS","GRS_RCS_RM",IF((LEFT(INDIRECT("$F"&amp;$S1452),3))="RCS","GRS_RCS_RM",IF(INDIRECT("$F"&amp;$S1452)="OCS (No Label)","OCS_Conversion_RM",IF(LEFT(INDIRECT("$F"&amp;$S1452),3)="OCS","OCS_RM",IF(RIGHT(INDIRECT("$F"&amp;$S1452),10)="conversion","GOTS_RM_conversion",IF((LEFT(INDIRECT("$F"&amp;$S1452),4))="GOTS","GOTS_RM","Responsible_RM")))))))</f>
        <v>#REF!</v>
      </c>
      <c r="AF1452" s="13" t="str" cm="1">
        <f t="array" aca="1" ref="AF1452" ca="1">IF($S1452="","",INDIRECT("$Z"&amp;$S1452))</f>
        <v/>
      </c>
      <c r="AG1452" s="155"/>
      <c r="AH1452" s="13" t="str" cm="1">
        <f t="array" aca="1" ref="AH1452" ca="1">IFERROR(INDIRECT("$ag"&amp;S1452),"")</f>
        <v/>
      </c>
      <c r="AI1452" s="13" t="e" cm="1">
        <f t="array" aca="1" ref="AI1452" ca="1">INDIRECT("O"&amp;S1451)</f>
        <v>#REF!</v>
      </c>
      <c r="AJ1452" s="13" t="str">
        <f>IF($I1452="","",INDEX('Raw Material'!$A$1:$J$75,MATCH(I1452,'Raw Material'!$A$1:$A$75,0),(MATCH(G1452,'Raw Material'!$A$1:$J$1,0))))</f>
        <v/>
      </c>
      <c r="AK1452" s="13" t="str">
        <f t="shared" si="625"/>
        <v>YANLIŞRM</v>
      </c>
      <c r="AL1452" s="153" t="str">
        <f t="shared" si="626"/>
        <v/>
      </c>
    </row>
    <row r="1453" spans="1:38" ht="16.5" customHeight="1">
      <c r="A1453" s="162"/>
      <c r="B1453" s="168"/>
      <c r="C1453" s="169"/>
      <c r="D1453" s="156"/>
      <c r="E1453" s="156"/>
      <c r="F1453" s="175"/>
      <c r="G1453" s="181"/>
      <c r="H1453" s="182"/>
      <c r="I1453" s="182"/>
      <c r="J1453" s="182"/>
      <c r="K1453" s="32"/>
      <c r="L1453" s="179"/>
      <c r="M1453" s="179"/>
      <c r="N1453" s="81"/>
      <c r="O1453" s="185"/>
      <c r="P1453" s="103"/>
      <c r="Q1453" s="84" t="str">
        <f t="shared" si="627"/>
        <v/>
      </c>
      <c r="R1453" s="159"/>
      <c r="S1453" s="28" t="str" cm="1">
        <f t="array" aca="1" ref="S1453" ca="1">IF(INDIRECT("A"&amp;114+$U1453)&lt;&gt;"",114+$U1453,"")</f>
        <v/>
      </c>
      <c r="T1453" s="28" t="str">
        <f t="shared" ca="1" si="628"/>
        <v>$B</v>
      </c>
      <c r="U1453" s="29">
        <f t="shared" si="634"/>
        <v>1332</v>
      </c>
      <c r="V1453" s="29">
        <v>111.583333333342</v>
      </c>
      <c r="W1453" s="29">
        <f t="shared" si="639"/>
        <v>111</v>
      </c>
      <c r="X1453" s="41" t="str" cm="1">
        <f t="array" aca="1" ref="X1453" ca="1">IFERROR(INDEX('PC&amp;PD'!$A$1:$AP$15,ROW('PC&amp;PD'!$A$15),MATCH(INDIRECT(T1453),'PC&amp;PD'!$A$1:$AP$1,0)),"")</f>
        <v/>
      </c>
      <c r="Z1453" s="155"/>
      <c r="AA1453" s="13" t="str">
        <f t="shared" si="624"/>
        <v/>
      </c>
      <c r="AB1453" s="155"/>
      <c r="AC1453" s="13" t="str">
        <f t="shared" ca="1" si="629"/>
        <v>$AB</v>
      </c>
      <c r="AD1453" s="13" t="str" cm="1">
        <f t="array" aca="1" ref="AD1453" ca="1">IFERROR(IF((LEFT(INDIRECT("$F"&amp;$S1453),4))="GOTS",IF($G1453="Organic","GOTS_Organic_raw",(IF($G1453="Responsible","GOTS_Responsible",(IF($G1453="No Attribute (Conventional)","GOTS_conventional",(IF($G1453="Recycled Pre/Post-Consumer","GOTS_pre_post",(IF($G1453="In-Conversion","GOTS_in_conversion",(IF($G1453="Sustainably Sourced","Sustainably_sourced",""))))))))))),IF($G1453="Organic","Organic",(IF($G1453="Responsible","Responsible",(IF($G1453="No Attribute (Conventional)","No_Attribute_Conventional",(IF($G1453="Recycled Pre/Post-Consumer","Recycled_Pre_Post_Consumer",(IF($G1453="In-Conversion","In_Conversion",(IF($G1453="Recycled Pre-Consumer","Recycled_Pre_Consumer",(IF($G1453="Recycled Post-Consumer","Recycled_Post_Consumer",(IF($G1453="Sustainably Sourced","Sustainably_sourced","")))))))))))))))),"")</f>
        <v/>
      </c>
      <c r="AE1453" s="13" t="e" cm="1">
        <f t="array" aca="1" ref="AE1453" ca="1">IF(INDIRECT("$F"&amp;$S1453)="","",IF(LEFT(INDIRECT("$F"&amp;$S1453),3)="GRS","GRS_RCS_RM",IF((LEFT(INDIRECT("$F"&amp;$S1453),3))="RCS","GRS_RCS_RM",IF(INDIRECT("$F"&amp;$S1453)="OCS (No Label)","OCS_Conversion_RM",IF(LEFT(INDIRECT("$F"&amp;$S1453),3)="OCS","OCS_RM",IF(RIGHT(INDIRECT("$F"&amp;$S1453),10)="conversion","GOTS_RM_conversion",IF((LEFT(INDIRECT("$F"&amp;$S1453),4))="GOTS","GOTS_RM","Responsible_RM")))))))</f>
        <v>#REF!</v>
      </c>
      <c r="AF1453" s="13" t="str" cm="1">
        <f t="array" aca="1" ref="AF1453" ca="1">IF($S1453="","",INDIRECT("$Z"&amp;$S1453))</f>
        <v/>
      </c>
      <c r="AG1453" s="155"/>
      <c r="AH1453" s="13" t="str" cm="1">
        <f t="array" aca="1" ref="AH1453" ca="1">IFERROR(INDIRECT("$ag"&amp;S1453),"")</f>
        <v/>
      </c>
      <c r="AI1453" s="13" t="e" cm="1">
        <f t="array" aca="1" ref="AI1453" ca="1">INDIRECT("O"&amp;S1452)</f>
        <v>#REF!</v>
      </c>
      <c r="AJ1453" s="13" t="str">
        <f>IF($I1453="","",INDEX('Raw Material'!$A$1:$J$75,MATCH(I1453,'Raw Material'!$A$1:$A$75,0),(MATCH(G1453,'Raw Material'!$A$1:$J$1,0))))</f>
        <v/>
      </c>
      <c r="AK1453" s="13" t="str">
        <f t="shared" si="625"/>
        <v>YANLIŞRM</v>
      </c>
      <c r="AL1453" s="153" t="str">
        <f t="shared" si="626"/>
        <v/>
      </c>
    </row>
    <row r="1454" spans="1:38" ht="16.5" customHeight="1">
      <c r="A1454" s="162"/>
      <c r="B1454" s="168"/>
      <c r="C1454" s="169"/>
      <c r="D1454" s="156"/>
      <c r="E1454" s="156"/>
      <c r="F1454" s="175"/>
      <c r="G1454" s="181"/>
      <c r="H1454" s="182"/>
      <c r="I1454" s="182"/>
      <c r="J1454" s="182"/>
      <c r="K1454" s="32"/>
      <c r="L1454" s="179"/>
      <c r="M1454" s="179"/>
      <c r="N1454" s="81"/>
      <c r="O1454" s="185"/>
      <c r="P1454" s="103"/>
      <c r="Q1454" s="84" t="str">
        <f t="shared" si="627"/>
        <v/>
      </c>
      <c r="R1454" s="159"/>
      <c r="S1454" s="28" t="str" cm="1">
        <f t="array" aca="1" ref="S1454" ca="1">IF(INDIRECT("A"&amp;114+$U1454)&lt;&gt;"",114+$U1454,"")</f>
        <v/>
      </c>
      <c r="T1454" s="28" t="str">
        <f t="shared" ca="1" si="628"/>
        <v>$B</v>
      </c>
      <c r="U1454" s="29">
        <f t="shared" si="634"/>
        <v>1332</v>
      </c>
      <c r="V1454" s="29">
        <v>111.666666666675</v>
      </c>
      <c r="W1454" s="29">
        <f t="shared" si="639"/>
        <v>111</v>
      </c>
      <c r="X1454" s="41" t="str" cm="1">
        <f t="array" aca="1" ref="X1454" ca="1">IFERROR(INDEX('PC&amp;PD'!$A$1:$AP$15,ROW('PC&amp;PD'!$A$15),MATCH(INDIRECT(T1454),'PC&amp;PD'!$A$1:$AP$1,0)),"")</f>
        <v/>
      </c>
      <c r="Z1454" s="155"/>
      <c r="AA1454" s="13" t="str">
        <f t="shared" si="624"/>
        <v/>
      </c>
      <c r="AB1454" s="155"/>
      <c r="AC1454" s="13" t="str">
        <f t="shared" ca="1" si="629"/>
        <v>$AB</v>
      </c>
      <c r="AD1454" s="13" t="str" cm="1">
        <f t="array" aca="1" ref="AD1454" ca="1">IFERROR(IF((LEFT(INDIRECT("$F"&amp;$S1454),4))="GOTS",IF($G1454="Organic","GOTS_Organic_raw",(IF($G1454="Responsible","GOTS_Responsible",(IF($G1454="No Attribute (Conventional)","GOTS_conventional",(IF($G1454="Recycled Pre/Post-Consumer","GOTS_pre_post",(IF($G1454="In-Conversion","GOTS_in_conversion",(IF($G1454="Sustainably Sourced","Sustainably_sourced",""))))))))))),IF($G1454="Organic","Organic",(IF($G1454="Responsible","Responsible",(IF($G1454="No Attribute (Conventional)","No_Attribute_Conventional",(IF($G1454="Recycled Pre/Post-Consumer","Recycled_Pre_Post_Consumer",(IF($G1454="In-Conversion","In_Conversion",(IF($G1454="Recycled Pre-Consumer","Recycled_Pre_Consumer",(IF($G1454="Recycled Post-Consumer","Recycled_Post_Consumer",(IF($G1454="Sustainably Sourced","Sustainably_sourced","")))))))))))))))),"")</f>
        <v/>
      </c>
      <c r="AE1454" s="13" t="e" cm="1">
        <f t="array" aca="1" ref="AE1454" ca="1">IF(INDIRECT("$F"&amp;$S1454)="","",IF(LEFT(INDIRECT("$F"&amp;$S1454),3)="GRS","GRS_RCS_RM",IF((LEFT(INDIRECT("$F"&amp;$S1454),3))="RCS","GRS_RCS_RM",IF(INDIRECT("$F"&amp;$S1454)="OCS (No Label)","OCS_Conversion_RM",IF(LEFT(INDIRECT("$F"&amp;$S1454),3)="OCS","OCS_RM",IF(RIGHT(INDIRECT("$F"&amp;$S1454),10)="conversion","GOTS_RM_conversion",IF((LEFT(INDIRECT("$F"&amp;$S1454),4))="GOTS","GOTS_RM","Responsible_RM")))))))</f>
        <v>#REF!</v>
      </c>
      <c r="AF1454" s="13" t="str" cm="1">
        <f t="array" aca="1" ref="AF1454" ca="1">IF($S1454="","",INDIRECT("$Z"&amp;$S1454))</f>
        <v/>
      </c>
      <c r="AG1454" s="155"/>
      <c r="AH1454" s="13" t="str" cm="1">
        <f t="array" aca="1" ref="AH1454" ca="1">IFERROR(INDIRECT("$ag"&amp;S1454),"")</f>
        <v/>
      </c>
      <c r="AI1454" s="13" t="e" cm="1">
        <f t="array" aca="1" ref="AI1454" ca="1">INDIRECT("O"&amp;S1453)</f>
        <v>#REF!</v>
      </c>
      <c r="AJ1454" s="13" t="str">
        <f>IF($I1454="","",INDEX('Raw Material'!$A$1:$J$75,MATCH(I1454,'Raw Material'!$A$1:$A$75,0),(MATCH(G1454,'Raw Material'!$A$1:$J$1,0))))</f>
        <v/>
      </c>
      <c r="AK1454" s="13" t="str">
        <f t="shared" si="625"/>
        <v>YANLIŞRM</v>
      </c>
      <c r="AL1454" s="153" t="str">
        <f t="shared" si="626"/>
        <v/>
      </c>
    </row>
    <row r="1455" spans="1:38" ht="16.5" customHeight="1">
      <c r="A1455" s="162"/>
      <c r="B1455" s="168"/>
      <c r="C1455" s="169"/>
      <c r="D1455" s="156"/>
      <c r="E1455" s="156"/>
      <c r="F1455" s="175"/>
      <c r="G1455" s="181"/>
      <c r="H1455" s="182"/>
      <c r="I1455" s="182"/>
      <c r="J1455" s="182"/>
      <c r="K1455" s="32"/>
      <c r="L1455" s="179"/>
      <c r="M1455" s="179"/>
      <c r="N1455" s="81"/>
      <c r="O1455" s="185"/>
      <c r="P1455" s="103"/>
      <c r="Q1455" s="84" t="str">
        <f t="shared" si="627"/>
        <v/>
      </c>
      <c r="R1455" s="159"/>
      <c r="S1455" s="28" t="str" cm="1">
        <f t="array" aca="1" ref="S1455" ca="1">IF(INDIRECT("A"&amp;114+$U1455)&lt;&gt;"",114+$U1455,"")</f>
        <v/>
      </c>
      <c r="T1455" s="28" t="str">
        <f t="shared" ca="1" si="628"/>
        <v>$B</v>
      </c>
      <c r="U1455" s="29">
        <f t="shared" si="634"/>
        <v>1332</v>
      </c>
      <c r="V1455" s="29">
        <v>111.750000000009</v>
      </c>
      <c r="W1455" s="29">
        <f t="shared" si="639"/>
        <v>111</v>
      </c>
      <c r="X1455" s="41" t="str" cm="1">
        <f t="array" aca="1" ref="X1455" ca="1">IFERROR(INDEX('PC&amp;PD'!$A$1:$AP$15,ROW('PC&amp;PD'!$A$15),MATCH(INDIRECT(T1455),'PC&amp;PD'!$A$1:$AP$1,0)),"")</f>
        <v/>
      </c>
      <c r="Z1455" s="155"/>
      <c r="AA1455" s="13" t="str">
        <f t="shared" si="624"/>
        <v/>
      </c>
      <c r="AB1455" s="155"/>
      <c r="AC1455" s="13" t="str">
        <f t="shared" ca="1" si="629"/>
        <v>$AB</v>
      </c>
      <c r="AD1455" s="13" t="str" cm="1">
        <f t="array" aca="1" ref="AD1455" ca="1">IFERROR(IF((LEFT(INDIRECT("$F"&amp;$S1455),4))="GOTS",IF($G1455="Organic","GOTS_Organic_raw",(IF($G1455="Responsible","GOTS_Responsible",(IF($G1455="No Attribute (Conventional)","GOTS_conventional",(IF($G1455="Recycled Pre/Post-Consumer","GOTS_pre_post",(IF($G1455="In-Conversion","GOTS_in_conversion",(IF($G1455="Sustainably Sourced","Sustainably_sourced",""))))))))))),IF($G1455="Organic","Organic",(IF($G1455="Responsible","Responsible",(IF($G1455="No Attribute (Conventional)","No_Attribute_Conventional",(IF($G1455="Recycled Pre/Post-Consumer","Recycled_Pre_Post_Consumer",(IF($G1455="In-Conversion","In_Conversion",(IF($G1455="Recycled Pre-Consumer","Recycled_Pre_Consumer",(IF($G1455="Recycled Post-Consumer","Recycled_Post_Consumer",(IF($G1455="Sustainably Sourced","Sustainably_sourced","")))))))))))))))),"")</f>
        <v/>
      </c>
      <c r="AE1455" s="13" t="e" cm="1">
        <f t="array" aca="1" ref="AE1455" ca="1">IF(INDIRECT("$F"&amp;$S1455)="","",IF(LEFT(INDIRECT("$F"&amp;$S1455),3)="GRS","GRS_RCS_RM",IF((LEFT(INDIRECT("$F"&amp;$S1455),3))="RCS","GRS_RCS_RM",IF(INDIRECT("$F"&amp;$S1455)="OCS (No Label)","OCS_Conversion_RM",IF(LEFT(INDIRECT("$F"&amp;$S1455),3)="OCS","OCS_RM",IF(RIGHT(INDIRECT("$F"&amp;$S1455),10)="conversion","GOTS_RM_conversion",IF((LEFT(INDIRECT("$F"&amp;$S1455),4))="GOTS","GOTS_RM","Responsible_RM")))))))</f>
        <v>#REF!</v>
      </c>
      <c r="AF1455" s="13" t="str" cm="1">
        <f t="array" aca="1" ref="AF1455" ca="1">IF($S1455="","",INDIRECT("$Z"&amp;$S1455))</f>
        <v/>
      </c>
      <c r="AG1455" s="155"/>
      <c r="AH1455" s="13" t="str" cm="1">
        <f t="array" aca="1" ref="AH1455" ca="1">IFERROR(INDIRECT("$ag"&amp;S1455),"")</f>
        <v/>
      </c>
      <c r="AI1455" s="13" t="e" cm="1">
        <f t="array" aca="1" ref="AI1455" ca="1">INDIRECT("O"&amp;S1454)</f>
        <v>#REF!</v>
      </c>
      <c r="AJ1455" s="13" t="str">
        <f>IF($I1455="","",INDEX('Raw Material'!$A$1:$J$75,MATCH(I1455,'Raw Material'!$A$1:$A$75,0),(MATCH(G1455,'Raw Material'!$A$1:$J$1,0))))</f>
        <v/>
      </c>
      <c r="AK1455" s="13" t="str">
        <f t="shared" si="625"/>
        <v>YANLIŞRM</v>
      </c>
      <c r="AL1455" s="153" t="str">
        <f t="shared" si="626"/>
        <v/>
      </c>
    </row>
    <row r="1456" spans="1:38" ht="16.5" customHeight="1">
      <c r="A1456" s="162"/>
      <c r="B1456" s="168"/>
      <c r="C1456" s="169"/>
      <c r="D1456" s="156"/>
      <c r="E1456" s="156"/>
      <c r="F1456" s="175"/>
      <c r="G1456" s="181"/>
      <c r="H1456" s="182"/>
      <c r="I1456" s="182"/>
      <c r="J1456" s="182"/>
      <c r="K1456" s="32"/>
      <c r="L1456" s="179"/>
      <c r="M1456" s="179"/>
      <c r="N1456" s="81"/>
      <c r="O1456" s="185"/>
      <c r="P1456" s="103"/>
      <c r="Q1456" s="84" t="str">
        <f t="shared" si="627"/>
        <v/>
      </c>
      <c r="R1456" s="159"/>
      <c r="S1456" s="28" t="str" cm="1">
        <f t="array" aca="1" ref="S1456" ca="1">IF(INDIRECT("A"&amp;114+$U1456)&lt;&gt;"",114+$U1456,"")</f>
        <v/>
      </c>
      <c r="T1456" s="28" t="str">
        <f t="shared" ca="1" si="628"/>
        <v>$B</v>
      </c>
      <c r="U1456" s="29">
        <f t="shared" si="634"/>
        <v>1332</v>
      </c>
      <c r="V1456" s="29">
        <v>111.833333333342</v>
      </c>
      <c r="W1456" s="29">
        <f t="shared" si="639"/>
        <v>111</v>
      </c>
      <c r="X1456" s="41" t="str" cm="1">
        <f t="array" aca="1" ref="X1456" ca="1">IFERROR(INDEX('PC&amp;PD'!$A$1:$AP$15,ROW('PC&amp;PD'!$A$15),MATCH(INDIRECT(T1456),'PC&amp;PD'!$A$1:$AP$1,0)),"")</f>
        <v/>
      </c>
      <c r="Z1456" s="155"/>
      <c r="AA1456" s="13" t="str">
        <f t="shared" si="624"/>
        <v/>
      </c>
      <c r="AB1456" s="155"/>
      <c r="AC1456" s="13" t="str">
        <f t="shared" ca="1" si="629"/>
        <v>$AB</v>
      </c>
      <c r="AD1456" s="13" t="str" cm="1">
        <f t="array" aca="1" ref="AD1456" ca="1">IFERROR(IF((LEFT(INDIRECT("$F"&amp;$S1456),4))="GOTS",IF($G1456="Organic","GOTS_Organic_raw",(IF($G1456="Responsible","GOTS_Responsible",(IF($G1456="No Attribute (Conventional)","GOTS_conventional",(IF($G1456="Recycled Pre/Post-Consumer","GOTS_pre_post",(IF($G1456="In-Conversion","GOTS_in_conversion",(IF($G1456="Sustainably Sourced","Sustainably_sourced",""))))))))))),IF($G1456="Organic","Organic",(IF($G1456="Responsible","Responsible",(IF($G1456="No Attribute (Conventional)","No_Attribute_Conventional",(IF($G1456="Recycled Pre/Post-Consumer","Recycled_Pre_Post_Consumer",(IF($G1456="In-Conversion","In_Conversion",(IF($G1456="Recycled Pre-Consumer","Recycled_Pre_Consumer",(IF($G1456="Recycled Post-Consumer","Recycled_Post_Consumer",(IF($G1456="Sustainably Sourced","Sustainably_sourced","")))))))))))))))),"")</f>
        <v/>
      </c>
      <c r="AE1456" s="13" t="e" cm="1">
        <f t="array" aca="1" ref="AE1456" ca="1">IF(INDIRECT("$F"&amp;$S1456)="","",IF(LEFT(INDIRECT("$F"&amp;$S1456),3)="GRS","GRS_RCS_RM",IF((LEFT(INDIRECT("$F"&amp;$S1456),3))="RCS","GRS_RCS_RM",IF(INDIRECT("$F"&amp;$S1456)="OCS (No Label)","OCS_Conversion_RM",IF(LEFT(INDIRECT("$F"&amp;$S1456),3)="OCS","OCS_RM",IF(RIGHT(INDIRECT("$F"&amp;$S1456),10)="conversion","GOTS_RM_conversion",IF((LEFT(INDIRECT("$F"&amp;$S1456),4))="GOTS","GOTS_RM","Responsible_RM")))))))</f>
        <v>#REF!</v>
      </c>
      <c r="AF1456" s="13" t="str" cm="1">
        <f t="array" aca="1" ref="AF1456" ca="1">IF($S1456="","",INDIRECT("$Z"&amp;$S1456))</f>
        <v/>
      </c>
      <c r="AG1456" s="155"/>
      <c r="AH1456" s="13" t="str" cm="1">
        <f t="array" aca="1" ref="AH1456" ca="1">IFERROR(INDIRECT("$ag"&amp;S1456),"")</f>
        <v/>
      </c>
      <c r="AI1456" s="13" t="e" cm="1">
        <f t="array" aca="1" ref="AI1456" ca="1">INDIRECT("O"&amp;S1455)</f>
        <v>#REF!</v>
      </c>
      <c r="AJ1456" s="13" t="str">
        <f>IF($I1456="","",INDEX('Raw Material'!$A$1:$J$75,MATCH(I1456,'Raw Material'!$A$1:$A$75,0),(MATCH(G1456,'Raw Material'!$A$1:$J$1,0))))</f>
        <v/>
      </c>
      <c r="AK1456" s="13" t="str">
        <f t="shared" si="625"/>
        <v>YANLIŞRM</v>
      </c>
      <c r="AL1456" s="153" t="str">
        <f t="shared" si="626"/>
        <v/>
      </c>
    </row>
    <row r="1457" spans="1:38" ht="16.5" customHeight="1" thickBot="1">
      <c r="A1457" s="163"/>
      <c r="B1457" s="170"/>
      <c r="C1457" s="171"/>
      <c r="D1457" s="156"/>
      <c r="E1457" s="156"/>
      <c r="F1457" s="176"/>
      <c r="G1457" s="157"/>
      <c r="H1457" s="158"/>
      <c r="I1457" s="158"/>
      <c r="J1457" s="158"/>
      <c r="K1457" s="33"/>
      <c r="L1457" s="180"/>
      <c r="M1457" s="180"/>
      <c r="N1457" s="82"/>
      <c r="O1457" s="186"/>
      <c r="P1457" s="103"/>
      <c r="Q1457" s="84" t="str">
        <f t="shared" si="627"/>
        <v/>
      </c>
      <c r="R1457" s="159"/>
      <c r="S1457" s="28" t="str" cm="1">
        <f t="array" aca="1" ref="S1457" ca="1">IF(INDIRECT("A"&amp;114+$U1457)&lt;&gt;"",114+$U1457,"")</f>
        <v/>
      </c>
      <c r="T1457" s="28" t="str">
        <f t="shared" ca="1" si="628"/>
        <v>$B</v>
      </c>
      <c r="U1457" s="29">
        <f t="shared" si="634"/>
        <v>1332</v>
      </c>
      <c r="V1457" s="29">
        <v>111.916666666675</v>
      </c>
      <c r="W1457" s="29">
        <f t="shared" si="639"/>
        <v>111</v>
      </c>
      <c r="X1457" s="41" t="str" cm="1">
        <f t="array" aca="1" ref="X1457" ca="1">IFERROR(INDEX('PC&amp;PD'!$A$1:$AP$15,ROW('PC&amp;PD'!$A$15),MATCH(INDIRECT(T1457),'PC&amp;PD'!$A$1:$AP$1,0)),"")</f>
        <v/>
      </c>
      <c r="Z1457" s="155"/>
      <c r="AA1457" s="13" t="str">
        <f t="shared" si="624"/>
        <v/>
      </c>
      <c r="AB1457" s="155"/>
      <c r="AC1457" s="13" t="str">
        <f t="shared" ca="1" si="629"/>
        <v>$AB</v>
      </c>
      <c r="AD1457" s="13" t="str" cm="1">
        <f t="array" aca="1" ref="AD1457" ca="1">IFERROR(IF((LEFT(INDIRECT("$F"&amp;$S1457),4))="GOTS",IF($G1457="Organic","GOTS_Organic_raw",(IF($G1457="Responsible","GOTS_Responsible",(IF($G1457="No Attribute (Conventional)","GOTS_conventional",(IF($G1457="Recycled Pre/Post-Consumer","GOTS_pre_post",(IF($G1457="In-Conversion","GOTS_in_conversion",(IF($G1457="Sustainably Sourced","Sustainably_sourced",""))))))))))),IF($G1457="Organic","Organic",(IF($G1457="Responsible","Responsible",(IF($G1457="No Attribute (Conventional)","No_Attribute_Conventional",(IF($G1457="Recycled Pre/Post-Consumer","Recycled_Pre_Post_Consumer",(IF($G1457="In-Conversion","In_Conversion",(IF($G1457="Recycled Pre-Consumer","Recycled_Pre_Consumer",(IF($G1457="Recycled Post-Consumer","Recycled_Post_Consumer",(IF($G1457="Sustainably Sourced","Sustainably_sourced","")))))))))))))))),"")</f>
        <v/>
      </c>
      <c r="AE1457" s="13" t="e" cm="1">
        <f t="array" aca="1" ref="AE1457" ca="1">IF(INDIRECT("$F"&amp;$S1457)="","",IF(LEFT(INDIRECT("$F"&amp;$S1457),3)="GRS","GRS_RCS_RM",IF((LEFT(INDIRECT("$F"&amp;$S1457),3))="RCS","GRS_RCS_RM",IF(INDIRECT("$F"&amp;$S1457)="OCS (No Label)","OCS_Conversion_RM",IF(LEFT(INDIRECT("$F"&amp;$S1457),3)="OCS","OCS_RM",IF(RIGHT(INDIRECT("$F"&amp;$S1457),10)="conversion","GOTS_RM_conversion",IF((LEFT(INDIRECT("$F"&amp;$S1457),4))="GOTS","GOTS_RM","Responsible_RM")))))))</f>
        <v>#REF!</v>
      </c>
      <c r="AF1457" s="13" t="str" cm="1">
        <f t="array" aca="1" ref="AF1457" ca="1">IF($S1457="","",INDIRECT("$Z"&amp;$S1457))</f>
        <v/>
      </c>
      <c r="AG1457" s="155"/>
      <c r="AH1457" s="13" t="str" cm="1">
        <f t="array" aca="1" ref="AH1457" ca="1">IFERROR(INDIRECT("$ag"&amp;S1457),"")</f>
        <v/>
      </c>
      <c r="AI1457" s="13" t="e" cm="1">
        <f t="array" aca="1" ref="AI1457" ca="1">INDIRECT("O"&amp;S1456)</f>
        <v>#REF!</v>
      </c>
      <c r="AJ1457" s="13" t="str">
        <f>IF($I1457="","",INDEX('Raw Material'!$A$1:$J$75,MATCH(I1457,'Raw Material'!$A$1:$A$75,0),(MATCH(G1457,'Raw Material'!$A$1:$J$1,0))))</f>
        <v/>
      </c>
      <c r="AK1457" s="13" t="str">
        <f t="shared" si="625"/>
        <v>YANLIŞRM</v>
      </c>
      <c r="AL1457" s="153" t="str">
        <f t="shared" si="626"/>
        <v/>
      </c>
    </row>
    <row r="1458" spans="1:38" ht="16.5" customHeight="1">
      <c r="A1458" s="160" t="str">
        <f>IF(B1458="","",COUNTA($B$114:$B1458))</f>
        <v/>
      </c>
      <c r="B1458" s="164"/>
      <c r="C1458" s="165"/>
      <c r="D1458" s="183"/>
      <c r="E1458" s="183"/>
      <c r="F1458" s="172"/>
      <c r="G1458" s="212"/>
      <c r="H1458" s="206"/>
      <c r="I1458" s="206"/>
      <c r="J1458" s="206"/>
      <c r="K1458" s="31"/>
      <c r="L1458" s="177" t="str">
        <f t="shared" ref="L1458" si="653">IF(R1458="","",LEFT(R1458,LEN(R1458)-2))</f>
        <v/>
      </c>
      <c r="M1458" s="177"/>
      <c r="N1458" s="80"/>
      <c r="O1458" s="184"/>
      <c r="P1458" s="103"/>
      <c r="Q1458" s="84" t="str">
        <f t="shared" si="627"/>
        <v/>
      </c>
      <c r="R1458" s="159" t="str">
        <f t="shared" ref="R1458" si="654">CONCATENATE($Q1458,Q1459,Q1460,Q1461,Q1462,Q1463,$Q1464,$Q1465,$Q1466,$Q1467,Q1468,Q1469)</f>
        <v/>
      </c>
      <c r="S1458" s="28" t="str" cm="1">
        <f t="array" aca="1" ref="S1458" ca="1">IF(INDIRECT("A"&amp;114+$U1458)&lt;&gt;"",114+$U1458,"")</f>
        <v/>
      </c>
      <c r="T1458" s="28" t="str">
        <f t="shared" ca="1" si="628"/>
        <v>$B</v>
      </c>
      <c r="U1458" s="29">
        <f t="shared" si="634"/>
        <v>1344</v>
      </c>
      <c r="V1458" s="29">
        <v>112.000000000009</v>
      </c>
      <c r="W1458" s="29">
        <f t="shared" si="639"/>
        <v>112</v>
      </c>
      <c r="X1458" s="41" t="str" cm="1">
        <f t="array" aca="1" ref="X1458" ca="1">IFERROR(INDEX('PC&amp;PD'!$A$1:$AP$15,ROW('PC&amp;PD'!$A$15),MATCH(INDIRECT(T1458),'PC&amp;PD'!$A$1:$AP$1,0)),"")</f>
        <v/>
      </c>
      <c r="Z1458" s="155" t="str">
        <f t="shared" ref="Z1458" si="655">IFERROR(IF($F1458="OCS 100","OCS (OCS 100)",IF($F1458="OCS Blended","OCS (OCS Blended)",IF($F1458="OCS (No Label)","OCS (No Label)",IF($F1458="RCS 100","RCS (RCS 100)",IF($F1458="RCS Blended","RCS (RCS Blended)",IF($F1458="GRS","GRS (GRS)",IF($F1458="GRS (No Label)", "GRS (No Label)",IF($F1458="RDS","RDS (RDS)",IF($F1458="RWS","RWS (RWS)",IF($F1458="RAS","RAS (RAS)",IF($F1458="RMS","RMS (RMS)",IF($F1458="GOTS Organic","GOTS (Organic)",IF($F1458="GOTS Made with organic","GOTS (Made with Organic)",IF($F1458="GOTS Organic - in conversion","GOTS (Organic - In Conversion)",IF($F1458="GOTS Made with organic - in conversion","GOTS (Made with Organic - In Conversion)",""))))))))))))))),"")</f>
        <v/>
      </c>
      <c r="AA1458" s="13" t="str">
        <f t="shared" si="624"/>
        <v/>
      </c>
      <c r="AB1458" s="155" t="str">
        <f t="shared" ref="AB1458" si="656">IFERROR(IF($F1458="OCS 100", "OCS_100",IF($F1458="OCS Blended", "OCS_Blended",IF($F1458="OCS (No Label)", "OCS_No_Label",IF($F1458="RCS 100", "RCS_100",IF($F1458="RCS Blended","RCS_Blended",IF($F1458="GRS","GRS",IF($F1458="GRS (No Label)", "GRS_No_Label",IF($F1458="RDS","RDS",IF($F1458="RWS","RWS",IF($F1458="RMS","RMS",IF($F1458="GOTS Organic","GOTS_Organic",IF($F1458="GOTS Made with organic","GOTS_Made_with_organic",IF($F1458="GOTS Organic - in conversion","GOTS_Organic_in_Conversion",IF($F1458="GOTS Made with organic - in conversion","GOTS_Made_with_Organic_in_Conversion",IF($F1458="RAS","RAS",""))))))))))))))),"")</f>
        <v/>
      </c>
      <c r="AC1458" s="13" t="str">
        <f t="shared" ca="1" si="629"/>
        <v>$AB</v>
      </c>
      <c r="AD1458" s="13" t="str" cm="1">
        <f t="array" aca="1" ref="AD1458" ca="1">IFERROR(IF((LEFT(INDIRECT("$F"&amp;$S1458),4))="GOTS",IF($G1458="Organic","GOTS_Organic_raw",(IF($G1458="Responsible","GOTS_Responsible",(IF($G1458="No Attribute (Conventional)","GOTS_conventional",(IF($G1458="Recycled Pre/Post-Consumer","GOTS_pre_post",(IF($G1458="In-Conversion","GOTS_in_conversion",(IF($G1458="Sustainably Sourced","Sustainably_sourced",""))))))))))),IF($G1458="Organic","Organic",(IF($G1458="Responsible","Responsible",(IF($G1458="No Attribute (Conventional)","No_Attribute_Conventional",(IF($G1458="Recycled Pre/Post-Consumer","Recycled_Pre_Post_Consumer",(IF($G1458="In-Conversion","In_Conversion",(IF($G1458="Recycled Pre-Consumer","Recycled_Pre_Consumer",(IF($G1458="Recycled Post-Consumer","Recycled_Post_Consumer",(IF($G1458="Sustainably Sourced","Sustainably_sourced","")))))))))))))))),"")</f>
        <v/>
      </c>
      <c r="AE1458" s="13" t="e" cm="1">
        <f t="array" aca="1" ref="AE1458" ca="1">IF(INDIRECT("$F"&amp;$S1458)="","",IF(LEFT(INDIRECT("$F"&amp;$S1458),3)="GRS","GRS_RCS_RM",IF((LEFT(INDIRECT("$F"&amp;$S1458),3))="RCS","GRS_RCS_RM",IF(INDIRECT("$F"&amp;$S1458)="OCS (No Label)","OCS_Conversion_RM",IF(LEFT(INDIRECT("$F"&amp;$S1458),3)="OCS","OCS_RM",IF(RIGHT(INDIRECT("$F"&amp;$S1458),10)="conversion","GOTS_RM_conversion",IF((LEFT(INDIRECT("$F"&amp;$S1458),4))="GOTS","GOTS_RM","Responsible_RM")))))))</f>
        <v>#REF!</v>
      </c>
      <c r="AF1458" s="13" t="str" cm="1">
        <f t="array" aca="1" ref="AF1458" ca="1">IF($S1458="","",INDIRECT("$Z"&amp;$S1458))</f>
        <v/>
      </c>
      <c r="AG1458" s="155" t="str">
        <f t="shared" si="652"/>
        <v/>
      </c>
      <c r="AH1458" s="13" t="str" cm="1">
        <f t="array" aca="1" ref="AH1458" ca="1">IFERROR(INDIRECT("$ag"&amp;S1458),"")</f>
        <v/>
      </c>
      <c r="AI1458" s="13" t="e" cm="1">
        <f t="array" aca="1" ref="AI1458" ca="1">INDIRECT("O"&amp;S1457)</f>
        <v>#REF!</v>
      </c>
      <c r="AJ1458" s="13" t="str">
        <f>IF($I1458="","",INDEX('Raw Material'!$A$1:$J$75,MATCH(I1458,'Raw Material'!$A$1:$A$75,0),(MATCH(G1458,'Raw Material'!$A$1:$J$1,0))))</f>
        <v/>
      </c>
      <c r="AK1458" s="13" t="str">
        <f t="shared" si="625"/>
        <v>YANLIŞRM</v>
      </c>
      <c r="AL1458" s="153" t="str">
        <f t="shared" si="626"/>
        <v/>
      </c>
    </row>
    <row r="1459" spans="1:38" ht="16.5" customHeight="1">
      <c r="A1459" s="161"/>
      <c r="B1459" s="166"/>
      <c r="C1459" s="167"/>
      <c r="D1459" s="156"/>
      <c r="E1459" s="156"/>
      <c r="F1459" s="173"/>
      <c r="G1459" s="181"/>
      <c r="H1459" s="182"/>
      <c r="I1459" s="182"/>
      <c r="J1459" s="182"/>
      <c r="K1459" s="32"/>
      <c r="L1459" s="178"/>
      <c r="M1459" s="178"/>
      <c r="N1459" s="81"/>
      <c r="O1459" s="185"/>
      <c r="P1459" s="103"/>
      <c r="Q1459" s="84" t="str">
        <f t="shared" si="627"/>
        <v/>
      </c>
      <c r="R1459" s="159"/>
      <c r="S1459" s="28" t="str" cm="1">
        <f t="array" aca="1" ref="S1459" ca="1">IF(INDIRECT("A"&amp;114+$U1459)&lt;&gt;"",114+$U1459,"")</f>
        <v/>
      </c>
      <c r="T1459" s="28" t="str">
        <f t="shared" ca="1" si="628"/>
        <v>$B</v>
      </c>
      <c r="U1459" s="29">
        <f t="shared" si="634"/>
        <v>1344</v>
      </c>
      <c r="V1459" s="29">
        <v>112.083333333342</v>
      </c>
      <c r="W1459" s="29">
        <f t="shared" si="639"/>
        <v>112</v>
      </c>
      <c r="X1459" s="41" t="str" cm="1">
        <f t="array" aca="1" ref="X1459" ca="1">IFERROR(INDEX('PC&amp;PD'!$A$1:$AP$15,ROW('PC&amp;PD'!$A$15),MATCH(INDIRECT(T1459),'PC&amp;PD'!$A$1:$AP$1,0)),"")</f>
        <v/>
      </c>
      <c r="Z1459" s="155"/>
      <c r="AA1459" s="13" t="str">
        <f t="shared" ref="AA1459:AA1522" si="657">IFERROR(IF(G1459="","",IF(G1459="No Attribute (Conventional)","",G1459)),"")</f>
        <v/>
      </c>
      <c r="AB1459" s="155"/>
      <c r="AC1459" s="13" t="str">
        <f t="shared" ca="1" si="629"/>
        <v>$AB</v>
      </c>
      <c r="AD1459" s="13" t="str" cm="1">
        <f t="array" aca="1" ref="AD1459" ca="1">IFERROR(IF((LEFT(INDIRECT("$F"&amp;$S1459),4))="GOTS",IF($G1459="Organic","GOTS_Organic_raw",(IF($G1459="Responsible","GOTS_Responsible",(IF($G1459="No Attribute (Conventional)","GOTS_conventional",(IF($G1459="Recycled Pre/Post-Consumer","GOTS_pre_post",(IF($G1459="In-Conversion","GOTS_in_conversion",(IF($G1459="Sustainably Sourced","Sustainably_sourced",""))))))))))),IF($G1459="Organic","Organic",(IF($G1459="Responsible","Responsible",(IF($G1459="No Attribute (Conventional)","No_Attribute_Conventional",(IF($G1459="Recycled Pre/Post-Consumer","Recycled_Pre_Post_Consumer",(IF($G1459="In-Conversion","In_Conversion",(IF($G1459="Recycled Pre-Consumer","Recycled_Pre_Consumer",(IF($G1459="Recycled Post-Consumer","Recycled_Post_Consumer",(IF($G1459="Sustainably Sourced","Sustainably_sourced","")))))))))))))))),"")</f>
        <v/>
      </c>
      <c r="AE1459" s="13" t="e" cm="1">
        <f t="array" aca="1" ref="AE1459" ca="1">IF(INDIRECT("$F"&amp;$S1459)="","",IF(LEFT(INDIRECT("$F"&amp;$S1459),3)="GRS","GRS_RCS_RM",IF((LEFT(INDIRECT("$F"&amp;$S1459),3))="RCS","GRS_RCS_RM",IF(INDIRECT("$F"&amp;$S1459)="OCS (No Label)","OCS_Conversion_RM",IF(LEFT(INDIRECT("$F"&amp;$S1459),3)="OCS","OCS_RM",IF(RIGHT(INDIRECT("$F"&amp;$S1459),10)="conversion","GOTS_RM_conversion",IF((LEFT(INDIRECT("$F"&amp;$S1459),4))="GOTS","GOTS_RM","Responsible_RM")))))))</f>
        <v>#REF!</v>
      </c>
      <c r="AF1459" s="13" t="str" cm="1">
        <f t="array" aca="1" ref="AF1459" ca="1">IF($S1459="","",INDIRECT("$Z"&amp;$S1459))</f>
        <v/>
      </c>
      <c r="AG1459" s="155"/>
      <c r="AH1459" s="13" t="str" cm="1">
        <f t="array" aca="1" ref="AH1459" ca="1">IFERROR(INDIRECT("$ag"&amp;S1459),"")</f>
        <v/>
      </c>
      <c r="AI1459" s="13" t="e" cm="1">
        <f t="array" aca="1" ref="AI1459" ca="1">INDIRECT("O"&amp;S1458)</f>
        <v>#REF!</v>
      </c>
      <c r="AJ1459" s="13" t="str">
        <f>IF($I1459="","",INDEX('Raw Material'!$A$1:$J$75,MATCH(I1459,'Raw Material'!$A$1:$A$75,0),(MATCH(G1459,'Raw Material'!$A$1:$J$1,0))))</f>
        <v/>
      </c>
      <c r="AK1459" s="13" t="str">
        <f t="shared" ref="AK1459:AK1522" si="658">$U$17&amp;"RM"</f>
        <v>YANLIŞRM</v>
      </c>
      <c r="AL1459" s="153" t="str">
        <f t="shared" ref="AL1459:AL1522" si="659">IF($G1459="Organic","Organic",IF($G1459="No Attribute (Conventional)","No_Attribute_Conventional",IF($G1459="Recycled pre-consumer","Recycled_pre_consumer",IF($G1459="Recycled post-consumer","Recycled_post_consumer",IF($G1459="Responsible","Responsible",IF($G1459="Sustainably sourced","Sustainable_sourced",IF($G1459="ın-conversion","In_conversion","")))))))</f>
        <v/>
      </c>
    </row>
    <row r="1460" spans="1:38" ht="16.5" customHeight="1">
      <c r="A1460" s="161"/>
      <c r="B1460" s="166"/>
      <c r="C1460" s="167"/>
      <c r="D1460" s="156"/>
      <c r="E1460" s="156"/>
      <c r="F1460" s="173"/>
      <c r="G1460" s="181"/>
      <c r="H1460" s="182"/>
      <c r="I1460" s="182"/>
      <c r="J1460" s="182"/>
      <c r="K1460" s="32"/>
      <c r="L1460" s="178"/>
      <c r="M1460" s="178"/>
      <c r="N1460" s="81"/>
      <c r="O1460" s="185"/>
      <c r="P1460" s="103"/>
      <c r="Q1460" s="84" t="str">
        <f t="shared" si="627"/>
        <v/>
      </c>
      <c r="R1460" s="159"/>
      <c r="S1460" s="28" t="str" cm="1">
        <f t="array" aca="1" ref="S1460" ca="1">IF(INDIRECT("A"&amp;114+$U1460)&lt;&gt;"",114+$U1460,"")</f>
        <v/>
      </c>
      <c r="T1460" s="28" t="str">
        <f t="shared" ca="1" si="628"/>
        <v>$B</v>
      </c>
      <c r="U1460" s="29">
        <f t="shared" si="634"/>
        <v>1344</v>
      </c>
      <c r="V1460" s="29">
        <v>112.166666666675</v>
      </c>
      <c r="W1460" s="29">
        <f t="shared" si="639"/>
        <v>112</v>
      </c>
      <c r="X1460" s="41" t="str" cm="1">
        <f t="array" aca="1" ref="X1460" ca="1">IFERROR(INDEX('PC&amp;PD'!$A$1:$AP$15,ROW('PC&amp;PD'!$A$15),MATCH(INDIRECT(T1460),'PC&amp;PD'!$A$1:$AP$1,0)),"")</f>
        <v/>
      </c>
      <c r="Z1460" s="155"/>
      <c r="AA1460" s="13" t="str">
        <f t="shared" si="657"/>
        <v/>
      </c>
      <c r="AB1460" s="155"/>
      <c r="AC1460" s="13" t="str">
        <f t="shared" ca="1" si="629"/>
        <v>$AB</v>
      </c>
      <c r="AD1460" s="13" t="str" cm="1">
        <f t="array" aca="1" ref="AD1460" ca="1">IFERROR(IF((LEFT(INDIRECT("$F"&amp;$S1460),4))="GOTS",IF($G1460="Organic","GOTS_Organic_raw",(IF($G1460="Responsible","GOTS_Responsible",(IF($G1460="No Attribute (Conventional)","GOTS_conventional",(IF($G1460="Recycled Pre/Post-Consumer","GOTS_pre_post",(IF($G1460="In-Conversion","GOTS_in_conversion",(IF($G1460="Sustainably Sourced","Sustainably_sourced",""))))))))))),IF($G1460="Organic","Organic",(IF($G1460="Responsible","Responsible",(IF($G1460="No Attribute (Conventional)","No_Attribute_Conventional",(IF($G1460="Recycled Pre/Post-Consumer","Recycled_Pre_Post_Consumer",(IF($G1460="In-Conversion","In_Conversion",(IF($G1460="Recycled Pre-Consumer","Recycled_Pre_Consumer",(IF($G1460="Recycled Post-Consumer","Recycled_Post_Consumer",(IF($G1460="Sustainably Sourced","Sustainably_sourced","")))))))))))))))),"")</f>
        <v/>
      </c>
      <c r="AE1460" s="13" t="e" cm="1">
        <f t="array" aca="1" ref="AE1460" ca="1">IF(INDIRECT("$F"&amp;$S1460)="","",IF(LEFT(INDIRECT("$F"&amp;$S1460),3)="GRS","GRS_RCS_RM",IF((LEFT(INDIRECT("$F"&amp;$S1460),3))="RCS","GRS_RCS_RM",IF(INDIRECT("$F"&amp;$S1460)="OCS (No Label)","OCS_Conversion_RM",IF(LEFT(INDIRECT("$F"&amp;$S1460),3)="OCS","OCS_RM",IF(RIGHT(INDIRECT("$F"&amp;$S1460),10)="conversion","GOTS_RM_conversion",IF((LEFT(INDIRECT("$F"&amp;$S1460),4))="GOTS","GOTS_RM","Responsible_RM")))))))</f>
        <v>#REF!</v>
      </c>
      <c r="AF1460" s="13" t="str" cm="1">
        <f t="array" aca="1" ref="AF1460" ca="1">IF($S1460="","",INDIRECT("$Z"&amp;$S1460))</f>
        <v/>
      </c>
      <c r="AG1460" s="155"/>
      <c r="AH1460" s="13" t="str" cm="1">
        <f t="array" aca="1" ref="AH1460" ca="1">IFERROR(INDIRECT("$ag"&amp;S1460),"")</f>
        <v/>
      </c>
      <c r="AI1460" s="13" t="e" cm="1">
        <f t="array" aca="1" ref="AI1460" ca="1">INDIRECT("O"&amp;S1459)</f>
        <v>#REF!</v>
      </c>
      <c r="AJ1460" s="13" t="str">
        <f>IF($I1460="","",INDEX('Raw Material'!$A$1:$J$75,MATCH(I1460,'Raw Material'!$A$1:$A$75,0),(MATCH(G1460,'Raw Material'!$A$1:$J$1,0))))</f>
        <v/>
      </c>
      <c r="AK1460" s="13" t="str">
        <f t="shared" si="658"/>
        <v>YANLIŞRM</v>
      </c>
      <c r="AL1460" s="153" t="str">
        <f t="shared" si="659"/>
        <v/>
      </c>
    </row>
    <row r="1461" spans="1:38" ht="16.5" customHeight="1">
      <c r="A1461" s="161"/>
      <c r="B1461" s="166"/>
      <c r="C1461" s="167"/>
      <c r="D1461" s="156"/>
      <c r="E1461" s="156"/>
      <c r="F1461" s="174"/>
      <c r="G1461" s="181"/>
      <c r="H1461" s="182"/>
      <c r="I1461" s="182"/>
      <c r="J1461" s="182"/>
      <c r="K1461" s="32"/>
      <c r="L1461" s="178"/>
      <c r="M1461" s="178"/>
      <c r="N1461" s="81"/>
      <c r="O1461" s="185"/>
      <c r="P1461" s="103"/>
      <c r="Q1461" s="84" t="str">
        <f t="shared" ref="Q1461:Q1524" si="660">IF(OR($G1461="",$I1461="",$K1461="",$AJ1461="–"),"",CONCATENATE($K1461," ",$AA1461," ",$I1461," (",$AJ1461,") + "))</f>
        <v/>
      </c>
      <c r="R1461" s="159"/>
      <c r="S1461" s="28" t="str" cm="1">
        <f t="array" aca="1" ref="S1461" ca="1">IF(INDIRECT("A"&amp;114+$U1461)&lt;&gt;"",114+$U1461,"")</f>
        <v/>
      </c>
      <c r="T1461" s="28" t="str">
        <f t="shared" ref="T1461:T1524" ca="1" si="661">"$B"&amp;S1461</f>
        <v>$B</v>
      </c>
      <c r="U1461" s="29">
        <f t="shared" si="634"/>
        <v>1344</v>
      </c>
      <c r="V1461" s="29">
        <v>112.250000000009</v>
      </c>
      <c r="W1461" s="29">
        <f t="shared" si="639"/>
        <v>112</v>
      </c>
      <c r="X1461" s="41" t="str" cm="1">
        <f t="array" aca="1" ref="X1461" ca="1">IFERROR(INDEX('PC&amp;PD'!$A$1:$AP$15,ROW('PC&amp;PD'!$A$15),MATCH(INDIRECT(T1461),'PC&amp;PD'!$A$1:$AP$1,0)),"")</f>
        <v/>
      </c>
      <c r="Z1461" s="155"/>
      <c r="AA1461" s="13" t="str">
        <f t="shared" si="657"/>
        <v/>
      </c>
      <c r="AB1461" s="155"/>
      <c r="AC1461" s="13" t="str">
        <f t="shared" ref="AC1461:AC1524" ca="1" si="662">"$AB"&amp;S1461</f>
        <v>$AB</v>
      </c>
      <c r="AD1461" s="13" t="str" cm="1">
        <f t="array" aca="1" ref="AD1461" ca="1">IFERROR(IF((LEFT(INDIRECT("$F"&amp;$S1461),4))="GOTS",IF($G1461="Organic","GOTS_Organic_raw",(IF($G1461="Responsible","GOTS_Responsible",(IF($G1461="No Attribute (Conventional)","GOTS_conventional",(IF($G1461="Recycled Pre/Post-Consumer","GOTS_pre_post",(IF($G1461="In-Conversion","GOTS_in_conversion",(IF($G1461="Sustainably Sourced","Sustainably_sourced",""))))))))))),IF($G1461="Organic","Organic",(IF($G1461="Responsible","Responsible",(IF($G1461="No Attribute (Conventional)","No_Attribute_Conventional",(IF($G1461="Recycled Pre/Post-Consumer","Recycled_Pre_Post_Consumer",(IF($G1461="In-Conversion","In_Conversion",(IF($G1461="Recycled Pre-Consumer","Recycled_Pre_Consumer",(IF($G1461="Recycled Post-Consumer","Recycled_Post_Consumer",(IF($G1461="Sustainably Sourced","Sustainably_sourced","")))))))))))))))),"")</f>
        <v/>
      </c>
      <c r="AE1461" s="13" t="e" cm="1">
        <f t="array" aca="1" ref="AE1461" ca="1">IF(INDIRECT("$F"&amp;$S1461)="","",IF(LEFT(INDIRECT("$F"&amp;$S1461),3)="GRS","GRS_RCS_RM",IF((LEFT(INDIRECT("$F"&amp;$S1461),3))="RCS","GRS_RCS_RM",IF(INDIRECT("$F"&amp;$S1461)="OCS (No Label)","OCS_Conversion_RM",IF(LEFT(INDIRECT("$F"&amp;$S1461),3)="OCS","OCS_RM",IF(RIGHT(INDIRECT("$F"&amp;$S1461),10)="conversion","GOTS_RM_conversion",IF((LEFT(INDIRECT("$F"&amp;$S1461),4))="GOTS","GOTS_RM","Responsible_RM")))))))</f>
        <v>#REF!</v>
      </c>
      <c r="AF1461" s="13" t="str" cm="1">
        <f t="array" aca="1" ref="AF1461" ca="1">IF($S1461="","",INDIRECT("$Z"&amp;$S1461))</f>
        <v/>
      </c>
      <c r="AG1461" s="155"/>
      <c r="AH1461" s="13" t="str" cm="1">
        <f t="array" aca="1" ref="AH1461" ca="1">IFERROR(INDIRECT("$ag"&amp;S1461),"")</f>
        <v/>
      </c>
      <c r="AI1461" s="13" t="e" cm="1">
        <f t="array" aca="1" ref="AI1461" ca="1">INDIRECT("O"&amp;S1460)</f>
        <v>#REF!</v>
      </c>
      <c r="AJ1461" s="13" t="str">
        <f>IF($I1461="","",INDEX('Raw Material'!$A$1:$J$75,MATCH(I1461,'Raw Material'!$A$1:$A$75,0),(MATCH(G1461,'Raw Material'!$A$1:$J$1,0))))</f>
        <v/>
      </c>
      <c r="AK1461" s="13" t="str">
        <f t="shared" si="658"/>
        <v>YANLIŞRM</v>
      </c>
      <c r="AL1461" s="153" t="str">
        <f t="shared" si="659"/>
        <v/>
      </c>
    </row>
    <row r="1462" spans="1:38" ht="16.5" customHeight="1">
      <c r="A1462" s="161"/>
      <c r="B1462" s="166"/>
      <c r="C1462" s="167"/>
      <c r="D1462" s="156"/>
      <c r="E1462" s="156"/>
      <c r="F1462" s="174"/>
      <c r="G1462" s="181"/>
      <c r="H1462" s="182"/>
      <c r="I1462" s="182"/>
      <c r="J1462" s="182"/>
      <c r="K1462" s="32"/>
      <c r="L1462" s="178"/>
      <c r="M1462" s="178"/>
      <c r="N1462" s="81"/>
      <c r="O1462" s="185"/>
      <c r="P1462" s="103"/>
      <c r="Q1462" s="84" t="str">
        <f t="shared" si="660"/>
        <v/>
      </c>
      <c r="R1462" s="159"/>
      <c r="S1462" s="28" t="str" cm="1">
        <f t="array" aca="1" ref="S1462" ca="1">IF(INDIRECT("A"&amp;114+$U1462)&lt;&gt;"",114+$U1462,"")</f>
        <v/>
      </c>
      <c r="T1462" s="28" t="str">
        <f t="shared" ca="1" si="661"/>
        <v>$B</v>
      </c>
      <c r="U1462" s="29">
        <f t="shared" si="634"/>
        <v>1344</v>
      </c>
      <c r="V1462" s="29">
        <v>112.333333333342</v>
      </c>
      <c r="W1462" s="29">
        <f t="shared" si="639"/>
        <v>112</v>
      </c>
      <c r="X1462" s="41" t="str" cm="1">
        <f t="array" aca="1" ref="X1462" ca="1">IFERROR(INDEX('PC&amp;PD'!$A$1:$AP$15,ROW('PC&amp;PD'!$A$15),MATCH(INDIRECT(T1462),'PC&amp;PD'!$A$1:$AP$1,0)),"")</f>
        <v/>
      </c>
      <c r="Z1462" s="155"/>
      <c r="AA1462" s="13" t="str">
        <f t="shared" si="657"/>
        <v/>
      </c>
      <c r="AB1462" s="155"/>
      <c r="AC1462" s="13" t="str">
        <f t="shared" ca="1" si="662"/>
        <v>$AB</v>
      </c>
      <c r="AD1462" s="13" t="str" cm="1">
        <f t="array" aca="1" ref="AD1462" ca="1">IFERROR(IF((LEFT(INDIRECT("$F"&amp;$S1462),4))="GOTS",IF($G1462="Organic","GOTS_Organic_raw",(IF($G1462="Responsible","GOTS_Responsible",(IF($G1462="No Attribute (Conventional)","GOTS_conventional",(IF($G1462="Recycled Pre/Post-Consumer","GOTS_pre_post",(IF($G1462="In-Conversion","GOTS_in_conversion",(IF($G1462="Sustainably Sourced","Sustainably_sourced",""))))))))))),IF($G1462="Organic","Organic",(IF($G1462="Responsible","Responsible",(IF($G1462="No Attribute (Conventional)","No_Attribute_Conventional",(IF($G1462="Recycled Pre/Post-Consumer","Recycled_Pre_Post_Consumer",(IF($G1462="In-Conversion","In_Conversion",(IF($G1462="Recycled Pre-Consumer","Recycled_Pre_Consumer",(IF($G1462="Recycled Post-Consumer","Recycled_Post_Consumer",(IF($G1462="Sustainably Sourced","Sustainably_sourced","")))))))))))))))),"")</f>
        <v/>
      </c>
      <c r="AE1462" s="13" t="e" cm="1">
        <f t="array" aca="1" ref="AE1462" ca="1">IF(INDIRECT("$F"&amp;$S1462)="","",IF(LEFT(INDIRECT("$F"&amp;$S1462),3)="GRS","GRS_RCS_RM",IF((LEFT(INDIRECT("$F"&amp;$S1462),3))="RCS","GRS_RCS_RM",IF(INDIRECT("$F"&amp;$S1462)="OCS (No Label)","OCS_Conversion_RM",IF(LEFT(INDIRECT("$F"&amp;$S1462),3)="OCS","OCS_RM",IF(RIGHT(INDIRECT("$F"&amp;$S1462),10)="conversion","GOTS_RM_conversion",IF((LEFT(INDIRECT("$F"&amp;$S1462),4))="GOTS","GOTS_RM","Responsible_RM")))))))</f>
        <v>#REF!</v>
      </c>
      <c r="AF1462" s="13" t="str" cm="1">
        <f t="array" aca="1" ref="AF1462" ca="1">IF($S1462="","",INDIRECT("$Z"&amp;$S1462))</f>
        <v/>
      </c>
      <c r="AG1462" s="155"/>
      <c r="AH1462" s="13" t="str" cm="1">
        <f t="array" aca="1" ref="AH1462" ca="1">IFERROR(INDIRECT("$ag"&amp;S1462),"")</f>
        <v/>
      </c>
      <c r="AI1462" s="13" t="e" cm="1">
        <f t="array" aca="1" ref="AI1462" ca="1">INDIRECT("O"&amp;S1461)</f>
        <v>#REF!</v>
      </c>
      <c r="AJ1462" s="13" t="str">
        <f>IF($I1462="","",INDEX('Raw Material'!$A$1:$J$75,MATCH(I1462,'Raw Material'!$A$1:$A$75,0),(MATCH(G1462,'Raw Material'!$A$1:$J$1,0))))</f>
        <v/>
      </c>
      <c r="AK1462" s="13" t="str">
        <f t="shared" si="658"/>
        <v>YANLIŞRM</v>
      </c>
      <c r="AL1462" s="153" t="str">
        <f t="shared" si="659"/>
        <v/>
      </c>
    </row>
    <row r="1463" spans="1:38" ht="16.5" customHeight="1">
      <c r="A1463" s="161"/>
      <c r="B1463" s="166"/>
      <c r="C1463" s="167"/>
      <c r="D1463" s="156"/>
      <c r="E1463" s="156"/>
      <c r="F1463" s="174"/>
      <c r="G1463" s="181"/>
      <c r="H1463" s="182"/>
      <c r="I1463" s="182"/>
      <c r="J1463" s="182"/>
      <c r="K1463" s="32"/>
      <c r="L1463" s="178"/>
      <c r="M1463" s="178"/>
      <c r="N1463" s="81"/>
      <c r="O1463" s="185"/>
      <c r="P1463" s="103"/>
      <c r="Q1463" s="84" t="str">
        <f t="shared" si="660"/>
        <v/>
      </c>
      <c r="R1463" s="159"/>
      <c r="S1463" s="28" t="str" cm="1">
        <f t="array" aca="1" ref="S1463" ca="1">IF(INDIRECT("A"&amp;114+$U1463)&lt;&gt;"",114+$U1463,"")</f>
        <v/>
      </c>
      <c r="T1463" s="28" t="str">
        <f t="shared" ca="1" si="661"/>
        <v>$B</v>
      </c>
      <c r="U1463" s="29">
        <f t="shared" si="634"/>
        <v>1344</v>
      </c>
      <c r="V1463" s="29">
        <v>112.416666666675</v>
      </c>
      <c r="W1463" s="29">
        <f t="shared" si="639"/>
        <v>112</v>
      </c>
      <c r="X1463" s="41" t="str" cm="1">
        <f t="array" aca="1" ref="X1463" ca="1">IFERROR(INDEX('PC&amp;PD'!$A$1:$AP$15,ROW('PC&amp;PD'!$A$15),MATCH(INDIRECT(T1463),'PC&amp;PD'!$A$1:$AP$1,0)),"")</f>
        <v/>
      </c>
      <c r="Z1463" s="155"/>
      <c r="AA1463" s="13" t="str">
        <f t="shared" si="657"/>
        <v/>
      </c>
      <c r="AB1463" s="155"/>
      <c r="AC1463" s="13" t="str">
        <f t="shared" ca="1" si="662"/>
        <v>$AB</v>
      </c>
      <c r="AD1463" s="13" t="str" cm="1">
        <f t="array" aca="1" ref="AD1463" ca="1">IFERROR(IF((LEFT(INDIRECT("$F"&amp;$S1463),4))="GOTS",IF($G1463="Organic","GOTS_Organic_raw",(IF($G1463="Responsible","GOTS_Responsible",(IF($G1463="No Attribute (Conventional)","GOTS_conventional",(IF($G1463="Recycled Pre/Post-Consumer","GOTS_pre_post",(IF($G1463="In-Conversion","GOTS_in_conversion",(IF($G1463="Sustainably Sourced","Sustainably_sourced",""))))))))))),IF($G1463="Organic","Organic",(IF($G1463="Responsible","Responsible",(IF($G1463="No Attribute (Conventional)","No_Attribute_Conventional",(IF($G1463="Recycled Pre/Post-Consumer","Recycled_Pre_Post_Consumer",(IF($G1463="In-Conversion","In_Conversion",(IF($G1463="Recycled Pre-Consumer","Recycled_Pre_Consumer",(IF($G1463="Recycled Post-Consumer","Recycled_Post_Consumer",(IF($G1463="Sustainably Sourced","Sustainably_sourced","")))))))))))))))),"")</f>
        <v/>
      </c>
      <c r="AE1463" s="13" t="e" cm="1">
        <f t="array" aca="1" ref="AE1463" ca="1">IF(INDIRECT("$F"&amp;$S1463)="","",IF(LEFT(INDIRECT("$F"&amp;$S1463),3)="GRS","GRS_RCS_RM",IF((LEFT(INDIRECT("$F"&amp;$S1463),3))="RCS","GRS_RCS_RM",IF(INDIRECT("$F"&amp;$S1463)="OCS (No Label)","OCS_Conversion_RM",IF(LEFT(INDIRECT("$F"&amp;$S1463),3)="OCS","OCS_RM",IF(RIGHT(INDIRECT("$F"&amp;$S1463),10)="conversion","GOTS_RM_conversion",IF((LEFT(INDIRECT("$F"&amp;$S1463),4))="GOTS","GOTS_RM","Responsible_RM")))))))</f>
        <v>#REF!</v>
      </c>
      <c r="AF1463" s="13" t="str" cm="1">
        <f t="array" aca="1" ref="AF1463" ca="1">IF($S1463="","",INDIRECT("$Z"&amp;$S1463))</f>
        <v/>
      </c>
      <c r="AG1463" s="155"/>
      <c r="AH1463" s="13" t="str" cm="1">
        <f t="array" aca="1" ref="AH1463" ca="1">IFERROR(INDIRECT("$ag"&amp;S1463),"")</f>
        <v/>
      </c>
      <c r="AI1463" s="13" t="e" cm="1">
        <f t="array" aca="1" ref="AI1463" ca="1">INDIRECT("O"&amp;S1462)</f>
        <v>#REF!</v>
      </c>
      <c r="AJ1463" s="13" t="str">
        <f>IF($I1463="","",INDEX('Raw Material'!$A$1:$J$75,MATCH(I1463,'Raw Material'!$A$1:$A$75,0),(MATCH(G1463,'Raw Material'!$A$1:$J$1,0))))</f>
        <v/>
      </c>
      <c r="AK1463" s="13" t="str">
        <f t="shared" si="658"/>
        <v>YANLIŞRM</v>
      </c>
      <c r="AL1463" s="153" t="str">
        <f t="shared" si="659"/>
        <v/>
      </c>
    </row>
    <row r="1464" spans="1:38" ht="16.5" customHeight="1">
      <c r="A1464" s="162"/>
      <c r="B1464" s="168"/>
      <c r="C1464" s="169"/>
      <c r="D1464" s="156"/>
      <c r="E1464" s="156"/>
      <c r="F1464" s="175"/>
      <c r="G1464" s="181"/>
      <c r="H1464" s="182"/>
      <c r="I1464" s="182"/>
      <c r="J1464" s="182"/>
      <c r="K1464" s="32"/>
      <c r="L1464" s="179"/>
      <c r="M1464" s="179"/>
      <c r="N1464" s="81"/>
      <c r="O1464" s="185"/>
      <c r="P1464" s="103"/>
      <c r="Q1464" s="84" t="str">
        <f t="shared" si="660"/>
        <v/>
      </c>
      <c r="R1464" s="159"/>
      <c r="S1464" s="28" t="str" cm="1">
        <f t="array" aca="1" ref="S1464" ca="1">IF(INDIRECT("A"&amp;114+$U1464)&lt;&gt;"",114+$U1464,"")</f>
        <v/>
      </c>
      <c r="T1464" s="28" t="str">
        <f t="shared" ca="1" si="661"/>
        <v>$B</v>
      </c>
      <c r="U1464" s="29">
        <f t="shared" si="634"/>
        <v>1344</v>
      </c>
      <c r="V1464" s="29">
        <v>112.500000000009</v>
      </c>
      <c r="W1464" s="29">
        <f t="shared" si="639"/>
        <v>112</v>
      </c>
      <c r="X1464" s="41" t="str" cm="1">
        <f t="array" aca="1" ref="X1464" ca="1">IFERROR(INDEX('PC&amp;PD'!$A$1:$AP$15,ROW('PC&amp;PD'!$A$15),MATCH(INDIRECT(T1464),'PC&amp;PD'!$A$1:$AP$1,0)),"")</f>
        <v/>
      </c>
      <c r="Z1464" s="155"/>
      <c r="AA1464" s="13" t="str">
        <f t="shared" si="657"/>
        <v/>
      </c>
      <c r="AB1464" s="155"/>
      <c r="AC1464" s="13" t="str">
        <f t="shared" ca="1" si="662"/>
        <v>$AB</v>
      </c>
      <c r="AD1464" s="13" t="str" cm="1">
        <f t="array" aca="1" ref="AD1464" ca="1">IFERROR(IF((LEFT(INDIRECT("$F"&amp;$S1464),4))="GOTS",IF($G1464="Organic","GOTS_Organic_raw",(IF($G1464="Responsible","GOTS_Responsible",(IF($G1464="No Attribute (Conventional)","GOTS_conventional",(IF($G1464="Recycled Pre/Post-Consumer","GOTS_pre_post",(IF($G1464="In-Conversion","GOTS_in_conversion",(IF($G1464="Sustainably Sourced","Sustainably_sourced",""))))))))))),IF($G1464="Organic","Organic",(IF($G1464="Responsible","Responsible",(IF($G1464="No Attribute (Conventional)","No_Attribute_Conventional",(IF($G1464="Recycled Pre/Post-Consumer","Recycled_Pre_Post_Consumer",(IF($G1464="In-Conversion","In_Conversion",(IF($G1464="Recycled Pre-Consumer","Recycled_Pre_Consumer",(IF($G1464="Recycled Post-Consumer","Recycled_Post_Consumer",(IF($G1464="Sustainably Sourced","Sustainably_sourced","")))))))))))))))),"")</f>
        <v/>
      </c>
      <c r="AE1464" s="13" t="e" cm="1">
        <f t="array" aca="1" ref="AE1464" ca="1">IF(INDIRECT("$F"&amp;$S1464)="","",IF(LEFT(INDIRECT("$F"&amp;$S1464),3)="GRS","GRS_RCS_RM",IF((LEFT(INDIRECT("$F"&amp;$S1464),3))="RCS","GRS_RCS_RM",IF(INDIRECT("$F"&amp;$S1464)="OCS (No Label)","OCS_Conversion_RM",IF(LEFT(INDIRECT("$F"&amp;$S1464),3)="OCS","OCS_RM",IF(RIGHT(INDIRECT("$F"&amp;$S1464),10)="conversion","GOTS_RM_conversion",IF((LEFT(INDIRECT("$F"&amp;$S1464),4))="GOTS","GOTS_RM","Responsible_RM")))))))</f>
        <v>#REF!</v>
      </c>
      <c r="AF1464" s="13" t="str" cm="1">
        <f t="array" aca="1" ref="AF1464" ca="1">IF($S1464="","",INDIRECT("$Z"&amp;$S1464))</f>
        <v/>
      </c>
      <c r="AG1464" s="155"/>
      <c r="AH1464" s="13" t="str" cm="1">
        <f t="array" aca="1" ref="AH1464" ca="1">IFERROR(INDIRECT("$ag"&amp;S1464),"")</f>
        <v/>
      </c>
      <c r="AI1464" s="13" t="e" cm="1">
        <f t="array" aca="1" ref="AI1464" ca="1">INDIRECT("O"&amp;S1463)</f>
        <v>#REF!</v>
      </c>
      <c r="AJ1464" s="13" t="str">
        <f>IF($I1464="","",INDEX('Raw Material'!$A$1:$J$75,MATCH(I1464,'Raw Material'!$A$1:$A$75,0),(MATCH(G1464,'Raw Material'!$A$1:$J$1,0))))</f>
        <v/>
      </c>
      <c r="AK1464" s="13" t="str">
        <f t="shared" si="658"/>
        <v>YANLIŞRM</v>
      </c>
      <c r="AL1464" s="153" t="str">
        <f t="shared" si="659"/>
        <v/>
      </c>
    </row>
    <row r="1465" spans="1:38" ht="16.5" customHeight="1">
      <c r="A1465" s="162"/>
      <c r="B1465" s="168"/>
      <c r="C1465" s="169"/>
      <c r="D1465" s="156"/>
      <c r="E1465" s="156"/>
      <c r="F1465" s="175"/>
      <c r="G1465" s="181"/>
      <c r="H1465" s="182"/>
      <c r="I1465" s="182"/>
      <c r="J1465" s="182"/>
      <c r="K1465" s="32"/>
      <c r="L1465" s="179"/>
      <c r="M1465" s="179"/>
      <c r="N1465" s="81"/>
      <c r="O1465" s="185"/>
      <c r="P1465" s="103"/>
      <c r="Q1465" s="84" t="str">
        <f t="shared" si="660"/>
        <v/>
      </c>
      <c r="R1465" s="159"/>
      <c r="S1465" s="28" t="str" cm="1">
        <f t="array" aca="1" ref="S1465" ca="1">IF(INDIRECT("A"&amp;114+$U1465)&lt;&gt;"",114+$U1465,"")</f>
        <v/>
      </c>
      <c r="T1465" s="28" t="str">
        <f t="shared" ca="1" si="661"/>
        <v>$B</v>
      </c>
      <c r="U1465" s="29">
        <f t="shared" si="634"/>
        <v>1344</v>
      </c>
      <c r="V1465" s="29">
        <v>112.583333333342</v>
      </c>
      <c r="W1465" s="29">
        <f t="shared" si="639"/>
        <v>112</v>
      </c>
      <c r="X1465" s="41" t="str" cm="1">
        <f t="array" aca="1" ref="X1465" ca="1">IFERROR(INDEX('PC&amp;PD'!$A$1:$AP$15,ROW('PC&amp;PD'!$A$15),MATCH(INDIRECT(T1465),'PC&amp;PD'!$A$1:$AP$1,0)),"")</f>
        <v/>
      </c>
      <c r="Z1465" s="155"/>
      <c r="AA1465" s="13" t="str">
        <f t="shared" si="657"/>
        <v/>
      </c>
      <c r="AB1465" s="155"/>
      <c r="AC1465" s="13" t="str">
        <f t="shared" ca="1" si="662"/>
        <v>$AB</v>
      </c>
      <c r="AD1465" s="13" t="str" cm="1">
        <f t="array" aca="1" ref="AD1465" ca="1">IFERROR(IF((LEFT(INDIRECT("$F"&amp;$S1465),4))="GOTS",IF($G1465="Organic","GOTS_Organic_raw",(IF($G1465="Responsible","GOTS_Responsible",(IF($G1465="No Attribute (Conventional)","GOTS_conventional",(IF($G1465="Recycled Pre/Post-Consumer","GOTS_pre_post",(IF($G1465="In-Conversion","GOTS_in_conversion",(IF($G1465="Sustainably Sourced","Sustainably_sourced",""))))))))))),IF($G1465="Organic","Organic",(IF($G1465="Responsible","Responsible",(IF($G1465="No Attribute (Conventional)","No_Attribute_Conventional",(IF($G1465="Recycled Pre/Post-Consumer","Recycled_Pre_Post_Consumer",(IF($G1465="In-Conversion","In_Conversion",(IF($G1465="Recycled Pre-Consumer","Recycled_Pre_Consumer",(IF($G1465="Recycled Post-Consumer","Recycled_Post_Consumer",(IF($G1465="Sustainably Sourced","Sustainably_sourced","")))))))))))))))),"")</f>
        <v/>
      </c>
      <c r="AE1465" s="13" t="e" cm="1">
        <f t="array" aca="1" ref="AE1465" ca="1">IF(INDIRECT("$F"&amp;$S1465)="","",IF(LEFT(INDIRECT("$F"&amp;$S1465),3)="GRS","GRS_RCS_RM",IF((LEFT(INDIRECT("$F"&amp;$S1465),3))="RCS","GRS_RCS_RM",IF(INDIRECT("$F"&amp;$S1465)="OCS (No Label)","OCS_Conversion_RM",IF(LEFT(INDIRECT("$F"&amp;$S1465),3)="OCS","OCS_RM",IF(RIGHT(INDIRECT("$F"&amp;$S1465),10)="conversion","GOTS_RM_conversion",IF((LEFT(INDIRECT("$F"&amp;$S1465),4))="GOTS","GOTS_RM","Responsible_RM")))))))</f>
        <v>#REF!</v>
      </c>
      <c r="AF1465" s="13" t="str" cm="1">
        <f t="array" aca="1" ref="AF1465" ca="1">IF($S1465="","",INDIRECT("$Z"&amp;$S1465))</f>
        <v/>
      </c>
      <c r="AG1465" s="155"/>
      <c r="AH1465" s="13" t="str" cm="1">
        <f t="array" aca="1" ref="AH1465" ca="1">IFERROR(INDIRECT("$ag"&amp;S1465),"")</f>
        <v/>
      </c>
      <c r="AI1465" s="13" t="e" cm="1">
        <f t="array" aca="1" ref="AI1465" ca="1">INDIRECT("O"&amp;S1464)</f>
        <v>#REF!</v>
      </c>
      <c r="AJ1465" s="13" t="str">
        <f>IF($I1465="","",INDEX('Raw Material'!$A$1:$J$75,MATCH(I1465,'Raw Material'!$A$1:$A$75,0),(MATCH(G1465,'Raw Material'!$A$1:$J$1,0))))</f>
        <v/>
      </c>
      <c r="AK1465" s="13" t="str">
        <f t="shared" si="658"/>
        <v>YANLIŞRM</v>
      </c>
      <c r="AL1465" s="153" t="str">
        <f t="shared" si="659"/>
        <v/>
      </c>
    </row>
    <row r="1466" spans="1:38" ht="16.5" customHeight="1">
      <c r="A1466" s="162"/>
      <c r="B1466" s="168"/>
      <c r="C1466" s="169"/>
      <c r="D1466" s="156"/>
      <c r="E1466" s="156"/>
      <c r="F1466" s="175"/>
      <c r="G1466" s="181"/>
      <c r="H1466" s="182"/>
      <c r="I1466" s="182"/>
      <c r="J1466" s="182"/>
      <c r="K1466" s="32"/>
      <c r="L1466" s="179"/>
      <c r="M1466" s="179"/>
      <c r="N1466" s="81"/>
      <c r="O1466" s="185"/>
      <c r="P1466" s="103"/>
      <c r="Q1466" s="84" t="str">
        <f t="shared" si="660"/>
        <v/>
      </c>
      <c r="R1466" s="159"/>
      <c r="S1466" s="28" t="str" cm="1">
        <f t="array" aca="1" ref="S1466" ca="1">IF(INDIRECT("A"&amp;114+$U1466)&lt;&gt;"",114+$U1466,"")</f>
        <v/>
      </c>
      <c r="T1466" s="28" t="str">
        <f t="shared" ca="1" si="661"/>
        <v>$B</v>
      </c>
      <c r="U1466" s="29">
        <f t="shared" si="634"/>
        <v>1344</v>
      </c>
      <c r="V1466" s="29">
        <v>112.666666666675</v>
      </c>
      <c r="W1466" s="29">
        <f t="shared" si="639"/>
        <v>112</v>
      </c>
      <c r="X1466" s="41" t="str" cm="1">
        <f t="array" aca="1" ref="X1466" ca="1">IFERROR(INDEX('PC&amp;PD'!$A$1:$AP$15,ROW('PC&amp;PD'!$A$15),MATCH(INDIRECT(T1466),'PC&amp;PD'!$A$1:$AP$1,0)),"")</f>
        <v/>
      </c>
      <c r="Z1466" s="155"/>
      <c r="AA1466" s="13" t="str">
        <f t="shared" si="657"/>
        <v/>
      </c>
      <c r="AB1466" s="155"/>
      <c r="AC1466" s="13" t="str">
        <f t="shared" ca="1" si="662"/>
        <v>$AB</v>
      </c>
      <c r="AD1466" s="13" t="str" cm="1">
        <f t="array" aca="1" ref="AD1466" ca="1">IFERROR(IF((LEFT(INDIRECT("$F"&amp;$S1466),4))="GOTS",IF($G1466="Organic","GOTS_Organic_raw",(IF($G1466="Responsible","GOTS_Responsible",(IF($G1466="No Attribute (Conventional)","GOTS_conventional",(IF($G1466="Recycled Pre/Post-Consumer","GOTS_pre_post",(IF($G1466="In-Conversion","GOTS_in_conversion",(IF($G1466="Sustainably Sourced","Sustainably_sourced",""))))))))))),IF($G1466="Organic","Organic",(IF($G1466="Responsible","Responsible",(IF($G1466="No Attribute (Conventional)","No_Attribute_Conventional",(IF($G1466="Recycled Pre/Post-Consumer","Recycled_Pre_Post_Consumer",(IF($G1466="In-Conversion","In_Conversion",(IF($G1466="Recycled Pre-Consumer","Recycled_Pre_Consumer",(IF($G1466="Recycled Post-Consumer","Recycled_Post_Consumer",(IF($G1466="Sustainably Sourced","Sustainably_sourced","")))))))))))))))),"")</f>
        <v/>
      </c>
      <c r="AE1466" s="13" t="e" cm="1">
        <f t="array" aca="1" ref="AE1466" ca="1">IF(INDIRECT("$F"&amp;$S1466)="","",IF(LEFT(INDIRECT("$F"&amp;$S1466),3)="GRS","GRS_RCS_RM",IF((LEFT(INDIRECT("$F"&amp;$S1466),3))="RCS","GRS_RCS_RM",IF(INDIRECT("$F"&amp;$S1466)="OCS (No Label)","OCS_Conversion_RM",IF(LEFT(INDIRECT("$F"&amp;$S1466),3)="OCS","OCS_RM",IF(RIGHT(INDIRECT("$F"&amp;$S1466),10)="conversion","GOTS_RM_conversion",IF((LEFT(INDIRECT("$F"&amp;$S1466),4))="GOTS","GOTS_RM","Responsible_RM")))))))</f>
        <v>#REF!</v>
      </c>
      <c r="AF1466" s="13" t="str" cm="1">
        <f t="array" aca="1" ref="AF1466" ca="1">IF($S1466="","",INDIRECT("$Z"&amp;$S1466))</f>
        <v/>
      </c>
      <c r="AG1466" s="155"/>
      <c r="AH1466" s="13" t="str" cm="1">
        <f t="array" aca="1" ref="AH1466" ca="1">IFERROR(INDIRECT("$ag"&amp;S1466),"")</f>
        <v/>
      </c>
      <c r="AI1466" s="13" t="e" cm="1">
        <f t="array" aca="1" ref="AI1466" ca="1">INDIRECT("O"&amp;S1465)</f>
        <v>#REF!</v>
      </c>
      <c r="AJ1466" s="13" t="str">
        <f>IF($I1466="","",INDEX('Raw Material'!$A$1:$J$75,MATCH(I1466,'Raw Material'!$A$1:$A$75,0),(MATCH(G1466,'Raw Material'!$A$1:$J$1,0))))</f>
        <v/>
      </c>
      <c r="AK1466" s="13" t="str">
        <f t="shared" si="658"/>
        <v>YANLIŞRM</v>
      </c>
      <c r="AL1466" s="153" t="str">
        <f t="shared" si="659"/>
        <v/>
      </c>
    </row>
    <row r="1467" spans="1:38" ht="16.5" customHeight="1">
      <c r="A1467" s="162"/>
      <c r="B1467" s="168"/>
      <c r="C1467" s="169"/>
      <c r="D1467" s="156"/>
      <c r="E1467" s="156"/>
      <c r="F1467" s="175"/>
      <c r="G1467" s="181"/>
      <c r="H1467" s="182"/>
      <c r="I1467" s="182"/>
      <c r="J1467" s="182"/>
      <c r="K1467" s="32"/>
      <c r="L1467" s="179"/>
      <c r="M1467" s="179"/>
      <c r="N1467" s="81"/>
      <c r="O1467" s="185"/>
      <c r="P1467" s="103"/>
      <c r="Q1467" s="84" t="str">
        <f t="shared" si="660"/>
        <v/>
      </c>
      <c r="R1467" s="159"/>
      <c r="S1467" s="28" t="str" cm="1">
        <f t="array" aca="1" ref="S1467" ca="1">IF(INDIRECT("A"&amp;114+$U1467)&lt;&gt;"",114+$U1467,"")</f>
        <v/>
      </c>
      <c r="T1467" s="28" t="str">
        <f t="shared" ca="1" si="661"/>
        <v>$B</v>
      </c>
      <c r="U1467" s="29">
        <f t="shared" si="634"/>
        <v>1344</v>
      </c>
      <c r="V1467" s="29">
        <v>112.750000000009</v>
      </c>
      <c r="W1467" s="29">
        <f t="shared" si="639"/>
        <v>112</v>
      </c>
      <c r="X1467" s="41" t="str" cm="1">
        <f t="array" aca="1" ref="X1467" ca="1">IFERROR(INDEX('PC&amp;PD'!$A$1:$AP$15,ROW('PC&amp;PD'!$A$15),MATCH(INDIRECT(T1467),'PC&amp;PD'!$A$1:$AP$1,0)),"")</f>
        <v/>
      </c>
      <c r="Z1467" s="155"/>
      <c r="AA1467" s="13" t="str">
        <f t="shared" si="657"/>
        <v/>
      </c>
      <c r="AB1467" s="155"/>
      <c r="AC1467" s="13" t="str">
        <f t="shared" ca="1" si="662"/>
        <v>$AB</v>
      </c>
      <c r="AD1467" s="13" t="str" cm="1">
        <f t="array" aca="1" ref="AD1467" ca="1">IFERROR(IF((LEFT(INDIRECT("$F"&amp;$S1467),4))="GOTS",IF($G1467="Organic","GOTS_Organic_raw",(IF($G1467="Responsible","GOTS_Responsible",(IF($G1467="No Attribute (Conventional)","GOTS_conventional",(IF($G1467="Recycled Pre/Post-Consumer","GOTS_pre_post",(IF($G1467="In-Conversion","GOTS_in_conversion",(IF($G1467="Sustainably Sourced","Sustainably_sourced",""))))))))))),IF($G1467="Organic","Organic",(IF($G1467="Responsible","Responsible",(IF($G1467="No Attribute (Conventional)","No_Attribute_Conventional",(IF($G1467="Recycled Pre/Post-Consumer","Recycled_Pre_Post_Consumer",(IF($G1467="In-Conversion","In_Conversion",(IF($G1467="Recycled Pre-Consumer","Recycled_Pre_Consumer",(IF($G1467="Recycled Post-Consumer","Recycled_Post_Consumer",(IF($G1467="Sustainably Sourced","Sustainably_sourced","")))))))))))))))),"")</f>
        <v/>
      </c>
      <c r="AE1467" s="13" t="e" cm="1">
        <f t="array" aca="1" ref="AE1467" ca="1">IF(INDIRECT("$F"&amp;$S1467)="","",IF(LEFT(INDIRECT("$F"&amp;$S1467),3)="GRS","GRS_RCS_RM",IF((LEFT(INDIRECT("$F"&amp;$S1467),3))="RCS","GRS_RCS_RM",IF(INDIRECT("$F"&amp;$S1467)="OCS (No Label)","OCS_Conversion_RM",IF(LEFT(INDIRECT("$F"&amp;$S1467),3)="OCS","OCS_RM",IF(RIGHT(INDIRECT("$F"&amp;$S1467),10)="conversion","GOTS_RM_conversion",IF((LEFT(INDIRECT("$F"&amp;$S1467),4))="GOTS","GOTS_RM","Responsible_RM")))))))</f>
        <v>#REF!</v>
      </c>
      <c r="AF1467" s="13" t="str" cm="1">
        <f t="array" aca="1" ref="AF1467" ca="1">IF($S1467="","",INDIRECT("$Z"&amp;$S1467))</f>
        <v/>
      </c>
      <c r="AG1467" s="155"/>
      <c r="AH1467" s="13" t="str" cm="1">
        <f t="array" aca="1" ref="AH1467" ca="1">IFERROR(INDIRECT("$ag"&amp;S1467),"")</f>
        <v/>
      </c>
      <c r="AI1467" s="13" t="e" cm="1">
        <f t="array" aca="1" ref="AI1467" ca="1">INDIRECT("O"&amp;S1466)</f>
        <v>#REF!</v>
      </c>
      <c r="AJ1467" s="13" t="str">
        <f>IF($I1467="","",INDEX('Raw Material'!$A$1:$J$75,MATCH(I1467,'Raw Material'!$A$1:$A$75,0),(MATCH(G1467,'Raw Material'!$A$1:$J$1,0))))</f>
        <v/>
      </c>
      <c r="AK1467" s="13" t="str">
        <f t="shared" si="658"/>
        <v>YANLIŞRM</v>
      </c>
      <c r="AL1467" s="153" t="str">
        <f t="shared" si="659"/>
        <v/>
      </c>
    </row>
    <row r="1468" spans="1:38" ht="16.5" customHeight="1">
      <c r="A1468" s="162"/>
      <c r="B1468" s="168"/>
      <c r="C1468" s="169"/>
      <c r="D1468" s="156"/>
      <c r="E1468" s="156"/>
      <c r="F1468" s="175"/>
      <c r="G1468" s="181"/>
      <c r="H1468" s="182"/>
      <c r="I1468" s="182"/>
      <c r="J1468" s="182"/>
      <c r="K1468" s="32"/>
      <c r="L1468" s="179"/>
      <c r="M1468" s="179"/>
      <c r="N1468" s="81"/>
      <c r="O1468" s="185"/>
      <c r="P1468" s="103"/>
      <c r="Q1468" s="84" t="str">
        <f t="shared" si="660"/>
        <v/>
      </c>
      <c r="R1468" s="159"/>
      <c r="S1468" s="28" t="str" cm="1">
        <f t="array" aca="1" ref="S1468" ca="1">IF(INDIRECT("A"&amp;114+$U1468)&lt;&gt;"",114+$U1468,"")</f>
        <v/>
      </c>
      <c r="T1468" s="28" t="str">
        <f t="shared" ca="1" si="661"/>
        <v>$B</v>
      </c>
      <c r="U1468" s="29">
        <f t="shared" si="634"/>
        <v>1344</v>
      </c>
      <c r="V1468" s="29">
        <v>112.833333333342</v>
      </c>
      <c r="W1468" s="29">
        <f t="shared" si="639"/>
        <v>112</v>
      </c>
      <c r="X1468" s="41" t="str" cm="1">
        <f t="array" aca="1" ref="X1468" ca="1">IFERROR(INDEX('PC&amp;PD'!$A$1:$AP$15,ROW('PC&amp;PD'!$A$15),MATCH(INDIRECT(T1468),'PC&amp;PD'!$A$1:$AP$1,0)),"")</f>
        <v/>
      </c>
      <c r="Z1468" s="155"/>
      <c r="AA1468" s="13" t="str">
        <f t="shared" si="657"/>
        <v/>
      </c>
      <c r="AB1468" s="155"/>
      <c r="AC1468" s="13" t="str">
        <f t="shared" ca="1" si="662"/>
        <v>$AB</v>
      </c>
      <c r="AD1468" s="13" t="str" cm="1">
        <f t="array" aca="1" ref="AD1468" ca="1">IFERROR(IF((LEFT(INDIRECT("$F"&amp;$S1468),4))="GOTS",IF($G1468="Organic","GOTS_Organic_raw",(IF($G1468="Responsible","GOTS_Responsible",(IF($G1468="No Attribute (Conventional)","GOTS_conventional",(IF($G1468="Recycled Pre/Post-Consumer","GOTS_pre_post",(IF($G1468="In-Conversion","GOTS_in_conversion",(IF($G1468="Sustainably Sourced","Sustainably_sourced",""))))))))))),IF($G1468="Organic","Organic",(IF($G1468="Responsible","Responsible",(IF($G1468="No Attribute (Conventional)","No_Attribute_Conventional",(IF($G1468="Recycled Pre/Post-Consumer","Recycled_Pre_Post_Consumer",(IF($G1468="In-Conversion","In_Conversion",(IF($G1468="Recycled Pre-Consumer","Recycled_Pre_Consumer",(IF($G1468="Recycled Post-Consumer","Recycled_Post_Consumer",(IF($G1468="Sustainably Sourced","Sustainably_sourced","")))))))))))))))),"")</f>
        <v/>
      </c>
      <c r="AE1468" s="13" t="e" cm="1">
        <f t="array" aca="1" ref="AE1468" ca="1">IF(INDIRECT("$F"&amp;$S1468)="","",IF(LEFT(INDIRECT("$F"&amp;$S1468),3)="GRS","GRS_RCS_RM",IF((LEFT(INDIRECT("$F"&amp;$S1468),3))="RCS","GRS_RCS_RM",IF(INDIRECT("$F"&amp;$S1468)="OCS (No Label)","OCS_Conversion_RM",IF(LEFT(INDIRECT("$F"&amp;$S1468),3)="OCS","OCS_RM",IF(RIGHT(INDIRECT("$F"&amp;$S1468),10)="conversion","GOTS_RM_conversion",IF((LEFT(INDIRECT("$F"&amp;$S1468),4))="GOTS","GOTS_RM","Responsible_RM")))))))</f>
        <v>#REF!</v>
      </c>
      <c r="AF1468" s="13" t="str" cm="1">
        <f t="array" aca="1" ref="AF1468" ca="1">IF($S1468="","",INDIRECT("$Z"&amp;$S1468))</f>
        <v/>
      </c>
      <c r="AG1468" s="155"/>
      <c r="AH1468" s="13" t="str" cm="1">
        <f t="array" aca="1" ref="AH1468" ca="1">IFERROR(INDIRECT("$ag"&amp;S1468),"")</f>
        <v/>
      </c>
      <c r="AI1468" s="13" t="e" cm="1">
        <f t="array" aca="1" ref="AI1468" ca="1">INDIRECT("O"&amp;S1467)</f>
        <v>#REF!</v>
      </c>
      <c r="AJ1468" s="13" t="str">
        <f>IF($I1468="","",INDEX('Raw Material'!$A$1:$J$75,MATCH(I1468,'Raw Material'!$A$1:$A$75,0),(MATCH(G1468,'Raw Material'!$A$1:$J$1,0))))</f>
        <v/>
      </c>
      <c r="AK1468" s="13" t="str">
        <f t="shared" si="658"/>
        <v>YANLIŞRM</v>
      </c>
      <c r="AL1468" s="153" t="str">
        <f t="shared" si="659"/>
        <v/>
      </c>
    </row>
    <row r="1469" spans="1:38" ht="16.5" customHeight="1" thickBot="1">
      <c r="A1469" s="163"/>
      <c r="B1469" s="170"/>
      <c r="C1469" s="171"/>
      <c r="D1469" s="156"/>
      <c r="E1469" s="156"/>
      <c r="F1469" s="176"/>
      <c r="G1469" s="157"/>
      <c r="H1469" s="158"/>
      <c r="I1469" s="158"/>
      <c r="J1469" s="158"/>
      <c r="K1469" s="33"/>
      <c r="L1469" s="180"/>
      <c r="M1469" s="180"/>
      <c r="N1469" s="82"/>
      <c r="O1469" s="186"/>
      <c r="P1469" s="103"/>
      <c r="Q1469" s="84" t="str">
        <f t="shared" si="660"/>
        <v/>
      </c>
      <c r="R1469" s="159"/>
      <c r="S1469" s="28" t="str" cm="1">
        <f t="array" aca="1" ref="S1469" ca="1">IF(INDIRECT("A"&amp;114+$U1469)&lt;&gt;"",114+$U1469,"")</f>
        <v/>
      </c>
      <c r="T1469" s="28" t="str">
        <f t="shared" ca="1" si="661"/>
        <v>$B</v>
      </c>
      <c r="U1469" s="29">
        <f t="shared" si="634"/>
        <v>1344</v>
      </c>
      <c r="V1469" s="29">
        <v>112.91666666667599</v>
      </c>
      <c r="W1469" s="29">
        <f t="shared" si="639"/>
        <v>112</v>
      </c>
      <c r="X1469" s="41" t="str" cm="1">
        <f t="array" aca="1" ref="X1469" ca="1">IFERROR(INDEX('PC&amp;PD'!$A$1:$AP$15,ROW('PC&amp;PD'!$A$15),MATCH(INDIRECT(T1469),'PC&amp;PD'!$A$1:$AP$1,0)),"")</f>
        <v/>
      </c>
      <c r="Z1469" s="155"/>
      <c r="AA1469" s="13" t="str">
        <f t="shared" si="657"/>
        <v/>
      </c>
      <c r="AB1469" s="155"/>
      <c r="AC1469" s="13" t="str">
        <f t="shared" ca="1" si="662"/>
        <v>$AB</v>
      </c>
      <c r="AD1469" s="13" t="str" cm="1">
        <f t="array" aca="1" ref="AD1469" ca="1">IFERROR(IF((LEFT(INDIRECT("$F"&amp;$S1469),4))="GOTS",IF($G1469="Organic","GOTS_Organic_raw",(IF($G1469="Responsible","GOTS_Responsible",(IF($G1469="No Attribute (Conventional)","GOTS_conventional",(IF($G1469="Recycled Pre/Post-Consumer","GOTS_pre_post",(IF($G1469="In-Conversion","GOTS_in_conversion",(IF($G1469="Sustainably Sourced","Sustainably_sourced",""))))))))))),IF($G1469="Organic","Organic",(IF($G1469="Responsible","Responsible",(IF($G1469="No Attribute (Conventional)","No_Attribute_Conventional",(IF($G1469="Recycled Pre/Post-Consumer","Recycled_Pre_Post_Consumer",(IF($G1469="In-Conversion","In_Conversion",(IF($G1469="Recycled Pre-Consumer","Recycled_Pre_Consumer",(IF($G1469="Recycled Post-Consumer","Recycled_Post_Consumer",(IF($G1469="Sustainably Sourced","Sustainably_sourced","")))))))))))))))),"")</f>
        <v/>
      </c>
      <c r="AE1469" s="13" t="e" cm="1">
        <f t="array" aca="1" ref="AE1469" ca="1">IF(INDIRECT("$F"&amp;$S1469)="","",IF(LEFT(INDIRECT("$F"&amp;$S1469),3)="GRS","GRS_RCS_RM",IF((LEFT(INDIRECT("$F"&amp;$S1469),3))="RCS","GRS_RCS_RM",IF(INDIRECT("$F"&amp;$S1469)="OCS (No Label)","OCS_Conversion_RM",IF(LEFT(INDIRECT("$F"&amp;$S1469),3)="OCS","OCS_RM",IF(RIGHT(INDIRECT("$F"&amp;$S1469),10)="conversion","GOTS_RM_conversion",IF((LEFT(INDIRECT("$F"&amp;$S1469),4))="GOTS","GOTS_RM","Responsible_RM")))))))</f>
        <v>#REF!</v>
      </c>
      <c r="AF1469" s="13" t="str" cm="1">
        <f t="array" aca="1" ref="AF1469" ca="1">IF($S1469="","",INDIRECT("$Z"&amp;$S1469))</f>
        <v/>
      </c>
      <c r="AG1469" s="155"/>
      <c r="AH1469" s="13" t="str" cm="1">
        <f t="array" aca="1" ref="AH1469" ca="1">IFERROR(INDIRECT("$ag"&amp;S1469),"")</f>
        <v/>
      </c>
      <c r="AI1469" s="13" t="e" cm="1">
        <f t="array" aca="1" ref="AI1469" ca="1">INDIRECT("O"&amp;S1468)</f>
        <v>#REF!</v>
      </c>
      <c r="AJ1469" s="13" t="str">
        <f>IF($I1469="","",INDEX('Raw Material'!$A$1:$J$75,MATCH(I1469,'Raw Material'!$A$1:$A$75,0),(MATCH(G1469,'Raw Material'!$A$1:$J$1,0))))</f>
        <v/>
      </c>
      <c r="AK1469" s="13" t="str">
        <f t="shared" si="658"/>
        <v>YANLIŞRM</v>
      </c>
      <c r="AL1469" s="153" t="str">
        <f t="shared" si="659"/>
        <v/>
      </c>
    </row>
    <row r="1470" spans="1:38" ht="16.5" customHeight="1">
      <c r="A1470" s="160" t="str">
        <f>IF(B1470="","",COUNTA($B$114:$B1470))</f>
        <v/>
      </c>
      <c r="B1470" s="164"/>
      <c r="C1470" s="165"/>
      <c r="D1470" s="183"/>
      <c r="E1470" s="183"/>
      <c r="F1470" s="172"/>
      <c r="G1470" s="212"/>
      <c r="H1470" s="206"/>
      <c r="I1470" s="206"/>
      <c r="J1470" s="206"/>
      <c r="K1470" s="31"/>
      <c r="L1470" s="177" t="str">
        <f t="shared" ref="L1470" si="663">IF(R1470="","",LEFT(R1470,LEN(R1470)-2))</f>
        <v/>
      </c>
      <c r="M1470" s="177"/>
      <c r="N1470" s="80"/>
      <c r="O1470" s="184"/>
      <c r="P1470" s="103"/>
      <c r="Q1470" s="84" t="str">
        <f t="shared" si="660"/>
        <v/>
      </c>
      <c r="R1470" s="159" t="str">
        <f t="shared" ref="R1470" si="664">CONCATENATE($Q1470,Q1471,Q1472,Q1473,Q1474,Q1475,$Q1476,$Q1477,$Q1478,$Q1479,Q1480,Q1481)</f>
        <v/>
      </c>
      <c r="S1470" s="28" t="str" cm="1">
        <f t="array" aca="1" ref="S1470" ca="1">IF(INDIRECT("A"&amp;114+$U1470)&lt;&gt;"",114+$U1470,"")</f>
        <v/>
      </c>
      <c r="T1470" s="28" t="str">
        <f t="shared" ca="1" si="661"/>
        <v>$B</v>
      </c>
      <c r="U1470" s="29">
        <f t="shared" si="634"/>
        <v>1356</v>
      </c>
      <c r="V1470" s="29">
        <v>113.000000000009</v>
      </c>
      <c r="W1470" s="29">
        <f t="shared" si="639"/>
        <v>113</v>
      </c>
      <c r="X1470" s="41" t="str" cm="1">
        <f t="array" aca="1" ref="X1470" ca="1">IFERROR(INDEX('PC&amp;PD'!$A$1:$AP$15,ROW('PC&amp;PD'!$A$15),MATCH(INDIRECT(T1470),'PC&amp;PD'!$A$1:$AP$1,0)),"")</f>
        <v/>
      </c>
      <c r="Z1470" s="155" t="str">
        <f t="shared" ref="Z1470" si="665">IFERROR(IF($F1470="OCS 100","OCS (OCS 100)",IF($F1470="OCS Blended","OCS (OCS Blended)",IF($F1470="OCS (No Label)","OCS (No Label)",IF($F1470="RCS 100","RCS (RCS 100)",IF($F1470="RCS Blended","RCS (RCS Blended)",IF($F1470="GRS","GRS (GRS)",IF($F1470="GRS (No Label)", "GRS (No Label)",IF($F1470="RDS","RDS (RDS)",IF($F1470="RWS","RWS (RWS)",IF($F1470="RAS","RAS (RAS)",IF($F1470="RMS","RMS (RMS)",IF($F1470="GOTS Organic","GOTS (Organic)",IF($F1470="GOTS Made with organic","GOTS (Made with Organic)",IF($F1470="GOTS Organic - in conversion","GOTS (Organic - In Conversion)",IF($F1470="GOTS Made with organic - in conversion","GOTS (Made with Organic - In Conversion)",""))))))))))))))),"")</f>
        <v/>
      </c>
      <c r="AA1470" s="13" t="str">
        <f t="shared" si="657"/>
        <v/>
      </c>
      <c r="AB1470" s="155" t="str">
        <f t="shared" ref="AB1470" si="666">IFERROR(IF($F1470="OCS 100", "OCS_100",IF($F1470="OCS Blended", "OCS_Blended",IF($F1470="OCS (No Label)", "OCS_No_Label",IF($F1470="RCS 100", "RCS_100",IF($F1470="RCS Blended","RCS_Blended",IF($F1470="GRS","GRS",IF($F1470="GRS (No Label)", "GRS_No_Label",IF($F1470="RDS","RDS",IF($F1470="RWS","RWS",IF($F1470="RMS","RMS",IF($F1470="GOTS Organic","GOTS_Organic",IF($F1470="GOTS Made with organic","GOTS_Made_with_organic",IF($F1470="GOTS Organic - in conversion","GOTS_Organic_in_Conversion",IF($F1470="GOTS Made with organic - in conversion","GOTS_Made_with_Organic_in_Conversion",IF($F1470="RAS","RAS",""))))))))))))))),"")</f>
        <v/>
      </c>
      <c r="AC1470" s="13" t="str">
        <f t="shared" ca="1" si="662"/>
        <v>$AB</v>
      </c>
      <c r="AD1470" s="13" t="str" cm="1">
        <f t="array" aca="1" ref="AD1470" ca="1">IFERROR(IF((LEFT(INDIRECT("$F"&amp;$S1470),4))="GOTS",IF($G1470="Organic","GOTS_Organic_raw",(IF($G1470="Responsible","GOTS_Responsible",(IF($G1470="No Attribute (Conventional)","GOTS_conventional",(IF($G1470="Recycled Pre/Post-Consumer","GOTS_pre_post",(IF($G1470="In-Conversion","GOTS_in_conversion",(IF($G1470="Sustainably Sourced","Sustainably_sourced",""))))))))))),IF($G1470="Organic","Organic",(IF($G1470="Responsible","Responsible",(IF($G1470="No Attribute (Conventional)","No_Attribute_Conventional",(IF($G1470="Recycled Pre/Post-Consumer","Recycled_Pre_Post_Consumer",(IF($G1470="In-Conversion","In_Conversion",(IF($G1470="Recycled Pre-Consumer","Recycled_Pre_Consumer",(IF($G1470="Recycled Post-Consumer","Recycled_Post_Consumer",(IF($G1470="Sustainably Sourced","Sustainably_sourced","")))))))))))))))),"")</f>
        <v/>
      </c>
      <c r="AE1470" s="13" t="e" cm="1">
        <f t="array" aca="1" ref="AE1470" ca="1">IF(INDIRECT("$F"&amp;$S1470)="","",IF(LEFT(INDIRECT("$F"&amp;$S1470),3)="GRS","GRS_RCS_RM",IF((LEFT(INDIRECT("$F"&amp;$S1470),3))="RCS","GRS_RCS_RM",IF(INDIRECT("$F"&amp;$S1470)="OCS (No Label)","OCS_Conversion_RM",IF(LEFT(INDIRECT("$F"&amp;$S1470),3)="OCS","OCS_RM",IF(RIGHT(INDIRECT("$F"&amp;$S1470),10)="conversion","GOTS_RM_conversion",IF((LEFT(INDIRECT("$F"&amp;$S1470),4))="GOTS","GOTS_RM","Responsible_RM")))))))</f>
        <v>#REF!</v>
      </c>
      <c r="AF1470" s="13" t="str" cm="1">
        <f t="array" aca="1" ref="AF1470" ca="1">IF($S1470="","",INDIRECT("$Z"&amp;$S1470))</f>
        <v/>
      </c>
      <c r="AG1470" s="155" t="str">
        <f t="shared" si="652"/>
        <v/>
      </c>
      <c r="AH1470" s="13" t="str" cm="1">
        <f t="array" aca="1" ref="AH1470" ca="1">IFERROR(INDIRECT("$ag"&amp;S1470),"")</f>
        <v/>
      </c>
      <c r="AI1470" s="13" t="e" cm="1">
        <f t="array" aca="1" ref="AI1470" ca="1">INDIRECT("O"&amp;S1469)</f>
        <v>#REF!</v>
      </c>
      <c r="AJ1470" s="13" t="str">
        <f>IF($I1470="","",INDEX('Raw Material'!$A$1:$J$75,MATCH(I1470,'Raw Material'!$A$1:$A$75,0),(MATCH(G1470,'Raw Material'!$A$1:$J$1,0))))</f>
        <v/>
      </c>
      <c r="AK1470" s="13" t="str">
        <f t="shared" si="658"/>
        <v>YANLIŞRM</v>
      </c>
      <c r="AL1470" s="153" t="str">
        <f t="shared" si="659"/>
        <v/>
      </c>
    </row>
    <row r="1471" spans="1:38" ht="16.5" customHeight="1">
      <c r="A1471" s="161"/>
      <c r="B1471" s="166"/>
      <c r="C1471" s="167"/>
      <c r="D1471" s="156"/>
      <c r="E1471" s="156"/>
      <c r="F1471" s="173"/>
      <c r="G1471" s="181"/>
      <c r="H1471" s="182"/>
      <c r="I1471" s="182"/>
      <c r="J1471" s="182"/>
      <c r="K1471" s="32"/>
      <c r="L1471" s="178"/>
      <c r="M1471" s="178"/>
      <c r="N1471" s="81"/>
      <c r="O1471" s="185"/>
      <c r="P1471" s="103"/>
      <c r="Q1471" s="84" t="str">
        <f t="shared" si="660"/>
        <v/>
      </c>
      <c r="R1471" s="159"/>
      <c r="S1471" s="28" t="str" cm="1">
        <f t="array" aca="1" ref="S1471" ca="1">IF(INDIRECT("A"&amp;114+$U1471)&lt;&gt;"",114+$U1471,"")</f>
        <v/>
      </c>
      <c r="T1471" s="28" t="str">
        <f t="shared" ca="1" si="661"/>
        <v>$B</v>
      </c>
      <c r="U1471" s="29">
        <f t="shared" ref="U1471:U1534" si="667">(12*W1471)</f>
        <v>1356</v>
      </c>
      <c r="V1471" s="29">
        <v>113.083333333342</v>
      </c>
      <c r="W1471" s="29">
        <f t="shared" si="639"/>
        <v>113</v>
      </c>
      <c r="X1471" s="41" t="str" cm="1">
        <f t="array" aca="1" ref="X1471" ca="1">IFERROR(INDEX('PC&amp;PD'!$A$1:$AP$15,ROW('PC&amp;PD'!$A$15),MATCH(INDIRECT(T1471),'PC&amp;PD'!$A$1:$AP$1,0)),"")</f>
        <v/>
      </c>
      <c r="Z1471" s="155"/>
      <c r="AA1471" s="13" t="str">
        <f t="shared" si="657"/>
        <v/>
      </c>
      <c r="AB1471" s="155"/>
      <c r="AC1471" s="13" t="str">
        <f t="shared" ca="1" si="662"/>
        <v>$AB</v>
      </c>
      <c r="AD1471" s="13" t="str" cm="1">
        <f t="array" aca="1" ref="AD1471" ca="1">IFERROR(IF((LEFT(INDIRECT("$F"&amp;$S1471),4))="GOTS",IF($G1471="Organic","GOTS_Organic_raw",(IF($G1471="Responsible","GOTS_Responsible",(IF($G1471="No Attribute (Conventional)","GOTS_conventional",(IF($G1471="Recycled Pre/Post-Consumer","GOTS_pre_post",(IF($G1471="In-Conversion","GOTS_in_conversion",(IF($G1471="Sustainably Sourced","Sustainably_sourced",""))))))))))),IF($G1471="Organic","Organic",(IF($G1471="Responsible","Responsible",(IF($G1471="No Attribute (Conventional)","No_Attribute_Conventional",(IF($G1471="Recycled Pre/Post-Consumer","Recycled_Pre_Post_Consumer",(IF($G1471="In-Conversion","In_Conversion",(IF($G1471="Recycled Pre-Consumer","Recycled_Pre_Consumer",(IF($G1471="Recycled Post-Consumer","Recycled_Post_Consumer",(IF($G1471="Sustainably Sourced","Sustainably_sourced","")))))))))))))))),"")</f>
        <v/>
      </c>
      <c r="AE1471" s="13" t="e" cm="1">
        <f t="array" aca="1" ref="AE1471" ca="1">IF(INDIRECT("$F"&amp;$S1471)="","",IF(LEFT(INDIRECT("$F"&amp;$S1471),3)="GRS","GRS_RCS_RM",IF((LEFT(INDIRECT("$F"&amp;$S1471),3))="RCS","GRS_RCS_RM",IF(INDIRECT("$F"&amp;$S1471)="OCS (No Label)","OCS_Conversion_RM",IF(LEFT(INDIRECT("$F"&amp;$S1471),3)="OCS","OCS_RM",IF(RIGHT(INDIRECT("$F"&amp;$S1471),10)="conversion","GOTS_RM_conversion",IF((LEFT(INDIRECT("$F"&amp;$S1471),4))="GOTS","GOTS_RM","Responsible_RM")))))))</f>
        <v>#REF!</v>
      </c>
      <c r="AF1471" s="13" t="str" cm="1">
        <f t="array" aca="1" ref="AF1471" ca="1">IF($S1471="","",INDIRECT("$Z"&amp;$S1471))</f>
        <v/>
      </c>
      <c r="AG1471" s="155"/>
      <c r="AH1471" s="13" t="str" cm="1">
        <f t="array" aca="1" ref="AH1471" ca="1">IFERROR(INDIRECT("$ag"&amp;S1471),"")</f>
        <v/>
      </c>
      <c r="AI1471" s="13" t="e" cm="1">
        <f t="array" aca="1" ref="AI1471" ca="1">INDIRECT("O"&amp;S1470)</f>
        <v>#REF!</v>
      </c>
      <c r="AJ1471" s="13" t="str">
        <f>IF($I1471="","",INDEX('Raw Material'!$A$1:$J$75,MATCH(I1471,'Raw Material'!$A$1:$A$75,0),(MATCH(G1471,'Raw Material'!$A$1:$J$1,0))))</f>
        <v/>
      </c>
      <c r="AK1471" s="13" t="str">
        <f t="shared" si="658"/>
        <v>YANLIŞRM</v>
      </c>
      <c r="AL1471" s="153" t="str">
        <f t="shared" si="659"/>
        <v/>
      </c>
    </row>
    <row r="1472" spans="1:38" ht="16.5" customHeight="1">
      <c r="A1472" s="161"/>
      <c r="B1472" s="166"/>
      <c r="C1472" s="167"/>
      <c r="D1472" s="156"/>
      <c r="E1472" s="156"/>
      <c r="F1472" s="173"/>
      <c r="G1472" s="181"/>
      <c r="H1472" s="182"/>
      <c r="I1472" s="182"/>
      <c r="J1472" s="182"/>
      <c r="K1472" s="32"/>
      <c r="L1472" s="178"/>
      <c r="M1472" s="178"/>
      <c r="N1472" s="81"/>
      <c r="O1472" s="185"/>
      <c r="P1472" s="103"/>
      <c r="Q1472" s="84" t="str">
        <f t="shared" si="660"/>
        <v/>
      </c>
      <c r="R1472" s="159"/>
      <c r="S1472" s="28" t="str" cm="1">
        <f t="array" aca="1" ref="S1472" ca="1">IF(INDIRECT("A"&amp;114+$U1472)&lt;&gt;"",114+$U1472,"")</f>
        <v/>
      </c>
      <c r="T1472" s="28" t="str">
        <f t="shared" ca="1" si="661"/>
        <v>$B</v>
      </c>
      <c r="U1472" s="29">
        <f t="shared" si="667"/>
        <v>1356</v>
      </c>
      <c r="V1472" s="29">
        <v>113.16666666667599</v>
      </c>
      <c r="W1472" s="29">
        <f t="shared" si="639"/>
        <v>113</v>
      </c>
      <c r="X1472" s="41" t="str" cm="1">
        <f t="array" aca="1" ref="X1472" ca="1">IFERROR(INDEX('PC&amp;PD'!$A$1:$AP$15,ROW('PC&amp;PD'!$A$15),MATCH(INDIRECT(T1472),'PC&amp;PD'!$A$1:$AP$1,0)),"")</f>
        <v/>
      </c>
      <c r="Z1472" s="155"/>
      <c r="AA1472" s="13" t="str">
        <f t="shared" si="657"/>
        <v/>
      </c>
      <c r="AB1472" s="155"/>
      <c r="AC1472" s="13" t="str">
        <f t="shared" ca="1" si="662"/>
        <v>$AB</v>
      </c>
      <c r="AD1472" s="13" t="str" cm="1">
        <f t="array" aca="1" ref="AD1472" ca="1">IFERROR(IF((LEFT(INDIRECT("$F"&amp;$S1472),4))="GOTS",IF($G1472="Organic","GOTS_Organic_raw",(IF($G1472="Responsible","GOTS_Responsible",(IF($G1472="No Attribute (Conventional)","GOTS_conventional",(IF($G1472="Recycled Pre/Post-Consumer","GOTS_pre_post",(IF($G1472="In-Conversion","GOTS_in_conversion",(IF($G1472="Sustainably Sourced","Sustainably_sourced",""))))))))))),IF($G1472="Organic","Organic",(IF($G1472="Responsible","Responsible",(IF($G1472="No Attribute (Conventional)","No_Attribute_Conventional",(IF($G1472="Recycled Pre/Post-Consumer","Recycled_Pre_Post_Consumer",(IF($G1472="In-Conversion","In_Conversion",(IF($G1472="Recycled Pre-Consumer","Recycled_Pre_Consumer",(IF($G1472="Recycled Post-Consumer","Recycled_Post_Consumer",(IF($G1472="Sustainably Sourced","Sustainably_sourced","")))))))))))))))),"")</f>
        <v/>
      </c>
      <c r="AE1472" s="13" t="e" cm="1">
        <f t="array" aca="1" ref="AE1472" ca="1">IF(INDIRECT("$F"&amp;$S1472)="","",IF(LEFT(INDIRECT("$F"&amp;$S1472),3)="GRS","GRS_RCS_RM",IF((LEFT(INDIRECT("$F"&amp;$S1472),3))="RCS","GRS_RCS_RM",IF(INDIRECT("$F"&amp;$S1472)="OCS (No Label)","OCS_Conversion_RM",IF(LEFT(INDIRECT("$F"&amp;$S1472),3)="OCS","OCS_RM",IF(RIGHT(INDIRECT("$F"&amp;$S1472),10)="conversion","GOTS_RM_conversion",IF((LEFT(INDIRECT("$F"&amp;$S1472),4))="GOTS","GOTS_RM","Responsible_RM")))))))</f>
        <v>#REF!</v>
      </c>
      <c r="AF1472" s="13" t="str" cm="1">
        <f t="array" aca="1" ref="AF1472" ca="1">IF($S1472="","",INDIRECT("$Z"&amp;$S1472))</f>
        <v/>
      </c>
      <c r="AG1472" s="155"/>
      <c r="AH1472" s="13" t="str" cm="1">
        <f t="array" aca="1" ref="AH1472" ca="1">IFERROR(INDIRECT("$ag"&amp;S1472),"")</f>
        <v/>
      </c>
      <c r="AI1472" s="13" t="e" cm="1">
        <f t="array" aca="1" ref="AI1472" ca="1">INDIRECT("O"&amp;S1471)</f>
        <v>#REF!</v>
      </c>
      <c r="AJ1472" s="13" t="str">
        <f>IF($I1472="","",INDEX('Raw Material'!$A$1:$J$75,MATCH(I1472,'Raw Material'!$A$1:$A$75,0),(MATCH(G1472,'Raw Material'!$A$1:$J$1,0))))</f>
        <v/>
      </c>
      <c r="AK1472" s="13" t="str">
        <f t="shared" si="658"/>
        <v>YANLIŞRM</v>
      </c>
      <c r="AL1472" s="153" t="str">
        <f t="shared" si="659"/>
        <v/>
      </c>
    </row>
    <row r="1473" spans="1:38" ht="16.5" customHeight="1">
      <c r="A1473" s="161"/>
      <c r="B1473" s="166"/>
      <c r="C1473" s="167"/>
      <c r="D1473" s="156"/>
      <c r="E1473" s="156"/>
      <c r="F1473" s="174"/>
      <c r="G1473" s="181"/>
      <c r="H1473" s="182"/>
      <c r="I1473" s="182"/>
      <c r="J1473" s="182"/>
      <c r="K1473" s="32"/>
      <c r="L1473" s="178"/>
      <c r="M1473" s="178"/>
      <c r="N1473" s="81"/>
      <c r="O1473" s="185"/>
      <c r="P1473" s="103"/>
      <c r="Q1473" s="84" t="str">
        <f t="shared" si="660"/>
        <v/>
      </c>
      <c r="R1473" s="159"/>
      <c r="S1473" s="28" t="str" cm="1">
        <f t="array" aca="1" ref="S1473" ca="1">IF(INDIRECT("A"&amp;114+$U1473)&lt;&gt;"",114+$U1473,"")</f>
        <v/>
      </c>
      <c r="T1473" s="28" t="str">
        <f t="shared" ca="1" si="661"/>
        <v>$B</v>
      </c>
      <c r="U1473" s="29">
        <f t="shared" si="667"/>
        <v>1356</v>
      </c>
      <c r="V1473" s="29">
        <v>113.250000000009</v>
      </c>
      <c r="W1473" s="29">
        <f t="shared" si="639"/>
        <v>113</v>
      </c>
      <c r="X1473" s="41" t="str" cm="1">
        <f t="array" aca="1" ref="X1473" ca="1">IFERROR(INDEX('PC&amp;PD'!$A$1:$AP$15,ROW('PC&amp;PD'!$A$15),MATCH(INDIRECT(T1473),'PC&amp;PD'!$A$1:$AP$1,0)),"")</f>
        <v/>
      </c>
      <c r="Z1473" s="155"/>
      <c r="AA1473" s="13" t="str">
        <f t="shared" si="657"/>
        <v/>
      </c>
      <c r="AB1473" s="155"/>
      <c r="AC1473" s="13" t="str">
        <f t="shared" ca="1" si="662"/>
        <v>$AB</v>
      </c>
      <c r="AD1473" s="13" t="str" cm="1">
        <f t="array" aca="1" ref="AD1473" ca="1">IFERROR(IF((LEFT(INDIRECT("$F"&amp;$S1473),4))="GOTS",IF($G1473="Organic","GOTS_Organic_raw",(IF($G1473="Responsible","GOTS_Responsible",(IF($G1473="No Attribute (Conventional)","GOTS_conventional",(IF($G1473="Recycled Pre/Post-Consumer","GOTS_pre_post",(IF($G1473="In-Conversion","GOTS_in_conversion",(IF($G1473="Sustainably Sourced","Sustainably_sourced",""))))))))))),IF($G1473="Organic","Organic",(IF($G1473="Responsible","Responsible",(IF($G1473="No Attribute (Conventional)","No_Attribute_Conventional",(IF($G1473="Recycled Pre/Post-Consumer","Recycled_Pre_Post_Consumer",(IF($G1473="In-Conversion","In_Conversion",(IF($G1473="Recycled Pre-Consumer","Recycled_Pre_Consumer",(IF($G1473="Recycled Post-Consumer","Recycled_Post_Consumer",(IF($G1473="Sustainably Sourced","Sustainably_sourced","")))))))))))))))),"")</f>
        <v/>
      </c>
      <c r="AE1473" s="13" t="e" cm="1">
        <f t="array" aca="1" ref="AE1473" ca="1">IF(INDIRECT("$F"&amp;$S1473)="","",IF(LEFT(INDIRECT("$F"&amp;$S1473),3)="GRS","GRS_RCS_RM",IF((LEFT(INDIRECT("$F"&amp;$S1473),3))="RCS","GRS_RCS_RM",IF(INDIRECT("$F"&amp;$S1473)="OCS (No Label)","OCS_Conversion_RM",IF(LEFT(INDIRECT("$F"&amp;$S1473),3)="OCS","OCS_RM",IF(RIGHT(INDIRECT("$F"&amp;$S1473),10)="conversion","GOTS_RM_conversion",IF((LEFT(INDIRECT("$F"&amp;$S1473),4))="GOTS","GOTS_RM","Responsible_RM")))))))</f>
        <v>#REF!</v>
      </c>
      <c r="AF1473" s="13" t="str" cm="1">
        <f t="array" aca="1" ref="AF1473" ca="1">IF($S1473="","",INDIRECT("$Z"&amp;$S1473))</f>
        <v/>
      </c>
      <c r="AG1473" s="155"/>
      <c r="AH1473" s="13" t="str" cm="1">
        <f t="array" aca="1" ref="AH1473" ca="1">IFERROR(INDIRECT("$ag"&amp;S1473),"")</f>
        <v/>
      </c>
      <c r="AI1473" s="13" t="e" cm="1">
        <f t="array" aca="1" ref="AI1473" ca="1">INDIRECT("O"&amp;S1472)</f>
        <v>#REF!</v>
      </c>
      <c r="AJ1473" s="13" t="str">
        <f>IF($I1473="","",INDEX('Raw Material'!$A$1:$J$75,MATCH(I1473,'Raw Material'!$A$1:$A$75,0),(MATCH(G1473,'Raw Material'!$A$1:$J$1,0))))</f>
        <v/>
      </c>
      <c r="AK1473" s="13" t="str">
        <f t="shared" si="658"/>
        <v>YANLIŞRM</v>
      </c>
      <c r="AL1473" s="153" t="str">
        <f t="shared" si="659"/>
        <v/>
      </c>
    </row>
    <row r="1474" spans="1:38" ht="16.5" customHeight="1">
      <c r="A1474" s="161"/>
      <c r="B1474" s="166"/>
      <c r="C1474" s="167"/>
      <c r="D1474" s="156"/>
      <c r="E1474" s="156"/>
      <c r="F1474" s="174"/>
      <c r="G1474" s="181"/>
      <c r="H1474" s="182"/>
      <c r="I1474" s="182"/>
      <c r="J1474" s="182"/>
      <c r="K1474" s="32"/>
      <c r="L1474" s="178"/>
      <c r="M1474" s="178"/>
      <c r="N1474" s="81"/>
      <c r="O1474" s="185"/>
      <c r="P1474" s="103"/>
      <c r="Q1474" s="84" t="str">
        <f t="shared" si="660"/>
        <v/>
      </c>
      <c r="R1474" s="159"/>
      <c r="S1474" s="28" t="str" cm="1">
        <f t="array" aca="1" ref="S1474" ca="1">IF(INDIRECT("A"&amp;114+$U1474)&lt;&gt;"",114+$U1474,"")</f>
        <v/>
      </c>
      <c r="T1474" s="28" t="str">
        <f t="shared" ca="1" si="661"/>
        <v>$B</v>
      </c>
      <c r="U1474" s="29">
        <f t="shared" si="667"/>
        <v>1356</v>
      </c>
      <c r="V1474" s="29">
        <v>113.333333333342</v>
      </c>
      <c r="W1474" s="29">
        <f t="shared" si="639"/>
        <v>113</v>
      </c>
      <c r="X1474" s="41" t="str" cm="1">
        <f t="array" aca="1" ref="X1474" ca="1">IFERROR(INDEX('PC&amp;PD'!$A$1:$AP$15,ROW('PC&amp;PD'!$A$15),MATCH(INDIRECT(T1474),'PC&amp;PD'!$A$1:$AP$1,0)),"")</f>
        <v/>
      </c>
      <c r="Z1474" s="155"/>
      <c r="AA1474" s="13" t="str">
        <f t="shared" si="657"/>
        <v/>
      </c>
      <c r="AB1474" s="155"/>
      <c r="AC1474" s="13" t="str">
        <f t="shared" ca="1" si="662"/>
        <v>$AB</v>
      </c>
      <c r="AD1474" s="13" t="str" cm="1">
        <f t="array" aca="1" ref="AD1474" ca="1">IFERROR(IF((LEFT(INDIRECT("$F"&amp;$S1474),4))="GOTS",IF($G1474="Organic","GOTS_Organic_raw",(IF($G1474="Responsible","GOTS_Responsible",(IF($G1474="No Attribute (Conventional)","GOTS_conventional",(IF($G1474="Recycled Pre/Post-Consumer","GOTS_pre_post",(IF($G1474="In-Conversion","GOTS_in_conversion",(IF($G1474="Sustainably Sourced","Sustainably_sourced",""))))))))))),IF($G1474="Organic","Organic",(IF($G1474="Responsible","Responsible",(IF($G1474="No Attribute (Conventional)","No_Attribute_Conventional",(IF($G1474="Recycled Pre/Post-Consumer","Recycled_Pre_Post_Consumer",(IF($G1474="In-Conversion","In_Conversion",(IF($G1474="Recycled Pre-Consumer","Recycled_Pre_Consumer",(IF($G1474="Recycled Post-Consumer","Recycled_Post_Consumer",(IF($G1474="Sustainably Sourced","Sustainably_sourced","")))))))))))))))),"")</f>
        <v/>
      </c>
      <c r="AE1474" s="13" t="e" cm="1">
        <f t="array" aca="1" ref="AE1474" ca="1">IF(INDIRECT("$F"&amp;$S1474)="","",IF(LEFT(INDIRECT("$F"&amp;$S1474),3)="GRS","GRS_RCS_RM",IF((LEFT(INDIRECT("$F"&amp;$S1474),3))="RCS","GRS_RCS_RM",IF(INDIRECT("$F"&amp;$S1474)="OCS (No Label)","OCS_Conversion_RM",IF(LEFT(INDIRECT("$F"&amp;$S1474),3)="OCS","OCS_RM",IF(RIGHT(INDIRECT("$F"&amp;$S1474),10)="conversion","GOTS_RM_conversion",IF((LEFT(INDIRECT("$F"&amp;$S1474),4))="GOTS","GOTS_RM","Responsible_RM")))))))</f>
        <v>#REF!</v>
      </c>
      <c r="AF1474" s="13" t="str" cm="1">
        <f t="array" aca="1" ref="AF1474" ca="1">IF($S1474="","",INDIRECT("$Z"&amp;$S1474))</f>
        <v/>
      </c>
      <c r="AG1474" s="155"/>
      <c r="AH1474" s="13" t="str" cm="1">
        <f t="array" aca="1" ref="AH1474" ca="1">IFERROR(INDIRECT("$ag"&amp;S1474),"")</f>
        <v/>
      </c>
      <c r="AI1474" s="13" t="e" cm="1">
        <f t="array" aca="1" ref="AI1474" ca="1">INDIRECT("O"&amp;S1473)</f>
        <v>#REF!</v>
      </c>
      <c r="AJ1474" s="13" t="str">
        <f>IF($I1474="","",INDEX('Raw Material'!$A$1:$J$75,MATCH(I1474,'Raw Material'!$A$1:$A$75,0),(MATCH(G1474,'Raw Material'!$A$1:$J$1,0))))</f>
        <v/>
      </c>
      <c r="AK1474" s="13" t="str">
        <f t="shared" si="658"/>
        <v>YANLIŞRM</v>
      </c>
      <c r="AL1474" s="153" t="str">
        <f t="shared" si="659"/>
        <v/>
      </c>
    </row>
    <row r="1475" spans="1:38" ht="16.5" customHeight="1">
      <c r="A1475" s="161"/>
      <c r="B1475" s="166"/>
      <c r="C1475" s="167"/>
      <c r="D1475" s="156"/>
      <c r="E1475" s="156"/>
      <c r="F1475" s="174"/>
      <c r="G1475" s="181"/>
      <c r="H1475" s="182"/>
      <c r="I1475" s="182"/>
      <c r="J1475" s="182"/>
      <c r="K1475" s="32"/>
      <c r="L1475" s="178"/>
      <c r="M1475" s="178"/>
      <c r="N1475" s="81"/>
      <c r="O1475" s="185"/>
      <c r="P1475" s="103"/>
      <c r="Q1475" s="84" t="str">
        <f t="shared" si="660"/>
        <v/>
      </c>
      <c r="R1475" s="159"/>
      <c r="S1475" s="28" t="str" cm="1">
        <f t="array" aca="1" ref="S1475" ca="1">IF(INDIRECT("A"&amp;114+$U1475)&lt;&gt;"",114+$U1475,"")</f>
        <v/>
      </c>
      <c r="T1475" s="28" t="str">
        <f t="shared" ca="1" si="661"/>
        <v>$B</v>
      </c>
      <c r="U1475" s="29">
        <f t="shared" si="667"/>
        <v>1356</v>
      </c>
      <c r="V1475" s="29">
        <v>113.41666666667599</v>
      </c>
      <c r="W1475" s="29">
        <f t="shared" si="639"/>
        <v>113</v>
      </c>
      <c r="X1475" s="41" t="str" cm="1">
        <f t="array" aca="1" ref="X1475" ca="1">IFERROR(INDEX('PC&amp;PD'!$A$1:$AP$15,ROW('PC&amp;PD'!$A$15),MATCH(INDIRECT(T1475),'PC&amp;PD'!$A$1:$AP$1,0)),"")</f>
        <v/>
      </c>
      <c r="Z1475" s="155"/>
      <c r="AA1475" s="13" t="str">
        <f t="shared" si="657"/>
        <v/>
      </c>
      <c r="AB1475" s="155"/>
      <c r="AC1475" s="13" t="str">
        <f t="shared" ca="1" si="662"/>
        <v>$AB</v>
      </c>
      <c r="AD1475" s="13" t="str" cm="1">
        <f t="array" aca="1" ref="AD1475" ca="1">IFERROR(IF((LEFT(INDIRECT("$F"&amp;$S1475),4))="GOTS",IF($G1475="Organic","GOTS_Organic_raw",(IF($G1475="Responsible","GOTS_Responsible",(IF($G1475="No Attribute (Conventional)","GOTS_conventional",(IF($G1475="Recycled Pre/Post-Consumer","GOTS_pre_post",(IF($G1475="In-Conversion","GOTS_in_conversion",(IF($G1475="Sustainably Sourced","Sustainably_sourced",""))))))))))),IF($G1475="Organic","Organic",(IF($G1475="Responsible","Responsible",(IF($G1475="No Attribute (Conventional)","No_Attribute_Conventional",(IF($G1475="Recycled Pre/Post-Consumer","Recycled_Pre_Post_Consumer",(IF($G1475="In-Conversion","In_Conversion",(IF($G1475="Recycled Pre-Consumer","Recycled_Pre_Consumer",(IF($G1475="Recycled Post-Consumer","Recycled_Post_Consumer",(IF($G1475="Sustainably Sourced","Sustainably_sourced","")))))))))))))))),"")</f>
        <v/>
      </c>
      <c r="AE1475" s="13" t="e" cm="1">
        <f t="array" aca="1" ref="AE1475" ca="1">IF(INDIRECT("$F"&amp;$S1475)="","",IF(LEFT(INDIRECT("$F"&amp;$S1475),3)="GRS","GRS_RCS_RM",IF((LEFT(INDIRECT("$F"&amp;$S1475),3))="RCS","GRS_RCS_RM",IF(INDIRECT("$F"&amp;$S1475)="OCS (No Label)","OCS_Conversion_RM",IF(LEFT(INDIRECT("$F"&amp;$S1475),3)="OCS","OCS_RM",IF(RIGHT(INDIRECT("$F"&amp;$S1475),10)="conversion","GOTS_RM_conversion",IF((LEFT(INDIRECT("$F"&amp;$S1475),4))="GOTS","GOTS_RM","Responsible_RM")))))))</f>
        <v>#REF!</v>
      </c>
      <c r="AF1475" s="13" t="str" cm="1">
        <f t="array" aca="1" ref="AF1475" ca="1">IF($S1475="","",INDIRECT("$Z"&amp;$S1475))</f>
        <v/>
      </c>
      <c r="AG1475" s="155"/>
      <c r="AH1475" s="13" t="str" cm="1">
        <f t="array" aca="1" ref="AH1475" ca="1">IFERROR(INDIRECT("$ag"&amp;S1475),"")</f>
        <v/>
      </c>
      <c r="AI1475" s="13" t="e" cm="1">
        <f t="array" aca="1" ref="AI1475" ca="1">INDIRECT("O"&amp;S1474)</f>
        <v>#REF!</v>
      </c>
      <c r="AJ1475" s="13" t="str">
        <f>IF($I1475="","",INDEX('Raw Material'!$A$1:$J$75,MATCH(I1475,'Raw Material'!$A$1:$A$75,0),(MATCH(G1475,'Raw Material'!$A$1:$J$1,0))))</f>
        <v/>
      </c>
      <c r="AK1475" s="13" t="str">
        <f t="shared" si="658"/>
        <v>YANLIŞRM</v>
      </c>
      <c r="AL1475" s="153" t="str">
        <f t="shared" si="659"/>
        <v/>
      </c>
    </row>
    <row r="1476" spans="1:38" ht="16.5" customHeight="1">
      <c r="A1476" s="162"/>
      <c r="B1476" s="168"/>
      <c r="C1476" s="169"/>
      <c r="D1476" s="156"/>
      <c r="E1476" s="156"/>
      <c r="F1476" s="175"/>
      <c r="G1476" s="181"/>
      <c r="H1476" s="182"/>
      <c r="I1476" s="182"/>
      <c r="J1476" s="182"/>
      <c r="K1476" s="32"/>
      <c r="L1476" s="179"/>
      <c r="M1476" s="179"/>
      <c r="N1476" s="81"/>
      <c r="O1476" s="185"/>
      <c r="P1476" s="103"/>
      <c r="Q1476" s="84" t="str">
        <f t="shared" si="660"/>
        <v/>
      </c>
      <c r="R1476" s="159"/>
      <c r="S1476" s="28" t="str" cm="1">
        <f t="array" aca="1" ref="S1476" ca="1">IF(INDIRECT("A"&amp;114+$U1476)&lt;&gt;"",114+$U1476,"")</f>
        <v/>
      </c>
      <c r="T1476" s="28" t="str">
        <f t="shared" ca="1" si="661"/>
        <v>$B</v>
      </c>
      <c r="U1476" s="29">
        <f t="shared" si="667"/>
        <v>1356</v>
      </c>
      <c r="V1476" s="29">
        <v>113.500000000009</v>
      </c>
      <c r="W1476" s="29">
        <f t="shared" si="639"/>
        <v>113</v>
      </c>
      <c r="X1476" s="41" t="str" cm="1">
        <f t="array" aca="1" ref="X1476" ca="1">IFERROR(INDEX('PC&amp;PD'!$A$1:$AP$15,ROW('PC&amp;PD'!$A$15),MATCH(INDIRECT(T1476),'PC&amp;PD'!$A$1:$AP$1,0)),"")</f>
        <v/>
      </c>
      <c r="Z1476" s="155"/>
      <c r="AA1476" s="13" t="str">
        <f t="shared" si="657"/>
        <v/>
      </c>
      <c r="AB1476" s="155"/>
      <c r="AC1476" s="13" t="str">
        <f t="shared" ca="1" si="662"/>
        <v>$AB</v>
      </c>
      <c r="AD1476" s="13" t="str" cm="1">
        <f t="array" aca="1" ref="AD1476" ca="1">IFERROR(IF((LEFT(INDIRECT("$F"&amp;$S1476),4))="GOTS",IF($G1476="Organic","GOTS_Organic_raw",(IF($G1476="Responsible","GOTS_Responsible",(IF($G1476="No Attribute (Conventional)","GOTS_conventional",(IF($G1476="Recycled Pre/Post-Consumer","GOTS_pre_post",(IF($G1476="In-Conversion","GOTS_in_conversion",(IF($G1476="Sustainably Sourced","Sustainably_sourced",""))))))))))),IF($G1476="Organic","Organic",(IF($G1476="Responsible","Responsible",(IF($G1476="No Attribute (Conventional)","No_Attribute_Conventional",(IF($G1476="Recycled Pre/Post-Consumer","Recycled_Pre_Post_Consumer",(IF($G1476="In-Conversion","In_Conversion",(IF($G1476="Recycled Pre-Consumer","Recycled_Pre_Consumer",(IF($G1476="Recycled Post-Consumer","Recycled_Post_Consumer",(IF($G1476="Sustainably Sourced","Sustainably_sourced","")))))))))))))))),"")</f>
        <v/>
      </c>
      <c r="AE1476" s="13" t="e" cm="1">
        <f t="array" aca="1" ref="AE1476" ca="1">IF(INDIRECT("$F"&amp;$S1476)="","",IF(LEFT(INDIRECT("$F"&amp;$S1476),3)="GRS","GRS_RCS_RM",IF((LEFT(INDIRECT("$F"&amp;$S1476),3))="RCS","GRS_RCS_RM",IF(INDIRECT("$F"&amp;$S1476)="OCS (No Label)","OCS_Conversion_RM",IF(LEFT(INDIRECT("$F"&amp;$S1476),3)="OCS","OCS_RM",IF(RIGHT(INDIRECT("$F"&amp;$S1476),10)="conversion","GOTS_RM_conversion",IF((LEFT(INDIRECT("$F"&amp;$S1476),4))="GOTS","GOTS_RM","Responsible_RM")))))))</f>
        <v>#REF!</v>
      </c>
      <c r="AF1476" s="13" t="str" cm="1">
        <f t="array" aca="1" ref="AF1476" ca="1">IF($S1476="","",INDIRECT("$Z"&amp;$S1476))</f>
        <v/>
      </c>
      <c r="AG1476" s="155"/>
      <c r="AH1476" s="13" t="str" cm="1">
        <f t="array" aca="1" ref="AH1476" ca="1">IFERROR(INDIRECT("$ag"&amp;S1476),"")</f>
        <v/>
      </c>
      <c r="AI1476" s="13" t="e" cm="1">
        <f t="array" aca="1" ref="AI1476" ca="1">INDIRECT("O"&amp;S1475)</f>
        <v>#REF!</v>
      </c>
      <c r="AJ1476" s="13" t="str">
        <f>IF($I1476="","",INDEX('Raw Material'!$A$1:$J$75,MATCH(I1476,'Raw Material'!$A$1:$A$75,0),(MATCH(G1476,'Raw Material'!$A$1:$J$1,0))))</f>
        <v/>
      </c>
      <c r="AK1476" s="13" t="str">
        <f t="shared" si="658"/>
        <v>YANLIŞRM</v>
      </c>
      <c r="AL1476" s="153" t="str">
        <f t="shared" si="659"/>
        <v/>
      </c>
    </row>
    <row r="1477" spans="1:38" ht="16.5" customHeight="1">
      <c r="A1477" s="162"/>
      <c r="B1477" s="168"/>
      <c r="C1477" s="169"/>
      <c r="D1477" s="156"/>
      <c r="E1477" s="156"/>
      <c r="F1477" s="175"/>
      <c r="G1477" s="181"/>
      <c r="H1477" s="182"/>
      <c r="I1477" s="182"/>
      <c r="J1477" s="182"/>
      <c r="K1477" s="32"/>
      <c r="L1477" s="179"/>
      <c r="M1477" s="179"/>
      <c r="N1477" s="81"/>
      <c r="O1477" s="185"/>
      <c r="P1477" s="103"/>
      <c r="Q1477" s="84" t="str">
        <f t="shared" si="660"/>
        <v/>
      </c>
      <c r="R1477" s="159"/>
      <c r="S1477" s="28" t="str" cm="1">
        <f t="array" aca="1" ref="S1477" ca="1">IF(INDIRECT("A"&amp;114+$U1477)&lt;&gt;"",114+$U1477,"")</f>
        <v/>
      </c>
      <c r="T1477" s="28" t="str">
        <f t="shared" ca="1" si="661"/>
        <v>$B</v>
      </c>
      <c r="U1477" s="29">
        <f t="shared" si="667"/>
        <v>1356</v>
      </c>
      <c r="V1477" s="29">
        <v>113.583333333342</v>
      </c>
      <c r="W1477" s="29">
        <f t="shared" si="639"/>
        <v>113</v>
      </c>
      <c r="X1477" s="41" t="str" cm="1">
        <f t="array" aca="1" ref="X1477" ca="1">IFERROR(INDEX('PC&amp;PD'!$A$1:$AP$15,ROW('PC&amp;PD'!$A$15),MATCH(INDIRECT(T1477),'PC&amp;PD'!$A$1:$AP$1,0)),"")</f>
        <v/>
      </c>
      <c r="Z1477" s="155"/>
      <c r="AA1477" s="13" t="str">
        <f t="shared" si="657"/>
        <v/>
      </c>
      <c r="AB1477" s="155"/>
      <c r="AC1477" s="13" t="str">
        <f t="shared" ca="1" si="662"/>
        <v>$AB</v>
      </c>
      <c r="AD1477" s="13" t="str" cm="1">
        <f t="array" aca="1" ref="AD1477" ca="1">IFERROR(IF((LEFT(INDIRECT("$F"&amp;$S1477),4))="GOTS",IF($G1477="Organic","GOTS_Organic_raw",(IF($G1477="Responsible","GOTS_Responsible",(IF($G1477="No Attribute (Conventional)","GOTS_conventional",(IF($G1477="Recycled Pre/Post-Consumer","GOTS_pre_post",(IF($G1477="In-Conversion","GOTS_in_conversion",(IF($G1477="Sustainably Sourced","Sustainably_sourced",""))))))))))),IF($G1477="Organic","Organic",(IF($G1477="Responsible","Responsible",(IF($G1477="No Attribute (Conventional)","No_Attribute_Conventional",(IF($G1477="Recycled Pre/Post-Consumer","Recycled_Pre_Post_Consumer",(IF($G1477="In-Conversion","In_Conversion",(IF($G1477="Recycled Pre-Consumer","Recycled_Pre_Consumer",(IF($G1477="Recycled Post-Consumer","Recycled_Post_Consumer",(IF($G1477="Sustainably Sourced","Sustainably_sourced","")))))))))))))))),"")</f>
        <v/>
      </c>
      <c r="AE1477" s="13" t="e" cm="1">
        <f t="array" aca="1" ref="AE1477" ca="1">IF(INDIRECT("$F"&amp;$S1477)="","",IF(LEFT(INDIRECT("$F"&amp;$S1477),3)="GRS","GRS_RCS_RM",IF((LEFT(INDIRECT("$F"&amp;$S1477),3))="RCS","GRS_RCS_RM",IF(INDIRECT("$F"&amp;$S1477)="OCS (No Label)","OCS_Conversion_RM",IF(LEFT(INDIRECT("$F"&amp;$S1477),3)="OCS","OCS_RM",IF(RIGHT(INDIRECT("$F"&amp;$S1477),10)="conversion","GOTS_RM_conversion",IF((LEFT(INDIRECT("$F"&amp;$S1477),4))="GOTS","GOTS_RM","Responsible_RM")))))))</f>
        <v>#REF!</v>
      </c>
      <c r="AF1477" s="13" t="str" cm="1">
        <f t="array" aca="1" ref="AF1477" ca="1">IF($S1477="","",INDIRECT("$Z"&amp;$S1477))</f>
        <v/>
      </c>
      <c r="AG1477" s="155"/>
      <c r="AH1477" s="13" t="str" cm="1">
        <f t="array" aca="1" ref="AH1477" ca="1">IFERROR(INDIRECT("$ag"&amp;S1477),"")</f>
        <v/>
      </c>
      <c r="AI1477" s="13" t="e" cm="1">
        <f t="array" aca="1" ref="AI1477" ca="1">INDIRECT("O"&amp;S1476)</f>
        <v>#REF!</v>
      </c>
      <c r="AJ1477" s="13" t="str">
        <f>IF($I1477="","",INDEX('Raw Material'!$A$1:$J$75,MATCH(I1477,'Raw Material'!$A$1:$A$75,0),(MATCH(G1477,'Raw Material'!$A$1:$J$1,0))))</f>
        <v/>
      </c>
      <c r="AK1477" s="13" t="str">
        <f t="shared" si="658"/>
        <v>YANLIŞRM</v>
      </c>
      <c r="AL1477" s="153" t="str">
        <f t="shared" si="659"/>
        <v/>
      </c>
    </row>
    <row r="1478" spans="1:38" ht="16.5" customHeight="1">
      <c r="A1478" s="162"/>
      <c r="B1478" s="168"/>
      <c r="C1478" s="169"/>
      <c r="D1478" s="156"/>
      <c r="E1478" s="156"/>
      <c r="F1478" s="175"/>
      <c r="G1478" s="181"/>
      <c r="H1478" s="182"/>
      <c r="I1478" s="182"/>
      <c r="J1478" s="182"/>
      <c r="K1478" s="32"/>
      <c r="L1478" s="179"/>
      <c r="M1478" s="179"/>
      <c r="N1478" s="81"/>
      <c r="O1478" s="185"/>
      <c r="P1478" s="103"/>
      <c r="Q1478" s="84" t="str">
        <f t="shared" si="660"/>
        <v/>
      </c>
      <c r="R1478" s="159"/>
      <c r="S1478" s="28" t="str" cm="1">
        <f t="array" aca="1" ref="S1478" ca="1">IF(INDIRECT("A"&amp;114+$U1478)&lt;&gt;"",114+$U1478,"")</f>
        <v/>
      </c>
      <c r="T1478" s="28" t="str">
        <f t="shared" ca="1" si="661"/>
        <v>$B</v>
      </c>
      <c r="U1478" s="29">
        <f t="shared" si="667"/>
        <v>1356</v>
      </c>
      <c r="V1478" s="29">
        <v>113.66666666667599</v>
      </c>
      <c r="W1478" s="29">
        <f t="shared" si="639"/>
        <v>113</v>
      </c>
      <c r="X1478" s="41" t="str" cm="1">
        <f t="array" aca="1" ref="X1478" ca="1">IFERROR(INDEX('PC&amp;PD'!$A$1:$AP$15,ROW('PC&amp;PD'!$A$15),MATCH(INDIRECT(T1478),'PC&amp;PD'!$A$1:$AP$1,0)),"")</f>
        <v/>
      </c>
      <c r="Z1478" s="155"/>
      <c r="AA1478" s="13" t="str">
        <f t="shared" si="657"/>
        <v/>
      </c>
      <c r="AB1478" s="155"/>
      <c r="AC1478" s="13" t="str">
        <f t="shared" ca="1" si="662"/>
        <v>$AB</v>
      </c>
      <c r="AD1478" s="13" t="str" cm="1">
        <f t="array" aca="1" ref="AD1478" ca="1">IFERROR(IF((LEFT(INDIRECT("$F"&amp;$S1478),4))="GOTS",IF($G1478="Organic","GOTS_Organic_raw",(IF($G1478="Responsible","GOTS_Responsible",(IF($G1478="No Attribute (Conventional)","GOTS_conventional",(IF($G1478="Recycled Pre/Post-Consumer","GOTS_pre_post",(IF($G1478="In-Conversion","GOTS_in_conversion",(IF($G1478="Sustainably Sourced","Sustainably_sourced",""))))))))))),IF($G1478="Organic","Organic",(IF($G1478="Responsible","Responsible",(IF($G1478="No Attribute (Conventional)","No_Attribute_Conventional",(IF($G1478="Recycled Pre/Post-Consumer","Recycled_Pre_Post_Consumer",(IF($G1478="In-Conversion","In_Conversion",(IF($G1478="Recycled Pre-Consumer","Recycled_Pre_Consumer",(IF($G1478="Recycled Post-Consumer","Recycled_Post_Consumer",(IF($G1478="Sustainably Sourced","Sustainably_sourced","")))))))))))))))),"")</f>
        <v/>
      </c>
      <c r="AE1478" s="13" t="e" cm="1">
        <f t="array" aca="1" ref="AE1478" ca="1">IF(INDIRECT("$F"&amp;$S1478)="","",IF(LEFT(INDIRECT("$F"&amp;$S1478),3)="GRS","GRS_RCS_RM",IF((LEFT(INDIRECT("$F"&amp;$S1478),3))="RCS","GRS_RCS_RM",IF(INDIRECT("$F"&amp;$S1478)="OCS (No Label)","OCS_Conversion_RM",IF(LEFT(INDIRECT("$F"&amp;$S1478),3)="OCS","OCS_RM",IF(RIGHT(INDIRECT("$F"&amp;$S1478),10)="conversion","GOTS_RM_conversion",IF((LEFT(INDIRECT("$F"&amp;$S1478),4))="GOTS","GOTS_RM","Responsible_RM")))))))</f>
        <v>#REF!</v>
      </c>
      <c r="AF1478" s="13" t="str" cm="1">
        <f t="array" aca="1" ref="AF1478" ca="1">IF($S1478="","",INDIRECT("$Z"&amp;$S1478))</f>
        <v/>
      </c>
      <c r="AG1478" s="155"/>
      <c r="AH1478" s="13" t="str" cm="1">
        <f t="array" aca="1" ref="AH1478" ca="1">IFERROR(INDIRECT("$ag"&amp;S1478),"")</f>
        <v/>
      </c>
      <c r="AI1478" s="13" t="e" cm="1">
        <f t="array" aca="1" ref="AI1478" ca="1">INDIRECT("O"&amp;S1477)</f>
        <v>#REF!</v>
      </c>
      <c r="AJ1478" s="13" t="str">
        <f>IF($I1478="","",INDEX('Raw Material'!$A$1:$J$75,MATCH(I1478,'Raw Material'!$A$1:$A$75,0),(MATCH(G1478,'Raw Material'!$A$1:$J$1,0))))</f>
        <v/>
      </c>
      <c r="AK1478" s="13" t="str">
        <f t="shared" si="658"/>
        <v>YANLIŞRM</v>
      </c>
      <c r="AL1478" s="153" t="str">
        <f t="shared" si="659"/>
        <v/>
      </c>
    </row>
    <row r="1479" spans="1:38" ht="16.5" customHeight="1">
      <c r="A1479" s="162"/>
      <c r="B1479" s="168"/>
      <c r="C1479" s="169"/>
      <c r="D1479" s="156"/>
      <c r="E1479" s="156"/>
      <c r="F1479" s="175"/>
      <c r="G1479" s="181"/>
      <c r="H1479" s="182"/>
      <c r="I1479" s="182"/>
      <c r="J1479" s="182"/>
      <c r="K1479" s="32"/>
      <c r="L1479" s="179"/>
      <c r="M1479" s="179"/>
      <c r="N1479" s="81"/>
      <c r="O1479" s="185"/>
      <c r="P1479" s="103"/>
      <c r="Q1479" s="84" t="str">
        <f t="shared" si="660"/>
        <v/>
      </c>
      <c r="R1479" s="159"/>
      <c r="S1479" s="28" t="str" cm="1">
        <f t="array" aca="1" ref="S1479" ca="1">IF(INDIRECT("A"&amp;114+$U1479)&lt;&gt;"",114+$U1479,"")</f>
        <v/>
      </c>
      <c r="T1479" s="28" t="str">
        <f t="shared" ca="1" si="661"/>
        <v>$B</v>
      </c>
      <c r="U1479" s="29">
        <f t="shared" si="667"/>
        <v>1356</v>
      </c>
      <c r="V1479" s="29">
        <v>113.750000000009</v>
      </c>
      <c r="W1479" s="29">
        <f t="shared" si="639"/>
        <v>113</v>
      </c>
      <c r="X1479" s="41" t="str" cm="1">
        <f t="array" aca="1" ref="X1479" ca="1">IFERROR(INDEX('PC&amp;PD'!$A$1:$AP$15,ROW('PC&amp;PD'!$A$15),MATCH(INDIRECT(T1479),'PC&amp;PD'!$A$1:$AP$1,0)),"")</f>
        <v/>
      </c>
      <c r="Z1479" s="155"/>
      <c r="AA1479" s="13" t="str">
        <f t="shared" si="657"/>
        <v/>
      </c>
      <c r="AB1479" s="155"/>
      <c r="AC1479" s="13" t="str">
        <f t="shared" ca="1" si="662"/>
        <v>$AB</v>
      </c>
      <c r="AD1479" s="13" t="str" cm="1">
        <f t="array" aca="1" ref="AD1479" ca="1">IFERROR(IF((LEFT(INDIRECT("$F"&amp;$S1479),4))="GOTS",IF($G1479="Organic","GOTS_Organic_raw",(IF($G1479="Responsible","GOTS_Responsible",(IF($G1479="No Attribute (Conventional)","GOTS_conventional",(IF($G1479="Recycled Pre/Post-Consumer","GOTS_pre_post",(IF($G1479="In-Conversion","GOTS_in_conversion",(IF($G1479="Sustainably Sourced","Sustainably_sourced",""))))))))))),IF($G1479="Organic","Organic",(IF($G1479="Responsible","Responsible",(IF($G1479="No Attribute (Conventional)","No_Attribute_Conventional",(IF($G1479="Recycled Pre/Post-Consumer","Recycled_Pre_Post_Consumer",(IF($G1479="In-Conversion","In_Conversion",(IF($G1479="Recycled Pre-Consumer","Recycled_Pre_Consumer",(IF($G1479="Recycled Post-Consumer","Recycled_Post_Consumer",(IF($G1479="Sustainably Sourced","Sustainably_sourced","")))))))))))))))),"")</f>
        <v/>
      </c>
      <c r="AE1479" s="13" t="e" cm="1">
        <f t="array" aca="1" ref="AE1479" ca="1">IF(INDIRECT("$F"&amp;$S1479)="","",IF(LEFT(INDIRECT("$F"&amp;$S1479),3)="GRS","GRS_RCS_RM",IF((LEFT(INDIRECT("$F"&amp;$S1479),3))="RCS","GRS_RCS_RM",IF(INDIRECT("$F"&amp;$S1479)="OCS (No Label)","OCS_Conversion_RM",IF(LEFT(INDIRECT("$F"&amp;$S1479),3)="OCS","OCS_RM",IF(RIGHT(INDIRECT("$F"&amp;$S1479),10)="conversion","GOTS_RM_conversion",IF((LEFT(INDIRECT("$F"&amp;$S1479),4))="GOTS","GOTS_RM","Responsible_RM")))))))</f>
        <v>#REF!</v>
      </c>
      <c r="AF1479" s="13" t="str" cm="1">
        <f t="array" aca="1" ref="AF1479" ca="1">IF($S1479="","",INDIRECT("$Z"&amp;$S1479))</f>
        <v/>
      </c>
      <c r="AG1479" s="155"/>
      <c r="AH1479" s="13" t="str" cm="1">
        <f t="array" aca="1" ref="AH1479" ca="1">IFERROR(INDIRECT("$ag"&amp;S1479),"")</f>
        <v/>
      </c>
      <c r="AI1479" s="13" t="e" cm="1">
        <f t="array" aca="1" ref="AI1479" ca="1">INDIRECT("O"&amp;S1478)</f>
        <v>#REF!</v>
      </c>
      <c r="AJ1479" s="13" t="str">
        <f>IF($I1479="","",INDEX('Raw Material'!$A$1:$J$75,MATCH(I1479,'Raw Material'!$A$1:$A$75,0),(MATCH(G1479,'Raw Material'!$A$1:$J$1,0))))</f>
        <v/>
      </c>
      <c r="AK1479" s="13" t="str">
        <f t="shared" si="658"/>
        <v>YANLIŞRM</v>
      </c>
      <c r="AL1479" s="153" t="str">
        <f t="shared" si="659"/>
        <v/>
      </c>
    </row>
    <row r="1480" spans="1:38" ht="16.5" customHeight="1">
      <c r="A1480" s="162"/>
      <c r="B1480" s="168"/>
      <c r="C1480" s="169"/>
      <c r="D1480" s="156"/>
      <c r="E1480" s="156"/>
      <c r="F1480" s="175"/>
      <c r="G1480" s="181"/>
      <c r="H1480" s="182"/>
      <c r="I1480" s="182"/>
      <c r="J1480" s="182"/>
      <c r="K1480" s="32"/>
      <c r="L1480" s="179"/>
      <c r="M1480" s="179"/>
      <c r="N1480" s="81"/>
      <c r="O1480" s="185"/>
      <c r="P1480" s="103"/>
      <c r="Q1480" s="84" t="str">
        <f t="shared" si="660"/>
        <v/>
      </c>
      <c r="R1480" s="159"/>
      <c r="S1480" s="28" t="str" cm="1">
        <f t="array" aca="1" ref="S1480" ca="1">IF(INDIRECT("A"&amp;114+$U1480)&lt;&gt;"",114+$U1480,"")</f>
        <v/>
      </c>
      <c r="T1480" s="28" t="str">
        <f t="shared" ca="1" si="661"/>
        <v>$B</v>
      </c>
      <c r="U1480" s="29">
        <f t="shared" si="667"/>
        <v>1356</v>
      </c>
      <c r="V1480" s="29">
        <v>113.833333333342</v>
      </c>
      <c r="W1480" s="29">
        <f t="shared" si="639"/>
        <v>113</v>
      </c>
      <c r="X1480" s="41" t="str" cm="1">
        <f t="array" aca="1" ref="X1480" ca="1">IFERROR(INDEX('PC&amp;PD'!$A$1:$AP$15,ROW('PC&amp;PD'!$A$15),MATCH(INDIRECT(T1480),'PC&amp;PD'!$A$1:$AP$1,0)),"")</f>
        <v/>
      </c>
      <c r="Z1480" s="155"/>
      <c r="AA1480" s="13" t="str">
        <f t="shared" si="657"/>
        <v/>
      </c>
      <c r="AB1480" s="155"/>
      <c r="AC1480" s="13" t="str">
        <f t="shared" ca="1" si="662"/>
        <v>$AB</v>
      </c>
      <c r="AD1480" s="13" t="str" cm="1">
        <f t="array" aca="1" ref="AD1480" ca="1">IFERROR(IF((LEFT(INDIRECT("$F"&amp;$S1480),4))="GOTS",IF($G1480="Organic","GOTS_Organic_raw",(IF($G1480="Responsible","GOTS_Responsible",(IF($G1480="No Attribute (Conventional)","GOTS_conventional",(IF($G1480="Recycled Pre/Post-Consumer","GOTS_pre_post",(IF($G1480="In-Conversion","GOTS_in_conversion",(IF($G1480="Sustainably Sourced","Sustainably_sourced",""))))))))))),IF($G1480="Organic","Organic",(IF($G1480="Responsible","Responsible",(IF($G1480="No Attribute (Conventional)","No_Attribute_Conventional",(IF($G1480="Recycled Pre/Post-Consumer","Recycled_Pre_Post_Consumer",(IF($G1480="In-Conversion","In_Conversion",(IF($G1480="Recycled Pre-Consumer","Recycled_Pre_Consumer",(IF($G1480="Recycled Post-Consumer","Recycled_Post_Consumer",(IF($G1480="Sustainably Sourced","Sustainably_sourced","")))))))))))))))),"")</f>
        <v/>
      </c>
      <c r="AE1480" s="13" t="e" cm="1">
        <f t="array" aca="1" ref="AE1480" ca="1">IF(INDIRECT("$F"&amp;$S1480)="","",IF(LEFT(INDIRECT("$F"&amp;$S1480),3)="GRS","GRS_RCS_RM",IF((LEFT(INDIRECT("$F"&amp;$S1480),3))="RCS","GRS_RCS_RM",IF(INDIRECT("$F"&amp;$S1480)="OCS (No Label)","OCS_Conversion_RM",IF(LEFT(INDIRECT("$F"&amp;$S1480),3)="OCS","OCS_RM",IF(RIGHT(INDIRECT("$F"&amp;$S1480),10)="conversion","GOTS_RM_conversion",IF((LEFT(INDIRECT("$F"&amp;$S1480),4))="GOTS","GOTS_RM","Responsible_RM")))))))</f>
        <v>#REF!</v>
      </c>
      <c r="AF1480" s="13" t="str" cm="1">
        <f t="array" aca="1" ref="AF1480" ca="1">IF($S1480="","",INDIRECT("$Z"&amp;$S1480))</f>
        <v/>
      </c>
      <c r="AG1480" s="155"/>
      <c r="AH1480" s="13" t="str" cm="1">
        <f t="array" aca="1" ref="AH1480" ca="1">IFERROR(INDIRECT("$ag"&amp;S1480),"")</f>
        <v/>
      </c>
      <c r="AI1480" s="13" t="e" cm="1">
        <f t="array" aca="1" ref="AI1480" ca="1">INDIRECT("O"&amp;S1479)</f>
        <v>#REF!</v>
      </c>
      <c r="AJ1480" s="13" t="str">
        <f>IF($I1480="","",INDEX('Raw Material'!$A$1:$J$75,MATCH(I1480,'Raw Material'!$A$1:$A$75,0),(MATCH(G1480,'Raw Material'!$A$1:$J$1,0))))</f>
        <v/>
      </c>
      <c r="AK1480" s="13" t="str">
        <f t="shared" si="658"/>
        <v>YANLIŞRM</v>
      </c>
      <c r="AL1480" s="153" t="str">
        <f t="shared" si="659"/>
        <v/>
      </c>
    </row>
    <row r="1481" spans="1:38" ht="16.5" customHeight="1" thickBot="1">
      <c r="A1481" s="163"/>
      <c r="B1481" s="170"/>
      <c r="C1481" s="171"/>
      <c r="D1481" s="156"/>
      <c r="E1481" s="156"/>
      <c r="F1481" s="176"/>
      <c r="G1481" s="157"/>
      <c r="H1481" s="158"/>
      <c r="I1481" s="158"/>
      <c r="J1481" s="158"/>
      <c r="K1481" s="33"/>
      <c r="L1481" s="180"/>
      <c r="M1481" s="180"/>
      <c r="N1481" s="82"/>
      <c r="O1481" s="186"/>
      <c r="P1481" s="103"/>
      <c r="Q1481" s="84" t="str">
        <f t="shared" si="660"/>
        <v/>
      </c>
      <c r="R1481" s="159"/>
      <c r="S1481" s="28" t="str" cm="1">
        <f t="array" aca="1" ref="S1481" ca="1">IF(INDIRECT("A"&amp;114+$U1481)&lt;&gt;"",114+$U1481,"")</f>
        <v/>
      </c>
      <c r="T1481" s="28" t="str">
        <f t="shared" ca="1" si="661"/>
        <v>$B</v>
      </c>
      <c r="U1481" s="29">
        <f t="shared" si="667"/>
        <v>1356</v>
      </c>
      <c r="V1481" s="29">
        <v>113.91666666667599</v>
      </c>
      <c r="W1481" s="29">
        <f t="shared" ref="W1481:W1544" si="668">ROUNDDOWN(V1481,0)</f>
        <v>113</v>
      </c>
      <c r="X1481" s="41" t="str" cm="1">
        <f t="array" aca="1" ref="X1481" ca="1">IFERROR(INDEX('PC&amp;PD'!$A$1:$AP$15,ROW('PC&amp;PD'!$A$15),MATCH(INDIRECT(T1481),'PC&amp;PD'!$A$1:$AP$1,0)),"")</f>
        <v/>
      </c>
      <c r="Z1481" s="155"/>
      <c r="AA1481" s="13" t="str">
        <f t="shared" si="657"/>
        <v/>
      </c>
      <c r="AB1481" s="155"/>
      <c r="AC1481" s="13" t="str">
        <f t="shared" ca="1" si="662"/>
        <v>$AB</v>
      </c>
      <c r="AD1481" s="13" t="str" cm="1">
        <f t="array" aca="1" ref="AD1481" ca="1">IFERROR(IF((LEFT(INDIRECT("$F"&amp;$S1481),4))="GOTS",IF($G1481="Organic","GOTS_Organic_raw",(IF($G1481="Responsible","GOTS_Responsible",(IF($G1481="No Attribute (Conventional)","GOTS_conventional",(IF($G1481="Recycled Pre/Post-Consumer","GOTS_pre_post",(IF($G1481="In-Conversion","GOTS_in_conversion",(IF($G1481="Sustainably Sourced","Sustainably_sourced",""))))))))))),IF($G1481="Organic","Organic",(IF($G1481="Responsible","Responsible",(IF($G1481="No Attribute (Conventional)","No_Attribute_Conventional",(IF($G1481="Recycled Pre/Post-Consumer","Recycled_Pre_Post_Consumer",(IF($G1481="In-Conversion","In_Conversion",(IF($G1481="Recycled Pre-Consumer","Recycled_Pre_Consumer",(IF($G1481="Recycled Post-Consumer","Recycled_Post_Consumer",(IF($G1481="Sustainably Sourced","Sustainably_sourced","")))))))))))))))),"")</f>
        <v/>
      </c>
      <c r="AE1481" s="13" t="e" cm="1">
        <f t="array" aca="1" ref="AE1481" ca="1">IF(INDIRECT("$F"&amp;$S1481)="","",IF(LEFT(INDIRECT("$F"&amp;$S1481),3)="GRS","GRS_RCS_RM",IF((LEFT(INDIRECT("$F"&amp;$S1481),3))="RCS","GRS_RCS_RM",IF(INDIRECT("$F"&amp;$S1481)="OCS (No Label)","OCS_Conversion_RM",IF(LEFT(INDIRECT("$F"&amp;$S1481),3)="OCS","OCS_RM",IF(RIGHT(INDIRECT("$F"&amp;$S1481),10)="conversion","GOTS_RM_conversion",IF((LEFT(INDIRECT("$F"&amp;$S1481),4))="GOTS","GOTS_RM","Responsible_RM")))))))</f>
        <v>#REF!</v>
      </c>
      <c r="AF1481" s="13" t="str" cm="1">
        <f t="array" aca="1" ref="AF1481" ca="1">IF($S1481="","",INDIRECT("$Z"&amp;$S1481))</f>
        <v/>
      </c>
      <c r="AG1481" s="155"/>
      <c r="AH1481" s="13" t="str" cm="1">
        <f t="array" aca="1" ref="AH1481" ca="1">IFERROR(INDIRECT("$ag"&amp;S1481),"")</f>
        <v/>
      </c>
      <c r="AI1481" s="13" t="e" cm="1">
        <f t="array" aca="1" ref="AI1481" ca="1">INDIRECT("O"&amp;S1480)</f>
        <v>#REF!</v>
      </c>
      <c r="AJ1481" s="13" t="str">
        <f>IF($I1481="","",INDEX('Raw Material'!$A$1:$J$75,MATCH(I1481,'Raw Material'!$A$1:$A$75,0),(MATCH(G1481,'Raw Material'!$A$1:$J$1,0))))</f>
        <v/>
      </c>
      <c r="AK1481" s="13" t="str">
        <f t="shared" si="658"/>
        <v>YANLIŞRM</v>
      </c>
      <c r="AL1481" s="153" t="str">
        <f t="shared" si="659"/>
        <v/>
      </c>
    </row>
    <row r="1482" spans="1:38" ht="16.5" customHeight="1">
      <c r="A1482" s="160" t="str">
        <f>IF(B1482="","",COUNTA($B$114:$B1482))</f>
        <v/>
      </c>
      <c r="B1482" s="164"/>
      <c r="C1482" s="165"/>
      <c r="D1482" s="183"/>
      <c r="E1482" s="183"/>
      <c r="F1482" s="172"/>
      <c r="G1482" s="212"/>
      <c r="H1482" s="206"/>
      <c r="I1482" s="206"/>
      <c r="J1482" s="206"/>
      <c r="K1482" s="31"/>
      <c r="L1482" s="177" t="str">
        <f t="shared" ref="L1482" si="669">IF(R1482="","",LEFT(R1482,LEN(R1482)-2))</f>
        <v/>
      </c>
      <c r="M1482" s="177"/>
      <c r="N1482" s="80"/>
      <c r="O1482" s="184"/>
      <c r="P1482" s="103"/>
      <c r="Q1482" s="84" t="str">
        <f t="shared" si="660"/>
        <v/>
      </c>
      <c r="R1482" s="159" t="str">
        <f t="shared" ref="R1482" si="670">CONCATENATE($Q1482,Q1483,Q1484,Q1485,Q1486,Q1487,$Q1488,$Q1489,$Q1490,$Q1491,Q1492,Q1493)</f>
        <v/>
      </c>
      <c r="S1482" s="28" t="str" cm="1">
        <f t="array" aca="1" ref="S1482" ca="1">IF(INDIRECT("A"&amp;114+$U1482)&lt;&gt;"",114+$U1482,"")</f>
        <v/>
      </c>
      <c r="T1482" s="28" t="str">
        <f t="shared" ca="1" si="661"/>
        <v>$B</v>
      </c>
      <c r="U1482" s="29">
        <f t="shared" si="667"/>
        <v>1368</v>
      </c>
      <c r="V1482" s="29">
        <v>114.000000000009</v>
      </c>
      <c r="W1482" s="29">
        <f t="shared" si="668"/>
        <v>114</v>
      </c>
      <c r="X1482" s="41" t="str" cm="1">
        <f t="array" aca="1" ref="X1482" ca="1">IFERROR(INDEX('PC&amp;PD'!$A$1:$AP$15,ROW('PC&amp;PD'!$A$15),MATCH(INDIRECT(T1482),'PC&amp;PD'!$A$1:$AP$1,0)),"")</f>
        <v/>
      </c>
      <c r="Z1482" s="155" t="str">
        <f t="shared" ref="Z1482" si="671">IFERROR(IF($F1482="OCS 100","OCS (OCS 100)",IF($F1482="OCS Blended","OCS (OCS Blended)",IF($F1482="OCS (No Label)","OCS (No Label)",IF($F1482="RCS 100","RCS (RCS 100)",IF($F1482="RCS Blended","RCS (RCS Blended)",IF($F1482="GRS","GRS (GRS)",IF($F1482="GRS (No Label)", "GRS (No Label)",IF($F1482="RDS","RDS (RDS)",IF($F1482="RWS","RWS (RWS)",IF($F1482="RAS","RAS (RAS)",IF($F1482="RMS","RMS (RMS)",IF($F1482="GOTS Organic","GOTS (Organic)",IF($F1482="GOTS Made with organic","GOTS (Made with Organic)",IF($F1482="GOTS Organic - in conversion","GOTS (Organic - In Conversion)",IF($F1482="GOTS Made with organic - in conversion","GOTS (Made with Organic - In Conversion)",""))))))))))))))),"")</f>
        <v/>
      </c>
      <c r="AA1482" s="13" t="str">
        <f t="shared" si="657"/>
        <v/>
      </c>
      <c r="AB1482" s="155" t="str">
        <f t="shared" ref="AB1482" si="672">IFERROR(IF($F1482="OCS 100", "OCS_100",IF($F1482="OCS Blended", "OCS_Blended",IF($F1482="OCS (No Label)", "OCS_No_Label",IF($F1482="RCS 100", "RCS_100",IF($F1482="RCS Blended","RCS_Blended",IF($F1482="GRS","GRS",IF($F1482="GRS (No Label)", "GRS_No_Label",IF($F1482="RDS","RDS",IF($F1482="RWS","RWS",IF($F1482="RMS","RMS",IF($F1482="GOTS Organic","GOTS_Organic",IF($F1482="GOTS Made with organic","GOTS_Made_with_organic",IF($F1482="GOTS Organic - in conversion","GOTS_Organic_in_Conversion",IF($F1482="GOTS Made with organic - in conversion","GOTS_Made_with_Organic_in_Conversion",IF($F1482="RAS","RAS",""))))))))))))))),"")</f>
        <v/>
      </c>
      <c r="AC1482" s="13" t="str">
        <f t="shared" ca="1" si="662"/>
        <v>$AB</v>
      </c>
      <c r="AD1482" s="13" t="str" cm="1">
        <f t="array" aca="1" ref="AD1482" ca="1">IFERROR(IF((LEFT(INDIRECT("$F"&amp;$S1482),4))="GOTS",IF($G1482="Organic","GOTS_Organic_raw",(IF($G1482="Responsible","GOTS_Responsible",(IF($G1482="No Attribute (Conventional)","GOTS_conventional",(IF($G1482="Recycled Pre/Post-Consumer","GOTS_pre_post",(IF($G1482="In-Conversion","GOTS_in_conversion",(IF($G1482="Sustainably Sourced","Sustainably_sourced",""))))))))))),IF($G1482="Organic","Organic",(IF($G1482="Responsible","Responsible",(IF($G1482="No Attribute (Conventional)","No_Attribute_Conventional",(IF($G1482="Recycled Pre/Post-Consumer","Recycled_Pre_Post_Consumer",(IF($G1482="In-Conversion","In_Conversion",(IF($G1482="Recycled Pre-Consumer","Recycled_Pre_Consumer",(IF($G1482="Recycled Post-Consumer","Recycled_Post_Consumer",(IF($G1482="Sustainably Sourced","Sustainably_sourced","")))))))))))))))),"")</f>
        <v/>
      </c>
      <c r="AE1482" s="13" t="e" cm="1">
        <f t="array" aca="1" ref="AE1482" ca="1">IF(INDIRECT("$F"&amp;$S1482)="","",IF(LEFT(INDIRECT("$F"&amp;$S1482),3)="GRS","GRS_RCS_RM",IF((LEFT(INDIRECT("$F"&amp;$S1482),3))="RCS","GRS_RCS_RM",IF(INDIRECT("$F"&amp;$S1482)="OCS (No Label)","OCS_Conversion_RM",IF(LEFT(INDIRECT("$F"&amp;$S1482),3)="OCS","OCS_RM",IF(RIGHT(INDIRECT("$F"&amp;$S1482),10)="conversion","GOTS_RM_conversion",IF((LEFT(INDIRECT("$F"&amp;$S1482),4))="GOTS","GOTS_RM","Responsible_RM")))))))</f>
        <v>#REF!</v>
      </c>
      <c r="AF1482" s="13" t="str" cm="1">
        <f t="array" aca="1" ref="AF1482" ca="1">IF($S1482="","",INDIRECT("$Z"&amp;$S1482))</f>
        <v/>
      </c>
      <c r="AG1482" s="155" t="str">
        <f t="shared" si="652"/>
        <v/>
      </c>
      <c r="AH1482" s="13" t="str" cm="1">
        <f t="array" aca="1" ref="AH1482" ca="1">IFERROR(INDIRECT("$ag"&amp;S1482),"")</f>
        <v/>
      </c>
      <c r="AI1482" s="13" t="e" cm="1">
        <f t="array" aca="1" ref="AI1482" ca="1">INDIRECT("O"&amp;S1481)</f>
        <v>#REF!</v>
      </c>
      <c r="AJ1482" s="13" t="str">
        <f>IF($I1482="","",INDEX('Raw Material'!$A$1:$J$75,MATCH(I1482,'Raw Material'!$A$1:$A$75,0),(MATCH(G1482,'Raw Material'!$A$1:$J$1,0))))</f>
        <v/>
      </c>
      <c r="AK1482" s="13" t="str">
        <f t="shared" si="658"/>
        <v>YANLIŞRM</v>
      </c>
      <c r="AL1482" s="153" t="str">
        <f t="shared" si="659"/>
        <v/>
      </c>
    </row>
    <row r="1483" spans="1:38" ht="16.5" customHeight="1">
      <c r="A1483" s="161"/>
      <c r="B1483" s="166"/>
      <c r="C1483" s="167"/>
      <c r="D1483" s="156"/>
      <c r="E1483" s="156"/>
      <c r="F1483" s="173"/>
      <c r="G1483" s="181"/>
      <c r="H1483" s="182"/>
      <c r="I1483" s="182"/>
      <c r="J1483" s="182"/>
      <c r="K1483" s="32"/>
      <c r="L1483" s="178"/>
      <c r="M1483" s="178"/>
      <c r="N1483" s="81"/>
      <c r="O1483" s="185"/>
      <c r="P1483" s="103"/>
      <c r="Q1483" s="84" t="str">
        <f t="shared" si="660"/>
        <v/>
      </c>
      <c r="R1483" s="159"/>
      <c r="S1483" s="28" t="str" cm="1">
        <f t="array" aca="1" ref="S1483" ca="1">IF(INDIRECT("A"&amp;114+$U1483)&lt;&gt;"",114+$U1483,"")</f>
        <v/>
      </c>
      <c r="T1483" s="28" t="str">
        <f t="shared" ca="1" si="661"/>
        <v>$B</v>
      </c>
      <c r="U1483" s="29">
        <f t="shared" si="667"/>
        <v>1368</v>
      </c>
      <c r="V1483" s="29">
        <v>114.083333333342</v>
      </c>
      <c r="W1483" s="29">
        <f t="shared" si="668"/>
        <v>114</v>
      </c>
      <c r="X1483" s="41" t="str" cm="1">
        <f t="array" aca="1" ref="X1483" ca="1">IFERROR(INDEX('PC&amp;PD'!$A$1:$AP$15,ROW('PC&amp;PD'!$A$15),MATCH(INDIRECT(T1483),'PC&amp;PD'!$A$1:$AP$1,0)),"")</f>
        <v/>
      </c>
      <c r="Z1483" s="155"/>
      <c r="AA1483" s="13" t="str">
        <f t="shared" si="657"/>
        <v/>
      </c>
      <c r="AB1483" s="155"/>
      <c r="AC1483" s="13" t="str">
        <f t="shared" ca="1" si="662"/>
        <v>$AB</v>
      </c>
      <c r="AD1483" s="13" t="str" cm="1">
        <f t="array" aca="1" ref="AD1483" ca="1">IFERROR(IF((LEFT(INDIRECT("$F"&amp;$S1483),4))="GOTS",IF($G1483="Organic","GOTS_Organic_raw",(IF($G1483="Responsible","GOTS_Responsible",(IF($G1483="No Attribute (Conventional)","GOTS_conventional",(IF($G1483="Recycled Pre/Post-Consumer","GOTS_pre_post",(IF($G1483="In-Conversion","GOTS_in_conversion",(IF($G1483="Sustainably Sourced","Sustainably_sourced",""))))))))))),IF($G1483="Organic","Organic",(IF($G1483="Responsible","Responsible",(IF($G1483="No Attribute (Conventional)","No_Attribute_Conventional",(IF($G1483="Recycled Pre/Post-Consumer","Recycled_Pre_Post_Consumer",(IF($G1483="In-Conversion","In_Conversion",(IF($G1483="Recycled Pre-Consumer","Recycled_Pre_Consumer",(IF($G1483="Recycled Post-Consumer","Recycled_Post_Consumer",(IF($G1483="Sustainably Sourced","Sustainably_sourced","")))))))))))))))),"")</f>
        <v/>
      </c>
      <c r="AE1483" s="13" t="e" cm="1">
        <f t="array" aca="1" ref="AE1483" ca="1">IF(INDIRECT("$F"&amp;$S1483)="","",IF(LEFT(INDIRECT("$F"&amp;$S1483),3)="GRS","GRS_RCS_RM",IF((LEFT(INDIRECT("$F"&amp;$S1483),3))="RCS","GRS_RCS_RM",IF(INDIRECT("$F"&amp;$S1483)="OCS (No Label)","OCS_Conversion_RM",IF(LEFT(INDIRECT("$F"&amp;$S1483),3)="OCS","OCS_RM",IF(RIGHT(INDIRECT("$F"&amp;$S1483),10)="conversion","GOTS_RM_conversion",IF((LEFT(INDIRECT("$F"&amp;$S1483),4))="GOTS","GOTS_RM","Responsible_RM")))))))</f>
        <v>#REF!</v>
      </c>
      <c r="AF1483" s="13" t="str" cm="1">
        <f t="array" aca="1" ref="AF1483" ca="1">IF($S1483="","",INDIRECT("$Z"&amp;$S1483))</f>
        <v/>
      </c>
      <c r="AG1483" s="155"/>
      <c r="AH1483" s="13" t="str" cm="1">
        <f t="array" aca="1" ref="AH1483" ca="1">IFERROR(INDIRECT("$ag"&amp;S1483),"")</f>
        <v/>
      </c>
      <c r="AI1483" s="13" t="e" cm="1">
        <f t="array" aca="1" ref="AI1483" ca="1">INDIRECT("O"&amp;S1482)</f>
        <v>#REF!</v>
      </c>
      <c r="AJ1483" s="13" t="str">
        <f>IF($I1483="","",INDEX('Raw Material'!$A$1:$J$75,MATCH(I1483,'Raw Material'!$A$1:$A$75,0),(MATCH(G1483,'Raw Material'!$A$1:$J$1,0))))</f>
        <v/>
      </c>
      <c r="AK1483" s="13" t="str">
        <f t="shared" si="658"/>
        <v>YANLIŞRM</v>
      </c>
      <c r="AL1483" s="153" t="str">
        <f t="shared" si="659"/>
        <v/>
      </c>
    </row>
    <row r="1484" spans="1:38" ht="16.5" customHeight="1">
      <c r="A1484" s="161"/>
      <c r="B1484" s="166"/>
      <c r="C1484" s="167"/>
      <c r="D1484" s="156"/>
      <c r="E1484" s="156"/>
      <c r="F1484" s="173"/>
      <c r="G1484" s="181"/>
      <c r="H1484" s="182"/>
      <c r="I1484" s="182"/>
      <c r="J1484" s="182"/>
      <c r="K1484" s="32"/>
      <c r="L1484" s="178"/>
      <c r="M1484" s="178"/>
      <c r="N1484" s="81"/>
      <c r="O1484" s="185"/>
      <c r="P1484" s="103"/>
      <c r="Q1484" s="84" t="str">
        <f t="shared" si="660"/>
        <v/>
      </c>
      <c r="R1484" s="159"/>
      <c r="S1484" s="28" t="str" cm="1">
        <f t="array" aca="1" ref="S1484" ca="1">IF(INDIRECT("A"&amp;114+$U1484)&lt;&gt;"",114+$U1484,"")</f>
        <v/>
      </c>
      <c r="T1484" s="28" t="str">
        <f t="shared" ca="1" si="661"/>
        <v>$B</v>
      </c>
      <c r="U1484" s="29">
        <f t="shared" si="667"/>
        <v>1368</v>
      </c>
      <c r="V1484" s="29">
        <v>114.16666666667599</v>
      </c>
      <c r="W1484" s="29">
        <f t="shared" si="668"/>
        <v>114</v>
      </c>
      <c r="X1484" s="41" t="str" cm="1">
        <f t="array" aca="1" ref="X1484" ca="1">IFERROR(INDEX('PC&amp;PD'!$A$1:$AP$15,ROW('PC&amp;PD'!$A$15),MATCH(INDIRECT(T1484),'PC&amp;PD'!$A$1:$AP$1,0)),"")</f>
        <v/>
      </c>
      <c r="Z1484" s="155"/>
      <c r="AA1484" s="13" t="str">
        <f t="shared" si="657"/>
        <v/>
      </c>
      <c r="AB1484" s="155"/>
      <c r="AC1484" s="13" t="str">
        <f t="shared" ca="1" si="662"/>
        <v>$AB</v>
      </c>
      <c r="AD1484" s="13" t="str" cm="1">
        <f t="array" aca="1" ref="AD1484" ca="1">IFERROR(IF((LEFT(INDIRECT("$F"&amp;$S1484),4))="GOTS",IF($G1484="Organic","GOTS_Organic_raw",(IF($G1484="Responsible","GOTS_Responsible",(IF($G1484="No Attribute (Conventional)","GOTS_conventional",(IF($G1484="Recycled Pre/Post-Consumer","GOTS_pre_post",(IF($G1484="In-Conversion","GOTS_in_conversion",(IF($G1484="Sustainably Sourced","Sustainably_sourced",""))))))))))),IF($G1484="Organic","Organic",(IF($G1484="Responsible","Responsible",(IF($G1484="No Attribute (Conventional)","No_Attribute_Conventional",(IF($G1484="Recycled Pre/Post-Consumer","Recycled_Pre_Post_Consumer",(IF($G1484="In-Conversion","In_Conversion",(IF($G1484="Recycled Pre-Consumer","Recycled_Pre_Consumer",(IF($G1484="Recycled Post-Consumer","Recycled_Post_Consumer",(IF($G1484="Sustainably Sourced","Sustainably_sourced","")))))))))))))))),"")</f>
        <v/>
      </c>
      <c r="AE1484" s="13" t="e" cm="1">
        <f t="array" aca="1" ref="AE1484" ca="1">IF(INDIRECT("$F"&amp;$S1484)="","",IF(LEFT(INDIRECT("$F"&amp;$S1484),3)="GRS","GRS_RCS_RM",IF((LEFT(INDIRECT("$F"&amp;$S1484),3))="RCS","GRS_RCS_RM",IF(INDIRECT("$F"&amp;$S1484)="OCS (No Label)","OCS_Conversion_RM",IF(LEFT(INDIRECT("$F"&amp;$S1484),3)="OCS","OCS_RM",IF(RIGHT(INDIRECT("$F"&amp;$S1484),10)="conversion","GOTS_RM_conversion",IF((LEFT(INDIRECT("$F"&amp;$S1484),4))="GOTS","GOTS_RM","Responsible_RM")))))))</f>
        <v>#REF!</v>
      </c>
      <c r="AF1484" s="13" t="str" cm="1">
        <f t="array" aca="1" ref="AF1484" ca="1">IF($S1484="","",INDIRECT("$Z"&amp;$S1484))</f>
        <v/>
      </c>
      <c r="AG1484" s="155"/>
      <c r="AH1484" s="13" t="str" cm="1">
        <f t="array" aca="1" ref="AH1484" ca="1">IFERROR(INDIRECT("$ag"&amp;S1484),"")</f>
        <v/>
      </c>
      <c r="AI1484" s="13" t="e" cm="1">
        <f t="array" aca="1" ref="AI1484" ca="1">INDIRECT("O"&amp;S1483)</f>
        <v>#REF!</v>
      </c>
      <c r="AJ1484" s="13" t="str">
        <f>IF($I1484="","",INDEX('Raw Material'!$A$1:$J$75,MATCH(I1484,'Raw Material'!$A$1:$A$75,0),(MATCH(G1484,'Raw Material'!$A$1:$J$1,0))))</f>
        <v/>
      </c>
      <c r="AK1484" s="13" t="str">
        <f t="shared" si="658"/>
        <v>YANLIŞRM</v>
      </c>
      <c r="AL1484" s="153" t="str">
        <f t="shared" si="659"/>
        <v/>
      </c>
    </row>
    <row r="1485" spans="1:38" ht="16.5" customHeight="1">
      <c r="A1485" s="161"/>
      <c r="B1485" s="166"/>
      <c r="C1485" s="167"/>
      <c r="D1485" s="156"/>
      <c r="E1485" s="156"/>
      <c r="F1485" s="174"/>
      <c r="G1485" s="181"/>
      <c r="H1485" s="182"/>
      <c r="I1485" s="182"/>
      <c r="J1485" s="182"/>
      <c r="K1485" s="32"/>
      <c r="L1485" s="178"/>
      <c r="M1485" s="178"/>
      <c r="N1485" s="81"/>
      <c r="O1485" s="185"/>
      <c r="P1485" s="103"/>
      <c r="Q1485" s="84" t="str">
        <f t="shared" si="660"/>
        <v/>
      </c>
      <c r="R1485" s="159"/>
      <c r="S1485" s="28" t="str" cm="1">
        <f t="array" aca="1" ref="S1485" ca="1">IF(INDIRECT("A"&amp;114+$U1485)&lt;&gt;"",114+$U1485,"")</f>
        <v/>
      </c>
      <c r="T1485" s="28" t="str">
        <f t="shared" ca="1" si="661"/>
        <v>$B</v>
      </c>
      <c r="U1485" s="29">
        <f t="shared" si="667"/>
        <v>1368</v>
      </c>
      <c r="V1485" s="29">
        <v>114.250000000009</v>
      </c>
      <c r="W1485" s="29">
        <f t="shared" si="668"/>
        <v>114</v>
      </c>
      <c r="X1485" s="41" t="str" cm="1">
        <f t="array" aca="1" ref="X1485" ca="1">IFERROR(INDEX('PC&amp;PD'!$A$1:$AP$15,ROW('PC&amp;PD'!$A$15),MATCH(INDIRECT(T1485),'PC&amp;PD'!$A$1:$AP$1,0)),"")</f>
        <v/>
      </c>
      <c r="Z1485" s="155"/>
      <c r="AA1485" s="13" t="str">
        <f t="shared" si="657"/>
        <v/>
      </c>
      <c r="AB1485" s="155"/>
      <c r="AC1485" s="13" t="str">
        <f t="shared" ca="1" si="662"/>
        <v>$AB</v>
      </c>
      <c r="AD1485" s="13" t="str" cm="1">
        <f t="array" aca="1" ref="AD1485" ca="1">IFERROR(IF((LEFT(INDIRECT("$F"&amp;$S1485),4))="GOTS",IF($G1485="Organic","GOTS_Organic_raw",(IF($G1485="Responsible","GOTS_Responsible",(IF($G1485="No Attribute (Conventional)","GOTS_conventional",(IF($G1485="Recycled Pre/Post-Consumer","GOTS_pre_post",(IF($G1485="In-Conversion","GOTS_in_conversion",(IF($G1485="Sustainably Sourced","Sustainably_sourced",""))))))))))),IF($G1485="Organic","Organic",(IF($G1485="Responsible","Responsible",(IF($G1485="No Attribute (Conventional)","No_Attribute_Conventional",(IF($G1485="Recycled Pre/Post-Consumer","Recycled_Pre_Post_Consumer",(IF($G1485="In-Conversion","In_Conversion",(IF($G1485="Recycled Pre-Consumer","Recycled_Pre_Consumer",(IF($G1485="Recycled Post-Consumer","Recycled_Post_Consumer",(IF($G1485="Sustainably Sourced","Sustainably_sourced","")))))))))))))))),"")</f>
        <v/>
      </c>
      <c r="AE1485" s="13" t="e" cm="1">
        <f t="array" aca="1" ref="AE1485" ca="1">IF(INDIRECT("$F"&amp;$S1485)="","",IF(LEFT(INDIRECT("$F"&amp;$S1485),3)="GRS","GRS_RCS_RM",IF((LEFT(INDIRECT("$F"&amp;$S1485),3))="RCS","GRS_RCS_RM",IF(INDIRECT("$F"&amp;$S1485)="OCS (No Label)","OCS_Conversion_RM",IF(LEFT(INDIRECT("$F"&amp;$S1485),3)="OCS","OCS_RM",IF(RIGHT(INDIRECT("$F"&amp;$S1485),10)="conversion","GOTS_RM_conversion",IF((LEFT(INDIRECT("$F"&amp;$S1485),4))="GOTS","GOTS_RM","Responsible_RM")))))))</f>
        <v>#REF!</v>
      </c>
      <c r="AF1485" s="13" t="str" cm="1">
        <f t="array" aca="1" ref="AF1485" ca="1">IF($S1485="","",INDIRECT("$Z"&amp;$S1485))</f>
        <v/>
      </c>
      <c r="AG1485" s="155"/>
      <c r="AH1485" s="13" t="str" cm="1">
        <f t="array" aca="1" ref="AH1485" ca="1">IFERROR(INDIRECT("$ag"&amp;S1485),"")</f>
        <v/>
      </c>
      <c r="AI1485" s="13" t="e" cm="1">
        <f t="array" aca="1" ref="AI1485" ca="1">INDIRECT("O"&amp;S1484)</f>
        <v>#REF!</v>
      </c>
      <c r="AJ1485" s="13" t="str">
        <f>IF($I1485="","",INDEX('Raw Material'!$A$1:$J$75,MATCH(I1485,'Raw Material'!$A$1:$A$75,0),(MATCH(G1485,'Raw Material'!$A$1:$J$1,0))))</f>
        <v/>
      </c>
      <c r="AK1485" s="13" t="str">
        <f t="shared" si="658"/>
        <v>YANLIŞRM</v>
      </c>
      <c r="AL1485" s="153" t="str">
        <f t="shared" si="659"/>
        <v/>
      </c>
    </row>
    <row r="1486" spans="1:38" ht="16.5" customHeight="1">
      <c r="A1486" s="161"/>
      <c r="B1486" s="166"/>
      <c r="C1486" s="167"/>
      <c r="D1486" s="156"/>
      <c r="E1486" s="156"/>
      <c r="F1486" s="174"/>
      <c r="G1486" s="181"/>
      <c r="H1486" s="182"/>
      <c r="I1486" s="182"/>
      <c r="J1486" s="182"/>
      <c r="K1486" s="32"/>
      <c r="L1486" s="178"/>
      <c r="M1486" s="178"/>
      <c r="N1486" s="81"/>
      <c r="O1486" s="185"/>
      <c r="P1486" s="103"/>
      <c r="Q1486" s="84" t="str">
        <f t="shared" si="660"/>
        <v/>
      </c>
      <c r="R1486" s="159"/>
      <c r="S1486" s="28" t="str" cm="1">
        <f t="array" aca="1" ref="S1486" ca="1">IF(INDIRECT("A"&amp;114+$U1486)&lt;&gt;"",114+$U1486,"")</f>
        <v/>
      </c>
      <c r="T1486" s="28" t="str">
        <f t="shared" ca="1" si="661"/>
        <v>$B</v>
      </c>
      <c r="U1486" s="29">
        <f t="shared" si="667"/>
        <v>1368</v>
      </c>
      <c r="V1486" s="29">
        <v>114.333333333342</v>
      </c>
      <c r="W1486" s="29">
        <f t="shared" si="668"/>
        <v>114</v>
      </c>
      <c r="X1486" s="41" t="str" cm="1">
        <f t="array" aca="1" ref="X1486" ca="1">IFERROR(INDEX('PC&amp;PD'!$A$1:$AP$15,ROW('PC&amp;PD'!$A$15),MATCH(INDIRECT(T1486),'PC&amp;PD'!$A$1:$AP$1,0)),"")</f>
        <v/>
      </c>
      <c r="Z1486" s="155"/>
      <c r="AA1486" s="13" t="str">
        <f t="shared" si="657"/>
        <v/>
      </c>
      <c r="AB1486" s="155"/>
      <c r="AC1486" s="13" t="str">
        <f t="shared" ca="1" si="662"/>
        <v>$AB</v>
      </c>
      <c r="AD1486" s="13" t="str" cm="1">
        <f t="array" aca="1" ref="AD1486" ca="1">IFERROR(IF((LEFT(INDIRECT("$F"&amp;$S1486),4))="GOTS",IF($G1486="Organic","GOTS_Organic_raw",(IF($G1486="Responsible","GOTS_Responsible",(IF($G1486="No Attribute (Conventional)","GOTS_conventional",(IF($G1486="Recycled Pre/Post-Consumer","GOTS_pre_post",(IF($G1486="In-Conversion","GOTS_in_conversion",(IF($G1486="Sustainably Sourced","Sustainably_sourced",""))))))))))),IF($G1486="Organic","Organic",(IF($G1486="Responsible","Responsible",(IF($G1486="No Attribute (Conventional)","No_Attribute_Conventional",(IF($G1486="Recycled Pre/Post-Consumer","Recycled_Pre_Post_Consumer",(IF($G1486="In-Conversion","In_Conversion",(IF($G1486="Recycled Pre-Consumer","Recycled_Pre_Consumer",(IF($G1486="Recycled Post-Consumer","Recycled_Post_Consumer",(IF($G1486="Sustainably Sourced","Sustainably_sourced","")))))))))))))))),"")</f>
        <v/>
      </c>
      <c r="AE1486" s="13" t="e" cm="1">
        <f t="array" aca="1" ref="AE1486" ca="1">IF(INDIRECT("$F"&amp;$S1486)="","",IF(LEFT(INDIRECT("$F"&amp;$S1486),3)="GRS","GRS_RCS_RM",IF((LEFT(INDIRECT("$F"&amp;$S1486),3))="RCS","GRS_RCS_RM",IF(INDIRECT("$F"&amp;$S1486)="OCS (No Label)","OCS_Conversion_RM",IF(LEFT(INDIRECT("$F"&amp;$S1486),3)="OCS","OCS_RM",IF(RIGHT(INDIRECT("$F"&amp;$S1486),10)="conversion","GOTS_RM_conversion",IF((LEFT(INDIRECT("$F"&amp;$S1486),4))="GOTS","GOTS_RM","Responsible_RM")))))))</f>
        <v>#REF!</v>
      </c>
      <c r="AF1486" s="13" t="str" cm="1">
        <f t="array" aca="1" ref="AF1486" ca="1">IF($S1486="","",INDIRECT("$Z"&amp;$S1486))</f>
        <v/>
      </c>
      <c r="AG1486" s="155"/>
      <c r="AH1486" s="13" t="str" cm="1">
        <f t="array" aca="1" ref="AH1486" ca="1">IFERROR(INDIRECT("$ag"&amp;S1486),"")</f>
        <v/>
      </c>
      <c r="AI1486" s="13" t="e" cm="1">
        <f t="array" aca="1" ref="AI1486" ca="1">INDIRECT("O"&amp;S1485)</f>
        <v>#REF!</v>
      </c>
      <c r="AJ1486" s="13" t="str">
        <f>IF($I1486="","",INDEX('Raw Material'!$A$1:$J$75,MATCH(I1486,'Raw Material'!$A$1:$A$75,0),(MATCH(G1486,'Raw Material'!$A$1:$J$1,0))))</f>
        <v/>
      </c>
      <c r="AK1486" s="13" t="str">
        <f t="shared" si="658"/>
        <v>YANLIŞRM</v>
      </c>
      <c r="AL1486" s="153" t="str">
        <f t="shared" si="659"/>
        <v/>
      </c>
    </row>
    <row r="1487" spans="1:38" ht="16.5" customHeight="1">
      <c r="A1487" s="161"/>
      <c r="B1487" s="166"/>
      <c r="C1487" s="167"/>
      <c r="D1487" s="156"/>
      <c r="E1487" s="156"/>
      <c r="F1487" s="174"/>
      <c r="G1487" s="181"/>
      <c r="H1487" s="182"/>
      <c r="I1487" s="182"/>
      <c r="J1487" s="182"/>
      <c r="K1487" s="32"/>
      <c r="L1487" s="178"/>
      <c r="M1487" s="178"/>
      <c r="N1487" s="81"/>
      <c r="O1487" s="185"/>
      <c r="P1487" s="103"/>
      <c r="Q1487" s="84" t="str">
        <f t="shared" si="660"/>
        <v/>
      </c>
      <c r="R1487" s="159"/>
      <c r="S1487" s="28" t="str" cm="1">
        <f t="array" aca="1" ref="S1487" ca="1">IF(INDIRECT("A"&amp;114+$U1487)&lt;&gt;"",114+$U1487,"")</f>
        <v/>
      </c>
      <c r="T1487" s="28" t="str">
        <f t="shared" ca="1" si="661"/>
        <v>$B</v>
      </c>
      <c r="U1487" s="29">
        <f t="shared" si="667"/>
        <v>1368</v>
      </c>
      <c r="V1487" s="29">
        <v>114.41666666667599</v>
      </c>
      <c r="W1487" s="29">
        <f t="shared" si="668"/>
        <v>114</v>
      </c>
      <c r="X1487" s="41" t="str" cm="1">
        <f t="array" aca="1" ref="X1487" ca="1">IFERROR(INDEX('PC&amp;PD'!$A$1:$AP$15,ROW('PC&amp;PD'!$A$15),MATCH(INDIRECT(T1487),'PC&amp;PD'!$A$1:$AP$1,0)),"")</f>
        <v/>
      </c>
      <c r="Z1487" s="155"/>
      <c r="AA1487" s="13" t="str">
        <f t="shared" si="657"/>
        <v/>
      </c>
      <c r="AB1487" s="155"/>
      <c r="AC1487" s="13" t="str">
        <f t="shared" ca="1" si="662"/>
        <v>$AB</v>
      </c>
      <c r="AD1487" s="13" t="str" cm="1">
        <f t="array" aca="1" ref="AD1487" ca="1">IFERROR(IF((LEFT(INDIRECT("$F"&amp;$S1487),4))="GOTS",IF($G1487="Organic","GOTS_Organic_raw",(IF($G1487="Responsible","GOTS_Responsible",(IF($G1487="No Attribute (Conventional)","GOTS_conventional",(IF($G1487="Recycled Pre/Post-Consumer","GOTS_pre_post",(IF($G1487="In-Conversion","GOTS_in_conversion",(IF($G1487="Sustainably Sourced","Sustainably_sourced",""))))))))))),IF($G1487="Organic","Organic",(IF($G1487="Responsible","Responsible",(IF($G1487="No Attribute (Conventional)","No_Attribute_Conventional",(IF($G1487="Recycled Pre/Post-Consumer","Recycled_Pre_Post_Consumer",(IF($G1487="In-Conversion","In_Conversion",(IF($G1487="Recycled Pre-Consumer","Recycled_Pre_Consumer",(IF($G1487="Recycled Post-Consumer","Recycled_Post_Consumer",(IF($G1487="Sustainably Sourced","Sustainably_sourced","")))))))))))))))),"")</f>
        <v/>
      </c>
      <c r="AE1487" s="13" t="e" cm="1">
        <f t="array" aca="1" ref="AE1487" ca="1">IF(INDIRECT("$F"&amp;$S1487)="","",IF(LEFT(INDIRECT("$F"&amp;$S1487),3)="GRS","GRS_RCS_RM",IF((LEFT(INDIRECT("$F"&amp;$S1487),3))="RCS","GRS_RCS_RM",IF(INDIRECT("$F"&amp;$S1487)="OCS (No Label)","OCS_Conversion_RM",IF(LEFT(INDIRECT("$F"&amp;$S1487),3)="OCS","OCS_RM",IF(RIGHT(INDIRECT("$F"&amp;$S1487),10)="conversion","GOTS_RM_conversion",IF((LEFT(INDIRECT("$F"&amp;$S1487),4))="GOTS","GOTS_RM","Responsible_RM")))))))</f>
        <v>#REF!</v>
      </c>
      <c r="AF1487" s="13" t="str" cm="1">
        <f t="array" aca="1" ref="AF1487" ca="1">IF($S1487="","",INDIRECT("$Z"&amp;$S1487))</f>
        <v/>
      </c>
      <c r="AG1487" s="155"/>
      <c r="AH1487" s="13" t="str" cm="1">
        <f t="array" aca="1" ref="AH1487" ca="1">IFERROR(INDIRECT("$ag"&amp;S1487),"")</f>
        <v/>
      </c>
      <c r="AI1487" s="13" t="e" cm="1">
        <f t="array" aca="1" ref="AI1487" ca="1">INDIRECT("O"&amp;S1486)</f>
        <v>#REF!</v>
      </c>
      <c r="AJ1487" s="13" t="str">
        <f>IF($I1487="","",INDEX('Raw Material'!$A$1:$J$75,MATCH(I1487,'Raw Material'!$A$1:$A$75,0),(MATCH(G1487,'Raw Material'!$A$1:$J$1,0))))</f>
        <v/>
      </c>
      <c r="AK1487" s="13" t="str">
        <f t="shared" si="658"/>
        <v>YANLIŞRM</v>
      </c>
      <c r="AL1487" s="153" t="str">
        <f t="shared" si="659"/>
        <v/>
      </c>
    </row>
    <row r="1488" spans="1:38" ht="16.5" customHeight="1">
      <c r="A1488" s="162"/>
      <c r="B1488" s="168"/>
      <c r="C1488" s="169"/>
      <c r="D1488" s="156"/>
      <c r="E1488" s="156"/>
      <c r="F1488" s="175"/>
      <c r="G1488" s="181"/>
      <c r="H1488" s="182"/>
      <c r="I1488" s="182"/>
      <c r="J1488" s="182"/>
      <c r="K1488" s="32"/>
      <c r="L1488" s="179"/>
      <c r="M1488" s="179"/>
      <c r="N1488" s="81"/>
      <c r="O1488" s="185"/>
      <c r="P1488" s="103"/>
      <c r="Q1488" s="84" t="str">
        <f t="shared" si="660"/>
        <v/>
      </c>
      <c r="R1488" s="159"/>
      <c r="S1488" s="28" t="str" cm="1">
        <f t="array" aca="1" ref="S1488" ca="1">IF(INDIRECT("A"&amp;114+$U1488)&lt;&gt;"",114+$U1488,"")</f>
        <v/>
      </c>
      <c r="T1488" s="28" t="str">
        <f t="shared" ca="1" si="661"/>
        <v>$B</v>
      </c>
      <c r="U1488" s="29">
        <f t="shared" si="667"/>
        <v>1368</v>
      </c>
      <c r="V1488" s="29">
        <v>114.500000000009</v>
      </c>
      <c r="W1488" s="29">
        <f t="shared" si="668"/>
        <v>114</v>
      </c>
      <c r="X1488" s="41" t="str" cm="1">
        <f t="array" aca="1" ref="X1488" ca="1">IFERROR(INDEX('PC&amp;PD'!$A$1:$AP$15,ROW('PC&amp;PD'!$A$15),MATCH(INDIRECT(T1488),'PC&amp;PD'!$A$1:$AP$1,0)),"")</f>
        <v/>
      </c>
      <c r="Z1488" s="155"/>
      <c r="AA1488" s="13" t="str">
        <f t="shared" si="657"/>
        <v/>
      </c>
      <c r="AB1488" s="155"/>
      <c r="AC1488" s="13" t="str">
        <f t="shared" ca="1" si="662"/>
        <v>$AB</v>
      </c>
      <c r="AD1488" s="13" t="str" cm="1">
        <f t="array" aca="1" ref="AD1488" ca="1">IFERROR(IF((LEFT(INDIRECT("$F"&amp;$S1488),4))="GOTS",IF($G1488="Organic","GOTS_Organic_raw",(IF($G1488="Responsible","GOTS_Responsible",(IF($G1488="No Attribute (Conventional)","GOTS_conventional",(IF($G1488="Recycled Pre/Post-Consumer","GOTS_pre_post",(IF($G1488="In-Conversion","GOTS_in_conversion",(IF($G1488="Sustainably Sourced","Sustainably_sourced",""))))))))))),IF($G1488="Organic","Organic",(IF($G1488="Responsible","Responsible",(IF($G1488="No Attribute (Conventional)","No_Attribute_Conventional",(IF($G1488="Recycled Pre/Post-Consumer","Recycled_Pre_Post_Consumer",(IF($G1488="In-Conversion","In_Conversion",(IF($G1488="Recycled Pre-Consumer","Recycled_Pre_Consumer",(IF($G1488="Recycled Post-Consumer","Recycled_Post_Consumer",(IF($G1488="Sustainably Sourced","Sustainably_sourced","")))))))))))))))),"")</f>
        <v/>
      </c>
      <c r="AE1488" s="13" t="e" cm="1">
        <f t="array" aca="1" ref="AE1488" ca="1">IF(INDIRECT("$F"&amp;$S1488)="","",IF(LEFT(INDIRECT("$F"&amp;$S1488),3)="GRS","GRS_RCS_RM",IF((LEFT(INDIRECT("$F"&amp;$S1488),3))="RCS","GRS_RCS_RM",IF(INDIRECT("$F"&amp;$S1488)="OCS (No Label)","OCS_Conversion_RM",IF(LEFT(INDIRECT("$F"&amp;$S1488),3)="OCS","OCS_RM",IF(RIGHT(INDIRECT("$F"&amp;$S1488),10)="conversion","GOTS_RM_conversion",IF((LEFT(INDIRECT("$F"&amp;$S1488),4))="GOTS","GOTS_RM","Responsible_RM")))))))</f>
        <v>#REF!</v>
      </c>
      <c r="AF1488" s="13" t="str" cm="1">
        <f t="array" aca="1" ref="AF1488" ca="1">IF($S1488="","",INDIRECT("$Z"&amp;$S1488))</f>
        <v/>
      </c>
      <c r="AG1488" s="155"/>
      <c r="AH1488" s="13" t="str" cm="1">
        <f t="array" aca="1" ref="AH1488" ca="1">IFERROR(INDIRECT("$ag"&amp;S1488),"")</f>
        <v/>
      </c>
      <c r="AI1488" s="13" t="e" cm="1">
        <f t="array" aca="1" ref="AI1488" ca="1">INDIRECT("O"&amp;S1487)</f>
        <v>#REF!</v>
      </c>
      <c r="AJ1488" s="13" t="str">
        <f>IF($I1488="","",INDEX('Raw Material'!$A$1:$J$75,MATCH(I1488,'Raw Material'!$A$1:$A$75,0),(MATCH(G1488,'Raw Material'!$A$1:$J$1,0))))</f>
        <v/>
      </c>
      <c r="AK1488" s="13" t="str">
        <f t="shared" si="658"/>
        <v>YANLIŞRM</v>
      </c>
      <c r="AL1488" s="153" t="str">
        <f t="shared" si="659"/>
        <v/>
      </c>
    </row>
    <row r="1489" spans="1:38" ht="16.5" customHeight="1">
      <c r="A1489" s="162"/>
      <c r="B1489" s="168"/>
      <c r="C1489" s="169"/>
      <c r="D1489" s="156"/>
      <c r="E1489" s="156"/>
      <c r="F1489" s="175"/>
      <c r="G1489" s="181"/>
      <c r="H1489" s="182"/>
      <c r="I1489" s="182"/>
      <c r="J1489" s="182"/>
      <c r="K1489" s="32"/>
      <c r="L1489" s="179"/>
      <c r="M1489" s="179"/>
      <c r="N1489" s="81"/>
      <c r="O1489" s="185"/>
      <c r="P1489" s="103"/>
      <c r="Q1489" s="84" t="str">
        <f t="shared" si="660"/>
        <v/>
      </c>
      <c r="R1489" s="159"/>
      <c r="S1489" s="28" t="str" cm="1">
        <f t="array" aca="1" ref="S1489" ca="1">IF(INDIRECT("A"&amp;114+$U1489)&lt;&gt;"",114+$U1489,"")</f>
        <v/>
      </c>
      <c r="T1489" s="28" t="str">
        <f t="shared" ca="1" si="661"/>
        <v>$B</v>
      </c>
      <c r="U1489" s="29">
        <f t="shared" si="667"/>
        <v>1368</v>
      </c>
      <c r="V1489" s="29">
        <v>114.583333333342</v>
      </c>
      <c r="W1489" s="29">
        <f t="shared" si="668"/>
        <v>114</v>
      </c>
      <c r="X1489" s="41" t="str" cm="1">
        <f t="array" aca="1" ref="X1489" ca="1">IFERROR(INDEX('PC&amp;PD'!$A$1:$AP$15,ROW('PC&amp;PD'!$A$15),MATCH(INDIRECT(T1489),'PC&amp;PD'!$A$1:$AP$1,0)),"")</f>
        <v/>
      </c>
      <c r="Z1489" s="155"/>
      <c r="AA1489" s="13" t="str">
        <f t="shared" si="657"/>
        <v/>
      </c>
      <c r="AB1489" s="155"/>
      <c r="AC1489" s="13" t="str">
        <f t="shared" ca="1" si="662"/>
        <v>$AB</v>
      </c>
      <c r="AD1489" s="13" t="str" cm="1">
        <f t="array" aca="1" ref="AD1489" ca="1">IFERROR(IF((LEFT(INDIRECT("$F"&amp;$S1489),4))="GOTS",IF($G1489="Organic","GOTS_Organic_raw",(IF($G1489="Responsible","GOTS_Responsible",(IF($G1489="No Attribute (Conventional)","GOTS_conventional",(IF($G1489="Recycled Pre/Post-Consumer","GOTS_pre_post",(IF($G1489="In-Conversion","GOTS_in_conversion",(IF($G1489="Sustainably Sourced","Sustainably_sourced",""))))))))))),IF($G1489="Organic","Organic",(IF($G1489="Responsible","Responsible",(IF($G1489="No Attribute (Conventional)","No_Attribute_Conventional",(IF($G1489="Recycled Pre/Post-Consumer","Recycled_Pre_Post_Consumer",(IF($G1489="In-Conversion","In_Conversion",(IF($G1489="Recycled Pre-Consumer","Recycled_Pre_Consumer",(IF($G1489="Recycled Post-Consumer","Recycled_Post_Consumer",(IF($G1489="Sustainably Sourced","Sustainably_sourced","")))))))))))))))),"")</f>
        <v/>
      </c>
      <c r="AE1489" s="13" t="e" cm="1">
        <f t="array" aca="1" ref="AE1489" ca="1">IF(INDIRECT("$F"&amp;$S1489)="","",IF(LEFT(INDIRECT("$F"&amp;$S1489),3)="GRS","GRS_RCS_RM",IF((LEFT(INDIRECT("$F"&amp;$S1489),3))="RCS","GRS_RCS_RM",IF(INDIRECT("$F"&amp;$S1489)="OCS (No Label)","OCS_Conversion_RM",IF(LEFT(INDIRECT("$F"&amp;$S1489),3)="OCS","OCS_RM",IF(RIGHT(INDIRECT("$F"&amp;$S1489),10)="conversion","GOTS_RM_conversion",IF((LEFT(INDIRECT("$F"&amp;$S1489),4))="GOTS","GOTS_RM","Responsible_RM")))))))</f>
        <v>#REF!</v>
      </c>
      <c r="AF1489" s="13" t="str" cm="1">
        <f t="array" aca="1" ref="AF1489" ca="1">IF($S1489="","",INDIRECT("$Z"&amp;$S1489))</f>
        <v/>
      </c>
      <c r="AG1489" s="155"/>
      <c r="AH1489" s="13" t="str" cm="1">
        <f t="array" aca="1" ref="AH1489" ca="1">IFERROR(INDIRECT("$ag"&amp;S1489),"")</f>
        <v/>
      </c>
      <c r="AI1489" s="13" t="e" cm="1">
        <f t="array" aca="1" ref="AI1489" ca="1">INDIRECT("O"&amp;S1488)</f>
        <v>#REF!</v>
      </c>
      <c r="AJ1489" s="13" t="str">
        <f>IF($I1489="","",INDEX('Raw Material'!$A$1:$J$75,MATCH(I1489,'Raw Material'!$A$1:$A$75,0),(MATCH(G1489,'Raw Material'!$A$1:$J$1,0))))</f>
        <v/>
      </c>
      <c r="AK1489" s="13" t="str">
        <f t="shared" si="658"/>
        <v>YANLIŞRM</v>
      </c>
      <c r="AL1489" s="153" t="str">
        <f t="shared" si="659"/>
        <v/>
      </c>
    </row>
    <row r="1490" spans="1:38" ht="16.5" customHeight="1">
      <c r="A1490" s="162"/>
      <c r="B1490" s="168"/>
      <c r="C1490" s="169"/>
      <c r="D1490" s="156"/>
      <c r="E1490" s="156"/>
      <c r="F1490" s="175"/>
      <c r="G1490" s="181"/>
      <c r="H1490" s="182"/>
      <c r="I1490" s="182"/>
      <c r="J1490" s="182"/>
      <c r="K1490" s="32"/>
      <c r="L1490" s="179"/>
      <c r="M1490" s="179"/>
      <c r="N1490" s="81"/>
      <c r="O1490" s="185"/>
      <c r="P1490" s="103"/>
      <c r="Q1490" s="84" t="str">
        <f t="shared" si="660"/>
        <v/>
      </c>
      <c r="R1490" s="159"/>
      <c r="S1490" s="28" t="str" cm="1">
        <f t="array" aca="1" ref="S1490" ca="1">IF(INDIRECT("A"&amp;114+$U1490)&lt;&gt;"",114+$U1490,"")</f>
        <v/>
      </c>
      <c r="T1490" s="28" t="str">
        <f t="shared" ca="1" si="661"/>
        <v>$B</v>
      </c>
      <c r="U1490" s="29">
        <f t="shared" si="667"/>
        <v>1368</v>
      </c>
      <c r="V1490" s="29">
        <v>114.66666666667599</v>
      </c>
      <c r="W1490" s="29">
        <f t="shared" si="668"/>
        <v>114</v>
      </c>
      <c r="X1490" s="41" t="str" cm="1">
        <f t="array" aca="1" ref="X1490" ca="1">IFERROR(INDEX('PC&amp;PD'!$A$1:$AP$15,ROW('PC&amp;PD'!$A$15),MATCH(INDIRECT(T1490),'PC&amp;PD'!$A$1:$AP$1,0)),"")</f>
        <v/>
      </c>
      <c r="Z1490" s="155"/>
      <c r="AA1490" s="13" t="str">
        <f t="shared" si="657"/>
        <v/>
      </c>
      <c r="AB1490" s="155"/>
      <c r="AC1490" s="13" t="str">
        <f t="shared" ca="1" si="662"/>
        <v>$AB</v>
      </c>
      <c r="AD1490" s="13" t="str" cm="1">
        <f t="array" aca="1" ref="AD1490" ca="1">IFERROR(IF((LEFT(INDIRECT("$F"&amp;$S1490),4))="GOTS",IF($G1490="Organic","GOTS_Organic_raw",(IF($G1490="Responsible","GOTS_Responsible",(IF($G1490="No Attribute (Conventional)","GOTS_conventional",(IF($G1490="Recycled Pre/Post-Consumer","GOTS_pre_post",(IF($G1490="In-Conversion","GOTS_in_conversion",(IF($G1490="Sustainably Sourced","Sustainably_sourced",""))))))))))),IF($G1490="Organic","Organic",(IF($G1490="Responsible","Responsible",(IF($G1490="No Attribute (Conventional)","No_Attribute_Conventional",(IF($G1490="Recycled Pre/Post-Consumer","Recycled_Pre_Post_Consumer",(IF($G1490="In-Conversion","In_Conversion",(IF($G1490="Recycled Pre-Consumer","Recycled_Pre_Consumer",(IF($G1490="Recycled Post-Consumer","Recycled_Post_Consumer",(IF($G1490="Sustainably Sourced","Sustainably_sourced","")))))))))))))))),"")</f>
        <v/>
      </c>
      <c r="AE1490" s="13" t="e" cm="1">
        <f t="array" aca="1" ref="AE1490" ca="1">IF(INDIRECT("$F"&amp;$S1490)="","",IF(LEFT(INDIRECT("$F"&amp;$S1490),3)="GRS","GRS_RCS_RM",IF((LEFT(INDIRECT("$F"&amp;$S1490),3))="RCS","GRS_RCS_RM",IF(INDIRECT("$F"&amp;$S1490)="OCS (No Label)","OCS_Conversion_RM",IF(LEFT(INDIRECT("$F"&amp;$S1490),3)="OCS","OCS_RM",IF(RIGHT(INDIRECT("$F"&amp;$S1490),10)="conversion","GOTS_RM_conversion",IF((LEFT(INDIRECT("$F"&amp;$S1490),4))="GOTS","GOTS_RM","Responsible_RM")))))))</f>
        <v>#REF!</v>
      </c>
      <c r="AF1490" s="13" t="str" cm="1">
        <f t="array" aca="1" ref="AF1490" ca="1">IF($S1490="","",INDIRECT("$Z"&amp;$S1490))</f>
        <v/>
      </c>
      <c r="AG1490" s="155"/>
      <c r="AH1490" s="13" t="str" cm="1">
        <f t="array" aca="1" ref="AH1490" ca="1">IFERROR(INDIRECT("$ag"&amp;S1490),"")</f>
        <v/>
      </c>
      <c r="AI1490" s="13" t="e" cm="1">
        <f t="array" aca="1" ref="AI1490" ca="1">INDIRECT("O"&amp;S1489)</f>
        <v>#REF!</v>
      </c>
      <c r="AJ1490" s="13" t="str">
        <f>IF($I1490="","",INDEX('Raw Material'!$A$1:$J$75,MATCH(I1490,'Raw Material'!$A$1:$A$75,0),(MATCH(G1490,'Raw Material'!$A$1:$J$1,0))))</f>
        <v/>
      </c>
      <c r="AK1490" s="13" t="str">
        <f t="shared" si="658"/>
        <v>YANLIŞRM</v>
      </c>
      <c r="AL1490" s="153" t="str">
        <f t="shared" si="659"/>
        <v/>
      </c>
    </row>
    <row r="1491" spans="1:38" ht="16.5" customHeight="1">
      <c r="A1491" s="162"/>
      <c r="B1491" s="168"/>
      <c r="C1491" s="169"/>
      <c r="D1491" s="156"/>
      <c r="E1491" s="156"/>
      <c r="F1491" s="175"/>
      <c r="G1491" s="181"/>
      <c r="H1491" s="182"/>
      <c r="I1491" s="182"/>
      <c r="J1491" s="182"/>
      <c r="K1491" s="32"/>
      <c r="L1491" s="179"/>
      <c r="M1491" s="179"/>
      <c r="N1491" s="81"/>
      <c r="O1491" s="185"/>
      <c r="P1491" s="103"/>
      <c r="Q1491" s="84" t="str">
        <f t="shared" si="660"/>
        <v/>
      </c>
      <c r="R1491" s="159"/>
      <c r="S1491" s="28" t="str" cm="1">
        <f t="array" aca="1" ref="S1491" ca="1">IF(INDIRECT("A"&amp;114+$U1491)&lt;&gt;"",114+$U1491,"")</f>
        <v/>
      </c>
      <c r="T1491" s="28" t="str">
        <f t="shared" ca="1" si="661"/>
        <v>$B</v>
      </c>
      <c r="U1491" s="29">
        <f t="shared" si="667"/>
        <v>1368</v>
      </c>
      <c r="V1491" s="29">
        <v>114.750000000009</v>
      </c>
      <c r="W1491" s="29">
        <f t="shared" si="668"/>
        <v>114</v>
      </c>
      <c r="X1491" s="41" t="str" cm="1">
        <f t="array" aca="1" ref="X1491" ca="1">IFERROR(INDEX('PC&amp;PD'!$A$1:$AP$15,ROW('PC&amp;PD'!$A$15),MATCH(INDIRECT(T1491),'PC&amp;PD'!$A$1:$AP$1,0)),"")</f>
        <v/>
      </c>
      <c r="Z1491" s="155"/>
      <c r="AA1491" s="13" t="str">
        <f t="shared" si="657"/>
        <v/>
      </c>
      <c r="AB1491" s="155"/>
      <c r="AC1491" s="13" t="str">
        <f t="shared" ca="1" si="662"/>
        <v>$AB</v>
      </c>
      <c r="AD1491" s="13" t="str" cm="1">
        <f t="array" aca="1" ref="AD1491" ca="1">IFERROR(IF((LEFT(INDIRECT("$F"&amp;$S1491),4))="GOTS",IF($G1491="Organic","GOTS_Organic_raw",(IF($G1491="Responsible","GOTS_Responsible",(IF($G1491="No Attribute (Conventional)","GOTS_conventional",(IF($G1491="Recycled Pre/Post-Consumer","GOTS_pre_post",(IF($G1491="In-Conversion","GOTS_in_conversion",(IF($G1491="Sustainably Sourced","Sustainably_sourced",""))))))))))),IF($G1491="Organic","Organic",(IF($G1491="Responsible","Responsible",(IF($G1491="No Attribute (Conventional)","No_Attribute_Conventional",(IF($G1491="Recycled Pre/Post-Consumer","Recycled_Pre_Post_Consumer",(IF($G1491="In-Conversion","In_Conversion",(IF($G1491="Recycled Pre-Consumer","Recycled_Pre_Consumer",(IF($G1491="Recycled Post-Consumer","Recycled_Post_Consumer",(IF($G1491="Sustainably Sourced","Sustainably_sourced","")))))))))))))))),"")</f>
        <v/>
      </c>
      <c r="AE1491" s="13" t="e" cm="1">
        <f t="array" aca="1" ref="AE1491" ca="1">IF(INDIRECT("$F"&amp;$S1491)="","",IF(LEFT(INDIRECT("$F"&amp;$S1491),3)="GRS","GRS_RCS_RM",IF((LEFT(INDIRECT("$F"&amp;$S1491),3))="RCS","GRS_RCS_RM",IF(INDIRECT("$F"&amp;$S1491)="OCS (No Label)","OCS_Conversion_RM",IF(LEFT(INDIRECT("$F"&amp;$S1491),3)="OCS","OCS_RM",IF(RIGHT(INDIRECT("$F"&amp;$S1491),10)="conversion","GOTS_RM_conversion",IF((LEFT(INDIRECT("$F"&amp;$S1491),4))="GOTS","GOTS_RM","Responsible_RM")))))))</f>
        <v>#REF!</v>
      </c>
      <c r="AF1491" s="13" t="str" cm="1">
        <f t="array" aca="1" ref="AF1491" ca="1">IF($S1491="","",INDIRECT("$Z"&amp;$S1491))</f>
        <v/>
      </c>
      <c r="AG1491" s="155"/>
      <c r="AH1491" s="13" t="str" cm="1">
        <f t="array" aca="1" ref="AH1491" ca="1">IFERROR(INDIRECT("$ag"&amp;S1491),"")</f>
        <v/>
      </c>
      <c r="AI1491" s="13" t="e" cm="1">
        <f t="array" aca="1" ref="AI1491" ca="1">INDIRECT("O"&amp;S1490)</f>
        <v>#REF!</v>
      </c>
      <c r="AJ1491" s="13" t="str">
        <f>IF($I1491="","",INDEX('Raw Material'!$A$1:$J$75,MATCH(I1491,'Raw Material'!$A$1:$A$75,0),(MATCH(G1491,'Raw Material'!$A$1:$J$1,0))))</f>
        <v/>
      </c>
      <c r="AK1491" s="13" t="str">
        <f t="shared" si="658"/>
        <v>YANLIŞRM</v>
      </c>
      <c r="AL1491" s="153" t="str">
        <f t="shared" si="659"/>
        <v/>
      </c>
    </row>
    <row r="1492" spans="1:38" ht="16.5" customHeight="1">
      <c r="A1492" s="162"/>
      <c r="B1492" s="168"/>
      <c r="C1492" s="169"/>
      <c r="D1492" s="156"/>
      <c r="E1492" s="156"/>
      <c r="F1492" s="175"/>
      <c r="G1492" s="181"/>
      <c r="H1492" s="182"/>
      <c r="I1492" s="182"/>
      <c r="J1492" s="182"/>
      <c r="K1492" s="32"/>
      <c r="L1492" s="179"/>
      <c r="M1492" s="179"/>
      <c r="N1492" s="81"/>
      <c r="O1492" s="185"/>
      <c r="P1492" s="103"/>
      <c r="Q1492" s="84" t="str">
        <f t="shared" si="660"/>
        <v/>
      </c>
      <c r="R1492" s="159"/>
      <c r="S1492" s="28" t="str" cm="1">
        <f t="array" aca="1" ref="S1492" ca="1">IF(INDIRECT("A"&amp;114+$U1492)&lt;&gt;"",114+$U1492,"")</f>
        <v/>
      </c>
      <c r="T1492" s="28" t="str">
        <f t="shared" ca="1" si="661"/>
        <v>$B</v>
      </c>
      <c r="U1492" s="29">
        <f t="shared" si="667"/>
        <v>1368</v>
      </c>
      <c r="V1492" s="29">
        <v>114.833333333342</v>
      </c>
      <c r="W1492" s="29">
        <f t="shared" si="668"/>
        <v>114</v>
      </c>
      <c r="X1492" s="41" t="str" cm="1">
        <f t="array" aca="1" ref="X1492" ca="1">IFERROR(INDEX('PC&amp;PD'!$A$1:$AP$15,ROW('PC&amp;PD'!$A$15),MATCH(INDIRECT(T1492),'PC&amp;PD'!$A$1:$AP$1,0)),"")</f>
        <v/>
      </c>
      <c r="Z1492" s="155"/>
      <c r="AA1492" s="13" t="str">
        <f t="shared" si="657"/>
        <v/>
      </c>
      <c r="AB1492" s="155"/>
      <c r="AC1492" s="13" t="str">
        <f t="shared" ca="1" si="662"/>
        <v>$AB</v>
      </c>
      <c r="AD1492" s="13" t="str" cm="1">
        <f t="array" aca="1" ref="AD1492" ca="1">IFERROR(IF((LEFT(INDIRECT("$F"&amp;$S1492),4))="GOTS",IF($G1492="Organic","GOTS_Organic_raw",(IF($G1492="Responsible","GOTS_Responsible",(IF($G1492="No Attribute (Conventional)","GOTS_conventional",(IF($G1492="Recycled Pre/Post-Consumer","GOTS_pre_post",(IF($G1492="In-Conversion","GOTS_in_conversion",(IF($G1492="Sustainably Sourced","Sustainably_sourced",""))))))))))),IF($G1492="Organic","Organic",(IF($G1492="Responsible","Responsible",(IF($G1492="No Attribute (Conventional)","No_Attribute_Conventional",(IF($G1492="Recycled Pre/Post-Consumer","Recycled_Pre_Post_Consumer",(IF($G1492="In-Conversion","In_Conversion",(IF($G1492="Recycled Pre-Consumer","Recycled_Pre_Consumer",(IF($G1492="Recycled Post-Consumer","Recycled_Post_Consumer",(IF($G1492="Sustainably Sourced","Sustainably_sourced","")))))))))))))))),"")</f>
        <v/>
      </c>
      <c r="AE1492" s="13" t="e" cm="1">
        <f t="array" aca="1" ref="AE1492" ca="1">IF(INDIRECT("$F"&amp;$S1492)="","",IF(LEFT(INDIRECT("$F"&amp;$S1492),3)="GRS","GRS_RCS_RM",IF((LEFT(INDIRECT("$F"&amp;$S1492),3))="RCS","GRS_RCS_RM",IF(INDIRECT("$F"&amp;$S1492)="OCS (No Label)","OCS_Conversion_RM",IF(LEFT(INDIRECT("$F"&amp;$S1492),3)="OCS","OCS_RM",IF(RIGHT(INDIRECT("$F"&amp;$S1492),10)="conversion","GOTS_RM_conversion",IF((LEFT(INDIRECT("$F"&amp;$S1492),4))="GOTS","GOTS_RM","Responsible_RM")))))))</f>
        <v>#REF!</v>
      </c>
      <c r="AF1492" s="13" t="str" cm="1">
        <f t="array" aca="1" ref="AF1492" ca="1">IF($S1492="","",INDIRECT("$Z"&amp;$S1492))</f>
        <v/>
      </c>
      <c r="AG1492" s="155"/>
      <c r="AH1492" s="13" t="str" cm="1">
        <f t="array" aca="1" ref="AH1492" ca="1">IFERROR(INDIRECT("$ag"&amp;S1492),"")</f>
        <v/>
      </c>
      <c r="AI1492" s="13" t="e" cm="1">
        <f t="array" aca="1" ref="AI1492" ca="1">INDIRECT("O"&amp;S1491)</f>
        <v>#REF!</v>
      </c>
      <c r="AJ1492" s="13" t="str">
        <f>IF($I1492="","",INDEX('Raw Material'!$A$1:$J$75,MATCH(I1492,'Raw Material'!$A$1:$A$75,0),(MATCH(G1492,'Raw Material'!$A$1:$J$1,0))))</f>
        <v/>
      </c>
      <c r="AK1492" s="13" t="str">
        <f t="shared" si="658"/>
        <v>YANLIŞRM</v>
      </c>
      <c r="AL1492" s="153" t="str">
        <f t="shared" si="659"/>
        <v/>
      </c>
    </row>
    <row r="1493" spans="1:38" ht="16.5" customHeight="1" thickBot="1">
      <c r="A1493" s="163"/>
      <c r="B1493" s="170"/>
      <c r="C1493" s="171"/>
      <c r="D1493" s="156"/>
      <c r="E1493" s="156"/>
      <c r="F1493" s="176"/>
      <c r="G1493" s="157"/>
      <c r="H1493" s="158"/>
      <c r="I1493" s="158"/>
      <c r="J1493" s="158"/>
      <c r="K1493" s="33"/>
      <c r="L1493" s="180"/>
      <c r="M1493" s="180"/>
      <c r="N1493" s="82"/>
      <c r="O1493" s="186"/>
      <c r="P1493" s="103"/>
      <c r="Q1493" s="84" t="str">
        <f t="shared" si="660"/>
        <v/>
      </c>
      <c r="R1493" s="159"/>
      <c r="S1493" s="28" t="str" cm="1">
        <f t="array" aca="1" ref="S1493" ca="1">IF(INDIRECT("A"&amp;114+$U1493)&lt;&gt;"",114+$U1493,"")</f>
        <v/>
      </c>
      <c r="T1493" s="28" t="str">
        <f t="shared" ca="1" si="661"/>
        <v>$B</v>
      </c>
      <c r="U1493" s="29">
        <f t="shared" si="667"/>
        <v>1368</v>
      </c>
      <c r="V1493" s="29">
        <v>114.91666666667599</v>
      </c>
      <c r="W1493" s="29">
        <f t="shared" si="668"/>
        <v>114</v>
      </c>
      <c r="X1493" s="41" t="str" cm="1">
        <f t="array" aca="1" ref="X1493" ca="1">IFERROR(INDEX('PC&amp;PD'!$A$1:$AP$15,ROW('PC&amp;PD'!$A$15),MATCH(INDIRECT(T1493),'PC&amp;PD'!$A$1:$AP$1,0)),"")</f>
        <v/>
      </c>
      <c r="Z1493" s="155"/>
      <c r="AA1493" s="13" t="str">
        <f t="shared" si="657"/>
        <v/>
      </c>
      <c r="AB1493" s="155"/>
      <c r="AC1493" s="13" t="str">
        <f t="shared" ca="1" si="662"/>
        <v>$AB</v>
      </c>
      <c r="AD1493" s="13" t="str" cm="1">
        <f t="array" aca="1" ref="AD1493" ca="1">IFERROR(IF((LEFT(INDIRECT("$F"&amp;$S1493),4))="GOTS",IF($G1493="Organic","GOTS_Organic_raw",(IF($G1493="Responsible","GOTS_Responsible",(IF($G1493="No Attribute (Conventional)","GOTS_conventional",(IF($G1493="Recycled Pre/Post-Consumer","GOTS_pre_post",(IF($G1493="In-Conversion","GOTS_in_conversion",(IF($G1493="Sustainably Sourced","Sustainably_sourced",""))))))))))),IF($G1493="Organic","Organic",(IF($G1493="Responsible","Responsible",(IF($G1493="No Attribute (Conventional)","No_Attribute_Conventional",(IF($G1493="Recycled Pre/Post-Consumer","Recycled_Pre_Post_Consumer",(IF($G1493="In-Conversion","In_Conversion",(IF($G1493="Recycled Pre-Consumer","Recycled_Pre_Consumer",(IF($G1493="Recycled Post-Consumer","Recycled_Post_Consumer",(IF($G1493="Sustainably Sourced","Sustainably_sourced","")))))))))))))))),"")</f>
        <v/>
      </c>
      <c r="AE1493" s="13" t="e" cm="1">
        <f t="array" aca="1" ref="AE1493" ca="1">IF(INDIRECT("$F"&amp;$S1493)="","",IF(LEFT(INDIRECT("$F"&amp;$S1493),3)="GRS","GRS_RCS_RM",IF((LEFT(INDIRECT("$F"&amp;$S1493),3))="RCS","GRS_RCS_RM",IF(INDIRECT("$F"&amp;$S1493)="OCS (No Label)","OCS_Conversion_RM",IF(LEFT(INDIRECT("$F"&amp;$S1493),3)="OCS","OCS_RM",IF(RIGHT(INDIRECT("$F"&amp;$S1493),10)="conversion","GOTS_RM_conversion",IF((LEFT(INDIRECT("$F"&amp;$S1493),4))="GOTS","GOTS_RM","Responsible_RM")))))))</f>
        <v>#REF!</v>
      </c>
      <c r="AF1493" s="13" t="str" cm="1">
        <f t="array" aca="1" ref="AF1493" ca="1">IF($S1493="","",INDIRECT("$Z"&amp;$S1493))</f>
        <v/>
      </c>
      <c r="AG1493" s="155"/>
      <c r="AH1493" s="13" t="str" cm="1">
        <f t="array" aca="1" ref="AH1493" ca="1">IFERROR(INDIRECT("$ag"&amp;S1493),"")</f>
        <v/>
      </c>
      <c r="AI1493" s="13" t="e" cm="1">
        <f t="array" aca="1" ref="AI1493" ca="1">INDIRECT("O"&amp;S1492)</f>
        <v>#REF!</v>
      </c>
      <c r="AJ1493" s="13" t="str">
        <f>IF($I1493="","",INDEX('Raw Material'!$A$1:$J$75,MATCH(I1493,'Raw Material'!$A$1:$A$75,0),(MATCH(G1493,'Raw Material'!$A$1:$J$1,0))))</f>
        <v/>
      </c>
      <c r="AK1493" s="13" t="str">
        <f t="shared" si="658"/>
        <v>YANLIŞRM</v>
      </c>
      <c r="AL1493" s="153" t="str">
        <f t="shared" si="659"/>
        <v/>
      </c>
    </row>
    <row r="1494" spans="1:38" ht="16.5" customHeight="1">
      <c r="A1494" s="160" t="str">
        <f>IF(B1494="","",COUNTA($B$114:$B1494))</f>
        <v/>
      </c>
      <c r="B1494" s="164"/>
      <c r="C1494" s="165"/>
      <c r="D1494" s="183"/>
      <c r="E1494" s="183"/>
      <c r="F1494" s="172"/>
      <c r="G1494" s="212"/>
      <c r="H1494" s="206"/>
      <c r="I1494" s="206"/>
      <c r="J1494" s="206"/>
      <c r="K1494" s="31"/>
      <c r="L1494" s="177" t="str">
        <f t="shared" ref="L1494" si="673">IF(R1494="","",LEFT(R1494,LEN(R1494)-2))</f>
        <v/>
      </c>
      <c r="M1494" s="177"/>
      <c r="N1494" s="80"/>
      <c r="O1494" s="184"/>
      <c r="P1494" s="103"/>
      <c r="Q1494" s="84" t="str">
        <f t="shared" si="660"/>
        <v/>
      </c>
      <c r="R1494" s="159" t="str">
        <f t="shared" ref="R1494" si="674">CONCATENATE($Q1494,Q1495,Q1496,Q1497,Q1498,Q1499,$Q1500,$Q1501,$Q1502,$Q1503,Q1504,Q1505)</f>
        <v/>
      </c>
      <c r="S1494" s="28" t="str" cm="1">
        <f t="array" aca="1" ref="S1494" ca="1">IF(INDIRECT("A"&amp;114+$U1494)&lt;&gt;"",114+$U1494,"")</f>
        <v/>
      </c>
      <c r="T1494" s="28" t="str">
        <f t="shared" ca="1" si="661"/>
        <v>$B</v>
      </c>
      <c r="U1494" s="29">
        <f t="shared" si="667"/>
        <v>1380</v>
      </c>
      <c r="V1494" s="29">
        <v>115.000000000009</v>
      </c>
      <c r="W1494" s="29">
        <f t="shared" si="668"/>
        <v>115</v>
      </c>
      <c r="X1494" s="41" t="str" cm="1">
        <f t="array" aca="1" ref="X1494" ca="1">IFERROR(INDEX('PC&amp;PD'!$A$1:$AP$15,ROW('PC&amp;PD'!$A$15),MATCH(INDIRECT(T1494),'PC&amp;PD'!$A$1:$AP$1,0)),"")</f>
        <v/>
      </c>
      <c r="Z1494" s="155" t="str">
        <f t="shared" ref="Z1494" si="675">IFERROR(IF($F1494="OCS 100","OCS (OCS 100)",IF($F1494="OCS Blended","OCS (OCS Blended)",IF($F1494="OCS (No Label)","OCS (No Label)",IF($F1494="RCS 100","RCS (RCS 100)",IF($F1494="RCS Blended","RCS (RCS Blended)",IF($F1494="GRS","GRS (GRS)",IF($F1494="GRS (No Label)", "GRS (No Label)",IF($F1494="RDS","RDS (RDS)",IF($F1494="RWS","RWS (RWS)",IF($F1494="RAS","RAS (RAS)",IF($F1494="RMS","RMS (RMS)",IF($F1494="GOTS Organic","GOTS (Organic)",IF($F1494="GOTS Made with organic","GOTS (Made with Organic)",IF($F1494="GOTS Organic - in conversion","GOTS (Organic - In Conversion)",IF($F1494="GOTS Made with organic - in conversion","GOTS (Made with Organic - In Conversion)",""))))))))))))))),"")</f>
        <v/>
      </c>
      <c r="AA1494" s="13" t="str">
        <f t="shared" si="657"/>
        <v/>
      </c>
      <c r="AB1494" s="155" t="str">
        <f t="shared" ref="AB1494" si="676">IFERROR(IF($F1494="OCS 100", "OCS_100",IF($F1494="OCS Blended", "OCS_Blended",IF($F1494="OCS (No Label)", "OCS_No_Label",IF($F1494="RCS 100", "RCS_100",IF($F1494="RCS Blended","RCS_Blended",IF($F1494="GRS","GRS",IF($F1494="GRS (No Label)", "GRS_No_Label",IF($F1494="RDS","RDS",IF($F1494="RWS","RWS",IF($F1494="RMS","RMS",IF($F1494="GOTS Organic","GOTS_Organic",IF($F1494="GOTS Made with organic","GOTS_Made_with_organic",IF($F1494="GOTS Organic - in conversion","GOTS_Organic_in_Conversion",IF($F1494="GOTS Made with organic - in conversion","GOTS_Made_with_Organic_in_Conversion",IF($F1494="RAS","RAS",""))))))))))))))),"")</f>
        <v/>
      </c>
      <c r="AC1494" s="13" t="str">
        <f t="shared" ca="1" si="662"/>
        <v>$AB</v>
      </c>
      <c r="AD1494" s="13" t="str" cm="1">
        <f t="array" aca="1" ref="AD1494" ca="1">IFERROR(IF((LEFT(INDIRECT("$F"&amp;$S1494),4))="GOTS",IF($G1494="Organic","GOTS_Organic_raw",(IF($G1494="Responsible","GOTS_Responsible",(IF($G1494="No Attribute (Conventional)","GOTS_conventional",(IF($G1494="Recycled Pre/Post-Consumer","GOTS_pre_post",(IF($G1494="In-Conversion","GOTS_in_conversion",(IF($G1494="Sustainably Sourced","Sustainably_sourced",""))))))))))),IF($G1494="Organic","Organic",(IF($G1494="Responsible","Responsible",(IF($G1494="No Attribute (Conventional)","No_Attribute_Conventional",(IF($G1494="Recycled Pre/Post-Consumer","Recycled_Pre_Post_Consumer",(IF($G1494="In-Conversion","In_Conversion",(IF($G1494="Recycled Pre-Consumer","Recycled_Pre_Consumer",(IF($G1494="Recycled Post-Consumer","Recycled_Post_Consumer",(IF($G1494="Sustainably Sourced","Sustainably_sourced","")))))))))))))))),"")</f>
        <v/>
      </c>
      <c r="AE1494" s="13" t="e" cm="1">
        <f t="array" aca="1" ref="AE1494" ca="1">IF(INDIRECT("$F"&amp;$S1494)="","",IF(LEFT(INDIRECT("$F"&amp;$S1494),3)="GRS","GRS_RCS_RM",IF((LEFT(INDIRECT("$F"&amp;$S1494),3))="RCS","GRS_RCS_RM",IF(INDIRECT("$F"&amp;$S1494)="OCS (No Label)","OCS_Conversion_RM",IF(LEFT(INDIRECT("$F"&amp;$S1494),3)="OCS","OCS_RM",IF(RIGHT(INDIRECT("$F"&amp;$S1494),10)="conversion","GOTS_RM_conversion",IF((LEFT(INDIRECT("$F"&amp;$S1494),4))="GOTS","GOTS_RM","Responsible_RM")))))))</f>
        <v>#REF!</v>
      </c>
      <c r="AF1494" s="13" t="str" cm="1">
        <f t="array" aca="1" ref="AF1494" ca="1">IF($S1494="","",INDIRECT("$Z"&amp;$S1494))</f>
        <v/>
      </c>
      <c r="AG1494" s="155" t="str">
        <f t="shared" si="652"/>
        <v/>
      </c>
      <c r="AH1494" s="13" t="str" cm="1">
        <f t="array" aca="1" ref="AH1494" ca="1">IFERROR(INDIRECT("$ag"&amp;S1494),"")</f>
        <v/>
      </c>
      <c r="AI1494" s="13" t="e" cm="1">
        <f t="array" aca="1" ref="AI1494" ca="1">INDIRECT("O"&amp;S1493)</f>
        <v>#REF!</v>
      </c>
      <c r="AJ1494" s="13" t="str">
        <f>IF($I1494="","",INDEX('Raw Material'!$A$1:$J$75,MATCH(I1494,'Raw Material'!$A$1:$A$75,0),(MATCH(G1494,'Raw Material'!$A$1:$J$1,0))))</f>
        <v/>
      </c>
      <c r="AK1494" s="13" t="str">
        <f t="shared" si="658"/>
        <v>YANLIŞRM</v>
      </c>
      <c r="AL1494" s="153" t="str">
        <f t="shared" si="659"/>
        <v/>
      </c>
    </row>
    <row r="1495" spans="1:38" ht="16.5" customHeight="1">
      <c r="A1495" s="161"/>
      <c r="B1495" s="166"/>
      <c r="C1495" s="167"/>
      <c r="D1495" s="156"/>
      <c r="E1495" s="156"/>
      <c r="F1495" s="173"/>
      <c r="G1495" s="181"/>
      <c r="H1495" s="182"/>
      <c r="I1495" s="182"/>
      <c r="J1495" s="182"/>
      <c r="K1495" s="32"/>
      <c r="L1495" s="178"/>
      <c r="M1495" s="178"/>
      <c r="N1495" s="81"/>
      <c r="O1495" s="185"/>
      <c r="P1495" s="103"/>
      <c r="Q1495" s="84" t="str">
        <f t="shared" si="660"/>
        <v/>
      </c>
      <c r="R1495" s="159"/>
      <c r="S1495" s="28" t="str" cm="1">
        <f t="array" aca="1" ref="S1495" ca="1">IF(INDIRECT("A"&amp;114+$U1495)&lt;&gt;"",114+$U1495,"")</f>
        <v/>
      </c>
      <c r="T1495" s="28" t="str">
        <f t="shared" ca="1" si="661"/>
        <v>$B</v>
      </c>
      <c r="U1495" s="29">
        <f t="shared" si="667"/>
        <v>1380</v>
      </c>
      <c r="V1495" s="29">
        <v>115.083333333342</v>
      </c>
      <c r="W1495" s="29">
        <f t="shared" si="668"/>
        <v>115</v>
      </c>
      <c r="X1495" s="41" t="str" cm="1">
        <f t="array" aca="1" ref="X1495" ca="1">IFERROR(INDEX('PC&amp;PD'!$A$1:$AP$15,ROW('PC&amp;PD'!$A$15),MATCH(INDIRECT(T1495),'PC&amp;PD'!$A$1:$AP$1,0)),"")</f>
        <v/>
      </c>
      <c r="Z1495" s="155"/>
      <c r="AA1495" s="13" t="str">
        <f t="shared" si="657"/>
        <v/>
      </c>
      <c r="AB1495" s="155"/>
      <c r="AC1495" s="13" t="str">
        <f t="shared" ca="1" si="662"/>
        <v>$AB</v>
      </c>
      <c r="AD1495" s="13" t="str" cm="1">
        <f t="array" aca="1" ref="AD1495" ca="1">IFERROR(IF((LEFT(INDIRECT("$F"&amp;$S1495),4))="GOTS",IF($G1495="Organic","GOTS_Organic_raw",(IF($G1495="Responsible","GOTS_Responsible",(IF($G1495="No Attribute (Conventional)","GOTS_conventional",(IF($G1495="Recycled Pre/Post-Consumer","GOTS_pre_post",(IF($G1495="In-Conversion","GOTS_in_conversion",(IF($G1495="Sustainably Sourced","Sustainably_sourced",""))))))))))),IF($G1495="Organic","Organic",(IF($G1495="Responsible","Responsible",(IF($G1495="No Attribute (Conventional)","No_Attribute_Conventional",(IF($G1495="Recycled Pre/Post-Consumer","Recycled_Pre_Post_Consumer",(IF($G1495="In-Conversion","In_Conversion",(IF($G1495="Recycled Pre-Consumer","Recycled_Pre_Consumer",(IF($G1495="Recycled Post-Consumer","Recycled_Post_Consumer",(IF($G1495="Sustainably Sourced","Sustainably_sourced","")))))))))))))))),"")</f>
        <v/>
      </c>
      <c r="AE1495" s="13" t="e" cm="1">
        <f t="array" aca="1" ref="AE1495" ca="1">IF(INDIRECT("$F"&amp;$S1495)="","",IF(LEFT(INDIRECT("$F"&amp;$S1495),3)="GRS","GRS_RCS_RM",IF((LEFT(INDIRECT("$F"&amp;$S1495),3))="RCS","GRS_RCS_RM",IF(INDIRECT("$F"&amp;$S1495)="OCS (No Label)","OCS_Conversion_RM",IF(LEFT(INDIRECT("$F"&amp;$S1495),3)="OCS","OCS_RM",IF(RIGHT(INDIRECT("$F"&amp;$S1495),10)="conversion","GOTS_RM_conversion",IF((LEFT(INDIRECT("$F"&amp;$S1495),4))="GOTS","GOTS_RM","Responsible_RM")))))))</f>
        <v>#REF!</v>
      </c>
      <c r="AF1495" s="13" t="str" cm="1">
        <f t="array" aca="1" ref="AF1495" ca="1">IF($S1495="","",INDIRECT("$Z"&amp;$S1495))</f>
        <v/>
      </c>
      <c r="AG1495" s="155"/>
      <c r="AH1495" s="13" t="str" cm="1">
        <f t="array" aca="1" ref="AH1495" ca="1">IFERROR(INDIRECT("$ag"&amp;S1495),"")</f>
        <v/>
      </c>
      <c r="AI1495" s="13" t="e" cm="1">
        <f t="array" aca="1" ref="AI1495" ca="1">INDIRECT("O"&amp;S1494)</f>
        <v>#REF!</v>
      </c>
      <c r="AJ1495" s="13" t="str">
        <f>IF($I1495="","",INDEX('Raw Material'!$A$1:$J$75,MATCH(I1495,'Raw Material'!$A$1:$A$75,0),(MATCH(G1495,'Raw Material'!$A$1:$J$1,0))))</f>
        <v/>
      </c>
      <c r="AK1495" s="13" t="str">
        <f t="shared" si="658"/>
        <v>YANLIŞRM</v>
      </c>
      <c r="AL1495" s="153" t="str">
        <f t="shared" si="659"/>
        <v/>
      </c>
    </row>
    <row r="1496" spans="1:38" ht="16.5" customHeight="1">
      <c r="A1496" s="161"/>
      <c r="B1496" s="166"/>
      <c r="C1496" s="167"/>
      <c r="D1496" s="156"/>
      <c r="E1496" s="156"/>
      <c r="F1496" s="173"/>
      <c r="G1496" s="181"/>
      <c r="H1496" s="182"/>
      <c r="I1496" s="182"/>
      <c r="J1496" s="182"/>
      <c r="K1496" s="32"/>
      <c r="L1496" s="178"/>
      <c r="M1496" s="178"/>
      <c r="N1496" s="81"/>
      <c r="O1496" s="185"/>
      <c r="P1496" s="103"/>
      <c r="Q1496" s="84" t="str">
        <f t="shared" si="660"/>
        <v/>
      </c>
      <c r="R1496" s="159"/>
      <c r="S1496" s="28" t="str" cm="1">
        <f t="array" aca="1" ref="S1496" ca="1">IF(INDIRECT("A"&amp;114+$U1496)&lt;&gt;"",114+$U1496,"")</f>
        <v/>
      </c>
      <c r="T1496" s="28" t="str">
        <f t="shared" ca="1" si="661"/>
        <v>$B</v>
      </c>
      <c r="U1496" s="29">
        <f t="shared" si="667"/>
        <v>1380</v>
      </c>
      <c r="V1496" s="29">
        <v>115.16666666667599</v>
      </c>
      <c r="W1496" s="29">
        <f t="shared" si="668"/>
        <v>115</v>
      </c>
      <c r="X1496" s="41" t="str" cm="1">
        <f t="array" aca="1" ref="X1496" ca="1">IFERROR(INDEX('PC&amp;PD'!$A$1:$AP$15,ROW('PC&amp;PD'!$A$15),MATCH(INDIRECT(T1496),'PC&amp;PD'!$A$1:$AP$1,0)),"")</f>
        <v/>
      </c>
      <c r="Z1496" s="155"/>
      <c r="AA1496" s="13" t="str">
        <f t="shared" si="657"/>
        <v/>
      </c>
      <c r="AB1496" s="155"/>
      <c r="AC1496" s="13" t="str">
        <f t="shared" ca="1" si="662"/>
        <v>$AB</v>
      </c>
      <c r="AD1496" s="13" t="str" cm="1">
        <f t="array" aca="1" ref="AD1496" ca="1">IFERROR(IF((LEFT(INDIRECT("$F"&amp;$S1496),4))="GOTS",IF($G1496="Organic","GOTS_Organic_raw",(IF($G1496="Responsible","GOTS_Responsible",(IF($G1496="No Attribute (Conventional)","GOTS_conventional",(IF($G1496="Recycled Pre/Post-Consumer","GOTS_pre_post",(IF($G1496="In-Conversion","GOTS_in_conversion",(IF($G1496="Sustainably Sourced","Sustainably_sourced",""))))))))))),IF($G1496="Organic","Organic",(IF($G1496="Responsible","Responsible",(IF($G1496="No Attribute (Conventional)","No_Attribute_Conventional",(IF($G1496="Recycled Pre/Post-Consumer","Recycled_Pre_Post_Consumer",(IF($G1496="In-Conversion","In_Conversion",(IF($G1496="Recycled Pre-Consumer","Recycled_Pre_Consumer",(IF($G1496="Recycled Post-Consumer","Recycled_Post_Consumer",(IF($G1496="Sustainably Sourced","Sustainably_sourced","")))))))))))))))),"")</f>
        <v/>
      </c>
      <c r="AE1496" s="13" t="e" cm="1">
        <f t="array" aca="1" ref="AE1496" ca="1">IF(INDIRECT("$F"&amp;$S1496)="","",IF(LEFT(INDIRECT("$F"&amp;$S1496),3)="GRS","GRS_RCS_RM",IF((LEFT(INDIRECT("$F"&amp;$S1496),3))="RCS","GRS_RCS_RM",IF(INDIRECT("$F"&amp;$S1496)="OCS (No Label)","OCS_Conversion_RM",IF(LEFT(INDIRECT("$F"&amp;$S1496),3)="OCS","OCS_RM",IF(RIGHT(INDIRECT("$F"&amp;$S1496),10)="conversion","GOTS_RM_conversion",IF((LEFT(INDIRECT("$F"&amp;$S1496),4))="GOTS","GOTS_RM","Responsible_RM")))))))</f>
        <v>#REF!</v>
      </c>
      <c r="AF1496" s="13" t="str" cm="1">
        <f t="array" aca="1" ref="AF1496" ca="1">IF($S1496="","",INDIRECT("$Z"&amp;$S1496))</f>
        <v/>
      </c>
      <c r="AG1496" s="155"/>
      <c r="AH1496" s="13" t="str" cm="1">
        <f t="array" aca="1" ref="AH1496" ca="1">IFERROR(INDIRECT("$ag"&amp;S1496),"")</f>
        <v/>
      </c>
      <c r="AI1496" s="13" t="e" cm="1">
        <f t="array" aca="1" ref="AI1496" ca="1">INDIRECT("O"&amp;S1495)</f>
        <v>#REF!</v>
      </c>
      <c r="AJ1496" s="13" t="str">
        <f>IF($I1496="","",INDEX('Raw Material'!$A$1:$J$75,MATCH(I1496,'Raw Material'!$A$1:$A$75,0),(MATCH(G1496,'Raw Material'!$A$1:$J$1,0))))</f>
        <v/>
      </c>
      <c r="AK1496" s="13" t="str">
        <f t="shared" si="658"/>
        <v>YANLIŞRM</v>
      </c>
      <c r="AL1496" s="153" t="str">
        <f t="shared" si="659"/>
        <v/>
      </c>
    </row>
    <row r="1497" spans="1:38" ht="16.5" customHeight="1">
      <c r="A1497" s="161"/>
      <c r="B1497" s="166"/>
      <c r="C1497" s="167"/>
      <c r="D1497" s="156"/>
      <c r="E1497" s="156"/>
      <c r="F1497" s="174"/>
      <c r="G1497" s="181"/>
      <c r="H1497" s="182"/>
      <c r="I1497" s="182"/>
      <c r="J1497" s="182"/>
      <c r="K1497" s="32"/>
      <c r="L1497" s="178"/>
      <c r="M1497" s="178"/>
      <c r="N1497" s="81"/>
      <c r="O1497" s="185"/>
      <c r="P1497" s="103"/>
      <c r="Q1497" s="84" t="str">
        <f t="shared" si="660"/>
        <v/>
      </c>
      <c r="R1497" s="159"/>
      <c r="S1497" s="28" t="str" cm="1">
        <f t="array" aca="1" ref="S1497" ca="1">IF(INDIRECT("A"&amp;114+$U1497)&lt;&gt;"",114+$U1497,"")</f>
        <v/>
      </c>
      <c r="T1497" s="28" t="str">
        <f t="shared" ca="1" si="661"/>
        <v>$B</v>
      </c>
      <c r="U1497" s="29">
        <f t="shared" si="667"/>
        <v>1380</v>
      </c>
      <c r="V1497" s="29">
        <v>115.250000000009</v>
      </c>
      <c r="W1497" s="29">
        <f t="shared" si="668"/>
        <v>115</v>
      </c>
      <c r="X1497" s="41" t="str" cm="1">
        <f t="array" aca="1" ref="X1497" ca="1">IFERROR(INDEX('PC&amp;PD'!$A$1:$AP$15,ROW('PC&amp;PD'!$A$15),MATCH(INDIRECT(T1497),'PC&amp;PD'!$A$1:$AP$1,0)),"")</f>
        <v/>
      </c>
      <c r="Z1497" s="155"/>
      <c r="AA1497" s="13" t="str">
        <f t="shared" si="657"/>
        <v/>
      </c>
      <c r="AB1497" s="155"/>
      <c r="AC1497" s="13" t="str">
        <f t="shared" ca="1" si="662"/>
        <v>$AB</v>
      </c>
      <c r="AD1497" s="13" t="str" cm="1">
        <f t="array" aca="1" ref="AD1497" ca="1">IFERROR(IF((LEFT(INDIRECT("$F"&amp;$S1497),4))="GOTS",IF($G1497="Organic","GOTS_Organic_raw",(IF($G1497="Responsible","GOTS_Responsible",(IF($G1497="No Attribute (Conventional)","GOTS_conventional",(IF($G1497="Recycled Pre/Post-Consumer","GOTS_pre_post",(IF($G1497="In-Conversion","GOTS_in_conversion",(IF($G1497="Sustainably Sourced","Sustainably_sourced",""))))))))))),IF($G1497="Organic","Organic",(IF($G1497="Responsible","Responsible",(IF($G1497="No Attribute (Conventional)","No_Attribute_Conventional",(IF($G1497="Recycled Pre/Post-Consumer","Recycled_Pre_Post_Consumer",(IF($G1497="In-Conversion","In_Conversion",(IF($G1497="Recycled Pre-Consumer","Recycled_Pre_Consumer",(IF($G1497="Recycled Post-Consumer","Recycled_Post_Consumer",(IF($G1497="Sustainably Sourced","Sustainably_sourced","")))))))))))))))),"")</f>
        <v/>
      </c>
      <c r="AE1497" s="13" t="e" cm="1">
        <f t="array" aca="1" ref="AE1497" ca="1">IF(INDIRECT("$F"&amp;$S1497)="","",IF(LEFT(INDIRECT("$F"&amp;$S1497),3)="GRS","GRS_RCS_RM",IF((LEFT(INDIRECT("$F"&amp;$S1497),3))="RCS","GRS_RCS_RM",IF(INDIRECT("$F"&amp;$S1497)="OCS (No Label)","OCS_Conversion_RM",IF(LEFT(INDIRECT("$F"&amp;$S1497),3)="OCS","OCS_RM",IF(RIGHT(INDIRECT("$F"&amp;$S1497),10)="conversion","GOTS_RM_conversion",IF((LEFT(INDIRECT("$F"&amp;$S1497),4))="GOTS","GOTS_RM","Responsible_RM")))))))</f>
        <v>#REF!</v>
      </c>
      <c r="AF1497" s="13" t="str" cm="1">
        <f t="array" aca="1" ref="AF1497" ca="1">IF($S1497="","",INDIRECT("$Z"&amp;$S1497))</f>
        <v/>
      </c>
      <c r="AG1497" s="155"/>
      <c r="AH1497" s="13" t="str" cm="1">
        <f t="array" aca="1" ref="AH1497" ca="1">IFERROR(INDIRECT("$ag"&amp;S1497),"")</f>
        <v/>
      </c>
      <c r="AI1497" s="13" t="e" cm="1">
        <f t="array" aca="1" ref="AI1497" ca="1">INDIRECT("O"&amp;S1496)</f>
        <v>#REF!</v>
      </c>
      <c r="AJ1497" s="13" t="str">
        <f>IF($I1497="","",INDEX('Raw Material'!$A$1:$J$75,MATCH(I1497,'Raw Material'!$A$1:$A$75,0),(MATCH(G1497,'Raw Material'!$A$1:$J$1,0))))</f>
        <v/>
      </c>
      <c r="AK1497" s="13" t="str">
        <f t="shared" si="658"/>
        <v>YANLIŞRM</v>
      </c>
      <c r="AL1497" s="153" t="str">
        <f t="shared" si="659"/>
        <v/>
      </c>
    </row>
    <row r="1498" spans="1:38" ht="16.5" customHeight="1">
      <c r="A1498" s="161"/>
      <c r="B1498" s="166"/>
      <c r="C1498" s="167"/>
      <c r="D1498" s="156"/>
      <c r="E1498" s="156"/>
      <c r="F1498" s="174"/>
      <c r="G1498" s="181"/>
      <c r="H1498" s="182"/>
      <c r="I1498" s="182"/>
      <c r="J1498" s="182"/>
      <c r="K1498" s="32"/>
      <c r="L1498" s="178"/>
      <c r="M1498" s="178"/>
      <c r="N1498" s="81"/>
      <c r="O1498" s="185"/>
      <c r="P1498" s="103"/>
      <c r="Q1498" s="84" t="str">
        <f t="shared" si="660"/>
        <v/>
      </c>
      <c r="R1498" s="159"/>
      <c r="S1498" s="28" t="str" cm="1">
        <f t="array" aca="1" ref="S1498" ca="1">IF(INDIRECT("A"&amp;114+$U1498)&lt;&gt;"",114+$U1498,"")</f>
        <v/>
      </c>
      <c r="T1498" s="28" t="str">
        <f t="shared" ca="1" si="661"/>
        <v>$B</v>
      </c>
      <c r="U1498" s="29">
        <f t="shared" si="667"/>
        <v>1380</v>
      </c>
      <c r="V1498" s="29">
        <v>115.333333333342</v>
      </c>
      <c r="W1498" s="29">
        <f t="shared" si="668"/>
        <v>115</v>
      </c>
      <c r="X1498" s="41" t="str" cm="1">
        <f t="array" aca="1" ref="X1498" ca="1">IFERROR(INDEX('PC&amp;PD'!$A$1:$AP$15,ROW('PC&amp;PD'!$A$15),MATCH(INDIRECT(T1498),'PC&amp;PD'!$A$1:$AP$1,0)),"")</f>
        <v/>
      </c>
      <c r="Z1498" s="155"/>
      <c r="AA1498" s="13" t="str">
        <f t="shared" si="657"/>
        <v/>
      </c>
      <c r="AB1498" s="155"/>
      <c r="AC1498" s="13" t="str">
        <f t="shared" ca="1" si="662"/>
        <v>$AB</v>
      </c>
      <c r="AD1498" s="13" t="str" cm="1">
        <f t="array" aca="1" ref="AD1498" ca="1">IFERROR(IF((LEFT(INDIRECT("$F"&amp;$S1498),4))="GOTS",IF($G1498="Organic","GOTS_Organic_raw",(IF($G1498="Responsible","GOTS_Responsible",(IF($G1498="No Attribute (Conventional)","GOTS_conventional",(IF($G1498="Recycled Pre/Post-Consumer","GOTS_pre_post",(IF($G1498="In-Conversion","GOTS_in_conversion",(IF($G1498="Sustainably Sourced","Sustainably_sourced",""))))))))))),IF($G1498="Organic","Organic",(IF($G1498="Responsible","Responsible",(IF($G1498="No Attribute (Conventional)","No_Attribute_Conventional",(IF($G1498="Recycled Pre/Post-Consumer","Recycled_Pre_Post_Consumer",(IF($G1498="In-Conversion","In_Conversion",(IF($G1498="Recycled Pre-Consumer","Recycled_Pre_Consumer",(IF($G1498="Recycled Post-Consumer","Recycled_Post_Consumer",(IF($G1498="Sustainably Sourced","Sustainably_sourced","")))))))))))))))),"")</f>
        <v/>
      </c>
      <c r="AE1498" s="13" t="e" cm="1">
        <f t="array" aca="1" ref="AE1498" ca="1">IF(INDIRECT("$F"&amp;$S1498)="","",IF(LEFT(INDIRECT("$F"&amp;$S1498),3)="GRS","GRS_RCS_RM",IF((LEFT(INDIRECT("$F"&amp;$S1498),3))="RCS","GRS_RCS_RM",IF(INDIRECT("$F"&amp;$S1498)="OCS (No Label)","OCS_Conversion_RM",IF(LEFT(INDIRECT("$F"&amp;$S1498),3)="OCS","OCS_RM",IF(RIGHT(INDIRECT("$F"&amp;$S1498),10)="conversion","GOTS_RM_conversion",IF((LEFT(INDIRECT("$F"&amp;$S1498),4))="GOTS","GOTS_RM","Responsible_RM")))))))</f>
        <v>#REF!</v>
      </c>
      <c r="AF1498" s="13" t="str" cm="1">
        <f t="array" aca="1" ref="AF1498" ca="1">IF($S1498="","",INDIRECT("$Z"&amp;$S1498))</f>
        <v/>
      </c>
      <c r="AG1498" s="155"/>
      <c r="AH1498" s="13" t="str" cm="1">
        <f t="array" aca="1" ref="AH1498" ca="1">IFERROR(INDIRECT("$ag"&amp;S1498),"")</f>
        <v/>
      </c>
      <c r="AI1498" s="13" t="e" cm="1">
        <f t="array" aca="1" ref="AI1498" ca="1">INDIRECT("O"&amp;S1497)</f>
        <v>#REF!</v>
      </c>
      <c r="AJ1498" s="13" t="str">
        <f>IF($I1498="","",INDEX('Raw Material'!$A$1:$J$75,MATCH(I1498,'Raw Material'!$A$1:$A$75,0),(MATCH(G1498,'Raw Material'!$A$1:$J$1,0))))</f>
        <v/>
      </c>
      <c r="AK1498" s="13" t="str">
        <f t="shared" si="658"/>
        <v>YANLIŞRM</v>
      </c>
      <c r="AL1498" s="153" t="str">
        <f t="shared" si="659"/>
        <v/>
      </c>
    </row>
    <row r="1499" spans="1:38" ht="16.5" customHeight="1">
      <c r="A1499" s="161"/>
      <c r="B1499" s="166"/>
      <c r="C1499" s="167"/>
      <c r="D1499" s="156"/>
      <c r="E1499" s="156"/>
      <c r="F1499" s="174"/>
      <c r="G1499" s="181"/>
      <c r="H1499" s="182"/>
      <c r="I1499" s="182"/>
      <c r="J1499" s="182"/>
      <c r="K1499" s="32"/>
      <c r="L1499" s="178"/>
      <c r="M1499" s="178"/>
      <c r="N1499" s="81"/>
      <c r="O1499" s="185"/>
      <c r="P1499" s="103"/>
      <c r="Q1499" s="84" t="str">
        <f t="shared" si="660"/>
        <v/>
      </c>
      <c r="R1499" s="159"/>
      <c r="S1499" s="28" t="str" cm="1">
        <f t="array" aca="1" ref="S1499" ca="1">IF(INDIRECT("A"&amp;114+$U1499)&lt;&gt;"",114+$U1499,"")</f>
        <v/>
      </c>
      <c r="T1499" s="28" t="str">
        <f t="shared" ca="1" si="661"/>
        <v>$B</v>
      </c>
      <c r="U1499" s="29">
        <f t="shared" si="667"/>
        <v>1380</v>
      </c>
      <c r="V1499" s="29">
        <v>115.41666666667599</v>
      </c>
      <c r="W1499" s="29">
        <f t="shared" si="668"/>
        <v>115</v>
      </c>
      <c r="X1499" s="41" t="str" cm="1">
        <f t="array" aca="1" ref="X1499" ca="1">IFERROR(INDEX('PC&amp;PD'!$A$1:$AP$15,ROW('PC&amp;PD'!$A$15),MATCH(INDIRECT(T1499),'PC&amp;PD'!$A$1:$AP$1,0)),"")</f>
        <v/>
      </c>
      <c r="Z1499" s="155"/>
      <c r="AA1499" s="13" t="str">
        <f t="shared" si="657"/>
        <v/>
      </c>
      <c r="AB1499" s="155"/>
      <c r="AC1499" s="13" t="str">
        <f t="shared" ca="1" si="662"/>
        <v>$AB</v>
      </c>
      <c r="AD1499" s="13" t="str" cm="1">
        <f t="array" aca="1" ref="AD1499" ca="1">IFERROR(IF((LEFT(INDIRECT("$F"&amp;$S1499),4))="GOTS",IF($G1499="Organic","GOTS_Organic_raw",(IF($G1499="Responsible","GOTS_Responsible",(IF($G1499="No Attribute (Conventional)","GOTS_conventional",(IF($G1499="Recycled Pre/Post-Consumer","GOTS_pre_post",(IF($G1499="In-Conversion","GOTS_in_conversion",(IF($G1499="Sustainably Sourced","Sustainably_sourced",""))))))))))),IF($G1499="Organic","Organic",(IF($G1499="Responsible","Responsible",(IF($G1499="No Attribute (Conventional)","No_Attribute_Conventional",(IF($G1499="Recycled Pre/Post-Consumer","Recycled_Pre_Post_Consumer",(IF($G1499="In-Conversion","In_Conversion",(IF($G1499="Recycled Pre-Consumer","Recycled_Pre_Consumer",(IF($G1499="Recycled Post-Consumer","Recycled_Post_Consumer",(IF($G1499="Sustainably Sourced","Sustainably_sourced","")))))))))))))))),"")</f>
        <v/>
      </c>
      <c r="AE1499" s="13" t="e" cm="1">
        <f t="array" aca="1" ref="AE1499" ca="1">IF(INDIRECT("$F"&amp;$S1499)="","",IF(LEFT(INDIRECT("$F"&amp;$S1499),3)="GRS","GRS_RCS_RM",IF((LEFT(INDIRECT("$F"&amp;$S1499),3))="RCS","GRS_RCS_RM",IF(INDIRECT("$F"&amp;$S1499)="OCS (No Label)","OCS_Conversion_RM",IF(LEFT(INDIRECT("$F"&amp;$S1499),3)="OCS","OCS_RM",IF(RIGHT(INDIRECT("$F"&amp;$S1499),10)="conversion","GOTS_RM_conversion",IF((LEFT(INDIRECT("$F"&amp;$S1499),4))="GOTS","GOTS_RM","Responsible_RM")))))))</f>
        <v>#REF!</v>
      </c>
      <c r="AF1499" s="13" t="str" cm="1">
        <f t="array" aca="1" ref="AF1499" ca="1">IF($S1499="","",INDIRECT("$Z"&amp;$S1499))</f>
        <v/>
      </c>
      <c r="AG1499" s="155"/>
      <c r="AH1499" s="13" t="str" cm="1">
        <f t="array" aca="1" ref="AH1499" ca="1">IFERROR(INDIRECT("$ag"&amp;S1499),"")</f>
        <v/>
      </c>
      <c r="AI1499" s="13" t="e" cm="1">
        <f t="array" aca="1" ref="AI1499" ca="1">INDIRECT("O"&amp;S1498)</f>
        <v>#REF!</v>
      </c>
      <c r="AJ1499" s="13" t="str">
        <f>IF($I1499="","",INDEX('Raw Material'!$A$1:$J$75,MATCH(I1499,'Raw Material'!$A$1:$A$75,0),(MATCH(G1499,'Raw Material'!$A$1:$J$1,0))))</f>
        <v/>
      </c>
      <c r="AK1499" s="13" t="str">
        <f t="shared" si="658"/>
        <v>YANLIŞRM</v>
      </c>
      <c r="AL1499" s="153" t="str">
        <f t="shared" si="659"/>
        <v/>
      </c>
    </row>
    <row r="1500" spans="1:38" ht="16.5" customHeight="1">
      <c r="A1500" s="162"/>
      <c r="B1500" s="168"/>
      <c r="C1500" s="169"/>
      <c r="D1500" s="156"/>
      <c r="E1500" s="156"/>
      <c r="F1500" s="175"/>
      <c r="G1500" s="181"/>
      <c r="H1500" s="182"/>
      <c r="I1500" s="182"/>
      <c r="J1500" s="182"/>
      <c r="K1500" s="32"/>
      <c r="L1500" s="179"/>
      <c r="M1500" s="179"/>
      <c r="N1500" s="81"/>
      <c r="O1500" s="185"/>
      <c r="P1500" s="103"/>
      <c r="Q1500" s="84" t="str">
        <f t="shared" si="660"/>
        <v/>
      </c>
      <c r="R1500" s="159"/>
      <c r="S1500" s="28" t="str" cm="1">
        <f t="array" aca="1" ref="S1500" ca="1">IF(INDIRECT("A"&amp;114+$U1500)&lt;&gt;"",114+$U1500,"")</f>
        <v/>
      </c>
      <c r="T1500" s="28" t="str">
        <f t="shared" ca="1" si="661"/>
        <v>$B</v>
      </c>
      <c r="U1500" s="29">
        <f t="shared" si="667"/>
        <v>1380</v>
      </c>
      <c r="V1500" s="29">
        <v>115.500000000009</v>
      </c>
      <c r="W1500" s="29">
        <f t="shared" si="668"/>
        <v>115</v>
      </c>
      <c r="X1500" s="41" t="str" cm="1">
        <f t="array" aca="1" ref="X1500" ca="1">IFERROR(INDEX('PC&amp;PD'!$A$1:$AP$15,ROW('PC&amp;PD'!$A$15),MATCH(INDIRECT(T1500),'PC&amp;PD'!$A$1:$AP$1,0)),"")</f>
        <v/>
      </c>
      <c r="Z1500" s="155"/>
      <c r="AA1500" s="13" t="str">
        <f t="shared" si="657"/>
        <v/>
      </c>
      <c r="AB1500" s="155"/>
      <c r="AC1500" s="13" t="str">
        <f t="shared" ca="1" si="662"/>
        <v>$AB</v>
      </c>
      <c r="AD1500" s="13" t="str" cm="1">
        <f t="array" aca="1" ref="AD1500" ca="1">IFERROR(IF((LEFT(INDIRECT("$F"&amp;$S1500),4))="GOTS",IF($G1500="Organic","GOTS_Organic_raw",(IF($G1500="Responsible","GOTS_Responsible",(IF($G1500="No Attribute (Conventional)","GOTS_conventional",(IF($G1500="Recycled Pre/Post-Consumer","GOTS_pre_post",(IF($G1500="In-Conversion","GOTS_in_conversion",(IF($G1500="Sustainably Sourced","Sustainably_sourced",""))))))))))),IF($G1500="Organic","Organic",(IF($G1500="Responsible","Responsible",(IF($G1500="No Attribute (Conventional)","No_Attribute_Conventional",(IF($G1500="Recycled Pre/Post-Consumer","Recycled_Pre_Post_Consumer",(IF($G1500="In-Conversion","In_Conversion",(IF($G1500="Recycled Pre-Consumer","Recycled_Pre_Consumer",(IF($G1500="Recycled Post-Consumer","Recycled_Post_Consumer",(IF($G1500="Sustainably Sourced","Sustainably_sourced","")))))))))))))))),"")</f>
        <v/>
      </c>
      <c r="AE1500" s="13" t="e" cm="1">
        <f t="array" aca="1" ref="AE1500" ca="1">IF(INDIRECT("$F"&amp;$S1500)="","",IF(LEFT(INDIRECT("$F"&amp;$S1500),3)="GRS","GRS_RCS_RM",IF((LEFT(INDIRECT("$F"&amp;$S1500),3))="RCS","GRS_RCS_RM",IF(INDIRECT("$F"&amp;$S1500)="OCS (No Label)","OCS_Conversion_RM",IF(LEFT(INDIRECT("$F"&amp;$S1500),3)="OCS","OCS_RM",IF(RIGHT(INDIRECT("$F"&amp;$S1500),10)="conversion","GOTS_RM_conversion",IF((LEFT(INDIRECT("$F"&amp;$S1500),4))="GOTS","GOTS_RM","Responsible_RM")))))))</f>
        <v>#REF!</v>
      </c>
      <c r="AF1500" s="13" t="str" cm="1">
        <f t="array" aca="1" ref="AF1500" ca="1">IF($S1500="","",INDIRECT("$Z"&amp;$S1500))</f>
        <v/>
      </c>
      <c r="AG1500" s="155"/>
      <c r="AH1500" s="13" t="str" cm="1">
        <f t="array" aca="1" ref="AH1500" ca="1">IFERROR(INDIRECT("$ag"&amp;S1500),"")</f>
        <v/>
      </c>
      <c r="AI1500" s="13" t="e" cm="1">
        <f t="array" aca="1" ref="AI1500" ca="1">INDIRECT("O"&amp;S1499)</f>
        <v>#REF!</v>
      </c>
      <c r="AJ1500" s="13" t="str">
        <f>IF($I1500="","",INDEX('Raw Material'!$A$1:$J$75,MATCH(I1500,'Raw Material'!$A$1:$A$75,0),(MATCH(G1500,'Raw Material'!$A$1:$J$1,0))))</f>
        <v/>
      </c>
      <c r="AK1500" s="13" t="str">
        <f t="shared" si="658"/>
        <v>YANLIŞRM</v>
      </c>
      <c r="AL1500" s="153" t="str">
        <f t="shared" si="659"/>
        <v/>
      </c>
    </row>
    <row r="1501" spans="1:38" ht="16.5" customHeight="1">
      <c r="A1501" s="162"/>
      <c r="B1501" s="168"/>
      <c r="C1501" s="169"/>
      <c r="D1501" s="156"/>
      <c r="E1501" s="156"/>
      <c r="F1501" s="175"/>
      <c r="G1501" s="181"/>
      <c r="H1501" s="182"/>
      <c r="I1501" s="182"/>
      <c r="J1501" s="182"/>
      <c r="K1501" s="32"/>
      <c r="L1501" s="179"/>
      <c r="M1501" s="179"/>
      <c r="N1501" s="81"/>
      <c r="O1501" s="185"/>
      <c r="P1501" s="103"/>
      <c r="Q1501" s="84" t="str">
        <f t="shared" si="660"/>
        <v/>
      </c>
      <c r="R1501" s="159"/>
      <c r="S1501" s="28" t="str" cm="1">
        <f t="array" aca="1" ref="S1501" ca="1">IF(INDIRECT("A"&amp;114+$U1501)&lt;&gt;"",114+$U1501,"")</f>
        <v/>
      </c>
      <c r="T1501" s="28" t="str">
        <f t="shared" ca="1" si="661"/>
        <v>$B</v>
      </c>
      <c r="U1501" s="29">
        <f t="shared" si="667"/>
        <v>1380</v>
      </c>
      <c r="V1501" s="29">
        <v>115.583333333342</v>
      </c>
      <c r="W1501" s="29">
        <f t="shared" si="668"/>
        <v>115</v>
      </c>
      <c r="X1501" s="41" t="str" cm="1">
        <f t="array" aca="1" ref="X1501" ca="1">IFERROR(INDEX('PC&amp;PD'!$A$1:$AP$15,ROW('PC&amp;PD'!$A$15),MATCH(INDIRECT(T1501),'PC&amp;PD'!$A$1:$AP$1,0)),"")</f>
        <v/>
      </c>
      <c r="Z1501" s="155"/>
      <c r="AA1501" s="13" t="str">
        <f t="shared" si="657"/>
        <v/>
      </c>
      <c r="AB1501" s="155"/>
      <c r="AC1501" s="13" t="str">
        <f t="shared" ca="1" si="662"/>
        <v>$AB</v>
      </c>
      <c r="AD1501" s="13" t="str" cm="1">
        <f t="array" aca="1" ref="AD1501" ca="1">IFERROR(IF((LEFT(INDIRECT("$F"&amp;$S1501),4))="GOTS",IF($G1501="Organic","GOTS_Organic_raw",(IF($G1501="Responsible","GOTS_Responsible",(IF($G1501="No Attribute (Conventional)","GOTS_conventional",(IF($G1501="Recycled Pre/Post-Consumer","GOTS_pre_post",(IF($G1501="In-Conversion","GOTS_in_conversion",(IF($G1501="Sustainably Sourced","Sustainably_sourced",""))))))))))),IF($G1501="Organic","Organic",(IF($G1501="Responsible","Responsible",(IF($G1501="No Attribute (Conventional)","No_Attribute_Conventional",(IF($G1501="Recycled Pre/Post-Consumer","Recycled_Pre_Post_Consumer",(IF($G1501="In-Conversion","In_Conversion",(IF($G1501="Recycled Pre-Consumer","Recycled_Pre_Consumer",(IF($G1501="Recycled Post-Consumer","Recycled_Post_Consumer",(IF($G1501="Sustainably Sourced","Sustainably_sourced","")))))))))))))))),"")</f>
        <v/>
      </c>
      <c r="AE1501" s="13" t="e" cm="1">
        <f t="array" aca="1" ref="AE1501" ca="1">IF(INDIRECT("$F"&amp;$S1501)="","",IF(LEFT(INDIRECT("$F"&amp;$S1501),3)="GRS","GRS_RCS_RM",IF((LEFT(INDIRECT("$F"&amp;$S1501),3))="RCS","GRS_RCS_RM",IF(INDIRECT("$F"&amp;$S1501)="OCS (No Label)","OCS_Conversion_RM",IF(LEFT(INDIRECT("$F"&amp;$S1501),3)="OCS","OCS_RM",IF(RIGHT(INDIRECT("$F"&amp;$S1501),10)="conversion","GOTS_RM_conversion",IF((LEFT(INDIRECT("$F"&amp;$S1501),4))="GOTS","GOTS_RM","Responsible_RM")))))))</f>
        <v>#REF!</v>
      </c>
      <c r="AF1501" s="13" t="str" cm="1">
        <f t="array" aca="1" ref="AF1501" ca="1">IF($S1501="","",INDIRECT("$Z"&amp;$S1501))</f>
        <v/>
      </c>
      <c r="AG1501" s="155"/>
      <c r="AH1501" s="13" t="str" cm="1">
        <f t="array" aca="1" ref="AH1501" ca="1">IFERROR(INDIRECT("$ag"&amp;S1501),"")</f>
        <v/>
      </c>
      <c r="AI1501" s="13" t="e" cm="1">
        <f t="array" aca="1" ref="AI1501" ca="1">INDIRECT("O"&amp;S1500)</f>
        <v>#REF!</v>
      </c>
      <c r="AJ1501" s="13" t="str">
        <f>IF($I1501="","",INDEX('Raw Material'!$A$1:$J$75,MATCH(I1501,'Raw Material'!$A$1:$A$75,0),(MATCH(G1501,'Raw Material'!$A$1:$J$1,0))))</f>
        <v/>
      </c>
      <c r="AK1501" s="13" t="str">
        <f t="shared" si="658"/>
        <v>YANLIŞRM</v>
      </c>
      <c r="AL1501" s="153" t="str">
        <f t="shared" si="659"/>
        <v/>
      </c>
    </row>
    <row r="1502" spans="1:38" ht="16.5" customHeight="1">
      <c r="A1502" s="162"/>
      <c r="B1502" s="168"/>
      <c r="C1502" s="169"/>
      <c r="D1502" s="156"/>
      <c r="E1502" s="156"/>
      <c r="F1502" s="175"/>
      <c r="G1502" s="181"/>
      <c r="H1502" s="182"/>
      <c r="I1502" s="182"/>
      <c r="J1502" s="182"/>
      <c r="K1502" s="32"/>
      <c r="L1502" s="179"/>
      <c r="M1502" s="179"/>
      <c r="N1502" s="81"/>
      <c r="O1502" s="185"/>
      <c r="P1502" s="103"/>
      <c r="Q1502" s="84" t="str">
        <f t="shared" si="660"/>
        <v/>
      </c>
      <c r="R1502" s="159"/>
      <c r="S1502" s="28" t="str" cm="1">
        <f t="array" aca="1" ref="S1502" ca="1">IF(INDIRECT("A"&amp;114+$U1502)&lt;&gt;"",114+$U1502,"")</f>
        <v/>
      </c>
      <c r="T1502" s="28" t="str">
        <f t="shared" ca="1" si="661"/>
        <v>$B</v>
      </c>
      <c r="U1502" s="29">
        <f t="shared" si="667"/>
        <v>1380</v>
      </c>
      <c r="V1502" s="29">
        <v>115.66666666667599</v>
      </c>
      <c r="W1502" s="29">
        <f t="shared" si="668"/>
        <v>115</v>
      </c>
      <c r="X1502" s="41" t="str" cm="1">
        <f t="array" aca="1" ref="X1502" ca="1">IFERROR(INDEX('PC&amp;PD'!$A$1:$AP$15,ROW('PC&amp;PD'!$A$15),MATCH(INDIRECT(T1502),'PC&amp;PD'!$A$1:$AP$1,0)),"")</f>
        <v/>
      </c>
      <c r="Z1502" s="155"/>
      <c r="AA1502" s="13" t="str">
        <f t="shared" si="657"/>
        <v/>
      </c>
      <c r="AB1502" s="155"/>
      <c r="AC1502" s="13" t="str">
        <f t="shared" ca="1" si="662"/>
        <v>$AB</v>
      </c>
      <c r="AD1502" s="13" t="str" cm="1">
        <f t="array" aca="1" ref="AD1502" ca="1">IFERROR(IF((LEFT(INDIRECT("$F"&amp;$S1502),4))="GOTS",IF($G1502="Organic","GOTS_Organic_raw",(IF($G1502="Responsible","GOTS_Responsible",(IF($G1502="No Attribute (Conventional)","GOTS_conventional",(IF($G1502="Recycled Pre/Post-Consumer","GOTS_pre_post",(IF($G1502="In-Conversion","GOTS_in_conversion",(IF($G1502="Sustainably Sourced","Sustainably_sourced",""))))))))))),IF($G1502="Organic","Organic",(IF($G1502="Responsible","Responsible",(IF($G1502="No Attribute (Conventional)","No_Attribute_Conventional",(IF($G1502="Recycled Pre/Post-Consumer","Recycled_Pre_Post_Consumer",(IF($G1502="In-Conversion","In_Conversion",(IF($G1502="Recycled Pre-Consumer","Recycled_Pre_Consumer",(IF($G1502="Recycled Post-Consumer","Recycled_Post_Consumer",(IF($G1502="Sustainably Sourced","Sustainably_sourced","")))))))))))))))),"")</f>
        <v/>
      </c>
      <c r="AE1502" s="13" t="e" cm="1">
        <f t="array" aca="1" ref="AE1502" ca="1">IF(INDIRECT("$F"&amp;$S1502)="","",IF(LEFT(INDIRECT("$F"&amp;$S1502),3)="GRS","GRS_RCS_RM",IF((LEFT(INDIRECT("$F"&amp;$S1502),3))="RCS","GRS_RCS_RM",IF(INDIRECT("$F"&amp;$S1502)="OCS (No Label)","OCS_Conversion_RM",IF(LEFT(INDIRECT("$F"&amp;$S1502),3)="OCS","OCS_RM",IF(RIGHT(INDIRECT("$F"&amp;$S1502),10)="conversion","GOTS_RM_conversion",IF((LEFT(INDIRECT("$F"&amp;$S1502),4))="GOTS","GOTS_RM","Responsible_RM")))))))</f>
        <v>#REF!</v>
      </c>
      <c r="AF1502" s="13" t="str" cm="1">
        <f t="array" aca="1" ref="AF1502" ca="1">IF($S1502="","",INDIRECT("$Z"&amp;$S1502))</f>
        <v/>
      </c>
      <c r="AG1502" s="155"/>
      <c r="AH1502" s="13" t="str" cm="1">
        <f t="array" aca="1" ref="AH1502" ca="1">IFERROR(INDIRECT("$ag"&amp;S1502),"")</f>
        <v/>
      </c>
      <c r="AI1502" s="13" t="e" cm="1">
        <f t="array" aca="1" ref="AI1502" ca="1">INDIRECT("O"&amp;S1501)</f>
        <v>#REF!</v>
      </c>
      <c r="AJ1502" s="13" t="str">
        <f>IF($I1502="","",INDEX('Raw Material'!$A$1:$J$75,MATCH(I1502,'Raw Material'!$A$1:$A$75,0),(MATCH(G1502,'Raw Material'!$A$1:$J$1,0))))</f>
        <v/>
      </c>
      <c r="AK1502" s="13" t="str">
        <f t="shared" si="658"/>
        <v>YANLIŞRM</v>
      </c>
      <c r="AL1502" s="153" t="str">
        <f t="shared" si="659"/>
        <v/>
      </c>
    </row>
    <row r="1503" spans="1:38" ht="16.5" customHeight="1">
      <c r="A1503" s="162"/>
      <c r="B1503" s="168"/>
      <c r="C1503" s="169"/>
      <c r="D1503" s="156"/>
      <c r="E1503" s="156"/>
      <c r="F1503" s="175"/>
      <c r="G1503" s="181"/>
      <c r="H1503" s="182"/>
      <c r="I1503" s="182"/>
      <c r="J1503" s="182"/>
      <c r="K1503" s="32"/>
      <c r="L1503" s="179"/>
      <c r="M1503" s="179"/>
      <c r="N1503" s="81"/>
      <c r="O1503" s="185"/>
      <c r="P1503" s="103"/>
      <c r="Q1503" s="84" t="str">
        <f t="shared" si="660"/>
        <v/>
      </c>
      <c r="R1503" s="159"/>
      <c r="S1503" s="28" t="str" cm="1">
        <f t="array" aca="1" ref="S1503" ca="1">IF(INDIRECT("A"&amp;114+$U1503)&lt;&gt;"",114+$U1503,"")</f>
        <v/>
      </c>
      <c r="T1503" s="28" t="str">
        <f t="shared" ca="1" si="661"/>
        <v>$B</v>
      </c>
      <c r="U1503" s="29">
        <f t="shared" si="667"/>
        <v>1380</v>
      </c>
      <c r="V1503" s="29">
        <v>115.750000000009</v>
      </c>
      <c r="W1503" s="29">
        <f t="shared" si="668"/>
        <v>115</v>
      </c>
      <c r="X1503" s="41" t="str" cm="1">
        <f t="array" aca="1" ref="X1503" ca="1">IFERROR(INDEX('PC&amp;PD'!$A$1:$AP$15,ROW('PC&amp;PD'!$A$15),MATCH(INDIRECT(T1503),'PC&amp;PD'!$A$1:$AP$1,0)),"")</f>
        <v/>
      </c>
      <c r="Z1503" s="155"/>
      <c r="AA1503" s="13" t="str">
        <f t="shared" si="657"/>
        <v/>
      </c>
      <c r="AB1503" s="155"/>
      <c r="AC1503" s="13" t="str">
        <f t="shared" ca="1" si="662"/>
        <v>$AB</v>
      </c>
      <c r="AD1503" s="13" t="str" cm="1">
        <f t="array" aca="1" ref="AD1503" ca="1">IFERROR(IF((LEFT(INDIRECT("$F"&amp;$S1503),4))="GOTS",IF($G1503="Organic","GOTS_Organic_raw",(IF($G1503="Responsible","GOTS_Responsible",(IF($G1503="No Attribute (Conventional)","GOTS_conventional",(IF($G1503="Recycled Pre/Post-Consumer","GOTS_pre_post",(IF($G1503="In-Conversion","GOTS_in_conversion",(IF($G1503="Sustainably Sourced","Sustainably_sourced",""))))))))))),IF($G1503="Organic","Organic",(IF($G1503="Responsible","Responsible",(IF($G1503="No Attribute (Conventional)","No_Attribute_Conventional",(IF($G1503="Recycled Pre/Post-Consumer","Recycled_Pre_Post_Consumer",(IF($G1503="In-Conversion","In_Conversion",(IF($G1503="Recycled Pre-Consumer","Recycled_Pre_Consumer",(IF($G1503="Recycled Post-Consumer","Recycled_Post_Consumer",(IF($G1503="Sustainably Sourced","Sustainably_sourced","")))))))))))))))),"")</f>
        <v/>
      </c>
      <c r="AE1503" s="13" t="e" cm="1">
        <f t="array" aca="1" ref="AE1503" ca="1">IF(INDIRECT("$F"&amp;$S1503)="","",IF(LEFT(INDIRECT("$F"&amp;$S1503),3)="GRS","GRS_RCS_RM",IF((LEFT(INDIRECT("$F"&amp;$S1503),3))="RCS","GRS_RCS_RM",IF(INDIRECT("$F"&amp;$S1503)="OCS (No Label)","OCS_Conversion_RM",IF(LEFT(INDIRECT("$F"&amp;$S1503),3)="OCS","OCS_RM",IF(RIGHT(INDIRECT("$F"&amp;$S1503),10)="conversion","GOTS_RM_conversion",IF((LEFT(INDIRECT("$F"&amp;$S1503),4))="GOTS","GOTS_RM","Responsible_RM")))))))</f>
        <v>#REF!</v>
      </c>
      <c r="AF1503" s="13" t="str" cm="1">
        <f t="array" aca="1" ref="AF1503" ca="1">IF($S1503="","",INDIRECT("$Z"&amp;$S1503))</f>
        <v/>
      </c>
      <c r="AG1503" s="155"/>
      <c r="AH1503" s="13" t="str" cm="1">
        <f t="array" aca="1" ref="AH1503" ca="1">IFERROR(INDIRECT("$ag"&amp;S1503),"")</f>
        <v/>
      </c>
      <c r="AI1503" s="13" t="e" cm="1">
        <f t="array" aca="1" ref="AI1503" ca="1">INDIRECT("O"&amp;S1502)</f>
        <v>#REF!</v>
      </c>
      <c r="AJ1503" s="13" t="str">
        <f>IF($I1503="","",INDEX('Raw Material'!$A$1:$J$75,MATCH(I1503,'Raw Material'!$A$1:$A$75,0),(MATCH(G1503,'Raw Material'!$A$1:$J$1,0))))</f>
        <v/>
      </c>
      <c r="AK1503" s="13" t="str">
        <f t="shared" si="658"/>
        <v>YANLIŞRM</v>
      </c>
      <c r="AL1503" s="153" t="str">
        <f t="shared" si="659"/>
        <v/>
      </c>
    </row>
    <row r="1504" spans="1:38" ht="16.5" customHeight="1">
      <c r="A1504" s="162"/>
      <c r="B1504" s="168"/>
      <c r="C1504" s="169"/>
      <c r="D1504" s="156"/>
      <c r="E1504" s="156"/>
      <c r="F1504" s="175"/>
      <c r="G1504" s="181"/>
      <c r="H1504" s="182"/>
      <c r="I1504" s="182"/>
      <c r="J1504" s="182"/>
      <c r="K1504" s="32"/>
      <c r="L1504" s="179"/>
      <c r="M1504" s="179"/>
      <c r="N1504" s="81"/>
      <c r="O1504" s="185"/>
      <c r="P1504" s="103"/>
      <c r="Q1504" s="84" t="str">
        <f t="shared" si="660"/>
        <v/>
      </c>
      <c r="R1504" s="159"/>
      <c r="S1504" s="28" t="str" cm="1">
        <f t="array" aca="1" ref="S1504" ca="1">IF(INDIRECT("A"&amp;114+$U1504)&lt;&gt;"",114+$U1504,"")</f>
        <v/>
      </c>
      <c r="T1504" s="28" t="str">
        <f t="shared" ca="1" si="661"/>
        <v>$B</v>
      </c>
      <c r="U1504" s="29">
        <f t="shared" si="667"/>
        <v>1380</v>
      </c>
      <c r="V1504" s="29">
        <v>115.833333333342</v>
      </c>
      <c r="W1504" s="29">
        <f t="shared" si="668"/>
        <v>115</v>
      </c>
      <c r="X1504" s="41" t="str" cm="1">
        <f t="array" aca="1" ref="X1504" ca="1">IFERROR(INDEX('PC&amp;PD'!$A$1:$AP$15,ROW('PC&amp;PD'!$A$15),MATCH(INDIRECT(T1504),'PC&amp;PD'!$A$1:$AP$1,0)),"")</f>
        <v/>
      </c>
      <c r="Z1504" s="155"/>
      <c r="AA1504" s="13" t="str">
        <f t="shared" si="657"/>
        <v/>
      </c>
      <c r="AB1504" s="155"/>
      <c r="AC1504" s="13" t="str">
        <f t="shared" ca="1" si="662"/>
        <v>$AB</v>
      </c>
      <c r="AD1504" s="13" t="str" cm="1">
        <f t="array" aca="1" ref="AD1504" ca="1">IFERROR(IF((LEFT(INDIRECT("$F"&amp;$S1504),4))="GOTS",IF($G1504="Organic","GOTS_Organic_raw",(IF($G1504="Responsible","GOTS_Responsible",(IF($G1504="No Attribute (Conventional)","GOTS_conventional",(IF($G1504="Recycled Pre/Post-Consumer","GOTS_pre_post",(IF($G1504="In-Conversion","GOTS_in_conversion",(IF($G1504="Sustainably Sourced","Sustainably_sourced",""))))))))))),IF($G1504="Organic","Organic",(IF($G1504="Responsible","Responsible",(IF($G1504="No Attribute (Conventional)","No_Attribute_Conventional",(IF($G1504="Recycled Pre/Post-Consumer","Recycled_Pre_Post_Consumer",(IF($G1504="In-Conversion","In_Conversion",(IF($G1504="Recycled Pre-Consumer","Recycled_Pre_Consumer",(IF($G1504="Recycled Post-Consumer","Recycled_Post_Consumer",(IF($G1504="Sustainably Sourced","Sustainably_sourced","")))))))))))))))),"")</f>
        <v/>
      </c>
      <c r="AE1504" s="13" t="e" cm="1">
        <f t="array" aca="1" ref="AE1504" ca="1">IF(INDIRECT("$F"&amp;$S1504)="","",IF(LEFT(INDIRECT("$F"&amp;$S1504),3)="GRS","GRS_RCS_RM",IF((LEFT(INDIRECT("$F"&amp;$S1504),3))="RCS","GRS_RCS_RM",IF(INDIRECT("$F"&amp;$S1504)="OCS (No Label)","OCS_Conversion_RM",IF(LEFT(INDIRECT("$F"&amp;$S1504),3)="OCS","OCS_RM",IF(RIGHT(INDIRECT("$F"&amp;$S1504),10)="conversion","GOTS_RM_conversion",IF((LEFT(INDIRECT("$F"&amp;$S1504),4))="GOTS","GOTS_RM","Responsible_RM")))))))</f>
        <v>#REF!</v>
      </c>
      <c r="AF1504" s="13" t="str" cm="1">
        <f t="array" aca="1" ref="AF1504" ca="1">IF($S1504="","",INDIRECT("$Z"&amp;$S1504))</f>
        <v/>
      </c>
      <c r="AG1504" s="155"/>
      <c r="AH1504" s="13" t="str" cm="1">
        <f t="array" aca="1" ref="AH1504" ca="1">IFERROR(INDIRECT("$ag"&amp;S1504),"")</f>
        <v/>
      </c>
      <c r="AI1504" s="13" t="e" cm="1">
        <f t="array" aca="1" ref="AI1504" ca="1">INDIRECT("O"&amp;S1503)</f>
        <v>#REF!</v>
      </c>
      <c r="AJ1504" s="13" t="str">
        <f>IF($I1504="","",INDEX('Raw Material'!$A$1:$J$75,MATCH(I1504,'Raw Material'!$A$1:$A$75,0),(MATCH(G1504,'Raw Material'!$A$1:$J$1,0))))</f>
        <v/>
      </c>
      <c r="AK1504" s="13" t="str">
        <f t="shared" si="658"/>
        <v>YANLIŞRM</v>
      </c>
      <c r="AL1504" s="153" t="str">
        <f t="shared" si="659"/>
        <v/>
      </c>
    </row>
    <row r="1505" spans="1:38" ht="16.5" customHeight="1" thickBot="1">
      <c r="A1505" s="163"/>
      <c r="B1505" s="170"/>
      <c r="C1505" s="171"/>
      <c r="D1505" s="156"/>
      <c r="E1505" s="156"/>
      <c r="F1505" s="176"/>
      <c r="G1505" s="157"/>
      <c r="H1505" s="158"/>
      <c r="I1505" s="158"/>
      <c r="J1505" s="158"/>
      <c r="K1505" s="33"/>
      <c r="L1505" s="180"/>
      <c r="M1505" s="180"/>
      <c r="N1505" s="82"/>
      <c r="O1505" s="186"/>
      <c r="P1505" s="103"/>
      <c r="Q1505" s="84" t="str">
        <f t="shared" si="660"/>
        <v/>
      </c>
      <c r="R1505" s="159"/>
      <c r="S1505" s="28" t="str" cm="1">
        <f t="array" aca="1" ref="S1505" ca="1">IF(INDIRECT("A"&amp;114+$U1505)&lt;&gt;"",114+$U1505,"")</f>
        <v/>
      </c>
      <c r="T1505" s="28" t="str">
        <f t="shared" ca="1" si="661"/>
        <v>$B</v>
      </c>
      <c r="U1505" s="29">
        <f t="shared" si="667"/>
        <v>1380</v>
      </c>
      <c r="V1505" s="29">
        <v>115.91666666667599</v>
      </c>
      <c r="W1505" s="29">
        <f t="shared" si="668"/>
        <v>115</v>
      </c>
      <c r="X1505" s="41" t="str" cm="1">
        <f t="array" aca="1" ref="X1505" ca="1">IFERROR(INDEX('PC&amp;PD'!$A$1:$AP$15,ROW('PC&amp;PD'!$A$15),MATCH(INDIRECT(T1505),'PC&amp;PD'!$A$1:$AP$1,0)),"")</f>
        <v/>
      </c>
      <c r="Z1505" s="155"/>
      <c r="AA1505" s="13" t="str">
        <f t="shared" si="657"/>
        <v/>
      </c>
      <c r="AB1505" s="155"/>
      <c r="AC1505" s="13" t="str">
        <f t="shared" ca="1" si="662"/>
        <v>$AB</v>
      </c>
      <c r="AD1505" s="13" t="str" cm="1">
        <f t="array" aca="1" ref="AD1505" ca="1">IFERROR(IF((LEFT(INDIRECT("$F"&amp;$S1505),4))="GOTS",IF($G1505="Organic","GOTS_Organic_raw",(IF($G1505="Responsible","GOTS_Responsible",(IF($G1505="No Attribute (Conventional)","GOTS_conventional",(IF($G1505="Recycled Pre/Post-Consumer","GOTS_pre_post",(IF($G1505="In-Conversion","GOTS_in_conversion",(IF($G1505="Sustainably Sourced","Sustainably_sourced",""))))))))))),IF($G1505="Organic","Organic",(IF($G1505="Responsible","Responsible",(IF($G1505="No Attribute (Conventional)","No_Attribute_Conventional",(IF($G1505="Recycled Pre/Post-Consumer","Recycled_Pre_Post_Consumer",(IF($G1505="In-Conversion","In_Conversion",(IF($G1505="Recycled Pre-Consumer","Recycled_Pre_Consumer",(IF($G1505="Recycled Post-Consumer","Recycled_Post_Consumer",(IF($G1505="Sustainably Sourced","Sustainably_sourced","")))))))))))))))),"")</f>
        <v/>
      </c>
      <c r="AE1505" s="13" t="e" cm="1">
        <f t="array" aca="1" ref="AE1505" ca="1">IF(INDIRECT("$F"&amp;$S1505)="","",IF(LEFT(INDIRECT("$F"&amp;$S1505),3)="GRS","GRS_RCS_RM",IF((LEFT(INDIRECT("$F"&amp;$S1505),3))="RCS","GRS_RCS_RM",IF(INDIRECT("$F"&amp;$S1505)="OCS (No Label)","OCS_Conversion_RM",IF(LEFT(INDIRECT("$F"&amp;$S1505),3)="OCS","OCS_RM",IF(RIGHT(INDIRECT("$F"&amp;$S1505),10)="conversion","GOTS_RM_conversion",IF((LEFT(INDIRECT("$F"&amp;$S1505),4))="GOTS","GOTS_RM","Responsible_RM")))))))</f>
        <v>#REF!</v>
      </c>
      <c r="AF1505" s="13" t="str" cm="1">
        <f t="array" aca="1" ref="AF1505" ca="1">IF($S1505="","",INDIRECT("$Z"&amp;$S1505))</f>
        <v/>
      </c>
      <c r="AG1505" s="155"/>
      <c r="AH1505" s="13" t="str" cm="1">
        <f t="array" aca="1" ref="AH1505" ca="1">IFERROR(INDIRECT("$ag"&amp;S1505),"")</f>
        <v/>
      </c>
      <c r="AI1505" s="13" t="e" cm="1">
        <f t="array" aca="1" ref="AI1505" ca="1">INDIRECT("O"&amp;S1504)</f>
        <v>#REF!</v>
      </c>
      <c r="AJ1505" s="13" t="str">
        <f>IF($I1505="","",INDEX('Raw Material'!$A$1:$J$75,MATCH(I1505,'Raw Material'!$A$1:$A$75,0),(MATCH(G1505,'Raw Material'!$A$1:$J$1,0))))</f>
        <v/>
      </c>
      <c r="AK1505" s="13" t="str">
        <f t="shared" si="658"/>
        <v>YANLIŞRM</v>
      </c>
      <c r="AL1505" s="153" t="str">
        <f t="shared" si="659"/>
        <v/>
      </c>
    </row>
    <row r="1506" spans="1:38" ht="16.5" customHeight="1">
      <c r="A1506" s="160" t="str">
        <f>IF(B1506="","",COUNTA($B$114:$B1506))</f>
        <v/>
      </c>
      <c r="B1506" s="164"/>
      <c r="C1506" s="165"/>
      <c r="D1506" s="183"/>
      <c r="E1506" s="183"/>
      <c r="F1506" s="172"/>
      <c r="G1506" s="212"/>
      <c r="H1506" s="206"/>
      <c r="I1506" s="206"/>
      <c r="J1506" s="206"/>
      <c r="K1506" s="31"/>
      <c r="L1506" s="177" t="str">
        <f t="shared" ref="L1506" si="677">IF(R1506="","",LEFT(R1506,LEN(R1506)-2))</f>
        <v/>
      </c>
      <c r="M1506" s="177"/>
      <c r="N1506" s="80"/>
      <c r="O1506" s="184"/>
      <c r="P1506" s="103"/>
      <c r="Q1506" s="84" t="str">
        <f t="shared" si="660"/>
        <v/>
      </c>
      <c r="R1506" s="159" t="str">
        <f t="shared" ref="R1506" si="678">CONCATENATE($Q1506,Q1507,Q1508,Q1509,Q1510,Q1511,$Q1512,$Q1513,$Q1514,$Q1515,Q1516,Q1517)</f>
        <v/>
      </c>
      <c r="S1506" s="28" t="str" cm="1">
        <f t="array" aca="1" ref="S1506" ca="1">IF(INDIRECT("A"&amp;114+$U1506)&lt;&gt;"",114+$U1506,"")</f>
        <v/>
      </c>
      <c r="T1506" s="28" t="str">
        <f t="shared" ca="1" si="661"/>
        <v>$B</v>
      </c>
      <c r="U1506" s="29">
        <f t="shared" si="667"/>
        <v>1392</v>
      </c>
      <c r="V1506" s="29">
        <v>116.000000000009</v>
      </c>
      <c r="W1506" s="29">
        <f t="shared" si="668"/>
        <v>116</v>
      </c>
      <c r="X1506" s="41" t="str" cm="1">
        <f t="array" aca="1" ref="X1506" ca="1">IFERROR(INDEX('PC&amp;PD'!$A$1:$AP$15,ROW('PC&amp;PD'!$A$15),MATCH(INDIRECT(T1506),'PC&amp;PD'!$A$1:$AP$1,0)),"")</f>
        <v/>
      </c>
      <c r="Z1506" s="155" t="str">
        <f t="shared" ref="Z1506" si="679">IFERROR(IF($F1506="OCS 100","OCS (OCS 100)",IF($F1506="OCS Blended","OCS (OCS Blended)",IF($F1506="OCS (No Label)","OCS (No Label)",IF($F1506="RCS 100","RCS (RCS 100)",IF($F1506="RCS Blended","RCS (RCS Blended)",IF($F1506="GRS","GRS (GRS)",IF($F1506="GRS (No Label)", "GRS (No Label)",IF($F1506="RDS","RDS (RDS)",IF($F1506="RWS","RWS (RWS)",IF($F1506="RAS","RAS (RAS)",IF($F1506="RMS","RMS (RMS)",IF($F1506="GOTS Organic","GOTS (Organic)",IF($F1506="GOTS Made with organic","GOTS (Made with Organic)",IF($F1506="GOTS Organic - in conversion","GOTS (Organic - In Conversion)",IF($F1506="GOTS Made with organic - in conversion","GOTS (Made with Organic - In Conversion)",""))))))))))))))),"")</f>
        <v/>
      </c>
      <c r="AA1506" s="13" t="str">
        <f t="shared" si="657"/>
        <v/>
      </c>
      <c r="AB1506" s="155" t="str">
        <f t="shared" ref="AB1506" si="680">IFERROR(IF($F1506="OCS 100", "OCS_100",IF($F1506="OCS Blended", "OCS_Blended",IF($F1506="OCS (No Label)", "OCS_No_Label",IF($F1506="RCS 100", "RCS_100",IF($F1506="RCS Blended","RCS_Blended",IF($F1506="GRS","GRS",IF($F1506="GRS (No Label)", "GRS_No_Label",IF($F1506="RDS","RDS",IF($F1506="RWS","RWS",IF($F1506="RMS","RMS",IF($F1506="GOTS Organic","GOTS_Organic",IF($F1506="GOTS Made with organic","GOTS_Made_with_organic",IF($F1506="GOTS Organic - in conversion","GOTS_Organic_in_Conversion",IF($F1506="GOTS Made with organic - in conversion","GOTS_Made_with_Organic_in_Conversion",IF($F1506="RAS","RAS",""))))))))))))))),"")</f>
        <v/>
      </c>
      <c r="AC1506" s="13" t="str">
        <f t="shared" ca="1" si="662"/>
        <v>$AB</v>
      </c>
      <c r="AD1506" s="13" t="str" cm="1">
        <f t="array" aca="1" ref="AD1506" ca="1">IFERROR(IF((LEFT(INDIRECT("$F"&amp;$S1506),4))="GOTS",IF($G1506="Organic","GOTS_Organic_raw",(IF($G1506="Responsible","GOTS_Responsible",(IF($G1506="No Attribute (Conventional)","GOTS_conventional",(IF($G1506="Recycled Pre/Post-Consumer","GOTS_pre_post",(IF($G1506="In-Conversion","GOTS_in_conversion",(IF($G1506="Sustainably Sourced","Sustainably_sourced",""))))))))))),IF($G1506="Organic","Organic",(IF($G1506="Responsible","Responsible",(IF($G1506="No Attribute (Conventional)","No_Attribute_Conventional",(IF($G1506="Recycled Pre/Post-Consumer","Recycled_Pre_Post_Consumer",(IF($G1506="In-Conversion","In_Conversion",(IF($G1506="Recycled Pre-Consumer","Recycled_Pre_Consumer",(IF($G1506="Recycled Post-Consumer","Recycled_Post_Consumer",(IF($G1506="Sustainably Sourced","Sustainably_sourced","")))))))))))))))),"")</f>
        <v/>
      </c>
      <c r="AE1506" s="13" t="e" cm="1">
        <f t="array" aca="1" ref="AE1506" ca="1">IF(INDIRECT("$F"&amp;$S1506)="","",IF(LEFT(INDIRECT("$F"&amp;$S1506),3)="GRS","GRS_RCS_RM",IF((LEFT(INDIRECT("$F"&amp;$S1506),3))="RCS","GRS_RCS_RM",IF(INDIRECT("$F"&amp;$S1506)="OCS (No Label)","OCS_Conversion_RM",IF(LEFT(INDIRECT("$F"&amp;$S1506),3)="OCS","OCS_RM",IF(RIGHT(INDIRECT("$F"&amp;$S1506),10)="conversion","GOTS_RM_conversion",IF((LEFT(INDIRECT("$F"&amp;$S1506),4))="GOTS","GOTS_RM","Responsible_RM")))))))</f>
        <v>#REF!</v>
      </c>
      <c r="AF1506" s="13" t="str" cm="1">
        <f t="array" aca="1" ref="AF1506" ca="1">IF($S1506="","",INDIRECT("$Z"&amp;$S1506))</f>
        <v/>
      </c>
      <c r="AG1506" s="155" t="str">
        <f t="shared" si="652"/>
        <v/>
      </c>
      <c r="AH1506" s="13" t="str" cm="1">
        <f t="array" aca="1" ref="AH1506" ca="1">IFERROR(INDIRECT("$ag"&amp;S1506),"")</f>
        <v/>
      </c>
      <c r="AI1506" s="13" t="e" cm="1">
        <f t="array" aca="1" ref="AI1506" ca="1">INDIRECT("O"&amp;S1505)</f>
        <v>#REF!</v>
      </c>
      <c r="AJ1506" s="13" t="str">
        <f>IF($I1506="","",INDEX('Raw Material'!$A$1:$J$75,MATCH(I1506,'Raw Material'!$A$1:$A$75,0),(MATCH(G1506,'Raw Material'!$A$1:$J$1,0))))</f>
        <v/>
      </c>
      <c r="AK1506" s="13" t="str">
        <f t="shared" si="658"/>
        <v>YANLIŞRM</v>
      </c>
      <c r="AL1506" s="153" t="str">
        <f t="shared" si="659"/>
        <v/>
      </c>
    </row>
    <row r="1507" spans="1:38" ht="16.5" customHeight="1">
      <c r="A1507" s="161"/>
      <c r="B1507" s="166"/>
      <c r="C1507" s="167"/>
      <c r="D1507" s="156"/>
      <c r="E1507" s="156"/>
      <c r="F1507" s="173"/>
      <c r="G1507" s="181"/>
      <c r="H1507" s="182"/>
      <c r="I1507" s="182"/>
      <c r="J1507" s="182"/>
      <c r="K1507" s="32"/>
      <c r="L1507" s="178"/>
      <c r="M1507" s="178"/>
      <c r="N1507" s="81"/>
      <c r="O1507" s="185"/>
      <c r="P1507" s="103"/>
      <c r="Q1507" s="84" t="str">
        <f t="shared" si="660"/>
        <v/>
      </c>
      <c r="R1507" s="159"/>
      <c r="S1507" s="28" t="str" cm="1">
        <f t="array" aca="1" ref="S1507" ca="1">IF(INDIRECT("A"&amp;114+$U1507)&lt;&gt;"",114+$U1507,"")</f>
        <v/>
      </c>
      <c r="T1507" s="28" t="str">
        <f t="shared" ca="1" si="661"/>
        <v>$B</v>
      </c>
      <c r="U1507" s="29">
        <f t="shared" si="667"/>
        <v>1392</v>
      </c>
      <c r="V1507" s="29">
        <v>116.083333333342</v>
      </c>
      <c r="W1507" s="29">
        <f t="shared" si="668"/>
        <v>116</v>
      </c>
      <c r="X1507" s="41" t="str" cm="1">
        <f t="array" aca="1" ref="X1507" ca="1">IFERROR(INDEX('PC&amp;PD'!$A$1:$AP$15,ROW('PC&amp;PD'!$A$15),MATCH(INDIRECT(T1507),'PC&amp;PD'!$A$1:$AP$1,0)),"")</f>
        <v/>
      </c>
      <c r="Z1507" s="155"/>
      <c r="AA1507" s="13" t="str">
        <f t="shared" si="657"/>
        <v/>
      </c>
      <c r="AB1507" s="155"/>
      <c r="AC1507" s="13" t="str">
        <f t="shared" ca="1" si="662"/>
        <v>$AB</v>
      </c>
      <c r="AD1507" s="13" t="str" cm="1">
        <f t="array" aca="1" ref="AD1507" ca="1">IFERROR(IF((LEFT(INDIRECT("$F"&amp;$S1507),4))="GOTS",IF($G1507="Organic","GOTS_Organic_raw",(IF($G1507="Responsible","GOTS_Responsible",(IF($G1507="No Attribute (Conventional)","GOTS_conventional",(IF($G1507="Recycled Pre/Post-Consumer","GOTS_pre_post",(IF($G1507="In-Conversion","GOTS_in_conversion",(IF($G1507="Sustainably Sourced","Sustainably_sourced",""))))))))))),IF($G1507="Organic","Organic",(IF($G1507="Responsible","Responsible",(IF($G1507="No Attribute (Conventional)","No_Attribute_Conventional",(IF($G1507="Recycled Pre/Post-Consumer","Recycled_Pre_Post_Consumer",(IF($G1507="In-Conversion","In_Conversion",(IF($G1507="Recycled Pre-Consumer","Recycled_Pre_Consumer",(IF($G1507="Recycled Post-Consumer","Recycled_Post_Consumer",(IF($G1507="Sustainably Sourced","Sustainably_sourced","")))))))))))))))),"")</f>
        <v/>
      </c>
      <c r="AE1507" s="13" t="e" cm="1">
        <f t="array" aca="1" ref="AE1507" ca="1">IF(INDIRECT("$F"&amp;$S1507)="","",IF(LEFT(INDIRECT("$F"&amp;$S1507),3)="GRS","GRS_RCS_RM",IF((LEFT(INDIRECT("$F"&amp;$S1507),3))="RCS","GRS_RCS_RM",IF(INDIRECT("$F"&amp;$S1507)="OCS (No Label)","OCS_Conversion_RM",IF(LEFT(INDIRECT("$F"&amp;$S1507),3)="OCS","OCS_RM",IF(RIGHT(INDIRECT("$F"&amp;$S1507),10)="conversion","GOTS_RM_conversion",IF((LEFT(INDIRECT("$F"&amp;$S1507),4))="GOTS","GOTS_RM","Responsible_RM")))))))</f>
        <v>#REF!</v>
      </c>
      <c r="AF1507" s="13" t="str" cm="1">
        <f t="array" aca="1" ref="AF1507" ca="1">IF($S1507="","",INDIRECT("$Z"&amp;$S1507))</f>
        <v/>
      </c>
      <c r="AG1507" s="155"/>
      <c r="AH1507" s="13" t="str" cm="1">
        <f t="array" aca="1" ref="AH1507" ca="1">IFERROR(INDIRECT("$ag"&amp;S1507),"")</f>
        <v/>
      </c>
      <c r="AI1507" s="13" t="e" cm="1">
        <f t="array" aca="1" ref="AI1507" ca="1">INDIRECT("O"&amp;S1506)</f>
        <v>#REF!</v>
      </c>
      <c r="AJ1507" s="13" t="str">
        <f>IF($I1507="","",INDEX('Raw Material'!$A$1:$J$75,MATCH(I1507,'Raw Material'!$A$1:$A$75,0),(MATCH(G1507,'Raw Material'!$A$1:$J$1,0))))</f>
        <v/>
      </c>
      <c r="AK1507" s="13" t="str">
        <f t="shared" si="658"/>
        <v>YANLIŞRM</v>
      </c>
      <c r="AL1507" s="153" t="str">
        <f t="shared" si="659"/>
        <v/>
      </c>
    </row>
    <row r="1508" spans="1:38" ht="16.5" customHeight="1">
      <c r="A1508" s="161"/>
      <c r="B1508" s="166"/>
      <c r="C1508" s="167"/>
      <c r="D1508" s="156"/>
      <c r="E1508" s="156"/>
      <c r="F1508" s="173"/>
      <c r="G1508" s="181"/>
      <c r="H1508" s="182"/>
      <c r="I1508" s="182"/>
      <c r="J1508" s="182"/>
      <c r="K1508" s="32"/>
      <c r="L1508" s="178"/>
      <c r="M1508" s="178"/>
      <c r="N1508" s="81"/>
      <c r="O1508" s="185"/>
      <c r="P1508" s="103"/>
      <c r="Q1508" s="84" t="str">
        <f t="shared" si="660"/>
        <v/>
      </c>
      <c r="R1508" s="159"/>
      <c r="S1508" s="28" t="str" cm="1">
        <f t="array" aca="1" ref="S1508" ca="1">IF(INDIRECT("A"&amp;114+$U1508)&lt;&gt;"",114+$U1508,"")</f>
        <v/>
      </c>
      <c r="T1508" s="28" t="str">
        <f t="shared" ca="1" si="661"/>
        <v>$B</v>
      </c>
      <c r="U1508" s="29">
        <f t="shared" si="667"/>
        <v>1392</v>
      </c>
      <c r="V1508" s="29">
        <v>116.16666666667599</v>
      </c>
      <c r="W1508" s="29">
        <f t="shared" si="668"/>
        <v>116</v>
      </c>
      <c r="X1508" s="41" t="str" cm="1">
        <f t="array" aca="1" ref="X1508" ca="1">IFERROR(INDEX('PC&amp;PD'!$A$1:$AP$15,ROW('PC&amp;PD'!$A$15),MATCH(INDIRECT(T1508),'PC&amp;PD'!$A$1:$AP$1,0)),"")</f>
        <v/>
      </c>
      <c r="Z1508" s="155"/>
      <c r="AA1508" s="13" t="str">
        <f t="shared" si="657"/>
        <v/>
      </c>
      <c r="AB1508" s="155"/>
      <c r="AC1508" s="13" t="str">
        <f t="shared" ca="1" si="662"/>
        <v>$AB</v>
      </c>
      <c r="AD1508" s="13" t="str" cm="1">
        <f t="array" aca="1" ref="AD1508" ca="1">IFERROR(IF((LEFT(INDIRECT("$F"&amp;$S1508),4))="GOTS",IF($G1508="Organic","GOTS_Organic_raw",(IF($G1508="Responsible","GOTS_Responsible",(IF($G1508="No Attribute (Conventional)","GOTS_conventional",(IF($G1508="Recycled Pre/Post-Consumer","GOTS_pre_post",(IF($G1508="In-Conversion","GOTS_in_conversion",(IF($G1508="Sustainably Sourced","Sustainably_sourced",""))))))))))),IF($G1508="Organic","Organic",(IF($G1508="Responsible","Responsible",(IF($G1508="No Attribute (Conventional)","No_Attribute_Conventional",(IF($G1508="Recycled Pre/Post-Consumer","Recycled_Pre_Post_Consumer",(IF($G1508="In-Conversion","In_Conversion",(IF($G1508="Recycled Pre-Consumer","Recycled_Pre_Consumer",(IF($G1508="Recycled Post-Consumer","Recycled_Post_Consumer",(IF($G1508="Sustainably Sourced","Sustainably_sourced","")))))))))))))))),"")</f>
        <v/>
      </c>
      <c r="AE1508" s="13" t="e" cm="1">
        <f t="array" aca="1" ref="AE1508" ca="1">IF(INDIRECT("$F"&amp;$S1508)="","",IF(LEFT(INDIRECT("$F"&amp;$S1508),3)="GRS","GRS_RCS_RM",IF((LEFT(INDIRECT("$F"&amp;$S1508),3))="RCS","GRS_RCS_RM",IF(INDIRECT("$F"&amp;$S1508)="OCS (No Label)","OCS_Conversion_RM",IF(LEFT(INDIRECT("$F"&amp;$S1508),3)="OCS","OCS_RM",IF(RIGHT(INDIRECT("$F"&amp;$S1508),10)="conversion","GOTS_RM_conversion",IF((LEFT(INDIRECT("$F"&amp;$S1508),4))="GOTS","GOTS_RM","Responsible_RM")))))))</f>
        <v>#REF!</v>
      </c>
      <c r="AF1508" s="13" t="str" cm="1">
        <f t="array" aca="1" ref="AF1508" ca="1">IF($S1508="","",INDIRECT("$Z"&amp;$S1508))</f>
        <v/>
      </c>
      <c r="AG1508" s="155"/>
      <c r="AH1508" s="13" t="str" cm="1">
        <f t="array" aca="1" ref="AH1508" ca="1">IFERROR(INDIRECT("$ag"&amp;S1508),"")</f>
        <v/>
      </c>
      <c r="AI1508" s="13" t="e" cm="1">
        <f t="array" aca="1" ref="AI1508" ca="1">INDIRECT("O"&amp;S1507)</f>
        <v>#REF!</v>
      </c>
      <c r="AJ1508" s="13" t="str">
        <f>IF($I1508="","",INDEX('Raw Material'!$A$1:$J$75,MATCH(I1508,'Raw Material'!$A$1:$A$75,0),(MATCH(G1508,'Raw Material'!$A$1:$J$1,0))))</f>
        <v/>
      </c>
      <c r="AK1508" s="13" t="str">
        <f t="shared" si="658"/>
        <v>YANLIŞRM</v>
      </c>
      <c r="AL1508" s="153" t="str">
        <f t="shared" si="659"/>
        <v/>
      </c>
    </row>
    <row r="1509" spans="1:38" ht="16.5" customHeight="1">
      <c r="A1509" s="161"/>
      <c r="B1509" s="166"/>
      <c r="C1509" s="167"/>
      <c r="D1509" s="156"/>
      <c r="E1509" s="156"/>
      <c r="F1509" s="174"/>
      <c r="G1509" s="181"/>
      <c r="H1509" s="182"/>
      <c r="I1509" s="182"/>
      <c r="J1509" s="182"/>
      <c r="K1509" s="32"/>
      <c r="L1509" s="178"/>
      <c r="M1509" s="178"/>
      <c r="N1509" s="81"/>
      <c r="O1509" s="185"/>
      <c r="P1509" s="103"/>
      <c r="Q1509" s="84" t="str">
        <f t="shared" si="660"/>
        <v/>
      </c>
      <c r="R1509" s="159"/>
      <c r="S1509" s="28" t="str" cm="1">
        <f t="array" aca="1" ref="S1509" ca="1">IF(INDIRECT("A"&amp;114+$U1509)&lt;&gt;"",114+$U1509,"")</f>
        <v/>
      </c>
      <c r="T1509" s="28" t="str">
        <f t="shared" ca="1" si="661"/>
        <v>$B</v>
      </c>
      <c r="U1509" s="29">
        <f t="shared" si="667"/>
        <v>1392</v>
      </c>
      <c r="V1509" s="29">
        <v>116.250000000009</v>
      </c>
      <c r="W1509" s="29">
        <f t="shared" si="668"/>
        <v>116</v>
      </c>
      <c r="X1509" s="41" t="str" cm="1">
        <f t="array" aca="1" ref="X1509" ca="1">IFERROR(INDEX('PC&amp;PD'!$A$1:$AP$15,ROW('PC&amp;PD'!$A$15),MATCH(INDIRECT(T1509),'PC&amp;PD'!$A$1:$AP$1,0)),"")</f>
        <v/>
      </c>
      <c r="Z1509" s="155"/>
      <c r="AA1509" s="13" t="str">
        <f t="shared" si="657"/>
        <v/>
      </c>
      <c r="AB1509" s="155"/>
      <c r="AC1509" s="13" t="str">
        <f t="shared" ca="1" si="662"/>
        <v>$AB</v>
      </c>
      <c r="AD1509" s="13" t="str" cm="1">
        <f t="array" aca="1" ref="AD1509" ca="1">IFERROR(IF((LEFT(INDIRECT("$F"&amp;$S1509),4))="GOTS",IF($G1509="Organic","GOTS_Organic_raw",(IF($G1509="Responsible","GOTS_Responsible",(IF($G1509="No Attribute (Conventional)","GOTS_conventional",(IF($G1509="Recycled Pre/Post-Consumer","GOTS_pre_post",(IF($G1509="In-Conversion","GOTS_in_conversion",(IF($G1509="Sustainably Sourced","Sustainably_sourced",""))))))))))),IF($G1509="Organic","Organic",(IF($G1509="Responsible","Responsible",(IF($G1509="No Attribute (Conventional)","No_Attribute_Conventional",(IF($G1509="Recycled Pre/Post-Consumer","Recycled_Pre_Post_Consumer",(IF($G1509="In-Conversion","In_Conversion",(IF($G1509="Recycled Pre-Consumer","Recycled_Pre_Consumer",(IF($G1509="Recycled Post-Consumer","Recycled_Post_Consumer",(IF($G1509="Sustainably Sourced","Sustainably_sourced","")))))))))))))))),"")</f>
        <v/>
      </c>
      <c r="AE1509" s="13" t="e" cm="1">
        <f t="array" aca="1" ref="AE1509" ca="1">IF(INDIRECT("$F"&amp;$S1509)="","",IF(LEFT(INDIRECT("$F"&amp;$S1509),3)="GRS","GRS_RCS_RM",IF((LEFT(INDIRECT("$F"&amp;$S1509),3))="RCS","GRS_RCS_RM",IF(INDIRECT("$F"&amp;$S1509)="OCS (No Label)","OCS_Conversion_RM",IF(LEFT(INDIRECT("$F"&amp;$S1509),3)="OCS","OCS_RM",IF(RIGHT(INDIRECT("$F"&amp;$S1509),10)="conversion","GOTS_RM_conversion",IF((LEFT(INDIRECT("$F"&amp;$S1509),4))="GOTS","GOTS_RM","Responsible_RM")))))))</f>
        <v>#REF!</v>
      </c>
      <c r="AF1509" s="13" t="str" cm="1">
        <f t="array" aca="1" ref="AF1509" ca="1">IF($S1509="","",INDIRECT("$Z"&amp;$S1509))</f>
        <v/>
      </c>
      <c r="AG1509" s="155"/>
      <c r="AH1509" s="13" t="str" cm="1">
        <f t="array" aca="1" ref="AH1509" ca="1">IFERROR(INDIRECT("$ag"&amp;S1509),"")</f>
        <v/>
      </c>
      <c r="AI1509" s="13" t="e" cm="1">
        <f t="array" aca="1" ref="AI1509" ca="1">INDIRECT("O"&amp;S1508)</f>
        <v>#REF!</v>
      </c>
      <c r="AJ1509" s="13" t="str">
        <f>IF($I1509="","",INDEX('Raw Material'!$A$1:$J$75,MATCH(I1509,'Raw Material'!$A$1:$A$75,0),(MATCH(G1509,'Raw Material'!$A$1:$J$1,0))))</f>
        <v/>
      </c>
      <c r="AK1509" s="13" t="str">
        <f t="shared" si="658"/>
        <v>YANLIŞRM</v>
      </c>
      <c r="AL1509" s="153" t="str">
        <f t="shared" si="659"/>
        <v/>
      </c>
    </row>
    <row r="1510" spans="1:38" ht="16.5" customHeight="1">
      <c r="A1510" s="161"/>
      <c r="B1510" s="166"/>
      <c r="C1510" s="167"/>
      <c r="D1510" s="156"/>
      <c r="E1510" s="156"/>
      <c r="F1510" s="174"/>
      <c r="G1510" s="181"/>
      <c r="H1510" s="182"/>
      <c r="I1510" s="182"/>
      <c r="J1510" s="182"/>
      <c r="K1510" s="32"/>
      <c r="L1510" s="178"/>
      <c r="M1510" s="178"/>
      <c r="N1510" s="81"/>
      <c r="O1510" s="185"/>
      <c r="P1510" s="103"/>
      <c r="Q1510" s="84" t="str">
        <f t="shared" si="660"/>
        <v/>
      </c>
      <c r="R1510" s="159"/>
      <c r="S1510" s="28" t="str" cm="1">
        <f t="array" aca="1" ref="S1510" ca="1">IF(INDIRECT("A"&amp;114+$U1510)&lt;&gt;"",114+$U1510,"")</f>
        <v/>
      </c>
      <c r="T1510" s="28" t="str">
        <f t="shared" ca="1" si="661"/>
        <v>$B</v>
      </c>
      <c r="U1510" s="29">
        <f t="shared" si="667"/>
        <v>1392</v>
      </c>
      <c r="V1510" s="29">
        <v>116.333333333342</v>
      </c>
      <c r="W1510" s="29">
        <f t="shared" si="668"/>
        <v>116</v>
      </c>
      <c r="X1510" s="41" t="str" cm="1">
        <f t="array" aca="1" ref="X1510" ca="1">IFERROR(INDEX('PC&amp;PD'!$A$1:$AP$15,ROW('PC&amp;PD'!$A$15),MATCH(INDIRECT(T1510),'PC&amp;PD'!$A$1:$AP$1,0)),"")</f>
        <v/>
      </c>
      <c r="Z1510" s="155"/>
      <c r="AA1510" s="13" t="str">
        <f t="shared" si="657"/>
        <v/>
      </c>
      <c r="AB1510" s="155"/>
      <c r="AC1510" s="13" t="str">
        <f t="shared" ca="1" si="662"/>
        <v>$AB</v>
      </c>
      <c r="AD1510" s="13" t="str" cm="1">
        <f t="array" aca="1" ref="AD1510" ca="1">IFERROR(IF((LEFT(INDIRECT("$F"&amp;$S1510),4))="GOTS",IF($G1510="Organic","GOTS_Organic_raw",(IF($G1510="Responsible","GOTS_Responsible",(IF($G1510="No Attribute (Conventional)","GOTS_conventional",(IF($G1510="Recycled Pre/Post-Consumer","GOTS_pre_post",(IF($G1510="In-Conversion","GOTS_in_conversion",(IF($G1510="Sustainably Sourced","Sustainably_sourced",""))))))))))),IF($G1510="Organic","Organic",(IF($G1510="Responsible","Responsible",(IF($G1510="No Attribute (Conventional)","No_Attribute_Conventional",(IF($G1510="Recycled Pre/Post-Consumer","Recycled_Pre_Post_Consumer",(IF($G1510="In-Conversion","In_Conversion",(IF($G1510="Recycled Pre-Consumer","Recycled_Pre_Consumer",(IF($G1510="Recycled Post-Consumer","Recycled_Post_Consumer",(IF($G1510="Sustainably Sourced","Sustainably_sourced","")))))))))))))))),"")</f>
        <v/>
      </c>
      <c r="AE1510" s="13" t="e" cm="1">
        <f t="array" aca="1" ref="AE1510" ca="1">IF(INDIRECT("$F"&amp;$S1510)="","",IF(LEFT(INDIRECT("$F"&amp;$S1510),3)="GRS","GRS_RCS_RM",IF((LEFT(INDIRECT("$F"&amp;$S1510),3))="RCS","GRS_RCS_RM",IF(INDIRECT("$F"&amp;$S1510)="OCS (No Label)","OCS_Conversion_RM",IF(LEFT(INDIRECT("$F"&amp;$S1510),3)="OCS","OCS_RM",IF(RIGHT(INDIRECT("$F"&amp;$S1510),10)="conversion","GOTS_RM_conversion",IF((LEFT(INDIRECT("$F"&amp;$S1510),4))="GOTS","GOTS_RM","Responsible_RM")))))))</f>
        <v>#REF!</v>
      </c>
      <c r="AF1510" s="13" t="str" cm="1">
        <f t="array" aca="1" ref="AF1510" ca="1">IF($S1510="","",INDIRECT("$Z"&amp;$S1510))</f>
        <v/>
      </c>
      <c r="AG1510" s="155"/>
      <c r="AH1510" s="13" t="str" cm="1">
        <f t="array" aca="1" ref="AH1510" ca="1">IFERROR(INDIRECT("$ag"&amp;S1510),"")</f>
        <v/>
      </c>
      <c r="AI1510" s="13" t="e" cm="1">
        <f t="array" aca="1" ref="AI1510" ca="1">INDIRECT("O"&amp;S1509)</f>
        <v>#REF!</v>
      </c>
      <c r="AJ1510" s="13" t="str">
        <f>IF($I1510="","",INDEX('Raw Material'!$A$1:$J$75,MATCH(I1510,'Raw Material'!$A$1:$A$75,0),(MATCH(G1510,'Raw Material'!$A$1:$J$1,0))))</f>
        <v/>
      </c>
      <c r="AK1510" s="13" t="str">
        <f t="shared" si="658"/>
        <v>YANLIŞRM</v>
      </c>
      <c r="AL1510" s="153" t="str">
        <f t="shared" si="659"/>
        <v/>
      </c>
    </row>
    <row r="1511" spans="1:38" ht="16.5" customHeight="1">
      <c r="A1511" s="161"/>
      <c r="B1511" s="166"/>
      <c r="C1511" s="167"/>
      <c r="D1511" s="156"/>
      <c r="E1511" s="156"/>
      <c r="F1511" s="174"/>
      <c r="G1511" s="181"/>
      <c r="H1511" s="182"/>
      <c r="I1511" s="182"/>
      <c r="J1511" s="182"/>
      <c r="K1511" s="32"/>
      <c r="L1511" s="178"/>
      <c r="M1511" s="178"/>
      <c r="N1511" s="81"/>
      <c r="O1511" s="185"/>
      <c r="P1511" s="103"/>
      <c r="Q1511" s="84" t="str">
        <f t="shared" si="660"/>
        <v/>
      </c>
      <c r="R1511" s="159"/>
      <c r="S1511" s="28" t="str" cm="1">
        <f t="array" aca="1" ref="S1511" ca="1">IF(INDIRECT("A"&amp;114+$U1511)&lt;&gt;"",114+$U1511,"")</f>
        <v/>
      </c>
      <c r="T1511" s="28" t="str">
        <f t="shared" ca="1" si="661"/>
        <v>$B</v>
      </c>
      <c r="U1511" s="29">
        <f t="shared" si="667"/>
        <v>1392</v>
      </c>
      <c r="V1511" s="29">
        <v>116.41666666667599</v>
      </c>
      <c r="W1511" s="29">
        <f t="shared" si="668"/>
        <v>116</v>
      </c>
      <c r="X1511" s="41" t="str" cm="1">
        <f t="array" aca="1" ref="X1511" ca="1">IFERROR(INDEX('PC&amp;PD'!$A$1:$AP$15,ROW('PC&amp;PD'!$A$15),MATCH(INDIRECT(T1511),'PC&amp;PD'!$A$1:$AP$1,0)),"")</f>
        <v/>
      </c>
      <c r="Z1511" s="155"/>
      <c r="AA1511" s="13" t="str">
        <f t="shared" si="657"/>
        <v/>
      </c>
      <c r="AB1511" s="155"/>
      <c r="AC1511" s="13" t="str">
        <f t="shared" ca="1" si="662"/>
        <v>$AB</v>
      </c>
      <c r="AD1511" s="13" t="str" cm="1">
        <f t="array" aca="1" ref="AD1511" ca="1">IFERROR(IF((LEFT(INDIRECT("$F"&amp;$S1511),4))="GOTS",IF($G1511="Organic","GOTS_Organic_raw",(IF($G1511="Responsible","GOTS_Responsible",(IF($G1511="No Attribute (Conventional)","GOTS_conventional",(IF($G1511="Recycled Pre/Post-Consumer","GOTS_pre_post",(IF($G1511="In-Conversion","GOTS_in_conversion",(IF($G1511="Sustainably Sourced","Sustainably_sourced",""))))))))))),IF($G1511="Organic","Organic",(IF($G1511="Responsible","Responsible",(IF($G1511="No Attribute (Conventional)","No_Attribute_Conventional",(IF($G1511="Recycled Pre/Post-Consumer","Recycled_Pre_Post_Consumer",(IF($G1511="In-Conversion","In_Conversion",(IF($G1511="Recycled Pre-Consumer","Recycled_Pre_Consumer",(IF($G1511="Recycled Post-Consumer","Recycled_Post_Consumer",(IF($G1511="Sustainably Sourced","Sustainably_sourced","")))))))))))))))),"")</f>
        <v/>
      </c>
      <c r="AE1511" s="13" t="e" cm="1">
        <f t="array" aca="1" ref="AE1511" ca="1">IF(INDIRECT("$F"&amp;$S1511)="","",IF(LEFT(INDIRECT("$F"&amp;$S1511),3)="GRS","GRS_RCS_RM",IF((LEFT(INDIRECT("$F"&amp;$S1511),3))="RCS","GRS_RCS_RM",IF(INDIRECT("$F"&amp;$S1511)="OCS (No Label)","OCS_Conversion_RM",IF(LEFT(INDIRECT("$F"&amp;$S1511),3)="OCS","OCS_RM",IF(RIGHT(INDIRECT("$F"&amp;$S1511),10)="conversion","GOTS_RM_conversion",IF((LEFT(INDIRECT("$F"&amp;$S1511),4))="GOTS","GOTS_RM","Responsible_RM")))))))</f>
        <v>#REF!</v>
      </c>
      <c r="AF1511" s="13" t="str" cm="1">
        <f t="array" aca="1" ref="AF1511" ca="1">IF($S1511="","",INDIRECT("$Z"&amp;$S1511))</f>
        <v/>
      </c>
      <c r="AG1511" s="155"/>
      <c r="AH1511" s="13" t="str" cm="1">
        <f t="array" aca="1" ref="AH1511" ca="1">IFERROR(INDIRECT("$ag"&amp;S1511),"")</f>
        <v/>
      </c>
      <c r="AI1511" s="13" t="e" cm="1">
        <f t="array" aca="1" ref="AI1511" ca="1">INDIRECT("O"&amp;S1510)</f>
        <v>#REF!</v>
      </c>
      <c r="AJ1511" s="13" t="str">
        <f>IF($I1511="","",INDEX('Raw Material'!$A$1:$J$75,MATCH(I1511,'Raw Material'!$A$1:$A$75,0),(MATCH(G1511,'Raw Material'!$A$1:$J$1,0))))</f>
        <v/>
      </c>
      <c r="AK1511" s="13" t="str">
        <f t="shared" si="658"/>
        <v>YANLIŞRM</v>
      </c>
      <c r="AL1511" s="153" t="str">
        <f t="shared" si="659"/>
        <v/>
      </c>
    </row>
    <row r="1512" spans="1:38" ht="16.5" customHeight="1">
      <c r="A1512" s="162"/>
      <c r="B1512" s="168"/>
      <c r="C1512" s="169"/>
      <c r="D1512" s="156"/>
      <c r="E1512" s="156"/>
      <c r="F1512" s="175"/>
      <c r="G1512" s="181"/>
      <c r="H1512" s="182"/>
      <c r="I1512" s="182"/>
      <c r="J1512" s="182"/>
      <c r="K1512" s="32"/>
      <c r="L1512" s="179"/>
      <c r="M1512" s="179"/>
      <c r="N1512" s="81"/>
      <c r="O1512" s="185"/>
      <c r="P1512" s="103"/>
      <c r="Q1512" s="84" t="str">
        <f t="shared" si="660"/>
        <v/>
      </c>
      <c r="R1512" s="159"/>
      <c r="S1512" s="28" t="str" cm="1">
        <f t="array" aca="1" ref="S1512" ca="1">IF(INDIRECT("A"&amp;114+$U1512)&lt;&gt;"",114+$U1512,"")</f>
        <v/>
      </c>
      <c r="T1512" s="28" t="str">
        <f t="shared" ca="1" si="661"/>
        <v>$B</v>
      </c>
      <c r="U1512" s="29">
        <f t="shared" si="667"/>
        <v>1392</v>
      </c>
      <c r="V1512" s="29">
        <v>116.500000000009</v>
      </c>
      <c r="W1512" s="29">
        <f t="shared" si="668"/>
        <v>116</v>
      </c>
      <c r="X1512" s="41" t="str" cm="1">
        <f t="array" aca="1" ref="X1512" ca="1">IFERROR(INDEX('PC&amp;PD'!$A$1:$AP$15,ROW('PC&amp;PD'!$A$15),MATCH(INDIRECT(T1512),'PC&amp;PD'!$A$1:$AP$1,0)),"")</f>
        <v/>
      </c>
      <c r="Z1512" s="155"/>
      <c r="AA1512" s="13" t="str">
        <f t="shared" si="657"/>
        <v/>
      </c>
      <c r="AB1512" s="155"/>
      <c r="AC1512" s="13" t="str">
        <f t="shared" ca="1" si="662"/>
        <v>$AB</v>
      </c>
      <c r="AD1512" s="13" t="str" cm="1">
        <f t="array" aca="1" ref="AD1512" ca="1">IFERROR(IF((LEFT(INDIRECT("$F"&amp;$S1512),4))="GOTS",IF($G1512="Organic","GOTS_Organic_raw",(IF($G1512="Responsible","GOTS_Responsible",(IF($G1512="No Attribute (Conventional)","GOTS_conventional",(IF($G1512="Recycled Pre/Post-Consumer","GOTS_pre_post",(IF($G1512="In-Conversion","GOTS_in_conversion",(IF($G1512="Sustainably Sourced","Sustainably_sourced",""))))))))))),IF($G1512="Organic","Organic",(IF($G1512="Responsible","Responsible",(IF($G1512="No Attribute (Conventional)","No_Attribute_Conventional",(IF($G1512="Recycled Pre/Post-Consumer","Recycled_Pre_Post_Consumer",(IF($G1512="In-Conversion","In_Conversion",(IF($G1512="Recycled Pre-Consumer","Recycled_Pre_Consumer",(IF($G1512="Recycled Post-Consumer","Recycled_Post_Consumer",(IF($G1512="Sustainably Sourced","Sustainably_sourced","")))))))))))))))),"")</f>
        <v/>
      </c>
      <c r="AE1512" s="13" t="e" cm="1">
        <f t="array" aca="1" ref="AE1512" ca="1">IF(INDIRECT("$F"&amp;$S1512)="","",IF(LEFT(INDIRECT("$F"&amp;$S1512),3)="GRS","GRS_RCS_RM",IF((LEFT(INDIRECT("$F"&amp;$S1512),3))="RCS","GRS_RCS_RM",IF(INDIRECT("$F"&amp;$S1512)="OCS (No Label)","OCS_Conversion_RM",IF(LEFT(INDIRECT("$F"&amp;$S1512),3)="OCS","OCS_RM",IF(RIGHT(INDIRECT("$F"&amp;$S1512),10)="conversion","GOTS_RM_conversion",IF((LEFT(INDIRECT("$F"&amp;$S1512),4))="GOTS","GOTS_RM","Responsible_RM")))))))</f>
        <v>#REF!</v>
      </c>
      <c r="AF1512" s="13" t="str" cm="1">
        <f t="array" aca="1" ref="AF1512" ca="1">IF($S1512="","",INDIRECT("$Z"&amp;$S1512))</f>
        <v/>
      </c>
      <c r="AG1512" s="155"/>
      <c r="AH1512" s="13" t="str" cm="1">
        <f t="array" aca="1" ref="AH1512" ca="1">IFERROR(INDIRECT("$ag"&amp;S1512),"")</f>
        <v/>
      </c>
      <c r="AI1512" s="13" t="e" cm="1">
        <f t="array" aca="1" ref="AI1512" ca="1">INDIRECT("O"&amp;S1511)</f>
        <v>#REF!</v>
      </c>
      <c r="AJ1512" s="13" t="str">
        <f>IF($I1512="","",INDEX('Raw Material'!$A$1:$J$75,MATCH(I1512,'Raw Material'!$A$1:$A$75,0),(MATCH(G1512,'Raw Material'!$A$1:$J$1,0))))</f>
        <v/>
      </c>
      <c r="AK1512" s="13" t="str">
        <f t="shared" si="658"/>
        <v>YANLIŞRM</v>
      </c>
      <c r="AL1512" s="153" t="str">
        <f t="shared" si="659"/>
        <v/>
      </c>
    </row>
    <row r="1513" spans="1:38" ht="16.5" customHeight="1">
      <c r="A1513" s="162"/>
      <c r="B1513" s="168"/>
      <c r="C1513" s="169"/>
      <c r="D1513" s="156"/>
      <c r="E1513" s="156"/>
      <c r="F1513" s="175"/>
      <c r="G1513" s="181"/>
      <c r="H1513" s="182"/>
      <c r="I1513" s="182"/>
      <c r="J1513" s="182"/>
      <c r="K1513" s="32"/>
      <c r="L1513" s="179"/>
      <c r="M1513" s="179"/>
      <c r="N1513" s="81"/>
      <c r="O1513" s="185"/>
      <c r="P1513" s="103"/>
      <c r="Q1513" s="84" t="str">
        <f t="shared" si="660"/>
        <v/>
      </c>
      <c r="R1513" s="159"/>
      <c r="S1513" s="28" t="str" cm="1">
        <f t="array" aca="1" ref="S1513" ca="1">IF(INDIRECT("A"&amp;114+$U1513)&lt;&gt;"",114+$U1513,"")</f>
        <v/>
      </c>
      <c r="T1513" s="28" t="str">
        <f t="shared" ca="1" si="661"/>
        <v>$B</v>
      </c>
      <c r="U1513" s="29">
        <f t="shared" si="667"/>
        <v>1392</v>
      </c>
      <c r="V1513" s="29">
        <v>116.583333333342</v>
      </c>
      <c r="W1513" s="29">
        <f t="shared" si="668"/>
        <v>116</v>
      </c>
      <c r="X1513" s="41" t="str" cm="1">
        <f t="array" aca="1" ref="X1513" ca="1">IFERROR(INDEX('PC&amp;PD'!$A$1:$AP$15,ROW('PC&amp;PD'!$A$15),MATCH(INDIRECT(T1513),'PC&amp;PD'!$A$1:$AP$1,0)),"")</f>
        <v/>
      </c>
      <c r="Z1513" s="155"/>
      <c r="AA1513" s="13" t="str">
        <f t="shared" si="657"/>
        <v/>
      </c>
      <c r="AB1513" s="155"/>
      <c r="AC1513" s="13" t="str">
        <f t="shared" ca="1" si="662"/>
        <v>$AB</v>
      </c>
      <c r="AD1513" s="13" t="str" cm="1">
        <f t="array" aca="1" ref="AD1513" ca="1">IFERROR(IF((LEFT(INDIRECT("$F"&amp;$S1513),4))="GOTS",IF($G1513="Organic","GOTS_Organic_raw",(IF($G1513="Responsible","GOTS_Responsible",(IF($G1513="No Attribute (Conventional)","GOTS_conventional",(IF($G1513="Recycled Pre/Post-Consumer","GOTS_pre_post",(IF($G1513="In-Conversion","GOTS_in_conversion",(IF($G1513="Sustainably Sourced","Sustainably_sourced",""))))))))))),IF($G1513="Organic","Organic",(IF($G1513="Responsible","Responsible",(IF($G1513="No Attribute (Conventional)","No_Attribute_Conventional",(IF($G1513="Recycled Pre/Post-Consumer","Recycled_Pre_Post_Consumer",(IF($G1513="In-Conversion","In_Conversion",(IF($G1513="Recycled Pre-Consumer","Recycled_Pre_Consumer",(IF($G1513="Recycled Post-Consumer","Recycled_Post_Consumer",(IF($G1513="Sustainably Sourced","Sustainably_sourced","")))))))))))))))),"")</f>
        <v/>
      </c>
      <c r="AE1513" s="13" t="e" cm="1">
        <f t="array" aca="1" ref="AE1513" ca="1">IF(INDIRECT("$F"&amp;$S1513)="","",IF(LEFT(INDIRECT("$F"&amp;$S1513),3)="GRS","GRS_RCS_RM",IF((LEFT(INDIRECT("$F"&amp;$S1513),3))="RCS","GRS_RCS_RM",IF(INDIRECT("$F"&amp;$S1513)="OCS (No Label)","OCS_Conversion_RM",IF(LEFT(INDIRECT("$F"&amp;$S1513),3)="OCS","OCS_RM",IF(RIGHT(INDIRECT("$F"&amp;$S1513),10)="conversion","GOTS_RM_conversion",IF((LEFT(INDIRECT("$F"&amp;$S1513),4))="GOTS","GOTS_RM","Responsible_RM")))))))</f>
        <v>#REF!</v>
      </c>
      <c r="AF1513" s="13" t="str" cm="1">
        <f t="array" aca="1" ref="AF1513" ca="1">IF($S1513="","",INDIRECT("$Z"&amp;$S1513))</f>
        <v/>
      </c>
      <c r="AG1513" s="155"/>
      <c r="AH1513" s="13" t="str" cm="1">
        <f t="array" aca="1" ref="AH1513" ca="1">IFERROR(INDIRECT("$ag"&amp;S1513),"")</f>
        <v/>
      </c>
      <c r="AI1513" s="13" t="e" cm="1">
        <f t="array" aca="1" ref="AI1513" ca="1">INDIRECT("O"&amp;S1512)</f>
        <v>#REF!</v>
      </c>
      <c r="AJ1513" s="13" t="str">
        <f>IF($I1513="","",INDEX('Raw Material'!$A$1:$J$75,MATCH(I1513,'Raw Material'!$A$1:$A$75,0),(MATCH(G1513,'Raw Material'!$A$1:$J$1,0))))</f>
        <v/>
      </c>
      <c r="AK1513" s="13" t="str">
        <f t="shared" si="658"/>
        <v>YANLIŞRM</v>
      </c>
      <c r="AL1513" s="153" t="str">
        <f t="shared" si="659"/>
        <v/>
      </c>
    </row>
    <row r="1514" spans="1:38" ht="16.5" customHeight="1">
      <c r="A1514" s="162"/>
      <c r="B1514" s="168"/>
      <c r="C1514" s="169"/>
      <c r="D1514" s="156"/>
      <c r="E1514" s="156"/>
      <c r="F1514" s="175"/>
      <c r="G1514" s="181"/>
      <c r="H1514" s="182"/>
      <c r="I1514" s="182"/>
      <c r="J1514" s="182"/>
      <c r="K1514" s="32"/>
      <c r="L1514" s="179"/>
      <c r="M1514" s="179"/>
      <c r="N1514" s="81"/>
      <c r="O1514" s="185"/>
      <c r="P1514" s="103"/>
      <c r="Q1514" s="84" t="str">
        <f t="shared" si="660"/>
        <v/>
      </c>
      <c r="R1514" s="159"/>
      <c r="S1514" s="28" t="str" cm="1">
        <f t="array" aca="1" ref="S1514" ca="1">IF(INDIRECT("A"&amp;114+$U1514)&lt;&gt;"",114+$U1514,"")</f>
        <v/>
      </c>
      <c r="T1514" s="28" t="str">
        <f t="shared" ca="1" si="661"/>
        <v>$B</v>
      </c>
      <c r="U1514" s="29">
        <f t="shared" si="667"/>
        <v>1392</v>
      </c>
      <c r="V1514" s="29">
        <v>116.66666666667599</v>
      </c>
      <c r="W1514" s="29">
        <f t="shared" si="668"/>
        <v>116</v>
      </c>
      <c r="X1514" s="41" t="str" cm="1">
        <f t="array" aca="1" ref="X1514" ca="1">IFERROR(INDEX('PC&amp;PD'!$A$1:$AP$15,ROW('PC&amp;PD'!$A$15),MATCH(INDIRECT(T1514),'PC&amp;PD'!$A$1:$AP$1,0)),"")</f>
        <v/>
      </c>
      <c r="Z1514" s="155"/>
      <c r="AA1514" s="13" t="str">
        <f t="shared" si="657"/>
        <v/>
      </c>
      <c r="AB1514" s="155"/>
      <c r="AC1514" s="13" t="str">
        <f t="shared" ca="1" si="662"/>
        <v>$AB</v>
      </c>
      <c r="AD1514" s="13" t="str" cm="1">
        <f t="array" aca="1" ref="AD1514" ca="1">IFERROR(IF((LEFT(INDIRECT("$F"&amp;$S1514),4))="GOTS",IF($G1514="Organic","GOTS_Organic_raw",(IF($G1514="Responsible","GOTS_Responsible",(IF($G1514="No Attribute (Conventional)","GOTS_conventional",(IF($G1514="Recycled Pre/Post-Consumer","GOTS_pre_post",(IF($G1514="In-Conversion","GOTS_in_conversion",(IF($G1514="Sustainably Sourced","Sustainably_sourced",""))))))))))),IF($G1514="Organic","Organic",(IF($G1514="Responsible","Responsible",(IF($G1514="No Attribute (Conventional)","No_Attribute_Conventional",(IF($G1514="Recycled Pre/Post-Consumer","Recycled_Pre_Post_Consumer",(IF($G1514="In-Conversion","In_Conversion",(IF($G1514="Recycled Pre-Consumer","Recycled_Pre_Consumer",(IF($G1514="Recycled Post-Consumer","Recycled_Post_Consumer",(IF($G1514="Sustainably Sourced","Sustainably_sourced","")))))))))))))))),"")</f>
        <v/>
      </c>
      <c r="AE1514" s="13" t="e" cm="1">
        <f t="array" aca="1" ref="AE1514" ca="1">IF(INDIRECT("$F"&amp;$S1514)="","",IF(LEFT(INDIRECT("$F"&amp;$S1514),3)="GRS","GRS_RCS_RM",IF((LEFT(INDIRECT("$F"&amp;$S1514),3))="RCS","GRS_RCS_RM",IF(INDIRECT("$F"&amp;$S1514)="OCS (No Label)","OCS_Conversion_RM",IF(LEFT(INDIRECT("$F"&amp;$S1514),3)="OCS","OCS_RM",IF(RIGHT(INDIRECT("$F"&amp;$S1514),10)="conversion","GOTS_RM_conversion",IF((LEFT(INDIRECT("$F"&amp;$S1514),4))="GOTS","GOTS_RM","Responsible_RM")))))))</f>
        <v>#REF!</v>
      </c>
      <c r="AF1514" s="13" t="str" cm="1">
        <f t="array" aca="1" ref="AF1514" ca="1">IF($S1514="","",INDIRECT("$Z"&amp;$S1514))</f>
        <v/>
      </c>
      <c r="AG1514" s="155"/>
      <c r="AH1514" s="13" t="str" cm="1">
        <f t="array" aca="1" ref="AH1514" ca="1">IFERROR(INDIRECT("$ag"&amp;S1514),"")</f>
        <v/>
      </c>
      <c r="AI1514" s="13" t="e" cm="1">
        <f t="array" aca="1" ref="AI1514" ca="1">INDIRECT("O"&amp;S1513)</f>
        <v>#REF!</v>
      </c>
      <c r="AJ1514" s="13" t="str">
        <f>IF($I1514="","",INDEX('Raw Material'!$A$1:$J$75,MATCH(I1514,'Raw Material'!$A$1:$A$75,0),(MATCH(G1514,'Raw Material'!$A$1:$J$1,0))))</f>
        <v/>
      </c>
      <c r="AK1514" s="13" t="str">
        <f t="shared" si="658"/>
        <v>YANLIŞRM</v>
      </c>
      <c r="AL1514" s="153" t="str">
        <f t="shared" si="659"/>
        <v/>
      </c>
    </row>
    <row r="1515" spans="1:38" ht="16.5" customHeight="1">
      <c r="A1515" s="162"/>
      <c r="B1515" s="168"/>
      <c r="C1515" s="169"/>
      <c r="D1515" s="156"/>
      <c r="E1515" s="156"/>
      <c r="F1515" s="175"/>
      <c r="G1515" s="181"/>
      <c r="H1515" s="182"/>
      <c r="I1515" s="182"/>
      <c r="J1515" s="182"/>
      <c r="K1515" s="32"/>
      <c r="L1515" s="179"/>
      <c r="M1515" s="179"/>
      <c r="N1515" s="81"/>
      <c r="O1515" s="185"/>
      <c r="P1515" s="103"/>
      <c r="Q1515" s="84" t="str">
        <f t="shared" si="660"/>
        <v/>
      </c>
      <c r="R1515" s="159"/>
      <c r="S1515" s="28" t="str" cm="1">
        <f t="array" aca="1" ref="S1515" ca="1">IF(INDIRECT("A"&amp;114+$U1515)&lt;&gt;"",114+$U1515,"")</f>
        <v/>
      </c>
      <c r="T1515" s="28" t="str">
        <f t="shared" ca="1" si="661"/>
        <v>$B</v>
      </c>
      <c r="U1515" s="29">
        <f t="shared" si="667"/>
        <v>1392</v>
      </c>
      <c r="V1515" s="29">
        <v>116.750000000009</v>
      </c>
      <c r="W1515" s="29">
        <f t="shared" si="668"/>
        <v>116</v>
      </c>
      <c r="X1515" s="41" t="str" cm="1">
        <f t="array" aca="1" ref="X1515" ca="1">IFERROR(INDEX('PC&amp;PD'!$A$1:$AP$15,ROW('PC&amp;PD'!$A$15),MATCH(INDIRECT(T1515),'PC&amp;PD'!$A$1:$AP$1,0)),"")</f>
        <v/>
      </c>
      <c r="Z1515" s="155"/>
      <c r="AA1515" s="13" t="str">
        <f t="shared" si="657"/>
        <v/>
      </c>
      <c r="AB1515" s="155"/>
      <c r="AC1515" s="13" t="str">
        <f t="shared" ca="1" si="662"/>
        <v>$AB</v>
      </c>
      <c r="AD1515" s="13" t="str" cm="1">
        <f t="array" aca="1" ref="AD1515" ca="1">IFERROR(IF((LEFT(INDIRECT("$F"&amp;$S1515),4))="GOTS",IF($G1515="Organic","GOTS_Organic_raw",(IF($G1515="Responsible","GOTS_Responsible",(IF($G1515="No Attribute (Conventional)","GOTS_conventional",(IF($G1515="Recycled Pre/Post-Consumer","GOTS_pre_post",(IF($G1515="In-Conversion","GOTS_in_conversion",(IF($G1515="Sustainably Sourced","Sustainably_sourced",""))))))))))),IF($G1515="Organic","Organic",(IF($G1515="Responsible","Responsible",(IF($G1515="No Attribute (Conventional)","No_Attribute_Conventional",(IF($G1515="Recycled Pre/Post-Consumer","Recycled_Pre_Post_Consumer",(IF($G1515="In-Conversion","In_Conversion",(IF($G1515="Recycled Pre-Consumer","Recycled_Pre_Consumer",(IF($G1515="Recycled Post-Consumer","Recycled_Post_Consumer",(IF($G1515="Sustainably Sourced","Sustainably_sourced","")))))))))))))))),"")</f>
        <v/>
      </c>
      <c r="AE1515" s="13" t="e" cm="1">
        <f t="array" aca="1" ref="AE1515" ca="1">IF(INDIRECT("$F"&amp;$S1515)="","",IF(LEFT(INDIRECT("$F"&amp;$S1515),3)="GRS","GRS_RCS_RM",IF((LEFT(INDIRECT("$F"&amp;$S1515),3))="RCS","GRS_RCS_RM",IF(INDIRECT("$F"&amp;$S1515)="OCS (No Label)","OCS_Conversion_RM",IF(LEFT(INDIRECT("$F"&amp;$S1515),3)="OCS","OCS_RM",IF(RIGHT(INDIRECT("$F"&amp;$S1515),10)="conversion","GOTS_RM_conversion",IF((LEFT(INDIRECT("$F"&amp;$S1515),4))="GOTS","GOTS_RM","Responsible_RM")))))))</f>
        <v>#REF!</v>
      </c>
      <c r="AF1515" s="13" t="str" cm="1">
        <f t="array" aca="1" ref="AF1515" ca="1">IF($S1515="","",INDIRECT("$Z"&amp;$S1515))</f>
        <v/>
      </c>
      <c r="AG1515" s="155"/>
      <c r="AH1515" s="13" t="str" cm="1">
        <f t="array" aca="1" ref="AH1515" ca="1">IFERROR(INDIRECT("$ag"&amp;S1515),"")</f>
        <v/>
      </c>
      <c r="AI1515" s="13" t="e" cm="1">
        <f t="array" aca="1" ref="AI1515" ca="1">INDIRECT("O"&amp;S1514)</f>
        <v>#REF!</v>
      </c>
      <c r="AJ1515" s="13" t="str">
        <f>IF($I1515="","",INDEX('Raw Material'!$A$1:$J$75,MATCH(I1515,'Raw Material'!$A$1:$A$75,0),(MATCH(G1515,'Raw Material'!$A$1:$J$1,0))))</f>
        <v/>
      </c>
      <c r="AK1515" s="13" t="str">
        <f t="shared" si="658"/>
        <v>YANLIŞRM</v>
      </c>
      <c r="AL1515" s="153" t="str">
        <f t="shared" si="659"/>
        <v/>
      </c>
    </row>
    <row r="1516" spans="1:38" ht="16.5" customHeight="1">
      <c r="A1516" s="162"/>
      <c r="B1516" s="168"/>
      <c r="C1516" s="169"/>
      <c r="D1516" s="156"/>
      <c r="E1516" s="156"/>
      <c r="F1516" s="175"/>
      <c r="G1516" s="181"/>
      <c r="H1516" s="182"/>
      <c r="I1516" s="182"/>
      <c r="J1516" s="182"/>
      <c r="K1516" s="32"/>
      <c r="L1516" s="179"/>
      <c r="M1516" s="179"/>
      <c r="N1516" s="81"/>
      <c r="O1516" s="185"/>
      <c r="P1516" s="103"/>
      <c r="Q1516" s="84" t="str">
        <f t="shared" si="660"/>
        <v/>
      </c>
      <c r="R1516" s="159"/>
      <c r="S1516" s="28" t="str" cm="1">
        <f t="array" aca="1" ref="S1516" ca="1">IF(INDIRECT("A"&amp;114+$U1516)&lt;&gt;"",114+$U1516,"")</f>
        <v/>
      </c>
      <c r="T1516" s="28" t="str">
        <f t="shared" ca="1" si="661"/>
        <v>$B</v>
      </c>
      <c r="U1516" s="29">
        <f t="shared" si="667"/>
        <v>1392</v>
      </c>
      <c r="V1516" s="29">
        <v>116.833333333342</v>
      </c>
      <c r="W1516" s="29">
        <f t="shared" si="668"/>
        <v>116</v>
      </c>
      <c r="X1516" s="41" t="str" cm="1">
        <f t="array" aca="1" ref="X1516" ca="1">IFERROR(INDEX('PC&amp;PD'!$A$1:$AP$15,ROW('PC&amp;PD'!$A$15),MATCH(INDIRECT(T1516),'PC&amp;PD'!$A$1:$AP$1,0)),"")</f>
        <v/>
      </c>
      <c r="Z1516" s="155"/>
      <c r="AA1516" s="13" t="str">
        <f t="shared" si="657"/>
        <v/>
      </c>
      <c r="AB1516" s="155"/>
      <c r="AC1516" s="13" t="str">
        <f t="shared" ca="1" si="662"/>
        <v>$AB</v>
      </c>
      <c r="AD1516" s="13" t="str" cm="1">
        <f t="array" aca="1" ref="AD1516" ca="1">IFERROR(IF((LEFT(INDIRECT("$F"&amp;$S1516),4))="GOTS",IF($G1516="Organic","GOTS_Organic_raw",(IF($G1516="Responsible","GOTS_Responsible",(IF($G1516="No Attribute (Conventional)","GOTS_conventional",(IF($G1516="Recycled Pre/Post-Consumer","GOTS_pre_post",(IF($G1516="In-Conversion","GOTS_in_conversion",(IF($G1516="Sustainably Sourced","Sustainably_sourced",""))))))))))),IF($G1516="Organic","Organic",(IF($G1516="Responsible","Responsible",(IF($G1516="No Attribute (Conventional)","No_Attribute_Conventional",(IF($G1516="Recycled Pre/Post-Consumer","Recycled_Pre_Post_Consumer",(IF($G1516="In-Conversion","In_Conversion",(IF($G1516="Recycled Pre-Consumer","Recycled_Pre_Consumer",(IF($G1516="Recycled Post-Consumer","Recycled_Post_Consumer",(IF($G1516="Sustainably Sourced","Sustainably_sourced","")))))))))))))))),"")</f>
        <v/>
      </c>
      <c r="AE1516" s="13" t="e" cm="1">
        <f t="array" aca="1" ref="AE1516" ca="1">IF(INDIRECT("$F"&amp;$S1516)="","",IF(LEFT(INDIRECT("$F"&amp;$S1516),3)="GRS","GRS_RCS_RM",IF((LEFT(INDIRECT("$F"&amp;$S1516),3))="RCS","GRS_RCS_RM",IF(INDIRECT("$F"&amp;$S1516)="OCS (No Label)","OCS_Conversion_RM",IF(LEFT(INDIRECT("$F"&amp;$S1516),3)="OCS","OCS_RM",IF(RIGHT(INDIRECT("$F"&amp;$S1516),10)="conversion","GOTS_RM_conversion",IF((LEFT(INDIRECT("$F"&amp;$S1516),4))="GOTS","GOTS_RM","Responsible_RM")))))))</f>
        <v>#REF!</v>
      </c>
      <c r="AF1516" s="13" t="str" cm="1">
        <f t="array" aca="1" ref="AF1516" ca="1">IF($S1516="","",INDIRECT("$Z"&amp;$S1516))</f>
        <v/>
      </c>
      <c r="AG1516" s="155"/>
      <c r="AH1516" s="13" t="str" cm="1">
        <f t="array" aca="1" ref="AH1516" ca="1">IFERROR(INDIRECT("$ag"&amp;S1516),"")</f>
        <v/>
      </c>
      <c r="AI1516" s="13" t="e" cm="1">
        <f t="array" aca="1" ref="AI1516" ca="1">INDIRECT("O"&amp;S1515)</f>
        <v>#REF!</v>
      </c>
      <c r="AJ1516" s="13" t="str">
        <f>IF($I1516="","",INDEX('Raw Material'!$A$1:$J$75,MATCH(I1516,'Raw Material'!$A$1:$A$75,0),(MATCH(G1516,'Raw Material'!$A$1:$J$1,0))))</f>
        <v/>
      </c>
      <c r="AK1516" s="13" t="str">
        <f t="shared" si="658"/>
        <v>YANLIŞRM</v>
      </c>
      <c r="AL1516" s="153" t="str">
        <f t="shared" si="659"/>
        <v/>
      </c>
    </row>
    <row r="1517" spans="1:38" ht="16.5" customHeight="1" thickBot="1">
      <c r="A1517" s="163"/>
      <c r="B1517" s="170"/>
      <c r="C1517" s="171"/>
      <c r="D1517" s="156"/>
      <c r="E1517" s="156"/>
      <c r="F1517" s="176"/>
      <c r="G1517" s="157"/>
      <c r="H1517" s="158"/>
      <c r="I1517" s="158"/>
      <c r="J1517" s="158"/>
      <c r="K1517" s="33"/>
      <c r="L1517" s="180"/>
      <c r="M1517" s="180"/>
      <c r="N1517" s="82"/>
      <c r="O1517" s="186"/>
      <c r="P1517" s="103"/>
      <c r="Q1517" s="84" t="str">
        <f t="shared" si="660"/>
        <v/>
      </c>
      <c r="R1517" s="159"/>
      <c r="S1517" s="28" t="str" cm="1">
        <f t="array" aca="1" ref="S1517" ca="1">IF(INDIRECT("A"&amp;114+$U1517)&lt;&gt;"",114+$U1517,"")</f>
        <v/>
      </c>
      <c r="T1517" s="28" t="str">
        <f t="shared" ca="1" si="661"/>
        <v>$B</v>
      </c>
      <c r="U1517" s="29">
        <f t="shared" si="667"/>
        <v>1392</v>
      </c>
      <c r="V1517" s="29">
        <v>116.91666666667599</v>
      </c>
      <c r="W1517" s="29">
        <f t="shared" si="668"/>
        <v>116</v>
      </c>
      <c r="X1517" s="41" t="str" cm="1">
        <f t="array" aca="1" ref="X1517" ca="1">IFERROR(INDEX('PC&amp;PD'!$A$1:$AP$15,ROW('PC&amp;PD'!$A$15),MATCH(INDIRECT(T1517),'PC&amp;PD'!$A$1:$AP$1,0)),"")</f>
        <v/>
      </c>
      <c r="Z1517" s="155"/>
      <c r="AA1517" s="13" t="str">
        <f t="shared" si="657"/>
        <v/>
      </c>
      <c r="AB1517" s="155"/>
      <c r="AC1517" s="13" t="str">
        <f t="shared" ca="1" si="662"/>
        <v>$AB</v>
      </c>
      <c r="AD1517" s="13" t="str" cm="1">
        <f t="array" aca="1" ref="AD1517" ca="1">IFERROR(IF((LEFT(INDIRECT("$F"&amp;$S1517),4))="GOTS",IF($G1517="Organic","GOTS_Organic_raw",(IF($G1517="Responsible","GOTS_Responsible",(IF($G1517="No Attribute (Conventional)","GOTS_conventional",(IF($G1517="Recycled Pre/Post-Consumer","GOTS_pre_post",(IF($G1517="In-Conversion","GOTS_in_conversion",(IF($G1517="Sustainably Sourced","Sustainably_sourced",""))))))))))),IF($G1517="Organic","Organic",(IF($G1517="Responsible","Responsible",(IF($G1517="No Attribute (Conventional)","No_Attribute_Conventional",(IF($G1517="Recycled Pre/Post-Consumer","Recycled_Pre_Post_Consumer",(IF($G1517="In-Conversion","In_Conversion",(IF($G1517="Recycled Pre-Consumer","Recycled_Pre_Consumer",(IF($G1517="Recycled Post-Consumer","Recycled_Post_Consumer",(IF($G1517="Sustainably Sourced","Sustainably_sourced","")))))))))))))))),"")</f>
        <v/>
      </c>
      <c r="AE1517" s="13" t="e" cm="1">
        <f t="array" aca="1" ref="AE1517" ca="1">IF(INDIRECT("$F"&amp;$S1517)="","",IF(LEFT(INDIRECT("$F"&amp;$S1517),3)="GRS","GRS_RCS_RM",IF((LEFT(INDIRECT("$F"&amp;$S1517),3))="RCS","GRS_RCS_RM",IF(INDIRECT("$F"&amp;$S1517)="OCS (No Label)","OCS_Conversion_RM",IF(LEFT(INDIRECT("$F"&amp;$S1517),3)="OCS","OCS_RM",IF(RIGHT(INDIRECT("$F"&amp;$S1517),10)="conversion","GOTS_RM_conversion",IF((LEFT(INDIRECT("$F"&amp;$S1517),4))="GOTS","GOTS_RM","Responsible_RM")))))))</f>
        <v>#REF!</v>
      </c>
      <c r="AF1517" s="13" t="str" cm="1">
        <f t="array" aca="1" ref="AF1517" ca="1">IF($S1517="","",INDIRECT("$Z"&amp;$S1517))</f>
        <v/>
      </c>
      <c r="AG1517" s="155"/>
      <c r="AH1517" s="13" t="str" cm="1">
        <f t="array" aca="1" ref="AH1517" ca="1">IFERROR(INDIRECT("$ag"&amp;S1517),"")</f>
        <v/>
      </c>
      <c r="AI1517" s="13" t="e" cm="1">
        <f t="array" aca="1" ref="AI1517" ca="1">INDIRECT("O"&amp;S1516)</f>
        <v>#REF!</v>
      </c>
      <c r="AJ1517" s="13" t="str">
        <f>IF($I1517="","",INDEX('Raw Material'!$A$1:$J$75,MATCH(I1517,'Raw Material'!$A$1:$A$75,0),(MATCH(G1517,'Raw Material'!$A$1:$J$1,0))))</f>
        <v/>
      </c>
      <c r="AK1517" s="13" t="str">
        <f t="shared" si="658"/>
        <v>YANLIŞRM</v>
      </c>
      <c r="AL1517" s="153" t="str">
        <f t="shared" si="659"/>
        <v/>
      </c>
    </row>
    <row r="1518" spans="1:38" ht="16.5" customHeight="1">
      <c r="A1518" s="160" t="str">
        <f>IF(B1518="","",COUNTA($B$114:$B1518))</f>
        <v/>
      </c>
      <c r="B1518" s="164"/>
      <c r="C1518" s="165"/>
      <c r="D1518" s="183"/>
      <c r="E1518" s="183"/>
      <c r="F1518" s="172"/>
      <c r="G1518" s="212"/>
      <c r="H1518" s="206"/>
      <c r="I1518" s="206"/>
      <c r="J1518" s="206"/>
      <c r="K1518" s="31"/>
      <c r="L1518" s="177" t="str">
        <f t="shared" ref="L1518" si="681">IF(R1518="","",LEFT(R1518,LEN(R1518)-2))</f>
        <v/>
      </c>
      <c r="M1518" s="177"/>
      <c r="N1518" s="80"/>
      <c r="O1518" s="184"/>
      <c r="P1518" s="103"/>
      <c r="Q1518" s="84" t="str">
        <f t="shared" si="660"/>
        <v/>
      </c>
      <c r="R1518" s="159" t="str">
        <f t="shared" ref="R1518" si="682">CONCATENATE($Q1518,Q1519,Q1520,Q1521,Q1522,Q1523,$Q1524,$Q1525,$Q1526,$Q1527,Q1528,Q1529)</f>
        <v/>
      </c>
      <c r="S1518" s="28" t="str" cm="1">
        <f t="array" aca="1" ref="S1518" ca="1">IF(INDIRECT("A"&amp;114+$U1518)&lt;&gt;"",114+$U1518,"")</f>
        <v/>
      </c>
      <c r="T1518" s="28" t="str">
        <f t="shared" ca="1" si="661"/>
        <v>$B</v>
      </c>
      <c r="U1518" s="29">
        <f t="shared" si="667"/>
        <v>1404</v>
      </c>
      <c r="V1518" s="29">
        <v>117.000000000009</v>
      </c>
      <c r="W1518" s="29">
        <f t="shared" si="668"/>
        <v>117</v>
      </c>
      <c r="X1518" s="41" t="str" cm="1">
        <f t="array" aca="1" ref="X1518" ca="1">IFERROR(INDEX('PC&amp;PD'!$A$1:$AP$15,ROW('PC&amp;PD'!$A$15),MATCH(INDIRECT(T1518),'PC&amp;PD'!$A$1:$AP$1,0)),"")</f>
        <v/>
      </c>
      <c r="Z1518" s="155" t="str">
        <f t="shared" ref="Z1518" si="683">IFERROR(IF($F1518="OCS 100","OCS (OCS 100)",IF($F1518="OCS Blended","OCS (OCS Blended)",IF($F1518="OCS (No Label)","OCS (No Label)",IF($F1518="RCS 100","RCS (RCS 100)",IF($F1518="RCS Blended","RCS (RCS Blended)",IF($F1518="GRS","GRS (GRS)",IF($F1518="GRS (No Label)", "GRS (No Label)",IF($F1518="RDS","RDS (RDS)",IF($F1518="RWS","RWS (RWS)",IF($F1518="RAS","RAS (RAS)",IF($F1518="RMS","RMS (RMS)",IF($F1518="GOTS Organic","GOTS (Organic)",IF($F1518="GOTS Made with organic","GOTS (Made with Organic)",IF($F1518="GOTS Organic - in conversion","GOTS (Organic - In Conversion)",IF($F1518="GOTS Made with organic - in conversion","GOTS (Made with Organic - In Conversion)",""))))))))))))))),"")</f>
        <v/>
      </c>
      <c r="AA1518" s="13" t="str">
        <f t="shared" si="657"/>
        <v/>
      </c>
      <c r="AB1518" s="155" t="str">
        <f t="shared" ref="AB1518" si="684">IFERROR(IF($F1518="OCS 100", "OCS_100",IF($F1518="OCS Blended", "OCS_Blended",IF($F1518="OCS (No Label)", "OCS_No_Label",IF($F1518="RCS 100", "RCS_100",IF($F1518="RCS Blended","RCS_Blended",IF($F1518="GRS","GRS",IF($F1518="GRS (No Label)", "GRS_No_Label",IF($F1518="RDS","RDS",IF($F1518="RWS","RWS",IF($F1518="RMS","RMS",IF($F1518="GOTS Organic","GOTS_Organic",IF($F1518="GOTS Made with organic","GOTS_Made_with_organic",IF($F1518="GOTS Organic - in conversion","GOTS_Organic_in_Conversion",IF($F1518="GOTS Made with organic - in conversion","GOTS_Made_with_Organic_in_Conversion",IF($F1518="RAS","RAS",""))))))))))))))),"")</f>
        <v/>
      </c>
      <c r="AC1518" s="13" t="str">
        <f t="shared" ca="1" si="662"/>
        <v>$AB</v>
      </c>
      <c r="AD1518" s="13" t="str" cm="1">
        <f t="array" aca="1" ref="AD1518" ca="1">IFERROR(IF((LEFT(INDIRECT("$F"&amp;$S1518),4))="GOTS",IF($G1518="Organic","GOTS_Organic_raw",(IF($G1518="Responsible","GOTS_Responsible",(IF($G1518="No Attribute (Conventional)","GOTS_conventional",(IF($G1518="Recycled Pre/Post-Consumer","GOTS_pre_post",(IF($G1518="In-Conversion","GOTS_in_conversion",(IF($G1518="Sustainably Sourced","Sustainably_sourced",""))))))))))),IF($G1518="Organic","Organic",(IF($G1518="Responsible","Responsible",(IF($G1518="No Attribute (Conventional)","No_Attribute_Conventional",(IF($G1518="Recycled Pre/Post-Consumer","Recycled_Pre_Post_Consumer",(IF($G1518="In-Conversion","In_Conversion",(IF($G1518="Recycled Pre-Consumer","Recycled_Pre_Consumer",(IF($G1518="Recycled Post-Consumer","Recycled_Post_Consumer",(IF($G1518="Sustainably Sourced","Sustainably_sourced","")))))))))))))))),"")</f>
        <v/>
      </c>
      <c r="AE1518" s="13" t="e" cm="1">
        <f t="array" aca="1" ref="AE1518" ca="1">IF(INDIRECT("$F"&amp;$S1518)="","",IF(LEFT(INDIRECT("$F"&amp;$S1518),3)="GRS","GRS_RCS_RM",IF((LEFT(INDIRECT("$F"&amp;$S1518),3))="RCS","GRS_RCS_RM",IF(INDIRECT("$F"&amp;$S1518)="OCS (No Label)","OCS_Conversion_RM",IF(LEFT(INDIRECT("$F"&amp;$S1518),3)="OCS","OCS_RM",IF(RIGHT(INDIRECT("$F"&amp;$S1518),10)="conversion","GOTS_RM_conversion",IF((LEFT(INDIRECT("$F"&amp;$S1518),4))="GOTS","GOTS_RM","Responsible_RM")))))))</f>
        <v>#REF!</v>
      </c>
      <c r="AF1518" s="13" t="str" cm="1">
        <f t="array" aca="1" ref="AF1518" ca="1">IF($S1518="","",INDIRECT("$Z"&amp;$S1518))</f>
        <v/>
      </c>
      <c r="AG1518" s="155" t="str">
        <f t="shared" ref="AG1518:AG1578" si="685">IF(AND(Y1518="",Y1519="",Y1520="",Y1521="",Y1522="",Y1523="",Y1524="",Y1525="",Y1526="",Y1527="",Y1528="",Y1529=""),"",CONCATENATE(Y1518&amp;", "&amp;Y1519&amp;", "&amp;Y1520&amp;", "&amp;Y1521&amp;", "&amp;Y1522&amp;", "&amp;Y1523&amp;", "&amp;Y1524&amp;", "&amp;Y1525&amp;", "&amp;Y1526&amp;", "&amp;Y1527&amp;", "&amp;Y1528&amp;", "&amp;Y1529))</f>
        <v/>
      </c>
      <c r="AH1518" s="13" t="str" cm="1">
        <f t="array" aca="1" ref="AH1518" ca="1">IFERROR(INDIRECT("$ag"&amp;S1518),"")</f>
        <v/>
      </c>
      <c r="AI1518" s="13" t="e" cm="1">
        <f t="array" aca="1" ref="AI1518" ca="1">INDIRECT("O"&amp;S1517)</f>
        <v>#REF!</v>
      </c>
      <c r="AJ1518" s="13" t="str">
        <f>IF($I1518="","",INDEX('Raw Material'!$A$1:$J$75,MATCH(I1518,'Raw Material'!$A$1:$A$75,0),(MATCH(G1518,'Raw Material'!$A$1:$J$1,0))))</f>
        <v/>
      </c>
      <c r="AK1518" s="13" t="str">
        <f t="shared" si="658"/>
        <v>YANLIŞRM</v>
      </c>
      <c r="AL1518" s="153" t="str">
        <f t="shared" si="659"/>
        <v/>
      </c>
    </row>
    <row r="1519" spans="1:38" ht="16.5" customHeight="1">
      <c r="A1519" s="161"/>
      <c r="B1519" s="166"/>
      <c r="C1519" s="167"/>
      <c r="D1519" s="156"/>
      <c r="E1519" s="156"/>
      <c r="F1519" s="173"/>
      <c r="G1519" s="181"/>
      <c r="H1519" s="182"/>
      <c r="I1519" s="182"/>
      <c r="J1519" s="182"/>
      <c r="K1519" s="32"/>
      <c r="L1519" s="178"/>
      <c r="M1519" s="178"/>
      <c r="N1519" s="81"/>
      <c r="O1519" s="185"/>
      <c r="P1519" s="103"/>
      <c r="Q1519" s="84" t="str">
        <f t="shared" si="660"/>
        <v/>
      </c>
      <c r="R1519" s="159"/>
      <c r="S1519" s="28" t="str" cm="1">
        <f t="array" aca="1" ref="S1519" ca="1">IF(INDIRECT("A"&amp;114+$U1519)&lt;&gt;"",114+$U1519,"")</f>
        <v/>
      </c>
      <c r="T1519" s="28" t="str">
        <f t="shared" ca="1" si="661"/>
        <v>$B</v>
      </c>
      <c r="U1519" s="29">
        <f t="shared" si="667"/>
        <v>1404</v>
      </c>
      <c r="V1519" s="29">
        <v>117.08333333334301</v>
      </c>
      <c r="W1519" s="29">
        <f t="shared" si="668"/>
        <v>117</v>
      </c>
      <c r="X1519" s="41" t="str" cm="1">
        <f t="array" aca="1" ref="X1519" ca="1">IFERROR(INDEX('PC&amp;PD'!$A$1:$AP$15,ROW('PC&amp;PD'!$A$15),MATCH(INDIRECT(T1519),'PC&amp;PD'!$A$1:$AP$1,0)),"")</f>
        <v/>
      </c>
      <c r="Z1519" s="155"/>
      <c r="AA1519" s="13" t="str">
        <f t="shared" si="657"/>
        <v/>
      </c>
      <c r="AB1519" s="155"/>
      <c r="AC1519" s="13" t="str">
        <f t="shared" ca="1" si="662"/>
        <v>$AB</v>
      </c>
      <c r="AD1519" s="13" t="str" cm="1">
        <f t="array" aca="1" ref="AD1519" ca="1">IFERROR(IF((LEFT(INDIRECT("$F"&amp;$S1519),4))="GOTS",IF($G1519="Organic","GOTS_Organic_raw",(IF($G1519="Responsible","GOTS_Responsible",(IF($G1519="No Attribute (Conventional)","GOTS_conventional",(IF($G1519="Recycled Pre/Post-Consumer","GOTS_pre_post",(IF($G1519="In-Conversion","GOTS_in_conversion",(IF($G1519="Sustainably Sourced","Sustainably_sourced",""))))))))))),IF($G1519="Organic","Organic",(IF($G1519="Responsible","Responsible",(IF($G1519="No Attribute (Conventional)","No_Attribute_Conventional",(IF($G1519="Recycled Pre/Post-Consumer","Recycled_Pre_Post_Consumer",(IF($G1519="In-Conversion","In_Conversion",(IF($G1519="Recycled Pre-Consumer","Recycled_Pre_Consumer",(IF($G1519="Recycled Post-Consumer","Recycled_Post_Consumer",(IF($G1519="Sustainably Sourced","Sustainably_sourced","")))))))))))))))),"")</f>
        <v/>
      </c>
      <c r="AE1519" s="13" t="e" cm="1">
        <f t="array" aca="1" ref="AE1519" ca="1">IF(INDIRECT("$F"&amp;$S1519)="","",IF(LEFT(INDIRECT("$F"&amp;$S1519),3)="GRS","GRS_RCS_RM",IF((LEFT(INDIRECT("$F"&amp;$S1519),3))="RCS","GRS_RCS_RM",IF(INDIRECT("$F"&amp;$S1519)="OCS (No Label)","OCS_Conversion_RM",IF(LEFT(INDIRECT("$F"&amp;$S1519),3)="OCS","OCS_RM",IF(RIGHT(INDIRECT("$F"&amp;$S1519),10)="conversion","GOTS_RM_conversion",IF((LEFT(INDIRECT("$F"&amp;$S1519),4))="GOTS","GOTS_RM","Responsible_RM")))))))</f>
        <v>#REF!</v>
      </c>
      <c r="AF1519" s="13" t="str" cm="1">
        <f t="array" aca="1" ref="AF1519" ca="1">IF($S1519="","",INDIRECT("$Z"&amp;$S1519))</f>
        <v/>
      </c>
      <c r="AG1519" s="155"/>
      <c r="AH1519" s="13" t="str" cm="1">
        <f t="array" aca="1" ref="AH1519" ca="1">IFERROR(INDIRECT("$ag"&amp;S1519),"")</f>
        <v/>
      </c>
      <c r="AI1519" s="13" t="e" cm="1">
        <f t="array" aca="1" ref="AI1519" ca="1">INDIRECT("O"&amp;S1518)</f>
        <v>#REF!</v>
      </c>
      <c r="AJ1519" s="13" t="str">
        <f>IF($I1519="","",INDEX('Raw Material'!$A$1:$J$75,MATCH(I1519,'Raw Material'!$A$1:$A$75,0),(MATCH(G1519,'Raw Material'!$A$1:$J$1,0))))</f>
        <v/>
      </c>
      <c r="AK1519" s="13" t="str">
        <f t="shared" si="658"/>
        <v>YANLIŞRM</v>
      </c>
      <c r="AL1519" s="153" t="str">
        <f t="shared" si="659"/>
        <v/>
      </c>
    </row>
    <row r="1520" spans="1:38" ht="16.5" customHeight="1">
      <c r="A1520" s="161"/>
      <c r="B1520" s="166"/>
      <c r="C1520" s="167"/>
      <c r="D1520" s="156"/>
      <c r="E1520" s="156"/>
      <c r="F1520" s="173"/>
      <c r="G1520" s="181"/>
      <c r="H1520" s="182"/>
      <c r="I1520" s="182"/>
      <c r="J1520" s="182"/>
      <c r="K1520" s="32"/>
      <c r="L1520" s="178"/>
      <c r="M1520" s="178"/>
      <c r="N1520" s="81"/>
      <c r="O1520" s="185"/>
      <c r="P1520" s="103"/>
      <c r="Q1520" s="84" t="str">
        <f t="shared" si="660"/>
        <v/>
      </c>
      <c r="R1520" s="159"/>
      <c r="S1520" s="28" t="str" cm="1">
        <f t="array" aca="1" ref="S1520" ca="1">IF(INDIRECT("A"&amp;114+$U1520)&lt;&gt;"",114+$U1520,"")</f>
        <v/>
      </c>
      <c r="T1520" s="28" t="str">
        <f t="shared" ca="1" si="661"/>
        <v>$B</v>
      </c>
      <c r="U1520" s="29">
        <f t="shared" si="667"/>
        <v>1404</v>
      </c>
      <c r="V1520" s="29">
        <v>117.16666666667599</v>
      </c>
      <c r="W1520" s="29">
        <f t="shared" si="668"/>
        <v>117</v>
      </c>
      <c r="X1520" s="41" t="str" cm="1">
        <f t="array" aca="1" ref="X1520" ca="1">IFERROR(INDEX('PC&amp;PD'!$A$1:$AP$15,ROW('PC&amp;PD'!$A$15),MATCH(INDIRECT(T1520),'PC&amp;PD'!$A$1:$AP$1,0)),"")</f>
        <v/>
      </c>
      <c r="Z1520" s="155"/>
      <c r="AA1520" s="13" t="str">
        <f t="shared" si="657"/>
        <v/>
      </c>
      <c r="AB1520" s="155"/>
      <c r="AC1520" s="13" t="str">
        <f t="shared" ca="1" si="662"/>
        <v>$AB</v>
      </c>
      <c r="AD1520" s="13" t="str" cm="1">
        <f t="array" aca="1" ref="AD1520" ca="1">IFERROR(IF((LEFT(INDIRECT("$F"&amp;$S1520),4))="GOTS",IF($G1520="Organic","GOTS_Organic_raw",(IF($G1520="Responsible","GOTS_Responsible",(IF($G1520="No Attribute (Conventional)","GOTS_conventional",(IF($G1520="Recycled Pre/Post-Consumer","GOTS_pre_post",(IF($G1520="In-Conversion","GOTS_in_conversion",(IF($G1520="Sustainably Sourced","Sustainably_sourced",""))))))))))),IF($G1520="Organic","Organic",(IF($G1520="Responsible","Responsible",(IF($G1520="No Attribute (Conventional)","No_Attribute_Conventional",(IF($G1520="Recycled Pre/Post-Consumer","Recycled_Pre_Post_Consumer",(IF($G1520="In-Conversion","In_Conversion",(IF($G1520="Recycled Pre-Consumer","Recycled_Pre_Consumer",(IF($G1520="Recycled Post-Consumer","Recycled_Post_Consumer",(IF($G1520="Sustainably Sourced","Sustainably_sourced","")))))))))))))))),"")</f>
        <v/>
      </c>
      <c r="AE1520" s="13" t="e" cm="1">
        <f t="array" aca="1" ref="AE1520" ca="1">IF(INDIRECT("$F"&amp;$S1520)="","",IF(LEFT(INDIRECT("$F"&amp;$S1520),3)="GRS","GRS_RCS_RM",IF((LEFT(INDIRECT("$F"&amp;$S1520),3))="RCS","GRS_RCS_RM",IF(INDIRECT("$F"&amp;$S1520)="OCS (No Label)","OCS_Conversion_RM",IF(LEFT(INDIRECT("$F"&amp;$S1520),3)="OCS","OCS_RM",IF(RIGHT(INDIRECT("$F"&amp;$S1520),10)="conversion","GOTS_RM_conversion",IF((LEFT(INDIRECT("$F"&amp;$S1520),4))="GOTS","GOTS_RM","Responsible_RM")))))))</f>
        <v>#REF!</v>
      </c>
      <c r="AF1520" s="13" t="str" cm="1">
        <f t="array" aca="1" ref="AF1520" ca="1">IF($S1520="","",INDIRECT("$Z"&amp;$S1520))</f>
        <v/>
      </c>
      <c r="AG1520" s="155"/>
      <c r="AH1520" s="13" t="str" cm="1">
        <f t="array" aca="1" ref="AH1520" ca="1">IFERROR(INDIRECT("$ag"&amp;S1520),"")</f>
        <v/>
      </c>
      <c r="AI1520" s="13" t="e" cm="1">
        <f t="array" aca="1" ref="AI1520" ca="1">INDIRECT("O"&amp;S1519)</f>
        <v>#REF!</v>
      </c>
      <c r="AJ1520" s="13" t="str">
        <f>IF($I1520="","",INDEX('Raw Material'!$A$1:$J$75,MATCH(I1520,'Raw Material'!$A$1:$A$75,0),(MATCH(G1520,'Raw Material'!$A$1:$J$1,0))))</f>
        <v/>
      </c>
      <c r="AK1520" s="13" t="str">
        <f t="shared" si="658"/>
        <v>YANLIŞRM</v>
      </c>
      <c r="AL1520" s="153" t="str">
        <f t="shared" si="659"/>
        <v/>
      </c>
    </row>
    <row r="1521" spans="1:38" ht="16.5" customHeight="1">
      <c r="A1521" s="161"/>
      <c r="B1521" s="166"/>
      <c r="C1521" s="167"/>
      <c r="D1521" s="156"/>
      <c r="E1521" s="156"/>
      <c r="F1521" s="174"/>
      <c r="G1521" s="181"/>
      <c r="H1521" s="182"/>
      <c r="I1521" s="182"/>
      <c r="J1521" s="182"/>
      <c r="K1521" s="32"/>
      <c r="L1521" s="178"/>
      <c r="M1521" s="178"/>
      <c r="N1521" s="81"/>
      <c r="O1521" s="185"/>
      <c r="P1521" s="103"/>
      <c r="Q1521" s="84" t="str">
        <f t="shared" si="660"/>
        <v/>
      </c>
      <c r="R1521" s="159"/>
      <c r="S1521" s="28" t="str" cm="1">
        <f t="array" aca="1" ref="S1521" ca="1">IF(INDIRECT("A"&amp;114+$U1521)&lt;&gt;"",114+$U1521,"")</f>
        <v/>
      </c>
      <c r="T1521" s="28" t="str">
        <f t="shared" ca="1" si="661"/>
        <v>$B</v>
      </c>
      <c r="U1521" s="29">
        <f t="shared" si="667"/>
        <v>1404</v>
      </c>
      <c r="V1521" s="29">
        <v>117.250000000009</v>
      </c>
      <c r="W1521" s="29">
        <f t="shared" si="668"/>
        <v>117</v>
      </c>
      <c r="X1521" s="41" t="str" cm="1">
        <f t="array" aca="1" ref="X1521" ca="1">IFERROR(INDEX('PC&amp;PD'!$A$1:$AP$15,ROW('PC&amp;PD'!$A$15),MATCH(INDIRECT(T1521),'PC&amp;PD'!$A$1:$AP$1,0)),"")</f>
        <v/>
      </c>
      <c r="Z1521" s="155"/>
      <c r="AA1521" s="13" t="str">
        <f t="shared" si="657"/>
        <v/>
      </c>
      <c r="AB1521" s="155"/>
      <c r="AC1521" s="13" t="str">
        <f t="shared" ca="1" si="662"/>
        <v>$AB</v>
      </c>
      <c r="AD1521" s="13" t="str" cm="1">
        <f t="array" aca="1" ref="AD1521" ca="1">IFERROR(IF((LEFT(INDIRECT("$F"&amp;$S1521),4))="GOTS",IF($G1521="Organic","GOTS_Organic_raw",(IF($G1521="Responsible","GOTS_Responsible",(IF($G1521="No Attribute (Conventional)","GOTS_conventional",(IF($G1521="Recycled Pre/Post-Consumer","GOTS_pre_post",(IF($G1521="In-Conversion","GOTS_in_conversion",(IF($G1521="Sustainably Sourced","Sustainably_sourced",""))))))))))),IF($G1521="Organic","Organic",(IF($G1521="Responsible","Responsible",(IF($G1521="No Attribute (Conventional)","No_Attribute_Conventional",(IF($G1521="Recycled Pre/Post-Consumer","Recycled_Pre_Post_Consumer",(IF($G1521="In-Conversion","In_Conversion",(IF($G1521="Recycled Pre-Consumer","Recycled_Pre_Consumer",(IF($G1521="Recycled Post-Consumer","Recycled_Post_Consumer",(IF($G1521="Sustainably Sourced","Sustainably_sourced","")))))))))))))))),"")</f>
        <v/>
      </c>
      <c r="AE1521" s="13" t="e" cm="1">
        <f t="array" aca="1" ref="AE1521" ca="1">IF(INDIRECT("$F"&amp;$S1521)="","",IF(LEFT(INDIRECT("$F"&amp;$S1521),3)="GRS","GRS_RCS_RM",IF((LEFT(INDIRECT("$F"&amp;$S1521),3))="RCS","GRS_RCS_RM",IF(INDIRECT("$F"&amp;$S1521)="OCS (No Label)","OCS_Conversion_RM",IF(LEFT(INDIRECT("$F"&amp;$S1521),3)="OCS","OCS_RM",IF(RIGHT(INDIRECT("$F"&amp;$S1521),10)="conversion","GOTS_RM_conversion",IF((LEFT(INDIRECT("$F"&amp;$S1521),4))="GOTS","GOTS_RM","Responsible_RM")))))))</f>
        <v>#REF!</v>
      </c>
      <c r="AF1521" s="13" t="str" cm="1">
        <f t="array" aca="1" ref="AF1521" ca="1">IF($S1521="","",INDIRECT("$Z"&amp;$S1521))</f>
        <v/>
      </c>
      <c r="AG1521" s="155"/>
      <c r="AH1521" s="13" t="str" cm="1">
        <f t="array" aca="1" ref="AH1521" ca="1">IFERROR(INDIRECT("$ag"&amp;S1521),"")</f>
        <v/>
      </c>
      <c r="AI1521" s="13" t="e" cm="1">
        <f t="array" aca="1" ref="AI1521" ca="1">INDIRECT("O"&amp;S1520)</f>
        <v>#REF!</v>
      </c>
      <c r="AJ1521" s="13" t="str">
        <f>IF($I1521="","",INDEX('Raw Material'!$A$1:$J$75,MATCH(I1521,'Raw Material'!$A$1:$A$75,0),(MATCH(G1521,'Raw Material'!$A$1:$J$1,0))))</f>
        <v/>
      </c>
      <c r="AK1521" s="13" t="str">
        <f t="shared" si="658"/>
        <v>YANLIŞRM</v>
      </c>
      <c r="AL1521" s="153" t="str">
        <f t="shared" si="659"/>
        <v/>
      </c>
    </row>
    <row r="1522" spans="1:38" ht="16.5" customHeight="1">
      <c r="A1522" s="161"/>
      <c r="B1522" s="166"/>
      <c r="C1522" s="167"/>
      <c r="D1522" s="156"/>
      <c r="E1522" s="156"/>
      <c r="F1522" s="174"/>
      <c r="G1522" s="181"/>
      <c r="H1522" s="182"/>
      <c r="I1522" s="182"/>
      <c r="J1522" s="182"/>
      <c r="K1522" s="32"/>
      <c r="L1522" s="178"/>
      <c r="M1522" s="178"/>
      <c r="N1522" s="81"/>
      <c r="O1522" s="185"/>
      <c r="P1522" s="103"/>
      <c r="Q1522" s="84" t="str">
        <f t="shared" si="660"/>
        <v/>
      </c>
      <c r="R1522" s="159"/>
      <c r="S1522" s="28" t="str" cm="1">
        <f t="array" aca="1" ref="S1522" ca="1">IF(INDIRECT("A"&amp;114+$U1522)&lt;&gt;"",114+$U1522,"")</f>
        <v/>
      </c>
      <c r="T1522" s="28" t="str">
        <f t="shared" ca="1" si="661"/>
        <v>$B</v>
      </c>
      <c r="U1522" s="29">
        <f t="shared" si="667"/>
        <v>1404</v>
      </c>
      <c r="V1522" s="29">
        <v>117.33333333334301</v>
      </c>
      <c r="W1522" s="29">
        <f t="shared" si="668"/>
        <v>117</v>
      </c>
      <c r="X1522" s="41" t="str" cm="1">
        <f t="array" aca="1" ref="X1522" ca="1">IFERROR(INDEX('PC&amp;PD'!$A$1:$AP$15,ROW('PC&amp;PD'!$A$15),MATCH(INDIRECT(T1522),'PC&amp;PD'!$A$1:$AP$1,0)),"")</f>
        <v/>
      </c>
      <c r="Z1522" s="155"/>
      <c r="AA1522" s="13" t="str">
        <f t="shared" si="657"/>
        <v/>
      </c>
      <c r="AB1522" s="155"/>
      <c r="AC1522" s="13" t="str">
        <f t="shared" ca="1" si="662"/>
        <v>$AB</v>
      </c>
      <c r="AD1522" s="13" t="str" cm="1">
        <f t="array" aca="1" ref="AD1522" ca="1">IFERROR(IF((LEFT(INDIRECT("$F"&amp;$S1522),4))="GOTS",IF($G1522="Organic","GOTS_Organic_raw",(IF($G1522="Responsible","GOTS_Responsible",(IF($G1522="No Attribute (Conventional)","GOTS_conventional",(IF($G1522="Recycled Pre/Post-Consumer","GOTS_pre_post",(IF($G1522="In-Conversion","GOTS_in_conversion",(IF($G1522="Sustainably Sourced","Sustainably_sourced",""))))))))))),IF($G1522="Organic","Organic",(IF($G1522="Responsible","Responsible",(IF($G1522="No Attribute (Conventional)","No_Attribute_Conventional",(IF($G1522="Recycled Pre/Post-Consumer","Recycled_Pre_Post_Consumer",(IF($G1522="In-Conversion","In_Conversion",(IF($G1522="Recycled Pre-Consumer","Recycled_Pre_Consumer",(IF($G1522="Recycled Post-Consumer","Recycled_Post_Consumer",(IF($G1522="Sustainably Sourced","Sustainably_sourced","")))))))))))))))),"")</f>
        <v/>
      </c>
      <c r="AE1522" s="13" t="e" cm="1">
        <f t="array" aca="1" ref="AE1522" ca="1">IF(INDIRECT("$F"&amp;$S1522)="","",IF(LEFT(INDIRECT("$F"&amp;$S1522),3)="GRS","GRS_RCS_RM",IF((LEFT(INDIRECT("$F"&amp;$S1522),3))="RCS","GRS_RCS_RM",IF(INDIRECT("$F"&amp;$S1522)="OCS (No Label)","OCS_Conversion_RM",IF(LEFT(INDIRECT("$F"&amp;$S1522),3)="OCS","OCS_RM",IF(RIGHT(INDIRECT("$F"&amp;$S1522),10)="conversion","GOTS_RM_conversion",IF((LEFT(INDIRECT("$F"&amp;$S1522),4))="GOTS","GOTS_RM","Responsible_RM")))))))</f>
        <v>#REF!</v>
      </c>
      <c r="AF1522" s="13" t="str" cm="1">
        <f t="array" aca="1" ref="AF1522" ca="1">IF($S1522="","",INDIRECT("$Z"&amp;$S1522))</f>
        <v/>
      </c>
      <c r="AG1522" s="155"/>
      <c r="AH1522" s="13" t="str" cm="1">
        <f t="array" aca="1" ref="AH1522" ca="1">IFERROR(INDIRECT("$ag"&amp;S1522),"")</f>
        <v/>
      </c>
      <c r="AI1522" s="13" t="e" cm="1">
        <f t="array" aca="1" ref="AI1522" ca="1">INDIRECT("O"&amp;S1521)</f>
        <v>#REF!</v>
      </c>
      <c r="AJ1522" s="13" t="str">
        <f>IF($I1522="","",INDEX('Raw Material'!$A$1:$J$75,MATCH(I1522,'Raw Material'!$A$1:$A$75,0),(MATCH(G1522,'Raw Material'!$A$1:$J$1,0))))</f>
        <v/>
      </c>
      <c r="AK1522" s="13" t="str">
        <f t="shared" si="658"/>
        <v>YANLIŞRM</v>
      </c>
      <c r="AL1522" s="153" t="str">
        <f t="shared" si="659"/>
        <v/>
      </c>
    </row>
    <row r="1523" spans="1:38" ht="16.5" customHeight="1">
      <c r="A1523" s="161"/>
      <c r="B1523" s="166"/>
      <c r="C1523" s="167"/>
      <c r="D1523" s="156"/>
      <c r="E1523" s="156"/>
      <c r="F1523" s="174"/>
      <c r="G1523" s="181"/>
      <c r="H1523" s="182"/>
      <c r="I1523" s="182"/>
      <c r="J1523" s="182"/>
      <c r="K1523" s="32"/>
      <c r="L1523" s="178"/>
      <c r="M1523" s="178"/>
      <c r="N1523" s="81"/>
      <c r="O1523" s="185"/>
      <c r="P1523" s="103"/>
      <c r="Q1523" s="84" t="str">
        <f t="shared" si="660"/>
        <v/>
      </c>
      <c r="R1523" s="159"/>
      <c r="S1523" s="28" t="str" cm="1">
        <f t="array" aca="1" ref="S1523" ca="1">IF(INDIRECT("A"&amp;114+$U1523)&lt;&gt;"",114+$U1523,"")</f>
        <v/>
      </c>
      <c r="T1523" s="28" t="str">
        <f t="shared" ca="1" si="661"/>
        <v>$B</v>
      </c>
      <c r="U1523" s="29">
        <f t="shared" si="667"/>
        <v>1404</v>
      </c>
      <c r="V1523" s="29">
        <v>117.41666666667599</v>
      </c>
      <c r="W1523" s="29">
        <f t="shared" si="668"/>
        <v>117</v>
      </c>
      <c r="X1523" s="41" t="str" cm="1">
        <f t="array" aca="1" ref="X1523" ca="1">IFERROR(INDEX('PC&amp;PD'!$A$1:$AP$15,ROW('PC&amp;PD'!$A$15),MATCH(INDIRECT(T1523),'PC&amp;PD'!$A$1:$AP$1,0)),"")</f>
        <v/>
      </c>
      <c r="Z1523" s="155"/>
      <c r="AA1523" s="13" t="str">
        <f t="shared" ref="AA1523:AA1586" si="686">IFERROR(IF(G1523="","",IF(G1523="No Attribute (Conventional)","",G1523)),"")</f>
        <v/>
      </c>
      <c r="AB1523" s="155"/>
      <c r="AC1523" s="13" t="str">
        <f t="shared" ca="1" si="662"/>
        <v>$AB</v>
      </c>
      <c r="AD1523" s="13" t="str" cm="1">
        <f t="array" aca="1" ref="AD1523" ca="1">IFERROR(IF((LEFT(INDIRECT("$F"&amp;$S1523),4))="GOTS",IF($G1523="Organic","GOTS_Organic_raw",(IF($G1523="Responsible","GOTS_Responsible",(IF($G1523="No Attribute (Conventional)","GOTS_conventional",(IF($G1523="Recycled Pre/Post-Consumer","GOTS_pre_post",(IF($G1523="In-Conversion","GOTS_in_conversion",(IF($G1523="Sustainably Sourced","Sustainably_sourced",""))))))))))),IF($G1523="Organic","Organic",(IF($G1523="Responsible","Responsible",(IF($G1523="No Attribute (Conventional)","No_Attribute_Conventional",(IF($G1523="Recycled Pre/Post-Consumer","Recycled_Pre_Post_Consumer",(IF($G1523="In-Conversion","In_Conversion",(IF($G1523="Recycled Pre-Consumer","Recycled_Pre_Consumer",(IF($G1523="Recycled Post-Consumer","Recycled_Post_Consumer",(IF($G1523="Sustainably Sourced","Sustainably_sourced","")))))))))))))))),"")</f>
        <v/>
      </c>
      <c r="AE1523" s="13" t="e" cm="1">
        <f t="array" aca="1" ref="AE1523" ca="1">IF(INDIRECT("$F"&amp;$S1523)="","",IF(LEFT(INDIRECT("$F"&amp;$S1523),3)="GRS","GRS_RCS_RM",IF((LEFT(INDIRECT("$F"&amp;$S1523),3))="RCS","GRS_RCS_RM",IF(INDIRECT("$F"&amp;$S1523)="OCS (No Label)","OCS_Conversion_RM",IF(LEFT(INDIRECT("$F"&amp;$S1523),3)="OCS","OCS_RM",IF(RIGHT(INDIRECT("$F"&amp;$S1523),10)="conversion","GOTS_RM_conversion",IF((LEFT(INDIRECT("$F"&amp;$S1523),4))="GOTS","GOTS_RM","Responsible_RM")))))))</f>
        <v>#REF!</v>
      </c>
      <c r="AF1523" s="13" t="str" cm="1">
        <f t="array" aca="1" ref="AF1523" ca="1">IF($S1523="","",INDIRECT("$Z"&amp;$S1523))</f>
        <v/>
      </c>
      <c r="AG1523" s="155"/>
      <c r="AH1523" s="13" t="str" cm="1">
        <f t="array" aca="1" ref="AH1523" ca="1">IFERROR(INDIRECT("$ag"&amp;S1523),"")</f>
        <v/>
      </c>
      <c r="AI1523" s="13" t="e" cm="1">
        <f t="array" aca="1" ref="AI1523" ca="1">INDIRECT("O"&amp;S1522)</f>
        <v>#REF!</v>
      </c>
      <c r="AJ1523" s="13" t="str">
        <f>IF($I1523="","",INDEX('Raw Material'!$A$1:$J$75,MATCH(I1523,'Raw Material'!$A$1:$A$75,0),(MATCH(G1523,'Raw Material'!$A$1:$J$1,0))))</f>
        <v/>
      </c>
      <c r="AK1523" s="13" t="str">
        <f t="shared" ref="AK1523:AK1586" si="687">$U$17&amp;"RM"</f>
        <v>YANLIŞRM</v>
      </c>
      <c r="AL1523" s="153" t="str">
        <f t="shared" ref="AL1523:AL1586" si="688">IF($G1523="Organic","Organic",IF($G1523="No Attribute (Conventional)","No_Attribute_Conventional",IF($G1523="Recycled pre-consumer","Recycled_pre_consumer",IF($G1523="Recycled post-consumer","Recycled_post_consumer",IF($G1523="Responsible","Responsible",IF($G1523="Sustainably sourced","Sustainable_sourced",IF($G1523="ın-conversion","In_conversion","")))))))</f>
        <v/>
      </c>
    </row>
    <row r="1524" spans="1:38" ht="16.5" customHeight="1">
      <c r="A1524" s="162"/>
      <c r="B1524" s="168"/>
      <c r="C1524" s="169"/>
      <c r="D1524" s="156"/>
      <c r="E1524" s="156"/>
      <c r="F1524" s="175"/>
      <c r="G1524" s="181"/>
      <c r="H1524" s="182"/>
      <c r="I1524" s="182"/>
      <c r="J1524" s="182"/>
      <c r="K1524" s="32"/>
      <c r="L1524" s="179"/>
      <c r="M1524" s="179"/>
      <c r="N1524" s="81"/>
      <c r="O1524" s="185"/>
      <c r="P1524" s="103"/>
      <c r="Q1524" s="84" t="str">
        <f t="shared" si="660"/>
        <v/>
      </c>
      <c r="R1524" s="159"/>
      <c r="S1524" s="28" t="str" cm="1">
        <f t="array" aca="1" ref="S1524" ca="1">IF(INDIRECT("A"&amp;114+$U1524)&lt;&gt;"",114+$U1524,"")</f>
        <v/>
      </c>
      <c r="T1524" s="28" t="str">
        <f t="shared" ca="1" si="661"/>
        <v>$B</v>
      </c>
      <c r="U1524" s="29">
        <f t="shared" si="667"/>
        <v>1404</v>
      </c>
      <c r="V1524" s="29">
        <v>117.500000000009</v>
      </c>
      <c r="W1524" s="29">
        <f t="shared" si="668"/>
        <v>117</v>
      </c>
      <c r="X1524" s="41" t="str" cm="1">
        <f t="array" aca="1" ref="X1524" ca="1">IFERROR(INDEX('PC&amp;PD'!$A$1:$AP$15,ROW('PC&amp;PD'!$A$15),MATCH(INDIRECT(T1524),'PC&amp;PD'!$A$1:$AP$1,0)),"")</f>
        <v/>
      </c>
      <c r="Z1524" s="155"/>
      <c r="AA1524" s="13" t="str">
        <f t="shared" si="686"/>
        <v/>
      </c>
      <c r="AB1524" s="155"/>
      <c r="AC1524" s="13" t="str">
        <f t="shared" ca="1" si="662"/>
        <v>$AB</v>
      </c>
      <c r="AD1524" s="13" t="str" cm="1">
        <f t="array" aca="1" ref="AD1524" ca="1">IFERROR(IF((LEFT(INDIRECT("$F"&amp;$S1524),4))="GOTS",IF($G1524="Organic","GOTS_Organic_raw",(IF($G1524="Responsible","GOTS_Responsible",(IF($G1524="No Attribute (Conventional)","GOTS_conventional",(IF($G1524="Recycled Pre/Post-Consumer","GOTS_pre_post",(IF($G1524="In-Conversion","GOTS_in_conversion",(IF($G1524="Sustainably Sourced","Sustainably_sourced",""))))))))))),IF($G1524="Organic","Organic",(IF($G1524="Responsible","Responsible",(IF($G1524="No Attribute (Conventional)","No_Attribute_Conventional",(IF($G1524="Recycled Pre/Post-Consumer","Recycled_Pre_Post_Consumer",(IF($G1524="In-Conversion","In_Conversion",(IF($G1524="Recycled Pre-Consumer","Recycled_Pre_Consumer",(IF($G1524="Recycled Post-Consumer","Recycled_Post_Consumer",(IF($G1524="Sustainably Sourced","Sustainably_sourced","")))))))))))))))),"")</f>
        <v/>
      </c>
      <c r="AE1524" s="13" t="e" cm="1">
        <f t="array" aca="1" ref="AE1524" ca="1">IF(INDIRECT("$F"&amp;$S1524)="","",IF(LEFT(INDIRECT("$F"&amp;$S1524),3)="GRS","GRS_RCS_RM",IF((LEFT(INDIRECT("$F"&amp;$S1524),3))="RCS","GRS_RCS_RM",IF(INDIRECT("$F"&amp;$S1524)="OCS (No Label)","OCS_Conversion_RM",IF(LEFT(INDIRECT("$F"&amp;$S1524),3)="OCS","OCS_RM",IF(RIGHT(INDIRECT("$F"&amp;$S1524),10)="conversion","GOTS_RM_conversion",IF((LEFT(INDIRECT("$F"&amp;$S1524),4))="GOTS","GOTS_RM","Responsible_RM")))))))</f>
        <v>#REF!</v>
      </c>
      <c r="AF1524" s="13" t="str" cm="1">
        <f t="array" aca="1" ref="AF1524" ca="1">IF($S1524="","",INDIRECT("$Z"&amp;$S1524))</f>
        <v/>
      </c>
      <c r="AG1524" s="155"/>
      <c r="AH1524" s="13" t="str" cm="1">
        <f t="array" aca="1" ref="AH1524" ca="1">IFERROR(INDIRECT("$ag"&amp;S1524),"")</f>
        <v/>
      </c>
      <c r="AI1524" s="13" t="e" cm="1">
        <f t="array" aca="1" ref="AI1524" ca="1">INDIRECT("O"&amp;S1523)</f>
        <v>#REF!</v>
      </c>
      <c r="AJ1524" s="13" t="str">
        <f>IF($I1524="","",INDEX('Raw Material'!$A$1:$J$75,MATCH(I1524,'Raw Material'!$A$1:$A$75,0),(MATCH(G1524,'Raw Material'!$A$1:$J$1,0))))</f>
        <v/>
      </c>
      <c r="AK1524" s="13" t="str">
        <f t="shared" si="687"/>
        <v>YANLIŞRM</v>
      </c>
      <c r="AL1524" s="153" t="str">
        <f t="shared" si="688"/>
        <v/>
      </c>
    </row>
    <row r="1525" spans="1:38" ht="16.5" customHeight="1">
      <c r="A1525" s="162"/>
      <c r="B1525" s="168"/>
      <c r="C1525" s="169"/>
      <c r="D1525" s="156"/>
      <c r="E1525" s="156"/>
      <c r="F1525" s="175"/>
      <c r="G1525" s="181"/>
      <c r="H1525" s="182"/>
      <c r="I1525" s="182"/>
      <c r="J1525" s="182"/>
      <c r="K1525" s="32"/>
      <c r="L1525" s="179"/>
      <c r="M1525" s="179"/>
      <c r="N1525" s="81"/>
      <c r="O1525" s="185"/>
      <c r="P1525" s="103"/>
      <c r="Q1525" s="84" t="str">
        <f t="shared" ref="Q1525:Q1588" si="689">IF(OR($G1525="",$I1525="",$K1525="",$AJ1525="–"),"",CONCATENATE($K1525," ",$AA1525," ",$I1525," (",$AJ1525,") + "))</f>
        <v/>
      </c>
      <c r="R1525" s="159"/>
      <c r="S1525" s="28" t="str" cm="1">
        <f t="array" aca="1" ref="S1525" ca="1">IF(INDIRECT("A"&amp;114+$U1525)&lt;&gt;"",114+$U1525,"")</f>
        <v/>
      </c>
      <c r="T1525" s="28" t="str">
        <f t="shared" ref="T1525:T1588" ca="1" si="690">"$B"&amp;S1525</f>
        <v>$B</v>
      </c>
      <c r="U1525" s="29">
        <f t="shared" si="667"/>
        <v>1404</v>
      </c>
      <c r="V1525" s="29">
        <v>117.58333333334301</v>
      </c>
      <c r="W1525" s="29">
        <f t="shared" si="668"/>
        <v>117</v>
      </c>
      <c r="X1525" s="41" t="str" cm="1">
        <f t="array" aca="1" ref="X1525" ca="1">IFERROR(INDEX('PC&amp;PD'!$A$1:$AP$15,ROW('PC&amp;PD'!$A$15),MATCH(INDIRECT(T1525),'PC&amp;PD'!$A$1:$AP$1,0)),"")</f>
        <v/>
      </c>
      <c r="Z1525" s="155"/>
      <c r="AA1525" s="13" t="str">
        <f t="shared" si="686"/>
        <v/>
      </c>
      <c r="AB1525" s="155"/>
      <c r="AC1525" s="13" t="str">
        <f t="shared" ref="AC1525:AC1588" ca="1" si="691">"$AB"&amp;S1525</f>
        <v>$AB</v>
      </c>
      <c r="AD1525" s="13" t="str" cm="1">
        <f t="array" aca="1" ref="AD1525" ca="1">IFERROR(IF((LEFT(INDIRECT("$F"&amp;$S1525),4))="GOTS",IF($G1525="Organic","GOTS_Organic_raw",(IF($G1525="Responsible","GOTS_Responsible",(IF($G1525="No Attribute (Conventional)","GOTS_conventional",(IF($G1525="Recycled Pre/Post-Consumer","GOTS_pre_post",(IF($G1525="In-Conversion","GOTS_in_conversion",(IF($G1525="Sustainably Sourced","Sustainably_sourced",""))))))))))),IF($G1525="Organic","Organic",(IF($G1525="Responsible","Responsible",(IF($G1525="No Attribute (Conventional)","No_Attribute_Conventional",(IF($G1525="Recycled Pre/Post-Consumer","Recycled_Pre_Post_Consumer",(IF($G1525="In-Conversion","In_Conversion",(IF($G1525="Recycled Pre-Consumer","Recycled_Pre_Consumer",(IF($G1525="Recycled Post-Consumer","Recycled_Post_Consumer",(IF($G1525="Sustainably Sourced","Sustainably_sourced","")))))))))))))))),"")</f>
        <v/>
      </c>
      <c r="AE1525" s="13" t="e" cm="1">
        <f t="array" aca="1" ref="AE1525" ca="1">IF(INDIRECT("$F"&amp;$S1525)="","",IF(LEFT(INDIRECT("$F"&amp;$S1525),3)="GRS","GRS_RCS_RM",IF((LEFT(INDIRECT("$F"&amp;$S1525),3))="RCS","GRS_RCS_RM",IF(INDIRECT("$F"&amp;$S1525)="OCS (No Label)","OCS_Conversion_RM",IF(LEFT(INDIRECT("$F"&amp;$S1525),3)="OCS","OCS_RM",IF(RIGHT(INDIRECT("$F"&amp;$S1525),10)="conversion","GOTS_RM_conversion",IF((LEFT(INDIRECT("$F"&amp;$S1525),4))="GOTS","GOTS_RM","Responsible_RM")))))))</f>
        <v>#REF!</v>
      </c>
      <c r="AF1525" s="13" t="str" cm="1">
        <f t="array" aca="1" ref="AF1525" ca="1">IF($S1525="","",INDIRECT("$Z"&amp;$S1525))</f>
        <v/>
      </c>
      <c r="AG1525" s="155"/>
      <c r="AH1525" s="13" t="str" cm="1">
        <f t="array" aca="1" ref="AH1525" ca="1">IFERROR(INDIRECT("$ag"&amp;S1525),"")</f>
        <v/>
      </c>
      <c r="AI1525" s="13" t="e" cm="1">
        <f t="array" aca="1" ref="AI1525" ca="1">INDIRECT("O"&amp;S1524)</f>
        <v>#REF!</v>
      </c>
      <c r="AJ1525" s="13" t="str">
        <f>IF($I1525="","",INDEX('Raw Material'!$A$1:$J$75,MATCH(I1525,'Raw Material'!$A$1:$A$75,0),(MATCH(G1525,'Raw Material'!$A$1:$J$1,0))))</f>
        <v/>
      </c>
      <c r="AK1525" s="13" t="str">
        <f t="shared" si="687"/>
        <v>YANLIŞRM</v>
      </c>
      <c r="AL1525" s="153" t="str">
        <f t="shared" si="688"/>
        <v/>
      </c>
    </row>
    <row r="1526" spans="1:38" ht="16.5" customHeight="1">
      <c r="A1526" s="162"/>
      <c r="B1526" s="168"/>
      <c r="C1526" s="169"/>
      <c r="D1526" s="156"/>
      <c r="E1526" s="156"/>
      <c r="F1526" s="175"/>
      <c r="G1526" s="181"/>
      <c r="H1526" s="182"/>
      <c r="I1526" s="182"/>
      <c r="J1526" s="182"/>
      <c r="K1526" s="32"/>
      <c r="L1526" s="179"/>
      <c r="M1526" s="179"/>
      <c r="N1526" s="81"/>
      <c r="O1526" s="185"/>
      <c r="P1526" s="103"/>
      <c r="Q1526" s="84" t="str">
        <f t="shared" si="689"/>
        <v/>
      </c>
      <c r="R1526" s="159"/>
      <c r="S1526" s="28" t="str" cm="1">
        <f t="array" aca="1" ref="S1526" ca="1">IF(INDIRECT("A"&amp;114+$U1526)&lt;&gt;"",114+$U1526,"")</f>
        <v/>
      </c>
      <c r="T1526" s="28" t="str">
        <f t="shared" ca="1" si="690"/>
        <v>$B</v>
      </c>
      <c r="U1526" s="29">
        <f t="shared" si="667"/>
        <v>1404</v>
      </c>
      <c r="V1526" s="29">
        <v>117.66666666667599</v>
      </c>
      <c r="W1526" s="29">
        <f t="shared" si="668"/>
        <v>117</v>
      </c>
      <c r="X1526" s="41" t="str" cm="1">
        <f t="array" aca="1" ref="X1526" ca="1">IFERROR(INDEX('PC&amp;PD'!$A$1:$AP$15,ROW('PC&amp;PD'!$A$15),MATCH(INDIRECT(T1526),'PC&amp;PD'!$A$1:$AP$1,0)),"")</f>
        <v/>
      </c>
      <c r="Z1526" s="155"/>
      <c r="AA1526" s="13" t="str">
        <f t="shared" si="686"/>
        <v/>
      </c>
      <c r="AB1526" s="155"/>
      <c r="AC1526" s="13" t="str">
        <f t="shared" ca="1" si="691"/>
        <v>$AB</v>
      </c>
      <c r="AD1526" s="13" t="str" cm="1">
        <f t="array" aca="1" ref="AD1526" ca="1">IFERROR(IF((LEFT(INDIRECT("$F"&amp;$S1526),4))="GOTS",IF($G1526="Organic","GOTS_Organic_raw",(IF($G1526="Responsible","GOTS_Responsible",(IF($G1526="No Attribute (Conventional)","GOTS_conventional",(IF($G1526="Recycled Pre/Post-Consumer","GOTS_pre_post",(IF($G1526="In-Conversion","GOTS_in_conversion",(IF($G1526="Sustainably Sourced","Sustainably_sourced",""))))))))))),IF($G1526="Organic","Organic",(IF($G1526="Responsible","Responsible",(IF($G1526="No Attribute (Conventional)","No_Attribute_Conventional",(IF($G1526="Recycled Pre/Post-Consumer","Recycled_Pre_Post_Consumer",(IF($G1526="In-Conversion","In_Conversion",(IF($G1526="Recycled Pre-Consumer","Recycled_Pre_Consumer",(IF($G1526="Recycled Post-Consumer","Recycled_Post_Consumer",(IF($G1526="Sustainably Sourced","Sustainably_sourced","")))))))))))))))),"")</f>
        <v/>
      </c>
      <c r="AE1526" s="13" t="e" cm="1">
        <f t="array" aca="1" ref="AE1526" ca="1">IF(INDIRECT("$F"&amp;$S1526)="","",IF(LEFT(INDIRECT("$F"&amp;$S1526),3)="GRS","GRS_RCS_RM",IF((LEFT(INDIRECT("$F"&amp;$S1526),3))="RCS","GRS_RCS_RM",IF(INDIRECT("$F"&amp;$S1526)="OCS (No Label)","OCS_Conversion_RM",IF(LEFT(INDIRECT("$F"&amp;$S1526),3)="OCS","OCS_RM",IF(RIGHT(INDIRECT("$F"&amp;$S1526),10)="conversion","GOTS_RM_conversion",IF((LEFT(INDIRECT("$F"&amp;$S1526),4))="GOTS","GOTS_RM","Responsible_RM")))))))</f>
        <v>#REF!</v>
      </c>
      <c r="AF1526" s="13" t="str" cm="1">
        <f t="array" aca="1" ref="AF1526" ca="1">IF($S1526="","",INDIRECT("$Z"&amp;$S1526))</f>
        <v/>
      </c>
      <c r="AG1526" s="155"/>
      <c r="AH1526" s="13" t="str" cm="1">
        <f t="array" aca="1" ref="AH1526" ca="1">IFERROR(INDIRECT("$ag"&amp;S1526),"")</f>
        <v/>
      </c>
      <c r="AI1526" s="13" t="e" cm="1">
        <f t="array" aca="1" ref="AI1526" ca="1">INDIRECT("O"&amp;S1525)</f>
        <v>#REF!</v>
      </c>
      <c r="AJ1526" s="13" t="str">
        <f>IF($I1526="","",INDEX('Raw Material'!$A$1:$J$75,MATCH(I1526,'Raw Material'!$A$1:$A$75,0),(MATCH(G1526,'Raw Material'!$A$1:$J$1,0))))</f>
        <v/>
      </c>
      <c r="AK1526" s="13" t="str">
        <f t="shared" si="687"/>
        <v>YANLIŞRM</v>
      </c>
      <c r="AL1526" s="153" t="str">
        <f t="shared" si="688"/>
        <v/>
      </c>
    </row>
    <row r="1527" spans="1:38" ht="16.5" customHeight="1">
      <c r="A1527" s="162"/>
      <c r="B1527" s="168"/>
      <c r="C1527" s="169"/>
      <c r="D1527" s="156"/>
      <c r="E1527" s="156"/>
      <c r="F1527" s="175"/>
      <c r="G1527" s="181"/>
      <c r="H1527" s="182"/>
      <c r="I1527" s="182"/>
      <c r="J1527" s="182"/>
      <c r="K1527" s="32"/>
      <c r="L1527" s="179"/>
      <c r="M1527" s="179"/>
      <c r="N1527" s="81"/>
      <c r="O1527" s="185"/>
      <c r="P1527" s="103"/>
      <c r="Q1527" s="84" t="str">
        <f t="shared" si="689"/>
        <v/>
      </c>
      <c r="R1527" s="159"/>
      <c r="S1527" s="28" t="str" cm="1">
        <f t="array" aca="1" ref="S1527" ca="1">IF(INDIRECT("A"&amp;114+$U1527)&lt;&gt;"",114+$U1527,"")</f>
        <v/>
      </c>
      <c r="T1527" s="28" t="str">
        <f t="shared" ca="1" si="690"/>
        <v>$B</v>
      </c>
      <c r="U1527" s="29">
        <f t="shared" si="667"/>
        <v>1404</v>
      </c>
      <c r="V1527" s="29">
        <v>117.750000000009</v>
      </c>
      <c r="W1527" s="29">
        <f t="shared" si="668"/>
        <v>117</v>
      </c>
      <c r="X1527" s="41" t="str" cm="1">
        <f t="array" aca="1" ref="X1527" ca="1">IFERROR(INDEX('PC&amp;PD'!$A$1:$AP$15,ROW('PC&amp;PD'!$A$15),MATCH(INDIRECT(T1527),'PC&amp;PD'!$A$1:$AP$1,0)),"")</f>
        <v/>
      </c>
      <c r="Z1527" s="155"/>
      <c r="AA1527" s="13" t="str">
        <f t="shared" si="686"/>
        <v/>
      </c>
      <c r="AB1527" s="155"/>
      <c r="AC1527" s="13" t="str">
        <f t="shared" ca="1" si="691"/>
        <v>$AB</v>
      </c>
      <c r="AD1527" s="13" t="str" cm="1">
        <f t="array" aca="1" ref="AD1527" ca="1">IFERROR(IF((LEFT(INDIRECT("$F"&amp;$S1527),4))="GOTS",IF($G1527="Organic","GOTS_Organic_raw",(IF($G1527="Responsible","GOTS_Responsible",(IF($G1527="No Attribute (Conventional)","GOTS_conventional",(IF($G1527="Recycled Pre/Post-Consumer","GOTS_pre_post",(IF($G1527="In-Conversion","GOTS_in_conversion",(IF($G1527="Sustainably Sourced","Sustainably_sourced",""))))))))))),IF($G1527="Organic","Organic",(IF($G1527="Responsible","Responsible",(IF($G1527="No Attribute (Conventional)","No_Attribute_Conventional",(IF($G1527="Recycled Pre/Post-Consumer","Recycled_Pre_Post_Consumer",(IF($G1527="In-Conversion","In_Conversion",(IF($G1527="Recycled Pre-Consumer","Recycled_Pre_Consumer",(IF($G1527="Recycled Post-Consumer","Recycled_Post_Consumer",(IF($G1527="Sustainably Sourced","Sustainably_sourced","")))))))))))))))),"")</f>
        <v/>
      </c>
      <c r="AE1527" s="13" t="e" cm="1">
        <f t="array" aca="1" ref="AE1527" ca="1">IF(INDIRECT("$F"&amp;$S1527)="","",IF(LEFT(INDIRECT("$F"&amp;$S1527),3)="GRS","GRS_RCS_RM",IF((LEFT(INDIRECT("$F"&amp;$S1527),3))="RCS","GRS_RCS_RM",IF(INDIRECT("$F"&amp;$S1527)="OCS (No Label)","OCS_Conversion_RM",IF(LEFT(INDIRECT("$F"&amp;$S1527),3)="OCS","OCS_RM",IF(RIGHT(INDIRECT("$F"&amp;$S1527),10)="conversion","GOTS_RM_conversion",IF((LEFT(INDIRECT("$F"&amp;$S1527),4))="GOTS","GOTS_RM","Responsible_RM")))))))</f>
        <v>#REF!</v>
      </c>
      <c r="AF1527" s="13" t="str" cm="1">
        <f t="array" aca="1" ref="AF1527" ca="1">IF($S1527="","",INDIRECT("$Z"&amp;$S1527))</f>
        <v/>
      </c>
      <c r="AG1527" s="155"/>
      <c r="AH1527" s="13" t="str" cm="1">
        <f t="array" aca="1" ref="AH1527" ca="1">IFERROR(INDIRECT("$ag"&amp;S1527),"")</f>
        <v/>
      </c>
      <c r="AI1527" s="13" t="e" cm="1">
        <f t="array" aca="1" ref="AI1527" ca="1">INDIRECT("O"&amp;S1526)</f>
        <v>#REF!</v>
      </c>
      <c r="AJ1527" s="13" t="str">
        <f>IF($I1527="","",INDEX('Raw Material'!$A$1:$J$75,MATCH(I1527,'Raw Material'!$A$1:$A$75,0),(MATCH(G1527,'Raw Material'!$A$1:$J$1,0))))</f>
        <v/>
      </c>
      <c r="AK1527" s="13" t="str">
        <f t="shared" si="687"/>
        <v>YANLIŞRM</v>
      </c>
      <c r="AL1527" s="153" t="str">
        <f t="shared" si="688"/>
        <v/>
      </c>
    </row>
    <row r="1528" spans="1:38" ht="16.5" customHeight="1">
      <c r="A1528" s="162"/>
      <c r="B1528" s="168"/>
      <c r="C1528" s="169"/>
      <c r="D1528" s="156"/>
      <c r="E1528" s="156"/>
      <c r="F1528" s="175"/>
      <c r="G1528" s="181"/>
      <c r="H1528" s="182"/>
      <c r="I1528" s="182"/>
      <c r="J1528" s="182"/>
      <c r="K1528" s="32"/>
      <c r="L1528" s="179"/>
      <c r="M1528" s="179"/>
      <c r="N1528" s="81"/>
      <c r="O1528" s="185"/>
      <c r="P1528" s="103"/>
      <c r="Q1528" s="84" t="str">
        <f t="shared" si="689"/>
        <v/>
      </c>
      <c r="R1528" s="159"/>
      <c r="S1528" s="28" t="str" cm="1">
        <f t="array" aca="1" ref="S1528" ca="1">IF(INDIRECT("A"&amp;114+$U1528)&lt;&gt;"",114+$U1528,"")</f>
        <v/>
      </c>
      <c r="T1528" s="28" t="str">
        <f t="shared" ca="1" si="690"/>
        <v>$B</v>
      </c>
      <c r="U1528" s="29">
        <f t="shared" si="667"/>
        <v>1404</v>
      </c>
      <c r="V1528" s="29">
        <v>117.83333333334301</v>
      </c>
      <c r="W1528" s="29">
        <f t="shared" si="668"/>
        <v>117</v>
      </c>
      <c r="X1528" s="41" t="str" cm="1">
        <f t="array" aca="1" ref="X1528" ca="1">IFERROR(INDEX('PC&amp;PD'!$A$1:$AP$15,ROW('PC&amp;PD'!$A$15),MATCH(INDIRECT(T1528),'PC&amp;PD'!$A$1:$AP$1,0)),"")</f>
        <v/>
      </c>
      <c r="Z1528" s="155"/>
      <c r="AA1528" s="13" t="str">
        <f t="shared" si="686"/>
        <v/>
      </c>
      <c r="AB1528" s="155"/>
      <c r="AC1528" s="13" t="str">
        <f t="shared" ca="1" si="691"/>
        <v>$AB</v>
      </c>
      <c r="AD1528" s="13" t="str" cm="1">
        <f t="array" aca="1" ref="AD1528" ca="1">IFERROR(IF((LEFT(INDIRECT("$F"&amp;$S1528),4))="GOTS",IF($G1528="Organic","GOTS_Organic_raw",(IF($G1528="Responsible","GOTS_Responsible",(IF($G1528="No Attribute (Conventional)","GOTS_conventional",(IF($G1528="Recycled Pre/Post-Consumer","GOTS_pre_post",(IF($G1528="In-Conversion","GOTS_in_conversion",(IF($G1528="Sustainably Sourced","Sustainably_sourced",""))))))))))),IF($G1528="Organic","Organic",(IF($G1528="Responsible","Responsible",(IF($G1528="No Attribute (Conventional)","No_Attribute_Conventional",(IF($G1528="Recycled Pre/Post-Consumer","Recycled_Pre_Post_Consumer",(IF($G1528="In-Conversion","In_Conversion",(IF($G1528="Recycled Pre-Consumer","Recycled_Pre_Consumer",(IF($G1528="Recycled Post-Consumer","Recycled_Post_Consumer",(IF($G1528="Sustainably Sourced","Sustainably_sourced","")))))))))))))))),"")</f>
        <v/>
      </c>
      <c r="AE1528" s="13" t="e" cm="1">
        <f t="array" aca="1" ref="AE1528" ca="1">IF(INDIRECT("$F"&amp;$S1528)="","",IF(LEFT(INDIRECT("$F"&amp;$S1528),3)="GRS","GRS_RCS_RM",IF((LEFT(INDIRECT("$F"&amp;$S1528),3))="RCS","GRS_RCS_RM",IF(INDIRECT("$F"&amp;$S1528)="OCS (No Label)","OCS_Conversion_RM",IF(LEFT(INDIRECT("$F"&amp;$S1528),3)="OCS","OCS_RM",IF(RIGHT(INDIRECT("$F"&amp;$S1528),10)="conversion","GOTS_RM_conversion",IF((LEFT(INDIRECT("$F"&amp;$S1528),4))="GOTS","GOTS_RM","Responsible_RM")))))))</f>
        <v>#REF!</v>
      </c>
      <c r="AF1528" s="13" t="str" cm="1">
        <f t="array" aca="1" ref="AF1528" ca="1">IF($S1528="","",INDIRECT("$Z"&amp;$S1528))</f>
        <v/>
      </c>
      <c r="AG1528" s="155"/>
      <c r="AH1528" s="13" t="str" cm="1">
        <f t="array" aca="1" ref="AH1528" ca="1">IFERROR(INDIRECT("$ag"&amp;S1528),"")</f>
        <v/>
      </c>
      <c r="AI1528" s="13" t="e" cm="1">
        <f t="array" aca="1" ref="AI1528" ca="1">INDIRECT("O"&amp;S1527)</f>
        <v>#REF!</v>
      </c>
      <c r="AJ1528" s="13" t="str">
        <f>IF($I1528="","",INDEX('Raw Material'!$A$1:$J$75,MATCH(I1528,'Raw Material'!$A$1:$A$75,0),(MATCH(G1528,'Raw Material'!$A$1:$J$1,0))))</f>
        <v/>
      </c>
      <c r="AK1528" s="13" t="str">
        <f t="shared" si="687"/>
        <v>YANLIŞRM</v>
      </c>
      <c r="AL1528" s="153" t="str">
        <f t="shared" si="688"/>
        <v/>
      </c>
    </row>
    <row r="1529" spans="1:38" ht="16.5" customHeight="1" thickBot="1">
      <c r="A1529" s="163"/>
      <c r="B1529" s="170"/>
      <c r="C1529" s="171"/>
      <c r="D1529" s="156"/>
      <c r="E1529" s="156"/>
      <c r="F1529" s="176"/>
      <c r="G1529" s="157"/>
      <c r="H1529" s="158"/>
      <c r="I1529" s="158"/>
      <c r="J1529" s="158"/>
      <c r="K1529" s="33"/>
      <c r="L1529" s="180"/>
      <c r="M1529" s="180"/>
      <c r="N1529" s="82"/>
      <c r="O1529" s="186"/>
      <c r="P1529" s="103"/>
      <c r="Q1529" s="84" t="str">
        <f t="shared" si="689"/>
        <v/>
      </c>
      <c r="R1529" s="159"/>
      <c r="S1529" s="28" t="str" cm="1">
        <f t="array" aca="1" ref="S1529" ca="1">IF(INDIRECT("A"&amp;114+$U1529)&lt;&gt;"",114+$U1529,"")</f>
        <v/>
      </c>
      <c r="T1529" s="28" t="str">
        <f t="shared" ca="1" si="690"/>
        <v>$B</v>
      </c>
      <c r="U1529" s="29">
        <f t="shared" si="667"/>
        <v>1404</v>
      </c>
      <c r="V1529" s="29">
        <v>117.91666666667599</v>
      </c>
      <c r="W1529" s="29">
        <f t="shared" si="668"/>
        <v>117</v>
      </c>
      <c r="X1529" s="41" t="str" cm="1">
        <f t="array" aca="1" ref="X1529" ca="1">IFERROR(INDEX('PC&amp;PD'!$A$1:$AP$15,ROW('PC&amp;PD'!$A$15),MATCH(INDIRECT(T1529),'PC&amp;PD'!$A$1:$AP$1,0)),"")</f>
        <v/>
      </c>
      <c r="Z1529" s="155"/>
      <c r="AA1529" s="13" t="str">
        <f t="shared" si="686"/>
        <v/>
      </c>
      <c r="AB1529" s="155"/>
      <c r="AC1529" s="13" t="str">
        <f t="shared" ca="1" si="691"/>
        <v>$AB</v>
      </c>
      <c r="AD1529" s="13" t="str" cm="1">
        <f t="array" aca="1" ref="AD1529" ca="1">IFERROR(IF((LEFT(INDIRECT("$F"&amp;$S1529),4))="GOTS",IF($G1529="Organic","GOTS_Organic_raw",(IF($G1529="Responsible","GOTS_Responsible",(IF($G1529="No Attribute (Conventional)","GOTS_conventional",(IF($G1529="Recycled Pre/Post-Consumer","GOTS_pre_post",(IF($G1529="In-Conversion","GOTS_in_conversion",(IF($G1529="Sustainably Sourced","Sustainably_sourced",""))))))))))),IF($G1529="Organic","Organic",(IF($G1529="Responsible","Responsible",(IF($G1529="No Attribute (Conventional)","No_Attribute_Conventional",(IF($G1529="Recycled Pre/Post-Consumer","Recycled_Pre_Post_Consumer",(IF($G1529="In-Conversion","In_Conversion",(IF($G1529="Recycled Pre-Consumer","Recycled_Pre_Consumer",(IF($G1529="Recycled Post-Consumer","Recycled_Post_Consumer",(IF($G1529="Sustainably Sourced","Sustainably_sourced","")))))))))))))))),"")</f>
        <v/>
      </c>
      <c r="AE1529" s="13" t="e" cm="1">
        <f t="array" aca="1" ref="AE1529" ca="1">IF(INDIRECT("$F"&amp;$S1529)="","",IF(LEFT(INDIRECT("$F"&amp;$S1529),3)="GRS","GRS_RCS_RM",IF((LEFT(INDIRECT("$F"&amp;$S1529),3))="RCS","GRS_RCS_RM",IF(INDIRECT("$F"&amp;$S1529)="OCS (No Label)","OCS_Conversion_RM",IF(LEFT(INDIRECT("$F"&amp;$S1529),3)="OCS","OCS_RM",IF(RIGHT(INDIRECT("$F"&amp;$S1529),10)="conversion","GOTS_RM_conversion",IF((LEFT(INDIRECT("$F"&amp;$S1529),4))="GOTS","GOTS_RM","Responsible_RM")))))))</f>
        <v>#REF!</v>
      </c>
      <c r="AF1529" s="13" t="str" cm="1">
        <f t="array" aca="1" ref="AF1529" ca="1">IF($S1529="","",INDIRECT("$Z"&amp;$S1529))</f>
        <v/>
      </c>
      <c r="AG1529" s="155"/>
      <c r="AH1529" s="13" t="str" cm="1">
        <f t="array" aca="1" ref="AH1529" ca="1">IFERROR(INDIRECT("$ag"&amp;S1529),"")</f>
        <v/>
      </c>
      <c r="AI1529" s="13" t="e" cm="1">
        <f t="array" aca="1" ref="AI1529" ca="1">INDIRECT("O"&amp;S1528)</f>
        <v>#REF!</v>
      </c>
      <c r="AJ1529" s="13" t="str">
        <f>IF($I1529="","",INDEX('Raw Material'!$A$1:$J$75,MATCH(I1529,'Raw Material'!$A$1:$A$75,0),(MATCH(G1529,'Raw Material'!$A$1:$J$1,0))))</f>
        <v/>
      </c>
      <c r="AK1529" s="13" t="str">
        <f t="shared" si="687"/>
        <v>YANLIŞRM</v>
      </c>
      <c r="AL1529" s="153" t="str">
        <f t="shared" si="688"/>
        <v/>
      </c>
    </row>
    <row r="1530" spans="1:38" ht="16.5" customHeight="1">
      <c r="A1530" s="160" t="str">
        <f>IF(B1530="","",COUNTA($B$114:$B1530))</f>
        <v/>
      </c>
      <c r="B1530" s="164"/>
      <c r="C1530" s="165"/>
      <c r="D1530" s="183"/>
      <c r="E1530" s="183"/>
      <c r="F1530" s="172"/>
      <c r="G1530" s="212"/>
      <c r="H1530" s="206"/>
      <c r="I1530" s="206"/>
      <c r="J1530" s="206"/>
      <c r="K1530" s="31"/>
      <c r="L1530" s="177" t="str">
        <f t="shared" ref="L1530" si="692">IF(R1530="","",LEFT(R1530,LEN(R1530)-2))</f>
        <v/>
      </c>
      <c r="M1530" s="177"/>
      <c r="N1530" s="80"/>
      <c r="O1530" s="184"/>
      <c r="P1530" s="103"/>
      <c r="Q1530" s="84" t="str">
        <f t="shared" si="689"/>
        <v/>
      </c>
      <c r="R1530" s="159" t="str">
        <f t="shared" ref="R1530" si="693">CONCATENATE($Q1530,Q1531,Q1532,Q1533,Q1534,Q1535,$Q1536,$Q1537,$Q1538,$Q1539,Q1540,Q1541)</f>
        <v/>
      </c>
      <c r="S1530" s="28" t="str" cm="1">
        <f t="array" aca="1" ref="S1530" ca="1">IF(INDIRECT("A"&amp;114+$U1530)&lt;&gt;"",114+$U1530,"")</f>
        <v/>
      </c>
      <c r="T1530" s="28" t="str">
        <f t="shared" ca="1" si="690"/>
        <v>$B</v>
      </c>
      <c r="U1530" s="29">
        <f t="shared" si="667"/>
        <v>1416</v>
      </c>
      <c r="V1530" s="29">
        <v>118.000000000009</v>
      </c>
      <c r="W1530" s="29">
        <f t="shared" si="668"/>
        <v>118</v>
      </c>
      <c r="X1530" s="41" t="str" cm="1">
        <f t="array" aca="1" ref="X1530" ca="1">IFERROR(INDEX('PC&amp;PD'!$A$1:$AP$15,ROW('PC&amp;PD'!$A$15),MATCH(INDIRECT(T1530),'PC&amp;PD'!$A$1:$AP$1,0)),"")</f>
        <v/>
      </c>
      <c r="Z1530" s="155" t="str">
        <f t="shared" ref="Z1530" si="694">IFERROR(IF($F1530="OCS 100","OCS (OCS 100)",IF($F1530="OCS Blended","OCS (OCS Blended)",IF($F1530="OCS (No Label)","OCS (No Label)",IF($F1530="RCS 100","RCS (RCS 100)",IF($F1530="RCS Blended","RCS (RCS Blended)",IF($F1530="GRS","GRS (GRS)",IF($F1530="GRS (No Label)", "GRS (No Label)",IF($F1530="RDS","RDS (RDS)",IF($F1530="RWS","RWS (RWS)",IF($F1530="RAS","RAS (RAS)",IF($F1530="RMS","RMS (RMS)",IF($F1530="GOTS Organic","GOTS (Organic)",IF($F1530="GOTS Made with organic","GOTS (Made with Organic)",IF($F1530="GOTS Organic - in conversion","GOTS (Organic - In Conversion)",IF($F1530="GOTS Made with organic - in conversion","GOTS (Made with Organic - In Conversion)",""))))))))))))))),"")</f>
        <v/>
      </c>
      <c r="AA1530" s="13" t="str">
        <f t="shared" si="686"/>
        <v/>
      </c>
      <c r="AB1530" s="155" t="str">
        <f t="shared" ref="AB1530" si="695">IFERROR(IF($F1530="OCS 100", "OCS_100",IF($F1530="OCS Blended", "OCS_Blended",IF($F1530="OCS (No Label)", "OCS_No_Label",IF($F1530="RCS 100", "RCS_100",IF($F1530="RCS Blended","RCS_Blended",IF($F1530="GRS","GRS",IF($F1530="GRS (No Label)", "GRS_No_Label",IF($F1530="RDS","RDS",IF($F1530="RWS","RWS",IF($F1530="RMS","RMS",IF($F1530="GOTS Organic","GOTS_Organic",IF($F1530="GOTS Made with organic","GOTS_Made_with_organic",IF($F1530="GOTS Organic - in conversion","GOTS_Organic_in_Conversion",IF($F1530="GOTS Made with organic - in conversion","GOTS_Made_with_Organic_in_Conversion",IF($F1530="RAS","RAS",""))))))))))))))),"")</f>
        <v/>
      </c>
      <c r="AC1530" s="13" t="str">
        <f t="shared" ca="1" si="691"/>
        <v>$AB</v>
      </c>
      <c r="AD1530" s="13" t="str" cm="1">
        <f t="array" aca="1" ref="AD1530" ca="1">IFERROR(IF((LEFT(INDIRECT("$F"&amp;$S1530),4))="GOTS",IF($G1530="Organic","GOTS_Organic_raw",(IF($G1530="Responsible","GOTS_Responsible",(IF($G1530="No Attribute (Conventional)","GOTS_conventional",(IF($G1530="Recycled Pre/Post-Consumer","GOTS_pre_post",(IF($G1530="In-Conversion","GOTS_in_conversion",(IF($G1530="Sustainably Sourced","Sustainably_sourced",""))))))))))),IF($G1530="Organic","Organic",(IF($G1530="Responsible","Responsible",(IF($G1530="No Attribute (Conventional)","No_Attribute_Conventional",(IF($G1530="Recycled Pre/Post-Consumer","Recycled_Pre_Post_Consumer",(IF($G1530="In-Conversion","In_Conversion",(IF($G1530="Recycled Pre-Consumer","Recycled_Pre_Consumer",(IF($G1530="Recycled Post-Consumer","Recycled_Post_Consumer",(IF($G1530="Sustainably Sourced","Sustainably_sourced","")))))))))))))))),"")</f>
        <v/>
      </c>
      <c r="AE1530" s="13" t="e" cm="1">
        <f t="array" aca="1" ref="AE1530" ca="1">IF(INDIRECT("$F"&amp;$S1530)="","",IF(LEFT(INDIRECT("$F"&amp;$S1530),3)="GRS","GRS_RCS_RM",IF((LEFT(INDIRECT("$F"&amp;$S1530),3))="RCS","GRS_RCS_RM",IF(INDIRECT("$F"&amp;$S1530)="OCS (No Label)","OCS_Conversion_RM",IF(LEFT(INDIRECT("$F"&amp;$S1530),3)="OCS","OCS_RM",IF(RIGHT(INDIRECT("$F"&amp;$S1530),10)="conversion","GOTS_RM_conversion",IF((LEFT(INDIRECT("$F"&amp;$S1530),4))="GOTS","GOTS_RM","Responsible_RM")))))))</f>
        <v>#REF!</v>
      </c>
      <c r="AF1530" s="13" t="str" cm="1">
        <f t="array" aca="1" ref="AF1530" ca="1">IF($S1530="","",INDIRECT("$Z"&amp;$S1530))</f>
        <v/>
      </c>
      <c r="AG1530" s="155" t="str">
        <f t="shared" si="685"/>
        <v/>
      </c>
      <c r="AH1530" s="13" t="str" cm="1">
        <f t="array" aca="1" ref="AH1530" ca="1">IFERROR(INDIRECT("$ag"&amp;S1530),"")</f>
        <v/>
      </c>
      <c r="AI1530" s="13" t="e" cm="1">
        <f t="array" aca="1" ref="AI1530" ca="1">INDIRECT("O"&amp;S1529)</f>
        <v>#REF!</v>
      </c>
      <c r="AJ1530" s="13" t="str">
        <f>IF($I1530="","",INDEX('Raw Material'!$A$1:$J$75,MATCH(I1530,'Raw Material'!$A$1:$A$75,0),(MATCH(G1530,'Raw Material'!$A$1:$J$1,0))))</f>
        <v/>
      </c>
      <c r="AK1530" s="13" t="str">
        <f t="shared" si="687"/>
        <v>YANLIŞRM</v>
      </c>
      <c r="AL1530" s="153" t="str">
        <f t="shared" si="688"/>
        <v/>
      </c>
    </row>
    <row r="1531" spans="1:38" ht="16.5" customHeight="1">
      <c r="A1531" s="161"/>
      <c r="B1531" s="166"/>
      <c r="C1531" s="167"/>
      <c r="D1531" s="156"/>
      <c r="E1531" s="156"/>
      <c r="F1531" s="173"/>
      <c r="G1531" s="181"/>
      <c r="H1531" s="182"/>
      <c r="I1531" s="182"/>
      <c r="J1531" s="182"/>
      <c r="K1531" s="32"/>
      <c r="L1531" s="178"/>
      <c r="M1531" s="178"/>
      <c r="N1531" s="81"/>
      <c r="O1531" s="185"/>
      <c r="P1531" s="103"/>
      <c r="Q1531" s="84" t="str">
        <f t="shared" si="689"/>
        <v/>
      </c>
      <c r="R1531" s="159"/>
      <c r="S1531" s="28" t="str" cm="1">
        <f t="array" aca="1" ref="S1531" ca="1">IF(INDIRECT("A"&amp;114+$U1531)&lt;&gt;"",114+$U1531,"")</f>
        <v/>
      </c>
      <c r="T1531" s="28" t="str">
        <f t="shared" ca="1" si="690"/>
        <v>$B</v>
      </c>
      <c r="U1531" s="29">
        <f t="shared" si="667"/>
        <v>1416</v>
      </c>
      <c r="V1531" s="29">
        <v>118.08333333334301</v>
      </c>
      <c r="W1531" s="29">
        <f t="shared" si="668"/>
        <v>118</v>
      </c>
      <c r="X1531" s="41" t="str" cm="1">
        <f t="array" aca="1" ref="X1531" ca="1">IFERROR(INDEX('PC&amp;PD'!$A$1:$AP$15,ROW('PC&amp;PD'!$A$15),MATCH(INDIRECT(T1531),'PC&amp;PD'!$A$1:$AP$1,0)),"")</f>
        <v/>
      </c>
      <c r="Z1531" s="155"/>
      <c r="AA1531" s="13" t="str">
        <f t="shared" si="686"/>
        <v/>
      </c>
      <c r="AB1531" s="155"/>
      <c r="AC1531" s="13" t="str">
        <f t="shared" ca="1" si="691"/>
        <v>$AB</v>
      </c>
      <c r="AD1531" s="13" t="str" cm="1">
        <f t="array" aca="1" ref="AD1531" ca="1">IFERROR(IF((LEFT(INDIRECT("$F"&amp;$S1531),4))="GOTS",IF($G1531="Organic","GOTS_Organic_raw",(IF($G1531="Responsible","GOTS_Responsible",(IF($G1531="No Attribute (Conventional)","GOTS_conventional",(IF($G1531="Recycled Pre/Post-Consumer","GOTS_pre_post",(IF($G1531="In-Conversion","GOTS_in_conversion",(IF($G1531="Sustainably Sourced","Sustainably_sourced",""))))))))))),IF($G1531="Organic","Organic",(IF($G1531="Responsible","Responsible",(IF($G1531="No Attribute (Conventional)","No_Attribute_Conventional",(IF($G1531="Recycled Pre/Post-Consumer","Recycled_Pre_Post_Consumer",(IF($G1531="In-Conversion","In_Conversion",(IF($G1531="Recycled Pre-Consumer","Recycled_Pre_Consumer",(IF($G1531="Recycled Post-Consumer","Recycled_Post_Consumer",(IF($G1531="Sustainably Sourced","Sustainably_sourced","")))))))))))))))),"")</f>
        <v/>
      </c>
      <c r="AE1531" s="13" t="e" cm="1">
        <f t="array" aca="1" ref="AE1531" ca="1">IF(INDIRECT("$F"&amp;$S1531)="","",IF(LEFT(INDIRECT("$F"&amp;$S1531),3)="GRS","GRS_RCS_RM",IF((LEFT(INDIRECT("$F"&amp;$S1531),3))="RCS","GRS_RCS_RM",IF(INDIRECT("$F"&amp;$S1531)="OCS (No Label)","OCS_Conversion_RM",IF(LEFT(INDIRECT("$F"&amp;$S1531),3)="OCS","OCS_RM",IF(RIGHT(INDIRECT("$F"&amp;$S1531),10)="conversion","GOTS_RM_conversion",IF((LEFT(INDIRECT("$F"&amp;$S1531),4))="GOTS","GOTS_RM","Responsible_RM")))))))</f>
        <v>#REF!</v>
      </c>
      <c r="AF1531" s="13" t="str" cm="1">
        <f t="array" aca="1" ref="AF1531" ca="1">IF($S1531="","",INDIRECT("$Z"&amp;$S1531))</f>
        <v/>
      </c>
      <c r="AG1531" s="155"/>
      <c r="AH1531" s="13" t="str" cm="1">
        <f t="array" aca="1" ref="AH1531" ca="1">IFERROR(INDIRECT("$ag"&amp;S1531),"")</f>
        <v/>
      </c>
      <c r="AI1531" s="13" t="e" cm="1">
        <f t="array" aca="1" ref="AI1531" ca="1">INDIRECT("O"&amp;S1530)</f>
        <v>#REF!</v>
      </c>
      <c r="AJ1531" s="13" t="str">
        <f>IF($I1531="","",INDEX('Raw Material'!$A$1:$J$75,MATCH(I1531,'Raw Material'!$A$1:$A$75,0),(MATCH(G1531,'Raw Material'!$A$1:$J$1,0))))</f>
        <v/>
      </c>
      <c r="AK1531" s="13" t="str">
        <f t="shared" si="687"/>
        <v>YANLIŞRM</v>
      </c>
      <c r="AL1531" s="153" t="str">
        <f t="shared" si="688"/>
        <v/>
      </c>
    </row>
    <row r="1532" spans="1:38" ht="16.5" customHeight="1">
      <c r="A1532" s="161"/>
      <c r="B1532" s="166"/>
      <c r="C1532" s="167"/>
      <c r="D1532" s="156"/>
      <c r="E1532" s="156"/>
      <c r="F1532" s="173"/>
      <c r="G1532" s="181"/>
      <c r="H1532" s="182"/>
      <c r="I1532" s="182"/>
      <c r="J1532" s="182"/>
      <c r="K1532" s="32"/>
      <c r="L1532" s="178"/>
      <c r="M1532" s="178"/>
      <c r="N1532" s="81"/>
      <c r="O1532" s="185"/>
      <c r="P1532" s="103"/>
      <c r="Q1532" s="84" t="str">
        <f t="shared" si="689"/>
        <v/>
      </c>
      <c r="R1532" s="159"/>
      <c r="S1532" s="28" t="str" cm="1">
        <f t="array" aca="1" ref="S1532" ca="1">IF(INDIRECT("A"&amp;114+$U1532)&lt;&gt;"",114+$U1532,"")</f>
        <v/>
      </c>
      <c r="T1532" s="28" t="str">
        <f t="shared" ca="1" si="690"/>
        <v>$B</v>
      </c>
      <c r="U1532" s="29">
        <f t="shared" si="667"/>
        <v>1416</v>
      </c>
      <c r="V1532" s="29">
        <v>118.16666666667599</v>
      </c>
      <c r="W1532" s="29">
        <f t="shared" si="668"/>
        <v>118</v>
      </c>
      <c r="X1532" s="41" t="str" cm="1">
        <f t="array" aca="1" ref="X1532" ca="1">IFERROR(INDEX('PC&amp;PD'!$A$1:$AP$15,ROW('PC&amp;PD'!$A$15),MATCH(INDIRECT(T1532),'PC&amp;PD'!$A$1:$AP$1,0)),"")</f>
        <v/>
      </c>
      <c r="Z1532" s="155"/>
      <c r="AA1532" s="13" t="str">
        <f t="shared" si="686"/>
        <v/>
      </c>
      <c r="AB1532" s="155"/>
      <c r="AC1532" s="13" t="str">
        <f t="shared" ca="1" si="691"/>
        <v>$AB</v>
      </c>
      <c r="AD1532" s="13" t="str" cm="1">
        <f t="array" aca="1" ref="AD1532" ca="1">IFERROR(IF((LEFT(INDIRECT("$F"&amp;$S1532),4))="GOTS",IF($G1532="Organic","GOTS_Organic_raw",(IF($G1532="Responsible","GOTS_Responsible",(IF($G1532="No Attribute (Conventional)","GOTS_conventional",(IF($G1532="Recycled Pre/Post-Consumer","GOTS_pre_post",(IF($G1532="In-Conversion","GOTS_in_conversion",(IF($G1532="Sustainably Sourced","Sustainably_sourced",""))))))))))),IF($G1532="Organic","Organic",(IF($G1532="Responsible","Responsible",(IF($G1532="No Attribute (Conventional)","No_Attribute_Conventional",(IF($G1532="Recycled Pre/Post-Consumer","Recycled_Pre_Post_Consumer",(IF($G1532="In-Conversion","In_Conversion",(IF($G1532="Recycled Pre-Consumer","Recycled_Pre_Consumer",(IF($G1532="Recycled Post-Consumer","Recycled_Post_Consumer",(IF($G1532="Sustainably Sourced","Sustainably_sourced","")))))))))))))))),"")</f>
        <v/>
      </c>
      <c r="AE1532" s="13" t="e" cm="1">
        <f t="array" aca="1" ref="AE1532" ca="1">IF(INDIRECT("$F"&amp;$S1532)="","",IF(LEFT(INDIRECT("$F"&amp;$S1532),3)="GRS","GRS_RCS_RM",IF((LEFT(INDIRECT("$F"&amp;$S1532),3))="RCS","GRS_RCS_RM",IF(INDIRECT("$F"&amp;$S1532)="OCS (No Label)","OCS_Conversion_RM",IF(LEFT(INDIRECT("$F"&amp;$S1532),3)="OCS","OCS_RM",IF(RIGHT(INDIRECT("$F"&amp;$S1532),10)="conversion","GOTS_RM_conversion",IF((LEFT(INDIRECT("$F"&amp;$S1532),4))="GOTS","GOTS_RM","Responsible_RM")))))))</f>
        <v>#REF!</v>
      </c>
      <c r="AF1532" s="13" t="str" cm="1">
        <f t="array" aca="1" ref="AF1532" ca="1">IF($S1532="","",INDIRECT("$Z"&amp;$S1532))</f>
        <v/>
      </c>
      <c r="AG1532" s="155"/>
      <c r="AH1532" s="13" t="str" cm="1">
        <f t="array" aca="1" ref="AH1532" ca="1">IFERROR(INDIRECT("$ag"&amp;S1532),"")</f>
        <v/>
      </c>
      <c r="AI1532" s="13" t="e" cm="1">
        <f t="array" aca="1" ref="AI1532" ca="1">INDIRECT("O"&amp;S1531)</f>
        <v>#REF!</v>
      </c>
      <c r="AJ1532" s="13" t="str">
        <f>IF($I1532="","",INDEX('Raw Material'!$A$1:$J$75,MATCH(I1532,'Raw Material'!$A$1:$A$75,0),(MATCH(G1532,'Raw Material'!$A$1:$J$1,0))))</f>
        <v/>
      </c>
      <c r="AK1532" s="13" t="str">
        <f t="shared" si="687"/>
        <v>YANLIŞRM</v>
      </c>
      <c r="AL1532" s="153" t="str">
        <f t="shared" si="688"/>
        <v/>
      </c>
    </row>
    <row r="1533" spans="1:38" ht="16.5" customHeight="1">
      <c r="A1533" s="161"/>
      <c r="B1533" s="166"/>
      <c r="C1533" s="167"/>
      <c r="D1533" s="156"/>
      <c r="E1533" s="156"/>
      <c r="F1533" s="174"/>
      <c r="G1533" s="181"/>
      <c r="H1533" s="182"/>
      <c r="I1533" s="182"/>
      <c r="J1533" s="182"/>
      <c r="K1533" s="32"/>
      <c r="L1533" s="178"/>
      <c r="M1533" s="178"/>
      <c r="N1533" s="81"/>
      <c r="O1533" s="185"/>
      <c r="P1533" s="103"/>
      <c r="Q1533" s="84" t="str">
        <f t="shared" si="689"/>
        <v/>
      </c>
      <c r="R1533" s="159"/>
      <c r="S1533" s="28" t="str" cm="1">
        <f t="array" aca="1" ref="S1533" ca="1">IF(INDIRECT("A"&amp;114+$U1533)&lt;&gt;"",114+$U1533,"")</f>
        <v/>
      </c>
      <c r="T1533" s="28" t="str">
        <f t="shared" ca="1" si="690"/>
        <v>$B</v>
      </c>
      <c r="U1533" s="29">
        <f t="shared" si="667"/>
        <v>1416</v>
      </c>
      <c r="V1533" s="29">
        <v>118.250000000009</v>
      </c>
      <c r="W1533" s="29">
        <f t="shared" si="668"/>
        <v>118</v>
      </c>
      <c r="X1533" s="41" t="str" cm="1">
        <f t="array" aca="1" ref="X1533" ca="1">IFERROR(INDEX('PC&amp;PD'!$A$1:$AP$15,ROW('PC&amp;PD'!$A$15),MATCH(INDIRECT(T1533),'PC&amp;PD'!$A$1:$AP$1,0)),"")</f>
        <v/>
      </c>
      <c r="Z1533" s="155"/>
      <c r="AA1533" s="13" t="str">
        <f t="shared" si="686"/>
        <v/>
      </c>
      <c r="AB1533" s="155"/>
      <c r="AC1533" s="13" t="str">
        <f t="shared" ca="1" si="691"/>
        <v>$AB</v>
      </c>
      <c r="AD1533" s="13" t="str" cm="1">
        <f t="array" aca="1" ref="AD1533" ca="1">IFERROR(IF((LEFT(INDIRECT("$F"&amp;$S1533),4))="GOTS",IF($G1533="Organic","GOTS_Organic_raw",(IF($G1533="Responsible","GOTS_Responsible",(IF($G1533="No Attribute (Conventional)","GOTS_conventional",(IF($G1533="Recycled Pre/Post-Consumer","GOTS_pre_post",(IF($G1533="In-Conversion","GOTS_in_conversion",(IF($G1533="Sustainably Sourced","Sustainably_sourced",""))))))))))),IF($G1533="Organic","Organic",(IF($G1533="Responsible","Responsible",(IF($G1533="No Attribute (Conventional)","No_Attribute_Conventional",(IF($G1533="Recycled Pre/Post-Consumer","Recycled_Pre_Post_Consumer",(IF($G1533="In-Conversion","In_Conversion",(IF($G1533="Recycled Pre-Consumer","Recycled_Pre_Consumer",(IF($G1533="Recycled Post-Consumer","Recycled_Post_Consumer",(IF($G1533="Sustainably Sourced","Sustainably_sourced","")))))))))))))))),"")</f>
        <v/>
      </c>
      <c r="AE1533" s="13" t="e" cm="1">
        <f t="array" aca="1" ref="AE1533" ca="1">IF(INDIRECT("$F"&amp;$S1533)="","",IF(LEFT(INDIRECT("$F"&amp;$S1533),3)="GRS","GRS_RCS_RM",IF((LEFT(INDIRECT("$F"&amp;$S1533),3))="RCS","GRS_RCS_RM",IF(INDIRECT("$F"&amp;$S1533)="OCS (No Label)","OCS_Conversion_RM",IF(LEFT(INDIRECT("$F"&amp;$S1533),3)="OCS","OCS_RM",IF(RIGHT(INDIRECT("$F"&amp;$S1533),10)="conversion","GOTS_RM_conversion",IF((LEFT(INDIRECT("$F"&amp;$S1533),4))="GOTS","GOTS_RM","Responsible_RM")))))))</f>
        <v>#REF!</v>
      </c>
      <c r="AF1533" s="13" t="str" cm="1">
        <f t="array" aca="1" ref="AF1533" ca="1">IF($S1533="","",INDIRECT("$Z"&amp;$S1533))</f>
        <v/>
      </c>
      <c r="AG1533" s="155"/>
      <c r="AH1533" s="13" t="str" cm="1">
        <f t="array" aca="1" ref="AH1533" ca="1">IFERROR(INDIRECT("$ag"&amp;S1533),"")</f>
        <v/>
      </c>
      <c r="AI1533" s="13" t="e" cm="1">
        <f t="array" aca="1" ref="AI1533" ca="1">INDIRECT("O"&amp;S1532)</f>
        <v>#REF!</v>
      </c>
      <c r="AJ1533" s="13" t="str">
        <f>IF($I1533="","",INDEX('Raw Material'!$A$1:$J$75,MATCH(I1533,'Raw Material'!$A$1:$A$75,0),(MATCH(G1533,'Raw Material'!$A$1:$J$1,0))))</f>
        <v/>
      </c>
      <c r="AK1533" s="13" t="str">
        <f t="shared" si="687"/>
        <v>YANLIŞRM</v>
      </c>
      <c r="AL1533" s="153" t="str">
        <f t="shared" si="688"/>
        <v/>
      </c>
    </row>
    <row r="1534" spans="1:38" ht="16.5" customHeight="1">
      <c r="A1534" s="161"/>
      <c r="B1534" s="166"/>
      <c r="C1534" s="167"/>
      <c r="D1534" s="156"/>
      <c r="E1534" s="156"/>
      <c r="F1534" s="174"/>
      <c r="G1534" s="181"/>
      <c r="H1534" s="182"/>
      <c r="I1534" s="182"/>
      <c r="J1534" s="182"/>
      <c r="K1534" s="32"/>
      <c r="L1534" s="178"/>
      <c r="M1534" s="178"/>
      <c r="N1534" s="81"/>
      <c r="O1534" s="185"/>
      <c r="P1534" s="103"/>
      <c r="Q1534" s="84" t="str">
        <f t="shared" si="689"/>
        <v/>
      </c>
      <c r="R1534" s="159"/>
      <c r="S1534" s="28" t="str" cm="1">
        <f t="array" aca="1" ref="S1534" ca="1">IF(INDIRECT("A"&amp;114+$U1534)&lt;&gt;"",114+$U1534,"")</f>
        <v/>
      </c>
      <c r="T1534" s="28" t="str">
        <f t="shared" ca="1" si="690"/>
        <v>$B</v>
      </c>
      <c r="U1534" s="29">
        <f t="shared" si="667"/>
        <v>1416</v>
      </c>
      <c r="V1534" s="29">
        <v>118.33333333334301</v>
      </c>
      <c r="W1534" s="29">
        <f t="shared" si="668"/>
        <v>118</v>
      </c>
      <c r="X1534" s="41" t="str" cm="1">
        <f t="array" aca="1" ref="X1534" ca="1">IFERROR(INDEX('PC&amp;PD'!$A$1:$AP$15,ROW('PC&amp;PD'!$A$15),MATCH(INDIRECT(T1534),'PC&amp;PD'!$A$1:$AP$1,0)),"")</f>
        <v/>
      </c>
      <c r="Z1534" s="155"/>
      <c r="AA1534" s="13" t="str">
        <f t="shared" si="686"/>
        <v/>
      </c>
      <c r="AB1534" s="155"/>
      <c r="AC1534" s="13" t="str">
        <f t="shared" ca="1" si="691"/>
        <v>$AB</v>
      </c>
      <c r="AD1534" s="13" t="str" cm="1">
        <f t="array" aca="1" ref="AD1534" ca="1">IFERROR(IF((LEFT(INDIRECT("$F"&amp;$S1534),4))="GOTS",IF($G1534="Organic","GOTS_Organic_raw",(IF($G1534="Responsible","GOTS_Responsible",(IF($G1534="No Attribute (Conventional)","GOTS_conventional",(IF($G1534="Recycled Pre/Post-Consumer","GOTS_pre_post",(IF($G1534="In-Conversion","GOTS_in_conversion",(IF($G1534="Sustainably Sourced","Sustainably_sourced",""))))))))))),IF($G1534="Organic","Organic",(IF($G1534="Responsible","Responsible",(IF($G1534="No Attribute (Conventional)","No_Attribute_Conventional",(IF($G1534="Recycled Pre/Post-Consumer","Recycled_Pre_Post_Consumer",(IF($G1534="In-Conversion","In_Conversion",(IF($G1534="Recycled Pre-Consumer","Recycled_Pre_Consumer",(IF($G1534="Recycled Post-Consumer","Recycled_Post_Consumer",(IF($G1534="Sustainably Sourced","Sustainably_sourced","")))))))))))))))),"")</f>
        <v/>
      </c>
      <c r="AE1534" s="13" t="e" cm="1">
        <f t="array" aca="1" ref="AE1534" ca="1">IF(INDIRECT("$F"&amp;$S1534)="","",IF(LEFT(INDIRECT("$F"&amp;$S1534),3)="GRS","GRS_RCS_RM",IF((LEFT(INDIRECT("$F"&amp;$S1534),3))="RCS","GRS_RCS_RM",IF(INDIRECT("$F"&amp;$S1534)="OCS (No Label)","OCS_Conversion_RM",IF(LEFT(INDIRECT("$F"&amp;$S1534),3)="OCS","OCS_RM",IF(RIGHT(INDIRECT("$F"&amp;$S1534),10)="conversion","GOTS_RM_conversion",IF((LEFT(INDIRECT("$F"&amp;$S1534),4))="GOTS","GOTS_RM","Responsible_RM")))))))</f>
        <v>#REF!</v>
      </c>
      <c r="AF1534" s="13" t="str" cm="1">
        <f t="array" aca="1" ref="AF1534" ca="1">IF($S1534="","",INDIRECT("$Z"&amp;$S1534))</f>
        <v/>
      </c>
      <c r="AG1534" s="155"/>
      <c r="AH1534" s="13" t="str" cm="1">
        <f t="array" aca="1" ref="AH1534" ca="1">IFERROR(INDIRECT("$ag"&amp;S1534),"")</f>
        <v/>
      </c>
      <c r="AI1534" s="13" t="e" cm="1">
        <f t="array" aca="1" ref="AI1534" ca="1">INDIRECT("O"&amp;S1533)</f>
        <v>#REF!</v>
      </c>
      <c r="AJ1534" s="13" t="str">
        <f>IF($I1534="","",INDEX('Raw Material'!$A$1:$J$75,MATCH(I1534,'Raw Material'!$A$1:$A$75,0),(MATCH(G1534,'Raw Material'!$A$1:$J$1,0))))</f>
        <v/>
      </c>
      <c r="AK1534" s="13" t="str">
        <f t="shared" si="687"/>
        <v>YANLIŞRM</v>
      </c>
      <c r="AL1534" s="153" t="str">
        <f t="shared" si="688"/>
        <v/>
      </c>
    </row>
    <row r="1535" spans="1:38" ht="16.5" customHeight="1">
      <c r="A1535" s="161"/>
      <c r="B1535" s="166"/>
      <c r="C1535" s="167"/>
      <c r="D1535" s="156"/>
      <c r="E1535" s="156"/>
      <c r="F1535" s="174"/>
      <c r="G1535" s="181"/>
      <c r="H1535" s="182"/>
      <c r="I1535" s="182"/>
      <c r="J1535" s="182"/>
      <c r="K1535" s="32"/>
      <c r="L1535" s="178"/>
      <c r="M1535" s="178"/>
      <c r="N1535" s="81"/>
      <c r="O1535" s="185"/>
      <c r="P1535" s="103"/>
      <c r="Q1535" s="84" t="str">
        <f t="shared" si="689"/>
        <v/>
      </c>
      <c r="R1535" s="159"/>
      <c r="S1535" s="28" t="str" cm="1">
        <f t="array" aca="1" ref="S1535" ca="1">IF(INDIRECT("A"&amp;114+$U1535)&lt;&gt;"",114+$U1535,"")</f>
        <v/>
      </c>
      <c r="T1535" s="28" t="str">
        <f t="shared" ca="1" si="690"/>
        <v>$B</v>
      </c>
      <c r="U1535" s="29">
        <f t="shared" ref="U1535:U1598" si="696">(12*W1535)</f>
        <v>1416</v>
      </c>
      <c r="V1535" s="29">
        <v>118.41666666667599</v>
      </c>
      <c r="W1535" s="29">
        <f t="shared" si="668"/>
        <v>118</v>
      </c>
      <c r="X1535" s="41" t="str" cm="1">
        <f t="array" aca="1" ref="X1535" ca="1">IFERROR(INDEX('PC&amp;PD'!$A$1:$AP$15,ROW('PC&amp;PD'!$A$15),MATCH(INDIRECT(T1535),'PC&amp;PD'!$A$1:$AP$1,0)),"")</f>
        <v/>
      </c>
      <c r="Z1535" s="155"/>
      <c r="AA1535" s="13" t="str">
        <f t="shared" si="686"/>
        <v/>
      </c>
      <c r="AB1535" s="155"/>
      <c r="AC1535" s="13" t="str">
        <f t="shared" ca="1" si="691"/>
        <v>$AB</v>
      </c>
      <c r="AD1535" s="13" t="str" cm="1">
        <f t="array" aca="1" ref="AD1535" ca="1">IFERROR(IF((LEFT(INDIRECT("$F"&amp;$S1535),4))="GOTS",IF($G1535="Organic","GOTS_Organic_raw",(IF($G1535="Responsible","GOTS_Responsible",(IF($G1535="No Attribute (Conventional)","GOTS_conventional",(IF($G1535="Recycled Pre/Post-Consumer","GOTS_pre_post",(IF($G1535="In-Conversion","GOTS_in_conversion",(IF($G1535="Sustainably Sourced","Sustainably_sourced",""))))))))))),IF($G1535="Organic","Organic",(IF($G1535="Responsible","Responsible",(IF($G1535="No Attribute (Conventional)","No_Attribute_Conventional",(IF($G1535="Recycled Pre/Post-Consumer","Recycled_Pre_Post_Consumer",(IF($G1535="In-Conversion","In_Conversion",(IF($G1535="Recycled Pre-Consumer","Recycled_Pre_Consumer",(IF($G1535="Recycled Post-Consumer","Recycled_Post_Consumer",(IF($G1535="Sustainably Sourced","Sustainably_sourced","")))))))))))))))),"")</f>
        <v/>
      </c>
      <c r="AE1535" s="13" t="e" cm="1">
        <f t="array" aca="1" ref="AE1535" ca="1">IF(INDIRECT("$F"&amp;$S1535)="","",IF(LEFT(INDIRECT("$F"&amp;$S1535),3)="GRS","GRS_RCS_RM",IF((LEFT(INDIRECT("$F"&amp;$S1535),3))="RCS","GRS_RCS_RM",IF(INDIRECT("$F"&amp;$S1535)="OCS (No Label)","OCS_Conversion_RM",IF(LEFT(INDIRECT("$F"&amp;$S1535),3)="OCS","OCS_RM",IF(RIGHT(INDIRECT("$F"&amp;$S1535),10)="conversion","GOTS_RM_conversion",IF((LEFT(INDIRECT("$F"&amp;$S1535),4))="GOTS","GOTS_RM","Responsible_RM")))))))</f>
        <v>#REF!</v>
      </c>
      <c r="AF1535" s="13" t="str" cm="1">
        <f t="array" aca="1" ref="AF1535" ca="1">IF($S1535="","",INDIRECT("$Z"&amp;$S1535))</f>
        <v/>
      </c>
      <c r="AG1535" s="155"/>
      <c r="AH1535" s="13" t="str" cm="1">
        <f t="array" aca="1" ref="AH1535" ca="1">IFERROR(INDIRECT("$ag"&amp;S1535),"")</f>
        <v/>
      </c>
      <c r="AI1535" s="13" t="e" cm="1">
        <f t="array" aca="1" ref="AI1535" ca="1">INDIRECT("O"&amp;S1534)</f>
        <v>#REF!</v>
      </c>
      <c r="AJ1535" s="13" t="str">
        <f>IF($I1535="","",INDEX('Raw Material'!$A$1:$J$75,MATCH(I1535,'Raw Material'!$A$1:$A$75,0),(MATCH(G1535,'Raw Material'!$A$1:$J$1,0))))</f>
        <v/>
      </c>
      <c r="AK1535" s="13" t="str">
        <f t="shared" si="687"/>
        <v>YANLIŞRM</v>
      </c>
      <c r="AL1535" s="153" t="str">
        <f t="shared" si="688"/>
        <v/>
      </c>
    </row>
    <row r="1536" spans="1:38" ht="16.5" customHeight="1">
      <c r="A1536" s="162"/>
      <c r="B1536" s="168"/>
      <c r="C1536" s="169"/>
      <c r="D1536" s="156"/>
      <c r="E1536" s="156"/>
      <c r="F1536" s="175"/>
      <c r="G1536" s="181"/>
      <c r="H1536" s="182"/>
      <c r="I1536" s="182"/>
      <c r="J1536" s="182"/>
      <c r="K1536" s="32"/>
      <c r="L1536" s="179"/>
      <c r="M1536" s="179"/>
      <c r="N1536" s="81"/>
      <c r="O1536" s="185"/>
      <c r="P1536" s="103"/>
      <c r="Q1536" s="84" t="str">
        <f t="shared" si="689"/>
        <v/>
      </c>
      <c r="R1536" s="159"/>
      <c r="S1536" s="28" t="str" cm="1">
        <f t="array" aca="1" ref="S1536" ca="1">IF(INDIRECT("A"&amp;114+$U1536)&lt;&gt;"",114+$U1536,"")</f>
        <v/>
      </c>
      <c r="T1536" s="28" t="str">
        <f t="shared" ca="1" si="690"/>
        <v>$B</v>
      </c>
      <c r="U1536" s="29">
        <f t="shared" si="696"/>
        <v>1416</v>
      </c>
      <c r="V1536" s="29">
        <v>118.500000000009</v>
      </c>
      <c r="W1536" s="29">
        <f t="shared" si="668"/>
        <v>118</v>
      </c>
      <c r="X1536" s="41" t="str" cm="1">
        <f t="array" aca="1" ref="X1536" ca="1">IFERROR(INDEX('PC&amp;PD'!$A$1:$AP$15,ROW('PC&amp;PD'!$A$15),MATCH(INDIRECT(T1536),'PC&amp;PD'!$A$1:$AP$1,0)),"")</f>
        <v/>
      </c>
      <c r="Z1536" s="155"/>
      <c r="AA1536" s="13" t="str">
        <f t="shared" si="686"/>
        <v/>
      </c>
      <c r="AB1536" s="155"/>
      <c r="AC1536" s="13" t="str">
        <f t="shared" ca="1" si="691"/>
        <v>$AB</v>
      </c>
      <c r="AD1536" s="13" t="str" cm="1">
        <f t="array" aca="1" ref="AD1536" ca="1">IFERROR(IF((LEFT(INDIRECT("$F"&amp;$S1536),4))="GOTS",IF($G1536="Organic","GOTS_Organic_raw",(IF($G1536="Responsible","GOTS_Responsible",(IF($G1536="No Attribute (Conventional)","GOTS_conventional",(IF($G1536="Recycled Pre/Post-Consumer","GOTS_pre_post",(IF($G1536="In-Conversion","GOTS_in_conversion",(IF($G1536="Sustainably Sourced","Sustainably_sourced",""))))))))))),IF($G1536="Organic","Organic",(IF($G1536="Responsible","Responsible",(IF($G1536="No Attribute (Conventional)","No_Attribute_Conventional",(IF($G1536="Recycled Pre/Post-Consumer","Recycled_Pre_Post_Consumer",(IF($G1536="In-Conversion","In_Conversion",(IF($G1536="Recycled Pre-Consumer","Recycled_Pre_Consumer",(IF($G1536="Recycled Post-Consumer","Recycled_Post_Consumer",(IF($G1536="Sustainably Sourced","Sustainably_sourced","")))))))))))))))),"")</f>
        <v/>
      </c>
      <c r="AE1536" s="13" t="e" cm="1">
        <f t="array" aca="1" ref="AE1536" ca="1">IF(INDIRECT("$F"&amp;$S1536)="","",IF(LEFT(INDIRECT("$F"&amp;$S1536),3)="GRS","GRS_RCS_RM",IF((LEFT(INDIRECT("$F"&amp;$S1536),3))="RCS","GRS_RCS_RM",IF(INDIRECT("$F"&amp;$S1536)="OCS (No Label)","OCS_Conversion_RM",IF(LEFT(INDIRECT("$F"&amp;$S1536),3)="OCS","OCS_RM",IF(RIGHT(INDIRECT("$F"&amp;$S1536),10)="conversion","GOTS_RM_conversion",IF((LEFT(INDIRECT("$F"&amp;$S1536),4))="GOTS","GOTS_RM","Responsible_RM")))))))</f>
        <v>#REF!</v>
      </c>
      <c r="AF1536" s="13" t="str" cm="1">
        <f t="array" aca="1" ref="AF1536" ca="1">IF($S1536="","",INDIRECT("$Z"&amp;$S1536))</f>
        <v/>
      </c>
      <c r="AG1536" s="155"/>
      <c r="AH1536" s="13" t="str" cm="1">
        <f t="array" aca="1" ref="AH1536" ca="1">IFERROR(INDIRECT("$ag"&amp;S1536),"")</f>
        <v/>
      </c>
      <c r="AI1536" s="13" t="e" cm="1">
        <f t="array" aca="1" ref="AI1536" ca="1">INDIRECT("O"&amp;S1535)</f>
        <v>#REF!</v>
      </c>
      <c r="AJ1536" s="13" t="str">
        <f>IF($I1536="","",INDEX('Raw Material'!$A$1:$J$75,MATCH(I1536,'Raw Material'!$A$1:$A$75,0),(MATCH(G1536,'Raw Material'!$A$1:$J$1,0))))</f>
        <v/>
      </c>
      <c r="AK1536" s="13" t="str">
        <f t="shared" si="687"/>
        <v>YANLIŞRM</v>
      </c>
      <c r="AL1536" s="153" t="str">
        <f t="shared" si="688"/>
        <v/>
      </c>
    </row>
    <row r="1537" spans="1:38" ht="16.5" customHeight="1">
      <c r="A1537" s="162"/>
      <c r="B1537" s="168"/>
      <c r="C1537" s="169"/>
      <c r="D1537" s="156"/>
      <c r="E1537" s="156"/>
      <c r="F1537" s="175"/>
      <c r="G1537" s="181"/>
      <c r="H1537" s="182"/>
      <c r="I1537" s="182"/>
      <c r="J1537" s="182"/>
      <c r="K1537" s="32"/>
      <c r="L1537" s="179"/>
      <c r="M1537" s="179"/>
      <c r="N1537" s="81"/>
      <c r="O1537" s="185"/>
      <c r="P1537" s="103"/>
      <c r="Q1537" s="84" t="str">
        <f t="shared" si="689"/>
        <v/>
      </c>
      <c r="R1537" s="159"/>
      <c r="S1537" s="28" t="str" cm="1">
        <f t="array" aca="1" ref="S1537" ca="1">IF(INDIRECT("A"&amp;114+$U1537)&lt;&gt;"",114+$U1537,"")</f>
        <v/>
      </c>
      <c r="T1537" s="28" t="str">
        <f t="shared" ca="1" si="690"/>
        <v>$B</v>
      </c>
      <c r="U1537" s="29">
        <f t="shared" si="696"/>
        <v>1416</v>
      </c>
      <c r="V1537" s="29">
        <v>118.58333333334301</v>
      </c>
      <c r="W1537" s="29">
        <f t="shared" si="668"/>
        <v>118</v>
      </c>
      <c r="X1537" s="41" t="str" cm="1">
        <f t="array" aca="1" ref="X1537" ca="1">IFERROR(INDEX('PC&amp;PD'!$A$1:$AP$15,ROW('PC&amp;PD'!$A$15),MATCH(INDIRECT(T1537),'PC&amp;PD'!$A$1:$AP$1,0)),"")</f>
        <v/>
      </c>
      <c r="Z1537" s="155"/>
      <c r="AA1537" s="13" t="str">
        <f t="shared" si="686"/>
        <v/>
      </c>
      <c r="AB1537" s="155"/>
      <c r="AC1537" s="13" t="str">
        <f t="shared" ca="1" si="691"/>
        <v>$AB</v>
      </c>
      <c r="AD1537" s="13" t="str" cm="1">
        <f t="array" aca="1" ref="AD1537" ca="1">IFERROR(IF((LEFT(INDIRECT("$F"&amp;$S1537),4))="GOTS",IF($G1537="Organic","GOTS_Organic_raw",(IF($G1537="Responsible","GOTS_Responsible",(IF($G1537="No Attribute (Conventional)","GOTS_conventional",(IF($G1537="Recycled Pre/Post-Consumer","GOTS_pre_post",(IF($G1537="In-Conversion","GOTS_in_conversion",(IF($G1537="Sustainably Sourced","Sustainably_sourced",""))))))))))),IF($G1537="Organic","Organic",(IF($G1537="Responsible","Responsible",(IF($G1537="No Attribute (Conventional)","No_Attribute_Conventional",(IF($G1537="Recycled Pre/Post-Consumer","Recycled_Pre_Post_Consumer",(IF($G1537="In-Conversion","In_Conversion",(IF($G1537="Recycled Pre-Consumer","Recycled_Pre_Consumer",(IF($G1537="Recycled Post-Consumer","Recycled_Post_Consumer",(IF($G1537="Sustainably Sourced","Sustainably_sourced","")))))))))))))))),"")</f>
        <v/>
      </c>
      <c r="AE1537" s="13" t="e" cm="1">
        <f t="array" aca="1" ref="AE1537" ca="1">IF(INDIRECT("$F"&amp;$S1537)="","",IF(LEFT(INDIRECT("$F"&amp;$S1537),3)="GRS","GRS_RCS_RM",IF((LEFT(INDIRECT("$F"&amp;$S1537),3))="RCS","GRS_RCS_RM",IF(INDIRECT("$F"&amp;$S1537)="OCS (No Label)","OCS_Conversion_RM",IF(LEFT(INDIRECT("$F"&amp;$S1537),3)="OCS","OCS_RM",IF(RIGHT(INDIRECT("$F"&amp;$S1537),10)="conversion","GOTS_RM_conversion",IF((LEFT(INDIRECT("$F"&amp;$S1537),4))="GOTS","GOTS_RM","Responsible_RM")))))))</f>
        <v>#REF!</v>
      </c>
      <c r="AF1537" s="13" t="str" cm="1">
        <f t="array" aca="1" ref="AF1537" ca="1">IF($S1537="","",INDIRECT("$Z"&amp;$S1537))</f>
        <v/>
      </c>
      <c r="AG1537" s="155"/>
      <c r="AH1537" s="13" t="str" cm="1">
        <f t="array" aca="1" ref="AH1537" ca="1">IFERROR(INDIRECT("$ag"&amp;S1537),"")</f>
        <v/>
      </c>
      <c r="AI1537" s="13" t="e" cm="1">
        <f t="array" aca="1" ref="AI1537" ca="1">INDIRECT("O"&amp;S1536)</f>
        <v>#REF!</v>
      </c>
      <c r="AJ1537" s="13" t="str">
        <f>IF($I1537="","",INDEX('Raw Material'!$A$1:$J$75,MATCH(I1537,'Raw Material'!$A$1:$A$75,0),(MATCH(G1537,'Raw Material'!$A$1:$J$1,0))))</f>
        <v/>
      </c>
      <c r="AK1537" s="13" t="str">
        <f t="shared" si="687"/>
        <v>YANLIŞRM</v>
      </c>
      <c r="AL1537" s="153" t="str">
        <f t="shared" si="688"/>
        <v/>
      </c>
    </row>
    <row r="1538" spans="1:38" ht="16.5" customHeight="1">
      <c r="A1538" s="162"/>
      <c r="B1538" s="168"/>
      <c r="C1538" s="169"/>
      <c r="D1538" s="156"/>
      <c r="E1538" s="156"/>
      <c r="F1538" s="175"/>
      <c r="G1538" s="181"/>
      <c r="H1538" s="182"/>
      <c r="I1538" s="182"/>
      <c r="J1538" s="182"/>
      <c r="K1538" s="32"/>
      <c r="L1538" s="179"/>
      <c r="M1538" s="179"/>
      <c r="N1538" s="81"/>
      <c r="O1538" s="185"/>
      <c r="P1538" s="103"/>
      <c r="Q1538" s="84" t="str">
        <f t="shared" si="689"/>
        <v/>
      </c>
      <c r="R1538" s="159"/>
      <c r="S1538" s="28" t="str" cm="1">
        <f t="array" aca="1" ref="S1538" ca="1">IF(INDIRECT("A"&amp;114+$U1538)&lt;&gt;"",114+$U1538,"")</f>
        <v/>
      </c>
      <c r="T1538" s="28" t="str">
        <f t="shared" ca="1" si="690"/>
        <v>$B</v>
      </c>
      <c r="U1538" s="29">
        <f t="shared" si="696"/>
        <v>1416</v>
      </c>
      <c r="V1538" s="29">
        <v>118.66666666667599</v>
      </c>
      <c r="W1538" s="29">
        <f t="shared" si="668"/>
        <v>118</v>
      </c>
      <c r="X1538" s="41" t="str" cm="1">
        <f t="array" aca="1" ref="X1538" ca="1">IFERROR(INDEX('PC&amp;PD'!$A$1:$AP$15,ROW('PC&amp;PD'!$A$15),MATCH(INDIRECT(T1538),'PC&amp;PD'!$A$1:$AP$1,0)),"")</f>
        <v/>
      </c>
      <c r="Z1538" s="155"/>
      <c r="AA1538" s="13" t="str">
        <f t="shared" si="686"/>
        <v/>
      </c>
      <c r="AB1538" s="155"/>
      <c r="AC1538" s="13" t="str">
        <f t="shared" ca="1" si="691"/>
        <v>$AB</v>
      </c>
      <c r="AD1538" s="13" t="str" cm="1">
        <f t="array" aca="1" ref="AD1538" ca="1">IFERROR(IF((LEFT(INDIRECT("$F"&amp;$S1538),4))="GOTS",IF($G1538="Organic","GOTS_Organic_raw",(IF($G1538="Responsible","GOTS_Responsible",(IF($G1538="No Attribute (Conventional)","GOTS_conventional",(IF($G1538="Recycled Pre/Post-Consumer","GOTS_pre_post",(IF($G1538="In-Conversion","GOTS_in_conversion",(IF($G1538="Sustainably Sourced","Sustainably_sourced",""))))))))))),IF($G1538="Organic","Organic",(IF($G1538="Responsible","Responsible",(IF($G1538="No Attribute (Conventional)","No_Attribute_Conventional",(IF($G1538="Recycled Pre/Post-Consumer","Recycled_Pre_Post_Consumer",(IF($G1538="In-Conversion","In_Conversion",(IF($G1538="Recycled Pre-Consumer","Recycled_Pre_Consumer",(IF($G1538="Recycled Post-Consumer","Recycled_Post_Consumer",(IF($G1538="Sustainably Sourced","Sustainably_sourced","")))))))))))))))),"")</f>
        <v/>
      </c>
      <c r="AE1538" s="13" t="e" cm="1">
        <f t="array" aca="1" ref="AE1538" ca="1">IF(INDIRECT("$F"&amp;$S1538)="","",IF(LEFT(INDIRECT("$F"&amp;$S1538),3)="GRS","GRS_RCS_RM",IF((LEFT(INDIRECT("$F"&amp;$S1538),3))="RCS","GRS_RCS_RM",IF(INDIRECT("$F"&amp;$S1538)="OCS (No Label)","OCS_Conversion_RM",IF(LEFT(INDIRECT("$F"&amp;$S1538),3)="OCS","OCS_RM",IF(RIGHT(INDIRECT("$F"&amp;$S1538),10)="conversion","GOTS_RM_conversion",IF((LEFT(INDIRECT("$F"&amp;$S1538),4))="GOTS","GOTS_RM","Responsible_RM")))))))</f>
        <v>#REF!</v>
      </c>
      <c r="AF1538" s="13" t="str" cm="1">
        <f t="array" aca="1" ref="AF1538" ca="1">IF($S1538="","",INDIRECT("$Z"&amp;$S1538))</f>
        <v/>
      </c>
      <c r="AG1538" s="155"/>
      <c r="AH1538" s="13" t="str" cm="1">
        <f t="array" aca="1" ref="AH1538" ca="1">IFERROR(INDIRECT("$ag"&amp;S1538),"")</f>
        <v/>
      </c>
      <c r="AI1538" s="13" t="e" cm="1">
        <f t="array" aca="1" ref="AI1538" ca="1">INDIRECT("O"&amp;S1537)</f>
        <v>#REF!</v>
      </c>
      <c r="AJ1538" s="13" t="str">
        <f>IF($I1538="","",INDEX('Raw Material'!$A$1:$J$75,MATCH(I1538,'Raw Material'!$A$1:$A$75,0),(MATCH(G1538,'Raw Material'!$A$1:$J$1,0))))</f>
        <v/>
      </c>
      <c r="AK1538" s="13" t="str">
        <f t="shared" si="687"/>
        <v>YANLIŞRM</v>
      </c>
      <c r="AL1538" s="153" t="str">
        <f t="shared" si="688"/>
        <v/>
      </c>
    </row>
    <row r="1539" spans="1:38" ht="16.5" customHeight="1">
      <c r="A1539" s="162"/>
      <c r="B1539" s="168"/>
      <c r="C1539" s="169"/>
      <c r="D1539" s="156"/>
      <c r="E1539" s="156"/>
      <c r="F1539" s="175"/>
      <c r="G1539" s="181"/>
      <c r="H1539" s="182"/>
      <c r="I1539" s="182"/>
      <c r="J1539" s="182"/>
      <c r="K1539" s="32"/>
      <c r="L1539" s="179"/>
      <c r="M1539" s="179"/>
      <c r="N1539" s="81"/>
      <c r="O1539" s="185"/>
      <c r="P1539" s="103"/>
      <c r="Q1539" s="84" t="str">
        <f t="shared" si="689"/>
        <v/>
      </c>
      <c r="R1539" s="159"/>
      <c r="S1539" s="28" t="str" cm="1">
        <f t="array" aca="1" ref="S1539" ca="1">IF(INDIRECT("A"&amp;114+$U1539)&lt;&gt;"",114+$U1539,"")</f>
        <v/>
      </c>
      <c r="T1539" s="28" t="str">
        <f t="shared" ca="1" si="690"/>
        <v>$B</v>
      </c>
      <c r="U1539" s="29">
        <f t="shared" si="696"/>
        <v>1416</v>
      </c>
      <c r="V1539" s="29">
        <v>118.750000000009</v>
      </c>
      <c r="W1539" s="29">
        <f t="shared" si="668"/>
        <v>118</v>
      </c>
      <c r="X1539" s="41" t="str" cm="1">
        <f t="array" aca="1" ref="X1539" ca="1">IFERROR(INDEX('PC&amp;PD'!$A$1:$AP$15,ROW('PC&amp;PD'!$A$15),MATCH(INDIRECT(T1539),'PC&amp;PD'!$A$1:$AP$1,0)),"")</f>
        <v/>
      </c>
      <c r="Z1539" s="155"/>
      <c r="AA1539" s="13" t="str">
        <f t="shared" si="686"/>
        <v/>
      </c>
      <c r="AB1539" s="155"/>
      <c r="AC1539" s="13" t="str">
        <f t="shared" ca="1" si="691"/>
        <v>$AB</v>
      </c>
      <c r="AD1539" s="13" t="str" cm="1">
        <f t="array" aca="1" ref="AD1539" ca="1">IFERROR(IF((LEFT(INDIRECT("$F"&amp;$S1539),4))="GOTS",IF($G1539="Organic","GOTS_Organic_raw",(IF($G1539="Responsible","GOTS_Responsible",(IF($G1539="No Attribute (Conventional)","GOTS_conventional",(IF($G1539="Recycled Pre/Post-Consumer","GOTS_pre_post",(IF($G1539="In-Conversion","GOTS_in_conversion",(IF($G1539="Sustainably Sourced","Sustainably_sourced",""))))))))))),IF($G1539="Organic","Organic",(IF($G1539="Responsible","Responsible",(IF($G1539="No Attribute (Conventional)","No_Attribute_Conventional",(IF($G1539="Recycled Pre/Post-Consumer","Recycled_Pre_Post_Consumer",(IF($G1539="In-Conversion","In_Conversion",(IF($G1539="Recycled Pre-Consumer","Recycled_Pre_Consumer",(IF($G1539="Recycled Post-Consumer","Recycled_Post_Consumer",(IF($G1539="Sustainably Sourced","Sustainably_sourced","")))))))))))))))),"")</f>
        <v/>
      </c>
      <c r="AE1539" s="13" t="e" cm="1">
        <f t="array" aca="1" ref="AE1539" ca="1">IF(INDIRECT("$F"&amp;$S1539)="","",IF(LEFT(INDIRECT("$F"&amp;$S1539),3)="GRS","GRS_RCS_RM",IF((LEFT(INDIRECT("$F"&amp;$S1539),3))="RCS","GRS_RCS_RM",IF(INDIRECT("$F"&amp;$S1539)="OCS (No Label)","OCS_Conversion_RM",IF(LEFT(INDIRECT("$F"&amp;$S1539),3)="OCS","OCS_RM",IF(RIGHT(INDIRECT("$F"&amp;$S1539),10)="conversion","GOTS_RM_conversion",IF((LEFT(INDIRECT("$F"&amp;$S1539),4))="GOTS","GOTS_RM","Responsible_RM")))))))</f>
        <v>#REF!</v>
      </c>
      <c r="AF1539" s="13" t="str" cm="1">
        <f t="array" aca="1" ref="AF1539" ca="1">IF($S1539="","",INDIRECT("$Z"&amp;$S1539))</f>
        <v/>
      </c>
      <c r="AG1539" s="155"/>
      <c r="AH1539" s="13" t="str" cm="1">
        <f t="array" aca="1" ref="AH1539" ca="1">IFERROR(INDIRECT("$ag"&amp;S1539),"")</f>
        <v/>
      </c>
      <c r="AI1539" s="13" t="e" cm="1">
        <f t="array" aca="1" ref="AI1539" ca="1">INDIRECT("O"&amp;S1538)</f>
        <v>#REF!</v>
      </c>
      <c r="AJ1539" s="13" t="str">
        <f>IF($I1539="","",INDEX('Raw Material'!$A$1:$J$75,MATCH(I1539,'Raw Material'!$A$1:$A$75,0),(MATCH(G1539,'Raw Material'!$A$1:$J$1,0))))</f>
        <v/>
      </c>
      <c r="AK1539" s="13" t="str">
        <f t="shared" si="687"/>
        <v>YANLIŞRM</v>
      </c>
      <c r="AL1539" s="153" t="str">
        <f t="shared" si="688"/>
        <v/>
      </c>
    </row>
    <row r="1540" spans="1:38" ht="16.5" customHeight="1">
      <c r="A1540" s="162"/>
      <c r="B1540" s="168"/>
      <c r="C1540" s="169"/>
      <c r="D1540" s="156"/>
      <c r="E1540" s="156"/>
      <c r="F1540" s="175"/>
      <c r="G1540" s="181"/>
      <c r="H1540" s="182"/>
      <c r="I1540" s="182"/>
      <c r="J1540" s="182"/>
      <c r="K1540" s="32"/>
      <c r="L1540" s="179"/>
      <c r="M1540" s="179"/>
      <c r="N1540" s="81"/>
      <c r="O1540" s="185"/>
      <c r="P1540" s="103"/>
      <c r="Q1540" s="84" t="str">
        <f t="shared" si="689"/>
        <v/>
      </c>
      <c r="R1540" s="159"/>
      <c r="S1540" s="28" t="str" cm="1">
        <f t="array" aca="1" ref="S1540" ca="1">IF(INDIRECT("A"&amp;114+$U1540)&lt;&gt;"",114+$U1540,"")</f>
        <v/>
      </c>
      <c r="T1540" s="28" t="str">
        <f t="shared" ca="1" si="690"/>
        <v>$B</v>
      </c>
      <c r="U1540" s="29">
        <f t="shared" si="696"/>
        <v>1416</v>
      </c>
      <c r="V1540" s="29">
        <v>118.83333333334301</v>
      </c>
      <c r="W1540" s="29">
        <f t="shared" si="668"/>
        <v>118</v>
      </c>
      <c r="X1540" s="41" t="str" cm="1">
        <f t="array" aca="1" ref="X1540" ca="1">IFERROR(INDEX('PC&amp;PD'!$A$1:$AP$15,ROW('PC&amp;PD'!$A$15),MATCH(INDIRECT(T1540),'PC&amp;PD'!$A$1:$AP$1,0)),"")</f>
        <v/>
      </c>
      <c r="Z1540" s="155"/>
      <c r="AA1540" s="13" t="str">
        <f t="shared" si="686"/>
        <v/>
      </c>
      <c r="AB1540" s="155"/>
      <c r="AC1540" s="13" t="str">
        <f t="shared" ca="1" si="691"/>
        <v>$AB</v>
      </c>
      <c r="AD1540" s="13" t="str" cm="1">
        <f t="array" aca="1" ref="AD1540" ca="1">IFERROR(IF((LEFT(INDIRECT("$F"&amp;$S1540),4))="GOTS",IF($G1540="Organic","GOTS_Organic_raw",(IF($G1540="Responsible","GOTS_Responsible",(IF($G1540="No Attribute (Conventional)","GOTS_conventional",(IF($G1540="Recycled Pre/Post-Consumer","GOTS_pre_post",(IF($G1540="In-Conversion","GOTS_in_conversion",(IF($G1540="Sustainably Sourced","Sustainably_sourced",""))))))))))),IF($G1540="Organic","Organic",(IF($G1540="Responsible","Responsible",(IF($G1540="No Attribute (Conventional)","No_Attribute_Conventional",(IF($G1540="Recycled Pre/Post-Consumer","Recycled_Pre_Post_Consumer",(IF($G1540="In-Conversion","In_Conversion",(IF($G1540="Recycled Pre-Consumer","Recycled_Pre_Consumer",(IF($G1540="Recycled Post-Consumer","Recycled_Post_Consumer",(IF($G1540="Sustainably Sourced","Sustainably_sourced","")))))))))))))))),"")</f>
        <v/>
      </c>
      <c r="AE1540" s="13" t="e" cm="1">
        <f t="array" aca="1" ref="AE1540" ca="1">IF(INDIRECT("$F"&amp;$S1540)="","",IF(LEFT(INDIRECT("$F"&amp;$S1540),3)="GRS","GRS_RCS_RM",IF((LEFT(INDIRECT("$F"&amp;$S1540),3))="RCS","GRS_RCS_RM",IF(INDIRECT("$F"&amp;$S1540)="OCS (No Label)","OCS_Conversion_RM",IF(LEFT(INDIRECT("$F"&amp;$S1540),3)="OCS","OCS_RM",IF(RIGHT(INDIRECT("$F"&amp;$S1540),10)="conversion","GOTS_RM_conversion",IF((LEFT(INDIRECT("$F"&amp;$S1540),4))="GOTS","GOTS_RM","Responsible_RM")))))))</f>
        <v>#REF!</v>
      </c>
      <c r="AF1540" s="13" t="str" cm="1">
        <f t="array" aca="1" ref="AF1540" ca="1">IF($S1540="","",INDIRECT("$Z"&amp;$S1540))</f>
        <v/>
      </c>
      <c r="AG1540" s="155"/>
      <c r="AH1540" s="13" t="str" cm="1">
        <f t="array" aca="1" ref="AH1540" ca="1">IFERROR(INDIRECT("$ag"&amp;S1540),"")</f>
        <v/>
      </c>
      <c r="AI1540" s="13" t="e" cm="1">
        <f t="array" aca="1" ref="AI1540" ca="1">INDIRECT("O"&amp;S1539)</f>
        <v>#REF!</v>
      </c>
      <c r="AJ1540" s="13" t="str">
        <f>IF($I1540="","",INDEX('Raw Material'!$A$1:$J$75,MATCH(I1540,'Raw Material'!$A$1:$A$75,0),(MATCH(G1540,'Raw Material'!$A$1:$J$1,0))))</f>
        <v/>
      </c>
      <c r="AK1540" s="13" t="str">
        <f t="shared" si="687"/>
        <v>YANLIŞRM</v>
      </c>
      <c r="AL1540" s="153" t="str">
        <f t="shared" si="688"/>
        <v/>
      </c>
    </row>
    <row r="1541" spans="1:38" ht="16.5" customHeight="1" thickBot="1">
      <c r="A1541" s="163"/>
      <c r="B1541" s="170"/>
      <c r="C1541" s="171"/>
      <c r="D1541" s="156"/>
      <c r="E1541" s="156"/>
      <c r="F1541" s="176"/>
      <c r="G1541" s="157"/>
      <c r="H1541" s="158"/>
      <c r="I1541" s="158"/>
      <c r="J1541" s="158"/>
      <c r="K1541" s="33"/>
      <c r="L1541" s="180"/>
      <c r="M1541" s="180"/>
      <c r="N1541" s="82"/>
      <c r="O1541" s="186"/>
      <c r="P1541" s="103"/>
      <c r="Q1541" s="84" t="str">
        <f t="shared" si="689"/>
        <v/>
      </c>
      <c r="R1541" s="159"/>
      <c r="S1541" s="28" t="str" cm="1">
        <f t="array" aca="1" ref="S1541" ca="1">IF(INDIRECT("A"&amp;114+$U1541)&lt;&gt;"",114+$U1541,"")</f>
        <v/>
      </c>
      <c r="T1541" s="28" t="str">
        <f t="shared" ca="1" si="690"/>
        <v>$B</v>
      </c>
      <c r="U1541" s="29">
        <f t="shared" si="696"/>
        <v>1416</v>
      </c>
      <c r="V1541" s="29">
        <v>118.91666666667599</v>
      </c>
      <c r="W1541" s="29">
        <f t="shared" si="668"/>
        <v>118</v>
      </c>
      <c r="X1541" s="41" t="str" cm="1">
        <f t="array" aca="1" ref="X1541" ca="1">IFERROR(INDEX('PC&amp;PD'!$A$1:$AP$15,ROW('PC&amp;PD'!$A$15),MATCH(INDIRECT(T1541),'PC&amp;PD'!$A$1:$AP$1,0)),"")</f>
        <v/>
      </c>
      <c r="Z1541" s="155"/>
      <c r="AA1541" s="13" t="str">
        <f t="shared" si="686"/>
        <v/>
      </c>
      <c r="AB1541" s="155"/>
      <c r="AC1541" s="13" t="str">
        <f t="shared" ca="1" si="691"/>
        <v>$AB</v>
      </c>
      <c r="AD1541" s="13" t="str" cm="1">
        <f t="array" aca="1" ref="AD1541" ca="1">IFERROR(IF((LEFT(INDIRECT("$F"&amp;$S1541),4))="GOTS",IF($G1541="Organic","GOTS_Organic_raw",(IF($G1541="Responsible","GOTS_Responsible",(IF($G1541="No Attribute (Conventional)","GOTS_conventional",(IF($G1541="Recycled Pre/Post-Consumer","GOTS_pre_post",(IF($G1541="In-Conversion","GOTS_in_conversion",(IF($G1541="Sustainably Sourced","Sustainably_sourced",""))))))))))),IF($G1541="Organic","Organic",(IF($G1541="Responsible","Responsible",(IF($G1541="No Attribute (Conventional)","No_Attribute_Conventional",(IF($G1541="Recycled Pre/Post-Consumer","Recycled_Pre_Post_Consumer",(IF($G1541="In-Conversion","In_Conversion",(IF($G1541="Recycled Pre-Consumer","Recycled_Pre_Consumer",(IF($G1541="Recycled Post-Consumer","Recycled_Post_Consumer",(IF($G1541="Sustainably Sourced","Sustainably_sourced","")))))))))))))))),"")</f>
        <v/>
      </c>
      <c r="AE1541" s="13" t="e" cm="1">
        <f t="array" aca="1" ref="AE1541" ca="1">IF(INDIRECT("$F"&amp;$S1541)="","",IF(LEFT(INDIRECT("$F"&amp;$S1541),3)="GRS","GRS_RCS_RM",IF((LEFT(INDIRECT("$F"&amp;$S1541),3))="RCS","GRS_RCS_RM",IF(INDIRECT("$F"&amp;$S1541)="OCS (No Label)","OCS_Conversion_RM",IF(LEFT(INDIRECT("$F"&amp;$S1541),3)="OCS","OCS_RM",IF(RIGHT(INDIRECT("$F"&amp;$S1541),10)="conversion","GOTS_RM_conversion",IF((LEFT(INDIRECT("$F"&amp;$S1541),4))="GOTS","GOTS_RM","Responsible_RM")))))))</f>
        <v>#REF!</v>
      </c>
      <c r="AF1541" s="13" t="str" cm="1">
        <f t="array" aca="1" ref="AF1541" ca="1">IF($S1541="","",INDIRECT("$Z"&amp;$S1541))</f>
        <v/>
      </c>
      <c r="AG1541" s="155"/>
      <c r="AH1541" s="13" t="str" cm="1">
        <f t="array" aca="1" ref="AH1541" ca="1">IFERROR(INDIRECT("$ag"&amp;S1541),"")</f>
        <v/>
      </c>
      <c r="AI1541" s="13" t="e" cm="1">
        <f t="array" aca="1" ref="AI1541" ca="1">INDIRECT("O"&amp;S1540)</f>
        <v>#REF!</v>
      </c>
      <c r="AJ1541" s="13" t="str">
        <f>IF($I1541="","",INDEX('Raw Material'!$A$1:$J$75,MATCH(I1541,'Raw Material'!$A$1:$A$75,0),(MATCH(G1541,'Raw Material'!$A$1:$J$1,0))))</f>
        <v/>
      </c>
      <c r="AK1541" s="13" t="str">
        <f t="shared" si="687"/>
        <v>YANLIŞRM</v>
      </c>
      <c r="AL1541" s="153" t="str">
        <f t="shared" si="688"/>
        <v/>
      </c>
    </row>
    <row r="1542" spans="1:38" ht="16.5" customHeight="1">
      <c r="A1542" s="160" t="str">
        <f>IF(B1542="","",COUNTA($B$114:$B1542))</f>
        <v/>
      </c>
      <c r="B1542" s="164"/>
      <c r="C1542" s="165"/>
      <c r="D1542" s="183"/>
      <c r="E1542" s="183"/>
      <c r="F1542" s="172"/>
      <c r="G1542" s="212"/>
      <c r="H1542" s="206"/>
      <c r="I1542" s="206"/>
      <c r="J1542" s="206"/>
      <c r="K1542" s="31"/>
      <c r="L1542" s="177" t="str">
        <f t="shared" ref="L1542" si="697">IF(R1542="","",LEFT(R1542,LEN(R1542)-2))</f>
        <v/>
      </c>
      <c r="M1542" s="177"/>
      <c r="N1542" s="80"/>
      <c r="O1542" s="184"/>
      <c r="P1542" s="103"/>
      <c r="Q1542" s="84" t="str">
        <f t="shared" si="689"/>
        <v/>
      </c>
      <c r="R1542" s="159" t="str">
        <f t="shared" ref="R1542" si="698">CONCATENATE($Q1542,Q1543,Q1544,Q1545,Q1546,Q1547,$Q1548,$Q1549,$Q1550,$Q1551,Q1552,Q1553)</f>
        <v/>
      </c>
      <c r="S1542" s="28" t="str" cm="1">
        <f t="array" aca="1" ref="S1542" ca="1">IF(INDIRECT("A"&amp;114+$U1542)&lt;&gt;"",114+$U1542,"")</f>
        <v/>
      </c>
      <c r="T1542" s="28" t="str">
        <f t="shared" ca="1" si="690"/>
        <v>$B</v>
      </c>
      <c r="U1542" s="29">
        <f t="shared" si="696"/>
        <v>1428</v>
      </c>
      <c r="V1542" s="29">
        <v>119.000000000009</v>
      </c>
      <c r="W1542" s="29">
        <f t="shared" si="668"/>
        <v>119</v>
      </c>
      <c r="X1542" s="41" t="str" cm="1">
        <f t="array" aca="1" ref="X1542" ca="1">IFERROR(INDEX('PC&amp;PD'!$A$1:$AP$15,ROW('PC&amp;PD'!$A$15),MATCH(INDIRECT(T1542),'PC&amp;PD'!$A$1:$AP$1,0)),"")</f>
        <v/>
      </c>
      <c r="Z1542" s="155" t="str">
        <f t="shared" ref="Z1542" si="699">IFERROR(IF($F1542="OCS 100","OCS (OCS 100)",IF($F1542="OCS Blended","OCS (OCS Blended)",IF($F1542="OCS (No Label)","OCS (No Label)",IF($F1542="RCS 100","RCS (RCS 100)",IF($F1542="RCS Blended","RCS (RCS Blended)",IF($F1542="GRS","GRS (GRS)",IF($F1542="GRS (No Label)", "GRS (No Label)",IF($F1542="RDS","RDS (RDS)",IF($F1542="RWS","RWS (RWS)",IF($F1542="RAS","RAS (RAS)",IF($F1542="RMS","RMS (RMS)",IF($F1542="GOTS Organic","GOTS (Organic)",IF($F1542="GOTS Made with organic","GOTS (Made with Organic)",IF($F1542="GOTS Organic - in conversion","GOTS (Organic - In Conversion)",IF($F1542="GOTS Made with organic - in conversion","GOTS (Made with Organic - In Conversion)",""))))))))))))))),"")</f>
        <v/>
      </c>
      <c r="AA1542" s="13" t="str">
        <f t="shared" si="686"/>
        <v/>
      </c>
      <c r="AB1542" s="155" t="str">
        <f t="shared" ref="AB1542" si="700">IFERROR(IF($F1542="OCS 100", "OCS_100",IF($F1542="OCS Blended", "OCS_Blended",IF($F1542="OCS (No Label)", "OCS_No_Label",IF($F1542="RCS 100", "RCS_100",IF($F1542="RCS Blended","RCS_Blended",IF($F1542="GRS","GRS",IF($F1542="GRS (No Label)", "GRS_No_Label",IF($F1542="RDS","RDS",IF($F1542="RWS","RWS",IF($F1542="RMS","RMS",IF($F1542="GOTS Organic","GOTS_Organic",IF($F1542="GOTS Made with organic","GOTS_Made_with_organic",IF($F1542="GOTS Organic - in conversion","GOTS_Organic_in_Conversion",IF($F1542="GOTS Made with organic - in conversion","GOTS_Made_with_Organic_in_Conversion",IF($F1542="RAS","RAS",""))))))))))))))),"")</f>
        <v/>
      </c>
      <c r="AC1542" s="13" t="str">
        <f t="shared" ca="1" si="691"/>
        <v>$AB</v>
      </c>
      <c r="AD1542" s="13" t="str" cm="1">
        <f t="array" aca="1" ref="AD1542" ca="1">IFERROR(IF((LEFT(INDIRECT("$F"&amp;$S1542),4))="GOTS",IF($G1542="Organic","GOTS_Organic_raw",(IF($G1542="Responsible","GOTS_Responsible",(IF($G1542="No Attribute (Conventional)","GOTS_conventional",(IF($G1542="Recycled Pre/Post-Consumer","GOTS_pre_post",(IF($G1542="In-Conversion","GOTS_in_conversion",(IF($G1542="Sustainably Sourced","Sustainably_sourced",""))))))))))),IF($G1542="Organic","Organic",(IF($G1542="Responsible","Responsible",(IF($G1542="No Attribute (Conventional)","No_Attribute_Conventional",(IF($G1542="Recycled Pre/Post-Consumer","Recycled_Pre_Post_Consumer",(IF($G1542="In-Conversion","In_Conversion",(IF($G1542="Recycled Pre-Consumer","Recycled_Pre_Consumer",(IF($G1542="Recycled Post-Consumer","Recycled_Post_Consumer",(IF($G1542="Sustainably Sourced","Sustainably_sourced","")))))))))))))))),"")</f>
        <v/>
      </c>
      <c r="AE1542" s="13" t="e" cm="1">
        <f t="array" aca="1" ref="AE1542" ca="1">IF(INDIRECT("$F"&amp;$S1542)="","",IF(LEFT(INDIRECT("$F"&amp;$S1542),3)="GRS","GRS_RCS_RM",IF((LEFT(INDIRECT("$F"&amp;$S1542),3))="RCS","GRS_RCS_RM",IF(INDIRECT("$F"&amp;$S1542)="OCS (No Label)","OCS_Conversion_RM",IF(LEFT(INDIRECT("$F"&amp;$S1542),3)="OCS","OCS_RM",IF(RIGHT(INDIRECT("$F"&amp;$S1542),10)="conversion","GOTS_RM_conversion",IF((LEFT(INDIRECT("$F"&amp;$S1542),4))="GOTS","GOTS_RM","Responsible_RM")))))))</f>
        <v>#REF!</v>
      </c>
      <c r="AF1542" s="13" t="str" cm="1">
        <f t="array" aca="1" ref="AF1542" ca="1">IF($S1542="","",INDIRECT("$Z"&amp;$S1542))</f>
        <v/>
      </c>
      <c r="AG1542" s="155" t="str">
        <f t="shared" si="685"/>
        <v/>
      </c>
      <c r="AH1542" s="13" t="str" cm="1">
        <f t="array" aca="1" ref="AH1542" ca="1">IFERROR(INDIRECT("$ag"&amp;S1542),"")</f>
        <v/>
      </c>
      <c r="AI1542" s="13" t="e" cm="1">
        <f t="array" aca="1" ref="AI1542" ca="1">INDIRECT("O"&amp;S1541)</f>
        <v>#REF!</v>
      </c>
      <c r="AJ1542" s="13" t="str">
        <f>IF($I1542="","",INDEX('Raw Material'!$A$1:$J$75,MATCH(I1542,'Raw Material'!$A$1:$A$75,0),(MATCH(G1542,'Raw Material'!$A$1:$J$1,0))))</f>
        <v/>
      </c>
      <c r="AK1542" s="13" t="str">
        <f t="shared" si="687"/>
        <v>YANLIŞRM</v>
      </c>
      <c r="AL1542" s="153" t="str">
        <f t="shared" si="688"/>
        <v/>
      </c>
    </row>
    <row r="1543" spans="1:38" ht="16.5" customHeight="1">
      <c r="A1543" s="161"/>
      <c r="B1543" s="166"/>
      <c r="C1543" s="167"/>
      <c r="D1543" s="156"/>
      <c r="E1543" s="156"/>
      <c r="F1543" s="173"/>
      <c r="G1543" s="181"/>
      <c r="H1543" s="182"/>
      <c r="I1543" s="182"/>
      <c r="J1543" s="182"/>
      <c r="K1543" s="32"/>
      <c r="L1543" s="178"/>
      <c r="M1543" s="178"/>
      <c r="N1543" s="81"/>
      <c r="O1543" s="185"/>
      <c r="P1543" s="103"/>
      <c r="Q1543" s="84" t="str">
        <f t="shared" si="689"/>
        <v/>
      </c>
      <c r="R1543" s="159"/>
      <c r="S1543" s="28" t="str" cm="1">
        <f t="array" aca="1" ref="S1543" ca="1">IF(INDIRECT("A"&amp;114+$U1543)&lt;&gt;"",114+$U1543,"")</f>
        <v/>
      </c>
      <c r="T1543" s="28" t="str">
        <f t="shared" ca="1" si="690"/>
        <v>$B</v>
      </c>
      <c r="U1543" s="29">
        <f t="shared" si="696"/>
        <v>1428</v>
      </c>
      <c r="V1543" s="29">
        <v>119.08333333334301</v>
      </c>
      <c r="W1543" s="29">
        <f t="shared" si="668"/>
        <v>119</v>
      </c>
      <c r="X1543" s="41" t="str" cm="1">
        <f t="array" aca="1" ref="X1543" ca="1">IFERROR(INDEX('PC&amp;PD'!$A$1:$AP$15,ROW('PC&amp;PD'!$A$15),MATCH(INDIRECT(T1543),'PC&amp;PD'!$A$1:$AP$1,0)),"")</f>
        <v/>
      </c>
      <c r="Z1543" s="155"/>
      <c r="AA1543" s="13" t="str">
        <f t="shared" si="686"/>
        <v/>
      </c>
      <c r="AB1543" s="155"/>
      <c r="AC1543" s="13" t="str">
        <f t="shared" ca="1" si="691"/>
        <v>$AB</v>
      </c>
      <c r="AD1543" s="13" t="str" cm="1">
        <f t="array" aca="1" ref="AD1543" ca="1">IFERROR(IF((LEFT(INDIRECT("$F"&amp;$S1543),4))="GOTS",IF($G1543="Organic","GOTS_Organic_raw",(IF($G1543="Responsible","GOTS_Responsible",(IF($G1543="No Attribute (Conventional)","GOTS_conventional",(IF($G1543="Recycled Pre/Post-Consumer","GOTS_pre_post",(IF($G1543="In-Conversion","GOTS_in_conversion",(IF($G1543="Sustainably Sourced","Sustainably_sourced",""))))))))))),IF($G1543="Organic","Organic",(IF($G1543="Responsible","Responsible",(IF($G1543="No Attribute (Conventional)","No_Attribute_Conventional",(IF($G1543="Recycled Pre/Post-Consumer","Recycled_Pre_Post_Consumer",(IF($G1543="In-Conversion","In_Conversion",(IF($G1543="Recycled Pre-Consumer","Recycled_Pre_Consumer",(IF($G1543="Recycled Post-Consumer","Recycled_Post_Consumer",(IF($G1543="Sustainably Sourced","Sustainably_sourced","")))))))))))))))),"")</f>
        <v/>
      </c>
      <c r="AE1543" s="13" t="e" cm="1">
        <f t="array" aca="1" ref="AE1543" ca="1">IF(INDIRECT("$F"&amp;$S1543)="","",IF(LEFT(INDIRECT("$F"&amp;$S1543),3)="GRS","GRS_RCS_RM",IF((LEFT(INDIRECT("$F"&amp;$S1543),3))="RCS","GRS_RCS_RM",IF(INDIRECT("$F"&amp;$S1543)="OCS (No Label)","OCS_Conversion_RM",IF(LEFT(INDIRECT("$F"&amp;$S1543),3)="OCS","OCS_RM",IF(RIGHT(INDIRECT("$F"&amp;$S1543),10)="conversion","GOTS_RM_conversion",IF((LEFT(INDIRECT("$F"&amp;$S1543),4))="GOTS","GOTS_RM","Responsible_RM")))))))</f>
        <v>#REF!</v>
      </c>
      <c r="AF1543" s="13" t="str" cm="1">
        <f t="array" aca="1" ref="AF1543" ca="1">IF($S1543="","",INDIRECT("$Z"&amp;$S1543))</f>
        <v/>
      </c>
      <c r="AG1543" s="155"/>
      <c r="AH1543" s="13" t="str" cm="1">
        <f t="array" aca="1" ref="AH1543" ca="1">IFERROR(INDIRECT("$ag"&amp;S1543),"")</f>
        <v/>
      </c>
      <c r="AI1543" s="13" t="e" cm="1">
        <f t="array" aca="1" ref="AI1543" ca="1">INDIRECT("O"&amp;S1542)</f>
        <v>#REF!</v>
      </c>
      <c r="AJ1543" s="13" t="str">
        <f>IF($I1543="","",INDEX('Raw Material'!$A$1:$J$75,MATCH(I1543,'Raw Material'!$A$1:$A$75,0),(MATCH(G1543,'Raw Material'!$A$1:$J$1,0))))</f>
        <v/>
      </c>
      <c r="AK1543" s="13" t="str">
        <f t="shared" si="687"/>
        <v>YANLIŞRM</v>
      </c>
      <c r="AL1543" s="153" t="str">
        <f t="shared" si="688"/>
        <v/>
      </c>
    </row>
    <row r="1544" spans="1:38" ht="16.5" customHeight="1">
      <c r="A1544" s="161"/>
      <c r="B1544" s="166"/>
      <c r="C1544" s="167"/>
      <c r="D1544" s="156"/>
      <c r="E1544" s="156"/>
      <c r="F1544" s="173"/>
      <c r="G1544" s="181"/>
      <c r="H1544" s="182"/>
      <c r="I1544" s="182"/>
      <c r="J1544" s="182"/>
      <c r="K1544" s="32"/>
      <c r="L1544" s="178"/>
      <c r="M1544" s="178"/>
      <c r="N1544" s="81"/>
      <c r="O1544" s="185"/>
      <c r="P1544" s="103"/>
      <c r="Q1544" s="84" t="str">
        <f t="shared" si="689"/>
        <v/>
      </c>
      <c r="R1544" s="159"/>
      <c r="S1544" s="28" t="str" cm="1">
        <f t="array" aca="1" ref="S1544" ca="1">IF(INDIRECT("A"&amp;114+$U1544)&lt;&gt;"",114+$U1544,"")</f>
        <v/>
      </c>
      <c r="T1544" s="28" t="str">
        <f t="shared" ca="1" si="690"/>
        <v>$B</v>
      </c>
      <c r="U1544" s="29">
        <f t="shared" si="696"/>
        <v>1428</v>
      </c>
      <c r="V1544" s="29">
        <v>119.16666666667599</v>
      </c>
      <c r="W1544" s="29">
        <f t="shared" si="668"/>
        <v>119</v>
      </c>
      <c r="X1544" s="41" t="str" cm="1">
        <f t="array" aca="1" ref="X1544" ca="1">IFERROR(INDEX('PC&amp;PD'!$A$1:$AP$15,ROW('PC&amp;PD'!$A$15),MATCH(INDIRECT(T1544),'PC&amp;PD'!$A$1:$AP$1,0)),"")</f>
        <v/>
      </c>
      <c r="Z1544" s="155"/>
      <c r="AA1544" s="13" t="str">
        <f t="shared" si="686"/>
        <v/>
      </c>
      <c r="AB1544" s="155"/>
      <c r="AC1544" s="13" t="str">
        <f t="shared" ca="1" si="691"/>
        <v>$AB</v>
      </c>
      <c r="AD1544" s="13" t="str" cm="1">
        <f t="array" aca="1" ref="AD1544" ca="1">IFERROR(IF((LEFT(INDIRECT("$F"&amp;$S1544),4))="GOTS",IF($G1544="Organic","GOTS_Organic_raw",(IF($G1544="Responsible","GOTS_Responsible",(IF($G1544="No Attribute (Conventional)","GOTS_conventional",(IF($G1544="Recycled Pre/Post-Consumer","GOTS_pre_post",(IF($G1544="In-Conversion","GOTS_in_conversion",(IF($G1544="Sustainably Sourced","Sustainably_sourced",""))))))))))),IF($G1544="Organic","Organic",(IF($G1544="Responsible","Responsible",(IF($G1544="No Attribute (Conventional)","No_Attribute_Conventional",(IF($G1544="Recycled Pre/Post-Consumer","Recycled_Pre_Post_Consumer",(IF($G1544="In-Conversion","In_Conversion",(IF($G1544="Recycled Pre-Consumer","Recycled_Pre_Consumer",(IF($G1544="Recycled Post-Consumer","Recycled_Post_Consumer",(IF($G1544="Sustainably Sourced","Sustainably_sourced","")))))))))))))))),"")</f>
        <v/>
      </c>
      <c r="AE1544" s="13" t="e" cm="1">
        <f t="array" aca="1" ref="AE1544" ca="1">IF(INDIRECT("$F"&amp;$S1544)="","",IF(LEFT(INDIRECT("$F"&amp;$S1544),3)="GRS","GRS_RCS_RM",IF((LEFT(INDIRECT("$F"&amp;$S1544),3))="RCS","GRS_RCS_RM",IF(INDIRECT("$F"&amp;$S1544)="OCS (No Label)","OCS_Conversion_RM",IF(LEFT(INDIRECT("$F"&amp;$S1544),3)="OCS","OCS_RM",IF(RIGHT(INDIRECT("$F"&amp;$S1544),10)="conversion","GOTS_RM_conversion",IF((LEFT(INDIRECT("$F"&amp;$S1544),4))="GOTS","GOTS_RM","Responsible_RM")))))))</f>
        <v>#REF!</v>
      </c>
      <c r="AF1544" s="13" t="str" cm="1">
        <f t="array" aca="1" ref="AF1544" ca="1">IF($S1544="","",INDIRECT("$Z"&amp;$S1544))</f>
        <v/>
      </c>
      <c r="AG1544" s="155"/>
      <c r="AH1544" s="13" t="str" cm="1">
        <f t="array" aca="1" ref="AH1544" ca="1">IFERROR(INDIRECT("$ag"&amp;S1544),"")</f>
        <v/>
      </c>
      <c r="AI1544" s="13" t="e" cm="1">
        <f t="array" aca="1" ref="AI1544" ca="1">INDIRECT("O"&amp;S1543)</f>
        <v>#REF!</v>
      </c>
      <c r="AJ1544" s="13" t="str">
        <f>IF($I1544="","",INDEX('Raw Material'!$A$1:$J$75,MATCH(I1544,'Raw Material'!$A$1:$A$75,0),(MATCH(G1544,'Raw Material'!$A$1:$J$1,0))))</f>
        <v/>
      </c>
      <c r="AK1544" s="13" t="str">
        <f t="shared" si="687"/>
        <v>YANLIŞRM</v>
      </c>
      <c r="AL1544" s="153" t="str">
        <f t="shared" si="688"/>
        <v/>
      </c>
    </row>
    <row r="1545" spans="1:38" ht="16.5" customHeight="1">
      <c r="A1545" s="161"/>
      <c r="B1545" s="166"/>
      <c r="C1545" s="167"/>
      <c r="D1545" s="156"/>
      <c r="E1545" s="156"/>
      <c r="F1545" s="174"/>
      <c r="G1545" s="181"/>
      <c r="H1545" s="182"/>
      <c r="I1545" s="182"/>
      <c r="J1545" s="182"/>
      <c r="K1545" s="32"/>
      <c r="L1545" s="178"/>
      <c r="M1545" s="178"/>
      <c r="N1545" s="81"/>
      <c r="O1545" s="185"/>
      <c r="P1545" s="103"/>
      <c r="Q1545" s="84" t="str">
        <f t="shared" si="689"/>
        <v/>
      </c>
      <c r="R1545" s="159"/>
      <c r="S1545" s="28" t="str" cm="1">
        <f t="array" aca="1" ref="S1545" ca="1">IF(INDIRECT("A"&amp;114+$U1545)&lt;&gt;"",114+$U1545,"")</f>
        <v/>
      </c>
      <c r="T1545" s="28" t="str">
        <f t="shared" ca="1" si="690"/>
        <v>$B</v>
      </c>
      <c r="U1545" s="29">
        <f t="shared" si="696"/>
        <v>1428</v>
      </c>
      <c r="V1545" s="29">
        <v>119.250000000009</v>
      </c>
      <c r="W1545" s="29">
        <f t="shared" ref="W1545:W1608" si="701">ROUNDDOWN(V1545,0)</f>
        <v>119</v>
      </c>
      <c r="X1545" s="41" t="str" cm="1">
        <f t="array" aca="1" ref="X1545" ca="1">IFERROR(INDEX('PC&amp;PD'!$A$1:$AP$15,ROW('PC&amp;PD'!$A$15),MATCH(INDIRECT(T1545),'PC&amp;PD'!$A$1:$AP$1,0)),"")</f>
        <v/>
      </c>
      <c r="Z1545" s="155"/>
      <c r="AA1545" s="13" t="str">
        <f t="shared" si="686"/>
        <v/>
      </c>
      <c r="AB1545" s="155"/>
      <c r="AC1545" s="13" t="str">
        <f t="shared" ca="1" si="691"/>
        <v>$AB</v>
      </c>
      <c r="AD1545" s="13" t="str" cm="1">
        <f t="array" aca="1" ref="AD1545" ca="1">IFERROR(IF((LEFT(INDIRECT("$F"&amp;$S1545),4))="GOTS",IF($G1545="Organic","GOTS_Organic_raw",(IF($G1545="Responsible","GOTS_Responsible",(IF($G1545="No Attribute (Conventional)","GOTS_conventional",(IF($G1545="Recycled Pre/Post-Consumer","GOTS_pre_post",(IF($G1545="In-Conversion","GOTS_in_conversion",(IF($G1545="Sustainably Sourced","Sustainably_sourced",""))))))))))),IF($G1545="Organic","Organic",(IF($G1545="Responsible","Responsible",(IF($G1545="No Attribute (Conventional)","No_Attribute_Conventional",(IF($G1545="Recycled Pre/Post-Consumer","Recycled_Pre_Post_Consumer",(IF($G1545="In-Conversion","In_Conversion",(IF($G1545="Recycled Pre-Consumer","Recycled_Pre_Consumer",(IF($G1545="Recycled Post-Consumer","Recycled_Post_Consumer",(IF($G1545="Sustainably Sourced","Sustainably_sourced","")))))))))))))))),"")</f>
        <v/>
      </c>
      <c r="AE1545" s="13" t="e" cm="1">
        <f t="array" aca="1" ref="AE1545" ca="1">IF(INDIRECT("$F"&amp;$S1545)="","",IF(LEFT(INDIRECT("$F"&amp;$S1545),3)="GRS","GRS_RCS_RM",IF((LEFT(INDIRECT("$F"&amp;$S1545),3))="RCS","GRS_RCS_RM",IF(INDIRECT("$F"&amp;$S1545)="OCS (No Label)","OCS_Conversion_RM",IF(LEFT(INDIRECT("$F"&amp;$S1545),3)="OCS","OCS_RM",IF(RIGHT(INDIRECT("$F"&amp;$S1545),10)="conversion","GOTS_RM_conversion",IF((LEFT(INDIRECT("$F"&amp;$S1545),4))="GOTS","GOTS_RM","Responsible_RM")))))))</f>
        <v>#REF!</v>
      </c>
      <c r="AF1545" s="13" t="str" cm="1">
        <f t="array" aca="1" ref="AF1545" ca="1">IF($S1545="","",INDIRECT("$Z"&amp;$S1545))</f>
        <v/>
      </c>
      <c r="AG1545" s="155"/>
      <c r="AH1545" s="13" t="str" cm="1">
        <f t="array" aca="1" ref="AH1545" ca="1">IFERROR(INDIRECT("$ag"&amp;S1545),"")</f>
        <v/>
      </c>
      <c r="AI1545" s="13" t="e" cm="1">
        <f t="array" aca="1" ref="AI1545" ca="1">INDIRECT("O"&amp;S1544)</f>
        <v>#REF!</v>
      </c>
      <c r="AJ1545" s="13" t="str">
        <f>IF($I1545="","",INDEX('Raw Material'!$A$1:$J$75,MATCH(I1545,'Raw Material'!$A$1:$A$75,0),(MATCH(G1545,'Raw Material'!$A$1:$J$1,0))))</f>
        <v/>
      </c>
      <c r="AK1545" s="13" t="str">
        <f t="shared" si="687"/>
        <v>YANLIŞRM</v>
      </c>
      <c r="AL1545" s="153" t="str">
        <f t="shared" si="688"/>
        <v/>
      </c>
    </row>
    <row r="1546" spans="1:38" ht="16.5" customHeight="1">
      <c r="A1546" s="161"/>
      <c r="B1546" s="166"/>
      <c r="C1546" s="167"/>
      <c r="D1546" s="156"/>
      <c r="E1546" s="156"/>
      <c r="F1546" s="174"/>
      <c r="G1546" s="181"/>
      <c r="H1546" s="182"/>
      <c r="I1546" s="182"/>
      <c r="J1546" s="182"/>
      <c r="K1546" s="32"/>
      <c r="L1546" s="178"/>
      <c r="M1546" s="178"/>
      <c r="N1546" s="81"/>
      <c r="O1546" s="185"/>
      <c r="P1546" s="103"/>
      <c r="Q1546" s="84" t="str">
        <f t="shared" si="689"/>
        <v/>
      </c>
      <c r="R1546" s="159"/>
      <c r="S1546" s="28" t="str" cm="1">
        <f t="array" aca="1" ref="S1546" ca="1">IF(INDIRECT("A"&amp;114+$U1546)&lt;&gt;"",114+$U1546,"")</f>
        <v/>
      </c>
      <c r="T1546" s="28" t="str">
        <f t="shared" ca="1" si="690"/>
        <v>$B</v>
      </c>
      <c r="U1546" s="29">
        <f t="shared" si="696"/>
        <v>1428</v>
      </c>
      <c r="V1546" s="29">
        <v>119.33333333334301</v>
      </c>
      <c r="W1546" s="29">
        <f t="shared" si="701"/>
        <v>119</v>
      </c>
      <c r="X1546" s="41" t="str" cm="1">
        <f t="array" aca="1" ref="X1546" ca="1">IFERROR(INDEX('PC&amp;PD'!$A$1:$AP$15,ROW('PC&amp;PD'!$A$15),MATCH(INDIRECT(T1546),'PC&amp;PD'!$A$1:$AP$1,0)),"")</f>
        <v/>
      </c>
      <c r="Z1546" s="155"/>
      <c r="AA1546" s="13" t="str">
        <f t="shared" si="686"/>
        <v/>
      </c>
      <c r="AB1546" s="155"/>
      <c r="AC1546" s="13" t="str">
        <f t="shared" ca="1" si="691"/>
        <v>$AB</v>
      </c>
      <c r="AD1546" s="13" t="str" cm="1">
        <f t="array" aca="1" ref="AD1546" ca="1">IFERROR(IF((LEFT(INDIRECT("$F"&amp;$S1546),4))="GOTS",IF($G1546="Organic","GOTS_Organic_raw",(IF($G1546="Responsible","GOTS_Responsible",(IF($G1546="No Attribute (Conventional)","GOTS_conventional",(IF($G1546="Recycled Pre/Post-Consumer","GOTS_pre_post",(IF($G1546="In-Conversion","GOTS_in_conversion",(IF($G1546="Sustainably Sourced","Sustainably_sourced",""))))))))))),IF($G1546="Organic","Organic",(IF($G1546="Responsible","Responsible",(IF($G1546="No Attribute (Conventional)","No_Attribute_Conventional",(IF($G1546="Recycled Pre/Post-Consumer","Recycled_Pre_Post_Consumer",(IF($G1546="In-Conversion","In_Conversion",(IF($G1546="Recycled Pre-Consumer","Recycled_Pre_Consumer",(IF($G1546="Recycled Post-Consumer","Recycled_Post_Consumer",(IF($G1546="Sustainably Sourced","Sustainably_sourced","")))))))))))))))),"")</f>
        <v/>
      </c>
      <c r="AE1546" s="13" t="e" cm="1">
        <f t="array" aca="1" ref="AE1546" ca="1">IF(INDIRECT("$F"&amp;$S1546)="","",IF(LEFT(INDIRECT("$F"&amp;$S1546),3)="GRS","GRS_RCS_RM",IF((LEFT(INDIRECT("$F"&amp;$S1546),3))="RCS","GRS_RCS_RM",IF(INDIRECT("$F"&amp;$S1546)="OCS (No Label)","OCS_Conversion_RM",IF(LEFT(INDIRECT("$F"&amp;$S1546),3)="OCS","OCS_RM",IF(RIGHT(INDIRECT("$F"&amp;$S1546),10)="conversion","GOTS_RM_conversion",IF((LEFT(INDIRECT("$F"&amp;$S1546),4))="GOTS","GOTS_RM","Responsible_RM")))))))</f>
        <v>#REF!</v>
      </c>
      <c r="AF1546" s="13" t="str" cm="1">
        <f t="array" aca="1" ref="AF1546" ca="1">IF($S1546="","",INDIRECT("$Z"&amp;$S1546))</f>
        <v/>
      </c>
      <c r="AG1546" s="155"/>
      <c r="AH1546" s="13" t="str" cm="1">
        <f t="array" aca="1" ref="AH1546" ca="1">IFERROR(INDIRECT("$ag"&amp;S1546),"")</f>
        <v/>
      </c>
      <c r="AI1546" s="13" t="e" cm="1">
        <f t="array" aca="1" ref="AI1546" ca="1">INDIRECT("O"&amp;S1545)</f>
        <v>#REF!</v>
      </c>
      <c r="AJ1546" s="13" t="str">
        <f>IF($I1546="","",INDEX('Raw Material'!$A$1:$J$75,MATCH(I1546,'Raw Material'!$A$1:$A$75,0),(MATCH(G1546,'Raw Material'!$A$1:$J$1,0))))</f>
        <v/>
      </c>
      <c r="AK1546" s="13" t="str">
        <f t="shared" si="687"/>
        <v>YANLIŞRM</v>
      </c>
      <c r="AL1546" s="153" t="str">
        <f t="shared" si="688"/>
        <v/>
      </c>
    </row>
    <row r="1547" spans="1:38" ht="16.5" customHeight="1">
      <c r="A1547" s="161"/>
      <c r="B1547" s="166"/>
      <c r="C1547" s="167"/>
      <c r="D1547" s="156"/>
      <c r="E1547" s="156"/>
      <c r="F1547" s="174"/>
      <c r="G1547" s="181"/>
      <c r="H1547" s="182"/>
      <c r="I1547" s="182"/>
      <c r="J1547" s="182"/>
      <c r="K1547" s="32"/>
      <c r="L1547" s="178"/>
      <c r="M1547" s="178"/>
      <c r="N1547" s="81"/>
      <c r="O1547" s="185"/>
      <c r="P1547" s="103"/>
      <c r="Q1547" s="84" t="str">
        <f t="shared" si="689"/>
        <v/>
      </c>
      <c r="R1547" s="159"/>
      <c r="S1547" s="28" t="str" cm="1">
        <f t="array" aca="1" ref="S1547" ca="1">IF(INDIRECT("A"&amp;114+$U1547)&lt;&gt;"",114+$U1547,"")</f>
        <v/>
      </c>
      <c r="T1547" s="28" t="str">
        <f t="shared" ca="1" si="690"/>
        <v>$B</v>
      </c>
      <c r="U1547" s="29">
        <f t="shared" si="696"/>
        <v>1428</v>
      </c>
      <c r="V1547" s="29">
        <v>119.41666666667599</v>
      </c>
      <c r="W1547" s="29">
        <f t="shared" si="701"/>
        <v>119</v>
      </c>
      <c r="X1547" s="41" t="str" cm="1">
        <f t="array" aca="1" ref="X1547" ca="1">IFERROR(INDEX('PC&amp;PD'!$A$1:$AP$15,ROW('PC&amp;PD'!$A$15),MATCH(INDIRECT(T1547),'PC&amp;PD'!$A$1:$AP$1,0)),"")</f>
        <v/>
      </c>
      <c r="Z1547" s="155"/>
      <c r="AA1547" s="13" t="str">
        <f t="shared" si="686"/>
        <v/>
      </c>
      <c r="AB1547" s="155"/>
      <c r="AC1547" s="13" t="str">
        <f t="shared" ca="1" si="691"/>
        <v>$AB</v>
      </c>
      <c r="AD1547" s="13" t="str" cm="1">
        <f t="array" aca="1" ref="AD1547" ca="1">IFERROR(IF((LEFT(INDIRECT("$F"&amp;$S1547),4))="GOTS",IF($G1547="Organic","GOTS_Organic_raw",(IF($G1547="Responsible","GOTS_Responsible",(IF($G1547="No Attribute (Conventional)","GOTS_conventional",(IF($G1547="Recycled Pre/Post-Consumer","GOTS_pre_post",(IF($G1547="In-Conversion","GOTS_in_conversion",(IF($G1547="Sustainably Sourced","Sustainably_sourced",""))))))))))),IF($G1547="Organic","Organic",(IF($G1547="Responsible","Responsible",(IF($G1547="No Attribute (Conventional)","No_Attribute_Conventional",(IF($G1547="Recycled Pre/Post-Consumer","Recycled_Pre_Post_Consumer",(IF($G1547="In-Conversion","In_Conversion",(IF($G1547="Recycled Pre-Consumer","Recycled_Pre_Consumer",(IF($G1547="Recycled Post-Consumer","Recycled_Post_Consumer",(IF($G1547="Sustainably Sourced","Sustainably_sourced","")))))))))))))))),"")</f>
        <v/>
      </c>
      <c r="AE1547" s="13" t="e" cm="1">
        <f t="array" aca="1" ref="AE1547" ca="1">IF(INDIRECT("$F"&amp;$S1547)="","",IF(LEFT(INDIRECT("$F"&amp;$S1547),3)="GRS","GRS_RCS_RM",IF((LEFT(INDIRECT("$F"&amp;$S1547),3))="RCS","GRS_RCS_RM",IF(INDIRECT("$F"&amp;$S1547)="OCS (No Label)","OCS_Conversion_RM",IF(LEFT(INDIRECT("$F"&amp;$S1547),3)="OCS","OCS_RM",IF(RIGHT(INDIRECT("$F"&amp;$S1547),10)="conversion","GOTS_RM_conversion",IF((LEFT(INDIRECT("$F"&amp;$S1547),4))="GOTS","GOTS_RM","Responsible_RM")))))))</f>
        <v>#REF!</v>
      </c>
      <c r="AF1547" s="13" t="str" cm="1">
        <f t="array" aca="1" ref="AF1547" ca="1">IF($S1547="","",INDIRECT("$Z"&amp;$S1547))</f>
        <v/>
      </c>
      <c r="AG1547" s="155"/>
      <c r="AH1547" s="13" t="str" cm="1">
        <f t="array" aca="1" ref="AH1547" ca="1">IFERROR(INDIRECT("$ag"&amp;S1547),"")</f>
        <v/>
      </c>
      <c r="AI1547" s="13" t="e" cm="1">
        <f t="array" aca="1" ref="AI1547" ca="1">INDIRECT("O"&amp;S1546)</f>
        <v>#REF!</v>
      </c>
      <c r="AJ1547" s="13" t="str">
        <f>IF($I1547="","",INDEX('Raw Material'!$A$1:$J$75,MATCH(I1547,'Raw Material'!$A$1:$A$75,0),(MATCH(G1547,'Raw Material'!$A$1:$J$1,0))))</f>
        <v/>
      </c>
      <c r="AK1547" s="13" t="str">
        <f t="shared" si="687"/>
        <v>YANLIŞRM</v>
      </c>
      <c r="AL1547" s="153" t="str">
        <f t="shared" si="688"/>
        <v/>
      </c>
    </row>
    <row r="1548" spans="1:38" ht="16.5" customHeight="1">
      <c r="A1548" s="162"/>
      <c r="B1548" s="168"/>
      <c r="C1548" s="169"/>
      <c r="D1548" s="156"/>
      <c r="E1548" s="156"/>
      <c r="F1548" s="175"/>
      <c r="G1548" s="181"/>
      <c r="H1548" s="182"/>
      <c r="I1548" s="182"/>
      <c r="J1548" s="182"/>
      <c r="K1548" s="32"/>
      <c r="L1548" s="179"/>
      <c r="M1548" s="179"/>
      <c r="N1548" s="81"/>
      <c r="O1548" s="185"/>
      <c r="P1548" s="103"/>
      <c r="Q1548" s="84" t="str">
        <f t="shared" si="689"/>
        <v/>
      </c>
      <c r="R1548" s="159"/>
      <c r="S1548" s="28" t="str" cm="1">
        <f t="array" aca="1" ref="S1548" ca="1">IF(INDIRECT("A"&amp;114+$U1548)&lt;&gt;"",114+$U1548,"")</f>
        <v/>
      </c>
      <c r="T1548" s="28" t="str">
        <f t="shared" ca="1" si="690"/>
        <v>$B</v>
      </c>
      <c r="U1548" s="29">
        <f t="shared" si="696"/>
        <v>1428</v>
      </c>
      <c r="V1548" s="29">
        <v>119.500000000009</v>
      </c>
      <c r="W1548" s="29">
        <f t="shared" si="701"/>
        <v>119</v>
      </c>
      <c r="X1548" s="41" t="str" cm="1">
        <f t="array" aca="1" ref="X1548" ca="1">IFERROR(INDEX('PC&amp;PD'!$A$1:$AP$15,ROW('PC&amp;PD'!$A$15),MATCH(INDIRECT(T1548),'PC&amp;PD'!$A$1:$AP$1,0)),"")</f>
        <v/>
      </c>
      <c r="Z1548" s="155"/>
      <c r="AA1548" s="13" t="str">
        <f t="shared" si="686"/>
        <v/>
      </c>
      <c r="AB1548" s="155"/>
      <c r="AC1548" s="13" t="str">
        <f t="shared" ca="1" si="691"/>
        <v>$AB</v>
      </c>
      <c r="AD1548" s="13" t="str" cm="1">
        <f t="array" aca="1" ref="AD1548" ca="1">IFERROR(IF((LEFT(INDIRECT("$F"&amp;$S1548),4))="GOTS",IF($G1548="Organic","GOTS_Organic_raw",(IF($G1548="Responsible","GOTS_Responsible",(IF($G1548="No Attribute (Conventional)","GOTS_conventional",(IF($G1548="Recycled Pre/Post-Consumer","GOTS_pre_post",(IF($G1548="In-Conversion","GOTS_in_conversion",(IF($G1548="Sustainably Sourced","Sustainably_sourced",""))))))))))),IF($G1548="Organic","Organic",(IF($G1548="Responsible","Responsible",(IF($G1548="No Attribute (Conventional)","No_Attribute_Conventional",(IF($G1548="Recycled Pre/Post-Consumer","Recycled_Pre_Post_Consumer",(IF($G1548="In-Conversion","In_Conversion",(IF($G1548="Recycled Pre-Consumer","Recycled_Pre_Consumer",(IF($G1548="Recycled Post-Consumer","Recycled_Post_Consumer",(IF($G1548="Sustainably Sourced","Sustainably_sourced","")))))))))))))))),"")</f>
        <v/>
      </c>
      <c r="AE1548" s="13" t="e" cm="1">
        <f t="array" aca="1" ref="AE1548" ca="1">IF(INDIRECT("$F"&amp;$S1548)="","",IF(LEFT(INDIRECT("$F"&amp;$S1548),3)="GRS","GRS_RCS_RM",IF((LEFT(INDIRECT("$F"&amp;$S1548),3))="RCS","GRS_RCS_RM",IF(INDIRECT("$F"&amp;$S1548)="OCS (No Label)","OCS_Conversion_RM",IF(LEFT(INDIRECT("$F"&amp;$S1548),3)="OCS","OCS_RM",IF(RIGHT(INDIRECT("$F"&amp;$S1548),10)="conversion","GOTS_RM_conversion",IF((LEFT(INDIRECT("$F"&amp;$S1548),4))="GOTS","GOTS_RM","Responsible_RM")))))))</f>
        <v>#REF!</v>
      </c>
      <c r="AF1548" s="13" t="str" cm="1">
        <f t="array" aca="1" ref="AF1548" ca="1">IF($S1548="","",INDIRECT("$Z"&amp;$S1548))</f>
        <v/>
      </c>
      <c r="AG1548" s="155"/>
      <c r="AH1548" s="13" t="str" cm="1">
        <f t="array" aca="1" ref="AH1548" ca="1">IFERROR(INDIRECT("$ag"&amp;S1548),"")</f>
        <v/>
      </c>
      <c r="AI1548" s="13" t="e" cm="1">
        <f t="array" aca="1" ref="AI1548" ca="1">INDIRECT("O"&amp;S1547)</f>
        <v>#REF!</v>
      </c>
      <c r="AJ1548" s="13" t="str">
        <f>IF($I1548="","",INDEX('Raw Material'!$A$1:$J$75,MATCH(I1548,'Raw Material'!$A$1:$A$75,0),(MATCH(G1548,'Raw Material'!$A$1:$J$1,0))))</f>
        <v/>
      </c>
      <c r="AK1548" s="13" t="str">
        <f t="shared" si="687"/>
        <v>YANLIŞRM</v>
      </c>
      <c r="AL1548" s="153" t="str">
        <f t="shared" si="688"/>
        <v/>
      </c>
    </row>
    <row r="1549" spans="1:38" ht="16.5" customHeight="1">
      <c r="A1549" s="162"/>
      <c r="B1549" s="168"/>
      <c r="C1549" s="169"/>
      <c r="D1549" s="156"/>
      <c r="E1549" s="156"/>
      <c r="F1549" s="175"/>
      <c r="G1549" s="181"/>
      <c r="H1549" s="182"/>
      <c r="I1549" s="182"/>
      <c r="J1549" s="182"/>
      <c r="K1549" s="32"/>
      <c r="L1549" s="179"/>
      <c r="M1549" s="179"/>
      <c r="N1549" s="81"/>
      <c r="O1549" s="185"/>
      <c r="P1549" s="103"/>
      <c r="Q1549" s="84" t="str">
        <f t="shared" si="689"/>
        <v/>
      </c>
      <c r="R1549" s="159"/>
      <c r="S1549" s="28" t="str" cm="1">
        <f t="array" aca="1" ref="S1549" ca="1">IF(INDIRECT("A"&amp;114+$U1549)&lt;&gt;"",114+$U1549,"")</f>
        <v/>
      </c>
      <c r="T1549" s="28" t="str">
        <f t="shared" ca="1" si="690"/>
        <v>$B</v>
      </c>
      <c r="U1549" s="29">
        <f t="shared" si="696"/>
        <v>1428</v>
      </c>
      <c r="V1549" s="29">
        <v>119.58333333334301</v>
      </c>
      <c r="W1549" s="29">
        <f t="shared" si="701"/>
        <v>119</v>
      </c>
      <c r="X1549" s="41" t="str" cm="1">
        <f t="array" aca="1" ref="X1549" ca="1">IFERROR(INDEX('PC&amp;PD'!$A$1:$AP$15,ROW('PC&amp;PD'!$A$15),MATCH(INDIRECT(T1549),'PC&amp;PD'!$A$1:$AP$1,0)),"")</f>
        <v/>
      </c>
      <c r="Z1549" s="155"/>
      <c r="AA1549" s="13" t="str">
        <f t="shared" si="686"/>
        <v/>
      </c>
      <c r="AB1549" s="155"/>
      <c r="AC1549" s="13" t="str">
        <f t="shared" ca="1" si="691"/>
        <v>$AB</v>
      </c>
      <c r="AD1549" s="13" t="str" cm="1">
        <f t="array" aca="1" ref="AD1549" ca="1">IFERROR(IF((LEFT(INDIRECT("$F"&amp;$S1549),4))="GOTS",IF($G1549="Organic","GOTS_Organic_raw",(IF($G1549="Responsible","GOTS_Responsible",(IF($G1549="No Attribute (Conventional)","GOTS_conventional",(IF($G1549="Recycled Pre/Post-Consumer","GOTS_pre_post",(IF($G1549="In-Conversion","GOTS_in_conversion",(IF($G1549="Sustainably Sourced","Sustainably_sourced",""))))))))))),IF($G1549="Organic","Organic",(IF($G1549="Responsible","Responsible",(IF($G1549="No Attribute (Conventional)","No_Attribute_Conventional",(IF($G1549="Recycled Pre/Post-Consumer","Recycled_Pre_Post_Consumer",(IF($G1549="In-Conversion","In_Conversion",(IF($G1549="Recycled Pre-Consumer","Recycled_Pre_Consumer",(IF($G1549="Recycled Post-Consumer","Recycled_Post_Consumer",(IF($G1549="Sustainably Sourced","Sustainably_sourced","")))))))))))))))),"")</f>
        <v/>
      </c>
      <c r="AE1549" s="13" t="e" cm="1">
        <f t="array" aca="1" ref="AE1549" ca="1">IF(INDIRECT("$F"&amp;$S1549)="","",IF(LEFT(INDIRECT("$F"&amp;$S1549),3)="GRS","GRS_RCS_RM",IF((LEFT(INDIRECT("$F"&amp;$S1549),3))="RCS","GRS_RCS_RM",IF(INDIRECT("$F"&amp;$S1549)="OCS (No Label)","OCS_Conversion_RM",IF(LEFT(INDIRECT("$F"&amp;$S1549),3)="OCS","OCS_RM",IF(RIGHT(INDIRECT("$F"&amp;$S1549),10)="conversion","GOTS_RM_conversion",IF((LEFT(INDIRECT("$F"&amp;$S1549),4))="GOTS","GOTS_RM","Responsible_RM")))))))</f>
        <v>#REF!</v>
      </c>
      <c r="AF1549" s="13" t="str" cm="1">
        <f t="array" aca="1" ref="AF1549" ca="1">IF($S1549="","",INDIRECT("$Z"&amp;$S1549))</f>
        <v/>
      </c>
      <c r="AG1549" s="155"/>
      <c r="AH1549" s="13" t="str" cm="1">
        <f t="array" aca="1" ref="AH1549" ca="1">IFERROR(INDIRECT("$ag"&amp;S1549),"")</f>
        <v/>
      </c>
      <c r="AI1549" s="13" t="e" cm="1">
        <f t="array" aca="1" ref="AI1549" ca="1">INDIRECT("O"&amp;S1548)</f>
        <v>#REF!</v>
      </c>
      <c r="AJ1549" s="13" t="str">
        <f>IF($I1549="","",INDEX('Raw Material'!$A$1:$J$75,MATCH(I1549,'Raw Material'!$A$1:$A$75,0),(MATCH(G1549,'Raw Material'!$A$1:$J$1,0))))</f>
        <v/>
      </c>
      <c r="AK1549" s="13" t="str">
        <f t="shared" si="687"/>
        <v>YANLIŞRM</v>
      </c>
      <c r="AL1549" s="153" t="str">
        <f t="shared" si="688"/>
        <v/>
      </c>
    </row>
    <row r="1550" spans="1:38" ht="16.5" customHeight="1">
      <c r="A1550" s="162"/>
      <c r="B1550" s="168"/>
      <c r="C1550" s="169"/>
      <c r="D1550" s="156"/>
      <c r="E1550" s="156"/>
      <c r="F1550" s="175"/>
      <c r="G1550" s="181"/>
      <c r="H1550" s="182"/>
      <c r="I1550" s="182"/>
      <c r="J1550" s="182"/>
      <c r="K1550" s="32"/>
      <c r="L1550" s="179"/>
      <c r="M1550" s="179"/>
      <c r="N1550" s="81"/>
      <c r="O1550" s="185"/>
      <c r="P1550" s="103"/>
      <c r="Q1550" s="84" t="str">
        <f t="shared" si="689"/>
        <v/>
      </c>
      <c r="R1550" s="159"/>
      <c r="S1550" s="28" t="str" cm="1">
        <f t="array" aca="1" ref="S1550" ca="1">IF(INDIRECT("A"&amp;114+$U1550)&lt;&gt;"",114+$U1550,"")</f>
        <v/>
      </c>
      <c r="T1550" s="28" t="str">
        <f t="shared" ca="1" si="690"/>
        <v>$B</v>
      </c>
      <c r="U1550" s="29">
        <f t="shared" si="696"/>
        <v>1428</v>
      </c>
      <c r="V1550" s="29">
        <v>119.66666666667599</v>
      </c>
      <c r="W1550" s="29">
        <f t="shared" si="701"/>
        <v>119</v>
      </c>
      <c r="X1550" s="41" t="str" cm="1">
        <f t="array" aca="1" ref="X1550" ca="1">IFERROR(INDEX('PC&amp;PD'!$A$1:$AP$15,ROW('PC&amp;PD'!$A$15),MATCH(INDIRECT(T1550),'PC&amp;PD'!$A$1:$AP$1,0)),"")</f>
        <v/>
      </c>
      <c r="Z1550" s="155"/>
      <c r="AA1550" s="13" t="str">
        <f t="shared" si="686"/>
        <v/>
      </c>
      <c r="AB1550" s="155"/>
      <c r="AC1550" s="13" t="str">
        <f t="shared" ca="1" si="691"/>
        <v>$AB</v>
      </c>
      <c r="AD1550" s="13" t="str" cm="1">
        <f t="array" aca="1" ref="AD1550" ca="1">IFERROR(IF((LEFT(INDIRECT("$F"&amp;$S1550),4))="GOTS",IF($G1550="Organic","GOTS_Organic_raw",(IF($G1550="Responsible","GOTS_Responsible",(IF($G1550="No Attribute (Conventional)","GOTS_conventional",(IF($G1550="Recycled Pre/Post-Consumer","GOTS_pre_post",(IF($G1550="In-Conversion","GOTS_in_conversion",(IF($G1550="Sustainably Sourced","Sustainably_sourced",""))))))))))),IF($G1550="Organic","Organic",(IF($G1550="Responsible","Responsible",(IF($G1550="No Attribute (Conventional)","No_Attribute_Conventional",(IF($G1550="Recycled Pre/Post-Consumer","Recycled_Pre_Post_Consumer",(IF($G1550="In-Conversion","In_Conversion",(IF($G1550="Recycled Pre-Consumer","Recycled_Pre_Consumer",(IF($G1550="Recycled Post-Consumer","Recycled_Post_Consumer",(IF($G1550="Sustainably Sourced","Sustainably_sourced","")))))))))))))))),"")</f>
        <v/>
      </c>
      <c r="AE1550" s="13" t="e" cm="1">
        <f t="array" aca="1" ref="AE1550" ca="1">IF(INDIRECT("$F"&amp;$S1550)="","",IF(LEFT(INDIRECT("$F"&amp;$S1550),3)="GRS","GRS_RCS_RM",IF((LEFT(INDIRECT("$F"&amp;$S1550),3))="RCS","GRS_RCS_RM",IF(INDIRECT("$F"&amp;$S1550)="OCS (No Label)","OCS_Conversion_RM",IF(LEFT(INDIRECT("$F"&amp;$S1550),3)="OCS","OCS_RM",IF(RIGHT(INDIRECT("$F"&amp;$S1550),10)="conversion","GOTS_RM_conversion",IF((LEFT(INDIRECT("$F"&amp;$S1550),4))="GOTS","GOTS_RM","Responsible_RM")))))))</f>
        <v>#REF!</v>
      </c>
      <c r="AF1550" s="13" t="str" cm="1">
        <f t="array" aca="1" ref="AF1550" ca="1">IF($S1550="","",INDIRECT("$Z"&amp;$S1550))</f>
        <v/>
      </c>
      <c r="AG1550" s="155"/>
      <c r="AH1550" s="13" t="str" cm="1">
        <f t="array" aca="1" ref="AH1550" ca="1">IFERROR(INDIRECT("$ag"&amp;S1550),"")</f>
        <v/>
      </c>
      <c r="AI1550" s="13" t="e" cm="1">
        <f t="array" aca="1" ref="AI1550" ca="1">INDIRECT("O"&amp;S1549)</f>
        <v>#REF!</v>
      </c>
      <c r="AJ1550" s="13" t="str">
        <f>IF($I1550="","",INDEX('Raw Material'!$A$1:$J$75,MATCH(I1550,'Raw Material'!$A$1:$A$75,0),(MATCH(G1550,'Raw Material'!$A$1:$J$1,0))))</f>
        <v/>
      </c>
      <c r="AK1550" s="13" t="str">
        <f t="shared" si="687"/>
        <v>YANLIŞRM</v>
      </c>
      <c r="AL1550" s="153" t="str">
        <f t="shared" si="688"/>
        <v/>
      </c>
    </row>
    <row r="1551" spans="1:38" ht="16.5" customHeight="1">
      <c r="A1551" s="162"/>
      <c r="B1551" s="168"/>
      <c r="C1551" s="169"/>
      <c r="D1551" s="156"/>
      <c r="E1551" s="156"/>
      <c r="F1551" s="175"/>
      <c r="G1551" s="181"/>
      <c r="H1551" s="182"/>
      <c r="I1551" s="182"/>
      <c r="J1551" s="182"/>
      <c r="K1551" s="32"/>
      <c r="L1551" s="179"/>
      <c r="M1551" s="179"/>
      <c r="N1551" s="81"/>
      <c r="O1551" s="185"/>
      <c r="P1551" s="103"/>
      <c r="Q1551" s="84" t="str">
        <f t="shared" si="689"/>
        <v/>
      </c>
      <c r="R1551" s="159"/>
      <c r="S1551" s="28" t="str" cm="1">
        <f t="array" aca="1" ref="S1551" ca="1">IF(INDIRECT("A"&amp;114+$U1551)&lt;&gt;"",114+$U1551,"")</f>
        <v/>
      </c>
      <c r="T1551" s="28" t="str">
        <f t="shared" ca="1" si="690"/>
        <v>$B</v>
      </c>
      <c r="U1551" s="29">
        <f t="shared" si="696"/>
        <v>1428</v>
      </c>
      <c r="V1551" s="29">
        <v>119.750000000009</v>
      </c>
      <c r="W1551" s="29">
        <f t="shared" si="701"/>
        <v>119</v>
      </c>
      <c r="X1551" s="41" t="str" cm="1">
        <f t="array" aca="1" ref="X1551" ca="1">IFERROR(INDEX('PC&amp;PD'!$A$1:$AP$15,ROW('PC&amp;PD'!$A$15),MATCH(INDIRECT(T1551),'PC&amp;PD'!$A$1:$AP$1,0)),"")</f>
        <v/>
      </c>
      <c r="Z1551" s="155"/>
      <c r="AA1551" s="13" t="str">
        <f t="shared" si="686"/>
        <v/>
      </c>
      <c r="AB1551" s="155"/>
      <c r="AC1551" s="13" t="str">
        <f t="shared" ca="1" si="691"/>
        <v>$AB</v>
      </c>
      <c r="AD1551" s="13" t="str" cm="1">
        <f t="array" aca="1" ref="AD1551" ca="1">IFERROR(IF((LEFT(INDIRECT("$F"&amp;$S1551),4))="GOTS",IF($G1551="Organic","GOTS_Organic_raw",(IF($G1551="Responsible","GOTS_Responsible",(IF($G1551="No Attribute (Conventional)","GOTS_conventional",(IF($G1551="Recycled Pre/Post-Consumer","GOTS_pre_post",(IF($G1551="In-Conversion","GOTS_in_conversion",(IF($G1551="Sustainably Sourced","Sustainably_sourced",""))))))))))),IF($G1551="Organic","Organic",(IF($G1551="Responsible","Responsible",(IF($G1551="No Attribute (Conventional)","No_Attribute_Conventional",(IF($G1551="Recycled Pre/Post-Consumer","Recycled_Pre_Post_Consumer",(IF($G1551="In-Conversion","In_Conversion",(IF($G1551="Recycled Pre-Consumer","Recycled_Pre_Consumer",(IF($G1551="Recycled Post-Consumer","Recycled_Post_Consumer",(IF($G1551="Sustainably Sourced","Sustainably_sourced","")))))))))))))))),"")</f>
        <v/>
      </c>
      <c r="AE1551" s="13" t="e" cm="1">
        <f t="array" aca="1" ref="AE1551" ca="1">IF(INDIRECT("$F"&amp;$S1551)="","",IF(LEFT(INDIRECT("$F"&amp;$S1551),3)="GRS","GRS_RCS_RM",IF((LEFT(INDIRECT("$F"&amp;$S1551),3))="RCS","GRS_RCS_RM",IF(INDIRECT("$F"&amp;$S1551)="OCS (No Label)","OCS_Conversion_RM",IF(LEFT(INDIRECT("$F"&amp;$S1551),3)="OCS","OCS_RM",IF(RIGHT(INDIRECT("$F"&amp;$S1551),10)="conversion","GOTS_RM_conversion",IF((LEFT(INDIRECT("$F"&amp;$S1551),4))="GOTS","GOTS_RM","Responsible_RM")))))))</f>
        <v>#REF!</v>
      </c>
      <c r="AF1551" s="13" t="str" cm="1">
        <f t="array" aca="1" ref="AF1551" ca="1">IF($S1551="","",INDIRECT("$Z"&amp;$S1551))</f>
        <v/>
      </c>
      <c r="AG1551" s="155"/>
      <c r="AH1551" s="13" t="str" cm="1">
        <f t="array" aca="1" ref="AH1551" ca="1">IFERROR(INDIRECT("$ag"&amp;S1551),"")</f>
        <v/>
      </c>
      <c r="AI1551" s="13" t="e" cm="1">
        <f t="array" aca="1" ref="AI1551" ca="1">INDIRECT("O"&amp;S1550)</f>
        <v>#REF!</v>
      </c>
      <c r="AJ1551" s="13" t="str">
        <f>IF($I1551="","",INDEX('Raw Material'!$A$1:$J$75,MATCH(I1551,'Raw Material'!$A$1:$A$75,0),(MATCH(G1551,'Raw Material'!$A$1:$J$1,0))))</f>
        <v/>
      </c>
      <c r="AK1551" s="13" t="str">
        <f t="shared" si="687"/>
        <v>YANLIŞRM</v>
      </c>
      <c r="AL1551" s="153" t="str">
        <f t="shared" si="688"/>
        <v/>
      </c>
    </row>
    <row r="1552" spans="1:38" ht="16.5" customHeight="1">
      <c r="A1552" s="162"/>
      <c r="B1552" s="168"/>
      <c r="C1552" s="169"/>
      <c r="D1552" s="156"/>
      <c r="E1552" s="156"/>
      <c r="F1552" s="175"/>
      <c r="G1552" s="181"/>
      <c r="H1552" s="182"/>
      <c r="I1552" s="182"/>
      <c r="J1552" s="182"/>
      <c r="K1552" s="32"/>
      <c r="L1552" s="179"/>
      <c r="M1552" s="179"/>
      <c r="N1552" s="81"/>
      <c r="O1552" s="185"/>
      <c r="P1552" s="103"/>
      <c r="Q1552" s="84" t="str">
        <f t="shared" si="689"/>
        <v/>
      </c>
      <c r="R1552" s="159"/>
      <c r="S1552" s="28" t="str" cm="1">
        <f t="array" aca="1" ref="S1552" ca="1">IF(INDIRECT("A"&amp;114+$U1552)&lt;&gt;"",114+$U1552,"")</f>
        <v/>
      </c>
      <c r="T1552" s="28" t="str">
        <f t="shared" ca="1" si="690"/>
        <v>$B</v>
      </c>
      <c r="U1552" s="29">
        <f t="shared" si="696"/>
        <v>1428</v>
      </c>
      <c r="V1552" s="29">
        <v>119.83333333334301</v>
      </c>
      <c r="W1552" s="29">
        <f t="shared" si="701"/>
        <v>119</v>
      </c>
      <c r="X1552" s="41" t="str" cm="1">
        <f t="array" aca="1" ref="X1552" ca="1">IFERROR(INDEX('PC&amp;PD'!$A$1:$AP$15,ROW('PC&amp;PD'!$A$15),MATCH(INDIRECT(T1552),'PC&amp;PD'!$A$1:$AP$1,0)),"")</f>
        <v/>
      </c>
      <c r="Z1552" s="155"/>
      <c r="AA1552" s="13" t="str">
        <f t="shared" si="686"/>
        <v/>
      </c>
      <c r="AB1552" s="155"/>
      <c r="AC1552" s="13" t="str">
        <f t="shared" ca="1" si="691"/>
        <v>$AB</v>
      </c>
      <c r="AD1552" s="13" t="str" cm="1">
        <f t="array" aca="1" ref="AD1552" ca="1">IFERROR(IF((LEFT(INDIRECT("$F"&amp;$S1552),4))="GOTS",IF($G1552="Organic","GOTS_Organic_raw",(IF($G1552="Responsible","GOTS_Responsible",(IF($G1552="No Attribute (Conventional)","GOTS_conventional",(IF($G1552="Recycled Pre/Post-Consumer","GOTS_pre_post",(IF($G1552="In-Conversion","GOTS_in_conversion",(IF($G1552="Sustainably Sourced","Sustainably_sourced",""))))))))))),IF($G1552="Organic","Organic",(IF($G1552="Responsible","Responsible",(IF($G1552="No Attribute (Conventional)","No_Attribute_Conventional",(IF($G1552="Recycled Pre/Post-Consumer","Recycled_Pre_Post_Consumer",(IF($G1552="In-Conversion","In_Conversion",(IF($G1552="Recycled Pre-Consumer","Recycled_Pre_Consumer",(IF($G1552="Recycled Post-Consumer","Recycled_Post_Consumer",(IF($G1552="Sustainably Sourced","Sustainably_sourced","")))))))))))))))),"")</f>
        <v/>
      </c>
      <c r="AE1552" s="13" t="e" cm="1">
        <f t="array" aca="1" ref="AE1552" ca="1">IF(INDIRECT("$F"&amp;$S1552)="","",IF(LEFT(INDIRECT("$F"&amp;$S1552),3)="GRS","GRS_RCS_RM",IF((LEFT(INDIRECT("$F"&amp;$S1552),3))="RCS","GRS_RCS_RM",IF(INDIRECT("$F"&amp;$S1552)="OCS (No Label)","OCS_Conversion_RM",IF(LEFT(INDIRECT("$F"&amp;$S1552),3)="OCS","OCS_RM",IF(RIGHT(INDIRECT("$F"&amp;$S1552),10)="conversion","GOTS_RM_conversion",IF((LEFT(INDIRECT("$F"&amp;$S1552),4))="GOTS","GOTS_RM","Responsible_RM")))))))</f>
        <v>#REF!</v>
      </c>
      <c r="AF1552" s="13" t="str" cm="1">
        <f t="array" aca="1" ref="AF1552" ca="1">IF($S1552="","",INDIRECT("$Z"&amp;$S1552))</f>
        <v/>
      </c>
      <c r="AG1552" s="155"/>
      <c r="AH1552" s="13" t="str" cm="1">
        <f t="array" aca="1" ref="AH1552" ca="1">IFERROR(INDIRECT("$ag"&amp;S1552),"")</f>
        <v/>
      </c>
      <c r="AI1552" s="13" t="e" cm="1">
        <f t="array" aca="1" ref="AI1552" ca="1">INDIRECT("O"&amp;S1551)</f>
        <v>#REF!</v>
      </c>
      <c r="AJ1552" s="13" t="str">
        <f>IF($I1552="","",INDEX('Raw Material'!$A$1:$J$75,MATCH(I1552,'Raw Material'!$A$1:$A$75,0),(MATCH(G1552,'Raw Material'!$A$1:$J$1,0))))</f>
        <v/>
      </c>
      <c r="AK1552" s="13" t="str">
        <f t="shared" si="687"/>
        <v>YANLIŞRM</v>
      </c>
      <c r="AL1552" s="153" t="str">
        <f t="shared" si="688"/>
        <v/>
      </c>
    </row>
    <row r="1553" spans="1:38" ht="16.5" customHeight="1" thickBot="1">
      <c r="A1553" s="163"/>
      <c r="B1553" s="170"/>
      <c r="C1553" s="171"/>
      <c r="D1553" s="156"/>
      <c r="E1553" s="156"/>
      <c r="F1553" s="176"/>
      <c r="G1553" s="157"/>
      <c r="H1553" s="158"/>
      <c r="I1553" s="158"/>
      <c r="J1553" s="158"/>
      <c r="K1553" s="33"/>
      <c r="L1553" s="180"/>
      <c r="M1553" s="180"/>
      <c r="N1553" s="82"/>
      <c r="O1553" s="186"/>
      <c r="P1553" s="103"/>
      <c r="Q1553" s="84" t="str">
        <f t="shared" si="689"/>
        <v/>
      </c>
      <c r="R1553" s="159"/>
      <c r="S1553" s="28" t="str" cm="1">
        <f t="array" aca="1" ref="S1553" ca="1">IF(INDIRECT("A"&amp;114+$U1553)&lt;&gt;"",114+$U1553,"")</f>
        <v/>
      </c>
      <c r="T1553" s="28" t="str">
        <f t="shared" ca="1" si="690"/>
        <v>$B</v>
      </c>
      <c r="U1553" s="29">
        <f t="shared" si="696"/>
        <v>1428</v>
      </c>
      <c r="V1553" s="29">
        <v>119.91666666667599</v>
      </c>
      <c r="W1553" s="29">
        <f t="shared" si="701"/>
        <v>119</v>
      </c>
      <c r="X1553" s="41" t="str" cm="1">
        <f t="array" aca="1" ref="X1553" ca="1">IFERROR(INDEX('PC&amp;PD'!$A$1:$AP$15,ROW('PC&amp;PD'!$A$15),MATCH(INDIRECT(T1553),'PC&amp;PD'!$A$1:$AP$1,0)),"")</f>
        <v/>
      </c>
      <c r="Z1553" s="155"/>
      <c r="AA1553" s="13" t="str">
        <f t="shared" si="686"/>
        <v/>
      </c>
      <c r="AB1553" s="155"/>
      <c r="AC1553" s="13" t="str">
        <f t="shared" ca="1" si="691"/>
        <v>$AB</v>
      </c>
      <c r="AD1553" s="13" t="str" cm="1">
        <f t="array" aca="1" ref="AD1553" ca="1">IFERROR(IF((LEFT(INDIRECT("$F"&amp;$S1553),4))="GOTS",IF($G1553="Organic","GOTS_Organic_raw",(IF($G1553="Responsible","GOTS_Responsible",(IF($G1553="No Attribute (Conventional)","GOTS_conventional",(IF($G1553="Recycled Pre/Post-Consumer","GOTS_pre_post",(IF($G1553="In-Conversion","GOTS_in_conversion",(IF($G1553="Sustainably Sourced","Sustainably_sourced",""))))))))))),IF($G1553="Organic","Organic",(IF($G1553="Responsible","Responsible",(IF($G1553="No Attribute (Conventional)","No_Attribute_Conventional",(IF($G1553="Recycled Pre/Post-Consumer","Recycled_Pre_Post_Consumer",(IF($G1553="In-Conversion","In_Conversion",(IF($G1553="Recycled Pre-Consumer","Recycled_Pre_Consumer",(IF($G1553="Recycled Post-Consumer","Recycled_Post_Consumer",(IF($G1553="Sustainably Sourced","Sustainably_sourced","")))))))))))))))),"")</f>
        <v/>
      </c>
      <c r="AE1553" s="13" t="e" cm="1">
        <f t="array" aca="1" ref="AE1553" ca="1">IF(INDIRECT("$F"&amp;$S1553)="","",IF(LEFT(INDIRECT("$F"&amp;$S1553),3)="GRS","GRS_RCS_RM",IF((LEFT(INDIRECT("$F"&amp;$S1553),3))="RCS","GRS_RCS_RM",IF(INDIRECT("$F"&amp;$S1553)="OCS (No Label)","OCS_Conversion_RM",IF(LEFT(INDIRECT("$F"&amp;$S1553),3)="OCS","OCS_RM",IF(RIGHT(INDIRECT("$F"&amp;$S1553),10)="conversion","GOTS_RM_conversion",IF((LEFT(INDIRECT("$F"&amp;$S1553),4))="GOTS","GOTS_RM","Responsible_RM")))))))</f>
        <v>#REF!</v>
      </c>
      <c r="AF1553" s="13" t="str" cm="1">
        <f t="array" aca="1" ref="AF1553" ca="1">IF($S1553="","",INDIRECT("$Z"&amp;$S1553))</f>
        <v/>
      </c>
      <c r="AG1553" s="155"/>
      <c r="AH1553" s="13" t="str" cm="1">
        <f t="array" aca="1" ref="AH1553" ca="1">IFERROR(INDIRECT("$ag"&amp;S1553),"")</f>
        <v/>
      </c>
      <c r="AI1553" s="13" t="e" cm="1">
        <f t="array" aca="1" ref="AI1553" ca="1">INDIRECT("O"&amp;S1552)</f>
        <v>#REF!</v>
      </c>
      <c r="AJ1553" s="13" t="str">
        <f>IF($I1553="","",INDEX('Raw Material'!$A$1:$J$75,MATCH(I1553,'Raw Material'!$A$1:$A$75,0),(MATCH(G1553,'Raw Material'!$A$1:$J$1,0))))</f>
        <v/>
      </c>
      <c r="AK1553" s="13" t="str">
        <f t="shared" si="687"/>
        <v>YANLIŞRM</v>
      </c>
      <c r="AL1553" s="153" t="str">
        <f t="shared" si="688"/>
        <v/>
      </c>
    </row>
    <row r="1554" spans="1:38" ht="16.5" customHeight="1">
      <c r="A1554" s="160" t="str">
        <f>IF(B1554="","",COUNTA($B$114:$B1554))</f>
        <v/>
      </c>
      <c r="B1554" s="164"/>
      <c r="C1554" s="165"/>
      <c r="D1554" s="183"/>
      <c r="E1554" s="183"/>
      <c r="F1554" s="172"/>
      <c r="G1554" s="212"/>
      <c r="H1554" s="206"/>
      <c r="I1554" s="206"/>
      <c r="J1554" s="206"/>
      <c r="K1554" s="31"/>
      <c r="L1554" s="177" t="str">
        <f t="shared" ref="L1554" si="702">IF(R1554="","",LEFT(R1554,LEN(R1554)-2))</f>
        <v/>
      </c>
      <c r="M1554" s="177"/>
      <c r="N1554" s="80"/>
      <c r="O1554" s="184"/>
      <c r="P1554" s="103"/>
      <c r="Q1554" s="84" t="str">
        <f t="shared" si="689"/>
        <v/>
      </c>
      <c r="R1554" s="159" t="str">
        <f t="shared" ref="R1554" si="703">CONCATENATE($Q1554,Q1555,Q1556,Q1557,Q1558,Q1559,$Q1560,$Q1561,$Q1562,$Q1563,Q1564,Q1565)</f>
        <v/>
      </c>
      <c r="S1554" s="28" t="str" cm="1">
        <f t="array" aca="1" ref="S1554" ca="1">IF(INDIRECT("A"&amp;114+$U1554)&lt;&gt;"",114+$U1554,"")</f>
        <v/>
      </c>
      <c r="T1554" s="28" t="str">
        <f t="shared" ca="1" si="690"/>
        <v>$B</v>
      </c>
      <c r="U1554" s="29">
        <f t="shared" si="696"/>
        <v>1440</v>
      </c>
      <c r="V1554" s="29">
        <v>120.000000000009</v>
      </c>
      <c r="W1554" s="29">
        <f t="shared" si="701"/>
        <v>120</v>
      </c>
      <c r="X1554" s="41" t="str" cm="1">
        <f t="array" aca="1" ref="X1554" ca="1">IFERROR(INDEX('PC&amp;PD'!$A$1:$AP$15,ROW('PC&amp;PD'!$A$15),MATCH(INDIRECT(T1554),'PC&amp;PD'!$A$1:$AP$1,0)),"")</f>
        <v/>
      </c>
      <c r="Z1554" s="155" t="str">
        <f t="shared" ref="Z1554" si="704">IFERROR(IF($F1554="OCS 100","OCS (OCS 100)",IF($F1554="OCS Blended","OCS (OCS Blended)",IF($F1554="OCS (No Label)","OCS (No Label)",IF($F1554="RCS 100","RCS (RCS 100)",IF($F1554="RCS Blended","RCS (RCS Blended)",IF($F1554="GRS","GRS (GRS)",IF($F1554="GRS (No Label)", "GRS (No Label)",IF($F1554="RDS","RDS (RDS)",IF($F1554="RWS","RWS (RWS)",IF($F1554="RAS","RAS (RAS)",IF($F1554="RMS","RMS (RMS)",IF($F1554="GOTS Organic","GOTS (Organic)",IF($F1554="GOTS Made with organic","GOTS (Made with Organic)",IF($F1554="GOTS Organic - in conversion","GOTS (Organic - In Conversion)",IF($F1554="GOTS Made with organic - in conversion","GOTS (Made with Organic - In Conversion)",""))))))))))))))),"")</f>
        <v/>
      </c>
      <c r="AA1554" s="13" t="str">
        <f t="shared" si="686"/>
        <v/>
      </c>
      <c r="AB1554" s="155" t="str">
        <f t="shared" ref="AB1554" si="705">IFERROR(IF($F1554="OCS 100", "OCS_100",IF($F1554="OCS Blended", "OCS_Blended",IF($F1554="OCS (No Label)", "OCS_No_Label",IF($F1554="RCS 100", "RCS_100",IF($F1554="RCS Blended","RCS_Blended",IF($F1554="GRS","GRS",IF($F1554="GRS (No Label)", "GRS_No_Label",IF($F1554="RDS","RDS",IF($F1554="RWS","RWS",IF($F1554="RMS","RMS",IF($F1554="GOTS Organic","GOTS_Organic",IF($F1554="GOTS Made with organic","GOTS_Made_with_organic",IF($F1554="GOTS Organic - in conversion","GOTS_Organic_in_Conversion",IF($F1554="GOTS Made with organic - in conversion","GOTS_Made_with_Organic_in_Conversion",IF($F1554="RAS","RAS",""))))))))))))))),"")</f>
        <v/>
      </c>
      <c r="AC1554" s="13" t="str">
        <f t="shared" ca="1" si="691"/>
        <v>$AB</v>
      </c>
      <c r="AD1554" s="13" t="str" cm="1">
        <f t="array" aca="1" ref="AD1554" ca="1">IFERROR(IF((LEFT(INDIRECT("$F"&amp;$S1554),4))="GOTS",IF($G1554="Organic","GOTS_Organic_raw",(IF($G1554="Responsible","GOTS_Responsible",(IF($G1554="No Attribute (Conventional)","GOTS_conventional",(IF($G1554="Recycled Pre/Post-Consumer","GOTS_pre_post",(IF($G1554="In-Conversion","GOTS_in_conversion",(IF($G1554="Sustainably Sourced","Sustainably_sourced",""))))))))))),IF($G1554="Organic","Organic",(IF($G1554="Responsible","Responsible",(IF($G1554="No Attribute (Conventional)","No_Attribute_Conventional",(IF($G1554="Recycled Pre/Post-Consumer","Recycled_Pre_Post_Consumer",(IF($G1554="In-Conversion","In_Conversion",(IF($G1554="Recycled Pre-Consumer","Recycled_Pre_Consumer",(IF($G1554="Recycled Post-Consumer","Recycled_Post_Consumer",(IF($G1554="Sustainably Sourced","Sustainably_sourced","")))))))))))))))),"")</f>
        <v/>
      </c>
      <c r="AE1554" s="13" t="e" cm="1">
        <f t="array" aca="1" ref="AE1554" ca="1">IF(INDIRECT("$F"&amp;$S1554)="","",IF(LEFT(INDIRECT("$F"&amp;$S1554),3)="GRS","GRS_RCS_RM",IF((LEFT(INDIRECT("$F"&amp;$S1554),3))="RCS","GRS_RCS_RM",IF(INDIRECT("$F"&amp;$S1554)="OCS (No Label)","OCS_Conversion_RM",IF(LEFT(INDIRECT("$F"&amp;$S1554),3)="OCS","OCS_RM",IF(RIGHT(INDIRECT("$F"&amp;$S1554),10)="conversion","GOTS_RM_conversion",IF((LEFT(INDIRECT("$F"&amp;$S1554),4))="GOTS","GOTS_RM","Responsible_RM")))))))</f>
        <v>#REF!</v>
      </c>
      <c r="AF1554" s="13" t="str" cm="1">
        <f t="array" aca="1" ref="AF1554" ca="1">IF($S1554="","",INDIRECT("$Z"&amp;$S1554))</f>
        <v/>
      </c>
      <c r="AG1554" s="155" t="str">
        <f t="shared" si="685"/>
        <v/>
      </c>
      <c r="AH1554" s="13" t="str" cm="1">
        <f t="array" aca="1" ref="AH1554" ca="1">IFERROR(INDIRECT("$ag"&amp;S1554),"")</f>
        <v/>
      </c>
      <c r="AI1554" s="13" t="e" cm="1">
        <f t="array" aca="1" ref="AI1554" ca="1">INDIRECT("O"&amp;S1553)</f>
        <v>#REF!</v>
      </c>
      <c r="AJ1554" s="13" t="str">
        <f>IF($I1554="","",INDEX('Raw Material'!$A$1:$J$75,MATCH(I1554,'Raw Material'!$A$1:$A$75,0),(MATCH(G1554,'Raw Material'!$A$1:$J$1,0))))</f>
        <v/>
      </c>
      <c r="AK1554" s="13" t="str">
        <f t="shared" si="687"/>
        <v>YANLIŞRM</v>
      </c>
      <c r="AL1554" s="153" t="str">
        <f t="shared" si="688"/>
        <v/>
      </c>
    </row>
    <row r="1555" spans="1:38" ht="16.5" customHeight="1">
      <c r="A1555" s="161"/>
      <c r="B1555" s="166"/>
      <c r="C1555" s="167"/>
      <c r="D1555" s="156"/>
      <c r="E1555" s="156"/>
      <c r="F1555" s="173"/>
      <c r="G1555" s="181"/>
      <c r="H1555" s="182"/>
      <c r="I1555" s="182"/>
      <c r="J1555" s="182"/>
      <c r="K1555" s="32"/>
      <c r="L1555" s="178"/>
      <c r="M1555" s="178"/>
      <c r="N1555" s="81"/>
      <c r="O1555" s="185"/>
      <c r="P1555" s="103"/>
      <c r="Q1555" s="84" t="str">
        <f t="shared" si="689"/>
        <v/>
      </c>
      <c r="R1555" s="159"/>
      <c r="S1555" s="28" t="str" cm="1">
        <f t="array" aca="1" ref="S1555" ca="1">IF(INDIRECT("A"&amp;114+$U1555)&lt;&gt;"",114+$U1555,"")</f>
        <v/>
      </c>
      <c r="T1555" s="28" t="str">
        <f t="shared" ca="1" si="690"/>
        <v>$B</v>
      </c>
      <c r="U1555" s="29">
        <f t="shared" si="696"/>
        <v>1440</v>
      </c>
      <c r="V1555" s="29">
        <v>120.08333333334301</v>
      </c>
      <c r="W1555" s="29">
        <f t="shared" si="701"/>
        <v>120</v>
      </c>
      <c r="X1555" s="41" t="str" cm="1">
        <f t="array" aca="1" ref="X1555" ca="1">IFERROR(INDEX('PC&amp;PD'!$A$1:$AP$15,ROW('PC&amp;PD'!$A$15),MATCH(INDIRECT(T1555),'PC&amp;PD'!$A$1:$AP$1,0)),"")</f>
        <v/>
      </c>
      <c r="Z1555" s="155"/>
      <c r="AA1555" s="13" t="str">
        <f t="shared" si="686"/>
        <v/>
      </c>
      <c r="AB1555" s="155"/>
      <c r="AC1555" s="13" t="str">
        <f t="shared" ca="1" si="691"/>
        <v>$AB</v>
      </c>
      <c r="AD1555" s="13" t="str" cm="1">
        <f t="array" aca="1" ref="AD1555" ca="1">IFERROR(IF((LEFT(INDIRECT("$F"&amp;$S1555),4))="GOTS",IF($G1555="Organic","GOTS_Organic_raw",(IF($G1555="Responsible","GOTS_Responsible",(IF($G1555="No Attribute (Conventional)","GOTS_conventional",(IF($G1555="Recycled Pre/Post-Consumer","GOTS_pre_post",(IF($G1555="In-Conversion","GOTS_in_conversion",(IF($G1555="Sustainably Sourced","Sustainably_sourced",""))))))))))),IF($G1555="Organic","Organic",(IF($G1555="Responsible","Responsible",(IF($G1555="No Attribute (Conventional)","No_Attribute_Conventional",(IF($G1555="Recycled Pre/Post-Consumer","Recycled_Pre_Post_Consumer",(IF($G1555="In-Conversion","In_Conversion",(IF($G1555="Recycled Pre-Consumer","Recycled_Pre_Consumer",(IF($G1555="Recycled Post-Consumer","Recycled_Post_Consumer",(IF($G1555="Sustainably Sourced","Sustainably_sourced","")))))))))))))))),"")</f>
        <v/>
      </c>
      <c r="AE1555" s="13" t="e" cm="1">
        <f t="array" aca="1" ref="AE1555" ca="1">IF(INDIRECT("$F"&amp;$S1555)="","",IF(LEFT(INDIRECT("$F"&amp;$S1555),3)="GRS","GRS_RCS_RM",IF((LEFT(INDIRECT("$F"&amp;$S1555),3))="RCS","GRS_RCS_RM",IF(INDIRECT("$F"&amp;$S1555)="OCS (No Label)","OCS_Conversion_RM",IF(LEFT(INDIRECT("$F"&amp;$S1555),3)="OCS","OCS_RM",IF(RIGHT(INDIRECT("$F"&amp;$S1555),10)="conversion","GOTS_RM_conversion",IF((LEFT(INDIRECT("$F"&amp;$S1555),4))="GOTS","GOTS_RM","Responsible_RM")))))))</f>
        <v>#REF!</v>
      </c>
      <c r="AF1555" s="13" t="str" cm="1">
        <f t="array" aca="1" ref="AF1555" ca="1">IF($S1555="","",INDIRECT("$Z"&amp;$S1555))</f>
        <v/>
      </c>
      <c r="AG1555" s="155"/>
      <c r="AH1555" s="13" t="str" cm="1">
        <f t="array" aca="1" ref="AH1555" ca="1">IFERROR(INDIRECT("$ag"&amp;S1555),"")</f>
        <v/>
      </c>
      <c r="AI1555" s="13" t="e" cm="1">
        <f t="array" aca="1" ref="AI1555" ca="1">INDIRECT("O"&amp;S1554)</f>
        <v>#REF!</v>
      </c>
      <c r="AJ1555" s="13" t="str">
        <f>IF($I1555="","",INDEX('Raw Material'!$A$1:$J$75,MATCH(I1555,'Raw Material'!$A$1:$A$75,0),(MATCH(G1555,'Raw Material'!$A$1:$J$1,0))))</f>
        <v/>
      </c>
      <c r="AK1555" s="13" t="str">
        <f t="shared" si="687"/>
        <v>YANLIŞRM</v>
      </c>
      <c r="AL1555" s="153" t="str">
        <f t="shared" si="688"/>
        <v/>
      </c>
    </row>
    <row r="1556" spans="1:38" ht="16.5" customHeight="1">
      <c r="A1556" s="161"/>
      <c r="B1556" s="166"/>
      <c r="C1556" s="167"/>
      <c r="D1556" s="156"/>
      <c r="E1556" s="156"/>
      <c r="F1556" s="173"/>
      <c r="G1556" s="181"/>
      <c r="H1556" s="182"/>
      <c r="I1556" s="182"/>
      <c r="J1556" s="182"/>
      <c r="K1556" s="32"/>
      <c r="L1556" s="178"/>
      <c r="M1556" s="178"/>
      <c r="N1556" s="81"/>
      <c r="O1556" s="185"/>
      <c r="P1556" s="103"/>
      <c r="Q1556" s="84" t="str">
        <f t="shared" si="689"/>
        <v/>
      </c>
      <c r="R1556" s="159"/>
      <c r="S1556" s="28" t="str" cm="1">
        <f t="array" aca="1" ref="S1556" ca="1">IF(INDIRECT("A"&amp;114+$U1556)&lt;&gt;"",114+$U1556,"")</f>
        <v/>
      </c>
      <c r="T1556" s="28" t="str">
        <f t="shared" ca="1" si="690"/>
        <v>$B</v>
      </c>
      <c r="U1556" s="29">
        <f t="shared" si="696"/>
        <v>1440</v>
      </c>
      <c r="V1556" s="29">
        <v>120.16666666667599</v>
      </c>
      <c r="W1556" s="29">
        <f t="shared" si="701"/>
        <v>120</v>
      </c>
      <c r="X1556" s="41" t="str" cm="1">
        <f t="array" aca="1" ref="X1556" ca="1">IFERROR(INDEX('PC&amp;PD'!$A$1:$AP$15,ROW('PC&amp;PD'!$A$15),MATCH(INDIRECT(T1556),'PC&amp;PD'!$A$1:$AP$1,0)),"")</f>
        <v/>
      </c>
      <c r="Z1556" s="155"/>
      <c r="AA1556" s="13" t="str">
        <f t="shared" si="686"/>
        <v/>
      </c>
      <c r="AB1556" s="155"/>
      <c r="AC1556" s="13" t="str">
        <f t="shared" ca="1" si="691"/>
        <v>$AB</v>
      </c>
      <c r="AD1556" s="13" t="str" cm="1">
        <f t="array" aca="1" ref="AD1556" ca="1">IFERROR(IF((LEFT(INDIRECT("$F"&amp;$S1556),4))="GOTS",IF($G1556="Organic","GOTS_Organic_raw",(IF($G1556="Responsible","GOTS_Responsible",(IF($G1556="No Attribute (Conventional)","GOTS_conventional",(IF($G1556="Recycled Pre/Post-Consumer","GOTS_pre_post",(IF($G1556="In-Conversion","GOTS_in_conversion",(IF($G1556="Sustainably Sourced","Sustainably_sourced",""))))))))))),IF($G1556="Organic","Organic",(IF($G1556="Responsible","Responsible",(IF($G1556="No Attribute (Conventional)","No_Attribute_Conventional",(IF($G1556="Recycled Pre/Post-Consumer","Recycled_Pre_Post_Consumer",(IF($G1556="In-Conversion","In_Conversion",(IF($G1556="Recycled Pre-Consumer","Recycled_Pre_Consumer",(IF($G1556="Recycled Post-Consumer","Recycled_Post_Consumer",(IF($G1556="Sustainably Sourced","Sustainably_sourced","")))))))))))))))),"")</f>
        <v/>
      </c>
      <c r="AE1556" s="13" t="e" cm="1">
        <f t="array" aca="1" ref="AE1556" ca="1">IF(INDIRECT("$F"&amp;$S1556)="","",IF(LEFT(INDIRECT("$F"&amp;$S1556),3)="GRS","GRS_RCS_RM",IF((LEFT(INDIRECT("$F"&amp;$S1556),3))="RCS","GRS_RCS_RM",IF(INDIRECT("$F"&amp;$S1556)="OCS (No Label)","OCS_Conversion_RM",IF(LEFT(INDIRECT("$F"&amp;$S1556),3)="OCS","OCS_RM",IF(RIGHT(INDIRECT("$F"&amp;$S1556),10)="conversion","GOTS_RM_conversion",IF((LEFT(INDIRECT("$F"&amp;$S1556),4))="GOTS","GOTS_RM","Responsible_RM")))))))</f>
        <v>#REF!</v>
      </c>
      <c r="AF1556" s="13" t="str" cm="1">
        <f t="array" aca="1" ref="AF1556" ca="1">IF($S1556="","",INDIRECT("$Z"&amp;$S1556))</f>
        <v/>
      </c>
      <c r="AG1556" s="155"/>
      <c r="AH1556" s="13" t="str" cm="1">
        <f t="array" aca="1" ref="AH1556" ca="1">IFERROR(INDIRECT("$ag"&amp;S1556),"")</f>
        <v/>
      </c>
      <c r="AI1556" s="13" t="e" cm="1">
        <f t="array" aca="1" ref="AI1556" ca="1">INDIRECT("O"&amp;S1555)</f>
        <v>#REF!</v>
      </c>
      <c r="AJ1556" s="13" t="str">
        <f>IF($I1556="","",INDEX('Raw Material'!$A$1:$J$75,MATCH(I1556,'Raw Material'!$A$1:$A$75,0),(MATCH(G1556,'Raw Material'!$A$1:$J$1,0))))</f>
        <v/>
      </c>
      <c r="AK1556" s="13" t="str">
        <f t="shared" si="687"/>
        <v>YANLIŞRM</v>
      </c>
      <c r="AL1556" s="153" t="str">
        <f t="shared" si="688"/>
        <v/>
      </c>
    </row>
    <row r="1557" spans="1:38" ht="16.5" customHeight="1">
      <c r="A1557" s="161"/>
      <c r="B1557" s="166"/>
      <c r="C1557" s="167"/>
      <c r="D1557" s="156"/>
      <c r="E1557" s="156"/>
      <c r="F1557" s="174"/>
      <c r="G1557" s="181"/>
      <c r="H1557" s="182"/>
      <c r="I1557" s="182"/>
      <c r="J1557" s="182"/>
      <c r="K1557" s="32"/>
      <c r="L1557" s="178"/>
      <c r="M1557" s="178"/>
      <c r="N1557" s="81"/>
      <c r="O1557" s="185"/>
      <c r="P1557" s="103"/>
      <c r="Q1557" s="84" t="str">
        <f t="shared" si="689"/>
        <v/>
      </c>
      <c r="R1557" s="159"/>
      <c r="S1557" s="28" t="str" cm="1">
        <f t="array" aca="1" ref="S1557" ca="1">IF(INDIRECT("A"&amp;114+$U1557)&lt;&gt;"",114+$U1557,"")</f>
        <v/>
      </c>
      <c r="T1557" s="28" t="str">
        <f t="shared" ca="1" si="690"/>
        <v>$B</v>
      </c>
      <c r="U1557" s="29">
        <f t="shared" si="696"/>
        <v>1440</v>
      </c>
      <c r="V1557" s="29">
        <v>120.250000000009</v>
      </c>
      <c r="W1557" s="29">
        <f t="shared" si="701"/>
        <v>120</v>
      </c>
      <c r="X1557" s="41" t="str" cm="1">
        <f t="array" aca="1" ref="X1557" ca="1">IFERROR(INDEX('PC&amp;PD'!$A$1:$AP$15,ROW('PC&amp;PD'!$A$15),MATCH(INDIRECT(T1557),'PC&amp;PD'!$A$1:$AP$1,0)),"")</f>
        <v/>
      </c>
      <c r="Z1557" s="155"/>
      <c r="AA1557" s="13" t="str">
        <f t="shared" si="686"/>
        <v/>
      </c>
      <c r="AB1557" s="155"/>
      <c r="AC1557" s="13" t="str">
        <f t="shared" ca="1" si="691"/>
        <v>$AB</v>
      </c>
      <c r="AD1557" s="13" t="str" cm="1">
        <f t="array" aca="1" ref="AD1557" ca="1">IFERROR(IF((LEFT(INDIRECT("$F"&amp;$S1557),4))="GOTS",IF($G1557="Organic","GOTS_Organic_raw",(IF($G1557="Responsible","GOTS_Responsible",(IF($G1557="No Attribute (Conventional)","GOTS_conventional",(IF($G1557="Recycled Pre/Post-Consumer","GOTS_pre_post",(IF($G1557="In-Conversion","GOTS_in_conversion",(IF($G1557="Sustainably Sourced","Sustainably_sourced",""))))))))))),IF($G1557="Organic","Organic",(IF($G1557="Responsible","Responsible",(IF($G1557="No Attribute (Conventional)","No_Attribute_Conventional",(IF($G1557="Recycled Pre/Post-Consumer","Recycled_Pre_Post_Consumer",(IF($G1557="In-Conversion","In_Conversion",(IF($G1557="Recycled Pre-Consumer","Recycled_Pre_Consumer",(IF($G1557="Recycled Post-Consumer","Recycled_Post_Consumer",(IF($G1557="Sustainably Sourced","Sustainably_sourced","")))))))))))))))),"")</f>
        <v/>
      </c>
      <c r="AE1557" s="13" t="e" cm="1">
        <f t="array" aca="1" ref="AE1557" ca="1">IF(INDIRECT("$F"&amp;$S1557)="","",IF(LEFT(INDIRECT("$F"&amp;$S1557),3)="GRS","GRS_RCS_RM",IF((LEFT(INDIRECT("$F"&amp;$S1557),3))="RCS","GRS_RCS_RM",IF(INDIRECT("$F"&amp;$S1557)="OCS (No Label)","OCS_Conversion_RM",IF(LEFT(INDIRECT("$F"&amp;$S1557),3)="OCS","OCS_RM",IF(RIGHT(INDIRECT("$F"&amp;$S1557),10)="conversion","GOTS_RM_conversion",IF((LEFT(INDIRECT("$F"&amp;$S1557),4))="GOTS","GOTS_RM","Responsible_RM")))))))</f>
        <v>#REF!</v>
      </c>
      <c r="AF1557" s="13" t="str" cm="1">
        <f t="array" aca="1" ref="AF1557" ca="1">IF($S1557="","",INDIRECT("$Z"&amp;$S1557))</f>
        <v/>
      </c>
      <c r="AG1557" s="155"/>
      <c r="AH1557" s="13" t="str" cm="1">
        <f t="array" aca="1" ref="AH1557" ca="1">IFERROR(INDIRECT("$ag"&amp;S1557),"")</f>
        <v/>
      </c>
      <c r="AI1557" s="13" t="e" cm="1">
        <f t="array" aca="1" ref="AI1557" ca="1">INDIRECT("O"&amp;S1556)</f>
        <v>#REF!</v>
      </c>
      <c r="AJ1557" s="13" t="str">
        <f>IF($I1557="","",INDEX('Raw Material'!$A$1:$J$75,MATCH(I1557,'Raw Material'!$A$1:$A$75,0),(MATCH(G1557,'Raw Material'!$A$1:$J$1,0))))</f>
        <v/>
      </c>
      <c r="AK1557" s="13" t="str">
        <f t="shared" si="687"/>
        <v>YANLIŞRM</v>
      </c>
      <c r="AL1557" s="153" t="str">
        <f t="shared" si="688"/>
        <v/>
      </c>
    </row>
    <row r="1558" spans="1:38" ht="16.5" customHeight="1">
      <c r="A1558" s="161"/>
      <c r="B1558" s="166"/>
      <c r="C1558" s="167"/>
      <c r="D1558" s="156"/>
      <c r="E1558" s="156"/>
      <c r="F1558" s="174"/>
      <c r="G1558" s="181"/>
      <c r="H1558" s="182"/>
      <c r="I1558" s="182"/>
      <c r="J1558" s="182"/>
      <c r="K1558" s="32"/>
      <c r="L1558" s="178"/>
      <c r="M1558" s="178"/>
      <c r="N1558" s="81"/>
      <c r="O1558" s="185"/>
      <c r="P1558" s="103"/>
      <c r="Q1558" s="84" t="str">
        <f t="shared" si="689"/>
        <v/>
      </c>
      <c r="R1558" s="159"/>
      <c r="S1558" s="28" t="str" cm="1">
        <f t="array" aca="1" ref="S1558" ca="1">IF(INDIRECT("A"&amp;114+$U1558)&lt;&gt;"",114+$U1558,"")</f>
        <v/>
      </c>
      <c r="T1558" s="28" t="str">
        <f t="shared" ca="1" si="690"/>
        <v>$B</v>
      </c>
      <c r="U1558" s="29">
        <f t="shared" si="696"/>
        <v>1440</v>
      </c>
      <c r="V1558" s="29">
        <v>120.33333333334301</v>
      </c>
      <c r="W1558" s="29">
        <f t="shared" si="701"/>
        <v>120</v>
      </c>
      <c r="X1558" s="41" t="str" cm="1">
        <f t="array" aca="1" ref="X1558" ca="1">IFERROR(INDEX('PC&amp;PD'!$A$1:$AP$15,ROW('PC&amp;PD'!$A$15),MATCH(INDIRECT(T1558),'PC&amp;PD'!$A$1:$AP$1,0)),"")</f>
        <v/>
      </c>
      <c r="Z1558" s="155"/>
      <c r="AA1558" s="13" t="str">
        <f t="shared" si="686"/>
        <v/>
      </c>
      <c r="AB1558" s="155"/>
      <c r="AC1558" s="13" t="str">
        <f t="shared" ca="1" si="691"/>
        <v>$AB</v>
      </c>
      <c r="AD1558" s="13" t="str" cm="1">
        <f t="array" aca="1" ref="AD1558" ca="1">IFERROR(IF((LEFT(INDIRECT("$F"&amp;$S1558),4))="GOTS",IF($G1558="Organic","GOTS_Organic_raw",(IF($G1558="Responsible","GOTS_Responsible",(IF($G1558="No Attribute (Conventional)","GOTS_conventional",(IF($G1558="Recycled Pre/Post-Consumer","GOTS_pre_post",(IF($G1558="In-Conversion","GOTS_in_conversion",(IF($G1558="Sustainably Sourced","Sustainably_sourced",""))))))))))),IF($G1558="Organic","Organic",(IF($G1558="Responsible","Responsible",(IF($G1558="No Attribute (Conventional)","No_Attribute_Conventional",(IF($G1558="Recycled Pre/Post-Consumer","Recycled_Pre_Post_Consumer",(IF($G1558="In-Conversion","In_Conversion",(IF($G1558="Recycled Pre-Consumer","Recycled_Pre_Consumer",(IF($G1558="Recycled Post-Consumer","Recycled_Post_Consumer",(IF($G1558="Sustainably Sourced","Sustainably_sourced","")))))))))))))))),"")</f>
        <v/>
      </c>
      <c r="AE1558" s="13" t="e" cm="1">
        <f t="array" aca="1" ref="AE1558" ca="1">IF(INDIRECT("$F"&amp;$S1558)="","",IF(LEFT(INDIRECT("$F"&amp;$S1558),3)="GRS","GRS_RCS_RM",IF((LEFT(INDIRECT("$F"&amp;$S1558),3))="RCS","GRS_RCS_RM",IF(INDIRECT("$F"&amp;$S1558)="OCS (No Label)","OCS_Conversion_RM",IF(LEFT(INDIRECT("$F"&amp;$S1558),3)="OCS","OCS_RM",IF(RIGHT(INDIRECT("$F"&amp;$S1558),10)="conversion","GOTS_RM_conversion",IF((LEFT(INDIRECT("$F"&amp;$S1558),4))="GOTS","GOTS_RM","Responsible_RM")))))))</f>
        <v>#REF!</v>
      </c>
      <c r="AF1558" s="13" t="str" cm="1">
        <f t="array" aca="1" ref="AF1558" ca="1">IF($S1558="","",INDIRECT("$Z"&amp;$S1558))</f>
        <v/>
      </c>
      <c r="AG1558" s="155"/>
      <c r="AH1558" s="13" t="str" cm="1">
        <f t="array" aca="1" ref="AH1558" ca="1">IFERROR(INDIRECT("$ag"&amp;S1558),"")</f>
        <v/>
      </c>
      <c r="AI1558" s="13" t="e" cm="1">
        <f t="array" aca="1" ref="AI1558" ca="1">INDIRECT("O"&amp;S1557)</f>
        <v>#REF!</v>
      </c>
      <c r="AJ1558" s="13" t="str">
        <f>IF($I1558="","",INDEX('Raw Material'!$A$1:$J$75,MATCH(I1558,'Raw Material'!$A$1:$A$75,0),(MATCH(G1558,'Raw Material'!$A$1:$J$1,0))))</f>
        <v/>
      </c>
      <c r="AK1558" s="13" t="str">
        <f t="shared" si="687"/>
        <v>YANLIŞRM</v>
      </c>
      <c r="AL1558" s="153" t="str">
        <f t="shared" si="688"/>
        <v/>
      </c>
    </row>
    <row r="1559" spans="1:38" ht="16.5" customHeight="1">
      <c r="A1559" s="161"/>
      <c r="B1559" s="166"/>
      <c r="C1559" s="167"/>
      <c r="D1559" s="156"/>
      <c r="E1559" s="156"/>
      <c r="F1559" s="174"/>
      <c r="G1559" s="181"/>
      <c r="H1559" s="182"/>
      <c r="I1559" s="182"/>
      <c r="J1559" s="182"/>
      <c r="K1559" s="32"/>
      <c r="L1559" s="178"/>
      <c r="M1559" s="178"/>
      <c r="N1559" s="81"/>
      <c r="O1559" s="185"/>
      <c r="P1559" s="103"/>
      <c r="Q1559" s="84" t="str">
        <f t="shared" si="689"/>
        <v/>
      </c>
      <c r="R1559" s="159"/>
      <c r="S1559" s="28" t="str" cm="1">
        <f t="array" aca="1" ref="S1559" ca="1">IF(INDIRECT("A"&amp;114+$U1559)&lt;&gt;"",114+$U1559,"")</f>
        <v/>
      </c>
      <c r="T1559" s="28" t="str">
        <f t="shared" ca="1" si="690"/>
        <v>$B</v>
      </c>
      <c r="U1559" s="29">
        <f t="shared" si="696"/>
        <v>1440</v>
      </c>
      <c r="V1559" s="29">
        <v>120.41666666667599</v>
      </c>
      <c r="W1559" s="29">
        <f t="shared" si="701"/>
        <v>120</v>
      </c>
      <c r="X1559" s="41" t="str" cm="1">
        <f t="array" aca="1" ref="X1559" ca="1">IFERROR(INDEX('PC&amp;PD'!$A$1:$AP$15,ROW('PC&amp;PD'!$A$15),MATCH(INDIRECT(T1559),'PC&amp;PD'!$A$1:$AP$1,0)),"")</f>
        <v/>
      </c>
      <c r="Z1559" s="155"/>
      <c r="AA1559" s="13" t="str">
        <f t="shared" si="686"/>
        <v/>
      </c>
      <c r="AB1559" s="155"/>
      <c r="AC1559" s="13" t="str">
        <f t="shared" ca="1" si="691"/>
        <v>$AB</v>
      </c>
      <c r="AD1559" s="13" t="str" cm="1">
        <f t="array" aca="1" ref="AD1559" ca="1">IFERROR(IF((LEFT(INDIRECT("$F"&amp;$S1559),4))="GOTS",IF($G1559="Organic","GOTS_Organic_raw",(IF($G1559="Responsible","GOTS_Responsible",(IF($G1559="No Attribute (Conventional)","GOTS_conventional",(IF($G1559="Recycled Pre/Post-Consumer","GOTS_pre_post",(IF($G1559="In-Conversion","GOTS_in_conversion",(IF($G1559="Sustainably Sourced","Sustainably_sourced",""))))))))))),IF($G1559="Organic","Organic",(IF($G1559="Responsible","Responsible",(IF($G1559="No Attribute (Conventional)","No_Attribute_Conventional",(IF($G1559="Recycled Pre/Post-Consumer","Recycled_Pre_Post_Consumer",(IF($G1559="In-Conversion","In_Conversion",(IF($G1559="Recycled Pre-Consumer","Recycled_Pre_Consumer",(IF($G1559="Recycled Post-Consumer","Recycled_Post_Consumer",(IF($G1559="Sustainably Sourced","Sustainably_sourced","")))))))))))))))),"")</f>
        <v/>
      </c>
      <c r="AE1559" s="13" t="e" cm="1">
        <f t="array" aca="1" ref="AE1559" ca="1">IF(INDIRECT("$F"&amp;$S1559)="","",IF(LEFT(INDIRECT("$F"&amp;$S1559),3)="GRS","GRS_RCS_RM",IF((LEFT(INDIRECT("$F"&amp;$S1559),3))="RCS","GRS_RCS_RM",IF(INDIRECT("$F"&amp;$S1559)="OCS (No Label)","OCS_Conversion_RM",IF(LEFT(INDIRECT("$F"&amp;$S1559),3)="OCS","OCS_RM",IF(RIGHT(INDIRECT("$F"&amp;$S1559),10)="conversion","GOTS_RM_conversion",IF((LEFT(INDIRECT("$F"&amp;$S1559),4))="GOTS","GOTS_RM","Responsible_RM")))))))</f>
        <v>#REF!</v>
      </c>
      <c r="AF1559" s="13" t="str" cm="1">
        <f t="array" aca="1" ref="AF1559" ca="1">IF($S1559="","",INDIRECT("$Z"&amp;$S1559))</f>
        <v/>
      </c>
      <c r="AG1559" s="155"/>
      <c r="AH1559" s="13" t="str" cm="1">
        <f t="array" aca="1" ref="AH1559" ca="1">IFERROR(INDIRECT("$ag"&amp;S1559),"")</f>
        <v/>
      </c>
      <c r="AI1559" s="13" t="e" cm="1">
        <f t="array" aca="1" ref="AI1559" ca="1">INDIRECT("O"&amp;S1558)</f>
        <v>#REF!</v>
      </c>
      <c r="AJ1559" s="13" t="str">
        <f>IF($I1559="","",INDEX('Raw Material'!$A$1:$J$75,MATCH(I1559,'Raw Material'!$A$1:$A$75,0),(MATCH(G1559,'Raw Material'!$A$1:$J$1,0))))</f>
        <v/>
      </c>
      <c r="AK1559" s="13" t="str">
        <f t="shared" si="687"/>
        <v>YANLIŞRM</v>
      </c>
      <c r="AL1559" s="153" t="str">
        <f t="shared" si="688"/>
        <v/>
      </c>
    </row>
    <row r="1560" spans="1:38" ht="16.5" customHeight="1">
      <c r="A1560" s="162"/>
      <c r="B1560" s="168"/>
      <c r="C1560" s="169"/>
      <c r="D1560" s="156"/>
      <c r="E1560" s="156"/>
      <c r="F1560" s="175"/>
      <c r="G1560" s="181"/>
      <c r="H1560" s="182"/>
      <c r="I1560" s="182"/>
      <c r="J1560" s="182"/>
      <c r="K1560" s="32"/>
      <c r="L1560" s="179"/>
      <c r="M1560" s="179"/>
      <c r="N1560" s="81"/>
      <c r="O1560" s="185"/>
      <c r="P1560" s="103"/>
      <c r="Q1560" s="84" t="str">
        <f t="shared" si="689"/>
        <v/>
      </c>
      <c r="R1560" s="159"/>
      <c r="S1560" s="28" t="str" cm="1">
        <f t="array" aca="1" ref="S1560" ca="1">IF(INDIRECT("A"&amp;114+$U1560)&lt;&gt;"",114+$U1560,"")</f>
        <v/>
      </c>
      <c r="T1560" s="28" t="str">
        <f t="shared" ca="1" si="690"/>
        <v>$B</v>
      </c>
      <c r="U1560" s="29">
        <f t="shared" si="696"/>
        <v>1440</v>
      </c>
      <c r="V1560" s="29">
        <v>120.500000000009</v>
      </c>
      <c r="W1560" s="29">
        <f t="shared" si="701"/>
        <v>120</v>
      </c>
      <c r="X1560" s="41" t="str" cm="1">
        <f t="array" aca="1" ref="X1560" ca="1">IFERROR(INDEX('PC&amp;PD'!$A$1:$AP$15,ROW('PC&amp;PD'!$A$15),MATCH(INDIRECT(T1560),'PC&amp;PD'!$A$1:$AP$1,0)),"")</f>
        <v/>
      </c>
      <c r="Z1560" s="155"/>
      <c r="AA1560" s="13" t="str">
        <f t="shared" si="686"/>
        <v/>
      </c>
      <c r="AB1560" s="155"/>
      <c r="AC1560" s="13" t="str">
        <f t="shared" ca="1" si="691"/>
        <v>$AB</v>
      </c>
      <c r="AD1560" s="13" t="str" cm="1">
        <f t="array" aca="1" ref="AD1560" ca="1">IFERROR(IF((LEFT(INDIRECT("$F"&amp;$S1560),4))="GOTS",IF($G1560="Organic","GOTS_Organic_raw",(IF($G1560="Responsible","GOTS_Responsible",(IF($G1560="No Attribute (Conventional)","GOTS_conventional",(IF($G1560="Recycled Pre/Post-Consumer","GOTS_pre_post",(IF($G1560="In-Conversion","GOTS_in_conversion",(IF($G1560="Sustainably Sourced","Sustainably_sourced",""))))))))))),IF($G1560="Organic","Organic",(IF($G1560="Responsible","Responsible",(IF($G1560="No Attribute (Conventional)","No_Attribute_Conventional",(IF($G1560="Recycled Pre/Post-Consumer","Recycled_Pre_Post_Consumer",(IF($G1560="In-Conversion","In_Conversion",(IF($G1560="Recycled Pre-Consumer","Recycled_Pre_Consumer",(IF($G1560="Recycled Post-Consumer","Recycled_Post_Consumer",(IF($G1560="Sustainably Sourced","Sustainably_sourced","")))))))))))))))),"")</f>
        <v/>
      </c>
      <c r="AE1560" s="13" t="e" cm="1">
        <f t="array" aca="1" ref="AE1560" ca="1">IF(INDIRECT("$F"&amp;$S1560)="","",IF(LEFT(INDIRECT("$F"&amp;$S1560),3)="GRS","GRS_RCS_RM",IF((LEFT(INDIRECT("$F"&amp;$S1560),3))="RCS","GRS_RCS_RM",IF(INDIRECT("$F"&amp;$S1560)="OCS (No Label)","OCS_Conversion_RM",IF(LEFT(INDIRECT("$F"&amp;$S1560),3)="OCS","OCS_RM",IF(RIGHT(INDIRECT("$F"&amp;$S1560),10)="conversion","GOTS_RM_conversion",IF((LEFT(INDIRECT("$F"&amp;$S1560),4))="GOTS","GOTS_RM","Responsible_RM")))))))</f>
        <v>#REF!</v>
      </c>
      <c r="AF1560" s="13" t="str" cm="1">
        <f t="array" aca="1" ref="AF1560" ca="1">IF($S1560="","",INDIRECT("$Z"&amp;$S1560))</f>
        <v/>
      </c>
      <c r="AG1560" s="155"/>
      <c r="AH1560" s="13" t="str" cm="1">
        <f t="array" aca="1" ref="AH1560" ca="1">IFERROR(INDIRECT("$ag"&amp;S1560),"")</f>
        <v/>
      </c>
      <c r="AI1560" s="13" t="e" cm="1">
        <f t="array" aca="1" ref="AI1560" ca="1">INDIRECT("O"&amp;S1559)</f>
        <v>#REF!</v>
      </c>
      <c r="AJ1560" s="13" t="str">
        <f>IF($I1560="","",INDEX('Raw Material'!$A$1:$J$75,MATCH(I1560,'Raw Material'!$A$1:$A$75,0),(MATCH(G1560,'Raw Material'!$A$1:$J$1,0))))</f>
        <v/>
      </c>
      <c r="AK1560" s="13" t="str">
        <f t="shared" si="687"/>
        <v>YANLIŞRM</v>
      </c>
      <c r="AL1560" s="153" t="str">
        <f t="shared" si="688"/>
        <v/>
      </c>
    </row>
    <row r="1561" spans="1:38" ht="16.5" customHeight="1">
      <c r="A1561" s="162"/>
      <c r="B1561" s="168"/>
      <c r="C1561" s="169"/>
      <c r="D1561" s="156"/>
      <c r="E1561" s="156"/>
      <c r="F1561" s="175"/>
      <c r="G1561" s="181"/>
      <c r="H1561" s="182"/>
      <c r="I1561" s="182"/>
      <c r="J1561" s="182"/>
      <c r="K1561" s="32"/>
      <c r="L1561" s="179"/>
      <c r="M1561" s="179"/>
      <c r="N1561" s="81"/>
      <c r="O1561" s="185"/>
      <c r="P1561" s="103"/>
      <c r="Q1561" s="84" t="str">
        <f t="shared" si="689"/>
        <v/>
      </c>
      <c r="R1561" s="159"/>
      <c r="S1561" s="28" t="str" cm="1">
        <f t="array" aca="1" ref="S1561" ca="1">IF(INDIRECT("A"&amp;114+$U1561)&lt;&gt;"",114+$U1561,"")</f>
        <v/>
      </c>
      <c r="T1561" s="28" t="str">
        <f t="shared" ca="1" si="690"/>
        <v>$B</v>
      </c>
      <c r="U1561" s="29">
        <f t="shared" si="696"/>
        <v>1440</v>
      </c>
      <c r="V1561" s="29">
        <v>120.58333333334301</v>
      </c>
      <c r="W1561" s="29">
        <f t="shared" si="701"/>
        <v>120</v>
      </c>
      <c r="X1561" s="41" t="str" cm="1">
        <f t="array" aca="1" ref="X1561" ca="1">IFERROR(INDEX('PC&amp;PD'!$A$1:$AP$15,ROW('PC&amp;PD'!$A$15),MATCH(INDIRECT(T1561),'PC&amp;PD'!$A$1:$AP$1,0)),"")</f>
        <v/>
      </c>
      <c r="Z1561" s="155"/>
      <c r="AA1561" s="13" t="str">
        <f t="shared" si="686"/>
        <v/>
      </c>
      <c r="AB1561" s="155"/>
      <c r="AC1561" s="13" t="str">
        <f t="shared" ca="1" si="691"/>
        <v>$AB</v>
      </c>
      <c r="AD1561" s="13" t="str" cm="1">
        <f t="array" aca="1" ref="AD1561" ca="1">IFERROR(IF((LEFT(INDIRECT("$F"&amp;$S1561),4))="GOTS",IF($G1561="Organic","GOTS_Organic_raw",(IF($G1561="Responsible","GOTS_Responsible",(IF($G1561="No Attribute (Conventional)","GOTS_conventional",(IF($G1561="Recycled Pre/Post-Consumer","GOTS_pre_post",(IF($G1561="In-Conversion","GOTS_in_conversion",(IF($G1561="Sustainably Sourced","Sustainably_sourced",""))))))))))),IF($G1561="Organic","Organic",(IF($G1561="Responsible","Responsible",(IF($G1561="No Attribute (Conventional)","No_Attribute_Conventional",(IF($G1561="Recycled Pre/Post-Consumer","Recycled_Pre_Post_Consumer",(IF($G1561="In-Conversion","In_Conversion",(IF($G1561="Recycled Pre-Consumer","Recycled_Pre_Consumer",(IF($G1561="Recycled Post-Consumer","Recycled_Post_Consumer",(IF($G1561="Sustainably Sourced","Sustainably_sourced","")))))))))))))))),"")</f>
        <v/>
      </c>
      <c r="AE1561" s="13" t="e" cm="1">
        <f t="array" aca="1" ref="AE1561" ca="1">IF(INDIRECT("$F"&amp;$S1561)="","",IF(LEFT(INDIRECT("$F"&amp;$S1561),3)="GRS","GRS_RCS_RM",IF((LEFT(INDIRECT("$F"&amp;$S1561),3))="RCS","GRS_RCS_RM",IF(INDIRECT("$F"&amp;$S1561)="OCS (No Label)","OCS_Conversion_RM",IF(LEFT(INDIRECT("$F"&amp;$S1561),3)="OCS","OCS_RM",IF(RIGHT(INDIRECT("$F"&amp;$S1561),10)="conversion","GOTS_RM_conversion",IF((LEFT(INDIRECT("$F"&amp;$S1561),4))="GOTS","GOTS_RM","Responsible_RM")))))))</f>
        <v>#REF!</v>
      </c>
      <c r="AF1561" s="13" t="str" cm="1">
        <f t="array" aca="1" ref="AF1561" ca="1">IF($S1561="","",INDIRECT("$Z"&amp;$S1561))</f>
        <v/>
      </c>
      <c r="AG1561" s="155"/>
      <c r="AH1561" s="13" t="str" cm="1">
        <f t="array" aca="1" ref="AH1561" ca="1">IFERROR(INDIRECT("$ag"&amp;S1561),"")</f>
        <v/>
      </c>
      <c r="AI1561" s="13" t="e" cm="1">
        <f t="array" aca="1" ref="AI1561" ca="1">INDIRECT("O"&amp;S1560)</f>
        <v>#REF!</v>
      </c>
      <c r="AJ1561" s="13" t="str">
        <f>IF($I1561="","",INDEX('Raw Material'!$A$1:$J$75,MATCH(I1561,'Raw Material'!$A$1:$A$75,0),(MATCH(G1561,'Raw Material'!$A$1:$J$1,0))))</f>
        <v/>
      </c>
      <c r="AK1561" s="13" t="str">
        <f t="shared" si="687"/>
        <v>YANLIŞRM</v>
      </c>
      <c r="AL1561" s="153" t="str">
        <f t="shared" si="688"/>
        <v/>
      </c>
    </row>
    <row r="1562" spans="1:38" ht="16.5" customHeight="1">
      <c r="A1562" s="162"/>
      <c r="B1562" s="168"/>
      <c r="C1562" s="169"/>
      <c r="D1562" s="156"/>
      <c r="E1562" s="156"/>
      <c r="F1562" s="175"/>
      <c r="G1562" s="181"/>
      <c r="H1562" s="182"/>
      <c r="I1562" s="182"/>
      <c r="J1562" s="182"/>
      <c r="K1562" s="32"/>
      <c r="L1562" s="179"/>
      <c r="M1562" s="179"/>
      <c r="N1562" s="81"/>
      <c r="O1562" s="185"/>
      <c r="P1562" s="103"/>
      <c r="Q1562" s="84" t="str">
        <f t="shared" si="689"/>
        <v/>
      </c>
      <c r="R1562" s="159"/>
      <c r="S1562" s="28" t="str" cm="1">
        <f t="array" aca="1" ref="S1562" ca="1">IF(INDIRECT("A"&amp;114+$U1562)&lt;&gt;"",114+$U1562,"")</f>
        <v/>
      </c>
      <c r="T1562" s="28" t="str">
        <f t="shared" ca="1" si="690"/>
        <v>$B</v>
      </c>
      <c r="U1562" s="29">
        <f t="shared" si="696"/>
        <v>1440</v>
      </c>
      <c r="V1562" s="29">
        <v>120.66666666667599</v>
      </c>
      <c r="W1562" s="29">
        <f t="shared" si="701"/>
        <v>120</v>
      </c>
      <c r="X1562" s="41" t="str" cm="1">
        <f t="array" aca="1" ref="X1562" ca="1">IFERROR(INDEX('PC&amp;PD'!$A$1:$AP$15,ROW('PC&amp;PD'!$A$15),MATCH(INDIRECT(T1562),'PC&amp;PD'!$A$1:$AP$1,0)),"")</f>
        <v/>
      </c>
      <c r="Z1562" s="155"/>
      <c r="AA1562" s="13" t="str">
        <f t="shared" si="686"/>
        <v/>
      </c>
      <c r="AB1562" s="155"/>
      <c r="AC1562" s="13" t="str">
        <f t="shared" ca="1" si="691"/>
        <v>$AB</v>
      </c>
      <c r="AD1562" s="13" t="str" cm="1">
        <f t="array" aca="1" ref="AD1562" ca="1">IFERROR(IF((LEFT(INDIRECT("$F"&amp;$S1562),4))="GOTS",IF($G1562="Organic","GOTS_Organic_raw",(IF($G1562="Responsible","GOTS_Responsible",(IF($G1562="No Attribute (Conventional)","GOTS_conventional",(IF($G1562="Recycled Pre/Post-Consumer","GOTS_pre_post",(IF($G1562="In-Conversion","GOTS_in_conversion",(IF($G1562="Sustainably Sourced","Sustainably_sourced",""))))))))))),IF($G1562="Organic","Organic",(IF($G1562="Responsible","Responsible",(IF($G1562="No Attribute (Conventional)","No_Attribute_Conventional",(IF($G1562="Recycled Pre/Post-Consumer","Recycled_Pre_Post_Consumer",(IF($G1562="In-Conversion","In_Conversion",(IF($G1562="Recycled Pre-Consumer","Recycled_Pre_Consumer",(IF($G1562="Recycled Post-Consumer","Recycled_Post_Consumer",(IF($G1562="Sustainably Sourced","Sustainably_sourced","")))))))))))))))),"")</f>
        <v/>
      </c>
      <c r="AE1562" s="13" t="e" cm="1">
        <f t="array" aca="1" ref="AE1562" ca="1">IF(INDIRECT("$F"&amp;$S1562)="","",IF(LEFT(INDIRECT("$F"&amp;$S1562),3)="GRS","GRS_RCS_RM",IF((LEFT(INDIRECT("$F"&amp;$S1562),3))="RCS","GRS_RCS_RM",IF(INDIRECT("$F"&amp;$S1562)="OCS (No Label)","OCS_Conversion_RM",IF(LEFT(INDIRECT("$F"&amp;$S1562),3)="OCS","OCS_RM",IF(RIGHT(INDIRECT("$F"&amp;$S1562),10)="conversion","GOTS_RM_conversion",IF((LEFT(INDIRECT("$F"&amp;$S1562),4))="GOTS","GOTS_RM","Responsible_RM")))))))</f>
        <v>#REF!</v>
      </c>
      <c r="AF1562" s="13" t="str" cm="1">
        <f t="array" aca="1" ref="AF1562" ca="1">IF($S1562="","",INDIRECT("$Z"&amp;$S1562))</f>
        <v/>
      </c>
      <c r="AG1562" s="155"/>
      <c r="AH1562" s="13" t="str" cm="1">
        <f t="array" aca="1" ref="AH1562" ca="1">IFERROR(INDIRECT("$ag"&amp;S1562),"")</f>
        <v/>
      </c>
      <c r="AI1562" s="13" t="e" cm="1">
        <f t="array" aca="1" ref="AI1562" ca="1">INDIRECT("O"&amp;S1561)</f>
        <v>#REF!</v>
      </c>
      <c r="AJ1562" s="13" t="str">
        <f>IF($I1562="","",INDEX('Raw Material'!$A$1:$J$75,MATCH(I1562,'Raw Material'!$A$1:$A$75,0),(MATCH(G1562,'Raw Material'!$A$1:$J$1,0))))</f>
        <v/>
      </c>
      <c r="AK1562" s="13" t="str">
        <f t="shared" si="687"/>
        <v>YANLIŞRM</v>
      </c>
      <c r="AL1562" s="153" t="str">
        <f t="shared" si="688"/>
        <v/>
      </c>
    </row>
    <row r="1563" spans="1:38" ht="16.5" customHeight="1">
      <c r="A1563" s="162"/>
      <c r="B1563" s="168"/>
      <c r="C1563" s="169"/>
      <c r="D1563" s="156"/>
      <c r="E1563" s="156"/>
      <c r="F1563" s="175"/>
      <c r="G1563" s="181"/>
      <c r="H1563" s="182"/>
      <c r="I1563" s="182"/>
      <c r="J1563" s="182"/>
      <c r="K1563" s="32"/>
      <c r="L1563" s="179"/>
      <c r="M1563" s="179"/>
      <c r="N1563" s="81"/>
      <c r="O1563" s="185"/>
      <c r="P1563" s="103"/>
      <c r="Q1563" s="84" t="str">
        <f t="shared" si="689"/>
        <v/>
      </c>
      <c r="R1563" s="159"/>
      <c r="S1563" s="28" t="str" cm="1">
        <f t="array" aca="1" ref="S1563" ca="1">IF(INDIRECT("A"&amp;114+$U1563)&lt;&gt;"",114+$U1563,"")</f>
        <v/>
      </c>
      <c r="T1563" s="28" t="str">
        <f t="shared" ca="1" si="690"/>
        <v>$B</v>
      </c>
      <c r="U1563" s="29">
        <f t="shared" si="696"/>
        <v>1440</v>
      </c>
      <c r="V1563" s="29">
        <v>120.750000000009</v>
      </c>
      <c r="W1563" s="29">
        <f t="shared" si="701"/>
        <v>120</v>
      </c>
      <c r="X1563" s="41" t="str" cm="1">
        <f t="array" aca="1" ref="X1563" ca="1">IFERROR(INDEX('PC&amp;PD'!$A$1:$AP$15,ROW('PC&amp;PD'!$A$15),MATCH(INDIRECT(T1563),'PC&amp;PD'!$A$1:$AP$1,0)),"")</f>
        <v/>
      </c>
      <c r="Z1563" s="155"/>
      <c r="AA1563" s="13" t="str">
        <f t="shared" si="686"/>
        <v/>
      </c>
      <c r="AB1563" s="155"/>
      <c r="AC1563" s="13" t="str">
        <f t="shared" ca="1" si="691"/>
        <v>$AB</v>
      </c>
      <c r="AD1563" s="13" t="str" cm="1">
        <f t="array" aca="1" ref="AD1563" ca="1">IFERROR(IF((LEFT(INDIRECT("$F"&amp;$S1563),4))="GOTS",IF($G1563="Organic","GOTS_Organic_raw",(IF($G1563="Responsible","GOTS_Responsible",(IF($G1563="No Attribute (Conventional)","GOTS_conventional",(IF($G1563="Recycled Pre/Post-Consumer","GOTS_pre_post",(IF($G1563="In-Conversion","GOTS_in_conversion",(IF($G1563="Sustainably Sourced","Sustainably_sourced",""))))))))))),IF($G1563="Organic","Organic",(IF($G1563="Responsible","Responsible",(IF($G1563="No Attribute (Conventional)","No_Attribute_Conventional",(IF($G1563="Recycled Pre/Post-Consumer","Recycled_Pre_Post_Consumer",(IF($G1563="In-Conversion","In_Conversion",(IF($G1563="Recycled Pre-Consumer","Recycled_Pre_Consumer",(IF($G1563="Recycled Post-Consumer","Recycled_Post_Consumer",(IF($G1563="Sustainably Sourced","Sustainably_sourced","")))))))))))))))),"")</f>
        <v/>
      </c>
      <c r="AE1563" s="13" t="e" cm="1">
        <f t="array" aca="1" ref="AE1563" ca="1">IF(INDIRECT("$F"&amp;$S1563)="","",IF(LEFT(INDIRECT("$F"&amp;$S1563),3)="GRS","GRS_RCS_RM",IF((LEFT(INDIRECT("$F"&amp;$S1563),3))="RCS","GRS_RCS_RM",IF(INDIRECT("$F"&amp;$S1563)="OCS (No Label)","OCS_Conversion_RM",IF(LEFT(INDIRECT("$F"&amp;$S1563),3)="OCS","OCS_RM",IF(RIGHT(INDIRECT("$F"&amp;$S1563),10)="conversion","GOTS_RM_conversion",IF((LEFT(INDIRECT("$F"&amp;$S1563),4))="GOTS","GOTS_RM","Responsible_RM")))))))</f>
        <v>#REF!</v>
      </c>
      <c r="AF1563" s="13" t="str" cm="1">
        <f t="array" aca="1" ref="AF1563" ca="1">IF($S1563="","",INDIRECT("$Z"&amp;$S1563))</f>
        <v/>
      </c>
      <c r="AG1563" s="155"/>
      <c r="AH1563" s="13" t="str" cm="1">
        <f t="array" aca="1" ref="AH1563" ca="1">IFERROR(INDIRECT("$ag"&amp;S1563),"")</f>
        <v/>
      </c>
      <c r="AI1563" s="13" t="e" cm="1">
        <f t="array" aca="1" ref="AI1563" ca="1">INDIRECT("O"&amp;S1562)</f>
        <v>#REF!</v>
      </c>
      <c r="AJ1563" s="13" t="str">
        <f>IF($I1563="","",INDEX('Raw Material'!$A$1:$J$75,MATCH(I1563,'Raw Material'!$A$1:$A$75,0),(MATCH(G1563,'Raw Material'!$A$1:$J$1,0))))</f>
        <v/>
      </c>
      <c r="AK1563" s="13" t="str">
        <f t="shared" si="687"/>
        <v>YANLIŞRM</v>
      </c>
      <c r="AL1563" s="153" t="str">
        <f t="shared" si="688"/>
        <v/>
      </c>
    </row>
    <row r="1564" spans="1:38" ht="16.5" customHeight="1">
      <c r="A1564" s="162"/>
      <c r="B1564" s="168"/>
      <c r="C1564" s="169"/>
      <c r="D1564" s="156"/>
      <c r="E1564" s="156"/>
      <c r="F1564" s="175"/>
      <c r="G1564" s="181"/>
      <c r="H1564" s="182"/>
      <c r="I1564" s="182"/>
      <c r="J1564" s="182"/>
      <c r="K1564" s="32"/>
      <c r="L1564" s="179"/>
      <c r="M1564" s="179"/>
      <c r="N1564" s="81"/>
      <c r="O1564" s="185"/>
      <c r="P1564" s="103"/>
      <c r="Q1564" s="84" t="str">
        <f t="shared" si="689"/>
        <v/>
      </c>
      <c r="R1564" s="159"/>
      <c r="S1564" s="28" t="str" cm="1">
        <f t="array" aca="1" ref="S1564" ca="1">IF(INDIRECT("A"&amp;114+$U1564)&lt;&gt;"",114+$U1564,"")</f>
        <v/>
      </c>
      <c r="T1564" s="28" t="str">
        <f t="shared" ca="1" si="690"/>
        <v>$B</v>
      </c>
      <c r="U1564" s="29">
        <f t="shared" si="696"/>
        <v>1440</v>
      </c>
      <c r="V1564" s="29">
        <v>120.83333333334301</v>
      </c>
      <c r="W1564" s="29">
        <f t="shared" si="701"/>
        <v>120</v>
      </c>
      <c r="X1564" s="41" t="str" cm="1">
        <f t="array" aca="1" ref="X1564" ca="1">IFERROR(INDEX('PC&amp;PD'!$A$1:$AP$15,ROW('PC&amp;PD'!$A$15),MATCH(INDIRECT(T1564),'PC&amp;PD'!$A$1:$AP$1,0)),"")</f>
        <v/>
      </c>
      <c r="Z1564" s="155"/>
      <c r="AA1564" s="13" t="str">
        <f t="shared" si="686"/>
        <v/>
      </c>
      <c r="AB1564" s="155"/>
      <c r="AC1564" s="13" t="str">
        <f t="shared" ca="1" si="691"/>
        <v>$AB</v>
      </c>
      <c r="AD1564" s="13" t="str" cm="1">
        <f t="array" aca="1" ref="AD1564" ca="1">IFERROR(IF((LEFT(INDIRECT("$F"&amp;$S1564),4))="GOTS",IF($G1564="Organic","GOTS_Organic_raw",(IF($G1564="Responsible","GOTS_Responsible",(IF($G1564="No Attribute (Conventional)","GOTS_conventional",(IF($G1564="Recycled Pre/Post-Consumer","GOTS_pre_post",(IF($G1564="In-Conversion","GOTS_in_conversion",(IF($G1564="Sustainably Sourced","Sustainably_sourced",""))))))))))),IF($G1564="Organic","Organic",(IF($G1564="Responsible","Responsible",(IF($G1564="No Attribute (Conventional)","No_Attribute_Conventional",(IF($G1564="Recycled Pre/Post-Consumer","Recycled_Pre_Post_Consumer",(IF($G1564="In-Conversion","In_Conversion",(IF($G1564="Recycled Pre-Consumer","Recycled_Pre_Consumer",(IF($G1564="Recycled Post-Consumer","Recycled_Post_Consumer",(IF($G1564="Sustainably Sourced","Sustainably_sourced","")))))))))))))))),"")</f>
        <v/>
      </c>
      <c r="AE1564" s="13" t="e" cm="1">
        <f t="array" aca="1" ref="AE1564" ca="1">IF(INDIRECT("$F"&amp;$S1564)="","",IF(LEFT(INDIRECT("$F"&amp;$S1564),3)="GRS","GRS_RCS_RM",IF((LEFT(INDIRECT("$F"&amp;$S1564),3))="RCS","GRS_RCS_RM",IF(INDIRECT("$F"&amp;$S1564)="OCS (No Label)","OCS_Conversion_RM",IF(LEFT(INDIRECT("$F"&amp;$S1564),3)="OCS","OCS_RM",IF(RIGHT(INDIRECT("$F"&amp;$S1564),10)="conversion","GOTS_RM_conversion",IF((LEFT(INDIRECT("$F"&amp;$S1564),4))="GOTS","GOTS_RM","Responsible_RM")))))))</f>
        <v>#REF!</v>
      </c>
      <c r="AF1564" s="13" t="str" cm="1">
        <f t="array" aca="1" ref="AF1564" ca="1">IF($S1564="","",INDIRECT("$Z"&amp;$S1564))</f>
        <v/>
      </c>
      <c r="AG1564" s="155"/>
      <c r="AH1564" s="13" t="str" cm="1">
        <f t="array" aca="1" ref="AH1564" ca="1">IFERROR(INDIRECT("$ag"&amp;S1564),"")</f>
        <v/>
      </c>
      <c r="AI1564" s="13" t="e" cm="1">
        <f t="array" aca="1" ref="AI1564" ca="1">INDIRECT("O"&amp;S1563)</f>
        <v>#REF!</v>
      </c>
      <c r="AJ1564" s="13" t="str">
        <f>IF($I1564="","",INDEX('Raw Material'!$A$1:$J$75,MATCH(I1564,'Raw Material'!$A$1:$A$75,0),(MATCH(G1564,'Raw Material'!$A$1:$J$1,0))))</f>
        <v/>
      </c>
      <c r="AK1564" s="13" t="str">
        <f t="shared" si="687"/>
        <v>YANLIŞRM</v>
      </c>
      <c r="AL1564" s="153" t="str">
        <f t="shared" si="688"/>
        <v/>
      </c>
    </row>
    <row r="1565" spans="1:38" ht="16.5" customHeight="1" thickBot="1">
      <c r="A1565" s="163"/>
      <c r="B1565" s="170"/>
      <c r="C1565" s="171"/>
      <c r="D1565" s="156"/>
      <c r="E1565" s="156"/>
      <c r="F1565" s="176"/>
      <c r="G1565" s="157"/>
      <c r="H1565" s="158"/>
      <c r="I1565" s="158"/>
      <c r="J1565" s="158"/>
      <c r="K1565" s="33"/>
      <c r="L1565" s="180"/>
      <c r="M1565" s="180"/>
      <c r="N1565" s="82"/>
      <c r="O1565" s="186"/>
      <c r="P1565" s="103"/>
      <c r="Q1565" s="84" t="str">
        <f t="shared" si="689"/>
        <v/>
      </c>
      <c r="R1565" s="159"/>
      <c r="S1565" s="28" t="str" cm="1">
        <f t="array" aca="1" ref="S1565" ca="1">IF(INDIRECT("A"&amp;114+$U1565)&lt;&gt;"",114+$U1565,"")</f>
        <v/>
      </c>
      <c r="T1565" s="28" t="str">
        <f t="shared" ca="1" si="690"/>
        <v>$B</v>
      </c>
      <c r="U1565" s="29">
        <f t="shared" si="696"/>
        <v>1440</v>
      </c>
      <c r="V1565" s="29">
        <v>120.91666666667599</v>
      </c>
      <c r="W1565" s="29">
        <f t="shared" si="701"/>
        <v>120</v>
      </c>
      <c r="X1565" s="41" t="str" cm="1">
        <f t="array" aca="1" ref="X1565" ca="1">IFERROR(INDEX('PC&amp;PD'!$A$1:$AP$15,ROW('PC&amp;PD'!$A$15),MATCH(INDIRECT(T1565),'PC&amp;PD'!$A$1:$AP$1,0)),"")</f>
        <v/>
      </c>
      <c r="Z1565" s="155"/>
      <c r="AA1565" s="13" t="str">
        <f t="shared" si="686"/>
        <v/>
      </c>
      <c r="AB1565" s="155"/>
      <c r="AC1565" s="13" t="str">
        <f t="shared" ca="1" si="691"/>
        <v>$AB</v>
      </c>
      <c r="AD1565" s="13" t="str" cm="1">
        <f t="array" aca="1" ref="AD1565" ca="1">IFERROR(IF((LEFT(INDIRECT("$F"&amp;$S1565),4))="GOTS",IF($G1565="Organic","GOTS_Organic_raw",(IF($G1565="Responsible","GOTS_Responsible",(IF($G1565="No Attribute (Conventional)","GOTS_conventional",(IF($G1565="Recycled Pre/Post-Consumer","GOTS_pre_post",(IF($G1565="In-Conversion","GOTS_in_conversion",(IF($G1565="Sustainably Sourced","Sustainably_sourced",""))))))))))),IF($G1565="Organic","Organic",(IF($G1565="Responsible","Responsible",(IF($G1565="No Attribute (Conventional)","No_Attribute_Conventional",(IF($G1565="Recycled Pre/Post-Consumer","Recycled_Pre_Post_Consumer",(IF($G1565="In-Conversion","In_Conversion",(IF($G1565="Recycled Pre-Consumer","Recycled_Pre_Consumer",(IF($G1565="Recycled Post-Consumer","Recycled_Post_Consumer",(IF($G1565="Sustainably Sourced","Sustainably_sourced","")))))))))))))))),"")</f>
        <v/>
      </c>
      <c r="AE1565" s="13" t="e" cm="1">
        <f t="array" aca="1" ref="AE1565" ca="1">IF(INDIRECT("$F"&amp;$S1565)="","",IF(LEFT(INDIRECT("$F"&amp;$S1565),3)="GRS","GRS_RCS_RM",IF((LEFT(INDIRECT("$F"&amp;$S1565),3))="RCS","GRS_RCS_RM",IF(INDIRECT("$F"&amp;$S1565)="OCS (No Label)","OCS_Conversion_RM",IF(LEFT(INDIRECT("$F"&amp;$S1565),3)="OCS","OCS_RM",IF(RIGHT(INDIRECT("$F"&amp;$S1565),10)="conversion","GOTS_RM_conversion",IF((LEFT(INDIRECT("$F"&amp;$S1565),4))="GOTS","GOTS_RM","Responsible_RM")))))))</f>
        <v>#REF!</v>
      </c>
      <c r="AF1565" s="13" t="str" cm="1">
        <f t="array" aca="1" ref="AF1565" ca="1">IF($S1565="","",INDIRECT("$Z"&amp;$S1565))</f>
        <v/>
      </c>
      <c r="AG1565" s="155"/>
      <c r="AH1565" s="13" t="str" cm="1">
        <f t="array" aca="1" ref="AH1565" ca="1">IFERROR(INDIRECT("$ag"&amp;S1565),"")</f>
        <v/>
      </c>
      <c r="AI1565" s="13" t="e" cm="1">
        <f t="array" aca="1" ref="AI1565" ca="1">INDIRECT("O"&amp;S1564)</f>
        <v>#REF!</v>
      </c>
      <c r="AJ1565" s="13" t="str">
        <f>IF($I1565="","",INDEX('Raw Material'!$A$1:$J$75,MATCH(I1565,'Raw Material'!$A$1:$A$75,0),(MATCH(G1565,'Raw Material'!$A$1:$J$1,0))))</f>
        <v/>
      </c>
      <c r="AK1565" s="13" t="str">
        <f t="shared" si="687"/>
        <v>YANLIŞRM</v>
      </c>
      <c r="AL1565" s="153" t="str">
        <f t="shared" si="688"/>
        <v/>
      </c>
    </row>
    <row r="1566" spans="1:38" ht="16.5" customHeight="1">
      <c r="A1566" s="160" t="str">
        <f>IF(B1566="","",COUNTA($B$114:$B1566))</f>
        <v/>
      </c>
      <c r="B1566" s="164"/>
      <c r="C1566" s="165"/>
      <c r="D1566" s="183"/>
      <c r="E1566" s="183"/>
      <c r="F1566" s="172"/>
      <c r="G1566" s="212"/>
      <c r="H1566" s="206"/>
      <c r="I1566" s="206"/>
      <c r="J1566" s="206"/>
      <c r="K1566" s="31"/>
      <c r="L1566" s="177" t="str">
        <f t="shared" ref="L1566" si="706">IF(R1566="","",LEFT(R1566,LEN(R1566)-2))</f>
        <v/>
      </c>
      <c r="M1566" s="177"/>
      <c r="N1566" s="80"/>
      <c r="O1566" s="184"/>
      <c r="P1566" s="103"/>
      <c r="Q1566" s="84" t="str">
        <f t="shared" si="689"/>
        <v/>
      </c>
      <c r="R1566" s="159" t="str">
        <f t="shared" ref="R1566" si="707">CONCATENATE($Q1566,Q1567,Q1568,Q1569,Q1570,Q1571,$Q1572,$Q1573,$Q1574,$Q1575,Q1576,Q1577)</f>
        <v/>
      </c>
      <c r="S1566" s="28" t="str" cm="1">
        <f t="array" aca="1" ref="S1566" ca="1">IF(INDIRECT("A"&amp;114+$U1566)&lt;&gt;"",114+$U1566,"")</f>
        <v/>
      </c>
      <c r="T1566" s="28" t="str">
        <f t="shared" ca="1" si="690"/>
        <v>$B</v>
      </c>
      <c r="U1566" s="29">
        <f t="shared" si="696"/>
        <v>1452</v>
      </c>
      <c r="V1566" s="29">
        <v>121.000000000009</v>
      </c>
      <c r="W1566" s="29">
        <f t="shared" si="701"/>
        <v>121</v>
      </c>
      <c r="X1566" s="41" t="str" cm="1">
        <f t="array" aca="1" ref="X1566" ca="1">IFERROR(INDEX('PC&amp;PD'!$A$1:$AP$15,ROW('PC&amp;PD'!$A$15),MATCH(INDIRECT(T1566),'PC&amp;PD'!$A$1:$AP$1,0)),"")</f>
        <v/>
      </c>
      <c r="Z1566" s="155" t="str">
        <f t="shared" ref="Z1566" si="708">IFERROR(IF($F1566="OCS 100","OCS (OCS 100)",IF($F1566="OCS Blended","OCS (OCS Blended)",IF($F1566="OCS (No Label)","OCS (No Label)",IF($F1566="RCS 100","RCS (RCS 100)",IF($F1566="RCS Blended","RCS (RCS Blended)",IF($F1566="GRS","GRS (GRS)",IF($F1566="GRS (No Label)", "GRS (No Label)",IF($F1566="RDS","RDS (RDS)",IF($F1566="RWS","RWS (RWS)",IF($F1566="RAS","RAS (RAS)",IF($F1566="RMS","RMS (RMS)",IF($F1566="GOTS Organic","GOTS (Organic)",IF($F1566="GOTS Made with organic","GOTS (Made with Organic)",IF($F1566="GOTS Organic - in conversion","GOTS (Organic - In Conversion)",IF($F1566="GOTS Made with organic - in conversion","GOTS (Made with Organic - In Conversion)",""))))))))))))))),"")</f>
        <v/>
      </c>
      <c r="AA1566" s="13" t="str">
        <f t="shared" si="686"/>
        <v/>
      </c>
      <c r="AB1566" s="155" t="str">
        <f t="shared" ref="AB1566" si="709">IFERROR(IF($F1566="OCS 100", "OCS_100",IF($F1566="OCS Blended", "OCS_Blended",IF($F1566="OCS (No Label)", "OCS_No_Label",IF($F1566="RCS 100", "RCS_100",IF($F1566="RCS Blended","RCS_Blended",IF($F1566="GRS","GRS",IF($F1566="GRS (No Label)", "GRS_No_Label",IF($F1566="RDS","RDS",IF($F1566="RWS","RWS",IF($F1566="RMS","RMS",IF($F1566="GOTS Organic","GOTS_Organic",IF($F1566="GOTS Made with organic","GOTS_Made_with_organic",IF($F1566="GOTS Organic - in conversion","GOTS_Organic_in_Conversion",IF($F1566="GOTS Made with organic - in conversion","GOTS_Made_with_Organic_in_Conversion",IF($F1566="RAS","RAS",""))))))))))))))),"")</f>
        <v/>
      </c>
      <c r="AC1566" s="13" t="str">
        <f t="shared" ca="1" si="691"/>
        <v>$AB</v>
      </c>
      <c r="AD1566" s="13" t="str" cm="1">
        <f t="array" aca="1" ref="AD1566" ca="1">IFERROR(IF((LEFT(INDIRECT("$F"&amp;$S1566),4))="GOTS",IF($G1566="Organic","GOTS_Organic_raw",(IF($G1566="Responsible","GOTS_Responsible",(IF($G1566="No Attribute (Conventional)","GOTS_conventional",(IF($G1566="Recycled Pre/Post-Consumer","GOTS_pre_post",(IF($G1566="In-Conversion","GOTS_in_conversion",(IF($G1566="Sustainably Sourced","Sustainably_sourced",""))))))))))),IF($G1566="Organic","Organic",(IF($G1566="Responsible","Responsible",(IF($G1566="No Attribute (Conventional)","No_Attribute_Conventional",(IF($G1566="Recycled Pre/Post-Consumer","Recycled_Pre_Post_Consumer",(IF($G1566="In-Conversion","In_Conversion",(IF($G1566="Recycled Pre-Consumer","Recycled_Pre_Consumer",(IF($G1566="Recycled Post-Consumer","Recycled_Post_Consumer",(IF($G1566="Sustainably Sourced","Sustainably_sourced","")))))))))))))))),"")</f>
        <v/>
      </c>
      <c r="AE1566" s="13" t="e" cm="1">
        <f t="array" aca="1" ref="AE1566" ca="1">IF(INDIRECT("$F"&amp;$S1566)="","",IF(LEFT(INDIRECT("$F"&amp;$S1566),3)="GRS","GRS_RCS_RM",IF((LEFT(INDIRECT("$F"&amp;$S1566),3))="RCS","GRS_RCS_RM",IF(INDIRECT("$F"&amp;$S1566)="OCS (No Label)","OCS_Conversion_RM",IF(LEFT(INDIRECT("$F"&amp;$S1566),3)="OCS","OCS_RM",IF(RIGHT(INDIRECT("$F"&amp;$S1566),10)="conversion","GOTS_RM_conversion",IF((LEFT(INDIRECT("$F"&amp;$S1566),4))="GOTS","GOTS_RM","Responsible_RM")))))))</f>
        <v>#REF!</v>
      </c>
      <c r="AF1566" s="13" t="str" cm="1">
        <f t="array" aca="1" ref="AF1566" ca="1">IF($S1566="","",INDIRECT("$Z"&amp;$S1566))</f>
        <v/>
      </c>
      <c r="AG1566" s="155" t="str">
        <f t="shared" si="685"/>
        <v/>
      </c>
      <c r="AH1566" s="13" t="str" cm="1">
        <f t="array" aca="1" ref="AH1566" ca="1">IFERROR(INDIRECT("$ag"&amp;S1566),"")</f>
        <v/>
      </c>
      <c r="AI1566" s="13" t="e" cm="1">
        <f t="array" aca="1" ref="AI1566" ca="1">INDIRECT("O"&amp;S1565)</f>
        <v>#REF!</v>
      </c>
      <c r="AJ1566" s="13" t="str">
        <f>IF($I1566="","",INDEX('Raw Material'!$A$1:$J$75,MATCH(I1566,'Raw Material'!$A$1:$A$75,0),(MATCH(G1566,'Raw Material'!$A$1:$J$1,0))))</f>
        <v/>
      </c>
      <c r="AK1566" s="13" t="str">
        <f t="shared" si="687"/>
        <v>YANLIŞRM</v>
      </c>
      <c r="AL1566" s="153" t="str">
        <f t="shared" si="688"/>
        <v/>
      </c>
    </row>
    <row r="1567" spans="1:38" ht="16.5" customHeight="1">
      <c r="A1567" s="161"/>
      <c r="B1567" s="166"/>
      <c r="C1567" s="167"/>
      <c r="D1567" s="156"/>
      <c r="E1567" s="156"/>
      <c r="F1567" s="173"/>
      <c r="G1567" s="181"/>
      <c r="H1567" s="182"/>
      <c r="I1567" s="182"/>
      <c r="J1567" s="182"/>
      <c r="K1567" s="32"/>
      <c r="L1567" s="178"/>
      <c r="M1567" s="178"/>
      <c r="N1567" s="81"/>
      <c r="O1567" s="185"/>
      <c r="P1567" s="103"/>
      <c r="Q1567" s="84" t="str">
        <f t="shared" si="689"/>
        <v/>
      </c>
      <c r="R1567" s="159"/>
      <c r="S1567" s="28" t="str" cm="1">
        <f t="array" aca="1" ref="S1567" ca="1">IF(INDIRECT("A"&amp;114+$U1567)&lt;&gt;"",114+$U1567,"")</f>
        <v/>
      </c>
      <c r="T1567" s="28" t="str">
        <f t="shared" ca="1" si="690"/>
        <v>$B</v>
      </c>
      <c r="U1567" s="29">
        <f t="shared" si="696"/>
        <v>1452</v>
      </c>
      <c r="V1567" s="29">
        <v>121.08333333334301</v>
      </c>
      <c r="W1567" s="29">
        <f t="shared" si="701"/>
        <v>121</v>
      </c>
      <c r="X1567" s="41" t="str" cm="1">
        <f t="array" aca="1" ref="X1567" ca="1">IFERROR(INDEX('PC&amp;PD'!$A$1:$AP$15,ROW('PC&amp;PD'!$A$15),MATCH(INDIRECT(T1567),'PC&amp;PD'!$A$1:$AP$1,0)),"")</f>
        <v/>
      </c>
      <c r="Z1567" s="155"/>
      <c r="AA1567" s="13" t="str">
        <f t="shared" si="686"/>
        <v/>
      </c>
      <c r="AB1567" s="155"/>
      <c r="AC1567" s="13" t="str">
        <f t="shared" ca="1" si="691"/>
        <v>$AB</v>
      </c>
      <c r="AD1567" s="13" t="str" cm="1">
        <f t="array" aca="1" ref="AD1567" ca="1">IFERROR(IF((LEFT(INDIRECT("$F"&amp;$S1567),4))="GOTS",IF($G1567="Organic","GOTS_Organic_raw",(IF($G1567="Responsible","GOTS_Responsible",(IF($G1567="No Attribute (Conventional)","GOTS_conventional",(IF($G1567="Recycled Pre/Post-Consumer","GOTS_pre_post",(IF($G1567="In-Conversion","GOTS_in_conversion",(IF($G1567="Sustainably Sourced","Sustainably_sourced",""))))))))))),IF($G1567="Organic","Organic",(IF($G1567="Responsible","Responsible",(IF($G1567="No Attribute (Conventional)","No_Attribute_Conventional",(IF($G1567="Recycled Pre/Post-Consumer","Recycled_Pre_Post_Consumer",(IF($G1567="In-Conversion","In_Conversion",(IF($G1567="Recycled Pre-Consumer","Recycled_Pre_Consumer",(IF($G1567="Recycled Post-Consumer","Recycled_Post_Consumer",(IF($G1567="Sustainably Sourced","Sustainably_sourced","")))))))))))))))),"")</f>
        <v/>
      </c>
      <c r="AE1567" s="13" t="e" cm="1">
        <f t="array" aca="1" ref="AE1567" ca="1">IF(INDIRECT("$F"&amp;$S1567)="","",IF(LEFT(INDIRECT("$F"&amp;$S1567),3)="GRS","GRS_RCS_RM",IF((LEFT(INDIRECT("$F"&amp;$S1567),3))="RCS","GRS_RCS_RM",IF(INDIRECT("$F"&amp;$S1567)="OCS (No Label)","OCS_Conversion_RM",IF(LEFT(INDIRECT("$F"&amp;$S1567),3)="OCS","OCS_RM",IF(RIGHT(INDIRECT("$F"&amp;$S1567),10)="conversion","GOTS_RM_conversion",IF((LEFT(INDIRECT("$F"&amp;$S1567),4))="GOTS","GOTS_RM","Responsible_RM")))))))</f>
        <v>#REF!</v>
      </c>
      <c r="AF1567" s="13" t="str" cm="1">
        <f t="array" aca="1" ref="AF1567" ca="1">IF($S1567="","",INDIRECT("$Z"&amp;$S1567))</f>
        <v/>
      </c>
      <c r="AG1567" s="155"/>
      <c r="AH1567" s="13" t="str" cm="1">
        <f t="array" aca="1" ref="AH1567" ca="1">IFERROR(INDIRECT("$ag"&amp;S1567),"")</f>
        <v/>
      </c>
      <c r="AI1567" s="13" t="e" cm="1">
        <f t="array" aca="1" ref="AI1567" ca="1">INDIRECT("O"&amp;S1566)</f>
        <v>#REF!</v>
      </c>
      <c r="AJ1567" s="13" t="str">
        <f>IF($I1567="","",INDEX('Raw Material'!$A$1:$J$75,MATCH(I1567,'Raw Material'!$A$1:$A$75,0),(MATCH(G1567,'Raw Material'!$A$1:$J$1,0))))</f>
        <v/>
      </c>
      <c r="AK1567" s="13" t="str">
        <f t="shared" si="687"/>
        <v>YANLIŞRM</v>
      </c>
      <c r="AL1567" s="153" t="str">
        <f t="shared" si="688"/>
        <v/>
      </c>
    </row>
    <row r="1568" spans="1:38" ht="16.5" customHeight="1">
      <c r="A1568" s="161"/>
      <c r="B1568" s="166"/>
      <c r="C1568" s="167"/>
      <c r="D1568" s="156"/>
      <c r="E1568" s="156"/>
      <c r="F1568" s="173"/>
      <c r="G1568" s="181"/>
      <c r="H1568" s="182"/>
      <c r="I1568" s="182"/>
      <c r="J1568" s="182"/>
      <c r="K1568" s="32"/>
      <c r="L1568" s="178"/>
      <c r="M1568" s="178"/>
      <c r="N1568" s="81"/>
      <c r="O1568" s="185"/>
      <c r="P1568" s="103"/>
      <c r="Q1568" s="84" t="str">
        <f t="shared" si="689"/>
        <v/>
      </c>
      <c r="R1568" s="159"/>
      <c r="S1568" s="28" t="str" cm="1">
        <f t="array" aca="1" ref="S1568" ca="1">IF(INDIRECT("A"&amp;114+$U1568)&lt;&gt;"",114+$U1568,"")</f>
        <v/>
      </c>
      <c r="T1568" s="28" t="str">
        <f t="shared" ca="1" si="690"/>
        <v>$B</v>
      </c>
      <c r="U1568" s="29">
        <f t="shared" si="696"/>
        <v>1452</v>
      </c>
      <c r="V1568" s="29">
        <v>121.16666666667599</v>
      </c>
      <c r="W1568" s="29">
        <f t="shared" si="701"/>
        <v>121</v>
      </c>
      <c r="X1568" s="41" t="str" cm="1">
        <f t="array" aca="1" ref="X1568" ca="1">IFERROR(INDEX('PC&amp;PD'!$A$1:$AP$15,ROW('PC&amp;PD'!$A$15),MATCH(INDIRECT(T1568),'PC&amp;PD'!$A$1:$AP$1,0)),"")</f>
        <v/>
      </c>
      <c r="Z1568" s="155"/>
      <c r="AA1568" s="13" t="str">
        <f t="shared" si="686"/>
        <v/>
      </c>
      <c r="AB1568" s="155"/>
      <c r="AC1568" s="13" t="str">
        <f t="shared" ca="1" si="691"/>
        <v>$AB</v>
      </c>
      <c r="AD1568" s="13" t="str" cm="1">
        <f t="array" aca="1" ref="AD1568" ca="1">IFERROR(IF((LEFT(INDIRECT("$F"&amp;$S1568),4))="GOTS",IF($G1568="Organic","GOTS_Organic_raw",(IF($G1568="Responsible","GOTS_Responsible",(IF($G1568="No Attribute (Conventional)","GOTS_conventional",(IF($G1568="Recycled Pre/Post-Consumer","GOTS_pre_post",(IF($G1568="In-Conversion","GOTS_in_conversion",(IF($G1568="Sustainably Sourced","Sustainably_sourced",""))))))))))),IF($G1568="Organic","Organic",(IF($G1568="Responsible","Responsible",(IF($G1568="No Attribute (Conventional)","No_Attribute_Conventional",(IF($G1568="Recycled Pre/Post-Consumer","Recycled_Pre_Post_Consumer",(IF($G1568="In-Conversion","In_Conversion",(IF($G1568="Recycled Pre-Consumer","Recycled_Pre_Consumer",(IF($G1568="Recycled Post-Consumer","Recycled_Post_Consumer",(IF($G1568="Sustainably Sourced","Sustainably_sourced","")))))))))))))))),"")</f>
        <v/>
      </c>
      <c r="AE1568" s="13" t="e" cm="1">
        <f t="array" aca="1" ref="AE1568" ca="1">IF(INDIRECT("$F"&amp;$S1568)="","",IF(LEFT(INDIRECT("$F"&amp;$S1568),3)="GRS","GRS_RCS_RM",IF((LEFT(INDIRECT("$F"&amp;$S1568),3))="RCS","GRS_RCS_RM",IF(INDIRECT("$F"&amp;$S1568)="OCS (No Label)","OCS_Conversion_RM",IF(LEFT(INDIRECT("$F"&amp;$S1568),3)="OCS","OCS_RM",IF(RIGHT(INDIRECT("$F"&amp;$S1568),10)="conversion","GOTS_RM_conversion",IF((LEFT(INDIRECT("$F"&amp;$S1568),4))="GOTS","GOTS_RM","Responsible_RM")))))))</f>
        <v>#REF!</v>
      </c>
      <c r="AF1568" s="13" t="str" cm="1">
        <f t="array" aca="1" ref="AF1568" ca="1">IF($S1568="","",INDIRECT("$Z"&amp;$S1568))</f>
        <v/>
      </c>
      <c r="AG1568" s="155"/>
      <c r="AH1568" s="13" t="str" cm="1">
        <f t="array" aca="1" ref="AH1568" ca="1">IFERROR(INDIRECT("$ag"&amp;S1568),"")</f>
        <v/>
      </c>
      <c r="AI1568" s="13" t="e" cm="1">
        <f t="array" aca="1" ref="AI1568" ca="1">INDIRECT("O"&amp;S1567)</f>
        <v>#REF!</v>
      </c>
      <c r="AJ1568" s="13" t="str">
        <f>IF($I1568="","",INDEX('Raw Material'!$A$1:$J$75,MATCH(I1568,'Raw Material'!$A$1:$A$75,0),(MATCH(G1568,'Raw Material'!$A$1:$J$1,0))))</f>
        <v/>
      </c>
      <c r="AK1568" s="13" t="str">
        <f t="shared" si="687"/>
        <v>YANLIŞRM</v>
      </c>
      <c r="AL1568" s="153" t="str">
        <f t="shared" si="688"/>
        <v/>
      </c>
    </row>
    <row r="1569" spans="1:38" ht="16.5" customHeight="1">
      <c r="A1569" s="161"/>
      <c r="B1569" s="166"/>
      <c r="C1569" s="167"/>
      <c r="D1569" s="156"/>
      <c r="E1569" s="156"/>
      <c r="F1569" s="174"/>
      <c r="G1569" s="181"/>
      <c r="H1569" s="182"/>
      <c r="I1569" s="182"/>
      <c r="J1569" s="182"/>
      <c r="K1569" s="32"/>
      <c r="L1569" s="178"/>
      <c r="M1569" s="178"/>
      <c r="N1569" s="81"/>
      <c r="O1569" s="185"/>
      <c r="P1569" s="103"/>
      <c r="Q1569" s="84" t="str">
        <f t="shared" si="689"/>
        <v/>
      </c>
      <c r="R1569" s="159"/>
      <c r="S1569" s="28" t="str" cm="1">
        <f t="array" aca="1" ref="S1569" ca="1">IF(INDIRECT("A"&amp;114+$U1569)&lt;&gt;"",114+$U1569,"")</f>
        <v/>
      </c>
      <c r="T1569" s="28" t="str">
        <f t="shared" ca="1" si="690"/>
        <v>$B</v>
      </c>
      <c r="U1569" s="29">
        <f t="shared" si="696"/>
        <v>1452</v>
      </c>
      <c r="V1569" s="29">
        <v>121.25000000001</v>
      </c>
      <c r="W1569" s="29">
        <f t="shared" si="701"/>
        <v>121</v>
      </c>
      <c r="X1569" s="41" t="str" cm="1">
        <f t="array" aca="1" ref="X1569" ca="1">IFERROR(INDEX('PC&amp;PD'!$A$1:$AP$15,ROW('PC&amp;PD'!$A$15),MATCH(INDIRECT(T1569),'PC&amp;PD'!$A$1:$AP$1,0)),"")</f>
        <v/>
      </c>
      <c r="Z1569" s="155"/>
      <c r="AA1569" s="13" t="str">
        <f t="shared" si="686"/>
        <v/>
      </c>
      <c r="AB1569" s="155"/>
      <c r="AC1569" s="13" t="str">
        <f t="shared" ca="1" si="691"/>
        <v>$AB</v>
      </c>
      <c r="AD1569" s="13" t="str" cm="1">
        <f t="array" aca="1" ref="AD1569" ca="1">IFERROR(IF((LEFT(INDIRECT("$F"&amp;$S1569),4))="GOTS",IF($G1569="Organic","GOTS_Organic_raw",(IF($G1569="Responsible","GOTS_Responsible",(IF($G1569="No Attribute (Conventional)","GOTS_conventional",(IF($G1569="Recycled Pre/Post-Consumer","GOTS_pre_post",(IF($G1569="In-Conversion","GOTS_in_conversion",(IF($G1569="Sustainably Sourced","Sustainably_sourced",""))))))))))),IF($G1569="Organic","Organic",(IF($G1569="Responsible","Responsible",(IF($G1569="No Attribute (Conventional)","No_Attribute_Conventional",(IF($G1569="Recycled Pre/Post-Consumer","Recycled_Pre_Post_Consumer",(IF($G1569="In-Conversion","In_Conversion",(IF($G1569="Recycled Pre-Consumer","Recycled_Pre_Consumer",(IF($G1569="Recycled Post-Consumer","Recycled_Post_Consumer",(IF($G1569="Sustainably Sourced","Sustainably_sourced","")))))))))))))))),"")</f>
        <v/>
      </c>
      <c r="AE1569" s="13" t="e" cm="1">
        <f t="array" aca="1" ref="AE1569" ca="1">IF(INDIRECT("$F"&amp;$S1569)="","",IF(LEFT(INDIRECT("$F"&amp;$S1569),3)="GRS","GRS_RCS_RM",IF((LEFT(INDIRECT("$F"&amp;$S1569),3))="RCS","GRS_RCS_RM",IF(INDIRECT("$F"&amp;$S1569)="OCS (No Label)","OCS_Conversion_RM",IF(LEFT(INDIRECT("$F"&amp;$S1569),3)="OCS","OCS_RM",IF(RIGHT(INDIRECT("$F"&amp;$S1569),10)="conversion","GOTS_RM_conversion",IF((LEFT(INDIRECT("$F"&amp;$S1569),4))="GOTS","GOTS_RM","Responsible_RM")))))))</f>
        <v>#REF!</v>
      </c>
      <c r="AF1569" s="13" t="str" cm="1">
        <f t="array" aca="1" ref="AF1569" ca="1">IF($S1569="","",INDIRECT("$Z"&amp;$S1569))</f>
        <v/>
      </c>
      <c r="AG1569" s="155"/>
      <c r="AH1569" s="13" t="str" cm="1">
        <f t="array" aca="1" ref="AH1569" ca="1">IFERROR(INDIRECT("$ag"&amp;S1569),"")</f>
        <v/>
      </c>
      <c r="AI1569" s="13" t="e" cm="1">
        <f t="array" aca="1" ref="AI1569" ca="1">INDIRECT("O"&amp;S1568)</f>
        <v>#REF!</v>
      </c>
      <c r="AJ1569" s="13" t="str">
        <f>IF($I1569="","",INDEX('Raw Material'!$A$1:$J$75,MATCH(I1569,'Raw Material'!$A$1:$A$75,0),(MATCH(G1569,'Raw Material'!$A$1:$J$1,0))))</f>
        <v/>
      </c>
      <c r="AK1569" s="13" t="str">
        <f t="shared" si="687"/>
        <v>YANLIŞRM</v>
      </c>
      <c r="AL1569" s="153" t="str">
        <f t="shared" si="688"/>
        <v/>
      </c>
    </row>
    <row r="1570" spans="1:38" ht="16.5" customHeight="1">
      <c r="A1570" s="161"/>
      <c r="B1570" s="166"/>
      <c r="C1570" s="167"/>
      <c r="D1570" s="156"/>
      <c r="E1570" s="156"/>
      <c r="F1570" s="174"/>
      <c r="G1570" s="181"/>
      <c r="H1570" s="182"/>
      <c r="I1570" s="182"/>
      <c r="J1570" s="182"/>
      <c r="K1570" s="32"/>
      <c r="L1570" s="178"/>
      <c r="M1570" s="178"/>
      <c r="N1570" s="81"/>
      <c r="O1570" s="185"/>
      <c r="P1570" s="103"/>
      <c r="Q1570" s="84" t="str">
        <f t="shared" si="689"/>
        <v/>
      </c>
      <c r="R1570" s="159"/>
      <c r="S1570" s="28" t="str" cm="1">
        <f t="array" aca="1" ref="S1570" ca="1">IF(INDIRECT("A"&amp;114+$U1570)&lt;&gt;"",114+$U1570,"")</f>
        <v/>
      </c>
      <c r="T1570" s="28" t="str">
        <f t="shared" ca="1" si="690"/>
        <v>$B</v>
      </c>
      <c r="U1570" s="29">
        <f t="shared" si="696"/>
        <v>1452</v>
      </c>
      <c r="V1570" s="29">
        <v>121.33333333334301</v>
      </c>
      <c r="W1570" s="29">
        <f t="shared" si="701"/>
        <v>121</v>
      </c>
      <c r="X1570" s="41" t="str" cm="1">
        <f t="array" aca="1" ref="X1570" ca="1">IFERROR(INDEX('PC&amp;PD'!$A$1:$AP$15,ROW('PC&amp;PD'!$A$15),MATCH(INDIRECT(T1570),'PC&amp;PD'!$A$1:$AP$1,0)),"")</f>
        <v/>
      </c>
      <c r="Z1570" s="155"/>
      <c r="AA1570" s="13" t="str">
        <f t="shared" si="686"/>
        <v/>
      </c>
      <c r="AB1570" s="155"/>
      <c r="AC1570" s="13" t="str">
        <f t="shared" ca="1" si="691"/>
        <v>$AB</v>
      </c>
      <c r="AD1570" s="13" t="str" cm="1">
        <f t="array" aca="1" ref="AD1570" ca="1">IFERROR(IF((LEFT(INDIRECT("$F"&amp;$S1570),4))="GOTS",IF($G1570="Organic","GOTS_Organic_raw",(IF($G1570="Responsible","GOTS_Responsible",(IF($G1570="No Attribute (Conventional)","GOTS_conventional",(IF($G1570="Recycled Pre/Post-Consumer","GOTS_pre_post",(IF($G1570="In-Conversion","GOTS_in_conversion",(IF($G1570="Sustainably Sourced","Sustainably_sourced",""))))))))))),IF($G1570="Organic","Organic",(IF($G1570="Responsible","Responsible",(IF($G1570="No Attribute (Conventional)","No_Attribute_Conventional",(IF($G1570="Recycled Pre/Post-Consumer","Recycled_Pre_Post_Consumer",(IF($G1570="In-Conversion","In_Conversion",(IF($G1570="Recycled Pre-Consumer","Recycled_Pre_Consumer",(IF($G1570="Recycled Post-Consumer","Recycled_Post_Consumer",(IF($G1570="Sustainably Sourced","Sustainably_sourced","")))))))))))))))),"")</f>
        <v/>
      </c>
      <c r="AE1570" s="13" t="e" cm="1">
        <f t="array" aca="1" ref="AE1570" ca="1">IF(INDIRECT("$F"&amp;$S1570)="","",IF(LEFT(INDIRECT("$F"&amp;$S1570),3)="GRS","GRS_RCS_RM",IF((LEFT(INDIRECT("$F"&amp;$S1570),3))="RCS","GRS_RCS_RM",IF(INDIRECT("$F"&amp;$S1570)="OCS (No Label)","OCS_Conversion_RM",IF(LEFT(INDIRECT("$F"&amp;$S1570),3)="OCS","OCS_RM",IF(RIGHT(INDIRECT("$F"&amp;$S1570),10)="conversion","GOTS_RM_conversion",IF((LEFT(INDIRECT("$F"&amp;$S1570),4))="GOTS","GOTS_RM","Responsible_RM")))))))</f>
        <v>#REF!</v>
      </c>
      <c r="AF1570" s="13" t="str" cm="1">
        <f t="array" aca="1" ref="AF1570" ca="1">IF($S1570="","",INDIRECT("$Z"&amp;$S1570))</f>
        <v/>
      </c>
      <c r="AG1570" s="155"/>
      <c r="AH1570" s="13" t="str" cm="1">
        <f t="array" aca="1" ref="AH1570" ca="1">IFERROR(INDIRECT("$ag"&amp;S1570),"")</f>
        <v/>
      </c>
      <c r="AI1570" s="13" t="e" cm="1">
        <f t="array" aca="1" ref="AI1570" ca="1">INDIRECT("O"&amp;S1569)</f>
        <v>#REF!</v>
      </c>
      <c r="AJ1570" s="13" t="str">
        <f>IF($I1570="","",INDEX('Raw Material'!$A$1:$J$75,MATCH(I1570,'Raw Material'!$A$1:$A$75,0),(MATCH(G1570,'Raw Material'!$A$1:$J$1,0))))</f>
        <v/>
      </c>
      <c r="AK1570" s="13" t="str">
        <f t="shared" si="687"/>
        <v>YANLIŞRM</v>
      </c>
      <c r="AL1570" s="153" t="str">
        <f t="shared" si="688"/>
        <v/>
      </c>
    </row>
    <row r="1571" spans="1:38" ht="16.5" customHeight="1">
      <c r="A1571" s="161"/>
      <c r="B1571" s="166"/>
      <c r="C1571" s="167"/>
      <c r="D1571" s="156"/>
      <c r="E1571" s="156"/>
      <c r="F1571" s="174"/>
      <c r="G1571" s="181"/>
      <c r="H1571" s="182"/>
      <c r="I1571" s="182"/>
      <c r="J1571" s="182"/>
      <c r="K1571" s="32"/>
      <c r="L1571" s="178"/>
      <c r="M1571" s="178"/>
      <c r="N1571" s="81"/>
      <c r="O1571" s="185"/>
      <c r="P1571" s="103"/>
      <c r="Q1571" s="84" t="str">
        <f t="shared" si="689"/>
        <v/>
      </c>
      <c r="R1571" s="159"/>
      <c r="S1571" s="28" t="str" cm="1">
        <f t="array" aca="1" ref="S1571" ca="1">IF(INDIRECT("A"&amp;114+$U1571)&lt;&gt;"",114+$U1571,"")</f>
        <v/>
      </c>
      <c r="T1571" s="28" t="str">
        <f t="shared" ca="1" si="690"/>
        <v>$B</v>
      </c>
      <c r="U1571" s="29">
        <f t="shared" si="696"/>
        <v>1452</v>
      </c>
      <c r="V1571" s="29">
        <v>121.41666666667599</v>
      </c>
      <c r="W1571" s="29">
        <f t="shared" si="701"/>
        <v>121</v>
      </c>
      <c r="X1571" s="41" t="str" cm="1">
        <f t="array" aca="1" ref="X1571" ca="1">IFERROR(INDEX('PC&amp;PD'!$A$1:$AP$15,ROW('PC&amp;PD'!$A$15),MATCH(INDIRECT(T1571),'PC&amp;PD'!$A$1:$AP$1,0)),"")</f>
        <v/>
      </c>
      <c r="Z1571" s="155"/>
      <c r="AA1571" s="13" t="str">
        <f t="shared" si="686"/>
        <v/>
      </c>
      <c r="AB1571" s="155"/>
      <c r="AC1571" s="13" t="str">
        <f t="shared" ca="1" si="691"/>
        <v>$AB</v>
      </c>
      <c r="AD1571" s="13" t="str" cm="1">
        <f t="array" aca="1" ref="AD1571" ca="1">IFERROR(IF((LEFT(INDIRECT("$F"&amp;$S1571),4))="GOTS",IF($G1571="Organic","GOTS_Organic_raw",(IF($G1571="Responsible","GOTS_Responsible",(IF($G1571="No Attribute (Conventional)","GOTS_conventional",(IF($G1571="Recycled Pre/Post-Consumer","GOTS_pre_post",(IF($G1571="In-Conversion","GOTS_in_conversion",(IF($G1571="Sustainably Sourced","Sustainably_sourced",""))))))))))),IF($G1571="Organic","Organic",(IF($G1571="Responsible","Responsible",(IF($G1571="No Attribute (Conventional)","No_Attribute_Conventional",(IF($G1571="Recycled Pre/Post-Consumer","Recycled_Pre_Post_Consumer",(IF($G1571="In-Conversion","In_Conversion",(IF($G1571="Recycled Pre-Consumer","Recycled_Pre_Consumer",(IF($G1571="Recycled Post-Consumer","Recycled_Post_Consumer",(IF($G1571="Sustainably Sourced","Sustainably_sourced","")))))))))))))))),"")</f>
        <v/>
      </c>
      <c r="AE1571" s="13" t="e" cm="1">
        <f t="array" aca="1" ref="AE1571" ca="1">IF(INDIRECT("$F"&amp;$S1571)="","",IF(LEFT(INDIRECT("$F"&amp;$S1571),3)="GRS","GRS_RCS_RM",IF((LEFT(INDIRECT("$F"&amp;$S1571),3))="RCS","GRS_RCS_RM",IF(INDIRECT("$F"&amp;$S1571)="OCS (No Label)","OCS_Conversion_RM",IF(LEFT(INDIRECT("$F"&amp;$S1571),3)="OCS","OCS_RM",IF(RIGHT(INDIRECT("$F"&amp;$S1571),10)="conversion","GOTS_RM_conversion",IF((LEFT(INDIRECT("$F"&amp;$S1571),4))="GOTS","GOTS_RM","Responsible_RM")))))))</f>
        <v>#REF!</v>
      </c>
      <c r="AF1571" s="13" t="str" cm="1">
        <f t="array" aca="1" ref="AF1571" ca="1">IF($S1571="","",INDIRECT("$Z"&amp;$S1571))</f>
        <v/>
      </c>
      <c r="AG1571" s="155"/>
      <c r="AH1571" s="13" t="str" cm="1">
        <f t="array" aca="1" ref="AH1571" ca="1">IFERROR(INDIRECT("$ag"&amp;S1571),"")</f>
        <v/>
      </c>
      <c r="AI1571" s="13" t="e" cm="1">
        <f t="array" aca="1" ref="AI1571" ca="1">INDIRECT("O"&amp;S1570)</f>
        <v>#REF!</v>
      </c>
      <c r="AJ1571" s="13" t="str">
        <f>IF($I1571="","",INDEX('Raw Material'!$A$1:$J$75,MATCH(I1571,'Raw Material'!$A$1:$A$75,0),(MATCH(G1571,'Raw Material'!$A$1:$J$1,0))))</f>
        <v/>
      </c>
      <c r="AK1571" s="13" t="str">
        <f t="shared" si="687"/>
        <v>YANLIŞRM</v>
      </c>
      <c r="AL1571" s="153" t="str">
        <f t="shared" si="688"/>
        <v/>
      </c>
    </row>
    <row r="1572" spans="1:38" ht="16.5" customHeight="1">
      <c r="A1572" s="162"/>
      <c r="B1572" s="168"/>
      <c r="C1572" s="169"/>
      <c r="D1572" s="156"/>
      <c r="E1572" s="156"/>
      <c r="F1572" s="175"/>
      <c r="G1572" s="181"/>
      <c r="H1572" s="182"/>
      <c r="I1572" s="182"/>
      <c r="J1572" s="182"/>
      <c r="K1572" s="32"/>
      <c r="L1572" s="179"/>
      <c r="M1572" s="179"/>
      <c r="N1572" s="81"/>
      <c r="O1572" s="185"/>
      <c r="P1572" s="103"/>
      <c r="Q1572" s="84" t="str">
        <f t="shared" si="689"/>
        <v/>
      </c>
      <c r="R1572" s="159"/>
      <c r="S1572" s="28" t="str" cm="1">
        <f t="array" aca="1" ref="S1572" ca="1">IF(INDIRECT("A"&amp;114+$U1572)&lt;&gt;"",114+$U1572,"")</f>
        <v/>
      </c>
      <c r="T1572" s="28" t="str">
        <f t="shared" ca="1" si="690"/>
        <v>$B</v>
      </c>
      <c r="U1572" s="29">
        <f t="shared" si="696"/>
        <v>1452</v>
      </c>
      <c r="V1572" s="29">
        <v>121.50000000001</v>
      </c>
      <c r="W1572" s="29">
        <f t="shared" si="701"/>
        <v>121</v>
      </c>
      <c r="X1572" s="41" t="str" cm="1">
        <f t="array" aca="1" ref="X1572" ca="1">IFERROR(INDEX('PC&amp;PD'!$A$1:$AP$15,ROW('PC&amp;PD'!$A$15),MATCH(INDIRECT(T1572),'PC&amp;PD'!$A$1:$AP$1,0)),"")</f>
        <v/>
      </c>
      <c r="Z1572" s="155"/>
      <c r="AA1572" s="13" t="str">
        <f t="shared" si="686"/>
        <v/>
      </c>
      <c r="AB1572" s="155"/>
      <c r="AC1572" s="13" t="str">
        <f t="shared" ca="1" si="691"/>
        <v>$AB</v>
      </c>
      <c r="AD1572" s="13" t="str" cm="1">
        <f t="array" aca="1" ref="AD1572" ca="1">IFERROR(IF((LEFT(INDIRECT("$F"&amp;$S1572),4))="GOTS",IF($G1572="Organic","GOTS_Organic_raw",(IF($G1572="Responsible","GOTS_Responsible",(IF($G1572="No Attribute (Conventional)","GOTS_conventional",(IF($G1572="Recycled Pre/Post-Consumer","GOTS_pre_post",(IF($G1572="In-Conversion","GOTS_in_conversion",(IF($G1572="Sustainably Sourced","Sustainably_sourced",""))))))))))),IF($G1572="Organic","Organic",(IF($G1572="Responsible","Responsible",(IF($G1572="No Attribute (Conventional)","No_Attribute_Conventional",(IF($G1572="Recycled Pre/Post-Consumer","Recycled_Pre_Post_Consumer",(IF($G1572="In-Conversion","In_Conversion",(IF($G1572="Recycled Pre-Consumer","Recycled_Pre_Consumer",(IF($G1572="Recycled Post-Consumer","Recycled_Post_Consumer",(IF($G1572="Sustainably Sourced","Sustainably_sourced","")))))))))))))))),"")</f>
        <v/>
      </c>
      <c r="AE1572" s="13" t="e" cm="1">
        <f t="array" aca="1" ref="AE1572" ca="1">IF(INDIRECT("$F"&amp;$S1572)="","",IF(LEFT(INDIRECT("$F"&amp;$S1572),3)="GRS","GRS_RCS_RM",IF((LEFT(INDIRECT("$F"&amp;$S1572),3))="RCS","GRS_RCS_RM",IF(INDIRECT("$F"&amp;$S1572)="OCS (No Label)","OCS_Conversion_RM",IF(LEFT(INDIRECT("$F"&amp;$S1572),3)="OCS","OCS_RM",IF(RIGHT(INDIRECT("$F"&amp;$S1572),10)="conversion","GOTS_RM_conversion",IF((LEFT(INDIRECT("$F"&amp;$S1572),4))="GOTS","GOTS_RM","Responsible_RM")))))))</f>
        <v>#REF!</v>
      </c>
      <c r="AF1572" s="13" t="str" cm="1">
        <f t="array" aca="1" ref="AF1572" ca="1">IF($S1572="","",INDIRECT("$Z"&amp;$S1572))</f>
        <v/>
      </c>
      <c r="AG1572" s="155"/>
      <c r="AH1572" s="13" t="str" cm="1">
        <f t="array" aca="1" ref="AH1572" ca="1">IFERROR(INDIRECT("$ag"&amp;S1572),"")</f>
        <v/>
      </c>
      <c r="AI1572" s="13" t="e" cm="1">
        <f t="array" aca="1" ref="AI1572" ca="1">INDIRECT("O"&amp;S1571)</f>
        <v>#REF!</v>
      </c>
      <c r="AJ1572" s="13" t="str">
        <f>IF($I1572="","",INDEX('Raw Material'!$A$1:$J$75,MATCH(I1572,'Raw Material'!$A$1:$A$75,0),(MATCH(G1572,'Raw Material'!$A$1:$J$1,0))))</f>
        <v/>
      </c>
      <c r="AK1572" s="13" t="str">
        <f t="shared" si="687"/>
        <v>YANLIŞRM</v>
      </c>
      <c r="AL1572" s="153" t="str">
        <f t="shared" si="688"/>
        <v/>
      </c>
    </row>
    <row r="1573" spans="1:38" ht="16.5" customHeight="1">
      <c r="A1573" s="162"/>
      <c r="B1573" s="168"/>
      <c r="C1573" s="169"/>
      <c r="D1573" s="156"/>
      <c r="E1573" s="156"/>
      <c r="F1573" s="175"/>
      <c r="G1573" s="181"/>
      <c r="H1573" s="182"/>
      <c r="I1573" s="182"/>
      <c r="J1573" s="182"/>
      <c r="K1573" s="32"/>
      <c r="L1573" s="179"/>
      <c r="M1573" s="179"/>
      <c r="N1573" s="81"/>
      <c r="O1573" s="185"/>
      <c r="P1573" s="103"/>
      <c r="Q1573" s="84" t="str">
        <f t="shared" si="689"/>
        <v/>
      </c>
      <c r="R1573" s="159"/>
      <c r="S1573" s="28" t="str" cm="1">
        <f t="array" aca="1" ref="S1573" ca="1">IF(INDIRECT("A"&amp;114+$U1573)&lt;&gt;"",114+$U1573,"")</f>
        <v/>
      </c>
      <c r="T1573" s="28" t="str">
        <f t="shared" ca="1" si="690"/>
        <v>$B</v>
      </c>
      <c r="U1573" s="29">
        <f t="shared" si="696"/>
        <v>1452</v>
      </c>
      <c r="V1573" s="29">
        <v>121.58333333334301</v>
      </c>
      <c r="W1573" s="29">
        <f t="shared" si="701"/>
        <v>121</v>
      </c>
      <c r="X1573" s="41" t="str" cm="1">
        <f t="array" aca="1" ref="X1573" ca="1">IFERROR(INDEX('PC&amp;PD'!$A$1:$AP$15,ROW('PC&amp;PD'!$A$15),MATCH(INDIRECT(T1573),'PC&amp;PD'!$A$1:$AP$1,0)),"")</f>
        <v/>
      </c>
      <c r="Z1573" s="155"/>
      <c r="AA1573" s="13" t="str">
        <f t="shared" si="686"/>
        <v/>
      </c>
      <c r="AB1573" s="155"/>
      <c r="AC1573" s="13" t="str">
        <f t="shared" ca="1" si="691"/>
        <v>$AB</v>
      </c>
      <c r="AD1573" s="13" t="str" cm="1">
        <f t="array" aca="1" ref="AD1573" ca="1">IFERROR(IF((LEFT(INDIRECT("$F"&amp;$S1573),4))="GOTS",IF($G1573="Organic","GOTS_Organic_raw",(IF($G1573="Responsible","GOTS_Responsible",(IF($G1573="No Attribute (Conventional)","GOTS_conventional",(IF($G1573="Recycled Pre/Post-Consumer","GOTS_pre_post",(IF($G1573="In-Conversion","GOTS_in_conversion",(IF($G1573="Sustainably Sourced","Sustainably_sourced",""))))))))))),IF($G1573="Organic","Organic",(IF($G1573="Responsible","Responsible",(IF($G1573="No Attribute (Conventional)","No_Attribute_Conventional",(IF($G1573="Recycled Pre/Post-Consumer","Recycled_Pre_Post_Consumer",(IF($G1573="In-Conversion","In_Conversion",(IF($G1573="Recycled Pre-Consumer","Recycled_Pre_Consumer",(IF($G1573="Recycled Post-Consumer","Recycled_Post_Consumer",(IF($G1573="Sustainably Sourced","Sustainably_sourced","")))))))))))))))),"")</f>
        <v/>
      </c>
      <c r="AE1573" s="13" t="e" cm="1">
        <f t="array" aca="1" ref="AE1573" ca="1">IF(INDIRECT("$F"&amp;$S1573)="","",IF(LEFT(INDIRECT("$F"&amp;$S1573),3)="GRS","GRS_RCS_RM",IF((LEFT(INDIRECT("$F"&amp;$S1573),3))="RCS","GRS_RCS_RM",IF(INDIRECT("$F"&amp;$S1573)="OCS (No Label)","OCS_Conversion_RM",IF(LEFT(INDIRECT("$F"&amp;$S1573),3)="OCS","OCS_RM",IF(RIGHT(INDIRECT("$F"&amp;$S1573),10)="conversion","GOTS_RM_conversion",IF((LEFT(INDIRECT("$F"&amp;$S1573),4))="GOTS","GOTS_RM","Responsible_RM")))))))</f>
        <v>#REF!</v>
      </c>
      <c r="AF1573" s="13" t="str" cm="1">
        <f t="array" aca="1" ref="AF1573" ca="1">IF($S1573="","",INDIRECT("$Z"&amp;$S1573))</f>
        <v/>
      </c>
      <c r="AG1573" s="155"/>
      <c r="AH1573" s="13" t="str" cm="1">
        <f t="array" aca="1" ref="AH1573" ca="1">IFERROR(INDIRECT("$ag"&amp;S1573),"")</f>
        <v/>
      </c>
      <c r="AI1573" s="13" t="e" cm="1">
        <f t="array" aca="1" ref="AI1573" ca="1">INDIRECT("O"&amp;S1572)</f>
        <v>#REF!</v>
      </c>
      <c r="AJ1573" s="13" t="str">
        <f>IF($I1573="","",INDEX('Raw Material'!$A$1:$J$75,MATCH(I1573,'Raw Material'!$A$1:$A$75,0),(MATCH(G1573,'Raw Material'!$A$1:$J$1,0))))</f>
        <v/>
      </c>
      <c r="AK1573" s="13" t="str">
        <f t="shared" si="687"/>
        <v>YANLIŞRM</v>
      </c>
      <c r="AL1573" s="153" t="str">
        <f t="shared" si="688"/>
        <v/>
      </c>
    </row>
    <row r="1574" spans="1:38" ht="16.5" customHeight="1">
      <c r="A1574" s="162"/>
      <c r="B1574" s="168"/>
      <c r="C1574" s="169"/>
      <c r="D1574" s="156"/>
      <c r="E1574" s="156"/>
      <c r="F1574" s="175"/>
      <c r="G1574" s="181"/>
      <c r="H1574" s="182"/>
      <c r="I1574" s="182"/>
      <c r="J1574" s="182"/>
      <c r="K1574" s="32"/>
      <c r="L1574" s="179"/>
      <c r="M1574" s="179"/>
      <c r="N1574" s="81"/>
      <c r="O1574" s="185"/>
      <c r="P1574" s="103"/>
      <c r="Q1574" s="84" t="str">
        <f t="shared" si="689"/>
        <v/>
      </c>
      <c r="R1574" s="159"/>
      <c r="S1574" s="28" t="str" cm="1">
        <f t="array" aca="1" ref="S1574" ca="1">IF(INDIRECT("A"&amp;114+$U1574)&lt;&gt;"",114+$U1574,"")</f>
        <v/>
      </c>
      <c r="T1574" s="28" t="str">
        <f t="shared" ca="1" si="690"/>
        <v>$B</v>
      </c>
      <c r="U1574" s="29">
        <f t="shared" si="696"/>
        <v>1452</v>
      </c>
      <c r="V1574" s="29">
        <v>121.66666666667599</v>
      </c>
      <c r="W1574" s="29">
        <f t="shared" si="701"/>
        <v>121</v>
      </c>
      <c r="X1574" s="41" t="str" cm="1">
        <f t="array" aca="1" ref="X1574" ca="1">IFERROR(INDEX('PC&amp;PD'!$A$1:$AP$15,ROW('PC&amp;PD'!$A$15),MATCH(INDIRECT(T1574),'PC&amp;PD'!$A$1:$AP$1,0)),"")</f>
        <v/>
      </c>
      <c r="Z1574" s="155"/>
      <c r="AA1574" s="13" t="str">
        <f t="shared" si="686"/>
        <v/>
      </c>
      <c r="AB1574" s="155"/>
      <c r="AC1574" s="13" t="str">
        <f t="shared" ca="1" si="691"/>
        <v>$AB</v>
      </c>
      <c r="AD1574" s="13" t="str" cm="1">
        <f t="array" aca="1" ref="AD1574" ca="1">IFERROR(IF((LEFT(INDIRECT("$F"&amp;$S1574),4))="GOTS",IF($G1574="Organic","GOTS_Organic_raw",(IF($G1574="Responsible","GOTS_Responsible",(IF($G1574="No Attribute (Conventional)","GOTS_conventional",(IF($G1574="Recycled Pre/Post-Consumer","GOTS_pre_post",(IF($G1574="In-Conversion","GOTS_in_conversion",(IF($G1574="Sustainably Sourced","Sustainably_sourced",""))))))))))),IF($G1574="Organic","Organic",(IF($G1574="Responsible","Responsible",(IF($G1574="No Attribute (Conventional)","No_Attribute_Conventional",(IF($G1574="Recycled Pre/Post-Consumer","Recycled_Pre_Post_Consumer",(IF($G1574="In-Conversion","In_Conversion",(IF($G1574="Recycled Pre-Consumer","Recycled_Pre_Consumer",(IF($G1574="Recycled Post-Consumer","Recycled_Post_Consumer",(IF($G1574="Sustainably Sourced","Sustainably_sourced","")))))))))))))))),"")</f>
        <v/>
      </c>
      <c r="AE1574" s="13" t="e" cm="1">
        <f t="array" aca="1" ref="AE1574" ca="1">IF(INDIRECT("$F"&amp;$S1574)="","",IF(LEFT(INDIRECT("$F"&amp;$S1574),3)="GRS","GRS_RCS_RM",IF((LEFT(INDIRECT("$F"&amp;$S1574),3))="RCS","GRS_RCS_RM",IF(INDIRECT("$F"&amp;$S1574)="OCS (No Label)","OCS_Conversion_RM",IF(LEFT(INDIRECT("$F"&amp;$S1574),3)="OCS","OCS_RM",IF(RIGHT(INDIRECT("$F"&amp;$S1574),10)="conversion","GOTS_RM_conversion",IF((LEFT(INDIRECT("$F"&amp;$S1574),4))="GOTS","GOTS_RM","Responsible_RM")))))))</f>
        <v>#REF!</v>
      </c>
      <c r="AF1574" s="13" t="str" cm="1">
        <f t="array" aca="1" ref="AF1574" ca="1">IF($S1574="","",INDIRECT("$Z"&amp;$S1574))</f>
        <v/>
      </c>
      <c r="AG1574" s="155"/>
      <c r="AH1574" s="13" t="str" cm="1">
        <f t="array" aca="1" ref="AH1574" ca="1">IFERROR(INDIRECT("$ag"&amp;S1574),"")</f>
        <v/>
      </c>
      <c r="AI1574" s="13" t="e" cm="1">
        <f t="array" aca="1" ref="AI1574" ca="1">INDIRECT("O"&amp;S1573)</f>
        <v>#REF!</v>
      </c>
      <c r="AJ1574" s="13" t="str">
        <f>IF($I1574="","",INDEX('Raw Material'!$A$1:$J$75,MATCH(I1574,'Raw Material'!$A$1:$A$75,0),(MATCH(G1574,'Raw Material'!$A$1:$J$1,0))))</f>
        <v/>
      </c>
      <c r="AK1574" s="13" t="str">
        <f t="shared" si="687"/>
        <v>YANLIŞRM</v>
      </c>
      <c r="AL1574" s="153" t="str">
        <f t="shared" si="688"/>
        <v/>
      </c>
    </row>
    <row r="1575" spans="1:38" ht="16.5" customHeight="1">
      <c r="A1575" s="162"/>
      <c r="B1575" s="168"/>
      <c r="C1575" s="169"/>
      <c r="D1575" s="156"/>
      <c r="E1575" s="156"/>
      <c r="F1575" s="175"/>
      <c r="G1575" s="181"/>
      <c r="H1575" s="182"/>
      <c r="I1575" s="182"/>
      <c r="J1575" s="182"/>
      <c r="K1575" s="32"/>
      <c r="L1575" s="179"/>
      <c r="M1575" s="179"/>
      <c r="N1575" s="81"/>
      <c r="O1575" s="185"/>
      <c r="P1575" s="103"/>
      <c r="Q1575" s="84" t="str">
        <f t="shared" si="689"/>
        <v/>
      </c>
      <c r="R1575" s="159"/>
      <c r="S1575" s="28" t="str" cm="1">
        <f t="array" aca="1" ref="S1575" ca="1">IF(INDIRECT("A"&amp;114+$U1575)&lt;&gt;"",114+$U1575,"")</f>
        <v/>
      </c>
      <c r="T1575" s="28" t="str">
        <f t="shared" ca="1" si="690"/>
        <v>$B</v>
      </c>
      <c r="U1575" s="29">
        <f t="shared" si="696"/>
        <v>1452</v>
      </c>
      <c r="V1575" s="29">
        <v>121.75000000001</v>
      </c>
      <c r="W1575" s="29">
        <f t="shared" si="701"/>
        <v>121</v>
      </c>
      <c r="X1575" s="41" t="str" cm="1">
        <f t="array" aca="1" ref="X1575" ca="1">IFERROR(INDEX('PC&amp;PD'!$A$1:$AP$15,ROW('PC&amp;PD'!$A$15),MATCH(INDIRECT(T1575),'PC&amp;PD'!$A$1:$AP$1,0)),"")</f>
        <v/>
      </c>
      <c r="Z1575" s="155"/>
      <c r="AA1575" s="13" t="str">
        <f t="shared" si="686"/>
        <v/>
      </c>
      <c r="AB1575" s="155"/>
      <c r="AC1575" s="13" t="str">
        <f t="shared" ca="1" si="691"/>
        <v>$AB</v>
      </c>
      <c r="AD1575" s="13" t="str" cm="1">
        <f t="array" aca="1" ref="AD1575" ca="1">IFERROR(IF((LEFT(INDIRECT("$F"&amp;$S1575),4))="GOTS",IF($G1575="Organic","GOTS_Organic_raw",(IF($G1575="Responsible","GOTS_Responsible",(IF($G1575="No Attribute (Conventional)","GOTS_conventional",(IF($G1575="Recycled Pre/Post-Consumer","GOTS_pre_post",(IF($G1575="In-Conversion","GOTS_in_conversion",(IF($G1575="Sustainably Sourced","Sustainably_sourced",""))))))))))),IF($G1575="Organic","Organic",(IF($G1575="Responsible","Responsible",(IF($G1575="No Attribute (Conventional)","No_Attribute_Conventional",(IF($G1575="Recycled Pre/Post-Consumer","Recycled_Pre_Post_Consumer",(IF($G1575="In-Conversion","In_Conversion",(IF($G1575="Recycled Pre-Consumer","Recycled_Pre_Consumer",(IF($G1575="Recycled Post-Consumer","Recycled_Post_Consumer",(IF($G1575="Sustainably Sourced","Sustainably_sourced","")))))))))))))))),"")</f>
        <v/>
      </c>
      <c r="AE1575" s="13" t="e" cm="1">
        <f t="array" aca="1" ref="AE1575" ca="1">IF(INDIRECT("$F"&amp;$S1575)="","",IF(LEFT(INDIRECT("$F"&amp;$S1575),3)="GRS","GRS_RCS_RM",IF((LEFT(INDIRECT("$F"&amp;$S1575),3))="RCS","GRS_RCS_RM",IF(INDIRECT("$F"&amp;$S1575)="OCS (No Label)","OCS_Conversion_RM",IF(LEFT(INDIRECT("$F"&amp;$S1575),3)="OCS","OCS_RM",IF(RIGHT(INDIRECT("$F"&amp;$S1575),10)="conversion","GOTS_RM_conversion",IF((LEFT(INDIRECT("$F"&amp;$S1575),4))="GOTS","GOTS_RM","Responsible_RM")))))))</f>
        <v>#REF!</v>
      </c>
      <c r="AF1575" s="13" t="str" cm="1">
        <f t="array" aca="1" ref="AF1575" ca="1">IF($S1575="","",INDIRECT("$Z"&amp;$S1575))</f>
        <v/>
      </c>
      <c r="AG1575" s="155"/>
      <c r="AH1575" s="13" t="str" cm="1">
        <f t="array" aca="1" ref="AH1575" ca="1">IFERROR(INDIRECT("$ag"&amp;S1575),"")</f>
        <v/>
      </c>
      <c r="AI1575" s="13" t="e" cm="1">
        <f t="array" aca="1" ref="AI1575" ca="1">INDIRECT("O"&amp;S1574)</f>
        <v>#REF!</v>
      </c>
      <c r="AJ1575" s="13" t="str">
        <f>IF($I1575="","",INDEX('Raw Material'!$A$1:$J$75,MATCH(I1575,'Raw Material'!$A$1:$A$75,0),(MATCH(G1575,'Raw Material'!$A$1:$J$1,0))))</f>
        <v/>
      </c>
      <c r="AK1575" s="13" t="str">
        <f t="shared" si="687"/>
        <v>YANLIŞRM</v>
      </c>
      <c r="AL1575" s="153" t="str">
        <f t="shared" si="688"/>
        <v/>
      </c>
    </row>
    <row r="1576" spans="1:38" ht="16.5" customHeight="1">
      <c r="A1576" s="162"/>
      <c r="B1576" s="168"/>
      <c r="C1576" s="169"/>
      <c r="D1576" s="156"/>
      <c r="E1576" s="156"/>
      <c r="F1576" s="175"/>
      <c r="G1576" s="181"/>
      <c r="H1576" s="182"/>
      <c r="I1576" s="182"/>
      <c r="J1576" s="182"/>
      <c r="K1576" s="32"/>
      <c r="L1576" s="179"/>
      <c r="M1576" s="179"/>
      <c r="N1576" s="81"/>
      <c r="O1576" s="185"/>
      <c r="P1576" s="103"/>
      <c r="Q1576" s="84" t="str">
        <f t="shared" si="689"/>
        <v/>
      </c>
      <c r="R1576" s="159"/>
      <c r="S1576" s="28" t="str" cm="1">
        <f t="array" aca="1" ref="S1576" ca="1">IF(INDIRECT("A"&amp;114+$U1576)&lt;&gt;"",114+$U1576,"")</f>
        <v/>
      </c>
      <c r="T1576" s="28" t="str">
        <f t="shared" ca="1" si="690"/>
        <v>$B</v>
      </c>
      <c r="U1576" s="29">
        <f t="shared" si="696"/>
        <v>1452</v>
      </c>
      <c r="V1576" s="29">
        <v>121.83333333334301</v>
      </c>
      <c r="W1576" s="29">
        <f t="shared" si="701"/>
        <v>121</v>
      </c>
      <c r="X1576" s="41" t="str" cm="1">
        <f t="array" aca="1" ref="X1576" ca="1">IFERROR(INDEX('PC&amp;PD'!$A$1:$AP$15,ROW('PC&amp;PD'!$A$15),MATCH(INDIRECT(T1576),'PC&amp;PD'!$A$1:$AP$1,0)),"")</f>
        <v/>
      </c>
      <c r="Z1576" s="155"/>
      <c r="AA1576" s="13" t="str">
        <f t="shared" si="686"/>
        <v/>
      </c>
      <c r="AB1576" s="155"/>
      <c r="AC1576" s="13" t="str">
        <f t="shared" ca="1" si="691"/>
        <v>$AB</v>
      </c>
      <c r="AD1576" s="13" t="str" cm="1">
        <f t="array" aca="1" ref="AD1576" ca="1">IFERROR(IF((LEFT(INDIRECT("$F"&amp;$S1576),4))="GOTS",IF($G1576="Organic","GOTS_Organic_raw",(IF($G1576="Responsible","GOTS_Responsible",(IF($G1576="No Attribute (Conventional)","GOTS_conventional",(IF($G1576="Recycled Pre/Post-Consumer","GOTS_pre_post",(IF($G1576="In-Conversion","GOTS_in_conversion",(IF($G1576="Sustainably Sourced","Sustainably_sourced",""))))))))))),IF($G1576="Organic","Organic",(IF($G1576="Responsible","Responsible",(IF($G1576="No Attribute (Conventional)","No_Attribute_Conventional",(IF($G1576="Recycled Pre/Post-Consumer","Recycled_Pre_Post_Consumer",(IF($G1576="In-Conversion","In_Conversion",(IF($G1576="Recycled Pre-Consumer","Recycled_Pre_Consumer",(IF($G1576="Recycled Post-Consumer","Recycled_Post_Consumer",(IF($G1576="Sustainably Sourced","Sustainably_sourced","")))))))))))))))),"")</f>
        <v/>
      </c>
      <c r="AE1576" s="13" t="e" cm="1">
        <f t="array" aca="1" ref="AE1576" ca="1">IF(INDIRECT("$F"&amp;$S1576)="","",IF(LEFT(INDIRECT("$F"&amp;$S1576),3)="GRS","GRS_RCS_RM",IF((LEFT(INDIRECT("$F"&amp;$S1576),3))="RCS","GRS_RCS_RM",IF(INDIRECT("$F"&amp;$S1576)="OCS (No Label)","OCS_Conversion_RM",IF(LEFT(INDIRECT("$F"&amp;$S1576),3)="OCS","OCS_RM",IF(RIGHT(INDIRECT("$F"&amp;$S1576),10)="conversion","GOTS_RM_conversion",IF((LEFT(INDIRECT("$F"&amp;$S1576),4))="GOTS","GOTS_RM","Responsible_RM")))))))</f>
        <v>#REF!</v>
      </c>
      <c r="AF1576" s="13" t="str" cm="1">
        <f t="array" aca="1" ref="AF1576" ca="1">IF($S1576="","",INDIRECT("$Z"&amp;$S1576))</f>
        <v/>
      </c>
      <c r="AG1576" s="155"/>
      <c r="AH1576" s="13" t="str" cm="1">
        <f t="array" aca="1" ref="AH1576" ca="1">IFERROR(INDIRECT("$ag"&amp;S1576),"")</f>
        <v/>
      </c>
      <c r="AI1576" s="13" t="e" cm="1">
        <f t="array" aca="1" ref="AI1576" ca="1">INDIRECT("O"&amp;S1575)</f>
        <v>#REF!</v>
      </c>
      <c r="AJ1576" s="13" t="str">
        <f>IF($I1576="","",INDEX('Raw Material'!$A$1:$J$75,MATCH(I1576,'Raw Material'!$A$1:$A$75,0),(MATCH(G1576,'Raw Material'!$A$1:$J$1,0))))</f>
        <v/>
      </c>
      <c r="AK1576" s="13" t="str">
        <f t="shared" si="687"/>
        <v>YANLIŞRM</v>
      </c>
      <c r="AL1576" s="153" t="str">
        <f t="shared" si="688"/>
        <v/>
      </c>
    </row>
    <row r="1577" spans="1:38" ht="16.5" customHeight="1" thickBot="1">
      <c r="A1577" s="163"/>
      <c r="B1577" s="170"/>
      <c r="C1577" s="171"/>
      <c r="D1577" s="156"/>
      <c r="E1577" s="156"/>
      <c r="F1577" s="176"/>
      <c r="G1577" s="157"/>
      <c r="H1577" s="158"/>
      <c r="I1577" s="158"/>
      <c r="J1577" s="158"/>
      <c r="K1577" s="33"/>
      <c r="L1577" s="180"/>
      <c r="M1577" s="180"/>
      <c r="N1577" s="82"/>
      <c r="O1577" s="186"/>
      <c r="P1577" s="103"/>
      <c r="Q1577" s="84" t="str">
        <f t="shared" si="689"/>
        <v/>
      </c>
      <c r="R1577" s="159"/>
      <c r="S1577" s="28" t="str" cm="1">
        <f t="array" aca="1" ref="S1577" ca="1">IF(INDIRECT("A"&amp;114+$U1577)&lt;&gt;"",114+$U1577,"")</f>
        <v/>
      </c>
      <c r="T1577" s="28" t="str">
        <f t="shared" ca="1" si="690"/>
        <v>$B</v>
      </c>
      <c r="U1577" s="29">
        <f t="shared" si="696"/>
        <v>1452</v>
      </c>
      <c r="V1577" s="29">
        <v>121.91666666667599</v>
      </c>
      <c r="W1577" s="29">
        <f t="shared" si="701"/>
        <v>121</v>
      </c>
      <c r="X1577" s="41" t="str" cm="1">
        <f t="array" aca="1" ref="X1577" ca="1">IFERROR(INDEX('PC&amp;PD'!$A$1:$AP$15,ROW('PC&amp;PD'!$A$15),MATCH(INDIRECT(T1577),'PC&amp;PD'!$A$1:$AP$1,0)),"")</f>
        <v/>
      </c>
      <c r="Z1577" s="155"/>
      <c r="AA1577" s="13" t="str">
        <f t="shared" si="686"/>
        <v/>
      </c>
      <c r="AB1577" s="155"/>
      <c r="AC1577" s="13" t="str">
        <f t="shared" ca="1" si="691"/>
        <v>$AB</v>
      </c>
      <c r="AD1577" s="13" t="str" cm="1">
        <f t="array" aca="1" ref="AD1577" ca="1">IFERROR(IF((LEFT(INDIRECT("$F"&amp;$S1577),4))="GOTS",IF($G1577="Organic","GOTS_Organic_raw",(IF($G1577="Responsible","GOTS_Responsible",(IF($G1577="No Attribute (Conventional)","GOTS_conventional",(IF($G1577="Recycled Pre/Post-Consumer","GOTS_pre_post",(IF($G1577="In-Conversion","GOTS_in_conversion",(IF($G1577="Sustainably Sourced","Sustainably_sourced",""))))))))))),IF($G1577="Organic","Organic",(IF($G1577="Responsible","Responsible",(IF($G1577="No Attribute (Conventional)","No_Attribute_Conventional",(IF($G1577="Recycled Pre/Post-Consumer","Recycled_Pre_Post_Consumer",(IF($G1577="In-Conversion","In_Conversion",(IF($G1577="Recycled Pre-Consumer","Recycled_Pre_Consumer",(IF($G1577="Recycled Post-Consumer","Recycled_Post_Consumer",(IF($G1577="Sustainably Sourced","Sustainably_sourced","")))))))))))))))),"")</f>
        <v/>
      </c>
      <c r="AE1577" s="13" t="e" cm="1">
        <f t="array" aca="1" ref="AE1577" ca="1">IF(INDIRECT("$F"&amp;$S1577)="","",IF(LEFT(INDIRECT("$F"&amp;$S1577),3)="GRS","GRS_RCS_RM",IF((LEFT(INDIRECT("$F"&amp;$S1577),3))="RCS","GRS_RCS_RM",IF(INDIRECT("$F"&amp;$S1577)="OCS (No Label)","OCS_Conversion_RM",IF(LEFT(INDIRECT("$F"&amp;$S1577),3)="OCS","OCS_RM",IF(RIGHT(INDIRECT("$F"&amp;$S1577),10)="conversion","GOTS_RM_conversion",IF((LEFT(INDIRECT("$F"&amp;$S1577),4))="GOTS","GOTS_RM","Responsible_RM")))))))</f>
        <v>#REF!</v>
      </c>
      <c r="AF1577" s="13" t="str" cm="1">
        <f t="array" aca="1" ref="AF1577" ca="1">IF($S1577="","",INDIRECT("$Z"&amp;$S1577))</f>
        <v/>
      </c>
      <c r="AG1577" s="155"/>
      <c r="AH1577" s="13" t="str" cm="1">
        <f t="array" aca="1" ref="AH1577" ca="1">IFERROR(INDIRECT("$ag"&amp;S1577),"")</f>
        <v/>
      </c>
      <c r="AI1577" s="13" t="e" cm="1">
        <f t="array" aca="1" ref="AI1577" ca="1">INDIRECT("O"&amp;S1576)</f>
        <v>#REF!</v>
      </c>
      <c r="AJ1577" s="13" t="str">
        <f>IF($I1577="","",INDEX('Raw Material'!$A$1:$J$75,MATCH(I1577,'Raw Material'!$A$1:$A$75,0),(MATCH(G1577,'Raw Material'!$A$1:$J$1,0))))</f>
        <v/>
      </c>
      <c r="AK1577" s="13" t="str">
        <f t="shared" si="687"/>
        <v>YANLIŞRM</v>
      </c>
      <c r="AL1577" s="153" t="str">
        <f t="shared" si="688"/>
        <v/>
      </c>
    </row>
    <row r="1578" spans="1:38" ht="16.5" customHeight="1">
      <c r="A1578" s="160" t="str">
        <f>IF(B1578="","",COUNTA($B$114:$B1578))</f>
        <v/>
      </c>
      <c r="B1578" s="164"/>
      <c r="C1578" s="165"/>
      <c r="D1578" s="183"/>
      <c r="E1578" s="183"/>
      <c r="F1578" s="172"/>
      <c r="G1578" s="212"/>
      <c r="H1578" s="206"/>
      <c r="I1578" s="206"/>
      <c r="J1578" s="206"/>
      <c r="K1578" s="31"/>
      <c r="L1578" s="177" t="str">
        <f t="shared" ref="L1578" si="710">IF(R1578="","",LEFT(R1578,LEN(R1578)-2))</f>
        <v/>
      </c>
      <c r="M1578" s="177"/>
      <c r="N1578" s="80"/>
      <c r="O1578" s="184"/>
      <c r="P1578" s="103"/>
      <c r="Q1578" s="84" t="str">
        <f t="shared" si="689"/>
        <v/>
      </c>
      <c r="R1578" s="159" t="str">
        <f t="shared" ref="R1578" si="711">CONCATENATE($Q1578,Q1579,Q1580,Q1581,Q1582,Q1583,$Q1584,$Q1585,$Q1586,$Q1587,Q1588,Q1589)</f>
        <v/>
      </c>
      <c r="S1578" s="28" t="str" cm="1">
        <f t="array" aca="1" ref="S1578" ca="1">IF(INDIRECT("A"&amp;114+$U1578)&lt;&gt;"",114+$U1578,"")</f>
        <v/>
      </c>
      <c r="T1578" s="28" t="str">
        <f t="shared" ca="1" si="690"/>
        <v>$B</v>
      </c>
      <c r="U1578" s="29">
        <f t="shared" si="696"/>
        <v>1464</v>
      </c>
      <c r="V1578" s="29">
        <v>122.00000000001</v>
      </c>
      <c r="W1578" s="29">
        <f t="shared" si="701"/>
        <v>122</v>
      </c>
      <c r="X1578" s="41" t="str" cm="1">
        <f t="array" aca="1" ref="X1578" ca="1">IFERROR(INDEX('PC&amp;PD'!$A$1:$AP$15,ROW('PC&amp;PD'!$A$15),MATCH(INDIRECT(T1578),'PC&amp;PD'!$A$1:$AP$1,0)),"")</f>
        <v/>
      </c>
      <c r="Z1578" s="155" t="str">
        <f t="shared" ref="Z1578" si="712">IFERROR(IF($F1578="OCS 100","OCS (OCS 100)",IF($F1578="OCS Blended","OCS (OCS Blended)",IF($F1578="OCS (No Label)","OCS (No Label)",IF($F1578="RCS 100","RCS (RCS 100)",IF($F1578="RCS Blended","RCS (RCS Blended)",IF($F1578="GRS","GRS (GRS)",IF($F1578="GRS (No Label)", "GRS (No Label)",IF($F1578="RDS","RDS (RDS)",IF($F1578="RWS","RWS (RWS)",IF($F1578="RAS","RAS (RAS)",IF($F1578="RMS","RMS (RMS)",IF($F1578="GOTS Organic","GOTS (Organic)",IF($F1578="GOTS Made with organic","GOTS (Made with Organic)",IF($F1578="GOTS Organic - in conversion","GOTS (Organic - In Conversion)",IF($F1578="GOTS Made with organic - in conversion","GOTS (Made with Organic - In Conversion)",""))))))))))))))),"")</f>
        <v/>
      </c>
      <c r="AA1578" s="13" t="str">
        <f t="shared" si="686"/>
        <v/>
      </c>
      <c r="AB1578" s="155" t="str">
        <f t="shared" ref="AB1578" si="713">IFERROR(IF($F1578="OCS 100", "OCS_100",IF($F1578="OCS Blended", "OCS_Blended",IF($F1578="OCS (No Label)", "OCS_No_Label",IF($F1578="RCS 100", "RCS_100",IF($F1578="RCS Blended","RCS_Blended",IF($F1578="GRS","GRS",IF($F1578="GRS (No Label)", "GRS_No_Label",IF($F1578="RDS","RDS",IF($F1578="RWS","RWS",IF($F1578="RMS","RMS",IF($F1578="GOTS Organic","GOTS_Organic",IF($F1578="GOTS Made with organic","GOTS_Made_with_organic",IF($F1578="GOTS Organic - in conversion","GOTS_Organic_in_Conversion",IF($F1578="GOTS Made with organic - in conversion","GOTS_Made_with_Organic_in_Conversion",IF($F1578="RAS","RAS",""))))))))))))))),"")</f>
        <v/>
      </c>
      <c r="AC1578" s="13" t="str">
        <f t="shared" ca="1" si="691"/>
        <v>$AB</v>
      </c>
      <c r="AD1578" s="13" t="str" cm="1">
        <f t="array" aca="1" ref="AD1578" ca="1">IFERROR(IF((LEFT(INDIRECT("$F"&amp;$S1578),4))="GOTS",IF($G1578="Organic","GOTS_Organic_raw",(IF($G1578="Responsible","GOTS_Responsible",(IF($G1578="No Attribute (Conventional)","GOTS_conventional",(IF($G1578="Recycled Pre/Post-Consumer","GOTS_pre_post",(IF($G1578="In-Conversion","GOTS_in_conversion",(IF($G1578="Sustainably Sourced","Sustainably_sourced",""))))))))))),IF($G1578="Organic","Organic",(IF($G1578="Responsible","Responsible",(IF($G1578="No Attribute (Conventional)","No_Attribute_Conventional",(IF($G1578="Recycled Pre/Post-Consumer","Recycled_Pre_Post_Consumer",(IF($G1578="In-Conversion","In_Conversion",(IF($G1578="Recycled Pre-Consumer","Recycled_Pre_Consumer",(IF($G1578="Recycled Post-Consumer","Recycled_Post_Consumer",(IF($G1578="Sustainably Sourced","Sustainably_sourced","")))))))))))))))),"")</f>
        <v/>
      </c>
      <c r="AE1578" s="13" t="e" cm="1">
        <f t="array" aca="1" ref="AE1578" ca="1">IF(INDIRECT("$F"&amp;$S1578)="","",IF(LEFT(INDIRECT("$F"&amp;$S1578),3)="GRS","GRS_RCS_RM",IF((LEFT(INDIRECT("$F"&amp;$S1578),3))="RCS","GRS_RCS_RM",IF(INDIRECT("$F"&amp;$S1578)="OCS (No Label)","OCS_Conversion_RM",IF(LEFT(INDIRECT("$F"&amp;$S1578),3)="OCS","OCS_RM",IF(RIGHT(INDIRECT("$F"&amp;$S1578),10)="conversion","GOTS_RM_conversion",IF((LEFT(INDIRECT("$F"&amp;$S1578),4))="GOTS","GOTS_RM","Responsible_RM")))))))</f>
        <v>#REF!</v>
      </c>
      <c r="AF1578" s="13" t="str" cm="1">
        <f t="array" aca="1" ref="AF1578" ca="1">IF($S1578="","",INDIRECT("$Z"&amp;$S1578))</f>
        <v/>
      </c>
      <c r="AG1578" s="155" t="str">
        <f t="shared" si="685"/>
        <v/>
      </c>
      <c r="AH1578" s="13" t="str" cm="1">
        <f t="array" aca="1" ref="AH1578" ca="1">IFERROR(INDIRECT("$ag"&amp;S1578),"")</f>
        <v/>
      </c>
      <c r="AI1578" s="13" t="e" cm="1">
        <f t="array" aca="1" ref="AI1578" ca="1">INDIRECT("O"&amp;S1577)</f>
        <v>#REF!</v>
      </c>
      <c r="AJ1578" s="13" t="str">
        <f>IF($I1578="","",INDEX('Raw Material'!$A$1:$J$75,MATCH(I1578,'Raw Material'!$A$1:$A$75,0),(MATCH(G1578,'Raw Material'!$A$1:$J$1,0))))</f>
        <v/>
      </c>
      <c r="AK1578" s="13" t="str">
        <f t="shared" si="687"/>
        <v>YANLIŞRM</v>
      </c>
      <c r="AL1578" s="153" t="str">
        <f t="shared" si="688"/>
        <v/>
      </c>
    </row>
    <row r="1579" spans="1:38" ht="16.5" customHeight="1">
      <c r="A1579" s="161"/>
      <c r="B1579" s="166"/>
      <c r="C1579" s="167"/>
      <c r="D1579" s="156"/>
      <c r="E1579" s="156"/>
      <c r="F1579" s="173"/>
      <c r="G1579" s="181"/>
      <c r="H1579" s="182"/>
      <c r="I1579" s="182"/>
      <c r="J1579" s="182"/>
      <c r="K1579" s="32"/>
      <c r="L1579" s="178"/>
      <c r="M1579" s="178"/>
      <c r="N1579" s="81"/>
      <c r="O1579" s="185"/>
      <c r="P1579" s="103"/>
      <c r="Q1579" s="84" t="str">
        <f t="shared" si="689"/>
        <v/>
      </c>
      <c r="R1579" s="159"/>
      <c r="S1579" s="28" t="str" cm="1">
        <f t="array" aca="1" ref="S1579" ca="1">IF(INDIRECT("A"&amp;114+$U1579)&lt;&gt;"",114+$U1579,"")</f>
        <v/>
      </c>
      <c r="T1579" s="28" t="str">
        <f t="shared" ca="1" si="690"/>
        <v>$B</v>
      </c>
      <c r="U1579" s="29">
        <f t="shared" si="696"/>
        <v>1464</v>
      </c>
      <c r="V1579" s="29">
        <v>122.08333333334301</v>
      </c>
      <c r="W1579" s="29">
        <f t="shared" si="701"/>
        <v>122</v>
      </c>
      <c r="X1579" s="41" t="str" cm="1">
        <f t="array" aca="1" ref="X1579" ca="1">IFERROR(INDEX('PC&amp;PD'!$A$1:$AP$15,ROW('PC&amp;PD'!$A$15),MATCH(INDIRECT(T1579),'PC&amp;PD'!$A$1:$AP$1,0)),"")</f>
        <v/>
      </c>
      <c r="Z1579" s="155"/>
      <c r="AA1579" s="13" t="str">
        <f t="shared" si="686"/>
        <v/>
      </c>
      <c r="AB1579" s="155"/>
      <c r="AC1579" s="13" t="str">
        <f t="shared" ca="1" si="691"/>
        <v>$AB</v>
      </c>
      <c r="AD1579" s="13" t="str" cm="1">
        <f t="array" aca="1" ref="AD1579" ca="1">IFERROR(IF((LEFT(INDIRECT("$F"&amp;$S1579),4))="GOTS",IF($G1579="Organic","GOTS_Organic_raw",(IF($G1579="Responsible","GOTS_Responsible",(IF($G1579="No Attribute (Conventional)","GOTS_conventional",(IF($G1579="Recycled Pre/Post-Consumer","GOTS_pre_post",(IF($G1579="In-Conversion","GOTS_in_conversion",(IF($G1579="Sustainably Sourced","Sustainably_sourced",""))))))))))),IF($G1579="Organic","Organic",(IF($G1579="Responsible","Responsible",(IF($G1579="No Attribute (Conventional)","No_Attribute_Conventional",(IF($G1579="Recycled Pre/Post-Consumer","Recycled_Pre_Post_Consumer",(IF($G1579="In-Conversion","In_Conversion",(IF($G1579="Recycled Pre-Consumer","Recycled_Pre_Consumer",(IF($G1579="Recycled Post-Consumer","Recycled_Post_Consumer",(IF($G1579="Sustainably Sourced","Sustainably_sourced","")))))))))))))))),"")</f>
        <v/>
      </c>
      <c r="AE1579" s="13" t="e" cm="1">
        <f t="array" aca="1" ref="AE1579" ca="1">IF(INDIRECT("$F"&amp;$S1579)="","",IF(LEFT(INDIRECT("$F"&amp;$S1579),3)="GRS","GRS_RCS_RM",IF((LEFT(INDIRECT("$F"&amp;$S1579),3))="RCS","GRS_RCS_RM",IF(INDIRECT("$F"&amp;$S1579)="OCS (No Label)","OCS_Conversion_RM",IF(LEFT(INDIRECT("$F"&amp;$S1579),3)="OCS","OCS_RM",IF(RIGHT(INDIRECT("$F"&amp;$S1579),10)="conversion","GOTS_RM_conversion",IF((LEFT(INDIRECT("$F"&amp;$S1579),4))="GOTS","GOTS_RM","Responsible_RM")))))))</f>
        <v>#REF!</v>
      </c>
      <c r="AF1579" s="13" t="str" cm="1">
        <f t="array" aca="1" ref="AF1579" ca="1">IF($S1579="","",INDIRECT("$Z"&amp;$S1579))</f>
        <v/>
      </c>
      <c r="AG1579" s="155"/>
      <c r="AH1579" s="13" t="str" cm="1">
        <f t="array" aca="1" ref="AH1579" ca="1">IFERROR(INDIRECT("$ag"&amp;S1579),"")</f>
        <v/>
      </c>
      <c r="AI1579" s="13" t="e" cm="1">
        <f t="array" aca="1" ref="AI1579" ca="1">INDIRECT("O"&amp;S1578)</f>
        <v>#REF!</v>
      </c>
      <c r="AJ1579" s="13" t="str">
        <f>IF($I1579="","",INDEX('Raw Material'!$A$1:$J$75,MATCH(I1579,'Raw Material'!$A$1:$A$75,0),(MATCH(G1579,'Raw Material'!$A$1:$J$1,0))))</f>
        <v/>
      </c>
      <c r="AK1579" s="13" t="str">
        <f t="shared" si="687"/>
        <v>YANLIŞRM</v>
      </c>
      <c r="AL1579" s="153" t="str">
        <f t="shared" si="688"/>
        <v/>
      </c>
    </row>
    <row r="1580" spans="1:38" ht="16.5" customHeight="1">
      <c r="A1580" s="161"/>
      <c r="B1580" s="166"/>
      <c r="C1580" s="167"/>
      <c r="D1580" s="156"/>
      <c r="E1580" s="156"/>
      <c r="F1580" s="173"/>
      <c r="G1580" s="181"/>
      <c r="H1580" s="182"/>
      <c r="I1580" s="182"/>
      <c r="J1580" s="182"/>
      <c r="K1580" s="32"/>
      <c r="L1580" s="178"/>
      <c r="M1580" s="178"/>
      <c r="N1580" s="81"/>
      <c r="O1580" s="185"/>
      <c r="P1580" s="103"/>
      <c r="Q1580" s="84" t="str">
        <f t="shared" si="689"/>
        <v/>
      </c>
      <c r="R1580" s="159"/>
      <c r="S1580" s="28" t="str" cm="1">
        <f t="array" aca="1" ref="S1580" ca="1">IF(INDIRECT("A"&amp;114+$U1580)&lt;&gt;"",114+$U1580,"")</f>
        <v/>
      </c>
      <c r="T1580" s="28" t="str">
        <f t="shared" ca="1" si="690"/>
        <v>$B</v>
      </c>
      <c r="U1580" s="29">
        <f t="shared" si="696"/>
        <v>1464</v>
      </c>
      <c r="V1580" s="29">
        <v>122.16666666667599</v>
      </c>
      <c r="W1580" s="29">
        <f t="shared" si="701"/>
        <v>122</v>
      </c>
      <c r="X1580" s="41" t="str" cm="1">
        <f t="array" aca="1" ref="X1580" ca="1">IFERROR(INDEX('PC&amp;PD'!$A$1:$AP$15,ROW('PC&amp;PD'!$A$15),MATCH(INDIRECT(T1580),'PC&amp;PD'!$A$1:$AP$1,0)),"")</f>
        <v/>
      </c>
      <c r="Z1580" s="155"/>
      <c r="AA1580" s="13" t="str">
        <f t="shared" si="686"/>
        <v/>
      </c>
      <c r="AB1580" s="155"/>
      <c r="AC1580" s="13" t="str">
        <f t="shared" ca="1" si="691"/>
        <v>$AB</v>
      </c>
      <c r="AD1580" s="13" t="str" cm="1">
        <f t="array" aca="1" ref="AD1580" ca="1">IFERROR(IF((LEFT(INDIRECT("$F"&amp;$S1580),4))="GOTS",IF($G1580="Organic","GOTS_Organic_raw",(IF($G1580="Responsible","GOTS_Responsible",(IF($G1580="No Attribute (Conventional)","GOTS_conventional",(IF($G1580="Recycled Pre/Post-Consumer","GOTS_pre_post",(IF($G1580="In-Conversion","GOTS_in_conversion",(IF($G1580="Sustainably Sourced","Sustainably_sourced",""))))))))))),IF($G1580="Organic","Organic",(IF($G1580="Responsible","Responsible",(IF($G1580="No Attribute (Conventional)","No_Attribute_Conventional",(IF($G1580="Recycled Pre/Post-Consumer","Recycled_Pre_Post_Consumer",(IF($G1580="In-Conversion","In_Conversion",(IF($G1580="Recycled Pre-Consumer","Recycled_Pre_Consumer",(IF($G1580="Recycled Post-Consumer","Recycled_Post_Consumer",(IF($G1580="Sustainably Sourced","Sustainably_sourced","")))))))))))))))),"")</f>
        <v/>
      </c>
      <c r="AE1580" s="13" t="e" cm="1">
        <f t="array" aca="1" ref="AE1580" ca="1">IF(INDIRECT("$F"&amp;$S1580)="","",IF(LEFT(INDIRECT("$F"&amp;$S1580),3)="GRS","GRS_RCS_RM",IF((LEFT(INDIRECT("$F"&amp;$S1580),3))="RCS","GRS_RCS_RM",IF(INDIRECT("$F"&amp;$S1580)="OCS (No Label)","OCS_Conversion_RM",IF(LEFT(INDIRECT("$F"&amp;$S1580),3)="OCS","OCS_RM",IF(RIGHT(INDIRECT("$F"&amp;$S1580),10)="conversion","GOTS_RM_conversion",IF((LEFT(INDIRECT("$F"&amp;$S1580),4))="GOTS","GOTS_RM","Responsible_RM")))))))</f>
        <v>#REF!</v>
      </c>
      <c r="AF1580" s="13" t="str" cm="1">
        <f t="array" aca="1" ref="AF1580" ca="1">IF($S1580="","",INDIRECT("$Z"&amp;$S1580))</f>
        <v/>
      </c>
      <c r="AG1580" s="155"/>
      <c r="AH1580" s="13" t="str" cm="1">
        <f t="array" aca="1" ref="AH1580" ca="1">IFERROR(INDIRECT("$ag"&amp;S1580),"")</f>
        <v/>
      </c>
      <c r="AI1580" s="13" t="e" cm="1">
        <f t="array" aca="1" ref="AI1580" ca="1">INDIRECT("O"&amp;S1579)</f>
        <v>#REF!</v>
      </c>
      <c r="AJ1580" s="13" t="str">
        <f>IF($I1580="","",INDEX('Raw Material'!$A$1:$J$75,MATCH(I1580,'Raw Material'!$A$1:$A$75,0),(MATCH(G1580,'Raw Material'!$A$1:$J$1,0))))</f>
        <v/>
      </c>
      <c r="AK1580" s="13" t="str">
        <f t="shared" si="687"/>
        <v>YANLIŞRM</v>
      </c>
      <c r="AL1580" s="153" t="str">
        <f t="shared" si="688"/>
        <v/>
      </c>
    </row>
    <row r="1581" spans="1:38" ht="16.5" customHeight="1">
      <c r="A1581" s="161"/>
      <c r="B1581" s="166"/>
      <c r="C1581" s="167"/>
      <c r="D1581" s="156"/>
      <c r="E1581" s="156"/>
      <c r="F1581" s="174"/>
      <c r="G1581" s="181"/>
      <c r="H1581" s="182"/>
      <c r="I1581" s="182"/>
      <c r="J1581" s="182"/>
      <c r="K1581" s="32"/>
      <c r="L1581" s="178"/>
      <c r="M1581" s="178"/>
      <c r="N1581" s="81"/>
      <c r="O1581" s="185"/>
      <c r="P1581" s="103"/>
      <c r="Q1581" s="84" t="str">
        <f t="shared" si="689"/>
        <v/>
      </c>
      <c r="R1581" s="159"/>
      <c r="S1581" s="28" t="str" cm="1">
        <f t="array" aca="1" ref="S1581" ca="1">IF(INDIRECT("A"&amp;114+$U1581)&lt;&gt;"",114+$U1581,"")</f>
        <v/>
      </c>
      <c r="T1581" s="28" t="str">
        <f t="shared" ca="1" si="690"/>
        <v>$B</v>
      </c>
      <c r="U1581" s="29">
        <f t="shared" si="696"/>
        <v>1464</v>
      </c>
      <c r="V1581" s="29">
        <v>122.25000000001</v>
      </c>
      <c r="W1581" s="29">
        <f t="shared" si="701"/>
        <v>122</v>
      </c>
      <c r="X1581" s="41" t="str" cm="1">
        <f t="array" aca="1" ref="X1581" ca="1">IFERROR(INDEX('PC&amp;PD'!$A$1:$AP$15,ROW('PC&amp;PD'!$A$15),MATCH(INDIRECT(T1581),'PC&amp;PD'!$A$1:$AP$1,0)),"")</f>
        <v/>
      </c>
      <c r="Z1581" s="155"/>
      <c r="AA1581" s="13" t="str">
        <f t="shared" si="686"/>
        <v/>
      </c>
      <c r="AB1581" s="155"/>
      <c r="AC1581" s="13" t="str">
        <f t="shared" ca="1" si="691"/>
        <v>$AB</v>
      </c>
      <c r="AD1581" s="13" t="str" cm="1">
        <f t="array" aca="1" ref="AD1581" ca="1">IFERROR(IF((LEFT(INDIRECT("$F"&amp;$S1581),4))="GOTS",IF($G1581="Organic","GOTS_Organic_raw",(IF($G1581="Responsible","GOTS_Responsible",(IF($G1581="No Attribute (Conventional)","GOTS_conventional",(IF($G1581="Recycled Pre/Post-Consumer","GOTS_pre_post",(IF($G1581="In-Conversion","GOTS_in_conversion",(IF($G1581="Sustainably Sourced","Sustainably_sourced",""))))))))))),IF($G1581="Organic","Organic",(IF($G1581="Responsible","Responsible",(IF($G1581="No Attribute (Conventional)","No_Attribute_Conventional",(IF($G1581="Recycled Pre/Post-Consumer","Recycled_Pre_Post_Consumer",(IF($G1581="In-Conversion","In_Conversion",(IF($G1581="Recycled Pre-Consumer","Recycled_Pre_Consumer",(IF($G1581="Recycled Post-Consumer","Recycled_Post_Consumer",(IF($G1581="Sustainably Sourced","Sustainably_sourced","")))))))))))))))),"")</f>
        <v/>
      </c>
      <c r="AE1581" s="13" t="e" cm="1">
        <f t="array" aca="1" ref="AE1581" ca="1">IF(INDIRECT("$F"&amp;$S1581)="","",IF(LEFT(INDIRECT("$F"&amp;$S1581),3)="GRS","GRS_RCS_RM",IF((LEFT(INDIRECT("$F"&amp;$S1581),3))="RCS","GRS_RCS_RM",IF(INDIRECT("$F"&amp;$S1581)="OCS (No Label)","OCS_Conversion_RM",IF(LEFT(INDIRECT("$F"&amp;$S1581),3)="OCS","OCS_RM",IF(RIGHT(INDIRECT("$F"&amp;$S1581),10)="conversion","GOTS_RM_conversion",IF((LEFT(INDIRECT("$F"&amp;$S1581),4))="GOTS","GOTS_RM","Responsible_RM")))))))</f>
        <v>#REF!</v>
      </c>
      <c r="AF1581" s="13" t="str" cm="1">
        <f t="array" aca="1" ref="AF1581" ca="1">IF($S1581="","",INDIRECT("$Z"&amp;$S1581))</f>
        <v/>
      </c>
      <c r="AG1581" s="155"/>
      <c r="AH1581" s="13" t="str" cm="1">
        <f t="array" aca="1" ref="AH1581" ca="1">IFERROR(INDIRECT("$ag"&amp;S1581),"")</f>
        <v/>
      </c>
      <c r="AI1581" s="13" t="e" cm="1">
        <f t="array" aca="1" ref="AI1581" ca="1">INDIRECT("O"&amp;S1580)</f>
        <v>#REF!</v>
      </c>
      <c r="AJ1581" s="13" t="str">
        <f>IF($I1581="","",INDEX('Raw Material'!$A$1:$J$75,MATCH(I1581,'Raw Material'!$A$1:$A$75,0),(MATCH(G1581,'Raw Material'!$A$1:$J$1,0))))</f>
        <v/>
      </c>
      <c r="AK1581" s="13" t="str">
        <f t="shared" si="687"/>
        <v>YANLIŞRM</v>
      </c>
      <c r="AL1581" s="153" t="str">
        <f t="shared" si="688"/>
        <v/>
      </c>
    </row>
    <row r="1582" spans="1:38" ht="16.5" customHeight="1">
      <c r="A1582" s="161"/>
      <c r="B1582" s="166"/>
      <c r="C1582" s="167"/>
      <c r="D1582" s="156"/>
      <c r="E1582" s="156"/>
      <c r="F1582" s="174"/>
      <c r="G1582" s="181"/>
      <c r="H1582" s="182"/>
      <c r="I1582" s="182"/>
      <c r="J1582" s="182"/>
      <c r="K1582" s="32"/>
      <c r="L1582" s="178"/>
      <c r="M1582" s="178"/>
      <c r="N1582" s="81"/>
      <c r="O1582" s="185"/>
      <c r="P1582" s="103"/>
      <c r="Q1582" s="84" t="str">
        <f t="shared" si="689"/>
        <v/>
      </c>
      <c r="R1582" s="159"/>
      <c r="S1582" s="28" t="str" cm="1">
        <f t="array" aca="1" ref="S1582" ca="1">IF(INDIRECT("A"&amp;114+$U1582)&lt;&gt;"",114+$U1582,"")</f>
        <v/>
      </c>
      <c r="T1582" s="28" t="str">
        <f t="shared" ca="1" si="690"/>
        <v>$B</v>
      </c>
      <c r="U1582" s="29">
        <f t="shared" si="696"/>
        <v>1464</v>
      </c>
      <c r="V1582" s="29">
        <v>122.33333333334301</v>
      </c>
      <c r="W1582" s="29">
        <f t="shared" si="701"/>
        <v>122</v>
      </c>
      <c r="X1582" s="41" t="str" cm="1">
        <f t="array" aca="1" ref="X1582" ca="1">IFERROR(INDEX('PC&amp;PD'!$A$1:$AP$15,ROW('PC&amp;PD'!$A$15),MATCH(INDIRECT(T1582),'PC&amp;PD'!$A$1:$AP$1,0)),"")</f>
        <v/>
      </c>
      <c r="Z1582" s="155"/>
      <c r="AA1582" s="13" t="str">
        <f t="shared" si="686"/>
        <v/>
      </c>
      <c r="AB1582" s="155"/>
      <c r="AC1582" s="13" t="str">
        <f t="shared" ca="1" si="691"/>
        <v>$AB</v>
      </c>
      <c r="AD1582" s="13" t="str" cm="1">
        <f t="array" aca="1" ref="AD1582" ca="1">IFERROR(IF((LEFT(INDIRECT("$F"&amp;$S1582),4))="GOTS",IF($G1582="Organic","GOTS_Organic_raw",(IF($G1582="Responsible","GOTS_Responsible",(IF($G1582="No Attribute (Conventional)","GOTS_conventional",(IF($G1582="Recycled Pre/Post-Consumer","GOTS_pre_post",(IF($G1582="In-Conversion","GOTS_in_conversion",(IF($G1582="Sustainably Sourced","Sustainably_sourced",""))))))))))),IF($G1582="Organic","Organic",(IF($G1582="Responsible","Responsible",(IF($G1582="No Attribute (Conventional)","No_Attribute_Conventional",(IF($G1582="Recycled Pre/Post-Consumer","Recycled_Pre_Post_Consumer",(IF($G1582="In-Conversion","In_Conversion",(IF($G1582="Recycled Pre-Consumer","Recycled_Pre_Consumer",(IF($G1582="Recycled Post-Consumer","Recycled_Post_Consumer",(IF($G1582="Sustainably Sourced","Sustainably_sourced","")))))))))))))))),"")</f>
        <v/>
      </c>
      <c r="AE1582" s="13" t="e" cm="1">
        <f t="array" aca="1" ref="AE1582" ca="1">IF(INDIRECT("$F"&amp;$S1582)="","",IF(LEFT(INDIRECT("$F"&amp;$S1582),3)="GRS","GRS_RCS_RM",IF((LEFT(INDIRECT("$F"&amp;$S1582),3))="RCS","GRS_RCS_RM",IF(INDIRECT("$F"&amp;$S1582)="OCS (No Label)","OCS_Conversion_RM",IF(LEFT(INDIRECT("$F"&amp;$S1582),3)="OCS","OCS_RM",IF(RIGHT(INDIRECT("$F"&amp;$S1582),10)="conversion","GOTS_RM_conversion",IF((LEFT(INDIRECT("$F"&amp;$S1582),4))="GOTS","GOTS_RM","Responsible_RM")))))))</f>
        <v>#REF!</v>
      </c>
      <c r="AF1582" s="13" t="str" cm="1">
        <f t="array" aca="1" ref="AF1582" ca="1">IF($S1582="","",INDIRECT("$Z"&amp;$S1582))</f>
        <v/>
      </c>
      <c r="AG1582" s="155"/>
      <c r="AH1582" s="13" t="str" cm="1">
        <f t="array" aca="1" ref="AH1582" ca="1">IFERROR(INDIRECT("$ag"&amp;S1582),"")</f>
        <v/>
      </c>
      <c r="AI1582" s="13" t="e" cm="1">
        <f t="array" aca="1" ref="AI1582" ca="1">INDIRECT("O"&amp;S1581)</f>
        <v>#REF!</v>
      </c>
      <c r="AJ1582" s="13" t="str">
        <f>IF($I1582="","",INDEX('Raw Material'!$A$1:$J$75,MATCH(I1582,'Raw Material'!$A$1:$A$75,0),(MATCH(G1582,'Raw Material'!$A$1:$J$1,0))))</f>
        <v/>
      </c>
      <c r="AK1582" s="13" t="str">
        <f t="shared" si="687"/>
        <v>YANLIŞRM</v>
      </c>
      <c r="AL1582" s="153" t="str">
        <f t="shared" si="688"/>
        <v/>
      </c>
    </row>
    <row r="1583" spans="1:38" ht="16.5" customHeight="1">
      <c r="A1583" s="161"/>
      <c r="B1583" s="166"/>
      <c r="C1583" s="167"/>
      <c r="D1583" s="156"/>
      <c r="E1583" s="156"/>
      <c r="F1583" s="174"/>
      <c r="G1583" s="181"/>
      <c r="H1583" s="182"/>
      <c r="I1583" s="182"/>
      <c r="J1583" s="182"/>
      <c r="K1583" s="32"/>
      <c r="L1583" s="178"/>
      <c r="M1583" s="178"/>
      <c r="N1583" s="81"/>
      <c r="O1583" s="185"/>
      <c r="P1583" s="103"/>
      <c r="Q1583" s="84" t="str">
        <f t="shared" si="689"/>
        <v/>
      </c>
      <c r="R1583" s="159"/>
      <c r="S1583" s="28" t="str" cm="1">
        <f t="array" aca="1" ref="S1583" ca="1">IF(INDIRECT("A"&amp;114+$U1583)&lt;&gt;"",114+$U1583,"")</f>
        <v/>
      </c>
      <c r="T1583" s="28" t="str">
        <f t="shared" ca="1" si="690"/>
        <v>$B</v>
      </c>
      <c r="U1583" s="29">
        <f t="shared" si="696"/>
        <v>1464</v>
      </c>
      <c r="V1583" s="29">
        <v>122.41666666667599</v>
      </c>
      <c r="W1583" s="29">
        <f t="shared" si="701"/>
        <v>122</v>
      </c>
      <c r="X1583" s="41" t="str" cm="1">
        <f t="array" aca="1" ref="X1583" ca="1">IFERROR(INDEX('PC&amp;PD'!$A$1:$AP$15,ROW('PC&amp;PD'!$A$15),MATCH(INDIRECT(T1583),'PC&amp;PD'!$A$1:$AP$1,0)),"")</f>
        <v/>
      </c>
      <c r="Z1583" s="155"/>
      <c r="AA1583" s="13" t="str">
        <f t="shared" si="686"/>
        <v/>
      </c>
      <c r="AB1583" s="155"/>
      <c r="AC1583" s="13" t="str">
        <f t="shared" ca="1" si="691"/>
        <v>$AB</v>
      </c>
      <c r="AD1583" s="13" t="str" cm="1">
        <f t="array" aca="1" ref="AD1583" ca="1">IFERROR(IF((LEFT(INDIRECT("$F"&amp;$S1583),4))="GOTS",IF($G1583="Organic","GOTS_Organic_raw",(IF($G1583="Responsible","GOTS_Responsible",(IF($G1583="No Attribute (Conventional)","GOTS_conventional",(IF($G1583="Recycled Pre/Post-Consumer","GOTS_pre_post",(IF($G1583="In-Conversion","GOTS_in_conversion",(IF($G1583="Sustainably Sourced","Sustainably_sourced",""))))))))))),IF($G1583="Organic","Organic",(IF($G1583="Responsible","Responsible",(IF($G1583="No Attribute (Conventional)","No_Attribute_Conventional",(IF($G1583="Recycled Pre/Post-Consumer","Recycled_Pre_Post_Consumer",(IF($G1583="In-Conversion","In_Conversion",(IF($G1583="Recycled Pre-Consumer","Recycled_Pre_Consumer",(IF($G1583="Recycled Post-Consumer","Recycled_Post_Consumer",(IF($G1583="Sustainably Sourced","Sustainably_sourced","")))))))))))))))),"")</f>
        <v/>
      </c>
      <c r="AE1583" s="13" t="e" cm="1">
        <f t="array" aca="1" ref="AE1583" ca="1">IF(INDIRECT("$F"&amp;$S1583)="","",IF(LEFT(INDIRECT("$F"&amp;$S1583),3)="GRS","GRS_RCS_RM",IF((LEFT(INDIRECT("$F"&amp;$S1583),3))="RCS","GRS_RCS_RM",IF(INDIRECT("$F"&amp;$S1583)="OCS (No Label)","OCS_Conversion_RM",IF(LEFT(INDIRECT("$F"&amp;$S1583),3)="OCS","OCS_RM",IF(RIGHT(INDIRECT("$F"&amp;$S1583),10)="conversion","GOTS_RM_conversion",IF((LEFT(INDIRECT("$F"&amp;$S1583),4))="GOTS","GOTS_RM","Responsible_RM")))))))</f>
        <v>#REF!</v>
      </c>
      <c r="AF1583" s="13" t="str" cm="1">
        <f t="array" aca="1" ref="AF1583" ca="1">IF($S1583="","",INDIRECT("$Z"&amp;$S1583))</f>
        <v/>
      </c>
      <c r="AG1583" s="155"/>
      <c r="AH1583" s="13" t="str" cm="1">
        <f t="array" aca="1" ref="AH1583" ca="1">IFERROR(INDIRECT("$ag"&amp;S1583),"")</f>
        <v/>
      </c>
      <c r="AI1583" s="13" t="e" cm="1">
        <f t="array" aca="1" ref="AI1583" ca="1">INDIRECT("O"&amp;S1582)</f>
        <v>#REF!</v>
      </c>
      <c r="AJ1583" s="13" t="str">
        <f>IF($I1583="","",INDEX('Raw Material'!$A$1:$J$75,MATCH(I1583,'Raw Material'!$A$1:$A$75,0),(MATCH(G1583,'Raw Material'!$A$1:$J$1,0))))</f>
        <v/>
      </c>
      <c r="AK1583" s="13" t="str">
        <f t="shared" si="687"/>
        <v>YANLIŞRM</v>
      </c>
      <c r="AL1583" s="153" t="str">
        <f t="shared" si="688"/>
        <v/>
      </c>
    </row>
    <row r="1584" spans="1:38" ht="16.5" customHeight="1">
      <c r="A1584" s="162"/>
      <c r="B1584" s="168"/>
      <c r="C1584" s="169"/>
      <c r="D1584" s="156"/>
      <c r="E1584" s="156"/>
      <c r="F1584" s="175"/>
      <c r="G1584" s="181"/>
      <c r="H1584" s="182"/>
      <c r="I1584" s="182"/>
      <c r="J1584" s="182"/>
      <c r="K1584" s="32"/>
      <c r="L1584" s="179"/>
      <c r="M1584" s="179"/>
      <c r="N1584" s="81"/>
      <c r="O1584" s="185"/>
      <c r="P1584" s="103"/>
      <c r="Q1584" s="84" t="str">
        <f t="shared" si="689"/>
        <v/>
      </c>
      <c r="R1584" s="159"/>
      <c r="S1584" s="28" t="str" cm="1">
        <f t="array" aca="1" ref="S1584" ca="1">IF(INDIRECT("A"&amp;114+$U1584)&lt;&gt;"",114+$U1584,"")</f>
        <v/>
      </c>
      <c r="T1584" s="28" t="str">
        <f t="shared" ca="1" si="690"/>
        <v>$B</v>
      </c>
      <c r="U1584" s="29">
        <f t="shared" si="696"/>
        <v>1464</v>
      </c>
      <c r="V1584" s="29">
        <v>122.50000000001</v>
      </c>
      <c r="W1584" s="29">
        <f t="shared" si="701"/>
        <v>122</v>
      </c>
      <c r="X1584" s="41" t="str" cm="1">
        <f t="array" aca="1" ref="X1584" ca="1">IFERROR(INDEX('PC&amp;PD'!$A$1:$AP$15,ROW('PC&amp;PD'!$A$15),MATCH(INDIRECT(T1584),'PC&amp;PD'!$A$1:$AP$1,0)),"")</f>
        <v/>
      </c>
      <c r="Z1584" s="155"/>
      <c r="AA1584" s="13" t="str">
        <f t="shared" si="686"/>
        <v/>
      </c>
      <c r="AB1584" s="155"/>
      <c r="AC1584" s="13" t="str">
        <f t="shared" ca="1" si="691"/>
        <v>$AB</v>
      </c>
      <c r="AD1584" s="13" t="str" cm="1">
        <f t="array" aca="1" ref="AD1584" ca="1">IFERROR(IF((LEFT(INDIRECT("$F"&amp;$S1584),4))="GOTS",IF($G1584="Organic","GOTS_Organic_raw",(IF($G1584="Responsible","GOTS_Responsible",(IF($G1584="No Attribute (Conventional)","GOTS_conventional",(IF($G1584="Recycled Pre/Post-Consumer","GOTS_pre_post",(IF($G1584="In-Conversion","GOTS_in_conversion",(IF($G1584="Sustainably Sourced","Sustainably_sourced",""))))))))))),IF($G1584="Organic","Organic",(IF($G1584="Responsible","Responsible",(IF($G1584="No Attribute (Conventional)","No_Attribute_Conventional",(IF($G1584="Recycled Pre/Post-Consumer","Recycled_Pre_Post_Consumer",(IF($G1584="In-Conversion","In_Conversion",(IF($G1584="Recycled Pre-Consumer","Recycled_Pre_Consumer",(IF($G1584="Recycled Post-Consumer","Recycled_Post_Consumer",(IF($G1584="Sustainably Sourced","Sustainably_sourced","")))))))))))))))),"")</f>
        <v/>
      </c>
      <c r="AE1584" s="13" t="e" cm="1">
        <f t="array" aca="1" ref="AE1584" ca="1">IF(INDIRECT("$F"&amp;$S1584)="","",IF(LEFT(INDIRECT("$F"&amp;$S1584),3)="GRS","GRS_RCS_RM",IF((LEFT(INDIRECT("$F"&amp;$S1584),3))="RCS","GRS_RCS_RM",IF(INDIRECT("$F"&amp;$S1584)="OCS (No Label)","OCS_Conversion_RM",IF(LEFT(INDIRECT("$F"&amp;$S1584),3)="OCS","OCS_RM",IF(RIGHT(INDIRECT("$F"&amp;$S1584),10)="conversion","GOTS_RM_conversion",IF((LEFT(INDIRECT("$F"&amp;$S1584),4))="GOTS","GOTS_RM","Responsible_RM")))))))</f>
        <v>#REF!</v>
      </c>
      <c r="AF1584" s="13" t="str" cm="1">
        <f t="array" aca="1" ref="AF1584" ca="1">IF($S1584="","",INDIRECT("$Z"&amp;$S1584))</f>
        <v/>
      </c>
      <c r="AG1584" s="155"/>
      <c r="AH1584" s="13" t="str" cm="1">
        <f t="array" aca="1" ref="AH1584" ca="1">IFERROR(INDIRECT("$ag"&amp;S1584),"")</f>
        <v/>
      </c>
      <c r="AI1584" s="13" t="e" cm="1">
        <f t="array" aca="1" ref="AI1584" ca="1">INDIRECT("O"&amp;S1583)</f>
        <v>#REF!</v>
      </c>
      <c r="AJ1584" s="13" t="str">
        <f>IF($I1584="","",INDEX('Raw Material'!$A$1:$J$75,MATCH(I1584,'Raw Material'!$A$1:$A$75,0),(MATCH(G1584,'Raw Material'!$A$1:$J$1,0))))</f>
        <v/>
      </c>
      <c r="AK1584" s="13" t="str">
        <f t="shared" si="687"/>
        <v>YANLIŞRM</v>
      </c>
      <c r="AL1584" s="153" t="str">
        <f t="shared" si="688"/>
        <v/>
      </c>
    </row>
    <row r="1585" spans="1:38" ht="16.5" customHeight="1">
      <c r="A1585" s="162"/>
      <c r="B1585" s="168"/>
      <c r="C1585" s="169"/>
      <c r="D1585" s="156"/>
      <c r="E1585" s="156"/>
      <c r="F1585" s="175"/>
      <c r="G1585" s="181"/>
      <c r="H1585" s="182"/>
      <c r="I1585" s="182"/>
      <c r="J1585" s="182"/>
      <c r="K1585" s="32"/>
      <c r="L1585" s="179"/>
      <c r="M1585" s="179"/>
      <c r="N1585" s="81"/>
      <c r="O1585" s="185"/>
      <c r="P1585" s="103"/>
      <c r="Q1585" s="84" t="str">
        <f t="shared" si="689"/>
        <v/>
      </c>
      <c r="R1585" s="159"/>
      <c r="S1585" s="28" t="str" cm="1">
        <f t="array" aca="1" ref="S1585" ca="1">IF(INDIRECT("A"&amp;114+$U1585)&lt;&gt;"",114+$U1585,"")</f>
        <v/>
      </c>
      <c r="T1585" s="28" t="str">
        <f t="shared" ca="1" si="690"/>
        <v>$B</v>
      </c>
      <c r="U1585" s="29">
        <f t="shared" si="696"/>
        <v>1464</v>
      </c>
      <c r="V1585" s="29">
        <v>122.58333333334301</v>
      </c>
      <c r="W1585" s="29">
        <f t="shared" si="701"/>
        <v>122</v>
      </c>
      <c r="X1585" s="41" t="str" cm="1">
        <f t="array" aca="1" ref="X1585" ca="1">IFERROR(INDEX('PC&amp;PD'!$A$1:$AP$15,ROW('PC&amp;PD'!$A$15),MATCH(INDIRECT(T1585),'PC&amp;PD'!$A$1:$AP$1,0)),"")</f>
        <v/>
      </c>
      <c r="Z1585" s="155"/>
      <c r="AA1585" s="13" t="str">
        <f t="shared" si="686"/>
        <v/>
      </c>
      <c r="AB1585" s="155"/>
      <c r="AC1585" s="13" t="str">
        <f t="shared" ca="1" si="691"/>
        <v>$AB</v>
      </c>
      <c r="AD1585" s="13" t="str" cm="1">
        <f t="array" aca="1" ref="AD1585" ca="1">IFERROR(IF((LEFT(INDIRECT("$F"&amp;$S1585),4))="GOTS",IF($G1585="Organic","GOTS_Organic_raw",(IF($G1585="Responsible","GOTS_Responsible",(IF($G1585="No Attribute (Conventional)","GOTS_conventional",(IF($G1585="Recycled Pre/Post-Consumer","GOTS_pre_post",(IF($G1585="In-Conversion","GOTS_in_conversion",(IF($G1585="Sustainably Sourced","Sustainably_sourced",""))))))))))),IF($G1585="Organic","Organic",(IF($G1585="Responsible","Responsible",(IF($G1585="No Attribute (Conventional)","No_Attribute_Conventional",(IF($G1585="Recycled Pre/Post-Consumer","Recycled_Pre_Post_Consumer",(IF($G1585="In-Conversion","In_Conversion",(IF($G1585="Recycled Pre-Consumer","Recycled_Pre_Consumer",(IF($G1585="Recycled Post-Consumer","Recycled_Post_Consumer",(IF($G1585="Sustainably Sourced","Sustainably_sourced","")))))))))))))))),"")</f>
        <v/>
      </c>
      <c r="AE1585" s="13" t="e" cm="1">
        <f t="array" aca="1" ref="AE1585" ca="1">IF(INDIRECT("$F"&amp;$S1585)="","",IF(LEFT(INDIRECT("$F"&amp;$S1585),3)="GRS","GRS_RCS_RM",IF((LEFT(INDIRECT("$F"&amp;$S1585),3))="RCS","GRS_RCS_RM",IF(INDIRECT("$F"&amp;$S1585)="OCS (No Label)","OCS_Conversion_RM",IF(LEFT(INDIRECT("$F"&amp;$S1585),3)="OCS","OCS_RM",IF(RIGHT(INDIRECT("$F"&amp;$S1585),10)="conversion","GOTS_RM_conversion",IF((LEFT(INDIRECT("$F"&amp;$S1585),4))="GOTS","GOTS_RM","Responsible_RM")))))))</f>
        <v>#REF!</v>
      </c>
      <c r="AF1585" s="13" t="str" cm="1">
        <f t="array" aca="1" ref="AF1585" ca="1">IF($S1585="","",INDIRECT("$Z"&amp;$S1585))</f>
        <v/>
      </c>
      <c r="AG1585" s="155"/>
      <c r="AH1585" s="13" t="str" cm="1">
        <f t="array" aca="1" ref="AH1585" ca="1">IFERROR(INDIRECT("$ag"&amp;S1585),"")</f>
        <v/>
      </c>
      <c r="AI1585" s="13" t="e" cm="1">
        <f t="array" aca="1" ref="AI1585" ca="1">INDIRECT("O"&amp;S1584)</f>
        <v>#REF!</v>
      </c>
      <c r="AJ1585" s="13" t="str">
        <f>IF($I1585="","",INDEX('Raw Material'!$A$1:$J$75,MATCH(I1585,'Raw Material'!$A$1:$A$75,0),(MATCH(G1585,'Raw Material'!$A$1:$J$1,0))))</f>
        <v/>
      </c>
      <c r="AK1585" s="13" t="str">
        <f t="shared" si="687"/>
        <v>YANLIŞRM</v>
      </c>
      <c r="AL1585" s="153" t="str">
        <f t="shared" si="688"/>
        <v/>
      </c>
    </row>
    <row r="1586" spans="1:38" ht="16.5" customHeight="1">
      <c r="A1586" s="162"/>
      <c r="B1586" s="168"/>
      <c r="C1586" s="169"/>
      <c r="D1586" s="156"/>
      <c r="E1586" s="156"/>
      <c r="F1586" s="175"/>
      <c r="G1586" s="181"/>
      <c r="H1586" s="182"/>
      <c r="I1586" s="182"/>
      <c r="J1586" s="182"/>
      <c r="K1586" s="32"/>
      <c r="L1586" s="179"/>
      <c r="M1586" s="179"/>
      <c r="N1586" s="81"/>
      <c r="O1586" s="185"/>
      <c r="P1586" s="103"/>
      <c r="Q1586" s="84" t="str">
        <f t="shared" si="689"/>
        <v/>
      </c>
      <c r="R1586" s="159"/>
      <c r="S1586" s="28" t="str" cm="1">
        <f t="array" aca="1" ref="S1586" ca="1">IF(INDIRECT("A"&amp;114+$U1586)&lt;&gt;"",114+$U1586,"")</f>
        <v/>
      </c>
      <c r="T1586" s="28" t="str">
        <f t="shared" ca="1" si="690"/>
        <v>$B</v>
      </c>
      <c r="U1586" s="29">
        <f t="shared" si="696"/>
        <v>1464</v>
      </c>
      <c r="V1586" s="29">
        <v>122.66666666667599</v>
      </c>
      <c r="W1586" s="29">
        <f t="shared" si="701"/>
        <v>122</v>
      </c>
      <c r="X1586" s="41" t="str" cm="1">
        <f t="array" aca="1" ref="X1586" ca="1">IFERROR(INDEX('PC&amp;PD'!$A$1:$AP$15,ROW('PC&amp;PD'!$A$15),MATCH(INDIRECT(T1586),'PC&amp;PD'!$A$1:$AP$1,0)),"")</f>
        <v/>
      </c>
      <c r="Z1586" s="155"/>
      <c r="AA1586" s="13" t="str">
        <f t="shared" si="686"/>
        <v/>
      </c>
      <c r="AB1586" s="155"/>
      <c r="AC1586" s="13" t="str">
        <f t="shared" ca="1" si="691"/>
        <v>$AB</v>
      </c>
      <c r="AD1586" s="13" t="str" cm="1">
        <f t="array" aca="1" ref="AD1586" ca="1">IFERROR(IF((LEFT(INDIRECT("$F"&amp;$S1586),4))="GOTS",IF($G1586="Organic","GOTS_Organic_raw",(IF($G1586="Responsible","GOTS_Responsible",(IF($G1586="No Attribute (Conventional)","GOTS_conventional",(IF($G1586="Recycled Pre/Post-Consumer","GOTS_pre_post",(IF($G1586="In-Conversion","GOTS_in_conversion",(IF($G1586="Sustainably Sourced","Sustainably_sourced",""))))))))))),IF($G1586="Organic","Organic",(IF($G1586="Responsible","Responsible",(IF($G1586="No Attribute (Conventional)","No_Attribute_Conventional",(IF($G1586="Recycled Pre/Post-Consumer","Recycled_Pre_Post_Consumer",(IF($G1586="In-Conversion","In_Conversion",(IF($G1586="Recycled Pre-Consumer","Recycled_Pre_Consumer",(IF($G1586="Recycled Post-Consumer","Recycled_Post_Consumer",(IF($G1586="Sustainably Sourced","Sustainably_sourced","")))))))))))))))),"")</f>
        <v/>
      </c>
      <c r="AE1586" s="13" t="e" cm="1">
        <f t="array" aca="1" ref="AE1586" ca="1">IF(INDIRECT("$F"&amp;$S1586)="","",IF(LEFT(INDIRECT("$F"&amp;$S1586),3)="GRS","GRS_RCS_RM",IF((LEFT(INDIRECT("$F"&amp;$S1586),3))="RCS","GRS_RCS_RM",IF(INDIRECT("$F"&amp;$S1586)="OCS (No Label)","OCS_Conversion_RM",IF(LEFT(INDIRECT("$F"&amp;$S1586),3)="OCS","OCS_RM",IF(RIGHT(INDIRECT("$F"&amp;$S1586),10)="conversion","GOTS_RM_conversion",IF((LEFT(INDIRECT("$F"&amp;$S1586),4))="GOTS","GOTS_RM","Responsible_RM")))))))</f>
        <v>#REF!</v>
      </c>
      <c r="AF1586" s="13" t="str" cm="1">
        <f t="array" aca="1" ref="AF1586" ca="1">IF($S1586="","",INDIRECT("$Z"&amp;$S1586))</f>
        <v/>
      </c>
      <c r="AG1586" s="155"/>
      <c r="AH1586" s="13" t="str" cm="1">
        <f t="array" aca="1" ref="AH1586" ca="1">IFERROR(INDIRECT("$ag"&amp;S1586),"")</f>
        <v/>
      </c>
      <c r="AI1586" s="13" t="e" cm="1">
        <f t="array" aca="1" ref="AI1586" ca="1">INDIRECT("O"&amp;S1585)</f>
        <v>#REF!</v>
      </c>
      <c r="AJ1586" s="13" t="str">
        <f>IF($I1586="","",INDEX('Raw Material'!$A$1:$J$75,MATCH(I1586,'Raw Material'!$A$1:$A$75,0),(MATCH(G1586,'Raw Material'!$A$1:$J$1,0))))</f>
        <v/>
      </c>
      <c r="AK1586" s="13" t="str">
        <f t="shared" si="687"/>
        <v>YANLIŞRM</v>
      </c>
      <c r="AL1586" s="153" t="str">
        <f t="shared" si="688"/>
        <v/>
      </c>
    </row>
    <row r="1587" spans="1:38" ht="16.5" customHeight="1">
      <c r="A1587" s="162"/>
      <c r="B1587" s="168"/>
      <c r="C1587" s="169"/>
      <c r="D1587" s="156"/>
      <c r="E1587" s="156"/>
      <c r="F1587" s="175"/>
      <c r="G1587" s="181"/>
      <c r="H1587" s="182"/>
      <c r="I1587" s="182"/>
      <c r="J1587" s="182"/>
      <c r="K1587" s="32"/>
      <c r="L1587" s="179"/>
      <c r="M1587" s="179"/>
      <c r="N1587" s="81"/>
      <c r="O1587" s="185"/>
      <c r="P1587" s="103"/>
      <c r="Q1587" s="84" t="str">
        <f t="shared" si="689"/>
        <v/>
      </c>
      <c r="R1587" s="159"/>
      <c r="S1587" s="28" t="str" cm="1">
        <f t="array" aca="1" ref="S1587" ca="1">IF(INDIRECT("A"&amp;114+$U1587)&lt;&gt;"",114+$U1587,"")</f>
        <v/>
      </c>
      <c r="T1587" s="28" t="str">
        <f t="shared" ca="1" si="690"/>
        <v>$B</v>
      </c>
      <c r="U1587" s="29">
        <f t="shared" si="696"/>
        <v>1464</v>
      </c>
      <c r="V1587" s="29">
        <v>122.75000000001</v>
      </c>
      <c r="W1587" s="29">
        <f t="shared" si="701"/>
        <v>122</v>
      </c>
      <c r="X1587" s="41" t="str" cm="1">
        <f t="array" aca="1" ref="X1587" ca="1">IFERROR(INDEX('PC&amp;PD'!$A$1:$AP$15,ROW('PC&amp;PD'!$A$15),MATCH(INDIRECT(T1587),'PC&amp;PD'!$A$1:$AP$1,0)),"")</f>
        <v/>
      </c>
      <c r="Z1587" s="155"/>
      <c r="AA1587" s="13" t="str">
        <f t="shared" ref="AA1587:AA1650" si="714">IFERROR(IF(G1587="","",IF(G1587="No Attribute (Conventional)","",G1587)),"")</f>
        <v/>
      </c>
      <c r="AB1587" s="155"/>
      <c r="AC1587" s="13" t="str">
        <f t="shared" ca="1" si="691"/>
        <v>$AB</v>
      </c>
      <c r="AD1587" s="13" t="str" cm="1">
        <f t="array" aca="1" ref="AD1587" ca="1">IFERROR(IF((LEFT(INDIRECT("$F"&amp;$S1587),4))="GOTS",IF($G1587="Organic","GOTS_Organic_raw",(IF($G1587="Responsible","GOTS_Responsible",(IF($G1587="No Attribute (Conventional)","GOTS_conventional",(IF($G1587="Recycled Pre/Post-Consumer","GOTS_pre_post",(IF($G1587="In-Conversion","GOTS_in_conversion",(IF($G1587="Sustainably Sourced","Sustainably_sourced",""))))))))))),IF($G1587="Organic","Organic",(IF($G1587="Responsible","Responsible",(IF($G1587="No Attribute (Conventional)","No_Attribute_Conventional",(IF($G1587="Recycled Pre/Post-Consumer","Recycled_Pre_Post_Consumer",(IF($G1587="In-Conversion","In_Conversion",(IF($G1587="Recycled Pre-Consumer","Recycled_Pre_Consumer",(IF($G1587="Recycled Post-Consumer","Recycled_Post_Consumer",(IF($G1587="Sustainably Sourced","Sustainably_sourced","")))))))))))))))),"")</f>
        <v/>
      </c>
      <c r="AE1587" s="13" t="e" cm="1">
        <f t="array" aca="1" ref="AE1587" ca="1">IF(INDIRECT("$F"&amp;$S1587)="","",IF(LEFT(INDIRECT("$F"&amp;$S1587),3)="GRS","GRS_RCS_RM",IF((LEFT(INDIRECT("$F"&amp;$S1587),3))="RCS","GRS_RCS_RM",IF(INDIRECT("$F"&amp;$S1587)="OCS (No Label)","OCS_Conversion_RM",IF(LEFT(INDIRECT("$F"&amp;$S1587),3)="OCS","OCS_RM",IF(RIGHT(INDIRECT("$F"&amp;$S1587),10)="conversion","GOTS_RM_conversion",IF((LEFT(INDIRECT("$F"&amp;$S1587),4))="GOTS","GOTS_RM","Responsible_RM")))))))</f>
        <v>#REF!</v>
      </c>
      <c r="AF1587" s="13" t="str" cm="1">
        <f t="array" aca="1" ref="AF1587" ca="1">IF($S1587="","",INDIRECT("$Z"&amp;$S1587))</f>
        <v/>
      </c>
      <c r="AG1587" s="155"/>
      <c r="AH1587" s="13" t="str" cm="1">
        <f t="array" aca="1" ref="AH1587" ca="1">IFERROR(INDIRECT("$ag"&amp;S1587),"")</f>
        <v/>
      </c>
      <c r="AI1587" s="13" t="e" cm="1">
        <f t="array" aca="1" ref="AI1587" ca="1">INDIRECT("O"&amp;S1586)</f>
        <v>#REF!</v>
      </c>
      <c r="AJ1587" s="13" t="str">
        <f>IF($I1587="","",INDEX('Raw Material'!$A$1:$J$75,MATCH(I1587,'Raw Material'!$A$1:$A$75,0),(MATCH(G1587,'Raw Material'!$A$1:$J$1,0))))</f>
        <v/>
      </c>
      <c r="AK1587" s="13" t="str">
        <f t="shared" ref="AK1587:AK1650" si="715">$U$17&amp;"RM"</f>
        <v>YANLIŞRM</v>
      </c>
      <c r="AL1587" s="153" t="str">
        <f t="shared" ref="AL1587:AL1650" si="716">IF($G1587="Organic","Organic",IF($G1587="No Attribute (Conventional)","No_Attribute_Conventional",IF($G1587="Recycled pre-consumer","Recycled_pre_consumer",IF($G1587="Recycled post-consumer","Recycled_post_consumer",IF($G1587="Responsible","Responsible",IF($G1587="Sustainably sourced","Sustainable_sourced",IF($G1587="ın-conversion","In_conversion","")))))))</f>
        <v/>
      </c>
    </row>
    <row r="1588" spans="1:38" ht="16.5" customHeight="1">
      <c r="A1588" s="162"/>
      <c r="B1588" s="168"/>
      <c r="C1588" s="169"/>
      <c r="D1588" s="156"/>
      <c r="E1588" s="156"/>
      <c r="F1588" s="175"/>
      <c r="G1588" s="181"/>
      <c r="H1588" s="182"/>
      <c r="I1588" s="182"/>
      <c r="J1588" s="182"/>
      <c r="K1588" s="32"/>
      <c r="L1588" s="179"/>
      <c r="M1588" s="179"/>
      <c r="N1588" s="81"/>
      <c r="O1588" s="185"/>
      <c r="P1588" s="103"/>
      <c r="Q1588" s="84" t="str">
        <f t="shared" si="689"/>
        <v/>
      </c>
      <c r="R1588" s="159"/>
      <c r="S1588" s="28" t="str" cm="1">
        <f t="array" aca="1" ref="S1588" ca="1">IF(INDIRECT("A"&amp;114+$U1588)&lt;&gt;"",114+$U1588,"")</f>
        <v/>
      </c>
      <c r="T1588" s="28" t="str">
        <f t="shared" ca="1" si="690"/>
        <v>$B</v>
      </c>
      <c r="U1588" s="29">
        <f t="shared" si="696"/>
        <v>1464</v>
      </c>
      <c r="V1588" s="29">
        <v>122.83333333334301</v>
      </c>
      <c r="W1588" s="29">
        <f t="shared" si="701"/>
        <v>122</v>
      </c>
      <c r="X1588" s="41" t="str" cm="1">
        <f t="array" aca="1" ref="X1588" ca="1">IFERROR(INDEX('PC&amp;PD'!$A$1:$AP$15,ROW('PC&amp;PD'!$A$15),MATCH(INDIRECT(T1588),'PC&amp;PD'!$A$1:$AP$1,0)),"")</f>
        <v/>
      </c>
      <c r="Z1588" s="155"/>
      <c r="AA1588" s="13" t="str">
        <f t="shared" si="714"/>
        <v/>
      </c>
      <c r="AB1588" s="155"/>
      <c r="AC1588" s="13" t="str">
        <f t="shared" ca="1" si="691"/>
        <v>$AB</v>
      </c>
      <c r="AD1588" s="13" t="str" cm="1">
        <f t="array" aca="1" ref="AD1588" ca="1">IFERROR(IF((LEFT(INDIRECT("$F"&amp;$S1588),4))="GOTS",IF($G1588="Organic","GOTS_Organic_raw",(IF($G1588="Responsible","GOTS_Responsible",(IF($G1588="No Attribute (Conventional)","GOTS_conventional",(IF($G1588="Recycled Pre/Post-Consumer","GOTS_pre_post",(IF($G1588="In-Conversion","GOTS_in_conversion",(IF($G1588="Sustainably Sourced","Sustainably_sourced",""))))))))))),IF($G1588="Organic","Organic",(IF($G1588="Responsible","Responsible",(IF($G1588="No Attribute (Conventional)","No_Attribute_Conventional",(IF($G1588="Recycled Pre/Post-Consumer","Recycled_Pre_Post_Consumer",(IF($G1588="In-Conversion","In_Conversion",(IF($G1588="Recycled Pre-Consumer","Recycled_Pre_Consumer",(IF($G1588="Recycled Post-Consumer","Recycled_Post_Consumer",(IF($G1588="Sustainably Sourced","Sustainably_sourced","")))))))))))))))),"")</f>
        <v/>
      </c>
      <c r="AE1588" s="13" t="e" cm="1">
        <f t="array" aca="1" ref="AE1588" ca="1">IF(INDIRECT("$F"&amp;$S1588)="","",IF(LEFT(INDIRECT("$F"&amp;$S1588),3)="GRS","GRS_RCS_RM",IF((LEFT(INDIRECT("$F"&amp;$S1588),3))="RCS","GRS_RCS_RM",IF(INDIRECT("$F"&amp;$S1588)="OCS (No Label)","OCS_Conversion_RM",IF(LEFT(INDIRECT("$F"&amp;$S1588),3)="OCS","OCS_RM",IF(RIGHT(INDIRECT("$F"&amp;$S1588),10)="conversion","GOTS_RM_conversion",IF((LEFT(INDIRECT("$F"&amp;$S1588),4))="GOTS","GOTS_RM","Responsible_RM")))))))</f>
        <v>#REF!</v>
      </c>
      <c r="AF1588" s="13" t="str" cm="1">
        <f t="array" aca="1" ref="AF1588" ca="1">IF($S1588="","",INDIRECT("$Z"&amp;$S1588))</f>
        <v/>
      </c>
      <c r="AG1588" s="155"/>
      <c r="AH1588" s="13" t="str" cm="1">
        <f t="array" aca="1" ref="AH1588" ca="1">IFERROR(INDIRECT("$ag"&amp;S1588),"")</f>
        <v/>
      </c>
      <c r="AI1588" s="13" t="e" cm="1">
        <f t="array" aca="1" ref="AI1588" ca="1">INDIRECT("O"&amp;S1587)</f>
        <v>#REF!</v>
      </c>
      <c r="AJ1588" s="13" t="str">
        <f>IF($I1588="","",INDEX('Raw Material'!$A$1:$J$75,MATCH(I1588,'Raw Material'!$A$1:$A$75,0),(MATCH(G1588,'Raw Material'!$A$1:$J$1,0))))</f>
        <v/>
      </c>
      <c r="AK1588" s="13" t="str">
        <f t="shared" si="715"/>
        <v>YANLIŞRM</v>
      </c>
      <c r="AL1588" s="153" t="str">
        <f t="shared" si="716"/>
        <v/>
      </c>
    </row>
    <row r="1589" spans="1:38" ht="16.5" customHeight="1" thickBot="1">
      <c r="A1589" s="163"/>
      <c r="B1589" s="170"/>
      <c r="C1589" s="171"/>
      <c r="D1589" s="156"/>
      <c r="E1589" s="156"/>
      <c r="F1589" s="176"/>
      <c r="G1589" s="157"/>
      <c r="H1589" s="158"/>
      <c r="I1589" s="158"/>
      <c r="J1589" s="158"/>
      <c r="K1589" s="33"/>
      <c r="L1589" s="180"/>
      <c r="M1589" s="180"/>
      <c r="N1589" s="82"/>
      <c r="O1589" s="186"/>
      <c r="P1589" s="103"/>
      <c r="Q1589" s="84" t="str">
        <f t="shared" ref="Q1589:Q1652" si="717">IF(OR($G1589="",$I1589="",$K1589="",$AJ1589="–"),"",CONCATENATE($K1589," ",$AA1589," ",$I1589," (",$AJ1589,") + "))</f>
        <v/>
      </c>
      <c r="R1589" s="159"/>
      <c r="S1589" s="28" t="str" cm="1">
        <f t="array" aca="1" ref="S1589" ca="1">IF(INDIRECT("A"&amp;114+$U1589)&lt;&gt;"",114+$U1589,"")</f>
        <v/>
      </c>
      <c r="T1589" s="28" t="str">
        <f t="shared" ref="T1589:T1652" ca="1" si="718">"$B"&amp;S1589</f>
        <v>$B</v>
      </c>
      <c r="U1589" s="29">
        <f t="shared" si="696"/>
        <v>1464</v>
      </c>
      <c r="V1589" s="29">
        <v>122.91666666667599</v>
      </c>
      <c r="W1589" s="29">
        <f t="shared" si="701"/>
        <v>122</v>
      </c>
      <c r="X1589" s="41" t="str" cm="1">
        <f t="array" aca="1" ref="X1589" ca="1">IFERROR(INDEX('PC&amp;PD'!$A$1:$AP$15,ROW('PC&amp;PD'!$A$15),MATCH(INDIRECT(T1589),'PC&amp;PD'!$A$1:$AP$1,0)),"")</f>
        <v/>
      </c>
      <c r="Z1589" s="155"/>
      <c r="AA1589" s="13" t="str">
        <f t="shared" si="714"/>
        <v/>
      </c>
      <c r="AB1589" s="155"/>
      <c r="AC1589" s="13" t="str">
        <f t="shared" ref="AC1589:AC1652" ca="1" si="719">"$AB"&amp;S1589</f>
        <v>$AB</v>
      </c>
      <c r="AD1589" s="13" t="str" cm="1">
        <f t="array" aca="1" ref="AD1589" ca="1">IFERROR(IF((LEFT(INDIRECT("$F"&amp;$S1589),4))="GOTS",IF($G1589="Organic","GOTS_Organic_raw",(IF($G1589="Responsible","GOTS_Responsible",(IF($G1589="No Attribute (Conventional)","GOTS_conventional",(IF($G1589="Recycled Pre/Post-Consumer","GOTS_pre_post",(IF($G1589="In-Conversion","GOTS_in_conversion",(IF($G1589="Sustainably Sourced","Sustainably_sourced",""))))))))))),IF($G1589="Organic","Organic",(IF($G1589="Responsible","Responsible",(IF($G1589="No Attribute (Conventional)","No_Attribute_Conventional",(IF($G1589="Recycled Pre/Post-Consumer","Recycled_Pre_Post_Consumer",(IF($G1589="In-Conversion","In_Conversion",(IF($G1589="Recycled Pre-Consumer","Recycled_Pre_Consumer",(IF($G1589="Recycled Post-Consumer","Recycled_Post_Consumer",(IF($G1589="Sustainably Sourced","Sustainably_sourced","")))))))))))))))),"")</f>
        <v/>
      </c>
      <c r="AE1589" s="13" t="e" cm="1">
        <f t="array" aca="1" ref="AE1589" ca="1">IF(INDIRECT("$F"&amp;$S1589)="","",IF(LEFT(INDIRECT("$F"&amp;$S1589),3)="GRS","GRS_RCS_RM",IF((LEFT(INDIRECT("$F"&amp;$S1589),3))="RCS","GRS_RCS_RM",IF(INDIRECT("$F"&amp;$S1589)="OCS (No Label)","OCS_Conversion_RM",IF(LEFT(INDIRECT("$F"&amp;$S1589),3)="OCS","OCS_RM",IF(RIGHT(INDIRECT("$F"&amp;$S1589),10)="conversion","GOTS_RM_conversion",IF((LEFT(INDIRECT("$F"&amp;$S1589),4))="GOTS","GOTS_RM","Responsible_RM")))))))</f>
        <v>#REF!</v>
      </c>
      <c r="AF1589" s="13" t="str" cm="1">
        <f t="array" aca="1" ref="AF1589" ca="1">IF($S1589="","",INDIRECT("$Z"&amp;$S1589))</f>
        <v/>
      </c>
      <c r="AG1589" s="155"/>
      <c r="AH1589" s="13" t="str" cm="1">
        <f t="array" aca="1" ref="AH1589" ca="1">IFERROR(INDIRECT("$ag"&amp;S1589),"")</f>
        <v/>
      </c>
      <c r="AI1589" s="13" t="e" cm="1">
        <f t="array" aca="1" ref="AI1589" ca="1">INDIRECT("O"&amp;S1588)</f>
        <v>#REF!</v>
      </c>
      <c r="AJ1589" s="13" t="str">
        <f>IF($I1589="","",INDEX('Raw Material'!$A$1:$J$75,MATCH(I1589,'Raw Material'!$A$1:$A$75,0),(MATCH(G1589,'Raw Material'!$A$1:$J$1,0))))</f>
        <v/>
      </c>
      <c r="AK1589" s="13" t="str">
        <f t="shared" si="715"/>
        <v>YANLIŞRM</v>
      </c>
      <c r="AL1589" s="153" t="str">
        <f t="shared" si="716"/>
        <v/>
      </c>
    </row>
    <row r="1590" spans="1:38" ht="16.5" customHeight="1">
      <c r="A1590" s="160" t="str">
        <f>IF(B1590="","",COUNTA($B$114:$B1590))</f>
        <v/>
      </c>
      <c r="B1590" s="164"/>
      <c r="C1590" s="165"/>
      <c r="D1590" s="183"/>
      <c r="E1590" s="183"/>
      <c r="F1590" s="172"/>
      <c r="G1590" s="212"/>
      <c r="H1590" s="206"/>
      <c r="I1590" s="206"/>
      <c r="J1590" s="206"/>
      <c r="K1590" s="31"/>
      <c r="L1590" s="177" t="str">
        <f t="shared" ref="L1590" si="720">IF(R1590="","",LEFT(R1590,LEN(R1590)-2))</f>
        <v/>
      </c>
      <c r="M1590" s="177"/>
      <c r="N1590" s="80"/>
      <c r="O1590" s="184"/>
      <c r="P1590" s="103"/>
      <c r="Q1590" s="84" t="str">
        <f t="shared" si="717"/>
        <v/>
      </c>
      <c r="R1590" s="159" t="str">
        <f t="shared" ref="R1590" si="721">CONCATENATE($Q1590,Q1591,Q1592,Q1593,Q1594,Q1595,$Q1596,$Q1597,$Q1598,$Q1599,Q1600,Q1601)</f>
        <v/>
      </c>
      <c r="S1590" s="28" t="str" cm="1">
        <f t="array" aca="1" ref="S1590" ca="1">IF(INDIRECT("A"&amp;114+$U1590)&lt;&gt;"",114+$U1590,"")</f>
        <v/>
      </c>
      <c r="T1590" s="28" t="str">
        <f t="shared" ca="1" si="718"/>
        <v>$B</v>
      </c>
      <c r="U1590" s="29">
        <f t="shared" si="696"/>
        <v>1476</v>
      </c>
      <c r="V1590" s="29">
        <v>123.00000000001</v>
      </c>
      <c r="W1590" s="29">
        <f t="shared" si="701"/>
        <v>123</v>
      </c>
      <c r="X1590" s="41" t="str" cm="1">
        <f t="array" aca="1" ref="X1590" ca="1">IFERROR(INDEX('PC&amp;PD'!$A$1:$AP$15,ROW('PC&amp;PD'!$A$15),MATCH(INDIRECT(T1590),'PC&amp;PD'!$A$1:$AP$1,0)),"")</f>
        <v/>
      </c>
      <c r="Z1590" s="155" t="str">
        <f t="shared" ref="Z1590" si="722">IFERROR(IF($F1590="OCS 100","OCS (OCS 100)",IF($F1590="OCS Blended","OCS (OCS Blended)",IF($F1590="OCS (No Label)","OCS (No Label)",IF($F1590="RCS 100","RCS (RCS 100)",IF($F1590="RCS Blended","RCS (RCS Blended)",IF($F1590="GRS","GRS (GRS)",IF($F1590="GRS (No Label)", "GRS (No Label)",IF($F1590="RDS","RDS (RDS)",IF($F1590="RWS","RWS (RWS)",IF($F1590="RAS","RAS (RAS)",IF($F1590="RMS","RMS (RMS)",IF($F1590="GOTS Organic","GOTS (Organic)",IF($F1590="GOTS Made with organic","GOTS (Made with Organic)",IF($F1590="GOTS Organic - in conversion","GOTS (Organic - In Conversion)",IF($F1590="GOTS Made with organic - in conversion","GOTS (Made with Organic - In Conversion)",""))))))))))))))),"")</f>
        <v/>
      </c>
      <c r="AA1590" s="13" t="str">
        <f t="shared" si="714"/>
        <v/>
      </c>
      <c r="AB1590" s="155" t="str">
        <f t="shared" ref="AB1590" si="723">IFERROR(IF($F1590="OCS 100", "OCS_100",IF($F1590="OCS Blended", "OCS_Blended",IF($F1590="OCS (No Label)", "OCS_No_Label",IF($F1590="RCS 100", "RCS_100",IF($F1590="RCS Blended","RCS_Blended",IF($F1590="GRS","GRS",IF($F1590="GRS (No Label)", "GRS_No_Label",IF($F1590="RDS","RDS",IF($F1590="RWS","RWS",IF($F1590="RMS","RMS",IF($F1590="GOTS Organic","GOTS_Organic",IF($F1590="GOTS Made with organic","GOTS_Made_with_organic",IF($F1590="GOTS Organic - in conversion","GOTS_Organic_in_Conversion",IF($F1590="GOTS Made with organic - in conversion","GOTS_Made_with_Organic_in_Conversion",IF($F1590="RAS","RAS",""))))))))))))))),"")</f>
        <v/>
      </c>
      <c r="AC1590" s="13" t="str">
        <f t="shared" ca="1" si="719"/>
        <v>$AB</v>
      </c>
      <c r="AD1590" s="13" t="str" cm="1">
        <f t="array" aca="1" ref="AD1590" ca="1">IFERROR(IF((LEFT(INDIRECT("$F"&amp;$S1590),4))="GOTS",IF($G1590="Organic","GOTS_Organic_raw",(IF($G1590="Responsible","GOTS_Responsible",(IF($G1590="No Attribute (Conventional)","GOTS_conventional",(IF($G1590="Recycled Pre/Post-Consumer","GOTS_pre_post",(IF($G1590="In-Conversion","GOTS_in_conversion",(IF($G1590="Sustainably Sourced","Sustainably_sourced",""))))))))))),IF($G1590="Organic","Organic",(IF($G1590="Responsible","Responsible",(IF($G1590="No Attribute (Conventional)","No_Attribute_Conventional",(IF($G1590="Recycled Pre/Post-Consumer","Recycled_Pre_Post_Consumer",(IF($G1590="In-Conversion","In_Conversion",(IF($G1590="Recycled Pre-Consumer","Recycled_Pre_Consumer",(IF($G1590="Recycled Post-Consumer","Recycled_Post_Consumer",(IF($G1590="Sustainably Sourced","Sustainably_sourced","")))))))))))))))),"")</f>
        <v/>
      </c>
      <c r="AE1590" s="13" t="e" cm="1">
        <f t="array" aca="1" ref="AE1590" ca="1">IF(INDIRECT("$F"&amp;$S1590)="","",IF(LEFT(INDIRECT("$F"&amp;$S1590),3)="GRS","GRS_RCS_RM",IF((LEFT(INDIRECT("$F"&amp;$S1590),3))="RCS","GRS_RCS_RM",IF(INDIRECT("$F"&amp;$S1590)="OCS (No Label)","OCS_Conversion_RM",IF(LEFT(INDIRECT("$F"&amp;$S1590),3)="OCS","OCS_RM",IF(RIGHT(INDIRECT("$F"&amp;$S1590),10)="conversion","GOTS_RM_conversion",IF((LEFT(INDIRECT("$F"&amp;$S1590),4))="GOTS","GOTS_RM","Responsible_RM")))))))</f>
        <v>#REF!</v>
      </c>
      <c r="AF1590" s="13" t="str" cm="1">
        <f t="array" aca="1" ref="AF1590" ca="1">IF($S1590="","",INDIRECT("$Z"&amp;$S1590))</f>
        <v/>
      </c>
      <c r="AG1590" s="155" t="str">
        <f t="shared" ref="AG1590:AG1650" si="724">IF(AND(Y1590="",Y1591="",Y1592="",Y1593="",Y1594="",Y1595="",Y1596="",Y1597="",Y1598="",Y1599="",Y1600="",Y1601=""),"",CONCATENATE(Y1590&amp;", "&amp;Y1591&amp;", "&amp;Y1592&amp;", "&amp;Y1593&amp;", "&amp;Y1594&amp;", "&amp;Y1595&amp;", "&amp;Y1596&amp;", "&amp;Y1597&amp;", "&amp;Y1598&amp;", "&amp;Y1599&amp;", "&amp;Y1600&amp;", "&amp;Y1601))</f>
        <v/>
      </c>
      <c r="AH1590" s="13" t="str" cm="1">
        <f t="array" aca="1" ref="AH1590" ca="1">IFERROR(INDIRECT("$ag"&amp;S1590),"")</f>
        <v/>
      </c>
      <c r="AI1590" s="13" t="e" cm="1">
        <f t="array" aca="1" ref="AI1590" ca="1">INDIRECT("O"&amp;S1589)</f>
        <v>#REF!</v>
      </c>
      <c r="AJ1590" s="13" t="str">
        <f>IF($I1590="","",INDEX('Raw Material'!$A$1:$J$75,MATCH(I1590,'Raw Material'!$A$1:$A$75,0),(MATCH(G1590,'Raw Material'!$A$1:$J$1,0))))</f>
        <v/>
      </c>
      <c r="AK1590" s="13" t="str">
        <f t="shared" si="715"/>
        <v>YANLIŞRM</v>
      </c>
      <c r="AL1590" s="153" t="str">
        <f t="shared" si="716"/>
        <v/>
      </c>
    </row>
    <row r="1591" spans="1:38" ht="16.5" customHeight="1">
      <c r="A1591" s="161"/>
      <c r="B1591" s="166"/>
      <c r="C1591" s="167"/>
      <c r="D1591" s="156"/>
      <c r="E1591" s="156"/>
      <c r="F1591" s="173"/>
      <c r="G1591" s="181"/>
      <c r="H1591" s="182"/>
      <c r="I1591" s="182"/>
      <c r="J1591" s="182"/>
      <c r="K1591" s="32"/>
      <c r="L1591" s="178"/>
      <c r="M1591" s="178"/>
      <c r="N1591" s="81"/>
      <c r="O1591" s="185"/>
      <c r="P1591" s="103"/>
      <c r="Q1591" s="84" t="str">
        <f t="shared" si="717"/>
        <v/>
      </c>
      <c r="R1591" s="159"/>
      <c r="S1591" s="28" t="str" cm="1">
        <f t="array" aca="1" ref="S1591" ca="1">IF(INDIRECT("A"&amp;114+$U1591)&lt;&gt;"",114+$U1591,"")</f>
        <v/>
      </c>
      <c r="T1591" s="28" t="str">
        <f t="shared" ca="1" si="718"/>
        <v>$B</v>
      </c>
      <c r="U1591" s="29">
        <f t="shared" si="696"/>
        <v>1476</v>
      </c>
      <c r="V1591" s="29">
        <v>123.08333333334301</v>
      </c>
      <c r="W1591" s="29">
        <f t="shared" si="701"/>
        <v>123</v>
      </c>
      <c r="X1591" s="41" t="str" cm="1">
        <f t="array" aca="1" ref="X1591" ca="1">IFERROR(INDEX('PC&amp;PD'!$A$1:$AP$15,ROW('PC&amp;PD'!$A$15),MATCH(INDIRECT(T1591),'PC&amp;PD'!$A$1:$AP$1,0)),"")</f>
        <v/>
      </c>
      <c r="Z1591" s="155"/>
      <c r="AA1591" s="13" t="str">
        <f t="shared" si="714"/>
        <v/>
      </c>
      <c r="AB1591" s="155"/>
      <c r="AC1591" s="13" t="str">
        <f t="shared" ca="1" si="719"/>
        <v>$AB</v>
      </c>
      <c r="AD1591" s="13" t="str" cm="1">
        <f t="array" aca="1" ref="AD1591" ca="1">IFERROR(IF((LEFT(INDIRECT("$F"&amp;$S1591),4))="GOTS",IF($G1591="Organic","GOTS_Organic_raw",(IF($G1591="Responsible","GOTS_Responsible",(IF($G1591="No Attribute (Conventional)","GOTS_conventional",(IF($G1591="Recycled Pre/Post-Consumer","GOTS_pre_post",(IF($G1591="In-Conversion","GOTS_in_conversion",(IF($G1591="Sustainably Sourced","Sustainably_sourced",""))))))))))),IF($G1591="Organic","Organic",(IF($G1591="Responsible","Responsible",(IF($G1591="No Attribute (Conventional)","No_Attribute_Conventional",(IF($G1591="Recycled Pre/Post-Consumer","Recycled_Pre_Post_Consumer",(IF($G1591="In-Conversion","In_Conversion",(IF($G1591="Recycled Pre-Consumer","Recycled_Pre_Consumer",(IF($G1591="Recycled Post-Consumer","Recycled_Post_Consumer",(IF($G1591="Sustainably Sourced","Sustainably_sourced","")))))))))))))))),"")</f>
        <v/>
      </c>
      <c r="AE1591" s="13" t="e" cm="1">
        <f t="array" aca="1" ref="AE1591" ca="1">IF(INDIRECT("$F"&amp;$S1591)="","",IF(LEFT(INDIRECT("$F"&amp;$S1591),3)="GRS","GRS_RCS_RM",IF((LEFT(INDIRECT("$F"&amp;$S1591),3))="RCS","GRS_RCS_RM",IF(INDIRECT("$F"&amp;$S1591)="OCS (No Label)","OCS_Conversion_RM",IF(LEFT(INDIRECT("$F"&amp;$S1591),3)="OCS","OCS_RM",IF(RIGHT(INDIRECT("$F"&amp;$S1591),10)="conversion","GOTS_RM_conversion",IF((LEFT(INDIRECT("$F"&amp;$S1591),4))="GOTS","GOTS_RM","Responsible_RM")))))))</f>
        <v>#REF!</v>
      </c>
      <c r="AF1591" s="13" t="str" cm="1">
        <f t="array" aca="1" ref="AF1591" ca="1">IF($S1591="","",INDIRECT("$Z"&amp;$S1591))</f>
        <v/>
      </c>
      <c r="AG1591" s="155"/>
      <c r="AH1591" s="13" t="str" cm="1">
        <f t="array" aca="1" ref="AH1591" ca="1">IFERROR(INDIRECT("$ag"&amp;S1591),"")</f>
        <v/>
      </c>
      <c r="AI1591" s="13" t="e" cm="1">
        <f t="array" aca="1" ref="AI1591" ca="1">INDIRECT("O"&amp;S1590)</f>
        <v>#REF!</v>
      </c>
      <c r="AJ1591" s="13" t="str">
        <f>IF($I1591="","",INDEX('Raw Material'!$A$1:$J$75,MATCH(I1591,'Raw Material'!$A$1:$A$75,0),(MATCH(G1591,'Raw Material'!$A$1:$J$1,0))))</f>
        <v/>
      </c>
      <c r="AK1591" s="13" t="str">
        <f t="shared" si="715"/>
        <v>YANLIŞRM</v>
      </c>
      <c r="AL1591" s="153" t="str">
        <f t="shared" si="716"/>
        <v/>
      </c>
    </row>
    <row r="1592" spans="1:38" ht="16.5" customHeight="1">
      <c r="A1592" s="161"/>
      <c r="B1592" s="166"/>
      <c r="C1592" s="167"/>
      <c r="D1592" s="156"/>
      <c r="E1592" s="156"/>
      <c r="F1592" s="173"/>
      <c r="G1592" s="181"/>
      <c r="H1592" s="182"/>
      <c r="I1592" s="182"/>
      <c r="J1592" s="182"/>
      <c r="K1592" s="32"/>
      <c r="L1592" s="178"/>
      <c r="M1592" s="178"/>
      <c r="N1592" s="81"/>
      <c r="O1592" s="185"/>
      <c r="P1592" s="103"/>
      <c r="Q1592" s="84" t="str">
        <f t="shared" si="717"/>
        <v/>
      </c>
      <c r="R1592" s="159"/>
      <c r="S1592" s="28" t="str" cm="1">
        <f t="array" aca="1" ref="S1592" ca="1">IF(INDIRECT("A"&amp;114+$U1592)&lt;&gt;"",114+$U1592,"")</f>
        <v/>
      </c>
      <c r="T1592" s="28" t="str">
        <f t="shared" ca="1" si="718"/>
        <v>$B</v>
      </c>
      <c r="U1592" s="29">
        <f t="shared" si="696"/>
        <v>1476</v>
      </c>
      <c r="V1592" s="29">
        <v>123.16666666667599</v>
      </c>
      <c r="W1592" s="29">
        <f t="shared" si="701"/>
        <v>123</v>
      </c>
      <c r="X1592" s="41" t="str" cm="1">
        <f t="array" aca="1" ref="X1592" ca="1">IFERROR(INDEX('PC&amp;PD'!$A$1:$AP$15,ROW('PC&amp;PD'!$A$15),MATCH(INDIRECT(T1592),'PC&amp;PD'!$A$1:$AP$1,0)),"")</f>
        <v/>
      </c>
      <c r="Z1592" s="155"/>
      <c r="AA1592" s="13" t="str">
        <f t="shared" si="714"/>
        <v/>
      </c>
      <c r="AB1592" s="155"/>
      <c r="AC1592" s="13" t="str">
        <f t="shared" ca="1" si="719"/>
        <v>$AB</v>
      </c>
      <c r="AD1592" s="13" t="str" cm="1">
        <f t="array" aca="1" ref="AD1592" ca="1">IFERROR(IF((LEFT(INDIRECT("$F"&amp;$S1592),4))="GOTS",IF($G1592="Organic","GOTS_Organic_raw",(IF($G1592="Responsible","GOTS_Responsible",(IF($G1592="No Attribute (Conventional)","GOTS_conventional",(IF($G1592="Recycled Pre/Post-Consumer","GOTS_pre_post",(IF($G1592="In-Conversion","GOTS_in_conversion",(IF($G1592="Sustainably Sourced","Sustainably_sourced",""))))))))))),IF($G1592="Organic","Organic",(IF($G1592="Responsible","Responsible",(IF($G1592="No Attribute (Conventional)","No_Attribute_Conventional",(IF($G1592="Recycled Pre/Post-Consumer","Recycled_Pre_Post_Consumer",(IF($G1592="In-Conversion","In_Conversion",(IF($G1592="Recycled Pre-Consumer","Recycled_Pre_Consumer",(IF($G1592="Recycled Post-Consumer","Recycled_Post_Consumer",(IF($G1592="Sustainably Sourced","Sustainably_sourced","")))))))))))))))),"")</f>
        <v/>
      </c>
      <c r="AE1592" s="13" t="e" cm="1">
        <f t="array" aca="1" ref="AE1592" ca="1">IF(INDIRECT("$F"&amp;$S1592)="","",IF(LEFT(INDIRECT("$F"&amp;$S1592),3)="GRS","GRS_RCS_RM",IF((LEFT(INDIRECT("$F"&amp;$S1592),3))="RCS","GRS_RCS_RM",IF(INDIRECT("$F"&amp;$S1592)="OCS (No Label)","OCS_Conversion_RM",IF(LEFT(INDIRECT("$F"&amp;$S1592),3)="OCS","OCS_RM",IF(RIGHT(INDIRECT("$F"&amp;$S1592),10)="conversion","GOTS_RM_conversion",IF((LEFT(INDIRECT("$F"&amp;$S1592),4))="GOTS","GOTS_RM","Responsible_RM")))))))</f>
        <v>#REF!</v>
      </c>
      <c r="AF1592" s="13" t="str" cm="1">
        <f t="array" aca="1" ref="AF1592" ca="1">IF($S1592="","",INDIRECT("$Z"&amp;$S1592))</f>
        <v/>
      </c>
      <c r="AG1592" s="155"/>
      <c r="AH1592" s="13" t="str" cm="1">
        <f t="array" aca="1" ref="AH1592" ca="1">IFERROR(INDIRECT("$ag"&amp;S1592),"")</f>
        <v/>
      </c>
      <c r="AI1592" s="13" t="e" cm="1">
        <f t="array" aca="1" ref="AI1592" ca="1">INDIRECT("O"&amp;S1591)</f>
        <v>#REF!</v>
      </c>
      <c r="AJ1592" s="13" t="str">
        <f>IF($I1592="","",INDEX('Raw Material'!$A$1:$J$75,MATCH(I1592,'Raw Material'!$A$1:$A$75,0),(MATCH(G1592,'Raw Material'!$A$1:$J$1,0))))</f>
        <v/>
      </c>
      <c r="AK1592" s="13" t="str">
        <f t="shared" si="715"/>
        <v>YANLIŞRM</v>
      </c>
      <c r="AL1592" s="153" t="str">
        <f t="shared" si="716"/>
        <v/>
      </c>
    </row>
    <row r="1593" spans="1:38" ht="16.5" customHeight="1">
      <c r="A1593" s="161"/>
      <c r="B1593" s="166"/>
      <c r="C1593" s="167"/>
      <c r="D1593" s="156"/>
      <c r="E1593" s="156"/>
      <c r="F1593" s="174"/>
      <c r="G1593" s="181"/>
      <c r="H1593" s="182"/>
      <c r="I1593" s="182"/>
      <c r="J1593" s="182"/>
      <c r="K1593" s="32"/>
      <c r="L1593" s="178"/>
      <c r="M1593" s="178"/>
      <c r="N1593" s="81"/>
      <c r="O1593" s="185"/>
      <c r="P1593" s="103"/>
      <c r="Q1593" s="84" t="str">
        <f t="shared" si="717"/>
        <v/>
      </c>
      <c r="R1593" s="159"/>
      <c r="S1593" s="28" t="str" cm="1">
        <f t="array" aca="1" ref="S1593" ca="1">IF(INDIRECT("A"&amp;114+$U1593)&lt;&gt;"",114+$U1593,"")</f>
        <v/>
      </c>
      <c r="T1593" s="28" t="str">
        <f t="shared" ca="1" si="718"/>
        <v>$B</v>
      </c>
      <c r="U1593" s="29">
        <f t="shared" si="696"/>
        <v>1476</v>
      </c>
      <c r="V1593" s="29">
        <v>123.25000000001</v>
      </c>
      <c r="W1593" s="29">
        <f t="shared" si="701"/>
        <v>123</v>
      </c>
      <c r="X1593" s="41" t="str" cm="1">
        <f t="array" aca="1" ref="X1593" ca="1">IFERROR(INDEX('PC&amp;PD'!$A$1:$AP$15,ROW('PC&amp;PD'!$A$15),MATCH(INDIRECT(T1593),'PC&amp;PD'!$A$1:$AP$1,0)),"")</f>
        <v/>
      </c>
      <c r="Z1593" s="155"/>
      <c r="AA1593" s="13" t="str">
        <f t="shared" si="714"/>
        <v/>
      </c>
      <c r="AB1593" s="155"/>
      <c r="AC1593" s="13" t="str">
        <f t="shared" ca="1" si="719"/>
        <v>$AB</v>
      </c>
      <c r="AD1593" s="13" t="str" cm="1">
        <f t="array" aca="1" ref="AD1593" ca="1">IFERROR(IF((LEFT(INDIRECT("$F"&amp;$S1593),4))="GOTS",IF($G1593="Organic","GOTS_Organic_raw",(IF($G1593="Responsible","GOTS_Responsible",(IF($G1593="No Attribute (Conventional)","GOTS_conventional",(IF($G1593="Recycled Pre/Post-Consumer","GOTS_pre_post",(IF($G1593="In-Conversion","GOTS_in_conversion",(IF($G1593="Sustainably Sourced","Sustainably_sourced",""))))))))))),IF($G1593="Organic","Organic",(IF($G1593="Responsible","Responsible",(IF($G1593="No Attribute (Conventional)","No_Attribute_Conventional",(IF($G1593="Recycled Pre/Post-Consumer","Recycled_Pre_Post_Consumer",(IF($G1593="In-Conversion","In_Conversion",(IF($G1593="Recycled Pre-Consumer","Recycled_Pre_Consumer",(IF($G1593="Recycled Post-Consumer","Recycled_Post_Consumer",(IF($G1593="Sustainably Sourced","Sustainably_sourced","")))))))))))))))),"")</f>
        <v/>
      </c>
      <c r="AE1593" s="13" t="e" cm="1">
        <f t="array" aca="1" ref="AE1593" ca="1">IF(INDIRECT("$F"&amp;$S1593)="","",IF(LEFT(INDIRECT("$F"&amp;$S1593),3)="GRS","GRS_RCS_RM",IF((LEFT(INDIRECT("$F"&amp;$S1593),3))="RCS","GRS_RCS_RM",IF(INDIRECT("$F"&amp;$S1593)="OCS (No Label)","OCS_Conversion_RM",IF(LEFT(INDIRECT("$F"&amp;$S1593),3)="OCS","OCS_RM",IF(RIGHT(INDIRECT("$F"&amp;$S1593),10)="conversion","GOTS_RM_conversion",IF((LEFT(INDIRECT("$F"&amp;$S1593),4))="GOTS","GOTS_RM","Responsible_RM")))))))</f>
        <v>#REF!</v>
      </c>
      <c r="AF1593" s="13" t="str" cm="1">
        <f t="array" aca="1" ref="AF1593" ca="1">IF($S1593="","",INDIRECT("$Z"&amp;$S1593))</f>
        <v/>
      </c>
      <c r="AG1593" s="155"/>
      <c r="AH1593" s="13" t="str" cm="1">
        <f t="array" aca="1" ref="AH1593" ca="1">IFERROR(INDIRECT("$ag"&amp;S1593),"")</f>
        <v/>
      </c>
      <c r="AI1593" s="13" t="e" cm="1">
        <f t="array" aca="1" ref="AI1593" ca="1">INDIRECT("O"&amp;S1592)</f>
        <v>#REF!</v>
      </c>
      <c r="AJ1593" s="13" t="str">
        <f>IF($I1593="","",INDEX('Raw Material'!$A$1:$J$75,MATCH(I1593,'Raw Material'!$A$1:$A$75,0),(MATCH(G1593,'Raw Material'!$A$1:$J$1,0))))</f>
        <v/>
      </c>
      <c r="AK1593" s="13" t="str">
        <f t="shared" si="715"/>
        <v>YANLIŞRM</v>
      </c>
      <c r="AL1593" s="153" t="str">
        <f t="shared" si="716"/>
        <v/>
      </c>
    </row>
    <row r="1594" spans="1:38" ht="16.5" customHeight="1">
      <c r="A1594" s="161"/>
      <c r="B1594" s="166"/>
      <c r="C1594" s="167"/>
      <c r="D1594" s="156"/>
      <c r="E1594" s="156"/>
      <c r="F1594" s="174"/>
      <c r="G1594" s="181"/>
      <c r="H1594" s="182"/>
      <c r="I1594" s="182"/>
      <c r="J1594" s="182"/>
      <c r="K1594" s="32"/>
      <c r="L1594" s="178"/>
      <c r="M1594" s="178"/>
      <c r="N1594" s="81"/>
      <c r="O1594" s="185"/>
      <c r="P1594" s="103"/>
      <c r="Q1594" s="84" t="str">
        <f t="shared" si="717"/>
        <v/>
      </c>
      <c r="R1594" s="159"/>
      <c r="S1594" s="28" t="str" cm="1">
        <f t="array" aca="1" ref="S1594" ca="1">IF(INDIRECT("A"&amp;114+$U1594)&lt;&gt;"",114+$U1594,"")</f>
        <v/>
      </c>
      <c r="T1594" s="28" t="str">
        <f t="shared" ca="1" si="718"/>
        <v>$B</v>
      </c>
      <c r="U1594" s="29">
        <f t="shared" si="696"/>
        <v>1476</v>
      </c>
      <c r="V1594" s="29">
        <v>123.33333333334301</v>
      </c>
      <c r="W1594" s="29">
        <f t="shared" si="701"/>
        <v>123</v>
      </c>
      <c r="X1594" s="41" t="str" cm="1">
        <f t="array" aca="1" ref="X1594" ca="1">IFERROR(INDEX('PC&amp;PD'!$A$1:$AP$15,ROW('PC&amp;PD'!$A$15),MATCH(INDIRECT(T1594),'PC&amp;PD'!$A$1:$AP$1,0)),"")</f>
        <v/>
      </c>
      <c r="Z1594" s="155"/>
      <c r="AA1594" s="13" t="str">
        <f t="shared" si="714"/>
        <v/>
      </c>
      <c r="AB1594" s="155"/>
      <c r="AC1594" s="13" t="str">
        <f t="shared" ca="1" si="719"/>
        <v>$AB</v>
      </c>
      <c r="AD1594" s="13" t="str" cm="1">
        <f t="array" aca="1" ref="AD1594" ca="1">IFERROR(IF((LEFT(INDIRECT("$F"&amp;$S1594),4))="GOTS",IF($G1594="Organic","GOTS_Organic_raw",(IF($G1594="Responsible","GOTS_Responsible",(IF($G1594="No Attribute (Conventional)","GOTS_conventional",(IF($G1594="Recycled Pre/Post-Consumer","GOTS_pre_post",(IF($G1594="In-Conversion","GOTS_in_conversion",(IF($G1594="Sustainably Sourced","Sustainably_sourced",""))))))))))),IF($G1594="Organic","Organic",(IF($G1594="Responsible","Responsible",(IF($G1594="No Attribute (Conventional)","No_Attribute_Conventional",(IF($G1594="Recycled Pre/Post-Consumer","Recycled_Pre_Post_Consumer",(IF($G1594="In-Conversion","In_Conversion",(IF($G1594="Recycled Pre-Consumer","Recycled_Pre_Consumer",(IF($G1594="Recycled Post-Consumer","Recycled_Post_Consumer",(IF($G1594="Sustainably Sourced","Sustainably_sourced","")))))))))))))))),"")</f>
        <v/>
      </c>
      <c r="AE1594" s="13" t="e" cm="1">
        <f t="array" aca="1" ref="AE1594" ca="1">IF(INDIRECT("$F"&amp;$S1594)="","",IF(LEFT(INDIRECT("$F"&amp;$S1594),3)="GRS","GRS_RCS_RM",IF((LEFT(INDIRECT("$F"&amp;$S1594),3))="RCS","GRS_RCS_RM",IF(INDIRECT("$F"&amp;$S1594)="OCS (No Label)","OCS_Conversion_RM",IF(LEFT(INDIRECT("$F"&amp;$S1594),3)="OCS","OCS_RM",IF(RIGHT(INDIRECT("$F"&amp;$S1594),10)="conversion","GOTS_RM_conversion",IF((LEFT(INDIRECT("$F"&amp;$S1594),4))="GOTS","GOTS_RM","Responsible_RM")))))))</f>
        <v>#REF!</v>
      </c>
      <c r="AF1594" s="13" t="str" cm="1">
        <f t="array" aca="1" ref="AF1594" ca="1">IF($S1594="","",INDIRECT("$Z"&amp;$S1594))</f>
        <v/>
      </c>
      <c r="AG1594" s="155"/>
      <c r="AH1594" s="13" t="str" cm="1">
        <f t="array" aca="1" ref="AH1594" ca="1">IFERROR(INDIRECT("$ag"&amp;S1594),"")</f>
        <v/>
      </c>
      <c r="AI1594" s="13" t="e" cm="1">
        <f t="array" aca="1" ref="AI1594" ca="1">INDIRECT("O"&amp;S1593)</f>
        <v>#REF!</v>
      </c>
      <c r="AJ1594" s="13" t="str">
        <f>IF($I1594="","",INDEX('Raw Material'!$A$1:$J$75,MATCH(I1594,'Raw Material'!$A$1:$A$75,0),(MATCH(G1594,'Raw Material'!$A$1:$J$1,0))))</f>
        <v/>
      </c>
      <c r="AK1594" s="13" t="str">
        <f t="shared" si="715"/>
        <v>YANLIŞRM</v>
      </c>
      <c r="AL1594" s="153" t="str">
        <f t="shared" si="716"/>
        <v/>
      </c>
    </row>
    <row r="1595" spans="1:38" ht="16.5" customHeight="1">
      <c r="A1595" s="161"/>
      <c r="B1595" s="166"/>
      <c r="C1595" s="167"/>
      <c r="D1595" s="156"/>
      <c r="E1595" s="156"/>
      <c r="F1595" s="174"/>
      <c r="G1595" s="181"/>
      <c r="H1595" s="182"/>
      <c r="I1595" s="182"/>
      <c r="J1595" s="182"/>
      <c r="K1595" s="32"/>
      <c r="L1595" s="178"/>
      <c r="M1595" s="178"/>
      <c r="N1595" s="81"/>
      <c r="O1595" s="185"/>
      <c r="P1595" s="103"/>
      <c r="Q1595" s="84" t="str">
        <f t="shared" si="717"/>
        <v/>
      </c>
      <c r="R1595" s="159"/>
      <c r="S1595" s="28" t="str" cm="1">
        <f t="array" aca="1" ref="S1595" ca="1">IF(INDIRECT("A"&amp;114+$U1595)&lt;&gt;"",114+$U1595,"")</f>
        <v/>
      </c>
      <c r="T1595" s="28" t="str">
        <f t="shared" ca="1" si="718"/>
        <v>$B</v>
      </c>
      <c r="U1595" s="29">
        <f t="shared" si="696"/>
        <v>1476</v>
      </c>
      <c r="V1595" s="29">
        <v>123.41666666667599</v>
      </c>
      <c r="W1595" s="29">
        <f t="shared" si="701"/>
        <v>123</v>
      </c>
      <c r="X1595" s="41" t="str" cm="1">
        <f t="array" aca="1" ref="X1595" ca="1">IFERROR(INDEX('PC&amp;PD'!$A$1:$AP$15,ROW('PC&amp;PD'!$A$15),MATCH(INDIRECT(T1595),'PC&amp;PD'!$A$1:$AP$1,0)),"")</f>
        <v/>
      </c>
      <c r="Z1595" s="155"/>
      <c r="AA1595" s="13" t="str">
        <f t="shared" si="714"/>
        <v/>
      </c>
      <c r="AB1595" s="155"/>
      <c r="AC1595" s="13" t="str">
        <f t="shared" ca="1" si="719"/>
        <v>$AB</v>
      </c>
      <c r="AD1595" s="13" t="str" cm="1">
        <f t="array" aca="1" ref="AD1595" ca="1">IFERROR(IF((LEFT(INDIRECT("$F"&amp;$S1595),4))="GOTS",IF($G1595="Organic","GOTS_Organic_raw",(IF($G1595="Responsible","GOTS_Responsible",(IF($G1595="No Attribute (Conventional)","GOTS_conventional",(IF($G1595="Recycled Pre/Post-Consumer","GOTS_pre_post",(IF($G1595="In-Conversion","GOTS_in_conversion",(IF($G1595="Sustainably Sourced","Sustainably_sourced",""))))))))))),IF($G1595="Organic","Organic",(IF($G1595="Responsible","Responsible",(IF($G1595="No Attribute (Conventional)","No_Attribute_Conventional",(IF($G1595="Recycled Pre/Post-Consumer","Recycled_Pre_Post_Consumer",(IF($G1595="In-Conversion","In_Conversion",(IF($G1595="Recycled Pre-Consumer","Recycled_Pre_Consumer",(IF($G1595="Recycled Post-Consumer","Recycled_Post_Consumer",(IF($G1595="Sustainably Sourced","Sustainably_sourced","")))))))))))))))),"")</f>
        <v/>
      </c>
      <c r="AE1595" s="13" t="e" cm="1">
        <f t="array" aca="1" ref="AE1595" ca="1">IF(INDIRECT("$F"&amp;$S1595)="","",IF(LEFT(INDIRECT("$F"&amp;$S1595),3)="GRS","GRS_RCS_RM",IF((LEFT(INDIRECT("$F"&amp;$S1595),3))="RCS","GRS_RCS_RM",IF(INDIRECT("$F"&amp;$S1595)="OCS (No Label)","OCS_Conversion_RM",IF(LEFT(INDIRECT("$F"&amp;$S1595),3)="OCS","OCS_RM",IF(RIGHT(INDIRECT("$F"&amp;$S1595),10)="conversion","GOTS_RM_conversion",IF((LEFT(INDIRECT("$F"&amp;$S1595),4))="GOTS","GOTS_RM","Responsible_RM")))))))</f>
        <v>#REF!</v>
      </c>
      <c r="AF1595" s="13" t="str" cm="1">
        <f t="array" aca="1" ref="AF1595" ca="1">IF($S1595="","",INDIRECT("$Z"&amp;$S1595))</f>
        <v/>
      </c>
      <c r="AG1595" s="155"/>
      <c r="AH1595" s="13" t="str" cm="1">
        <f t="array" aca="1" ref="AH1595" ca="1">IFERROR(INDIRECT("$ag"&amp;S1595),"")</f>
        <v/>
      </c>
      <c r="AI1595" s="13" t="e" cm="1">
        <f t="array" aca="1" ref="AI1595" ca="1">INDIRECT("O"&amp;S1594)</f>
        <v>#REF!</v>
      </c>
      <c r="AJ1595" s="13" t="str">
        <f>IF($I1595="","",INDEX('Raw Material'!$A$1:$J$75,MATCH(I1595,'Raw Material'!$A$1:$A$75,0),(MATCH(G1595,'Raw Material'!$A$1:$J$1,0))))</f>
        <v/>
      </c>
      <c r="AK1595" s="13" t="str">
        <f t="shared" si="715"/>
        <v>YANLIŞRM</v>
      </c>
      <c r="AL1595" s="153" t="str">
        <f t="shared" si="716"/>
        <v/>
      </c>
    </row>
    <row r="1596" spans="1:38" ht="16.5" customHeight="1">
      <c r="A1596" s="162"/>
      <c r="B1596" s="168"/>
      <c r="C1596" s="169"/>
      <c r="D1596" s="156"/>
      <c r="E1596" s="156"/>
      <c r="F1596" s="175"/>
      <c r="G1596" s="181"/>
      <c r="H1596" s="182"/>
      <c r="I1596" s="182"/>
      <c r="J1596" s="182"/>
      <c r="K1596" s="32"/>
      <c r="L1596" s="179"/>
      <c r="M1596" s="179"/>
      <c r="N1596" s="81"/>
      <c r="O1596" s="185"/>
      <c r="P1596" s="103"/>
      <c r="Q1596" s="84" t="str">
        <f t="shared" si="717"/>
        <v/>
      </c>
      <c r="R1596" s="159"/>
      <c r="S1596" s="28" t="str" cm="1">
        <f t="array" aca="1" ref="S1596" ca="1">IF(INDIRECT("A"&amp;114+$U1596)&lt;&gt;"",114+$U1596,"")</f>
        <v/>
      </c>
      <c r="T1596" s="28" t="str">
        <f t="shared" ca="1" si="718"/>
        <v>$B</v>
      </c>
      <c r="U1596" s="29">
        <f t="shared" si="696"/>
        <v>1476</v>
      </c>
      <c r="V1596" s="29">
        <v>123.50000000001</v>
      </c>
      <c r="W1596" s="29">
        <f t="shared" si="701"/>
        <v>123</v>
      </c>
      <c r="X1596" s="41" t="str" cm="1">
        <f t="array" aca="1" ref="X1596" ca="1">IFERROR(INDEX('PC&amp;PD'!$A$1:$AP$15,ROW('PC&amp;PD'!$A$15),MATCH(INDIRECT(T1596),'PC&amp;PD'!$A$1:$AP$1,0)),"")</f>
        <v/>
      </c>
      <c r="Z1596" s="155"/>
      <c r="AA1596" s="13" t="str">
        <f t="shared" si="714"/>
        <v/>
      </c>
      <c r="AB1596" s="155"/>
      <c r="AC1596" s="13" t="str">
        <f t="shared" ca="1" si="719"/>
        <v>$AB</v>
      </c>
      <c r="AD1596" s="13" t="str" cm="1">
        <f t="array" aca="1" ref="AD1596" ca="1">IFERROR(IF((LEFT(INDIRECT("$F"&amp;$S1596),4))="GOTS",IF($G1596="Organic","GOTS_Organic_raw",(IF($G1596="Responsible","GOTS_Responsible",(IF($G1596="No Attribute (Conventional)","GOTS_conventional",(IF($G1596="Recycled Pre/Post-Consumer","GOTS_pre_post",(IF($G1596="In-Conversion","GOTS_in_conversion",(IF($G1596="Sustainably Sourced","Sustainably_sourced",""))))))))))),IF($G1596="Organic","Organic",(IF($G1596="Responsible","Responsible",(IF($G1596="No Attribute (Conventional)","No_Attribute_Conventional",(IF($G1596="Recycled Pre/Post-Consumer","Recycled_Pre_Post_Consumer",(IF($G1596="In-Conversion","In_Conversion",(IF($G1596="Recycled Pre-Consumer","Recycled_Pre_Consumer",(IF($G1596="Recycled Post-Consumer","Recycled_Post_Consumer",(IF($G1596="Sustainably Sourced","Sustainably_sourced","")))))))))))))))),"")</f>
        <v/>
      </c>
      <c r="AE1596" s="13" t="e" cm="1">
        <f t="array" aca="1" ref="AE1596" ca="1">IF(INDIRECT("$F"&amp;$S1596)="","",IF(LEFT(INDIRECT("$F"&amp;$S1596),3)="GRS","GRS_RCS_RM",IF((LEFT(INDIRECT("$F"&amp;$S1596),3))="RCS","GRS_RCS_RM",IF(INDIRECT("$F"&amp;$S1596)="OCS (No Label)","OCS_Conversion_RM",IF(LEFT(INDIRECT("$F"&amp;$S1596),3)="OCS","OCS_RM",IF(RIGHT(INDIRECT("$F"&amp;$S1596),10)="conversion","GOTS_RM_conversion",IF((LEFT(INDIRECT("$F"&amp;$S1596),4))="GOTS","GOTS_RM","Responsible_RM")))))))</f>
        <v>#REF!</v>
      </c>
      <c r="AF1596" s="13" t="str" cm="1">
        <f t="array" aca="1" ref="AF1596" ca="1">IF($S1596="","",INDIRECT("$Z"&amp;$S1596))</f>
        <v/>
      </c>
      <c r="AG1596" s="155"/>
      <c r="AH1596" s="13" t="str" cm="1">
        <f t="array" aca="1" ref="AH1596" ca="1">IFERROR(INDIRECT("$ag"&amp;S1596),"")</f>
        <v/>
      </c>
      <c r="AI1596" s="13" t="e" cm="1">
        <f t="array" aca="1" ref="AI1596" ca="1">INDIRECT("O"&amp;S1595)</f>
        <v>#REF!</v>
      </c>
      <c r="AJ1596" s="13" t="str">
        <f>IF($I1596="","",INDEX('Raw Material'!$A$1:$J$75,MATCH(I1596,'Raw Material'!$A$1:$A$75,0),(MATCH(G1596,'Raw Material'!$A$1:$J$1,0))))</f>
        <v/>
      </c>
      <c r="AK1596" s="13" t="str">
        <f t="shared" si="715"/>
        <v>YANLIŞRM</v>
      </c>
      <c r="AL1596" s="153" t="str">
        <f t="shared" si="716"/>
        <v/>
      </c>
    </row>
    <row r="1597" spans="1:38" ht="16.5" customHeight="1">
      <c r="A1597" s="162"/>
      <c r="B1597" s="168"/>
      <c r="C1597" s="169"/>
      <c r="D1597" s="156"/>
      <c r="E1597" s="156"/>
      <c r="F1597" s="175"/>
      <c r="G1597" s="181"/>
      <c r="H1597" s="182"/>
      <c r="I1597" s="182"/>
      <c r="J1597" s="182"/>
      <c r="K1597" s="32"/>
      <c r="L1597" s="179"/>
      <c r="M1597" s="179"/>
      <c r="N1597" s="81"/>
      <c r="O1597" s="185"/>
      <c r="P1597" s="103"/>
      <c r="Q1597" s="84" t="str">
        <f t="shared" si="717"/>
        <v/>
      </c>
      <c r="R1597" s="159"/>
      <c r="S1597" s="28" t="str" cm="1">
        <f t="array" aca="1" ref="S1597" ca="1">IF(INDIRECT("A"&amp;114+$U1597)&lt;&gt;"",114+$U1597,"")</f>
        <v/>
      </c>
      <c r="T1597" s="28" t="str">
        <f t="shared" ca="1" si="718"/>
        <v>$B</v>
      </c>
      <c r="U1597" s="29">
        <f t="shared" si="696"/>
        <v>1476</v>
      </c>
      <c r="V1597" s="29">
        <v>123.58333333334301</v>
      </c>
      <c r="W1597" s="29">
        <f t="shared" si="701"/>
        <v>123</v>
      </c>
      <c r="X1597" s="41" t="str" cm="1">
        <f t="array" aca="1" ref="X1597" ca="1">IFERROR(INDEX('PC&amp;PD'!$A$1:$AP$15,ROW('PC&amp;PD'!$A$15),MATCH(INDIRECT(T1597),'PC&amp;PD'!$A$1:$AP$1,0)),"")</f>
        <v/>
      </c>
      <c r="Z1597" s="155"/>
      <c r="AA1597" s="13" t="str">
        <f t="shared" si="714"/>
        <v/>
      </c>
      <c r="AB1597" s="155"/>
      <c r="AC1597" s="13" t="str">
        <f t="shared" ca="1" si="719"/>
        <v>$AB</v>
      </c>
      <c r="AD1597" s="13" t="str" cm="1">
        <f t="array" aca="1" ref="AD1597" ca="1">IFERROR(IF((LEFT(INDIRECT("$F"&amp;$S1597),4))="GOTS",IF($G1597="Organic","GOTS_Organic_raw",(IF($G1597="Responsible","GOTS_Responsible",(IF($G1597="No Attribute (Conventional)","GOTS_conventional",(IF($G1597="Recycled Pre/Post-Consumer","GOTS_pre_post",(IF($G1597="In-Conversion","GOTS_in_conversion",(IF($G1597="Sustainably Sourced","Sustainably_sourced",""))))))))))),IF($G1597="Organic","Organic",(IF($G1597="Responsible","Responsible",(IF($G1597="No Attribute (Conventional)","No_Attribute_Conventional",(IF($G1597="Recycled Pre/Post-Consumer","Recycled_Pre_Post_Consumer",(IF($G1597="In-Conversion","In_Conversion",(IF($G1597="Recycled Pre-Consumer","Recycled_Pre_Consumer",(IF($G1597="Recycled Post-Consumer","Recycled_Post_Consumer",(IF($G1597="Sustainably Sourced","Sustainably_sourced","")))))))))))))))),"")</f>
        <v/>
      </c>
      <c r="AE1597" s="13" t="e" cm="1">
        <f t="array" aca="1" ref="AE1597" ca="1">IF(INDIRECT("$F"&amp;$S1597)="","",IF(LEFT(INDIRECT("$F"&amp;$S1597),3)="GRS","GRS_RCS_RM",IF((LEFT(INDIRECT("$F"&amp;$S1597),3))="RCS","GRS_RCS_RM",IF(INDIRECT("$F"&amp;$S1597)="OCS (No Label)","OCS_Conversion_RM",IF(LEFT(INDIRECT("$F"&amp;$S1597),3)="OCS","OCS_RM",IF(RIGHT(INDIRECT("$F"&amp;$S1597),10)="conversion","GOTS_RM_conversion",IF((LEFT(INDIRECT("$F"&amp;$S1597),4))="GOTS","GOTS_RM","Responsible_RM")))))))</f>
        <v>#REF!</v>
      </c>
      <c r="AF1597" s="13" t="str" cm="1">
        <f t="array" aca="1" ref="AF1597" ca="1">IF($S1597="","",INDIRECT("$Z"&amp;$S1597))</f>
        <v/>
      </c>
      <c r="AG1597" s="155"/>
      <c r="AH1597" s="13" t="str" cm="1">
        <f t="array" aca="1" ref="AH1597" ca="1">IFERROR(INDIRECT("$ag"&amp;S1597),"")</f>
        <v/>
      </c>
      <c r="AI1597" s="13" t="e" cm="1">
        <f t="array" aca="1" ref="AI1597" ca="1">INDIRECT("O"&amp;S1596)</f>
        <v>#REF!</v>
      </c>
      <c r="AJ1597" s="13" t="str">
        <f>IF($I1597="","",INDEX('Raw Material'!$A$1:$J$75,MATCH(I1597,'Raw Material'!$A$1:$A$75,0),(MATCH(G1597,'Raw Material'!$A$1:$J$1,0))))</f>
        <v/>
      </c>
      <c r="AK1597" s="13" t="str">
        <f t="shared" si="715"/>
        <v>YANLIŞRM</v>
      </c>
      <c r="AL1597" s="153" t="str">
        <f t="shared" si="716"/>
        <v/>
      </c>
    </row>
    <row r="1598" spans="1:38" ht="16.5" customHeight="1">
      <c r="A1598" s="162"/>
      <c r="B1598" s="168"/>
      <c r="C1598" s="169"/>
      <c r="D1598" s="156"/>
      <c r="E1598" s="156"/>
      <c r="F1598" s="175"/>
      <c r="G1598" s="181"/>
      <c r="H1598" s="182"/>
      <c r="I1598" s="182"/>
      <c r="J1598" s="182"/>
      <c r="K1598" s="32"/>
      <c r="L1598" s="179"/>
      <c r="M1598" s="179"/>
      <c r="N1598" s="81"/>
      <c r="O1598" s="185"/>
      <c r="P1598" s="103"/>
      <c r="Q1598" s="84" t="str">
        <f t="shared" si="717"/>
        <v/>
      </c>
      <c r="R1598" s="159"/>
      <c r="S1598" s="28" t="str" cm="1">
        <f t="array" aca="1" ref="S1598" ca="1">IF(INDIRECT("A"&amp;114+$U1598)&lt;&gt;"",114+$U1598,"")</f>
        <v/>
      </c>
      <c r="T1598" s="28" t="str">
        <f t="shared" ca="1" si="718"/>
        <v>$B</v>
      </c>
      <c r="U1598" s="29">
        <f t="shared" si="696"/>
        <v>1476</v>
      </c>
      <c r="V1598" s="29">
        <v>123.66666666667599</v>
      </c>
      <c r="W1598" s="29">
        <f t="shared" si="701"/>
        <v>123</v>
      </c>
      <c r="X1598" s="41" t="str" cm="1">
        <f t="array" aca="1" ref="X1598" ca="1">IFERROR(INDEX('PC&amp;PD'!$A$1:$AP$15,ROW('PC&amp;PD'!$A$15),MATCH(INDIRECT(T1598),'PC&amp;PD'!$A$1:$AP$1,0)),"")</f>
        <v/>
      </c>
      <c r="Z1598" s="155"/>
      <c r="AA1598" s="13" t="str">
        <f t="shared" si="714"/>
        <v/>
      </c>
      <c r="AB1598" s="155"/>
      <c r="AC1598" s="13" t="str">
        <f t="shared" ca="1" si="719"/>
        <v>$AB</v>
      </c>
      <c r="AD1598" s="13" t="str" cm="1">
        <f t="array" aca="1" ref="AD1598" ca="1">IFERROR(IF((LEFT(INDIRECT("$F"&amp;$S1598),4))="GOTS",IF($G1598="Organic","GOTS_Organic_raw",(IF($G1598="Responsible","GOTS_Responsible",(IF($G1598="No Attribute (Conventional)","GOTS_conventional",(IF($G1598="Recycled Pre/Post-Consumer","GOTS_pre_post",(IF($G1598="In-Conversion","GOTS_in_conversion",(IF($G1598="Sustainably Sourced","Sustainably_sourced",""))))))))))),IF($G1598="Organic","Organic",(IF($G1598="Responsible","Responsible",(IF($G1598="No Attribute (Conventional)","No_Attribute_Conventional",(IF($G1598="Recycled Pre/Post-Consumer","Recycled_Pre_Post_Consumer",(IF($G1598="In-Conversion","In_Conversion",(IF($G1598="Recycled Pre-Consumer","Recycled_Pre_Consumer",(IF($G1598="Recycled Post-Consumer","Recycled_Post_Consumer",(IF($G1598="Sustainably Sourced","Sustainably_sourced","")))))))))))))))),"")</f>
        <v/>
      </c>
      <c r="AE1598" s="13" t="e" cm="1">
        <f t="array" aca="1" ref="AE1598" ca="1">IF(INDIRECT("$F"&amp;$S1598)="","",IF(LEFT(INDIRECT("$F"&amp;$S1598),3)="GRS","GRS_RCS_RM",IF((LEFT(INDIRECT("$F"&amp;$S1598),3))="RCS","GRS_RCS_RM",IF(INDIRECT("$F"&amp;$S1598)="OCS (No Label)","OCS_Conversion_RM",IF(LEFT(INDIRECT("$F"&amp;$S1598),3)="OCS","OCS_RM",IF(RIGHT(INDIRECT("$F"&amp;$S1598),10)="conversion","GOTS_RM_conversion",IF((LEFT(INDIRECT("$F"&amp;$S1598),4))="GOTS","GOTS_RM","Responsible_RM")))))))</f>
        <v>#REF!</v>
      </c>
      <c r="AF1598" s="13" t="str" cm="1">
        <f t="array" aca="1" ref="AF1598" ca="1">IF($S1598="","",INDIRECT("$Z"&amp;$S1598))</f>
        <v/>
      </c>
      <c r="AG1598" s="155"/>
      <c r="AH1598" s="13" t="str" cm="1">
        <f t="array" aca="1" ref="AH1598" ca="1">IFERROR(INDIRECT("$ag"&amp;S1598),"")</f>
        <v/>
      </c>
      <c r="AI1598" s="13" t="e" cm="1">
        <f t="array" aca="1" ref="AI1598" ca="1">INDIRECT("O"&amp;S1597)</f>
        <v>#REF!</v>
      </c>
      <c r="AJ1598" s="13" t="str">
        <f>IF($I1598="","",INDEX('Raw Material'!$A$1:$J$75,MATCH(I1598,'Raw Material'!$A$1:$A$75,0),(MATCH(G1598,'Raw Material'!$A$1:$J$1,0))))</f>
        <v/>
      </c>
      <c r="AK1598" s="13" t="str">
        <f t="shared" si="715"/>
        <v>YANLIŞRM</v>
      </c>
      <c r="AL1598" s="153" t="str">
        <f t="shared" si="716"/>
        <v/>
      </c>
    </row>
    <row r="1599" spans="1:38" ht="16.5" customHeight="1">
      <c r="A1599" s="162"/>
      <c r="B1599" s="168"/>
      <c r="C1599" s="169"/>
      <c r="D1599" s="156"/>
      <c r="E1599" s="156"/>
      <c r="F1599" s="175"/>
      <c r="G1599" s="181"/>
      <c r="H1599" s="182"/>
      <c r="I1599" s="182"/>
      <c r="J1599" s="182"/>
      <c r="K1599" s="32"/>
      <c r="L1599" s="179"/>
      <c r="M1599" s="179"/>
      <c r="N1599" s="81"/>
      <c r="O1599" s="185"/>
      <c r="P1599" s="103"/>
      <c r="Q1599" s="84" t="str">
        <f t="shared" si="717"/>
        <v/>
      </c>
      <c r="R1599" s="159"/>
      <c r="S1599" s="28" t="str" cm="1">
        <f t="array" aca="1" ref="S1599" ca="1">IF(INDIRECT("A"&amp;114+$U1599)&lt;&gt;"",114+$U1599,"")</f>
        <v/>
      </c>
      <c r="T1599" s="28" t="str">
        <f t="shared" ca="1" si="718"/>
        <v>$B</v>
      </c>
      <c r="U1599" s="29">
        <f t="shared" ref="U1599:U1662" si="725">(12*W1599)</f>
        <v>1476</v>
      </c>
      <c r="V1599" s="29">
        <v>123.75000000001</v>
      </c>
      <c r="W1599" s="29">
        <f t="shared" si="701"/>
        <v>123</v>
      </c>
      <c r="X1599" s="41" t="str" cm="1">
        <f t="array" aca="1" ref="X1599" ca="1">IFERROR(INDEX('PC&amp;PD'!$A$1:$AP$15,ROW('PC&amp;PD'!$A$15),MATCH(INDIRECT(T1599),'PC&amp;PD'!$A$1:$AP$1,0)),"")</f>
        <v/>
      </c>
      <c r="Z1599" s="155"/>
      <c r="AA1599" s="13" t="str">
        <f t="shared" si="714"/>
        <v/>
      </c>
      <c r="AB1599" s="155"/>
      <c r="AC1599" s="13" t="str">
        <f t="shared" ca="1" si="719"/>
        <v>$AB</v>
      </c>
      <c r="AD1599" s="13" t="str" cm="1">
        <f t="array" aca="1" ref="AD1599" ca="1">IFERROR(IF((LEFT(INDIRECT("$F"&amp;$S1599),4))="GOTS",IF($G1599="Organic","GOTS_Organic_raw",(IF($G1599="Responsible","GOTS_Responsible",(IF($G1599="No Attribute (Conventional)","GOTS_conventional",(IF($G1599="Recycled Pre/Post-Consumer","GOTS_pre_post",(IF($G1599="In-Conversion","GOTS_in_conversion",(IF($G1599="Sustainably Sourced","Sustainably_sourced",""))))))))))),IF($G1599="Organic","Organic",(IF($G1599="Responsible","Responsible",(IF($G1599="No Attribute (Conventional)","No_Attribute_Conventional",(IF($G1599="Recycled Pre/Post-Consumer","Recycled_Pre_Post_Consumer",(IF($G1599="In-Conversion","In_Conversion",(IF($G1599="Recycled Pre-Consumer","Recycled_Pre_Consumer",(IF($G1599="Recycled Post-Consumer","Recycled_Post_Consumer",(IF($G1599="Sustainably Sourced","Sustainably_sourced","")))))))))))))))),"")</f>
        <v/>
      </c>
      <c r="AE1599" s="13" t="e" cm="1">
        <f t="array" aca="1" ref="AE1599" ca="1">IF(INDIRECT("$F"&amp;$S1599)="","",IF(LEFT(INDIRECT("$F"&amp;$S1599),3)="GRS","GRS_RCS_RM",IF((LEFT(INDIRECT("$F"&amp;$S1599),3))="RCS","GRS_RCS_RM",IF(INDIRECT("$F"&amp;$S1599)="OCS (No Label)","OCS_Conversion_RM",IF(LEFT(INDIRECT("$F"&amp;$S1599),3)="OCS","OCS_RM",IF(RIGHT(INDIRECT("$F"&amp;$S1599),10)="conversion","GOTS_RM_conversion",IF((LEFT(INDIRECT("$F"&amp;$S1599),4))="GOTS","GOTS_RM","Responsible_RM")))))))</f>
        <v>#REF!</v>
      </c>
      <c r="AF1599" s="13" t="str" cm="1">
        <f t="array" aca="1" ref="AF1599" ca="1">IF($S1599="","",INDIRECT("$Z"&amp;$S1599))</f>
        <v/>
      </c>
      <c r="AG1599" s="155"/>
      <c r="AH1599" s="13" t="str" cm="1">
        <f t="array" aca="1" ref="AH1599" ca="1">IFERROR(INDIRECT("$ag"&amp;S1599),"")</f>
        <v/>
      </c>
      <c r="AI1599" s="13" t="e" cm="1">
        <f t="array" aca="1" ref="AI1599" ca="1">INDIRECT("O"&amp;S1598)</f>
        <v>#REF!</v>
      </c>
      <c r="AJ1599" s="13" t="str">
        <f>IF($I1599="","",INDEX('Raw Material'!$A$1:$J$75,MATCH(I1599,'Raw Material'!$A$1:$A$75,0),(MATCH(G1599,'Raw Material'!$A$1:$J$1,0))))</f>
        <v/>
      </c>
      <c r="AK1599" s="13" t="str">
        <f t="shared" si="715"/>
        <v>YANLIŞRM</v>
      </c>
      <c r="AL1599" s="153" t="str">
        <f t="shared" si="716"/>
        <v/>
      </c>
    </row>
    <row r="1600" spans="1:38" ht="16.5" customHeight="1">
      <c r="A1600" s="162"/>
      <c r="B1600" s="168"/>
      <c r="C1600" s="169"/>
      <c r="D1600" s="156"/>
      <c r="E1600" s="156"/>
      <c r="F1600" s="175"/>
      <c r="G1600" s="181"/>
      <c r="H1600" s="182"/>
      <c r="I1600" s="182"/>
      <c r="J1600" s="182"/>
      <c r="K1600" s="32"/>
      <c r="L1600" s="179"/>
      <c r="M1600" s="179"/>
      <c r="N1600" s="81"/>
      <c r="O1600" s="185"/>
      <c r="P1600" s="103"/>
      <c r="Q1600" s="84" t="str">
        <f t="shared" si="717"/>
        <v/>
      </c>
      <c r="R1600" s="159"/>
      <c r="S1600" s="28" t="str" cm="1">
        <f t="array" aca="1" ref="S1600" ca="1">IF(INDIRECT("A"&amp;114+$U1600)&lt;&gt;"",114+$U1600,"")</f>
        <v/>
      </c>
      <c r="T1600" s="28" t="str">
        <f t="shared" ca="1" si="718"/>
        <v>$B</v>
      </c>
      <c r="U1600" s="29">
        <f t="shared" si="725"/>
        <v>1476</v>
      </c>
      <c r="V1600" s="29">
        <v>123.83333333334301</v>
      </c>
      <c r="W1600" s="29">
        <f t="shared" si="701"/>
        <v>123</v>
      </c>
      <c r="X1600" s="41" t="str" cm="1">
        <f t="array" aca="1" ref="X1600" ca="1">IFERROR(INDEX('PC&amp;PD'!$A$1:$AP$15,ROW('PC&amp;PD'!$A$15),MATCH(INDIRECT(T1600),'PC&amp;PD'!$A$1:$AP$1,0)),"")</f>
        <v/>
      </c>
      <c r="Z1600" s="155"/>
      <c r="AA1600" s="13" t="str">
        <f t="shared" si="714"/>
        <v/>
      </c>
      <c r="AB1600" s="155"/>
      <c r="AC1600" s="13" t="str">
        <f t="shared" ca="1" si="719"/>
        <v>$AB</v>
      </c>
      <c r="AD1600" s="13" t="str" cm="1">
        <f t="array" aca="1" ref="AD1600" ca="1">IFERROR(IF((LEFT(INDIRECT("$F"&amp;$S1600),4))="GOTS",IF($G1600="Organic","GOTS_Organic_raw",(IF($G1600="Responsible","GOTS_Responsible",(IF($G1600="No Attribute (Conventional)","GOTS_conventional",(IF($G1600="Recycled Pre/Post-Consumer","GOTS_pre_post",(IF($G1600="In-Conversion","GOTS_in_conversion",(IF($G1600="Sustainably Sourced","Sustainably_sourced",""))))))))))),IF($G1600="Organic","Organic",(IF($G1600="Responsible","Responsible",(IF($G1600="No Attribute (Conventional)","No_Attribute_Conventional",(IF($G1600="Recycled Pre/Post-Consumer","Recycled_Pre_Post_Consumer",(IF($G1600="In-Conversion","In_Conversion",(IF($G1600="Recycled Pre-Consumer","Recycled_Pre_Consumer",(IF($G1600="Recycled Post-Consumer","Recycled_Post_Consumer",(IF($G1600="Sustainably Sourced","Sustainably_sourced","")))))))))))))))),"")</f>
        <v/>
      </c>
      <c r="AE1600" s="13" t="e" cm="1">
        <f t="array" aca="1" ref="AE1600" ca="1">IF(INDIRECT("$F"&amp;$S1600)="","",IF(LEFT(INDIRECT("$F"&amp;$S1600),3)="GRS","GRS_RCS_RM",IF((LEFT(INDIRECT("$F"&amp;$S1600),3))="RCS","GRS_RCS_RM",IF(INDIRECT("$F"&amp;$S1600)="OCS (No Label)","OCS_Conversion_RM",IF(LEFT(INDIRECT("$F"&amp;$S1600),3)="OCS","OCS_RM",IF(RIGHT(INDIRECT("$F"&amp;$S1600),10)="conversion","GOTS_RM_conversion",IF((LEFT(INDIRECT("$F"&amp;$S1600),4))="GOTS","GOTS_RM","Responsible_RM")))))))</f>
        <v>#REF!</v>
      </c>
      <c r="AF1600" s="13" t="str" cm="1">
        <f t="array" aca="1" ref="AF1600" ca="1">IF($S1600="","",INDIRECT("$Z"&amp;$S1600))</f>
        <v/>
      </c>
      <c r="AG1600" s="155"/>
      <c r="AH1600" s="13" t="str" cm="1">
        <f t="array" aca="1" ref="AH1600" ca="1">IFERROR(INDIRECT("$ag"&amp;S1600),"")</f>
        <v/>
      </c>
      <c r="AI1600" s="13" t="e" cm="1">
        <f t="array" aca="1" ref="AI1600" ca="1">INDIRECT("O"&amp;S1599)</f>
        <v>#REF!</v>
      </c>
      <c r="AJ1600" s="13" t="str">
        <f>IF($I1600="","",INDEX('Raw Material'!$A$1:$J$75,MATCH(I1600,'Raw Material'!$A$1:$A$75,0),(MATCH(G1600,'Raw Material'!$A$1:$J$1,0))))</f>
        <v/>
      </c>
      <c r="AK1600" s="13" t="str">
        <f t="shared" si="715"/>
        <v>YANLIŞRM</v>
      </c>
      <c r="AL1600" s="153" t="str">
        <f t="shared" si="716"/>
        <v/>
      </c>
    </row>
    <row r="1601" spans="1:38" ht="16.5" customHeight="1" thickBot="1">
      <c r="A1601" s="163"/>
      <c r="B1601" s="170"/>
      <c r="C1601" s="171"/>
      <c r="D1601" s="156"/>
      <c r="E1601" s="156"/>
      <c r="F1601" s="176"/>
      <c r="G1601" s="157"/>
      <c r="H1601" s="158"/>
      <c r="I1601" s="158"/>
      <c r="J1601" s="158"/>
      <c r="K1601" s="33"/>
      <c r="L1601" s="180"/>
      <c r="M1601" s="180"/>
      <c r="N1601" s="82"/>
      <c r="O1601" s="186"/>
      <c r="P1601" s="103"/>
      <c r="Q1601" s="84" t="str">
        <f t="shared" si="717"/>
        <v/>
      </c>
      <c r="R1601" s="159"/>
      <c r="S1601" s="28" t="str" cm="1">
        <f t="array" aca="1" ref="S1601" ca="1">IF(INDIRECT("A"&amp;114+$U1601)&lt;&gt;"",114+$U1601,"")</f>
        <v/>
      </c>
      <c r="T1601" s="28" t="str">
        <f t="shared" ca="1" si="718"/>
        <v>$B</v>
      </c>
      <c r="U1601" s="29">
        <f t="shared" si="725"/>
        <v>1476</v>
      </c>
      <c r="V1601" s="29">
        <v>123.91666666667599</v>
      </c>
      <c r="W1601" s="29">
        <f t="shared" si="701"/>
        <v>123</v>
      </c>
      <c r="X1601" s="41" t="str" cm="1">
        <f t="array" aca="1" ref="X1601" ca="1">IFERROR(INDEX('PC&amp;PD'!$A$1:$AP$15,ROW('PC&amp;PD'!$A$15),MATCH(INDIRECT(T1601),'PC&amp;PD'!$A$1:$AP$1,0)),"")</f>
        <v/>
      </c>
      <c r="Z1601" s="155"/>
      <c r="AA1601" s="13" t="str">
        <f t="shared" si="714"/>
        <v/>
      </c>
      <c r="AB1601" s="155"/>
      <c r="AC1601" s="13" t="str">
        <f t="shared" ca="1" si="719"/>
        <v>$AB</v>
      </c>
      <c r="AD1601" s="13" t="str" cm="1">
        <f t="array" aca="1" ref="AD1601" ca="1">IFERROR(IF((LEFT(INDIRECT("$F"&amp;$S1601),4))="GOTS",IF($G1601="Organic","GOTS_Organic_raw",(IF($G1601="Responsible","GOTS_Responsible",(IF($G1601="No Attribute (Conventional)","GOTS_conventional",(IF($G1601="Recycled Pre/Post-Consumer","GOTS_pre_post",(IF($G1601="In-Conversion","GOTS_in_conversion",(IF($G1601="Sustainably Sourced","Sustainably_sourced",""))))))))))),IF($G1601="Organic","Organic",(IF($G1601="Responsible","Responsible",(IF($G1601="No Attribute (Conventional)","No_Attribute_Conventional",(IF($G1601="Recycled Pre/Post-Consumer","Recycled_Pre_Post_Consumer",(IF($G1601="In-Conversion","In_Conversion",(IF($G1601="Recycled Pre-Consumer","Recycled_Pre_Consumer",(IF($G1601="Recycled Post-Consumer","Recycled_Post_Consumer",(IF($G1601="Sustainably Sourced","Sustainably_sourced","")))))))))))))))),"")</f>
        <v/>
      </c>
      <c r="AE1601" s="13" t="e" cm="1">
        <f t="array" aca="1" ref="AE1601" ca="1">IF(INDIRECT("$F"&amp;$S1601)="","",IF(LEFT(INDIRECT("$F"&amp;$S1601),3)="GRS","GRS_RCS_RM",IF((LEFT(INDIRECT("$F"&amp;$S1601),3))="RCS","GRS_RCS_RM",IF(INDIRECT("$F"&amp;$S1601)="OCS (No Label)","OCS_Conversion_RM",IF(LEFT(INDIRECT("$F"&amp;$S1601),3)="OCS","OCS_RM",IF(RIGHT(INDIRECT("$F"&amp;$S1601),10)="conversion","GOTS_RM_conversion",IF((LEFT(INDIRECT("$F"&amp;$S1601),4))="GOTS","GOTS_RM","Responsible_RM")))))))</f>
        <v>#REF!</v>
      </c>
      <c r="AF1601" s="13" t="str" cm="1">
        <f t="array" aca="1" ref="AF1601" ca="1">IF($S1601="","",INDIRECT("$Z"&amp;$S1601))</f>
        <v/>
      </c>
      <c r="AG1601" s="155"/>
      <c r="AH1601" s="13" t="str" cm="1">
        <f t="array" aca="1" ref="AH1601" ca="1">IFERROR(INDIRECT("$ag"&amp;S1601),"")</f>
        <v/>
      </c>
      <c r="AI1601" s="13" t="e" cm="1">
        <f t="array" aca="1" ref="AI1601" ca="1">INDIRECT("O"&amp;S1600)</f>
        <v>#REF!</v>
      </c>
      <c r="AJ1601" s="13" t="str">
        <f>IF($I1601="","",INDEX('Raw Material'!$A$1:$J$75,MATCH(I1601,'Raw Material'!$A$1:$A$75,0),(MATCH(G1601,'Raw Material'!$A$1:$J$1,0))))</f>
        <v/>
      </c>
      <c r="AK1601" s="13" t="str">
        <f t="shared" si="715"/>
        <v>YANLIŞRM</v>
      </c>
      <c r="AL1601" s="153" t="str">
        <f t="shared" si="716"/>
        <v/>
      </c>
    </row>
    <row r="1602" spans="1:38" ht="16.5" customHeight="1">
      <c r="A1602" s="160" t="str">
        <f>IF(B1602="","",COUNTA($B$114:$B1602))</f>
        <v/>
      </c>
      <c r="B1602" s="164"/>
      <c r="C1602" s="165"/>
      <c r="D1602" s="183"/>
      <c r="E1602" s="183"/>
      <c r="F1602" s="172"/>
      <c r="G1602" s="212"/>
      <c r="H1602" s="206"/>
      <c r="I1602" s="206"/>
      <c r="J1602" s="206"/>
      <c r="K1602" s="31"/>
      <c r="L1602" s="177" t="str">
        <f t="shared" ref="L1602" si="726">IF(R1602="","",LEFT(R1602,LEN(R1602)-2))</f>
        <v/>
      </c>
      <c r="M1602" s="177"/>
      <c r="N1602" s="80"/>
      <c r="O1602" s="184"/>
      <c r="P1602" s="103"/>
      <c r="Q1602" s="84" t="str">
        <f t="shared" si="717"/>
        <v/>
      </c>
      <c r="R1602" s="159" t="str">
        <f t="shared" ref="R1602" si="727">CONCATENATE($Q1602,Q1603,Q1604,Q1605,Q1606,Q1607,$Q1608,$Q1609,$Q1610,$Q1611,Q1612,Q1613)</f>
        <v/>
      </c>
      <c r="S1602" s="28" t="str" cm="1">
        <f t="array" aca="1" ref="S1602" ca="1">IF(INDIRECT("A"&amp;114+$U1602)&lt;&gt;"",114+$U1602,"")</f>
        <v/>
      </c>
      <c r="T1602" s="28" t="str">
        <f t="shared" ca="1" si="718"/>
        <v>$B</v>
      </c>
      <c r="U1602" s="29">
        <f t="shared" si="725"/>
        <v>1488</v>
      </c>
      <c r="V1602" s="29">
        <v>124.00000000001</v>
      </c>
      <c r="W1602" s="29">
        <f t="shared" si="701"/>
        <v>124</v>
      </c>
      <c r="X1602" s="41" t="str" cm="1">
        <f t="array" aca="1" ref="X1602" ca="1">IFERROR(INDEX('PC&amp;PD'!$A$1:$AP$15,ROW('PC&amp;PD'!$A$15),MATCH(INDIRECT(T1602),'PC&amp;PD'!$A$1:$AP$1,0)),"")</f>
        <v/>
      </c>
      <c r="Z1602" s="155" t="str">
        <f t="shared" ref="Z1602" si="728">IFERROR(IF($F1602="OCS 100","OCS (OCS 100)",IF($F1602="OCS Blended","OCS (OCS Blended)",IF($F1602="OCS (No Label)","OCS (No Label)",IF($F1602="RCS 100","RCS (RCS 100)",IF($F1602="RCS Blended","RCS (RCS Blended)",IF($F1602="GRS","GRS (GRS)",IF($F1602="GRS (No Label)", "GRS (No Label)",IF($F1602="RDS","RDS (RDS)",IF($F1602="RWS","RWS (RWS)",IF($F1602="RAS","RAS (RAS)",IF($F1602="RMS","RMS (RMS)",IF($F1602="GOTS Organic","GOTS (Organic)",IF($F1602="GOTS Made with organic","GOTS (Made with Organic)",IF($F1602="GOTS Organic - in conversion","GOTS (Organic - In Conversion)",IF($F1602="GOTS Made with organic - in conversion","GOTS (Made with Organic - In Conversion)",""))))))))))))))),"")</f>
        <v/>
      </c>
      <c r="AA1602" s="13" t="str">
        <f t="shared" si="714"/>
        <v/>
      </c>
      <c r="AB1602" s="155" t="str">
        <f t="shared" ref="AB1602" si="729">IFERROR(IF($F1602="OCS 100", "OCS_100",IF($F1602="OCS Blended", "OCS_Blended",IF($F1602="OCS (No Label)", "OCS_No_Label",IF($F1602="RCS 100", "RCS_100",IF($F1602="RCS Blended","RCS_Blended",IF($F1602="GRS","GRS",IF($F1602="GRS (No Label)", "GRS_No_Label",IF($F1602="RDS","RDS",IF($F1602="RWS","RWS",IF($F1602="RMS","RMS",IF($F1602="GOTS Organic","GOTS_Organic",IF($F1602="GOTS Made with organic","GOTS_Made_with_organic",IF($F1602="GOTS Organic - in conversion","GOTS_Organic_in_Conversion",IF($F1602="GOTS Made with organic - in conversion","GOTS_Made_with_Organic_in_Conversion",IF($F1602="RAS","RAS",""))))))))))))))),"")</f>
        <v/>
      </c>
      <c r="AC1602" s="13" t="str">
        <f t="shared" ca="1" si="719"/>
        <v>$AB</v>
      </c>
      <c r="AD1602" s="13" t="str" cm="1">
        <f t="array" aca="1" ref="AD1602" ca="1">IFERROR(IF((LEFT(INDIRECT("$F"&amp;$S1602),4))="GOTS",IF($G1602="Organic","GOTS_Organic_raw",(IF($G1602="Responsible","GOTS_Responsible",(IF($G1602="No Attribute (Conventional)","GOTS_conventional",(IF($G1602="Recycled Pre/Post-Consumer","GOTS_pre_post",(IF($G1602="In-Conversion","GOTS_in_conversion",(IF($G1602="Sustainably Sourced","Sustainably_sourced",""))))))))))),IF($G1602="Organic","Organic",(IF($G1602="Responsible","Responsible",(IF($G1602="No Attribute (Conventional)","No_Attribute_Conventional",(IF($G1602="Recycled Pre/Post-Consumer","Recycled_Pre_Post_Consumer",(IF($G1602="In-Conversion","In_Conversion",(IF($G1602="Recycled Pre-Consumer","Recycled_Pre_Consumer",(IF($G1602="Recycled Post-Consumer","Recycled_Post_Consumer",(IF($G1602="Sustainably Sourced","Sustainably_sourced","")))))))))))))))),"")</f>
        <v/>
      </c>
      <c r="AE1602" s="13" t="e" cm="1">
        <f t="array" aca="1" ref="AE1602" ca="1">IF(INDIRECT("$F"&amp;$S1602)="","",IF(LEFT(INDIRECT("$F"&amp;$S1602),3)="GRS","GRS_RCS_RM",IF((LEFT(INDIRECT("$F"&amp;$S1602),3))="RCS","GRS_RCS_RM",IF(INDIRECT("$F"&amp;$S1602)="OCS (No Label)","OCS_Conversion_RM",IF(LEFT(INDIRECT("$F"&amp;$S1602),3)="OCS","OCS_RM",IF(RIGHT(INDIRECT("$F"&amp;$S1602),10)="conversion","GOTS_RM_conversion",IF((LEFT(INDIRECT("$F"&amp;$S1602),4))="GOTS","GOTS_RM","Responsible_RM")))))))</f>
        <v>#REF!</v>
      </c>
      <c r="AF1602" s="13" t="str" cm="1">
        <f t="array" aca="1" ref="AF1602" ca="1">IF($S1602="","",INDIRECT("$Z"&amp;$S1602))</f>
        <v/>
      </c>
      <c r="AG1602" s="155" t="str">
        <f t="shared" si="724"/>
        <v/>
      </c>
      <c r="AH1602" s="13" t="str" cm="1">
        <f t="array" aca="1" ref="AH1602" ca="1">IFERROR(INDIRECT("$ag"&amp;S1602),"")</f>
        <v/>
      </c>
      <c r="AI1602" s="13" t="e" cm="1">
        <f t="array" aca="1" ref="AI1602" ca="1">INDIRECT("O"&amp;S1601)</f>
        <v>#REF!</v>
      </c>
      <c r="AJ1602" s="13" t="str">
        <f>IF($I1602="","",INDEX('Raw Material'!$A$1:$J$75,MATCH(I1602,'Raw Material'!$A$1:$A$75,0),(MATCH(G1602,'Raw Material'!$A$1:$J$1,0))))</f>
        <v/>
      </c>
      <c r="AK1602" s="13" t="str">
        <f t="shared" si="715"/>
        <v>YANLIŞRM</v>
      </c>
      <c r="AL1602" s="153" t="str">
        <f t="shared" si="716"/>
        <v/>
      </c>
    </row>
    <row r="1603" spans="1:38" ht="16.5" customHeight="1">
      <c r="A1603" s="161"/>
      <c r="B1603" s="166"/>
      <c r="C1603" s="167"/>
      <c r="D1603" s="156"/>
      <c r="E1603" s="156"/>
      <c r="F1603" s="173"/>
      <c r="G1603" s="181"/>
      <c r="H1603" s="182"/>
      <c r="I1603" s="182"/>
      <c r="J1603" s="182"/>
      <c r="K1603" s="32"/>
      <c r="L1603" s="178"/>
      <c r="M1603" s="178"/>
      <c r="N1603" s="81"/>
      <c r="O1603" s="185"/>
      <c r="P1603" s="103"/>
      <c r="Q1603" s="84" t="str">
        <f t="shared" si="717"/>
        <v/>
      </c>
      <c r="R1603" s="159"/>
      <c r="S1603" s="28" t="str" cm="1">
        <f t="array" aca="1" ref="S1603" ca="1">IF(INDIRECT("A"&amp;114+$U1603)&lt;&gt;"",114+$U1603,"")</f>
        <v/>
      </c>
      <c r="T1603" s="28" t="str">
        <f t="shared" ca="1" si="718"/>
        <v>$B</v>
      </c>
      <c r="U1603" s="29">
        <f t="shared" si="725"/>
        <v>1488</v>
      </c>
      <c r="V1603" s="29">
        <v>124.08333333334301</v>
      </c>
      <c r="W1603" s="29">
        <f t="shared" si="701"/>
        <v>124</v>
      </c>
      <c r="X1603" s="41" t="str" cm="1">
        <f t="array" aca="1" ref="X1603" ca="1">IFERROR(INDEX('PC&amp;PD'!$A$1:$AP$15,ROW('PC&amp;PD'!$A$15),MATCH(INDIRECT(T1603),'PC&amp;PD'!$A$1:$AP$1,0)),"")</f>
        <v/>
      </c>
      <c r="Z1603" s="155"/>
      <c r="AA1603" s="13" t="str">
        <f t="shared" si="714"/>
        <v/>
      </c>
      <c r="AB1603" s="155"/>
      <c r="AC1603" s="13" t="str">
        <f t="shared" ca="1" si="719"/>
        <v>$AB</v>
      </c>
      <c r="AD1603" s="13" t="str" cm="1">
        <f t="array" aca="1" ref="AD1603" ca="1">IFERROR(IF((LEFT(INDIRECT("$F"&amp;$S1603),4))="GOTS",IF($G1603="Organic","GOTS_Organic_raw",(IF($G1603="Responsible","GOTS_Responsible",(IF($G1603="No Attribute (Conventional)","GOTS_conventional",(IF($G1603="Recycled Pre/Post-Consumer","GOTS_pre_post",(IF($G1603="In-Conversion","GOTS_in_conversion",(IF($G1603="Sustainably Sourced","Sustainably_sourced",""))))))))))),IF($G1603="Organic","Organic",(IF($G1603="Responsible","Responsible",(IF($G1603="No Attribute (Conventional)","No_Attribute_Conventional",(IF($G1603="Recycled Pre/Post-Consumer","Recycled_Pre_Post_Consumer",(IF($G1603="In-Conversion","In_Conversion",(IF($G1603="Recycled Pre-Consumer","Recycled_Pre_Consumer",(IF($G1603="Recycled Post-Consumer","Recycled_Post_Consumer",(IF($G1603="Sustainably Sourced","Sustainably_sourced","")))))))))))))))),"")</f>
        <v/>
      </c>
      <c r="AE1603" s="13" t="e" cm="1">
        <f t="array" aca="1" ref="AE1603" ca="1">IF(INDIRECT("$F"&amp;$S1603)="","",IF(LEFT(INDIRECT("$F"&amp;$S1603),3)="GRS","GRS_RCS_RM",IF((LEFT(INDIRECT("$F"&amp;$S1603),3))="RCS","GRS_RCS_RM",IF(INDIRECT("$F"&amp;$S1603)="OCS (No Label)","OCS_Conversion_RM",IF(LEFT(INDIRECT("$F"&amp;$S1603),3)="OCS","OCS_RM",IF(RIGHT(INDIRECT("$F"&amp;$S1603),10)="conversion","GOTS_RM_conversion",IF((LEFT(INDIRECT("$F"&amp;$S1603),4))="GOTS","GOTS_RM","Responsible_RM")))))))</f>
        <v>#REF!</v>
      </c>
      <c r="AF1603" s="13" t="str" cm="1">
        <f t="array" aca="1" ref="AF1603" ca="1">IF($S1603="","",INDIRECT("$Z"&amp;$S1603))</f>
        <v/>
      </c>
      <c r="AG1603" s="155"/>
      <c r="AH1603" s="13" t="str" cm="1">
        <f t="array" aca="1" ref="AH1603" ca="1">IFERROR(INDIRECT("$ag"&amp;S1603),"")</f>
        <v/>
      </c>
      <c r="AI1603" s="13" t="e" cm="1">
        <f t="array" aca="1" ref="AI1603" ca="1">INDIRECT("O"&amp;S1602)</f>
        <v>#REF!</v>
      </c>
      <c r="AJ1603" s="13" t="str">
        <f>IF($I1603="","",INDEX('Raw Material'!$A$1:$J$75,MATCH(I1603,'Raw Material'!$A$1:$A$75,0),(MATCH(G1603,'Raw Material'!$A$1:$J$1,0))))</f>
        <v/>
      </c>
      <c r="AK1603" s="13" t="str">
        <f t="shared" si="715"/>
        <v>YANLIŞRM</v>
      </c>
      <c r="AL1603" s="153" t="str">
        <f t="shared" si="716"/>
        <v/>
      </c>
    </row>
    <row r="1604" spans="1:38" ht="16.5" customHeight="1">
      <c r="A1604" s="161"/>
      <c r="B1604" s="166"/>
      <c r="C1604" s="167"/>
      <c r="D1604" s="156"/>
      <c r="E1604" s="156"/>
      <c r="F1604" s="173"/>
      <c r="G1604" s="181"/>
      <c r="H1604" s="182"/>
      <c r="I1604" s="182"/>
      <c r="J1604" s="182"/>
      <c r="K1604" s="32"/>
      <c r="L1604" s="178"/>
      <c r="M1604" s="178"/>
      <c r="N1604" s="81"/>
      <c r="O1604" s="185"/>
      <c r="P1604" s="103"/>
      <c r="Q1604" s="84" t="str">
        <f t="shared" si="717"/>
        <v/>
      </c>
      <c r="R1604" s="159"/>
      <c r="S1604" s="28" t="str" cm="1">
        <f t="array" aca="1" ref="S1604" ca="1">IF(INDIRECT("A"&amp;114+$U1604)&lt;&gt;"",114+$U1604,"")</f>
        <v/>
      </c>
      <c r="T1604" s="28" t="str">
        <f t="shared" ca="1" si="718"/>
        <v>$B</v>
      </c>
      <c r="U1604" s="29">
        <f t="shared" si="725"/>
        <v>1488</v>
      </c>
      <c r="V1604" s="29">
        <v>124.16666666667599</v>
      </c>
      <c r="W1604" s="29">
        <f t="shared" si="701"/>
        <v>124</v>
      </c>
      <c r="X1604" s="41" t="str" cm="1">
        <f t="array" aca="1" ref="X1604" ca="1">IFERROR(INDEX('PC&amp;PD'!$A$1:$AP$15,ROW('PC&amp;PD'!$A$15),MATCH(INDIRECT(T1604),'PC&amp;PD'!$A$1:$AP$1,0)),"")</f>
        <v/>
      </c>
      <c r="Z1604" s="155"/>
      <c r="AA1604" s="13" t="str">
        <f t="shared" si="714"/>
        <v/>
      </c>
      <c r="AB1604" s="155"/>
      <c r="AC1604" s="13" t="str">
        <f t="shared" ca="1" si="719"/>
        <v>$AB</v>
      </c>
      <c r="AD1604" s="13" t="str" cm="1">
        <f t="array" aca="1" ref="AD1604" ca="1">IFERROR(IF((LEFT(INDIRECT("$F"&amp;$S1604),4))="GOTS",IF($G1604="Organic","GOTS_Organic_raw",(IF($G1604="Responsible","GOTS_Responsible",(IF($G1604="No Attribute (Conventional)","GOTS_conventional",(IF($G1604="Recycled Pre/Post-Consumer","GOTS_pre_post",(IF($G1604="In-Conversion","GOTS_in_conversion",(IF($G1604="Sustainably Sourced","Sustainably_sourced",""))))))))))),IF($G1604="Organic","Organic",(IF($G1604="Responsible","Responsible",(IF($G1604="No Attribute (Conventional)","No_Attribute_Conventional",(IF($G1604="Recycled Pre/Post-Consumer","Recycled_Pre_Post_Consumer",(IF($G1604="In-Conversion","In_Conversion",(IF($G1604="Recycled Pre-Consumer","Recycled_Pre_Consumer",(IF($G1604="Recycled Post-Consumer","Recycled_Post_Consumer",(IF($G1604="Sustainably Sourced","Sustainably_sourced","")))))))))))))))),"")</f>
        <v/>
      </c>
      <c r="AE1604" s="13" t="e" cm="1">
        <f t="array" aca="1" ref="AE1604" ca="1">IF(INDIRECT("$F"&amp;$S1604)="","",IF(LEFT(INDIRECT("$F"&amp;$S1604),3)="GRS","GRS_RCS_RM",IF((LEFT(INDIRECT("$F"&amp;$S1604),3))="RCS","GRS_RCS_RM",IF(INDIRECT("$F"&amp;$S1604)="OCS (No Label)","OCS_Conversion_RM",IF(LEFT(INDIRECT("$F"&amp;$S1604),3)="OCS","OCS_RM",IF(RIGHT(INDIRECT("$F"&amp;$S1604),10)="conversion","GOTS_RM_conversion",IF((LEFT(INDIRECT("$F"&amp;$S1604),4))="GOTS","GOTS_RM","Responsible_RM")))))))</f>
        <v>#REF!</v>
      </c>
      <c r="AF1604" s="13" t="str" cm="1">
        <f t="array" aca="1" ref="AF1604" ca="1">IF($S1604="","",INDIRECT("$Z"&amp;$S1604))</f>
        <v/>
      </c>
      <c r="AG1604" s="155"/>
      <c r="AH1604" s="13" t="str" cm="1">
        <f t="array" aca="1" ref="AH1604" ca="1">IFERROR(INDIRECT("$ag"&amp;S1604),"")</f>
        <v/>
      </c>
      <c r="AI1604" s="13" t="e" cm="1">
        <f t="array" aca="1" ref="AI1604" ca="1">INDIRECT("O"&amp;S1603)</f>
        <v>#REF!</v>
      </c>
      <c r="AJ1604" s="13" t="str">
        <f>IF($I1604="","",INDEX('Raw Material'!$A$1:$J$75,MATCH(I1604,'Raw Material'!$A$1:$A$75,0),(MATCH(G1604,'Raw Material'!$A$1:$J$1,0))))</f>
        <v/>
      </c>
      <c r="AK1604" s="13" t="str">
        <f t="shared" si="715"/>
        <v>YANLIŞRM</v>
      </c>
      <c r="AL1604" s="153" t="str">
        <f t="shared" si="716"/>
        <v/>
      </c>
    </row>
    <row r="1605" spans="1:38" ht="16.5" customHeight="1">
      <c r="A1605" s="161"/>
      <c r="B1605" s="166"/>
      <c r="C1605" s="167"/>
      <c r="D1605" s="156"/>
      <c r="E1605" s="156"/>
      <c r="F1605" s="174"/>
      <c r="G1605" s="181"/>
      <c r="H1605" s="182"/>
      <c r="I1605" s="182"/>
      <c r="J1605" s="182"/>
      <c r="K1605" s="32"/>
      <c r="L1605" s="178"/>
      <c r="M1605" s="178"/>
      <c r="N1605" s="81"/>
      <c r="O1605" s="185"/>
      <c r="P1605" s="103"/>
      <c r="Q1605" s="84" t="str">
        <f t="shared" si="717"/>
        <v/>
      </c>
      <c r="R1605" s="159"/>
      <c r="S1605" s="28" t="str" cm="1">
        <f t="array" aca="1" ref="S1605" ca="1">IF(INDIRECT("A"&amp;114+$U1605)&lt;&gt;"",114+$U1605,"")</f>
        <v/>
      </c>
      <c r="T1605" s="28" t="str">
        <f t="shared" ca="1" si="718"/>
        <v>$B</v>
      </c>
      <c r="U1605" s="29">
        <f t="shared" si="725"/>
        <v>1488</v>
      </c>
      <c r="V1605" s="29">
        <v>124.25000000001</v>
      </c>
      <c r="W1605" s="29">
        <f t="shared" si="701"/>
        <v>124</v>
      </c>
      <c r="X1605" s="41" t="str" cm="1">
        <f t="array" aca="1" ref="X1605" ca="1">IFERROR(INDEX('PC&amp;PD'!$A$1:$AP$15,ROW('PC&amp;PD'!$A$15),MATCH(INDIRECT(T1605),'PC&amp;PD'!$A$1:$AP$1,0)),"")</f>
        <v/>
      </c>
      <c r="Z1605" s="155"/>
      <c r="AA1605" s="13" t="str">
        <f t="shared" si="714"/>
        <v/>
      </c>
      <c r="AB1605" s="155"/>
      <c r="AC1605" s="13" t="str">
        <f t="shared" ca="1" si="719"/>
        <v>$AB</v>
      </c>
      <c r="AD1605" s="13" t="str" cm="1">
        <f t="array" aca="1" ref="AD1605" ca="1">IFERROR(IF((LEFT(INDIRECT("$F"&amp;$S1605),4))="GOTS",IF($G1605="Organic","GOTS_Organic_raw",(IF($G1605="Responsible","GOTS_Responsible",(IF($G1605="No Attribute (Conventional)","GOTS_conventional",(IF($G1605="Recycled Pre/Post-Consumer","GOTS_pre_post",(IF($G1605="In-Conversion","GOTS_in_conversion",(IF($G1605="Sustainably Sourced","Sustainably_sourced",""))))))))))),IF($G1605="Organic","Organic",(IF($G1605="Responsible","Responsible",(IF($G1605="No Attribute (Conventional)","No_Attribute_Conventional",(IF($G1605="Recycled Pre/Post-Consumer","Recycled_Pre_Post_Consumer",(IF($G1605="In-Conversion","In_Conversion",(IF($G1605="Recycled Pre-Consumer","Recycled_Pre_Consumer",(IF($G1605="Recycled Post-Consumer","Recycled_Post_Consumer",(IF($G1605="Sustainably Sourced","Sustainably_sourced","")))))))))))))))),"")</f>
        <v/>
      </c>
      <c r="AE1605" s="13" t="e" cm="1">
        <f t="array" aca="1" ref="AE1605" ca="1">IF(INDIRECT("$F"&amp;$S1605)="","",IF(LEFT(INDIRECT("$F"&amp;$S1605),3)="GRS","GRS_RCS_RM",IF((LEFT(INDIRECT("$F"&amp;$S1605),3))="RCS","GRS_RCS_RM",IF(INDIRECT("$F"&amp;$S1605)="OCS (No Label)","OCS_Conversion_RM",IF(LEFT(INDIRECT("$F"&amp;$S1605),3)="OCS","OCS_RM",IF(RIGHT(INDIRECT("$F"&amp;$S1605),10)="conversion","GOTS_RM_conversion",IF((LEFT(INDIRECT("$F"&amp;$S1605),4))="GOTS","GOTS_RM","Responsible_RM")))))))</f>
        <v>#REF!</v>
      </c>
      <c r="AF1605" s="13" t="str" cm="1">
        <f t="array" aca="1" ref="AF1605" ca="1">IF($S1605="","",INDIRECT("$Z"&amp;$S1605))</f>
        <v/>
      </c>
      <c r="AG1605" s="155"/>
      <c r="AH1605" s="13" t="str" cm="1">
        <f t="array" aca="1" ref="AH1605" ca="1">IFERROR(INDIRECT("$ag"&amp;S1605),"")</f>
        <v/>
      </c>
      <c r="AI1605" s="13" t="e" cm="1">
        <f t="array" aca="1" ref="AI1605" ca="1">INDIRECT("O"&amp;S1604)</f>
        <v>#REF!</v>
      </c>
      <c r="AJ1605" s="13" t="str">
        <f>IF($I1605="","",INDEX('Raw Material'!$A$1:$J$75,MATCH(I1605,'Raw Material'!$A$1:$A$75,0),(MATCH(G1605,'Raw Material'!$A$1:$J$1,0))))</f>
        <v/>
      </c>
      <c r="AK1605" s="13" t="str">
        <f t="shared" si="715"/>
        <v>YANLIŞRM</v>
      </c>
      <c r="AL1605" s="153" t="str">
        <f t="shared" si="716"/>
        <v/>
      </c>
    </row>
    <row r="1606" spans="1:38" ht="16.5" customHeight="1">
      <c r="A1606" s="161"/>
      <c r="B1606" s="166"/>
      <c r="C1606" s="167"/>
      <c r="D1606" s="156"/>
      <c r="E1606" s="156"/>
      <c r="F1606" s="174"/>
      <c r="G1606" s="181"/>
      <c r="H1606" s="182"/>
      <c r="I1606" s="182"/>
      <c r="J1606" s="182"/>
      <c r="K1606" s="32"/>
      <c r="L1606" s="178"/>
      <c r="M1606" s="178"/>
      <c r="N1606" s="81"/>
      <c r="O1606" s="185"/>
      <c r="P1606" s="103"/>
      <c r="Q1606" s="84" t="str">
        <f t="shared" si="717"/>
        <v/>
      </c>
      <c r="R1606" s="159"/>
      <c r="S1606" s="28" t="str" cm="1">
        <f t="array" aca="1" ref="S1606" ca="1">IF(INDIRECT("A"&amp;114+$U1606)&lt;&gt;"",114+$U1606,"")</f>
        <v/>
      </c>
      <c r="T1606" s="28" t="str">
        <f t="shared" ca="1" si="718"/>
        <v>$B</v>
      </c>
      <c r="U1606" s="29">
        <f t="shared" si="725"/>
        <v>1488</v>
      </c>
      <c r="V1606" s="29">
        <v>124.33333333334301</v>
      </c>
      <c r="W1606" s="29">
        <f t="shared" si="701"/>
        <v>124</v>
      </c>
      <c r="X1606" s="41" t="str" cm="1">
        <f t="array" aca="1" ref="X1606" ca="1">IFERROR(INDEX('PC&amp;PD'!$A$1:$AP$15,ROW('PC&amp;PD'!$A$15),MATCH(INDIRECT(T1606),'PC&amp;PD'!$A$1:$AP$1,0)),"")</f>
        <v/>
      </c>
      <c r="Z1606" s="155"/>
      <c r="AA1606" s="13" t="str">
        <f t="shared" si="714"/>
        <v/>
      </c>
      <c r="AB1606" s="155"/>
      <c r="AC1606" s="13" t="str">
        <f t="shared" ca="1" si="719"/>
        <v>$AB</v>
      </c>
      <c r="AD1606" s="13" t="str" cm="1">
        <f t="array" aca="1" ref="AD1606" ca="1">IFERROR(IF((LEFT(INDIRECT("$F"&amp;$S1606),4))="GOTS",IF($G1606="Organic","GOTS_Organic_raw",(IF($G1606="Responsible","GOTS_Responsible",(IF($G1606="No Attribute (Conventional)","GOTS_conventional",(IF($G1606="Recycled Pre/Post-Consumer","GOTS_pre_post",(IF($G1606="In-Conversion","GOTS_in_conversion",(IF($G1606="Sustainably Sourced","Sustainably_sourced",""))))))))))),IF($G1606="Organic","Organic",(IF($G1606="Responsible","Responsible",(IF($G1606="No Attribute (Conventional)","No_Attribute_Conventional",(IF($G1606="Recycled Pre/Post-Consumer","Recycled_Pre_Post_Consumer",(IF($G1606="In-Conversion","In_Conversion",(IF($G1606="Recycled Pre-Consumer","Recycled_Pre_Consumer",(IF($G1606="Recycled Post-Consumer","Recycled_Post_Consumer",(IF($G1606="Sustainably Sourced","Sustainably_sourced","")))))))))))))))),"")</f>
        <v/>
      </c>
      <c r="AE1606" s="13" t="e" cm="1">
        <f t="array" aca="1" ref="AE1606" ca="1">IF(INDIRECT("$F"&amp;$S1606)="","",IF(LEFT(INDIRECT("$F"&amp;$S1606),3)="GRS","GRS_RCS_RM",IF((LEFT(INDIRECT("$F"&amp;$S1606),3))="RCS","GRS_RCS_RM",IF(INDIRECT("$F"&amp;$S1606)="OCS (No Label)","OCS_Conversion_RM",IF(LEFT(INDIRECT("$F"&amp;$S1606),3)="OCS","OCS_RM",IF(RIGHT(INDIRECT("$F"&amp;$S1606),10)="conversion","GOTS_RM_conversion",IF((LEFT(INDIRECT("$F"&amp;$S1606),4))="GOTS","GOTS_RM","Responsible_RM")))))))</f>
        <v>#REF!</v>
      </c>
      <c r="AF1606" s="13" t="str" cm="1">
        <f t="array" aca="1" ref="AF1606" ca="1">IF($S1606="","",INDIRECT("$Z"&amp;$S1606))</f>
        <v/>
      </c>
      <c r="AG1606" s="155"/>
      <c r="AH1606" s="13" t="str" cm="1">
        <f t="array" aca="1" ref="AH1606" ca="1">IFERROR(INDIRECT("$ag"&amp;S1606),"")</f>
        <v/>
      </c>
      <c r="AI1606" s="13" t="e" cm="1">
        <f t="array" aca="1" ref="AI1606" ca="1">INDIRECT("O"&amp;S1605)</f>
        <v>#REF!</v>
      </c>
      <c r="AJ1606" s="13" t="str">
        <f>IF($I1606="","",INDEX('Raw Material'!$A$1:$J$75,MATCH(I1606,'Raw Material'!$A$1:$A$75,0),(MATCH(G1606,'Raw Material'!$A$1:$J$1,0))))</f>
        <v/>
      </c>
      <c r="AK1606" s="13" t="str">
        <f t="shared" si="715"/>
        <v>YANLIŞRM</v>
      </c>
      <c r="AL1606" s="153" t="str">
        <f t="shared" si="716"/>
        <v/>
      </c>
    </row>
    <row r="1607" spans="1:38" ht="16.5" customHeight="1">
      <c r="A1607" s="161"/>
      <c r="B1607" s="166"/>
      <c r="C1607" s="167"/>
      <c r="D1607" s="156"/>
      <c r="E1607" s="156"/>
      <c r="F1607" s="174"/>
      <c r="G1607" s="181"/>
      <c r="H1607" s="182"/>
      <c r="I1607" s="182"/>
      <c r="J1607" s="182"/>
      <c r="K1607" s="32"/>
      <c r="L1607" s="178"/>
      <c r="M1607" s="178"/>
      <c r="N1607" s="81"/>
      <c r="O1607" s="185"/>
      <c r="P1607" s="103"/>
      <c r="Q1607" s="84" t="str">
        <f t="shared" si="717"/>
        <v/>
      </c>
      <c r="R1607" s="159"/>
      <c r="S1607" s="28" t="str" cm="1">
        <f t="array" aca="1" ref="S1607" ca="1">IF(INDIRECT("A"&amp;114+$U1607)&lt;&gt;"",114+$U1607,"")</f>
        <v/>
      </c>
      <c r="T1607" s="28" t="str">
        <f t="shared" ca="1" si="718"/>
        <v>$B</v>
      </c>
      <c r="U1607" s="29">
        <f t="shared" si="725"/>
        <v>1488</v>
      </c>
      <c r="V1607" s="29">
        <v>124.41666666667599</v>
      </c>
      <c r="W1607" s="29">
        <f t="shared" si="701"/>
        <v>124</v>
      </c>
      <c r="X1607" s="41" t="str" cm="1">
        <f t="array" aca="1" ref="X1607" ca="1">IFERROR(INDEX('PC&amp;PD'!$A$1:$AP$15,ROW('PC&amp;PD'!$A$15),MATCH(INDIRECT(T1607),'PC&amp;PD'!$A$1:$AP$1,0)),"")</f>
        <v/>
      </c>
      <c r="Z1607" s="155"/>
      <c r="AA1607" s="13" t="str">
        <f t="shared" si="714"/>
        <v/>
      </c>
      <c r="AB1607" s="155"/>
      <c r="AC1607" s="13" t="str">
        <f t="shared" ca="1" si="719"/>
        <v>$AB</v>
      </c>
      <c r="AD1607" s="13" t="str" cm="1">
        <f t="array" aca="1" ref="AD1607" ca="1">IFERROR(IF((LEFT(INDIRECT("$F"&amp;$S1607),4))="GOTS",IF($G1607="Organic","GOTS_Organic_raw",(IF($G1607="Responsible","GOTS_Responsible",(IF($G1607="No Attribute (Conventional)","GOTS_conventional",(IF($G1607="Recycled Pre/Post-Consumer","GOTS_pre_post",(IF($G1607="In-Conversion","GOTS_in_conversion",(IF($G1607="Sustainably Sourced","Sustainably_sourced",""))))))))))),IF($G1607="Organic","Organic",(IF($G1607="Responsible","Responsible",(IF($G1607="No Attribute (Conventional)","No_Attribute_Conventional",(IF($G1607="Recycled Pre/Post-Consumer","Recycled_Pre_Post_Consumer",(IF($G1607="In-Conversion","In_Conversion",(IF($G1607="Recycled Pre-Consumer","Recycled_Pre_Consumer",(IF($G1607="Recycled Post-Consumer","Recycled_Post_Consumer",(IF($G1607="Sustainably Sourced","Sustainably_sourced","")))))))))))))))),"")</f>
        <v/>
      </c>
      <c r="AE1607" s="13" t="e" cm="1">
        <f t="array" aca="1" ref="AE1607" ca="1">IF(INDIRECT("$F"&amp;$S1607)="","",IF(LEFT(INDIRECT("$F"&amp;$S1607),3)="GRS","GRS_RCS_RM",IF((LEFT(INDIRECT("$F"&amp;$S1607),3))="RCS","GRS_RCS_RM",IF(INDIRECT("$F"&amp;$S1607)="OCS (No Label)","OCS_Conversion_RM",IF(LEFT(INDIRECT("$F"&amp;$S1607),3)="OCS","OCS_RM",IF(RIGHT(INDIRECT("$F"&amp;$S1607),10)="conversion","GOTS_RM_conversion",IF((LEFT(INDIRECT("$F"&amp;$S1607),4))="GOTS","GOTS_RM","Responsible_RM")))))))</f>
        <v>#REF!</v>
      </c>
      <c r="AF1607" s="13" t="str" cm="1">
        <f t="array" aca="1" ref="AF1607" ca="1">IF($S1607="","",INDIRECT("$Z"&amp;$S1607))</f>
        <v/>
      </c>
      <c r="AG1607" s="155"/>
      <c r="AH1607" s="13" t="str" cm="1">
        <f t="array" aca="1" ref="AH1607" ca="1">IFERROR(INDIRECT("$ag"&amp;S1607),"")</f>
        <v/>
      </c>
      <c r="AI1607" s="13" t="e" cm="1">
        <f t="array" aca="1" ref="AI1607" ca="1">INDIRECT("O"&amp;S1606)</f>
        <v>#REF!</v>
      </c>
      <c r="AJ1607" s="13" t="str">
        <f>IF($I1607="","",INDEX('Raw Material'!$A$1:$J$75,MATCH(I1607,'Raw Material'!$A$1:$A$75,0),(MATCH(G1607,'Raw Material'!$A$1:$J$1,0))))</f>
        <v/>
      </c>
      <c r="AK1607" s="13" t="str">
        <f t="shared" si="715"/>
        <v>YANLIŞRM</v>
      </c>
      <c r="AL1607" s="153" t="str">
        <f t="shared" si="716"/>
        <v/>
      </c>
    </row>
    <row r="1608" spans="1:38" ht="16.5" customHeight="1">
      <c r="A1608" s="162"/>
      <c r="B1608" s="168"/>
      <c r="C1608" s="169"/>
      <c r="D1608" s="156"/>
      <c r="E1608" s="156"/>
      <c r="F1608" s="175"/>
      <c r="G1608" s="181"/>
      <c r="H1608" s="182"/>
      <c r="I1608" s="182"/>
      <c r="J1608" s="182"/>
      <c r="K1608" s="32"/>
      <c r="L1608" s="179"/>
      <c r="M1608" s="179"/>
      <c r="N1608" s="81"/>
      <c r="O1608" s="185"/>
      <c r="P1608" s="103"/>
      <c r="Q1608" s="84" t="str">
        <f t="shared" si="717"/>
        <v/>
      </c>
      <c r="R1608" s="159"/>
      <c r="S1608" s="28" t="str" cm="1">
        <f t="array" aca="1" ref="S1608" ca="1">IF(INDIRECT("A"&amp;114+$U1608)&lt;&gt;"",114+$U1608,"")</f>
        <v/>
      </c>
      <c r="T1608" s="28" t="str">
        <f t="shared" ca="1" si="718"/>
        <v>$B</v>
      </c>
      <c r="U1608" s="29">
        <f t="shared" si="725"/>
        <v>1488</v>
      </c>
      <c r="V1608" s="29">
        <v>124.50000000001</v>
      </c>
      <c r="W1608" s="29">
        <f t="shared" si="701"/>
        <v>124</v>
      </c>
      <c r="X1608" s="41" t="str" cm="1">
        <f t="array" aca="1" ref="X1608" ca="1">IFERROR(INDEX('PC&amp;PD'!$A$1:$AP$15,ROW('PC&amp;PD'!$A$15),MATCH(INDIRECT(T1608),'PC&amp;PD'!$A$1:$AP$1,0)),"")</f>
        <v/>
      </c>
      <c r="Z1608" s="155"/>
      <c r="AA1608" s="13" t="str">
        <f t="shared" si="714"/>
        <v/>
      </c>
      <c r="AB1608" s="155"/>
      <c r="AC1608" s="13" t="str">
        <f t="shared" ca="1" si="719"/>
        <v>$AB</v>
      </c>
      <c r="AD1608" s="13" t="str" cm="1">
        <f t="array" aca="1" ref="AD1608" ca="1">IFERROR(IF((LEFT(INDIRECT("$F"&amp;$S1608),4))="GOTS",IF($G1608="Organic","GOTS_Organic_raw",(IF($G1608="Responsible","GOTS_Responsible",(IF($G1608="No Attribute (Conventional)","GOTS_conventional",(IF($G1608="Recycled Pre/Post-Consumer","GOTS_pre_post",(IF($G1608="In-Conversion","GOTS_in_conversion",(IF($G1608="Sustainably Sourced","Sustainably_sourced",""))))))))))),IF($G1608="Organic","Organic",(IF($G1608="Responsible","Responsible",(IF($G1608="No Attribute (Conventional)","No_Attribute_Conventional",(IF($G1608="Recycled Pre/Post-Consumer","Recycled_Pre_Post_Consumer",(IF($G1608="In-Conversion","In_Conversion",(IF($G1608="Recycled Pre-Consumer","Recycled_Pre_Consumer",(IF($G1608="Recycled Post-Consumer","Recycled_Post_Consumer",(IF($G1608="Sustainably Sourced","Sustainably_sourced","")))))))))))))))),"")</f>
        <v/>
      </c>
      <c r="AE1608" s="13" t="e" cm="1">
        <f t="array" aca="1" ref="AE1608" ca="1">IF(INDIRECT("$F"&amp;$S1608)="","",IF(LEFT(INDIRECT("$F"&amp;$S1608),3)="GRS","GRS_RCS_RM",IF((LEFT(INDIRECT("$F"&amp;$S1608),3))="RCS","GRS_RCS_RM",IF(INDIRECT("$F"&amp;$S1608)="OCS (No Label)","OCS_Conversion_RM",IF(LEFT(INDIRECT("$F"&amp;$S1608),3)="OCS","OCS_RM",IF(RIGHT(INDIRECT("$F"&amp;$S1608),10)="conversion","GOTS_RM_conversion",IF((LEFT(INDIRECT("$F"&amp;$S1608),4))="GOTS","GOTS_RM","Responsible_RM")))))))</f>
        <v>#REF!</v>
      </c>
      <c r="AF1608" s="13" t="str" cm="1">
        <f t="array" aca="1" ref="AF1608" ca="1">IF($S1608="","",INDIRECT("$Z"&amp;$S1608))</f>
        <v/>
      </c>
      <c r="AG1608" s="155"/>
      <c r="AH1608" s="13" t="str" cm="1">
        <f t="array" aca="1" ref="AH1608" ca="1">IFERROR(INDIRECT("$ag"&amp;S1608),"")</f>
        <v/>
      </c>
      <c r="AI1608" s="13" t="e" cm="1">
        <f t="array" aca="1" ref="AI1608" ca="1">INDIRECT("O"&amp;S1607)</f>
        <v>#REF!</v>
      </c>
      <c r="AJ1608" s="13" t="str">
        <f>IF($I1608="","",INDEX('Raw Material'!$A$1:$J$75,MATCH(I1608,'Raw Material'!$A$1:$A$75,0),(MATCH(G1608,'Raw Material'!$A$1:$J$1,0))))</f>
        <v/>
      </c>
      <c r="AK1608" s="13" t="str">
        <f t="shared" si="715"/>
        <v>YANLIŞRM</v>
      </c>
      <c r="AL1608" s="153" t="str">
        <f t="shared" si="716"/>
        <v/>
      </c>
    </row>
    <row r="1609" spans="1:38" ht="16.5" customHeight="1">
      <c r="A1609" s="162"/>
      <c r="B1609" s="168"/>
      <c r="C1609" s="169"/>
      <c r="D1609" s="156"/>
      <c r="E1609" s="156"/>
      <c r="F1609" s="175"/>
      <c r="G1609" s="181"/>
      <c r="H1609" s="182"/>
      <c r="I1609" s="182"/>
      <c r="J1609" s="182"/>
      <c r="K1609" s="32"/>
      <c r="L1609" s="179"/>
      <c r="M1609" s="179"/>
      <c r="N1609" s="81"/>
      <c r="O1609" s="185"/>
      <c r="P1609" s="103"/>
      <c r="Q1609" s="84" t="str">
        <f t="shared" si="717"/>
        <v/>
      </c>
      <c r="R1609" s="159"/>
      <c r="S1609" s="28" t="str" cm="1">
        <f t="array" aca="1" ref="S1609" ca="1">IF(INDIRECT("A"&amp;114+$U1609)&lt;&gt;"",114+$U1609,"")</f>
        <v/>
      </c>
      <c r="T1609" s="28" t="str">
        <f t="shared" ca="1" si="718"/>
        <v>$B</v>
      </c>
      <c r="U1609" s="29">
        <f t="shared" si="725"/>
        <v>1488</v>
      </c>
      <c r="V1609" s="29">
        <v>124.58333333334301</v>
      </c>
      <c r="W1609" s="29">
        <f t="shared" ref="W1609:W1672" si="730">ROUNDDOWN(V1609,0)</f>
        <v>124</v>
      </c>
      <c r="X1609" s="41" t="str" cm="1">
        <f t="array" aca="1" ref="X1609" ca="1">IFERROR(INDEX('PC&amp;PD'!$A$1:$AP$15,ROW('PC&amp;PD'!$A$15),MATCH(INDIRECT(T1609),'PC&amp;PD'!$A$1:$AP$1,0)),"")</f>
        <v/>
      </c>
      <c r="Z1609" s="155"/>
      <c r="AA1609" s="13" t="str">
        <f t="shared" si="714"/>
        <v/>
      </c>
      <c r="AB1609" s="155"/>
      <c r="AC1609" s="13" t="str">
        <f t="shared" ca="1" si="719"/>
        <v>$AB</v>
      </c>
      <c r="AD1609" s="13" t="str" cm="1">
        <f t="array" aca="1" ref="AD1609" ca="1">IFERROR(IF((LEFT(INDIRECT("$F"&amp;$S1609),4))="GOTS",IF($G1609="Organic","GOTS_Organic_raw",(IF($G1609="Responsible","GOTS_Responsible",(IF($G1609="No Attribute (Conventional)","GOTS_conventional",(IF($G1609="Recycled Pre/Post-Consumer","GOTS_pre_post",(IF($G1609="In-Conversion","GOTS_in_conversion",(IF($G1609="Sustainably Sourced","Sustainably_sourced",""))))))))))),IF($G1609="Organic","Organic",(IF($G1609="Responsible","Responsible",(IF($G1609="No Attribute (Conventional)","No_Attribute_Conventional",(IF($G1609="Recycled Pre/Post-Consumer","Recycled_Pre_Post_Consumer",(IF($G1609="In-Conversion","In_Conversion",(IF($G1609="Recycled Pre-Consumer","Recycled_Pre_Consumer",(IF($G1609="Recycled Post-Consumer","Recycled_Post_Consumer",(IF($G1609="Sustainably Sourced","Sustainably_sourced","")))))))))))))))),"")</f>
        <v/>
      </c>
      <c r="AE1609" s="13" t="e" cm="1">
        <f t="array" aca="1" ref="AE1609" ca="1">IF(INDIRECT("$F"&amp;$S1609)="","",IF(LEFT(INDIRECT("$F"&amp;$S1609),3)="GRS","GRS_RCS_RM",IF((LEFT(INDIRECT("$F"&amp;$S1609),3))="RCS","GRS_RCS_RM",IF(INDIRECT("$F"&amp;$S1609)="OCS (No Label)","OCS_Conversion_RM",IF(LEFT(INDIRECT("$F"&amp;$S1609),3)="OCS","OCS_RM",IF(RIGHT(INDIRECT("$F"&amp;$S1609),10)="conversion","GOTS_RM_conversion",IF((LEFT(INDIRECT("$F"&amp;$S1609),4))="GOTS","GOTS_RM","Responsible_RM")))))))</f>
        <v>#REF!</v>
      </c>
      <c r="AF1609" s="13" t="str" cm="1">
        <f t="array" aca="1" ref="AF1609" ca="1">IF($S1609="","",INDIRECT("$Z"&amp;$S1609))</f>
        <v/>
      </c>
      <c r="AG1609" s="155"/>
      <c r="AH1609" s="13" t="str" cm="1">
        <f t="array" aca="1" ref="AH1609" ca="1">IFERROR(INDIRECT("$ag"&amp;S1609),"")</f>
        <v/>
      </c>
      <c r="AI1609" s="13" t="e" cm="1">
        <f t="array" aca="1" ref="AI1609" ca="1">INDIRECT("O"&amp;S1608)</f>
        <v>#REF!</v>
      </c>
      <c r="AJ1609" s="13" t="str">
        <f>IF($I1609="","",INDEX('Raw Material'!$A$1:$J$75,MATCH(I1609,'Raw Material'!$A$1:$A$75,0),(MATCH(G1609,'Raw Material'!$A$1:$J$1,0))))</f>
        <v/>
      </c>
      <c r="AK1609" s="13" t="str">
        <f t="shared" si="715"/>
        <v>YANLIŞRM</v>
      </c>
      <c r="AL1609" s="153" t="str">
        <f t="shared" si="716"/>
        <v/>
      </c>
    </row>
    <row r="1610" spans="1:38" ht="16.5" customHeight="1">
      <c r="A1610" s="162"/>
      <c r="B1610" s="168"/>
      <c r="C1610" s="169"/>
      <c r="D1610" s="156"/>
      <c r="E1610" s="156"/>
      <c r="F1610" s="175"/>
      <c r="G1610" s="181"/>
      <c r="H1610" s="182"/>
      <c r="I1610" s="182"/>
      <c r="J1610" s="182"/>
      <c r="K1610" s="32"/>
      <c r="L1610" s="179"/>
      <c r="M1610" s="179"/>
      <c r="N1610" s="81"/>
      <c r="O1610" s="185"/>
      <c r="P1610" s="103"/>
      <c r="Q1610" s="84" t="str">
        <f t="shared" si="717"/>
        <v/>
      </c>
      <c r="R1610" s="159"/>
      <c r="S1610" s="28" t="str" cm="1">
        <f t="array" aca="1" ref="S1610" ca="1">IF(INDIRECT("A"&amp;114+$U1610)&lt;&gt;"",114+$U1610,"")</f>
        <v/>
      </c>
      <c r="T1610" s="28" t="str">
        <f t="shared" ca="1" si="718"/>
        <v>$B</v>
      </c>
      <c r="U1610" s="29">
        <f t="shared" si="725"/>
        <v>1488</v>
      </c>
      <c r="V1610" s="29">
        <v>124.66666666667599</v>
      </c>
      <c r="W1610" s="29">
        <f t="shared" si="730"/>
        <v>124</v>
      </c>
      <c r="X1610" s="41" t="str" cm="1">
        <f t="array" aca="1" ref="X1610" ca="1">IFERROR(INDEX('PC&amp;PD'!$A$1:$AP$15,ROW('PC&amp;PD'!$A$15),MATCH(INDIRECT(T1610),'PC&amp;PD'!$A$1:$AP$1,0)),"")</f>
        <v/>
      </c>
      <c r="Z1610" s="155"/>
      <c r="AA1610" s="13" t="str">
        <f t="shared" si="714"/>
        <v/>
      </c>
      <c r="AB1610" s="155"/>
      <c r="AC1610" s="13" t="str">
        <f t="shared" ca="1" si="719"/>
        <v>$AB</v>
      </c>
      <c r="AD1610" s="13" t="str" cm="1">
        <f t="array" aca="1" ref="AD1610" ca="1">IFERROR(IF((LEFT(INDIRECT("$F"&amp;$S1610),4))="GOTS",IF($G1610="Organic","GOTS_Organic_raw",(IF($G1610="Responsible","GOTS_Responsible",(IF($G1610="No Attribute (Conventional)","GOTS_conventional",(IF($G1610="Recycled Pre/Post-Consumer","GOTS_pre_post",(IF($G1610="In-Conversion","GOTS_in_conversion",(IF($G1610="Sustainably Sourced","Sustainably_sourced",""))))))))))),IF($G1610="Organic","Organic",(IF($G1610="Responsible","Responsible",(IF($G1610="No Attribute (Conventional)","No_Attribute_Conventional",(IF($G1610="Recycled Pre/Post-Consumer","Recycled_Pre_Post_Consumer",(IF($G1610="In-Conversion","In_Conversion",(IF($G1610="Recycled Pre-Consumer","Recycled_Pre_Consumer",(IF($G1610="Recycled Post-Consumer","Recycled_Post_Consumer",(IF($G1610="Sustainably Sourced","Sustainably_sourced","")))))))))))))))),"")</f>
        <v/>
      </c>
      <c r="AE1610" s="13" t="e" cm="1">
        <f t="array" aca="1" ref="AE1610" ca="1">IF(INDIRECT("$F"&amp;$S1610)="","",IF(LEFT(INDIRECT("$F"&amp;$S1610),3)="GRS","GRS_RCS_RM",IF((LEFT(INDIRECT("$F"&amp;$S1610),3))="RCS","GRS_RCS_RM",IF(INDIRECT("$F"&amp;$S1610)="OCS (No Label)","OCS_Conversion_RM",IF(LEFT(INDIRECT("$F"&amp;$S1610),3)="OCS","OCS_RM",IF(RIGHT(INDIRECT("$F"&amp;$S1610),10)="conversion","GOTS_RM_conversion",IF((LEFT(INDIRECT("$F"&amp;$S1610),4))="GOTS","GOTS_RM","Responsible_RM")))))))</f>
        <v>#REF!</v>
      </c>
      <c r="AF1610" s="13" t="str" cm="1">
        <f t="array" aca="1" ref="AF1610" ca="1">IF($S1610="","",INDIRECT("$Z"&amp;$S1610))</f>
        <v/>
      </c>
      <c r="AG1610" s="155"/>
      <c r="AH1610" s="13" t="str" cm="1">
        <f t="array" aca="1" ref="AH1610" ca="1">IFERROR(INDIRECT("$ag"&amp;S1610),"")</f>
        <v/>
      </c>
      <c r="AI1610" s="13" t="e" cm="1">
        <f t="array" aca="1" ref="AI1610" ca="1">INDIRECT("O"&amp;S1609)</f>
        <v>#REF!</v>
      </c>
      <c r="AJ1610" s="13" t="str">
        <f>IF($I1610="","",INDEX('Raw Material'!$A$1:$J$75,MATCH(I1610,'Raw Material'!$A$1:$A$75,0),(MATCH(G1610,'Raw Material'!$A$1:$J$1,0))))</f>
        <v/>
      </c>
      <c r="AK1610" s="13" t="str">
        <f t="shared" si="715"/>
        <v>YANLIŞRM</v>
      </c>
      <c r="AL1610" s="153" t="str">
        <f t="shared" si="716"/>
        <v/>
      </c>
    </row>
    <row r="1611" spans="1:38" ht="16.5" customHeight="1">
      <c r="A1611" s="162"/>
      <c r="B1611" s="168"/>
      <c r="C1611" s="169"/>
      <c r="D1611" s="156"/>
      <c r="E1611" s="156"/>
      <c r="F1611" s="175"/>
      <c r="G1611" s="181"/>
      <c r="H1611" s="182"/>
      <c r="I1611" s="182"/>
      <c r="J1611" s="182"/>
      <c r="K1611" s="32"/>
      <c r="L1611" s="179"/>
      <c r="M1611" s="179"/>
      <c r="N1611" s="81"/>
      <c r="O1611" s="185"/>
      <c r="P1611" s="103"/>
      <c r="Q1611" s="84" t="str">
        <f t="shared" si="717"/>
        <v/>
      </c>
      <c r="R1611" s="159"/>
      <c r="S1611" s="28" t="str" cm="1">
        <f t="array" aca="1" ref="S1611" ca="1">IF(INDIRECT("A"&amp;114+$U1611)&lt;&gt;"",114+$U1611,"")</f>
        <v/>
      </c>
      <c r="T1611" s="28" t="str">
        <f t="shared" ca="1" si="718"/>
        <v>$B</v>
      </c>
      <c r="U1611" s="29">
        <f t="shared" si="725"/>
        <v>1488</v>
      </c>
      <c r="V1611" s="29">
        <v>124.75000000001</v>
      </c>
      <c r="W1611" s="29">
        <f t="shared" si="730"/>
        <v>124</v>
      </c>
      <c r="X1611" s="41" t="str" cm="1">
        <f t="array" aca="1" ref="X1611" ca="1">IFERROR(INDEX('PC&amp;PD'!$A$1:$AP$15,ROW('PC&amp;PD'!$A$15),MATCH(INDIRECT(T1611),'PC&amp;PD'!$A$1:$AP$1,0)),"")</f>
        <v/>
      </c>
      <c r="Z1611" s="155"/>
      <c r="AA1611" s="13" t="str">
        <f t="shared" si="714"/>
        <v/>
      </c>
      <c r="AB1611" s="155"/>
      <c r="AC1611" s="13" t="str">
        <f t="shared" ca="1" si="719"/>
        <v>$AB</v>
      </c>
      <c r="AD1611" s="13" t="str" cm="1">
        <f t="array" aca="1" ref="AD1611" ca="1">IFERROR(IF((LEFT(INDIRECT("$F"&amp;$S1611),4))="GOTS",IF($G1611="Organic","GOTS_Organic_raw",(IF($G1611="Responsible","GOTS_Responsible",(IF($G1611="No Attribute (Conventional)","GOTS_conventional",(IF($G1611="Recycled Pre/Post-Consumer","GOTS_pre_post",(IF($G1611="In-Conversion","GOTS_in_conversion",(IF($G1611="Sustainably Sourced","Sustainably_sourced",""))))))))))),IF($G1611="Organic","Organic",(IF($G1611="Responsible","Responsible",(IF($G1611="No Attribute (Conventional)","No_Attribute_Conventional",(IF($G1611="Recycled Pre/Post-Consumer","Recycled_Pre_Post_Consumer",(IF($G1611="In-Conversion","In_Conversion",(IF($G1611="Recycled Pre-Consumer","Recycled_Pre_Consumer",(IF($G1611="Recycled Post-Consumer","Recycled_Post_Consumer",(IF($G1611="Sustainably Sourced","Sustainably_sourced","")))))))))))))))),"")</f>
        <v/>
      </c>
      <c r="AE1611" s="13" t="e" cm="1">
        <f t="array" aca="1" ref="AE1611" ca="1">IF(INDIRECT("$F"&amp;$S1611)="","",IF(LEFT(INDIRECT("$F"&amp;$S1611),3)="GRS","GRS_RCS_RM",IF((LEFT(INDIRECT("$F"&amp;$S1611),3))="RCS","GRS_RCS_RM",IF(INDIRECT("$F"&amp;$S1611)="OCS (No Label)","OCS_Conversion_RM",IF(LEFT(INDIRECT("$F"&amp;$S1611),3)="OCS","OCS_RM",IF(RIGHT(INDIRECT("$F"&amp;$S1611),10)="conversion","GOTS_RM_conversion",IF((LEFT(INDIRECT("$F"&amp;$S1611),4))="GOTS","GOTS_RM","Responsible_RM")))))))</f>
        <v>#REF!</v>
      </c>
      <c r="AF1611" s="13" t="str" cm="1">
        <f t="array" aca="1" ref="AF1611" ca="1">IF($S1611="","",INDIRECT("$Z"&amp;$S1611))</f>
        <v/>
      </c>
      <c r="AG1611" s="155"/>
      <c r="AH1611" s="13" t="str" cm="1">
        <f t="array" aca="1" ref="AH1611" ca="1">IFERROR(INDIRECT("$ag"&amp;S1611),"")</f>
        <v/>
      </c>
      <c r="AI1611" s="13" t="e" cm="1">
        <f t="array" aca="1" ref="AI1611" ca="1">INDIRECT("O"&amp;S1610)</f>
        <v>#REF!</v>
      </c>
      <c r="AJ1611" s="13" t="str">
        <f>IF($I1611="","",INDEX('Raw Material'!$A$1:$J$75,MATCH(I1611,'Raw Material'!$A$1:$A$75,0),(MATCH(G1611,'Raw Material'!$A$1:$J$1,0))))</f>
        <v/>
      </c>
      <c r="AK1611" s="13" t="str">
        <f t="shared" si="715"/>
        <v>YANLIŞRM</v>
      </c>
      <c r="AL1611" s="153" t="str">
        <f t="shared" si="716"/>
        <v/>
      </c>
    </row>
    <row r="1612" spans="1:38" ht="16.5" customHeight="1">
      <c r="A1612" s="162"/>
      <c r="B1612" s="168"/>
      <c r="C1612" s="169"/>
      <c r="D1612" s="156"/>
      <c r="E1612" s="156"/>
      <c r="F1612" s="175"/>
      <c r="G1612" s="181"/>
      <c r="H1612" s="182"/>
      <c r="I1612" s="182"/>
      <c r="J1612" s="182"/>
      <c r="K1612" s="32"/>
      <c r="L1612" s="179"/>
      <c r="M1612" s="179"/>
      <c r="N1612" s="81"/>
      <c r="O1612" s="185"/>
      <c r="P1612" s="103"/>
      <c r="Q1612" s="84" t="str">
        <f t="shared" si="717"/>
        <v/>
      </c>
      <c r="R1612" s="159"/>
      <c r="S1612" s="28" t="str" cm="1">
        <f t="array" aca="1" ref="S1612" ca="1">IF(INDIRECT("A"&amp;114+$U1612)&lt;&gt;"",114+$U1612,"")</f>
        <v/>
      </c>
      <c r="T1612" s="28" t="str">
        <f t="shared" ca="1" si="718"/>
        <v>$B</v>
      </c>
      <c r="U1612" s="29">
        <f t="shared" si="725"/>
        <v>1488</v>
      </c>
      <c r="V1612" s="29">
        <v>124.83333333334301</v>
      </c>
      <c r="W1612" s="29">
        <f t="shared" si="730"/>
        <v>124</v>
      </c>
      <c r="X1612" s="41" t="str" cm="1">
        <f t="array" aca="1" ref="X1612" ca="1">IFERROR(INDEX('PC&amp;PD'!$A$1:$AP$15,ROW('PC&amp;PD'!$A$15),MATCH(INDIRECT(T1612),'PC&amp;PD'!$A$1:$AP$1,0)),"")</f>
        <v/>
      </c>
      <c r="Z1612" s="155"/>
      <c r="AA1612" s="13" t="str">
        <f t="shared" si="714"/>
        <v/>
      </c>
      <c r="AB1612" s="155"/>
      <c r="AC1612" s="13" t="str">
        <f t="shared" ca="1" si="719"/>
        <v>$AB</v>
      </c>
      <c r="AD1612" s="13" t="str" cm="1">
        <f t="array" aca="1" ref="AD1612" ca="1">IFERROR(IF((LEFT(INDIRECT("$F"&amp;$S1612),4))="GOTS",IF($G1612="Organic","GOTS_Organic_raw",(IF($G1612="Responsible","GOTS_Responsible",(IF($G1612="No Attribute (Conventional)","GOTS_conventional",(IF($G1612="Recycled Pre/Post-Consumer","GOTS_pre_post",(IF($G1612="In-Conversion","GOTS_in_conversion",(IF($G1612="Sustainably Sourced","Sustainably_sourced",""))))))))))),IF($G1612="Organic","Organic",(IF($G1612="Responsible","Responsible",(IF($G1612="No Attribute (Conventional)","No_Attribute_Conventional",(IF($G1612="Recycled Pre/Post-Consumer","Recycled_Pre_Post_Consumer",(IF($G1612="In-Conversion","In_Conversion",(IF($G1612="Recycled Pre-Consumer","Recycled_Pre_Consumer",(IF($G1612="Recycled Post-Consumer","Recycled_Post_Consumer",(IF($G1612="Sustainably Sourced","Sustainably_sourced","")))))))))))))))),"")</f>
        <v/>
      </c>
      <c r="AE1612" s="13" t="e" cm="1">
        <f t="array" aca="1" ref="AE1612" ca="1">IF(INDIRECT("$F"&amp;$S1612)="","",IF(LEFT(INDIRECT("$F"&amp;$S1612),3)="GRS","GRS_RCS_RM",IF((LEFT(INDIRECT("$F"&amp;$S1612),3))="RCS","GRS_RCS_RM",IF(INDIRECT("$F"&amp;$S1612)="OCS (No Label)","OCS_Conversion_RM",IF(LEFT(INDIRECT("$F"&amp;$S1612),3)="OCS","OCS_RM",IF(RIGHT(INDIRECT("$F"&amp;$S1612),10)="conversion","GOTS_RM_conversion",IF((LEFT(INDIRECT("$F"&amp;$S1612),4))="GOTS","GOTS_RM","Responsible_RM")))))))</f>
        <v>#REF!</v>
      </c>
      <c r="AF1612" s="13" t="str" cm="1">
        <f t="array" aca="1" ref="AF1612" ca="1">IF($S1612="","",INDIRECT("$Z"&amp;$S1612))</f>
        <v/>
      </c>
      <c r="AG1612" s="155"/>
      <c r="AH1612" s="13" t="str" cm="1">
        <f t="array" aca="1" ref="AH1612" ca="1">IFERROR(INDIRECT("$ag"&amp;S1612),"")</f>
        <v/>
      </c>
      <c r="AI1612" s="13" t="e" cm="1">
        <f t="array" aca="1" ref="AI1612" ca="1">INDIRECT("O"&amp;S1611)</f>
        <v>#REF!</v>
      </c>
      <c r="AJ1612" s="13" t="str">
        <f>IF($I1612="","",INDEX('Raw Material'!$A$1:$J$75,MATCH(I1612,'Raw Material'!$A$1:$A$75,0),(MATCH(G1612,'Raw Material'!$A$1:$J$1,0))))</f>
        <v/>
      </c>
      <c r="AK1612" s="13" t="str">
        <f t="shared" si="715"/>
        <v>YANLIŞRM</v>
      </c>
      <c r="AL1612" s="153" t="str">
        <f t="shared" si="716"/>
        <v/>
      </c>
    </row>
    <row r="1613" spans="1:38" ht="16.5" customHeight="1" thickBot="1">
      <c r="A1613" s="163"/>
      <c r="B1613" s="170"/>
      <c r="C1613" s="171"/>
      <c r="D1613" s="156"/>
      <c r="E1613" s="156"/>
      <c r="F1613" s="176"/>
      <c r="G1613" s="157"/>
      <c r="H1613" s="158"/>
      <c r="I1613" s="158"/>
      <c r="J1613" s="158"/>
      <c r="K1613" s="33"/>
      <c r="L1613" s="180"/>
      <c r="M1613" s="180"/>
      <c r="N1613" s="82"/>
      <c r="O1613" s="186"/>
      <c r="P1613" s="103"/>
      <c r="Q1613" s="84" t="str">
        <f t="shared" si="717"/>
        <v/>
      </c>
      <c r="R1613" s="159"/>
      <c r="S1613" s="28" t="str" cm="1">
        <f t="array" aca="1" ref="S1613" ca="1">IF(INDIRECT("A"&amp;114+$U1613)&lt;&gt;"",114+$U1613,"")</f>
        <v/>
      </c>
      <c r="T1613" s="28" t="str">
        <f t="shared" ca="1" si="718"/>
        <v>$B</v>
      </c>
      <c r="U1613" s="29">
        <f t="shared" si="725"/>
        <v>1488</v>
      </c>
      <c r="V1613" s="29">
        <v>124.91666666667599</v>
      </c>
      <c r="W1613" s="29">
        <f t="shared" si="730"/>
        <v>124</v>
      </c>
      <c r="X1613" s="41" t="str" cm="1">
        <f t="array" aca="1" ref="X1613" ca="1">IFERROR(INDEX('PC&amp;PD'!$A$1:$AP$15,ROW('PC&amp;PD'!$A$15),MATCH(INDIRECT(T1613),'PC&amp;PD'!$A$1:$AP$1,0)),"")</f>
        <v/>
      </c>
      <c r="Z1613" s="155"/>
      <c r="AA1613" s="13" t="str">
        <f t="shared" si="714"/>
        <v/>
      </c>
      <c r="AB1613" s="155"/>
      <c r="AC1613" s="13" t="str">
        <f t="shared" ca="1" si="719"/>
        <v>$AB</v>
      </c>
      <c r="AD1613" s="13" t="str" cm="1">
        <f t="array" aca="1" ref="AD1613" ca="1">IFERROR(IF((LEFT(INDIRECT("$F"&amp;$S1613),4))="GOTS",IF($G1613="Organic","GOTS_Organic_raw",(IF($G1613="Responsible","GOTS_Responsible",(IF($G1613="No Attribute (Conventional)","GOTS_conventional",(IF($G1613="Recycled Pre/Post-Consumer","GOTS_pre_post",(IF($G1613="In-Conversion","GOTS_in_conversion",(IF($G1613="Sustainably Sourced","Sustainably_sourced",""))))))))))),IF($G1613="Organic","Organic",(IF($G1613="Responsible","Responsible",(IF($G1613="No Attribute (Conventional)","No_Attribute_Conventional",(IF($G1613="Recycled Pre/Post-Consumer","Recycled_Pre_Post_Consumer",(IF($G1613="In-Conversion","In_Conversion",(IF($G1613="Recycled Pre-Consumer","Recycled_Pre_Consumer",(IF($G1613="Recycled Post-Consumer","Recycled_Post_Consumer",(IF($G1613="Sustainably Sourced","Sustainably_sourced","")))))))))))))))),"")</f>
        <v/>
      </c>
      <c r="AE1613" s="13" t="e" cm="1">
        <f t="array" aca="1" ref="AE1613" ca="1">IF(INDIRECT("$F"&amp;$S1613)="","",IF(LEFT(INDIRECT("$F"&amp;$S1613),3)="GRS","GRS_RCS_RM",IF((LEFT(INDIRECT("$F"&amp;$S1613),3))="RCS","GRS_RCS_RM",IF(INDIRECT("$F"&amp;$S1613)="OCS (No Label)","OCS_Conversion_RM",IF(LEFT(INDIRECT("$F"&amp;$S1613),3)="OCS","OCS_RM",IF(RIGHT(INDIRECT("$F"&amp;$S1613),10)="conversion","GOTS_RM_conversion",IF((LEFT(INDIRECT("$F"&amp;$S1613),4))="GOTS","GOTS_RM","Responsible_RM")))))))</f>
        <v>#REF!</v>
      </c>
      <c r="AF1613" s="13" t="str" cm="1">
        <f t="array" aca="1" ref="AF1613" ca="1">IF($S1613="","",INDIRECT("$Z"&amp;$S1613))</f>
        <v/>
      </c>
      <c r="AG1613" s="155"/>
      <c r="AH1613" s="13" t="str" cm="1">
        <f t="array" aca="1" ref="AH1613" ca="1">IFERROR(INDIRECT("$ag"&amp;S1613),"")</f>
        <v/>
      </c>
      <c r="AI1613" s="13" t="e" cm="1">
        <f t="array" aca="1" ref="AI1613" ca="1">INDIRECT("O"&amp;S1612)</f>
        <v>#REF!</v>
      </c>
      <c r="AJ1613" s="13" t="str">
        <f>IF($I1613="","",INDEX('Raw Material'!$A$1:$J$75,MATCH(I1613,'Raw Material'!$A$1:$A$75,0),(MATCH(G1613,'Raw Material'!$A$1:$J$1,0))))</f>
        <v/>
      </c>
      <c r="AK1613" s="13" t="str">
        <f t="shared" si="715"/>
        <v>YANLIŞRM</v>
      </c>
      <c r="AL1613" s="153" t="str">
        <f t="shared" si="716"/>
        <v/>
      </c>
    </row>
    <row r="1614" spans="1:38" ht="16.5" customHeight="1">
      <c r="A1614" s="160" t="str">
        <f>IF(B1614="","",COUNTA($B$114:$B1614))</f>
        <v/>
      </c>
      <c r="B1614" s="164"/>
      <c r="C1614" s="165"/>
      <c r="D1614" s="183"/>
      <c r="E1614" s="183"/>
      <c r="F1614" s="172"/>
      <c r="G1614" s="212"/>
      <c r="H1614" s="206"/>
      <c r="I1614" s="206"/>
      <c r="J1614" s="206"/>
      <c r="K1614" s="31"/>
      <c r="L1614" s="177" t="str">
        <f t="shared" ref="L1614" si="731">IF(R1614="","",LEFT(R1614,LEN(R1614)-2))</f>
        <v/>
      </c>
      <c r="M1614" s="177"/>
      <c r="N1614" s="80"/>
      <c r="O1614" s="184"/>
      <c r="P1614" s="103"/>
      <c r="Q1614" s="84" t="str">
        <f t="shared" si="717"/>
        <v/>
      </c>
      <c r="R1614" s="159" t="str">
        <f t="shared" ref="R1614" si="732">CONCATENATE($Q1614,Q1615,Q1616,Q1617,Q1618,Q1619,$Q1620,$Q1621,$Q1622,$Q1623,Q1624,Q1625)</f>
        <v/>
      </c>
      <c r="S1614" s="28" t="str" cm="1">
        <f t="array" aca="1" ref="S1614" ca="1">IF(INDIRECT("A"&amp;114+$U1614)&lt;&gt;"",114+$U1614,"")</f>
        <v/>
      </c>
      <c r="T1614" s="28" t="str">
        <f t="shared" ca="1" si="718"/>
        <v>$B</v>
      </c>
      <c r="U1614" s="29">
        <f t="shared" si="725"/>
        <v>1500</v>
      </c>
      <c r="V1614" s="29">
        <v>125.00000000001</v>
      </c>
      <c r="W1614" s="29">
        <f t="shared" si="730"/>
        <v>125</v>
      </c>
      <c r="X1614" s="41" t="str" cm="1">
        <f t="array" aca="1" ref="X1614" ca="1">IFERROR(INDEX('PC&amp;PD'!$A$1:$AP$15,ROW('PC&amp;PD'!$A$15),MATCH(INDIRECT(T1614),'PC&amp;PD'!$A$1:$AP$1,0)),"")</f>
        <v/>
      </c>
      <c r="Z1614" s="155" t="str">
        <f t="shared" ref="Z1614" si="733">IFERROR(IF($F1614="OCS 100","OCS (OCS 100)",IF($F1614="OCS Blended","OCS (OCS Blended)",IF($F1614="OCS (No Label)","OCS (No Label)",IF($F1614="RCS 100","RCS (RCS 100)",IF($F1614="RCS Blended","RCS (RCS Blended)",IF($F1614="GRS","GRS (GRS)",IF($F1614="GRS (No Label)", "GRS (No Label)",IF($F1614="RDS","RDS (RDS)",IF($F1614="RWS","RWS (RWS)",IF($F1614="RAS","RAS (RAS)",IF($F1614="RMS","RMS (RMS)",IF($F1614="GOTS Organic","GOTS (Organic)",IF($F1614="GOTS Made with organic","GOTS (Made with Organic)",IF($F1614="GOTS Organic - in conversion","GOTS (Organic - In Conversion)",IF($F1614="GOTS Made with organic - in conversion","GOTS (Made with Organic - In Conversion)",""))))))))))))))),"")</f>
        <v/>
      </c>
      <c r="AA1614" s="13" t="str">
        <f t="shared" si="714"/>
        <v/>
      </c>
      <c r="AB1614" s="155" t="str">
        <f t="shared" ref="AB1614" si="734">IFERROR(IF($F1614="OCS 100", "OCS_100",IF($F1614="OCS Blended", "OCS_Blended",IF($F1614="OCS (No Label)", "OCS_No_Label",IF($F1614="RCS 100", "RCS_100",IF($F1614="RCS Blended","RCS_Blended",IF($F1614="GRS","GRS",IF($F1614="GRS (No Label)", "GRS_No_Label",IF($F1614="RDS","RDS",IF($F1614="RWS","RWS",IF($F1614="RMS","RMS",IF($F1614="GOTS Organic","GOTS_Organic",IF($F1614="GOTS Made with organic","GOTS_Made_with_organic",IF($F1614="GOTS Organic - in conversion","GOTS_Organic_in_Conversion",IF($F1614="GOTS Made with organic - in conversion","GOTS_Made_with_Organic_in_Conversion",IF($F1614="RAS","RAS",""))))))))))))))),"")</f>
        <v/>
      </c>
      <c r="AC1614" s="13" t="str">
        <f t="shared" ca="1" si="719"/>
        <v>$AB</v>
      </c>
      <c r="AD1614" s="13" t="str" cm="1">
        <f t="array" aca="1" ref="AD1614" ca="1">IFERROR(IF((LEFT(INDIRECT("$F"&amp;$S1614),4))="GOTS",IF($G1614="Organic","GOTS_Organic_raw",(IF($G1614="Responsible","GOTS_Responsible",(IF($G1614="No Attribute (Conventional)","GOTS_conventional",(IF($G1614="Recycled Pre/Post-Consumer","GOTS_pre_post",(IF($G1614="In-Conversion","GOTS_in_conversion",(IF($G1614="Sustainably Sourced","Sustainably_sourced",""))))))))))),IF($G1614="Organic","Organic",(IF($G1614="Responsible","Responsible",(IF($G1614="No Attribute (Conventional)","No_Attribute_Conventional",(IF($G1614="Recycled Pre/Post-Consumer","Recycled_Pre_Post_Consumer",(IF($G1614="In-Conversion","In_Conversion",(IF($G1614="Recycled Pre-Consumer","Recycled_Pre_Consumer",(IF($G1614="Recycled Post-Consumer","Recycled_Post_Consumer",(IF($G1614="Sustainably Sourced","Sustainably_sourced","")))))))))))))))),"")</f>
        <v/>
      </c>
      <c r="AE1614" s="13" t="e" cm="1">
        <f t="array" aca="1" ref="AE1614" ca="1">IF(INDIRECT("$F"&amp;$S1614)="","",IF(LEFT(INDIRECT("$F"&amp;$S1614),3)="GRS","GRS_RCS_RM",IF((LEFT(INDIRECT("$F"&amp;$S1614),3))="RCS","GRS_RCS_RM",IF(INDIRECT("$F"&amp;$S1614)="OCS (No Label)","OCS_Conversion_RM",IF(LEFT(INDIRECT("$F"&amp;$S1614),3)="OCS","OCS_RM",IF(RIGHT(INDIRECT("$F"&amp;$S1614),10)="conversion","GOTS_RM_conversion",IF((LEFT(INDIRECT("$F"&amp;$S1614),4))="GOTS","GOTS_RM","Responsible_RM")))))))</f>
        <v>#REF!</v>
      </c>
      <c r="AF1614" s="13" t="str" cm="1">
        <f t="array" aca="1" ref="AF1614" ca="1">IF($S1614="","",INDIRECT("$Z"&amp;$S1614))</f>
        <v/>
      </c>
      <c r="AG1614" s="155" t="str">
        <f t="shared" si="724"/>
        <v/>
      </c>
      <c r="AH1614" s="13" t="str" cm="1">
        <f t="array" aca="1" ref="AH1614" ca="1">IFERROR(INDIRECT("$ag"&amp;S1614),"")</f>
        <v/>
      </c>
      <c r="AI1614" s="13" t="e" cm="1">
        <f t="array" aca="1" ref="AI1614" ca="1">INDIRECT("O"&amp;S1613)</f>
        <v>#REF!</v>
      </c>
      <c r="AJ1614" s="13" t="str">
        <f>IF($I1614="","",INDEX('Raw Material'!$A$1:$J$75,MATCH(I1614,'Raw Material'!$A$1:$A$75,0),(MATCH(G1614,'Raw Material'!$A$1:$J$1,0))))</f>
        <v/>
      </c>
      <c r="AK1614" s="13" t="str">
        <f t="shared" si="715"/>
        <v>YANLIŞRM</v>
      </c>
      <c r="AL1614" s="153" t="str">
        <f t="shared" si="716"/>
        <v/>
      </c>
    </row>
    <row r="1615" spans="1:38" ht="16.5" customHeight="1">
      <c r="A1615" s="161"/>
      <c r="B1615" s="166"/>
      <c r="C1615" s="167"/>
      <c r="D1615" s="156"/>
      <c r="E1615" s="156"/>
      <c r="F1615" s="173"/>
      <c r="G1615" s="181"/>
      <c r="H1615" s="182"/>
      <c r="I1615" s="182"/>
      <c r="J1615" s="182"/>
      <c r="K1615" s="32"/>
      <c r="L1615" s="178"/>
      <c r="M1615" s="178"/>
      <c r="N1615" s="81"/>
      <c r="O1615" s="185"/>
      <c r="P1615" s="103"/>
      <c r="Q1615" s="84" t="str">
        <f t="shared" si="717"/>
        <v/>
      </c>
      <c r="R1615" s="159"/>
      <c r="S1615" s="28" t="str" cm="1">
        <f t="array" aca="1" ref="S1615" ca="1">IF(INDIRECT("A"&amp;114+$U1615)&lt;&gt;"",114+$U1615,"")</f>
        <v/>
      </c>
      <c r="T1615" s="28" t="str">
        <f t="shared" ca="1" si="718"/>
        <v>$B</v>
      </c>
      <c r="U1615" s="29">
        <f t="shared" si="725"/>
        <v>1500</v>
      </c>
      <c r="V1615" s="29">
        <v>125.08333333334301</v>
      </c>
      <c r="W1615" s="29">
        <f t="shared" si="730"/>
        <v>125</v>
      </c>
      <c r="X1615" s="41" t="str" cm="1">
        <f t="array" aca="1" ref="X1615" ca="1">IFERROR(INDEX('PC&amp;PD'!$A$1:$AP$15,ROW('PC&amp;PD'!$A$15),MATCH(INDIRECT(T1615),'PC&amp;PD'!$A$1:$AP$1,0)),"")</f>
        <v/>
      </c>
      <c r="Z1615" s="155"/>
      <c r="AA1615" s="13" t="str">
        <f t="shared" si="714"/>
        <v/>
      </c>
      <c r="AB1615" s="155"/>
      <c r="AC1615" s="13" t="str">
        <f t="shared" ca="1" si="719"/>
        <v>$AB</v>
      </c>
      <c r="AD1615" s="13" t="str" cm="1">
        <f t="array" aca="1" ref="AD1615" ca="1">IFERROR(IF((LEFT(INDIRECT("$F"&amp;$S1615),4))="GOTS",IF($G1615="Organic","GOTS_Organic_raw",(IF($G1615="Responsible","GOTS_Responsible",(IF($G1615="No Attribute (Conventional)","GOTS_conventional",(IF($G1615="Recycled Pre/Post-Consumer","GOTS_pre_post",(IF($G1615="In-Conversion","GOTS_in_conversion",(IF($G1615="Sustainably Sourced","Sustainably_sourced",""))))))))))),IF($G1615="Organic","Organic",(IF($G1615="Responsible","Responsible",(IF($G1615="No Attribute (Conventional)","No_Attribute_Conventional",(IF($G1615="Recycled Pre/Post-Consumer","Recycled_Pre_Post_Consumer",(IF($G1615="In-Conversion","In_Conversion",(IF($G1615="Recycled Pre-Consumer","Recycled_Pre_Consumer",(IF($G1615="Recycled Post-Consumer","Recycled_Post_Consumer",(IF($G1615="Sustainably Sourced","Sustainably_sourced","")))))))))))))))),"")</f>
        <v/>
      </c>
      <c r="AE1615" s="13" t="e" cm="1">
        <f t="array" aca="1" ref="AE1615" ca="1">IF(INDIRECT("$F"&amp;$S1615)="","",IF(LEFT(INDIRECT("$F"&amp;$S1615),3)="GRS","GRS_RCS_RM",IF((LEFT(INDIRECT("$F"&amp;$S1615),3))="RCS","GRS_RCS_RM",IF(INDIRECT("$F"&amp;$S1615)="OCS (No Label)","OCS_Conversion_RM",IF(LEFT(INDIRECT("$F"&amp;$S1615),3)="OCS","OCS_RM",IF(RIGHT(INDIRECT("$F"&amp;$S1615),10)="conversion","GOTS_RM_conversion",IF((LEFT(INDIRECT("$F"&amp;$S1615),4))="GOTS","GOTS_RM","Responsible_RM")))))))</f>
        <v>#REF!</v>
      </c>
      <c r="AF1615" s="13" t="str" cm="1">
        <f t="array" aca="1" ref="AF1615" ca="1">IF($S1615="","",INDIRECT("$Z"&amp;$S1615))</f>
        <v/>
      </c>
      <c r="AG1615" s="155"/>
      <c r="AH1615" s="13" t="str" cm="1">
        <f t="array" aca="1" ref="AH1615" ca="1">IFERROR(INDIRECT("$ag"&amp;S1615),"")</f>
        <v/>
      </c>
      <c r="AI1615" s="13" t="e" cm="1">
        <f t="array" aca="1" ref="AI1615" ca="1">INDIRECT("O"&amp;S1614)</f>
        <v>#REF!</v>
      </c>
      <c r="AJ1615" s="13" t="str">
        <f>IF($I1615="","",INDEX('Raw Material'!$A$1:$J$75,MATCH(I1615,'Raw Material'!$A$1:$A$75,0),(MATCH(G1615,'Raw Material'!$A$1:$J$1,0))))</f>
        <v/>
      </c>
      <c r="AK1615" s="13" t="str">
        <f t="shared" si="715"/>
        <v>YANLIŞRM</v>
      </c>
      <c r="AL1615" s="153" t="str">
        <f t="shared" si="716"/>
        <v/>
      </c>
    </row>
    <row r="1616" spans="1:38" ht="16.5" customHeight="1">
      <c r="A1616" s="161"/>
      <c r="B1616" s="166"/>
      <c r="C1616" s="167"/>
      <c r="D1616" s="156"/>
      <c r="E1616" s="156"/>
      <c r="F1616" s="173"/>
      <c r="G1616" s="181"/>
      <c r="H1616" s="182"/>
      <c r="I1616" s="182"/>
      <c r="J1616" s="182"/>
      <c r="K1616" s="32"/>
      <c r="L1616" s="178"/>
      <c r="M1616" s="178"/>
      <c r="N1616" s="81"/>
      <c r="O1616" s="185"/>
      <c r="P1616" s="103"/>
      <c r="Q1616" s="84" t="str">
        <f t="shared" si="717"/>
        <v/>
      </c>
      <c r="R1616" s="159"/>
      <c r="S1616" s="28" t="str" cm="1">
        <f t="array" aca="1" ref="S1616" ca="1">IF(INDIRECT("A"&amp;114+$U1616)&lt;&gt;"",114+$U1616,"")</f>
        <v/>
      </c>
      <c r="T1616" s="28" t="str">
        <f t="shared" ca="1" si="718"/>
        <v>$B</v>
      </c>
      <c r="U1616" s="29">
        <f t="shared" si="725"/>
        <v>1500</v>
      </c>
      <c r="V1616" s="29">
        <v>125.16666666667599</v>
      </c>
      <c r="W1616" s="29">
        <f t="shared" si="730"/>
        <v>125</v>
      </c>
      <c r="X1616" s="41" t="str" cm="1">
        <f t="array" aca="1" ref="X1616" ca="1">IFERROR(INDEX('PC&amp;PD'!$A$1:$AP$15,ROW('PC&amp;PD'!$A$15),MATCH(INDIRECT(T1616),'PC&amp;PD'!$A$1:$AP$1,0)),"")</f>
        <v/>
      </c>
      <c r="Z1616" s="155"/>
      <c r="AA1616" s="13" t="str">
        <f t="shared" si="714"/>
        <v/>
      </c>
      <c r="AB1616" s="155"/>
      <c r="AC1616" s="13" t="str">
        <f t="shared" ca="1" si="719"/>
        <v>$AB</v>
      </c>
      <c r="AD1616" s="13" t="str" cm="1">
        <f t="array" aca="1" ref="AD1616" ca="1">IFERROR(IF((LEFT(INDIRECT("$F"&amp;$S1616),4))="GOTS",IF($G1616="Organic","GOTS_Organic_raw",(IF($G1616="Responsible","GOTS_Responsible",(IF($G1616="No Attribute (Conventional)","GOTS_conventional",(IF($G1616="Recycled Pre/Post-Consumer","GOTS_pre_post",(IF($G1616="In-Conversion","GOTS_in_conversion",(IF($G1616="Sustainably Sourced","Sustainably_sourced",""))))))))))),IF($G1616="Organic","Organic",(IF($G1616="Responsible","Responsible",(IF($G1616="No Attribute (Conventional)","No_Attribute_Conventional",(IF($G1616="Recycled Pre/Post-Consumer","Recycled_Pre_Post_Consumer",(IF($G1616="In-Conversion","In_Conversion",(IF($G1616="Recycled Pre-Consumer","Recycled_Pre_Consumer",(IF($G1616="Recycled Post-Consumer","Recycled_Post_Consumer",(IF($G1616="Sustainably Sourced","Sustainably_sourced","")))))))))))))))),"")</f>
        <v/>
      </c>
      <c r="AE1616" s="13" t="e" cm="1">
        <f t="array" aca="1" ref="AE1616" ca="1">IF(INDIRECT("$F"&amp;$S1616)="","",IF(LEFT(INDIRECT("$F"&amp;$S1616),3)="GRS","GRS_RCS_RM",IF((LEFT(INDIRECT("$F"&amp;$S1616),3))="RCS","GRS_RCS_RM",IF(INDIRECT("$F"&amp;$S1616)="OCS (No Label)","OCS_Conversion_RM",IF(LEFT(INDIRECT("$F"&amp;$S1616),3)="OCS","OCS_RM",IF(RIGHT(INDIRECT("$F"&amp;$S1616),10)="conversion","GOTS_RM_conversion",IF((LEFT(INDIRECT("$F"&amp;$S1616),4))="GOTS","GOTS_RM","Responsible_RM")))))))</f>
        <v>#REF!</v>
      </c>
      <c r="AF1616" s="13" t="str" cm="1">
        <f t="array" aca="1" ref="AF1616" ca="1">IF($S1616="","",INDIRECT("$Z"&amp;$S1616))</f>
        <v/>
      </c>
      <c r="AG1616" s="155"/>
      <c r="AH1616" s="13" t="str" cm="1">
        <f t="array" aca="1" ref="AH1616" ca="1">IFERROR(INDIRECT("$ag"&amp;S1616),"")</f>
        <v/>
      </c>
      <c r="AI1616" s="13" t="e" cm="1">
        <f t="array" aca="1" ref="AI1616" ca="1">INDIRECT("O"&amp;S1615)</f>
        <v>#REF!</v>
      </c>
      <c r="AJ1616" s="13" t="str">
        <f>IF($I1616="","",INDEX('Raw Material'!$A$1:$J$75,MATCH(I1616,'Raw Material'!$A$1:$A$75,0),(MATCH(G1616,'Raw Material'!$A$1:$J$1,0))))</f>
        <v/>
      </c>
      <c r="AK1616" s="13" t="str">
        <f t="shared" si="715"/>
        <v>YANLIŞRM</v>
      </c>
      <c r="AL1616" s="153" t="str">
        <f t="shared" si="716"/>
        <v/>
      </c>
    </row>
    <row r="1617" spans="1:38" ht="16.5" customHeight="1">
      <c r="A1617" s="161"/>
      <c r="B1617" s="166"/>
      <c r="C1617" s="167"/>
      <c r="D1617" s="156"/>
      <c r="E1617" s="156"/>
      <c r="F1617" s="174"/>
      <c r="G1617" s="181"/>
      <c r="H1617" s="182"/>
      <c r="I1617" s="182"/>
      <c r="J1617" s="182"/>
      <c r="K1617" s="32"/>
      <c r="L1617" s="178"/>
      <c r="M1617" s="178"/>
      <c r="N1617" s="81"/>
      <c r="O1617" s="185"/>
      <c r="P1617" s="103"/>
      <c r="Q1617" s="84" t="str">
        <f t="shared" si="717"/>
        <v/>
      </c>
      <c r="R1617" s="159"/>
      <c r="S1617" s="28" t="str" cm="1">
        <f t="array" aca="1" ref="S1617" ca="1">IF(INDIRECT("A"&amp;114+$U1617)&lt;&gt;"",114+$U1617,"")</f>
        <v/>
      </c>
      <c r="T1617" s="28" t="str">
        <f t="shared" ca="1" si="718"/>
        <v>$B</v>
      </c>
      <c r="U1617" s="29">
        <f t="shared" si="725"/>
        <v>1500</v>
      </c>
      <c r="V1617" s="29">
        <v>125.25000000001</v>
      </c>
      <c r="W1617" s="29">
        <f t="shared" si="730"/>
        <v>125</v>
      </c>
      <c r="X1617" s="41" t="str" cm="1">
        <f t="array" aca="1" ref="X1617" ca="1">IFERROR(INDEX('PC&amp;PD'!$A$1:$AP$15,ROW('PC&amp;PD'!$A$15),MATCH(INDIRECT(T1617),'PC&amp;PD'!$A$1:$AP$1,0)),"")</f>
        <v/>
      </c>
      <c r="Z1617" s="155"/>
      <c r="AA1617" s="13" t="str">
        <f t="shared" si="714"/>
        <v/>
      </c>
      <c r="AB1617" s="155"/>
      <c r="AC1617" s="13" t="str">
        <f t="shared" ca="1" si="719"/>
        <v>$AB</v>
      </c>
      <c r="AD1617" s="13" t="str" cm="1">
        <f t="array" aca="1" ref="AD1617" ca="1">IFERROR(IF((LEFT(INDIRECT("$F"&amp;$S1617),4))="GOTS",IF($G1617="Organic","GOTS_Organic_raw",(IF($G1617="Responsible","GOTS_Responsible",(IF($G1617="No Attribute (Conventional)","GOTS_conventional",(IF($G1617="Recycled Pre/Post-Consumer","GOTS_pre_post",(IF($G1617="In-Conversion","GOTS_in_conversion",(IF($G1617="Sustainably Sourced","Sustainably_sourced",""))))))))))),IF($G1617="Organic","Organic",(IF($G1617="Responsible","Responsible",(IF($G1617="No Attribute (Conventional)","No_Attribute_Conventional",(IF($G1617="Recycled Pre/Post-Consumer","Recycled_Pre_Post_Consumer",(IF($G1617="In-Conversion","In_Conversion",(IF($G1617="Recycled Pre-Consumer","Recycled_Pre_Consumer",(IF($G1617="Recycled Post-Consumer","Recycled_Post_Consumer",(IF($G1617="Sustainably Sourced","Sustainably_sourced","")))))))))))))))),"")</f>
        <v/>
      </c>
      <c r="AE1617" s="13" t="e" cm="1">
        <f t="array" aca="1" ref="AE1617" ca="1">IF(INDIRECT("$F"&amp;$S1617)="","",IF(LEFT(INDIRECT("$F"&amp;$S1617),3)="GRS","GRS_RCS_RM",IF((LEFT(INDIRECT("$F"&amp;$S1617),3))="RCS","GRS_RCS_RM",IF(INDIRECT("$F"&amp;$S1617)="OCS (No Label)","OCS_Conversion_RM",IF(LEFT(INDIRECT("$F"&amp;$S1617),3)="OCS","OCS_RM",IF(RIGHT(INDIRECT("$F"&amp;$S1617),10)="conversion","GOTS_RM_conversion",IF((LEFT(INDIRECT("$F"&amp;$S1617),4))="GOTS","GOTS_RM","Responsible_RM")))))))</f>
        <v>#REF!</v>
      </c>
      <c r="AF1617" s="13" t="str" cm="1">
        <f t="array" aca="1" ref="AF1617" ca="1">IF($S1617="","",INDIRECT("$Z"&amp;$S1617))</f>
        <v/>
      </c>
      <c r="AG1617" s="155"/>
      <c r="AH1617" s="13" t="str" cm="1">
        <f t="array" aca="1" ref="AH1617" ca="1">IFERROR(INDIRECT("$ag"&amp;S1617),"")</f>
        <v/>
      </c>
      <c r="AI1617" s="13" t="e" cm="1">
        <f t="array" aca="1" ref="AI1617" ca="1">INDIRECT("O"&amp;S1616)</f>
        <v>#REF!</v>
      </c>
      <c r="AJ1617" s="13" t="str">
        <f>IF($I1617="","",INDEX('Raw Material'!$A$1:$J$75,MATCH(I1617,'Raw Material'!$A$1:$A$75,0),(MATCH(G1617,'Raw Material'!$A$1:$J$1,0))))</f>
        <v/>
      </c>
      <c r="AK1617" s="13" t="str">
        <f t="shared" si="715"/>
        <v>YANLIŞRM</v>
      </c>
      <c r="AL1617" s="153" t="str">
        <f t="shared" si="716"/>
        <v/>
      </c>
    </row>
    <row r="1618" spans="1:38" ht="16.5" customHeight="1">
      <c r="A1618" s="161"/>
      <c r="B1618" s="166"/>
      <c r="C1618" s="167"/>
      <c r="D1618" s="156"/>
      <c r="E1618" s="156"/>
      <c r="F1618" s="174"/>
      <c r="G1618" s="181"/>
      <c r="H1618" s="182"/>
      <c r="I1618" s="182"/>
      <c r="J1618" s="182"/>
      <c r="K1618" s="32"/>
      <c r="L1618" s="178"/>
      <c r="M1618" s="178"/>
      <c r="N1618" s="81"/>
      <c r="O1618" s="185"/>
      <c r="P1618" s="103"/>
      <c r="Q1618" s="84" t="str">
        <f t="shared" si="717"/>
        <v/>
      </c>
      <c r="R1618" s="159"/>
      <c r="S1618" s="28" t="str" cm="1">
        <f t="array" aca="1" ref="S1618" ca="1">IF(INDIRECT("A"&amp;114+$U1618)&lt;&gt;"",114+$U1618,"")</f>
        <v/>
      </c>
      <c r="T1618" s="28" t="str">
        <f t="shared" ca="1" si="718"/>
        <v>$B</v>
      </c>
      <c r="U1618" s="29">
        <f t="shared" si="725"/>
        <v>1500</v>
      </c>
      <c r="V1618" s="29">
        <v>125.33333333334301</v>
      </c>
      <c r="W1618" s="29">
        <f t="shared" si="730"/>
        <v>125</v>
      </c>
      <c r="X1618" s="41" t="str" cm="1">
        <f t="array" aca="1" ref="X1618" ca="1">IFERROR(INDEX('PC&amp;PD'!$A$1:$AP$15,ROW('PC&amp;PD'!$A$15),MATCH(INDIRECT(T1618),'PC&amp;PD'!$A$1:$AP$1,0)),"")</f>
        <v/>
      </c>
      <c r="Z1618" s="155"/>
      <c r="AA1618" s="13" t="str">
        <f t="shared" si="714"/>
        <v/>
      </c>
      <c r="AB1618" s="155"/>
      <c r="AC1618" s="13" t="str">
        <f t="shared" ca="1" si="719"/>
        <v>$AB</v>
      </c>
      <c r="AD1618" s="13" t="str" cm="1">
        <f t="array" aca="1" ref="AD1618" ca="1">IFERROR(IF((LEFT(INDIRECT("$F"&amp;$S1618),4))="GOTS",IF($G1618="Organic","GOTS_Organic_raw",(IF($G1618="Responsible","GOTS_Responsible",(IF($G1618="No Attribute (Conventional)","GOTS_conventional",(IF($G1618="Recycled Pre/Post-Consumer","GOTS_pre_post",(IF($G1618="In-Conversion","GOTS_in_conversion",(IF($G1618="Sustainably Sourced","Sustainably_sourced",""))))))))))),IF($G1618="Organic","Organic",(IF($G1618="Responsible","Responsible",(IF($G1618="No Attribute (Conventional)","No_Attribute_Conventional",(IF($G1618="Recycled Pre/Post-Consumer","Recycled_Pre_Post_Consumer",(IF($G1618="In-Conversion","In_Conversion",(IF($G1618="Recycled Pre-Consumer","Recycled_Pre_Consumer",(IF($G1618="Recycled Post-Consumer","Recycled_Post_Consumer",(IF($G1618="Sustainably Sourced","Sustainably_sourced","")))))))))))))))),"")</f>
        <v/>
      </c>
      <c r="AE1618" s="13" t="e" cm="1">
        <f t="array" aca="1" ref="AE1618" ca="1">IF(INDIRECT("$F"&amp;$S1618)="","",IF(LEFT(INDIRECT("$F"&amp;$S1618),3)="GRS","GRS_RCS_RM",IF((LEFT(INDIRECT("$F"&amp;$S1618),3))="RCS","GRS_RCS_RM",IF(INDIRECT("$F"&amp;$S1618)="OCS (No Label)","OCS_Conversion_RM",IF(LEFT(INDIRECT("$F"&amp;$S1618),3)="OCS","OCS_RM",IF(RIGHT(INDIRECT("$F"&amp;$S1618),10)="conversion","GOTS_RM_conversion",IF((LEFT(INDIRECT("$F"&amp;$S1618),4))="GOTS","GOTS_RM","Responsible_RM")))))))</f>
        <v>#REF!</v>
      </c>
      <c r="AF1618" s="13" t="str" cm="1">
        <f t="array" aca="1" ref="AF1618" ca="1">IF($S1618="","",INDIRECT("$Z"&amp;$S1618))</f>
        <v/>
      </c>
      <c r="AG1618" s="155"/>
      <c r="AH1618" s="13" t="str" cm="1">
        <f t="array" aca="1" ref="AH1618" ca="1">IFERROR(INDIRECT("$ag"&amp;S1618),"")</f>
        <v/>
      </c>
      <c r="AI1618" s="13" t="e" cm="1">
        <f t="array" aca="1" ref="AI1618" ca="1">INDIRECT("O"&amp;S1617)</f>
        <v>#REF!</v>
      </c>
      <c r="AJ1618" s="13" t="str">
        <f>IF($I1618="","",INDEX('Raw Material'!$A$1:$J$75,MATCH(I1618,'Raw Material'!$A$1:$A$75,0),(MATCH(G1618,'Raw Material'!$A$1:$J$1,0))))</f>
        <v/>
      </c>
      <c r="AK1618" s="13" t="str">
        <f t="shared" si="715"/>
        <v>YANLIŞRM</v>
      </c>
      <c r="AL1618" s="153" t="str">
        <f t="shared" si="716"/>
        <v/>
      </c>
    </row>
    <row r="1619" spans="1:38" ht="16.5" customHeight="1">
      <c r="A1619" s="161"/>
      <c r="B1619" s="166"/>
      <c r="C1619" s="167"/>
      <c r="D1619" s="156"/>
      <c r="E1619" s="156"/>
      <c r="F1619" s="174"/>
      <c r="G1619" s="181"/>
      <c r="H1619" s="182"/>
      <c r="I1619" s="182"/>
      <c r="J1619" s="182"/>
      <c r="K1619" s="32"/>
      <c r="L1619" s="178"/>
      <c r="M1619" s="178"/>
      <c r="N1619" s="81"/>
      <c r="O1619" s="185"/>
      <c r="P1619" s="103"/>
      <c r="Q1619" s="84" t="str">
        <f t="shared" si="717"/>
        <v/>
      </c>
      <c r="R1619" s="159"/>
      <c r="S1619" s="28" t="str" cm="1">
        <f t="array" aca="1" ref="S1619" ca="1">IF(INDIRECT("A"&amp;114+$U1619)&lt;&gt;"",114+$U1619,"")</f>
        <v/>
      </c>
      <c r="T1619" s="28" t="str">
        <f t="shared" ca="1" si="718"/>
        <v>$B</v>
      </c>
      <c r="U1619" s="29">
        <f t="shared" si="725"/>
        <v>1500</v>
      </c>
      <c r="V1619" s="29">
        <v>125.416666666677</v>
      </c>
      <c r="W1619" s="29">
        <f t="shared" si="730"/>
        <v>125</v>
      </c>
      <c r="X1619" s="41" t="str" cm="1">
        <f t="array" aca="1" ref="X1619" ca="1">IFERROR(INDEX('PC&amp;PD'!$A$1:$AP$15,ROW('PC&amp;PD'!$A$15),MATCH(INDIRECT(T1619),'PC&amp;PD'!$A$1:$AP$1,0)),"")</f>
        <v/>
      </c>
      <c r="Z1619" s="155"/>
      <c r="AA1619" s="13" t="str">
        <f t="shared" si="714"/>
        <v/>
      </c>
      <c r="AB1619" s="155"/>
      <c r="AC1619" s="13" t="str">
        <f t="shared" ca="1" si="719"/>
        <v>$AB</v>
      </c>
      <c r="AD1619" s="13" t="str" cm="1">
        <f t="array" aca="1" ref="AD1619" ca="1">IFERROR(IF((LEFT(INDIRECT("$F"&amp;$S1619),4))="GOTS",IF($G1619="Organic","GOTS_Organic_raw",(IF($G1619="Responsible","GOTS_Responsible",(IF($G1619="No Attribute (Conventional)","GOTS_conventional",(IF($G1619="Recycled Pre/Post-Consumer","GOTS_pre_post",(IF($G1619="In-Conversion","GOTS_in_conversion",(IF($G1619="Sustainably Sourced","Sustainably_sourced",""))))))))))),IF($G1619="Organic","Organic",(IF($G1619="Responsible","Responsible",(IF($G1619="No Attribute (Conventional)","No_Attribute_Conventional",(IF($G1619="Recycled Pre/Post-Consumer","Recycled_Pre_Post_Consumer",(IF($G1619="In-Conversion","In_Conversion",(IF($G1619="Recycled Pre-Consumer","Recycled_Pre_Consumer",(IF($G1619="Recycled Post-Consumer","Recycled_Post_Consumer",(IF($G1619="Sustainably Sourced","Sustainably_sourced","")))))))))))))))),"")</f>
        <v/>
      </c>
      <c r="AE1619" s="13" t="e" cm="1">
        <f t="array" aca="1" ref="AE1619" ca="1">IF(INDIRECT("$F"&amp;$S1619)="","",IF(LEFT(INDIRECT("$F"&amp;$S1619),3)="GRS","GRS_RCS_RM",IF((LEFT(INDIRECT("$F"&amp;$S1619),3))="RCS","GRS_RCS_RM",IF(INDIRECT("$F"&amp;$S1619)="OCS (No Label)","OCS_Conversion_RM",IF(LEFT(INDIRECT("$F"&amp;$S1619),3)="OCS","OCS_RM",IF(RIGHT(INDIRECT("$F"&amp;$S1619),10)="conversion","GOTS_RM_conversion",IF((LEFT(INDIRECT("$F"&amp;$S1619),4))="GOTS","GOTS_RM","Responsible_RM")))))))</f>
        <v>#REF!</v>
      </c>
      <c r="AF1619" s="13" t="str" cm="1">
        <f t="array" aca="1" ref="AF1619" ca="1">IF($S1619="","",INDIRECT("$Z"&amp;$S1619))</f>
        <v/>
      </c>
      <c r="AG1619" s="155"/>
      <c r="AH1619" s="13" t="str" cm="1">
        <f t="array" aca="1" ref="AH1619" ca="1">IFERROR(INDIRECT("$ag"&amp;S1619),"")</f>
        <v/>
      </c>
      <c r="AI1619" s="13" t="e" cm="1">
        <f t="array" aca="1" ref="AI1619" ca="1">INDIRECT("O"&amp;S1618)</f>
        <v>#REF!</v>
      </c>
      <c r="AJ1619" s="13" t="str">
        <f>IF($I1619="","",INDEX('Raw Material'!$A$1:$J$75,MATCH(I1619,'Raw Material'!$A$1:$A$75,0),(MATCH(G1619,'Raw Material'!$A$1:$J$1,0))))</f>
        <v/>
      </c>
      <c r="AK1619" s="13" t="str">
        <f t="shared" si="715"/>
        <v>YANLIŞRM</v>
      </c>
      <c r="AL1619" s="153" t="str">
        <f t="shared" si="716"/>
        <v/>
      </c>
    </row>
    <row r="1620" spans="1:38" ht="16.5" customHeight="1">
      <c r="A1620" s="162"/>
      <c r="B1620" s="168"/>
      <c r="C1620" s="169"/>
      <c r="D1620" s="156"/>
      <c r="E1620" s="156"/>
      <c r="F1620" s="175"/>
      <c r="G1620" s="181"/>
      <c r="H1620" s="182"/>
      <c r="I1620" s="182"/>
      <c r="J1620" s="182"/>
      <c r="K1620" s="32"/>
      <c r="L1620" s="179"/>
      <c r="M1620" s="179"/>
      <c r="N1620" s="81"/>
      <c r="O1620" s="185"/>
      <c r="P1620" s="103"/>
      <c r="Q1620" s="84" t="str">
        <f t="shared" si="717"/>
        <v/>
      </c>
      <c r="R1620" s="159"/>
      <c r="S1620" s="28" t="str" cm="1">
        <f t="array" aca="1" ref="S1620" ca="1">IF(INDIRECT("A"&amp;114+$U1620)&lt;&gt;"",114+$U1620,"")</f>
        <v/>
      </c>
      <c r="T1620" s="28" t="str">
        <f t="shared" ca="1" si="718"/>
        <v>$B</v>
      </c>
      <c r="U1620" s="29">
        <f t="shared" si="725"/>
        <v>1500</v>
      </c>
      <c r="V1620" s="29">
        <v>125.50000000001</v>
      </c>
      <c r="W1620" s="29">
        <f t="shared" si="730"/>
        <v>125</v>
      </c>
      <c r="X1620" s="41" t="str" cm="1">
        <f t="array" aca="1" ref="X1620" ca="1">IFERROR(INDEX('PC&amp;PD'!$A$1:$AP$15,ROW('PC&amp;PD'!$A$15),MATCH(INDIRECT(T1620),'PC&amp;PD'!$A$1:$AP$1,0)),"")</f>
        <v/>
      </c>
      <c r="Z1620" s="155"/>
      <c r="AA1620" s="13" t="str">
        <f t="shared" si="714"/>
        <v/>
      </c>
      <c r="AB1620" s="155"/>
      <c r="AC1620" s="13" t="str">
        <f t="shared" ca="1" si="719"/>
        <v>$AB</v>
      </c>
      <c r="AD1620" s="13" t="str" cm="1">
        <f t="array" aca="1" ref="AD1620" ca="1">IFERROR(IF((LEFT(INDIRECT("$F"&amp;$S1620),4))="GOTS",IF($G1620="Organic","GOTS_Organic_raw",(IF($G1620="Responsible","GOTS_Responsible",(IF($G1620="No Attribute (Conventional)","GOTS_conventional",(IF($G1620="Recycled Pre/Post-Consumer","GOTS_pre_post",(IF($G1620="In-Conversion","GOTS_in_conversion",(IF($G1620="Sustainably Sourced","Sustainably_sourced",""))))))))))),IF($G1620="Organic","Organic",(IF($G1620="Responsible","Responsible",(IF($G1620="No Attribute (Conventional)","No_Attribute_Conventional",(IF($G1620="Recycled Pre/Post-Consumer","Recycled_Pre_Post_Consumer",(IF($G1620="In-Conversion","In_Conversion",(IF($G1620="Recycled Pre-Consumer","Recycled_Pre_Consumer",(IF($G1620="Recycled Post-Consumer","Recycled_Post_Consumer",(IF($G1620="Sustainably Sourced","Sustainably_sourced","")))))))))))))))),"")</f>
        <v/>
      </c>
      <c r="AE1620" s="13" t="e" cm="1">
        <f t="array" aca="1" ref="AE1620" ca="1">IF(INDIRECT("$F"&amp;$S1620)="","",IF(LEFT(INDIRECT("$F"&amp;$S1620),3)="GRS","GRS_RCS_RM",IF((LEFT(INDIRECT("$F"&amp;$S1620),3))="RCS","GRS_RCS_RM",IF(INDIRECT("$F"&amp;$S1620)="OCS (No Label)","OCS_Conversion_RM",IF(LEFT(INDIRECT("$F"&amp;$S1620),3)="OCS","OCS_RM",IF(RIGHT(INDIRECT("$F"&amp;$S1620),10)="conversion","GOTS_RM_conversion",IF((LEFT(INDIRECT("$F"&amp;$S1620),4))="GOTS","GOTS_RM","Responsible_RM")))))))</f>
        <v>#REF!</v>
      </c>
      <c r="AF1620" s="13" t="str" cm="1">
        <f t="array" aca="1" ref="AF1620" ca="1">IF($S1620="","",INDIRECT("$Z"&amp;$S1620))</f>
        <v/>
      </c>
      <c r="AG1620" s="155"/>
      <c r="AH1620" s="13" t="str" cm="1">
        <f t="array" aca="1" ref="AH1620" ca="1">IFERROR(INDIRECT("$ag"&amp;S1620),"")</f>
        <v/>
      </c>
      <c r="AI1620" s="13" t="e" cm="1">
        <f t="array" aca="1" ref="AI1620" ca="1">INDIRECT("O"&amp;S1619)</f>
        <v>#REF!</v>
      </c>
      <c r="AJ1620" s="13" t="str">
        <f>IF($I1620="","",INDEX('Raw Material'!$A$1:$J$75,MATCH(I1620,'Raw Material'!$A$1:$A$75,0),(MATCH(G1620,'Raw Material'!$A$1:$J$1,0))))</f>
        <v/>
      </c>
      <c r="AK1620" s="13" t="str">
        <f t="shared" si="715"/>
        <v>YANLIŞRM</v>
      </c>
      <c r="AL1620" s="153" t="str">
        <f t="shared" si="716"/>
        <v/>
      </c>
    </row>
    <row r="1621" spans="1:38" ht="16.5" customHeight="1">
      <c r="A1621" s="162"/>
      <c r="B1621" s="168"/>
      <c r="C1621" s="169"/>
      <c r="D1621" s="156"/>
      <c r="E1621" s="156"/>
      <c r="F1621" s="175"/>
      <c r="G1621" s="181"/>
      <c r="H1621" s="182"/>
      <c r="I1621" s="182"/>
      <c r="J1621" s="182"/>
      <c r="K1621" s="32"/>
      <c r="L1621" s="179"/>
      <c r="M1621" s="179"/>
      <c r="N1621" s="81"/>
      <c r="O1621" s="185"/>
      <c r="P1621" s="103"/>
      <c r="Q1621" s="84" t="str">
        <f t="shared" si="717"/>
        <v/>
      </c>
      <c r="R1621" s="159"/>
      <c r="S1621" s="28" t="str" cm="1">
        <f t="array" aca="1" ref="S1621" ca="1">IF(INDIRECT("A"&amp;114+$U1621)&lt;&gt;"",114+$U1621,"")</f>
        <v/>
      </c>
      <c r="T1621" s="28" t="str">
        <f t="shared" ca="1" si="718"/>
        <v>$B</v>
      </c>
      <c r="U1621" s="29">
        <f t="shared" si="725"/>
        <v>1500</v>
      </c>
      <c r="V1621" s="29">
        <v>125.58333333334301</v>
      </c>
      <c r="W1621" s="29">
        <f t="shared" si="730"/>
        <v>125</v>
      </c>
      <c r="X1621" s="41" t="str" cm="1">
        <f t="array" aca="1" ref="X1621" ca="1">IFERROR(INDEX('PC&amp;PD'!$A$1:$AP$15,ROW('PC&amp;PD'!$A$15),MATCH(INDIRECT(T1621),'PC&amp;PD'!$A$1:$AP$1,0)),"")</f>
        <v/>
      </c>
      <c r="Z1621" s="155"/>
      <c r="AA1621" s="13" t="str">
        <f t="shared" si="714"/>
        <v/>
      </c>
      <c r="AB1621" s="155"/>
      <c r="AC1621" s="13" t="str">
        <f t="shared" ca="1" si="719"/>
        <v>$AB</v>
      </c>
      <c r="AD1621" s="13" t="str" cm="1">
        <f t="array" aca="1" ref="AD1621" ca="1">IFERROR(IF((LEFT(INDIRECT("$F"&amp;$S1621),4))="GOTS",IF($G1621="Organic","GOTS_Organic_raw",(IF($G1621="Responsible","GOTS_Responsible",(IF($G1621="No Attribute (Conventional)","GOTS_conventional",(IF($G1621="Recycled Pre/Post-Consumer","GOTS_pre_post",(IF($G1621="In-Conversion","GOTS_in_conversion",(IF($G1621="Sustainably Sourced","Sustainably_sourced",""))))))))))),IF($G1621="Organic","Organic",(IF($G1621="Responsible","Responsible",(IF($G1621="No Attribute (Conventional)","No_Attribute_Conventional",(IF($G1621="Recycled Pre/Post-Consumer","Recycled_Pre_Post_Consumer",(IF($G1621="In-Conversion","In_Conversion",(IF($G1621="Recycled Pre-Consumer","Recycled_Pre_Consumer",(IF($G1621="Recycled Post-Consumer","Recycled_Post_Consumer",(IF($G1621="Sustainably Sourced","Sustainably_sourced","")))))))))))))))),"")</f>
        <v/>
      </c>
      <c r="AE1621" s="13" t="e" cm="1">
        <f t="array" aca="1" ref="AE1621" ca="1">IF(INDIRECT("$F"&amp;$S1621)="","",IF(LEFT(INDIRECT("$F"&amp;$S1621),3)="GRS","GRS_RCS_RM",IF((LEFT(INDIRECT("$F"&amp;$S1621),3))="RCS","GRS_RCS_RM",IF(INDIRECT("$F"&amp;$S1621)="OCS (No Label)","OCS_Conversion_RM",IF(LEFT(INDIRECT("$F"&amp;$S1621),3)="OCS","OCS_RM",IF(RIGHT(INDIRECT("$F"&amp;$S1621),10)="conversion","GOTS_RM_conversion",IF((LEFT(INDIRECT("$F"&amp;$S1621),4))="GOTS","GOTS_RM","Responsible_RM")))))))</f>
        <v>#REF!</v>
      </c>
      <c r="AF1621" s="13" t="str" cm="1">
        <f t="array" aca="1" ref="AF1621" ca="1">IF($S1621="","",INDIRECT("$Z"&amp;$S1621))</f>
        <v/>
      </c>
      <c r="AG1621" s="155"/>
      <c r="AH1621" s="13" t="str" cm="1">
        <f t="array" aca="1" ref="AH1621" ca="1">IFERROR(INDIRECT("$ag"&amp;S1621),"")</f>
        <v/>
      </c>
      <c r="AI1621" s="13" t="e" cm="1">
        <f t="array" aca="1" ref="AI1621" ca="1">INDIRECT("O"&amp;S1620)</f>
        <v>#REF!</v>
      </c>
      <c r="AJ1621" s="13" t="str">
        <f>IF($I1621="","",INDEX('Raw Material'!$A$1:$J$75,MATCH(I1621,'Raw Material'!$A$1:$A$75,0),(MATCH(G1621,'Raw Material'!$A$1:$J$1,0))))</f>
        <v/>
      </c>
      <c r="AK1621" s="13" t="str">
        <f t="shared" si="715"/>
        <v>YANLIŞRM</v>
      </c>
      <c r="AL1621" s="153" t="str">
        <f t="shared" si="716"/>
        <v/>
      </c>
    </row>
    <row r="1622" spans="1:38" ht="16.5" customHeight="1">
      <c r="A1622" s="162"/>
      <c r="B1622" s="168"/>
      <c r="C1622" s="169"/>
      <c r="D1622" s="156"/>
      <c r="E1622" s="156"/>
      <c r="F1622" s="175"/>
      <c r="G1622" s="181"/>
      <c r="H1622" s="182"/>
      <c r="I1622" s="182"/>
      <c r="J1622" s="182"/>
      <c r="K1622" s="32"/>
      <c r="L1622" s="179"/>
      <c r="M1622" s="179"/>
      <c r="N1622" s="81"/>
      <c r="O1622" s="185"/>
      <c r="P1622" s="103"/>
      <c r="Q1622" s="84" t="str">
        <f t="shared" si="717"/>
        <v/>
      </c>
      <c r="R1622" s="159"/>
      <c r="S1622" s="28" t="str" cm="1">
        <f t="array" aca="1" ref="S1622" ca="1">IF(INDIRECT("A"&amp;114+$U1622)&lt;&gt;"",114+$U1622,"")</f>
        <v/>
      </c>
      <c r="T1622" s="28" t="str">
        <f t="shared" ca="1" si="718"/>
        <v>$B</v>
      </c>
      <c r="U1622" s="29">
        <f t="shared" si="725"/>
        <v>1500</v>
      </c>
      <c r="V1622" s="29">
        <v>125.666666666677</v>
      </c>
      <c r="W1622" s="29">
        <f t="shared" si="730"/>
        <v>125</v>
      </c>
      <c r="X1622" s="41" t="str" cm="1">
        <f t="array" aca="1" ref="X1622" ca="1">IFERROR(INDEX('PC&amp;PD'!$A$1:$AP$15,ROW('PC&amp;PD'!$A$15),MATCH(INDIRECT(T1622),'PC&amp;PD'!$A$1:$AP$1,0)),"")</f>
        <v/>
      </c>
      <c r="Z1622" s="155"/>
      <c r="AA1622" s="13" t="str">
        <f t="shared" si="714"/>
        <v/>
      </c>
      <c r="AB1622" s="155"/>
      <c r="AC1622" s="13" t="str">
        <f t="shared" ca="1" si="719"/>
        <v>$AB</v>
      </c>
      <c r="AD1622" s="13" t="str" cm="1">
        <f t="array" aca="1" ref="AD1622" ca="1">IFERROR(IF((LEFT(INDIRECT("$F"&amp;$S1622),4))="GOTS",IF($G1622="Organic","GOTS_Organic_raw",(IF($G1622="Responsible","GOTS_Responsible",(IF($G1622="No Attribute (Conventional)","GOTS_conventional",(IF($G1622="Recycled Pre/Post-Consumer","GOTS_pre_post",(IF($G1622="In-Conversion","GOTS_in_conversion",(IF($G1622="Sustainably Sourced","Sustainably_sourced",""))))))))))),IF($G1622="Organic","Organic",(IF($G1622="Responsible","Responsible",(IF($G1622="No Attribute (Conventional)","No_Attribute_Conventional",(IF($G1622="Recycled Pre/Post-Consumer","Recycled_Pre_Post_Consumer",(IF($G1622="In-Conversion","In_Conversion",(IF($G1622="Recycled Pre-Consumer","Recycled_Pre_Consumer",(IF($G1622="Recycled Post-Consumer","Recycled_Post_Consumer",(IF($G1622="Sustainably Sourced","Sustainably_sourced","")))))))))))))))),"")</f>
        <v/>
      </c>
      <c r="AE1622" s="13" t="e" cm="1">
        <f t="array" aca="1" ref="AE1622" ca="1">IF(INDIRECT("$F"&amp;$S1622)="","",IF(LEFT(INDIRECT("$F"&amp;$S1622),3)="GRS","GRS_RCS_RM",IF((LEFT(INDIRECT("$F"&amp;$S1622),3))="RCS","GRS_RCS_RM",IF(INDIRECT("$F"&amp;$S1622)="OCS (No Label)","OCS_Conversion_RM",IF(LEFT(INDIRECT("$F"&amp;$S1622),3)="OCS","OCS_RM",IF(RIGHT(INDIRECT("$F"&amp;$S1622),10)="conversion","GOTS_RM_conversion",IF((LEFT(INDIRECT("$F"&amp;$S1622),4))="GOTS","GOTS_RM","Responsible_RM")))))))</f>
        <v>#REF!</v>
      </c>
      <c r="AF1622" s="13" t="str" cm="1">
        <f t="array" aca="1" ref="AF1622" ca="1">IF($S1622="","",INDIRECT("$Z"&amp;$S1622))</f>
        <v/>
      </c>
      <c r="AG1622" s="155"/>
      <c r="AH1622" s="13" t="str" cm="1">
        <f t="array" aca="1" ref="AH1622" ca="1">IFERROR(INDIRECT("$ag"&amp;S1622),"")</f>
        <v/>
      </c>
      <c r="AI1622" s="13" t="e" cm="1">
        <f t="array" aca="1" ref="AI1622" ca="1">INDIRECT("O"&amp;S1621)</f>
        <v>#REF!</v>
      </c>
      <c r="AJ1622" s="13" t="str">
        <f>IF($I1622="","",INDEX('Raw Material'!$A$1:$J$75,MATCH(I1622,'Raw Material'!$A$1:$A$75,0),(MATCH(G1622,'Raw Material'!$A$1:$J$1,0))))</f>
        <v/>
      </c>
      <c r="AK1622" s="13" t="str">
        <f t="shared" si="715"/>
        <v>YANLIŞRM</v>
      </c>
      <c r="AL1622" s="153" t="str">
        <f t="shared" si="716"/>
        <v/>
      </c>
    </row>
    <row r="1623" spans="1:38" ht="16.5" customHeight="1">
      <c r="A1623" s="162"/>
      <c r="B1623" s="168"/>
      <c r="C1623" s="169"/>
      <c r="D1623" s="156"/>
      <c r="E1623" s="156"/>
      <c r="F1623" s="175"/>
      <c r="G1623" s="181"/>
      <c r="H1623" s="182"/>
      <c r="I1623" s="182"/>
      <c r="J1623" s="182"/>
      <c r="K1623" s="32"/>
      <c r="L1623" s="179"/>
      <c r="M1623" s="179"/>
      <c r="N1623" s="81"/>
      <c r="O1623" s="185"/>
      <c r="P1623" s="103"/>
      <c r="Q1623" s="84" t="str">
        <f t="shared" si="717"/>
        <v/>
      </c>
      <c r="R1623" s="159"/>
      <c r="S1623" s="28" t="str" cm="1">
        <f t="array" aca="1" ref="S1623" ca="1">IF(INDIRECT("A"&amp;114+$U1623)&lt;&gt;"",114+$U1623,"")</f>
        <v/>
      </c>
      <c r="T1623" s="28" t="str">
        <f t="shared" ca="1" si="718"/>
        <v>$B</v>
      </c>
      <c r="U1623" s="29">
        <f t="shared" si="725"/>
        <v>1500</v>
      </c>
      <c r="V1623" s="29">
        <v>125.75000000001</v>
      </c>
      <c r="W1623" s="29">
        <f t="shared" si="730"/>
        <v>125</v>
      </c>
      <c r="X1623" s="41" t="str" cm="1">
        <f t="array" aca="1" ref="X1623" ca="1">IFERROR(INDEX('PC&amp;PD'!$A$1:$AP$15,ROW('PC&amp;PD'!$A$15),MATCH(INDIRECT(T1623),'PC&amp;PD'!$A$1:$AP$1,0)),"")</f>
        <v/>
      </c>
      <c r="Z1623" s="155"/>
      <c r="AA1623" s="13" t="str">
        <f t="shared" si="714"/>
        <v/>
      </c>
      <c r="AB1623" s="155"/>
      <c r="AC1623" s="13" t="str">
        <f t="shared" ca="1" si="719"/>
        <v>$AB</v>
      </c>
      <c r="AD1623" s="13" t="str" cm="1">
        <f t="array" aca="1" ref="AD1623" ca="1">IFERROR(IF((LEFT(INDIRECT("$F"&amp;$S1623),4))="GOTS",IF($G1623="Organic","GOTS_Organic_raw",(IF($G1623="Responsible","GOTS_Responsible",(IF($G1623="No Attribute (Conventional)","GOTS_conventional",(IF($G1623="Recycled Pre/Post-Consumer","GOTS_pre_post",(IF($G1623="In-Conversion","GOTS_in_conversion",(IF($G1623="Sustainably Sourced","Sustainably_sourced",""))))))))))),IF($G1623="Organic","Organic",(IF($G1623="Responsible","Responsible",(IF($G1623="No Attribute (Conventional)","No_Attribute_Conventional",(IF($G1623="Recycled Pre/Post-Consumer","Recycled_Pre_Post_Consumer",(IF($G1623="In-Conversion","In_Conversion",(IF($G1623="Recycled Pre-Consumer","Recycled_Pre_Consumer",(IF($G1623="Recycled Post-Consumer","Recycled_Post_Consumer",(IF($G1623="Sustainably Sourced","Sustainably_sourced","")))))))))))))))),"")</f>
        <v/>
      </c>
      <c r="AE1623" s="13" t="e" cm="1">
        <f t="array" aca="1" ref="AE1623" ca="1">IF(INDIRECT("$F"&amp;$S1623)="","",IF(LEFT(INDIRECT("$F"&amp;$S1623),3)="GRS","GRS_RCS_RM",IF((LEFT(INDIRECT("$F"&amp;$S1623),3))="RCS","GRS_RCS_RM",IF(INDIRECT("$F"&amp;$S1623)="OCS (No Label)","OCS_Conversion_RM",IF(LEFT(INDIRECT("$F"&amp;$S1623),3)="OCS","OCS_RM",IF(RIGHT(INDIRECT("$F"&amp;$S1623),10)="conversion","GOTS_RM_conversion",IF((LEFT(INDIRECT("$F"&amp;$S1623),4))="GOTS","GOTS_RM","Responsible_RM")))))))</f>
        <v>#REF!</v>
      </c>
      <c r="AF1623" s="13" t="str" cm="1">
        <f t="array" aca="1" ref="AF1623" ca="1">IF($S1623="","",INDIRECT("$Z"&amp;$S1623))</f>
        <v/>
      </c>
      <c r="AG1623" s="155"/>
      <c r="AH1623" s="13" t="str" cm="1">
        <f t="array" aca="1" ref="AH1623" ca="1">IFERROR(INDIRECT("$ag"&amp;S1623),"")</f>
        <v/>
      </c>
      <c r="AI1623" s="13" t="e" cm="1">
        <f t="array" aca="1" ref="AI1623" ca="1">INDIRECT("O"&amp;S1622)</f>
        <v>#REF!</v>
      </c>
      <c r="AJ1623" s="13" t="str">
        <f>IF($I1623="","",INDEX('Raw Material'!$A$1:$J$75,MATCH(I1623,'Raw Material'!$A$1:$A$75,0),(MATCH(G1623,'Raw Material'!$A$1:$J$1,0))))</f>
        <v/>
      </c>
      <c r="AK1623" s="13" t="str">
        <f t="shared" si="715"/>
        <v>YANLIŞRM</v>
      </c>
      <c r="AL1623" s="153" t="str">
        <f t="shared" si="716"/>
        <v/>
      </c>
    </row>
    <row r="1624" spans="1:38" ht="16.5" customHeight="1">
      <c r="A1624" s="162"/>
      <c r="B1624" s="168"/>
      <c r="C1624" s="169"/>
      <c r="D1624" s="156"/>
      <c r="E1624" s="156"/>
      <c r="F1624" s="175"/>
      <c r="G1624" s="181"/>
      <c r="H1624" s="182"/>
      <c r="I1624" s="182"/>
      <c r="J1624" s="182"/>
      <c r="K1624" s="32"/>
      <c r="L1624" s="179"/>
      <c r="M1624" s="179"/>
      <c r="N1624" s="81"/>
      <c r="O1624" s="185"/>
      <c r="P1624" s="103"/>
      <c r="Q1624" s="84" t="str">
        <f t="shared" si="717"/>
        <v/>
      </c>
      <c r="R1624" s="159"/>
      <c r="S1624" s="28" t="str" cm="1">
        <f t="array" aca="1" ref="S1624" ca="1">IF(INDIRECT("A"&amp;114+$U1624)&lt;&gt;"",114+$U1624,"")</f>
        <v/>
      </c>
      <c r="T1624" s="28" t="str">
        <f t="shared" ca="1" si="718"/>
        <v>$B</v>
      </c>
      <c r="U1624" s="29">
        <f t="shared" si="725"/>
        <v>1500</v>
      </c>
      <c r="V1624" s="29">
        <v>125.83333333334301</v>
      </c>
      <c r="W1624" s="29">
        <f t="shared" si="730"/>
        <v>125</v>
      </c>
      <c r="X1624" s="41" t="str" cm="1">
        <f t="array" aca="1" ref="X1624" ca="1">IFERROR(INDEX('PC&amp;PD'!$A$1:$AP$15,ROW('PC&amp;PD'!$A$15),MATCH(INDIRECT(T1624),'PC&amp;PD'!$A$1:$AP$1,0)),"")</f>
        <v/>
      </c>
      <c r="Z1624" s="155"/>
      <c r="AA1624" s="13" t="str">
        <f t="shared" si="714"/>
        <v/>
      </c>
      <c r="AB1624" s="155"/>
      <c r="AC1624" s="13" t="str">
        <f t="shared" ca="1" si="719"/>
        <v>$AB</v>
      </c>
      <c r="AD1624" s="13" t="str" cm="1">
        <f t="array" aca="1" ref="AD1624" ca="1">IFERROR(IF((LEFT(INDIRECT("$F"&amp;$S1624),4))="GOTS",IF($G1624="Organic","GOTS_Organic_raw",(IF($G1624="Responsible","GOTS_Responsible",(IF($G1624="No Attribute (Conventional)","GOTS_conventional",(IF($G1624="Recycled Pre/Post-Consumer","GOTS_pre_post",(IF($G1624="In-Conversion","GOTS_in_conversion",(IF($G1624="Sustainably Sourced","Sustainably_sourced",""))))))))))),IF($G1624="Organic","Organic",(IF($G1624="Responsible","Responsible",(IF($G1624="No Attribute (Conventional)","No_Attribute_Conventional",(IF($G1624="Recycled Pre/Post-Consumer","Recycled_Pre_Post_Consumer",(IF($G1624="In-Conversion","In_Conversion",(IF($G1624="Recycled Pre-Consumer","Recycled_Pre_Consumer",(IF($G1624="Recycled Post-Consumer","Recycled_Post_Consumer",(IF($G1624="Sustainably Sourced","Sustainably_sourced","")))))))))))))))),"")</f>
        <v/>
      </c>
      <c r="AE1624" s="13" t="e" cm="1">
        <f t="array" aca="1" ref="AE1624" ca="1">IF(INDIRECT("$F"&amp;$S1624)="","",IF(LEFT(INDIRECT("$F"&amp;$S1624),3)="GRS","GRS_RCS_RM",IF((LEFT(INDIRECT("$F"&amp;$S1624),3))="RCS","GRS_RCS_RM",IF(INDIRECT("$F"&amp;$S1624)="OCS (No Label)","OCS_Conversion_RM",IF(LEFT(INDIRECT("$F"&amp;$S1624),3)="OCS","OCS_RM",IF(RIGHT(INDIRECT("$F"&amp;$S1624),10)="conversion","GOTS_RM_conversion",IF((LEFT(INDIRECT("$F"&amp;$S1624),4))="GOTS","GOTS_RM","Responsible_RM")))))))</f>
        <v>#REF!</v>
      </c>
      <c r="AF1624" s="13" t="str" cm="1">
        <f t="array" aca="1" ref="AF1624" ca="1">IF($S1624="","",INDIRECT("$Z"&amp;$S1624))</f>
        <v/>
      </c>
      <c r="AG1624" s="155"/>
      <c r="AH1624" s="13" t="str" cm="1">
        <f t="array" aca="1" ref="AH1624" ca="1">IFERROR(INDIRECT("$ag"&amp;S1624),"")</f>
        <v/>
      </c>
      <c r="AI1624" s="13" t="e" cm="1">
        <f t="array" aca="1" ref="AI1624" ca="1">INDIRECT("O"&amp;S1623)</f>
        <v>#REF!</v>
      </c>
      <c r="AJ1624" s="13" t="str">
        <f>IF($I1624="","",INDEX('Raw Material'!$A$1:$J$75,MATCH(I1624,'Raw Material'!$A$1:$A$75,0),(MATCH(G1624,'Raw Material'!$A$1:$J$1,0))))</f>
        <v/>
      </c>
      <c r="AK1624" s="13" t="str">
        <f t="shared" si="715"/>
        <v>YANLIŞRM</v>
      </c>
      <c r="AL1624" s="153" t="str">
        <f t="shared" si="716"/>
        <v/>
      </c>
    </row>
    <row r="1625" spans="1:38" ht="16.5" customHeight="1" thickBot="1">
      <c r="A1625" s="163"/>
      <c r="B1625" s="170"/>
      <c r="C1625" s="171"/>
      <c r="D1625" s="156"/>
      <c r="E1625" s="156"/>
      <c r="F1625" s="176"/>
      <c r="G1625" s="157"/>
      <c r="H1625" s="158"/>
      <c r="I1625" s="158"/>
      <c r="J1625" s="158"/>
      <c r="K1625" s="33"/>
      <c r="L1625" s="180"/>
      <c r="M1625" s="180"/>
      <c r="N1625" s="82"/>
      <c r="O1625" s="186"/>
      <c r="P1625" s="103"/>
      <c r="Q1625" s="84" t="str">
        <f t="shared" si="717"/>
        <v/>
      </c>
      <c r="R1625" s="159"/>
      <c r="S1625" s="28" t="str" cm="1">
        <f t="array" aca="1" ref="S1625" ca="1">IF(INDIRECT("A"&amp;114+$U1625)&lt;&gt;"",114+$U1625,"")</f>
        <v/>
      </c>
      <c r="T1625" s="28" t="str">
        <f t="shared" ca="1" si="718"/>
        <v>$B</v>
      </c>
      <c r="U1625" s="29">
        <f t="shared" si="725"/>
        <v>1500</v>
      </c>
      <c r="V1625" s="29">
        <v>125.916666666677</v>
      </c>
      <c r="W1625" s="29">
        <f t="shared" si="730"/>
        <v>125</v>
      </c>
      <c r="X1625" s="41" t="str" cm="1">
        <f t="array" aca="1" ref="X1625" ca="1">IFERROR(INDEX('PC&amp;PD'!$A$1:$AP$15,ROW('PC&amp;PD'!$A$15),MATCH(INDIRECT(T1625),'PC&amp;PD'!$A$1:$AP$1,0)),"")</f>
        <v/>
      </c>
      <c r="Z1625" s="155"/>
      <c r="AA1625" s="13" t="str">
        <f t="shared" si="714"/>
        <v/>
      </c>
      <c r="AB1625" s="155"/>
      <c r="AC1625" s="13" t="str">
        <f t="shared" ca="1" si="719"/>
        <v>$AB</v>
      </c>
      <c r="AD1625" s="13" t="str" cm="1">
        <f t="array" aca="1" ref="AD1625" ca="1">IFERROR(IF((LEFT(INDIRECT("$F"&amp;$S1625),4))="GOTS",IF($G1625="Organic","GOTS_Organic_raw",(IF($G1625="Responsible","GOTS_Responsible",(IF($G1625="No Attribute (Conventional)","GOTS_conventional",(IF($G1625="Recycled Pre/Post-Consumer","GOTS_pre_post",(IF($G1625="In-Conversion","GOTS_in_conversion",(IF($G1625="Sustainably Sourced","Sustainably_sourced",""))))))))))),IF($G1625="Organic","Organic",(IF($G1625="Responsible","Responsible",(IF($G1625="No Attribute (Conventional)","No_Attribute_Conventional",(IF($G1625="Recycled Pre/Post-Consumer","Recycled_Pre_Post_Consumer",(IF($G1625="In-Conversion","In_Conversion",(IF($G1625="Recycled Pre-Consumer","Recycled_Pre_Consumer",(IF($G1625="Recycled Post-Consumer","Recycled_Post_Consumer",(IF($G1625="Sustainably Sourced","Sustainably_sourced","")))))))))))))))),"")</f>
        <v/>
      </c>
      <c r="AE1625" s="13" t="e" cm="1">
        <f t="array" aca="1" ref="AE1625" ca="1">IF(INDIRECT("$F"&amp;$S1625)="","",IF(LEFT(INDIRECT("$F"&amp;$S1625),3)="GRS","GRS_RCS_RM",IF((LEFT(INDIRECT("$F"&amp;$S1625),3))="RCS","GRS_RCS_RM",IF(INDIRECT("$F"&amp;$S1625)="OCS (No Label)","OCS_Conversion_RM",IF(LEFT(INDIRECT("$F"&amp;$S1625),3)="OCS","OCS_RM",IF(RIGHT(INDIRECT("$F"&amp;$S1625),10)="conversion","GOTS_RM_conversion",IF((LEFT(INDIRECT("$F"&amp;$S1625),4))="GOTS","GOTS_RM","Responsible_RM")))))))</f>
        <v>#REF!</v>
      </c>
      <c r="AF1625" s="13" t="str" cm="1">
        <f t="array" aca="1" ref="AF1625" ca="1">IF($S1625="","",INDIRECT("$Z"&amp;$S1625))</f>
        <v/>
      </c>
      <c r="AG1625" s="155"/>
      <c r="AH1625" s="13" t="str" cm="1">
        <f t="array" aca="1" ref="AH1625" ca="1">IFERROR(INDIRECT("$ag"&amp;S1625),"")</f>
        <v/>
      </c>
      <c r="AI1625" s="13" t="e" cm="1">
        <f t="array" aca="1" ref="AI1625" ca="1">INDIRECT("O"&amp;S1624)</f>
        <v>#REF!</v>
      </c>
      <c r="AJ1625" s="13" t="str">
        <f>IF($I1625="","",INDEX('Raw Material'!$A$1:$J$75,MATCH(I1625,'Raw Material'!$A$1:$A$75,0),(MATCH(G1625,'Raw Material'!$A$1:$J$1,0))))</f>
        <v/>
      </c>
      <c r="AK1625" s="13" t="str">
        <f t="shared" si="715"/>
        <v>YANLIŞRM</v>
      </c>
      <c r="AL1625" s="153" t="str">
        <f t="shared" si="716"/>
        <v/>
      </c>
    </row>
    <row r="1626" spans="1:38" ht="16.5" customHeight="1">
      <c r="A1626" s="160" t="str">
        <f>IF(B1626="","",COUNTA($B$114:$B1626))</f>
        <v/>
      </c>
      <c r="B1626" s="164"/>
      <c r="C1626" s="165"/>
      <c r="D1626" s="183"/>
      <c r="E1626" s="183"/>
      <c r="F1626" s="172"/>
      <c r="G1626" s="212"/>
      <c r="H1626" s="206"/>
      <c r="I1626" s="206"/>
      <c r="J1626" s="206"/>
      <c r="K1626" s="31"/>
      <c r="L1626" s="177" t="str">
        <f t="shared" ref="L1626" si="735">IF(R1626="","",LEFT(R1626,LEN(R1626)-2))</f>
        <v/>
      </c>
      <c r="M1626" s="177"/>
      <c r="N1626" s="80"/>
      <c r="O1626" s="184"/>
      <c r="P1626" s="103"/>
      <c r="Q1626" s="84" t="str">
        <f t="shared" si="717"/>
        <v/>
      </c>
      <c r="R1626" s="159" t="str">
        <f t="shared" ref="R1626" si="736">CONCATENATE($Q1626,Q1627,Q1628,Q1629,Q1630,Q1631,$Q1632,$Q1633,$Q1634,$Q1635,Q1636,Q1637)</f>
        <v/>
      </c>
      <c r="S1626" s="28" t="str" cm="1">
        <f t="array" aca="1" ref="S1626" ca="1">IF(INDIRECT("A"&amp;114+$U1626)&lt;&gt;"",114+$U1626,"")</f>
        <v/>
      </c>
      <c r="T1626" s="28" t="str">
        <f t="shared" ca="1" si="718"/>
        <v>$B</v>
      </c>
      <c r="U1626" s="29">
        <f t="shared" si="725"/>
        <v>1512</v>
      </c>
      <c r="V1626" s="29">
        <v>126.00000000001</v>
      </c>
      <c r="W1626" s="29">
        <f t="shared" si="730"/>
        <v>126</v>
      </c>
      <c r="X1626" s="41" t="str" cm="1">
        <f t="array" aca="1" ref="X1626" ca="1">IFERROR(INDEX('PC&amp;PD'!$A$1:$AP$15,ROW('PC&amp;PD'!$A$15),MATCH(INDIRECT(T1626),'PC&amp;PD'!$A$1:$AP$1,0)),"")</f>
        <v/>
      </c>
      <c r="Z1626" s="155" t="str">
        <f t="shared" ref="Z1626" si="737">IFERROR(IF($F1626="OCS 100","OCS (OCS 100)",IF($F1626="OCS Blended","OCS (OCS Blended)",IF($F1626="OCS (No Label)","OCS (No Label)",IF($F1626="RCS 100","RCS (RCS 100)",IF($F1626="RCS Blended","RCS (RCS Blended)",IF($F1626="GRS","GRS (GRS)",IF($F1626="GRS (No Label)", "GRS (No Label)",IF($F1626="RDS","RDS (RDS)",IF($F1626="RWS","RWS (RWS)",IF($F1626="RAS","RAS (RAS)",IF($F1626="RMS","RMS (RMS)",IF($F1626="GOTS Organic","GOTS (Organic)",IF($F1626="GOTS Made with organic","GOTS (Made with Organic)",IF($F1626="GOTS Organic - in conversion","GOTS (Organic - In Conversion)",IF($F1626="GOTS Made with organic - in conversion","GOTS (Made with Organic - In Conversion)",""))))))))))))))),"")</f>
        <v/>
      </c>
      <c r="AA1626" s="13" t="str">
        <f t="shared" si="714"/>
        <v/>
      </c>
      <c r="AB1626" s="155" t="str">
        <f t="shared" ref="AB1626" si="738">IFERROR(IF($F1626="OCS 100", "OCS_100",IF($F1626="OCS Blended", "OCS_Blended",IF($F1626="OCS (No Label)", "OCS_No_Label",IF($F1626="RCS 100", "RCS_100",IF($F1626="RCS Blended","RCS_Blended",IF($F1626="GRS","GRS",IF($F1626="GRS (No Label)", "GRS_No_Label",IF($F1626="RDS","RDS",IF($F1626="RWS","RWS",IF($F1626="RMS","RMS",IF($F1626="GOTS Organic","GOTS_Organic",IF($F1626="GOTS Made with organic","GOTS_Made_with_organic",IF($F1626="GOTS Organic - in conversion","GOTS_Organic_in_Conversion",IF($F1626="GOTS Made with organic - in conversion","GOTS_Made_with_Organic_in_Conversion",IF($F1626="RAS","RAS",""))))))))))))))),"")</f>
        <v/>
      </c>
      <c r="AC1626" s="13" t="str">
        <f t="shared" ca="1" si="719"/>
        <v>$AB</v>
      </c>
      <c r="AD1626" s="13" t="str" cm="1">
        <f t="array" aca="1" ref="AD1626" ca="1">IFERROR(IF((LEFT(INDIRECT("$F"&amp;$S1626),4))="GOTS",IF($G1626="Organic","GOTS_Organic_raw",(IF($G1626="Responsible","GOTS_Responsible",(IF($G1626="No Attribute (Conventional)","GOTS_conventional",(IF($G1626="Recycled Pre/Post-Consumer","GOTS_pre_post",(IF($G1626="In-Conversion","GOTS_in_conversion",(IF($G1626="Sustainably Sourced","Sustainably_sourced",""))))))))))),IF($G1626="Organic","Organic",(IF($G1626="Responsible","Responsible",(IF($G1626="No Attribute (Conventional)","No_Attribute_Conventional",(IF($G1626="Recycled Pre/Post-Consumer","Recycled_Pre_Post_Consumer",(IF($G1626="In-Conversion","In_Conversion",(IF($G1626="Recycled Pre-Consumer","Recycled_Pre_Consumer",(IF($G1626="Recycled Post-Consumer","Recycled_Post_Consumer",(IF($G1626="Sustainably Sourced","Sustainably_sourced","")))))))))))))))),"")</f>
        <v/>
      </c>
      <c r="AE1626" s="13" t="e" cm="1">
        <f t="array" aca="1" ref="AE1626" ca="1">IF(INDIRECT("$F"&amp;$S1626)="","",IF(LEFT(INDIRECT("$F"&amp;$S1626),3)="GRS","GRS_RCS_RM",IF((LEFT(INDIRECT("$F"&amp;$S1626),3))="RCS","GRS_RCS_RM",IF(INDIRECT("$F"&amp;$S1626)="OCS (No Label)","OCS_Conversion_RM",IF(LEFT(INDIRECT("$F"&amp;$S1626),3)="OCS","OCS_RM",IF(RIGHT(INDIRECT("$F"&amp;$S1626),10)="conversion","GOTS_RM_conversion",IF((LEFT(INDIRECT("$F"&amp;$S1626),4))="GOTS","GOTS_RM","Responsible_RM")))))))</f>
        <v>#REF!</v>
      </c>
      <c r="AF1626" s="13" t="str" cm="1">
        <f t="array" aca="1" ref="AF1626" ca="1">IF($S1626="","",INDIRECT("$Z"&amp;$S1626))</f>
        <v/>
      </c>
      <c r="AG1626" s="155" t="str">
        <f t="shared" si="724"/>
        <v/>
      </c>
      <c r="AH1626" s="13" t="str" cm="1">
        <f t="array" aca="1" ref="AH1626" ca="1">IFERROR(INDIRECT("$ag"&amp;S1626),"")</f>
        <v/>
      </c>
      <c r="AI1626" s="13" t="e" cm="1">
        <f t="array" aca="1" ref="AI1626" ca="1">INDIRECT("O"&amp;S1625)</f>
        <v>#REF!</v>
      </c>
      <c r="AJ1626" s="13" t="str">
        <f>IF($I1626="","",INDEX('Raw Material'!$A$1:$J$75,MATCH(I1626,'Raw Material'!$A$1:$A$75,0),(MATCH(G1626,'Raw Material'!$A$1:$J$1,0))))</f>
        <v/>
      </c>
      <c r="AK1626" s="13" t="str">
        <f t="shared" si="715"/>
        <v>YANLIŞRM</v>
      </c>
      <c r="AL1626" s="153" t="str">
        <f t="shared" si="716"/>
        <v/>
      </c>
    </row>
    <row r="1627" spans="1:38" ht="16.5" customHeight="1">
      <c r="A1627" s="161"/>
      <c r="B1627" s="166"/>
      <c r="C1627" s="167"/>
      <c r="D1627" s="156"/>
      <c r="E1627" s="156"/>
      <c r="F1627" s="173"/>
      <c r="G1627" s="181"/>
      <c r="H1627" s="182"/>
      <c r="I1627" s="182"/>
      <c r="J1627" s="182"/>
      <c r="K1627" s="32"/>
      <c r="L1627" s="178"/>
      <c r="M1627" s="178"/>
      <c r="N1627" s="81"/>
      <c r="O1627" s="185"/>
      <c r="P1627" s="103"/>
      <c r="Q1627" s="84" t="str">
        <f t="shared" si="717"/>
        <v/>
      </c>
      <c r="R1627" s="159"/>
      <c r="S1627" s="28" t="str" cm="1">
        <f t="array" aca="1" ref="S1627" ca="1">IF(INDIRECT("A"&amp;114+$U1627)&lt;&gt;"",114+$U1627,"")</f>
        <v/>
      </c>
      <c r="T1627" s="28" t="str">
        <f t="shared" ca="1" si="718"/>
        <v>$B</v>
      </c>
      <c r="U1627" s="29">
        <f t="shared" si="725"/>
        <v>1512</v>
      </c>
      <c r="V1627" s="29">
        <v>126.08333333334301</v>
      </c>
      <c r="W1627" s="29">
        <f t="shared" si="730"/>
        <v>126</v>
      </c>
      <c r="X1627" s="41" t="str" cm="1">
        <f t="array" aca="1" ref="X1627" ca="1">IFERROR(INDEX('PC&amp;PD'!$A$1:$AP$15,ROW('PC&amp;PD'!$A$15),MATCH(INDIRECT(T1627),'PC&amp;PD'!$A$1:$AP$1,0)),"")</f>
        <v/>
      </c>
      <c r="Z1627" s="155"/>
      <c r="AA1627" s="13" t="str">
        <f t="shared" si="714"/>
        <v/>
      </c>
      <c r="AB1627" s="155"/>
      <c r="AC1627" s="13" t="str">
        <f t="shared" ca="1" si="719"/>
        <v>$AB</v>
      </c>
      <c r="AD1627" s="13" t="str" cm="1">
        <f t="array" aca="1" ref="AD1627" ca="1">IFERROR(IF((LEFT(INDIRECT("$F"&amp;$S1627),4))="GOTS",IF($G1627="Organic","GOTS_Organic_raw",(IF($G1627="Responsible","GOTS_Responsible",(IF($G1627="No Attribute (Conventional)","GOTS_conventional",(IF($G1627="Recycled Pre/Post-Consumer","GOTS_pre_post",(IF($G1627="In-Conversion","GOTS_in_conversion",(IF($G1627="Sustainably Sourced","Sustainably_sourced",""))))))))))),IF($G1627="Organic","Organic",(IF($G1627="Responsible","Responsible",(IF($G1627="No Attribute (Conventional)","No_Attribute_Conventional",(IF($G1627="Recycled Pre/Post-Consumer","Recycled_Pre_Post_Consumer",(IF($G1627="In-Conversion","In_Conversion",(IF($G1627="Recycled Pre-Consumer","Recycled_Pre_Consumer",(IF($G1627="Recycled Post-Consumer","Recycled_Post_Consumer",(IF($G1627="Sustainably Sourced","Sustainably_sourced","")))))))))))))))),"")</f>
        <v/>
      </c>
      <c r="AE1627" s="13" t="e" cm="1">
        <f t="array" aca="1" ref="AE1627" ca="1">IF(INDIRECT("$F"&amp;$S1627)="","",IF(LEFT(INDIRECT("$F"&amp;$S1627),3)="GRS","GRS_RCS_RM",IF((LEFT(INDIRECT("$F"&amp;$S1627),3))="RCS","GRS_RCS_RM",IF(INDIRECT("$F"&amp;$S1627)="OCS (No Label)","OCS_Conversion_RM",IF(LEFT(INDIRECT("$F"&amp;$S1627),3)="OCS","OCS_RM",IF(RIGHT(INDIRECT("$F"&amp;$S1627),10)="conversion","GOTS_RM_conversion",IF((LEFT(INDIRECT("$F"&amp;$S1627),4))="GOTS","GOTS_RM","Responsible_RM")))))))</f>
        <v>#REF!</v>
      </c>
      <c r="AF1627" s="13" t="str" cm="1">
        <f t="array" aca="1" ref="AF1627" ca="1">IF($S1627="","",INDIRECT("$Z"&amp;$S1627))</f>
        <v/>
      </c>
      <c r="AG1627" s="155"/>
      <c r="AH1627" s="13" t="str" cm="1">
        <f t="array" aca="1" ref="AH1627" ca="1">IFERROR(INDIRECT("$ag"&amp;S1627),"")</f>
        <v/>
      </c>
      <c r="AI1627" s="13" t="e" cm="1">
        <f t="array" aca="1" ref="AI1627" ca="1">INDIRECT("O"&amp;S1626)</f>
        <v>#REF!</v>
      </c>
      <c r="AJ1627" s="13" t="str">
        <f>IF($I1627="","",INDEX('Raw Material'!$A$1:$J$75,MATCH(I1627,'Raw Material'!$A$1:$A$75,0),(MATCH(G1627,'Raw Material'!$A$1:$J$1,0))))</f>
        <v/>
      </c>
      <c r="AK1627" s="13" t="str">
        <f t="shared" si="715"/>
        <v>YANLIŞRM</v>
      </c>
      <c r="AL1627" s="153" t="str">
        <f t="shared" si="716"/>
        <v/>
      </c>
    </row>
    <row r="1628" spans="1:38" ht="16.5" customHeight="1">
      <c r="A1628" s="161"/>
      <c r="B1628" s="166"/>
      <c r="C1628" s="167"/>
      <c r="D1628" s="156"/>
      <c r="E1628" s="156"/>
      <c r="F1628" s="173"/>
      <c r="G1628" s="181"/>
      <c r="H1628" s="182"/>
      <c r="I1628" s="182"/>
      <c r="J1628" s="182"/>
      <c r="K1628" s="32"/>
      <c r="L1628" s="178"/>
      <c r="M1628" s="178"/>
      <c r="N1628" s="81"/>
      <c r="O1628" s="185"/>
      <c r="P1628" s="103"/>
      <c r="Q1628" s="84" t="str">
        <f t="shared" si="717"/>
        <v/>
      </c>
      <c r="R1628" s="159"/>
      <c r="S1628" s="28" t="str" cm="1">
        <f t="array" aca="1" ref="S1628" ca="1">IF(INDIRECT("A"&amp;114+$U1628)&lt;&gt;"",114+$U1628,"")</f>
        <v/>
      </c>
      <c r="T1628" s="28" t="str">
        <f t="shared" ca="1" si="718"/>
        <v>$B</v>
      </c>
      <c r="U1628" s="29">
        <f t="shared" si="725"/>
        <v>1512</v>
      </c>
      <c r="V1628" s="29">
        <v>126.166666666677</v>
      </c>
      <c r="W1628" s="29">
        <f t="shared" si="730"/>
        <v>126</v>
      </c>
      <c r="X1628" s="41" t="str" cm="1">
        <f t="array" aca="1" ref="X1628" ca="1">IFERROR(INDEX('PC&amp;PD'!$A$1:$AP$15,ROW('PC&amp;PD'!$A$15),MATCH(INDIRECT(T1628),'PC&amp;PD'!$A$1:$AP$1,0)),"")</f>
        <v/>
      </c>
      <c r="Z1628" s="155"/>
      <c r="AA1628" s="13" t="str">
        <f t="shared" si="714"/>
        <v/>
      </c>
      <c r="AB1628" s="155"/>
      <c r="AC1628" s="13" t="str">
        <f t="shared" ca="1" si="719"/>
        <v>$AB</v>
      </c>
      <c r="AD1628" s="13" t="str" cm="1">
        <f t="array" aca="1" ref="AD1628" ca="1">IFERROR(IF((LEFT(INDIRECT("$F"&amp;$S1628),4))="GOTS",IF($G1628="Organic","GOTS_Organic_raw",(IF($G1628="Responsible","GOTS_Responsible",(IF($G1628="No Attribute (Conventional)","GOTS_conventional",(IF($G1628="Recycled Pre/Post-Consumer","GOTS_pre_post",(IF($G1628="In-Conversion","GOTS_in_conversion",(IF($G1628="Sustainably Sourced","Sustainably_sourced",""))))))))))),IF($G1628="Organic","Organic",(IF($G1628="Responsible","Responsible",(IF($G1628="No Attribute (Conventional)","No_Attribute_Conventional",(IF($G1628="Recycled Pre/Post-Consumer","Recycled_Pre_Post_Consumer",(IF($G1628="In-Conversion","In_Conversion",(IF($G1628="Recycled Pre-Consumer","Recycled_Pre_Consumer",(IF($G1628="Recycled Post-Consumer","Recycled_Post_Consumer",(IF($G1628="Sustainably Sourced","Sustainably_sourced","")))))))))))))))),"")</f>
        <v/>
      </c>
      <c r="AE1628" s="13" t="e" cm="1">
        <f t="array" aca="1" ref="AE1628" ca="1">IF(INDIRECT("$F"&amp;$S1628)="","",IF(LEFT(INDIRECT("$F"&amp;$S1628),3)="GRS","GRS_RCS_RM",IF((LEFT(INDIRECT("$F"&amp;$S1628),3))="RCS","GRS_RCS_RM",IF(INDIRECT("$F"&amp;$S1628)="OCS (No Label)","OCS_Conversion_RM",IF(LEFT(INDIRECT("$F"&amp;$S1628),3)="OCS","OCS_RM",IF(RIGHT(INDIRECT("$F"&amp;$S1628),10)="conversion","GOTS_RM_conversion",IF((LEFT(INDIRECT("$F"&amp;$S1628),4))="GOTS","GOTS_RM","Responsible_RM")))))))</f>
        <v>#REF!</v>
      </c>
      <c r="AF1628" s="13" t="str" cm="1">
        <f t="array" aca="1" ref="AF1628" ca="1">IF($S1628="","",INDIRECT("$Z"&amp;$S1628))</f>
        <v/>
      </c>
      <c r="AG1628" s="155"/>
      <c r="AH1628" s="13" t="str" cm="1">
        <f t="array" aca="1" ref="AH1628" ca="1">IFERROR(INDIRECT("$ag"&amp;S1628),"")</f>
        <v/>
      </c>
      <c r="AI1628" s="13" t="e" cm="1">
        <f t="array" aca="1" ref="AI1628" ca="1">INDIRECT("O"&amp;S1627)</f>
        <v>#REF!</v>
      </c>
      <c r="AJ1628" s="13" t="str">
        <f>IF($I1628="","",INDEX('Raw Material'!$A$1:$J$75,MATCH(I1628,'Raw Material'!$A$1:$A$75,0),(MATCH(G1628,'Raw Material'!$A$1:$J$1,0))))</f>
        <v/>
      </c>
      <c r="AK1628" s="13" t="str">
        <f t="shared" si="715"/>
        <v>YANLIŞRM</v>
      </c>
      <c r="AL1628" s="153" t="str">
        <f t="shared" si="716"/>
        <v/>
      </c>
    </row>
    <row r="1629" spans="1:38" ht="16.5" customHeight="1">
      <c r="A1629" s="161"/>
      <c r="B1629" s="166"/>
      <c r="C1629" s="167"/>
      <c r="D1629" s="156"/>
      <c r="E1629" s="156"/>
      <c r="F1629" s="174"/>
      <c r="G1629" s="181"/>
      <c r="H1629" s="182"/>
      <c r="I1629" s="182"/>
      <c r="J1629" s="182"/>
      <c r="K1629" s="32"/>
      <c r="L1629" s="178"/>
      <c r="M1629" s="178"/>
      <c r="N1629" s="81"/>
      <c r="O1629" s="185"/>
      <c r="P1629" s="103"/>
      <c r="Q1629" s="84" t="str">
        <f t="shared" si="717"/>
        <v/>
      </c>
      <c r="R1629" s="159"/>
      <c r="S1629" s="28" t="str" cm="1">
        <f t="array" aca="1" ref="S1629" ca="1">IF(INDIRECT("A"&amp;114+$U1629)&lt;&gt;"",114+$U1629,"")</f>
        <v/>
      </c>
      <c r="T1629" s="28" t="str">
        <f t="shared" ca="1" si="718"/>
        <v>$B</v>
      </c>
      <c r="U1629" s="29">
        <f t="shared" si="725"/>
        <v>1512</v>
      </c>
      <c r="V1629" s="29">
        <v>126.25000000001</v>
      </c>
      <c r="W1629" s="29">
        <f t="shared" si="730"/>
        <v>126</v>
      </c>
      <c r="X1629" s="41" t="str" cm="1">
        <f t="array" aca="1" ref="X1629" ca="1">IFERROR(INDEX('PC&amp;PD'!$A$1:$AP$15,ROW('PC&amp;PD'!$A$15),MATCH(INDIRECT(T1629),'PC&amp;PD'!$A$1:$AP$1,0)),"")</f>
        <v/>
      </c>
      <c r="Z1629" s="155"/>
      <c r="AA1629" s="13" t="str">
        <f t="shared" si="714"/>
        <v/>
      </c>
      <c r="AB1629" s="155"/>
      <c r="AC1629" s="13" t="str">
        <f t="shared" ca="1" si="719"/>
        <v>$AB</v>
      </c>
      <c r="AD1629" s="13" t="str" cm="1">
        <f t="array" aca="1" ref="AD1629" ca="1">IFERROR(IF((LEFT(INDIRECT("$F"&amp;$S1629),4))="GOTS",IF($G1629="Organic","GOTS_Organic_raw",(IF($G1629="Responsible","GOTS_Responsible",(IF($G1629="No Attribute (Conventional)","GOTS_conventional",(IF($G1629="Recycled Pre/Post-Consumer","GOTS_pre_post",(IF($G1629="In-Conversion","GOTS_in_conversion",(IF($G1629="Sustainably Sourced","Sustainably_sourced",""))))))))))),IF($G1629="Organic","Organic",(IF($G1629="Responsible","Responsible",(IF($G1629="No Attribute (Conventional)","No_Attribute_Conventional",(IF($G1629="Recycled Pre/Post-Consumer","Recycled_Pre_Post_Consumer",(IF($G1629="In-Conversion","In_Conversion",(IF($G1629="Recycled Pre-Consumer","Recycled_Pre_Consumer",(IF($G1629="Recycled Post-Consumer","Recycled_Post_Consumer",(IF($G1629="Sustainably Sourced","Sustainably_sourced","")))))))))))))))),"")</f>
        <v/>
      </c>
      <c r="AE1629" s="13" t="e" cm="1">
        <f t="array" aca="1" ref="AE1629" ca="1">IF(INDIRECT("$F"&amp;$S1629)="","",IF(LEFT(INDIRECT("$F"&amp;$S1629),3)="GRS","GRS_RCS_RM",IF((LEFT(INDIRECT("$F"&amp;$S1629),3))="RCS","GRS_RCS_RM",IF(INDIRECT("$F"&amp;$S1629)="OCS (No Label)","OCS_Conversion_RM",IF(LEFT(INDIRECT("$F"&amp;$S1629),3)="OCS","OCS_RM",IF(RIGHT(INDIRECT("$F"&amp;$S1629),10)="conversion","GOTS_RM_conversion",IF((LEFT(INDIRECT("$F"&amp;$S1629),4))="GOTS","GOTS_RM","Responsible_RM")))))))</f>
        <v>#REF!</v>
      </c>
      <c r="AF1629" s="13" t="str" cm="1">
        <f t="array" aca="1" ref="AF1629" ca="1">IF($S1629="","",INDIRECT("$Z"&amp;$S1629))</f>
        <v/>
      </c>
      <c r="AG1629" s="155"/>
      <c r="AH1629" s="13" t="str" cm="1">
        <f t="array" aca="1" ref="AH1629" ca="1">IFERROR(INDIRECT("$ag"&amp;S1629),"")</f>
        <v/>
      </c>
      <c r="AI1629" s="13" t="e" cm="1">
        <f t="array" aca="1" ref="AI1629" ca="1">INDIRECT("O"&amp;S1628)</f>
        <v>#REF!</v>
      </c>
      <c r="AJ1629" s="13" t="str">
        <f>IF($I1629="","",INDEX('Raw Material'!$A$1:$J$75,MATCH(I1629,'Raw Material'!$A$1:$A$75,0),(MATCH(G1629,'Raw Material'!$A$1:$J$1,0))))</f>
        <v/>
      </c>
      <c r="AK1629" s="13" t="str">
        <f t="shared" si="715"/>
        <v>YANLIŞRM</v>
      </c>
      <c r="AL1629" s="153" t="str">
        <f t="shared" si="716"/>
        <v/>
      </c>
    </row>
    <row r="1630" spans="1:38" ht="16.5" customHeight="1">
      <c r="A1630" s="161"/>
      <c r="B1630" s="166"/>
      <c r="C1630" s="167"/>
      <c r="D1630" s="156"/>
      <c r="E1630" s="156"/>
      <c r="F1630" s="174"/>
      <c r="G1630" s="181"/>
      <c r="H1630" s="182"/>
      <c r="I1630" s="182"/>
      <c r="J1630" s="182"/>
      <c r="K1630" s="32"/>
      <c r="L1630" s="178"/>
      <c r="M1630" s="178"/>
      <c r="N1630" s="81"/>
      <c r="O1630" s="185"/>
      <c r="P1630" s="103"/>
      <c r="Q1630" s="84" t="str">
        <f t="shared" si="717"/>
        <v/>
      </c>
      <c r="R1630" s="159"/>
      <c r="S1630" s="28" t="str" cm="1">
        <f t="array" aca="1" ref="S1630" ca="1">IF(INDIRECT("A"&amp;114+$U1630)&lt;&gt;"",114+$U1630,"")</f>
        <v/>
      </c>
      <c r="T1630" s="28" t="str">
        <f t="shared" ca="1" si="718"/>
        <v>$B</v>
      </c>
      <c r="U1630" s="29">
        <f t="shared" si="725"/>
        <v>1512</v>
      </c>
      <c r="V1630" s="29">
        <v>126.33333333334301</v>
      </c>
      <c r="W1630" s="29">
        <f t="shared" si="730"/>
        <v>126</v>
      </c>
      <c r="X1630" s="41" t="str" cm="1">
        <f t="array" aca="1" ref="X1630" ca="1">IFERROR(INDEX('PC&amp;PD'!$A$1:$AP$15,ROW('PC&amp;PD'!$A$15),MATCH(INDIRECT(T1630),'PC&amp;PD'!$A$1:$AP$1,0)),"")</f>
        <v/>
      </c>
      <c r="Z1630" s="155"/>
      <c r="AA1630" s="13" t="str">
        <f t="shared" si="714"/>
        <v/>
      </c>
      <c r="AB1630" s="155"/>
      <c r="AC1630" s="13" t="str">
        <f t="shared" ca="1" si="719"/>
        <v>$AB</v>
      </c>
      <c r="AD1630" s="13" t="str" cm="1">
        <f t="array" aca="1" ref="AD1630" ca="1">IFERROR(IF((LEFT(INDIRECT("$F"&amp;$S1630),4))="GOTS",IF($G1630="Organic","GOTS_Organic_raw",(IF($G1630="Responsible","GOTS_Responsible",(IF($G1630="No Attribute (Conventional)","GOTS_conventional",(IF($G1630="Recycled Pre/Post-Consumer","GOTS_pre_post",(IF($G1630="In-Conversion","GOTS_in_conversion",(IF($G1630="Sustainably Sourced","Sustainably_sourced",""))))))))))),IF($G1630="Organic","Organic",(IF($G1630="Responsible","Responsible",(IF($G1630="No Attribute (Conventional)","No_Attribute_Conventional",(IF($G1630="Recycled Pre/Post-Consumer","Recycled_Pre_Post_Consumer",(IF($G1630="In-Conversion","In_Conversion",(IF($G1630="Recycled Pre-Consumer","Recycled_Pre_Consumer",(IF($G1630="Recycled Post-Consumer","Recycled_Post_Consumer",(IF($G1630="Sustainably Sourced","Sustainably_sourced","")))))))))))))))),"")</f>
        <v/>
      </c>
      <c r="AE1630" s="13" t="e" cm="1">
        <f t="array" aca="1" ref="AE1630" ca="1">IF(INDIRECT("$F"&amp;$S1630)="","",IF(LEFT(INDIRECT("$F"&amp;$S1630),3)="GRS","GRS_RCS_RM",IF((LEFT(INDIRECT("$F"&amp;$S1630),3))="RCS","GRS_RCS_RM",IF(INDIRECT("$F"&amp;$S1630)="OCS (No Label)","OCS_Conversion_RM",IF(LEFT(INDIRECT("$F"&amp;$S1630),3)="OCS","OCS_RM",IF(RIGHT(INDIRECT("$F"&amp;$S1630),10)="conversion","GOTS_RM_conversion",IF((LEFT(INDIRECT("$F"&amp;$S1630),4))="GOTS","GOTS_RM","Responsible_RM")))))))</f>
        <v>#REF!</v>
      </c>
      <c r="AF1630" s="13" t="str" cm="1">
        <f t="array" aca="1" ref="AF1630" ca="1">IF($S1630="","",INDIRECT("$Z"&amp;$S1630))</f>
        <v/>
      </c>
      <c r="AG1630" s="155"/>
      <c r="AH1630" s="13" t="str" cm="1">
        <f t="array" aca="1" ref="AH1630" ca="1">IFERROR(INDIRECT("$ag"&amp;S1630),"")</f>
        <v/>
      </c>
      <c r="AI1630" s="13" t="e" cm="1">
        <f t="array" aca="1" ref="AI1630" ca="1">INDIRECT("O"&amp;S1629)</f>
        <v>#REF!</v>
      </c>
      <c r="AJ1630" s="13" t="str">
        <f>IF($I1630="","",INDEX('Raw Material'!$A$1:$J$75,MATCH(I1630,'Raw Material'!$A$1:$A$75,0),(MATCH(G1630,'Raw Material'!$A$1:$J$1,0))))</f>
        <v/>
      </c>
      <c r="AK1630" s="13" t="str">
        <f t="shared" si="715"/>
        <v>YANLIŞRM</v>
      </c>
      <c r="AL1630" s="153" t="str">
        <f t="shared" si="716"/>
        <v/>
      </c>
    </row>
    <row r="1631" spans="1:38" ht="16.5" customHeight="1">
      <c r="A1631" s="161"/>
      <c r="B1631" s="166"/>
      <c r="C1631" s="167"/>
      <c r="D1631" s="156"/>
      <c r="E1631" s="156"/>
      <c r="F1631" s="174"/>
      <c r="G1631" s="181"/>
      <c r="H1631" s="182"/>
      <c r="I1631" s="182"/>
      <c r="J1631" s="182"/>
      <c r="K1631" s="32"/>
      <c r="L1631" s="178"/>
      <c r="M1631" s="178"/>
      <c r="N1631" s="81"/>
      <c r="O1631" s="185"/>
      <c r="P1631" s="103"/>
      <c r="Q1631" s="84" t="str">
        <f t="shared" si="717"/>
        <v/>
      </c>
      <c r="R1631" s="159"/>
      <c r="S1631" s="28" t="str" cm="1">
        <f t="array" aca="1" ref="S1631" ca="1">IF(INDIRECT("A"&amp;114+$U1631)&lt;&gt;"",114+$U1631,"")</f>
        <v/>
      </c>
      <c r="T1631" s="28" t="str">
        <f t="shared" ca="1" si="718"/>
        <v>$B</v>
      </c>
      <c r="U1631" s="29">
        <f t="shared" si="725"/>
        <v>1512</v>
      </c>
      <c r="V1631" s="29">
        <v>126.416666666677</v>
      </c>
      <c r="W1631" s="29">
        <f t="shared" si="730"/>
        <v>126</v>
      </c>
      <c r="X1631" s="41" t="str" cm="1">
        <f t="array" aca="1" ref="X1631" ca="1">IFERROR(INDEX('PC&amp;PD'!$A$1:$AP$15,ROW('PC&amp;PD'!$A$15),MATCH(INDIRECT(T1631),'PC&amp;PD'!$A$1:$AP$1,0)),"")</f>
        <v/>
      </c>
      <c r="Z1631" s="155"/>
      <c r="AA1631" s="13" t="str">
        <f t="shared" si="714"/>
        <v/>
      </c>
      <c r="AB1631" s="155"/>
      <c r="AC1631" s="13" t="str">
        <f t="shared" ca="1" si="719"/>
        <v>$AB</v>
      </c>
      <c r="AD1631" s="13" t="str" cm="1">
        <f t="array" aca="1" ref="AD1631" ca="1">IFERROR(IF((LEFT(INDIRECT("$F"&amp;$S1631),4))="GOTS",IF($G1631="Organic","GOTS_Organic_raw",(IF($G1631="Responsible","GOTS_Responsible",(IF($G1631="No Attribute (Conventional)","GOTS_conventional",(IF($G1631="Recycled Pre/Post-Consumer","GOTS_pre_post",(IF($G1631="In-Conversion","GOTS_in_conversion",(IF($G1631="Sustainably Sourced","Sustainably_sourced",""))))))))))),IF($G1631="Organic","Organic",(IF($G1631="Responsible","Responsible",(IF($G1631="No Attribute (Conventional)","No_Attribute_Conventional",(IF($G1631="Recycled Pre/Post-Consumer","Recycled_Pre_Post_Consumer",(IF($G1631="In-Conversion","In_Conversion",(IF($G1631="Recycled Pre-Consumer","Recycled_Pre_Consumer",(IF($G1631="Recycled Post-Consumer","Recycled_Post_Consumer",(IF($G1631="Sustainably Sourced","Sustainably_sourced","")))))))))))))))),"")</f>
        <v/>
      </c>
      <c r="AE1631" s="13" t="e" cm="1">
        <f t="array" aca="1" ref="AE1631" ca="1">IF(INDIRECT("$F"&amp;$S1631)="","",IF(LEFT(INDIRECT("$F"&amp;$S1631),3)="GRS","GRS_RCS_RM",IF((LEFT(INDIRECT("$F"&amp;$S1631),3))="RCS","GRS_RCS_RM",IF(INDIRECT("$F"&amp;$S1631)="OCS (No Label)","OCS_Conversion_RM",IF(LEFT(INDIRECT("$F"&amp;$S1631),3)="OCS","OCS_RM",IF(RIGHT(INDIRECT("$F"&amp;$S1631),10)="conversion","GOTS_RM_conversion",IF((LEFT(INDIRECT("$F"&amp;$S1631),4))="GOTS","GOTS_RM","Responsible_RM")))))))</f>
        <v>#REF!</v>
      </c>
      <c r="AF1631" s="13" t="str" cm="1">
        <f t="array" aca="1" ref="AF1631" ca="1">IF($S1631="","",INDIRECT("$Z"&amp;$S1631))</f>
        <v/>
      </c>
      <c r="AG1631" s="155"/>
      <c r="AH1631" s="13" t="str" cm="1">
        <f t="array" aca="1" ref="AH1631" ca="1">IFERROR(INDIRECT("$ag"&amp;S1631),"")</f>
        <v/>
      </c>
      <c r="AI1631" s="13" t="e" cm="1">
        <f t="array" aca="1" ref="AI1631" ca="1">INDIRECT("O"&amp;S1630)</f>
        <v>#REF!</v>
      </c>
      <c r="AJ1631" s="13" t="str">
        <f>IF($I1631="","",INDEX('Raw Material'!$A$1:$J$75,MATCH(I1631,'Raw Material'!$A$1:$A$75,0),(MATCH(G1631,'Raw Material'!$A$1:$J$1,0))))</f>
        <v/>
      </c>
      <c r="AK1631" s="13" t="str">
        <f t="shared" si="715"/>
        <v>YANLIŞRM</v>
      </c>
      <c r="AL1631" s="153" t="str">
        <f t="shared" si="716"/>
        <v/>
      </c>
    </row>
    <row r="1632" spans="1:38" ht="16.5" customHeight="1">
      <c r="A1632" s="162"/>
      <c r="B1632" s="168"/>
      <c r="C1632" s="169"/>
      <c r="D1632" s="156"/>
      <c r="E1632" s="156"/>
      <c r="F1632" s="175"/>
      <c r="G1632" s="181"/>
      <c r="H1632" s="182"/>
      <c r="I1632" s="182"/>
      <c r="J1632" s="182"/>
      <c r="K1632" s="32"/>
      <c r="L1632" s="179"/>
      <c r="M1632" s="179"/>
      <c r="N1632" s="81"/>
      <c r="O1632" s="185"/>
      <c r="P1632" s="103"/>
      <c r="Q1632" s="84" t="str">
        <f t="shared" si="717"/>
        <v/>
      </c>
      <c r="R1632" s="159"/>
      <c r="S1632" s="28" t="str" cm="1">
        <f t="array" aca="1" ref="S1632" ca="1">IF(INDIRECT("A"&amp;114+$U1632)&lt;&gt;"",114+$U1632,"")</f>
        <v/>
      </c>
      <c r="T1632" s="28" t="str">
        <f t="shared" ca="1" si="718"/>
        <v>$B</v>
      </c>
      <c r="U1632" s="29">
        <f t="shared" si="725"/>
        <v>1512</v>
      </c>
      <c r="V1632" s="29">
        <v>126.50000000001</v>
      </c>
      <c r="W1632" s="29">
        <f t="shared" si="730"/>
        <v>126</v>
      </c>
      <c r="X1632" s="41" t="str" cm="1">
        <f t="array" aca="1" ref="X1632" ca="1">IFERROR(INDEX('PC&amp;PD'!$A$1:$AP$15,ROW('PC&amp;PD'!$A$15),MATCH(INDIRECT(T1632),'PC&amp;PD'!$A$1:$AP$1,0)),"")</f>
        <v/>
      </c>
      <c r="Z1632" s="155"/>
      <c r="AA1632" s="13" t="str">
        <f t="shared" si="714"/>
        <v/>
      </c>
      <c r="AB1632" s="155"/>
      <c r="AC1632" s="13" t="str">
        <f t="shared" ca="1" si="719"/>
        <v>$AB</v>
      </c>
      <c r="AD1632" s="13" t="str" cm="1">
        <f t="array" aca="1" ref="AD1632" ca="1">IFERROR(IF((LEFT(INDIRECT("$F"&amp;$S1632),4))="GOTS",IF($G1632="Organic","GOTS_Organic_raw",(IF($G1632="Responsible","GOTS_Responsible",(IF($G1632="No Attribute (Conventional)","GOTS_conventional",(IF($G1632="Recycled Pre/Post-Consumer","GOTS_pre_post",(IF($G1632="In-Conversion","GOTS_in_conversion",(IF($G1632="Sustainably Sourced","Sustainably_sourced",""))))))))))),IF($G1632="Organic","Organic",(IF($G1632="Responsible","Responsible",(IF($G1632="No Attribute (Conventional)","No_Attribute_Conventional",(IF($G1632="Recycled Pre/Post-Consumer","Recycled_Pre_Post_Consumer",(IF($G1632="In-Conversion","In_Conversion",(IF($G1632="Recycled Pre-Consumer","Recycled_Pre_Consumer",(IF($G1632="Recycled Post-Consumer","Recycled_Post_Consumer",(IF($G1632="Sustainably Sourced","Sustainably_sourced","")))))))))))))))),"")</f>
        <v/>
      </c>
      <c r="AE1632" s="13" t="e" cm="1">
        <f t="array" aca="1" ref="AE1632" ca="1">IF(INDIRECT("$F"&amp;$S1632)="","",IF(LEFT(INDIRECT("$F"&amp;$S1632),3)="GRS","GRS_RCS_RM",IF((LEFT(INDIRECT("$F"&amp;$S1632),3))="RCS","GRS_RCS_RM",IF(INDIRECT("$F"&amp;$S1632)="OCS (No Label)","OCS_Conversion_RM",IF(LEFT(INDIRECT("$F"&amp;$S1632),3)="OCS","OCS_RM",IF(RIGHT(INDIRECT("$F"&amp;$S1632),10)="conversion","GOTS_RM_conversion",IF((LEFT(INDIRECT("$F"&amp;$S1632),4))="GOTS","GOTS_RM","Responsible_RM")))))))</f>
        <v>#REF!</v>
      </c>
      <c r="AF1632" s="13" t="str" cm="1">
        <f t="array" aca="1" ref="AF1632" ca="1">IF($S1632="","",INDIRECT("$Z"&amp;$S1632))</f>
        <v/>
      </c>
      <c r="AG1632" s="155"/>
      <c r="AH1632" s="13" t="str" cm="1">
        <f t="array" aca="1" ref="AH1632" ca="1">IFERROR(INDIRECT("$ag"&amp;S1632),"")</f>
        <v/>
      </c>
      <c r="AI1632" s="13" t="e" cm="1">
        <f t="array" aca="1" ref="AI1632" ca="1">INDIRECT("O"&amp;S1631)</f>
        <v>#REF!</v>
      </c>
      <c r="AJ1632" s="13" t="str">
        <f>IF($I1632="","",INDEX('Raw Material'!$A$1:$J$75,MATCH(I1632,'Raw Material'!$A$1:$A$75,0),(MATCH(G1632,'Raw Material'!$A$1:$J$1,0))))</f>
        <v/>
      </c>
      <c r="AK1632" s="13" t="str">
        <f t="shared" si="715"/>
        <v>YANLIŞRM</v>
      </c>
      <c r="AL1632" s="153" t="str">
        <f t="shared" si="716"/>
        <v/>
      </c>
    </row>
    <row r="1633" spans="1:38" ht="16.5" customHeight="1">
      <c r="A1633" s="162"/>
      <c r="B1633" s="168"/>
      <c r="C1633" s="169"/>
      <c r="D1633" s="156"/>
      <c r="E1633" s="156"/>
      <c r="F1633" s="175"/>
      <c r="G1633" s="181"/>
      <c r="H1633" s="182"/>
      <c r="I1633" s="182"/>
      <c r="J1633" s="182"/>
      <c r="K1633" s="32"/>
      <c r="L1633" s="179"/>
      <c r="M1633" s="179"/>
      <c r="N1633" s="81"/>
      <c r="O1633" s="185"/>
      <c r="P1633" s="103"/>
      <c r="Q1633" s="84" t="str">
        <f t="shared" si="717"/>
        <v/>
      </c>
      <c r="R1633" s="159"/>
      <c r="S1633" s="28" t="str" cm="1">
        <f t="array" aca="1" ref="S1633" ca="1">IF(INDIRECT("A"&amp;114+$U1633)&lt;&gt;"",114+$U1633,"")</f>
        <v/>
      </c>
      <c r="T1633" s="28" t="str">
        <f t="shared" ca="1" si="718"/>
        <v>$B</v>
      </c>
      <c r="U1633" s="29">
        <f t="shared" si="725"/>
        <v>1512</v>
      </c>
      <c r="V1633" s="29">
        <v>126.58333333334301</v>
      </c>
      <c r="W1633" s="29">
        <f t="shared" si="730"/>
        <v>126</v>
      </c>
      <c r="X1633" s="41" t="str" cm="1">
        <f t="array" aca="1" ref="X1633" ca="1">IFERROR(INDEX('PC&amp;PD'!$A$1:$AP$15,ROW('PC&amp;PD'!$A$15),MATCH(INDIRECT(T1633),'PC&amp;PD'!$A$1:$AP$1,0)),"")</f>
        <v/>
      </c>
      <c r="Z1633" s="155"/>
      <c r="AA1633" s="13" t="str">
        <f t="shared" si="714"/>
        <v/>
      </c>
      <c r="AB1633" s="155"/>
      <c r="AC1633" s="13" t="str">
        <f t="shared" ca="1" si="719"/>
        <v>$AB</v>
      </c>
      <c r="AD1633" s="13" t="str" cm="1">
        <f t="array" aca="1" ref="AD1633" ca="1">IFERROR(IF((LEFT(INDIRECT("$F"&amp;$S1633),4))="GOTS",IF($G1633="Organic","GOTS_Organic_raw",(IF($G1633="Responsible","GOTS_Responsible",(IF($G1633="No Attribute (Conventional)","GOTS_conventional",(IF($G1633="Recycled Pre/Post-Consumer","GOTS_pre_post",(IF($G1633="In-Conversion","GOTS_in_conversion",(IF($G1633="Sustainably Sourced","Sustainably_sourced",""))))))))))),IF($G1633="Organic","Organic",(IF($G1633="Responsible","Responsible",(IF($G1633="No Attribute (Conventional)","No_Attribute_Conventional",(IF($G1633="Recycled Pre/Post-Consumer","Recycled_Pre_Post_Consumer",(IF($G1633="In-Conversion","In_Conversion",(IF($G1633="Recycled Pre-Consumer","Recycled_Pre_Consumer",(IF($G1633="Recycled Post-Consumer","Recycled_Post_Consumer",(IF($G1633="Sustainably Sourced","Sustainably_sourced","")))))))))))))))),"")</f>
        <v/>
      </c>
      <c r="AE1633" s="13" t="e" cm="1">
        <f t="array" aca="1" ref="AE1633" ca="1">IF(INDIRECT("$F"&amp;$S1633)="","",IF(LEFT(INDIRECT("$F"&amp;$S1633),3)="GRS","GRS_RCS_RM",IF((LEFT(INDIRECT("$F"&amp;$S1633),3))="RCS","GRS_RCS_RM",IF(INDIRECT("$F"&amp;$S1633)="OCS (No Label)","OCS_Conversion_RM",IF(LEFT(INDIRECT("$F"&amp;$S1633),3)="OCS","OCS_RM",IF(RIGHT(INDIRECT("$F"&amp;$S1633),10)="conversion","GOTS_RM_conversion",IF((LEFT(INDIRECT("$F"&amp;$S1633),4))="GOTS","GOTS_RM","Responsible_RM")))))))</f>
        <v>#REF!</v>
      </c>
      <c r="AF1633" s="13" t="str" cm="1">
        <f t="array" aca="1" ref="AF1633" ca="1">IF($S1633="","",INDIRECT("$Z"&amp;$S1633))</f>
        <v/>
      </c>
      <c r="AG1633" s="155"/>
      <c r="AH1633" s="13" t="str" cm="1">
        <f t="array" aca="1" ref="AH1633" ca="1">IFERROR(INDIRECT("$ag"&amp;S1633),"")</f>
        <v/>
      </c>
      <c r="AI1633" s="13" t="e" cm="1">
        <f t="array" aca="1" ref="AI1633" ca="1">INDIRECT("O"&amp;S1632)</f>
        <v>#REF!</v>
      </c>
      <c r="AJ1633" s="13" t="str">
        <f>IF($I1633="","",INDEX('Raw Material'!$A$1:$J$75,MATCH(I1633,'Raw Material'!$A$1:$A$75,0),(MATCH(G1633,'Raw Material'!$A$1:$J$1,0))))</f>
        <v/>
      </c>
      <c r="AK1633" s="13" t="str">
        <f t="shared" si="715"/>
        <v>YANLIŞRM</v>
      </c>
      <c r="AL1633" s="153" t="str">
        <f t="shared" si="716"/>
        <v/>
      </c>
    </row>
    <row r="1634" spans="1:38" ht="16.5" customHeight="1">
      <c r="A1634" s="162"/>
      <c r="B1634" s="168"/>
      <c r="C1634" s="169"/>
      <c r="D1634" s="156"/>
      <c r="E1634" s="156"/>
      <c r="F1634" s="175"/>
      <c r="G1634" s="181"/>
      <c r="H1634" s="182"/>
      <c r="I1634" s="182"/>
      <c r="J1634" s="182"/>
      <c r="K1634" s="32"/>
      <c r="L1634" s="179"/>
      <c r="M1634" s="179"/>
      <c r="N1634" s="81"/>
      <c r="O1634" s="185"/>
      <c r="P1634" s="103"/>
      <c r="Q1634" s="84" t="str">
        <f t="shared" si="717"/>
        <v/>
      </c>
      <c r="R1634" s="159"/>
      <c r="S1634" s="28" t="str" cm="1">
        <f t="array" aca="1" ref="S1634" ca="1">IF(INDIRECT("A"&amp;114+$U1634)&lt;&gt;"",114+$U1634,"")</f>
        <v/>
      </c>
      <c r="T1634" s="28" t="str">
        <f t="shared" ca="1" si="718"/>
        <v>$B</v>
      </c>
      <c r="U1634" s="29">
        <f t="shared" si="725"/>
        <v>1512</v>
      </c>
      <c r="V1634" s="29">
        <v>126.666666666677</v>
      </c>
      <c r="W1634" s="29">
        <f t="shared" si="730"/>
        <v>126</v>
      </c>
      <c r="X1634" s="41" t="str" cm="1">
        <f t="array" aca="1" ref="X1634" ca="1">IFERROR(INDEX('PC&amp;PD'!$A$1:$AP$15,ROW('PC&amp;PD'!$A$15),MATCH(INDIRECT(T1634),'PC&amp;PD'!$A$1:$AP$1,0)),"")</f>
        <v/>
      </c>
      <c r="Z1634" s="155"/>
      <c r="AA1634" s="13" t="str">
        <f t="shared" si="714"/>
        <v/>
      </c>
      <c r="AB1634" s="155"/>
      <c r="AC1634" s="13" t="str">
        <f t="shared" ca="1" si="719"/>
        <v>$AB</v>
      </c>
      <c r="AD1634" s="13" t="str" cm="1">
        <f t="array" aca="1" ref="AD1634" ca="1">IFERROR(IF((LEFT(INDIRECT("$F"&amp;$S1634),4))="GOTS",IF($G1634="Organic","GOTS_Organic_raw",(IF($G1634="Responsible","GOTS_Responsible",(IF($G1634="No Attribute (Conventional)","GOTS_conventional",(IF($G1634="Recycled Pre/Post-Consumer","GOTS_pre_post",(IF($G1634="In-Conversion","GOTS_in_conversion",(IF($G1634="Sustainably Sourced","Sustainably_sourced",""))))))))))),IF($G1634="Organic","Organic",(IF($G1634="Responsible","Responsible",(IF($G1634="No Attribute (Conventional)","No_Attribute_Conventional",(IF($G1634="Recycled Pre/Post-Consumer","Recycled_Pre_Post_Consumer",(IF($G1634="In-Conversion","In_Conversion",(IF($G1634="Recycled Pre-Consumer","Recycled_Pre_Consumer",(IF($G1634="Recycled Post-Consumer","Recycled_Post_Consumer",(IF($G1634="Sustainably Sourced","Sustainably_sourced","")))))))))))))))),"")</f>
        <v/>
      </c>
      <c r="AE1634" s="13" t="e" cm="1">
        <f t="array" aca="1" ref="AE1634" ca="1">IF(INDIRECT("$F"&amp;$S1634)="","",IF(LEFT(INDIRECT("$F"&amp;$S1634),3)="GRS","GRS_RCS_RM",IF((LEFT(INDIRECT("$F"&amp;$S1634),3))="RCS","GRS_RCS_RM",IF(INDIRECT("$F"&amp;$S1634)="OCS (No Label)","OCS_Conversion_RM",IF(LEFT(INDIRECT("$F"&amp;$S1634),3)="OCS","OCS_RM",IF(RIGHT(INDIRECT("$F"&amp;$S1634),10)="conversion","GOTS_RM_conversion",IF((LEFT(INDIRECT("$F"&amp;$S1634),4))="GOTS","GOTS_RM","Responsible_RM")))))))</f>
        <v>#REF!</v>
      </c>
      <c r="AF1634" s="13" t="str" cm="1">
        <f t="array" aca="1" ref="AF1634" ca="1">IF($S1634="","",INDIRECT("$Z"&amp;$S1634))</f>
        <v/>
      </c>
      <c r="AG1634" s="155"/>
      <c r="AH1634" s="13" t="str" cm="1">
        <f t="array" aca="1" ref="AH1634" ca="1">IFERROR(INDIRECT("$ag"&amp;S1634),"")</f>
        <v/>
      </c>
      <c r="AI1634" s="13" t="e" cm="1">
        <f t="array" aca="1" ref="AI1634" ca="1">INDIRECT("O"&amp;S1633)</f>
        <v>#REF!</v>
      </c>
      <c r="AJ1634" s="13" t="str">
        <f>IF($I1634="","",INDEX('Raw Material'!$A$1:$J$75,MATCH(I1634,'Raw Material'!$A$1:$A$75,0),(MATCH(G1634,'Raw Material'!$A$1:$J$1,0))))</f>
        <v/>
      </c>
      <c r="AK1634" s="13" t="str">
        <f t="shared" si="715"/>
        <v>YANLIŞRM</v>
      </c>
      <c r="AL1634" s="153" t="str">
        <f t="shared" si="716"/>
        <v/>
      </c>
    </row>
    <row r="1635" spans="1:38" ht="16.5" customHeight="1">
      <c r="A1635" s="162"/>
      <c r="B1635" s="168"/>
      <c r="C1635" s="169"/>
      <c r="D1635" s="156"/>
      <c r="E1635" s="156"/>
      <c r="F1635" s="175"/>
      <c r="G1635" s="181"/>
      <c r="H1635" s="182"/>
      <c r="I1635" s="182"/>
      <c r="J1635" s="182"/>
      <c r="K1635" s="32"/>
      <c r="L1635" s="179"/>
      <c r="M1635" s="179"/>
      <c r="N1635" s="81"/>
      <c r="O1635" s="185"/>
      <c r="P1635" s="103"/>
      <c r="Q1635" s="84" t="str">
        <f t="shared" si="717"/>
        <v/>
      </c>
      <c r="R1635" s="159"/>
      <c r="S1635" s="28" t="str" cm="1">
        <f t="array" aca="1" ref="S1635" ca="1">IF(INDIRECT("A"&amp;114+$U1635)&lt;&gt;"",114+$U1635,"")</f>
        <v/>
      </c>
      <c r="T1635" s="28" t="str">
        <f t="shared" ca="1" si="718"/>
        <v>$B</v>
      </c>
      <c r="U1635" s="29">
        <f t="shared" si="725"/>
        <v>1512</v>
      </c>
      <c r="V1635" s="29">
        <v>126.75000000001</v>
      </c>
      <c r="W1635" s="29">
        <f t="shared" si="730"/>
        <v>126</v>
      </c>
      <c r="X1635" s="41" t="str" cm="1">
        <f t="array" aca="1" ref="X1635" ca="1">IFERROR(INDEX('PC&amp;PD'!$A$1:$AP$15,ROW('PC&amp;PD'!$A$15),MATCH(INDIRECT(T1635),'PC&amp;PD'!$A$1:$AP$1,0)),"")</f>
        <v/>
      </c>
      <c r="Z1635" s="155"/>
      <c r="AA1635" s="13" t="str">
        <f t="shared" si="714"/>
        <v/>
      </c>
      <c r="AB1635" s="155"/>
      <c r="AC1635" s="13" t="str">
        <f t="shared" ca="1" si="719"/>
        <v>$AB</v>
      </c>
      <c r="AD1635" s="13" t="str" cm="1">
        <f t="array" aca="1" ref="AD1635" ca="1">IFERROR(IF((LEFT(INDIRECT("$F"&amp;$S1635),4))="GOTS",IF($G1635="Organic","GOTS_Organic_raw",(IF($G1635="Responsible","GOTS_Responsible",(IF($G1635="No Attribute (Conventional)","GOTS_conventional",(IF($G1635="Recycled Pre/Post-Consumer","GOTS_pre_post",(IF($G1635="In-Conversion","GOTS_in_conversion",(IF($G1635="Sustainably Sourced","Sustainably_sourced",""))))))))))),IF($G1635="Organic","Organic",(IF($G1635="Responsible","Responsible",(IF($G1635="No Attribute (Conventional)","No_Attribute_Conventional",(IF($G1635="Recycled Pre/Post-Consumer","Recycled_Pre_Post_Consumer",(IF($G1635="In-Conversion","In_Conversion",(IF($G1635="Recycled Pre-Consumer","Recycled_Pre_Consumer",(IF($G1635="Recycled Post-Consumer","Recycled_Post_Consumer",(IF($G1635="Sustainably Sourced","Sustainably_sourced","")))))))))))))))),"")</f>
        <v/>
      </c>
      <c r="AE1635" s="13" t="e" cm="1">
        <f t="array" aca="1" ref="AE1635" ca="1">IF(INDIRECT("$F"&amp;$S1635)="","",IF(LEFT(INDIRECT("$F"&amp;$S1635),3)="GRS","GRS_RCS_RM",IF((LEFT(INDIRECT("$F"&amp;$S1635),3))="RCS","GRS_RCS_RM",IF(INDIRECT("$F"&amp;$S1635)="OCS (No Label)","OCS_Conversion_RM",IF(LEFT(INDIRECT("$F"&amp;$S1635),3)="OCS","OCS_RM",IF(RIGHT(INDIRECT("$F"&amp;$S1635),10)="conversion","GOTS_RM_conversion",IF((LEFT(INDIRECT("$F"&amp;$S1635),4))="GOTS","GOTS_RM","Responsible_RM")))))))</f>
        <v>#REF!</v>
      </c>
      <c r="AF1635" s="13" t="str" cm="1">
        <f t="array" aca="1" ref="AF1635" ca="1">IF($S1635="","",INDIRECT("$Z"&amp;$S1635))</f>
        <v/>
      </c>
      <c r="AG1635" s="155"/>
      <c r="AH1635" s="13" t="str" cm="1">
        <f t="array" aca="1" ref="AH1635" ca="1">IFERROR(INDIRECT("$ag"&amp;S1635),"")</f>
        <v/>
      </c>
      <c r="AI1635" s="13" t="e" cm="1">
        <f t="array" aca="1" ref="AI1635" ca="1">INDIRECT("O"&amp;S1634)</f>
        <v>#REF!</v>
      </c>
      <c r="AJ1635" s="13" t="str">
        <f>IF($I1635="","",INDEX('Raw Material'!$A$1:$J$75,MATCH(I1635,'Raw Material'!$A$1:$A$75,0),(MATCH(G1635,'Raw Material'!$A$1:$J$1,0))))</f>
        <v/>
      </c>
      <c r="AK1635" s="13" t="str">
        <f t="shared" si="715"/>
        <v>YANLIŞRM</v>
      </c>
      <c r="AL1635" s="153" t="str">
        <f t="shared" si="716"/>
        <v/>
      </c>
    </row>
    <row r="1636" spans="1:38" ht="16.5" customHeight="1">
      <c r="A1636" s="162"/>
      <c r="B1636" s="168"/>
      <c r="C1636" s="169"/>
      <c r="D1636" s="156"/>
      <c r="E1636" s="156"/>
      <c r="F1636" s="175"/>
      <c r="G1636" s="181"/>
      <c r="H1636" s="182"/>
      <c r="I1636" s="182"/>
      <c r="J1636" s="182"/>
      <c r="K1636" s="32"/>
      <c r="L1636" s="179"/>
      <c r="M1636" s="179"/>
      <c r="N1636" s="81"/>
      <c r="O1636" s="185"/>
      <c r="P1636" s="103"/>
      <c r="Q1636" s="84" t="str">
        <f t="shared" si="717"/>
        <v/>
      </c>
      <c r="R1636" s="159"/>
      <c r="S1636" s="28" t="str" cm="1">
        <f t="array" aca="1" ref="S1636" ca="1">IF(INDIRECT("A"&amp;114+$U1636)&lt;&gt;"",114+$U1636,"")</f>
        <v/>
      </c>
      <c r="T1636" s="28" t="str">
        <f t="shared" ca="1" si="718"/>
        <v>$B</v>
      </c>
      <c r="U1636" s="29">
        <f t="shared" si="725"/>
        <v>1512</v>
      </c>
      <c r="V1636" s="29">
        <v>126.83333333334301</v>
      </c>
      <c r="W1636" s="29">
        <f t="shared" si="730"/>
        <v>126</v>
      </c>
      <c r="X1636" s="41" t="str" cm="1">
        <f t="array" aca="1" ref="X1636" ca="1">IFERROR(INDEX('PC&amp;PD'!$A$1:$AP$15,ROW('PC&amp;PD'!$A$15),MATCH(INDIRECT(T1636),'PC&amp;PD'!$A$1:$AP$1,0)),"")</f>
        <v/>
      </c>
      <c r="Z1636" s="155"/>
      <c r="AA1636" s="13" t="str">
        <f t="shared" si="714"/>
        <v/>
      </c>
      <c r="AB1636" s="155"/>
      <c r="AC1636" s="13" t="str">
        <f t="shared" ca="1" si="719"/>
        <v>$AB</v>
      </c>
      <c r="AD1636" s="13" t="str" cm="1">
        <f t="array" aca="1" ref="AD1636" ca="1">IFERROR(IF((LEFT(INDIRECT("$F"&amp;$S1636),4))="GOTS",IF($G1636="Organic","GOTS_Organic_raw",(IF($G1636="Responsible","GOTS_Responsible",(IF($G1636="No Attribute (Conventional)","GOTS_conventional",(IF($G1636="Recycled Pre/Post-Consumer","GOTS_pre_post",(IF($G1636="In-Conversion","GOTS_in_conversion",(IF($G1636="Sustainably Sourced","Sustainably_sourced",""))))))))))),IF($G1636="Organic","Organic",(IF($G1636="Responsible","Responsible",(IF($G1636="No Attribute (Conventional)","No_Attribute_Conventional",(IF($G1636="Recycled Pre/Post-Consumer","Recycled_Pre_Post_Consumer",(IF($G1636="In-Conversion","In_Conversion",(IF($G1636="Recycled Pre-Consumer","Recycled_Pre_Consumer",(IF($G1636="Recycled Post-Consumer","Recycled_Post_Consumer",(IF($G1636="Sustainably Sourced","Sustainably_sourced","")))))))))))))))),"")</f>
        <v/>
      </c>
      <c r="AE1636" s="13" t="e" cm="1">
        <f t="array" aca="1" ref="AE1636" ca="1">IF(INDIRECT("$F"&amp;$S1636)="","",IF(LEFT(INDIRECT("$F"&amp;$S1636),3)="GRS","GRS_RCS_RM",IF((LEFT(INDIRECT("$F"&amp;$S1636),3))="RCS","GRS_RCS_RM",IF(INDIRECT("$F"&amp;$S1636)="OCS (No Label)","OCS_Conversion_RM",IF(LEFT(INDIRECT("$F"&amp;$S1636),3)="OCS","OCS_RM",IF(RIGHT(INDIRECT("$F"&amp;$S1636),10)="conversion","GOTS_RM_conversion",IF((LEFT(INDIRECT("$F"&amp;$S1636),4))="GOTS","GOTS_RM","Responsible_RM")))))))</f>
        <v>#REF!</v>
      </c>
      <c r="AF1636" s="13" t="str" cm="1">
        <f t="array" aca="1" ref="AF1636" ca="1">IF($S1636="","",INDIRECT("$Z"&amp;$S1636))</f>
        <v/>
      </c>
      <c r="AG1636" s="155"/>
      <c r="AH1636" s="13" t="str" cm="1">
        <f t="array" aca="1" ref="AH1636" ca="1">IFERROR(INDIRECT("$ag"&amp;S1636),"")</f>
        <v/>
      </c>
      <c r="AI1636" s="13" t="e" cm="1">
        <f t="array" aca="1" ref="AI1636" ca="1">INDIRECT("O"&amp;S1635)</f>
        <v>#REF!</v>
      </c>
      <c r="AJ1636" s="13" t="str">
        <f>IF($I1636="","",INDEX('Raw Material'!$A$1:$J$75,MATCH(I1636,'Raw Material'!$A$1:$A$75,0),(MATCH(G1636,'Raw Material'!$A$1:$J$1,0))))</f>
        <v/>
      </c>
      <c r="AK1636" s="13" t="str">
        <f t="shared" si="715"/>
        <v>YANLIŞRM</v>
      </c>
      <c r="AL1636" s="153" t="str">
        <f t="shared" si="716"/>
        <v/>
      </c>
    </row>
    <row r="1637" spans="1:38" ht="16.5" customHeight="1" thickBot="1">
      <c r="A1637" s="163"/>
      <c r="B1637" s="170"/>
      <c r="C1637" s="171"/>
      <c r="D1637" s="156"/>
      <c r="E1637" s="156"/>
      <c r="F1637" s="176"/>
      <c r="G1637" s="157"/>
      <c r="H1637" s="158"/>
      <c r="I1637" s="158"/>
      <c r="J1637" s="158"/>
      <c r="K1637" s="33"/>
      <c r="L1637" s="180"/>
      <c r="M1637" s="180"/>
      <c r="N1637" s="82"/>
      <c r="O1637" s="186"/>
      <c r="P1637" s="103"/>
      <c r="Q1637" s="84" t="str">
        <f t="shared" si="717"/>
        <v/>
      </c>
      <c r="R1637" s="159"/>
      <c r="S1637" s="28" t="str" cm="1">
        <f t="array" aca="1" ref="S1637" ca="1">IF(INDIRECT("A"&amp;114+$U1637)&lt;&gt;"",114+$U1637,"")</f>
        <v/>
      </c>
      <c r="T1637" s="28" t="str">
        <f t="shared" ca="1" si="718"/>
        <v>$B</v>
      </c>
      <c r="U1637" s="29">
        <f t="shared" si="725"/>
        <v>1512</v>
      </c>
      <c r="V1637" s="29">
        <v>126.916666666677</v>
      </c>
      <c r="W1637" s="29">
        <f t="shared" si="730"/>
        <v>126</v>
      </c>
      <c r="X1637" s="41" t="str" cm="1">
        <f t="array" aca="1" ref="X1637" ca="1">IFERROR(INDEX('PC&amp;PD'!$A$1:$AP$15,ROW('PC&amp;PD'!$A$15),MATCH(INDIRECT(T1637),'PC&amp;PD'!$A$1:$AP$1,0)),"")</f>
        <v/>
      </c>
      <c r="Z1637" s="155"/>
      <c r="AA1637" s="13" t="str">
        <f t="shared" si="714"/>
        <v/>
      </c>
      <c r="AB1637" s="155"/>
      <c r="AC1637" s="13" t="str">
        <f t="shared" ca="1" si="719"/>
        <v>$AB</v>
      </c>
      <c r="AD1637" s="13" t="str" cm="1">
        <f t="array" aca="1" ref="AD1637" ca="1">IFERROR(IF((LEFT(INDIRECT("$F"&amp;$S1637),4))="GOTS",IF($G1637="Organic","GOTS_Organic_raw",(IF($G1637="Responsible","GOTS_Responsible",(IF($G1637="No Attribute (Conventional)","GOTS_conventional",(IF($G1637="Recycled Pre/Post-Consumer","GOTS_pre_post",(IF($G1637="In-Conversion","GOTS_in_conversion",(IF($G1637="Sustainably Sourced","Sustainably_sourced",""))))))))))),IF($G1637="Organic","Organic",(IF($G1637="Responsible","Responsible",(IF($G1637="No Attribute (Conventional)","No_Attribute_Conventional",(IF($G1637="Recycled Pre/Post-Consumer","Recycled_Pre_Post_Consumer",(IF($G1637="In-Conversion","In_Conversion",(IF($G1637="Recycled Pre-Consumer","Recycled_Pre_Consumer",(IF($G1637="Recycled Post-Consumer","Recycled_Post_Consumer",(IF($G1637="Sustainably Sourced","Sustainably_sourced","")))))))))))))))),"")</f>
        <v/>
      </c>
      <c r="AE1637" s="13" t="e" cm="1">
        <f t="array" aca="1" ref="AE1637" ca="1">IF(INDIRECT("$F"&amp;$S1637)="","",IF(LEFT(INDIRECT("$F"&amp;$S1637),3)="GRS","GRS_RCS_RM",IF((LEFT(INDIRECT("$F"&amp;$S1637),3))="RCS","GRS_RCS_RM",IF(INDIRECT("$F"&amp;$S1637)="OCS (No Label)","OCS_Conversion_RM",IF(LEFT(INDIRECT("$F"&amp;$S1637),3)="OCS","OCS_RM",IF(RIGHT(INDIRECT("$F"&amp;$S1637),10)="conversion","GOTS_RM_conversion",IF((LEFT(INDIRECT("$F"&amp;$S1637),4))="GOTS","GOTS_RM","Responsible_RM")))))))</f>
        <v>#REF!</v>
      </c>
      <c r="AF1637" s="13" t="str" cm="1">
        <f t="array" aca="1" ref="AF1637" ca="1">IF($S1637="","",INDIRECT("$Z"&amp;$S1637))</f>
        <v/>
      </c>
      <c r="AG1637" s="155"/>
      <c r="AH1637" s="13" t="str" cm="1">
        <f t="array" aca="1" ref="AH1637" ca="1">IFERROR(INDIRECT("$ag"&amp;S1637),"")</f>
        <v/>
      </c>
      <c r="AI1637" s="13" t="e" cm="1">
        <f t="array" aca="1" ref="AI1637" ca="1">INDIRECT("O"&amp;S1636)</f>
        <v>#REF!</v>
      </c>
      <c r="AJ1637" s="13" t="str">
        <f>IF($I1637="","",INDEX('Raw Material'!$A$1:$J$75,MATCH(I1637,'Raw Material'!$A$1:$A$75,0),(MATCH(G1637,'Raw Material'!$A$1:$J$1,0))))</f>
        <v/>
      </c>
      <c r="AK1637" s="13" t="str">
        <f t="shared" si="715"/>
        <v>YANLIŞRM</v>
      </c>
      <c r="AL1637" s="153" t="str">
        <f t="shared" si="716"/>
        <v/>
      </c>
    </row>
    <row r="1638" spans="1:38" ht="16.5" customHeight="1">
      <c r="A1638" s="160" t="str">
        <f>IF(B1638="","",COUNTA($B$114:$B1638))</f>
        <v/>
      </c>
      <c r="B1638" s="164"/>
      <c r="C1638" s="165"/>
      <c r="D1638" s="183"/>
      <c r="E1638" s="183"/>
      <c r="F1638" s="172"/>
      <c r="G1638" s="212"/>
      <c r="H1638" s="206"/>
      <c r="I1638" s="206"/>
      <c r="J1638" s="206"/>
      <c r="K1638" s="31"/>
      <c r="L1638" s="177" t="str">
        <f t="shared" ref="L1638" si="739">IF(R1638="","",LEFT(R1638,LEN(R1638)-2))</f>
        <v/>
      </c>
      <c r="M1638" s="177"/>
      <c r="N1638" s="80"/>
      <c r="O1638" s="184"/>
      <c r="P1638" s="103"/>
      <c r="Q1638" s="84" t="str">
        <f t="shared" si="717"/>
        <v/>
      </c>
      <c r="R1638" s="159" t="str">
        <f t="shared" ref="R1638" si="740">CONCATENATE($Q1638,Q1639,Q1640,Q1641,Q1642,Q1643,$Q1644,$Q1645,$Q1646,$Q1647,Q1648,Q1649)</f>
        <v/>
      </c>
      <c r="S1638" s="28" t="str" cm="1">
        <f t="array" aca="1" ref="S1638" ca="1">IF(INDIRECT("A"&amp;114+$U1638)&lt;&gt;"",114+$U1638,"")</f>
        <v/>
      </c>
      <c r="T1638" s="28" t="str">
        <f t="shared" ca="1" si="718"/>
        <v>$B</v>
      </c>
      <c r="U1638" s="29">
        <f t="shared" si="725"/>
        <v>1524</v>
      </c>
      <c r="V1638" s="29">
        <v>127.00000000001</v>
      </c>
      <c r="W1638" s="29">
        <f t="shared" si="730"/>
        <v>127</v>
      </c>
      <c r="X1638" s="41" t="str" cm="1">
        <f t="array" aca="1" ref="X1638" ca="1">IFERROR(INDEX('PC&amp;PD'!$A$1:$AP$15,ROW('PC&amp;PD'!$A$15),MATCH(INDIRECT(T1638),'PC&amp;PD'!$A$1:$AP$1,0)),"")</f>
        <v/>
      </c>
      <c r="Z1638" s="155" t="str">
        <f t="shared" ref="Z1638" si="741">IFERROR(IF($F1638="OCS 100","OCS (OCS 100)",IF($F1638="OCS Blended","OCS (OCS Blended)",IF($F1638="OCS (No Label)","OCS (No Label)",IF($F1638="RCS 100","RCS (RCS 100)",IF($F1638="RCS Blended","RCS (RCS Blended)",IF($F1638="GRS","GRS (GRS)",IF($F1638="GRS (No Label)", "GRS (No Label)",IF($F1638="RDS","RDS (RDS)",IF($F1638="RWS","RWS (RWS)",IF($F1638="RAS","RAS (RAS)",IF($F1638="RMS","RMS (RMS)",IF($F1638="GOTS Organic","GOTS (Organic)",IF($F1638="GOTS Made with organic","GOTS (Made with Organic)",IF($F1638="GOTS Organic - in conversion","GOTS (Organic - In Conversion)",IF($F1638="GOTS Made with organic - in conversion","GOTS (Made with Organic - In Conversion)",""))))))))))))))),"")</f>
        <v/>
      </c>
      <c r="AA1638" s="13" t="str">
        <f t="shared" si="714"/>
        <v/>
      </c>
      <c r="AB1638" s="155" t="str">
        <f t="shared" ref="AB1638" si="742">IFERROR(IF($F1638="OCS 100", "OCS_100",IF($F1638="OCS Blended", "OCS_Blended",IF($F1638="OCS (No Label)", "OCS_No_Label",IF($F1638="RCS 100", "RCS_100",IF($F1638="RCS Blended","RCS_Blended",IF($F1638="GRS","GRS",IF($F1638="GRS (No Label)", "GRS_No_Label",IF($F1638="RDS","RDS",IF($F1638="RWS","RWS",IF($F1638="RMS","RMS",IF($F1638="GOTS Organic","GOTS_Organic",IF($F1638="GOTS Made with organic","GOTS_Made_with_organic",IF($F1638="GOTS Organic - in conversion","GOTS_Organic_in_Conversion",IF($F1638="GOTS Made with organic - in conversion","GOTS_Made_with_Organic_in_Conversion",IF($F1638="RAS","RAS",""))))))))))))))),"")</f>
        <v/>
      </c>
      <c r="AC1638" s="13" t="str">
        <f t="shared" ca="1" si="719"/>
        <v>$AB</v>
      </c>
      <c r="AD1638" s="13" t="str" cm="1">
        <f t="array" aca="1" ref="AD1638" ca="1">IFERROR(IF((LEFT(INDIRECT("$F"&amp;$S1638),4))="GOTS",IF($G1638="Organic","GOTS_Organic_raw",(IF($G1638="Responsible","GOTS_Responsible",(IF($G1638="No Attribute (Conventional)","GOTS_conventional",(IF($G1638="Recycled Pre/Post-Consumer","GOTS_pre_post",(IF($G1638="In-Conversion","GOTS_in_conversion",(IF($G1638="Sustainably Sourced","Sustainably_sourced",""))))))))))),IF($G1638="Organic","Organic",(IF($G1638="Responsible","Responsible",(IF($G1638="No Attribute (Conventional)","No_Attribute_Conventional",(IF($G1638="Recycled Pre/Post-Consumer","Recycled_Pre_Post_Consumer",(IF($G1638="In-Conversion","In_Conversion",(IF($G1638="Recycled Pre-Consumer","Recycled_Pre_Consumer",(IF($G1638="Recycled Post-Consumer","Recycled_Post_Consumer",(IF($G1638="Sustainably Sourced","Sustainably_sourced","")))))))))))))))),"")</f>
        <v/>
      </c>
      <c r="AE1638" s="13" t="e" cm="1">
        <f t="array" aca="1" ref="AE1638" ca="1">IF(INDIRECT("$F"&amp;$S1638)="","",IF(LEFT(INDIRECT("$F"&amp;$S1638),3)="GRS","GRS_RCS_RM",IF((LEFT(INDIRECT("$F"&amp;$S1638),3))="RCS","GRS_RCS_RM",IF(INDIRECT("$F"&amp;$S1638)="OCS (No Label)","OCS_Conversion_RM",IF(LEFT(INDIRECT("$F"&amp;$S1638),3)="OCS","OCS_RM",IF(RIGHT(INDIRECT("$F"&amp;$S1638),10)="conversion","GOTS_RM_conversion",IF((LEFT(INDIRECT("$F"&amp;$S1638),4))="GOTS","GOTS_RM","Responsible_RM")))))))</f>
        <v>#REF!</v>
      </c>
      <c r="AF1638" s="13" t="str" cm="1">
        <f t="array" aca="1" ref="AF1638" ca="1">IF($S1638="","",INDIRECT("$Z"&amp;$S1638))</f>
        <v/>
      </c>
      <c r="AG1638" s="155" t="str">
        <f t="shared" si="724"/>
        <v/>
      </c>
      <c r="AH1638" s="13" t="str" cm="1">
        <f t="array" aca="1" ref="AH1638" ca="1">IFERROR(INDIRECT("$ag"&amp;S1638),"")</f>
        <v/>
      </c>
      <c r="AI1638" s="13" t="e" cm="1">
        <f t="array" aca="1" ref="AI1638" ca="1">INDIRECT("O"&amp;S1637)</f>
        <v>#REF!</v>
      </c>
      <c r="AJ1638" s="13" t="str">
        <f>IF($I1638="","",INDEX('Raw Material'!$A$1:$J$75,MATCH(I1638,'Raw Material'!$A$1:$A$75,0),(MATCH(G1638,'Raw Material'!$A$1:$J$1,0))))</f>
        <v/>
      </c>
      <c r="AK1638" s="13" t="str">
        <f t="shared" si="715"/>
        <v>YANLIŞRM</v>
      </c>
      <c r="AL1638" s="153" t="str">
        <f t="shared" si="716"/>
        <v/>
      </c>
    </row>
    <row r="1639" spans="1:38" ht="16.5" customHeight="1">
      <c r="A1639" s="161"/>
      <c r="B1639" s="166"/>
      <c r="C1639" s="167"/>
      <c r="D1639" s="156"/>
      <c r="E1639" s="156"/>
      <c r="F1639" s="173"/>
      <c r="G1639" s="181"/>
      <c r="H1639" s="182"/>
      <c r="I1639" s="182"/>
      <c r="J1639" s="182"/>
      <c r="K1639" s="32"/>
      <c r="L1639" s="178"/>
      <c r="M1639" s="178"/>
      <c r="N1639" s="81"/>
      <c r="O1639" s="185"/>
      <c r="P1639" s="103"/>
      <c r="Q1639" s="84" t="str">
        <f t="shared" si="717"/>
        <v/>
      </c>
      <c r="R1639" s="159"/>
      <c r="S1639" s="28" t="str" cm="1">
        <f t="array" aca="1" ref="S1639" ca="1">IF(INDIRECT("A"&amp;114+$U1639)&lt;&gt;"",114+$U1639,"")</f>
        <v/>
      </c>
      <c r="T1639" s="28" t="str">
        <f t="shared" ca="1" si="718"/>
        <v>$B</v>
      </c>
      <c r="U1639" s="29">
        <f t="shared" si="725"/>
        <v>1524</v>
      </c>
      <c r="V1639" s="29">
        <v>127.08333333334301</v>
      </c>
      <c r="W1639" s="29">
        <f t="shared" si="730"/>
        <v>127</v>
      </c>
      <c r="X1639" s="41" t="str" cm="1">
        <f t="array" aca="1" ref="X1639" ca="1">IFERROR(INDEX('PC&amp;PD'!$A$1:$AP$15,ROW('PC&amp;PD'!$A$15),MATCH(INDIRECT(T1639),'PC&amp;PD'!$A$1:$AP$1,0)),"")</f>
        <v/>
      </c>
      <c r="Z1639" s="155"/>
      <c r="AA1639" s="13" t="str">
        <f t="shared" si="714"/>
        <v/>
      </c>
      <c r="AB1639" s="155"/>
      <c r="AC1639" s="13" t="str">
        <f t="shared" ca="1" si="719"/>
        <v>$AB</v>
      </c>
      <c r="AD1639" s="13" t="str" cm="1">
        <f t="array" aca="1" ref="AD1639" ca="1">IFERROR(IF((LEFT(INDIRECT("$F"&amp;$S1639),4))="GOTS",IF($G1639="Organic","GOTS_Organic_raw",(IF($G1639="Responsible","GOTS_Responsible",(IF($G1639="No Attribute (Conventional)","GOTS_conventional",(IF($G1639="Recycled Pre/Post-Consumer","GOTS_pre_post",(IF($G1639="In-Conversion","GOTS_in_conversion",(IF($G1639="Sustainably Sourced","Sustainably_sourced",""))))))))))),IF($G1639="Organic","Organic",(IF($G1639="Responsible","Responsible",(IF($G1639="No Attribute (Conventional)","No_Attribute_Conventional",(IF($G1639="Recycled Pre/Post-Consumer","Recycled_Pre_Post_Consumer",(IF($G1639="In-Conversion","In_Conversion",(IF($G1639="Recycled Pre-Consumer","Recycled_Pre_Consumer",(IF($G1639="Recycled Post-Consumer","Recycled_Post_Consumer",(IF($G1639="Sustainably Sourced","Sustainably_sourced","")))))))))))))))),"")</f>
        <v/>
      </c>
      <c r="AE1639" s="13" t="e" cm="1">
        <f t="array" aca="1" ref="AE1639" ca="1">IF(INDIRECT("$F"&amp;$S1639)="","",IF(LEFT(INDIRECT("$F"&amp;$S1639),3)="GRS","GRS_RCS_RM",IF((LEFT(INDIRECT("$F"&amp;$S1639),3))="RCS","GRS_RCS_RM",IF(INDIRECT("$F"&amp;$S1639)="OCS (No Label)","OCS_Conversion_RM",IF(LEFT(INDIRECT("$F"&amp;$S1639),3)="OCS","OCS_RM",IF(RIGHT(INDIRECT("$F"&amp;$S1639),10)="conversion","GOTS_RM_conversion",IF((LEFT(INDIRECT("$F"&amp;$S1639),4))="GOTS","GOTS_RM","Responsible_RM")))))))</f>
        <v>#REF!</v>
      </c>
      <c r="AF1639" s="13" t="str" cm="1">
        <f t="array" aca="1" ref="AF1639" ca="1">IF($S1639="","",INDIRECT("$Z"&amp;$S1639))</f>
        <v/>
      </c>
      <c r="AG1639" s="155"/>
      <c r="AH1639" s="13" t="str" cm="1">
        <f t="array" aca="1" ref="AH1639" ca="1">IFERROR(INDIRECT("$ag"&amp;S1639),"")</f>
        <v/>
      </c>
      <c r="AI1639" s="13" t="e" cm="1">
        <f t="array" aca="1" ref="AI1639" ca="1">INDIRECT("O"&amp;S1638)</f>
        <v>#REF!</v>
      </c>
      <c r="AJ1639" s="13" t="str">
        <f>IF($I1639="","",INDEX('Raw Material'!$A$1:$J$75,MATCH(I1639,'Raw Material'!$A$1:$A$75,0),(MATCH(G1639,'Raw Material'!$A$1:$J$1,0))))</f>
        <v/>
      </c>
      <c r="AK1639" s="13" t="str">
        <f t="shared" si="715"/>
        <v>YANLIŞRM</v>
      </c>
      <c r="AL1639" s="153" t="str">
        <f t="shared" si="716"/>
        <v/>
      </c>
    </row>
    <row r="1640" spans="1:38" ht="16.5" customHeight="1">
      <c r="A1640" s="161"/>
      <c r="B1640" s="166"/>
      <c r="C1640" s="167"/>
      <c r="D1640" s="156"/>
      <c r="E1640" s="156"/>
      <c r="F1640" s="173"/>
      <c r="G1640" s="181"/>
      <c r="H1640" s="182"/>
      <c r="I1640" s="182"/>
      <c r="J1640" s="182"/>
      <c r="K1640" s="32"/>
      <c r="L1640" s="178"/>
      <c r="M1640" s="178"/>
      <c r="N1640" s="81"/>
      <c r="O1640" s="185"/>
      <c r="P1640" s="103"/>
      <c r="Q1640" s="84" t="str">
        <f t="shared" si="717"/>
        <v/>
      </c>
      <c r="R1640" s="159"/>
      <c r="S1640" s="28" t="str" cm="1">
        <f t="array" aca="1" ref="S1640" ca="1">IF(INDIRECT("A"&amp;114+$U1640)&lt;&gt;"",114+$U1640,"")</f>
        <v/>
      </c>
      <c r="T1640" s="28" t="str">
        <f t="shared" ca="1" si="718"/>
        <v>$B</v>
      </c>
      <c r="U1640" s="29">
        <f t="shared" si="725"/>
        <v>1524</v>
      </c>
      <c r="V1640" s="29">
        <v>127.166666666677</v>
      </c>
      <c r="W1640" s="29">
        <f t="shared" si="730"/>
        <v>127</v>
      </c>
      <c r="X1640" s="41" t="str" cm="1">
        <f t="array" aca="1" ref="X1640" ca="1">IFERROR(INDEX('PC&amp;PD'!$A$1:$AP$15,ROW('PC&amp;PD'!$A$15),MATCH(INDIRECT(T1640),'PC&amp;PD'!$A$1:$AP$1,0)),"")</f>
        <v/>
      </c>
      <c r="Z1640" s="155"/>
      <c r="AA1640" s="13" t="str">
        <f t="shared" si="714"/>
        <v/>
      </c>
      <c r="AB1640" s="155"/>
      <c r="AC1640" s="13" t="str">
        <f t="shared" ca="1" si="719"/>
        <v>$AB</v>
      </c>
      <c r="AD1640" s="13" t="str" cm="1">
        <f t="array" aca="1" ref="AD1640" ca="1">IFERROR(IF((LEFT(INDIRECT("$F"&amp;$S1640),4))="GOTS",IF($G1640="Organic","GOTS_Organic_raw",(IF($G1640="Responsible","GOTS_Responsible",(IF($G1640="No Attribute (Conventional)","GOTS_conventional",(IF($G1640="Recycled Pre/Post-Consumer","GOTS_pre_post",(IF($G1640="In-Conversion","GOTS_in_conversion",(IF($G1640="Sustainably Sourced","Sustainably_sourced",""))))))))))),IF($G1640="Organic","Organic",(IF($G1640="Responsible","Responsible",(IF($G1640="No Attribute (Conventional)","No_Attribute_Conventional",(IF($G1640="Recycled Pre/Post-Consumer","Recycled_Pre_Post_Consumer",(IF($G1640="In-Conversion","In_Conversion",(IF($G1640="Recycled Pre-Consumer","Recycled_Pre_Consumer",(IF($G1640="Recycled Post-Consumer","Recycled_Post_Consumer",(IF($G1640="Sustainably Sourced","Sustainably_sourced","")))))))))))))))),"")</f>
        <v/>
      </c>
      <c r="AE1640" s="13" t="e" cm="1">
        <f t="array" aca="1" ref="AE1640" ca="1">IF(INDIRECT("$F"&amp;$S1640)="","",IF(LEFT(INDIRECT("$F"&amp;$S1640),3)="GRS","GRS_RCS_RM",IF((LEFT(INDIRECT("$F"&amp;$S1640),3))="RCS","GRS_RCS_RM",IF(INDIRECT("$F"&amp;$S1640)="OCS (No Label)","OCS_Conversion_RM",IF(LEFT(INDIRECT("$F"&amp;$S1640),3)="OCS","OCS_RM",IF(RIGHT(INDIRECT("$F"&amp;$S1640),10)="conversion","GOTS_RM_conversion",IF((LEFT(INDIRECT("$F"&amp;$S1640),4))="GOTS","GOTS_RM","Responsible_RM")))))))</f>
        <v>#REF!</v>
      </c>
      <c r="AF1640" s="13" t="str" cm="1">
        <f t="array" aca="1" ref="AF1640" ca="1">IF($S1640="","",INDIRECT("$Z"&amp;$S1640))</f>
        <v/>
      </c>
      <c r="AG1640" s="155"/>
      <c r="AH1640" s="13" t="str" cm="1">
        <f t="array" aca="1" ref="AH1640" ca="1">IFERROR(INDIRECT("$ag"&amp;S1640),"")</f>
        <v/>
      </c>
      <c r="AI1640" s="13" t="e" cm="1">
        <f t="array" aca="1" ref="AI1640" ca="1">INDIRECT("O"&amp;S1639)</f>
        <v>#REF!</v>
      </c>
      <c r="AJ1640" s="13" t="str">
        <f>IF($I1640="","",INDEX('Raw Material'!$A$1:$J$75,MATCH(I1640,'Raw Material'!$A$1:$A$75,0),(MATCH(G1640,'Raw Material'!$A$1:$J$1,0))))</f>
        <v/>
      </c>
      <c r="AK1640" s="13" t="str">
        <f t="shared" si="715"/>
        <v>YANLIŞRM</v>
      </c>
      <c r="AL1640" s="153" t="str">
        <f t="shared" si="716"/>
        <v/>
      </c>
    </row>
    <row r="1641" spans="1:38" ht="16.5" customHeight="1">
      <c r="A1641" s="161"/>
      <c r="B1641" s="166"/>
      <c r="C1641" s="167"/>
      <c r="D1641" s="156"/>
      <c r="E1641" s="156"/>
      <c r="F1641" s="174"/>
      <c r="G1641" s="181"/>
      <c r="H1641" s="182"/>
      <c r="I1641" s="182"/>
      <c r="J1641" s="182"/>
      <c r="K1641" s="32"/>
      <c r="L1641" s="178"/>
      <c r="M1641" s="178"/>
      <c r="N1641" s="81"/>
      <c r="O1641" s="185"/>
      <c r="P1641" s="103"/>
      <c r="Q1641" s="84" t="str">
        <f t="shared" si="717"/>
        <v/>
      </c>
      <c r="R1641" s="159"/>
      <c r="S1641" s="28" t="str" cm="1">
        <f t="array" aca="1" ref="S1641" ca="1">IF(INDIRECT("A"&amp;114+$U1641)&lt;&gt;"",114+$U1641,"")</f>
        <v/>
      </c>
      <c r="T1641" s="28" t="str">
        <f t="shared" ca="1" si="718"/>
        <v>$B</v>
      </c>
      <c r="U1641" s="29">
        <f t="shared" si="725"/>
        <v>1524</v>
      </c>
      <c r="V1641" s="29">
        <v>127.25000000001</v>
      </c>
      <c r="W1641" s="29">
        <f t="shared" si="730"/>
        <v>127</v>
      </c>
      <c r="X1641" s="41" t="str" cm="1">
        <f t="array" aca="1" ref="X1641" ca="1">IFERROR(INDEX('PC&amp;PD'!$A$1:$AP$15,ROW('PC&amp;PD'!$A$15),MATCH(INDIRECT(T1641),'PC&amp;PD'!$A$1:$AP$1,0)),"")</f>
        <v/>
      </c>
      <c r="Z1641" s="155"/>
      <c r="AA1641" s="13" t="str">
        <f t="shared" si="714"/>
        <v/>
      </c>
      <c r="AB1641" s="155"/>
      <c r="AC1641" s="13" t="str">
        <f t="shared" ca="1" si="719"/>
        <v>$AB</v>
      </c>
      <c r="AD1641" s="13" t="str" cm="1">
        <f t="array" aca="1" ref="AD1641" ca="1">IFERROR(IF((LEFT(INDIRECT("$F"&amp;$S1641),4))="GOTS",IF($G1641="Organic","GOTS_Organic_raw",(IF($G1641="Responsible","GOTS_Responsible",(IF($G1641="No Attribute (Conventional)","GOTS_conventional",(IF($G1641="Recycled Pre/Post-Consumer","GOTS_pre_post",(IF($G1641="In-Conversion","GOTS_in_conversion",(IF($G1641="Sustainably Sourced","Sustainably_sourced",""))))))))))),IF($G1641="Organic","Organic",(IF($G1641="Responsible","Responsible",(IF($G1641="No Attribute (Conventional)","No_Attribute_Conventional",(IF($G1641="Recycled Pre/Post-Consumer","Recycled_Pre_Post_Consumer",(IF($G1641="In-Conversion","In_Conversion",(IF($G1641="Recycled Pre-Consumer","Recycled_Pre_Consumer",(IF($G1641="Recycled Post-Consumer","Recycled_Post_Consumer",(IF($G1641="Sustainably Sourced","Sustainably_sourced","")))))))))))))))),"")</f>
        <v/>
      </c>
      <c r="AE1641" s="13" t="e" cm="1">
        <f t="array" aca="1" ref="AE1641" ca="1">IF(INDIRECT("$F"&amp;$S1641)="","",IF(LEFT(INDIRECT("$F"&amp;$S1641),3)="GRS","GRS_RCS_RM",IF((LEFT(INDIRECT("$F"&amp;$S1641),3))="RCS","GRS_RCS_RM",IF(INDIRECT("$F"&amp;$S1641)="OCS (No Label)","OCS_Conversion_RM",IF(LEFT(INDIRECT("$F"&amp;$S1641),3)="OCS","OCS_RM",IF(RIGHT(INDIRECT("$F"&amp;$S1641),10)="conversion","GOTS_RM_conversion",IF((LEFT(INDIRECT("$F"&amp;$S1641),4))="GOTS","GOTS_RM","Responsible_RM")))))))</f>
        <v>#REF!</v>
      </c>
      <c r="AF1641" s="13" t="str" cm="1">
        <f t="array" aca="1" ref="AF1641" ca="1">IF($S1641="","",INDIRECT("$Z"&amp;$S1641))</f>
        <v/>
      </c>
      <c r="AG1641" s="155"/>
      <c r="AH1641" s="13" t="str" cm="1">
        <f t="array" aca="1" ref="AH1641" ca="1">IFERROR(INDIRECT("$ag"&amp;S1641),"")</f>
        <v/>
      </c>
      <c r="AI1641" s="13" t="e" cm="1">
        <f t="array" aca="1" ref="AI1641" ca="1">INDIRECT("O"&amp;S1640)</f>
        <v>#REF!</v>
      </c>
      <c r="AJ1641" s="13" t="str">
        <f>IF($I1641="","",INDEX('Raw Material'!$A$1:$J$75,MATCH(I1641,'Raw Material'!$A$1:$A$75,0),(MATCH(G1641,'Raw Material'!$A$1:$J$1,0))))</f>
        <v/>
      </c>
      <c r="AK1641" s="13" t="str">
        <f t="shared" si="715"/>
        <v>YANLIŞRM</v>
      </c>
      <c r="AL1641" s="153" t="str">
        <f t="shared" si="716"/>
        <v/>
      </c>
    </row>
    <row r="1642" spans="1:38" ht="16.5" customHeight="1">
      <c r="A1642" s="161"/>
      <c r="B1642" s="166"/>
      <c r="C1642" s="167"/>
      <c r="D1642" s="156"/>
      <c r="E1642" s="156"/>
      <c r="F1642" s="174"/>
      <c r="G1642" s="181"/>
      <c r="H1642" s="182"/>
      <c r="I1642" s="182"/>
      <c r="J1642" s="182"/>
      <c r="K1642" s="32"/>
      <c r="L1642" s="178"/>
      <c r="M1642" s="178"/>
      <c r="N1642" s="81"/>
      <c r="O1642" s="185"/>
      <c r="P1642" s="103"/>
      <c r="Q1642" s="84" t="str">
        <f t="shared" si="717"/>
        <v/>
      </c>
      <c r="R1642" s="159"/>
      <c r="S1642" s="28" t="str" cm="1">
        <f t="array" aca="1" ref="S1642" ca="1">IF(INDIRECT("A"&amp;114+$U1642)&lt;&gt;"",114+$U1642,"")</f>
        <v/>
      </c>
      <c r="T1642" s="28" t="str">
        <f t="shared" ca="1" si="718"/>
        <v>$B</v>
      </c>
      <c r="U1642" s="29">
        <f t="shared" si="725"/>
        <v>1524</v>
      </c>
      <c r="V1642" s="29">
        <v>127.33333333334301</v>
      </c>
      <c r="W1642" s="29">
        <f t="shared" si="730"/>
        <v>127</v>
      </c>
      <c r="X1642" s="41" t="str" cm="1">
        <f t="array" aca="1" ref="X1642" ca="1">IFERROR(INDEX('PC&amp;PD'!$A$1:$AP$15,ROW('PC&amp;PD'!$A$15),MATCH(INDIRECT(T1642),'PC&amp;PD'!$A$1:$AP$1,0)),"")</f>
        <v/>
      </c>
      <c r="Z1642" s="155"/>
      <c r="AA1642" s="13" t="str">
        <f t="shared" si="714"/>
        <v/>
      </c>
      <c r="AB1642" s="155"/>
      <c r="AC1642" s="13" t="str">
        <f t="shared" ca="1" si="719"/>
        <v>$AB</v>
      </c>
      <c r="AD1642" s="13" t="str" cm="1">
        <f t="array" aca="1" ref="AD1642" ca="1">IFERROR(IF((LEFT(INDIRECT("$F"&amp;$S1642),4))="GOTS",IF($G1642="Organic","GOTS_Organic_raw",(IF($G1642="Responsible","GOTS_Responsible",(IF($G1642="No Attribute (Conventional)","GOTS_conventional",(IF($G1642="Recycled Pre/Post-Consumer","GOTS_pre_post",(IF($G1642="In-Conversion","GOTS_in_conversion",(IF($G1642="Sustainably Sourced","Sustainably_sourced",""))))))))))),IF($G1642="Organic","Organic",(IF($G1642="Responsible","Responsible",(IF($G1642="No Attribute (Conventional)","No_Attribute_Conventional",(IF($G1642="Recycled Pre/Post-Consumer","Recycled_Pre_Post_Consumer",(IF($G1642="In-Conversion","In_Conversion",(IF($G1642="Recycled Pre-Consumer","Recycled_Pre_Consumer",(IF($G1642="Recycled Post-Consumer","Recycled_Post_Consumer",(IF($G1642="Sustainably Sourced","Sustainably_sourced","")))))))))))))))),"")</f>
        <v/>
      </c>
      <c r="AE1642" s="13" t="e" cm="1">
        <f t="array" aca="1" ref="AE1642" ca="1">IF(INDIRECT("$F"&amp;$S1642)="","",IF(LEFT(INDIRECT("$F"&amp;$S1642),3)="GRS","GRS_RCS_RM",IF((LEFT(INDIRECT("$F"&amp;$S1642),3))="RCS","GRS_RCS_RM",IF(INDIRECT("$F"&amp;$S1642)="OCS (No Label)","OCS_Conversion_RM",IF(LEFT(INDIRECT("$F"&amp;$S1642),3)="OCS","OCS_RM",IF(RIGHT(INDIRECT("$F"&amp;$S1642),10)="conversion","GOTS_RM_conversion",IF((LEFT(INDIRECT("$F"&amp;$S1642),4))="GOTS","GOTS_RM","Responsible_RM")))))))</f>
        <v>#REF!</v>
      </c>
      <c r="AF1642" s="13" t="str" cm="1">
        <f t="array" aca="1" ref="AF1642" ca="1">IF($S1642="","",INDIRECT("$Z"&amp;$S1642))</f>
        <v/>
      </c>
      <c r="AG1642" s="155"/>
      <c r="AH1642" s="13" t="str" cm="1">
        <f t="array" aca="1" ref="AH1642" ca="1">IFERROR(INDIRECT("$ag"&amp;S1642),"")</f>
        <v/>
      </c>
      <c r="AI1642" s="13" t="e" cm="1">
        <f t="array" aca="1" ref="AI1642" ca="1">INDIRECT("O"&amp;S1641)</f>
        <v>#REF!</v>
      </c>
      <c r="AJ1642" s="13" t="str">
        <f>IF($I1642="","",INDEX('Raw Material'!$A$1:$J$75,MATCH(I1642,'Raw Material'!$A$1:$A$75,0),(MATCH(G1642,'Raw Material'!$A$1:$J$1,0))))</f>
        <v/>
      </c>
      <c r="AK1642" s="13" t="str">
        <f t="shared" si="715"/>
        <v>YANLIŞRM</v>
      </c>
      <c r="AL1642" s="153" t="str">
        <f t="shared" si="716"/>
        <v/>
      </c>
    </row>
    <row r="1643" spans="1:38" ht="16.5" customHeight="1">
      <c r="A1643" s="161"/>
      <c r="B1643" s="166"/>
      <c r="C1643" s="167"/>
      <c r="D1643" s="156"/>
      <c r="E1643" s="156"/>
      <c r="F1643" s="174"/>
      <c r="G1643" s="181"/>
      <c r="H1643" s="182"/>
      <c r="I1643" s="182"/>
      <c r="J1643" s="182"/>
      <c r="K1643" s="32"/>
      <c r="L1643" s="178"/>
      <c r="M1643" s="178"/>
      <c r="N1643" s="81"/>
      <c r="O1643" s="185"/>
      <c r="P1643" s="103"/>
      <c r="Q1643" s="84" t="str">
        <f t="shared" si="717"/>
        <v/>
      </c>
      <c r="R1643" s="159"/>
      <c r="S1643" s="28" t="str" cm="1">
        <f t="array" aca="1" ref="S1643" ca="1">IF(INDIRECT("A"&amp;114+$U1643)&lt;&gt;"",114+$U1643,"")</f>
        <v/>
      </c>
      <c r="T1643" s="28" t="str">
        <f t="shared" ca="1" si="718"/>
        <v>$B</v>
      </c>
      <c r="U1643" s="29">
        <f t="shared" si="725"/>
        <v>1524</v>
      </c>
      <c r="V1643" s="29">
        <v>127.416666666677</v>
      </c>
      <c r="W1643" s="29">
        <f t="shared" si="730"/>
        <v>127</v>
      </c>
      <c r="X1643" s="41" t="str" cm="1">
        <f t="array" aca="1" ref="X1643" ca="1">IFERROR(INDEX('PC&amp;PD'!$A$1:$AP$15,ROW('PC&amp;PD'!$A$15),MATCH(INDIRECT(T1643),'PC&amp;PD'!$A$1:$AP$1,0)),"")</f>
        <v/>
      </c>
      <c r="Z1643" s="155"/>
      <c r="AA1643" s="13" t="str">
        <f t="shared" si="714"/>
        <v/>
      </c>
      <c r="AB1643" s="155"/>
      <c r="AC1643" s="13" t="str">
        <f t="shared" ca="1" si="719"/>
        <v>$AB</v>
      </c>
      <c r="AD1643" s="13" t="str" cm="1">
        <f t="array" aca="1" ref="AD1643" ca="1">IFERROR(IF((LEFT(INDIRECT("$F"&amp;$S1643),4))="GOTS",IF($G1643="Organic","GOTS_Organic_raw",(IF($G1643="Responsible","GOTS_Responsible",(IF($G1643="No Attribute (Conventional)","GOTS_conventional",(IF($G1643="Recycled Pre/Post-Consumer","GOTS_pre_post",(IF($G1643="In-Conversion","GOTS_in_conversion",(IF($G1643="Sustainably Sourced","Sustainably_sourced",""))))))))))),IF($G1643="Organic","Organic",(IF($G1643="Responsible","Responsible",(IF($G1643="No Attribute (Conventional)","No_Attribute_Conventional",(IF($G1643="Recycled Pre/Post-Consumer","Recycled_Pre_Post_Consumer",(IF($G1643="In-Conversion","In_Conversion",(IF($G1643="Recycled Pre-Consumer","Recycled_Pre_Consumer",(IF($G1643="Recycled Post-Consumer","Recycled_Post_Consumer",(IF($G1643="Sustainably Sourced","Sustainably_sourced","")))))))))))))))),"")</f>
        <v/>
      </c>
      <c r="AE1643" s="13" t="e" cm="1">
        <f t="array" aca="1" ref="AE1643" ca="1">IF(INDIRECT("$F"&amp;$S1643)="","",IF(LEFT(INDIRECT("$F"&amp;$S1643),3)="GRS","GRS_RCS_RM",IF((LEFT(INDIRECT("$F"&amp;$S1643),3))="RCS","GRS_RCS_RM",IF(INDIRECT("$F"&amp;$S1643)="OCS (No Label)","OCS_Conversion_RM",IF(LEFT(INDIRECT("$F"&amp;$S1643),3)="OCS","OCS_RM",IF(RIGHT(INDIRECT("$F"&amp;$S1643),10)="conversion","GOTS_RM_conversion",IF((LEFT(INDIRECT("$F"&amp;$S1643),4))="GOTS","GOTS_RM","Responsible_RM")))))))</f>
        <v>#REF!</v>
      </c>
      <c r="AF1643" s="13" t="str" cm="1">
        <f t="array" aca="1" ref="AF1643" ca="1">IF($S1643="","",INDIRECT("$Z"&amp;$S1643))</f>
        <v/>
      </c>
      <c r="AG1643" s="155"/>
      <c r="AH1643" s="13" t="str" cm="1">
        <f t="array" aca="1" ref="AH1643" ca="1">IFERROR(INDIRECT("$ag"&amp;S1643),"")</f>
        <v/>
      </c>
      <c r="AI1643" s="13" t="e" cm="1">
        <f t="array" aca="1" ref="AI1643" ca="1">INDIRECT("O"&amp;S1642)</f>
        <v>#REF!</v>
      </c>
      <c r="AJ1643" s="13" t="str">
        <f>IF($I1643="","",INDEX('Raw Material'!$A$1:$J$75,MATCH(I1643,'Raw Material'!$A$1:$A$75,0),(MATCH(G1643,'Raw Material'!$A$1:$J$1,0))))</f>
        <v/>
      </c>
      <c r="AK1643" s="13" t="str">
        <f t="shared" si="715"/>
        <v>YANLIŞRM</v>
      </c>
      <c r="AL1643" s="153" t="str">
        <f t="shared" si="716"/>
        <v/>
      </c>
    </row>
    <row r="1644" spans="1:38" ht="16.5" customHeight="1">
      <c r="A1644" s="162"/>
      <c r="B1644" s="168"/>
      <c r="C1644" s="169"/>
      <c r="D1644" s="156"/>
      <c r="E1644" s="156"/>
      <c r="F1644" s="175"/>
      <c r="G1644" s="181"/>
      <c r="H1644" s="182"/>
      <c r="I1644" s="182"/>
      <c r="J1644" s="182"/>
      <c r="K1644" s="32"/>
      <c r="L1644" s="179"/>
      <c r="M1644" s="179"/>
      <c r="N1644" s="81"/>
      <c r="O1644" s="185"/>
      <c r="P1644" s="103"/>
      <c r="Q1644" s="84" t="str">
        <f t="shared" si="717"/>
        <v/>
      </c>
      <c r="R1644" s="159"/>
      <c r="S1644" s="28" t="str" cm="1">
        <f t="array" aca="1" ref="S1644" ca="1">IF(INDIRECT("A"&amp;114+$U1644)&lt;&gt;"",114+$U1644,"")</f>
        <v/>
      </c>
      <c r="T1644" s="28" t="str">
        <f t="shared" ca="1" si="718"/>
        <v>$B</v>
      </c>
      <c r="U1644" s="29">
        <f t="shared" si="725"/>
        <v>1524</v>
      </c>
      <c r="V1644" s="29">
        <v>127.50000000001</v>
      </c>
      <c r="W1644" s="29">
        <f t="shared" si="730"/>
        <v>127</v>
      </c>
      <c r="X1644" s="41" t="str" cm="1">
        <f t="array" aca="1" ref="X1644" ca="1">IFERROR(INDEX('PC&amp;PD'!$A$1:$AP$15,ROW('PC&amp;PD'!$A$15),MATCH(INDIRECT(T1644),'PC&amp;PD'!$A$1:$AP$1,0)),"")</f>
        <v/>
      </c>
      <c r="Z1644" s="155"/>
      <c r="AA1644" s="13" t="str">
        <f t="shared" si="714"/>
        <v/>
      </c>
      <c r="AB1644" s="155"/>
      <c r="AC1644" s="13" t="str">
        <f t="shared" ca="1" si="719"/>
        <v>$AB</v>
      </c>
      <c r="AD1644" s="13" t="str" cm="1">
        <f t="array" aca="1" ref="AD1644" ca="1">IFERROR(IF((LEFT(INDIRECT("$F"&amp;$S1644),4))="GOTS",IF($G1644="Organic","GOTS_Organic_raw",(IF($G1644="Responsible","GOTS_Responsible",(IF($G1644="No Attribute (Conventional)","GOTS_conventional",(IF($G1644="Recycled Pre/Post-Consumer","GOTS_pre_post",(IF($G1644="In-Conversion","GOTS_in_conversion",(IF($G1644="Sustainably Sourced","Sustainably_sourced",""))))))))))),IF($G1644="Organic","Organic",(IF($G1644="Responsible","Responsible",(IF($G1644="No Attribute (Conventional)","No_Attribute_Conventional",(IF($G1644="Recycled Pre/Post-Consumer","Recycled_Pre_Post_Consumer",(IF($G1644="In-Conversion","In_Conversion",(IF($G1644="Recycled Pre-Consumer","Recycled_Pre_Consumer",(IF($G1644="Recycled Post-Consumer","Recycled_Post_Consumer",(IF($G1644="Sustainably Sourced","Sustainably_sourced","")))))))))))))))),"")</f>
        <v/>
      </c>
      <c r="AE1644" s="13" t="e" cm="1">
        <f t="array" aca="1" ref="AE1644" ca="1">IF(INDIRECT("$F"&amp;$S1644)="","",IF(LEFT(INDIRECT("$F"&amp;$S1644),3)="GRS","GRS_RCS_RM",IF((LEFT(INDIRECT("$F"&amp;$S1644),3))="RCS","GRS_RCS_RM",IF(INDIRECT("$F"&amp;$S1644)="OCS (No Label)","OCS_Conversion_RM",IF(LEFT(INDIRECT("$F"&amp;$S1644),3)="OCS","OCS_RM",IF(RIGHT(INDIRECT("$F"&amp;$S1644),10)="conversion","GOTS_RM_conversion",IF((LEFT(INDIRECT("$F"&amp;$S1644),4))="GOTS","GOTS_RM","Responsible_RM")))))))</f>
        <v>#REF!</v>
      </c>
      <c r="AF1644" s="13" t="str" cm="1">
        <f t="array" aca="1" ref="AF1644" ca="1">IF($S1644="","",INDIRECT("$Z"&amp;$S1644))</f>
        <v/>
      </c>
      <c r="AG1644" s="155"/>
      <c r="AH1644" s="13" t="str" cm="1">
        <f t="array" aca="1" ref="AH1644" ca="1">IFERROR(INDIRECT("$ag"&amp;S1644),"")</f>
        <v/>
      </c>
      <c r="AI1644" s="13" t="e" cm="1">
        <f t="array" aca="1" ref="AI1644" ca="1">INDIRECT("O"&amp;S1643)</f>
        <v>#REF!</v>
      </c>
      <c r="AJ1644" s="13" t="str">
        <f>IF($I1644="","",INDEX('Raw Material'!$A$1:$J$75,MATCH(I1644,'Raw Material'!$A$1:$A$75,0),(MATCH(G1644,'Raw Material'!$A$1:$J$1,0))))</f>
        <v/>
      </c>
      <c r="AK1644" s="13" t="str">
        <f t="shared" si="715"/>
        <v>YANLIŞRM</v>
      </c>
      <c r="AL1644" s="153" t="str">
        <f t="shared" si="716"/>
        <v/>
      </c>
    </row>
    <row r="1645" spans="1:38" ht="16.5" customHeight="1">
      <c r="A1645" s="162"/>
      <c r="B1645" s="168"/>
      <c r="C1645" s="169"/>
      <c r="D1645" s="156"/>
      <c r="E1645" s="156"/>
      <c r="F1645" s="175"/>
      <c r="G1645" s="181"/>
      <c r="H1645" s="182"/>
      <c r="I1645" s="182"/>
      <c r="J1645" s="182"/>
      <c r="K1645" s="32"/>
      <c r="L1645" s="179"/>
      <c r="M1645" s="179"/>
      <c r="N1645" s="81"/>
      <c r="O1645" s="185"/>
      <c r="P1645" s="103"/>
      <c r="Q1645" s="84" t="str">
        <f t="shared" si="717"/>
        <v/>
      </c>
      <c r="R1645" s="159"/>
      <c r="S1645" s="28" t="str" cm="1">
        <f t="array" aca="1" ref="S1645" ca="1">IF(INDIRECT("A"&amp;114+$U1645)&lt;&gt;"",114+$U1645,"")</f>
        <v/>
      </c>
      <c r="T1645" s="28" t="str">
        <f t="shared" ca="1" si="718"/>
        <v>$B</v>
      </c>
      <c r="U1645" s="29">
        <f t="shared" si="725"/>
        <v>1524</v>
      </c>
      <c r="V1645" s="29">
        <v>127.58333333334301</v>
      </c>
      <c r="W1645" s="29">
        <f t="shared" si="730"/>
        <v>127</v>
      </c>
      <c r="X1645" s="41" t="str" cm="1">
        <f t="array" aca="1" ref="X1645" ca="1">IFERROR(INDEX('PC&amp;PD'!$A$1:$AP$15,ROW('PC&amp;PD'!$A$15),MATCH(INDIRECT(T1645),'PC&amp;PD'!$A$1:$AP$1,0)),"")</f>
        <v/>
      </c>
      <c r="Z1645" s="155"/>
      <c r="AA1645" s="13" t="str">
        <f t="shared" si="714"/>
        <v/>
      </c>
      <c r="AB1645" s="155"/>
      <c r="AC1645" s="13" t="str">
        <f t="shared" ca="1" si="719"/>
        <v>$AB</v>
      </c>
      <c r="AD1645" s="13" t="str" cm="1">
        <f t="array" aca="1" ref="AD1645" ca="1">IFERROR(IF((LEFT(INDIRECT("$F"&amp;$S1645),4))="GOTS",IF($G1645="Organic","GOTS_Organic_raw",(IF($G1645="Responsible","GOTS_Responsible",(IF($G1645="No Attribute (Conventional)","GOTS_conventional",(IF($G1645="Recycled Pre/Post-Consumer","GOTS_pre_post",(IF($G1645="In-Conversion","GOTS_in_conversion",(IF($G1645="Sustainably Sourced","Sustainably_sourced",""))))))))))),IF($G1645="Organic","Organic",(IF($G1645="Responsible","Responsible",(IF($G1645="No Attribute (Conventional)","No_Attribute_Conventional",(IF($G1645="Recycled Pre/Post-Consumer","Recycled_Pre_Post_Consumer",(IF($G1645="In-Conversion","In_Conversion",(IF($G1645="Recycled Pre-Consumer","Recycled_Pre_Consumer",(IF($G1645="Recycled Post-Consumer","Recycled_Post_Consumer",(IF($G1645="Sustainably Sourced","Sustainably_sourced","")))))))))))))))),"")</f>
        <v/>
      </c>
      <c r="AE1645" s="13" t="e" cm="1">
        <f t="array" aca="1" ref="AE1645" ca="1">IF(INDIRECT("$F"&amp;$S1645)="","",IF(LEFT(INDIRECT("$F"&amp;$S1645),3)="GRS","GRS_RCS_RM",IF((LEFT(INDIRECT("$F"&amp;$S1645),3))="RCS","GRS_RCS_RM",IF(INDIRECT("$F"&amp;$S1645)="OCS (No Label)","OCS_Conversion_RM",IF(LEFT(INDIRECT("$F"&amp;$S1645),3)="OCS","OCS_RM",IF(RIGHT(INDIRECT("$F"&amp;$S1645),10)="conversion","GOTS_RM_conversion",IF((LEFT(INDIRECT("$F"&amp;$S1645),4))="GOTS","GOTS_RM","Responsible_RM")))))))</f>
        <v>#REF!</v>
      </c>
      <c r="AF1645" s="13" t="str" cm="1">
        <f t="array" aca="1" ref="AF1645" ca="1">IF($S1645="","",INDIRECT("$Z"&amp;$S1645))</f>
        <v/>
      </c>
      <c r="AG1645" s="155"/>
      <c r="AH1645" s="13" t="str" cm="1">
        <f t="array" aca="1" ref="AH1645" ca="1">IFERROR(INDIRECT("$ag"&amp;S1645),"")</f>
        <v/>
      </c>
      <c r="AI1645" s="13" t="e" cm="1">
        <f t="array" aca="1" ref="AI1645" ca="1">INDIRECT("O"&amp;S1644)</f>
        <v>#REF!</v>
      </c>
      <c r="AJ1645" s="13" t="str">
        <f>IF($I1645="","",INDEX('Raw Material'!$A$1:$J$75,MATCH(I1645,'Raw Material'!$A$1:$A$75,0),(MATCH(G1645,'Raw Material'!$A$1:$J$1,0))))</f>
        <v/>
      </c>
      <c r="AK1645" s="13" t="str">
        <f t="shared" si="715"/>
        <v>YANLIŞRM</v>
      </c>
      <c r="AL1645" s="153" t="str">
        <f t="shared" si="716"/>
        <v/>
      </c>
    </row>
    <row r="1646" spans="1:38" ht="16.5" customHeight="1">
      <c r="A1646" s="162"/>
      <c r="B1646" s="168"/>
      <c r="C1646" s="169"/>
      <c r="D1646" s="156"/>
      <c r="E1646" s="156"/>
      <c r="F1646" s="175"/>
      <c r="G1646" s="181"/>
      <c r="H1646" s="182"/>
      <c r="I1646" s="182"/>
      <c r="J1646" s="182"/>
      <c r="K1646" s="32"/>
      <c r="L1646" s="179"/>
      <c r="M1646" s="179"/>
      <c r="N1646" s="81"/>
      <c r="O1646" s="185"/>
      <c r="P1646" s="103"/>
      <c r="Q1646" s="84" t="str">
        <f t="shared" si="717"/>
        <v/>
      </c>
      <c r="R1646" s="159"/>
      <c r="S1646" s="28" t="str" cm="1">
        <f t="array" aca="1" ref="S1646" ca="1">IF(INDIRECT("A"&amp;114+$U1646)&lt;&gt;"",114+$U1646,"")</f>
        <v/>
      </c>
      <c r="T1646" s="28" t="str">
        <f t="shared" ca="1" si="718"/>
        <v>$B</v>
      </c>
      <c r="U1646" s="29">
        <f t="shared" si="725"/>
        <v>1524</v>
      </c>
      <c r="V1646" s="29">
        <v>127.666666666677</v>
      </c>
      <c r="W1646" s="29">
        <f t="shared" si="730"/>
        <v>127</v>
      </c>
      <c r="X1646" s="41" t="str" cm="1">
        <f t="array" aca="1" ref="X1646" ca="1">IFERROR(INDEX('PC&amp;PD'!$A$1:$AP$15,ROW('PC&amp;PD'!$A$15),MATCH(INDIRECT(T1646),'PC&amp;PD'!$A$1:$AP$1,0)),"")</f>
        <v/>
      </c>
      <c r="Z1646" s="155"/>
      <c r="AA1646" s="13" t="str">
        <f t="shared" si="714"/>
        <v/>
      </c>
      <c r="AB1646" s="155"/>
      <c r="AC1646" s="13" t="str">
        <f t="shared" ca="1" si="719"/>
        <v>$AB</v>
      </c>
      <c r="AD1646" s="13" t="str" cm="1">
        <f t="array" aca="1" ref="AD1646" ca="1">IFERROR(IF((LEFT(INDIRECT("$F"&amp;$S1646),4))="GOTS",IF($G1646="Organic","GOTS_Organic_raw",(IF($G1646="Responsible","GOTS_Responsible",(IF($G1646="No Attribute (Conventional)","GOTS_conventional",(IF($G1646="Recycled Pre/Post-Consumer","GOTS_pre_post",(IF($G1646="In-Conversion","GOTS_in_conversion",(IF($G1646="Sustainably Sourced","Sustainably_sourced",""))))))))))),IF($G1646="Organic","Organic",(IF($G1646="Responsible","Responsible",(IF($G1646="No Attribute (Conventional)","No_Attribute_Conventional",(IF($G1646="Recycled Pre/Post-Consumer","Recycled_Pre_Post_Consumer",(IF($G1646="In-Conversion","In_Conversion",(IF($G1646="Recycled Pre-Consumer","Recycled_Pre_Consumer",(IF($G1646="Recycled Post-Consumer","Recycled_Post_Consumer",(IF($G1646="Sustainably Sourced","Sustainably_sourced","")))))))))))))))),"")</f>
        <v/>
      </c>
      <c r="AE1646" s="13" t="e" cm="1">
        <f t="array" aca="1" ref="AE1646" ca="1">IF(INDIRECT("$F"&amp;$S1646)="","",IF(LEFT(INDIRECT("$F"&amp;$S1646),3)="GRS","GRS_RCS_RM",IF((LEFT(INDIRECT("$F"&amp;$S1646),3))="RCS","GRS_RCS_RM",IF(INDIRECT("$F"&amp;$S1646)="OCS (No Label)","OCS_Conversion_RM",IF(LEFT(INDIRECT("$F"&amp;$S1646),3)="OCS","OCS_RM",IF(RIGHT(INDIRECT("$F"&amp;$S1646),10)="conversion","GOTS_RM_conversion",IF((LEFT(INDIRECT("$F"&amp;$S1646),4))="GOTS","GOTS_RM","Responsible_RM")))))))</f>
        <v>#REF!</v>
      </c>
      <c r="AF1646" s="13" t="str" cm="1">
        <f t="array" aca="1" ref="AF1646" ca="1">IF($S1646="","",INDIRECT("$Z"&amp;$S1646))</f>
        <v/>
      </c>
      <c r="AG1646" s="155"/>
      <c r="AH1646" s="13" t="str" cm="1">
        <f t="array" aca="1" ref="AH1646" ca="1">IFERROR(INDIRECT("$ag"&amp;S1646),"")</f>
        <v/>
      </c>
      <c r="AI1646" s="13" t="e" cm="1">
        <f t="array" aca="1" ref="AI1646" ca="1">INDIRECT("O"&amp;S1645)</f>
        <v>#REF!</v>
      </c>
      <c r="AJ1646" s="13" t="str">
        <f>IF($I1646="","",INDEX('Raw Material'!$A$1:$J$75,MATCH(I1646,'Raw Material'!$A$1:$A$75,0),(MATCH(G1646,'Raw Material'!$A$1:$J$1,0))))</f>
        <v/>
      </c>
      <c r="AK1646" s="13" t="str">
        <f t="shared" si="715"/>
        <v>YANLIŞRM</v>
      </c>
      <c r="AL1646" s="153" t="str">
        <f t="shared" si="716"/>
        <v/>
      </c>
    </row>
    <row r="1647" spans="1:38" ht="16.5" customHeight="1">
      <c r="A1647" s="162"/>
      <c r="B1647" s="168"/>
      <c r="C1647" s="169"/>
      <c r="D1647" s="156"/>
      <c r="E1647" s="156"/>
      <c r="F1647" s="175"/>
      <c r="G1647" s="181"/>
      <c r="H1647" s="182"/>
      <c r="I1647" s="182"/>
      <c r="J1647" s="182"/>
      <c r="K1647" s="32"/>
      <c r="L1647" s="179"/>
      <c r="M1647" s="179"/>
      <c r="N1647" s="81"/>
      <c r="O1647" s="185"/>
      <c r="P1647" s="103"/>
      <c r="Q1647" s="84" t="str">
        <f t="shared" si="717"/>
        <v/>
      </c>
      <c r="R1647" s="159"/>
      <c r="S1647" s="28" t="str" cm="1">
        <f t="array" aca="1" ref="S1647" ca="1">IF(INDIRECT("A"&amp;114+$U1647)&lt;&gt;"",114+$U1647,"")</f>
        <v/>
      </c>
      <c r="T1647" s="28" t="str">
        <f t="shared" ca="1" si="718"/>
        <v>$B</v>
      </c>
      <c r="U1647" s="29">
        <f t="shared" si="725"/>
        <v>1524</v>
      </c>
      <c r="V1647" s="29">
        <v>127.75000000001</v>
      </c>
      <c r="W1647" s="29">
        <f t="shared" si="730"/>
        <v>127</v>
      </c>
      <c r="X1647" s="41" t="str" cm="1">
        <f t="array" aca="1" ref="X1647" ca="1">IFERROR(INDEX('PC&amp;PD'!$A$1:$AP$15,ROW('PC&amp;PD'!$A$15),MATCH(INDIRECT(T1647),'PC&amp;PD'!$A$1:$AP$1,0)),"")</f>
        <v/>
      </c>
      <c r="Z1647" s="155"/>
      <c r="AA1647" s="13" t="str">
        <f t="shared" si="714"/>
        <v/>
      </c>
      <c r="AB1647" s="155"/>
      <c r="AC1647" s="13" t="str">
        <f t="shared" ca="1" si="719"/>
        <v>$AB</v>
      </c>
      <c r="AD1647" s="13" t="str" cm="1">
        <f t="array" aca="1" ref="AD1647" ca="1">IFERROR(IF((LEFT(INDIRECT("$F"&amp;$S1647),4))="GOTS",IF($G1647="Organic","GOTS_Organic_raw",(IF($G1647="Responsible","GOTS_Responsible",(IF($G1647="No Attribute (Conventional)","GOTS_conventional",(IF($G1647="Recycled Pre/Post-Consumer","GOTS_pre_post",(IF($G1647="In-Conversion","GOTS_in_conversion",(IF($G1647="Sustainably Sourced","Sustainably_sourced",""))))))))))),IF($G1647="Organic","Organic",(IF($G1647="Responsible","Responsible",(IF($G1647="No Attribute (Conventional)","No_Attribute_Conventional",(IF($G1647="Recycled Pre/Post-Consumer","Recycled_Pre_Post_Consumer",(IF($G1647="In-Conversion","In_Conversion",(IF($G1647="Recycled Pre-Consumer","Recycled_Pre_Consumer",(IF($G1647="Recycled Post-Consumer","Recycled_Post_Consumer",(IF($G1647="Sustainably Sourced","Sustainably_sourced","")))))))))))))))),"")</f>
        <v/>
      </c>
      <c r="AE1647" s="13" t="e" cm="1">
        <f t="array" aca="1" ref="AE1647" ca="1">IF(INDIRECT("$F"&amp;$S1647)="","",IF(LEFT(INDIRECT("$F"&amp;$S1647),3)="GRS","GRS_RCS_RM",IF((LEFT(INDIRECT("$F"&amp;$S1647),3))="RCS","GRS_RCS_RM",IF(INDIRECT("$F"&amp;$S1647)="OCS (No Label)","OCS_Conversion_RM",IF(LEFT(INDIRECT("$F"&amp;$S1647),3)="OCS","OCS_RM",IF(RIGHT(INDIRECT("$F"&amp;$S1647),10)="conversion","GOTS_RM_conversion",IF((LEFT(INDIRECT("$F"&amp;$S1647),4))="GOTS","GOTS_RM","Responsible_RM")))))))</f>
        <v>#REF!</v>
      </c>
      <c r="AF1647" s="13" t="str" cm="1">
        <f t="array" aca="1" ref="AF1647" ca="1">IF($S1647="","",INDIRECT("$Z"&amp;$S1647))</f>
        <v/>
      </c>
      <c r="AG1647" s="155"/>
      <c r="AH1647" s="13" t="str" cm="1">
        <f t="array" aca="1" ref="AH1647" ca="1">IFERROR(INDIRECT("$ag"&amp;S1647),"")</f>
        <v/>
      </c>
      <c r="AI1647" s="13" t="e" cm="1">
        <f t="array" aca="1" ref="AI1647" ca="1">INDIRECT("O"&amp;S1646)</f>
        <v>#REF!</v>
      </c>
      <c r="AJ1647" s="13" t="str">
        <f>IF($I1647="","",INDEX('Raw Material'!$A$1:$J$75,MATCH(I1647,'Raw Material'!$A$1:$A$75,0),(MATCH(G1647,'Raw Material'!$A$1:$J$1,0))))</f>
        <v/>
      </c>
      <c r="AK1647" s="13" t="str">
        <f t="shared" si="715"/>
        <v>YANLIŞRM</v>
      </c>
      <c r="AL1647" s="153" t="str">
        <f t="shared" si="716"/>
        <v/>
      </c>
    </row>
    <row r="1648" spans="1:38" ht="16.5" customHeight="1">
      <c r="A1648" s="162"/>
      <c r="B1648" s="168"/>
      <c r="C1648" s="169"/>
      <c r="D1648" s="156"/>
      <c r="E1648" s="156"/>
      <c r="F1648" s="175"/>
      <c r="G1648" s="181"/>
      <c r="H1648" s="182"/>
      <c r="I1648" s="182"/>
      <c r="J1648" s="182"/>
      <c r="K1648" s="32"/>
      <c r="L1648" s="179"/>
      <c r="M1648" s="179"/>
      <c r="N1648" s="81"/>
      <c r="O1648" s="185"/>
      <c r="P1648" s="103"/>
      <c r="Q1648" s="84" t="str">
        <f t="shared" si="717"/>
        <v/>
      </c>
      <c r="R1648" s="159"/>
      <c r="S1648" s="28" t="str" cm="1">
        <f t="array" aca="1" ref="S1648" ca="1">IF(INDIRECT("A"&amp;114+$U1648)&lt;&gt;"",114+$U1648,"")</f>
        <v/>
      </c>
      <c r="T1648" s="28" t="str">
        <f t="shared" ca="1" si="718"/>
        <v>$B</v>
      </c>
      <c r="U1648" s="29">
        <f t="shared" si="725"/>
        <v>1524</v>
      </c>
      <c r="V1648" s="29">
        <v>127.83333333334301</v>
      </c>
      <c r="W1648" s="29">
        <f t="shared" si="730"/>
        <v>127</v>
      </c>
      <c r="X1648" s="41" t="str" cm="1">
        <f t="array" aca="1" ref="X1648" ca="1">IFERROR(INDEX('PC&amp;PD'!$A$1:$AP$15,ROW('PC&amp;PD'!$A$15),MATCH(INDIRECT(T1648),'PC&amp;PD'!$A$1:$AP$1,0)),"")</f>
        <v/>
      </c>
      <c r="Z1648" s="155"/>
      <c r="AA1648" s="13" t="str">
        <f t="shared" si="714"/>
        <v/>
      </c>
      <c r="AB1648" s="155"/>
      <c r="AC1648" s="13" t="str">
        <f t="shared" ca="1" si="719"/>
        <v>$AB</v>
      </c>
      <c r="AD1648" s="13" t="str" cm="1">
        <f t="array" aca="1" ref="AD1648" ca="1">IFERROR(IF((LEFT(INDIRECT("$F"&amp;$S1648),4))="GOTS",IF($G1648="Organic","GOTS_Organic_raw",(IF($G1648="Responsible","GOTS_Responsible",(IF($G1648="No Attribute (Conventional)","GOTS_conventional",(IF($G1648="Recycled Pre/Post-Consumer","GOTS_pre_post",(IF($G1648="In-Conversion","GOTS_in_conversion",(IF($G1648="Sustainably Sourced","Sustainably_sourced",""))))))))))),IF($G1648="Organic","Organic",(IF($G1648="Responsible","Responsible",(IF($G1648="No Attribute (Conventional)","No_Attribute_Conventional",(IF($G1648="Recycled Pre/Post-Consumer","Recycled_Pre_Post_Consumer",(IF($G1648="In-Conversion","In_Conversion",(IF($G1648="Recycled Pre-Consumer","Recycled_Pre_Consumer",(IF($G1648="Recycled Post-Consumer","Recycled_Post_Consumer",(IF($G1648="Sustainably Sourced","Sustainably_sourced","")))))))))))))))),"")</f>
        <v/>
      </c>
      <c r="AE1648" s="13" t="e" cm="1">
        <f t="array" aca="1" ref="AE1648" ca="1">IF(INDIRECT("$F"&amp;$S1648)="","",IF(LEFT(INDIRECT("$F"&amp;$S1648),3)="GRS","GRS_RCS_RM",IF((LEFT(INDIRECT("$F"&amp;$S1648),3))="RCS","GRS_RCS_RM",IF(INDIRECT("$F"&amp;$S1648)="OCS (No Label)","OCS_Conversion_RM",IF(LEFT(INDIRECT("$F"&amp;$S1648),3)="OCS","OCS_RM",IF(RIGHT(INDIRECT("$F"&amp;$S1648),10)="conversion","GOTS_RM_conversion",IF((LEFT(INDIRECT("$F"&amp;$S1648),4))="GOTS","GOTS_RM","Responsible_RM")))))))</f>
        <v>#REF!</v>
      </c>
      <c r="AF1648" s="13" t="str" cm="1">
        <f t="array" aca="1" ref="AF1648" ca="1">IF($S1648="","",INDIRECT("$Z"&amp;$S1648))</f>
        <v/>
      </c>
      <c r="AG1648" s="155"/>
      <c r="AH1648" s="13" t="str" cm="1">
        <f t="array" aca="1" ref="AH1648" ca="1">IFERROR(INDIRECT("$ag"&amp;S1648),"")</f>
        <v/>
      </c>
      <c r="AI1648" s="13" t="e" cm="1">
        <f t="array" aca="1" ref="AI1648" ca="1">INDIRECT("O"&amp;S1647)</f>
        <v>#REF!</v>
      </c>
      <c r="AJ1648" s="13" t="str">
        <f>IF($I1648="","",INDEX('Raw Material'!$A$1:$J$75,MATCH(I1648,'Raw Material'!$A$1:$A$75,0),(MATCH(G1648,'Raw Material'!$A$1:$J$1,0))))</f>
        <v/>
      </c>
      <c r="AK1648" s="13" t="str">
        <f t="shared" si="715"/>
        <v>YANLIŞRM</v>
      </c>
      <c r="AL1648" s="153" t="str">
        <f t="shared" si="716"/>
        <v/>
      </c>
    </row>
    <row r="1649" spans="1:38" ht="16.5" customHeight="1" thickBot="1">
      <c r="A1649" s="163"/>
      <c r="B1649" s="170"/>
      <c r="C1649" s="171"/>
      <c r="D1649" s="156"/>
      <c r="E1649" s="156"/>
      <c r="F1649" s="176"/>
      <c r="G1649" s="157"/>
      <c r="H1649" s="158"/>
      <c r="I1649" s="158"/>
      <c r="J1649" s="158"/>
      <c r="K1649" s="33"/>
      <c r="L1649" s="180"/>
      <c r="M1649" s="180"/>
      <c r="N1649" s="82"/>
      <c r="O1649" s="186"/>
      <c r="P1649" s="103"/>
      <c r="Q1649" s="84" t="str">
        <f t="shared" si="717"/>
        <v/>
      </c>
      <c r="R1649" s="159"/>
      <c r="S1649" s="28" t="str" cm="1">
        <f t="array" aca="1" ref="S1649" ca="1">IF(INDIRECT("A"&amp;114+$U1649)&lt;&gt;"",114+$U1649,"")</f>
        <v/>
      </c>
      <c r="T1649" s="28" t="str">
        <f t="shared" ca="1" si="718"/>
        <v>$B</v>
      </c>
      <c r="U1649" s="29">
        <f t="shared" si="725"/>
        <v>1524</v>
      </c>
      <c r="V1649" s="29">
        <v>127.916666666677</v>
      </c>
      <c r="W1649" s="29">
        <f t="shared" si="730"/>
        <v>127</v>
      </c>
      <c r="X1649" s="41" t="str" cm="1">
        <f t="array" aca="1" ref="X1649" ca="1">IFERROR(INDEX('PC&amp;PD'!$A$1:$AP$15,ROW('PC&amp;PD'!$A$15),MATCH(INDIRECT(T1649),'PC&amp;PD'!$A$1:$AP$1,0)),"")</f>
        <v/>
      </c>
      <c r="Z1649" s="155"/>
      <c r="AA1649" s="13" t="str">
        <f t="shared" si="714"/>
        <v/>
      </c>
      <c r="AB1649" s="155"/>
      <c r="AC1649" s="13" t="str">
        <f t="shared" ca="1" si="719"/>
        <v>$AB</v>
      </c>
      <c r="AD1649" s="13" t="str" cm="1">
        <f t="array" aca="1" ref="AD1649" ca="1">IFERROR(IF((LEFT(INDIRECT("$F"&amp;$S1649),4))="GOTS",IF($G1649="Organic","GOTS_Organic_raw",(IF($G1649="Responsible","GOTS_Responsible",(IF($G1649="No Attribute (Conventional)","GOTS_conventional",(IF($G1649="Recycled Pre/Post-Consumer","GOTS_pre_post",(IF($G1649="In-Conversion","GOTS_in_conversion",(IF($G1649="Sustainably Sourced","Sustainably_sourced",""))))))))))),IF($G1649="Organic","Organic",(IF($G1649="Responsible","Responsible",(IF($G1649="No Attribute (Conventional)","No_Attribute_Conventional",(IF($G1649="Recycled Pre/Post-Consumer","Recycled_Pre_Post_Consumer",(IF($G1649="In-Conversion","In_Conversion",(IF($G1649="Recycled Pre-Consumer","Recycled_Pre_Consumer",(IF($G1649="Recycled Post-Consumer","Recycled_Post_Consumer",(IF($G1649="Sustainably Sourced","Sustainably_sourced","")))))))))))))))),"")</f>
        <v/>
      </c>
      <c r="AE1649" s="13" t="e" cm="1">
        <f t="array" aca="1" ref="AE1649" ca="1">IF(INDIRECT("$F"&amp;$S1649)="","",IF(LEFT(INDIRECT("$F"&amp;$S1649),3)="GRS","GRS_RCS_RM",IF((LEFT(INDIRECT("$F"&amp;$S1649),3))="RCS","GRS_RCS_RM",IF(INDIRECT("$F"&amp;$S1649)="OCS (No Label)","OCS_Conversion_RM",IF(LEFT(INDIRECT("$F"&amp;$S1649),3)="OCS","OCS_RM",IF(RIGHT(INDIRECT("$F"&amp;$S1649),10)="conversion","GOTS_RM_conversion",IF((LEFT(INDIRECT("$F"&amp;$S1649),4))="GOTS","GOTS_RM","Responsible_RM")))))))</f>
        <v>#REF!</v>
      </c>
      <c r="AF1649" s="13" t="str" cm="1">
        <f t="array" aca="1" ref="AF1649" ca="1">IF($S1649="","",INDIRECT("$Z"&amp;$S1649))</f>
        <v/>
      </c>
      <c r="AG1649" s="155"/>
      <c r="AH1649" s="13" t="str" cm="1">
        <f t="array" aca="1" ref="AH1649" ca="1">IFERROR(INDIRECT("$ag"&amp;S1649),"")</f>
        <v/>
      </c>
      <c r="AI1649" s="13" t="e" cm="1">
        <f t="array" aca="1" ref="AI1649" ca="1">INDIRECT("O"&amp;S1648)</f>
        <v>#REF!</v>
      </c>
      <c r="AJ1649" s="13" t="str">
        <f>IF($I1649="","",INDEX('Raw Material'!$A$1:$J$75,MATCH(I1649,'Raw Material'!$A$1:$A$75,0),(MATCH(G1649,'Raw Material'!$A$1:$J$1,0))))</f>
        <v/>
      </c>
      <c r="AK1649" s="13" t="str">
        <f t="shared" si="715"/>
        <v>YANLIŞRM</v>
      </c>
      <c r="AL1649" s="153" t="str">
        <f t="shared" si="716"/>
        <v/>
      </c>
    </row>
    <row r="1650" spans="1:38" ht="16.5" customHeight="1">
      <c r="A1650" s="160" t="str">
        <f>IF(B1650="","",COUNTA($B$114:$B1650))</f>
        <v/>
      </c>
      <c r="B1650" s="164"/>
      <c r="C1650" s="165"/>
      <c r="D1650" s="183"/>
      <c r="E1650" s="183"/>
      <c r="F1650" s="172"/>
      <c r="G1650" s="212"/>
      <c r="H1650" s="206"/>
      <c r="I1650" s="206"/>
      <c r="J1650" s="206"/>
      <c r="K1650" s="31"/>
      <c r="L1650" s="177" t="str">
        <f t="shared" ref="L1650" si="743">IF(R1650="","",LEFT(R1650,LEN(R1650)-2))</f>
        <v/>
      </c>
      <c r="M1650" s="177"/>
      <c r="N1650" s="80"/>
      <c r="O1650" s="184"/>
      <c r="P1650" s="103"/>
      <c r="Q1650" s="84" t="str">
        <f t="shared" si="717"/>
        <v/>
      </c>
      <c r="R1650" s="159" t="str">
        <f t="shared" ref="R1650" si="744">CONCATENATE($Q1650,Q1651,Q1652,Q1653,Q1654,Q1655,$Q1656,$Q1657,$Q1658,$Q1659,Q1660,Q1661)</f>
        <v/>
      </c>
      <c r="S1650" s="28" t="str" cm="1">
        <f t="array" aca="1" ref="S1650" ca="1">IF(INDIRECT("A"&amp;114+$U1650)&lt;&gt;"",114+$U1650,"")</f>
        <v/>
      </c>
      <c r="T1650" s="28" t="str">
        <f t="shared" ca="1" si="718"/>
        <v>$B</v>
      </c>
      <c r="U1650" s="29">
        <f t="shared" si="725"/>
        <v>1536</v>
      </c>
      <c r="V1650" s="29">
        <v>128.00000000001</v>
      </c>
      <c r="W1650" s="29">
        <f t="shared" si="730"/>
        <v>128</v>
      </c>
      <c r="X1650" s="41" t="str" cm="1">
        <f t="array" aca="1" ref="X1650" ca="1">IFERROR(INDEX('PC&amp;PD'!$A$1:$AP$15,ROW('PC&amp;PD'!$A$15),MATCH(INDIRECT(T1650),'PC&amp;PD'!$A$1:$AP$1,0)),"")</f>
        <v/>
      </c>
      <c r="Z1650" s="155" t="str">
        <f t="shared" ref="Z1650" si="745">IFERROR(IF($F1650="OCS 100","OCS (OCS 100)",IF($F1650="OCS Blended","OCS (OCS Blended)",IF($F1650="OCS (No Label)","OCS (No Label)",IF($F1650="RCS 100","RCS (RCS 100)",IF($F1650="RCS Blended","RCS (RCS Blended)",IF($F1650="GRS","GRS (GRS)",IF($F1650="GRS (No Label)", "GRS (No Label)",IF($F1650="RDS","RDS (RDS)",IF($F1650="RWS","RWS (RWS)",IF($F1650="RAS","RAS (RAS)",IF($F1650="RMS","RMS (RMS)",IF($F1650="GOTS Organic","GOTS (Organic)",IF($F1650="GOTS Made with organic","GOTS (Made with Organic)",IF($F1650="GOTS Organic - in conversion","GOTS (Organic - In Conversion)",IF($F1650="GOTS Made with organic - in conversion","GOTS (Made with Organic - In Conversion)",""))))))))))))))),"")</f>
        <v/>
      </c>
      <c r="AA1650" s="13" t="str">
        <f t="shared" si="714"/>
        <v/>
      </c>
      <c r="AB1650" s="155" t="str">
        <f t="shared" ref="AB1650" si="746">IFERROR(IF($F1650="OCS 100", "OCS_100",IF($F1650="OCS Blended", "OCS_Blended",IF($F1650="OCS (No Label)", "OCS_No_Label",IF($F1650="RCS 100", "RCS_100",IF($F1650="RCS Blended","RCS_Blended",IF($F1650="GRS","GRS",IF($F1650="GRS (No Label)", "GRS_No_Label",IF($F1650="RDS","RDS",IF($F1650="RWS","RWS",IF($F1650="RMS","RMS",IF($F1650="GOTS Organic","GOTS_Organic",IF($F1650="GOTS Made with organic","GOTS_Made_with_organic",IF($F1650="GOTS Organic - in conversion","GOTS_Organic_in_Conversion",IF($F1650="GOTS Made with organic - in conversion","GOTS_Made_with_Organic_in_Conversion",IF($F1650="RAS","RAS",""))))))))))))))),"")</f>
        <v/>
      </c>
      <c r="AC1650" s="13" t="str">
        <f t="shared" ca="1" si="719"/>
        <v>$AB</v>
      </c>
      <c r="AD1650" s="13" t="str" cm="1">
        <f t="array" aca="1" ref="AD1650" ca="1">IFERROR(IF((LEFT(INDIRECT("$F"&amp;$S1650),4))="GOTS",IF($G1650="Organic","GOTS_Organic_raw",(IF($G1650="Responsible","GOTS_Responsible",(IF($G1650="No Attribute (Conventional)","GOTS_conventional",(IF($G1650="Recycled Pre/Post-Consumer","GOTS_pre_post",(IF($G1650="In-Conversion","GOTS_in_conversion",(IF($G1650="Sustainably Sourced","Sustainably_sourced",""))))))))))),IF($G1650="Organic","Organic",(IF($G1650="Responsible","Responsible",(IF($G1650="No Attribute (Conventional)","No_Attribute_Conventional",(IF($G1650="Recycled Pre/Post-Consumer","Recycled_Pre_Post_Consumer",(IF($G1650="In-Conversion","In_Conversion",(IF($G1650="Recycled Pre-Consumer","Recycled_Pre_Consumer",(IF($G1650="Recycled Post-Consumer","Recycled_Post_Consumer",(IF($G1650="Sustainably Sourced","Sustainably_sourced","")))))))))))))))),"")</f>
        <v/>
      </c>
      <c r="AE1650" s="13" t="e" cm="1">
        <f t="array" aca="1" ref="AE1650" ca="1">IF(INDIRECT("$F"&amp;$S1650)="","",IF(LEFT(INDIRECT("$F"&amp;$S1650),3)="GRS","GRS_RCS_RM",IF((LEFT(INDIRECT("$F"&amp;$S1650),3))="RCS","GRS_RCS_RM",IF(INDIRECT("$F"&amp;$S1650)="OCS (No Label)","OCS_Conversion_RM",IF(LEFT(INDIRECT("$F"&amp;$S1650),3)="OCS","OCS_RM",IF(RIGHT(INDIRECT("$F"&amp;$S1650),10)="conversion","GOTS_RM_conversion",IF((LEFT(INDIRECT("$F"&amp;$S1650),4))="GOTS","GOTS_RM","Responsible_RM")))))))</f>
        <v>#REF!</v>
      </c>
      <c r="AF1650" s="13" t="str" cm="1">
        <f t="array" aca="1" ref="AF1650" ca="1">IF($S1650="","",INDIRECT("$Z"&amp;$S1650))</f>
        <v/>
      </c>
      <c r="AG1650" s="155" t="str">
        <f t="shared" si="724"/>
        <v/>
      </c>
      <c r="AH1650" s="13" t="str" cm="1">
        <f t="array" aca="1" ref="AH1650" ca="1">IFERROR(INDIRECT("$ag"&amp;S1650),"")</f>
        <v/>
      </c>
      <c r="AI1650" s="13" t="e" cm="1">
        <f t="array" aca="1" ref="AI1650" ca="1">INDIRECT("O"&amp;S1649)</f>
        <v>#REF!</v>
      </c>
      <c r="AJ1650" s="13" t="str">
        <f>IF($I1650="","",INDEX('Raw Material'!$A$1:$J$75,MATCH(I1650,'Raw Material'!$A$1:$A$75,0),(MATCH(G1650,'Raw Material'!$A$1:$J$1,0))))</f>
        <v/>
      </c>
      <c r="AK1650" s="13" t="str">
        <f t="shared" si="715"/>
        <v>YANLIŞRM</v>
      </c>
      <c r="AL1650" s="153" t="str">
        <f t="shared" si="716"/>
        <v/>
      </c>
    </row>
    <row r="1651" spans="1:38" ht="16.5" customHeight="1">
      <c r="A1651" s="161"/>
      <c r="B1651" s="166"/>
      <c r="C1651" s="167"/>
      <c r="D1651" s="156"/>
      <c r="E1651" s="156"/>
      <c r="F1651" s="173"/>
      <c r="G1651" s="181"/>
      <c r="H1651" s="182"/>
      <c r="I1651" s="182"/>
      <c r="J1651" s="182"/>
      <c r="K1651" s="32"/>
      <c r="L1651" s="178"/>
      <c r="M1651" s="178"/>
      <c r="N1651" s="81"/>
      <c r="O1651" s="185"/>
      <c r="P1651" s="103"/>
      <c r="Q1651" s="84" t="str">
        <f t="shared" si="717"/>
        <v/>
      </c>
      <c r="R1651" s="159"/>
      <c r="S1651" s="28" t="str" cm="1">
        <f t="array" aca="1" ref="S1651" ca="1">IF(INDIRECT("A"&amp;114+$U1651)&lt;&gt;"",114+$U1651,"")</f>
        <v/>
      </c>
      <c r="T1651" s="28" t="str">
        <f t="shared" ca="1" si="718"/>
        <v>$B</v>
      </c>
      <c r="U1651" s="29">
        <f t="shared" si="725"/>
        <v>1536</v>
      </c>
      <c r="V1651" s="29">
        <v>128.08333333334301</v>
      </c>
      <c r="W1651" s="29">
        <f t="shared" si="730"/>
        <v>128</v>
      </c>
      <c r="X1651" s="41" t="str" cm="1">
        <f t="array" aca="1" ref="X1651" ca="1">IFERROR(INDEX('PC&amp;PD'!$A$1:$AP$15,ROW('PC&amp;PD'!$A$15),MATCH(INDIRECT(T1651),'PC&amp;PD'!$A$1:$AP$1,0)),"")</f>
        <v/>
      </c>
      <c r="Z1651" s="155"/>
      <c r="AA1651" s="13" t="str">
        <f t="shared" ref="AA1651:AA1714" si="747">IFERROR(IF(G1651="","",IF(G1651="No Attribute (Conventional)","",G1651)),"")</f>
        <v/>
      </c>
      <c r="AB1651" s="155"/>
      <c r="AC1651" s="13" t="str">
        <f t="shared" ca="1" si="719"/>
        <v>$AB</v>
      </c>
      <c r="AD1651" s="13" t="str" cm="1">
        <f t="array" aca="1" ref="AD1651" ca="1">IFERROR(IF((LEFT(INDIRECT("$F"&amp;$S1651),4))="GOTS",IF($G1651="Organic","GOTS_Organic_raw",(IF($G1651="Responsible","GOTS_Responsible",(IF($G1651="No Attribute (Conventional)","GOTS_conventional",(IF($G1651="Recycled Pre/Post-Consumer","GOTS_pre_post",(IF($G1651="In-Conversion","GOTS_in_conversion",(IF($G1651="Sustainably Sourced","Sustainably_sourced",""))))))))))),IF($G1651="Organic","Organic",(IF($G1651="Responsible","Responsible",(IF($G1651="No Attribute (Conventional)","No_Attribute_Conventional",(IF($G1651="Recycled Pre/Post-Consumer","Recycled_Pre_Post_Consumer",(IF($G1651="In-Conversion","In_Conversion",(IF($G1651="Recycled Pre-Consumer","Recycled_Pre_Consumer",(IF($G1651="Recycled Post-Consumer","Recycled_Post_Consumer",(IF($G1651="Sustainably Sourced","Sustainably_sourced","")))))))))))))))),"")</f>
        <v/>
      </c>
      <c r="AE1651" s="13" t="e" cm="1">
        <f t="array" aca="1" ref="AE1651" ca="1">IF(INDIRECT("$F"&amp;$S1651)="","",IF(LEFT(INDIRECT("$F"&amp;$S1651),3)="GRS","GRS_RCS_RM",IF((LEFT(INDIRECT("$F"&amp;$S1651),3))="RCS","GRS_RCS_RM",IF(INDIRECT("$F"&amp;$S1651)="OCS (No Label)","OCS_Conversion_RM",IF(LEFT(INDIRECT("$F"&amp;$S1651),3)="OCS","OCS_RM",IF(RIGHT(INDIRECT("$F"&amp;$S1651),10)="conversion","GOTS_RM_conversion",IF((LEFT(INDIRECT("$F"&amp;$S1651),4))="GOTS","GOTS_RM","Responsible_RM")))))))</f>
        <v>#REF!</v>
      </c>
      <c r="AF1651" s="13" t="str" cm="1">
        <f t="array" aca="1" ref="AF1651" ca="1">IF($S1651="","",INDIRECT("$Z"&amp;$S1651))</f>
        <v/>
      </c>
      <c r="AG1651" s="155"/>
      <c r="AH1651" s="13" t="str" cm="1">
        <f t="array" aca="1" ref="AH1651" ca="1">IFERROR(INDIRECT("$ag"&amp;S1651),"")</f>
        <v/>
      </c>
      <c r="AI1651" s="13" t="e" cm="1">
        <f t="array" aca="1" ref="AI1651" ca="1">INDIRECT("O"&amp;S1650)</f>
        <v>#REF!</v>
      </c>
      <c r="AJ1651" s="13" t="str">
        <f>IF($I1651="","",INDEX('Raw Material'!$A$1:$J$75,MATCH(I1651,'Raw Material'!$A$1:$A$75,0),(MATCH(G1651,'Raw Material'!$A$1:$J$1,0))))</f>
        <v/>
      </c>
      <c r="AK1651" s="13" t="str">
        <f t="shared" ref="AK1651:AK1714" si="748">$U$17&amp;"RM"</f>
        <v>YANLIŞRM</v>
      </c>
      <c r="AL1651" s="153" t="str">
        <f t="shared" ref="AL1651:AL1714" si="749">IF($G1651="Organic","Organic",IF($G1651="No Attribute (Conventional)","No_Attribute_Conventional",IF($G1651="Recycled pre-consumer","Recycled_pre_consumer",IF($G1651="Recycled post-consumer","Recycled_post_consumer",IF($G1651="Responsible","Responsible",IF($G1651="Sustainably sourced","Sustainable_sourced",IF($G1651="ın-conversion","In_conversion","")))))))</f>
        <v/>
      </c>
    </row>
    <row r="1652" spans="1:38" ht="16.5" customHeight="1">
      <c r="A1652" s="161"/>
      <c r="B1652" s="166"/>
      <c r="C1652" s="167"/>
      <c r="D1652" s="156"/>
      <c r="E1652" s="156"/>
      <c r="F1652" s="173"/>
      <c r="G1652" s="181"/>
      <c r="H1652" s="182"/>
      <c r="I1652" s="182"/>
      <c r="J1652" s="182"/>
      <c r="K1652" s="32"/>
      <c r="L1652" s="178"/>
      <c r="M1652" s="178"/>
      <c r="N1652" s="81"/>
      <c r="O1652" s="185"/>
      <c r="P1652" s="103"/>
      <c r="Q1652" s="84" t="str">
        <f t="shared" si="717"/>
        <v/>
      </c>
      <c r="R1652" s="159"/>
      <c r="S1652" s="28" t="str" cm="1">
        <f t="array" aca="1" ref="S1652" ca="1">IF(INDIRECT("A"&amp;114+$U1652)&lt;&gt;"",114+$U1652,"")</f>
        <v/>
      </c>
      <c r="T1652" s="28" t="str">
        <f t="shared" ca="1" si="718"/>
        <v>$B</v>
      </c>
      <c r="U1652" s="29">
        <f t="shared" si="725"/>
        <v>1536</v>
      </c>
      <c r="V1652" s="29">
        <v>128.166666666677</v>
      </c>
      <c r="W1652" s="29">
        <f t="shared" si="730"/>
        <v>128</v>
      </c>
      <c r="X1652" s="41" t="str" cm="1">
        <f t="array" aca="1" ref="X1652" ca="1">IFERROR(INDEX('PC&amp;PD'!$A$1:$AP$15,ROW('PC&amp;PD'!$A$15),MATCH(INDIRECT(T1652),'PC&amp;PD'!$A$1:$AP$1,0)),"")</f>
        <v/>
      </c>
      <c r="Z1652" s="155"/>
      <c r="AA1652" s="13" t="str">
        <f t="shared" si="747"/>
        <v/>
      </c>
      <c r="AB1652" s="155"/>
      <c r="AC1652" s="13" t="str">
        <f t="shared" ca="1" si="719"/>
        <v>$AB</v>
      </c>
      <c r="AD1652" s="13" t="str" cm="1">
        <f t="array" aca="1" ref="AD1652" ca="1">IFERROR(IF((LEFT(INDIRECT("$F"&amp;$S1652),4))="GOTS",IF($G1652="Organic","GOTS_Organic_raw",(IF($G1652="Responsible","GOTS_Responsible",(IF($G1652="No Attribute (Conventional)","GOTS_conventional",(IF($G1652="Recycled Pre/Post-Consumer","GOTS_pre_post",(IF($G1652="In-Conversion","GOTS_in_conversion",(IF($G1652="Sustainably Sourced","Sustainably_sourced",""))))))))))),IF($G1652="Organic","Organic",(IF($G1652="Responsible","Responsible",(IF($G1652="No Attribute (Conventional)","No_Attribute_Conventional",(IF($G1652="Recycled Pre/Post-Consumer","Recycled_Pre_Post_Consumer",(IF($G1652="In-Conversion","In_Conversion",(IF($G1652="Recycled Pre-Consumer","Recycled_Pre_Consumer",(IF($G1652="Recycled Post-Consumer","Recycled_Post_Consumer",(IF($G1652="Sustainably Sourced","Sustainably_sourced","")))))))))))))))),"")</f>
        <v/>
      </c>
      <c r="AE1652" s="13" t="e" cm="1">
        <f t="array" aca="1" ref="AE1652" ca="1">IF(INDIRECT("$F"&amp;$S1652)="","",IF(LEFT(INDIRECT("$F"&amp;$S1652),3)="GRS","GRS_RCS_RM",IF((LEFT(INDIRECT("$F"&amp;$S1652),3))="RCS","GRS_RCS_RM",IF(INDIRECT("$F"&amp;$S1652)="OCS (No Label)","OCS_Conversion_RM",IF(LEFT(INDIRECT("$F"&amp;$S1652),3)="OCS","OCS_RM",IF(RIGHT(INDIRECT("$F"&amp;$S1652),10)="conversion","GOTS_RM_conversion",IF((LEFT(INDIRECT("$F"&amp;$S1652),4))="GOTS","GOTS_RM","Responsible_RM")))))))</f>
        <v>#REF!</v>
      </c>
      <c r="AF1652" s="13" t="str" cm="1">
        <f t="array" aca="1" ref="AF1652" ca="1">IF($S1652="","",INDIRECT("$Z"&amp;$S1652))</f>
        <v/>
      </c>
      <c r="AG1652" s="155"/>
      <c r="AH1652" s="13" t="str" cm="1">
        <f t="array" aca="1" ref="AH1652" ca="1">IFERROR(INDIRECT("$ag"&amp;S1652),"")</f>
        <v/>
      </c>
      <c r="AI1652" s="13" t="e" cm="1">
        <f t="array" aca="1" ref="AI1652" ca="1">INDIRECT("O"&amp;S1651)</f>
        <v>#REF!</v>
      </c>
      <c r="AJ1652" s="13" t="str">
        <f>IF($I1652="","",INDEX('Raw Material'!$A$1:$J$75,MATCH(I1652,'Raw Material'!$A$1:$A$75,0),(MATCH(G1652,'Raw Material'!$A$1:$J$1,0))))</f>
        <v/>
      </c>
      <c r="AK1652" s="13" t="str">
        <f t="shared" si="748"/>
        <v>YANLIŞRM</v>
      </c>
      <c r="AL1652" s="153" t="str">
        <f t="shared" si="749"/>
        <v/>
      </c>
    </row>
    <row r="1653" spans="1:38" ht="16.5" customHeight="1">
      <c r="A1653" s="161"/>
      <c r="B1653" s="166"/>
      <c r="C1653" s="167"/>
      <c r="D1653" s="156"/>
      <c r="E1653" s="156"/>
      <c r="F1653" s="174"/>
      <c r="G1653" s="181"/>
      <c r="H1653" s="182"/>
      <c r="I1653" s="182"/>
      <c r="J1653" s="182"/>
      <c r="K1653" s="32"/>
      <c r="L1653" s="178"/>
      <c r="M1653" s="178"/>
      <c r="N1653" s="81"/>
      <c r="O1653" s="185"/>
      <c r="P1653" s="103"/>
      <c r="Q1653" s="84" t="str">
        <f t="shared" ref="Q1653:Q1716" si="750">IF(OR($G1653="",$I1653="",$K1653="",$AJ1653="–"),"",CONCATENATE($K1653," ",$AA1653," ",$I1653," (",$AJ1653,") + "))</f>
        <v/>
      </c>
      <c r="R1653" s="159"/>
      <c r="S1653" s="28" t="str" cm="1">
        <f t="array" aca="1" ref="S1653" ca="1">IF(INDIRECT("A"&amp;114+$U1653)&lt;&gt;"",114+$U1653,"")</f>
        <v/>
      </c>
      <c r="T1653" s="28" t="str">
        <f t="shared" ref="T1653:T1716" ca="1" si="751">"$B"&amp;S1653</f>
        <v>$B</v>
      </c>
      <c r="U1653" s="29">
        <f t="shared" si="725"/>
        <v>1536</v>
      </c>
      <c r="V1653" s="29">
        <v>128.25000000001</v>
      </c>
      <c r="W1653" s="29">
        <f t="shared" si="730"/>
        <v>128</v>
      </c>
      <c r="X1653" s="41" t="str" cm="1">
        <f t="array" aca="1" ref="X1653" ca="1">IFERROR(INDEX('PC&amp;PD'!$A$1:$AP$15,ROW('PC&amp;PD'!$A$15),MATCH(INDIRECT(T1653),'PC&amp;PD'!$A$1:$AP$1,0)),"")</f>
        <v/>
      </c>
      <c r="Z1653" s="155"/>
      <c r="AA1653" s="13" t="str">
        <f t="shared" si="747"/>
        <v/>
      </c>
      <c r="AB1653" s="155"/>
      <c r="AC1653" s="13" t="str">
        <f t="shared" ref="AC1653:AC1716" ca="1" si="752">"$AB"&amp;S1653</f>
        <v>$AB</v>
      </c>
      <c r="AD1653" s="13" t="str" cm="1">
        <f t="array" aca="1" ref="AD1653" ca="1">IFERROR(IF((LEFT(INDIRECT("$F"&amp;$S1653),4))="GOTS",IF($G1653="Organic","GOTS_Organic_raw",(IF($G1653="Responsible","GOTS_Responsible",(IF($G1653="No Attribute (Conventional)","GOTS_conventional",(IF($G1653="Recycled Pre/Post-Consumer","GOTS_pre_post",(IF($G1653="In-Conversion","GOTS_in_conversion",(IF($G1653="Sustainably Sourced","Sustainably_sourced",""))))))))))),IF($G1653="Organic","Organic",(IF($G1653="Responsible","Responsible",(IF($G1653="No Attribute (Conventional)","No_Attribute_Conventional",(IF($G1653="Recycled Pre/Post-Consumer","Recycled_Pre_Post_Consumer",(IF($G1653="In-Conversion","In_Conversion",(IF($G1653="Recycled Pre-Consumer","Recycled_Pre_Consumer",(IF($G1653="Recycled Post-Consumer","Recycled_Post_Consumer",(IF($G1653="Sustainably Sourced","Sustainably_sourced","")))))))))))))))),"")</f>
        <v/>
      </c>
      <c r="AE1653" s="13" t="e" cm="1">
        <f t="array" aca="1" ref="AE1653" ca="1">IF(INDIRECT("$F"&amp;$S1653)="","",IF(LEFT(INDIRECT("$F"&amp;$S1653),3)="GRS","GRS_RCS_RM",IF((LEFT(INDIRECT("$F"&amp;$S1653),3))="RCS","GRS_RCS_RM",IF(INDIRECT("$F"&amp;$S1653)="OCS (No Label)","OCS_Conversion_RM",IF(LEFT(INDIRECT("$F"&amp;$S1653),3)="OCS","OCS_RM",IF(RIGHT(INDIRECT("$F"&amp;$S1653),10)="conversion","GOTS_RM_conversion",IF((LEFT(INDIRECT("$F"&amp;$S1653),4))="GOTS","GOTS_RM","Responsible_RM")))))))</f>
        <v>#REF!</v>
      </c>
      <c r="AF1653" s="13" t="str" cm="1">
        <f t="array" aca="1" ref="AF1653" ca="1">IF($S1653="","",INDIRECT("$Z"&amp;$S1653))</f>
        <v/>
      </c>
      <c r="AG1653" s="155"/>
      <c r="AH1653" s="13" t="str" cm="1">
        <f t="array" aca="1" ref="AH1653" ca="1">IFERROR(INDIRECT("$ag"&amp;S1653),"")</f>
        <v/>
      </c>
      <c r="AI1653" s="13" t="e" cm="1">
        <f t="array" aca="1" ref="AI1653" ca="1">INDIRECT("O"&amp;S1652)</f>
        <v>#REF!</v>
      </c>
      <c r="AJ1653" s="13" t="str">
        <f>IF($I1653="","",INDEX('Raw Material'!$A$1:$J$75,MATCH(I1653,'Raw Material'!$A$1:$A$75,0),(MATCH(G1653,'Raw Material'!$A$1:$J$1,0))))</f>
        <v/>
      </c>
      <c r="AK1653" s="13" t="str">
        <f t="shared" si="748"/>
        <v>YANLIŞRM</v>
      </c>
      <c r="AL1653" s="153" t="str">
        <f t="shared" si="749"/>
        <v/>
      </c>
    </row>
    <row r="1654" spans="1:38" ht="16.5" customHeight="1">
      <c r="A1654" s="161"/>
      <c r="B1654" s="166"/>
      <c r="C1654" s="167"/>
      <c r="D1654" s="156"/>
      <c r="E1654" s="156"/>
      <c r="F1654" s="174"/>
      <c r="G1654" s="181"/>
      <c r="H1654" s="182"/>
      <c r="I1654" s="182"/>
      <c r="J1654" s="182"/>
      <c r="K1654" s="32"/>
      <c r="L1654" s="178"/>
      <c r="M1654" s="178"/>
      <c r="N1654" s="81"/>
      <c r="O1654" s="185"/>
      <c r="P1654" s="103"/>
      <c r="Q1654" s="84" t="str">
        <f t="shared" si="750"/>
        <v/>
      </c>
      <c r="R1654" s="159"/>
      <c r="S1654" s="28" t="str" cm="1">
        <f t="array" aca="1" ref="S1654" ca="1">IF(INDIRECT("A"&amp;114+$U1654)&lt;&gt;"",114+$U1654,"")</f>
        <v/>
      </c>
      <c r="T1654" s="28" t="str">
        <f t="shared" ca="1" si="751"/>
        <v>$B</v>
      </c>
      <c r="U1654" s="29">
        <f t="shared" si="725"/>
        <v>1536</v>
      </c>
      <c r="V1654" s="29">
        <v>128.33333333334301</v>
      </c>
      <c r="W1654" s="29">
        <f t="shared" si="730"/>
        <v>128</v>
      </c>
      <c r="X1654" s="41" t="str" cm="1">
        <f t="array" aca="1" ref="X1654" ca="1">IFERROR(INDEX('PC&amp;PD'!$A$1:$AP$15,ROW('PC&amp;PD'!$A$15),MATCH(INDIRECT(T1654),'PC&amp;PD'!$A$1:$AP$1,0)),"")</f>
        <v/>
      </c>
      <c r="Z1654" s="155"/>
      <c r="AA1654" s="13" t="str">
        <f t="shared" si="747"/>
        <v/>
      </c>
      <c r="AB1654" s="155"/>
      <c r="AC1654" s="13" t="str">
        <f t="shared" ca="1" si="752"/>
        <v>$AB</v>
      </c>
      <c r="AD1654" s="13" t="str" cm="1">
        <f t="array" aca="1" ref="AD1654" ca="1">IFERROR(IF((LEFT(INDIRECT("$F"&amp;$S1654),4))="GOTS",IF($G1654="Organic","GOTS_Organic_raw",(IF($G1654="Responsible","GOTS_Responsible",(IF($G1654="No Attribute (Conventional)","GOTS_conventional",(IF($G1654="Recycled Pre/Post-Consumer","GOTS_pre_post",(IF($G1654="In-Conversion","GOTS_in_conversion",(IF($G1654="Sustainably Sourced","Sustainably_sourced",""))))))))))),IF($G1654="Organic","Organic",(IF($G1654="Responsible","Responsible",(IF($G1654="No Attribute (Conventional)","No_Attribute_Conventional",(IF($G1654="Recycled Pre/Post-Consumer","Recycled_Pre_Post_Consumer",(IF($G1654="In-Conversion","In_Conversion",(IF($G1654="Recycled Pre-Consumer","Recycled_Pre_Consumer",(IF($G1654="Recycled Post-Consumer","Recycled_Post_Consumer",(IF($G1654="Sustainably Sourced","Sustainably_sourced","")))))))))))))))),"")</f>
        <v/>
      </c>
      <c r="AE1654" s="13" t="e" cm="1">
        <f t="array" aca="1" ref="AE1654" ca="1">IF(INDIRECT("$F"&amp;$S1654)="","",IF(LEFT(INDIRECT("$F"&amp;$S1654),3)="GRS","GRS_RCS_RM",IF((LEFT(INDIRECT("$F"&amp;$S1654),3))="RCS","GRS_RCS_RM",IF(INDIRECT("$F"&amp;$S1654)="OCS (No Label)","OCS_Conversion_RM",IF(LEFT(INDIRECT("$F"&amp;$S1654),3)="OCS","OCS_RM",IF(RIGHT(INDIRECT("$F"&amp;$S1654),10)="conversion","GOTS_RM_conversion",IF((LEFT(INDIRECT("$F"&amp;$S1654),4))="GOTS","GOTS_RM","Responsible_RM")))))))</f>
        <v>#REF!</v>
      </c>
      <c r="AF1654" s="13" t="str" cm="1">
        <f t="array" aca="1" ref="AF1654" ca="1">IF($S1654="","",INDIRECT("$Z"&amp;$S1654))</f>
        <v/>
      </c>
      <c r="AG1654" s="155"/>
      <c r="AH1654" s="13" t="str" cm="1">
        <f t="array" aca="1" ref="AH1654" ca="1">IFERROR(INDIRECT("$ag"&amp;S1654),"")</f>
        <v/>
      </c>
      <c r="AI1654" s="13" t="e" cm="1">
        <f t="array" aca="1" ref="AI1654" ca="1">INDIRECT("O"&amp;S1653)</f>
        <v>#REF!</v>
      </c>
      <c r="AJ1654" s="13" t="str">
        <f>IF($I1654="","",INDEX('Raw Material'!$A$1:$J$75,MATCH(I1654,'Raw Material'!$A$1:$A$75,0),(MATCH(G1654,'Raw Material'!$A$1:$J$1,0))))</f>
        <v/>
      </c>
      <c r="AK1654" s="13" t="str">
        <f t="shared" si="748"/>
        <v>YANLIŞRM</v>
      </c>
      <c r="AL1654" s="153" t="str">
        <f t="shared" si="749"/>
        <v/>
      </c>
    </row>
    <row r="1655" spans="1:38" ht="16.5" customHeight="1">
      <c r="A1655" s="161"/>
      <c r="B1655" s="166"/>
      <c r="C1655" s="167"/>
      <c r="D1655" s="156"/>
      <c r="E1655" s="156"/>
      <c r="F1655" s="174"/>
      <c r="G1655" s="181"/>
      <c r="H1655" s="182"/>
      <c r="I1655" s="182"/>
      <c r="J1655" s="182"/>
      <c r="K1655" s="32"/>
      <c r="L1655" s="178"/>
      <c r="M1655" s="178"/>
      <c r="N1655" s="81"/>
      <c r="O1655" s="185"/>
      <c r="P1655" s="103"/>
      <c r="Q1655" s="84" t="str">
        <f t="shared" si="750"/>
        <v/>
      </c>
      <c r="R1655" s="159"/>
      <c r="S1655" s="28" t="str" cm="1">
        <f t="array" aca="1" ref="S1655" ca="1">IF(INDIRECT("A"&amp;114+$U1655)&lt;&gt;"",114+$U1655,"")</f>
        <v/>
      </c>
      <c r="T1655" s="28" t="str">
        <f t="shared" ca="1" si="751"/>
        <v>$B</v>
      </c>
      <c r="U1655" s="29">
        <f t="shared" si="725"/>
        <v>1536</v>
      </c>
      <c r="V1655" s="29">
        <v>128.416666666677</v>
      </c>
      <c r="W1655" s="29">
        <f t="shared" si="730"/>
        <v>128</v>
      </c>
      <c r="X1655" s="41" t="str" cm="1">
        <f t="array" aca="1" ref="X1655" ca="1">IFERROR(INDEX('PC&amp;PD'!$A$1:$AP$15,ROW('PC&amp;PD'!$A$15),MATCH(INDIRECT(T1655),'PC&amp;PD'!$A$1:$AP$1,0)),"")</f>
        <v/>
      </c>
      <c r="Z1655" s="155"/>
      <c r="AA1655" s="13" t="str">
        <f t="shared" si="747"/>
        <v/>
      </c>
      <c r="AB1655" s="155"/>
      <c r="AC1655" s="13" t="str">
        <f t="shared" ca="1" si="752"/>
        <v>$AB</v>
      </c>
      <c r="AD1655" s="13" t="str" cm="1">
        <f t="array" aca="1" ref="AD1655" ca="1">IFERROR(IF((LEFT(INDIRECT("$F"&amp;$S1655),4))="GOTS",IF($G1655="Organic","GOTS_Organic_raw",(IF($G1655="Responsible","GOTS_Responsible",(IF($G1655="No Attribute (Conventional)","GOTS_conventional",(IF($G1655="Recycled Pre/Post-Consumer","GOTS_pre_post",(IF($G1655="In-Conversion","GOTS_in_conversion",(IF($G1655="Sustainably Sourced","Sustainably_sourced",""))))))))))),IF($G1655="Organic","Organic",(IF($G1655="Responsible","Responsible",(IF($G1655="No Attribute (Conventional)","No_Attribute_Conventional",(IF($G1655="Recycled Pre/Post-Consumer","Recycled_Pre_Post_Consumer",(IF($G1655="In-Conversion","In_Conversion",(IF($G1655="Recycled Pre-Consumer","Recycled_Pre_Consumer",(IF($G1655="Recycled Post-Consumer","Recycled_Post_Consumer",(IF($G1655="Sustainably Sourced","Sustainably_sourced","")))))))))))))))),"")</f>
        <v/>
      </c>
      <c r="AE1655" s="13" t="e" cm="1">
        <f t="array" aca="1" ref="AE1655" ca="1">IF(INDIRECT("$F"&amp;$S1655)="","",IF(LEFT(INDIRECT("$F"&amp;$S1655),3)="GRS","GRS_RCS_RM",IF((LEFT(INDIRECT("$F"&amp;$S1655),3))="RCS","GRS_RCS_RM",IF(INDIRECT("$F"&amp;$S1655)="OCS (No Label)","OCS_Conversion_RM",IF(LEFT(INDIRECT("$F"&amp;$S1655),3)="OCS","OCS_RM",IF(RIGHT(INDIRECT("$F"&amp;$S1655),10)="conversion","GOTS_RM_conversion",IF((LEFT(INDIRECT("$F"&amp;$S1655),4))="GOTS","GOTS_RM","Responsible_RM")))))))</f>
        <v>#REF!</v>
      </c>
      <c r="AF1655" s="13" t="str" cm="1">
        <f t="array" aca="1" ref="AF1655" ca="1">IF($S1655="","",INDIRECT("$Z"&amp;$S1655))</f>
        <v/>
      </c>
      <c r="AG1655" s="155"/>
      <c r="AH1655" s="13" t="str" cm="1">
        <f t="array" aca="1" ref="AH1655" ca="1">IFERROR(INDIRECT("$ag"&amp;S1655),"")</f>
        <v/>
      </c>
      <c r="AI1655" s="13" t="e" cm="1">
        <f t="array" aca="1" ref="AI1655" ca="1">INDIRECT("O"&amp;S1654)</f>
        <v>#REF!</v>
      </c>
      <c r="AJ1655" s="13" t="str">
        <f>IF($I1655="","",INDEX('Raw Material'!$A$1:$J$75,MATCH(I1655,'Raw Material'!$A$1:$A$75,0),(MATCH(G1655,'Raw Material'!$A$1:$J$1,0))))</f>
        <v/>
      </c>
      <c r="AK1655" s="13" t="str">
        <f t="shared" si="748"/>
        <v>YANLIŞRM</v>
      </c>
      <c r="AL1655" s="153" t="str">
        <f t="shared" si="749"/>
        <v/>
      </c>
    </row>
    <row r="1656" spans="1:38" ht="16.5" customHeight="1">
      <c r="A1656" s="162"/>
      <c r="B1656" s="168"/>
      <c r="C1656" s="169"/>
      <c r="D1656" s="156"/>
      <c r="E1656" s="156"/>
      <c r="F1656" s="175"/>
      <c r="G1656" s="181"/>
      <c r="H1656" s="182"/>
      <c r="I1656" s="182"/>
      <c r="J1656" s="182"/>
      <c r="K1656" s="32"/>
      <c r="L1656" s="179"/>
      <c r="M1656" s="179"/>
      <c r="N1656" s="81"/>
      <c r="O1656" s="185"/>
      <c r="P1656" s="103"/>
      <c r="Q1656" s="84" t="str">
        <f t="shared" si="750"/>
        <v/>
      </c>
      <c r="R1656" s="159"/>
      <c r="S1656" s="28" t="str" cm="1">
        <f t="array" aca="1" ref="S1656" ca="1">IF(INDIRECT("A"&amp;114+$U1656)&lt;&gt;"",114+$U1656,"")</f>
        <v/>
      </c>
      <c r="T1656" s="28" t="str">
        <f t="shared" ca="1" si="751"/>
        <v>$B</v>
      </c>
      <c r="U1656" s="29">
        <f t="shared" si="725"/>
        <v>1536</v>
      </c>
      <c r="V1656" s="29">
        <v>128.50000000001</v>
      </c>
      <c r="W1656" s="29">
        <f t="shared" si="730"/>
        <v>128</v>
      </c>
      <c r="X1656" s="41" t="str" cm="1">
        <f t="array" aca="1" ref="X1656" ca="1">IFERROR(INDEX('PC&amp;PD'!$A$1:$AP$15,ROW('PC&amp;PD'!$A$15),MATCH(INDIRECT(T1656),'PC&amp;PD'!$A$1:$AP$1,0)),"")</f>
        <v/>
      </c>
      <c r="Z1656" s="155"/>
      <c r="AA1656" s="13" t="str">
        <f t="shared" si="747"/>
        <v/>
      </c>
      <c r="AB1656" s="155"/>
      <c r="AC1656" s="13" t="str">
        <f t="shared" ca="1" si="752"/>
        <v>$AB</v>
      </c>
      <c r="AD1656" s="13" t="str" cm="1">
        <f t="array" aca="1" ref="AD1656" ca="1">IFERROR(IF((LEFT(INDIRECT("$F"&amp;$S1656),4))="GOTS",IF($G1656="Organic","GOTS_Organic_raw",(IF($G1656="Responsible","GOTS_Responsible",(IF($G1656="No Attribute (Conventional)","GOTS_conventional",(IF($G1656="Recycled Pre/Post-Consumer","GOTS_pre_post",(IF($G1656="In-Conversion","GOTS_in_conversion",(IF($G1656="Sustainably Sourced","Sustainably_sourced",""))))))))))),IF($G1656="Organic","Organic",(IF($G1656="Responsible","Responsible",(IF($G1656="No Attribute (Conventional)","No_Attribute_Conventional",(IF($G1656="Recycled Pre/Post-Consumer","Recycled_Pre_Post_Consumer",(IF($G1656="In-Conversion","In_Conversion",(IF($G1656="Recycled Pre-Consumer","Recycled_Pre_Consumer",(IF($G1656="Recycled Post-Consumer","Recycled_Post_Consumer",(IF($G1656="Sustainably Sourced","Sustainably_sourced","")))))))))))))))),"")</f>
        <v/>
      </c>
      <c r="AE1656" s="13" t="e" cm="1">
        <f t="array" aca="1" ref="AE1656" ca="1">IF(INDIRECT("$F"&amp;$S1656)="","",IF(LEFT(INDIRECT("$F"&amp;$S1656),3)="GRS","GRS_RCS_RM",IF((LEFT(INDIRECT("$F"&amp;$S1656),3))="RCS","GRS_RCS_RM",IF(INDIRECT("$F"&amp;$S1656)="OCS (No Label)","OCS_Conversion_RM",IF(LEFT(INDIRECT("$F"&amp;$S1656),3)="OCS","OCS_RM",IF(RIGHT(INDIRECT("$F"&amp;$S1656),10)="conversion","GOTS_RM_conversion",IF((LEFT(INDIRECT("$F"&amp;$S1656),4))="GOTS","GOTS_RM","Responsible_RM")))))))</f>
        <v>#REF!</v>
      </c>
      <c r="AF1656" s="13" t="str" cm="1">
        <f t="array" aca="1" ref="AF1656" ca="1">IF($S1656="","",INDIRECT("$Z"&amp;$S1656))</f>
        <v/>
      </c>
      <c r="AG1656" s="155"/>
      <c r="AH1656" s="13" t="str" cm="1">
        <f t="array" aca="1" ref="AH1656" ca="1">IFERROR(INDIRECT("$ag"&amp;S1656),"")</f>
        <v/>
      </c>
      <c r="AI1656" s="13" t="e" cm="1">
        <f t="array" aca="1" ref="AI1656" ca="1">INDIRECT("O"&amp;S1655)</f>
        <v>#REF!</v>
      </c>
      <c r="AJ1656" s="13" t="str">
        <f>IF($I1656="","",INDEX('Raw Material'!$A$1:$J$75,MATCH(I1656,'Raw Material'!$A$1:$A$75,0),(MATCH(G1656,'Raw Material'!$A$1:$J$1,0))))</f>
        <v/>
      </c>
      <c r="AK1656" s="13" t="str">
        <f t="shared" si="748"/>
        <v>YANLIŞRM</v>
      </c>
      <c r="AL1656" s="153" t="str">
        <f t="shared" si="749"/>
        <v/>
      </c>
    </row>
    <row r="1657" spans="1:38" ht="16.5" customHeight="1">
      <c r="A1657" s="162"/>
      <c r="B1657" s="168"/>
      <c r="C1657" s="169"/>
      <c r="D1657" s="156"/>
      <c r="E1657" s="156"/>
      <c r="F1657" s="175"/>
      <c r="G1657" s="181"/>
      <c r="H1657" s="182"/>
      <c r="I1657" s="182"/>
      <c r="J1657" s="182"/>
      <c r="K1657" s="32"/>
      <c r="L1657" s="179"/>
      <c r="M1657" s="179"/>
      <c r="N1657" s="81"/>
      <c r="O1657" s="185"/>
      <c r="P1657" s="103"/>
      <c r="Q1657" s="84" t="str">
        <f t="shared" si="750"/>
        <v/>
      </c>
      <c r="R1657" s="159"/>
      <c r="S1657" s="28" t="str" cm="1">
        <f t="array" aca="1" ref="S1657" ca="1">IF(INDIRECT("A"&amp;114+$U1657)&lt;&gt;"",114+$U1657,"")</f>
        <v/>
      </c>
      <c r="T1657" s="28" t="str">
        <f t="shared" ca="1" si="751"/>
        <v>$B</v>
      </c>
      <c r="U1657" s="29">
        <f t="shared" si="725"/>
        <v>1536</v>
      </c>
      <c r="V1657" s="29">
        <v>128.58333333334301</v>
      </c>
      <c r="W1657" s="29">
        <f t="shared" si="730"/>
        <v>128</v>
      </c>
      <c r="X1657" s="41" t="str" cm="1">
        <f t="array" aca="1" ref="X1657" ca="1">IFERROR(INDEX('PC&amp;PD'!$A$1:$AP$15,ROW('PC&amp;PD'!$A$15),MATCH(INDIRECT(T1657),'PC&amp;PD'!$A$1:$AP$1,0)),"")</f>
        <v/>
      </c>
      <c r="Z1657" s="155"/>
      <c r="AA1657" s="13" t="str">
        <f t="shared" si="747"/>
        <v/>
      </c>
      <c r="AB1657" s="155"/>
      <c r="AC1657" s="13" t="str">
        <f t="shared" ca="1" si="752"/>
        <v>$AB</v>
      </c>
      <c r="AD1657" s="13" t="str" cm="1">
        <f t="array" aca="1" ref="AD1657" ca="1">IFERROR(IF((LEFT(INDIRECT("$F"&amp;$S1657),4))="GOTS",IF($G1657="Organic","GOTS_Organic_raw",(IF($G1657="Responsible","GOTS_Responsible",(IF($G1657="No Attribute (Conventional)","GOTS_conventional",(IF($G1657="Recycled Pre/Post-Consumer","GOTS_pre_post",(IF($G1657="In-Conversion","GOTS_in_conversion",(IF($G1657="Sustainably Sourced","Sustainably_sourced",""))))))))))),IF($G1657="Organic","Organic",(IF($G1657="Responsible","Responsible",(IF($G1657="No Attribute (Conventional)","No_Attribute_Conventional",(IF($G1657="Recycled Pre/Post-Consumer","Recycled_Pre_Post_Consumer",(IF($G1657="In-Conversion","In_Conversion",(IF($G1657="Recycled Pre-Consumer","Recycled_Pre_Consumer",(IF($G1657="Recycled Post-Consumer","Recycled_Post_Consumer",(IF($G1657="Sustainably Sourced","Sustainably_sourced","")))))))))))))))),"")</f>
        <v/>
      </c>
      <c r="AE1657" s="13" t="e" cm="1">
        <f t="array" aca="1" ref="AE1657" ca="1">IF(INDIRECT("$F"&amp;$S1657)="","",IF(LEFT(INDIRECT("$F"&amp;$S1657),3)="GRS","GRS_RCS_RM",IF((LEFT(INDIRECT("$F"&amp;$S1657),3))="RCS","GRS_RCS_RM",IF(INDIRECT("$F"&amp;$S1657)="OCS (No Label)","OCS_Conversion_RM",IF(LEFT(INDIRECT("$F"&amp;$S1657),3)="OCS","OCS_RM",IF(RIGHT(INDIRECT("$F"&amp;$S1657),10)="conversion","GOTS_RM_conversion",IF((LEFT(INDIRECT("$F"&amp;$S1657),4))="GOTS","GOTS_RM","Responsible_RM")))))))</f>
        <v>#REF!</v>
      </c>
      <c r="AF1657" s="13" t="str" cm="1">
        <f t="array" aca="1" ref="AF1657" ca="1">IF($S1657="","",INDIRECT("$Z"&amp;$S1657))</f>
        <v/>
      </c>
      <c r="AG1657" s="155"/>
      <c r="AH1657" s="13" t="str" cm="1">
        <f t="array" aca="1" ref="AH1657" ca="1">IFERROR(INDIRECT("$ag"&amp;S1657),"")</f>
        <v/>
      </c>
      <c r="AI1657" s="13" t="e" cm="1">
        <f t="array" aca="1" ref="AI1657" ca="1">INDIRECT("O"&amp;S1656)</f>
        <v>#REF!</v>
      </c>
      <c r="AJ1657" s="13" t="str">
        <f>IF($I1657="","",INDEX('Raw Material'!$A$1:$J$75,MATCH(I1657,'Raw Material'!$A$1:$A$75,0),(MATCH(G1657,'Raw Material'!$A$1:$J$1,0))))</f>
        <v/>
      </c>
      <c r="AK1657" s="13" t="str">
        <f t="shared" si="748"/>
        <v>YANLIŞRM</v>
      </c>
      <c r="AL1657" s="153" t="str">
        <f t="shared" si="749"/>
        <v/>
      </c>
    </row>
    <row r="1658" spans="1:38" ht="16.5" customHeight="1">
      <c r="A1658" s="162"/>
      <c r="B1658" s="168"/>
      <c r="C1658" s="169"/>
      <c r="D1658" s="156"/>
      <c r="E1658" s="156"/>
      <c r="F1658" s="175"/>
      <c r="G1658" s="181"/>
      <c r="H1658" s="182"/>
      <c r="I1658" s="182"/>
      <c r="J1658" s="182"/>
      <c r="K1658" s="32"/>
      <c r="L1658" s="179"/>
      <c r="M1658" s="179"/>
      <c r="N1658" s="81"/>
      <c r="O1658" s="185"/>
      <c r="P1658" s="103"/>
      <c r="Q1658" s="84" t="str">
        <f t="shared" si="750"/>
        <v/>
      </c>
      <c r="R1658" s="159"/>
      <c r="S1658" s="28" t="str" cm="1">
        <f t="array" aca="1" ref="S1658" ca="1">IF(INDIRECT("A"&amp;114+$U1658)&lt;&gt;"",114+$U1658,"")</f>
        <v/>
      </c>
      <c r="T1658" s="28" t="str">
        <f t="shared" ca="1" si="751"/>
        <v>$B</v>
      </c>
      <c r="U1658" s="29">
        <f t="shared" si="725"/>
        <v>1536</v>
      </c>
      <c r="V1658" s="29">
        <v>128.666666666677</v>
      </c>
      <c r="W1658" s="29">
        <f t="shared" si="730"/>
        <v>128</v>
      </c>
      <c r="X1658" s="41" t="str" cm="1">
        <f t="array" aca="1" ref="X1658" ca="1">IFERROR(INDEX('PC&amp;PD'!$A$1:$AP$15,ROW('PC&amp;PD'!$A$15),MATCH(INDIRECT(T1658),'PC&amp;PD'!$A$1:$AP$1,0)),"")</f>
        <v/>
      </c>
      <c r="Z1658" s="155"/>
      <c r="AA1658" s="13" t="str">
        <f t="shared" si="747"/>
        <v/>
      </c>
      <c r="AB1658" s="155"/>
      <c r="AC1658" s="13" t="str">
        <f t="shared" ca="1" si="752"/>
        <v>$AB</v>
      </c>
      <c r="AD1658" s="13" t="str" cm="1">
        <f t="array" aca="1" ref="AD1658" ca="1">IFERROR(IF((LEFT(INDIRECT("$F"&amp;$S1658),4))="GOTS",IF($G1658="Organic","GOTS_Organic_raw",(IF($G1658="Responsible","GOTS_Responsible",(IF($G1658="No Attribute (Conventional)","GOTS_conventional",(IF($G1658="Recycled Pre/Post-Consumer","GOTS_pre_post",(IF($G1658="In-Conversion","GOTS_in_conversion",(IF($G1658="Sustainably Sourced","Sustainably_sourced",""))))))))))),IF($G1658="Organic","Organic",(IF($G1658="Responsible","Responsible",(IF($G1658="No Attribute (Conventional)","No_Attribute_Conventional",(IF($G1658="Recycled Pre/Post-Consumer","Recycled_Pre_Post_Consumer",(IF($G1658="In-Conversion","In_Conversion",(IF($G1658="Recycled Pre-Consumer","Recycled_Pre_Consumer",(IF($G1658="Recycled Post-Consumer","Recycled_Post_Consumer",(IF($G1658="Sustainably Sourced","Sustainably_sourced","")))))))))))))))),"")</f>
        <v/>
      </c>
      <c r="AE1658" s="13" t="e" cm="1">
        <f t="array" aca="1" ref="AE1658" ca="1">IF(INDIRECT("$F"&amp;$S1658)="","",IF(LEFT(INDIRECT("$F"&amp;$S1658),3)="GRS","GRS_RCS_RM",IF((LEFT(INDIRECT("$F"&amp;$S1658),3))="RCS","GRS_RCS_RM",IF(INDIRECT("$F"&amp;$S1658)="OCS (No Label)","OCS_Conversion_RM",IF(LEFT(INDIRECT("$F"&amp;$S1658),3)="OCS","OCS_RM",IF(RIGHT(INDIRECT("$F"&amp;$S1658),10)="conversion","GOTS_RM_conversion",IF((LEFT(INDIRECT("$F"&amp;$S1658),4))="GOTS","GOTS_RM","Responsible_RM")))))))</f>
        <v>#REF!</v>
      </c>
      <c r="AF1658" s="13" t="str" cm="1">
        <f t="array" aca="1" ref="AF1658" ca="1">IF($S1658="","",INDIRECT("$Z"&amp;$S1658))</f>
        <v/>
      </c>
      <c r="AG1658" s="155"/>
      <c r="AH1658" s="13" t="str" cm="1">
        <f t="array" aca="1" ref="AH1658" ca="1">IFERROR(INDIRECT("$ag"&amp;S1658),"")</f>
        <v/>
      </c>
      <c r="AI1658" s="13" t="e" cm="1">
        <f t="array" aca="1" ref="AI1658" ca="1">INDIRECT("O"&amp;S1657)</f>
        <v>#REF!</v>
      </c>
      <c r="AJ1658" s="13" t="str">
        <f>IF($I1658="","",INDEX('Raw Material'!$A$1:$J$75,MATCH(I1658,'Raw Material'!$A$1:$A$75,0),(MATCH(G1658,'Raw Material'!$A$1:$J$1,0))))</f>
        <v/>
      </c>
      <c r="AK1658" s="13" t="str">
        <f t="shared" si="748"/>
        <v>YANLIŞRM</v>
      </c>
      <c r="AL1658" s="153" t="str">
        <f t="shared" si="749"/>
        <v/>
      </c>
    </row>
    <row r="1659" spans="1:38" ht="16.5" customHeight="1">
      <c r="A1659" s="162"/>
      <c r="B1659" s="168"/>
      <c r="C1659" s="169"/>
      <c r="D1659" s="156"/>
      <c r="E1659" s="156"/>
      <c r="F1659" s="175"/>
      <c r="G1659" s="181"/>
      <c r="H1659" s="182"/>
      <c r="I1659" s="182"/>
      <c r="J1659" s="182"/>
      <c r="K1659" s="32"/>
      <c r="L1659" s="179"/>
      <c r="M1659" s="179"/>
      <c r="N1659" s="81"/>
      <c r="O1659" s="185"/>
      <c r="P1659" s="103"/>
      <c r="Q1659" s="84" t="str">
        <f t="shared" si="750"/>
        <v/>
      </c>
      <c r="R1659" s="159"/>
      <c r="S1659" s="28" t="str" cm="1">
        <f t="array" aca="1" ref="S1659" ca="1">IF(INDIRECT("A"&amp;114+$U1659)&lt;&gt;"",114+$U1659,"")</f>
        <v/>
      </c>
      <c r="T1659" s="28" t="str">
        <f t="shared" ca="1" si="751"/>
        <v>$B</v>
      </c>
      <c r="U1659" s="29">
        <f t="shared" si="725"/>
        <v>1536</v>
      </c>
      <c r="V1659" s="29">
        <v>128.75000000001</v>
      </c>
      <c r="W1659" s="29">
        <f t="shared" si="730"/>
        <v>128</v>
      </c>
      <c r="X1659" s="41" t="str" cm="1">
        <f t="array" aca="1" ref="X1659" ca="1">IFERROR(INDEX('PC&amp;PD'!$A$1:$AP$15,ROW('PC&amp;PD'!$A$15),MATCH(INDIRECT(T1659),'PC&amp;PD'!$A$1:$AP$1,0)),"")</f>
        <v/>
      </c>
      <c r="Z1659" s="155"/>
      <c r="AA1659" s="13" t="str">
        <f t="shared" si="747"/>
        <v/>
      </c>
      <c r="AB1659" s="155"/>
      <c r="AC1659" s="13" t="str">
        <f t="shared" ca="1" si="752"/>
        <v>$AB</v>
      </c>
      <c r="AD1659" s="13" t="str" cm="1">
        <f t="array" aca="1" ref="AD1659" ca="1">IFERROR(IF((LEFT(INDIRECT("$F"&amp;$S1659),4))="GOTS",IF($G1659="Organic","GOTS_Organic_raw",(IF($G1659="Responsible","GOTS_Responsible",(IF($G1659="No Attribute (Conventional)","GOTS_conventional",(IF($G1659="Recycled Pre/Post-Consumer","GOTS_pre_post",(IF($G1659="In-Conversion","GOTS_in_conversion",(IF($G1659="Sustainably Sourced","Sustainably_sourced",""))))))))))),IF($G1659="Organic","Organic",(IF($G1659="Responsible","Responsible",(IF($G1659="No Attribute (Conventional)","No_Attribute_Conventional",(IF($G1659="Recycled Pre/Post-Consumer","Recycled_Pre_Post_Consumer",(IF($G1659="In-Conversion","In_Conversion",(IF($G1659="Recycled Pre-Consumer","Recycled_Pre_Consumer",(IF($G1659="Recycled Post-Consumer","Recycled_Post_Consumer",(IF($G1659="Sustainably Sourced","Sustainably_sourced","")))))))))))))))),"")</f>
        <v/>
      </c>
      <c r="AE1659" s="13" t="e" cm="1">
        <f t="array" aca="1" ref="AE1659" ca="1">IF(INDIRECT("$F"&amp;$S1659)="","",IF(LEFT(INDIRECT("$F"&amp;$S1659),3)="GRS","GRS_RCS_RM",IF((LEFT(INDIRECT("$F"&amp;$S1659),3))="RCS","GRS_RCS_RM",IF(INDIRECT("$F"&amp;$S1659)="OCS (No Label)","OCS_Conversion_RM",IF(LEFT(INDIRECT("$F"&amp;$S1659),3)="OCS","OCS_RM",IF(RIGHT(INDIRECT("$F"&amp;$S1659),10)="conversion","GOTS_RM_conversion",IF((LEFT(INDIRECT("$F"&amp;$S1659),4))="GOTS","GOTS_RM","Responsible_RM")))))))</f>
        <v>#REF!</v>
      </c>
      <c r="AF1659" s="13" t="str" cm="1">
        <f t="array" aca="1" ref="AF1659" ca="1">IF($S1659="","",INDIRECT("$Z"&amp;$S1659))</f>
        <v/>
      </c>
      <c r="AG1659" s="155"/>
      <c r="AH1659" s="13" t="str" cm="1">
        <f t="array" aca="1" ref="AH1659" ca="1">IFERROR(INDIRECT("$ag"&amp;S1659),"")</f>
        <v/>
      </c>
      <c r="AI1659" s="13" t="e" cm="1">
        <f t="array" aca="1" ref="AI1659" ca="1">INDIRECT("O"&amp;S1658)</f>
        <v>#REF!</v>
      </c>
      <c r="AJ1659" s="13" t="str">
        <f>IF($I1659="","",INDEX('Raw Material'!$A$1:$J$75,MATCH(I1659,'Raw Material'!$A$1:$A$75,0),(MATCH(G1659,'Raw Material'!$A$1:$J$1,0))))</f>
        <v/>
      </c>
      <c r="AK1659" s="13" t="str">
        <f t="shared" si="748"/>
        <v>YANLIŞRM</v>
      </c>
      <c r="AL1659" s="153" t="str">
        <f t="shared" si="749"/>
        <v/>
      </c>
    </row>
    <row r="1660" spans="1:38" ht="16.5" customHeight="1">
      <c r="A1660" s="162"/>
      <c r="B1660" s="168"/>
      <c r="C1660" s="169"/>
      <c r="D1660" s="156"/>
      <c r="E1660" s="156"/>
      <c r="F1660" s="175"/>
      <c r="G1660" s="181"/>
      <c r="H1660" s="182"/>
      <c r="I1660" s="182"/>
      <c r="J1660" s="182"/>
      <c r="K1660" s="32"/>
      <c r="L1660" s="179"/>
      <c r="M1660" s="179"/>
      <c r="N1660" s="81"/>
      <c r="O1660" s="185"/>
      <c r="P1660" s="103"/>
      <c r="Q1660" s="84" t="str">
        <f t="shared" si="750"/>
        <v/>
      </c>
      <c r="R1660" s="159"/>
      <c r="S1660" s="28" t="str" cm="1">
        <f t="array" aca="1" ref="S1660" ca="1">IF(INDIRECT("A"&amp;114+$U1660)&lt;&gt;"",114+$U1660,"")</f>
        <v/>
      </c>
      <c r="T1660" s="28" t="str">
        <f t="shared" ca="1" si="751"/>
        <v>$B</v>
      </c>
      <c r="U1660" s="29">
        <f t="shared" si="725"/>
        <v>1536</v>
      </c>
      <c r="V1660" s="29">
        <v>128.83333333334301</v>
      </c>
      <c r="W1660" s="29">
        <f t="shared" si="730"/>
        <v>128</v>
      </c>
      <c r="X1660" s="41" t="str" cm="1">
        <f t="array" aca="1" ref="X1660" ca="1">IFERROR(INDEX('PC&amp;PD'!$A$1:$AP$15,ROW('PC&amp;PD'!$A$15),MATCH(INDIRECT(T1660),'PC&amp;PD'!$A$1:$AP$1,0)),"")</f>
        <v/>
      </c>
      <c r="Z1660" s="155"/>
      <c r="AA1660" s="13" t="str">
        <f t="shared" si="747"/>
        <v/>
      </c>
      <c r="AB1660" s="155"/>
      <c r="AC1660" s="13" t="str">
        <f t="shared" ca="1" si="752"/>
        <v>$AB</v>
      </c>
      <c r="AD1660" s="13" t="str" cm="1">
        <f t="array" aca="1" ref="AD1660" ca="1">IFERROR(IF((LEFT(INDIRECT("$F"&amp;$S1660),4))="GOTS",IF($G1660="Organic","GOTS_Organic_raw",(IF($G1660="Responsible","GOTS_Responsible",(IF($G1660="No Attribute (Conventional)","GOTS_conventional",(IF($G1660="Recycled Pre/Post-Consumer","GOTS_pre_post",(IF($G1660="In-Conversion","GOTS_in_conversion",(IF($G1660="Sustainably Sourced","Sustainably_sourced",""))))))))))),IF($G1660="Organic","Organic",(IF($G1660="Responsible","Responsible",(IF($G1660="No Attribute (Conventional)","No_Attribute_Conventional",(IF($G1660="Recycled Pre/Post-Consumer","Recycled_Pre_Post_Consumer",(IF($G1660="In-Conversion","In_Conversion",(IF($G1660="Recycled Pre-Consumer","Recycled_Pre_Consumer",(IF($G1660="Recycled Post-Consumer","Recycled_Post_Consumer",(IF($G1660="Sustainably Sourced","Sustainably_sourced","")))))))))))))))),"")</f>
        <v/>
      </c>
      <c r="AE1660" s="13" t="e" cm="1">
        <f t="array" aca="1" ref="AE1660" ca="1">IF(INDIRECT("$F"&amp;$S1660)="","",IF(LEFT(INDIRECT("$F"&amp;$S1660),3)="GRS","GRS_RCS_RM",IF((LEFT(INDIRECT("$F"&amp;$S1660),3))="RCS","GRS_RCS_RM",IF(INDIRECT("$F"&amp;$S1660)="OCS (No Label)","OCS_Conversion_RM",IF(LEFT(INDIRECT("$F"&amp;$S1660),3)="OCS","OCS_RM",IF(RIGHT(INDIRECT("$F"&amp;$S1660),10)="conversion","GOTS_RM_conversion",IF((LEFT(INDIRECT("$F"&amp;$S1660),4))="GOTS","GOTS_RM","Responsible_RM")))))))</f>
        <v>#REF!</v>
      </c>
      <c r="AF1660" s="13" t="str" cm="1">
        <f t="array" aca="1" ref="AF1660" ca="1">IF($S1660="","",INDIRECT("$Z"&amp;$S1660))</f>
        <v/>
      </c>
      <c r="AG1660" s="155"/>
      <c r="AH1660" s="13" t="str" cm="1">
        <f t="array" aca="1" ref="AH1660" ca="1">IFERROR(INDIRECT("$ag"&amp;S1660),"")</f>
        <v/>
      </c>
      <c r="AI1660" s="13" t="e" cm="1">
        <f t="array" aca="1" ref="AI1660" ca="1">INDIRECT("O"&amp;S1659)</f>
        <v>#REF!</v>
      </c>
      <c r="AJ1660" s="13" t="str">
        <f>IF($I1660="","",INDEX('Raw Material'!$A$1:$J$75,MATCH(I1660,'Raw Material'!$A$1:$A$75,0),(MATCH(G1660,'Raw Material'!$A$1:$J$1,0))))</f>
        <v/>
      </c>
      <c r="AK1660" s="13" t="str">
        <f t="shared" si="748"/>
        <v>YANLIŞRM</v>
      </c>
      <c r="AL1660" s="153" t="str">
        <f t="shared" si="749"/>
        <v/>
      </c>
    </row>
    <row r="1661" spans="1:38" ht="16.5" customHeight="1" thickBot="1">
      <c r="A1661" s="163"/>
      <c r="B1661" s="170"/>
      <c r="C1661" s="171"/>
      <c r="D1661" s="156"/>
      <c r="E1661" s="156"/>
      <c r="F1661" s="176"/>
      <c r="G1661" s="157"/>
      <c r="H1661" s="158"/>
      <c r="I1661" s="158"/>
      <c r="J1661" s="158"/>
      <c r="K1661" s="33"/>
      <c r="L1661" s="180"/>
      <c r="M1661" s="180"/>
      <c r="N1661" s="82"/>
      <c r="O1661" s="186"/>
      <c r="P1661" s="103"/>
      <c r="Q1661" s="84" t="str">
        <f t="shared" si="750"/>
        <v/>
      </c>
      <c r="R1661" s="159"/>
      <c r="S1661" s="28" t="str" cm="1">
        <f t="array" aca="1" ref="S1661" ca="1">IF(INDIRECT("A"&amp;114+$U1661)&lt;&gt;"",114+$U1661,"")</f>
        <v/>
      </c>
      <c r="T1661" s="28" t="str">
        <f t="shared" ca="1" si="751"/>
        <v>$B</v>
      </c>
      <c r="U1661" s="29">
        <f t="shared" si="725"/>
        <v>1536</v>
      </c>
      <c r="V1661" s="29">
        <v>128.916666666677</v>
      </c>
      <c r="W1661" s="29">
        <f t="shared" si="730"/>
        <v>128</v>
      </c>
      <c r="X1661" s="41" t="str" cm="1">
        <f t="array" aca="1" ref="X1661" ca="1">IFERROR(INDEX('PC&amp;PD'!$A$1:$AP$15,ROW('PC&amp;PD'!$A$15),MATCH(INDIRECT(T1661),'PC&amp;PD'!$A$1:$AP$1,0)),"")</f>
        <v/>
      </c>
      <c r="Z1661" s="155"/>
      <c r="AA1661" s="13" t="str">
        <f t="shared" si="747"/>
        <v/>
      </c>
      <c r="AB1661" s="155"/>
      <c r="AC1661" s="13" t="str">
        <f t="shared" ca="1" si="752"/>
        <v>$AB</v>
      </c>
      <c r="AD1661" s="13" t="str" cm="1">
        <f t="array" aca="1" ref="AD1661" ca="1">IFERROR(IF((LEFT(INDIRECT("$F"&amp;$S1661),4))="GOTS",IF($G1661="Organic","GOTS_Organic_raw",(IF($G1661="Responsible","GOTS_Responsible",(IF($G1661="No Attribute (Conventional)","GOTS_conventional",(IF($G1661="Recycled Pre/Post-Consumer","GOTS_pre_post",(IF($G1661="In-Conversion","GOTS_in_conversion",(IF($G1661="Sustainably Sourced","Sustainably_sourced",""))))))))))),IF($G1661="Organic","Organic",(IF($G1661="Responsible","Responsible",(IF($G1661="No Attribute (Conventional)","No_Attribute_Conventional",(IF($G1661="Recycled Pre/Post-Consumer","Recycled_Pre_Post_Consumer",(IF($G1661="In-Conversion","In_Conversion",(IF($G1661="Recycled Pre-Consumer","Recycled_Pre_Consumer",(IF($G1661="Recycled Post-Consumer","Recycled_Post_Consumer",(IF($G1661="Sustainably Sourced","Sustainably_sourced","")))))))))))))))),"")</f>
        <v/>
      </c>
      <c r="AE1661" s="13" t="e" cm="1">
        <f t="array" aca="1" ref="AE1661" ca="1">IF(INDIRECT("$F"&amp;$S1661)="","",IF(LEFT(INDIRECT("$F"&amp;$S1661),3)="GRS","GRS_RCS_RM",IF((LEFT(INDIRECT("$F"&amp;$S1661),3))="RCS","GRS_RCS_RM",IF(INDIRECT("$F"&amp;$S1661)="OCS (No Label)","OCS_Conversion_RM",IF(LEFT(INDIRECT("$F"&amp;$S1661),3)="OCS","OCS_RM",IF(RIGHT(INDIRECT("$F"&amp;$S1661),10)="conversion","GOTS_RM_conversion",IF((LEFT(INDIRECT("$F"&amp;$S1661),4))="GOTS","GOTS_RM","Responsible_RM")))))))</f>
        <v>#REF!</v>
      </c>
      <c r="AF1661" s="13" t="str" cm="1">
        <f t="array" aca="1" ref="AF1661" ca="1">IF($S1661="","",INDIRECT("$Z"&amp;$S1661))</f>
        <v/>
      </c>
      <c r="AG1661" s="155"/>
      <c r="AH1661" s="13" t="str" cm="1">
        <f t="array" aca="1" ref="AH1661" ca="1">IFERROR(INDIRECT("$ag"&amp;S1661),"")</f>
        <v/>
      </c>
      <c r="AI1661" s="13" t="e" cm="1">
        <f t="array" aca="1" ref="AI1661" ca="1">INDIRECT("O"&amp;S1660)</f>
        <v>#REF!</v>
      </c>
      <c r="AJ1661" s="13" t="str">
        <f>IF($I1661="","",INDEX('Raw Material'!$A$1:$J$75,MATCH(I1661,'Raw Material'!$A$1:$A$75,0),(MATCH(G1661,'Raw Material'!$A$1:$J$1,0))))</f>
        <v/>
      </c>
      <c r="AK1661" s="13" t="str">
        <f t="shared" si="748"/>
        <v>YANLIŞRM</v>
      </c>
      <c r="AL1661" s="153" t="str">
        <f t="shared" si="749"/>
        <v/>
      </c>
    </row>
    <row r="1662" spans="1:38" ht="16.5" customHeight="1">
      <c r="A1662" s="160" t="str">
        <f>IF(B1662="","",COUNTA($B$114:$B1662))</f>
        <v/>
      </c>
      <c r="B1662" s="164"/>
      <c r="C1662" s="165"/>
      <c r="D1662" s="183"/>
      <c r="E1662" s="183"/>
      <c r="F1662" s="172"/>
      <c r="G1662" s="212"/>
      <c r="H1662" s="206"/>
      <c r="I1662" s="206"/>
      <c r="J1662" s="206"/>
      <c r="K1662" s="31"/>
      <c r="L1662" s="177" t="str">
        <f t="shared" ref="L1662" si="753">IF(R1662="","",LEFT(R1662,LEN(R1662)-2))</f>
        <v/>
      </c>
      <c r="M1662" s="177"/>
      <c r="N1662" s="80"/>
      <c r="O1662" s="184"/>
      <c r="P1662" s="103"/>
      <c r="Q1662" s="84" t="str">
        <f t="shared" si="750"/>
        <v/>
      </c>
      <c r="R1662" s="159" t="str">
        <f t="shared" ref="R1662" si="754">CONCATENATE($Q1662,Q1663,Q1664,Q1665,Q1666,Q1667,$Q1668,$Q1669,$Q1670,$Q1671,Q1672,Q1673)</f>
        <v/>
      </c>
      <c r="S1662" s="28" t="str" cm="1">
        <f t="array" aca="1" ref="S1662" ca="1">IF(INDIRECT("A"&amp;114+$U1662)&lt;&gt;"",114+$U1662,"")</f>
        <v/>
      </c>
      <c r="T1662" s="28" t="str">
        <f t="shared" ca="1" si="751"/>
        <v>$B</v>
      </c>
      <c r="U1662" s="29">
        <f t="shared" si="725"/>
        <v>1548</v>
      </c>
      <c r="V1662" s="29">
        <v>129.00000000001</v>
      </c>
      <c r="W1662" s="29">
        <f t="shared" si="730"/>
        <v>129</v>
      </c>
      <c r="X1662" s="41" t="str" cm="1">
        <f t="array" aca="1" ref="X1662" ca="1">IFERROR(INDEX('PC&amp;PD'!$A$1:$AP$15,ROW('PC&amp;PD'!$A$15),MATCH(INDIRECT(T1662),'PC&amp;PD'!$A$1:$AP$1,0)),"")</f>
        <v/>
      </c>
      <c r="Z1662" s="155" t="str">
        <f t="shared" ref="Z1662" si="755">IFERROR(IF($F1662="OCS 100","OCS (OCS 100)",IF($F1662="OCS Blended","OCS (OCS Blended)",IF($F1662="OCS (No Label)","OCS (No Label)",IF($F1662="RCS 100","RCS (RCS 100)",IF($F1662="RCS Blended","RCS (RCS Blended)",IF($F1662="GRS","GRS (GRS)",IF($F1662="GRS (No Label)", "GRS (No Label)",IF($F1662="RDS","RDS (RDS)",IF($F1662="RWS","RWS (RWS)",IF($F1662="RAS","RAS (RAS)",IF($F1662="RMS","RMS (RMS)",IF($F1662="GOTS Organic","GOTS (Organic)",IF($F1662="GOTS Made with organic","GOTS (Made with Organic)",IF($F1662="GOTS Organic - in conversion","GOTS (Organic - In Conversion)",IF($F1662="GOTS Made with organic - in conversion","GOTS (Made with Organic - In Conversion)",""))))))))))))))),"")</f>
        <v/>
      </c>
      <c r="AA1662" s="13" t="str">
        <f t="shared" si="747"/>
        <v/>
      </c>
      <c r="AB1662" s="155" t="str">
        <f t="shared" ref="AB1662" si="756">IFERROR(IF($F1662="OCS 100", "OCS_100",IF($F1662="OCS Blended", "OCS_Blended",IF($F1662="OCS (No Label)", "OCS_No_Label",IF($F1662="RCS 100", "RCS_100",IF($F1662="RCS Blended","RCS_Blended",IF($F1662="GRS","GRS",IF($F1662="GRS (No Label)", "GRS_No_Label",IF($F1662="RDS","RDS",IF($F1662="RWS","RWS",IF($F1662="RMS","RMS",IF($F1662="GOTS Organic","GOTS_Organic",IF($F1662="GOTS Made with organic","GOTS_Made_with_organic",IF($F1662="GOTS Organic - in conversion","GOTS_Organic_in_Conversion",IF($F1662="GOTS Made with organic - in conversion","GOTS_Made_with_Organic_in_Conversion",IF($F1662="RAS","RAS",""))))))))))))))),"")</f>
        <v/>
      </c>
      <c r="AC1662" s="13" t="str">
        <f t="shared" ca="1" si="752"/>
        <v>$AB</v>
      </c>
      <c r="AD1662" s="13" t="str" cm="1">
        <f t="array" aca="1" ref="AD1662" ca="1">IFERROR(IF((LEFT(INDIRECT("$F"&amp;$S1662),4))="GOTS",IF($G1662="Organic","GOTS_Organic_raw",(IF($G1662="Responsible","GOTS_Responsible",(IF($G1662="No Attribute (Conventional)","GOTS_conventional",(IF($G1662="Recycled Pre/Post-Consumer","GOTS_pre_post",(IF($G1662="In-Conversion","GOTS_in_conversion",(IF($G1662="Sustainably Sourced","Sustainably_sourced",""))))))))))),IF($G1662="Organic","Organic",(IF($G1662="Responsible","Responsible",(IF($G1662="No Attribute (Conventional)","No_Attribute_Conventional",(IF($G1662="Recycled Pre/Post-Consumer","Recycled_Pre_Post_Consumer",(IF($G1662="In-Conversion","In_Conversion",(IF($G1662="Recycled Pre-Consumer","Recycled_Pre_Consumer",(IF($G1662="Recycled Post-Consumer","Recycled_Post_Consumer",(IF($G1662="Sustainably Sourced","Sustainably_sourced","")))))))))))))))),"")</f>
        <v/>
      </c>
      <c r="AE1662" s="13" t="e" cm="1">
        <f t="array" aca="1" ref="AE1662" ca="1">IF(INDIRECT("$F"&amp;$S1662)="","",IF(LEFT(INDIRECT("$F"&amp;$S1662),3)="GRS","GRS_RCS_RM",IF((LEFT(INDIRECT("$F"&amp;$S1662),3))="RCS","GRS_RCS_RM",IF(INDIRECT("$F"&amp;$S1662)="OCS (No Label)","OCS_Conversion_RM",IF(LEFT(INDIRECT("$F"&amp;$S1662),3)="OCS","OCS_RM",IF(RIGHT(INDIRECT("$F"&amp;$S1662),10)="conversion","GOTS_RM_conversion",IF((LEFT(INDIRECT("$F"&amp;$S1662),4))="GOTS","GOTS_RM","Responsible_RM")))))))</f>
        <v>#REF!</v>
      </c>
      <c r="AF1662" s="13" t="str" cm="1">
        <f t="array" aca="1" ref="AF1662" ca="1">IF($S1662="","",INDIRECT("$Z"&amp;$S1662))</f>
        <v/>
      </c>
      <c r="AG1662" s="155" t="str">
        <f t="shared" ref="AG1662:AG1722" si="757">IF(AND(Y1662="",Y1663="",Y1664="",Y1665="",Y1666="",Y1667="",Y1668="",Y1669="",Y1670="",Y1671="",Y1672="",Y1673=""),"",CONCATENATE(Y1662&amp;", "&amp;Y1663&amp;", "&amp;Y1664&amp;", "&amp;Y1665&amp;", "&amp;Y1666&amp;", "&amp;Y1667&amp;", "&amp;Y1668&amp;", "&amp;Y1669&amp;", "&amp;Y1670&amp;", "&amp;Y1671&amp;", "&amp;Y1672&amp;", "&amp;Y1673))</f>
        <v/>
      </c>
      <c r="AH1662" s="13" t="str" cm="1">
        <f t="array" aca="1" ref="AH1662" ca="1">IFERROR(INDIRECT("$ag"&amp;S1662),"")</f>
        <v/>
      </c>
      <c r="AI1662" s="13" t="e" cm="1">
        <f t="array" aca="1" ref="AI1662" ca="1">INDIRECT("O"&amp;S1661)</f>
        <v>#REF!</v>
      </c>
      <c r="AJ1662" s="13" t="str">
        <f>IF($I1662="","",INDEX('Raw Material'!$A$1:$J$75,MATCH(I1662,'Raw Material'!$A$1:$A$75,0),(MATCH(G1662,'Raw Material'!$A$1:$J$1,0))))</f>
        <v/>
      </c>
      <c r="AK1662" s="13" t="str">
        <f t="shared" si="748"/>
        <v>YANLIŞRM</v>
      </c>
      <c r="AL1662" s="153" t="str">
        <f t="shared" si="749"/>
        <v/>
      </c>
    </row>
    <row r="1663" spans="1:38" ht="16.5" customHeight="1">
      <c r="A1663" s="161"/>
      <c r="B1663" s="166"/>
      <c r="C1663" s="167"/>
      <c r="D1663" s="156"/>
      <c r="E1663" s="156"/>
      <c r="F1663" s="173"/>
      <c r="G1663" s="181"/>
      <c r="H1663" s="182"/>
      <c r="I1663" s="182"/>
      <c r="J1663" s="182"/>
      <c r="K1663" s="32"/>
      <c r="L1663" s="178"/>
      <c r="M1663" s="178"/>
      <c r="N1663" s="81"/>
      <c r="O1663" s="185"/>
      <c r="P1663" s="103"/>
      <c r="Q1663" s="84" t="str">
        <f t="shared" si="750"/>
        <v/>
      </c>
      <c r="R1663" s="159"/>
      <c r="S1663" s="28" t="str" cm="1">
        <f t="array" aca="1" ref="S1663" ca="1">IF(INDIRECT("A"&amp;114+$U1663)&lt;&gt;"",114+$U1663,"")</f>
        <v/>
      </c>
      <c r="T1663" s="28" t="str">
        <f t="shared" ca="1" si="751"/>
        <v>$B</v>
      </c>
      <c r="U1663" s="29">
        <f t="shared" ref="U1663:U1726" si="758">(12*W1663)</f>
        <v>1548</v>
      </c>
      <c r="V1663" s="29">
        <v>129.08333333334301</v>
      </c>
      <c r="W1663" s="29">
        <f t="shared" si="730"/>
        <v>129</v>
      </c>
      <c r="X1663" s="41" t="str" cm="1">
        <f t="array" aca="1" ref="X1663" ca="1">IFERROR(INDEX('PC&amp;PD'!$A$1:$AP$15,ROW('PC&amp;PD'!$A$15),MATCH(INDIRECT(T1663),'PC&amp;PD'!$A$1:$AP$1,0)),"")</f>
        <v/>
      </c>
      <c r="Z1663" s="155"/>
      <c r="AA1663" s="13" t="str">
        <f t="shared" si="747"/>
        <v/>
      </c>
      <c r="AB1663" s="155"/>
      <c r="AC1663" s="13" t="str">
        <f t="shared" ca="1" si="752"/>
        <v>$AB</v>
      </c>
      <c r="AD1663" s="13" t="str" cm="1">
        <f t="array" aca="1" ref="AD1663" ca="1">IFERROR(IF((LEFT(INDIRECT("$F"&amp;$S1663),4))="GOTS",IF($G1663="Organic","GOTS_Organic_raw",(IF($G1663="Responsible","GOTS_Responsible",(IF($G1663="No Attribute (Conventional)","GOTS_conventional",(IF($G1663="Recycled Pre/Post-Consumer","GOTS_pre_post",(IF($G1663="In-Conversion","GOTS_in_conversion",(IF($G1663="Sustainably Sourced","Sustainably_sourced",""))))))))))),IF($G1663="Organic","Organic",(IF($G1663="Responsible","Responsible",(IF($G1663="No Attribute (Conventional)","No_Attribute_Conventional",(IF($G1663="Recycled Pre/Post-Consumer","Recycled_Pre_Post_Consumer",(IF($G1663="In-Conversion","In_Conversion",(IF($G1663="Recycled Pre-Consumer","Recycled_Pre_Consumer",(IF($G1663="Recycled Post-Consumer","Recycled_Post_Consumer",(IF($G1663="Sustainably Sourced","Sustainably_sourced","")))))))))))))))),"")</f>
        <v/>
      </c>
      <c r="AE1663" s="13" t="e" cm="1">
        <f t="array" aca="1" ref="AE1663" ca="1">IF(INDIRECT("$F"&amp;$S1663)="","",IF(LEFT(INDIRECT("$F"&amp;$S1663),3)="GRS","GRS_RCS_RM",IF((LEFT(INDIRECT("$F"&amp;$S1663),3))="RCS","GRS_RCS_RM",IF(INDIRECT("$F"&amp;$S1663)="OCS (No Label)","OCS_Conversion_RM",IF(LEFT(INDIRECT("$F"&amp;$S1663),3)="OCS","OCS_RM",IF(RIGHT(INDIRECT("$F"&amp;$S1663),10)="conversion","GOTS_RM_conversion",IF((LEFT(INDIRECT("$F"&amp;$S1663),4))="GOTS","GOTS_RM","Responsible_RM")))))))</f>
        <v>#REF!</v>
      </c>
      <c r="AF1663" s="13" t="str" cm="1">
        <f t="array" aca="1" ref="AF1663" ca="1">IF($S1663="","",INDIRECT("$Z"&amp;$S1663))</f>
        <v/>
      </c>
      <c r="AG1663" s="155"/>
      <c r="AH1663" s="13" t="str" cm="1">
        <f t="array" aca="1" ref="AH1663" ca="1">IFERROR(INDIRECT("$ag"&amp;S1663),"")</f>
        <v/>
      </c>
      <c r="AI1663" s="13" t="e" cm="1">
        <f t="array" aca="1" ref="AI1663" ca="1">INDIRECT("O"&amp;S1662)</f>
        <v>#REF!</v>
      </c>
      <c r="AJ1663" s="13" t="str">
        <f>IF($I1663="","",INDEX('Raw Material'!$A$1:$J$75,MATCH(I1663,'Raw Material'!$A$1:$A$75,0),(MATCH(G1663,'Raw Material'!$A$1:$J$1,0))))</f>
        <v/>
      </c>
      <c r="AK1663" s="13" t="str">
        <f t="shared" si="748"/>
        <v>YANLIŞRM</v>
      </c>
      <c r="AL1663" s="153" t="str">
        <f t="shared" si="749"/>
        <v/>
      </c>
    </row>
    <row r="1664" spans="1:38" ht="16.5" customHeight="1">
      <c r="A1664" s="161"/>
      <c r="B1664" s="166"/>
      <c r="C1664" s="167"/>
      <c r="D1664" s="156"/>
      <c r="E1664" s="156"/>
      <c r="F1664" s="173"/>
      <c r="G1664" s="181"/>
      <c r="H1664" s="182"/>
      <c r="I1664" s="182"/>
      <c r="J1664" s="182"/>
      <c r="K1664" s="32"/>
      <c r="L1664" s="178"/>
      <c r="M1664" s="178"/>
      <c r="N1664" s="81"/>
      <c r="O1664" s="185"/>
      <c r="P1664" s="103"/>
      <c r="Q1664" s="84" t="str">
        <f t="shared" si="750"/>
        <v/>
      </c>
      <c r="R1664" s="159"/>
      <c r="S1664" s="28" t="str" cm="1">
        <f t="array" aca="1" ref="S1664" ca="1">IF(INDIRECT("A"&amp;114+$U1664)&lt;&gt;"",114+$U1664,"")</f>
        <v/>
      </c>
      <c r="T1664" s="28" t="str">
        <f t="shared" ca="1" si="751"/>
        <v>$B</v>
      </c>
      <c r="U1664" s="29">
        <f t="shared" si="758"/>
        <v>1548</v>
      </c>
      <c r="V1664" s="29">
        <v>129.166666666677</v>
      </c>
      <c r="W1664" s="29">
        <f t="shared" si="730"/>
        <v>129</v>
      </c>
      <c r="X1664" s="41" t="str" cm="1">
        <f t="array" aca="1" ref="X1664" ca="1">IFERROR(INDEX('PC&amp;PD'!$A$1:$AP$15,ROW('PC&amp;PD'!$A$15),MATCH(INDIRECT(T1664),'PC&amp;PD'!$A$1:$AP$1,0)),"")</f>
        <v/>
      </c>
      <c r="Z1664" s="155"/>
      <c r="AA1664" s="13" t="str">
        <f t="shared" si="747"/>
        <v/>
      </c>
      <c r="AB1664" s="155"/>
      <c r="AC1664" s="13" t="str">
        <f t="shared" ca="1" si="752"/>
        <v>$AB</v>
      </c>
      <c r="AD1664" s="13" t="str" cm="1">
        <f t="array" aca="1" ref="AD1664" ca="1">IFERROR(IF((LEFT(INDIRECT("$F"&amp;$S1664),4))="GOTS",IF($G1664="Organic","GOTS_Organic_raw",(IF($G1664="Responsible","GOTS_Responsible",(IF($G1664="No Attribute (Conventional)","GOTS_conventional",(IF($G1664="Recycled Pre/Post-Consumer","GOTS_pre_post",(IF($G1664="In-Conversion","GOTS_in_conversion",(IF($G1664="Sustainably Sourced","Sustainably_sourced",""))))))))))),IF($G1664="Organic","Organic",(IF($G1664="Responsible","Responsible",(IF($G1664="No Attribute (Conventional)","No_Attribute_Conventional",(IF($G1664="Recycled Pre/Post-Consumer","Recycled_Pre_Post_Consumer",(IF($G1664="In-Conversion","In_Conversion",(IF($G1664="Recycled Pre-Consumer","Recycled_Pre_Consumer",(IF($G1664="Recycled Post-Consumer","Recycled_Post_Consumer",(IF($G1664="Sustainably Sourced","Sustainably_sourced","")))))))))))))))),"")</f>
        <v/>
      </c>
      <c r="AE1664" s="13" t="e" cm="1">
        <f t="array" aca="1" ref="AE1664" ca="1">IF(INDIRECT("$F"&amp;$S1664)="","",IF(LEFT(INDIRECT("$F"&amp;$S1664),3)="GRS","GRS_RCS_RM",IF((LEFT(INDIRECT("$F"&amp;$S1664),3))="RCS","GRS_RCS_RM",IF(INDIRECT("$F"&amp;$S1664)="OCS (No Label)","OCS_Conversion_RM",IF(LEFT(INDIRECT("$F"&amp;$S1664),3)="OCS","OCS_RM",IF(RIGHT(INDIRECT("$F"&amp;$S1664),10)="conversion","GOTS_RM_conversion",IF((LEFT(INDIRECT("$F"&amp;$S1664),4))="GOTS","GOTS_RM","Responsible_RM")))))))</f>
        <v>#REF!</v>
      </c>
      <c r="AF1664" s="13" t="str" cm="1">
        <f t="array" aca="1" ref="AF1664" ca="1">IF($S1664="","",INDIRECT("$Z"&amp;$S1664))</f>
        <v/>
      </c>
      <c r="AG1664" s="155"/>
      <c r="AH1664" s="13" t="str" cm="1">
        <f t="array" aca="1" ref="AH1664" ca="1">IFERROR(INDIRECT("$ag"&amp;S1664),"")</f>
        <v/>
      </c>
      <c r="AI1664" s="13" t="e" cm="1">
        <f t="array" aca="1" ref="AI1664" ca="1">INDIRECT("O"&amp;S1663)</f>
        <v>#REF!</v>
      </c>
      <c r="AJ1664" s="13" t="str">
        <f>IF($I1664="","",INDEX('Raw Material'!$A$1:$J$75,MATCH(I1664,'Raw Material'!$A$1:$A$75,0),(MATCH(G1664,'Raw Material'!$A$1:$J$1,0))))</f>
        <v/>
      </c>
      <c r="AK1664" s="13" t="str">
        <f t="shared" si="748"/>
        <v>YANLIŞRM</v>
      </c>
      <c r="AL1664" s="153" t="str">
        <f t="shared" si="749"/>
        <v/>
      </c>
    </row>
    <row r="1665" spans="1:38" ht="16.5" customHeight="1">
      <c r="A1665" s="161"/>
      <c r="B1665" s="166"/>
      <c r="C1665" s="167"/>
      <c r="D1665" s="156"/>
      <c r="E1665" s="156"/>
      <c r="F1665" s="174"/>
      <c r="G1665" s="181"/>
      <c r="H1665" s="182"/>
      <c r="I1665" s="182"/>
      <c r="J1665" s="182"/>
      <c r="K1665" s="32"/>
      <c r="L1665" s="178"/>
      <c r="M1665" s="178"/>
      <c r="N1665" s="81"/>
      <c r="O1665" s="185"/>
      <c r="P1665" s="103"/>
      <c r="Q1665" s="84" t="str">
        <f t="shared" si="750"/>
        <v/>
      </c>
      <c r="R1665" s="159"/>
      <c r="S1665" s="28" t="str" cm="1">
        <f t="array" aca="1" ref="S1665" ca="1">IF(INDIRECT("A"&amp;114+$U1665)&lt;&gt;"",114+$U1665,"")</f>
        <v/>
      </c>
      <c r="T1665" s="28" t="str">
        <f t="shared" ca="1" si="751"/>
        <v>$B</v>
      </c>
      <c r="U1665" s="29">
        <f t="shared" si="758"/>
        <v>1548</v>
      </c>
      <c r="V1665" s="29">
        <v>129.25000000001</v>
      </c>
      <c r="W1665" s="29">
        <f t="shared" si="730"/>
        <v>129</v>
      </c>
      <c r="X1665" s="41" t="str" cm="1">
        <f t="array" aca="1" ref="X1665" ca="1">IFERROR(INDEX('PC&amp;PD'!$A$1:$AP$15,ROW('PC&amp;PD'!$A$15),MATCH(INDIRECT(T1665),'PC&amp;PD'!$A$1:$AP$1,0)),"")</f>
        <v/>
      </c>
      <c r="Z1665" s="155"/>
      <c r="AA1665" s="13" t="str">
        <f t="shared" si="747"/>
        <v/>
      </c>
      <c r="AB1665" s="155"/>
      <c r="AC1665" s="13" t="str">
        <f t="shared" ca="1" si="752"/>
        <v>$AB</v>
      </c>
      <c r="AD1665" s="13" t="str" cm="1">
        <f t="array" aca="1" ref="AD1665" ca="1">IFERROR(IF((LEFT(INDIRECT("$F"&amp;$S1665),4))="GOTS",IF($G1665="Organic","GOTS_Organic_raw",(IF($G1665="Responsible","GOTS_Responsible",(IF($G1665="No Attribute (Conventional)","GOTS_conventional",(IF($G1665="Recycled Pre/Post-Consumer","GOTS_pre_post",(IF($G1665="In-Conversion","GOTS_in_conversion",(IF($G1665="Sustainably Sourced","Sustainably_sourced",""))))))))))),IF($G1665="Organic","Organic",(IF($G1665="Responsible","Responsible",(IF($G1665="No Attribute (Conventional)","No_Attribute_Conventional",(IF($G1665="Recycled Pre/Post-Consumer","Recycled_Pre_Post_Consumer",(IF($G1665="In-Conversion","In_Conversion",(IF($G1665="Recycled Pre-Consumer","Recycled_Pre_Consumer",(IF($G1665="Recycled Post-Consumer","Recycled_Post_Consumer",(IF($G1665="Sustainably Sourced","Sustainably_sourced","")))))))))))))))),"")</f>
        <v/>
      </c>
      <c r="AE1665" s="13" t="e" cm="1">
        <f t="array" aca="1" ref="AE1665" ca="1">IF(INDIRECT("$F"&amp;$S1665)="","",IF(LEFT(INDIRECT("$F"&amp;$S1665),3)="GRS","GRS_RCS_RM",IF((LEFT(INDIRECT("$F"&amp;$S1665),3))="RCS","GRS_RCS_RM",IF(INDIRECT("$F"&amp;$S1665)="OCS (No Label)","OCS_Conversion_RM",IF(LEFT(INDIRECT("$F"&amp;$S1665),3)="OCS","OCS_RM",IF(RIGHT(INDIRECT("$F"&amp;$S1665),10)="conversion","GOTS_RM_conversion",IF((LEFT(INDIRECT("$F"&amp;$S1665),4))="GOTS","GOTS_RM","Responsible_RM")))))))</f>
        <v>#REF!</v>
      </c>
      <c r="AF1665" s="13" t="str" cm="1">
        <f t="array" aca="1" ref="AF1665" ca="1">IF($S1665="","",INDIRECT("$Z"&amp;$S1665))</f>
        <v/>
      </c>
      <c r="AG1665" s="155"/>
      <c r="AH1665" s="13" t="str" cm="1">
        <f t="array" aca="1" ref="AH1665" ca="1">IFERROR(INDIRECT("$ag"&amp;S1665),"")</f>
        <v/>
      </c>
      <c r="AI1665" s="13" t="e" cm="1">
        <f t="array" aca="1" ref="AI1665" ca="1">INDIRECT("O"&amp;S1664)</f>
        <v>#REF!</v>
      </c>
      <c r="AJ1665" s="13" t="str">
        <f>IF($I1665="","",INDEX('Raw Material'!$A$1:$J$75,MATCH(I1665,'Raw Material'!$A$1:$A$75,0),(MATCH(G1665,'Raw Material'!$A$1:$J$1,0))))</f>
        <v/>
      </c>
      <c r="AK1665" s="13" t="str">
        <f t="shared" si="748"/>
        <v>YANLIŞRM</v>
      </c>
      <c r="AL1665" s="153" t="str">
        <f t="shared" si="749"/>
        <v/>
      </c>
    </row>
    <row r="1666" spans="1:38" ht="16.5" customHeight="1">
      <c r="A1666" s="161"/>
      <c r="B1666" s="166"/>
      <c r="C1666" s="167"/>
      <c r="D1666" s="156"/>
      <c r="E1666" s="156"/>
      <c r="F1666" s="174"/>
      <c r="G1666" s="181"/>
      <c r="H1666" s="182"/>
      <c r="I1666" s="182"/>
      <c r="J1666" s="182"/>
      <c r="K1666" s="32"/>
      <c r="L1666" s="178"/>
      <c r="M1666" s="178"/>
      <c r="N1666" s="81"/>
      <c r="O1666" s="185"/>
      <c r="P1666" s="103"/>
      <c r="Q1666" s="84" t="str">
        <f t="shared" si="750"/>
        <v/>
      </c>
      <c r="R1666" s="159"/>
      <c r="S1666" s="28" t="str" cm="1">
        <f t="array" aca="1" ref="S1666" ca="1">IF(INDIRECT("A"&amp;114+$U1666)&lt;&gt;"",114+$U1666,"")</f>
        <v/>
      </c>
      <c r="T1666" s="28" t="str">
        <f t="shared" ca="1" si="751"/>
        <v>$B</v>
      </c>
      <c r="U1666" s="29">
        <f t="shared" si="758"/>
        <v>1548</v>
      </c>
      <c r="V1666" s="29">
        <v>129.33333333334301</v>
      </c>
      <c r="W1666" s="29">
        <f t="shared" si="730"/>
        <v>129</v>
      </c>
      <c r="X1666" s="41" t="str" cm="1">
        <f t="array" aca="1" ref="X1666" ca="1">IFERROR(INDEX('PC&amp;PD'!$A$1:$AP$15,ROW('PC&amp;PD'!$A$15),MATCH(INDIRECT(T1666),'PC&amp;PD'!$A$1:$AP$1,0)),"")</f>
        <v/>
      </c>
      <c r="Z1666" s="155"/>
      <c r="AA1666" s="13" t="str">
        <f t="shared" si="747"/>
        <v/>
      </c>
      <c r="AB1666" s="155"/>
      <c r="AC1666" s="13" t="str">
        <f t="shared" ca="1" si="752"/>
        <v>$AB</v>
      </c>
      <c r="AD1666" s="13" t="str" cm="1">
        <f t="array" aca="1" ref="AD1666" ca="1">IFERROR(IF((LEFT(INDIRECT("$F"&amp;$S1666),4))="GOTS",IF($G1666="Organic","GOTS_Organic_raw",(IF($G1666="Responsible","GOTS_Responsible",(IF($G1666="No Attribute (Conventional)","GOTS_conventional",(IF($G1666="Recycled Pre/Post-Consumer","GOTS_pre_post",(IF($G1666="In-Conversion","GOTS_in_conversion",(IF($G1666="Sustainably Sourced","Sustainably_sourced",""))))))))))),IF($G1666="Organic","Organic",(IF($G1666="Responsible","Responsible",(IF($G1666="No Attribute (Conventional)","No_Attribute_Conventional",(IF($G1666="Recycled Pre/Post-Consumer","Recycled_Pre_Post_Consumer",(IF($G1666="In-Conversion","In_Conversion",(IF($G1666="Recycled Pre-Consumer","Recycled_Pre_Consumer",(IF($G1666="Recycled Post-Consumer","Recycled_Post_Consumer",(IF($G1666="Sustainably Sourced","Sustainably_sourced","")))))))))))))))),"")</f>
        <v/>
      </c>
      <c r="AE1666" s="13" t="e" cm="1">
        <f t="array" aca="1" ref="AE1666" ca="1">IF(INDIRECT("$F"&amp;$S1666)="","",IF(LEFT(INDIRECT("$F"&amp;$S1666),3)="GRS","GRS_RCS_RM",IF((LEFT(INDIRECT("$F"&amp;$S1666),3))="RCS","GRS_RCS_RM",IF(INDIRECT("$F"&amp;$S1666)="OCS (No Label)","OCS_Conversion_RM",IF(LEFT(INDIRECT("$F"&amp;$S1666),3)="OCS","OCS_RM",IF(RIGHT(INDIRECT("$F"&amp;$S1666),10)="conversion","GOTS_RM_conversion",IF((LEFT(INDIRECT("$F"&amp;$S1666),4))="GOTS","GOTS_RM","Responsible_RM")))))))</f>
        <v>#REF!</v>
      </c>
      <c r="AF1666" s="13" t="str" cm="1">
        <f t="array" aca="1" ref="AF1666" ca="1">IF($S1666="","",INDIRECT("$Z"&amp;$S1666))</f>
        <v/>
      </c>
      <c r="AG1666" s="155"/>
      <c r="AH1666" s="13" t="str" cm="1">
        <f t="array" aca="1" ref="AH1666" ca="1">IFERROR(INDIRECT("$ag"&amp;S1666),"")</f>
        <v/>
      </c>
      <c r="AI1666" s="13" t="e" cm="1">
        <f t="array" aca="1" ref="AI1666" ca="1">INDIRECT("O"&amp;S1665)</f>
        <v>#REF!</v>
      </c>
      <c r="AJ1666" s="13" t="str">
        <f>IF($I1666="","",INDEX('Raw Material'!$A$1:$J$75,MATCH(I1666,'Raw Material'!$A$1:$A$75,0),(MATCH(G1666,'Raw Material'!$A$1:$J$1,0))))</f>
        <v/>
      </c>
      <c r="AK1666" s="13" t="str">
        <f t="shared" si="748"/>
        <v>YANLIŞRM</v>
      </c>
      <c r="AL1666" s="153" t="str">
        <f t="shared" si="749"/>
        <v/>
      </c>
    </row>
    <row r="1667" spans="1:38" ht="16.5" customHeight="1">
      <c r="A1667" s="161"/>
      <c r="B1667" s="166"/>
      <c r="C1667" s="167"/>
      <c r="D1667" s="156"/>
      <c r="E1667" s="156"/>
      <c r="F1667" s="174"/>
      <c r="G1667" s="181"/>
      <c r="H1667" s="182"/>
      <c r="I1667" s="182"/>
      <c r="J1667" s="182"/>
      <c r="K1667" s="32"/>
      <c r="L1667" s="178"/>
      <c r="M1667" s="178"/>
      <c r="N1667" s="81"/>
      <c r="O1667" s="185"/>
      <c r="P1667" s="103"/>
      <c r="Q1667" s="84" t="str">
        <f t="shared" si="750"/>
        <v/>
      </c>
      <c r="R1667" s="159"/>
      <c r="S1667" s="28" t="str" cm="1">
        <f t="array" aca="1" ref="S1667" ca="1">IF(INDIRECT("A"&amp;114+$U1667)&lt;&gt;"",114+$U1667,"")</f>
        <v/>
      </c>
      <c r="T1667" s="28" t="str">
        <f t="shared" ca="1" si="751"/>
        <v>$B</v>
      </c>
      <c r="U1667" s="29">
        <f t="shared" si="758"/>
        <v>1548</v>
      </c>
      <c r="V1667" s="29">
        <v>129.416666666677</v>
      </c>
      <c r="W1667" s="29">
        <f t="shared" si="730"/>
        <v>129</v>
      </c>
      <c r="X1667" s="41" t="str" cm="1">
        <f t="array" aca="1" ref="X1667" ca="1">IFERROR(INDEX('PC&amp;PD'!$A$1:$AP$15,ROW('PC&amp;PD'!$A$15),MATCH(INDIRECT(T1667),'PC&amp;PD'!$A$1:$AP$1,0)),"")</f>
        <v/>
      </c>
      <c r="Z1667" s="155"/>
      <c r="AA1667" s="13" t="str">
        <f t="shared" si="747"/>
        <v/>
      </c>
      <c r="AB1667" s="155"/>
      <c r="AC1667" s="13" t="str">
        <f t="shared" ca="1" si="752"/>
        <v>$AB</v>
      </c>
      <c r="AD1667" s="13" t="str" cm="1">
        <f t="array" aca="1" ref="AD1667" ca="1">IFERROR(IF((LEFT(INDIRECT("$F"&amp;$S1667),4))="GOTS",IF($G1667="Organic","GOTS_Organic_raw",(IF($G1667="Responsible","GOTS_Responsible",(IF($G1667="No Attribute (Conventional)","GOTS_conventional",(IF($G1667="Recycled Pre/Post-Consumer","GOTS_pre_post",(IF($G1667="In-Conversion","GOTS_in_conversion",(IF($G1667="Sustainably Sourced","Sustainably_sourced",""))))))))))),IF($G1667="Organic","Organic",(IF($G1667="Responsible","Responsible",(IF($G1667="No Attribute (Conventional)","No_Attribute_Conventional",(IF($G1667="Recycled Pre/Post-Consumer","Recycled_Pre_Post_Consumer",(IF($G1667="In-Conversion","In_Conversion",(IF($G1667="Recycled Pre-Consumer","Recycled_Pre_Consumer",(IF($G1667="Recycled Post-Consumer","Recycled_Post_Consumer",(IF($G1667="Sustainably Sourced","Sustainably_sourced","")))))))))))))))),"")</f>
        <v/>
      </c>
      <c r="AE1667" s="13" t="e" cm="1">
        <f t="array" aca="1" ref="AE1667" ca="1">IF(INDIRECT("$F"&amp;$S1667)="","",IF(LEFT(INDIRECT("$F"&amp;$S1667),3)="GRS","GRS_RCS_RM",IF((LEFT(INDIRECT("$F"&amp;$S1667),3))="RCS","GRS_RCS_RM",IF(INDIRECT("$F"&amp;$S1667)="OCS (No Label)","OCS_Conversion_RM",IF(LEFT(INDIRECT("$F"&amp;$S1667),3)="OCS","OCS_RM",IF(RIGHT(INDIRECT("$F"&amp;$S1667),10)="conversion","GOTS_RM_conversion",IF((LEFT(INDIRECT("$F"&amp;$S1667),4))="GOTS","GOTS_RM","Responsible_RM")))))))</f>
        <v>#REF!</v>
      </c>
      <c r="AF1667" s="13" t="str" cm="1">
        <f t="array" aca="1" ref="AF1667" ca="1">IF($S1667="","",INDIRECT("$Z"&amp;$S1667))</f>
        <v/>
      </c>
      <c r="AG1667" s="155"/>
      <c r="AH1667" s="13" t="str" cm="1">
        <f t="array" aca="1" ref="AH1667" ca="1">IFERROR(INDIRECT("$ag"&amp;S1667),"")</f>
        <v/>
      </c>
      <c r="AI1667" s="13" t="e" cm="1">
        <f t="array" aca="1" ref="AI1667" ca="1">INDIRECT("O"&amp;S1666)</f>
        <v>#REF!</v>
      </c>
      <c r="AJ1667" s="13" t="str">
        <f>IF($I1667="","",INDEX('Raw Material'!$A$1:$J$75,MATCH(I1667,'Raw Material'!$A$1:$A$75,0),(MATCH(G1667,'Raw Material'!$A$1:$J$1,0))))</f>
        <v/>
      </c>
      <c r="AK1667" s="13" t="str">
        <f t="shared" si="748"/>
        <v>YANLIŞRM</v>
      </c>
      <c r="AL1667" s="153" t="str">
        <f t="shared" si="749"/>
        <v/>
      </c>
    </row>
    <row r="1668" spans="1:38" ht="16.5" customHeight="1">
      <c r="A1668" s="162"/>
      <c r="B1668" s="168"/>
      <c r="C1668" s="169"/>
      <c r="D1668" s="156"/>
      <c r="E1668" s="156"/>
      <c r="F1668" s="175"/>
      <c r="G1668" s="181"/>
      <c r="H1668" s="182"/>
      <c r="I1668" s="182"/>
      <c r="J1668" s="182"/>
      <c r="K1668" s="32"/>
      <c r="L1668" s="179"/>
      <c r="M1668" s="179"/>
      <c r="N1668" s="81"/>
      <c r="O1668" s="185"/>
      <c r="P1668" s="103"/>
      <c r="Q1668" s="84" t="str">
        <f t="shared" si="750"/>
        <v/>
      </c>
      <c r="R1668" s="159"/>
      <c r="S1668" s="28" t="str" cm="1">
        <f t="array" aca="1" ref="S1668" ca="1">IF(INDIRECT("A"&amp;114+$U1668)&lt;&gt;"",114+$U1668,"")</f>
        <v/>
      </c>
      <c r="T1668" s="28" t="str">
        <f t="shared" ca="1" si="751"/>
        <v>$B</v>
      </c>
      <c r="U1668" s="29">
        <f t="shared" si="758"/>
        <v>1548</v>
      </c>
      <c r="V1668" s="29">
        <v>129.50000000001</v>
      </c>
      <c r="W1668" s="29">
        <f t="shared" si="730"/>
        <v>129</v>
      </c>
      <c r="X1668" s="41" t="str" cm="1">
        <f t="array" aca="1" ref="X1668" ca="1">IFERROR(INDEX('PC&amp;PD'!$A$1:$AP$15,ROW('PC&amp;PD'!$A$15),MATCH(INDIRECT(T1668),'PC&amp;PD'!$A$1:$AP$1,0)),"")</f>
        <v/>
      </c>
      <c r="Z1668" s="155"/>
      <c r="AA1668" s="13" t="str">
        <f t="shared" si="747"/>
        <v/>
      </c>
      <c r="AB1668" s="155"/>
      <c r="AC1668" s="13" t="str">
        <f t="shared" ca="1" si="752"/>
        <v>$AB</v>
      </c>
      <c r="AD1668" s="13" t="str" cm="1">
        <f t="array" aca="1" ref="AD1668" ca="1">IFERROR(IF((LEFT(INDIRECT("$F"&amp;$S1668),4))="GOTS",IF($G1668="Organic","GOTS_Organic_raw",(IF($G1668="Responsible","GOTS_Responsible",(IF($G1668="No Attribute (Conventional)","GOTS_conventional",(IF($G1668="Recycled Pre/Post-Consumer","GOTS_pre_post",(IF($G1668="In-Conversion","GOTS_in_conversion",(IF($G1668="Sustainably Sourced","Sustainably_sourced",""))))))))))),IF($G1668="Organic","Organic",(IF($G1668="Responsible","Responsible",(IF($G1668="No Attribute (Conventional)","No_Attribute_Conventional",(IF($G1668="Recycled Pre/Post-Consumer","Recycled_Pre_Post_Consumer",(IF($G1668="In-Conversion","In_Conversion",(IF($G1668="Recycled Pre-Consumer","Recycled_Pre_Consumer",(IF($G1668="Recycled Post-Consumer","Recycled_Post_Consumer",(IF($G1668="Sustainably Sourced","Sustainably_sourced","")))))))))))))))),"")</f>
        <v/>
      </c>
      <c r="AE1668" s="13" t="e" cm="1">
        <f t="array" aca="1" ref="AE1668" ca="1">IF(INDIRECT("$F"&amp;$S1668)="","",IF(LEFT(INDIRECT("$F"&amp;$S1668),3)="GRS","GRS_RCS_RM",IF((LEFT(INDIRECT("$F"&amp;$S1668),3))="RCS","GRS_RCS_RM",IF(INDIRECT("$F"&amp;$S1668)="OCS (No Label)","OCS_Conversion_RM",IF(LEFT(INDIRECT("$F"&amp;$S1668),3)="OCS","OCS_RM",IF(RIGHT(INDIRECT("$F"&amp;$S1668),10)="conversion","GOTS_RM_conversion",IF((LEFT(INDIRECT("$F"&amp;$S1668),4))="GOTS","GOTS_RM","Responsible_RM")))))))</f>
        <v>#REF!</v>
      </c>
      <c r="AF1668" s="13" t="str" cm="1">
        <f t="array" aca="1" ref="AF1668" ca="1">IF($S1668="","",INDIRECT("$Z"&amp;$S1668))</f>
        <v/>
      </c>
      <c r="AG1668" s="155"/>
      <c r="AH1668" s="13" t="str" cm="1">
        <f t="array" aca="1" ref="AH1668" ca="1">IFERROR(INDIRECT("$ag"&amp;S1668),"")</f>
        <v/>
      </c>
      <c r="AI1668" s="13" t="e" cm="1">
        <f t="array" aca="1" ref="AI1668" ca="1">INDIRECT("O"&amp;S1667)</f>
        <v>#REF!</v>
      </c>
      <c r="AJ1668" s="13" t="str">
        <f>IF($I1668="","",INDEX('Raw Material'!$A$1:$J$75,MATCH(I1668,'Raw Material'!$A$1:$A$75,0),(MATCH(G1668,'Raw Material'!$A$1:$J$1,0))))</f>
        <v/>
      </c>
      <c r="AK1668" s="13" t="str">
        <f t="shared" si="748"/>
        <v>YANLIŞRM</v>
      </c>
      <c r="AL1668" s="153" t="str">
        <f t="shared" si="749"/>
        <v/>
      </c>
    </row>
    <row r="1669" spans="1:38" ht="16.5" customHeight="1">
      <c r="A1669" s="162"/>
      <c r="B1669" s="168"/>
      <c r="C1669" s="169"/>
      <c r="D1669" s="156"/>
      <c r="E1669" s="156"/>
      <c r="F1669" s="175"/>
      <c r="G1669" s="181"/>
      <c r="H1669" s="182"/>
      <c r="I1669" s="182"/>
      <c r="J1669" s="182"/>
      <c r="K1669" s="32"/>
      <c r="L1669" s="179"/>
      <c r="M1669" s="179"/>
      <c r="N1669" s="81"/>
      <c r="O1669" s="185"/>
      <c r="P1669" s="103"/>
      <c r="Q1669" s="84" t="str">
        <f t="shared" si="750"/>
        <v/>
      </c>
      <c r="R1669" s="159"/>
      <c r="S1669" s="28" t="str" cm="1">
        <f t="array" aca="1" ref="S1669" ca="1">IF(INDIRECT("A"&amp;114+$U1669)&lt;&gt;"",114+$U1669,"")</f>
        <v/>
      </c>
      <c r="T1669" s="28" t="str">
        <f t="shared" ca="1" si="751"/>
        <v>$B</v>
      </c>
      <c r="U1669" s="29">
        <f t="shared" si="758"/>
        <v>1548</v>
      </c>
      <c r="V1669" s="29">
        <v>129.58333333334301</v>
      </c>
      <c r="W1669" s="29">
        <f t="shared" si="730"/>
        <v>129</v>
      </c>
      <c r="X1669" s="41" t="str" cm="1">
        <f t="array" aca="1" ref="X1669" ca="1">IFERROR(INDEX('PC&amp;PD'!$A$1:$AP$15,ROW('PC&amp;PD'!$A$15),MATCH(INDIRECT(T1669),'PC&amp;PD'!$A$1:$AP$1,0)),"")</f>
        <v/>
      </c>
      <c r="Z1669" s="155"/>
      <c r="AA1669" s="13" t="str">
        <f t="shared" si="747"/>
        <v/>
      </c>
      <c r="AB1669" s="155"/>
      <c r="AC1669" s="13" t="str">
        <f t="shared" ca="1" si="752"/>
        <v>$AB</v>
      </c>
      <c r="AD1669" s="13" t="str" cm="1">
        <f t="array" aca="1" ref="AD1669" ca="1">IFERROR(IF((LEFT(INDIRECT("$F"&amp;$S1669),4))="GOTS",IF($G1669="Organic","GOTS_Organic_raw",(IF($G1669="Responsible","GOTS_Responsible",(IF($G1669="No Attribute (Conventional)","GOTS_conventional",(IF($G1669="Recycled Pre/Post-Consumer","GOTS_pre_post",(IF($G1669="In-Conversion","GOTS_in_conversion",(IF($G1669="Sustainably Sourced","Sustainably_sourced",""))))))))))),IF($G1669="Organic","Organic",(IF($G1669="Responsible","Responsible",(IF($G1669="No Attribute (Conventional)","No_Attribute_Conventional",(IF($G1669="Recycled Pre/Post-Consumer","Recycled_Pre_Post_Consumer",(IF($G1669="In-Conversion","In_Conversion",(IF($G1669="Recycled Pre-Consumer","Recycled_Pre_Consumer",(IF($G1669="Recycled Post-Consumer","Recycled_Post_Consumer",(IF($G1669="Sustainably Sourced","Sustainably_sourced","")))))))))))))))),"")</f>
        <v/>
      </c>
      <c r="AE1669" s="13" t="e" cm="1">
        <f t="array" aca="1" ref="AE1669" ca="1">IF(INDIRECT("$F"&amp;$S1669)="","",IF(LEFT(INDIRECT("$F"&amp;$S1669),3)="GRS","GRS_RCS_RM",IF((LEFT(INDIRECT("$F"&amp;$S1669),3))="RCS","GRS_RCS_RM",IF(INDIRECT("$F"&amp;$S1669)="OCS (No Label)","OCS_Conversion_RM",IF(LEFT(INDIRECT("$F"&amp;$S1669),3)="OCS","OCS_RM",IF(RIGHT(INDIRECT("$F"&amp;$S1669),10)="conversion","GOTS_RM_conversion",IF((LEFT(INDIRECT("$F"&amp;$S1669),4))="GOTS","GOTS_RM","Responsible_RM")))))))</f>
        <v>#REF!</v>
      </c>
      <c r="AF1669" s="13" t="str" cm="1">
        <f t="array" aca="1" ref="AF1669" ca="1">IF($S1669="","",INDIRECT("$Z"&amp;$S1669))</f>
        <v/>
      </c>
      <c r="AG1669" s="155"/>
      <c r="AH1669" s="13" t="str" cm="1">
        <f t="array" aca="1" ref="AH1669" ca="1">IFERROR(INDIRECT("$ag"&amp;S1669),"")</f>
        <v/>
      </c>
      <c r="AI1669" s="13" t="e" cm="1">
        <f t="array" aca="1" ref="AI1669" ca="1">INDIRECT("O"&amp;S1668)</f>
        <v>#REF!</v>
      </c>
      <c r="AJ1669" s="13" t="str">
        <f>IF($I1669="","",INDEX('Raw Material'!$A$1:$J$75,MATCH(I1669,'Raw Material'!$A$1:$A$75,0),(MATCH(G1669,'Raw Material'!$A$1:$J$1,0))))</f>
        <v/>
      </c>
      <c r="AK1669" s="13" t="str">
        <f t="shared" si="748"/>
        <v>YANLIŞRM</v>
      </c>
      <c r="AL1669" s="153" t="str">
        <f t="shared" si="749"/>
        <v/>
      </c>
    </row>
    <row r="1670" spans="1:38" ht="16.5" customHeight="1">
      <c r="A1670" s="162"/>
      <c r="B1670" s="168"/>
      <c r="C1670" s="169"/>
      <c r="D1670" s="156"/>
      <c r="E1670" s="156"/>
      <c r="F1670" s="175"/>
      <c r="G1670" s="181"/>
      <c r="H1670" s="182"/>
      <c r="I1670" s="182"/>
      <c r="J1670" s="182"/>
      <c r="K1670" s="32"/>
      <c r="L1670" s="179"/>
      <c r="M1670" s="179"/>
      <c r="N1670" s="81"/>
      <c r="O1670" s="185"/>
      <c r="P1670" s="103"/>
      <c r="Q1670" s="84" t="str">
        <f t="shared" si="750"/>
        <v/>
      </c>
      <c r="R1670" s="159"/>
      <c r="S1670" s="28" t="str" cm="1">
        <f t="array" aca="1" ref="S1670" ca="1">IF(INDIRECT("A"&amp;114+$U1670)&lt;&gt;"",114+$U1670,"")</f>
        <v/>
      </c>
      <c r="T1670" s="28" t="str">
        <f t="shared" ca="1" si="751"/>
        <v>$B</v>
      </c>
      <c r="U1670" s="29">
        <f t="shared" si="758"/>
        <v>1548</v>
      </c>
      <c r="V1670" s="29">
        <v>129.666666666677</v>
      </c>
      <c r="W1670" s="29">
        <f t="shared" si="730"/>
        <v>129</v>
      </c>
      <c r="X1670" s="41" t="str" cm="1">
        <f t="array" aca="1" ref="X1670" ca="1">IFERROR(INDEX('PC&amp;PD'!$A$1:$AP$15,ROW('PC&amp;PD'!$A$15),MATCH(INDIRECT(T1670),'PC&amp;PD'!$A$1:$AP$1,0)),"")</f>
        <v/>
      </c>
      <c r="Z1670" s="155"/>
      <c r="AA1670" s="13" t="str">
        <f t="shared" si="747"/>
        <v/>
      </c>
      <c r="AB1670" s="155"/>
      <c r="AC1670" s="13" t="str">
        <f t="shared" ca="1" si="752"/>
        <v>$AB</v>
      </c>
      <c r="AD1670" s="13" t="str" cm="1">
        <f t="array" aca="1" ref="AD1670" ca="1">IFERROR(IF((LEFT(INDIRECT("$F"&amp;$S1670),4))="GOTS",IF($G1670="Organic","GOTS_Organic_raw",(IF($G1670="Responsible","GOTS_Responsible",(IF($G1670="No Attribute (Conventional)","GOTS_conventional",(IF($G1670="Recycled Pre/Post-Consumer","GOTS_pre_post",(IF($G1670="In-Conversion","GOTS_in_conversion",(IF($G1670="Sustainably Sourced","Sustainably_sourced",""))))))))))),IF($G1670="Organic","Organic",(IF($G1670="Responsible","Responsible",(IF($G1670="No Attribute (Conventional)","No_Attribute_Conventional",(IF($G1670="Recycled Pre/Post-Consumer","Recycled_Pre_Post_Consumer",(IF($G1670="In-Conversion","In_Conversion",(IF($G1670="Recycled Pre-Consumer","Recycled_Pre_Consumer",(IF($G1670="Recycled Post-Consumer","Recycled_Post_Consumer",(IF($G1670="Sustainably Sourced","Sustainably_sourced","")))))))))))))))),"")</f>
        <v/>
      </c>
      <c r="AE1670" s="13" t="e" cm="1">
        <f t="array" aca="1" ref="AE1670" ca="1">IF(INDIRECT("$F"&amp;$S1670)="","",IF(LEFT(INDIRECT("$F"&amp;$S1670),3)="GRS","GRS_RCS_RM",IF((LEFT(INDIRECT("$F"&amp;$S1670),3))="RCS","GRS_RCS_RM",IF(INDIRECT("$F"&amp;$S1670)="OCS (No Label)","OCS_Conversion_RM",IF(LEFT(INDIRECT("$F"&amp;$S1670),3)="OCS","OCS_RM",IF(RIGHT(INDIRECT("$F"&amp;$S1670),10)="conversion","GOTS_RM_conversion",IF((LEFT(INDIRECT("$F"&amp;$S1670),4))="GOTS","GOTS_RM","Responsible_RM")))))))</f>
        <v>#REF!</v>
      </c>
      <c r="AF1670" s="13" t="str" cm="1">
        <f t="array" aca="1" ref="AF1670" ca="1">IF($S1670="","",INDIRECT("$Z"&amp;$S1670))</f>
        <v/>
      </c>
      <c r="AG1670" s="155"/>
      <c r="AH1670" s="13" t="str" cm="1">
        <f t="array" aca="1" ref="AH1670" ca="1">IFERROR(INDIRECT("$ag"&amp;S1670),"")</f>
        <v/>
      </c>
      <c r="AI1670" s="13" t="e" cm="1">
        <f t="array" aca="1" ref="AI1670" ca="1">INDIRECT("O"&amp;S1669)</f>
        <v>#REF!</v>
      </c>
      <c r="AJ1670" s="13" t="str">
        <f>IF($I1670="","",INDEX('Raw Material'!$A$1:$J$75,MATCH(I1670,'Raw Material'!$A$1:$A$75,0),(MATCH(G1670,'Raw Material'!$A$1:$J$1,0))))</f>
        <v/>
      </c>
      <c r="AK1670" s="13" t="str">
        <f t="shared" si="748"/>
        <v>YANLIŞRM</v>
      </c>
      <c r="AL1670" s="153" t="str">
        <f t="shared" si="749"/>
        <v/>
      </c>
    </row>
    <row r="1671" spans="1:38" ht="16.5" customHeight="1">
      <c r="A1671" s="162"/>
      <c r="B1671" s="168"/>
      <c r="C1671" s="169"/>
      <c r="D1671" s="156"/>
      <c r="E1671" s="156"/>
      <c r="F1671" s="175"/>
      <c r="G1671" s="181"/>
      <c r="H1671" s="182"/>
      <c r="I1671" s="182"/>
      <c r="J1671" s="182"/>
      <c r="K1671" s="32"/>
      <c r="L1671" s="179"/>
      <c r="M1671" s="179"/>
      <c r="N1671" s="81"/>
      <c r="O1671" s="185"/>
      <c r="P1671" s="103"/>
      <c r="Q1671" s="84" t="str">
        <f t="shared" si="750"/>
        <v/>
      </c>
      <c r="R1671" s="159"/>
      <c r="S1671" s="28" t="str" cm="1">
        <f t="array" aca="1" ref="S1671" ca="1">IF(INDIRECT("A"&amp;114+$U1671)&lt;&gt;"",114+$U1671,"")</f>
        <v/>
      </c>
      <c r="T1671" s="28" t="str">
        <f t="shared" ca="1" si="751"/>
        <v>$B</v>
      </c>
      <c r="U1671" s="29">
        <f t="shared" si="758"/>
        <v>1548</v>
      </c>
      <c r="V1671" s="29">
        <v>129.75000000001</v>
      </c>
      <c r="W1671" s="29">
        <f t="shared" si="730"/>
        <v>129</v>
      </c>
      <c r="X1671" s="41" t="str" cm="1">
        <f t="array" aca="1" ref="X1671" ca="1">IFERROR(INDEX('PC&amp;PD'!$A$1:$AP$15,ROW('PC&amp;PD'!$A$15),MATCH(INDIRECT(T1671),'PC&amp;PD'!$A$1:$AP$1,0)),"")</f>
        <v/>
      </c>
      <c r="Z1671" s="155"/>
      <c r="AA1671" s="13" t="str">
        <f t="shared" si="747"/>
        <v/>
      </c>
      <c r="AB1671" s="155"/>
      <c r="AC1671" s="13" t="str">
        <f t="shared" ca="1" si="752"/>
        <v>$AB</v>
      </c>
      <c r="AD1671" s="13" t="str" cm="1">
        <f t="array" aca="1" ref="AD1671" ca="1">IFERROR(IF((LEFT(INDIRECT("$F"&amp;$S1671),4))="GOTS",IF($G1671="Organic","GOTS_Organic_raw",(IF($G1671="Responsible","GOTS_Responsible",(IF($G1671="No Attribute (Conventional)","GOTS_conventional",(IF($G1671="Recycled Pre/Post-Consumer","GOTS_pre_post",(IF($G1671="In-Conversion","GOTS_in_conversion",(IF($G1671="Sustainably Sourced","Sustainably_sourced",""))))))))))),IF($G1671="Organic","Organic",(IF($G1671="Responsible","Responsible",(IF($G1671="No Attribute (Conventional)","No_Attribute_Conventional",(IF($G1671="Recycled Pre/Post-Consumer","Recycled_Pre_Post_Consumer",(IF($G1671="In-Conversion","In_Conversion",(IF($G1671="Recycled Pre-Consumer","Recycled_Pre_Consumer",(IF($G1671="Recycled Post-Consumer","Recycled_Post_Consumer",(IF($G1671="Sustainably Sourced","Sustainably_sourced","")))))))))))))))),"")</f>
        <v/>
      </c>
      <c r="AE1671" s="13" t="e" cm="1">
        <f t="array" aca="1" ref="AE1671" ca="1">IF(INDIRECT("$F"&amp;$S1671)="","",IF(LEFT(INDIRECT("$F"&amp;$S1671),3)="GRS","GRS_RCS_RM",IF((LEFT(INDIRECT("$F"&amp;$S1671),3))="RCS","GRS_RCS_RM",IF(INDIRECT("$F"&amp;$S1671)="OCS (No Label)","OCS_Conversion_RM",IF(LEFT(INDIRECT("$F"&amp;$S1671),3)="OCS","OCS_RM",IF(RIGHT(INDIRECT("$F"&amp;$S1671),10)="conversion","GOTS_RM_conversion",IF((LEFT(INDIRECT("$F"&amp;$S1671),4))="GOTS","GOTS_RM","Responsible_RM")))))))</f>
        <v>#REF!</v>
      </c>
      <c r="AF1671" s="13" t="str" cm="1">
        <f t="array" aca="1" ref="AF1671" ca="1">IF($S1671="","",INDIRECT("$Z"&amp;$S1671))</f>
        <v/>
      </c>
      <c r="AG1671" s="155"/>
      <c r="AH1671" s="13" t="str" cm="1">
        <f t="array" aca="1" ref="AH1671" ca="1">IFERROR(INDIRECT("$ag"&amp;S1671),"")</f>
        <v/>
      </c>
      <c r="AI1671" s="13" t="e" cm="1">
        <f t="array" aca="1" ref="AI1671" ca="1">INDIRECT("O"&amp;S1670)</f>
        <v>#REF!</v>
      </c>
      <c r="AJ1671" s="13" t="str">
        <f>IF($I1671="","",INDEX('Raw Material'!$A$1:$J$75,MATCH(I1671,'Raw Material'!$A$1:$A$75,0),(MATCH(G1671,'Raw Material'!$A$1:$J$1,0))))</f>
        <v/>
      </c>
      <c r="AK1671" s="13" t="str">
        <f t="shared" si="748"/>
        <v>YANLIŞRM</v>
      </c>
      <c r="AL1671" s="153" t="str">
        <f t="shared" si="749"/>
        <v/>
      </c>
    </row>
    <row r="1672" spans="1:38" ht="16.5" customHeight="1">
      <c r="A1672" s="162"/>
      <c r="B1672" s="168"/>
      <c r="C1672" s="169"/>
      <c r="D1672" s="156"/>
      <c r="E1672" s="156"/>
      <c r="F1672" s="175"/>
      <c r="G1672" s="181"/>
      <c r="H1672" s="182"/>
      <c r="I1672" s="182"/>
      <c r="J1672" s="182"/>
      <c r="K1672" s="32"/>
      <c r="L1672" s="179"/>
      <c r="M1672" s="179"/>
      <c r="N1672" s="81"/>
      <c r="O1672" s="185"/>
      <c r="P1672" s="103"/>
      <c r="Q1672" s="84" t="str">
        <f t="shared" si="750"/>
        <v/>
      </c>
      <c r="R1672" s="159"/>
      <c r="S1672" s="28" t="str" cm="1">
        <f t="array" aca="1" ref="S1672" ca="1">IF(INDIRECT("A"&amp;114+$U1672)&lt;&gt;"",114+$U1672,"")</f>
        <v/>
      </c>
      <c r="T1672" s="28" t="str">
        <f t="shared" ca="1" si="751"/>
        <v>$B</v>
      </c>
      <c r="U1672" s="29">
        <f t="shared" si="758"/>
        <v>1548</v>
      </c>
      <c r="V1672" s="29">
        <v>129.833333333344</v>
      </c>
      <c r="W1672" s="29">
        <f t="shared" si="730"/>
        <v>129</v>
      </c>
      <c r="X1672" s="41" t="str" cm="1">
        <f t="array" aca="1" ref="X1672" ca="1">IFERROR(INDEX('PC&amp;PD'!$A$1:$AP$15,ROW('PC&amp;PD'!$A$15),MATCH(INDIRECT(T1672),'PC&amp;PD'!$A$1:$AP$1,0)),"")</f>
        <v/>
      </c>
      <c r="Z1672" s="155"/>
      <c r="AA1672" s="13" t="str">
        <f t="shared" si="747"/>
        <v/>
      </c>
      <c r="AB1672" s="155"/>
      <c r="AC1672" s="13" t="str">
        <f t="shared" ca="1" si="752"/>
        <v>$AB</v>
      </c>
      <c r="AD1672" s="13" t="str" cm="1">
        <f t="array" aca="1" ref="AD1672" ca="1">IFERROR(IF((LEFT(INDIRECT("$F"&amp;$S1672),4))="GOTS",IF($G1672="Organic","GOTS_Organic_raw",(IF($G1672="Responsible","GOTS_Responsible",(IF($G1672="No Attribute (Conventional)","GOTS_conventional",(IF($G1672="Recycled Pre/Post-Consumer","GOTS_pre_post",(IF($G1672="In-Conversion","GOTS_in_conversion",(IF($G1672="Sustainably Sourced","Sustainably_sourced",""))))))))))),IF($G1672="Organic","Organic",(IF($G1672="Responsible","Responsible",(IF($G1672="No Attribute (Conventional)","No_Attribute_Conventional",(IF($G1672="Recycled Pre/Post-Consumer","Recycled_Pre_Post_Consumer",(IF($G1672="In-Conversion","In_Conversion",(IF($G1672="Recycled Pre-Consumer","Recycled_Pre_Consumer",(IF($G1672="Recycled Post-Consumer","Recycled_Post_Consumer",(IF($G1672="Sustainably Sourced","Sustainably_sourced","")))))))))))))))),"")</f>
        <v/>
      </c>
      <c r="AE1672" s="13" t="e" cm="1">
        <f t="array" aca="1" ref="AE1672" ca="1">IF(INDIRECT("$F"&amp;$S1672)="","",IF(LEFT(INDIRECT("$F"&amp;$S1672),3)="GRS","GRS_RCS_RM",IF((LEFT(INDIRECT("$F"&amp;$S1672),3))="RCS","GRS_RCS_RM",IF(INDIRECT("$F"&amp;$S1672)="OCS (No Label)","OCS_Conversion_RM",IF(LEFT(INDIRECT("$F"&amp;$S1672),3)="OCS","OCS_RM",IF(RIGHT(INDIRECT("$F"&amp;$S1672),10)="conversion","GOTS_RM_conversion",IF((LEFT(INDIRECT("$F"&amp;$S1672),4))="GOTS","GOTS_RM","Responsible_RM")))))))</f>
        <v>#REF!</v>
      </c>
      <c r="AF1672" s="13" t="str" cm="1">
        <f t="array" aca="1" ref="AF1672" ca="1">IF($S1672="","",INDIRECT("$Z"&amp;$S1672))</f>
        <v/>
      </c>
      <c r="AG1672" s="155"/>
      <c r="AH1672" s="13" t="str" cm="1">
        <f t="array" aca="1" ref="AH1672" ca="1">IFERROR(INDIRECT("$ag"&amp;S1672),"")</f>
        <v/>
      </c>
      <c r="AI1672" s="13" t="e" cm="1">
        <f t="array" aca="1" ref="AI1672" ca="1">INDIRECT("O"&amp;S1671)</f>
        <v>#REF!</v>
      </c>
      <c r="AJ1672" s="13" t="str">
        <f>IF($I1672="","",INDEX('Raw Material'!$A$1:$J$75,MATCH(I1672,'Raw Material'!$A$1:$A$75,0),(MATCH(G1672,'Raw Material'!$A$1:$J$1,0))))</f>
        <v/>
      </c>
      <c r="AK1672" s="13" t="str">
        <f t="shared" si="748"/>
        <v>YANLIŞRM</v>
      </c>
      <c r="AL1672" s="153" t="str">
        <f t="shared" si="749"/>
        <v/>
      </c>
    </row>
    <row r="1673" spans="1:38" ht="16.5" customHeight="1" thickBot="1">
      <c r="A1673" s="163"/>
      <c r="B1673" s="170"/>
      <c r="C1673" s="171"/>
      <c r="D1673" s="156"/>
      <c r="E1673" s="156"/>
      <c r="F1673" s="176"/>
      <c r="G1673" s="157"/>
      <c r="H1673" s="158"/>
      <c r="I1673" s="158"/>
      <c r="J1673" s="158"/>
      <c r="K1673" s="33"/>
      <c r="L1673" s="180"/>
      <c r="M1673" s="180"/>
      <c r="N1673" s="82"/>
      <c r="O1673" s="186"/>
      <c r="P1673" s="103"/>
      <c r="Q1673" s="84" t="str">
        <f t="shared" si="750"/>
        <v/>
      </c>
      <c r="R1673" s="159"/>
      <c r="S1673" s="28" t="str" cm="1">
        <f t="array" aca="1" ref="S1673" ca="1">IF(INDIRECT("A"&amp;114+$U1673)&lt;&gt;"",114+$U1673,"")</f>
        <v/>
      </c>
      <c r="T1673" s="28" t="str">
        <f t="shared" ca="1" si="751"/>
        <v>$B</v>
      </c>
      <c r="U1673" s="29">
        <f t="shared" si="758"/>
        <v>1548</v>
      </c>
      <c r="V1673" s="29">
        <v>129.916666666677</v>
      </c>
      <c r="W1673" s="29">
        <f t="shared" ref="W1673:W1736" si="759">ROUNDDOWN(V1673,0)</f>
        <v>129</v>
      </c>
      <c r="X1673" s="41" t="str" cm="1">
        <f t="array" aca="1" ref="X1673" ca="1">IFERROR(INDEX('PC&amp;PD'!$A$1:$AP$15,ROW('PC&amp;PD'!$A$15),MATCH(INDIRECT(T1673),'PC&amp;PD'!$A$1:$AP$1,0)),"")</f>
        <v/>
      </c>
      <c r="Z1673" s="155"/>
      <c r="AA1673" s="13" t="str">
        <f t="shared" si="747"/>
        <v/>
      </c>
      <c r="AB1673" s="155"/>
      <c r="AC1673" s="13" t="str">
        <f t="shared" ca="1" si="752"/>
        <v>$AB</v>
      </c>
      <c r="AD1673" s="13" t="str" cm="1">
        <f t="array" aca="1" ref="AD1673" ca="1">IFERROR(IF((LEFT(INDIRECT("$F"&amp;$S1673),4))="GOTS",IF($G1673="Organic","GOTS_Organic_raw",(IF($G1673="Responsible","GOTS_Responsible",(IF($G1673="No Attribute (Conventional)","GOTS_conventional",(IF($G1673="Recycled Pre/Post-Consumer","GOTS_pre_post",(IF($G1673="In-Conversion","GOTS_in_conversion",(IF($G1673="Sustainably Sourced","Sustainably_sourced",""))))))))))),IF($G1673="Organic","Organic",(IF($G1673="Responsible","Responsible",(IF($G1673="No Attribute (Conventional)","No_Attribute_Conventional",(IF($G1673="Recycled Pre/Post-Consumer","Recycled_Pre_Post_Consumer",(IF($G1673="In-Conversion","In_Conversion",(IF($G1673="Recycled Pre-Consumer","Recycled_Pre_Consumer",(IF($G1673="Recycled Post-Consumer","Recycled_Post_Consumer",(IF($G1673="Sustainably Sourced","Sustainably_sourced","")))))))))))))))),"")</f>
        <v/>
      </c>
      <c r="AE1673" s="13" t="e" cm="1">
        <f t="array" aca="1" ref="AE1673" ca="1">IF(INDIRECT("$F"&amp;$S1673)="","",IF(LEFT(INDIRECT("$F"&amp;$S1673),3)="GRS","GRS_RCS_RM",IF((LEFT(INDIRECT("$F"&amp;$S1673),3))="RCS","GRS_RCS_RM",IF(INDIRECT("$F"&amp;$S1673)="OCS (No Label)","OCS_Conversion_RM",IF(LEFT(INDIRECT("$F"&amp;$S1673),3)="OCS","OCS_RM",IF(RIGHT(INDIRECT("$F"&amp;$S1673),10)="conversion","GOTS_RM_conversion",IF((LEFT(INDIRECT("$F"&amp;$S1673),4))="GOTS","GOTS_RM","Responsible_RM")))))))</f>
        <v>#REF!</v>
      </c>
      <c r="AF1673" s="13" t="str" cm="1">
        <f t="array" aca="1" ref="AF1673" ca="1">IF($S1673="","",INDIRECT("$Z"&amp;$S1673))</f>
        <v/>
      </c>
      <c r="AG1673" s="155"/>
      <c r="AH1673" s="13" t="str" cm="1">
        <f t="array" aca="1" ref="AH1673" ca="1">IFERROR(INDIRECT("$ag"&amp;S1673),"")</f>
        <v/>
      </c>
      <c r="AI1673" s="13" t="e" cm="1">
        <f t="array" aca="1" ref="AI1673" ca="1">INDIRECT("O"&amp;S1672)</f>
        <v>#REF!</v>
      </c>
      <c r="AJ1673" s="13" t="str">
        <f>IF($I1673="","",INDEX('Raw Material'!$A$1:$J$75,MATCH(I1673,'Raw Material'!$A$1:$A$75,0),(MATCH(G1673,'Raw Material'!$A$1:$J$1,0))))</f>
        <v/>
      </c>
      <c r="AK1673" s="13" t="str">
        <f t="shared" si="748"/>
        <v>YANLIŞRM</v>
      </c>
      <c r="AL1673" s="153" t="str">
        <f t="shared" si="749"/>
        <v/>
      </c>
    </row>
    <row r="1674" spans="1:38" ht="16.5" customHeight="1">
      <c r="A1674" s="160" t="str">
        <f>IF(B1674="","",COUNTA($B$114:$B1674))</f>
        <v/>
      </c>
      <c r="B1674" s="164"/>
      <c r="C1674" s="165"/>
      <c r="D1674" s="183"/>
      <c r="E1674" s="183"/>
      <c r="F1674" s="172"/>
      <c r="G1674" s="212"/>
      <c r="H1674" s="206"/>
      <c r="I1674" s="206"/>
      <c r="J1674" s="206"/>
      <c r="K1674" s="31"/>
      <c r="L1674" s="177" t="str">
        <f t="shared" ref="L1674" si="760">IF(R1674="","",LEFT(R1674,LEN(R1674)-2))</f>
        <v/>
      </c>
      <c r="M1674" s="177"/>
      <c r="N1674" s="80"/>
      <c r="O1674" s="184"/>
      <c r="P1674" s="103"/>
      <c r="Q1674" s="84" t="str">
        <f t="shared" si="750"/>
        <v/>
      </c>
      <c r="R1674" s="159" t="str">
        <f t="shared" ref="R1674" si="761">CONCATENATE($Q1674,Q1675,Q1676,Q1677,Q1678,Q1679,$Q1680,$Q1681,$Q1682,$Q1683,Q1684,Q1685)</f>
        <v/>
      </c>
      <c r="S1674" s="28" t="str" cm="1">
        <f t="array" aca="1" ref="S1674" ca="1">IF(INDIRECT("A"&amp;114+$U1674)&lt;&gt;"",114+$U1674,"")</f>
        <v/>
      </c>
      <c r="T1674" s="28" t="str">
        <f t="shared" ca="1" si="751"/>
        <v>$B</v>
      </c>
      <c r="U1674" s="29">
        <f t="shared" si="758"/>
        <v>1560</v>
      </c>
      <c r="V1674" s="29">
        <v>130.00000000001</v>
      </c>
      <c r="W1674" s="29">
        <f t="shared" si="759"/>
        <v>130</v>
      </c>
      <c r="X1674" s="41" t="str" cm="1">
        <f t="array" aca="1" ref="X1674" ca="1">IFERROR(INDEX('PC&amp;PD'!$A$1:$AP$15,ROW('PC&amp;PD'!$A$15),MATCH(INDIRECT(T1674),'PC&amp;PD'!$A$1:$AP$1,0)),"")</f>
        <v/>
      </c>
      <c r="Z1674" s="155" t="str">
        <f t="shared" ref="Z1674" si="762">IFERROR(IF($F1674="OCS 100","OCS (OCS 100)",IF($F1674="OCS Blended","OCS (OCS Blended)",IF($F1674="OCS (No Label)","OCS (No Label)",IF($F1674="RCS 100","RCS (RCS 100)",IF($F1674="RCS Blended","RCS (RCS Blended)",IF($F1674="GRS","GRS (GRS)",IF($F1674="GRS (No Label)", "GRS (No Label)",IF($F1674="RDS","RDS (RDS)",IF($F1674="RWS","RWS (RWS)",IF($F1674="RAS","RAS (RAS)",IF($F1674="RMS","RMS (RMS)",IF($F1674="GOTS Organic","GOTS (Organic)",IF($F1674="GOTS Made with organic","GOTS (Made with Organic)",IF($F1674="GOTS Organic - in conversion","GOTS (Organic - In Conversion)",IF($F1674="GOTS Made with organic - in conversion","GOTS (Made with Organic - In Conversion)",""))))))))))))))),"")</f>
        <v/>
      </c>
      <c r="AA1674" s="13" t="str">
        <f t="shared" si="747"/>
        <v/>
      </c>
      <c r="AB1674" s="155" t="str">
        <f t="shared" ref="AB1674" si="763">IFERROR(IF($F1674="OCS 100", "OCS_100",IF($F1674="OCS Blended", "OCS_Blended",IF($F1674="OCS (No Label)", "OCS_No_Label",IF($F1674="RCS 100", "RCS_100",IF($F1674="RCS Blended","RCS_Blended",IF($F1674="GRS","GRS",IF($F1674="GRS (No Label)", "GRS_No_Label",IF($F1674="RDS","RDS",IF($F1674="RWS","RWS",IF($F1674="RMS","RMS",IF($F1674="GOTS Organic","GOTS_Organic",IF($F1674="GOTS Made with organic","GOTS_Made_with_organic",IF($F1674="GOTS Organic - in conversion","GOTS_Organic_in_Conversion",IF($F1674="GOTS Made with organic - in conversion","GOTS_Made_with_Organic_in_Conversion",IF($F1674="RAS","RAS",""))))))))))))))),"")</f>
        <v/>
      </c>
      <c r="AC1674" s="13" t="str">
        <f t="shared" ca="1" si="752"/>
        <v>$AB</v>
      </c>
      <c r="AD1674" s="13" t="str" cm="1">
        <f t="array" aca="1" ref="AD1674" ca="1">IFERROR(IF((LEFT(INDIRECT("$F"&amp;$S1674),4))="GOTS",IF($G1674="Organic","GOTS_Organic_raw",(IF($G1674="Responsible","GOTS_Responsible",(IF($G1674="No Attribute (Conventional)","GOTS_conventional",(IF($G1674="Recycled Pre/Post-Consumer","GOTS_pre_post",(IF($G1674="In-Conversion","GOTS_in_conversion",(IF($G1674="Sustainably Sourced","Sustainably_sourced",""))))))))))),IF($G1674="Organic","Organic",(IF($G1674="Responsible","Responsible",(IF($G1674="No Attribute (Conventional)","No_Attribute_Conventional",(IF($G1674="Recycled Pre/Post-Consumer","Recycled_Pre_Post_Consumer",(IF($G1674="In-Conversion","In_Conversion",(IF($G1674="Recycled Pre-Consumer","Recycled_Pre_Consumer",(IF($G1674="Recycled Post-Consumer","Recycled_Post_Consumer",(IF($G1674="Sustainably Sourced","Sustainably_sourced","")))))))))))))))),"")</f>
        <v/>
      </c>
      <c r="AE1674" s="13" t="e" cm="1">
        <f t="array" aca="1" ref="AE1674" ca="1">IF(INDIRECT("$F"&amp;$S1674)="","",IF(LEFT(INDIRECT("$F"&amp;$S1674),3)="GRS","GRS_RCS_RM",IF((LEFT(INDIRECT("$F"&amp;$S1674),3))="RCS","GRS_RCS_RM",IF(INDIRECT("$F"&amp;$S1674)="OCS (No Label)","OCS_Conversion_RM",IF(LEFT(INDIRECT("$F"&amp;$S1674),3)="OCS","OCS_RM",IF(RIGHT(INDIRECT("$F"&amp;$S1674),10)="conversion","GOTS_RM_conversion",IF((LEFT(INDIRECT("$F"&amp;$S1674),4))="GOTS","GOTS_RM","Responsible_RM")))))))</f>
        <v>#REF!</v>
      </c>
      <c r="AF1674" s="13" t="str" cm="1">
        <f t="array" aca="1" ref="AF1674" ca="1">IF($S1674="","",INDIRECT("$Z"&amp;$S1674))</f>
        <v/>
      </c>
      <c r="AG1674" s="155" t="str">
        <f t="shared" si="757"/>
        <v/>
      </c>
      <c r="AH1674" s="13" t="str" cm="1">
        <f t="array" aca="1" ref="AH1674" ca="1">IFERROR(INDIRECT("$ag"&amp;S1674),"")</f>
        <v/>
      </c>
      <c r="AI1674" s="13" t="e" cm="1">
        <f t="array" aca="1" ref="AI1674" ca="1">INDIRECT("O"&amp;S1673)</f>
        <v>#REF!</v>
      </c>
      <c r="AJ1674" s="13" t="str">
        <f>IF($I1674="","",INDEX('Raw Material'!$A$1:$J$75,MATCH(I1674,'Raw Material'!$A$1:$A$75,0),(MATCH(G1674,'Raw Material'!$A$1:$J$1,0))))</f>
        <v/>
      </c>
      <c r="AK1674" s="13" t="str">
        <f t="shared" si="748"/>
        <v>YANLIŞRM</v>
      </c>
      <c r="AL1674" s="153" t="str">
        <f t="shared" si="749"/>
        <v/>
      </c>
    </row>
    <row r="1675" spans="1:38" ht="16.5" customHeight="1">
      <c r="A1675" s="161"/>
      <c r="B1675" s="166"/>
      <c r="C1675" s="167"/>
      <c r="D1675" s="156"/>
      <c r="E1675" s="156"/>
      <c r="F1675" s="173"/>
      <c r="G1675" s="181"/>
      <c r="H1675" s="182"/>
      <c r="I1675" s="182"/>
      <c r="J1675" s="182"/>
      <c r="K1675" s="32"/>
      <c r="L1675" s="178"/>
      <c r="M1675" s="178"/>
      <c r="N1675" s="81"/>
      <c r="O1675" s="185"/>
      <c r="P1675" s="103"/>
      <c r="Q1675" s="84" t="str">
        <f t="shared" si="750"/>
        <v/>
      </c>
      <c r="R1675" s="159"/>
      <c r="S1675" s="28" t="str" cm="1">
        <f t="array" aca="1" ref="S1675" ca="1">IF(INDIRECT("A"&amp;114+$U1675)&lt;&gt;"",114+$U1675,"")</f>
        <v/>
      </c>
      <c r="T1675" s="28" t="str">
        <f t="shared" ca="1" si="751"/>
        <v>$B</v>
      </c>
      <c r="U1675" s="29">
        <f t="shared" si="758"/>
        <v>1560</v>
      </c>
      <c r="V1675" s="29">
        <v>130.083333333344</v>
      </c>
      <c r="W1675" s="29">
        <f t="shared" si="759"/>
        <v>130</v>
      </c>
      <c r="X1675" s="41" t="str" cm="1">
        <f t="array" aca="1" ref="X1675" ca="1">IFERROR(INDEX('PC&amp;PD'!$A$1:$AP$15,ROW('PC&amp;PD'!$A$15),MATCH(INDIRECT(T1675),'PC&amp;PD'!$A$1:$AP$1,0)),"")</f>
        <v/>
      </c>
      <c r="Z1675" s="155"/>
      <c r="AA1675" s="13" t="str">
        <f t="shared" si="747"/>
        <v/>
      </c>
      <c r="AB1675" s="155"/>
      <c r="AC1675" s="13" t="str">
        <f t="shared" ca="1" si="752"/>
        <v>$AB</v>
      </c>
      <c r="AD1675" s="13" t="str" cm="1">
        <f t="array" aca="1" ref="AD1675" ca="1">IFERROR(IF((LEFT(INDIRECT("$F"&amp;$S1675),4))="GOTS",IF($G1675="Organic","GOTS_Organic_raw",(IF($G1675="Responsible","GOTS_Responsible",(IF($G1675="No Attribute (Conventional)","GOTS_conventional",(IF($G1675="Recycled Pre/Post-Consumer","GOTS_pre_post",(IF($G1675="In-Conversion","GOTS_in_conversion",(IF($G1675="Sustainably Sourced","Sustainably_sourced",""))))))))))),IF($G1675="Organic","Organic",(IF($G1675="Responsible","Responsible",(IF($G1675="No Attribute (Conventional)","No_Attribute_Conventional",(IF($G1675="Recycled Pre/Post-Consumer","Recycled_Pre_Post_Consumer",(IF($G1675="In-Conversion","In_Conversion",(IF($G1675="Recycled Pre-Consumer","Recycled_Pre_Consumer",(IF($G1675="Recycled Post-Consumer","Recycled_Post_Consumer",(IF($G1675="Sustainably Sourced","Sustainably_sourced","")))))))))))))))),"")</f>
        <v/>
      </c>
      <c r="AE1675" s="13" t="e" cm="1">
        <f t="array" aca="1" ref="AE1675" ca="1">IF(INDIRECT("$F"&amp;$S1675)="","",IF(LEFT(INDIRECT("$F"&amp;$S1675),3)="GRS","GRS_RCS_RM",IF((LEFT(INDIRECT("$F"&amp;$S1675),3))="RCS","GRS_RCS_RM",IF(INDIRECT("$F"&amp;$S1675)="OCS (No Label)","OCS_Conversion_RM",IF(LEFT(INDIRECT("$F"&amp;$S1675),3)="OCS","OCS_RM",IF(RIGHT(INDIRECT("$F"&amp;$S1675),10)="conversion","GOTS_RM_conversion",IF((LEFT(INDIRECT("$F"&amp;$S1675),4))="GOTS","GOTS_RM","Responsible_RM")))))))</f>
        <v>#REF!</v>
      </c>
      <c r="AF1675" s="13" t="str" cm="1">
        <f t="array" aca="1" ref="AF1675" ca="1">IF($S1675="","",INDIRECT("$Z"&amp;$S1675))</f>
        <v/>
      </c>
      <c r="AG1675" s="155"/>
      <c r="AH1675" s="13" t="str" cm="1">
        <f t="array" aca="1" ref="AH1675" ca="1">IFERROR(INDIRECT("$ag"&amp;S1675),"")</f>
        <v/>
      </c>
      <c r="AI1675" s="13" t="e" cm="1">
        <f t="array" aca="1" ref="AI1675" ca="1">INDIRECT("O"&amp;S1674)</f>
        <v>#REF!</v>
      </c>
      <c r="AJ1675" s="13" t="str">
        <f>IF($I1675="","",INDEX('Raw Material'!$A$1:$J$75,MATCH(I1675,'Raw Material'!$A$1:$A$75,0),(MATCH(G1675,'Raw Material'!$A$1:$J$1,0))))</f>
        <v/>
      </c>
      <c r="AK1675" s="13" t="str">
        <f t="shared" si="748"/>
        <v>YANLIŞRM</v>
      </c>
      <c r="AL1675" s="153" t="str">
        <f t="shared" si="749"/>
        <v/>
      </c>
    </row>
    <row r="1676" spans="1:38" ht="16.5" customHeight="1">
      <c r="A1676" s="161"/>
      <c r="B1676" s="166"/>
      <c r="C1676" s="167"/>
      <c r="D1676" s="156"/>
      <c r="E1676" s="156"/>
      <c r="F1676" s="173"/>
      <c r="G1676" s="181"/>
      <c r="H1676" s="182"/>
      <c r="I1676" s="182"/>
      <c r="J1676" s="182"/>
      <c r="K1676" s="32"/>
      <c r="L1676" s="178"/>
      <c r="M1676" s="178"/>
      <c r="N1676" s="81"/>
      <c r="O1676" s="185"/>
      <c r="P1676" s="103"/>
      <c r="Q1676" s="84" t="str">
        <f t="shared" si="750"/>
        <v/>
      </c>
      <c r="R1676" s="159"/>
      <c r="S1676" s="28" t="str" cm="1">
        <f t="array" aca="1" ref="S1676" ca="1">IF(INDIRECT("A"&amp;114+$U1676)&lt;&gt;"",114+$U1676,"")</f>
        <v/>
      </c>
      <c r="T1676" s="28" t="str">
        <f t="shared" ca="1" si="751"/>
        <v>$B</v>
      </c>
      <c r="U1676" s="29">
        <f t="shared" si="758"/>
        <v>1560</v>
      </c>
      <c r="V1676" s="29">
        <v>130.166666666677</v>
      </c>
      <c r="W1676" s="29">
        <f t="shared" si="759"/>
        <v>130</v>
      </c>
      <c r="X1676" s="41" t="str" cm="1">
        <f t="array" aca="1" ref="X1676" ca="1">IFERROR(INDEX('PC&amp;PD'!$A$1:$AP$15,ROW('PC&amp;PD'!$A$15),MATCH(INDIRECT(T1676),'PC&amp;PD'!$A$1:$AP$1,0)),"")</f>
        <v/>
      </c>
      <c r="Z1676" s="155"/>
      <c r="AA1676" s="13" t="str">
        <f t="shared" si="747"/>
        <v/>
      </c>
      <c r="AB1676" s="155"/>
      <c r="AC1676" s="13" t="str">
        <f t="shared" ca="1" si="752"/>
        <v>$AB</v>
      </c>
      <c r="AD1676" s="13" t="str" cm="1">
        <f t="array" aca="1" ref="AD1676" ca="1">IFERROR(IF((LEFT(INDIRECT("$F"&amp;$S1676),4))="GOTS",IF($G1676="Organic","GOTS_Organic_raw",(IF($G1676="Responsible","GOTS_Responsible",(IF($G1676="No Attribute (Conventional)","GOTS_conventional",(IF($G1676="Recycled Pre/Post-Consumer","GOTS_pre_post",(IF($G1676="In-Conversion","GOTS_in_conversion",(IF($G1676="Sustainably Sourced","Sustainably_sourced",""))))))))))),IF($G1676="Organic","Organic",(IF($G1676="Responsible","Responsible",(IF($G1676="No Attribute (Conventional)","No_Attribute_Conventional",(IF($G1676="Recycled Pre/Post-Consumer","Recycled_Pre_Post_Consumer",(IF($G1676="In-Conversion","In_Conversion",(IF($G1676="Recycled Pre-Consumer","Recycled_Pre_Consumer",(IF($G1676="Recycled Post-Consumer","Recycled_Post_Consumer",(IF($G1676="Sustainably Sourced","Sustainably_sourced","")))))))))))))))),"")</f>
        <v/>
      </c>
      <c r="AE1676" s="13" t="e" cm="1">
        <f t="array" aca="1" ref="AE1676" ca="1">IF(INDIRECT("$F"&amp;$S1676)="","",IF(LEFT(INDIRECT("$F"&amp;$S1676),3)="GRS","GRS_RCS_RM",IF((LEFT(INDIRECT("$F"&amp;$S1676),3))="RCS","GRS_RCS_RM",IF(INDIRECT("$F"&amp;$S1676)="OCS (No Label)","OCS_Conversion_RM",IF(LEFT(INDIRECT("$F"&amp;$S1676),3)="OCS","OCS_RM",IF(RIGHT(INDIRECT("$F"&amp;$S1676),10)="conversion","GOTS_RM_conversion",IF((LEFT(INDIRECT("$F"&amp;$S1676),4))="GOTS","GOTS_RM","Responsible_RM")))))))</f>
        <v>#REF!</v>
      </c>
      <c r="AF1676" s="13" t="str" cm="1">
        <f t="array" aca="1" ref="AF1676" ca="1">IF($S1676="","",INDIRECT("$Z"&amp;$S1676))</f>
        <v/>
      </c>
      <c r="AG1676" s="155"/>
      <c r="AH1676" s="13" t="str" cm="1">
        <f t="array" aca="1" ref="AH1676" ca="1">IFERROR(INDIRECT("$ag"&amp;S1676),"")</f>
        <v/>
      </c>
      <c r="AI1676" s="13" t="e" cm="1">
        <f t="array" aca="1" ref="AI1676" ca="1">INDIRECT("O"&amp;S1675)</f>
        <v>#REF!</v>
      </c>
      <c r="AJ1676" s="13" t="str">
        <f>IF($I1676="","",INDEX('Raw Material'!$A$1:$J$75,MATCH(I1676,'Raw Material'!$A$1:$A$75,0),(MATCH(G1676,'Raw Material'!$A$1:$J$1,0))))</f>
        <v/>
      </c>
      <c r="AK1676" s="13" t="str">
        <f t="shared" si="748"/>
        <v>YANLIŞRM</v>
      </c>
      <c r="AL1676" s="153" t="str">
        <f t="shared" si="749"/>
        <v/>
      </c>
    </row>
    <row r="1677" spans="1:38" ht="16.5" customHeight="1">
      <c r="A1677" s="161"/>
      <c r="B1677" s="166"/>
      <c r="C1677" s="167"/>
      <c r="D1677" s="156"/>
      <c r="E1677" s="156"/>
      <c r="F1677" s="174"/>
      <c r="G1677" s="181"/>
      <c r="H1677" s="182"/>
      <c r="I1677" s="182"/>
      <c r="J1677" s="182"/>
      <c r="K1677" s="32"/>
      <c r="L1677" s="178"/>
      <c r="M1677" s="178"/>
      <c r="N1677" s="81"/>
      <c r="O1677" s="185"/>
      <c r="P1677" s="103"/>
      <c r="Q1677" s="84" t="str">
        <f t="shared" si="750"/>
        <v/>
      </c>
      <c r="R1677" s="159"/>
      <c r="S1677" s="28" t="str" cm="1">
        <f t="array" aca="1" ref="S1677" ca="1">IF(INDIRECT("A"&amp;114+$U1677)&lt;&gt;"",114+$U1677,"")</f>
        <v/>
      </c>
      <c r="T1677" s="28" t="str">
        <f t="shared" ca="1" si="751"/>
        <v>$B</v>
      </c>
      <c r="U1677" s="29">
        <f t="shared" si="758"/>
        <v>1560</v>
      </c>
      <c r="V1677" s="29">
        <v>130.25000000001</v>
      </c>
      <c r="W1677" s="29">
        <f t="shared" si="759"/>
        <v>130</v>
      </c>
      <c r="X1677" s="41" t="str" cm="1">
        <f t="array" aca="1" ref="X1677" ca="1">IFERROR(INDEX('PC&amp;PD'!$A$1:$AP$15,ROW('PC&amp;PD'!$A$15),MATCH(INDIRECT(T1677),'PC&amp;PD'!$A$1:$AP$1,0)),"")</f>
        <v/>
      </c>
      <c r="Z1677" s="155"/>
      <c r="AA1677" s="13" t="str">
        <f t="shared" si="747"/>
        <v/>
      </c>
      <c r="AB1677" s="155"/>
      <c r="AC1677" s="13" t="str">
        <f t="shared" ca="1" si="752"/>
        <v>$AB</v>
      </c>
      <c r="AD1677" s="13" t="str" cm="1">
        <f t="array" aca="1" ref="AD1677" ca="1">IFERROR(IF((LEFT(INDIRECT("$F"&amp;$S1677),4))="GOTS",IF($G1677="Organic","GOTS_Organic_raw",(IF($G1677="Responsible","GOTS_Responsible",(IF($G1677="No Attribute (Conventional)","GOTS_conventional",(IF($G1677="Recycled Pre/Post-Consumer","GOTS_pre_post",(IF($G1677="In-Conversion","GOTS_in_conversion",(IF($G1677="Sustainably Sourced","Sustainably_sourced",""))))))))))),IF($G1677="Organic","Organic",(IF($G1677="Responsible","Responsible",(IF($G1677="No Attribute (Conventional)","No_Attribute_Conventional",(IF($G1677="Recycled Pre/Post-Consumer","Recycled_Pre_Post_Consumer",(IF($G1677="In-Conversion","In_Conversion",(IF($G1677="Recycled Pre-Consumer","Recycled_Pre_Consumer",(IF($G1677="Recycled Post-Consumer","Recycled_Post_Consumer",(IF($G1677="Sustainably Sourced","Sustainably_sourced","")))))))))))))))),"")</f>
        <v/>
      </c>
      <c r="AE1677" s="13" t="e" cm="1">
        <f t="array" aca="1" ref="AE1677" ca="1">IF(INDIRECT("$F"&amp;$S1677)="","",IF(LEFT(INDIRECT("$F"&amp;$S1677),3)="GRS","GRS_RCS_RM",IF((LEFT(INDIRECT("$F"&amp;$S1677),3))="RCS","GRS_RCS_RM",IF(INDIRECT("$F"&amp;$S1677)="OCS (No Label)","OCS_Conversion_RM",IF(LEFT(INDIRECT("$F"&amp;$S1677),3)="OCS","OCS_RM",IF(RIGHT(INDIRECT("$F"&amp;$S1677),10)="conversion","GOTS_RM_conversion",IF((LEFT(INDIRECT("$F"&amp;$S1677),4))="GOTS","GOTS_RM","Responsible_RM")))))))</f>
        <v>#REF!</v>
      </c>
      <c r="AF1677" s="13" t="str" cm="1">
        <f t="array" aca="1" ref="AF1677" ca="1">IF($S1677="","",INDIRECT("$Z"&amp;$S1677))</f>
        <v/>
      </c>
      <c r="AG1677" s="155"/>
      <c r="AH1677" s="13" t="str" cm="1">
        <f t="array" aca="1" ref="AH1677" ca="1">IFERROR(INDIRECT("$ag"&amp;S1677),"")</f>
        <v/>
      </c>
      <c r="AI1677" s="13" t="e" cm="1">
        <f t="array" aca="1" ref="AI1677" ca="1">INDIRECT("O"&amp;S1676)</f>
        <v>#REF!</v>
      </c>
      <c r="AJ1677" s="13" t="str">
        <f>IF($I1677="","",INDEX('Raw Material'!$A$1:$J$75,MATCH(I1677,'Raw Material'!$A$1:$A$75,0),(MATCH(G1677,'Raw Material'!$A$1:$J$1,0))))</f>
        <v/>
      </c>
      <c r="AK1677" s="13" t="str">
        <f t="shared" si="748"/>
        <v>YANLIŞRM</v>
      </c>
      <c r="AL1677" s="153" t="str">
        <f t="shared" si="749"/>
        <v/>
      </c>
    </row>
    <row r="1678" spans="1:38" ht="16.5" customHeight="1">
      <c r="A1678" s="161"/>
      <c r="B1678" s="166"/>
      <c r="C1678" s="167"/>
      <c r="D1678" s="156"/>
      <c r="E1678" s="156"/>
      <c r="F1678" s="174"/>
      <c r="G1678" s="181"/>
      <c r="H1678" s="182"/>
      <c r="I1678" s="182"/>
      <c r="J1678" s="182"/>
      <c r="K1678" s="32"/>
      <c r="L1678" s="178"/>
      <c r="M1678" s="178"/>
      <c r="N1678" s="81"/>
      <c r="O1678" s="185"/>
      <c r="P1678" s="103"/>
      <c r="Q1678" s="84" t="str">
        <f t="shared" si="750"/>
        <v/>
      </c>
      <c r="R1678" s="159"/>
      <c r="S1678" s="28" t="str" cm="1">
        <f t="array" aca="1" ref="S1678" ca="1">IF(INDIRECT("A"&amp;114+$U1678)&lt;&gt;"",114+$U1678,"")</f>
        <v/>
      </c>
      <c r="T1678" s="28" t="str">
        <f t="shared" ca="1" si="751"/>
        <v>$B</v>
      </c>
      <c r="U1678" s="29">
        <f t="shared" si="758"/>
        <v>1560</v>
      </c>
      <c r="V1678" s="29">
        <v>130.333333333344</v>
      </c>
      <c r="W1678" s="29">
        <f t="shared" si="759"/>
        <v>130</v>
      </c>
      <c r="X1678" s="41" t="str" cm="1">
        <f t="array" aca="1" ref="X1678" ca="1">IFERROR(INDEX('PC&amp;PD'!$A$1:$AP$15,ROW('PC&amp;PD'!$A$15),MATCH(INDIRECT(T1678),'PC&amp;PD'!$A$1:$AP$1,0)),"")</f>
        <v/>
      </c>
      <c r="Z1678" s="155"/>
      <c r="AA1678" s="13" t="str">
        <f t="shared" si="747"/>
        <v/>
      </c>
      <c r="AB1678" s="155"/>
      <c r="AC1678" s="13" t="str">
        <f t="shared" ca="1" si="752"/>
        <v>$AB</v>
      </c>
      <c r="AD1678" s="13" t="str" cm="1">
        <f t="array" aca="1" ref="AD1678" ca="1">IFERROR(IF((LEFT(INDIRECT("$F"&amp;$S1678),4))="GOTS",IF($G1678="Organic","GOTS_Organic_raw",(IF($G1678="Responsible","GOTS_Responsible",(IF($G1678="No Attribute (Conventional)","GOTS_conventional",(IF($G1678="Recycled Pre/Post-Consumer","GOTS_pre_post",(IF($G1678="In-Conversion","GOTS_in_conversion",(IF($G1678="Sustainably Sourced","Sustainably_sourced",""))))))))))),IF($G1678="Organic","Organic",(IF($G1678="Responsible","Responsible",(IF($G1678="No Attribute (Conventional)","No_Attribute_Conventional",(IF($G1678="Recycled Pre/Post-Consumer","Recycled_Pre_Post_Consumer",(IF($G1678="In-Conversion","In_Conversion",(IF($G1678="Recycled Pre-Consumer","Recycled_Pre_Consumer",(IF($G1678="Recycled Post-Consumer","Recycled_Post_Consumer",(IF($G1678="Sustainably Sourced","Sustainably_sourced","")))))))))))))))),"")</f>
        <v/>
      </c>
      <c r="AE1678" s="13" t="e" cm="1">
        <f t="array" aca="1" ref="AE1678" ca="1">IF(INDIRECT("$F"&amp;$S1678)="","",IF(LEFT(INDIRECT("$F"&amp;$S1678),3)="GRS","GRS_RCS_RM",IF((LEFT(INDIRECT("$F"&amp;$S1678),3))="RCS","GRS_RCS_RM",IF(INDIRECT("$F"&amp;$S1678)="OCS (No Label)","OCS_Conversion_RM",IF(LEFT(INDIRECT("$F"&amp;$S1678),3)="OCS","OCS_RM",IF(RIGHT(INDIRECT("$F"&amp;$S1678),10)="conversion","GOTS_RM_conversion",IF((LEFT(INDIRECT("$F"&amp;$S1678),4))="GOTS","GOTS_RM","Responsible_RM")))))))</f>
        <v>#REF!</v>
      </c>
      <c r="AF1678" s="13" t="str" cm="1">
        <f t="array" aca="1" ref="AF1678" ca="1">IF($S1678="","",INDIRECT("$Z"&amp;$S1678))</f>
        <v/>
      </c>
      <c r="AG1678" s="155"/>
      <c r="AH1678" s="13" t="str" cm="1">
        <f t="array" aca="1" ref="AH1678" ca="1">IFERROR(INDIRECT("$ag"&amp;S1678),"")</f>
        <v/>
      </c>
      <c r="AI1678" s="13" t="e" cm="1">
        <f t="array" aca="1" ref="AI1678" ca="1">INDIRECT("O"&amp;S1677)</f>
        <v>#REF!</v>
      </c>
      <c r="AJ1678" s="13" t="str">
        <f>IF($I1678="","",INDEX('Raw Material'!$A$1:$J$75,MATCH(I1678,'Raw Material'!$A$1:$A$75,0),(MATCH(G1678,'Raw Material'!$A$1:$J$1,0))))</f>
        <v/>
      </c>
      <c r="AK1678" s="13" t="str">
        <f t="shared" si="748"/>
        <v>YANLIŞRM</v>
      </c>
      <c r="AL1678" s="153" t="str">
        <f t="shared" si="749"/>
        <v/>
      </c>
    </row>
    <row r="1679" spans="1:38" ht="16.5" customHeight="1">
      <c r="A1679" s="161"/>
      <c r="B1679" s="166"/>
      <c r="C1679" s="167"/>
      <c r="D1679" s="156"/>
      <c r="E1679" s="156"/>
      <c r="F1679" s="174"/>
      <c r="G1679" s="181"/>
      <c r="H1679" s="182"/>
      <c r="I1679" s="182"/>
      <c r="J1679" s="182"/>
      <c r="K1679" s="32"/>
      <c r="L1679" s="178"/>
      <c r="M1679" s="178"/>
      <c r="N1679" s="81"/>
      <c r="O1679" s="185"/>
      <c r="P1679" s="103"/>
      <c r="Q1679" s="84" t="str">
        <f t="shared" si="750"/>
        <v/>
      </c>
      <c r="R1679" s="159"/>
      <c r="S1679" s="28" t="str" cm="1">
        <f t="array" aca="1" ref="S1679" ca="1">IF(INDIRECT("A"&amp;114+$U1679)&lt;&gt;"",114+$U1679,"")</f>
        <v/>
      </c>
      <c r="T1679" s="28" t="str">
        <f t="shared" ca="1" si="751"/>
        <v>$B</v>
      </c>
      <c r="U1679" s="29">
        <f t="shared" si="758"/>
        <v>1560</v>
      </c>
      <c r="V1679" s="29">
        <v>130.416666666677</v>
      </c>
      <c r="W1679" s="29">
        <f t="shared" si="759"/>
        <v>130</v>
      </c>
      <c r="X1679" s="41" t="str" cm="1">
        <f t="array" aca="1" ref="X1679" ca="1">IFERROR(INDEX('PC&amp;PD'!$A$1:$AP$15,ROW('PC&amp;PD'!$A$15),MATCH(INDIRECT(T1679),'PC&amp;PD'!$A$1:$AP$1,0)),"")</f>
        <v/>
      </c>
      <c r="Z1679" s="155"/>
      <c r="AA1679" s="13" t="str">
        <f t="shared" si="747"/>
        <v/>
      </c>
      <c r="AB1679" s="155"/>
      <c r="AC1679" s="13" t="str">
        <f t="shared" ca="1" si="752"/>
        <v>$AB</v>
      </c>
      <c r="AD1679" s="13" t="str" cm="1">
        <f t="array" aca="1" ref="AD1679" ca="1">IFERROR(IF((LEFT(INDIRECT("$F"&amp;$S1679),4))="GOTS",IF($G1679="Organic","GOTS_Organic_raw",(IF($G1679="Responsible","GOTS_Responsible",(IF($G1679="No Attribute (Conventional)","GOTS_conventional",(IF($G1679="Recycled Pre/Post-Consumer","GOTS_pre_post",(IF($G1679="In-Conversion","GOTS_in_conversion",(IF($G1679="Sustainably Sourced","Sustainably_sourced",""))))))))))),IF($G1679="Organic","Organic",(IF($G1679="Responsible","Responsible",(IF($G1679="No Attribute (Conventional)","No_Attribute_Conventional",(IF($G1679="Recycled Pre/Post-Consumer","Recycled_Pre_Post_Consumer",(IF($G1679="In-Conversion","In_Conversion",(IF($G1679="Recycled Pre-Consumer","Recycled_Pre_Consumer",(IF($G1679="Recycled Post-Consumer","Recycled_Post_Consumer",(IF($G1679="Sustainably Sourced","Sustainably_sourced","")))))))))))))))),"")</f>
        <v/>
      </c>
      <c r="AE1679" s="13" t="e" cm="1">
        <f t="array" aca="1" ref="AE1679" ca="1">IF(INDIRECT("$F"&amp;$S1679)="","",IF(LEFT(INDIRECT("$F"&amp;$S1679),3)="GRS","GRS_RCS_RM",IF((LEFT(INDIRECT("$F"&amp;$S1679),3))="RCS","GRS_RCS_RM",IF(INDIRECT("$F"&amp;$S1679)="OCS (No Label)","OCS_Conversion_RM",IF(LEFT(INDIRECT("$F"&amp;$S1679),3)="OCS","OCS_RM",IF(RIGHT(INDIRECT("$F"&amp;$S1679),10)="conversion","GOTS_RM_conversion",IF((LEFT(INDIRECT("$F"&amp;$S1679),4))="GOTS","GOTS_RM","Responsible_RM")))))))</f>
        <v>#REF!</v>
      </c>
      <c r="AF1679" s="13" t="str" cm="1">
        <f t="array" aca="1" ref="AF1679" ca="1">IF($S1679="","",INDIRECT("$Z"&amp;$S1679))</f>
        <v/>
      </c>
      <c r="AG1679" s="155"/>
      <c r="AH1679" s="13" t="str" cm="1">
        <f t="array" aca="1" ref="AH1679" ca="1">IFERROR(INDIRECT("$ag"&amp;S1679),"")</f>
        <v/>
      </c>
      <c r="AI1679" s="13" t="e" cm="1">
        <f t="array" aca="1" ref="AI1679" ca="1">INDIRECT("O"&amp;S1678)</f>
        <v>#REF!</v>
      </c>
      <c r="AJ1679" s="13" t="str">
        <f>IF($I1679="","",INDEX('Raw Material'!$A$1:$J$75,MATCH(I1679,'Raw Material'!$A$1:$A$75,0),(MATCH(G1679,'Raw Material'!$A$1:$J$1,0))))</f>
        <v/>
      </c>
      <c r="AK1679" s="13" t="str">
        <f t="shared" si="748"/>
        <v>YANLIŞRM</v>
      </c>
      <c r="AL1679" s="153" t="str">
        <f t="shared" si="749"/>
        <v/>
      </c>
    </row>
    <row r="1680" spans="1:38" ht="16.5" customHeight="1">
      <c r="A1680" s="162"/>
      <c r="B1680" s="168"/>
      <c r="C1680" s="169"/>
      <c r="D1680" s="156"/>
      <c r="E1680" s="156"/>
      <c r="F1680" s="175"/>
      <c r="G1680" s="181"/>
      <c r="H1680" s="182"/>
      <c r="I1680" s="182"/>
      <c r="J1680" s="182"/>
      <c r="K1680" s="32"/>
      <c r="L1680" s="179"/>
      <c r="M1680" s="179"/>
      <c r="N1680" s="81"/>
      <c r="O1680" s="185"/>
      <c r="P1680" s="103"/>
      <c r="Q1680" s="84" t="str">
        <f t="shared" si="750"/>
        <v/>
      </c>
      <c r="R1680" s="159"/>
      <c r="S1680" s="28" t="str" cm="1">
        <f t="array" aca="1" ref="S1680" ca="1">IF(INDIRECT("A"&amp;114+$U1680)&lt;&gt;"",114+$U1680,"")</f>
        <v/>
      </c>
      <c r="T1680" s="28" t="str">
        <f t="shared" ca="1" si="751"/>
        <v>$B</v>
      </c>
      <c r="U1680" s="29">
        <f t="shared" si="758"/>
        <v>1560</v>
      </c>
      <c r="V1680" s="29">
        <v>130.50000000001</v>
      </c>
      <c r="W1680" s="29">
        <f t="shared" si="759"/>
        <v>130</v>
      </c>
      <c r="X1680" s="41" t="str" cm="1">
        <f t="array" aca="1" ref="X1680" ca="1">IFERROR(INDEX('PC&amp;PD'!$A$1:$AP$15,ROW('PC&amp;PD'!$A$15),MATCH(INDIRECT(T1680),'PC&amp;PD'!$A$1:$AP$1,0)),"")</f>
        <v/>
      </c>
      <c r="Z1680" s="155"/>
      <c r="AA1680" s="13" t="str">
        <f t="shared" si="747"/>
        <v/>
      </c>
      <c r="AB1680" s="155"/>
      <c r="AC1680" s="13" t="str">
        <f t="shared" ca="1" si="752"/>
        <v>$AB</v>
      </c>
      <c r="AD1680" s="13" t="str" cm="1">
        <f t="array" aca="1" ref="AD1680" ca="1">IFERROR(IF((LEFT(INDIRECT("$F"&amp;$S1680),4))="GOTS",IF($G1680="Organic","GOTS_Organic_raw",(IF($G1680="Responsible","GOTS_Responsible",(IF($G1680="No Attribute (Conventional)","GOTS_conventional",(IF($G1680="Recycled Pre/Post-Consumer","GOTS_pre_post",(IF($G1680="In-Conversion","GOTS_in_conversion",(IF($G1680="Sustainably Sourced","Sustainably_sourced",""))))))))))),IF($G1680="Organic","Organic",(IF($G1680="Responsible","Responsible",(IF($G1680="No Attribute (Conventional)","No_Attribute_Conventional",(IF($G1680="Recycled Pre/Post-Consumer","Recycled_Pre_Post_Consumer",(IF($G1680="In-Conversion","In_Conversion",(IF($G1680="Recycled Pre-Consumer","Recycled_Pre_Consumer",(IF($G1680="Recycled Post-Consumer","Recycled_Post_Consumer",(IF($G1680="Sustainably Sourced","Sustainably_sourced","")))))))))))))))),"")</f>
        <v/>
      </c>
      <c r="AE1680" s="13" t="e" cm="1">
        <f t="array" aca="1" ref="AE1680" ca="1">IF(INDIRECT("$F"&amp;$S1680)="","",IF(LEFT(INDIRECT("$F"&amp;$S1680),3)="GRS","GRS_RCS_RM",IF((LEFT(INDIRECT("$F"&amp;$S1680),3))="RCS","GRS_RCS_RM",IF(INDIRECT("$F"&amp;$S1680)="OCS (No Label)","OCS_Conversion_RM",IF(LEFT(INDIRECT("$F"&amp;$S1680),3)="OCS","OCS_RM",IF(RIGHT(INDIRECT("$F"&amp;$S1680),10)="conversion","GOTS_RM_conversion",IF((LEFT(INDIRECT("$F"&amp;$S1680),4))="GOTS","GOTS_RM","Responsible_RM")))))))</f>
        <v>#REF!</v>
      </c>
      <c r="AF1680" s="13" t="str" cm="1">
        <f t="array" aca="1" ref="AF1680" ca="1">IF($S1680="","",INDIRECT("$Z"&amp;$S1680))</f>
        <v/>
      </c>
      <c r="AG1680" s="155"/>
      <c r="AH1680" s="13" t="str" cm="1">
        <f t="array" aca="1" ref="AH1680" ca="1">IFERROR(INDIRECT("$ag"&amp;S1680),"")</f>
        <v/>
      </c>
      <c r="AI1680" s="13" t="e" cm="1">
        <f t="array" aca="1" ref="AI1680" ca="1">INDIRECT("O"&amp;S1679)</f>
        <v>#REF!</v>
      </c>
      <c r="AJ1680" s="13" t="str">
        <f>IF($I1680="","",INDEX('Raw Material'!$A$1:$J$75,MATCH(I1680,'Raw Material'!$A$1:$A$75,0),(MATCH(G1680,'Raw Material'!$A$1:$J$1,0))))</f>
        <v/>
      </c>
      <c r="AK1680" s="13" t="str">
        <f t="shared" si="748"/>
        <v>YANLIŞRM</v>
      </c>
      <c r="AL1680" s="153" t="str">
        <f t="shared" si="749"/>
        <v/>
      </c>
    </row>
    <row r="1681" spans="1:38" ht="16.5" customHeight="1">
      <c r="A1681" s="162"/>
      <c r="B1681" s="168"/>
      <c r="C1681" s="169"/>
      <c r="D1681" s="156"/>
      <c r="E1681" s="156"/>
      <c r="F1681" s="175"/>
      <c r="G1681" s="181"/>
      <c r="H1681" s="182"/>
      <c r="I1681" s="182"/>
      <c r="J1681" s="182"/>
      <c r="K1681" s="32"/>
      <c r="L1681" s="179"/>
      <c r="M1681" s="179"/>
      <c r="N1681" s="81"/>
      <c r="O1681" s="185"/>
      <c r="P1681" s="103"/>
      <c r="Q1681" s="84" t="str">
        <f t="shared" si="750"/>
        <v/>
      </c>
      <c r="R1681" s="159"/>
      <c r="S1681" s="28" t="str" cm="1">
        <f t="array" aca="1" ref="S1681" ca="1">IF(INDIRECT("A"&amp;114+$U1681)&lt;&gt;"",114+$U1681,"")</f>
        <v/>
      </c>
      <c r="T1681" s="28" t="str">
        <f t="shared" ca="1" si="751"/>
        <v>$B</v>
      </c>
      <c r="U1681" s="29">
        <f t="shared" si="758"/>
        <v>1560</v>
      </c>
      <c r="V1681" s="29">
        <v>130.583333333344</v>
      </c>
      <c r="W1681" s="29">
        <f t="shared" si="759"/>
        <v>130</v>
      </c>
      <c r="X1681" s="41" t="str" cm="1">
        <f t="array" aca="1" ref="X1681" ca="1">IFERROR(INDEX('PC&amp;PD'!$A$1:$AP$15,ROW('PC&amp;PD'!$A$15),MATCH(INDIRECT(T1681),'PC&amp;PD'!$A$1:$AP$1,0)),"")</f>
        <v/>
      </c>
      <c r="Z1681" s="155"/>
      <c r="AA1681" s="13" t="str">
        <f t="shared" si="747"/>
        <v/>
      </c>
      <c r="AB1681" s="155"/>
      <c r="AC1681" s="13" t="str">
        <f t="shared" ca="1" si="752"/>
        <v>$AB</v>
      </c>
      <c r="AD1681" s="13" t="str" cm="1">
        <f t="array" aca="1" ref="AD1681" ca="1">IFERROR(IF((LEFT(INDIRECT("$F"&amp;$S1681),4))="GOTS",IF($G1681="Organic","GOTS_Organic_raw",(IF($G1681="Responsible","GOTS_Responsible",(IF($G1681="No Attribute (Conventional)","GOTS_conventional",(IF($G1681="Recycled Pre/Post-Consumer","GOTS_pre_post",(IF($G1681="In-Conversion","GOTS_in_conversion",(IF($G1681="Sustainably Sourced","Sustainably_sourced",""))))))))))),IF($G1681="Organic","Organic",(IF($G1681="Responsible","Responsible",(IF($G1681="No Attribute (Conventional)","No_Attribute_Conventional",(IF($G1681="Recycled Pre/Post-Consumer","Recycled_Pre_Post_Consumer",(IF($G1681="In-Conversion","In_Conversion",(IF($G1681="Recycled Pre-Consumer","Recycled_Pre_Consumer",(IF($G1681="Recycled Post-Consumer","Recycled_Post_Consumer",(IF($G1681="Sustainably Sourced","Sustainably_sourced","")))))))))))))))),"")</f>
        <v/>
      </c>
      <c r="AE1681" s="13" t="e" cm="1">
        <f t="array" aca="1" ref="AE1681" ca="1">IF(INDIRECT("$F"&amp;$S1681)="","",IF(LEFT(INDIRECT("$F"&amp;$S1681),3)="GRS","GRS_RCS_RM",IF((LEFT(INDIRECT("$F"&amp;$S1681),3))="RCS","GRS_RCS_RM",IF(INDIRECT("$F"&amp;$S1681)="OCS (No Label)","OCS_Conversion_RM",IF(LEFT(INDIRECT("$F"&amp;$S1681),3)="OCS","OCS_RM",IF(RIGHT(INDIRECT("$F"&amp;$S1681),10)="conversion","GOTS_RM_conversion",IF((LEFT(INDIRECT("$F"&amp;$S1681),4))="GOTS","GOTS_RM","Responsible_RM")))))))</f>
        <v>#REF!</v>
      </c>
      <c r="AF1681" s="13" t="str" cm="1">
        <f t="array" aca="1" ref="AF1681" ca="1">IF($S1681="","",INDIRECT("$Z"&amp;$S1681))</f>
        <v/>
      </c>
      <c r="AG1681" s="155"/>
      <c r="AH1681" s="13" t="str" cm="1">
        <f t="array" aca="1" ref="AH1681" ca="1">IFERROR(INDIRECT("$ag"&amp;S1681),"")</f>
        <v/>
      </c>
      <c r="AI1681" s="13" t="e" cm="1">
        <f t="array" aca="1" ref="AI1681" ca="1">INDIRECT("O"&amp;S1680)</f>
        <v>#REF!</v>
      </c>
      <c r="AJ1681" s="13" t="str">
        <f>IF($I1681="","",INDEX('Raw Material'!$A$1:$J$75,MATCH(I1681,'Raw Material'!$A$1:$A$75,0),(MATCH(G1681,'Raw Material'!$A$1:$J$1,0))))</f>
        <v/>
      </c>
      <c r="AK1681" s="13" t="str">
        <f t="shared" si="748"/>
        <v>YANLIŞRM</v>
      </c>
      <c r="AL1681" s="153" t="str">
        <f t="shared" si="749"/>
        <v/>
      </c>
    </row>
    <row r="1682" spans="1:38" ht="16.5" customHeight="1">
      <c r="A1682" s="162"/>
      <c r="B1682" s="168"/>
      <c r="C1682" s="169"/>
      <c r="D1682" s="156"/>
      <c r="E1682" s="156"/>
      <c r="F1682" s="175"/>
      <c r="G1682" s="181"/>
      <c r="H1682" s="182"/>
      <c r="I1682" s="182"/>
      <c r="J1682" s="182"/>
      <c r="K1682" s="32"/>
      <c r="L1682" s="179"/>
      <c r="M1682" s="179"/>
      <c r="N1682" s="81"/>
      <c r="O1682" s="185"/>
      <c r="P1682" s="103"/>
      <c r="Q1682" s="84" t="str">
        <f t="shared" si="750"/>
        <v/>
      </c>
      <c r="R1682" s="159"/>
      <c r="S1682" s="28" t="str" cm="1">
        <f t="array" aca="1" ref="S1682" ca="1">IF(INDIRECT("A"&amp;114+$U1682)&lt;&gt;"",114+$U1682,"")</f>
        <v/>
      </c>
      <c r="T1682" s="28" t="str">
        <f t="shared" ca="1" si="751"/>
        <v>$B</v>
      </c>
      <c r="U1682" s="29">
        <f t="shared" si="758"/>
        <v>1560</v>
      </c>
      <c r="V1682" s="29">
        <v>130.666666666677</v>
      </c>
      <c r="W1682" s="29">
        <f t="shared" si="759"/>
        <v>130</v>
      </c>
      <c r="X1682" s="41" t="str" cm="1">
        <f t="array" aca="1" ref="X1682" ca="1">IFERROR(INDEX('PC&amp;PD'!$A$1:$AP$15,ROW('PC&amp;PD'!$A$15),MATCH(INDIRECT(T1682),'PC&amp;PD'!$A$1:$AP$1,0)),"")</f>
        <v/>
      </c>
      <c r="Z1682" s="155"/>
      <c r="AA1682" s="13" t="str">
        <f t="shared" si="747"/>
        <v/>
      </c>
      <c r="AB1682" s="155"/>
      <c r="AC1682" s="13" t="str">
        <f t="shared" ca="1" si="752"/>
        <v>$AB</v>
      </c>
      <c r="AD1682" s="13" t="str" cm="1">
        <f t="array" aca="1" ref="AD1682" ca="1">IFERROR(IF((LEFT(INDIRECT("$F"&amp;$S1682),4))="GOTS",IF($G1682="Organic","GOTS_Organic_raw",(IF($G1682="Responsible","GOTS_Responsible",(IF($G1682="No Attribute (Conventional)","GOTS_conventional",(IF($G1682="Recycled Pre/Post-Consumer","GOTS_pre_post",(IF($G1682="In-Conversion","GOTS_in_conversion",(IF($G1682="Sustainably Sourced","Sustainably_sourced",""))))))))))),IF($G1682="Organic","Organic",(IF($G1682="Responsible","Responsible",(IF($G1682="No Attribute (Conventional)","No_Attribute_Conventional",(IF($G1682="Recycled Pre/Post-Consumer","Recycled_Pre_Post_Consumer",(IF($G1682="In-Conversion","In_Conversion",(IF($G1682="Recycled Pre-Consumer","Recycled_Pre_Consumer",(IF($G1682="Recycled Post-Consumer","Recycled_Post_Consumer",(IF($G1682="Sustainably Sourced","Sustainably_sourced","")))))))))))))))),"")</f>
        <v/>
      </c>
      <c r="AE1682" s="13" t="e" cm="1">
        <f t="array" aca="1" ref="AE1682" ca="1">IF(INDIRECT("$F"&amp;$S1682)="","",IF(LEFT(INDIRECT("$F"&amp;$S1682),3)="GRS","GRS_RCS_RM",IF((LEFT(INDIRECT("$F"&amp;$S1682),3))="RCS","GRS_RCS_RM",IF(INDIRECT("$F"&amp;$S1682)="OCS (No Label)","OCS_Conversion_RM",IF(LEFT(INDIRECT("$F"&amp;$S1682),3)="OCS","OCS_RM",IF(RIGHT(INDIRECT("$F"&amp;$S1682),10)="conversion","GOTS_RM_conversion",IF((LEFT(INDIRECT("$F"&amp;$S1682),4))="GOTS","GOTS_RM","Responsible_RM")))))))</f>
        <v>#REF!</v>
      </c>
      <c r="AF1682" s="13" t="str" cm="1">
        <f t="array" aca="1" ref="AF1682" ca="1">IF($S1682="","",INDIRECT("$Z"&amp;$S1682))</f>
        <v/>
      </c>
      <c r="AG1682" s="155"/>
      <c r="AH1682" s="13" t="str" cm="1">
        <f t="array" aca="1" ref="AH1682" ca="1">IFERROR(INDIRECT("$ag"&amp;S1682),"")</f>
        <v/>
      </c>
      <c r="AI1682" s="13" t="e" cm="1">
        <f t="array" aca="1" ref="AI1682" ca="1">INDIRECT("O"&amp;S1681)</f>
        <v>#REF!</v>
      </c>
      <c r="AJ1682" s="13" t="str">
        <f>IF($I1682="","",INDEX('Raw Material'!$A$1:$J$75,MATCH(I1682,'Raw Material'!$A$1:$A$75,0),(MATCH(G1682,'Raw Material'!$A$1:$J$1,0))))</f>
        <v/>
      </c>
      <c r="AK1682" s="13" t="str">
        <f t="shared" si="748"/>
        <v>YANLIŞRM</v>
      </c>
      <c r="AL1682" s="153" t="str">
        <f t="shared" si="749"/>
        <v/>
      </c>
    </row>
    <row r="1683" spans="1:38" ht="16.5" customHeight="1">
      <c r="A1683" s="162"/>
      <c r="B1683" s="168"/>
      <c r="C1683" s="169"/>
      <c r="D1683" s="156"/>
      <c r="E1683" s="156"/>
      <c r="F1683" s="175"/>
      <c r="G1683" s="181"/>
      <c r="H1683" s="182"/>
      <c r="I1683" s="182"/>
      <c r="J1683" s="182"/>
      <c r="K1683" s="32"/>
      <c r="L1683" s="179"/>
      <c r="M1683" s="179"/>
      <c r="N1683" s="81"/>
      <c r="O1683" s="185"/>
      <c r="P1683" s="103"/>
      <c r="Q1683" s="84" t="str">
        <f t="shared" si="750"/>
        <v/>
      </c>
      <c r="R1683" s="159"/>
      <c r="S1683" s="28" t="str" cm="1">
        <f t="array" aca="1" ref="S1683" ca="1">IF(INDIRECT("A"&amp;114+$U1683)&lt;&gt;"",114+$U1683,"")</f>
        <v/>
      </c>
      <c r="T1683" s="28" t="str">
        <f t="shared" ca="1" si="751"/>
        <v>$B</v>
      </c>
      <c r="U1683" s="29">
        <f t="shared" si="758"/>
        <v>1560</v>
      </c>
      <c r="V1683" s="29">
        <v>130.75000000001</v>
      </c>
      <c r="W1683" s="29">
        <f t="shared" si="759"/>
        <v>130</v>
      </c>
      <c r="X1683" s="41" t="str" cm="1">
        <f t="array" aca="1" ref="X1683" ca="1">IFERROR(INDEX('PC&amp;PD'!$A$1:$AP$15,ROW('PC&amp;PD'!$A$15),MATCH(INDIRECT(T1683),'PC&amp;PD'!$A$1:$AP$1,0)),"")</f>
        <v/>
      </c>
      <c r="Z1683" s="155"/>
      <c r="AA1683" s="13" t="str">
        <f t="shared" si="747"/>
        <v/>
      </c>
      <c r="AB1683" s="155"/>
      <c r="AC1683" s="13" t="str">
        <f t="shared" ca="1" si="752"/>
        <v>$AB</v>
      </c>
      <c r="AD1683" s="13" t="str" cm="1">
        <f t="array" aca="1" ref="AD1683" ca="1">IFERROR(IF((LEFT(INDIRECT("$F"&amp;$S1683),4))="GOTS",IF($G1683="Organic","GOTS_Organic_raw",(IF($G1683="Responsible","GOTS_Responsible",(IF($G1683="No Attribute (Conventional)","GOTS_conventional",(IF($G1683="Recycled Pre/Post-Consumer","GOTS_pre_post",(IF($G1683="In-Conversion","GOTS_in_conversion",(IF($G1683="Sustainably Sourced","Sustainably_sourced",""))))))))))),IF($G1683="Organic","Organic",(IF($G1683="Responsible","Responsible",(IF($G1683="No Attribute (Conventional)","No_Attribute_Conventional",(IF($G1683="Recycled Pre/Post-Consumer","Recycled_Pre_Post_Consumer",(IF($G1683="In-Conversion","In_Conversion",(IF($G1683="Recycled Pre-Consumer","Recycled_Pre_Consumer",(IF($G1683="Recycled Post-Consumer","Recycled_Post_Consumer",(IF($G1683="Sustainably Sourced","Sustainably_sourced","")))))))))))))))),"")</f>
        <v/>
      </c>
      <c r="AE1683" s="13" t="e" cm="1">
        <f t="array" aca="1" ref="AE1683" ca="1">IF(INDIRECT("$F"&amp;$S1683)="","",IF(LEFT(INDIRECT("$F"&amp;$S1683),3)="GRS","GRS_RCS_RM",IF((LEFT(INDIRECT("$F"&amp;$S1683),3))="RCS","GRS_RCS_RM",IF(INDIRECT("$F"&amp;$S1683)="OCS (No Label)","OCS_Conversion_RM",IF(LEFT(INDIRECT("$F"&amp;$S1683),3)="OCS","OCS_RM",IF(RIGHT(INDIRECT("$F"&amp;$S1683),10)="conversion","GOTS_RM_conversion",IF((LEFT(INDIRECT("$F"&amp;$S1683),4))="GOTS","GOTS_RM","Responsible_RM")))))))</f>
        <v>#REF!</v>
      </c>
      <c r="AF1683" s="13" t="str" cm="1">
        <f t="array" aca="1" ref="AF1683" ca="1">IF($S1683="","",INDIRECT("$Z"&amp;$S1683))</f>
        <v/>
      </c>
      <c r="AG1683" s="155"/>
      <c r="AH1683" s="13" t="str" cm="1">
        <f t="array" aca="1" ref="AH1683" ca="1">IFERROR(INDIRECT("$ag"&amp;S1683),"")</f>
        <v/>
      </c>
      <c r="AI1683" s="13" t="e" cm="1">
        <f t="array" aca="1" ref="AI1683" ca="1">INDIRECT("O"&amp;S1682)</f>
        <v>#REF!</v>
      </c>
      <c r="AJ1683" s="13" t="str">
        <f>IF($I1683="","",INDEX('Raw Material'!$A$1:$J$75,MATCH(I1683,'Raw Material'!$A$1:$A$75,0),(MATCH(G1683,'Raw Material'!$A$1:$J$1,0))))</f>
        <v/>
      </c>
      <c r="AK1683" s="13" t="str">
        <f t="shared" si="748"/>
        <v>YANLIŞRM</v>
      </c>
      <c r="AL1683" s="153" t="str">
        <f t="shared" si="749"/>
        <v/>
      </c>
    </row>
    <row r="1684" spans="1:38" ht="16.5" customHeight="1">
      <c r="A1684" s="162"/>
      <c r="B1684" s="168"/>
      <c r="C1684" s="169"/>
      <c r="D1684" s="156"/>
      <c r="E1684" s="156"/>
      <c r="F1684" s="175"/>
      <c r="G1684" s="181"/>
      <c r="H1684" s="182"/>
      <c r="I1684" s="182"/>
      <c r="J1684" s="182"/>
      <c r="K1684" s="32"/>
      <c r="L1684" s="179"/>
      <c r="M1684" s="179"/>
      <c r="N1684" s="81"/>
      <c r="O1684" s="185"/>
      <c r="P1684" s="103"/>
      <c r="Q1684" s="84" t="str">
        <f t="shared" si="750"/>
        <v/>
      </c>
      <c r="R1684" s="159"/>
      <c r="S1684" s="28" t="str" cm="1">
        <f t="array" aca="1" ref="S1684" ca="1">IF(INDIRECT("A"&amp;114+$U1684)&lt;&gt;"",114+$U1684,"")</f>
        <v/>
      </c>
      <c r="T1684" s="28" t="str">
        <f t="shared" ca="1" si="751"/>
        <v>$B</v>
      </c>
      <c r="U1684" s="29">
        <f t="shared" si="758"/>
        <v>1560</v>
      </c>
      <c r="V1684" s="29">
        <v>130.833333333344</v>
      </c>
      <c r="W1684" s="29">
        <f t="shared" si="759"/>
        <v>130</v>
      </c>
      <c r="X1684" s="41" t="str" cm="1">
        <f t="array" aca="1" ref="X1684" ca="1">IFERROR(INDEX('PC&amp;PD'!$A$1:$AP$15,ROW('PC&amp;PD'!$A$15),MATCH(INDIRECT(T1684),'PC&amp;PD'!$A$1:$AP$1,0)),"")</f>
        <v/>
      </c>
      <c r="Z1684" s="155"/>
      <c r="AA1684" s="13" t="str">
        <f t="shared" si="747"/>
        <v/>
      </c>
      <c r="AB1684" s="155"/>
      <c r="AC1684" s="13" t="str">
        <f t="shared" ca="1" si="752"/>
        <v>$AB</v>
      </c>
      <c r="AD1684" s="13" t="str" cm="1">
        <f t="array" aca="1" ref="AD1684" ca="1">IFERROR(IF((LEFT(INDIRECT("$F"&amp;$S1684),4))="GOTS",IF($G1684="Organic","GOTS_Organic_raw",(IF($G1684="Responsible","GOTS_Responsible",(IF($G1684="No Attribute (Conventional)","GOTS_conventional",(IF($G1684="Recycled Pre/Post-Consumer","GOTS_pre_post",(IF($G1684="In-Conversion","GOTS_in_conversion",(IF($G1684="Sustainably Sourced","Sustainably_sourced",""))))))))))),IF($G1684="Organic","Organic",(IF($G1684="Responsible","Responsible",(IF($G1684="No Attribute (Conventional)","No_Attribute_Conventional",(IF($G1684="Recycled Pre/Post-Consumer","Recycled_Pre_Post_Consumer",(IF($G1684="In-Conversion","In_Conversion",(IF($G1684="Recycled Pre-Consumer","Recycled_Pre_Consumer",(IF($G1684="Recycled Post-Consumer","Recycled_Post_Consumer",(IF($G1684="Sustainably Sourced","Sustainably_sourced","")))))))))))))))),"")</f>
        <v/>
      </c>
      <c r="AE1684" s="13" t="e" cm="1">
        <f t="array" aca="1" ref="AE1684" ca="1">IF(INDIRECT("$F"&amp;$S1684)="","",IF(LEFT(INDIRECT("$F"&amp;$S1684),3)="GRS","GRS_RCS_RM",IF((LEFT(INDIRECT("$F"&amp;$S1684),3))="RCS","GRS_RCS_RM",IF(INDIRECT("$F"&amp;$S1684)="OCS (No Label)","OCS_Conversion_RM",IF(LEFT(INDIRECT("$F"&amp;$S1684),3)="OCS","OCS_RM",IF(RIGHT(INDIRECT("$F"&amp;$S1684),10)="conversion","GOTS_RM_conversion",IF((LEFT(INDIRECT("$F"&amp;$S1684),4))="GOTS","GOTS_RM","Responsible_RM")))))))</f>
        <v>#REF!</v>
      </c>
      <c r="AF1684" s="13" t="str" cm="1">
        <f t="array" aca="1" ref="AF1684" ca="1">IF($S1684="","",INDIRECT("$Z"&amp;$S1684))</f>
        <v/>
      </c>
      <c r="AG1684" s="155"/>
      <c r="AH1684" s="13" t="str" cm="1">
        <f t="array" aca="1" ref="AH1684" ca="1">IFERROR(INDIRECT("$ag"&amp;S1684),"")</f>
        <v/>
      </c>
      <c r="AI1684" s="13" t="e" cm="1">
        <f t="array" aca="1" ref="AI1684" ca="1">INDIRECT("O"&amp;S1683)</f>
        <v>#REF!</v>
      </c>
      <c r="AJ1684" s="13" t="str">
        <f>IF($I1684="","",INDEX('Raw Material'!$A$1:$J$75,MATCH(I1684,'Raw Material'!$A$1:$A$75,0),(MATCH(G1684,'Raw Material'!$A$1:$J$1,0))))</f>
        <v/>
      </c>
      <c r="AK1684" s="13" t="str">
        <f t="shared" si="748"/>
        <v>YANLIŞRM</v>
      </c>
      <c r="AL1684" s="153" t="str">
        <f t="shared" si="749"/>
        <v/>
      </c>
    </row>
    <row r="1685" spans="1:38" ht="16.5" customHeight="1" thickBot="1">
      <c r="A1685" s="163"/>
      <c r="B1685" s="170"/>
      <c r="C1685" s="171"/>
      <c r="D1685" s="156"/>
      <c r="E1685" s="156"/>
      <c r="F1685" s="176"/>
      <c r="G1685" s="157"/>
      <c r="H1685" s="158"/>
      <c r="I1685" s="158"/>
      <c r="J1685" s="158"/>
      <c r="K1685" s="33"/>
      <c r="L1685" s="180"/>
      <c r="M1685" s="180"/>
      <c r="N1685" s="82"/>
      <c r="O1685" s="186"/>
      <c r="P1685" s="103"/>
      <c r="Q1685" s="84" t="str">
        <f t="shared" si="750"/>
        <v/>
      </c>
      <c r="R1685" s="159"/>
      <c r="S1685" s="28" t="str" cm="1">
        <f t="array" aca="1" ref="S1685" ca="1">IF(INDIRECT("A"&amp;114+$U1685)&lt;&gt;"",114+$U1685,"")</f>
        <v/>
      </c>
      <c r="T1685" s="28" t="str">
        <f t="shared" ca="1" si="751"/>
        <v>$B</v>
      </c>
      <c r="U1685" s="29">
        <f t="shared" si="758"/>
        <v>1560</v>
      </c>
      <c r="V1685" s="29">
        <v>130.916666666677</v>
      </c>
      <c r="W1685" s="29">
        <f t="shared" si="759"/>
        <v>130</v>
      </c>
      <c r="X1685" s="41" t="str" cm="1">
        <f t="array" aca="1" ref="X1685" ca="1">IFERROR(INDEX('PC&amp;PD'!$A$1:$AP$15,ROW('PC&amp;PD'!$A$15),MATCH(INDIRECT(T1685),'PC&amp;PD'!$A$1:$AP$1,0)),"")</f>
        <v/>
      </c>
      <c r="Z1685" s="155"/>
      <c r="AA1685" s="13" t="str">
        <f t="shared" si="747"/>
        <v/>
      </c>
      <c r="AB1685" s="155"/>
      <c r="AC1685" s="13" t="str">
        <f t="shared" ca="1" si="752"/>
        <v>$AB</v>
      </c>
      <c r="AD1685" s="13" t="str" cm="1">
        <f t="array" aca="1" ref="AD1685" ca="1">IFERROR(IF((LEFT(INDIRECT("$F"&amp;$S1685),4))="GOTS",IF($G1685="Organic","GOTS_Organic_raw",(IF($G1685="Responsible","GOTS_Responsible",(IF($G1685="No Attribute (Conventional)","GOTS_conventional",(IF($G1685="Recycled Pre/Post-Consumer","GOTS_pre_post",(IF($G1685="In-Conversion","GOTS_in_conversion",(IF($G1685="Sustainably Sourced","Sustainably_sourced",""))))))))))),IF($G1685="Organic","Organic",(IF($G1685="Responsible","Responsible",(IF($G1685="No Attribute (Conventional)","No_Attribute_Conventional",(IF($G1685="Recycled Pre/Post-Consumer","Recycled_Pre_Post_Consumer",(IF($G1685="In-Conversion","In_Conversion",(IF($G1685="Recycled Pre-Consumer","Recycled_Pre_Consumer",(IF($G1685="Recycled Post-Consumer","Recycled_Post_Consumer",(IF($G1685="Sustainably Sourced","Sustainably_sourced","")))))))))))))))),"")</f>
        <v/>
      </c>
      <c r="AE1685" s="13" t="e" cm="1">
        <f t="array" aca="1" ref="AE1685" ca="1">IF(INDIRECT("$F"&amp;$S1685)="","",IF(LEFT(INDIRECT("$F"&amp;$S1685),3)="GRS","GRS_RCS_RM",IF((LEFT(INDIRECT("$F"&amp;$S1685),3))="RCS","GRS_RCS_RM",IF(INDIRECT("$F"&amp;$S1685)="OCS (No Label)","OCS_Conversion_RM",IF(LEFT(INDIRECT("$F"&amp;$S1685),3)="OCS","OCS_RM",IF(RIGHT(INDIRECT("$F"&amp;$S1685),10)="conversion","GOTS_RM_conversion",IF((LEFT(INDIRECT("$F"&amp;$S1685),4))="GOTS","GOTS_RM","Responsible_RM")))))))</f>
        <v>#REF!</v>
      </c>
      <c r="AF1685" s="13" t="str" cm="1">
        <f t="array" aca="1" ref="AF1685" ca="1">IF($S1685="","",INDIRECT("$Z"&amp;$S1685))</f>
        <v/>
      </c>
      <c r="AG1685" s="155"/>
      <c r="AH1685" s="13" t="str" cm="1">
        <f t="array" aca="1" ref="AH1685" ca="1">IFERROR(INDIRECT("$ag"&amp;S1685),"")</f>
        <v/>
      </c>
      <c r="AI1685" s="13" t="e" cm="1">
        <f t="array" aca="1" ref="AI1685" ca="1">INDIRECT("O"&amp;S1684)</f>
        <v>#REF!</v>
      </c>
      <c r="AJ1685" s="13" t="str">
        <f>IF($I1685="","",INDEX('Raw Material'!$A$1:$J$75,MATCH(I1685,'Raw Material'!$A$1:$A$75,0),(MATCH(G1685,'Raw Material'!$A$1:$J$1,0))))</f>
        <v/>
      </c>
      <c r="AK1685" s="13" t="str">
        <f t="shared" si="748"/>
        <v>YANLIŞRM</v>
      </c>
      <c r="AL1685" s="153" t="str">
        <f t="shared" si="749"/>
        <v/>
      </c>
    </row>
    <row r="1686" spans="1:38" ht="16.5" customHeight="1">
      <c r="A1686" s="160" t="str">
        <f>IF(B1686="","",COUNTA($B$114:$B1686))</f>
        <v/>
      </c>
      <c r="B1686" s="164"/>
      <c r="C1686" s="165"/>
      <c r="D1686" s="183"/>
      <c r="E1686" s="183"/>
      <c r="F1686" s="172"/>
      <c r="G1686" s="212"/>
      <c r="H1686" s="206"/>
      <c r="I1686" s="206"/>
      <c r="J1686" s="206"/>
      <c r="K1686" s="31"/>
      <c r="L1686" s="177" t="str">
        <f t="shared" ref="L1686" si="764">IF(R1686="","",LEFT(R1686,LEN(R1686)-2))</f>
        <v/>
      </c>
      <c r="M1686" s="177"/>
      <c r="N1686" s="80"/>
      <c r="O1686" s="184"/>
      <c r="P1686" s="103"/>
      <c r="Q1686" s="84" t="str">
        <f t="shared" si="750"/>
        <v/>
      </c>
      <c r="R1686" s="159" t="str">
        <f t="shared" ref="R1686" si="765">CONCATENATE($Q1686,Q1687,Q1688,Q1689,Q1690,Q1691,$Q1692,$Q1693,$Q1694,$Q1695,Q1696,Q1697)</f>
        <v/>
      </c>
      <c r="S1686" s="28" t="str" cm="1">
        <f t="array" aca="1" ref="S1686" ca="1">IF(INDIRECT("A"&amp;114+$U1686)&lt;&gt;"",114+$U1686,"")</f>
        <v/>
      </c>
      <c r="T1686" s="28" t="str">
        <f t="shared" ca="1" si="751"/>
        <v>$B</v>
      </c>
      <c r="U1686" s="29">
        <f t="shared" si="758"/>
        <v>1572</v>
      </c>
      <c r="V1686" s="29">
        <v>131.00000000001</v>
      </c>
      <c r="W1686" s="29">
        <f t="shared" si="759"/>
        <v>131</v>
      </c>
      <c r="X1686" s="41" t="str" cm="1">
        <f t="array" aca="1" ref="X1686" ca="1">IFERROR(INDEX('PC&amp;PD'!$A$1:$AP$15,ROW('PC&amp;PD'!$A$15),MATCH(INDIRECT(T1686),'PC&amp;PD'!$A$1:$AP$1,0)),"")</f>
        <v/>
      </c>
      <c r="Z1686" s="155" t="str">
        <f t="shared" ref="Z1686" si="766">IFERROR(IF($F1686="OCS 100","OCS (OCS 100)",IF($F1686="OCS Blended","OCS (OCS Blended)",IF($F1686="OCS (No Label)","OCS (No Label)",IF($F1686="RCS 100","RCS (RCS 100)",IF($F1686="RCS Blended","RCS (RCS Blended)",IF($F1686="GRS","GRS (GRS)",IF($F1686="GRS (No Label)", "GRS (No Label)",IF($F1686="RDS","RDS (RDS)",IF($F1686="RWS","RWS (RWS)",IF($F1686="RAS","RAS (RAS)",IF($F1686="RMS","RMS (RMS)",IF($F1686="GOTS Organic","GOTS (Organic)",IF($F1686="GOTS Made with organic","GOTS (Made with Organic)",IF($F1686="GOTS Organic - in conversion","GOTS (Organic - In Conversion)",IF($F1686="GOTS Made with organic - in conversion","GOTS (Made with Organic - In Conversion)",""))))))))))))))),"")</f>
        <v/>
      </c>
      <c r="AA1686" s="13" t="str">
        <f t="shared" si="747"/>
        <v/>
      </c>
      <c r="AB1686" s="155" t="str">
        <f t="shared" ref="AB1686" si="767">IFERROR(IF($F1686="OCS 100", "OCS_100",IF($F1686="OCS Blended", "OCS_Blended",IF($F1686="OCS (No Label)", "OCS_No_Label",IF($F1686="RCS 100", "RCS_100",IF($F1686="RCS Blended","RCS_Blended",IF($F1686="GRS","GRS",IF($F1686="GRS (No Label)", "GRS_No_Label",IF($F1686="RDS","RDS",IF($F1686="RWS","RWS",IF($F1686="RMS","RMS",IF($F1686="GOTS Organic","GOTS_Organic",IF($F1686="GOTS Made with organic","GOTS_Made_with_organic",IF($F1686="GOTS Organic - in conversion","GOTS_Organic_in_Conversion",IF($F1686="GOTS Made with organic - in conversion","GOTS_Made_with_Organic_in_Conversion",IF($F1686="RAS","RAS",""))))))))))))))),"")</f>
        <v/>
      </c>
      <c r="AC1686" s="13" t="str">
        <f t="shared" ca="1" si="752"/>
        <v>$AB</v>
      </c>
      <c r="AD1686" s="13" t="str" cm="1">
        <f t="array" aca="1" ref="AD1686" ca="1">IFERROR(IF((LEFT(INDIRECT("$F"&amp;$S1686),4))="GOTS",IF($G1686="Organic","GOTS_Organic_raw",(IF($G1686="Responsible","GOTS_Responsible",(IF($G1686="No Attribute (Conventional)","GOTS_conventional",(IF($G1686="Recycled Pre/Post-Consumer","GOTS_pre_post",(IF($G1686="In-Conversion","GOTS_in_conversion",(IF($G1686="Sustainably Sourced","Sustainably_sourced",""))))))))))),IF($G1686="Organic","Organic",(IF($G1686="Responsible","Responsible",(IF($G1686="No Attribute (Conventional)","No_Attribute_Conventional",(IF($G1686="Recycled Pre/Post-Consumer","Recycled_Pre_Post_Consumer",(IF($G1686="In-Conversion","In_Conversion",(IF($G1686="Recycled Pre-Consumer","Recycled_Pre_Consumer",(IF($G1686="Recycled Post-Consumer","Recycled_Post_Consumer",(IF($G1686="Sustainably Sourced","Sustainably_sourced","")))))))))))))))),"")</f>
        <v/>
      </c>
      <c r="AE1686" s="13" t="e" cm="1">
        <f t="array" aca="1" ref="AE1686" ca="1">IF(INDIRECT("$F"&amp;$S1686)="","",IF(LEFT(INDIRECT("$F"&amp;$S1686),3)="GRS","GRS_RCS_RM",IF((LEFT(INDIRECT("$F"&amp;$S1686),3))="RCS","GRS_RCS_RM",IF(INDIRECT("$F"&amp;$S1686)="OCS (No Label)","OCS_Conversion_RM",IF(LEFT(INDIRECT("$F"&amp;$S1686),3)="OCS","OCS_RM",IF(RIGHT(INDIRECT("$F"&amp;$S1686),10)="conversion","GOTS_RM_conversion",IF((LEFT(INDIRECT("$F"&amp;$S1686),4))="GOTS","GOTS_RM","Responsible_RM")))))))</f>
        <v>#REF!</v>
      </c>
      <c r="AF1686" s="13" t="str" cm="1">
        <f t="array" aca="1" ref="AF1686" ca="1">IF($S1686="","",INDIRECT("$Z"&amp;$S1686))</f>
        <v/>
      </c>
      <c r="AG1686" s="155" t="str">
        <f t="shared" si="757"/>
        <v/>
      </c>
      <c r="AH1686" s="13" t="str" cm="1">
        <f t="array" aca="1" ref="AH1686" ca="1">IFERROR(INDIRECT("$ag"&amp;S1686),"")</f>
        <v/>
      </c>
      <c r="AI1686" s="13" t="e" cm="1">
        <f t="array" aca="1" ref="AI1686" ca="1">INDIRECT("O"&amp;S1685)</f>
        <v>#REF!</v>
      </c>
      <c r="AJ1686" s="13" t="str">
        <f>IF($I1686="","",INDEX('Raw Material'!$A$1:$J$75,MATCH(I1686,'Raw Material'!$A$1:$A$75,0),(MATCH(G1686,'Raw Material'!$A$1:$J$1,0))))</f>
        <v/>
      </c>
      <c r="AK1686" s="13" t="str">
        <f t="shared" si="748"/>
        <v>YANLIŞRM</v>
      </c>
      <c r="AL1686" s="153" t="str">
        <f t="shared" si="749"/>
        <v/>
      </c>
    </row>
    <row r="1687" spans="1:38" ht="16.5" customHeight="1">
      <c r="A1687" s="161"/>
      <c r="B1687" s="166"/>
      <c r="C1687" s="167"/>
      <c r="D1687" s="156"/>
      <c r="E1687" s="156"/>
      <c r="F1687" s="173"/>
      <c r="G1687" s="181"/>
      <c r="H1687" s="182"/>
      <c r="I1687" s="182"/>
      <c r="J1687" s="182"/>
      <c r="K1687" s="32"/>
      <c r="L1687" s="178"/>
      <c r="M1687" s="178"/>
      <c r="N1687" s="81"/>
      <c r="O1687" s="185"/>
      <c r="P1687" s="103"/>
      <c r="Q1687" s="84" t="str">
        <f t="shared" si="750"/>
        <v/>
      </c>
      <c r="R1687" s="159"/>
      <c r="S1687" s="28" t="str" cm="1">
        <f t="array" aca="1" ref="S1687" ca="1">IF(INDIRECT("A"&amp;114+$U1687)&lt;&gt;"",114+$U1687,"")</f>
        <v/>
      </c>
      <c r="T1687" s="28" t="str">
        <f t="shared" ca="1" si="751"/>
        <v>$B</v>
      </c>
      <c r="U1687" s="29">
        <f t="shared" si="758"/>
        <v>1572</v>
      </c>
      <c r="V1687" s="29">
        <v>131.083333333344</v>
      </c>
      <c r="W1687" s="29">
        <f t="shared" si="759"/>
        <v>131</v>
      </c>
      <c r="X1687" s="41" t="str" cm="1">
        <f t="array" aca="1" ref="X1687" ca="1">IFERROR(INDEX('PC&amp;PD'!$A$1:$AP$15,ROW('PC&amp;PD'!$A$15),MATCH(INDIRECT(T1687),'PC&amp;PD'!$A$1:$AP$1,0)),"")</f>
        <v/>
      </c>
      <c r="Z1687" s="155"/>
      <c r="AA1687" s="13" t="str">
        <f t="shared" si="747"/>
        <v/>
      </c>
      <c r="AB1687" s="155"/>
      <c r="AC1687" s="13" t="str">
        <f t="shared" ca="1" si="752"/>
        <v>$AB</v>
      </c>
      <c r="AD1687" s="13" t="str" cm="1">
        <f t="array" aca="1" ref="AD1687" ca="1">IFERROR(IF((LEFT(INDIRECT("$F"&amp;$S1687),4))="GOTS",IF($G1687="Organic","GOTS_Organic_raw",(IF($G1687="Responsible","GOTS_Responsible",(IF($G1687="No Attribute (Conventional)","GOTS_conventional",(IF($G1687="Recycled Pre/Post-Consumer","GOTS_pre_post",(IF($G1687="In-Conversion","GOTS_in_conversion",(IF($G1687="Sustainably Sourced","Sustainably_sourced",""))))))))))),IF($G1687="Organic","Organic",(IF($G1687="Responsible","Responsible",(IF($G1687="No Attribute (Conventional)","No_Attribute_Conventional",(IF($G1687="Recycled Pre/Post-Consumer","Recycled_Pre_Post_Consumer",(IF($G1687="In-Conversion","In_Conversion",(IF($G1687="Recycled Pre-Consumer","Recycled_Pre_Consumer",(IF($G1687="Recycled Post-Consumer","Recycled_Post_Consumer",(IF($G1687="Sustainably Sourced","Sustainably_sourced","")))))))))))))))),"")</f>
        <v/>
      </c>
      <c r="AE1687" s="13" t="e" cm="1">
        <f t="array" aca="1" ref="AE1687" ca="1">IF(INDIRECT("$F"&amp;$S1687)="","",IF(LEFT(INDIRECT("$F"&amp;$S1687),3)="GRS","GRS_RCS_RM",IF((LEFT(INDIRECT("$F"&amp;$S1687),3))="RCS","GRS_RCS_RM",IF(INDIRECT("$F"&amp;$S1687)="OCS (No Label)","OCS_Conversion_RM",IF(LEFT(INDIRECT("$F"&amp;$S1687),3)="OCS","OCS_RM",IF(RIGHT(INDIRECT("$F"&amp;$S1687),10)="conversion","GOTS_RM_conversion",IF((LEFT(INDIRECT("$F"&amp;$S1687),4))="GOTS","GOTS_RM","Responsible_RM")))))))</f>
        <v>#REF!</v>
      </c>
      <c r="AF1687" s="13" t="str" cm="1">
        <f t="array" aca="1" ref="AF1687" ca="1">IF($S1687="","",INDIRECT("$Z"&amp;$S1687))</f>
        <v/>
      </c>
      <c r="AG1687" s="155"/>
      <c r="AH1687" s="13" t="str" cm="1">
        <f t="array" aca="1" ref="AH1687" ca="1">IFERROR(INDIRECT("$ag"&amp;S1687),"")</f>
        <v/>
      </c>
      <c r="AI1687" s="13" t="e" cm="1">
        <f t="array" aca="1" ref="AI1687" ca="1">INDIRECT("O"&amp;S1686)</f>
        <v>#REF!</v>
      </c>
      <c r="AJ1687" s="13" t="str">
        <f>IF($I1687="","",INDEX('Raw Material'!$A$1:$J$75,MATCH(I1687,'Raw Material'!$A$1:$A$75,0),(MATCH(G1687,'Raw Material'!$A$1:$J$1,0))))</f>
        <v/>
      </c>
      <c r="AK1687" s="13" t="str">
        <f t="shared" si="748"/>
        <v>YANLIŞRM</v>
      </c>
      <c r="AL1687" s="153" t="str">
        <f t="shared" si="749"/>
        <v/>
      </c>
    </row>
    <row r="1688" spans="1:38" ht="16.5" customHeight="1">
      <c r="A1688" s="161"/>
      <c r="B1688" s="166"/>
      <c r="C1688" s="167"/>
      <c r="D1688" s="156"/>
      <c r="E1688" s="156"/>
      <c r="F1688" s="173"/>
      <c r="G1688" s="181"/>
      <c r="H1688" s="182"/>
      <c r="I1688" s="182"/>
      <c r="J1688" s="182"/>
      <c r="K1688" s="32"/>
      <c r="L1688" s="178"/>
      <c r="M1688" s="178"/>
      <c r="N1688" s="81"/>
      <c r="O1688" s="185"/>
      <c r="P1688" s="103"/>
      <c r="Q1688" s="84" t="str">
        <f t="shared" si="750"/>
        <v/>
      </c>
      <c r="R1688" s="159"/>
      <c r="S1688" s="28" t="str" cm="1">
        <f t="array" aca="1" ref="S1688" ca="1">IF(INDIRECT("A"&amp;114+$U1688)&lt;&gt;"",114+$U1688,"")</f>
        <v/>
      </c>
      <c r="T1688" s="28" t="str">
        <f t="shared" ca="1" si="751"/>
        <v>$B</v>
      </c>
      <c r="U1688" s="29">
        <f t="shared" si="758"/>
        <v>1572</v>
      </c>
      <c r="V1688" s="29">
        <v>131.166666666677</v>
      </c>
      <c r="W1688" s="29">
        <f t="shared" si="759"/>
        <v>131</v>
      </c>
      <c r="X1688" s="41" t="str" cm="1">
        <f t="array" aca="1" ref="X1688" ca="1">IFERROR(INDEX('PC&amp;PD'!$A$1:$AP$15,ROW('PC&amp;PD'!$A$15),MATCH(INDIRECT(T1688),'PC&amp;PD'!$A$1:$AP$1,0)),"")</f>
        <v/>
      </c>
      <c r="Z1688" s="155"/>
      <c r="AA1688" s="13" t="str">
        <f t="shared" si="747"/>
        <v/>
      </c>
      <c r="AB1688" s="155"/>
      <c r="AC1688" s="13" t="str">
        <f t="shared" ca="1" si="752"/>
        <v>$AB</v>
      </c>
      <c r="AD1688" s="13" t="str" cm="1">
        <f t="array" aca="1" ref="AD1688" ca="1">IFERROR(IF((LEFT(INDIRECT("$F"&amp;$S1688),4))="GOTS",IF($G1688="Organic","GOTS_Organic_raw",(IF($G1688="Responsible","GOTS_Responsible",(IF($G1688="No Attribute (Conventional)","GOTS_conventional",(IF($G1688="Recycled Pre/Post-Consumer","GOTS_pre_post",(IF($G1688="In-Conversion","GOTS_in_conversion",(IF($G1688="Sustainably Sourced","Sustainably_sourced",""))))))))))),IF($G1688="Organic","Organic",(IF($G1688="Responsible","Responsible",(IF($G1688="No Attribute (Conventional)","No_Attribute_Conventional",(IF($G1688="Recycled Pre/Post-Consumer","Recycled_Pre_Post_Consumer",(IF($G1688="In-Conversion","In_Conversion",(IF($G1688="Recycled Pre-Consumer","Recycled_Pre_Consumer",(IF($G1688="Recycled Post-Consumer","Recycled_Post_Consumer",(IF($G1688="Sustainably Sourced","Sustainably_sourced","")))))))))))))))),"")</f>
        <v/>
      </c>
      <c r="AE1688" s="13" t="e" cm="1">
        <f t="array" aca="1" ref="AE1688" ca="1">IF(INDIRECT("$F"&amp;$S1688)="","",IF(LEFT(INDIRECT("$F"&amp;$S1688),3)="GRS","GRS_RCS_RM",IF((LEFT(INDIRECT("$F"&amp;$S1688),3))="RCS","GRS_RCS_RM",IF(INDIRECT("$F"&amp;$S1688)="OCS (No Label)","OCS_Conversion_RM",IF(LEFT(INDIRECT("$F"&amp;$S1688),3)="OCS","OCS_RM",IF(RIGHT(INDIRECT("$F"&amp;$S1688),10)="conversion","GOTS_RM_conversion",IF((LEFT(INDIRECT("$F"&amp;$S1688),4))="GOTS","GOTS_RM","Responsible_RM")))))))</f>
        <v>#REF!</v>
      </c>
      <c r="AF1688" s="13" t="str" cm="1">
        <f t="array" aca="1" ref="AF1688" ca="1">IF($S1688="","",INDIRECT("$Z"&amp;$S1688))</f>
        <v/>
      </c>
      <c r="AG1688" s="155"/>
      <c r="AH1688" s="13" t="str" cm="1">
        <f t="array" aca="1" ref="AH1688" ca="1">IFERROR(INDIRECT("$ag"&amp;S1688),"")</f>
        <v/>
      </c>
      <c r="AI1688" s="13" t="e" cm="1">
        <f t="array" aca="1" ref="AI1688" ca="1">INDIRECT("O"&amp;S1687)</f>
        <v>#REF!</v>
      </c>
      <c r="AJ1688" s="13" t="str">
        <f>IF($I1688="","",INDEX('Raw Material'!$A$1:$J$75,MATCH(I1688,'Raw Material'!$A$1:$A$75,0),(MATCH(G1688,'Raw Material'!$A$1:$J$1,0))))</f>
        <v/>
      </c>
      <c r="AK1688" s="13" t="str">
        <f t="shared" si="748"/>
        <v>YANLIŞRM</v>
      </c>
      <c r="AL1688" s="153" t="str">
        <f t="shared" si="749"/>
        <v/>
      </c>
    </row>
    <row r="1689" spans="1:38" ht="16.5" customHeight="1">
      <c r="A1689" s="161"/>
      <c r="B1689" s="166"/>
      <c r="C1689" s="167"/>
      <c r="D1689" s="156"/>
      <c r="E1689" s="156"/>
      <c r="F1689" s="174"/>
      <c r="G1689" s="181"/>
      <c r="H1689" s="182"/>
      <c r="I1689" s="182"/>
      <c r="J1689" s="182"/>
      <c r="K1689" s="32"/>
      <c r="L1689" s="178"/>
      <c r="M1689" s="178"/>
      <c r="N1689" s="81"/>
      <c r="O1689" s="185"/>
      <c r="P1689" s="103"/>
      <c r="Q1689" s="84" t="str">
        <f t="shared" si="750"/>
        <v/>
      </c>
      <c r="R1689" s="159"/>
      <c r="S1689" s="28" t="str" cm="1">
        <f t="array" aca="1" ref="S1689" ca="1">IF(INDIRECT("A"&amp;114+$U1689)&lt;&gt;"",114+$U1689,"")</f>
        <v/>
      </c>
      <c r="T1689" s="28" t="str">
        <f t="shared" ca="1" si="751"/>
        <v>$B</v>
      </c>
      <c r="U1689" s="29">
        <f t="shared" si="758"/>
        <v>1572</v>
      </c>
      <c r="V1689" s="29">
        <v>131.25000000001</v>
      </c>
      <c r="W1689" s="29">
        <f t="shared" si="759"/>
        <v>131</v>
      </c>
      <c r="X1689" s="41" t="str" cm="1">
        <f t="array" aca="1" ref="X1689" ca="1">IFERROR(INDEX('PC&amp;PD'!$A$1:$AP$15,ROW('PC&amp;PD'!$A$15),MATCH(INDIRECT(T1689),'PC&amp;PD'!$A$1:$AP$1,0)),"")</f>
        <v/>
      </c>
      <c r="Z1689" s="155"/>
      <c r="AA1689" s="13" t="str">
        <f t="shared" si="747"/>
        <v/>
      </c>
      <c r="AB1689" s="155"/>
      <c r="AC1689" s="13" t="str">
        <f t="shared" ca="1" si="752"/>
        <v>$AB</v>
      </c>
      <c r="AD1689" s="13" t="str" cm="1">
        <f t="array" aca="1" ref="AD1689" ca="1">IFERROR(IF((LEFT(INDIRECT("$F"&amp;$S1689),4))="GOTS",IF($G1689="Organic","GOTS_Organic_raw",(IF($G1689="Responsible","GOTS_Responsible",(IF($G1689="No Attribute (Conventional)","GOTS_conventional",(IF($G1689="Recycled Pre/Post-Consumer","GOTS_pre_post",(IF($G1689="In-Conversion","GOTS_in_conversion",(IF($G1689="Sustainably Sourced","Sustainably_sourced",""))))))))))),IF($G1689="Organic","Organic",(IF($G1689="Responsible","Responsible",(IF($G1689="No Attribute (Conventional)","No_Attribute_Conventional",(IF($G1689="Recycled Pre/Post-Consumer","Recycled_Pre_Post_Consumer",(IF($G1689="In-Conversion","In_Conversion",(IF($G1689="Recycled Pre-Consumer","Recycled_Pre_Consumer",(IF($G1689="Recycled Post-Consumer","Recycled_Post_Consumer",(IF($G1689="Sustainably Sourced","Sustainably_sourced","")))))))))))))))),"")</f>
        <v/>
      </c>
      <c r="AE1689" s="13" t="e" cm="1">
        <f t="array" aca="1" ref="AE1689" ca="1">IF(INDIRECT("$F"&amp;$S1689)="","",IF(LEFT(INDIRECT("$F"&amp;$S1689),3)="GRS","GRS_RCS_RM",IF((LEFT(INDIRECT("$F"&amp;$S1689),3))="RCS","GRS_RCS_RM",IF(INDIRECT("$F"&amp;$S1689)="OCS (No Label)","OCS_Conversion_RM",IF(LEFT(INDIRECT("$F"&amp;$S1689),3)="OCS","OCS_RM",IF(RIGHT(INDIRECT("$F"&amp;$S1689),10)="conversion","GOTS_RM_conversion",IF((LEFT(INDIRECT("$F"&amp;$S1689),4))="GOTS","GOTS_RM","Responsible_RM")))))))</f>
        <v>#REF!</v>
      </c>
      <c r="AF1689" s="13" t="str" cm="1">
        <f t="array" aca="1" ref="AF1689" ca="1">IF($S1689="","",INDIRECT("$Z"&amp;$S1689))</f>
        <v/>
      </c>
      <c r="AG1689" s="155"/>
      <c r="AH1689" s="13" t="str" cm="1">
        <f t="array" aca="1" ref="AH1689" ca="1">IFERROR(INDIRECT("$ag"&amp;S1689),"")</f>
        <v/>
      </c>
      <c r="AI1689" s="13" t="e" cm="1">
        <f t="array" aca="1" ref="AI1689" ca="1">INDIRECT("O"&amp;S1688)</f>
        <v>#REF!</v>
      </c>
      <c r="AJ1689" s="13" t="str">
        <f>IF($I1689="","",INDEX('Raw Material'!$A$1:$J$75,MATCH(I1689,'Raw Material'!$A$1:$A$75,0),(MATCH(G1689,'Raw Material'!$A$1:$J$1,0))))</f>
        <v/>
      </c>
      <c r="AK1689" s="13" t="str">
        <f t="shared" si="748"/>
        <v>YANLIŞRM</v>
      </c>
      <c r="AL1689" s="153" t="str">
        <f t="shared" si="749"/>
        <v/>
      </c>
    </row>
    <row r="1690" spans="1:38" ht="16.5" customHeight="1">
      <c r="A1690" s="161"/>
      <c r="B1690" s="166"/>
      <c r="C1690" s="167"/>
      <c r="D1690" s="156"/>
      <c r="E1690" s="156"/>
      <c r="F1690" s="174"/>
      <c r="G1690" s="181"/>
      <c r="H1690" s="182"/>
      <c r="I1690" s="182"/>
      <c r="J1690" s="182"/>
      <c r="K1690" s="32"/>
      <c r="L1690" s="178"/>
      <c r="M1690" s="178"/>
      <c r="N1690" s="81"/>
      <c r="O1690" s="185"/>
      <c r="P1690" s="103"/>
      <c r="Q1690" s="84" t="str">
        <f t="shared" si="750"/>
        <v/>
      </c>
      <c r="R1690" s="159"/>
      <c r="S1690" s="28" t="str" cm="1">
        <f t="array" aca="1" ref="S1690" ca="1">IF(INDIRECT("A"&amp;114+$U1690)&lt;&gt;"",114+$U1690,"")</f>
        <v/>
      </c>
      <c r="T1690" s="28" t="str">
        <f t="shared" ca="1" si="751"/>
        <v>$B</v>
      </c>
      <c r="U1690" s="29">
        <f t="shared" si="758"/>
        <v>1572</v>
      </c>
      <c r="V1690" s="29">
        <v>131.333333333344</v>
      </c>
      <c r="W1690" s="29">
        <f t="shared" si="759"/>
        <v>131</v>
      </c>
      <c r="X1690" s="41" t="str" cm="1">
        <f t="array" aca="1" ref="X1690" ca="1">IFERROR(INDEX('PC&amp;PD'!$A$1:$AP$15,ROW('PC&amp;PD'!$A$15),MATCH(INDIRECT(T1690),'PC&amp;PD'!$A$1:$AP$1,0)),"")</f>
        <v/>
      </c>
      <c r="Z1690" s="155"/>
      <c r="AA1690" s="13" t="str">
        <f t="shared" si="747"/>
        <v/>
      </c>
      <c r="AB1690" s="155"/>
      <c r="AC1690" s="13" t="str">
        <f t="shared" ca="1" si="752"/>
        <v>$AB</v>
      </c>
      <c r="AD1690" s="13" t="str" cm="1">
        <f t="array" aca="1" ref="AD1690" ca="1">IFERROR(IF((LEFT(INDIRECT("$F"&amp;$S1690),4))="GOTS",IF($G1690="Organic","GOTS_Organic_raw",(IF($G1690="Responsible","GOTS_Responsible",(IF($G1690="No Attribute (Conventional)","GOTS_conventional",(IF($G1690="Recycled Pre/Post-Consumer","GOTS_pre_post",(IF($G1690="In-Conversion","GOTS_in_conversion",(IF($G1690="Sustainably Sourced","Sustainably_sourced",""))))))))))),IF($G1690="Organic","Organic",(IF($G1690="Responsible","Responsible",(IF($G1690="No Attribute (Conventional)","No_Attribute_Conventional",(IF($G1690="Recycled Pre/Post-Consumer","Recycled_Pre_Post_Consumer",(IF($G1690="In-Conversion","In_Conversion",(IF($G1690="Recycled Pre-Consumer","Recycled_Pre_Consumer",(IF($G1690="Recycled Post-Consumer","Recycled_Post_Consumer",(IF($G1690="Sustainably Sourced","Sustainably_sourced","")))))))))))))))),"")</f>
        <v/>
      </c>
      <c r="AE1690" s="13" t="e" cm="1">
        <f t="array" aca="1" ref="AE1690" ca="1">IF(INDIRECT("$F"&amp;$S1690)="","",IF(LEFT(INDIRECT("$F"&amp;$S1690),3)="GRS","GRS_RCS_RM",IF((LEFT(INDIRECT("$F"&amp;$S1690),3))="RCS","GRS_RCS_RM",IF(INDIRECT("$F"&amp;$S1690)="OCS (No Label)","OCS_Conversion_RM",IF(LEFT(INDIRECT("$F"&amp;$S1690),3)="OCS","OCS_RM",IF(RIGHT(INDIRECT("$F"&amp;$S1690),10)="conversion","GOTS_RM_conversion",IF((LEFT(INDIRECT("$F"&amp;$S1690),4))="GOTS","GOTS_RM","Responsible_RM")))))))</f>
        <v>#REF!</v>
      </c>
      <c r="AF1690" s="13" t="str" cm="1">
        <f t="array" aca="1" ref="AF1690" ca="1">IF($S1690="","",INDIRECT("$Z"&amp;$S1690))</f>
        <v/>
      </c>
      <c r="AG1690" s="155"/>
      <c r="AH1690" s="13" t="str" cm="1">
        <f t="array" aca="1" ref="AH1690" ca="1">IFERROR(INDIRECT("$ag"&amp;S1690),"")</f>
        <v/>
      </c>
      <c r="AI1690" s="13" t="e" cm="1">
        <f t="array" aca="1" ref="AI1690" ca="1">INDIRECT("O"&amp;S1689)</f>
        <v>#REF!</v>
      </c>
      <c r="AJ1690" s="13" t="str">
        <f>IF($I1690="","",INDEX('Raw Material'!$A$1:$J$75,MATCH(I1690,'Raw Material'!$A$1:$A$75,0),(MATCH(G1690,'Raw Material'!$A$1:$J$1,0))))</f>
        <v/>
      </c>
      <c r="AK1690" s="13" t="str">
        <f t="shared" si="748"/>
        <v>YANLIŞRM</v>
      </c>
      <c r="AL1690" s="153" t="str">
        <f t="shared" si="749"/>
        <v/>
      </c>
    </row>
    <row r="1691" spans="1:38" ht="16.5" customHeight="1">
      <c r="A1691" s="161"/>
      <c r="B1691" s="166"/>
      <c r="C1691" s="167"/>
      <c r="D1691" s="156"/>
      <c r="E1691" s="156"/>
      <c r="F1691" s="174"/>
      <c r="G1691" s="181"/>
      <c r="H1691" s="182"/>
      <c r="I1691" s="182"/>
      <c r="J1691" s="182"/>
      <c r="K1691" s="32"/>
      <c r="L1691" s="178"/>
      <c r="M1691" s="178"/>
      <c r="N1691" s="81"/>
      <c r="O1691" s="185"/>
      <c r="P1691" s="103"/>
      <c r="Q1691" s="84" t="str">
        <f t="shared" si="750"/>
        <v/>
      </c>
      <c r="R1691" s="159"/>
      <c r="S1691" s="28" t="str" cm="1">
        <f t="array" aca="1" ref="S1691" ca="1">IF(INDIRECT("A"&amp;114+$U1691)&lt;&gt;"",114+$U1691,"")</f>
        <v/>
      </c>
      <c r="T1691" s="28" t="str">
        <f t="shared" ca="1" si="751"/>
        <v>$B</v>
      </c>
      <c r="U1691" s="29">
        <f t="shared" si="758"/>
        <v>1572</v>
      </c>
      <c r="V1691" s="29">
        <v>131.416666666677</v>
      </c>
      <c r="W1691" s="29">
        <f t="shared" si="759"/>
        <v>131</v>
      </c>
      <c r="X1691" s="41" t="str" cm="1">
        <f t="array" aca="1" ref="X1691" ca="1">IFERROR(INDEX('PC&amp;PD'!$A$1:$AP$15,ROW('PC&amp;PD'!$A$15),MATCH(INDIRECT(T1691),'PC&amp;PD'!$A$1:$AP$1,0)),"")</f>
        <v/>
      </c>
      <c r="Z1691" s="155"/>
      <c r="AA1691" s="13" t="str">
        <f t="shared" si="747"/>
        <v/>
      </c>
      <c r="AB1691" s="155"/>
      <c r="AC1691" s="13" t="str">
        <f t="shared" ca="1" si="752"/>
        <v>$AB</v>
      </c>
      <c r="AD1691" s="13" t="str" cm="1">
        <f t="array" aca="1" ref="AD1691" ca="1">IFERROR(IF((LEFT(INDIRECT("$F"&amp;$S1691),4))="GOTS",IF($G1691="Organic","GOTS_Organic_raw",(IF($G1691="Responsible","GOTS_Responsible",(IF($G1691="No Attribute (Conventional)","GOTS_conventional",(IF($G1691="Recycled Pre/Post-Consumer","GOTS_pre_post",(IF($G1691="In-Conversion","GOTS_in_conversion",(IF($G1691="Sustainably Sourced","Sustainably_sourced",""))))))))))),IF($G1691="Organic","Organic",(IF($G1691="Responsible","Responsible",(IF($G1691="No Attribute (Conventional)","No_Attribute_Conventional",(IF($G1691="Recycled Pre/Post-Consumer","Recycled_Pre_Post_Consumer",(IF($G1691="In-Conversion","In_Conversion",(IF($G1691="Recycled Pre-Consumer","Recycled_Pre_Consumer",(IF($G1691="Recycled Post-Consumer","Recycled_Post_Consumer",(IF($G1691="Sustainably Sourced","Sustainably_sourced","")))))))))))))))),"")</f>
        <v/>
      </c>
      <c r="AE1691" s="13" t="e" cm="1">
        <f t="array" aca="1" ref="AE1691" ca="1">IF(INDIRECT("$F"&amp;$S1691)="","",IF(LEFT(INDIRECT("$F"&amp;$S1691),3)="GRS","GRS_RCS_RM",IF((LEFT(INDIRECT("$F"&amp;$S1691),3))="RCS","GRS_RCS_RM",IF(INDIRECT("$F"&amp;$S1691)="OCS (No Label)","OCS_Conversion_RM",IF(LEFT(INDIRECT("$F"&amp;$S1691),3)="OCS","OCS_RM",IF(RIGHT(INDIRECT("$F"&amp;$S1691),10)="conversion","GOTS_RM_conversion",IF((LEFT(INDIRECT("$F"&amp;$S1691),4))="GOTS","GOTS_RM","Responsible_RM")))))))</f>
        <v>#REF!</v>
      </c>
      <c r="AF1691" s="13" t="str" cm="1">
        <f t="array" aca="1" ref="AF1691" ca="1">IF($S1691="","",INDIRECT("$Z"&amp;$S1691))</f>
        <v/>
      </c>
      <c r="AG1691" s="155"/>
      <c r="AH1691" s="13" t="str" cm="1">
        <f t="array" aca="1" ref="AH1691" ca="1">IFERROR(INDIRECT("$ag"&amp;S1691),"")</f>
        <v/>
      </c>
      <c r="AI1691" s="13" t="e" cm="1">
        <f t="array" aca="1" ref="AI1691" ca="1">INDIRECT("O"&amp;S1690)</f>
        <v>#REF!</v>
      </c>
      <c r="AJ1691" s="13" t="str">
        <f>IF($I1691="","",INDEX('Raw Material'!$A$1:$J$75,MATCH(I1691,'Raw Material'!$A$1:$A$75,0),(MATCH(G1691,'Raw Material'!$A$1:$J$1,0))))</f>
        <v/>
      </c>
      <c r="AK1691" s="13" t="str">
        <f t="shared" si="748"/>
        <v>YANLIŞRM</v>
      </c>
      <c r="AL1691" s="153" t="str">
        <f t="shared" si="749"/>
        <v/>
      </c>
    </row>
    <row r="1692" spans="1:38" ht="16.5" customHeight="1">
      <c r="A1692" s="162"/>
      <c r="B1692" s="168"/>
      <c r="C1692" s="169"/>
      <c r="D1692" s="156"/>
      <c r="E1692" s="156"/>
      <c r="F1692" s="175"/>
      <c r="G1692" s="181"/>
      <c r="H1692" s="182"/>
      <c r="I1692" s="182"/>
      <c r="J1692" s="182"/>
      <c r="K1692" s="32"/>
      <c r="L1692" s="179"/>
      <c r="M1692" s="179"/>
      <c r="N1692" s="81"/>
      <c r="O1692" s="185"/>
      <c r="P1692" s="103"/>
      <c r="Q1692" s="84" t="str">
        <f t="shared" si="750"/>
        <v/>
      </c>
      <c r="R1692" s="159"/>
      <c r="S1692" s="28" t="str" cm="1">
        <f t="array" aca="1" ref="S1692" ca="1">IF(INDIRECT("A"&amp;114+$U1692)&lt;&gt;"",114+$U1692,"")</f>
        <v/>
      </c>
      <c r="T1692" s="28" t="str">
        <f t="shared" ca="1" si="751"/>
        <v>$B</v>
      </c>
      <c r="U1692" s="29">
        <f t="shared" si="758"/>
        <v>1572</v>
      </c>
      <c r="V1692" s="29">
        <v>131.50000000001</v>
      </c>
      <c r="W1692" s="29">
        <f t="shared" si="759"/>
        <v>131</v>
      </c>
      <c r="X1692" s="41" t="str" cm="1">
        <f t="array" aca="1" ref="X1692" ca="1">IFERROR(INDEX('PC&amp;PD'!$A$1:$AP$15,ROW('PC&amp;PD'!$A$15),MATCH(INDIRECT(T1692),'PC&amp;PD'!$A$1:$AP$1,0)),"")</f>
        <v/>
      </c>
      <c r="Z1692" s="155"/>
      <c r="AA1692" s="13" t="str">
        <f t="shared" si="747"/>
        <v/>
      </c>
      <c r="AB1692" s="155"/>
      <c r="AC1692" s="13" t="str">
        <f t="shared" ca="1" si="752"/>
        <v>$AB</v>
      </c>
      <c r="AD1692" s="13" t="str" cm="1">
        <f t="array" aca="1" ref="AD1692" ca="1">IFERROR(IF((LEFT(INDIRECT("$F"&amp;$S1692),4))="GOTS",IF($G1692="Organic","GOTS_Organic_raw",(IF($G1692="Responsible","GOTS_Responsible",(IF($G1692="No Attribute (Conventional)","GOTS_conventional",(IF($G1692="Recycled Pre/Post-Consumer","GOTS_pre_post",(IF($G1692="In-Conversion","GOTS_in_conversion",(IF($G1692="Sustainably Sourced","Sustainably_sourced",""))))))))))),IF($G1692="Organic","Organic",(IF($G1692="Responsible","Responsible",(IF($G1692="No Attribute (Conventional)","No_Attribute_Conventional",(IF($G1692="Recycled Pre/Post-Consumer","Recycled_Pre_Post_Consumer",(IF($G1692="In-Conversion","In_Conversion",(IF($G1692="Recycled Pre-Consumer","Recycled_Pre_Consumer",(IF($G1692="Recycled Post-Consumer","Recycled_Post_Consumer",(IF($G1692="Sustainably Sourced","Sustainably_sourced","")))))))))))))))),"")</f>
        <v/>
      </c>
      <c r="AE1692" s="13" t="e" cm="1">
        <f t="array" aca="1" ref="AE1692" ca="1">IF(INDIRECT("$F"&amp;$S1692)="","",IF(LEFT(INDIRECT("$F"&amp;$S1692),3)="GRS","GRS_RCS_RM",IF((LEFT(INDIRECT("$F"&amp;$S1692),3))="RCS","GRS_RCS_RM",IF(INDIRECT("$F"&amp;$S1692)="OCS (No Label)","OCS_Conversion_RM",IF(LEFT(INDIRECT("$F"&amp;$S1692),3)="OCS","OCS_RM",IF(RIGHT(INDIRECT("$F"&amp;$S1692),10)="conversion","GOTS_RM_conversion",IF((LEFT(INDIRECT("$F"&amp;$S1692),4))="GOTS","GOTS_RM","Responsible_RM")))))))</f>
        <v>#REF!</v>
      </c>
      <c r="AF1692" s="13" t="str" cm="1">
        <f t="array" aca="1" ref="AF1692" ca="1">IF($S1692="","",INDIRECT("$Z"&amp;$S1692))</f>
        <v/>
      </c>
      <c r="AG1692" s="155"/>
      <c r="AH1692" s="13" t="str" cm="1">
        <f t="array" aca="1" ref="AH1692" ca="1">IFERROR(INDIRECT("$ag"&amp;S1692),"")</f>
        <v/>
      </c>
      <c r="AI1692" s="13" t="e" cm="1">
        <f t="array" aca="1" ref="AI1692" ca="1">INDIRECT("O"&amp;S1691)</f>
        <v>#REF!</v>
      </c>
      <c r="AJ1692" s="13" t="str">
        <f>IF($I1692="","",INDEX('Raw Material'!$A$1:$J$75,MATCH(I1692,'Raw Material'!$A$1:$A$75,0),(MATCH(G1692,'Raw Material'!$A$1:$J$1,0))))</f>
        <v/>
      </c>
      <c r="AK1692" s="13" t="str">
        <f t="shared" si="748"/>
        <v>YANLIŞRM</v>
      </c>
      <c r="AL1692" s="153" t="str">
        <f t="shared" si="749"/>
        <v/>
      </c>
    </row>
    <row r="1693" spans="1:38" ht="16.5" customHeight="1">
      <c r="A1693" s="162"/>
      <c r="B1693" s="168"/>
      <c r="C1693" s="169"/>
      <c r="D1693" s="156"/>
      <c r="E1693" s="156"/>
      <c r="F1693" s="175"/>
      <c r="G1693" s="181"/>
      <c r="H1693" s="182"/>
      <c r="I1693" s="182"/>
      <c r="J1693" s="182"/>
      <c r="K1693" s="32"/>
      <c r="L1693" s="179"/>
      <c r="M1693" s="179"/>
      <c r="N1693" s="81"/>
      <c r="O1693" s="185"/>
      <c r="P1693" s="103"/>
      <c r="Q1693" s="84" t="str">
        <f t="shared" si="750"/>
        <v/>
      </c>
      <c r="R1693" s="159"/>
      <c r="S1693" s="28" t="str" cm="1">
        <f t="array" aca="1" ref="S1693" ca="1">IF(INDIRECT("A"&amp;114+$U1693)&lt;&gt;"",114+$U1693,"")</f>
        <v/>
      </c>
      <c r="T1693" s="28" t="str">
        <f t="shared" ca="1" si="751"/>
        <v>$B</v>
      </c>
      <c r="U1693" s="29">
        <f t="shared" si="758"/>
        <v>1572</v>
      </c>
      <c r="V1693" s="29">
        <v>131.583333333344</v>
      </c>
      <c r="W1693" s="29">
        <f t="shared" si="759"/>
        <v>131</v>
      </c>
      <c r="X1693" s="41" t="str" cm="1">
        <f t="array" aca="1" ref="X1693" ca="1">IFERROR(INDEX('PC&amp;PD'!$A$1:$AP$15,ROW('PC&amp;PD'!$A$15),MATCH(INDIRECT(T1693),'PC&amp;PD'!$A$1:$AP$1,0)),"")</f>
        <v/>
      </c>
      <c r="Z1693" s="155"/>
      <c r="AA1693" s="13" t="str">
        <f t="shared" si="747"/>
        <v/>
      </c>
      <c r="AB1693" s="155"/>
      <c r="AC1693" s="13" t="str">
        <f t="shared" ca="1" si="752"/>
        <v>$AB</v>
      </c>
      <c r="AD1693" s="13" t="str" cm="1">
        <f t="array" aca="1" ref="AD1693" ca="1">IFERROR(IF((LEFT(INDIRECT("$F"&amp;$S1693),4))="GOTS",IF($G1693="Organic","GOTS_Organic_raw",(IF($G1693="Responsible","GOTS_Responsible",(IF($G1693="No Attribute (Conventional)","GOTS_conventional",(IF($G1693="Recycled Pre/Post-Consumer","GOTS_pre_post",(IF($G1693="In-Conversion","GOTS_in_conversion",(IF($G1693="Sustainably Sourced","Sustainably_sourced",""))))))))))),IF($G1693="Organic","Organic",(IF($G1693="Responsible","Responsible",(IF($G1693="No Attribute (Conventional)","No_Attribute_Conventional",(IF($G1693="Recycled Pre/Post-Consumer","Recycled_Pre_Post_Consumer",(IF($G1693="In-Conversion","In_Conversion",(IF($G1693="Recycled Pre-Consumer","Recycled_Pre_Consumer",(IF($G1693="Recycled Post-Consumer","Recycled_Post_Consumer",(IF($G1693="Sustainably Sourced","Sustainably_sourced","")))))))))))))))),"")</f>
        <v/>
      </c>
      <c r="AE1693" s="13" t="e" cm="1">
        <f t="array" aca="1" ref="AE1693" ca="1">IF(INDIRECT("$F"&amp;$S1693)="","",IF(LEFT(INDIRECT("$F"&amp;$S1693),3)="GRS","GRS_RCS_RM",IF((LEFT(INDIRECT("$F"&amp;$S1693),3))="RCS","GRS_RCS_RM",IF(INDIRECT("$F"&amp;$S1693)="OCS (No Label)","OCS_Conversion_RM",IF(LEFT(INDIRECT("$F"&amp;$S1693),3)="OCS","OCS_RM",IF(RIGHT(INDIRECT("$F"&amp;$S1693),10)="conversion","GOTS_RM_conversion",IF((LEFT(INDIRECT("$F"&amp;$S1693),4))="GOTS","GOTS_RM","Responsible_RM")))))))</f>
        <v>#REF!</v>
      </c>
      <c r="AF1693" s="13" t="str" cm="1">
        <f t="array" aca="1" ref="AF1693" ca="1">IF($S1693="","",INDIRECT("$Z"&amp;$S1693))</f>
        <v/>
      </c>
      <c r="AG1693" s="155"/>
      <c r="AH1693" s="13" t="str" cm="1">
        <f t="array" aca="1" ref="AH1693" ca="1">IFERROR(INDIRECT("$ag"&amp;S1693),"")</f>
        <v/>
      </c>
      <c r="AI1693" s="13" t="e" cm="1">
        <f t="array" aca="1" ref="AI1693" ca="1">INDIRECT("O"&amp;S1692)</f>
        <v>#REF!</v>
      </c>
      <c r="AJ1693" s="13" t="str">
        <f>IF($I1693="","",INDEX('Raw Material'!$A$1:$J$75,MATCH(I1693,'Raw Material'!$A$1:$A$75,0),(MATCH(G1693,'Raw Material'!$A$1:$J$1,0))))</f>
        <v/>
      </c>
      <c r="AK1693" s="13" t="str">
        <f t="shared" si="748"/>
        <v>YANLIŞRM</v>
      </c>
      <c r="AL1693" s="153" t="str">
        <f t="shared" si="749"/>
        <v/>
      </c>
    </row>
    <row r="1694" spans="1:38" ht="16.5" customHeight="1">
      <c r="A1694" s="162"/>
      <c r="B1694" s="168"/>
      <c r="C1694" s="169"/>
      <c r="D1694" s="156"/>
      <c r="E1694" s="156"/>
      <c r="F1694" s="175"/>
      <c r="G1694" s="181"/>
      <c r="H1694" s="182"/>
      <c r="I1694" s="182"/>
      <c r="J1694" s="182"/>
      <c r="K1694" s="32"/>
      <c r="L1694" s="179"/>
      <c r="M1694" s="179"/>
      <c r="N1694" s="81"/>
      <c r="O1694" s="185"/>
      <c r="P1694" s="103"/>
      <c r="Q1694" s="84" t="str">
        <f t="shared" si="750"/>
        <v/>
      </c>
      <c r="R1694" s="159"/>
      <c r="S1694" s="28" t="str" cm="1">
        <f t="array" aca="1" ref="S1694" ca="1">IF(INDIRECT("A"&amp;114+$U1694)&lt;&gt;"",114+$U1694,"")</f>
        <v/>
      </c>
      <c r="T1694" s="28" t="str">
        <f t="shared" ca="1" si="751"/>
        <v>$B</v>
      </c>
      <c r="U1694" s="29">
        <f t="shared" si="758"/>
        <v>1572</v>
      </c>
      <c r="V1694" s="29">
        <v>131.666666666677</v>
      </c>
      <c r="W1694" s="29">
        <f t="shared" si="759"/>
        <v>131</v>
      </c>
      <c r="X1694" s="41" t="str" cm="1">
        <f t="array" aca="1" ref="X1694" ca="1">IFERROR(INDEX('PC&amp;PD'!$A$1:$AP$15,ROW('PC&amp;PD'!$A$15),MATCH(INDIRECT(T1694),'PC&amp;PD'!$A$1:$AP$1,0)),"")</f>
        <v/>
      </c>
      <c r="Z1694" s="155"/>
      <c r="AA1694" s="13" t="str">
        <f t="shared" si="747"/>
        <v/>
      </c>
      <c r="AB1694" s="155"/>
      <c r="AC1694" s="13" t="str">
        <f t="shared" ca="1" si="752"/>
        <v>$AB</v>
      </c>
      <c r="AD1694" s="13" t="str" cm="1">
        <f t="array" aca="1" ref="AD1694" ca="1">IFERROR(IF((LEFT(INDIRECT("$F"&amp;$S1694),4))="GOTS",IF($G1694="Organic","GOTS_Organic_raw",(IF($G1694="Responsible","GOTS_Responsible",(IF($G1694="No Attribute (Conventional)","GOTS_conventional",(IF($G1694="Recycled Pre/Post-Consumer","GOTS_pre_post",(IF($G1694="In-Conversion","GOTS_in_conversion",(IF($G1694="Sustainably Sourced","Sustainably_sourced",""))))))))))),IF($G1694="Organic","Organic",(IF($G1694="Responsible","Responsible",(IF($G1694="No Attribute (Conventional)","No_Attribute_Conventional",(IF($G1694="Recycled Pre/Post-Consumer","Recycled_Pre_Post_Consumer",(IF($G1694="In-Conversion","In_Conversion",(IF($G1694="Recycled Pre-Consumer","Recycled_Pre_Consumer",(IF($G1694="Recycled Post-Consumer","Recycled_Post_Consumer",(IF($G1694="Sustainably Sourced","Sustainably_sourced","")))))))))))))))),"")</f>
        <v/>
      </c>
      <c r="AE1694" s="13" t="e" cm="1">
        <f t="array" aca="1" ref="AE1694" ca="1">IF(INDIRECT("$F"&amp;$S1694)="","",IF(LEFT(INDIRECT("$F"&amp;$S1694),3)="GRS","GRS_RCS_RM",IF((LEFT(INDIRECT("$F"&amp;$S1694),3))="RCS","GRS_RCS_RM",IF(INDIRECT("$F"&amp;$S1694)="OCS (No Label)","OCS_Conversion_RM",IF(LEFT(INDIRECT("$F"&amp;$S1694),3)="OCS","OCS_RM",IF(RIGHT(INDIRECT("$F"&amp;$S1694),10)="conversion","GOTS_RM_conversion",IF((LEFT(INDIRECT("$F"&amp;$S1694),4))="GOTS","GOTS_RM","Responsible_RM")))))))</f>
        <v>#REF!</v>
      </c>
      <c r="AF1694" s="13" t="str" cm="1">
        <f t="array" aca="1" ref="AF1694" ca="1">IF($S1694="","",INDIRECT("$Z"&amp;$S1694))</f>
        <v/>
      </c>
      <c r="AG1694" s="155"/>
      <c r="AH1694" s="13" t="str" cm="1">
        <f t="array" aca="1" ref="AH1694" ca="1">IFERROR(INDIRECT("$ag"&amp;S1694),"")</f>
        <v/>
      </c>
      <c r="AI1694" s="13" t="e" cm="1">
        <f t="array" aca="1" ref="AI1694" ca="1">INDIRECT("O"&amp;S1693)</f>
        <v>#REF!</v>
      </c>
      <c r="AJ1694" s="13" t="str">
        <f>IF($I1694="","",INDEX('Raw Material'!$A$1:$J$75,MATCH(I1694,'Raw Material'!$A$1:$A$75,0),(MATCH(G1694,'Raw Material'!$A$1:$J$1,0))))</f>
        <v/>
      </c>
      <c r="AK1694" s="13" t="str">
        <f t="shared" si="748"/>
        <v>YANLIŞRM</v>
      </c>
      <c r="AL1694" s="153" t="str">
        <f t="shared" si="749"/>
        <v/>
      </c>
    </row>
    <row r="1695" spans="1:38" ht="16.5" customHeight="1">
      <c r="A1695" s="162"/>
      <c r="B1695" s="168"/>
      <c r="C1695" s="169"/>
      <c r="D1695" s="156"/>
      <c r="E1695" s="156"/>
      <c r="F1695" s="175"/>
      <c r="G1695" s="181"/>
      <c r="H1695" s="182"/>
      <c r="I1695" s="182"/>
      <c r="J1695" s="182"/>
      <c r="K1695" s="32"/>
      <c r="L1695" s="179"/>
      <c r="M1695" s="179"/>
      <c r="N1695" s="81"/>
      <c r="O1695" s="185"/>
      <c r="P1695" s="103"/>
      <c r="Q1695" s="84" t="str">
        <f t="shared" si="750"/>
        <v/>
      </c>
      <c r="R1695" s="159"/>
      <c r="S1695" s="28" t="str" cm="1">
        <f t="array" aca="1" ref="S1695" ca="1">IF(INDIRECT("A"&amp;114+$U1695)&lt;&gt;"",114+$U1695,"")</f>
        <v/>
      </c>
      <c r="T1695" s="28" t="str">
        <f t="shared" ca="1" si="751"/>
        <v>$B</v>
      </c>
      <c r="U1695" s="29">
        <f t="shared" si="758"/>
        <v>1572</v>
      </c>
      <c r="V1695" s="29">
        <v>131.75000000001</v>
      </c>
      <c r="W1695" s="29">
        <f t="shared" si="759"/>
        <v>131</v>
      </c>
      <c r="X1695" s="41" t="str" cm="1">
        <f t="array" aca="1" ref="X1695" ca="1">IFERROR(INDEX('PC&amp;PD'!$A$1:$AP$15,ROW('PC&amp;PD'!$A$15),MATCH(INDIRECT(T1695),'PC&amp;PD'!$A$1:$AP$1,0)),"")</f>
        <v/>
      </c>
      <c r="Z1695" s="155"/>
      <c r="AA1695" s="13" t="str">
        <f t="shared" si="747"/>
        <v/>
      </c>
      <c r="AB1695" s="155"/>
      <c r="AC1695" s="13" t="str">
        <f t="shared" ca="1" si="752"/>
        <v>$AB</v>
      </c>
      <c r="AD1695" s="13" t="str" cm="1">
        <f t="array" aca="1" ref="AD1695" ca="1">IFERROR(IF((LEFT(INDIRECT("$F"&amp;$S1695),4))="GOTS",IF($G1695="Organic","GOTS_Organic_raw",(IF($G1695="Responsible","GOTS_Responsible",(IF($G1695="No Attribute (Conventional)","GOTS_conventional",(IF($G1695="Recycled Pre/Post-Consumer","GOTS_pre_post",(IF($G1695="In-Conversion","GOTS_in_conversion",(IF($G1695="Sustainably Sourced","Sustainably_sourced",""))))))))))),IF($G1695="Organic","Organic",(IF($G1695="Responsible","Responsible",(IF($G1695="No Attribute (Conventional)","No_Attribute_Conventional",(IF($G1695="Recycled Pre/Post-Consumer","Recycled_Pre_Post_Consumer",(IF($G1695="In-Conversion","In_Conversion",(IF($G1695="Recycled Pre-Consumer","Recycled_Pre_Consumer",(IF($G1695="Recycled Post-Consumer","Recycled_Post_Consumer",(IF($G1695="Sustainably Sourced","Sustainably_sourced","")))))))))))))))),"")</f>
        <v/>
      </c>
      <c r="AE1695" s="13" t="e" cm="1">
        <f t="array" aca="1" ref="AE1695" ca="1">IF(INDIRECT("$F"&amp;$S1695)="","",IF(LEFT(INDIRECT("$F"&amp;$S1695),3)="GRS","GRS_RCS_RM",IF((LEFT(INDIRECT("$F"&amp;$S1695),3))="RCS","GRS_RCS_RM",IF(INDIRECT("$F"&amp;$S1695)="OCS (No Label)","OCS_Conversion_RM",IF(LEFT(INDIRECT("$F"&amp;$S1695),3)="OCS","OCS_RM",IF(RIGHT(INDIRECT("$F"&amp;$S1695),10)="conversion","GOTS_RM_conversion",IF((LEFT(INDIRECT("$F"&amp;$S1695),4))="GOTS","GOTS_RM","Responsible_RM")))))))</f>
        <v>#REF!</v>
      </c>
      <c r="AF1695" s="13" t="str" cm="1">
        <f t="array" aca="1" ref="AF1695" ca="1">IF($S1695="","",INDIRECT("$Z"&amp;$S1695))</f>
        <v/>
      </c>
      <c r="AG1695" s="155"/>
      <c r="AH1695" s="13" t="str" cm="1">
        <f t="array" aca="1" ref="AH1695" ca="1">IFERROR(INDIRECT("$ag"&amp;S1695),"")</f>
        <v/>
      </c>
      <c r="AI1695" s="13" t="e" cm="1">
        <f t="array" aca="1" ref="AI1695" ca="1">INDIRECT("O"&amp;S1694)</f>
        <v>#REF!</v>
      </c>
      <c r="AJ1695" s="13" t="str">
        <f>IF($I1695="","",INDEX('Raw Material'!$A$1:$J$75,MATCH(I1695,'Raw Material'!$A$1:$A$75,0),(MATCH(G1695,'Raw Material'!$A$1:$J$1,0))))</f>
        <v/>
      </c>
      <c r="AK1695" s="13" t="str">
        <f t="shared" si="748"/>
        <v>YANLIŞRM</v>
      </c>
      <c r="AL1695" s="153" t="str">
        <f t="shared" si="749"/>
        <v/>
      </c>
    </row>
    <row r="1696" spans="1:38" ht="16.5" customHeight="1">
      <c r="A1696" s="162"/>
      <c r="B1696" s="168"/>
      <c r="C1696" s="169"/>
      <c r="D1696" s="156"/>
      <c r="E1696" s="156"/>
      <c r="F1696" s="175"/>
      <c r="G1696" s="181"/>
      <c r="H1696" s="182"/>
      <c r="I1696" s="182"/>
      <c r="J1696" s="182"/>
      <c r="K1696" s="32"/>
      <c r="L1696" s="179"/>
      <c r="M1696" s="179"/>
      <c r="N1696" s="81"/>
      <c r="O1696" s="185"/>
      <c r="P1696" s="103"/>
      <c r="Q1696" s="84" t="str">
        <f t="shared" si="750"/>
        <v/>
      </c>
      <c r="R1696" s="159"/>
      <c r="S1696" s="28" t="str" cm="1">
        <f t="array" aca="1" ref="S1696" ca="1">IF(INDIRECT("A"&amp;114+$U1696)&lt;&gt;"",114+$U1696,"")</f>
        <v/>
      </c>
      <c r="T1696" s="28" t="str">
        <f t="shared" ca="1" si="751"/>
        <v>$B</v>
      </c>
      <c r="U1696" s="29">
        <f t="shared" si="758"/>
        <v>1572</v>
      </c>
      <c r="V1696" s="29">
        <v>131.833333333344</v>
      </c>
      <c r="W1696" s="29">
        <f t="shared" si="759"/>
        <v>131</v>
      </c>
      <c r="X1696" s="41" t="str" cm="1">
        <f t="array" aca="1" ref="X1696" ca="1">IFERROR(INDEX('PC&amp;PD'!$A$1:$AP$15,ROW('PC&amp;PD'!$A$15),MATCH(INDIRECT(T1696),'PC&amp;PD'!$A$1:$AP$1,0)),"")</f>
        <v/>
      </c>
      <c r="Z1696" s="155"/>
      <c r="AA1696" s="13" t="str">
        <f t="shared" si="747"/>
        <v/>
      </c>
      <c r="AB1696" s="155"/>
      <c r="AC1696" s="13" t="str">
        <f t="shared" ca="1" si="752"/>
        <v>$AB</v>
      </c>
      <c r="AD1696" s="13" t="str" cm="1">
        <f t="array" aca="1" ref="AD1696" ca="1">IFERROR(IF((LEFT(INDIRECT("$F"&amp;$S1696),4))="GOTS",IF($G1696="Organic","GOTS_Organic_raw",(IF($G1696="Responsible","GOTS_Responsible",(IF($G1696="No Attribute (Conventional)","GOTS_conventional",(IF($G1696="Recycled Pre/Post-Consumer","GOTS_pre_post",(IF($G1696="In-Conversion","GOTS_in_conversion",(IF($G1696="Sustainably Sourced","Sustainably_sourced",""))))))))))),IF($G1696="Organic","Organic",(IF($G1696="Responsible","Responsible",(IF($G1696="No Attribute (Conventional)","No_Attribute_Conventional",(IF($G1696="Recycled Pre/Post-Consumer","Recycled_Pre_Post_Consumer",(IF($G1696="In-Conversion","In_Conversion",(IF($G1696="Recycled Pre-Consumer","Recycled_Pre_Consumer",(IF($G1696="Recycled Post-Consumer","Recycled_Post_Consumer",(IF($G1696="Sustainably Sourced","Sustainably_sourced","")))))))))))))))),"")</f>
        <v/>
      </c>
      <c r="AE1696" s="13" t="e" cm="1">
        <f t="array" aca="1" ref="AE1696" ca="1">IF(INDIRECT("$F"&amp;$S1696)="","",IF(LEFT(INDIRECT("$F"&amp;$S1696),3)="GRS","GRS_RCS_RM",IF((LEFT(INDIRECT("$F"&amp;$S1696),3))="RCS","GRS_RCS_RM",IF(INDIRECT("$F"&amp;$S1696)="OCS (No Label)","OCS_Conversion_RM",IF(LEFT(INDIRECT("$F"&amp;$S1696),3)="OCS","OCS_RM",IF(RIGHT(INDIRECT("$F"&amp;$S1696),10)="conversion","GOTS_RM_conversion",IF((LEFT(INDIRECT("$F"&amp;$S1696),4))="GOTS","GOTS_RM","Responsible_RM")))))))</f>
        <v>#REF!</v>
      </c>
      <c r="AF1696" s="13" t="str" cm="1">
        <f t="array" aca="1" ref="AF1696" ca="1">IF($S1696="","",INDIRECT("$Z"&amp;$S1696))</f>
        <v/>
      </c>
      <c r="AG1696" s="155"/>
      <c r="AH1696" s="13" t="str" cm="1">
        <f t="array" aca="1" ref="AH1696" ca="1">IFERROR(INDIRECT("$ag"&amp;S1696),"")</f>
        <v/>
      </c>
      <c r="AI1696" s="13" t="e" cm="1">
        <f t="array" aca="1" ref="AI1696" ca="1">INDIRECT("O"&amp;S1695)</f>
        <v>#REF!</v>
      </c>
      <c r="AJ1696" s="13" t="str">
        <f>IF($I1696="","",INDEX('Raw Material'!$A$1:$J$75,MATCH(I1696,'Raw Material'!$A$1:$A$75,0),(MATCH(G1696,'Raw Material'!$A$1:$J$1,0))))</f>
        <v/>
      </c>
      <c r="AK1696" s="13" t="str">
        <f t="shared" si="748"/>
        <v>YANLIŞRM</v>
      </c>
      <c r="AL1696" s="153" t="str">
        <f t="shared" si="749"/>
        <v/>
      </c>
    </row>
    <row r="1697" spans="1:38" ht="16.5" customHeight="1" thickBot="1">
      <c r="A1697" s="163"/>
      <c r="B1697" s="170"/>
      <c r="C1697" s="171"/>
      <c r="D1697" s="156"/>
      <c r="E1697" s="156"/>
      <c r="F1697" s="176"/>
      <c r="G1697" s="157"/>
      <c r="H1697" s="158"/>
      <c r="I1697" s="158"/>
      <c r="J1697" s="158"/>
      <c r="K1697" s="33"/>
      <c r="L1697" s="180"/>
      <c r="M1697" s="180"/>
      <c r="N1697" s="82"/>
      <c r="O1697" s="186"/>
      <c r="P1697" s="103"/>
      <c r="Q1697" s="84" t="str">
        <f t="shared" si="750"/>
        <v/>
      </c>
      <c r="R1697" s="159"/>
      <c r="S1697" s="28" t="str" cm="1">
        <f t="array" aca="1" ref="S1697" ca="1">IF(INDIRECT("A"&amp;114+$U1697)&lt;&gt;"",114+$U1697,"")</f>
        <v/>
      </c>
      <c r="T1697" s="28" t="str">
        <f t="shared" ca="1" si="751"/>
        <v>$B</v>
      </c>
      <c r="U1697" s="29">
        <f t="shared" si="758"/>
        <v>1572</v>
      </c>
      <c r="V1697" s="29">
        <v>131.916666666677</v>
      </c>
      <c r="W1697" s="29">
        <f t="shared" si="759"/>
        <v>131</v>
      </c>
      <c r="X1697" s="41" t="str" cm="1">
        <f t="array" aca="1" ref="X1697" ca="1">IFERROR(INDEX('PC&amp;PD'!$A$1:$AP$15,ROW('PC&amp;PD'!$A$15),MATCH(INDIRECT(T1697),'PC&amp;PD'!$A$1:$AP$1,0)),"")</f>
        <v/>
      </c>
      <c r="Z1697" s="155"/>
      <c r="AA1697" s="13" t="str">
        <f t="shared" si="747"/>
        <v/>
      </c>
      <c r="AB1697" s="155"/>
      <c r="AC1697" s="13" t="str">
        <f t="shared" ca="1" si="752"/>
        <v>$AB</v>
      </c>
      <c r="AD1697" s="13" t="str" cm="1">
        <f t="array" aca="1" ref="AD1697" ca="1">IFERROR(IF((LEFT(INDIRECT("$F"&amp;$S1697),4))="GOTS",IF($G1697="Organic","GOTS_Organic_raw",(IF($G1697="Responsible","GOTS_Responsible",(IF($G1697="No Attribute (Conventional)","GOTS_conventional",(IF($G1697="Recycled Pre/Post-Consumer","GOTS_pre_post",(IF($G1697="In-Conversion","GOTS_in_conversion",(IF($G1697="Sustainably Sourced","Sustainably_sourced",""))))))))))),IF($G1697="Organic","Organic",(IF($G1697="Responsible","Responsible",(IF($G1697="No Attribute (Conventional)","No_Attribute_Conventional",(IF($G1697="Recycled Pre/Post-Consumer","Recycled_Pre_Post_Consumer",(IF($G1697="In-Conversion","In_Conversion",(IF($G1697="Recycled Pre-Consumer","Recycled_Pre_Consumer",(IF($G1697="Recycled Post-Consumer","Recycled_Post_Consumer",(IF($G1697="Sustainably Sourced","Sustainably_sourced","")))))))))))))))),"")</f>
        <v/>
      </c>
      <c r="AE1697" s="13" t="e" cm="1">
        <f t="array" aca="1" ref="AE1697" ca="1">IF(INDIRECT("$F"&amp;$S1697)="","",IF(LEFT(INDIRECT("$F"&amp;$S1697),3)="GRS","GRS_RCS_RM",IF((LEFT(INDIRECT("$F"&amp;$S1697),3))="RCS","GRS_RCS_RM",IF(INDIRECT("$F"&amp;$S1697)="OCS (No Label)","OCS_Conversion_RM",IF(LEFT(INDIRECT("$F"&amp;$S1697),3)="OCS","OCS_RM",IF(RIGHT(INDIRECT("$F"&amp;$S1697),10)="conversion","GOTS_RM_conversion",IF((LEFT(INDIRECT("$F"&amp;$S1697),4))="GOTS","GOTS_RM","Responsible_RM")))))))</f>
        <v>#REF!</v>
      </c>
      <c r="AF1697" s="13" t="str" cm="1">
        <f t="array" aca="1" ref="AF1697" ca="1">IF($S1697="","",INDIRECT("$Z"&amp;$S1697))</f>
        <v/>
      </c>
      <c r="AG1697" s="155"/>
      <c r="AH1697" s="13" t="str" cm="1">
        <f t="array" aca="1" ref="AH1697" ca="1">IFERROR(INDIRECT("$ag"&amp;S1697),"")</f>
        <v/>
      </c>
      <c r="AI1697" s="13" t="e" cm="1">
        <f t="array" aca="1" ref="AI1697" ca="1">INDIRECT("O"&amp;S1696)</f>
        <v>#REF!</v>
      </c>
      <c r="AJ1697" s="13" t="str">
        <f>IF($I1697="","",INDEX('Raw Material'!$A$1:$J$75,MATCH(I1697,'Raw Material'!$A$1:$A$75,0),(MATCH(G1697,'Raw Material'!$A$1:$J$1,0))))</f>
        <v/>
      </c>
      <c r="AK1697" s="13" t="str">
        <f t="shared" si="748"/>
        <v>YANLIŞRM</v>
      </c>
      <c r="AL1697" s="153" t="str">
        <f t="shared" si="749"/>
        <v/>
      </c>
    </row>
    <row r="1698" spans="1:38" ht="16.5" customHeight="1">
      <c r="A1698" s="160" t="str">
        <f>IF(B1698="","",COUNTA($B$114:$B1698))</f>
        <v/>
      </c>
      <c r="B1698" s="164"/>
      <c r="C1698" s="165"/>
      <c r="D1698" s="183"/>
      <c r="E1698" s="183"/>
      <c r="F1698" s="172"/>
      <c r="G1698" s="212"/>
      <c r="H1698" s="206"/>
      <c r="I1698" s="206"/>
      <c r="J1698" s="206"/>
      <c r="K1698" s="31"/>
      <c r="L1698" s="177" t="str">
        <f t="shared" ref="L1698" si="768">IF(R1698="","",LEFT(R1698,LEN(R1698)-2))</f>
        <v/>
      </c>
      <c r="M1698" s="177"/>
      <c r="N1698" s="80"/>
      <c r="O1698" s="184"/>
      <c r="P1698" s="103"/>
      <c r="Q1698" s="84" t="str">
        <f t="shared" si="750"/>
        <v/>
      </c>
      <c r="R1698" s="159" t="str">
        <f t="shared" ref="R1698" si="769">CONCATENATE($Q1698,Q1699,Q1700,Q1701,Q1702,Q1703,$Q1704,$Q1705,$Q1706,$Q1707,Q1708,Q1709)</f>
        <v/>
      </c>
      <c r="S1698" s="28" t="str" cm="1">
        <f t="array" aca="1" ref="S1698" ca="1">IF(INDIRECT("A"&amp;114+$U1698)&lt;&gt;"",114+$U1698,"")</f>
        <v/>
      </c>
      <c r="T1698" s="28" t="str">
        <f t="shared" ca="1" si="751"/>
        <v>$B</v>
      </c>
      <c r="U1698" s="29">
        <f t="shared" si="758"/>
        <v>1584</v>
      </c>
      <c r="V1698" s="29">
        <v>132.00000000001</v>
      </c>
      <c r="W1698" s="29">
        <f t="shared" si="759"/>
        <v>132</v>
      </c>
      <c r="X1698" s="41" t="str" cm="1">
        <f t="array" aca="1" ref="X1698" ca="1">IFERROR(INDEX('PC&amp;PD'!$A$1:$AP$15,ROW('PC&amp;PD'!$A$15),MATCH(INDIRECT(T1698),'PC&amp;PD'!$A$1:$AP$1,0)),"")</f>
        <v/>
      </c>
      <c r="Z1698" s="155" t="str">
        <f t="shared" ref="Z1698" si="770">IFERROR(IF($F1698="OCS 100","OCS (OCS 100)",IF($F1698="OCS Blended","OCS (OCS Blended)",IF($F1698="OCS (No Label)","OCS (No Label)",IF($F1698="RCS 100","RCS (RCS 100)",IF($F1698="RCS Blended","RCS (RCS Blended)",IF($F1698="GRS","GRS (GRS)",IF($F1698="GRS (No Label)", "GRS (No Label)",IF($F1698="RDS","RDS (RDS)",IF($F1698="RWS","RWS (RWS)",IF($F1698="RAS","RAS (RAS)",IF($F1698="RMS","RMS (RMS)",IF($F1698="GOTS Organic","GOTS (Organic)",IF($F1698="GOTS Made with organic","GOTS (Made with Organic)",IF($F1698="GOTS Organic - in conversion","GOTS (Organic - In Conversion)",IF($F1698="GOTS Made with organic - in conversion","GOTS (Made with Organic - In Conversion)",""))))))))))))))),"")</f>
        <v/>
      </c>
      <c r="AA1698" s="13" t="str">
        <f t="shared" si="747"/>
        <v/>
      </c>
      <c r="AB1698" s="155" t="str">
        <f t="shared" ref="AB1698" si="771">IFERROR(IF($F1698="OCS 100", "OCS_100",IF($F1698="OCS Blended", "OCS_Blended",IF($F1698="OCS (No Label)", "OCS_No_Label",IF($F1698="RCS 100", "RCS_100",IF($F1698="RCS Blended","RCS_Blended",IF($F1698="GRS","GRS",IF($F1698="GRS (No Label)", "GRS_No_Label",IF($F1698="RDS","RDS",IF($F1698="RWS","RWS",IF($F1698="RMS","RMS",IF($F1698="GOTS Organic","GOTS_Organic",IF($F1698="GOTS Made with organic","GOTS_Made_with_organic",IF($F1698="GOTS Organic - in conversion","GOTS_Organic_in_Conversion",IF($F1698="GOTS Made with organic - in conversion","GOTS_Made_with_Organic_in_Conversion",IF($F1698="RAS","RAS",""))))))))))))))),"")</f>
        <v/>
      </c>
      <c r="AC1698" s="13" t="str">
        <f t="shared" ca="1" si="752"/>
        <v>$AB</v>
      </c>
      <c r="AD1698" s="13" t="str" cm="1">
        <f t="array" aca="1" ref="AD1698" ca="1">IFERROR(IF((LEFT(INDIRECT("$F"&amp;$S1698),4))="GOTS",IF($G1698="Organic","GOTS_Organic_raw",(IF($G1698="Responsible","GOTS_Responsible",(IF($G1698="No Attribute (Conventional)","GOTS_conventional",(IF($G1698="Recycled Pre/Post-Consumer","GOTS_pre_post",(IF($G1698="In-Conversion","GOTS_in_conversion",(IF($G1698="Sustainably Sourced","Sustainably_sourced",""))))))))))),IF($G1698="Organic","Organic",(IF($G1698="Responsible","Responsible",(IF($G1698="No Attribute (Conventional)","No_Attribute_Conventional",(IF($G1698="Recycled Pre/Post-Consumer","Recycled_Pre_Post_Consumer",(IF($G1698="In-Conversion","In_Conversion",(IF($G1698="Recycled Pre-Consumer","Recycled_Pre_Consumer",(IF($G1698="Recycled Post-Consumer","Recycled_Post_Consumer",(IF($G1698="Sustainably Sourced","Sustainably_sourced","")))))))))))))))),"")</f>
        <v/>
      </c>
      <c r="AE1698" s="13" t="e" cm="1">
        <f t="array" aca="1" ref="AE1698" ca="1">IF(INDIRECT("$F"&amp;$S1698)="","",IF(LEFT(INDIRECT("$F"&amp;$S1698),3)="GRS","GRS_RCS_RM",IF((LEFT(INDIRECT("$F"&amp;$S1698),3))="RCS","GRS_RCS_RM",IF(INDIRECT("$F"&amp;$S1698)="OCS (No Label)","OCS_Conversion_RM",IF(LEFT(INDIRECT("$F"&amp;$S1698),3)="OCS","OCS_RM",IF(RIGHT(INDIRECT("$F"&amp;$S1698),10)="conversion","GOTS_RM_conversion",IF((LEFT(INDIRECT("$F"&amp;$S1698),4))="GOTS","GOTS_RM","Responsible_RM")))))))</f>
        <v>#REF!</v>
      </c>
      <c r="AF1698" s="13" t="str" cm="1">
        <f t="array" aca="1" ref="AF1698" ca="1">IF($S1698="","",INDIRECT("$Z"&amp;$S1698))</f>
        <v/>
      </c>
      <c r="AG1698" s="155" t="str">
        <f t="shared" si="757"/>
        <v/>
      </c>
      <c r="AH1698" s="13" t="str" cm="1">
        <f t="array" aca="1" ref="AH1698" ca="1">IFERROR(INDIRECT("$ag"&amp;S1698),"")</f>
        <v/>
      </c>
      <c r="AI1698" s="13" t="e" cm="1">
        <f t="array" aca="1" ref="AI1698" ca="1">INDIRECT("O"&amp;S1697)</f>
        <v>#REF!</v>
      </c>
      <c r="AJ1698" s="13" t="str">
        <f>IF($I1698="","",INDEX('Raw Material'!$A$1:$J$75,MATCH(I1698,'Raw Material'!$A$1:$A$75,0),(MATCH(G1698,'Raw Material'!$A$1:$J$1,0))))</f>
        <v/>
      </c>
      <c r="AK1698" s="13" t="str">
        <f t="shared" si="748"/>
        <v>YANLIŞRM</v>
      </c>
      <c r="AL1698" s="153" t="str">
        <f t="shared" si="749"/>
        <v/>
      </c>
    </row>
    <row r="1699" spans="1:38" ht="16.5" customHeight="1">
      <c r="A1699" s="161"/>
      <c r="B1699" s="166"/>
      <c r="C1699" s="167"/>
      <c r="D1699" s="156"/>
      <c r="E1699" s="156"/>
      <c r="F1699" s="173"/>
      <c r="G1699" s="181"/>
      <c r="H1699" s="182"/>
      <c r="I1699" s="182"/>
      <c r="J1699" s="182"/>
      <c r="K1699" s="32"/>
      <c r="L1699" s="178"/>
      <c r="M1699" s="178"/>
      <c r="N1699" s="81"/>
      <c r="O1699" s="185"/>
      <c r="P1699" s="103"/>
      <c r="Q1699" s="84" t="str">
        <f t="shared" si="750"/>
        <v/>
      </c>
      <c r="R1699" s="159"/>
      <c r="S1699" s="28" t="str" cm="1">
        <f t="array" aca="1" ref="S1699" ca="1">IF(INDIRECT("A"&amp;114+$U1699)&lt;&gt;"",114+$U1699,"")</f>
        <v/>
      </c>
      <c r="T1699" s="28" t="str">
        <f t="shared" ca="1" si="751"/>
        <v>$B</v>
      </c>
      <c r="U1699" s="29">
        <f t="shared" si="758"/>
        <v>1584</v>
      </c>
      <c r="V1699" s="29">
        <v>132.083333333344</v>
      </c>
      <c r="W1699" s="29">
        <f t="shared" si="759"/>
        <v>132</v>
      </c>
      <c r="X1699" s="41" t="str" cm="1">
        <f t="array" aca="1" ref="X1699" ca="1">IFERROR(INDEX('PC&amp;PD'!$A$1:$AP$15,ROW('PC&amp;PD'!$A$15),MATCH(INDIRECT(T1699),'PC&amp;PD'!$A$1:$AP$1,0)),"")</f>
        <v/>
      </c>
      <c r="Z1699" s="155"/>
      <c r="AA1699" s="13" t="str">
        <f t="shared" si="747"/>
        <v/>
      </c>
      <c r="AB1699" s="155"/>
      <c r="AC1699" s="13" t="str">
        <f t="shared" ca="1" si="752"/>
        <v>$AB</v>
      </c>
      <c r="AD1699" s="13" t="str" cm="1">
        <f t="array" aca="1" ref="AD1699" ca="1">IFERROR(IF((LEFT(INDIRECT("$F"&amp;$S1699),4))="GOTS",IF($G1699="Organic","GOTS_Organic_raw",(IF($G1699="Responsible","GOTS_Responsible",(IF($G1699="No Attribute (Conventional)","GOTS_conventional",(IF($G1699="Recycled Pre/Post-Consumer","GOTS_pre_post",(IF($G1699="In-Conversion","GOTS_in_conversion",(IF($G1699="Sustainably Sourced","Sustainably_sourced",""))))))))))),IF($G1699="Organic","Organic",(IF($G1699="Responsible","Responsible",(IF($G1699="No Attribute (Conventional)","No_Attribute_Conventional",(IF($G1699="Recycled Pre/Post-Consumer","Recycled_Pre_Post_Consumer",(IF($G1699="In-Conversion","In_Conversion",(IF($G1699="Recycled Pre-Consumer","Recycled_Pre_Consumer",(IF($G1699="Recycled Post-Consumer","Recycled_Post_Consumer",(IF($G1699="Sustainably Sourced","Sustainably_sourced","")))))))))))))))),"")</f>
        <v/>
      </c>
      <c r="AE1699" s="13" t="e" cm="1">
        <f t="array" aca="1" ref="AE1699" ca="1">IF(INDIRECT("$F"&amp;$S1699)="","",IF(LEFT(INDIRECT("$F"&amp;$S1699),3)="GRS","GRS_RCS_RM",IF((LEFT(INDIRECT("$F"&amp;$S1699),3))="RCS","GRS_RCS_RM",IF(INDIRECT("$F"&amp;$S1699)="OCS (No Label)","OCS_Conversion_RM",IF(LEFT(INDIRECT("$F"&amp;$S1699),3)="OCS","OCS_RM",IF(RIGHT(INDIRECT("$F"&amp;$S1699),10)="conversion","GOTS_RM_conversion",IF((LEFT(INDIRECT("$F"&amp;$S1699),4))="GOTS","GOTS_RM","Responsible_RM")))))))</f>
        <v>#REF!</v>
      </c>
      <c r="AF1699" s="13" t="str" cm="1">
        <f t="array" aca="1" ref="AF1699" ca="1">IF($S1699="","",INDIRECT("$Z"&amp;$S1699))</f>
        <v/>
      </c>
      <c r="AG1699" s="155"/>
      <c r="AH1699" s="13" t="str" cm="1">
        <f t="array" aca="1" ref="AH1699" ca="1">IFERROR(INDIRECT("$ag"&amp;S1699),"")</f>
        <v/>
      </c>
      <c r="AI1699" s="13" t="e" cm="1">
        <f t="array" aca="1" ref="AI1699" ca="1">INDIRECT("O"&amp;S1698)</f>
        <v>#REF!</v>
      </c>
      <c r="AJ1699" s="13" t="str">
        <f>IF($I1699="","",INDEX('Raw Material'!$A$1:$J$75,MATCH(I1699,'Raw Material'!$A$1:$A$75,0),(MATCH(G1699,'Raw Material'!$A$1:$J$1,0))))</f>
        <v/>
      </c>
      <c r="AK1699" s="13" t="str">
        <f t="shared" si="748"/>
        <v>YANLIŞRM</v>
      </c>
      <c r="AL1699" s="153" t="str">
        <f t="shared" si="749"/>
        <v/>
      </c>
    </row>
    <row r="1700" spans="1:38" ht="16.5" customHeight="1">
      <c r="A1700" s="161"/>
      <c r="B1700" s="166"/>
      <c r="C1700" s="167"/>
      <c r="D1700" s="156"/>
      <c r="E1700" s="156"/>
      <c r="F1700" s="173"/>
      <c r="G1700" s="181"/>
      <c r="H1700" s="182"/>
      <c r="I1700" s="182"/>
      <c r="J1700" s="182"/>
      <c r="K1700" s="32"/>
      <c r="L1700" s="178"/>
      <c r="M1700" s="178"/>
      <c r="N1700" s="81"/>
      <c r="O1700" s="185"/>
      <c r="P1700" s="103"/>
      <c r="Q1700" s="84" t="str">
        <f t="shared" si="750"/>
        <v/>
      </c>
      <c r="R1700" s="159"/>
      <c r="S1700" s="28" t="str" cm="1">
        <f t="array" aca="1" ref="S1700" ca="1">IF(INDIRECT("A"&amp;114+$U1700)&lt;&gt;"",114+$U1700,"")</f>
        <v/>
      </c>
      <c r="T1700" s="28" t="str">
        <f t="shared" ca="1" si="751"/>
        <v>$B</v>
      </c>
      <c r="U1700" s="29">
        <f t="shared" si="758"/>
        <v>1584</v>
      </c>
      <c r="V1700" s="29">
        <v>132.166666666677</v>
      </c>
      <c r="W1700" s="29">
        <f t="shared" si="759"/>
        <v>132</v>
      </c>
      <c r="X1700" s="41" t="str" cm="1">
        <f t="array" aca="1" ref="X1700" ca="1">IFERROR(INDEX('PC&amp;PD'!$A$1:$AP$15,ROW('PC&amp;PD'!$A$15),MATCH(INDIRECT(T1700),'PC&amp;PD'!$A$1:$AP$1,0)),"")</f>
        <v/>
      </c>
      <c r="Z1700" s="155"/>
      <c r="AA1700" s="13" t="str">
        <f t="shared" si="747"/>
        <v/>
      </c>
      <c r="AB1700" s="155"/>
      <c r="AC1700" s="13" t="str">
        <f t="shared" ca="1" si="752"/>
        <v>$AB</v>
      </c>
      <c r="AD1700" s="13" t="str" cm="1">
        <f t="array" aca="1" ref="AD1700" ca="1">IFERROR(IF((LEFT(INDIRECT("$F"&amp;$S1700),4))="GOTS",IF($G1700="Organic","GOTS_Organic_raw",(IF($G1700="Responsible","GOTS_Responsible",(IF($G1700="No Attribute (Conventional)","GOTS_conventional",(IF($G1700="Recycled Pre/Post-Consumer","GOTS_pre_post",(IF($G1700="In-Conversion","GOTS_in_conversion",(IF($G1700="Sustainably Sourced","Sustainably_sourced",""))))))))))),IF($G1700="Organic","Organic",(IF($G1700="Responsible","Responsible",(IF($G1700="No Attribute (Conventional)","No_Attribute_Conventional",(IF($G1700="Recycled Pre/Post-Consumer","Recycled_Pre_Post_Consumer",(IF($G1700="In-Conversion","In_Conversion",(IF($G1700="Recycled Pre-Consumer","Recycled_Pre_Consumer",(IF($G1700="Recycled Post-Consumer","Recycled_Post_Consumer",(IF($G1700="Sustainably Sourced","Sustainably_sourced","")))))))))))))))),"")</f>
        <v/>
      </c>
      <c r="AE1700" s="13" t="e" cm="1">
        <f t="array" aca="1" ref="AE1700" ca="1">IF(INDIRECT("$F"&amp;$S1700)="","",IF(LEFT(INDIRECT("$F"&amp;$S1700),3)="GRS","GRS_RCS_RM",IF((LEFT(INDIRECT("$F"&amp;$S1700),3))="RCS","GRS_RCS_RM",IF(INDIRECT("$F"&amp;$S1700)="OCS (No Label)","OCS_Conversion_RM",IF(LEFT(INDIRECT("$F"&amp;$S1700),3)="OCS","OCS_RM",IF(RIGHT(INDIRECT("$F"&amp;$S1700),10)="conversion","GOTS_RM_conversion",IF((LEFT(INDIRECT("$F"&amp;$S1700),4))="GOTS","GOTS_RM","Responsible_RM")))))))</f>
        <v>#REF!</v>
      </c>
      <c r="AF1700" s="13" t="str" cm="1">
        <f t="array" aca="1" ref="AF1700" ca="1">IF($S1700="","",INDIRECT("$Z"&amp;$S1700))</f>
        <v/>
      </c>
      <c r="AG1700" s="155"/>
      <c r="AH1700" s="13" t="str" cm="1">
        <f t="array" aca="1" ref="AH1700" ca="1">IFERROR(INDIRECT("$ag"&amp;S1700),"")</f>
        <v/>
      </c>
      <c r="AI1700" s="13" t="e" cm="1">
        <f t="array" aca="1" ref="AI1700" ca="1">INDIRECT("O"&amp;S1699)</f>
        <v>#REF!</v>
      </c>
      <c r="AJ1700" s="13" t="str">
        <f>IF($I1700="","",INDEX('Raw Material'!$A$1:$J$75,MATCH(I1700,'Raw Material'!$A$1:$A$75,0),(MATCH(G1700,'Raw Material'!$A$1:$J$1,0))))</f>
        <v/>
      </c>
      <c r="AK1700" s="13" t="str">
        <f t="shared" si="748"/>
        <v>YANLIŞRM</v>
      </c>
      <c r="AL1700" s="153" t="str">
        <f t="shared" si="749"/>
        <v/>
      </c>
    </row>
    <row r="1701" spans="1:38" ht="16.5" customHeight="1">
      <c r="A1701" s="161"/>
      <c r="B1701" s="166"/>
      <c r="C1701" s="167"/>
      <c r="D1701" s="156"/>
      <c r="E1701" s="156"/>
      <c r="F1701" s="174"/>
      <c r="G1701" s="181"/>
      <c r="H1701" s="182"/>
      <c r="I1701" s="182"/>
      <c r="J1701" s="182"/>
      <c r="K1701" s="32"/>
      <c r="L1701" s="178"/>
      <c r="M1701" s="178"/>
      <c r="N1701" s="81"/>
      <c r="O1701" s="185"/>
      <c r="P1701" s="103"/>
      <c r="Q1701" s="84" t="str">
        <f t="shared" si="750"/>
        <v/>
      </c>
      <c r="R1701" s="159"/>
      <c r="S1701" s="28" t="str" cm="1">
        <f t="array" aca="1" ref="S1701" ca="1">IF(INDIRECT("A"&amp;114+$U1701)&lt;&gt;"",114+$U1701,"")</f>
        <v/>
      </c>
      <c r="T1701" s="28" t="str">
        <f t="shared" ca="1" si="751"/>
        <v>$B</v>
      </c>
      <c r="U1701" s="29">
        <f t="shared" si="758"/>
        <v>1584</v>
      </c>
      <c r="V1701" s="29">
        <v>132.25000000001</v>
      </c>
      <c r="W1701" s="29">
        <f t="shared" si="759"/>
        <v>132</v>
      </c>
      <c r="X1701" s="41" t="str" cm="1">
        <f t="array" aca="1" ref="X1701" ca="1">IFERROR(INDEX('PC&amp;PD'!$A$1:$AP$15,ROW('PC&amp;PD'!$A$15),MATCH(INDIRECT(T1701),'PC&amp;PD'!$A$1:$AP$1,0)),"")</f>
        <v/>
      </c>
      <c r="Z1701" s="155"/>
      <c r="AA1701" s="13" t="str">
        <f t="shared" si="747"/>
        <v/>
      </c>
      <c r="AB1701" s="155"/>
      <c r="AC1701" s="13" t="str">
        <f t="shared" ca="1" si="752"/>
        <v>$AB</v>
      </c>
      <c r="AD1701" s="13" t="str" cm="1">
        <f t="array" aca="1" ref="AD1701" ca="1">IFERROR(IF((LEFT(INDIRECT("$F"&amp;$S1701),4))="GOTS",IF($G1701="Organic","GOTS_Organic_raw",(IF($G1701="Responsible","GOTS_Responsible",(IF($G1701="No Attribute (Conventional)","GOTS_conventional",(IF($G1701="Recycled Pre/Post-Consumer","GOTS_pre_post",(IF($G1701="In-Conversion","GOTS_in_conversion",(IF($G1701="Sustainably Sourced","Sustainably_sourced",""))))))))))),IF($G1701="Organic","Organic",(IF($G1701="Responsible","Responsible",(IF($G1701="No Attribute (Conventional)","No_Attribute_Conventional",(IF($G1701="Recycled Pre/Post-Consumer","Recycled_Pre_Post_Consumer",(IF($G1701="In-Conversion","In_Conversion",(IF($G1701="Recycled Pre-Consumer","Recycled_Pre_Consumer",(IF($G1701="Recycled Post-Consumer","Recycled_Post_Consumer",(IF($G1701="Sustainably Sourced","Sustainably_sourced","")))))))))))))))),"")</f>
        <v/>
      </c>
      <c r="AE1701" s="13" t="e" cm="1">
        <f t="array" aca="1" ref="AE1701" ca="1">IF(INDIRECT("$F"&amp;$S1701)="","",IF(LEFT(INDIRECT("$F"&amp;$S1701),3)="GRS","GRS_RCS_RM",IF((LEFT(INDIRECT("$F"&amp;$S1701),3))="RCS","GRS_RCS_RM",IF(INDIRECT("$F"&amp;$S1701)="OCS (No Label)","OCS_Conversion_RM",IF(LEFT(INDIRECT("$F"&amp;$S1701),3)="OCS","OCS_RM",IF(RIGHT(INDIRECT("$F"&amp;$S1701),10)="conversion","GOTS_RM_conversion",IF((LEFT(INDIRECT("$F"&amp;$S1701),4))="GOTS","GOTS_RM","Responsible_RM")))))))</f>
        <v>#REF!</v>
      </c>
      <c r="AF1701" s="13" t="str" cm="1">
        <f t="array" aca="1" ref="AF1701" ca="1">IF($S1701="","",INDIRECT("$Z"&amp;$S1701))</f>
        <v/>
      </c>
      <c r="AG1701" s="155"/>
      <c r="AH1701" s="13" t="str" cm="1">
        <f t="array" aca="1" ref="AH1701" ca="1">IFERROR(INDIRECT("$ag"&amp;S1701),"")</f>
        <v/>
      </c>
      <c r="AI1701" s="13" t="e" cm="1">
        <f t="array" aca="1" ref="AI1701" ca="1">INDIRECT("O"&amp;S1700)</f>
        <v>#REF!</v>
      </c>
      <c r="AJ1701" s="13" t="str">
        <f>IF($I1701="","",INDEX('Raw Material'!$A$1:$J$75,MATCH(I1701,'Raw Material'!$A$1:$A$75,0),(MATCH(G1701,'Raw Material'!$A$1:$J$1,0))))</f>
        <v/>
      </c>
      <c r="AK1701" s="13" t="str">
        <f t="shared" si="748"/>
        <v>YANLIŞRM</v>
      </c>
      <c r="AL1701" s="153" t="str">
        <f t="shared" si="749"/>
        <v/>
      </c>
    </row>
    <row r="1702" spans="1:38" ht="16.5" customHeight="1">
      <c r="A1702" s="161"/>
      <c r="B1702" s="166"/>
      <c r="C1702" s="167"/>
      <c r="D1702" s="156"/>
      <c r="E1702" s="156"/>
      <c r="F1702" s="174"/>
      <c r="G1702" s="181"/>
      <c r="H1702" s="182"/>
      <c r="I1702" s="182"/>
      <c r="J1702" s="182"/>
      <c r="K1702" s="32"/>
      <c r="L1702" s="178"/>
      <c r="M1702" s="178"/>
      <c r="N1702" s="81"/>
      <c r="O1702" s="185"/>
      <c r="P1702" s="103"/>
      <c r="Q1702" s="84" t="str">
        <f t="shared" si="750"/>
        <v/>
      </c>
      <c r="R1702" s="159"/>
      <c r="S1702" s="28" t="str" cm="1">
        <f t="array" aca="1" ref="S1702" ca="1">IF(INDIRECT("A"&amp;114+$U1702)&lt;&gt;"",114+$U1702,"")</f>
        <v/>
      </c>
      <c r="T1702" s="28" t="str">
        <f t="shared" ca="1" si="751"/>
        <v>$B</v>
      </c>
      <c r="U1702" s="29">
        <f t="shared" si="758"/>
        <v>1584</v>
      </c>
      <c r="V1702" s="29">
        <v>132.333333333344</v>
      </c>
      <c r="W1702" s="29">
        <f t="shared" si="759"/>
        <v>132</v>
      </c>
      <c r="X1702" s="41" t="str" cm="1">
        <f t="array" aca="1" ref="X1702" ca="1">IFERROR(INDEX('PC&amp;PD'!$A$1:$AP$15,ROW('PC&amp;PD'!$A$15),MATCH(INDIRECT(T1702),'PC&amp;PD'!$A$1:$AP$1,0)),"")</f>
        <v/>
      </c>
      <c r="Z1702" s="155"/>
      <c r="AA1702" s="13" t="str">
        <f t="shared" si="747"/>
        <v/>
      </c>
      <c r="AB1702" s="155"/>
      <c r="AC1702" s="13" t="str">
        <f t="shared" ca="1" si="752"/>
        <v>$AB</v>
      </c>
      <c r="AD1702" s="13" t="str" cm="1">
        <f t="array" aca="1" ref="AD1702" ca="1">IFERROR(IF((LEFT(INDIRECT("$F"&amp;$S1702),4))="GOTS",IF($G1702="Organic","GOTS_Organic_raw",(IF($G1702="Responsible","GOTS_Responsible",(IF($G1702="No Attribute (Conventional)","GOTS_conventional",(IF($G1702="Recycled Pre/Post-Consumer","GOTS_pre_post",(IF($G1702="In-Conversion","GOTS_in_conversion",(IF($G1702="Sustainably Sourced","Sustainably_sourced",""))))))))))),IF($G1702="Organic","Organic",(IF($G1702="Responsible","Responsible",(IF($G1702="No Attribute (Conventional)","No_Attribute_Conventional",(IF($G1702="Recycled Pre/Post-Consumer","Recycled_Pre_Post_Consumer",(IF($G1702="In-Conversion","In_Conversion",(IF($G1702="Recycled Pre-Consumer","Recycled_Pre_Consumer",(IF($G1702="Recycled Post-Consumer","Recycled_Post_Consumer",(IF($G1702="Sustainably Sourced","Sustainably_sourced","")))))))))))))))),"")</f>
        <v/>
      </c>
      <c r="AE1702" s="13" t="e" cm="1">
        <f t="array" aca="1" ref="AE1702" ca="1">IF(INDIRECT("$F"&amp;$S1702)="","",IF(LEFT(INDIRECT("$F"&amp;$S1702),3)="GRS","GRS_RCS_RM",IF((LEFT(INDIRECT("$F"&amp;$S1702),3))="RCS","GRS_RCS_RM",IF(INDIRECT("$F"&amp;$S1702)="OCS (No Label)","OCS_Conversion_RM",IF(LEFT(INDIRECT("$F"&amp;$S1702),3)="OCS","OCS_RM",IF(RIGHT(INDIRECT("$F"&amp;$S1702),10)="conversion","GOTS_RM_conversion",IF((LEFT(INDIRECT("$F"&amp;$S1702),4))="GOTS","GOTS_RM","Responsible_RM")))))))</f>
        <v>#REF!</v>
      </c>
      <c r="AF1702" s="13" t="str" cm="1">
        <f t="array" aca="1" ref="AF1702" ca="1">IF($S1702="","",INDIRECT("$Z"&amp;$S1702))</f>
        <v/>
      </c>
      <c r="AG1702" s="155"/>
      <c r="AH1702" s="13" t="str" cm="1">
        <f t="array" aca="1" ref="AH1702" ca="1">IFERROR(INDIRECT("$ag"&amp;S1702),"")</f>
        <v/>
      </c>
      <c r="AI1702" s="13" t="e" cm="1">
        <f t="array" aca="1" ref="AI1702" ca="1">INDIRECT("O"&amp;S1701)</f>
        <v>#REF!</v>
      </c>
      <c r="AJ1702" s="13" t="str">
        <f>IF($I1702="","",INDEX('Raw Material'!$A$1:$J$75,MATCH(I1702,'Raw Material'!$A$1:$A$75,0),(MATCH(G1702,'Raw Material'!$A$1:$J$1,0))))</f>
        <v/>
      </c>
      <c r="AK1702" s="13" t="str">
        <f t="shared" si="748"/>
        <v>YANLIŞRM</v>
      </c>
      <c r="AL1702" s="153" t="str">
        <f t="shared" si="749"/>
        <v/>
      </c>
    </row>
    <row r="1703" spans="1:38" ht="16.5" customHeight="1">
      <c r="A1703" s="161"/>
      <c r="B1703" s="166"/>
      <c r="C1703" s="167"/>
      <c r="D1703" s="156"/>
      <c r="E1703" s="156"/>
      <c r="F1703" s="174"/>
      <c r="G1703" s="181"/>
      <c r="H1703" s="182"/>
      <c r="I1703" s="182"/>
      <c r="J1703" s="182"/>
      <c r="K1703" s="32"/>
      <c r="L1703" s="178"/>
      <c r="M1703" s="178"/>
      <c r="N1703" s="81"/>
      <c r="O1703" s="185"/>
      <c r="P1703" s="103"/>
      <c r="Q1703" s="84" t="str">
        <f t="shared" si="750"/>
        <v/>
      </c>
      <c r="R1703" s="159"/>
      <c r="S1703" s="28" t="str" cm="1">
        <f t="array" aca="1" ref="S1703" ca="1">IF(INDIRECT("A"&amp;114+$U1703)&lt;&gt;"",114+$U1703,"")</f>
        <v/>
      </c>
      <c r="T1703" s="28" t="str">
        <f t="shared" ca="1" si="751"/>
        <v>$B</v>
      </c>
      <c r="U1703" s="29">
        <f t="shared" si="758"/>
        <v>1584</v>
      </c>
      <c r="V1703" s="29">
        <v>132.416666666677</v>
      </c>
      <c r="W1703" s="29">
        <f t="shared" si="759"/>
        <v>132</v>
      </c>
      <c r="X1703" s="41" t="str" cm="1">
        <f t="array" aca="1" ref="X1703" ca="1">IFERROR(INDEX('PC&amp;PD'!$A$1:$AP$15,ROW('PC&amp;PD'!$A$15),MATCH(INDIRECT(T1703),'PC&amp;PD'!$A$1:$AP$1,0)),"")</f>
        <v/>
      </c>
      <c r="Z1703" s="155"/>
      <c r="AA1703" s="13" t="str">
        <f t="shared" si="747"/>
        <v/>
      </c>
      <c r="AB1703" s="155"/>
      <c r="AC1703" s="13" t="str">
        <f t="shared" ca="1" si="752"/>
        <v>$AB</v>
      </c>
      <c r="AD1703" s="13" t="str" cm="1">
        <f t="array" aca="1" ref="AD1703" ca="1">IFERROR(IF((LEFT(INDIRECT("$F"&amp;$S1703),4))="GOTS",IF($G1703="Organic","GOTS_Organic_raw",(IF($G1703="Responsible","GOTS_Responsible",(IF($G1703="No Attribute (Conventional)","GOTS_conventional",(IF($G1703="Recycled Pre/Post-Consumer","GOTS_pre_post",(IF($G1703="In-Conversion","GOTS_in_conversion",(IF($G1703="Sustainably Sourced","Sustainably_sourced",""))))))))))),IF($G1703="Organic","Organic",(IF($G1703="Responsible","Responsible",(IF($G1703="No Attribute (Conventional)","No_Attribute_Conventional",(IF($G1703="Recycled Pre/Post-Consumer","Recycled_Pre_Post_Consumer",(IF($G1703="In-Conversion","In_Conversion",(IF($G1703="Recycled Pre-Consumer","Recycled_Pre_Consumer",(IF($G1703="Recycled Post-Consumer","Recycled_Post_Consumer",(IF($G1703="Sustainably Sourced","Sustainably_sourced","")))))))))))))))),"")</f>
        <v/>
      </c>
      <c r="AE1703" s="13" t="e" cm="1">
        <f t="array" aca="1" ref="AE1703" ca="1">IF(INDIRECT("$F"&amp;$S1703)="","",IF(LEFT(INDIRECT("$F"&amp;$S1703),3)="GRS","GRS_RCS_RM",IF((LEFT(INDIRECT("$F"&amp;$S1703),3))="RCS","GRS_RCS_RM",IF(INDIRECT("$F"&amp;$S1703)="OCS (No Label)","OCS_Conversion_RM",IF(LEFT(INDIRECT("$F"&amp;$S1703),3)="OCS","OCS_RM",IF(RIGHT(INDIRECT("$F"&amp;$S1703),10)="conversion","GOTS_RM_conversion",IF((LEFT(INDIRECT("$F"&amp;$S1703),4))="GOTS","GOTS_RM","Responsible_RM")))))))</f>
        <v>#REF!</v>
      </c>
      <c r="AF1703" s="13" t="str" cm="1">
        <f t="array" aca="1" ref="AF1703" ca="1">IF($S1703="","",INDIRECT("$Z"&amp;$S1703))</f>
        <v/>
      </c>
      <c r="AG1703" s="155"/>
      <c r="AH1703" s="13" t="str" cm="1">
        <f t="array" aca="1" ref="AH1703" ca="1">IFERROR(INDIRECT("$ag"&amp;S1703),"")</f>
        <v/>
      </c>
      <c r="AI1703" s="13" t="e" cm="1">
        <f t="array" aca="1" ref="AI1703" ca="1">INDIRECT("O"&amp;S1702)</f>
        <v>#REF!</v>
      </c>
      <c r="AJ1703" s="13" t="str">
        <f>IF($I1703="","",INDEX('Raw Material'!$A$1:$J$75,MATCH(I1703,'Raw Material'!$A$1:$A$75,0),(MATCH(G1703,'Raw Material'!$A$1:$J$1,0))))</f>
        <v/>
      </c>
      <c r="AK1703" s="13" t="str">
        <f t="shared" si="748"/>
        <v>YANLIŞRM</v>
      </c>
      <c r="AL1703" s="153" t="str">
        <f t="shared" si="749"/>
        <v/>
      </c>
    </row>
    <row r="1704" spans="1:38" ht="16.5" customHeight="1">
      <c r="A1704" s="162"/>
      <c r="B1704" s="168"/>
      <c r="C1704" s="169"/>
      <c r="D1704" s="156"/>
      <c r="E1704" s="156"/>
      <c r="F1704" s="175"/>
      <c r="G1704" s="181"/>
      <c r="H1704" s="182"/>
      <c r="I1704" s="182"/>
      <c r="J1704" s="182"/>
      <c r="K1704" s="32"/>
      <c r="L1704" s="179"/>
      <c r="M1704" s="179"/>
      <c r="N1704" s="81"/>
      <c r="O1704" s="185"/>
      <c r="P1704" s="103"/>
      <c r="Q1704" s="84" t="str">
        <f t="shared" si="750"/>
        <v/>
      </c>
      <c r="R1704" s="159"/>
      <c r="S1704" s="28" t="str" cm="1">
        <f t="array" aca="1" ref="S1704" ca="1">IF(INDIRECT("A"&amp;114+$U1704)&lt;&gt;"",114+$U1704,"")</f>
        <v/>
      </c>
      <c r="T1704" s="28" t="str">
        <f t="shared" ca="1" si="751"/>
        <v>$B</v>
      </c>
      <c r="U1704" s="29">
        <f t="shared" si="758"/>
        <v>1584</v>
      </c>
      <c r="V1704" s="29">
        <v>132.50000000001</v>
      </c>
      <c r="W1704" s="29">
        <f t="shared" si="759"/>
        <v>132</v>
      </c>
      <c r="X1704" s="41" t="str" cm="1">
        <f t="array" aca="1" ref="X1704" ca="1">IFERROR(INDEX('PC&amp;PD'!$A$1:$AP$15,ROW('PC&amp;PD'!$A$15),MATCH(INDIRECT(T1704),'PC&amp;PD'!$A$1:$AP$1,0)),"")</f>
        <v/>
      </c>
      <c r="Z1704" s="155"/>
      <c r="AA1704" s="13" t="str">
        <f t="shared" si="747"/>
        <v/>
      </c>
      <c r="AB1704" s="155"/>
      <c r="AC1704" s="13" t="str">
        <f t="shared" ca="1" si="752"/>
        <v>$AB</v>
      </c>
      <c r="AD1704" s="13" t="str" cm="1">
        <f t="array" aca="1" ref="AD1704" ca="1">IFERROR(IF((LEFT(INDIRECT("$F"&amp;$S1704),4))="GOTS",IF($G1704="Organic","GOTS_Organic_raw",(IF($G1704="Responsible","GOTS_Responsible",(IF($G1704="No Attribute (Conventional)","GOTS_conventional",(IF($G1704="Recycled Pre/Post-Consumer","GOTS_pre_post",(IF($G1704="In-Conversion","GOTS_in_conversion",(IF($G1704="Sustainably Sourced","Sustainably_sourced",""))))))))))),IF($G1704="Organic","Organic",(IF($G1704="Responsible","Responsible",(IF($G1704="No Attribute (Conventional)","No_Attribute_Conventional",(IF($G1704="Recycled Pre/Post-Consumer","Recycled_Pre_Post_Consumer",(IF($G1704="In-Conversion","In_Conversion",(IF($G1704="Recycled Pre-Consumer","Recycled_Pre_Consumer",(IF($G1704="Recycled Post-Consumer","Recycled_Post_Consumer",(IF($G1704="Sustainably Sourced","Sustainably_sourced","")))))))))))))))),"")</f>
        <v/>
      </c>
      <c r="AE1704" s="13" t="e" cm="1">
        <f t="array" aca="1" ref="AE1704" ca="1">IF(INDIRECT("$F"&amp;$S1704)="","",IF(LEFT(INDIRECT("$F"&amp;$S1704),3)="GRS","GRS_RCS_RM",IF((LEFT(INDIRECT("$F"&amp;$S1704),3))="RCS","GRS_RCS_RM",IF(INDIRECT("$F"&amp;$S1704)="OCS (No Label)","OCS_Conversion_RM",IF(LEFT(INDIRECT("$F"&amp;$S1704),3)="OCS","OCS_RM",IF(RIGHT(INDIRECT("$F"&amp;$S1704),10)="conversion","GOTS_RM_conversion",IF((LEFT(INDIRECT("$F"&amp;$S1704),4))="GOTS","GOTS_RM","Responsible_RM")))))))</f>
        <v>#REF!</v>
      </c>
      <c r="AF1704" s="13" t="str" cm="1">
        <f t="array" aca="1" ref="AF1704" ca="1">IF($S1704="","",INDIRECT("$Z"&amp;$S1704))</f>
        <v/>
      </c>
      <c r="AG1704" s="155"/>
      <c r="AH1704" s="13" t="str" cm="1">
        <f t="array" aca="1" ref="AH1704" ca="1">IFERROR(INDIRECT("$ag"&amp;S1704),"")</f>
        <v/>
      </c>
      <c r="AI1704" s="13" t="e" cm="1">
        <f t="array" aca="1" ref="AI1704" ca="1">INDIRECT("O"&amp;S1703)</f>
        <v>#REF!</v>
      </c>
      <c r="AJ1704" s="13" t="str">
        <f>IF($I1704="","",INDEX('Raw Material'!$A$1:$J$75,MATCH(I1704,'Raw Material'!$A$1:$A$75,0),(MATCH(G1704,'Raw Material'!$A$1:$J$1,0))))</f>
        <v/>
      </c>
      <c r="AK1704" s="13" t="str">
        <f t="shared" si="748"/>
        <v>YANLIŞRM</v>
      </c>
      <c r="AL1704" s="153" t="str">
        <f t="shared" si="749"/>
        <v/>
      </c>
    </row>
    <row r="1705" spans="1:38" ht="16.5" customHeight="1">
      <c r="A1705" s="162"/>
      <c r="B1705" s="168"/>
      <c r="C1705" s="169"/>
      <c r="D1705" s="156"/>
      <c r="E1705" s="156"/>
      <c r="F1705" s="175"/>
      <c r="G1705" s="181"/>
      <c r="H1705" s="182"/>
      <c r="I1705" s="182"/>
      <c r="J1705" s="182"/>
      <c r="K1705" s="32"/>
      <c r="L1705" s="179"/>
      <c r="M1705" s="179"/>
      <c r="N1705" s="81"/>
      <c r="O1705" s="185"/>
      <c r="P1705" s="103"/>
      <c r="Q1705" s="84" t="str">
        <f t="shared" si="750"/>
        <v/>
      </c>
      <c r="R1705" s="159"/>
      <c r="S1705" s="28" t="str" cm="1">
        <f t="array" aca="1" ref="S1705" ca="1">IF(INDIRECT("A"&amp;114+$U1705)&lt;&gt;"",114+$U1705,"")</f>
        <v/>
      </c>
      <c r="T1705" s="28" t="str">
        <f t="shared" ca="1" si="751"/>
        <v>$B</v>
      </c>
      <c r="U1705" s="29">
        <f t="shared" si="758"/>
        <v>1584</v>
      </c>
      <c r="V1705" s="29">
        <v>132.583333333344</v>
      </c>
      <c r="W1705" s="29">
        <f t="shared" si="759"/>
        <v>132</v>
      </c>
      <c r="X1705" s="41" t="str" cm="1">
        <f t="array" aca="1" ref="X1705" ca="1">IFERROR(INDEX('PC&amp;PD'!$A$1:$AP$15,ROW('PC&amp;PD'!$A$15),MATCH(INDIRECT(T1705),'PC&amp;PD'!$A$1:$AP$1,0)),"")</f>
        <v/>
      </c>
      <c r="Z1705" s="155"/>
      <c r="AA1705" s="13" t="str">
        <f t="shared" si="747"/>
        <v/>
      </c>
      <c r="AB1705" s="155"/>
      <c r="AC1705" s="13" t="str">
        <f t="shared" ca="1" si="752"/>
        <v>$AB</v>
      </c>
      <c r="AD1705" s="13" t="str" cm="1">
        <f t="array" aca="1" ref="AD1705" ca="1">IFERROR(IF((LEFT(INDIRECT("$F"&amp;$S1705),4))="GOTS",IF($G1705="Organic","GOTS_Organic_raw",(IF($G1705="Responsible","GOTS_Responsible",(IF($G1705="No Attribute (Conventional)","GOTS_conventional",(IF($G1705="Recycled Pre/Post-Consumer","GOTS_pre_post",(IF($G1705="In-Conversion","GOTS_in_conversion",(IF($G1705="Sustainably Sourced","Sustainably_sourced",""))))))))))),IF($G1705="Organic","Organic",(IF($G1705="Responsible","Responsible",(IF($G1705="No Attribute (Conventional)","No_Attribute_Conventional",(IF($G1705="Recycled Pre/Post-Consumer","Recycled_Pre_Post_Consumer",(IF($G1705="In-Conversion","In_Conversion",(IF($G1705="Recycled Pre-Consumer","Recycled_Pre_Consumer",(IF($G1705="Recycled Post-Consumer","Recycled_Post_Consumer",(IF($G1705="Sustainably Sourced","Sustainably_sourced","")))))))))))))))),"")</f>
        <v/>
      </c>
      <c r="AE1705" s="13" t="e" cm="1">
        <f t="array" aca="1" ref="AE1705" ca="1">IF(INDIRECT("$F"&amp;$S1705)="","",IF(LEFT(INDIRECT("$F"&amp;$S1705),3)="GRS","GRS_RCS_RM",IF((LEFT(INDIRECT("$F"&amp;$S1705),3))="RCS","GRS_RCS_RM",IF(INDIRECT("$F"&amp;$S1705)="OCS (No Label)","OCS_Conversion_RM",IF(LEFT(INDIRECT("$F"&amp;$S1705),3)="OCS","OCS_RM",IF(RIGHT(INDIRECT("$F"&amp;$S1705),10)="conversion","GOTS_RM_conversion",IF((LEFT(INDIRECT("$F"&amp;$S1705),4))="GOTS","GOTS_RM","Responsible_RM")))))))</f>
        <v>#REF!</v>
      </c>
      <c r="AF1705" s="13" t="str" cm="1">
        <f t="array" aca="1" ref="AF1705" ca="1">IF($S1705="","",INDIRECT("$Z"&amp;$S1705))</f>
        <v/>
      </c>
      <c r="AG1705" s="155"/>
      <c r="AH1705" s="13" t="str" cm="1">
        <f t="array" aca="1" ref="AH1705" ca="1">IFERROR(INDIRECT("$ag"&amp;S1705),"")</f>
        <v/>
      </c>
      <c r="AI1705" s="13" t="e" cm="1">
        <f t="array" aca="1" ref="AI1705" ca="1">INDIRECT("O"&amp;S1704)</f>
        <v>#REF!</v>
      </c>
      <c r="AJ1705" s="13" t="str">
        <f>IF($I1705="","",INDEX('Raw Material'!$A$1:$J$75,MATCH(I1705,'Raw Material'!$A$1:$A$75,0),(MATCH(G1705,'Raw Material'!$A$1:$J$1,0))))</f>
        <v/>
      </c>
      <c r="AK1705" s="13" t="str">
        <f t="shared" si="748"/>
        <v>YANLIŞRM</v>
      </c>
      <c r="AL1705" s="153" t="str">
        <f t="shared" si="749"/>
        <v/>
      </c>
    </row>
    <row r="1706" spans="1:38" ht="16.5" customHeight="1">
      <c r="A1706" s="162"/>
      <c r="B1706" s="168"/>
      <c r="C1706" s="169"/>
      <c r="D1706" s="156"/>
      <c r="E1706" s="156"/>
      <c r="F1706" s="175"/>
      <c r="G1706" s="181"/>
      <c r="H1706" s="182"/>
      <c r="I1706" s="182"/>
      <c r="J1706" s="182"/>
      <c r="K1706" s="32"/>
      <c r="L1706" s="179"/>
      <c r="M1706" s="179"/>
      <c r="N1706" s="81"/>
      <c r="O1706" s="185"/>
      <c r="P1706" s="103"/>
      <c r="Q1706" s="84" t="str">
        <f t="shared" si="750"/>
        <v/>
      </c>
      <c r="R1706" s="159"/>
      <c r="S1706" s="28" t="str" cm="1">
        <f t="array" aca="1" ref="S1706" ca="1">IF(INDIRECT("A"&amp;114+$U1706)&lt;&gt;"",114+$U1706,"")</f>
        <v/>
      </c>
      <c r="T1706" s="28" t="str">
        <f t="shared" ca="1" si="751"/>
        <v>$B</v>
      </c>
      <c r="U1706" s="29">
        <f t="shared" si="758"/>
        <v>1584</v>
      </c>
      <c r="V1706" s="29">
        <v>132.666666666677</v>
      </c>
      <c r="W1706" s="29">
        <f t="shared" si="759"/>
        <v>132</v>
      </c>
      <c r="X1706" s="41" t="str" cm="1">
        <f t="array" aca="1" ref="X1706" ca="1">IFERROR(INDEX('PC&amp;PD'!$A$1:$AP$15,ROW('PC&amp;PD'!$A$15),MATCH(INDIRECT(T1706),'PC&amp;PD'!$A$1:$AP$1,0)),"")</f>
        <v/>
      </c>
      <c r="Z1706" s="155"/>
      <c r="AA1706" s="13" t="str">
        <f t="shared" si="747"/>
        <v/>
      </c>
      <c r="AB1706" s="155"/>
      <c r="AC1706" s="13" t="str">
        <f t="shared" ca="1" si="752"/>
        <v>$AB</v>
      </c>
      <c r="AD1706" s="13" t="str" cm="1">
        <f t="array" aca="1" ref="AD1706" ca="1">IFERROR(IF((LEFT(INDIRECT("$F"&amp;$S1706),4))="GOTS",IF($G1706="Organic","GOTS_Organic_raw",(IF($G1706="Responsible","GOTS_Responsible",(IF($G1706="No Attribute (Conventional)","GOTS_conventional",(IF($G1706="Recycled Pre/Post-Consumer","GOTS_pre_post",(IF($G1706="In-Conversion","GOTS_in_conversion",(IF($G1706="Sustainably Sourced","Sustainably_sourced",""))))))))))),IF($G1706="Organic","Organic",(IF($G1706="Responsible","Responsible",(IF($G1706="No Attribute (Conventional)","No_Attribute_Conventional",(IF($G1706="Recycled Pre/Post-Consumer","Recycled_Pre_Post_Consumer",(IF($G1706="In-Conversion","In_Conversion",(IF($G1706="Recycled Pre-Consumer","Recycled_Pre_Consumer",(IF($G1706="Recycled Post-Consumer","Recycled_Post_Consumer",(IF($G1706="Sustainably Sourced","Sustainably_sourced","")))))))))))))))),"")</f>
        <v/>
      </c>
      <c r="AE1706" s="13" t="e" cm="1">
        <f t="array" aca="1" ref="AE1706" ca="1">IF(INDIRECT("$F"&amp;$S1706)="","",IF(LEFT(INDIRECT("$F"&amp;$S1706),3)="GRS","GRS_RCS_RM",IF((LEFT(INDIRECT("$F"&amp;$S1706),3))="RCS","GRS_RCS_RM",IF(INDIRECT("$F"&amp;$S1706)="OCS (No Label)","OCS_Conversion_RM",IF(LEFT(INDIRECT("$F"&amp;$S1706),3)="OCS","OCS_RM",IF(RIGHT(INDIRECT("$F"&amp;$S1706),10)="conversion","GOTS_RM_conversion",IF((LEFT(INDIRECT("$F"&amp;$S1706),4))="GOTS","GOTS_RM","Responsible_RM")))))))</f>
        <v>#REF!</v>
      </c>
      <c r="AF1706" s="13" t="str" cm="1">
        <f t="array" aca="1" ref="AF1706" ca="1">IF($S1706="","",INDIRECT("$Z"&amp;$S1706))</f>
        <v/>
      </c>
      <c r="AG1706" s="155"/>
      <c r="AH1706" s="13" t="str" cm="1">
        <f t="array" aca="1" ref="AH1706" ca="1">IFERROR(INDIRECT("$ag"&amp;S1706),"")</f>
        <v/>
      </c>
      <c r="AI1706" s="13" t="e" cm="1">
        <f t="array" aca="1" ref="AI1706" ca="1">INDIRECT("O"&amp;S1705)</f>
        <v>#REF!</v>
      </c>
      <c r="AJ1706" s="13" t="str">
        <f>IF($I1706="","",INDEX('Raw Material'!$A$1:$J$75,MATCH(I1706,'Raw Material'!$A$1:$A$75,0),(MATCH(G1706,'Raw Material'!$A$1:$J$1,0))))</f>
        <v/>
      </c>
      <c r="AK1706" s="13" t="str">
        <f t="shared" si="748"/>
        <v>YANLIŞRM</v>
      </c>
      <c r="AL1706" s="153" t="str">
        <f t="shared" si="749"/>
        <v/>
      </c>
    </row>
    <row r="1707" spans="1:38" ht="16.5" customHeight="1">
      <c r="A1707" s="162"/>
      <c r="B1707" s="168"/>
      <c r="C1707" s="169"/>
      <c r="D1707" s="156"/>
      <c r="E1707" s="156"/>
      <c r="F1707" s="175"/>
      <c r="G1707" s="181"/>
      <c r="H1707" s="182"/>
      <c r="I1707" s="182"/>
      <c r="J1707" s="182"/>
      <c r="K1707" s="32"/>
      <c r="L1707" s="179"/>
      <c r="M1707" s="179"/>
      <c r="N1707" s="81"/>
      <c r="O1707" s="185"/>
      <c r="P1707" s="103"/>
      <c r="Q1707" s="84" t="str">
        <f t="shared" si="750"/>
        <v/>
      </c>
      <c r="R1707" s="159"/>
      <c r="S1707" s="28" t="str" cm="1">
        <f t="array" aca="1" ref="S1707" ca="1">IF(INDIRECT("A"&amp;114+$U1707)&lt;&gt;"",114+$U1707,"")</f>
        <v/>
      </c>
      <c r="T1707" s="28" t="str">
        <f t="shared" ca="1" si="751"/>
        <v>$B</v>
      </c>
      <c r="U1707" s="29">
        <f t="shared" si="758"/>
        <v>1584</v>
      </c>
      <c r="V1707" s="29">
        <v>132.75000000001</v>
      </c>
      <c r="W1707" s="29">
        <f t="shared" si="759"/>
        <v>132</v>
      </c>
      <c r="X1707" s="41" t="str" cm="1">
        <f t="array" aca="1" ref="X1707" ca="1">IFERROR(INDEX('PC&amp;PD'!$A$1:$AP$15,ROW('PC&amp;PD'!$A$15),MATCH(INDIRECT(T1707),'PC&amp;PD'!$A$1:$AP$1,0)),"")</f>
        <v/>
      </c>
      <c r="Z1707" s="155"/>
      <c r="AA1707" s="13" t="str">
        <f t="shared" si="747"/>
        <v/>
      </c>
      <c r="AB1707" s="155"/>
      <c r="AC1707" s="13" t="str">
        <f t="shared" ca="1" si="752"/>
        <v>$AB</v>
      </c>
      <c r="AD1707" s="13" t="str" cm="1">
        <f t="array" aca="1" ref="AD1707" ca="1">IFERROR(IF((LEFT(INDIRECT("$F"&amp;$S1707),4))="GOTS",IF($G1707="Organic","GOTS_Organic_raw",(IF($G1707="Responsible","GOTS_Responsible",(IF($G1707="No Attribute (Conventional)","GOTS_conventional",(IF($G1707="Recycled Pre/Post-Consumer","GOTS_pre_post",(IF($G1707="In-Conversion","GOTS_in_conversion",(IF($G1707="Sustainably Sourced","Sustainably_sourced",""))))))))))),IF($G1707="Organic","Organic",(IF($G1707="Responsible","Responsible",(IF($G1707="No Attribute (Conventional)","No_Attribute_Conventional",(IF($G1707="Recycled Pre/Post-Consumer","Recycled_Pre_Post_Consumer",(IF($G1707="In-Conversion","In_Conversion",(IF($G1707="Recycled Pre-Consumer","Recycled_Pre_Consumer",(IF($G1707="Recycled Post-Consumer","Recycled_Post_Consumer",(IF($G1707="Sustainably Sourced","Sustainably_sourced","")))))))))))))))),"")</f>
        <v/>
      </c>
      <c r="AE1707" s="13" t="e" cm="1">
        <f t="array" aca="1" ref="AE1707" ca="1">IF(INDIRECT("$F"&amp;$S1707)="","",IF(LEFT(INDIRECT("$F"&amp;$S1707),3)="GRS","GRS_RCS_RM",IF((LEFT(INDIRECT("$F"&amp;$S1707),3))="RCS","GRS_RCS_RM",IF(INDIRECT("$F"&amp;$S1707)="OCS (No Label)","OCS_Conversion_RM",IF(LEFT(INDIRECT("$F"&amp;$S1707),3)="OCS","OCS_RM",IF(RIGHT(INDIRECT("$F"&amp;$S1707),10)="conversion","GOTS_RM_conversion",IF((LEFT(INDIRECT("$F"&amp;$S1707),4))="GOTS","GOTS_RM","Responsible_RM")))))))</f>
        <v>#REF!</v>
      </c>
      <c r="AF1707" s="13" t="str" cm="1">
        <f t="array" aca="1" ref="AF1707" ca="1">IF($S1707="","",INDIRECT("$Z"&amp;$S1707))</f>
        <v/>
      </c>
      <c r="AG1707" s="155"/>
      <c r="AH1707" s="13" t="str" cm="1">
        <f t="array" aca="1" ref="AH1707" ca="1">IFERROR(INDIRECT("$ag"&amp;S1707),"")</f>
        <v/>
      </c>
      <c r="AI1707" s="13" t="e" cm="1">
        <f t="array" aca="1" ref="AI1707" ca="1">INDIRECT("O"&amp;S1706)</f>
        <v>#REF!</v>
      </c>
      <c r="AJ1707" s="13" t="str">
        <f>IF($I1707="","",INDEX('Raw Material'!$A$1:$J$75,MATCH(I1707,'Raw Material'!$A$1:$A$75,0),(MATCH(G1707,'Raw Material'!$A$1:$J$1,0))))</f>
        <v/>
      </c>
      <c r="AK1707" s="13" t="str">
        <f t="shared" si="748"/>
        <v>YANLIŞRM</v>
      </c>
      <c r="AL1707" s="153" t="str">
        <f t="shared" si="749"/>
        <v/>
      </c>
    </row>
    <row r="1708" spans="1:38" ht="16.5" customHeight="1">
      <c r="A1708" s="162"/>
      <c r="B1708" s="168"/>
      <c r="C1708" s="169"/>
      <c r="D1708" s="156"/>
      <c r="E1708" s="156"/>
      <c r="F1708" s="175"/>
      <c r="G1708" s="181"/>
      <c r="H1708" s="182"/>
      <c r="I1708" s="182"/>
      <c r="J1708" s="182"/>
      <c r="K1708" s="32"/>
      <c r="L1708" s="179"/>
      <c r="M1708" s="179"/>
      <c r="N1708" s="81"/>
      <c r="O1708" s="185"/>
      <c r="P1708" s="103"/>
      <c r="Q1708" s="84" t="str">
        <f t="shared" si="750"/>
        <v/>
      </c>
      <c r="R1708" s="159"/>
      <c r="S1708" s="28" t="str" cm="1">
        <f t="array" aca="1" ref="S1708" ca="1">IF(INDIRECT("A"&amp;114+$U1708)&lt;&gt;"",114+$U1708,"")</f>
        <v/>
      </c>
      <c r="T1708" s="28" t="str">
        <f t="shared" ca="1" si="751"/>
        <v>$B</v>
      </c>
      <c r="U1708" s="29">
        <f t="shared" si="758"/>
        <v>1584</v>
      </c>
      <c r="V1708" s="29">
        <v>132.833333333344</v>
      </c>
      <c r="W1708" s="29">
        <f t="shared" si="759"/>
        <v>132</v>
      </c>
      <c r="X1708" s="41" t="str" cm="1">
        <f t="array" aca="1" ref="X1708" ca="1">IFERROR(INDEX('PC&amp;PD'!$A$1:$AP$15,ROW('PC&amp;PD'!$A$15),MATCH(INDIRECT(T1708),'PC&amp;PD'!$A$1:$AP$1,0)),"")</f>
        <v/>
      </c>
      <c r="Z1708" s="155"/>
      <c r="AA1708" s="13" t="str">
        <f t="shared" si="747"/>
        <v/>
      </c>
      <c r="AB1708" s="155"/>
      <c r="AC1708" s="13" t="str">
        <f t="shared" ca="1" si="752"/>
        <v>$AB</v>
      </c>
      <c r="AD1708" s="13" t="str" cm="1">
        <f t="array" aca="1" ref="AD1708" ca="1">IFERROR(IF((LEFT(INDIRECT("$F"&amp;$S1708),4))="GOTS",IF($G1708="Organic","GOTS_Organic_raw",(IF($G1708="Responsible","GOTS_Responsible",(IF($G1708="No Attribute (Conventional)","GOTS_conventional",(IF($G1708="Recycled Pre/Post-Consumer","GOTS_pre_post",(IF($G1708="In-Conversion","GOTS_in_conversion",(IF($G1708="Sustainably Sourced","Sustainably_sourced",""))))))))))),IF($G1708="Organic","Organic",(IF($G1708="Responsible","Responsible",(IF($G1708="No Attribute (Conventional)","No_Attribute_Conventional",(IF($G1708="Recycled Pre/Post-Consumer","Recycled_Pre_Post_Consumer",(IF($G1708="In-Conversion","In_Conversion",(IF($G1708="Recycled Pre-Consumer","Recycled_Pre_Consumer",(IF($G1708="Recycled Post-Consumer","Recycled_Post_Consumer",(IF($G1708="Sustainably Sourced","Sustainably_sourced","")))))))))))))))),"")</f>
        <v/>
      </c>
      <c r="AE1708" s="13" t="e" cm="1">
        <f t="array" aca="1" ref="AE1708" ca="1">IF(INDIRECT("$F"&amp;$S1708)="","",IF(LEFT(INDIRECT("$F"&amp;$S1708),3)="GRS","GRS_RCS_RM",IF((LEFT(INDIRECT("$F"&amp;$S1708),3))="RCS","GRS_RCS_RM",IF(INDIRECT("$F"&amp;$S1708)="OCS (No Label)","OCS_Conversion_RM",IF(LEFT(INDIRECT("$F"&amp;$S1708),3)="OCS","OCS_RM",IF(RIGHT(INDIRECT("$F"&amp;$S1708),10)="conversion","GOTS_RM_conversion",IF((LEFT(INDIRECT("$F"&amp;$S1708),4))="GOTS","GOTS_RM","Responsible_RM")))))))</f>
        <v>#REF!</v>
      </c>
      <c r="AF1708" s="13" t="str" cm="1">
        <f t="array" aca="1" ref="AF1708" ca="1">IF($S1708="","",INDIRECT("$Z"&amp;$S1708))</f>
        <v/>
      </c>
      <c r="AG1708" s="155"/>
      <c r="AH1708" s="13" t="str" cm="1">
        <f t="array" aca="1" ref="AH1708" ca="1">IFERROR(INDIRECT("$ag"&amp;S1708),"")</f>
        <v/>
      </c>
      <c r="AI1708" s="13" t="e" cm="1">
        <f t="array" aca="1" ref="AI1708" ca="1">INDIRECT("O"&amp;S1707)</f>
        <v>#REF!</v>
      </c>
      <c r="AJ1708" s="13" t="str">
        <f>IF($I1708="","",INDEX('Raw Material'!$A$1:$J$75,MATCH(I1708,'Raw Material'!$A$1:$A$75,0),(MATCH(G1708,'Raw Material'!$A$1:$J$1,0))))</f>
        <v/>
      </c>
      <c r="AK1708" s="13" t="str">
        <f t="shared" si="748"/>
        <v>YANLIŞRM</v>
      </c>
      <c r="AL1708" s="153" t="str">
        <f t="shared" si="749"/>
        <v/>
      </c>
    </row>
    <row r="1709" spans="1:38" ht="16.5" customHeight="1" thickBot="1">
      <c r="A1709" s="163"/>
      <c r="B1709" s="170"/>
      <c r="C1709" s="171"/>
      <c r="D1709" s="156"/>
      <c r="E1709" s="156"/>
      <c r="F1709" s="176"/>
      <c r="G1709" s="157"/>
      <c r="H1709" s="158"/>
      <c r="I1709" s="158"/>
      <c r="J1709" s="158"/>
      <c r="K1709" s="33"/>
      <c r="L1709" s="180"/>
      <c r="M1709" s="180"/>
      <c r="N1709" s="82"/>
      <c r="O1709" s="186"/>
      <c r="P1709" s="103"/>
      <c r="Q1709" s="84" t="str">
        <f t="shared" si="750"/>
        <v/>
      </c>
      <c r="R1709" s="159"/>
      <c r="S1709" s="28" t="str" cm="1">
        <f t="array" aca="1" ref="S1709" ca="1">IF(INDIRECT("A"&amp;114+$U1709)&lt;&gt;"",114+$U1709,"")</f>
        <v/>
      </c>
      <c r="T1709" s="28" t="str">
        <f t="shared" ca="1" si="751"/>
        <v>$B</v>
      </c>
      <c r="U1709" s="29">
        <f t="shared" si="758"/>
        <v>1584</v>
      </c>
      <c r="V1709" s="29">
        <v>132.916666666677</v>
      </c>
      <c r="W1709" s="29">
        <f t="shared" si="759"/>
        <v>132</v>
      </c>
      <c r="X1709" s="41" t="str" cm="1">
        <f t="array" aca="1" ref="X1709" ca="1">IFERROR(INDEX('PC&amp;PD'!$A$1:$AP$15,ROW('PC&amp;PD'!$A$15),MATCH(INDIRECT(T1709),'PC&amp;PD'!$A$1:$AP$1,0)),"")</f>
        <v/>
      </c>
      <c r="Z1709" s="155"/>
      <c r="AA1709" s="13" t="str">
        <f t="shared" si="747"/>
        <v/>
      </c>
      <c r="AB1709" s="155"/>
      <c r="AC1709" s="13" t="str">
        <f t="shared" ca="1" si="752"/>
        <v>$AB</v>
      </c>
      <c r="AD1709" s="13" t="str" cm="1">
        <f t="array" aca="1" ref="AD1709" ca="1">IFERROR(IF((LEFT(INDIRECT("$F"&amp;$S1709),4))="GOTS",IF($G1709="Organic","GOTS_Organic_raw",(IF($G1709="Responsible","GOTS_Responsible",(IF($G1709="No Attribute (Conventional)","GOTS_conventional",(IF($G1709="Recycled Pre/Post-Consumer","GOTS_pre_post",(IF($G1709="In-Conversion","GOTS_in_conversion",(IF($G1709="Sustainably Sourced","Sustainably_sourced",""))))))))))),IF($G1709="Organic","Organic",(IF($G1709="Responsible","Responsible",(IF($G1709="No Attribute (Conventional)","No_Attribute_Conventional",(IF($G1709="Recycled Pre/Post-Consumer","Recycled_Pre_Post_Consumer",(IF($G1709="In-Conversion","In_Conversion",(IF($G1709="Recycled Pre-Consumer","Recycled_Pre_Consumer",(IF($G1709="Recycled Post-Consumer","Recycled_Post_Consumer",(IF($G1709="Sustainably Sourced","Sustainably_sourced","")))))))))))))))),"")</f>
        <v/>
      </c>
      <c r="AE1709" s="13" t="e" cm="1">
        <f t="array" aca="1" ref="AE1709" ca="1">IF(INDIRECT("$F"&amp;$S1709)="","",IF(LEFT(INDIRECT("$F"&amp;$S1709),3)="GRS","GRS_RCS_RM",IF((LEFT(INDIRECT("$F"&amp;$S1709),3))="RCS","GRS_RCS_RM",IF(INDIRECT("$F"&amp;$S1709)="OCS (No Label)","OCS_Conversion_RM",IF(LEFT(INDIRECT("$F"&amp;$S1709),3)="OCS","OCS_RM",IF(RIGHT(INDIRECT("$F"&amp;$S1709),10)="conversion","GOTS_RM_conversion",IF((LEFT(INDIRECT("$F"&amp;$S1709),4))="GOTS","GOTS_RM","Responsible_RM")))))))</f>
        <v>#REF!</v>
      </c>
      <c r="AF1709" s="13" t="str" cm="1">
        <f t="array" aca="1" ref="AF1709" ca="1">IF($S1709="","",INDIRECT("$Z"&amp;$S1709))</f>
        <v/>
      </c>
      <c r="AG1709" s="155"/>
      <c r="AH1709" s="13" t="str" cm="1">
        <f t="array" aca="1" ref="AH1709" ca="1">IFERROR(INDIRECT("$ag"&amp;S1709),"")</f>
        <v/>
      </c>
      <c r="AI1709" s="13" t="e" cm="1">
        <f t="array" aca="1" ref="AI1709" ca="1">INDIRECT("O"&amp;S1708)</f>
        <v>#REF!</v>
      </c>
      <c r="AJ1709" s="13" t="str">
        <f>IF($I1709="","",INDEX('Raw Material'!$A$1:$J$75,MATCH(I1709,'Raw Material'!$A$1:$A$75,0),(MATCH(G1709,'Raw Material'!$A$1:$J$1,0))))</f>
        <v/>
      </c>
      <c r="AK1709" s="13" t="str">
        <f t="shared" si="748"/>
        <v>YANLIŞRM</v>
      </c>
      <c r="AL1709" s="153" t="str">
        <f t="shared" si="749"/>
        <v/>
      </c>
    </row>
    <row r="1710" spans="1:38" ht="16.5" customHeight="1">
      <c r="A1710" s="160" t="str">
        <f>IF(B1710="","",COUNTA($B$114:$B1710))</f>
        <v/>
      </c>
      <c r="B1710" s="164"/>
      <c r="C1710" s="165"/>
      <c r="D1710" s="183"/>
      <c r="E1710" s="183"/>
      <c r="F1710" s="172"/>
      <c r="G1710" s="212"/>
      <c r="H1710" s="206"/>
      <c r="I1710" s="206"/>
      <c r="J1710" s="206"/>
      <c r="K1710" s="31"/>
      <c r="L1710" s="177" t="str">
        <f t="shared" ref="L1710" si="772">IF(R1710="","",LEFT(R1710,LEN(R1710)-2))</f>
        <v/>
      </c>
      <c r="M1710" s="177"/>
      <c r="N1710" s="80"/>
      <c r="O1710" s="184"/>
      <c r="P1710" s="103"/>
      <c r="Q1710" s="84" t="str">
        <f t="shared" si="750"/>
        <v/>
      </c>
      <c r="R1710" s="159" t="str">
        <f t="shared" ref="R1710" si="773">CONCATENATE($Q1710,Q1711,Q1712,Q1713,Q1714,Q1715,$Q1716,$Q1717,$Q1718,$Q1719,Q1720,Q1721)</f>
        <v/>
      </c>
      <c r="S1710" s="28" t="str" cm="1">
        <f t="array" aca="1" ref="S1710" ca="1">IF(INDIRECT("A"&amp;114+$U1710)&lt;&gt;"",114+$U1710,"")</f>
        <v/>
      </c>
      <c r="T1710" s="28" t="str">
        <f t="shared" ca="1" si="751"/>
        <v>$B</v>
      </c>
      <c r="U1710" s="29">
        <f t="shared" si="758"/>
        <v>1596</v>
      </c>
      <c r="V1710" s="29">
        <v>133.00000000001</v>
      </c>
      <c r="W1710" s="29">
        <f t="shared" si="759"/>
        <v>133</v>
      </c>
      <c r="X1710" s="41" t="str" cm="1">
        <f t="array" aca="1" ref="X1710" ca="1">IFERROR(INDEX('PC&amp;PD'!$A$1:$AP$15,ROW('PC&amp;PD'!$A$15),MATCH(INDIRECT(T1710),'PC&amp;PD'!$A$1:$AP$1,0)),"")</f>
        <v/>
      </c>
      <c r="Z1710" s="155" t="str">
        <f t="shared" ref="Z1710" si="774">IFERROR(IF($F1710="OCS 100","OCS (OCS 100)",IF($F1710="OCS Blended","OCS (OCS Blended)",IF($F1710="OCS (No Label)","OCS (No Label)",IF($F1710="RCS 100","RCS (RCS 100)",IF($F1710="RCS Blended","RCS (RCS Blended)",IF($F1710="GRS","GRS (GRS)",IF($F1710="GRS (No Label)", "GRS (No Label)",IF($F1710="RDS","RDS (RDS)",IF($F1710="RWS","RWS (RWS)",IF($F1710="RAS","RAS (RAS)",IF($F1710="RMS","RMS (RMS)",IF($F1710="GOTS Organic","GOTS (Organic)",IF($F1710="GOTS Made with organic","GOTS (Made with Organic)",IF($F1710="GOTS Organic - in conversion","GOTS (Organic - In Conversion)",IF($F1710="GOTS Made with organic - in conversion","GOTS (Made with Organic - In Conversion)",""))))))))))))))),"")</f>
        <v/>
      </c>
      <c r="AA1710" s="13" t="str">
        <f t="shared" si="747"/>
        <v/>
      </c>
      <c r="AB1710" s="155" t="str">
        <f t="shared" ref="AB1710" si="775">IFERROR(IF($F1710="OCS 100", "OCS_100",IF($F1710="OCS Blended", "OCS_Blended",IF($F1710="OCS (No Label)", "OCS_No_Label",IF($F1710="RCS 100", "RCS_100",IF($F1710="RCS Blended","RCS_Blended",IF($F1710="GRS","GRS",IF($F1710="GRS (No Label)", "GRS_No_Label",IF($F1710="RDS","RDS",IF($F1710="RWS","RWS",IF($F1710="RMS","RMS",IF($F1710="GOTS Organic","GOTS_Organic",IF($F1710="GOTS Made with organic","GOTS_Made_with_organic",IF($F1710="GOTS Organic - in conversion","GOTS_Organic_in_Conversion",IF($F1710="GOTS Made with organic - in conversion","GOTS_Made_with_Organic_in_Conversion",IF($F1710="RAS","RAS",""))))))))))))))),"")</f>
        <v/>
      </c>
      <c r="AC1710" s="13" t="str">
        <f t="shared" ca="1" si="752"/>
        <v>$AB</v>
      </c>
      <c r="AD1710" s="13" t="str" cm="1">
        <f t="array" aca="1" ref="AD1710" ca="1">IFERROR(IF((LEFT(INDIRECT("$F"&amp;$S1710),4))="GOTS",IF($G1710="Organic","GOTS_Organic_raw",(IF($G1710="Responsible","GOTS_Responsible",(IF($G1710="No Attribute (Conventional)","GOTS_conventional",(IF($G1710="Recycled Pre/Post-Consumer","GOTS_pre_post",(IF($G1710="In-Conversion","GOTS_in_conversion",(IF($G1710="Sustainably Sourced","Sustainably_sourced",""))))))))))),IF($G1710="Organic","Organic",(IF($G1710="Responsible","Responsible",(IF($G1710="No Attribute (Conventional)","No_Attribute_Conventional",(IF($G1710="Recycled Pre/Post-Consumer","Recycled_Pre_Post_Consumer",(IF($G1710="In-Conversion","In_Conversion",(IF($G1710="Recycled Pre-Consumer","Recycled_Pre_Consumer",(IF($G1710="Recycled Post-Consumer","Recycled_Post_Consumer",(IF($G1710="Sustainably Sourced","Sustainably_sourced","")))))))))))))))),"")</f>
        <v/>
      </c>
      <c r="AE1710" s="13" t="e" cm="1">
        <f t="array" aca="1" ref="AE1710" ca="1">IF(INDIRECT("$F"&amp;$S1710)="","",IF(LEFT(INDIRECT("$F"&amp;$S1710),3)="GRS","GRS_RCS_RM",IF((LEFT(INDIRECT("$F"&amp;$S1710),3))="RCS","GRS_RCS_RM",IF(INDIRECT("$F"&amp;$S1710)="OCS (No Label)","OCS_Conversion_RM",IF(LEFT(INDIRECT("$F"&amp;$S1710),3)="OCS","OCS_RM",IF(RIGHT(INDIRECT("$F"&amp;$S1710),10)="conversion","GOTS_RM_conversion",IF((LEFT(INDIRECT("$F"&amp;$S1710),4))="GOTS","GOTS_RM","Responsible_RM")))))))</f>
        <v>#REF!</v>
      </c>
      <c r="AF1710" s="13" t="str" cm="1">
        <f t="array" aca="1" ref="AF1710" ca="1">IF($S1710="","",INDIRECT("$Z"&amp;$S1710))</f>
        <v/>
      </c>
      <c r="AG1710" s="155" t="str">
        <f t="shared" si="757"/>
        <v/>
      </c>
      <c r="AH1710" s="13" t="str" cm="1">
        <f t="array" aca="1" ref="AH1710" ca="1">IFERROR(INDIRECT("$ag"&amp;S1710),"")</f>
        <v/>
      </c>
      <c r="AI1710" s="13" t="e" cm="1">
        <f t="array" aca="1" ref="AI1710" ca="1">INDIRECT("O"&amp;S1709)</f>
        <v>#REF!</v>
      </c>
      <c r="AJ1710" s="13" t="str">
        <f>IF($I1710="","",INDEX('Raw Material'!$A$1:$J$75,MATCH(I1710,'Raw Material'!$A$1:$A$75,0),(MATCH(G1710,'Raw Material'!$A$1:$J$1,0))))</f>
        <v/>
      </c>
      <c r="AK1710" s="13" t="str">
        <f t="shared" si="748"/>
        <v>YANLIŞRM</v>
      </c>
      <c r="AL1710" s="153" t="str">
        <f t="shared" si="749"/>
        <v/>
      </c>
    </row>
    <row r="1711" spans="1:38" ht="16.5" customHeight="1">
      <c r="A1711" s="161"/>
      <c r="B1711" s="166"/>
      <c r="C1711" s="167"/>
      <c r="D1711" s="156"/>
      <c r="E1711" s="156"/>
      <c r="F1711" s="173"/>
      <c r="G1711" s="181"/>
      <c r="H1711" s="182"/>
      <c r="I1711" s="182"/>
      <c r="J1711" s="182"/>
      <c r="K1711" s="32"/>
      <c r="L1711" s="178"/>
      <c r="M1711" s="178"/>
      <c r="N1711" s="81"/>
      <c r="O1711" s="185"/>
      <c r="P1711" s="103"/>
      <c r="Q1711" s="84" t="str">
        <f t="shared" si="750"/>
        <v/>
      </c>
      <c r="R1711" s="159"/>
      <c r="S1711" s="28" t="str" cm="1">
        <f t="array" aca="1" ref="S1711" ca="1">IF(INDIRECT("A"&amp;114+$U1711)&lt;&gt;"",114+$U1711,"")</f>
        <v/>
      </c>
      <c r="T1711" s="28" t="str">
        <f t="shared" ca="1" si="751"/>
        <v>$B</v>
      </c>
      <c r="U1711" s="29">
        <f t="shared" si="758"/>
        <v>1596</v>
      </c>
      <c r="V1711" s="29">
        <v>133.083333333344</v>
      </c>
      <c r="W1711" s="29">
        <f t="shared" si="759"/>
        <v>133</v>
      </c>
      <c r="X1711" s="41" t="str" cm="1">
        <f t="array" aca="1" ref="X1711" ca="1">IFERROR(INDEX('PC&amp;PD'!$A$1:$AP$15,ROW('PC&amp;PD'!$A$15),MATCH(INDIRECT(T1711),'PC&amp;PD'!$A$1:$AP$1,0)),"")</f>
        <v/>
      </c>
      <c r="Z1711" s="155"/>
      <c r="AA1711" s="13" t="str">
        <f t="shared" si="747"/>
        <v/>
      </c>
      <c r="AB1711" s="155"/>
      <c r="AC1711" s="13" t="str">
        <f t="shared" ca="1" si="752"/>
        <v>$AB</v>
      </c>
      <c r="AD1711" s="13" t="str" cm="1">
        <f t="array" aca="1" ref="AD1711" ca="1">IFERROR(IF((LEFT(INDIRECT("$F"&amp;$S1711),4))="GOTS",IF($G1711="Organic","GOTS_Organic_raw",(IF($G1711="Responsible","GOTS_Responsible",(IF($G1711="No Attribute (Conventional)","GOTS_conventional",(IF($G1711="Recycled Pre/Post-Consumer","GOTS_pre_post",(IF($G1711="In-Conversion","GOTS_in_conversion",(IF($G1711="Sustainably Sourced","Sustainably_sourced",""))))))))))),IF($G1711="Organic","Organic",(IF($G1711="Responsible","Responsible",(IF($G1711="No Attribute (Conventional)","No_Attribute_Conventional",(IF($G1711="Recycled Pre/Post-Consumer","Recycled_Pre_Post_Consumer",(IF($G1711="In-Conversion","In_Conversion",(IF($G1711="Recycled Pre-Consumer","Recycled_Pre_Consumer",(IF($G1711="Recycled Post-Consumer","Recycled_Post_Consumer",(IF($G1711="Sustainably Sourced","Sustainably_sourced","")))))))))))))))),"")</f>
        <v/>
      </c>
      <c r="AE1711" s="13" t="e" cm="1">
        <f t="array" aca="1" ref="AE1711" ca="1">IF(INDIRECT("$F"&amp;$S1711)="","",IF(LEFT(INDIRECT("$F"&amp;$S1711),3)="GRS","GRS_RCS_RM",IF((LEFT(INDIRECT("$F"&amp;$S1711),3))="RCS","GRS_RCS_RM",IF(INDIRECT("$F"&amp;$S1711)="OCS (No Label)","OCS_Conversion_RM",IF(LEFT(INDIRECT("$F"&amp;$S1711),3)="OCS","OCS_RM",IF(RIGHT(INDIRECT("$F"&amp;$S1711),10)="conversion","GOTS_RM_conversion",IF((LEFT(INDIRECT("$F"&amp;$S1711),4))="GOTS","GOTS_RM","Responsible_RM")))))))</f>
        <v>#REF!</v>
      </c>
      <c r="AF1711" s="13" t="str" cm="1">
        <f t="array" aca="1" ref="AF1711" ca="1">IF($S1711="","",INDIRECT("$Z"&amp;$S1711))</f>
        <v/>
      </c>
      <c r="AG1711" s="155"/>
      <c r="AH1711" s="13" t="str" cm="1">
        <f t="array" aca="1" ref="AH1711" ca="1">IFERROR(INDIRECT("$ag"&amp;S1711),"")</f>
        <v/>
      </c>
      <c r="AI1711" s="13" t="e" cm="1">
        <f t="array" aca="1" ref="AI1711" ca="1">INDIRECT("O"&amp;S1710)</f>
        <v>#REF!</v>
      </c>
      <c r="AJ1711" s="13" t="str">
        <f>IF($I1711="","",INDEX('Raw Material'!$A$1:$J$75,MATCH(I1711,'Raw Material'!$A$1:$A$75,0),(MATCH(G1711,'Raw Material'!$A$1:$J$1,0))))</f>
        <v/>
      </c>
      <c r="AK1711" s="13" t="str">
        <f t="shared" si="748"/>
        <v>YANLIŞRM</v>
      </c>
      <c r="AL1711" s="153" t="str">
        <f t="shared" si="749"/>
        <v/>
      </c>
    </row>
    <row r="1712" spans="1:38" ht="16.5" customHeight="1">
      <c r="A1712" s="161"/>
      <c r="B1712" s="166"/>
      <c r="C1712" s="167"/>
      <c r="D1712" s="156"/>
      <c r="E1712" s="156"/>
      <c r="F1712" s="173"/>
      <c r="G1712" s="181"/>
      <c r="H1712" s="182"/>
      <c r="I1712" s="182"/>
      <c r="J1712" s="182"/>
      <c r="K1712" s="32"/>
      <c r="L1712" s="178"/>
      <c r="M1712" s="178"/>
      <c r="N1712" s="81"/>
      <c r="O1712" s="185"/>
      <c r="P1712" s="103"/>
      <c r="Q1712" s="84" t="str">
        <f t="shared" si="750"/>
        <v/>
      </c>
      <c r="R1712" s="159"/>
      <c r="S1712" s="28" t="str" cm="1">
        <f t="array" aca="1" ref="S1712" ca="1">IF(INDIRECT("A"&amp;114+$U1712)&lt;&gt;"",114+$U1712,"")</f>
        <v/>
      </c>
      <c r="T1712" s="28" t="str">
        <f t="shared" ca="1" si="751"/>
        <v>$B</v>
      </c>
      <c r="U1712" s="29">
        <f t="shared" si="758"/>
        <v>1596</v>
      </c>
      <c r="V1712" s="29">
        <v>133.166666666677</v>
      </c>
      <c r="W1712" s="29">
        <f t="shared" si="759"/>
        <v>133</v>
      </c>
      <c r="X1712" s="41" t="str" cm="1">
        <f t="array" aca="1" ref="X1712" ca="1">IFERROR(INDEX('PC&amp;PD'!$A$1:$AP$15,ROW('PC&amp;PD'!$A$15),MATCH(INDIRECT(T1712),'PC&amp;PD'!$A$1:$AP$1,0)),"")</f>
        <v/>
      </c>
      <c r="Z1712" s="155"/>
      <c r="AA1712" s="13" t="str">
        <f t="shared" si="747"/>
        <v/>
      </c>
      <c r="AB1712" s="155"/>
      <c r="AC1712" s="13" t="str">
        <f t="shared" ca="1" si="752"/>
        <v>$AB</v>
      </c>
      <c r="AD1712" s="13" t="str" cm="1">
        <f t="array" aca="1" ref="AD1712" ca="1">IFERROR(IF((LEFT(INDIRECT("$F"&amp;$S1712),4))="GOTS",IF($G1712="Organic","GOTS_Organic_raw",(IF($G1712="Responsible","GOTS_Responsible",(IF($G1712="No Attribute (Conventional)","GOTS_conventional",(IF($G1712="Recycled Pre/Post-Consumer","GOTS_pre_post",(IF($G1712="In-Conversion","GOTS_in_conversion",(IF($G1712="Sustainably Sourced","Sustainably_sourced",""))))))))))),IF($G1712="Organic","Organic",(IF($G1712="Responsible","Responsible",(IF($G1712="No Attribute (Conventional)","No_Attribute_Conventional",(IF($G1712="Recycled Pre/Post-Consumer","Recycled_Pre_Post_Consumer",(IF($G1712="In-Conversion","In_Conversion",(IF($G1712="Recycled Pre-Consumer","Recycled_Pre_Consumer",(IF($G1712="Recycled Post-Consumer","Recycled_Post_Consumer",(IF($G1712="Sustainably Sourced","Sustainably_sourced","")))))))))))))))),"")</f>
        <v/>
      </c>
      <c r="AE1712" s="13" t="e" cm="1">
        <f t="array" aca="1" ref="AE1712" ca="1">IF(INDIRECT("$F"&amp;$S1712)="","",IF(LEFT(INDIRECT("$F"&amp;$S1712),3)="GRS","GRS_RCS_RM",IF((LEFT(INDIRECT("$F"&amp;$S1712),3))="RCS","GRS_RCS_RM",IF(INDIRECT("$F"&amp;$S1712)="OCS (No Label)","OCS_Conversion_RM",IF(LEFT(INDIRECT("$F"&amp;$S1712),3)="OCS","OCS_RM",IF(RIGHT(INDIRECT("$F"&amp;$S1712),10)="conversion","GOTS_RM_conversion",IF((LEFT(INDIRECT("$F"&amp;$S1712),4))="GOTS","GOTS_RM","Responsible_RM")))))))</f>
        <v>#REF!</v>
      </c>
      <c r="AF1712" s="13" t="str" cm="1">
        <f t="array" aca="1" ref="AF1712" ca="1">IF($S1712="","",INDIRECT("$Z"&amp;$S1712))</f>
        <v/>
      </c>
      <c r="AG1712" s="155"/>
      <c r="AH1712" s="13" t="str" cm="1">
        <f t="array" aca="1" ref="AH1712" ca="1">IFERROR(INDIRECT("$ag"&amp;S1712),"")</f>
        <v/>
      </c>
      <c r="AI1712" s="13" t="e" cm="1">
        <f t="array" aca="1" ref="AI1712" ca="1">INDIRECT("O"&amp;S1711)</f>
        <v>#REF!</v>
      </c>
      <c r="AJ1712" s="13" t="str">
        <f>IF($I1712="","",INDEX('Raw Material'!$A$1:$J$75,MATCH(I1712,'Raw Material'!$A$1:$A$75,0),(MATCH(G1712,'Raw Material'!$A$1:$J$1,0))))</f>
        <v/>
      </c>
      <c r="AK1712" s="13" t="str">
        <f t="shared" si="748"/>
        <v>YANLIŞRM</v>
      </c>
      <c r="AL1712" s="153" t="str">
        <f t="shared" si="749"/>
        <v/>
      </c>
    </row>
    <row r="1713" spans="1:38" ht="16.5" customHeight="1">
      <c r="A1713" s="161"/>
      <c r="B1713" s="166"/>
      <c r="C1713" s="167"/>
      <c r="D1713" s="156"/>
      <c r="E1713" s="156"/>
      <c r="F1713" s="174"/>
      <c r="G1713" s="181"/>
      <c r="H1713" s="182"/>
      <c r="I1713" s="182"/>
      <c r="J1713" s="182"/>
      <c r="K1713" s="32"/>
      <c r="L1713" s="178"/>
      <c r="M1713" s="178"/>
      <c r="N1713" s="81"/>
      <c r="O1713" s="185"/>
      <c r="P1713" s="103"/>
      <c r="Q1713" s="84" t="str">
        <f t="shared" si="750"/>
        <v/>
      </c>
      <c r="R1713" s="159"/>
      <c r="S1713" s="28" t="str" cm="1">
        <f t="array" aca="1" ref="S1713" ca="1">IF(INDIRECT("A"&amp;114+$U1713)&lt;&gt;"",114+$U1713,"")</f>
        <v/>
      </c>
      <c r="T1713" s="28" t="str">
        <f t="shared" ca="1" si="751"/>
        <v>$B</v>
      </c>
      <c r="U1713" s="29">
        <f t="shared" si="758"/>
        <v>1596</v>
      </c>
      <c r="V1713" s="29">
        <v>133.25000000001</v>
      </c>
      <c r="W1713" s="29">
        <f t="shared" si="759"/>
        <v>133</v>
      </c>
      <c r="X1713" s="41" t="str" cm="1">
        <f t="array" aca="1" ref="X1713" ca="1">IFERROR(INDEX('PC&amp;PD'!$A$1:$AP$15,ROW('PC&amp;PD'!$A$15),MATCH(INDIRECT(T1713),'PC&amp;PD'!$A$1:$AP$1,0)),"")</f>
        <v/>
      </c>
      <c r="Z1713" s="155"/>
      <c r="AA1713" s="13" t="str">
        <f t="shared" si="747"/>
        <v/>
      </c>
      <c r="AB1713" s="155"/>
      <c r="AC1713" s="13" t="str">
        <f t="shared" ca="1" si="752"/>
        <v>$AB</v>
      </c>
      <c r="AD1713" s="13" t="str" cm="1">
        <f t="array" aca="1" ref="AD1713" ca="1">IFERROR(IF((LEFT(INDIRECT("$F"&amp;$S1713),4))="GOTS",IF($G1713="Organic","GOTS_Organic_raw",(IF($G1713="Responsible","GOTS_Responsible",(IF($G1713="No Attribute (Conventional)","GOTS_conventional",(IF($G1713="Recycled Pre/Post-Consumer","GOTS_pre_post",(IF($G1713="In-Conversion","GOTS_in_conversion",(IF($G1713="Sustainably Sourced","Sustainably_sourced",""))))))))))),IF($G1713="Organic","Organic",(IF($G1713="Responsible","Responsible",(IF($G1713="No Attribute (Conventional)","No_Attribute_Conventional",(IF($G1713="Recycled Pre/Post-Consumer","Recycled_Pre_Post_Consumer",(IF($G1713="In-Conversion","In_Conversion",(IF($G1713="Recycled Pre-Consumer","Recycled_Pre_Consumer",(IF($G1713="Recycled Post-Consumer","Recycled_Post_Consumer",(IF($G1713="Sustainably Sourced","Sustainably_sourced","")))))))))))))))),"")</f>
        <v/>
      </c>
      <c r="AE1713" s="13" t="e" cm="1">
        <f t="array" aca="1" ref="AE1713" ca="1">IF(INDIRECT("$F"&amp;$S1713)="","",IF(LEFT(INDIRECT("$F"&amp;$S1713),3)="GRS","GRS_RCS_RM",IF((LEFT(INDIRECT("$F"&amp;$S1713),3))="RCS","GRS_RCS_RM",IF(INDIRECT("$F"&amp;$S1713)="OCS (No Label)","OCS_Conversion_RM",IF(LEFT(INDIRECT("$F"&amp;$S1713),3)="OCS","OCS_RM",IF(RIGHT(INDIRECT("$F"&amp;$S1713),10)="conversion","GOTS_RM_conversion",IF((LEFT(INDIRECT("$F"&amp;$S1713),4))="GOTS","GOTS_RM","Responsible_RM")))))))</f>
        <v>#REF!</v>
      </c>
      <c r="AF1713" s="13" t="str" cm="1">
        <f t="array" aca="1" ref="AF1713" ca="1">IF($S1713="","",INDIRECT("$Z"&amp;$S1713))</f>
        <v/>
      </c>
      <c r="AG1713" s="155"/>
      <c r="AH1713" s="13" t="str" cm="1">
        <f t="array" aca="1" ref="AH1713" ca="1">IFERROR(INDIRECT("$ag"&amp;S1713),"")</f>
        <v/>
      </c>
      <c r="AI1713" s="13" t="e" cm="1">
        <f t="array" aca="1" ref="AI1713" ca="1">INDIRECT("O"&amp;S1712)</f>
        <v>#REF!</v>
      </c>
      <c r="AJ1713" s="13" t="str">
        <f>IF($I1713="","",INDEX('Raw Material'!$A$1:$J$75,MATCH(I1713,'Raw Material'!$A$1:$A$75,0),(MATCH(G1713,'Raw Material'!$A$1:$J$1,0))))</f>
        <v/>
      </c>
      <c r="AK1713" s="13" t="str">
        <f t="shared" si="748"/>
        <v>YANLIŞRM</v>
      </c>
      <c r="AL1713" s="153" t="str">
        <f t="shared" si="749"/>
        <v/>
      </c>
    </row>
    <row r="1714" spans="1:38" ht="16.5" customHeight="1">
      <c r="A1714" s="161"/>
      <c r="B1714" s="166"/>
      <c r="C1714" s="167"/>
      <c r="D1714" s="156"/>
      <c r="E1714" s="156"/>
      <c r="F1714" s="174"/>
      <c r="G1714" s="181"/>
      <c r="H1714" s="182"/>
      <c r="I1714" s="182"/>
      <c r="J1714" s="182"/>
      <c r="K1714" s="32"/>
      <c r="L1714" s="178"/>
      <c r="M1714" s="178"/>
      <c r="N1714" s="81"/>
      <c r="O1714" s="185"/>
      <c r="P1714" s="103"/>
      <c r="Q1714" s="84" t="str">
        <f t="shared" si="750"/>
        <v/>
      </c>
      <c r="R1714" s="159"/>
      <c r="S1714" s="28" t="str" cm="1">
        <f t="array" aca="1" ref="S1714" ca="1">IF(INDIRECT("A"&amp;114+$U1714)&lt;&gt;"",114+$U1714,"")</f>
        <v/>
      </c>
      <c r="T1714" s="28" t="str">
        <f t="shared" ca="1" si="751"/>
        <v>$B</v>
      </c>
      <c r="U1714" s="29">
        <f t="shared" si="758"/>
        <v>1596</v>
      </c>
      <c r="V1714" s="29">
        <v>133.333333333344</v>
      </c>
      <c r="W1714" s="29">
        <f t="shared" si="759"/>
        <v>133</v>
      </c>
      <c r="X1714" s="41" t="str" cm="1">
        <f t="array" aca="1" ref="X1714" ca="1">IFERROR(INDEX('PC&amp;PD'!$A$1:$AP$15,ROW('PC&amp;PD'!$A$15),MATCH(INDIRECT(T1714),'PC&amp;PD'!$A$1:$AP$1,0)),"")</f>
        <v/>
      </c>
      <c r="Z1714" s="155"/>
      <c r="AA1714" s="13" t="str">
        <f t="shared" si="747"/>
        <v/>
      </c>
      <c r="AB1714" s="155"/>
      <c r="AC1714" s="13" t="str">
        <f t="shared" ca="1" si="752"/>
        <v>$AB</v>
      </c>
      <c r="AD1714" s="13" t="str" cm="1">
        <f t="array" aca="1" ref="AD1714" ca="1">IFERROR(IF((LEFT(INDIRECT("$F"&amp;$S1714),4))="GOTS",IF($G1714="Organic","GOTS_Organic_raw",(IF($G1714="Responsible","GOTS_Responsible",(IF($G1714="No Attribute (Conventional)","GOTS_conventional",(IF($G1714="Recycled Pre/Post-Consumer","GOTS_pre_post",(IF($G1714="In-Conversion","GOTS_in_conversion",(IF($G1714="Sustainably Sourced","Sustainably_sourced",""))))))))))),IF($G1714="Organic","Organic",(IF($G1714="Responsible","Responsible",(IF($G1714="No Attribute (Conventional)","No_Attribute_Conventional",(IF($G1714="Recycled Pre/Post-Consumer","Recycled_Pre_Post_Consumer",(IF($G1714="In-Conversion","In_Conversion",(IF($G1714="Recycled Pre-Consumer","Recycled_Pre_Consumer",(IF($G1714="Recycled Post-Consumer","Recycled_Post_Consumer",(IF($G1714="Sustainably Sourced","Sustainably_sourced","")))))))))))))))),"")</f>
        <v/>
      </c>
      <c r="AE1714" s="13" t="e" cm="1">
        <f t="array" aca="1" ref="AE1714" ca="1">IF(INDIRECT("$F"&amp;$S1714)="","",IF(LEFT(INDIRECT("$F"&amp;$S1714),3)="GRS","GRS_RCS_RM",IF((LEFT(INDIRECT("$F"&amp;$S1714),3))="RCS","GRS_RCS_RM",IF(INDIRECT("$F"&amp;$S1714)="OCS (No Label)","OCS_Conversion_RM",IF(LEFT(INDIRECT("$F"&amp;$S1714),3)="OCS","OCS_RM",IF(RIGHT(INDIRECT("$F"&amp;$S1714),10)="conversion","GOTS_RM_conversion",IF((LEFT(INDIRECT("$F"&amp;$S1714),4))="GOTS","GOTS_RM","Responsible_RM")))))))</f>
        <v>#REF!</v>
      </c>
      <c r="AF1714" s="13" t="str" cm="1">
        <f t="array" aca="1" ref="AF1714" ca="1">IF($S1714="","",INDIRECT("$Z"&amp;$S1714))</f>
        <v/>
      </c>
      <c r="AG1714" s="155"/>
      <c r="AH1714" s="13" t="str" cm="1">
        <f t="array" aca="1" ref="AH1714" ca="1">IFERROR(INDIRECT("$ag"&amp;S1714),"")</f>
        <v/>
      </c>
      <c r="AI1714" s="13" t="e" cm="1">
        <f t="array" aca="1" ref="AI1714" ca="1">INDIRECT("O"&amp;S1713)</f>
        <v>#REF!</v>
      </c>
      <c r="AJ1714" s="13" t="str">
        <f>IF($I1714="","",INDEX('Raw Material'!$A$1:$J$75,MATCH(I1714,'Raw Material'!$A$1:$A$75,0),(MATCH(G1714,'Raw Material'!$A$1:$J$1,0))))</f>
        <v/>
      </c>
      <c r="AK1714" s="13" t="str">
        <f t="shared" si="748"/>
        <v>YANLIŞRM</v>
      </c>
      <c r="AL1714" s="153" t="str">
        <f t="shared" si="749"/>
        <v/>
      </c>
    </row>
    <row r="1715" spans="1:38" ht="16.5" customHeight="1">
      <c r="A1715" s="161"/>
      <c r="B1715" s="166"/>
      <c r="C1715" s="167"/>
      <c r="D1715" s="156"/>
      <c r="E1715" s="156"/>
      <c r="F1715" s="174"/>
      <c r="G1715" s="181"/>
      <c r="H1715" s="182"/>
      <c r="I1715" s="182"/>
      <c r="J1715" s="182"/>
      <c r="K1715" s="32"/>
      <c r="L1715" s="178"/>
      <c r="M1715" s="178"/>
      <c r="N1715" s="81"/>
      <c r="O1715" s="185"/>
      <c r="P1715" s="103"/>
      <c r="Q1715" s="84" t="str">
        <f t="shared" si="750"/>
        <v/>
      </c>
      <c r="R1715" s="159"/>
      <c r="S1715" s="28" t="str" cm="1">
        <f t="array" aca="1" ref="S1715" ca="1">IF(INDIRECT("A"&amp;114+$U1715)&lt;&gt;"",114+$U1715,"")</f>
        <v/>
      </c>
      <c r="T1715" s="28" t="str">
        <f t="shared" ca="1" si="751"/>
        <v>$B</v>
      </c>
      <c r="U1715" s="29">
        <f t="shared" si="758"/>
        <v>1596</v>
      </c>
      <c r="V1715" s="29">
        <v>133.416666666677</v>
      </c>
      <c r="W1715" s="29">
        <f t="shared" si="759"/>
        <v>133</v>
      </c>
      <c r="X1715" s="41" t="str" cm="1">
        <f t="array" aca="1" ref="X1715" ca="1">IFERROR(INDEX('PC&amp;PD'!$A$1:$AP$15,ROW('PC&amp;PD'!$A$15),MATCH(INDIRECT(T1715),'PC&amp;PD'!$A$1:$AP$1,0)),"")</f>
        <v/>
      </c>
      <c r="Z1715" s="155"/>
      <c r="AA1715" s="13" t="str">
        <f t="shared" ref="AA1715:AA1778" si="776">IFERROR(IF(G1715="","",IF(G1715="No Attribute (Conventional)","",G1715)),"")</f>
        <v/>
      </c>
      <c r="AB1715" s="155"/>
      <c r="AC1715" s="13" t="str">
        <f t="shared" ca="1" si="752"/>
        <v>$AB</v>
      </c>
      <c r="AD1715" s="13" t="str" cm="1">
        <f t="array" aca="1" ref="AD1715" ca="1">IFERROR(IF((LEFT(INDIRECT("$F"&amp;$S1715),4))="GOTS",IF($G1715="Organic","GOTS_Organic_raw",(IF($G1715="Responsible","GOTS_Responsible",(IF($G1715="No Attribute (Conventional)","GOTS_conventional",(IF($G1715="Recycled Pre/Post-Consumer","GOTS_pre_post",(IF($G1715="In-Conversion","GOTS_in_conversion",(IF($G1715="Sustainably Sourced","Sustainably_sourced",""))))))))))),IF($G1715="Organic","Organic",(IF($G1715="Responsible","Responsible",(IF($G1715="No Attribute (Conventional)","No_Attribute_Conventional",(IF($G1715="Recycled Pre/Post-Consumer","Recycled_Pre_Post_Consumer",(IF($G1715="In-Conversion","In_Conversion",(IF($G1715="Recycled Pre-Consumer","Recycled_Pre_Consumer",(IF($G1715="Recycled Post-Consumer","Recycled_Post_Consumer",(IF($G1715="Sustainably Sourced","Sustainably_sourced","")))))))))))))))),"")</f>
        <v/>
      </c>
      <c r="AE1715" s="13" t="e" cm="1">
        <f t="array" aca="1" ref="AE1715" ca="1">IF(INDIRECT("$F"&amp;$S1715)="","",IF(LEFT(INDIRECT("$F"&amp;$S1715),3)="GRS","GRS_RCS_RM",IF((LEFT(INDIRECT("$F"&amp;$S1715),3))="RCS","GRS_RCS_RM",IF(INDIRECT("$F"&amp;$S1715)="OCS (No Label)","OCS_Conversion_RM",IF(LEFT(INDIRECT("$F"&amp;$S1715),3)="OCS","OCS_RM",IF(RIGHT(INDIRECT("$F"&amp;$S1715),10)="conversion","GOTS_RM_conversion",IF((LEFT(INDIRECT("$F"&amp;$S1715),4))="GOTS","GOTS_RM","Responsible_RM")))))))</f>
        <v>#REF!</v>
      </c>
      <c r="AF1715" s="13" t="str" cm="1">
        <f t="array" aca="1" ref="AF1715" ca="1">IF($S1715="","",INDIRECT("$Z"&amp;$S1715))</f>
        <v/>
      </c>
      <c r="AG1715" s="155"/>
      <c r="AH1715" s="13" t="str" cm="1">
        <f t="array" aca="1" ref="AH1715" ca="1">IFERROR(INDIRECT("$ag"&amp;S1715),"")</f>
        <v/>
      </c>
      <c r="AI1715" s="13" t="e" cm="1">
        <f t="array" aca="1" ref="AI1715" ca="1">INDIRECT("O"&amp;S1714)</f>
        <v>#REF!</v>
      </c>
      <c r="AJ1715" s="13" t="str">
        <f>IF($I1715="","",INDEX('Raw Material'!$A$1:$J$75,MATCH(I1715,'Raw Material'!$A$1:$A$75,0),(MATCH(G1715,'Raw Material'!$A$1:$J$1,0))))</f>
        <v/>
      </c>
      <c r="AK1715" s="13" t="str">
        <f t="shared" ref="AK1715:AK1778" si="777">$U$17&amp;"RM"</f>
        <v>YANLIŞRM</v>
      </c>
      <c r="AL1715" s="153" t="str">
        <f t="shared" ref="AL1715:AL1778" si="778">IF($G1715="Organic","Organic",IF($G1715="No Attribute (Conventional)","No_Attribute_Conventional",IF($G1715="Recycled pre-consumer","Recycled_pre_consumer",IF($G1715="Recycled post-consumer","Recycled_post_consumer",IF($G1715="Responsible","Responsible",IF($G1715="Sustainably sourced","Sustainable_sourced",IF($G1715="ın-conversion","In_conversion","")))))))</f>
        <v/>
      </c>
    </row>
    <row r="1716" spans="1:38" ht="16.5" customHeight="1">
      <c r="A1716" s="162"/>
      <c r="B1716" s="168"/>
      <c r="C1716" s="169"/>
      <c r="D1716" s="156"/>
      <c r="E1716" s="156"/>
      <c r="F1716" s="175"/>
      <c r="G1716" s="181"/>
      <c r="H1716" s="182"/>
      <c r="I1716" s="182"/>
      <c r="J1716" s="182"/>
      <c r="K1716" s="32"/>
      <c r="L1716" s="179"/>
      <c r="M1716" s="179"/>
      <c r="N1716" s="81"/>
      <c r="O1716" s="185"/>
      <c r="P1716" s="103"/>
      <c r="Q1716" s="84" t="str">
        <f t="shared" si="750"/>
        <v/>
      </c>
      <c r="R1716" s="159"/>
      <c r="S1716" s="28" t="str" cm="1">
        <f t="array" aca="1" ref="S1716" ca="1">IF(INDIRECT("A"&amp;114+$U1716)&lt;&gt;"",114+$U1716,"")</f>
        <v/>
      </c>
      <c r="T1716" s="28" t="str">
        <f t="shared" ca="1" si="751"/>
        <v>$B</v>
      </c>
      <c r="U1716" s="29">
        <f t="shared" si="758"/>
        <v>1596</v>
      </c>
      <c r="V1716" s="29">
        <v>133.50000000001</v>
      </c>
      <c r="W1716" s="29">
        <f t="shared" si="759"/>
        <v>133</v>
      </c>
      <c r="X1716" s="41" t="str" cm="1">
        <f t="array" aca="1" ref="X1716" ca="1">IFERROR(INDEX('PC&amp;PD'!$A$1:$AP$15,ROW('PC&amp;PD'!$A$15),MATCH(INDIRECT(T1716),'PC&amp;PD'!$A$1:$AP$1,0)),"")</f>
        <v/>
      </c>
      <c r="Z1716" s="155"/>
      <c r="AA1716" s="13" t="str">
        <f t="shared" si="776"/>
        <v/>
      </c>
      <c r="AB1716" s="155"/>
      <c r="AC1716" s="13" t="str">
        <f t="shared" ca="1" si="752"/>
        <v>$AB</v>
      </c>
      <c r="AD1716" s="13" t="str" cm="1">
        <f t="array" aca="1" ref="AD1716" ca="1">IFERROR(IF((LEFT(INDIRECT("$F"&amp;$S1716),4))="GOTS",IF($G1716="Organic","GOTS_Organic_raw",(IF($G1716="Responsible","GOTS_Responsible",(IF($G1716="No Attribute (Conventional)","GOTS_conventional",(IF($G1716="Recycled Pre/Post-Consumer","GOTS_pre_post",(IF($G1716="In-Conversion","GOTS_in_conversion",(IF($G1716="Sustainably Sourced","Sustainably_sourced",""))))))))))),IF($G1716="Organic","Organic",(IF($G1716="Responsible","Responsible",(IF($G1716="No Attribute (Conventional)","No_Attribute_Conventional",(IF($G1716="Recycled Pre/Post-Consumer","Recycled_Pre_Post_Consumer",(IF($G1716="In-Conversion","In_Conversion",(IF($G1716="Recycled Pre-Consumer","Recycled_Pre_Consumer",(IF($G1716="Recycled Post-Consumer","Recycled_Post_Consumer",(IF($G1716="Sustainably Sourced","Sustainably_sourced","")))))))))))))))),"")</f>
        <v/>
      </c>
      <c r="AE1716" s="13" t="e" cm="1">
        <f t="array" aca="1" ref="AE1716" ca="1">IF(INDIRECT("$F"&amp;$S1716)="","",IF(LEFT(INDIRECT("$F"&amp;$S1716),3)="GRS","GRS_RCS_RM",IF((LEFT(INDIRECT("$F"&amp;$S1716),3))="RCS","GRS_RCS_RM",IF(INDIRECT("$F"&amp;$S1716)="OCS (No Label)","OCS_Conversion_RM",IF(LEFT(INDIRECT("$F"&amp;$S1716),3)="OCS","OCS_RM",IF(RIGHT(INDIRECT("$F"&amp;$S1716),10)="conversion","GOTS_RM_conversion",IF((LEFT(INDIRECT("$F"&amp;$S1716),4))="GOTS","GOTS_RM","Responsible_RM")))))))</f>
        <v>#REF!</v>
      </c>
      <c r="AF1716" s="13" t="str" cm="1">
        <f t="array" aca="1" ref="AF1716" ca="1">IF($S1716="","",INDIRECT("$Z"&amp;$S1716))</f>
        <v/>
      </c>
      <c r="AG1716" s="155"/>
      <c r="AH1716" s="13" t="str" cm="1">
        <f t="array" aca="1" ref="AH1716" ca="1">IFERROR(INDIRECT("$ag"&amp;S1716),"")</f>
        <v/>
      </c>
      <c r="AI1716" s="13" t="e" cm="1">
        <f t="array" aca="1" ref="AI1716" ca="1">INDIRECT("O"&amp;S1715)</f>
        <v>#REF!</v>
      </c>
      <c r="AJ1716" s="13" t="str">
        <f>IF($I1716="","",INDEX('Raw Material'!$A$1:$J$75,MATCH(I1716,'Raw Material'!$A$1:$A$75,0),(MATCH(G1716,'Raw Material'!$A$1:$J$1,0))))</f>
        <v/>
      </c>
      <c r="AK1716" s="13" t="str">
        <f t="shared" si="777"/>
        <v>YANLIŞRM</v>
      </c>
      <c r="AL1716" s="153" t="str">
        <f t="shared" si="778"/>
        <v/>
      </c>
    </row>
    <row r="1717" spans="1:38" ht="16.5" customHeight="1">
      <c r="A1717" s="162"/>
      <c r="B1717" s="168"/>
      <c r="C1717" s="169"/>
      <c r="D1717" s="156"/>
      <c r="E1717" s="156"/>
      <c r="F1717" s="175"/>
      <c r="G1717" s="181"/>
      <c r="H1717" s="182"/>
      <c r="I1717" s="182"/>
      <c r="J1717" s="182"/>
      <c r="K1717" s="32"/>
      <c r="L1717" s="179"/>
      <c r="M1717" s="179"/>
      <c r="N1717" s="81"/>
      <c r="O1717" s="185"/>
      <c r="P1717" s="103"/>
      <c r="Q1717" s="84" t="str">
        <f t="shared" ref="Q1717:Q1780" si="779">IF(OR($G1717="",$I1717="",$K1717="",$AJ1717="–"),"",CONCATENATE($K1717," ",$AA1717," ",$I1717," (",$AJ1717,") + "))</f>
        <v/>
      </c>
      <c r="R1717" s="159"/>
      <c r="S1717" s="28" t="str" cm="1">
        <f t="array" aca="1" ref="S1717" ca="1">IF(INDIRECT("A"&amp;114+$U1717)&lt;&gt;"",114+$U1717,"")</f>
        <v/>
      </c>
      <c r="T1717" s="28" t="str">
        <f t="shared" ref="T1717:T1780" ca="1" si="780">"$B"&amp;S1717</f>
        <v>$B</v>
      </c>
      <c r="U1717" s="29">
        <f t="shared" si="758"/>
        <v>1596</v>
      </c>
      <c r="V1717" s="29">
        <v>133.583333333344</v>
      </c>
      <c r="W1717" s="29">
        <f t="shared" si="759"/>
        <v>133</v>
      </c>
      <c r="X1717" s="41" t="str" cm="1">
        <f t="array" aca="1" ref="X1717" ca="1">IFERROR(INDEX('PC&amp;PD'!$A$1:$AP$15,ROW('PC&amp;PD'!$A$15),MATCH(INDIRECT(T1717),'PC&amp;PD'!$A$1:$AP$1,0)),"")</f>
        <v/>
      </c>
      <c r="Z1717" s="155"/>
      <c r="AA1717" s="13" t="str">
        <f t="shared" si="776"/>
        <v/>
      </c>
      <c r="AB1717" s="155"/>
      <c r="AC1717" s="13" t="str">
        <f t="shared" ref="AC1717:AC1780" ca="1" si="781">"$AB"&amp;S1717</f>
        <v>$AB</v>
      </c>
      <c r="AD1717" s="13" t="str" cm="1">
        <f t="array" aca="1" ref="AD1717" ca="1">IFERROR(IF((LEFT(INDIRECT("$F"&amp;$S1717),4))="GOTS",IF($G1717="Organic","GOTS_Organic_raw",(IF($G1717="Responsible","GOTS_Responsible",(IF($G1717="No Attribute (Conventional)","GOTS_conventional",(IF($G1717="Recycled Pre/Post-Consumer","GOTS_pre_post",(IF($G1717="In-Conversion","GOTS_in_conversion",(IF($G1717="Sustainably Sourced","Sustainably_sourced",""))))))))))),IF($G1717="Organic","Organic",(IF($G1717="Responsible","Responsible",(IF($G1717="No Attribute (Conventional)","No_Attribute_Conventional",(IF($G1717="Recycled Pre/Post-Consumer","Recycled_Pre_Post_Consumer",(IF($G1717="In-Conversion","In_Conversion",(IF($G1717="Recycled Pre-Consumer","Recycled_Pre_Consumer",(IF($G1717="Recycled Post-Consumer","Recycled_Post_Consumer",(IF($G1717="Sustainably Sourced","Sustainably_sourced","")))))))))))))))),"")</f>
        <v/>
      </c>
      <c r="AE1717" s="13" t="e" cm="1">
        <f t="array" aca="1" ref="AE1717" ca="1">IF(INDIRECT("$F"&amp;$S1717)="","",IF(LEFT(INDIRECT("$F"&amp;$S1717),3)="GRS","GRS_RCS_RM",IF((LEFT(INDIRECT("$F"&amp;$S1717),3))="RCS","GRS_RCS_RM",IF(INDIRECT("$F"&amp;$S1717)="OCS (No Label)","OCS_Conversion_RM",IF(LEFT(INDIRECT("$F"&amp;$S1717),3)="OCS","OCS_RM",IF(RIGHT(INDIRECT("$F"&amp;$S1717),10)="conversion","GOTS_RM_conversion",IF((LEFT(INDIRECT("$F"&amp;$S1717),4))="GOTS","GOTS_RM","Responsible_RM")))))))</f>
        <v>#REF!</v>
      </c>
      <c r="AF1717" s="13" t="str" cm="1">
        <f t="array" aca="1" ref="AF1717" ca="1">IF($S1717="","",INDIRECT("$Z"&amp;$S1717))</f>
        <v/>
      </c>
      <c r="AG1717" s="155"/>
      <c r="AH1717" s="13" t="str" cm="1">
        <f t="array" aca="1" ref="AH1717" ca="1">IFERROR(INDIRECT("$ag"&amp;S1717),"")</f>
        <v/>
      </c>
      <c r="AI1717" s="13" t="e" cm="1">
        <f t="array" aca="1" ref="AI1717" ca="1">INDIRECT("O"&amp;S1716)</f>
        <v>#REF!</v>
      </c>
      <c r="AJ1717" s="13" t="str">
        <f>IF($I1717="","",INDEX('Raw Material'!$A$1:$J$75,MATCH(I1717,'Raw Material'!$A$1:$A$75,0),(MATCH(G1717,'Raw Material'!$A$1:$J$1,0))))</f>
        <v/>
      </c>
      <c r="AK1717" s="13" t="str">
        <f t="shared" si="777"/>
        <v>YANLIŞRM</v>
      </c>
      <c r="AL1717" s="153" t="str">
        <f t="shared" si="778"/>
        <v/>
      </c>
    </row>
    <row r="1718" spans="1:38" ht="16.5" customHeight="1">
      <c r="A1718" s="162"/>
      <c r="B1718" s="168"/>
      <c r="C1718" s="169"/>
      <c r="D1718" s="156"/>
      <c r="E1718" s="156"/>
      <c r="F1718" s="175"/>
      <c r="G1718" s="181"/>
      <c r="H1718" s="182"/>
      <c r="I1718" s="182"/>
      <c r="J1718" s="182"/>
      <c r="K1718" s="32"/>
      <c r="L1718" s="179"/>
      <c r="M1718" s="179"/>
      <c r="N1718" s="81"/>
      <c r="O1718" s="185"/>
      <c r="P1718" s="103"/>
      <c r="Q1718" s="84" t="str">
        <f t="shared" si="779"/>
        <v/>
      </c>
      <c r="R1718" s="159"/>
      <c r="S1718" s="28" t="str" cm="1">
        <f t="array" aca="1" ref="S1718" ca="1">IF(INDIRECT("A"&amp;114+$U1718)&lt;&gt;"",114+$U1718,"")</f>
        <v/>
      </c>
      <c r="T1718" s="28" t="str">
        <f t="shared" ca="1" si="780"/>
        <v>$B</v>
      </c>
      <c r="U1718" s="29">
        <f t="shared" si="758"/>
        <v>1596</v>
      </c>
      <c r="V1718" s="29">
        <v>133.666666666677</v>
      </c>
      <c r="W1718" s="29">
        <f t="shared" si="759"/>
        <v>133</v>
      </c>
      <c r="X1718" s="41" t="str" cm="1">
        <f t="array" aca="1" ref="X1718" ca="1">IFERROR(INDEX('PC&amp;PD'!$A$1:$AP$15,ROW('PC&amp;PD'!$A$15),MATCH(INDIRECT(T1718),'PC&amp;PD'!$A$1:$AP$1,0)),"")</f>
        <v/>
      </c>
      <c r="Z1718" s="155"/>
      <c r="AA1718" s="13" t="str">
        <f t="shared" si="776"/>
        <v/>
      </c>
      <c r="AB1718" s="155"/>
      <c r="AC1718" s="13" t="str">
        <f t="shared" ca="1" si="781"/>
        <v>$AB</v>
      </c>
      <c r="AD1718" s="13" t="str" cm="1">
        <f t="array" aca="1" ref="AD1718" ca="1">IFERROR(IF((LEFT(INDIRECT("$F"&amp;$S1718),4))="GOTS",IF($G1718="Organic","GOTS_Organic_raw",(IF($G1718="Responsible","GOTS_Responsible",(IF($G1718="No Attribute (Conventional)","GOTS_conventional",(IF($G1718="Recycled Pre/Post-Consumer","GOTS_pre_post",(IF($G1718="In-Conversion","GOTS_in_conversion",(IF($G1718="Sustainably Sourced","Sustainably_sourced",""))))))))))),IF($G1718="Organic","Organic",(IF($G1718="Responsible","Responsible",(IF($G1718="No Attribute (Conventional)","No_Attribute_Conventional",(IF($G1718="Recycled Pre/Post-Consumer","Recycled_Pre_Post_Consumer",(IF($G1718="In-Conversion","In_Conversion",(IF($G1718="Recycled Pre-Consumer","Recycled_Pre_Consumer",(IF($G1718="Recycled Post-Consumer","Recycled_Post_Consumer",(IF($G1718="Sustainably Sourced","Sustainably_sourced","")))))))))))))))),"")</f>
        <v/>
      </c>
      <c r="AE1718" s="13" t="e" cm="1">
        <f t="array" aca="1" ref="AE1718" ca="1">IF(INDIRECT("$F"&amp;$S1718)="","",IF(LEFT(INDIRECT("$F"&amp;$S1718),3)="GRS","GRS_RCS_RM",IF((LEFT(INDIRECT("$F"&amp;$S1718),3))="RCS","GRS_RCS_RM",IF(INDIRECT("$F"&amp;$S1718)="OCS (No Label)","OCS_Conversion_RM",IF(LEFT(INDIRECT("$F"&amp;$S1718),3)="OCS","OCS_RM",IF(RIGHT(INDIRECT("$F"&amp;$S1718),10)="conversion","GOTS_RM_conversion",IF((LEFT(INDIRECT("$F"&amp;$S1718),4))="GOTS","GOTS_RM","Responsible_RM")))))))</f>
        <v>#REF!</v>
      </c>
      <c r="AF1718" s="13" t="str" cm="1">
        <f t="array" aca="1" ref="AF1718" ca="1">IF($S1718="","",INDIRECT("$Z"&amp;$S1718))</f>
        <v/>
      </c>
      <c r="AG1718" s="155"/>
      <c r="AH1718" s="13" t="str" cm="1">
        <f t="array" aca="1" ref="AH1718" ca="1">IFERROR(INDIRECT("$ag"&amp;S1718),"")</f>
        <v/>
      </c>
      <c r="AI1718" s="13" t="e" cm="1">
        <f t="array" aca="1" ref="AI1718" ca="1">INDIRECT("O"&amp;S1717)</f>
        <v>#REF!</v>
      </c>
      <c r="AJ1718" s="13" t="str">
        <f>IF($I1718="","",INDEX('Raw Material'!$A$1:$J$75,MATCH(I1718,'Raw Material'!$A$1:$A$75,0),(MATCH(G1718,'Raw Material'!$A$1:$J$1,0))))</f>
        <v/>
      </c>
      <c r="AK1718" s="13" t="str">
        <f t="shared" si="777"/>
        <v>YANLIŞRM</v>
      </c>
      <c r="AL1718" s="153" t="str">
        <f t="shared" si="778"/>
        <v/>
      </c>
    </row>
    <row r="1719" spans="1:38" ht="16.5" customHeight="1">
      <c r="A1719" s="162"/>
      <c r="B1719" s="168"/>
      <c r="C1719" s="169"/>
      <c r="D1719" s="156"/>
      <c r="E1719" s="156"/>
      <c r="F1719" s="175"/>
      <c r="G1719" s="181"/>
      <c r="H1719" s="182"/>
      <c r="I1719" s="182"/>
      <c r="J1719" s="182"/>
      <c r="K1719" s="32"/>
      <c r="L1719" s="179"/>
      <c r="M1719" s="179"/>
      <c r="N1719" s="81"/>
      <c r="O1719" s="185"/>
      <c r="P1719" s="103"/>
      <c r="Q1719" s="84" t="str">
        <f t="shared" si="779"/>
        <v/>
      </c>
      <c r="R1719" s="159"/>
      <c r="S1719" s="28" t="str" cm="1">
        <f t="array" aca="1" ref="S1719" ca="1">IF(INDIRECT("A"&amp;114+$U1719)&lt;&gt;"",114+$U1719,"")</f>
        <v/>
      </c>
      <c r="T1719" s="28" t="str">
        <f t="shared" ca="1" si="780"/>
        <v>$B</v>
      </c>
      <c r="U1719" s="29">
        <f t="shared" si="758"/>
        <v>1596</v>
      </c>
      <c r="V1719" s="29">
        <v>133.75000000001</v>
      </c>
      <c r="W1719" s="29">
        <f t="shared" si="759"/>
        <v>133</v>
      </c>
      <c r="X1719" s="41" t="str" cm="1">
        <f t="array" aca="1" ref="X1719" ca="1">IFERROR(INDEX('PC&amp;PD'!$A$1:$AP$15,ROW('PC&amp;PD'!$A$15),MATCH(INDIRECT(T1719),'PC&amp;PD'!$A$1:$AP$1,0)),"")</f>
        <v/>
      </c>
      <c r="Z1719" s="155"/>
      <c r="AA1719" s="13" t="str">
        <f t="shared" si="776"/>
        <v/>
      </c>
      <c r="AB1719" s="155"/>
      <c r="AC1719" s="13" t="str">
        <f t="shared" ca="1" si="781"/>
        <v>$AB</v>
      </c>
      <c r="AD1719" s="13" t="str" cm="1">
        <f t="array" aca="1" ref="AD1719" ca="1">IFERROR(IF((LEFT(INDIRECT("$F"&amp;$S1719),4))="GOTS",IF($G1719="Organic","GOTS_Organic_raw",(IF($G1719="Responsible","GOTS_Responsible",(IF($G1719="No Attribute (Conventional)","GOTS_conventional",(IF($G1719="Recycled Pre/Post-Consumer","GOTS_pre_post",(IF($G1719="In-Conversion","GOTS_in_conversion",(IF($G1719="Sustainably Sourced","Sustainably_sourced",""))))))))))),IF($G1719="Organic","Organic",(IF($G1719="Responsible","Responsible",(IF($G1719="No Attribute (Conventional)","No_Attribute_Conventional",(IF($G1719="Recycled Pre/Post-Consumer","Recycled_Pre_Post_Consumer",(IF($G1719="In-Conversion","In_Conversion",(IF($G1719="Recycled Pre-Consumer","Recycled_Pre_Consumer",(IF($G1719="Recycled Post-Consumer","Recycled_Post_Consumer",(IF($G1719="Sustainably Sourced","Sustainably_sourced","")))))))))))))))),"")</f>
        <v/>
      </c>
      <c r="AE1719" s="13" t="e" cm="1">
        <f t="array" aca="1" ref="AE1719" ca="1">IF(INDIRECT("$F"&amp;$S1719)="","",IF(LEFT(INDIRECT("$F"&amp;$S1719),3)="GRS","GRS_RCS_RM",IF((LEFT(INDIRECT("$F"&amp;$S1719),3))="RCS","GRS_RCS_RM",IF(INDIRECT("$F"&amp;$S1719)="OCS (No Label)","OCS_Conversion_RM",IF(LEFT(INDIRECT("$F"&amp;$S1719),3)="OCS","OCS_RM",IF(RIGHT(INDIRECT("$F"&amp;$S1719),10)="conversion","GOTS_RM_conversion",IF((LEFT(INDIRECT("$F"&amp;$S1719),4))="GOTS","GOTS_RM","Responsible_RM")))))))</f>
        <v>#REF!</v>
      </c>
      <c r="AF1719" s="13" t="str" cm="1">
        <f t="array" aca="1" ref="AF1719" ca="1">IF($S1719="","",INDIRECT("$Z"&amp;$S1719))</f>
        <v/>
      </c>
      <c r="AG1719" s="155"/>
      <c r="AH1719" s="13" t="str" cm="1">
        <f t="array" aca="1" ref="AH1719" ca="1">IFERROR(INDIRECT("$ag"&amp;S1719),"")</f>
        <v/>
      </c>
      <c r="AI1719" s="13" t="e" cm="1">
        <f t="array" aca="1" ref="AI1719" ca="1">INDIRECT("O"&amp;S1718)</f>
        <v>#REF!</v>
      </c>
      <c r="AJ1719" s="13" t="str">
        <f>IF($I1719="","",INDEX('Raw Material'!$A$1:$J$75,MATCH(I1719,'Raw Material'!$A$1:$A$75,0),(MATCH(G1719,'Raw Material'!$A$1:$J$1,0))))</f>
        <v/>
      </c>
      <c r="AK1719" s="13" t="str">
        <f t="shared" si="777"/>
        <v>YANLIŞRM</v>
      </c>
      <c r="AL1719" s="153" t="str">
        <f t="shared" si="778"/>
        <v/>
      </c>
    </row>
    <row r="1720" spans="1:38" ht="16.5" customHeight="1">
      <c r="A1720" s="162"/>
      <c r="B1720" s="168"/>
      <c r="C1720" s="169"/>
      <c r="D1720" s="156"/>
      <c r="E1720" s="156"/>
      <c r="F1720" s="175"/>
      <c r="G1720" s="181"/>
      <c r="H1720" s="182"/>
      <c r="I1720" s="182"/>
      <c r="J1720" s="182"/>
      <c r="K1720" s="32"/>
      <c r="L1720" s="179"/>
      <c r="M1720" s="179"/>
      <c r="N1720" s="81"/>
      <c r="O1720" s="185"/>
      <c r="P1720" s="103"/>
      <c r="Q1720" s="84" t="str">
        <f t="shared" si="779"/>
        <v/>
      </c>
      <c r="R1720" s="159"/>
      <c r="S1720" s="28" t="str" cm="1">
        <f t="array" aca="1" ref="S1720" ca="1">IF(INDIRECT("A"&amp;114+$U1720)&lt;&gt;"",114+$U1720,"")</f>
        <v/>
      </c>
      <c r="T1720" s="28" t="str">
        <f t="shared" ca="1" si="780"/>
        <v>$B</v>
      </c>
      <c r="U1720" s="29">
        <f t="shared" si="758"/>
        <v>1596</v>
      </c>
      <c r="V1720" s="29">
        <v>133.833333333344</v>
      </c>
      <c r="W1720" s="29">
        <f t="shared" si="759"/>
        <v>133</v>
      </c>
      <c r="X1720" s="41" t="str" cm="1">
        <f t="array" aca="1" ref="X1720" ca="1">IFERROR(INDEX('PC&amp;PD'!$A$1:$AP$15,ROW('PC&amp;PD'!$A$15),MATCH(INDIRECT(T1720),'PC&amp;PD'!$A$1:$AP$1,0)),"")</f>
        <v/>
      </c>
      <c r="Z1720" s="155"/>
      <c r="AA1720" s="13" t="str">
        <f t="shared" si="776"/>
        <v/>
      </c>
      <c r="AB1720" s="155"/>
      <c r="AC1720" s="13" t="str">
        <f t="shared" ca="1" si="781"/>
        <v>$AB</v>
      </c>
      <c r="AD1720" s="13" t="str" cm="1">
        <f t="array" aca="1" ref="AD1720" ca="1">IFERROR(IF((LEFT(INDIRECT("$F"&amp;$S1720),4))="GOTS",IF($G1720="Organic","GOTS_Organic_raw",(IF($G1720="Responsible","GOTS_Responsible",(IF($G1720="No Attribute (Conventional)","GOTS_conventional",(IF($G1720="Recycled Pre/Post-Consumer","GOTS_pre_post",(IF($G1720="In-Conversion","GOTS_in_conversion",(IF($G1720="Sustainably Sourced","Sustainably_sourced",""))))))))))),IF($G1720="Organic","Organic",(IF($G1720="Responsible","Responsible",(IF($G1720="No Attribute (Conventional)","No_Attribute_Conventional",(IF($G1720="Recycled Pre/Post-Consumer","Recycled_Pre_Post_Consumer",(IF($G1720="In-Conversion","In_Conversion",(IF($G1720="Recycled Pre-Consumer","Recycled_Pre_Consumer",(IF($G1720="Recycled Post-Consumer","Recycled_Post_Consumer",(IF($G1720="Sustainably Sourced","Sustainably_sourced","")))))))))))))))),"")</f>
        <v/>
      </c>
      <c r="AE1720" s="13" t="e" cm="1">
        <f t="array" aca="1" ref="AE1720" ca="1">IF(INDIRECT("$F"&amp;$S1720)="","",IF(LEFT(INDIRECT("$F"&amp;$S1720),3)="GRS","GRS_RCS_RM",IF((LEFT(INDIRECT("$F"&amp;$S1720),3))="RCS","GRS_RCS_RM",IF(INDIRECT("$F"&amp;$S1720)="OCS (No Label)","OCS_Conversion_RM",IF(LEFT(INDIRECT("$F"&amp;$S1720),3)="OCS","OCS_RM",IF(RIGHT(INDIRECT("$F"&amp;$S1720),10)="conversion","GOTS_RM_conversion",IF((LEFT(INDIRECT("$F"&amp;$S1720),4))="GOTS","GOTS_RM","Responsible_RM")))))))</f>
        <v>#REF!</v>
      </c>
      <c r="AF1720" s="13" t="str" cm="1">
        <f t="array" aca="1" ref="AF1720" ca="1">IF($S1720="","",INDIRECT("$Z"&amp;$S1720))</f>
        <v/>
      </c>
      <c r="AG1720" s="155"/>
      <c r="AH1720" s="13" t="str" cm="1">
        <f t="array" aca="1" ref="AH1720" ca="1">IFERROR(INDIRECT("$ag"&amp;S1720),"")</f>
        <v/>
      </c>
      <c r="AI1720" s="13" t="e" cm="1">
        <f t="array" aca="1" ref="AI1720" ca="1">INDIRECT("O"&amp;S1719)</f>
        <v>#REF!</v>
      </c>
      <c r="AJ1720" s="13" t="str">
        <f>IF($I1720="","",INDEX('Raw Material'!$A$1:$J$75,MATCH(I1720,'Raw Material'!$A$1:$A$75,0),(MATCH(G1720,'Raw Material'!$A$1:$J$1,0))))</f>
        <v/>
      </c>
      <c r="AK1720" s="13" t="str">
        <f t="shared" si="777"/>
        <v>YANLIŞRM</v>
      </c>
      <c r="AL1720" s="153" t="str">
        <f t="shared" si="778"/>
        <v/>
      </c>
    </row>
    <row r="1721" spans="1:38" ht="16.5" customHeight="1" thickBot="1">
      <c r="A1721" s="163"/>
      <c r="B1721" s="170"/>
      <c r="C1721" s="171"/>
      <c r="D1721" s="156"/>
      <c r="E1721" s="156"/>
      <c r="F1721" s="176"/>
      <c r="G1721" s="157"/>
      <c r="H1721" s="158"/>
      <c r="I1721" s="158"/>
      <c r="J1721" s="158"/>
      <c r="K1721" s="33"/>
      <c r="L1721" s="180"/>
      <c r="M1721" s="180"/>
      <c r="N1721" s="82"/>
      <c r="O1721" s="186"/>
      <c r="P1721" s="103"/>
      <c r="Q1721" s="84" t="str">
        <f t="shared" si="779"/>
        <v/>
      </c>
      <c r="R1721" s="159"/>
      <c r="S1721" s="28" t="str" cm="1">
        <f t="array" aca="1" ref="S1721" ca="1">IF(INDIRECT("A"&amp;114+$U1721)&lt;&gt;"",114+$U1721,"")</f>
        <v/>
      </c>
      <c r="T1721" s="28" t="str">
        <f t="shared" ca="1" si="780"/>
        <v>$B</v>
      </c>
      <c r="U1721" s="29">
        <f t="shared" si="758"/>
        <v>1596</v>
      </c>
      <c r="V1721" s="29">
        <v>133.916666666677</v>
      </c>
      <c r="W1721" s="29">
        <f t="shared" si="759"/>
        <v>133</v>
      </c>
      <c r="X1721" s="41" t="str" cm="1">
        <f t="array" aca="1" ref="X1721" ca="1">IFERROR(INDEX('PC&amp;PD'!$A$1:$AP$15,ROW('PC&amp;PD'!$A$15),MATCH(INDIRECT(T1721),'PC&amp;PD'!$A$1:$AP$1,0)),"")</f>
        <v/>
      </c>
      <c r="Z1721" s="155"/>
      <c r="AA1721" s="13" t="str">
        <f t="shared" si="776"/>
        <v/>
      </c>
      <c r="AB1721" s="155"/>
      <c r="AC1721" s="13" t="str">
        <f t="shared" ca="1" si="781"/>
        <v>$AB</v>
      </c>
      <c r="AD1721" s="13" t="str" cm="1">
        <f t="array" aca="1" ref="AD1721" ca="1">IFERROR(IF((LEFT(INDIRECT("$F"&amp;$S1721),4))="GOTS",IF($G1721="Organic","GOTS_Organic_raw",(IF($G1721="Responsible","GOTS_Responsible",(IF($G1721="No Attribute (Conventional)","GOTS_conventional",(IF($G1721="Recycled Pre/Post-Consumer","GOTS_pre_post",(IF($G1721="In-Conversion","GOTS_in_conversion",(IF($G1721="Sustainably Sourced","Sustainably_sourced",""))))))))))),IF($G1721="Organic","Organic",(IF($G1721="Responsible","Responsible",(IF($G1721="No Attribute (Conventional)","No_Attribute_Conventional",(IF($G1721="Recycled Pre/Post-Consumer","Recycled_Pre_Post_Consumer",(IF($G1721="In-Conversion","In_Conversion",(IF($G1721="Recycled Pre-Consumer","Recycled_Pre_Consumer",(IF($G1721="Recycled Post-Consumer","Recycled_Post_Consumer",(IF($G1721="Sustainably Sourced","Sustainably_sourced","")))))))))))))))),"")</f>
        <v/>
      </c>
      <c r="AE1721" s="13" t="e" cm="1">
        <f t="array" aca="1" ref="AE1721" ca="1">IF(INDIRECT("$F"&amp;$S1721)="","",IF(LEFT(INDIRECT("$F"&amp;$S1721),3)="GRS","GRS_RCS_RM",IF((LEFT(INDIRECT("$F"&amp;$S1721),3))="RCS","GRS_RCS_RM",IF(INDIRECT("$F"&amp;$S1721)="OCS (No Label)","OCS_Conversion_RM",IF(LEFT(INDIRECT("$F"&amp;$S1721),3)="OCS","OCS_RM",IF(RIGHT(INDIRECT("$F"&amp;$S1721),10)="conversion","GOTS_RM_conversion",IF((LEFT(INDIRECT("$F"&amp;$S1721),4))="GOTS","GOTS_RM","Responsible_RM")))))))</f>
        <v>#REF!</v>
      </c>
      <c r="AF1721" s="13" t="str" cm="1">
        <f t="array" aca="1" ref="AF1721" ca="1">IF($S1721="","",INDIRECT("$Z"&amp;$S1721))</f>
        <v/>
      </c>
      <c r="AG1721" s="155"/>
      <c r="AH1721" s="13" t="str" cm="1">
        <f t="array" aca="1" ref="AH1721" ca="1">IFERROR(INDIRECT("$ag"&amp;S1721),"")</f>
        <v/>
      </c>
      <c r="AI1721" s="13" t="e" cm="1">
        <f t="array" aca="1" ref="AI1721" ca="1">INDIRECT("O"&amp;S1720)</f>
        <v>#REF!</v>
      </c>
      <c r="AJ1721" s="13" t="str">
        <f>IF($I1721="","",INDEX('Raw Material'!$A$1:$J$75,MATCH(I1721,'Raw Material'!$A$1:$A$75,0),(MATCH(G1721,'Raw Material'!$A$1:$J$1,0))))</f>
        <v/>
      </c>
      <c r="AK1721" s="13" t="str">
        <f t="shared" si="777"/>
        <v>YANLIŞRM</v>
      </c>
      <c r="AL1721" s="153" t="str">
        <f t="shared" si="778"/>
        <v/>
      </c>
    </row>
    <row r="1722" spans="1:38" ht="16.5" customHeight="1">
      <c r="A1722" s="160" t="str">
        <f>IF(B1722="","",COUNTA($B$114:$B1722))</f>
        <v/>
      </c>
      <c r="B1722" s="164"/>
      <c r="C1722" s="165"/>
      <c r="D1722" s="183"/>
      <c r="E1722" s="183"/>
      <c r="F1722" s="172"/>
      <c r="G1722" s="212"/>
      <c r="H1722" s="206"/>
      <c r="I1722" s="206"/>
      <c r="J1722" s="206"/>
      <c r="K1722" s="31"/>
      <c r="L1722" s="177" t="str">
        <f t="shared" ref="L1722" si="782">IF(R1722="","",LEFT(R1722,LEN(R1722)-2))</f>
        <v/>
      </c>
      <c r="M1722" s="177"/>
      <c r="N1722" s="80"/>
      <c r="O1722" s="184"/>
      <c r="P1722" s="103"/>
      <c r="Q1722" s="84" t="str">
        <f t="shared" si="779"/>
        <v/>
      </c>
      <c r="R1722" s="159" t="str">
        <f t="shared" ref="R1722" si="783">CONCATENATE($Q1722,Q1723,Q1724,Q1725,Q1726,Q1727,$Q1728,$Q1729,$Q1730,$Q1731,Q1732,Q1733)</f>
        <v/>
      </c>
      <c r="S1722" s="28" t="str" cm="1">
        <f t="array" aca="1" ref="S1722" ca="1">IF(INDIRECT("A"&amp;114+$U1722)&lt;&gt;"",114+$U1722,"")</f>
        <v/>
      </c>
      <c r="T1722" s="28" t="str">
        <f t="shared" ca="1" si="780"/>
        <v>$B</v>
      </c>
      <c r="U1722" s="29">
        <f t="shared" si="758"/>
        <v>1608</v>
      </c>
      <c r="V1722" s="29">
        <v>134.000000000011</v>
      </c>
      <c r="W1722" s="29">
        <f t="shared" si="759"/>
        <v>134</v>
      </c>
      <c r="X1722" s="41" t="str" cm="1">
        <f t="array" aca="1" ref="X1722" ca="1">IFERROR(INDEX('PC&amp;PD'!$A$1:$AP$15,ROW('PC&amp;PD'!$A$15),MATCH(INDIRECT(T1722),'PC&amp;PD'!$A$1:$AP$1,0)),"")</f>
        <v/>
      </c>
      <c r="Z1722" s="155" t="str">
        <f t="shared" ref="Z1722" si="784">IFERROR(IF($F1722="OCS 100","OCS (OCS 100)",IF($F1722="OCS Blended","OCS (OCS Blended)",IF($F1722="OCS (No Label)","OCS (No Label)",IF($F1722="RCS 100","RCS (RCS 100)",IF($F1722="RCS Blended","RCS (RCS Blended)",IF($F1722="GRS","GRS (GRS)",IF($F1722="GRS (No Label)", "GRS (No Label)",IF($F1722="RDS","RDS (RDS)",IF($F1722="RWS","RWS (RWS)",IF($F1722="RAS","RAS (RAS)",IF($F1722="RMS","RMS (RMS)",IF($F1722="GOTS Organic","GOTS (Organic)",IF($F1722="GOTS Made with organic","GOTS (Made with Organic)",IF($F1722="GOTS Organic - in conversion","GOTS (Organic - In Conversion)",IF($F1722="GOTS Made with organic - in conversion","GOTS (Made with Organic - In Conversion)",""))))))))))))))),"")</f>
        <v/>
      </c>
      <c r="AA1722" s="13" t="str">
        <f t="shared" si="776"/>
        <v/>
      </c>
      <c r="AB1722" s="155" t="str">
        <f t="shared" ref="AB1722" si="785">IFERROR(IF($F1722="OCS 100", "OCS_100",IF($F1722="OCS Blended", "OCS_Blended",IF($F1722="OCS (No Label)", "OCS_No_Label",IF($F1722="RCS 100", "RCS_100",IF($F1722="RCS Blended","RCS_Blended",IF($F1722="GRS","GRS",IF($F1722="GRS (No Label)", "GRS_No_Label",IF($F1722="RDS","RDS",IF($F1722="RWS","RWS",IF($F1722="RMS","RMS",IF($F1722="GOTS Organic","GOTS_Organic",IF($F1722="GOTS Made with organic","GOTS_Made_with_organic",IF($F1722="GOTS Organic - in conversion","GOTS_Organic_in_Conversion",IF($F1722="GOTS Made with organic - in conversion","GOTS_Made_with_Organic_in_Conversion",IF($F1722="RAS","RAS",""))))))))))))))),"")</f>
        <v/>
      </c>
      <c r="AC1722" s="13" t="str">
        <f t="shared" ca="1" si="781"/>
        <v>$AB</v>
      </c>
      <c r="AD1722" s="13" t="str" cm="1">
        <f t="array" aca="1" ref="AD1722" ca="1">IFERROR(IF((LEFT(INDIRECT("$F"&amp;$S1722),4))="GOTS",IF($G1722="Organic","GOTS_Organic_raw",(IF($G1722="Responsible","GOTS_Responsible",(IF($G1722="No Attribute (Conventional)","GOTS_conventional",(IF($G1722="Recycled Pre/Post-Consumer","GOTS_pre_post",(IF($G1722="In-Conversion","GOTS_in_conversion",(IF($G1722="Sustainably Sourced","Sustainably_sourced",""))))))))))),IF($G1722="Organic","Organic",(IF($G1722="Responsible","Responsible",(IF($G1722="No Attribute (Conventional)","No_Attribute_Conventional",(IF($G1722="Recycled Pre/Post-Consumer","Recycled_Pre_Post_Consumer",(IF($G1722="In-Conversion","In_Conversion",(IF($G1722="Recycled Pre-Consumer","Recycled_Pre_Consumer",(IF($G1722="Recycled Post-Consumer","Recycled_Post_Consumer",(IF($G1722="Sustainably Sourced","Sustainably_sourced","")))))))))))))))),"")</f>
        <v/>
      </c>
      <c r="AE1722" s="13" t="e" cm="1">
        <f t="array" aca="1" ref="AE1722" ca="1">IF(INDIRECT("$F"&amp;$S1722)="","",IF(LEFT(INDIRECT("$F"&amp;$S1722),3)="GRS","GRS_RCS_RM",IF((LEFT(INDIRECT("$F"&amp;$S1722),3))="RCS","GRS_RCS_RM",IF(INDIRECT("$F"&amp;$S1722)="OCS (No Label)","OCS_Conversion_RM",IF(LEFT(INDIRECT("$F"&amp;$S1722),3)="OCS","OCS_RM",IF(RIGHT(INDIRECT("$F"&amp;$S1722),10)="conversion","GOTS_RM_conversion",IF((LEFT(INDIRECT("$F"&amp;$S1722),4))="GOTS","GOTS_RM","Responsible_RM")))))))</f>
        <v>#REF!</v>
      </c>
      <c r="AF1722" s="13" t="str" cm="1">
        <f t="array" aca="1" ref="AF1722" ca="1">IF($S1722="","",INDIRECT("$Z"&amp;$S1722))</f>
        <v/>
      </c>
      <c r="AG1722" s="155" t="str">
        <f t="shared" si="757"/>
        <v/>
      </c>
      <c r="AH1722" s="13" t="str" cm="1">
        <f t="array" aca="1" ref="AH1722" ca="1">IFERROR(INDIRECT("$ag"&amp;S1722),"")</f>
        <v/>
      </c>
      <c r="AI1722" s="13" t="e" cm="1">
        <f t="array" aca="1" ref="AI1722" ca="1">INDIRECT("O"&amp;S1721)</f>
        <v>#REF!</v>
      </c>
      <c r="AJ1722" s="13" t="str">
        <f>IF($I1722="","",INDEX('Raw Material'!$A$1:$J$75,MATCH(I1722,'Raw Material'!$A$1:$A$75,0),(MATCH(G1722,'Raw Material'!$A$1:$J$1,0))))</f>
        <v/>
      </c>
      <c r="AK1722" s="13" t="str">
        <f t="shared" si="777"/>
        <v>YANLIŞRM</v>
      </c>
      <c r="AL1722" s="153" t="str">
        <f t="shared" si="778"/>
        <v/>
      </c>
    </row>
    <row r="1723" spans="1:38" ht="16.5" customHeight="1">
      <c r="A1723" s="161"/>
      <c r="B1723" s="166"/>
      <c r="C1723" s="167"/>
      <c r="D1723" s="156"/>
      <c r="E1723" s="156"/>
      <c r="F1723" s="173"/>
      <c r="G1723" s="181"/>
      <c r="H1723" s="182"/>
      <c r="I1723" s="182"/>
      <c r="J1723" s="182"/>
      <c r="K1723" s="32"/>
      <c r="L1723" s="178"/>
      <c r="M1723" s="178"/>
      <c r="N1723" s="81"/>
      <c r="O1723" s="185"/>
      <c r="P1723" s="103"/>
      <c r="Q1723" s="84" t="str">
        <f t="shared" si="779"/>
        <v/>
      </c>
      <c r="R1723" s="159"/>
      <c r="S1723" s="28" t="str" cm="1">
        <f t="array" aca="1" ref="S1723" ca="1">IF(INDIRECT("A"&amp;114+$U1723)&lt;&gt;"",114+$U1723,"")</f>
        <v/>
      </c>
      <c r="T1723" s="28" t="str">
        <f t="shared" ca="1" si="780"/>
        <v>$B</v>
      </c>
      <c r="U1723" s="29">
        <f t="shared" si="758"/>
        <v>1608</v>
      </c>
      <c r="V1723" s="29">
        <v>134.083333333344</v>
      </c>
      <c r="W1723" s="29">
        <f t="shared" si="759"/>
        <v>134</v>
      </c>
      <c r="X1723" s="41" t="str" cm="1">
        <f t="array" aca="1" ref="X1723" ca="1">IFERROR(INDEX('PC&amp;PD'!$A$1:$AP$15,ROW('PC&amp;PD'!$A$15),MATCH(INDIRECT(T1723),'PC&amp;PD'!$A$1:$AP$1,0)),"")</f>
        <v/>
      </c>
      <c r="Z1723" s="155"/>
      <c r="AA1723" s="13" t="str">
        <f t="shared" si="776"/>
        <v/>
      </c>
      <c r="AB1723" s="155"/>
      <c r="AC1723" s="13" t="str">
        <f t="shared" ca="1" si="781"/>
        <v>$AB</v>
      </c>
      <c r="AD1723" s="13" t="str" cm="1">
        <f t="array" aca="1" ref="AD1723" ca="1">IFERROR(IF((LEFT(INDIRECT("$F"&amp;$S1723),4))="GOTS",IF($G1723="Organic","GOTS_Organic_raw",(IF($G1723="Responsible","GOTS_Responsible",(IF($G1723="No Attribute (Conventional)","GOTS_conventional",(IF($G1723="Recycled Pre/Post-Consumer","GOTS_pre_post",(IF($G1723="In-Conversion","GOTS_in_conversion",(IF($G1723="Sustainably Sourced","Sustainably_sourced",""))))))))))),IF($G1723="Organic","Organic",(IF($G1723="Responsible","Responsible",(IF($G1723="No Attribute (Conventional)","No_Attribute_Conventional",(IF($G1723="Recycled Pre/Post-Consumer","Recycled_Pre_Post_Consumer",(IF($G1723="In-Conversion","In_Conversion",(IF($G1723="Recycled Pre-Consumer","Recycled_Pre_Consumer",(IF($G1723="Recycled Post-Consumer","Recycled_Post_Consumer",(IF($G1723="Sustainably Sourced","Sustainably_sourced","")))))))))))))))),"")</f>
        <v/>
      </c>
      <c r="AE1723" s="13" t="e" cm="1">
        <f t="array" aca="1" ref="AE1723" ca="1">IF(INDIRECT("$F"&amp;$S1723)="","",IF(LEFT(INDIRECT("$F"&amp;$S1723),3)="GRS","GRS_RCS_RM",IF((LEFT(INDIRECT("$F"&amp;$S1723),3))="RCS","GRS_RCS_RM",IF(INDIRECT("$F"&amp;$S1723)="OCS (No Label)","OCS_Conversion_RM",IF(LEFT(INDIRECT("$F"&amp;$S1723),3)="OCS","OCS_RM",IF(RIGHT(INDIRECT("$F"&amp;$S1723),10)="conversion","GOTS_RM_conversion",IF((LEFT(INDIRECT("$F"&amp;$S1723),4))="GOTS","GOTS_RM","Responsible_RM")))))))</f>
        <v>#REF!</v>
      </c>
      <c r="AF1723" s="13" t="str" cm="1">
        <f t="array" aca="1" ref="AF1723" ca="1">IF($S1723="","",INDIRECT("$Z"&amp;$S1723))</f>
        <v/>
      </c>
      <c r="AG1723" s="155"/>
      <c r="AH1723" s="13" t="str" cm="1">
        <f t="array" aca="1" ref="AH1723" ca="1">IFERROR(INDIRECT("$ag"&amp;S1723),"")</f>
        <v/>
      </c>
      <c r="AI1723" s="13" t="e" cm="1">
        <f t="array" aca="1" ref="AI1723" ca="1">INDIRECT("O"&amp;S1722)</f>
        <v>#REF!</v>
      </c>
      <c r="AJ1723" s="13" t="str">
        <f>IF($I1723="","",INDEX('Raw Material'!$A$1:$J$75,MATCH(I1723,'Raw Material'!$A$1:$A$75,0),(MATCH(G1723,'Raw Material'!$A$1:$J$1,0))))</f>
        <v/>
      </c>
      <c r="AK1723" s="13" t="str">
        <f t="shared" si="777"/>
        <v>YANLIŞRM</v>
      </c>
      <c r="AL1723" s="153" t="str">
        <f t="shared" si="778"/>
        <v/>
      </c>
    </row>
    <row r="1724" spans="1:38" ht="16.5" customHeight="1">
      <c r="A1724" s="161"/>
      <c r="B1724" s="166"/>
      <c r="C1724" s="167"/>
      <c r="D1724" s="156"/>
      <c r="E1724" s="156"/>
      <c r="F1724" s="173"/>
      <c r="G1724" s="181"/>
      <c r="H1724" s="182"/>
      <c r="I1724" s="182"/>
      <c r="J1724" s="182"/>
      <c r="K1724" s="32"/>
      <c r="L1724" s="178"/>
      <c r="M1724" s="178"/>
      <c r="N1724" s="81"/>
      <c r="O1724" s="185"/>
      <c r="P1724" s="103"/>
      <c r="Q1724" s="84" t="str">
        <f t="shared" si="779"/>
        <v/>
      </c>
      <c r="R1724" s="159"/>
      <c r="S1724" s="28" t="str" cm="1">
        <f t="array" aca="1" ref="S1724" ca="1">IF(INDIRECT("A"&amp;114+$U1724)&lt;&gt;"",114+$U1724,"")</f>
        <v/>
      </c>
      <c r="T1724" s="28" t="str">
        <f t="shared" ca="1" si="780"/>
        <v>$B</v>
      </c>
      <c r="U1724" s="29">
        <f t="shared" si="758"/>
        <v>1608</v>
      </c>
      <c r="V1724" s="29">
        <v>134.166666666677</v>
      </c>
      <c r="W1724" s="29">
        <f t="shared" si="759"/>
        <v>134</v>
      </c>
      <c r="X1724" s="41" t="str" cm="1">
        <f t="array" aca="1" ref="X1724" ca="1">IFERROR(INDEX('PC&amp;PD'!$A$1:$AP$15,ROW('PC&amp;PD'!$A$15),MATCH(INDIRECT(T1724),'PC&amp;PD'!$A$1:$AP$1,0)),"")</f>
        <v/>
      </c>
      <c r="Z1724" s="155"/>
      <c r="AA1724" s="13" t="str">
        <f t="shared" si="776"/>
        <v/>
      </c>
      <c r="AB1724" s="155"/>
      <c r="AC1724" s="13" t="str">
        <f t="shared" ca="1" si="781"/>
        <v>$AB</v>
      </c>
      <c r="AD1724" s="13" t="str" cm="1">
        <f t="array" aca="1" ref="AD1724" ca="1">IFERROR(IF((LEFT(INDIRECT("$F"&amp;$S1724),4))="GOTS",IF($G1724="Organic","GOTS_Organic_raw",(IF($G1724="Responsible","GOTS_Responsible",(IF($G1724="No Attribute (Conventional)","GOTS_conventional",(IF($G1724="Recycled Pre/Post-Consumer","GOTS_pre_post",(IF($G1724="In-Conversion","GOTS_in_conversion",(IF($G1724="Sustainably Sourced","Sustainably_sourced",""))))))))))),IF($G1724="Organic","Organic",(IF($G1724="Responsible","Responsible",(IF($G1724="No Attribute (Conventional)","No_Attribute_Conventional",(IF($G1724="Recycled Pre/Post-Consumer","Recycled_Pre_Post_Consumer",(IF($G1724="In-Conversion","In_Conversion",(IF($G1724="Recycled Pre-Consumer","Recycled_Pre_Consumer",(IF($G1724="Recycled Post-Consumer","Recycled_Post_Consumer",(IF($G1724="Sustainably Sourced","Sustainably_sourced","")))))))))))))))),"")</f>
        <v/>
      </c>
      <c r="AE1724" s="13" t="e" cm="1">
        <f t="array" aca="1" ref="AE1724" ca="1">IF(INDIRECT("$F"&amp;$S1724)="","",IF(LEFT(INDIRECT("$F"&amp;$S1724),3)="GRS","GRS_RCS_RM",IF((LEFT(INDIRECT("$F"&amp;$S1724),3))="RCS","GRS_RCS_RM",IF(INDIRECT("$F"&amp;$S1724)="OCS (No Label)","OCS_Conversion_RM",IF(LEFT(INDIRECT("$F"&amp;$S1724),3)="OCS","OCS_RM",IF(RIGHT(INDIRECT("$F"&amp;$S1724),10)="conversion","GOTS_RM_conversion",IF((LEFT(INDIRECT("$F"&amp;$S1724),4))="GOTS","GOTS_RM","Responsible_RM")))))))</f>
        <v>#REF!</v>
      </c>
      <c r="AF1724" s="13" t="str" cm="1">
        <f t="array" aca="1" ref="AF1724" ca="1">IF($S1724="","",INDIRECT("$Z"&amp;$S1724))</f>
        <v/>
      </c>
      <c r="AG1724" s="155"/>
      <c r="AH1724" s="13" t="str" cm="1">
        <f t="array" aca="1" ref="AH1724" ca="1">IFERROR(INDIRECT("$ag"&amp;S1724),"")</f>
        <v/>
      </c>
      <c r="AI1724" s="13" t="e" cm="1">
        <f t="array" aca="1" ref="AI1724" ca="1">INDIRECT("O"&amp;S1723)</f>
        <v>#REF!</v>
      </c>
      <c r="AJ1724" s="13" t="str">
        <f>IF($I1724="","",INDEX('Raw Material'!$A$1:$J$75,MATCH(I1724,'Raw Material'!$A$1:$A$75,0),(MATCH(G1724,'Raw Material'!$A$1:$J$1,0))))</f>
        <v/>
      </c>
      <c r="AK1724" s="13" t="str">
        <f t="shared" si="777"/>
        <v>YANLIŞRM</v>
      </c>
      <c r="AL1724" s="153" t="str">
        <f t="shared" si="778"/>
        <v/>
      </c>
    </row>
    <row r="1725" spans="1:38" ht="16.5" customHeight="1">
      <c r="A1725" s="161"/>
      <c r="B1725" s="166"/>
      <c r="C1725" s="167"/>
      <c r="D1725" s="156"/>
      <c r="E1725" s="156"/>
      <c r="F1725" s="174"/>
      <c r="G1725" s="181"/>
      <c r="H1725" s="182"/>
      <c r="I1725" s="182"/>
      <c r="J1725" s="182"/>
      <c r="K1725" s="32"/>
      <c r="L1725" s="178"/>
      <c r="M1725" s="178"/>
      <c r="N1725" s="81"/>
      <c r="O1725" s="185"/>
      <c r="P1725" s="103"/>
      <c r="Q1725" s="84" t="str">
        <f t="shared" si="779"/>
        <v/>
      </c>
      <c r="R1725" s="159"/>
      <c r="S1725" s="28" t="str" cm="1">
        <f t="array" aca="1" ref="S1725" ca="1">IF(INDIRECT("A"&amp;114+$U1725)&lt;&gt;"",114+$U1725,"")</f>
        <v/>
      </c>
      <c r="T1725" s="28" t="str">
        <f t="shared" ca="1" si="780"/>
        <v>$B</v>
      </c>
      <c r="U1725" s="29">
        <f t="shared" si="758"/>
        <v>1608</v>
      </c>
      <c r="V1725" s="29">
        <v>134.250000000011</v>
      </c>
      <c r="W1725" s="29">
        <f t="shared" si="759"/>
        <v>134</v>
      </c>
      <c r="X1725" s="41" t="str" cm="1">
        <f t="array" aca="1" ref="X1725" ca="1">IFERROR(INDEX('PC&amp;PD'!$A$1:$AP$15,ROW('PC&amp;PD'!$A$15),MATCH(INDIRECT(T1725),'PC&amp;PD'!$A$1:$AP$1,0)),"")</f>
        <v/>
      </c>
      <c r="Z1725" s="155"/>
      <c r="AA1725" s="13" t="str">
        <f t="shared" si="776"/>
        <v/>
      </c>
      <c r="AB1725" s="155"/>
      <c r="AC1725" s="13" t="str">
        <f t="shared" ca="1" si="781"/>
        <v>$AB</v>
      </c>
      <c r="AD1725" s="13" t="str" cm="1">
        <f t="array" aca="1" ref="AD1725" ca="1">IFERROR(IF((LEFT(INDIRECT("$F"&amp;$S1725),4))="GOTS",IF($G1725="Organic","GOTS_Organic_raw",(IF($G1725="Responsible","GOTS_Responsible",(IF($G1725="No Attribute (Conventional)","GOTS_conventional",(IF($G1725="Recycled Pre/Post-Consumer","GOTS_pre_post",(IF($G1725="In-Conversion","GOTS_in_conversion",(IF($G1725="Sustainably Sourced","Sustainably_sourced",""))))))))))),IF($G1725="Organic","Organic",(IF($G1725="Responsible","Responsible",(IF($G1725="No Attribute (Conventional)","No_Attribute_Conventional",(IF($G1725="Recycled Pre/Post-Consumer","Recycled_Pre_Post_Consumer",(IF($G1725="In-Conversion","In_Conversion",(IF($G1725="Recycled Pre-Consumer","Recycled_Pre_Consumer",(IF($G1725="Recycled Post-Consumer","Recycled_Post_Consumer",(IF($G1725="Sustainably Sourced","Sustainably_sourced","")))))))))))))))),"")</f>
        <v/>
      </c>
      <c r="AE1725" s="13" t="e" cm="1">
        <f t="array" aca="1" ref="AE1725" ca="1">IF(INDIRECT("$F"&amp;$S1725)="","",IF(LEFT(INDIRECT("$F"&amp;$S1725),3)="GRS","GRS_RCS_RM",IF((LEFT(INDIRECT("$F"&amp;$S1725),3))="RCS","GRS_RCS_RM",IF(INDIRECT("$F"&amp;$S1725)="OCS (No Label)","OCS_Conversion_RM",IF(LEFT(INDIRECT("$F"&amp;$S1725),3)="OCS","OCS_RM",IF(RIGHT(INDIRECT("$F"&amp;$S1725),10)="conversion","GOTS_RM_conversion",IF((LEFT(INDIRECT("$F"&amp;$S1725),4))="GOTS","GOTS_RM","Responsible_RM")))))))</f>
        <v>#REF!</v>
      </c>
      <c r="AF1725" s="13" t="str" cm="1">
        <f t="array" aca="1" ref="AF1725" ca="1">IF($S1725="","",INDIRECT("$Z"&amp;$S1725))</f>
        <v/>
      </c>
      <c r="AG1725" s="155"/>
      <c r="AH1725" s="13" t="str" cm="1">
        <f t="array" aca="1" ref="AH1725" ca="1">IFERROR(INDIRECT("$ag"&amp;S1725),"")</f>
        <v/>
      </c>
      <c r="AI1725" s="13" t="e" cm="1">
        <f t="array" aca="1" ref="AI1725" ca="1">INDIRECT("O"&amp;S1724)</f>
        <v>#REF!</v>
      </c>
      <c r="AJ1725" s="13" t="str">
        <f>IF($I1725="","",INDEX('Raw Material'!$A$1:$J$75,MATCH(I1725,'Raw Material'!$A$1:$A$75,0),(MATCH(G1725,'Raw Material'!$A$1:$J$1,0))))</f>
        <v/>
      </c>
      <c r="AK1725" s="13" t="str">
        <f t="shared" si="777"/>
        <v>YANLIŞRM</v>
      </c>
      <c r="AL1725" s="153" t="str">
        <f t="shared" si="778"/>
        <v/>
      </c>
    </row>
    <row r="1726" spans="1:38" ht="16.5" customHeight="1">
      <c r="A1726" s="161"/>
      <c r="B1726" s="166"/>
      <c r="C1726" s="167"/>
      <c r="D1726" s="156"/>
      <c r="E1726" s="156"/>
      <c r="F1726" s="174"/>
      <c r="G1726" s="181"/>
      <c r="H1726" s="182"/>
      <c r="I1726" s="182"/>
      <c r="J1726" s="182"/>
      <c r="K1726" s="32"/>
      <c r="L1726" s="178"/>
      <c r="M1726" s="178"/>
      <c r="N1726" s="81"/>
      <c r="O1726" s="185"/>
      <c r="P1726" s="103"/>
      <c r="Q1726" s="84" t="str">
        <f t="shared" si="779"/>
        <v/>
      </c>
      <c r="R1726" s="159"/>
      <c r="S1726" s="28" t="str" cm="1">
        <f t="array" aca="1" ref="S1726" ca="1">IF(INDIRECT("A"&amp;114+$U1726)&lt;&gt;"",114+$U1726,"")</f>
        <v/>
      </c>
      <c r="T1726" s="28" t="str">
        <f t="shared" ca="1" si="780"/>
        <v>$B</v>
      </c>
      <c r="U1726" s="29">
        <f t="shared" si="758"/>
        <v>1608</v>
      </c>
      <c r="V1726" s="29">
        <v>134.333333333344</v>
      </c>
      <c r="W1726" s="29">
        <f t="shared" si="759"/>
        <v>134</v>
      </c>
      <c r="X1726" s="41" t="str" cm="1">
        <f t="array" aca="1" ref="X1726" ca="1">IFERROR(INDEX('PC&amp;PD'!$A$1:$AP$15,ROW('PC&amp;PD'!$A$15),MATCH(INDIRECT(T1726),'PC&amp;PD'!$A$1:$AP$1,0)),"")</f>
        <v/>
      </c>
      <c r="Z1726" s="155"/>
      <c r="AA1726" s="13" t="str">
        <f t="shared" si="776"/>
        <v/>
      </c>
      <c r="AB1726" s="155"/>
      <c r="AC1726" s="13" t="str">
        <f t="shared" ca="1" si="781"/>
        <v>$AB</v>
      </c>
      <c r="AD1726" s="13" t="str" cm="1">
        <f t="array" aca="1" ref="AD1726" ca="1">IFERROR(IF((LEFT(INDIRECT("$F"&amp;$S1726),4))="GOTS",IF($G1726="Organic","GOTS_Organic_raw",(IF($G1726="Responsible","GOTS_Responsible",(IF($G1726="No Attribute (Conventional)","GOTS_conventional",(IF($G1726="Recycled Pre/Post-Consumer","GOTS_pre_post",(IF($G1726="In-Conversion","GOTS_in_conversion",(IF($G1726="Sustainably Sourced","Sustainably_sourced",""))))))))))),IF($G1726="Organic","Organic",(IF($G1726="Responsible","Responsible",(IF($G1726="No Attribute (Conventional)","No_Attribute_Conventional",(IF($G1726="Recycled Pre/Post-Consumer","Recycled_Pre_Post_Consumer",(IF($G1726="In-Conversion","In_Conversion",(IF($G1726="Recycled Pre-Consumer","Recycled_Pre_Consumer",(IF($G1726="Recycled Post-Consumer","Recycled_Post_Consumer",(IF($G1726="Sustainably Sourced","Sustainably_sourced","")))))))))))))))),"")</f>
        <v/>
      </c>
      <c r="AE1726" s="13" t="e" cm="1">
        <f t="array" aca="1" ref="AE1726" ca="1">IF(INDIRECT("$F"&amp;$S1726)="","",IF(LEFT(INDIRECT("$F"&amp;$S1726),3)="GRS","GRS_RCS_RM",IF((LEFT(INDIRECT("$F"&amp;$S1726),3))="RCS","GRS_RCS_RM",IF(INDIRECT("$F"&amp;$S1726)="OCS (No Label)","OCS_Conversion_RM",IF(LEFT(INDIRECT("$F"&amp;$S1726),3)="OCS","OCS_RM",IF(RIGHT(INDIRECT("$F"&amp;$S1726),10)="conversion","GOTS_RM_conversion",IF((LEFT(INDIRECT("$F"&amp;$S1726),4))="GOTS","GOTS_RM","Responsible_RM")))))))</f>
        <v>#REF!</v>
      </c>
      <c r="AF1726" s="13" t="str" cm="1">
        <f t="array" aca="1" ref="AF1726" ca="1">IF($S1726="","",INDIRECT("$Z"&amp;$S1726))</f>
        <v/>
      </c>
      <c r="AG1726" s="155"/>
      <c r="AH1726" s="13" t="str" cm="1">
        <f t="array" aca="1" ref="AH1726" ca="1">IFERROR(INDIRECT("$ag"&amp;S1726),"")</f>
        <v/>
      </c>
      <c r="AI1726" s="13" t="e" cm="1">
        <f t="array" aca="1" ref="AI1726" ca="1">INDIRECT("O"&amp;S1725)</f>
        <v>#REF!</v>
      </c>
      <c r="AJ1726" s="13" t="str">
        <f>IF($I1726="","",INDEX('Raw Material'!$A$1:$J$75,MATCH(I1726,'Raw Material'!$A$1:$A$75,0),(MATCH(G1726,'Raw Material'!$A$1:$J$1,0))))</f>
        <v/>
      </c>
      <c r="AK1726" s="13" t="str">
        <f t="shared" si="777"/>
        <v>YANLIŞRM</v>
      </c>
      <c r="AL1726" s="153" t="str">
        <f t="shared" si="778"/>
        <v/>
      </c>
    </row>
    <row r="1727" spans="1:38" ht="16.5" customHeight="1">
      <c r="A1727" s="161"/>
      <c r="B1727" s="166"/>
      <c r="C1727" s="167"/>
      <c r="D1727" s="156"/>
      <c r="E1727" s="156"/>
      <c r="F1727" s="174"/>
      <c r="G1727" s="181"/>
      <c r="H1727" s="182"/>
      <c r="I1727" s="182"/>
      <c r="J1727" s="182"/>
      <c r="K1727" s="32"/>
      <c r="L1727" s="178"/>
      <c r="M1727" s="178"/>
      <c r="N1727" s="81"/>
      <c r="O1727" s="185"/>
      <c r="P1727" s="103"/>
      <c r="Q1727" s="84" t="str">
        <f t="shared" si="779"/>
        <v/>
      </c>
      <c r="R1727" s="159"/>
      <c r="S1727" s="28" t="str" cm="1">
        <f t="array" aca="1" ref="S1727" ca="1">IF(INDIRECT("A"&amp;114+$U1727)&lt;&gt;"",114+$U1727,"")</f>
        <v/>
      </c>
      <c r="T1727" s="28" t="str">
        <f t="shared" ca="1" si="780"/>
        <v>$B</v>
      </c>
      <c r="U1727" s="29">
        <f t="shared" ref="U1727:U1790" si="786">(12*W1727)</f>
        <v>1608</v>
      </c>
      <c r="V1727" s="29">
        <v>134.416666666677</v>
      </c>
      <c r="W1727" s="29">
        <f t="shared" si="759"/>
        <v>134</v>
      </c>
      <c r="X1727" s="41" t="str" cm="1">
        <f t="array" aca="1" ref="X1727" ca="1">IFERROR(INDEX('PC&amp;PD'!$A$1:$AP$15,ROW('PC&amp;PD'!$A$15),MATCH(INDIRECT(T1727),'PC&amp;PD'!$A$1:$AP$1,0)),"")</f>
        <v/>
      </c>
      <c r="Z1727" s="155"/>
      <c r="AA1727" s="13" t="str">
        <f t="shared" si="776"/>
        <v/>
      </c>
      <c r="AB1727" s="155"/>
      <c r="AC1727" s="13" t="str">
        <f t="shared" ca="1" si="781"/>
        <v>$AB</v>
      </c>
      <c r="AD1727" s="13" t="str" cm="1">
        <f t="array" aca="1" ref="AD1727" ca="1">IFERROR(IF((LEFT(INDIRECT("$F"&amp;$S1727),4))="GOTS",IF($G1727="Organic","GOTS_Organic_raw",(IF($G1727="Responsible","GOTS_Responsible",(IF($G1727="No Attribute (Conventional)","GOTS_conventional",(IF($G1727="Recycled Pre/Post-Consumer","GOTS_pre_post",(IF($G1727="In-Conversion","GOTS_in_conversion",(IF($G1727="Sustainably Sourced","Sustainably_sourced",""))))))))))),IF($G1727="Organic","Organic",(IF($G1727="Responsible","Responsible",(IF($G1727="No Attribute (Conventional)","No_Attribute_Conventional",(IF($G1727="Recycled Pre/Post-Consumer","Recycled_Pre_Post_Consumer",(IF($G1727="In-Conversion","In_Conversion",(IF($G1727="Recycled Pre-Consumer","Recycled_Pre_Consumer",(IF($G1727="Recycled Post-Consumer","Recycled_Post_Consumer",(IF($G1727="Sustainably Sourced","Sustainably_sourced","")))))))))))))))),"")</f>
        <v/>
      </c>
      <c r="AE1727" s="13" t="e" cm="1">
        <f t="array" aca="1" ref="AE1727" ca="1">IF(INDIRECT("$F"&amp;$S1727)="","",IF(LEFT(INDIRECT("$F"&amp;$S1727),3)="GRS","GRS_RCS_RM",IF((LEFT(INDIRECT("$F"&amp;$S1727),3))="RCS","GRS_RCS_RM",IF(INDIRECT("$F"&amp;$S1727)="OCS (No Label)","OCS_Conversion_RM",IF(LEFT(INDIRECT("$F"&amp;$S1727),3)="OCS","OCS_RM",IF(RIGHT(INDIRECT("$F"&amp;$S1727),10)="conversion","GOTS_RM_conversion",IF((LEFT(INDIRECT("$F"&amp;$S1727),4))="GOTS","GOTS_RM","Responsible_RM")))))))</f>
        <v>#REF!</v>
      </c>
      <c r="AF1727" s="13" t="str" cm="1">
        <f t="array" aca="1" ref="AF1727" ca="1">IF($S1727="","",INDIRECT("$Z"&amp;$S1727))</f>
        <v/>
      </c>
      <c r="AG1727" s="155"/>
      <c r="AH1727" s="13" t="str" cm="1">
        <f t="array" aca="1" ref="AH1727" ca="1">IFERROR(INDIRECT("$ag"&amp;S1727),"")</f>
        <v/>
      </c>
      <c r="AI1727" s="13" t="e" cm="1">
        <f t="array" aca="1" ref="AI1727" ca="1">INDIRECT("O"&amp;S1726)</f>
        <v>#REF!</v>
      </c>
      <c r="AJ1727" s="13" t="str">
        <f>IF($I1727="","",INDEX('Raw Material'!$A$1:$J$75,MATCH(I1727,'Raw Material'!$A$1:$A$75,0),(MATCH(G1727,'Raw Material'!$A$1:$J$1,0))))</f>
        <v/>
      </c>
      <c r="AK1727" s="13" t="str">
        <f t="shared" si="777"/>
        <v>YANLIŞRM</v>
      </c>
      <c r="AL1727" s="153" t="str">
        <f t="shared" si="778"/>
        <v/>
      </c>
    </row>
    <row r="1728" spans="1:38" ht="16.5" customHeight="1">
      <c r="A1728" s="162"/>
      <c r="B1728" s="168"/>
      <c r="C1728" s="169"/>
      <c r="D1728" s="156"/>
      <c r="E1728" s="156"/>
      <c r="F1728" s="175"/>
      <c r="G1728" s="181"/>
      <c r="H1728" s="182"/>
      <c r="I1728" s="182"/>
      <c r="J1728" s="182"/>
      <c r="K1728" s="32"/>
      <c r="L1728" s="179"/>
      <c r="M1728" s="179"/>
      <c r="N1728" s="81"/>
      <c r="O1728" s="185"/>
      <c r="P1728" s="103"/>
      <c r="Q1728" s="84" t="str">
        <f t="shared" si="779"/>
        <v/>
      </c>
      <c r="R1728" s="159"/>
      <c r="S1728" s="28" t="str" cm="1">
        <f t="array" aca="1" ref="S1728" ca="1">IF(INDIRECT("A"&amp;114+$U1728)&lt;&gt;"",114+$U1728,"")</f>
        <v/>
      </c>
      <c r="T1728" s="28" t="str">
        <f t="shared" ca="1" si="780"/>
        <v>$B</v>
      </c>
      <c r="U1728" s="29">
        <f t="shared" si="786"/>
        <v>1608</v>
      </c>
      <c r="V1728" s="29">
        <v>134.500000000011</v>
      </c>
      <c r="W1728" s="29">
        <f t="shared" si="759"/>
        <v>134</v>
      </c>
      <c r="X1728" s="41" t="str" cm="1">
        <f t="array" aca="1" ref="X1728" ca="1">IFERROR(INDEX('PC&amp;PD'!$A$1:$AP$15,ROW('PC&amp;PD'!$A$15),MATCH(INDIRECT(T1728),'PC&amp;PD'!$A$1:$AP$1,0)),"")</f>
        <v/>
      </c>
      <c r="Z1728" s="155"/>
      <c r="AA1728" s="13" t="str">
        <f t="shared" si="776"/>
        <v/>
      </c>
      <c r="AB1728" s="155"/>
      <c r="AC1728" s="13" t="str">
        <f t="shared" ca="1" si="781"/>
        <v>$AB</v>
      </c>
      <c r="AD1728" s="13" t="str" cm="1">
        <f t="array" aca="1" ref="AD1728" ca="1">IFERROR(IF((LEFT(INDIRECT("$F"&amp;$S1728),4))="GOTS",IF($G1728="Organic","GOTS_Organic_raw",(IF($G1728="Responsible","GOTS_Responsible",(IF($G1728="No Attribute (Conventional)","GOTS_conventional",(IF($G1728="Recycled Pre/Post-Consumer","GOTS_pre_post",(IF($G1728="In-Conversion","GOTS_in_conversion",(IF($G1728="Sustainably Sourced","Sustainably_sourced",""))))))))))),IF($G1728="Organic","Organic",(IF($G1728="Responsible","Responsible",(IF($G1728="No Attribute (Conventional)","No_Attribute_Conventional",(IF($G1728="Recycled Pre/Post-Consumer","Recycled_Pre_Post_Consumer",(IF($G1728="In-Conversion","In_Conversion",(IF($G1728="Recycled Pre-Consumer","Recycled_Pre_Consumer",(IF($G1728="Recycled Post-Consumer","Recycled_Post_Consumer",(IF($G1728="Sustainably Sourced","Sustainably_sourced","")))))))))))))))),"")</f>
        <v/>
      </c>
      <c r="AE1728" s="13" t="e" cm="1">
        <f t="array" aca="1" ref="AE1728" ca="1">IF(INDIRECT("$F"&amp;$S1728)="","",IF(LEFT(INDIRECT("$F"&amp;$S1728),3)="GRS","GRS_RCS_RM",IF((LEFT(INDIRECT("$F"&amp;$S1728),3))="RCS","GRS_RCS_RM",IF(INDIRECT("$F"&amp;$S1728)="OCS (No Label)","OCS_Conversion_RM",IF(LEFT(INDIRECT("$F"&amp;$S1728),3)="OCS","OCS_RM",IF(RIGHT(INDIRECT("$F"&amp;$S1728),10)="conversion","GOTS_RM_conversion",IF((LEFT(INDIRECT("$F"&amp;$S1728),4))="GOTS","GOTS_RM","Responsible_RM")))))))</f>
        <v>#REF!</v>
      </c>
      <c r="AF1728" s="13" t="str" cm="1">
        <f t="array" aca="1" ref="AF1728" ca="1">IF($S1728="","",INDIRECT("$Z"&amp;$S1728))</f>
        <v/>
      </c>
      <c r="AG1728" s="155"/>
      <c r="AH1728" s="13" t="str" cm="1">
        <f t="array" aca="1" ref="AH1728" ca="1">IFERROR(INDIRECT("$ag"&amp;S1728),"")</f>
        <v/>
      </c>
      <c r="AI1728" s="13" t="e" cm="1">
        <f t="array" aca="1" ref="AI1728" ca="1">INDIRECT("O"&amp;S1727)</f>
        <v>#REF!</v>
      </c>
      <c r="AJ1728" s="13" t="str">
        <f>IF($I1728="","",INDEX('Raw Material'!$A$1:$J$75,MATCH(I1728,'Raw Material'!$A$1:$A$75,0),(MATCH(G1728,'Raw Material'!$A$1:$J$1,0))))</f>
        <v/>
      </c>
      <c r="AK1728" s="13" t="str">
        <f t="shared" si="777"/>
        <v>YANLIŞRM</v>
      </c>
      <c r="AL1728" s="153" t="str">
        <f t="shared" si="778"/>
        <v/>
      </c>
    </row>
    <row r="1729" spans="1:38" ht="16.5" customHeight="1">
      <c r="A1729" s="162"/>
      <c r="B1729" s="168"/>
      <c r="C1729" s="169"/>
      <c r="D1729" s="156"/>
      <c r="E1729" s="156"/>
      <c r="F1729" s="175"/>
      <c r="G1729" s="181"/>
      <c r="H1729" s="182"/>
      <c r="I1729" s="182"/>
      <c r="J1729" s="182"/>
      <c r="K1729" s="32"/>
      <c r="L1729" s="179"/>
      <c r="M1729" s="179"/>
      <c r="N1729" s="81"/>
      <c r="O1729" s="185"/>
      <c r="P1729" s="103"/>
      <c r="Q1729" s="84" t="str">
        <f t="shared" si="779"/>
        <v/>
      </c>
      <c r="R1729" s="159"/>
      <c r="S1729" s="28" t="str" cm="1">
        <f t="array" aca="1" ref="S1729" ca="1">IF(INDIRECT("A"&amp;114+$U1729)&lt;&gt;"",114+$U1729,"")</f>
        <v/>
      </c>
      <c r="T1729" s="28" t="str">
        <f t="shared" ca="1" si="780"/>
        <v>$B</v>
      </c>
      <c r="U1729" s="29">
        <f t="shared" si="786"/>
        <v>1608</v>
      </c>
      <c r="V1729" s="29">
        <v>134.583333333344</v>
      </c>
      <c r="W1729" s="29">
        <f t="shared" si="759"/>
        <v>134</v>
      </c>
      <c r="X1729" s="41" t="str" cm="1">
        <f t="array" aca="1" ref="X1729" ca="1">IFERROR(INDEX('PC&amp;PD'!$A$1:$AP$15,ROW('PC&amp;PD'!$A$15),MATCH(INDIRECT(T1729),'PC&amp;PD'!$A$1:$AP$1,0)),"")</f>
        <v/>
      </c>
      <c r="Z1729" s="155"/>
      <c r="AA1729" s="13" t="str">
        <f t="shared" si="776"/>
        <v/>
      </c>
      <c r="AB1729" s="155"/>
      <c r="AC1729" s="13" t="str">
        <f t="shared" ca="1" si="781"/>
        <v>$AB</v>
      </c>
      <c r="AD1729" s="13" t="str" cm="1">
        <f t="array" aca="1" ref="AD1729" ca="1">IFERROR(IF((LEFT(INDIRECT("$F"&amp;$S1729),4))="GOTS",IF($G1729="Organic","GOTS_Organic_raw",(IF($G1729="Responsible","GOTS_Responsible",(IF($G1729="No Attribute (Conventional)","GOTS_conventional",(IF($G1729="Recycled Pre/Post-Consumer","GOTS_pre_post",(IF($G1729="In-Conversion","GOTS_in_conversion",(IF($G1729="Sustainably Sourced","Sustainably_sourced",""))))))))))),IF($G1729="Organic","Organic",(IF($G1729="Responsible","Responsible",(IF($G1729="No Attribute (Conventional)","No_Attribute_Conventional",(IF($G1729="Recycled Pre/Post-Consumer","Recycled_Pre_Post_Consumer",(IF($G1729="In-Conversion","In_Conversion",(IF($G1729="Recycled Pre-Consumer","Recycled_Pre_Consumer",(IF($G1729="Recycled Post-Consumer","Recycled_Post_Consumer",(IF($G1729="Sustainably Sourced","Sustainably_sourced","")))))))))))))))),"")</f>
        <v/>
      </c>
      <c r="AE1729" s="13" t="e" cm="1">
        <f t="array" aca="1" ref="AE1729" ca="1">IF(INDIRECT("$F"&amp;$S1729)="","",IF(LEFT(INDIRECT("$F"&amp;$S1729),3)="GRS","GRS_RCS_RM",IF((LEFT(INDIRECT("$F"&amp;$S1729),3))="RCS","GRS_RCS_RM",IF(INDIRECT("$F"&amp;$S1729)="OCS (No Label)","OCS_Conversion_RM",IF(LEFT(INDIRECT("$F"&amp;$S1729),3)="OCS","OCS_RM",IF(RIGHT(INDIRECT("$F"&amp;$S1729),10)="conversion","GOTS_RM_conversion",IF((LEFT(INDIRECT("$F"&amp;$S1729),4))="GOTS","GOTS_RM","Responsible_RM")))))))</f>
        <v>#REF!</v>
      </c>
      <c r="AF1729" s="13" t="str" cm="1">
        <f t="array" aca="1" ref="AF1729" ca="1">IF($S1729="","",INDIRECT("$Z"&amp;$S1729))</f>
        <v/>
      </c>
      <c r="AG1729" s="155"/>
      <c r="AH1729" s="13" t="str" cm="1">
        <f t="array" aca="1" ref="AH1729" ca="1">IFERROR(INDIRECT("$ag"&amp;S1729),"")</f>
        <v/>
      </c>
      <c r="AI1729" s="13" t="e" cm="1">
        <f t="array" aca="1" ref="AI1729" ca="1">INDIRECT("O"&amp;S1728)</f>
        <v>#REF!</v>
      </c>
      <c r="AJ1729" s="13" t="str">
        <f>IF($I1729="","",INDEX('Raw Material'!$A$1:$J$75,MATCH(I1729,'Raw Material'!$A$1:$A$75,0),(MATCH(G1729,'Raw Material'!$A$1:$J$1,0))))</f>
        <v/>
      </c>
      <c r="AK1729" s="13" t="str">
        <f t="shared" si="777"/>
        <v>YANLIŞRM</v>
      </c>
      <c r="AL1729" s="153" t="str">
        <f t="shared" si="778"/>
        <v/>
      </c>
    </row>
    <row r="1730" spans="1:38" ht="16.5" customHeight="1">
      <c r="A1730" s="162"/>
      <c r="B1730" s="168"/>
      <c r="C1730" s="169"/>
      <c r="D1730" s="156"/>
      <c r="E1730" s="156"/>
      <c r="F1730" s="175"/>
      <c r="G1730" s="181"/>
      <c r="H1730" s="182"/>
      <c r="I1730" s="182"/>
      <c r="J1730" s="182"/>
      <c r="K1730" s="32"/>
      <c r="L1730" s="179"/>
      <c r="M1730" s="179"/>
      <c r="N1730" s="81"/>
      <c r="O1730" s="185"/>
      <c r="P1730" s="103"/>
      <c r="Q1730" s="84" t="str">
        <f t="shared" si="779"/>
        <v/>
      </c>
      <c r="R1730" s="159"/>
      <c r="S1730" s="28" t="str" cm="1">
        <f t="array" aca="1" ref="S1730" ca="1">IF(INDIRECT("A"&amp;114+$U1730)&lt;&gt;"",114+$U1730,"")</f>
        <v/>
      </c>
      <c r="T1730" s="28" t="str">
        <f t="shared" ca="1" si="780"/>
        <v>$B</v>
      </c>
      <c r="U1730" s="29">
        <f t="shared" si="786"/>
        <v>1608</v>
      </c>
      <c r="V1730" s="29">
        <v>134.666666666677</v>
      </c>
      <c r="W1730" s="29">
        <f t="shared" si="759"/>
        <v>134</v>
      </c>
      <c r="X1730" s="41" t="str" cm="1">
        <f t="array" aca="1" ref="X1730" ca="1">IFERROR(INDEX('PC&amp;PD'!$A$1:$AP$15,ROW('PC&amp;PD'!$A$15),MATCH(INDIRECT(T1730),'PC&amp;PD'!$A$1:$AP$1,0)),"")</f>
        <v/>
      </c>
      <c r="Z1730" s="155"/>
      <c r="AA1730" s="13" t="str">
        <f t="shared" si="776"/>
        <v/>
      </c>
      <c r="AB1730" s="155"/>
      <c r="AC1730" s="13" t="str">
        <f t="shared" ca="1" si="781"/>
        <v>$AB</v>
      </c>
      <c r="AD1730" s="13" t="str" cm="1">
        <f t="array" aca="1" ref="AD1730" ca="1">IFERROR(IF((LEFT(INDIRECT("$F"&amp;$S1730),4))="GOTS",IF($G1730="Organic","GOTS_Organic_raw",(IF($G1730="Responsible","GOTS_Responsible",(IF($G1730="No Attribute (Conventional)","GOTS_conventional",(IF($G1730="Recycled Pre/Post-Consumer","GOTS_pre_post",(IF($G1730="In-Conversion","GOTS_in_conversion",(IF($G1730="Sustainably Sourced","Sustainably_sourced",""))))))))))),IF($G1730="Organic","Organic",(IF($G1730="Responsible","Responsible",(IF($G1730="No Attribute (Conventional)","No_Attribute_Conventional",(IF($G1730="Recycled Pre/Post-Consumer","Recycled_Pre_Post_Consumer",(IF($G1730="In-Conversion","In_Conversion",(IF($G1730="Recycled Pre-Consumer","Recycled_Pre_Consumer",(IF($G1730="Recycled Post-Consumer","Recycled_Post_Consumer",(IF($G1730="Sustainably Sourced","Sustainably_sourced","")))))))))))))))),"")</f>
        <v/>
      </c>
      <c r="AE1730" s="13" t="e" cm="1">
        <f t="array" aca="1" ref="AE1730" ca="1">IF(INDIRECT("$F"&amp;$S1730)="","",IF(LEFT(INDIRECT("$F"&amp;$S1730),3)="GRS","GRS_RCS_RM",IF((LEFT(INDIRECT("$F"&amp;$S1730),3))="RCS","GRS_RCS_RM",IF(INDIRECT("$F"&amp;$S1730)="OCS (No Label)","OCS_Conversion_RM",IF(LEFT(INDIRECT("$F"&amp;$S1730),3)="OCS","OCS_RM",IF(RIGHT(INDIRECT("$F"&amp;$S1730),10)="conversion","GOTS_RM_conversion",IF((LEFT(INDIRECT("$F"&amp;$S1730),4))="GOTS","GOTS_RM","Responsible_RM")))))))</f>
        <v>#REF!</v>
      </c>
      <c r="AF1730" s="13" t="str" cm="1">
        <f t="array" aca="1" ref="AF1730" ca="1">IF($S1730="","",INDIRECT("$Z"&amp;$S1730))</f>
        <v/>
      </c>
      <c r="AG1730" s="155"/>
      <c r="AH1730" s="13" t="str" cm="1">
        <f t="array" aca="1" ref="AH1730" ca="1">IFERROR(INDIRECT("$ag"&amp;S1730),"")</f>
        <v/>
      </c>
      <c r="AI1730" s="13" t="e" cm="1">
        <f t="array" aca="1" ref="AI1730" ca="1">INDIRECT("O"&amp;S1729)</f>
        <v>#REF!</v>
      </c>
      <c r="AJ1730" s="13" t="str">
        <f>IF($I1730="","",INDEX('Raw Material'!$A$1:$J$75,MATCH(I1730,'Raw Material'!$A$1:$A$75,0),(MATCH(G1730,'Raw Material'!$A$1:$J$1,0))))</f>
        <v/>
      </c>
      <c r="AK1730" s="13" t="str">
        <f t="shared" si="777"/>
        <v>YANLIŞRM</v>
      </c>
      <c r="AL1730" s="153" t="str">
        <f t="shared" si="778"/>
        <v/>
      </c>
    </row>
    <row r="1731" spans="1:38" ht="16.5" customHeight="1">
      <c r="A1731" s="162"/>
      <c r="B1731" s="168"/>
      <c r="C1731" s="169"/>
      <c r="D1731" s="156"/>
      <c r="E1731" s="156"/>
      <c r="F1731" s="175"/>
      <c r="G1731" s="181"/>
      <c r="H1731" s="182"/>
      <c r="I1731" s="182"/>
      <c r="J1731" s="182"/>
      <c r="K1731" s="32"/>
      <c r="L1731" s="179"/>
      <c r="M1731" s="179"/>
      <c r="N1731" s="81"/>
      <c r="O1731" s="185"/>
      <c r="P1731" s="103"/>
      <c r="Q1731" s="84" t="str">
        <f t="shared" si="779"/>
        <v/>
      </c>
      <c r="R1731" s="159"/>
      <c r="S1731" s="28" t="str" cm="1">
        <f t="array" aca="1" ref="S1731" ca="1">IF(INDIRECT("A"&amp;114+$U1731)&lt;&gt;"",114+$U1731,"")</f>
        <v/>
      </c>
      <c r="T1731" s="28" t="str">
        <f t="shared" ca="1" si="780"/>
        <v>$B</v>
      </c>
      <c r="U1731" s="29">
        <f t="shared" si="786"/>
        <v>1608</v>
      </c>
      <c r="V1731" s="29">
        <v>134.750000000011</v>
      </c>
      <c r="W1731" s="29">
        <f t="shared" si="759"/>
        <v>134</v>
      </c>
      <c r="X1731" s="41" t="str" cm="1">
        <f t="array" aca="1" ref="X1731" ca="1">IFERROR(INDEX('PC&amp;PD'!$A$1:$AP$15,ROW('PC&amp;PD'!$A$15),MATCH(INDIRECT(T1731),'PC&amp;PD'!$A$1:$AP$1,0)),"")</f>
        <v/>
      </c>
      <c r="Z1731" s="155"/>
      <c r="AA1731" s="13" t="str">
        <f t="shared" si="776"/>
        <v/>
      </c>
      <c r="AB1731" s="155"/>
      <c r="AC1731" s="13" t="str">
        <f t="shared" ca="1" si="781"/>
        <v>$AB</v>
      </c>
      <c r="AD1731" s="13" t="str" cm="1">
        <f t="array" aca="1" ref="AD1731" ca="1">IFERROR(IF((LEFT(INDIRECT("$F"&amp;$S1731),4))="GOTS",IF($G1731="Organic","GOTS_Organic_raw",(IF($G1731="Responsible","GOTS_Responsible",(IF($G1731="No Attribute (Conventional)","GOTS_conventional",(IF($G1731="Recycled Pre/Post-Consumer","GOTS_pre_post",(IF($G1731="In-Conversion","GOTS_in_conversion",(IF($G1731="Sustainably Sourced","Sustainably_sourced",""))))))))))),IF($G1731="Organic","Organic",(IF($G1731="Responsible","Responsible",(IF($G1731="No Attribute (Conventional)","No_Attribute_Conventional",(IF($G1731="Recycled Pre/Post-Consumer","Recycled_Pre_Post_Consumer",(IF($G1731="In-Conversion","In_Conversion",(IF($G1731="Recycled Pre-Consumer","Recycled_Pre_Consumer",(IF($G1731="Recycled Post-Consumer","Recycled_Post_Consumer",(IF($G1731="Sustainably Sourced","Sustainably_sourced","")))))))))))))))),"")</f>
        <v/>
      </c>
      <c r="AE1731" s="13" t="e" cm="1">
        <f t="array" aca="1" ref="AE1731" ca="1">IF(INDIRECT("$F"&amp;$S1731)="","",IF(LEFT(INDIRECT("$F"&amp;$S1731),3)="GRS","GRS_RCS_RM",IF((LEFT(INDIRECT("$F"&amp;$S1731),3))="RCS","GRS_RCS_RM",IF(INDIRECT("$F"&amp;$S1731)="OCS (No Label)","OCS_Conversion_RM",IF(LEFT(INDIRECT("$F"&amp;$S1731),3)="OCS","OCS_RM",IF(RIGHT(INDIRECT("$F"&amp;$S1731),10)="conversion","GOTS_RM_conversion",IF((LEFT(INDIRECT("$F"&amp;$S1731),4))="GOTS","GOTS_RM","Responsible_RM")))))))</f>
        <v>#REF!</v>
      </c>
      <c r="AF1731" s="13" t="str" cm="1">
        <f t="array" aca="1" ref="AF1731" ca="1">IF($S1731="","",INDIRECT("$Z"&amp;$S1731))</f>
        <v/>
      </c>
      <c r="AG1731" s="155"/>
      <c r="AH1731" s="13" t="str" cm="1">
        <f t="array" aca="1" ref="AH1731" ca="1">IFERROR(INDIRECT("$ag"&amp;S1731),"")</f>
        <v/>
      </c>
      <c r="AI1731" s="13" t="e" cm="1">
        <f t="array" aca="1" ref="AI1731" ca="1">INDIRECT("O"&amp;S1730)</f>
        <v>#REF!</v>
      </c>
      <c r="AJ1731" s="13" t="str">
        <f>IF($I1731="","",INDEX('Raw Material'!$A$1:$J$75,MATCH(I1731,'Raw Material'!$A$1:$A$75,0),(MATCH(G1731,'Raw Material'!$A$1:$J$1,0))))</f>
        <v/>
      </c>
      <c r="AK1731" s="13" t="str">
        <f t="shared" si="777"/>
        <v>YANLIŞRM</v>
      </c>
      <c r="AL1731" s="153" t="str">
        <f t="shared" si="778"/>
        <v/>
      </c>
    </row>
    <row r="1732" spans="1:38" ht="16.5" customHeight="1">
      <c r="A1732" s="162"/>
      <c r="B1732" s="168"/>
      <c r="C1732" s="169"/>
      <c r="D1732" s="156"/>
      <c r="E1732" s="156"/>
      <c r="F1732" s="175"/>
      <c r="G1732" s="181"/>
      <c r="H1732" s="182"/>
      <c r="I1732" s="182"/>
      <c r="J1732" s="182"/>
      <c r="K1732" s="32"/>
      <c r="L1732" s="179"/>
      <c r="M1732" s="179"/>
      <c r="N1732" s="81"/>
      <c r="O1732" s="185"/>
      <c r="P1732" s="103"/>
      <c r="Q1732" s="84" t="str">
        <f t="shared" si="779"/>
        <v/>
      </c>
      <c r="R1732" s="159"/>
      <c r="S1732" s="28" t="str" cm="1">
        <f t="array" aca="1" ref="S1732" ca="1">IF(INDIRECT("A"&amp;114+$U1732)&lt;&gt;"",114+$U1732,"")</f>
        <v/>
      </c>
      <c r="T1732" s="28" t="str">
        <f t="shared" ca="1" si="780"/>
        <v>$B</v>
      </c>
      <c r="U1732" s="29">
        <f t="shared" si="786"/>
        <v>1608</v>
      </c>
      <c r="V1732" s="29">
        <v>134.833333333344</v>
      </c>
      <c r="W1732" s="29">
        <f t="shared" si="759"/>
        <v>134</v>
      </c>
      <c r="X1732" s="41" t="str" cm="1">
        <f t="array" aca="1" ref="X1732" ca="1">IFERROR(INDEX('PC&amp;PD'!$A$1:$AP$15,ROW('PC&amp;PD'!$A$15),MATCH(INDIRECT(T1732),'PC&amp;PD'!$A$1:$AP$1,0)),"")</f>
        <v/>
      </c>
      <c r="Z1732" s="155"/>
      <c r="AA1732" s="13" t="str">
        <f t="shared" si="776"/>
        <v/>
      </c>
      <c r="AB1732" s="155"/>
      <c r="AC1732" s="13" t="str">
        <f t="shared" ca="1" si="781"/>
        <v>$AB</v>
      </c>
      <c r="AD1732" s="13" t="str" cm="1">
        <f t="array" aca="1" ref="AD1732" ca="1">IFERROR(IF((LEFT(INDIRECT("$F"&amp;$S1732),4))="GOTS",IF($G1732="Organic","GOTS_Organic_raw",(IF($G1732="Responsible","GOTS_Responsible",(IF($G1732="No Attribute (Conventional)","GOTS_conventional",(IF($G1732="Recycled Pre/Post-Consumer","GOTS_pre_post",(IF($G1732="In-Conversion","GOTS_in_conversion",(IF($G1732="Sustainably Sourced","Sustainably_sourced",""))))))))))),IF($G1732="Organic","Organic",(IF($G1732="Responsible","Responsible",(IF($G1732="No Attribute (Conventional)","No_Attribute_Conventional",(IF($G1732="Recycled Pre/Post-Consumer","Recycled_Pre_Post_Consumer",(IF($G1732="In-Conversion","In_Conversion",(IF($G1732="Recycled Pre-Consumer","Recycled_Pre_Consumer",(IF($G1732="Recycled Post-Consumer","Recycled_Post_Consumer",(IF($G1732="Sustainably Sourced","Sustainably_sourced","")))))))))))))))),"")</f>
        <v/>
      </c>
      <c r="AE1732" s="13" t="e" cm="1">
        <f t="array" aca="1" ref="AE1732" ca="1">IF(INDIRECT("$F"&amp;$S1732)="","",IF(LEFT(INDIRECT("$F"&amp;$S1732),3)="GRS","GRS_RCS_RM",IF((LEFT(INDIRECT("$F"&amp;$S1732),3))="RCS","GRS_RCS_RM",IF(INDIRECT("$F"&amp;$S1732)="OCS (No Label)","OCS_Conversion_RM",IF(LEFT(INDIRECT("$F"&amp;$S1732),3)="OCS","OCS_RM",IF(RIGHT(INDIRECT("$F"&amp;$S1732),10)="conversion","GOTS_RM_conversion",IF((LEFT(INDIRECT("$F"&amp;$S1732),4))="GOTS","GOTS_RM","Responsible_RM")))))))</f>
        <v>#REF!</v>
      </c>
      <c r="AF1732" s="13" t="str" cm="1">
        <f t="array" aca="1" ref="AF1732" ca="1">IF($S1732="","",INDIRECT("$Z"&amp;$S1732))</f>
        <v/>
      </c>
      <c r="AG1732" s="155"/>
      <c r="AH1732" s="13" t="str" cm="1">
        <f t="array" aca="1" ref="AH1732" ca="1">IFERROR(INDIRECT("$ag"&amp;S1732),"")</f>
        <v/>
      </c>
      <c r="AI1732" s="13" t="e" cm="1">
        <f t="array" aca="1" ref="AI1732" ca="1">INDIRECT("O"&amp;S1731)</f>
        <v>#REF!</v>
      </c>
      <c r="AJ1732" s="13" t="str">
        <f>IF($I1732="","",INDEX('Raw Material'!$A$1:$J$75,MATCH(I1732,'Raw Material'!$A$1:$A$75,0),(MATCH(G1732,'Raw Material'!$A$1:$J$1,0))))</f>
        <v/>
      </c>
      <c r="AK1732" s="13" t="str">
        <f t="shared" si="777"/>
        <v>YANLIŞRM</v>
      </c>
      <c r="AL1732" s="153" t="str">
        <f t="shared" si="778"/>
        <v/>
      </c>
    </row>
    <row r="1733" spans="1:38" ht="16.5" customHeight="1" thickBot="1">
      <c r="A1733" s="163"/>
      <c r="B1733" s="170"/>
      <c r="C1733" s="171"/>
      <c r="D1733" s="156"/>
      <c r="E1733" s="156"/>
      <c r="F1733" s="176"/>
      <c r="G1733" s="157"/>
      <c r="H1733" s="158"/>
      <c r="I1733" s="158"/>
      <c r="J1733" s="158"/>
      <c r="K1733" s="33"/>
      <c r="L1733" s="180"/>
      <c r="M1733" s="180"/>
      <c r="N1733" s="82"/>
      <c r="O1733" s="186"/>
      <c r="P1733" s="103"/>
      <c r="Q1733" s="84" t="str">
        <f t="shared" si="779"/>
        <v/>
      </c>
      <c r="R1733" s="159"/>
      <c r="S1733" s="28" t="str" cm="1">
        <f t="array" aca="1" ref="S1733" ca="1">IF(INDIRECT("A"&amp;114+$U1733)&lt;&gt;"",114+$U1733,"")</f>
        <v/>
      </c>
      <c r="T1733" s="28" t="str">
        <f t="shared" ca="1" si="780"/>
        <v>$B</v>
      </c>
      <c r="U1733" s="29">
        <f t="shared" si="786"/>
        <v>1608</v>
      </c>
      <c r="V1733" s="29">
        <v>134.916666666677</v>
      </c>
      <c r="W1733" s="29">
        <f t="shared" si="759"/>
        <v>134</v>
      </c>
      <c r="X1733" s="41" t="str" cm="1">
        <f t="array" aca="1" ref="X1733" ca="1">IFERROR(INDEX('PC&amp;PD'!$A$1:$AP$15,ROW('PC&amp;PD'!$A$15),MATCH(INDIRECT(T1733),'PC&amp;PD'!$A$1:$AP$1,0)),"")</f>
        <v/>
      </c>
      <c r="Z1733" s="155"/>
      <c r="AA1733" s="13" t="str">
        <f t="shared" si="776"/>
        <v/>
      </c>
      <c r="AB1733" s="155"/>
      <c r="AC1733" s="13" t="str">
        <f t="shared" ca="1" si="781"/>
        <v>$AB</v>
      </c>
      <c r="AD1733" s="13" t="str" cm="1">
        <f t="array" aca="1" ref="AD1733" ca="1">IFERROR(IF((LEFT(INDIRECT("$F"&amp;$S1733),4))="GOTS",IF($G1733="Organic","GOTS_Organic_raw",(IF($G1733="Responsible","GOTS_Responsible",(IF($G1733="No Attribute (Conventional)","GOTS_conventional",(IF($G1733="Recycled Pre/Post-Consumer","GOTS_pre_post",(IF($G1733="In-Conversion","GOTS_in_conversion",(IF($G1733="Sustainably Sourced","Sustainably_sourced",""))))))))))),IF($G1733="Organic","Organic",(IF($G1733="Responsible","Responsible",(IF($G1733="No Attribute (Conventional)","No_Attribute_Conventional",(IF($G1733="Recycled Pre/Post-Consumer","Recycled_Pre_Post_Consumer",(IF($G1733="In-Conversion","In_Conversion",(IF($G1733="Recycled Pre-Consumer","Recycled_Pre_Consumer",(IF($G1733="Recycled Post-Consumer","Recycled_Post_Consumer",(IF($G1733="Sustainably Sourced","Sustainably_sourced","")))))))))))))))),"")</f>
        <v/>
      </c>
      <c r="AE1733" s="13" t="e" cm="1">
        <f t="array" aca="1" ref="AE1733" ca="1">IF(INDIRECT("$F"&amp;$S1733)="","",IF(LEFT(INDIRECT("$F"&amp;$S1733),3)="GRS","GRS_RCS_RM",IF((LEFT(INDIRECT("$F"&amp;$S1733),3))="RCS","GRS_RCS_RM",IF(INDIRECT("$F"&amp;$S1733)="OCS (No Label)","OCS_Conversion_RM",IF(LEFT(INDIRECT("$F"&amp;$S1733),3)="OCS","OCS_RM",IF(RIGHT(INDIRECT("$F"&amp;$S1733),10)="conversion","GOTS_RM_conversion",IF((LEFT(INDIRECT("$F"&amp;$S1733),4))="GOTS","GOTS_RM","Responsible_RM")))))))</f>
        <v>#REF!</v>
      </c>
      <c r="AF1733" s="13" t="str" cm="1">
        <f t="array" aca="1" ref="AF1733" ca="1">IF($S1733="","",INDIRECT("$Z"&amp;$S1733))</f>
        <v/>
      </c>
      <c r="AG1733" s="155"/>
      <c r="AH1733" s="13" t="str" cm="1">
        <f t="array" aca="1" ref="AH1733" ca="1">IFERROR(INDIRECT("$ag"&amp;S1733),"")</f>
        <v/>
      </c>
      <c r="AI1733" s="13" t="e" cm="1">
        <f t="array" aca="1" ref="AI1733" ca="1">INDIRECT("O"&amp;S1732)</f>
        <v>#REF!</v>
      </c>
      <c r="AJ1733" s="13" t="str">
        <f>IF($I1733="","",INDEX('Raw Material'!$A$1:$J$75,MATCH(I1733,'Raw Material'!$A$1:$A$75,0),(MATCH(G1733,'Raw Material'!$A$1:$J$1,0))))</f>
        <v/>
      </c>
      <c r="AK1733" s="13" t="str">
        <f t="shared" si="777"/>
        <v>YANLIŞRM</v>
      </c>
      <c r="AL1733" s="153" t="str">
        <f t="shared" si="778"/>
        <v/>
      </c>
    </row>
    <row r="1734" spans="1:38" ht="16.5" customHeight="1">
      <c r="A1734" s="160" t="str">
        <f>IF(B1734="","",COUNTA($B$114:$B1734))</f>
        <v/>
      </c>
      <c r="B1734" s="164"/>
      <c r="C1734" s="165"/>
      <c r="D1734" s="183"/>
      <c r="E1734" s="183"/>
      <c r="F1734" s="172"/>
      <c r="G1734" s="212"/>
      <c r="H1734" s="206"/>
      <c r="I1734" s="206"/>
      <c r="J1734" s="206"/>
      <c r="K1734" s="31"/>
      <c r="L1734" s="177" t="str">
        <f t="shared" ref="L1734" si="787">IF(R1734="","",LEFT(R1734,LEN(R1734)-2))</f>
        <v/>
      </c>
      <c r="M1734" s="177"/>
      <c r="N1734" s="80"/>
      <c r="O1734" s="184"/>
      <c r="P1734" s="103"/>
      <c r="Q1734" s="84" t="str">
        <f t="shared" si="779"/>
        <v/>
      </c>
      <c r="R1734" s="159" t="str">
        <f t="shared" ref="R1734" si="788">CONCATENATE($Q1734,Q1735,Q1736,Q1737,Q1738,Q1739,$Q1740,$Q1741,$Q1742,$Q1743,Q1744,Q1745)</f>
        <v/>
      </c>
      <c r="S1734" s="28" t="str" cm="1">
        <f t="array" aca="1" ref="S1734" ca="1">IF(INDIRECT("A"&amp;114+$U1734)&lt;&gt;"",114+$U1734,"")</f>
        <v/>
      </c>
      <c r="T1734" s="28" t="str">
        <f t="shared" ca="1" si="780"/>
        <v>$B</v>
      </c>
      <c r="U1734" s="29">
        <f t="shared" si="786"/>
        <v>1620</v>
      </c>
      <c r="V1734" s="29">
        <v>135.000000000011</v>
      </c>
      <c r="W1734" s="29">
        <f t="shared" si="759"/>
        <v>135</v>
      </c>
      <c r="X1734" s="41" t="str" cm="1">
        <f t="array" aca="1" ref="X1734" ca="1">IFERROR(INDEX('PC&amp;PD'!$A$1:$AP$15,ROW('PC&amp;PD'!$A$15),MATCH(INDIRECT(T1734),'PC&amp;PD'!$A$1:$AP$1,0)),"")</f>
        <v/>
      </c>
      <c r="Z1734" s="155" t="str">
        <f t="shared" ref="Z1734" si="789">IFERROR(IF($F1734="OCS 100","OCS (OCS 100)",IF($F1734="OCS Blended","OCS (OCS Blended)",IF($F1734="OCS (No Label)","OCS (No Label)",IF($F1734="RCS 100","RCS (RCS 100)",IF($F1734="RCS Blended","RCS (RCS Blended)",IF($F1734="GRS","GRS (GRS)",IF($F1734="GRS (No Label)", "GRS (No Label)",IF($F1734="RDS","RDS (RDS)",IF($F1734="RWS","RWS (RWS)",IF($F1734="RAS","RAS (RAS)",IF($F1734="RMS","RMS (RMS)",IF($F1734="GOTS Organic","GOTS (Organic)",IF($F1734="GOTS Made with organic","GOTS (Made with Organic)",IF($F1734="GOTS Organic - in conversion","GOTS (Organic - In Conversion)",IF($F1734="GOTS Made with organic - in conversion","GOTS (Made with Organic - In Conversion)",""))))))))))))))),"")</f>
        <v/>
      </c>
      <c r="AA1734" s="13" t="str">
        <f t="shared" si="776"/>
        <v/>
      </c>
      <c r="AB1734" s="155" t="str">
        <f t="shared" ref="AB1734" si="790">IFERROR(IF($F1734="OCS 100", "OCS_100",IF($F1734="OCS Blended", "OCS_Blended",IF($F1734="OCS (No Label)", "OCS_No_Label",IF($F1734="RCS 100", "RCS_100",IF($F1734="RCS Blended","RCS_Blended",IF($F1734="GRS","GRS",IF($F1734="GRS (No Label)", "GRS_No_Label",IF($F1734="RDS","RDS",IF($F1734="RWS","RWS",IF($F1734="RMS","RMS",IF($F1734="GOTS Organic","GOTS_Organic",IF($F1734="GOTS Made with organic","GOTS_Made_with_organic",IF($F1734="GOTS Organic - in conversion","GOTS_Organic_in_Conversion",IF($F1734="GOTS Made with organic - in conversion","GOTS_Made_with_Organic_in_Conversion",IF($F1734="RAS","RAS",""))))))))))))))),"")</f>
        <v/>
      </c>
      <c r="AC1734" s="13" t="str">
        <f t="shared" ca="1" si="781"/>
        <v>$AB</v>
      </c>
      <c r="AD1734" s="13" t="str" cm="1">
        <f t="array" aca="1" ref="AD1734" ca="1">IFERROR(IF((LEFT(INDIRECT("$F"&amp;$S1734),4))="GOTS",IF($G1734="Organic","GOTS_Organic_raw",(IF($G1734="Responsible","GOTS_Responsible",(IF($G1734="No Attribute (Conventional)","GOTS_conventional",(IF($G1734="Recycled Pre/Post-Consumer","GOTS_pre_post",(IF($G1734="In-Conversion","GOTS_in_conversion",(IF($G1734="Sustainably Sourced","Sustainably_sourced",""))))))))))),IF($G1734="Organic","Organic",(IF($G1734="Responsible","Responsible",(IF($G1734="No Attribute (Conventional)","No_Attribute_Conventional",(IF($G1734="Recycled Pre/Post-Consumer","Recycled_Pre_Post_Consumer",(IF($G1734="In-Conversion","In_Conversion",(IF($G1734="Recycled Pre-Consumer","Recycled_Pre_Consumer",(IF($G1734="Recycled Post-Consumer","Recycled_Post_Consumer",(IF($G1734="Sustainably Sourced","Sustainably_sourced","")))))))))))))))),"")</f>
        <v/>
      </c>
      <c r="AE1734" s="13" t="e" cm="1">
        <f t="array" aca="1" ref="AE1734" ca="1">IF(INDIRECT("$F"&amp;$S1734)="","",IF(LEFT(INDIRECT("$F"&amp;$S1734),3)="GRS","GRS_RCS_RM",IF((LEFT(INDIRECT("$F"&amp;$S1734),3))="RCS","GRS_RCS_RM",IF(INDIRECT("$F"&amp;$S1734)="OCS (No Label)","OCS_Conversion_RM",IF(LEFT(INDIRECT("$F"&amp;$S1734),3)="OCS","OCS_RM",IF(RIGHT(INDIRECT("$F"&amp;$S1734),10)="conversion","GOTS_RM_conversion",IF((LEFT(INDIRECT("$F"&amp;$S1734),4))="GOTS","GOTS_RM","Responsible_RM")))))))</f>
        <v>#REF!</v>
      </c>
      <c r="AF1734" s="13" t="str" cm="1">
        <f t="array" aca="1" ref="AF1734" ca="1">IF($S1734="","",INDIRECT("$Z"&amp;$S1734))</f>
        <v/>
      </c>
      <c r="AG1734" s="155" t="str">
        <f t="shared" ref="AG1734:AG1794" si="791">IF(AND(Y1734="",Y1735="",Y1736="",Y1737="",Y1738="",Y1739="",Y1740="",Y1741="",Y1742="",Y1743="",Y1744="",Y1745=""),"",CONCATENATE(Y1734&amp;", "&amp;Y1735&amp;", "&amp;Y1736&amp;", "&amp;Y1737&amp;", "&amp;Y1738&amp;", "&amp;Y1739&amp;", "&amp;Y1740&amp;", "&amp;Y1741&amp;", "&amp;Y1742&amp;", "&amp;Y1743&amp;", "&amp;Y1744&amp;", "&amp;Y1745))</f>
        <v/>
      </c>
      <c r="AH1734" s="13" t="str" cm="1">
        <f t="array" aca="1" ref="AH1734" ca="1">IFERROR(INDIRECT("$ag"&amp;S1734),"")</f>
        <v/>
      </c>
      <c r="AI1734" s="13" t="e" cm="1">
        <f t="array" aca="1" ref="AI1734" ca="1">INDIRECT("O"&amp;S1733)</f>
        <v>#REF!</v>
      </c>
      <c r="AJ1734" s="13" t="str">
        <f>IF($I1734="","",INDEX('Raw Material'!$A$1:$J$75,MATCH(I1734,'Raw Material'!$A$1:$A$75,0),(MATCH(G1734,'Raw Material'!$A$1:$J$1,0))))</f>
        <v/>
      </c>
      <c r="AK1734" s="13" t="str">
        <f t="shared" si="777"/>
        <v>YANLIŞRM</v>
      </c>
      <c r="AL1734" s="153" t="str">
        <f t="shared" si="778"/>
        <v/>
      </c>
    </row>
    <row r="1735" spans="1:38" ht="16.5" customHeight="1">
      <c r="A1735" s="161"/>
      <c r="B1735" s="166"/>
      <c r="C1735" s="167"/>
      <c r="D1735" s="156"/>
      <c r="E1735" s="156"/>
      <c r="F1735" s="173"/>
      <c r="G1735" s="181"/>
      <c r="H1735" s="182"/>
      <c r="I1735" s="182"/>
      <c r="J1735" s="182"/>
      <c r="K1735" s="32"/>
      <c r="L1735" s="178"/>
      <c r="M1735" s="178"/>
      <c r="N1735" s="81"/>
      <c r="O1735" s="185"/>
      <c r="P1735" s="103"/>
      <c r="Q1735" s="84" t="str">
        <f t="shared" si="779"/>
        <v/>
      </c>
      <c r="R1735" s="159"/>
      <c r="S1735" s="28" t="str" cm="1">
        <f t="array" aca="1" ref="S1735" ca="1">IF(INDIRECT("A"&amp;114+$U1735)&lt;&gt;"",114+$U1735,"")</f>
        <v/>
      </c>
      <c r="T1735" s="28" t="str">
        <f t="shared" ca="1" si="780"/>
        <v>$B</v>
      </c>
      <c r="U1735" s="29">
        <f t="shared" si="786"/>
        <v>1620</v>
      </c>
      <c r="V1735" s="29">
        <v>135.083333333344</v>
      </c>
      <c r="W1735" s="29">
        <f t="shared" si="759"/>
        <v>135</v>
      </c>
      <c r="X1735" s="41" t="str" cm="1">
        <f t="array" aca="1" ref="X1735" ca="1">IFERROR(INDEX('PC&amp;PD'!$A$1:$AP$15,ROW('PC&amp;PD'!$A$15),MATCH(INDIRECT(T1735),'PC&amp;PD'!$A$1:$AP$1,0)),"")</f>
        <v/>
      </c>
      <c r="Z1735" s="155"/>
      <c r="AA1735" s="13" t="str">
        <f t="shared" si="776"/>
        <v/>
      </c>
      <c r="AB1735" s="155"/>
      <c r="AC1735" s="13" t="str">
        <f t="shared" ca="1" si="781"/>
        <v>$AB</v>
      </c>
      <c r="AD1735" s="13" t="str" cm="1">
        <f t="array" aca="1" ref="AD1735" ca="1">IFERROR(IF((LEFT(INDIRECT("$F"&amp;$S1735),4))="GOTS",IF($G1735="Organic","GOTS_Organic_raw",(IF($G1735="Responsible","GOTS_Responsible",(IF($G1735="No Attribute (Conventional)","GOTS_conventional",(IF($G1735="Recycled Pre/Post-Consumer","GOTS_pre_post",(IF($G1735="In-Conversion","GOTS_in_conversion",(IF($G1735="Sustainably Sourced","Sustainably_sourced",""))))))))))),IF($G1735="Organic","Organic",(IF($G1735="Responsible","Responsible",(IF($G1735="No Attribute (Conventional)","No_Attribute_Conventional",(IF($G1735="Recycled Pre/Post-Consumer","Recycled_Pre_Post_Consumer",(IF($G1735="In-Conversion","In_Conversion",(IF($G1735="Recycled Pre-Consumer","Recycled_Pre_Consumer",(IF($G1735="Recycled Post-Consumer","Recycled_Post_Consumer",(IF($G1735="Sustainably Sourced","Sustainably_sourced","")))))))))))))))),"")</f>
        <v/>
      </c>
      <c r="AE1735" s="13" t="e" cm="1">
        <f t="array" aca="1" ref="AE1735" ca="1">IF(INDIRECT("$F"&amp;$S1735)="","",IF(LEFT(INDIRECT("$F"&amp;$S1735),3)="GRS","GRS_RCS_RM",IF((LEFT(INDIRECT("$F"&amp;$S1735),3))="RCS","GRS_RCS_RM",IF(INDIRECT("$F"&amp;$S1735)="OCS (No Label)","OCS_Conversion_RM",IF(LEFT(INDIRECT("$F"&amp;$S1735),3)="OCS","OCS_RM",IF(RIGHT(INDIRECT("$F"&amp;$S1735),10)="conversion","GOTS_RM_conversion",IF((LEFT(INDIRECT("$F"&amp;$S1735),4))="GOTS","GOTS_RM","Responsible_RM")))))))</f>
        <v>#REF!</v>
      </c>
      <c r="AF1735" s="13" t="str" cm="1">
        <f t="array" aca="1" ref="AF1735" ca="1">IF($S1735="","",INDIRECT("$Z"&amp;$S1735))</f>
        <v/>
      </c>
      <c r="AG1735" s="155"/>
      <c r="AH1735" s="13" t="str" cm="1">
        <f t="array" aca="1" ref="AH1735" ca="1">IFERROR(INDIRECT("$ag"&amp;S1735),"")</f>
        <v/>
      </c>
      <c r="AI1735" s="13" t="e" cm="1">
        <f t="array" aca="1" ref="AI1735" ca="1">INDIRECT("O"&amp;S1734)</f>
        <v>#REF!</v>
      </c>
      <c r="AJ1735" s="13" t="str">
        <f>IF($I1735="","",INDEX('Raw Material'!$A$1:$J$75,MATCH(I1735,'Raw Material'!$A$1:$A$75,0),(MATCH(G1735,'Raw Material'!$A$1:$J$1,0))))</f>
        <v/>
      </c>
      <c r="AK1735" s="13" t="str">
        <f t="shared" si="777"/>
        <v>YANLIŞRM</v>
      </c>
      <c r="AL1735" s="153" t="str">
        <f t="shared" si="778"/>
        <v/>
      </c>
    </row>
    <row r="1736" spans="1:38" ht="16.5" customHeight="1">
      <c r="A1736" s="161"/>
      <c r="B1736" s="166"/>
      <c r="C1736" s="167"/>
      <c r="D1736" s="156"/>
      <c r="E1736" s="156"/>
      <c r="F1736" s="173"/>
      <c r="G1736" s="181"/>
      <c r="H1736" s="182"/>
      <c r="I1736" s="182"/>
      <c r="J1736" s="182"/>
      <c r="K1736" s="32"/>
      <c r="L1736" s="178"/>
      <c r="M1736" s="178"/>
      <c r="N1736" s="81"/>
      <c r="O1736" s="185"/>
      <c r="P1736" s="103"/>
      <c r="Q1736" s="84" t="str">
        <f t="shared" si="779"/>
        <v/>
      </c>
      <c r="R1736" s="159"/>
      <c r="S1736" s="28" t="str" cm="1">
        <f t="array" aca="1" ref="S1736" ca="1">IF(INDIRECT("A"&amp;114+$U1736)&lt;&gt;"",114+$U1736,"")</f>
        <v/>
      </c>
      <c r="T1736" s="28" t="str">
        <f t="shared" ca="1" si="780"/>
        <v>$B</v>
      </c>
      <c r="U1736" s="29">
        <f t="shared" si="786"/>
        <v>1620</v>
      </c>
      <c r="V1736" s="29">
        <v>135.166666666677</v>
      </c>
      <c r="W1736" s="29">
        <f t="shared" si="759"/>
        <v>135</v>
      </c>
      <c r="X1736" s="41" t="str" cm="1">
        <f t="array" aca="1" ref="X1736" ca="1">IFERROR(INDEX('PC&amp;PD'!$A$1:$AP$15,ROW('PC&amp;PD'!$A$15),MATCH(INDIRECT(T1736),'PC&amp;PD'!$A$1:$AP$1,0)),"")</f>
        <v/>
      </c>
      <c r="Z1736" s="155"/>
      <c r="AA1736" s="13" t="str">
        <f t="shared" si="776"/>
        <v/>
      </c>
      <c r="AB1736" s="155"/>
      <c r="AC1736" s="13" t="str">
        <f t="shared" ca="1" si="781"/>
        <v>$AB</v>
      </c>
      <c r="AD1736" s="13" t="str" cm="1">
        <f t="array" aca="1" ref="AD1736" ca="1">IFERROR(IF((LEFT(INDIRECT("$F"&amp;$S1736),4))="GOTS",IF($G1736="Organic","GOTS_Organic_raw",(IF($G1736="Responsible","GOTS_Responsible",(IF($G1736="No Attribute (Conventional)","GOTS_conventional",(IF($G1736="Recycled Pre/Post-Consumer","GOTS_pre_post",(IF($G1736="In-Conversion","GOTS_in_conversion",(IF($G1736="Sustainably Sourced","Sustainably_sourced",""))))))))))),IF($G1736="Organic","Organic",(IF($G1736="Responsible","Responsible",(IF($G1736="No Attribute (Conventional)","No_Attribute_Conventional",(IF($G1736="Recycled Pre/Post-Consumer","Recycled_Pre_Post_Consumer",(IF($G1736="In-Conversion","In_Conversion",(IF($G1736="Recycled Pre-Consumer","Recycled_Pre_Consumer",(IF($G1736="Recycled Post-Consumer","Recycled_Post_Consumer",(IF($G1736="Sustainably Sourced","Sustainably_sourced","")))))))))))))))),"")</f>
        <v/>
      </c>
      <c r="AE1736" s="13" t="e" cm="1">
        <f t="array" aca="1" ref="AE1736" ca="1">IF(INDIRECT("$F"&amp;$S1736)="","",IF(LEFT(INDIRECT("$F"&amp;$S1736),3)="GRS","GRS_RCS_RM",IF((LEFT(INDIRECT("$F"&amp;$S1736),3))="RCS","GRS_RCS_RM",IF(INDIRECT("$F"&amp;$S1736)="OCS (No Label)","OCS_Conversion_RM",IF(LEFT(INDIRECT("$F"&amp;$S1736),3)="OCS","OCS_RM",IF(RIGHT(INDIRECT("$F"&amp;$S1736),10)="conversion","GOTS_RM_conversion",IF((LEFT(INDIRECT("$F"&amp;$S1736),4))="GOTS","GOTS_RM","Responsible_RM")))))))</f>
        <v>#REF!</v>
      </c>
      <c r="AF1736" s="13" t="str" cm="1">
        <f t="array" aca="1" ref="AF1736" ca="1">IF($S1736="","",INDIRECT("$Z"&amp;$S1736))</f>
        <v/>
      </c>
      <c r="AG1736" s="155"/>
      <c r="AH1736" s="13" t="str" cm="1">
        <f t="array" aca="1" ref="AH1736" ca="1">IFERROR(INDIRECT("$ag"&amp;S1736),"")</f>
        <v/>
      </c>
      <c r="AI1736" s="13" t="e" cm="1">
        <f t="array" aca="1" ref="AI1736" ca="1">INDIRECT("O"&amp;S1735)</f>
        <v>#REF!</v>
      </c>
      <c r="AJ1736" s="13" t="str">
        <f>IF($I1736="","",INDEX('Raw Material'!$A$1:$J$75,MATCH(I1736,'Raw Material'!$A$1:$A$75,0),(MATCH(G1736,'Raw Material'!$A$1:$J$1,0))))</f>
        <v/>
      </c>
      <c r="AK1736" s="13" t="str">
        <f t="shared" si="777"/>
        <v>YANLIŞRM</v>
      </c>
      <c r="AL1736" s="153" t="str">
        <f t="shared" si="778"/>
        <v/>
      </c>
    </row>
    <row r="1737" spans="1:38" ht="16.5" customHeight="1">
      <c r="A1737" s="161"/>
      <c r="B1737" s="166"/>
      <c r="C1737" s="167"/>
      <c r="D1737" s="156"/>
      <c r="E1737" s="156"/>
      <c r="F1737" s="174"/>
      <c r="G1737" s="181"/>
      <c r="H1737" s="182"/>
      <c r="I1737" s="182"/>
      <c r="J1737" s="182"/>
      <c r="K1737" s="32"/>
      <c r="L1737" s="178"/>
      <c r="M1737" s="178"/>
      <c r="N1737" s="81"/>
      <c r="O1737" s="185"/>
      <c r="P1737" s="103"/>
      <c r="Q1737" s="84" t="str">
        <f t="shared" si="779"/>
        <v/>
      </c>
      <c r="R1737" s="159"/>
      <c r="S1737" s="28" t="str" cm="1">
        <f t="array" aca="1" ref="S1737" ca="1">IF(INDIRECT("A"&amp;114+$U1737)&lt;&gt;"",114+$U1737,"")</f>
        <v/>
      </c>
      <c r="T1737" s="28" t="str">
        <f t="shared" ca="1" si="780"/>
        <v>$B</v>
      </c>
      <c r="U1737" s="29">
        <f t="shared" si="786"/>
        <v>1620</v>
      </c>
      <c r="V1737" s="29">
        <v>135.250000000011</v>
      </c>
      <c r="W1737" s="29">
        <f t="shared" ref="W1737:W1800" si="792">ROUNDDOWN(V1737,0)</f>
        <v>135</v>
      </c>
      <c r="X1737" s="41" t="str" cm="1">
        <f t="array" aca="1" ref="X1737" ca="1">IFERROR(INDEX('PC&amp;PD'!$A$1:$AP$15,ROW('PC&amp;PD'!$A$15),MATCH(INDIRECT(T1737),'PC&amp;PD'!$A$1:$AP$1,0)),"")</f>
        <v/>
      </c>
      <c r="Z1737" s="155"/>
      <c r="AA1737" s="13" t="str">
        <f t="shared" si="776"/>
        <v/>
      </c>
      <c r="AB1737" s="155"/>
      <c r="AC1737" s="13" t="str">
        <f t="shared" ca="1" si="781"/>
        <v>$AB</v>
      </c>
      <c r="AD1737" s="13" t="str" cm="1">
        <f t="array" aca="1" ref="AD1737" ca="1">IFERROR(IF((LEFT(INDIRECT("$F"&amp;$S1737),4))="GOTS",IF($G1737="Organic","GOTS_Organic_raw",(IF($G1737="Responsible","GOTS_Responsible",(IF($G1737="No Attribute (Conventional)","GOTS_conventional",(IF($G1737="Recycled Pre/Post-Consumer","GOTS_pre_post",(IF($G1737="In-Conversion","GOTS_in_conversion",(IF($G1737="Sustainably Sourced","Sustainably_sourced",""))))))))))),IF($G1737="Organic","Organic",(IF($G1737="Responsible","Responsible",(IF($G1737="No Attribute (Conventional)","No_Attribute_Conventional",(IF($G1737="Recycled Pre/Post-Consumer","Recycled_Pre_Post_Consumer",(IF($G1737="In-Conversion","In_Conversion",(IF($G1737="Recycled Pre-Consumer","Recycled_Pre_Consumer",(IF($G1737="Recycled Post-Consumer","Recycled_Post_Consumer",(IF($G1737="Sustainably Sourced","Sustainably_sourced","")))))))))))))))),"")</f>
        <v/>
      </c>
      <c r="AE1737" s="13" t="e" cm="1">
        <f t="array" aca="1" ref="AE1737" ca="1">IF(INDIRECT("$F"&amp;$S1737)="","",IF(LEFT(INDIRECT("$F"&amp;$S1737),3)="GRS","GRS_RCS_RM",IF((LEFT(INDIRECT("$F"&amp;$S1737),3))="RCS","GRS_RCS_RM",IF(INDIRECT("$F"&amp;$S1737)="OCS (No Label)","OCS_Conversion_RM",IF(LEFT(INDIRECT("$F"&amp;$S1737),3)="OCS","OCS_RM",IF(RIGHT(INDIRECT("$F"&amp;$S1737),10)="conversion","GOTS_RM_conversion",IF((LEFT(INDIRECT("$F"&amp;$S1737),4))="GOTS","GOTS_RM","Responsible_RM")))))))</f>
        <v>#REF!</v>
      </c>
      <c r="AF1737" s="13" t="str" cm="1">
        <f t="array" aca="1" ref="AF1737" ca="1">IF($S1737="","",INDIRECT("$Z"&amp;$S1737))</f>
        <v/>
      </c>
      <c r="AG1737" s="155"/>
      <c r="AH1737" s="13" t="str" cm="1">
        <f t="array" aca="1" ref="AH1737" ca="1">IFERROR(INDIRECT("$ag"&amp;S1737),"")</f>
        <v/>
      </c>
      <c r="AI1737" s="13" t="e" cm="1">
        <f t="array" aca="1" ref="AI1737" ca="1">INDIRECT("O"&amp;S1736)</f>
        <v>#REF!</v>
      </c>
      <c r="AJ1737" s="13" t="str">
        <f>IF($I1737="","",INDEX('Raw Material'!$A$1:$J$75,MATCH(I1737,'Raw Material'!$A$1:$A$75,0),(MATCH(G1737,'Raw Material'!$A$1:$J$1,0))))</f>
        <v/>
      </c>
      <c r="AK1737" s="13" t="str">
        <f t="shared" si="777"/>
        <v>YANLIŞRM</v>
      </c>
      <c r="AL1737" s="153" t="str">
        <f t="shared" si="778"/>
        <v/>
      </c>
    </row>
    <row r="1738" spans="1:38" ht="16.5" customHeight="1">
      <c r="A1738" s="161"/>
      <c r="B1738" s="166"/>
      <c r="C1738" s="167"/>
      <c r="D1738" s="156"/>
      <c r="E1738" s="156"/>
      <c r="F1738" s="174"/>
      <c r="G1738" s="181"/>
      <c r="H1738" s="182"/>
      <c r="I1738" s="182"/>
      <c r="J1738" s="182"/>
      <c r="K1738" s="32"/>
      <c r="L1738" s="178"/>
      <c r="M1738" s="178"/>
      <c r="N1738" s="81"/>
      <c r="O1738" s="185"/>
      <c r="P1738" s="103"/>
      <c r="Q1738" s="84" t="str">
        <f t="shared" si="779"/>
        <v/>
      </c>
      <c r="R1738" s="159"/>
      <c r="S1738" s="28" t="str" cm="1">
        <f t="array" aca="1" ref="S1738" ca="1">IF(INDIRECT("A"&amp;114+$U1738)&lt;&gt;"",114+$U1738,"")</f>
        <v/>
      </c>
      <c r="T1738" s="28" t="str">
        <f t="shared" ca="1" si="780"/>
        <v>$B</v>
      </c>
      <c r="U1738" s="29">
        <f t="shared" si="786"/>
        <v>1620</v>
      </c>
      <c r="V1738" s="29">
        <v>135.333333333344</v>
      </c>
      <c r="W1738" s="29">
        <f t="shared" si="792"/>
        <v>135</v>
      </c>
      <c r="X1738" s="41" t="str" cm="1">
        <f t="array" aca="1" ref="X1738" ca="1">IFERROR(INDEX('PC&amp;PD'!$A$1:$AP$15,ROW('PC&amp;PD'!$A$15),MATCH(INDIRECT(T1738),'PC&amp;PD'!$A$1:$AP$1,0)),"")</f>
        <v/>
      </c>
      <c r="Z1738" s="155"/>
      <c r="AA1738" s="13" t="str">
        <f t="shared" si="776"/>
        <v/>
      </c>
      <c r="AB1738" s="155"/>
      <c r="AC1738" s="13" t="str">
        <f t="shared" ca="1" si="781"/>
        <v>$AB</v>
      </c>
      <c r="AD1738" s="13" t="str" cm="1">
        <f t="array" aca="1" ref="AD1738" ca="1">IFERROR(IF((LEFT(INDIRECT("$F"&amp;$S1738),4))="GOTS",IF($G1738="Organic","GOTS_Organic_raw",(IF($G1738="Responsible","GOTS_Responsible",(IF($G1738="No Attribute (Conventional)","GOTS_conventional",(IF($G1738="Recycled Pre/Post-Consumer","GOTS_pre_post",(IF($G1738="In-Conversion","GOTS_in_conversion",(IF($G1738="Sustainably Sourced","Sustainably_sourced",""))))))))))),IF($G1738="Organic","Organic",(IF($G1738="Responsible","Responsible",(IF($G1738="No Attribute (Conventional)","No_Attribute_Conventional",(IF($G1738="Recycled Pre/Post-Consumer","Recycled_Pre_Post_Consumer",(IF($G1738="In-Conversion","In_Conversion",(IF($G1738="Recycled Pre-Consumer","Recycled_Pre_Consumer",(IF($G1738="Recycled Post-Consumer","Recycled_Post_Consumer",(IF($G1738="Sustainably Sourced","Sustainably_sourced","")))))))))))))))),"")</f>
        <v/>
      </c>
      <c r="AE1738" s="13" t="e" cm="1">
        <f t="array" aca="1" ref="AE1738" ca="1">IF(INDIRECT("$F"&amp;$S1738)="","",IF(LEFT(INDIRECT("$F"&amp;$S1738),3)="GRS","GRS_RCS_RM",IF((LEFT(INDIRECT("$F"&amp;$S1738),3))="RCS","GRS_RCS_RM",IF(INDIRECT("$F"&amp;$S1738)="OCS (No Label)","OCS_Conversion_RM",IF(LEFT(INDIRECT("$F"&amp;$S1738),3)="OCS","OCS_RM",IF(RIGHT(INDIRECT("$F"&amp;$S1738),10)="conversion","GOTS_RM_conversion",IF((LEFT(INDIRECT("$F"&amp;$S1738),4))="GOTS","GOTS_RM","Responsible_RM")))))))</f>
        <v>#REF!</v>
      </c>
      <c r="AF1738" s="13" t="str" cm="1">
        <f t="array" aca="1" ref="AF1738" ca="1">IF($S1738="","",INDIRECT("$Z"&amp;$S1738))</f>
        <v/>
      </c>
      <c r="AG1738" s="155"/>
      <c r="AH1738" s="13" t="str" cm="1">
        <f t="array" aca="1" ref="AH1738" ca="1">IFERROR(INDIRECT("$ag"&amp;S1738),"")</f>
        <v/>
      </c>
      <c r="AI1738" s="13" t="e" cm="1">
        <f t="array" aca="1" ref="AI1738" ca="1">INDIRECT("O"&amp;S1737)</f>
        <v>#REF!</v>
      </c>
      <c r="AJ1738" s="13" t="str">
        <f>IF($I1738="","",INDEX('Raw Material'!$A$1:$J$75,MATCH(I1738,'Raw Material'!$A$1:$A$75,0),(MATCH(G1738,'Raw Material'!$A$1:$J$1,0))))</f>
        <v/>
      </c>
      <c r="AK1738" s="13" t="str">
        <f t="shared" si="777"/>
        <v>YANLIŞRM</v>
      </c>
      <c r="AL1738" s="153" t="str">
        <f t="shared" si="778"/>
        <v/>
      </c>
    </row>
    <row r="1739" spans="1:38" ht="16.5" customHeight="1">
      <c r="A1739" s="161"/>
      <c r="B1739" s="166"/>
      <c r="C1739" s="167"/>
      <c r="D1739" s="156"/>
      <c r="E1739" s="156"/>
      <c r="F1739" s="174"/>
      <c r="G1739" s="181"/>
      <c r="H1739" s="182"/>
      <c r="I1739" s="182"/>
      <c r="J1739" s="182"/>
      <c r="K1739" s="32"/>
      <c r="L1739" s="178"/>
      <c r="M1739" s="178"/>
      <c r="N1739" s="81"/>
      <c r="O1739" s="185"/>
      <c r="P1739" s="103"/>
      <c r="Q1739" s="84" t="str">
        <f t="shared" si="779"/>
        <v/>
      </c>
      <c r="R1739" s="159"/>
      <c r="S1739" s="28" t="str" cm="1">
        <f t="array" aca="1" ref="S1739" ca="1">IF(INDIRECT("A"&amp;114+$U1739)&lt;&gt;"",114+$U1739,"")</f>
        <v/>
      </c>
      <c r="T1739" s="28" t="str">
        <f t="shared" ca="1" si="780"/>
        <v>$B</v>
      </c>
      <c r="U1739" s="29">
        <f t="shared" si="786"/>
        <v>1620</v>
      </c>
      <c r="V1739" s="29">
        <v>135.416666666677</v>
      </c>
      <c r="W1739" s="29">
        <f t="shared" si="792"/>
        <v>135</v>
      </c>
      <c r="X1739" s="41" t="str" cm="1">
        <f t="array" aca="1" ref="X1739" ca="1">IFERROR(INDEX('PC&amp;PD'!$A$1:$AP$15,ROW('PC&amp;PD'!$A$15),MATCH(INDIRECT(T1739),'PC&amp;PD'!$A$1:$AP$1,0)),"")</f>
        <v/>
      </c>
      <c r="Z1739" s="155"/>
      <c r="AA1739" s="13" t="str">
        <f t="shared" si="776"/>
        <v/>
      </c>
      <c r="AB1739" s="155"/>
      <c r="AC1739" s="13" t="str">
        <f t="shared" ca="1" si="781"/>
        <v>$AB</v>
      </c>
      <c r="AD1739" s="13" t="str" cm="1">
        <f t="array" aca="1" ref="AD1739" ca="1">IFERROR(IF((LEFT(INDIRECT("$F"&amp;$S1739),4))="GOTS",IF($G1739="Organic","GOTS_Organic_raw",(IF($G1739="Responsible","GOTS_Responsible",(IF($G1739="No Attribute (Conventional)","GOTS_conventional",(IF($G1739="Recycled Pre/Post-Consumer","GOTS_pre_post",(IF($G1739="In-Conversion","GOTS_in_conversion",(IF($G1739="Sustainably Sourced","Sustainably_sourced",""))))))))))),IF($G1739="Organic","Organic",(IF($G1739="Responsible","Responsible",(IF($G1739="No Attribute (Conventional)","No_Attribute_Conventional",(IF($G1739="Recycled Pre/Post-Consumer","Recycled_Pre_Post_Consumer",(IF($G1739="In-Conversion","In_Conversion",(IF($G1739="Recycled Pre-Consumer","Recycled_Pre_Consumer",(IF($G1739="Recycled Post-Consumer","Recycled_Post_Consumer",(IF($G1739="Sustainably Sourced","Sustainably_sourced","")))))))))))))))),"")</f>
        <v/>
      </c>
      <c r="AE1739" s="13" t="e" cm="1">
        <f t="array" aca="1" ref="AE1739" ca="1">IF(INDIRECT("$F"&amp;$S1739)="","",IF(LEFT(INDIRECT("$F"&amp;$S1739),3)="GRS","GRS_RCS_RM",IF((LEFT(INDIRECT("$F"&amp;$S1739),3))="RCS","GRS_RCS_RM",IF(INDIRECT("$F"&amp;$S1739)="OCS (No Label)","OCS_Conversion_RM",IF(LEFT(INDIRECT("$F"&amp;$S1739),3)="OCS","OCS_RM",IF(RIGHT(INDIRECT("$F"&amp;$S1739),10)="conversion","GOTS_RM_conversion",IF((LEFT(INDIRECT("$F"&amp;$S1739),4))="GOTS","GOTS_RM","Responsible_RM")))))))</f>
        <v>#REF!</v>
      </c>
      <c r="AF1739" s="13" t="str" cm="1">
        <f t="array" aca="1" ref="AF1739" ca="1">IF($S1739="","",INDIRECT("$Z"&amp;$S1739))</f>
        <v/>
      </c>
      <c r="AG1739" s="155"/>
      <c r="AH1739" s="13" t="str" cm="1">
        <f t="array" aca="1" ref="AH1739" ca="1">IFERROR(INDIRECT("$ag"&amp;S1739),"")</f>
        <v/>
      </c>
      <c r="AI1739" s="13" t="e" cm="1">
        <f t="array" aca="1" ref="AI1739" ca="1">INDIRECT("O"&amp;S1738)</f>
        <v>#REF!</v>
      </c>
      <c r="AJ1739" s="13" t="str">
        <f>IF($I1739="","",INDEX('Raw Material'!$A$1:$J$75,MATCH(I1739,'Raw Material'!$A$1:$A$75,0),(MATCH(G1739,'Raw Material'!$A$1:$J$1,0))))</f>
        <v/>
      </c>
      <c r="AK1739" s="13" t="str">
        <f t="shared" si="777"/>
        <v>YANLIŞRM</v>
      </c>
      <c r="AL1739" s="153" t="str">
        <f t="shared" si="778"/>
        <v/>
      </c>
    </row>
    <row r="1740" spans="1:38" ht="16.5" customHeight="1">
      <c r="A1740" s="162"/>
      <c r="B1740" s="168"/>
      <c r="C1740" s="169"/>
      <c r="D1740" s="156"/>
      <c r="E1740" s="156"/>
      <c r="F1740" s="175"/>
      <c r="G1740" s="181"/>
      <c r="H1740" s="182"/>
      <c r="I1740" s="182"/>
      <c r="J1740" s="182"/>
      <c r="K1740" s="32"/>
      <c r="L1740" s="179"/>
      <c r="M1740" s="179"/>
      <c r="N1740" s="81"/>
      <c r="O1740" s="185"/>
      <c r="P1740" s="103"/>
      <c r="Q1740" s="84" t="str">
        <f t="shared" si="779"/>
        <v/>
      </c>
      <c r="R1740" s="159"/>
      <c r="S1740" s="28" t="str" cm="1">
        <f t="array" aca="1" ref="S1740" ca="1">IF(INDIRECT("A"&amp;114+$U1740)&lt;&gt;"",114+$U1740,"")</f>
        <v/>
      </c>
      <c r="T1740" s="28" t="str">
        <f t="shared" ca="1" si="780"/>
        <v>$B</v>
      </c>
      <c r="U1740" s="29">
        <f t="shared" si="786"/>
        <v>1620</v>
      </c>
      <c r="V1740" s="29">
        <v>135.500000000011</v>
      </c>
      <c r="W1740" s="29">
        <f t="shared" si="792"/>
        <v>135</v>
      </c>
      <c r="X1740" s="41" t="str" cm="1">
        <f t="array" aca="1" ref="X1740" ca="1">IFERROR(INDEX('PC&amp;PD'!$A$1:$AP$15,ROW('PC&amp;PD'!$A$15),MATCH(INDIRECT(T1740),'PC&amp;PD'!$A$1:$AP$1,0)),"")</f>
        <v/>
      </c>
      <c r="Z1740" s="155"/>
      <c r="AA1740" s="13" t="str">
        <f t="shared" si="776"/>
        <v/>
      </c>
      <c r="AB1740" s="155"/>
      <c r="AC1740" s="13" t="str">
        <f t="shared" ca="1" si="781"/>
        <v>$AB</v>
      </c>
      <c r="AD1740" s="13" t="str" cm="1">
        <f t="array" aca="1" ref="AD1740" ca="1">IFERROR(IF((LEFT(INDIRECT("$F"&amp;$S1740),4))="GOTS",IF($G1740="Organic","GOTS_Organic_raw",(IF($G1740="Responsible","GOTS_Responsible",(IF($G1740="No Attribute (Conventional)","GOTS_conventional",(IF($G1740="Recycled Pre/Post-Consumer","GOTS_pre_post",(IF($G1740="In-Conversion","GOTS_in_conversion",(IF($G1740="Sustainably Sourced","Sustainably_sourced",""))))))))))),IF($G1740="Organic","Organic",(IF($G1740="Responsible","Responsible",(IF($G1740="No Attribute (Conventional)","No_Attribute_Conventional",(IF($G1740="Recycled Pre/Post-Consumer","Recycled_Pre_Post_Consumer",(IF($G1740="In-Conversion","In_Conversion",(IF($G1740="Recycled Pre-Consumer","Recycled_Pre_Consumer",(IF($G1740="Recycled Post-Consumer","Recycled_Post_Consumer",(IF($G1740="Sustainably Sourced","Sustainably_sourced","")))))))))))))))),"")</f>
        <v/>
      </c>
      <c r="AE1740" s="13" t="e" cm="1">
        <f t="array" aca="1" ref="AE1740" ca="1">IF(INDIRECT("$F"&amp;$S1740)="","",IF(LEFT(INDIRECT("$F"&amp;$S1740),3)="GRS","GRS_RCS_RM",IF((LEFT(INDIRECT("$F"&amp;$S1740),3))="RCS","GRS_RCS_RM",IF(INDIRECT("$F"&amp;$S1740)="OCS (No Label)","OCS_Conversion_RM",IF(LEFT(INDIRECT("$F"&amp;$S1740),3)="OCS","OCS_RM",IF(RIGHT(INDIRECT("$F"&amp;$S1740),10)="conversion","GOTS_RM_conversion",IF((LEFT(INDIRECT("$F"&amp;$S1740),4))="GOTS","GOTS_RM","Responsible_RM")))))))</f>
        <v>#REF!</v>
      </c>
      <c r="AF1740" s="13" t="str" cm="1">
        <f t="array" aca="1" ref="AF1740" ca="1">IF($S1740="","",INDIRECT("$Z"&amp;$S1740))</f>
        <v/>
      </c>
      <c r="AG1740" s="155"/>
      <c r="AH1740" s="13" t="str" cm="1">
        <f t="array" aca="1" ref="AH1740" ca="1">IFERROR(INDIRECT("$ag"&amp;S1740),"")</f>
        <v/>
      </c>
      <c r="AI1740" s="13" t="e" cm="1">
        <f t="array" aca="1" ref="AI1740" ca="1">INDIRECT("O"&amp;S1739)</f>
        <v>#REF!</v>
      </c>
      <c r="AJ1740" s="13" t="str">
        <f>IF($I1740="","",INDEX('Raw Material'!$A$1:$J$75,MATCH(I1740,'Raw Material'!$A$1:$A$75,0),(MATCH(G1740,'Raw Material'!$A$1:$J$1,0))))</f>
        <v/>
      </c>
      <c r="AK1740" s="13" t="str">
        <f t="shared" si="777"/>
        <v>YANLIŞRM</v>
      </c>
      <c r="AL1740" s="153" t="str">
        <f t="shared" si="778"/>
        <v/>
      </c>
    </row>
    <row r="1741" spans="1:38" ht="16.5" customHeight="1">
      <c r="A1741" s="162"/>
      <c r="B1741" s="168"/>
      <c r="C1741" s="169"/>
      <c r="D1741" s="156"/>
      <c r="E1741" s="156"/>
      <c r="F1741" s="175"/>
      <c r="G1741" s="181"/>
      <c r="H1741" s="182"/>
      <c r="I1741" s="182"/>
      <c r="J1741" s="182"/>
      <c r="K1741" s="32"/>
      <c r="L1741" s="179"/>
      <c r="M1741" s="179"/>
      <c r="N1741" s="81"/>
      <c r="O1741" s="185"/>
      <c r="P1741" s="103"/>
      <c r="Q1741" s="84" t="str">
        <f t="shared" si="779"/>
        <v/>
      </c>
      <c r="R1741" s="159"/>
      <c r="S1741" s="28" t="str" cm="1">
        <f t="array" aca="1" ref="S1741" ca="1">IF(INDIRECT("A"&amp;114+$U1741)&lt;&gt;"",114+$U1741,"")</f>
        <v/>
      </c>
      <c r="T1741" s="28" t="str">
        <f t="shared" ca="1" si="780"/>
        <v>$B</v>
      </c>
      <c r="U1741" s="29">
        <f t="shared" si="786"/>
        <v>1620</v>
      </c>
      <c r="V1741" s="29">
        <v>135.583333333344</v>
      </c>
      <c r="W1741" s="29">
        <f t="shared" si="792"/>
        <v>135</v>
      </c>
      <c r="X1741" s="41" t="str" cm="1">
        <f t="array" aca="1" ref="X1741" ca="1">IFERROR(INDEX('PC&amp;PD'!$A$1:$AP$15,ROW('PC&amp;PD'!$A$15),MATCH(INDIRECT(T1741),'PC&amp;PD'!$A$1:$AP$1,0)),"")</f>
        <v/>
      </c>
      <c r="Z1741" s="155"/>
      <c r="AA1741" s="13" t="str">
        <f t="shared" si="776"/>
        <v/>
      </c>
      <c r="AB1741" s="155"/>
      <c r="AC1741" s="13" t="str">
        <f t="shared" ca="1" si="781"/>
        <v>$AB</v>
      </c>
      <c r="AD1741" s="13" t="str" cm="1">
        <f t="array" aca="1" ref="AD1741" ca="1">IFERROR(IF((LEFT(INDIRECT("$F"&amp;$S1741),4))="GOTS",IF($G1741="Organic","GOTS_Organic_raw",(IF($G1741="Responsible","GOTS_Responsible",(IF($G1741="No Attribute (Conventional)","GOTS_conventional",(IF($G1741="Recycled Pre/Post-Consumer","GOTS_pre_post",(IF($G1741="In-Conversion","GOTS_in_conversion",(IF($G1741="Sustainably Sourced","Sustainably_sourced",""))))))))))),IF($G1741="Organic","Organic",(IF($G1741="Responsible","Responsible",(IF($G1741="No Attribute (Conventional)","No_Attribute_Conventional",(IF($G1741="Recycled Pre/Post-Consumer","Recycled_Pre_Post_Consumer",(IF($G1741="In-Conversion","In_Conversion",(IF($G1741="Recycled Pre-Consumer","Recycled_Pre_Consumer",(IF($G1741="Recycled Post-Consumer","Recycled_Post_Consumer",(IF($G1741="Sustainably Sourced","Sustainably_sourced","")))))))))))))))),"")</f>
        <v/>
      </c>
      <c r="AE1741" s="13" t="e" cm="1">
        <f t="array" aca="1" ref="AE1741" ca="1">IF(INDIRECT("$F"&amp;$S1741)="","",IF(LEFT(INDIRECT("$F"&amp;$S1741),3)="GRS","GRS_RCS_RM",IF((LEFT(INDIRECT("$F"&amp;$S1741),3))="RCS","GRS_RCS_RM",IF(INDIRECT("$F"&amp;$S1741)="OCS (No Label)","OCS_Conversion_RM",IF(LEFT(INDIRECT("$F"&amp;$S1741),3)="OCS","OCS_RM",IF(RIGHT(INDIRECT("$F"&amp;$S1741),10)="conversion","GOTS_RM_conversion",IF((LEFT(INDIRECT("$F"&amp;$S1741),4))="GOTS","GOTS_RM","Responsible_RM")))))))</f>
        <v>#REF!</v>
      </c>
      <c r="AF1741" s="13" t="str" cm="1">
        <f t="array" aca="1" ref="AF1741" ca="1">IF($S1741="","",INDIRECT("$Z"&amp;$S1741))</f>
        <v/>
      </c>
      <c r="AG1741" s="155"/>
      <c r="AH1741" s="13" t="str" cm="1">
        <f t="array" aca="1" ref="AH1741" ca="1">IFERROR(INDIRECT("$ag"&amp;S1741),"")</f>
        <v/>
      </c>
      <c r="AI1741" s="13" t="e" cm="1">
        <f t="array" aca="1" ref="AI1741" ca="1">INDIRECT("O"&amp;S1740)</f>
        <v>#REF!</v>
      </c>
      <c r="AJ1741" s="13" t="str">
        <f>IF($I1741="","",INDEX('Raw Material'!$A$1:$J$75,MATCH(I1741,'Raw Material'!$A$1:$A$75,0),(MATCH(G1741,'Raw Material'!$A$1:$J$1,0))))</f>
        <v/>
      </c>
      <c r="AK1741" s="13" t="str">
        <f t="shared" si="777"/>
        <v>YANLIŞRM</v>
      </c>
      <c r="AL1741" s="153" t="str">
        <f t="shared" si="778"/>
        <v/>
      </c>
    </row>
    <row r="1742" spans="1:38" ht="16.5" customHeight="1">
      <c r="A1742" s="162"/>
      <c r="B1742" s="168"/>
      <c r="C1742" s="169"/>
      <c r="D1742" s="156"/>
      <c r="E1742" s="156"/>
      <c r="F1742" s="175"/>
      <c r="G1742" s="181"/>
      <c r="H1742" s="182"/>
      <c r="I1742" s="182"/>
      <c r="J1742" s="182"/>
      <c r="K1742" s="32"/>
      <c r="L1742" s="179"/>
      <c r="M1742" s="179"/>
      <c r="N1742" s="81"/>
      <c r="O1742" s="185"/>
      <c r="P1742" s="103"/>
      <c r="Q1742" s="84" t="str">
        <f t="shared" si="779"/>
        <v/>
      </c>
      <c r="R1742" s="159"/>
      <c r="S1742" s="28" t="str" cm="1">
        <f t="array" aca="1" ref="S1742" ca="1">IF(INDIRECT("A"&amp;114+$U1742)&lt;&gt;"",114+$U1742,"")</f>
        <v/>
      </c>
      <c r="T1742" s="28" t="str">
        <f t="shared" ca="1" si="780"/>
        <v>$B</v>
      </c>
      <c r="U1742" s="29">
        <f t="shared" si="786"/>
        <v>1620</v>
      </c>
      <c r="V1742" s="29">
        <v>135.666666666677</v>
      </c>
      <c r="W1742" s="29">
        <f t="shared" si="792"/>
        <v>135</v>
      </c>
      <c r="X1742" s="41" t="str" cm="1">
        <f t="array" aca="1" ref="X1742" ca="1">IFERROR(INDEX('PC&amp;PD'!$A$1:$AP$15,ROW('PC&amp;PD'!$A$15),MATCH(INDIRECT(T1742),'PC&amp;PD'!$A$1:$AP$1,0)),"")</f>
        <v/>
      </c>
      <c r="Z1742" s="155"/>
      <c r="AA1742" s="13" t="str">
        <f t="shared" si="776"/>
        <v/>
      </c>
      <c r="AB1742" s="155"/>
      <c r="AC1742" s="13" t="str">
        <f t="shared" ca="1" si="781"/>
        <v>$AB</v>
      </c>
      <c r="AD1742" s="13" t="str" cm="1">
        <f t="array" aca="1" ref="AD1742" ca="1">IFERROR(IF((LEFT(INDIRECT("$F"&amp;$S1742),4))="GOTS",IF($G1742="Organic","GOTS_Organic_raw",(IF($G1742="Responsible","GOTS_Responsible",(IF($G1742="No Attribute (Conventional)","GOTS_conventional",(IF($G1742="Recycled Pre/Post-Consumer","GOTS_pre_post",(IF($G1742="In-Conversion","GOTS_in_conversion",(IF($G1742="Sustainably Sourced","Sustainably_sourced",""))))))))))),IF($G1742="Organic","Organic",(IF($G1742="Responsible","Responsible",(IF($G1742="No Attribute (Conventional)","No_Attribute_Conventional",(IF($G1742="Recycled Pre/Post-Consumer","Recycled_Pre_Post_Consumer",(IF($G1742="In-Conversion","In_Conversion",(IF($G1742="Recycled Pre-Consumer","Recycled_Pre_Consumer",(IF($G1742="Recycled Post-Consumer","Recycled_Post_Consumer",(IF($G1742="Sustainably Sourced","Sustainably_sourced","")))))))))))))))),"")</f>
        <v/>
      </c>
      <c r="AE1742" s="13" t="e" cm="1">
        <f t="array" aca="1" ref="AE1742" ca="1">IF(INDIRECT("$F"&amp;$S1742)="","",IF(LEFT(INDIRECT("$F"&amp;$S1742),3)="GRS","GRS_RCS_RM",IF((LEFT(INDIRECT("$F"&amp;$S1742),3))="RCS","GRS_RCS_RM",IF(INDIRECT("$F"&amp;$S1742)="OCS (No Label)","OCS_Conversion_RM",IF(LEFT(INDIRECT("$F"&amp;$S1742),3)="OCS","OCS_RM",IF(RIGHT(INDIRECT("$F"&amp;$S1742),10)="conversion","GOTS_RM_conversion",IF((LEFT(INDIRECT("$F"&amp;$S1742),4))="GOTS","GOTS_RM","Responsible_RM")))))))</f>
        <v>#REF!</v>
      </c>
      <c r="AF1742" s="13" t="str" cm="1">
        <f t="array" aca="1" ref="AF1742" ca="1">IF($S1742="","",INDIRECT("$Z"&amp;$S1742))</f>
        <v/>
      </c>
      <c r="AG1742" s="155"/>
      <c r="AH1742" s="13" t="str" cm="1">
        <f t="array" aca="1" ref="AH1742" ca="1">IFERROR(INDIRECT("$ag"&amp;S1742),"")</f>
        <v/>
      </c>
      <c r="AI1742" s="13" t="e" cm="1">
        <f t="array" aca="1" ref="AI1742" ca="1">INDIRECT("O"&amp;S1741)</f>
        <v>#REF!</v>
      </c>
      <c r="AJ1742" s="13" t="str">
        <f>IF($I1742="","",INDEX('Raw Material'!$A$1:$J$75,MATCH(I1742,'Raw Material'!$A$1:$A$75,0),(MATCH(G1742,'Raw Material'!$A$1:$J$1,0))))</f>
        <v/>
      </c>
      <c r="AK1742" s="13" t="str">
        <f t="shared" si="777"/>
        <v>YANLIŞRM</v>
      </c>
      <c r="AL1742" s="153" t="str">
        <f t="shared" si="778"/>
        <v/>
      </c>
    </row>
    <row r="1743" spans="1:38" ht="16.5" customHeight="1">
      <c r="A1743" s="162"/>
      <c r="B1743" s="168"/>
      <c r="C1743" s="169"/>
      <c r="D1743" s="156"/>
      <c r="E1743" s="156"/>
      <c r="F1743" s="175"/>
      <c r="G1743" s="181"/>
      <c r="H1743" s="182"/>
      <c r="I1743" s="182"/>
      <c r="J1743" s="182"/>
      <c r="K1743" s="32"/>
      <c r="L1743" s="179"/>
      <c r="M1743" s="179"/>
      <c r="N1743" s="81"/>
      <c r="O1743" s="185"/>
      <c r="P1743" s="103"/>
      <c r="Q1743" s="84" t="str">
        <f t="shared" si="779"/>
        <v/>
      </c>
      <c r="R1743" s="159"/>
      <c r="S1743" s="28" t="str" cm="1">
        <f t="array" aca="1" ref="S1743" ca="1">IF(INDIRECT("A"&amp;114+$U1743)&lt;&gt;"",114+$U1743,"")</f>
        <v/>
      </c>
      <c r="T1743" s="28" t="str">
        <f t="shared" ca="1" si="780"/>
        <v>$B</v>
      </c>
      <c r="U1743" s="29">
        <f t="shared" si="786"/>
        <v>1620</v>
      </c>
      <c r="V1743" s="29">
        <v>135.750000000011</v>
      </c>
      <c r="W1743" s="29">
        <f t="shared" si="792"/>
        <v>135</v>
      </c>
      <c r="X1743" s="41" t="str" cm="1">
        <f t="array" aca="1" ref="X1743" ca="1">IFERROR(INDEX('PC&amp;PD'!$A$1:$AP$15,ROW('PC&amp;PD'!$A$15),MATCH(INDIRECT(T1743),'PC&amp;PD'!$A$1:$AP$1,0)),"")</f>
        <v/>
      </c>
      <c r="Z1743" s="155"/>
      <c r="AA1743" s="13" t="str">
        <f t="shared" si="776"/>
        <v/>
      </c>
      <c r="AB1743" s="155"/>
      <c r="AC1743" s="13" t="str">
        <f t="shared" ca="1" si="781"/>
        <v>$AB</v>
      </c>
      <c r="AD1743" s="13" t="str" cm="1">
        <f t="array" aca="1" ref="AD1743" ca="1">IFERROR(IF((LEFT(INDIRECT("$F"&amp;$S1743),4))="GOTS",IF($G1743="Organic","GOTS_Organic_raw",(IF($G1743="Responsible","GOTS_Responsible",(IF($G1743="No Attribute (Conventional)","GOTS_conventional",(IF($G1743="Recycled Pre/Post-Consumer","GOTS_pre_post",(IF($G1743="In-Conversion","GOTS_in_conversion",(IF($G1743="Sustainably Sourced","Sustainably_sourced",""))))))))))),IF($G1743="Organic","Organic",(IF($G1743="Responsible","Responsible",(IF($G1743="No Attribute (Conventional)","No_Attribute_Conventional",(IF($G1743="Recycled Pre/Post-Consumer","Recycled_Pre_Post_Consumer",(IF($G1743="In-Conversion","In_Conversion",(IF($G1743="Recycled Pre-Consumer","Recycled_Pre_Consumer",(IF($G1743="Recycled Post-Consumer","Recycled_Post_Consumer",(IF($G1743="Sustainably Sourced","Sustainably_sourced","")))))))))))))))),"")</f>
        <v/>
      </c>
      <c r="AE1743" s="13" t="e" cm="1">
        <f t="array" aca="1" ref="AE1743" ca="1">IF(INDIRECT("$F"&amp;$S1743)="","",IF(LEFT(INDIRECT("$F"&amp;$S1743),3)="GRS","GRS_RCS_RM",IF((LEFT(INDIRECT("$F"&amp;$S1743),3))="RCS","GRS_RCS_RM",IF(INDIRECT("$F"&amp;$S1743)="OCS (No Label)","OCS_Conversion_RM",IF(LEFT(INDIRECT("$F"&amp;$S1743),3)="OCS","OCS_RM",IF(RIGHT(INDIRECT("$F"&amp;$S1743),10)="conversion","GOTS_RM_conversion",IF((LEFT(INDIRECT("$F"&amp;$S1743),4))="GOTS","GOTS_RM","Responsible_RM")))))))</f>
        <v>#REF!</v>
      </c>
      <c r="AF1743" s="13" t="str" cm="1">
        <f t="array" aca="1" ref="AF1743" ca="1">IF($S1743="","",INDIRECT("$Z"&amp;$S1743))</f>
        <v/>
      </c>
      <c r="AG1743" s="155"/>
      <c r="AH1743" s="13" t="str" cm="1">
        <f t="array" aca="1" ref="AH1743" ca="1">IFERROR(INDIRECT("$ag"&amp;S1743),"")</f>
        <v/>
      </c>
      <c r="AI1743" s="13" t="e" cm="1">
        <f t="array" aca="1" ref="AI1743" ca="1">INDIRECT("O"&amp;S1742)</f>
        <v>#REF!</v>
      </c>
      <c r="AJ1743" s="13" t="str">
        <f>IF($I1743="","",INDEX('Raw Material'!$A$1:$J$75,MATCH(I1743,'Raw Material'!$A$1:$A$75,0),(MATCH(G1743,'Raw Material'!$A$1:$J$1,0))))</f>
        <v/>
      </c>
      <c r="AK1743" s="13" t="str">
        <f t="shared" si="777"/>
        <v>YANLIŞRM</v>
      </c>
      <c r="AL1743" s="153" t="str">
        <f t="shared" si="778"/>
        <v/>
      </c>
    </row>
    <row r="1744" spans="1:38" ht="16.5" customHeight="1">
      <c r="A1744" s="162"/>
      <c r="B1744" s="168"/>
      <c r="C1744" s="169"/>
      <c r="D1744" s="156"/>
      <c r="E1744" s="156"/>
      <c r="F1744" s="175"/>
      <c r="G1744" s="181"/>
      <c r="H1744" s="182"/>
      <c r="I1744" s="182"/>
      <c r="J1744" s="182"/>
      <c r="K1744" s="32"/>
      <c r="L1744" s="179"/>
      <c r="M1744" s="179"/>
      <c r="N1744" s="81"/>
      <c r="O1744" s="185"/>
      <c r="P1744" s="103"/>
      <c r="Q1744" s="84" t="str">
        <f t="shared" si="779"/>
        <v/>
      </c>
      <c r="R1744" s="159"/>
      <c r="S1744" s="28" t="str" cm="1">
        <f t="array" aca="1" ref="S1744" ca="1">IF(INDIRECT("A"&amp;114+$U1744)&lt;&gt;"",114+$U1744,"")</f>
        <v/>
      </c>
      <c r="T1744" s="28" t="str">
        <f t="shared" ca="1" si="780"/>
        <v>$B</v>
      </c>
      <c r="U1744" s="29">
        <f t="shared" si="786"/>
        <v>1620</v>
      </c>
      <c r="V1744" s="29">
        <v>135.833333333344</v>
      </c>
      <c r="W1744" s="29">
        <f t="shared" si="792"/>
        <v>135</v>
      </c>
      <c r="X1744" s="41" t="str" cm="1">
        <f t="array" aca="1" ref="X1744" ca="1">IFERROR(INDEX('PC&amp;PD'!$A$1:$AP$15,ROW('PC&amp;PD'!$A$15),MATCH(INDIRECT(T1744),'PC&amp;PD'!$A$1:$AP$1,0)),"")</f>
        <v/>
      </c>
      <c r="Z1744" s="155"/>
      <c r="AA1744" s="13" t="str">
        <f t="shared" si="776"/>
        <v/>
      </c>
      <c r="AB1744" s="155"/>
      <c r="AC1744" s="13" t="str">
        <f t="shared" ca="1" si="781"/>
        <v>$AB</v>
      </c>
      <c r="AD1744" s="13" t="str" cm="1">
        <f t="array" aca="1" ref="AD1744" ca="1">IFERROR(IF((LEFT(INDIRECT("$F"&amp;$S1744),4))="GOTS",IF($G1744="Organic","GOTS_Organic_raw",(IF($G1744="Responsible","GOTS_Responsible",(IF($G1744="No Attribute (Conventional)","GOTS_conventional",(IF($G1744="Recycled Pre/Post-Consumer","GOTS_pre_post",(IF($G1744="In-Conversion","GOTS_in_conversion",(IF($G1744="Sustainably Sourced","Sustainably_sourced",""))))))))))),IF($G1744="Organic","Organic",(IF($G1744="Responsible","Responsible",(IF($G1744="No Attribute (Conventional)","No_Attribute_Conventional",(IF($G1744="Recycled Pre/Post-Consumer","Recycled_Pre_Post_Consumer",(IF($G1744="In-Conversion","In_Conversion",(IF($G1744="Recycled Pre-Consumer","Recycled_Pre_Consumer",(IF($G1744="Recycled Post-Consumer","Recycled_Post_Consumer",(IF($G1744="Sustainably Sourced","Sustainably_sourced","")))))))))))))))),"")</f>
        <v/>
      </c>
      <c r="AE1744" s="13" t="e" cm="1">
        <f t="array" aca="1" ref="AE1744" ca="1">IF(INDIRECT("$F"&amp;$S1744)="","",IF(LEFT(INDIRECT("$F"&amp;$S1744),3)="GRS","GRS_RCS_RM",IF((LEFT(INDIRECT("$F"&amp;$S1744),3))="RCS","GRS_RCS_RM",IF(INDIRECT("$F"&amp;$S1744)="OCS (No Label)","OCS_Conversion_RM",IF(LEFT(INDIRECT("$F"&amp;$S1744),3)="OCS","OCS_RM",IF(RIGHT(INDIRECT("$F"&amp;$S1744),10)="conversion","GOTS_RM_conversion",IF((LEFT(INDIRECT("$F"&amp;$S1744),4))="GOTS","GOTS_RM","Responsible_RM")))))))</f>
        <v>#REF!</v>
      </c>
      <c r="AF1744" s="13" t="str" cm="1">
        <f t="array" aca="1" ref="AF1744" ca="1">IF($S1744="","",INDIRECT("$Z"&amp;$S1744))</f>
        <v/>
      </c>
      <c r="AG1744" s="155"/>
      <c r="AH1744" s="13" t="str" cm="1">
        <f t="array" aca="1" ref="AH1744" ca="1">IFERROR(INDIRECT("$ag"&amp;S1744),"")</f>
        <v/>
      </c>
      <c r="AI1744" s="13" t="e" cm="1">
        <f t="array" aca="1" ref="AI1744" ca="1">INDIRECT("O"&amp;S1743)</f>
        <v>#REF!</v>
      </c>
      <c r="AJ1744" s="13" t="str">
        <f>IF($I1744="","",INDEX('Raw Material'!$A$1:$J$75,MATCH(I1744,'Raw Material'!$A$1:$A$75,0),(MATCH(G1744,'Raw Material'!$A$1:$J$1,0))))</f>
        <v/>
      </c>
      <c r="AK1744" s="13" t="str">
        <f t="shared" si="777"/>
        <v>YANLIŞRM</v>
      </c>
      <c r="AL1744" s="153" t="str">
        <f t="shared" si="778"/>
        <v/>
      </c>
    </row>
    <row r="1745" spans="1:38" ht="16.5" customHeight="1" thickBot="1">
      <c r="A1745" s="163"/>
      <c r="B1745" s="170"/>
      <c r="C1745" s="171"/>
      <c r="D1745" s="156"/>
      <c r="E1745" s="156"/>
      <c r="F1745" s="176"/>
      <c r="G1745" s="157"/>
      <c r="H1745" s="158"/>
      <c r="I1745" s="158"/>
      <c r="J1745" s="158"/>
      <c r="K1745" s="33"/>
      <c r="L1745" s="180"/>
      <c r="M1745" s="180"/>
      <c r="N1745" s="82"/>
      <c r="O1745" s="186"/>
      <c r="P1745" s="103"/>
      <c r="Q1745" s="84" t="str">
        <f t="shared" si="779"/>
        <v/>
      </c>
      <c r="R1745" s="159"/>
      <c r="S1745" s="28" t="str" cm="1">
        <f t="array" aca="1" ref="S1745" ca="1">IF(INDIRECT("A"&amp;114+$U1745)&lt;&gt;"",114+$U1745,"")</f>
        <v/>
      </c>
      <c r="T1745" s="28" t="str">
        <f t="shared" ca="1" si="780"/>
        <v>$B</v>
      </c>
      <c r="U1745" s="29">
        <f t="shared" si="786"/>
        <v>1620</v>
      </c>
      <c r="V1745" s="29">
        <v>135.916666666677</v>
      </c>
      <c r="W1745" s="29">
        <f t="shared" si="792"/>
        <v>135</v>
      </c>
      <c r="X1745" s="41" t="str" cm="1">
        <f t="array" aca="1" ref="X1745" ca="1">IFERROR(INDEX('PC&amp;PD'!$A$1:$AP$15,ROW('PC&amp;PD'!$A$15),MATCH(INDIRECT(T1745),'PC&amp;PD'!$A$1:$AP$1,0)),"")</f>
        <v/>
      </c>
      <c r="Z1745" s="155"/>
      <c r="AA1745" s="13" t="str">
        <f t="shared" si="776"/>
        <v/>
      </c>
      <c r="AB1745" s="155"/>
      <c r="AC1745" s="13" t="str">
        <f t="shared" ca="1" si="781"/>
        <v>$AB</v>
      </c>
      <c r="AD1745" s="13" t="str" cm="1">
        <f t="array" aca="1" ref="AD1745" ca="1">IFERROR(IF((LEFT(INDIRECT("$F"&amp;$S1745),4))="GOTS",IF($G1745="Organic","GOTS_Organic_raw",(IF($G1745="Responsible","GOTS_Responsible",(IF($G1745="No Attribute (Conventional)","GOTS_conventional",(IF($G1745="Recycled Pre/Post-Consumer","GOTS_pre_post",(IF($G1745="In-Conversion","GOTS_in_conversion",(IF($G1745="Sustainably Sourced","Sustainably_sourced",""))))))))))),IF($G1745="Organic","Organic",(IF($G1745="Responsible","Responsible",(IF($G1745="No Attribute (Conventional)","No_Attribute_Conventional",(IF($G1745="Recycled Pre/Post-Consumer","Recycled_Pre_Post_Consumer",(IF($G1745="In-Conversion","In_Conversion",(IF($G1745="Recycled Pre-Consumer","Recycled_Pre_Consumer",(IF($G1745="Recycled Post-Consumer","Recycled_Post_Consumer",(IF($G1745="Sustainably Sourced","Sustainably_sourced","")))))))))))))))),"")</f>
        <v/>
      </c>
      <c r="AE1745" s="13" t="e" cm="1">
        <f t="array" aca="1" ref="AE1745" ca="1">IF(INDIRECT("$F"&amp;$S1745)="","",IF(LEFT(INDIRECT("$F"&amp;$S1745),3)="GRS","GRS_RCS_RM",IF((LEFT(INDIRECT("$F"&amp;$S1745),3))="RCS","GRS_RCS_RM",IF(INDIRECT("$F"&amp;$S1745)="OCS (No Label)","OCS_Conversion_RM",IF(LEFT(INDIRECT("$F"&amp;$S1745),3)="OCS","OCS_RM",IF(RIGHT(INDIRECT("$F"&amp;$S1745),10)="conversion","GOTS_RM_conversion",IF((LEFT(INDIRECT("$F"&amp;$S1745),4))="GOTS","GOTS_RM","Responsible_RM")))))))</f>
        <v>#REF!</v>
      </c>
      <c r="AF1745" s="13" t="str" cm="1">
        <f t="array" aca="1" ref="AF1745" ca="1">IF($S1745="","",INDIRECT("$Z"&amp;$S1745))</f>
        <v/>
      </c>
      <c r="AG1745" s="155"/>
      <c r="AH1745" s="13" t="str" cm="1">
        <f t="array" aca="1" ref="AH1745" ca="1">IFERROR(INDIRECT("$ag"&amp;S1745),"")</f>
        <v/>
      </c>
      <c r="AI1745" s="13" t="e" cm="1">
        <f t="array" aca="1" ref="AI1745" ca="1">INDIRECT("O"&amp;S1744)</f>
        <v>#REF!</v>
      </c>
      <c r="AJ1745" s="13" t="str">
        <f>IF($I1745="","",INDEX('Raw Material'!$A$1:$J$75,MATCH(I1745,'Raw Material'!$A$1:$A$75,0),(MATCH(G1745,'Raw Material'!$A$1:$J$1,0))))</f>
        <v/>
      </c>
      <c r="AK1745" s="13" t="str">
        <f t="shared" si="777"/>
        <v>YANLIŞRM</v>
      </c>
      <c r="AL1745" s="153" t="str">
        <f t="shared" si="778"/>
        <v/>
      </c>
    </row>
    <row r="1746" spans="1:38" ht="16.5" customHeight="1">
      <c r="A1746" s="160" t="str">
        <f>IF(B1746="","",COUNTA($B$114:$B1746))</f>
        <v/>
      </c>
      <c r="B1746" s="164"/>
      <c r="C1746" s="165"/>
      <c r="D1746" s="183"/>
      <c r="E1746" s="183"/>
      <c r="F1746" s="172"/>
      <c r="G1746" s="212"/>
      <c r="H1746" s="206"/>
      <c r="I1746" s="206"/>
      <c r="J1746" s="206"/>
      <c r="K1746" s="31"/>
      <c r="L1746" s="177" t="str">
        <f t="shared" ref="L1746" si="793">IF(R1746="","",LEFT(R1746,LEN(R1746)-2))</f>
        <v/>
      </c>
      <c r="M1746" s="177"/>
      <c r="N1746" s="80"/>
      <c r="O1746" s="184"/>
      <c r="P1746" s="103"/>
      <c r="Q1746" s="84" t="str">
        <f t="shared" si="779"/>
        <v/>
      </c>
      <c r="R1746" s="159" t="str">
        <f t="shared" ref="R1746" si="794">CONCATENATE($Q1746,Q1747,Q1748,Q1749,Q1750,Q1751,$Q1752,$Q1753,$Q1754,$Q1755,Q1756,Q1757)</f>
        <v/>
      </c>
      <c r="S1746" s="28" t="str" cm="1">
        <f t="array" aca="1" ref="S1746" ca="1">IF(INDIRECT("A"&amp;114+$U1746)&lt;&gt;"",114+$U1746,"")</f>
        <v/>
      </c>
      <c r="T1746" s="28" t="str">
        <f t="shared" ca="1" si="780"/>
        <v>$B</v>
      </c>
      <c r="U1746" s="29">
        <f t="shared" si="786"/>
        <v>1632</v>
      </c>
      <c r="V1746" s="29">
        <v>136.000000000011</v>
      </c>
      <c r="W1746" s="29">
        <f t="shared" si="792"/>
        <v>136</v>
      </c>
      <c r="X1746" s="41" t="str" cm="1">
        <f t="array" aca="1" ref="X1746" ca="1">IFERROR(INDEX('PC&amp;PD'!$A$1:$AP$15,ROW('PC&amp;PD'!$A$15),MATCH(INDIRECT(T1746),'PC&amp;PD'!$A$1:$AP$1,0)),"")</f>
        <v/>
      </c>
      <c r="Z1746" s="155" t="str">
        <f t="shared" ref="Z1746" si="795">IFERROR(IF($F1746="OCS 100","OCS (OCS 100)",IF($F1746="OCS Blended","OCS (OCS Blended)",IF($F1746="OCS (No Label)","OCS (No Label)",IF($F1746="RCS 100","RCS (RCS 100)",IF($F1746="RCS Blended","RCS (RCS Blended)",IF($F1746="GRS","GRS (GRS)",IF($F1746="GRS (No Label)", "GRS (No Label)",IF($F1746="RDS","RDS (RDS)",IF($F1746="RWS","RWS (RWS)",IF($F1746="RAS","RAS (RAS)",IF($F1746="RMS","RMS (RMS)",IF($F1746="GOTS Organic","GOTS (Organic)",IF($F1746="GOTS Made with organic","GOTS (Made with Organic)",IF($F1746="GOTS Organic - in conversion","GOTS (Organic - In Conversion)",IF($F1746="GOTS Made with organic - in conversion","GOTS (Made with Organic - In Conversion)",""))))))))))))))),"")</f>
        <v/>
      </c>
      <c r="AA1746" s="13" t="str">
        <f t="shared" si="776"/>
        <v/>
      </c>
      <c r="AB1746" s="155" t="str">
        <f t="shared" ref="AB1746" si="796">IFERROR(IF($F1746="OCS 100", "OCS_100",IF($F1746="OCS Blended", "OCS_Blended",IF($F1746="OCS (No Label)", "OCS_No_Label",IF($F1746="RCS 100", "RCS_100",IF($F1746="RCS Blended","RCS_Blended",IF($F1746="GRS","GRS",IF($F1746="GRS (No Label)", "GRS_No_Label",IF($F1746="RDS","RDS",IF($F1746="RWS","RWS",IF($F1746="RMS","RMS",IF($F1746="GOTS Organic","GOTS_Organic",IF($F1746="GOTS Made with organic","GOTS_Made_with_organic",IF($F1746="GOTS Organic - in conversion","GOTS_Organic_in_Conversion",IF($F1746="GOTS Made with organic - in conversion","GOTS_Made_with_Organic_in_Conversion",IF($F1746="RAS","RAS",""))))))))))))))),"")</f>
        <v/>
      </c>
      <c r="AC1746" s="13" t="str">
        <f t="shared" ca="1" si="781"/>
        <v>$AB</v>
      </c>
      <c r="AD1746" s="13" t="str" cm="1">
        <f t="array" aca="1" ref="AD1746" ca="1">IFERROR(IF((LEFT(INDIRECT("$F"&amp;$S1746),4))="GOTS",IF($G1746="Organic","GOTS_Organic_raw",(IF($G1746="Responsible","GOTS_Responsible",(IF($G1746="No Attribute (Conventional)","GOTS_conventional",(IF($G1746="Recycled Pre/Post-Consumer","GOTS_pre_post",(IF($G1746="In-Conversion","GOTS_in_conversion",(IF($G1746="Sustainably Sourced","Sustainably_sourced",""))))))))))),IF($G1746="Organic","Organic",(IF($G1746="Responsible","Responsible",(IF($G1746="No Attribute (Conventional)","No_Attribute_Conventional",(IF($G1746="Recycled Pre/Post-Consumer","Recycled_Pre_Post_Consumer",(IF($G1746="In-Conversion","In_Conversion",(IF($G1746="Recycled Pre-Consumer","Recycled_Pre_Consumer",(IF($G1746="Recycled Post-Consumer","Recycled_Post_Consumer",(IF($G1746="Sustainably Sourced","Sustainably_sourced","")))))))))))))))),"")</f>
        <v/>
      </c>
      <c r="AE1746" s="13" t="e" cm="1">
        <f t="array" aca="1" ref="AE1746" ca="1">IF(INDIRECT("$F"&amp;$S1746)="","",IF(LEFT(INDIRECT("$F"&amp;$S1746),3)="GRS","GRS_RCS_RM",IF((LEFT(INDIRECT("$F"&amp;$S1746),3))="RCS","GRS_RCS_RM",IF(INDIRECT("$F"&amp;$S1746)="OCS (No Label)","OCS_Conversion_RM",IF(LEFT(INDIRECT("$F"&amp;$S1746),3)="OCS","OCS_RM",IF(RIGHT(INDIRECT("$F"&amp;$S1746),10)="conversion","GOTS_RM_conversion",IF((LEFT(INDIRECT("$F"&amp;$S1746),4))="GOTS","GOTS_RM","Responsible_RM")))))))</f>
        <v>#REF!</v>
      </c>
      <c r="AF1746" s="13" t="str" cm="1">
        <f t="array" aca="1" ref="AF1746" ca="1">IF($S1746="","",INDIRECT("$Z"&amp;$S1746))</f>
        <v/>
      </c>
      <c r="AG1746" s="155" t="str">
        <f t="shared" si="791"/>
        <v/>
      </c>
      <c r="AH1746" s="13" t="str" cm="1">
        <f t="array" aca="1" ref="AH1746" ca="1">IFERROR(INDIRECT("$ag"&amp;S1746),"")</f>
        <v/>
      </c>
      <c r="AI1746" s="13" t="e" cm="1">
        <f t="array" aca="1" ref="AI1746" ca="1">INDIRECT("O"&amp;S1745)</f>
        <v>#REF!</v>
      </c>
      <c r="AJ1746" s="13" t="str">
        <f>IF($I1746="","",INDEX('Raw Material'!$A$1:$J$75,MATCH(I1746,'Raw Material'!$A$1:$A$75,0),(MATCH(G1746,'Raw Material'!$A$1:$J$1,0))))</f>
        <v/>
      </c>
      <c r="AK1746" s="13" t="str">
        <f t="shared" si="777"/>
        <v>YANLIŞRM</v>
      </c>
      <c r="AL1746" s="153" t="str">
        <f t="shared" si="778"/>
        <v/>
      </c>
    </row>
    <row r="1747" spans="1:38" ht="16.5" customHeight="1">
      <c r="A1747" s="161"/>
      <c r="B1747" s="166"/>
      <c r="C1747" s="167"/>
      <c r="D1747" s="156"/>
      <c r="E1747" s="156"/>
      <c r="F1747" s="173"/>
      <c r="G1747" s="181"/>
      <c r="H1747" s="182"/>
      <c r="I1747" s="182"/>
      <c r="J1747" s="182"/>
      <c r="K1747" s="32"/>
      <c r="L1747" s="178"/>
      <c r="M1747" s="178"/>
      <c r="N1747" s="81"/>
      <c r="O1747" s="185"/>
      <c r="P1747" s="103"/>
      <c r="Q1747" s="84" t="str">
        <f t="shared" si="779"/>
        <v/>
      </c>
      <c r="R1747" s="159"/>
      <c r="S1747" s="28" t="str" cm="1">
        <f t="array" aca="1" ref="S1747" ca="1">IF(INDIRECT("A"&amp;114+$U1747)&lt;&gt;"",114+$U1747,"")</f>
        <v/>
      </c>
      <c r="T1747" s="28" t="str">
        <f t="shared" ca="1" si="780"/>
        <v>$B</v>
      </c>
      <c r="U1747" s="29">
        <f t="shared" si="786"/>
        <v>1632</v>
      </c>
      <c r="V1747" s="29">
        <v>136.083333333344</v>
      </c>
      <c r="W1747" s="29">
        <f t="shared" si="792"/>
        <v>136</v>
      </c>
      <c r="X1747" s="41" t="str" cm="1">
        <f t="array" aca="1" ref="X1747" ca="1">IFERROR(INDEX('PC&amp;PD'!$A$1:$AP$15,ROW('PC&amp;PD'!$A$15),MATCH(INDIRECT(T1747),'PC&amp;PD'!$A$1:$AP$1,0)),"")</f>
        <v/>
      </c>
      <c r="Z1747" s="155"/>
      <c r="AA1747" s="13" t="str">
        <f t="shared" si="776"/>
        <v/>
      </c>
      <c r="AB1747" s="155"/>
      <c r="AC1747" s="13" t="str">
        <f t="shared" ca="1" si="781"/>
        <v>$AB</v>
      </c>
      <c r="AD1747" s="13" t="str" cm="1">
        <f t="array" aca="1" ref="AD1747" ca="1">IFERROR(IF((LEFT(INDIRECT("$F"&amp;$S1747),4))="GOTS",IF($G1747="Organic","GOTS_Organic_raw",(IF($G1747="Responsible","GOTS_Responsible",(IF($G1747="No Attribute (Conventional)","GOTS_conventional",(IF($G1747="Recycled Pre/Post-Consumer","GOTS_pre_post",(IF($G1747="In-Conversion","GOTS_in_conversion",(IF($G1747="Sustainably Sourced","Sustainably_sourced",""))))))))))),IF($G1747="Organic","Organic",(IF($G1747="Responsible","Responsible",(IF($G1747="No Attribute (Conventional)","No_Attribute_Conventional",(IF($G1747="Recycled Pre/Post-Consumer","Recycled_Pre_Post_Consumer",(IF($G1747="In-Conversion","In_Conversion",(IF($G1747="Recycled Pre-Consumer","Recycled_Pre_Consumer",(IF($G1747="Recycled Post-Consumer","Recycled_Post_Consumer",(IF($G1747="Sustainably Sourced","Sustainably_sourced","")))))))))))))))),"")</f>
        <v/>
      </c>
      <c r="AE1747" s="13" t="e" cm="1">
        <f t="array" aca="1" ref="AE1747" ca="1">IF(INDIRECT("$F"&amp;$S1747)="","",IF(LEFT(INDIRECT("$F"&amp;$S1747),3)="GRS","GRS_RCS_RM",IF((LEFT(INDIRECT("$F"&amp;$S1747),3))="RCS","GRS_RCS_RM",IF(INDIRECT("$F"&amp;$S1747)="OCS (No Label)","OCS_Conversion_RM",IF(LEFT(INDIRECT("$F"&amp;$S1747),3)="OCS","OCS_RM",IF(RIGHT(INDIRECT("$F"&amp;$S1747),10)="conversion","GOTS_RM_conversion",IF((LEFT(INDIRECT("$F"&amp;$S1747),4))="GOTS","GOTS_RM","Responsible_RM")))))))</f>
        <v>#REF!</v>
      </c>
      <c r="AF1747" s="13" t="str" cm="1">
        <f t="array" aca="1" ref="AF1747" ca="1">IF($S1747="","",INDIRECT("$Z"&amp;$S1747))</f>
        <v/>
      </c>
      <c r="AG1747" s="155"/>
      <c r="AH1747" s="13" t="str" cm="1">
        <f t="array" aca="1" ref="AH1747" ca="1">IFERROR(INDIRECT("$ag"&amp;S1747),"")</f>
        <v/>
      </c>
      <c r="AI1747" s="13" t="e" cm="1">
        <f t="array" aca="1" ref="AI1747" ca="1">INDIRECT("O"&amp;S1746)</f>
        <v>#REF!</v>
      </c>
      <c r="AJ1747" s="13" t="str">
        <f>IF($I1747="","",INDEX('Raw Material'!$A$1:$J$75,MATCH(I1747,'Raw Material'!$A$1:$A$75,0),(MATCH(G1747,'Raw Material'!$A$1:$J$1,0))))</f>
        <v/>
      </c>
      <c r="AK1747" s="13" t="str">
        <f t="shared" si="777"/>
        <v>YANLIŞRM</v>
      </c>
      <c r="AL1747" s="153" t="str">
        <f t="shared" si="778"/>
        <v/>
      </c>
    </row>
    <row r="1748" spans="1:38" ht="16.5" customHeight="1">
      <c r="A1748" s="161"/>
      <c r="B1748" s="166"/>
      <c r="C1748" s="167"/>
      <c r="D1748" s="156"/>
      <c r="E1748" s="156"/>
      <c r="F1748" s="173"/>
      <c r="G1748" s="181"/>
      <c r="H1748" s="182"/>
      <c r="I1748" s="182"/>
      <c r="J1748" s="182"/>
      <c r="K1748" s="32"/>
      <c r="L1748" s="178"/>
      <c r="M1748" s="178"/>
      <c r="N1748" s="81"/>
      <c r="O1748" s="185"/>
      <c r="P1748" s="103"/>
      <c r="Q1748" s="84" t="str">
        <f t="shared" si="779"/>
        <v/>
      </c>
      <c r="R1748" s="159"/>
      <c r="S1748" s="28" t="str" cm="1">
        <f t="array" aca="1" ref="S1748" ca="1">IF(INDIRECT("A"&amp;114+$U1748)&lt;&gt;"",114+$U1748,"")</f>
        <v/>
      </c>
      <c r="T1748" s="28" t="str">
        <f t="shared" ca="1" si="780"/>
        <v>$B</v>
      </c>
      <c r="U1748" s="29">
        <f t="shared" si="786"/>
        <v>1632</v>
      </c>
      <c r="V1748" s="29">
        <v>136.166666666677</v>
      </c>
      <c r="W1748" s="29">
        <f t="shared" si="792"/>
        <v>136</v>
      </c>
      <c r="X1748" s="41" t="str" cm="1">
        <f t="array" aca="1" ref="X1748" ca="1">IFERROR(INDEX('PC&amp;PD'!$A$1:$AP$15,ROW('PC&amp;PD'!$A$15),MATCH(INDIRECT(T1748),'PC&amp;PD'!$A$1:$AP$1,0)),"")</f>
        <v/>
      </c>
      <c r="Z1748" s="155"/>
      <c r="AA1748" s="13" t="str">
        <f t="shared" si="776"/>
        <v/>
      </c>
      <c r="AB1748" s="155"/>
      <c r="AC1748" s="13" t="str">
        <f t="shared" ca="1" si="781"/>
        <v>$AB</v>
      </c>
      <c r="AD1748" s="13" t="str" cm="1">
        <f t="array" aca="1" ref="AD1748" ca="1">IFERROR(IF((LEFT(INDIRECT("$F"&amp;$S1748),4))="GOTS",IF($G1748="Organic","GOTS_Organic_raw",(IF($G1748="Responsible","GOTS_Responsible",(IF($G1748="No Attribute (Conventional)","GOTS_conventional",(IF($G1748="Recycled Pre/Post-Consumer","GOTS_pre_post",(IF($G1748="In-Conversion","GOTS_in_conversion",(IF($G1748="Sustainably Sourced","Sustainably_sourced",""))))))))))),IF($G1748="Organic","Organic",(IF($G1748="Responsible","Responsible",(IF($G1748="No Attribute (Conventional)","No_Attribute_Conventional",(IF($G1748="Recycled Pre/Post-Consumer","Recycled_Pre_Post_Consumer",(IF($G1748="In-Conversion","In_Conversion",(IF($G1748="Recycled Pre-Consumer","Recycled_Pre_Consumer",(IF($G1748="Recycled Post-Consumer","Recycled_Post_Consumer",(IF($G1748="Sustainably Sourced","Sustainably_sourced","")))))))))))))))),"")</f>
        <v/>
      </c>
      <c r="AE1748" s="13" t="e" cm="1">
        <f t="array" aca="1" ref="AE1748" ca="1">IF(INDIRECT("$F"&amp;$S1748)="","",IF(LEFT(INDIRECT("$F"&amp;$S1748),3)="GRS","GRS_RCS_RM",IF((LEFT(INDIRECT("$F"&amp;$S1748),3))="RCS","GRS_RCS_RM",IF(INDIRECT("$F"&amp;$S1748)="OCS (No Label)","OCS_Conversion_RM",IF(LEFT(INDIRECT("$F"&amp;$S1748),3)="OCS","OCS_RM",IF(RIGHT(INDIRECT("$F"&amp;$S1748),10)="conversion","GOTS_RM_conversion",IF((LEFT(INDIRECT("$F"&amp;$S1748),4))="GOTS","GOTS_RM","Responsible_RM")))))))</f>
        <v>#REF!</v>
      </c>
      <c r="AF1748" s="13" t="str" cm="1">
        <f t="array" aca="1" ref="AF1748" ca="1">IF($S1748="","",INDIRECT("$Z"&amp;$S1748))</f>
        <v/>
      </c>
      <c r="AG1748" s="155"/>
      <c r="AH1748" s="13" t="str" cm="1">
        <f t="array" aca="1" ref="AH1748" ca="1">IFERROR(INDIRECT("$ag"&amp;S1748),"")</f>
        <v/>
      </c>
      <c r="AI1748" s="13" t="e" cm="1">
        <f t="array" aca="1" ref="AI1748" ca="1">INDIRECT("O"&amp;S1747)</f>
        <v>#REF!</v>
      </c>
      <c r="AJ1748" s="13" t="str">
        <f>IF($I1748="","",INDEX('Raw Material'!$A$1:$J$75,MATCH(I1748,'Raw Material'!$A$1:$A$75,0),(MATCH(G1748,'Raw Material'!$A$1:$J$1,0))))</f>
        <v/>
      </c>
      <c r="AK1748" s="13" t="str">
        <f t="shared" si="777"/>
        <v>YANLIŞRM</v>
      </c>
      <c r="AL1748" s="153" t="str">
        <f t="shared" si="778"/>
        <v/>
      </c>
    </row>
    <row r="1749" spans="1:38" ht="16.5" customHeight="1">
      <c r="A1749" s="161"/>
      <c r="B1749" s="166"/>
      <c r="C1749" s="167"/>
      <c r="D1749" s="156"/>
      <c r="E1749" s="156"/>
      <c r="F1749" s="174"/>
      <c r="G1749" s="181"/>
      <c r="H1749" s="182"/>
      <c r="I1749" s="182"/>
      <c r="J1749" s="182"/>
      <c r="K1749" s="32"/>
      <c r="L1749" s="178"/>
      <c r="M1749" s="178"/>
      <c r="N1749" s="81"/>
      <c r="O1749" s="185"/>
      <c r="P1749" s="103"/>
      <c r="Q1749" s="84" t="str">
        <f t="shared" si="779"/>
        <v/>
      </c>
      <c r="R1749" s="159"/>
      <c r="S1749" s="28" t="str" cm="1">
        <f t="array" aca="1" ref="S1749" ca="1">IF(INDIRECT("A"&amp;114+$U1749)&lt;&gt;"",114+$U1749,"")</f>
        <v/>
      </c>
      <c r="T1749" s="28" t="str">
        <f t="shared" ca="1" si="780"/>
        <v>$B</v>
      </c>
      <c r="U1749" s="29">
        <f t="shared" si="786"/>
        <v>1632</v>
      </c>
      <c r="V1749" s="29">
        <v>136.250000000011</v>
      </c>
      <c r="W1749" s="29">
        <f t="shared" si="792"/>
        <v>136</v>
      </c>
      <c r="X1749" s="41" t="str" cm="1">
        <f t="array" aca="1" ref="X1749" ca="1">IFERROR(INDEX('PC&amp;PD'!$A$1:$AP$15,ROW('PC&amp;PD'!$A$15),MATCH(INDIRECT(T1749),'PC&amp;PD'!$A$1:$AP$1,0)),"")</f>
        <v/>
      </c>
      <c r="Z1749" s="155"/>
      <c r="AA1749" s="13" t="str">
        <f t="shared" si="776"/>
        <v/>
      </c>
      <c r="AB1749" s="155"/>
      <c r="AC1749" s="13" t="str">
        <f t="shared" ca="1" si="781"/>
        <v>$AB</v>
      </c>
      <c r="AD1749" s="13" t="str" cm="1">
        <f t="array" aca="1" ref="AD1749" ca="1">IFERROR(IF((LEFT(INDIRECT("$F"&amp;$S1749),4))="GOTS",IF($G1749="Organic","GOTS_Organic_raw",(IF($G1749="Responsible","GOTS_Responsible",(IF($G1749="No Attribute (Conventional)","GOTS_conventional",(IF($G1749="Recycled Pre/Post-Consumer","GOTS_pre_post",(IF($G1749="In-Conversion","GOTS_in_conversion",(IF($G1749="Sustainably Sourced","Sustainably_sourced",""))))))))))),IF($G1749="Organic","Organic",(IF($G1749="Responsible","Responsible",(IF($G1749="No Attribute (Conventional)","No_Attribute_Conventional",(IF($G1749="Recycled Pre/Post-Consumer","Recycled_Pre_Post_Consumer",(IF($G1749="In-Conversion","In_Conversion",(IF($G1749="Recycled Pre-Consumer","Recycled_Pre_Consumer",(IF($G1749="Recycled Post-Consumer","Recycled_Post_Consumer",(IF($G1749="Sustainably Sourced","Sustainably_sourced","")))))))))))))))),"")</f>
        <v/>
      </c>
      <c r="AE1749" s="13" t="e" cm="1">
        <f t="array" aca="1" ref="AE1749" ca="1">IF(INDIRECT("$F"&amp;$S1749)="","",IF(LEFT(INDIRECT("$F"&amp;$S1749),3)="GRS","GRS_RCS_RM",IF((LEFT(INDIRECT("$F"&amp;$S1749),3))="RCS","GRS_RCS_RM",IF(INDIRECT("$F"&amp;$S1749)="OCS (No Label)","OCS_Conversion_RM",IF(LEFT(INDIRECT("$F"&amp;$S1749),3)="OCS","OCS_RM",IF(RIGHT(INDIRECT("$F"&amp;$S1749),10)="conversion","GOTS_RM_conversion",IF((LEFT(INDIRECT("$F"&amp;$S1749),4))="GOTS","GOTS_RM","Responsible_RM")))))))</f>
        <v>#REF!</v>
      </c>
      <c r="AF1749" s="13" t="str" cm="1">
        <f t="array" aca="1" ref="AF1749" ca="1">IF($S1749="","",INDIRECT("$Z"&amp;$S1749))</f>
        <v/>
      </c>
      <c r="AG1749" s="155"/>
      <c r="AH1749" s="13" t="str" cm="1">
        <f t="array" aca="1" ref="AH1749" ca="1">IFERROR(INDIRECT("$ag"&amp;S1749),"")</f>
        <v/>
      </c>
      <c r="AI1749" s="13" t="e" cm="1">
        <f t="array" aca="1" ref="AI1749" ca="1">INDIRECT("O"&amp;S1748)</f>
        <v>#REF!</v>
      </c>
      <c r="AJ1749" s="13" t="str">
        <f>IF($I1749="","",INDEX('Raw Material'!$A$1:$J$75,MATCH(I1749,'Raw Material'!$A$1:$A$75,0),(MATCH(G1749,'Raw Material'!$A$1:$J$1,0))))</f>
        <v/>
      </c>
      <c r="AK1749" s="13" t="str">
        <f t="shared" si="777"/>
        <v>YANLIŞRM</v>
      </c>
      <c r="AL1749" s="153" t="str">
        <f t="shared" si="778"/>
        <v/>
      </c>
    </row>
    <row r="1750" spans="1:38" ht="16.5" customHeight="1">
      <c r="A1750" s="161"/>
      <c r="B1750" s="166"/>
      <c r="C1750" s="167"/>
      <c r="D1750" s="156"/>
      <c r="E1750" s="156"/>
      <c r="F1750" s="174"/>
      <c r="G1750" s="181"/>
      <c r="H1750" s="182"/>
      <c r="I1750" s="182"/>
      <c r="J1750" s="182"/>
      <c r="K1750" s="32"/>
      <c r="L1750" s="178"/>
      <c r="M1750" s="178"/>
      <c r="N1750" s="81"/>
      <c r="O1750" s="185"/>
      <c r="P1750" s="103"/>
      <c r="Q1750" s="84" t="str">
        <f t="shared" si="779"/>
        <v/>
      </c>
      <c r="R1750" s="159"/>
      <c r="S1750" s="28" t="str" cm="1">
        <f t="array" aca="1" ref="S1750" ca="1">IF(INDIRECT("A"&amp;114+$U1750)&lt;&gt;"",114+$U1750,"")</f>
        <v/>
      </c>
      <c r="T1750" s="28" t="str">
        <f t="shared" ca="1" si="780"/>
        <v>$B</v>
      </c>
      <c r="U1750" s="29">
        <f t="shared" si="786"/>
        <v>1632</v>
      </c>
      <c r="V1750" s="29">
        <v>136.333333333344</v>
      </c>
      <c r="W1750" s="29">
        <f t="shared" si="792"/>
        <v>136</v>
      </c>
      <c r="X1750" s="41" t="str" cm="1">
        <f t="array" aca="1" ref="X1750" ca="1">IFERROR(INDEX('PC&amp;PD'!$A$1:$AP$15,ROW('PC&amp;PD'!$A$15),MATCH(INDIRECT(T1750),'PC&amp;PD'!$A$1:$AP$1,0)),"")</f>
        <v/>
      </c>
      <c r="Z1750" s="155"/>
      <c r="AA1750" s="13" t="str">
        <f t="shared" si="776"/>
        <v/>
      </c>
      <c r="AB1750" s="155"/>
      <c r="AC1750" s="13" t="str">
        <f t="shared" ca="1" si="781"/>
        <v>$AB</v>
      </c>
      <c r="AD1750" s="13" t="str" cm="1">
        <f t="array" aca="1" ref="AD1750" ca="1">IFERROR(IF((LEFT(INDIRECT("$F"&amp;$S1750),4))="GOTS",IF($G1750="Organic","GOTS_Organic_raw",(IF($G1750="Responsible","GOTS_Responsible",(IF($G1750="No Attribute (Conventional)","GOTS_conventional",(IF($G1750="Recycled Pre/Post-Consumer","GOTS_pre_post",(IF($G1750="In-Conversion","GOTS_in_conversion",(IF($G1750="Sustainably Sourced","Sustainably_sourced",""))))))))))),IF($G1750="Organic","Organic",(IF($G1750="Responsible","Responsible",(IF($G1750="No Attribute (Conventional)","No_Attribute_Conventional",(IF($G1750="Recycled Pre/Post-Consumer","Recycled_Pre_Post_Consumer",(IF($G1750="In-Conversion","In_Conversion",(IF($G1750="Recycled Pre-Consumer","Recycled_Pre_Consumer",(IF($G1750="Recycled Post-Consumer","Recycled_Post_Consumer",(IF($G1750="Sustainably Sourced","Sustainably_sourced","")))))))))))))))),"")</f>
        <v/>
      </c>
      <c r="AE1750" s="13" t="e" cm="1">
        <f t="array" aca="1" ref="AE1750" ca="1">IF(INDIRECT("$F"&amp;$S1750)="","",IF(LEFT(INDIRECT("$F"&amp;$S1750),3)="GRS","GRS_RCS_RM",IF((LEFT(INDIRECT("$F"&amp;$S1750),3))="RCS","GRS_RCS_RM",IF(INDIRECT("$F"&amp;$S1750)="OCS (No Label)","OCS_Conversion_RM",IF(LEFT(INDIRECT("$F"&amp;$S1750),3)="OCS","OCS_RM",IF(RIGHT(INDIRECT("$F"&amp;$S1750),10)="conversion","GOTS_RM_conversion",IF((LEFT(INDIRECT("$F"&amp;$S1750),4))="GOTS","GOTS_RM","Responsible_RM")))))))</f>
        <v>#REF!</v>
      </c>
      <c r="AF1750" s="13" t="str" cm="1">
        <f t="array" aca="1" ref="AF1750" ca="1">IF($S1750="","",INDIRECT("$Z"&amp;$S1750))</f>
        <v/>
      </c>
      <c r="AG1750" s="155"/>
      <c r="AH1750" s="13" t="str" cm="1">
        <f t="array" aca="1" ref="AH1750" ca="1">IFERROR(INDIRECT("$ag"&amp;S1750),"")</f>
        <v/>
      </c>
      <c r="AI1750" s="13" t="e" cm="1">
        <f t="array" aca="1" ref="AI1750" ca="1">INDIRECT("O"&amp;S1749)</f>
        <v>#REF!</v>
      </c>
      <c r="AJ1750" s="13" t="str">
        <f>IF($I1750="","",INDEX('Raw Material'!$A$1:$J$75,MATCH(I1750,'Raw Material'!$A$1:$A$75,0),(MATCH(G1750,'Raw Material'!$A$1:$J$1,0))))</f>
        <v/>
      </c>
      <c r="AK1750" s="13" t="str">
        <f t="shared" si="777"/>
        <v>YANLIŞRM</v>
      </c>
      <c r="AL1750" s="153" t="str">
        <f t="shared" si="778"/>
        <v/>
      </c>
    </row>
    <row r="1751" spans="1:38" ht="16.5" customHeight="1">
      <c r="A1751" s="161"/>
      <c r="B1751" s="166"/>
      <c r="C1751" s="167"/>
      <c r="D1751" s="156"/>
      <c r="E1751" s="156"/>
      <c r="F1751" s="174"/>
      <c r="G1751" s="181"/>
      <c r="H1751" s="182"/>
      <c r="I1751" s="182"/>
      <c r="J1751" s="182"/>
      <c r="K1751" s="32"/>
      <c r="L1751" s="178"/>
      <c r="M1751" s="178"/>
      <c r="N1751" s="81"/>
      <c r="O1751" s="185"/>
      <c r="P1751" s="103"/>
      <c r="Q1751" s="84" t="str">
        <f t="shared" si="779"/>
        <v/>
      </c>
      <c r="R1751" s="159"/>
      <c r="S1751" s="28" t="str" cm="1">
        <f t="array" aca="1" ref="S1751" ca="1">IF(INDIRECT("A"&amp;114+$U1751)&lt;&gt;"",114+$U1751,"")</f>
        <v/>
      </c>
      <c r="T1751" s="28" t="str">
        <f t="shared" ca="1" si="780"/>
        <v>$B</v>
      </c>
      <c r="U1751" s="29">
        <f t="shared" si="786"/>
        <v>1632</v>
      </c>
      <c r="V1751" s="29">
        <v>136.416666666677</v>
      </c>
      <c r="W1751" s="29">
        <f t="shared" si="792"/>
        <v>136</v>
      </c>
      <c r="X1751" s="41" t="str" cm="1">
        <f t="array" aca="1" ref="X1751" ca="1">IFERROR(INDEX('PC&amp;PD'!$A$1:$AP$15,ROW('PC&amp;PD'!$A$15),MATCH(INDIRECT(T1751),'PC&amp;PD'!$A$1:$AP$1,0)),"")</f>
        <v/>
      </c>
      <c r="Z1751" s="155"/>
      <c r="AA1751" s="13" t="str">
        <f t="shared" si="776"/>
        <v/>
      </c>
      <c r="AB1751" s="155"/>
      <c r="AC1751" s="13" t="str">
        <f t="shared" ca="1" si="781"/>
        <v>$AB</v>
      </c>
      <c r="AD1751" s="13" t="str" cm="1">
        <f t="array" aca="1" ref="AD1751" ca="1">IFERROR(IF((LEFT(INDIRECT("$F"&amp;$S1751),4))="GOTS",IF($G1751="Organic","GOTS_Organic_raw",(IF($G1751="Responsible","GOTS_Responsible",(IF($G1751="No Attribute (Conventional)","GOTS_conventional",(IF($G1751="Recycled Pre/Post-Consumer","GOTS_pre_post",(IF($G1751="In-Conversion","GOTS_in_conversion",(IF($G1751="Sustainably Sourced","Sustainably_sourced",""))))))))))),IF($G1751="Organic","Organic",(IF($G1751="Responsible","Responsible",(IF($G1751="No Attribute (Conventional)","No_Attribute_Conventional",(IF($G1751="Recycled Pre/Post-Consumer","Recycled_Pre_Post_Consumer",(IF($G1751="In-Conversion","In_Conversion",(IF($G1751="Recycled Pre-Consumer","Recycled_Pre_Consumer",(IF($G1751="Recycled Post-Consumer","Recycled_Post_Consumer",(IF($G1751="Sustainably Sourced","Sustainably_sourced","")))))))))))))))),"")</f>
        <v/>
      </c>
      <c r="AE1751" s="13" t="e" cm="1">
        <f t="array" aca="1" ref="AE1751" ca="1">IF(INDIRECT("$F"&amp;$S1751)="","",IF(LEFT(INDIRECT("$F"&amp;$S1751),3)="GRS","GRS_RCS_RM",IF((LEFT(INDIRECT("$F"&amp;$S1751),3))="RCS","GRS_RCS_RM",IF(INDIRECT("$F"&amp;$S1751)="OCS (No Label)","OCS_Conversion_RM",IF(LEFT(INDIRECT("$F"&amp;$S1751),3)="OCS","OCS_RM",IF(RIGHT(INDIRECT("$F"&amp;$S1751),10)="conversion","GOTS_RM_conversion",IF((LEFT(INDIRECT("$F"&amp;$S1751),4))="GOTS","GOTS_RM","Responsible_RM")))))))</f>
        <v>#REF!</v>
      </c>
      <c r="AF1751" s="13" t="str" cm="1">
        <f t="array" aca="1" ref="AF1751" ca="1">IF($S1751="","",INDIRECT("$Z"&amp;$S1751))</f>
        <v/>
      </c>
      <c r="AG1751" s="155"/>
      <c r="AH1751" s="13" t="str" cm="1">
        <f t="array" aca="1" ref="AH1751" ca="1">IFERROR(INDIRECT("$ag"&amp;S1751),"")</f>
        <v/>
      </c>
      <c r="AI1751" s="13" t="e" cm="1">
        <f t="array" aca="1" ref="AI1751" ca="1">INDIRECT("O"&amp;S1750)</f>
        <v>#REF!</v>
      </c>
      <c r="AJ1751" s="13" t="str">
        <f>IF($I1751="","",INDEX('Raw Material'!$A$1:$J$75,MATCH(I1751,'Raw Material'!$A$1:$A$75,0),(MATCH(G1751,'Raw Material'!$A$1:$J$1,0))))</f>
        <v/>
      </c>
      <c r="AK1751" s="13" t="str">
        <f t="shared" si="777"/>
        <v>YANLIŞRM</v>
      </c>
      <c r="AL1751" s="153" t="str">
        <f t="shared" si="778"/>
        <v/>
      </c>
    </row>
    <row r="1752" spans="1:38" ht="16.5" customHeight="1">
      <c r="A1752" s="162"/>
      <c r="B1752" s="168"/>
      <c r="C1752" s="169"/>
      <c r="D1752" s="156"/>
      <c r="E1752" s="156"/>
      <c r="F1752" s="175"/>
      <c r="G1752" s="181"/>
      <c r="H1752" s="182"/>
      <c r="I1752" s="182"/>
      <c r="J1752" s="182"/>
      <c r="K1752" s="32"/>
      <c r="L1752" s="179"/>
      <c r="M1752" s="179"/>
      <c r="N1752" s="81"/>
      <c r="O1752" s="185"/>
      <c r="P1752" s="103"/>
      <c r="Q1752" s="84" t="str">
        <f t="shared" si="779"/>
        <v/>
      </c>
      <c r="R1752" s="159"/>
      <c r="S1752" s="28" t="str" cm="1">
        <f t="array" aca="1" ref="S1752" ca="1">IF(INDIRECT("A"&amp;114+$U1752)&lt;&gt;"",114+$U1752,"")</f>
        <v/>
      </c>
      <c r="T1752" s="28" t="str">
        <f t="shared" ca="1" si="780"/>
        <v>$B</v>
      </c>
      <c r="U1752" s="29">
        <f t="shared" si="786"/>
        <v>1632</v>
      </c>
      <c r="V1752" s="29">
        <v>136.500000000011</v>
      </c>
      <c r="W1752" s="29">
        <f t="shared" si="792"/>
        <v>136</v>
      </c>
      <c r="X1752" s="41" t="str" cm="1">
        <f t="array" aca="1" ref="X1752" ca="1">IFERROR(INDEX('PC&amp;PD'!$A$1:$AP$15,ROW('PC&amp;PD'!$A$15),MATCH(INDIRECT(T1752),'PC&amp;PD'!$A$1:$AP$1,0)),"")</f>
        <v/>
      </c>
      <c r="Z1752" s="155"/>
      <c r="AA1752" s="13" t="str">
        <f t="shared" si="776"/>
        <v/>
      </c>
      <c r="AB1752" s="155"/>
      <c r="AC1752" s="13" t="str">
        <f t="shared" ca="1" si="781"/>
        <v>$AB</v>
      </c>
      <c r="AD1752" s="13" t="str" cm="1">
        <f t="array" aca="1" ref="AD1752" ca="1">IFERROR(IF((LEFT(INDIRECT("$F"&amp;$S1752),4))="GOTS",IF($G1752="Organic","GOTS_Organic_raw",(IF($G1752="Responsible","GOTS_Responsible",(IF($G1752="No Attribute (Conventional)","GOTS_conventional",(IF($G1752="Recycled Pre/Post-Consumer","GOTS_pre_post",(IF($G1752="In-Conversion","GOTS_in_conversion",(IF($G1752="Sustainably Sourced","Sustainably_sourced",""))))))))))),IF($G1752="Organic","Organic",(IF($G1752="Responsible","Responsible",(IF($G1752="No Attribute (Conventional)","No_Attribute_Conventional",(IF($G1752="Recycled Pre/Post-Consumer","Recycled_Pre_Post_Consumer",(IF($G1752="In-Conversion","In_Conversion",(IF($G1752="Recycled Pre-Consumer","Recycled_Pre_Consumer",(IF($G1752="Recycled Post-Consumer","Recycled_Post_Consumer",(IF($G1752="Sustainably Sourced","Sustainably_sourced","")))))))))))))))),"")</f>
        <v/>
      </c>
      <c r="AE1752" s="13" t="e" cm="1">
        <f t="array" aca="1" ref="AE1752" ca="1">IF(INDIRECT("$F"&amp;$S1752)="","",IF(LEFT(INDIRECT("$F"&amp;$S1752),3)="GRS","GRS_RCS_RM",IF((LEFT(INDIRECT("$F"&amp;$S1752),3))="RCS","GRS_RCS_RM",IF(INDIRECT("$F"&amp;$S1752)="OCS (No Label)","OCS_Conversion_RM",IF(LEFT(INDIRECT("$F"&amp;$S1752),3)="OCS","OCS_RM",IF(RIGHT(INDIRECT("$F"&amp;$S1752),10)="conversion","GOTS_RM_conversion",IF((LEFT(INDIRECT("$F"&amp;$S1752),4))="GOTS","GOTS_RM","Responsible_RM")))))))</f>
        <v>#REF!</v>
      </c>
      <c r="AF1752" s="13" t="str" cm="1">
        <f t="array" aca="1" ref="AF1752" ca="1">IF($S1752="","",INDIRECT("$Z"&amp;$S1752))</f>
        <v/>
      </c>
      <c r="AG1752" s="155"/>
      <c r="AH1752" s="13" t="str" cm="1">
        <f t="array" aca="1" ref="AH1752" ca="1">IFERROR(INDIRECT("$ag"&amp;S1752),"")</f>
        <v/>
      </c>
      <c r="AI1752" s="13" t="e" cm="1">
        <f t="array" aca="1" ref="AI1752" ca="1">INDIRECT("O"&amp;S1751)</f>
        <v>#REF!</v>
      </c>
      <c r="AJ1752" s="13" t="str">
        <f>IF($I1752="","",INDEX('Raw Material'!$A$1:$J$75,MATCH(I1752,'Raw Material'!$A$1:$A$75,0),(MATCH(G1752,'Raw Material'!$A$1:$J$1,0))))</f>
        <v/>
      </c>
      <c r="AK1752" s="13" t="str">
        <f t="shared" si="777"/>
        <v>YANLIŞRM</v>
      </c>
      <c r="AL1752" s="153" t="str">
        <f t="shared" si="778"/>
        <v/>
      </c>
    </row>
    <row r="1753" spans="1:38" ht="16.5" customHeight="1">
      <c r="A1753" s="162"/>
      <c r="B1753" s="168"/>
      <c r="C1753" s="169"/>
      <c r="D1753" s="156"/>
      <c r="E1753" s="156"/>
      <c r="F1753" s="175"/>
      <c r="G1753" s="181"/>
      <c r="H1753" s="182"/>
      <c r="I1753" s="182"/>
      <c r="J1753" s="182"/>
      <c r="K1753" s="32"/>
      <c r="L1753" s="179"/>
      <c r="M1753" s="179"/>
      <c r="N1753" s="81"/>
      <c r="O1753" s="185"/>
      <c r="P1753" s="103"/>
      <c r="Q1753" s="84" t="str">
        <f t="shared" si="779"/>
        <v/>
      </c>
      <c r="R1753" s="159"/>
      <c r="S1753" s="28" t="str" cm="1">
        <f t="array" aca="1" ref="S1753" ca="1">IF(INDIRECT("A"&amp;114+$U1753)&lt;&gt;"",114+$U1753,"")</f>
        <v/>
      </c>
      <c r="T1753" s="28" t="str">
        <f t="shared" ca="1" si="780"/>
        <v>$B</v>
      </c>
      <c r="U1753" s="29">
        <f t="shared" si="786"/>
        <v>1632</v>
      </c>
      <c r="V1753" s="29">
        <v>136.583333333344</v>
      </c>
      <c r="W1753" s="29">
        <f t="shared" si="792"/>
        <v>136</v>
      </c>
      <c r="X1753" s="41" t="str" cm="1">
        <f t="array" aca="1" ref="X1753" ca="1">IFERROR(INDEX('PC&amp;PD'!$A$1:$AP$15,ROW('PC&amp;PD'!$A$15),MATCH(INDIRECT(T1753),'PC&amp;PD'!$A$1:$AP$1,0)),"")</f>
        <v/>
      </c>
      <c r="Z1753" s="155"/>
      <c r="AA1753" s="13" t="str">
        <f t="shared" si="776"/>
        <v/>
      </c>
      <c r="AB1753" s="155"/>
      <c r="AC1753" s="13" t="str">
        <f t="shared" ca="1" si="781"/>
        <v>$AB</v>
      </c>
      <c r="AD1753" s="13" t="str" cm="1">
        <f t="array" aca="1" ref="AD1753" ca="1">IFERROR(IF((LEFT(INDIRECT("$F"&amp;$S1753),4))="GOTS",IF($G1753="Organic","GOTS_Organic_raw",(IF($G1753="Responsible","GOTS_Responsible",(IF($G1753="No Attribute (Conventional)","GOTS_conventional",(IF($G1753="Recycled Pre/Post-Consumer","GOTS_pre_post",(IF($G1753="In-Conversion","GOTS_in_conversion",(IF($G1753="Sustainably Sourced","Sustainably_sourced",""))))))))))),IF($G1753="Organic","Organic",(IF($G1753="Responsible","Responsible",(IF($G1753="No Attribute (Conventional)","No_Attribute_Conventional",(IF($G1753="Recycled Pre/Post-Consumer","Recycled_Pre_Post_Consumer",(IF($G1753="In-Conversion","In_Conversion",(IF($G1753="Recycled Pre-Consumer","Recycled_Pre_Consumer",(IF($G1753="Recycled Post-Consumer","Recycled_Post_Consumer",(IF($G1753="Sustainably Sourced","Sustainably_sourced","")))))))))))))))),"")</f>
        <v/>
      </c>
      <c r="AE1753" s="13" t="e" cm="1">
        <f t="array" aca="1" ref="AE1753" ca="1">IF(INDIRECT("$F"&amp;$S1753)="","",IF(LEFT(INDIRECT("$F"&amp;$S1753),3)="GRS","GRS_RCS_RM",IF((LEFT(INDIRECT("$F"&amp;$S1753),3))="RCS","GRS_RCS_RM",IF(INDIRECT("$F"&amp;$S1753)="OCS (No Label)","OCS_Conversion_RM",IF(LEFT(INDIRECT("$F"&amp;$S1753),3)="OCS","OCS_RM",IF(RIGHT(INDIRECT("$F"&amp;$S1753),10)="conversion","GOTS_RM_conversion",IF((LEFT(INDIRECT("$F"&amp;$S1753),4))="GOTS","GOTS_RM","Responsible_RM")))))))</f>
        <v>#REF!</v>
      </c>
      <c r="AF1753" s="13" t="str" cm="1">
        <f t="array" aca="1" ref="AF1753" ca="1">IF($S1753="","",INDIRECT("$Z"&amp;$S1753))</f>
        <v/>
      </c>
      <c r="AG1753" s="155"/>
      <c r="AH1753" s="13" t="str" cm="1">
        <f t="array" aca="1" ref="AH1753" ca="1">IFERROR(INDIRECT("$ag"&amp;S1753),"")</f>
        <v/>
      </c>
      <c r="AI1753" s="13" t="e" cm="1">
        <f t="array" aca="1" ref="AI1753" ca="1">INDIRECT("O"&amp;S1752)</f>
        <v>#REF!</v>
      </c>
      <c r="AJ1753" s="13" t="str">
        <f>IF($I1753="","",INDEX('Raw Material'!$A$1:$J$75,MATCH(I1753,'Raw Material'!$A$1:$A$75,0),(MATCH(G1753,'Raw Material'!$A$1:$J$1,0))))</f>
        <v/>
      </c>
      <c r="AK1753" s="13" t="str">
        <f t="shared" si="777"/>
        <v>YANLIŞRM</v>
      </c>
      <c r="AL1753" s="153" t="str">
        <f t="shared" si="778"/>
        <v/>
      </c>
    </row>
    <row r="1754" spans="1:38" ht="16.5" customHeight="1">
      <c r="A1754" s="162"/>
      <c r="B1754" s="168"/>
      <c r="C1754" s="169"/>
      <c r="D1754" s="156"/>
      <c r="E1754" s="156"/>
      <c r="F1754" s="175"/>
      <c r="G1754" s="181"/>
      <c r="H1754" s="182"/>
      <c r="I1754" s="182"/>
      <c r="J1754" s="182"/>
      <c r="K1754" s="32"/>
      <c r="L1754" s="179"/>
      <c r="M1754" s="179"/>
      <c r="N1754" s="81"/>
      <c r="O1754" s="185"/>
      <c r="P1754" s="103"/>
      <c r="Q1754" s="84" t="str">
        <f t="shared" si="779"/>
        <v/>
      </c>
      <c r="R1754" s="159"/>
      <c r="S1754" s="28" t="str" cm="1">
        <f t="array" aca="1" ref="S1754" ca="1">IF(INDIRECT("A"&amp;114+$U1754)&lt;&gt;"",114+$U1754,"")</f>
        <v/>
      </c>
      <c r="T1754" s="28" t="str">
        <f t="shared" ca="1" si="780"/>
        <v>$B</v>
      </c>
      <c r="U1754" s="29">
        <f t="shared" si="786"/>
        <v>1632</v>
      </c>
      <c r="V1754" s="29">
        <v>136.666666666677</v>
      </c>
      <c r="W1754" s="29">
        <f t="shared" si="792"/>
        <v>136</v>
      </c>
      <c r="X1754" s="41" t="str" cm="1">
        <f t="array" aca="1" ref="X1754" ca="1">IFERROR(INDEX('PC&amp;PD'!$A$1:$AP$15,ROW('PC&amp;PD'!$A$15),MATCH(INDIRECT(T1754),'PC&amp;PD'!$A$1:$AP$1,0)),"")</f>
        <v/>
      </c>
      <c r="Z1754" s="155"/>
      <c r="AA1754" s="13" t="str">
        <f t="shared" si="776"/>
        <v/>
      </c>
      <c r="AB1754" s="155"/>
      <c r="AC1754" s="13" t="str">
        <f t="shared" ca="1" si="781"/>
        <v>$AB</v>
      </c>
      <c r="AD1754" s="13" t="str" cm="1">
        <f t="array" aca="1" ref="AD1754" ca="1">IFERROR(IF((LEFT(INDIRECT("$F"&amp;$S1754),4))="GOTS",IF($G1754="Organic","GOTS_Organic_raw",(IF($G1754="Responsible","GOTS_Responsible",(IF($G1754="No Attribute (Conventional)","GOTS_conventional",(IF($G1754="Recycled Pre/Post-Consumer","GOTS_pre_post",(IF($G1754="In-Conversion","GOTS_in_conversion",(IF($G1754="Sustainably Sourced","Sustainably_sourced",""))))))))))),IF($G1754="Organic","Organic",(IF($G1754="Responsible","Responsible",(IF($G1754="No Attribute (Conventional)","No_Attribute_Conventional",(IF($G1754="Recycled Pre/Post-Consumer","Recycled_Pre_Post_Consumer",(IF($G1754="In-Conversion","In_Conversion",(IF($G1754="Recycled Pre-Consumer","Recycled_Pre_Consumer",(IF($G1754="Recycled Post-Consumer","Recycled_Post_Consumer",(IF($G1754="Sustainably Sourced","Sustainably_sourced","")))))))))))))))),"")</f>
        <v/>
      </c>
      <c r="AE1754" s="13" t="e" cm="1">
        <f t="array" aca="1" ref="AE1754" ca="1">IF(INDIRECT("$F"&amp;$S1754)="","",IF(LEFT(INDIRECT("$F"&amp;$S1754),3)="GRS","GRS_RCS_RM",IF((LEFT(INDIRECT("$F"&amp;$S1754),3))="RCS","GRS_RCS_RM",IF(INDIRECT("$F"&amp;$S1754)="OCS (No Label)","OCS_Conversion_RM",IF(LEFT(INDIRECT("$F"&amp;$S1754),3)="OCS","OCS_RM",IF(RIGHT(INDIRECT("$F"&amp;$S1754),10)="conversion","GOTS_RM_conversion",IF((LEFT(INDIRECT("$F"&amp;$S1754),4))="GOTS","GOTS_RM","Responsible_RM")))))))</f>
        <v>#REF!</v>
      </c>
      <c r="AF1754" s="13" t="str" cm="1">
        <f t="array" aca="1" ref="AF1754" ca="1">IF($S1754="","",INDIRECT("$Z"&amp;$S1754))</f>
        <v/>
      </c>
      <c r="AG1754" s="155"/>
      <c r="AH1754" s="13" t="str" cm="1">
        <f t="array" aca="1" ref="AH1754" ca="1">IFERROR(INDIRECT("$ag"&amp;S1754),"")</f>
        <v/>
      </c>
      <c r="AI1754" s="13" t="e" cm="1">
        <f t="array" aca="1" ref="AI1754" ca="1">INDIRECT("O"&amp;S1753)</f>
        <v>#REF!</v>
      </c>
      <c r="AJ1754" s="13" t="str">
        <f>IF($I1754="","",INDEX('Raw Material'!$A$1:$J$75,MATCH(I1754,'Raw Material'!$A$1:$A$75,0),(MATCH(G1754,'Raw Material'!$A$1:$J$1,0))))</f>
        <v/>
      </c>
      <c r="AK1754" s="13" t="str">
        <f t="shared" si="777"/>
        <v>YANLIŞRM</v>
      </c>
      <c r="AL1754" s="153" t="str">
        <f t="shared" si="778"/>
        <v/>
      </c>
    </row>
    <row r="1755" spans="1:38" ht="16.5" customHeight="1">
      <c r="A1755" s="162"/>
      <c r="B1755" s="168"/>
      <c r="C1755" s="169"/>
      <c r="D1755" s="156"/>
      <c r="E1755" s="156"/>
      <c r="F1755" s="175"/>
      <c r="G1755" s="181"/>
      <c r="H1755" s="182"/>
      <c r="I1755" s="182"/>
      <c r="J1755" s="182"/>
      <c r="K1755" s="32"/>
      <c r="L1755" s="179"/>
      <c r="M1755" s="179"/>
      <c r="N1755" s="81"/>
      <c r="O1755" s="185"/>
      <c r="P1755" s="103"/>
      <c r="Q1755" s="84" t="str">
        <f t="shared" si="779"/>
        <v/>
      </c>
      <c r="R1755" s="159"/>
      <c r="S1755" s="28" t="str" cm="1">
        <f t="array" aca="1" ref="S1755" ca="1">IF(INDIRECT("A"&amp;114+$U1755)&lt;&gt;"",114+$U1755,"")</f>
        <v/>
      </c>
      <c r="T1755" s="28" t="str">
        <f t="shared" ca="1" si="780"/>
        <v>$B</v>
      </c>
      <c r="U1755" s="29">
        <f t="shared" si="786"/>
        <v>1632</v>
      </c>
      <c r="V1755" s="29">
        <v>136.750000000011</v>
      </c>
      <c r="W1755" s="29">
        <f t="shared" si="792"/>
        <v>136</v>
      </c>
      <c r="X1755" s="41" t="str" cm="1">
        <f t="array" aca="1" ref="X1755" ca="1">IFERROR(INDEX('PC&amp;PD'!$A$1:$AP$15,ROW('PC&amp;PD'!$A$15),MATCH(INDIRECT(T1755),'PC&amp;PD'!$A$1:$AP$1,0)),"")</f>
        <v/>
      </c>
      <c r="Z1755" s="155"/>
      <c r="AA1755" s="13" t="str">
        <f t="shared" si="776"/>
        <v/>
      </c>
      <c r="AB1755" s="155"/>
      <c r="AC1755" s="13" t="str">
        <f t="shared" ca="1" si="781"/>
        <v>$AB</v>
      </c>
      <c r="AD1755" s="13" t="str" cm="1">
        <f t="array" aca="1" ref="AD1755" ca="1">IFERROR(IF((LEFT(INDIRECT("$F"&amp;$S1755),4))="GOTS",IF($G1755="Organic","GOTS_Organic_raw",(IF($G1755="Responsible","GOTS_Responsible",(IF($G1755="No Attribute (Conventional)","GOTS_conventional",(IF($G1755="Recycled Pre/Post-Consumer","GOTS_pre_post",(IF($G1755="In-Conversion","GOTS_in_conversion",(IF($G1755="Sustainably Sourced","Sustainably_sourced",""))))))))))),IF($G1755="Organic","Organic",(IF($G1755="Responsible","Responsible",(IF($G1755="No Attribute (Conventional)","No_Attribute_Conventional",(IF($G1755="Recycled Pre/Post-Consumer","Recycled_Pre_Post_Consumer",(IF($G1755="In-Conversion","In_Conversion",(IF($G1755="Recycled Pre-Consumer","Recycled_Pre_Consumer",(IF($G1755="Recycled Post-Consumer","Recycled_Post_Consumer",(IF($G1755="Sustainably Sourced","Sustainably_sourced","")))))))))))))))),"")</f>
        <v/>
      </c>
      <c r="AE1755" s="13" t="e" cm="1">
        <f t="array" aca="1" ref="AE1755" ca="1">IF(INDIRECT("$F"&amp;$S1755)="","",IF(LEFT(INDIRECT("$F"&amp;$S1755),3)="GRS","GRS_RCS_RM",IF((LEFT(INDIRECT("$F"&amp;$S1755),3))="RCS","GRS_RCS_RM",IF(INDIRECT("$F"&amp;$S1755)="OCS (No Label)","OCS_Conversion_RM",IF(LEFT(INDIRECT("$F"&amp;$S1755),3)="OCS","OCS_RM",IF(RIGHT(INDIRECT("$F"&amp;$S1755),10)="conversion","GOTS_RM_conversion",IF((LEFT(INDIRECT("$F"&amp;$S1755),4))="GOTS","GOTS_RM","Responsible_RM")))))))</f>
        <v>#REF!</v>
      </c>
      <c r="AF1755" s="13" t="str" cm="1">
        <f t="array" aca="1" ref="AF1755" ca="1">IF($S1755="","",INDIRECT("$Z"&amp;$S1755))</f>
        <v/>
      </c>
      <c r="AG1755" s="155"/>
      <c r="AH1755" s="13" t="str" cm="1">
        <f t="array" aca="1" ref="AH1755" ca="1">IFERROR(INDIRECT("$ag"&amp;S1755),"")</f>
        <v/>
      </c>
      <c r="AI1755" s="13" t="e" cm="1">
        <f t="array" aca="1" ref="AI1755" ca="1">INDIRECT("O"&amp;S1754)</f>
        <v>#REF!</v>
      </c>
      <c r="AJ1755" s="13" t="str">
        <f>IF($I1755="","",INDEX('Raw Material'!$A$1:$J$75,MATCH(I1755,'Raw Material'!$A$1:$A$75,0),(MATCH(G1755,'Raw Material'!$A$1:$J$1,0))))</f>
        <v/>
      </c>
      <c r="AK1755" s="13" t="str">
        <f t="shared" si="777"/>
        <v>YANLIŞRM</v>
      </c>
      <c r="AL1755" s="153" t="str">
        <f t="shared" si="778"/>
        <v/>
      </c>
    </row>
    <row r="1756" spans="1:38" ht="16.5" customHeight="1">
      <c r="A1756" s="162"/>
      <c r="B1756" s="168"/>
      <c r="C1756" s="169"/>
      <c r="D1756" s="156"/>
      <c r="E1756" s="156"/>
      <c r="F1756" s="175"/>
      <c r="G1756" s="181"/>
      <c r="H1756" s="182"/>
      <c r="I1756" s="182"/>
      <c r="J1756" s="182"/>
      <c r="K1756" s="32"/>
      <c r="L1756" s="179"/>
      <c r="M1756" s="179"/>
      <c r="N1756" s="81"/>
      <c r="O1756" s="185"/>
      <c r="P1756" s="103"/>
      <c r="Q1756" s="84" t="str">
        <f t="shared" si="779"/>
        <v/>
      </c>
      <c r="R1756" s="159"/>
      <c r="S1756" s="28" t="str" cm="1">
        <f t="array" aca="1" ref="S1756" ca="1">IF(INDIRECT("A"&amp;114+$U1756)&lt;&gt;"",114+$U1756,"")</f>
        <v/>
      </c>
      <c r="T1756" s="28" t="str">
        <f t="shared" ca="1" si="780"/>
        <v>$B</v>
      </c>
      <c r="U1756" s="29">
        <f t="shared" si="786"/>
        <v>1632</v>
      </c>
      <c r="V1756" s="29">
        <v>136.833333333344</v>
      </c>
      <c r="W1756" s="29">
        <f t="shared" si="792"/>
        <v>136</v>
      </c>
      <c r="X1756" s="41" t="str" cm="1">
        <f t="array" aca="1" ref="X1756" ca="1">IFERROR(INDEX('PC&amp;PD'!$A$1:$AP$15,ROW('PC&amp;PD'!$A$15),MATCH(INDIRECT(T1756),'PC&amp;PD'!$A$1:$AP$1,0)),"")</f>
        <v/>
      </c>
      <c r="Z1756" s="155"/>
      <c r="AA1756" s="13" t="str">
        <f t="shared" si="776"/>
        <v/>
      </c>
      <c r="AB1756" s="155"/>
      <c r="AC1756" s="13" t="str">
        <f t="shared" ca="1" si="781"/>
        <v>$AB</v>
      </c>
      <c r="AD1756" s="13" t="str" cm="1">
        <f t="array" aca="1" ref="AD1756" ca="1">IFERROR(IF((LEFT(INDIRECT("$F"&amp;$S1756),4))="GOTS",IF($G1756="Organic","GOTS_Organic_raw",(IF($G1756="Responsible","GOTS_Responsible",(IF($G1756="No Attribute (Conventional)","GOTS_conventional",(IF($G1756="Recycled Pre/Post-Consumer","GOTS_pre_post",(IF($G1756="In-Conversion","GOTS_in_conversion",(IF($G1756="Sustainably Sourced","Sustainably_sourced",""))))))))))),IF($G1756="Organic","Organic",(IF($G1756="Responsible","Responsible",(IF($G1756="No Attribute (Conventional)","No_Attribute_Conventional",(IF($G1756="Recycled Pre/Post-Consumer","Recycled_Pre_Post_Consumer",(IF($G1756="In-Conversion","In_Conversion",(IF($G1756="Recycled Pre-Consumer","Recycled_Pre_Consumer",(IF($G1756="Recycled Post-Consumer","Recycled_Post_Consumer",(IF($G1756="Sustainably Sourced","Sustainably_sourced","")))))))))))))))),"")</f>
        <v/>
      </c>
      <c r="AE1756" s="13" t="e" cm="1">
        <f t="array" aca="1" ref="AE1756" ca="1">IF(INDIRECT("$F"&amp;$S1756)="","",IF(LEFT(INDIRECT("$F"&amp;$S1756),3)="GRS","GRS_RCS_RM",IF((LEFT(INDIRECT("$F"&amp;$S1756),3))="RCS","GRS_RCS_RM",IF(INDIRECT("$F"&amp;$S1756)="OCS (No Label)","OCS_Conversion_RM",IF(LEFT(INDIRECT("$F"&amp;$S1756),3)="OCS","OCS_RM",IF(RIGHT(INDIRECT("$F"&amp;$S1756),10)="conversion","GOTS_RM_conversion",IF((LEFT(INDIRECT("$F"&amp;$S1756),4))="GOTS","GOTS_RM","Responsible_RM")))))))</f>
        <v>#REF!</v>
      </c>
      <c r="AF1756" s="13" t="str" cm="1">
        <f t="array" aca="1" ref="AF1756" ca="1">IF($S1756="","",INDIRECT("$Z"&amp;$S1756))</f>
        <v/>
      </c>
      <c r="AG1756" s="155"/>
      <c r="AH1756" s="13" t="str" cm="1">
        <f t="array" aca="1" ref="AH1756" ca="1">IFERROR(INDIRECT("$ag"&amp;S1756),"")</f>
        <v/>
      </c>
      <c r="AI1756" s="13" t="e" cm="1">
        <f t="array" aca="1" ref="AI1756" ca="1">INDIRECT("O"&amp;S1755)</f>
        <v>#REF!</v>
      </c>
      <c r="AJ1756" s="13" t="str">
        <f>IF($I1756="","",INDEX('Raw Material'!$A$1:$J$75,MATCH(I1756,'Raw Material'!$A$1:$A$75,0),(MATCH(G1756,'Raw Material'!$A$1:$J$1,0))))</f>
        <v/>
      </c>
      <c r="AK1756" s="13" t="str">
        <f t="shared" si="777"/>
        <v>YANLIŞRM</v>
      </c>
      <c r="AL1756" s="153" t="str">
        <f t="shared" si="778"/>
        <v/>
      </c>
    </row>
    <row r="1757" spans="1:38" ht="16.5" customHeight="1" thickBot="1">
      <c r="A1757" s="163"/>
      <c r="B1757" s="170"/>
      <c r="C1757" s="171"/>
      <c r="D1757" s="156"/>
      <c r="E1757" s="156"/>
      <c r="F1757" s="176"/>
      <c r="G1757" s="157"/>
      <c r="H1757" s="158"/>
      <c r="I1757" s="158"/>
      <c r="J1757" s="158"/>
      <c r="K1757" s="33"/>
      <c r="L1757" s="180"/>
      <c r="M1757" s="180"/>
      <c r="N1757" s="82"/>
      <c r="O1757" s="186"/>
      <c r="P1757" s="103"/>
      <c r="Q1757" s="84" t="str">
        <f t="shared" si="779"/>
        <v/>
      </c>
      <c r="R1757" s="159"/>
      <c r="S1757" s="28" t="str" cm="1">
        <f t="array" aca="1" ref="S1757" ca="1">IF(INDIRECT("A"&amp;114+$U1757)&lt;&gt;"",114+$U1757,"")</f>
        <v/>
      </c>
      <c r="T1757" s="28" t="str">
        <f t="shared" ca="1" si="780"/>
        <v>$B</v>
      </c>
      <c r="U1757" s="29">
        <f t="shared" si="786"/>
        <v>1632</v>
      </c>
      <c r="V1757" s="29">
        <v>136.916666666677</v>
      </c>
      <c r="W1757" s="29">
        <f t="shared" si="792"/>
        <v>136</v>
      </c>
      <c r="X1757" s="41" t="str" cm="1">
        <f t="array" aca="1" ref="X1757" ca="1">IFERROR(INDEX('PC&amp;PD'!$A$1:$AP$15,ROW('PC&amp;PD'!$A$15),MATCH(INDIRECT(T1757),'PC&amp;PD'!$A$1:$AP$1,0)),"")</f>
        <v/>
      </c>
      <c r="Z1757" s="155"/>
      <c r="AA1757" s="13" t="str">
        <f t="shared" si="776"/>
        <v/>
      </c>
      <c r="AB1757" s="155"/>
      <c r="AC1757" s="13" t="str">
        <f t="shared" ca="1" si="781"/>
        <v>$AB</v>
      </c>
      <c r="AD1757" s="13" t="str" cm="1">
        <f t="array" aca="1" ref="AD1757" ca="1">IFERROR(IF((LEFT(INDIRECT("$F"&amp;$S1757),4))="GOTS",IF($G1757="Organic","GOTS_Organic_raw",(IF($G1757="Responsible","GOTS_Responsible",(IF($G1757="No Attribute (Conventional)","GOTS_conventional",(IF($G1757="Recycled Pre/Post-Consumer","GOTS_pre_post",(IF($G1757="In-Conversion","GOTS_in_conversion",(IF($G1757="Sustainably Sourced","Sustainably_sourced",""))))))))))),IF($G1757="Organic","Organic",(IF($G1757="Responsible","Responsible",(IF($G1757="No Attribute (Conventional)","No_Attribute_Conventional",(IF($G1757="Recycled Pre/Post-Consumer","Recycled_Pre_Post_Consumer",(IF($G1757="In-Conversion","In_Conversion",(IF($G1757="Recycled Pre-Consumer","Recycled_Pre_Consumer",(IF($G1757="Recycled Post-Consumer","Recycled_Post_Consumer",(IF($G1757="Sustainably Sourced","Sustainably_sourced","")))))))))))))))),"")</f>
        <v/>
      </c>
      <c r="AE1757" s="13" t="e" cm="1">
        <f t="array" aca="1" ref="AE1757" ca="1">IF(INDIRECT("$F"&amp;$S1757)="","",IF(LEFT(INDIRECT("$F"&amp;$S1757),3)="GRS","GRS_RCS_RM",IF((LEFT(INDIRECT("$F"&amp;$S1757),3))="RCS","GRS_RCS_RM",IF(INDIRECT("$F"&amp;$S1757)="OCS (No Label)","OCS_Conversion_RM",IF(LEFT(INDIRECT("$F"&amp;$S1757),3)="OCS","OCS_RM",IF(RIGHT(INDIRECT("$F"&amp;$S1757),10)="conversion","GOTS_RM_conversion",IF((LEFT(INDIRECT("$F"&amp;$S1757),4))="GOTS","GOTS_RM","Responsible_RM")))))))</f>
        <v>#REF!</v>
      </c>
      <c r="AF1757" s="13" t="str" cm="1">
        <f t="array" aca="1" ref="AF1757" ca="1">IF($S1757="","",INDIRECT("$Z"&amp;$S1757))</f>
        <v/>
      </c>
      <c r="AG1757" s="155"/>
      <c r="AH1757" s="13" t="str" cm="1">
        <f t="array" aca="1" ref="AH1757" ca="1">IFERROR(INDIRECT("$ag"&amp;S1757),"")</f>
        <v/>
      </c>
      <c r="AI1757" s="13" t="e" cm="1">
        <f t="array" aca="1" ref="AI1757" ca="1">INDIRECT("O"&amp;S1756)</f>
        <v>#REF!</v>
      </c>
      <c r="AJ1757" s="13" t="str">
        <f>IF($I1757="","",INDEX('Raw Material'!$A$1:$J$75,MATCH(I1757,'Raw Material'!$A$1:$A$75,0),(MATCH(G1757,'Raw Material'!$A$1:$J$1,0))))</f>
        <v/>
      </c>
      <c r="AK1757" s="13" t="str">
        <f t="shared" si="777"/>
        <v>YANLIŞRM</v>
      </c>
      <c r="AL1757" s="153" t="str">
        <f t="shared" si="778"/>
        <v/>
      </c>
    </row>
    <row r="1758" spans="1:38" ht="16.5" customHeight="1">
      <c r="A1758" s="160" t="str">
        <f>IF(B1758="","",COUNTA($B$114:$B1758))</f>
        <v/>
      </c>
      <c r="B1758" s="164"/>
      <c r="C1758" s="165"/>
      <c r="D1758" s="183"/>
      <c r="E1758" s="183"/>
      <c r="F1758" s="172"/>
      <c r="G1758" s="212"/>
      <c r="H1758" s="206"/>
      <c r="I1758" s="206"/>
      <c r="J1758" s="206"/>
      <c r="K1758" s="31"/>
      <c r="L1758" s="177" t="str">
        <f t="shared" ref="L1758" si="797">IF(R1758="","",LEFT(R1758,LEN(R1758)-2))</f>
        <v/>
      </c>
      <c r="M1758" s="177"/>
      <c r="N1758" s="80"/>
      <c r="O1758" s="184"/>
      <c r="P1758" s="103"/>
      <c r="Q1758" s="84" t="str">
        <f t="shared" si="779"/>
        <v/>
      </c>
      <c r="R1758" s="159" t="str">
        <f t="shared" ref="R1758" si="798">CONCATENATE($Q1758,Q1759,Q1760,Q1761,Q1762,Q1763,$Q1764,$Q1765,$Q1766,$Q1767,Q1768,Q1769)</f>
        <v/>
      </c>
      <c r="S1758" s="28" t="str" cm="1">
        <f t="array" aca="1" ref="S1758" ca="1">IF(INDIRECT("A"&amp;114+$U1758)&lt;&gt;"",114+$U1758,"")</f>
        <v/>
      </c>
      <c r="T1758" s="28" t="str">
        <f t="shared" ca="1" si="780"/>
        <v>$B</v>
      </c>
      <c r="U1758" s="29">
        <f t="shared" si="786"/>
        <v>1644</v>
      </c>
      <c r="V1758" s="29">
        <v>137.000000000011</v>
      </c>
      <c r="W1758" s="29">
        <f t="shared" si="792"/>
        <v>137</v>
      </c>
      <c r="X1758" s="41" t="str" cm="1">
        <f t="array" aca="1" ref="X1758" ca="1">IFERROR(INDEX('PC&amp;PD'!$A$1:$AP$15,ROW('PC&amp;PD'!$A$15),MATCH(INDIRECT(T1758),'PC&amp;PD'!$A$1:$AP$1,0)),"")</f>
        <v/>
      </c>
      <c r="Z1758" s="155" t="str">
        <f t="shared" ref="Z1758" si="799">IFERROR(IF($F1758="OCS 100","OCS (OCS 100)",IF($F1758="OCS Blended","OCS (OCS Blended)",IF($F1758="OCS (No Label)","OCS (No Label)",IF($F1758="RCS 100","RCS (RCS 100)",IF($F1758="RCS Blended","RCS (RCS Blended)",IF($F1758="GRS","GRS (GRS)",IF($F1758="GRS (No Label)", "GRS (No Label)",IF($F1758="RDS","RDS (RDS)",IF($F1758="RWS","RWS (RWS)",IF($F1758="RAS","RAS (RAS)",IF($F1758="RMS","RMS (RMS)",IF($F1758="GOTS Organic","GOTS (Organic)",IF($F1758="GOTS Made with organic","GOTS (Made with Organic)",IF($F1758="GOTS Organic - in conversion","GOTS (Organic - In Conversion)",IF($F1758="GOTS Made with organic - in conversion","GOTS (Made with Organic - In Conversion)",""))))))))))))))),"")</f>
        <v/>
      </c>
      <c r="AA1758" s="13" t="str">
        <f t="shared" si="776"/>
        <v/>
      </c>
      <c r="AB1758" s="155" t="str">
        <f t="shared" ref="AB1758" si="800">IFERROR(IF($F1758="OCS 100", "OCS_100",IF($F1758="OCS Blended", "OCS_Blended",IF($F1758="OCS (No Label)", "OCS_No_Label",IF($F1758="RCS 100", "RCS_100",IF($F1758="RCS Blended","RCS_Blended",IF($F1758="GRS","GRS",IF($F1758="GRS (No Label)", "GRS_No_Label",IF($F1758="RDS","RDS",IF($F1758="RWS","RWS",IF($F1758="RMS","RMS",IF($F1758="GOTS Organic","GOTS_Organic",IF($F1758="GOTS Made with organic","GOTS_Made_with_organic",IF($F1758="GOTS Organic - in conversion","GOTS_Organic_in_Conversion",IF($F1758="GOTS Made with organic - in conversion","GOTS_Made_with_Organic_in_Conversion",IF($F1758="RAS","RAS",""))))))))))))))),"")</f>
        <v/>
      </c>
      <c r="AC1758" s="13" t="str">
        <f t="shared" ca="1" si="781"/>
        <v>$AB</v>
      </c>
      <c r="AD1758" s="13" t="str" cm="1">
        <f t="array" aca="1" ref="AD1758" ca="1">IFERROR(IF((LEFT(INDIRECT("$F"&amp;$S1758),4))="GOTS",IF($G1758="Organic","GOTS_Organic_raw",(IF($G1758="Responsible","GOTS_Responsible",(IF($G1758="No Attribute (Conventional)","GOTS_conventional",(IF($G1758="Recycled Pre/Post-Consumer","GOTS_pre_post",(IF($G1758="In-Conversion","GOTS_in_conversion",(IF($G1758="Sustainably Sourced","Sustainably_sourced",""))))))))))),IF($G1758="Organic","Organic",(IF($G1758="Responsible","Responsible",(IF($G1758="No Attribute (Conventional)","No_Attribute_Conventional",(IF($G1758="Recycled Pre/Post-Consumer","Recycled_Pre_Post_Consumer",(IF($G1758="In-Conversion","In_Conversion",(IF($G1758="Recycled Pre-Consumer","Recycled_Pre_Consumer",(IF($G1758="Recycled Post-Consumer","Recycled_Post_Consumer",(IF($G1758="Sustainably Sourced","Sustainably_sourced","")))))))))))))))),"")</f>
        <v/>
      </c>
      <c r="AE1758" s="13" t="e" cm="1">
        <f t="array" aca="1" ref="AE1758" ca="1">IF(INDIRECT("$F"&amp;$S1758)="","",IF(LEFT(INDIRECT("$F"&amp;$S1758),3)="GRS","GRS_RCS_RM",IF((LEFT(INDIRECT("$F"&amp;$S1758),3))="RCS","GRS_RCS_RM",IF(INDIRECT("$F"&amp;$S1758)="OCS (No Label)","OCS_Conversion_RM",IF(LEFT(INDIRECT("$F"&amp;$S1758),3)="OCS","OCS_RM",IF(RIGHT(INDIRECT("$F"&amp;$S1758),10)="conversion","GOTS_RM_conversion",IF((LEFT(INDIRECT("$F"&amp;$S1758),4))="GOTS","GOTS_RM","Responsible_RM")))))))</f>
        <v>#REF!</v>
      </c>
      <c r="AF1758" s="13" t="str" cm="1">
        <f t="array" aca="1" ref="AF1758" ca="1">IF($S1758="","",INDIRECT("$Z"&amp;$S1758))</f>
        <v/>
      </c>
      <c r="AG1758" s="155" t="str">
        <f t="shared" si="791"/>
        <v/>
      </c>
      <c r="AH1758" s="13" t="str" cm="1">
        <f t="array" aca="1" ref="AH1758" ca="1">IFERROR(INDIRECT("$ag"&amp;S1758),"")</f>
        <v/>
      </c>
      <c r="AI1758" s="13" t="e" cm="1">
        <f t="array" aca="1" ref="AI1758" ca="1">INDIRECT("O"&amp;S1757)</f>
        <v>#REF!</v>
      </c>
      <c r="AJ1758" s="13" t="str">
        <f>IF($I1758="","",INDEX('Raw Material'!$A$1:$J$75,MATCH(I1758,'Raw Material'!$A$1:$A$75,0),(MATCH(G1758,'Raw Material'!$A$1:$J$1,0))))</f>
        <v/>
      </c>
      <c r="AK1758" s="13" t="str">
        <f t="shared" si="777"/>
        <v>YANLIŞRM</v>
      </c>
      <c r="AL1758" s="153" t="str">
        <f t="shared" si="778"/>
        <v/>
      </c>
    </row>
    <row r="1759" spans="1:38" ht="16.5" customHeight="1">
      <c r="A1759" s="161"/>
      <c r="B1759" s="166"/>
      <c r="C1759" s="167"/>
      <c r="D1759" s="156"/>
      <c r="E1759" s="156"/>
      <c r="F1759" s="173"/>
      <c r="G1759" s="181"/>
      <c r="H1759" s="182"/>
      <c r="I1759" s="182"/>
      <c r="J1759" s="182"/>
      <c r="K1759" s="32"/>
      <c r="L1759" s="178"/>
      <c r="M1759" s="178"/>
      <c r="N1759" s="81"/>
      <c r="O1759" s="185"/>
      <c r="P1759" s="103"/>
      <c r="Q1759" s="84" t="str">
        <f t="shared" si="779"/>
        <v/>
      </c>
      <c r="R1759" s="159"/>
      <c r="S1759" s="28" t="str" cm="1">
        <f t="array" aca="1" ref="S1759" ca="1">IF(INDIRECT("A"&amp;114+$U1759)&lt;&gt;"",114+$U1759,"")</f>
        <v/>
      </c>
      <c r="T1759" s="28" t="str">
        <f t="shared" ca="1" si="780"/>
        <v>$B</v>
      </c>
      <c r="U1759" s="29">
        <f t="shared" si="786"/>
        <v>1644</v>
      </c>
      <c r="V1759" s="29">
        <v>137.083333333344</v>
      </c>
      <c r="W1759" s="29">
        <f t="shared" si="792"/>
        <v>137</v>
      </c>
      <c r="X1759" s="41" t="str" cm="1">
        <f t="array" aca="1" ref="X1759" ca="1">IFERROR(INDEX('PC&amp;PD'!$A$1:$AP$15,ROW('PC&amp;PD'!$A$15),MATCH(INDIRECT(T1759),'PC&amp;PD'!$A$1:$AP$1,0)),"")</f>
        <v/>
      </c>
      <c r="Z1759" s="155"/>
      <c r="AA1759" s="13" t="str">
        <f t="shared" si="776"/>
        <v/>
      </c>
      <c r="AB1759" s="155"/>
      <c r="AC1759" s="13" t="str">
        <f t="shared" ca="1" si="781"/>
        <v>$AB</v>
      </c>
      <c r="AD1759" s="13" t="str" cm="1">
        <f t="array" aca="1" ref="AD1759" ca="1">IFERROR(IF((LEFT(INDIRECT("$F"&amp;$S1759),4))="GOTS",IF($G1759="Organic","GOTS_Organic_raw",(IF($G1759="Responsible","GOTS_Responsible",(IF($G1759="No Attribute (Conventional)","GOTS_conventional",(IF($G1759="Recycled Pre/Post-Consumer","GOTS_pre_post",(IF($G1759="In-Conversion","GOTS_in_conversion",(IF($G1759="Sustainably Sourced","Sustainably_sourced",""))))))))))),IF($G1759="Organic","Organic",(IF($G1759="Responsible","Responsible",(IF($G1759="No Attribute (Conventional)","No_Attribute_Conventional",(IF($G1759="Recycled Pre/Post-Consumer","Recycled_Pre_Post_Consumer",(IF($G1759="In-Conversion","In_Conversion",(IF($G1759="Recycled Pre-Consumer","Recycled_Pre_Consumer",(IF($G1759="Recycled Post-Consumer","Recycled_Post_Consumer",(IF($G1759="Sustainably Sourced","Sustainably_sourced","")))))))))))))))),"")</f>
        <v/>
      </c>
      <c r="AE1759" s="13" t="e" cm="1">
        <f t="array" aca="1" ref="AE1759" ca="1">IF(INDIRECT("$F"&amp;$S1759)="","",IF(LEFT(INDIRECT("$F"&amp;$S1759),3)="GRS","GRS_RCS_RM",IF((LEFT(INDIRECT("$F"&amp;$S1759),3))="RCS","GRS_RCS_RM",IF(INDIRECT("$F"&amp;$S1759)="OCS (No Label)","OCS_Conversion_RM",IF(LEFT(INDIRECT("$F"&amp;$S1759),3)="OCS","OCS_RM",IF(RIGHT(INDIRECT("$F"&amp;$S1759),10)="conversion","GOTS_RM_conversion",IF((LEFT(INDIRECT("$F"&amp;$S1759),4))="GOTS","GOTS_RM","Responsible_RM")))))))</f>
        <v>#REF!</v>
      </c>
      <c r="AF1759" s="13" t="str" cm="1">
        <f t="array" aca="1" ref="AF1759" ca="1">IF($S1759="","",INDIRECT("$Z"&amp;$S1759))</f>
        <v/>
      </c>
      <c r="AG1759" s="155"/>
      <c r="AH1759" s="13" t="str" cm="1">
        <f t="array" aca="1" ref="AH1759" ca="1">IFERROR(INDIRECT("$ag"&amp;S1759),"")</f>
        <v/>
      </c>
      <c r="AI1759" s="13" t="e" cm="1">
        <f t="array" aca="1" ref="AI1759" ca="1">INDIRECT("O"&amp;S1758)</f>
        <v>#REF!</v>
      </c>
      <c r="AJ1759" s="13" t="str">
        <f>IF($I1759="","",INDEX('Raw Material'!$A$1:$J$75,MATCH(I1759,'Raw Material'!$A$1:$A$75,0),(MATCH(G1759,'Raw Material'!$A$1:$J$1,0))))</f>
        <v/>
      </c>
      <c r="AK1759" s="13" t="str">
        <f t="shared" si="777"/>
        <v>YANLIŞRM</v>
      </c>
      <c r="AL1759" s="153" t="str">
        <f t="shared" si="778"/>
        <v/>
      </c>
    </row>
    <row r="1760" spans="1:38" ht="16.5" customHeight="1">
      <c r="A1760" s="161"/>
      <c r="B1760" s="166"/>
      <c r="C1760" s="167"/>
      <c r="D1760" s="156"/>
      <c r="E1760" s="156"/>
      <c r="F1760" s="173"/>
      <c r="G1760" s="181"/>
      <c r="H1760" s="182"/>
      <c r="I1760" s="182"/>
      <c r="J1760" s="182"/>
      <c r="K1760" s="32"/>
      <c r="L1760" s="178"/>
      <c r="M1760" s="178"/>
      <c r="N1760" s="81"/>
      <c r="O1760" s="185"/>
      <c r="P1760" s="103"/>
      <c r="Q1760" s="84" t="str">
        <f t="shared" si="779"/>
        <v/>
      </c>
      <c r="R1760" s="159"/>
      <c r="S1760" s="28" t="str" cm="1">
        <f t="array" aca="1" ref="S1760" ca="1">IF(INDIRECT("A"&amp;114+$U1760)&lt;&gt;"",114+$U1760,"")</f>
        <v/>
      </c>
      <c r="T1760" s="28" t="str">
        <f t="shared" ca="1" si="780"/>
        <v>$B</v>
      </c>
      <c r="U1760" s="29">
        <f t="shared" si="786"/>
        <v>1644</v>
      </c>
      <c r="V1760" s="29">
        <v>137.166666666677</v>
      </c>
      <c r="W1760" s="29">
        <f t="shared" si="792"/>
        <v>137</v>
      </c>
      <c r="X1760" s="41" t="str" cm="1">
        <f t="array" aca="1" ref="X1760" ca="1">IFERROR(INDEX('PC&amp;PD'!$A$1:$AP$15,ROW('PC&amp;PD'!$A$15),MATCH(INDIRECT(T1760),'PC&amp;PD'!$A$1:$AP$1,0)),"")</f>
        <v/>
      </c>
      <c r="Z1760" s="155"/>
      <c r="AA1760" s="13" t="str">
        <f t="shared" si="776"/>
        <v/>
      </c>
      <c r="AB1760" s="155"/>
      <c r="AC1760" s="13" t="str">
        <f t="shared" ca="1" si="781"/>
        <v>$AB</v>
      </c>
      <c r="AD1760" s="13" t="str" cm="1">
        <f t="array" aca="1" ref="AD1760" ca="1">IFERROR(IF((LEFT(INDIRECT("$F"&amp;$S1760),4))="GOTS",IF($G1760="Organic","GOTS_Organic_raw",(IF($G1760="Responsible","GOTS_Responsible",(IF($G1760="No Attribute (Conventional)","GOTS_conventional",(IF($G1760="Recycled Pre/Post-Consumer","GOTS_pre_post",(IF($G1760="In-Conversion","GOTS_in_conversion",(IF($G1760="Sustainably Sourced","Sustainably_sourced",""))))))))))),IF($G1760="Organic","Organic",(IF($G1760="Responsible","Responsible",(IF($G1760="No Attribute (Conventional)","No_Attribute_Conventional",(IF($G1760="Recycled Pre/Post-Consumer","Recycled_Pre_Post_Consumer",(IF($G1760="In-Conversion","In_Conversion",(IF($G1760="Recycled Pre-Consumer","Recycled_Pre_Consumer",(IF($G1760="Recycled Post-Consumer","Recycled_Post_Consumer",(IF($G1760="Sustainably Sourced","Sustainably_sourced","")))))))))))))))),"")</f>
        <v/>
      </c>
      <c r="AE1760" s="13" t="e" cm="1">
        <f t="array" aca="1" ref="AE1760" ca="1">IF(INDIRECT("$F"&amp;$S1760)="","",IF(LEFT(INDIRECT("$F"&amp;$S1760),3)="GRS","GRS_RCS_RM",IF((LEFT(INDIRECT("$F"&amp;$S1760),3))="RCS","GRS_RCS_RM",IF(INDIRECT("$F"&amp;$S1760)="OCS (No Label)","OCS_Conversion_RM",IF(LEFT(INDIRECT("$F"&amp;$S1760),3)="OCS","OCS_RM",IF(RIGHT(INDIRECT("$F"&amp;$S1760),10)="conversion","GOTS_RM_conversion",IF((LEFT(INDIRECT("$F"&amp;$S1760),4))="GOTS","GOTS_RM","Responsible_RM")))))))</f>
        <v>#REF!</v>
      </c>
      <c r="AF1760" s="13" t="str" cm="1">
        <f t="array" aca="1" ref="AF1760" ca="1">IF($S1760="","",INDIRECT("$Z"&amp;$S1760))</f>
        <v/>
      </c>
      <c r="AG1760" s="155"/>
      <c r="AH1760" s="13" t="str" cm="1">
        <f t="array" aca="1" ref="AH1760" ca="1">IFERROR(INDIRECT("$ag"&amp;S1760),"")</f>
        <v/>
      </c>
      <c r="AI1760" s="13" t="e" cm="1">
        <f t="array" aca="1" ref="AI1760" ca="1">INDIRECT("O"&amp;S1759)</f>
        <v>#REF!</v>
      </c>
      <c r="AJ1760" s="13" t="str">
        <f>IF($I1760="","",INDEX('Raw Material'!$A$1:$J$75,MATCH(I1760,'Raw Material'!$A$1:$A$75,0),(MATCH(G1760,'Raw Material'!$A$1:$J$1,0))))</f>
        <v/>
      </c>
      <c r="AK1760" s="13" t="str">
        <f t="shared" si="777"/>
        <v>YANLIŞRM</v>
      </c>
      <c r="AL1760" s="153" t="str">
        <f t="shared" si="778"/>
        <v/>
      </c>
    </row>
    <row r="1761" spans="1:38" ht="16.5" customHeight="1">
      <c r="A1761" s="161"/>
      <c r="B1761" s="166"/>
      <c r="C1761" s="167"/>
      <c r="D1761" s="156"/>
      <c r="E1761" s="156"/>
      <c r="F1761" s="174"/>
      <c r="G1761" s="181"/>
      <c r="H1761" s="182"/>
      <c r="I1761" s="182"/>
      <c r="J1761" s="182"/>
      <c r="K1761" s="32"/>
      <c r="L1761" s="178"/>
      <c r="M1761" s="178"/>
      <c r="N1761" s="81"/>
      <c r="O1761" s="185"/>
      <c r="P1761" s="103"/>
      <c r="Q1761" s="84" t="str">
        <f t="shared" si="779"/>
        <v/>
      </c>
      <c r="R1761" s="159"/>
      <c r="S1761" s="28" t="str" cm="1">
        <f t="array" aca="1" ref="S1761" ca="1">IF(INDIRECT("A"&amp;114+$U1761)&lt;&gt;"",114+$U1761,"")</f>
        <v/>
      </c>
      <c r="T1761" s="28" t="str">
        <f t="shared" ca="1" si="780"/>
        <v>$B</v>
      </c>
      <c r="U1761" s="29">
        <f t="shared" si="786"/>
        <v>1644</v>
      </c>
      <c r="V1761" s="29">
        <v>137.250000000011</v>
      </c>
      <c r="W1761" s="29">
        <f t="shared" si="792"/>
        <v>137</v>
      </c>
      <c r="X1761" s="41" t="str" cm="1">
        <f t="array" aca="1" ref="X1761" ca="1">IFERROR(INDEX('PC&amp;PD'!$A$1:$AP$15,ROW('PC&amp;PD'!$A$15),MATCH(INDIRECT(T1761),'PC&amp;PD'!$A$1:$AP$1,0)),"")</f>
        <v/>
      </c>
      <c r="Z1761" s="155"/>
      <c r="AA1761" s="13" t="str">
        <f t="shared" si="776"/>
        <v/>
      </c>
      <c r="AB1761" s="155"/>
      <c r="AC1761" s="13" t="str">
        <f t="shared" ca="1" si="781"/>
        <v>$AB</v>
      </c>
      <c r="AD1761" s="13" t="str" cm="1">
        <f t="array" aca="1" ref="AD1761" ca="1">IFERROR(IF((LEFT(INDIRECT("$F"&amp;$S1761),4))="GOTS",IF($G1761="Organic","GOTS_Organic_raw",(IF($G1761="Responsible","GOTS_Responsible",(IF($G1761="No Attribute (Conventional)","GOTS_conventional",(IF($G1761="Recycled Pre/Post-Consumer","GOTS_pre_post",(IF($G1761="In-Conversion","GOTS_in_conversion",(IF($G1761="Sustainably Sourced","Sustainably_sourced",""))))))))))),IF($G1761="Organic","Organic",(IF($G1761="Responsible","Responsible",(IF($G1761="No Attribute (Conventional)","No_Attribute_Conventional",(IF($G1761="Recycled Pre/Post-Consumer","Recycled_Pre_Post_Consumer",(IF($G1761="In-Conversion","In_Conversion",(IF($G1761="Recycled Pre-Consumer","Recycled_Pre_Consumer",(IF($G1761="Recycled Post-Consumer","Recycled_Post_Consumer",(IF($G1761="Sustainably Sourced","Sustainably_sourced","")))))))))))))))),"")</f>
        <v/>
      </c>
      <c r="AE1761" s="13" t="e" cm="1">
        <f t="array" aca="1" ref="AE1761" ca="1">IF(INDIRECT("$F"&amp;$S1761)="","",IF(LEFT(INDIRECT("$F"&amp;$S1761),3)="GRS","GRS_RCS_RM",IF((LEFT(INDIRECT("$F"&amp;$S1761),3))="RCS","GRS_RCS_RM",IF(INDIRECT("$F"&amp;$S1761)="OCS (No Label)","OCS_Conversion_RM",IF(LEFT(INDIRECT("$F"&amp;$S1761),3)="OCS","OCS_RM",IF(RIGHT(INDIRECT("$F"&amp;$S1761),10)="conversion","GOTS_RM_conversion",IF((LEFT(INDIRECT("$F"&amp;$S1761),4))="GOTS","GOTS_RM","Responsible_RM")))))))</f>
        <v>#REF!</v>
      </c>
      <c r="AF1761" s="13" t="str" cm="1">
        <f t="array" aca="1" ref="AF1761" ca="1">IF($S1761="","",INDIRECT("$Z"&amp;$S1761))</f>
        <v/>
      </c>
      <c r="AG1761" s="155"/>
      <c r="AH1761" s="13" t="str" cm="1">
        <f t="array" aca="1" ref="AH1761" ca="1">IFERROR(INDIRECT("$ag"&amp;S1761),"")</f>
        <v/>
      </c>
      <c r="AI1761" s="13" t="e" cm="1">
        <f t="array" aca="1" ref="AI1761" ca="1">INDIRECT("O"&amp;S1760)</f>
        <v>#REF!</v>
      </c>
      <c r="AJ1761" s="13" t="str">
        <f>IF($I1761="","",INDEX('Raw Material'!$A$1:$J$75,MATCH(I1761,'Raw Material'!$A$1:$A$75,0),(MATCH(G1761,'Raw Material'!$A$1:$J$1,0))))</f>
        <v/>
      </c>
      <c r="AK1761" s="13" t="str">
        <f t="shared" si="777"/>
        <v>YANLIŞRM</v>
      </c>
      <c r="AL1761" s="153" t="str">
        <f t="shared" si="778"/>
        <v/>
      </c>
    </row>
    <row r="1762" spans="1:38" ht="16.5" customHeight="1">
      <c r="A1762" s="161"/>
      <c r="B1762" s="166"/>
      <c r="C1762" s="167"/>
      <c r="D1762" s="156"/>
      <c r="E1762" s="156"/>
      <c r="F1762" s="174"/>
      <c r="G1762" s="181"/>
      <c r="H1762" s="182"/>
      <c r="I1762" s="182"/>
      <c r="J1762" s="182"/>
      <c r="K1762" s="32"/>
      <c r="L1762" s="178"/>
      <c r="M1762" s="178"/>
      <c r="N1762" s="81"/>
      <c r="O1762" s="185"/>
      <c r="P1762" s="103"/>
      <c r="Q1762" s="84" t="str">
        <f t="shared" si="779"/>
        <v/>
      </c>
      <c r="R1762" s="159"/>
      <c r="S1762" s="28" t="str" cm="1">
        <f t="array" aca="1" ref="S1762" ca="1">IF(INDIRECT("A"&amp;114+$U1762)&lt;&gt;"",114+$U1762,"")</f>
        <v/>
      </c>
      <c r="T1762" s="28" t="str">
        <f t="shared" ca="1" si="780"/>
        <v>$B</v>
      </c>
      <c r="U1762" s="29">
        <f t="shared" si="786"/>
        <v>1644</v>
      </c>
      <c r="V1762" s="29">
        <v>137.333333333344</v>
      </c>
      <c r="W1762" s="29">
        <f t="shared" si="792"/>
        <v>137</v>
      </c>
      <c r="X1762" s="41" t="str" cm="1">
        <f t="array" aca="1" ref="X1762" ca="1">IFERROR(INDEX('PC&amp;PD'!$A$1:$AP$15,ROW('PC&amp;PD'!$A$15),MATCH(INDIRECT(T1762),'PC&amp;PD'!$A$1:$AP$1,0)),"")</f>
        <v/>
      </c>
      <c r="Z1762" s="155"/>
      <c r="AA1762" s="13" t="str">
        <f t="shared" si="776"/>
        <v/>
      </c>
      <c r="AB1762" s="155"/>
      <c r="AC1762" s="13" t="str">
        <f t="shared" ca="1" si="781"/>
        <v>$AB</v>
      </c>
      <c r="AD1762" s="13" t="str" cm="1">
        <f t="array" aca="1" ref="AD1762" ca="1">IFERROR(IF((LEFT(INDIRECT("$F"&amp;$S1762),4))="GOTS",IF($G1762="Organic","GOTS_Organic_raw",(IF($G1762="Responsible","GOTS_Responsible",(IF($G1762="No Attribute (Conventional)","GOTS_conventional",(IF($G1762="Recycled Pre/Post-Consumer","GOTS_pre_post",(IF($G1762="In-Conversion","GOTS_in_conversion",(IF($G1762="Sustainably Sourced","Sustainably_sourced",""))))))))))),IF($G1762="Organic","Organic",(IF($G1762="Responsible","Responsible",(IF($G1762="No Attribute (Conventional)","No_Attribute_Conventional",(IF($G1762="Recycled Pre/Post-Consumer","Recycled_Pre_Post_Consumer",(IF($G1762="In-Conversion","In_Conversion",(IF($G1762="Recycled Pre-Consumer","Recycled_Pre_Consumer",(IF($G1762="Recycled Post-Consumer","Recycled_Post_Consumer",(IF($G1762="Sustainably Sourced","Sustainably_sourced","")))))))))))))))),"")</f>
        <v/>
      </c>
      <c r="AE1762" s="13" t="e" cm="1">
        <f t="array" aca="1" ref="AE1762" ca="1">IF(INDIRECT("$F"&amp;$S1762)="","",IF(LEFT(INDIRECT("$F"&amp;$S1762),3)="GRS","GRS_RCS_RM",IF((LEFT(INDIRECT("$F"&amp;$S1762),3))="RCS","GRS_RCS_RM",IF(INDIRECT("$F"&amp;$S1762)="OCS (No Label)","OCS_Conversion_RM",IF(LEFT(INDIRECT("$F"&amp;$S1762),3)="OCS","OCS_RM",IF(RIGHT(INDIRECT("$F"&amp;$S1762),10)="conversion","GOTS_RM_conversion",IF((LEFT(INDIRECT("$F"&amp;$S1762),4))="GOTS","GOTS_RM","Responsible_RM")))))))</f>
        <v>#REF!</v>
      </c>
      <c r="AF1762" s="13" t="str" cm="1">
        <f t="array" aca="1" ref="AF1762" ca="1">IF($S1762="","",INDIRECT("$Z"&amp;$S1762))</f>
        <v/>
      </c>
      <c r="AG1762" s="155"/>
      <c r="AH1762" s="13" t="str" cm="1">
        <f t="array" aca="1" ref="AH1762" ca="1">IFERROR(INDIRECT("$ag"&amp;S1762),"")</f>
        <v/>
      </c>
      <c r="AI1762" s="13" t="e" cm="1">
        <f t="array" aca="1" ref="AI1762" ca="1">INDIRECT("O"&amp;S1761)</f>
        <v>#REF!</v>
      </c>
      <c r="AJ1762" s="13" t="str">
        <f>IF($I1762="","",INDEX('Raw Material'!$A$1:$J$75,MATCH(I1762,'Raw Material'!$A$1:$A$75,0),(MATCH(G1762,'Raw Material'!$A$1:$J$1,0))))</f>
        <v/>
      </c>
      <c r="AK1762" s="13" t="str">
        <f t="shared" si="777"/>
        <v>YANLIŞRM</v>
      </c>
      <c r="AL1762" s="153" t="str">
        <f t="shared" si="778"/>
        <v/>
      </c>
    </row>
    <row r="1763" spans="1:38" ht="16.5" customHeight="1">
      <c r="A1763" s="161"/>
      <c r="B1763" s="166"/>
      <c r="C1763" s="167"/>
      <c r="D1763" s="156"/>
      <c r="E1763" s="156"/>
      <c r="F1763" s="174"/>
      <c r="G1763" s="181"/>
      <c r="H1763" s="182"/>
      <c r="I1763" s="182"/>
      <c r="J1763" s="182"/>
      <c r="K1763" s="32"/>
      <c r="L1763" s="178"/>
      <c r="M1763" s="178"/>
      <c r="N1763" s="81"/>
      <c r="O1763" s="185"/>
      <c r="P1763" s="103"/>
      <c r="Q1763" s="84" t="str">
        <f t="shared" si="779"/>
        <v/>
      </c>
      <c r="R1763" s="159"/>
      <c r="S1763" s="28" t="str" cm="1">
        <f t="array" aca="1" ref="S1763" ca="1">IF(INDIRECT("A"&amp;114+$U1763)&lt;&gt;"",114+$U1763,"")</f>
        <v/>
      </c>
      <c r="T1763" s="28" t="str">
        <f t="shared" ca="1" si="780"/>
        <v>$B</v>
      </c>
      <c r="U1763" s="29">
        <f t="shared" si="786"/>
        <v>1644</v>
      </c>
      <c r="V1763" s="29">
        <v>137.416666666677</v>
      </c>
      <c r="W1763" s="29">
        <f t="shared" si="792"/>
        <v>137</v>
      </c>
      <c r="X1763" s="41" t="str" cm="1">
        <f t="array" aca="1" ref="X1763" ca="1">IFERROR(INDEX('PC&amp;PD'!$A$1:$AP$15,ROW('PC&amp;PD'!$A$15),MATCH(INDIRECT(T1763),'PC&amp;PD'!$A$1:$AP$1,0)),"")</f>
        <v/>
      </c>
      <c r="Z1763" s="155"/>
      <c r="AA1763" s="13" t="str">
        <f t="shared" si="776"/>
        <v/>
      </c>
      <c r="AB1763" s="155"/>
      <c r="AC1763" s="13" t="str">
        <f t="shared" ca="1" si="781"/>
        <v>$AB</v>
      </c>
      <c r="AD1763" s="13" t="str" cm="1">
        <f t="array" aca="1" ref="AD1763" ca="1">IFERROR(IF((LEFT(INDIRECT("$F"&amp;$S1763),4))="GOTS",IF($G1763="Organic","GOTS_Organic_raw",(IF($G1763="Responsible","GOTS_Responsible",(IF($G1763="No Attribute (Conventional)","GOTS_conventional",(IF($G1763="Recycled Pre/Post-Consumer","GOTS_pre_post",(IF($G1763="In-Conversion","GOTS_in_conversion",(IF($G1763="Sustainably Sourced","Sustainably_sourced",""))))))))))),IF($G1763="Organic","Organic",(IF($G1763="Responsible","Responsible",(IF($G1763="No Attribute (Conventional)","No_Attribute_Conventional",(IF($G1763="Recycled Pre/Post-Consumer","Recycled_Pre_Post_Consumer",(IF($G1763="In-Conversion","In_Conversion",(IF($G1763="Recycled Pre-Consumer","Recycled_Pre_Consumer",(IF($G1763="Recycled Post-Consumer","Recycled_Post_Consumer",(IF($G1763="Sustainably Sourced","Sustainably_sourced","")))))))))))))))),"")</f>
        <v/>
      </c>
      <c r="AE1763" s="13" t="e" cm="1">
        <f t="array" aca="1" ref="AE1763" ca="1">IF(INDIRECT("$F"&amp;$S1763)="","",IF(LEFT(INDIRECT("$F"&amp;$S1763),3)="GRS","GRS_RCS_RM",IF((LEFT(INDIRECT("$F"&amp;$S1763),3))="RCS","GRS_RCS_RM",IF(INDIRECT("$F"&amp;$S1763)="OCS (No Label)","OCS_Conversion_RM",IF(LEFT(INDIRECT("$F"&amp;$S1763),3)="OCS","OCS_RM",IF(RIGHT(INDIRECT("$F"&amp;$S1763),10)="conversion","GOTS_RM_conversion",IF((LEFT(INDIRECT("$F"&amp;$S1763),4))="GOTS","GOTS_RM","Responsible_RM")))))))</f>
        <v>#REF!</v>
      </c>
      <c r="AF1763" s="13" t="str" cm="1">
        <f t="array" aca="1" ref="AF1763" ca="1">IF($S1763="","",INDIRECT("$Z"&amp;$S1763))</f>
        <v/>
      </c>
      <c r="AG1763" s="155"/>
      <c r="AH1763" s="13" t="str" cm="1">
        <f t="array" aca="1" ref="AH1763" ca="1">IFERROR(INDIRECT("$ag"&amp;S1763),"")</f>
        <v/>
      </c>
      <c r="AI1763" s="13" t="e" cm="1">
        <f t="array" aca="1" ref="AI1763" ca="1">INDIRECT("O"&amp;S1762)</f>
        <v>#REF!</v>
      </c>
      <c r="AJ1763" s="13" t="str">
        <f>IF($I1763="","",INDEX('Raw Material'!$A$1:$J$75,MATCH(I1763,'Raw Material'!$A$1:$A$75,0),(MATCH(G1763,'Raw Material'!$A$1:$J$1,0))))</f>
        <v/>
      </c>
      <c r="AK1763" s="13" t="str">
        <f t="shared" si="777"/>
        <v>YANLIŞRM</v>
      </c>
      <c r="AL1763" s="153" t="str">
        <f t="shared" si="778"/>
        <v/>
      </c>
    </row>
    <row r="1764" spans="1:38" ht="16.5" customHeight="1">
      <c r="A1764" s="162"/>
      <c r="B1764" s="168"/>
      <c r="C1764" s="169"/>
      <c r="D1764" s="156"/>
      <c r="E1764" s="156"/>
      <c r="F1764" s="175"/>
      <c r="G1764" s="181"/>
      <c r="H1764" s="182"/>
      <c r="I1764" s="182"/>
      <c r="J1764" s="182"/>
      <c r="K1764" s="32"/>
      <c r="L1764" s="179"/>
      <c r="M1764" s="179"/>
      <c r="N1764" s="81"/>
      <c r="O1764" s="185"/>
      <c r="P1764" s="103"/>
      <c r="Q1764" s="84" t="str">
        <f t="shared" si="779"/>
        <v/>
      </c>
      <c r="R1764" s="159"/>
      <c r="S1764" s="28" t="str" cm="1">
        <f t="array" aca="1" ref="S1764" ca="1">IF(INDIRECT("A"&amp;114+$U1764)&lt;&gt;"",114+$U1764,"")</f>
        <v/>
      </c>
      <c r="T1764" s="28" t="str">
        <f t="shared" ca="1" si="780"/>
        <v>$B</v>
      </c>
      <c r="U1764" s="29">
        <f t="shared" si="786"/>
        <v>1644</v>
      </c>
      <c r="V1764" s="29">
        <v>137.500000000011</v>
      </c>
      <c r="W1764" s="29">
        <f t="shared" si="792"/>
        <v>137</v>
      </c>
      <c r="X1764" s="41" t="str" cm="1">
        <f t="array" aca="1" ref="X1764" ca="1">IFERROR(INDEX('PC&amp;PD'!$A$1:$AP$15,ROW('PC&amp;PD'!$A$15),MATCH(INDIRECT(T1764),'PC&amp;PD'!$A$1:$AP$1,0)),"")</f>
        <v/>
      </c>
      <c r="Z1764" s="155"/>
      <c r="AA1764" s="13" t="str">
        <f t="shared" si="776"/>
        <v/>
      </c>
      <c r="AB1764" s="155"/>
      <c r="AC1764" s="13" t="str">
        <f t="shared" ca="1" si="781"/>
        <v>$AB</v>
      </c>
      <c r="AD1764" s="13" t="str" cm="1">
        <f t="array" aca="1" ref="AD1764" ca="1">IFERROR(IF((LEFT(INDIRECT("$F"&amp;$S1764),4))="GOTS",IF($G1764="Organic","GOTS_Organic_raw",(IF($G1764="Responsible","GOTS_Responsible",(IF($G1764="No Attribute (Conventional)","GOTS_conventional",(IF($G1764="Recycled Pre/Post-Consumer","GOTS_pre_post",(IF($G1764="In-Conversion","GOTS_in_conversion",(IF($G1764="Sustainably Sourced","Sustainably_sourced",""))))))))))),IF($G1764="Organic","Organic",(IF($G1764="Responsible","Responsible",(IF($G1764="No Attribute (Conventional)","No_Attribute_Conventional",(IF($G1764="Recycled Pre/Post-Consumer","Recycled_Pre_Post_Consumer",(IF($G1764="In-Conversion","In_Conversion",(IF($G1764="Recycled Pre-Consumer","Recycled_Pre_Consumer",(IF($G1764="Recycled Post-Consumer","Recycled_Post_Consumer",(IF($G1764="Sustainably Sourced","Sustainably_sourced","")))))))))))))))),"")</f>
        <v/>
      </c>
      <c r="AE1764" s="13" t="e" cm="1">
        <f t="array" aca="1" ref="AE1764" ca="1">IF(INDIRECT("$F"&amp;$S1764)="","",IF(LEFT(INDIRECT("$F"&amp;$S1764),3)="GRS","GRS_RCS_RM",IF((LEFT(INDIRECT("$F"&amp;$S1764),3))="RCS","GRS_RCS_RM",IF(INDIRECT("$F"&amp;$S1764)="OCS (No Label)","OCS_Conversion_RM",IF(LEFT(INDIRECT("$F"&amp;$S1764),3)="OCS","OCS_RM",IF(RIGHT(INDIRECT("$F"&amp;$S1764),10)="conversion","GOTS_RM_conversion",IF((LEFT(INDIRECT("$F"&amp;$S1764),4))="GOTS","GOTS_RM","Responsible_RM")))))))</f>
        <v>#REF!</v>
      </c>
      <c r="AF1764" s="13" t="str" cm="1">
        <f t="array" aca="1" ref="AF1764" ca="1">IF($S1764="","",INDIRECT("$Z"&amp;$S1764))</f>
        <v/>
      </c>
      <c r="AG1764" s="155"/>
      <c r="AH1764" s="13" t="str" cm="1">
        <f t="array" aca="1" ref="AH1764" ca="1">IFERROR(INDIRECT("$ag"&amp;S1764),"")</f>
        <v/>
      </c>
      <c r="AI1764" s="13" t="e" cm="1">
        <f t="array" aca="1" ref="AI1764" ca="1">INDIRECT("O"&amp;S1763)</f>
        <v>#REF!</v>
      </c>
      <c r="AJ1764" s="13" t="str">
        <f>IF($I1764="","",INDEX('Raw Material'!$A$1:$J$75,MATCH(I1764,'Raw Material'!$A$1:$A$75,0),(MATCH(G1764,'Raw Material'!$A$1:$J$1,0))))</f>
        <v/>
      </c>
      <c r="AK1764" s="13" t="str">
        <f t="shared" si="777"/>
        <v>YANLIŞRM</v>
      </c>
      <c r="AL1764" s="153" t="str">
        <f t="shared" si="778"/>
        <v/>
      </c>
    </row>
    <row r="1765" spans="1:38" ht="16.5" customHeight="1">
      <c r="A1765" s="162"/>
      <c r="B1765" s="168"/>
      <c r="C1765" s="169"/>
      <c r="D1765" s="156"/>
      <c r="E1765" s="156"/>
      <c r="F1765" s="175"/>
      <c r="G1765" s="181"/>
      <c r="H1765" s="182"/>
      <c r="I1765" s="182"/>
      <c r="J1765" s="182"/>
      <c r="K1765" s="32"/>
      <c r="L1765" s="179"/>
      <c r="M1765" s="179"/>
      <c r="N1765" s="81"/>
      <c r="O1765" s="185"/>
      <c r="P1765" s="103"/>
      <c r="Q1765" s="84" t="str">
        <f t="shared" si="779"/>
        <v/>
      </c>
      <c r="R1765" s="159"/>
      <c r="S1765" s="28" t="str" cm="1">
        <f t="array" aca="1" ref="S1765" ca="1">IF(INDIRECT("A"&amp;114+$U1765)&lt;&gt;"",114+$U1765,"")</f>
        <v/>
      </c>
      <c r="T1765" s="28" t="str">
        <f t="shared" ca="1" si="780"/>
        <v>$B</v>
      </c>
      <c r="U1765" s="29">
        <f t="shared" si="786"/>
        <v>1644</v>
      </c>
      <c r="V1765" s="29">
        <v>137.583333333344</v>
      </c>
      <c r="W1765" s="29">
        <f t="shared" si="792"/>
        <v>137</v>
      </c>
      <c r="X1765" s="41" t="str" cm="1">
        <f t="array" aca="1" ref="X1765" ca="1">IFERROR(INDEX('PC&amp;PD'!$A$1:$AP$15,ROW('PC&amp;PD'!$A$15),MATCH(INDIRECT(T1765),'PC&amp;PD'!$A$1:$AP$1,0)),"")</f>
        <v/>
      </c>
      <c r="Z1765" s="155"/>
      <c r="AA1765" s="13" t="str">
        <f t="shared" si="776"/>
        <v/>
      </c>
      <c r="AB1765" s="155"/>
      <c r="AC1765" s="13" t="str">
        <f t="shared" ca="1" si="781"/>
        <v>$AB</v>
      </c>
      <c r="AD1765" s="13" t="str" cm="1">
        <f t="array" aca="1" ref="AD1765" ca="1">IFERROR(IF((LEFT(INDIRECT("$F"&amp;$S1765),4))="GOTS",IF($G1765="Organic","GOTS_Organic_raw",(IF($G1765="Responsible","GOTS_Responsible",(IF($G1765="No Attribute (Conventional)","GOTS_conventional",(IF($G1765="Recycled Pre/Post-Consumer","GOTS_pre_post",(IF($G1765="In-Conversion","GOTS_in_conversion",(IF($G1765="Sustainably Sourced","Sustainably_sourced",""))))))))))),IF($G1765="Organic","Organic",(IF($G1765="Responsible","Responsible",(IF($G1765="No Attribute (Conventional)","No_Attribute_Conventional",(IF($G1765="Recycled Pre/Post-Consumer","Recycled_Pre_Post_Consumer",(IF($G1765="In-Conversion","In_Conversion",(IF($G1765="Recycled Pre-Consumer","Recycled_Pre_Consumer",(IF($G1765="Recycled Post-Consumer","Recycled_Post_Consumer",(IF($G1765="Sustainably Sourced","Sustainably_sourced","")))))))))))))))),"")</f>
        <v/>
      </c>
      <c r="AE1765" s="13" t="e" cm="1">
        <f t="array" aca="1" ref="AE1765" ca="1">IF(INDIRECT("$F"&amp;$S1765)="","",IF(LEFT(INDIRECT("$F"&amp;$S1765),3)="GRS","GRS_RCS_RM",IF((LEFT(INDIRECT("$F"&amp;$S1765),3))="RCS","GRS_RCS_RM",IF(INDIRECT("$F"&amp;$S1765)="OCS (No Label)","OCS_Conversion_RM",IF(LEFT(INDIRECT("$F"&amp;$S1765),3)="OCS","OCS_RM",IF(RIGHT(INDIRECT("$F"&amp;$S1765),10)="conversion","GOTS_RM_conversion",IF((LEFT(INDIRECT("$F"&amp;$S1765),4))="GOTS","GOTS_RM","Responsible_RM")))))))</f>
        <v>#REF!</v>
      </c>
      <c r="AF1765" s="13" t="str" cm="1">
        <f t="array" aca="1" ref="AF1765" ca="1">IF($S1765="","",INDIRECT("$Z"&amp;$S1765))</f>
        <v/>
      </c>
      <c r="AG1765" s="155"/>
      <c r="AH1765" s="13" t="str" cm="1">
        <f t="array" aca="1" ref="AH1765" ca="1">IFERROR(INDIRECT("$ag"&amp;S1765),"")</f>
        <v/>
      </c>
      <c r="AI1765" s="13" t="e" cm="1">
        <f t="array" aca="1" ref="AI1765" ca="1">INDIRECT("O"&amp;S1764)</f>
        <v>#REF!</v>
      </c>
      <c r="AJ1765" s="13" t="str">
        <f>IF($I1765="","",INDEX('Raw Material'!$A$1:$J$75,MATCH(I1765,'Raw Material'!$A$1:$A$75,0),(MATCH(G1765,'Raw Material'!$A$1:$J$1,0))))</f>
        <v/>
      </c>
      <c r="AK1765" s="13" t="str">
        <f t="shared" si="777"/>
        <v>YANLIŞRM</v>
      </c>
      <c r="AL1765" s="153" t="str">
        <f t="shared" si="778"/>
        <v/>
      </c>
    </row>
    <row r="1766" spans="1:38" ht="16.5" customHeight="1">
      <c r="A1766" s="162"/>
      <c r="B1766" s="168"/>
      <c r="C1766" s="169"/>
      <c r="D1766" s="156"/>
      <c r="E1766" s="156"/>
      <c r="F1766" s="175"/>
      <c r="G1766" s="181"/>
      <c r="H1766" s="182"/>
      <c r="I1766" s="182"/>
      <c r="J1766" s="182"/>
      <c r="K1766" s="32"/>
      <c r="L1766" s="179"/>
      <c r="M1766" s="179"/>
      <c r="N1766" s="81"/>
      <c r="O1766" s="185"/>
      <c r="P1766" s="103"/>
      <c r="Q1766" s="84" t="str">
        <f t="shared" si="779"/>
        <v/>
      </c>
      <c r="R1766" s="159"/>
      <c r="S1766" s="28" t="str" cm="1">
        <f t="array" aca="1" ref="S1766" ca="1">IF(INDIRECT("A"&amp;114+$U1766)&lt;&gt;"",114+$U1766,"")</f>
        <v/>
      </c>
      <c r="T1766" s="28" t="str">
        <f t="shared" ca="1" si="780"/>
        <v>$B</v>
      </c>
      <c r="U1766" s="29">
        <f t="shared" si="786"/>
        <v>1644</v>
      </c>
      <c r="V1766" s="29">
        <v>137.666666666677</v>
      </c>
      <c r="W1766" s="29">
        <f t="shared" si="792"/>
        <v>137</v>
      </c>
      <c r="X1766" s="41" t="str" cm="1">
        <f t="array" aca="1" ref="X1766" ca="1">IFERROR(INDEX('PC&amp;PD'!$A$1:$AP$15,ROW('PC&amp;PD'!$A$15),MATCH(INDIRECT(T1766),'PC&amp;PD'!$A$1:$AP$1,0)),"")</f>
        <v/>
      </c>
      <c r="Z1766" s="155"/>
      <c r="AA1766" s="13" t="str">
        <f t="shared" si="776"/>
        <v/>
      </c>
      <c r="AB1766" s="155"/>
      <c r="AC1766" s="13" t="str">
        <f t="shared" ca="1" si="781"/>
        <v>$AB</v>
      </c>
      <c r="AD1766" s="13" t="str" cm="1">
        <f t="array" aca="1" ref="AD1766" ca="1">IFERROR(IF((LEFT(INDIRECT("$F"&amp;$S1766),4))="GOTS",IF($G1766="Organic","GOTS_Organic_raw",(IF($G1766="Responsible","GOTS_Responsible",(IF($G1766="No Attribute (Conventional)","GOTS_conventional",(IF($G1766="Recycled Pre/Post-Consumer","GOTS_pre_post",(IF($G1766="In-Conversion","GOTS_in_conversion",(IF($G1766="Sustainably Sourced","Sustainably_sourced",""))))))))))),IF($G1766="Organic","Organic",(IF($G1766="Responsible","Responsible",(IF($G1766="No Attribute (Conventional)","No_Attribute_Conventional",(IF($G1766="Recycled Pre/Post-Consumer","Recycled_Pre_Post_Consumer",(IF($G1766="In-Conversion","In_Conversion",(IF($G1766="Recycled Pre-Consumer","Recycled_Pre_Consumer",(IF($G1766="Recycled Post-Consumer","Recycled_Post_Consumer",(IF($G1766="Sustainably Sourced","Sustainably_sourced","")))))))))))))))),"")</f>
        <v/>
      </c>
      <c r="AE1766" s="13" t="e" cm="1">
        <f t="array" aca="1" ref="AE1766" ca="1">IF(INDIRECT("$F"&amp;$S1766)="","",IF(LEFT(INDIRECT("$F"&amp;$S1766),3)="GRS","GRS_RCS_RM",IF((LEFT(INDIRECT("$F"&amp;$S1766),3))="RCS","GRS_RCS_RM",IF(INDIRECT("$F"&amp;$S1766)="OCS (No Label)","OCS_Conversion_RM",IF(LEFT(INDIRECT("$F"&amp;$S1766),3)="OCS","OCS_RM",IF(RIGHT(INDIRECT("$F"&amp;$S1766),10)="conversion","GOTS_RM_conversion",IF((LEFT(INDIRECT("$F"&amp;$S1766),4))="GOTS","GOTS_RM","Responsible_RM")))))))</f>
        <v>#REF!</v>
      </c>
      <c r="AF1766" s="13" t="str" cm="1">
        <f t="array" aca="1" ref="AF1766" ca="1">IF($S1766="","",INDIRECT("$Z"&amp;$S1766))</f>
        <v/>
      </c>
      <c r="AG1766" s="155"/>
      <c r="AH1766" s="13" t="str" cm="1">
        <f t="array" aca="1" ref="AH1766" ca="1">IFERROR(INDIRECT("$ag"&amp;S1766),"")</f>
        <v/>
      </c>
      <c r="AI1766" s="13" t="e" cm="1">
        <f t="array" aca="1" ref="AI1766" ca="1">INDIRECT("O"&amp;S1765)</f>
        <v>#REF!</v>
      </c>
      <c r="AJ1766" s="13" t="str">
        <f>IF($I1766="","",INDEX('Raw Material'!$A$1:$J$75,MATCH(I1766,'Raw Material'!$A$1:$A$75,0),(MATCH(G1766,'Raw Material'!$A$1:$J$1,0))))</f>
        <v/>
      </c>
      <c r="AK1766" s="13" t="str">
        <f t="shared" si="777"/>
        <v>YANLIŞRM</v>
      </c>
      <c r="AL1766" s="153" t="str">
        <f t="shared" si="778"/>
        <v/>
      </c>
    </row>
    <row r="1767" spans="1:38" ht="16.5" customHeight="1">
      <c r="A1767" s="162"/>
      <c r="B1767" s="168"/>
      <c r="C1767" s="169"/>
      <c r="D1767" s="156"/>
      <c r="E1767" s="156"/>
      <c r="F1767" s="175"/>
      <c r="G1767" s="181"/>
      <c r="H1767" s="182"/>
      <c r="I1767" s="182"/>
      <c r="J1767" s="182"/>
      <c r="K1767" s="32"/>
      <c r="L1767" s="179"/>
      <c r="M1767" s="179"/>
      <c r="N1767" s="81"/>
      <c r="O1767" s="185"/>
      <c r="P1767" s="103"/>
      <c r="Q1767" s="84" t="str">
        <f t="shared" si="779"/>
        <v/>
      </c>
      <c r="R1767" s="159"/>
      <c r="S1767" s="28" t="str" cm="1">
        <f t="array" aca="1" ref="S1767" ca="1">IF(INDIRECT("A"&amp;114+$U1767)&lt;&gt;"",114+$U1767,"")</f>
        <v/>
      </c>
      <c r="T1767" s="28" t="str">
        <f t="shared" ca="1" si="780"/>
        <v>$B</v>
      </c>
      <c r="U1767" s="29">
        <f t="shared" si="786"/>
        <v>1644</v>
      </c>
      <c r="V1767" s="29">
        <v>137.750000000011</v>
      </c>
      <c r="W1767" s="29">
        <f t="shared" si="792"/>
        <v>137</v>
      </c>
      <c r="X1767" s="41" t="str" cm="1">
        <f t="array" aca="1" ref="X1767" ca="1">IFERROR(INDEX('PC&amp;PD'!$A$1:$AP$15,ROW('PC&amp;PD'!$A$15),MATCH(INDIRECT(T1767),'PC&amp;PD'!$A$1:$AP$1,0)),"")</f>
        <v/>
      </c>
      <c r="Z1767" s="155"/>
      <c r="AA1767" s="13" t="str">
        <f t="shared" si="776"/>
        <v/>
      </c>
      <c r="AB1767" s="155"/>
      <c r="AC1767" s="13" t="str">
        <f t="shared" ca="1" si="781"/>
        <v>$AB</v>
      </c>
      <c r="AD1767" s="13" t="str" cm="1">
        <f t="array" aca="1" ref="AD1767" ca="1">IFERROR(IF((LEFT(INDIRECT("$F"&amp;$S1767),4))="GOTS",IF($G1767="Organic","GOTS_Organic_raw",(IF($G1767="Responsible","GOTS_Responsible",(IF($G1767="No Attribute (Conventional)","GOTS_conventional",(IF($G1767="Recycled Pre/Post-Consumer","GOTS_pre_post",(IF($G1767="In-Conversion","GOTS_in_conversion",(IF($G1767="Sustainably Sourced","Sustainably_sourced",""))))))))))),IF($G1767="Organic","Organic",(IF($G1767="Responsible","Responsible",(IF($G1767="No Attribute (Conventional)","No_Attribute_Conventional",(IF($G1767="Recycled Pre/Post-Consumer","Recycled_Pre_Post_Consumer",(IF($G1767="In-Conversion","In_Conversion",(IF($G1767="Recycled Pre-Consumer","Recycled_Pre_Consumer",(IF($G1767="Recycled Post-Consumer","Recycled_Post_Consumer",(IF($G1767="Sustainably Sourced","Sustainably_sourced","")))))))))))))))),"")</f>
        <v/>
      </c>
      <c r="AE1767" s="13" t="e" cm="1">
        <f t="array" aca="1" ref="AE1767" ca="1">IF(INDIRECT("$F"&amp;$S1767)="","",IF(LEFT(INDIRECT("$F"&amp;$S1767),3)="GRS","GRS_RCS_RM",IF((LEFT(INDIRECT("$F"&amp;$S1767),3))="RCS","GRS_RCS_RM",IF(INDIRECT("$F"&amp;$S1767)="OCS (No Label)","OCS_Conversion_RM",IF(LEFT(INDIRECT("$F"&amp;$S1767),3)="OCS","OCS_RM",IF(RIGHT(INDIRECT("$F"&amp;$S1767),10)="conversion","GOTS_RM_conversion",IF((LEFT(INDIRECT("$F"&amp;$S1767),4))="GOTS","GOTS_RM","Responsible_RM")))))))</f>
        <v>#REF!</v>
      </c>
      <c r="AF1767" s="13" t="str" cm="1">
        <f t="array" aca="1" ref="AF1767" ca="1">IF($S1767="","",INDIRECT("$Z"&amp;$S1767))</f>
        <v/>
      </c>
      <c r="AG1767" s="155"/>
      <c r="AH1767" s="13" t="str" cm="1">
        <f t="array" aca="1" ref="AH1767" ca="1">IFERROR(INDIRECT("$ag"&amp;S1767),"")</f>
        <v/>
      </c>
      <c r="AI1767" s="13" t="e" cm="1">
        <f t="array" aca="1" ref="AI1767" ca="1">INDIRECT("O"&amp;S1766)</f>
        <v>#REF!</v>
      </c>
      <c r="AJ1767" s="13" t="str">
        <f>IF($I1767="","",INDEX('Raw Material'!$A$1:$J$75,MATCH(I1767,'Raw Material'!$A$1:$A$75,0),(MATCH(G1767,'Raw Material'!$A$1:$J$1,0))))</f>
        <v/>
      </c>
      <c r="AK1767" s="13" t="str">
        <f t="shared" si="777"/>
        <v>YANLIŞRM</v>
      </c>
      <c r="AL1767" s="153" t="str">
        <f t="shared" si="778"/>
        <v/>
      </c>
    </row>
    <row r="1768" spans="1:38" ht="16.5" customHeight="1">
      <c r="A1768" s="162"/>
      <c r="B1768" s="168"/>
      <c r="C1768" s="169"/>
      <c r="D1768" s="156"/>
      <c r="E1768" s="156"/>
      <c r="F1768" s="175"/>
      <c r="G1768" s="181"/>
      <c r="H1768" s="182"/>
      <c r="I1768" s="182"/>
      <c r="J1768" s="182"/>
      <c r="K1768" s="32"/>
      <c r="L1768" s="179"/>
      <c r="M1768" s="179"/>
      <c r="N1768" s="81"/>
      <c r="O1768" s="185"/>
      <c r="P1768" s="103"/>
      <c r="Q1768" s="84" t="str">
        <f t="shared" si="779"/>
        <v/>
      </c>
      <c r="R1768" s="159"/>
      <c r="S1768" s="28" t="str" cm="1">
        <f t="array" aca="1" ref="S1768" ca="1">IF(INDIRECT("A"&amp;114+$U1768)&lt;&gt;"",114+$U1768,"")</f>
        <v/>
      </c>
      <c r="T1768" s="28" t="str">
        <f t="shared" ca="1" si="780"/>
        <v>$B</v>
      </c>
      <c r="U1768" s="29">
        <f t="shared" si="786"/>
        <v>1644</v>
      </c>
      <c r="V1768" s="29">
        <v>137.833333333344</v>
      </c>
      <c r="W1768" s="29">
        <f t="shared" si="792"/>
        <v>137</v>
      </c>
      <c r="X1768" s="41" t="str" cm="1">
        <f t="array" aca="1" ref="X1768" ca="1">IFERROR(INDEX('PC&amp;PD'!$A$1:$AP$15,ROW('PC&amp;PD'!$A$15),MATCH(INDIRECT(T1768),'PC&amp;PD'!$A$1:$AP$1,0)),"")</f>
        <v/>
      </c>
      <c r="Z1768" s="155"/>
      <c r="AA1768" s="13" t="str">
        <f t="shared" si="776"/>
        <v/>
      </c>
      <c r="AB1768" s="155"/>
      <c r="AC1768" s="13" t="str">
        <f t="shared" ca="1" si="781"/>
        <v>$AB</v>
      </c>
      <c r="AD1768" s="13" t="str" cm="1">
        <f t="array" aca="1" ref="AD1768" ca="1">IFERROR(IF((LEFT(INDIRECT("$F"&amp;$S1768),4))="GOTS",IF($G1768="Organic","GOTS_Organic_raw",(IF($G1768="Responsible","GOTS_Responsible",(IF($G1768="No Attribute (Conventional)","GOTS_conventional",(IF($G1768="Recycled Pre/Post-Consumer","GOTS_pre_post",(IF($G1768="In-Conversion","GOTS_in_conversion",(IF($G1768="Sustainably Sourced","Sustainably_sourced",""))))))))))),IF($G1768="Organic","Organic",(IF($G1768="Responsible","Responsible",(IF($G1768="No Attribute (Conventional)","No_Attribute_Conventional",(IF($G1768="Recycled Pre/Post-Consumer","Recycled_Pre_Post_Consumer",(IF($G1768="In-Conversion","In_Conversion",(IF($G1768="Recycled Pre-Consumer","Recycled_Pre_Consumer",(IF($G1768="Recycled Post-Consumer","Recycled_Post_Consumer",(IF($G1768="Sustainably Sourced","Sustainably_sourced","")))))))))))))))),"")</f>
        <v/>
      </c>
      <c r="AE1768" s="13" t="e" cm="1">
        <f t="array" aca="1" ref="AE1768" ca="1">IF(INDIRECT("$F"&amp;$S1768)="","",IF(LEFT(INDIRECT("$F"&amp;$S1768),3)="GRS","GRS_RCS_RM",IF((LEFT(INDIRECT("$F"&amp;$S1768),3))="RCS","GRS_RCS_RM",IF(INDIRECT("$F"&amp;$S1768)="OCS (No Label)","OCS_Conversion_RM",IF(LEFT(INDIRECT("$F"&amp;$S1768),3)="OCS","OCS_RM",IF(RIGHT(INDIRECT("$F"&amp;$S1768),10)="conversion","GOTS_RM_conversion",IF((LEFT(INDIRECT("$F"&amp;$S1768),4))="GOTS","GOTS_RM","Responsible_RM")))))))</f>
        <v>#REF!</v>
      </c>
      <c r="AF1768" s="13" t="str" cm="1">
        <f t="array" aca="1" ref="AF1768" ca="1">IF($S1768="","",INDIRECT("$Z"&amp;$S1768))</f>
        <v/>
      </c>
      <c r="AG1768" s="155"/>
      <c r="AH1768" s="13" t="str" cm="1">
        <f t="array" aca="1" ref="AH1768" ca="1">IFERROR(INDIRECT("$ag"&amp;S1768),"")</f>
        <v/>
      </c>
      <c r="AI1768" s="13" t="e" cm="1">
        <f t="array" aca="1" ref="AI1768" ca="1">INDIRECT("O"&amp;S1767)</f>
        <v>#REF!</v>
      </c>
      <c r="AJ1768" s="13" t="str">
        <f>IF($I1768="","",INDEX('Raw Material'!$A$1:$J$75,MATCH(I1768,'Raw Material'!$A$1:$A$75,0),(MATCH(G1768,'Raw Material'!$A$1:$J$1,0))))</f>
        <v/>
      </c>
      <c r="AK1768" s="13" t="str">
        <f t="shared" si="777"/>
        <v>YANLIŞRM</v>
      </c>
      <c r="AL1768" s="153" t="str">
        <f t="shared" si="778"/>
        <v/>
      </c>
    </row>
    <row r="1769" spans="1:38" ht="16.5" customHeight="1" thickBot="1">
      <c r="A1769" s="163"/>
      <c r="B1769" s="170"/>
      <c r="C1769" s="171"/>
      <c r="D1769" s="156"/>
      <c r="E1769" s="156"/>
      <c r="F1769" s="176"/>
      <c r="G1769" s="157"/>
      <c r="H1769" s="158"/>
      <c r="I1769" s="158"/>
      <c r="J1769" s="158"/>
      <c r="K1769" s="33"/>
      <c r="L1769" s="180"/>
      <c r="M1769" s="180"/>
      <c r="N1769" s="82"/>
      <c r="O1769" s="186"/>
      <c r="P1769" s="103"/>
      <c r="Q1769" s="84" t="str">
        <f t="shared" si="779"/>
        <v/>
      </c>
      <c r="R1769" s="159"/>
      <c r="S1769" s="28" t="str" cm="1">
        <f t="array" aca="1" ref="S1769" ca="1">IF(INDIRECT("A"&amp;114+$U1769)&lt;&gt;"",114+$U1769,"")</f>
        <v/>
      </c>
      <c r="T1769" s="28" t="str">
        <f t="shared" ca="1" si="780"/>
        <v>$B</v>
      </c>
      <c r="U1769" s="29">
        <f t="shared" si="786"/>
        <v>1644</v>
      </c>
      <c r="V1769" s="29">
        <v>137.916666666677</v>
      </c>
      <c r="W1769" s="29">
        <f t="shared" si="792"/>
        <v>137</v>
      </c>
      <c r="X1769" s="41" t="str" cm="1">
        <f t="array" aca="1" ref="X1769" ca="1">IFERROR(INDEX('PC&amp;PD'!$A$1:$AP$15,ROW('PC&amp;PD'!$A$15),MATCH(INDIRECT(T1769),'PC&amp;PD'!$A$1:$AP$1,0)),"")</f>
        <v/>
      </c>
      <c r="Z1769" s="155"/>
      <c r="AA1769" s="13" t="str">
        <f t="shared" si="776"/>
        <v/>
      </c>
      <c r="AB1769" s="155"/>
      <c r="AC1769" s="13" t="str">
        <f t="shared" ca="1" si="781"/>
        <v>$AB</v>
      </c>
      <c r="AD1769" s="13" t="str" cm="1">
        <f t="array" aca="1" ref="AD1769" ca="1">IFERROR(IF((LEFT(INDIRECT("$F"&amp;$S1769),4))="GOTS",IF($G1769="Organic","GOTS_Organic_raw",(IF($G1769="Responsible","GOTS_Responsible",(IF($G1769="No Attribute (Conventional)","GOTS_conventional",(IF($G1769="Recycled Pre/Post-Consumer","GOTS_pre_post",(IF($G1769="In-Conversion","GOTS_in_conversion",(IF($G1769="Sustainably Sourced","Sustainably_sourced",""))))))))))),IF($G1769="Organic","Organic",(IF($G1769="Responsible","Responsible",(IF($G1769="No Attribute (Conventional)","No_Attribute_Conventional",(IF($G1769="Recycled Pre/Post-Consumer","Recycled_Pre_Post_Consumer",(IF($G1769="In-Conversion","In_Conversion",(IF($G1769="Recycled Pre-Consumer","Recycled_Pre_Consumer",(IF($G1769="Recycled Post-Consumer","Recycled_Post_Consumer",(IF($G1769="Sustainably Sourced","Sustainably_sourced","")))))))))))))))),"")</f>
        <v/>
      </c>
      <c r="AE1769" s="13" t="e" cm="1">
        <f t="array" aca="1" ref="AE1769" ca="1">IF(INDIRECT("$F"&amp;$S1769)="","",IF(LEFT(INDIRECT("$F"&amp;$S1769),3)="GRS","GRS_RCS_RM",IF((LEFT(INDIRECT("$F"&amp;$S1769),3))="RCS","GRS_RCS_RM",IF(INDIRECT("$F"&amp;$S1769)="OCS (No Label)","OCS_Conversion_RM",IF(LEFT(INDIRECT("$F"&amp;$S1769),3)="OCS","OCS_RM",IF(RIGHT(INDIRECT("$F"&amp;$S1769),10)="conversion","GOTS_RM_conversion",IF((LEFT(INDIRECT("$F"&amp;$S1769),4))="GOTS","GOTS_RM","Responsible_RM")))))))</f>
        <v>#REF!</v>
      </c>
      <c r="AF1769" s="13" t="str" cm="1">
        <f t="array" aca="1" ref="AF1769" ca="1">IF($S1769="","",INDIRECT("$Z"&amp;$S1769))</f>
        <v/>
      </c>
      <c r="AG1769" s="155"/>
      <c r="AH1769" s="13" t="str" cm="1">
        <f t="array" aca="1" ref="AH1769" ca="1">IFERROR(INDIRECT("$ag"&amp;S1769),"")</f>
        <v/>
      </c>
      <c r="AI1769" s="13" t="e" cm="1">
        <f t="array" aca="1" ref="AI1769" ca="1">INDIRECT("O"&amp;S1768)</f>
        <v>#REF!</v>
      </c>
      <c r="AJ1769" s="13" t="str">
        <f>IF($I1769="","",INDEX('Raw Material'!$A$1:$J$75,MATCH(I1769,'Raw Material'!$A$1:$A$75,0),(MATCH(G1769,'Raw Material'!$A$1:$J$1,0))))</f>
        <v/>
      </c>
      <c r="AK1769" s="13" t="str">
        <f t="shared" si="777"/>
        <v>YANLIŞRM</v>
      </c>
      <c r="AL1769" s="153" t="str">
        <f t="shared" si="778"/>
        <v/>
      </c>
    </row>
    <row r="1770" spans="1:38" ht="16.5" customHeight="1">
      <c r="A1770" s="160" t="str">
        <f>IF(B1770="","",COUNTA($B$114:$B1770))</f>
        <v/>
      </c>
      <c r="B1770" s="164"/>
      <c r="C1770" s="165"/>
      <c r="D1770" s="183"/>
      <c r="E1770" s="183"/>
      <c r="F1770" s="172"/>
      <c r="G1770" s="212"/>
      <c r="H1770" s="206"/>
      <c r="I1770" s="206"/>
      <c r="J1770" s="206"/>
      <c r="K1770" s="31"/>
      <c r="L1770" s="177" t="str">
        <f t="shared" ref="L1770" si="801">IF(R1770="","",LEFT(R1770,LEN(R1770)-2))</f>
        <v/>
      </c>
      <c r="M1770" s="177"/>
      <c r="N1770" s="80"/>
      <c r="O1770" s="184"/>
      <c r="P1770" s="103"/>
      <c r="Q1770" s="84" t="str">
        <f t="shared" si="779"/>
        <v/>
      </c>
      <c r="R1770" s="159" t="str">
        <f t="shared" ref="R1770" si="802">CONCATENATE($Q1770,Q1771,Q1772,Q1773,Q1774,Q1775,$Q1776,$Q1777,$Q1778,$Q1779,Q1780,Q1781)</f>
        <v/>
      </c>
      <c r="S1770" s="28" t="str" cm="1">
        <f t="array" aca="1" ref="S1770" ca="1">IF(INDIRECT("A"&amp;114+$U1770)&lt;&gt;"",114+$U1770,"")</f>
        <v/>
      </c>
      <c r="T1770" s="28" t="str">
        <f t="shared" ca="1" si="780"/>
        <v>$B</v>
      </c>
      <c r="U1770" s="29">
        <f t="shared" si="786"/>
        <v>1656</v>
      </c>
      <c r="V1770" s="29">
        <v>138.000000000011</v>
      </c>
      <c r="W1770" s="29">
        <f t="shared" si="792"/>
        <v>138</v>
      </c>
      <c r="X1770" s="41" t="str" cm="1">
        <f t="array" aca="1" ref="X1770" ca="1">IFERROR(INDEX('PC&amp;PD'!$A$1:$AP$15,ROW('PC&amp;PD'!$A$15),MATCH(INDIRECT(T1770),'PC&amp;PD'!$A$1:$AP$1,0)),"")</f>
        <v/>
      </c>
      <c r="Z1770" s="155" t="str">
        <f t="shared" ref="Z1770" si="803">IFERROR(IF($F1770="OCS 100","OCS (OCS 100)",IF($F1770="OCS Blended","OCS (OCS Blended)",IF($F1770="OCS (No Label)","OCS (No Label)",IF($F1770="RCS 100","RCS (RCS 100)",IF($F1770="RCS Blended","RCS (RCS Blended)",IF($F1770="GRS","GRS (GRS)",IF($F1770="GRS (No Label)", "GRS (No Label)",IF($F1770="RDS","RDS (RDS)",IF($F1770="RWS","RWS (RWS)",IF($F1770="RAS","RAS (RAS)",IF($F1770="RMS","RMS (RMS)",IF($F1770="GOTS Organic","GOTS (Organic)",IF($F1770="GOTS Made with organic","GOTS (Made with Organic)",IF($F1770="GOTS Organic - in conversion","GOTS (Organic - In Conversion)",IF($F1770="GOTS Made with organic - in conversion","GOTS (Made with Organic - In Conversion)",""))))))))))))))),"")</f>
        <v/>
      </c>
      <c r="AA1770" s="13" t="str">
        <f t="shared" si="776"/>
        <v/>
      </c>
      <c r="AB1770" s="155" t="str">
        <f t="shared" ref="AB1770" si="804">IFERROR(IF($F1770="OCS 100", "OCS_100",IF($F1770="OCS Blended", "OCS_Blended",IF($F1770="OCS (No Label)", "OCS_No_Label",IF($F1770="RCS 100", "RCS_100",IF($F1770="RCS Blended","RCS_Blended",IF($F1770="GRS","GRS",IF($F1770="GRS (No Label)", "GRS_No_Label",IF($F1770="RDS","RDS",IF($F1770="RWS","RWS",IF($F1770="RMS","RMS",IF($F1770="GOTS Organic","GOTS_Organic",IF($F1770="GOTS Made with organic","GOTS_Made_with_organic",IF($F1770="GOTS Organic - in conversion","GOTS_Organic_in_Conversion",IF($F1770="GOTS Made with organic - in conversion","GOTS_Made_with_Organic_in_Conversion",IF($F1770="RAS","RAS",""))))))))))))))),"")</f>
        <v/>
      </c>
      <c r="AC1770" s="13" t="str">
        <f t="shared" ca="1" si="781"/>
        <v>$AB</v>
      </c>
      <c r="AD1770" s="13" t="str" cm="1">
        <f t="array" aca="1" ref="AD1770" ca="1">IFERROR(IF((LEFT(INDIRECT("$F"&amp;$S1770),4))="GOTS",IF($G1770="Organic","GOTS_Organic_raw",(IF($G1770="Responsible","GOTS_Responsible",(IF($G1770="No Attribute (Conventional)","GOTS_conventional",(IF($G1770="Recycled Pre/Post-Consumer","GOTS_pre_post",(IF($G1770="In-Conversion","GOTS_in_conversion",(IF($G1770="Sustainably Sourced","Sustainably_sourced",""))))))))))),IF($G1770="Organic","Organic",(IF($G1770="Responsible","Responsible",(IF($G1770="No Attribute (Conventional)","No_Attribute_Conventional",(IF($G1770="Recycled Pre/Post-Consumer","Recycled_Pre_Post_Consumer",(IF($G1770="In-Conversion","In_Conversion",(IF($G1770="Recycled Pre-Consumer","Recycled_Pre_Consumer",(IF($G1770="Recycled Post-Consumer","Recycled_Post_Consumer",(IF($G1770="Sustainably Sourced","Sustainably_sourced","")))))))))))))))),"")</f>
        <v/>
      </c>
      <c r="AE1770" s="13" t="e" cm="1">
        <f t="array" aca="1" ref="AE1770" ca="1">IF(INDIRECT("$F"&amp;$S1770)="","",IF(LEFT(INDIRECT("$F"&amp;$S1770),3)="GRS","GRS_RCS_RM",IF((LEFT(INDIRECT("$F"&amp;$S1770),3))="RCS","GRS_RCS_RM",IF(INDIRECT("$F"&amp;$S1770)="OCS (No Label)","OCS_Conversion_RM",IF(LEFT(INDIRECT("$F"&amp;$S1770),3)="OCS","OCS_RM",IF(RIGHT(INDIRECT("$F"&amp;$S1770),10)="conversion","GOTS_RM_conversion",IF((LEFT(INDIRECT("$F"&amp;$S1770),4))="GOTS","GOTS_RM","Responsible_RM")))))))</f>
        <v>#REF!</v>
      </c>
      <c r="AF1770" s="13" t="str" cm="1">
        <f t="array" aca="1" ref="AF1770" ca="1">IF($S1770="","",INDIRECT("$Z"&amp;$S1770))</f>
        <v/>
      </c>
      <c r="AG1770" s="155" t="str">
        <f t="shared" si="791"/>
        <v/>
      </c>
      <c r="AH1770" s="13" t="str" cm="1">
        <f t="array" aca="1" ref="AH1770" ca="1">IFERROR(INDIRECT("$ag"&amp;S1770),"")</f>
        <v/>
      </c>
      <c r="AI1770" s="13" t="e" cm="1">
        <f t="array" aca="1" ref="AI1770" ca="1">INDIRECT("O"&amp;S1769)</f>
        <v>#REF!</v>
      </c>
      <c r="AJ1770" s="13" t="str">
        <f>IF($I1770="","",INDEX('Raw Material'!$A$1:$J$75,MATCH(I1770,'Raw Material'!$A$1:$A$75,0),(MATCH(G1770,'Raw Material'!$A$1:$J$1,0))))</f>
        <v/>
      </c>
      <c r="AK1770" s="13" t="str">
        <f t="shared" si="777"/>
        <v>YANLIŞRM</v>
      </c>
      <c r="AL1770" s="153" t="str">
        <f t="shared" si="778"/>
        <v/>
      </c>
    </row>
    <row r="1771" spans="1:38" ht="16.5" customHeight="1">
      <c r="A1771" s="161"/>
      <c r="B1771" s="166"/>
      <c r="C1771" s="167"/>
      <c r="D1771" s="156"/>
      <c r="E1771" s="156"/>
      <c r="F1771" s="173"/>
      <c r="G1771" s="181"/>
      <c r="H1771" s="182"/>
      <c r="I1771" s="182"/>
      <c r="J1771" s="182"/>
      <c r="K1771" s="32"/>
      <c r="L1771" s="178"/>
      <c r="M1771" s="178"/>
      <c r="N1771" s="81"/>
      <c r="O1771" s="185"/>
      <c r="P1771" s="103"/>
      <c r="Q1771" s="84" t="str">
        <f t="shared" si="779"/>
        <v/>
      </c>
      <c r="R1771" s="159"/>
      <c r="S1771" s="28" t="str" cm="1">
        <f t="array" aca="1" ref="S1771" ca="1">IF(INDIRECT("A"&amp;114+$U1771)&lt;&gt;"",114+$U1771,"")</f>
        <v/>
      </c>
      <c r="T1771" s="28" t="str">
        <f t="shared" ca="1" si="780"/>
        <v>$B</v>
      </c>
      <c r="U1771" s="29">
        <f t="shared" si="786"/>
        <v>1656</v>
      </c>
      <c r="V1771" s="29">
        <v>138.083333333344</v>
      </c>
      <c r="W1771" s="29">
        <f t="shared" si="792"/>
        <v>138</v>
      </c>
      <c r="X1771" s="41" t="str" cm="1">
        <f t="array" aca="1" ref="X1771" ca="1">IFERROR(INDEX('PC&amp;PD'!$A$1:$AP$15,ROW('PC&amp;PD'!$A$15),MATCH(INDIRECT(T1771),'PC&amp;PD'!$A$1:$AP$1,0)),"")</f>
        <v/>
      </c>
      <c r="Z1771" s="155"/>
      <c r="AA1771" s="13" t="str">
        <f t="shared" si="776"/>
        <v/>
      </c>
      <c r="AB1771" s="155"/>
      <c r="AC1771" s="13" t="str">
        <f t="shared" ca="1" si="781"/>
        <v>$AB</v>
      </c>
      <c r="AD1771" s="13" t="str" cm="1">
        <f t="array" aca="1" ref="AD1771" ca="1">IFERROR(IF((LEFT(INDIRECT("$F"&amp;$S1771),4))="GOTS",IF($G1771="Organic","GOTS_Organic_raw",(IF($G1771="Responsible","GOTS_Responsible",(IF($G1771="No Attribute (Conventional)","GOTS_conventional",(IF($G1771="Recycled Pre/Post-Consumer","GOTS_pre_post",(IF($G1771="In-Conversion","GOTS_in_conversion",(IF($G1771="Sustainably Sourced","Sustainably_sourced",""))))))))))),IF($G1771="Organic","Organic",(IF($G1771="Responsible","Responsible",(IF($G1771="No Attribute (Conventional)","No_Attribute_Conventional",(IF($G1771="Recycled Pre/Post-Consumer","Recycled_Pre_Post_Consumer",(IF($G1771="In-Conversion","In_Conversion",(IF($G1771="Recycled Pre-Consumer","Recycled_Pre_Consumer",(IF($G1771="Recycled Post-Consumer","Recycled_Post_Consumer",(IF($G1771="Sustainably Sourced","Sustainably_sourced","")))))))))))))))),"")</f>
        <v/>
      </c>
      <c r="AE1771" s="13" t="e" cm="1">
        <f t="array" aca="1" ref="AE1771" ca="1">IF(INDIRECT("$F"&amp;$S1771)="","",IF(LEFT(INDIRECT("$F"&amp;$S1771),3)="GRS","GRS_RCS_RM",IF((LEFT(INDIRECT("$F"&amp;$S1771),3))="RCS","GRS_RCS_RM",IF(INDIRECT("$F"&amp;$S1771)="OCS (No Label)","OCS_Conversion_RM",IF(LEFT(INDIRECT("$F"&amp;$S1771),3)="OCS","OCS_RM",IF(RIGHT(INDIRECT("$F"&amp;$S1771),10)="conversion","GOTS_RM_conversion",IF((LEFT(INDIRECT("$F"&amp;$S1771),4))="GOTS","GOTS_RM","Responsible_RM")))))))</f>
        <v>#REF!</v>
      </c>
      <c r="AF1771" s="13" t="str" cm="1">
        <f t="array" aca="1" ref="AF1771" ca="1">IF($S1771="","",INDIRECT("$Z"&amp;$S1771))</f>
        <v/>
      </c>
      <c r="AG1771" s="155"/>
      <c r="AH1771" s="13" t="str" cm="1">
        <f t="array" aca="1" ref="AH1771" ca="1">IFERROR(INDIRECT("$ag"&amp;S1771),"")</f>
        <v/>
      </c>
      <c r="AI1771" s="13" t="e" cm="1">
        <f t="array" aca="1" ref="AI1771" ca="1">INDIRECT("O"&amp;S1770)</f>
        <v>#REF!</v>
      </c>
      <c r="AJ1771" s="13" t="str">
        <f>IF($I1771="","",INDEX('Raw Material'!$A$1:$J$75,MATCH(I1771,'Raw Material'!$A$1:$A$75,0),(MATCH(G1771,'Raw Material'!$A$1:$J$1,0))))</f>
        <v/>
      </c>
      <c r="AK1771" s="13" t="str">
        <f t="shared" si="777"/>
        <v>YANLIŞRM</v>
      </c>
      <c r="AL1771" s="153" t="str">
        <f t="shared" si="778"/>
        <v/>
      </c>
    </row>
    <row r="1772" spans="1:38" ht="16.5" customHeight="1">
      <c r="A1772" s="161"/>
      <c r="B1772" s="166"/>
      <c r="C1772" s="167"/>
      <c r="D1772" s="156"/>
      <c r="E1772" s="156"/>
      <c r="F1772" s="173"/>
      <c r="G1772" s="181"/>
      <c r="H1772" s="182"/>
      <c r="I1772" s="182"/>
      <c r="J1772" s="182"/>
      <c r="K1772" s="32"/>
      <c r="L1772" s="178"/>
      <c r="M1772" s="178"/>
      <c r="N1772" s="81"/>
      <c r="O1772" s="185"/>
      <c r="P1772" s="103"/>
      <c r="Q1772" s="84" t="str">
        <f t="shared" si="779"/>
        <v/>
      </c>
      <c r="R1772" s="159"/>
      <c r="S1772" s="28" t="str" cm="1">
        <f t="array" aca="1" ref="S1772" ca="1">IF(INDIRECT("A"&amp;114+$U1772)&lt;&gt;"",114+$U1772,"")</f>
        <v/>
      </c>
      <c r="T1772" s="28" t="str">
        <f t="shared" ca="1" si="780"/>
        <v>$B</v>
      </c>
      <c r="U1772" s="29">
        <f t="shared" si="786"/>
        <v>1656</v>
      </c>
      <c r="V1772" s="29">
        <v>138.166666666678</v>
      </c>
      <c r="W1772" s="29">
        <f t="shared" si="792"/>
        <v>138</v>
      </c>
      <c r="X1772" s="41" t="str" cm="1">
        <f t="array" aca="1" ref="X1772" ca="1">IFERROR(INDEX('PC&amp;PD'!$A$1:$AP$15,ROW('PC&amp;PD'!$A$15),MATCH(INDIRECT(T1772),'PC&amp;PD'!$A$1:$AP$1,0)),"")</f>
        <v/>
      </c>
      <c r="Z1772" s="155"/>
      <c r="AA1772" s="13" t="str">
        <f t="shared" si="776"/>
        <v/>
      </c>
      <c r="AB1772" s="155"/>
      <c r="AC1772" s="13" t="str">
        <f t="shared" ca="1" si="781"/>
        <v>$AB</v>
      </c>
      <c r="AD1772" s="13" t="str" cm="1">
        <f t="array" aca="1" ref="AD1772" ca="1">IFERROR(IF((LEFT(INDIRECT("$F"&amp;$S1772),4))="GOTS",IF($G1772="Organic","GOTS_Organic_raw",(IF($G1772="Responsible","GOTS_Responsible",(IF($G1772="No Attribute (Conventional)","GOTS_conventional",(IF($G1772="Recycled Pre/Post-Consumer","GOTS_pre_post",(IF($G1772="In-Conversion","GOTS_in_conversion",(IF($G1772="Sustainably Sourced","Sustainably_sourced",""))))))))))),IF($G1772="Organic","Organic",(IF($G1772="Responsible","Responsible",(IF($G1772="No Attribute (Conventional)","No_Attribute_Conventional",(IF($G1772="Recycled Pre/Post-Consumer","Recycled_Pre_Post_Consumer",(IF($G1772="In-Conversion","In_Conversion",(IF($G1772="Recycled Pre-Consumer","Recycled_Pre_Consumer",(IF($G1772="Recycled Post-Consumer","Recycled_Post_Consumer",(IF($G1772="Sustainably Sourced","Sustainably_sourced","")))))))))))))))),"")</f>
        <v/>
      </c>
      <c r="AE1772" s="13" t="e" cm="1">
        <f t="array" aca="1" ref="AE1772" ca="1">IF(INDIRECT("$F"&amp;$S1772)="","",IF(LEFT(INDIRECT("$F"&amp;$S1772),3)="GRS","GRS_RCS_RM",IF((LEFT(INDIRECT("$F"&amp;$S1772),3))="RCS","GRS_RCS_RM",IF(INDIRECT("$F"&amp;$S1772)="OCS (No Label)","OCS_Conversion_RM",IF(LEFT(INDIRECT("$F"&amp;$S1772),3)="OCS","OCS_RM",IF(RIGHT(INDIRECT("$F"&amp;$S1772),10)="conversion","GOTS_RM_conversion",IF((LEFT(INDIRECT("$F"&amp;$S1772),4))="GOTS","GOTS_RM","Responsible_RM")))))))</f>
        <v>#REF!</v>
      </c>
      <c r="AF1772" s="13" t="str" cm="1">
        <f t="array" aca="1" ref="AF1772" ca="1">IF($S1772="","",INDIRECT("$Z"&amp;$S1772))</f>
        <v/>
      </c>
      <c r="AG1772" s="155"/>
      <c r="AH1772" s="13" t="str" cm="1">
        <f t="array" aca="1" ref="AH1772" ca="1">IFERROR(INDIRECT("$ag"&amp;S1772),"")</f>
        <v/>
      </c>
      <c r="AI1772" s="13" t="e" cm="1">
        <f t="array" aca="1" ref="AI1772" ca="1">INDIRECT("O"&amp;S1771)</f>
        <v>#REF!</v>
      </c>
      <c r="AJ1772" s="13" t="str">
        <f>IF($I1772="","",INDEX('Raw Material'!$A$1:$J$75,MATCH(I1772,'Raw Material'!$A$1:$A$75,0),(MATCH(G1772,'Raw Material'!$A$1:$J$1,0))))</f>
        <v/>
      </c>
      <c r="AK1772" s="13" t="str">
        <f t="shared" si="777"/>
        <v>YANLIŞRM</v>
      </c>
      <c r="AL1772" s="153" t="str">
        <f t="shared" si="778"/>
        <v/>
      </c>
    </row>
    <row r="1773" spans="1:38" ht="16.5" customHeight="1">
      <c r="A1773" s="161"/>
      <c r="B1773" s="166"/>
      <c r="C1773" s="167"/>
      <c r="D1773" s="156"/>
      <c r="E1773" s="156"/>
      <c r="F1773" s="174"/>
      <c r="G1773" s="181"/>
      <c r="H1773" s="182"/>
      <c r="I1773" s="182"/>
      <c r="J1773" s="182"/>
      <c r="K1773" s="32"/>
      <c r="L1773" s="178"/>
      <c r="M1773" s="178"/>
      <c r="N1773" s="81"/>
      <c r="O1773" s="185"/>
      <c r="P1773" s="103"/>
      <c r="Q1773" s="84" t="str">
        <f t="shared" si="779"/>
        <v/>
      </c>
      <c r="R1773" s="159"/>
      <c r="S1773" s="28" t="str" cm="1">
        <f t="array" aca="1" ref="S1773" ca="1">IF(INDIRECT("A"&amp;114+$U1773)&lt;&gt;"",114+$U1773,"")</f>
        <v/>
      </c>
      <c r="T1773" s="28" t="str">
        <f t="shared" ca="1" si="780"/>
        <v>$B</v>
      </c>
      <c r="U1773" s="29">
        <f t="shared" si="786"/>
        <v>1656</v>
      </c>
      <c r="V1773" s="29">
        <v>138.250000000011</v>
      </c>
      <c r="W1773" s="29">
        <f t="shared" si="792"/>
        <v>138</v>
      </c>
      <c r="X1773" s="41" t="str" cm="1">
        <f t="array" aca="1" ref="X1773" ca="1">IFERROR(INDEX('PC&amp;PD'!$A$1:$AP$15,ROW('PC&amp;PD'!$A$15),MATCH(INDIRECT(T1773),'PC&amp;PD'!$A$1:$AP$1,0)),"")</f>
        <v/>
      </c>
      <c r="Z1773" s="155"/>
      <c r="AA1773" s="13" t="str">
        <f t="shared" si="776"/>
        <v/>
      </c>
      <c r="AB1773" s="155"/>
      <c r="AC1773" s="13" t="str">
        <f t="shared" ca="1" si="781"/>
        <v>$AB</v>
      </c>
      <c r="AD1773" s="13" t="str" cm="1">
        <f t="array" aca="1" ref="AD1773" ca="1">IFERROR(IF((LEFT(INDIRECT("$F"&amp;$S1773),4))="GOTS",IF($G1773="Organic","GOTS_Organic_raw",(IF($G1773="Responsible","GOTS_Responsible",(IF($G1773="No Attribute (Conventional)","GOTS_conventional",(IF($G1773="Recycled Pre/Post-Consumer","GOTS_pre_post",(IF($G1773="In-Conversion","GOTS_in_conversion",(IF($G1773="Sustainably Sourced","Sustainably_sourced",""))))))))))),IF($G1773="Organic","Organic",(IF($G1773="Responsible","Responsible",(IF($G1773="No Attribute (Conventional)","No_Attribute_Conventional",(IF($G1773="Recycled Pre/Post-Consumer","Recycled_Pre_Post_Consumer",(IF($G1773="In-Conversion","In_Conversion",(IF($G1773="Recycled Pre-Consumer","Recycled_Pre_Consumer",(IF($G1773="Recycled Post-Consumer","Recycled_Post_Consumer",(IF($G1773="Sustainably Sourced","Sustainably_sourced","")))))))))))))))),"")</f>
        <v/>
      </c>
      <c r="AE1773" s="13" t="e" cm="1">
        <f t="array" aca="1" ref="AE1773" ca="1">IF(INDIRECT("$F"&amp;$S1773)="","",IF(LEFT(INDIRECT("$F"&amp;$S1773),3)="GRS","GRS_RCS_RM",IF((LEFT(INDIRECT("$F"&amp;$S1773),3))="RCS","GRS_RCS_RM",IF(INDIRECT("$F"&amp;$S1773)="OCS (No Label)","OCS_Conversion_RM",IF(LEFT(INDIRECT("$F"&amp;$S1773),3)="OCS","OCS_RM",IF(RIGHT(INDIRECT("$F"&amp;$S1773),10)="conversion","GOTS_RM_conversion",IF((LEFT(INDIRECT("$F"&amp;$S1773),4))="GOTS","GOTS_RM","Responsible_RM")))))))</f>
        <v>#REF!</v>
      </c>
      <c r="AF1773" s="13" t="str" cm="1">
        <f t="array" aca="1" ref="AF1773" ca="1">IF($S1773="","",INDIRECT("$Z"&amp;$S1773))</f>
        <v/>
      </c>
      <c r="AG1773" s="155"/>
      <c r="AH1773" s="13" t="str" cm="1">
        <f t="array" aca="1" ref="AH1773" ca="1">IFERROR(INDIRECT("$ag"&amp;S1773),"")</f>
        <v/>
      </c>
      <c r="AI1773" s="13" t="e" cm="1">
        <f t="array" aca="1" ref="AI1773" ca="1">INDIRECT("O"&amp;S1772)</f>
        <v>#REF!</v>
      </c>
      <c r="AJ1773" s="13" t="str">
        <f>IF($I1773="","",INDEX('Raw Material'!$A$1:$J$75,MATCH(I1773,'Raw Material'!$A$1:$A$75,0),(MATCH(G1773,'Raw Material'!$A$1:$J$1,0))))</f>
        <v/>
      </c>
      <c r="AK1773" s="13" t="str">
        <f t="shared" si="777"/>
        <v>YANLIŞRM</v>
      </c>
      <c r="AL1773" s="153" t="str">
        <f t="shared" si="778"/>
        <v/>
      </c>
    </row>
    <row r="1774" spans="1:38" ht="16.5" customHeight="1">
      <c r="A1774" s="161"/>
      <c r="B1774" s="166"/>
      <c r="C1774" s="167"/>
      <c r="D1774" s="156"/>
      <c r="E1774" s="156"/>
      <c r="F1774" s="174"/>
      <c r="G1774" s="181"/>
      <c r="H1774" s="182"/>
      <c r="I1774" s="182"/>
      <c r="J1774" s="182"/>
      <c r="K1774" s="32"/>
      <c r="L1774" s="178"/>
      <c r="M1774" s="178"/>
      <c r="N1774" s="81"/>
      <c r="O1774" s="185"/>
      <c r="P1774" s="103"/>
      <c r="Q1774" s="84" t="str">
        <f t="shared" si="779"/>
        <v/>
      </c>
      <c r="R1774" s="159"/>
      <c r="S1774" s="28" t="str" cm="1">
        <f t="array" aca="1" ref="S1774" ca="1">IF(INDIRECT("A"&amp;114+$U1774)&lt;&gt;"",114+$U1774,"")</f>
        <v/>
      </c>
      <c r="T1774" s="28" t="str">
        <f t="shared" ca="1" si="780"/>
        <v>$B</v>
      </c>
      <c r="U1774" s="29">
        <f t="shared" si="786"/>
        <v>1656</v>
      </c>
      <c r="V1774" s="29">
        <v>138.333333333344</v>
      </c>
      <c r="W1774" s="29">
        <f t="shared" si="792"/>
        <v>138</v>
      </c>
      <c r="X1774" s="41" t="str" cm="1">
        <f t="array" aca="1" ref="X1774" ca="1">IFERROR(INDEX('PC&amp;PD'!$A$1:$AP$15,ROW('PC&amp;PD'!$A$15),MATCH(INDIRECT(T1774),'PC&amp;PD'!$A$1:$AP$1,0)),"")</f>
        <v/>
      </c>
      <c r="Z1774" s="155"/>
      <c r="AA1774" s="13" t="str">
        <f t="shared" si="776"/>
        <v/>
      </c>
      <c r="AB1774" s="155"/>
      <c r="AC1774" s="13" t="str">
        <f t="shared" ca="1" si="781"/>
        <v>$AB</v>
      </c>
      <c r="AD1774" s="13" t="str" cm="1">
        <f t="array" aca="1" ref="AD1774" ca="1">IFERROR(IF((LEFT(INDIRECT("$F"&amp;$S1774),4))="GOTS",IF($G1774="Organic","GOTS_Organic_raw",(IF($G1774="Responsible","GOTS_Responsible",(IF($G1774="No Attribute (Conventional)","GOTS_conventional",(IF($G1774="Recycled Pre/Post-Consumer","GOTS_pre_post",(IF($G1774="In-Conversion","GOTS_in_conversion",(IF($G1774="Sustainably Sourced","Sustainably_sourced",""))))))))))),IF($G1774="Organic","Organic",(IF($G1774="Responsible","Responsible",(IF($G1774="No Attribute (Conventional)","No_Attribute_Conventional",(IF($G1774="Recycled Pre/Post-Consumer","Recycled_Pre_Post_Consumer",(IF($G1774="In-Conversion","In_Conversion",(IF($G1774="Recycled Pre-Consumer","Recycled_Pre_Consumer",(IF($G1774="Recycled Post-Consumer","Recycled_Post_Consumer",(IF($G1774="Sustainably Sourced","Sustainably_sourced","")))))))))))))))),"")</f>
        <v/>
      </c>
      <c r="AE1774" s="13" t="e" cm="1">
        <f t="array" aca="1" ref="AE1774" ca="1">IF(INDIRECT("$F"&amp;$S1774)="","",IF(LEFT(INDIRECT("$F"&amp;$S1774),3)="GRS","GRS_RCS_RM",IF((LEFT(INDIRECT("$F"&amp;$S1774),3))="RCS","GRS_RCS_RM",IF(INDIRECT("$F"&amp;$S1774)="OCS (No Label)","OCS_Conversion_RM",IF(LEFT(INDIRECT("$F"&amp;$S1774),3)="OCS","OCS_RM",IF(RIGHT(INDIRECT("$F"&amp;$S1774),10)="conversion","GOTS_RM_conversion",IF((LEFT(INDIRECT("$F"&amp;$S1774),4))="GOTS","GOTS_RM","Responsible_RM")))))))</f>
        <v>#REF!</v>
      </c>
      <c r="AF1774" s="13" t="str" cm="1">
        <f t="array" aca="1" ref="AF1774" ca="1">IF($S1774="","",INDIRECT("$Z"&amp;$S1774))</f>
        <v/>
      </c>
      <c r="AG1774" s="155"/>
      <c r="AH1774" s="13" t="str" cm="1">
        <f t="array" aca="1" ref="AH1774" ca="1">IFERROR(INDIRECT("$ag"&amp;S1774),"")</f>
        <v/>
      </c>
      <c r="AI1774" s="13" t="e" cm="1">
        <f t="array" aca="1" ref="AI1774" ca="1">INDIRECT("O"&amp;S1773)</f>
        <v>#REF!</v>
      </c>
      <c r="AJ1774" s="13" t="str">
        <f>IF($I1774="","",INDEX('Raw Material'!$A$1:$J$75,MATCH(I1774,'Raw Material'!$A$1:$A$75,0),(MATCH(G1774,'Raw Material'!$A$1:$J$1,0))))</f>
        <v/>
      </c>
      <c r="AK1774" s="13" t="str">
        <f t="shared" si="777"/>
        <v>YANLIŞRM</v>
      </c>
      <c r="AL1774" s="153" t="str">
        <f t="shared" si="778"/>
        <v/>
      </c>
    </row>
    <row r="1775" spans="1:38" ht="16.5" customHeight="1">
      <c r="A1775" s="161"/>
      <c r="B1775" s="166"/>
      <c r="C1775" s="167"/>
      <c r="D1775" s="156"/>
      <c r="E1775" s="156"/>
      <c r="F1775" s="174"/>
      <c r="G1775" s="181"/>
      <c r="H1775" s="182"/>
      <c r="I1775" s="182"/>
      <c r="J1775" s="182"/>
      <c r="K1775" s="32"/>
      <c r="L1775" s="178"/>
      <c r="M1775" s="178"/>
      <c r="N1775" s="81"/>
      <c r="O1775" s="185"/>
      <c r="P1775" s="103"/>
      <c r="Q1775" s="84" t="str">
        <f t="shared" si="779"/>
        <v/>
      </c>
      <c r="R1775" s="159"/>
      <c r="S1775" s="28" t="str" cm="1">
        <f t="array" aca="1" ref="S1775" ca="1">IF(INDIRECT("A"&amp;114+$U1775)&lt;&gt;"",114+$U1775,"")</f>
        <v/>
      </c>
      <c r="T1775" s="28" t="str">
        <f t="shared" ca="1" si="780"/>
        <v>$B</v>
      </c>
      <c r="U1775" s="29">
        <f t="shared" si="786"/>
        <v>1656</v>
      </c>
      <c r="V1775" s="29">
        <v>138.416666666678</v>
      </c>
      <c r="W1775" s="29">
        <f t="shared" si="792"/>
        <v>138</v>
      </c>
      <c r="X1775" s="41" t="str" cm="1">
        <f t="array" aca="1" ref="X1775" ca="1">IFERROR(INDEX('PC&amp;PD'!$A$1:$AP$15,ROW('PC&amp;PD'!$A$15),MATCH(INDIRECT(T1775),'PC&amp;PD'!$A$1:$AP$1,0)),"")</f>
        <v/>
      </c>
      <c r="Z1775" s="155"/>
      <c r="AA1775" s="13" t="str">
        <f t="shared" si="776"/>
        <v/>
      </c>
      <c r="AB1775" s="155"/>
      <c r="AC1775" s="13" t="str">
        <f t="shared" ca="1" si="781"/>
        <v>$AB</v>
      </c>
      <c r="AD1775" s="13" t="str" cm="1">
        <f t="array" aca="1" ref="AD1775" ca="1">IFERROR(IF((LEFT(INDIRECT("$F"&amp;$S1775),4))="GOTS",IF($G1775="Organic","GOTS_Organic_raw",(IF($G1775="Responsible","GOTS_Responsible",(IF($G1775="No Attribute (Conventional)","GOTS_conventional",(IF($G1775="Recycled Pre/Post-Consumer","GOTS_pre_post",(IF($G1775="In-Conversion","GOTS_in_conversion",(IF($G1775="Sustainably Sourced","Sustainably_sourced",""))))))))))),IF($G1775="Organic","Organic",(IF($G1775="Responsible","Responsible",(IF($G1775="No Attribute (Conventional)","No_Attribute_Conventional",(IF($G1775="Recycled Pre/Post-Consumer","Recycled_Pre_Post_Consumer",(IF($G1775="In-Conversion","In_Conversion",(IF($G1775="Recycled Pre-Consumer","Recycled_Pre_Consumer",(IF($G1775="Recycled Post-Consumer","Recycled_Post_Consumer",(IF($G1775="Sustainably Sourced","Sustainably_sourced","")))))))))))))))),"")</f>
        <v/>
      </c>
      <c r="AE1775" s="13" t="e" cm="1">
        <f t="array" aca="1" ref="AE1775" ca="1">IF(INDIRECT("$F"&amp;$S1775)="","",IF(LEFT(INDIRECT("$F"&amp;$S1775),3)="GRS","GRS_RCS_RM",IF((LEFT(INDIRECT("$F"&amp;$S1775),3))="RCS","GRS_RCS_RM",IF(INDIRECT("$F"&amp;$S1775)="OCS (No Label)","OCS_Conversion_RM",IF(LEFT(INDIRECT("$F"&amp;$S1775),3)="OCS","OCS_RM",IF(RIGHT(INDIRECT("$F"&amp;$S1775),10)="conversion","GOTS_RM_conversion",IF((LEFT(INDIRECT("$F"&amp;$S1775),4))="GOTS","GOTS_RM","Responsible_RM")))))))</f>
        <v>#REF!</v>
      </c>
      <c r="AF1775" s="13" t="str" cm="1">
        <f t="array" aca="1" ref="AF1775" ca="1">IF($S1775="","",INDIRECT("$Z"&amp;$S1775))</f>
        <v/>
      </c>
      <c r="AG1775" s="155"/>
      <c r="AH1775" s="13" t="str" cm="1">
        <f t="array" aca="1" ref="AH1775" ca="1">IFERROR(INDIRECT("$ag"&amp;S1775),"")</f>
        <v/>
      </c>
      <c r="AI1775" s="13" t="e" cm="1">
        <f t="array" aca="1" ref="AI1775" ca="1">INDIRECT("O"&amp;S1774)</f>
        <v>#REF!</v>
      </c>
      <c r="AJ1775" s="13" t="str">
        <f>IF($I1775="","",INDEX('Raw Material'!$A$1:$J$75,MATCH(I1775,'Raw Material'!$A$1:$A$75,0),(MATCH(G1775,'Raw Material'!$A$1:$J$1,0))))</f>
        <v/>
      </c>
      <c r="AK1775" s="13" t="str">
        <f t="shared" si="777"/>
        <v>YANLIŞRM</v>
      </c>
      <c r="AL1775" s="153" t="str">
        <f t="shared" si="778"/>
        <v/>
      </c>
    </row>
    <row r="1776" spans="1:38" ht="16.5" customHeight="1">
      <c r="A1776" s="162"/>
      <c r="B1776" s="168"/>
      <c r="C1776" s="169"/>
      <c r="D1776" s="156"/>
      <c r="E1776" s="156"/>
      <c r="F1776" s="175"/>
      <c r="G1776" s="181"/>
      <c r="H1776" s="182"/>
      <c r="I1776" s="182"/>
      <c r="J1776" s="182"/>
      <c r="K1776" s="32"/>
      <c r="L1776" s="179"/>
      <c r="M1776" s="179"/>
      <c r="N1776" s="81"/>
      <c r="O1776" s="185"/>
      <c r="P1776" s="103"/>
      <c r="Q1776" s="84" t="str">
        <f t="shared" si="779"/>
        <v/>
      </c>
      <c r="R1776" s="159"/>
      <c r="S1776" s="28" t="str" cm="1">
        <f t="array" aca="1" ref="S1776" ca="1">IF(INDIRECT("A"&amp;114+$U1776)&lt;&gt;"",114+$U1776,"")</f>
        <v/>
      </c>
      <c r="T1776" s="28" t="str">
        <f t="shared" ca="1" si="780"/>
        <v>$B</v>
      </c>
      <c r="U1776" s="29">
        <f t="shared" si="786"/>
        <v>1656</v>
      </c>
      <c r="V1776" s="29">
        <v>138.500000000011</v>
      </c>
      <c r="W1776" s="29">
        <f t="shared" si="792"/>
        <v>138</v>
      </c>
      <c r="X1776" s="41" t="str" cm="1">
        <f t="array" aca="1" ref="X1776" ca="1">IFERROR(INDEX('PC&amp;PD'!$A$1:$AP$15,ROW('PC&amp;PD'!$A$15),MATCH(INDIRECT(T1776),'PC&amp;PD'!$A$1:$AP$1,0)),"")</f>
        <v/>
      </c>
      <c r="Z1776" s="155"/>
      <c r="AA1776" s="13" t="str">
        <f t="shared" si="776"/>
        <v/>
      </c>
      <c r="AB1776" s="155"/>
      <c r="AC1776" s="13" t="str">
        <f t="shared" ca="1" si="781"/>
        <v>$AB</v>
      </c>
      <c r="AD1776" s="13" t="str" cm="1">
        <f t="array" aca="1" ref="AD1776" ca="1">IFERROR(IF((LEFT(INDIRECT("$F"&amp;$S1776),4))="GOTS",IF($G1776="Organic","GOTS_Organic_raw",(IF($G1776="Responsible","GOTS_Responsible",(IF($G1776="No Attribute (Conventional)","GOTS_conventional",(IF($G1776="Recycled Pre/Post-Consumer","GOTS_pre_post",(IF($G1776="In-Conversion","GOTS_in_conversion",(IF($G1776="Sustainably Sourced","Sustainably_sourced",""))))))))))),IF($G1776="Organic","Organic",(IF($G1776="Responsible","Responsible",(IF($G1776="No Attribute (Conventional)","No_Attribute_Conventional",(IF($G1776="Recycled Pre/Post-Consumer","Recycled_Pre_Post_Consumer",(IF($G1776="In-Conversion","In_Conversion",(IF($G1776="Recycled Pre-Consumer","Recycled_Pre_Consumer",(IF($G1776="Recycled Post-Consumer","Recycled_Post_Consumer",(IF($G1776="Sustainably Sourced","Sustainably_sourced","")))))))))))))))),"")</f>
        <v/>
      </c>
      <c r="AE1776" s="13" t="e" cm="1">
        <f t="array" aca="1" ref="AE1776" ca="1">IF(INDIRECT("$F"&amp;$S1776)="","",IF(LEFT(INDIRECT("$F"&amp;$S1776),3)="GRS","GRS_RCS_RM",IF((LEFT(INDIRECT("$F"&amp;$S1776),3))="RCS","GRS_RCS_RM",IF(INDIRECT("$F"&amp;$S1776)="OCS (No Label)","OCS_Conversion_RM",IF(LEFT(INDIRECT("$F"&amp;$S1776),3)="OCS","OCS_RM",IF(RIGHT(INDIRECT("$F"&amp;$S1776),10)="conversion","GOTS_RM_conversion",IF((LEFT(INDIRECT("$F"&amp;$S1776),4))="GOTS","GOTS_RM","Responsible_RM")))))))</f>
        <v>#REF!</v>
      </c>
      <c r="AF1776" s="13" t="str" cm="1">
        <f t="array" aca="1" ref="AF1776" ca="1">IF($S1776="","",INDIRECT("$Z"&amp;$S1776))</f>
        <v/>
      </c>
      <c r="AG1776" s="155"/>
      <c r="AH1776" s="13" t="str" cm="1">
        <f t="array" aca="1" ref="AH1776" ca="1">IFERROR(INDIRECT("$ag"&amp;S1776),"")</f>
        <v/>
      </c>
      <c r="AI1776" s="13" t="e" cm="1">
        <f t="array" aca="1" ref="AI1776" ca="1">INDIRECT("O"&amp;S1775)</f>
        <v>#REF!</v>
      </c>
      <c r="AJ1776" s="13" t="str">
        <f>IF($I1776="","",INDEX('Raw Material'!$A$1:$J$75,MATCH(I1776,'Raw Material'!$A$1:$A$75,0),(MATCH(G1776,'Raw Material'!$A$1:$J$1,0))))</f>
        <v/>
      </c>
      <c r="AK1776" s="13" t="str">
        <f t="shared" si="777"/>
        <v>YANLIŞRM</v>
      </c>
      <c r="AL1776" s="153" t="str">
        <f t="shared" si="778"/>
        <v/>
      </c>
    </row>
    <row r="1777" spans="1:38" ht="16.5" customHeight="1">
      <c r="A1777" s="162"/>
      <c r="B1777" s="168"/>
      <c r="C1777" s="169"/>
      <c r="D1777" s="156"/>
      <c r="E1777" s="156"/>
      <c r="F1777" s="175"/>
      <c r="G1777" s="181"/>
      <c r="H1777" s="182"/>
      <c r="I1777" s="182"/>
      <c r="J1777" s="182"/>
      <c r="K1777" s="32"/>
      <c r="L1777" s="179"/>
      <c r="M1777" s="179"/>
      <c r="N1777" s="81"/>
      <c r="O1777" s="185"/>
      <c r="P1777" s="103"/>
      <c r="Q1777" s="84" t="str">
        <f t="shared" si="779"/>
        <v/>
      </c>
      <c r="R1777" s="159"/>
      <c r="S1777" s="28" t="str" cm="1">
        <f t="array" aca="1" ref="S1777" ca="1">IF(INDIRECT("A"&amp;114+$U1777)&lt;&gt;"",114+$U1777,"")</f>
        <v/>
      </c>
      <c r="T1777" s="28" t="str">
        <f t="shared" ca="1" si="780"/>
        <v>$B</v>
      </c>
      <c r="U1777" s="29">
        <f t="shared" si="786"/>
        <v>1656</v>
      </c>
      <c r="V1777" s="29">
        <v>138.583333333344</v>
      </c>
      <c r="W1777" s="29">
        <f t="shared" si="792"/>
        <v>138</v>
      </c>
      <c r="X1777" s="41" t="str" cm="1">
        <f t="array" aca="1" ref="X1777" ca="1">IFERROR(INDEX('PC&amp;PD'!$A$1:$AP$15,ROW('PC&amp;PD'!$A$15),MATCH(INDIRECT(T1777),'PC&amp;PD'!$A$1:$AP$1,0)),"")</f>
        <v/>
      </c>
      <c r="Z1777" s="155"/>
      <c r="AA1777" s="13" t="str">
        <f t="shared" si="776"/>
        <v/>
      </c>
      <c r="AB1777" s="155"/>
      <c r="AC1777" s="13" t="str">
        <f t="shared" ca="1" si="781"/>
        <v>$AB</v>
      </c>
      <c r="AD1777" s="13" t="str" cm="1">
        <f t="array" aca="1" ref="AD1777" ca="1">IFERROR(IF((LEFT(INDIRECT("$F"&amp;$S1777),4))="GOTS",IF($G1777="Organic","GOTS_Organic_raw",(IF($G1777="Responsible","GOTS_Responsible",(IF($G1777="No Attribute (Conventional)","GOTS_conventional",(IF($G1777="Recycled Pre/Post-Consumer","GOTS_pre_post",(IF($G1777="In-Conversion","GOTS_in_conversion",(IF($G1777="Sustainably Sourced","Sustainably_sourced",""))))))))))),IF($G1777="Organic","Organic",(IF($G1777="Responsible","Responsible",(IF($G1777="No Attribute (Conventional)","No_Attribute_Conventional",(IF($G1777="Recycled Pre/Post-Consumer","Recycled_Pre_Post_Consumer",(IF($G1777="In-Conversion","In_Conversion",(IF($G1777="Recycled Pre-Consumer","Recycled_Pre_Consumer",(IF($G1777="Recycled Post-Consumer","Recycled_Post_Consumer",(IF($G1777="Sustainably Sourced","Sustainably_sourced","")))))))))))))))),"")</f>
        <v/>
      </c>
      <c r="AE1777" s="13" t="e" cm="1">
        <f t="array" aca="1" ref="AE1777" ca="1">IF(INDIRECT("$F"&amp;$S1777)="","",IF(LEFT(INDIRECT("$F"&amp;$S1777),3)="GRS","GRS_RCS_RM",IF((LEFT(INDIRECT("$F"&amp;$S1777),3))="RCS","GRS_RCS_RM",IF(INDIRECT("$F"&amp;$S1777)="OCS (No Label)","OCS_Conversion_RM",IF(LEFT(INDIRECT("$F"&amp;$S1777),3)="OCS","OCS_RM",IF(RIGHT(INDIRECT("$F"&amp;$S1777),10)="conversion","GOTS_RM_conversion",IF((LEFT(INDIRECT("$F"&amp;$S1777),4))="GOTS","GOTS_RM","Responsible_RM")))))))</f>
        <v>#REF!</v>
      </c>
      <c r="AF1777" s="13" t="str" cm="1">
        <f t="array" aca="1" ref="AF1777" ca="1">IF($S1777="","",INDIRECT("$Z"&amp;$S1777))</f>
        <v/>
      </c>
      <c r="AG1777" s="155"/>
      <c r="AH1777" s="13" t="str" cm="1">
        <f t="array" aca="1" ref="AH1777" ca="1">IFERROR(INDIRECT("$ag"&amp;S1777),"")</f>
        <v/>
      </c>
      <c r="AI1777" s="13" t="e" cm="1">
        <f t="array" aca="1" ref="AI1777" ca="1">INDIRECT("O"&amp;S1776)</f>
        <v>#REF!</v>
      </c>
      <c r="AJ1777" s="13" t="str">
        <f>IF($I1777="","",INDEX('Raw Material'!$A$1:$J$75,MATCH(I1777,'Raw Material'!$A$1:$A$75,0),(MATCH(G1777,'Raw Material'!$A$1:$J$1,0))))</f>
        <v/>
      </c>
      <c r="AK1777" s="13" t="str">
        <f t="shared" si="777"/>
        <v>YANLIŞRM</v>
      </c>
      <c r="AL1777" s="153" t="str">
        <f t="shared" si="778"/>
        <v/>
      </c>
    </row>
    <row r="1778" spans="1:38" ht="16.5" customHeight="1">
      <c r="A1778" s="162"/>
      <c r="B1778" s="168"/>
      <c r="C1778" s="169"/>
      <c r="D1778" s="156"/>
      <c r="E1778" s="156"/>
      <c r="F1778" s="175"/>
      <c r="G1778" s="181"/>
      <c r="H1778" s="182"/>
      <c r="I1778" s="182"/>
      <c r="J1778" s="182"/>
      <c r="K1778" s="32"/>
      <c r="L1778" s="179"/>
      <c r="M1778" s="179"/>
      <c r="N1778" s="81"/>
      <c r="O1778" s="185"/>
      <c r="P1778" s="103"/>
      <c r="Q1778" s="84" t="str">
        <f t="shared" si="779"/>
        <v/>
      </c>
      <c r="R1778" s="159"/>
      <c r="S1778" s="28" t="str" cm="1">
        <f t="array" aca="1" ref="S1778" ca="1">IF(INDIRECT("A"&amp;114+$U1778)&lt;&gt;"",114+$U1778,"")</f>
        <v/>
      </c>
      <c r="T1778" s="28" t="str">
        <f t="shared" ca="1" si="780"/>
        <v>$B</v>
      </c>
      <c r="U1778" s="29">
        <f t="shared" si="786"/>
        <v>1656</v>
      </c>
      <c r="V1778" s="29">
        <v>138.666666666678</v>
      </c>
      <c r="W1778" s="29">
        <f t="shared" si="792"/>
        <v>138</v>
      </c>
      <c r="X1778" s="41" t="str" cm="1">
        <f t="array" aca="1" ref="X1778" ca="1">IFERROR(INDEX('PC&amp;PD'!$A$1:$AP$15,ROW('PC&amp;PD'!$A$15),MATCH(INDIRECT(T1778),'PC&amp;PD'!$A$1:$AP$1,0)),"")</f>
        <v/>
      </c>
      <c r="Z1778" s="155"/>
      <c r="AA1778" s="13" t="str">
        <f t="shared" si="776"/>
        <v/>
      </c>
      <c r="AB1778" s="155"/>
      <c r="AC1778" s="13" t="str">
        <f t="shared" ca="1" si="781"/>
        <v>$AB</v>
      </c>
      <c r="AD1778" s="13" t="str" cm="1">
        <f t="array" aca="1" ref="AD1778" ca="1">IFERROR(IF((LEFT(INDIRECT("$F"&amp;$S1778),4))="GOTS",IF($G1778="Organic","GOTS_Organic_raw",(IF($G1778="Responsible","GOTS_Responsible",(IF($G1778="No Attribute (Conventional)","GOTS_conventional",(IF($G1778="Recycled Pre/Post-Consumer","GOTS_pre_post",(IF($G1778="In-Conversion","GOTS_in_conversion",(IF($G1778="Sustainably Sourced","Sustainably_sourced",""))))))))))),IF($G1778="Organic","Organic",(IF($G1778="Responsible","Responsible",(IF($G1778="No Attribute (Conventional)","No_Attribute_Conventional",(IF($G1778="Recycled Pre/Post-Consumer","Recycled_Pre_Post_Consumer",(IF($G1778="In-Conversion","In_Conversion",(IF($G1778="Recycled Pre-Consumer","Recycled_Pre_Consumer",(IF($G1778="Recycled Post-Consumer","Recycled_Post_Consumer",(IF($G1778="Sustainably Sourced","Sustainably_sourced","")))))))))))))))),"")</f>
        <v/>
      </c>
      <c r="AE1778" s="13" t="e" cm="1">
        <f t="array" aca="1" ref="AE1778" ca="1">IF(INDIRECT("$F"&amp;$S1778)="","",IF(LEFT(INDIRECT("$F"&amp;$S1778),3)="GRS","GRS_RCS_RM",IF((LEFT(INDIRECT("$F"&amp;$S1778),3))="RCS","GRS_RCS_RM",IF(INDIRECT("$F"&amp;$S1778)="OCS (No Label)","OCS_Conversion_RM",IF(LEFT(INDIRECT("$F"&amp;$S1778),3)="OCS","OCS_RM",IF(RIGHT(INDIRECT("$F"&amp;$S1778),10)="conversion","GOTS_RM_conversion",IF((LEFT(INDIRECT("$F"&amp;$S1778),4))="GOTS","GOTS_RM","Responsible_RM")))))))</f>
        <v>#REF!</v>
      </c>
      <c r="AF1778" s="13" t="str" cm="1">
        <f t="array" aca="1" ref="AF1778" ca="1">IF($S1778="","",INDIRECT("$Z"&amp;$S1778))</f>
        <v/>
      </c>
      <c r="AG1778" s="155"/>
      <c r="AH1778" s="13" t="str" cm="1">
        <f t="array" aca="1" ref="AH1778" ca="1">IFERROR(INDIRECT("$ag"&amp;S1778),"")</f>
        <v/>
      </c>
      <c r="AI1778" s="13" t="e" cm="1">
        <f t="array" aca="1" ref="AI1778" ca="1">INDIRECT("O"&amp;S1777)</f>
        <v>#REF!</v>
      </c>
      <c r="AJ1778" s="13" t="str">
        <f>IF($I1778="","",INDEX('Raw Material'!$A$1:$J$75,MATCH(I1778,'Raw Material'!$A$1:$A$75,0),(MATCH(G1778,'Raw Material'!$A$1:$J$1,0))))</f>
        <v/>
      </c>
      <c r="AK1778" s="13" t="str">
        <f t="shared" si="777"/>
        <v>YANLIŞRM</v>
      </c>
      <c r="AL1778" s="153" t="str">
        <f t="shared" si="778"/>
        <v/>
      </c>
    </row>
    <row r="1779" spans="1:38" ht="16.5" customHeight="1">
      <c r="A1779" s="162"/>
      <c r="B1779" s="168"/>
      <c r="C1779" s="169"/>
      <c r="D1779" s="156"/>
      <c r="E1779" s="156"/>
      <c r="F1779" s="175"/>
      <c r="G1779" s="181"/>
      <c r="H1779" s="182"/>
      <c r="I1779" s="182"/>
      <c r="J1779" s="182"/>
      <c r="K1779" s="32"/>
      <c r="L1779" s="179"/>
      <c r="M1779" s="179"/>
      <c r="N1779" s="81"/>
      <c r="O1779" s="185"/>
      <c r="P1779" s="103"/>
      <c r="Q1779" s="84" t="str">
        <f t="shared" si="779"/>
        <v/>
      </c>
      <c r="R1779" s="159"/>
      <c r="S1779" s="28" t="str" cm="1">
        <f t="array" aca="1" ref="S1779" ca="1">IF(INDIRECT("A"&amp;114+$U1779)&lt;&gt;"",114+$U1779,"")</f>
        <v/>
      </c>
      <c r="T1779" s="28" t="str">
        <f t="shared" ca="1" si="780"/>
        <v>$B</v>
      </c>
      <c r="U1779" s="29">
        <f t="shared" si="786"/>
        <v>1656</v>
      </c>
      <c r="V1779" s="29">
        <v>138.750000000011</v>
      </c>
      <c r="W1779" s="29">
        <f t="shared" si="792"/>
        <v>138</v>
      </c>
      <c r="X1779" s="41" t="str" cm="1">
        <f t="array" aca="1" ref="X1779" ca="1">IFERROR(INDEX('PC&amp;PD'!$A$1:$AP$15,ROW('PC&amp;PD'!$A$15),MATCH(INDIRECT(T1779),'PC&amp;PD'!$A$1:$AP$1,0)),"")</f>
        <v/>
      </c>
      <c r="Z1779" s="155"/>
      <c r="AA1779" s="13" t="str">
        <f t="shared" ref="AA1779:AA1842" si="805">IFERROR(IF(G1779="","",IF(G1779="No Attribute (Conventional)","",G1779)),"")</f>
        <v/>
      </c>
      <c r="AB1779" s="155"/>
      <c r="AC1779" s="13" t="str">
        <f t="shared" ca="1" si="781"/>
        <v>$AB</v>
      </c>
      <c r="AD1779" s="13" t="str" cm="1">
        <f t="array" aca="1" ref="AD1779" ca="1">IFERROR(IF((LEFT(INDIRECT("$F"&amp;$S1779),4))="GOTS",IF($G1779="Organic","GOTS_Organic_raw",(IF($G1779="Responsible","GOTS_Responsible",(IF($G1779="No Attribute (Conventional)","GOTS_conventional",(IF($G1779="Recycled Pre/Post-Consumer","GOTS_pre_post",(IF($G1779="In-Conversion","GOTS_in_conversion",(IF($G1779="Sustainably Sourced","Sustainably_sourced",""))))))))))),IF($G1779="Organic","Organic",(IF($G1779="Responsible","Responsible",(IF($G1779="No Attribute (Conventional)","No_Attribute_Conventional",(IF($G1779="Recycled Pre/Post-Consumer","Recycled_Pre_Post_Consumer",(IF($G1779="In-Conversion","In_Conversion",(IF($G1779="Recycled Pre-Consumer","Recycled_Pre_Consumer",(IF($G1779="Recycled Post-Consumer","Recycled_Post_Consumer",(IF($G1779="Sustainably Sourced","Sustainably_sourced","")))))))))))))))),"")</f>
        <v/>
      </c>
      <c r="AE1779" s="13" t="e" cm="1">
        <f t="array" aca="1" ref="AE1779" ca="1">IF(INDIRECT("$F"&amp;$S1779)="","",IF(LEFT(INDIRECT("$F"&amp;$S1779),3)="GRS","GRS_RCS_RM",IF((LEFT(INDIRECT("$F"&amp;$S1779),3))="RCS","GRS_RCS_RM",IF(INDIRECT("$F"&amp;$S1779)="OCS (No Label)","OCS_Conversion_RM",IF(LEFT(INDIRECT("$F"&amp;$S1779),3)="OCS","OCS_RM",IF(RIGHT(INDIRECT("$F"&amp;$S1779),10)="conversion","GOTS_RM_conversion",IF((LEFT(INDIRECT("$F"&amp;$S1779),4))="GOTS","GOTS_RM","Responsible_RM")))))))</f>
        <v>#REF!</v>
      </c>
      <c r="AF1779" s="13" t="str" cm="1">
        <f t="array" aca="1" ref="AF1779" ca="1">IF($S1779="","",INDIRECT("$Z"&amp;$S1779))</f>
        <v/>
      </c>
      <c r="AG1779" s="155"/>
      <c r="AH1779" s="13" t="str" cm="1">
        <f t="array" aca="1" ref="AH1779" ca="1">IFERROR(INDIRECT("$ag"&amp;S1779),"")</f>
        <v/>
      </c>
      <c r="AI1779" s="13" t="e" cm="1">
        <f t="array" aca="1" ref="AI1779" ca="1">INDIRECT("O"&amp;S1778)</f>
        <v>#REF!</v>
      </c>
      <c r="AJ1779" s="13" t="str">
        <f>IF($I1779="","",INDEX('Raw Material'!$A$1:$J$75,MATCH(I1779,'Raw Material'!$A$1:$A$75,0),(MATCH(G1779,'Raw Material'!$A$1:$J$1,0))))</f>
        <v/>
      </c>
      <c r="AK1779" s="13" t="str">
        <f t="shared" ref="AK1779:AK1842" si="806">$U$17&amp;"RM"</f>
        <v>YANLIŞRM</v>
      </c>
      <c r="AL1779" s="153" t="str">
        <f t="shared" ref="AL1779:AL1842" si="807">IF($G1779="Organic","Organic",IF($G1779="No Attribute (Conventional)","No_Attribute_Conventional",IF($G1779="Recycled pre-consumer","Recycled_pre_consumer",IF($G1779="Recycled post-consumer","Recycled_post_consumer",IF($G1779="Responsible","Responsible",IF($G1779="Sustainably sourced","Sustainable_sourced",IF($G1779="ın-conversion","In_conversion","")))))))</f>
        <v/>
      </c>
    </row>
    <row r="1780" spans="1:38" ht="16.5" customHeight="1">
      <c r="A1780" s="162"/>
      <c r="B1780" s="168"/>
      <c r="C1780" s="169"/>
      <c r="D1780" s="156"/>
      <c r="E1780" s="156"/>
      <c r="F1780" s="175"/>
      <c r="G1780" s="181"/>
      <c r="H1780" s="182"/>
      <c r="I1780" s="182"/>
      <c r="J1780" s="182"/>
      <c r="K1780" s="32"/>
      <c r="L1780" s="179"/>
      <c r="M1780" s="179"/>
      <c r="N1780" s="81"/>
      <c r="O1780" s="185"/>
      <c r="P1780" s="103"/>
      <c r="Q1780" s="84" t="str">
        <f t="shared" si="779"/>
        <v/>
      </c>
      <c r="R1780" s="159"/>
      <c r="S1780" s="28" t="str" cm="1">
        <f t="array" aca="1" ref="S1780" ca="1">IF(INDIRECT("A"&amp;114+$U1780)&lt;&gt;"",114+$U1780,"")</f>
        <v/>
      </c>
      <c r="T1780" s="28" t="str">
        <f t="shared" ca="1" si="780"/>
        <v>$B</v>
      </c>
      <c r="U1780" s="29">
        <f t="shared" si="786"/>
        <v>1656</v>
      </c>
      <c r="V1780" s="29">
        <v>138.833333333344</v>
      </c>
      <c r="W1780" s="29">
        <f t="shared" si="792"/>
        <v>138</v>
      </c>
      <c r="X1780" s="41" t="str" cm="1">
        <f t="array" aca="1" ref="X1780" ca="1">IFERROR(INDEX('PC&amp;PD'!$A$1:$AP$15,ROW('PC&amp;PD'!$A$15),MATCH(INDIRECT(T1780),'PC&amp;PD'!$A$1:$AP$1,0)),"")</f>
        <v/>
      </c>
      <c r="Z1780" s="155"/>
      <c r="AA1780" s="13" t="str">
        <f t="shared" si="805"/>
        <v/>
      </c>
      <c r="AB1780" s="155"/>
      <c r="AC1780" s="13" t="str">
        <f t="shared" ca="1" si="781"/>
        <v>$AB</v>
      </c>
      <c r="AD1780" s="13" t="str" cm="1">
        <f t="array" aca="1" ref="AD1780" ca="1">IFERROR(IF((LEFT(INDIRECT("$F"&amp;$S1780),4))="GOTS",IF($G1780="Organic","GOTS_Organic_raw",(IF($G1780="Responsible","GOTS_Responsible",(IF($G1780="No Attribute (Conventional)","GOTS_conventional",(IF($G1780="Recycled Pre/Post-Consumer","GOTS_pre_post",(IF($G1780="In-Conversion","GOTS_in_conversion",(IF($G1780="Sustainably Sourced","Sustainably_sourced",""))))))))))),IF($G1780="Organic","Organic",(IF($G1780="Responsible","Responsible",(IF($G1780="No Attribute (Conventional)","No_Attribute_Conventional",(IF($G1780="Recycled Pre/Post-Consumer","Recycled_Pre_Post_Consumer",(IF($G1780="In-Conversion","In_Conversion",(IF($G1780="Recycled Pre-Consumer","Recycled_Pre_Consumer",(IF($G1780="Recycled Post-Consumer","Recycled_Post_Consumer",(IF($G1780="Sustainably Sourced","Sustainably_sourced","")))))))))))))))),"")</f>
        <v/>
      </c>
      <c r="AE1780" s="13" t="e" cm="1">
        <f t="array" aca="1" ref="AE1780" ca="1">IF(INDIRECT("$F"&amp;$S1780)="","",IF(LEFT(INDIRECT("$F"&amp;$S1780),3)="GRS","GRS_RCS_RM",IF((LEFT(INDIRECT("$F"&amp;$S1780),3))="RCS","GRS_RCS_RM",IF(INDIRECT("$F"&amp;$S1780)="OCS (No Label)","OCS_Conversion_RM",IF(LEFT(INDIRECT("$F"&amp;$S1780),3)="OCS","OCS_RM",IF(RIGHT(INDIRECT("$F"&amp;$S1780),10)="conversion","GOTS_RM_conversion",IF((LEFT(INDIRECT("$F"&amp;$S1780),4))="GOTS","GOTS_RM","Responsible_RM")))))))</f>
        <v>#REF!</v>
      </c>
      <c r="AF1780" s="13" t="str" cm="1">
        <f t="array" aca="1" ref="AF1780" ca="1">IF($S1780="","",INDIRECT("$Z"&amp;$S1780))</f>
        <v/>
      </c>
      <c r="AG1780" s="155"/>
      <c r="AH1780" s="13" t="str" cm="1">
        <f t="array" aca="1" ref="AH1780" ca="1">IFERROR(INDIRECT("$ag"&amp;S1780),"")</f>
        <v/>
      </c>
      <c r="AI1780" s="13" t="e" cm="1">
        <f t="array" aca="1" ref="AI1780" ca="1">INDIRECT("O"&amp;S1779)</f>
        <v>#REF!</v>
      </c>
      <c r="AJ1780" s="13" t="str">
        <f>IF($I1780="","",INDEX('Raw Material'!$A$1:$J$75,MATCH(I1780,'Raw Material'!$A$1:$A$75,0),(MATCH(G1780,'Raw Material'!$A$1:$J$1,0))))</f>
        <v/>
      </c>
      <c r="AK1780" s="13" t="str">
        <f t="shared" si="806"/>
        <v>YANLIŞRM</v>
      </c>
      <c r="AL1780" s="153" t="str">
        <f t="shared" si="807"/>
        <v/>
      </c>
    </row>
    <row r="1781" spans="1:38" ht="16.5" customHeight="1" thickBot="1">
      <c r="A1781" s="163"/>
      <c r="B1781" s="170"/>
      <c r="C1781" s="171"/>
      <c r="D1781" s="156"/>
      <c r="E1781" s="156"/>
      <c r="F1781" s="176"/>
      <c r="G1781" s="157"/>
      <c r="H1781" s="158"/>
      <c r="I1781" s="158"/>
      <c r="J1781" s="158"/>
      <c r="K1781" s="33"/>
      <c r="L1781" s="180"/>
      <c r="M1781" s="180"/>
      <c r="N1781" s="82"/>
      <c r="O1781" s="186"/>
      <c r="P1781" s="103"/>
      <c r="Q1781" s="84" t="str">
        <f t="shared" ref="Q1781:Q1844" si="808">IF(OR($G1781="",$I1781="",$K1781="",$AJ1781="–"),"",CONCATENATE($K1781," ",$AA1781," ",$I1781," (",$AJ1781,") + "))</f>
        <v/>
      </c>
      <c r="R1781" s="159"/>
      <c r="S1781" s="28" t="str" cm="1">
        <f t="array" aca="1" ref="S1781" ca="1">IF(INDIRECT("A"&amp;114+$U1781)&lt;&gt;"",114+$U1781,"")</f>
        <v/>
      </c>
      <c r="T1781" s="28" t="str">
        <f t="shared" ref="T1781:T1844" ca="1" si="809">"$B"&amp;S1781</f>
        <v>$B</v>
      </c>
      <c r="U1781" s="29">
        <f t="shared" si="786"/>
        <v>1656</v>
      </c>
      <c r="V1781" s="29">
        <v>138.916666666678</v>
      </c>
      <c r="W1781" s="29">
        <f t="shared" si="792"/>
        <v>138</v>
      </c>
      <c r="X1781" s="41" t="str" cm="1">
        <f t="array" aca="1" ref="X1781" ca="1">IFERROR(INDEX('PC&amp;PD'!$A$1:$AP$15,ROW('PC&amp;PD'!$A$15),MATCH(INDIRECT(T1781),'PC&amp;PD'!$A$1:$AP$1,0)),"")</f>
        <v/>
      </c>
      <c r="Z1781" s="155"/>
      <c r="AA1781" s="13" t="str">
        <f t="shared" si="805"/>
        <v/>
      </c>
      <c r="AB1781" s="155"/>
      <c r="AC1781" s="13" t="str">
        <f t="shared" ref="AC1781:AC1844" ca="1" si="810">"$AB"&amp;S1781</f>
        <v>$AB</v>
      </c>
      <c r="AD1781" s="13" t="str" cm="1">
        <f t="array" aca="1" ref="AD1781" ca="1">IFERROR(IF((LEFT(INDIRECT("$F"&amp;$S1781),4))="GOTS",IF($G1781="Organic","GOTS_Organic_raw",(IF($G1781="Responsible","GOTS_Responsible",(IF($G1781="No Attribute (Conventional)","GOTS_conventional",(IF($G1781="Recycled Pre/Post-Consumer","GOTS_pre_post",(IF($G1781="In-Conversion","GOTS_in_conversion",(IF($G1781="Sustainably Sourced","Sustainably_sourced",""))))))))))),IF($G1781="Organic","Organic",(IF($G1781="Responsible","Responsible",(IF($G1781="No Attribute (Conventional)","No_Attribute_Conventional",(IF($G1781="Recycled Pre/Post-Consumer","Recycled_Pre_Post_Consumer",(IF($G1781="In-Conversion","In_Conversion",(IF($G1781="Recycled Pre-Consumer","Recycled_Pre_Consumer",(IF($G1781="Recycled Post-Consumer","Recycled_Post_Consumer",(IF($G1781="Sustainably Sourced","Sustainably_sourced","")))))))))))))))),"")</f>
        <v/>
      </c>
      <c r="AE1781" s="13" t="e" cm="1">
        <f t="array" aca="1" ref="AE1781" ca="1">IF(INDIRECT("$F"&amp;$S1781)="","",IF(LEFT(INDIRECT("$F"&amp;$S1781),3)="GRS","GRS_RCS_RM",IF((LEFT(INDIRECT("$F"&amp;$S1781),3))="RCS","GRS_RCS_RM",IF(INDIRECT("$F"&amp;$S1781)="OCS (No Label)","OCS_Conversion_RM",IF(LEFT(INDIRECT("$F"&amp;$S1781),3)="OCS","OCS_RM",IF(RIGHT(INDIRECT("$F"&amp;$S1781),10)="conversion","GOTS_RM_conversion",IF((LEFT(INDIRECT("$F"&amp;$S1781),4))="GOTS","GOTS_RM","Responsible_RM")))))))</f>
        <v>#REF!</v>
      </c>
      <c r="AF1781" s="13" t="str" cm="1">
        <f t="array" aca="1" ref="AF1781" ca="1">IF($S1781="","",INDIRECT("$Z"&amp;$S1781))</f>
        <v/>
      </c>
      <c r="AG1781" s="155"/>
      <c r="AH1781" s="13" t="str" cm="1">
        <f t="array" aca="1" ref="AH1781" ca="1">IFERROR(INDIRECT("$ag"&amp;S1781),"")</f>
        <v/>
      </c>
      <c r="AI1781" s="13" t="e" cm="1">
        <f t="array" aca="1" ref="AI1781" ca="1">INDIRECT("O"&amp;S1780)</f>
        <v>#REF!</v>
      </c>
      <c r="AJ1781" s="13" t="str">
        <f>IF($I1781="","",INDEX('Raw Material'!$A$1:$J$75,MATCH(I1781,'Raw Material'!$A$1:$A$75,0),(MATCH(G1781,'Raw Material'!$A$1:$J$1,0))))</f>
        <v/>
      </c>
      <c r="AK1781" s="13" t="str">
        <f t="shared" si="806"/>
        <v>YANLIŞRM</v>
      </c>
      <c r="AL1781" s="153" t="str">
        <f t="shared" si="807"/>
        <v/>
      </c>
    </row>
    <row r="1782" spans="1:38" ht="16.5" customHeight="1">
      <c r="A1782" s="160" t="str">
        <f>IF(B1782="","",COUNTA($B$114:$B1782))</f>
        <v/>
      </c>
      <c r="B1782" s="164"/>
      <c r="C1782" s="165"/>
      <c r="D1782" s="183"/>
      <c r="E1782" s="183"/>
      <c r="F1782" s="172"/>
      <c r="G1782" s="212"/>
      <c r="H1782" s="206"/>
      <c r="I1782" s="206"/>
      <c r="J1782" s="206"/>
      <c r="K1782" s="31"/>
      <c r="L1782" s="177" t="str">
        <f t="shared" ref="L1782" si="811">IF(R1782="","",LEFT(R1782,LEN(R1782)-2))</f>
        <v/>
      </c>
      <c r="M1782" s="177"/>
      <c r="N1782" s="80"/>
      <c r="O1782" s="184"/>
      <c r="P1782" s="103"/>
      <c r="Q1782" s="84" t="str">
        <f t="shared" si="808"/>
        <v/>
      </c>
      <c r="R1782" s="159" t="str">
        <f t="shared" ref="R1782" si="812">CONCATENATE($Q1782,Q1783,Q1784,Q1785,Q1786,Q1787,$Q1788,$Q1789,$Q1790,$Q1791,Q1792,Q1793)</f>
        <v/>
      </c>
      <c r="S1782" s="28" t="str" cm="1">
        <f t="array" aca="1" ref="S1782" ca="1">IF(INDIRECT("A"&amp;114+$U1782)&lt;&gt;"",114+$U1782,"")</f>
        <v/>
      </c>
      <c r="T1782" s="28" t="str">
        <f t="shared" ca="1" si="809"/>
        <v>$B</v>
      </c>
      <c r="U1782" s="29">
        <f t="shared" si="786"/>
        <v>1668</v>
      </c>
      <c r="V1782" s="29">
        <v>139.000000000011</v>
      </c>
      <c r="W1782" s="29">
        <f t="shared" si="792"/>
        <v>139</v>
      </c>
      <c r="X1782" s="41" t="str" cm="1">
        <f t="array" aca="1" ref="X1782" ca="1">IFERROR(INDEX('PC&amp;PD'!$A$1:$AP$15,ROW('PC&amp;PD'!$A$15),MATCH(INDIRECT(T1782),'PC&amp;PD'!$A$1:$AP$1,0)),"")</f>
        <v/>
      </c>
      <c r="Z1782" s="155" t="str">
        <f t="shared" ref="Z1782" si="813">IFERROR(IF($F1782="OCS 100","OCS (OCS 100)",IF($F1782="OCS Blended","OCS (OCS Blended)",IF($F1782="OCS (No Label)","OCS (No Label)",IF($F1782="RCS 100","RCS (RCS 100)",IF($F1782="RCS Blended","RCS (RCS Blended)",IF($F1782="GRS","GRS (GRS)",IF($F1782="GRS (No Label)", "GRS (No Label)",IF($F1782="RDS","RDS (RDS)",IF($F1782="RWS","RWS (RWS)",IF($F1782="RAS","RAS (RAS)",IF($F1782="RMS","RMS (RMS)",IF($F1782="GOTS Organic","GOTS (Organic)",IF($F1782="GOTS Made with organic","GOTS (Made with Organic)",IF($F1782="GOTS Organic - in conversion","GOTS (Organic - In Conversion)",IF($F1782="GOTS Made with organic - in conversion","GOTS (Made with Organic - In Conversion)",""))))))))))))))),"")</f>
        <v/>
      </c>
      <c r="AA1782" s="13" t="str">
        <f t="shared" si="805"/>
        <v/>
      </c>
      <c r="AB1782" s="155" t="str">
        <f t="shared" ref="AB1782" si="814">IFERROR(IF($F1782="OCS 100", "OCS_100",IF($F1782="OCS Blended", "OCS_Blended",IF($F1782="OCS (No Label)", "OCS_No_Label",IF($F1782="RCS 100", "RCS_100",IF($F1782="RCS Blended","RCS_Blended",IF($F1782="GRS","GRS",IF($F1782="GRS (No Label)", "GRS_No_Label",IF($F1782="RDS","RDS",IF($F1782="RWS","RWS",IF($F1782="RMS","RMS",IF($F1782="GOTS Organic","GOTS_Organic",IF($F1782="GOTS Made with organic","GOTS_Made_with_organic",IF($F1782="GOTS Organic - in conversion","GOTS_Organic_in_Conversion",IF($F1782="GOTS Made with organic - in conversion","GOTS_Made_with_Organic_in_Conversion",IF($F1782="RAS","RAS",""))))))))))))))),"")</f>
        <v/>
      </c>
      <c r="AC1782" s="13" t="str">
        <f t="shared" ca="1" si="810"/>
        <v>$AB</v>
      </c>
      <c r="AD1782" s="13" t="str" cm="1">
        <f t="array" aca="1" ref="AD1782" ca="1">IFERROR(IF((LEFT(INDIRECT("$F"&amp;$S1782),4))="GOTS",IF($G1782="Organic","GOTS_Organic_raw",(IF($G1782="Responsible","GOTS_Responsible",(IF($G1782="No Attribute (Conventional)","GOTS_conventional",(IF($G1782="Recycled Pre/Post-Consumer","GOTS_pre_post",(IF($G1782="In-Conversion","GOTS_in_conversion",(IF($G1782="Sustainably Sourced","Sustainably_sourced",""))))))))))),IF($G1782="Organic","Organic",(IF($G1782="Responsible","Responsible",(IF($G1782="No Attribute (Conventional)","No_Attribute_Conventional",(IF($G1782="Recycled Pre/Post-Consumer","Recycled_Pre_Post_Consumer",(IF($G1782="In-Conversion","In_Conversion",(IF($G1782="Recycled Pre-Consumer","Recycled_Pre_Consumer",(IF($G1782="Recycled Post-Consumer","Recycled_Post_Consumer",(IF($G1782="Sustainably Sourced","Sustainably_sourced","")))))))))))))))),"")</f>
        <v/>
      </c>
      <c r="AE1782" s="13" t="e" cm="1">
        <f t="array" aca="1" ref="AE1782" ca="1">IF(INDIRECT("$F"&amp;$S1782)="","",IF(LEFT(INDIRECT("$F"&amp;$S1782),3)="GRS","GRS_RCS_RM",IF((LEFT(INDIRECT("$F"&amp;$S1782),3))="RCS","GRS_RCS_RM",IF(INDIRECT("$F"&amp;$S1782)="OCS (No Label)","OCS_Conversion_RM",IF(LEFT(INDIRECT("$F"&amp;$S1782),3)="OCS","OCS_RM",IF(RIGHT(INDIRECT("$F"&amp;$S1782),10)="conversion","GOTS_RM_conversion",IF((LEFT(INDIRECT("$F"&amp;$S1782),4))="GOTS","GOTS_RM","Responsible_RM")))))))</f>
        <v>#REF!</v>
      </c>
      <c r="AF1782" s="13" t="str" cm="1">
        <f t="array" aca="1" ref="AF1782" ca="1">IF($S1782="","",INDIRECT("$Z"&amp;$S1782))</f>
        <v/>
      </c>
      <c r="AG1782" s="155" t="str">
        <f t="shared" si="791"/>
        <v/>
      </c>
      <c r="AH1782" s="13" t="str" cm="1">
        <f t="array" aca="1" ref="AH1782" ca="1">IFERROR(INDIRECT("$ag"&amp;S1782),"")</f>
        <v/>
      </c>
      <c r="AI1782" s="13" t="e" cm="1">
        <f t="array" aca="1" ref="AI1782" ca="1">INDIRECT("O"&amp;S1781)</f>
        <v>#REF!</v>
      </c>
      <c r="AJ1782" s="13" t="str">
        <f>IF($I1782="","",INDEX('Raw Material'!$A$1:$J$75,MATCH(I1782,'Raw Material'!$A$1:$A$75,0),(MATCH(G1782,'Raw Material'!$A$1:$J$1,0))))</f>
        <v/>
      </c>
      <c r="AK1782" s="13" t="str">
        <f t="shared" si="806"/>
        <v>YANLIŞRM</v>
      </c>
      <c r="AL1782" s="153" t="str">
        <f t="shared" si="807"/>
        <v/>
      </c>
    </row>
    <row r="1783" spans="1:38" ht="16.5" customHeight="1">
      <c r="A1783" s="161"/>
      <c r="B1783" s="166"/>
      <c r="C1783" s="167"/>
      <c r="D1783" s="156"/>
      <c r="E1783" s="156"/>
      <c r="F1783" s="173"/>
      <c r="G1783" s="181"/>
      <c r="H1783" s="182"/>
      <c r="I1783" s="182"/>
      <c r="J1783" s="182"/>
      <c r="K1783" s="32"/>
      <c r="L1783" s="178"/>
      <c r="M1783" s="178"/>
      <c r="N1783" s="81"/>
      <c r="O1783" s="185"/>
      <c r="P1783" s="103"/>
      <c r="Q1783" s="84" t="str">
        <f t="shared" si="808"/>
        <v/>
      </c>
      <c r="R1783" s="159"/>
      <c r="S1783" s="28" t="str" cm="1">
        <f t="array" aca="1" ref="S1783" ca="1">IF(INDIRECT("A"&amp;114+$U1783)&lt;&gt;"",114+$U1783,"")</f>
        <v/>
      </c>
      <c r="T1783" s="28" t="str">
        <f t="shared" ca="1" si="809"/>
        <v>$B</v>
      </c>
      <c r="U1783" s="29">
        <f t="shared" si="786"/>
        <v>1668</v>
      </c>
      <c r="V1783" s="29">
        <v>139.083333333344</v>
      </c>
      <c r="W1783" s="29">
        <f t="shared" si="792"/>
        <v>139</v>
      </c>
      <c r="X1783" s="41" t="str" cm="1">
        <f t="array" aca="1" ref="X1783" ca="1">IFERROR(INDEX('PC&amp;PD'!$A$1:$AP$15,ROW('PC&amp;PD'!$A$15),MATCH(INDIRECT(T1783),'PC&amp;PD'!$A$1:$AP$1,0)),"")</f>
        <v/>
      </c>
      <c r="Z1783" s="155"/>
      <c r="AA1783" s="13" t="str">
        <f t="shared" si="805"/>
        <v/>
      </c>
      <c r="AB1783" s="155"/>
      <c r="AC1783" s="13" t="str">
        <f t="shared" ca="1" si="810"/>
        <v>$AB</v>
      </c>
      <c r="AD1783" s="13" t="str" cm="1">
        <f t="array" aca="1" ref="AD1783" ca="1">IFERROR(IF((LEFT(INDIRECT("$F"&amp;$S1783),4))="GOTS",IF($G1783="Organic","GOTS_Organic_raw",(IF($G1783="Responsible","GOTS_Responsible",(IF($G1783="No Attribute (Conventional)","GOTS_conventional",(IF($G1783="Recycled Pre/Post-Consumer","GOTS_pre_post",(IF($G1783="In-Conversion","GOTS_in_conversion",(IF($G1783="Sustainably Sourced","Sustainably_sourced",""))))))))))),IF($G1783="Organic","Organic",(IF($G1783="Responsible","Responsible",(IF($G1783="No Attribute (Conventional)","No_Attribute_Conventional",(IF($G1783="Recycled Pre/Post-Consumer","Recycled_Pre_Post_Consumer",(IF($G1783="In-Conversion","In_Conversion",(IF($G1783="Recycled Pre-Consumer","Recycled_Pre_Consumer",(IF($G1783="Recycled Post-Consumer","Recycled_Post_Consumer",(IF($G1783="Sustainably Sourced","Sustainably_sourced","")))))))))))))))),"")</f>
        <v/>
      </c>
      <c r="AE1783" s="13" t="e" cm="1">
        <f t="array" aca="1" ref="AE1783" ca="1">IF(INDIRECT("$F"&amp;$S1783)="","",IF(LEFT(INDIRECT("$F"&amp;$S1783),3)="GRS","GRS_RCS_RM",IF((LEFT(INDIRECT("$F"&amp;$S1783),3))="RCS","GRS_RCS_RM",IF(INDIRECT("$F"&amp;$S1783)="OCS (No Label)","OCS_Conversion_RM",IF(LEFT(INDIRECT("$F"&amp;$S1783),3)="OCS","OCS_RM",IF(RIGHT(INDIRECT("$F"&amp;$S1783),10)="conversion","GOTS_RM_conversion",IF((LEFT(INDIRECT("$F"&amp;$S1783),4))="GOTS","GOTS_RM","Responsible_RM")))))))</f>
        <v>#REF!</v>
      </c>
      <c r="AF1783" s="13" t="str" cm="1">
        <f t="array" aca="1" ref="AF1783" ca="1">IF($S1783="","",INDIRECT("$Z"&amp;$S1783))</f>
        <v/>
      </c>
      <c r="AG1783" s="155"/>
      <c r="AH1783" s="13" t="str" cm="1">
        <f t="array" aca="1" ref="AH1783" ca="1">IFERROR(INDIRECT("$ag"&amp;S1783),"")</f>
        <v/>
      </c>
      <c r="AI1783" s="13" t="e" cm="1">
        <f t="array" aca="1" ref="AI1783" ca="1">INDIRECT("O"&amp;S1782)</f>
        <v>#REF!</v>
      </c>
      <c r="AJ1783" s="13" t="str">
        <f>IF($I1783="","",INDEX('Raw Material'!$A$1:$J$75,MATCH(I1783,'Raw Material'!$A$1:$A$75,0),(MATCH(G1783,'Raw Material'!$A$1:$J$1,0))))</f>
        <v/>
      </c>
      <c r="AK1783" s="13" t="str">
        <f t="shared" si="806"/>
        <v>YANLIŞRM</v>
      </c>
      <c r="AL1783" s="153" t="str">
        <f t="shared" si="807"/>
        <v/>
      </c>
    </row>
    <row r="1784" spans="1:38" ht="16.5" customHeight="1">
      <c r="A1784" s="161"/>
      <c r="B1784" s="166"/>
      <c r="C1784" s="167"/>
      <c r="D1784" s="156"/>
      <c r="E1784" s="156"/>
      <c r="F1784" s="173"/>
      <c r="G1784" s="181"/>
      <c r="H1784" s="182"/>
      <c r="I1784" s="182"/>
      <c r="J1784" s="182"/>
      <c r="K1784" s="32"/>
      <c r="L1784" s="178"/>
      <c r="M1784" s="178"/>
      <c r="N1784" s="81"/>
      <c r="O1784" s="185"/>
      <c r="P1784" s="103"/>
      <c r="Q1784" s="84" t="str">
        <f t="shared" si="808"/>
        <v/>
      </c>
      <c r="R1784" s="159"/>
      <c r="S1784" s="28" t="str" cm="1">
        <f t="array" aca="1" ref="S1784" ca="1">IF(INDIRECT("A"&amp;114+$U1784)&lt;&gt;"",114+$U1784,"")</f>
        <v/>
      </c>
      <c r="T1784" s="28" t="str">
        <f t="shared" ca="1" si="809"/>
        <v>$B</v>
      </c>
      <c r="U1784" s="29">
        <f t="shared" si="786"/>
        <v>1668</v>
      </c>
      <c r="V1784" s="29">
        <v>139.166666666678</v>
      </c>
      <c r="W1784" s="29">
        <f t="shared" si="792"/>
        <v>139</v>
      </c>
      <c r="X1784" s="41" t="str" cm="1">
        <f t="array" aca="1" ref="X1784" ca="1">IFERROR(INDEX('PC&amp;PD'!$A$1:$AP$15,ROW('PC&amp;PD'!$A$15),MATCH(INDIRECT(T1784),'PC&amp;PD'!$A$1:$AP$1,0)),"")</f>
        <v/>
      </c>
      <c r="Z1784" s="155"/>
      <c r="AA1784" s="13" t="str">
        <f t="shared" si="805"/>
        <v/>
      </c>
      <c r="AB1784" s="155"/>
      <c r="AC1784" s="13" t="str">
        <f t="shared" ca="1" si="810"/>
        <v>$AB</v>
      </c>
      <c r="AD1784" s="13" t="str" cm="1">
        <f t="array" aca="1" ref="AD1784" ca="1">IFERROR(IF((LEFT(INDIRECT("$F"&amp;$S1784),4))="GOTS",IF($G1784="Organic","GOTS_Organic_raw",(IF($G1784="Responsible","GOTS_Responsible",(IF($G1784="No Attribute (Conventional)","GOTS_conventional",(IF($G1784="Recycled Pre/Post-Consumer","GOTS_pre_post",(IF($G1784="In-Conversion","GOTS_in_conversion",(IF($G1784="Sustainably Sourced","Sustainably_sourced",""))))))))))),IF($G1784="Organic","Organic",(IF($G1784="Responsible","Responsible",(IF($G1784="No Attribute (Conventional)","No_Attribute_Conventional",(IF($G1784="Recycled Pre/Post-Consumer","Recycled_Pre_Post_Consumer",(IF($G1784="In-Conversion","In_Conversion",(IF($G1784="Recycled Pre-Consumer","Recycled_Pre_Consumer",(IF($G1784="Recycled Post-Consumer","Recycled_Post_Consumer",(IF($G1784="Sustainably Sourced","Sustainably_sourced","")))))))))))))))),"")</f>
        <v/>
      </c>
      <c r="AE1784" s="13" t="e" cm="1">
        <f t="array" aca="1" ref="AE1784" ca="1">IF(INDIRECT("$F"&amp;$S1784)="","",IF(LEFT(INDIRECT("$F"&amp;$S1784),3)="GRS","GRS_RCS_RM",IF((LEFT(INDIRECT("$F"&amp;$S1784),3))="RCS","GRS_RCS_RM",IF(INDIRECT("$F"&amp;$S1784)="OCS (No Label)","OCS_Conversion_RM",IF(LEFT(INDIRECT("$F"&amp;$S1784),3)="OCS","OCS_RM",IF(RIGHT(INDIRECT("$F"&amp;$S1784),10)="conversion","GOTS_RM_conversion",IF((LEFT(INDIRECT("$F"&amp;$S1784),4))="GOTS","GOTS_RM","Responsible_RM")))))))</f>
        <v>#REF!</v>
      </c>
      <c r="AF1784" s="13" t="str" cm="1">
        <f t="array" aca="1" ref="AF1784" ca="1">IF($S1784="","",INDIRECT("$Z"&amp;$S1784))</f>
        <v/>
      </c>
      <c r="AG1784" s="155"/>
      <c r="AH1784" s="13" t="str" cm="1">
        <f t="array" aca="1" ref="AH1784" ca="1">IFERROR(INDIRECT("$ag"&amp;S1784),"")</f>
        <v/>
      </c>
      <c r="AI1784" s="13" t="e" cm="1">
        <f t="array" aca="1" ref="AI1784" ca="1">INDIRECT("O"&amp;S1783)</f>
        <v>#REF!</v>
      </c>
      <c r="AJ1784" s="13" t="str">
        <f>IF($I1784="","",INDEX('Raw Material'!$A$1:$J$75,MATCH(I1784,'Raw Material'!$A$1:$A$75,0),(MATCH(G1784,'Raw Material'!$A$1:$J$1,0))))</f>
        <v/>
      </c>
      <c r="AK1784" s="13" t="str">
        <f t="shared" si="806"/>
        <v>YANLIŞRM</v>
      </c>
      <c r="AL1784" s="153" t="str">
        <f t="shared" si="807"/>
        <v/>
      </c>
    </row>
    <row r="1785" spans="1:38" ht="16.5" customHeight="1">
      <c r="A1785" s="161"/>
      <c r="B1785" s="166"/>
      <c r="C1785" s="167"/>
      <c r="D1785" s="156"/>
      <c r="E1785" s="156"/>
      <c r="F1785" s="174"/>
      <c r="G1785" s="181"/>
      <c r="H1785" s="182"/>
      <c r="I1785" s="182"/>
      <c r="J1785" s="182"/>
      <c r="K1785" s="32"/>
      <c r="L1785" s="178"/>
      <c r="M1785" s="178"/>
      <c r="N1785" s="81"/>
      <c r="O1785" s="185"/>
      <c r="P1785" s="103"/>
      <c r="Q1785" s="84" t="str">
        <f t="shared" si="808"/>
        <v/>
      </c>
      <c r="R1785" s="159"/>
      <c r="S1785" s="28" t="str" cm="1">
        <f t="array" aca="1" ref="S1785" ca="1">IF(INDIRECT("A"&amp;114+$U1785)&lt;&gt;"",114+$U1785,"")</f>
        <v/>
      </c>
      <c r="T1785" s="28" t="str">
        <f t="shared" ca="1" si="809"/>
        <v>$B</v>
      </c>
      <c r="U1785" s="29">
        <f t="shared" si="786"/>
        <v>1668</v>
      </c>
      <c r="V1785" s="29">
        <v>139.250000000011</v>
      </c>
      <c r="W1785" s="29">
        <f t="shared" si="792"/>
        <v>139</v>
      </c>
      <c r="X1785" s="41" t="str" cm="1">
        <f t="array" aca="1" ref="X1785" ca="1">IFERROR(INDEX('PC&amp;PD'!$A$1:$AP$15,ROW('PC&amp;PD'!$A$15),MATCH(INDIRECT(T1785),'PC&amp;PD'!$A$1:$AP$1,0)),"")</f>
        <v/>
      </c>
      <c r="Z1785" s="155"/>
      <c r="AA1785" s="13" t="str">
        <f t="shared" si="805"/>
        <v/>
      </c>
      <c r="AB1785" s="155"/>
      <c r="AC1785" s="13" t="str">
        <f t="shared" ca="1" si="810"/>
        <v>$AB</v>
      </c>
      <c r="AD1785" s="13" t="str" cm="1">
        <f t="array" aca="1" ref="AD1785" ca="1">IFERROR(IF((LEFT(INDIRECT("$F"&amp;$S1785),4))="GOTS",IF($G1785="Organic","GOTS_Organic_raw",(IF($G1785="Responsible","GOTS_Responsible",(IF($G1785="No Attribute (Conventional)","GOTS_conventional",(IF($G1785="Recycled Pre/Post-Consumer","GOTS_pre_post",(IF($G1785="In-Conversion","GOTS_in_conversion",(IF($G1785="Sustainably Sourced","Sustainably_sourced",""))))))))))),IF($G1785="Organic","Organic",(IF($G1785="Responsible","Responsible",(IF($G1785="No Attribute (Conventional)","No_Attribute_Conventional",(IF($G1785="Recycled Pre/Post-Consumer","Recycled_Pre_Post_Consumer",(IF($G1785="In-Conversion","In_Conversion",(IF($G1785="Recycled Pre-Consumer","Recycled_Pre_Consumer",(IF($G1785="Recycled Post-Consumer","Recycled_Post_Consumer",(IF($G1785="Sustainably Sourced","Sustainably_sourced","")))))))))))))))),"")</f>
        <v/>
      </c>
      <c r="AE1785" s="13" t="e" cm="1">
        <f t="array" aca="1" ref="AE1785" ca="1">IF(INDIRECT("$F"&amp;$S1785)="","",IF(LEFT(INDIRECT("$F"&amp;$S1785),3)="GRS","GRS_RCS_RM",IF((LEFT(INDIRECT("$F"&amp;$S1785),3))="RCS","GRS_RCS_RM",IF(INDIRECT("$F"&amp;$S1785)="OCS (No Label)","OCS_Conversion_RM",IF(LEFT(INDIRECT("$F"&amp;$S1785),3)="OCS","OCS_RM",IF(RIGHT(INDIRECT("$F"&amp;$S1785),10)="conversion","GOTS_RM_conversion",IF((LEFT(INDIRECT("$F"&amp;$S1785),4))="GOTS","GOTS_RM","Responsible_RM")))))))</f>
        <v>#REF!</v>
      </c>
      <c r="AF1785" s="13" t="str" cm="1">
        <f t="array" aca="1" ref="AF1785" ca="1">IF($S1785="","",INDIRECT("$Z"&amp;$S1785))</f>
        <v/>
      </c>
      <c r="AG1785" s="155"/>
      <c r="AH1785" s="13" t="str" cm="1">
        <f t="array" aca="1" ref="AH1785" ca="1">IFERROR(INDIRECT("$ag"&amp;S1785),"")</f>
        <v/>
      </c>
      <c r="AI1785" s="13" t="e" cm="1">
        <f t="array" aca="1" ref="AI1785" ca="1">INDIRECT("O"&amp;S1784)</f>
        <v>#REF!</v>
      </c>
      <c r="AJ1785" s="13" t="str">
        <f>IF($I1785="","",INDEX('Raw Material'!$A$1:$J$75,MATCH(I1785,'Raw Material'!$A$1:$A$75,0),(MATCH(G1785,'Raw Material'!$A$1:$J$1,0))))</f>
        <v/>
      </c>
      <c r="AK1785" s="13" t="str">
        <f t="shared" si="806"/>
        <v>YANLIŞRM</v>
      </c>
      <c r="AL1785" s="153" t="str">
        <f t="shared" si="807"/>
        <v/>
      </c>
    </row>
    <row r="1786" spans="1:38" ht="16.5" customHeight="1">
      <c r="A1786" s="161"/>
      <c r="B1786" s="166"/>
      <c r="C1786" s="167"/>
      <c r="D1786" s="156"/>
      <c r="E1786" s="156"/>
      <c r="F1786" s="174"/>
      <c r="G1786" s="181"/>
      <c r="H1786" s="182"/>
      <c r="I1786" s="182"/>
      <c r="J1786" s="182"/>
      <c r="K1786" s="32"/>
      <c r="L1786" s="178"/>
      <c r="M1786" s="178"/>
      <c r="N1786" s="81"/>
      <c r="O1786" s="185"/>
      <c r="P1786" s="103"/>
      <c r="Q1786" s="84" t="str">
        <f t="shared" si="808"/>
        <v/>
      </c>
      <c r="R1786" s="159"/>
      <c r="S1786" s="28" t="str" cm="1">
        <f t="array" aca="1" ref="S1786" ca="1">IF(INDIRECT("A"&amp;114+$U1786)&lt;&gt;"",114+$U1786,"")</f>
        <v/>
      </c>
      <c r="T1786" s="28" t="str">
        <f t="shared" ca="1" si="809"/>
        <v>$B</v>
      </c>
      <c r="U1786" s="29">
        <f t="shared" si="786"/>
        <v>1668</v>
      </c>
      <c r="V1786" s="29">
        <v>139.333333333344</v>
      </c>
      <c r="W1786" s="29">
        <f t="shared" si="792"/>
        <v>139</v>
      </c>
      <c r="X1786" s="41" t="str" cm="1">
        <f t="array" aca="1" ref="X1786" ca="1">IFERROR(INDEX('PC&amp;PD'!$A$1:$AP$15,ROW('PC&amp;PD'!$A$15),MATCH(INDIRECT(T1786),'PC&amp;PD'!$A$1:$AP$1,0)),"")</f>
        <v/>
      </c>
      <c r="Z1786" s="155"/>
      <c r="AA1786" s="13" t="str">
        <f t="shared" si="805"/>
        <v/>
      </c>
      <c r="AB1786" s="155"/>
      <c r="AC1786" s="13" t="str">
        <f t="shared" ca="1" si="810"/>
        <v>$AB</v>
      </c>
      <c r="AD1786" s="13" t="str" cm="1">
        <f t="array" aca="1" ref="AD1786" ca="1">IFERROR(IF((LEFT(INDIRECT("$F"&amp;$S1786),4))="GOTS",IF($G1786="Organic","GOTS_Organic_raw",(IF($G1786="Responsible","GOTS_Responsible",(IF($G1786="No Attribute (Conventional)","GOTS_conventional",(IF($G1786="Recycled Pre/Post-Consumer","GOTS_pre_post",(IF($G1786="In-Conversion","GOTS_in_conversion",(IF($G1786="Sustainably Sourced","Sustainably_sourced",""))))))))))),IF($G1786="Organic","Organic",(IF($G1786="Responsible","Responsible",(IF($G1786="No Attribute (Conventional)","No_Attribute_Conventional",(IF($G1786="Recycled Pre/Post-Consumer","Recycled_Pre_Post_Consumer",(IF($G1786="In-Conversion","In_Conversion",(IF($G1786="Recycled Pre-Consumer","Recycled_Pre_Consumer",(IF($G1786="Recycled Post-Consumer","Recycled_Post_Consumer",(IF($G1786="Sustainably Sourced","Sustainably_sourced","")))))))))))))))),"")</f>
        <v/>
      </c>
      <c r="AE1786" s="13" t="e" cm="1">
        <f t="array" aca="1" ref="AE1786" ca="1">IF(INDIRECT("$F"&amp;$S1786)="","",IF(LEFT(INDIRECT("$F"&amp;$S1786),3)="GRS","GRS_RCS_RM",IF((LEFT(INDIRECT("$F"&amp;$S1786),3))="RCS","GRS_RCS_RM",IF(INDIRECT("$F"&amp;$S1786)="OCS (No Label)","OCS_Conversion_RM",IF(LEFT(INDIRECT("$F"&amp;$S1786),3)="OCS","OCS_RM",IF(RIGHT(INDIRECT("$F"&amp;$S1786),10)="conversion","GOTS_RM_conversion",IF((LEFT(INDIRECT("$F"&amp;$S1786),4))="GOTS","GOTS_RM","Responsible_RM")))))))</f>
        <v>#REF!</v>
      </c>
      <c r="AF1786" s="13" t="str" cm="1">
        <f t="array" aca="1" ref="AF1786" ca="1">IF($S1786="","",INDIRECT("$Z"&amp;$S1786))</f>
        <v/>
      </c>
      <c r="AG1786" s="155"/>
      <c r="AH1786" s="13" t="str" cm="1">
        <f t="array" aca="1" ref="AH1786" ca="1">IFERROR(INDIRECT("$ag"&amp;S1786),"")</f>
        <v/>
      </c>
      <c r="AI1786" s="13" t="e" cm="1">
        <f t="array" aca="1" ref="AI1786" ca="1">INDIRECT("O"&amp;S1785)</f>
        <v>#REF!</v>
      </c>
      <c r="AJ1786" s="13" t="str">
        <f>IF($I1786="","",INDEX('Raw Material'!$A$1:$J$75,MATCH(I1786,'Raw Material'!$A$1:$A$75,0),(MATCH(G1786,'Raw Material'!$A$1:$J$1,0))))</f>
        <v/>
      </c>
      <c r="AK1786" s="13" t="str">
        <f t="shared" si="806"/>
        <v>YANLIŞRM</v>
      </c>
      <c r="AL1786" s="153" t="str">
        <f t="shared" si="807"/>
        <v/>
      </c>
    </row>
    <row r="1787" spans="1:38" ht="16.5" customHeight="1">
      <c r="A1787" s="161"/>
      <c r="B1787" s="166"/>
      <c r="C1787" s="167"/>
      <c r="D1787" s="156"/>
      <c r="E1787" s="156"/>
      <c r="F1787" s="174"/>
      <c r="G1787" s="181"/>
      <c r="H1787" s="182"/>
      <c r="I1787" s="182"/>
      <c r="J1787" s="182"/>
      <c r="K1787" s="32"/>
      <c r="L1787" s="178"/>
      <c r="M1787" s="178"/>
      <c r="N1787" s="81"/>
      <c r="O1787" s="185"/>
      <c r="P1787" s="103"/>
      <c r="Q1787" s="84" t="str">
        <f t="shared" si="808"/>
        <v/>
      </c>
      <c r="R1787" s="159"/>
      <c r="S1787" s="28" t="str" cm="1">
        <f t="array" aca="1" ref="S1787" ca="1">IF(INDIRECT("A"&amp;114+$U1787)&lt;&gt;"",114+$U1787,"")</f>
        <v/>
      </c>
      <c r="T1787" s="28" t="str">
        <f t="shared" ca="1" si="809"/>
        <v>$B</v>
      </c>
      <c r="U1787" s="29">
        <f t="shared" si="786"/>
        <v>1668</v>
      </c>
      <c r="V1787" s="29">
        <v>139.416666666678</v>
      </c>
      <c r="W1787" s="29">
        <f t="shared" si="792"/>
        <v>139</v>
      </c>
      <c r="X1787" s="41" t="str" cm="1">
        <f t="array" aca="1" ref="X1787" ca="1">IFERROR(INDEX('PC&amp;PD'!$A$1:$AP$15,ROW('PC&amp;PD'!$A$15),MATCH(INDIRECT(T1787),'PC&amp;PD'!$A$1:$AP$1,0)),"")</f>
        <v/>
      </c>
      <c r="Z1787" s="155"/>
      <c r="AA1787" s="13" t="str">
        <f t="shared" si="805"/>
        <v/>
      </c>
      <c r="AB1787" s="155"/>
      <c r="AC1787" s="13" t="str">
        <f t="shared" ca="1" si="810"/>
        <v>$AB</v>
      </c>
      <c r="AD1787" s="13" t="str" cm="1">
        <f t="array" aca="1" ref="AD1787" ca="1">IFERROR(IF((LEFT(INDIRECT("$F"&amp;$S1787),4))="GOTS",IF($G1787="Organic","GOTS_Organic_raw",(IF($G1787="Responsible","GOTS_Responsible",(IF($G1787="No Attribute (Conventional)","GOTS_conventional",(IF($G1787="Recycled Pre/Post-Consumer","GOTS_pre_post",(IF($G1787="In-Conversion","GOTS_in_conversion",(IF($G1787="Sustainably Sourced","Sustainably_sourced",""))))))))))),IF($G1787="Organic","Organic",(IF($G1787="Responsible","Responsible",(IF($G1787="No Attribute (Conventional)","No_Attribute_Conventional",(IF($G1787="Recycled Pre/Post-Consumer","Recycled_Pre_Post_Consumer",(IF($G1787="In-Conversion","In_Conversion",(IF($G1787="Recycled Pre-Consumer","Recycled_Pre_Consumer",(IF($G1787="Recycled Post-Consumer","Recycled_Post_Consumer",(IF($G1787="Sustainably Sourced","Sustainably_sourced","")))))))))))))))),"")</f>
        <v/>
      </c>
      <c r="AE1787" s="13" t="e" cm="1">
        <f t="array" aca="1" ref="AE1787" ca="1">IF(INDIRECT("$F"&amp;$S1787)="","",IF(LEFT(INDIRECT("$F"&amp;$S1787),3)="GRS","GRS_RCS_RM",IF((LEFT(INDIRECT("$F"&amp;$S1787),3))="RCS","GRS_RCS_RM",IF(INDIRECT("$F"&amp;$S1787)="OCS (No Label)","OCS_Conversion_RM",IF(LEFT(INDIRECT("$F"&amp;$S1787),3)="OCS","OCS_RM",IF(RIGHT(INDIRECT("$F"&amp;$S1787),10)="conversion","GOTS_RM_conversion",IF((LEFT(INDIRECT("$F"&amp;$S1787),4))="GOTS","GOTS_RM","Responsible_RM")))))))</f>
        <v>#REF!</v>
      </c>
      <c r="AF1787" s="13" t="str" cm="1">
        <f t="array" aca="1" ref="AF1787" ca="1">IF($S1787="","",INDIRECT("$Z"&amp;$S1787))</f>
        <v/>
      </c>
      <c r="AG1787" s="155"/>
      <c r="AH1787" s="13" t="str" cm="1">
        <f t="array" aca="1" ref="AH1787" ca="1">IFERROR(INDIRECT("$ag"&amp;S1787),"")</f>
        <v/>
      </c>
      <c r="AI1787" s="13" t="e" cm="1">
        <f t="array" aca="1" ref="AI1787" ca="1">INDIRECT("O"&amp;S1786)</f>
        <v>#REF!</v>
      </c>
      <c r="AJ1787" s="13" t="str">
        <f>IF($I1787="","",INDEX('Raw Material'!$A$1:$J$75,MATCH(I1787,'Raw Material'!$A$1:$A$75,0),(MATCH(G1787,'Raw Material'!$A$1:$J$1,0))))</f>
        <v/>
      </c>
      <c r="AK1787" s="13" t="str">
        <f t="shared" si="806"/>
        <v>YANLIŞRM</v>
      </c>
      <c r="AL1787" s="153" t="str">
        <f t="shared" si="807"/>
        <v/>
      </c>
    </row>
    <row r="1788" spans="1:38" ht="16.5" customHeight="1">
      <c r="A1788" s="162"/>
      <c r="B1788" s="168"/>
      <c r="C1788" s="169"/>
      <c r="D1788" s="156"/>
      <c r="E1788" s="156"/>
      <c r="F1788" s="175"/>
      <c r="G1788" s="181"/>
      <c r="H1788" s="182"/>
      <c r="I1788" s="182"/>
      <c r="J1788" s="182"/>
      <c r="K1788" s="32"/>
      <c r="L1788" s="179"/>
      <c r="M1788" s="179"/>
      <c r="N1788" s="81"/>
      <c r="O1788" s="185"/>
      <c r="P1788" s="103"/>
      <c r="Q1788" s="84" t="str">
        <f t="shared" si="808"/>
        <v/>
      </c>
      <c r="R1788" s="159"/>
      <c r="S1788" s="28" t="str" cm="1">
        <f t="array" aca="1" ref="S1788" ca="1">IF(INDIRECT("A"&amp;114+$U1788)&lt;&gt;"",114+$U1788,"")</f>
        <v/>
      </c>
      <c r="T1788" s="28" t="str">
        <f t="shared" ca="1" si="809"/>
        <v>$B</v>
      </c>
      <c r="U1788" s="29">
        <f t="shared" si="786"/>
        <v>1668</v>
      </c>
      <c r="V1788" s="29">
        <v>139.500000000011</v>
      </c>
      <c r="W1788" s="29">
        <f t="shared" si="792"/>
        <v>139</v>
      </c>
      <c r="X1788" s="41" t="str" cm="1">
        <f t="array" aca="1" ref="X1788" ca="1">IFERROR(INDEX('PC&amp;PD'!$A$1:$AP$15,ROW('PC&amp;PD'!$A$15),MATCH(INDIRECT(T1788),'PC&amp;PD'!$A$1:$AP$1,0)),"")</f>
        <v/>
      </c>
      <c r="Z1788" s="155"/>
      <c r="AA1788" s="13" t="str">
        <f t="shared" si="805"/>
        <v/>
      </c>
      <c r="AB1788" s="155"/>
      <c r="AC1788" s="13" t="str">
        <f t="shared" ca="1" si="810"/>
        <v>$AB</v>
      </c>
      <c r="AD1788" s="13" t="str" cm="1">
        <f t="array" aca="1" ref="AD1788" ca="1">IFERROR(IF((LEFT(INDIRECT("$F"&amp;$S1788),4))="GOTS",IF($G1788="Organic","GOTS_Organic_raw",(IF($G1788="Responsible","GOTS_Responsible",(IF($G1788="No Attribute (Conventional)","GOTS_conventional",(IF($G1788="Recycled Pre/Post-Consumer","GOTS_pre_post",(IF($G1788="In-Conversion","GOTS_in_conversion",(IF($G1788="Sustainably Sourced","Sustainably_sourced",""))))))))))),IF($G1788="Organic","Organic",(IF($G1788="Responsible","Responsible",(IF($G1788="No Attribute (Conventional)","No_Attribute_Conventional",(IF($G1788="Recycled Pre/Post-Consumer","Recycled_Pre_Post_Consumer",(IF($G1788="In-Conversion","In_Conversion",(IF($G1788="Recycled Pre-Consumer","Recycled_Pre_Consumer",(IF($G1788="Recycled Post-Consumer","Recycled_Post_Consumer",(IF($G1788="Sustainably Sourced","Sustainably_sourced","")))))))))))))))),"")</f>
        <v/>
      </c>
      <c r="AE1788" s="13" t="e" cm="1">
        <f t="array" aca="1" ref="AE1788" ca="1">IF(INDIRECT("$F"&amp;$S1788)="","",IF(LEFT(INDIRECT("$F"&amp;$S1788),3)="GRS","GRS_RCS_RM",IF((LEFT(INDIRECT("$F"&amp;$S1788),3))="RCS","GRS_RCS_RM",IF(INDIRECT("$F"&amp;$S1788)="OCS (No Label)","OCS_Conversion_RM",IF(LEFT(INDIRECT("$F"&amp;$S1788),3)="OCS","OCS_RM",IF(RIGHT(INDIRECT("$F"&amp;$S1788),10)="conversion","GOTS_RM_conversion",IF((LEFT(INDIRECT("$F"&amp;$S1788),4))="GOTS","GOTS_RM","Responsible_RM")))))))</f>
        <v>#REF!</v>
      </c>
      <c r="AF1788" s="13" t="str" cm="1">
        <f t="array" aca="1" ref="AF1788" ca="1">IF($S1788="","",INDIRECT("$Z"&amp;$S1788))</f>
        <v/>
      </c>
      <c r="AG1788" s="155"/>
      <c r="AH1788" s="13" t="str" cm="1">
        <f t="array" aca="1" ref="AH1788" ca="1">IFERROR(INDIRECT("$ag"&amp;S1788),"")</f>
        <v/>
      </c>
      <c r="AI1788" s="13" t="e" cm="1">
        <f t="array" aca="1" ref="AI1788" ca="1">INDIRECT("O"&amp;S1787)</f>
        <v>#REF!</v>
      </c>
      <c r="AJ1788" s="13" t="str">
        <f>IF($I1788="","",INDEX('Raw Material'!$A$1:$J$75,MATCH(I1788,'Raw Material'!$A$1:$A$75,0),(MATCH(G1788,'Raw Material'!$A$1:$J$1,0))))</f>
        <v/>
      </c>
      <c r="AK1788" s="13" t="str">
        <f t="shared" si="806"/>
        <v>YANLIŞRM</v>
      </c>
      <c r="AL1788" s="153" t="str">
        <f t="shared" si="807"/>
        <v/>
      </c>
    </row>
    <row r="1789" spans="1:38" ht="16.5" customHeight="1">
      <c r="A1789" s="162"/>
      <c r="B1789" s="168"/>
      <c r="C1789" s="169"/>
      <c r="D1789" s="156"/>
      <c r="E1789" s="156"/>
      <c r="F1789" s="175"/>
      <c r="G1789" s="181"/>
      <c r="H1789" s="182"/>
      <c r="I1789" s="182"/>
      <c r="J1789" s="182"/>
      <c r="K1789" s="32"/>
      <c r="L1789" s="179"/>
      <c r="M1789" s="179"/>
      <c r="N1789" s="81"/>
      <c r="O1789" s="185"/>
      <c r="P1789" s="103"/>
      <c r="Q1789" s="84" t="str">
        <f t="shared" si="808"/>
        <v/>
      </c>
      <c r="R1789" s="159"/>
      <c r="S1789" s="28" t="str" cm="1">
        <f t="array" aca="1" ref="S1789" ca="1">IF(INDIRECT("A"&amp;114+$U1789)&lt;&gt;"",114+$U1789,"")</f>
        <v/>
      </c>
      <c r="T1789" s="28" t="str">
        <f t="shared" ca="1" si="809"/>
        <v>$B</v>
      </c>
      <c r="U1789" s="29">
        <f t="shared" si="786"/>
        <v>1668</v>
      </c>
      <c r="V1789" s="29">
        <v>139.583333333344</v>
      </c>
      <c r="W1789" s="29">
        <f t="shared" si="792"/>
        <v>139</v>
      </c>
      <c r="X1789" s="41" t="str" cm="1">
        <f t="array" aca="1" ref="X1789" ca="1">IFERROR(INDEX('PC&amp;PD'!$A$1:$AP$15,ROW('PC&amp;PD'!$A$15),MATCH(INDIRECT(T1789),'PC&amp;PD'!$A$1:$AP$1,0)),"")</f>
        <v/>
      </c>
      <c r="Z1789" s="155"/>
      <c r="AA1789" s="13" t="str">
        <f t="shared" si="805"/>
        <v/>
      </c>
      <c r="AB1789" s="155"/>
      <c r="AC1789" s="13" t="str">
        <f t="shared" ca="1" si="810"/>
        <v>$AB</v>
      </c>
      <c r="AD1789" s="13" t="str" cm="1">
        <f t="array" aca="1" ref="AD1789" ca="1">IFERROR(IF((LEFT(INDIRECT("$F"&amp;$S1789),4))="GOTS",IF($G1789="Organic","GOTS_Organic_raw",(IF($G1789="Responsible","GOTS_Responsible",(IF($G1789="No Attribute (Conventional)","GOTS_conventional",(IF($G1789="Recycled Pre/Post-Consumer","GOTS_pre_post",(IF($G1789="In-Conversion","GOTS_in_conversion",(IF($G1789="Sustainably Sourced","Sustainably_sourced",""))))))))))),IF($G1789="Organic","Organic",(IF($G1789="Responsible","Responsible",(IF($G1789="No Attribute (Conventional)","No_Attribute_Conventional",(IF($G1789="Recycled Pre/Post-Consumer","Recycled_Pre_Post_Consumer",(IF($G1789="In-Conversion","In_Conversion",(IF($G1789="Recycled Pre-Consumer","Recycled_Pre_Consumer",(IF($G1789="Recycled Post-Consumer","Recycled_Post_Consumer",(IF($G1789="Sustainably Sourced","Sustainably_sourced","")))))))))))))))),"")</f>
        <v/>
      </c>
      <c r="AE1789" s="13" t="e" cm="1">
        <f t="array" aca="1" ref="AE1789" ca="1">IF(INDIRECT("$F"&amp;$S1789)="","",IF(LEFT(INDIRECT("$F"&amp;$S1789),3)="GRS","GRS_RCS_RM",IF((LEFT(INDIRECT("$F"&amp;$S1789),3))="RCS","GRS_RCS_RM",IF(INDIRECT("$F"&amp;$S1789)="OCS (No Label)","OCS_Conversion_RM",IF(LEFT(INDIRECT("$F"&amp;$S1789),3)="OCS","OCS_RM",IF(RIGHT(INDIRECT("$F"&amp;$S1789),10)="conversion","GOTS_RM_conversion",IF((LEFT(INDIRECT("$F"&amp;$S1789),4))="GOTS","GOTS_RM","Responsible_RM")))))))</f>
        <v>#REF!</v>
      </c>
      <c r="AF1789" s="13" t="str" cm="1">
        <f t="array" aca="1" ref="AF1789" ca="1">IF($S1789="","",INDIRECT("$Z"&amp;$S1789))</f>
        <v/>
      </c>
      <c r="AG1789" s="155"/>
      <c r="AH1789" s="13" t="str" cm="1">
        <f t="array" aca="1" ref="AH1789" ca="1">IFERROR(INDIRECT("$ag"&amp;S1789),"")</f>
        <v/>
      </c>
      <c r="AI1789" s="13" t="e" cm="1">
        <f t="array" aca="1" ref="AI1789" ca="1">INDIRECT("O"&amp;S1788)</f>
        <v>#REF!</v>
      </c>
      <c r="AJ1789" s="13" t="str">
        <f>IF($I1789="","",INDEX('Raw Material'!$A$1:$J$75,MATCH(I1789,'Raw Material'!$A$1:$A$75,0),(MATCH(G1789,'Raw Material'!$A$1:$J$1,0))))</f>
        <v/>
      </c>
      <c r="AK1789" s="13" t="str">
        <f t="shared" si="806"/>
        <v>YANLIŞRM</v>
      </c>
      <c r="AL1789" s="153" t="str">
        <f t="shared" si="807"/>
        <v/>
      </c>
    </row>
    <row r="1790" spans="1:38" ht="16.5" customHeight="1">
      <c r="A1790" s="162"/>
      <c r="B1790" s="168"/>
      <c r="C1790" s="169"/>
      <c r="D1790" s="156"/>
      <c r="E1790" s="156"/>
      <c r="F1790" s="175"/>
      <c r="G1790" s="181"/>
      <c r="H1790" s="182"/>
      <c r="I1790" s="182"/>
      <c r="J1790" s="182"/>
      <c r="K1790" s="32"/>
      <c r="L1790" s="179"/>
      <c r="M1790" s="179"/>
      <c r="N1790" s="81"/>
      <c r="O1790" s="185"/>
      <c r="P1790" s="103"/>
      <c r="Q1790" s="84" t="str">
        <f t="shared" si="808"/>
        <v/>
      </c>
      <c r="R1790" s="159"/>
      <c r="S1790" s="28" t="str" cm="1">
        <f t="array" aca="1" ref="S1790" ca="1">IF(INDIRECT("A"&amp;114+$U1790)&lt;&gt;"",114+$U1790,"")</f>
        <v/>
      </c>
      <c r="T1790" s="28" t="str">
        <f t="shared" ca="1" si="809"/>
        <v>$B</v>
      </c>
      <c r="U1790" s="29">
        <f t="shared" si="786"/>
        <v>1668</v>
      </c>
      <c r="V1790" s="29">
        <v>139.666666666678</v>
      </c>
      <c r="W1790" s="29">
        <f t="shared" si="792"/>
        <v>139</v>
      </c>
      <c r="X1790" s="41" t="str" cm="1">
        <f t="array" aca="1" ref="X1790" ca="1">IFERROR(INDEX('PC&amp;PD'!$A$1:$AP$15,ROW('PC&amp;PD'!$A$15),MATCH(INDIRECT(T1790),'PC&amp;PD'!$A$1:$AP$1,0)),"")</f>
        <v/>
      </c>
      <c r="Z1790" s="155"/>
      <c r="AA1790" s="13" t="str">
        <f t="shared" si="805"/>
        <v/>
      </c>
      <c r="AB1790" s="155"/>
      <c r="AC1790" s="13" t="str">
        <f t="shared" ca="1" si="810"/>
        <v>$AB</v>
      </c>
      <c r="AD1790" s="13" t="str" cm="1">
        <f t="array" aca="1" ref="AD1790" ca="1">IFERROR(IF((LEFT(INDIRECT("$F"&amp;$S1790),4))="GOTS",IF($G1790="Organic","GOTS_Organic_raw",(IF($G1790="Responsible","GOTS_Responsible",(IF($G1790="No Attribute (Conventional)","GOTS_conventional",(IF($G1790="Recycled Pre/Post-Consumer","GOTS_pre_post",(IF($G1790="In-Conversion","GOTS_in_conversion",(IF($G1790="Sustainably Sourced","Sustainably_sourced",""))))))))))),IF($G1790="Organic","Organic",(IF($G1790="Responsible","Responsible",(IF($G1790="No Attribute (Conventional)","No_Attribute_Conventional",(IF($G1790="Recycled Pre/Post-Consumer","Recycled_Pre_Post_Consumer",(IF($G1790="In-Conversion","In_Conversion",(IF($G1790="Recycled Pre-Consumer","Recycled_Pre_Consumer",(IF($G1790="Recycled Post-Consumer","Recycled_Post_Consumer",(IF($G1790="Sustainably Sourced","Sustainably_sourced","")))))))))))))))),"")</f>
        <v/>
      </c>
      <c r="AE1790" s="13" t="e" cm="1">
        <f t="array" aca="1" ref="AE1790" ca="1">IF(INDIRECT("$F"&amp;$S1790)="","",IF(LEFT(INDIRECT("$F"&amp;$S1790),3)="GRS","GRS_RCS_RM",IF((LEFT(INDIRECT("$F"&amp;$S1790),3))="RCS","GRS_RCS_RM",IF(INDIRECT("$F"&amp;$S1790)="OCS (No Label)","OCS_Conversion_RM",IF(LEFT(INDIRECT("$F"&amp;$S1790),3)="OCS","OCS_RM",IF(RIGHT(INDIRECT("$F"&amp;$S1790),10)="conversion","GOTS_RM_conversion",IF((LEFT(INDIRECT("$F"&amp;$S1790),4))="GOTS","GOTS_RM","Responsible_RM")))))))</f>
        <v>#REF!</v>
      </c>
      <c r="AF1790" s="13" t="str" cm="1">
        <f t="array" aca="1" ref="AF1790" ca="1">IF($S1790="","",INDIRECT("$Z"&amp;$S1790))</f>
        <v/>
      </c>
      <c r="AG1790" s="155"/>
      <c r="AH1790" s="13" t="str" cm="1">
        <f t="array" aca="1" ref="AH1790" ca="1">IFERROR(INDIRECT("$ag"&amp;S1790),"")</f>
        <v/>
      </c>
      <c r="AI1790" s="13" t="e" cm="1">
        <f t="array" aca="1" ref="AI1790" ca="1">INDIRECT("O"&amp;S1789)</f>
        <v>#REF!</v>
      </c>
      <c r="AJ1790" s="13" t="str">
        <f>IF($I1790="","",INDEX('Raw Material'!$A$1:$J$75,MATCH(I1790,'Raw Material'!$A$1:$A$75,0),(MATCH(G1790,'Raw Material'!$A$1:$J$1,0))))</f>
        <v/>
      </c>
      <c r="AK1790" s="13" t="str">
        <f t="shared" si="806"/>
        <v>YANLIŞRM</v>
      </c>
      <c r="AL1790" s="153" t="str">
        <f t="shared" si="807"/>
        <v/>
      </c>
    </row>
    <row r="1791" spans="1:38" ht="16.5" customHeight="1">
      <c r="A1791" s="162"/>
      <c r="B1791" s="168"/>
      <c r="C1791" s="169"/>
      <c r="D1791" s="156"/>
      <c r="E1791" s="156"/>
      <c r="F1791" s="175"/>
      <c r="G1791" s="181"/>
      <c r="H1791" s="182"/>
      <c r="I1791" s="182"/>
      <c r="J1791" s="182"/>
      <c r="K1791" s="32"/>
      <c r="L1791" s="179"/>
      <c r="M1791" s="179"/>
      <c r="N1791" s="81"/>
      <c r="O1791" s="185"/>
      <c r="P1791" s="103"/>
      <c r="Q1791" s="84" t="str">
        <f t="shared" si="808"/>
        <v/>
      </c>
      <c r="R1791" s="159"/>
      <c r="S1791" s="28" t="str" cm="1">
        <f t="array" aca="1" ref="S1791" ca="1">IF(INDIRECT("A"&amp;114+$U1791)&lt;&gt;"",114+$U1791,"")</f>
        <v/>
      </c>
      <c r="T1791" s="28" t="str">
        <f t="shared" ca="1" si="809"/>
        <v>$B</v>
      </c>
      <c r="U1791" s="29">
        <f t="shared" ref="U1791:U1854" si="815">(12*W1791)</f>
        <v>1668</v>
      </c>
      <c r="V1791" s="29">
        <v>139.750000000011</v>
      </c>
      <c r="W1791" s="29">
        <f t="shared" si="792"/>
        <v>139</v>
      </c>
      <c r="X1791" s="41" t="str" cm="1">
        <f t="array" aca="1" ref="X1791" ca="1">IFERROR(INDEX('PC&amp;PD'!$A$1:$AP$15,ROW('PC&amp;PD'!$A$15),MATCH(INDIRECT(T1791),'PC&amp;PD'!$A$1:$AP$1,0)),"")</f>
        <v/>
      </c>
      <c r="Z1791" s="155"/>
      <c r="AA1791" s="13" t="str">
        <f t="shared" si="805"/>
        <v/>
      </c>
      <c r="AB1791" s="155"/>
      <c r="AC1791" s="13" t="str">
        <f t="shared" ca="1" si="810"/>
        <v>$AB</v>
      </c>
      <c r="AD1791" s="13" t="str" cm="1">
        <f t="array" aca="1" ref="AD1791" ca="1">IFERROR(IF((LEFT(INDIRECT("$F"&amp;$S1791),4))="GOTS",IF($G1791="Organic","GOTS_Organic_raw",(IF($G1791="Responsible","GOTS_Responsible",(IF($G1791="No Attribute (Conventional)","GOTS_conventional",(IF($G1791="Recycled Pre/Post-Consumer","GOTS_pre_post",(IF($G1791="In-Conversion","GOTS_in_conversion",(IF($G1791="Sustainably Sourced","Sustainably_sourced",""))))))))))),IF($G1791="Organic","Organic",(IF($G1791="Responsible","Responsible",(IF($G1791="No Attribute (Conventional)","No_Attribute_Conventional",(IF($G1791="Recycled Pre/Post-Consumer","Recycled_Pre_Post_Consumer",(IF($G1791="In-Conversion","In_Conversion",(IF($G1791="Recycled Pre-Consumer","Recycled_Pre_Consumer",(IF($G1791="Recycled Post-Consumer","Recycled_Post_Consumer",(IF($G1791="Sustainably Sourced","Sustainably_sourced","")))))))))))))))),"")</f>
        <v/>
      </c>
      <c r="AE1791" s="13" t="e" cm="1">
        <f t="array" aca="1" ref="AE1791" ca="1">IF(INDIRECT("$F"&amp;$S1791)="","",IF(LEFT(INDIRECT("$F"&amp;$S1791),3)="GRS","GRS_RCS_RM",IF((LEFT(INDIRECT("$F"&amp;$S1791),3))="RCS","GRS_RCS_RM",IF(INDIRECT("$F"&amp;$S1791)="OCS (No Label)","OCS_Conversion_RM",IF(LEFT(INDIRECT("$F"&amp;$S1791),3)="OCS","OCS_RM",IF(RIGHT(INDIRECT("$F"&amp;$S1791),10)="conversion","GOTS_RM_conversion",IF((LEFT(INDIRECT("$F"&amp;$S1791),4))="GOTS","GOTS_RM","Responsible_RM")))))))</f>
        <v>#REF!</v>
      </c>
      <c r="AF1791" s="13" t="str" cm="1">
        <f t="array" aca="1" ref="AF1791" ca="1">IF($S1791="","",INDIRECT("$Z"&amp;$S1791))</f>
        <v/>
      </c>
      <c r="AG1791" s="155"/>
      <c r="AH1791" s="13" t="str" cm="1">
        <f t="array" aca="1" ref="AH1791" ca="1">IFERROR(INDIRECT("$ag"&amp;S1791),"")</f>
        <v/>
      </c>
      <c r="AI1791" s="13" t="e" cm="1">
        <f t="array" aca="1" ref="AI1791" ca="1">INDIRECT("O"&amp;S1790)</f>
        <v>#REF!</v>
      </c>
      <c r="AJ1791" s="13" t="str">
        <f>IF($I1791="","",INDEX('Raw Material'!$A$1:$J$75,MATCH(I1791,'Raw Material'!$A$1:$A$75,0),(MATCH(G1791,'Raw Material'!$A$1:$J$1,0))))</f>
        <v/>
      </c>
      <c r="AK1791" s="13" t="str">
        <f t="shared" si="806"/>
        <v>YANLIŞRM</v>
      </c>
      <c r="AL1791" s="153" t="str">
        <f t="shared" si="807"/>
        <v/>
      </c>
    </row>
    <row r="1792" spans="1:38" ht="16.5" customHeight="1">
      <c r="A1792" s="162"/>
      <c r="B1792" s="168"/>
      <c r="C1792" s="169"/>
      <c r="D1792" s="156"/>
      <c r="E1792" s="156"/>
      <c r="F1792" s="175"/>
      <c r="G1792" s="181"/>
      <c r="H1792" s="182"/>
      <c r="I1792" s="182"/>
      <c r="J1792" s="182"/>
      <c r="K1792" s="32"/>
      <c r="L1792" s="179"/>
      <c r="M1792" s="179"/>
      <c r="N1792" s="81"/>
      <c r="O1792" s="185"/>
      <c r="P1792" s="103"/>
      <c r="Q1792" s="84" t="str">
        <f t="shared" si="808"/>
        <v/>
      </c>
      <c r="R1792" s="159"/>
      <c r="S1792" s="28" t="str" cm="1">
        <f t="array" aca="1" ref="S1792" ca="1">IF(INDIRECT("A"&amp;114+$U1792)&lt;&gt;"",114+$U1792,"")</f>
        <v/>
      </c>
      <c r="T1792" s="28" t="str">
        <f t="shared" ca="1" si="809"/>
        <v>$B</v>
      </c>
      <c r="U1792" s="29">
        <f t="shared" si="815"/>
        <v>1668</v>
      </c>
      <c r="V1792" s="29">
        <v>139.833333333344</v>
      </c>
      <c r="W1792" s="29">
        <f t="shared" si="792"/>
        <v>139</v>
      </c>
      <c r="X1792" s="41" t="str" cm="1">
        <f t="array" aca="1" ref="X1792" ca="1">IFERROR(INDEX('PC&amp;PD'!$A$1:$AP$15,ROW('PC&amp;PD'!$A$15),MATCH(INDIRECT(T1792),'PC&amp;PD'!$A$1:$AP$1,0)),"")</f>
        <v/>
      </c>
      <c r="Z1792" s="155"/>
      <c r="AA1792" s="13" t="str">
        <f t="shared" si="805"/>
        <v/>
      </c>
      <c r="AB1792" s="155"/>
      <c r="AC1792" s="13" t="str">
        <f t="shared" ca="1" si="810"/>
        <v>$AB</v>
      </c>
      <c r="AD1792" s="13" t="str" cm="1">
        <f t="array" aca="1" ref="AD1792" ca="1">IFERROR(IF((LEFT(INDIRECT("$F"&amp;$S1792),4))="GOTS",IF($G1792="Organic","GOTS_Organic_raw",(IF($G1792="Responsible","GOTS_Responsible",(IF($G1792="No Attribute (Conventional)","GOTS_conventional",(IF($G1792="Recycled Pre/Post-Consumer","GOTS_pre_post",(IF($G1792="In-Conversion","GOTS_in_conversion",(IF($G1792="Sustainably Sourced","Sustainably_sourced",""))))))))))),IF($G1792="Organic","Organic",(IF($G1792="Responsible","Responsible",(IF($G1792="No Attribute (Conventional)","No_Attribute_Conventional",(IF($G1792="Recycled Pre/Post-Consumer","Recycled_Pre_Post_Consumer",(IF($G1792="In-Conversion","In_Conversion",(IF($G1792="Recycled Pre-Consumer","Recycled_Pre_Consumer",(IF($G1792="Recycled Post-Consumer","Recycled_Post_Consumer",(IF($G1792="Sustainably Sourced","Sustainably_sourced","")))))))))))))))),"")</f>
        <v/>
      </c>
      <c r="AE1792" s="13" t="e" cm="1">
        <f t="array" aca="1" ref="AE1792" ca="1">IF(INDIRECT("$F"&amp;$S1792)="","",IF(LEFT(INDIRECT("$F"&amp;$S1792),3)="GRS","GRS_RCS_RM",IF((LEFT(INDIRECT("$F"&amp;$S1792),3))="RCS","GRS_RCS_RM",IF(INDIRECT("$F"&amp;$S1792)="OCS (No Label)","OCS_Conversion_RM",IF(LEFT(INDIRECT("$F"&amp;$S1792),3)="OCS","OCS_RM",IF(RIGHT(INDIRECT("$F"&amp;$S1792),10)="conversion","GOTS_RM_conversion",IF((LEFT(INDIRECT("$F"&amp;$S1792),4))="GOTS","GOTS_RM","Responsible_RM")))))))</f>
        <v>#REF!</v>
      </c>
      <c r="AF1792" s="13" t="str" cm="1">
        <f t="array" aca="1" ref="AF1792" ca="1">IF($S1792="","",INDIRECT("$Z"&amp;$S1792))</f>
        <v/>
      </c>
      <c r="AG1792" s="155"/>
      <c r="AH1792" s="13" t="str" cm="1">
        <f t="array" aca="1" ref="AH1792" ca="1">IFERROR(INDIRECT("$ag"&amp;S1792),"")</f>
        <v/>
      </c>
      <c r="AI1792" s="13" t="e" cm="1">
        <f t="array" aca="1" ref="AI1792" ca="1">INDIRECT("O"&amp;S1791)</f>
        <v>#REF!</v>
      </c>
      <c r="AJ1792" s="13" t="str">
        <f>IF($I1792="","",INDEX('Raw Material'!$A$1:$J$75,MATCH(I1792,'Raw Material'!$A$1:$A$75,0),(MATCH(G1792,'Raw Material'!$A$1:$J$1,0))))</f>
        <v/>
      </c>
      <c r="AK1792" s="13" t="str">
        <f t="shared" si="806"/>
        <v>YANLIŞRM</v>
      </c>
      <c r="AL1792" s="153" t="str">
        <f t="shared" si="807"/>
        <v/>
      </c>
    </row>
    <row r="1793" spans="1:38" ht="16.5" customHeight="1" thickBot="1">
      <c r="A1793" s="163"/>
      <c r="B1793" s="170"/>
      <c r="C1793" s="171"/>
      <c r="D1793" s="156"/>
      <c r="E1793" s="156"/>
      <c r="F1793" s="176"/>
      <c r="G1793" s="157"/>
      <c r="H1793" s="158"/>
      <c r="I1793" s="158"/>
      <c r="J1793" s="158"/>
      <c r="K1793" s="33"/>
      <c r="L1793" s="180"/>
      <c r="M1793" s="180"/>
      <c r="N1793" s="82"/>
      <c r="O1793" s="186"/>
      <c r="P1793" s="103"/>
      <c r="Q1793" s="84" t="str">
        <f t="shared" si="808"/>
        <v/>
      </c>
      <c r="R1793" s="159"/>
      <c r="S1793" s="28" t="str" cm="1">
        <f t="array" aca="1" ref="S1793" ca="1">IF(INDIRECT("A"&amp;114+$U1793)&lt;&gt;"",114+$U1793,"")</f>
        <v/>
      </c>
      <c r="T1793" s="28" t="str">
        <f t="shared" ca="1" si="809"/>
        <v>$B</v>
      </c>
      <c r="U1793" s="29">
        <f t="shared" si="815"/>
        <v>1668</v>
      </c>
      <c r="V1793" s="29">
        <v>139.916666666678</v>
      </c>
      <c r="W1793" s="29">
        <f t="shared" si="792"/>
        <v>139</v>
      </c>
      <c r="X1793" s="41" t="str" cm="1">
        <f t="array" aca="1" ref="X1793" ca="1">IFERROR(INDEX('PC&amp;PD'!$A$1:$AP$15,ROW('PC&amp;PD'!$A$15),MATCH(INDIRECT(T1793),'PC&amp;PD'!$A$1:$AP$1,0)),"")</f>
        <v/>
      </c>
      <c r="Z1793" s="155"/>
      <c r="AA1793" s="13" t="str">
        <f t="shared" si="805"/>
        <v/>
      </c>
      <c r="AB1793" s="155"/>
      <c r="AC1793" s="13" t="str">
        <f t="shared" ca="1" si="810"/>
        <v>$AB</v>
      </c>
      <c r="AD1793" s="13" t="str" cm="1">
        <f t="array" aca="1" ref="AD1793" ca="1">IFERROR(IF((LEFT(INDIRECT("$F"&amp;$S1793),4))="GOTS",IF($G1793="Organic","GOTS_Organic_raw",(IF($G1793="Responsible","GOTS_Responsible",(IF($G1793="No Attribute (Conventional)","GOTS_conventional",(IF($G1793="Recycled Pre/Post-Consumer","GOTS_pre_post",(IF($G1793="In-Conversion","GOTS_in_conversion",(IF($G1793="Sustainably Sourced","Sustainably_sourced",""))))))))))),IF($G1793="Organic","Organic",(IF($G1793="Responsible","Responsible",(IF($G1793="No Attribute (Conventional)","No_Attribute_Conventional",(IF($G1793="Recycled Pre/Post-Consumer","Recycled_Pre_Post_Consumer",(IF($G1793="In-Conversion","In_Conversion",(IF($G1793="Recycled Pre-Consumer","Recycled_Pre_Consumer",(IF($G1793="Recycled Post-Consumer","Recycled_Post_Consumer",(IF($G1793="Sustainably Sourced","Sustainably_sourced","")))))))))))))))),"")</f>
        <v/>
      </c>
      <c r="AE1793" s="13" t="e" cm="1">
        <f t="array" aca="1" ref="AE1793" ca="1">IF(INDIRECT("$F"&amp;$S1793)="","",IF(LEFT(INDIRECT("$F"&amp;$S1793),3)="GRS","GRS_RCS_RM",IF((LEFT(INDIRECT("$F"&amp;$S1793),3))="RCS","GRS_RCS_RM",IF(INDIRECT("$F"&amp;$S1793)="OCS (No Label)","OCS_Conversion_RM",IF(LEFT(INDIRECT("$F"&amp;$S1793),3)="OCS","OCS_RM",IF(RIGHT(INDIRECT("$F"&amp;$S1793),10)="conversion","GOTS_RM_conversion",IF((LEFT(INDIRECT("$F"&amp;$S1793),4))="GOTS","GOTS_RM","Responsible_RM")))))))</f>
        <v>#REF!</v>
      </c>
      <c r="AF1793" s="13" t="str" cm="1">
        <f t="array" aca="1" ref="AF1793" ca="1">IF($S1793="","",INDIRECT("$Z"&amp;$S1793))</f>
        <v/>
      </c>
      <c r="AG1793" s="155"/>
      <c r="AH1793" s="13" t="str" cm="1">
        <f t="array" aca="1" ref="AH1793" ca="1">IFERROR(INDIRECT("$ag"&amp;S1793),"")</f>
        <v/>
      </c>
      <c r="AI1793" s="13" t="e" cm="1">
        <f t="array" aca="1" ref="AI1793" ca="1">INDIRECT("O"&amp;S1792)</f>
        <v>#REF!</v>
      </c>
      <c r="AJ1793" s="13" t="str">
        <f>IF($I1793="","",INDEX('Raw Material'!$A$1:$J$75,MATCH(I1793,'Raw Material'!$A$1:$A$75,0),(MATCH(G1793,'Raw Material'!$A$1:$J$1,0))))</f>
        <v/>
      </c>
      <c r="AK1793" s="13" t="str">
        <f t="shared" si="806"/>
        <v>YANLIŞRM</v>
      </c>
      <c r="AL1793" s="153" t="str">
        <f t="shared" si="807"/>
        <v/>
      </c>
    </row>
    <row r="1794" spans="1:38" ht="16.5" customHeight="1">
      <c r="A1794" s="160" t="str">
        <f>IF(B1794="","",COUNTA($B$114:$B1794))</f>
        <v/>
      </c>
      <c r="B1794" s="164"/>
      <c r="C1794" s="165"/>
      <c r="D1794" s="183"/>
      <c r="E1794" s="183"/>
      <c r="F1794" s="172"/>
      <c r="G1794" s="212"/>
      <c r="H1794" s="206"/>
      <c r="I1794" s="206"/>
      <c r="J1794" s="206"/>
      <c r="K1794" s="31"/>
      <c r="L1794" s="177" t="str">
        <f t="shared" ref="L1794" si="816">IF(R1794="","",LEFT(R1794,LEN(R1794)-2))</f>
        <v/>
      </c>
      <c r="M1794" s="177"/>
      <c r="N1794" s="80"/>
      <c r="O1794" s="184"/>
      <c r="P1794" s="103"/>
      <c r="Q1794" s="84" t="str">
        <f t="shared" si="808"/>
        <v/>
      </c>
      <c r="R1794" s="159" t="str">
        <f t="shared" ref="R1794" si="817">CONCATENATE($Q1794,Q1795,Q1796,Q1797,Q1798,Q1799,$Q1800,$Q1801,$Q1802,$Q1803,Q1804,Q1805)</f>
        <v/>
      </c>
      <c r="S1794" s="28" t="str" cm="1">
        <f t="array" aca="1" ref="S1794" ca="1">IF(INDIRECT("A"&amp;114+$U1794)&lt;&gt;"",114+$U1794,"")</f>
        <v/>
      </c>
      <c r="T1794" s="28" t="str">
        <f t="shared" ca="1" si="809"/>
        <v>$B</v>
      </c>
      <c r="U1794" s="29">
        <f t="shared" si="815"/>
        <v>1680</v>
      </c>
      <c r="V1794" s="29">
        <v>140.000000000011</v>
      </c>
      <c r="W1794" s="29">
        <f t="shared" si="792"/>
        <v>140</v>
      </c>
      <c r="X1794" s="41" t="str" cm="1">
        <f t="array" aca="1" ref="X1794" ca="1">IFERROR(INDEX('PC&amp;PD'!$A$1:$AP$15,ROW('PC&amp;PD'!$A$15),MATCH(INDIRECT(T1794),'PC&amp;PD'!$A$1:$AP$1,0)),"")</f>
        <v/>
      </c>
      <c r="Z1794" s="155" t="str">
        <f t="shared" ref="Z1794" si="818">IFERROR(IF($F1794="OCS 100","OCS (OCS 100)",IF($F1794="OCS Blended","OCS (OCS Blended)",IF($F1794="OCS (No Label)","OCS (No Label)",IF($F1794="RCS 100","RCS (RCS 100)",IF($F1794="RCS Blended","RCS (RCS Blended)",IF($F1794="GRS","GRS (GRS)",IF($F1794="GRS (No Label)", "GRS (No Label)",IF($F1794="RDS","RDS (RDS)",IF($F1794="RWS","RWS (RWS)",IF($F1794="RAS","RAS (RAS)",IF($F1794="RMS","RMS (RMS)",IF($F1794="GOTS Organic","GOTS (Organic)",IF($F1794="GOTS Made with organic","GOTS (Made with Organic)",IF($F1794="GOTS Organic - in conversion","GOTS (Organic - In Conversion)",IF($F1794="GOTS Made with organic - in conversion","GOTS (Made with Organic - In Conversion)",""))))))))))))))),"")</f>
        <v/>
      </c>
      <c r="AA1794" s="13" t="str">
        <f t="shared" si="805"/>
        <v/>
      </c>
      <c r="AB1794" s="155" t="str">
        <f t="shared" ref="AB1794" si="819">IFERROR(IF($F1794="OCS 100", "OCS_100",IF($F1794="OCS Blended", "OCS_Blended",IF($F1794="OCS (No Label)", "OCS_No_Label",IF($F1794="RCS 100", "RCS_100",IF($F1794="RCS Blended","RCS_Blended",IF($F1794="GRS","GRS",IF($F1794="GRS (No Label)", "GRS_No_Label",IF($F1794="RDS","RDS",IF($F1794="RWS","RWS",IF($F1794="RMS","RMS",IF($F1794="GOTS Organic","GOTS_Organic",IF($F1794="GOTS Made with organic","GOTS_Made_with_organic",IF($F1794="GOTS Organic - in conversion","GOTS_Organic_in_Conversion",IF($F1794="GOTS Made with organic - in conversion","GOTS_Made_with_Organic_in_Conversion",IF($F1794="RAS","RAS",""))))))))))))))),"")</f>
        <v/>
      </c>
      <c r="AC1794" s="13" t="str">
        <f t="shared" ca="1" si="810"/>
        <v>$AB</v>
      </c>
      <c r="AD1794" s="13" t="str" cm="1">
        <f t="array" aca="1" ref="AD1794" ca="1">IFERROR(IF((LEFT(INDIRECT("$F"&amp;$S1794),4))="GOTS",IF($G1794="Organic","GOTS_Organic_raw",(IF($G1794="Responsible","GOTS_Responsible",(IF($G1794="No Attribute (Conventional)","GOTS_conventional",(IF($G1794="Recycled Pre/Post-Consumer","GOTS_pre_post",(IF($G1794="In-Conversion","GOTS_in_conversion",(IF($G1794="Sustainably Sourced","Sustainably_sourced",""))))))))))),IF($G1794="Organic","Organic",(IF($G1794="Responsible","Responsible",(IF($G1794="No Attribute (Conventional)","No_Attribute_Conventional",(IF($G1794="Recycled Pre/Post-Consumer","Recycled_Pre_Post_Consumer",(IF($G1794="In-Conversion","In_Conversion",(IF($G1794="Recycled Pre-Consumer","Recycled_Pre_Consumer",(IF($G1794="Recycled Post-Consumer","Recycled_Post_Consumer",(IF($G1794="Sustainably Sourced","Sustainably_sourced","")))))))))))))))),"")</f>
        <v/>
      </c>
      <c r="AE1794" s="13" t="e" cm="1">
        <f t="array" aca="1" ref="AE1794" ca="1">IF(INDIRECT("$F"&amp;$S1794)="","",IF(LEFT(INDIRECT("$F"&amp;$S1794),3)="GRS","GRS_RCS_RM",IF((LEFT(INDIRECT("$F"&amp;$S1794),3))="RCS","GRS_RCS_RM",IF(INDIRECT("$F"&amp;$S1794)="OCS (No Label)","OCS_Conversion_RM",IF(LEFT(INDIRECT("$F"&amp;$S1794),3)="OCS","OCS_RM",IF(RIGHT(INDIRECT("$F"&amp;$S1794),10)="conversion","GOTS_RM_conversion",IF((LEFT(INDIRECT("$F"&amp;$S1794),4))="GOTS","GOTS_RM","Responsible_RM")))))))</f>
        <v>#REF!</v>
      </c>
      <c r="AF1794" s="13" t="str" cm="1">
        <f t="array" aca="1" ref="AF1794" ca="1">IF($S1794="","",INDIRECT("$Z"&amp;$S1794))</f>
        <v/>
      </c>
      <c r="AG1794" s="155" t="str">
        <f t="shared" si="791"/>
        <v/>
      </c>
      <c r="AH1794" s="13" t="str" cm="1">
        <f t="array" aca="1" ref="AH1794" ca="1">IFERROR(INDIRECT("$ag"&amp;S1794),"")</f>
        <v/>
      </c>
      <c r="AI1794" s="13" t="e" cm="1">
        <f t="array" aca="1" ref="AI1794" ca="1">INDIRECT("O"&amp;S1793)</f>
        <v>#REF!</v>
      </c>
      <c r="AJ1794" s="13" t="str">
        <f>IF($I1794="","",INDEX('Raw Material'!$A$1:$J$75,MATCH(I1794,'Raw Material'!$A$1:$A$75,0),(MATCH(G1794,'Raw Material'!$A$1:$J$1,0))))</f>
        <v/>
      </c>
      <c r="AK1794" s="13" t="str">
        <f t="shared" si="806"/>
        <v>YANLIŞRM</v>
      </c>
      <c r="AL1794" s="153" t="str">
        <f t="shared" si="807"/>
        <v/>
      </c>
    </row>
    <row r="1795" spans="1:38" ht="16.5" customHeight="1">
      <c r="A1795" s="161"/>
      <c r="B1795" s="166"/>
      <c r="C1795" s="167"/>
      <c r="D1795" s="156"/>
      <c r="E1795" s="156"/>
      <c r="F1795" s="173"/>
      <c r="G1795" s="181"/>
      <c r="H1795" s="182"/>
      <c r="I1795" s="182"/>
      <c r="J1795" s="182"/>
      <c r="K1795" s="32"/>
      <c r="L1795" s="178"/>
      <c r="M1795" s="178"/>
      <c r="N1795" s="81"/>
      <c r="O1795" s="185"/>
      <c r="P1795" s="103"/>
      <c r="Q1795" s="84" t="str">
        <f t="shared" si="808"/>
        <v/>
      </c>
      <c r="R1795" s="159"/>
      <c r="S1795" s="28" t="str" cm="1">
        <f t="array" aca="1" ref="S1795" ca="1">IF(INDIRECT("A"&amp;114+$U1795)&lt;&gt;"",114+$U1795,"")</f>
        <v/>
      </c>
      <c r="T1795" s="28" t="str">
        <f t="shared" ca="1" si="809"/>
        <v>$B</v>
      </c>
      <c r="U1795" s="29">
        <f t="shared" si="815"/>
        <v>1680</v>
      </c>
      <c r="V1795" s="29">
        <v>140.083333333344</v>
      </c>
      <c r="W1795" s="29">
        <f t="shared" si="792"/>
        <v>140</v>
      </c>
      <c r="X1795" s="41" t="str" cm="1">
        <f t="array" aca="1" ref="X1795" ca="1">IFERROR(INDEX('PC&amp;PD'!$A$1:$AP$15,ROW('PC&amp;PD'!$A$15),MATCH(INDIRECT(T1795),'PC&amp;PD'!$A$1:$AP$1,0)),"")</f>
        <v/>
      </c>
      <c r="Z1795" s="155"/>
      <c r="AA1795" s="13" t="str">
        <f t="shared" si="805"/>
        <v/>
      </c>
      <c r="AB1795" s="155"/>
      <c r="AC1795" s="13" t="str">
        <f t="shared" ca="1" si="810"/>
        <v>$AB</v>
      </c>
      <c r="AD1795" s="13" t="str" cm="1">
        <f t="array" aca="1" ref="AD1795" ca="1">IFERROR(IF((LEFT(INDIRECT("$F"&amp;$S1795),4))="GOTS",IF($G1795="Organic","GOTS_Organic_raw",(IF($G1795="Responsible","GOTS_Responsible",(IF($G1795="No Attribute (Conventional)","GOTS_conventional",(IF($G1795="Recycled Pre/Post-Consumer","GOTS_pre_post",(IF($G1795="In-Conversion","GOTS_in_conversion",(IF($G1795="Sustainably Sourced","Sustainably_sourced",""))))))))))),IF($G1795="Organic","Organic",(IF($G1795="Responsible","Responsible",(IF($G1795="No Attribute (Conventional)","No_Attribute_Conventional",(IF($G1795="Recycled Pre/Post-Consumer","Recycled_Pre_Post_Consumer",(IF($G1795="In-Conversion","In_Conversion",(IF($G1795="Recycled Pre-Consumer","Recycled_Pre_Consumer",(IF($G1795="Recycled Post-Consumer","Recycled_Post_Consumer",(IF($G1795="Sustainably Sourced","Sustainably_sourced","")))))))))))))))),"")</f>
        <v/>
      </c>
      <c r="AE1795" s="13" t="e" cm="1">
        <f t="array" aca="1" ref="AE1795" ca="1">IF(INDIRECT("$F"&amp;$S1795)="","",IF(LEFT(INDIRECT("$F"&amp;$S1795),3)="GRS","GRS_RCS_RM",IF((LEFT(INDIRECT("$F"&amp;$S1795),3))="RCS","GRS_RCS_RM",IF(INDIRECT("$F"&amp;$S1795)="OCS (No Label)","OCS_Conversion_RM",IF(LEFT(INDIRECT("$F"&amp;$S1795),3)="OCS","OCS_RM",IF(RIGHT(INDIRECT("$F"&amp;$S1795),10)="conversion","GOTS_RM_conversion",IF((LEFT(INDIRECT("$F"&amp;$S1795),4))="GOTS","GOTS_RM","Responsible_RM")))))))</f>
        <v>#REF!</v>
      </c>
      <c r="AF1795" s="13" t="str" cm="1">
        <f t="array" aca="1" ref="AF1795" ca="1">IF($S1795="","",INDIRECT("$Z"&amp;$S1795))</f>
        <v/>
      </c>
      <c r="AG1795" s="155"/>
      <c r="AH1795" s="13" t="str" cm="1">
        <f t="array" aca="1" ref="AH1795" ca="1">IFERROR(INDIRECT("$ag"&amp;S1795),"")</f>
        <v/>
      </c>
      <c r="AI1795" s="13" t="e" cm="1">
        <f t="array" aca="1" ref="AI1795" ca="1">INDIRECT("O"&amp;S1794)</f>
        <v>#REF!</v>
      </c>
      <c r="AJ1795" s="13" t="str">
        <f>IF($I1795="","",INDEX('Raw Material'!$A$1:$J$75,MATCH(I1795,'Raw Material'!$A$1:$A$75,0),(MATCH(G1795,'Raw Material'!$A$1:$J$1,0))))</f>
        <v/>
      </c>
      <c r="AK1795" s="13" t="str">
        <f t="shared" si="806"/>
        <v>YANLIŞRM</v>
      </c>
      <c r="AL1795" s="153" t="str">
        <f t="shared" si="807"/>
        <v/>
      </c>
    </row>
    <row r="1796" spans="1:38" ht="16.5" customHeight="1">
      <c r="A1796" s="161"/>
      <c r="B1796" s="166"/>
      <c r="C1796" s="167"/>
      <c r="D1796" s="156"/>
      <c r="E1796" s="156"/>
      <c r="F1796" s="173"/>
      <c r="G1796" s="181"/>
      <c r="H1796" s="182"/>
      <c r="I1796" s="182"/>
      <c r="J1796" s="182"/>
      <c r="K1796" s="32"/>
      <c r="L1796" s="178"/>
      <c r="M1796" s="178"/>
      <c r="N1796" s="81"/>
      <c r="O1796" s="185"/>
      <c r="P1796" s="103"/>
      <c r="Q1796" s="84" t="str">
        <f t="shared" si="808"/>
        <v/>
      </c>
      <c r="R1796" s="159"/>
      <c r="S1796" s="28" t="str" cm="1">
        <f t="array" aca="1" ref="S1796" ca="1">IF(INDIRECT("A"&amp;114+$U1796)&lt;&gt;"",114+$U1796,"")</f>
        <v/>
      </c>
      <c r="T1796" s="28" t="str">
        <f t="shared" ca="1" si="809"/>
        <v>$B</v>
      </c>
      <c r="U1796" s="29">
        <f t="shared" si="815"/>
        <v>1680</v>
      </c>
      <c r="V1796" s="29">
        <v>140.166666666678</v>
      </c>
      <c r="W1796" s="29">
        <f t="shared" si="792"/>
        <v>140</v>
      </c>
      <c r="X1796" s="41" t="str" cm="1">
        <f t="array" aca="1" ref="X1796" ca="1">IFERROR(INDEX('PC&amp;PD'!$A$1:$AP$15,ROW('PC&amp;PD'!$A$15),MATCH(INDIRECT(T1796),'PC&amp;PD'!$A$1:$AP$1,0)),"")</f>
        <v/>
      </c>
      <c r="Z1796" s="155"/>
      <c r="AA1796" s="13" t="str">
        <f t="shared" si="805"/>
        <v/>
      </c>
      <c r="AB1796" s="155"/>
      <c r="AC1796" s="13" t="str">
        <f t="shared" ca="1" si="810"/>
        <v>$AB</v>
      </c>
      <c r="AD1796" s="13" t="str" cm="1">
        <f t="array" aca="1" ref="AD1796" ca="1">IFERROR(IF((LEFT(INDIRECT("$F"&amp;$S1796),4))="GOTS",IF($G1796="Organic","GOTS_Organic_raw",(IF($G1796="Responsible","GOTS_Responsible",(IF($G1796="No Attribute (Conventional)","GOTS_conventional",(IF($G1796="Recycled Pre/Post-Consumer","GOTS_pre_post",(IF($G1796="In-Conversion","GOTS_in_conversion",(IF($G1796="Sustainably Sourced","Sustainably_sourced",""))))))))))),IF($G1796="Organic","Organic",(IF($G1796="Responsible","Responsible",(IF($G1796="No Attribute (Conventional)","No_Attribute_Conventional",(IF($G1796="Recycled Pre/Post-Consumer","Recycled_Pre_Post_Consumer",(IF($G1796="In-Conversion","In_Conversion",(IF($G1796="Recycled Pre-Consumer","Recycled_Pre_Consumer",(IF($G1796="Recycled Post-Consumer","Recycled_Post_Consumer",(IF($G1796="Sustainably Sourced","Sustainably_sourced","")))))))))))))))),"")</f>
        <v/>
      </c>
      <c r="AE1796" s="13" t="e" cm="1">
        <f t="array" aca="1" ref="AE1796" ca="1">IF(INDIRECT("$F"&amp;$S1796)="","",IF(LEFT(INDIRECT("$F"&amp;$S1796),3)="GRS","GRS_RCS_RM",IF((LEFT(INDIRECT("$F"&amp;$S1796),3))="RCS","GRS_RCS_RM",IF(INDIRECT("$F"&amp;$S1796)="OCS (No Label)","OCS_Conversion_RM",IF(LEFT(INDIRECT("$F"&amp;$S1796),3)="OCS","OCS_RM",IF(RIGHT(INDIRECT("$F"&amp;$S1796),10)="conversion","GOTS_RM_conversion",IF((LEFT(INDIRECT("$F"&amp;$S1796),4))="GOTS","GOTS_RM","Responsible_RM")))))))</f>
        <v>#REF!</v>
      </c>
      <c r="AF1796" s="13" t="str" cm="1">
        <f t="array" aca="1" ref="AF1796" ca="1">IF($S1796="","",INDIRECT("$Z"&amp;$S1796))</f>
        <v/>
      </c>
      <c r="AG1796" s="155"/>
      <c r="AH1796" s="13" t="str" cm="1">
        <f t="array" aca="1" ref="AH1796" ca="1">IFERROR(INDIRECT("$ag"&amp;S1796),"")</f>
        <v/>
      </c>
      <c r="AI1796" s="13" t="e" cm="1">
        <f t="array" aca="1" ref="AI1796" ca="1">INDIRECT("O"&amp;S1795)</f>
        <v>#REF!</v>
      </c>
      <c r="AJ1796" s="13" t="str">
        <f>IF($I1796="","",INDEX('Raw Material'!$A$1:$J$75,MATCH(I1796,'Raw Material'!$A$1:$A$75,0),(MATCH(G1796,'Raw Material'!$A$1:$J$1,0))))</f>
        <v/>
      </c>
      <c r="AK1796" s="13" t="str">
        <f t="shared" si="806"/>
        <v>YANLIŞRM</v>
      </c>
      <c r="AL1796" s="153" t="str">
        <f t="shared" si="807"/>
        <v/>
      </c>
    </row>
    <row r="1797" spans="1:38" ht="16.5" customHeight="1">
      <c r="A1797" s="161"/>
      <c r="B1797" s="166"/>
      <c r="C1797" s="167"/>
      <c r="D1797" s="156"/>
      <c r="E1797" s="156"/>
      <c r="F1797" s="174"/>
      <c r="G1797" s="181"/>
      <c r="H1797" s="182"/>
      <c r="I1797" s="182"/>
      <c r="J1797" s="182"/>
      <c r="K1797" s="32"/>
      <c r="L1797" s="178"/>
      <c r="M1797" s="178"/>
      <c r="N1797" s="81"/>
      <c r="O1797" s="185"/>
      <c r="P1797" s="103"/>
      <c r="Q1797" s="84" t="str">
        <f t="shared" si="808"/>
        <v/>
      </c>
      <c r="R1797" s="159"/>
      <c r="S1797" s="28" t="str" cm="1">
        <f t="array" aca="1" ref="S1797" ca="1">IF(INDIRECT("A"&amp;114+$U1797)&lt;&gt;"",114+$U1797,"")</f>
        <v/>
      </c>
      <c r="T1797" s="28" t="str">
        <f t="shared" ca="1" si="809"/>
        <v>$B</v>
      </c>
      <c r="U1797" s="29">
        <f t="shared" si="815"/>
        <v>1680</v>
      </c>
      <c r="V1797" s="29">
        <v>140.250000000011</v>
      </c>
      <c r="W1797" s="29">
        <f t="shared" si="792"/>
        <v>140</v>
      </c>
      <c r="X1797" s="41" t="str" cm="1">
        <f t="array" aca="1" ref="X1797" ca="1">IFERROR(INDEX('PC&amp;PD'!$A$1:$AP$15,ROW('PC&amp;PD'!$A$15),MATCH(INDIRECT(T1797),'PC&amp;PD'!$A$1:$AP$1,0)),"")</f>
        <v/>
      </c>
      <c r="Z1797" s="155"/>
      <c r="AA1797" s="13" t="str">
        <f t="shared" si="805"/>
        <v/>
      </c>
      <c r="AB1797" s="155"/>
      <c r="AC1797" s="13" t="str">
        <f t="shared" ca="1" si="810"/>
        <v>$AB</v>
      </c>
      <c r="AD1797" s="13" t="str" cm="1">
        <f t="array" aca="1" ref="AD1797" ca="1">IFERROR(IF((LEFT(INDIRECT("$F"&amp;$S1797),4))="GOTS",IF($G1797="Organic","GOTS_Organic_raw",(IF($G1797="Responsible","GOTS_Responsible",(IF($G1797="No Attribute (Conventional)","GOTS_conventional",(IF($G1797="Recycled Pre/Post-Consumer","GOTS_pre_post",(IF($G1797="In-Conversion","GOTS_in_conversion",(IF($G1797="Sustainably Sourced","Sustainably_sourced",""))))))))))),IF($G1797="Organic","Organic",(IF($G1797="Responsible","Responsible",(IF($G1797="No Attribute (Conventional)","No_Attribute_Conventional",(IF($G1797="Recycled Pre/Post-Consumer","Recycled_Pre_Post_Consumer",(IF($G1797="In-Conversion","In_Conversion",(IF($G1797="Recycled Pre-Consumer","Recycled_Pre_Consumer",(IF($G1797="Recycled Post-Consumer","Recycled_Post_Consumer",(IF($G1797="Sustainably Sourced","Sustainably_sourced","")))))))))))))))),"")</f>
        <v/>
      </c>
      <c r="AE1797" s="13" t="e" cm="1">
        <f t="array" aca="1" ref="AE1797" ca="1">IF(INDIRECT("$F"&amp;$S1797)="","",IF(LEFT(INDIRECT("$F"&amp;$S1797),3)="GRS","GRS_RCS_RM",IF((LEFT(INDIRECT("$F"&amp;$S1797),3))="RCS","GRS_RCS_RM",IF(INDIRECT("$F"&amp;$S1797)="OCS (No Label)","OCS_Conversion_RM",IF(LEFT(INDIRECT("$F"&amp;$S1797),3)="OCS","OCS_RM",IF(RIGHT(INDIRECT("$F"&amp;$S1797),10)="conversion","GOTS_RM_conversion",IF((LEFT(INDIRECT("$F"&amp;$S1797),4))="GOTS","GOTS_RM","Responsible_RM")))))))</f>
        <v>#REF!</v>
      </c>
      <c r="AF1797" s="13" t="str" cm="1">
        <f t="array" aca="1" ref="AF1797" ca="1">IF($S1797="","",INDIRECT("$Z"&amp;$S1797))</f>
        <v/>
      </c>
      <c r="AG1797" s="155"/>
      <c r="AH1797" s="13" t="str" cm="1">
        <f t="array" aca="1" ref="AH1797" ca="1">IFERROR(INDIRECT("$ag"&amp;S1797),"")</f>
        <v/>
      </c>
      <c r="AI1797" s="13" t="e" cm="1">
        <f t="array" aca="1" ref="AI1797" ca="1">INDIRECT("O"&amp;S1796)</f>
        <v>#REF!</v>
      </c>
      <c r="AJ1797" s="13" t="str">
        <f>IF($I1797="","",INDEX('Raw Material'!$A$1:$J$75,MATCH(I1797,'Raw Material'!$A$1:$A$75,0),(MATCH(G1797,'Raw Material'!$A$1:$J$1,0))))</f>
        <v/>
      </c>
      <c r="AK1797" s="13" t="str">
        <f t="shared" si="806"/>
        <v>YANLIŞRM</v>
      </c>
      <c r="AL1797" s="153" t="str">
        <f t="shared" si="807"/>
        <v/>
      </c>
    </row>
    <row r="1798" spans="1:38" ht="16.5" customHeight="1">
      <c r="A1798" s="161"/>
      <c r="B1798" s="166"/>
      <c r="C1798" s="167"/>
      <c r="D1798" s="156"/>
      <c r="E1798" s="156"/>
      <c r="F1798" s="174"/>
      <c r="G1798" s="181"/>
      <c r="H1798" s="182"/>
      <c r="I1798" s="182"/>
      <c r="J1798" s="182"/>
      <c r="K1798" s="32"/>
      <c r="L1798" s="178"/>
      <c r="M1798" s="178"/>
      <c r="N1798" s="81"/>
      <c r="O1798" s="185"/>
      <c r="P1798" s="103"/>
      <c r="Q1798" s="84" t="str">
        <f t="shared" si="808"/>
        <v/>
      </c>
      <c r="R1798" s="159"/>
      <c r="S1798" s="28" t="str" cm="1">
        <f t="array" aca="1" ref="S1798" ca="1">IF(INDIRECT("A"&amp;114+$U1798)&lt;&gt;"",114+$U1798,"")</f>
        <v/>
      </c>
      <c r="T1798" s="28" t="str">
        <f t="shared" ca="1" si="809"/>
        <v>$B</v>
      </c>
      <c r="U1798" s="29">
        <f t="shared" si="815"/>
        <v>1680</v>
      </c>
      <c r="V1798" s="29">
        <v>140.333333333344</v>
      </c>
      <c r="W1798" s="29">
        <f t="shared" si="792"/>
        <v>140</v>
      </c>
      <c r="X1798" s="41" t="str" cm="1">
        <f t="array" aca="1" ref="X1798" ca="1">IFERROR(INDEX('PC&amp;PD'!$A$1:$AP$15,ROW('PC&amp;PD'!$A$15),MATCH(INDIRECT(T1798),'PC&amp;PD'!$A$1:$AP$1,0)),"")</f>
        <v/>
      </c>
      <c r="Z1798" s="155"/>
      <c r="AA1798" s="13" t="str">
        <f t="shared" si="805"/>
        <v/>
      </c>
      <c r="AB1798" s="155"/>
      <c r="AC1798" s="13" t="str">
        <f t="shared" ca="1" si="810"/>
        <v>$AB</v>
      </c>
      <c r="AD1798" s="13" t="str" cm="1">
        <f t="array" aca="1" ref="AD1798" ca="1">IFERROR(IF((LEFT(INDIRECT("$F"&amp;$S1798),4))="GOTS",IF($G1798="Organic","GOTS_Organic_raw",(IF($G1798="Responsible","GOTS_Responsible",(IF($G1798="No Attribute (Conventional)","GOTS_conventional",(IF($G1798="Recycled Pre/Post-Consumer","GOTS_pre_post",(IF($G1798="In-Conversion","GOTS_in_conversion",(IF($G1798="Sustainably Sourced","Sustainably_sourced",""))))))))))),IF($G1798="Organic","Organic",(IF($G1798="Responsible","Responsible",(IF($G1798="No Attribute (Conventional)","No_Attribute_Conventional",(IF($G1798="Recycled Pre/Post-Consumer","Recycled_Pre_Post_Consumer",(IF($G1798="In-Conversion","In_Conversion",(IF($G1798="Recycled Pre-Consumer","Recycled_Pre_Consumer",(IF($G1798="Recycled Post-Consumer","Recycled_Post_Consumer",(IF($G1798="Sustainably Sourced","Sustainably_sourced","")))))))))))))))),"")</f>
        <v/>
      </c>
      <c r="AE1798" s="13" t="e" cm="1">
        <f t="array" aca="1" ref="AE1798" ca="1">IF(INDIRECT("$F"&amp;$S1798)="","",IF(LEFT(INDIRECT("$F"&amp;$S1798),3)="GRS","GRS_RCS_RM",IF((LEFT(INDIRECT("$F"&amp;$S1798),3))="RCS","GRS_RCS_RM",IF(INDIRECT("$F"&amp;$S1798)="OCS (No Label)","OCS_Conversion_RM",IF(LEFT(INDIRECT("$F"&amp;$S1798),3)="OCS","OCS_RM",IF(RIGHT(INDIRECT("$F"&amp;$S1798),10)="conversion","GOTS_RM_conversion",IF((LEFT(INDIRECT("$F"&amp;$S1798),4))="GOTS","GOTS_RM","Responsible_RM")))))))</f>
        <v>#REF!</v>
      </c>
      <c r="AF1798" s="13" t="str" cm="1">
        <f t="array" aca="1" ref="AF1798" ca="1">IF($S1798="","",INDIRECT("$Z"&amp;$S1798))</f>
        <v/>
      </c>
      <c r="AG1798" s="155"/>
      <c r="AH1798" s="13" t="str" cm="1">
        <f t="array" aca="1" ref="AH1798" ca="1">IFERROR(INDIRECT("$ag"&amp;S1798),"")</f>
        <v/>
      </c>
      <c r="AI1798" s="13" t="e" cm="1">
        <f t="array" aca="1" ref="AI1798" ca="1">INDIRECT("O"&amp;S1797)</f>
        <v>#REF!</v>
      </c>
      <c r="AJ1798" s="13" t="str">
        <f>IF($I1798="","",INDEX('Raw Material'!$A$1:$J$75,MATCH(I1798,'Raw Material'!$A$1:$A$75,0),(MATCH(G1798,'Raw Material'!$A$1:$J$1,0))))</f>
        <v/>
      </c>
      <c r="AK1798" s="13" t="str">
        <f t="shared" si="806"/>
        <v>YANLIŞRM</v>
      </c>
      <c r="AL1798" s="153" t="str">
        <f t="shared" si="807"/>
        <v/>
      </c>
    </row>
    <row r="1799" spans="1:38" ht="16.5" customHeight="1">
      <c r="A1799" s="161"/>
      <c r="B1799" s="166"/>
      <c r="C1799" s="167"/>
      <c r="D1799" s="156"/>
      <c r="E1799" s="156"/>
      <c r="F1799" s="174"/>
      <c r="G1799" s="181"/>
      <c r="H1799" s="182"/>
      <c r="I1799" s="182"/>
      <c r="J1799" s="182"/>
      <c r="K1799" s="32"/>
      <c r="L1799" s="178"/>
      <c r="M1799" s="178"/>
      <c r="N1799" s="81"/>
      <c r="O1799" s="185"/>
      <c r="P1799" s="103"/>
      <c r="Q1799" s="84" t="str">
        <f t="shared" si="808"/>
        <v/>
      </c>
      <c r="R1799" s="159"/>
      <c r="S1799" s="28" t="str" cm="1">
        <f t="array" aca="1" ref="S1799" ca="1">IF(INDIRECT("A"&amp;114+$U1799)&lt;&gt;"",114+$U1799,"")</f>
        <v/>
      </c>
      <c r="T1799" s="28" t="str">
        <f t="shared" ca="1" si="809"/>
        <v>$B</v>
      </c>
      <c r="U1799" s="29">
        <f t="shared" si="815"/>
        <v>1680</v>
      </c>
      <c r="V1799" s="29">
        <v>140.416666666678</v>
      </c>
      <c r="W1799" s="29">
        <f t="shared" si="792"/>
        <v>140</v>
      </c>
      <c r="X1799" s="41" t="str" cm="1">
        <f t="array" aca="1" ref="X1799" ca="1">IFERROR(INDEX('PC&amp;PD'!$A$1:$AP$15,ROW('PC&amp;PD'!$A$15),MATCH(INDIRECT(T1799),'PC&amp;PD'!$A$1:$AP$1,0)),"")</f>
        <v/>
      </c>
      <c r="Z1799" s="155"/>
      <c r="AA1799" s="13" t="str">
        <f t="shared" si="805"/>
        <v/>
      </c>
      <c r="AB1799" s="155"/>
      <c r="AC1799" s="13" t="str">
        <f t="shared" ca="1" si="810"/>
        <v>$AB</v>
      </c>
      <c r="AD1799" s="13" t="str" cm="1">
        <f t="array" aca="1" ref="AD1799" ca="1">IFERROR(IF((LEFT(INDIRECT("$F"&amp;$S1799),4))="GOTS",IF($G1799="Organic","GOTS_Organic_raw",(IF($G1799="Responsible","GOTS_Responsible",(IF($G1799="No Attribute (Conventional)","GOTS_conventional",(IF($G1799="Recycled Pre/Post-Consumer","GOTS_pre_post",(IF($G1799="In-Conversion","GOTS_in_conversion",(IF($G1799="Sustainably Sourced","Sustainably_sourced",""))))))))))),IF($G1799="Organic","Organic",(IF($G1799="Responsible","Responsible",(IF($G1799="No Attribute (Conventional)","No_Attribute_Conventional",(IF($G1799="Recycled Pre/Post-Consumer","Recycled_Pre_Post_Consumer",(IF($G1799="In-Conversion","In_Conversion",(IF($G1799="Recycled Pre-Consumer","Recycled_Pre_Consumer",(IF($G1799="Recycled Post-Consumer","Recycled_Post_Consumer",(IF($G1799="Sustainably Sourced","Sustainably_sourced","")))))))))))))))),"")</f>
        <v/>
      </c>
      <c r="AE1799" s="13" t="e" cm="1">
        <f t="array" aca="1" ref="AE1799" ca="1">IF(INDIRECT("$F"&amp;$S1799)="","",IF(LEFT(INDIRECT("$F"&amp;$S1799),3)="GRS","GRS_RCS_RM",IF((LEFT(INDIRECT("$F"&amp;$S1799),3))="RCS","GRS_RCS_RM",IF(INDIRECT("$F"&amp;$S1799)="OCS (No Label)","OCS_Conversion_RM",IF(LEFT(INDIRECT("$F"&amp;$S1799),3)="OCS","OCS_RM",IF(RIGHT(INDIRECT("$F"&amp;$S1799),10)="conversion","GOTS_RM_conversion",IF((LEFT(INDIRECT("$F"&amp;$S1799),4))="GOTS","GOTS_RM","Responsible_RM")))))))</f>
        <v>#REF!</v>
      </c>
      <c r="AF1799" s="13" t="str" cm="1">
        <f t="array" aca="1" ref="AF1799" ca="1">IF($S1799="","",INDIRECT("$Z"&amp;$S1799))</f>
        <v/>
      </c>
      <c r="AG1799" s="155"/>
      <c r="AH1799" s="13" t="str" cm="1">
        <f t="array" aca="1" ref="AH1799" ca="1">IFERROR(INDIRECT("$ag"&amp;S1799),"")</f>
        <v/>
      </c>
      <c r="AI1799" s="13" t="e" cm="1">
        <f t="array" aca="1" ref="AI1799" ca="1">INDIRECT("O"&amp;S1798)</f>
        <v>#REF!</v>
      </c>
      <c r="AJ1799" s="13" t="str">
        <f>IF($I1799="","",INDEX('Raw Material'!$A$1:$J$75,MATCH(I1799,'Raw Material'!$A$1:$A$75,0),(MATCH(G1799,'Raw Material'!$A$1:$J$1,0))))</f>
        <v/>
      </c>
      <c r="AK1799" s="13" t="str">
        <f t="shared" si="806"/>
        <v>YANLIŞRM</v>
      </c>
      <c r="AL1799" s="153" t="str">
        <f t="shared" si="807"/>
        <v/>
      </c>
    </row>
    <row r="1800" spans="1:38" ht="16.5" customHeight="1">
      <c r="A1800" s="162"/>
      <c r="B1800" s="168"/>
      <c r="C1800" s="169"/>
      <c r="D1800" s="156"/>
      <c r="E1800" s="156"/>
      <c r="F1800" s="175"/>
      <c r="G1800" s="181"/>
      <c r="H1800" s="182"/>
      <c r="I1800" s="182"/>
      <c r="J1800" s="182"/>
      <c r="K1800" s="32"/>
      <c r="L1800" s="179"/>
      <c r="M1800" s="179"/>
      <c r="N1800" s="81"/>
      <c r="O1800" s="185"/>
      <c r="P1800" s="103"/>
      <c r="Q1800" s="84" t="str">
        <f t="shared" si="808"/>
        <v/>
      </c>
      <c r="R1800" s="159"/>
      <c r="S1800" s="28" t="str" cm="1">
        <f t="array" aca="1" ref="S1800" ca="1">IF(INDIRECT("A"&amp;114+$U1800)&lt;&gt;"",114+$U1800,"")</f>
        <v/>
      </c>
      <c r="T1800" s="28" t="str">
        <f t="shared" ca="1" si="809"/>
        <v>$B</v>
      </c>
      <c r="U1800" s="29">
        <f t="shared" si="815"/>
        <v>1680</v>
      </c>
      <c r="V1800" s="29">
        <v>140.500000000011</v>
      </c>
      <c r="W1800" s="29">
        <f t="shared" si="792"/>
        <v>140</v>
      </c>
      <c r="X1800" s="41" t="str" cm="1">
        <f t="array" aca="1" ref="X1800" ca="1">IFERROR(INDEX('PC&amp;PD'!$A$1:$AP$15,ROW('PC&amp;PD'!$A$15),MATCH(INDIRECT(T1800),'PC&amp;PD'!$A$1:$AP$1,0)),"")</f>
        <v/>
      </c>
      <c r="Z1800" s="155"/>
      <c r="AA1800" s="13" t="str">
        <f t="shared" si="805"/>
        <v/>
      </c>
      <c r="AB1800" s="155"/>
      <c r="AC1800" s="13" t="str">
        <f t="shared" ca="1" si="810"/>
        <v>$AB</v>
      </c>
      <c r="AD1800" s="13" t="str" cm="1">
        <f t="array" aca="1" ref="AD1800" ca="1">IFERROR(IF((LEFT(INDIRECT("$F"&amp;$S1800),4))="GOTS",IF($G1800="Organic","GOTS_Organic_raw",(IF($G1800="Responsible","GOTS_Responsible",(IF($G1800="No Attribute (Conventional)","GOTS_conventional",(IF($G1800="Recycled Pre/Post-Consumer","GOTS_pre_post",(IF($G1800="In-Conversion","GOTS_in_conversion",(IF($G1800="Sustainably Sourced","Sustainably_sourced",""))))))))))),IF($G1800="Organic","Organic",(IF($G1800="Responsible","Responsible",(IF($G1800="No Attribute (Conventional)","No_Attribute_Conventional",(IF($G1800="Recycled Pre/Post-Consumer","Recycled_Pre_Post_Consumer",(IF($G1800="In-Conversion","In_Conversion",(IF($G1800="Recycled Pre-Consumer","Recycled_Pre_Consumer",(IF($G1800="Recycled Post-Consumer","Recycled_Post_Consumer",(IF($G1800="Sustainably Sourced","Sustainably_sourced","")))))))))))))))),"")</f>
        <v/>
      </c>
      <c r="AE1800" s="13" t="e" cm="1">
        <f t="array" aca="1" ref="AE1800" ca="1">IF(INDIRECT("$F"&amp;$S1800)="","",IF(LEFT(INDIRECT("$F"&amp;$S1800),3)="GRS","GRS_RCS_RM",IF((LEFT(INDIRECT("$F"&amp;$S1800),3))="RCS","GRS_RCS_RM",IF(INDIRECT("$F"&amp;$S1800)="OCS (No Label)","OCS_Conversion_RM",IF(LEFT(INDIRECT("$F"&amp;$S1800),3)="OCS","OCS_RM",IF(RIGHT(INDIRECT("$F"&amp;$S1800),10)="conversion","GOTS_RM_conversion",IF((LEFT(INDIRECT("$F"&amp;$S1800),4))="GOTS","GOTS_RM","Responsible_RM")))))))</f>
        <v>#REF!</v>
      </c>
      <c r="AF1800" s="13" t="str" cm="1">
        <f t="array" aca="1" ref="AF1800" ca="1">IF($S1800="","",INDIRECT("$Z"&amp;$S1800))</f>
        <v/>
      </c>
      <c r="AG1800" s="155"/>
      <c r="AH1800" s="13" t="str" cm="1">
        <f t="array" aca="1" ref="AH1800" ca="1">IFERROR(INDIRECT("$ag"&amp;S1800),"")</f>
        <v/>
      </c>
      <c r="AI1800" s="13" t="e" cm="1">
        <f t="array" aca="1" ref="AI1800" ca="1">INDIRECT("O"&amp;S1799)</f>
        <v>#REF!</v>
      </c>
      <c r="AJ1800" s="13" t="str">
        <f>IF($I1800="","",INDEX('Raw Material'!$A$1:$J$75,MATCH(I1800,'Raw Material'!$A$1:$A$75,0),(MATCH(G1800,'Raw Material'!$A$1:$J$1,0))))</f>
        <v/>
      </c>
      <c r="AK1800" s="13" t="str">
        <f t="shared" si="806"/>
        <v>YANLIŞRM</v>
      </c>
      <c r="AL1800" s="153" t="str">
        <f t="shared" si="807"/>
        <v/>
      </c>
    </row>
    <row r="1801" spans="1:38" ht="16.5" customHeight="1">
      <c r="A1801" s="162"/>
      <c r="B1801" s="168"/>
      <c r="C1801" s="169"/>
      <c r="D1801" s="156"/>
      <c r="E1801" s="156"/>
      <c r="F1801" s="175"/>
      <c r="G1801" s="181"/>
      <c r="H1801" s="182"/>
      <c r="I1801" s="182"/>
      <c r="J1801" s="182"/>
      <c r="K1801" s="32"/>
      <c r="L1801" s="179"/>
      <c r="M1801" s="179"/>
      <c r="N1801" s="81"/>
      <c r="O1801" s="185"/>
      <c r="P1801" s="103"/>
      <c r="Q1801" s="84" t="str">
        <f t="shared" si="808"/>
        <v/>
      </c>
      <c r="R1801" s="159"/>
      <c r="S1801" s="28" t="str" cm="1">
        <f t="array" aca="1" ref="S1801" ca="1">IF(INDIRECT("A"&amp;114+$U1801)&lt;&gt;"",114+$U1801,"")</f>
        <v/>
      </c>
      <c r="T1801" s="28" t="str">
        <f t="shared" ca="1" si="809"/>
        <v>$B</v>
      </c>
      <c r="U1801" s="29">
        <f t="shared" si="815"/>
        <v>1680</v>
      </c>
      <c r="V1801" s="29">
        <v>140.583333333344</v>
      </c>
      <c r="W1801" s="29">
        <f t="shared" ref="W1801:W1864" si="820">ROUNDDOWN(V1801,0)</f>
        <v>140</v>
      </c>
      <c r="X1801" s="41" t="str" cm="1">
        <f t="array" aca="1" ref="X1801" ca="1">IFERROR(INDEX('PC&amp;PD'!$A$1:$AP$15,ROW('PC&amp;PD'!$A$15),MATCH(INDIRECT(T1801),'PC&amp;PD'!$A$1:$AP$1,0)),"")</f>
        <v/>
      </c>
      <c r="Z1801" s="155"/>
      <c r="AA1801" s="13" t="str">
        <f t="shared" si="805"/>
        <v/>
      </c>
      <c r="AB1801" s="155"/>
      <c r="AC1801" s="13" t="str">
        <f t="shared" ca="1" si="810"/>
        <v>$AB</v>
      </c>
      <c r="AD1801" s="13" t="str" cm="1">
        <f t="array" aca="1" ref="AD1801" ca="1">IFERROR(IF((LEFT(INDIRECT("$F"&amp;$S1801),4))="GOTS",IF($G1801="Organic","GOTS_Organic_raw",(IF($G1801="Responsible","GOTS_Responsible",(IF($G1801="No Attribute (Conventional)","GOTS_conventional",(IF($G1801="Recycled Pre/Post-Consumer","GOTS_pre_post",(IF($G1801="In-Conversion","GOTS_in_conversion",(IF($G1801="Sustainably Sourced","Sustainably_sourced",""))))))))))),IF($G1801="Organic","Organic",(IF($G1801="Responsible","Responsible",(IF($G1801="No Attribute (Conventional)","No_Attribute_Conventional",(IF($G1801="Recycled Pre/Post-Consumer","Recycled_Pre_Post_Consumer",(IF($G1801="In-Conversion","In_Conversion",(IF($G1801="Recycled Pre-Consumer","Recycled_Pre_Consumer",(IF($G1801="Recycled Post-Consumer","Recycled_Post_Consumer",(IF($G1801="Sustainably Sourced","Sustainably_sourced","")))))))))))))))),"")</f>
        <v/>
      </c>
      <c r="AE1801" s="13" t="e" cm="1">
        <f t="array" aca="1" ref="AE1801" ca="1">IF(INDIRECT("$F"&amp;$S1801)="","",IF(LEFT(INDIRECT("$F"&amp;$S1801),3)="GRS","GRS_RCS_RM",IF((LEFT(INDIRECT("$F"&amp;$S1801),3))="RCS","GRS_RCS_RM",IF(INDIRECT("$F"&amp;$S1801)="OCS (No Label)","OCS_Conversion_RM",IF(LEFT(INDIRECT("$F"&amp;$S1801),3)="OCS","OCS_RM",IF(RIGHT(INDIRECT("$F"&amp;$S1801),10)="conversion","GOTS_RM_conversion",IF((LEFT(INDIRECT("$F"&amp;$S1801),4))="GOTS","GOTS_RM","Responsible_RM")))))))</f>
        <v>#REF!</v>
      </c>
      <c r="AF1801" s="13" t="str" cm="1">
        <f t="array" aca="1" ref="AF1801" ca="1">IF($S1801="","",INDIRECT("$Z"&amp;$S1801))</f>
        <v/>
      </c>
      <c r="AG1801" s="155"/>
      <c r="AH1801" s="13" t="str" cm="1">
        <f t="array" aca="1" ref="AH1801" ca="1">IFERROR(INDIRECT("$ag"&amp;S1801),"")</f>
        <v/>
      </c>
      <c r="AI1801" s="13" t="e" cm="1">
        <f t="array" aca="1" ref="AI1801" ca="1">INDIRECT("O"&amp;S1800)</f>
        <v>#REF!</v>
      </c>
      <c r="AJ1801" s="13" t="str">
        <f>IF($I1801="","",INDEX('Raw Material'!$A$1:$J$75,MATCH(I1801,'Raw Material'!$A$1:$A$75,0),(MATCH(G1801,'Raw Material'!$A$1:$J$1,0))))</f>
        <v/>
      </c>
      <c r="AK1801" s="13" t="str">
        <f t="shared" si="806"/>
        <v>YANLIŞRM</v>
      </c>
      <c r="AL1801" s="153" t="str">
        <f t="shared" si="807"/>
        <v/>
      </c>
    </row>
    <row r="1802" spans="1:38" ht="16.5" customHeight="1">
      <c r="A1802" s="162"/>
      <c r="B1802" s="168"/>
      <c r="C1802" s="169"/>
      <c r="D1802" s="156"/>
      <c r="E1802" s="156"/>
      <c r="F1802" s="175"/>
      <c r="G1802" s="181"/>
      <c r="H1802" s="182"/>
      <c r="I1802" s="182"/>
      <c r="J1802" s="182"/>
      <c r="K1802" s="32"/>
      <c r="L1802" s="179"/>
      <c r="M1802" s="179"/>
      <c r="N1802" s="81"/>
      <c r="O1802" s="185"/>
      <c r="P1802" s="103"/>
      <c r="Q1802" s="84" t="str">
        <f t="shared" si="808"/>
        <v/>
      </c>
      <c r="R1802" s="159"/>
      <c r="S1802" s="28" t="str" cm="1">
        <f t="array" aca="1" ref="S1802" ca="1">IF(INDIRECT("A"&amp;114+$U1802)&lt;&gt;"",114+$U1802,"")</f>
        <v/>
      </c>
      <c r="T1802" s="28" t="str">
        <f t="shared" ca="1" si="809"/>
        <v>$B</v>
      </c>
      <c r="U1802" s="29">
        <f t="shared" si="815"/>
        <v>1680</v>
      </c>
      <c r="V1802" s="29">
        <v>140.666666666678</v>
      </c>
      <c r="W1802" s="29">
        <f t="shared" si="820"/>
        <v>140</v>
      </c>
      <c r="X1802" s="41" t="str" cm="1">
        <f t="array" aca="1" ref="X1802" ca="1">IFERROR(INDEX('PC&amp;PD'!$A$1:$AP$15,ROW('PC&amp;PD'!$A$15),MATCH(INDIRECT(T1802),'PC&amp;PD'!$A$1:$AP$1,0)),"")</f>
        <v/>
      </c>
      <c r="Z1802" s="155"/>
      <c r="AA1802" s="13" t="str">
        <f t="shared" si="805"/>
        <v/>
      </c>
      <c r="AB1802" s="155"/>
      <c r="AC1802" s="13" t="str">
        <f t="shared" ca="1" si="810"/>
        <v>$AB</v>
      </c>
      <c r="AD1802" s="13" t="str" cm="1">
        <f t="array" aca="1" ref="AD1802" ca="1">IFERROR(IF((LEFT(INDIRECT("$F"&amp;$S1802),4))="GOTS",IF($G1802="Organic","GOTS_Organic_raw",(IF($G1802="Responsible","GOTS_Responsible",(IF($G1802="No Attribute (Conventional)","GOTS_conventional",(IF($G1802="Recycled Pre/Post-Consumer","GOTS_pre_post",(IF($G1802="In-Conversion","GOTS_in_conversion",(IF($G1802="Sustainably Sourced","Sustainably_sourced",""))))))))))),IF($G1802="Organic","Organic",(IF($G1802="Responsible","Responsible",(IF($G1802="No Attribute (Conventional)","No_Attribute_Conventional",(IF($G1802="Recycled Pre/Post-Consumer","Recycled_Pre_Post_Consumer",(IF($G1802="In-Conversion","In_Conversion",(IF($G1802="Recycled Pre-Consumer","Recycled_Pre_Consumer",(IF($G1802="Recycled Post-Consumer","Recycled_Post_Consumer",(IF($G1802="Sustainably Sourced","Sustainably_sourced","")))))))))))))))),"")</f>
        <v/>
      </c>
      <c r="AE1802" s="13" t="e" cm="1">
        <f t="array" aca="1" ref="AE1802" ca="1">IF(INDIRECT("$F"&amp;$S1802)="","",IF(LEFT(INDIRECT("$F"&amp;$S1802),3)="GRS","GRS_RCS_RM",IF((LEFT(INDIRECT("$F"&amp;$S1802),3))="RCS","GRS_RCS_RM",IF(INDIRECT("$F"&amp;$S1802)="OCS (No Label)","OCS_Conversion_RM",IF(LEFT(INDIRECT("$F"&amp;$S1802),3)="OCS","OCS_RM",IF(RIGHT(INDIRECT("$F"&amp;$S1802),10)="conversion","GOTS_RM_conversion",IF((LEFT(INDIRECT("$F"&amp;$S1802),4))="GOTS","GOTS_RM","Responsible_RM")))))))</f>
        <v>#REF!</v>
      </c>
      <c r="AF1802" s="13" t="str" cm="1">
        <f t="array" aca="1" ref="AF1802" ca="1">IF($S1802="","",INDIRECT("$Z"&amp;$S1802))</f>
        <v/>
      </c>
      <c r="AG1802" s="155"/>
      <c r="AH1802" s="13" t="str" cm="1">
        <f t="array" aca="1" ref="AH1802" ca="1">IFERROR(INDIRECT("$ag"&amp;S1802),"")</f>
        <v/>
      </c>
      <c r="AI1802" s="13" t="e" cm="1">
        <f t="array" aca="1" ref="AI1802" ca="1">INDIRECT("O"&amp;S1801)</f>
        <v>#REF!</v>
      </c>
      <c r="AJ1802" s="13" t="str">
        <f>IF($I1802="","",INDEX('Raw Material'!$A$1:$J$75,MATCH(I1802,'Raw Material'!$A$1:$A$75,0),(MATCH(G1802,'Raw Material'!$A$1:$J$1,0))))</f>
        <v/>
      </c>
      <c r="AK1802" s="13" t="str">
        <f t="shared" si="806"/>
        <v>YANLIŞRM</v>
      </c>
      <c r="AL1802" s="153" t="str">
        <f t="shared" si="807"/>
        <v/>
      </c>
    </row>
    <row r="1803" spans="1:38" ht="16.5" customHeight="1">
      <c r="A1803" s="162"/>
      <c r="B1803" s="168"/>
      <c r="C1803" s="169"/>
      <c r="D1803" s="156"/>
      <c r="E1803" s="156"/>
      <c r="F1803" s="175"/>
      <c r="G1803" s="181"/>
      <c r="H1803" s="182"/>
      <c r="I1803" s="182"/>
      <c r="J1803" s="182"/>
      <c r="K1803" s="32"/>
      <c r="L1803" s="179"/>
      <c r="M1803" s="179"/>
      <c r="N1803" s="81"/>
      <c r="O1803" s="185"/>
      <c r="P1803" s="103"/>
      <c r="Q1803" s="84" t="str">
        <f t="shared" si="808"/>
        <v/>
      </c>
      <c r="R1803" s="159"/>
      <c r="S1803" s="28" t="str" cm="1">
        <f t="array" aca="1" ref="S1803" ca="1">IF(INDIRECT("A"&amp;114+$U1803)&lt;&gt;"",114+$U1803,"")</f>
        <v/>
      </c>
      <c r="T1803" s="28" t="str">
        <f t="shared" ca="1" si="809"/>
        <v>$B</v>
      </c>
      <c r="U1803" s="29">
        <f t="shared" si="815"/>
        <v>1680</v>
      </c>
      <c r="V1803" s="29">
        <v>140.750000000011</v>
      </c>
      <c r="W1803" s="29">
        <f t="shared" si="820"/>
        <v>140</v>
      </c>
      <c r="X1803" s="41" t="str" cm="1">
        <f t="array" aca="1" ref="X1803" ca="1">IFERROR(INDEX('PC&amp;PD'!$A$1:$AP$15,ROW('PC&amp;PD'!$A$15),MATCH(INDIRECT(T1803),'PC&amp;PD'!$A$1:$AP$1,0)),"")</f>
        <v/>
      </c>
      <c r="Z1803" s="155"/>
      <c r="AA1803" s="13" t="str">
        <f t="shared" si="805"/>
        <v/>
      </c>
      <c r="AB1803" s="155"/>
      <c r="AC1803" s="13" t="str">
        <f t="shared" ca="1" si="810"/>
        <v>$AB</v>
      </c>
      <c r="AD1803" s="13" t="str" cm="1">
        <f t="array" aca="1" ref="AD1803" ca="1">IFERROR(IF((LEFT(INDIRECT("$F"&amp;$S1803),4))="GOTS",IF($G1803="Organic","GOTS_Organic_raw",(IF($G1803="Responsible","GOTS_Responsible",(IF($G1803="No Attribute (Conventional)","GOTS_conventional",(IF($G1803="Recycled Pre/Post-Consumer","GOTS_pre_post",(IF($G1803="In-Conversion","GOTS_in_conversion",(IF($G1803="Sustainably Sourced","Sustainably_sourced",""))))))))))),IF($G1803="Organic","Organic",(IF($G1803="Responsible","Responsible",(IF($G1803="No Attribute (Conventional)","No_Attribute_Conventional",(IF($G1803="Recycled Pre/Post-Consumer","Recycled_Pre_Post_Consumer",(IF($G1803="In-Conversion","In_Conversion",(IF($G1803="Recycled Pre-Consumer","Recycled_Pre_Consumer",(IF($G1803="Recycled Post-Consumer","Recycled_Post_Consumer",(IF($G1803="Sustainably Sourced","Sustainably_sourced","")))))))))))))))),"")</f>
        <v/>
      </c>
      <c r="AE1803" s="13" t="e" cm="1">
        <f t="array" aca="1" ref="AE1803" ca="1">IF(INDIRECT("$F"&amp;$S1803)="","",IF(LEFT(INDIRECT("$F"&amp;$S1803),3)="GRS","GRS_RCS_RM",IF((LEFT(INDIRECT("$F"&amp;$S1803),3))="RCS","GRS_RCS_RM",IF(INDIRECT("$F"&amp;$S1803)="OCS (No Label)","OCS_Conversion_RM",IF(LEFT(INDIRECT("$F"&amp;$S1803),3)="OCS","OCS_RM",IF(RIGHT(INDIRECT("$F"&amp;$S1803),10)="conversion","GOTS_RM_conversion",IF((LEFT(INDIRECT("$F"&amp;$S1803),4))="GOTS","GOTS_RM","Responsible_RM")))))))</f>
        <v>#REF!</v>
      </c>
      <c r="AF1803" s="13" t="str" cm="1">
        <f t="array" aca="1" ref="AF1803" ca="1">IF($S1803="","",INDIRECT("$Z"&amp;$S1803))</f>
        <v/>
      </c>
      <c r="AG1803" s="155"/>
      <c r="AH1803" s="13" t="str" cm="1">
        <f t="array" aca="1" ref="AH1803" ca="1">IFERROR(INDIRECT("$ag"&amp;S1803),"")</f>
        <v/>
      </c>
      <c r="AI1803" s="13" t="e" cm="1">
        <f t="array" aca="1" ref="AI1803" ca="1">INDIRECT("O"&amp;S1802)</f>
        <v>#REF!</v>
      </c>
      <c r="AJ1803" s="13" t="str">
        <f>IF($I1803="","",INDEX('Raw Material'!$A$1:$J$75,MATCH(I1803,'Raw Material'!$A$1:$A$75,0),(MATCH(G1803,'Raw Material'!$A$1:$J$1,0))))</f>
        <v/>
      </c>
      <c r="AK1803" s="13" t="str">
        <f t="shared" si="806"/>
        <v>YANLIŞRM</v>
      </c>
      <c r="AL1803" s="153" t="str">
        <f t="shared" si="807"/>
        <v/>
      </c>
    </row>
    <row r="1804" spans="1:38" ht="16.5" customHeight="1">
      <c r="A1804" s="162"/>
      <c r="B1804" s="168"/>
      <c r="C1804" s="169"/>
      <c r="D1804" s="156"/>
      <c r="E1804" s="156"/>
      <c r="F1804" s="175"/>
      <c r="G1804" s="181"/>
      <c r="H1804" s="182"/>
      <c r="I1804" s="182"/>
      <c r="J1804" s="182"/>
      <c r="K1804" s="32"/>
      <c r="L1804" s="179"/>
      <c r="M1804" s="179"/>
      <c r="N1804" s="81"/>
      <c r="O1804" s="185"/>
      <c r="P1804" s="103"/>
      <c r="Q1804" s="84" t="str">
        <f t="shared" si="808"/>
        <v/>
      </c>
      <c r="R1804" s="159"/>
      <c r="S1804" s="28" t="str" cm="1">
        <f t="array" aca="1" ref="S1804" ca="1">IF(INDIRECT("A"&amp;114+$U1804)&lt;&gt;"",114+$U1804,"")</f>
        <v/>
      </c>
      <c r="T1804" s="28" t="str">
        <f t="shared" ca="1" si="809"/>
        <v>$B</v>
      </c>
      <c r="U1804" s="29">
        <f t="shared" si="815"/>
        <v>1680</v>
      </c>
      <c r="V1804" s="29">
        <v>140.833333333344</v>
      </c>
      <c r="W1804" s="29">
        <f t="shared" si="820"/>
        <v>140</v>
      </c>
      <c r="X1804" s="41" t="str" cm="1">
        <f t="array" aca="1" ref="X1804" ca="1">IFERROR(INDEX('PC&amp;PD'!$A$1:$AP$15,ROW('PC&amp;PD'!$A$15),MATCH(INDIRECT(T1804),'PC&amp;PD'!$A$1:$AP$1,0)),"")</f>
        <v/>
      </c>
      <c r="Z1804" s="155"/>
      <c r="AA1804" s="13" t="str">
        <f t="shared" si="805"/>
        <v/>
      </c>
      <c r="AB1804" s="155"/>
      <c r="AC1804" s="13" t="str">
        <f t="shared" ca="1" si="810"/>
        <v>$AB</v>
      </c>
      <c r="AD1804" s="13" t="str" cm="1">
        <f t="array" aca="1" ref="AD1804" ca="1">IFERROR(IF((LEFT(INDIRECT("$F"&amp;$S1804),4))="GOTS",IF($G1804="Organic","GOTS_Organic_raw",(IF($G1804="Responsible","GOTS_Responsible",(IF($G1804="No Attribute (Conventional)","GOTS_conventional",(IF($G1804="Recycled Pre/Post-Consumer","GOTS_pre_post",(IF($G1804="In-Conversion","GOTS_in_conversion",(IF($G1804="Sustainably Sourced","Sustainably_sourced",""))))))))))),IF($G1804="Organic","Organic",(IF($G1804="Responsible","Responsible",(IF($G1804="No Attribute (Conventional)","No_Attribute_Conventional",(IF($G1804="Recycled Pre/Post-Consumer","Recycled_Pre_Post_Consumer",(IF($G1804="In-Conversion","In_Conversion",(IF($G1804="Recycled Pre-Consumer","Recycled_Pre_Consumer",(IF($G1804="Recycled Post-Consumer","Recycled_Post_Consumer",(IF($G1804="Sustainably Sourced","Sustainably_sourced","")))))))))))))))),"")</f>
        <v/>
      </c>
      <c r="AE1804" s="13" t="e" cm="1">
        <f t="array" aca="1" ref="AE1804" ca="1">IF(INDIRECT("$F"&amp;$S1804)="","",IF(LEFT(INDIRECT("$F"&amp;$S1804),3)="GRS","GRS_RCS_RM",IF((LEFT(INDIRECT("$F"&amp;$S1804),3))="RCS","GRS_RCS_RM",IF(INDIRECT("$F"&amp;$S1804)="OCS (No Label)","OCS_Conversion_RM",IF(LEFT(INDIRECT("$F"&amp;$S1804),3)="OCS","OCS_RM",IF(RIGHT(INDIRECT("$F"&amp;$S1804),10)="conversion","GOTS_RM_conversion",IF((LEFT(INDIRECT("$F"&amp;$S1804),4))="GOTS","GOTS_RM","Responsible_RM")))))))</f>
        <v>#REF!</v>
      </c>
      <c r="AF1804" s="13" t="str" cm="1">
        <f t="array" aca="1" ref="AF1804" ca="1">IF($S1804="","",INDIRECT("$Z"&amp;$S1804))</f>
        <v/>
      </c>
      <c r="AG1804" s="155"/>
      <c r="AH1804" s="13" t="str" cm="1">
        <f t="array" aca="1" ref="AH1804" ca="1">IFERROR(INDIRECT("$ag"&amp;S1804),"")</f>
        <v/>
      </c>
      <c r="AI1804" s="13" t="e" cm="1">
        <f t="array" aca="1" ref="AI1804" ca="1">INDIRECT("O"&amp;S1803)</f>
        <v>#REF!</v>
      </c>
      <c r="AJ1804" s="13" t="str">
        <f>IF($I1804="","",INDEX('Raw Material'!$A$1:$J$75,MATCH(I1804,'Raw Material'!$A$1:$A$75,0),(MATCH(G1804,'Raw Material'!$A$1:$J$1,0))))</f>
        <v/>
      </c>
      <c r="AK1804" s="13" t="str">
        <f t="shared" si="806"/>
        <v>YANLIŞRM</v>
      </c>
      <c r="AL1804" s="153" t="str">
        <f t="shared" si="807"/>
        <v/>
      </c>
    </row>
    <row r="1805" spans="1:38" ht="16.5" customHeight="1" thickBot="1">
      <c r="A1805" s="163"/>
      <c r="B1805" s="170"/>
      <c r="C1805" s="171"/>
      <c r="D1805" s="156"/>
      <c r="E1805" s="156"/>
      <c r="F1805" s="176"/>
      <c r="G1805" s="157"/>
      <c r="H1805" s="158"/>
      <c r="I1805" s="158"/>
      <c r="J1805" s="158"/>
      <c r="K1805" s="33"/>
      <c r="L1805" s="180"/>
      <c r="M1805" s="180"/>
      <c r="N1805" s="82"/>
      <c r="O1805" s="186"/>
      <c r="P1805" s="103"/>
      <c r="Q1805" s="84" t="str">
        <f t="shared" si="808"/>
        <v/>
      </c>
      <c r="R1805" s="159"/>
      <c r="S1805" s="28" t="str" cm="1">
        <f t="array" aca="1" ref="S1805" ca="1">IF(INDIRECT("A"&amp;114+$U1805)&lt;&gt;"",114+$U1805,"")</f>
        <v/>
      </c>
      <c r="T1805" s="28" t="str">
        <f t="shared" ca="1" si="809"/>
        <v>$B</v>
      </c>
      <c r="U1805" s="29">
        <f t="shared" si="815"/>
        <v>1680</v>
      </c>
      <c r="V1805" s="29">
        <v>140.916666666678</v>
      </c>
      <c r="W1805" s="29">
        <f t="shared" si="820"/>
        <v>140</v>
      </c>
      <c r="X1805" s="41" t="str" cm="1">
        <f t="array" aca="1" ref="X1805" ca="1">IFERROR(INDEX('PC&amp;PD'!$A$1:$AP$15,ROW('PC&amp;PD'!$A$15),MATCH(INDIRECT(T1805),'PC&amp;PD'!$A$1:$AP$1,0)),"")</f>
        <v/>
      </c>
      <c r="Z1805" s="155"/>
      <c r="AA1805" s="13" t="str">
        <f t="shared" si="805"/>
        <v/>
      </c>
      <c r="AB1805" s="155"/>
      <c r="AC1805" s="13" t="str">
        <f t="shared" ca="1" si="810"/>
        <v>$AB</v>
      </c>
      <c r="AD1805" s="13" t="str" cm="1">
        <f t="array" aca="1" ref="AD1805" ca="1">IFERROR(IF((LEFT(INDIRECT("$F"&amp;$S1805),4))="GOTS",IF($G1805="Organic","GOTS_Organic_raw",(IF($G1805="Responsible","GOTS_Responsible",(IF($G1805="No Attribute (Conventional)","GOTS_conventional",(IF($G1805="Recycled Pre/Post-Consumer","GOTS_pre_post",(IF($G1805="In-Conversion","GOTS_in_conversion",(IF($G1805="Sustainably Sourced","Sustainably_sourced",""))))))))))),IF($G1805="Organic","Organic",(IF($G1805="Responsible","Responsible",(IF($G1805="No Attribute (Conventional)","No_Attribute_Conventional",(IF($G1805="Recycled Pre/Post-Consumer","Recycled_Pre_Post_Consumer",(IF($G1805="In-Conversion","In_Conversion",(IF($G1805="Recycled Pre-Consumer","Recycled_Pre_Consumer",(IF($G1805="Recycled Post-Consumer","Recycled_Post_Consumer",(IF($G1805="Sustainably Sourced","Sustainably_sourced","")))))))))))))))),"")</f>
        <v/>
      </c>
      <c r="AE1805" s="13" t="e" cm="1">
        <f t="array" aca="1" ref="AE1805" ca="1">IF(INDIRECT("$F"&amp;$S1805)="","",IF(LEFT(INDIRECT("$F"&amp;$S1805),3)="GRS","GRS_RCS_RM",IF((LEFT(INDIRECT("$F"&amp;$S1805),3))="RCS","GRS_RCS_RM",IF(INDIRECT("$F"&amp;$S1805)="OCS (No Label)","OCS_Conversion_RM",IF(LEFT(INDIRECT("$F"&amp;$S1805),3)="OCS","OCS_RM",IF(RIGHT(INDIRECT("$F"&amp;$S1805),10)="conversion","GOTS_RM_conversion",IF((LEFT(INDIRECT("$F"&amp;$S1805),4))="GOTS","GOTS_RM","Responsible_RM")))))))</f>
        <v>#REF!</v>
      </c>
      <c r="AF1805" s="13" t="str" cm="1">
        <f t="array" aca="1" ref="AF1805" ca="1">IF($S1805="","",INDIRECT("$Z"&amp;$S1805))</f>
        <v/>
      </c>
      <c r="AG1805" s="155"/>
      <c r="AH1805" s="13" t="str" cm="1">
        <f t="array" aca="1" ref="AH1805" ca="1">IFERROR(INDIRECT("$ag"&amp;S1805),"")</f>
        <v/>
      </c>
      <c r="AI1805" s="13" t="e" cm="1">
        <f t="array" aca="1" ref="AI1805" ca="1">INDIRECT("O"&amp;S1804)</f>
        <v>#REF!</v>
      </c>
      <c r="AJ1805" s="13" t="str">
        <f>IF($I1805="","",INDEX('Raw Material'!$A$1:$J$75,MATCH(I1805,'Raw Material'!$A$1:$A$75,0),(MATCH(G1805,'Raw Material'!$A$1:$J$1,0))))</f>
        <v/>
      </c>
      <c r="AK1805" s="13" t="str">
        <f t="shared" si="806"/>
        <v>YANLIŞRM</v>
      </c>
      <c r="AL1805" s="153" t="str">
        <f t="shared" si="807"/>
        <v/>
      </c>
    </row>
    <row r="1806" spans="1:38" ht="16.5" customHeight="1">
      <c r="A1806" s="160" t="str">
        <f>IF(B1806="","",COUNTA($B$114:$B1806))</f>
        <v/>
      </c>
      <c r="B1806" s="164"/>
      <c r="C1806" s="165"/>
      <c r="D1806" s="183"/>
      <c r="E1806" s="183"/>
      <c r="F1806" s="172"/>
      <c r="G1806" s="212"/>
      <c r="H1806" s="206"/>
      <c r="I1806" s="206"/>
      <c r="J1806" s="206"/>
      <c r="K1806" s="31"/>
      <c r="L1806" s="177" t="str">
        <f t="shared" ref="L1806" si="821">IF(R1806="","",LEFT(R1806,LEN(R1806)-2))</f>
        <v/>
      </c>
      <c r="M1806" s="177"/>
      <c r="N1806" s="80"/>
      <c r="O1806" s="184"/>
      <c r="P1806" s="103"/>
      <c r="Q1806" s="84" t="str">
        <f t="shared" si="808"/>
        <v/>
      </c>
      <c r="R1806" s="159" t="str">
        <f t="shared" ref="R1806" si="822">CONCATENATE($Q1806,Q1807,Q1808,Q1809,Q1810,Q1811,$Q1812,$Q1813,$Q1814,$Q1815,Q1816,Q1817)</f>
        <v/>
      </c>
      <c r="S1806" s="28" t="str" cm="1">
        <f t="array" aca="1" ref="S1806" ca="1">IF(INDIRECT("A"&amp;114+$U1806)&lt;&gt;"",114+$U1806,"")</f>
        <v/>
      </c>
      <c r="T1806" s="28" t="str">
        <f t="shared" ca="1" si="809"/>
        <v>$B</v>
      </c>
      <c r="U1806" s="29">
        <f t="shared" si="815"/>
        <v>1692</v>
      </c>
      <c r="V1806" s="29">
        <v>141.000000000011</v>
      </c>
      <c r="W1806" s="29">
        <f t="shared" si="820"/>
        <v>141</v>
      </c>
      <c r="X1806" s="41" t="str" cm="1">
        <f t="array" aca="1" ref="X1806" ca="1">IFERROR(INDEX('PC&amp;PD'!$A$1:$AP$15,ROW('PC&amp;PD'!$A$15),MATCH(INDIRECT(T1806),'PC&amp;PD'!$A$1:$AP$1,0)),"")</f>
        <v/>
      </c>
      <c r="Z1806" s="155" t="str">
        <f t="shared" ref="Z1806" si="823">IFERROR(IF($F1806="OCS 100","OCS (OCS 100)",IF($F1806="OCS Blended","OCS (OCS Blended)",IF($F1806="OCS (No Label)","OCS (No Label)",IF($F1806="RCS 100","RCS (RCS 100)",IF($F1806="RCS Blended","RCS (RCS Blended)",IF($F1806="GRS","GRS (GRS)",IF($F1806="GRS (No Label)", "GRS (No Label)",IF($F1806="RDS","RDS (RDS)",IF($F1806="RWS","RWS (RWS)",IF($F1806="RAS","RAS (RAS)",IF($F1806="RMS","RMS (RMS)",IF($F1806="GOTS Organic","GOTS (Organic)",IF($F1806="GOTS Made with organic","GOTS (Made with Organic)",IF($F1806="GOTS Organic - in conversion","GOTS (Organic - In Conversion)",IF($F1806="GOTS Made with organic - in conversion","GOTS (Made with Organic - In Conversion)",""))))))))))))))),"")</f>
        <v/>
      </c>
      <c r="AA1806" s="13" t="str">
        <f t="shared" si="805"/>
        <v/>
      </c>
      <c r="AB1806" s="155" t="str">
        <f t="shared" ref="AB1806" si="824">IFERROR(IF($F1806="OCS 100", "OCS_100",IF($F1806="OCS Blended", "OCS_Blended",IF($F1806="OCS (No Label)", "OCS_No_Label",IF($F1806="RCS 100", "RCS_100",IF($F1806="RCS Blended","RCS_Blended",IF($F1806="GRS","GRS",IF($F1806="GRS (No Label)", "GRS_No_Label",IF($F1806="RDS","RDS",IF($F1806="RWS","RWS",IF($F1806="RMS","RMS",IF($F1806="GOTS Organic","GOTS_Organic",IF($F1806="GOTS Made with organic","GOTS_Made_with_organic",IF($F1806="GOTS Organic - in conversion","GOTS_Organic_in_Conversion",IF($F1806="GOTS Made with organic - in conversion","GOTS_Made_with_Organic_in_Conversion",IF($F1806="RAS","RAS",""))))))))))))))),"")</f>
        <v/>
      </c>
      <c r="AC1806" s="13" t="str">
        <f t="shared" ca="1" si="810"/>
        <v>$AB</v>
      </c>
      <c r="AD1806" s="13" t="str" cm="1">
        <f t="array" aca="1" ref="AD1806" ca="1">IFERROR(IF((LEFT(INDIRECT("$F"&amp;$S1806),4))="GOTS",IF($G1806="Organic","GOTS_Organic_raw",(IF($G1806="Responsible","GOTS_Responsible",(IF($G1806="No Attribute (Conventional)","GOTS_conventional",(IF($G1806="Recycled Pre/Post-Consumer","GOTS_pre_post",(IF($G1806="In-Conversion","GOTS_in_conversion",(IF($G1806="Sustainably Sourced","Sustainably_sourced",""))))))))))),IF($G1806="Organic","Organic",(IF($G1806="Responsible","Responsible",(IF($G1806="No Attribute (Conventional)","No_Attribute_Conventional",(IF($G1806="Recycled Pre/Post-Consumer","Recycled_Pre_Post_Consumer",(IF($G1806="In-Conversion","In_Conversion",(IF($G1806="Recycled Pre-Consumer","Recycled_Pre_Consumer",(IF($G1806="Recycled Post-Consumer","Recycled_Post_Consumer",(IF($G1806="Sustainably Sourced","Sustainably_sourced","")))))))))))))))),"")</f>
        <v/>
      </c>
      <c r="AE1806" s="13" t="e" cm="1">
        <f t="array" aca="1" ref="AE1806" ca="1">IF(INDIRECT("$F"&amp;$S1806)="","",IF(LEFT(INDIRECT("$F"&amp;$S1806),3)="GRS","GRS_RCS_RM",IF((LEFT(INDIRECT("$F"&amp;$S1806),3))="RCS","GRS_RCS_RM",IF(INDIRECT("$F"&amp;$S1806)="OCS (No Label)","OCS_Conversion_RM",IF(LEFT(INDIRECT("$F"&amp;$S1806),3)="OCS","OCS_RM",IF(RIGHT(INDIRECT("$F"&amp;$S1806),10)="conversion","GOTS_RM_conversion",IF((LEFT(INDIRECT("$F"&amp;$S1806),4))="GOTS","GOTS_RM","Responsible_RM")))))))</f>
        <v>#REF!</v>
      </c>
      <c r="AF1806" s="13" t="str" cm="1">
        <f t="array" aca="1" ref="AF1806" ca="1">IF($S1806="","",INDIRECT("$Z"&amp;$S1806))</f>
        <v/>
      </c>
      <c r="AG1806" s="155" t="str">
        <f t="shared" ref="AG1806:AG1866" si="825">IF(AND(Y1806="",Y1807="",Y1808="",Y1809="",Y1810="",Y1811="",Y1812="",Y1813="",Y1814="",Y1815="",Y1816="",Y1817=""),"",CONCATENATE(Y1806&amp;", "&amp;Y1807&amp;", "&amp;Y1808&amp;", "&amp;Y1809&amp;", "&amp;Y1810&amp;", "&amp;Y1811&amp;", "&amp;Y1812&amp;", "&amp;Y1813&amp;", "&amp;Y1814&amp;", "&amp;Y1815&amp;", "&amp;Y1816&amp;", "&amp;Y1817))</f>
        <v/>
      </c>
      <c r="AH1806" s="13" t="str" cm="1">
        <f t="array" aca="1" ref="AH1806" ca="1">IFERROR(INDIRECT("$ag"&amp;S1806),"")</f>
        <v/>
      </c>
      <c r="AI1806" s="13" t="e" cm="1">
        <f t="array" aca="1" ref="AI1806" ca="1">INDIRECT("O"&amp;S1805)</f>
        <v>#REF!</v>
      </c>
      <c r="AJ1806" s="13" t="str">
        <f>IF($I1806="","",INDEX('Raw Material'!$A$1:$J$75,MATCH(I1806,'Raw Material'!$A$1:$A$75,0),(MATCH(G1806,'Raw Material'!$A$1:$J$1,0))))</f>
        <v/>
      </c>
      <c r="AK1806" s="13" t="str">
        <f t="shared" si="806"/>
        <v>YANLIŞRM</v>
      </c>
      <c r="AL1806" s="153" t="str">
        <f t="shared" si="807"/>
        <v/>
      </c>
    </row>
    <row r="1807" spans="1:38" ht="16.5" customHeight="1">
      <c r="A1807" s="161"/>
      <c r="B1807" s="166"/>
      <c r="C1807" s="167"/>
      <c r="D1807" s="156"/>
      <c r="E1807" s="156"/>
      <c r="F1807" s="173"/>
      <c r="G1807" s="181"/>
      <c r="H1807" s="182"/>
      <c r="I1807" s="182"/>
      <c r="J1807" s="182"/>
      <c r="K1807" s="32"/>
      <c r="L1807" s="178"/>
      <c r="M1807" s="178"/>
      <c r="N1807" s="81"/>
      <c r="O1807" s="185"/>
      <c r="P1807" s="103"/>
      <c r="Q1807" s="84" t="str">
        <f t="shared" si="808"/>
        <v/>
      </c>
      <c r="R1807" s="159"/>
      <c r="S1807" s="28" t="str" cm="1">
        <f t="array" aca="1" ref="S1807" ca="1">IF(INDIRECT("A"&amp;114+$U1807)&lt;&gt;"",114+$U1807,"")</f>
        <v/>
      </c>
      <c r="T1807" s="28" t="str">
        <f t="shared" ca="1" si="809"/>
        <v>$B</v>
      </c>
      <c r="U1807" s="29">
        <f t="shared" si="815"/>
        <v>1692</v>
      </c>
      <c r="V1807" s="29">
        <v>141.083333333344</v>
      </c>
      <c r="W1807" s="29">
        <f t="shared" si="820"/>
        <v>141</v>
      </c>
      <c r="X1807" s="41" t="str" cm="1">
        <f t="array" aca="1" ref="X1807" ca="1">IFERROR(INDEX('PC&amp;PD'!$A$1:$AP$15,ROW('PC&amp;PD'!$A$15),MATCH(INDIRECT(T1807),'PC&amp;PD'!$A$1:$AP$1,0)),"")</f>
        <v/>
      </c>
      <c r="Z1807" s="155"/>
      <c r="AA1807" s="13" t="str">
        <f t="shared" si="805"/>
        <v/>
      </c>
      <c r="AB1807" s="155"/>
      <c r="AC1807" s="13" t="str">
        <f t="shared" ca="1" si="810"/>
        <v>$AB</v>
      </c>
      <c r="AD1807" s="13" t="str" cm="1">
        <f t="array" aca="1" ref="AD1807" ca="1">IFERROR(IF((LEFT(INDIRECT("$F"&amp;$S1807),4))="GOTS",IF($G1807="Organic","GOTS_Organic_raw",(IF($G1807="Responsible","GOTS_Responsible",(IF($G1807="No Attribute (Conventional)","GOTS_conventional",(IF($G1807="Recycled Pre/Post-Consumer","GOTS_pre_post",(IF($G1807="In-Conversion","GOTS_in_conversion",(IF($G1807="Sustainably Sourced","Sustainably_sourced",""))))))))))),IF($G1807="Organic","Organic",(IF($G1807="Responsible","Responsible",(IF($G1807="No Attribute (Conventional)","No_Attribute_Conventional",(IF($G1807="Recycled Pre/Post-Consumer","Recycled_Pre_Post_Consumer",(IF($G1807="In-Conversion","In_Conversion",(IF($G1807="Recycled Pre-Consumer","Recycled_Pre_Consumer",(IF($G1807="Recycled Post-Consumer","Recycled_Post_Consumer",(IF($G1807="Sustainably Sourced","Sustainably_sourced","")))))))))))))))),"")</f>
        <v/>
      </c>
      <c r="AE1807" s="13" t="e" cm="1">
        <f t="array" aca="1" ref="AE1807" ca="1">IF(INDIRECT("$F"&amp;$S1807)="","",IF(LEFT(INDIRECT("$F"&amp;$S1807),3)="GRS","GRS_RCS_RM",IF((LEFT(INDIRECT("$F"&amp;$S1807),3))="RCS","GRS_RCS_RM",IF(INDIRECT("$F"&amp;$S1807)="OCS (No Label)","OCS_Conversion_RM",IF(LEFT(INDIRECT("$F"&amp;$S1807),3)="OCS","OCS_RM",IF(RIGHT(INDIRECT("$F"&amp;$S1807),10)="conversion","GOTS_RM_conversion",IF((LEFT(INDIRECT("$F"&amp;$S1807),4))="GOTS","GOTS_RM","Responsible_RM")))))))</f>
        <v>#REF!</v>
      </c>
      <c r="AF1807" s="13" t="str" cm="1">
        <f t="array" aca="1" ref="AF1807" ca="1">IF($S1807="","",INDIRECT("$Z"&amp;$S1807))</f>
        <v/>
      </c>
      <c r="AG1807" s="155"/>
      <c r="AH1807" s="13" t="str" cm="1">
        <f t="array" aca="1" ref="AH1807" ca="1">IFERROR(INDIRECT("$ag"&amp;S1807),"")</f>
        <v/>
      </c>
      <c r="AI1807" s="13" t="e" cm="1">
        <f t="array" aca="1" ref="AI1807" ca="1">INDIRECT("O"&amp;S1806)</f>
        <v>#REF!</v>
      </c>
      <c r="AJ1807" s="13" t="str">
        <f>IF($I1807="","",INDEX('Raw Material'!$A$1:$J$75,MATCH(I1807,'Raw Material'!$A$1:$A$75,0),(MATCH(G1807,'Raw Material'!$A$1:$J$1,0))))</f>
        <v/>
      </c>
      <c r="AK1807" s="13" t="str">
        <f t="shared" si="806"/>
        <v>YANLIŞRM</v>
      </c>
      <c r="AL1807" s="153" t="str">
        <f t="shared" si="807"/>
        <v/>
      </c>
    </row>
    <row r="1808" spans="1:38" ht="16.5" customHeight="1">
      <c r="A1808" s="161"/>
      <c r="B1808" s="166"/>
      <c r="C1808" s="167"/>
      <c r="D1808" s="156"/>
      <c r="E1808" s="156"/>
      <c r="F1808" s="173"/>
      <c r="G1808" s="181"/>
      <c r="H1808" s="182"/>
      <c r="I1808" s="182"/>
      <c r="J1808" s="182"/>
      <c r="K1808" s="32"/>
      <c r="L1808" s="178"/>
      <c r="M1808" s="178"/>
      <c r="N1808" s="81"/>
      <c r="O1808" s="185"/>
      <c r="P1808" s="103"/>
      <c r="Q1808" s="84" t="str">
        <f t="shared" si="808"/>
        <v/>
      </c>
      <c r="R1808" s="159"/>
      <c r="S1808" s="28" t="str" cm="1">
        <f t="array" aca="1" ref="S1808" ca="1">IF(INDIRECT("A"&amp;114+$U1808)&lt;&gt;"",114+$U1808,"")</f>
        <v/>
      </c>
      <c r="T1808" s="28" t="str">
        <f t="shared" ca="1" si="809"/>
        <v>$B</v>
      </c>
      <c r="U1808" s="29">
        <f t="shared" si="815"/>
        <v>1692</v>
      </c>
      <c r="V1808" s="29">
        <v>141.166666666678</v>
      </c>
      <c r="W1808" s="29">
        <f t="shared" si="820"/>
        <v>141</v>
      </c>
      <c r="X1808" s="41" t="str" cm="1">
        <f t="array" aca="1" ref="X1808" ca="1">IFERROR(INDEX('PC&amp;PD'!$A$1:$AP$15,ROW('PC&amp;PD'!$A$15),MATCH(INDIRECT(T1808),'PC&amp;PD'!$A$1:$AP$1,0)),"")</f>
        <v/>
      </c>
      <c r="Z1808" s="155"/>
      <c r="AA1808" s="13" t="str">
        <f t="shared" si="805"/>
        <v/>
      </c>
      <c r="AB1808" s="155"/>
      <c r="AC1808" s="13" t="str">
        <f t="shared" ca="1" si="810"/>
        <v>$AB</v>
      </c>
      <c r="AD1808" s="13" t="str" cm="1">
        <f t="array" aca="1" ref="AD1808" ca="1">IFERROR(IF((LEFT(INDIRECT("$F"&amp;$S1808),4))="GOTS",IF($G1808="Organic","GOTS_Organic_raw",(IF($G1808="Responsible","GOTS_Responsible",(IF($G1808="No Attribute (Conventional)","GOTS_conventional",(IF($G1808="Recycled Pre/Post-Consumer","GOTS_pre_post",(IF($G1808="In-Conversion","GOTS_in_conversion",(IF($G1808="Sustainably Sourced","Sustainably_sourced",""))))))))))),IF($G1808="Organic","Organic",(IF($G1808="Responsible","Responsible",(IF($G1808="No Attribute (Conventional)","No_Attribute_Conventional",(IF($G1808="Recycled Pre/Post-Consumer","Recycled_Pre_Post_Consumer",(IF($G1808="In-Conversion","In_Conversion",(IF($G1808="Recycled Pre-Consumer","Recycled_Pre_Consumer",(IF($G1808="Recycled Post-Consumer","Recycled_Post_Consumer",(IF($G1808="Sustainably Sourced","Sustainably_sourced","")))))))))))))))),"")</f>
        <v/>
      </c>
      <c r="AE1808" s="13" t="e" cm="1">
        <f t="array" aca="1" ref="AE1808" ca="1">IF(INDIRECT("$F"&amp;$S1808)="","",IF(LEFT(INDIRECT("$F"&amp;$S1808),3)="GRS","GRS_RCS_RM",IF((LEFT(INDIRECT("$F"&amp;$S1808),3))="RCS","GRS_RCS_RM",IF(INDIRECT("$F"&amp;$S1808)="OCS (No Label)","OCS_Conversion_RM",IF(LEFT(INDIRECT("$F"&amp;$S1808),3)="OCS","OCS_RM",IF(RIGHT(INDIRECT("$F"&amp;$S1808),10)="conversion","GOTS_RM_conversion",IF((LEFT(INDIRECT("$F"&amp;$S1808),4))="GOTS","GOTS_RM","Responsible_RM")))))))</f>
        <v>#REF!</v>
      </c>
      <c r="AF1808" s="13" t="str" cm="1">
        <f t="array" aca="1" ref="AF1808" ca="1">IF($S1808="","",INDIRECT("$Z"&amp;$S1808))</f>
        <v/>
      </c>
      <c r="AG1808" s="155"/>
      <c r="AH1808" s="13" t="str" cm="1">
        <f t="array" aca="1" ref="AH1808" ca="1">IFERROR(INDIRECT("$ag"&amp;S1808),"")</f>
        <v/>
      </c>
      <c r="AI1808" s="13" t="e" cm="1">
        <f t="array" aca="1" ref="AI1808" ca="1">INDIRECT("O"&amp;S1807)</f>
        <v>#REF!</v>
      </c>
      <c r="AJ1808" s="13" t="str">
        <f>IF($I1808="","",INDEX('Raw Material'!$A$1:$J$75,MATCH(I1808,'Raw Material'!$A$1:$A$75,0),(MATCH(G1808,'Raw Material'!$A$1:$J$1,0))))</f>
        <v/>
      </c>
      <c r="AK1808" s="13" t="str">
        <f t="shared" si="806"/>
        <v>YANLIŞRM</v>
      </c>
      <c r="AL1808" s="153" t="str">
        <f t="shared" si="807"/>
        <v/>
      </c>
    </row>
    <row r="1809" spans="1:38" ht="16.5" customHeight="1">
      <c r="A1809" s="161"/>
      <c r="B1809" s="166"/>
      <c r="C1809" s="167"/>
      <c r="D1809" s="156"/>
      <c r="E1809" s="156"/>
      <c r="F1809" s="174"/>
      <c r="G1809" s="181"/>
      <c r="H1809" s="182"/>
      <c r="I1809" s="182"/>
      <c r="J1809" s="182"/>
      <c r="K1809" s="32"/>
      <c r="L1809" s="178"/>
      <c r="M1809" s="178"/>
      <c r="N1809" s="81"/>
      <c r="O1809" s="185"/>
      <c r="P1809" s="103"/>
      <c r="Q1809" s="84" t="str">
        <f t="shared" si="808"/>
        <v/>
      </c>
      <c r="R1809" s="159"/>
      <c r="S1809" s="28" t="str" cm="1">
        <f t="array" aca="1" ref="S1809" ca="1">IF(INDIRECT("A"&amp;114+$U1809)&lt;&gt;"",114+$U1809,"")</f>
        <v/>
      </c>
      <c r="T1809" s="28" t="str">
        <f t="shared" ca="1" si="809"/>
        <v>$B</v>
      </c>
      <c r="U1809" s="29">
        <f t="shared" si="815"/>
        <v>1692</v>
      </c>
      <c r="V1809" s="29">
        <v>141.250000000011</v>
      </c>
      <c r="W1809" s="29">
        <f t="shared" si="820"/>
        <v>141</v>
      </c>
      <c r="X1809" s="41" t="str" cm="1">
        <f t="array" aca="1" ref="X1809" ca="1">IFERROR(INDEX('PC&amp;PD'!$A$1:$AP$15,ROW('PC&amp;PD'!$A$15),MATCH(INDIRECT(T1809),'PC&amp;PD'!$A$1:$AP$1,0)),"")</f>
        <v/>
      </c>
      <c r="Z1809" s="155"/>
      <c r="AA1809" s="13" t="str">
        <f t="shared" si="805"/>
        <v/>
      </c>
      <c r="AB1809" s="155"/>
      <c r="AC1809" s="13" t="str">
        <f t="shared" ca="1" si="810"/>
        <v>$AB</v>
      </c>
      <c r="AD1809" s="13" t="str" cm="1">
        <f t="array" aca="1" ref="AD1809" ca="1">IFERROR(IF((LEFT(INDIRECT("$F"&amp;$S1809),4))="GOTS",IF($G1809="Organic","GOTS_Organic_raw",(IF($G1809="Responsible","GOTS_Responsible",(IF($G1809="No Attribute (Conventional)","GOTS_conventional",(IF($G1809="Recycled Pre/Post-Consumer","GOTS_pre_post",(IF($G1809="In-Conversion","GOTS_in_conversion",(IF($G1809="Sustainably Sourced","Sustainably_sourced",""))))))))))),IF($G1809="Organic","Organic",(IF($G1809="Responsible","Responsible",(IF($G1809="No Attribute (Conventional)","No_Attribute_Conventional",(IF($G1809="Recycled Pre/Post-Consumer","Recycled_Pre_Post_Consumer",(IF($G1809="In-Conversion","In_Conversion",(IF($G1809="Recycled Pre-Consumer","Recycled_Pre_Consumer",(IF($G1809="Recycled Post-Consumer","Recycled_Post_Consumer",(IF($G1809="Sustainably Sourced","Sustainably_sourced","")))))))))))))))),"")</f>
        <v/>
      </c>
      <c r="AE1809" s="13" t="e" cm="1">
        <f t="array" aca="1" ref="AE1809" ca="1">IF(INDIRECT("$F"&amp;$S1809)="","",IF(LEFT(INDIRECT("$F"&amp;$S1809),3)="GRS","GRS_RCS_RM",IF((LEFT(INDIRECT("$F"&amp;$S1809),3))="RCS","GRS_RCS_RM",IF(INDIRECT("$F"&amp;$S1809)="OCS (No Label)","OCS_Conversion_RM",IF(LEFT(INDIRECT("$F"&amp;$S1809),3)="OCS","OCS_RM",IF(RIGHT(INDIRECT("$F"&amp;$S1809),10)="conversion","GOTS_RM_conversion",IF((LEFT(INDIRECT("$F"&amp;$S1809),4))="GOTS","GOTS_RM","Responsible_RM")))))))</f>
        <v>#REF!</v>
      </c>
      <c r="AF1809" s="13" t="str" cm="1">
        <f t="array" aca="1" ref="AF1809" ca="1">IF($S1809="","",INDIRECT("$Z"&amp;$S1809))</f>
        <v/>
      </c>
      <c r="AG1809" s="155"/>
      <c r="AH1809" s="13" t="str" cm="1">
        <f t="array" aca="1" ref="AH1809" ca="1">IFERROR(INDIRECT("$ag"&amp;S1809),"")</f>
        <v/>
      </c>
      <c r="AI1809" s="13" t="e" cm="1">
        <f t="array" aca="1" ref="AI1809" ca="1">INDIRECT("O"&amp;S1808)</f>
        <v>#REF!</v>
      </c>
      <c r="AJ1809" s="13" t="str">
        <f>IF($I1809="","",INDEX('Raw Material'!$A$1:$J$75,MATCH(I1809,'Raw Material'!$A$1:$A$75,0),(MATCH(G1809,'Raw Material'!$A$1:$J$1,0))))</f>
        <v/>
      </c>
      <c r="AK1809" s="13" t="str">
        <f t="shared" si="806"/>
        <v>YANLIŞRM</v>
      </c>
      <c r="AL1809" s="153" t="str">
        <f t="shared" si="807"/>
        <v/>
      </c>
    </row>
    <row r="1810" spans="1:38" ht="16.5" customHeight="1">
      <c r="A1810" s="161"/>
      <c r="B1810" s="166"/>
      <c r="C1810" s="167"/>
      <c r="D1810" s="156"/>
      <c r="E1810" s="156"/>
      <c r="F1810" s="174"/>
      <c r="G1810" s="181"/>
      <c r="H1810" s="182"/>
      <c r="I1810" s="182"/>
      <c r="J1810" s="182"/>
      <c r="K1810" s="32"/>
      <c r="L1810" s="178"/>
      <c r="M1810" s="178"/>
      <c r="N1810" s="81"/>
      <c r="O1810" s="185"/>
      <c r="P1810" s="103"/>
      <c r="Q1810" s="84" t="str">
        <f t="shared" si="808"/>
        <v/>
      </c>
      <c r="R1810" s="159"/>
      <c r="S1810" s="28" t="str" cm="1">
        <f t="array" aca="1" ref="S1810" ca="1">IF(INDIRECT("A"&amp;114+$U1810)&lt;&gt;"",114+$U1810,"")</f>
        <v/>
      </c>
      <c r="T1810" s="28" t="str">
        <f t="shared" ca="1" si="809"/>
        <v>$B</v>
      </c>
      <c r="U1810" s="29">
        <f t="shared" si="815"/>
        <v>1692</v>
      </c>
      <c r="V1810" s="29">
        <v>141.333333333344</v>
      </c>
      <c r="W1810" s="29">
        <f t="shared" si="820"/>
        <v>141</v>
      </c>
      <c r="X1810" s="41" t="str" cm="1">
        <f t="array" aca="1" ref="X1810" ca="1">IFERROR(INDEX('PC&amp;PD'!$A$1:$AP$15,ROW('PC&amp;PD'!$A$15),MATCH(INDIRECT(T1810),'PC&amp;PD'!$A$1:$AP$1,0)),"")</f>
        <v/>
      </c>
      <c r="Z1810" s="155"/>
      <c r="AA1810" s="13" t="str">
        <f t="shared" si="805"/>
        <v/>
      </c>
      <c r="AB1810" s="155"/>
      <c r="AC1810" s="13" t="str">
        <f t="shared" ca="1" si="810"/>
        <v>$AB</v>
      </c>
      <c r="AD1810" s="13" t="str" cm="1">
        <f t="array" aca="1" ref="AD1810" ca="1">IFERROR(IF((LEFT(INDIRECT("$F"&amp;$S1810),4))="GOTS",IF($G1810="Organic","GOTS_Organic_raw",(IF($G1810="Responsible","GOTS_Responsible",(IF($G1810="No Attribute (Conventional)","GOTS_conventional",(IF($G1810="Recycled Pre/Post-Consumer","GOTS_pre_post",(IF($G1810="In-Conversion","GOTS_in_conversion",(IF($G1810="Sustainably Sourced","Sustainably_sourced",""))))))))))),IF($G1810="Organic","Organic",(IF($G1810="Responsible","Responsible",(IF($G1810="No Attribute (Conventional)","No_Attribute_Conventional",(IF($G1810="Recycled Pre/Post-Consumer","Recycled_Pre_Post_Consumer",(IF($G1810="In-Conversion","In_Conversion",(IF($G1810="Recycled Pre-Consumer","Recycled_Pre_Consumer",(IF($G1810="Recycled Post-Consumer","Recycled_Post_Consumer",(IF($G1810="Sustainably Sourced","Sustainably_sourced","")))))))))))))))),"")</f>
        <v/>
      </c>
      <c r="AE1810" s="13" t="e" cm="1">
        <f t="array" aca="1" ref="AE1810" ca="1">IF(INDIRECT("$F"&amp;$S1810)="","",IF(LEFT(INDIRECT("$F"&amp;$S1810),3)="GRS","GRS_RCS_RM",IF((LEFT(INDIRECT("$F"&amp;$S1810),3))="RCS","GRS_RCS_RM",IF(INDIRECT("$F"&amp;$S1810)="OCS (No Label)","OCS_Conversion_RM",IF(LEFT(INDIRECT("$F"&amp;$S1810),3)="OCS","OCS_RM",IF(RIGHT(INDIRECT("$F"&amp;$S1810),10)="conversion","GOTS_RM_conversion",IF((LEFT(INDIRECT("$F"&amp;$S1810),4))="GOTS","GOTS_RM","Responsible_RM")))))))</f>
        <v>#REF!</v>
      </c>
      <c r="AF1810" s="13" t="str" cm="1">
        <f t="array" aca="1" ref="AF1810" ca="1">IF($S1810="","",INDIRECT("$Z"&amp;$S1810))</f>
        <v/>
      </c>
      <c r="AG1810" s="155"/>
      <c r="AH1810" s="13" t="str" cm="1">
        <f t="array" aca="1" ref="AH1810" ca="1">IFERROR(INDIRECT("$ag"&amp;S1810),"")</f>
        <v/>
      </c>
      <c r="AI1810" s="13" t="e" cm="1">
        <f t="array" aca="1" ref="AI1810" ca="1">INDIRECT("O"&amp;S1809)</f>
        <v>#REF!</v>
      </c>
      <c r="AJ1810" s="13" t="str">
        <f>IF($I1810="","",INDEX('Raw Material'!$A$1:$J$75,MATCH(I1810,'Raw Material'!$A$1:$A$75,0),(MATCH(G1810,'Raw Material'!$A$1:$J$1,0))))</f>
        <v/>
      </c>
      <c r="AK1810" s="13" t="str">
        <f t="shared" si="806"/>
        <v>YANLIŞRM</v>
      </c>
      <c r="AL1810" s="153" t="str">
        <f t="shared" si="807"/>
        <v/>
      </c>
    </row>
    <row r="1811" spans="1:38" ht="16.5" customHeight="1">
      <c r="A1811" s="161"/>
      <c r="B1811" s="166"/>
      <c r="C1811" s="167"/>
      <c r="D1811" s="156"/>
      <c r="E1811" s="156"/>
      <c r="F1811" s="174"/>
      <c r="G1811" s="181"/>
      <c r="H1811" s="182"/>
      <c r="I1811" s="182"/>
      <c r="J1811" s="182"/>
      <c r="K1811" s="32"/>
      <c r="L1811" s="178"/>
      <c r="M1811" s="178"/>
      <c r="N1811" s="81"/>
      <c r="O1811" s="185"/>
      <c r="P1811" s="103"/>
      <c r="Q1811" s="84" t="str">
        <f t="shared" si="808"/>
        <v/>
      </c>
      <c r="R1811" s="159"/>
      <c r="S1811" s="28" t="str" cm="1">
        <f t="array" aca="1" ref="S1811" ca="1">IF(INDIRECT("A"&amp;114+$U1811)&lt;&gt;"",114+$U1811,"")</f>
        <v/>
      </c>
      <c r="T1811" s="28" t="str">
        <f t="shared" ca="1" si="809"/>
        <v>$B</v>
      </c>
      <c r="U1811" s="29">
        <f t="shared" si="815"/>
        <v>1692</v>
      </c>
      <c r="V1811" s="29">
        <v>141.416666666678</v>
      </c>
      <c r="W1811" s="29">
        <f t="shared" si="820"/>
        <v>141</v>
      </c>
      <c r="X1811" s="41" t="str" cm="1">
        <f t="array" aca="1" ref="X1811" ca="1">IFERROR(INDEX('PC&amp;PD'!$A$1:$AP$15,ROW('PC&amp;PD'!$A$15),MATCH(INDIRECT(T1811),'PC&amp;PD'!$A$1:$AP$1,0)),"")</f>
        <v/>
      </c>
      <c r="Z1811" s="155"/>
      <c r="AA1811" s="13" t="str">
        <f t="shared" si="805"/>
        <v/>
      </c>
      <c r="AB1811" s="155"/>
      <c r="AC1811" s="13" t="str">
        <f t="shared" ca="1" si="810"/>
        <v>$AB</v>
      </c>
      <c r="AD1811" s="13" t="str" cm="1">
        <f t="array" aca="1" ref="AD1811" ca="1">IFERROR(IF((LEFT(INDIRECT("$F"&amp;$S1811),4))="GOTS",IF($G1811="Organic","GOTS_Organic_raw",(IF($G1811="Responsible","GOTS_Responsible",(IF($G1811="No Attribute (Conventional)","GOTS_conventional",(IF($G1811="Recycled Pre/Post-Consumer","GOTS_pre_post",(IF($G1811="In-Conversion","GOTS_in_conversion",(IF($G1811="Sustainably Sourced","Sustainably_sourced",""))))))))))),IF($G1811="Organic","Organic",(IF($G1811="Responsible","Responsible",(IF($G1811="No Attribute (Conventional)","No_Attribute_Conventional",(IF($G1811="Recycled Pre/Post-Consumer","Recycled_Pre_Post_Consumer",(IF($G1811="In-Conversion","In_Conversion",(IF($G1811="Recycled Pre-Consumer","Recycled_Pre_Consumer",(IF($G1811="Recycled Post-Consumer","Recycled_Post_Consumer",(IF($G1811="Sustainably Sourced","Sustainably_sourced","")))))))))))))))),"")</f>
        <v/>
      </c>
      <c r="AE1811" s="13" t="e" cm="1">
        <f t="array" aca="1" ref="AE1811" ca="1">IF(INDIRECT("$F"&amp;$S1811)="","",IF(LEFT(INDIRECT("$F"&amp;$S1811),3)="GRS","GRS_RCS_RM",IF((LEFT(INDIRECT("$F"&amp;$S1811),3))="RCS","GRS_RCS_RM",IF(INDIRECT("$F"&amp;$S1811)="OCS (No Label)","OCS_Conversion_RM",IF(LEFT(INDIRECT("$F"&amp;$S1811),3)="OCS","OCS_RM",IF(RIGHT(INDIRECT("$F"&amp;$S1811),10)="conversion","GOTS_RM_conversion",IF((LEFT(INDIRECT("$F"&amp;$S1811),4))="GOTS","GOTS_RM","Responsible_RM")))))))</f>
        <v>#REF!</v>
      </c>
      <c r="AF1811" s="13" t="str" cm="1">
        <f t="array" aca="1" ref="AF1811" ca="1">IF($S1811="","",INDIRECT("$Z"&amp;$S1811))</f>
        <v/>
      </c>
      <c r="AG1811" s="155"/>
      <c r="AH1811" s="13" t="str" cm="1">
        <f t="array" aca="1" ref="AH1811" ca="1">IFERROR(INDIRECT("$ag"&amp;S1811),"")</f>
        <v/>
      </c>
      <c r="AI1811" s="13" t="e" cm="1">
        <f t="array" aca="1" ref="AI1811" ca="1">INDIRECT("O"&amp;S1810)</f>
        <v>#REF!</v>
      </c>
      <c r="AJ1811" s="13" t="str">
        <f>IF($I1811="","",INDEX('Raw Material'!$A$1:$J$75,MATCH(I1811,'Raw Material'!$A$1:$A$75,0),(MATCH(G1811,'Raw Material'!$A$1:$J$1,0))))</f>
        <v/>
      </c>
      <c r="AK1811" s="13" t="str">
        <f t="shared" si="806"/>
        <v>YANLIŞRM</v>
      </c>
      <c r="AL1811" s="153" t="str">
        <f t="shared" si="807"/>
        <v/>
      </c>
    </row>
    <row r="1812" spans="1:38" ht="16.5" customHeight="1">
      <c r="A1812" s="162"/>
      <c r="B1812" s="168"/>
      <c r="C1812" s="169"/>
      <c r="D1812" s="156"/>
      <c r="E1812" s="156"/>
      <c r="F1812" s="175"/>
      <c r="G1812" s="181"/>
      <c r="H1812" s="182"/>
      <c r="I1812" s="182"/>
      <c r="J1812" s="182"/>
      <c r="K1812" s="32"/>
      <c r="L1812" s="179"/>
      <c r="M1812" s="179"/>
      <c r="N1812" s="81"/>
      <c r="O1812" s="185"/>
      <c r="P1812" s="103"/>
      <c r="Q1812" s="84" t="str">
        <f t="shared" si="808"/>
        <v/>
      </c>
      <c r="R1812" s="159"/>
      <c r="S1812" s="28" t="str" cm="1">
        <f t="array" aca="1" ref="S1812" ca="1">IF(INDIRECT("A"&amp;114+$U1812)&lt;&gt;"",114+$U1812,"")</f>
        <v/>
      </c>
      <c r="T1812" s="28" t="str">
        <f t="shared" ca="1" si="809"/>
        <v>$B</v>
      </c>
      <c r="U1812" s="29">
        <f t="shared" si="815"/>
        <v>1692</v>
      </c>
      <c r="V1812" s="29">
        <v>141.500000000011</v>
      </c>
      <c r="W1812" s="29">
        <f t="shared" si="820"/>
        <v>141</v>
      </c>
      <c r="X1812" s="41" t="str" cm="1">
        <f t="array" aca="1" ref="X1812" ca="1">IFERROR(INDEX('PC&amp;PD'!$A$1:$AP$15,ROW('PC&amp;PD'!$A$15),MATCH(INDIRECT(T1812),'PC&amp;PD'!$A$1:$AP$1,0)),"")</f>
        <v/>
      </c>
      <c r="Z1812" s="155"/>
      <c r="AA1812" s="13" t="str">
        <f t="shared" si="805"/>
        <v/>
      </c>
      <c r="AB1812" s="155"/>
      <c r="AC1812" s="13" t="str">
        <f t="shared" ca="1" si="810"/>
        <v>$AB</v>
      </c>
      <c r="AD1812" s="13" t="str" cm="1">
        <f t="array" aca="1" ref="AD1812" ca="1">IFERROR(IF((LEFT(INDIRECT("$F"&amp;$S1812),4))="GOTS",IF($G1812="Organic","GOTS_Organic_raw",(IF($G1812="Responsible","GOTS_Responsible",(IF($G1812="No Attribute (Conventional)","GOTS_conventional",(IF($G1812="Recycled Pre/Post-Consumer","GOTS_pre_post",(IF($G1812="In-Conversion","GOTS_in_conversion",(IF($G1812="Sustainably Sourced","Sustainably_sourced",""))))))))))),IF($G1812="Organic","Organic",(IF($G1812="Responsible","Responsible",(IF($G1812="No Attribute (Conventional)","No_Attribute_Conventional",(IF($G1812="Recycled Pre/Post-Consumer","Recycled_Pre_Post_Consumer",(IF($G1812="In-Conversion","In_Conversion",(IF($G1812="Recycled Pre-Consumer","Recycled_Pre_Consumer",(IF($G1812="Recycled Post-Consumer","Recycled_Post_Consumer",(IF($G1812="Sustainably Sourced","Sustainably_sourced","")))))))))))))))),"")</f>
        <v/>
      </c>
      <c r="AE1812" s="13" t="e" cm="1">
        <f t="array" aca="1" ref="AE1812" ca="1">IF(INDIRECT("$F"&amp;$S1812)="","",IF(LEFT(INDIRECT("$F"&amp;$S1812),3)="GRS","GRS_RCS_RM",IF((LEFT(INDIRECT("$F"&amp;$S1812),3))="RCS","GRS_RCS_RM",IF(INDIRECT("$F"&amp;$S1812)="OCS (No Label)","OCS_Conversion_RM",IF(LEFT(INDIRECT("$F"&amp;$S1812),3)="OCS","OCS_RM",IF(RIGHT(INDIRECT("$F"&amp;$S1812),10)="conversion","GOTS_RM_conversion",IF((LEFT(INDIRECT("$F"&amp;$S1812),4))="GOTS","GOTS_RM","Responsible_RM")))))))</f>
        <v>#REF!</v>
      </c>
      <c r="AF1812" s="13" t="str" cm="1">
        <f t="array" aca="1" ref="AF1812" ca="1">IF($S1812="","",INDIRECT("$Z"&amp;$S1812))</f>
        <v/>
      </c>
      <c r="AG1812" s="155"/>
      <c r="AH1812" s="13" t="str" cm="1">
        <f t="array" aca="1" ref="AH1812" ca="1">IFERROR(INDIRECT("$ag"&amp;S1812),"")</f>
        <v/>
      </c>
      <c r="AI1812" s="13" t="e" cm="1">
        <f t="array" aca="1" ref="AI1812" ca="1">INDIRECT("O"&amp;S1811)</f>
        <v>#REF!</v>
      </c>
      <c r="AJ1812" s="13" t="str">
        <f>IF($I1812="","",INDEX('Raw Material'!$A$1:$J$75,MATCH(I1812,'Raw Material'!$A$1:$A$75,0),(MATCH(G1812,'Raw Material'!$A$1:$J$1,0))))</f>
        <v/>
      </c>
      <c r="AK1812" s="13" t="str">
        <f t="shared" si="806"/>
        <v>YANLIŞRM</v>
      </c>
      <c r="AL1812" s="153" t="str">
        <f t="shared" si="807"/>
        <v/>
      </c>
    </row>
    <row r="1813" spans="1:38" ht="16.5" customHeight="1">
      <c r="A1813" s="162"/>
      <c r="B1813" s="168"/>
      <c r="C1813" s="169"/>
      <c r="D1813" s="156"/>
      <c r="E1813" s="156"/>
      <c r="F1813" s="175"/>
      <c r="G1813" s="181"/>
      <c r="H1813" s="182"/>
      <c r="I1813" s="182"/>
      <c r="J1813" s="182"/>
      <c r="K1813" s="32"/>
      <c r="L1813" s="179"/>
      <c r="M1813" s="179"/>
      <c r="N1813" s="81"/>
      <c r="O1813" s="185"/>
      <c r="P1813" s="103"/>
      <c r="Q1813" s="84" t="str">
        <f t="shared" si="808"/>
        <v/>
      </c>
      <c r="R1813" s="159"/>
      <c r="S1813" s="28" t="str" cm="1">
        <f t="array" aca="1" ref="S1813" ca="1">IF(INDIRECT("A"&amp;114+$U1813)&lt;&gt;"",114+$U1813,"")</f>
        <v/>
      </c>
      <c r="T1813" s="28" t="str">
        <f t="shared" ca="1" si="809"/>
        <v>$B</v>
      </c>
      <c r="U1813" s="29">
        <f t="shared" si="815"/>
        <v>1692</v>
      </c>
      <c r="V1813" s="29">
        <v>141.583333333344</v>
      </c>
      <c r="W1813" s="29">
        <f t="shared" si="820"/>
        <v>141</v>
      </c>
      <c r="X1813" s="41" t="str" cm="1">
        <f t="array" aca="1" ref="X1813" ca="1">IFERROR(INDEX('PC&amp;PD'!$A$1:$AP$15,ROW('PC&amp;PD'!$A$15),MATCH(INDIRECT(T1813),'PC&amp;PD'!$A$1:$AP$1,0)),"")</f>
        <v/>
      </c>
      <c r="Z1813" s="155"/>
      <c r="AA1813" s="13" t="str">
        <f t="shared" si="805"/>
        <v/>
      </c>
      <c r="AB1813" s="155"/>
      <c r="AC1813" s="13" t="str">
        <f t="shared" ca="1" si="810"/>
        <v>$AB</v>
      </c>
      <c r="AD1813" s="13" t="str" cm="1">
        <f t="array" aca="1" ref="AD1813" ca="1">IFERROR(IF((LEFT(INDIRECT("$F"&amp;$S1813),4))="GOTS",IF($G1813="Organic","GOTS_Organic_raw",(IF($G1813="Responsible","GOTS_Responsible",(IF($G1813="No Attribute (Conventional)","GOTS_conventional",(IF($G1813="Recycled Pre/Post-Consumer","GOTS_pre_post",(IF($G1813="In-Conversion","GOTS_in_conversion",(IF($G1813="Sustainably Sourced","Sustainably_sourced",""))))))))))),IF($G1813="Organic","Organic",(IF($G1813="Responsible","Responsible",(IF($G1813="No Attribute (Conventional)","No_Attribute_Conventional",(IF($G1813="Recycled Pre/Post-Consumer","Recycled_Pre_Post_Consumer",(IF($G1813="In-Conversion","In_Conversion",(IF($G1813="Recycled Pre-Consumer","Recycled_Pre_Consumer",(IF($G1813="Recycled Post-Consumer","Recycled_Post_Consumer",(IF($G1813="Sustainably Sourced","Sustainably_sourced","")))))))))))))))),"")</f>
        <v/>
      </c>
      <c r="AE1813" s="13" t="e" cm="1">
        <f t="array" aca="1" ref="AE1813" ca="1">IF(INDIRECT("$F"&amp;$S1813)="","",IF(LEFT(INDIRECT("$F"&amp;$S1813),3)="GRS","GRS_RCS_RM",IF((LEFT(INDIRECT("$F"&amp;$S1813),3))="RCS","GRS_RCS_RM",IF(INDIRECT("$F"&amp;$S1813)="OCS (No Label)","OCS_Conversion_RM",IF(LEFT(INDIRECT("$F"&amp;$S1813),3)="OCS","OCS_RM",IF(RIGHT(INDIRECT("$F"&amp;$S1813),10)="conversion","GOTS_RM_conversion",IF((LEFT(INDIRECT("$F"&amp;$S1813),4))="GOTS","GOTS_RM","Responsible_RM")))))))</f>
        <v>#REF!</v>
      </c>
      <c r="AF1813" s="13" t="str" cm="1">
        <f t="array" aca="1" ref="AF1813" ca="1">IF($S1813="","",INDIRECT("$Z"&amp;$S1813))</f>
        <v/>
      </c>
      <c r="AG1813" s="155"/>
      <c r="AH1813" s="13" t="str" cm="1">
        <f t="array" aca="1" ref="AH1813" ca="1">IFERROR(INDIRECT("$ag"&amp;S1813),"")</f>
        <v/>
      </c>
      <c r="AI1813" s="13" t="e" cm="1">
        <f t="array" aca="1" ref="AI1813" ca="1">INDIRECT("O"&amp;S1812)</f>
        <v>#REF!</v>
      </c>
      <c r="AJ1813" s="13" t="str">
        <f>IF($I1813="","",INDEX('Raw Material'!$A$1:$J$75,MATCH(I1813,'Raw Material'!$A$1:$A$75,0),(MATCH(G1813,'Raw Material'!$A$1:$J$1,0))))</f>
        <v/>
      </c>
      <c r="AK1813" s="13" t="str">
        <f t="shared" si="806"/>
        <v>YANLIŞRM</v>
      </c>
      <c r="AL1813" s="153" t="str">
        <f t="shared" si="807"/>
        <v/>
      </c>
    </row>
    <row r="1814" spans="1:38" ht="16.5" customHeight="1">
      <c r="A1814" s="162"/>
      <c r="B1814" s="168"/>
      <c r="C1814" s="169"/>
      <c r="D1814" s="156"/>
      <c r="E1814" s="156"/>
      <c r="F1814" s="175"/>
      <c r="G1814" s="181"/>
      <c r="H1814" s="182"/>
      <c r="I1814" s="182"/>
      <c r="J1814" s="182"/>
      <c r="K1814" s="32"/>
      <c r="L1814" s="179"/>
      <c r="M1814" s="179"/>
      <c r="N1814" s="81"/>
      <c r="O1814" s="185"/>
      <c r="P1814" s="103"/>
      <c r="Q1814" s="84" t="str">
        <f t="shared" si="808"/>
        <v/>
      </c>
      <c r="R1814" s="159"/>
      <c r="S1814" s="28" t="str" cm="1">
        <f t="array" aca="1" ref="S1814" ca="1">IF(INDIRECT("A"&amp;114+$U1814)&lt;&gt;"",114+$U1814,"")</f>
        <v/>
      </c>
      <c r="T1814" s="28" t="str">
        <f t="shared" ca="1" si="809"/>
        <v>$B</v>
      </c>
      <c r="U1814" s="29">
        <f t="shared" si="815"/>
        <v>1692</v>
      </c>
      <c r="V1814" s="29">
        <v>141.666666666678</v>
      </c>
      <c r="W1814" s="29">
        <f t="shared" si="820"/>
        <v>141</v>
      </c>
      <c r="X1814" s="41" t="str" cm="1">
        <f t="array" aca="1" ref="X1814" ca="1">IFERROR(INDEX('PC&amp;PD'!$A$1:$AP$15,ROW('PC&amp;PD'!$A$15),MATCH(INDIRECT(T1814),'PC&amp;PD'!$A$1:$AP$1,0)),"")</f>
        <v/>
      </c>
      <c r="Z1814" s="155"/>
      <c r="AA1814" s="13" t="str">
        <f t="shared" si="805"/>
        <v/>
      </c>
      <c r="AB1814" s="155"/>
      <c r="AC1814" s="13" t="str">
        <f t="shared" ca="1" si="810"/>
        <v>$AB</v>
      </c>
      <c r="AD1814" s="13" t="str" cm="1">
        <f t="array" aca="1" ref="AD1814" ca="1">IFERROR(IF((LEFT(INDIRECT("$F"&amp;$S1814),4))="GOTS",IF($G1814="Organic","GOTS_Organic_raw",(IF($G1814="Responsible","GOTS_Responsible",(IF($G1814="No Attribute (Conventional)","GOTS_conventional",(IF($G1814="Recycled Pre/Post-Consumer","GOTS_pre_post",(IF($G1814="In-Conversion","GOTS_in_conversion",(IF($G1814="Sustainably Sourced","Sustainably_sourced",""))))))))))),IF($G1814="Organic","Organic",(IF($G1814="Responsible","Responsible",(IF($G1814="No Attribute (Conventional)","No_Attribute_Conventional",(IF($G1814="Recycled Pre/Post-Consumer","Recycled_Pre_Post_Consumer",(IF($G1814="In-Conversion","In_Conversion",(IF($G1814="Recycled Pre-Consumer","Recycled_Pre_Consumer",(IF($G1814="Recycled Post-Consumer","Recycled_Post_Consumer",(IF($G1814="Sustainably Sourced","Sustainably_sourced","")))))))))))))))),"")</f>
        <v/>
      </c>
      <c r="AE1814" s="13" t="e" cm="1">
        <f t="array" aca="1" ref="AE1814" ca="1">IF(INDIRECT("$F"&amp;$S1814)="","",IF(LEFT(INDIRECT("$F"&amp;$S1814),3)="GRS","GRS_RCS_RM",IF((LEFT(INDIRECT("$F"&amp;$S1814),3))="RCS","GRS_RCS_RM",IF(INDIRECT("$F"&amp;$S1814)="OCS (No Label)","OCS_Conversion_RM",IF(LEFT(INDIRECT("$F"&amp;$S1814),3)="OCS","OCS_RM",IF(RIGHT(INDIRECT("$F"&amp;$S1814),10)="conversion","GOTS_RM_conversion",IF((LEFT(INDIRECT("$F"&amp;$S1814),4))="GOTS","GOTS_RM","Responsible_RM")))))))</f>
        <v>#REF!</v>
      </c>
      <c r="AF1814" s="13" t="str" cm="1">
        <f t="array" aca="1" ref="AF1814" ca="1">IF($S1814="","",INDIRECT("$Z"&amp;$S1814))</f>
        <v/>
      </c>
      <c r="AG1814" s="155"/>
      <c r="AH1814" s="13" t="str" cm="1">
        <f t="array" aca="1" ref="AH1814" ca="1">IFERROR(INDIRECT("$ag"&amp;S1814),"")</f>
        <v/>
      </c>
      <c r="AI1814" s="13" t="e" cm="1">
        <f t="array" aca="1" ref="AI1814" ca="1">INDIRECT("O"&amp;S1813)</f>
        <v>#REF!</v>
      </c>
      <c r="AJ1814" s="13" t="str">
        <f>IF($I1814="","",INDEX('Raw Material'!$A$1:$J$75,MATCH(I1814,'Raw Material'!$A$1:$A$75,0),(MATCH(G1814,'Raw Material'!$A$1:$J$1,0))))</f>
        <v/>
      </c>
      <c r="AK1814" s="13" t="str">
        <f t="shared" si="806"/>
        <v>YANLIŞRM</v>
      </c>
      <c r="AL1814" s="153" t="str">
        <f t="shared" si="807"/>
        <v/>
      </c>
    </row>
    <row r="1815" spans="1:38" ht="16.5" customHeight="1">
      <c r="A1815" s="162"/>
      <c r="B1815" s="168"/>
      <c r="C1815" s="169"/>
      <c r="D1815" s="156"/>
      <c r="E1815" s="156"/>
      <c r="F1815" s="175"/>
      <c r="G1815" s="181"/>
      <c r="H1815" s="182"/>
      <c r="I1815" s="182"/>
      <c r="J1815" s="182"/>
      <c r="K1815" s="32"/>
      <c r="L1815" s="179"/>
      <c r="M1815" s="179"/>
      <c r="N1815" s="81"/>
      <c r="O1815" s="185"/>
      <c r="P1815" s="103"/>
      <c r="Q1815" s="84" t="str">
        <f t="shared" si="808"/>
        <v/>
      </c>
      <c r="R1815" s="159"/>
      <c r="S1815" s="28" t="str" cm="1">
        <f t="array" aca="1" ref="S1815" ca="1">IF(INDIRECT("A"&amp;114+$U1815)&lt;&gt;"",114+$U1815,"")</f>
        <v/>
      </c>
      <c r="T1815" s="28" t="str">
        <f t="shared" ca="1" si="809"/>
        <v>$B</v>
      </c>
      <c r="U1815" s="29">
        <f t="shared" si="815"/>
        <v>1692</v>
      </c>
      <c r="V1815" s="29">
        <v>141.750000000011</v>
      </c>
      <c r="W1815" s="29">
        <f t="shared" si="820"/>
        <v>141</v>
      </c>
      <c r="X1815" s="41" t="str" cm="1">
        <f t="array" aca="1" ref="X1815" ca="1">IFERROR(INDEX('PC&amp;PD'!$A$1:$AP$15,ROW('PC&amp;PD'!$A$15),MATCH(INDIRECT(T1815),'PC&amp;PD'!$A$1:$AP$1,0)),"")</f>
        <v/>
      </c>
      <c r="Z1815" s="155"/>
      <c r="AA1815" s="13" t="str">
        <f t="shared" si="805"/>
        <v/>
      </c>
      <c r="AB1815" s="155"/>
      <c r="AC1815" s="13" t="str">
        <f t="shared" ca="1" si="810"/>
        <v>$AB</v>
      </c>
      <c r="AD1815" s="13" t="str" cm="1">
        <f t="array" aca="1" ref="AD1815" ca="1">IFERROR(IF((LEFT(INDIRECT("$F"&amp;$S1815),4))="GOTS",IF($G1815="Organic","GOTS_Organic_raw",(IF($G1815="Responsible","GOTS_Responsible",(IF($G1815="No Attribute (Conventional)","GOTS_conventional",(IF($G1815="Recycled Pre/Post-Consumer","GOTS_pre_post",(IF($G1815="In-Conversion","GOTS_in_conversion",(IF($G1815="Sustainably Sourced","Sustainably_sourced",""))))))))))),IF($G1815="Organic","Organic",(IF($G1815="Responsible","Responsible",(IF($G1815="No Attribute (Conventional)","No_Attribute_Conventional",(IF($G1815="Recycled Pre/Post-Consumer","Recycled_Pre_Post_Consumer",(IF($G1815="In-Conversion","In_Conversion",(IF($G1815="Recycled Pre-Consumer","Recycled_Pre_Consumer",(IF($G1815="Recycled Post-Consumer","Recycled_Post_Consumer",(IF($G1815="Sustainably Sourced","Sustainably_sourced","")))))))))))))))),"")</f>
        <v/>
      </c>
      <c r="AE1815" s="13" t="e" cm="1">
        <f t="array" aca="1" ref="AE1815" ca="1">IF(INDIRECT("$F"&amp;$S1815)="","",IF(LEFT(INDIRECT("$F"&amp;$S1815),3)="GRS","GRS_RCS_RM",IF((LEFT(INDIRECT("$F"&amp;$S1815),3))="RCS","GRS_RCS_RM",IF(INDIRECT("$F"&amp;$S1815)="OCS (No Label)","OCS_Conversion_RM",IF(LEFT(INDIRECT("$F"&amp;$S1815),3)="OCS","OCS_RM",IF(RIGHT(INDIRECT("$F"&amp;$S1815),10)="conversion","GOTS_RM_conversion",IF((LEFT(INDIRECT("$F"&amp;$S1815),4))="GOTS","GOTS_RM","Responsible_RM")))))))</f>
        <v>#REF!</v>
      </c>
      <c r="AF1815" s="13" t="str" cm="1">
        <f t="array" aca="1" ref="AF1815" ca="1">IF($S1815="","",INDIRECT("$Z"&amp;$S1815))</f>
        <v/>
      </c>
      <c r="AG1815" s="155"/>
      <c r="AH1815" s="13" t="str" cm="1">
        <f t="array" aca="1" ref="AH1815" ca="1">IFERROR(INDIRECT("$ag"&amp;S1815),"")</f>
        <v/>
      </c>
      <c r="AI1815" s="13" t="e" cm="1">
        <f t="array" aca="1" ref="AI1815" ca="1">INDIRECT("O"&amp;S1814)</f>
        <v>#REF!</v>
      </c>
      <c r="AJ1815" s="13" t="str">
        <f>IF($I1815="","",INDEX('Raw Material'!$A$1:$J$75,MATCH(I1815,'Raw Material'!$A$1:$A$75,0),(MATCH(G1815,'Raw Material'!$A$1:$J$1,0))))</f>
        <v/>
      </c>
      <c r="AK1815" s="13" t="str">
        <f t="shared" si="806"/>
        <v>YANLIŞRM</v>
      </c>
      <c r="AL1815" s="153" t="str">
        <f t="shared" si="807"/>
        <v/>
      </c>
    </row>
    <row r="1816" spans="1:38" ht="16.5" customHeight="1">
      <c r="A1816" s="162"/>
      <c r="B1816" s="168"/>
      <c r="C1816" s="169"/>
      <c r="D1816" s="156"/>
      <c r="E1816" s="156"/>
      <c r="F1816" s="175"/>
      <c r="G1816" s="181"/>
      <c r="H1816" s="182"/>
      <c r="I1816" s="182"/>
      <c r="J1816" s="182"/>
      <c r="K1816" s="32"/>
      <c r="L1816" s="179"/>
      <c r="M1816" s="179"/>
      <c r="N1816" s="81"/>
      <c r="O1816" s="185"/>
      <c r="P1816" s="103"/>
      <c r="Q1816" s="84" t="str">
        <f t="shared" si="808"/>
        <v/>
      </c>
      <c r="R1816" s="159"/>
      <c r="S1816" s="28" t="str" cm="1">
        <f t="array" aca="1" ref="S1816" ca="1">IF(INDIRECT("A"&amp;114+$U1816)&lt;&gt;"",114+$U1816,"")</f>
        <v/>
      </c>
      <c r="T1816" s="28" t="str">
        <f t="shared" ca="1" si="809"/>
        <v>$B</v>
      </c>
      <c r="U1816" s="29">
        <f t="shared" si="815"/>
        <v>1692</v>
      </c>
      <c r="V1816" s="29">
        <v>141.833333333344</v>
      </c>
      <c r="W1816" s="29">
        <f t="shared" si="820"/>
        <v>141</v>
      </c>
      <c r="X1816" s="41" t="str" cm="1">
        <f t="array" aca="1" ref="X1816" ca="1">IFERROR(INDEX('PC&amp;PD'!$A$1:$AP$15,ROW('PC&amp;PD'!$A$15),MATCH(INDIRECT(T1816),'PC&amp;PD'!$A$1:$AP$1,0)),"")</f>
        <v/>
      </c>
      <c r="Z1816" s="155"/>
      <c r="AA1816" s="13" t="str">
        <f t="shared" si="805"/>
        <v/>
      </c>
      <c r="AB1816" s="155"/>
      <c r="AC1816" s="13" t="str">
        <f t="shared" ca="1" si="810"/>
        <v>$AB</v>
      </c>
      <c r="AD1816" s="13" t="str" cm="1">
        <f t="array" aca="1" ref="AD1816" ca="1">IFERROR(IF((LEFT(INDIRECT("$F"&amp;$S1816),4))="GOTS",IF($G1816="Organic","GOTS_Organic_raw",(IF($G1816="Responsible","GOTS_Responsible",(IF($G1816="No Attribute (Conventional)","GOTS_conventional",(IF($G1816="Recycled Pre/Post-Consumer","GOTS_pre_post",(IF($G1816="In-Conversion","GOTS_in_conversion",(IF($G1816="Sustainably Sourced","Sustainably_sourced",""))))))))))),IF($G1816="Organic","Organic",(IF($G1816="Responsible","Responsible",(IF($G1816="No Attribute (Conventional)","No_Attribute_Conventional",(IF($G1816="Recycled Pre/Post-Consumer","Recycled_Pre_Post_Consumer",(IF($G1816="In-Conversion","In_Conversion",(IF($G1816="Recycled Pre-Consumer","Recycled_Pre_Consumer",(IF($G1816="Recycled Post-Consumer","Recycled_Post_Consumer",(IF($G1816="Sustainably Sourced","Sustainably_sourced","")))))))))))))))),"")</f>
        <v/>
      </c>
      <c r="AE1816" s="13" t="e" cm="1">
        <f t="array" aca="1" ref="AE1816" ca="1">IF(INDIRECT("$F"&amp;$S1816)="","",IF(LEFT(INDIRECT("$F"&amp;$S1816),3)="GRS","GRS_RCS_RM",IF((LEFT(INDIRECT("$F"&amp;$S1816),3))="RCS","GRS_RCS_RM",IF(INDIRECT("$F"&amp;$S1816)="OCS (No Label)","OCS_Conversion_RM",IF(LEFT(INDIRECT("$F"&amp;$S1816),3)="OCS","OCS_RM",IF(RIGHT(INDIRECT("$F"&amp;$S1816),10)="conversion","GOTS_RM_conversion",IF((LEFT(INDIRECT("$F"&amp;$S1816),4))="GOTS","GOTS_RM","Responsible_RM")))))))</f>
        <v>#REF!</v>
      </c>
      <c r="AF1816" s="13" t="str" cm="1">
        <f t="array" aca="1" ref="AF1816" ca="1">IF($S1816="","",INDIRECT("$Z"&amp;$S1816))</f>
        <v/>
      </c>
      <c r="AG1816" s="155"/>
      <c r="AH1816" s="13" t="str" cm="1">
        <f t="array" aca="1" ref="AH1816" ca="1">IFERROR(INDIRECT("$ag"&amp;S1816),"")</f>
        <v/>
      </c>
      <c r="AI1816" s="13" t="e" cm="1">
        <f t="array" aca="1" ref="AI1816" ca="1">INDIRECT("O"&amp;S1815)</f>
        <v>#REF!</v>
      </c>
      <c r="AJ1816" s="13" t="str">
        <f>IF($I1816="","",INDEX('Raw Material'!$A$1:$J$75,MATCH(I1816,'Raw Material'!$A$1:$A$75,0),(MATCH(G1816,'Raw Material'!$A$1:$J$1,0))))</f>
        <v/>
      </c>
      <c r="AK1816" s="13" t="str">
        <f t="shared" si="806"/>
        <v>YANLIŞRM</v>
      </c>
      <c r="AL1816" s="153" t="str">
        <f t="shared" si="807"/>
        <v/>
      </c>
    </row>
    <row r="1817" spans="1:38" ht="16.5" customHeight="1" thickBot="1">
      <c r="A1817" s="163"/>
      <c r="B1817" s="170"/>
      <c r="C1817" s="171"/>
      <c r="D1817" s="156"/>
      <c r="E1817" s="156"/>
      <c r="F1817" s="176"/>
      <c r="G1817" s="157"/>
      <c r="H1817" s="158"/>
      <c r="I1817" s="158"/>
      <c r="J1817" s="158"/>
      <c r="K1817" s="33"/>
      <c r="L1817" s="180"/>
      <c r="M1817" s="180"/>
      <c r="N1817" s="82"/>
      <c r="O1817" s="186"/>
      <c r="P1817" s="103"/>
      <c r="Q1817" s="84" t="str">
        <f t="shared" si="808"/>
        <v/>
      </c>
      <c r="R1817" s="159"/>
      <c r="S1817" s="28" t="str" cm="1">
        <f t="array" aca="1" ref="S1817" ca="1">IF(INDIRECT("A"&amp;114+$U1817)&lt;&gt;"",114+$U1817,"")</f>
        <v/>
      </c>
      <c r="T1817" s="28" t="str">
        <f t="shared" ca="1" si="809"/>
        <v>$B</v>
      </c>
      <c r="U1817" s="29">
        <f t="shared" si="815"/>
        <v>1692</v>
      </c>
      <c r="V1817" s="29">
        <v>141.916666666678</v>
      </c>
      <c r="W1817" s="29">
        <f t="shared" si="820"/>
        <v>141</v>
      </c>
      <c r="X1817" s="41" t="str" cm="1">
        <f t="array" aca="1" ref="X1817" ca="1">IFERROR(INDEX('PC&amp;PD'!$A$1:$AP$15,ROW('PC&amp;PD'!$A$15),MATCH(INDIRECT(T1817),'PC&amp;PD'!$A$1:$AP$1,0)),"")</f>
        <v/>
      </c>
      <c r="Z1817" s="155"/>
      <c r="AA1817" s="13" t="str">
        <f t="shared" si="805"/>
        <v/>
      </c>
      <c r="AB1817" s="155"/>
      <c r="AC1817" s="13" t="str">
        <f t="shared" ca="1" si="810"/>
        <v>$AB</v>
      </c>
      <c r="AD1817" s="13" t="str" cm="1">
        <f t="array" aca="1" ref="AD1817" ca="1">IFERROR(IF((LEFT(INDIRECT("$F"&amp;$S1817),4))="GOTS",IF($G1817="Organic","GOTS_Organic_raw",(IF($G1817="Responsible","GOTS_Responsible",(IF($G1817="No Attribute (Conventional)","GOTS_conventional",(IF($G1817="Recycled Pre/Post-Consumer","GOTS_pre_post",(IF($G1817="In-Conversion","GOTS_in_conversion",(IF($G1817="Sustainably Sourced","Sustainably_sourced",""))))))))))),IF($G1817="Organic","Organic",(IF($G1817="Responsible","Responsible",(IF($G1817="No Attribute (Conventional)","No_Attribute_Conventional",(IF($G1817="Recycled Pre/Post-Consumer","Recycled_Pre_Post_Consumer",(IF($G1817="In-Conversion","In_Conversion",(IF($G1817="Recycled Pre-Consumer","Recycled_Pre_Consumer",(IF($G1817="Recycled Post-Consumer","Recycled_Post_Consumer",(IF($G1817="Sustainably Sourced","Sustainably_sourced","")))))))))))))))),"")</f>
        <v/>
      </c>
      <c r="AE1817" s="13" t="e" cm="1">
        <f t="array" aca="1" ref="AE1817" ca="1">IF(INDIRECT("$F"&amp;$S1817)="","",IF(LEFT(INDIRECT("$F"&amp;$S1817),3)="GRS","GRS_RCS_RM",IF((LEFT(INDIRECT("$F"&amp;$S1817),3))="RCS","GRS_RCS_RM",IF(INDIRECT("$F"&amp;$S1817)="OCS (No Label)","OCS_Conversion_RM",IF(LEFT(INDIRECT("$F"&amp;$S1817),3)="OCS","OCS_RM",IF(RIGHT(INDIRECT("$F"&amp;$S1817),10)="conversion","GOTS_RM_conversion",IF((LEFT(INDIRECT("$F"&amp;$S1817),4))="GOTS","GOTS_RM","Responsible_RM")))))))</f>
        <v>#REF!</v>
      </c>
      <c r="AF1817" s="13" t="str" cm="1">
        <f t="array" aca="1" ref="AF1817" ca="1">IF($S1817="","",INDIRECT("$Z"&amp;$S1817))</f>
        <v/>
      </c>
      <c r="AG1817" s="155"/>
      <c r="AH1817" s="13" t="str" cm="1">
        <f t="array" aca="1" ref="AH1817" ca="1">IFERROR(INDIRECT("$ag"&amp;S1817),"")</f>
        <v/>
      </c>
      <c r="AI1817" s="13" t="e" cm="1">
        <f t="array" aca="1" ref="AI1817" ca="1">INDIRECT("O"&amp;S1816)</f>
        <v>#REF!</v>
      </c>
      <c r="AJ1817" s="13" t="str">
        <f>IF($I1817="","",INDEX('Raw Material'!$A$1:$J$75,MATCH(I1817,'Raw Material'!$A$1:$A$75,0),(MATCH(G1817,'Raw Material'!$A$1:$J$1,0))))</f>
        <v/>
      </c>
      <c r="AK1817" s="13" t="str">
        <f t="shared" si="806"/>
        <v>YANLIŞRM</v>
      </c>
      <c r="AL1817" s="153" t="str">
        <f t="shared" si="807"/>
        <v/>
      </c>
    </row>
    <row r="1818" spans="1:38" ht="16.5" customHeight="1">
      <c r="A1818" s="160" t="str">
        <f>IF(B1818="","",COUNTA($B$114:$B1818))</f>
        <v/>
      </c>
      <c r="B1818" s="164"/>
      <c r="C1818" s="165"/>
      <c r="D1818" s="183"/>
      <c r="E1818" s="183"/>
      <c r="F1818" s="172"/>
      <c r="G1818" s="212"/>
      <c r="H1818" s="206"/>
      <c r="I1818" s="206"/>
      <c r="J1818" s="206"/>
      <c r="K1818" s="31"/>
      <c r="L1818" s="177" t="str">
        <f t="shared" ref="L1818" si="826">IF(R1818="","",LEFT(R1818,LEN(R1818)-2))</f>
        <v/>
      </c>
      <c r="M1818" s="177"/>
      <c r="N1818" s="80"/>
      <c r="O1818" s="184"/>
      <c r="P1818" s="103"/>
      <c r="Q1818" s="84" t="str">
        <f t="shared" si="808"/>
        <v/>
      </c>
      <c r="R1818" s="159" t="str">
        <f t="shared" ref="R1818" si="827">CONCATENATE($Q1818,Q1819,Q1820,Q1821,Q1822,Q1823,$Q1824,$Q1825,$Q1826,$Q1827,Q1828,Q1829)</f>
        <v/>
      </c>
      <c r="S1818" s="28" t="str" cm="1">
        <f t="array" aca="1" ref="S1818" ca="1">IF(INDIRECT("A"&amp;114+$U1818)&lt;&gt;"",114+$U1818,"")</f>
        <v/>
      </c>
      <c r="T1818" s="28" t="str">
        <f t="shared" ca="1" si="809"/>
        <v>$B</v>
      </c>
      <c r="U1818" s="29">
        <f t="shared" si="815"/>
        <v>1704</v>
      </c>
      <c r="V1818" s="29">
        <v>142.000000000011</v>
      </c>
      <c r="W1818" s="29">
        <f t="shared" si="820"/>
        <v>142</v>
      </c>
      <c r="X1818" s="41" t="str" cm="1">
        <f t="array" aca="1" ref="X1818" ca="1">IFERROR(INDEX('PC&amp;PD'!$A$1:$AP$15,ROW('PC&amp;PD'!$A$15),MATCH(INDIRECT(T1818),'PC&amp;PD'!$A$1:$AP$1,0)),"")</f>
        <v/>
      </c>
      <c r="Z1818" s="155" t="str">
        <f t="shared" ref="Z1818" si="828">IFERROR(IF($F1818="OCS 100","OCS (OCS 100)",IF($F1818="OCS Blended","OCS (OCS Blended)",IF($F1818="OCS (No Label)","OCS (No Label)",IF($F1818="RCS 100","RCS (RCS 100)",IF($F1818="RCS Blended","RCS (RCS Blended)",IF($F1818="GRS","GRS (GRS)",IF($F1818="GRS (No Label)", "GRS (No Label)",IF($F1818="RDS","RDS (RDS)",IF($F1818="RWS","RWS (RWS)",IF($F1818="RAS","RAS (RAS)",IF($F1818="RMS","RMS (RMS)",IF($F1818="GOTS Organic","GOTS (Organic)",IF($F1818="GOTS Made with organic","GOTS (Made with Organic)",IF($F1818="GOTS Organic - in conversion","GOTS (Organic - In Conversion)",IF($F1818="GOTS Made with organic - in conversion","GOTS (Made with Organic - In Conversion)",""))))))))))))))),"")</f>
        <v/>
      </c>
      <c r="AA1818" s="13" t="str">
        <f t="shared" si="805"/>
        <v/>
      </c>
      <c r="AB1818" s="155" t="str">
        <f t="shared" ref="AB1818" si="829">IFERROR(IF($F1818="OCS 100", "OCS_100",IF($F1818="OCS Blended", "OCS_Blended",IF($F1818="OCS (No Label)", "OCS_No_Label",IF($F1818="RCS 100", "RCS_100",IF($F1818="RCS Blended","RCS_Blended",IF($F1818="GRS","GRS",IF($F1818="GRS (No Label)", "GRS_No_Label",IF($F1818="RDS","RDS",IF($F1818="RWS","RWS",IF($F1818="RMS","RMS",IF($F1818="GOTS Organic","GOTS_Organic",IF($F1818="GOTS Made with organic","GOTS_Made_with_organic",IF($F1818="GOTS Organic - in conversion","GOTS_Organic_in_Conversion",IF($F1818="GOTS Made with organic - in conversion","GOTS_Made_with_Organic_in_Conversion",IF($F1818="RAS","RAS",""))))))))))))))),"")</f>
        <v/>
      </c>
      <c r="AC1818" s="13" t="str">
        <f t="shared" ca="1" si="810"/>
        <v>$AB</v>
      </c>
      <c r="AD1818" s="13" t="str" cm="1">
        <f t="array" aca="1" ref="AD1818" ca="1">IFERROR(IF((LEFT(INDIRECT("$F"&amp;$S1818),4))="GOTS",IF($G1818="Organic","GOTS_Organic_raw",(IF($G1818="Responsible","GOTS_Responsible",(IF($G1818="No Attribute (Conventional)","GOTS_conventional",(IF($G1818="Recycled Pre/Post-Consumer","GOTS_pre_post",(IF($G1818="In-Conversion","GOTS_in_conversion",(IF($G1818="Sustainably Sourced","Sustainably_sourced",""))))))))))),IF($G1818="Organic","Organic",(IF($G1818="Responsible","Responsible",(IF($G1818="No Attribute (Conventional)","No_Attribute_Conventional",(IF($G1818="Recycled Pre/Post-Consumer","Recycled_Pre_Post_Consumer",(IF($G1818="In-Conversion","In_Conversion",(IF($G1818="Recycled Pre-Consumer","Recycled_Pre_Consumer",(IF($G1818="Recycled Post-Consumer","Recycled_Post_Consumer",(IF($G1818="Sustainably Sourced","Sustainably_sourced","")))))))))))))))),"")</f>
        <v/>
      </c>
      <c r="AE1818" s="13" t="e" cm="1">
        <f t="array" aca="1" ref="AE1818" ca="1">IF(INDIRECT("$F"&amp;$S1818)="","",IF(LEFT(INDIRECT("$F"&amp;$S1818),3)="GRS","GRS_RCS_RM",IF((LEFT(INDIRECT("$F"&amp;$S1818),3))="RCS","GRS_RCS_RM",IF(INDIRECT("$F"&amp;$S1818)="OCS (No Label)","OCS_Conversion_RM",IF(LEFT(INDIRECT("$F"&amp;$S1818),3)="OCS","OCS_RM",IF(RIGHT(INDIRECT("$F"&amp;$S1818),10)="conversion","GOTS_RM_conversion",IF((LEFT(INDIRECT("$F"&amp;$S1818),4))="GOTS","GOTS_RM","Responsible_RM")))))))</f>
        <v>#REF!</v>
      </c>
      <c r="AF1818" s="13" t="str" cm="1">
        <f t="array" aca="1" ref="AF1818" ca="1">IF($S1818="","",INDIRECT("$Z"&amp;$S1818))</f>
        <v/>
      </c>
      <c r="AG1818" s="155" t="str">
        <f t="shared" si="825"/>
        <v/>
      </c>
      <c r="AH1818" s="13" t="str" cm="1">
        <f t="array" aca="1" ref="AH1818" ca="1">IFERROR(INDIRECT("$ag"&amp;S1818),"")</f>
        <v/>
      </c>
      <c r="AI1818" s="13" t="e" cm="1">
        <f t="array" aca="1" ref="AI1818" ca="1">INDIRECT("O"&amp;S1817)</f>
        <v>#REF!</v>
      </c>
      <c r="AJ1818" s="13" t="str">
        <f>IF($I1818="","",INDEX('Raw Material'!$A$1:$J$75,MATCH(I1818,'Raw Material'!$A$1:$A$75,0),(MATCH(G1818,'Raw Material'!$A$1:$J$1,0))))</f>
        <v/>
      </c>
      <c r="AK1818" s="13" t="str">
        <f t="shared" si="806"/>
        <v>YANLIŞRM</v>
      </c>
      <c r="AL1818" s="153" t="str">
        <f t="shared" si="807"/>
        <v/>
      </c>
    </row>
    <row r="1819" spans="1:38" ht="16.5" customHeight="1">
      <c r="A1819" s="161"/>
      <c r="B1819" s="166"/>
      <c r="C1819" s="167"/>
      <c r="D1819" s="156"/>
      <c r="E1819" s="156"/>
      <c r="F1819" s="173"/>
      <c r="G1819" s="181"/>
      <c r="H1819" s="182"/>
      <c r="I1819" s="182"/>
      <c r="J1819" s="182"/>
      <c r="K1819" s="32"/>
      <c r="L1819" s="178"/>
      <c r="M1819" s="178"/>
      <c r="N1819" s="81"/>
      <c r="O1819" s="185"/>
      <c r="P1819" s="103"/>
      <c r="Q1819" s="84" t="str">
        <f t="shared" si="808"/>
        <v/>
      </c>
      <c r="R1819" s="159"/>
      <c r="S1819" s="28" t="str" cm="1">
        <f t="array" aca="1" ref="S1819" ca="1">IF(INDIRECT("A"&amp;114+$U1819)&lt;&gt;"",114+$U1819,"")</f>
        <v/>
      </c>
      <c r="T1819" s="28" t="str">
        <f t="shared" ca="1" si="809"/>
        <v>$B</v>
      </c>
      <c r="U1819" s="29">
        <f t="shared" si="815"/>
        <v>1704</v>
      </c>
      <c r="V1819" s="29">
        <v>142.083333333344</v>
      </c>
      <c r="W1819" s="29">
        <f t="shared" si="820"/>
        <v>142</v>
      </c>
      <c r="X1819" s="41" t="str" cm="1">
        <f t="array" aca="1" ref="X1819" ca="1">IFERROR(INDEX('PC&amp;PD'!$A$1:$AP$15,ROW('PC&amp;PD'!$A$15),MATCH(INDIRECT(T1819),'PC&amp;PD'!$A$1:$AP$1,0)),"")</f>
        <v/>
      </c>
      <c r="Z1819" s="155"/>
      <c r="AA1819" s="13" t="str">
        <f t="shared" si="805"/>
        <v/>
      </c>
      <c r="AB1819" s="155"/>
      <c r="AC1819" s="13" t="str">
        <f t="shared" ca="1" si="810"/>
        <v>$AB</v>
      </c>
      <c r="AD1819" s="13" t="str" cm="1">
        <f t="array" aca="1" ref="AD1819" ca="1">IFERROR(IF((LEFT(INDIRECT("$F"&amp;$S1819),4))="GOTS",IF($G1819="Organic","GOTS_Organic_raw",(IF($G1819="Responsible","GOTS_Responsible",(IF($G1819="No Attribute (Conventional)","GOTS_conventional",(IF($G1819="Recycled Pre/Post-Consumer","GOTS_pre_post",(IF($G1819="In-Conversion","GOTS_in_conversion",(IF($G1819="Sustainably Sourced","Sustainably_sourced",""))))))))))),IF($G1819="Organic","Organic",(IF($G1819="Responsible","Responsible",(IF($G1819="No Attribute (Conventional)","No_Attribute_Conventional",(IF($G1819="Recycled Pre/Post-Consumer","Recycled_Pre_Post_Consumer",(IF($G1819="In-Conversion","In_Conversion",(IF($G1819="Recycled Pre-Consumer","Recycled_Pre_Consumer",(IF($G1819="Recycled Post-Consumer","Recycled_Post_Consumer",(IF($G1819="Sustainably Sourced","Sustainably_sourced","")))))))))))))))),"")</f>
        <v/>
      </c>
      <c r="AE1819" s="13" t="e" cm="1">
        <f t="array" aca="1" ref="AE1819" ca="1">IF(INDIRECT("$F"&amp;$S1819)="","",IF(LEFT(INDIRECT("$F"&amp;$S1819),3)="GRS","GRS_RCS_RM",IF((LEFT(INDIRECT("$F"&amp;$S1819),3))="RCS","GRS_RCS_RM",IF(INDIRECT("$F"&amp;$S1819)="OCS (No Label)","OCS_Conversion_RM",IF(LEFT(INDIRECT("$F"&amp;$S1819),3)="OCS","OCS_RM",IF(RIGHT(INDIRECT("$F"&amp;$S1819),10)="conversion","GOTS_RM_conversion",IF((LEFT(INDIRECT("$F"&amp;$S1819),4))="GOTS","GOTS_RM","Responsible_RM")))))))</f>
        <v>#REF!</v>
      </c>
      <c r="AF1819" s="13" t="str" cm="1">
        <f t="array" aca="1" ref="AF1819" ca="1">IF($S1819="","",INDIRECT("$Z"&amp;$S1819))</f>
        <v/>
      </c>
      <c r="AG1819" s="155"/>
      <c r="AH1819" s="13" t="str" cm="1">
        <f t="array" aca="1" ref="AH1819" ca="1">IFERROR(INDIRECT("$ag"&amp;S1819),"")</f>
        <v/>
      </c>
      <c r="AI1819" s="13" t="e" cm="1">
        <f t="array" aca="1" ref="AI1819" ca="1">INDIRECT("O"&amp;S1818)</f>
        <v>#REF!</v>
      </c>
      <c r="AJ1819" s="13" t="str">
        <f>IF($I1819="","",INDEX('Raw Material'!$A$1:$J$75,MATCH(I1819,'Raw Material'!$A$1:$A$75,0),(MATCH(G1819,'Raw Material'!$A$1:$J$1,0))))</f>
        <v/>
      </c>
      <c r="AK1819" s="13" t="str">
        <f t="shared" si="806"/>
        <v>YANLIŞRM</v>
      </c>
      <c r="AL1819" s="153" t="str">
        <f t="shared" si="807"/>
        <v/>
      </c>
    </row>
    <row r="1820" spans="1:38" ht="16.5" customHeight="1">
      <c r="A1820" s="161"/>
      <c r="B1820" s="166"/>
      <c r="C1820" s="167"/>
      <c r="D1820" s="156"/>
      <c r="E1820" s="156"/>
      <c r="F1820" s="173"/>
      <c r="G1820" s="181"/>
      <c r="H1820" s="182"/>
      <c r="I1820" s="182"/>
      <c r="J1820" s="182"/>
      <c r="K1820" s="32"/>
      <c r="L1820" s="178"/>
      <c r="M1820" s="178"/>
      <c r="N1820" s="81"/>
      <c r="O1820" s="185"/>
      <c r="P1820" s="103"/>
      <c r="Q1820" s="84" t="str">
        <f t="shared" si="808"/>
        <v/>
      </c>
      <c r="R1820" s="159"/>
      <c r="S1820" s="28" t="str" cm="1">
        <f t="array" aca="1" ref="S1820" ca="1">IF(INDIRECT("A"&amp;114+$U1820)&lt;&gt;"",114+$U1820,"")</f>
        <v/>
      </c>
      <c r="T1820" s="28" t="str">
        <f t="shared" ca="1" si="809"/>
        <v>$B</v>
      </c>
      <c r="U1820" s="29">
        <f t="shared" si="815"/>
        <v>1704</v>
      </c>
      <c r="V1820" s="29">
        <v>142.166666666678</v>
      </c>
      <c r="W1820" s="29">
        <f t="shared" si="820"/>
        <v>142</v>
      </c>
      <c r="X1820" s="41" t="str" cm="1">
        <f t="array" aca="1" ref="X1820" ca="1">IFERROR(INDEX('PC&amp;PD'!$A$1:$AP$15,ROW('PC&amp;PD'!$A$15),MATCH(INDIRECT(T1820),'PC&amp;PD'!$A$1:$AP$1,0)),"")</f>
        <v/>
      </c>
      <c r="Z1820" s="155"/>
      <c r="AA1820" s="13" t="str">
        <f t="shared" si="805"/>
        <v/>
      </c>
      <c r="AB1820" s="155"/>
      <c r="AC1820" s="13" t="str">
        <f t="shared" ca="1" si="810"/>
        <v>$AB</v>
      </c>
      <c r="AD1820" s="13" t="str" cm="1">
        <f t="array" aca="1" ref="AD1820" ca="1">IFERROR(IF((LEFT(INDIRECT("$F"&amp;$S1820),4))="GOTS",IF($G1820="Organic","GOTS_Organic_raw",(IF($G1820="Responsible","GOTS_Responsible",(IF($G1820="No Attribute (Conventional)","GOTS_conventional",(IF($G1820="Recycled Pre/Post-Consumer","GOTS_pre_post",(IF($G1820="In-Conversion","GOTS_in_conversion",(IF($G1820="Sustainably Sourced","Sustainably_sourced",""))))))))))),IF($G1820="Organic","Organic",(IF($G1820="Responsible","Responsible",(IF($G1820="No Attribute (Conventional)","No_Attribute_Conventional",(IF($G1820="Recycled Pre/Post-Consumer","Recycled_Pre_Post_Consumer",(IF($G1820="In-Conversion","In_Conversion",(IF($G1820="Recycled Pre-Consumer","Recycled_Pre_Consumer",(IF($G1820="Recycled Post-Consumer","Recycled_Post_Consumer",(IF($G1820="Sustainably Sourced","Sustainably_sourced","")))))))))))))))),"")</f>
        <v/>
      </c>
      <c r="AE1820" s="13" t="e" cm="1">
        <f t="array" aca="1" ref="AE1820" ca="1">IF(INDIRECT("$F"&amp;$S1820)="","",IF(LEFT(INDIRECT("$F"&amp;$S1820),3)="GRS","GRS_RCS_RM",IF((LEFT(INDIRECT("$F"&amp;$S1820),3))="RCS","GRS_RCS_RM",IF(INDIRECT("$F"&amp;$S1820)="OCS (No Label)","OCS_Conversion_RM",IF(LEFT(INDIRECT("$F"&amp;$S1820),3)="OCS","OCS_RM",IF(RIGHT(INDIRECT("$F"&amp;$S1820),10)="conversion","GOTS_RM_conversion",IF((LEFT(INDIRECT("$F"&amp;$S1820),4))="GOTS","GOTS_RM","Responsible_RM")))))))</f>
        <v>#REF!</v>
      </c>
      <c r="AF1820" s="13" t="str" cm="1">
        <f t="array" aca="1" ref="AF1820" ca="1">IF($S1820="","",INDIRECT("$Z"&amp;$S1820))</f>
        <v/>
      </c>
      <c r="AG1820" s="155"/>
      <c r="AH1820" s="13" t="str" cm="1">
        <f t="array" aca="1" ref="AH1820" ca="1">IFERROR(INDIRECT("$ag"&amp;S1820),"")</f>
        <v/>
      </c>
      <c r="AI1820" s="13" t="e" cm="1">
        <f t="array" aca="1" ref="AI1820" ca="1">INDIRECT("O"&amp;S1819)</f>
        <v>#REF!</v>
      </c>
      <c r="AJ1820" s="13" t="str">
        <f>IF($I1820="","",INDEX('Raw Material'!$A$1:$J$75,MATCH(I1820,'Raw Material'!$A$1:$A$75,0),(MATCH(G1820,'Raw Material'!$A$1:$J$1,0))))</f>
        <v/>
      </c>
      <c r="AK1820" s="13" t="str">
        <f t="shared" si="806"/>
        <v>YANLIŞRM</v>
      </c>
      <c r="AL1820" s="153" t="str">
        <f t="shared" si="807"/>
        <v/>
      </c>
    </row>
    <row r="1821" spans="1:38" ht="16.5" customHeight="1">
      <c r="A1821" s="161"/>
      <c r="B1821" s="166"/>
      <c r="C1821" s="167"/>
      <c r="D1821" s="156"/>
      <c r="E1821" s="156"/>
      <c r="F1821" s="174"/>
      <c r="G1821" s="181"/>
      <c r="H1821" s="182"/>
      <c r="I1821" s="182"/>
      <c r="J1821" s="182"/>
      <c r="K1821" s="32"/>
      <c r="L1821" s="178"/>
      <c r="M1821" s="178"/>
      <c r="N1821" s="81"/>
      <c r="O1821" s="185"/>
      <c r="P1821" s="103"/>
      <c r="Q1821" s="84" t="str">
        <f t="shared" si="808"/>
        <v/>
      </c>
      <c r="R1821" s="159"/>
      <c r="S1821" s="28" t="str" cm="1">
        <f t="array" aca="1" ref="S1821" ca="1">IF(INDIRECT("A"&amp;114+$U1821)&lt;&gt;"",114+$U1821,"")</f>
        <v/>
      </c>
      <c r="T1821" s="28" t="str">
        <f t="shared" ca="1" si="809"/>
        <v>$B</v>
      </c>
      <c r="U1821" s="29">
        <f t="shared" si="815"/>
        <v>1704</v>
      </c>
      <c r="V1821" s="29">
        <v>142.250000000011</v>
      </c>
      <c r="W1821" s="29">
        <f t="shared" si="820"/>
        <v>142</v>
      </c>
      <c r="X1821" s="41" t="str" cm="1">
        <f t="array" aca="1" ref="X1821" ca="1">IFERROR(INDEX('PC&amp;PD'!$A$1:$AP$15,ROW('PC&amp;PD'!$A$15),MATCH(INDIRECT(T1821),'PC&amp;PD'!$A$1:$AP$1,0)),"")</f>
        <v/>
      </c>
      <c r="Z1821" s="155"/>
      <c r="AA1821" s="13" t="str">
        <f t="shared" si="805"/>
        <v/>
      </c>
      <c r="AB1821" s="155"/>
      <c r="AC1821" s="13" t="str">
        <f t="shared" ca="1" si="810"/>
        <v>$AB</v>
      </c>
      <c r="AD1821" s="13" t="str" cm="1">
        <f t="array" aca="1" ref="AD1821" ca="1">IFERROR(IF((LEFT(INDIRECT("$F"&amp;$S1821),4))="GOTS",IF($G1821="Organic","GOTS_Organic_raw",(IF($G1821="Responsible","GOTS_Responsible",(IF($G1821="No Attribute (Conventional)","GOTS_conventional",(IF($G1821="Recycled Pre/Post-Consumer","GOTS_pre_post",(IF($G1821="In-Conversion","GOTS_in_conversion",(IF($G1821="Sustainably Sourced","Sustainably_sourced",""))))))))))),IF($G1821="Organic","Organic",(IF($G1821="Responsible","Responsible",(IF($G1821="No Attribute (Conventional)","No_Attribute_Conventional",(IF($G1821="Recycled Pre/Post-Consumer","Recycled_Pre_Post_Consumer",(IF($G1821="In-Conversion","In_Conversion",(IF($G1821="Recycled Pre-Consumer","Recycled_Pre_Consumer",(IF($G1821="Recycled Post-Consumer","Recycled_Post_Consumer",(IF($G1821="Sustainably Sourced","Sustainably_sourced","")))))))))))))))),"")</f>
        <v/>
      </c>
      <c r="AE1821" s="13" t="e" cm="1">
        <f t="array" aca="1" ref="AE1821" ca="1">IF(INDIRECT("$F"&amp;$S1821)="","",IF(LEFT(INDIRECT("$F"&amp;$S1821),3)="GRS","GRS_RCS_RM",IF((LEFT(INDIRECT("$F"&amp;$S1821),3))="RCS","GRS_RCS_RM",IF(INDIRECT("$F"&amp;$S1821)="OCS (No Label)","OCS_Conversion_RM",IF(LEFT(INDIRECT("$F"&amp;$S1821),3)="OCS","OCS_RM",IF(RIGHT(INDIRECT("$F"&amp;$S1821),10)="conversion","GOTS_RM_conversion",IF((LEFT(INDIRECT("$F"&amp;$S1821),4))="GOTS","GOTS_RM","Responsible_RM")))))))</f>
        <v>#REF!</v>
      </c>
      <c r="AF1821" s="13" t="str" cm="1">
        <f t="array" aca="1" ref="AF1821" ca="1">IF($S1821="","",INDIRECT("$Z"&amp;$S1821))</f>
        <v/>
      </c>
      <c r="AG1821" s="155"/>
      <c r="AH1821" s="13" t="str" cm="1">
        <f t="array" aca="1" ref="AH1821" ca="1">IFERROR(INDIRECT("$ag"&amp;S1821),"")</f>
        <v/>
      </c>
      <c r="AI1821" s="13" t="e" cm="1">
        <f t="array" aca="1" ref="AI1821" ca="1">INDIRECT("O"&amp;S1820)</f>
        <v>#REF!</v>
      </c>
      <c r="AJ1821" s="13" t="str">
        <f>IF($I1821="","",INDEX('Raw Material'!$A$1:$J$75,MATCH(I1821,'Raw Material'!$A$1:$A$75,0),(MATCH(G1821,'Raw Material'!$A$1:$J$1,0))))</f>
        <v/>
      </c>
      <c r="AK1821" s="13" t="str">
        <f t="shared" si="806"/>
        <v>YANLIŞRM</v>
      </c>
      <c r="AL1821" s="153" t="str">
        <f t="shared" si="807"/>
        <v/>
      </c>
    </row>
    <row r="1822" spans="1:38" ht="16.5" customHeight="1">
      <c r="A1822" s="161"/>
      <c r="B1822" s="166"/>
      <c r="C1822" s="167"/>
      <c r="D1822" s="156"/>
      <c r="E1822" s="156"/>
      <c r="F1822" s="174"/>
      <c r="G1822" s="181"/>
      <c r="H1822" s="182"/>
      <c r="I1822" s="182"/>
      <c r="J1822" s="182"/>
      <c r="K1822" s="32"/>
      <c r="L1822" s="178"/>
      <c r="M1822" s="178"/>
      <c r="N1822" s="81"/>
      <c r="O1822" s="185"/>
      <c r="P1822" s="103"/>
      <c r="Q1822" s="84" t="str">
        <f t="shared" si="808"/>
        <v/>
      </c>
      <c r="R1822" s="159"/>
      <c r="S1822" s="28" t="str" cm="1">
        <f t="array" aca="1" ref="S1822" ca="1">IF(INDIRECT("A"&amp;114+$U1822)&lt;&gt;"",114+$U1822,"")</f>
        <v/>
      </c>
      <c r="T1822" s="28" t="str">
        <f t="shared" ca="1" si="809"/>
        <v>$B</v>
      </c>
      <c r="U1822" s="29">
        <f t="shared" si="815"/>
        <v>1704</v>
      </c>
      <c r="V1822" s="29">
        <v>142.333333333345</v>
      </c>
      <c r="W1822" s="29">
        <f t="shared" si="820"/>
        <v>142</v>
      </c>
      <c r="X1822" s="41" t="str" cm="1">
        <f t="array" aca="1" ref="X1822" ca="1">IFERROR(INDEX('PC&amp;PD'!$A$1:$AP$15,ROW('PC&amp;PD'!$A$15),MATCH(INDIRECT(T1822),'PC&amp;PD'!$A$1:$AP$1,0)),"")</f>
        <v/>
      </c>
      <c r="Z1822" s="155"/>
      <c r="AA1822" s="13" t="str">
        <f t="shared" si="805"/>
        <v/>
      </c>
      <c r="AB1822" s="155"/>
      <c r="AC1822" s="13" t="str">
        <f t="shared" ca="1" si="810"/>
        <v>$AB</v>
      </c>
      <c r="AD1822" s="13" t="str" cm="1">
        <f t="array" aca="1" ref="AD1822" ca="1">IFERROR(IF((LEFT(INDIRECT("$F"&amp;$S1822),4))="GOTS",IF($G1822="Organic","GOTS_Organic_raw",(IF($G1822="Responsible","GOTS_Responsible",(IF($G1822="No Attribute (Conventional)","GOTS_conventional",(IF($G1822="Recycled Pre/Post-Consumer","GOTS_pre_post",(IF($G1822="In-Conversion","GOTS_in_conversion",(IF($G1822="Sustainably Sourced","Sustainably_sourced",""))))))))))),IF($G1822="Organic","Organic",(IF($G1822="Responsible","Responsible",(IF($G1822="No Attribute (Conventional)","No_Attribute_Conventional",(IF($G1822="Recycled Pre/Post-Consumer","Recycled_Pre_Post_Consumer",(IF($G1822="In-Conversion","In_Conversion",(IF($G1822="Recycled Pre-Consumer","Recycled_Pre_Consumer",(IF($G1822="Recycled Post-Consumer","Recycled_Post_Consumer",(IF($G1822="Sustainably Sourced","Sustainably_sourced","")))))))))))))))),"")</f>
        <v/>
      </c>
      <c r="AE1822" s="13" t="e" cm="1">
        <f t="array" aca="1" ref="AE1822" ca="1">IF(INDIRECT("$F"&amp;$S1822)="","",IF(LEFT(INDIRECT("$F"&amp;$S1822),3)="GRS","GRS_RCS_RM",IF((LEFT(INDIRECT("$F"&amp;$S1822),3))="RCS","GRS_RCS_RM",IF(INDIRECT("$F"&amp;$S1822)="OCS (No Label)","OCS_Conversion_RM",IF(LEFT(INDIRECT("$F"&amp;$S1822),3)="OCS","OCS_RM",IF(RIGHT(INDIRECT("$F"&amp;$S1822),10)="conversion","GOTS_RM_conversion",IF((LEFT(INDIRECT("$F"&amp;$S1822),4))="GOTS","GOTS_RM","Responsible_RM")))))))</f>
        <v>#REF!</v>
      </c>
      <c r="AF1822" s="13" t="str" cm="1">
        <f t="array" aca="1" ref="AF1822" ca="1">IF($S1822="","",INDIRECT("$Z"&amp;$S1822))</f>
        <v/>
      </c>
      <c r="AG1822" s="155"/>
      <c r="AH1822" s="13" t="str" cm="1">
        <f t="array" aca="1" ref="AH1822" ca="1">IFERROR(INDIRECT("$ag"&amp;S1822),"")</f>
        <v/>
      </c>
      <c r="AI1822" s="13" t="e" cm="1">
        <f t="array" aca="1" ref="AI1822" ca="1">INDIRECT("O"&amp;S1821)</f>
        <v>#REF!</v>
      </c>
      <c r="AJ1822" s="13" t="str">
        <f>IF($I1822="","",INDEX('Raw Material'!$A$1:$J$75,MATCH(I1822,'Raw Material'!$A$1:$A$75,0),(MATCH(G1822,'Raw Material'!$A$1:$J$1,0))))</f>
        <v/>
      </c>
      <c r="AK1822" s="13" t="str">
        <f t="shared" si="806"/>
        <v>YANLIŞRM</v>
      </c>
      <c r="AL1822" s="153" t="str">
        <f t="shared" si="807"/>
        <v/>
      </c>
    </row>
    <row r="1823" spans="1:38" ht="16.5" customHeight="1">
      <c r="A1823" s="161"/>
      <c r="B1823" s="166"/>
      <c r="C1823" s="167"/>
      <c r="D1823" s="156"/>
      <c r="E1823" s="156"/>
      <c r="F1823" s="174"/>
      <c r="G1823" s="181"/>
      <c r="H1823" s="182"/>
      <c r="I1823" s="182"/>
      <c r="J1823" s="182"/>
      <c r="K1823" s="32"/>
      <c r="L1823" s="178"/>
      <c r="M1823" s="178"/>
      <c r="N1823" s="81"/>
      <c r="O1823" s="185"/>
      <c r="P1823" s="103"/>
      <c r="Q1823" s="84" t="str">
        <f t="shared" si="808"/>
        <v/>
      </c>
      <c r="R1823" s="159"/>
      <c r="S1823" s="28" t="str" cm="1">
        <f t="array" aca="1" ref="S1823" ca="1">IF(INDIRECT("A"&amp;114+$U1823)&lt;&gt;"",114+$U1823,"")</f>
        <v/>
      </c>
      <c r="T1823" s="28" t="str">
        <f t="shared" ca="1" si="809"/>
        <v>$B</v>
      </c>
      <c r="U1823" s="29">
        <f t="shared" si="815"/>
        <v>1704</v>
      </c>
      <c r="V1823" s="29">
        <v>142.416666666678</v>
      </c>
      <c r="W1823" s="29">
        <f t="shared" si="820"/>
        <v>142</v>
      </c>
      <c r="X1823" s="41" t="str" cm="1">
        <f t="array" aca="1" ref="X1823" ca="1">IFERROR(INDEX('PC&amp;PD'!$A$1:$AP$15,ROW('PC&amp;PD'!$A$15),MATCH(INDIRECT(T1823),'PC&amp;PD'!$A$1:$AP$1,0)),"")</f>
        <v/>
      </c>
      <c r="Z1823" s="155"/>
      <c r="AA1823" s="13" t="str">
        <f t="shared" si="805"/>
        <v/>
      </c>
      <c r="AB1823" s="155"/>
      <c r="AC1823" s="13" t="str">
        <f t="shared" ca="1" si="810"/>
        <v>$AB</v>
      </c>
      <c r="AD1823" s="13" t="str" cm="1">
        <f t="array" aca="1" ref="AD1823" ca="1">IFERROR(IF((LEFT(INDIRECT("$F"&amp;$S1823),4))="GOTS",IF($G1823="Organic","GOTS_Organic_raw",(IF($G1823="Responsible","GOTS_Responsible",(IF($G1823="No Attribute (Conventional)","GOTS_conventional",(IF($G1823="Recycled Pre/Post-Consumer","GOTS_pre_post",(IF($G1823="In-Conversion","GOTS_in_conversion",(IF($G1823="Sustainably Sourced","Sustainably_sourced",""))))))))))),IF($G1823="Organic","Organic",(IF($G1823="Responsible","Responsible",(IF($G1823="No Attribute (Conventional)","No_Attribute_Conventional",(IF($G1823="Recycled Pre/Post-Consumer","Recycled_Pre_Post_Consumer",(IF($G1823="In-Conversion","In_Conversion",(IF($G1823="Recycled Pre-Consumer","Recycled_Pre_Consumer",(IF($G1823="Recycled Post-Consumer","Recycled_Post_Consumer",(IF($G1823="Sustainably Sourced","Sustainably_sourced","")))))))))))))))),"")</f>
        <v/>
      </c>
      <c r="AE1823" s="13" t="e" cm="1">
        <f t="array" aca="1" ref="AE1823" ca="1">IF(INDIRECT("$F"&amp;$S1823)="","",IF(LEFT(INDIRECT("$F"&amp;$S1823),3)="GRS","GRS_RCS_RM",IF((LEFT(INDIRECT("$F"&amp;$S1823),3))="RCS","GRS_RCS_RM",IF(INDIRECT("$F"&amp;$S1823)="OCS (No Label)","OCS_Conversion_RM",IF(LEFT(INDIRECT("$F"&amp;$S1823),3)="OCS","OCS_RM",IF(RIGHT(INDIRECT("$F"&amp;$S1823),10)="conversion","GOTS_RM_conversion",IF((LEFT(INDIRECT("$F"&amp;$S1823),4))="GOTS","GOTS_RM","Responsible_RM")))))))</f>
        <v>#REF!</v>
      </c>
      <c r="AF1823" s="13" t="str" cm="1">
        <f t="array" aca="1" ref="AF1823" ca="1">IF($S1823="","",INDIRECT("$Z"&amp;$S1823))</f>
        <v/>
      </c>
      <c r="AG1823" s="155"/>
      <c r="AH1823" s="13" t="str" cm="1">
        <f t="array" aca="1" ref="AH1823" ca="1">IFERROR(INDIRECT("$ag"&amp;S1823),"")</f>
        <v/>
      </c>
      <c r="AI1823" s="13" t="e" cm="1">
        <f t="array" aca="1" ref="AI1823" ca="1">INDIRECT("O"&amp;S1822)</f>
        <v>#REF!</v>
      </c>
      <c r="AJ1823" s="13" t="str">
        <f>IF($I1823="","",INDEX('Raw Material'!$A$1:$J$75,MATCH(I1823,'Raw Material'!$A$1:$A$75,0),(MATCH(G1823,'Raw Material'!$A$1:$J$1,0))))</f>
        <v/>
      </c>
      <c r="AK1823" s="13" t="str">
        <f t="shared" si="806"/>
        <v>YANLIŞRM</v>
      </c>
      <c r="AL1823" s="153" t="str">
        <f t="shared" si="807"/>
        <v/>
      </c>
    </row>
    <row r="1824" spans="1:38" ht="16.5" customHeight="1">
      <c r="A1824" s="162"/>
      <c r="B1824" s="168"/>
      <c r="C1824" s="169"/>
      <c r="D1824" s="156"/>
      <c r="E1824" s="156"/>
      <c r="F1824" s="175"/>
      <c r="G1824" s="181"/>
      <c r="H1824" s="182"/>
      <c r="I1824" s="182"/>
      <c r="J1824" s="182"/>
      <c r="K1824" s="32"/>
      <c r="L1824" s="179"/>
      <c r="M1824" s="179"/>
      <c r="N1824" s="81"/>
      <c r="O1824" s="185"/>
      <c r="P1824" s="103"/>
      <c r="Q1824" s="84" t="str">
        <f t="shared" si="808"/>
        <v/>
      </c>
      <c r="R1824" s="159"/>
      <c r="S1824" s="28" t="str" cm="1">
        <f t="array" aca="1" ref="S1824" ca="1">IF(INDIRECT("A"&amp;114+$U1824)&lt;&gt;"",114+$U1824,"")</f>
        <v/>
      </c>
      <c r="T1824" s="28" t="str">
        <f t="shared" ca="1" si="809"/>
        <v>$B</v>
      </c>
      <c r="U1824" s="29">
        <f t="shared" si="815"/>
        <v>1704</v>
      </c>
      <c r="V1824" s="29">
        <v>142.500000000011</v>
      </c>
      <c r="W1824" s="29">
        <f t="shared" si="820"/>
        <v>142</v>
      </c>
      <c r="X1824" s="41" t="str" cm="1">
        <f t="array" aca="1" ref="X1824" ca="1">IFERROR(INDEX('PC&amp;PD'!$A$1:$AP$15,ROW('PC&amp;PD'!$A$15),MATCH(INDIRECT(T1824),'PC&amp;PD'!$A$1:$AP$1,0)),"")</f>
        <v/>
      </c>
      <c r="Z1824" s="155"/>
      <c r="AA1824" s="13" t="str">
        <f t="shared" si="805"/>
        <v/>
      </c>
      <c r="AB1824" s="155"/>
      <c r="AC1824" s="13" t="str">
        <f t="shared" ca="1" si="810"/>
        <v>$AB</v>
      </c>
      <c r="AD1824" s="13" t="str" cm="1">
        <f t="array" aca="1" ref="AD1824" ca="1">IFERROR(IF((LEFT(INDIRECT("$F"&amp;$S1824),4))="GOTS",IF($G1824="Organic","GOTS_Organic_raw",(IF($G1824="Responsible","GOTS_Responsible",(IF($G1824="No Attribute (Conventional)","GOTS_conventional",(IF($G1824="Recycled Pre/Post-Consumer","GOTS_pre_post",(IF($G1824="In-Conversion","GOTS_in_conversion",(IF($G1824="Sustainably Sourced","Sustainably_sourced",""))))))))))),IF($G1824="Organic","Organic",(IF($G1824="Responsible","Responsible",(IF($G1824="No Attribute (Conventional)","No_Attribute_Conventional",(IF($G1824="Recycled Pre/Post-Consumer","Recycled_Pre_Post_Consumer",(IF($G1824="In-Conversion","In_Conversion",(IF($G1824="Recycled Pre-Consumer","Recycled_Pre_Consumer",(IF($G1824="Recycled Post-Consumer","Recycled_Post_Consumer",(IF($G1824="Sustainably Sourced","Sustainably_sourced","")))))))))))))))),"")</f>
        <v/>
      </c>
      <c r="AE1824" s="13" t="e" cm="1">
        <f t="array" aca="1" ref="AE1824" ca="1">IF(INDIRECT("$F"&amp;$S1824)="","",IF(LEFT(INDIRECT("$F"&amp;$S1824),3)="GRS","GRS_RCS_RM",IF((LEFT(INDIRECT("$F"&amp;$S1824),3))="RCS","GRS_RCS_RM",IF(INDIRECT("$F"&amp;$S1824)="OCS (No Label)","OCS_Conversion_RM",IF(LEFT(INDIRECT("$F"&amp;$S1824),3)="OCS","OCS_RM",IF(RIGHT(INDIRECT("$F"&amp;$S1824),10)="conversion","GOTS_RM_conversion",IF((LEFT(INDIRECT("$F"&amp;$S1824),4))="GOTS","GOTS_RM","Responsible_RM")))))))</f>
        <v>#REF!</v>
      </c>
      <c r="AF1824" s="13" t="str" cm="1">
        <f t="array" aca="1" ref="AF1824" ca="1">IF($S1824="","",INDIRECT("$Z"&amp;$S1824))</f>
        <v/>
      </c>
      <c r="AG1824" s="155"/>
      <c r="AH1824" s="13" t="str" cm="1">
        <f t="array" aca="1" ref="AH1824" ca="1">IFERROR(INDIRECT("$ag"&amp;S1824),"")</f>
        <v/>
      </c>
      <c r="AI1824" s="13" t="e" cm="1">
        <f t="array" aca="1" ref="AI1824" ca="1">INDIRECT("O"&amp;S1823)</f>
        <v>#REF!</v>
      </c>
      <c r="AJ1824" s="13" t="str">
        <f>IF($I1824="","",INDEX('Raw Material'!$A$1:$J$75,MATCH(I1824,'Raw Material'!$A$1:$A$75,0),(MATCH(G1824,'Raw Material'!$A$1:$J$1,0))))</f>
        <v/>
      </c>
      <c r="AK1824" s="13" t="str">
        <f t="shared" si="806"/>
        <v>YANLIŞRM</v>
      </c>
      <c r="AL1824" s="153" t="str">
        <f t="shared" si="807"/>
        <v/>
      </c>
    </row>
    <row r="1825" spans="1:38" ht="16.5" customHeight="1">
      <c r="A1825" s="162"/>
      <c r="B1825" s="168"/>
      <c r="C1825" s="169"/>
      <c r="D1825" s="156"/>
      <c r="E1825" s="156"/>
      <c r="F1825" s="175"/>
      <c r="G1825" s="181"/>
      <c r="H1825" s="182"/>
      <c r="I1825" s="182"/>
      <c r="J1825" s="182"/>
      <c r="K1825" s="32"/>
      <c r="L1825" s="179"/>
      <c r="M1825" s="179"/>
      <c r="N1825" s="81"/>
      <c r="O1825" s="185"/>
      <c r="P1825" s="103"/>
      <c r="Q1825" s="84" t="str">
        <f t="shared" si="808"/>
        <v/>
      </c>
      <c r="R1825" s="159"/>
      <c r="S1825" s="28" t="str" cm="1">
        <f t="array" aca="1" ref="S1825" ca="1">IF(INDIRECT("A"&amp;114+$U1825)&lt;&gt;"",114+$U1825,"")</f>
        <v/>
      </c>
      <c r="T1825" s="28" t="str">
        <f t="shared" ca="1" si="809"/>
        <v>$B</v>
      </c>
      <c r="U1825" s="29">
        <f t="shared" si="815"/>
        <v>1704</v>
      </c>
      <c r="V1825" s="29">
        <v>142.583333333345</v>
      </c>
      <c r="W1825" s="29">
        <f t="shared" si="820"/>
        <v>142</v>
      </c>
      <c r="X1825" s="41" t="str" cm="1">
        <f t="array" aca="1" ref="X1825" ca="1">IFERROR(INDEX('PC&amp;PD'!$A$1:$AP$15,ROW('PC&amp;PD'!$A$15),MATCH(INDIRECT(T1825),'PC&amp;PD'!$A$1:$AP$1,0)),"")</f>
        <v/>
      </c>
      <c r="Z1825" s="155"/>
      <c r="AA1825" s="13" t="str">
        <f t="shared" si="805"/>
        <v/>
      </c>
      <c r="AB1825" s="155"/>
      <c r="AC1825" s="13" t="str">
        <f t="shared" ca="1" si="810"/>
        <v>$AB</v>
      </c>
      <c r="AD1825" s="13" t="str" cm="1">
        <f t="array" aca="1" ref="AD1825" ca="1">IFERROR(IF((LEFT(INDIRECT("$F"&amp;$S1825),4))="GOTS",IF($G1825="Organic","GOTS_Organic_raw",(IF($G1825="Responsible","GOTS_Responsible",(IF($G1825="No Attribute (Conventional)","GOTS_conventional",(IF($G1825="Recycled Pre/Post-Consumer","GOTS_pre_post",(IF($G1825="In-Conversion","GOTS_in_conversion",(IF($G1825="Sustainably Sourced","Sustainably_sourced",""))))))))))),IF($G1825="Organic","Organic",(IF($G1825="Responsible","Responsible",(IF($G1825="No Attribute (Conventional)","No_Attribute_Conventional",(IF($G1825="Recycled Pre/Post-Consumer","Recycled_Pre_Post_Consumer",(IF($G1825="In-Conversion","In_Conversion",(IF($G1825="Recycled Pre-Consumer","Recycled_Pre_Consumer",(IF($G1825="Recycled Post-Consumer","Recycled_Post_Consumer",(IF($G1825="Sustainably Sourced","Sustainably_sourced","")))))))))))))))),"")</f>
        <v/>
      </c>
      <c r="AE1825" s="13" t="e" cm="1">
        <f t="array" aca="1" ref="AE1825" ca="1">IF(INDIRECT("$F"&amp;$S1825)="","",IF(LEFT(INDIRECT("$F"&amp;$S1825),3)="GRS","GRS_RCS_RM",IF((LEFT(INDIRECT("$F"&amp;$S1825),3))="RCS","GRS_RCS_RM",IF(INDIRECT("$F"&amp;$S1825)="OCS (No Label)","OCS_Conversion_RM",IF(LEFT(INDIRECT("$F"&amp;$S1825),3)="OCS","OCS_RM",IF(RIGHT(INDIRECT("$F"&amp;$S1825),10)="conversion","GOTS_RM_conversion",IF((LEFT(INDIRECT("$F"&amp;$S1825),4))="GOTS","GOTS_RM","Responsible_RM")))))))</f>
        <v>#REF!</v>
      </c>
      <c r="AF1825" s="13" t="str" cm="1">
        <f t="array" aca="1" ref="AF1825" ca="1">IF($S1825="","",INDIRECT("$Z"&amp;$S1825))</f>
        <v/>
      </c>
      <c r="AG1825" s="155"/>
      <c r="AH1825" s="13" t="str" cm="1">
        <f t="array" aca="1" ref="AH1825" ca="1">IFERROR(INDIRECT("$ag"&amp;S1825),"")</f>
        <v/>
      </c>
      <c r="AI1825" s="13" t="e" cm="1">
        <f t="array" aca="1" ref="AI1825" ca="1">INDIRECT("O"&amp;S1824)</f>
        <v>#REF!</v>
      </c>
      <c r="AJ1825" s="13" t="str">
        <f>IF($I1825="","",INDEX('Raw Material'!$A$1:$J$75,MATCH(I1825,'Raw Material'!$A$1:$A$75,0),(MATCH(G1825,'Raw Material'!$A$1:$J$1,0))))</f>
        <v/>
      </c>
      <c r="AK1825" s="13" t="str">
        <f t="shared" si="806"/>
        <v>YANLIŞRM</v>
      </c>
      <c r="AL1825" s="153" t="str">
        <f t="shared" si="807"/>
        <v/>
      </c>
    </row>
    <row r="1826" spans="1:38" ht="16.5" customHeight="1">
      <c r="A1826" s="162"/>
      <c r="B1826" s="168"/>
      <c r="C1826" s="169"/>
      <c r="D1826" s="156"/>
      <c r="E1826" s="156"/>
      <c r="F1826" s="175"/>
      <c r="G1826" s="181"/>
      <c r="H1826" s="182"/>
      <c r="I1826" s="182"/>
      <c r="J1826" s="182"/>
      <c r="K1826" s="32"/>
      <c r="L1826" s="179"/>
      <c r="M1826" s="179"/>
      <c r="N1826" s="81"/>
      <c r="O1826" s="185"/>
      <c r="P1826" s="103"/>
      <c r="Q1826" s="84" t="str">
        <f t="shared" si="808"/>
        <v/>
      </c>
      <c r="R1826" s="159"/>
      <c r="S1826" s="28" t="str" cm="1">
        <f t="array" aca="1" ref="S1826" ca="1">IF(INDIRECT("A"&amp;114+$U1826)&lt;&gt;"",114+$U1826,"")</f>
        <v/>
      </c>
      <c r="T1826" s="28" t="str">
        <f t="shared" ca="1" si="809"/>
        <v>$B</v>
      </c>
      <c r="U1826" s="29">
        <f t="shared" si="815"/>
        <v>1704</v>
      </c>
      <c r="V1826" s="29">
        <v>142.666666666678</v>
      </c>
      <c r="W1826" s="29">
        <f t="shared" si="820"/>
        <v>142</v>
      </c>
      <c r="X1826" s="41" t="str" cm="1">
        <f t="array" aca="1" ref="X1826" ca="1">IFERROR(INDEX('PC&amp;PD'!$A$1:$AP$15,ROW('PC&amp;PD'!$A$15),MATCH(INDIRECT(T1826),'PC&amp;PD'!$A$1:$AP$1,0)),"")</f>
        <v/>
      </c>
      <c r="Z1826" s="155"/>
      <c r="AA1826" s="13" t="str">
        <f t="shared" si="805"/>
        <v/>
      </c>
      <c r="AB1826" s="155"/>
      <c r="AC1826" s="13" t="str">
        <f t="shared" ca="1" si="810"/>
        <v>$AB</v>
      </c>
      <c r="AD1826" s="13" t="str" cm="1">
        <f t="array" aca="1" ref="AD1826" ca="1">IFERROR(IF((LEFT(INDIRECT("$F"&amp;$S1826),4))="GOTS",IF($G1826="Organic","GOTS_Organic_raw",(IF($G1826="Responsible","GOTS_Responsible",(IF($G1826="No Attribute (Conventional)","GOTS_conventional",(IF($G1826="Recycled Pre/Post-Consumer","GOTS_pre_post",(IF($G1826="In-Conversion","GOTS_in_conversion",(IF($G1826="Sustainably Sourced","Sustainably_sourced",""))))))))))),IF($G1826="Organic","Organic",(IF($G1826="Responsible","Responsible",(IF($G1826="No Attribute (Conventional)","No_Attribute_Conventional",(IF($G1826="Recycled Pre/Post-Consumer","Recycled_Pre_Post_Consumer",(IF($G1826="In-Conversion","In_Conversion",(IF($G1826="Recycled Pre-Consumer","Recycled_Pre_Consumer",(IF($G1826="Recycled Post-Consumer","Recycled_Post_Consumer",(IF($G1826="Sustainably Sourced","Sustainably_sourced","")))))))))))))))),"")</f>
        <v/>
      </c>
      <c r="AE1826" s="13" t="e" cm="1">
        <f t="array" aca="1" ref="AE1826" ca="1">IF(INDIRECT("$F"&amp;$S1826)="","",IF(LEFT(INDIRECT("$F"&amp;$S1826),3)="GRS","GRS_RCS_RM",IF((LEFT(INDIRECT("$F"&amp;$S1826),3))="RCS","GRS_RCS_RM",IF(INDIRECT("$F"&amp;$S1826)="OCS (No Label)","OCS_Conversion_RM",IF(LEFT(INDIRECT("$F"&amp;$S1826),3)="OCS","OCS_RM",IF(RIGHT(INDIRECT("$F"&amp;$S1826),10)="conversion","GOTS_RM_conversion",IF((LEFT(INDIRECT("$F"&amp;$S1826),4))="GOTS","GOTS_RM","Responsible_RM")))))))</f>
        <v>#REF!</v>
      </c>
      <c r="AF1826" s="13" t="str" cm="1">
        <f t="array" aca="1" ref="AF1826" ca="1">IF($S1826="","",INDIRECT("$Z"&amp;$S1826))</f>
        <v/>
      </c>
      <c r="AG1826" s="155"/>
      <c r="AH1826" s="13" t="str" cm="1">
        <f t="array" aca="1" ref="AH1826" ca="1">IFERROR(INDIRECT("$ag"&amp;S1826),"")</f>
        <v/>
      </c>
      <c r="AI1826" s="13" t="e" cm="1">
        <f t="array" aca="1" ref="AI1826" ca="1">INDIRECT("O"&amp;S1825)</f>
        <v>#REF!</v>
      </c>
      <c r="AJ1826" s="13" t="str">
        <f>IF($I1826="","",INDEX('Raw Material'!$A$1:$J$75,MATCH(I1826,'Raw Material'!$A$1:$A$75,0),(MATCH(G1826,'Raw Material'!$A$1:$J$1,0))))</f>
        <v/>
      </c>
      <c r="AK1826" s="13" t="str">
        <f t="shared" si="806"/>
        <v>YANLIŞRM</v>
      </c>
      <c r="AL1826" s="153" t="str">
        <f t="shared" si="807"/>
        <v/>
      </c>
    </row>
    <row r="1827" spans="1:38" ht="16.5" customHeight="1">
      <c r="A1827" s="162"/>
      <c r="B1827" s="168"/>
      <c r="C1827" s="169"/>
      <c r="D1827" s="156"/>
      <c r="E1827" s="156"/>
      <c r="F1827" s="175"/>
      <c r="G1827" s="181"/>
      <c r="H1827" s="182"/>
      <c r="I1827" s="182"/>
      <c r="J1827" s="182"/>
      <c r="K1827" s="32"/>
      <c r="L1827" s="179"/>
      <c r="M1827" s="179"/>
      <c r="N1827" s="81"/>
      <c r="O1827" s="185"/>
      <c r="P1827" s="103"/>
      <c r="Q1827" s="84" t="str">
        <f t="shared" si="808"/>
        <v/>
      </c>
      <c r="R1827" s="159"/>
      <c r="S1827" s="28" t="str" cm="1">
        <f t="array" aca="1" ref="S1827" ca="1">IF(INDIRECT("A"&amp;114+$U1827)&lt;&gt;"",114+$U1827,"")</f>
        <v/>
      </c>
      <c r="T1827" s="28" t="str">
        <f t="shared" ca="1" si="809"/>
        <v>$B</v>
      </c>
      <c r="U1827" s="29">
        <f t="shared" si="815"/>
        <v>1704</v>
      </c>
      <c r="V1827" s="29">
        <v>142.750000000011</v>
      </c>
      <c r="W1827" s="29">
        <f t="shared" si="820"/>
        <v>142</v>
      </c>
      <c r="X1827" s="41" t="str" cm="1">
        <f t="array" aca="1" ref="X1827" ca="1">IFERROR(INDEX('PC&amp;PD'!$A$1:$AP$15,ROW('PC&amp;PD'!$A$15),MATCH(INDIRECT(T1827),'PC&amp;PD'!$A$1:$AP$1,0)),"")</f>
        <v/>
      </c>
      <c r="Z1827" s="155"/>
      <c r="AA1827" s="13" t="str">
        <f t="shared" si="805"/>
        <v/>
      </c>
      <c r="AB1827" s="155"/>
      <c r="AC1827" s="13" t="str">
        <f t="shared" ca="1" si="810"/>
        <v>$AB</v>
      </c>
      <c r="AD1827" s="13" t="str" cm="1">
        <f t="array" aca="1" ref="AD1827" ca="1">IFERROR(IF((LEFT(INDIRECT("$F"&amp;$S1827),4))="GOTS",IF($G1827="Organic","GOTS_Organic_raw",(IF($G1827="Responsible","GOTS_Responsible",(IF($G1827="No Attribute (Conventional)","GOTS_conventional",(IF($G1827="Recycled Pre/Post-Consumer","GOTS_pre_post",(IF($G1827="In-Conversion","GOTS_in_conversion",(IF($G1827="Sustainably Sourced","Sustainably_sourced",""))))))))))),IF($G1827="Organic","Organic",(IF($G1827="Responsible","Responsible",(IF($G1827="No Attribute (Conventional)","No_Attribute_Conventional",(IF($G1827="Recycled Pre/Post-Consumer","Recycled_Pre_Post_Consumer",(IF($G1827="In-Conversion","In_Conversion",(IF($G1827="Recycled Pre-Consumer","Recycled_Pre_Consumer",(IF($G1827="Recycled Post-Consumer","Recycled_Post_Consumer",(IF($G1827="Sustainably Sourced","Sustainably_sourced","")))))))))))))))),"")</f>
        <v/>
      </c>
      <c r="AE1827" s="13" t="e" cm="1">
        <f t="array" aca="1" ref="AE1827" ca="1">IF(INDIRECT("$F"&amp;$S1827)="","",IF(LEFT(INDIRECT("$F"&amp;$S1827),3)="GRS","GRS_RCS_RM",IF((LEFT(INDIRECT("$F"&amp;$S1827),3))="RCS","GRS_RCS_RM",IF(INDIRECT("$F"&amp;$S1827)="OCS (No Label)","OCS_Conversion_RM",IF(LEFT(INDIRECT("$F"&amp;$S1827),3)="OCS","OCS_RM",IF(RIGHT(INDIRECT("$F"&amp;$S1827),10)="conversion","GOTS_RM_conversion",IF((LEFT(INDIRECT("$F"&amp;$S1827),4))="GOTS","GOTS_RM","Responsible_RM")))))))</f>
        <v>#REF!</v>
      </c>
      <c r="AF1827" s="13" t="str" cm="1">
        <f t="array" aca="1" ref="AF1827" ca="1">IF($S1827="","",INDIRECT("$Z"&amp;$S1827))</f>
        <v/>
      </c>
      <c r="AG1827" s="155"/>
      <c r="AH1827" s="13" t="str" cm="1">
        <f t="array" aca="1" ref="AH1827" ca="1">IFERROR(INDIRECT("$ag"&amp;S1827),"")</f>
        <v/>
      </c>
      <c r="AI1827" s="13" t="e" cm="1">
        <f t="array" aca="1" ref="AI1827" ca="1">INDIRECT("O"&amp;S1826)</f>
        <v>#REF!</v>
      </c>
      <c r="AJ1827" s="13" t="str">
        <f>IF($I1827="","",INDEX('Raw Material'!$A$1:$J$75,MATCH(I1827,'Raw Material'!$A$1:$A$75,0),(MATCH(G1827,'Raw Material'!$A$1:$J$1,0))))</f>
        <v/>
      </c>
      <c r="AK1827" s="13" t="str">
        <f t="shared" si="806"/>
        <v>YANLIŞRM</v>
      </c>
      <c r="AL1827" s="153" t="str">
        <f t="shared" si="807"/>
        <v/>
      </c>
    </row>
    <row r="1828" spans="1:38" ht="16.5" customHeight="1">
      <c r="A1828" s="162"/>
      <c r="B1828" s="168"/>
      <c r="C1828" s="169"/>
      <c r="D1828" s="156"/>
      <c r="E1828" s="156"/>
      <c r="F1828" s="175"/>
      <c r="G1828" s="181"/>
      <c r="H1828" s="182"/>
      <c r="I1828" s="182"/>
      <c r="J1828" s="182"/>
      <c r="K1828" s="32"/>
      <c r="L1828" s="179"/>
      <c r="M1828" s="179"/>
      <c r="N1828" s="81"/>
      <c r="O1828" s="185"/>
      <c r="P1828" s="103"/>
      <c r="Q1828" s="84" t="str">
        <f t="shared" si="808"/>
        <v/>
      </c>
      <c r="R1828" s="159"/>
      <c r="S1828" s="28" t="str" cm="1">
        <f t="array" aca="1" ref="S1828" ca="1">IF(INDIRECT("A"&amp;114+$U1828)&lt;&gt;"",114+$U1828,"")</f>
        <v/>
      </c>
      <c r="T1828" s="28" t="str">
        <f t="shared" ca="1" si="809"/>
        <v>$B</v>
      </c>
      <c r="U1828" s="29">
        <f t="shared" si="815"/>
        <v>1704</v>
      </c>
      <c r="V1828" s="29">
        <v>142.833333333345</v>
      </c>
      <c r="W1828" s="29">
        <f t="shared" si="820"/>
        <v>142</v>
      </c>
      <c r="X1828" s="41" t="str" cm="1">
        <f t="array" aca="1" ref="X1828" ca="1">IFERROR(INDEX('PC&amp;PD'!$A$1:$AP$15,ROW('PC&amp;PD'!$A$15),MATCH(INDIRECT(T1828),'PC&amp;PD'!$A$1:$AP$1,0)),"")</f>
        <v/>
      </c>
      <c r="Z1828" s="155"/>
      <c r="AA1828" s="13" t="str">
        <f t="shared" si="805"/>
        <v/>
      </c>
      <c r="AB1828" s="155"/>
      <c r="AC1828" s="13" t="str">
        <f t="shared" ca="1" si="810"/>
        <v>$AB</v>
      </c>
      <c r="AD1828" s="13" t="str" cm="1">
        <f t="array" aca="1" ref="AD1828" ca="1">IFERROR(IF((LEFT(INDIRECT("$F"&amp;$S1828),4))="GOTS",IF($G1828="Organic","GOTS_Organic_raw",(IF($G1828="Responsible","GOTS_Responsible",(IF($G1828="No Attribute (Conventional)","GOTS_conventional",(IF($G1828="Recycled Pre/Post-Consumer","GOTS_pre_post",(IF($G1828="In-Conversion","GOTS_in_conversion",(IF($G1828="Sustainably Sourced","Sustainably_sourced",""))))))))))),IF($G1828="Organic","Organic",(IF($G1828="Responsible","Responsible",(IF($G1828="No Attribute (Conventional)","No_Attribute_Conventional",(IF($G1828="Recycled Pre/Post-Consumer","Recycled_Pre_Post_Consumer",(IF($G1828="In-Conversion","In_Conversion",(IF($G1828="Recycled Pre-Consumer","Recycled_Pre_Consumer",(IF($G1828="Recycled Post-Consumer","Recycled_Post_Consumer",(IF($G1828="Sustainably Sourced","Sustainably_sourced","")))))))))))))))),"")</f>
        <v/>
      </c>
      <c r="AE1828" s="13" t="e" cm="1">
        <f t="array" aca="1" ref="AE1828" ca="1">IF(INDIRECT("$F"&amp;$S1828)="","",IF(LEFT(INDIRECT("$F"&amp;$S1828),3)="GRS","GRS_RCS_RM",IF((LEFT(INDIRECT("$F"&amp;$S1828),3))="RCS","GRS_RCS_RM",IF(INDIRECT("$F"&amp;$S1828)="OCS (No Label)","OCS_Conversion_RM",IF(LEFT(INDIRECT("$F"&amp;$S1828),3)="OCS","OCS_RM",IF(RIGHT(INDIRECT("$F"&amp;$S1828),10)="conversion","GOTS_RM_conversion",IF((LEFT(INDIRECT("$F"&amp;$S1828),4))="GOTS","GOTS_RM","Responsible_RM")))))))</f>
        <v>#REF!</v>
      </c>
      <c r="AF1828" s="13" t="str" cm="1">
        <f t="array" aca="1" ref="AF1828" ca="1">IF($S1828="","",INDIRECT("$Z"&amp;$S1828))</f>
        <v/>
      </c>
      <c r="AG1828" s="155"/>
      <c r="AH1828" s="13" t="str" cm="1">
        <f t="array" aca="1" ref="AH1828" ca="1">IFERROR(INDIRECT("$ag"&amp;S1828),"")</f>
        <v/>
      </c>
      <c r="AI1828" s="13" t="e" cm="1">
        <f t="array" aca="1" ref="AI1828" ca="1">INDIRECT("O"&amp;S1827)</f>
        <v>#REF!</v>
      </c>
      <c r="AJ1828" s="13" t="str">
        <f>IF($I1828="","",INDEX('Raw Material'!$A$1:$J$75,MATCH(I1828,'Raw Material'!$A$1:$A$75,0),(MATCH(G1828,'Raw Material'!$A$1:$J$1,0))))</f>
        <v/>
      </c>
      <c r="AK1828" s="13" t="str">
        <f t="shared" si="806"/>
        <v>YANLIŞRM</v>
      </c>
      <c r="AL1828" s="153" t="str">
        <f t="shared" si="807"/>
        <v/>
      </c>
    </row>
    <row r="1829" spans="1:38" ht="16.5" customHeight="1" thickBot="1">
      <c r="A1829" s="163"/>
      <c r="B1829" s="170"/>
      <c r="C1829" s="171"/>
      <c r="D1829" s="156"/>
      <c r="E1829" s="156"/>
      <c r="F1829" s="176"/>
      <c r="G1829" s="157"/>
      <c r="H1829" s="158"/>
      <c r="I1829" s="158"/>
      <c r="J1829" s="158"/>
      <c r="K1829" s="33"/>
      <c r="L1829" s="180"/>
      <c r="M1829" s="180"/>
      <c r="N1829" s="82"/>
      <c r="O1829" s="186"/>
      <c r="P1829" s="103"/>
      <c r="Q1829" s="84" t="str">
        <f t="shared" si="808"/>
        <v/>
      </c>
      <c r="R1829" s="159"/>
      <c r="S1829" s="28" t="str" cm="1">
        <f t="array" aca="1" ref="S1829" ca="1">IF(INDIRECT("A"&amp;114+$U1829)&lt;&gt;"",114+$U1829,"")</f>
        <v/>
      </c>
      <c r="T1829" s="28" t="str">
        <f t="shared" ca="1" si="809"/>
        <v>$B</v>
      </c>
      <c r="U1829" s="29">
        <f t="shared" si="815"/>
        <v>1704</v>
      </c>
      <c r="V1829" s="29">
        <v>142.916666666678</v>
      </c>
      <c r="W1829" s="29">
        <f t="shared" si="820"/>
        <v>142</v>
      </c>
      <c r="X1829" s="41" t="str" cm="1">
        <f t="array" aca="1" ref="X1829" ca="1">IFERROR(INDEX('PC&amp;PD'!$A$1:$AP$15,ROW('PC&amp;PD'!$A$15),MATCH(INDIRECT(T1829),'PC&amp;PD'!$A$1:$AP$1,0)),"")</f>
        <v/>
      </c>
      <c r="Z1829" s="155"/>
      <c r="AA1829" s="13" t="str">
        <f t="shared" si="805"/>
        <v/>
      </c>
      <c r="AB1829" s="155"/>
      <c r="AC1829" s="13" t="str">
        <f t="shared" ca="1" si="810"/>
        <v>$AB</v>
      </c>
      <c r="AD1829" s="13" t="str" cm="1">
        <f t="array" aca="1" ref="AD1829" ca="1">IFERROR(IF((LEFT(INDIRECT("$F"&amp;$S1829),4))="GOTS",IF($G1829="Organic","GOTS_Organic_raw",(IF($G1829="Responsible","GOTS_Responsible",(IF($G1829="No Attribute (Conventional)","GOTS_conventional",(IF($G1829="Recycled Pre/Post-Consumer","GOTS_pre_post",(IF($G1829="In-Conversion","GOTS_in_conversion",(IF($G1829="Sustainably Sourced","Sustainably_sourced",""))))))))))),IF($G1829="Organic","Organic",(IF($G1829="Responsible","Responsible",(IF($G1829="No Attribute (Conventional)","No_Attribute_Conventional",(IF($G1829="Recycled Pre/Post-Consumer","Recycled_Pre_Post_Consumer",(IF($G1829="In-Conversion","In_Conversion",(IF($G1829="Recycled Pre-Consumer","Recycled_Pre_Consumer",(IF($G1829="Recycled Post-Consumer","Recycled_Post_Consumer",(IF($G1829="Sustainably Sourced","Sustainably_sourced","")))))))))))))))),"")</f>
        <v/>
      </c>
      <c r="AE1829" s="13" t="e" cm="1">
        <f t="array" aca="1" ref="AE1829" ca="1">IF(INDIRECT("$F"&amp;$S1829)="","",IF(LEFT(INDIRECT("$F"&amp;$S1829),3)="GRS","GRS_RCS_RM",IF((LEFT(INDIRECT("$F"&amp;$S1829),3))="RCS","GRS_RCS_RM",IF(INDIRECT("$F"&amp;$S1829)="OCS (No Label)","OCS_Conversion_RM",IF(LEFT(INDIRECT("$F"&amp;$S1829),3)="OCS","OCS_RM",IF(RIGHT(INDIRECT("$F"&amp;$S1829),10)="conversion","GOTS_RM_conversion",IF((LEFT(INDIRECT("$F"&amp;$S1829),4))="GOTS","GOTS_RM","Responsible_RM")))))))</f>
        <v>#REF!</v>
      </c>
      <c r="AF1829" s="13" t="str" cm="1">
        <f t="array" aca="1" ref="AF1829" ca="1">IF($S1829="","",INDIRECT("$Z"&amp;$S1829))</f>
        <v/>
      </c>
      <c r="AG1829" s="155"/>
      <c r="AH1829" s="13" t="str" cm="1">
        <f t="array" aca="1" ref="AH1829" ca="1">IFERROR(INDIRECT("$ag"&amp;S1829),"")</f>
        <v/>
      </c>
      <c r="AI1829" s="13" t="e" cm="1">
        <f t="array" aca="1" ref="AI1829" ca="1">INDIRECT("O"&amp;S1828)</f>
        <v>#REF!</v>
      </c>
      <c r="AJ1829" s="13" t="str">
        <f>IF($I1829="","",INDEX('Raw Material'!$A$1:$J$75,MATCH(I1829,'Raw Material'!$A$1:$A$75,0),(MATCH(G1829,'Raw Material'!$A$1:$J$1,0))))</f>
        <v/>
      </c>
      <c r="AK1829" s="13" t="str">
        <f t="shared" si="806"/>
        <v>YANLIŞRM</v>
      </c>
      <c r="AL1829" s="153" t="str">
        <f t="shared" si="807"/>
        <v/>
      </c>
    </row>
    <row r="1830" spans="1:38" ht="16.5" customHeight="1">
      <c r="A1830" s="160" t="str">
        <f>IF(B1830="","",COUNTA($B$114:$B1830))</f>
        <v/>
      </c>
      <c r="B1830" s="164"/>
      <c r="C1830" s="165"/>
      <c r="D1830" s="183"/>
      <c r="E1830" s="183"/>
      <c r="F1830" s="172"/>
      <c r="G1830" s="212"/>
      <c r="H1830" s="206"/>
      <c r="I1830" s="206"/>
      <c r="J1830" s="206"/>
      <c r="K1830" s="31"/>
      <c r="L1830" s="177" t="str">
        <f t="shared" ref="L1830" si="830">IF(R1830="","",LEFT(R1830,LEN(R1830)-2))</f>
        <v/>
      </c>
      <c r="M1830" s="177"/>
      <c r="N1830" s="80"/>
      <c r="O1830" s="184"/>
      <c r="P1830" s="103"/>
      <c r="Q1830" s="84" t="str">
        <f t="shared" si="808"/>
        <v/>
      </c>
      <c r="R1830" s="159" t="str">
        <f t="shared" ref="R1830" si="831">CONCATENATE($Q1830,Q1831,Q1832,Q1833,Q1834,Q1835,$Q1836,$Q1837,$Q1838,$Q1839,Q1840,Q1841)</f>
        <v/>
      </c>
      <c r="S1830" s="28" t="str" cm="1">
        <f t="array" aca="1" ref="S1830" ca="1">IF(INDIRECT("A"&amp;114+$U1830)&lt;&gt;"",114+$U1830,"")</f>
        <v/>
      </c>
      <c r="T1830" s="28" t="str">
        <f t="shared" ca="1" si="809"/>
        <v>$B</v>
      </c>
      <c r="U1830" s="29">
        <f t="shared" si="815"/>
        <v>1716</v>
      </c>
      <c r="V1830" s="29">
        <v>143.000000000011</v>
      </c>
      <c r="W1830" s="29">
        <f t="shared" si="820"/>
        <v>143</v>
      </c>
      <c r="X1830" s="41" t="str" cm="1">
        <f t="array" aca="1" ref="X1830" ca="1">IFERROR(INDEX('PC&amp;PD'!$A$1:$AP$15,ROW('PC&amp;PD'!$A$15),MATCH(INDIRECT(T1830),'PC&amp;PD'!$A$1:$AP$1,0)),"")</f>
        <v/>
      </c>
      <c r="Z1830" s="155" t="str">
        <f t="shared" ref="Z1830" si="832">IFERROR(IF($F1830="OCS 100","OCS (OCS 100)",IF($F1830="OCS Blended","OCS (OCS Blended)",IF($F1830="OCS (No Label)","OCS (No Label)",IF($F1830="RCS 100","RCS (RCS 100)",IF($F1830="RCS Blended","RCS (RCS Blended)",IF($F1830="GRS","GRS (GRS)",IF($F1830="GRS (No Label)", "GRS (No Label)",IF($F1830="RDS","RDS (RDS)",IF($F1830="RWS","RWS (RWS)",IF($F1830="RAS","RAS (RAS)",IF($F1830="RMS","RMS (RMS)",IF($F1830="GOTS Organic","GOTS (Organic)",IF($F1830="GOTS Made with organic","GOTS (Made with Organic)",IF($F1830="GOTS Organic - in conversion","GOTS (Organic - In Conversion)",IF($F1830="GOTS Made with organic - in conversion","GOTS (Made with Organic - In Conversion)",""))))))))))))))),"")</f>
        <v/>
      </c>
      <c r="AA1830" s="13" t="str">
        <f t="shared" si="805"/>
        <v/>
      </c>
      <c r="AB1830" s="155" t="str">
        <f t="shared" ref="AB1830" si="833">IFERROR(IF($F1830="OCS 100", "OCS_100",IF($F1830="OCS Blended", "OCS_Blended",IF($F1830="OCS (No Label)", "OCS_No_Label",IF($F1830="RCS 100", "RCS_100",IF($F1830="RCS Blended","RCS_Blended",IF($F1830="GRS","GRS",IF($F1830="GRS (No Label)", "GRS_No_Label",IF($F1830="RDS","RDS",IF($F1830="RWS","RWS",IF($F1830="RMS","RMS",IF($F1830="GOTS Organic","GOTS_Organic",IF($F1830="GOTS Made with organic","GOTS_Made_with_organic",IF($F1830="GOTS Organic - in conversion","GOTS_Organic_in_Conversion",IF($F1830="GOTS Made with organic - in conversion","GOTS_Made_with_Organic_in_Conversion",IF($F1830="RAS","RAS",""))))))))))))))),"")</f>
        <v/>
      </c>
      <c r="AC1830" s="13" t="str">
        <f t="shared" ca="1" si="810"/>
        <v>$AB</v>
      </c>
      <c r="AD1830" s="13" t="str" cm="1">
        <f t="array" aca="1" ref="AD1830" ca="1">IFERROR(IF((LEFT(INDIRECT("$F"&amp;$S1830),4))="GOTS",IF($G1830="Organic","GOTS_Organic_raw",(IF($G1830="Responsible","GOTS_Responsible",(IF($G1830="No Attribute (Conventional)","GOTS_conventional",(IF($G1830="Recycled Pre/Post-Consumer","GOTS_pre_post",(IF($G1830="In-Conversion","GOTS_in_conversion",(IF($G1830="Sustainably Sourced","Sustainably_sourced",""))))))))))),IF($G1830="Organic","Organic",(IF($G1830="Responsible","Responsible",(IF($G1830="No Attribute (Conventional)","No_Attribute_Conventional",(IF($G1830="Recycled Pre/Post-Consumer","Recycled_Pre_Post_Consumer",(IF($G1830="In-Conversion","In_Conversion",(IF($G1830="Recycled Pre-Consumer","Recycled_Pre_Consumer",(IF($G1830="Recycled Post-Consumer","Recycled_Post_Consumer",(IF($G1830="Sustainably Sourced","Sustainably_sourced","")))))))))))))))),"")</f>
        <v/>
      </c>
      <c r="AE1830" s="13" t="e" cm="1">
        <f t="array" aca="1" ref="AE1830" ca="1">IF(INDIRECT("$F"&amp;$S1830)="","",IF(LEFT(INDIRECT("$F"&amp;$S1830),3)="GRS","GRS_RCS_RM",IF((LEFT(INDIRECT("$F"&amp;$S1830),3))="RCS","GRS_RCS_RM",IF(INDIRECT("$F"&amp;$S1830)="OCS (No Label)","OCS_Conversion_RM",IF(LEFT(INDIRECT("$F"&amp;$S1830),3)="OCS","OCS_RM",IF(RIGHT(INDIRECT("$F"&amp;$S1830),10)="conversion","GOTS_RM_conversion",IF((LEFT(INDIRECT("$F"&amp;$S1830),4))="GOTS","GOTS_RM","Responsible_RM")))))))</f>
        <v>#REF!</v>
      </c>
      <c r="AF1830" s="13" t="str" cm="1">
        <f t="array" aca="1" ref="AF1830" ca="1">IF($S1830="","",INDIRECT("$Z"&amp;$S1830))</f>
        <v/>
      </c>
      <c r="AG1830" s="155" t="str">
        <f t="shared" si="825"/>
        <v/>
      </c>
      <c r="AH1830" s="13" t="str" cm="1">
        <f t="array" aca="1" ref="AH1830" ca="1">IFERROR(INDIRECT("$ag"&amp;S1830),"")</f>
        <v/>
      </c>
      <c r="AI1830" s="13" t="e" cm="1">
        <f t="array" aca="1" ref="AI1830" ca="1">INDIRECT("O"&amp;S1829)</f>
        <v>#REF!</v>
      </c>
      <c r="AJ1830" s="13" t="str">
        <f>IF($I1830="","",INDEX('Raw Material'!$A$1:$J$75,MATCH(I1830,'Raw Material'!$A$1:$A$75,0),(MATCH(G1830,'Raw Material'!$A$1:$J$1,0))))</f>
        <v/>
      </c>
      <c r="AK1830" s="13" t="str">
        <f t="shared" si="806"/>
        <v>YANLIŞRM</v>
      </c>
      <c r="AL1830" s="153" t="str">
        <f t="shared" si="807"/>
        <v/>
      </c>
    </row>
    <row r="1831" spans="1:38" ht="16.5" customHeight="1">
      <c r="A1831" s="161"/>
      <c r="B1831" s="166"/>
      <c r="C1831" s="167"/>
      <c r="D1831" s="156"/>
      <c r="E1831" s="156"/>
      <c r="F1831" s="173"/>
      <c r="G1831" s="181"/>
      <c r="H1831" s="182"/>
      <c r="I1831" s="182"/>
      <c r="J1831" s="182"/>
      <c r="K1831" s="32"/>
      <c r="L1831" s="178"/>
      <c r="M1831" s="178"/>
      <c r="N1831" s="81"/>
      <c r="O1831" s="185"/>
      <c r="P1831" s="103"/>
      <c r="Q1831" s="84" t="str">
        <f t="shared" si="808"/>
        <v/>
      </c>
      <c r="R1831" s="159"/>
      <c r="S1831" s="28" t="str" cm="1">
        <f t="array" aca="1" ref="S1831" ca="1">IF(INDIRECT("A"&amp;114+$U1831)&lt;&gt;"",114+$U1831,"")</f>
        <v/>
      </c>
      <c r="T1831" s="28" t="str">
        <f t="shared" ca="1" si="809"/>
        <v>$B</v>
      </c>
      <c r="U1831" s="29">
        <f t="shared" si="815"/>
        <v>1716</v>
      </c>
      <c r="V1831" s="29">
        <v>143.083333333345</v>
      </c>
      <c r="W1831" s="29">
        <f t="shared" si="820"/>
        <v>143</v>
      </c>
      <c r="X1831" s="41" t="str" cm="1">
        <f t="array" aca="1" ref="X1831" ca="1">IFERROR(INDEX('PC&amp;PD'!$A$1:$AP$15,ROW('PC&amp;PD'!$A$15),MATCH(INDIRECT(T1831),'PC&amp;PD'!$A$1:$AP$1,0)),"")</f>
        <v/>
      </c>
      <c r="Z1831" s="155"/>
      <c r="AA1831" s="13" t="str">
        <f t="shared" si="805"/>
        <v/>
      </c>
      <c r="AB1831" s="155"/>
      <c r="AC1831" s="13" t="str">
        <f t="shared" ca="1" si="810"/>
        <v>$AB</v>
      </c>
      <c r="AD1831" s="13" t="str" cm="1">
        <f t="array" aca="1" ref="AD1831" ca="1">IFERROR(IF((LEFT(INDIRECT("$F"&amp;$S1831),4))="GOTS",IF($G1831="Organic","GOTS_Organic_raw",(IF($G1831="Responsible","GOTS_Responsible",(IF($G1831="No Attribute (Conventional)","GOTS_conventional",(IF($G1831="Recycled Pre/Post-Consumer","GOTS_pre_post",(IF($G1831="In-Conversion","GOTS_in_conversion",(IF($G1831="Sustainably Sourced","Sustainably_sourced",""))))))))))),IF($G1831="Organic","Organic",(IF($G1831="Responsible","Responsible",(IF($G1831="No Attribute (Conventional)","No_Attribute_Conventional",(IF($G1831="Recycled Pre/Post-Consumer","Recycled_Pre_Post_Consumer",(IF($G1831="In-Conversion","In_Conversion",(IF($G1831="Recycled Pre-Consumer","Recycled_Pre_Consumer",(IF($G1831="Recycled Post-Consumer","Recycled_Post_Consumer",(IF($G1831="Sustainably Sourced","Sustainably_sourced","")))))))))))))))),"")</f>
        <v/>
      </c>
      <c r="AE1831" s="13" t="e" cm="1">
        <f t="array" aca="1" ref="AE1831" ca="1">IF(INDIRECT("$F"&amp;$S1831)="","",IF(LEFT(INDIRECT("$F"&amp;$S1831),3)="GRS","GRS_RCS_RM",IF((LEFT(INDIRECT("$F"&amp;$S1831),3))="RCS","GRS_RCS_RM",IF(INDIRECT("$F"&amp;$S1831)="OCS (No Label)","OCS_Conversion_RM",IF(LEFT(INDIRECT("$F"&amp;$S1831),3)="OCS","OCS_RM",IF(RIGHT(INDIRECT("$F"&amp;$S1831),10)="conversion","GOTS_RM_conversion",IF((LEFT(INDIRECT("$F"&amp;$S1831),4))="GOTS","GOTS_RM","Responsible_RM")))))))</f>
        <v>#REF!</v>
      </c>
      <c r="AF1831" s="13" t="str" cm="1">
        <f t="array" aca="1" ref="AF1831" ca="1">IF($S1831="","",INDIRECT("$Z"&amp;$S1831))</f>
        <v/>
      </c>
      <c r="AG1831" s="155"/>
      <c r="AH1831" s="13" t="str" cm="1">
        <f t="array" aca="1" ref="AH1831" ca="1">IFERROR(INDIRECT("$ag"&amp;S1831),"")</f>
        <v/>
      </c>
      <c r="AI1831" s="13" t="e" cm="1">
        <f t="array" aca="1" ref="AI1831" ca="1">INDIRECT("O"&amp;S1830)</f>
        <v>#REF!</v>
      </c>
      <c r="AJ1831" s="13" t="str">
        <f>IF($I1831="","",INDEX('Raw Material'!$A$1:$J$75,MATCH(I1831,'Raw Material'!$A$1:$A$75,0),(MATCH(G1831,'Raw Material'!$A$1:$J$1,0))))</f>
        <v/>
      </c>
      <c r="AK1831" s="13" t="str">
        <f t="shared" si="806"/>
        <v>YANLIŞRM</v>
      </c>
      <c r="AL1831" s="153" t="str">
        <f t="shared" si="807"/>
        <v/>
      </c>
    </row>
    <row r="1832" spans="1:38" ht="16.5" customHeight="1">
      <c r="A1832" s="161"/>
      <c r="B1832" s="166"/>
      <c r="C1832" s="167"/>
      <c r="D1832" s="156"/>
      <c r="E1832" s="156"/>
      <c r="F1832" s="173"/>
      <c r="G1832" s="181"/>
      <c r="H1832" s="182"/>
      <c r="I1832" s="182"/>
      <c r="J1832" s="182"/>
      <c r="K1832" s="32"/>
      <c r="L1832" s="178"/>
      <c r="M1832" s="178"/>
      <c r="N1832" s="81"/>
      <c r="O1832" s="185"/>
      <c r="P1832" s="103"/>
      <c r="Q1832" s="84" t="str">
        <f t="shared" si="808"/>
        <v/>
      </c>
      <c r="R1832" s="159"/>
      <c r="S1832" s="28" t="str" cm="1">
        <f t="array" aca="1" ref="S1832" ca="1">IF(INDIRECT("A"&amp;114+$U1832)&lt;&gt;"",114+$U1832,"")</f>
        <v/>
      </c>
      <c r="T1832" s="28" t="str">
        <f t="shared" ca="1" si="809"/>
        <v>$B</v>
      </c>
      <c r="U1832" s="29">
        <f t="shared" si="815"/>
        <v>1716</v>
      </c>
      <c r="V1832" s="29">
        <v>143.166666666678</v>
      </c>
      <c r="W1832" s="29">
        <f t="shared" si="820"/>
        <v>143</v>
      </c>
      <c r="X1832" s="41" t="str" cm="1">
        <f t="array" aca="1" ref="X1832" ca="1">IFERROR(INDEX('PC&amp;PD'!$A$1:$AP$15,ROW('PC&amp;PD'!$A$15),MATCH(INDIRECT(T1832),'PC&amp;PD'!$A$1:$AP$1,0)),"")</f>
        <v/>
      </c>
      <c r="Z1832" s="155"/>
      <c r="AA1832" s="13" t="str">
        <f t="shared" si="805"/>
        <v/>
      </c>
      <c r="AB1832" s="155"/>
      <c r="AC1832" s="13" t="str">
        <f t="shared" ca="1" si="810"/>
        <v>$AB</v>
      </c>
      <c r="AD1832" s="13" t="str" cm="1">
        <f t="array" aca="1" ref="AD1832" ca="1">IFERROR(IF((LEFT(INDIRECT("$F"&amp;$S1832),4))="GOTS",IF($G1832="Organic","GOTS_Organic_raw",(IF($G1832="Responsible","GOTS_Responsible",(IF($G1832="No Attribute (Conventional)","GOTS_conventional",(IF($G1832="Recycled Pre/Post-Consumer","GOTS_pre_post",(IF($G1832="In-Conversion","GOTS_in_conversion",(IF($G1832="Sustainably Sourced","Sustainably_sourced",""))))))))))),IF($G1832="Organic","Organic",(IF($G1832="Responsible","Responsible",(IF($G1832="No Attribute (Conventional)","No_Attribute_Conventional",(IF($G1832="Recycled Pre/Post-Consumer","Recycled_Pre_Post_Consumer",(IF($G1832="In-Conversion","In_Conversion",(IF($G1832="Recycled Pre-Consumer","Recycled_Pre_Consumer",(IF($G1832="Recycled Post-Consumer","Recycled_Post_Consumer",(IF($G1832="Sustainably Sourced","Sustainably_sourced","")))))))))))))))),"")</f>
        <v/>
      </c>
      <c r="AE1832" s="13" t="e" cm="1">
        <f t="array" aca="1" ref="AE1832" ca="1">IF(INDIRECT("$F"&amp;$S1832)="","",IF(LEFT(INDIRECT("$F"&amp;$S1832),3)="GRS","GRS_RCS_RM",IF((LEFT(INDIRECT("$F"&amp;$S1832),3))="RCS","GRS_RCS_RM",IF(INDIRECT("$F"&amp;$S1832)="OCS (No Label)","OCS_Conversion_RM",IF(LEFT(INDIRECT("$F"&amp;$S1832),3)="OCS","OCS_RM",IF(RIGHT(INDIRECT("$F"&amp;$S1832),10)="conversion","GOTS_RM_conversion",IF((LEFT(INDIRECT("$F"&amp;$S1832),4))="GOTS","GOTS_RM","Responsible_RM")))))))</f>
        <v>#REF!</v>
      </c>
      <c r="AF1832" s="13" t="str" cm="1">
        <f t="array" aca="1" ref="AF1832" ca="1">IF($S1832="","",INDIRECT("$Z"&amp;$S1832))</f>
        <v/>
      </c>
      <c r="AG1832" s="155"/>
      <c r="AH1832" s="13" t="str" cm="1">
        <f t="array" aca="1" ref="AH1832" ca="1">IFERROR(INDIRECT("$ag"&amp;S1832),"")</f>
        <v/>
      </c>
      <c r="AI1832" s="13" t="e" cm="1">
        <f t="array" aca="1" ref="AI1832" ca="1">INDIRECT("O"&amp;S1831)</f>
        <v>#REF!</v>
      </c>
      <c r="AJ1832" s="13" t="str">
        <f>IF($I1832="","",INDEX('Raw Material'!$A$1:$J$75,MATCH(I1832,'Raw Material'!$A$1:$A$75,0),(MATCH(G1832,'Raw Material'!$A$1:$J$1,0))))</f>
        <v/>
      </c>
      <c r="AK1832" s="13" t="str">
        <f t="shared" si="806"/>
        <v>YANLIŞRM</v>
      </c>
      <c r="AL1832" s="153" t="str">
        <f t="shared" si="807"/>
        <v/>
      </c>
    </row>
    <row r="1833" spans="1:38" ht="16.5" customHeight="1">
      <c r="A1833" s="161"/>
      <c r="B1833" s="166"/>
      <c r="C1833" s="167"/>
      <c r="D1833" s="156"/>
      <c r="E1833" s="156"/>
      <c r="F1833" s="174"/>
      <c r="G1833" s="181"/>
      <c r="H1833" s="182"/>
      <c r="I1833" s="182"/>
      <c r="J1833" s="182"/>
      <c r="K1833" s="32"/>
      <c r="L1833" s="178"/>
      <c r="M1833" s="178"/>
      <c r="N1833" s="81"/>
      <c r="O1833" s="185"/>
      <c r="P1833" s="103"/>
      <c r="Q1833" s="84" t="str">
        <f t="shared" si="808"/>
        <v/>
      </c>
      <c r="R1833" s="159"/>
      <c r="S1833" s="28" t="str" cm="1">
        <f t="array" aca="1" ref="S1833" ca="1">IF(INDIRECT("A"&amp;114+$U1833)&lt;&gt;"",114+$U1833,"")</f>
        <v/>
      </c>
      <c r="T1833" s="28" t="str">
        <f t="shared" ca="1" si="809"/>
        <v>$B</v>
      </c>
      <c r="U1833" s="29">
        <f t="shared" si="815"/>
        <v>1716</v>
      </c>
      <c r="V1833" s="29">
        <v>143.250000000011</v>
      </c>
      <c r="W1833" s="29">
        <f t="shared" si="820"/>
        <v>143</v>
      </c>
      <c r="X1833" s="41" t="str" cm="1">
        <f t="array" aca="1" ref="X1833" ca="1">IFERROR(INDEX('PC&amp;PD'!$A$1:$AP$15,ROW('PC&amp;PD'!$A$15),MATCH(INDIRECT(T1833),'PC&amp;PD'!$A$1:$AP$1,0)),"")</f>
        <v/>
      </c>
      <c r="Z1833" s="155"/>
      <c r="AA1833" s="13" t="str">
        <f t="shared" si="805"/>
        <v/>
      </c>
      <c r="AB1833" s="155"/>
      <c r="AC1833" s="13" t="str">
        <f t="shared" ca="1" si="810"/>
        <v>$AB</v>
      </c>
      <c r="AD1833" s="13" t="str" cm="1">
        <f t="array" aca="1" ref="AD1833" ca="1">IFERROR(IF((LEFT(INDIRECT("$F"&amp;$S1833),4))="GOTS",IF($G1833="Organic","GOTS_Organic_raw",(IF($G1833="Responsible","GOTS_Responsible",(IF($G1833="No Attribute (Conventional)","GOTS_conventional",(IF($G1833="Recycled Pre/Post-Consumer","GOTS_pre_post",(IF($G1833="In-Conversion","GOTS_in_conversion",(IF($G1833="Sustainably Sourced","Sustainably_sourced",""))))))))))),IF($G1833="Organic","Organic",(IF($G1833="Responsible","Responsible",(IF($G1833="No Attribute (Conventional)","No_Attribute_Conventional",(IF($G1833="Recycled Pre/Post-Consumer","Recycled_Pre_Post_Consumer",(IF($G1833="In-Conversion","In_Conversion",(IF($G1833="Recycled Pre-Consumer","Recycled_Pre_Consumer",(IF($G1833="Recycled Post-Consumer","Recycled_Post_Consumer",(IF($G1833="Sustainably Sourced","Sustainably_sourced","")))))))))))))))),"")</f>
        <v/>
      </c>
      <c r="AE1833" s="13" t="e" cm="1">
        <f t="array" aca="1" ref="AE1833" ca="1">IF(INDIRECT("$F"&amp;$S1833)="","",IF(LEFT(INDIRECT("$F"&amp;$S1833),3)="GRS","GRS_RCS_RM",IF((LEFT(INDIRECT("$F"&amp;$S1833),3))="RCS","GRS_RCS_RM",IF(INDIRECT("$F"&amp;$S1833)="OCS (No Label)","OCS_Conversion_RM",IF(LEFT(INDIRECT("$F"&amp;$S1833),3)="OCS","OCS_RM",IF(RIGHT(INDIRECT("$F"&amp;$S1833),10)="conversion","GOTS_RM_conversion",IF((LEFT(INDIRECT("$F"&amp;$S1833),4))="GOTS","GOTS_RM","Responsible_RM")))))))</f>
        <v>#REF!</v>
      </c>
      <c r="AF1833" s="13" t="str" cm="1">
        <f t="array" aca="1" ref="AF1833" ca="1">IF($S1833="","",INDIRECT("$Z"&amp;$S1833))</f>
        <v/>
      </c>
      <c r="AG1833" s="155"/>
      <c r="AH1833" s="13" t="str" cm="1">
        <f t="array" aca="1" ref="AH1833" ca="1">IFERROR(INDIRECT("$ag"&amp;S1833),"")</f>
        <v/>
      </c>
      <c r="AI1833" s="13" t="e" cm="1">
        <f t="array" aca="1" ref="AI1833" ca="1">INDIRECT("O"&amp;S1832)</f>
        <v>#REF!</v>
      </c>
      <c r="AJ1833" s="13" t="str">
        <f>IF($I1833="","",INDEX('Raw Material'!$A$1:$J$75,MATCH(I1833,'Raw Material'!$A$1:$A$75,0),(MATCH(G1833,'Raw Material'!$A$1:$J$1,0))))</f>
        <v/>
      </c>
      <c r="AK1833" s="13" t="str">
        <f t="shared" si="806"/>
        <v>YANLIŞRM</v>
      </c>
      <c r="AL1833" s="153" t="str">
        <f t="shared" si="807"/>
        <v/>
      </c>
    </row>
    <row r="1834" spans="1:38" ht="16.5" customHeight="1">
      <c r="A1834" s="161"/>
      <c r="B1834" s="166"/>
      <c r="C1834" s="167"/>
      <c r="D1834" s="156"/>
      <c r="E1834" s="156"/>
      <c r="F1834" s="174"/>
      <c r="G1834" s="181"/>
      <c r="H1834" s="182"/>
      <c r="I1834" s="182"/>
      <c r="J1834" s="182"/>
      <c r="K1834" s="32"/>
      <c r="L1834" s="178"/>
      <c r="M1834" s="178"/>
      <c r="N1834" s="81"/>
      <c r="O1834" s="185"/>
      <c r="P1834" s="103"/>
      <c r="Q1834" s="84" t="str">
        <f t="shared" si="808"/>
        <v/>
      </c>
      <c r="R1834" s="159"/>
      <c r="S1834" s="28" t="str" cm="1">
        <f t="array" aca="1" ref="S1834" ca="1">IF(INDIRECT("A"&amp;114+$U1834)&lt;&gt;"",114+$U1834,"")</f>
        <v/>
      </c>
      <c r="T1834" s="28" t="str">
        <f t="shared" ca="1" si="809"/>
        <v>$B</v>
      </c>
      <c r="U1834" s="29">
        <f t="shared" si="815"/>
        <v>1716</v>
      </c>
      <c r="V1834" s="29">
        <v>143.333333333345</v>
      </c>
      <c r="W1834" s="29">
        <f t="shared" si="820"/>
        <v>143</v>
      </c>
      <c r="X1834" s="41" t="str" cm="1">
        <f t="array" aca="1" ref="X1834" ca="1">IFERROR(INDEX('PC&amp;PD'!$A$1:$AP$15,ROW('PC&amp;PD'!$A$15),MATCH(INDIRECT(T1834),'PC&amp;PD'!$A$1:$AP$1,0)),"")</f>
        <v/>
      </c>
      <c r="Z1834" s="155"/>
      <c r="AA1834" s="13" t="str">
        <f t="shared" si="805"/>
        <v/>
      </c>
      <c r="AB1834" s="155"/>
      <c r="AC1834" s="13" t="str">
        <f t="shared" ca="1" si="810"/>
        <v>$AB</v>
      </c>
      <c r="AD1834" s="13" t="str" cm="1">
        <f t="array" aca="1" ref="AD1834" ca="1">IFERROR(IF((LEFT(INDIRECT("$F"&amp;$S1834),4))="GOTS",IF($G1834="Organic","GOTS_Organic_raw",(IF($G1834="Responsible","GOTS_Responsible",(IF($G1834="No Attribute (Conventional)","GOTS_conventional",(IF($G1834="Recycled Pre/Post-Consumer","GOTS_pre_post",(IF($G1834="In-Conversion","GOTS_in_conversion",(IF($G1834="Sustainably Sourced","Sustainably_sourced",""))))))))))),IF($G1834="Organic","Organic",(IF($G1834="Responsible","Responsible",(IF($G1834="No Attribute (Conventional)","No_Attribute_Conventional",(IF($G1834="Recycled Pre/Post-Consumer","Recycled_Pre_Post_Consumer",(IF($G1834="In-Conversion","In_Conversion",(IF($G1834="Recycled Pre-Consumer","Recycled_Pre_Consumer",(IF($G1834="Recycled Post-Consumer","Recycled_Post_Consumer",(IF($G1834="Sustainably Sourced","Sustainably_sourced","")))))))))))))))),"")</f>
        <v/>
      </c>
      <c r="AE1834" s="13" t="e" cm="1">
        <f t="array" aca="1" ref="AE1834" ca="1">IF(INDIRECT("$F"&amp;$S1834)="","",IF(LEFT(INDIRECT("$F"&amp;$S1834),3)="GRS","GRS_RCS_RM",IF((LEFT(INDIRECT("$F"&amp;$S1834),3))="RCS","GRS_RCS_RM",IF(INDIRECT("$F"&amp;$S1834)="OCS (No Label)","OCS_Conversion_RM",IF(LEFT(INDIRECT("$F"&amp;$S1834),3)="OCS","OCS_RM",IF(RIGHT(INDIRECT("$F"&amp;$S1834),10)="conversion","GOTS_RM_conversion",IF((LEFT(INDIRECT("$F"&amp;$S1834),4))="GOTS","GOTS_RM","Responsible_RM")))))))</f>
        <v>#REF!</v>
      </c>
      <c r="AF1834" s="13" t="str" cm="1">
        <f t="array" aca="1" ref="AF1834" ca="1">IF($S1834="","",INDIRECT("$Z"&amp;$S1834))</f>
        <v/>
      </c>
      <c r="AG1834" s="155"/>
      <c r="AH1834" s="13" t="str" cm="1">
        <f t="array" aca="1" ref="AH1834" ca="1">IFERROR(INDIRECT("$ag"&amp;S1834),"")</f>
        <v/>
      </c>
      <c r="AI1834" s="13" t="e" cm="1">
        <f t="array" aca="1" ref="AI1834" ca="1">INDIRECT("O"&amp;S1833)</f>
        <v>#REF!</v>
      </c>
      <c r="AJ1834" s="13" t="str">
        <f>IF($I1834="","",INDEX('Raw Material'!$A$1:$J$75,MATCH(I1834,'Raw Material'!$A$1:$A$75,0),(MATCH(G1834,'Raw Material'!$A$1:$J$1,0))))</f>
        <v/>
      </c>
      <c r="AK1834" s="13" t="str">
        <f t="shared" si="806"/>
        <v>YANLIŞRM</v>
      </c>
      <c r="AL1834" s="153" t="str">
        <f t="shared" si="807"/>
        <v/>
      </c>
    </row>
    <row r="1835" spans="1:38" ht="16.5" customHeight="1">
      <c r="A1835" s="161"/>
      <c r="B1835" s="166"/>
      <c r="C1835" s="167"/>
      <c r="D1835" s="156"/>
      <c r="E1835" s="156"/>
      <c r="F1835" s="174"/>
      <c r="G1835" s="181"/>
      <c r="H1835" s="182"/>
      <c r="I1835" s="182"/>
      <c r="J1835" s="182"/>
      <c r="K1835" s="32"/>
      <c r="L1835" s="178"/>
      <c r="M1835" s="178"/>
      <c r="N1835" s="81"/>
      <c r="O1835" s="185"/>
      <c r="P1835" s="103"/>
      <c r="Q1835" s="84" t="str">
        <f t="shared" si="808"/>
        <v/>
      </c>
      <c r="R1835" s="159"/>
      <c r="S1835" s="28" t="str" cm="1">
        <f t="array" aca="1" ref="S1835" ca="1">IF(INDIRECT("A"&amp;114+$U1835)&lt;&gt;"",114+$U1835,"")</f>
        <v/>
      </c>
      <c r="T1835" s="28" t="str">
        <f t="shared" ca="1" si="809"/>
        <v>$B</v>
      </c>
      <c r="U1835" s="29">
        <f t="shared" si="815"/>
        <v>1716</v>
      </c>
      <c r="V1835" s="29">
        <v>143.416666666678</v>
      </c>
      <c r="W1835" s="29">
        <f t="shared" si="820"/>
        <v>143</v>
      </c>
      <c r="X1835" s="41" t="str" cm="1">
        <f t="array" aca="1" ref="X1835" ca="1">IFERROR(INDEX('PC&amp;PD'!$A$1:$AP$15,ROW('PC&amp;PD'!$A$15),MATCH(INDIRECT(T1835),'PC&amp;PD'!$A$1:$AP$1,0)),"")</f>
        <v/>
      </c>
      <c r="Z1835" s="155"/>
      <c r="AA1835" s="13" t="str">
        <f t="shared" si="805"/>
        <v/>
      </c>
      <c r="AB1835" s="155"/>
      <c r="AC1835" s="13" t="str">
        <f t="shared" ca="1" si="810"/>
        <v>$AB</v>
      </c>
      <c r="AD1835" s="13" t="str" cm="1">
        <f t="array" aca="1" ref="AD1835" ca="1">IFERROR(IF((LEFT(INDIRECT("$F"&amp;$S1835),4))="GOTS",IF($G1835="Organic","GOTS_Organic_raw",(IF($G1835="Responsible","GOTS_Responsible",(IF($G1835="No Attribute (Conventional)","GOTS_conventional",(IF($G1835="Recycled Pre/Post-Consumer","GOTS_pre_post",(IF($G1835="In-Conversion","GOTS_in_conversion",(IF($G1835="Sustainably Sourced","Sustainably_sourced",""))))))))))),IF($G1835="Organic","Organic",(IF($G1835="Responsible","Responsible",(IF($G1835="No Attribute (Conventional)","No_Attribute_Conventional",(IF($G1835="Recycled Pre/Post-Consumer","Recycled_Pre_Post_Consumer",(IF($G1835="In-Conversion","In_Conversion",(IF($G1835="Recycled Pre-Consumer","Recycled_Pre_Consumer",(IF($G1835="Recycled Post-Consumer","Recycled_Post_Consumer",(IF($G1835="Sustainably Sourced","Sustainably_sourced","")))))))))))))))),"")</f>
        <v/>
      </c>
      <c r="AE1835" s="13" t="e" cm="1">
        <f t="array" aca="1" ref="AE1835" ca="1">IF(INDIRECT("$F"&amp;$S1835)="","",IF(LEFT(INDIRECT("$F"&amp;$S1835),3)="GRS","GRS_RCS_RM",IF((LEFT(INDIRECT("$F"&amp;$S1835),3))="RCS","GRS_RCS_RM",IF(INDIRECT("$F"&amp;$S1835)="OCS (No Label)","OCS_Conversion_RM",IF(LEFT(INDIRECT("$F"&amp;$S1835),3)="OCS","OCS_RM",IF(RIGHT(INDIRECT("$F"&amp;$S1835),10)="conversion","GOTS_RM_conversion",IF((LEFT(INDIRECT("$F"&amp;$S1835),4))="GOTS","GOTS_RM","Responsible_RM")))))))</f>
        <v>#REF!</v>
      </c>
      <c r="AF1835" s="13" t="str" cm="1">
        <f t="array" aca="1" ref="AF1835" ca="1">IF($S1835="","",INDIRECT("$Z"&amp;$S1835))</f>
        <v/>
      </c>
      <c r="AG1835" s="155"/>
      <c r="AH1835" s="13" t="str" cm="1">
        <f t="array" aca="1" ref="AH1835" ca="1">IFERROR(INDIRECT("$ag"&amp;S1835),"")</f>
        <v/>
      </c>
      <c r="AI1835" s="13" t="e" cm="1">
        <f t="array" aca="1" ref="AI1835" ca="1">INDIRECT("O"&amp;S1834)</f>
        <v>#REF!</v>
      </c>
      <c r="AJ1835" s="13" t="str">
        <f>IF($I1835="","",INDEX('Raw Material'!$A$1:$J$75,MATCH(I1835,'Raw Material'!$A$1:$A$75,0),(MATCH(G1835,'Raw Material'!$A$1:$J$1,0))))</f>
        <v/>
      </c>
      <c r="AK1835" s="13" t="str">
        <f t="shared" si="806"/>
        <v>YANLIŞRM</v>
      </c>
      <c r="AL1835" s="153" t="str">
        <f t="shared" si="807"/>
        <v/>
      </c>
    </row>
    <row r="1836" spans="1:38" ht="16.5" customHeight="1">
      <c r="A1836" s="162"/>
      <c r="B1836" s="168"/>
      <c r="C1836" s="169"/>
      <c r="D1836" s="156"/>
      <c r="E1836" s="156"/>
      <c r="F1836" s="175"/>
      <c r="G1836" s="181"/>
      <c r="H1836" s="182"/>
      <c r="I1836" s="182"/>
      <c r="J1836" s="182"/>
      <c r="K1836" s="32"/>
      <c r="L1836" s="179"/>
      <c r="M1836" s="179"/>
      <c r="N1836" s="81"/>
      <c r="O1836" s="185"/>
      <c r="P1836" s="103"/>
      <c r="Q1836" s="84" t="str">
        <f t="shared" si="808"/>
        <v/>
      </c>
      <c r="R1836" s="159"/>
      <c r="S1836" s="28" t="str" cm="1">
        <f t="array" aca="1" ref="S1836" ca="1">IF(INDIRECT("A"&amp;114+$U1836)&lt;&gt;"",114+$U1836,"")</f>
        <v/>
      </c>
      <c r="T1836" s="28" t="str">
        <f t="shared" ca="1" si="809"/>
        <v>$B</v>
      </c>
      <c r="U1836" s="29">
        <f t="shared" si="815"/>
        <v>1716</v>
      </c>
      <c r="V1836" s="29">
        <v>143.500000000011</v>
      </c>
      <c r="W1836" s="29">
        <f t="shared" si="820"/>
        <v>143</v>
      </c>
      <c r="X1836" s="41" t="str" cm="1">
        <f t="array" aca="1" ref="X1836" ca="1">IFERROR(INDEX('PC&amp;PD'!$A$1:$AP$15,ROW('PC&amp;PD'!$A$15),MATCH(INDIRECT(T1836),'PC&amp;PD'!$A$1:$AP$1,0)),"")</f>
        <v/>
      </c>
      <c r="Z1836" s="155"/>
      <c r="AA1836" s="13" t="str">
        <f t="shared" si="805"/>
        <v/>
      </c>
      <c r="AB1836" s="155"/>
      <c r="AC1836" s="13" t="str">
        <f t="shared" ca="1" si="810"/>
        <v>$AB</v>
      </c>
      <c r="AD1836" s="13" t="str" cm="1">
        <f t="array" aca="1" ref="AD1836" ca="1">IFERROR(IF((LEFT(INDIRECT("$F"&amp;$S1836),4))="GOTS",IF($G1836="Organic","GOTS_Organic_raw",(IF($G1836="Responsible","GOTS_Responsible",(IF($G1836="No Attribute (Conventional)","GOTS_conventional",(IF($G1836="Recycled Pre/Post-Consumer","GOTS_pre_post",(IF($G1836="In-Conversion","GOTS_in_conversion",(IF($G1836="Sustainably Sourced","Sustainably_sourced",""))))))))))),IF($G1836="Organic","Organic",(IF($G1836="Responsible","Responsible",(IF($G1836="No Attribute (Conventional)","No_Attribute_Conventional",(IF($G1836="Recycled Pre/Post-Consumer","Recycled_Pre_Post_Consumer",(IF($G1836="In-Conversion","In_Conversion",(IF($G1836="Recycled Pre-Consumer","Recycled_Pre_Consumer",(IF($G1836="Recycled Post-Consumer","Recycled_Post_Consumer",(IF($G1836="Sustainably Sourced","Sustainably_sourced","")))))))))))))))),"")</f>
        <v/>
      </c>
      <c r="AE1836" s="13" t="e" cm="1">
        <f t="array" aca="1" ref="AE1836" ca="1">IF(INDIRECT("$F"&amp;$S1836)="","",IF(LEFT(INDIRECT("$F"&amp;$S1836),3)="GRS","GRS_RCS_RM",IF((LEFT(INDIRECT("$F"&amp;$S1836),3))="RCS","GRS_RCS_RM",IF(INDIRECT("$F"&amp;$S1836)="OCS (No Label)","OCS_Conversion_RM",IF(LEFT(INDIRECT("$F"&amp;$S1836),3)="OCS","OCS_RM",IF(RIGHT(INDIRECT("$F"&amp;$S1836),10)="conversion","GOTS_RM_conversion",IF((LEFT(INDIRECT("$F"&amp;$S1836),4))="GOTS","GOTS_RM","Responsible_RM")))))))</f>
        <v>#REF!</v>
      </c>
      <c r="AF1836" s="13" t="str" cm="1">
        <f t="array" aca="1" ref="AF1836" ca="1">IF($S1836="","",INDIRECT("$Z"&amp;$S1836))</f>
        <v/>
      </c>
      <c r="AG1836" s="155"/>
      <c r="AH1836" s="13" t="str" cm="1">
        <f t="array" aca="1" ref="AH1836" ca="1">IFERROR(INDIRECT("$ag"&amp;S1836),"")</f>
        <v/>
      </c>
      <c r="AI1836" s="13" t="e" cm="1">
        <f t="array" aca="1" ref="AI1836" ca="1">INDIRECT("O"&amp;S1835)</f>
        <v>#REF!</v>
      </c>
      <c r="AJ1836" s="13" t="str">
        <f>IF($I1836="","",INDEX('Raw Material'!$A$1:$J$75,MATCH(I1836,'Raw Material'!$A$1:$A$75,0),(MATCH(G1836,'Raw Material'!$A$1:$J$1,0))))</f>
        <v/>
      </c>
      <c r="AK1836" s="13" t="str">
        <f t="shared" si="806"/>
        <v>YANLIŞRM</v>
      </c>
      <c r="AL1836" s="153" t="str">
        <f t="shared" si="807"/>
        <v/>
      </c>
    </row>
    <row r="1837" spans="1:38" ht="16.5" customHeight="1">
      <c r="A1837" s="162"/>
      <c r="B1837" s="168"/>
      <c r="C1837" s="169"/>
      <c r="D1837" s="156"/>
      <c r="E1837" s="156"/>
      <c r="F1837" s="175"/>
      <c r="G1837" s="181"/>
      <c r="H1837" s="182"/>
      <c r="I1837" s="182"/>
      <c r="J1837" s="182"/>
      <c r="K1837" s="32"/>
      <c r="L1837" s="179"/>
      <c r="M1837" s="179"/>
      <c r="N1837" s="81"/>
      <c r="O1837" s="185"/>
      <c r="P1837" s="103"/>
      <c r="Q1837" s="84" t="str">
        <f t="shared" si="808"/>
        <v/>
      </c>
      <c r="R1837" s="159"/>
      <c r="S1837" s="28" t="str" cm="1">
        <f t="array" aca="1" ref="S1837" ca="1">IF(INDIRECT("A"&amp;114+$U1837)&lt;&gt;"",114+$U1837,"")</f>
        <v/>
      </c>
      <c r="T1837" s="28" t="str">
        <f t="shared" ca="1" si="809"/>
        <v>$B</v>
      </c>
      <c r="U1837" s="29">
        <f t="shared" si="815"/>
        <v>1716</v>
      </c>
      <c r="V1837" s="29">
        <v>143.583333333345</v>
      </c>
      <c r="W1837" s="29">
        <f t="shared" si="820"/>
        <v>143</v>
      </c>
      <c r="X1837" s="41" t="str" cm="1">
        <f t="array" aca="1" ref="X1837" ca="1">IFERROR(INDEX('PC&amp;PD'!$A$1:$AP$15,ROW('PC&amp;PD'!$A$15),MATCH(INDIRECT(T1837),'PC&amp;PD'!$A$1:$AP$1,0)),"")</f>
        <v/>
      </c>
      <c r="Z1837" s="155"/>
      <c r="AA1837" s="13" t="str">
        <f t="shared" si="805"/>
        <v/>
      </c>
      <c r="AB1837" s="155"/>
      <c r="AC1837" s="13" t="str">
        <f t="shared" ca="1" si="810"/>
        <v>$AB</v>
      </c>
      <c r="AD1837" s="13" t="str" cm="1">
        <f t="array" aca="1" ref="AD1837" ca="1">IFERROR(IF((LEFT(INDIRECT("$F"&amp;$S1837),4))="GOTS",IF($G1837="Organic","GOTS_Organic_raw",(IF($G1837="Responsible","GOTS_Responsible",(IF($G1837="No Attribute (Conventional)","GOTS_conventional",(IF($G1837="Recycled Pre/Post-Consumer","GOTS_pre_post",(IF($G1837="In-Conversion","GOTS_in_conversion",(IF($G1837="Sustainably Sourced","Sustainably_sourced",""))))))))))),IF($G1837="Organic","Organic",(IF($G1837="Responsible","Responsible",(IF($G1837="No Attribute (Conventional)","No_Attribute_Conventional",(IF($G1837="Recycled Pre/Post-Consumer","Recycled_Pre_Post_Consumer",(IF($G1837="In-Conversion","In_Conversion",(IF($G1837="Recycled Pre-Consumer","Recycled_Pre_Consumer",(IF($G1837="Recycled Post-Consumer","Recycled_Post_Consumer",(IF($G1837="Sustainably Sourced","Sustainably_sourced","")))))))))))))))),"")</f>
        <v/>
      </c>
      <c r="AE1837" s="13" t="e" cm="1">
        <f t="array" aca="1" ref="AE1837" ca="1">IF(INDIRECT("$F"&amp;$S1837)="","",IF(LEFT(INDIRECT("$F"&amp;$S1837),3)="GRS","GRS_RCS_RM",IF((LEFT(INDIRECT("$F"&amp;$S1837),3))="RCS","GRS_RCS_RM",IF(INDIRECT("$F"&amp;$S1837)="OCS (No Label)","OCS_Conversion_RM",IF(LEFT(INDIRECT("$F"&amp;$S1837),3)="OCS","OCS_RM",IF(RIGHT(INDIRECT("$F"&amp;$S1837),10)="conversion","GOTS_RM_conversion",IF((LEFT(INDIRECT("$F"&amp;$S1837),4))="GOTS","GOTS_RM","Responsible_RM")))))))</f>
        <v>#REF!</v>
      </c>
      <c r="AF1837" s="13" t="str" cm="1">
        <f t="array" aca="1" ref="AF1837" ca="1">IF($S1837="","",INDIRECT("$Z"&amp;$S1837))</f>
        <v/>
      </c>
      <c r="AG1837" s="155"/>
      <c r="AH1837" s="13" t="str" cm="1">
        <f t="array" aca="1" ref="AH1837" ca="1">IFERROR(INDIRECT("$ag"&amp;S1837),"")</f>
        <v/>
      </c>
      <c r="AI1837" s="13" t="e" cm="1">
        <f t="array" aca="1" ref="AI1837" ca="1">INDIRECT("O"&amp;S1836)</f>
        <v>#REF!</v>
      </c>
      <c r="AJ1837" s="13" t="str">
        <f>IF($I1837="","",INDEX('Raw Material'!$A$1:$J$75,MATCH(I1837,'Raw Material'!$A$1:$A$75,0),(MATCH(G1837,'Raw Material'!$A$1:$J$1,0))))</f>
        <v/>
      </c>
      <c r="AK1837" s="13" t="str">
        <f t="shared" si="806"/>
        <v>YANLIŞRM</v>
      </c>
      <c r="AL1837" s="153" t="str">
        <f t="shared" si="807"/>
        <v/>
      </c>
    </row>
    <row r="1838" spans="1:38" ht="16.5" customHeight="1">
      <c r="A1838" s="162"/>
      <c r="B1838" s="168"/>
      <c r="C1838" s="169"/>
      <c r="D1838" s="156"/>
      <c r="E1838" s="156"/>
      <c r="F1838" s="175"/>
      <c r="G1838" s="181"/>
      <c r="H1838" s="182"/>
      <c r="I1838" s="182"/>
      <c r="J1838" s="182"/>
      <c r="K1838" s="32"/>
      <c r="L1838" s="179"/>
      <c r="M1838" s="179"/>
      <c r="N1838" s="81"/>
      <c r="O1838" s="185"/>
      <c r="P1838" s="103"/>
      <c r="Q1838" s="84" t="str">
        <f t="shared" si="808"/>
        <v/>
      </c>
      <c r="R1838" s="159"/>
      <c r="S1838" s="28" t="str" cm="1">
        <f t="array" aca="1" ref="S1838" ca="1">IF(INDIRECT("A"&amp;114+$U1838)&lt;&gt;"",114+$U1838,"")</f>
        <v/>
      </c>
      <c r="T1838" s="28" t="str">
        <f t="shared" ca="1" si="809"/>
        <v>$B</v>
      </c>
      <c r="U1838" s="29">
        <f t="shared" si="815"/>
        <v>1716</v>
      </c>
      <c r="V1838" s="29">
        <v>143.666666666678</v>
      </c>
      <c r="W1838" s="29">
        <f t="shared" si="820"/>
        <v>143</v>
      </c>
      <c r="X1838" s="41" t="str" cm="1">
        <f t="array" aca="1" ref="X1838" ca="1">IFERROR(INDEX('PC&amp;PD'!$A$1:$AP$15,ROW('PC&amp;PD'!$A$15),MATCH(INDIRECT(T1838),'PC&amp;PD'!$A$1:$AP$1,0)),"")</f>
        <v/>
      </c>
      <c r="Z1838" s="155"/>
      <c r="AA1838" s="13" t="str">
        <f t="shared" si="805"/>
        <v/>
      </c>
      <c r="AB1838" s="155"/>
      <c r="AC1838" s="13" t="str">
        <f t="shared" ca="1" si="810"/>
        <v>$AB</v>
      </c>
      <c r="AD1838" s="13" t="str" cm="1">
        <f t="array" aca="1" ref="AD1838" ca="1">IFERROR(IF((LEFT(INDIRECT("$F"&amp;$S1838),4))="GOTS",IF($G1838="Organic","GOTS_Organic_raw",(IF($G1838="Responsible","GOTS_Responsible",(IF($G1838="No Attribute (Conventional)","GOTS_conventional",(IF($G1838="Recycled Pre/Post-Consumer","GOTS_pre_post",(IF($G1838="In-Conversion","GOTS_in_conversion",(IF($G1838="Sustainably Sourced","Sustainably_sourced",""))))))))))),IF($G1838="Organic","Organic",(IF($G1838="Responsible","Responsible",(IF($G1838="No Attribute (Conventional)","No_Attribute_Conventional",(IF($G1838="Recycled Pre/Post-Consumer","Recycled_Pre_Post_Consumer",(IF($G1838="In-Conversion","In_Conversion",(IF($G1838="Recycled Pre-Consumer","Recycled_Pre_Consumer",(IF($G1838="Recycled Post-Consumer","Recycled_Post_Consumer",(IF($G1838="Sustainably Sourced","Sustainably_sourced","")))))))))))))))),"")</f>
        <v/>
      </c>
      <c r="AE1838" s="13" t="e" cm="1">
        <f t="array" aca="1" ref="AE1838" ca="1">IF(INDIRECT("$F"&amp;$S1838)="","",IF(LEFT(INDIRECT("$F"&amp;$S1838),3)="GRS","GRS_RCS_RM",IF((LEFT(INDIRECT("$F"&amp;$S1838),3))="RCS","GRS_RCS_RM",IF(INDIRECT("$F"&amp;$S1838)="OCS (No Label)","OCS_Conversion_RM",IF(LEFT(INDIRECT("$F"&amp;$S1838),3)="OCS","OCS_RM",IF(RIGHT(INDIRECT("$F"&amp;$S1838),10)="conversion","GOTS_RM_conversion",IF((LEFT(INDIRECT("$F"&amp;$S1838),4))="GOTS","GOTS_RM","Responsible_RM")))))))</f>
        <v>#REF!</v>
      </c>
      <c r="AF1838" s="13" t="str" cm="1">
        <f t="array" aca="1" ref="AF1838" ca="1">IF($S1838="","",INDIRECT("$Z"&amp;$S1838))</f>
        <v/>
      </c>
      <c r="AG1838" s="155"/>
      <c r="AH1838" s="13" t="str" cm="1">
        <f t="array" aca="1" ref="AH1838" ca="1">IFERROR(INDIRECT("$ag"&amp;S1838),"")</f>
        <v/>
      </c>
      <c r="AI1838" s="13" t="e" cm="1">
        <f t="array" aca="1" ref="AI1838" ca="1">INDIRECT("O"&amp;S1837)</f>
        <v>#REF!</v>
      </c>
      <c r="AJ1838" s="13" t="str">
        <f>IF($I1838="","",INDEX('Raw Material'!$A$1:$J$75,MATCH(I1838,'Raw Material'!$A$1:$A$75,0),(MATCH(G1838,'Raw Material'!$A$1:$J$1,0))))</f>
        <v/>
      </c>
      <c r="AK1838" s="13" t="str">
        <f t="shared" si="806"/>
        <v>YANLIŞRM</v>
      </c>
      <c r="AL1838" s="153" t="str">
        <f t="shared" si="807"/>
        <v/>
      </c>
    </row>
    <row r="1839" spans="1:38" ht="16.5" customHeight="1">
      <c r="A1839" s="162"/>
      <c r="B1839" s="168"/>
      <c r="C1839" s="169"/>
      <c r="D1839" s="156"/>
      <c r="E1839" s="156"/>
      <c r="F1839" s="175"/>
      <c r="G1839" s="181"/>
      <c r="H1839" s="182"/>
      <c r="I1839" s="182"/>
      <c r="J1839" s="182"/>
      <c r="K1839" s="32"/>
      <c r="L1839" s="179"/>
      <c r="M1839" s="179"/>
      <c r="N1839" s="81"/>
      <c r="O1839" s="185"/>
      <c r="P1839" s="103"/>
      <c r="Q1839" s="84" t="str">
        <f t="shared" si="808"/>
        <v/>
      </c>
      <c r="R1839" s="159"/>
      <c r="S1839" s="28" t="str" cm="1">
        <f t="array" aca="1" ref="S1839" ca="1">IF(INDIRECT("A"&amp;114+$U1839)&lt;&gt;"",114+$U1839,"")</f>
        <v/>
      </c>
      <c r="T1839" s="28" t="str">
        <f t="shared" ca="1" si="809"/>
        <v>$B</v>
      </c>
      <c r="U1839" s="29">
        <f t="shared" si="815"/>
        <v>1716</v>
      </c>
      <c r="V1839" s="29">
        <v>143.750000000011</v>
      </c>
      <c r="W1839" s="29">
        <f t="shared" si="820"/>
        <v>143</v>
      </c>
      <c r="X1839" s="41" t="str" cm="1">
        <f t="array" aca="1" ref="X1839" ca="1">IFERROR(INDEX('PC&amp;PD'!$A$1:$AP$15,ROW('PC&amp;PD'!$A$15),MATCH(INDIRECT(T1839),'PC&amp;PD'!$A$1:$AP$1,0)),"")</f>
        <v/>
      </c>
      <c r="Z1839" s="155"/>
      <c r="AA1839" s="13" t="str">
        <f t="shared" si="805"/>
        <v/>
      </c>
      <c r="AB1839" s="155"/>
      <c r="AC1839" s="13" t="str">
        <f t="shared" ca="1" si="810"/>
        <v>$AB</v>
      </c>
      <c r="AD1839" s="13" t="str" cm="1">
        <f t="array" aca="1" ref="AD1839" ca="1">IFERROR(IF((LEFT(INDIRECT("$F"&amp;$S1839),4))="GOTS",IF($G1839="Organic","GOTS_Organic_raw",(IF($G1839="Responsible","GOTS_Responsible",(IF($G1839="No Attribute (Conventional)","GOTS_conventional",(IF($G1839="Recycled Pre/Post-Consumer","GOTS_pre_post",(IF($G1839="In-Conversion","GOTS_in_conversion",(IF($G1839="Sustainably Sourced","Sustainably_sourced",""))))))))))),IF($G1839="Organic","Organic",(IF($G1839="Responsible","Responsible",(IF($G1839="No Attribute (Conventional)","No_Attribute_Conventional",(IF($G1839="Recycled Pre/Post-Consumer","Recycled_Pre_Post_Consumer",(IF($G1839="In-Conversion","In_Conversion",(IF($G1839="Recycled Pre-Consumer","Recycled_Pre_Consumer",(IF($G1839="Recycled Post-Consumer","Recycled_Post_Consumer",(IF($G1839="Sustainably Sourced","Sustainably_sourced","")))))))))))))))),"")</f>
        <v/>
      </c>
      <c r="AE1839" s="13" t="e" cm="1">
        <f t="array" aca="1" ref="AE1839" ca="1">IF(INDIRECT("$F"&amp;$S1839)="","",IF(LEFT(INDIRECT("$F"&amp;$S1839),3)="GRS","GRS_RCS_RM",IF((LEFT(INDIRECT("$F"&amp;$S1839),3))="RCS","GRS_RCS_RM",IF(INDIRECT("$F"&amp;$S1839)="OCS (No Label)","OCS_Conversion_RM",IF(LEFT(INDIRECT("$F"&amp;$S1839),3)="OCS","OCS_RM",IF(RIGHT(INDIRECT("$F"&amp;$S1839),10)="conversion","GOTS_RM_conversion",IF((LEFT(INDIRECT("$F"&amp;$S1839),4))="GOTS","GOTS_RM","Responsible_RM")))))))</f>
        <v>#REF!</v>
      </c>
      <c r="AF1839" s="13" t="str" cm="1">
        <f t="array" aca="1" ref="AF1839" ca="1">IF($S1839="","",INDIRECT("$Z"&amp;$S1839))</f>
        <v/>
      </c>
      <c r="AG1839" s="155"/>
      <c r="AH1839" s="13" t="str" cm="1">
        <f t="array" aca="1" ref="AH1839" ca="1">IFERROR(INDIRECT("$ag"&amp;S1839),"")</f>
        <v/>
      </c>
      <c r="AI1839" s="13" t="e" cm="1">
        <f t="array" aca="1" ref="AI1839" ca="1">INDIRECT("O"&amp;S1838)</f>
        <v>#REF!</v>
      </c>
      <c r="AJ1839" s="13" t="str">
        <f>IF($I1839="","",INDEX('Raw Material'!$A$1:$J$75,MATCH(I1839,'Raw Material'!$A$1:$A$75,0),(MATCH(G1839,'Raw Material'!$A$1:$J$1,0))))</f>
        <v/>
      </c>
      <c r="AK1839" s="13" t="str">
        <f t="shared" si="806"/>
        <v>YANLIŞRM</v>
      </c>
      <c r="AL1839" s="153" t="str">
        <f t="shared" si="807"/>
        <v/>
      </c>
    </row>
    <row r="1840" spans="1:38" ht="16.5" customHeight="1">
      <c r="A1840" s="162"/>
      <c r="B1840" s="168"/>
      <c r="C1840" s="169"/>
      <c r="D1840" s="156"/>
      <c r="E1840" s="156"/>
      <c r="F1840" s="175"/>
      <c r="G1840" s="181"/>
      <c r="H1840" s="182"/>
      <c r="I1840" s="182"/>
      <c r="J1840" s="182"/>
      <c r="K1840" s="32"/>
      <c r="L1840" s="179"/>
      <c r="M1840" s="179"/>
      <c r="N1840" s="81"/>
      <c r="O1840" s="185"/>
      <c r="P1840" s="103"/>
      <c r="Q1840" s="84" t="str">
        <f t="shared" si="808"/>
        <v/>
      </c>
      <c r="R1840" s="159"/>
      <c r="S1840" s="28" t="str" cm="1">
        <f t="array" aca="1" ref="S1840" ca="1">IF(INDIRECT("A"&amp;114+$U1840)&lt;&gt;"",114+$U1840,"")</f>
        <v/>
      </c>
      <c r="T1840" s="28" t="str">
        <f t="shared" ca="1" si="809"/>
        <v>$B</v>
      </c>
      <c r="U1840" s="29">
        <f t="shared" si="815"/>
        <v>1716</v>
      </c>
      <c r="V1840" s="29">
        <v>143.833333333345</v>
      </c>
      <c r="W1840" s="29">
        <f t="shared" si="820"/>
        <v>143</v>
      </c>
      <c r="X1840" s="41" t="str" cm="1">
        <f t="array" aca="1" ref="X1840" ca="1">IFERROR(INDEX('PC&amp;PD'!$A$1:$AP$15,ROW('PC&amp;PD'!$A$15),MATCH(INDIRECT(T1840),'PC&amp;PD'!$A$1:$AP$1,0)),"")</f>
        <v/>
      </c>
      <c r="Z1840" s="155"/>
      <c r="AA1840" s="13" t="str">
        <f t="shared" si="805"/>
        <v/>
      </c>
      <c r="AB1840" s="155"/>
      <c r="AC1840" s="13" t="str">
        <f t="shared" ca="1" si="810"/>
        <v>$AB</v>
      </c>
      <c r="AD1840" s="13" t="str" cm="1">
        <f t="array" aca="1" ref="AD1840" ca="1">IFERROR(IF((LEFT(INDIRECT("$F"&amp;$S1840),4))="GOTS",IF($G1840="Organic","GOTS_Organic_raw",(IF($G1840="Responsible","GOTS_Responsible",(IF($G1840="No Attribute (Conventional)","GOTS_conventional",(IF($G1840="Recycled Pre/Post-Consumer","GOTS_pre_post",(IF($G1840="In-Conversion","GOTS_in_conversion",(IF($G1840="Sustainably Sourced","Sustainably_sourced",""))))))))))),IF($G1840="Organic","Organic",(IF($G1840="Responsible","Responsible",(IF($G1840="No Attribute (Conventional)","No_Attribute_Conventional",(IF($G1840="Recycled Pre/Post-Consumer","Recycled_Pre_Post_Consumer",(IF($G1840="In-Conversion","In_Conversion",(IF($G1840="Recycled Pre-Consumer","Recycled_Pre_Consumer",(IF($G1840="Recycled Post-Consumer","Recycled_Post_Consumer",(IF($G1840="Sustainably Sourced","Sustainably_sourced","")))))))))))))))),"")</f>
        <v/>
      </c>
      <c r="AE1840" s="13" t="e" cm="1">
        <f t="array" aca="1" ref="AE1840" ca="1">IF(INDIRECT("$F"&amp;$S1840)="","",IF(LEFT(INDIRECT("$F"&amp;$S1840),3)="GRS","GRS_RCS_RM",IF((LEFT(INDIRECT("$F"&amp;$S1840),3))="RCS","GRS_RCS_RM",IF(INDIRECT("$F"&amp;$S1840)="OCS (No Label)","OCS_Conversion_RM",IF(LEFT(INDIRECT("$F"&amp;$S1840),3)="OCS","OCS_RM",IF(RIGHT(INDIRECT("$F"&amp;$S1840),10)="conversion","GOTS_RM_conversion",IF((LEFT(INDIRECT("$F"&amp;$S1840),4))="GOTS","GOTS_RM","Responsible_RM")))))))</f>
        <v>#REF!</v>
      </c>
      <c r="AF1840" s="13" t="str" cm="1">
        <f t="array" aca="1" ref="AF1840" ca="1">IF($S1840="","",INDIRECT("$Z"&amp;$S1840))</f>
        <v/>
      </c>
      <c r="AG1840" s="155"/>
      <c r="AH1840" s="13" t="str" cm="1">
        <f t="array" aca="1" ref="AH1840" ca="1">IFERROR(INDIRECT("$ag"&amp;S1840),"")</f>
        <v/>
      </c>
      <c r="AI1840" s="13" t="e" cm="1">
        <f t="array" aca="1" ref="AI1840" ca="1">INDIRECT("O"&amp;S1839)</f>
        <v>#REF!</v>
      </c>
      <c r="AJ1840" s="13" t="str">
        <f>IF($I1840="","",INDEX('Raw Material'!$A$1:$J$75,MATCH(I1840,'Raw Material'!$A$1:$A$75,0),(MATCH(G1840,'Raw Material'!$A$1:$J$1,0))))</f>
        <v/>
      </c>
      <c r="AK1840" s="13" t="str">
        <f t="shared" si="806"/>
        <v>YANLIŞRM</v>
      </c>
      <c r="AL1840" s="153" t="str">
        <f t="shared" si="807"/>
        <v/>
      </c>
    </row>
    <row r="1841" spans="1:38" ht="16.5" customHeight="1" thickBot="1">
      <c r="A1841" s="163"/>
      <c r="B1841" s="170"/>
      <c r="C1841" s="171"/>
      <c r="D1841" s="156"/>
      <c r="E1841" s="156"/>
      <c r="F1841" s="176"/>
      <c r="G1841" s="157"/>
      <c r="H1841" s="158"/>
      <c r="I1841" s="158"/>
      <c r="J1841" s="158"/>
      <c r="K1841" s="33"/>
      <c r="L1841" s="180"/>
      <c r="M1841" s="180"/>
      <c r="N1841" s="82"/>
      <c r="O1841" s="186"/>
      <c r="P1841" s="103"/>
      <c r="Q1841" s="84" t="str">
        <f t="shared" si="808"/>
        <v/>
      </c>
      <c r="R1841" s="159"/>
      <c r="S1841" s="28" t="str" cm="1">
        <f t="array" aca="1" ref="S1841" ca="1">IF(INDIRECT("A"&amp;114+$U1841)&lt;&gt;"",114+$U1841,"")</f>
        <v/>
      </c>
      <c r="T1841" s="28" t="str">
        <f t="shared" ca="1" si="809"/>
        <v>$B</v>
      </c>
      <c r="U1841" s="29">
        <f t="shared" si="815"/>
        <v>1716</v>
      </c>
      <c r="V1841" s="29">
        <v>143.916666666678</v>
      </c>
      <c r="W1841" s="29">
        <f t="shared" si="820"/>
        <v>143</v>
      </c>
      <c r="X1841" s="41" t="str" cm="1">
        <f t="array" aca="1" ref="X1841" ca="1">IFERROR(INDEX('PC&amp;PD'!$A$1:$AP$15,ROW('PC&amp;PD'!$A$15),MATCH(INDIRECT(T1841),'PC&amp;PD'!$A$1:$AP$1,0)),"")</f>
        <v/>
      </c>
      <c r="Z1841" s="155"/>
      <c r="AA1841" s="13" t="str">
        <f t="shared" si="805"/>
        <v/>
      </c>
      <c r="AB1841" s="155"/>
      <c r="AC1841" s="13" t="str">
        <f t="shared" ca="1" si="810"/>
        <v>$AB</v>
      </c>
      <c r="AD1841" s="13" t="str" cm="1">
        <f t="array" aca="1" ref="AD1841" ca="1">IFERROR(IF((LEFT(INDIRECT("$F"&amp;$S1841),4))="GOTS",IF($G1841="Organic","GOTS_Organic_raw",(IF($G1841="Responsible","GOTS_Responsible",(IF($G1841="No Attribute (Conventional)","GOTS_conventional",(IF($G1841="Recycled Pre/Post-Consumer","GOTS_pre_post",(IF($G1841="In-Conversion","GOTS_in_conversion",(IF($G1841="Sustainably Sourced","Sustainably_sourced",""))))))))))),IF($G1841="Organic","Organic",(IF($G1841="Responsible","Responsible",(IF($G1841="No Attribute (Conventional)","No_Attribute_Conventional",(IF($G1841="Recycled Pre/Post-Consumer","Recycled_Pre_Post_Consumer",(IF($G1841="In-Conversion","In_Conversion",(IF($G1841="Recycled Pre-Consumer","Recycled_Pre_Consumer",(IF($G1841="Recycled Post-Consumer","Recycled_Post_Consumer",(IF($G1841="Sustainably Sourced","Sustainably_sourced","")))))))))))))))),"")</f>
        <v/>
      </c>
      <c r="AE1841" s="13" t="e" cm="1">
        <f t="array" aca="1" ref="AE1841" ca="1">IF(INDIRECT("$F"&amp;$S1841)="","",IF(LEFT(INDIRECT("$F"&amp;$S1841),3)="GRS","GRS_RCS_RM",IF((LEFT(INDIRECT("$F"&amp;$S1841),3))="RCS","GRS_RCS_RM",IF(INDIRECT("$F"&amp;$S1841)="OCS (No Label)","OCS_Conversion_RM",IF(LEFT(INDIRECT("$F"&amp;$S1841),3)="OCS","OCS_RM",IF(RIGHT(INDIRECT("$F"&amp;$S1841),10)="conversion","GOTS_RM_conversion",IF((LEFT(INDIRECT("$F"&amp;$S1841),4))="GOTS","GOTS_RM","Responsible_RM")))))))</f>
        <v>#REF!</v>
      </c>
      <c r="AF1841" s="13" t="str" cm="1">
        <f t="array" aca="1" ref="AF1841" ca="1">IF($S1841="","",INDIRECT("$Z"&amp;$S1841))</f>
        <v/>
      </c>
      <c r="AG1841" s="155"/>
      <c r="AH1841" s="13" t="str" cm="1">
        <f t="array" aca="1" ref="AH1841" ca="1">IFERROR(INDIRECT("$ag"&amp;S1841),"")</f>
        <v/>
      </c>
      <c r="AI1841" s="13" t="e" cm="1">
        <f t="array" aca="1" ref="AI1841" ca="1">INDIRECT("O"&amp;S1840)</f>
        <v>#REF!</v>
      </c>
      <c r="AJ1841" s="13" t="str">
        <f>IF($I1841="","",INDEX('Raw Material'!$A$1:$J$75,MATCH(I1841,'Raw Material'!$A$1:$A$75,0),(MATCH(G1841,'Raw Material'!$A$1:$J$1,0))))</f>
        <v/>
      </c>
      <c r="AK1841" s="13" t="str">
        <f t="shared" si="806"/>
        <v>YANLIŞRM</v>
      </c>
      <c r="AL1841" s="153" t="str">
        <f t="shared" si="807"/>
        <v/>
      </c>
    </row>
    <row r="1842" spans="1:38" ht="16.5" customHeight="1">
      <c r="A1842" s="160" t="str">
        <f>IF(B1842="","",COUNTA($B$114:$B1842))</f>
        <v/>
      </c>
      <c r="B1842" s="164"/>
      <c r="C1842" s="165"/>
      <c r="D1842" s="183"/>
      <c r="E1842" s="183"/>
      <c r="F1842" s="172"/>
      <c r="G1842" s="212"/>
      <c r="H1842" s="206"/>
      <c r="I1842" s="206"/>
      <c r="J1842" s="206"/>
      <c r="K1842" s="31"/>
      <c r="L1842" s="177" t="str">
        <f t="shared" ref="L1842" si="834">IF(R1842="","",LEFT(R1842,LEN(R1842)-2))</f>
        <v/>
      </c>
      <c r="M1842" s="177"/>
      <c r="N1842" s="80"/>
      <c r="O1842" s="184"/>
      <c r="P1842" s="103"/>
      <c r="Q1842" s="84" t="str">
        <f t="shared" si="808"/>
        <v/>
      </c>
      <c r="R1842" s="159" t="str">
        <f t="shared" ref="R1842" si="835">CONCATENATE($Q1842,Q1843,Q1844,Q1845,Q1846,Q1847,$Q1848,$Q1849,$Q1850,$Q1851,Q1852,Q1853)</f>
        <v/>
      </c>
      <c r="S1842" s="28" t="str" cm="1">
        <f t="array" aca="1" ref="S1842" ca="1">IF(INDIRECT("A"&amp;114+$U1842)&lt;&gt;"",114+$U1842,"")</f>
        <v/>
      </c>
      <c r="T1842" s="28" t="str">
        <f t="shared" ca="1" si="809"/>
        <v>$B</v>
      </c>
      <c r="U1842" s="29">
        <f t="shared" si="815"/>
        <v>1728</v>
      </c>
      <c r="V1842" s="29">
        <v>144.000000000011</v>
      </c>
      <c r="W1842" s="29">
        <f t="shared" si="820"/>
        <v>144</v>
      </c>
      <c r="X1842" s="41" t="str" cm="1">
        <f t="array" aca="1" ref="X1842" ca="1">IFERROR(INDEX('PC&amp;PD'!$A$1:$AP$15,ROW('PC&amp;PD'!$A$15),MATCH(INDIRECT(T1842),'PC&amp;PD'!$A$1:$AP$1,0)),"")</f>
        <v/>
      </c>
      <c r="Z1842" s="155" t="str">
        <f t="shared" ref="Z1842" si="836">IFERROR(IF($F1842="OCS 100","OCS (OCS 100)",IF($F1842="OCS Blended","OCS (OCS Blended)",IF($F1842="OCS (No Label)","OCS (No Label)",IF($F1842="RCS 100","RCS (RCS 100)",IF($F1842="RCS Blended","RCS (RCS Blended)",IF($F1842="GRS","GRS (GRS)",IF($F1842="GRS (No Label)", "GRS (No Label)",IF($F1842="RDS","RDS (RDS)",IF($F1842="RWS","RWS (RWS)",IF($F1842="RAS","RAS (RAS)",IF($F1842="RMS","RMS (RMS)",IF($F1842="GOTS Organic","GOTS (Organic)",IF($F1842="GOTS Made with organic","GOTS (Made with Organic)",IF($F1842="GOTS Organic - in conversion","GOTS (Organic - In Conversion)",IF($F1842="GOTS Made with organic - in conversion","GOTS (Made with Organic - In Conversion)",""))))))))))))))),"")</f>
        <v/>
      </c>
      <c r="AA1842" s="13" t="str">
        <f t="shared" si="805"/>
        <v/>
      </c>
      <c r="AB1842" s="155" t="str">
        <f t="shared" ref="AB1842" si="837">IFERROR(IF($F1842="OCS 100", "OCS_100",IF($F1842="OCS Blended", "OCS_Blended",IF($F1842="OCS (No Label)", "OCS_No_Label",IF($F1842="RCS 100", "RCS_100",IF($F1842="RCS Blended","RCS_Blended",IF($F1842="GRS","GRS",IF($F1842="GRS (No Label)", "GRS_No_Label",IF($F1842="RDS","RDS",IF($F1842="RWS","RWS",IF($F1842="RMS","RMS",IF($F1842="GOTS Organic","GOTS_Organic",IF($F1842="GOTS Made with organic","GOTS_Made_with_organic",IF($F1842="GOTS Organic - in conversion","GOTS_Organic_in_Conversion",IF($F1842="GOTS Made with organic - in conversion","GOTS_Made_with_Organic_in_Conversion",IF($F1842="RAS","RAS",""))))))))))))))),"")</f>
        <v/>
      </c>
      <c r="AC1842" s="13" t="str">
        <f t="shared" ca="1" si="810"/>
        <v>$AB</v>
      </c>
      <c r="AD1842" s="13" t="str" cm="1">
        <f t="array" aca="1" ref="AD1842" ca="1">IFERROR(IF((LEFT(INDIRECT("$F"&amp;$S1842),4))="GOTS",IF($G1842="Organic","GOTS_Organic_raw",(IF($G1842="Responsible","GOTS_Responsible",(IF($G1842="No Attribute (Conventional)","GOTS_conventional",(IF($G1842="Recycled Pre/Post-Consumer","GOTS_pre_post",(IF($G1842="In-Conversion","GOTS_in_conversion",(IF($G1842="Sustainably Sourced","Sustainably_sourced",""))))))))))),IF($G1842="Organic","Organic",(IF($G1842="Responsible","Responsible",(IF($G1842="No Attribute (Conventional)","No_Attribute_Conventional",(IF($G1842="Recycled Pre/Post-Consumer","Recycled_Pre_Post_Consumer",(IF($G1842="In-Conversion","In_Conversion",(IF($G1842="Recycled Pre-Consumer","Recycled_Pre_Consumer",(IF($G1842="Recycled Post-Consumer","Recycled_Post_Consumer",(IF($G1842="Sustainably Sourced","Sustainably_sourced","")))))))))))))))),"")</f>
        <v/>
      </c>
      <c r="AE1842" s="13" t="e" cm="1">
        <f t="array" aca="1" ref="AE1842" ca="1">IF(INDIRECT("$F"&amp;$S1842)="","",IF(LEFT(INDIRECT("$F"&amp;$S1842),3)="GRS","GRS_RCS_RM",IF((LEFT(INDIRECT("$F"&amp;$S1842),3))="RCS","GRS_RCS_RM",IF(INDIRECT("$F"&amp;$S1842)="OCS (No Label)","OCS_Conversion_RM",IF(LEFT(INDIRECT("$F"&amp;$S1842),3)="OCS","OCS_RM",IF(RIGHT(INDIRECT("$F"&amp;$S1842),10)="conversion","GOTS_RM_conversion",IF((LEFT(INDIRECT("$F"&amp;$S1842),4))="GOTS","GOTS_RM","Responsible_RM")))))))</f>
        <v>#REF!</v>
      </c>
      <c r="AF1842" s="13" t="str" cm="1">
        <f t="array" aca="1" ref="AF1842" ca="1">IF($S1842="","",INDIRECT("$Z"&amp;$S1842))</f>
        <v/>
      </c>
      <c r="AG1842" s="155" t="str">
        <f t="shared" si="825"/>
        <v/>
      </c>
      <c r="AH1842" s="13" t="str" cm="1">
        <f t="array" aca="1" ref="AH1842" ca="1">IFERROR(INDIRECT("$ag"&amp;S1842),"")</f>
        <v/>
      </c>
      <c r="AI1842" s="13" t="e" cm="1">
        <f t="array" aca="1" ref="AI1842" ca="1">INDIRECT("O"&amp;S1841)</f>
        <v>#REF!</v>
      </c>
      <c r="AJ1842" s="13" t="str">
        <f>IF($I1842="","",INDEX('Raw Material'!$A$1:$J$75,MATCH(I1842,'Raw Material'!$A$1:$A$75,0),(MATCH(G1842,'Raw Material'!$A$1:$J$1,0))))</f>
        <v/>
      </c>
      <c r="AK1842" s="13" t="str">
        <f t="shared" si="806"/>
        <v>YANLIŞRM</v>
      </c>
      <c r="AL1842" s="153" t="str">
        <f t="shared" si="807"/>
        <v/>
      </c>
    </row>
    <row r="1843" spans="1:38" ht="16.5" customHeight="1">
      <c r="A1843" s="161"/>
      <c r="B1843" s="166"/>
      <c r="C1843" s="167"/>
      <c r="D1843" s="156"/>
      <c r="E1843" s="156"/>
      <c r="F1843" s="173"/>
      <c r="G1843" s="181"/>
      <c r="H1843" s="182"/>
      <c r="I1843" s="182"/>
      <c r="J1843" s="182"/>
      <c r="K1843" s="32"/>
      <c r="L1843" s="178"/>
      <c r="M1843" s="178"/>
      <c r="N1843" s="81"/>
      <c r="O1843" s="185"/>
      <c r="P1843" s="103"/>
      <c r="Q1843" s="84" t="str">
        <f t="shared" si="808"/>
        <v/>
      </c>
      <c r="R1843" s="159"/>
      <c r="S1843" s="28" t="str" cm="1">
        <f t="array" aca="1" ref="S1843" ca="1">IF(INDIRECT("A"&amp;114+$U1843)&lt;&gt;"",114+$U1843,"")</f>
        <v/>
      </c>
      <c r="T1843" s="28" t="str">
        <f t="shared" ca="1" si="809"/>
        <v>$B</v>
      </c>
      <c r="U1843" s="29">
        <f t="shared" si="815"/>
        <v>1728</v>
      </c>
      <c r="V1843" s="29">
        <v>144.083333333345</v>
      </c>
      <c r="W1843" s="29">
        <f t="shared" si="820"/>
        <v>144</v>
      </c>
      <c r="X1843" s="41" t="str" cm="1">
        <f t="array" aca="1" ref="X1843" ca="1">IFERROR(INDEX('PC&amp;PD'!$A$1:$AP$15,ROW('PC&amp;PD'!$A$15),MATCH(INDIRECT(T1843),'PC&amp;PD'!$A$1:$AP$1,0)),"")</f>
        <v/>
      </c>
      <c r="Z1843" s="155"/>
      <c r="AA1843" s="13" t="str">
        <f t="shared" ref="AA1843:AA1906" si="838">IFERROR(IF(G1843="","",IF(G1843="No Attribute (Conventional)","",G1843)),"")</f>
        <v/>
      </c>
      <c r="AB1843" s="155"/>
      <c r="AC1843" s="13" t="str">
        <f t="shared" ca="1" si="810"/>
        <v>$AB</v>
      </c>
      <c r="AD1843" s="13" t="str" cm="1">
        <f t="array" aca="1" ref="AD1843" ca="1">IFERROR(IF((LEFT(INDIRECT("$F"&amp;$S1843),4))="GOTS",IF($G1843="Organic","GOTS_Organic_raw",(IF($G1843="Responsible","GOTS_Responsible",(IF($G1843="No Attribute (Conventional)","GOTS_conventional",(IF($G1843="Recycled Pre/Post-Consumer","GOTS_pre_post",(IF($G1843="In-Conversion","GOTS_in_conversion",(IF($G1843="Sustainably Sourced","Sustainably_sourced",""))))))))))),IF($G1843="Organic","Organic",(IF($G1843="Responsible","Responsible",(IF($G1843="No Attribute (Conventional)","No_Attribute_Conventional",(IF($G1843="Recycled Pre/Post-Consumer","Recycled_Pre_Post_Consumer",(IF($G1843="In-Conversion","In_Conversion",(IF($G1843="Recycled Pre-Consumer","Recycled_Pre_Consumer",(IF($G1843="Recycled Post-Consumer","Recycled_Post_Consumer",(IF($G1843="Sustainably Sourced","Sustainably_sourced","")))))))))))))))),"")</f>
        <v/>
      </c>
      <c r="AE1843" s="13" t="e" cm="1">
        <f t="array" aca="1" ref="AE1843" ca="1">IF(INDIRECT("$F"&amp;$S1843)="","",IF(LEFT(INDIRECT("$F"&amp;$S1843),3)="GRS","GRS_RCS_RM",IF((LEFT(INDIRECT("$F"&amp;$S1843),3))="RCS","GRS_RCS_RM",IF(INDIRECT("$F"&amp;$S1843)="OCS (No Label)","OCS_Conversion_RM",IF(LEFT(INDIRECT("$F"&amp;$S1843),3)="OCS","OCS_RM",IF(RIGHT(INDIRECT("$F"&amp;$S1843),10)="conversion","GOTS_RM_conversion",IF((LEFT(INDIRECT("$F"&amp;$S1843),4))="GOTS","GOTS_RM","Responsible_RM")))))))</f>
        <v>#REF!</v>
      </c>
      <c r="AF1843" s="13" t="str" cm="1">
        <f t="array" aca="1" ref="AF1843" ca="1">IF($S1843="","",INDIRECT("$Z"&amp;$S1843))</f>
        <v/>
      </c>
      <c r="AG1843" s="155"/>
      <c r="AH1843" s="13" t="str" cm="1">
        <f t="array" aca="1" ref="AH1843" ca="1">IFERROR(INDIRECT("$ag"&amp;S1843),"")</f>
        <v/>
      </c>
      <c r="AI1843" s="13" t="e" cm="1">
        <f t="array" aca="1" ref="AI1843" ca="1">INDIRECT("O"&amp;S1842)</f>
        <v>#REF!</v>
      </c>
      <c r="AJ1843" s="13" t="str">
        <f>IF($I1843="","",INDEX('Raw Material'!$A$1:$J$75,MATCH(I1843,'Raw Material'!$A$1:$A$75,0),(MATCH(G1843,'Raw Material'!$A$1:$J$1,0))))</f>
        <v/>
      </c>
      <c r="AK1843" s="13" t="str">
        <f t="shared" ref="AK1843:AK1906" si="839">$U$17&amp;"RM"</f>
        <v>YANLIŞRM</v>
      </c>
      <c r="AL1843" s="153" t="str">
        <f t="shared" ref="AL1843:AL1906" si="840">IF($G1843="Organic","Organic",IF($G1843="No Attribute (Conventional)","No_Attribute_Conventional",IF($G1843="Recycled pre-consumer","Recycled_pre_consumer",IF($G1843="Recycled post-consumer","Recycled_post_consumer",IF($G1843="Responsible","Responsible",IF($G1843="Sustainably sourced","Sustainable_sourced",IF($G1843="ın-conversion","In_conversion","")))))))</f>
        <v/>
      </c>
    </row>
    <row r="1844" spans="1:38" ht="16.5" customHeight="1">
      <c r="A1844" s="161"/>
      <c r="B1844" s="166"/>
      <c r="C1844" s="167"/>
      <c r="D1844" s="156"/>
      <c r="E1844" s="156"/>
      <c r="F1844" s="173"/>
      <c r="G1844" s="181"/>
      <c r="H1844" s="182"/>
      <c r="I1844" s="182"/>
      <c r="J1844" s="182"/>
      <c r="K1844" s="32"/>
      <c r="L1844" s="178"/>
      <c r="M1844" s="178"/>
      <c r="N1844" s="81"/>
      <c r="O1844" s="185"/>
      <c r="P1844" s="103"/>
      <c r="Q1844" s="84" t="str">
        <f t="shared" si="808"/>
        <v/>
      </c>
      <c r="R1844" s="159"/>
      <c r="S1844" s="28" t="str" cm="1">
        <f t="array" aca="1" ref="S1844" ca="1">IF(INDIRECT("A"&amp;114+$U1844)&lt;&gt;"",114+$U1844,"")</f>
        <v/>
      </c>
      <c r="T1844" s="28" t="str">
        <f t="shared" ca="1" si="809"/>
        <v>$B</v>
      </c>
      <c r="U1844" s="29">
        <f t="shared" si="815"/>
        <v>1728</v>
      </c>
      <c r="V1844" s="29">
        <v>144.166666666678</v>
      </c>
      <c r="W1844" s="29">
        <f t="shared" si="820"/>
        <v>144</v>
      </c>
      <c r="X1844" s="41" t="str" cm="1">
        <f t="array" aca="1" ref="X1844" ca="1">IFERROR(INDEX('PC&amp;PD'!$A$1:$AP$15,ROW('PC&amp;PD'!$A$15),MATCH(INDIRECT(T1844),'PC&amp;PD'!$A$1:$AP$1,0)),"")</f>
        <v/>
      </c>
      <c r="Z1844" s="155"/>
      <c r="AA1844" s="13" t="str">
        <f t="shared" si="838"/>
        <v/>
      </c>
      <c r="AB1844" s="155"/>
      <c r="AC1844" s="13" t="str">
        <f t="shared" ca="1" si="810"/>
        <v>$AB</v>
      </c>
      <c r="AD1844" s="13" t="str" cm="1">
        <f t="array" aca="1" ref="AD1844" ca="1">IFERROR(IF((LEFT(INDIRECT("$F"&amp;$S1844),4))="GOTS",IF($G1844="Organic","GOTS_Organic_raw",(IF($G1844="Responsible","GOTS_Responsible",(IF($G1844="No Attribute (Conventional)","GOTS_conventional",(IF($G1844="Recycled Pre/Post-Consumer","GOTS_pre_post",(IF($G1844="In-Conversion","GOTS_in_conversion",(IF($G1844="Sustainably Sourced","Sustainably_sourced",""))))))))))),IF($G1844="Organic","Organic",(IF($G1844="Responsible","Responsible",(IF($G1844="No Attribute (Conventional)","No_Attribute_Conventional",(IF($G1844="Recycled Pre/Post-Consumer","Recycled_Pre_Post_Consumer",(IF($G1844="In-Conversion","In_Conversion",(IF($G1844="Recycled Pre-Consumer","Recycled_Pre_Consumer",(IF($G1844="Recycled Post-Consumer","Recycled_Post_Consumer",(IF($G1844="Sustainably Sourced","Sustainably_sourced","")))))))))))))))),"")</f>
        <v/>
      </c>
      <c r="AE1844" s="13" t="e" cm="1">
        <f t="array" aca="1" ref="AE1844" ca="1">IF(INDIRECT("$F"&amp;$S1844)="","",IF(LEFT(INDIRECT("$F"&amp;$S1844),3)="GRS","GRS_RCS_RM",IF((LEFT(INDIRECT("$F"&amp;$S1844),3))="RCS","GRS_RCS_RM",IF(INDIRECT("$F"&amp;$S1844)="OCS (No Label)","OCS_Conversion_RM",IF(LEFT(INDIRECT("$F"&amp;$S1844),3)="OCS","OCS_RM",IF(RIGHT(INDIRECT("$F"&amp;$S1844),10)="conversion","GOTS_RM_conversion",IF((LEFT(INDIRECT("$F"&amp;$S1844),4))="GOTS","GOTS_RM","Responsible_RM")))))))</f>
        <v>#REF!</v>
      </c>
      <c r="AF1844" s="13" t="str" cm="1">
        <f t="array" aca="1" ref="AF1844" ca="1">IF($S1844="","",INDIRECT("$Z"&amp;$S1844))</f>
        <v/>
      </c>
      <c r="AG1844" s="155"/>
      <c r="AH1844" s="13" t="str" cm="1">
        <f t="array" aca="1" ref="AH1844" ca="1">IFERROR(INDIRECT("$ag"&amp;S1844),"")</f>
        <v/>
      </c>
      <c r="AI1844" s="13" t="e" cm="1">
        <f t="array" aca="1" ref="AI1844" ca="1">INDIRECT("O"&amp;S1843)</f>
        <v>#REF!</v>
      </c>
      <c r="AJ1844" s="13" t="str">
        <f>IF($I1844="","",INDEX('Raw Material'!$A$1:$J$75,MATCH(I1844,'Raw Material'!$A$1:$A$75,0),(MATCH(G1844,'Raw Material'!$A$1:$J$1,0))))</f>
        <v/>
      </c>
      <c r="AK1844" s="13" t="str">
        <f t="shared" si="839"/>
        <v>YANLIŞRM</v>
      </c>
      <c r="AL1844" s="153" t="str">
        <f t="shared" si="840"/>
        <v/>
      </c>
    </row>
    <row r="1845" spans="1:38" ht="16.5" customHeight="1">
      <c r="A1845" s="161"/>
      <c r="B1845" s="166"/>
      <c r="C1845" s="167"/>
      <c r="D1845" s="156"/>
      <c r="E1845" s="156"/>
      <c r="F1845" s="174"/>
      <c r="G1845" s="181"/>
      <c r="H1845" s="182"/>
      <c r="I1845" s="182"/>
      <c r="J1845" s="182"/>
      <c r="K1845" s="32"/>
      <c r="L1845" s="178"/>
      <c r="M1845" s="178"/>
      <c r="N1845" s="81"/>
      <c r="O1845" s="185"/>
      <c r="P1845" s="103"/>
      <c r="Q1845" s="84" t="str">
        <f t="shared" ref="Q1845:Q1908" si="841">IF(OR($G1845="",$I1845="",$K1845="",$AJ1845="–"),"",CONCATENATE($K1845," ",$AA1845," ",$I1845," (",$AJ1845,") + "))</f>
        <v/>
      </c>
      <c r="R1845" s="159"/>
      <c r="S1845" s="28" t="str" cm="1">
        <f t="array" aca="1" ref="S1845" ca="1">IF(INDIRECT("A"&amp;114+$U1845)&lt;&gt;"",114+$U1845,"")</f>
        <v/>
      </c>
      <c r="T1845" s="28" t="str">
        <f t="shared" ref="T1845:T1908" ca="1" si="842">"$B"&amp;S1845</f>
        <v>$B</v>
      </c>
      <c r="U1845" s="29">
        <f t="shared" si="815"/>
        <v>1728</v>
      </c>
      <c r="V1845" s="29">
        <v>144.250000000011</v>
      </c>
      <c r="W1845" s="29">
        <f t="shared" si="820"/>
        <v>144</v>
      </c>
      <c r="X1845" s="41" t="str" cm="1">
        <f t="array" aca="1" ref="X1845" ca="1">IFERROR(INDEX('PC&amp;PD'!$A$1:$AP$15,ROW('PC&amp;PD'!$A$15),MATCH(INDIRECT(T1845),'PC&amp;PD'!$A$1:$AP$1,0)),"")</f>
        <v/>
      </c>
      <c r="Z1845" s="155"/>
      <c r="AA1845" s="13" t="str">
        <f t="shared" si="838"/>
        <v/>
      </c>
      <c r="AB1845" s="155"/>
      <c r="AC1845" s="13" t="str">
        <f t="shared" ref="AC1845:AC1908" ca="1" si="843">"$AB"&amp;S1845</f>
        <v>$AB</v>
      </c>
      <c r="AD1845" s="13" t="str" cm="1">
        <f t="array" aca="1" ref="AD1845" ca="1">IFERROR(IF((LEFT(INDIRECT("$F"&amp;$S1845),4))="GOTS",IF($G1845="Organic","GOTS_Organic_raw",(IF($G1845="Responsible","GOTS_Responsible",(IF($G1845="No Attribute (Conventional)","GOTS_conventional",(IF($G1845="Recycled Pre/Post-Consumer","GOTS_pre_post",(IF($G1845="In-Conversion","GOTS_in_conversion",(IF($G1845="Sustainably Sourced","Sustainably_sourced",""))))))))))),IF($G1845="Organic","Organic",(IF($G1845="Responsible","Responsible",(IF($G1845="No Attribute (Conventional)","No_Attribute_Conventional",(IF($G1845="Recycled Pre/Post-Consumer","Recycled_Pre_Post_Consumer",(IF($G1845="In-Conversion","In_Conversion",(IF($G1845="Recycled Pre-Consumer","Recycled_Pre_Consumer",(IF($G1845="Recycled Post-Consumer","Recycled_Post_Consumer",(IF($G1845="Sustainably Sourced","Sustainably_sourced","")))))))))))))))),"")</f>
        <v/>
      </c>
      <c r="AE1845" s="13" t="e" cm="1">
        <f t="array" aca="1" ref="AE1845" ca="1">IF(INDIRECT("$F"&amp;$S1845)="","",IF(LEFT(INDIRECT("$F"&amp;$S1845),3)="GRS","GRS_RCS_RM",IF((LEFT(INDIRECT("$F"&amp;$S1845),3))="RCS","GRS_RCS_RM",IF(INDIRECT("$F"&amp;$S1845)="OCS (No Label)","OCS_Conversion_RM",IF(LEFT(INDIRECT("$F"&amp;$S1845),3)="OCS","OCS_RM",IF(RIGHT(INDIRECT("$F"&amp;$S1845),10)="conversion","GOTS_RM_conversion",IF((LEFT(INDIRECT("$F"&amp;$S1845),4))="GOTS","GOTS_RM","Responsible_RM")))))))</f>
        <v>#REF!</v>
      </c>
      <c r="AF1845" s="13" t="str" cm="1">
        <f t="array" aca="1" ref="AF1845" ca="1">IF($S1845="","",INDIRECT("$Z"&amp;$S1845))</f>
        <v/>
      </c>
      <c r="AG1845" s="155"/>
      <c r="AH1845" s="13" t="str" cm="1">
        <f t="array" aca="1" ref="AH1845" ca="1">IFERROR(INDIRECT("$ag"&amp;S1845),"")</f>
        <v/>
      </c>
      <c r="AI1845" s="13" t="e" cm="1">
        <f t="array" aca="1" ref="AI1845" ca="1">INDIRECT("O"&amp;S1844)</f>
        <v>#REF!</v>
      </c>
      <c r="AJ1845" s="13" t="str">
        <f>IF($I1845="","",INDEX('Raw Material'!$A$1:$J$75,MATCH(I1845,'Raw Material'!$A$1:$A$75,0),(MATCH(G1845,'Raw Material'!$A$1:$J$1,0))))</f>
        <v/>
      </c>
      <c r="AK1845" s="13" t="str">
        <f t="shared" si="839"/>
        <v>YANLIŞRM</v>
      </c>
      <c r="AL1845" s="153" t="str">
        <f t="shared" si="840"/>
        <v/>
      </c>
    </row>
    <row r="1846" spans="1:38" ht="16.5" customHeight="1">
      <c r="A1846" s="161"/>
      <c r="B1846" s="166"/>
      <c r="C1846" s="167"/>
      <c r="D1846" s="156"/>
      <c r="E1846" s="156"/>
      <c r="F1846" s="174"/>
      <c r="G1846" s="181"/>
      <c r="H1846" s="182"/>
      <c r="I1846" s="182"/>
      <c r="J1846" s="182"/>
      <c r="K1846" s="32"/>
      <c r="L1846" s="178"/>
      <c r="M1846" s="178"/>
      <c r="N1846" s="81"/>
      <c r="O1846" s="185"/>
      <c r="P1846" s="103"/>
      <c r="Q1846" s="84" t="str">
        <f t="shared" si="841"/>
        <v/>
      </c>
      <c r="R1846" s="159"/>
      <c r="S1846" s="28" t="str" cm="1">
        <f t="array" aca="1" ref="S1846" ca="1">IF(INDIRECT("A"&amp;114+$U1846)&lt;&gt;"",114+$U1846,"")</f>
        <v/>
      </c>
      <c r="T1846" s="28" t="str">
        <f t="shared" ca="1" si="842"/>
        <v>$B</v>
      </c>
      <c r="U1846" s="29">
        <f t="shared" si="815"/>
        <v>1728</v>
      </c>
      <c r="V1846" s="29">
        <v>144.333333333345</v>
      </c>
      <c r="W1846" s="29">
        <f t="shared" si="820"/>
        <v>144</v>
      </c>
      <c r="X1846" s="41" t="str" cm="1">
        <f t="array" aca="1" ref="X1846" ca="1">IFERROR(INDEX('PC&amp;PD'!$A$1:$AP$15,ROW('PC&amp;PD'!$A$15),MATCH(INDIRECT(T1846),'PC&amp;PD'!$A$1:$AP$1,0)),"")</f>
        <v/>
      </c>
      <c r="Z1846" s="155"/>
      <c r="AA1846" s="13" t="str">
        <f t="shared" si="838"/>
        <v/>
      </c>
      <c r="AB1846" s="155"/>
      <c r="AC1846" s="13" t="str">
        <f t="shared" ca="1" si="843"/>
        <v>$AB</v>
      </c>
      <c r="AD1846" s="13" t="str" cm="1">
        <f t="array" aca="1" ref="AD1846" ca="1">IFERROR(IF((LEFT(INDIRECT("$F"&amp;$S1846),4))="GOTS",IF($G1846="Organic","GOTS_Organic_raw",(IF($G1846="Responsible","GOTS_Responsible",(IF($G1846="No Attribute (Conventional)","GOTS_conventional",(IF($G1846="Recycled Pre/Post-Consumer","GOTS_pre_post",(IF($G1846="In-Conversion","GOTS_in_conversion",(IF($G1846="Sustainably Sourced","Sustainably_sourced",""))))))))))),IF($G1846="Organic","Organic",(IF($G1846="Responsible","Responsible",(IF($G1846="No Attribute (Conventional)","No_Attribute_Conventional",(IF($G1846="Recycled Pre/Post-Consumer","Recycled_Pre_Post_Consumer",(IF($G1846="In-Conversion","In_Conversion",(IF($G1846="Recycled Pre-Consumer","Recycled_Pre_Consumer",(IF($G1846="Recycled Post-Consumer","Recycled_Post_Consumer",(IF($G1846="Sustainably Sourced","Sustainably_sourced","")))))))))))))))),"")</f>
        <v/>
      </c>
      <c r="AE1846" s="13" t="e" cm="1">
        <f t="array" aca="1" ref="AE1846" ca="1">IF(INDIRECT("$F"&amp;$S1846)="","",IF(LEFT(INDIRECT("$F"&amp;$S1846),3)="GRS","GRS_RCS_RM",IF((LEFT(INDIRECT("$F"&amp;$S1846),3))="RCS","GRS_RCS_RM",IF(INDIRECT("$F"&amp;$S1846)="OCS (No Label)","OCS_Conversion_RM",IF(LEFT(INDIRECT("$F"&amp;$S1846),3)="OCS","OCS_RM",IF(RIGHT(INDIRECT("$F"&amp;$S1846),10)="conversion","GOTS_RM_conversion",IF((LEFT(INDIRECT("$F"&amp;$S1846),4))="GOTS","GOTS_RM","Responsible_RM")))))))</f>
        <v>#REF!</v>
      </c>
      <c r="AF1846" s="13" t="str" cm="1">
        <f t="array" aca="1" ref="AF1846" ca="1">IF($S1846="","",INDIRECT("$Z"&amp;$S1846))</f>
        <v/>
      </c>
      <c r="AG1846" s="155"/>
      <c r="AH1846" s="13" t="str" cm="1">
        <f t="array" aca="1" ref="AH1846" ca="1">IFERROR(INDIRECT("$ag"&amp;S1846),"")</f>
        <v/>
      </c>
      <c r="AI1846" s="13" t="e" cm="1">
        <f t="array" aca="1" ref="AI1846" ca="1">INDIRECT("O"&amp;S1845)</f>
        <v>#REF!</v>
      </c>
      <c r="AJ1846" s="13" t="str">
        <f>IF($I1846="","",INDEX('Raw Material'!$A$1:$J$75,MATCH(I1846,'Raw Material'!$A$1:$A$75,0),(MATCH(G1846,'Raw Material'!$A$1:$J$1,0))))</f>
        <v/>
      </c>
      <c r="AK1846" s="13" t="str">
        <f t="shared" si="839"/>
        <v>YANLIŞRM</v>
      </c>
      <c r="AL1846" s="153" t="str">
        <f t="shared" si="840"/>
        <v/>
      </c>
    </row>
    <row r="1847" spans="1:38" ht="16.5" customHeight="1">
      <c r="A1847" s="161"/>
      <c r="B1847" s="166"/>
      <c r="C1847" s="167"/>
      <c r="D1847" s="156"/>
      <c r="E1847" s="156"/>
      <c r="F1847" s="174"/>
      <c r="G1847" s="181"/>
      <c r="H1847" s="182"/>
      <c r="I1847" s="182"/>
      <c r="J1847" s="182"/>
      <c r="K1847" s="32"/>
      <c r="L1847" s="178"/>
      <c r="M1847" s="178"/>
      <c r="N1847" s="81"/>
      <c r="O1847" s="185"/>
      <c r="P1847" s="103"/>
      <c r="Q1847" s="84" t="str">
        <f t="shared" si="841"/>
        <v/>
      </c>
      <c r="R1847" s="159"/>
      <c r="S1847" s="28" t="str" cm="1">
        <f t="array" aca="1" ref="S1847" ca="1">IF(INDIRECT("A"&amp;114+$U1847)&lt;&gt;"",114+$U1847,"")</f>
        <v/>
      </c>
      <c r="T1847" s="28" t="str">
        <f t="shared" ca="1" si="842"/>
        <v>$B</v>
      </c>
      <c r="U1847" s="29">
        <f t="shared" si="815"/>
        <v>1728</v>
      </c>
      <c r="V1847" s="29">
        <v>144.416666666678</v>
      </c>
      <c r="W1847" s="29">
        <f t="shared" si="820"/>
        <v>144</v>
      </c>
      <c r="X1847" s="41" t="str" cm="1">
        <f t="array" aca="1" ref="X1847" ca="1">IFERROR(INDEX('PC&amp;PD'!$A$1:$AP$15,ROW('PC&amp;PD'!$A$15),MATCH(INDIRECT(T1847),'PC&amp;PD'!$A$1:$AP$1,0)),"")</f>
        <v/>
      </c>
      <c r="Z1847" s="155"/>
      <c r="AA1847" s="13" t="str">
        <f t="shared" si="838"/>
        <v/>
      </c>
      <c r="AB1847" s="155"/>
      <c r="AC1847" s="13" t="str">
        <f t="shared" ca="1" si="843"/>
        <v>$AB</v>
      </c>
      <c r="AD1847" s="13" t="str" cm="1">
        <f t="array" aca="1" ref="AD1847" ca="1">IFERROR(IF((LEFT(INDIRECT("$F"&amp;$S1847),4))="GOTS",IF($G1847="Organic","GOTS_Organic_raw",(IF($G1847="Responsible","GOTS_Responsible",(IF($G1847="No Attribute (Conventional)","GOTS_conventional",(IF($G1847="Recycled Pre/Post-Consumer","GOTS_pre_post",(IF($G1847="In-Conversion","GOTS_in_conversion",(IF($G1847="Sustainably Sourced","Sustainably_sourced",""))))))))))),IF($G1847="Organic","Organic",(IF($G1847="Responsible","Responsible",(IF($G1847="No Attribute (Conventional)","No_Attribute_Conventional",(IF($G1847="Recycled Pre/Post-Consumer","Recycled_Pre_Post_Consumer",(IF($G1847="In-Conversion","In_Conversion",(IF($G1847="Recycled Pre-Consumer","Recycled_Pre_Consumer",(IF($G1847="Recycled Post-Consumer","Recycled_Post_Consumer",(IF($G1847="Sustainably Sourced","Sustainably_sourced","")))))))))))))))),"")</f>
        <v/>
      </c>
      <c r="AE1847" s="13" t="e" cm="1">
        <f t="array" aca="1" ref="AE1847" ca="1">IF(INDIRECT("$F"&amp;$S1847)="","",IF(LEFT(INDIRECT("$F"&amp;$S1847),3)="GRS","GRS_RCS_RM",IF((LEFT(INDIRECT("$F"&amp;$S1847),3))="RCS","GRS_RCS_RM",IF(INDIRECT("$F"&amp;$S1847)="OCS (No Label)","OCS_Conversion_RM",IF(LEFT(INDIRECT("$F"&amp;$S1847),3)="OCS","OCS_RM",IF(RIGHT(INDIRECT("$F"&amp;$S1847),10)="conversion","GOTS_RM_conversion",IF((LEFT(INDIRECT("$F"&amp;$S1847),4))="GOTS","GOTS_RM","Responsible_RM")))))))</f>
        <v>#REF!</v>
      </c>
      <c r="AF1847" s="13" t="str" cm="1">
        <f t="array" aca="1" ref="AF1847" ca="1">IF($S1847="","",INDIRECT("$Z"&amp;$S1847))</f>
        <v/>
      </c>
      <c r="AG1847" s="155"/>
      <c r="AH1847" s="13" t="str" cm="1">
        <f t="array" aca="1" ref="AH1847" ca="1">IFERROR(INDIRECT("$ag"&amp;S1847),"")</f>
        <v/>
      </c>
      <c r="AI1847" s="13" t="e" cm="1">
        <f t="array" aca="1" ref="AI1847" ca="1">INDIRECT("O"&amp;S1846)</f>
        <v>#REF!</v>
      </c>
      <c r="AJ1847" s="13" t="str">
        <f>IF($I1847="","",INDEX('Raw Material'!$A$1:$J$75,MATCH(I1847,'Raw Material'!$A$1:$A$75,0),(MATCH(G1847,'Raw Material'!$A$1:$J$1,0))))</f>
        <v/>
      </c>
      <c r="AK1847" s="13" t="str">
        <f t="shared" si="839"/>
        <v>YANLIŞRM</v>
      </c>
      <c r="AL1847" s="153" t="str">
        <f t="shared" si="840"/>
        <v/>
      </c>
    </row>
    <row r="1848" spans="1:38" ht="16.5" customHeight="1">
      <c r="A1848" s="162"/>
      <c r="B1848" s="168"/>
      <c r="C1848" s="169"/>
      <c r="D1848" s="156"/>
      <c r="E1848" s="156"/>
      <c r="F1848" s="175"/>
      <c r="G1848" s="181"/>
      <c r="H1848" s="182"/>
      <c r="I1848" s="182"/>
      <c r="J1848" s="182"/>
      <c r="K1848" s="32"/>
      <c r="L1848" s="179"/>
      <c r="M1848" s="179"/>
      <c r="N1848" s="81"/>
      <c r="O1848" s="185"/>
      <c r="P1848" s="103"/>
      <c r="Q1848" s="84" t="str">
        <f t="shared" si="841"/>
        <v/>
      </c>
      <c r="R1848" s="159"/>
      <c r="S1848" s="28" t="str" cm="1">
        <f t="array" aca="1" ref="S1848" ca="1">IF(INDIRECT("A"&amp;114+$U1848)&lt;&gt;"",114+$U1848,"")</f>
        <v/>
      </c>
      <c r="T1848" s="28" t="str">
        <f t="shared" ca="1" si="842"/>
        <v>$B</v>
      </c>
      <c r="U1848" s="29">
        <f t="shared" si="815"/>
        <v>1728</v>
      </c>
      <c r="V1848" s="29">
        <v>144.500000000011</v>
      </c>
      <c r="W1848" s="29">
        <f t="shared" si="820"/>
        <v>144</v>
      </c>
      <c r="X1848" s="41" t="str" cm="1">
        <f t="array" aca="1" ref="X1848" ca="1">IFERROR(INDEX('PC&amp;PD'!$A$1:$AP$15,ROW('PC&amp;PD'!$A$15),MATCH(INDIRECT(T1848),'PC&amp;PD'!$A$1:$AP$1,0)),"")</f>
        <v/>
      </c>
      <c r="Z1848" s="155"/>
      <c r="AA1848" s="13" t="str">
        <f t="shared" si="838"/>
        <v/>
      </c>
      <c r="AB1848" s="155"/>
      <c r="AC1848" s="13" t="str">
        <f t="shared" ca="1" si="843"/>
        <v>$AB</v>
      </c>
      <c r="AD1848" s="13" t="str" cm="1">
        <f t="array" aca="1" ref="AD1848" ca="1">IFERROR(IF((LEFT(INDIRECT("$F"&amp;$S1848),4))="GOTS",IF($G1848="Organic","GOTS_Organic_raw",(IF($G1848="Responsible","GOTS_Responsible",(IF($G1848="No Attribute (Conventional)","GOTS_conventional",(IF($G1848="Recycled Pre/Post-Consumer","GOTS_pre_post",(IF($G1848="In-Conversion","GOTS_in_conversion",(IF($G1848="Sustainably Sourced","Sustainably_sourced",""))))))))))),IF($G1848="Organic","Organic",(IF($G1848="Responsible","Responsible",(IF($G1848="No Attribute (Conventional)","No_Attribute_Conventional",(IF($G1848="Recycled Pre/Post-Consumer","Recycled_Pre_Post_Consumer",(IF($G1848="In-Conversion","In_Conversion",(IF($G1848="Recycled Pre-Consumer","Recycled_Pre_Consumer",(IF($G1848="Recycled Post-Consumer","Recycled_Post_Consumer",(IF($G1848="Sustainably Sourced","Sustainably_sourced","")))))))))))))))),"")</f>
        <v/>
      </c>
      <c r="AE1848" s="13" t="e" cm="1">
        <f t="array" aca="1" ref="AE1848" ca="1">IF(INDIRECT("$F"&amp;$S1848)="","",IF(LEFT(INDIRECT("$F"&amp;$S1848),3)="GRS","GRS_RCS_RM",IF((LEFT(INDIRECT("$F"&amp;$S1848),3))="RCS","GRS_RCS_RM",IF(INDIRECT("$F"&amp;$S1848)="OCS (No Label)","OCS_Conversion_RM",IF(LEFT(INDIRECT("$F"&amp;$S1848),3)="OCS","OCS_RM",IF(RIGHT(INDIRECT("$F"&amp;$S1848),10)="conversion","GOTS_RM_conversion",IF((LEFT(INDIRECT("$F"&amp;$S1848),4))="GOTS","GOTS_RM","Responsible_RM")))))))</f>
        <v>#REF!</v>
      </c>
      <c r="AF1848" s="13" t="str" cm="1">
        <f t="array" aca="1" ref="AF1848" ca="1">IF($S1848="","",INDIRECT("$Z"&amp;$S1848))</f>
        <v/>
      </c>
      <c r="AG1848" s="155"/>
      <c r="AH1848" s="13" t="str" cm="1">
        <f t="array" aca="1" ref="AH1848" ca="1">IFERROR(INDIRECT("$ag"&amp;S1848),"")</f>
        <v/>
      </c>
      <c r="AI1848" s="13" t="e" cm="1">
        <f t="array" aca="1" ref="AI1848" ca="1">INDIRECT("O"&amp;S1847)</f>
        <v>#REF!</v>
      </c>
      <c r="AJ1848" s="13" t="str">
        <f>IF($I1848="","",INDEX('Raw Material'!$A$1:$J$75,MATCH(I1848,'Raw Material'!$A$1:$A$75,0),(MATCH(G1848,'Raw Material'!$A$1:$J$1,0))))</f>
        <v/>
      </c>
      <c r="AK1848" s="13" t="str">
        <f t="shared" si="839"/>
        <v>YANLIŞRM</v>
      </c>
      <c r="AL1848" s="153" t="str">
        <f t="shared" si="840"/>
        <v/>
      </c>
    </row>
    <row r="1849" spans="1:38" ht="16.5" customHeight="1">
      <c r="A1849" s="162"/>
      <c r="B1849" s="168"/>
      <c r="C1849" s="169"/>
      <c r="D1849" s="156"/>
      <c r="E1849" s="156"/>
      <c r="F1849" s="175"/>
      <c r="G1849" s="181"/>
      <c r="H1849" s="182"/>
      <c r="I1849" s="182"/>
      <c r="J1849" s="182"/>
      <c r="K1849" s="32"/>
      <c r="L1849" s="179"/>
      <c r="M1849" s="179"/>
      <c r="N1849" s="81"/>
      <c r="O1849" s="185"/>
      <c r="P1849" s="103"/>
      <c r="Q1849" s="84" t="str">
        <f t="shared" si="841"/>
        <v/>
      </c>
      <c r="R1849" s="159"/>
      <c r="S1849" s="28" t="str" cm="1">
        <f t="array" aca="1" ref="S1849" ca="1">IF(INDIRECT("A"&amp;114+$U1849)&lt;&gt;"",114+$U1849,"")</f>
        <v/>
      </c>
      <c r="T1849" s="28" t="str">
        <f t="shared" ca="1" si="842"/>
        <v>$B</v>
      </c>
      <c r="U1849" s="29">
        <f t="shared" si="815"/>
        <v>1728</v>
      </c>
      <c r="V1849" s="29">
        <v>144.583333333345</v>
      </c>
      <c r="W1849" s="29">
        <f t="shared" si="820"/>
        <v>144</v>
      </c>
      <c r="X1849" s="41" t="str" cm="1">
        <f t="array" aca="1" ref="X1849" ca="1">IFERROR(INDEX('PC&amp;PD'!$A$1:$AP$15,ROW('PC&amp;PD'!$A$15),MATCH(INDIRECT(T1849),'PC&amp;PD'!$A$1:$AP$1,0)),"")</f>
        <v/>
      </c>
      <c r="Z1849" s="155"/>
      <c r="AA1849" s="13" t="str">
        <f t="shared" si="838"/>
        <v/>
      </c>
      <c r="AB1849" s="155"/>
      <c r="AC1849" s="13" t="str">
        <f t="shared" ca="1" si="843"/>
        <v>$AB</v>
      </c>
      <c r="AD1849" s="13" t="str" cm="1">
        <f t="array" aca="1" ref="AD1849" ca="1">IFERROR(IF((LEFT(INDIRECT("$F"&amp;$S1849),4))="GOTS",IF($G1849="Organic","GOTS_Organic_raw",(IF($G1849="Responsible","GOTS_Responsible",(IF($G1849="No Attribute (Conventional)","GOTS_conventional",(IF($G1849="Recycled Pre/Post-Consumer","GOTS_pre_post",(IF($G1849="In-Conversion","GOTS_in_conversion",(IF($G1849="Sustainably Sourced","Sustainably_sourced",""))))))))))),IF($G1849="Organic","Organic",(IF($G1849="Responsible","Responsible",(IF($G1849="No Attribute (Conventional)","No_Attribute_Conventional",(IF($G1849="Recycled Pre/Post-Consumer","Recycled_Pre_Post_Consumer",(IF($G1849="In-Conversion","In_Conversion",(IF($G1849="Recycled Pre-Consumer","Recycled_Pre_Consumer",(IF($G1849="Recycled Post-Consumer","Recycled_Post_Consumer",(IF($G1849="Sustainably Sourced","Sustainably_sourced","")))))))))))))))),"")</f>
        <v/>
      </c>
      <c r="AE1849" s="13" t="e" cm="1">
        <f t="array" aca="1" ref="AE1849" ca="1">IF(INDIRECT("$F"&amp;$S1849)="","",IF(LEFT(INDIRECT("$F"&amp;$S1849),3)="GRS","GRS_RCS_RM",IF((LEFT(INDIRECT("$F"&amp;$S1849),3))="RCS","GRS_RCS_RM",IF(INDIRECT("$F"&amp;$S1849)="OCS (No Label)","OCS_Conversion_RM",IF(LEFT(INDIRECT("$F"&amp;$S1849),3)="OCS","OCS_RM",IF(RIGHT(INDIRECT("$F"&amp;$S1849),10)="conversion","GOTS_RM_conversion",IF((LEFT(INDIRECT("$F"&amp;$S1849),4))="GOTS","GOTS_RM","Responsible_RM")))))))</f>
        <v>#REF!</v>
      </c>
      <c r="AF1849" s="13" t="str" cm="1">
        <f t="array" aca="1" ref="AF1849" ca="1">IF($S1849="","",INDIRECT("$Z"&amp;$S1849))</f>
        <v/>
      </c>
      <c r="AG1849" s="155"/>
      <c r="AH1849" s="13" t="str" cm="1">
        <f t="array" aca="1" ref="AH1849" ca="1">IFERROR(INDIRECT("$ag"&amp;S1849),"")</f>
        <v/>
      </c>
      <c r="AI1849" s="13" t="e" cm="1">
        <f t="array" aca="1" ref="AI1849" ca="1">INDIRECT("O"&amp;S1848)</f>
        <v>#REF!</v>
      </c>
      <c r="AJ1849" s="13" t="str">
        <f>IF($I1849="","",INDEX('Raw Material'!$A$1:$J$75,MATCH(I1849,'Raw Material'!$A$1:$A$75,0),(MATCH(G1849,'Raw Material'!$A$1:$J$1,0))))</f>
        <v/>
      </c>
      <c r="AK1849" s="13" t="str">
        <f t="shared" si="839"/>
        <v>YANLIŞRM</v>
      </c>
      <c r="AL1849" s="153" t="str">
        <f t="shared" si="840"/>
        <v/>
      </c>
    </row>
    <row r="1850" spans="1:38" ht="16.5" customHeight="1">
      <c r="A1850" s="162"/>
      <c r="B1850" s="168"/>
      <c r="C1850" s="169"/>
      <c r="D1850" s="156"/>
      <c r="E1850" s="156"/>
      <c r="F1850" s="175"/>
      <c r="G1850" s="181"/>
      <c r="H1850" s="182"/>
      <c r="I1850" s="182"/>
      <c r="J1850" s="182"/>
      <c r="K1850" s="32"/>
      <c r="L1850" s="179"/>
      <c r="M1850" s="179"/>
      <c r="N1850" s="81"/>
      <c r="O1850" s="185"/>
      <c r="P1850" s="103"/>
      <c r="Q1850" s="84" t="str">
        <f t="shared" si="841"/>
        <v/>
      </c>
      <c r="R1850" s="159"/>
      <c r="S1850" s="28" t="str" cm="1">
        <f t="array" aca="1" ref="S1850" ca="1">IF(INDIRECT("A"&amp;114+$U1850)&lt;&gt;"",114+$U1850,"")</f>
        <v/>
      </c>
      <c r="T1850" s="28" t="str">
        <f t="shared" ca="1" si="842"/>
        <v>$B</v>
      </c>
      <c r="U1850" s="29">
        <f t="shared" si="815"/>
        <v>1728</v>
      </c>
      <c r="V1850" s="29">
        <v>144.666666666678</v>
      </c>
      <c r="W1850" s="29">
        <f t="shared" si="820"/>
        <v>144</v>
      </c>
      <c r="X1850" s="41" t="str" cm="1">
        <f t="array" aca="1" ref="X1850" ca="1">IFERROR(INDEX('PC&amp;PD'!$A$1:$AP$15,ROW('PC&amp;PD'!$A$15),MATCH(INDIRECT(T1850),'PC&amp;PD'!$A$1:$AP$1,0)),"")</f>
        <v/>
      </c>
      <c r="Z1850" s="155"/>
      <c r="AA1850" s="13" t="str">
        <f t="shared" si="838"/>
        <v/>
      </c>
      <c r="AB1850" s="155"/>
      <c r="AC1850" s="13" t="str">
        <f t="shared" ca="1" si="843"/>
        <v>$AB</v>
      </c>
      <c r="AD1850" s="13" t="str" cm="1">
        <f t="array" aca="1" ref="AD1850" ca="1">IFERROR(IF((LEFT(INDIRECT("$F"&amp;$S1850),4))="GOTS",IF($G1850="Organic","GOTS_Organic_raw",(IF($G1850="Responsible","GOTS_Responsible",(IF($G1850="No Attribute (Conventional)","GOTS_conventional",(IF($G1850="Recycled Pre/Post-Consumer","GOTS_pre_post",(IF($G1850="In-Conversion","GOTS_in_conversion",(IF($G1850="Sustainably Sourced","Sustainably_sourced",""))))))))))),IF($G1850="Organic","Organic",(IF($G1850="Responsible","Responsible",(IF($G1850="No Attribute (Conventional)","No_Attribute_Conventional",(IF($G1850="Recycled Pre/Post-Consumer","Recycled_Pre_Post_Consumer",(IF($G1850="In-Conversion","In_Conversion",(IF($G1850="Recycled Pre-Consumer","Recycled_Pre_Consumer",(IF($G1850="Recycled Post-Consumer","Recycled_Post_Consumer",(IF($G1850="Sustainably Sourced","Sustainably_sourced","")))))))))))))))),"")</f>
        <v/>
      </c>
      <c r="AE1850" s="13" t="e" cm="1">
        <f t="array" aca="1" ref="AE1850" ca="1">IF(INDIRECT("$F"&amp;$S1850)="","",IF(LEFT(INDIRECT("$F"&amp;$S1850),3)="GRS","GRS_RCS_RM",IF((LEFT(INDIRECT("$F"&amp;$S1850),3))="RCS","GRS_RCS_RM",IF(INDIRECT("$F"&amp;$S1850)="OCS (No Label)","OCS_Conversion_RM",IF(LEFT(INDIRECT("$F"&amp;$S1850),3)="OCS","OCS_RM",IF(RIGHT(INDIRECT("$F"&amp;$S1850),10)="conversion","GOTS_RM_conversion",IF((LEFT(INDIRECT("$F"&amp;$S1850),4))="GOTS","GOTS_RM","Responsible_RM")))))))</f>
        <v>#REF!</v>
      </c>
      <c r="AF1850" s="13" t="str" cm="1">
        <f t="array" aca="1" ref="AF1850" ca="1">IF($S1850="","",INDIRECT("$Z"&amp;$S1850))</f>
        <v/>
      </c>
      <c r="AG1850" s="155"/>
      <c r="AH1850" s="13" t="str" cm="1">
        <f t="array" aca="1" ref="AH1850" ca="1">IFERROR(INDIRECT("$ag"&amp;S1850),"")</f>
        <v/>
      </c>
      <c r="AI1850" s="13" t="e" cm="1">
        <f t="array" aca="1" ref="AI1850" ca="1">INDIRECT("O"&amp;S1849)</f>
        <v>#REF!</v>
      </c>
      <c r="AJ1850" s="13" t="str">
        <f>IF($I1850="","",INDEX('Raw Material'!$A$1:$J$75,MATCH(I1850,'Raw Material'!$A$1:$A$75,0),(MATCH(G1850,'Raw Material'!$A$1:$J$1,0))))</f>
        <v/>
      </c>
      <c r="AK1850" s="13" t="str">
        <f t="shared" si="839"/>
        <v>YANLIŞRM</v>
      </c>
      <c r="AL1850" s="153" t="str">
        <f t="shared" si="840"/>
        <v/>
      </c>
    </row>
    <row r="1851" spans="1:38" ht="16.5" customHeight="1">
      <c r="A1851" s="162"/>
      <c r="B1851" s="168"/>
      <c r="C1851" s="169"/>
      <c r="D1851" s="156"/>
      <c r="E1851" s="156"/>
      <c r="F1851" s="175"/>
      <c r="G1851" s="181"/>
      <c r="H1851" s="182"/>
      <c r="I1851" s="182"/>
      <c r="J1851" s="182"/>
      <c r="K1851" s="32"/>
      <c r="L1851" s="179"/>
      <c r="M1851" s="179"/>
      <c r="N1851" s="81"/>
      <c r="O1851" s="185"/>
      <c r="P1851" s="103"/>
      <c r="Q1851" s="84" t="str">
        <f t="shared" si="841"/>
        <v/>
      </c>
      <c r="R1851" s="159"/>
      <c r="S1851" s="28" t="str" cm="1">
        <f t="array" aca="1" ref="S1851" ca="1">IF(INDIRECT("A"&amp;114+$U1851)&lt;&gt;"",114+$U1851,"")</f>
        <v/>
      </c>
      <c r="T1851" s="28" t="str">
        <f t="shared" ca="1" si="842"/>
        <v>$B</v>
      </c>
      <c r="U1851" s="29">
        <f t="shared" si="815"/>
        <v>1728</v>
      </c>
      <c r="V1851" s="29">
        <v>144.750000000011</v>
      </c>
      <c r="W1851" s="29">
        <f t="shared" si="820"/>
        <v>144</v>
      </c>
      <c r="X1851" s="41" t="str" cm="1">
        <f t="array" aca="1" ref="X1851" ca="1">IFERROR(INDEX('PC&amp;PD'!$A$1:$AP$15,ROW('PC&amp;PD'!$A$15),MATCH(INDIRECT(T1851),'PC&amp;PD'!$A$1:$AP$1,0)),"")</f>
        <v/>
      </c>
      <c r="Z1851" s="155"/>
      <c r="AA1851" s="13" t="str">
        <f t="shared" si="838"/>
        <v/>
      </c>
      <c r="AB1851" s="155"/>
      <c r="AC1851" s="13" t="str">
        <f t="shared" ca="1" si="843"/>
        <v>$AB</v>
      </c>
      <c r="AD1851" s="13" t="str" cm="1">
        <f t="array" aca="1" ref="AD1851" ca="1">IFERROR(IF((LEFT(INDIRECT("$F"&amp;$S1851),4))="GOTS",IF($G1851="Organic","GOTS_Organic_raw",(IF($G1851="Responsible","GOTS_Responsible",(IF($G1851="No Attribute (Conventional)","GOTS_conventional",(IF($G1851="Recycled Pre/Post-Consumer","GOTS_pre_post",(IF($G1851="In-Conversion","GOTS_in_conversion",(IF($G1851="Sustainably Sourced","Sustainably_sourced",""))))))))))),IF($G1851="Organic","Organic",(IF($G1851="Responsible","Responsible",(IF($G1851="No Attribute (Conventional)","No_Attribute_Conventional",(IF($G1851="Recycled Pre/Post-Consumer","Recycled_Pre_Post_Consumer",(IF($G1851="In-Conversion","In_Conversion",(IF($G1851="Recycled Pre-Consumer","Recycled_Pre_Consumer",(IF($G1851="Recycled Post-Consumer","Recycled_Post_Consumer",(IF($G1851="Sustainably Sourced","Sustainably_sourced","")))))))))))))))),"")</f>
        <v/>
      </c>
      <c r="AE1851" s="13" t="e" cm="1">
        <f t="array" aca="1" ref="AE1851" ca="1">IF(INDIRECT("$F"&amp;$S1851)="","",IF(LEFT(INDIRECT("$F"&amp;$S1851),3)="GRS","GRS_RCS_RM",IF((LEFT(INDIRECT("$F"&amp;$S1851),3))="RCS","GRS_RCS_RM",IF(INDIRECT("$F"&amp;$S1851)="OCS (No Label)","OCS_Conversion_RM",IF(LEFT(INDIRECT("$F"&amp;$S1851),3)="OCS","OCS_RM",IF(RIGHT(INDIRECT("$F"&amp;$S1851),10)="conversion","GOTS_RM_conversion",IF((LEFT(INDIRECT("$F"&amp;$S1851),4))="GOTS","GOTS_RM","Responsible_RM")))))))</f>
        <v>#REF!</v>
      </c>
      <c r="AF1851" s="13" t="str" cm="1">
        <f t="array" aca="1" ref="AF1851" ca="1">IF($S1851="","",INDIRECT("$Z"&amp;$S1851))</f>
        <v/>
      </c>
      <c r="AG1851" s="155"/>
      <c r="AH1851" s="13" t="str" cm="1">
        <f t="array" aca="1" ref="AH1851" ca="1">IFERROR(INDIRECT("$ag"&amp;S1851),"")</f>
        <v/>
      </c>
      <c r="AI1851" s="13" t="e" cm="1">
        <f t="array" aca="1" ref="AI1851" ca="1">INDIRECT("O"&amp;S1850)</f>
        <v>#REF!</v>
      </c>
      <c r="AJ1851" s="13" t="str">
        <f>IF($I1851="","",INDEX('Raw Material'!$A$1:$J$75,MATCH(I1851,'Raw Material'!$A$1:$A$75,0),(MATCH(G1851,'Raw Material'!$A$1:$J$1,0))))</f>
        <v/>
      </c>
      <c r="AK1851" s="13" t="str">
        <f t="shared" si="839"/>
        <v>YANLIŞRM</v>
      </c>
      <c r="AL1851" s="153" t="str">
        <f t="shared" si="840"/>
        <v/>
      </c>
    </row>
    <row r="1852" spans="1:38" ht="16.5" customHeight="1">
      <c r="A1852" s="162"/>
      <c r="B1852" s="168"/>
      <c r="C1852" s="169"/>
      <c r="D1852" s="156"/>
      <c r="E1852" s="156"/>
      <c r="F1852" s="175"/>
      <c r="G1852" s="181"/>
      <c r="H1852" s="182"/>
      <c r="I1852" s="182"/>
      <c r="J1852" s="182"/>
      <c r="K1852" s="32"/>
      <c r="L1852" s="179"/>
      <c r="M1852" s="179"/>
      <c r="N1852" s="81"/>
      <c r="O1852" s="185"/>
      <c r="P1852" s="103"/>
      <c r="Q1852" s="84" t="str">
        <f t="shared" si="841"/>
        <v/>
      </c>
      <c r="R1852" s="159"/>
      <c r="S1852" s="28" t="str" cm="1">
        <f t="array" aca="1" ref="S1852" ca="1">IF(INDIRECT("A"&amp;114+$U1852)&lt;&gt;"",114+$U1852,"")</f>
        <v/>
      </c>
      <c r="T1852" s="28" t="str">
        <f t="shared" ca="1" si="842"/>
        <v>$B</v>
      </c>
      <c r="U1852" s="29">
        <f t="shared" si="815"/>
        <v>1728</v>
      </c>
      <c r="V1852" s="29">
        <v>144.833333333345</v>
      </c>
      <c r="W1852" s="29">
        <f t="shared" si="820"/>
        <v>144</v>
      </c>
      <c r="X1852" s="41" t="str" cm="1">
        <f t="array" aca="1" ref="X1852" ca="1">IFERROR(INDEX('PC&amp;PD'!$A$1:$AP$15,ROW('PC&amp;PD'!$A$15),MATCH(INDIRECT(T1852),'PC&amp;PD'!$A$1:$AP$1,0)),"")</f>
        <v/>
      </c>
      <c r="Z1852" s="155"/>
      <c r="AA1852" s="13" t="str">
        <f t="shared" si="838"/>
        <v/>
      </c>
      <c r="AB1852" s="155"/>
      <c r="AC1852" s="13" t="str">
        <f t="shared" ca="1" si="843"/>
        <v>$AB</v>
      </c>
      <c r="AD1852" s="13" t="str" cm="1">
        <f t="array" aca="1" ref="AD1852" ca="1">IFERROR(IF((LEFT(INDIRECT("$F"&amp;$S1852),4))="GOTS",IF($G1852="Organic","GOTS_Organic_raw",(IF($G1852="Responsible","GOTS_Responsible",(IF($G1852="No Attribute (Conventional)","GOTS_conventional",(IF($G1852="Recycled Pre/Post-Consumer","GOTS_pre_post",(IF($G1852="In-Conversion","GOTS_in_conversion",(IF($G1852="Sustainably Sourced","Sustainably_sourced",""))))))))))),IF($G1852="Organic","Organic",(IF($G1852="Responsible","Responsible",(IF($G1852="No Attribute (Conventional)","No_Attribute_Conventional",(IF($G1852="Recycled Pre/Post-Consumer","Recycled_Pre_Post_Consumer",(IF($G1852="In-Conversion","In_Conversion",(IF($G1852="Recycled Pre-Consumer","Recycled_Pre_Consumer",(IF($G1852="Recycled Post-Consumer","Recycled_Post_Consumer",(IF($G1852="Sustainably Sourced","Sustainably_sourced","")))))))))))))))),"")</f>
        <v/>
      </c>
      <c r="AE1852" s="13" t="e" cm="1">
        <f t="array" aca="1" ref="AE1852" ca="1">IF(INDIRECT("$F"&amp;$S1852)="","",IF(LEFT(INDIRECT("$F"&amp;$S1852),3)="GRS","GRS_RCS_RM",IF((LEFT(INDIRECT("$F"&amp;$S1852),3))="RCS","GRS_RCS_RM",IF(INDIRECT("$F"&amp;$S1852)="OCS (No Label)","OCS_Conversion_RM",IF(LEFT(INDIRECT("$F"&amp;$S1852),3)="OCS","OCS_RM",IF(RIGHT(INDIRECT("$F"&amp;$S1852),10)="conversion","GOTS_RM_conversion",IF((LEFT(INDIRECT("$F"&amp;$S1852),4))="GOTS","GOTS_RM","Responsible_RM")))))))</f>
        <v>#REF!</v>
      </c>
      <c r="AF1852" s="13" t="str" cm="1">
        <f t="array" aca="1" ref="AF1852" ca="1">IF($S1852="","",INDIRECT("$Z"&amp;$S1852))</f>
        <v/>
      </c>
      <c r="AG1852" s="155"/>
      <c r="AH1852" s="13" t="str" cm="1">
        <f t="array" aca="1" ref="AH1852" ca="1">IFERROR(INDIRECT("$ag"&amp;S1852),"")</f>
        <v/>
      </c>
      <c r="AI1852" s="13" t="e" cm="1">
        <f t="array" aca="1" ref="AI1852" ca="1">INDIRECT("O"&amp;S1851)</f>
        <v>#REF!</v>
      </c>
      <c r="AJ1852" s="13" t="str">
        <f>IF($I1852="","",INDEX('Raw Material'!$A$1:$J$75,MATCH(I1852,'Raw Material'!$A$1:$A$75,0),(MATCH(G1852,'Raw Material'!$A$1:$J$1,0))))</f>
        <v/>
      </c>
      <c r="AK1852" s="13" t="str">
        <f t="shared" si="839"/>
        <v>YANLIŞRM</v>
      </c>
      <c r="AL1852" s="153" t="str">
        <f t="shared" si="840"/>
        <v/>
      </c>
    </row>
    <row r="1853" spans="1:38" ht="16.5" customHeight="1" thickBot="1">
      <c r="A1853" s="163"/>
      <c r="B1853" s="170"/>
      <c r="C1853" s="171"/>
      <c r="D1853" s="156"/>
      <c r="E1853" s="156"/>
      <c r="F1853" s="176"/>
      <c r="G1853" s="157"/>
      <c r="H1853" s="158"/>
      <c r="I1853" s="158"/>
      <c r="J1853" s="158"/>
      <c r="K1853" s="33"/>
      <c r="L1853" s="180"/>
      <c r="M1853" s="180"/>
      <c r="N1853" s="82"/>
      <c r="O1853" s="186"/>
      <c r="P1853" s="103"/>
      <c r="Q1853" s="84" t="str">
        <f t="shared" si="841"/>
        <v/>
      </c>
      <c r="R1853" s="159"/>
      <c r="S1853" s="28" t="str" cm="1">
        <f t="array" aca="1" ref="S1853" ca="1">IF(INDIRECT("A"&amp;114+$U1853)&lt;&gt;"",114+$U1853,"")</f>
        <v/>
      </c>
      <c r="T1853" s="28" t="str">
        <f t="shared" ca="1" si="842"/>
        <v>$B</v>
      </c>
      <c r="U1853" s="29">
        <f t="shared" si="815"/>
        <v>1728</v>
      </c>
      <c r="V1853" s="29">
        <v>144.916666666678</v>
      </c>
      <c r="W1853" s="29">
        <f t="shared" si="820"/>
        <v>144</v>
      </c>
      <c r="X1853" s="41" t="str" cm="1">
        <f t="array" aca="1" ref="X1853" ca="1">IFERROR(INDEX('PC&amp;PD'!$A$1:$AP$15,ROW('PC&amp;PD'!$A$15),MATCH(INDIRECT(T1853),'PC&amp;PD'!$A$1:$AP$1,0)),"")</f>
        <v/>
      </c>
      <c r="Z1853" s="155"/>
      <c r="AA1853" s="13" t="str">
        <f t="shared" si="838"/>
        <v/>
      </c>
      <c r="AB1853" s="155"/>
      <c r="AC1853" s="13" t="str">
        <f t="shared" ca="1" si="843"/>
        <v>$AB</v>
      </c>
      <c r="AD1853" s="13" t="str" cm="1">
        <f t="array" aca="1" ref="AD1853" ca="1">IFERROR(IF((LEFT(INDIRECT("$F"&amp;$S1853),4))="GOTS",IF($G1853="Organic","GOTS_Organic_raw",(IF($G1853="Responsible","GOTS_Responsible",(IF($G1853="No Attribute (Conventional)","GOTS_conventional",(IF($G1853="Recycled Pre/Post-Consumer","GOTS_pre_post",(IF($G1853="In-Conversion","GOTS_in_conversion",(IF($G1853="Sustainably Sourced","Sustainably_sourced",""))))))))))),IF($G1853="Organic","Organic",(IF($G1853="Responsible","Responsible",(IF($G1853="No Attribute (Conventional)","No_Attribute_Conventional",(IF($G1853="Recycled Pre/Post-Consumer","Recycled_Pre_Post_Consumer",(IF($G1853="In-Conversion","In_Conversion",(IF($G1853="Recycled Pre-Consumer","Recycled_Pre_Consumer",(IF($G1853="Recycled Post-Consumer","Recycled_Post_Consumer",(IF($G1853="Sustainably Sourced","Sustainably_sourced","")))))))))))))))),"")</f>
        <v/>
      </c>
      <c r="AE1853" s="13" t="e" cm="1">
        <f t="array" aca="1" ref="AE1853" ca="1">IF(INDIRECT("$F"&amp;$S1853)="","",IF(LEFT(INDIRECT("$F"&amp;$S1853),3)="GRS","GRS_RCS_RM",IF((LEFT(INDIRECT("$F"&amp;$S1853),3))="RCS","GRS_RCS_RM",IF(INDIRECT("$F"&amp;$S1853)="OCS (No Label)","OCS_Conversion_RM",IF(LEFT(INDIRECT("$F"&amp;$S1853),3)="OCS","OCS_RM",IF(RIGHT(INDIRECT("$F"&amp;$S1853),10)="conversion","GOTS_RM_conversion",IF((LEFT(INDIRECT("$F"&amp;$S1853),4))="GOTS","GOTS_RM","Responsible_RM")))))))</f>
        <v>#REF!</v>
      </c>
      <c r="AF1853" s="13" t="str" cm="1">
        <f t="array" aca="1" ref="AF1853" ca="1">IF($S1853="","",INDIRECT("$Z"&amp;$S1853))</f>
        <v/>
      </c>
      <c r="AG1853" s="155"/>
      <c r="AH1853" s="13" t="str" cm="1">
        <f t="array" aca="1" ref="AH1853" ca="1">IFERROR(INDIRECT("$ag"&amp;S1853),"")</f>
        <v/>
      </c>
      <c r="AI1853" s="13" t="e" cm="1">
        <f t="array" aca="1" ref="AI1853" ca="1">INDIRECT("O"&amp;S1852)</f>
        <v>#REF!</v>
      </c>
      <c r="AJ1853" s="13" t="str">
        <f>IF($I1853="","",INDEX('Raw Material'!$A$1:$J$75,MATCH(I1853,'Raw Material'!$A$1:$A$75,0),(MATCH(G1853,'Raw Material'!$A$1:$J$1,0))))</f>
        <v/>
      </c>
      <c r="AK1853" s="13" t="str">
        <f t="shared" si="839"/>
        <v>YANLIŞRM</v>
      </c>
      <c r="AL1853" s="153" t="str">
        <f t="shared" si="840"/>
        <v/>
      </c>
    </row>
    <row r="1854" spans="1:38" ht="16.5" customHeight="1">
      <c r="A1854" s="160" t="str">
        <f>IF(B1854="","",COUNTA($B$114:$B1854))</f>
        <v/>
      </c>
      <c r="B1854" s="164"/>
      <c r="C1854" s="165"/>
      <c r="D1854" s="183"/>
      <c r="E1854" s="183"/>
      <c r="F1854" s="172"/>
      <c r="G1854" s="212"/>
      <c r="H1854" s="206"/>
      <c r="I1854" s="206"/>
      <c r="J1854" s="206"/>
      <c r="K1854" s="31"/>
      <c r="L1854" s="177" t="str">
        <f t="shared" ref="L1854" si="844">IF(R1854="","",LEFT(R1854,LEN(R1854)-2))</f>
        <v/>
      </c>
      <c r="M1854" s="177"/>
      <c r="N1854" s="80"/>
      <c r="O1854" s="184"/>
      <c r="P1854" s="103"/>
      <c r="Q1854" s="84" t="str">
        <f t="shared" si="841"/>
        <v/>
      </c>
      <c r="R1854" s="159" t="str">
        <f t="shared" ref="R1854" si="845">CONCATENATE($Q1854,Q1855,Q1856,Q1857,Q1858,Q1859,$Q1860,$Q1861,$Q1862,$Q1863,Q1864,Q1865)</f>
        <v/>
      </c>
      <c r="S1854" s="28" t="str" cm="1">
        <f t="array" aca="1" ref="S1854" ca="1">IF(INDIRECT("A"&amp;114+$U1854)&lt;&gt;"",114+$U1854,"")</f>
        <v/>
      </c>
      <c r="T1854" s="28" t="str">
        <f t="shared" ca="1" si="842"/>
        <v>$B</v>
      </c>
      <c r="U1854" s="29">
        <f t="shared" si="815"/>
        <v>1740</v>
      </c>
      <c r="V1854" s="29">
        <v>145.000000000011</v>
      </c>
      <c r="W1854" s="29">
        <f t="shared" si="820"/>
        <v>145</v>
      </c>
      <c r="X1854" s="41" t="str" cm="1">
        <f t="array" aca="1" ref="X1854" ca="1">IFERROR(INDEX('PC&amp;PD'!$A$1:$AP$15,ROW('PC&amp;PD'!$A$15),MATCH(INDIRECT(T1854),'PC&amp;PD'!$A$1:$AP$1,0)),"")</f>
        <v/>
      </c>
      <c r="Z1854" s="155" t="str">
        <f t="shared" ref="Z1854" si="846">IFERROR(IF($F1854="OCS 100","OCS (OCS 100)",IF($F1854="OCS Blended","OCS (OCS Blended)",IF($F1854="OCS (No Label)","OCS (No Label)",IF($F1854="RCS 100","RCS (RCS 100)",IF($F1854="RCS Blended","RCS (RCS Blended)",IF($F1854="GRS","GRS (GRS)",IF($F1854="GRS (No Label)", "GRS (No Label)",IF($F1854="RDS","RDS (RDS)",IF($F1854="RWS","RWS (RWS)",IF($F1854="RAS","RAS (RAS)",IF($F1854="RMS","RMS (RMS)",IF($F1854="GOTS Organic","GOTS (Organic)",IF($F1854="GOTS Made with organic","GOTS (Made with Organic)",IF($F1854="GOTS Organic - in conversion","GOTS (Organic - In Conversion)",IF($F1854="GOTS Made with organic - in conversion","GOTS (Made with Organic - In Conversion)",""))))))))))))))),"")</f>
        <v/>
      </c>
      <c r="AA1854" s="13" t="str">
        <f t="shared" si="838"/>
        <v/>
      </c>
      <c r="AB1854" s="155" t="str">
        <f t="shared" ref="AB1854" si="847">IFERROR(IF($F1854="OCS 100", "OCS_100",IF($F1854="OCS Blended", "OCS_Blended",IF($F1854="OCS (No Label)", "OCS_No_Label",IF($F1854="RCS 100", "RCS_100",IF($F1854="RCS Blended","RCS_Blended",IF($F1854="GRS","GRS",IF($F1854="GRS (No Label)", "GRS_No_Label",IF($F1854="RDS","RDS",IF($F1854="RWS","RWS",IF($F1854="RMS","RMS",IF($F1854="GOTS Organic","GOTS_Organic",IF($F1854="GOTS Made with organic","GOTS_Made_with_organic",IF($F1854="GOTS Organic - in conversion","GOTS_Organic_in_Conversion",IF($F1854="GOTS Made with organic - in conversion","GOTS_Made_with_Organic_in_Conversion",IF($F1854="RAS","RAS",""))))))))))))))),"")</f>
        <v/>
      </c>
      <c r="AC1854" s="13" t="str">
        <f t="shared" ca="1" si="843"/>
        <v>$AB</v>
      </c>
      <c r="AD1854" s="13" t="str" cm="1">
        <f t="array" aca="1" ref="AD1854" ca="1">IFERROR(IF((LEFT(INDIRECT("$F"&amp;$S1854),4))="GOTS",IF($G1854="Organic","GOTS_Organic_raw",(IF($G1854="Responsible","GOTS_Responsible",(IF($G1854="No Attribute (Conventional)","GOTS_conventional",(IF($G1854="Recycled Pre/Post-Consumer","GOTS_pre_post",(IF($G1854="In-Conversion","GOTS_in_conversion",(IF($G1854="Sustainably Sourced","Sustainably_sourced",""))))))))))),IF($G1854="Organic","Organic",(IF($G1854="Responsible","Responsible",(IF($G1854="No Attribute (Conventional)","No_Attribute_Conventional",(IF($G1854="Recycled Pre/Post-Consumer","Recycled_Pre_Post_Consumer",(IF($G1854="In-Conversion","In_Conversion",(IF($G1854="Recycled Pre-Consumer","Recycled_Pre_Consumer",(IF($G1854="Recycled Post-Consumer","Recycled_Post_Consumer",(IF($G1854="Sustainably Sourced","Sustainably_sourced","")))))))))))))))),"")</f>
        <v/>
      </c>
      <c r="AE1854" s="13" t="e" cm="1">
        <f t="array" aca="1" ref="AE1854" ca="1">IF(INDIRECT("$F"&amp;$S1854)="","",IF(LEFT(INDIRECT("$F"&amp;$S1854),3)="GRS","GRS_RCS_RM",IF((LEFT(INDIRECT("$F"&amp;$S1854),3))="RCS","GRS_RCS_RM",IF(INDIRECT("$F"&amp;$S1854)="OCS (No Label)","OCS_Conversion_RM",IF(LEFT(INDIRECT("$F"&amp;$S1854),3)="OCS","OCS_RM",IF(RIGHT(INDIRECT("$F"&amp;$S1854),10)="conversion","GOTS_RM_conversion",IF((LEFT(INDIRECT("$F"&amp;$S1854),4))="GOTS","GOTS_RM","Responsible_RM")))))))</f>
        <v>#REF!</v>
      </c>
      <c r="AF1854" s="13" t="str" cm="1">
        <f t="array" aca="1" ref="AF1854" ca="1">IF($S1854="","",INDIRECT("$Z"&amp;$S1854))</f>
        <v/>
      </c>
      <c r="AG1854" s="155" t="str">
        <f t="shared" si="825"/>
        <v/>
      </c>
      <c r="AH1854" s="13" t="str" cm="1">
        <f t="array" aca="1" ref="AH1854" ca="1">IFERROR(INDIRECT("$ag"&amp;S1854),"")</f>
        <v/>
      </c>
      <c r="AI1854" s="13" t="e" cm="1">
        <f t="array" aca="1" ref="AI1854" ca="1">INDIRECT("O"&amp;S1853)</f>
        <v>#REF!</v>
      </c>
      <c r="AJ1854" s="13" t="str">
        <f>IF($I1854="","",INDEX('Raw Material'!$A$1:$J$75,MATCH(I1854,'Raw Material'!$A$1:$A$75,0),(MATCH(G1854,'Raw Material'!$A$1:$J$1,0))))</f>
        <v/>
      </c>
      <c r="AK1854" s="13" t="str">
        <f t="shared" si="839"/>
        <v>YANLIŞRM</v>
      </c>
      <c r="AL1854" s="153" t="str">
        <f t="shared" si="840"/>
        <v/>
      </c>
    </row>
    <row r="1855" spans="1:38" ht="16.5" customHeight="1">
      <c r="A1855" s="161"/>
      <c r="B1855" s="166"/>
      <c r="C1855" s="167"/>
      <c r="D1855" s="156"/>
      <c r="E1855" s="156"/>
      <c r="F1855" s="173"/>
      <c r="G1855" s="181"/>
      <c r="H1855" s="182"/>
      <c r="I1855" s="182"/>
      <c r="J1855" s="182"/>
      <c r="K1855" s="32"/>
      <c r="L1855" s="178"/>
      <c r="M1855" s="178"/>
      <c r="N1855" s="81"/>
      <c r="O1855" s="185"/>
      <c r="P1855" s="103"/>
      <c r="Q1855" s="84" t="str">
        <f t="shared" si="841"/>
        <v/>
      </c>
      <c r="R1855" s="159"/>
      <c r="S1855" s="28" t="str" cm="1">
        <f t="array" aca="1" ref="S1855" ca="1">IF(INDIRECT("A"&amp;114+$U1855)&lt;&gt;"",114+$U1855,"")</f>
        <v/>
      </c>
      <c r="T1855" s="28" t="str">
        <f t="shared" ca="1" si="842"/>
        <v>$B</v>
      </c>
      <c r="U1855" s="29">
        <f t="shared" ref="U1855:U1918" si="848">(12*W1855)</f>
        <v>1740</v>
      </c>
      <c r="V1855" s="29">
        <v>145.083333333345</v>
      </c>
      <c r="W1855" s="29">
        <f t="shared" si="820"/>
        <v>145</v>
      </c>
      <c r="X1855" s="41" t="str" cm="1">
        <f t="array" aca="1" ref="X1855" ca="1">IFERROR(INDEX('PC&amp;PD'!$A$1:$AP$15,ROW('PC&amp;PD'!$A$15),MATCH(INDIRECT(T1855),'PC&amp;PD'!$A$1:$AP$1,0)),"")</f>
        <v/>
      </c>
      <c r="Z1855" s="155"/>
      <c r="AA1855" s="13" t="str">
        <f t="shared" si="838"/>
        <v/>
      </c>
      <c r="AB1855" s="155"/>
      <c r="AC1855" s="13" t="str">
        <f t="shared" ca="1" si="843"/>
        <v>$AB</v>
      </c>
      <c r="AD1855" s="13" t="str" cm="1">
        <f t="array" aca="1" ref="AD1855" ca="1">IFERROR(IF((LEFT(INDIRECT("$F"&amp;$S1855),4))="GOTS",IF($G1855="Organic","GOTS_Organic_raw",(IF($G1855="Responsible","GOTS_Responsible",(IF($G1855="No Attribute (Conventional)","GOTS_conventional",(IF($G1855="Recycled Pre/Post-Consumer","GOTS_pre_post",(IF($G1855="In-Conversion","GOTS_in_conversion",(IF($G1855="Sustainably Sourced","Sustainably_sourced",""))))))))))),IF($G1855="Organic","Organic",(IF($G1855="Responsible","Responsible",(IF($G1855="No Attribute (Conventional)","No_Attribute_Conventional",(IF($G1855="Recycled Pre/Post-Consumer","Recycled_Pre_Post_Consumer",(IF($G1855="In-Conversion","In_Conversion",(IF($G1855="Recycled Pre-Consumer","Recycled_Pre_Consumer",(IF($G1855="Recycled Post-Consumer","Recycled_Post_Consumer",(IF($G1855="Sustainably Sourced","Sustainably_sourced","")))))))))))))))),"")</f>
        <v/>
      </c>
      <c r="AE1855" s="13" t="e" cm="1">
        <f t="array" aca="1" ref="AE1855" ca="1">IF(INDIRECT("$F"&amp;$S1855)="","",IF(LEFT(INDIRECT("$F"&amp;$S1855),3)="GRS","GRS_RCS_RM",IF((LEFT(INDIRECT("$F"&amp;$S1855),3))="RCS","GRS_RCS_RM",IF(INDIRECT("$F"&amp;$S1855)="OCS (No Label)","OCS_Conversion_RM",IF(LEFT(INDIRECT("$F"&amp;$S1855),3)="OCS","OCS_RM",IF(RIGHT(INDIRECT("$F"&amp;$S1855),10)="conversion","GOTS_RM_conversion",IF((LEFT(INDIRECT("$F"&amp;$S1855),4))="GOTS","GOTS_RM","Responsible_RM")))))))</f>
        <v>#REF!</v>
      </c>
      <c r="AF1855" s="13" t="str" cm="1">
        <f t="array" aca="1" ref="AF1855" ca="1">IF($S1855="","",INDIRECT("$Z"&amp;$S1855))</f>
        <v/>
      </c>
      <c r="AG1855" s="155"/>
      <c r="AH1855" s="13" t="str" cm="1">
        <f t="array" aca="1" ref="AH1855" ca="1">IFERROR(INDIRECT("$ag"&amp;S1855),"")</f>
        <v/>
      </c>
      <c r="AI1855" s="13" t="e" cm="1">
        <f t="array" aca="1" ref="AI1855" ca="1">INDIRECT("O"&amp;S1854)</f>
        <v>#REF!</v>
      </c>
      <c r="AJ1855" s="13" t="str">
        <f>IF($I1855="","",INDEX('Raw Material'!$A$1:$J$75,MATCH(I1855,'Raw Material'!$A$1:$A$75,0),(MATCH(G1855,'Raw Material'!$A$1:$J$1,0))))</f>
        <v/>
      </c>
      <c r="AK1855" s="13" t="str">
        <f t="shared" si="839"/>
        <v>YANLIŞRM</v>
      </c>
      <c r="AL1855" s="153" t="str">
        <f t="shared" si="840"/>
        <v/>
      </c>
    </row>
    <row r="1856" spans="1:38" ht="16.5" customHeight="1">
      <c r="A1856" s="161"/>
      <c r="B1856" s="166"/>
      <c r="C1856" s="167"/>
      <c r="D1856" s="156"/>
      <c r="E1856" s="156"/>
      <c r="F1856" s="173"/>
      <c r="G1856" s="181"/>
      <c r="H1856" s="182"/>
      <c r="I1856" s="182"/>
      <c r="J1856" s="182"/>
      <c r="K1856" s="32"/>
      <c r="L1856" s="178"/>
      <c r="M1856" s="178"/>
      <c r="N1856" s="81"/>
      <c r="O1856" s="185"/>
      <c r="P1856" s="103"/>
      <c r="Q1856" s="84" t="str">
        <f t="shared" si="841"/>
        <v/>
      </c>
      <c r="R1856" s="159"/>
      <c r="S1856" s="28" t="str" cm="1">
        <f t="array" aca="1" ref="S1856" ca="1">IF(INDIRECT("A"&amp;114+$U1856)&lt;&gt;"",114+$U1856,"")</f>
        <v/>
      </c>
      <c r="T1856" s="28" t="str">
        <f t="shared" ca="1" si="842"/>
        <v>$B</v>
      </c>
      <c r="U1856" s="29">
        <f t="shared" si="848"/>
        <v>1740</v>
      </c>
      <c r="V1856" s="29">
        <v>145.166666666678</v>
      </c>
      <c r="W1856" s="29">
        <f t="shared" si="820"/>
        <v>145</v>
      </c>
      <c r="X1856" s="41" t="str" cm="1">
        <f t="array" aca="1" ref="X1856" ca="1">IFERROR(INDEX('PC&amp;PD'!$A$1:$AP$15,ROW('PC&amp;PD'!$A$15),MATCH(INDIRECT(T1856),'PC&amp;PD'!$A$1:$AP$1,0)),"")</f>
        <v/>
      </c>
      <c r="Z1856" s="155"/>
      <c r="AA1856" s="13" t="str">
        <f t="shared" si="838"/>
        <v/>
      </c>
      <c r="AB1856" s="155"/>
      <c r="AC1856" s="13" t="str">
        <f t="shared" ca="1" si="843"/>
        <v>$AB</v>
      </c>
      <c r="AD1856" s="13" t="str" cm="1">
        <f t="array" aca="1" ref="AD1856" ca="1">IFERROR(IF((LEFT(INDIRECT("$F"&amp;$S1856),4))="GOTS",IF($G1856="Organic","GOTS_Organic_raw",(IF($G1856="Responsible","GOTS_Responsible",(IF($G1856="No Attribute (Conventional)","GOTS_conventional",(IF($G1856="Recycled Pre/Post-Consumer","GOTS_pre_post",(IF($G1856="In-Conversion","GOTS_in_conversion",(IF($G1856="Sustainably Sourced","Sustainably_sourced",""))))))))))),IF($G1856="Organic","Organic",(IF($G1856="Responsible","Responsible",(IF($G1856="No Attribute (Conventional)","No_Attribute_Conventional",(IF($G1856="Recycled Pre/Post-Consumer","Recycled_Pre_Post_Consumer",(IF($G1856="In-Conversion","In_Conversion",(IF($G1856="Recycled Pre-Consumer","Recycled_Pre_Consumer",(IF($G1856="Recycled Post-Consumer","Recycled_Post_Consumer",(IF($G1856="Sustainably Sourced","Sustainably_sourced","")))))))))))))))),"")</f>
        <v/>
      </c>
      <c r="AE1856" s="13" t="e" cm="1">
        <f t="array" aca="1" ref="AE1856" ca="1">IF(INDIRECT("$F"&amp;$S1856)="","",IF(LEFT(INDIRECT("$F"&amp;$S1856),3)="GRS","GRS_RCS_RM",IF((LEFT(INDIRECT("$F"&amp;$S1856),3))="RCS","GRS_RCS_RM",IF(INDIRECT("$F"&amp;$S1856)="OCS (No Label)","OCS_Conversion_RM",IF(LEFT(INDIRECT("$F"&amp;$S1856),3)="OCS","OCS_RM",IF(RIGHT(INDIRECT("$F"&amp;$S1856),10)="conversion","GOTS_RM_conversion",IF((LEFT(INDIRECT("$F"&amp;$S1856),4))="GOTS","GOTS_RM","Responsible_RM")))))))</f>
        <v>#REF!</v>
      </c>
      <c r="AF1856" s="13" t="str" cm="1">
        <f t="array" aca="1" ref="AF1856" ca="1">IF($S1856="","",INDIRECT("$Z"&amp;$S1856))</f>
        <v/>
      </c>
      <c r="AG1856" s="155"/>
      <c r="AH1856" s="13" t="str" cm="1">
        <f t="array" aca="1" ref="AH1856" ca="1">IFERROR(INDIRECT("$ag"&amp;S1856),"")</f>
        <v/>
      </c>
      <c r="AI1856" s="13" t="e" cm="1">
        <f t="array" aca="1" ref="AI1856" ca="1">INDIRECT("O"&amp;S1855)</f>
        <v>#REF!</v>
      </c>
      <c r="AJ1856" s="13" t="str">
        <f>IF($I1856="","",INDEX('Raw Material'!$A$1:$J$75,MATCH(I1856,'Raw Material'!$A$1:$A$75,0),(MATCH(G1856,'Raw Material'!$A$1:$J$1,0))))</f>
        <v/>
      </c>
      <c r="AK1856" s="13" t="str">
        <f t="shared" si="839"/>
        <v>YANLIŞRM</v>
      </c>
      <c r="AL1856" s="153" t="str">
        <f t="shared" si="840"/>
        <v/>
      </c>
    </row>
    <row r="1857" spans="1:38" ht="16.5" customHeight="1">
      <c r="A1857" s="161"/>
      <c r="B1857" s="166"/>
      <c r="C1857" s="167"/>
      <c r="D1857" s="156"/>
      <c r="E1857" s="156"/>
      <c r="F1857" s="174"/>
      <c r="G1857" s="181"/>
      <c r="H1857" s="182"/>
      <c r="I1857" s="182"/>
      <c r="J1857" s="182"/>
      <c r="K1857" s="32"/>
      <c r="L1857" s="178"/>
      <c r="M1857" s="178"/>
      <c r="N1857" s="81"/>
      <c r="O1857" s="185"/>
      <c r="P1857" s="103"/>
      <c r="Q1857" s="84" t="str">
        <f t="shared" si="841"/>
        <v/>
      </c>
      <c r="R1857" s="159"/>
      <c r="S1857" s="28" t="str" cm="1">
        <f t="array" aca="1" ref="S1857" ca="1">IF(INDIRECT("A"&amp;114+$U1857)&lt;&gt;"",114+$U1857,"")</f>
        <v/>
      </c>
      <c r="T1857" s="28" t="str">
        <f t="shared" ca="1" si="842"/>
        <v>$B</v>
      </c>
      <c r="U1857" s="29">
        <f t="shared" si="848"/>
        <v>1740</v>
      </c>
      <c r="V1857" s="29">
        <v>145.250000000011</v>
      </c>
      <c r="W1857" s="29">
        <f t="shared" si="820"/>
        <v>145</v>
      </c>
      <c r="X1857" s="41" t="str" cm="1">
        <f t="array" aca="1" ref="X1857" ca="1">IFERROR(INDEX('PC&amp;PD'!$A$1:$AP$15,ROW('PC&amp;PD'!$A$15),MATCH(INDIRECT(T1857),'PC&amp;PD'!$A$1:$AP$1,0)),"")</f>
        <v/>
      </c>
      <c r="Z1857" s="155"/>
      <c r="AA1857" s="13" t="str">
        <f t="shared" si="838"/>
        <v/>
      </c>
      <c r="AB1857" s="155"/>
      <c r="AC1857" s="13" t="str">
        <f t="shared" ca="1" si="843"/>
        <v>$AB</v>
      </c>
      <c r="AD1857" s="13" t="str" cm="1">
        <f t="array" aca="1" ref="AD1857" ca="1">IFERROR(IF((LEFT(INDIRECT("$F"&amp;$S1857),4))="GOTS",IF($G1857="Organic","GOTS_Organic_raw",(IF($G1857="Responsible","GOTS_Responsible",(IF($G1857="No Attribute (Conventional)","GOTS_conventional",(IF($G1857="Recycled Pre/Post-Consumer","GOTS_pre_post",(IF($G1857="In-Conversion","GOTS_in_conversion",(IF($G1857="Sustainably Sourced","Sustainably_sourced",""))))))))))),IF($G1857="Organic","Organic",(IF($G1857="Responsible","Responsible",(IF($G1857="No Attribute (Conventional)","No_Attribute_Conventional",(IF($G1857="Recycled Pre/Post-Consumer","Recycled_Pre_Post_Consumer",(IF($G1857="In-Conversion","In_Conversion",(IF($G1857="Recycled Pre-Consumer","Recycled_Pre_Consumer",(IF($G1857="Recycled Post-Consumer","Recycled_Post_Consumer",(IF($G1857="Sustainably Sourced","Sustainably_sourced","")))))))))))))))),"")</f>
        <v/>
      </c>
      <c r="AE1857" s="13" t="e" cm="1">
        <f t="array" aca="1" ref="AE1857" ca="1">IF(INDIRECT("$F"&amp;$S1857)="","",IF(LEFT(INDIRECT("$F"&amp;$S1857),3)="GRS","GRS_RCS_RM",IF((LEFT(INDIRECT("$F"&amp;$S1857),3))="RCS","GRS_RCS_RM",IF(INDIRECT("$F"&amp;$S1857)="OCS (No Label)","OCS_Conversion_RM",IF(LEFT(INDIRECT("$F"&amp;$S1857),3)="OCS","OCS_RM",IF(RIGHT(INDIRECT("$F"&amp;$S1857),10)="conversion","GOTS_RM_conversion",IF((LEFT(INDIRECT("$F"&amp;$S1857),4))="GOTS","GOTS_RM","Responsible_RM")))))))</f>
        <v>#REF!</v>
      </c>
      <c r="AF1857" s="13" t="str" cm="1">
        <f t="array" aca="1" ref="AF1857" ca="1">IF($S1857="","",INDIRECT("$Z"&amp;$S1857))</f>
        <v/>
      </c>
      <c r="AG1857" s="155"/>
      <c r="AH1857" s="13" t="str" cm="1">
        <f t="array" aca="1" ref="AH1857" ca="1">IFERROR(INDIRECT("$ag"&amp;S1857),"")</f>
        <v/>
      </c>
      <c r="AI1857" s="13" t="e" cm="1">
        <f t="array" aca="1" ref="AI1857" ca="1">INDIRECT("O"&amp;S1856)</f>
        <v>#REF!</v>
      </c>
      <c r="AJ1857" s="13" t="str">
        <f>IF($I1857="","",INDEX('Raw Material'!$A$1:$J$75,MATCH(I1857,'Raw Material'!$A$1:$A$75,0),(MATCH(G1857,'Raw Material'!$A$1:$J$1,0))))</f>
        <v/>
      </c>
      <c r="AK1857" s="13" t="str">
        <f t="shared" si="839"/>
        <v>YANLIŞRM</v>
      </c>
      <c r="AL1857" s="153" t="str">
        <f t="shared" si="840"/>
        <v/>
      </c>
    </row>
    <row r="1858" spans="1:38" ht="16.5" customHeight="1">
      <c r="A1858" s="161"/>
      <c r="B1858" s="166"/>
      <c r="C1858" s="167"/>
      <c r="D1858" s="156"/>
      <c r="E1858" s="156"/>
      <c r="F1858" s="174"/>
      <c r="G1858" s="181"/>
      <c r="H1858" s="182"/>
      <c r="I1858" s="182"/>
      <c r="J1858" s="182"/>
      <c r="K1858" s="32"/>
      <c r="L1858" s="178"/>
      <c r="M1858" s="178"/>
      <c r="N1858" s="81"/>
      <c r="O1858" s="185"/>
      <c r="P1858" s="103"/>
      <c r="Q1858" s="84" t="str">
        <f t="shared" si="841"/>
        <v/>
      </c>
      <c r="R1858" s="159"/>
      <c r="S1858" s="28" t="str" cm="1">
        <f t="array" aca="1" ref="S1858" ca="1">IF(INDIRECT("A"&amp;114+$U1858)&lt;&gt;"",114+$U1858,"")</f>
        <v/>
      </c>
      <c r="T1858" s="28" t="str">
        <f t="shared" ca="1" si="842"/>
        <v>$B</v>
      </c>
      <c r="U1858" s="29">
        <f t="shared" si="848"/>
        <v>1740</v>
      </c>
      <c r="V1858" s="29">
        <v>145.333333333345</v>
      </c>
      <c r="W1858" s="29">
        <f t="shared" si="820"/>
        <v>145</v>
      </c>
      <c r="X1858" s="41" t="str" cm="1">
        <f t="array" aca="1" ref="X1858" ca="1">IFERROR(INDEX('PC&amp;PD'!$A$1:$AP$15,ROW('PC&amp;PD'!$A$15),MATCH(INDIRECT(T1858),'PC&amp;PD'!$A$1:$AP$1,0)),"")</f>
        <v/>
      </c>
      <c r="Z1858" s="155"/>
      <c r="AA1858" s="13" t="str">
        <f t="shared" si="838"/>
        <v/>
      </c>
      <c r="AB1858" s="155"/>
      <c r="AC1858" s="13" t="str">
        <f t="shared" ca="1" si="843"/>
        <v>$AB</v>
      </c>
      <c r="AD1858" s="13" t="str" cm="1">
        <f t="array" aca="1" ref="AD1858" ca="1">IFERROR(IF((LEFT(INDIRECT("$F"&amp;$S1858),4))="GOTS",IF($G1858="Organic","GOTS_Organic_raw",(IF($G1858="Responsible","GOTS_Responsible",(IF($G1858="No Attribute (Conventional)","GOTS_conventional",(IF($G1858="Recycled Pre/Post-Consumer","GOTS_pre_post",(IF($G1858="In-Conversion","GOTS_in_conversion",(IF($G1858="Sustainably Sourced","Sustainably_sourced",""))))))))))),IF($G1858="Organic","Organic",(IF($G1858="Responsible","Responsible",(IF($G1858="No Attribute (Conventional)","No_Attribute_Conventional",(IF($G1858="Recycled Pre/Post-Consumer","Recycled_Pre_Post_Consumer",(IF($G1858="In-Conversion","In_Conversion",(IF($G1858="Recycled Pre-Consumer","Recycled_Pre_Consumer",(IF($G1858="Recycled Post-Consumer","Recycled_Post_Consumer",(IF($G1858="Sustainably Sourced","Sustainably_sourced","")))))))))))))))),"")</f>
        <v/>
      </c>
      <c r="AE1858" s="13" t="e" cm="1">
        <f t="array" aca="1" ref="AE1858" ca="1">IF(INDIRECT("$F"&amp;$S1858)="","",IF(LEFT(INDIRECT("$F"&amp;$S1858),3)="GRS","GRS_RCS_RM",IF((LEFT(INDIRECT("$F"&amp;$S1858),3))="RCS","GRS_RCS_RM",IF(INDIRECT("$F"&amp;$S1858)="OCS (No Label)","OCS_Conversion_RM",IF(LEFT(INDIRECT("$F"&amp;$S1858),3)="OCS","OCS_RM",IF(RIGHT(INDIRECT("$F"&amp;$S1858),10)="conversion","GOTS_RM_conversion",IF((LEFT(INDIRECT("$F"&amp;$S1858),4))="GOTS","GOTS_RM","Responsible_RM")))))))</f>
        <v>#REF!</v>
      </c>
      <c r="AF1858" s="13" t="str" cm="1">
        <f t="array" aca="1" ref="AF1858" ca="1">IF($S1858="","",INDIRECT("$Z"&amp;$S1858))</f>
        <v/>
      </c>
      <c r="AG1858" s="155"/>
      <c r="AH1858" s="13" t="str" cm="1">
        <f t="array" aca="1" ref="AH1858" ca="1">IFERROR(INDIRECT("$ag"&amp;S1858),"")</f>
        <v/>
      </c>
      <c r="AI1858" s="13" t="e" cm="1">
        <f t="array" aca="1" ref="AI1858" ca="1">INDIRECT("O"&amp;S1857)</f>
        <v>#REF!</v>
      </c>
      <c r="AJ1858" s="13" t="str">
        <f>IF($I1858="","",INDEX('Raw Material'!$A$1:$J$75,MATCH(I1858,'Raw Material'!$A$1:$A$75,0),(MATCH(G1858,'Raw Material'!$A$1:$J$1,0))))</f>
        <v/>
      </c>
      <c r="AK1858" s="13" t="str">
        <f t="shared" si="839"/>
        <v>YANLIŞRM</v>
      </c>
      <c r="AL1858" s="153" t="str">
        <f t="shared" si="840"/>
        <v/>
      </c>
    </row>
    <row r="1859" spans="1:38" ht="16.5" customHeight="1">
      <c r="A1859" s="161"/>
      <c r="B1859" s="166"/>
      <c r="C1859" s="167"/>
      <c r="D1859" s="156"/>
      <c r="E1859" s="156"/>
      <c r="F1859" s="174"/>
      <c r="G1859" s="181"/>
      <c r="H1859" s="182"/>
      <c r="I1859" s="182"/>
      <c r="J1859" s="182"/>
      <c r="K1859" s="32"/>
      <c r="L1859" s="178"/>
      <c r="M1859" s="178"/>
      <c r="N1859" s="81"/>
      <c r="O1859" s="185"/>
      <c r="P1859" s="103"/>
      <c r="Q1859" s="84" t="str">
        <f t="shared" si="841"/>
        <v/>
      </c>
      <c r="R1859" s="159"/>
      <c r="S1859" s="28" t="str" cm="1">
        <f t="array" aca="1" ref="S1859" ca="1">IF(INDIRECT("A"&amp;114+$U1859)&lt;&gt;"",114+$U1859,"")</f>
        <v/>
      </c>
      <c r="T1859" s="28" t="str">
        <f t="shared" ca="1" si="842"/>
        <v>$B</v>
      </c>
      <c r="U1859" s="29">
        <f t="shared" si="848"/>
        <v>1740</v>
      </c>
      <c r="V1859" s="29">
        <v>145.416666666678</v>
      </c>
      <c r="W1859" s="29">
        <f t="shared" si="820"/>
        <v>145</v>
      </c>
      <c r="X1859" s="41" t="str" cm="1">
        <f t="array" aca="1" ref="X1859" ca="1">IFERROR(INDEX('PC&amp;PD'!$A$1:$AP$15,ROW('PC&amp;PD'!$A$15),MATCH(INDIRECT(T1859),'PC&amp;PD'!$A$1:$AP$1,0)),"")</f>
        <v/>
      </c>
      <c r="Z1859" s="155"/>
      <c r="AA1859" s="13" t="str">
        <f t="shared" si="838"/>
        <v/>
      </c>
      <c r="AB1859" s="155"/>
      <c r="AC1859" s="13" t="str">
        <f t="shared" ca="1" si="843"/>
        <v>$AB</v>
      </c>
      <c r="AD1859" s="13" t="str" cm="1">
        <f t="array" aca="1" ref="AD1859" ca="1">IFERROR(IF((LEFT(INDIRECT("$F"&amp;$S1859),4))="GOTS",IF($G1859="Organic","GOTS_Organic_raw",(IF($G1859="Responsible","GOTS_Responsible",(IF($G1859="No Attribute (Conventional)","GOTS_conventional",(IF($G1859="Recycled Pre/Post-Consumer","GOTS_pre_post",(IF($G1859="In-Conversion","GOTS_in_conversion",(IF($G1859="Sustainably Sourced","Sustainably_sourced",""))))))))))),IF($G1859="Organic","Organic",(IF($G1859="Responsible","Responsible",(IF($G1859="No Attribute (Conventional)","No_Attribute_Conventional",(IF($G1859="Recycled Pre/Post-Consumer","Recycled_Pre_Post_Consumer",(IF($G1859="In-Conversion","In_Conversion",(IF($G1859="Recycled Pre-Consumer","Recycled_Pre_Consumer",(IF($G1859="Recycled Post-Consumer","Recycled_Post_Consumer",(IF($G1859="Sustainably Sourced","Sustainably_sourced","")))))))))))))))),"")</f>
        <v/>
      </c>
      <c r="AE1859" s="13" t="e" cm="1">
        <f t="array" aca="1" ref="AE1859" ca="1">IF(INDIRECT("$F"&amp;$S1859)="","",IF(LEFT(INDIRECT("$F"&amp;$S1859),3)="GRS","GRS_RCS_RM",IF((LEFT(INDIRECT("$F"&amp;$S1859),3))="RCS","GRS_RCS_RM",IF(INDIRECT("$F"&amp;$S1859)="OCS (No Label)","OCS_Conversion_RM",IF(LEFT(INDIRECT("$F"&amp;$S1859),3)="OCS","OCS_RM",IF(RIGHT(INDIRECT("$F"&amp;$S1859),10)="conversion","GOTS_RM_conversion",IF((LEFT(INDIRECT("$F"&amp;$S1859),4))="GOTS","GOTS_RM","Responsible_RM")))))))</f>
        <v>#REF!</v>
      </c>
      <c r="AF1859" s="13" t="str" cm="1">
        <f t="array" aca="1" ref="AF1859" ca="1">IF($S1859="","",INDIRECT("$Z"&amp;$S1859))</f>
        <v/>
      </c>
      <c r="AG1859" s="155"/>
      <c r="AH1859" s="13" t="str" cm="1">
        <f t="array" aca="1" ref="AH1859" ca="1">IFERROR(INDIRECT("$ag"&amp;S1859),"")</f>
        <v/>
      </c>
      <c r="AI1859" s="13" t="e" cm="1">
        <f t="array" aca="1" ref="AI1859" ca="1">INDIRECT("O"&amp;S1858)</f>
        <v>#REF!</v>
      </c>
      <c r="AJ1859" s="13" t="str">
        <f>IF($I1859="","",INDEX('Raw Material'!$A$1:$J$75,MATCH(I1859,'Raw Material'!$A$1:$A$75,0),(MATCH(G1859,'Raw Material'!$A$1:$J$1,0))))</f>
        <v/>
      </c>
      <c r="AK1859" s="13" t="str">
        <f t="shared" si="839"/>
        <v>YANLIŞRM</v>
      </c>
      <c r="AL1859" s="153" t="str">
        <f t="shared" si="840"/>
        <v/>
      </c>
    </row>
    <row r="1860" spans="1:38" ht="16.5" customHeight="1">
      <c r="A1860" s="162"/>
      <c r="B1860" s="168"/>
      <c r="C1860" s="169"/>
      <c r="D1860" s="156"/>
      <c r="E1860" s="156"/>
      <c r="F1860" s="175"/>
      <c r="G1860" s="181"/>
      <c r="H1860" s="182"/>
      <c r="I1860" s="182"/>
      <c r="J1860" s="182"/>
      <c r="K1860" s="32"/>
      <c r="L1860" s="179"/>
      <c r="M1860" s="179"/>
      <c r="N1860" s="81"/>
      <c r="O1860" s="185"/>
      <c r="P1860" s="103"/>
      <c r="Q1860" s="84" t="str">
        <f t="shared" si="841"/>
        <v/>
      </c>
      <c r="R1860" s="159"/>
      <c r="S1860" s="28" t="str" cm="1">
        <f t="array" aca="1" ref="S1860" ca="1">IF(INDIRECT("A"&amp;114+$U1860)&lt;&gt;"",114+$U1860,"")</f>
        <v/>
      </c>
      <c r="T1860" s="28" t="str">
        <f t="shared" ca="1" si="842"/>
        <v>$B</v>
      </c>
      <c r="U1860" s="29">
        <f t="shared" si="848"/>
        <v>1740</v>
      </c>
      <c r="V1860" s="29">
        <v>145.500000000011</v>
      </c>
      <c r="W1860" s="29">
        <f t="shared" si="820"/>
        <v>145</v>
      </c>
      <c r="X1860" s="41" t="str" cm="1">
        <f t="array" aca="1" ref="X1860" ca="1">IFERROR(INDEX('PC&amp;PD'!$A$1:$AP$15,ROW('PC&amp;PD'!$A$15),MATCH(INDIRECT(T1860),'PC&amp;PD'!$A$1:$AP$1,0)),"")</f>
        <v/>
      </c>
      <c r="Z1860" s="155"/>
      <c r="AA1860" s="13" t="str">
        <f t="shared" si="838"/>
        <v/>
      </c>
      <c r="AB1860" s="155"/>
      <c r="AC1860" s="13" t="str">
        <f t="shared" ca="1" si="843"/>
        <v>$AB</v>
      </c>
      <c r="AD1860" s="13" t="str" cm="1">
        <f t="array" aca="1" ref="AD1860" ca="1">IFERROR(IF((LEFT(INDIRECT("$F"&amp;$S1860),4))="GOTS",IF($G1860="Organic","GOTS_Organic_raw",(IF($G1860="Responsible","GOTS_Responsible",(IF($G1860="No Attribute (Conventional)","GOTS_conventional",(IF($G1860="Recycled Pre/Post-Consumer","GOTS_pre_post",(IF($G1860="In-Conversion","GOTS_in_conversion",(IF($G1860="Sustainably Sourced","Sustainably_sourced",""))))))))))),IF($G1860="Organic","Organic",(IF($G1860="Responsible","Responsible",(IF($G1860="No Attribute (Conventional)","No_Attribute_Conventional",(IF($G1860="Recycled Pre/Post-Consumer","Recycled_Pre_Post_Consumer",(IF($G1860="In-Conversion","In_Conversion",(IF($G1860="Recycled Pre-Consumer","Recycled_Pre_Consumer",(IF($G1860="Recycled Post-Consumer","Recycled_Post_Consumer",(IF($G1860="Sustainably Sourced","Sustainably_sourced","")))))))))))))))),"")</f>
        <v/>
      </c>
      <c r="AE1860" s="13" t="e" cm="1">
        <f t="array" aca="1" ref="AE1860" ca="1">IF(INDIRECT("$F"&amp;$S1860)="","",IF(LEFT(INDIRECT("$F"&amp;$S1860),3)="GRS","GRS_RCS_RM",IF((LEFT(INDIRECT("$F"&amp;$S1860),3))="RCS","GRS_RCS_RM",IF(INDIRECT("$F"&amp;$S1860)="OCS (No Label)","OCS_Conversion_RM",IF(LEFT(INDIRECT("$F"&amp;$S1860),3)="OCS","OCS_RM",IF(RIGHT(INDIRECT("$F"&amp;$S1860),10)="conversion","GOTS_RM_conversion",IF((LEFT(INDIRECT("$F"&amp;$S1860),4))="GOTS","GOTS_RM","Responsible_RM")))))))</f>
        <v>#REF!</v>
      </c>
      <c r="AF1860" s="13" t="str" cm="1">
        <f t="array" aca="1" ref="AF1860" ca="1">IF($S1860="","",INDIRECT("$Z"&amp;$S1860))</f>
        <v/>
      </c>
      <c r="AG1860" s="155"/>
      <c r="AH1860" s="13" t="str" cm="1">
        <f t="array" aca="1" ref="AH1860" ca="1">IFERROR(INDIRECT("$ag"&amp;S1860),"")</f>
        <v/>
      </c>
      <c r="AI1860" s="13" t="e" cm="1">
        <f t="array" aca="1" ref="AI1860" ca="1">INDIRECT("O"&amp;S1859)</f>
        <v>#REF!</v>
      </c>
      <c r="AJ1860" s="13" t="str">
        <f>IF($I1860="","",INDEX('Raw Material'!$A$1:$J$75,MATCH(I1860,'Raw Material'!$A$1:$A$75,0),(MATCH(G1860,'Raw Material'!$A$1:$J$1,0))))</f>
        <v/>
      </c>
      <c r="AK1860" s="13" t="str">
        <f t="shared" si="839"/>
        <v>YANLIŞRM</v>
      </c>
      <c r="AL1860" s="153" t="str">
        <f t="shared" si="840"/>
        <v/>
      </c>
    </row>
    <row r="1861" spans="1:38" ht="16.5" customHeight="1">
      <c r="A1861" s="162"/>
      <c r="B1861" s="168"/>
      <c r="C1861" s="169"/>
      <c r="D1861" s="156"/>
      <c r="E1861" s="156"/>
      <c r="F1861" s="175"/>
      <c r="G1861" s="181"/>
      <c r="H1861" s="182"/>
      <c r="I1861" s="182"/>
      <c r="J1861" s="182"/>
      <c r="K1861" s="32"/>
      <c r="L1861" s="179"/>
      <c r="M1861" s="179"/>
      <c r="N1861" s="81"/>
      <c r="O1861" s="185"/>
      <c r="P1861" s="103"/>
      <c r="Q1861" s="84" t="str">
        <f t="shared" si="841"/>
        <v/>
      </c>
      <c r="R1861" s="159"/>
      <c r="S1861" s="28" t="str" cm="1">
        <f t="array" aca="1" ref="S1861" ca="1">IF(INDIRECT("A"&amp;114+$U1861)&lt;&gt;"",114+$U1861,"")</f>
        <v/>
      </c>
      <c r="T1861" s="28" t="str">
        <f t="shared" ca="1" si="842"/>
        <v>$B</v>
      </c>
      <c r="U1861" s="29">
        <f t="shared" si="848"/>
        <v>1740</v>
      </c>
      <c r="V1861" s="29">
        <v>145.583333333345</v>
      </c>
      <c r="W1861" s="29">
        <f t="shared" si="820"/>
        <v>145</v>
      </c>
      <c r="X1861" s="41" t="str" cm="1">
        <f t="array" aca="1" ref="X1861" ca="1">IFERROR(INDEX('PC&amp;PD'!$A$1:$AP$15,ROW('PC&amp;PD'!$A$15),MATCH(INDIRECT(T1861),'PC&amp;PD'!$A$1:$AP$1,0)),"")</f>
        <v/>
      </c>
      <c r="Z1861" s="155"/>
      <c r="AA1861" s="13" t="str">
        <f t="shared" si="838"/>
        <v/>
      </c>
      <c r="AB1861" s="155"/>
      <c r="AC1861" s="13" t="str">
        <f t="shared" ca="1" si="843"/>
        <v>$AB</v>
      </c>
      <c r="AD1861" s="13" t="str" cm="1">
        <f t="array" aca="1" ref="AD1861" ca="1">IFERROR(IF((LEFT(INDIRECT("$F"&amp;$S1861),4))="GOTS",IF($G1861="Organic","GOTS_Organic_raw",(IF($G1861="Responsible","GOTS_Responsible",(IF($G1861="No Attribute (Conventional)","GOTS_conventional",(IF($G1861="Recycled Pre/Post-Consumer","GOTS_pre_post",(IF($G1861="In-Conversion","GOTS_in_conversion",(IF($G1861="Sustainably Sourced","Sustainably_sourced",""))))))))))),IF($G1861="Organic","Organic",(IF($G1861="Responsible","Responsible",(IF($G1861="No Attribute (Conventional)","No_Attribute_Conventional",(IF($G1861="Recycled Pre/Post-Consumer","Recycled_Pre_Post_Consumer",(IF($G1861="In-Conversion","In_Conversion",(IF($G1861="Recycled Pre-Consumer","Recycled_Pre_Consumer",(IF($G1861="Recycled Post-Consumer","Recycled_Post_Consumer",(IF($G1861="Sustainably Sourced","Sustainably_sourced","")))))))))))))))),"")</f>
        <v/>
      </c>
      <c r="AE1861" s="13" t="e" cm="1">
        <f t="array" aca="1" ref="AE1861" ca="1">IF(INDIRECT("$F"&amp;$S1861)="","",IF(LEFT(INDIRECT("$F"&amp;$S1861),3)="GRS","GRS_RCS_RM",IF((LEFT(INDIRECT("$F"&amp;$S1861),3))="RCS","GRS_RCS_RM",IF(INDIRECT("$F"&amp;$S1861)="OCS (No Label)","OCS_Conversion_RM",IF(LEFT(INDIRECT("$F"&amp;$S1861),3)="OCS","OCS_RM",IF(RIGHT(INDIRECT("$F"&amp;$S1861),10)="conversion","GOTS_RM_conversion",IF((LEFT(INDIRECT("$F"&amp;$S1861),4))="GOTS","GOTS_RM","Responsible_RM")))))))</f>
        <v>#REF!</v>
      </c>
      <c r="AF1861" s="13" t="str" cm="1">
        <f t="array" aca="1" ref="AF1861" ca="1">IF($S1861="","",INDIRECT("$Z"&amp;$S1861))</f>
        <v/>
      </c>
      <c r="AG1861" s="155"/>
      <c r="AH1861" s="13" t="str" cm="1">
        <f t="array" aca="1" ref="AH1861" ca="1">IFERROR(INDIRECT("$ag"&amp;S1861),"")</f>
        <v/>
      </c>
      <c r="AI1861" s="13" t="e" cm="1">
        <f t="array" aca="1" ref="AI1861" ca="1">INDIRECT("O"&amp;S1860)</f>
        <v>#REF!</v>
      </c>
      <c r="AJ1861" s="13" t="str">
        <f>IF($I1861="","",INDEX('Raw Material'!$A$1:$J$75,MATCH(I1861,'Raw Material'!$A$1:$A$75,0),(MATCH(G1861,'Raw Material'!$A$1:$J$1,0))))</f>
        <v/>
      </c>
      <c r="AK1861" s="13" t="str">
        <f t="shared" si="839"/>
        <v>YANLIŞRM</v>
      </c>
      <c r="AL1861" s="153" t="str">
        <f t="shared" si="840"/>
        <v/>
      </c>
    </row>
    <row r="1862" spans="1:38" ht="16.5" customHeight="1">
      <c r="A1862" s="162"/>
      <c r="B1862" s="168"/>
      <c r="C1862" s="169"/>
      <c r="D1862" s="156"/>
      <c r="E1862" s="156"/>
      <c r="F1862" s="175"/>
      <c r="G1862" s="181"/>
      <c r="H1862" s="182"/>
      <c r="I1862" s="182"/>
      <c r="J1862" s="182"/>
      <c r="K1862" s="32"/>
      <c r="L1862" s="179"/>
      <c r="M1862" s="179"/>
      <c r="N1862" s="81"/>
      <c r="O1862" s="185"/>
      <c r="P1862" s="103"/>
      <c r="Q1862" s="84" t="str">
        <f t="shared" si="841"/>
        <v/>
      </c>
      <c r="R1862" s="159"/>
      <c r="S1862" s="28" t="str" cm="1">
        <f t="array" aca="1" ref="S1862" ca="1">IF(INDIRECT("A"&amp;114+$U1862)&lt;&gt;"",114+$U1862,"")</f>
        <v/>
      </c>
      <c r="T1862" s="28" t="str">
        <f t="shared" ca="1" si="842"/>
        <v>$B</v>
      </c>
      <c r="U1862" s="29">
        <f t="shared" si="848"/>
        <v>1740</v>
      </c>
      <c r="V1862" s="29">
        <v>145.666666666678</v>
      </c>
      <c r="W1862" s="29">
        <f t="shared" si="820"/>
        <v>145</v>
      </c>
      <c r="X1862" s="41" t="str" cm="1">
        <f t="array" aca="1" ref="X1862" ca="1">IFERROR(INDEX('PC&amp;PD'!$A$1:$AP$15,ROW('PC&amp;PD'!$A$15),MATCH(INDIRECT(T1862),'PC&amp;PD'!$A$1:$AP$1,0)),"")</f>
        <v/>
      </c>
      <c r="Z1862" s="155"/>
      <c r="AA1862" s="13" t="str">
        <f t="shared" si="838"/>
        <v/>
      </c>
      <c r="AB1862" s="155"/>
      <c r="AC1862" s="13" t="str">
        <f t="shared" ca="1" si="843"/>
        <v>$AB</v>
      </c>
      <c r="AD1862" s="13" t="str" cm="1">
        <f t="array" aca="1" ref="AD1862" ca="1">IFERROR(IF((LEFT(INDIRECT("$F"&amp;$S1862),4))="GOTS",IF($G1862="Organic","GOTS_Organic_raw",(IF($G1862="Responsible","GOTS_Responsible",(IF($G1862="No Attribute (Conventional)","GOTS_conventional",(IF($G1862="Recycled Pre/Post-Consumer","GOTS_pre_post",(IF($G1862="In-Conversion","GOTS_in_conversion",(IF($G1862="Sustainably Sourced","Sustainably_sourced",""))))))))))),IF($G1862="Organic","Organic",(IF($G1862="Responsible","Responsible",(IF($G1862="No Attribute (Conventional)","No_Attribute_Conventional",(IF($G1862="Recycled Pre/Post-Consumer","Recycled_Pre_Post_Consumer",(IF($G1862="In-Conversion","In_Conversion",(IF($G1862="Recycled Pre-Consumer","Recycled_Pre_Consumer",(IF($G1862="Recycled Post-Consumer","Recycled_Post_Consumer",(IF($G1862="Sustainably Sourced","Sustainably_sourced","")))))))))))))))),"")</f>
        <v/>
      </c>
      <c r="AE1862" s="13" t="e" cm="1">
        <f t="array" aca="1" ref="AE1862" ca="1">IF(INDIRECT("$F"&amp;$S1862)="","",IF(LEFT(INDIRECT("$F"&amp;$S1862),3)="GRS","GRS_RCS_RM",IF((LEFT(INDIRECT("$F"&amp;$S1862),3))="RCS","GRS_RCS_RM",IF(INDIRECT("$F"&amp;$S1862)="OCS (No Label)","OCS_Conversion_RM",IF(LEFT(INDIRECT("$F"&amp;$S1862),3)="OCS","OCS_RM",IF(RIGHT(INDIRECT("$F"&amp;$S1862),10)="conversion","GOTS_RM_conversion",IF((LEFT(INDIRECT("$F"&amp;$S1862),4))="GOTS","GOTS_RM","Responsible_RM")))))))</f>
        <v>#REF!</v>
      </c>
      <c r="AF1862" s="13" t="str" cm="1">
        <f t="array" aca="1" ref="AF1862" ca="1">IF($S1862="","",INDIRECT("$Z"&amp;$S1862))</f>
        <v/>
      </c>
      <c r="AG1862" s="155"/>
      <c r="AH1862" s="13" t="str" cm="1">
        <f t="array" aca="1" ref="AH1862" ca="1">IFERROR(INDIRECT("$ag"&amp;S1862),"")</f>
        <v/>
      </c>
      <c r="AI1862" s="13" t="e" cm="1">
        <f t="array" aca="1" ref="AI1862" ca="1">INDIRECT("O"&amp;S1861)</f>
        <v>#REF!</v>
      </c>
      <c r="AJ1862" s="13" t="str">
        <f>IF($I1862="","",INDEX('Raw Material'!$A$1:$J$75,MATCH(I1862,'Raw Material'!$A$1:$A$75,0),(MATCH(G1862,'Raw Material'!$A$1:$J$1,0))))</f>
        <v/>
      </c>
      <c r="AK1862" s="13" t="str">
        <f t="shared" si="839"/>
        <v>YANLIŞRM</v>
      </c>
      <c r="AL1862" s="153" t="str">
        <f t="shared" si="840"/>
        <v/>
      </c>
    </row>
    <row r="1863" spans="1:38" ht="16.5" customHeight="1">
      <c r="A1863" s="162"/>
      <c r="B1863" s="168"/>
      <c r="C1863" s="169"/>
      <c r="D1863" s="156"/>
      <c r="E1863" s="156"/>
      <c r="F1863" s="175"/>
      <c r="G1863" s="181"/>
      <c r="H1863" s="182"/>
      <c r="I1863" s="182"/>
      <c r="J1863" s="182"/>
      <c r="K1863" s="32"/>
      <c r="L1863" s="179"/>
      <c r="M1863" s="179"/>
      <c r="N1863" s="81"/>
      <c r="O1863" s="185"/>
      <c r="P1863" s="103"/>
      <c r="Q1863" s="84" t="str">
        <f t="shared" si="841"/>
        <v/>
      </c>
      <c r="R1863" s="159"/>
      <c r="S1863" s="28" t="str" cm="1">
        <f t="array" aca="1" ref="S1863" ca="1">IF(INDIRECT("A"&amp;114+$U1863)&lt;&gt;"",114+$U1863,"")</f>
        <v/>
      </c>
      <c r="T1863" s="28" t="str">
        <f t="shared" ca="1" si="842"/>
        <v>$B</v>
      </c>
      <c r="U1863" s="29">
        <f t="shared" si="848"/>
        <v>1740</v>
      </c>
      <c r="V1863" s="29">
        <v>145.750000000011</v>
      </c>
      <c r="W1863" s="29">
        <f t="shared" si="820"/>
        <v>145</v>
      </c>
      <c r="X1863" s="41" t="str" cm="1">
        <f t="array" aca="1" ref="X1863" ca="1">IFERROR(INDEX('PC&amp;PD'!$A$1:$AP$15,ROW('PC&amp;PD'!$A$15),MATCH(INDIRECT(T1863),'PC&amp;PD'!$A$1:$AP$1,0)),"")</f>
        <v/>
      </c>
      <c r="Z1863" s="155"/>
      <c r="AA1863" s="13" t="str">
        <f t="shared" si="838"/>
        <v/>
      </c>
      <c r="AB1863" s="155"/>
      <c r="AC1863" s="13" t="str">
        <f t="shared" ca="1" si="843"/>
        <v>$AB</v>
      </c>
      <c r="AD1863" s="13" t="str" cm="1">
        <f t="array" aca="1" ref="AD1863" ca="1">IFERROR(IF((LEFT(INDIRECT("$F"&amp;$S1863),4))="GOTS",IF($G1863="Organic","GOTS_Organic_raw",(IF($G1863="Responsible","GOTS_Responsible",(IF($G1863="No Attribute (Conventional)","GOTS_conventional",(IF($G1863="Recycled Pre/Post-Consumer","GOTS_pre_post",(IF($G1863="In-Conversion","GOTS_in_conversion",(IF($G1863="Sustainably Sourced","Sustainably_sourced",""))))))))))),IF($G1863="Organic","Organic",(IF($G1863="Responsible","Responsible",(IF($G1863="No Attribute (Conventional)","No_Attribute_Conventional",(IF($G1863="Recycled Pre/Post-Consumer","Recycled_Pre_Post_Consumer",(IF($G1863="In-Conversion","In_Conversion",(IF($G1863="Recycled Pre-Consumer","Recycled_Pre_Consumer",(IF($G1863="Recycled Post-Consumer","Recycled_Post_Consumer",(IF($G1863="Sustainably Sourced","Sustainably_sourced","")))))))))))))))),"")</f>
        <v/>
      </c>
      <c r="AE1863" s="13" t="e" cm="1">
        <f t="array" aca="1" ref="AE1863" ca="1">IF(INDIRECT("$F"&amp;$S1863)="","",IF(LEFT(INDIRECT("$F"&amp;$S1863),3)="GRS","GRS_RCS_RM",IF((LEFT(INDIRECT("$F"&amp;$S1863),3))="RCS","GRS_RCS_RM",IF(INDIRECT("$F"&amp;$S1863)="OCS (No Label)","OCS_Conversion_RM",IF(LEFT(INDIRECT("$F"&amp;$S1863),3)="OCS","OCS_RM",IF(RIGHT(INDIRECT("$F"&amp;$S1863),10)="conversion","GOTS_RM_conversion",IF((LEFT(INDIRECT("$F"&amp;$S1863),4))="GOTS","GOTS_RM","Responsible_RM")))))))</f>
        <v>#REF!</v>
      </c>
      <c r="AF1863" s="13" t="str" cm="1">
        <f t="array" aca="1" ref="AF1863" ca="1">IF($S1863="","",INDIRECT("$Z"&amp;$S1863))</f>
        <v/>
      </c>
      <c r="AG1863" s="155"/>
      <c r="AH1863" s="13" t="str" cm="1">
        <f t="array" aca="1" ref="AH1863" ca="1">IFERROR(INDIRECT("$ag"&amp;S1863),"")</f>
        <v/>
      </c>
      <c r="AI1863" s="13" t="e" cm="1">
        <f t="array" aca="1" ref="AI1863" ca="1">INDIRECT("O"&amp;S1862)</f>
        <v>#REF!</v>
      </c>
      <c r="AJ1863" s="13" t="str">
        <f>IF($I1863="","",INDEX('Raw Material'!$A$1:$J$75,MATCH(I1863,'Raw Material'!$A$1:$A$75,0),(MATCH(G1863,'Raw Material'!$A$1:$J$1,0))))</f>
        <v/>
      </c>
      <c r="AK1863" s="13" t="str">
        <f t="shared" si="839"/>
        <v>YANLIŞRM</v>
      </c>
      <c r="AL1863" s="153" t="str">
        <f t="shared" si="840"/>
        <v/>
      </c>
    </row>
    <row r="1864" spans="1:38" ht="16.5" customHeight="1">
      <c r="A1864" s="162"/>
      <c r="B1864" s="168"/>
      <c r="C1864" s="169"/>
      <c r="D1864" s="156"/>
      <c r="E1864" s="156"/>
      <c r="F1864" s="175"/>
      <c r="G1864" s="181"/>
      <c r="H1864" s="182"/>
      <c r="I1864" s="182"/>
      <c r="J1864" s="182"/>
      <c r="K1864" s="32"/>
      <c r="L1864" s="179"/>
      <c r="M1864" s="179"/>
      <c r="N1864" s="81"/>
      <c r="O1864" s="185"/>
      <c r="P1864" s="103"/>
      <c r="Q1864" s="84" t="str">
        <f t="shared" si="841"/>
        <v/>
      </c>
      <c r="R1864" s="159"/>
      <c r="S1864" s="28" t="str" cm="1">
        <f t="array" aca="1" ref="S1864" ca="1">IF(INDIRECT("A"&amp;114+$U1864)&lt;&gt;"",114+$U1864,"")</f>
        <v/>
      </c>
      <c r="T1864" s="28" t="str">
        <f t="shared" ca="1" si="842"/>
        <v>$B</v>
      </c>
      <c r="U1864" s="29">
        <f t="shared" si="848"/>
        <v>1740</v>
      </c>
      <c r="V1864" s="29">
        <v>145.833333333345</v>
      </c>
      <c r="W1864" s="29">
        <f t="shared" si="820"/>
        <v>145</v>
      </c>
      <c r="X1864" s="41" t="str" cm="1">
        <f t="array" aca="1" ref="X1864" ca="1">IFERROR(INDEX('PC&amp;PD'!$A$1:$AP$15,ROW('PC&amp;PD'!$A$15),MATCH(INDIRECT(T1864),'PC&amp;PD'!$A$1:$AP$1,0)),"")</f>
        <v/>
      </c>
      <c r="Z1864" s="155"/>
      <c r="AA1864" s="13" t="str">
        <f t="shared" si="838"/>
        <v/>
      </c>
      <c r="AB1864" s="155"/>
      <c r="AC1864" s="13" t="str">
        <f t="shared" ca="1" si="843"/>
        <v>$AB</v>
      </c>
      <c r="AD1864" s="13" t="str" cm="1">
        <f t="array" aca="1" ref="AD1864" ca="1">IFERROR(IF((LEFT(INDIRECT("$F"&amp;$S1864),4))="GOTS",IF($G1864="Organic","GOTS_Organic_raw",(IF($G1864="Responsible","GOTS_Responsible",(IF($G1864="No Attribute (Conventional)","GOTS_conventional",(IF($G1864="Recycled Pre/Post-Consumer","GOTS_pre_post",(IF($G1864="In-Conversion","GOTS_in_conversion",(IF($G1864="Sustainably Sourced","Sustainably_sourced",""))))))))))),IF($G1864="Organic","Organic",(IF($G1864="Responsible","Responsible",(IF($G1864="No Attribute (Conventional)","No_Attribute_Conventional",(IF($G1864="Recycled Pre/Post-Consumer","Recycled_Pre_Post_Consumer",(IF($G1864="In-Conversion","In_Conversion",(IF($G1864="Recycled Pre-Consumer","Recycled_Pre_Consumer",(IF($G1864="Recycled Post-Consumer","Recycled_Post_Consumer",(IF($G1864="Sustainably Sourced","Sustainably_sourced","")))))))))))))))),"")</f>
        <v/>
      </c>
      <c r="AE1864" s="13" t="e" cm="1">
        <f t="array" aca="1" ref="AE1864" ca="1">IF(INDIRECT("$F"&amp;$S1864)="","",IF(LEFT(INDIRECT("$F"&amp;$S1864),3)="GRS","GRS_RCS_RM",IF((LEFT(INDIRECT("$F"&amp;$S1864),3))="RCS","GRS_RCS_RM",IF(INDIRECT("$F"&amp;$S1864)="OCS (No Label)","OCS_Conversion_RM",IF(LEFT(INDIRECT("$F"&amp;$S1864),3)="OCS","OCS_RM",IF(RIGHT(INDIRECT("$F"&amp;$S1864),10)="conversion","GOTS_RM_conversion",IF((LEFT(INDIRECT("$F"&amp;$S1864),4))="GOTS","GOTS_RM","Responsible_RM")))))))</f>
        <v>#REF!</v>
      </c>
      <c r="AF1864" s="13" t="str" cm="1">
        <f t="array" aca="1" ref="AF1864" ca="1">IF($S1864="","",INDIRECT("$Z"&amp;$S1864))</f>
        <v/>
      </c>
      <c r="AG1864" s="155"/>
      <c r="AH1864" s="13" t="str" cm="1">
        <f t="array" aca="1" ref="AH1864" ca="1">IFERROR(INDIRECT("$ag"&amp;S1864),"")</f>
        <v/>
      </c>
      <c r="AI1864" s="13" t="e" cm="1">
        <f t="array" aca="1" ref="AI1864" ca="1">INDIRECT("O"&amp;S1863)</f>
        <v>#REF!</v>
      </c>
      <c r="AJ1864" s="13" t="str">
        <f>IF($I1864="","",INDEX('Raw Material'!$A$1:$J$75,MATCH(I1864,'Raw Material'!$A$1:$A$75,0),(MATCH(G1864,'Raw Material'!$A$1:$J$1,0))))</f>
        <v/>
      </c>
      <c r="AK1864" s="13" t="str">
        <f t="shared" si="839"/>
        <v>YANLIŞRM</v>
      </c>
      <c r="AL1864" s="153" t="str">
        <f t="shared" si="840"/>
        <v/>
      </c>
    </row>
    <row r="1865" spans="1:38" ht="16.5" customHeight="1" thickBot="1">
      <c r="A1865" s="163"/>
      <c r="B1865" s="170"/>
      <c r="C1865" s="171"/>
      <c r="D1865" s="156"/>
      <c r="E1865" s="156"/>
      <c r="F1865" s="176"/>
      <c r="G1865" s="157"/>
      <c r="H1865" s="158"/>
      <c r="I1865" s="158"/>
      <c r="J1865" s="158"/>
      <c r="K1865" s="33"/>
      <c r="L1865" s="180"/>
      <c r="M1865" s="180"/>
      <c r="N1865" s="82"/>
      <c r="O1865" s="186"/>
      <c r="P1865" s="103"/>
      <c r="Q1865" s="84" t="str">
        <f t="shared" si="841"/>
        <v/>
      </c>
      <c r="R1865" s="159"/>
      <c r="S1865" s="28" t="str" cm="1">
        <f t="array" aca="1" ref="S1865" ca="1">IF(INDIRECT("A"&amp;114+$U1865)&lt;&gt;"",114+$U1865,"")</f>
        <v/>
      </c>
      <c r="T1865" s="28" t="str">
        <f t="shared" ca="1" si="842"/>
        <v>$B</v>
      </c>
      <c r="U1865" s="29">
        <f t="shared" si="848"/>
        <v>1740</v>
      </c>
      <c r="V1865" s="29">
        <v>145.916666666678</v>
      </c>
      <c r="W1865" s="29">
        <f t="shared" ref="W1865:W1928" si="849">ROUNDDOWN(V1865,0)</f>
        <v>145</v>
      </c>
      <c r="X1865" s="41" t="str" cm="1">
        <f t="array" aca="1" ref="X1865" ca="1">IFERROR(INDEX('PC&amp;PD'!$A$1:$AP$15,ROW('PC&amp;PD'!$A$15),MATCH(INDIRECT(T1865),'PC&amp;PD'!$A$1:$AP$1,0)),"")</f>
        <v/>
      </c>
      <c r="Z1865" s="155"/>
      <c r="AA1865" s="13" t="str">
        <f t="shared" si="838"/>
        <v/>
      </c>
      <c r="AB1865" s="155"/>
      <c r="AC1865" s="13" t="str">
        <f t="shared" ca="1" si="843"/>
        <v>$AB</v>
      </c>
      <c r="AD1865" s="13" t="str" cm="1">
        <f t="array" aca="1" ref="AD1865" ca="1">IFERROR(IF((LEFT(INDIRECT("$F"&amp;$S1865),4))="GOTS",IF($G1865="Organic","GOTS_Organic_raw",(IF($G1865="Responsible","GOTS_Responsible",(IF($G1865="No Attribute (Conventional)","GOTS_conventional",(IF($G1865="Recycled Pre/Post-Consumer","GOTS_pre_post",(IF($G1865="In-Conversion","GOTS_in_conversion",(IF($G1865="Sustainably Sourced","Sustainably_sourced",""))))))))))),IF($G1865="Organic","Organic",(IF($G1865="Responsible","Responsible",(IF($G1865="No Attribute (Conventional)","No_Attribute_Conventional",(IF($G1865="Recycled Pre/Post-Consumer","Recycled_Pre_Post_Consumer",(IF($G1865="In-Conversion","In_Conversion",(IF($G1865="Recycled Pre-Consumer","Recycled_Pre_Consumer",(IF($G1865="Recycled Post-Consumer","Recycled_Post_Consumer",(IF($G1865="Sustainably Sourced","Sustainably_sourced","")))))))))))))))),"")</f>
        <v/>
      </c>
      <c r="AE1865" s="13" t="e" cm="1">
        <f t="array" aca="1" ref="AE1865" ca="1">IF(INDIRECT("$F"&amp;$S1865)="","",IF(LEFT(INDIRECT("$F"&amp;$S1865),3)="GRS","GRS_RCS_RM",IF((LEFT(INDIRECT("$F"&amp;$S1865),3))="RCS","GRS_RCS_RM",IF(INDIRECT("$F"&amp;$S1865)="OCS (No Label)","OCS_Conversion_RM",IF(LEFT(INDIRECT("$F"&amp;$S1865),3)="OCS","OCS_RM",IF(RIGHT(INDIRECT("$F"&amp;$S1865),10)="conversion","GOTS_RM_conversion",IF((LEFT(INDIRECT("$F"&amp;$S1865),4))="GOTS","GOTS_RM","Responsible_RM")))))))</f>
        <v>#REF!</v>
      </c>
      <c r="AF1865" s="13" t="str" cm="1">
        <f t="array" aca="1" ref="AF1865" ca="1">IF($S1865="","",INDIRECT("$Z"&amp;$S1865))</f>
        <v/>
      </c>
      <c r="AG1865" s="155"/>
      <c r="AH1865" s="13" t="str" cm="1">
        <f t="array" aca="1" ref="AH1865" ca="1">IFERROR(INDIRECT("$ag"&amp;S1865),"")</f>
        <v/>
      </c>
      <c r="AI1865" s="13" t="e" cm="1">
        <f t="array" aca="1" ref="AI1865" ca="1">INDIRECT("O"&amp;S1864)</f>
        <v>#REF!</v>
      </c>
      <c r="AJ1865" s="13" t="str">
        <f>IF($I1865="","",INDEX('Raw Material'!$A$1:$J$75,MATCH(I1865,'Raw Material'!$A$1:$A$75,0),(MATCH(G1865,'Raw Material'!$A$1:$J$1,0))))</f>
        <v/>
      </c>
      <c r="AK1865" s="13" t="str">
        <f t="shared" si="839"/>
        <v>YANLIŞRM</v>
      </c>
      <c r="AL1865" s="153" t="str">
        <f t="shared" si="840"/>
        <v/>
      </c>
    </row>
    <row r="1866" spans="1:38" ht="16.5" customHeight="1">
      <c r="A1866" s="160" t="str">
        <f>IF(B1866="","",COUNTA($B$114:$B1866))</f>
        <v/>
      </c>
      <c r="B1866" s="164"/>
      <c r="C1866" s="165"/>
      <c r="D1866" s="183"/>
      <c r="E1866" s="183"/>
      <c r="F1866" s="172"/>
      <c r="G1866" s="212"/>
      <c r="H1866" s="206"/>
      <c r="I1866" s="206"/>
      <c r="J1866" s="206"/>
      <c r="K1866" s="31"/>
      <c r="L1866" s="177" t="str">
        <f t="shared" ref="L1866" si="850">IF(R1866="","",LEFT(R1866,LEN(R1866)-2))</f>
        <v/>
      </c>
      <c r="M1866" s="177"/>
      <c r="N1866" s="80"/>
      <c r="O1866" s="184"/>
      <c r="P1866" s="103"/>
      <c r="Q1866" s="84" t="str">
        <f t="shared" si="841"/>
        <v/>
      </c>
      <c r="R1866" s="159" t="str">
        <f t="shared" ref="R1866" si="851">CONCATENATE($Q1866,Q1867,Q1868,Q1869,Q1870,Q1871,$Q1872,$Q1873,$Q1874,$Q1875,Q1876,Q1877)</f>
        <v/>
      </c>
      <c r="S1866" s="28" t="str" cm="1">
        <f t="array" aca="1" ref="S1866" ca="1">IF(INDIRECT("A"&amp;114+$U1866)&lt;&gt;"",114+$U1866,"")</f>
        <v/>
      </c>
      <c r="T1866" s="28" t="str">
        <f t="shared" ca="1" si="842"/>
        <v>$B</v>
      </c>
      <c r="U1866" s="29">
        <f t="shared" si="848"/>
        <v>1752</v>
      </c>
      <c r="V1866" s="29">
        <v>146.000000000011</v>
      </c>
      <c r="W1866" s="29">
        <f t="shared" si="849"/>
        <v>146</v>
      </c>
      <c r="X1866" s="41" t="str" cm="1">
        <f t="array" aca="1" ref="X1866" ca="1">IFERROR(INDEX('PC&amp;PD'!$A$1:$AP$15,ROW('PC&amp;PD'!$A$15),MATCH(INDIRECT(T1866),'PC&amp;PD'!$A$1:$AP$1,0)),"")</f>
        <v/>
      </c>
      <c r="Z1866" s="155" t="str">
        <f t="shared" ref="Z1866" si="852">IFERROR(IF($F1866="OCS 100","OCS (OCS 100)",IF($F1866="OCS Blended","OCS (OCS Blended)",IF($F1866="OCS (No Label)","OCS (No Label)",IF($F1866="RCS 100","RCS (RCS 100)",IF($F1866="RCS Blended","RCS (RCS Blended)",IF($F1866="GRS","GRS (GRS)",IF($F1866="GRS (No Label)", "GRS (No Label)",IF($F1866="RDS","RDS (RDS)",IF($F1866="RWS","RWS (RWS)",IF($F1866="RAS","RAS (RAS)",IF($F1866="RMS","RMS (RMS)",IF($F1866="GOTS Organic","GOTS (Organic)",IF($F1866="GOTS Made with organic","GOTS (Made with Organic)",IF($F1866="GOTS Organic - in conversion","GOTS (Organic - In Conversion)",IF($F1866="GOTS Made with organic - in conversion","GOTS (Made with Organic - In Conversion)",""))))))))))))))),"")</f>
        <v/>
      </c>
      <c r="AA1866" s="13" t="str">
        <f t="shared" si="838"/>
        <v/>
      </c>
      <c r="AB1866" s="155" t="str">
        <f t="shared" ref="AB1866" si="853">IFERROR(IF($F1866="OCS 100", "OCS_100",IF($F1866="OCS Blended", "OCS_Blended",IF($F1866="OCS (No Label)", "OCS_No_Label",IF($F1866="RCS 100", "RCS_100",IF($F1866="RCS Blended","RCS_Blended",IF($F1866="GRS","GRS",IF($F1866="GRS (No Label)", "GRS_No_Label",IF($F1866="RDS","RDS",IF($F1866="RWS","RWS",IF($F1866="RMS","RMS",IF($F1866="GOTS Organic","GOTS_Organic",IF($F1866="GOTS Made with organic","GOTS_Made_with_organic",IF($F1866="GOTS Organic - in conversion","GOTS_Organic_in_Conversion",IF($F1866="GOTS Made with organic - in conversion","GOTS_Made_with_Organic_in_Conversion",IF($F1866="RAS","RAS",""))))))))))))))),"")</f>
        <v/>
      </c>
      <c r="AC1866" s="13" t="str">
        <f t="shared" ca="1" si="843"/>
        <v>$AB</v>
      </c>
      <c r="AD1866" s="13" t="str" cm="1">
        <f t="array" aca="1" ref="AD1866" ca="1">IFERROR(IF((LEFT(INDIRECT("$F"&amp;$S1866),4))="GOTS",IF($G1866="Organic","GOTS_Organic_raw",(IF($G1866="Responsible","GOTS_Responsible",(IF($G1866="No Attribute (Conventional)","GOTS_conventional",(IF($G1866="Recycled Pre/Post-Consumer","GOTS_pre_post",(IF($G1866="In-Conversion","GOTS_in_conversion",(IF($G1866="Sustainably Sourced","Sustainably_sourced",""))))))))))),IF($G1866="Organic","Organic",(IF($G1866="Responsible","Responsible",(IF($G1866="No Attribute (Conventional)","No_Attribute_Conventional",(IF($G1866="Recycled Pre/Post-Consumer","Recycled_Pre_Post_Consumer",(IF($G1866="In-Conversion","In_Conversion",(IF($G1866="Recycled Pre-Consumer","Recycled_Pre_Consumer",(IF($G1866="Recycled Post-Consumer","Recycled_Post_Consumer",(IF($G1866="Sustainably Sourced","Sustainably_sourced","")))))))))))))))),"")</f>
        <v/>
      </c>
      <c r="AE1866" s="13" t="e" cm="1">
        <f t="array" aca="1" ref="AE1866" ca="1">IF(INDIRECT("$F"&amp;$S1866)="","",IF(LEFT(INDIRECT("$F"&amp;$S1866),3)="GRS","GRS_RCS_RM",IF((LEFT(INDIRECT("$F"&amp;$S1866),3))="RCS","GRS_RCS_RM",IF(INDIRECT("$F"&amp;$S1866)="OCS (No Label)","OCS_Conversion_RM",IF(LEFT(INDIRECT("$F"&amp;$S1866),3)="OCS","OCS_RM",IF(RIGHT(INDIRECT("$F"&amp;$S1866),10)="conversion","GOTS_RM_conversion",IF((LEFT(INDIRECT("$F"&amp;$S1866),4))="GOTS","GOTS_RM","Responsible_RM")))))))</f>
        <v>#REF!</v>
      </c>
      <c r="AF1866" s="13" t="str" cm="1">
        <f t="array" aca="1" ref="AF1866" ca="1">IF($S1866="","",INDIRECT("$Z"&amp;$S1866))</f>
        <v/>
      </c>
      <c r="AG1866" s="155" t="str">
        <f t="shared" si="825"/>
        <v/>
      </c>
      <c r="AH1866" s="13" t="str" cm="1">
        <f t="array" aca="1" ref="AH1866" ca="1">IFERROR(INDIRECT("$ag"&amp;S1866),"")</f>
        <v/>
      </c>
      <c r="AI1866" s="13" t="e" cm="1">
        <f t="array" aca="1" ref="AI1866" ca="1">INDIRECT("O"&amp;S1865)</f>
        <v>#REF!</v>
      </c>
      <c r="AJ1866" s="13" t="str">
        <f>IF($I1866="","",INDEX('Raw Material'!$A$1:$J$75,MATCH(I1866,'Raw Material'!$A$1:$A$75,0),(MATCH(G1866,'Raw Material'!$A$1:$J$1,0))))</f>
        <v/>
      </c>
      <c r="AK1866" s="13" t="str">
        <f t="shared" si="839"/>
        <v>YANLIŞRM</v>
      </c>
      <c r="AL1866" s="153" t="str">
        <f t="shared" si="840"/>
        <v/>
      </c>
    </row>
    <row r="1867" spans="1:38" ht="16.5" customHeight="1">
      <c r="A1867" s="161"/>
      <c r="B1867" s="166"/>
      <c r="C1867" s="167"/>
      <c r="D1867" s="156"/>
      <c r="E1867" s="156"/>
      <c r="F1867" s="173"/>
      <c r="G1867" s="181"/>
      <c r="H1867" s="182"/>
      <c r="I1867" s="182"/>
      <c r="J1867" s="182"/>
      <c r="K1867" s="32"/>
      <c r="L1867" s="178"/>
      <c r="M1867" s="178"/>
      <c r="N1867" s="81"/>
      <c r="O1867" s="185"/>
      <c r="P1867" s="103"/>
      <c r="Q1867" s="84" t="str">
        <f t="shared" si="841"/>
        <v/>
      </c>
      <c r="R1867" s="159"/>
      <c r="S1867" s="28" t="str" cm="1">
        <f t="array" aca="1" ref="S1867" ca="1">IF(INDIRECT("A"&amp;114+$U1867)&lt;&gt;"",114+$U1867,"")</f>
        <v/>
      </c>
      <c r="T1867" s="28" t="str">
        <f t="shared" ca="1" si="842"/>
        <v>$B</v>
      </c>
      <c r="U1867" s="29">
        <f t="shared" si="848"/>
        <v>1752</v>
      </c>
      <c r="V1867" s="29">
        <v>146.083333333345</v>
      </c>
      <c r="W1867" s="29">
        <f t="shared" si="849"/>
        <v>146</v>
      </c>
      <c r="X1867" s="41" t="str" cm="1">
        <f t="array" aca="1" ref="X1867" ca="1">IFERROR(INDEX('PC&amp;PD'!$A$1:$AP$15,ROW('PC&amp;PD'!$A$15),MATCH(INDIRECT(T1867),'PC&amp;PD'!$A$1:$AP$1,0)),"")</f>
        <v/>
      </c>
      <c r="Z1867" s="155"/>
      <c r="AA1867" s="13" t="str">
        <f t="shared" si="838"/>
        <v/>
      </c>
      <c r="AB1867" s="155"/>
      <c r="AC1867" s="13" t="str">
        <f t="shared" ca="1" si="843"/>
        <v>$AB</v>
      </c>
      <c r="AD1867" s="13" t="str" cm="1">
        <f t="array" aca="1" ref="AD1867" ca="1">IFERROR(IF((LEFT(INDIRECT("$F"&amp;$S1867),4))="GOTS",IF($G1867="Organic","GOTS_Organic_raw",(IF($G1867="Responsible","GOTS_Responsible",(IF($G1867="No Attribute (Conventional)","GOTS_conventional",(IF($G1867="Recycled Pre/Post-Consumer","GOTS_pre_post",(IF($G1867="In-Conversion","GOTS_in_conversion",(IF($G1867="Sustainably Sourced","Sustainably_sourced",""))))))))))),IF($G1867="Organic","Organic",(IF($G1867="Responsible","Responsible",(IF($G1867="No Attribute (Conventional)","No_Attribute_Conventional",(IF($G1867="Recycled Pre/Post-Consumer","Recycled_Pre_Post_Consumer",(IF($G1867="In-Conversion","In_Conversion",(IF($G1867="Recycled Pre-Consumer","Recycled_Pre_Consumer",(IF($G1867="Recycled Post-Consumer","Recycled_Post_Consumer",(IF($G1867="Sustainably Sourced","Sustainably_sourced","")))))))))))))))),"")</f>
        <v/>
      </c>
      <c r="AE1867" s="13" t="e" cm="1">
        <f t="array" aca="1" ref="AE1867" ca="1">IF(INDIRECT("$F"&amp;$S1867)="","",IF(LEFT(INDIRECT("$F"&amp;$S1867),3)="GRS","GRS_RCS_RM",IF((LEFT(INDIRECT("$F"&amp;$S1867),3))="RCS","GRS_RCS_RM",IF(INDIRECT("$F"&amp;$S1867)="OCS (No Label)","OCS_Conversion_RM",IF(LEFT(INDIRECT("$F"&amp;$S1867),3)="OCS","OCS_RM",IF(RIGHT(INDIRECT("$F"&amp;$S1867),10)="conversion","GOTS_RM_conversion",IF((LEFT(INDIRECT("$F"&amp;$S1867),4))="GOTS","GOTS_RM","Responsible_RM")))))))</f>
        <v>#REF!</v>
      </c>
      <c r="AF1867" s="13" t="str" cm="1">
        <f t="array" aca="1" ref="AF1867" ca="1">IF($S1867="","",INDIRECT("$Z"&amp;$S1867))</f>
        <v/>
      </c>
      <c r="AG1867" s="155"/>
      <c r="AH1867" s="13" t="str" cm="1">
        <f t="array" aca="1" ref="AH1867" ca="1">IFERROR(INDIRECT("$ag"&amp;S1867),"")</f>
        <v/>
      </c>
      <c r="AI1867" s="13" t="e" cm="1">
        <f t="array" aca="1" ref="AI1867" ca="1">INDIRECT("O"&amp;S1866)</f>
        <v>#REF!</v>
      </c>
      <c r="AJ1867" s="13" t="str">
        <f>IF($I1867="","",INDEX('Raw Material'!$A$1:$J$75,MATCH(I1867,'Raw Material'!$A$1:$A$75,0),(MATCH(G1867,'Raw Material'!$A$1:$J$1,0))))</f>
        <v/>
      </c>
      <c r="AK1867" s="13" t="str">
        <f t="shared" si="839"/>
        <v>YANLIŞRM</v>
      </c>
      <c r="AL1867" s="153" t="str">
        <f t="shared" si="840"/>
        <v/>
      </c>
    </row>
    <row r="1868" spans="1:38" ht="16.5" customHeight="1">
      <c r="A1868" s="161"/>
      <c r="B1868" s="166"/>
      <c r="C1868" s="167"/>
      <c r="D1868" s="156"/>
      <c r="E1868" s="156"/>
      <c r="F1868" s="173"/>
      <c r="G1868" s="181"/>
      <c r="H1868" s="182"/>
      <c r="I1868" s="182"/>
      <c r="J1868" s="182"/>
      <c r="K1868" s="32"/>
      <c r="L1868" s="178"/>
      <c r="M1868" s="178"/>
      <c r="N1868" s="81"/>
      <c r="O1868" s="185"/>
      <c r="P1868" s="103"/>
      <c r="Q1868" s="84" t="str">
        <f t="shared" si="841"/>
        <v/>
      </c>
      <c r="R1868" s="159"/>
      <c r="S1868" s="28" t="str" cm="1">
        <f t="array" aca="1" ref="S1868" ca="1">IF(INDIRECT("A"&amp;114+$U1868)&lt;&gt;"",114+$U1868,"")</f>
        <v/>
      </c>
      <c r="T1868" s="28" t="str">
        <f t="shared" ca="1" si="842"/>
        <v>$B</v>
      </c>
      <c r="U1868" s="29">
        <f t="shared" si="848"/>
        <v>1752</v>
      </c>
      <c r="V1868" s="29">
        <v>146.166666666678</v>
      </c>
      <c r="W1868" s="29">
        <f t="shared" si="849"/>
        <v>146</v>
      </c>
      <c r="X1868" s="41" t="str" cm="1">
        <f t="array" aca="1" ref="X1868" ca="1">IFERROR(INDEX('PC&amp;PD'!$A$1:$AP$15,ROW('PC&amp;PD'!$A$15),MATCH(INDIRECT(T1868),'PC&amp;PD'!$A$1:$AP$1,0)),"")</f>
        <v/>
      </c>
      <c r="Z1868" s="155"/>
      <c r="AA1868" s="13" t="str">
        <f t="shared" si="838"/>
        <v/>
      </c>
      <c r="AB1868" s="155"/>
      <c r="AC1868" s="13" t="str">
        <f t="shared" ca="1" si="843"/>
        <v>$AB</v>
      </c>
      <c r="AD1868" s="13" t="str" cm="1">
        <f t="array" aca="1" ref="AD1868" ca="1">IFERROR(IF((LEFT(INDIRECT("$F"&amp;$S1868),4))="GOTS",IF($G1868="Organic","GOTS_Organic_raw",(IF($G1868="Responsible","GOTS_Responsible",(IF($G1868="No Attribute (Conventional)","GOTS_conventional",(IF($G1868="Recycled Pre/Post-Consumer","GOTS_pre_post",(IF($G1868="In-Conversion","GOTS_in_conversion",(IF($G1868="Sustainably Sourced","Sustainably_sourced",""))))))))))),IF($G1868="Organic","Organic",(IF($G1868="Responsible","Responsible",(IF($G1868="No Attribute (Conventional)","No_Attribute_Conventional",(IF($G1868="Recycled Pre/Post-Consumer","Recycled_Pre_Post_Consumer",(IF($G1868="In-Conversion","In_Conversion",(IF($G1868="Recycled Pre-Consumer","Recycled_Pre_Consumer",(IF($G1868="Recycled Post-Consumer","Recycled_Post_Consumer",(IF($G1868="Sustainably Sourced","Sustainably_sourced","")))))))))))))))),"")</f>
        <v/>
      </c>
      <c r="AE1868" s="13" t="e" cm="1">
        <f t="array" aca="1" ref="AE1868" ca="1">IF(INDIRECT("$F"&amp;$S1868)="","",IF(LEFT(INDIRECT("$F"&amp;$S1868),3)="GRS","GRS_RCS_RM",IF((LEFT(INDIRECT("$F"&amp;$S1868),3))="RCS","GRS_RCS_RM",IF(INDIRECT("$F"&amp;$S1868)="OCS (No Label)","OCS_Conversion_RM",IF(LEFT(INDIRECT("$F"&amp;$S1868),3)="OCS","OCS_RM",IF(RIGHT(INDIRECT("$F"&amp;$S1868),10)="conversion","GOTS_RM_conversion",IF((LEFT(INDIRECT("$F"&amp;$S1868),4))="GOTS","GOTS_RM","Responsible_RM")))))))</f>
        <v>#REF!</v>
      </c>
      <c r="AF1868" s="13" t="str" cm="1">
        <f t="array" aca="1" ref="AF1868" ca="1">IF($S1868="","",INDIRECT("$Z"&amp;$S1868))</f>
        <v/>
      </c>
      <c r="AG1868" s="155"/>
      <c r="AH1868" s="13" t="str" cm="1">
        <f t="array" aca="1" ref="AH1868" ca="1">IFERROR(INDIRECT("$ag"&amp;S1868),"")</f>
        <v/>
      </c>
      <c r="AI1868" s="13" t="e" cm="1">
        <f t="array" aca="1" ref="AI1868" ca="1">INDIRECT("O"&amp;S1867)</f>
        <v>#REF!</v>
      </c>
      <c r="AJ1868" s="13" t="str">
        <f>IF($I1868="","",INDEX('Raw Material'!$A$1:$J$75,MATCH(I1868,'Raw Material'!$A$1:$A$75,0),(MATCH(G1868,'Raw Material'!$A$1:$J$1,0))))</f>
        <v/>
      </c>
      <c r="AK1868" s="13" t="str">
        <f t="shared" si="839"/>
        <v>YANLIŞRM</v>
      </c>
      <c r="AL1868" s="153" t="str">
        <f t="shared" si="840"/>
        <v/>
      </c>
    </row>
    <row r="1869" spans="1:38" ht="16.5" customHeight="1">
      <c r="A1869" s="161"/>
      <c r="B1869" s="166"/>
      <c r="C1869" s="167"/>
      <c r="D1869" s="156"/>
      <c r="E1869" s="156"/>
      <c r="F1869" s="174"/>
      <c r="G1869" s="181"/>
      <c r="H1869" s="182"/>
      <c r="I1869" s="182"/>
      <c r="J1869" s="182"/>
      <c r="K1869" s="32"/>
      <c r="L1869" s="178"/>
      <c r="M1869" s="178"/>
      <c r="N1869" s="81"/>
      <c r="O1869" s="185"/>
      <c r="P1869" s="103"/>
      <c r="Q1869" s="84" t="str">
        <f t="shared" si="841"/>
        <v/>
      </c>
      <c r="R1869" s="159"/>
      <c r="S1869" s="28" t="str" cm="1">
        <f t="array" aca="1" ref="S1869" ca="1">IF(INDIRECT("A"&amp;114+$U1869)&lt;&gt;"",114+$U1869,"")</f>
        <v/>
      </c>
      <c r="T1869" s="28" t="str">
        <f t="shared" ca="1" si="842"/>
        <v>$B</v>
      </c>
      <c r="U1869" s="29">
        <f t="shared" si="848"/>
        <v>1752</v>
      </c>
      <c r="V1869" s="29">
        <v>146.250000000011</v>
      </c>
      <c r="W1869" s="29">
        <f t="shared" si="849"/>
        <v>146</v>
      </c>
      <c r="X1869" s="41" t="str" cm="1">
        <f t="array" aca="1" ref="X1869" ca="1">IFERROR(INDEX('PC&amp;PD'!$A$1:$AP$15,ROW('PC&amp;PD'!$A$15),MATCH(INDIRECT(T1869),'PC&amp;PD'!$A$1:$AP$1,0)),"")</f>
        <v/>
      </c>
      <c r="Z1869" s="155"/>
      <c r="AA1869" s="13" t="str">
        <f t="shared" si="838"/>
        <v/>
      </c>
      <c r="AB1869" s="155"/>
      <c r="AC1869" s="13" t="str">
        <f t="shared" ca="1" si="843"/>
        <v>$AB</v>
      </c>
      <c r="AD1869" s="13" t="str" cm="1">
        <f t="array" aca="1" ref="AD1869" ca="1">IFERROR(IF((LEFT(INDIRECT("$F"&amp;$S1869),4))="GOTS",IF($G1869="Organic","GOTS_Organic_raw",(IF($G1869="Responsible","GOTS_Responsible",(IF($G1869="No Attribute (Conventional)","GOTS_conventional",(IF($G1869="Recycled Pre/Post-Consumer","GOTS_pre_post",(IF($G1869="In-Conversion","GOTS_in_conversion",(IF($G1869="Sustainably Sourced","Sustainably_sourced",""))))))))))),IF($G1869="Organic","Organic",(IF($G1869="Responsible","Responsible",(IF($G1869="No Attribute (Conventional)","No_Attribute_Conventional",(IF($G1869="Recycled Pre/Post-Consumer","Recycled_Pre_Post_Consumer",(IF($G1869="In-Conversion","In_Conversion",(IF($G1869="Recycled Pre-Consumer","Recycled_Pre_Consumer",(IF($G1869="Recycled Post-Consumer","Recycled_Post_Consumer",(IF($G1869="Sustainably Sourced","Sustainably_sourced","")))))))))))))))),"")</f>
        <v/>
      </c>
      <c r="AE1869" s="13" t="e" cm="1">
        <f t="array" aca="1" ref="AE1869" ca="1">IF(INDIRECT("$F"&amp;$S1869)="","",IF(LEFT(INDIRECT("$F"&amp;$S1869),3)="GRS","GRS_RCS_RM",IF((LEFT(INDIRECT("$F"&amp;$S1869),3))="RCS","GRS_RCS_RM",IF(INDIRECT("$F"&amp;$S1869)="OCS (No Label)","OCS_Conversion_RM",IF(LEFT(INDIRECT("$F"&amp;$S1869),3)="OCS","OCS_RM",IF(RIGHT(INDIRECT("$F"&amp;$S1869),10)="conversion","GOTS_RM_conversion",IF((LEFT(INDIRECT("$F"&amp;$S1869),4))="GOTS","GOTS_RM","Responsible_RM")))))))</f>
        <v>#REF!</v>
      </c>
      <c r="AF1869" s="13" t="str" cm="1">
        <f t="array" aca="1" ref="AF1869" ca="1">IF($S1869="","",INDIRECT("$Z"&amp;$S1869))</f>
        <v/>
      </c>
      <c r="AG1869" s="155"/>
      <c r="AH1869" s="13" t="str" cm="1">
        <f t="array" aca="1" ref="AH1869" ca="1">IFERROR(INDIRECT("$ag"&amp;S1869),"")</f>
        <v/>
      </c>
      <c r="AI1869" s="13" t="e" cm="1">
        <f t="array" aca="1" ref="AI1869" ca="1">INDIRECT("O"&amp;S1868)</f>
        <v>#REF!</v>
      </c>
      <c r="AJ1869" s="13" t="str">
        <f>IF($I1869="","",INDEX('Raw Material'!$A$1:$J$75,MATCH(I1869,'Raw Material'!$A$1:$A$75,0),(MATCH(G1869,'Raw Material'!$A$1:$J$1,0))))</f>
        <v/>
      </c>
      <c r="AK1869" s="13" t="str">
        <f t="shared" si="839"/>
        <v>YANLIŞRM</v>
      </c>
      <c r="AL1869" s="153" t="str">
        <f t="shared" si="840"/>
        <v/>
      </c>
    </row>
    <row r="1870" spans="1:38" ht="16.5" customHeight="1">
      <c r="A1870" s="161"/>
      <c r="B1870" s="166"/>
      <c r="C1870" s="167"/>
      <c r="D1870" s="156"/>
      <c r="E1870" s="156"/>
      <c r="F1870" s="174"/>
      <c r="G1870" s="181"/>
      <c r="H1870" s="182"/>
      <c r="I1870" s="182"/>
      <c r="J1870" s="182"/>
      <c r="K1870" s="32"/>
      <c r="L1870" s="178"/>
      <c r="M1870" s="178"/>
      <c r="N1870" s="81"/>
      <c r="O1870" s="185"/>
      <c r="P1870" s="103"/>
      <c r="Q1870" s="84" t="str">
        <f t="shared" si="841"/>
        <v/>
      </c>
      <c r="R1870" s="159"/>
      <c r="S1870" s="28" t="str" cm="1">
        <f t="array" aca="1" ref="S1870" ca="1">IF(INDIRECT("A"&amp;114+$U1870)&lt;&gt;"",114+$U1870,"")</f>
        <v/>
      </c>
      <c r="T1870" s="28" t="str">
        <f t="shared" ca="1" si="842"/>
        <v>$B</v>
      </c>
      <c r="U1870" s="29">
        <f t="shared" si="848"/>
        <v>1752</v>
      </c>
      <c r="V1870" s="29">
        <v>146.333333333345</v>
      </c>
      <c r="W1870" s="29">
        <f t="shared" si="849"/>
        <v>146</v>
      </c>
      <c r="X1870" s="41" t="str" cm="1">
        <f t="array" aca="1" ref="X1870" ca="1">IFERROR(INDEX('PC&amp;PD'!$A$1:$AP$15,ROW('PC&amp;PD'!$A$15),MATCH(INDIRECT(T1870),'PC&amp;PD'!$A$1:$AP$1,0)),"")</f>
        <v/>
      </c>
      <c r="Z1870" s="155"/>
      <c r="AA1870" s="13" t="str">
        <f t="shared" si="838"/>
        <v/>
      </c>
      <c r="AB1870" s="155"/>
      <c r="AC1870" s="13" t="str">
        <f t="shared" ca="1" si="843"/>
        <v>$AB</v>
      </c>
      <c r="AD1870" s="13" t="str" cm="1">
        <f t="array" aca="1" ref="AD1870" ca="1">IFERROR(IF((LEFT(INDIRECT("$F"&amp;$S1870),4))="GOTS",IF($G1870="Organic","GOTS_Organic_raw",(IF($G1870="Responsible","GOTS_Responsible",(IF($G1870="No Attribute (Conventional)","GOTS_conventional",(IF($G1870="Recycled Pre/Post-Consumer","GOTS_pre_post",(IF($G1870="In-Conversion","GOTS_in_conversion",(IF($G1870="Sustainably Sourced","Sustainably_sourced",""))))))))))),IF($G1870="Organic","Organic",(IF($G1870="Responsible","Responsible",(IF($G1870="No Attribute (Conventional)","No_Attribute_Conventional",(IF($G1870="Recycled Pre/Post-Consumer","Recycled_Pre_Post_Consumer",(IF($G1870="In-Conversion","In_Conversion",(IF($G1870="Recycled Pre-Consumer","Recycled_Pre_Consumer",(IF($G1870="Recycled Post-Consumer","Recycled_Post_Consumer",(IF($G1870="Sustainably Sourced","Sustainably_sourced","")))))))))))))))),"")</f>
        <v/>
      </c>
      <c r="AE1870" s="13" t="e" cm="1">
        <f t="array" aca="1" ref="AE1870" ca="1">IF(INDIRECT("$F"&amp;$S1870)="","",IF(LEFT(INDIRECT("$F"&amp;$S1870),3)="GRS","GRS_RCS_RM",IF((LEFT(INDIRECT("$F"&amp;$S1870),3))="RCS","GRS_RCS_RM",IF(INDIRECT("$F"&amp;$S1870)="OCS (No Label)","OCS_Conversion_RM",IF(LEFT(INDIRECT("$F"&amp;$S1870),3)="OCS","OCS_RM",IF(RIGHT(INDIRECT("$F"&amp;$S1870),10)="conversion","GOTS_RM_conversion",IF((LEFT(INDIRECT("$F"&amp;$S1870),4))="GOTS","GOTS_RM","Responsible_RM")))))))</f>
        <v>#REF!</v>
      </c>
      <c r="AF1870" s="13" t="str" cm="1">
        <f t="array" aca="1" ref="AF1870" ca="1">IF($S1870="","",INDIRECT("$Z"&amp;$S1870))</f>
        <v/>
      </c>
      <c r="AG1870" s="155"/>
      <c r="AH1870" s="13" t="str" cm="1">
        <f t="array" aca="1" ref="AH1870" ca="1">IFERROR(INDIRECT("$ag"&amp;S1870),"")</f>
        <v/>
      </c>
      <c r="AI1870" s="13" t="e" cm="1">
        <f t="array" aca="1" ref="AI1870" ca="1">INDIRECT("O"&amp;S1869)</f>
        <v>#REF!</v>
      </c>
      <c r="AJ1870" s="13" t="str">
        <f>IF($I1870="","",INDEX('Raw Material'!$A$1:$J$75,MATCH(I1870,'Raw Material'!$A$1:$A$75,0),(MATCH(G1870,'Raw Material'!$A$1:$J$1,0))))</f>
        <v/>
      </c>
      <c r="AK1870" s="13" t="str">
        <f t="shared" si="839"/>
        <v>YANLIŞRM</v>
      </c>
      <c r="AL1870" s="153" t="str">
        <f t="shared" si="840"/>
        <v/>
      </c>
    </row>
    <row r="1871" spans="1:38" ht="16.5" customHeight="1">
      <c r="A1871" s="161"/>
      <c r="B1871" s="166"/>
      <c r="C1871" s="167"/>
      <c r="D1871" s="156"/>
      <c r="E1871" s="156"/>
      <c r="F1871" s="174"/>
      <c r="G1871" s="181"/>
      <c r="H1871" s="182"/>
      <c r="I1871" s="182"/>
      <c r="J1871" s="182"/>
      <c r="K1871" s="32"/>
      <c r="L1871" s="178"/>
      <c r="M1871" s="178"/>
      <c r="N1871" s="81"/>
      <c r="O1871" s="185"/>
      <c r="P1871" s="103"/>
      <c r="Q1871" s="84" t="str">
        <f t="shared" si="841"/>
        <v/>
      </c>
      <c r="R1871" s="159"/>
      <c r="S1871" s="28" t="str" cm="1">
        <f t="array" aca="1" ref="S1871" ca="1">IF(INDIRECT("A"&amp;114+$U1871)&lt;&gt;"",114+$U1871,"")</f>
        <v/>
      </c>
      <c r="T1871" s="28" t="str">
        <f t="shared" ca="1" si="842"/>
        <v>$B</v>
      </c>
      <c r="U1871" s="29">
        <f t="shared" si="848"/>
        <v>1752</v>
      </c>
      <c r="V1871" s="29">
        <v>146.416666666678</v>
      </c>
      <c r="W1871" s="29">
        <f t="shared" si="849"/>
        <v>146</v>
      </c>
      <c r="X1871" s="41" t="str" cm="1">
        <f t="array" aca="1" ref="X1871" ca="1">IFERROR(INDEX('PC&amp;PD'!$A$1:$AP$15,ROW('PC&amp;PD'!$A$15),MATCH(INDIRECT(T1871),'PC&amp;PD'!$A$1:$AP$1,0)),"")</f>
        <v/>
      </c>
      <c r="Z1871" s="155"/>
      <c r="AA1871" s="13" t="str">
        <f t="shared" si="838"/>
        <v/>
      </c>
      <c r="AB1871" s="155"/>
      <c r="AC1871" s="13" t="str">
        <f t="shared" ca="1" si="843"/>
        <v>$AB</v>
      </c>
      <c r="AD1871" s="13" t="str" cm="1">
        <f t="array" aca="1" ref="AD1871" ca="1">IFERROR(IF((LEFT(INDIRECT("$F"&amp;$S1871),4))="GOTS",IF($G1871="Organic","GOTS_Organic_raw",(IF($G1871="Responsible","GOTS_Responsible",(IF($G1871="No Attribute (Conventional)","GOTS_conventional",(IF($G1871="Recycled Pre/Post-Consumer","GOTS_pre_post",(IF($G1871="In-Conversion","GOTS_in_conversion",(IF($G1871="Sustainably Sourced","Sustainably_sourced",""))))))))))),IF($G1871="Organic","Organic",(IF($G1871="Responsible","Responsible",(IF($G1871="No Attribute (Conventional)","No_Attribute_Conventional",(IF($G1871="Recycled Pre/Post-Consumer","Recycled_Pre_Post_Consumer",(IF($G1871="In-Conversion","In_Conversion",(IF($G1871="Recycled Pre-Consumer","Recycled_Pre_Consumer",(IF($G1871="Recycled Post-Consumer","Recycled_Post_Consumer",(IF($G1871="Sustainably Sourced","Sustainably_sourced","")))))))))))))))),"")</f>
        <v/>
      </c>
      <c r="AE1871" s="13" t="e" cm="1">
        <f t="array" aca="1" ref="AE1871" ca="1">IF(INDIRECT("$F"&amp;$S1871)="","",IF(LEFT(INDIRECT("$F"&amp;$S1871),3)="GRS","GRS_RCS_RM",IF((LEFT(INDIRECT("$F"&amp;$S1871),3))="RCS","GRS_RCS_RM",IF(INDIRECT("$F"&amp;$S1871)="OCS (No Label)","OCS_Conversion_RM",IF(LEFT(INDIRECT("$F"&amp;$S1871),3)="OCS","OCS_RM",IF(RIGHT(INDIRECT("$F"&amp;$S1871),10)="conversion","GOTS_RM_conversion",IF((LEFT(INDIRECT("$F"&amp;$S1871),4))="GOTS","GOTS_RM","Responsible_RM")))))))</f>
        <v>#REF!</v>
      </c>
      <c r="AF1871" s="13" t="str" cm="1">
        <f t="array" aca="1" ref="AF1871" ca="1">IF($S1871="","",INDIRECT("$Z"&amp;$S1871))</f>
        <v/>
      </c>
      <c r="AG1871" s="155"/>
      <c r="AH1871" s="13" t="str" cm="1">
        <f t="array" aca="1" ref="AH1871" ca="1">IFERROR(INDIRECT("$ag"&amp;S1871),"")</f>
        <v/>
      </c>
      <c r="AI1871" s="13" t="e" cm="1">
        <f t="array" aca="1" ref="AI1871" ca="1">INDIRECT("O"&amp;S1870)</f>
        <v>#REF!</v>
      </c>
      <c r="AJ1871" s="13" t="str">
        <f>IF($I1871="","",INDEX('Raw Material'!$A$1:$J$75,MATCH(I1871,'Raw Material'!$A$1:$A$75,0),(MATCH(G1871,'Raw Material'!$A$1:$J$1,0))))</f>
        <v/>
      </c>
      <c r="AK1871" s="13" t="str">
        <f t="shared" si="839"/>
        <v>YANLIŞRM</v>
      </c>
      <c r="AL1871" s="153" t="str">
        <f t="shared" si="840"/>
        <v/>
      </c>
    </row>
    <row r="1872" spans="1:38" ht="16.5" customHeight="1">
      <c r="A1872" s="162"/>
      <c r="B1872" s="168"/>
      <c r="C1872" s="169"/>
      <c r="D1872" s="156"/>
      <c r="E1872" s="156"/>
      <c r="F1872" s="175"/>
      <c r="G1872" s="181"/>
      <c r="H1872" s="182"/>
      <c r="I1872" s="182"/>
      <c r="J1872" s="182"/>
      <c r="K1872" s="32"/>
      <c r="L1872" s="179"/>
      <c r="M1872" s="179"/>
      <c r="N1872" s="81"/>
      <c r="O1872" s="185"/>
      <c r="P1872" s="103"/>
      <c r="Q1872" s="84" t="str">
        <f t="shared" si="841"/>
        <v/>
      </c>
      <c r="R1872" s="159"/>
      <c r="S1872" s="28" t="str" cm="1">
        <f t="array" aca="1" ref="S1872" ca="1">IF(INDIRECT("A"&amp;114+$U1872)&lt;&gt;"",114+$U1872,"")</f>
        <v/>
      </c>
      <c r="T1872" s="28" t="str">
        <f t="shared" ca="1" si="842"/>
        <v>$B</v>
      </c>
      <c r="U1872" s="29">
        <f t="shared" si="848"/>
        <v>1752</v>
      </c>
      <c r="V1872" s="29">
        <v>146.50000000001199</v>
      </c>
      <c r="W1872" s="29">
        <f t="shared" si="849"/>
        <v>146</v>
      </c>
      <c r="X1872" s="41" t="str" cm="1">
        <f t="array" aca="1" ref="X1872" ca="1">IFERROR(INDEX('PC&amp;PD'!$A$1:$AP$15,ROW('PC&amp;PD'!$A$15),MATCH(INDIRECT(T1872),'PC&amp;PD'!$A$1:$AP$1,0)),"")</f>
        <v/>
      </c>
      <c r="Z1872" s="155"/>
      <c r="AA1872" s="13" t="str">
        <f t="shared" si="838"/>
        <v/>
      </c>
      <c r="AB1872" s="155"/>
      <c r="AC1872" s="13" t="str">
        <f t="shared" ca="1" si="843"/>
        <v>$AB</v>
      </c>
      <c r="AD1872" s="13" t="str" cm="1">
        <f t="array" aca="1" ref="AD1872" ca="1">IFERROR(IF((LEFT(INDIRECT("$F"&amp;$S1872),4))="GOTS",IF($G1872="Organic","GOTS_Organic_raw",(IF($G1872="Responsible","GOTS_Responsible",(IF($G1872="No Attribute (Conventional)","GOTS_conventional",(IF($G1872="Recycled Pre/Post-Consumer","GOTS_pre_post",(IF($G1872="In-Conversion","GOTS_in_conversion",(IF($G1872="Sustainably Sourced","Sustainably_sourced",""))))))))))),IF($G1872="Organic","Organic",(IF($G1872="Responsible","Responsible",(IF($G1872="No Attribute (Conventional)","No_Attribute_Conventional",(IF($G1872="Recycled Pre/Post-Consumer","Recycled_Pre_Post_Consumer",(IF($G1872="In-Conversion","In_Conversion",(IF($G1872="Recycled Pre-Consumer","Recycled_Pre_Consumer",(IF($G1872="Recycled Post-Consumer","Recycled_Post_Consumer",(IF($G1872="Sustainably Sourced","Sustainably_sourced","")))))))))))))))),"")</f>
        <v/>
      </c>
      <c r="AE1872" s="13" t="e" cm="1">
        <f t="array" aca="1" ref="AE1872" ca="1">IF(INDIRECT("$F"&amp;$S1872)="","",IF(LEFT(INDIRECT("$F"&amp;$S1872),3)="GRS","GRS_RCS_RM",IF((LEFT(INDIRECT("$F"&amp;$S1872),3))="RCS","GRS_RCS_RM",IF(INDIRECT("$F"&amp;$S1872)="OCS (No Label)","OCS_Conversion_RM",IF(LEFT(INDIRECT("$F"&amp;$S1872),3)="OCS","OCS_RM",IF(RIGHT(INDIRECT("$F"&amp;$S1872),10)="conversion","GOTS_RM_conversion",IF((LEFT(INDIRECT("$F"&amp;$S1872),4))="GOTS","GOTS_RM","Responsible_RM")))))))</f>
        <v>#REF!</v>
      </c>
      <c r="AF1872" s="13" t="str" cm="1">
        <f t="array" aca="1" ref="AF1872" ca="1">IF($S1872="","",INDIRECT("$Z"&amp;$S1872))</f>
        <v/>
      </c>
      <c r="AG1872" s="155"/>
      <c r="AH1872" s="13" t="str" cm="1">
        <f t="array" aca="1" ref="AH1872" ca="1">IFERROR(INDIRECT("$ag"&amp;S1872),"")</f>
        <v/>
      </c>
      <c r="AI1872" s="13" t="e" cm="1">
        <f t="array" aca="1" ref="AI1872" ca="1">INDIRECT("O"&amp;S1871)</f>
        <v>#REF!</v>
      </c>
      <c r="AJ1872" s="13" t="str">
        <f>IF($I1872="","",INDEX('Raw Material'!$A$1:$J$75,MATCH(I1872,'Raw Material'!$A$1:$A$75,0),(MATCH(G1872,'Raw Material'!$A$1:$J$1,0))))</f>
        <v/>
      </c>
      <c r="AK1872" s="13" t="str">
        <f t="shared" si="839"/>
        <v>YANLIŞRM</v>
      </c>
      <c r="AL1872" s="153" t="str">
        <f t="shared" si="840"/>
        <v/>
      </c>
    </row>
    <row r="1873" spans="1:38" ht="16.5" customHeight="1">
      <c r="A1873" s="162"/>
      <c r="B1873" s="168"/>
      <c r="C1873" s="169"/>
      <c r="D1873" s="156"/>
      <c r="E1873" s="156"/>
      <c r="F1873" s="175"/>
      <c r="G1873" s="181"/>
      <c r="H1873" s="182"/>
      <c r="I1873" s="182"/>
      <c r="J1873" s="182"/>
      <c r="K1873" s="32"/>
      <c r="L1873" s="179"/>
      <c r="M1873" s="179"/>
      <c r="N1873" s="81"/>
      <c r="O1873" s="185"/>
      <c r="P1873" s="103"/>
      <c r="Q1873" s="84" t="str">
        <f t="shared" si="841"/>
        <v/>
      </c>
      <c r="R1873" s="159"/>
      <c r="S1873" s="28" t="str" cm="1">
        <f t="array" aca="1" ref="S1873" ca="1">IF(INDIRECT("A"&amp;114+$U1873)&lt;&gt;"",114+$U1873,"")</f>
        <v/>
      </c>
      <c r="T1873" s="28" t="str">
        <f t="shared" ca="1" si="842"/>
        <v>$B</v>
      </c>
      <c r="U1873" s="29">
        <f t="shared" si="848"/>
        <v>1752</v>
      </c>
      <c r="V1873" s="29">
        <v>146.583333333345</v>
      </c>
      <c r="W1873" s="29">
        <f t="shared" si="849"/>
        <v>146</v>
      </c>
      <c r="X1873" s="41" t="str" cm="1">
        <f t="array" aca="1" ref="X1873" ca="1">IFERROR(INDEX('PC&amp;PD'!$A$1:$AP$15,ROW('PC&amp;PD'!$A$15),MATCH(INDIRECT(T1873),'PC&amp;PD'!$A$1:$AP$1,0)),"")</f>
        <v/>
      </c>
      <c r="Z1873" s="155"/>
      <c r="AA1873" s="13" t="str">
        <f t="shared" si="838"/>
        <v/>
      </c>
      <c r="AB1873" s="155"/>
      <c r="AC1873" s="13" t="str">
        <f t="shared" ca="1" si="843"/>
        <v>$AB</v>
      </c>
      <c r="AD1873" s="13" t="str" cm="1">
        <f t="array" aca="1" ref="AD1873" ca="1">IFERROR(IF((LEFT(INDIRECT("$F"&amp;$S1873),4))="GOTS",IF($G1873="Organic","GOTS_Organic_raw",(IF($G1873="Responsible","GOTS_Responsible",(IF($G1873="No Attribute (Conventional)","GOTS_conventional",(IF($G1873="Recycled Pre/Post-Consumer","GOTS_pre_post",(IF($G1873="In-Conversion","GOTS_in_conversion",(IF($G1873="Sustainably Sourced","Sustainably_sourced",""))))))))))),IF($G1873="Organic","Organic",(IF($G1873="Responsible","Responsible",(IF($G1873="No Attribute (Conventional)","No_Attribute_Conventional",(IF($G1873="Recycled Pre/Post-Consumer","Recycled_Pre_Post_Consumer",(IF($G1873="In-Conversion","In_Conversion",(IF($G1873="Recycled Pre-Consumer","Recycled_Pre_Consumer",(IF($G1873="Recycled Post-Consumer","Recycled_Post_Consumer",(IF($G1873="Sustainably Sourced","Sustainably_sourced","")))))))))))))))),"")</f>
        <v/>
      </c>
      <c r="AE1873" s="13" t="e" cm="1">
        <f t="array" aca="1" ref="AE1873" ca="1">IF(INDIRECT("$F"&amp;$S1873)="","",IF(LEFT(INDIRECT("$F"&amp;$S1873),3)="GRS","GRS_RCS_RM",IF((LEFT(INDIRECT("$F"&amp;$S1873),3))="RCS","GRS_RCS_RM",IF(INDIRECT("$F"&amp;$S1873)="OCS (No Label)","OCS_Conversion_RM",IF(LEFT(INDIRECT("$F"&amp;$S1873),3)="OCS","OCS_RM",IF(RIGHT(INDIRECT("$F"&amp;$S1873),10)="conversion","GOTS_RM_conversion",IF((LEFT(INDIRECT("$F"&amp;$S1873),4))="GOTS","GOTS_RM","Responsible_RM")))))))</f>
        <v>#REF!</v>
      </c>
      <c r="AF1873" s="13" t="str" cm="1">
        <f t="array" aca="1" ref="AF1873" ca="1">IF($S1873="","",INDIRECT("$Z"&amp;$S1873))</f>
        <v/>
      </c>
      <c r="AG1873" s="155"/>
      <c r="AH1873" s="13" t="str" cm="1">
        <f t="array" aca="1" ref="AH1873" ca="1">IFERROR(INDIRECT("$ag"&amp;S1873),"")</f>
        <v/>
      </c>
      <c r="AI1873" s="13" t="e" cm="1">
        <f t="array" aca="1" ref="AI1873" ca="1">INDIRECT("O"&amp;S1872)</f>
        <v>#REF!</v>
      </c>
      <c r="AJ1873" s="13" t="str">
        <f>IF($I1873="","",INDEX('Raw Material'!$A$1:$J$75,MATCH(I1873,'Raw Material'!$A$1:$A$75,0),(MATCH(G1873,'Raw Material'!$A$1:$J$1,0))))</f>
        <v/>
      </c>
      <c r="AK1873" s="13" t="str">
        <f t="shared" si="839"/>
        <v>YANLIŞRM</v>
      </c>
      <c r="AL1873" s="153" t="str">
        <f t="shared" si="840"/>
        <v/>
      </c>
    </row>
    <row r="1874" spans="1:38" ht="16.5" customHeight="1">
      <c r="A1874" s="162"/>
      <c r="B1874" s="168"/>
      <c r="C1874" s="169"/>
      <c r="D1874" s="156"/>
      <c r="E1874" s="156"/>
      <c r="F1874" s="175"/>
      <c r="G1874" s="181"/>
      <c r="H1874" s="182"/>
      <c r="I1874" s="182"/>
      <c r="J1874" s="182"/>
      <c r="K1874" s="32"/>
      <c r="L1874" s="179"/>
      <c r="M1874" s="179"/>
      <c r="N1874" s="81"/>
      <c r="O1874" s="185"/>
      <c r="P1874" s="103"/>
      <c r="Q1874" s="84" t="str">
        <f t="shared" si="841"/>
        <v/>
      </c>
      <c r="R1874" s="159"/>
      <c r="S1874" s="28" t="str" cm="1">
        <f t="array" aca="1" ref="S1874" ca="1">IF(INDIRECT("A"&amp;114+$U1874)&lt;&gt;"",114+$U1874,"")</f>
        <v/>
      </c>
      <c r="T1874" s="28" t="str">
        <f t="shared" ca="1" si="842"/>
        <v>$B</v>
      </c>
      <c r="U1874" s="29">
        <f t="shared" si="848"/>
        <v>1752</v>
      </c>
      <c r="V1874" s="29">
        <v>146.666666666678</v>
      </c>
      <c r="W1874" s="29">
        <f t="shared" si="849"/>
        <v>146</v>
      </c>
      <c r="X1874" s="41" t="str" cm="1">
        <f t="array" aca="1" ref="X1874" ca="1">IFERROR(INDEX('PC&amp;PD'!$A$1:$AP$15,ROW('PC&amp;PD'!$A$15),MATCH(INDIRECT(T1874),'PC&amp;PD'!$A$1:$AP$1,0)),"")</f>
        <v/>
      </c>
      <c r="Z1874" s="155"/>
      <c r="AA1874" s="13" t="str">
        <f t="shared" si="838"/>
        <v/>
      </c>
      <c r="AB1874" s="155"/>
      <c r="AC1874" s="13" t="str">
        <f t="shared" ca="1" si="843"/>
        <v>$AB</v>
      </c>
      <c r="AD1874" s="13" t="str" cm="1">
        <f t="array" aca="1" ref="AD1874" ca="1">IFERROR(IF((LEFT(INDIRECT("$F"&amp;$S1874),4))="GOTS",IF($G1874="Organic","GOTS_Organic_raw",(IF($G1874="Responsible","GOTS_Responsible",(IF($G1874="No Attribute (Conventional)","GOTS_conventional",(IF($G1874="Recycled Pre/Post-Consumer","GOTS_pre_post",(IF($G1874="In-Conversion","GOTS_in_conversion",(IF($G1874="Sustainably Sourced","Sustainably_sourced",""))))))))))),IF($G1874="Organic","Organic",(IF($G1874="Responsible","Responsible",(IF($G1874="No Attribute (Conventional)","No_Attribute_Conventional",(IF($G1874="Recycled Pre/Post-Consumer","Recycled_Pre_Post_Consumer",(IF($G1874="In-Conversion","In_Conversion",(IF($G1874="Recycled Pre-Consumer","Recycled_Pre_Consumer",(IF($G1874="Recycled Post-Consumer","Recycled_Post_Consumer",(IF($G1874="Sustainably Sourced","Sustainably_sourced","")))))))))))))))),"")</f>
        <v/>
      </c>
      <c r="AE1874" s="13" t="e" cm="1">
        <f t="array" aca="1" ref="AE1874" ca="1">IF(INDIRECT("$F"&amp;$S1874)="","",IF(LEFT(INDIRECT("$F"&amp;$S1874),3)="GRS","GRS_RCS_RM",IF((LEFT(INDIRECT("$F"&amp;$S1874),3))="RCS","GRS_RCS_RM",IF(INDIRECT("$F"&amp;$S1874)="OCS (No Label)","OCS_Conversion_RM",IF(LEFT(INDIRECT("$F"&amp;$S1874),3)="OCS","OCS_RM",IF(RIGHT(INDIRECT("$F"&amp;$S1874),10)="conversion","GOTS_RM_conversion",IF((LEFT(INDIRECT("$F"&amp;$S1874),4))="GOTS","GOTS_RM","Responsible_RM")))))))</f>
        <v>#REF!</v>
      </c>
      <c r="AF1874" s="13" t="str" cm="1">
        <f t="array" aca="1" ref="AF1874" ca="1">IF($S1874="","",INDIRECT("$Z"&amp;$S1874))</f>
        <v/>
      </c>
      <c r="AG1874" s="155"/>
      <c r="AH1874" s="13" t="str" cm="1">
        <f t="array" aca="1" ref="AH1874" ca="1">IFERROR(INDIRECT("$ag"&amp;S1874),"")</f>
        <v/>
      </c>
      <c r="AI1874" s="13" t="e" cm="1">
        <f t="array" aca="1" ref="AI1874" ca="1">INDIRECT("O"&amp;S1873)</f>
        <v>#REF!</v>
      </c>
      <c r="AJ1874" s="13" t="str">
        <f>IF($I1874="","",INDEX('Raw Material'!$A$1:$J$75,MATCH(I1874,'Raw Material'!$A$1:$A$75,0),(MATCH(G1874,'Raw Material'!$A$1:$J$1,0))))</f>
        <v/>
      </c>
      <c r="AK1874" s="13" t="str">
        <f t="shared" si="839"/>
        <v>YANLIŞRM</v>
      </c>
      <c r="AL1874" s="153" t="str">
        <f t="shared" si="840"/>
        <v/>
      </c>
    </row>
    <row r="1875" spans="1:38" ht="16.5" customHeight="1">
      <c r="A1875" s="162"/>
      <c r="B1875" s="168"/>
      <c r="C1875" s="169"/>
      <c r="D1875" s="156"/>
      <c r="E1875" s="156"/>
      <c r="F1875" s="175"/>
      <c r="G1875" s="181"/>
      <c r="H1875" s="182"/>
      <c r="I1875" s="182"/>
      <c r="J1875" s="182"/>
      <c r="K1875" s="32"/>
      <c r="L1875" s="179"/>
      <c r="M1875" s="179"/>
      <c r="N1875" s="81"/>
      <c r="O1875" s="185"/>
      <c r="P1875" s="103"/>
      <c r="Q1875" s="84" t="str">
        <f t="shared" si="841"/>
        <v/>
      </c>
      <c r="R1875" s="159"/>
      <c r="S1875" s="28" t="str" cm="1">
        <f t="array" aca="1" ref="S1875" ca="1">IF(INDIRECT("A"&amp;114+$U1875)&lt;&gt;"",114+$U1875,"")</f>
        <v/>
      </c>
      <c r="T1875" s="28" t="str">
        <f t="shared" ca="1" si="842"/>
        <v>$B</v>
      </c>
      <c r="U1875" s="29">
        <f t="shared" si="848"/>
        <v>1752</v>
      </c>
      <c r="V1875" s="29">
        <v>146.75000000001199</v>
      </c>
      <c r="W1875" s="29">
        <f t="shared" si="849"/>
        <v>146</v>
      </c>
      <c r="X1875" s="41" t="str" cm="1">
        <f t="array" aca="1" ref="X1875" ca="1">IFERROR(INDEX('PC&amp;PD'!$A$1:$AP$15,ROW('PC&amp;PD'!$A$15),MATCH(INDIRECT(T1875),'PC&amp;PD'!$A$1:$AP$1,0)),"")</f>
        <v/>
      </c>
      <c r="Z1875" s="155"/>
      <c r="AA1875" s="13" t="str">
        <f t="shared" si="838"/>
        <v/>
      </c>
      <c r="AB1875" s="155"/>
      <c r="AC1875" s="13" t="str">
        <f t="shared" ca="1" si="843"/>
        <v>$AB</v>
      </c>
      <c r="AD1875" s="13" t="str" cm="1">
        <f t="array" aca="1" ref="AD1875" ca="1">IFERROR(IF((LEFT(INDIRECT("$F"&amp;$S1875),4))="GOTS",IF($G1875="Organic","GOTS_Organic_raw",(IF($G1875="Responsible","GOTS_Responsible",(IF($G1875="No Attribute (Conventional)","GOTS_conventional",(IF($G1875="Recycled Pre/Post-Consumer","GOTS_pre_post",(IF($G1875="In-Conversion","GOTS_in_conversion",(IF($G1875="Sustainably Sourced","Sustainably_sourced",""))))))))))),IF($G1875="Organic","Organic",(IF($G1875="Responsible","Responsible",(IF($G1875="No Attribute (Conventional)","No_Attribute_Conventional",(IF($G1875="Recycled Pre/Post-Consumer","Recycled_Pre_Post_Consumer",(IF($G1875="In-Conversion","In_Conversion",(IF($G1875="Recycled Pre-Consumer","Recycled_Pre_Consumer",(IF($G1875="Recycled Post-Consumer","Recycled_Post_Consumer",(IF($G1875="Sustainably Sourced","Sustainably_sourced","")))))))))))))))),"")</f>
        <v/>
      </c>
      <c r="AE1875" s="13" t="e" cm="1">
        <f t="array" aca="1" ref="AE1875" ca="1">IF(INDIRECT("$F"&amp;$S1875)="","",IF(LEFT(INDIRECT("$F"&amp;$S1875),3)="GRS","GRS_RCS_RM",IF((LEFT(INDIRECT("$F"&amp;$S1875),3))="RCS","GRS_RCS_RM",IF(INDIRECT("$F"&amp;$S1875)="OCS (No Label)","OCS_Conversion_RM",IF(LEFT(INDIRECT("$F"&amp;$S1875),3)="OCS","OCS_RM",IF(RIGHT(INDIRECT("$F"&amp;$S1875),10)="conversion","GOTS_RM_conversion",IF((LEFT(INDIRECT("$F"&amp;$S1875),4))="GOTS","GOTS_RM","Responsible_RM")))))))</f>
        <v>#REF!</v>
      </c>
      <c r="AF1875" s="13" t="str" cm="1">
        <f t="array" aca="1" ref="AF1875" ca="1">IF($S1875="","",INDIRECT("$Z"&amp;$S1875))</f>
        <v/>
      </c>
      <c r="AG1875" s="155"/>
      <c r="AH1875" s="13" t="str" cm="1">
        <f t="array" aca="1" ref="AH1875" ca="1">IFERROR(INDIRECT("$ag"&amp;S1875),"")</f>
        <v/>
      </c>
      <c r="AI1875" s="13" t="e" cm="1">
        <f t="array" aca="1" ref="AI1875" ca="1">INDIRECT("O"&amp;S1874)</f>
        <v>#REF!</v>
      </c>
      <c r="AJ1875" s="13" t="str">
        <f>IF($I1875="","",INDEX('Raw Material'!$A$1:$J$75,MATCH(I1875,'Raw Material'!$A$1:$A$75,0),(MATCH(G1875,'Raw Material'!$A$1:$J$1,0))))</f>
        <v/>
      </c>
      <c r="AK1875" s="13" t="str">
        <f t="shared" si="839"/>
        <v>YANLIŞRM</v>
      </c>
      <c r="AL1875" s="153" t="str">
        <f t="shared" si="840"/>
        <v/>
      </c>
    </row>
    <row r="1876" spans="1:38" ht="16.5" customHeight="1">
      <c r="A1876" s="162"/>
      <c r="B1876" s="168"/>
      <c r="C1876" s="169"/>
      <c r="D1876" s="156"/>
      <c r="E1876" s="156"/>
      <c r="F1876" s="175"/>
      <c r="G1876" s="181"/>
      <c r="H1876" s="182"/>
      <c r="I1876" s="182"/>
      <c r="J1876" s="182"/>
      <c r="K1876" s="32"/>
      <c r="L1876" s="179"/>
      <c r="M1876" s="179"/>
      <c r="N1876" s="81"/>
      <c r="O1876" s="185"/>
      <c r="P1876" s="103"/>
      <c r="Q1876" s="84" t="str">
        <f t="shared" si="841"/>
        <v/>
      </c>
      <c r="R1876" s="159"/>
      <c r="S1876" s="28" t="str" cm="1">
        <f t="array" aca="1" ref="S1876" ca="1">IF(INDIRECT("A"&amp;114+$U1876)&lt;&gt;"",114+$U1876,"")</f>
        <v/>
      </c>
      <c r="T1876" s="28" t="str">
        <f t="shared" ca="1" si="842"/>
        <v>$B</v>
      </c>
      <c r="U1876" s="29">
        <f t="shared" si="848"/>
        <v>1752</v>
      </c>
      <c r="V1876" s="29">
        <v>146.833333333345</v>
      </c>
      <c r="W1876" s="29">
        <f t="shared" si="849"/>
        <v>146</v>
      </c>
      <c r="X1876" s="41" t="str" cm="1">
        <f t="array" aca="1" ref="X1876" ca="1">IFERROR(INDEX('PC&amp;PD'!$A$1:$AP$15,ROW('PC&amp;PD'!$A$15),MATCH(INDIRECT(T1876),'PC&amp;PD'!$A$1:$AP$1,0)),"")</f>
        <v/>
      </c>
      <c r="Z1876" s="155"/>
      <c r="AA1876" s="13" t="str">
        <f t="shared" si="838"/>
        <v/>
      </c>
      <c r="AB1876" s="155"/>
      <c r="AC1876" s="13" t="str">
        <f t="shared" ca="1" si="843"/>
        <v>$AB</v>
      </c>
      <c r="AD1876" s="13" t="str" cm="1">
        <f t="array" aca="1" ref="AD1876" ca="1">IFERROR(IF((LEFT(INDIRECT("$F"&amp;$S1876),4))="GOTS",IF($G1876="Organic","GOTS_Organic_raw",(IF($G1876="Responsible","GOTS_Responsible",(IF($G1876="No Attribute (Conventional)","GOTS_conventional",(IF($G1876="Recycled Pre/Post-Consumer","GOTS_pre_post",(IF($G1876="In-Conversion","GOTS_in_conversion",(IF($G1876="Sustainably Sourced","Sustainably_sourced",""))))))))))),IF($G1876="Organic","Organic",(IF($G1876="Responsible","Responsible",(IF($G1876="No Attribute (Conventional)","No_Attribute_Conventional",(IF($G1876="Recycled Pre/Post-Consumer","Recycled_Pre_Post_Consumer",(IF($G1876="In-Conversion","In_Conversion",(IF($G1876="Recycled Pre-Consumer","Recycled_Pre_Consumer",(IF($G1876="Recycled Post-Consumer","Recycled_Post_Consumer",(IF($G1876="Sustainably Sourced","Sustainably_sourced","")))))))))))))))),"")</f>
        <v/>
      </c>
      <c r="AE1876" s="13" t="e" cm="1">
        <f t="array" aca="1" ref="AE1876" ca="1">IF(INDIRECT("$F"&amp;$S1876)="","",IF(LEFT(INDIRECT("$F"&amp;$S1876),3)="GRS","GRS_RCS_RM",IF((LEFT(INDIRECT("$F"&amp;$S1876),3))="RCS","GRS_RCS_RM",IF(INDIRECT("$F"&amp;$S1876)="OCS (No Label)","OCS_Conversion_RM",IF(LEFT(INDIRECT("$F"&amp;$S1876),3)="OCS","OCS_RM",IF(RIGHT(INDIRECT("$F"&amp;$S1876),10)="conversion","GOTS_RM_conversion",IF((LEFT(INDIRECT("$F"&amp;$S1876),4))="GOTS","GOTS_RM","Responsible_RM")))))))</f>
        <v>#REF!</v>
      </c>
      <c r="AF1876" s="13" t="str" cm="1">
        <f t="array" aca="1" ref="AF1876" ca="1">IF($S1876="","",INDIRECT("$Z"&amp;$S1876))</f>
        <v/>
      </c>
      <c r="AG1876" s="155"/>
      <c r="AH1876" s="13" t="str" cm="1">
        <f t="array" aca="1" ref="AH1876" ca="1">IFERROR(INDIRECT("$ag"&amp;S1876),"")</f>
        <v/>
      </c>
      <c r="AI1876" s="13" t="e" cm="1">
        <f t="array" aca="1" ref="AI1876" ca="1">INDIRECT("O"&amp;S1875)</f>
        <v>#REF!</v>
      </c>
      <c r="AJ1876" s="13" t="str">
        <f>IF($I1876="","",INDEX('Raw Material'!$A$1:$J$75,MATCH(I1876,'Raw Material'!$A$1:$A$75,0),(MATCH(G1876,'Raw Material'!$A$1:$J$1,0))))</f>
        <v/>
      </c>
      <c r="AK1876" s="13" t="str">
        <f t="shared" si="839"/>
        <v>YANLIŞRM</v>
      </c>
      <c r="AL1876" s="153" t="str">
        <f t="shared" si="840"/>
        <v/>
      </c>
    </row>
    <row r="1877" spans="1:38" ht="16.5" customHeight="1" thickBot="1">
      <c r="A1877" s="163"/>
      <c r="B1877" s="170"/>
      <c r="C1877" s="171"/>
      <c r="D1877" s="156"/>
      <c r="E1877" s="156"/>
      <c r="F1877" s="176"/>
      <c r="G1877" s="157"/>
      <c r="H1877" s="158"/>
      <c r="I1877" s="158"/>
      <c r="J1877" s="158"/>
      <c r="K1877" s="33"/>
      <c r="L1877" s="180"/>
      <c r="M1877" s="180"/>
      <c r="N1877" s="82"/>
      <c r="O1877" s="186"/>
      <c r="P1877" s="103"/>
      <c r="Q1877" s="84" t="str">
        <f t="shared" si="841"/>
        <v/>
      </c>
      <c r="R1877" s="159"/>
      <c r="S1877" s="28" t="str" cm="1">
        <f t="array" aca="1" ref="S1877" ca="1">IF(INDIRECT("A"&amp;114+$U1877)&lt;&gt;"",114+$U1877,"")</f>
        <v/>
      </c>
      <c r="T1877" s="28" t="str">
        <f t="shared" ca="1" si="842"/>
        <v>$B</v>
      </c>
      <c r="U1877" s="29">
        <f t="shared" si="848"/>
        <v>1752</v>
      </c>
      <c r="V1877" s="29">
        <v>146.916666666678</v>
      </c>
      <c r="W1877" s="29">
        <f t="shared" si="849"/>
        <v>146</v>
      </c>
      <c r="X1877" s="41" t="str" cm="1">
        <f t="array" aca="1" ref="X1877" ca="1">IFERROR(INDEX('PC&amp;PD'!$A$1:$AP$15,ROW('PC&amp;PD'!$A$15),MATCH(INDIRECT(T1877),'PC&amp;PD'!$A$1:$AP$1,0)),"")</f>
        <v/>
      </c>
      <c r="Z1877" s="155"/>
      <c r="AA1877" s="13" t="str">
        <f t="shared" si="838"/>
        <v/>
      </c>
      <c r="AB1877" s="155"/>
      <c r="AC1877" s="13" t="str">
        <f t="shared" ca="1" si="843"/>
        <v>$AB</v>
      </c>
      <c r="AD1877" s="13" t="str" cm="1">
        <f t="array" aca="1" ref="AD1877" ca="1">IFERROR(IF((LEFT(INDIRECT("$F"&amp;$S1877),4))="GOTS",IF($G1877="Organic","GOTS_Organic_raw",(IF($G1877="Responsible","GOTS_Responsible",(IF($G1877="No Attribute (Conventional)","GOTS_conventional",(IF($G1877="Recycled Pre/Post-Consumer","GOTS_pre_post",(IF($G1877="In-Conversion","GOTS_in_conversion",(IF($G1877="Sustainably Sourced","Sustainably_sourced",""))))))))))),IF($G1877="Organic","Organic",(IF($G1877="Responsible","Responsible",(IF($G1877="No Attribute (Conventional)","No_Attribute_Conventional",(IF($G1877="Recycled Pre/Post-Consumer","Recycled_Pre_Post_Consumer",(IF($G1877="In-Conversion","In_Conversion",(IF($G1877="Recycled Pre-Consumer","Recycled_Pre_Consumer",(IF($G1877="Recycled Post-Consumer","Recycled_Post_Consumer",(IF($G1877="Sustainably Sourced","Sustainably_sourced","")))))))))))))))),"")</f>
        <v/>
      </c>
      <c r="AE1877" s="13" t="e" cm="1">
        <f t="array" aca="1" ref="AE1877" ca="1">IF(INDIRECT("$F"&amp;$S1877)="","",IF(LEFT(INDIRECT("$F"&amp;$S1877),3)="GRS","GRS_RCS_RM",IF((LEFT(INDIRECT("$F"&amp;$S1877),3))="RCS","GRS_RCS_RM",IF(INDIRECT("$F"&amp;$S1877)="OCS (No Label)","OCS_Conversion_RM",IF(LEFT(INDIRECT("$F"&amp;$S1877),3)="OCS","OCS_RM",IF(RIGHT(INDIRECT("$F"&amp;$S1877),10)="conversion","GOTS_RM_conversion",IF((LEFT(INDIRECT("$F"&amp;$S1877),4))="GOTS","GOTS_RM","Responsible_RM")))))))</f>
        <v>#REF!</v>
      </c>
      <c r="AF1877" s="13" t="str" cm="1">
        <f t="array" aca="1" ref="AF1877" ca="1">IF($S1877="","",INDIRECT("$Z"&amp;$S1877))</f>
        <v/>
      </c>
      <c r="AG1877" s="155"/>
      <c r="AH1877" s="13" t="str" cm="1">
        <f t="array" aca="1" ref="AH1877" ca="1">IFERROR(INDIRECT("$ag"&amp;S1877),"")</f>
        <v/>
      </c>
      <c r="AI1877" s="13" t="e" cm="1">
        <f t="array" aca="1" ref="AI1877" ca="1">INDIRECT("O"&amp;S1876)</f>
        <v>#REF!</v>
      </c>
      <c r="AJ1877" s="13" t="str">
        <f>IF($I1877="","",INDEX('Raw Material'!$A$1:$J$75,MATCH(I1877,'Raw Material'!$A$1:$A$75,0),(MATCH(G1877,'Raw Material'!$A$1:$J$1,0))))</f>
        <v/>
      </c>
      <c r="AK1877" s="13" t="str">
        <f t="shared" si="839"/>
        <v>YANLIŞRM</v>
      </c>
      <c r="AL1877" s="153" t="str">
        <f t="shared" si="840"/>
        <v/>
      </c>
    </row>
    <row r="1878" spans="1:38" ht="16.5" customHeight="1">
      <c r="A1878" s="160" t="str">
        <f>IF(B1878="","",COUNTA($B$114:$B1878))</f>
        <v/>
      </c>
      <c r="B1878" s="164"/>
      <c r="C1878" s="165"/>
      <c r="D1878" s="183"/>
      <c r="E1878" s="183"/>
      <c r="F1878" s="172"/>
      <c r="G1878" s="212"/>
      <c r="H1878" s="206"/>
      <c r="I1878" s="206"/>
      <c r="J1878" s="206"/>
      <c r="K1878" s="31"/>
      <c r="L1878" s="177" t="str">
        <f t="shared" ref="L1878" si="854">IF(R1878="","",LEFT(R1878,LEN(R1878)-2))</f>
        <v/>
      </c>
      <c r="M1878" s="177"/>
      <c r="N1878" s="80"/>
      <c r="O1878" s="184"/>
      <c r="P1878" s="103"/>
      <c r="Q1878" s="84" t="str">
        <f t="shared" si="841"/>
        <v/>
      </c>
      <c r="R1878" s="159" t="str">
        <f t="shared" ref="R1878" si="855">CONCATENATE($Q1878,Q1879,Q1880,Q1881,Q1882,Q1883,$Q1884,$Q1885,$Q1886,$Q1887,Q1888,Q1889)</f>
        <v/>
      </c>
      <c r="S1878" s="28" t="str" cm="1">
        <f t="array" aca="1" ref="S1878" ca="1">IF(INDIRECT("A"&amp;114+$U1878)&lt;&gt;"",114+$U1878,"")</f>
        <v/>
      </c>
      <c r="T1878" s="28" t="str">
        <f t="shared" ca="1" si="842"/>
        <v>$B</v>
      </c>
      <c r="U1878" s="29">
        <f t="shared" si="848"/>
        <v>1764</v>
      </c>
      <c r="V1878" s="29">
        <v>147.00000000001199</v>
      </c>
      <c r="W1878" s="29">
        <f t="shared" si="849"/>
        <v>147</v>
      </c>
      <c r="X1878" s="41" t="str" cm="1">
        <f t="array" aca="1" ref="X1878" ca="1">IFERROR(INDEX('PC&amp;PD'!$A$1:$AP$15,ROW('PC&amp;PD'!$A$15),MATCH(INDIRECT(T1878),'PC&amp;PD'!$A$1:$AP$1,0)),"")</f>
        <v/>
      </c>
      <c r="Z1878" s="155" t="str">
        <f t="shared" ref="Z1878" si="856">IFERROR(IF($F1878="OCS 100","OCS (OCS 100)",IF($F1878="OCS Blended","OCS (OCS Blended)",IF($F1878="OCS (No Label)","OCS (No Label)",IF($F1878="RCS 100","RCS (RCS 100)",IF($F1878="RCS Blended","RCS (RCS Blended)",IF($F1878="GRS","GRS (GRS)",IF($F1878="GRS (No Label)", "GRS (No Label)",IF($F1878="RDS","RDS (RDS)",IF($F1878="RWS","RWS (RWS)",IF($F1878="RAS","RAS (RAS)",IF($F1878="RMS","RMS (RMS)",IF($F1878="GOTS Organic","GOTS (Organic)",IF($F1878="GOTS Made with organic","GOTS (Made with Organic)",IF($F1878="GOTS Organic - in conversion","GOTS (Organic - In Conversion)",IF($F1878="GOTS Made with organic - in conversion","GOTS (Made with Organic - In Conversion)",""))))))))))))))),"")</f>
        <v/>
      </c>
      <c r="AA1878" s="13" t="str">
        <f t="shared" si="838"/>
        <v/>
      </c>
      <c r="AB1878" s="155" t="str">
        <f t="shared" ref="AB1878" si="857">IFERROR(IF($F1878="OCS 100", "OCS_100",IF($F1878="OCS Blended", "OCS_Blended",IF($F1878="OCS (No Label)", "OCS_No_Label",IF($F1878="RCS 100", "RCS_100",IF($F1878="RCS Blended","RCS_Blended",IF($F1878="GRS","GRS",IF($F1878="GRS (No Label)", "GRS_No_Label",IF($F1878="RDS","RDS",IF($F1878="RWS","RWS",IF($F1878="RMS","RMS",IF($F1878="GOTS Organic","GOTS_Organic",IF($F1878="GOTS Made with organic","GOTS_Made_with_organic",IF($F1878="GOTS Organic - in conversion","GOTS_Organic_in_Conversion",IF($F1878="GOTS Made with organic - in conversion","GOTS_Made_with_Organic_in_Conversion",IF($F1878="RAS","RAS",""))))))))))))))),"")</f>
        <v/>
      </c>
      <c r="AC1878" s="13" t="str">
        <f t="shared" ca="1" si="843"/>
        <v>$AB</v>
      </c>
      <c r="AD1878" s="13" t="str" cm="1">
        <f t="array" aca="1" ref="AD1878" ca="1">IFERROR(IF((LEFT(INDIRECT("$F"&amp;$S1878),4))="GOTS",IF($G1878="Organic","GOTS_Organic_raw",(IF($G1878="Responsible","GOTS_Responsible",(IF($G1878="No Attribute (Conventional)","GOTS_conventional",(IF($G1878="Recycled Pre/Post-Consumer","GOTS_pre_post",(IF($G1878="In-Conversion","GOTS_in_conversion",(IF($G1878="Sustainably Sourced","Sustainably_sourced",""))))))))))),IF($G1878="Organic","Organic",(IF($G1878="Responsible","Responsible",(IF($G1878="No Attribute (Conventional)","No_Attribute_Conventional",(IF($G1878="Recycled Pre/Post-Consumer","Recycled_Pre_Post_Consumer",(IF($G1878="In-Conversion","In_Conversion",(IF($G1878="Recycled Pre-Consumer","Recycled_Pre_Consumer",(IF($G1878="Recycled Post-Consumer","Recycled_Post_Consumer",(IF($G1878="Sustainably Sourced","Sustainably_sourced","")))))))))))))))),"")</f>
        <v/>
      </c>
      <c r="AE1878" s="13" t="e" cm="1">
        <f t="array" aca="1" ref="AE1878" ca="1">IF(INDIRECT("$F"&amp;$S1878)="","",IF(LEFT(INDIRECT("$F"&amp;$S1878),3)="GRS","GRS_RCS_RM",IF((LEFT(INDIRECT("$F"&amp;$S1878),3))="RCS","GRS_RCS_RM",IF(INDIRECT("$F"&amp;$S1878)="OCS (No Label)","OCS_Conversion_RM",IF(LEFT(INDIRECT("$F"&amp;$S1878),3)="OCS","OCS_RM",IF(RIGHT(INDIRECT("$F"&amp;$S1878),10)="conversion","GOTS_RM_conversion",IF((LEFT(INDIRECT("$F"&amp;$S1878),4))="GOTS","GOTS_RM","Responsible_RM")))))))</f>
        <v>#REF!</v>
      </c>
      <c r="AF1878" s="13" t="str" cm="1">
        <f t="array" aca="1" ref="AF1878" ca="1">IF($S1878="","",INDIRECT("$Z"&amp;$S1878))</f>
        <v/>
      </c>
      <c r="AG1878" s="155" t="str">
        <f t="shared" ref="AG1878:AG1938" si="858">IF(AND(Y1878="",Y1879="",Y1880="",Y1881="",Y1882="",Y1883="",Y1884="",Y1885="",Y1886="",Y1887="",Y1888="",Y1889=""),"",CONCATENATE(Y1878&amp;", "&amp;Y1879&amp;", "&amp;Y1880&amp;", "&amp;Y1881&amp;", "&amp;Y1882&amp;", "&amp;Y1883&amp;", "&amp;Y1884&amp;", "&amp;Y1885&amp;", "&amp;Y1886&amp;", "&amp;Y1887&amp;", "&amp;Y1888&amp;", "&amp;Y1889))</f>
        <v/>
      </c>
      <c r="AH1878" s="13" t="str" cm="1">
        <f t="array" aca="1" ref="AH1878" ca="1">IFERROR(INDIRECT("$ag"&amp;S1878),"")</f>
        <v/>
      </c>
      <c r="AI1878" s="13" t="e" cm="1">
        <f t="array" aca="1" ref="AI1878" ca="1">INDIRECT("O"&amp;S1877)</f>
        <v>#REF!</v>
      </c>
      <c r="AJ1878" s="13" t="str">
        <f>IF($I1878="","",INDEX('Raw Material'!$A$1:$J$75,MATCH(I1878,'Raw Material'!$A$1:$A$75,0),(MATCH(G1878,'Raw Material'!$A$1:$J$1,0))))</f>
        <v/>
      </c>
      <c r="AK1878" s="13" t="str">
        <f t="shared" si="839"/>
        <v>YANLIŞRM</v>
      </c>
      <c r="AL1878" s="153" t="str">
        <f t="shared" si="840"/>
        <v/>
      </c>
    </row>
    <row r="1879" spans="1:38" ht="16.5" customHeight="1">
      <c r="A1879" s="161"/>
      <c r="B1879" s="166"/>
      <c r="C1879" s="167"/>
      <c r="D1879" s="156"/>
      <c r="E1879" s="156"/>
      <c r="F1879" s="173"/>
      <c r="G1879" s="181"/>
      <c r="H1879" s="182"/>
      <c r="I1879" s="182"/>
      <c r="J1879" s="182"/>
      <c r="K1879" s="32"/>
      <c r="L1879" s="178"/>
      <c r="M1879" s="178"/>
      <c r="N1879" s="81"/>
      <c r="O1879" s="185"/>
      <c r="P1879" s="103"/>
      <c r="Q1879" s="84" t="str">
        <f t="shared" si="841"/>
        <v/>
      </c>
      <c r="R1879" s="159"/>
      <c r="S1879" s="28" t="str" cm="1">
        <f t="array" aca="1" ref="S1879" ca="1">IF(INDIRECT("A"&amp;114+$U1879)&lt;&gt;"",114+$U1879,"")</f>
        <v/>
      </c>
      <c r="T1879" s="28" t="str">
        <f t="shared" ca="1" si="842"/>
        <v>$B</v>
      </c>
      <c r="U1879" s="29">
        <f t="shared" si="848"/>
        <v>1764</v>
      </c>
      <c r="V1879" s="29">
        <v>147.083333333345</v>
      </c>
      <c r="W1879" s="29">
        <f t="shared" si="849"/>
        <v>147</v>
      </c>
      <c r="X1879" s="41" t="str" cm="1">
        <f t="array" aca="1" ref="X1879" ca="1">IFERROR(INDEX('PC&amp;PD'!$A$1:$AP$15,ROW('PC&amp;PD'!$A$15),MATCH(INDIRECT(T1879),'PC&amp;PD'!$A$1:$AP$1,0)),"")</f>
        <v/>
      </c>
      <c r="Z1879" s="155"/>
      <c r="AA1879" s="13" t="str">
        <f t="shared" si="838"/>
        <v/>
      </c>
      <c r="AB1879" s="155"/>
      <c r="AC1879" s="13" t="str">
        <f t="shared" ca="1" si="843"/>
        <v>$AB</v>
      </c>
      <c r="AD1879" s="13" t="str" cm="1">
        <f t="array" aca="1" ref="AD1879" ca="1">IFERROR(IF((LEFT(INDIRECT("$F"&amp;$S1879),4))="GOTS",IF($G1879="Organic","GOTS_Organic_raw",(IF($G1879="Responsible","GOTS_Responsible",(IF($G1879="No Attribute (Conventional)","GOTS_conventional",(IF($G1879="Recycled Pre/Post-Consumer","GOTS_pre_post",(IF($G1879="In-Conversion","GOTS_in_conversion",(IF($G1879="Sustainably Sourced","Sustainably_sourced",""))))))))))),IF($G1879="Organic","Organic",(IF($G1879="Responsible","Responsible",(IF($G1879="No Attribute (Conventional)","No_Attribute_Conventional",(IF($G1879="Recycled Pre/Post-Consumer","Recycled_Pre_Post_Consumer",(IF($G1879="In-Conversion","In_Conversion",(IF($G1879="Recycled Pre-Consumer","Recycled_Pre_Consumer",(IF($G1879="Recycled Post-Consumer","Recycled_Post_Consumer",(IF($G1879="Sustainably Sourced","Sustainably_sourced","")))))))))))))))),"")</f>
        <v/>
      </c>
      <c r="AE1879" s="13" t="e" cm="1">
        <f t="array" aca="1" ref="AE1879" ca="1">IF(INDIRECT("$F"&amp;$S1879)="","",IF(LEFT(INDIRECT("$F"&amp;$S1879),3)="GRS","GRS_RCS_RM",IF((LEFT(INDIRECT("$F"&amp;$S1879),3))="RCS","GRS_RCS_RM",IF(INDIRECT("$F"&amp;$S1879)="OCS (No Label)","OCS_Conversion_RM",IF(LEFT(INDIRECT("$F"&amp;$S1879),3)="OCS","OCS_RM",IF(RIGHT(INDIRECT("$F"&amp;$S1879),10)="conversion","GOTS_RM_conversion",IF((LEFT(INDIRECT("$F"&amp;$S1879),4))="GOTS","GOTS_RM","Responsible_RM")))))))</f>
        <v>#REF!</v>
      </c>
      <c r="AF1879" s="13" t="str" cm="1">
        <f t="array" aca="1" ref="AF1879" ca="1">IF($S1879="","",INDIRECT("$Z"&amp;$S1879))</f>
        <v/>
      </c>
      <c r="AG1879" s="155"/>
      <c r="AH1879" s="13" t="str" cm="1">
        <f t="array" aca="1" ref="AH1879" ca="1">IFERROR(INDIRECT("$ag"&amp;S1879),"")</f>
        <v/>
      </c>
      <c r="AI1879" s="13" t="e" cm="1">
        <f t="array" aca="1" ref="AI1879" ca="1">INDIRECT("O"&amp;S1878)</f>
        <v>#REF!</v>
      </c>
      <c r="AJ1879" s="13" t="str">
        <f>IF($I1879="","",INDEX('Raw Material'!$A$1:$J$75,MATCH(I1879,'Raw Material'!$A$1:$A$75,0),(MATCH(G1879,'Raw Material'!$A$1:$J$1,0))))</f>
        <v/>
      </c>
      <c r="AK1879" s="13" t="str">
        <f t="shared" si="839"/>
        <v>YANLIŞRM</v>
      </c>
      <c r="AL1879" s="153" t="str">
        <f t="shared" si="840"/>
        <v/>
      </c>
    </row>
    <row r="1880" spans="1:38" ht="16.5" customHeight="1">
      <c r="A1880" s="161"/>
      <c r="B1880" s="166"/>
      <c r="C1880" s="167"/>
      <c r="D1880" s="156"/>
      <c r="E1880" s="156"/>
      <c r="F1880" s="173"/>
      <c r="G1880" s="181"/>
      <c r="H1880" s="182"/>
      <c r="I1880" s="182"/>
      <c r="J1880" s="182"/>
      <c r="K1880" s="32"/>
      <c r="L1880" s="178"/>
      <c r="M1880" s="178"/>
      <c r="N1880" s="81"/>
      <c r="O1880" s="185"/>
      <c r="P1880" s="103"/>
      <c r="Q1880" s="84" t="str">
        <f t="shared" si="841"/>
        <v/>
      </c>
      <c r="R1880" s="159"/>
      <c r="S1880" s="28" t="str" cm="1">
        <f t="array" aca="1" ref="S1880" ca="1">IF(INDIRECT("A"&amp;114+$U1880)&lt;&gt;"",114+$U1880,"")</f>
        <v/>
      </c>
      <c r="T1880" s="28" t="str">
        <f t="shared" ca="1" si="842"/>
        <v>$B</v>
      </c>
      <c r="U1880" s="29">
        <f t="shared" si="848"/>
        <v>1764</v>
      </c>
      <c r="V1880" s="29">
        <v>147.166666666678</v>
      </c>
      <c r="W1880" s="29">
        <f t="shared" si="849"/>
        <v>147</v>
      </c>
      <c r="X1880" s="41" t="str" cm="1">
        <f t="array" aca="1" ref="X1880" ca="1">IFERROR(INDEX('PC&amp;PD'!$A$1:$AP$15,ROW('PC&amp;PD'!$A$15),MATCH(INDIRECT(T1880),'PC&amp;PD'!$A$1:$AP$1,0)),"")</f>
        <v/>
      </c>
      <c r="Z1880" s="155"/>
      <c r="AA1880" s="13" t="str">
        <f t="shared" si="838"/>
        <v/>
      </c>
      <c r="AB1880" s="155"/>
      <c r="AC1880" s="13" t="str">
        <f t="shared" ca="1" si="843"/>
        <v>$AB</v>
      </c>
      <c r="AD1880" s="13" t="str" cm="1">
        <f t="array" aca="1" ref="AD1880" ca="1">IFERROR(IF((LEFT(INDIRECT("$F"&amp;$S1880),4))="GOTS",IF($G1880="Organic","GOTS_Organic_raw",(IF($G1880="Responsible","GOTS_Responsible",(IF($G1880="No Attribute (Conventional)","GOTS_conventional",(IF($G1880="Recycled Pre/Post-Consumer","GOTS_pre_post",(IF($G1880="In-Conversion","GOTS_in_conversion",(IF($G1880="Sustainably Sourced","Sustainably_sourced",""))))))))))),IF($G1880="Organic","Organic",(IF($G1880="Responsible","Responsible",(IF($G1880="No Attribute (Conventional)","No_Attribute_Conventional",(IF($G1880="Recycled Pre/Post-Consumer","Recycled_Pre_Post_Consumer",(IF($G1880="In-Conversion","In_Conversion",(IF($G1880="Recycled Pre-Consumer","Recycled_Pre_Consumer",(IF($G1880="Recycled Post-Consumer","Recycled_Post_Consumer",(IF($G1880="Sustainably Sourced","Sustainably_sourced","")))))))))))))))),"")</f>
        <v/>
      </c>
      <c r="AE1880" s="13" t="e" cm="1">
        <f t="array" aca="1" ref="AE1880" ca="1">IF(INDIRECT("$F"&amp;$S1880)="","",IF(LEFT(INDIRECT("$F"&amp;$S1880),3)="GRS","GRS_RCS_RM",IF((LEFT(INDIRECT("$F"&amp;$S1880),3))="RCS","GRS_RCS_RM",IF(INDIRECT("$F"&amp;$S1880)="OCS (No Label)","OCS_Conversion_RM",IF(LEFT(INDIRECT("$F"&amp;$S1880),3)="OCS","OCS_RM",IF(RIGHT(INDIRECT("$F"&amp;$S1880),10)="conversion","GOTS_RM_conversion",IF((LEFT(INDIRECT("$F"&amp;$S1880),4))="GOTS","GOTS_RM","Responsible_RM")))))))</f>
        <v>#REF!</v>
      </c>
      <c r="AF1880" s="13" t="str" cm="1">
        <f t="array" aca="1" ref="AF1880" ca="1">IF($S1880="","",INDIRECT("$Z"&amp;$S1880))</f>
        <v/>
      </c>
      <c r="AG1880" s="155"/>
      <c r="AH1880" s="13" t="str" cm="1">
        <f t="array" aca="1" ref="AH1880" ca="1">IFERROR(INDIRECT("$ag"&amp;S1880),"")</f>
        <v/>
      </c>
      <c r="AI1880" s="13" t="e" cm="1">
        <f t="array" aca="1" ref="AI1880" ca="1">INDIRECT("O"&amp;S1879)</f>
        <v>#REF!</v>
      </c>
      <c r="AJ1880" s="13" t="str">
        <f>IF($I1880="","",INDEX('Raw Material'!$A$1:$J$75,MATCH(I1880,'Raw Material'!$A$1:$A$75,0),(MATCH(G1880,'Raw Material'!$A$1:$J$1,0))))</f>
        <v/>
      </c>
      <c r="AK1880" s="13" t="str">
        <f t="shared" si="839"/>
        <v>YANLIŞRM</v>
      </c>
      <c r="AL1880" s="153" t="str">
        <f t="shared" si="840"/>
        <v/>
      </c>
    </row>
    <row r="1881" spans="1:38" ht="16.5" customHeight="1">
      <c r="A1881" s="161"/>
      <c r="B1881" s="166"/>
      <c r="C1881" s="167"/>
      <c r="D1881" s="156"/>
      <c r="E1881" s="156"/>
      <c r="F1881" s="174"/>
      <c r="G1881" s="181"/>
      <c r="H1881" s="182"/>
      <c r="I1881" s="182"/>
      <c r="J1881" s="182"/>
      <c r="K1881" s="32"/>
      <c r="L1881" s="178"/>
      <c r="M1881" s="178"/>
      <c r="N1881" s="81"/>
      <c r="O1881" s="185"/>
      <c r="P1881" s="103"/>
      <c r="Q1881" s="84" t="str">
        <f t="shared" si="841"/>
        <v/>
      </c>
      <c r="R1881" s="159"/>
      <c r="S1881" s="28" t="str" cm="1">
        <f t="array" aca="1" ref="S1881" ca="1">IF(INDIRECT("A"&amp;114+$U1881)&lt;&gt;"",114+$U1881,"")</f>
        <v/>
      </c>
      <c r="T1881" s="28" t="str">
        <f t="shared" ca="1" si="842"/>
        <v>$B</v>
      </c>
      <c r="U1881" s="29">
        <f t="shared" si="848"/>
        <v>1764</v>
      </c>
      <c r="V1881" s="29">
        <v>147.25000000001199</v>
      </c>
      <c r="W1881" s="29">
        <f t="shared" si="849"/>
        <v>147</v>
      </c>
      <c r="X1881" s="41" t="str" cm="1">
        <f t="array" aca="1" ref="X1881" ca="1">IFERROR(INDEX('PC&amp;PD'!$A$1:$AP$15,ROW('PC&amp;PD'!$A$15),MATCH(INDIRECT(T1881),'PC&amp;PD'!$A$1:$AP$1,0)),"")</f>
        <v/>
      </c>
      <c r="Z1881" s="155"/>
      <c r="AA1881" s="13" t="str">
        <f t="shared" si="838"/>
        <v/>
      </c>
      <c r="AB1881" s="155"/>
      <c r="AC1881" s="13" t="str">
        <f t="shared" ca="1" si="843"/>
        <v>$AB</v>
      </c>
      <c r="AD1881" s="13" t="str" cm="1">
        <f t="array" aca="1" ref="AD1881" ca="1">IFERROR(IF((LEFT(INDIRECT("$F"&amp;$S1881),4))="GOTS",IF($G1881="Organic","GOTS_Organic_raw",(IF($G1881="Responsible","GOTS_Responsible",(IF($G1881="No Attribute (Conventional)","GOTS_conventional",(IF($G1881="Recycled Pre/Post-Consumer","GOTS_pre_post",(IF($G1881="In-Conversion","GOTS_in_conversion",(IF($G1881="Sustainably Sourced","Sustainably_sourced",""))))))))))),IF($G1881="Organic","Organic",(IF($G1881="Responsible","Responsible",(IF($G1881="No Attribute (Conventional)","No_Attribute_Conventional",(IF($G1881="Recycled Pre/Post-Consumer","Recycled_Pre_Post_Consumer",(IF($G1881="In-Conversion","In_Conversion",(IF($G1881="Recycled Pre-Consumer","Recycled_Pre_Consumer",(IF($G1881="Recycled Post-Consumer","Recycled_Post_Consumer",(IF($G1881="Sustainably Sourced","Sustainably_sourced","")))))))))))))))),"")</f>
        <v/>
      </c>
      <c r="AE1881" s="13" t="e" cm="1">
        <f t="array" aca="1" ref="AE1881" ca="1">IF(INDIRECT("$F"&amp;$S1881)="","",IF(LEFT(INDIRECT("$F"&amp;$S1881),3)="GRS","GRS_RCS_RM",IF((LEFT(INDIRECT("$F"&amp;$S1881),3))="RCS","GRS_RCS_RM",IF(INDIRECT("$F"&amp;$S1881)="OCS (No Label)","OCS_Conversion_RM",IF(LEFT(INDIRECT("$F"&amp;$S1881),3)="OCS","OCS_RM",IF(RIGHT(INDIRECT("$F"&amp;$S1881),10)="conversion","GOTS_RM_conversion",IF((LEFT(INDIRECT("$F"&amp;$S1881),4))="GOTS","GOTS_RM","Responsible_RM")))))))</f>
        <v>#REF!</v>
      </c>
      <c r="AF1881" s="13" t="str" cm="1">
        <f t="array" aca="1" ref="AF1881" ca="1">IF($S1881="","",INDIRECT("$Z"&amp;$S1881))</f>
        <v/>
      </c>
      <c r="AG1881" s="155"/>
      <c r="AH1881" s="13" t="str" cm="1">
        <f t="array" aca="1" ref="AH1881" ca="1">IFERROR(INDIRECT("$ag"&amp;S1881),"")</f>
        <v/>
      </c>
      <c r="AI1881" s="13" t="e" cm="1">
        <f t="array" aca="1" ref="AI1881" ca="1">INDIRECT("O"&amp;S1880)</f>
        <v>#REF!</v>
      </c>
      <c r="AJ1881" s="13" t="str">
        <f>IF($I1881="","",INDEX('Raw Material'!$A$1:$J$75,MATCH(I1881,'Raw Material'!$A$1:$A$75,0),(MATCH(G1881,'Raw Material'!$A$1:$J$1,0))))</f>
        <v/>
      </c>
      <c r="AK1881" s="13" t="str">
        <f t="shared" si="839"/>
        <v>YANLIŞRM</v>
      </c>
      <c r="AL1881" s="153" t="str">
        <f t="shared" si="840"/>
        <v/>
      </c>
    </row>
    <row r="1882" spans="1:38" ht="16.5" customHeight="1">
      <c r="A1882" s="161"/>
      <c r="B1882" s="166"/>
      <c r="C1882" s="167"/>
      <c r="D1882" s="156"/>
      <c r="E1882" s="156"/>
      <c r="F1882" s="174"/>
      <c r="G1882" s="181"/>
      <c r="H1882" s="182"/>
      <c r="I1882" s="182"/>
      <c r="J1882" s="182"/>
      <c r="K1882" s="32"/>
      <c r="L1882" s="178"/>
      <c r="M1882" s="178"/>
      <c r="N1882" s="81"/>
      <c r="O1882" s="185"/>
      <c r="P1882" s="103"/>
      <c r="Q1882" s="84" t="str">
        <f t="shared" si="841"/>
        <v/>
      </c>
      <c r="R1882" s="159"/>
      <c r="S1882" s="28" t="str" cm="1">
        <f t="array" aca="1" ref="S1882" ca="1">IF(INDIRECT("A"&amp;114+$U1882)&lt;&gt;"",114+$U1882,"")</f>
        <v/>
      </c>
      <c r="T1882" s="28" t="str">
        <f t="shared" ca="1" si="842"/>
        <v>$B</v>
      </c>
      <c r="U1882" s="29">
        <f t="shared" si="848"/>
        <v>1764</v>
      </c>
      <c r="V1882" s="29">
        <v>147.333333333345</v>
      </c>
      <c r="W1882" s="29">
        <f t="shared" si="849"/>
        <v>147</v>
      </c>
      <c r="X1882" s="41" t="str" cm="1">
        <f t="array" aca="1" ref="X1882" ca="1">IFERROR(INDEX('PC&amp;PD'!$A$1:$AP$15,ROW('PC&amp;PD'!$A$15),MATCH(INDIRECT(T1882),'PC&amp;PD'!$A$1:$AP$1,0)),"")</f>
        <v/>
      </c>
      <c r="Z1882" s="155"/>
      <c r="AA1882" s="13" t="str">
        <f t="shared" si="838"/>
        <v/>
      </c>
      <c r="AB1882" s="155"/>
      <c r="AC1882" s="13" t="str">
        <f t="shared" ca="1" si="843"/>
        <v>$AB</v>
      </c>
      <c r="AD1882" s="13" t="str" cm="1">
        <f t="array" aca="1" ref="AD1882" ca="1">IFERROR(IF((LEFT(INDIRECT("$F"&amp;$S1882),4))="GOTS",IF($G1882="Organic","GOTS_Organic_raw",(IF($G1882="Responsible","GOTS_Responsible",(IF($G1882="No Attribute (Conventional)","GOTS_conventional",(IF($G1882="Recycled Pre/Post-Consumer","GOTS_pre_post",(IF($G1882="In-Conversion","GOTS_in_conversion",(IF($G1882="Sustainably Sourced","Sustainably_sourced",""))))))))))),IF($G1882="Organic","Organic",(IF($G1882="Responsible","Responsible",(IF($G1882="No Attribute (Conventional)","No_Attribute_Conventional",(IF($G1882="Recycled Pre/Post-Consumer","Recycled_Pre_Post_Consumer",(IF($G1882="In-Conversion","In_Conversion",(IF($G1882="Recycled Pre-Consumer","Recycled_Pre_Consumer",(IF($G1882="Recycled Post-Consumer","Recycled_Post_Consumer",(IF($G1882="Sustainably Sourced","Sustainably_sourced","")))))))))))))))),"")</f>
        <v/>
      </c>
      <c r="AE1882" s="13" t="e" cm="1">
        <f t="array" aca="1" ref="AE1882" ca="1">IF(INDIRECT("$F"&amp;$S1882)="","",IF(LEFT(INDIRECT("$F"&amp;$S1882),3)="GRS","GRS_RCS_RM",IF((LEFT(INDIRECT("$F"&amp;$S1882),3))="RCS","GRS_RCS_RM",IF(INDIRECT("$F"&amp;$S1882)="OCS (No Label)","OCS_Conversion_RM",IF(LEFT(INDIRECT("$F"&amp;$S1882),3)="OCS","OCS_RM",IF(RIGHT(INDIRECT("$F"&amp;$S1882),10)="conversion","GOTS_RM_conversion",IF((LEFT(INDIRECT("$F"&amp;$S1882),4))="GOTS","GOTS_RM","Responsible_RM")))))))</f>
        <v>#REF!</v>
      </c>
      <c r="AF1882" s="13" t="str" cm="1">
        <f t="array" aca="1" ref="AF1882" ca="1">IF($S1882="","",INDIRECT("$Z"&amp;$S1882))</f>
        <v/>
      </c>
      <c r="AG1882" s="155"/>
      <c r="AH1882" s="13" t="str" cm="1">
        <f t="array" aca="1" ref="AH1882" ca="1">IFERROR(INDIRECT("$ag"&amp;S1882),"")</f>
        <v/>
      </c>
      <c r="AI1882" s="13" t="e" cm="1">
        <f t="array" aca="1" ref="AI1882" ca="1">INDIRECT("O"&amp;S1881)</f>
        <v>#REF!</v>
      </c>
      <c r="AJ1882" s="13" t="str">
        <f>IF($I1882="","",INDEX('Raw Material'!$A$1:$J$75,MATCH(I1882,'Raw Material'!$A$1:$A$75,0),(MATCH(G1882,'Raw Material'!$A$1:$J$1,0))))</f>
        <v/>
      </c>
      <c r="AK1882" s="13" t="str">
        <f t="shared" si="839"/>
        <v>YANLIŞRM</v>
      </c>
      <c r="AL1882" s="153" t="str">
        <f t="shared" si="840"/>
        <v/>
      </c>
    </row>
    <row r="1883" spans="1:38" ht="16.5" customHeight="1">
      <c r="A1883" s="161"/>
      <c r="B1883" s="166"/>
      <c r="C1883" s="167"/>
      <c r="D1883" s="156"/>
      <c r="E1883" s="156"/>
      <c r="F1883" s="174"/>
      <c r="G1883" s="181"/>
      <c r="H1883" s="182"/>
      <c r="I1883" s="182"/>
      <c r="J1883" s="182"/>
      <c r="K1883" s="32"/>
      <c r="L1883" s="178"/>
      <c r="M1883" s="178"/>
      <c r="N1883" s="81"/>
      <c r="O1883" s="185"/>
      <c r="P1883" s="103"/>
      <c r="Q1883" s="84" t="str">
        <f t="shared" si="841"/>
        <v/>
      </c>
      <c r="R1883" s="159"/>
      <c r="S1883" s="28" t="str" cm="1">
        <f t="array" aca="1" ref="S1883" ca="1">IF(INDIRECT("A"&amp;114+$U1883)&lt;&gt;"",114+$U1883,"")</f>
        <v/>
      </c>
      <c r="T1883" s="28" t="str">
        <f t="shared" ca="1" si="842"/>
        <v>$B</v>
      </c>
      <c r="U1883" s="29">
        <f t="shared" si="848"/>
        <v>1764</v>
      </c>
      <c r="V1883" s="29">
        <v>147.416666666678</v>
      </c>
      <c r="W1883" s="29">
        <f t="shared" si="849"/>
        <v>147</v>
      </c>
      <c r="X1883" s="41" t="str" cm="1">
        <f t="array" aca="1" ref="X1883" ca="1">IFERROR(INDEX('PC&amp;PD'!$A$1:$AP$15,ROW('PC&amp;PD'!$A$15),MATCH(INDIRECT(T1883),'PC&amp;PD'!$A$1:$AP$1,0)),"")</f>
        <v/>
      </c>
      <c r="Z1883" s="155"/>
      <c r="AA1883" s="13" t="str">
        <f t="shared" si="838"/>
        <v/>
      </c>
      <c r="AB1883" s="155"/>
      <c r="AC1883" s="13" t="str">
        <f t="shared" ca="1" si="843"/>
        <v>$AB</v>
      </c>
      <c r="AD1883" s="13" t="str" cm="1">
        <f t="array" aca="1" ref="AD1883" ca="1">IFERROR(IF((LEFT(INDIRECT("$F"&amp;$S1883),4))="GOTS",IF($G1883="Organic","GOTS_Organic_raw",(IF($G1883="Responsible","GOTS_Responsible",(IF($G1883="No Attribute (Conventional)","GOTS_conventional",(IF($G1883="Recycled Pre/Post-Consumer","GOTS_pre_post",(IF($G1883="In-Conversion","GOTS_in_conversion",(IF($G1883="Sustainably Sourced","Sustainably_sourced",""))))))))))),IF($G1883="Organic","Organic",(IF($G1883="Responsible","Responsible",(IF($G1883="No Attribute (Conventional)","No_Attribute_Conventional",(IF($G1883="Recycled Pre/Post-Consumer","Recycled_Pre_Post_Consumer",(IF($G1883="In-Conversion","In_Conversion",(IF($G1883="Recycled Pre-Consumer","Recycled_Pre_Consumer",(IF($G1883="Recycled Post-Consumer","Recycled_Post_Consumer",(IF($G1883="Sustainably Sourced","Sustainably_sourced","")))))))))))))))),"")</f>
        <v/>
      </c>
      <c r="AE1883" s="13" t="e" cm="1">
        <f t="array" aca="1" ref="AE1883" ca="1">IF(INDIRECT("$F"&amp;$S1883)="","",IF(LEFT(INDIRECT("$F"&amp;$S1883),3)="GRS","GRS_RCS_RM",IF((LEFT(INDIRECT("$F"&amp;$S1883),3))="RCS","GRS_RCS_RM",IF(INDIRECT("$F"&amp;$S1883)="OCS (No Label)","OCS_Conversion_RM",IF(LEFT(INDIRECT("$F"&amp;$S1883),3)="OCS","OCS_RM",IF(RIGHT(INDIRECT("$F"&amp;$S1883),10)="conversion","GOTS_RM_conversion",IF((LEFT(INDIRECT("$F"&amp;$S1883),4))="GOTS","GOTS_RM","Responsible_RM")))))))</f>
        <v>#REF!</v>
      </c>
      <c r="AF1883" s="13" t="str" cm="1">
        <f t="array" aca="1" ref="AF1883" ca="1">IF($S1883="","",INDIRECT("$Z"&amp;$S1883))</f>
        <v/>
      </c>
      <c r="AG1883" s="155"/>
      <c r="AH1883" s="13" t="str" cm="1">
        <f t="array" aca="1" ref="AH1883" ca="1">IFERROR(INDIRECT("$ag"&amp;S1883),"")</f>
        <v/>
      </c>
      <c r="AI1883" s="13" t="e" cm="1">
        <f t="array" aca="1" ref="AI1883" ca="1">INDIRECT("O"&amp;S1882)</f>
        <v>#REF!</v>
      </c>
      <c r="AJ1883" s="13" t="str">
        <f>IF($I1883="","",INDEX('Raw Material'!$A$1:$J$75,MATCH(I1883,'Raw Material'!$A$1:$A$75,0),(MATCH(G1883,'Raw Material'!$A$1:$J$1,0))))</f>
        <v/>
      </c>
      <c r="AK1883" s="13" t="str">
        <f t="shared" si="839"/>
        <v>YANLIŞRM</v>
      </c>
      <c r="AL1883" s="153" t="str">
        <f t="shared" si="840"/>
        <v/>
      </c>
    </row>
    <row r="1884" spans="1:38" ht="16.5" customHeight="1">
      <c r="A1884" s="162"/>
      <c r="B1884" s="168"/>
      <c r="C1884" s="169"/>
      <c r="D1884" s="156"/>
      <c r="E1884" s="156"/>
      <c r="F1884" s="175"/>
      <c r="G1884" s="181"/>
      <c r="H1884" s="182"/>
      <c r="I1884" s="182"/>
      <c r="J1884" s="182"/>
      <c r="K1884" s="32"/>
      <c r="L1884" s="179"/>
      <c r="M1884" s="179"/>
      <c r="N1884" s="81"/>
      <c r="O1884" s="185"/>
      <c r="P1884" s="103"/>
      <c r="Q1884" s="84" t="str">
        <f t="shared" si="841"/>
        <v/>
      </c>
      <c r="R1884" s="159"/>
      <c r="S1884" s="28" t="str" cm="1">
        <f t="array" aca="1" ref="S1884" ca="1">IF(INDIRECT("A"&amp;114+$U1884)&lt;&gt;"",114+$U1884,"")</f>
        <v/>
      </c>
      <c r="T1884" s="28" t="str">
        <f t="shared" ca="1" si="842"/>
        <v>$B</v>
      </c>
      <c r="U1884" s="29">
        <f t="shared" si="848"/>
        <v>1764</v>
      </c>
      <c r="V1884" s="29">
        <v>147.50000000001199</v>
      </c>
      <c r="W1884" s="29">
        <f t="shared" si="849"/>
        <v>147</v>
      </c>
      <c r="X1884" s="41" t="str" cm="1">
        <f t="array" aca="1" ref="X1884" ca="1">IFERROR(INDEX('PC&amp;PD'!$A$1:$AP$15,ROW('PC&amp;PD'!$A$15),MATCH(INDIRECT(T1884),'PC&amp;PD'!$A$1:$AP$1,0)),"")</f>
        <v/>
      </c>
      <c r="Z1884" s="155"/>
      <c r="AA1884" s="13" t="str">
        <f t="shared" si="838"/>
        <v/>
      </c>
      <c r="AB1884" s="155"/>
      <c r="AC1884" s="13" t="str">
        <f t="shared" ca="1" si="843"/>
        <v>$AB</v>
      </c>
      <c r="AD1884" s="13" t="str" cm="1">
        <f t="array" aca="1" ref="AD1884" ca="1">IFERROR(IF((LEFT(INDIRECT("$F"&amp;$S1884),4))="GOTS",IF($G1884="Organic","GOTS_Organic_raw",(IF($G1884="Responsible","GOTS_Responsible",(IF($G1884="No Attribute (Conventional)","GOTS_conventional",(IF($G1884="Recycled Pre/Post-Consumer","GOTS_pre_post",(IF($G1884="In-Conversion","GOTS_in_conversion",(IF($G1884="Sustainably Sourced","Sustainably_sourced",""))))))))))),IF($G1884="Organic","Organic",(IF($G1884="Responsible","Responsible",(IF($G1884="No Attribute (Conventional)","No_Attribute_Conventional",(IF($G1884="Recycled Pre/Post-Consumer","Recycled_Pre_Post_Consumer",(IF($G1884="In-Conversion","In_Conversion",(IF($G1884="Recycled Pre-Consumer","Recycled_Pre_Consumer",(IF($G1884="Recycled Post-Consumer","Recycled_Post_Consumer",(IF($G1884="Sustainably Sourced","Sustainably_sourced","")))))))))))))))),"")</f>
        <v/>
      </c>
      <c r="AE1884" s="13" t="e" cm="1">
        <f t="array" aca="1" ref="AE1884" ca="1">IF(INDIRECT("$F"&amp;$S1884)="","",IF(LEFT(INDIRECT("$F"&amp;$S1884),3)="GRS","GRS_RCS_RM",IF((LEFT(INDIRECT("$F"&amp;$S1884),3))="RCS","GRS_RCS_RM",IF(INDIRECT("$F"&amp;$S1884)="OCS (No Label)","OCS_Conversion_RM",IF(LEFT(INDIRECT("$F"&amp;$S1884),3)="OCS","OCS_RM",IF(RIGHT(INDIRECT("$F"&amp;$S1884),10)="conversion","GOTS_RM_conversion",IF((LEFT(INDIRECT("$F"&amp;$S1884),4))="GOTS","GOTS_RM","Responsible_RM")))))))</f>
        <v>#REF!</v>
      </c>
      <c r="AF1884" s="13" t="str" cm="1">
        <f t="array" aca="1" ref="AF1884" ca="1">IF($S1884="","",INDIRECT("$Z"&amp;$S1884))</f>
        <v/>
      </c>
      <c r="AG1884" s="155"/>
      <c r="AH1884" s="13" t="str" cm="1">
        <f t="array" aca="1" ref="AH1884" ca="1">IFERROR(INDIRECT("$ag"&amp;S1884),"")</f>
        <v/>
      </c>
      <c r="AI1884" s="13" t="e" cm="1">
        <f t="array" aca="1" ref="AI1884" ca="1">INDIRECT("O"&amp;S1883)</f>
        <v>#REF!</v>
      </c>
      <c r="AJ1884" s="13" t="str">
        <f>IF($I1884="","",INDEX('Raw Material'!$A$1:$J$75,MATCH(I1884,'Raw Material'!$A$1:$A$75,0),(MATCH(G1884,'Raw Material'!$A$1:$J$1,0))))</f>
        <v/>
      </c>
      <c r="AK1884" s="13" t="str">
        <f t="shared" si="839"/>
        <v>YANLIŞRM</v>
      </c>
      <c r="AL1884" s="153" t="str">
        <f t="shared" si="840"/>
        <v/>
      </c>
    </row>
    <row r="1885" spans="1:38" ht="16.5" customHeight="1">
      <c r="A1885" s="162"/>
      <c r="B1885" s="168"/>
      <c r="C1885" s="169"/>
      <c r="D1885" s="156"/>
      <c r="E1885" s="156"/>
      <c r="F1885" s="175"/>
      <c r="G1885" s="181"/>
      <c r="H1885" s="182"/>
      <c r="I1885" s="182"/>
      <c r="J1885" s="182"/>
      <c r="K1885" s="32"/>
      <c r="L1885" s="179"/>
      <c r="M1885" s="179"/>
      <c r="N1885" s="81"/>
      <c r="O1885" s="185"/>
      <c r="P1885" s="103"/>
      <c r="Q1885" s="84" t="str">
        <f t="shared" si="841"/>
        <v/>
      </c>
      <c r="R1885" s="159"/>
      <c r="S1885" s="28" t="str" cm="1">
        <f t="array" aca="1" ref="S1885" ca="1">IF(INDIRECT("A"&amp;114+$U1885)&lt;&gt;"",114+$U1885,"")</f>
        <v/>
      </c>
      <c r="T1885" s="28" t="str">
        <f t="shared" ca="1" si="842"/>
        <v>$B</v>
      </c>
      <c r="U1885" s="29">
        <f t="shared" si="848"/>
        <v>1764</v>
      </c>
      <c r="V1885" s="29">
        <v>147.583333333345</v>
      </c>
      <c r="W1885" s="29">
        <f t="shared" si="849"/>
        <v>147</v>
      </c>
      <c r="X1885" s="41" t="str" cm="1">
        <f t="array" aca="1" ref="X1885" ca="1">IFERROR(INDEX('PC&amp;PD'!$A$1:$AP$15,ROW('PC&amp;PD'!$A$15),MATCH(INDIRECT(T1885),'PC&amp;PD'!$A$1:$AP$1,0)),"")</f>
        <v/>
      </c>
      <c r="Z1885" s="155"/>
      <c r="AA1885" s="13" t="str">
        <f t="shared" si="838"/>
        <v/>
      </c>
      <c r="AB1885" s="155"/>
      <c r="AC1885" s="13" t="str">
        <f t="shared" ca="1" si="843"/>
        <v>$AB</v>
      </c>
      <c r="AD1885" s="13" t="str" cm="1">
        <f t="array" aca="1" ref="AD1885" ca="1">IFERROR(IF((LEFT(INDIRECT("$F"&amp;$S1885),4))="GOTS",IF($G1885="Organic","GOTS_Organic_raw",(IF($G1885="Responsible","GOTS_Responsible",(IF($G1885="No Attribute (Conventional)","GOTS_conventional",(IF($G1885="Recycled Pre/Post-Consumer","GOTS_pre_post",(IF($G1885="In-Conversion","GOTS_in_conversion",(IF($G1885="Sustainably Sourced","Sustainably_sourced",""))))))))))),IF($G1885="Organic","Organic",(IF($G1885="Responsible","Responsible",(IF($G1885="No Attribute (Conventional)","No_Attribute_Conventional",(IF($G1885="Recycled Pre/Post-Consumer","Recycled_Pre_Post_Consumer",(IF($G1885="In-Conversion","In_Conversion",(IF($G1885="Recycled Pre-Consumer","Recycled_Pre_Consumer",(IF($G1885="Recycled Post-Consumer","Recycled_Post_Consumer",(IF($G1885="Sustainably Sourced","Sustainably_sourced","")))))))))))))))),"")</f>
        <v/>
      </c>
      <c r="AE1885" s="13" t="e" cm="1">
        <f t="array" aca="1" ref="AE1885" ca="1">IF(INDIRECT("$F"&amp;$S1885)="","",IF(LEFT(INDIRECT("$F"&amp;$S1885),3)="GRS","GRS_RCS_RM",IF((LEFT(INDIRECT("$F"&amp;$S1885),3))="RCS","GRS_RCS_RM",IF(INDIRECT("$F"&amp;$S1885)="OCS (No Label)","OCS_Conversion_RM",IF(LEFT(INDIRECT("$F"&amp;$S1885),3)="OCS","OCS_RM",IF(RIGHT(INDIRECT("$F"&amp;$S1885),10)="conversion","GOTS_RM_conversion",IF((LEFT(INDIRECT("$F"&amp;$S1885),4))="GOTS","GOTS_RM","Responsible_RM")))))))</f>
        <v>#REF!</v>
      </c>
      <c r="AF1885" s="13" t="str" cm="1">
        <f t="array" aca="1" ref="AF1885" ca="1">IF($S1885="","",INDIRECT("$Z"&amp;$S1885))</f>
        <v/>
      </c>
      <c r="AG1885" s="155"/>
      <c r="AH1885" s="13" t="str" cm="1">
        <f t="array" aca="1" ref="AH1885" ca="1">IFERROR(INDIRECT("$ag"&amp;S1885),"")</f>
        <v/>
      </c>
      <c r="AI1885" s="13" t="e" cm="1">
        <f t="array" aca="1" ref="AI1885" ca="1">INDIRECT("O"&amp;S1884)</f>
        <v>#REF!</v>
      </c>
      <c r="AJ1885" s="13" t="str">
        <f>IF($I1885="","",INDEX('Raw Material'!$A$1:$J$75,MATCH(I1885,'Raw Material'!$A$1:$A$75,0),(MATCH(G1885,'Raw Material'!$A$1:$J$1,0))))</f>
        <v/>
      </c>
      <c r="AK1885" s="13" t="str">
        <f t="shared" si="839"/>
        <v>YANLIŞRM</v>
      </c>
      <c r="AL1885" s="153" t="str">
        <f t="shared" si="840"/>
        <v/>
      </c>
    </row>
    <row r="1886" spans="1:38" ht="16.5" customHeight="1">
      <c r="A1886" s="162"/>
      <c r="B1886" s="168"/>
      <c r="C1886" s="169"/>
      <c r="D1886" s="156"/>
      <c r="E1886" s="156"/>
      <c r="F1886" s="175"/>
      <c r="G1886" s="181"/>
      <c r="H1886" s="182"/>
      <c r="I1886" s="182"/>
      <c r="J1886" s="182"/>
      <c r="K1886" s="32"/>
      <c r="L1886" s="179"/>
      <c r="M1886" s="179"/>
      <c r="N1886" s="81"/>
      <c r="O1886" s="185"/>
      <c r="P1886" s="103"/>
      <c r="Q1886" s="84" t="str">
        <f t="shared" si="841"/>
        <v/>
      </c>
      <c r="R1886" s="159"/>
      <c r="S1886" s="28" t="str" cm="1">
        <f t="array" aca="1" ref="S1886" ca="1">IF(INDIRECT("A"&amp;114+$U1886)&lt;&gt;"",114+$U1886,"")</f>
        <v/>
      </c>
      <c r="T1886" s="28" t="str">
        <f t="shared" ca="1" si="842"/>
        <v>$B</v>
      </c>
      <c r="U1886" s="29">
        <f t="shared" si="848"/>
        <v>1764</v>
      </c>
      <c r="V1886" s="29">
        <v>147.666666666678</v>
      </c>
      <c r="W1886" s="29">
        <f t="shared" si="849"/>
        <v>147</v>
      </c>
      <c r="X1886" s="41" t="str" cm="1">
        <f t="array" aca="1" ref="X1886" ca="1">IFERROR(INDEX('PC&amp;PD'!$A$1:$AP$15,ROW('PC&amp;PD'!$A$15),MATCH(INDIRECT(T1886),'PC&amp;PD'!$A$1:$AP$1,0)),"")</f>
        <v/>
      </c>
      <c r="Z1886" s="155"/>
      <c r="AA1886" s="13" t="str">
        <f t="shared" si="838"/>
        <v/>
      </c>
      <c r="AB1886" s="155"/>
      <c r="AC1886" s="13" t="str">
        <f t="shared" ca="1" si="843"/>
        <v>$AB</v>
      </c>
      <c r="AD1886" s="13" t="str" cm="1">
        <f t="array" aca="1" ref="AD1886" ca="1">IFERROR(IF((LEFT(INDIRECT("$F"&amp;$S1886),4))="GOTS",IF($G1886="Organic","GOTS_Organic_raw",(IF($G1886="Responsible","GOTS_Responsible",(IF($G1886="No Attribute (Conventional)","GOTS_conventional",(IF($G1886="Recycled Pre/Post-Consumer","GOTS_pre_post",(IF($G1886="In-Conversion","GOTS_in_conversion",(IF($G1886="Sustainably Sourced","Sustainably_sourced",""))))))))))),IF($G1886="Organic","Organic",(IF($G1886="Responsible","Responsible",(IF($G1886="No Attribute (Conventional)","No_Attribute_Conventional",(IF($G1886="Recycled Pre/Post-Consumer","Recycled_Pre_Post_Consumer",(IF($G1886="In-Conversion","In_Conversion",(IF($G1886="Recycled Pre-Consumer","Recycled_Pre_Consumer",(IF($G1886="Recycled Post-Consumer","Recycled_Post_Consumer",(IF($G1886="Sustainably Sourced","Sustainably_sourced","")))))))))))))))),"")</f>
        <v/>
      </c>
      <c r="AE1886" s="13" t="e" cm="1">
        <f t="array" aca="1" ref="AE1886" ca="1">IF(INDIRECT("$F"&amp;$S1886)="","",IF(LEFT(INDIRECT("$F"&amp;$S1886),3)="GRS","GRS_RCS_RM",IF((LEFT(INDIRECT("$F"&amp;$S1886),3))="RCS","GRS_RCS_RM",IF(INDIRECT("$F"&amp;$S1886)="OCS (No Label)","OCS_Conversion_RM",IF(LEFT(INDIRECT("$F"&amp;$S1886),3)="OCS","OCS_RM",IF(RIGHT(INDIRECT("$F"&amp;$S1886),10)="conversion","GOTS_RM_conversion",IF((LEFT(INDIRECT("$F"&amp;$S1886),4))="GOTS","GOTS_RM","Responsible_RM")))))))</f>
        <v>#REF!</v>
      </c>
      <c r="AF1886" s="13" t="str" cm="1">
        <f t="array" aca="1" ref="AF1886" ca="1">IF($S1886="","",INDIRECT("$Z"&amp;$S1886))</f>
        <v/>
      </c>
      <c r="AG1886" s="155"/>
      <c r="AH1886" s="13" t="str" cm="1">
        <f t="array" aca="1" ref="AH1886" ca="1">IFERROR(INDIRECT("$ag"&amp;S1886),"")</f>
        <v/>
      </c>
      <c r="AI1886" s="13" t="e" cm="1">
        <f t="array" aca="1" ref="AI1886" ca="1">INDIRECT("O"&amp;S1885)</f>
        <v>#REF!</v>
      </c>
      <c r="AJ1886" s="13" t="str">
        <f>IF($I1886="","",INDEX('Raw Material'!$A$1:$J$75,MATCH(I1886,'Raw Material'!$A$1:$A$75,0),(MATCH(G1886,'Raw Material'!$A$1:$J$1,0))))</f>
        <v/>
      </c>
      <c r="AK1886" s="13" t="str">
        <f t="shared" si="839"/>
        <v>YANLIŞRM</v>
      </c>
      <c r="AL1886" s="153" t="str">
        <f t="shared" si="840"/>
        <v/>
      </c>
    </row>
    <row r="1887" spans="1:38" ht="16.5" customHeight="1">
      <c r="A1887" s="162"/>
      <c r="B1887" s="168"/>
      <c r="C1887" s="169"/>
      <c r="D1887" s="156"/>
      <c r="E1887" s="156"/>
      <c r="F1887" s="175"/>
      <c r="G1887" s="181"/>
      <c r="H1887" s="182"/>
      <c r="I1887" s="182"/>
      <c r="J1887" s="182"/>
      <c r="K1887" s="32"/>
      <c r="L1887" s="179"/>
      <c r="M1887" s="179"/>
      <c r="N1887" s="81"/>
      <c r="O1887" s="185"/>
      <c r="P1887" s="103"/>
      <c r="Q1887" s="84" t="str">
        <f t="shared" si="841"/>
        <v/>
      </c>
      <c r="R1887" s="159"/>
      <c r="S1887" s="28" t="str" cm="1">
        <f t="array" aca="1" ref="S1887" ca="1">IF(INDIRECT("A"&amp;114+$U1887)&lt;&gt;"",114+$U1887,"")</f>
        <v/>
      </c>
      <c r="T1887" s="28" t="str">
        <f t="shared" ca="1" si="842"/>
        <v>$B</v>
      </c>
      <c r="U1887" s="29">
        <f t="shared" si="848"/>
        <v>1764</v>
      </c>
      <c r="V1887" s="29">
        <v>147.75000000001199</v>
      </c>
      <c r="W1887" s="29">
        <f t="shared" si="849"/>
        <v>147</v>
      </c>
      <c r="X1887" s="41" t="str" cm="1">
        <f t="array" aca="1" ref="X1887" ca="1">IFERROR(INDEX('PC&amp;PD'!$A$1:$AP$15,ROW('PC&amp;PD'!$A$15),MATCH(INDIRECT(T1887),'PC&amp;PD'!$A$1:$AP$1,0)),"")</f>
        <v/>
      </c>
      <c r="Z1887" s="155"/>
      <c r="AA1887" s="13" t="str">
        <f t="shared" si="838"/>
        <v/>
      </c>
      <c r="AB1887" s="155"/>
      <c r="AC1887" s="13" t="str">
        <f t="shared" ca="1" si="843"/>
        <v>$AB</v>
      </c>
      <c r="AD1887" s="13" t="str" cm="1">
        <f t="array" aca="1" ref="AD1887" ca="1">IFERROR(IF((LEFT(INDIRECT("$F"&amp;$S1887),4))="GOTS",IF($G1887="Organic","GOTS_Organic_raw",(IF($G1887="Responsible","GOTS_Responsible",(IF($G1887="No Attribute (Conventional)","GOTS_conventional",(IF($G1887="Recycled Pre/Post-Consumer","GOTS_pre_post",(IF($G1887="In-Conversion","GOTS_in_conversion",(IF($G1887="Sustainably Sourced","Sustainably_sourced",""))))))))))),IF($G1887="Organic","Organic",(IF($G1887="Responsible","Responsible",(IF($G1887="No Attribute (Conventional)","No_Attribute_Conventional",(IF($G1887="Recycled Pre/Post-Consumer","Recycled_Pre_Post_Consumer",(IF($G1887="In-Conversion","In_Conversion",(IF($G1887="Recycled Pre-Consumer","Recycled_Pre_Consumer",(IF($G1887="Recycled Post-Consumer","Recycled_Post_Consumer",(IF($G1887="Sustainably Sourced","Sustainably_sourced","")))))))))))))))),"")</f>
        <v/>
      </c>
      <c r="AE1887" s="13" t="e" cm="1">
        <f t="array" aca="1" ref="AE1887" ca="1">IF(INDIRECT("$F"&amp;$S1887)="","",IF(LEFT(INDIRECT("$F"&amp;$S1887),3)="GRS","GRS_RCS_RM",IF((LEFT(INDIRECT("$F"&amp;$S1887),3))="RCS","GRS_RCS_RM",IF(INDIRECT("$F"&amp;$S1887)="OCS (No Label)","OCS_Conversion_RM",IF(LEFT(INDIRECT("$F"&amp;$S1887),3)="OCS","OCS_RM",IF(RIGHT(INDIRECT("$F"&amp;$S1887),10)="conversion","GOTS_RM_conversion",IF((LEFT(INDIRECT("$F"&amp;$S1887),4))="GOTS","GOTS_RM","Responsible_RM")))))))</f>
        <v>#REF!</v>
      </c>
      <c r="AF1887" s="13" t="str" cm="1">
        <f t="array" aca="1" ref="AF1887" ca="1">IF($S1887="","",INDIRECT("$Z"&amp;$S1887))</f>
        <v/>
      </c>
      <c r="AG1887" s="155"/>
      <c r="AH1887" s="13" t="str" cm="1">
        <f t="array" aca="1" ref="AH1887" ca="1">IFERROR(INDIRECT("$ag"&amp;S1887),"")</f>
        <v/>
      </c>
      <c r="AI1887" s="13" t="e" cm="1">
        <f t="array" aca="1" ref="AI1887" ca="1">INDIRECT("O"&amp;S1886)</f>
        <v>#REF!</v>
      </c>
      <c r="AJ1887" s="13" t="str">
        <f>IF($I1887="","",INDEX('Raw Material'!$A$1:$J$75,MATCH(I1887,'Raw Material'!$A$1:$A$75,0),(MATCH(G1887,'Raw Material'!$A$1:$J$1,0))))</f>
        <v/>
      </c>
      <c r="AK1887" s="13" t="str">
        <f t="shared" si="839"/>
        <v>YANLIŞRM</v>
      </c>
      <c r="AL1887" s="153" t="str">
        <f t="shared" si="840"/>
        <v/>
      </c>
    </row>
    <row r="1888" spans="1:38" ht="16.5" customHeight="1">
      <c r="A1888" s="162"/>
      <c r="B1888" s="168"/>
      <c r="C1888" s="169"/>
      <c r="D1888" s="156"/>
      <c r="E1888" s="156"/>
      <c r="F1888" s="175"/>
      <c r="G1888" s="181"/>
      <c r="H1888" s="182"/>
      <c r="I1888" s="182"/>
      <c r="J1888" s="182"/>
      <c r="K1888" s="32"/>
      <c r="L1888" s="179"/>
      <c r="M1888" s="179"/>
      <c r="N1888" s="81"/>
      <c r="O1888" s="185"/>
      <c r="P1888" s="103"/>
      <c r="Q1888" s="84" t="str">
        <f t="shared" si="841"/>
        <v/>
      </c>
      <c r="R1888" s="159"/>
      <c r="S1888" s="28" t="str" cm="1">
        <f t="array" aca="1" ref="S1888" ca="1">IF(INDIRECT("A"&amp;114+$U1888)&lt;&gt;"",114+$U1888,"")</f>
        <v/>
      </c>
      <c r="T1888" s="28" t="str">
        <f t="shared" ca="1" si="842"/>
        <v>$B</v>
      </c>
      <c r="U1888" s="29">
        <f t="shared" si="848"/>
        <v>1764</v>
      </c>
      <c r="V1888" s="29">
        <v>147.833333333345</v>
      </c>
      <c r="W1888" s="29">
        <f t="shared" si="849"/>
        <v>147</v>
      </c>
      <c r="X1888" s="41" t="str" cm="1">
        <f t="array" aca="1" ref="X1888" ca="1">IFERROR(INDEX('PC&amp;PD'!$A$1:$AP$15,ROW('PC&amp;PD'!$A$15),MATCH(INDIRECT(T1888),'PC&amp;PD'!$A$1:$AP$1,0)),"")</f>
        <v/>
      </c>
      <c r="Z1888" s="155"/>
      <c r="AA1888" s="13" t="str">
        <f t="shared" si="838"/>
        <v/>
      </c>
      <c r="AB1888" s="155"/>
      <c r="AC1888" s="13" t="str">
        <f t="shared" ca="1" si="843"/>
        <v>$AB</v>
      </c>
      <c r="AD1888" s="13" t="str" cm="1">
        <f t="array" aca="1" ref="AD1888" ca="1">IFERROR(IF((LEFT(INDIRECT("$F"&amp;$S1888),4))="GOTS",IF($G1888="Organic","GOTS_Organic_raw",(IF($G1888="Responsible","GOTS_Responsible",(IF($G1888="No Attribute (Conventional)","GOTS_conventional",(IF($G1888="Recycled Pre/Post-Consumer","GOTS_pre_post",(IF($G1888="In-Conversion","GOTS_in_conversion",(IF($G1888="Sustainably Sourced","Sustainably_sourced",""))))))))))),IF($G1888="Organic","Organic",(IF($G1888="Responsible","Responsible",(IF($G1888="No Attribute (Conventional)","No_Attribute_Conventional",(IF($G1888="Recycled Pre/Post-Consumer","Recycled_Pre_Post_Consumer",(IF($G1888="In-Conversion","In_Conversion",(IF($G1888="Recycled Pre-Consumer","Recycled_Pre_Consumer",(IF($G1888="Recycled Post-Consumer","Recycled_Post_Consumer",(IF($G1888="Sustainably Sourced","Sustainably_sourced","")))))))))))))))),"")</f>
        <v/>
      </c>
      <c r="AE1888" s="13" t="e" cm="1">
        <f t="array" aca="1" ref="AE1888" ca="1">IF(INDIRECT("$F"&amp;$S1888)="","",IF(LEFT(INDIRECT("$F"&amp;$S1888),3)="GRS","GRS_RCS_RM",IF((LEFT(INDIRECT("$F"&amp;$S1888),3))="RCS","GRS_RCS_RM",IF(INDIRECT("$F"&amp;$S1888)="OCS (No Label)","OCS_Conversion_RM",IF(LEFT(INDIRECT("$F"&amp;$S1888),3)="OCS","OCS_RM",IF(RIGHT(INDIRECT("$F"&amp;$S1888),10)="conversion","GOTS_RM_conversion",IF((LEFT(INDIRECT("$F"&amp;$S1888),4))="GOTS","GOTS_RM","Responsible_RM")))))))</f>
        <v>#REF!</v>
      </c>
      <c r="AF1888" s="13" t="str" cm="1">
        <f t="array" aca="1" ref="AF1888" ca="1">IF($S1888="","",INDIRECT("$Z"&amp;$S1888))</f>
        <v/>
      </c>
      <c r="AG1888" s="155"/>
      <c r="AH1888" s="13" t="str" cm="1">
        <f t="array" aca="1" ref="AH1888" ca="1">IFERROR(INDIRECT("$ag"&amp;S1888),"")</f>
        <v/>
      </c>
      <c r="AI1888" s="13" t="e" cm="1">
        <f t="array" aca="1" ref="AI1888" ca="1">INDIRECT("O"&amp;S1887)</f>
        <v>#REF!</v>
      </c>
      <c r="AJ1888" s="13" t="str">
        <f>IF($I1888="","",INDEX('Raw Material'!$A$1:$J$75,MATCH(I1888,'Raw Material'!$A$1:$A$75,0),(MATCH(G1888,'Raw Material'!$A$1:$J$1,0))))</f>
        <v/>
      </c>
      <c r="AK1888" s="13" t="str">
        <f t="shared" si="839"/>
        <v>YANLIŞRM</v>
      </c>
      <c r="AL1888" s="153" t="str">
        <f t="shared" si="840"/>
        <v/>
      </c>
    </row>
    <row r="1889" spans="1:38" ht="16.5" customHeight="1" thickBot="1">
      <c r="A1889" s="163"/>
      <c r="B1889" s="170"/>
      <c r="C1889" s="171"/>
      <c r="D1889" s="156"/>
      <c r="E1889" s="156"/>
      <c r="F1889" s="176"/>
      <c r="G1889" s="157"/>
      <c r="H1889" s="158"/>
      <c r="I1889" s="158"/>
      <c r="J1889" s="158"/>
      <c r="K1889" s="33"/>
      <c r="L1889" s="180"/>
      <c r="M1889" s="180"/>
      <c r="N1889" s="82"/>
      <c r="O1889" s="186"/>
      <c r="P1889" s="103"/>
      <c r="Q1889" s="84" t="str">
        <f t="shared" si="841"/>
        <v/>
      </c>
      <c r="R1889" s="159"/>
      <c r="S1889" s="28" t="str" cm="1">
        <f t="array" aca="1" ref="S1889" ca="1">IF(INDIRECT("A"&amp;114+$U1889)&lt;&gt;"",114+$U1889,"")</f>
        <v/>
      </c>
      <c r="T1889" s="28" t="str">
        <f t="shared" ca="1" si="842"/>
        <v>$B</v>
      </c>
      <c r="U1889" s="29">
        <f t="shared" si="848"/>
        <v>1764</v>
      </c>
      <c r="V1889" s="29">
        <v>147.916666666678</v>
      </c>
      <c r="W1889" s="29">
        <f t="shared" si="849"/>
        <v>147</v>
      </c>
      <c r="X1889" s="41" t="str" cm="1">
        <f t="array" aca="1" ref="X1889" ca="1">IFERROR(INDEX('PC&amp;PD'!$A$1:$AP$15,ROW('PC&amp;PD'!$A$15),MATCH(INDIRECT(T1889),'PC&amp;PD'!$A$1:$AP$1,0)),"")</f>
        <v/>
      </c>
      <c r="Z1889" s="155"/>
      <c r="AA1889" s="13" t="str">
        <f t="shared" si="838"/>
        <v/>
      </c>
      <c r="AB1889" s="155"/>
      <c r="AC1889" s="13" t="str">
        <f t="shared" ca="1" si="843"/>
        <v>$AB</v>
      </c>
      <c r="AD1889" s="13" t="str" cm="1">
        <f t="array" aca="1" ref="AD1889" ca="1">IFERROR(IF((LEFT(INDIRECT("$F"&amp;$S1889),4))="GOTS",IF($G1889="Organic","GOTS_Organic_raw",(IF($G1889="Responsible","GOTS_Responsible",(IF($G1889="No Attribute (Conventional)","GOTS_conventional",(IF($G1889="Recycled Pre/Post-Consumer","GOTS_pre_post",(IF($G1889="In-Conversion","GOTS_in_conversion",(IF($G1889="Sustainably Sourced","Sustainably_sourced",""))))))))))),IF($G1889="Organic","Organic",(IF($G1889="Responsible","Responsible",(IF($G1889="No Attribute (Conventional)","No_Attribute_Conventional",(IF($G1889="Recycled Pre/Post-Consumer","Recycled_Pre_Post_Consumer",(IF($G1889="In-Conversion","In_Conversion",(IF($G1889="Recycled Pre-Consumer","Recycled_Pre_Consumer",(IF($G1889="Recycled Post-Consumer","Recycled_Post_Consumer",(IF($G1889="Sustainably Sourced","Sustainably_sourced","")))))))))))))))),"")</f>
        <v/>
      </c>
      <c r="AE1889" s="13" t="e" cm="1">
        <f t="array" aca="1" ref="AE1889" ca="1">IF(INDIRECT("$F"&amp;$S1889)="","",IF(LEFT(INDIRECT("$F"&amp;$S1889),3)="GRS","GRS_RCS_RM",IF((LEFT(INDIRECT("$F"&amp;$S1889),3))="RCS","GRS_RCS_RM",IF(INDIRECT("$F"&amp;$S1889)="OCS (No Label)","OCS_Conversion_RM",IF(LEFT(INDIRECT("$F"&amp;$S1889),3)="OCS","OCS_RM",IF(RIGHT(INDIRECT("$F"&amp;$S1889),10)="conversion","GOTS_RM_conversion",IF((LEFT(INDIRECT("$F"&amp;$S1889),4))="GOTS","GOTS_RM","Responsible_RM")))))))</f>
        <v>#REF!</v>
      </c>
      <c r="AF1889" s="13" t="str" cm="1">
        <f t="array" aca="1" ref="AF1889" ca="1">IF($S1889="","",INDIRECT("$Z"&amp;$S1889))</f>
        <v/>
      </c>
      <c r="AG1889" s="155"/>
      <c r="AH1889" s="13" t="str" cm="1">
        <f t="array" aca="1" ref="AH1889" ca="1">IFERROR(INDIRECT("$ag"&amp;S1889),"")</f>
        <v/>
      </c>
      <c r="AI1889" s="13" t="e" cm="1">
        <f t="array" aca="1" ref="AI1889" ca="1">INDIRECT("O"&amp;S1888)</f>
        <v>#REF!</v>
      </c>
      <c r="AJ1889" s="13" t="str">
        <f>IF($I1889="","",INDEX('Raw Material'!$A$1:$J$75,MATCH(I1889,'Raw Material'!$A$1:$A$75,0),(MATCH(G1889,'Raw Material'!$A$1:$J$1,0))))</f>
        <v/>
      </c>
      <c r="AK1889" s="13" t="str">
        <f t="shared" si="839"/>
        <v>YANLIŞRM</v>
      </c>
      <c r="AL1889" s="153" t="str">
        <f t="shared" si="840"/>
        <v/>
      </c>
    </row>
    <row r="1890" spans="1:38" ht="16.5" customHeight="1">
      <c r="A1890" s="160" t="str">
        <f>IF(B1890="","",COUNTA($B$114:$B1890))</f>
        <v/>
      </c>
      <c r="B1890" s="164"/>
      <c r="C1890" s="165"/>
      <c r="D1890" s="183"/>
      <c r="E1890" s="183"/>
      <c r="F1890" s="172"/>
      <c r="G1890" s="212"/>
      <c r="H1890" s="206"/>
      <c r="I1890" s="206"/>
      <c r="J1890" s="206"/>
      <c r="K1890" s="31"/>
      <c r="L1890" s="177" t="str">
        <f t="shared" ref="L1890" si="859">IF(R1890="","",LEFT(R1890,LEN(R1890)-2))</f>
        <v/>
      </c>
      <c r="M1890" s="177"/>
      <c r="N1890" s="80"/>
      <c r="O1890" s="184"/>
      <c r="P1890" s="103"/>
      <c r="Q1890" s="84" t="str">
        <f t="shared" si="841"/>
        <v/>
      </c>
      <c r="R1890" s="159" t="str">
        <f t="shared" ref="R1890" si="860">CONCATENATE($Q1890,Q1891,Q1892,Q1893,Q1894,Q1895,$Q1896,$Q1897,$Q1898,$Q1899,Q1900,Q1901)</f>
        <v/>
      </c>
      <c r="S1890" s="28" t="str" cm="1">
        <f t="array" aca="1" ref="S1890" ca="1">IF(INDIRECT("A"&amp;114+$U1890)&lt;&gt;"",114+$U1890,"")</f>
        <v/>
      </c>
      <c r="T1890" s="28" t="str">
        <f t="shared" ca="1" si="842"/>
        <v>$B</v>
      </c>
      <c r="U1890" s="29">
        <f t="shared" si="848"/>
        <v>1776</v>
      </c>
      <c r="V1890" s="29">
        <v>148.00000000001199</v>
      </c>
      <c r="W1890" s="29">
        <f t="shared" si="849"/>
        <v>148</v>
      </c>
      <c r="X1890" s="41" t="str" cm="1">
        <f t="array" aca="1" ref="X1890" ca="1">IFERROR(INDEX('PC&amp;PD'!$A$1:$AP$15,ROW('PC&amp;PD'!$A$15),MATCH(INDIRECT(T1890),'PC&amp;PD'!$A$1:$AP$1,0)),"")</f>
        <v/>
      </c>
      <c r="Z1890" s="155" t="str">
        <f t="shared" ref="Z1890" si="861">IFERROR(IF($F1890="OCS 100","OCS (OCS 100)",IF($F1890="OCS Blended","OCS (OCS Blended)",IF($F1890="OCS (No Label)","OCS (No Label)",IF($F1890="RCS 100","RCS (RCS 100)",IF($F1890="RCS Blended","RCS (RCS Blended)",IF($F1890="GRS","GRS (GRS)",IF($F1890="GRS (No Label)", "GRS (No Label)",IF($F1890="RDS","RDS (RDS)",IF($F1890="RWS","RWS (RWS)",IF($F1890="RAS","RAS (RAS)",IF($F1890="RMS","RMS (RMS)",IF($F1890="GOTS Organic","GOTS (Organic)",IF($F1890="GOTS Made with organic","GOTS (Made with Organic)",IF($F1890="GOTS Organic - in conversion","GOTS (Organic - In Conversion)",IF($F1890="GOTS Made with organic - in conversion","GOTS (Made with Organic - In Conversion)",""))))))))))))))),"")</f>
        <v/>
      </c>
      <c r="AA1890" s="13" t="str">
        <f t="shared" si="838"/>
        <v/>
      </c>
      <c r="AB1890" s="155" t="str">
        <f t="shared" ref="AB1890" si="862">IFERROR(IF($F1890="OCS 100", "OCS_100",IF($F1890="OCS Blended", "OCS_Blended",IF($F1890="OCS (No Label)", "OCS_No_Label",IF($F1890="RCS 100", "RCS_100",IF($F1890="RCS Blended","RCS_Blended",IF($F1890="GRS","GRS",IF($F1890="GRS (No Label)", "GRS_No_Label",IF($F1890="RDS","RDS",IF($F1890="RWS","RWS",IF($F1890="RMS","RMS",IF($F1890="GOTS Organic","GOTS_Organic",IF($F1890="GOTS Made with organic","GOTS_Made_with_organic",IF($F1890="GOTS Organic - in conversion","GOTS_Organic_in_Conversion",IF($F1890="GOTS Made with organic - in conversion","GOTS_Made_with_Organic_in_Conversion",IF($F1890="RAS","RAS",""))))))))))))))),"")</f>
        <v/>
      </c>
      <c r="AC1890" s="13" t="str">
        <f t="shared" ca="1" si="843"/>
        <v>$AB</v>
      </c>
      <c r="AD1890" s="13" t="str" cm="1">
        <f t="array" aca="1" ref="AD1890" ca="1">IFERROR(IF((LEFT(INDIRECT("$F"&amp;$S1890),4))="GOTS",IF($G1890="Organic","GOTS_Organic_raw",(IF($G1890="Responsible","GOTS_Responsible",(IF($G1890="No Attribute (Conventional)","GOTS_conventional",(IF($G1890="Recycled Pre/Post-Consumer","GOTS_pre_post",(IF($G1890="In-Conversion","GOTS_in_conversion",(IF($G1890="Sustainably Sourced","Sustainably_sourced",""))))))))))),IF($G1890="Organic","Organic",(IF($G1890="Responsible","Responsible",(IF($G1890="No Attribute (Conventional)","No_Attribute_Conventional",(IF($G1890="Recycled Pre/Post-Consumer","Recycled_Pre_Post_Consumer",(IF($G1890="In-Conversion","In_Conversion",(IF($G1890="Recycled Pre-Consumer","Recycled_Pre_Consumer",(IF($G1890="Recycled Post-Consumer","Recycled_Post_Consumer",(IF($G1890="Sustainably Sourced","Sustainably_sourced","")))))))))))))))),"")</f>
        <v/>
      </c>
      <c r="AE1890" s="13" t="e" cm="1">
        <f t="array" aca="1" ref="AE1890" ca="1">IF(INDIRECT("$F"&amp;$S1890)="","",IF(LEFT(INDIRECT("$F"&amp;$S1890),3)="GRS","GRS_RCS_RM",IF((LEFT(INDIRECT("$F"&amp;$S1890),3))="RCS","GRS_RCS_RM",IF(INDIRECT("$F"&amp;$S1890)="OCS (No Label)","OCS_Conversion_RM",IF(LEFT(INDIRECT("$F"&amp;$S1890),3)="OCS","OCS_RM",IF(RIGHT(INDIRECT("$F"&amp;$S1890),10)="conversion","GOTS_RM_conversion",IF((LEFT(INDIRECT("$F"&amp;$S1890),4))="GOTS","GOTS_RM","Responsible_RM")))))))</f>
        <v>#REF!</v>
      </c>
      <c r="AF1890" s="13" t="str" cm="1">
        <f t="array" aca="1" ref="AF1890" ca="1">IF($S1890="","",INDIRECT("$Z"&amp;$S1890))</f>
        <v/>
      </c>
      <c r="AG1890" s="155" t="str">
        <f t="shared" si="858"/>
        <v/>
      </c>
      <c r="AH1890" s="13" t="str" cm="1">
        <f t="array" aca="1" ref="AH1890" ca="1">IFERROR(INDIRECT("$ag"&amp;S1890),"")</f>
        <v/>
      </c>
      <c r="AI1890" s="13" t="e" cm="1">
        <f t="array" aca="1" ref="AI1890" ca="1">INDIRECT("O"&amp;S1889)</f>
        <v>#REF!</v>
      </c>
      <c r="AJ1890" s="13" t="str">
        <f>IF($I1890="","",INDEX('Raw Material'!$A$1:$J$75,MATCH(I1890,'Raw Material'!$A$1:$A$75,0),(MATCH(G1890,'Raw Material'!$A$1:$J$1,0))))</f>
        <v/>
      </c>
      <c r="AK1890" s="13" t="str">
        <f t="shared" si="839"/>
        <v>YANLIŞRM</v>
      </c>
      <c r="AL1890" s="153" t="str">
        <f t="shared" si="840"/>
        <v/>
      </c>
    </row>
    <row r="1891" spans="1:38" ht="16.5" customHeight="1">
      <c r="A1891" s="161"/>
      <c r="B1891" s="166"/>
      <c r="C1891" s="167"/>
      <c r="D1891" s="156"/>
      <c r="E1891" s="156"/>
      <c r="F1891" s="173"/>
      <c r="G1891" s="181"/>
      <c r="H1891" s="182"/>
      <c r="I1891" s="182"/>
      <c r="J1891" s="182"/>
      <c r="K1891" s="32"/>
      <c r="L1891" s="178"/>
      <c r="M1891" s="178"/>
      <c r="N1891" s="81"/>
      <c r="O1891" s="185"/>
      <c r="P1891" s="103"/>
      <c r="Q1891" s="84" t="str">
        <f t="shared" si="841"/>
        <v/>
      </c>
      <c r="R1891" s="159"/>
      <c r="S1891" s="28" t="str" cm="1">
        <f t="array" aca="1" ref="S1891" ca="1">IF(INDIRECT("A"&amp;114+$U1891)&lt;&gt;"",114+$U1891,"")</f>
        <v/>
      </c>
      <c r="T1891" s="28" t="str">
        <f t="shared" ca="1" si="842"/>
        <v>$B</v>
      </c>
      <c r="U1891" s="29">
        <f t="shared" si="848"/>
        <v>1776</v>
      </c>
      <c r="V1891" s="29">
        <v>148.083333333345</v>
      </c>
      <c r="W1891" s="29">
        <f t="shared" si="849"/>
        <v>148</v>
      </c>
      <c r="X1891" s="41" t="str" cm="1">
        <f t="array" aca="1" ref="X1891" ca="1">IFERROR(INDEX('PC&amp;PD'!$A$1:$AP$15,ROW('PC&amp;PD'!$A$15),MATCH(INDIRECT(T1891),'PC&amp;PD'!$A$1:$AP$1,0)),"")</f>
        <v/>
      </c>
      <c r="Z1891" s="155"/>
      <c r="AA1891" s="13" t="str">
        <f t="shared" si="838"/>
        <v/>
      </c>
      <c r="AB1891" s="155"/>
      <c r="AC1891" s="13" t="str">
        <f t="shared" ca="1" si="843"/>
        <v>$AB</v>
      </c>
      <c r="AD1891" s="13" t="str" cm="1">
        <f t="array" aca="1" ref="AD1891" ca="1">IFERROR(IF((LEFT(INDIRECT("$F"&amp;$S1891),4))="GOTS",IF($G1891="Organic","GOTS_Organic_raw",(IF($G1891="Responsible","GOTS_Responsible",(IF($G1891="No Attribute (Conventional)","GOTS_conventional",(IF($G1891="Recycled Pre/Post-Consumer","GOTS_pre_post",(IF($G1891="In-Conversion","GOTS_in_conversion",(IF($G1891="Sustainably Sourced","Sustainably_sourced",""))))))))))),IF($G1891="Organic","Organic",(IF($G1891="Responsible","Responsible",(IF($G1891="No Attribute (Conventional)","No_Attribute_Conventional",(IF($G1891="Recycled Pre/Post-Consumer","Recycled_Pre_Post_Consumer",(IF($G1891="In-Conversion","In_Conversion",(IF($G1891="Recycled Pre-Consumer","Recycled_Pre_Consumer",(IF($G1891="Recycled Post-Consumer","Recycled_Post_Consumer",(IF($G1891="Sustainably Sourced","Sustainably_sourced","")))))))))))))))),"")</f>
        <v/>
      </c>
      <c r="AE1891" s="13" t="e" cm="1">
        <f t="array" aca="1" ref="AE1891" ca="1">IF(INDIRECT("$F"&amp;$S1891)="","",IF(LEFT(INDIRECT("$F"&amp;$S1891),3)="GRS","GRS_RCS_RM",IF((LEFT(INDIRECT("$F"&amp;$S1891),3))="RCS","GRS_RCS_RM",IF(INDIRECT("$F"&amp;$S1891)="OCS (No Label)","OCS_Conversion_RM",IF(LEFT(INDIRECT("$F"&amp;$S1891),3)="OCS","OCS_RM",IF(RIGHT(INDIRECT("$F"&amp;$S1891),10)="conversion","GOTS_RM_conversion",IF((LEFT(INDIRECT("$F"&amp;$S1891),4))="GOTS","GOTS_RM","Responsible_RM")))))))</f>
        <v>#REF!</v>
      </c>
      <c r="AF1891" s="13" t="str" cm="1">
        <f t="array" aca="1" ref="AF1891" ca="1">IF($S1891="","",INDIRECT("$Z"&amp;$S1891))</f>
        <v/>
      </c>
      <c r="AG1891" s="155"/>
      <c r="AH1891" s="13" t="str" cm="1">
        <f t="array" aca="1" ref="AH1891" ca="1">IFERROR(INDIRECT("$ag"&amp;S1891),"")</f>
        <v/>
      </c>
      <c r="AI1891" s="13" t="e" cm="1">
        <f t="array" aca="1" ref="AI1891" ca="1">INDIRECT("O"&amp;S1890)</f>
        <v>#REF!</v>
      </c>
      <c r="AJ1891" s="13" t="str">
        <f>IF($I1891="","",INDEX('Raw Material'!$A$1:$J$75,MATCH(I1891,'Raw Material'!$A$1:$A$75,0),(MATCH(G1891,'Raw Material'!$A$1:$J$1,0))))</f>
        <v/>
      </c>
      <c r="AK1891" s="13" t="str">
        <f t="shared" si="839"/>
        <v>YANLIŞRM</v>
      </c>
      <c r="AL1891" s="153" t="str">
        <f t="shared" si="840"/>
        <v/>
      </c>
    </row>
    <row r="1892" spans="1:38" ht="16.5" customHeight="1">
      <c r="A1892" s="161"/>
      <c r="B1892" s="166"/>
      <c r="C1892" s="167"/>
      <c r="D1892" s="156"/>
      <c r="E1892" s="156"/>
      <c r="F1892" s="173"/>
      <c r="G1892" s="181"/>
      <c r="H1892" s="182"/>
      <c r="I1892" s="182"/>
      <c r="J1892" s="182"/>
      <c r="K1892" s="32"/>
      <c r="L1892" s="178"/>
      <c r="M1892" s="178"/>
      <c r="N1892" s="81"/>
      <c r="O1892" s="185"/>
      <c r="P1892" s="103"/>
      <c r="Q1892" s="84" t="str">
        <f t="shared" si="841"/>
        <v/>
      </c>
      <c r="R1892" s="159"/>
      <c r="S1892" s="28" t="str" cm="1">
        <f t="array" aca="1" ref="S1892" ca="1">IF(INDIRECT("A"&amp;114+$U1892)&lt;&gt;"",114+$U1892,"")</f>
        <v/>
      </c>
      <c r="T1892" s="28" t="str">
        <f t="shared" ca="1" si="842"/>
        <v>$B</v>
      </c>
      <c r="U1892" s="29">
        <f t="shared" si="848"/>
        <v>1776</v>
      </c>
      <c r="V1892" s="29">
        <v>148.166666666678</v>
      </c>
      <c r="W1892" s="29">
        <f t="shared" si="849"/>
        <v>148</v>
      </c>
      <c r="X1892" s="41" t="str" cm="1">
        <f t="array" aca="1" ref="X1892" ca="1">IFERROR(INDEX('PC&amp;PD'!$A$1:$AP$15,ROW('PC&amp;PD'!$A$15),MATCH(INDIRECT(T1892),'PC&amp;PD'!$A$1:$AP$1,0)),"")</f>
        <v/>
      </c>
      <c r="Z1892" s="155"/>
      <c r="AA1892" s="13" t="str">
        <f t="shared" si="838"/>
        <v/>
      </c>
      <c r="AB1892" s="155"/>
      <c r="AC1892" s="13" t="str">
        <f t="shared" ca="1" si="843"/>
        <v>$AB</v>
      </c>
      <c r="AD1892" s="13" t="str" cm="1">
        <f t="array" aca="1" ref="AD1892" ca="1">IFERROR(IF((LEFT(INDIRECT("$F"&amp;$S1892),4))="GOTS",IF($G1892="Organic","GOTS_Organic_raw",(IF($G1892="Responsible","GOTS_Responsible",(IF($G1892="No Attribute (Conventional)","GOTS_conventional",(IF($G1892="Recycled Pre/Post-Consumer","GOTS_pre_post",(IF($G1892="In-Conversion","GOTS_in_conversion",(IF($G1892="Sustainably Sourced","Sustainably_sourced",""))))))))))),IF($G1892="Organic","Organic",(IF($G1892="Responsible","Responsible",(IF($G1892="No Attribute (Conventional)","No_Attribute_Conventional",(IF($G1892="Recycled Pre/Post-Consumer","Recycled_Pre_Post_Consumer",(IF($G1892="In-Conversion","In_Conversion",(IF($G1892="Recycled Pre-Consumer","Recycled_Pre_Consumer",(IF($G1892="Recycled Post-Consumer","Recycled_Post_Consumer",(IF($G1892="Sustainably Sourced","Sustainably_sourced","")))))))))))))))),"")</f>
        <v/>
      </c>
      <c r="AE1892" s="13" t="e" cm="1">
        <f t="array" aca="1" ref="AE1892" ca="1">IF(INDIRECT("$F"&amp;$S1892)="","",IF(LEFT(INDIRECT("$F"&amp;$S1892),3)="GRS","GRS_RCS_RM",IF((LEFT(INDIRECT("$F"&amp;$S1892),3))="RCS","GRS_RCS_RM",IF(INDIRECT("$F"&amp;$S1892)="OCS (No Label)","OCS_Conversion_RM",IF(LEFT(INDIRECT("$F"&amp;$S1892),3)="OCS","OCS_RM",IF(RIGHT(INDIRECT("$F"&amp;$S1892),10)="conversion","GOTS_RM_conversion",IF((LEFT(INDIRECT("$F"&amp;$S1892),4))="GOTS","GOTS_RM","Responsible_RM")))))))</f>
        <v>#REF!</v>
      </c>
      <c r="AF1892" s="13" t="str" cm="1">
        <f t="array" aca="1" ref="AF1892" ca="1">IF($S1892="","",INDIRECT("$Z"&amp;$S1892))</f>
        <v/>
      </c>
      <c r="AG1892" s="155"/>
      <c r="AH1892" s="13" t="str" cm="1">
        <f t="array" aca="1" ref="AH1892" ca="1">IFERROR(INDIRECT("$ag"&amp;S1892),"")</f>
        <v/>
      </c>
      <c r="AI1892" s="13" t="e" cm="1">
        <f t="array" aca="1" ref="AI1892" ca="1">INDIRECT("O"&amp;S1891)</f>
        <v>#REF!</v>
      </c>
      <c r="AJ1892" s="13" t="str">
        <f>IF($I1892="","",INDEX('Raw Material'!$A$1:$J$75,MATCH(I1892,'Raw Material'!$A$1:$A$75,0),(MATCH(G1892,'Raw Material'!$A$1:$J$1,0))))</f>
        <v/>
      </c>
      <c r="AK1892" s="13" t="str">
        <f t="shared" si="839"/>
        <v>YANLIŞRM</v>
      </c>
      <c r="AL1892" s="153" t="str">
        <f t="shared" si="840"/>
        <v/>
      </c>
    </row>
    <row r="1893" spans="1:38" ht="16.5" customHeight="1">
      <c r="A1893" s="161"/>
      <c r="B1893" s="166"/>
      <c r="C1893" s="167"/>
      <c r="D1893" s="156"/>
      <c r="E1893" s="156"/>
      <c r="F1893" s="174"/>
      <c r="G1893" s="181"/>
      <c r="H1893" s="182"/>
      <c r="I1893" s="182"/>
      <c r="J1893" s="182"/>
      <c r="K1893" s="32"/>
      <c r="L1893" s="178"/>
      <c r="M1893" s="178"/>
      <c r="N1893" s="81"/>
      <c r="O1893" s="185"/>
      <c r="P1893" s="103"/>
      <c r="Q1893" s="84" t="str">
        <f t="shared" si="841"/>
        <v/>
      </c>
      <c r="R1893" s="159"/>
      <c r="S1893" s="28" t="str" cm="1">
        <f t="array" aca="1" ref="S1893" ca="1">IF(INDIRECT("A"&amp;114+$U1893)&lt;&gt;"",114+$U1893,"")</f>
        <v/>
      </c>
      <c r="T1893" s="28" t="str">
        <f t="shared" ca="1" si="842"/>
        <v>$B</v>
      </c>
      <c r="U1893" s="29">
        <f t="shared" si="848"/>
        <v>1776</v>
      </c>
      <c r="V1893" s="29">
        <v>148.25000000001199</v>
      </c>
      <c r="W1893" s="29">
        <f t="shared" si="849"/>
        <v>148</v>
      </c>
      <c r="X1893" s="41" t="str" cm="1">
        <f t="array" aca="1" ref="X1893" ca="1">IFERROR(INDEX('PC&amp;PD'!$A$1:$AP$15,ROW('PC&amp;PD'!$A$15),MATCH(INDIRECT(T1893),'PC&amp;PD'!$A$1:$AP$1,0)),"")</f>
        <v/>
      </c>
      <c r="Z1893" s="155"/>
      <c r="AA1893" s="13" t="str">
        <f t="shared" si="838"/>
        <v/>
      </c>
      <c r="AB1893" s="155"/>
      <c r="AC1893" s="13" t="str">
        <f t="shared" ca="1" si="843"/>
        <v>$AB</v>
      </c>
      <c r="AD1893" s="13" t="str" cm="1">
        <f t="array" aca="1" ref="AD1893" ca="1">IFERROR(IF((LEFT(INDIRECT("$F"&amp;$S1893),4))="GOTS",IF($G1893="Organic","GOTS_Organic_raw",(IF($G1893="Responsible","GOTS_Responsible",(IF($G1893="No Attribute (Conventional)","GOTS_conventional",(IF($G1893="Recycled Pre/Post-Consumer","GOTS_pre_post",(IF($G1893="In-Conversion","GOTS_in_conversion",(IF($G1893="Sustainably Sourced","Sustainably_sourced",""))))))))))),IF($G1893="Organic","Organic",(IF($G1893="Responsible","Responsible",(IF($G1893="No Attribute (Conventional)","No_Attribute_Conventional",(IF($G1893="Recycled Pre/Post-Consumer","Recycled_Pre_Post_Consumer",(IF($G1893="In-Conversion","In_Conversion",(IF($G1893="Recycled Pre-Consumer","Recycled_Pre_Consumer",(IF($G1893="Recycled Post-Consumer","Recycled_Post_Consumer",(IF($G1893="Sustainably Sourced","Sustainably_sourced","")))))))))))))))),"")</f>
        <v/>
      </c>
      <c r="AE1893" s="13" t="e" cm="1">
        <f t="array" aca="1" ref="AE1893" ca="1">IF(INDIRECT("$F"&amp;$S1893)="","",IF(LEFT(INDIRECT("$F"&amp;$S1893),3)="GRS","GRS_RCS_RM",IF((LEFT(INDIRECT("$F"&amp;$S1893),3))="RCS","GRS_RCS_RM",IF(INDIRECT("$F"&amp;$S1893)="OCS (No Label)","OCS_Conversion_RM",IF(LEFT(INDIRECT("$F"&amp;$S1893),3)="OCS","OCS_RM",IF(RIGHT(INDIRECT("$F"&amp;$S1893),10)="conversion","GOTS_RM_conversion",IF((LEFT(INDIRECT("$F"&amp;$S1893),4))="GOTS","GOTS_RM","Responsible_RM")))))))</f>
        <v>#REF!</v>
      </c>
      <c r="AF1893" s="13" t="str" cm="1">
        <f t="array" aca="1" ref="AF1893" ca="1">IF($S1893="","",INDIRECT("$Z"&amp;$S1893))</f>
        <v/>
      </c>
      <c r="AG1893" s="155"/>
      <c r="AH1893" s="13" t="str" cm="1">
        <f t="array" aca="1" ref="AH1893" ca="1">IFERROR(INDIRECT("$ag"&amp;S1893),"")</f>
        <v/>
      </c>
      <c r="AI1893" s="13" t="e" cm="1">
        <f t="array" aca="1" ref="AI1893" ca="1">INDIRECT("O"&amp;S1892)</f>
        <v>#REF!</v>
      </c>
      <c r="AJ1893" s="13" t="str">
        <f>IF($I1893="","",INDEX('Raw Material'!$A$1:$J$75,MATCH(I1893,'Raw Material'!$A$1:$A$75,0),(MATCH(G1893,'Raw Material'!$A$1:$J$1,0))))</f>
        <v/>
      </c>
      <c r="AK1893" s="13" t="str">
        <f t="shared" si="839"/>
        <v>YANLIŞRM</v>
      </c>
      <c r="AL1893" s="153" t="str">
        <f t="shared" si="840"/>
        <v/>
      </c>
    </row>
    <row r="1894" spans="1:38" ht="16.5" customHeight="1">
      <c r="A1894" s="161"/>
      <c r="B1894" s="166"/>
      <c r="C1894" s="167"/>
      <c r="D1894" s="156"/>
      <c r="E1894" s="156"/>
      <c r="F1894" s="174"/>
      <c r="G1894" s="181"/>
      <c r="H1894" s="182"/>
      <c r="I1894" s="182"/>
      <c r="J1894" s="182"/>
      <c r="K1894" s="32"/>
      <c r="L1894" s="178"/>
      <c r="M1894" s="178"/>
      <c r="N1894" s="81"/>
      <c r="O1894" s="185"/>
      <c r="P1894" s="103"/>
      <c r="Q1894" s="84" t="str">
        <f t="shared" si="841"/>
        <v/>
      </c>
      <c r="R1894" s="159"/>
      <c r="S1894" s="28" t="str" cm="1">
        <f t="array" aca="1" ref="S1894" ca="1">IF(INDIRECT("A"&amp;114+$U1894)&lt;&gt;"",114+$U1894,"")</f>
        <v/>
      </c>
      <c r="T1894" s="28" t="str">
        <f t="shared" ca="1" si="842"/>
        <v>$B</v>
      </c>
      <c r="U1894" s="29">
        <f t="shared" si="848"/>
        <v>1776</v>
      </c>
      <c r="V1894" s="29">
        <v>148.333333333345</v>
      </c>
      <c r="W1894" s="29">
        <f t="shared" si="849"/>
        <v>148</v>
      </c>
      <c r="X1894" s="41" t="str" cm="1">
        <f t="array" aca="1" ref="X1894" ca="1">IFERROR(INDEX('PC&amp;PD'!$A$1:$AP$15,ROW('PC&amp;PD'!$A$15),MATCH(INDIRECT(T1894),'PC&amp;PD'!$A$1:$AP$1,0)),"")</f>
        <v/>
      </c>
      <c r="Z1894" s="155"/>
      <c r="AA1894" s="13" t="str">
        <f t="shared" si="838"/>
        <v/>
      </c>
      <c r="AB1894" s="155"/>
      <c r="AC1894" s="13" t="str">
        <f t="shared" ca="1" si="843"/>
        <v>$AB</v>
      </c>
      <c r="AD1894" s="13" t="str" cm="1">
        <f t="array" aca="1" ref="AD1894" ca="1">IFERROR(IF((LEFT(INDIRECT("$F"&amp;$S1894),4))="GOTS",IF($G1894="Organic","GOTS_Organic_raw",(IF($G1894="Responsible","GOTS_Responsible",(IF($G1894="No Attribute (Conventional)","GOTS_conventional",(IF($G1894="Recycled Pre/Post-Consumer","GOTS_pre_post",(IF($G1894="In-Conversion","GOTS_in_conversion",(IF($G1894="Sustainably Sourced","Sustainably_sourced",""))))))))))),IF($G1894="Organic","Organic",(IF($G1894="Responsible","Responsible",(IF($G1894="No Attribute (Conventional)","No_Attribute_Conventional",(IF($G1894="Recycled Pre/Post-Consumer","Recycled_Pre_Post_Consumer",(IF($G1894="In-Conversion","In_Conversion",(IF($G1894="Recycled Pre-Consumer","Recycled_Pre_Consumer",(IF($G1894="Recycled Post-Consumer","Recycled_Post_Consumer",(IF($G1894="Sustainably Sourced","Sustainably_sourced","")))))))))))))))),"")</f>
        <v/>
      </c>
      <c r="AE1894" s="13" t="e" cm="1">
        <f t="array" aca="1" ref="AE1894" ca="1">IF(INDIRECT("$F"&amp;$S1894)="","",IF(LEFT(INDIRECT("$F"&amp;$S1894),3)="GRS","GRS_RCS_RM",IF((LEFT(INDIRECT("$F"&amp;$S1894),3))="RCS","GRS_RCS_RM",IF(INDIRECT("$F"&amp;$S1894)="OCS (No Label)","OCS_Conversion_RM",IF(LEFT(INDIRECT("$F"&amp;$S1894),3)="OCS","OCS_RM",IF(RIGHT(INDIRECT("$F"&amp;$S1894),10)="conversion","GOTS_RM_conversion",IF((LEFT(INDIRECT("$F"&amp;$S1894),4))="GOTS","GOTS_RM","Responsible_RM")))))))</f>
        <v>#REF!</v>
      </c>
      <c r="AF1894" s="13" t="str" cm="1">
        <f t="array" aca="1" ref="AF1894" ca="1">IF($S1894="","",INDIRECT("$Z"&amp;$S1894))</f>
        <v/>
      </c>
      <c r="AG1894" s="155"/>
      <c r="AH1894" s="13" t="str" cm="1">
        <f t="array" aca="1" ref="AH1894" ca="1">IFERROR(INDIRECT("$ag"&amp;S1894),"")</f>
        <v/>
      </c>
      <c r="AI1894" s="13" t="e" cm="1">
        <f t="array" aca="1" ref="AI1894" ca="1">INDIRECT("O"&amp;S1893)</f>
        <v>#REF!</v>
      </c>
      <c r="AJ1894" s="13" t="str">
        <f>IF($I1894="","",INDEX('Raw Material'!$A$1:$J$75,MATCH(I1894,'Raw Material'!$A$1:$A$75,0),(MATCH(G1894,'Raw Material'!$A$1:$J$1,0))))</f>
        <v/>
      </c>
      <c r="AK1894" s="13" t="str">
        <f t="shared" si="839"/>
        <v>YANLIŞRM</v>
      </c>
      <c r="AL1894" s="153" t="str">
        <f t="shared" si="840"/>
        <v/>
      </c>
    </row>
    <row r="1895" spans="1:38" ht="16.5" customHeight="1">
      <c r="A1895" s="161"/>
      <c r="B1895" s="166"/>
      <c r="C1895" s="167"/>
      <c r="D1895" s="156"/>
      <c r="E1895" s="156"/>
      <c r="F1895" s="174"/>
      <c r="G1895" s="181"/>
      <c r="H1895" s="182"/>
      <c r="I1895" s="182"/>
      <c r="J1895" s="182"/>
      <c r="K1895" s="32"/>
      <c r="L1895" s="178"/>
      <c r="M1895" s="178"/>
      <c r="N1895" s="81"/>
      <c r="O1895" s="185"/>
      <c r="P1895" s="103"/>
      <c r="Q1895" s="84" t="str">
        <f t="shared" si="841"/>
        <v/>
      </c>
      <c r="R1895" s="159"/>
      <c r="S1895" s="28" t="str" cm="1">
        <f t="array" aca="1" ref="S1895" ca="1">IF(INDIRECT("A"&amp;114+$U1895)&lt;&gt;"",114+$U1895,"")</f>
        <v/>
      </c>
      <c r="T1895" s="28" t="str">
        <f t="shared" ca="1" si="842"/>
        <v>$B</v>
      </c>
      <c r="U1895" s="29">
        <f t="shared" si="848"/>
        <v>1776</v>
      </c>
      <c r="V1895" s="29">
        <v>148.416666666678</v>
      </c>
      <c r="W1895" s="29">
        <f t="shared" si="849"/>
        <v>148</v>
      </c>
      <c r="X1895" s="41" t="str" cm="1">
        <f t="array" aca="1" ref="X1895" ca="1">IFERROR(INDEX('PC&amp;PD'!$A$1:$AP$15,ROW('PC&amp;PD'!$A$15),MATCH(INDIRECT(T1895),'PC&amp;PD'!$A$1:$AP$1,0)),"")</f>
        <v/>
      </c>
      <c r="Z1895" s="155"/>
      <c r="AA1895" s="13" t="str">
        <f t="shared" si="838"/>
        <v/>
      </c>
      <c r="AB1895" s="155"/>
      <c r="AC1895" s="13" t="str">
        <f t="shared" ca="1" si="843"/>
        <v>$AB</v>
      </c>
      <c r="AD1895" s="13" t="str" cm="1">
        <f t="array" aca="1" ref="AD1895" ca="1">IFERROR(IF((LEFT(INDIRECT("$F"&amp;$S1895),4))="GOTS",IF($G1895="Organic","GOTS_Organic_raw",(IF($G1895="Responsible","GOTS_Responsible",(IF($G1895="No Attribute (Conventional)","GOTS_conventional",(IF($G1895="Recycled Pre/Post-Consumer","GOTS_pre_post",(IF($G1895="In-Conversion","GOTS_in_conversion",(IF($G1895="Sustainably Sourced","Sustainably_sourced",""))))))))))),IF($G1895="Organic","Organic",(IF($G1895="Responsible","Responsible",(IF($G1895="No Attribute (Conventional)","No_Attribute_Conventional",(IF($G1895="Recycled Pre/Post-Consumer","Recycled_Pre_Post_Consumer",(IF($G1895="In-Conversion","In_Conversion",(IF($G1895="Recycled Pre-Consumer","Recycled_Pre_Consumer",(IF($G1895="Recycled Post-Consumer","Recycled_Post_Consumer",(IF($G1895="Sustainably Sourced","Sustainably_sourced","")))))))))))))))),"")</f>
        <v/>
      </c>
      <c r="AE1895" s="13" t="e" cm="1">
        <f t="array" aca="1" ref="AE1895" ca="1">IF(INDIRECT("$F"&amp;$S1895)="","",IF(LEFT(INDIRECT("$F"&amp;$S1895),3)="GRS","GRS_RCS_RM",IF((LEFT(INDIRECT("$F"&amp;$S1895),3))="RCS","GRS_RCS_RM",IF(INDIRECT("$F"&amp;$S1895)="OCS (No Label)","OCS_Conversion_RM",IF(LEFT(INDIRECT("$F"&amp;$S1895),3)="OCS","OCS_RM",IF(RIGHT(INDIRECT("$F"&amp;$S1895),10)="conversion","GOTS_RM_conversion",IF((LEFT(INDIRECT("$F"&amp;$S1895),4))="GOTS","GOTS_RM","Responsible_RM")))))))</f>
        <v>#REF!</v>
      </c>
      <c r="AF1895" s="13" t="str" cm="1">
        <f t="array" aca="1" ref="AF1895" ca="1">IF($S1895="","",INDIRECT("$Z"&amp;$S1895))</f>
        <v/>
      </c>
      <c r="AG1895" s="155"/>
      <c r="AH1895" s="13" t="str" cm="1">
        <f t="array" aca="1" ref="AH1895" ca="1">IFERROR(INDIRECT("$ag"&amp;S1895),"")</f>
        <v/>
      </c>
      <c r="AI1895" s="13" t="e" cm="1">
        <f t="array" aca="1" ref="AI1895" ca="1">INDIRECT("O"&amp;S1894)</f>
        <v>#REF!</v>
      </c>
      <c r="AJ1895" s="13" t="str">
        <f>IF($I1895="","",INDEX('Raw Material'!$A$1:$J$75,MATCH(I1895,'Raw Material'!$A$1:$A$75,0),(MATCH(G1895,'Raw Material'!$A$1:$J$1,0))))</f>
        <v/>
      </c>
      <c r="AK1895" s="13" t="str">
        <f t="shared" si="839"/>
        <v>YANLIŞRM</v>
      </c>
      <c r="AL1895" s="153" t="str">
        <f t="shared" si="840"/>
        <v/>
      </c>
    </row>
    <row r="1896" spans="1:38" ht="16.5" customHeight="1">
      <c r="A1896" s="162"/>
      <c r="B1896" s="168"/>
      <c r="C1896" s="169"/>
      <c r="D1896" s="156"/>
      <c r="E1896" s="156"/>
      <c r="F1896" s="175"/>
      <c r="G1896" s="181"/>
      <c r="H1896" s="182"/>
      <c r="I1896" s="182"/>
      <c r="J1896" s="182"/>
      <c r="K1896" s="32"/>
      <c r="L1896" s="179"/>
      <c r="M1896" s="179"/>
      <c r="N1896" s="81"/>
      <c r="O1896" s="185"/>
      <c r="P1896" s="103"/>
      <c r="Q1896" s="84" t="str">
        <f t="shared" si="841"/>
        <v/>
      </c>
      <c r="R1896" s="159"/>
      <c r="S1896" s="28" t="str" cm="1">
        <f t="array" aca="1" ref="S1896" ca="1">IF(INDIRECT("A"&amp;114+$U1896)&lt;&gt;"",114+$U1896,"")</f>
        <v/>
      </c>
      <c r="T1896" s="28" t="str">
        <f t="shared" ca="1" si="842"/>
        <v>$B</v>
      </c>
      <c r="U1896" s="29">
        <f t="shared" si="848"/>
        <v>1776</v>
      </c>
      <c r="V1896" s="29">
        <v>148.50000000001199</v>
      </c>
      <c r="W1896" s="29">
        <f t="shared" si="849"/>
        <v>148</v>
      </c>
      <c r="X1896" s="41" t="str" cm="1">
        <f t="array" aca="1" ref="X1896" ca="1">IFERROR(INDEX('PC&amp;PD'!$A$1:$AP$15,ROW('PC&amp;PD'!$A$15),MATCH(INDIRECT(T1896),'PC&amp;PD'!$A$1:$AP$1,0)),"")</f>
        <v/>
      </c>
      <c r="Z1896" s="155"/>
      <c r="AA1896" s="13" t="str">
        <f t="shared" si="838"/>
        <v/>
      </c>
      <c r="AB1896" s="155"/>
      <c r="AC1896" s="13" t="str">
        <f t="shared" ca="1" si="843"/>
        <v>$AB</v>
      </c>
      <c r="AD1896" s="13" t="str" cm="1">
        <f t="array" aca="1" ref="AD1896" ca="1">IFERROR(IF((LEFT(INDIRECT("$F"&amp;$S1896),4))="GOTS",IF($G1896="Organic","GOTS_Organic_raw",(IF($G1896="Responsible","GOTS_Responsible",(IF($G1896="No Attribute (Conventional)","GOTS_conventional",(IF($G1896="Recycled Pre/Post-Consumer","GOTS_pre_post",(IF($G1896="In-Conversion","GOTS_in_conversion",(IF($G1896="Sustainably Sourced","Sustainably_sourced",""))))))))))),IF($G1896="Organic","Organic",(IF($G1896="Responsible","Responsible",(IF($G1896="No Attribute (Conventional)","No_Attribute_Conventional",(IF($G1896="Recycled Pre/Post-Consumer","Recycled_Pre_Post_Consumer",(IF($G1896="In-Conversion","In_Conversion",(IF($G1896="Recycled Pre-Consumer","Recycled_Pre_Consumer",(IF($G1896="Recycled Post-Consumer","Recycled_Post_Consumer",(IF($G1896="Sustainably Sourced","Sustainably_sourced","")))))))))))))))),"")</f>
        <v/>
      </c>
      <c r="AE1896" s="13" t="e" cm="1">
        <f t="array" aca="1" ref="AE1896" ca="1">IF(INDIRECT("$F"&amp;$S1896)="","",IF(LEFT(INDIRECT("$F"&amp;$S1896),3)="GRS","GRS_RCS_RM",IF((LEFT(INDIRECT("$F"&amp;$S1896),3))="RCS","GRS_RCS_RM",IF(INDIRECT("$F"&amp;$S1896)="OCS (No Label)","OCS_Conversion_RM",IF(LEFT(INDIRECT("$F"&amp;$S1896),3)="OCS","OCS_RM",IF(RIGHT(INDIRECT("$F"&amp;$S1896),10)="conversion","GOTS_RM_conversion",IF((LEFT(INDIRECT("$F"&amp;$S1896),4))="GOTS","GOTS_RM","Responsible_RM")))))))</f>
        <v>#REF!</v>
      </c>
      <c r="AF1896" s="13" t="str" cm="1">
        <f t="array" aca="1" ref="AF1896" ca="1">IF($S1896="","",INDIRECT("$Z"&amp;$S1896))</f>
        <v/>
      </c>
      <c r="AG1896" s="155"/>
      <c r="AH1896" s="13" t="str" cm="1">
        <f t="array" aca="1" ref="AH1896" ca="1">IFERROR(INDIRECT("$ag"&amp;S1896),"")</f>
        <v/>
      </c>
      <c r="AI1896" s="13" t="e" cm="1">
        <f t="array" aca="1" ref="AI1896" ca="1">INDIRECT("O"&amp;S1895)</f>
        <v>#REF!</v>
      </c>
      <c r="AJ1896" s="13" t="str">
        <f>IF($I1896="","",INDEX('Raw Material'!$A$1:$J$75,MATCH(I1896,'Raw Material'!$A$1:$A$75,0),(MATCH(G1896,'Raw Material'!$A$1:$J$1,0))))</f>
        <v/>
      </c>
      <c r="AK1896" s="13" t="str">
        <f t="shared" si="839"/>
        <v>YANLIŞRM</v>
      </c>
      <c r="AL1896" s="153" t="str">
        <f t="shared" si="840"/>
        <v/>
      </c>
    </row>
    <row r="1897" spans="1:38" ht="16.5" customHeight="1">
      <c r="A1897" s="162"/>
      <c r="B1897" s="168"/>
      <c r="C1897" s="169"/>
      <c r="D1897" s="156"/>
      <c r="E1897" s="156"/>
      <c r="F1897" s="175"/>
      <c r="G1897" s="181"/>
      <c r="H1897" s="182"/>
      <c r="I1897" s="182"/>
      <c r="J1897" s="182"/>
      <c r="K1897" s="32"/>
      <c r="L1897" s="179"/>
      <c r="M1897" s="179"/>
      <c r="N1897" s="81"/>
      <c r="O1897" s="185"/>
      <c r="P1897" s="103"/>
      <c r="Q1897" s="84" t="str">
        <f t="shared" si="841"/>
        <v/>
      </c>
      <c r="R1897" s="159"/>
      <c r="S1897" s="28" t="str" cm="1">
        <f t="array" aca="1" ref="S1897" ca="1">IF(INDIRECT("A"&amp;114+$U1897)&lt;&gt;"",114+$U1897,"")</f>
        <v/>
      </c>
      <c r="T1897" s="28" t="str">
        <f t="shared" ca="1" si="842"/>
        <v>$B</v>
      </c>
      <c r="U1897" s="29">
        <f t="shared" si="848"/>
        <v>1776</v>
      </c>
      <c r="V1897" s="29">
        <v>148.583333333345</v>
      </c>
      <c r="W1897" s="29">
        <f t="shared" si="849"/>
        <v>148</v>
      </c>
      <c r="X1897" s="41" t="str" cm="1">
        <f t="array" aca="1" ref="X1897" ca="1">IFERROR(INDEX('PC&amp;PD'!$A$1:$AP$15,ROW('PC&amp;PD'!$A$15),MATCH(INDIRECT(T1897),'PC&amp;PD'!$A$1:$AP$1,0)),"")</f>
        <v/>
      </c>
      <c r="Z1897" s="155"/>
      <c r="AA1897" s="13" t="str">
        <f t="shared" si="838"/>
        <v/>
      </c>
      <c r="AB1897" s="155"/>
      <c r="AC1897" s="13" t="str">
        <f t="shared" ca="1" si="843"/>
        <v>$AB</v>
      </c>
      <c r="AD1897" s="13" t="str" cm="1">
        <f t="array" aca="1" ref="AD1897" ca="1">IFERROR(IF((LEFT(INDIRECT("$F"&amp;$S1897),4))="GOTS",IF($G1897="Organic","GOTS_Organic_raw",(IF($G1897="Responsible","GOTS_Responsible",(IF($G1897="No Attribute (Conventional)","GOTS_conventional",(IF($G1897="Recycled Pre/Post-Consumer","GOTS_pre_post",(IF($G1897="In-Conversion","GOTS_in_conversion",(IF($G1897="Sustainably Sourced","Sustainably_sourced",""))))))))))),IF($G1897="Organic","Organic",(IF($G1897="Responsible","Responsible",(IF($G1897="No Attribute (Conventional)","No_Attribute_Conventional",(IF($G1897="Recycled Pre/Post-Consumer","Recycled_Pre_Post_Consumer",(IF($G1897="In-Conversion","In_Conversion",(IF($G1897="Recycled Pre-Consumer","Recycled_Pre_Consumer",(IF($G1897="Recycled Post-Consumer","Recycled_Post_Consumer",(IF($G1897="Sustainably Sourced","Sustainably_sourced","")))))))))))))))),"")</f>
        <v/>
      </c>
      <c r="AE1897" s="13" t="e" cm="1">
        <f t="array" aca="1" ref="AE1897" ca="1">IF(INDIRECT("$F"&amp;$S1897)="","",IF(LEFT(INDIRECT("$F"&amp;$S1897),3)="GRS","GRS_RCS_RM",IF((LEFT(INDIRECT("$F"&amp;$S1897),3))="RCS","GRS_RCS_RM",IF(INDIRECT("$F"&amp;$S1897)="OCS (No Label)","OCS_Conversion_RM",IF(LEFT(INDIRECT("$F"&amp;$S1897),3)="OCS","OCS_RM",IF(RIGHT(INDIRECT("$F"&amp;$S1897),10)="conversion","GOTS_RM_conversion",IF((LEFT(INDIRECT("$F"&amp;$S1897),4))="GOTS","GOTS_RM","Responsible_RM")))))))</f>
        <v>#REF!</v>
      </c>
      <c r="AF1897" s="13" t="str" cm="1">
        <f t="array" aca="1" ref="AF1897" ca="1">IF($S1897="","",INDIRECT("$Z"&amp;$S1897))</f>
        <v/>
      </c>
      <c r="AG1897" s="155"/>
      <c r="AH1897" s="13" t="str" cm="1">
        <f t="array" aca="1" ref="AH1897" ca="1">IFERROR(INDIRECT("$ag"&amp;S1897),"")</f>
        <v/>
      </c>
      <c r="AI1897" s="13" t="e" cm="1">
        <f t="array" aca="1" ref="AI1897" ca="1">INDIRECT("O"&amp;S1896)</f>
        <v>#REF!</v>
      </c>
      <c r="AJ1897" s="13" t="str">
        <f>IF($I1897="","",INDEX('Raw Material'!$A$1:$J$75,MATCH(I1897,'Raw Material'!$A$1:$A$75,0),(MATCH(G1897,'Raw Material'!$A$1:$J$1,0))))</f>
        <v/>
      </c>
      <c r="AK1897" s="13" t="str">
        <f t="shared" si="839"/>
        <v>YANLIŞRM</v>
      </c>
      <c r="AL1897" s="153" t="str">
        <f t="shared" si="840"/>
        <v/>
      </c>
    </row>
    <row r="1898" spans="1:38" ht="16.5" customHeight="1">
      <c r="A1898" s="162"/>
      <c r="B1898" s="168"/>
      <c r="C1898" s="169"/>
      <c r="D1898" s="156"/>
      <c r="E1898" s="156"/>
      <c r="F1898" s="175"/>
      <c r="G1898" s="181"/>
      <c r="H1898" s="182"/>
      <c r="I1898" s="182"/>
      <c r="J1898" s="182"/>
      <c r="K1898" s="32"/>
      <c r="L1898" s="179"/>
      <c r="M1898" s="179"/>
      <c r="N1898" s="81"/>
      <c r="O1898" s="185"/>
      <c r="P1898" s="103"/>
      <c r="Q1898" s="84" t="str">
        <f t="shared" si="841"/>
        <v/>
      </c>
      <c r="R1898" s="159"/>
      <c r="S1898" s="28" t="str" cm="1">
        <f t="array" aca="1" ref="S1898" ca="1">IF(INDIRECT("A"&amp;114+$U1898)&lt;&gt;"",114+$U1898,"")</f>
        <v/>
      </c>
      <c r="T1898" s="28" t="str">
        <f t="shared" ca="1" si="842"/>
        <v>$B</v>
      </c>
      <c r="U1898" s="29">
        <f t="shared" si="848"/>
        <v>1776</v>
      </c>
      <c r="V1898" s="29">
        <v>148.666666666678</v>
      </c>
      <c r="W1898" s="29">
        <f t="shared" si="849"/>
        <v>148</v>
      </c>
      <c r="X1898" s="41" t="str" cm="1">
        <f t="array" aca="1" ref="X1898" ca="1">IFERROR(INDEX('PC&amp;PD'!$A$1:$AP$15,ROW('PC&amp;PD'!$A$15),MATCH(INDIRECT(T1898),'PC&amp;PD'!$A$1:$AP$1,0)),"")</f>
        <v/>
      </c>
      <c r="Z1898" s="155"/>
      <c r="AA1898" s="13" t="str">
        <f t="shared" si="838"/>
        <v/>
      </c>
      <c r="AB1898" s="155"/>
      <c r="AC1898" s="13" t="str">
        <f t="shared" ca="1" si="843"/>
        <v>$AB</v>
      </c>
      <c r="AD1898" s="13" t="str" cm="1">
        <f t="array" aca="1" ref="AD1898" ca="1">IFERROR(IF((LEFT(INDIRECT("$F"&amp;$S1898),4))="GOTS",IF($G1898="Organic","GOTS_Organic_raw",(IF($G1898="Responsible","GOTS_Responsible",(IF($G1898="No Attribute (Conventional)","GOTS_conventional",(IF($G1898="Recycled Pre/Post-Consumer","GOTS_pre_post",(IF($G1898="In-Conversion","GOTS_in_conversion",(IF($G1898="Sustainably Sourced","Sustainably_sourced",""))))))))))),IF($G1898="Organic","Organic",(IF($G1898="Responsible","Responsible",(IF($G1898="No Attribute (Conventional)","No_Attribute_Conventional",(IF($G1898="Recycled Pre/Post-Consumer","Recycled_Pre_Post_Consumer",(IF($G1898="In-Conversion","In_Conversion",(IF($G1898="Recycled Pre-Consumer","Recycled_Pre_Consumer",(IF($G1898="Recycled Post-Consumer","Recycled_Post_Consumer",(IF($G1898="Sustainably Sourced","Sustainably_sourced","")))))))))))))))),"")</f>
        <v/>
      </c>
      <c r="AE1898" s="13" t="e" cm="1">
        <f t="array" aca="1" ref="AE1898" ca="1">IF(INDIRECT("$F"&amp;$S1898)="","",IF(LEFT(INDIRECT("$F"&amp;$S1898),3)="GRS","GRS_RCS_RM",IF((LEFT(INDIRECT("$F"&amp;$S1898),3))="RCS","GRS_RCS_RM",IF(INDIRECT("$F"&amp;$S1898)="OCS (No Label)","OCS_Conversion_RM",IF(LEFT(INDIRECT("$F"&amp;$S1898),3)="OCS","OCS_RM",IF(RIGHT(INDIRECT("$F"&amp;$S1898),10)="conversion","GOTS_RM_conversion",IF((LEFT(INDIRECT("$F"&amp;$S1898),4))="GOTS","GOTS_RM","Responsible_RM")))))))</f>
        <v>#REF!</v>
      </c>
      <c r="AF1898" s="13" t="str" cm="1">
        <f t="array" aca="1" ref="AF1898" ca="1">IF($S1898="","",INDIRECT("$Z"&amp;$S1898))</f>
        <v/>
      </c>
      <c r="AG1898" s="155"/>
      <c r="AH1898" s="13" t="str" cm="1">
        <f t="array" aca="1" ref="AH1898" ca="1">IFERROR(INDIRECT("$ag"&amp;S1898),"")</f>
        <v/>
      </c>
      <c r="AI1898" s="13" t="e" cm="1">
        <f t="array" aca="1" ref="AI1898" ca="1">INDIRECT("O"&amp;S1897)</f>
        <v>#REF!</v>
      </c>
      <c r="AJ1898" s="13" t="str">
        <f>IF($I1898="","",INDEX('Raw Material'!$A$1:$J$75,MATCH(I1898,'Raw Material'!$A$1:$A$75,0),(MATCH(G1898,'Raw Material'!$A$1:$J$1,0))))</f>
        <v/>
      </c>
      <c r="AK1898" s="13" t="str">
        <f t="shared" si="839"/>
        <v>YANLIŞRM</v>
      </c>
      <c r="AL1898" s="153" t="str">
        <f t="shared" si="840"/>
        <v/>
      </c>
    </row>
    <row r="1899" spans="1:38" ht="16.5" customHeight="1">
      <c r="A1899" s="162"/>
      <c r="B1899" s="168"/>
      <c r="C1899" s="169"/>
      <c r="D1899" s="156"/>
      <c r="E1899" s="156"/>
      <c r="F1899" s="175"/>
      <c r="G1899" s="181"/>
      <c r="H1899" s="182"/>
      <c r="I1899" s="182"/>
      <c r="J1899" s="182"/>
      <c r="K1899" s="32"/>
      <c r="L1899" s="179"/>
      <c r="M1899" s="179"/>
      <c r="N1899" s="81"/>
      <c r="O1899" s="185"/>
      <c r="P1899" s="103"/>
      <c r="Q1899" s="84" t="str">
        <f t="shared" si="841"/>
        <v/>
      </c>
      <c r="R1899" s="159"/>
      <c r="S1899" s="28" t="str" cm="1">
        <f t="array" aca="1" ref="S1899" ca="1">IF(INDIRECT("A"&amp;114+$U1899)&lt;&gt;"",114+$U1899,"")</f>
        <v/>
      </c>
      <c r="T1899" s="28" t="str">
        <f t="shared" ca="1" si="842"/>
        <v>$B</v>
      </c>
      <c r="U1899" s="29">
        <f t="shared" si="848"/>
        <v>1776</v>
      </c>
      <c r="V1899" s="29">
        <v>148.75000000001199</v>
      </c>
      <c r="W1899" s="29">
        <f t="shared" si="849"/>
        <v>148</v>
      </c>
      <c r="X1899" s="41" t="str" cm="1">
        <f t="array" aca="1" ref="X1899" ca="1">IFERROR(INDEX('PC&amp;PD'!$A$1:$AP$15,ROW('PC&amp;PD'!$A$15),MATCH(INDIRECT(T1899),'PC&amp;PD'!$A$1:$AP$1,0)),"")</f>
        <v/>
      </c>
      <c r="Z1899" s="155"/>
      <c r="AA1899" s="13" t="str">
        <f t="shared" si="838"/>
        <v/>
      </c>
      <c r="AB1899" s="155"/>
      <c r="AC1899" s="13" t="str">
        <f t="shared" ca="1" si="843"/>
        <v>$AB</v>
      </c>
      <c r="AD1899" s="13" t="str" cm="1">
        <f t="array" aca="1" ref="AD1899" ca="1">IFERROR(IF((LEFT(INDIRECT("$F"&amp;$S1899),4))="GOTS",IF($G1899="Organic","GOTS_Organic_raw",(IF($G1899="Responsible","GOTS_Responsible",(IF($G1899="No Attribute (Conventional)","GOTS_conventional",(IF($G1899="Recycled Pre/Post-Consumer","GOTS_pre_post",(IF($G1899="In-Conversion","GOTS_in_conversion",(IF($G1899="Sustainably Sourced","Sustainably_sourced",""))))))))))),IF($G1899="Organic","Organic",(IF($G1899="Responsible","Responsible",(IF($G1899="No Attribute (Conventional)","No_Attribute_Conventional",(IF($G1899="Recycled Pre/Post-Consumer","Recycled_Pre_Post_Consumer",(IF($G1899="In-Conversion","In_Conversion",(IF($G1899="Recycled Pre-Consumer","Recycled_Pre_Consumer",(IF($G1899="Recycled Post-Consumer","Recycled_Post_Consumer",(IF($G1899="Sustainably Sourced","Sustainably_sourced","")))))))))))))))),"")</f>
        <v/>
      </c>
      <c r="AE1899" s="13" t="e" cm="1">
        <f t="array" aca="1" ref="AE1899" ca="1">IF(INDIRECT("$F"&amp;$S1899)="","",IF(LEFT(INDIRECT("$F"&amp;$S1899),3)="GRS","GRS_RCS_RM",IF((LEFT(INDIRECT("$F"&amp;$S1899),3))="RCS","GRS_RCS_RM",IF(INDIRECT("$F"&amp;$S1899)="OCS (No Label)","OCS_Conversion_RM",IF(LEFT(INDIRECT("$F"&amp;$S1899),3)="OCS","OCS_RM",IF(RIGHT(INDIRECT("$F"&amp;$S1899),10)="conversion","GOTS_RM_conversion",IF((LEFT(INDIRECT("$F"&amp;$S1899),4))="GOTS","GOTS_RM","Responsible_RM")))))))</f>
        <v>#REF!</v>
      </c>
      <c r="AF1899" s="13" t="str" cm="1">
        <f t="array" aca="1" ref="AF1899" ca="1">IF($S1899="","",INDIRECT("$Z"&amp;$S1899))</f>
        <v/>
      </c>
      <c r="AG1899" s="155"/>
      <c r="AH1899" s="13" t="str" cm="1">
        <f t="array" aca="1" ref="AH1899" ca="1">IFERROR(INDIRECT("$ag"&amp;S1899),"")</f>
        <v/>
      </c>
      <c r="AI1899" s="13" t="e" cm="1">
        <f t="array" aca="1" ref="AI1899" ca="1">INDIRECT("O"&amp;S1898)</f>
        <v>#REF!</v>
      </c>
      <c r="AJ1899" s="13" t="str">
        <f>IF($I1899="","",INDEX('Raw Material'!$A$1:$J$75,MATCH(I1899,'Raw Material'!$A$1:$A$75,0),(MATCH(G1899,'Raw Material'!$A$1:$J$1,0))))</f>
        <v/>
      </c>
      <c r="AK1899" s="13" t="str">
        <f t="shared" si="839"/>
        <v>YANLIŞRM</v>
      </c>
      <c r="AL1899" s="153" t="str">
        <f t="shared" si="840"/>
        <v/>
      </c>
    </row>
    <row r="1900" spans="1:38" ht="16.5" customHeight="1">
      <c r="A1900" s="162"/>
      <c r="B1900" s="168"/>
      <c r="C1900" s="169"/>
      <c r="D1900" s="156"/>
      <c r="E1900" s="156"/>
      <c r="F1900" s="175"/>
      <c r="G1900" s="181"/>
      <c r="H1900" s="182"/>
      <c r="I1900" s="182"/>
      <c r="J1900" s="182"/>
      <c r="K1900" s="32"/>
      <c r="L1900" s="179"/>
      <c r="M1900" s="179"/>
      <c r="N1900" s="81"/>
      <c r="O1900" s="185"/>
      <c r="P1900" s="103"/>
      <c r="Q1900" s="84" t="str">
        <f t="shared" si="841"/>
        <v/>
      </c>
      <c r="R1900" s="159"/>
      <c r="S1900" s="28" t="str" cm="1">
        <f t="array" aca="1" ref="S1900" ca="1">IF(INDIRECT("A"&amp;114+$U1900)&lt;&gt;"",114+$U1900,"")</f>
        <v/>
      </c>
      <c r="T1900" s="28" t="str">
        <f t="shared" ca="1" si="842"/>
        <v>$B</v>
      </c>
      <c r="U1900" s="29">
        <f t="shared" si="848"/>
        <v>1776</v>
      </c>
      <c r="V1900" s="29">
        <v>148.833333333345</v>
      </c>
      <c r="W1900" s="29">
        <f t="shared" si="849"/>
        <v>148</v>
      </c>
      <c r="X1900" s="41" t="str" cm="1">
        <f t="array" aca="1" ref="X1900" ca="1">IFERROR(INDEX('PC&amp;PD'!$A$1:$AP$15,ROW('PC&amp;PD'!$A$15),MATCH(INDIRECT(T1900),'PC&amp;PD'!$A$1:$AP$1,0)),"")</f>
        <v/>
      </c>
      <c r="Z1900" s="155"/>
      <c r="AA1900" s="13" t="str">
        <f t="shared" si="838"/>
        <v/>
      </c>
      <c r="AB1900" s="155"/>
      <c r="AC1900" s="13" t="str">
        <f t="shared" ca="1" si="843"/>
        <v>$AB</v>
      </c>
      <c r="AD1900" s="13" t="str" cm="1">
        <f t="array" aca="1" ref="AD1900" ca="1">IFERROR(IF((LEFT(INDIRECT("$F"&amp;$S1900),4))="GOTS",IF($G1900="Organic","GOTS_Organic_raw",(IF($G1900="Responsible","GOTS_Responsible",(IF($G1900="No Attribute (Conventional)","GOTS_conventional",(IF($G1900="Recycled Pre/Post-Consumer","GOTS_pre_post",(IF($G1900="In-Conversion","GOTS_in_conversion",(IF($G1900="Sustainably Sourced","Sustainably_sourced",""))))))))))),IF($G1900="Organic","Organic",(IF($G1900="Responsible","Responsible",(IF($G1900="No Attribute (Conventional)","No_Attribute_Conventional",(IF($G1900="Recycled Pre/Post-Consumer","Recycled_Pre_Post_Consumer",(IF($G1900="In-Conversion","In_Conversion",(IF($G1900="Recycled Pre-Consumer","Recycled_Pre_Consumer",(IF($G1900="Recycled Post-Consumer","Recycled_Post_Consumer",(IF($G1900="Sustainably Sourced","Sustainably_sourced","")))))))))))))))),"")</f>
        <v/>
      </c>
      <c r="AE1900" s="13" t="e" cm="1">
        <f t="array" aca="1" ref="AE1900" ca="1">IF(INDIRECT("$F"&amp;$S1900)="","",IF(LEFT(INDIRECT("$F"&amp;$S1900),3)="GRS","GRS_RCS_RM",IF((LEFT(INDIRECT("$F"&amp;$S1900),3))="RCS","GRS_RCS_RM",IF(INDIRECT("$F"&amp;$S1900)="OCS (No Label)","OCS_Conversion_RM",IF(LEFT(INDIRECT("$F"&amp;$S1900),3)="OCS","OCS_RM",IF(RIGHT(INDIRECT("$F"&amp;$S1900),10)="conversion","GOTS_RM_conversion",IF((LEFT(INDIRECT("$F"&amp;$S1900),4))="GOTS","GOTS_RM","Responsible_RM")))))))</f>
        <v>#REF!</v>
      </c>
      <c r="AF1900" s="13" t="str" cm="1">
        <f t="array" aca="1" ref="AF1900" ca="1">IF($S1900="","",INDIRECT("$Z"&amp;$S1900))</f>
        <v/>
      </c>
      <c r="AG1900" s="155"/>
      <c r="AH1900" s="13" t="str" cm="1">
        <f t="array" aca="1" ref="AH1900" ca="1">IFERROR(INDIRECT("$ag"&amp;S1900),"")</f>
        <v/>
      </c>
      <c r="AI1900" s="13" t="e" cm="1">
        <f t="array" aca="1" ref="AI1900" ca="1">INDIRECT("O"&amp;S1899)</f>
        <v>#REF!</v>
      </c>
      <c r="AJ1900" s="13" t="str">
        <f>IF($I1900="","",INDEX('Raw Material'!$A$1:$J$75,MATCH(I1900,'Raw Material'!$A$1:$A$75,0),(MATCH(G1900,'Raw Material'!$A$1:$J$1,0))))</f>
        <v/>
      </c>
      <c r="AK1900" s="13" t="str">
        <f t="shared" si="839"/>
        <v>YANLIŞRM</v>
      </c>
      <c r="AL1900" s="153" t="str">
        <f t="shared" si="840"/>
        <v/>
      </c>
    </row>
    <row r="1901" spans="1:38" ht="16.5" customHeight="1" thickBot="1">
      <c r="A1901" s="163"/>
      <c r="B1901" s="170"/>
      <c r="C1901" s="171"/>
      <c r="D1901" s="156"/>
      <c r="E1901" s="156"/>
      <c r="F1901" s="176"/>
      <c r="G1901" s="157"/>
      <c r="H1901" s="158"/>
      <c r="I1901" s="158"/>
      <c r="J1901" s="158"/>
      <c r="K1901" s="33"/>
      <c r="L1901" s="180"/>
      <c r="M1901" s="180"/>
      <c r="N1901" s="82"/>
      <c r="O1901" s="186"/>
      <c r="P1901" s="103"/>
      <c r="Q1901" s="84" t="str">
        <f t="shared" si="841"/>
        <v/>
      </c>
      <c r="R1901" s="159"/>
      <c r="S1901" s="28" t="str" cm="1">
        <f t="array" aca="1" ref="S1901" ca="1">IF(INDIRECT("A"&amp;114+$U1901)&lt;&gt;"",114+$U1901,"")</f>
        <v/>
      </c>
      <c r="T1901" s="28" t="str">
        <f t="shared" ca="1" si="842"/>
        <v>$B</v>
      </c>
      <c r="U1901" s="29">
        <f t="shared" si="848"/>
        <v>1776</v>
      </c>
      <c r="V1901" s="29">
        <v>148.916666666678</v>
      </c>
      <c r="W1901" s="29">
        <f t="shared" si="849"/>
        <v>148</v>
      </c>
      <c r="X1901" s="41" t="str" cm="1">
        <f t="array" aca="1" ref="X1901" ca="1">IFERROR(INDEX('PC&amp;PD'!$A$1:$AP$15,ROW('PC&amp;PD'!$A$15),MATCH(INDIRECT(T1901),'PC&amp;PD'!$A$1:$AP$1,0)),"")</f>
        <v/>
      </c>
      <c r="Z1901" s="155"/>
      <c r="AA1901" s="13" t="str">
        <f t="shared" si="838"/>
        <v/>
      </c>
      <c r="AB1901" s="155"/>
      <c r="AC1901" s="13" t="str">
        <f t="shared" ca="1" si="843"/>
        <v>$AB</v>
      </c>
      <c r="AD1901" s="13" t="str" cm="1">
        <f t="array" aca="1" ref="AD1901" ca="1">IFERROR(IF((LEFT(INDIRECT("$F"&amp;$S1901),4))="GOTS",IF($G1901="Organic","GOTS_Organic_raw",(IF($G1901="Responsible","GOTS_Responsible",(IF($G1901="No Attribute (Conventional)","GOTS_conventional",(IF($G1901="Recycled Pre/Post-Consumer","GOTS_pre_post",(IF($G1901="In-Conversion","GOTS_in_conversion",(IF($G1901="Sustainably Sourced","Sustainably_sourced",""))))))))))),IF($G1901="Organic","Organic",(IF($G1901="Responsible","Responsible",(IF($G1901="No Attribute (Conventional)","No_Attribute_Conventional",(IF($G1901="Recycled Pre/Post-Consumer","Recycled_Pre_Post_Consumer",(IF($G1901="In-Conversion","In_Conversion",(IF($G1901="Recycled Pre-Consumer","Recycled_Pre_Consumer",(IF($G1901="Recycled Post-Consumer","Recycled_Post_Consumer",(IF($G1901="Sustainably Sourced","Sustainably_sourced","")))))))))))))))),"")</f>
        <v/>
      </c>
      <c r="AE1901" s="13" t="e" cm="1">
        <f t="array" aca="1" ref="AE1901" ca="1">IF(INDIRECT("$F"&amp;$S1901)="","",IF(LEFT(INDIRECT("$F"&amp;$S1901),3)="GRS","GRS_RCS_RM",IF((LEFT(INDIRECT("$F"&amp;$S1901),3))="RCS","GRS_RCS_RM",IF(INDIRECT("$F"&amp;$S1901)="OCS (No Label)","OCS_Conversion_RM",IF(LEFT(INDIRECT("$F"&amp;$S1901),3)="OCS","OCS_RM",IF(RIGHT(INDIRECT("$F"&amp;$S1901),10)="conversion","GOTS_RM_conversion",IF((LEFT(INDIRECT("$F"&amp;$S1901),4))="GOTS","GOTS_RM","Responsible_RM")))))))</f>
        <v>#REF!</v>
      </c>
      <c r="AF1901" s="13" t="str" cm="1">
        <f t="array" aca="1" ref="AF1901" ca="1">IF($S1901="","",INDIRECT("$Z"&amp;$S1901))</f>
        <v/>
      </c>
      <c r="AG1901" s="155"/>
      <c r="AH1901" s="13" t="str" cm="1">
        <f t="array" aca="1" ref="AH1901" ca="1">IFERROR(INDIRECT("$ag"&amp;S1901),"")</f>
        <v/>
      </c>
      <c r="AI1901" s="13" t="e" cm="1">
        <f t="array" aca="1" ref="AI1901" ca="1">INDIRECT("O"&amp;S1900)</f>
        <v>#REF!</v>
      </c>
      <c r="AJ1901" s="13" t="str">
        <f>IF($I1901="","",INDEX('Raw Material'!$A$1:$J$75,MATCH(I1901,'Raw Material'!$A$1:$A$75,0),(MATCH(G1901,'Raw Material'!$A$1:$J$1,0))))</f>
        <v/>
      </c>
      <c r="AK1901" s="13" t="str">
        <f t="shared" si="839"/>
        <v>YANLIŞRM</v>
      </c>
      <c r="AL1901" s="153" t="str">
        <f t="shared" si="840"/>
        <v/>
      </c>
    </row>
    <row r="1902" spans="1:38" ht="16.5" customHeight="1">
      <c r="A1902" s="160" t="str">
        <f>IF(B1902="","",COUNTA($B$114:$B1902))</f>
        <v/>
      </c>
      <c r="B1902" s="164"/>
      <c r="C1902" s="165"/>
      <c r="D1902" s="183"/>
      <c r="E1902" s="183"/>
      <c r="F1902" s="172"/>
      <c r="G1902" s="212"/>
      <c r="H1902" s="206"/>
      <c r="I1902" s="206"/>
      <c r="J1902" s="206"/>
      <c r="K1902" s="31"/>
      <c r="L1902" s="177" t="str">
        <f t="shared" ref="L1902" si="863">IF(R1902="","",LEFT(R1902,LEN(R1902)-2))</f>
        <v/>
      </c>
      <c r="M1902" s="177"/>
      <c r="N1902" s="80"/>
      <c r="O1902" s="184"/>
      <c r="P1902" s="103"/>
      <c r="Q1902" s="84" t="str">
        <f t="shared" si="841"/>
        <v/>
      </c>
      <c r="R1902" s="159" t="str">
        <f t="shared" ref="R1902" si="864">CONCATENATE($Q1902,Q1903,Q1904,Q1905,Q1906,Q1907,$Q1908,$Q1909,$Q1910,$Q1911,Q1912,Q1913)</f>
        <v/>
      </c>
      <c r="S1902" s="28" t="str" cm="1">
        <f t="array" aca="1" ref="S1902" ca="1">IF(INDIRECT("A"&amp;114+$U1902)&lt;&gt;"",114+$U1902,"")</f>
        <v/>
      </c>
      <c r="T1902" s="28" t="str">
        <f t="shared" ca="1" si="842"/>
        <v>$B</v>
      </c>
      <c r="U1902" s="29">
        <f t="shared" si="848"/>
        <v>1788</v>
      </c>
      <c r="V1902" s="29">
        <v>149.00000000001199</v>
      </c>
      <c r="W1902" s="29">
        <f t="shared" si="849"/>
        <v>149</v>
      </c>
      <c r="X1902" s="41" t="str" cm="1">
        <f t="array" aca="1" ref="X1902" ca="1">IFERROR(INDEX('PC&amp;PD'!$A$1:$AP$15,ROW('PC&amp;PD'!$A$15),MATCH(INDIRECT(T1902),'PC&amp;PD'!$A$1:$AP$1,0)),"")</f>
        <v/>
      </c>
      <c r="Z1902" s="155" t="str">
        <f t="shared" ref="Z1902" si="865">IFERROR(IF($F1902="OCS 100","OCS (OCS 100)",IF($F1902="OCS Blended","OCS (OCS Blended)",IF($F1902="OCS (No Label)","OCS (No Label)",IF($F1902="RCS 100","RCS (RCS 100)",IF($F1902="RCS Blended","RCS (RCS Blended)",IF($F1902="GRS","GRS (GRS)",IF($F1902="GRS (No Label)", "GRS (No Label)",IF($F1902="RDS","RDS (RDS)",IF($F1902="RWS","RWS (RWS)",IF($F1902="RAS","RAS (RAS)",IF($F1902="RMS","RMS (RMS)",IF($F1902="GOTS Organic","GOTS (Organic)",IF($F1902="GOTS Made with organic","GOTS (Made with Organic)",IF($F1902="GOTS Organic - in conversion","GOTS (Organic - In Conversion)",IF($F1902="GOTS Made with organic - in conversion","GOTS (Made with Organic - In Conversion)",""))))))))))))))),"")</f>
        <v/>
      </c>
      <c r="AA1902" s="13" t="str">
        <f t="shared" si="838"/>
        <v/>
      </c>
      <c r="AB1902" s="155" t="str">
        <f t="shared" ref="AB1902" si="866">IFERROR(IF($F1902="OCS 100", "OCS_100",IF($F1902="OCS Blended", "OCS_Blended",IF($F1902="OCS (No Label)", "OCS_No_Label",IF($F1902="RCS 100", "RCS_100",IF($F1902="RCS Blended","RCS_Blended",IF($F1902="GRS","GRS",IF($F1902="GRS (No Label)", "GRS_No_Label",IF($F1902="RDS","RDS",IF($F1902="RWS","RWS",IF($F1902="RMS","RMS",IF($F1902="GOTS Organic","GOTS_Organic",IF($F1902="GOTS Made with organic","GOTS_Made_with_organic",IF($F1902="GOTS Organic - in conversion","GOTS_Organic_in_Conversion",IF($F1902="GOTS Made with organic - in conversion","GOTS_Made_with_Organic_in_Conversion",IF($F1902="RAS","RAS",""))))))))))))))),"")</f>
        <v/>
      </c>
      <c r="AC1902" s="13" t="str">
        <f t="shared" ca="1" si="843"/>
        <v>$AB</v>
      </c>
      <c r="AD1902" s="13" t="str" cm="1">
        <f t="array" aca="1" ref="AD1902" ca="1">IFERROR(IF((LEFT(INDIRECT("$F"&amp;$S1902),4))="GOTS",IF($G1902="Organic","GOTS_Organic_raw",(IF($G1902="Responsible","GOTS_Responsible",(IF($G1902="No Attribute (Conventional)","GOTS_conventional",(IF($G1902="Recycled Pre/Post-Consumer","GOTS_pre_post",(IF($G1902="In-Conversion","GOTS_in_conversion",(IF($G1902="Sustainably Sourced","Sustainably_sourced",""))))))))))),IF($G1902="Organic","Organic",(IF($G1902="Responsible","Responsible",(IF($G1902="No Attribute (Conventional)","No_Attribute_Conventional",(IF($G1902="Recycled Pre/Post-Consumer","Recycled_Pre_Post_Consumer",(IF($G1902="In-Conversion","In_Conversion",(IF($G1902="Recycled Pre-Consumer","Recycled_Pre_Consumer",(IF($G1902="Recycled Post-Consumer","Recycled_Post_Consumer",(IF($G1902="Sustainably Sourced","Sustainably_sourced","")))))))))))))))),"")</f>
        <v/>
      </c>
      <c r="AE1902" s="13" t="e" cm="1">
        <f t="array" aca="1" ref="AE1902" ca="1">IF(INDIRECT("$F"&amp;$S1902)="","",IF(LEFT(INDIRECT("$F"&amp;$S1902),3)="GRS","GRS_RCS_RM",IF((LEFT(INDIRECT("$F"&amp;$S1902),3))="RCS","GRS_RCS_RM",IF(INDIRECT("$F"&amp;$S1902)="OCS (No Label)","OCS_Conversion_RM",IF(LEFT(INDIRECT("$F"&amp;$S1902),3)="OCS","OCS_RM",IF(RIGHT(INDIRECT("$F"&amp;$S1902),10)="conversion","GOTS_RM_conversion",IF((LEFT(INDIRECT("$F"&amp;$S1902),4))="GOTS","GOTS_RM","Responsible_RM")))))))</f>
        <v>#REF!</v>
      </c>
      <c r="AF1902" s="13" t="str" cm="1">
        <f t="array" aca="1" ref="AF1902" ca="1">IF($S1902="","",INDIRECT("$Z"&amp;$S1902))</f>
        <v/>
      </c>
      <c r="AG1902" s="155" t="str">
        <f t="shared" si="858"/>
        <v/>
      </c>
      <c r="AH1902" s="13" t="str" cm="1">
        <f t="array" aca="1" ref="AH1902" ca="1">IFERROR(INDIRECT("$ag"&amp;S1902),"")</f>
        <v/>
      </c>
      <c r="AI1902" s="13" t="e" cm="1">
        <f t="array" aca="1" ref="AI1902" ca="1">INDIRECT("O"&amp;S1901)</f>
        <v>#REF!</v>
      </c>
      <c r="AJ1902" s="13" t="str">
        <f>IF($I1902="","",INDEX('Raw Material'!$A$1:$J$75,MATCH(I1902,'Raw Material'!$A$1:$A$75,0),(MATCH(G1902,'Raw Material'!$A$1:$J$1,0))))</f>
        <v/>
      </c>
      <c r="AK1902" s="13" t="str">
        <f t="shared" si="839"/>
        <v>YANLIŞRM</v>
      </c>
      <c r="AL1902" s="153" t="str">
        <f t="shared" si="840"/>
        <v/>
      </c>
    </row>
    <row r="1903" spans="1:38" ht="16.5" customHeight="1">
      <c r="A1903" s="161"/>
      <c r="B1903" s="166"/>
      <c r="C1903" s="167"/>
      <c r="D1903" s="156"/>
      <c r="E1903" s="156"/>
      <c r="F1903" s="173"/>
      <c r="G1903" s="181"/>
      <c r="H1903" s="182"/>
      <c r="I1903" s="182"/>
      <c r="J1903" s="182"/>
      <c r="K1903" s="32"/>
      <c r="L1903" s="178"/>
      <c r="M1903" s="178"/>
      <c r="N1903" s="81"/>
      <c r="O1903" s="185"/>
      <c r="P1903" s="103"/>
      <c r="Q1903" s="84" t="str">
        <f t="shared" si="841"/>
        <v/>
      </c>
      <c r="R1903" s="159"/>
      <c r="S1903" s="28" t="str" cm="1">
        <f t="array" aca="1" ref="S1903" ca="1">IF(INDIRECT("A"&amp;114+$U1903)&lt;&gt;"",114+$U1903,"")</f>
        <v/>
      </c>
      <c r="T1903" s="28" t="str">
        <f t="shared" ca="1" si="842"/>
        <v>$B</v>
      </c>
      <c r="U1903" s="29">
        <f t="shared" si="848"/>
        <v>1788</v>
      </c>
      <c r="V1903" s="29">
        <v>149.083333333345</v>
      </c>
      <c r="W1903" s="29">
        <f t="shared" si="849"/>
        <v>149</v>
      </c>
      <c r="X1903" s="41" t="str" cm="1">
        <f t="array" aca="1" ref="X1903" ca="1">IFERROR(INDEX('PC&amp;PD'!$A$1:$AP$15,ROW('PC&amp;PD'!$A$15),MATCH(INDIRECT(T1903),'PC&amp;PD'!$A$1:$AP$1,0)),"")</f>
        <v/>
      </c>
      <c r="Z1903" s="155"/>
      <c r="AA1903" s="13" t="str">
        <f t="shared" si="838"/>
        <v/>
      </c>
      <c r="AB1903" s="155"/>
      <c r="AC1903" s="13" t="str">
        <f t="shared" ca="1" si="843"/>
        <v>$AB</v>
      </c>
      <c r="AD1903" s="13" t="str" cm="1">
        <f t="array" aca="1" ref="AD1903" ca="1">IFERROR(IF((LEFT(INDIRECT("$F"&amp;$S1903),4))="GOTS",IF($G1903="Organic","GOTS_Organic_raw",(IF($G1903="Responsible","GOTS_Responsible",(IF($G1903="No Attribute (Conventional)","GOTS_conventional",(IF($G1903="Recycled Pre/Post-Consumer","GOTS_pre_post",(IF($G1903="In-Conversion","GOTS_in_conversion",(IF($G1903="Sustainably Sourced","Sustainably_sourced",""))))))))))),IF($G1903="Organic","Organic",(IF($G1903="Responsible","Responsible",(IF($G1903="No Attribute (Conventional)","No_Attribute_Conventional",(IF($G1903="Recycled Pre/Post-Consumer","Recycled_Pre_Post_Consumer",(IF($G1903="In-Conversion","In_Conversion",(IF($G1903="Recycled Pre-Consumer","Recycled_Pre_Consumer",(IF($G1903="Recycled Post-Consumer","Recycled_Post_Consumer",(IF($G1903="Sustainably Sourced","Sustainably_sourced","")))))))))))))))),"")</f>
        <v/>
      </c>
      <c r="AE1903" s="13" t="e" cm="1">
        <f t="array" aca="1" ref="AE1903" ca="1">IF(INDIRECT("$F"&amp;$S1903)="","",IF(LEFT(INDIRECT("$F"&amp;$S1903),3)="GRS","GRS_RCS_RM",IF((LEFT(INDIRECT("$F"&amp;$S1903),3))="RCS","GRS_RCS_RM",IF(INDIRECT("$F"&amp;$S1903)="OCS (No Label)","OCS_Conversion_RM",IF(LEFT(INDIRECT("$F"&amp;$S1903),3)="OCS","OCS_RM",IF(RIGHT(INDIRECT("$F"&amp;$S1903),10)="conversion","GOTS_RM_conversion",IF((LEFT(INDIRECT("$F"&amp;$S1903),4))="GOTS","GOTS_RM","Responsible_RM")))))))</f>
        <v>#REF!</v>
      </c>
      <c r="AF1903" s="13" t="str" cm="1">
        <f t="array" aca="1" ref="AF1903" ca="1">IF($S1903="","",INDIRECT("$Z"&amp;$S1903))</f>
        <v/>
      </c>
      <c r="AG1903" s="155"/>
      <c r="AH1903" s="13" t="str" cm="1">
        <f t="array" aca="1" ref="AH1903" ca="1">IFERROR(INDIRECT("$ag"&amp;S1903),"")</f>
        <v/>
      </c>
      <c r="AI1903" s="13" t="e" cm="1">
        <f t="array" aca="1" ref="AI1903" ca="1">INDIRECT("O"&amp;S1902)</f>
        <v>#REF!</v>
      </c>
      <c r="AJ1903" s="13" t="str">
        <f>IF($I1903="","",INDEX('Raw Material'!$A$1:$J$75,MATCH(I1903,'Raw Material'!$A$1:$A$75,0),(MATCH(G1903,'Raw Material'!$A$1:$J$1,0))))</f>
        <v/>
      </c>
      <c r="AK1903" s="13" t="str">
        <f t="shared" si="839"/>
        <v>YANLIŞRM</v>
      </c>
      <c r="AL1903" s="153" t="str">
        <f t="shared" si="840"/>
        <v/>
      </c>
    </row>
    <row r="1904" spans="1:38" ht="16.5" customHeight="1">
      <c r="A1904" s="161"/>
      <c r="B1904" s="166"/>
      <c r="C1904" s="167"/>
      <c r="D1904" s="156"/>
      <c r="E1904" s="156"/>
      <c r="F1904" s="173"/>
      <c r="G1904" s="181"/>
      <c r="H1904" s="182"/>
      <c r="I1904" s="182"/>
      <c r="J1904" s="182"/>
      <c r="K1904" s="32"/>
      <c r="L1904" s="178"/>
      <c r="M1904" s="178"/>
      <c r="N1904" s="81"/>
      <c r="O1904" s="185"/>
      <c r="P1904" s="103"/>
      <c r="Q1904" s="84" t="str">
        <f t="shared" si="841"/>
        <v/>
      </c>
      <c r="R1904" s="159"/>
      <c r="S1904" s="28" t="str" cm="1">
        <f t="array" aca="1" ref="S1904" ca="1">IF(INDIRECT("A"&amp;114+$U1904)&lt;&gt;"",114+$U1904,"")</f>
        <v/>
      </c>
      <c r="T1904" s="28" t="str">
        <f t="shared" ca="1" si="842"/>
        <v>$B</v>
      </c>
      <c r="U1904" s="29">
        <f t="shared" si="848"/>
        <v>1788</v>
      </c>
      <c r="V1904" s="29">
        <v>149.166666666678</v>
      </c>
      <c r="W1904" s="29">
        <f t="shared" si="849"/>
        <v>149</v>
      </c>
      <c r="X1904" s="41" t="str" cm="1">
        <f t="array" aca="1" ref="X1904" ca="1">IFERROR(INDEX('PC&amp;PD'!$A$1:$AP$15,ROW('PC&amp;PD'!$A$15),MATCH(INDIRECT(T1904),'PC&amp;PD'!$A$1:$AP$1,0)),"")</f>
        <v/>
      </c>
      <c r="Z1904" s="155"/>
      <c r="AA1904" s="13" t="str">
        <f t="shared" si="838"/>
        <v/>
      </c>
      <c r="AB1904" s="155"/>
      <c r="AC1904" s="13" t="str">
        <f t="shared" ca="1" si="843"/>
        <v>$AB</v>
      </c>
      <c r="AD1904" s="13" t="str" cm="1">
        <f t="array" aca="1" ref="AD1904" ca="1">IFERROR(IF((LEFT(INDIRECT("$F"&amp;$S1904),4))="GOTS",IF($G1904="Organic","GOTS_Organic_raw",(IF($G1904="Responsible","GOTS_Responsible",(IF($G1904="No Attribute (Conventional)","GOTS_conventional",(IF($G1904="Recycled Pre/Post-Consumer","GOTS_pre_post",(IF($G1904="In-Conversion","GOTS_in_conversion",(IF($G1904="Sustainably Sourced","Sustainably_sourced",""))))))))))),IF($G1904="Organic","Organic",(IF($G1904="Responsible","Responsible",(IF($G1904="No Attribute (Conventional)","No_Attribute_Conventional",(IF($G1904="Recycled Pre/Post-Consumer","Recycled_Pre_Post_Consumer",(IF($G1904="In-Conversion","In_Conversion",(IF($G1904="Recycled Pre-Consumer","Recycled_Pre_Consumer",(IF($G1904="Recycled Post-Consumer","Recycled_Post_Consumer",(IF($G1904="Sustainably Sourced","Sustainably_sourced","")))))))))))))))),"")</f>
        <v/>
      </c>
      <c r="AE1904" s="13" t="e" cm="1">
        <f t="array" aca="1" ref="AE1904" ca="1">IF(INDIRECT("$F"&amp;$S1904)="","",IF(LEFT(INDIRECT("$F"&amp;$S1904),3)="GRS","GRS_RCS_RM",IF((LEFT(INDIRECT("$F"&amp;$S1904),3))="RCS","GRS_RCS_RM",IF(INDIRECT("$F"&amp;$S1904)="OCS (No Label)","OCS_Conversion_RM",IF(LEFT(INDIRECT("$F"&amp;$S1904),3)="OCS","OCS_RM",IF(RIGHT(INDIRECT("$F"&amp;$S1904),10)="conversion","GOTS_RM_conversion",IF((LEFT(INDIRECT("$F"&amp;$S1904),4))="GOTS","GOTS_RM","Responsible_RM")))))))</f>
        <v>#REF!</v>
      </c>
      <c r="AF1904" s="13" t="str" cm="1">
        <f t="array" aca="1" ref="AF1904" ca="1">IF($S1904="","",INDIRECT("$Z"&amp;$S1904))</f>
        <v/>
      </c>
      <c r="AG1904" s="155"/>
      <c r="AH1904" s="13" t="str" cm="1">
        <f t="array" aca="1" ref="AH1904" ca="1">IFERROR(INDIRECT("$ag"&amp;S1904),"")</f>
        <v/>
      </c>
      <c r="AI1904" s="13" t="e" cm="1">
        <f t="array" aca="1" ref="AI1904" ca="1">INDIRECT("O"&amp;S1903)</f>
        <v>#REF!</v>
      </c>
      <c r="AJ1904" s="13" t="str">
        <f>IF($I1904="","",INDEX('Raw Material'!$A$1:$J$75,MATCH(I1904,'Raw Material'!$A$1:$A$75,0),(MATCH(G1904,'Raw Material'!$A$1:$J$1,0))))</f>
        <v/>
      </c>
      <c r="AK1904" s="13" t="str">
        <f t="shared" si="839"/>
        <v>YANLIŞRM</v>
      </c>
      <c r="AL1904" s="153" t="str">
        <f t="shared" si="840"/>
        <v/>
      </c>
    </row>
    <row r="1905" spans="1:38" ht="16.5" customHeight="1">
      <c r="A1905" s="161"/>
      <c r="B1905" s="166"/>
      <c r="C1905" s="167"/>
      <c r="D1905" s="156"/>
      <c r="E1905" s="156"/>
      <c r="F1905" s="174"/>
      <c r="G1905" s="181"/>
      <c r="H1905" s="182"/>
      <c r="I1905" s="182"/>
      <c r="J1905" s="182"/>
      <c r="K1905" s="32"/>
      <c r="L1905" s="178"/>
      <c r="M1905" s="178"/>
      <c r="N1905" s="81"/>
      <c r="O1905" s="185"/>
      <c r="P1905" s="103"/>
      <c r="Q1905" s="84" t="str">
        <f t="shared" si="841"/>
        <v/>
      </c>
      <c r="R1905" s="159"/>
      <c r="S1905" s="28" t="str" cm="1">
        <f t="array" aca="1" ref="S1905" ca="1">IF(INDIRECT("A"&amp;114+$U1905)&lt;&gt;"",114+$U1905,"")</f>
        <v/>
      </c>
      <c r="T1905" s="28" t="str">
        <f t="shared" ca="1" si="842"/>
        <v>$B</v>
      </c>
      <c r="U1905" s="29">
        <f t="shared" si="848"/>
        <v>1788</v>
      </c>
      <c r="V1905" s="29">
        <v>149.25000000001199</v>
      </c>
      <c r="W1905" s="29">
        <f t="shared" si="849"/>
        <v>149</v>
      </c>
      <c r="X1905" s="41" t="str" cm="1">
        <f t="array" aca="1" ref="X1905" ca="1">IFERROR(INDEX('PC&amp;PD'!$A$1:$AP$15,ROW('PC&amp;PD'!$A$15),MATCH(INDIRECT(T1905),'PC&amp;PD'!$A$1:$AP$1,0)),"")</f>
        <v/>
      </c>
      <c r="Z1905" s="155"/>
      <c r="AA1905" s="13" t="str">
        <f t="shared" si="838"/>
        <v/>
      </c>
      <c r="AB1905" s="155"/>
      <c r="AC1905" s="13" t="str">
        <f t="shared" ca="1" si="843"/>
        <v>$AB</v>
      </c>
      <c r="AD1905" s="13" t="str" cm="1">
        <f t="array" aca="1" ref="AD1905" ca="1">IFERROR(IF((LEFT(INDIRECT("$F"&amp;$S1905),4))="GOTS",IF($G1905="Organic","GOTS_Organic_raw",(IF($G1905="Responsible","GOTS_Responsible",(IF($G1905="No Attribute (Conventional)","GOTS_conventional",(IF($G1905="Recycled Pre/Post-Consumer","GOTS_pre_post",(IF($G1905="In-Conversion","GOTS_in_conversion",(IF($G1905="Sustainably Sourced","Sustainably_sourced",""))))))))))),IF($G1905="Organic","Organic",(IF($G1905="Responsible","Responsible",(IF($G1905="No Attribute (Conventional)","No_Attribute_Conventional",(IF($G1905="Recycled Pre/Post-Consumer","Recycled_Pre_Post_Consumer",(IF($G1905="In-Conversion","In_Conversion",(IF($G1905="Recycled Pre-Consumer","Recycled_Pre_Consumer",(IF($G1905="Recycled Post-Consumer","Recycled_Post_Consumer",(IF($G1905="Sustainably Sourced","Sustainably_sourced","")))))))))))))))),"")</f>
        <v/>
      </c>
      <c r="AE1905" s="13" t="e" cm="1">
        <f t="array" aca="1" ref="AE1905" ca="1">IF(INDIRECT("$F"&amp;$S1905)="","",IF(LEFT(INDIRECT("$F"&amp;$S1905),3)="GRS","GRS_RCS_RM",IF((LEFT(INDIRECT("$F"&amp;$S1905),3))="RCS","GRS_RCS_RM",IF(INDIRECT("$F"&amp;$S1905)="OCS (No Label)","OCS_Conversion_RM",IF(LEFT(INDIRECT("$F"&amp;$S1905),3)="OCS","OCS_RM",IF(RIGHT(INDIRECT("$F"&amp;$S1905),10)="conversion","GOTS_RM_conversion",IF((LEFT(INDIRECT("$F"&amp;$S1905),4))="GOTS","GOTS_RM","Responsible_RM")))))))</f>
        <v>#REF!</v>
      </c>
      <c r="AF1905" s="13" t="str" cm="1">
        <f t="array" aca="1" ref="AF1905" ca="1">IF($S1905="","",INDIRECT("$Z"&amp;$S1905))</f>
        <v/>
      </c>
      <c r="AG1905" s="155"/>
      <c r="AH1905" s="13" t="str" cm="1">
        <f t="array" aca="1" ref="AH1905" ca="1">IFERROR(INDIRECT("$ag"&amp;S1905),"")</f>
        <v/>
      </c>
      <c r="AI1905" s="13" t="e" cm="1">
        <f t="array" aca="1" ref="AI1905" ca="1">INDIRECT("O"&amp;S1904)</f>
        <v>#REF!</v>
      </c>
      <c r="AJ1905" s="13" t="str">
        <f>IF($I1905="","",INDEX('Raw Material'!$A$1:$J$75,MATCH(I1905,'Raw Material'!$A$1:$A$75,0),(MATCH(G1905,'Raw Material'!$A$1:$J$1,0))))</f>
        <v/>
      </c>
      <c r="AK1905" s="13" t="str">
        <f t="shared" si="839"/>
        <v>YANLIŞRM</v>
      </c>
      <c r="AL1905" s="153" t="str">
        <f t="shared" si="840"/>
        <v/>
      </c>
    </row>
    <row r="1906" spans="1:38" ht="16.5" customHeight="1">
      <c r="A1906" s="161"/>
      <c r="B1906" s="166"/>
      <c r="C1906" s="167"/>
      <c r="D1906" s="156"/>
      <c r="E1906" s="156"/>
      <c r="F1906" s="174"/>
      <c r="G1906" s="181"/>
      <c r="H1906" s="182"/>
      <c r="I1906" s="182"/>
      <c r="J1906" s="182"/>
      <c r="K1906" s="32"/>
      <c r="L1906" s="178"/>
      <c r="M1906" s="178"/>
      <c r="N1906" s="81"/>
      <c r="O1906" s="185"/>
      <c r="P1906" s="103"/>
      <c r="Q1906" s="84" t="str">
        <f t="shared" si="841"/>
        <v/>
      </c>
      <c r="R1906" s="159"/>
      <c r="S1906" s="28" t="str" cm="1">
        <f t="array" aca="1" ref="S1906" ca="1">IF(INDIRECT("A"&amp;114+$U1906)&lt;&gt;"",114+$U1906,"")</f>
        <v/>
      </c>
      <c r="T1906" s="28" t="str">
        <f t="shared" ca="1" si="842"/>
        <v>$B</v>
      </c>
      <c r="U1906" s="29">
        <f t="shared" si="848"/>
        <v>1788</v>
      </c>
      <c r="V1906" s="29">
        <v>149.333333333345</v>
      </c>
      <c r="W1906" s="29">
        <f t="shared" si="849"/>
        <v>149</v>
      </c>
      <c r="X1906" s="41" t="str" cm="1">
        <f t="array" aca="1" ref="X1906" ca="1">IFERROR(INDEX('PC&amp;PD'!$A$1:$AP$15,ROW('PC&amp;PD'!$A$15),MATCH(INDIRECT(T1906),'PC&amp;PD'!$A$1:$AP$1,0)),"")</f>
        <v/>
      </c>
      <c r="Z1906" s="155"/>
      <c r="AA1906" s="13" t="str">
        <f t="shared" si="838"/>
        <v/>
      </c>
      <c r="AB1906" s="155"/>
      <c r="AC1906" s="13" t="str">
        <f t="shared" ca="1" si="843"/>
        <v>$AB</v>
      </c>
      <c r="AD1906" s="13" t="str" cm="1">
        <f t="array" aca="1" ref="AD1906" ca="1">IFERROR(IF((LEFT(INDIRECT("$F"&amp;$S1906),4))="GOTS",IF($G1906="Organic","GOTS_Organic_raw",(IF($G1906="Responsible","GOTS_Responsible",(IF($G1906="No Attribute (Conventional)","GOTS_conventional",(IF($G1906="Recycled Pre/Post-Consumer","GOTS_pre_post",(IF($G1906="In-Conversion","GOTS_in_conversion",(IF($G1906="Sustainably Sourced","Sustainably_sourced",""))))))))))),IF($G1906="Organic","Organic",(IF($G1906="Responsible","Responsible",(IF($G1906="No Attribute (Conventional)","No_Attribute_Conventional",(IF($G1906="Recycled Pre/Post-Consumer","Recycled_Pre_Post_Consumer",(IF($G1906="In-Conversion","In_Conversion",(IF($G1906="Recycled Pre-Consumer","Recycled_Pre_Consumer",(IF($G1906="Recycled Post-Consumer","Recycled_Post_Consumer",(IF($G1906="Sustainably Sourced","Sustainably_sourced","")))))))))))))))),"")</f>
        <v/>
      </c>
      <c r="AE1906" s="13" t="e" cm="1">
        <f t="array" aca="1" ref="AE1906" ca="1">IF(INDIRECT("$F"&amp;$S1906)="","",IF(LEFT(INDIRECT("$F"&amp;$S1906),3)="GRS","GRS_RCS_RM",IF((LEFT(INDIRECT("$F"&amp;$S1906),3))="RCS","GRS_RCS_RM",IF(INDIRECT("$F"&amp;$S1906)="OCS (No Label)","OCS_Conversion_RM",IF(LEFT(INDIRECT("$F"&amp;$S1906),3)="OCS","OCS_RM",IF(RIGHT(INDIRECT("$F"&amp;$S1906),10)="conversion","GOTS_RM_conversion",IF((LEFT(INDIRECT("$F"&amp;$S1906),4))="GOTS","GOTS_RM","Responsible_RM")))))))</f>
        <v>#REF!</v>
      </c>
      <c r="AF1906" s="13" t="str" cm="1">
        <f t="array" aca="1" ref="AF1906" ca="1">IF($S1906="","",INDIRECT("$Z"&amp;$S1906))</f>
        <v/>
      </c>
      <c r="AG1906" s="155"/>
      <c r="AH1906" s="13" t="str" cm="1">
        <f t="array" aca="1" ref="AH1906" ca="1">IFERROR(INDIRECT("$ag"&amp;S1906),"")</f>
        <v/>
      </c>
      <c r="AI1906" s="13" t="e" cm="1">
        <f t="array" aca="1" ref="AI1906" ca="1">INDIRECT("O"&amp;S1905)</f>
        <v>#REF!</v>
      </c>
      <c r="AJ1906" s="13" t="str">
        <f>IF($I1906="","",INDEX('Raw Material'!$A$1:$J$75,MATCH(I1906,'Raw Material'!$A$1:$A$75,0),(MATCH(G1906,'Raw Material'!$A$1:$J$1,0))))</f>
        <v/>
      </c>
      <c r="AK1906" s="13" t="str">
        <f t="shared" si="839"/>
        <v>YANLIŞRM</v>
      </c>
      <c r="AL1906" s="153" t="str">
        <f t="shared" si="840"/>
        <v/>
      </c>
    </row>
    <row r="1907" spans="1:38" ht="16.5" customHeight="1">
      <c r="A1907" s="161"/>
      <c r="B1907" s="166"/>
      <c r="C1907" s="167"/>
      <c r="D1907" s="156"/>
      <c r="E1907" s="156"/>
      <c r="F1907" s="174"/>
      <c r="G1907" s="181"/>
      <c r="H1907" s="182"/>
      <c r="I1907" s="182"/>
      <c r="J1907" s="182"/>
      <c r="K1907" s="32"/>
      <c r="L1907" s="178"/>
      <c r="M1907" s="178"/>
      <c r="N1907" s="81"/>
      <c r="O1907" s="185"/>
      <c r="P1907" s="103"/>
      <c r="Q1907" s="84" t="str">
        <f t="shared" si="841"/>
        <v/>
      </c>
      <c r="R1907" s="159"/>
      <c r="S1907" s="28" t="str" cm="1">
        <f t="array" aca="1" ref="S1907" ca="1">IF(INDIRECT("A"&amp;114+$U1907)&lt;&gt;"",114+$U1907,"")</f>
        <v/>
      </c>
      <c r="T1907" s="28" t="str">
        <f t="shared" ca="1" si="842"/>
        <v>$B</v>
      </c>
      <c r="U1907" s="29">
        <f t="shared" si="848"/>
        <v>1788</v>
      </c>
      <c r="V1907" s="29">
        <v>149.416666666678</v>
      </c>
      <c r="W1907" s="29">
        <f t="shared" si="849"/>
        <v>149</v>
      </c>
      <c r="X1907" s="41" t="str" cm="1">
        <f t="array" aca="1" ref="X1907" ca="1">IFERROR(INDEX('PC&amp;PD'!$A$1:$AP$15,ROW('PC&amp;PD'!$A$15),MATCH(INDIRECT(T1907),'PC&amp;PD'!$A$1:$AP$1,0)),"")</f>
        <v/>
      </c>
      <c r="Z1907" s="155"/>
      <c r="AA1907" s="13" t="str">
        <f t="shared" ref="AA1907:AA1970" si="867">IFERROR(IF(G1907="","",IF(G1907="No Attribute (Conventional)","",G1907)),"")</f>
        <v/>
      </c>
      <c r="AB1907" s="155"/>
      <c r="AC1907" s="13" t="str">
        <f t="shared" ca="1" si="843"/>
        <v>$AB</v>
      </c>
      <c r="AD1907" s="13" t="str" cm="1">
        <f t="array" aca="1" ref="AD1907" ca="1">IFERROR(IF((LEFT(INDIRECT("$F"&amp;$S1907),4))="GOTS",IF($G1907="Organic","GOTS_Organic_raw",(IF($G1907="Responsible","GOTS_Responsible",(IF($G1907="No Attribute (Conventional)","GOTS_conventional",(IF($G1907="Recycled Pre/Post-Consumer","GOTS_pre_post",(IF($G1907="In-Conversion","GOTS_in_conversion",(IF($G1907="Sustainably Sourced","Sustainably_sourced",""))))))))))),IF($G1907="Organic","Organic",(IF($G1907="Responsible","Responsible",(IF($G1907="No Attribute (Conventional)","No_Attribute_Conventional",(IF($G1907="Recycled Pre/Post-Consumer","Recycled_Pre_Post_Consumer",(IF($G1907="In-Conversion","In_Conversion",(IF($G1907="Recycled Pre-Consumer","Recycled_Pre_Consumer",(IF($G1907="Recycled Post-Consumer","Recycled_Post_Consumer",(IF($G1907="Sustainably Sourced","Sustainably_sourced","")))))))))))))))),"")</f>
        <v/>
      </c>
      <c r="AE1907" s="13" t="e" cm="1">
        <f t="array" aca="1" ref="AE1907" ca="1">IF(INDIRECT("$F"&amp;$S1907)="","",IF(LEFT(INDIRECT("$F"&amp;$S1907),3)="GRS","GRS_RCS_RM",IF((LEFT(INDIRECT("$F"&amp;$S1907),3))="RCS","GRS_RCS_RM",IF(INDIRECT("$F"&amp;$S1907)="OCS (No Label)","OCS_Conversion_RM",IF(LEFT(INDIRECT("$F"&amp;$S1907),3)="OCS","OCS_RM",IF(RIGHT(INDIRECT("$F"&amp;$S1907),10)="conversion","GOTS_RM_conversion",IF((LEFT(INDIRECT("$F"&amp;$S1907),4))="GOTS","GOTS_RM","Responsible_RM")))))))</f>
        <v>#REF!</v>
      </c>
      <c r="AF1907" s="13" t="str" cm="1">
        <f t="array" aca="1" ref="AF1907" ca="1">IF($S1907="","",INDIRECT("$Z"&amp;$S1907))</f>
        <v/>
      </c>
      <c r="AG1907" s="155"/>
      <c r="AH1907" s="13" t="str" cm="1">
        <f t="array" aca="1" ref="AH1907" ca="1">IFERROR(INDIRECT("$ag"&amp;S1907),"")</f>
        <v/>
      </c>
      <c r="AI1907" s="13" t="e" cm="1">
        <f t="array" aca="1" ref="AI1907" ca="1">INDIRECT("O"&amp;S1906)</f>
        <v>#REF!</v>
      </c>
      <c r="AJ1907" s="13" t="str">
        <f>IF($I1907="","",INDEX('Raw Material'!$A$1:$J$75,MATCH(I1907,'Raw Material'!$A$1:$A$75,0),(MATCH(G1907,'Raw Material'!$A$1:$J$1,0))))</f>
        <v/>
      </c>
      <c r="AK1907" s="13" t="str">
        <f t="shared" ref="AK1907:AK1970" si="868">$U$17&amp;"RM"</f>
        <v>YANLIŞRM</v>
      </c>
      <c r="AL1907" s="153" t="str">
        <f t="shared" ref="AL1907:AL1970" si="869">IF($G1907="Organic","Organic",IF($G1907="No Attribute (Conventional)","No_Attribute_Conventional",IF($G1907="Recycled pre-consumer","Recycled_pre_consumer",IF($G1907="Recycled post-consumer","Recycled_post_consumer",IF($G1907="Responsible","Responsible",IF($G1907="Sustainably sourced","Sustainable_sourced",IF($G1907="ın-conversion","In_conversion","")))))))</f>
        <v/>
      </c>
    </row>
    <row r="1908" spans="1:38" ht="16.5" customHeight="1">
      <c r="A1908" s="162"/>
      <c r="B1908" s="168"/>
      <c r="C1908" s="169"/>
      <c r="D1908" s="156"/>
      <c r="E1908" s="156"/>
      <c r="F1908" s="175"/>
      <c r="G1908" s="181"/>
      <c r="H1908" s="182"/>
      <c r="I1908" s="182"/>
      <c r="J1908" s="182"/>
      <c r="K1908" s="32"/>
      <c r="L1908" s="179"/>
      <c r="M1908" s="179"/>
      <c r="N1908" s="81"/>
      <c r="O1908" s="185"/>
      <c r="P1908" s="103"/>
      <c r="Q1908" s="84" t="str">
        <f t="shared" si="841"/>
        <v/>
      </c>
      <c r="R1908" s="159"/>
      <c r="S1908" s="28" t="str" cm="1">
        <f t="array" aca="1" ref="S1908" ca="1">IF(INDIRECT("A"&amp;114+$U1908)&lt;&gt;"",114+$U1908,"")</f>
        <v/>
      </c>
      <c r="T1908" s="28" t="str">
        <f t="shared" ca="1" si="842"/>
        <v>$B</v>
      </c>
      <c r="U1908" s="29">
        <f t="shared" si="848"/>
        <v>1788</v>
      </c>
      <c r="V1908" s="29">
        <v>149.50000000001199</v>
      </c>
      <c r="W1908" s="29">
        <f t="shared" si="849"/>
        <v>149</v>
      </c>
      <c r="X1908" s="41" t="str" cm="1">
        <f t="array" aca="1" ref="X1908" ca="1">IFERROR(INDEX('PC&amp;PD'!$A$1:$AP$15,ROW('PC&amp;PD'!$A$15),MATCH(INDIRECT(T1908),'PC&amp;PD'!$A$1:$AP$1,0)),"")</f>
        <v/>
      </c>
      <c r="Z1908" s="155"/>
      <c r="AA1908" s="13" t="str">
        <f t="shared" si="867"/>
        <v/>
      </c>
      <c r="AB1908" s="155"/>
      <c r="AC1908" s="13" t="str">
        <f t="shared" ca="1" si="843"/>
        <v>$AB</v>
      </c>
      <c r="AD1908" s="13" t="str" cm="1">
        <f t="array" aca="1" ref="AD1908" ca="1">IFERROR(IF((LEFT(INDIRECT("$F"&amp;$S1908),4))="GOTS",IF($G1908="Organic","GOTS_Organic_raw",(IF($G1908="Responsible","GOTS_Responsible",(IF($G1908="No Attribute (Conventional)","GOTS_conventional",(IF($G1908="Recycled Pre/Post-Consumer","GOTS_pre_post",(IF($G1908="In-Conversion","GOTS_in_conversion",(IF($G1908="Sustainably Sourced","Sustainably_sourced",""))))))))))),IF($G1908="Organic","Organic",(IF($G1908="Responsible","Responsible",(IF($G1908="No Attribute (Conventional)","No_Attribute_Conventional",(IF($G1908="Recycled Pre/Post-Consumer","Recycled_Pre_Post_Consumer",(IF($G1908="In-Conversion","In_Conversion",(IF($G1908="Recycled Pre-Consumer","Recycled_Pre_Consumer",(IF($G1908="Recycled Post-Consumer","Recycled_Post_Consumer",(IF($G1908="Sustainably Sourced","Sustainably_sourced","")))))))))))))))),"")</f>
        <v/>
      </c>
      <c r="AE1908" s="13" t="e" cm="1">
        <f t="array" aca="1" ref="AE1908" ca="1">IF(INDIRECT("$F"&amp;$S1908)="","",IF(LEFT(INDIRECT("$F"&amp;$S1908),3)="GRS","GRS_RCS_RM",IF((LEFT(INDIRECT("$F"&amp;$S1908),3))="RCS","GRS_RCS_RM",IF(INDIRECT("$F"&amp;$S1908)="OCS (No Label)","OCS_Conversion_RM",IF(LEFT(INDIRECT("$F"&amp;$S1908),3)="OCS","OCS_RM",IF(RIGHT(INDIRECT("$F"&amp;$S1908),10)="conversion","GOTS_RM_conversion",IF((LEFT(INDIRECT("$F"&amp;$S1908),4))="GOTS","GOTS_RM","Responsible_RM")))))))</f>
        <v>#REF!</v>
      </c>
      <c r="AF1908" s="13" t="str" cm="1">
        <f t="array" aca="1" ref="AF1908" ca="1">IF($S1908="","",INDIRECT("$Z"&amp;$S1908))</f>
        <v/>
      </c>
      <c r="AG1908" s="155"/>
      <c r="AH1908" s="13" t="str" cm="1">
        <f t="array" aca="1" ref="AH1908" ca="1">IFERROR(INDIRECT("$ag"&amp;S1908),"")</f>
        <v/>
      </c>
      <c r="AI1908" s="13" t="e" cm="1">
        <f t="array" aca="1" ref="AI1908" ca="1">INDIRECT("O"&amp;S1907)</f>
        <v>#REF!</v>
      </c>
      <c r="AJ1908" s="13" t="str">
        <f>IF($I1908="","",INDEX('Raw Material'!$A$1:$J$75,MATCH(I1908,'Raw Material'!$A$1:$A$75,0),(MATCH(G1908,'Raw Material'!$A$1:$J$1,0))))</f>
        <v/>
      </c>
      <c r="AK1908" s="13" t="str">
        <f t="shared" si="868"/>
        <v>YANLIŞRM</v>
      </c>
      <c r="AL1908" s="153" t="str">
        <f t="shared" si="869"/>
        <v/>
      </c>
    </row>
    <row r="1909" spans="1:38" ht="16.5" customHeight="1">
      <c r="A1909" s="162"/>
      <c r="B1909" s="168"/>
      <c r="C1909" s="169"/>
      <c r="D1909" s="156"/>
      <c r="E1909" s="156"/>
      <c r="F1909" s="175"/>
      <c r="G1909" s="181"/>
      <c r="H1909" s="182"/>
      <c r="I1909" s="182"/>
      <c r="J1909" s="182"/>
      <c r="K1909" s="32"/>
      <c r="L1909" s="179"/>
      <c r="M1909" s="179"/>
      <c r="N1909" s="81"/>
      <c r="O1909" s="185"/>
      <c r="P1909" s="103"/>
      <c r="Q1909" s="84" t="str">
        <f t="shared" ref="Q1909:Q1972" si="870">IF(OR($G1909="",$I1909="",$K1909="",$AJ1909="–"),"",CONCATENATE($K1909," ",$AA1909," ",$I1909," (",$AJ1909,") + "))</f>
        <v/>
      </c>
      <c r="R1909" s="159"/>
      <c r="S1909" s="28" t="str" cm="1">
        <f t="array" aca="1" ref="S1909" ca="1">IF(INDIRECT("A"&amp;114+$U1909)&lt;&gt;"",114+$U1909,"")</f>
        <v/>
      </c>
      <c r="T1909" s="28" t="str">
        <f t="shared" ref="T1909:T1972" ca="1" si="871">"$B"&amp;S1909</f>
        <v>$B</v>
      </c>
      <c r="U1909" s="29">
        <f t="shared" si="848"/>
        <v>1788</v>
      </c>
      <c r="V1909" s="29">
        <v>149.583333333345</v>
      </c>
      <c r="W1909" s="29">
        <f t="shared" si="849"/>
        <v>149</v>
      </c>
      <c r="X1909" s="41" t="str" cm="1">
        <f t="array" aca="1" ref="X1909" ca="1">IFERROR(INDEX('PC&amp;PD'!$A$1:$AP$15,ROW('PC&amp;PD'!$A$15),MATCH(INDIRECT(T1909),'PC&amp;PD'!$A$1:$AP$1,0)),"")</f>
        <v/>
      </c>
      <c r="Z1909" s="155"/>
      <c r="AA1909" s="13" t="str">
        <f t="shared" si="867"/>
        <v/>
      </c>
      <c r="AB1909" s="155"/>
      <c r="AC1909" s="13" t="str">
        <f t="shared" ref="AC1909:AC1972" ca="1" si="872">"$AB"&amp;S1909</f>
        <v>$AB</v>
      </c>
      <c r="AD1909" s="13" t="str" cm="1">
        <f t="array" aca="1" ref="AD1909" ca="1">IFERROR(IF((LEFT(INDIRECT("$F"&amp;$S1909),4))="GOTS",IF($G1909="Organic","GOTS_Organic_raw",(IF($G1909="Responsible","GOTS_Responsible",(IF($G1909="No Attribute (Conventional)","GOTS_conventional",(IF($G1909="Recycled Pre/Post-Consumer","GOTS_pre_post",(IF($G1909="In-Conversion","GOTS_in_conversion",(IF($G1909="Sustainably Sourced","Sustainably_sourced",""))))))))))),IF($G1909="Organic","Organic",(IF($G1909="Responsible","Responsible",(IF($G1909="No Attribute (Conventional)","No_Attribute_Conventional",(IF($G1909="Recycled Pre/Post-Consumer","Recycled_Pre_Post_Consumer",(IF($G1909="In-Conversion","In_Conversion",(IF($G1909="Recycled Pre-Consumer","Recycled_Pre_Consumer",(IF($G1909="Recycled Post-Consumer","Recycled_Post_Consumer",(IF($G1909="Sustainably Sourced","Sustainably_sourced","")))))))))))))))),"")</f>
        <v/>
      </c>
      <c r="AE1909" s="13" t="e" cm="1">
        <f t="array" aca="1" ref="AE1909" ca="1">IF(INDIRECT("$F"&amp;$S1909)="","",IF(LEFT(INDIRECT("$F"&amp;$S1909),3)="GRS","GRS_RCS_RM",IF((LEFT(INDIRECT("$F"&amp;$S1909),3))="RCS","GRS_RCS_RM",IF(INDIRECT("$F"&amp;$S1909)="OCS (No Label)","OCS_Conversion_RM",IF(LEFT(INDIRECT("$F"&amp;$S1909),3)="OCS","OCS_RM",IF(RIGHT(INDIRECT("$F"&amp;$S1909),10)="conversion","GOTS_RM_conversion",IF((LEFT(INDIRECT("$F"&amp;$S1909),4))="GOTS","GOTS_RM","Responsible_RM")))))))</f>
        <v>#REF!</v>
      </c>
      <c r="AF1909" s="13" t="str" cm="1">
        <f t="array" aca="1" ref="AF1909" ca="1">IF($S1909="","",INDIRECT("$Z"&amp;$S1909))</f>
        <v/>
      </c>
      <c r="AG1909" s="155"/>
      <c r="AH1909" s="13" t="str" cm="1">
        <f t="array" aca="1" ref="AH1909" ca="1">IFERROR(INDIRECT("$ag"&amp;S1909),"")</f>
        <v/>
      </c>
      <c r="AI1909" s="13" t="e" cm="1">
        <f t="array" aca="1" ref="AI1909" ca="1">INDIRECT("O"&amp;S1908)</f>
        <v>#REF!</v>
      </c>
      <c r="AJ1909" s="13" t="str">
        <f>IF($I1909="","",INDEX('Raw Material'!$A$1:$J$75,MATCH(I1909,'Raw Material'!$A$1:$A$75,0),(MATCH(G1909,'Raw Material'!$A$1:$J$1,0))))</f>
        <v/>
      </c>
      <c r="AK1909" s="13" t="str">
        <f t="shared" si="868"/>
        <v>YANLIŞRM</v>
      </c>
      <c r="AL1909" s="153" t="str">
        <f t="shared" si="869"/>
        <v/>
      </c>
    </row>
    <row r="1910" spans="1:38" ht="16.5" customHeight="1">
      <c r="A1910" s="162"/>
      <c r="B1910" s="168"/>
      <c r="C1910" s="169"/>
      <c r="D1910" s="156"/>
      <c r="E1910" s="156"/>
      <c r="F1910" s="175"/>
      <c r="G1910" s="181"/>
      <c r="H1910" s="182"/>
      <c r="I1910" s="182"/>
      <c r="J1910" s="182"/>
      <c r="K1910" s="32"/>
      <c r="L1910" s="179"/>
      <c r="M1910" s="179"/>
      <c r="N1910" s="81"/>
      <c r="O1910" s="185"/>
      <c r="P1910" s="103"/>
      <c r="Q1910" s="84" t="str">
        <f t="shared" si="870"/>
        <v/>
      </c>
      <c r="R1910" s="159"/>
      <c r="S1910" s="28" t="str" cm="1">
        <f t="array" aca="1" ref="S1910" ca="1">IF(INDIRECT("A"&amp;114+$U1910)&lt;&gt;"",114+$U1910,"")</f>
        <v/>
      </c>
      <c r="T1910" s="28" t="str">
        <f t="shared" ca="1" si="871"/>
        <v>$B</v>
      </c>
      <c r="U1910" s="29">
        <f t="shared" si="848"/>
        <v>1788</v>
      </c>
      <c r="V1910" s="29">
        <v>149.666666666678</v>
      </c>
      <c r="W1910" s="29">
        <f t="shared" si="849"/>
        <v>149</v>
      </c>
      <c r="X1910" s="41" t="str" cm="1">
        <f t="array" aca="1" ref="X1910" ca="1">IFERROR(INDEX('PC&amp;PD'!$A$1:$AP$15,ROW('PC&amp;PD'!$A$15),MATCH(INDIRECT(T1910),'PC&amp;PD'!$A$1:$AP$1,0)),"")</f>
        <v/>
      </c>
      <c r="Z1910" s="155"/>
      <c r="AA1910" s="13" t="str">
        <f t="shared" si="867"/>
        <v/>
      </c>
      <c r="AB1910" s="155"/>
      <c r="AC1910" s="13" t="str">
        <f t="shared" ca="1" si="872"/>
        <v>$AB</v>
      </c>
      <c r="AD1910" s="13" t="str" cm="1">
        <f t="array" aca="1" ref="AD1910" ca="1">IFERROR(IF((LEFT(INDIRECT("$F"&amp;$S1910),4))="GOTS",IF($G1910="Organic","GOTS_Organic_raw",(IF($G1910="Responsible","GOTS_Responsible",(IF($G1910="No Attribute (Conventional)","GOTS_conventional",(IF($G1910="Recycled Pre/Post-Consumer","GOTS_pre_post",(IF($G1910="In-Conversion","GOTS_in_conversion",(IF($G1910="Sustainably Sourced","Sustainably_sourced",""))))))))))),IF($G1910="Organic","Organic",(IF($G1910="Responsible","Responsible",(IF($G1910="No Attribute (Conventional)","No_Attribute_Conventional",(IF($G1910="Recycled Pre/Post-Consumer","Recycled_Pre_Post_Consumer",(IF($G1910="In-Conversion","In_Conversion",(IF($G1910="Recycled Pre-Consumer","Recycled_Pre_Consumer",(IF($G1910="Recycled Post-Consumer","Recycled_Post_Consumer",(IF($G1910="Sustainably Sourced","Sustainably_sourced","")))))))))))))))),"")</f>
        <v/>
      </c>
      <c r="AE1910" s="13" t="e" cm="1">
        <f t="array" aca="1" ref="AE1910" ca="1">IF(INDIRECT("$F"&amp;$S1910)="","",IF(LEFT(INDIRECT("$F"&amp;$S1910),3)="GRS","GRS_RCS_RM",IF((LEFT(INDIRECT("$F"&amp;$S1910),3))="RCS","GRS_RCS_RM",IF(INDIRECT("$F"&amp;$S1910)="OCS (No Label)","OCS_Conversion_RM",IF(LEFT(INDIRECT("$F"&amp;$S1910),3)="OCS","OCS_RM",IF(RIGHT(INDIRECT("$F"&amp;$S1910),10)="conversion","GOTS_RM_conversion",IF((LEFT(INDIRECT("$F"&amp;$S1910),4))="GOTS","GOTS_RM","Responsible_RM")))))))</f>
        <v>#REF!</v>
      </c>
      <c r="AF1910" s="13" t="str" cm="1">
        <f t="array" aca="1" ref="AF1910" ca="1">IF($S1910="","",INDIRECT("$Z"&amp;$S1910))</f>
        <v/>
      </c>
      <c r="AG1910" s="155"/>
      <c r="AH1910" s="13" t="str" cm="1">
        <f t="array" aca="1" ref="AH1910" ca="1">IFERROR(INDIRECT("$ag"&amp;S1910),"")</f>
        <v/>
      </c>
      <c r="AI1910" s="13" t="e" cm="1">
        <f t="array" aca="1" ref="AI1910" ca="1">INDIRECT("O"&amp;S1909)</f>
        <v>#REF!</v>
      </c>
      <c r="AJ1910" s="13" t="str">
        <f>IF($I1910="","",INDEX('Raw Material'!$A$1:$J$75,MATCH(I1910,'Raw Material'!$A$1:$A$75,0),(MATCH(G1910,'Raw Material'!$A$1:$J$1,0))))</f>
        <v/>
      </c>
      <c r="AK1910" s="13" t="str">
        <f t="shared" si="868"/>
        <v>YANLIŞRM</v>
      </c>
      <c r="AL1910" s="153" t="str">
        <f t="shared" si="869"/>
        <v/>
      </c>
    </row>
    <row r="1911" spans="1:38" ht="16.5" customHeight="1">
      <c r="A1911" s="162"/>
      <c r="B1911" s="168"/>
      <c r="C1911" s="169"/>
      <c r="D1911" s="156"/>
      <c r="E1911" s="156"/>
      <c r="F1911" s="175"/>
      <c r="G1911" s="181"/>
      <c r="H1911" s="182"/>
      <c r="I1911" s="182"/>
      <c r="J1911" s="182"/>
      <c r="K1911" s="32"/>
      <c r="L1911" s="179"/>
      <c r="M1911" s="179"/>
      <c r="N1911" s="81"/>
      <c r="O1911" s="185"/>
      <c r="P1911" s="103"/>
      <c r="Q1911" s="84" t="str">
        <f t="shared" si="870"/>
        <v/>
      </c>
      <c r="R1911" s="159"/>
      <c r="S1911" s="28" t="str" cm="1">
        <f t="array" aca="1" ref="S1911" ca="1">IF(INDIRECT("A"&amp;114+$U1911)&lt;&gt;"",114+$U1911,"")</f>
        <v/>
      </c>
      <c r="T1911" s="28" t="str">
        <f t="shared" ca="1" si="871"/>
        <v>$B</v>
      </c>
      <c r="U1911" s="29">
        <f t="shared" si="848"/>
        <v>1788</v>
      </c>
      <c r="V1911" s="29">
        <v>149.75000000001199</v>
      </c>
      <c r="W1911" s="29">
        <f t="shared" si="849"/>
        <v>149</v>
      </c>
      <c r="X1911" s="41" t="str" cm="1">
        <f t="array" aca="1" ref="X1911" ca="1">IFERROR(INDEX('PC&amp;PD'!$A$1:$AP$15,ROW('PC&amp;PD'!$A$15),MATCH(INDIRECT(T1911),'PC&amp;PD'!$A$1:$AP$1,0)),"")</f>
        <v/>
      </c>
      <c r="Z1911" s="155"/>
      <c r="AA1911" s="13" t="str">
        <f t="shared" si="867"/>
        <v/>
      </c>
      <c r="AB1911" s="155"/>
      <c r="AC1911" s="13" t="str">
        <f t="shared" ca="1" si="872"/>
        <v>$AB</v>
      </c>
      <c r="AD1911" s="13" t="str" cm="1">
        <f t="array" aca="1" ref="AD1911" ca="1">IFERROR(IF((LEFT(INDIRECT("$F"&amp;$S1911),4))="GOTS",IF($G1911="Organic","GOTS_Organic_raw",(IF($G1911="Responsible","GOTS_Responsible",(IF($G1911="No Attribute (Conventional)","GOTS_conventional",(IF($G1911="Recycled Pre/Post-Consumer","GOTS_pre_post",(IF($G1911="In-Conversion","GOTS_in_conversion",(IF($G1911="Sustainably Sourced","Sustainably_sourced",""))))))))))),IF($G1911="Organic","Organic",(IF($G1911="Responsible","Responsible",(IF($G1911="No Attribute (Conventional)","No_Attribute_Conventional",(IF($G1911="Recycled Pre/Post-Consumer","Recycled_Pre_Post_Consumer",(IF($G1911="In-Conversion","In_Conversion",(IF($G1911="Recycled Pre-Consumer","Recycled_Pre_Consumer",(IF($G1911="Recycled Post-Consumer","Recycled_Post_Consumer",(IF($G1911="Sustainably Sourced","Sustainably_sourced","")))))))))))))))),"")</f>
        <v/>
      </c>
      <c r="AE1911" s="13" t="e" cm="1">
        <f t="array" aca="1" ref="AE1911" ca="1">IF(INDIRECT("$F"&amp;$S1911)="","",IF(LEFT(INDIRECT("$F"&amp;$S1911),3)="GRS","GRS_RCS_RM",IF((LEFT(INDIRECT("$F"&amp;$S1911),3))="RCS","GRS_RCS_RM",IF(INDIRECT("$F"&amp;$S1911)="OCS (No Label)","OCS_Conversion_RM",IF(LEFT(INDIRECT("$F"&amp;$S1911),3)="OCS","OCS_RM",IF(RIGHT(INDIRECT("$F"&amp;$S1911),10)="conversion","GOTS_RM_conversion",IF((LEFT(INDIRECT("$F"&amp;$S1911),4))="GOTS","GOTS_RM","Responsible_RM")))))))</f>
        <v>#REF!</v>
      </c>
      <c r="AF1911" s="13" t="str" cm="1">
        <f t="array" aca="1" ref="AF1911" ca="1">IF($S1911="","",INDIRECT("$Z"&amp;$S1911))</f>
        <v/>
      </c>
      <c r="AG1911" s="155"/>
      <c r="AH1911" s="13" t="str" cm="1">
        <f t="array" aca="1" ref="AH1911" ca="1">IFERROR(INDIRECT("$ag"&amp;S1911),"")</f>
        <v/>
      </c>
      <c r="AI1911" s="13" t="e" cm="1">
        <f t="array" aca="1" ref="AI1911" ca="1">INDIRECT("O"&amp;S1910)</f>
        <v>#REF!</v>
      </c>
      <c r="AJ1911" s="13" t="str">
        <f>IF($I1911="","",INDEX('Raw Material'!$A$1:$J$75,MATCH(I1911,'Raw Material'!$A$1:$A$75,0),(MATCH(G1911,'Raw Material'!$A$1:$J$1,0))))</f>
        <v/>
      </c>
      <c r="AK1911" s="13" t="str">
        <f t="shared" si="868"/>
        <v>YANLIŞRM</v>
      </c>
      <c r="AL1911" s="153" t="str">
        <f t="shared" si="869"/>
        <v/>
      </c>
    </row>
    <row r="1912" spans="1:38" ht="16.5" customHeight="1">
      <c r="A1912" s="162"/>
      <c r="B1912" s="168"/>
      <c r="C1912" s="169"/>
      <c r="D1912" s="156"/>
      <c r="E1912" s="156"/>
      <c r="F1912" s="175"/>
      <c r="G1912" s="181"/>
      <c r="H1912" s="182"/>
      <c r="I1912" s="182"/>
      <c r="J1912" s="182"/>
      <c r="K1912" s="32"/>
      <c r="L1912" s="179"/>
      <c r="M1912" s="179"/>
      <c r="N1912" s="81"/>
      <c r="O1912" s="185"/>
      <c r="P1912" s="103"/>
      <c r="Q1912" s="84" t="str">
        <f t="shared" si="870"/>
        <v/>
      </c>
      <c r="R1912" s="159"/>
      <c r="S1912" s="28" t="str" cm="1">
        <f t="array" aca="1" ref="S1912" ca="1">IF(INDIRECT("A"&amp;114+$U1912)&lt;&gt;"",114+$U1912,"")</f>
        <v/>
      </c>
      <c r="T1912" s="28" t="str">
        <f t="shared" ca="1" si="871"/>
        <v>$B</v>
      </c>
      <c r="U1912" s="29">
        <f t="shared" si="848"/>
        <v>1788</v>
      </c>
      <c r="V1912" s="29">
        <v>149.833333333345</v>
      </c>
      <c r="W1912" s="29">
        <f t="shared" si="849"/>
        <v>149</v>
      </c>
      <c r="X1912" s="41" t="str" cm="1">
        <f t="array" aca="1" ref="X1912" ca="1">IFERROR(INDEX('PC&amp;PD'!$A$1:$AP$15,ROW('PC&amp;PD'!$A$15),MATCH(INDIRECT(T1912),'PC&amp;PD'!$A$1:$AP$1,0)),"")</f>
        <v/>
      </c>
      <c r="Z1912" s="155"/>
      <c r="AA1912" s="13" t="str">
        <f t="shared" si="867"/>
        <v/>
      </c>
      <c r="AB1912" s="155"/>
      <c r="AC1912" s="13" t="str">
        <f t="shared" ca="1" si="872"/>
        <v>$AB</v>
      </c>
      <c r="AD1912" s="13" t="str" cm="1">
        <f t="array" aca="1" ref="AD1912" ca="1">IFERROR(IF((LEFT(INDIRECT("$F"&amp;$S1912),4))="GOTS",IF($G1912="Organic","GOTS_Organic_raw",(IF($G1912="Responsible","GOTS_Responsible",(IF($G1912="No Attribute (Conventional)","GOTS_conventional",(IF($G1912="Recycled Pre/Post-Consumer","GOTS_pre_post",(IF($G1912="In-Conversion","GOTS_in_conversion",(IF($G1912="Sustainably Sourced","Sustainably_sourced",""))))))))))),IF($G1912="Organic","Organic",(IF($G1912="Responsible","Responsible",(IF($G1912="No Attribute (Conventional)","No_Attribute_Conventional",(IF($G1912="Recycled Pre/Post-Consumer","Recycled_Pre_Post_Consumer",(IF($G1912="In-Conversion","In_Conversion",(IF($G1912="Recycled Pre-Consumer","Recycled_Pre_Consumer",(IF($G1912="Recycled Post-Consumer","Recycled_Post_Consumer",(IF($G1912="Sustainably Sourced","Sustainably_sourced","")))))))))))))))),"")</f>
        <v/>
      </c>
      <c r="AE1912" s="13" t="e" cm="1">
        <f t="array" aca="1" ref="AE1912" ca="1">IF(INDIRECT("$F"&amp;$S1912)="","",IF(LEFT(INDIRECT("$F"&amp;$S1912),3)="GRS","GRS_RCS_RM",IF((LEFT(INDIRECT("$F"&amp;$S1912),3))="RCS","GRS_RCS_RM",IF(INDIRECT("$F"&amp;$S1912)="OCS (No Label)","OCS_Conversion_RM",IF(LEFT(INDIRECT("$F"&amp;$S1912),3)="OCS","OCS_RM",IF(RIGHT(INDIRECT("$F"&amp;$S1912),10)="conversion","GOTS_RM_conversion",IF((LEFT(INDIRECT("$F"&amp;$S1912),4))="GOTS","GOTS_RM","Responsible_RM")))))))</f>
        <v>#REF!</v>
      </c>
      <c r="AF1912" s="13" t="str" cm="1">
        <f t="array" aca="1" ref="AF1912" ca="1">IF($S1912="","",INDIRECT("$Z"&amp;$S1912))</f>
        <v/>
      </c>
      <c r="AG1912" s="155"/>
      <c r="AH1912" s="13" t="str" cm="1">
        <f t="array" aca="1" ref="AH1912" ca="1">IFERROR(INDIRECT("$ag"&amp;S1912),"")</f>
        <v/>
      </c>
      <c r="AI1912" s="13" t="e" cm="1">
        <f t="array" aca="1" ref="AI1912" ca="1">INDIRECT("O"&amp;S1911)</f>
        <v>#REF!</v>
      </c>
      <c r="AJ1912" s="13" t="str">
        <f>IF($I1912="","",INDEX('Raw Material'!$A$1:$J$75,MATCH(I1912,'Raw Material'!$A$1:$A$75,0),(MATCH(G1912,'Raw Material'!$A$1:$J$1,0))))</f>
        <v/>
      </c>
      <c r="AK1912" s="13" t="str">
        <f t="shared" si="868"/>
        <v>YANLIŞRM</v>
      </c>
      <c r="AL1912" s="153" t="str">
        <f t="shared" si="869"/>
        <v/>
      </c>
    </row>
    <row r="1913" spans="1:38" ht="16.5" customHeight="1" thickBot="1">
      <c r="A1913" s="163"/>
      <c r="B1913" s="170"/>
      <c r="C1913" s="171"/>
      <c r="D1913" s="156"/>
      <c r="E1913" s="156"/>
      <c r="F1913" s="176"/>
      <c r="G1913" s="157"/>
      <c r="H1913" s="158"/>
      <c r="I1913" s="158"/>
      <c r="J1913" s="158"/>
      <c r="K1913" s="33"/>
      <c r="L1913" s="180"/>
      <c r="M1913" s="180"/>
      <c r="N1913" s="82"/>
      <c r="O1913" s="186"/>
      <c r="P1913" s="103"/>
      <c r="Q1913" s="84" t="str">
        <f t="shared" si="870"/>
        <v/>
      </c>
      <c r="R1913" s="159"/>
      <c r="S1913" s="28" t="str" cm="1">
        <f t="array" aca="1" ref="S1913" ca="1">IF(INDIRECT("A"&amp;114+$U1913)&lt;&gt;"",114+$U1913,"")</f>
        <v/>
      </c>
      <c r="T1913" s="28" t="str">
        <f t="shared" ca="1" si="871"/>
        <v>$B</v>
      </c>
      <c r="U1913" s="29">
        <f t="shared" si="848"/>
        <v>1788</v>
      </c>
      <c r="V1913" s="29">
        <v>149.916666666678</v>
      </c>
      <c r="W1913" s="29">
        <f t="shared" si="849"/>
        <v>149</v>
      </c>
      <c r="X1913" s="41" t="str" cm="1">
        <f t="array" aca="1" ref="X1913" ca="1">IFERROR(INDEX('PC&amp;PD'!$A$1:$AP$15,ROW('PC&amp;PD'!$A$15),MATCH(INDIRECT(T1913),'PC&amp;PD'!$A$1:$AP$1,0)),"")</f>
        <v/>
      </c>
      <c r="Z1913" s="155"/>
      <c r="AA1913" s="13" t="str">
        <f t="shared" si="867"/>
        <v/>
      </c>
      <c r="AB1913" s="155"/>
      <c r="AC1913" s="13" t="str">
        <f t="shared" ca="1" si="872"/>
        <v>$AB</v>
      </c>
      <c r="AD1913" s="13" t="str" cm="1">
        <f t="array" aca="1" ref="AD1913" ca="1">IFERROR(IF((LEFT(INDIRECT("$F"&amp;$S1913),4))="GOTS",IF($G1913="Organic","GOTS_Organic_raw",(IF($G1913="Responsible","GOTS_Responsible",(IF($G1913="No Attribute (Conventional)","GOTS_conventional",(IF($G1913="Recycled Pre/Post-Consumer","GOTS_pre_post",(IF($G1913="In-Conversion","GOTS_in_conversion",(IF($G1913="Sustainably Sourced","Sustainably_sourced",""))))))))))),IF($G1913="Organic","Organic",(IF($G1913="Responsible","Responsible",(IF($G1913="No Attribute (Conventional)","No_Attribute_Conventional",(IF($G1913="Recycled Pre/Post-Consumer","Recycled_Pre_Post_Consumer",(IF($G1913="In-Conversion","In_Conversion",(IF($G1913="Recycled Pre-Consumer","Recycled_Pre_Consumer",(IF($G1913="Recycled Post-Consumer","Recycled_Post_Consumer",(IF($G1913="Sustainably Sourced","Sustainably_sourced","")))))))))))))))),"")</f>
        <v/>
      </c>
      <c r="AE1913" s="13" t="e" cm="1">
        <f t="array" aca="1" ref="AE1913" ca="1">IF(INDIRECT("$F"&amp;$S1913)="","",IF(LEFT(INDIRECT("$F"&amp;$S1913),3)="GRS","GRS_RCS_RM",IF((LEFT(INDIRECT("$F"&amp;$S1913),3))="RCS","GRS_RCS_RM",IF(INDIRECT("$F"&amp;$S1913)="OCS (No Label)","OCS_Conversion_RM",IF(LEFT(INDIRECT("$F"&amp;$S1913),3)="OCS","OCS_RM",IF(RIGHT(INDIRECT("$F"&amp;$S1913),10)="conversion","GOTS_RM_conversion",IF((LEFT(INDIRECT("$F"&amp;$S1913),4))="GOTS","GOTS_RM","Responsible_RM")))))))</f>
        <v>#REF!</v>
      </c>
      <c r="AF1913" s="13" t="str" cm="1">
        <f t="array" aca="1" ref="AF1913" ca="1">IF($S1913="","",INDIRECT("$Z"&amp;$S1913))</f>
        <v/>
      </c>
      <c r="AG1913" s="155"/>
      <c r="AH1913" s="13" t="str" cm="1">
        <f t="array" aca="1" ref="AH1913" ca="1">IFERROR(INDIRECT("$ag"&amp;S1913),"")</f>
        <v/>
      </c>
      <c r="AI1913" s="13" t="e" cm="1">
        <f t="array" aca="1" ref="AI1913" ca="1">INDIRECT("O"&amp;S1912)</f>
        <v>#REF!</v>
      </c>
      <c r="AJ1913" s="13" t="str">
        <f>IF($I1913="","",INDEX('Raw Material'!$A$1:$J$75,MATCH(I1913,'Raw Material'!$A$1:$A$75,0),(MATCH(G1913,'Raw Material'!$A$1:$J$1,0))))</f>
        <v/>
      </c>
      <c r="AK1913" s="13" t="str">
        <f t="shared" si="868"/>
        <v>YANLIŞRM</v>
      </c>
      <c r="AL1913" s="153" t="str">
        <f t="shared" si="869"/>
        <v/>
      </c>
    </row>
    <row r="1914" spans="1:38" ht="16.5" customHeight="1">
      <c r="A1914" s="160" t="str">
        <f>IF(B1914="","",COUNTA($B$114:$B1914))</f>
        <v/>
      </c>
      <c r="B1914" s="164"/>
      <c r="C1914" s="165"/>
      <c r="D1914" s="183"/>
      <c r="E1914" s="183"/>
      <c r="F1914" s="172"/>
      <c r="G1914" s="212"/>
      <c r="H1914" s="206"/>
      <c r="I1914" s="206"/>
      <c r="J1914" s="206"/>
      <c r="K1914" s="31"/>
      <c r="L1914" s="177" t="str">
        <f t="shared" ref="L1914" si="873">IF(R1914="","",LEFT(R1914,LEN(R1914)-2))</f>
        <v/>
      </c>
      <c r="M1914" s="177"/>
      <c r="N1914" s="80"/>
      <c r="O1914" s="184"/>
      <c r="P1914" s="103"/>
      <c r="Q1914" s="84" t="str">
        <f t="shared" si="870"/>
        <v/>
      </c>
      <c r="R1914" s="159" t="str">
        <f t="shared" ref="R1914" si="874">CONCATENATE($Q1914,Q1915,Q1916,Q1917,Q1918,Q1919,$Q1920,$Q1921,$Q1922,$Q1923,Q1924,Q1925)</f>
        <v/>
      </c>
      <c r="S1914" s="28" t="str" cm="1">
        <f t="array" aca="1" ref="S1914" ca="1">IF(INDIRECT("A"&amp;114+$U1914)&lt;&gt;"",114+$U1914,"")</f>
        <v/>
      </c>
      <c r="T1914" s="28" t="str">
        <f t="shared" ca="1" si="871"/>
        <v>$B</v>
      </c>
      <c r="U1914" s="29">
        <f t="shared" si="848"/>
        <v>1800</v>
      </c>
      <c r="V1914" s="29">
        <v>150.00000000001199</v>
      </c>
      <c r="W1914" s="29">
        <f t="shared" si="849"/>
        <v>150</v>
      </c>
      <c r="X1914" s="41" t="str" cm="1">
        <f t="array" aca="1" ref="X1914" ca="1">IFERROR(INDEX('PC&amp;PD'!$A$1:$AP$15,ROW('PC&amp;PD'!$A$15),MATCH(INDIRECT(T1914),'PC&amp;PD'!$A$1:$AP$1,0)),"")</f>
        <v/>
      </c>
      <c r="Z1914" s="155" t="str">
        <f t="shared" ref="Z1914" si="875">IFERROR(IF($F1914="OCS 100","OCS (OCS 100)",IF($F1914="OCS Blended","OCS (OCS Blended)",IF($F1914="OCS (No Label)","OCS (No Label)",IF($F1914="RCS 100","RCS (RCS 100)",IF($F1914="RCS Blended","RCS (RCS Blended)",IF($F1914="GRS","GRS (GRS)",IF($F1914="GRS (No Label)", "GRS (No Label)",IF($F1914="RDS","RDS (RDS)",IF($F1914="RWS","RWS (RWS)",IF($F1914="RAS","RAS (RAS)",IF($F1914="RMS","RMS (RMS)",IF($F1914="GOTS Organic","GOTS (Organic)",IF($F1914="GOTS Made with organic","GOTS (Made with Organic)",IF($F1914="GOTS Organic - in conversion","GOTS (Organic - In Conversion)",IF($F1914="GOTS Made with organic - in conversion","GOTS (Made with Organic - In Conversion)",""))))))))))))))),"")</f>
        <v/>
      </c>
      <c r="AA1914" s="13" t="str">
        <f t="shared" si="867"/>
        <v/>
      </c>
      <c r="AB1914" s="155" t="str">
        <f t="shared" ref="AB1914" si="876">IFERROR(IF($F1914="OCS 100", "OCS_100",IF($F1914="OCS Blended", "OCS_Blended",IF($F1914="OCS (No Label)", "OCS_No_Label",IF($F1914="RCS 100", "RCS_100",IF($F1914="RCS Blended","RCS_Blended",IF($F1914="GRS","GRS",IF($F1914="GRS (No Label)", "GRS_No_Label",IF($F1914="RDS","RDS",IF($F1914="RWS","RWS",IF($F1914="RMS","RMS",IF($F1914="GOTS Organic","GOTS_Organic",IF($F1914="GOTS Made with organic","GOTS_Made_with_organic",IF($F1914="GOTS Organic - in conversion","GOTS_Organic_in_Conversion",IF($F1914="GOTS Made with organic - in conversion","GOTS_Made_with_Organic_in_Conversion",IF($F1914="RAS","RAS",""))))))))))))))),"")</f>
        <v/>
      </c>
      <c r="AC1914" s="13" t="str">
        <f t="shared" ca="1" si="872"/>
        <v>$AB</v>
      </c>
      <c r="AD1914" s="13" t="str" cm="1">
        <f t="array" aca="1" ref="AD1914" ca="1">IFERROR(IF((LEFT(INDIRECT("$F"&amp;$S1914),4))="GOTS",IF($G1914="Organic","GOTS_Organic_raw",(IF($G1914="Responsible","GOTS_Responsible",(IF($G1914="No Attribute (Conventional)","GOTS_conventional",(IF($G1914="Recycled Pre/Post-Consumer","GOTS_pre_post",(IF($G1914="In-Conversion","GOTS_in_conversion",(IF($G1914="Sustainably Sourced","Sustainably_sourced",""))))))))))),IF($G1914="Organic","Organic",(IF($G1914="Responsible","Responsible",(IF($G1914="No Attribute (Conventional)","No_Attribute_Conventional",(IF($G1914="Recycled Pre/Post-Consumer","Recycled_Pre_Post_Consumer",(IF($G1914="In-Conversion","In_Conversion",(IF($G1914="Recycled Pre-Consumer","Recycled_Pre_Consumer",(IF($G1914="Recycled Post-Consumer","Recycled_Post_Consumer",(IF($G1914="Sustainably Sourced","Sustainably_sourced","")))))))))))))))),"")</f>
        <v/>
      </c>
      <c r="AE1914" s="13" t="e" cm="1">
        <f t="array" aca="1" ref="AE1914" ca="1">IF(INDIRECT("$F"&amp;$S1914)="","",IF(LEFT(INDIRECT("$F"&amp;$S1914),3)="GRS","GRS_RCS_RM",IF((LEFT(INDIRECT("$F"&amp;$S1914),3))="RCS","GRS_RCS_RM",IF(INDIRECT("$F"&amp;$S1914)="OCS (No Label)","OCS_Conversion_RM",IF(LEFT(INDIRECT("$F"&amp;$S1914),3)="OCS","OCS_RM",IF(RIGHT(INDIRECT("$F"&amp;$S1914),10)="conversion","GOTS_RM_conversion",IF((LEFT(INDIRECT("$F"&amp;$S1914),4))="GOTS","GOTS_RM","Responsible_RM")))))))</f>
        <v>#REF!</v>
      </c>
      <c r="AF1914" s="13" t="str" cm="1">
        <f t="array" aca="1" ref="AF1914" ca="1">IF($S1914="","",INDIRECT("$Z"&amp;$S1914))</f>
        <v/>
      </c>
      <c r="AG1914" s="155" t="str">
        <f t="shared" si="858"/>
        <v/>
      </c>
      <c r="AH1914" s="13" t="str" cm="1">
        <f t="array" aca="1" ref="AH1914" ca="1">IFERROR(INDIRECT("$ag"&amp;S1914),"")</f>
        <v/>
      </c>
      <c r="AI1914" s="13" t="e" cm="1">
        <f t="array" aca="1" ref="AI1914" ca="1">INDIRECT("O"&amp;S1913)</f>
        <v>#REF!</v>
      </c>
      <c r="AJ1914" s="13" t="str">
        <f>IF($I1914="","",INDEX('Raw Material'!$A$1:$J$75,MATCH(I1914,'Raw Material'!$A$1:$A$75,0),(MATCH(G1914,'Raw Material'!$A$1:$J$1,0))))</f>
        <v/>
      </c>
      <c r="AK1914" s="13" t="str">
        <f t="shared" si="868"/>
        <v>YANLIŞRM</v>
      </c>
      <c r="AL1914" s="153" t="str">
        <f t="shared" si="869"/>
        <v/>
      </c>
    </row>
    <row r="1915" spans="1:38" ht="16.5" customHeight="1">
      <c r="A1915" s="161"/>
      <c r="B1915" s="166"/>
      <c r="C1915" s="167"/>
      <c r="D1915" s="156"/>
      <c r="E1915" s="156"/>
      <c r="F1915" s="173"/>
      <c r="G1915" s="181"/>
      <c r="H1915" s="182"/>
      <c r="I1915" s="182"/>
      <c r="J1915" s="182"/>
      <c r="K1915" s="32"/>
      <c r="L1915" s="178"/>
      <c r="M1915" s="178"/>
      <c r="N1915" s="81"/>
      <c r="O1915" s="185"/>
      <c r="P1915" s="103"/>
      <c r="Q1915" s="84" t="str">
        <f t="shared" si="870"/>
        <v/>
      </c>
      <c r="R1915" s="159"/>
      <c r="S1915" s="28" t="str" cm="1">
        <f t="array" aca="1" ref="S1915" ca="1">IF(INDIRECT("A"&amp;114+$U1915)&lt;&gt;"",114+$U1915,"")</f>
        <v/>
      </c>
      <c r="T1915" s="28" t="str">
        <f t="shared" ca="1" si="871"/>
        <v>$B</v>
      </c>
      <c r="U1915" s="29">
        <f t="shared" si="848"/>
        <v>1800</v>
      </c>
      <c r="V1915" s="29">
        <v>150.083333333345</v>
      </c>
      <c r="W1915" s="29">
        <f t="shared" si="849"/>
        <v>150</v>
      </c>
      <c r="X1915" s="41" t="str" cm="1">
        <f t="array" aca="1" ref="X1915" ca="1">IFERROR(INDEX('PC&amp;PD'!$A$1:$AP$15,ROW('PC&amp;PD'!$A$15),MATCH(INDIRECT(T1915),'PC&amp;PD'!$A$1:$AP$1,0)),"")</f>
        <v/>
      </c>
      <c r="Z1915" s="155"/>
      <c r="AA1915" s="13" t="str">
        <f t="shared" si="867"/>
        <v/>
      </c>
      <c r="AB1915" s="155"/>
      <c r="AC1915" s="13" t="str">
        <f t="shared" ca="1" si="872"/>
        <v>$AB</v>
      </c>
      <c r="AD1915" s="13" t="str" cm="1">
        <f t="array" aca="1" ref="AD1915" ca="1">IFERROR(IF((LEFT(INDIRECT("$F"&amp;$S1915),4))="GOTS",IF($G1915="Organic","GOTS_Organic_raw",(IF($G1915="Responsible","GOTS_Responsible",(IF($G1915="No Attribute (Conventional)","GOTS_conventional",(IF($G1915="Recycled Pre/Post-Consumer","GOTS_pre_post",(IF($G1915="In-Conversion","GOTS_in_conversion",(IF($G1915="Sustainably Sourced","Sustainably_sourced",""))))))))))),IF($G1915="Organic","Organic",(IF($G1915="Responsible","Responsible",(IF($G1915="No Attribute (Conventional)","No_Attribute_Conventional",(IF($G1915="Recycled Pre/Post-Consumer","Recycled_Pre_Post_Consumer",(IF($G1915="In-Conversion","In_Conversion",(IF($G1915="Recycled Pre-Consumer","Recycled_Pre_Consumer",(IF($G1915="Recycled Post-Consumer","Recycled_Post_Consumer",(IF($G1915="Sustainably Sourced","Sustainably_sourced","")))))))))))))))),"")</f>
        <v/>
      </c>
      <c r="AE1915" s="13" t="e" cm="1">
        <f t="array" aca="1" ref="AE1915" ca="1">IF(INDIRECT("$F"&amp;$S1915)="","",IF(LEFT(INDIRECT("$F"&amp;$S1915),3)="GRS","GRS_RCS_RM",IF((LEFT(INDIRECT("$F"&amp;$S1915),3))="RCS","GRS_RCS_RM",IF(INDIRECT("$F"&amp;$S1915)="OCS (No Label)","OCS_Conversion_RM",IF(LEFT(INDIRECT("$F"&amp;$S1915),3)="OCS","OCS_RM",IF(RIGHT(INDIRECT("$F"&amp;$S1915),10)="conversion","GOTS_RM_conversion",IF((LEFT(INDIRECT("$F"&amp;$S1915),4))="GOTS","GOTS_RM","Responsible_RM")))))))</f>
        <v>#REF!</v>
      </c>
      <c r="AF1915" s="13" t="str" cm="1">
        <f t="array" aca="1" ref="AF1915" ca="1">IF($S1915="","",INDIRECT("$Z"&amp;$S1915))</f>
        <v/>
      </c>
      <c r="AG1915" s="155"/>
      <c r="AH1915" s="13" t="str" cm="1">
        <f t="array" aca="1" ref="AH1915" ca="1">IFERROR(INDIRECT("$ag"&amp;S1915),"")</f>
        <v/>
      </c>
      <c r="AI1915" s="13" t="e" cm="1">
        <f t="array" aca="1" ref="AI1915" ca="1">INDIRECT("O"&amp;S1914)</f>
        <v>#REF!</v>
      </c>
      <c r="AJ1915" s="13" t="str">
        <f>IF($I1915="","",INDEX('Raw Material'!$A$1:$J$75,MATCH(I1915,'Raw Material'!$A$1:$A$75,0),(MATCH(G1915,'Raw Material'!$A$1:$J$1,0))))</f>
        <v/>
      </c>
      <c r="AK1915" s="13" t="str">
        <f t="shared" si="868"/>
        <v>YANLIŞRM</v>
      </c>
      <c r="AL1915" s="153" t="str">
        <f t="shared" si="869"/>
        <v/>
      </c>
    </row>
    <row r="1916" spans="1:38" ht="16.5" customHeight="1">
      <c r="A1916" s="161"/>
      <c r="B1916" s="166"/>
      <c r="C1916" s="167"/>
      <c r="D1916" s="156"/>
      <c r="E1916" s="156"/>
      <c r="F1916" s="173"/>
      <c r="G1916" s="181"/>
      <c r="H1916" s="182"/>
      <c r="I1916" s="182"/>
      <c r="J1916" s="182"/>
      <c r="K1916" s="32"/>
      <c r="L1916" s="178"/>
      <c r="M1916" s="178"/>
      <c r="N1916" s="81"/>
      <c r="O1916" s="185"/>
      <c r="P1916" s="103"/>
      <c r="Q1916" s="84" t="str">
        <f t="shared" si="870"/>
        <v/>
      </c>
      <c r="R1916" s="159"/>
      <c r="S1916" s="28" t="str" cm="1">
        <f t="array" aca="1" ref="S1916" ca="1">IF(INDIRECT("A"&amp;114+$U1916)&lt;&gt;"",114+$U1916,"")</f>
        <v/>
      </c>
      <c r="T1916" s="28" t="str">
        <f t="shared" ca="1" si="871"/>
        <v>$B</v>
      </c>
      <c r="U1916" s="29">
        <f t="shared" si="848"/>
        <v>1800</v>
      </c>
      <c r="V1916" s="29">
        <v>150.166666666678</v>
      </c>
      <c r="W1916" s="29">
        <f t="shared" si="849"/>
        <v>150</v>
      </c>
      <c r="X1916" s="41" t="str" cm="1">
        <f t="array" aca="1" ref="X1916" ca="1">IFERROR(INDEX('PC&amp;PD'!$A$1:$AP$15,ROW('PC&amp;PD'!$A$15),MATCH(INDIRECT(T1916),'PC&amp;PD'!$A$1:$AP$1,0)),"")</f>
        <v/>
      </c>
      <c r="Z1916" s="155"/>
      <c r="AA1916" s="13" t="str">
        <f t="shared" si="867"/>
        <v/>
      </c>
      <c r="AB1916" s="155"/>
      <c r="AC1916" s="13" t="str">
        <f t="shared" ca="1" si="872"/>
        <v>$AB</v>
      </c>
      <c r="AD1916" s="13" t="str" cm="1">
        <f t="array" aca="1" ref="AD1916" ca="1">IFERROR(IF((LEFT(INDIRECT("$F"&amp;$S1916),4))="GOTS",IF($G1916="Organic","GOTS_Organic_raw",(IF($G1916="Responsible","GOTS_Responsible",(IF($G1916="No Attribute (Conventional)","GOTS_conventional",(IF($G1916="Recycled Pre/Post-Consumer","GOTS_pre_post",(IF($G1916="In-Conversion","GOTS_in_conversion",(IF($G1916="Sustainably Sourced","Sustainably_sourced",""))))))))))),IF($G1916="Organic","Organic",(IF($G1916="Responsible","Responsible",(IF($G1916="No Attribute (Conventional)","No_Attribute_Conventional",(IF($G1916="Recycled Pre/Post-Consumer","Recycled_Pre_Post_Consumer",(IF($G1916="In-Conversion","In_Conversion",(IF($G1916="Recycled Pre-Consumer","Recycled_Pre_Consumer",(IF($G1916="Recycled Post-Consumer","Recycled_Post_Consumer",(IF($G1916="Sustainably Sourced","Sustainably_sourced","")))))))))))))))),"")</f>
        <v/>
      </c>
      <c r="AE1916" s="13" t="e" cm="1">
        <f t="array" aca="1" ref="AE1916" ca="1">IF(INDIRECT("$F"&amp;$S1916)="","",IF(LEFT(INDIRECT("$F"&amp;$S1916),3)="GRS","GRS_RCS_RM",IF((LEFT(INDIRECT("$F"&amp;$S1916),3))="RCS","GRS_RCS_RM",IF(INDIRECT("$F"&amp;$S1916)="OCS (No Label)","OCS_Conversion_RM",IF(LEFT(INDIRECT("$F"&amp;$S1916),3)="OCS","OCS_RM",IF(RIGHT(INDIRECT("$F"&amp;$S1916),10)="conversion","GOTS_RM_conversion",IF((LEFT(INDIRECT("$F"&amp;$S1916),4))="GOTS","GOTS_RM","Responsible_RM")))))))</f>
        <v>#REF!</v>
      </c>
      <c r="AF1916" s="13" t="str" cm="1">
        <f t="array" aca="1" ref="AF1916" ca="1">IF($S1916="","",INDIRECT("$Z"&amp;$S1916))</f>
        <v/>
      </c>
      <c r="AG1916" s="155"/>
      <c r="AH1916" s="13" t="str" cm="1">
        <f t="array" aca="1" ref="AH1916" ca="1">IFERROR(INDIRECT("$ag"&amp;S1916),"")</f>
        <v/>
      </c>
      <c r="AI1916" s="13" t="e" cm="1">
        <f t="array" aca="1" ref="AI1916" ca="1">INDIRECT("O"&amp;S1915)</f>
        <v>#REF!</v>
      </c>
      <c r="AJ1916" s="13" t="str">
        <f>IF($I1916="","",INDEX('Raw Material'!$A$1:$J$75,MATCH(I1916,'Raw Material'!$A$1:$A$75,0),(MATCH(G1916,'Raw Material'!$A$1:$J$1,0))))</f>
        <v/>
      </c>
      <c r="AK1916" s="13" t="str">
        <f t="shared" si="868"/>
        <v>YANLIŞRM</v>
      </c>
      <c r="AL1916" s="153" t="str">
        <f t="shared" si="869"/>
        <v/>
      </c>
    </row>
    <row r="1917" spans="1:38" ht="16.5" customHeight="1">
      <c r="A1917" s="161"/>
      <c r="B1917" s="166"/>
      <c r="C1917" s="167"/>
      <c r="D1917" s="156"/>
      <c r="E1917" s="156"/>
      <c r="F1917" s="174"/>
      <c r="G1917" s="181"/>
      <c r="H1917" s="182"/>
      <c r="I1917" s="182"/>
      <c r="J1917" s="182"/>
      <c r="K1917" s="32"/>
      <c r="L1917" s="178"/>
      <c r="M1917" s="178"/>
      <c r="N1917" s="81"/>
      <c r="O1917" s="185"/>
      <c r="P1917" s="103"/>
      <c r="Q1917" s="84" t="str">
        <f t="shared" si="870"/>
        <v/>
      </c>
      <c r="R1917" s="159"/>
      <c r="S1917" s="28" t="str" cm="1">
        <f t="array" aca="1" ref="S1917" ca="1">IF(INDIRECT("A"&amp;114+$U1917)&lt;&gt;"",114+$U1917,"")</f>
        <v/>
      </c>
      <c r="T1917" s="28" t="str">
        <f t="shared" ca="1" si="871"/>
        <v>$B</v>
      </c>
      <c r="U1917" s="29">
        <f t="shared" si="848"/>
        <v>1800</v>
      </c>
      <c r="V1917" s="29">
        <v>150.25000000001199</v>
      </c>
      <c r="W1917" s="29">
        <f t="shared" si="849"/>
        <v>150</v>
      </c>
      <c r="X1917" s="41" t="str" cm="1">
        <f t="array" aca="1" ref="X1917" ca="1">IFERROR(INDEX('PC&amp;PD'!$A$1:$AP$15,ROW('PC&amp;PD'!$A$15),MATCH(INDIRECT(T1917),'PC&amp;PD'!$A$1:$AP$1,0)),"")</f>
        <v/>
      </c>
      <c r="Z1917" s="155"/>
      <c r="AA1917" s="13" t="str">
        <f t="shared" si="867"/>
        <v/>
      </c>
      <c r="AB1917" s="155"/>
      <c r="AC1917" s="13" t="str">
        <f t="shared" ca="1" si="872"/>
        <v>$AB</v>
      </c>
      <c r="AD1917" s="13" t="str" cm="1">
        <f t="array" aca="1" ref="AD1917" ca="1">IFERROR(IF((LEFT(INDIRECT("$F"&amp;$S1917),4))="GOTS",IF($G1917="Organic","GOTS_Organic_raw",(IF($G1917="Responsible","GOTS_Responsible",(IF($G1917="No Attribute (Conventional)","GOTS_conventional",(IF($G1917="Recycled Pre/Post-Consumer","GOTS_pre_post",(IF($G1917="In-Conversion","GOTS_in_conversion",(IF($G1917="Sustainably Sourced","Sustainably_sourced",""))))))))))),IF($G1917="Organic","Organic",(IF($G1917="Responsible","Responsible",(IF($G1917="No Attribute (Conventional)","No_Attribute_Conventional",(IF($G1917="Recycled Pre/Post-Consumer","Recycled_Pre_Post_Consumer",(IF($G1917="In-Conversion","In_Conversion",(IF($G1917="Recycled Pre-Consumer","Recycled_Pre_Consumer",(IF($G1917="Recycled Post-Consumer","Recycled_Post_Consumer",(IF($G1917="Sustainably Sourced","Sustainably_sourced","")))))))))))))))),"")</f>
        <v/>
      </c>
      <c r="AE1917" s="13" t="e" cm="1">
        <f t="array" aca="1" ref="AE1917" ca="1">IF(INDIRECT("$F"&amp;$S1917)="","",IF(LEFT(INDIRECT("$F"&amp;$S1917),3)="GRS","GRS_RCS_RM",IF((LEFT(INDIRECT("$F"&amp;$S1917),3))="RCS","GRS_RCS_RM",IF(INDIRECT("$F"&amp;$S1917)="OCS (No Label)","OCS_Conversion_RM",IF(LEFT(INDIRECT("$F"&amp;$S1917),3)="OCS","OCS_RM",IF(RIGHT(INDIRECT("$F"&amp;$S1917),10)="conversion","GOTS_RM_conversion",IF((LEFT(INDIRECT("$F"&amp;$S1917),4))="GOTS","GOTS_RM","Responsible_RM")))))))</f>
        <v>#REF!</v>
      </c>
      <c r="AF1917" s="13" t="str" cm="1">
        <f t="array" aca="1" ref="AF1917" ca="1">IF($S1917="","",INDIRECT("$Z"&amp;$S1917))</f>
        <v/>
      </c>
      <c r="AG1917" s="155"/>
      <c r="AH1917" s="13" t="str" cm="1">
        <f t="array" aca="1" ref="AH1917" ca="1">IFERROR(INDIRECT("$ag"&amp;S1917),"")</f>
        <v/>
      </c>
      <c r="AI1917" s="13" t="e" cm="1">
        <f t="array" aca="1" ref="AI1917" ca="1">INDIRECT("O"&amp;S1916)</f>
        <v>#REF!</v>
      </c>
      <c r="AJ1917" s="13" t="str">
        <f>IF($I1917="","",INDEX('Raw Material'!$A$1:$J$75,MATCH(I1917,'Raw Material'!$A$1:$A$75,0),(MATCH(G1917,'Raw Material'!$A$1:$J$1,0))))</f>
        <v/>
      </c>
      <c r="AK1917" s="13" t="str">
        <f t="shared" si="868"/>
        <v>YANLIŞRM</v>
      </c>
      <c r="AL1917" s="153" t="str">
        <f t="shared" si="869"/>
        <v/>
      </c>
    </row>
    <row r="1918" spans="1:38" ht="16.5" customHeight="1">
      <c r="A1918" s="161"/>
      <c r="B1918" s="166"/>
      <c r="C1918" s="167"/>
      <c r="D1918" s="156"/>
      <c r="E1918" s="156"/>
      <c r="F1918" s="174"/>
      <c r="G1918" s="181"/>
      <c r="H1918" s="182"/>
      <c r="I1918" s="182"/>
      <c r="J1918" s="182"/>
      <c r="K1918" s="32"/>
      <c r="L1918" s="178"/>
      <c r="M1918" s="178"/>
      <c r="N1918" s="81"/>
      <c r="O1918" s="185"/>
      <c r="P1918" s="103"/>
      <c r="Q1918" s="84" t="str">
        <f t="shared" si="870"/>
        <v/>
      </c>
      <c r="R1918" s="159"/>
      <c r="S1918" s="28" t="str" cm="1">
        <f t="array" aca="1" ref="S1918" ca="1">IF(INDIRECT("A"&amp;114+$U1918)&lt;&gt;"",114+$U1918,"")</f>
        <v/>
      </c>
      <c r="T1918" s="28" t="str">
        <f t="shared" ca="1" si="871"/>
        <v>$B</v>
      </c>
      <c r="U1918" s="29">
        <f t="shared" si="848"/>
        <v>1800</v>
      </c>
      <c r="V1918" s="29">
        <v>150.333333333345</v>
      </c>
      <c r="W1918" s="29">
        <f t="shared" si="849"/>
        <v>150</v>
      </c>
      <c r="X1918" s="41" t="str" cm="1">
        <f t="array" aca="1" ref="X1918" ca="1">IFERROR(INDEX('PC&amp;PD'!$A$1:$AP$15,ROW('PC&amp;PD'!$A$15),MATCH(INDIRECT(T1918),'PC&amp;PD'!$A$1:$AP$1,0)),"")</f>
        <v/>
      </c>
      <c r="Z1918" s="155"/>
      <c r="AA1918" s="13" t="str">
        <f t="shared" si="867"/>
        <v/>
      </c>
      <c r="AB1918" s="155"/>
      <c r="AC1918" s="13" t="str">
        <f t="shared" ca="1" si="872"/>
        <v>$AB</v>
      </c>
      <c r="AD1918" s="13" t="str" cm="1">
        <f t="array" aca="1" ref="AD1918" ca="1">IFERROR(IF((LEFT(INDIRECT("$F"&amp;$S1918),4))="GOTS",IF($G1918="Organic","GOTS_Organic_raw",(IF($G1918="Responsible","GOTS_Responsible",(IF($G1918="No Attribute (Conventional)","GOTS_conventional",(IF($G1918="Recycled Pre/Post-Consumer","GOTS_pre_post",(IF($G1918="In-Conversion","GOTS_in_conversion",(IF($G1918="Sustainably Sourced","Sustainably_sourced",""))))))))))),IF($G1918="Organic","Organic",(IF($G1918="Responsible","Responsible",(IF($G1918="No Attribute (Conventional)","No_Attribute_Conventional",(IF($G1918="Recycled Pre/Post-Consumer","Recycled_Pre_Post_Consumer",(IF($G1918="In-Conversion","In_Conversion",(IF($G1918="Recycled Pre-Consumer","Recycled_Pre_Consumer",(IF($G1918="Recycled Post-Consumer","Recycled_Post_Consumer",(IF($G1918="Sustainably Sourced","Sustainably_sourced","")))))))))))))))),"")</f>
        <v/>
      </c>
      <c r="AE1918" s="13" t="e" cm="1">
        <f t="array" aca="1" ref="AE1918" ca="1">IF(INDIRECT("$F"&amp;$S1918)="","",IF(LEFT(INDIRECT("$F"&amp;$S1918),3)="GRS","GRS_RCS_RM",IF((LEFT(INDIRECT("$F"&amp;$S1918),3))="RCS","GRS_RCS_RM",IF(INDIRECT("$F"&amp;$S1918)="OCS (No Label)","OCS_Conversion_RM",IF(LEFT(INDIRECT("$F"&amp;$S1918),3)="OCS","OCS_RM",IF(RIGHT(INDIRECT("$F"&amp;$S1918),10)="conversion","GOTS_RM_conversion",IF((LEFT(INDIRECT("$F"&amp;$S1918),4))="GOTS","GOTS_RM","Responsible_RM")))))))</f>
        <v>#REF!</v>
      </c>
      <c r="AF1918" s="13" t="str" cm="1">
        <f t="array" aca="1" ref="AF1918" ca="1">IF($S1918="","",INDIRECT("$Z"&amp;$S1918))</f>
        <v/>
      </c>
      <c r="AG1918" s="155"/>
      <c r="AH1918" s="13" t="str" cm="1">
        <f t="array" aca="1" ref="AH1918" ca="1">IFERROR(INDIRECT("$ag"&amp;S1918),"")</f>
        <v/>
      </c>
      <c r="AI1918" s="13" t="e" cm="1">
        <f t="array" aca="1" ref="AI1918" ca="1">INDIRECT("O"&amp;S1917)</f>
        <v>#REF!</v>
      </c>
      <c r="AJ1918" s="13" t="str">
        <f>IF($I1918="","",INDEX('Raw Material'!$A$1:$J$75,MATCH(I1918,'Raw Material'!$A$1:$A$75,0),(MATCH(G1918,'Raw Material'!$A$1:$J$1,0))))</f>
        <v/>
      </c>
      <c r="AK1918" s="13" t="str">
        <f t="shared" si="868"/>
        <v>YANLIŞRM</v>
      </c>
      <c r="AL1918" s="153" t="str">
        <f t="shared" si="869"/>
        <v/>
      </c>
    </row>
    <row r="1919" spans="1:38" ht="16.5" customHeight="1">
      <c r="A1919" s="161"/>
      <c r="B1919" s="166"/>
      <c r="C1919" s="167"/>
      <c r="D1919" s="156"/>
      <c r="E1919" s="156"/>
      <c r="F1919" s="174"/>
      <c r="G1919" s="181"/>
      <c r="H1919" s="182"/>
      <c r="I1919" s="182"/>
      <c r="J1919" s="182"/>
      <c r="K1919" s="32"/>
      <c r="L1919" s="178"/>
      <c r="M1919" s="178"/>
      <c r="N1919" s="81"/>
      <c r="O1919" s="185"/>
      <c r="P1919" s="103"/>
      <c r="Q1919" s="84" t="str">
        <f t="shared" si="870"/>
        <v/>
      </c>
      <c r="R1919" s="159"/>
      <c r="S1919" s="28" t="str" cm="1">
        <f t="array" aca="1" ref="S1919" ca="1">IF(INDIRECT("A"&amp;114+$U1919)&lt;&gt;"",114+$U1919,"")</f>
        <v/>
      </c>
      <c r="T1919" s="28" t="str">
        <f t="shared" ca="1" si="871"/>
        <v>$B</v>
      </c>
      <c r="U1919" s="29">
        <f t="shared" ref="U1919:U1982" si="877">(12*W1919)</f>
        <v>1800</v>
      </c>
      <c r="V1919" s="29">
        <v>150.416666666678</v>
      </c>
      <c r="W1919" s="29">
        <f t="shared" si="849"/>
        <v>150</v>
      </c>
      <c r="X1919" s="41" t="str" cm="1">
        <f t="array" aca="1" ref="X1919" ca="1">IFERROR(INDEX('PC&amp;PD'!$A$1:$AP$15,ROW('PC&amp;PD'!$A$15),MATCH(INDIRECT(T1919),'PC&amp;PD'!$A$1:$AP$1,0)),"")</f>
        <v/>
      </c>
      <c r="Z1919" s="155"/>
      <c r="AA1919" s="13" t="str">
        <f t="shared" si="867"/>
        <v/>
      </c>
      <c r="AB1919" s="155"/>
      <c r="AC1919" s="13" t="str">
        <f t="shared" ca="1" si="872"/>
        <v>$AB</v>
      </c>
      <c r="AD1919" s="13" t="str" cm="1">
        <f t="array" aca="1" ref="AD1919" ca="1">IFERROR(IF((LEFT(INDIRECT("$F"&amp;$S1919),4))="GOTS",IF($G1919="Organic","GOTS_Organic_raw",(IF($G1919="Responsible","GOTS_Responsible",(IF($G1919="No Attribute (Conventional)","GOTS_conventional",(IF($G1919="Recycled Pre/Post-Consumer","GOTS_pre_post",(IF($G1919="In-Conversion","GOTS_in_conversion",(IF($G1919="Sustainably Sourced","Sustainably_sourced",""))))))))))),IF($G1919="Organic","Organic",(IF($G1919="Responsible","Responsible",(IF($G1919="No Attribute (Conventional)","No_Attribute_Conventional",(IF($G1919="Recycled Pre/Post-Consumer","Recycled_Pre_Post_Consumer",(IF($G1919="In-Conversion","In_Conversion",(IF($G1919="Recycled Pre-Consumer","Recycled_Pre_Consumer",(IF($G1919="Recycled Post-Consumer","Recycled_Post_Consumer",(IF($G1919="Sustainably Sourced","Sustainably_sourced","")))))))))))))))),"")</f>
        <v/>
      </c>
      <c r="AE1919" s="13" t="e" cm="1">
        <f t="array" aca="1" ref="AE1919" ca="1">IF(INDIRECT("$F"&amp;$S1919)="","",IF(LEFT(INDIRECT("$F"&amp;$S1919),3)="GRS","GRS_RCS_RM",IF((LEFT(INDIRECT("$F"&amp;$S1919),3))="RCS","GRS_RCS_RM",IF(INDIRECT("$F"&amp;$S1919)="OCS (No Label)","OCS_Conversion_RM",IF(LEFT(INDIRECT("$F"&amp;$S1919),3)="OCS","OCS_RM",IF(RIGHT(INDIRECT("$F"&amp;$S1919),10)="conversion","GOTS_RM_conversion",IF((LEFT(INDIRECT("$F"&amp;$S1919),4))="GOTS","GOTS_RM","Responsible_RM")))))))</f>
        <v>#REF!</v>
      </c>
      <c r="AF1919" s="13" t="str" cm="1">
        <f t="array" aca="1" ref="AF1919" ca="1">IF($S1919="","",INDIRECT("$Z"&amp;$S1919))</f>
        <v/>
      </c>
      <c r="AG1919" s="155"/>
      <c r="AH1919" s="13" t="str" cm="1">
        <f t="array" aca="1" ref="AH1919" ca="1">IFERROR(INDIRECT("$ag"&amp;S1919),"")</f>
        <v/>
      </c>
      <c r="AI1919" s="13" t="e" cm="1">
        <f t="array" aca="1" ref="AI1919" ca="1">INDIRECT("O"&amp;S1918)</f>
        <v>#REF!</v>
      </c>
      <c r="AJ1919" s="13" t="str">
        <f>IF($I1919="","",INDEX('Raw Material'!$A$1:$J$75,MATCH(I1919,'Raw Material'!$A$1:$A$75,0),(MATCH(G1919,'Raw Material'!$A$1:$J$1,0))))</f>
        <v/>
      </c>
      <c r="AK1919" s="13" t="str">
        <f t="shared" si="868"/>
        <v>YANLIŞRM</v>
      </c>
      <c r="AL1919" s="153" t="str">
        <f t="shared" si="869"/>
        <v/>
      </c>
    </row>
    <row r="1920" spans="1:38" ht="16.5" customHeight="1">
      <c r="A1920" s="162"/>
      <c r="B1920" s="168"/>
      <c r="C1920" s="169"/>
      <c r="D1920" s="156"/>
      <c r="E1920" s="156"/>
      <c r="F1920" s="175"/>
      <c r="G1920" s="181"/>
      <c r="H1920" s="182"/>
      <c r="I1920" s="182"/>
      <c r="J1920" s="182"/>
      <c r="K1920" s="32"/>
      <c r="L1920" s="179"/>
      <c r="M1920" s="179"/>
      <c r="N1920" s="81"/>
      <c r="O1920" s="185"/>
      <c r="P1920" s="103"/>
      <c r="Q1920" s="84" t="str">
        <f t="shared" si="870"/>
        <v/>
      </c>
      <c r="R1920" s="159"/>
      <c r="S1920" s="28" t="str" cm="1">
        <f t="array" aca="1" ref="S1920" ca="1">IF(INDIRECT("A"&amp;114+$U1920)&lt;&gt;"",114+$U1920,"")</f>
        <v/>
      </c>
      <c r="T1920" s="28" t="str">
        <f t="shared" ca="1" si="871"/>
        <v>$B</v>
      </c>
      <c r="U1920" s="29">
        <f t="shared" si="877"/>
        <v>1800</v>
      </c>
      <c r="V1920" s="29">
        <v>150.50000000001199</v>
      </c>
      <c r="W1920" s="29">
        <f t="shared" si="849"/>
        <v>150</v>
      </c>
      <c r="X1920" s="41" t="str" cm="1">
        <f t="array" aca="1" ref="X1920" ca="1">IFERROR(INDEX('PC&amp;PD'!$A$1:$AP$15,ROW('PC&amp;PD'!$A$15),MATCH(INDIRECT(T1920),'PC&amp;PD'!$A$1:$AP$1,0)),"")</f>
        <v/>
      </c>
      <c r="Z1920" s="155"/>
      <c r="AA1920" s="13" t="str">
        <f t="shared" si="867"/>
        <v/>
      </c>
      <c r="AB1920" s="155"/>
      <c r="AC1920" s="13" t="str">
        <f t="shared" ca="1" si="872"/>
        <v>$AB</v>
      </c>
      <c r="AD1920" s="13" t="str" cm="1">
        <f t="array" aca="1" ref="AD1920" ca="1">IFERROR(IF((LEFT(INDIRECT("$F"&amp;$S1920),4))="GOTS",IF($G1920="Organic","GOTS_Organic_raw",(IF($G1920="Responsible","GOTS_Responsible",(IF($G1920="No Attribute (Conventional)","GOTS_conventional",(IF($G1920="Recycled Pre/Post-Consumer","GOTS_pre_post",(IF($G1920="In-Conversion","GOTS_in_conversion",(IF($G1920="Sustainably Sourced","Sustainably_sourced",""))))))))))),IF($G1920="Organic","Organic",(IF($G1920="Responsible","Responsible",(IF($G1920="No Attribute (Conventional)","No_Attribute_Conventional",(IF($G1920="Recycled Pre/Post-Consumer","Recycled_Pre_Post_Consumer",(IF($G1920="In-Conversion","In_Conversion",(IF($G1920="Recycled Pre-Consumer","Recycled_Pre_Consumer",(IF($G1920="Recycled Post-Consumer","Recycled_Post_Consumer",(IF($G1920="Sustainably Sourced","Sustainably_sourced","")))))))))))))))),"")</f>
        <v/>
      </c>
      <c r="AE1920" s="13" t="e" cm="1">
        <f t="array" aca="1" ref="AE1920" ca="1">IF(INDIRECT("$F"&amp;$S1920)="","",IF(LEFT(INDIRECT("$F"&amp;$S1920),3)="GRS","GRS_RCS_RM",IF((LEFT(INDIRECT("$F"&amp;$S1920),3))="RCS","GRS_RCS_RM",IF(INDIRECT("$F"&amp;$S1920)="OCS (No Label)","OCS_Conversion_RM",IF(LEFT(INDIRECT("$F"&amp;$S1920),3)="OCS","OCS_RM",IF(RIGHT(INDIRECT("$F"&amp;$S1920),10)="conversion","GOTS_RM_conversion",IF((LEFT(INDIRECT("$F"&amp;$S1920),4))="GOTS","GOTS_RM","Responsible_RM")))))))</f>
        <v>#REF!</v>
      </c>
      <c r="AF1920" s="13" t="str" cm="1">
        <f t="array" aca="1" ref="AF1920" ca="1">IF($S1920="","",INDIRECT("$Z"&amp;$S1920))</f>
        <v/>
      </c>
      <c r="AG1920" s="155"/>
      <c r="AH1920" s="13" t="str" cm="1">
        <f t="array" aca="1" ref="AH1920" ca="1">IFERROR(INDIRECT("$ag"&amp;S1920),"")</f>
        <v/>
      </c>
      <c r="AI1920" s="13" t="e" cm="1">
        <f t="array" aca="1" ref="AI1920" ca="1">INDIRECT("O"&amp;S1919)</f>
        <v>#REF!</v>
      </c>
      <c r="AJ1920" s="13" t="str">
        <f>IF($I1920="","",INDEX('Raw Material'!$A$1:$J$75,MATCH(I1920,'Raw Material'!$A$1:$A$75,0),(MATCH(G1920,'Raw Material'!$A$1:$J$1,0))))</f>
        <v/>
      </c>
      <c r="AK1920" s="13" t="str">
        <f t="shared" si="868"/>
        <v>YANLIŞRM</v>
      </c>
      <c r="AL1920" s="153" t="str">
        <f t="shared" si="869"/>
        <v/>
      </c>
    </row>
    <row r="1921" spans="1:38" ht="16.5" customHeight="1">
      <c r="A1921" s="162"/>
      <c r="B1921" s="168"/>
      <c r="C1921" s="169"/>
      <c r="D1921" s="156"/>
      <c r="E1921" s="156"/>
      <c r="F1921" s="175"/>
      <c r="G1921" s="181"/>
      <c r="H1921" s="182"/>
      <c r="I1921" s="182"/>
      <c r="J1921" s="182"/>
      <c r="K1921" s="32"/>
      <c r="L1921" s="179"/>
      <c r="M1921" s="179"/>
      <c r="N1921" s="81"/>
      <c r="O1921" s="185"/>
      <c r="P1921" s="103"/>
      <c r="Q1921" s="84" t="str">
        <f t="shared" si="870"/>
        <v/>
      </c>
      <c r="R1921" s="159"/>
      <c r="S1921" s="28" t="str" cm="1">
        <f t="array" aca="1" ref="S1921" ca="1">IF(INDIRECT("A"&amp;114+$U1921)&lt;&gt;"",114+$U1921,"")</f>
        <v/>
      </c>
      <c r="T1921" s="28" t="str">
        <f t="shared" ca="1" si="871"/>
        <v>$B</v>
      </c>
      <c r="U1921" s="29">
        <f t="shared" si="877"/>
        <v>1800</v>
      </c>
      <c r="V1921" s="29">
        <v>150.583333333345</v>
      </c>
      <c r="W1921" s="29">
        <f t="shared" si="849"/>
        <v>150</v>
      </c>
      <c r="X1921" s="41" t="str" cm="1">
        <f t="array" aca="1" ref="X1921" ca="1">IFERROR(INDEX('PC&amp;PD'!$A$1:$AP$15,ROW('PC&amp;PD'!$A$15),MATCH(INDIRECT(T1921),'PC&amp;PD'!$A$1:$AP$1,0)),"")</f>
        <v/>
      </c>
      <c r="Z1921" s="155"/>
      <c r="AA1921" s="13" t="str">
        <f t="shared" si="867"/>
        <v/>
      </c>
      <c r="AB1921" s="155"/>
      <c r="AC1921" s="13" t="str">
        <f t="shared" ca="1" si="872"/>
        <v>$AB</v>
      </c>
      <c r="AD1921" s="13" t="str" cm="1">
        <f t="array" aca="1" ref="AD1921" ca="1">IFERROR(IF((LEFT(INDIRECT("$F"&amp;$S1921),4))="GOTS",IF($G1921="Organic","GOTS_Organic_raw",(IF($G1921="Responsible","GOTS_Responsible",(IF($G1921="No Attribute (Conventional)","GOTS_conventional",(IF($G1921="Recycled Pre/Post-Consumer","GOTS_pre_post",(IF($G1921="In-Conversion","GOTS_in_conversion",(IF($G1921="Sustainably Sourced","Sustainably_sourced",""))))))))))),IF($G1921="Organic","Organic",(IF($G1921="Responsible","Responsible",(IF($G1921="No Attribute (Conventional)","No_Attribute_Conventional",(IF($G1921="Recycled Pre/Post-Consumer","Recycled_Pre_Post_Consumer",(IF($G1921="In-Conversion","In_Conversion",(IF($G1921="Recycled Pre-Consumer","Recycled_Pre_Consumer",(IF($G1921="Recycled Post-Consumer","Recycled_Post_Consumer",(IF($G1921="Sustainably Sourced","Sustainably_sourced","")))))))))))))))),"")</f>
        <v/>
      </c>
      <c r="AE1921" s="13" t="e" cm="1">
        <f t="array" aca="1" ref="AE1921" ca="1">IF(INDIRECT("$F"&amp;$S1921)="","",IF(LEFT(INDIRECT("$F"&amp;$S1921),3)="GRS","GRS_RCS_RM",IF((LEFT(INDIRECT("$F"&amp;$S1921),3))="RCS","GRS_RCS_RM",IF(INDIRECT("$F"&amp;$S1921)="OCS (No Label)","OCS_Conversion_RM",IF(LEFT(INDIRECT("$F"&amp;$S1921),3)="OCS","OCS_RM",IF(RIGHT(INDIRECT("$F"&amp;$S1921),10)="conversion","GOTS_RM_conversion",IF((LEFT(INDIRECT("$F"&amp;$S1921),4))="GOTS","GOTS_RM","Responsible_RM")))))))</f>
        <v>#REF!</v>
      </c>
      <c r="AF1921" s="13" t="str" cm="1">
        <f t="array" aca="1" ref="AF1921" ca="1">IF($S1921="","",INDIRECT("$Z"&amp;$S1921))</f>
        <v/>
      </c>
      <c r="AG1921" s="155"/>
      <c r="AH1921" s="13" t="str" cm="1">
        <f t="array" aca="1" ref="AH1921" ca="1">IFERROR(INDIRECT("$ag"&amp;S1921),"")</f>
        <v/>
      </c>
      <c r="AI1921" s="13" t="e" cm="1">
        <f t="array" aca="1" ref="AI1921" ca="1">INDIRECT("O"&amp;S1920)</f>
        <v>#REF!</v>
      </c>
      <c r="AJ1921" s="13" t="str">
        <f>IF($I1921="","",INDEX('Raw Material'!$A$1:$J$75,MATCH(I1921,'Raw Material'!$A$1:$A$75,0),(MATCH(G1921,'Raw Material'!$A$1:$J$1,0))))</f>
        <v/>
      </c>
      <c r="AK1921" s="13" t="str">
        <f t="shared" si="868"/>
        <v>YANLIŞRM</v>
      </c>
      <c r="AL1921" s="153" t="str">
        <f t="shared" si="869"/>
        <v/>
      </c>
    </row>
    <row r="1922" spans="1:38" ht="16.5" customHeight="1">
      <c r="A1922" s="162"/>
      <c r="B1922" s="168"/>
      <c r="C1922" s="169"/>
      <c r="D1922" s="156"/>
      <c r="E1922" s="156"/>
      <c r="F1922" s="175"/>
      <c r="G1922" s="181"/>
      <c r="H1922" s="182"/>
      <c r="I1922" s="182"/>
      <c r="J1922" s="182"/>
      <c r="K1922" s="32"/>
      <c r="L1922" s="179"/>
      <c r="M1922" s="179"/>
      <c r="N1922" s="81"/>
      <c r="O1922" s="185"/>
      <c r="P1922" s="103"/>
      <c r="Q1922" s="84" t="str">
        <f t="shared" si="870"/>
        <v/>
      </c>
      <c r="R1922" s="159"/>
      <c r="S1922" s="28" t="str" cm="1">
        <f t="array" aca="1" ref="S1922" ca="1">IF(INDIRECT("A"&amp;114+$U1922)&lt;&gt;"",114+$U1922,"")</f>
        <v/>
      </c>
      <c r="T1922" s="28" t="str">
        <f t="shared" ca="1" si="871"/>
        <v>$B</v>
      </c>
      <c r="U1922" s="29">
        <f t="shared" si="877"/>
        <v>1800</v>
      </c>
      <c r="V1922" s="29">
        <v>150.66666666667899</v>
      </c>
      <c r="W1922" s="29">
        <f t="shared" si="849"/>
        <v>150</v>
      </c>
      <c r="X1922" s="41" t="str" cm="1">
        <f t="array" aca="1" ref="X1922" ca="1">IFERROR(INDEX('PC&amp;PD'!$A$1:$AP$15,ROW('PC&amp;PD'!$A$15),MATCH(INDIRECT(T1922),'PC&amp;PD'!$A$1:$AP$1,0)),"")</f>
        <v/>
      </c>
      <c r="Z1922" s="155"/>
      <c r="AA1922" s="13" t="str">
        <f t="shared" si="867"/>
        <v/>
      </c>
      <c r="AB1922" s="155"/>
      <c r="AC1922" s="13" t="str">
        <f t="shared" ca="1" si="872"/>
        <v>$AB</v>
      </c>
      <c r="AD1922" s="13" t="str" cm="1">
        <f t="array" aca="1" ref="AD1922" ca="1">IFERROR(IF((LEFT(INDIRECT("$F"&amp;$S1922),4))="GOTS",IF($G1922="Organic","GOTS_Organic_raw",(IF($G1922="Responsible","GOTS_Responsible",(IF($G1922="No Attribute (Conventional)","GOTS_conventional",(IF($G1922="Recycled Pre/Post-Consumer","GOTS_pre_post",(IF($G1922="In-Conversion","GOTS_in_conversion",(IF($G1922="Sustainably Sourced","Sustainably_sourced",""))))))))))),IF($G1922="Organic","Organic",(IF($G1922="Responsible","Responsible",(IF($G1922="No Attribute (Conventional)","No_Attribute_Conventional",(IF($G1922="Recycled Pre/Post-Consumer","Recycled_Pre_Post_Consumer",(IF($G1922="In-Conversion","In_Conversion",(IF($G1922="Recycled Pre-Consumer","Recycled_Pre_Consumer",(IF($G1922="Recycled Post-Consumer","Recycled_Post_Consumer",(IF($G1922="Sustainably Sourced","Sustainably_sourced","")))))))))))))))),"")</f>
        <v/>
      </c>
      <c r="AE1922" s="13" t="e" cm="1">
        <f t="array" aca="1" ref="AE1922" ca="1">IF(INDIRECT("$F"&amp;$S1922)="","",IF(LEFT(INDIRECT("$F"&amp;$S1922),3)="GRS","GRS_RCS_RM",IF((LEFT(INDIRECT("$F"&amp;$S1922),3))="RCS","GRS_RCS_RM",IF(INDIRECT("$F"&amp;$S1922)="OCS (No Label)","OCS_Conversion_RM",IF(LEFT(INDIRECT("$F"&amp;$S1922),3)="OCS","OCS_RM",IF(RIGHT(INDIRECT("$F"&amp;$S1922),10)="conversion","GOTS_RM_conversion",IF((LEFT(INDIRECT("$F"&amp;$S1922),4))="GOTS","GOTS_RM","Responsible_RM")))))))</f>
        <v>#REF!</v>
      </c>
      <c r="AF1922" s="13" t="str" cm="1">
        <f t="array" aca="1" ref="AF1922" ca="1">IF($S1922="","",INDIRECT("$Z"&amp;$S1922))</f>
        <v/>
      </c>
      <c r="AG1922" s="155"/>
      <c r="AH1922" s="13" t="str" cm="1">
        <f t="array" aca="1" ref="AH1922" ca="1">IFERROR(INDIRECT("$ag"&amp;S1922),"")</f>
        <v/>
      </c>
      <c r="AI1922" s="13" t="e" cm="1">
        <f t="array" aca="1" ref="AI1922" ca="1">INDIRECT("O"&amp;S1921)</f>
        <v>#REF!</v>
      </c>
      <c r="AJ1922" s="13" t="str">
        <f>IF($I1922="","",INDEX('Raw Material'!$A$1:$J$75,MATCH(I1922,'Raw Material'!$A$1:$A$75,0),(MATCH(G1922,'Raw Material'!$A$1:$J$1,0))))</f>
        <v/>
      </c>
      <c r="AK1922" s="13" t="str">
        <f t="shared" si="868"/>
        <v>YANLIŞRM</v>
      </c>
      <c r="AL1922" s="153" t="str">
        <f t="shared" si="869"/>
        <v/>
      </c>
    </row>
    <row r="1923" spans="1:38" ht="16.5" customHeight="1">
      <c r="A1923" s="162"/>
      <c r="B1923" s="168"/>
      <c r="C1923" s="169"/>
      <c r="D1923" s="156"/>
      <c r="E1923" s="156"/>
      <c r="F1923" s="175"/>
      <c r="G1923" s="181"/>
      <c r="H1923" s="182"/>
      <c r="I1923" s="182"/>
      <c r="J1923" s="182"/>
      <c r="K1923" s="32"/>
      <c r="L1923" s="179"/>
      <c r="M1923" s="179"/>
      <c r="N1923" s="81"/>
      <c r="O1923" s="185"/>
      <c r="P1923" s="103"/>
      <c r="Q1923" s="84" t="str">
        <f t="shared" si="870"/>
        <v/>
      </c>
      <c r="R1923" s="159"/>
      <c r="S1923" s="28" t="str" cm="1">
        <f t="array" aca="1" ref="S1923" ca="1">IF(INDIRECT("A"&amp;114+$U1923)&lt;&gt;"",114+$U1923,"")</f>
        <v/>
      </c>
      <c r="T1923" s="28" t="str">
        <f t="shared" ca="1" si="871"/>
        <v>$B</v>
      </c>
      <c r="U1923" s="29">
        <f t="shared" si="877"/>
        <v>1800</v>
      </c>
      <c r="V1923" s="29">
        <v>150.75000000001199</v>
      </c>
      <c r="W1923" s="29">
        <f t="shared" si="849"/>
        <v>150</v>
      </c>
      <c r="X1923" s="41" t="str" cm="1">
        <f t="array" aca="1" ref="X1923" ca="1">IFERROR(INDEX('PC&amp;PD'!$A$1:$AP$15,ROW('PC&amp;PD'!$A$15),MATCH(INDIRECT(T1923),'PC&amp;PD'!$A$1:$AP$1,0)),"")</f>
        <v/>
      </c>
      <c r="Z1923" s="155"/>
      <c r="AA1923" s="13" t="str">
        <f t="shared" si="867"/>
        <v/>
      </c>
      <c r="AB1923" s="155"/>
      <c r="AC1923" s="13" t="str">
        <f t="shared" ca="1" si="872"/>
        <v>$AB</v>
      </c>
      <c r="AD1923" s="13" t="str" cm="1">
        <f t="array" aca="1" ref="AD1923" ca="1">IFERROR(IF((LEFT(INDIRECT("$F"&amp;$S1923),4))="GOTS",IF($G1923="Organic","GOTS_Organic_raw",(IF($G1923="Responsible","GOTS_Responsible",(IF($G1923="No Attribute (Conventional)","GOTS_conventional",(IF($G1923="Recycled Pre/Post-Consumer","GOTS_pre_post",(IF($G1923="In-Conversion","GOTS_in_conversion",(IF($G1923="Sustainably Sourced","Sustainably_sourced",""))))))))))),IF($G1923="Organic","Organic",(IF($G1923="Responsible","Responsible",(IF($G1923="No Attribute (Conventional)","No_Attribute_Conventional",(IF($G1923="Recycled Pre/Post-Consumer","Recycled_Pre_Post_Consumer",(IF($G1923="In-Conversion","In_Conversion",(IF($G1923="Recycled Pre-Consumer","Recycled_Pre_Consumer",(IF($G1923="Recycled Post-Consumer","Recycled_Post_Consumer",(IF($G1923="Sustainably Sourced","Sustainably_sourced","")))))))))))))))),"")</f>
        <v/>
      </c>
      <c r="AE1923" s="13" t="e" cm="1">
        <f t="array" aca="1" ref="AE1923" ca="1">IF(INDIRECT("$F"&amp;$S1923)="","",IF(LEFT(INDIRECT("$F"&amp;$S1923),3)="GRS","GRS_RCS_RM",IF((LEFT(INDIRECT("$F"&amp;$S1923),3))="RCS","GRS_RCS_RM",IF(INDIRECT("$F"&amp;$S1923)="OCS (No Label)","OCS_Conversion_RM",IF(LEFT(INDIRECT("$F"&amp;$S1923),3)="OCS","OCS_RM",IF(RIGHT(INDIRECT("$F"&amp;$S1923),10)="conversion","GOTS_RM_conversion",IF((LEFT(INDIRECT("$F"&amp;$S1923),4))="GOTS","GOTS_RM","Responsible_RM")))))))</f>
        <v>#REF!</v>
      </c>
      <c r="AF1923" s="13" t="str" cm="1">
        <f t="array" aca="1" ref="AF1923" ca="1">IF($S1923="","",INDIRECT("$Z"&amp;$S1923))</f>
        <v/>
      </c>
      <c r="AG1923" s="155"/>
      <c r="AH1923" s="13" t="str" cm="1">
        <f t="array" aca="1" ref="AH1923" ca="1">IFERROR(INDIRECT("$ag"&amp;S1923),"")</f>
        <v/>
      </c>
      <c r="AI1923" s="13" t="e" cm="1">
        <f t="array" aca="1" ref="AI1923" ca="1">INDIRECT("O"&amp;S1922)</f>
        <v>#REF!</v>
      </c>
      <c r="AJ1923" s="13" t="str">
        <f>IF($I1923="","",INDEX('Raw Material'!$A$1:$J$75,MATCH(I1923,'Raw Material'!$A$1:$A$75,0),(MATCH(G1923,'Raw Material'!$A$1:$J$1,0))))</f>
        <v/>
      </c>
      <c r="AK1923" s="13" t="str">
        <f t="shared" si="868"/>
        <v>YANLIŞRM</v>
      </c>
      <c r="AL1923" s="153" t="str">
        <f t="shared" si="869"/>
        <v/>
      </c>
    </row>
    <row r="1924" spans="1:38" ht="16.5" customHeight="1">
      <c r="A1924" s="162"/>
      <c r="B1924" s="168"/>
      <c r="C1924" s="169"/>
      <c r="D1924" s="156"/>
      <c r="E1924" s="156"/>
      <c r="F1924" s="175"/>
      <c r="G1924" s="181"/>
      <c r="H1924" s="182"/>
      <c r="I1924" s="182"/>
      <c r="J1924" s="182"/>
      <c r="K1924" s="32"/>
      <c r="L1924" s="179"/>
      <c r="M1924" s="179"/>
      <c r="N1924" s="81"/>
      <c r="O1924" s="185"/>
      <c r="P1924" s="103"/>
      <c r="Q1924" s="84" t="str">
        <f t="shared" si="870"/>
        <v/>
      </c>
      <c r="R1924" s="159"/>
      <c r="S1924" s="28" t="str" cm="1">
        <f t="array" aca="1" ref="S1924" ca="1">IF(INDIRECT("A"&amp;114+$U1924)&lt;&gt;"",114+$U1924,"")</f>
        <v/>
      </c>
      <c r="T1924" s="28" t="str">
        <f t="shared" ca="1" si="871"/>
        <v>$B</v>
      </c>
      <c r="U1924" s="29">
        <f t="shared" si="877"/>
        <v>1800</v>
      </c>
      <c r="V1924" s="29">
        <v>150.833333333345</v>
      </c>
      <c r="W1924" s="29">
        <f t="shared" si="849"/>
        <v>150</v>
      </c>
      <c r="X1924" s="41" t="str" cm="1">
        <f t="array" aca="1" ref="X1924" ca="1">IFERROR(INDEX('PC&amp;PD'!$A$1:$AP$15,ROW('PC&amp;PD'!$A$15),MATCH(INDIRECT(T1924),'PC&amp;PD'!$A$1:$AP$1,0)),"")</f>
        <v/>
      </c>
      <c r="Z1924" s="155"/>
      <c r="AA1924" s="13" t="str">
        <f t="shared" si="867"/>
        <v/>
      </c>
      <c r="AB1924" s="155"/>
      <c r="AC1924" s="13" t="str">
        <f t="shared" ca="1" si="872"/>
        <v>$AB</v>
      </c>
      <c r="AD1924" s="13" t="str" cm="1">
        <f t="array" aca="1" ref="AD1924" ca="1">IFERROR(IF((LEFT(INDIRECT("$F"&amp;$S1924),4))="GOTS",IF($G1924="Organic","GOTS_Organic_raw",(IF($G1924="Responsible","GOTS_Responsible",(IF($G1924="No Attribute (Conventional)","GOTS_conventional",(IF($G1924="Recycled Pre/Post-Consumer","GOTS_pre_post",(IF($G1924="In-Conversion","GOTS_in_conversion",(IF($G1924="Sustainably Sourced","Sustainably_sourced",""))))))))))),IF($G1924="Organic","Organic",(IF($G1924="Responsible","Responsible",(IF($G1924="No Attribute (Conventional)","No_Attribute_Conventional",(IF($G1924="Recycled Pre/Post-Consumer","Recycled_Pre_Post_Consumer",(IF($G1924="In-Conversion","In_Conversion",(IF($G1924="Recycled Pre-Consumer","Recycled_Pre_Consumer",(IF($G1924="Recycled Post-Consumer","Recycled_Post_Consumer",(IF($G1924="Sustainably Sourced","Sustainably_sourced","")))))))))))))))),"")</f>
        <v/>
      </c>
      <c r="AE1924" s="13" t="e" cm="1">
        <f t="array" aca="1" ref="AE1924" ca="1">IF(INDIRECT("$F"&amp;$S1924)="","",IF(LEFT(INDIRECT("$F"&amp;$S1924),3)="GRS","GRS_RCS_RM",IF((LEFT(INDIRECT("$F"&amp;$S1924),3))="RCS","GRS_RCS_RM",IF(INDIRECT("$F"&amp;$S1924)="OCS (No Label)","OCS_Conversion_RM",IF(LEFT(INDIRECT("$F"&amp;$S1924),3)="OCS","OCS_RM",IF(RIGHT(INDIRECT("$F"&amp;$S1924),10)="conversion","GOTS_RM_conversion",IF((LEFT(INDIRECT("$F"&amp;$S1924),4))="GOTS","GOTS_RM","Responsible_RM")))))))</f>
        <v>#REF!</v>
      </c>
      <c r="AF1924" s="13" t="str" cm="1">
        <f t="array" aca="1" ref="AF1924" ca="1">IF($S1924="","",INDIRECT("$Z"&amp;$S1924))</f>
        <v/>
      </c>
      <c r="AG1924" s="155"/>
      <c r="AH1924" s="13" t="str" cm="1">
        <f t="array" aca="1" ref="AH1924" ca="1">IFERROR(INDIRECT("$ag"&amp;S1924),"")</f>
        <v/>
      </c>
      <c r="AI1924" s="13" t="e" cm="1">
        <f t="array" aca="1" ref="AI1924" ca="1">INDIRECT("O"&amp;S1923)</f>
        <v>#REF!</v>
      </c>
      <c r="AJ1924" s="13" t="str">
        <f>IF($I1924="","",INDEX('Raw Material'!$A$1:$J$75,MATCH(I1924,'Raw Material'!$A$1:$A$75,0),(MATCH(G1924,'Raw Material'!$A$1:$J$1,0))))</f>
        <v/>
      </c>
      <c r="AK1924" s="13" t="str">
        <f t="shared" si="868"/>
        <v>YANLIŞRM</v>
      </c>
      <c r="AL1924" s="153" t="str">
        <f t="shared" si="869"/>
        <v/>
      </c>
    </row>
    <row r="1925" spans="1:38" ht="16.5" customHeight="1" thickBot="1">
      <c r="A1925" s="163"/>
      <c r="B1925" s="170"/>
      <c r="C1925" s="171"/>
      <c r="D1925" s="156"/>
      <c r="E1925" s="156"/>
      <c r="F1925" s="176"/>
      <c r="G1925" s="157"/>
      <c r="H1925" s="158"/>
      <c r="I1925" s="158"/>
      <c r="J1925" s="158"/>
      <c r="K1925" s="33"/>
      <c r="L1925" s="180"/>
      <c r="M1925" s="180"/>
      <c r="N1925" s="82"/>
      <c r="O1925" s="186"/>
      <c r="P1925" s="103"/>
      <c r="Q1925" s="84" t="str">
        <f t="shared" si="870"/>
        <v/>
      </c>
      <c r="R1925" s="159"/>
      <c r="S1925" s="28" t="str" cm="1">
        <f t="array" aca="1" ref="S1925" ca="1">IF(INDIRECT("A"&amp;114+$U1925)&lt;&gt;"",114+$U1925,"")</f>
        <v/>
      </c>
      <c r="T1925" s="28" t="str">
        <f t="shared" ca="1" si="871"/>
        <v>$B</v>
      </c>
      <c r="U1925" s="29">
        <f t="shared" si="877"/>
        <v>1800</v>
      </c>
      <c r="V1925" s="29">
        <v>150.91666666667899</v>
      </c>
      <c r="W1925" s="29">
        <f t="shared" si="849"/>
        <v>150</v>
      </c>
      <c r="X1925" s="41" t="str" cm="1">
        <f t="array" aca="1" ref="X1925" ca="1">IFERROR(INDEX('PC&amp;PD'!$A$1:$AP$15,ROW('PC&amp;PD'!$A$15),MATCH(INDIRECT(T1925),'PC&amp;PD'!$A$1:$AP$1,0)),"")</f>
        <v/>
      </c>
      <c r="Z1925" s="155"/>
      <c r="AA1925" s="13" t="str">
        <f t="shared" si="867"/>
        <v/>
      </c>
      <c r="AB1925" s="155"/>
      <c r="AC1925" s="13" t="str">
        <f t="shared" ca="1" si="872"/>
        <v>$AB</v>
      </c>
      <c r="AD1925" s="13" t="str" cm="1">
        <f t="array" aca="1" ref="AD1925" ca="1">IFERROR(IF((LEFT(INDIRECT("$F"&amp;$S1925),4))="GOTS",IF($G1925="Organic","GOTS_Organic_raw",(IF($G1925="Responsible","GOTS_Responsible",(IF($G1925="No Attribute (Conventional)","GOTS_conventional",(IF($G1925="Recycled Pre/Post-Consumer","GOTS_pre_post",(IF($G1925="In-Conversion","GOTS_in_conversion",(IF($G1925="Sustainably Sourced","Sustainably_sourced",""))))))))))),IF($G1925="Organic","Organic",(IF($G1925="Responsible","Responsible",(IF($G1925="No Attribute (Conventional)","No_Attribute_Conventional",(IF($G1925="Recycled Pre/Post-Consumer","Recycled_Pre_Post_Consumer",(IF($G1925="In-Conversion","In_Conversion",(IF($G1925="Recycled Pre-Consumer","Recycled_Pre_Consumer",(IF($G1925="Recycled Post-Consumer","Recycled_Post_Consumer",(IF($G1925="Sustainably Sourced","Sustainably_sourced","")))))))))))))))),"")</f>
        <v/>
      </c>
      <c r="AE1925" s="13" t="e" cm="1">
        <f t="array" aca="1" ref="AE1925" ca="1">IF(INDIRECT("$F"&amp;$S1925)="","",IF(LEFT(INDIRECT("$F"&amp;$S1925),3)="GRS","GRS_RCS_RM",IF((LEFT(INDIRECT("$F"&amp;$S1925),3))="RCS","GRS_RCS_RM",IF(INDIRECT("$F"&amp;$S1925)="OCS (No Label)","OCS_Conversion_RM",IF(LEFT(INDIRECT("$F"&amp;$S1925),3)="OCS","OCS_RM",IF(RIGHT(INDIRECT("$F"&amp;$S1925),10)="conversion","GOTS_RM_conversion",IF((LEFT(INDIRECT("$F"&amp;$S1925),4))="GOTS","GOTS_RM","Responsible_RM")))))))</f>
        <v>#REF!</v>
      </c>
      <c r="AF1925" s="13" t="str" cm="1">
        <f t="array" aca="1" ref="AF1925" ca="1">IF($S1925="","",INDIRECT("$Z"&amp;$S1925))</f>
        <v/>
      </c>
      <c r="AG1925" s="155"/>
      <c r="AH1925" s="13" t="str" cm="1">
        <f t="array" aca="1" ref="AH1925" ca="1">IFERROR(INDIRECT("$ag"&amp;S1925),"")</f>
        <v/>
      </c>
      <c r="AI1925" s="13" t="e" cm="1">
        <f t="array" aca="1" ref="AI1925" ca="1">INDIRECT("O"&amp;S1924)</f>
        <v>#REF!</v>
      </c>
      <c r="AJ1925" s="13" t="str">
        <f>IF($I1925="","",INDEX('Raw Material'!$A$1:$J$75,MATCH(I1925,'Raw Material'!$A$1:$A$75,0),(MATCH(G1925,'Raw Material'!$A$1:$J$1,0))))</f>
        <v/>
      </c>
      <c r="AK1925" s="13" t="str">
        <f t="shared" si="868"/>
        <v>YANLIŞRM</v>
      </c>
      <c r="AL1925" s="153" t="str">
        <f t="shared" si="869"/>
        <v/>
      </c>
    </row>
    <row r="1926" spans="1:38" ht="16.5" customHeight="1">
      <c r="A1926" s="160" t="str">
        <f>IF(B1926="","",COUNTA($B$114:$B1926))</f>
        <v/>
      </c>
      <c r="B1926" s="164"/>
      <c r="C1926" s="165"/>
      <c r="D1926" s="183"/>
      <c r="E1926" s="183"/>
      <c r="F1926" s="172"/>
      <c r="G1926" s="212"/>
      <c r="H1926" s="206"/>
      <c r="I1926" s="206"/>
      <c r="J1926" s="206"/>
      <c r="K1926" s="31"/>
      <c r="L1926" s="177" t="str">
        <f t="shared" ref="L1926" si="878">IF(R1926="","",LEFT(R1926,LEN(R1926)-2))</f>
        <v/>
      </c>
      <c r="M1926" s="177"/>
      <c r="N1926" s="80"/>
      <c r="O1926" s="184"/>
      <c r="P1926" s="103"/>
      <c r="Q1926" s="84" t="str">
        <f t="shared" si="870"/>
        <v/>
      </c>
      <c r="R1926" s="159" t="str">
        <f t="shared" ref="R1926" si="879">CONCATENATE($Q1926,Q1927,Q1928,Q1929,Q1930,Q1931,$Q1932,$Q1933,$Q1934,$Q1935,Q1936,Q1937)</f>
        <v/>
      </c>
      <c r="S1926" s="28" t="str" cm="1">
        <f t="array" aca="1" ref="S1926" ca="1">IF(INDIRECT("A"&amp;114+$U1926)&lt;&gt;"",114+$U1926,"")</f>
        <v/>
      </c>
      <c r="T1926" s="28" t="str">
        <f t="shared" ca="1" si="871"/>
        <v>$B</v>
      </c>
      <c r="U1926" s="29">
        <f t="shared" si="877"/>
        <v>1812</v>
      </c>
      <c r="V1926" s="29">
        <v>151.00000000001199</v>
      </c>
      <c r="W1926" s="29">
        <f t="shared" si="849"/>
        <v>151</v>
      </c>
      <c r="X1926" s="41" t="str" cm="1">
        <f t="array" aca="1" ref="X1926" ca="1">IFERROR(INDEX('PC&amp;PD'!$A$1:$AP$15,ROW('PC&amp;PD'!$A$15),MATCH(INDIRECT(T1926),'PC&amp;PD'!$A$1:$AP$1,0)),"")</f>
        <v/>
      </c>
      <c r="Z1926" s="155" t="str">
        <f t="shared" ref="Z1926" si="880">IFERROR(IF($F1926="OCS 100","OCS (OCS 100)",IF($F1926="OCS Blended","OCS (OCS Blended)",IF($F1926="OCS (No Label)","OCS (No Label)",IF($F1926="RCS 100","RCS (RCS 100)",IF($F1926="RCS Blended","RCS (RCS Blended)",IF($F1926="GRS","GRS (GRS)",IF($F1926="GRS (No Label)", "GRS (No Label)",IF($F1926="RDS","RDS (RDS)",IF($F1926="RWS","RWS (RWS)",IF($F1926="RAS","RAS (RAS)",IF($F1926="RMS","RMS (RMS)",IF($F1926="GOTS Organic","GOTS (Organic)",IF($F1926="GOTS Made with organic","GOTS (Made with Organic)",IF($F1926="GOTS Organic - in conversion","GOTS (Organic - In Conversion)",IF($F1926="GOTS Made with organic - in conversion","GOTS (Made with Organic - In Conversion)",""))))))))))))))),"")</f>
        <v/>
      </c>
      <c r="AA1926" s="13" t="str">
        <f t="shared" si="867"/>
        <v/>
      </c>
      <c r="AB1926" s="155" t="str">
        <f t="shared" ref="AB1926" si="881">IFERROR(IF($F1926="OCS 100", "OCS_100",IF($F1926="OCS Blended", "OCS_Blended",IF($F1926="OCS (No Label)", "OCS_No_Label",IF($F1926="RCS 100", "RCS_100",IF($F1926="RCS Blended","RCS_Blended",IF($F1926="GRS","GRS",IF($F1926="GRS (No Label)", "GRS_No_Label",IF($F1926="RDS","RDS",IF($F1926="RWS","RWS",IF($F1926="RMS","RMS",IF($F1926="GOTS Organic","GOTS_Organic",IF($F1926="GOTS Made with organic","GOTS_Made_with_organic",IF($F1926="GOTS Organic - in conversion","GOTS_Organic_in_Conversion",IF($F1926="GOTS Made with organic - in conversion","GOTS_Made_with_Organic_in_Conversion",IF($F1926="RAS","RAS",""))))))))))))))),"")</f>
        <v/>
      </c>
      <c r="AC1926" s="13" t="str">
        <f t="shared" ca="1" si="872"/>
        <v>$AB</v>
      </c>
      <c r="AD1926" s="13" t="str" cm="1">
        <f t="array" aca="1" ref="AD1926" ca="1">IFERROR(IF((LEFT(INDIRECT("$F"&amp;$S1926),4))="GOTS",IF($G1926="Organic","GOTS_Organic_raw",(IF($G1926="Responsible","GOTS_Responsible",(IF($G1926="No Attribute (Conventional)","GOTS_conventional",(IF($G1926="Recycled Pre/Post-Consumer","GOTS_pre_post",(IF($G1926="In-Conversion","GOTS_in_conversion",(IF($G1926="Sustainably Sourced","Sustainably_sourced",""))))))))))),IF($G1926="Organic","Organic",(IF($G1926="Responsible","Responsible",(IF($G1926="No Attribute (Conventional)","No_Attribute_Conventional",(IF($G1926="Recycled Pre/Post-Consumer","Recycled_Pre_Post_Consumer",(IF($G1926="In-Conversion","In_Conversion",(IF($G1926="Recycled Pre-Consumer","Recycled_Pre_Consumer",(IF($G1926="Recycled Post-Consumer","Recycled_Post_Consumer",(IF($G1926="Sustainably Sourced","Sustainably_sourced","")))))))))))))))),"")</f>
        <v/>
      </c>
      <c r="AE1926" s="13" t="e" cm="1">
        <f t="array" aca="1" ref="AE1926" ca="1">IF(INDIRECT("$F"&amp;$S1926)="","",IF(LEFT(INDIRECT("$F"&amp;$S1926),3)="GRS","GRS_RCS_RM",IF((LEFT(INDIRECT("$F"&amp;$S1926),3))="RCS","GRS_RCS_RM",IF(INDIRECT("$F"&amp;$S1926)="OCS (No Label)","OCS_Conversion_RM",IF(LEFT(INDIRECT("$F"&amp;$S1926),3)="OCS","OCS_RM",IF(RIGHT(INDIRECT("$F"&amp;$S1926),10)="conversion","GOTS_RM_conversion",IF((LEFT(INDIRECT("$F"&amp;$S1926),4))="GOTS","GOTS_RM","Responsible_RM")))))))</f>
        <v>#REF!</v>
      </c>
      <c r="AF1926" s="13" t="str" cm="1">
        <f t="array" aca="1" ref="AF1926" ca="1">IF($S1926="","",INDIRECT("$Z"&amp;$S1926))</f>
        <v/>
      </c>
      <c r="AG1926" s="155" t="str">
        <f t="shared" si="858"/>
        <v/>
      </c>
      <c r="AH1926" s="13" t="str" cm="1">
        <f t="array" aca="1" ref="AH1926" ca="1">IFERROR(INDIRECT("$ag"&amp;S1926),"")</f>
        <v/>
      </c>
      <c r="AI1926" s="13" t="e" cm="1">
        <f t="array" aca="1" ref="AI1926" ca="1">INDIRECT("O"&amp;S1925)</f>
        <v>#REF!</v>
      </c>
      <c r="AJ1926" s="13" t="str">
        <f>IF($I1926="","",INDEX('Raw Material'!$A$1:$J$75,MATCH(I1926,'Raw Material'!$A$1:$A$75,0),(MATCH(G1926,'Raw Material'!$A$1:$J$1,0))))</f>
        <v/>
      </c>
      <c r="AK1926" s="13" t="str">
        <f t="shared" si="868"/>
        <v>YANLIŞRM</v>
      </c>
      <c r="AL1926" s="153" t="str">
        <f t="shared" si="869"/>
        <v/>
      </c>
    </row>
    <row r="1927" spans="1:38" ht="16.5" customHeight="1">
      <c r="A1927" s="161"/>
      <c r="B1927" s="166"/>
      <c r="C1927" s="167"/>
      <c r="D1927" s="156"/>
      <c r="E1927" s="156"/>
      <c r="F1927" s="173"/>
      <c r="G1927" s="181"/>
      <c r="H1927" s="182"/>
      <c r="I1927" s="182"/>
      <c r="J1927" s="182"/>
      <c r="K1927" s="32"/>
      <c r="L1927" s="178"/>
      <c r="M1927" s="178"/>
      <c r="N1927" s="81"/>
      <c r="O1927" s="185"/>
      <c r="P1927" s="103"/>
      <c r="Q1927" s="84" t="str">
        <f t="shared" si="870"/>
        <v/>
      </c>
      <c r="R1927" s="159"/>
      <c r="S1927" s="28" t="str" cm="1">
        <f t="array" aca="1" ref="S1927" ca="1">IF(INDIRECT("A"&amp;114+$U1927)&lt;&gt;"",114+$U1927,"")</f>
        <v/>
      </c>
      <c r="T1927" s="28" t="str">
        <f t="shared" ca="1" si="871"/>
        <v>$B</v>
      </c>
      <c r="U1927" s="29">
        <f t="shared" si="877"/>
        <v>1812</v>
      </c>
      <c r="V1927" s="29">
        <v>151.083333333345</v>
      </c>
      <c r="W1927" s="29">
        <f t="shared" si="849"/>
        <v>151</v>
      </c>
      <c r="X1927" s="41" t="str" cm="1">
        <f t="array" aca="1" ref="X1927" ca="1">IFERROR(INDEX('PC&amp;PD'!$A$1:$AP$15,ROW('PC&amp;PD'!$A$15),MATCH(INDIRECT(T1927),'PC&amp;PD'!$A$1:$AP$1,0)),"")</f>
        <v/>
      </c>
      <c r="Z1927" s="155"/>
      <c r="AA1927" s="13" t="str">
        <f t="shared" si="867"/>
        <v/>
      </c>
      <c r="AB1927" s="155"/>
      <c r="AC1927" s="13" t="str">
        <f t="shared" ca="1" si="872"/>
        <v>$AB</v>
      </c>
      <c r="AD1927" s="13" t="str" cm="1">
        <f t="array" aca="1" ref="AD1927" ca="1">IFERROR(IF((LEFT(INDIRECT("$F"&amp;$S1927),4))="GOTS",IF($G1927="Organic","GOTS_Organic_raw",(IF($G1927="Responsible","GOTS_Responsible",(IF($G1927="No Attribute (Conventional)","GOTS_conventional",(IF($G1927="Recycled Pre/Post-Consumer","GOTS_pre_post",(IF($G1927="In-Conversion","GOTS_in_conversion",(IF($G1927="Sustainably Sourced","Sustainably_sourced",""))))))))))),IF($G1927="Organic","Organic",(IF($G1927="Responsible","Responsible",(IF($G1927="No Attribute (Conventional)","No_Attribute_Conventional",(IF($G1927="Recycled Pre/Post-Consumer","Recycled_Pre_Post_Consumer",(IF($G1927="In-Conversion","In_Conversion",(IF($G1927="Recycled Pre-Consumer","Recycled_Pre_Consumer",(IF($G1927="Recycled Post-Consumer","Recycled_Post_Consumer",(IF($G1927="Sustainably Sourced","Sustainably_sourced","")))))))))))))))),"")</f>
        <v/>
      </c>
      <c r="AE1927" s="13" t="e" cm="1">
        <f t="array" aca="1" ref="AE1927" ca="1">IF(INDIRECT("$F"&amp;$S1927)="","",IF(LEFT(INDIRECT("$F"&amp;$S1927),3)="GRS","GRS_RCS_RM",IF((LEFT(INDIRECT("$F"&amp;$S1927),3))="RCS","GRS_RCS_RM",IF(INDIRECT("$F"&amp;$S1927)="OCS (No Label)","OCS_Conversion_RM",IF(LEFT(INDIRECT("$F"&amp;$S1927),3)="OCS","OCS_RM",IF(RIGHT(INDIRECT("$F"&amp;$S1927),10)="conversion","GOTS_RM_conversion",IF((LEFT(INDIRECT("$F"&amp;$S1927),4))="GOTS","GOTS_RM","Responsible_RM")))))))</f>
        <v>#REF!</v>
      </c>
      <c r="AF1927" s="13" t="str" cm="1">
        <f t="array" aca="1" ref="AF1927" ca="1">IF($S1927="","",INDIRECT("$Z"&amp;$S1927))</f>
        <v/>
      </c>
      <c r="AG1927" s="155"/>
      <c r="AH1927" s="13" t="str" cm="1">
        <f t="array" aca="1" ref="AH1927" ca="1">IFERROR(INDIRECT("$ag"&amp;S1927),"")</f>
        <v/>
      </c>
      <c r="AI1927" s="13" t="e" cm="1">
        <f t="array" aca="1" ref="AI1927" ca="1">INDIRECT("O"&amp;S1926)</f>
        <v>#REF!</v>
      </c>
      <c r="AJ1927" s="13" t="str">
        <f>IF($I1927="","",INDEX('Raw Material'!$A$1:$J$75,MATCH(I1927,'Raw Material'!$A$1:$A$75,0),(MATCH(G1927,'Raw Material'!$A$1:$J$1,0))))</f>
        <v/>
      </c>
      <c r="AK1927" s="13" t="str">
        <f t="shared" si="868"/>
        <v>YANLIŞRM</v>
      </c>
      <c r="AL1927" s="153" t="str">
        <f t="shared" si="869"/>
        <v/>
      </c>
    </row>
    <row r="1928" spans="1:38" ht="16.5" customHeight="1">
      <c r="A1928" s="161"/>
      <c r="B1928" s="166"/>
      <c r="C1928" s="167"/>
      <c r="D1928" s="156"/>
      <c r="E1928" s="156"/>
      <c r="F1928" s="173"/>
      <c r="G1928" s="181"/>
      <c r="H1928" s="182"/>
      <c r="I1928" s="182"/>
      <c r="J1928" s="182"/>
      <c r="K1928" s="32"/>
      <c r="L1928" s="178"/>
      <c r="M1928" s="178"/>
      <c r="N1928" s="81"/>
      <c r="O1928" s="185"/>
      <c r="P1928" s="103"/>
      <c r="Q1928" s="84" t="str">
        <f t="shared" si="870"/>
        <v/>
      </c>
      <c r="R1928" s="159"/>
      <c r="S1928" s="28" t="str" cm="1">
        <f t="array" aca="1" ref="S1928" ca="1">IF(INDIRECT("A"&amp;114+$U1928)&lt;&gt;"",114+$U1928,"")</f>
        <v/>
      </c>
      <c r="T1928" s="28" t="str">
        <f t="shared" ca="1" si="871"/>
        <v>$B</v>
      </c>
      <c r="U1928" s="29">
        <f t="shared" si="877"/>
        <v>1812</v>
      </c>
      <c r="V1928" s="29">
        <v>151.16666666667899</v>
      </c>
      <c r="W1928" s="29">
        <f t="shared" si="849"/>
        <v>151</v>
      </c>
      <c r="X1928" s="41" t="str" cm="1">
        <f t="array" aca="1" ref="X1928" ca="1">IFERROR(INDEX('PC&amp;PD'!$A$1:$AP$15,ROW('PC&amp;PD'!$A$15),MATCH(INDIRECT(T1928),'PC&amp;PD'!$A$1:$AP$1,0)),"")</f>
        <v/>
      </c>
      <c r="Z1928" s="155"/>
      <c r="AA1928" s="13" t="str">
        <f t="shared" si="867"/>
        <v/>
      </c>
      <c r="AB1928" s="155"/>
      <c r="AC1928" s="13" t="str">
        <f t="shared" ca="1" si="872"/>
        <v>$AB</v>
      </c>
      <c r="AD1928" s="13" t="str" cm="1">
        <f t="array" aca="1" ref="AD1928" ca="1">IFERROR(IF((LEFT(INDIRECT("$F"&amp;$S1928),4))="GOTS",IF($G1928="Organic","GOTS_Organic_raw",(IF($G1928="Responsible","GOTS_Responsible",(IF($G1928="No Attribute (Conventional)","GOTS_conventional",(IF($G1928="Recycled Pre/Post-Consumer","GOTS_pre_post",(IF($G1928="In-Conversion","GOTS_in_conversion",(IF($G1928="Sustainably Sourced","Sustainably_sourced",""))))))))))),IF($G1928="Organic","Organic",(IF($G1928="Responsible","Responsible",(IF($G1928="No Attribute (Conventional)","No_Attribute_Conventional",(IF($G1928="Recycled Pre/Post-Consumer","Recycled_Pre_Post_Consumer",(IF($G1928="In-Conversion","In_Conversion",(IF($G1928="Recycled Pre-Consumer","Recycled_Pre_Consumer",(IF($G1928="Recycled Post-Consumer","Recycled_Post_Consumer",(IF($G1928="Sustainably Sourced","Sustainably_sourced","")))))))))))))))),"")</f>
        <v/>
      </c>
      <c r="AE1928" s="13" t="e" cm="1">
        <f t="array" aca="1" ref="AE1928" ca="1">IF(INDIRECT("$F"&amp;$S1928)="","",IF(LEFT(INDIRECT("$F"&amp;$S1928),3)="GRS","GRS_RCS_RM",IF((LEFT(INDIRECT("$F"&amp;$S1928),3))="RCS","GRS_RCS_RM",IF(INDIRECT("$F"&amp;$S1928)="OCS (No Label)","OCS_Conversion_RM",IF(LEFT(INDIRECT("$F"&amp;$S1928),3)="OCS","OCS_RM",IF(RIGHT(INDIRECT("$F"&amp;$S1928),10)="conversion","GOTS_RM_conversion",IF((LEFT(INDIRECT("$F"&amp;$S1928),4))="GOTS","GOTS_RM","Responsible_RM")))))))</f>
        <v>#REF!</v>
      </c>
      <c r="AF1928" s="13" t="str" cm="1">
        <f t="array" aca="1" ref="AF1928" ca="1">IF($S1928="","",INDIRECT("$Z"&amp;$S1928))</f>
        <v/>
      </c>
      <c r="AG1928" s="155"/>
      <c r="AH1928" s="13" t="str" cm="1">
        <f t="array" aca="1" ref="AH1928" ca="1">IFERROR(INDIRECT("$ag"&amp;S1928),"")</f>
        <v/>
      </c>
      <c r="AI1928" s="13" t="e" cm="1">
        <f t="array" aca="1" ref="AI1928" ca="1">INDIRECT("O"&amp;S1927)</f>
        <v>#REF!</v>
      </c>
      <c r="AJ1928" s="13" t="str">
        <f>IF($I1928="","",INDEX('Raw Material'!$A$1:$J$75,MATCH(I1928,'Raw Material'!$A$1:$A$75,0),(MATCH(G1928,'Raw Material'!$A$1:$J$1,0))))</f>
        <v/>
      </c>
      <c r="AK1928" s="13" t="str">
        <f t="shared" si="868"/>
        <v>YANLIŞRM</v>
      </c>
      <c r="AL1928" s="153" t="str">
        <f t="shared" si="869"/>
        <v/>
      </c>
    </row>
    <row r="1929" spans="1:38" ht="16.5" customHeight="1">
      <c r="A1929" s="161"/>
      <c r="B1929" s="166"/>
      <c r="C1929" s="167"/>
      <c r="D1929" s="156"/>
      <c r="E1929" s="156"/>
      <c r="F1929" s="174"/>
      <c r="G1929" s="181"/>
      <c r="H1929" s="182"/>
      <c r="I1929" s="182"/>
      <c r="J1929" s="182"/>
      <c r="K1929" s="32"/>
      <c r="L1929" s="178"/>
      <c r="M1929" s="178"/>
      <c r="N1929" s="81"/>
      <c r="O1929" s="185"/>
      <c r="P1929" s="103"/>
      <c r="Q1929" s="84" t="str">
        <f t="shared" si="870"/>
        <v/>
      </c>
      <c r="R1929" s="159"/>
      <c r="S1929" s="28" t="str" cm="1">
        <f t="array" aca="1" ref="S1929" ca="1">IF(INDIRECT("A"&amp;114+$U1929)&lt;&gt;"",114+$U1929,"")</f>
        <v/>
      </c>
      <c r="T1929" s="28" t="str">
        <f t="shared" ca="1" si="871"/>
        <v>$B</v>
      </c>
      <c r="U1929" s="29">
        <f t="shared" si="877"/>
        <v>1812</v>
      </c>
      <c r="V1929" s="29">
        <v>151.25000000001199</v>
      </c>
      <c r="W1929" s="29">
        <f t="shared" ref="W1929:W1992" si="882">ROUNDDOWN(V1929,0)</f>
        <v>151</v>
      </c>
      <c r="X1929" s="41" t="str" cm="1">
        <f t="array" aca="1" ref="X1929" ca="1">IFERROR(INDEX('PC&amp;PD'!$A$1:$AP$15,ROW('PC&amp;PD'!$A$15),MATCH(INDIRECT(T1929),'PC&amp;PD'!$A$1:$AP$1,0)),"")</f>
        <v/>
      </c>
      <c r="Z1929" s="155"/>
      <c r="AA1929" s="13" t="str">
        <f t="shared" si="867"/>
        <v/>
      </c>
      <c r="AB1929" s="155"/>
      <c r="AC1929" s="13" t="str">
        <f t="shared" ca="1" si="872"/>
        <v>$AB</v>
      </c>
      <c r="AD1929" s="13" t="str" cm="1">
        <f t="array" aca="1" ref="AD1929" ca="1">IFERROR(IF((LEFT(INDIRECT("$F"&amp;$S1929),4))="GOTS",IF($G1929="Organic","GOTS_Organic_raw",(IF($G1929="Responsible","GOTS_Responsible",(IF($G1929="No Attribute (Conventional)","GOTS_conventional",(IF($G1929="Recycled Pre/Post-Consumer","GOTS_pre_post",(IF($G1929="In-Conversion","GOTS_in_conversion",(IF($G1929="Sustainably Sourced","Sustainably_sourced",""))))))))))),IF($G1929="Organic","Organic",(IF($G1929="Responsible","Responsible",(IF($G1929="No Attribute (Conventional)","No_Attribute_Conventional",(IF($G1929="Recycled Pre/Post-Consumer","Recycled_Pre_Post_Consumer",(IF($G1929="In-Conversion","In_Conversion",(IF($G1929="Recycled Pre-Consumer","Recycled_Pre_Consumer",(IF($G1929="Recycled Post-Consumer","Recycled_Post_Consumer",(IF($G1929="Sustainably Sourced","Sustainably_sourced","")))))))))))))))),"")</f>
        <v/>
      </c>
      <c r="AE1929" s="13" t="e" cm="1">
        <f t="array" aca="1" ref="AE1929" ca="1">IF(INDIRECT("$F"&amp;$S1929)="","",IF(LEFT(INDIRECT("$F"&amp;$S1929),3)="GRS","GRS_RCS_RM",IF((LEFT(INDIRECT("$F"&amp;$S1929),3))="RCS","GRS_RCS_RM",IF(INDIRECT("$F"&amp;$S1929)="OCS (No Label)","OCS_Conversion_RM",IF(LEFT(INDIRECT("$F"&amp;$S1929),3)="OCS","OCS_RM",IF(RIGHT(INDIRECT("$F"&amp;$S1929),10)="conversion","GOTS_RM_conversion",IF((LEFT(INDIRECT("$F"&amp;$S1929),4))="GOTS","GOTS_RM","Responsible_RM")))))))</f>
        <v>#REF!</v>
      </c>
      <c r="AF1929" s="13" t="str" cm="1">
        <f t="array" aca="1" ref="AF1929" ca="1">IF($S1929="","",INDIRECT("$Z"&amp;$S1929))</f>
        <v/>
      </c>
      <c r="AG1929" s="155"/>
      <c r="AH1929" s="13" t="str" cm="1">
        <f t="array" aca="1" ref="AH1929" ca="1">IFERROR(INDIRECT("$ag"&amp;S1929),"")</f>
        <v/>
      </c>
      <c r="AI1929" s="13" t="e" cm="1">
        <f t="array" aca="1" ref="AI1929" ca="1">INDIRECT("O"&amp;S1928)</f>
        <v>#REF!</v>
      </c>
      <c r="AJ1929" s="13" t="str">
        <f>IF($I1929="","",INDEX('Raw Material'!$A$1:$J$75,MATCH(I1929,'Raw Material'!$A$1:$A$75,0),(MATCH(G1929,'Raw Material'!$A$1:$J$1,0))))</f>
        <v/>
      </c>
      <c r="AK1929" s="13" t="str">
        <f t="shared" si="868"/>
        <v>YANLIŞRM</v>
      </c>
      <c r="AL1929" s="153" t="str">
        <f t="shared" si="869"/>
        <v/>
      </c>
    </row>
    <row r="1930" spans="1:38" ht="16.5" customHeight="1">
      <c r="A1930" s="161"/>
      <c r="B1930" s="166"/>
      <c r="C1930" s="167"/>
      <c r="D1930" s="156"/>
      <c r="E1930" s="156"/>
      <c r="F1930" s="174"/>
      <c r="G1930" s="181"/>
      <c r="H1930" s="182"/>
      <c r="I1930" s="182"/>
      <c r="J1930" s="182"/>
      <c r="K1930" s="32"/>
      <c r="L1930" s="178"/>
      <c r="M1930" s="178"/>
      <c r="N1930" s="81"/>
      <c r="O1930" s="185"/>
      <c r="P1930" s="103"/>
      <c r="Q1930" s="84" t="str">
        <f t="shared" si="870"/>
        <v/>
      </c>
      <c r="R1930" s="159"/>
      <c r="S1930" s="28" t="str" cm="1">
        <f t="array" aca="1" ref="S1930" ca="1">IF(INDIRECT("A"&amp;114+$U1930)&lt;&gt;"",114+$U1930,"")</f>
        <v/>
      </c>
      <c r="T1930" s="28" t="str">
        <f t="shared" ca="1" si="871"/>
        <v>$B</v>
      </c>
      <c r="U1930" s="29">
        <f t="shared" si="877"/>
        <v>1812</v>
      </c>
      <c r="V1930" s="29">
        <v>151.333333333345</v>
      </c>
      <c r="W1930" s="29">
        <f t="shared" si="882"/>
        <v>151</v>
      </c>
      <c r="X1930" s="41" t="str" cm="1">
        <f t="array" aca="1" ref="X1930" ca="1">IFERROR(INDEX('PC&amp;PD'!$A$1:$AP$15,ROW('PC&amp;PD'!$A$15),MATCH(INDIRECT(T1930),'PC&amp;PD'!$A$1:$AP$1,0)),"")</f>
        <v/>
      </c>
      <c r="Z1930" s="155"/>
      <c r="AA1930" s="13" t="str">
        <f t="shared" si="867"/>
        <v/>
      </c>
      <c r="AB1930" s="155"/>
      <c r="AC1930" s="13" t="str">
        <f t="shared" ca="1" si="872"/>
        <v>$AB</v>
      </c>
      <c r="AD1930" s="13" t="str" cm="1">
        <f t="array" aca="1" ref="AD1930" ca="1">IFERROR(IF((LEFT(INDIRECT("$F"&amp;$S1930),4))="GOTS",IF($G1930="Organic","GOTS_Organic_raw",(IF($G1930="Responsible","GOTS_Responsible",(IF($G1930="No Attribute (Conventional)","GOTS_conventional",(IF($G1930="Recycled Pre/Post-Consumer","GOTS_pre_post",(IF($G1930="In-Conversion","GOTS_in_conversion",(IF($G1930="Sustainably Sourced","Sustainably_sourced",""))))))))))),IF($G1930="Organic","Organic",(IF($G1930="Responsible","Responsible",(IF($G1930="No Attribute (Conventional)","No_Attribute_Conventional",(IF($G1930="Recycled Pre/Post-Consumer","Recycled_Pre_Post_Consumer",(IF($G1930="In-Conversion","In_Conversion",(IF($G1930="Recycled Pre-Consumer","Recycled_Pre_Consumer",(IF($G1930="Recycled Post-Consumer","Recycled_Post_Consumer",(IF($G1930="Sustainably Sourced","Sustainably_sourced","")))))))))))))))),"")</f>
        <v/>
      </c>
      <c r="AE1930" s="13" t="e" cm="1">
        <f t="array" aca="1" ref="AE1930" ca="1">IF(INDIRECT("$F"&amp;$S1930)="","",IF(LEFT(INDIRECT("$F"&amp;$S1930),3)="GRS","GRS_RCS_RM",IF((LEFT(INDIRECT("$F"&amp;$S1930),3))="RCS","GRS_RCS_RM",IF(INDIRECT("$F"&amp;$S1930)="OCS (No Label)","OCS_Conversion_RM",IF(LEFT(INDIRECT("$F"&amp;$S1930),3)="OCS","OCS_RM",IF(RIGHT(INDIRECT("$F"&amp;$S1930),10)="conversion","GOTS_RM_conversion",IF((LEFT(INDIRECT("$F"&amp;$S1930),4))="GOTS","GOTS_RM","Responsible_RM")))))))</f>
        <v>#REF!</v>
      </c>
      <c r="AF1930" s="13" t="str" cm="1">
        <f t="array" aca="1" ref="AF1930" ca="1">IF($S1930="","",INDIRECT("$Z"&amp;$S1930))</f>
        <v/>
      </c>
      <c r="AG1930" s="155"/>
      <c r="AH1930" s="13" t="str" cm="1">
        <f t="array" aca="1" ref="AH1930" ca="1">IFERROR(INDIRECT("$ag"&amp;S1930),"")</f>
        <v/>
      </c>
      <c r="AI1930" s="13" t="e" cm="1">
        <f t="array" aca="1" ref="AI1930" ca="1">INDIRECT("O"&amp;S1929)</f>
        <v>#REF!</v>
      </c>
      <c r="AJ1930" s="13" t="str">
        <f>IF($I1930="","",INDEX('Raw Material'!$A$1:$J$75,MATCH(I1930,'Raw Material'!$A$1:$A$75,0),(MATCH(G1930,'Raw Material'!$A$1:$J$1,0))))</f>
        <v/>
      </c>
      <c r="AK1930" s="13" t="str">
        <f t="shared" si="868"/>
        <v>YANLIŞRM</v>
      </c>
      <c r="AL1930" s="153" t="str">
        <f t="shared" si="869"/>
        <v/>
      </c>
    </row>
    <row r="1931" spans="1:38" ht="16.5" customHeight="1">
      <c r="A1931" s="161"/>
      <c r="B1931" s="166"/>
      <c r="C1931" s="167"/>
      <c r="D1931" s="156"/>
      <c r="E1931" s="156"/>
      <c r="F1931" s="174"/>
      <c r="G1931" s="181"/>
      <c r="H1931" s="182"/>
      <c r="I1931" s="182"/>
      <c r="J1931" s="182"/>
      <c r="K1931" s="32"/>
      <c r="L1931" s="178"/>
      <c r="M1931" s="178"/>
      <c r="N1931" s="81"/>
      <c r="O1931" s="185"/>
      <c r="P1931" s="103"/>
      <c r="Q1931" s="84" t="str">
        <f t="shared" si="870"/>
        <v/>
      </c>
      <c r="R1931" s="159"/>
      <c r="S1931" s="28" t="str" cm="1">
        <f t="array" aca="1" ref="S1931" ca="1">IF(INDIRECT("A"&amp;114+$U1931)&lt;&gt;"",114+$U1931,"")</f>
        <v/>
      </c>
      <c r="T1931" s="28" t="str">
        <f t="shared" ca="1" si="871"/>
        <v>$B</v>
      </c>
      <c r="U1931" s="29">
        <f t="shared" si="877"/>
        <v>1812</v>
      </c>
      <c r="V1931" s="29">
        <v>151.41666666667899</v>
      </c>
      <c r="W1931" s="29">
        <f t="shared" si="882"/>
        <v>151</v>
      </c>
      <c r="X1931" s="41" t="str" cm="1">
        <f t="array" aca="1" ref="X1931" ca="1">IFERROR(INDEX('PC&amp;PD'!$A$1:$AP$15,ROW('PC&amp;PD'!$A$15),MATCH(INDIRECT(T1931),'PC&amp;PD'!$A$1:$AP$1,0)),"")</f>
        <v/>
      </c>
      <c r="Z1931" s="155"/>
      <c r="AA1931" s="13" t="str">
        <f t="shared" si="867"/>
        <v/>
      </c>
      <c r="AB1931" s="155"/>
      <c r="AC1931" s="13" t="str">
        <f t="shared" ca="1" si="872"/>
        <v>$AB</v>
      </c>
      <c r="AD1931" s="13" t="str" cm="1">
        <f t="array" aca="1" ref="AD1931" ca="1">IFERROR(IF((LEFT(INDIRECT("$F"&amp;$S1931),4))="GOTS",IF($G1931="Organic","GOTS_Organic_raw",(IF($G1931="Responsible","GOTS_Responsible",(IF($G1931="No Attribute (Conventional)","GOTS_conventional",(IF($G1931="Recycled Pre/Post-Consumer","GOTS_pre_post",(IF($G1931="In-Conversion","GOTS_in_conversion",(IF($G1931="Sustainably Sourced","Sustainably_sourced",""))))))))))),IF($G1931="Organic","Organic",(IF($G1931="Responsible","Responsible",(IF($G1931="No Attribute (Conventional)","No_Attribute_Conventional",(IF($G1931="Recycled Pre/Post-Consumer","Recycled_Pre_Post_Consumer",(IF($G1931="In-Conversion","In_Conversion",(IF($G1931="Recycled Pre-Consumer","Recycled_Pre_Consumer",(IF($G1931="Recycled Post-Consumer","Recycled_Post_Consumer",(IF($G1931="Sustainably Sourced","Sustainably_sourced","")))))))))))))))),"")</f>
        <v/>
      </c>
      <c r="AE1931" s="13" t="e" cm="1">
        <f t="array" aca="1" ref="AE1931" ca="1">IF(INDIRECT("$F"&amp;$S1931)="","",IF(LEFT(INDIRECT("$F"&amp;$S1931),3)="GRS","GRS_RCS_RM",IF((LEFT(INDIRECT("$F"&amp;$S1931),3))="RCS","GRS_RCS_RM",IF(INDIRECT("$F"&amp;$S1931)="OCS (No Label)","OCS_Conversion_RM",IF(LEFT(INDIRECT("$F"&amp;$S1931),3)="OCS","OCS_RM",IF(RIGHT(INDIRECT("$F"&amp;$S1931),10)="conversion","GOTS_RM_conversion",IF((LEFT(INDIRECT("$F"&amp;$S1931),4))="GOTS","GOTS_RM","Responsible_RM")))))))</f>
        <v>#REF!</v>
      </c>
      <c r="AF1931" s="13" t="str" cm="1">
        <f t="array" aca="1" ref="AF1931" ca="1">IF($S1931="","",INDIRECT("$Z"&amp;$S1931))</f>
        <v/>
      </c>
      <c r="AG1931" s="155"/>
      <c r="AH1931" s="13" t="str" cm="1">
        <f t="array" aca="1" ref="AH1931" ca="1">IFERROR(INDIRECT("$ag"&amp;S1931),"")</f>
        <v/>
      </c>
      <c r="AI1931" s="13" t="e" cm="1">
        <f t="array" aca="1" ref="AI1931" ca="1">INDIRECT("O"&amp;S1930)</f>
        <v>#REF!</v>
      </c>
      <c r="AJ1931" s="13" t="str">
        <f>IF($I1931="","",INDEX('Raw Material'!$A$1:$J$75,MATCH(I1931,'Raw Material'!$A$1:$A$75,0),(MATCH(G1931,'Raw Material'!$A$1:$J$1,0))))</f>
        <v/>
      </c>
      <c r="AK1931" s="13" t="str">
        <f t="shared" si="868"/>
        <v>YANLIŞRM</v>
      </c>
      <c r="AL1931" s="153" t="str">
        <f t="shared" si="869"/>
        <v/>
      </c>
    </row>
    <row r="1932" spans="1:38" ht="16.5" customHeight="1">
      <c r="A1932" s="162"/>
      <c r="B1932" s="168"/>
      <c r="C1932" s="169"/>
      <c r="D1932" s="156"/>
      <c r="E1932" s="156"/>
      <c r="F1932" s="175"/>
      <c r="G1932" s="181"/>
      <c r="H1932" s="182"/>
      <c r="I1932" s="182"/>
      <c r="J1932" s="182"/>
      <c r="K1932" s="32"/>
      <c r="L1932" s="179"/>
      <c r="M1932" s="179"/>
      <c r="N1932" s="81"/>
      <c r="O1932" s="185"/>
      <c r="P1932" s="103"/>
      <c r="Q1932" s="84" t="str">
        <f t="shared" si="870"/>
        <v/>
      </c>
      <c r="R1932" s="159"/>
      <c r="S1932" s="28" t="str" cm="1">
        <f t="array" aca="1" ref="S1932" ca="1">IF(INDIRECT("A"&amp;114+$U1932)&lt;&gt;"",114+$U1932,"")</f>
        <v/>
      </c>
      <c r="T1932" s="28" t="str">
        <f t="shared" ca="1" si="871"/>
        <v>$B</v>
      </c>
      <c r="U1932" s="29">
        <f t="shared" si="877"/>
        <v>1812</v>
      </c>
      <c r="V1932" s="29">
        <v>151.50000000001199</v>
      </c>
      <c r="W1932" s="29">
        <f t="shared" si="882"/>
        <v>151</v>
      </c>
      <c r="X1932" s="41" t="str" cm="1">
        <f t="array" aca="1" ref="X1932" ca="1">IFERROR(INDEX('PC&amp;PD'!$A$1:$AP$15,ROW('PC&amp;PD'!$A$15),MATCH(INDIRECT(T1932),'PC&amp;PD'!$A$1:$AP$1,0)),"")</f>
        <v/>
      </c>
      <c r="Z1932" s="155"/>
      <c r="AA1932" s="13" t="str">
        <f t="shared" si="867"/>
        <v/>
      </c>
      <c r="AB1932" s="155"/>
      <c r="AC1932" s="13" t="str">
        <f t="shared" ca="1" si="872"/>
        <v>$AB</v>
      </c>
      <c r="AD1932" s="13" t="str" cm="1">
        <f t="array" aca="1" ref="AD1932" ca="1">IFERROR(IF((LEFT(INDIRECT("$F"&amp;$S1932),4))="GOTS",IF($G1932="Organic","GOTS_Organic_raw",(IF($G1932="Responsible","GOTS_Responsible",(IF($G1932="No Attribute (Conventional)","GOTS_conventional",(IF($G1932="Recycled Pre/Post-Consumer","GOTS_pre_post",(IF($G1932="In-Conversion","GOTS_in_conversion",(IF($G1932="Sustainably Sourced","Sustainably_sourced",""))))))))))),IF($G1932="Organic","Organic",(IF($G1932="Responsible","Responsible",(IF($G1932="No Attribute (Conventional)","No_Attribute_Conventional",(IF($G1932="Recycled Pre/Post-Consumer","Recycled_Pre_Post_Consumer",(IF($G1932="In-Conversion","In_Conversion",(IF($G1932="Recycled Pre-Consumer","Recycled_Pre_Consumer",(IF($G1932="Recycled Post-Consumer","Recycled_Post_Consumer",(IF($G1932="Sustainably Sourced","Sustainably_sourced","")))))))))))))))),"")</f>
        <v/>
      </c>
      <c r="AE1932" s="13" t="e" cm="1">
        <f t="array" aca="1" ref="AE1932" ca="1">IF(INDIRECT("$F"&amp;$S1932)="","",IF(LEFT(INDIRECT("$F"&amp;$S1932),3)="GRS","GRS_RCS_RM",IF((LEFT(INDIRECT("$F"&amp;$S1932),3))="RCS","GRS_RCS_RM",IF(INDIRECT("$F"&amp;$S1932)="OCS (No Label)","OCS_Conversion_RM",IF(LEFT(INDIRECT("$F"&amp;$S1932),3)="OCS","OCS_RM",IF(RIGHT(INDIRECT("$F"&amp;$S1932),10)="conversion","GOTS_RM_conversion",IF((LEFT(INDIRECT("$F"&amp;$S1932),4))="GOTS","GOTS_RM","Responsible_RM")))))))</f>
        <v>#REF!</v>
      </c>
      <c r="AF1932" s="13" t="str" cm="1">
        <f t="array" aca="1" ref="AF1932" ca="1">IF($S1932="","",INDIRECT("$Z"&amp;$S1932))</f>
        <v/>
      </c>
      <c r="AG1932" s="155"/>
      <c r="AH1932" s="13" t="str" cm="1">
        <f t="array" aca="1" ref="AH1932" ca="1">IFERROR(INDIRECT("$ag"&amp;S1932),"")</f>
        <v/>
      </c>
      <c r="AI1932" s="13" t="e" cm="1">
        <f t="array" aca="1" ref="AI1932" ca="1">INDIRECT("O"&amp;S1931)</f>
        <v>#REF!</v>
      </c>
      <c r="AJ1932" s="13" t="str">
        <f>IF($I1932="","",INDEX('Raw Material'!$A$1:$J$75,MATCH(I1932,'Raw Material'!$A$1:$A$75,0),(MATCH(G1932,'Raw Material'!$A$1:$J$1,0))))</f>
        <v/>
      </c>
      <c r="AK1932" s="13" t="str">
        <f t="shared" si="868"/>
        <v>YANLIŞRM</v>
      </c>
      <c r="AL1932" s="153" t="str">
        <f t="shared" si="869"/>
        <v/>
      </c>
    </row>
    <row r="1933" spans="1:38" ht="16.5" customHeight="1">
      <c r="A1933" s="162"/>
      <c r="B1933" s="168"/>
      <c r="C1933" s="169"/>
      <c r="D1933" s="156"/>
      <c r="E1933" s="156"/>
      <c r="F1933" s="175"/>
      <c r="G1933" s="181"/>
      <c r="H1933" s="182"/>
      <c r="I1933" s="182"/>
      <c r="J1933" s="182"/>
      <c r="K1933" s="32"/>
      <c r="L1933" s="179"/>
      <c r="M1933" s="179"/>
      <c r="N1933" s="81"/>
      <c r="O1933" s="185"/>
      <c r="P1933" s="103"/>
      <c r="Q1933" s="84" t="str">
        <f t="shared" si="870"/>
        <v/>
      </c>
      <c r="R1933" s="159"/>
      <c r="S1933" s="28" t="str" cm="1">
        <f t="array" aca="1" ref="S1933" ca="1">IF(INDIRECT("A"&amp;114+$U1933)&lt;&gt;"",114+$U1933,"")</f>
        <v/>
      </c>
      <c r="T1933" s="28" t="str">
        <f t="shared" ca="1" si="871"/>
        <v>$B</v>
      </c>
      <c r="U1933" s="29">
        <f t="shared" si="877"/>
        <v>1812</v>
      </c>
      <c r="V1933" s="29">
        <v>151.583333333345</v>
      </c>
      <c r="W1933" s="29">
        <f t="shared" si="882"/>
        <v>151</v>
      </c>
      <c r="X1933" s="41" t="str" cm="1">
        <f t="array" aca="1" ref="X1933" ca="1">IFERROR(INDEX('PC&amp;PD'!$A$1:$AP$15,ROW('PC&amp;PD'!$A$15),MATCH(INDIRECT(T1933),'PC&amp;PD'!$A$1:$AP$1,0)),"")</f>
        <v/>
      </c>
      <c r="Z1933" s="155"/>
      <c r="AA1933" s="13" t="str">
        <f t="shared" si="867"/>
        <v/>
      </c>
      <c r="AB1933" s="155"/>
      <c r="AC1933" s="13" t="str">
        <f t="shared" ca="1" si="872"/>
        <v>$AB</v>
      </c>
      <c r="AD1933" s="13" t="str" cm="1">
        <f t="array" aca="1" ref="AD1933" ca="1">IFERROR(IF((LEFT(INDIRECT("$F"&amp;$S1933),4))="GOTS",IF($G1933="Organic","GOTS_Organic_raw",(IF($G1933="Responsible","GOTS_Responsible",(IF($G1933="No Attribute (Conventional)","GOTS_conventional",(IF($G1933="Recycled Pre/Post-Consumer","GOTS_pre_post",(IF($G1933="In-Conversion","GOTS_in_conversion",(IF($G1933="Sustainably Sourced","Sustainably_sourced",""))))))))))),IF($G1933="Organic","Organic",(IF($G1933="Responsible","Responsible",(IF($G1933="No Attribute (Conventional)","No_Attribute_Conventional",(IF($G1933="Recycled Pre/Post-Consumer","Recycled_Pre_Post_Consumer",(IF($G1933="In-Conversion","In_Conversion",(IF($G1933="Recycled Pre-Consumer","Recycled_Pre_Consumer",(IF($G1933="Recycled Post-Consumer","Recycled_Post_Consumer",(IF($G1933="Sustainably Sourced","Sustainably_sourced","")))))))))))))))),"")</f>
        <v/>
      </c>
      <c r="AE1933" s="13" t="e" cm="1">
        <f t="array" aca="1" ref="AE1933" ca="1">IF(INDIRECT("$F"&amp;$S1933)="","",IF(LEFT(INDIRECT("$F"&amp;$S1933),3)="GRS","GRS_RCS_RM",IF((LEFT(INDIRECT("$F"&amp;$S1933),3))="RCS","GRS_RCS_RM",IF(INDIRECT("$F"&amp;$S1933)="OCS (No Label)","OCS_Conversion_RM",IF(LEFT(INDIRECT("$F"&amp;$S1933),3)="OCS","OCS_RM",IF(RIGHT(INDIRECT("$F"&amp;$S1933),10)="conversion","GOTS_RM_conversion",IF((LEFT(INDIRECT("$F"&amp;$S1933),4))="GOTS","GOTS_RM","Responsible_RM")))))))</f>
        <v>#REF!</v>
      </c>
      <c r="AF1933" s="13" t="str" cm="1">
        <f t="array" aca="1" ref="AF1933" ca="1">IF($S1933="","",INDIRECT("$Z"&amp;$S1933))</f>
        <v/>
      </c>
      <c r="AG1933" s="155"/>
      <c r="AH1933" s="13" t="str" cm="1">
        <f t="array" aca="1" ref="AH1933" ca="1">IFERROR(INDIRECT("$ag"&amp;S1933),"")</f>
        <v/>
      </c>
      <c r="AI1933" s="13" t="e" cm="1">
        <f t="array" aca="1" ref="AI1933" ca="1">INDIRECT("O"&amp;S1932)</f>
        <v>#REF!</v>
      </c>
      <c r="AJ1933" s="13" t="str">
        <f>IF($I1933="","",INDEX('Raw Material'!$A$1:$J$75,MATCH(I1933,'Raw Material'!$A$1:$A$75,0),(MATCH(G1933,'Raw Material'!$A$1:$J$1,0))))</f>
        <v/>
      </c>
      <c r="AK1933" s="13" t="str">
        <f t="shared" si="868"/>
        <v>YANLIŞRM</v>
      </c>
      <c r="AL1933" s="153" t="str">
        <f t="shared" si="869"/>
        <v/>
      </c>
    </row>
    <row r="1934" spans="1:38" ht="16.5" customHeight="1">
      <c r="A1934" s="162"/>
      <c r="B1934" s="168"/>
      <c r="C1934" s="169"/>
      <c r="D1934" s="156"/>
      <c r="E1934" s="156"/>
      <c r="F1934" s="175"/>
      <c r="G1934" s="181"/>
      <c r="H1934" s="182"/>
      <c r="I1934" s="182"/>
      <c r="J1934" s="182"/>
      <c r="K1934" s="32"/>
      <c r="L1934" s="179"/>
      <c r="M1934" s="179"/>
      <c r="N1934" s="81"/>
      <c r="O1934" s="185"/>
      <c r="P1934" s="103"/>
      <c r="Q1934" s="84" t="str">
        <f t="shared" si="870"/>
        <v/>
      </c>
      <c r="R1934" s="159"/>
      <c r="S1934" s="28" t="str" cm="1">
        <f t="array" aca="1" ref="S1934" ca="1">IF(INDIRECT("A"&amp;114+$U1934)&lt;&gt;"",114+$U1934,"")</f>
        <v/>
      </c>
      <c r="T1934" s="28" t="str">
        <f t="shared" ca="1" si="871"/>
        <v>$B</v>
      </c>
      <c r="U1934" s="29">
        <f t="shared" si="877"/>
        <v>1812</v>
      </c>
      <c r="V1934" s="29">
        <v>151.66666666667899</v>
      </c>
      <c r="W1934" s="29">
        <f t="shared" si="882"/>
        <v>151</v>
      </c>
      <c r="X1934" s="41" t="str" cm="1">
        <f t="array" aca="1" ref="X1934" ca="1">IFERROR(INDEX('PC&amp;PD'!$A$1:$AP$15,ROW('PC&amp;PD'!$A$15),MATCH(INDIRECT(T1934),'PC&amp;PD'!$A$1:$AP$1,0)),"")</f>
        <v/>
      </c>
      <c r="Z1934" s="155"/>
      <c r="AA1934" s="13" t="str">
        <f t="shared" si="867"/>
        <v/>
      </c>
      <c r="AB1934" s="155"/>
      <c r="AC1934" s="13" t="str">
        <f t="shared" ca="1" si="872"/>
        <v>$AB</v>
      </c>
      <c r="AD1934" s="13" t="str" cm="1">
        <f t="array" aca="1" ref="AD1934" ca="1">IFERROR(IF((LEFT(INDIRECT("$F"&amp;$S1934),4))="GOTS",IF($G1934="Organic","GOTS_Organic_raw",(IF($G1934="Responsible","GOTS_Responsible",(IF($G1934="No Attribute (Conventional)","GOTS_conventional",(IF($G1934="Recycled Pre/Post-Consumer","GOTS_pre_post",(IF($G1934="In-Conversion","GOTS_in_conversion",(IF($G1934="Sustainably Sourced","Sustainably_sourced",""))))))))))),IF($G1934="Organic","Organic",(IF($G1934="Responsible","Responsible",(IF($G1934="No Attribute (Conventional)","No_Attribute_Conventional",(IF($G1934="Recycled Pre/Post-Consumer","Recycled_Pre_Post_Consumer",(IF($G1934="In-Conversion","In_Conversion",(IF($G1934="Recycled Pre-Consumer","Recycled_Pre_Consumer",(IF($G1934="Recycled Post-Consumer","Recycled_Post_Consumer",(IF($G1934="Sustainably Sourced","Sustainably_sourced","")))))))))))))))),"")</f>
        <v/>
      </c>
      <c r="AE1934" s="13" t="e" cm="1">
        <f t="array" aca="1" ref="AE1934" ca="1">IF(INDIRECT("$F"&amp;$S1934)="","",IF(LEFT(INDIRECT("$F"&amp;$S1934),3)="GRS","GRS_RCS_RM",IF((LEFT(INDIRECT("$F"&amp;$S1934),3))="RCS","GRS_RCS_RM",IF(INDIRECT("$F"&amp;$S1934)="OCS (No Label)","OCS_Conversion_RM",IF(LEFT(INDIRECT("$F"&amp;$S1934),3)="OCS","OCS_RM",IF(RIGHT(INDIRECT("$F"&amp;$S1934),10)="conversion","GOTS_RM_conversion",IF((LEFT(INDIRECT("$F"&amp;$S1934),4))="GOTS","GOTS_RM","Responsible_RM")))))))</f>
        <v>#REF!</v>
      </c>
      <c r="AF1934" s="13" t="str" cm="1">
        <f t="array" aca="1" ref="AF1934" ca="1">IF($S1934="","",INDIRECT("$Z"&amp;$S1934))</f>
        <v/>
      </c>
      <c r="AG1934" s="155"/>
      <c r="AH1934" s="13" t="str" cm="1">
        <f t="array" aca="1" ref="AH1934" ca="1">IFERROR(INDIRECT("$ag"&amp;S1934),"")</f>
        <v/>
      </c>
      <c r="AI1934" s="13" t="e" cm="1">
        <f t="array" aca="1" ref="AI1934" ca="1">INDIRECT("O"&amp;S1933)</f>
        <v>#REF!</v>
      </c>
      <c r="AJ1934" s="13" t="str">
        <f>IF($I1934="","",INDEX('Raw Material'!$A$1:$J$75,MATCH(I1934,'Raw Material'!$A$1:$A$75,0),(MATCH(G1934,'Raw Material'!$A$1:$J$1,0))))</f>
        <v/>
      </c>
      <c r="AK1934" s="13" t="str">
        <f t="shared" si="868"/>
        <v>YANLIŞRM</v>
      </c>
      <c r="AL1934" s="153" t="str">
        <f t="shared" si="869"/>
        <v/>
      </c>
    </row>
    <row r="1935" spans="1:38" ht="16.5" customHeight="1">
      <c r="A1935" s="162"/>
      <c r="B1935" s="168"/>
      <c r="C1935" s="169"/>
      <c r="D1935" s="156"/>
      <c r="E1935" s="156"/>
      <c r="F1935" s="175"/>
      <c r="G1935" s="181"/>
      <c r="H1935" s="182"/>
      <c r="I1935" s="182"/>
      <c r="J1935" s="182"/>
      <c r="K1935" s="32"/>
      <c r="L1935" s="179"/>
      <c r="M1935" s="179"/>
      <c r="N1935" s="81"/>
      <c r="O1935" s="185"/>
      <c r="P1935" s="103"/>
      <c r="Q1935" s="84" t="str">
        <f t="shared" si="870"/>
        <v/>
      </c>
      <c r="R1935" s="159"/>
      <c r="S1935" s="28" t="str" cm="1">
        <f t="array" aca="1" ref="S1935" ca="1">IF(INDIRECT("A"&amp;114+$U1935)&lt;&gt;"",114+$U1935,"")</f>
        <v/>
      </c>
      <c r="T1935" s="28" t="str">
        <f t="shared" ca="1" si="871"/>
        <v>$B</v>
      </c>
      <c r="U1935" s="29">
        <f t="shared" si="877"/>
        <v>1812</v>
      </c>
      <c r="V1935" s="29">
        <v>151.75000000001199</v>
      </c>
      <c r="W1935" s="29">
        <f t="shared" si="882"/>
        <v>151</v>
      </c>
      <c r="X1935" s="41" t="str" cm="1">
        <f t="array" aca="1" ref="X1935" ca="1">IFERROR(INDEX('PC&amp;PD'!$A$1:$AP$15,ROW('PC&amp;PD'!$A$15),MATCH(INDIRECT(T1935),'PC&amp;PD'!$A$1:$AP$1,0)),"")</f>
        <v/>
      </c>
      <c r="Z1935" s="155"/>
      <c r="AA1935" s="13" t="str">
        <f t="shared" si="867"/>
        <v/>
      </c>
      <c r="AB1935" s="155"/>
      <c r="AC1935" s="13" t="str">
        <f t="shared" ca="1" si="872"/>
        <v>$AB</v>
      </c>
      <c r="AD1935" s="13" t="str" cm="1">
        <f t="array" aca="1" ref="AD1935" ca="1">IFERROR(IF((LEFT(INDIRECT("$F"&amp;$S1935),4))="GOTS",IF($G1935="Organic","GOTS_Organic_raw",(IF($G1935="Responsible","GOTS_Responsible",(IF($G1935="No Attribute (Conventional)","GOTS_conventional",(IF($G1935="Recycled Pre/Post-Consumer","GOTS_pre_post",(IF($G1935="In-Conversion","GOTS_in_conversion",(IF($G1935="Sustainably Sourced","Sustainably_sourced",""))))))))))),IF($G1935="Organic","Organic",(IF($G1935="Responsible","Responsible",(IF($G1935="No Attribute (Conventional)","No_Attribute_Conventional",(IF($G1935="Recycled Pre/Post-Consumer","Recycled_Pre_Post_Consumer",(IF($G1935="In-Conversion","In_Conversion",(IF($G1935="Recycled Pre-Consumer","Recycled_Pre_Consumer",(IF($G1935="Recycled Post-Consumer","Recycled_Post_Consumer",(IF($G1935="Sustainably Sourced","Sustainably_sourced","")))))))))))))))),"")</f>
        <v/>
      </c>
      <c r="AE1935" s="13" t="e" cm="1">
        <f t="array" aca="1" ref="AE1935" ca="1">IF(INDIRECT("$F"&amp;$S1935)="","",IF(LEFT(INDIRECT("$F"&amp;$S1935),3)="GRS","GRS_RCS_RM",IF((LEFT(INDIRECT("$F"&amp;$S1935),3))="RCS","GRS_RCS_RM",IF(INDIRECT("$F"&amp;$S1935)="OCS (No Label)","OCS_Conversion_RM",IF(LEFT(INDIRECT("$F"&amp;$S1935),3)="OCS","OCS_RM",IF(RIGHT(INDIRECT("$F"&amp;$S1935),10)="conversion","GOTS_RM_conversion",IF((LEFT(INDIRECT("$F"&amp;$S1935),4))="GOTS","GOTS_RM","Responsible_RM")))))))</f>
        <v>#REF!</v>
      </c>
      <c r="AF1935" s="13" t="str" cm="1">
        <f t="array" aca="1" ref="AF1935" ca="1">IF($S1935="","",INDIRECT("$Z"&amp;$S1935))</f>
        <v/>
      </c>
      <c r="AG1935" s="155"/>
      <c r="AH1935" s="13" t="str" cm="1">
        <f t="array" aca="1" ref="AH1935" ca="1">IFERROR(INDIRECT("$ag"&amp;S1935),"")</f>
        <v/>
      </c>
      <c r="AI1935" s="13" t="e" cm="1">
        <f t="array" aca="1" ref="AI1935" ca="1">INDIRECT("O"&amp;S1934)</f>
        <v>#REF!</v>
      </c>
      <c r="AJ1935" s="13" t="str">
        <f>IF($I1935="","",INDEX('Raw Material'!$A$1:$J$75,MATCH(I1935,'Raw Material'!$A$1:$A$75,0),(MATCH(G1935,'Raw Material'!$A$1:$J$1,0))))</f>
        <v/>
      </c>
      <c r="AK1935" s="13" t="str">
        <f t="shared" si="868"/>
        <v>YANLIŞRM</v>
      </c>
      <c r="AL1935" s="153" t="str">
        <f t="shared" si="869"/>
        <v/>
      </c>
    </row>
    <row r="1936" spans="1:38" ht="16.5" customHeight="1">
      <c r="A1936" s="162"/>
      <c r="B1936" s="168"/>
      <c r="C1936" s="169"/>
      <c r="D1936" s="156"/>
      <c r="E1936" s="156"/>
      <c r="F1936" s="175"/>
      <c r="G1936" s="181"/>
      <c r="H1936" s="182"/>
      <c r="I1936" s="182"/>
      <c r="J1936" s="182"/>
      <c r="K1936" s="32"/>
      <c r="L1936" s="179"/>
      <c r="M1936" s="179"/>
      <c r="N1936" s="81"/>
      <c r="O1936" s="185"/>
      <c r="P1936" s="103"/>
      <c r="Q1936" s="84" t="str">
        <f t="shared" si="870"/>
        <v/>
      </c>
      <c r="R1936" s="159"/>
      <c r="S1936" s="28" t="str" cm="1">
        <f t="array" aca="1" ref="S1936" ca="1">IF(INDIRECT("A"&amp;114+$U1936)&lt;&gt;"",114+$U1936,"")</f>
        <v/>
      </c>
      <c r="T1936" s="28" t="str">
        <f t="shared" ca="1" si="871"/>
        <v>$B</v>
      </c>
      <c r="U1936" s="29">
        <f t="shared" si="877"/>
        <v>1812</v>
      </c>
      <c r="V1936" s="29">
        <v>151.833333333345</v>
      </c>
      <c r="W1936" s="29">
        <f t="shared" si="882"/>
        <v>151</v>
      </c>
      <c r="X1936" s="41" t="str" cm="1">
        <f t="array" aca="1" ref="X1936" ca="1">IFERROR(INDEX('PC&amp;PD'!$A$1:$AP$15,ROW('PC&amp;PD'!$A$15),MATCH(INDIRECT(T1936),'PC&amp;PD'!$A$1:$AP$1,0)),"")</f>
        <v/>
      </c>
      <c r="Z1936" s="155"/>
      <c r="AA1936" s="13" t="str">
        <f t="shared" si="867"/>
        <v/>
      </c>
      <c r="AB1936" s="155"/>
      <c r="AC1936" s="13" t="str">
        <f t="shared" ca="1" si="872"/>
        <v>$AB</v>
      </c>
      <c r="AD1936" s="13" t="str" cm="1">
        <f t="array" aca="1" ref="AD1936" ca="1">IFERROR(IF((LEFT(INDIRECT("$F"&amp;$S1936),4))="GOTS",IF($G1936="Organic","GOTS_Organic_raw",(IF($G1936="Responsible","GOTS_Responsible",(IF($G1936="No Attribute (Conventional)","GOTS_conventional",(IF($G1936="Recycled Pre/Post-Consumer","GOTS_pre_post",(IF($G1936="In-Conversion","GOTS_in_conversion",(IF($G1936="Sustainably Sourced","Sustainably_sourced",""))))))))))),IF($G1936="Organic","Organic",(IF($G1936="Responsible","Responsible",(IF($G1936="No Attribute (Conventional)","No_Attribute_Conventional",(IF($G1936="Recycled Pre/Post-Consumer","Recycled_Pre_Post_Consumer",(IF($G1936="In-Conversion","In_Conversion",(IF($G1936="Recycled Pre-Consumer","Recycled_Pre_Consumer",(IF($G1936="Recycled Post-Consumer","Recycled_Post_Consumer",(IF($G1936="Sustainably Sourced","Sustainably_sourced","")))))))))))))))),"")</f>
        <v/>
      </c>
      <c r="AE1936" s="13" t="e" cm="1">
        <f t="array" aca="1" ref="AE1936" ca="1">IF(INDIRECT("$F"&amp;$S1936)="","",IF(LEFT(INDIRECT("$F"&amp;$S1936),3)="GRS","GRS_RCS_RM",IF((LEFT(INDIRECT("$F"&amp;$S1936),3))="RCS","GRS_RCS_RM",IF(INDIRECT("$F"&amp;$S1936)="OCS (No Label)","OCS_Conversion_RM",IF(LEFT(INDIRECT("$F"&amp;$S1936),3)="OCS","OCS_RM",IF(RIGHT(INDIRECT("$F"&amp;$S1936),10)="conversion","GOTS_RM_conversion",IF((LEFT(INDIRECT("$F"&amp;$S1936),4))="GOTS","GOTS_RM","Responsible_RM")))))))</f>
        <v>#REF!</v>
      </c>
      <c r="AF1936" s="13" t="str" cm="1">
        <f t="array" aca="1" ref="AF1936" ca="1">IF($S1936="","",INDIRECT("$Z"&amp;$S1936))</f>
        <v/>
      </c>
      <c r="AG1936" s="155"/>
      <c r="AH1936" s="13" t="str" cm="1">
        <f t="array" aca="1" ref="AH1936" ca="1">IFERROR(INDIRECT("$ag"&amp;S1936),"")</f>
        <v/>
      </c>
      <c r="AI1936" s="13" t="e" cm="1">
        <f t="array" aca="1" ref="AI1936" ca="1">INDIRECT("O"&amp;S1935)</f>
        <v>#REF!</v>
      </c>
      <c r="AJ1936" s="13" t="str">
        <f>IF($I1936="","",INDEX('Raw Material'!$A$1:$J$75,MATCH(I1936,'Raw Material'!$A$1:$A$75,0),(MATCH(G1936,'Raw Material'!$A$1:$J$1,0))))</f>
        <v/>
      </c>
      <c r="AK1936" s="13" t="str">
        <f t="shared" si="868"/>
        <v>YANLIŞRM</v>
      </c>
      <c r="AL1936" s="153" t="str">
        <f t="shared" si="869"/>
        <v/>
      </c>
    </row>
    <row r="1937" spans="1:38" ht="16.5" customHeight="1" thickBot="1">
      <c r="A1937" s="163"/>
      <c r="B1937" s="170"/>
      <c r="C1937" s="171"/>
      <c r="D1937" s="156"/>
      <c r="E1937" s="156"/>
      <c r="F1937" s="176"/>
      <c r="G1937" s="157"/>
      <c r="H1937" s="158"/>
      <c r="I1937" s="158"/>
      <c r="J1937" s="158"/>
      <c r="K1937" s="33"/>
      <c r="L1937" s="180"/>
      <c r="M1937" s="180"/>
      <c r="N1937" s="82"/>
      <c r="O1937" s="186"/>
      <c r="P1937" s="103"/>
      <c r="Q1937" s="84" t="str">
        <f t="shared" si="870"/>
        <v/>
      </c>
      <c r="R1937" s="159"/>
      <c r="S1937" s="28" t="str" cm="1">
        <f t="array" aca="1" ref="S1937" ca="1">IF(INDIRECT("A"&amp;114+$U1937)&lt;&gt;"",114+$U1937,"")</f>
        <v/>
      </c>
      <c r="T1937" s="28" t="str">
        <f t="shared" ca="1" si="871"/>
        <v>$B</v>
      </c>
      <c r="U1937" s="29">
        <f t="shared" si="877"/>
        <v>1812</v>
      </c>
      <c r="V1937" s="29">
        <v>151.91666666667899</v>
      </c>
      <c r="W1937" s="29">
        <f t="shared" si="882"/>
        <v>151</v>
      </c>
      <c r="X1937" s="41" t="str" cm="1">
        <f t="array" aca="1" ref="X1937" ca="1">IFERROR(INDEX('PC&amp;PD'!$A$1:$AP$15,ROW('PC&amp;PD'!$A$15),MATCH(INDIRECT(T1937),'PC&amp;PD'!$A$1:$AP$1,0)),"")</f>
        <v/>
      </c>
      <c r="Z1937" s="155"/>
      <c r="AA1937" s="13" t="str">
        <f t="shared" si="867"/>
        <v/>
      </c>
      <c r="AB1937" s="155"/>
      <c r="AC1937" s="13" t="str">
        <f t="shared" ca="1" si="872"/>
        <v>$AB</v>
      </c>
      <c r="AD1937" s="13" t="str" cm="1">
        <f t="array" aca="1" ref="AD1937" ca="1">IFERROR(IF((LEFT(INDIRECT("$F"&amp;$S1937),4))="GOTS",IF($G1937="Organic","GOTS_Organic_raw",(IF($G1937="Responsible","GOTS_Responsible",(IF($G1937="No Attribute (Conventional)","GOTS_conventional",(IF($G1937="Recycled Pre/Post-Consumer","GOTS_pre_post",(IF($G1937="In-Conversion","GOTS_in_conversion",(IF($G1937="Sustainably Sourced","Sustainably_sourced",""))))))))))),IF($G1937="Organic","Organic",(IF($G1937="Responsible","Responsible",(IF($G1937="No Attribute (Conventional)","No_Attribute_Conventional",(IF($G1937="Recycled Pre/Post-Consumer","Recycled_Pre_Post_Consumer",(IF($G1937="In-Conversion","In_Conversion",(IF($G1937="Recycled Pre-Consumer","Recycled_Pre_Consumer",(IF($G1937="Recycled Post-Consumer","Recycled_Post_Consumer",(IF($G1937="Sustainably Sourced","Sustainably_sourced","")))))))))))))))),"")</f>
        <v/>
      </c>
      <c r="AE1937" s="13" t="e" cm="1">
        <f t="array" aca="1" ref="AE1937" ca="1">IF(INDIRECT("$F"&amp;$S1937)="","",IF(LEFT(INDIRECT("$F"&amp;$S1937),3)="GRS","GRS_RCS_RM",IF((LEFT(INDIRECT("$F"&amp;$S1937),3))="RCS","GRS_RCS_RM",IF(INDIRECT("$F"&amp;$S1937)="OCS (No Label)","OCS_Conversion_RM",IF(LEFT(INDIRECT("$F"&amp;$S1937),3)="OCS","OCS_RM",IF(RIGHT(INDIRECT("$F"&amp;$S1937),10)="conversion","GOTS_RM_conversion",IF((LEFT(INDIRECT("$F"&amp;$S1937),4))="GOTS","GOTS_RM","Responsible_RM")))))))</f>
        <v>#REF!</v>
      </c>
      <c r="AF1937" s="13" t="str" cm="1">
        <f t="array" aca="1" ref="AF1937" ca="1">IF($S1937="","",INDIRECT("$Z"&amp;$S1937))</f>
        <v/>
      </c>
      <c r="AG1937" s="155"/>
      <c r="AH1937" s="13" t="str" cm="1">
        <f t="array" aca="1" ref="AH1937" ca="1">IFERROR(INDIRECT("$ag"&amp;S1937),"")</f>
        <v/>
      </c>
      <c r="AI1937" s="13" t="e" cm="1">
        <f t="array" aca="1" ref="AI1937" ca="1">INDIRECT("O"&amp;S1936)</f>
        <v>#REF!</v>
      </c>
      <c r="AJ1937" s="13" t="str">
        <f>IF($I1937="","",INDEX('Raw Material'!$A$1:$J$75,MATCH(I1937,'Raw Material'!$A$1:$A$75,0),(MATCH(G1937,'Raw Material'!$A$1:$J$1,0))))</f>
        <v/>
      </c>
      <c r="AK1937" s="13" t="str">
        <f t="shared" si="868"/>
        <v>YANLIŞRM</v>
      </c>
      <c r="AL1937" s="153" t="str">
        <f t="shared" si="869"/>
        <v/>
      </c>
    </row>
    <row r="1938" spans="1:38" ht="16.5" customHeight="1">
      <c r="A1938" s="160" t="str">
        <f>IF(B1938="","",COUNTA($B$114:$B1938))</f>
        <v/>
      </c>
      <c r="B1938" s="164"/>
      <c r="C1938" s="165"/>
      <c r="D1938" s="183"/>
      <c r="E1938" s="183"/>
      <c r="F1938" s="172"/>
      <c r="G1938" s="212"/>
      <c r="H1938" s="206"/>
      <c r="I1938" s="206"/>
      <c r="J1938" s="206"/>
      <c r="K1938" s="31"/>
      <c r="L1938" s="177" t="str">
        <f t="shared" ref="L1938" si="883">IF(R1938="","",LEFT(R1938,LEN(R1938)-2))</f>
        <v/>
      </c>
      <c r="M1938" s="177"/>
      <c r="N1938" s="80"/>
      <c r="O1938" s="184"/>
      <c r="P1938" s="103"/>
      <c r="Q1938" s="84" t="str">
        <f t="shared" si="870"/>
        <v/>
      </c>
      <c r="R1938" s="159" t="str">
        <f t="shared" ref="R1938" si="884">CONCATENATE($Q1938,Q1939,Q1940,Q1941,Q1942,Q1943,$Q1944,$Q1945,$Q1946,$Q1947,Q1948,Q1949)</f>
        <v/>
      </c>
      <c r="S1938" s="28" t="str" cm="1">
        <f t="array" aca="1" ref="S1938" ca="1">IF(INDIRECT("A"&amp;114+$U1938)&lt;&gt;"",114+$U1938,"")</f>
        <v/>
      </c>
      <c r="T1938" s="28" t="str">
        <f t="shared" ca="1" si="871"/>
        <v>$B</v>
      </c>
      <c r="U1938" s="29">
        <f t="shared" si="877"/>
        <v>1824</v>
      </c>
      <c r="V1938" s="29">
        <v>152.00000000001199</v>
      </c>
      <c r="W1938" s="29">
        <f t="shared" si="882"/>
        <v>152</v>
      </c>
      <c r="X1938" s="41" t="str" cm="1">
        <f t="array" aca="1" ref="X1938" ca="1">IFERROR(INDEX('PC&amp;PD'!$A$1:$AP$15,ROW('PC&amp;PD'!$A$15),MATCH(INDIRECT(T1938),'PC&amp;PD'!$A$1:$AP$1,0)),"")</f>
        <v/>
      </c>
      <c r="Z1938" s="155" t="str">
        <f t="shared" ref="Z1938" si="885">IFERROR(IF($F1938="OCS 100","OCS (OCS 100)",IF($F1938="OCS Blended","OCS (OCS Blended)",IF($F1938="OCS (No Label)","OCS (No Label)",IF($F1938="RCS 100","RCS (RCS 100)",IF($F1938="RCS Blended","RCS (RCS Blended)",IF($F1938="GRS","GRS (GRS)",IF($F1938="GRS (No Label)", "GRS (No Label)",IF($F1938="RDS","RDS (RDS)",IF($F1938="RWS","RWS (RWS)",IF($F1938="RAS","RAS (RAS)",IF($F1938="RMS","RMS (RMS)",IF($F1938="GOTS Organic","GOTS (Organic)",IF($F1938="GOTS Made with organic","GOTS (Made with Organic)",IF($F1938="GOTS Organic - in conversion","GOTS (Organic - In Conversion)",IF($F1938="GOTS Made with organic - in conversion","GOTS (Made with Organic - In Conversion)",""))))))))))))))),"")</f>
        <v/>
      </c>
      <c r="AA1938" s="13" t="str">
        <f t="shared" si="867"/>
        <v/>
      </c>
      <c r="AB1938" s="155" t="str">
        <f t="shared" ref="AB1938" si="886">IFERROR(IF($F1938="OCS 100", "OCS_100",IF($F1938="OCS Blended", "OCS_Blended",IF($F1938="OCS (No Label)", "OCS_No_Label",IF($F1938="RCS 100", "RCS_100",IF($F1938="RCS Blended","RCS_Blended",IF($F1938="GRS","GRS",IF($F1938="GRS (No Label)", "GRS_No_Label",IF($F1938="RDS","RDS",IF($F1938="RWS","RWS",IF($F1938="RMS","RMS",IF($F1938="GOTS Organic","GOTS_Organic",IF($F1938="GOTS Made with organic","GOTS_Made_with_organic",IF($F1938="GOTS Organic - in conversion","GOTS_Organic_in_Conversion",IF($F1938="GOTS Made with organic - in conversion","GOTS_Made_with_Organic_in_Conversion",IF($F1938="RAS","RAS",""))))))))))))))),"")</f>
        <v/>
      </c>
      <c r="AC1938" s="13" t="str">
        <f t="shared" ca="1" si="872"/>
        <v>$AB</v>
      </c>
      <c r="AD1938" s="13" t="str" cm="1">
        <f t="array" aca="1" ref="AD1938" ca="1">IFERROR(IF((LEFT(INDIRECT("$F"&amp;$S1938),4))="GOTS",IF($G1938="Organic","GOTS_Organic_raw",(IF($G1938="Responsible","GOTS_Responsible",(IF($G1938="No Attribute (Conventional)","GOTS_conventional",(IF($G1938="Recycled Pre/Post-Consumer","GOTS_pre_post",(IF($G1938="In-Conversion","GOTS_in_conversion",(IF($G1938="Sustainably Sourced","Sustainably_sourced",""))))))))))),IF($G1938="Organic","Organic",(IF($G1938="Responsible","Responsible",(IF($G1938="No Attribute (Conventional)","No_Attribute_Conventional",(IF($G1938="Recycled Pre/Post-Consumer","Recycled_Pre_Post_Consumer",(IF($G1938="In-Conversion","In_Conversion",(IF($G1938="Recycled Pre-Consumer","Recycled_Pre_Consumer",(IF($G1938="Recycled Post-Consumer","Recycled_Post_Consumer",(IF($G1938="Sustainably Sourced","Sustainably_sourced","")))))))))))))))),"")</f>
        <v/>
      </c>
      <c r="AE1938" s="13" t="e" cm="1">
        <f t="array" aca="1" ref="AE1938" ca="1">IF(INDIRECT("$F"&amp;$S1938)="","",IF(LEFT(INDIRECT("$F"&amp;$S1938),3)="GRS","GRS_RCS_RM",IF((LEFT(INDIRECT("$F"&amp;$S1938),3))="RCS","GRS_RCS_RM",IF(INDIRECT("$F"&amp;$S1938)="OCS (No Label)","OCS_Conversion_RM",IF(LEFT(INDIRECT("$F"&amp;$S1938),3)="OCS","OCS_RM",IF(RIGHT(INDIRECT("$F"&amp;$S1938),10)="conversion","GOTS_RM_conversion",IF((LEFT(INDIRECT("$F"&amp;$S1938),4))="GOTS","GOTS_RM","Responsible_RM")))))))</f>
        <v>#REF!</v>
      </c>
      <c r="AF1938" s="13" t="str" cm="1">
        <f t="array" aca="1" ref="AF1938" ca="1">IF($S1938="","",INDIRECT("$Z"&amp;$S1938))</f>
        <v/>
      </c>
      <c r="AG1938" s="155" t="str">
        <f t="shared" si="858"/>
        <v/>
      </c>
      <c r="AH1938" s="13" t="str" cm="1">
        <f t="array" aca="1" ref="AH1938" ca="1">IFERROR(INDIRECT("$ag"&amp;S1938),"")</f>
        <v/>
      </c>
      <c r="AI1938" s="13" t="e" cm="1">
        <f t="array" aca="1" ref="AI1938" ca="1">INDIRECT("O"&amp;S1937)</f>
        <v>#REF!</v>
      </c>
      <c r="AJ1938" s="13" t="str">
        <f>IF($I1938="","",INDEX('Raw Material'!$A$1:$J$75,MATCH(I1938,'Raw Material'!$A$1:$A$75,0),(MATCH(G1938,'Raw Material'!$A$1:$J$1,0))))</f>
        <v/>
      </c>
      <c r="AK1938" s="13" t="str">
        <f t="shared" si="868"/>
        <v>YANLIŞRM</v>
      </c>
      <c r="AL1938" s="153" t="str">
        <f t="shared" si="869"/>
        <v/>
      </c>
    </row>
    <row r="1939" spans="1:38" ht="16.5" customHeight="1">
      <c r="A1939" s="161"/>
      <c r="B1939" s="166"/>
      <c r="C1939" s="167"/>
      <c r="D1939" s="156"/>
      <c r="E1939" s="156"/>
      <c r="F1939" s="173"/>
      <c r="G1939" s="181"/>
      <c r="H1939" s="182"/>
      <c r="I1939" s="182"/>
      <c r="J1939" s="182"/>
      <c r="K1939" s="32"/>
      <c r="L1939" s="178"/>
      <c r="M1939" s="178"/>
      <c r="N1939" s="81"/>
      <c r="O1939" s="185"/>
      <c r="P1939" s="103"/>
      <c r="Q1939" s="84" t="str">
        <f t="shared" si="870"/>
        <v/>
      </c>
      <c r="R1939" s="159"/>
      <c r="S1939" s="28" t="str" cm="1">
        <f t="array" aca="1" ref="S1939" ca="1">IF(INDIRECT("A"&amp;114+$U1939)&lt;&gt;"",114+$U1939,"")</f>
        <v/>
      </c>
      <c r="T1939" s="28" t="str">
        <f t="shared" ca="1" si="871"/>
        <v>$B</v>
      </c>
      <c r="U1939" s="29">
        <f t="shared" si="877"/>
        <v>1824</v>
      </c>
      <c r="V1939" s="29">
        <v>152.083333333345</v>
      </c>
      <c r="W1939" s="29">
        <f t="shared" si="882"/>
        <v>152</v>
      </c>
      <c r="X1939" s="41" t="str" cm="1">
        <f t="array" aca="1" ref="X1939" ca="1">IFERROR(INDEX('PC&amp;PD'!$A$1:$AP$15,ROW('PC&amp;PD'!$A$15),MATCH(INDIRECT(T1939),'PC&amp;PD'!$A$1:$AP$1,0)),"")</f>
        <v/>
      </c>
      <c r="Z1939" s="155"/>
      <c r="AA1939" s="13" t="str">
        <f t="shared" si="867"/>
        <v/>
      </c>
      <c r="AB1939" s="155"/>
      <c r="AC1939" s="13" t="str">
        <f t="shared" ca="1" si="872"/>
        <v>$AB</v>
      </c>
      <c r="AD1939" s="13" t="str" cm="1">
        <f t="array" aca="1" ref="AD1939" ca="1">IFERROR(IF((LEFT(INDIRECT("$F"&amp;$S1939),4))="GOTS",IF($G1939="Organic","GOTS_Organic_raw",(IF($G1939="Responsible","GOTS_Responsible",(IF($G1939="No Attribute (Conventional)","GOTS_conventional",(IF($G1939="Recycled Pre/Post-Consumer","GOTS_pre_post",(IF($G1939="In-Conversion","GOTS_in_conversion",(IF($G1939="Sustainably Sourced","Sustainably_sourced",""))))))))))),IF($G1939="Organic","Organic",(IF($G1939="Responsible","Responsible",(IF($G1939="No Attribute (Conventional)","No_Attribute_Conventional",(IF($G1939="Recycled Pre/Post-Consumer","Recycled_Pre_Post_Consumer",(IF($G1939="In-Conversion","In_Conversion",(IF($G1939="Recycled Pre-Consumer","Recycled_Pre_Consumer",(IF($G1939="Recycled Post-Consumer","Recycled_Post_Consumer",(IF($G1939="Sustainably Sourced","Sustainably_sourced","")))))))))))))))),"")</f>
        <v/>
      </c>
      <c r="AE1939" s="13" t="e" cm="1">
        <f t="array" aca="1" ref="AE1939" ca="1">IF(INDIRECT("$F"&amp;$S1939)="","",IF(LEFT(INDIRECT("$F"&amp;$S1939),3)="GRS","GRS_RCS_RM",IF((LEFT(INDIRECT("$F"&amp;$S1939),3))="RCS","GRS_RCS_RM",IF(INDIRECT("$F"&amp;$S1939)="OCS (No Label)","OCS_Conversion_RM",IF(LEFT(INDIRECT("$F"&amp;$S1939),3)="OCS","OCS_RM",IF(RIGHT(INDIRECT("$F"&amp;$S1939),10)="conversion","GOTS_RM_conversion",IF((LEFT(INDIRECT("$F"&amp;$S1939),4))="GOTS","GOTS_RM","Responsible_RM")))))))</f>
        <v>#REF!</v>
      </c>
      <c r="AF1939" s="13" t="str" cm="1">
        <f t="array" aca="1" ref="AF1939" ca="1">IF($S1939="","",INDIRECT("$Z"&amp;$S1939))</f>
        <v/>
      </c>
      <c r="AG1939" s="155"/>
      <c r="AH1939" s="13" t="str" cm="1">
        <f t="array" aca="1" ref="AH1939" ca="1">IFERROR(INDIRECT("$ag"&amp;S1939),"")</f>
        <v/>
      </c>
      <c r="AI1939" s="13" t="e" cm="1">
        <f t="array" aca="1" ref="AI1939" ca="1">INDIRECT("O"&amp;S1938)</f>
        <v>#REF!</v>
      </c>
      <c r="AJ1939" s="13" t="str">
        <f>IF($I1939="","",INDEX('Raw Material'!$A$1:$J$75,MATCH(I1939,'Raw Material'!$A$1:$A$75,0),(MATCH(G1939,'Raw Material'!$A$1:$J$1,0))))</f>
        <v/>
      </c>
      <c r="AK1939" s="13" t="str">
        <f t="shared" si="868"/>
        <v>YANLIŞRM</v>
      </c>
      <c r="AL1939" s="153" t="str">
        <f t="shared" si="869"/>
        <v/>
      </c>
    </row>
    <row r="1940" spans="1:38" ht="16.5" customHeight="1">
      <c r="A1940" s="161"/>
      <c r="B1940" s="166"/>
      <c r="C1940" s="167"/>
      <c r="D1940" s="156"/>
      <c r="E1940" s="156"/>
      <c r="F1940" s="173"/>
      <c r="G1940" s="181"/>
      <c r="H1940" s="182"/>
      <c r="I1940" s="182"/>
      <c r="J1940" s="182"/>
      <c r="K1940" s="32"/>
      <c r="L1940" s="178"/>
      <c r="M1940" s="178"/>
      <c r="N1940" s="81"/>
      <c r="O1940" s="185"/>
      <c r="P1940" s="103"/>
      <c r="Q1940" s="84" t="str">
        <f t="shared" si="870"/>
        <v/>
      </c>
      <c r="R1940" s="159"/>
      <c r="S1940" s="28" t="str" cm="1">
        <f t="array" aca="1" ref="S1940" ca="1">IF(INDIRECT("A"&amp;114+$U1940)&lt;&gt;"",114+$U1940,"")</f>
        <v/>
      </c>
      <c r="T1940" s="28" t="str">
        <f t="shared" ca="1" si="871"/>
        <v>$B</v>
      </c>
      <c r="U1940" s="29">
        <f t="shared" si="877"/>
        <v>1824</v>
      </c>
      <c r="V1940" s="29">
        <v>152.16666666667899</v>
      </c>
      <c r="W1940" s="29">
        <f t="shared" si="882"/>
        <v>152</v>
      </c>
      <c r="X1940" s="41" t="str" cm="1">
        <f t="array" aca="1" ref="X1940" ca="1">IFERROR(INDEX('PC&amp;PD'!$A$1:$AP$15,ROW('PC&amp;PD'!$A$15),MATCH(INDIRECT(T1940),'PC&amp;PD'!$A$1:$AP$1,0)),"")</f>
        <v/>
      </c>
      <c r="Z1940" s="155"/>
      <c r="AA1940" s="13" t="str">
        <f t="shared" si="867"/>
        <v/>
      </c>
      <c r="AB1940" s="155"/>
      <c r="AC1940" s="13" t="str">
        <f t="shared" ca="1" si="872"/>
        <v>$AB</v>
      </c>
      <c r="AD1940" s="13" t="str" cm="1">
        <f t="array" aca="1" ref="AD1940" ca="1">IFERROR(IF((LEFT(INDIRECT("$F"&amp;$S1940),4))="GOTS",IF($G1940="Organic","GOTS_Organic_raw",(IF($G1940="Responsible","GOTS_Responsible",(IF($G1940="No Attribute (Conventional)","GOTS_conventional",(IF($G1940="Recycled Pre/Post-Consumer","GOTS_pre_post",(IF($G1940="In-Conversion","GOTS_in_conversion",(IF($G1940="Sustainably Sourced","Sustainably_sourced",""))))))))))),IF($G1940="Organic","Organic",(IF($G1940="Responsible","Responsible",(IF($G1940="No Attribute (Conventional)","No_Attribute_Conventional",(IF($G1940="Recycled Pre/Post-Consumer","Recycled_Pre_Post_Consumer",(IF($G1940="In-Conversion","In_Conversion",(IF($G1940="Recycled Pre-Consumer","Recycled_Pre_Consumer",(IF($G1940="Recycled Post-Consumer","Recycled_Post_Consumer",(IF($G1940="Sustainably Sourced","Sustainably_sourced","")))))))))))))))),"")</f>
        <v/>
      </c>
      <c r="AE1940" s="13" t="e" cm="1">
        <f t="array" aca="1" ref="AE1940" ca="1">IF(INDIRECT("$F"&amp;$S1940)="","",IF(LEFT(INDIRECT("$F"&amp;$S1940),3)="GRS","GRS_RCS_RM",IF((LEFT(INDIRECT("$F"&amp;$S1940),3))="RCS","GRS_RCS_RM",IF(INDIRECT("$F"&amp;$S1940)="OCS (No Label)","OCS_Conversion_RM",IF(LEFT(INDIRECT("$F"&amp;$S1940),3)="OCS","OCS_RM",IF(RIGHT(INDIRECT("$F"&amp;$S1940),10)="conversion","GOTS_RM_conversion",IF((LEFT(INDIRECT("$F"&amp;$S1940),4))="GOTS","GOTS_RM","Responsible_RM")))))))</f>
        <v>#REF!</v>
      </c>
      <c r="AF1940" s="13" t="str" cm="1">
        <f t="array" aca="1" ref="AF1940" ca="1">IF($S1940="","",INDIRECT("$Z"&amp;$S1940))</f>
        <v/>
      </c>
      <c r="AG1940" s="155"/>
      <c r="AH1940" s="13" t="str" cm="1">
        <f t="array" aca="1" ref="AH1940" ca="1">IFERROR(INDIRECT("$ag"&amp;S1940),"")</f>
        <v/>
      </c>
      <c r="AI1940" s="13" t="e" cm="1">
        <f t="array" aca="1" ref="AI1940" ca="1">INDIRECT("O"&amp;S1939)</f>
        <v>#REF!</v>
      </c>
      <c r="AJ1940" s="13" t="str">
        <f>IF($I1940="","",INDEX('Raw Material'!$A$1:$J$75,MATCH(I1940,'Raw Material'!$A$1:$A$75,0),(MATCH(G1940,'Raw Material'!$A$1:$J$1,0))))</f>
        <v/>
      </c>
      <c r="AK1940" s="13" t="str">
        <f t="shared" si="868"/>
        <v>YANLIŞRM</v>
      </c>
      <c r="AL1940" s="153" t="str">
        <f t="shared" si="869"/>
        <v/>
      </c>
    </row>
    <row r="1941" spans="1:38" ht="16.5" customHeight="1">
      <c r="A1941" s="161"/>
      <c r="B1941" s="166"/>
      <c r="C1941" s="167"/>
      <c r="D1941" s="156"/>
      <c r="E1941" s="156"/>
      <c r="F1941" s="174"/>
      <c r="G1941" s="181"/>
      <c r="H1941" s="182"/>
      <c r="I1941" s="182"/>
      <c r="J1941" s="182"/>
      <c r="K1941" s="32"/>
      <c r="L1941" s="178"/>
      <c r="M1941" s="178"/>
      <c r="N1941" s="81"/>
      <c r="O1941" s="185"/>
      <c r="P1941" s="103"/>
      <c r="Q1941" s="84" t="str">
        <f t="shared" si="870"/>
        <v/>
      </c>
      <c r="R1941" s="159"/>
      <c r="S1941" s="28" t="str" cm="1">
        <f t="array" aca="1" ref="S1941" ca="1">IF(INDIRECT("A"&amp;114+$U1941)&lt;&gt;"",114+$U1941,"")</f>
        <v/>
      </c>
      <c r="T1941" s="28" t="str">
        <f t="shared" ca="1" si="871"/>
        <v>$B</v>
      </c>
      <c r="U1941" s="29">
        <f t="shared" si="877"/>
        <v>1824</v>
      </c>
      <c r="V1941" s="29">
        <v>152.25000000001199</v>
      </c>
      <c r="W1941" s="29">
        <f t="shared" si="882"/>
        <v>152</v>
      </c>
      <c r="X1941" s="41" t="str" cm="1">
        <f t="array" aca="1" ref="X1941" ca="1">IFERROR(INDEX('PC&amp;PD'!$A$1:$AP$15,ROW('PC&amp;PD'!$A$15),MATCH(INDIRECT(T1941),'PC&amp;PD'!$A$1:$AP$1,0)),"")</f>
        <v/>
      </c>
      <c r="Z1941" s="155"/>
      <c r="AA1941" s="13" t="str">
        <f t="shared" si="867"/>
        <v/>
      </c>
      <c r="AB1941" s="155"/>
      <c r="AC1941" s="13" t="str">
        <f t="shared" ca="1" si="872"/>
        <v>$AB</v>
      </c>
      <c r="AD1941" s="13" t="str" cm="1">
        <f t="array" aca="1" ref="AD1941" ca="1">IFERROR(IF((LEFT(INDIRECT("$F"&amp;$S1941),4))="GOTS",IF($G1941="Organic","GOTS_Organic_raw",(IF($G1941="Responsible","GOTS_Responsible",(IF($G1941="No Attribute (Conventional)","GOTS_conventional",(IF($G1941="Recycled Pre/Post-Consumer","GOTS_pre_post",(IF($G1941="In-Conversion","GOTS_in_conversion",(IF($G1941="Sustainably Sourced","Sustainably_sourced",""))))))))))),IF($G1941="Organic","Organic",(IF($G1941="Responsible","Responsible",(IF($G1941="No Attribute (Conventional)","No_Attribute_Conventional",(IF($G1941="Recycled Pre/Post-Consumer","Recycled_Pre_Post_Consumer",(IF($G1941="In-Conversion","In_Conversion",(IF($G1941="Recycled Pre-Consumer","Recycled_Pre_Consumer",(IF($G1941="Recycled Post-Consumer","Recycled_Post_Consumer",(IF($G1941="Sustainably Sourced","Sustainably_sourced","")))))))))))))))),"")</f>
        <v/>
      </c>
      <c r="AE1941" s="13" t="e" cm="1">
        <f t="array" aca="1" ref="AE1941" ca="1">IF(INDIRECT("$F"&amp;$S1941)="","",IF(LEFT(INDIRECT("$F"&amp;$S1941),3)="GRS","GRS_RCS_RM",IF((LEFT(INDIRECT("$F"&amp;$S1941),3))="RCS","GRS_RCS_RM",IF(INDIRECT("$F"&amp;$S1941)="OCS (No Label)","OCS_Conversion_RM",IF(LEFT(INDIRECT("$F"&amp;$S1941),3)="OCS","OCS_RM",IF(RIGHT(INDIRECT("$F"&amp;$S1941),10)="conversion","GOTS_RM_conversion",IF((LEFT(INDIRECT("$F"&amp;$S1941),4))="GOTS","GOTS_RM","Responsible_RM")))))))</f>
        <v>#REF!</v>
      </c>
      <c r="AF1941" s="13" t="str" cm="1">
        <f t="array" aca="1" ref="AF1941" ca="1">IF($S1941="","",INDIRECT("$Z"&amp;$S1941))</f>
        <v/>
      </c>
      <c r="AG1941" s="155"/>
      <c r="AH1941" s="13" t="str" cm="1">
        <f t="array" aca="1" ref="AH1941" ca="1">IFERROR(INDIRECT("$ag"&amp;S1941),"")</f>
        <v/>
      </c>
      <c r="AI1941" s="13" t="e" cm="1">
        <f t="array" aca="1" ref="AI1941" ca="1">INDIRECT("O"&amp;S1940)</f>
        <v>#REF!</v>
      </c>
      <c r="AJ1941" s="13" t="str">
        <f>IF($I1941="","",INDEX('Raw Material'!$A$1:$J$75,MATCH(I1941,'Raw Material'!$A$1:$A$75,0),(MATCH(G1941,'Raw Material'!$A$1:$J$1,0))))</f>
        <v/>
      </c>
      <c r="AK1941" s="13" t="str">
        <f t="shared" si="868"/>
        <v>YANLIŞRM</v>
      </c>
      <c r="AL1941" s="153" t="str">
        <f t="shared" si="869"/>
        <v/>
      </c>
    </row>
    <row r="1942" spans="1:38" ht="16.5" customHeight="1">
      <c r="A1942" s="161"/>
      <c r="B1942" s="166"/>
      <c r="C1942" s="167"/>
      <c r="D1942" s="156"/>
      <c r="E1942" s="156"/>
      <c r="F1942" s="174"/>
      <c r="G1942" s="181"/>
      <c r="H1942" s="182"/>
      <c r="I1942" s="182"/>
      <c r="J1942" s="182"/>
      <c r="K1942" s="32"/>
      <c r="L1942" s="178"/>
      <c r="M1942" s="178"/>
      <c r="N1942" s="81"/>
      <c r="O1942" s="185"/>
      <c r="P1942" s="103"/>
      <c r="Q1942" s="84" t="str">
        <f t="shared" si="870"/>
        <v/>
      </c>
      <c r="R1942" s="159"/>
      <c r="S1942" s="28" t="str" cm="1">
        <f t="array" aca="1" ref="S1942" ca="1">IF(INDIRECT("A"&amp;114+$U1942)&lt;&gt;"",114+$U1942,"")</f>
        <v/>
      </c>
      <c r="T1942" s="28" t="str">
        <f t="shared" ca="1" si="871"/>
        <v>$B</v>
      </c>
      <c r="U1942" s="29">
        <f t="shared" si="877"/>
        <v>1824</v>
      </c>
      <c r="V1942" s="29">
        <v>152.333333333345</v>
      </c>
      <c r="W1942" s="29">
        <f t="shared" si="882"/>
        <v>152</v>
      </c>
      <c r="X1942" s="41" t="str" cm="1">
        <f t="array" aca="1" ref="X1942" ca="1">IFERROR(INDEX('PC&amp;PD'!$A$1:$AP$15,ROW('PC&amp;PD'!$A$15),MATCH(INDIRECT(T1942),'PC&amp;PD'!$A$1:$AP$1,0)),"")</f>
        <v/>
      </c>
      <c r="Z1942" s="155"/>
      <c r="AA1942" s="13" t="str">
        <f t="shared" si="867"/>
        <v/>
      </c>
      <c r="AB1942" s="155"/>
      <c r="AC1942" s="13" t="str">
        <f t="shared" ca="1" si="872"/>
        <v>$AB</v>
      </c>
      <c r="AD1942" s="13" t="str" cm="1">
        <f t="array" aca="1" ref="AD1942" ca="1">IFERROR(IF((LEFT(INDIRECT("$F"&amp;$S1942),4))="GOTS",IF($G1942="Organic","GOTS_Organic_raw",(IF($G1942="Responsible","GOTS_Responsible",(IF($G1942="No Attribute (Conventional)","GOTS_conventional",(IF($G1942="Recycled Pre/Post-Consumer","GOTS_pre_post",(IF($G1942="In-Conversion","GOTS_in_conversion",(IF($G1942="Sustainably Sourced","Sustainably_sourced",""))))))))))),IF($G1942="Organic","Organic",(IF($G1942="Responsible","Responsible",(IF($G1942="No Attribute (Conventional)","No_Attribute_Conventional",(IF($G1942="Recycled Pre/Post-Consumer","Recycled_Pre_Post_Consumer",(IF($G1942="In-Conversion","In_Conversion",(IF($G1942="Recycled Pre-Consumer","Recycled_Pre_Consumer",(IF($G1942="Recycled Post-Consumer","Recycled_Post_Consumer",(IF($G1942="Sustainably Sourced","Sustainably_sourced","")))))))))))))))),"")</f>
        <v/>
      </c>
      <c r="AE1942" s="13" t="e" cm="1">
        <f t="array" aca="1" ref="AE1942" ca="1">IF(INDIRECT("$F"&amp;$S1942)="","",IF(LEFT(INDIRECT("$F"&amp;$S1942),3)="GRS","GRS_RCS_RM",IF((LEFT(INDIRECT("$F"&amp;$S1942),3))="RCS","GRS_RCS_RM",IF(INDIRECT("$F"&amp;$S1942)="OCS (No Label)","OCS_Conversion_RM",IF(LEFT(INDIRECT("$F"&amp;$S1942),3)="OCS","OCS_RM",IF(RIGHT(INDIRECT("$F"&amp;$S1942),10)="conversion","GOTS_RM_conversion",IF((LEFT(INDIRECT("$F"&amp;$S1942),4))="GOTS","GOTS_RM","Responsible_RM")))))))</f>
        <v>#REF!</v>
      </c>
      <c r="AF1942" s="13" t="str" cm="1">
        <f t="array" aca="1" ref="AF1942" ca="1">IF($S1942="","",INDIRECT("$Z"&amp;$S1942))</f>
        <v/>
      </c>
      <c r="AG1942" s="155"/>
      <c r="AH1942" s="13" t="str" cm="1">
        <f t="array" aca="1" ref="AH1942" ca="1">IFERROR(INDIRECT("$ag"&amp;S1942),"")</f>
        <v/>
      </c>
      <c r="AI1942" s="13" t="e" cm="1">
        <f t="array" aca="1" ref="AI1942" ca="1">INDIRECT("O"&amp;S1941)</f>
        <v>#REF!</v>
      </c>
      <c r="AJ1942" s="13" t="str">
        <f>IF($I1942="","",INDEX('Raw Material'!$A$1:$J$75,MATCH(I1942,'Raw Material'!$A$1:$A$75,0),(MATCH(G1942,'Raw Material'!$A$1:$J$1,0))))</f>
        <v/>
      </c>
      <c r="AK1942" s="13" t="str">
        <f t="shared" si="868"/>
        <v>YANLIŞRM</v>
      </c>
      <c r="AL1942" s="153" t="str">
        <f t="shared" si="869"/>
        <v/>
      </c>
    </row>
    <row r="1943" spans="1:38" ht="16.5" customHeight="1">
      <c r="A1943" s="161"/>
      <c r="B1943" s="166"/>
      <c r="C1943" s="167"/>
      <c r="D1943" s="156"/>
      <c r="E1943" s="156"/>
      <c r="F1943" s="174"/>
      <c r="G1943" s="181"/>
      <c r="H1943" s="182"/>
      <c r="I1943" s="182"/>
      <c r="J1943" s="182"/>
      <c r="K1943" s="32"/>
      <c r="L1943" s="178"/>
      <c r="M1943" s="178"/>
      <c r="N1943" s="81"/>
      <c r="O1943" s="185"/>
      <c r="P1943" s="103"/>
      <c r="Q1943" s="84" t="str">
        <f t="shared" si="870"/>
        <v/>
      </c>
      <c r="R1943" s="159"/>
      <c r="S1943" s="28" t="str" cm="1">
        <f t="array" aca="1" ref="S1943" ca="1">IF(INDIRECT("A"&amp;114+$U1943)&lt;&gt;"",114+$U1943,"")</f>
        <v/>
      </c>
      <c r="T1943" s="28" t="str">
        <f t="shared" ca="1" si="871"/>
        <v>$B</v>
      </c>
      <c r="U1943" s="29">
        <f t="shared" si="877"/>
        <v>1824</v>
      </c>
      <c r="V1943" s="29">
        <v>152.41666666667899</v>
      </c>
      <c r="W1943" s="29">
        <f t="shared" si="882"/>
        <v>152</v>
      </c>
      <c r="X1943" s="41" t="str" cm="1">
        <f t="array" aca="1" ref="X1943" ca="1">IFERROR(INDEX('PC&amp;PD'!$A$1:$AP$15,ROW('PC&amp;PD'!$A$15),MATCH(INDIRECT(T1943),'PC&amp;PD'!$A$1:$AP$1,0)),"")</f>
        <v/>
      </c>
      <c r="Z1943" s="155"/>
      <c r="AA1943" s="13" t="str">
        <f t="shared" si="867"/>
        <v/>
      </c>
      <c r="AB1943" s="155"/>
      <c r="AC1943" s="13" t="str">
        <f t="shared" ca="1" si="872"/>
        <v>$AB</v>
      </c>
      <c r="AD1943" s="13" t="str" cm="1">
        <f t="array" aca="1" ref="AD1943" ca="1">IFERROR(IF((LEFT(INDIRECT("$F"&amp;$S1943),4))="GOTS",IF($G1943="Organic","GOTS_Organic_raw",(IF($G1943="Responsible","GOTS_Responsible",(IF($G1943="No Attribute (Conventional)","GOTS_conventional",(IF($G1943="Recycled Pre/Post-Consumer","GOTS_pre_post",(IF($G1943="In-Conversion","GOTS_in_conversion",(IF($G1943="Sustainably Sourced","Sustainably_sourced",""))))))))))),IF($G1943="Organic","Organic",(IF($G1943="Responsible","Responsible",(IF($G1943="No Attribute (Conventional)","No_Attribute_Conventional",(IF($G1943="Recycled Pre/Post-Consumer","Recycled_Pre_Post_Consumer",(IF($G1943="In-Conversion","In_Conversion",(IF($G1943="Recycled Pre-Consumer","Recycled_Pre_Consumer",(IF($G1943="Recycled Post-Consumer","Recycled_Post_Consumer",(IF($G1943="Sustainably Sourced","Sustainably_sourced","")))))))))))))))),"")</f>
        <v/>
      </c>
      <c r="AE1943" s="13" t="e" cm="1">
        <f t="array" aca="1" ref="AE1943" ca="1">IF(INDIRECT("$F"&amp;$S1943)="","",IF(LEFT(INDIRECT("$F"&amp;$S1943),3)="GRS","GRS_RCS_RM",IF((LEFT(INDIRECT("$F"&amp;$S1943),3))="RCS","GRS_RCS_RM",IF(INDIRECT("$F"&amp;$S1943)="OCS (No Label)","OCS_Conversion_RM",IF(LEFT(INDIRECT("$F"&amp;$S1943),3)="OCS","OCS_RM",IF(RIGHT(INDIRECT("$F"&amp;$S1943),10)="conversion","GOTS_RM_conversion",IF((LEFT(INDIRECT("$F"&amp;$S1943),4))="GOTS","GOTS_RM","Responsible_RM")))))))</f>
        <v>#REF!</v>
      </c>
      <c r="AF1943" s="13" t="str" cm="1">
        <f t="array" aca="1" ref="AF1943" ca="1">IF($S1943="","",INDIRECT("$Z"&amp;$S1943))</f>
        <v/>
      </c>
      <c r="AG1943" s="155"/>
      <c r="AH1943" s="13" t="str" cm="1">
        <f t="array" aca="1" ref="AH1943" ca="1">IFERROR(INDIRECT("$ag"&amp;S1943),"")</f>
        <v/>
      </c>
      <c r="AI1943" s="13" t="e" cm="1">
        <f t="array" aca="1" ref="AI1943" ca="1">INDIRECT("O"&amp;S1942)</f>
        <v>#REF!</v>
      </c>
      <c r="AJ1943" s="13" t="str">
        <f>IF($I1943="","",INDEX('Raw Material'!$A$1:$J$75,MATCH(I1943,'Raw Material'!$A$1:$A$75,0),(MATCH(G1943,'Raw Material'!$A$1:$J$1,0))))</f>
        <v/>
      </c>
      <c r="AK1943" s="13" t="str">
        <f t="shared" si="868"/>
        <v>YANLIŞRM</v>
      </c>
      <c r="AL1943" s="153" t="str">
        <f t="shared" si="869"/>
        <v/>
      </c>
    </row>
    <row r="1944" spans="1:38" ht="16.5" customHeight="1">
      <c r="A1944" s="162"/>
      <c r="B1944" s="168"/>
      <c r="C1944" s="169"/>
      <c r="D1944" s="156"/>
      <c r="E1944" s="156"/>
      <c r="F1944" s="175"/>
      <c r="G1944" s="181"/>
      <c r="H1944" s="182"/>
      <c r="I1944" s="182"/>
      <c r="J1944" s="182"/>
      <c r="K1944" s="32"/>
      <c r="L1944" s="179"/>
      <c r="M1944" s="179"/>
      <c r="N1944" s="81"/>
      <c r="O1944" s="185"/>
      <c r="P1944" s="103"/>
      <c r="Q1944" s="84" t="str">
        <f t="shared" si="870"/>
        <v/>
      </c>
      <c r="R1944" s="159"/>
      <c r="S1944" s="28" t="str" cm="1">
        <f t="array" aca="1" ref="S1944" ca="1">IF(INDIRECT("A"&amp;114+$U1944)&lt;&gt;"",114+$U1944,"")</f>
        <v/>
      </c>
      <c r="T1944" s="28" t="str">
        <f t="shared" ca="1" si="871"/>
        <v>$B</v>
      </c>
      <c r="U1944" s="29">
        <f t="shared" si="877"/>
        <v>1824</v>
      </c>
      <c r="V1944" s="29">
        <v>152.50000000001199</v>
      </c>
      <c r="W1944" s="29">
        <f t="shared" si="882"/>
        <v>152</v>
      </c>
      <c r="X1944" s="41" t="str" cm="1">
        <f t="array" aca="1" ref="X1944" ca="1">IFERROR(INDEX('PC&amp;PD'!$A$1:$AP$15,ROW('PC&amp;PD'!$A$15),MATCH(INDIRECT(T1944),'PC&amp;PD'!$A$1:$AP$1,0)),"")</f>
        <v/>
      </c>
      <c r="Z1944" s="155"/>
      <c r="AA1944" s="13" t="str">
        <f t="shared" si="867"/>
        <v/>
      </c>
      <c r="AB1944" s="155"/>
      <c r="AC1944" s="13" t="str">
        <f t="shared" ca="1" si="872"/>
        <v>$AB</v>
      </c>
      <c r="AD1944" s="13" t="str" cm="1">
        <f t="array" aca="1" ref="AD1944" ca="1">IFERROR(IF((LEFT(INDIRECT("$F"&amp;$S1944),4))="GOTS",IF($G1944="Organic","GOTS_Organic_raw",(IF($G1944="Responsible","GOTS_Responsible",(IF($G1944="No Attribute (Conventional)","GOTS_conventional",(IF($G1944="Recycled Pre/Post-Consumer","GOTS_pre_post",(IF($G1944="In-Conversion","GOTS_in_conversion",(IF($G1944="Sustainably Sourced","Sustainably_sourced",""))))))))))),IF($G1944="Organic","Organic",(IF($G1944="Responsible","Responsible",(IF($G1944="No Attribute (Conventional)","No_Attribute_Conventional",(IF($G1944="Recycled Pre/Post-Consumer","Recycled_Pre_Post_Consumer",(IF($G1944="In-Conversion","In_Conversion",(IF($G1944="Recycled Pre-Consumer","Recycled_Pre_Consumer",(IF($G1944="Recycled Post-Consumer","Recycled_Post_Consumer",(IF($G1944="Sustainably Sourced","Sustainably_sourced","")))))))))))))))),"")</f>
        <v/>
      </c>
      <c r="AE1944" s="13" t="e" cm="1">
        <f t="array" aca="1" ref="AE1944" ca="1">IF(INDIRECT("$F"&amp;$S1944)="","",IF(LEFT(INDIRECT("$F"&amp;$S1944),3)="GRS","GRS_RCS_RM",IF((LEFT(INDIRECT("$F"&amp;$S1944),3))="RCS","GRS_RCS_RM",IF(INDIRECT("$F"&amp;$S1944)="OCS (No Label)","OCS_Conversion_RM",IF(LEFT(INDIRECT("$F"&amp;$S1944),3)="OCS","OCS_RM",IF(RIGHT(INDIRECT("$F"&amp;$S1944),10)="conversion","GOTS_RM_conversion",IF((LEFT(INDIRECT("$F"&amp;$S1944),4))="GOTS","GOTS_RM","Responsible_RM")))))))</f>
        <v>#REF!</v>
      </c>
      <c r="AF1944" s="13" t="str" cm="1">
        <f t="array" aca="1" ref="AF1944" ca="1">IF($S1944="","",INDIRECT("$Z"&amp;$S1944))</f>
        <v/>
      </c>
      <c r="AG1944" s="155"/>
      <c r="AH1944" s="13" t="str" cm="1">
        <f t="array" aca="1" ref="AH1944" ca="1">IFERROR(INDIRECT("$ag"&amp;S1944),"")</f>
        <v/>
      </c>
      <c r="AI1944" s="13" t="e" cm="1">
        <f t="array" aca="1" ref="AI1944" ca="1">INDIRECT("O"&amp;S1943)</f>
        <v>#REF!</v>
      </c>
      <c r="AJ1944" s="13" t="str">
        <f>IF($I1944="","",INDEX('Raw Material'!$A$1:$J$75,MATCH(I1944,'Raw Material'!$A$1:$A$75,0),(MATCH(G1944,'Raw Material'!$A$1:$J$1,0))))</f>
        <v/>
      </c>
      <c r="AK1944" s="13" t="str">
        <f t="shared" si="868"/>
        <v>YANLIŞRM</v>
      </c>
      <c r="AL1944" s="153" t="str">
        <f t="shared" si="869"/>
        <v/>
      </c>
    </row>
    <row r="1945" spans="1:38" ht="16.5" customHeight="1">
      <c r="A1945" s="162"/>
      <c r="B1945" s="168"/>
      <c r="C1945" s="169"/>
      <c r="D1945" s="156"/>
      <c r="E1945" s="156"/>
      <c r="F1945" s="175"/>
      <c r="G1945" s="181"/>
      <c r="H1945" s="182"/>
      <c r="I1945" s="182"/>
      <c r="J1945" s="182"/>
      <c r="K1945" s="32"/>
      <c r="L1945" s="179"/>
      <c r="M1945" s="179"/>
      <c r="N1945" s="81"/>
      <c r="O1945" s="185"/>
      <c r="P1945" s="103"/>
      <c r="Q1945" s="84" t="str">
        <f t="shared" si="870"/>
        <v/>
      </c>
      <c r="R1945" s="159"/>
      <c r="S1945" s="28" t="str" cm="1">
        <f t="array" aca="1" ref="S1945" ca="1">IF(INDIRECT("A"&amp;114+$U1945)&lt;&gt;"",114+$U1945,"")</f>
        <v/>
      </c>
      <c r="T1945" s="28" t="str">
        <f t="shared" ca="1" si="871"/>
        <v>$B</v>
      </c>
      <c r="U1945" s="29">
        <f t="shared" si="877"/>
        <v>1824</v>
      </c>
      <c r="V1945" s="29">
        <v>152.583333333345</v>
      </c>
      <c r="W1945" s="29">
        <f t="shared" si="882"/>
        <v>152</v>
      </c>
      <c r="X1945" s="41" t="str" cm="1">
        <f t="array" aca="1" ref="X1945" ca="1">IFERROR(INDEX('PC&amp;PD'!$A$1:$AP$15,ROW('PC&amp;PD'!$A$15),MATCH(INDIRECT(T1945),'PC&amp;PD'!$A$1:$AP$1,0)),"")</f>
        <v/>
      </c>
      <c r="Z1945" s="155"/>
      <c r="AA1945" s="13" t="str">
        <f t="shared" si="867"/>
        <v/>
      </c>
      <c r="AB1945" s="155"/>
      <c r="AC1945" s="13" t="str">
        <f t="shared" ca="1" si="872"/>
        <v>$AB</v>
      </c>
      <c r="AD1945" s="13" t="str" cm="1">
        <f t="array" aca="1" ref="AD1945" ca="1">IFERROR(IF((LEFT(INDIRECT("$F"&amp;$S1945),4))="GOTS",IF($G1945="Organic","GOTS_Organic_raw",(IF($G1945="Responsible","GOTS_Responsible",(IF($G1945="No Attribute (Conventional)","GOTS_conventional",(IF($G1945="Recycled Pre/Post-Consumer","GOTS_pre_post",(IF($G1945="In-Conversion","GOTS_in_conversion",(IF($G1945="Sustainably Sourced","Sustainably_sourced",""))))))))))),IF($G1945="Organic","Organic",(IF($G1945="Responsible","Responsible",(IF($G1945="No Attribute (Conventional)","No_Attribute_Conventional",(IF($G1945="Recycled Pre/Post-Consumer","Recycled_Pre_Post_Consumer",(IF($G1945="In-Conversion","In_Conversion",(IF($G1945="Recycled Pre-Consumer","Recycled_Pre_Consumer",(IF($G1945="Recycled Post-Consumer","Recycled_Post_Consumer",(IF($G1945="Sustainably Sourced","Sustainably_sourced","")))))))))))))))),"")</f>
        <v/>
      </c>
      <c r="AE1945" s="13" t="e" cm="1">
        <f t="array" aca="1" ref="AE1945" ca="1">IF(INDIRECT("$F"&amp;$S1945)="","",IF(LEFT(INDIRECT("$F"&amp;$S1945),3)="GRS","GRS_RCS_RM",IF((LEFT(INDIRECT("$F"&amp;$S1945),3))="RCS","GRS_RCS_RM",IF(INDIRECT("$F"&amp;$S1945)="OCS (No Label)","OCS_Conversion_RM",IF(LEFT(INDIRECT("$F"&amp;$S1945),3)="OCS","OCS_RM",IF(RIGHT(INDIRECT("$F"&amp;$S1945),10)="conversion","GOTS_RM_conversion",IF((LEFT(INDIRECT("$F"&amp;$S1945),4))="GOTS","GOTS_RM","Responsible_RM")))))))</f>
        <v>#REF!</v>
      </c>
      <c r="AF1945" s="13" t="str" cm="1">
        <f t="array" aca="1" ref="AF1945" ca="1">IF($S1945="","",INDIRECT("$Z"&amp;$S1945))</f>
        <v/>
      </c>
      <c r="AG1945" s="155"/>
      <c r="AH1945" s="13" t="str" cm="1">
        <f t="array" aca="1" ref="AH1945" ca="1">IFERROR(INDIRECT("$ag"&amp;S1945),"")</f>
        <v/>
      </c>
      <c r="AI1945" s="13" t="e" cm="1">
        <f t="array" aca="1" ref="AI1945" ca="1">INDIRECT("O"&amp;S1944)</f>
        <v>#REF!</v>
      </c>
      <c r="AJ1945" s="13" t="str">
        <f>IF($I1945="","",INDEX('Raw Material'!$A$1:$J$75,MATCH(I1945,'Raw Material'!$A$1:$A$75,0),(MATCH(G1945,'Raw Material'!$A$1:$J$1,0))))</f>
        <v/>
      </c>
      <c r="AK1945" s="13" t="str">
        <f t="shared" si="868"/>
        <v>YANLIŞRM</v>
      </c>
      <c r="AL1945" s="153" t="str">
        <f t="shared" si="869"/>
        <v/>
      </c>
    </row>
    <row r="1946" spans="1:38" ht="16.5" customHeight="1">
      <c r="A1946" s="162"/>
      <c r="B1946" s="168"/>
      <c r="C1946" s="169"/>
      <c r="D1946" s="156"/>
      <c r="E1946" s="156"/>
      <c r="F1946" s="175"/>
      <c r="G1946" s="181"/>
      <c r="H1946" s="182"/>
      <c r="I1946" s="182"/>
      <c r="J1946" s="182"/>
      <c r="K1946" s="32"/>
      <c r="L1946" s="179"/>
      <c r="M1946" s="179"/>
      <c r="N1946" s="81"/>
      <c r="O1946" s="185"/>
      <c r="P1946" s="103"/>
      <c r="Q1946" s="84" t="str">
        <f t="shared" si="870"/>
        <v/>
      </c>
      <c r="R1946" s="159"/>
      <c r="S1946" s="28" t="str" cm="1">
        <f t="array" aca="1" ref="S1946" ca="1">IF(INDIRECT("A"&amp;114+$U1946)&lt;&gt;"",114+$U1946,"")</f>
        <v/>
      </c>
      <c r="T1946" s="28" t="str">
        <f t="shared" ca="1" si="871"/>
        <v>$B</v>
      </c>
      <c r="U1946" s="29">
        <f t="shared" si="877"/>
        <v>1824</v>
      </c>
      <c r="V1946" s="29">
        <v>152.66666666667899</v>
      </c>
      <c r="W1946" s="29">
        <f t="shared" si="882"/>
        <v>152</v>
      </c>
      <c r="X1946" s="41" t="str" cm="1">
        <f t="array" aca="1" ref="X1946" ca="1">IFERROR(INDEX('PC&amp;PD'!$A$1:$AP$15,ROW('PC&amp;PD'!$A$15),MATCH(INDIRECT(T1946),'PC&amp;PD'!$A$1:$AP$1,0)),"")</f>
        <v/>
      </c>
      <c r="Z1946" s="155"/>
      <c r="AA1946" s="13" t="str">
        <f t="shared" si="867"/>
        <v/>
      </c>
      <c r="AB1946" s="155"/>
      <c r="AC1946" s="13" t="str">
        <f t="shared" ca="1" si="872"/>
        <v>$AB</v>
      </c>
      <c r="AD1946" s="13" t="str" cm="1">
        <f t="array" aca="1" ref="AD1946" ca="1">IFERROR(IF((LEFT(INDIRECT("$F"&amp;$S1946),4))="GOTS",IF($G1946="Organic","GOTS_Organic_raw",(IF($G1946="Responsible","GOTS_Responsible",(IF($G1946="No Attribute (Conventional)","GOTS_conventional",(IF($G1946="Recycled Pre/Post-Consumer","GOTS_pre_post",(IF($G1946="In-Conversion","GOTS_in_conversion",(IF($G1946="Sustainably Sourced","Sustainably_sourced",""))))))))))),IF($G1946="Organic","Organic",(IF($G1946="Responsible","Responsible",(IF($G1946="No Attribute (Conventional)","No_Attribute_Conventional",(IF($G1946="Recycled Pre/Post-Consumer","Recycled_Pre_Post_Consumer",(IF($G1946="In-Conversion","In_Conversion",(IF($G1946="Recycled Pre-Consumer","Recycled_Pre_Consumer",(IF($G1946="Recycled Post-Consumer","Recycled_Post_Consumer",(IF($G1946="Sustainably Sourced","Sustainably_sourced","")))))))))))))))),"")</f>
        <v/>
      </c>
      <c r="AE1946" s="13" t="e" cm="1">
        <f t="array" aca="1" ref="AE1946" ca="1">IF(INDIRECT("$F"&amp;$S1946)="","",IF(LEFT(INDIRECT("$F"&amp;$S1946),3)="GRS","GRS_RCS_RM",IF((LEFT(INDIRECT("$F"&amp;$S1946),3))="RCS","GRS_RCS_RM",IF(INDIRECT("$F"&amp;$S1946)="OCS (No Label)","OCS_Conversion_RM",IF(LEFT(INDIRECT("$F"&amp;$S1946),3)="OCS","OCS_RM",IF(RIGHT(INDIRECT("$F"&amp;$S1946),10)="conversion","GOTS_RM_conversion",IF((LEFT(INDIRECT("$F"&amp;$S1946),4))="GOTS","GOTS_RM","Responsible_RM")))))))</f>
        <v>#REF!</v>
      </c>
      <c r="AF1946" s="13" t="str" cm="1">
        <f t="array" aca="1" ref="AF1946" ca="1">IF($S1946="","",INDIRECT("$Z"&amp;$S1946))</f>
        <v/>
      </c>
      <c r="AG1946" s="155"/>
      <c r="AH1946" s="13" t="str" cm="1">
        <f t="array" aca="1" ref="AH1946" ca="1">IFERROR(INDIRECT("$ag"&amp;S1946),"")</f>
        <v/>
      </c>
      <c r="AI1946" s="13" t="e" cm="1">
        <f t="array" aca="1" ref="AI1946" ca="1">INDIRECT("O"&amp;S1945)</f>
        <v>#REF!</v>
      </c>
      <c r="AJ1946" s="13" t="str">
        <f>IF($I1946="","",INDEX('Raw Material'!$A$1:$J$75,MATCH(I1946,'Raw Material'!$A$1:$A$75,0),(MATCH(G1946,'Raw Material'!$A$1:$J$1,0))))</f>
        <v/>
      </c>
      <c r="AK1946" s="13" t="str">
        <f t="shared" si="868"/>
        <v>YANLIŞRM</v>
      </c>
      <c r="AL1946" s="153" t="str">
        <f t="shared" si="869"/>
        <v/>
      </c>
    </row>
    <row r="1947" spans="1:38" ht="16.5" customHeight="1">
      <c r="A1947" s="162"/>
      <c r="B1947" s="168"/>
      <c r="C1947" s="169"/>
      <c r="D1947" s="156"/>
      <c r="E1947" s="156"/>
      <c r="F1947" s="175"/>
      <c r="G1947" s="181"/>
      <c r="H1947" s="182"/>
      <c r="I1947" s="182"/>
      <c r="J1947" s="182"/>
      <c r="K1947" s="32"/>
      <c r="L1947" s="179"/>
      <c r="M1947" s="179"/>
      <c r="N1947" s="81"/>
      <c r="O1947" s="185"/>
      <c r="P1947" s="103"/>
      <c r="Q1947" s="84" t="str">
        <f t="shared" si="870"/>
        <v/>
      </c>
      <c r="R1947" s="159"/>
      <c r="S1947" s="28" t="str" cm="1">
        <f t="array" aca="1" ref="S1947" ca="1">IF(INDIRECT("A"&amp;114+$U1947)&lt;&gt;"",114+$U1947,"")</f>
        <v/>
      </c>
      <c r="T1947" s="28" t="str">
        <f t="shared" ca="1" si="871"/>
        <v>$B</v>
      </c>
      <c r="U1947" s="29">
        <f t="shared" si="877"/>
        <v>1824</v>
      </c>
      <c r="V1947" s="29">
        <v>152.75000000001199</v>
      </c>
      <c r="W1947" s="29">
        <f t="shared" si="882"/>
        <v>152</v>
      </c>
      <c r="X1947" s="41" t="str" cm="1">
        <f t="array" aca="1" ref="X1947" ca="1">IFERROR(INDEX('PC&amp;PD'!$A$1:$AP$15,ROW('PC&amp;PD'!$A$15),MATCH(INDIRECT(T1947),'PC&amp;PD'!$A$1:$AP$1,0)),"")</f>
        <v/>
      </c>
      <c r="Z1947" s="155"/>
      <c r="AA1947" s="13" t="str">
        <f t="shared" si="867"/>
        <v/>
      </c>
      <c r="AB1947" s="155"/>
      <c r="AC1947" s="13" t="str">
        <f t="shared" ca="1" si="872"/>
        <v>$AB</v>
      </c>
      <c r="AD1947" s="13" t="str" cm="1">
        <f t="array" aca="1" ref="AD1947" ca="1">IFERROR(IF((LEFT(INDIRECT("$F"&amp;$S1947),4))="GOTS",IF($G1947="Organic","GOTS_Organic_raw",(IF($G1947="Responsible","GOTS_Responsible",(IF($G1947="No Attribute (Conventional)","GOTS_conventional",(IF($G1947="Recycled Pre/Post-Consumer","GOTS_pre_post",(IF($G1947="In-Conversion","GOTS_in_conversion",(IF($G1947="Sustainably Sourced","Sustainably_sourced",""))))))))))),IF($G1947="Organic","Organic",(IF($G1947="Responsible","Responsible",(IF($G1947="No Attribute (Conventional)","No_Attribute_Conventional",(IF($G1947="Recycled Pre/Post-Consumer","Recycled_Pre_Post_Consumer",(IF($G1947="In-Conversion","In_Conversion",(IF($G1947="Recycled Pre-Consumer","Recycled_Pre_Consumer",(IF($G1947="Recycled Post-Consumer","Recycled_Post_Consumer",(IF($G1947="Sustainably Sourced","Sustainably_sourced","")))))))))))))))),"")</f>
        <v/>
      </c>
      <c r="AE1947" s="13" t="e" cm="1">
        <f t="array" aca="1" ref="AE1947" ca="1">IF(INDIRECT("$F"&amp;$S1947)="","",IF(LEFT(INDIRECT("$F"&amp;$S1947),3)="GRS","GRS_RCS_RM",IF((LEFT(INDIRECT("$F"&amp;$S1947),3))="RCS","GRS_RCS_RM",IF(INDIRECT("$F"&amp;$S1947)="OCS (No Label)","OCS_Conversion_RM",IF(LEFT(INDIRECT("$F"&amp;$S1947),3)="OCS","OCS_RM",IF(RIGHT(INDIRECT("$F"&amp;$S1947),10)="conversion","GOTS_RM_conversion",IF((LEFT(INDIRECT("$F"&amp;$S1947),4))="GOTS","GOTS_RM","Responsible_RM")))))))</f>
        <v>#REF!</v>
      </c>
      <c r="AF1947" s="13" t="str" cm="1">
        <f t="array" aca="1" ref="AF1947" ca="1">IF($S1947="","",INDIRECT("$Z"&amp;$S1947))</f>
        <v/>
      </c>
      <c r="AG1947" s="155"/>
      <c r="AH1947" s="13" t="str" cm="1">
        <f t="array" aca="1" ref="AH1947" ca="1">IFERROR(INDIRECT("$ag"&amp;S1947),"")</f>
        <v/>
      </c>
      <c r="AI1947" s="13" t="e" cm="1">
        <f t="array" aca="1" ref="AI1947" ca="1">INDIRECT("O"&amp;S1946)</f>
        <v>#REF!</v>
      </c>
      <c r="AJ1947" s="13" t="str">
        <f>IF($I1947="","",INDEX('Raw Material'!$A$1:$J$75,MATCH(I1947,'Raw Material'!$A$1:$A$75,0),(MATCH(G1947,'Raw Material'!$A$1:$J$1,0))))</f>
        <v/>
      </c>
      <c r="AK1947" s="13" t="str">
        <f t="shared" si="868"/>
        <v>YANLIŞRM</v>
      </c>
      <c r="AL1947" s="153" t="str">
        <f t="shared" si="869"/>
        <v/>
      </c>
    </row>
    <row r="1948" spans="1:38" ht="16.5" customHeight="1">
      <c r="A1948" s="162"/>
      <c r="B1948" s="168"/>
      <c r="C1948" s="169"/>
      <c r="D1948" s="156"/>
      <c r="E1948" s="156"/>
      <c r="F1948" s="175"/>
      <c r="G1948" s="181"/>
      <c r="H1948" s="182"/>
      <c r="I1948" s="182"/>
      <c r="J1948" s="182"/>
      <c r="K1948" s="32"/>
      <c r="L1948" s="179"/>
      <c r="M1948" s="179"/>
      <c r="N1948" s="81"/>
      <c r="O1948" s="185"/>
      <c r="P1948" s="103"/>
      <c r="Q1948" s="84" t="str">
        <f t="shared" si="870"/>
        <v/>
      </c>
      <c r="R1948" s="159"/>
      <c r="S1948" s="28" t="str" cm="1">
        <f t="array" aca="1" ref="S1948" ca="1">IF(INDIRECT("A"&amp;114+$U1948)&lt;&gt;"",114+$U1948,"")</f>
        <v/>
      </c>
      <c r="T1948" s="28" t="str">
        <f t="shared" ca="1" si="871"/>
        <v>$B</v>
      </c>
      <c r="U1948" s="29">
        <f t="shared" si="877"/>
        <v>1824</v>
      </c>
      <c r="V1948" s="29">
        <v>152.833333333345</v>
      </c>
      <c r="W1948" s="29">
        <f t="shared" si="882"/>
        <v>152</v>
      </c>
      <c r="X1948" s="41" t="str" cm="1">
        <f t="array" aca="1" ref="X1948" ca="1">IFERROR(INDEX('PC&amp;PD'!$A$1:$AP$15,ROW('PC&amp;PD'!$A$15),MATCH(INDIRECT(T1948),'PC&amp;PD'!$A$1:$AP$1,0)),"")</f>
        <v/>
      </c>
      <c r="Z1948" s="155"/>
      <c r="AA1948" s="13" t="str">
        <f t="shared" si="867"/>
        <v/>
      </c>
      <c r="AB1948" s="155"/>
      <c r="AC1948" s="13" t="str">
        <f t="shared" ca="1" si="872"/>
        <v>$AB</v>
      </c>
      <c r="AD1948" s="13" t="str" cm="1">
        <f t="array" aca="1" ref="AD1948" ca="1">IFERROR(IF((LEFT(INDIRECT("$F"&amp;$S1948),4))="GOTS",IF($G1948="Organic","GOTS_Organic_raw",(IF($G1948="Responsible","GOTS_Responsible",(IF($G1948="No Attribute (Conventional)","GOTS_conventional",(IF($G1948="Recycled Pre/Post-Consumer","GOTS_pre_post",(IF($G1948="In-Conversion","GOTS_in_conversion",(IF($G1948="Sustainably Sourced","Sustainably_sourced",""))))))))))),IF($G1948="Organic","Organic",(IF($G1948="Responsible","Responsible",(IF($G1948="No Attribute (Conventional)","No_Attribute_Conventional",(IF($G1948="Recycled Pre/Post-Consumer","Recycled_Pre_Post_Consumer",(IF($G1948="In-Conversion","In_Conversion",(IF($G1948="Recycled Pre-Consumer","Recycled_Pre_Consumer",(IF($G1948="Recycled Post-Consumer","Recycled_Post_Consumer",(IF($G1948="Sustainably Sourced","Sustainably_sourced","")))))))))))))))),"")</f>
        <v/>
      </c>
      <c r="AE1948" s="13" t="e" cm="1">
        <f t="array" aca="1" ref="AE1948" ca="1">IF(INDIRECT("$F"&amp;$S1948)="","",IF(LEFT(INDIRECT("$F"&amp;$S1948),3)="GRS","GRS_RCS_RM",IF((LEFT(INDIRECT("$F"&amp;$S1948),3))="RCS","GRS_RCS_RM",IF(INDIRECT("$F"&amp;$S1948)="OCS (No Label)","OCS_Conversion_RM",IF(LEFT(INDIRECT("$F"&amp;$S1948),3)="OCS","OCS_RM",IF(RIGHT(INDIRECT("$F"&amp;$S1948),10)="conversion","GOTS_RM_conversion",IF((LEFT(INDIRECT("$F"&amp;$S1948),4))="GOTS","GOTS_RM","Responsible_RM")))))))</f>
        <v>#REF!</v>
      </c>
      <c r="AF1948" s="13" t="str" cm="1">
        <f t="array" aca="1" ref="AF1948" ca="1">IF($S1948="","",INDIRECT("$Z"&amp;$S1948))</f>
        <v/>
      </c>
      <c r="AG1948" s="155"/>
      <c r="AH1948" s="13" t="str" cm="1">
        <f t="array" aca="1" ref="AH1948" ca="1">IFERROR(INDIRECT("$ag"&amp;S1948),"")</f>
        <v/>
      </c>
      <c r="AI1948" s="13" t="e" cm="1">
        <f t="array" aca="1" ref="AI1948" ca="1">INDIRECT("O"&amp;S1947)</f>
        <v>#REF!</v>
      </c>
      <c r="AJ1948" s="13" t="str">
        <f>IF($I1948="","",INDEX('Raw Material'!$A$1:$J$75,MATCH(I1948,'Raw Material'!$A$1:$A$75,0),(MATCH(G1948,'Raw Material'!$A$1:$J$1,0))))</f>
        <v/>
      </c>
      <c r="AK1948" s="13" t="str">
        <f t="shared" si="868"/>
        <v>YANLIŞRM</v>
      </c>
      <c r="AL1948" s="153" t="str">
        <f t="shared" si="869"/>
        <v/>
      </c>
    </row>
    <row r="1949" spans="1:38" ht="16.5" customHeight="1" thickBot="1">
      <c r="A1949" s="163"/>
      <c r="B1949" s="170"/>
      <c r="C1949" s="171"/>
      <c r="D1949" s="156"/>
      <c r="E1949" s="156"/>
      <c r="F1949" s="176"/>
      <c r="G1949" s="157"/>
      <c r="H1949" s="158"/>
      <c r="I1949" s="158"/>
      <c r="J1949" s="158"/>
      <c r="K1949" s="33"/>
      <c r="L1949" s="180"/>
      <c r="M1949" s="180"/>
      <c r="N1949" s="82"/>
      <c r="O1949" s="186"/>
      <c r="P1949" s="103"/>
      <c r="Q1949" s="84" t="str">
        <f t="shared" si="870"/>
        <v/>
      </c>
      <c r="R1949" s="159"/>
      <c r="S1949" s="28" t="str" cm="1">
        <f t="array" aca="1" ref="S1949" ca="1">IF(INDIRECT("A"&amp;114+$U1949)&lt;&gt;"",114+$U1949,"")</f>
        <v/>
      </c>
      <c r="T1949" s="28" t="str">
        <f t="shared" ca="1" si="871"/>
        <v>$B</v>
      </c>
      <c r="U1949" s="29">
        <f t="shared" si="877"/>
        <v>1824</v>
      </c>
      <c r="V1949" s="29">
        <v>152.91666666667899</v>
      </c>
      <c r="W1949" s="29">
        <f t="shared" si="882"/>
        <v>152</v>
      </c>
      <c r="X1949" s="41" t="str" cm="1">
        <f t="array" aca="1" ref="X1949" ca="1">IFERROR(INDEX('PC&amp;PD'!$A$1:$AP$15,ROW('PC&amp;PD'!$A$15),MATCH(INDIRECT(T1949),'PC&amp;PD'!$A$1:$AP$1,0)),"")</f>
        <v/>
      </c>
      <c r="Z1949" s="155"/>
      <c r="AA1949" s="13" t="str">
        <f t="shared" si="867"/>
        <v/>
      </c>
      <c r="AB1949" s="155"/>
      <c r="AC1949" s="13" t="str">
        <f t="shared" ca="1" si="872"/>
        <v>$AB</v>
      </c>
      <c r="AD1949" s="13" t="str" cm="1">
        <f t="array" aca="1" ref="AD1949" ca="1">IFERROR(IF((LEFT(INDIRECT("$F"&amp;$S1949),4))="GOTS",IF($G1949="Organic","GOTS_Organic_raw",(IF($G1949="Responsible","GOTS_Responsible",(IF($G1949="No Attribute (Conventional)","GOTS_conventional",(IF($G1949="Recycled Pre/Post-Consumer","GOTS_pre_post",(IF($G1949="In-Conversion","GOTS_in_conversion",(IF($G1949="Sustainably Sourced","Sustainably_sourced",""))))))))))),IF($G1949="Organic","Organic",(IF($G1949="Responsible","Responsible",(IF($G1949="No Attribute (Conventional)","No_Attribute_Conventional",(IF($G1949="Recycled Pre/Post-Consumer","Recycled_Pre_Post_Consumer",(IF($G1949="In-Conversion","In_Conversion",(IF($G1949="Recycled Pre-Consumer","Recycled_Pre_Consumer",(IF($G1949="Recycled Post-Consumer","Recycled_Post_Consumer",(IF($G1949="Sustainably Sourced","Sustainably_sourced","")))))))))))))))),"")</f>
        <v/>
      </c>
      <c r="AE1949" s="13" t="e" cm="1">
        <f t="array" aca="1" ref="AE1949" ca="1">IF(INDIRECT("$F"&amp;$S1949)="","",IF(LEFT(INDIRECT("$F"&amp;$S1949),3)="GRS","GRS_RCS_RM",IF((LEFT(INDIRECT("$F"&amp;$S1949),3))="RCS","GRS_RCS_RM",IF(INDIRECT("$F"&amp;$S1949)="OCS (No Label)","OCS_Conversion_RM",IF(LEFT(INDIRECT("$F"&amp;$S1949),3)="OCS","OCS_RM",IF(RIGHT(INDIRECT("$F"&amp;$S1949),10)="conversion","GOTS_RM_conversion",IF((LEFT(INDIRECT("$F"&amp;$S1949),4))="GOTS","GOTS_RM","Responsible_RM")))))))</f>
        <v>#REF!</v>
      </c>
      <c r="AF1949" s="13" t="str" cm="1">
        <f t="array" aca="1" ref="AF1949" ca="1">IF($S1949="","",INDIRECT("$Z"&amp;$S1949))</f>
        <v/>
      </c>
      <c r="AG1949" s="155"/>
      <c r="AH1949" s="13" t="str" cm="1">
        <f t="array" aca="1" ref="AH1949" ca="1">IFERROR(INDIRECT("$ag"&amp;S1949),"")</f>
        <v/>
      </c>
      <c r="AI1949" s="13" t="e" cm="1">
        <f t="array" aca="1" ref="AI1949" ca="1">INDIRECT("O"&amp;S1948)</f>
        <v>#REF!</v>
      </c>
      <c r="AJ1949" s="13" t="str">
        <f>IF($I1949="","",INDEX('Raw Material'!$A$1:$J$75,MATCH(I1949,'Raw Material'!$A$1:$A$75,0),(MATCH(G1949,'Raw Material'!$A$1:$J$1,0))))</f>
        <v/>
      </c>
      <c r="AK1949" s="13" t="str">
        <f t="shared" si="868"/>
        <v>YANLIŞRM</v>
      </c>
      <c r="AL1949" s="153" t="str">
        <f t="shared" si="869"/>
        <v/>
      </c>
    </row>
    <row r="1950" spans="1:38" ht="16.5" customHeight="1">
      <c r="A1950" s="160" t="str">
        <f>IF(B1950="","",COUNTA($B$114:$B1950))</f>
        <v/>
      </c>
      <c r="B1950" s="164"/>
      <c r="C1950" s="165"/>
      <c r="D1950" s="183"/>
      <c r="E1950" s="183"/>
      <c r="F1950" s="172"/>
      <c r="G1950" s="212"/>
      <c r="H1950" s="206"/>
      <c r="I1950" s="206"/>
      <c r="J1950" s="206"/>
      <c r="K1950" s="31"/>
      <c r="L1950" s="177" t="str">
        <f t="shared" ref="L1950" si="887">IF(R1950="","",LEFT(R1950,LEN(R1950)-2))</f>
        <v/>
      </c>
      <c r="M1950" s="177"/>
      <c r="N1950" s="80"/>
      <c r="O1950" s="184"/>
      <c r="P1950" s="103"/>
      <c r="Q1950" s="84" t="str">
        <f t="shared" si="870"/>
        <v/>
      </c>
      <c r="R1950" s="159" t="str">
        <f t="shared" ref="R1950" si="888">CONCATENATE($Q1950,Q1951,Q1952,Q1953,Q1954,Q1955,$Q1956,$Q1957,$Q1958,$Q1959,Q1960,Q1961)</f>
        <v/>
      </c>
      <c r="S1950" s="28" t="str" cm="1">
        <f t="array" aca="1" ref="S1950" ca="1">IF(INDIRECT("A"&amp;114+$U1950)&lt;&gt;"",114+$U1950,"")</f>
        <v/>
      </c>
      <c r="T1950" s="28" t="str">
        <f t="shared" ca="1" si="871"/>
        <v>$B</v>
      </c>
      <c r="U1950" s="29">
        <f t="shared" si="877"/>
        <v>1836</v>
      </c>
      <c r="V1950" s="29">
        <v>153.00000000001199</v>
      </c>
      <c r="W1950" s="29">
        <f t="shared" si="882"/>
        <v>153</v>
      </c>
      <c r="X1950" s="41" t="str" cm="1">
        <f t="array" aca="1" ref="X1950" ca="1">IFERROR(INDEX('PC&amp;PD'!$A$1:$AP$15,ROW('PC&amp;PD'!$A$15),MATCH(INDIRECT(T1950),'PC&amp;PD'!$A$1:$AP$1,0)),"")</f>
        <v/>
      </c>
      <c r="Z1950" s="155" t="str">
        <f t="shared" ref="Z1950" si="889">IFERROR(IF($F1950="OCS 100","OCS (OCS 100)",IF($F1950="OCS Blended","OCS (OCS Blended)",IF($F1950="OCS (No Label)","OCS (No Label)",IF($F1950="RCS 100","RCS (RCS 100)",IF($F1950="RCS Blended","RCS (RCS Blended)",IF($F1950="GRS","GRS (GRS)",IF($F1950="GRS (No Label)", "GRS (No Label)",IF($F1950="RDS","RDS (RDS)",IF($F1950="RWS","RWS (RWS)",IF($F1950="RAS","RAS (RAS)",IF($F1950="RMS","RMS (RMS)",IF($F1950="GOTS Organic","GOTS (Organic)",IF($F1950="GOTS Made with organic","GOTS (Made with Organic)",IF($F1950="GOTS Organic - in conversion","GOTS (Organic - In Conversion)",IF($F1950="GOTS Made with organic - in conversion","GOTS (Made with Organic - In Conversion)",""))))))))))))))),"")</f>
        <v/>
      </c>
      <c r="AA1950" s="13" t="str">
        <f t="shared" si="867"/>
        <v/>
      </c>
      <c r="AB1950" s="155" t="str">
        <f t="shared" ref="AB1950" si="890">IFERROR(IF($F1950="OCS 100", "OCS_100",IF($F1950="OCS Blended", "OCS_Blended",IF($F1950="OCS (No Label)", "OCS_No_Label",IF($F1950="RCS 100", "RCS_100",IF($F1950="RCS Blended","RCS_Blended",IF($F1950="GRS","GRS",IF($F1950="GRS (No Label)", "GRS_No_Label",IF($F1950="RDS","RDS",IF($F1950="RWS","RWS",IF($F1950="RMS","RMS",IF($F1950="GOTS Organic","GOTS_Organic",IF($F1950="GOTS Made with organic","GOTS_Made_with_organic",IF($F1950="GOTS Organic - in conversion","GOTS_Organic_in_Conversion",IF($F1950="GOTS Made with organic - in conversion","GOTS_Made_with_Organic_in_Conversion",IF($F1950="RAS","RAS",""))))))))))))))),"")</f>
        <v/>
      </c>
      <c r="AC1950" s="13" t="str">
        <f t="shared" ca="1" si="872"/>
        <v>$AB</v>
      </c>
      <c r="AD1950" s="13" t="str" cm="1">
        <f t="array" aca="1" ref="AD1950" ca="1">IFERROR(IF((LEFT(INDIRECT("$F"&amp;$S1950),4))="GOTS",IF($G1950="Organic","GOTS_Organic_raw",(IF($G1950="Responsible","GOTS_Responsible",(IF($G1950="No Attribute (Conventional)","GOTS_conventional",(IF($G1950="Recycled Pre/Post-Consumer","GOTS_pre_post",(IF($G1950="In-Conversion","GOTS_in_conversion",(IF($G1950="Sustainably Sourced","Sustainably_sourced",""))))))))))),IF($G1950="Organic","Organic",(IF($G1950="Responsible","Responsible",(IF($G1950="No Attribute (Conventional)","No_Attribute_Conventional",(IF($G1950="Recycled Pre/Post-Consumer","Recycled_Pre_Post_Consumer",(IF($G1950="In-Conversion","In_Conversion",(IF($G1950="Recycled Pre-Consumer","Recycled_Pre_Consumer",(IF($G1950="Recycled Post-Consumer","Recycled_Post_Consumer",(IF($G1950="Sustainably Sourced","Sustainably_sourced","")))))))))))))))),"")</f>
        <v/>
      </c>
      <c r="AE1950" s="13" t="e" cm="1">
        <f t="array" aca="1" ref="AE1950" ca="1">IF(INDIRECT("$F"&amp;$S1950)="","",IF(LEFT(INDIRECT("$F"&amp;$S1950),3)="GRS","GRS_RCS_RM",IF((LEFT(INDIRECT("$F"&amp;$S1950),3))="RCS","GRS_RCS_RM",IF(INDIRECT("$F"&amp;$S1950)="OCS (No Label)","OCS_Conversion_RM",IF(LEFT(INDIRECT("$F"&amp;$S1950),3)="OCS","OCS_RM",IF(RIGHT(INDIRECT("$F"&amp;$S1950),10)="conversion","GOTS_RM_conversion",IF((LEFT(INDIRECT("$F"&amp;$S1950),4))="GOTS","GOTS_RM","Responsible_RM")))))))</f>
        <v>#REF!</v>
      </c>
      <c r="AF1950" s="13" t="str" cm="1">
        <f t="array" aca="1" ref="AF1950" ca="1">IF($S1950="","",INDIRECT("$Z"&amp;$S1950))</f>
        <v/>
      </c>
      <c r="AG1950" s="155" t="str">
        <f t="shared" ref="AG1950:AG2010" si="891">IF(AND(Y1950="",Y1951="",Y1952="",Y1953="",Y1954="",Y1955="",Y1956="",Y1957="",Y1958="",Y1959="",Y1960="",Y1961=""),"",CONCATENATE(Y1950&amp;", "&amp;Y1951&amp;", "&amp;Y1952&amp;", "&amp;Y1953&amp;", "&amp;Y1954&amp;", "&amp;Y1955&amp;", "&amp;Y1956&amp;", "&amp;Y1957&amp;", "&amp;Y1958&amp;", "&amp;Y1959&amp;", "&amp;Y1960&amp;", "&amp;Y1961))</f>
        <v/>
      </c>
      <c r="AH1950" s="13" t="str" cm="1">
        <f t="array" aca="1" ref="AH1950" ca="1">IFERROR(INDIRECT("$ag"&amp;S1950),"")</f>
        <v/>
      </c>
      <c r="AI1950" s="13" t="e" cm="1">
        <f t="array" aca="1" ref="AI1950" ca="1">INDIRECT("O"&amp;S1949)</f>
        <v>#REF!</v>
      </c>
      <c r="AJ1950" s="13" t="str">
        <f>IF($I1950="","",INDEX('Raw Material'!$A$1:$J$75,MATCH(I1950,'Raw Material'!$A$1:$A$75,0),(MATCH(G1950,'Raw Material'!$A$1:$J$1,0))))</f>
        <v/>
      </c>
      <c r="AK1950" s="13" t="str">
        <f t="shared" si="868"/>
        <v>YANLIŞRM</v>
      </c>
      <c r="AL1950" s="153" t="str">
        <f t="shared" si="869"/>
        <v/>
      </c>
    </row>
    <row r="1951" spans="1:38" ht="16.5" customHeight="1">
      <c r="A1951" s="161"/>
      <c r="B1951" s="166"/>
      <c r="C1951" s="167"/>
      <c r="D1951" s="156"/>
      <c r="E1951" s="156"/>
      <c r="F1951" s="173"/>
      <c r="G1951" s="181"/>
      <c r="H1951" s="182"/>
      <c r="I1951" s="182"/>
      <c r="J1951" s="182"/>
      <c r="K1951" s="32"/>
      <c r="L1951" s="178"/>
      <c r="M1951" s="178"/>
      <c r="N1951" s="81"/>
      <c r="O1951" s="185"/>
      <c r="P1951" s="103"/>
      <c r="Q1951" s="84" t="str">
        <f t="shared" si="870"/>
        <v/>
      </c>
      <c r="R1951" s="159"/>
      <c r="S1951" s="28" t="str" cm="1">
        <f t="array" aca="1" ref="S1951" ca="1">IF(INDIRECT("A"&amp;114+$U1951)&lt;&gt;"",114+$U1951,"")</f>
        <v/>
      </c>
      <c r="T1951" s="28" t="str">
        <f t="shared" ca="1" si="871"/>
        <v>$B</v>
      </c>
      <c r="U1951" s="29">
        <f t="shared" si="877"/>
        <v>1836</v>
      </c>
      <c r="V1951" s="29">
        <v>153.083333333345</v>
      </c>
      <c r="W1951" s="29">
        <f t="shared" si="882"/>
        <v>153</v>
      </c>
      <c r="X1951" s="41" t="str" cm="1">
        <f t="array" aca="1" ref="X1951" ca="1">IFERROR(INDEX('PC&amp;PD'!$A$1:$AP$15,ROW('PC&amp;PD'!$A$15),MATCH(INDIRECT(T1951),'PC&amp;PD'!$A$1:$AP$1,0)),"")</f>
        <v/>
      </c>
      <c r="Z1951" s="155"/>
      <c r="AA1951" s="13" t="str">
        <f t="shared" si="867"/>
        <v/>
      </c>
      <c r="AB1951" s="155"/>
      <c r="AC1951" s="13" t="str">
        <f t="shared" ca="1" si="872"/>
        <v>$AB</v>
      </c>
      <c r="AD1951" s="13" t="str" cm="1">
        <f t="array" aca="1" ref="AD1951" ca="1">IFERROR(IF((LEFT(INDIRECT("$F"&amp;$S1951),4))="GOTS",IF($G1951="Organic","GOTS_Organic_raw",(IF($G1951="Responsible","GOTS_Responsible",(IF($G1951="No Attribute (Conventional)","GOTS_conventional",(IF($G1951="Recycled Pre/Post-Consumer","GOTS_pre_post",(IF($G1951="In-Conversion","GOTS_in_conversion",(IF($G1951="Sustainably Sourced","Sustainably_sourced",""))))))))))),IF($G1951="Organic","Organic",(IF($G1951="Responsible","Responsible",(IF($G1951="No Attribute (Conventional)","No_Attribute_Conventional",(IF($G1951="Recycled Pre/Post-Consumer","Recycled_Pre_Post_Consumer",(IF($G1951="In-Conversion","In_Conversion",(IF($G1951="Recycled Pre-Consumer","Recycled_Pre_Consumer",(IF($G1951="Recycled Post-Consumer","Recycled_Post_Consumer",(IF($G1951="Sustainably Sourced","Sustainably_sourced","")))))))))))))))),"")</f>
        <v/>
      </c>
      <c r="AE1951" s="13" t="e" cm="1">
        <f t="array" aca="1" ref="AE1951" ca="1">IF(INDIRECT("$F"&amp;$S1951)="","",IF(LEFT(INDIRECT("$F"&amp;$S1951),3)="GRS","GRS_RCS_RM",IF((LEFT(INDIRECT("$F"&amp;$S1951),3))="RCS","GRS_RCS_RM",IF(INDIRECT("$F"&amp;$S1951)="OCS (No Label)","OCS_Conversion_RM",IF(LEFT(INDIRECT("$F"&amp;$S1951),3)="OCS","OCS_RM",IF(RIGHT(INDIRECT("$F"&amp;$S1951),10)="conversion","GOTS_RM_conversion",IF((LEFT(INDIRECT("$F"&amp;$S1951),4))="GOTS","GOTS_RM","Responsible_RM")))))))</f>
        <v>#REF!</v>
      </c>
      <c r="AF1951" s="13" t="str" cm="1">
        <f t="array" aca="1" ref="AF1951" ca="1">IF($S1951="","",INDIRECT("$Z"&amp;$S1951))</f>
        <v/>
      </c>
      <c r="AG1951" s="155"/>
      <c r="AH1951" s="13" t="str" cm="1">
        <f t="array" aca="1" ref="AH1951" ca="1">IFERROR(INDIRECT("$ag"&amp;S1951),"")</f>
        <v/>
      </c>
      <c r="AI1951" s="13" t="e" cm="1">
        <f t="array" aca="1" ref="AI1951" ca="1">INDIRECT("O"&amp;S1950)</f>
        <v>#REF!</v>
      </c>
      <c r="AJ1951" s="13" t="str">
        <f>IF($I1951="","",INDEX('Raw Material'!$A$1:$J$75,MATCH(I1951,'Raw Material'!$A$1:$A$75,0),(MATCH(G1951,'Raw Material'!$A$1:$J$1,0))))</f>
        <v/>
      </c>
      <c r="AK1951" s="13" t="str">
        <f t="shared" si="868"/>
        <v>YANLIŞRM</v>
      </c>
      <c r="AL1951" s="153" t="str">
        <f t="shared" si="869"/>
        <v/>
      </c>
    </row>
    <row r="1952" spans="1:38" ht="16.5" customHeight="1">
      <c r="A1952" s="161"/>
      <c r="B1952" s="166"/>
      <c r="C1952" s="167"/>
      <c r="D1952" s="156"/>
      <c r="E1952" s="156"/>
      <c r="F1952" s="173"/>
      <c r="G1952" s="181"/>
      <c r="H1952" s="182"/>
      <c r="I1952" s="182"/>
      <c r="J1952" s="182"/>
      <c r="K1952" s="32"/>
      <c r="L1952" s="178"/>
      <c r="M1952" s="178"/>
      <c r="N1952" s="81"/>
      <c r="O1952" s="185"/>
      <c r="P1952" s="103"/>
      <c r="Q1952" s="84" t="str">
        <f t="shared" si="870"/>
        <v/>
      </c>
      <c r="R1952" s="159"/>
      <c r="S1952" s="28" t="str" cm="1">
        <f t="array" aca="1" ref="S1952" ca="1">IF(INDIRECT("A"&amp;114+$U1952)&lt;&gt;"",114+$U1952,"")</f>
        <v/>
      </c>
      <c r="T1952" s="28" t="str">
        <f t="shared" ca="1" si="871"/>
        <v>$B</v>
      </c>
      <c r="U1952" s="29">
        <f t="shared" si="877"/>
        <v>1836</v>
      </c>
      <c r="V1952" s="29">
        <v>153.16666666667899</v>
      </c>
      <c r="W1952" s="29">
        <f t="shared" si="882"/>
        <v>153</v>
      </c>
      <c r="X1952" s="41" t="str" cm="1">
        <f t="array" aca="1" ref="X1952" ca="1">IFERROR(INDEX('PC&amp;PD'!$A$1:$AP$15,ROW('PC&amp;PD'!$A$15),MATCH(INDIRECT(T1952),'PC&amp;PD'!$A$1:$AP$1,0)),"")</f>
        <v/>
      </c>
      <c r="Z1952" s="155"/>
      <c r="AA1952" s="13" t="str">
        <f t="shared" si="867"/>
        <v/>
      </c>
      <c r="AB1952" s="155"/>
      <c r="AC1952" s="13" t="str">
        <f t="shared" ca="1" si="872"/>
        <v>$AB</v>
      </c>
      <c r="AD1952" s="13" t="str" cm="1">
        <f t="array" aca="1" ref="AD1952" ca="1">IFERROR(IF((LEFT(INDIRECT("$F"&amp;$S1952),4))="GOTS",IF($G1952="Organic","GOTS_Organic_raw",(IF($G1952="Responsible","GOTS_Responsible",(IF($G1952="No Attribute (Conventional)","GOTS_conventional",(IF($G1952="Recycled Pre/Post-Consumer","GOTS_pre_post",(IF($G1952="In-Conversion","GOTS_in_conversion",(IF($G1952="Sustainably Sourced","Sustainably_sourced",""))))))))))),IF($G1952="Organic","Organic",(IF($G1952="Responsible","Responsible",(IF($G1952="No Attribute (Conventional)","No_Attribute_Conventional",(IF($G1952="Recycled Pre/Post-Consumer","Recycled_Pre_Post_Consumer",(IF($G1952="In-Conversion","In_Conversion",(IF($G1952="Recycled Pre-Consumer","Recycled_Pre_Consumer",(IF($G1952="Recycled Post-Consumer","Recycled_Post_Consumer",(IF($G1952="Sustainably Sourced","Sustainably_sourced","")))))))))))))))),"")</f>
        <v/>
      </c>
      <c r="AE1952" s="13" t="e" cm="1">
        <f t="array" aca="1" ref="AE1952" ca="1">IF(INDIRECT("$F"&amp;$S1952)="","",IF(LEFT(INDIRECT("$F"&amp;$S1952),3)="GRS","GRS_RCS_RM",IF((LEFT(INDIRECT("$F"&amp;$S1952),3))="RCS","GRS_RCS_RM",IF(INDIRECT("$F"&amp;$S1952)="OCS (No Label)","OCS_Conversion_RM",IF(LEFT(INDIRECT("$F"&amp;$S1952),3)="OCS","OCS_RM",IF(RIGHT(INDIRECT("$F"&amp;$S1952),10)="conversion","GOTS_RM_conversion",IF((LEFT(INDIRECT("$F"&amp;$S1952),4))="GOTS","GOTS_RM","Responsible_RM")))))))</f>
        <v>#REF!</v>
      </c>
      <c r="AF1952" s="13" t="str" cm="1">
        <f t="array" aca="1" ref="AF1952" ca="1">IF($S1952="","",INDIRECT("$Z"&amp;$S1952))</f>
        <v/>
      </c>
      <c r="AG1952" s="155"/>
      <c r="AH1952" s="13" t="str" cm="1">
        <f t="array" aca="1" ref="AH1952" ca="1">IFERROR(INDIRECT("$ag"&amp;S1952),"")</f>
        <v/>
      </c>
      <c r="AI1952" s="13" t="e" cm="1">
        <f t="array" aca="1" ref="AI1952" ca="1">INDIRECT("O"&amp;S1951)</f>
        <v>#REF!</v>
      </c>
      <c r="AJ1952" s="13" t="str">
        <f>IF($I1952="","",INDEX('Raw Material'!$A$1:$J$75,MATCH(I1952,'Raw Material'!$A$1:$A$75,0),(MATCH(G1952,'Raw Material'!$A$1:$J$1,0))))</f>
        <v/>
      </c>
      <c r="AK1952" s="13" t="str">
        <f t="shared" si="868"/>
        <v>YANLIŞRM</v>
      </c>
      <c r="AL1952" s="153" t="str">
        <f t="shared" si="869"/>
        <v/>
      </c>
    </row>
    <row r="1953" spans="1:38" ht="16.5" customHeight="1">
      <c r="A1953" s="161"/>
      <c r="B1953" s="166"/>
      <c r="C1953" s="167"/>
      <c r="D1953" s="156"/>
      <c r="E1953" s="156"/>
      <c r="F1953" s="174"/>
      <c r="G1953" s="181"/>
      <c r="H1953" s="182"/>
      <c r="I1953" s="182"/>
      <c r="J1953" s="182"/>
      <c r="K1953" s="32"/>
      <c r="L1953" s="178"/>
      <c r="M1953" s="178"/>
      <c r="N1953" s="81"/>
      <c r="O1953" s="185"/>
      <c r="P1953" s="103"/>
      <c r="Q1953" s="84" t="str">
        <f t="shared" si="870"/>
        <v/>
      </c>
      <c r="R1953" s="159"/>
      <c r="S1953" s="28" t="str" cm="1">
        <f t="array" aca="1" ref="S1953" ca="1">IF(INDIRECT("A"&amp;114+$U1953)&lt;&gt;"",114+$U1953,"")</f>
        <v/>
      </c>
      <c r="T1953" s="28" t="str">
        <f t="shared" ca="1" si="871"/>
        <v>$B</v>
      </c>
      <c r="U1953" s="29">
        <f t="shared" si="877"/>
        <v>1836</v>
      </c>
      <c r="V1953" s="29">
        <v>153.25000000001199</v>
      </c>
      <c r="W1953" s="29">
        <f t="shared" si="882"/>
        <v>153</v>
      </c>
      <c r="X1953" s="41" t="str" cm="1">
        <f t="array" aca="1" ref="X1953" ca="1">IFERROR(INDEX('PC&amp;PD'!$A$1:$AP$15,ROW('PC&amp;PD'!$A$15),MATCH(INDIRECT(T1953),'PC&amp;PD'!$A$1:$AP$1,0)),"")</f>
        <v/>
      </c>
      <c r="Z1953" s="155"/>
      <c r="AA1953" s="13" t="str">
        <f t="shared" si="867"/>
        <v/>
      </c>
      <c r="AB1953" s="155"/>
      <c r="AC1953" s="13" t="str">
        <f t="shared" ca="1" si="872"/>
        <v>$AB</v>
      </c>
      <c r="AD1953" s="13" t="str" cm="1">
        <f t="array" aca="1" ref="AD1953" ca="1">IFERROR(IF((LEFT(INDIRECT("$F"&amp;$S1953),4))="GOTS",IF($G1953="Organic","GOTS_Organic_raw",(IF($G1953="Responsible","GOTS_Responsible",(IF($G1953="No Attribute (Conventional)","GOTS_conventional",(IF($G1953="Recycled Pre/Post-Consumer","GOTS_pre_post",(IF($G1953="In-Conversion","GOTS_in_conversion",(IF($G1953="Sustainably Sourced","Sustainably_sourced",""))))))))))),IF($G1953="Organic","Organic",(IF($G1953="Responsible","Responsible",(IF($G1953="No Attribute (Conventional)","No_Attribute_Conventional",(IF($G1953="Recycled Pre/Post-Consumer","Recycled_Pre_Post_Consumer",(IF($G1953="In-Conversion","In_Conversion",(IF($G1953="Recycled Pre-Consumer","Recycled_Pre_Consumer",(IF($G1953="Recycled Post-Consumer","Recycled_Post_Consumer",(IF($G1953="Sustainably Sourced","Sustainably_sourced","")))))))))))))))),"")</f>
        <v/>
      </c>
      <c r="AE1953" s="13" t="e" cm="1">
        <f t="array" aca="1" ref="AE1953" ca="1">IF(INDIRECT("$F"&amp;$S1953)="","",IF(LEFT(INDIRECT("$F"&amp;$S1953),3)="GRS","GRS_RCS_RM",IF((LEFT(INDIRECT("$F"&amp;$S1953),3))="RCS","GRS_RCS_RM",IF(INDIRECT("$F"&amp;$S1953)="OCS (No Label)","OCS_Conversion_RM",IF(LEFT(INDIRECT("$F"&amp;$S1953),3)="OCS","OCS_RM",IF(RIGHT(INDIRECT("$F"&amp;$S1953),10)="conversion","GOTS_RM_conversion",IF((LEFT(INDIRECT("$F"&amp;$S1953),4))="GOTS","GOTS_RM","Responsible_RM")))))))</f>
        <v>#REF!</v>
      </c>
      <c r="AF1953" s="13" t="str" cm="1">
        <f t="array" aca="1" ref="AF1953" ca="1">IF($S1953="","",INDIRECT("$Z"&amp;$S1953))</f>
        <v/>
      </c>
      <c r="AG1953" s="155"/>
      <c r="AH1953" s="13" t="str" cm="1">
        <f t="array" aca="1" ref="AH1953" ca="1">IFERROR(INDIRECT("$ag"&amp;S1953),"")</f>
        <v/>
      </c>
      <c r="AI1953" s="13" t="e" cm="1">
        <f t="array" aca="1" ref="AI1953" ca="1">INDIRECT("O"&amp;S1952)</f>
        <v>#REF!</v>
      </c>
      <c r="AJ1953" s="13" t="str">
        <f>IF($I1953="","",INDEX('Raw Material'!$A$1:$J$75,MATCH(I1953,'Raw Material'!$A$1:$A$75,0),(MATCH(G1953,'Raw Material'!$A$1:$J$1,0))))</f>
        <v/>
      </c>
      <c r="AK1953" s="13" t="str">
        <f t="shared" si="868"/>
        <v>YANLIŞRM</v>
      </c>
      <c r="AL1953" s="153" t="str">
        <f t="shared" si="869"/>
        <v/>
      </c>
    </row>
    <row r="1954" spans="1:38" ht="16.5" customHeight="1">
      <c r="A1954" s="161"/>
      <c r="B1954" s="166"/>
      <c r="C1954" s="167"/>
      <c r="D1954" s="156"/>
      <c r="E1954" s="156"/>
      <c r="F1954" s="174"/>
      <c r="G1954" s="181"/>
      <c r="H1954" s="182"/>
      <c r="I1954" s="182"/>
      <c r="J1954" s="182"/>
      <c r="K1954" s="32"/>
      <c r="L1954" s="178"/>
      <c r="M1954" s="178"/>
      <c r="N1954" s="81"/>
      <c r="O1954" s="185"/>
      <c r="P1954" s="103"/>
      <c r="Q1954" s="84" t="str">
        <f t="shared" si="870"/>
        <v/>
      </c>
      <c r="R1954" s="159"/>
      <c r="S1954" s="28" t="str" cm="1">
        <f t="array" aca="1" ref="S1954" ca="1">IF(INDIRECT("A"&amp;114+$U1954)&lt;&gt;"",114+$U1954,"")</f>
        <v/>
      </c>
      <c r="T1954" s="28" t="str">
        <f t="shared" ca="1" si="871"/>
        <v>$B</v>
      </c>
      <c r="U1954" s="29">
        <f t="shared" si="877"/>
        <v>1836</v>
      </c>
      <c r="V1954" s="29">
        <v>153.333333333345</v>
      </c>
      <c r="W1954" s="29">
        <f t="shared" si="882"/>
        <v>153</v>
      </c>
      <c r="X1954" s="41" t="str" cm="1">
        <f t="array" aca="1" ref="X1954" ca="1">IFERROR(INDEX('PC&amp;PD'!$A$1:$AP$15,ROW('PC&amp;PD'!$A$15),MATCH(INDIRECT(T1954),'PC&amp;PD'!$A$1:$AP$1,0)),"")</f>
        <v/>
      </c>
      <c r="Z1954" s="155"/>
      <c r="AA1954" s="13" t="str">
        <f t="shared" si="867"/>
        <v/>
      </c>
      <c r="AB1954" s="155"/>
      <c r="AC1954" s="13" t="str">
        <f t="shared" ca="1" si="872"/>
        <v>$AB</v>
      </c>
      <c r="AD1954" s="13" t="str" cm="1">
        <f t="array" aca="1" ref="AD1954" ca="1">IFERROR(IF((LEFT(INDIRECT("$F"&amp;$S1954),4))="GOTS",IF($G1954="Organic","GOTS_Organic_raw",(IF($G1954="Responsible","GOTS_Responsible",(IF($G1954="No Attribute (Conventional)","GOTS_conventional",(IF($G1954="Recycled Pre/Post-Consumer","GOTS_pre_post",(IF($G1954="In-Conversion","GOTS_in_conversion",(IF($G1954="Sustainably Sourced","Sustainably_sourced",""))))))))))),IF($G1954="Organic","Organic",(IF($G1954="Responsible","Responsible",(IF($G1954="No Attribute (Conventional)","No_Attribute_Conventional",(IF($G1954="Recycled Pre/Post-Consumer","Recycled_Pre_Post_Consumer",(IF($G1954="In-Conversion","In_Conversion",(IF($G1954="Recycled Pre-Consumer","Recycled_Pre_Consumer",(IF($G1954="Recycled Post-Consumer","Recycled_Post_Consumer",(IF($G1954="Sustainably Sourced","Sustainably_sourced","")))))))))))))))),"")</f>
        <v/>
      </c>
      <c r="AE1954" s="13" t="e" cm="1">
        <f t="array" aca="1" ref="AE1954" ca="1">IF(INDIRECT("$F"&amp;$S1954)="","",IF(LEFT(INDIRECT("$F"&amp;$S1954),3)="GRS","GRS_RCS_RM",IF((LEFT(INDIRECT("$F"&amp;$S1954),3))="RCS","GRS_RCS_RM",IF(INDIRECT("$F"&amp;$S1954)="OCS (No Label)","OCS_Conversion_RM",IF(LEFT(INDIRECT("$F"&amp;$S1954),3)="OCS","OCS_RM",IF(RIGHT(INDIRECT("$F"&amp;$S1954),10)="conversion","GOTS_RM_conversion",IF((LEFT(INDIRECT("$F"&amp;$S1954),4))="GOTS","GOTS_RM","Responsible_RM")))))))</f>
        <v>#REF!</v>
      </c>
      <c r="AF1954" s="13" t="str" cm="1">
        <f t="array" aca="1" ref="AF1954" ca="1">IF($S1954="","",INDIRECT("$Z"&amp;$S1954))</f>
        <v/>
      </c>
      <c r="AG1954" s="155"/>
      <c r="AH1954" s="13" t="str" cm="1">
        <f t="array" aca="1" ref="AH1954" ca="1">IFERROR(INDIRECT("$ag"&amp;S1954),"")</f>
        <v/>
      </c>
      <c r="AI1954" s="13" t="e" cm="1">
        <f t="array" aca="1" ref="AI1954" ca="1">INDIRECT("O"&amp;S1953)</f>
        <v>#REF!</v>
      </c>
      <c r="AJ1954" s="13" t="str">
        <f>IF($I1954="","",INDEX('Raw Material'!$A$1:$J$75,MATCH(I1954,'Raw Material'!$A$1:$A$75,0),(MATCH(G1954,'Raw Material'!$A$1:$J$1,0))))</f>
        <v/>
      </c>
      <c r="AK1954" s="13" t="str">
        <f t="shared" si="868"/>
        <v>YANLIŞRM</v>
      </c>
      <c r="AL1954" s="153" t="str">
        <f t="shared" si="869"/>
        <v/>
      </c>
    </row>
    <row r="1955" spans="1:38" ht="16.5" customHeight="1">
      <c r="A1955" s="161"/>
      <c r="B1955" s="166"/>
      <c r="C1955" s="167"/>
      <c r="D1955" s="156"/>
      <c r="E1955" s="156"/>
      <c r="F1955" s="174"/>
      <c r="G1955" s="181"/>
      <c r="H1955" s="182"/>
      <c r="I1955" s="182"/>
      <c r="J1955" s="182"/>
      <c r="K1955" s="32"/>
      <c r="L1955" s="178"/>
      <c r="M1955" s="178"/>
      <c r="N1955" s="81"/>
      <c r="O1955" s="185"/>
      <c r="P1955" s="103"/>
      <c r="Q1955" s="84" t="str">
        <f t="shared" si="870"/>
        <v/>
      </c>
      <c r="R1955" s="159"/>
      <c r="S1955" s="28" t="str" cm="1">
        <f t="array" aca="1" ref="S1955" ca="1">IF(INDIRECT("A"&amp;114+$U1955)&lt;&gt;"",114+$U1955,"")</f>
        <v/>
      </c>
      <c r="T1955" s="28" t="str">
        <f t="shared" ca="1" si="871"/>
        <v>$B</v>
      </c>
      <c r="U1955" s="29">
        <f t="shared" si="877"/>
        <v>1836</v>
      </c>
      <c r="V1955" s="29">
        <v>153.41666666667899</v>
      </c>
      <c r="W1955" s="29">
        <f t="shared" si="882"/>
        <v>153</v>
      </c>
      <c r="X1955" s="41" t="str" cm="1">
        <f t="array" aca="1" ref="X1955" ca="1">IFERROR(INDEX('PC&amp;PD'!$A$1:$AP$15,ROW('PC&amp;PD'!$A$15),MATCH(INDIRECT(T1955),'PC&amp;PD'!$A$1:$AP$1,0)),"")</f>
        <v/>
      </c>
      <c r="Z1955" s="155"/>
      <c r="AA1955" s="13" t="str">
        <f t="shared" si="867"/>
        <v/>
      </c>
      <c r="AB1955" s="155"/>
      <c r="AC1955" s="13" t="str">
        <f t="shared" ca="1" si="872"/>
        <v>$AB</v>
      </c>
      <c r="AD1955" s="13" t="str" cm="1">
        <f t="array" aca="1" ref="AD1955" ca="1">IFERROR(IF((LEFT(INDIRECT("$F"&amp;$S1955),4))="GOTS",IF($G1955="Organic","GOTS_Organic_raw",(IF($G1955="Responsible","GOTS_Responsible",(IF($G1955="No Attribute (Conventional)","GOTS_conventional",(IF($G1955="Recycled Pre/Post-Consumer","GOTS_pre_post",(IF($G1955="In-Conversion","GOTS_in_conversion",(IF($G1955="Sustainably Sourced","Sustainably_sourced",""))))))))))),IF($G1955="Organic","Organic",(IF($G1955="Responsible","Responsible",(IF($G1955="No Attribute (Conventional)","No_Attribute_Conventional",(IF($G1955="Recycled Pre/Post-Consumer","Recycled_Pre_Post_Consumer",(IF($G1955="In-Conversion","In_Conversion",(IF($G1955="Recycled Pre-Consumer","Recycled_Pre_Consumer",(IF($G1955="Recycled Post-Consumer","Recycled_Post_Consumer",(IF($G1955="Sustainably Sourced","Sustainably_sourced","")))))))))))))))),"")</f>
        <v/>
      </c>
      <c r="AE1955" s="13" t="e" cm="1">
        <f t="array" aca="1" ref="AE1955" ca="1">IF(INDIRECT("$F"&amp;$S1955)="","",IF(LEFT(INDIRECT("$F"&amp;$S1955),3)="GRS","GRS_RCS_RM",IF((LEFT(INDIRECT("$F"&amp;$S1955),3))="RCS","GRS_RCS_RM",IF(INDIRECT("$F"&amp;$S1955)="OCS (No Label)","OCS_Conversion_RM",IF(LEFT(INDIRECT("$F"&amp;$S1955),3)="OCS","OCS_RM",IF(RIGHT(INDIRECT("$F"&amp;$S1955),10)="conversion","GOTS_RM_conversion",IF((LEFT(INDIRECT("$F"&amp;$S1955),4))="GOTS","GOTS_RM","Responsible_RM")))))))</f>
        <v>#REF!</v>
      </c>
      <c r="AF1955" s="13" t="str" cm="1">
        <f t="array" aca="1" ref="AF1955" ca="1">IF($S1955="","",INDIRECT("$Z"&amp;$S1955))</f>
        <v/>
      </c>
      <c r="AG1955" s="155"/>
      <c r="AH1955" s="13" t="str" cm="1">
        <f t="array" aca="1" ref="AH1955" ca="1">IFERROR(INDIRECT("$ag"&amp;S1955),"")</f>
        <v/>
      </c>
      <c r="AI1955" s="13" t="e" cm="1">
        <f t="array" aca="1" ref="AI1955" ca="1">INDIRECT("O"&amp;S1954)</f>
        <v>#REF!</v>
      </c>
      <c r="AJ1955" s="13" t="str">
        <f>IF($I1955="","",INDEX('Raw Material'!$A$1:$J$75,MATCH(I1955,'Raw Material'!$A$1:$A$75,0),(MATCH(G1955,'Raw Material'!$A$1:$J$1,0))))</f>
        <v/>
      </c>
      <c r="AK1955" s="13" t="str">
        <f t="shared" si="868"/>
        <v>YANLIŞRM</v>
      </c>
      <c r="AL1955" s="153" t="str">
        <f t="shared" si="869"/>
        <v/>
      </c>
    </row>
    <row r="1956" spans="1:38" ht="16.5" customHeight="1">
      <c r="A1956" s="162"/>
      <c r="B1956" s="168"/>
      <c r="C1956" s="169"/>
      <c r="D1956" s="156"/>
      <c r="E1956" s="156"/>
      <c r="F1956" s="175"/>
      <c r="G1956" s="181"/>
      <c r="H1956" s="182"/>
      <c r="I1956" s="182"/>
      <c r="J1956" s="182"/>
      <c r="K1956" s="32"/>
      <c r="L1956" s="179"/>
      <c r="M1956" s="179"/>
      <c r="N1956" s="81"/>
      <c r="O1956" s="185"/>
      <c r="P1956" s="103"/>
      <c r="Q1956" s="84" t="str">
        <f t="shared" si="870"/>
        <v/>
      </c>
      <c r="R1956" s="159"/>
      <c r="S1956" s="28" t="str" cm="1">
        <f t="array" aca="1" ref="S1956" ca="1">IF(INDIRECT("A"&amp;114+$U1956)&lt;&gt;"",114+$U1956,"")</f>
        <v/>
      </c>
      <c r="T1956" s="28" t="str">
        <f t="shared" ca="1" si="871"/>
        <v>$B</v>
      </c>
      <c r="U1956" s="29">
        <f t="shared" si="877"/>
        <v>1836</v>
      </c>
      <c r="V1956" s="29">
        <v>153.50000000001199</v>
      </c>
      <c r="W1956" s="29">
        <f t="shared" si="882"/>
        <v>153</v>
      </c>
      <c r="X1956" s="41" t="str" cm="1">
        <f t="array" aca="1" ref="X1956" ca="1">IFERROR(INDEX('PC&amp;PD'!$A$1:$AP$15,ROW('PC&amp;PD'!$A$15),MATCH(INDIRECT(T1956),'PC&amp;PD'!$A$1:$AP$1,0)),"")</f>
        <v/>
      </c>
      <c r="Z1956" s="155"/>
      <c r="AA1956" s="13" t="str">
        <f t="shared" si="867"/>
        <v/>
      </c>
      <c r="AB1956" s="155"/>
      <c r="AC1956" s="13" t="str">
        <f t="shared" ca="1" si="872"/>
        <v>$AB</v>
      </c>
      <c r="AD1956" s="13" t="str" cm="1">
        <f t="array" aca="1" ref="AD1956" ca="1">IFERROR(IF((LEFT(INDIRECT("$F"&amp;$S1956),4))="GOTS",IF($G1956="Organic","GOTS_Organic_raw",(IF($G1956="Responsible","GOTS_Responsible",(IF($G1956="No Attribute (Conventional)","GOTS_conventional",(IF($G1956="Recycled Pre/Post-Consumer","GOTS_pre_post",(IF($G1956="In-Conversion","GOTS_in_conversion",(IF($G1956="Sustainably Sourced","Sustainably_sourced",""))))))))))),IF($G1956="Organic","Organic",(IF($G1956="Responsible","Responsible",(IF($G1956="No Attribute (Conventional)","No_Attribute_Conventional",(IF($G1956="Recycled Pre/Post-Consumer","Recycled_Pre_Post_Consumer",(IF($G1956="In-Conversion","In_Conversion",(IF($G1956="Recycled Pre-Consumer","Recycled_Pre_Consumer",(IF($G1956="Recycled Post-Consumer","Recycled_Post_Consumer",(IF($G1956="Sustainably Sourced","Sustainably_sourced","")))))))))))))))),"")</f>
        <v/>
      </c>
      <c r="AE1956" s="13" t="e" cm="1">
        <f t="array" aca="1" ref="AE1956" ca="1">IF(INDIRECT("$F"&amp;$S1956)="","",IF(LEFT(INDIRECT("$F"&amp;$S1956),3)="GRS","GRS_RCS_RM",IF((LEFT(INDIRECT("$F"&amp;$S1956),3))="RCS","GRS_RCS_RM",IF(INDIRECT("$F"&amp;$S1956)="OCS (No Label)","OCS_Conversion_RM",IF(LEFT(INDIRECT("$F"&amp;$S1956),3)="OCS","OCS_RM",IF(RIGHT(INDIRECT("$F"&amp;$S1956),10)="conversion","GOTS_RM_conversion",IF((LEFT(INDIRECT("$F"&amp;$S1956),4))="GOTS","GOTS_RM","Responsible_RM")))))))</f>
        <v>#REF!</v>
      </c>
      <c r="AF1956" s="13" t="str" cm="1">
        <f t="array" aca="1" ref="AF1956" ca="1">IF($S1956="","",INDIRECT("$Z"&amp;$S1956))</f>
        <v/>
      </c>
      <c r="AG1956" s="155"/>
      <c r="AH1956" s="13" t="str" cm="1">
        <f t="array" aca="1" ref="AH1956" ca="1">IFERROR(INDIRECT("$ag"&amp;S1956),"")</f>
        <v/>
      </c>
      <c r="AI1956" s="13" t="e" cm="1">
        <f t="array" aca="1" ref="AI1956" ca="1">INDIRECT("O"&amp;S1955)</f>
        <v>#REF!</v>
      </c>
      <c r="AJ1956" s="13" t="str">
        <f>IF($I1956="","",INDEX('Raw Material'!$A$1:$J$75,MATCH(I1956,'Raw Material'!$A$1:$A$75,0),(MATCH(G1956,'Raw Material'!$A$1:$J$1,0))))</f>
        <v/>
      </c>
      <c r="AK1956" s="13" t="str">
        <f t="shared" si="868"/>
        <v>YANLIŞRM</v>
      </c>
      <c r="AL1956" s="153" t="str">
        <f t="shared" si="869"/>
        <v/>
      </c>
    </row>
    <row r="1957" spans="1:38" ht="16.5" customHeight="1">
      <c r="A1957" s="162"/>
      <c r="B1957" s="168"/>
      <c r="C1957" s="169"/>
      <c r="D1957" s="156"/>
      <c r="E1957" s="156"/>
      <c r="F1957" s="175"/>
      <c r="G1957" s="181"/>
      <c r="H1957" s="182"/>
      <c r="I1957" s="182"/>
      <c r="J1957" s="182"/>
      <c r="K1957" s="32"/>
      <c r="L1957" s="179"/>
      <c r="M1957" s="179"/>
      <c r="N1957" s="81"/>
      <c r="O1957" s="185"/>
      <c r="P1957" s="103"/>
      <c r="Q1957" s="84" t="str">
        <f t="shared" si="870"/>
        <v/>
      </c>
      <c r="R1957" s="159"/>
      <c r="S1957" s="28" t="str" cm="1">
        <f t="array" aca="1" ref="S1957" ca="1">IF(INDIRECT("A"&amp;114+$U1957)&lt;&gt;"",114+$U1957,"")</f>
        <v/>
      </c>
      <c r="T1957" s="28" t="str">
        <f t="shared" ca="1" si="871"/>
        <v>$B</v>
      </c>
      <c r="U1957" s="29">
        <f t="shared" si="877"/>
        <v>1836</v>
      </c>
      <c r="V1957" s="29">
        <v>153.583333333345</v>
      </c>
      <c r="W1957" s="29">
        <f t="shared" si="882"/>
        <v>153</v>
      </c>
      <c r="X1957" s="41" t="str" cm="1">
        <f t="array" aca="1" ref="X1957" ca="1">IFERROR(INDEX('PC&amp;PD'!$A$1:$AP$15,ROW('PC&amp;PD'!$A$15),MATCH(INDIRECT(T1957),'PC&amp;PD'!$A$1:$AP$1,0)),"")</f>
        <v/>
      </c>
      <c r="Z1957" s="155"/>
      <c r="AA1957" s="13" t="str">
        <f t="shared" si="867"/>
        <v/>
      </c>
      <c r="AB1957" s="155"/>
      <c r="AC1957" s="13" t="str">
        <f t="shared" ca="1" si="872"/>
        <v>$AB</v>
      </c>
      <c r="AD1957" s="13" t="str" cm="1">
        <f t="array" aca="1" ref="AD1957" ca="1">IFERROR(IF((LEFT(INDIRECT("$F"&amp;$S1957),4))="GOTS",IF($G1957="Organic","GOTS_Organic_raw",(IF($G1957="Responsible","GOTS_Responsible",(IF($G1957="No Attribute (Conventional)","GOTS_conventional",(IF($G1957="Recycled Pre/Post-Consumer","GOTS_pre_post",(IF($G1957="In-Conversion","GOTS_in_conversion",(IF($G1957="Sustainably Sourced","Sustainably_sourced",""))))))))))),IF($G1957="Organic","Organic",(IF($G1957="Responsible","Responsible",(IF($G1957="No Attribute (Conventional)","No_Attribute_Conventional",(IF($G1957="Recycled Pre/Post-Consumer","Recycled_Pre_Post_Consumer",(IF($G1957="In-Conversion","In_Conversion",(IF($G1957="Recycled Pre-Consumer","Recycled_Pre_Consumer",(IF($G1957="Recycled Post-Consumer","Recycled_Post_Consumer",(IF($G1957="Sustainably Sourced","Sustainably_sourced","")))))))))))))))),"")</f>
        <v/>
      </c>
      <c r="AE1957" s="13" t="e" cm="1">
        <f t="array" aca="1" ref="AE1957" ca="1">IF(INDIRECT("$F"&amp;$S1957)="","",IF(LEFT(INDIRECT("$F"&amp;$S1957),3)="GRS","GRS_RCS_RM",IF((LEFT(INDIRECT("$F"&amp;$S1957),3))="RCS","GRS_RCS_RM",IF(INDIRECT("$F"&amp;$S1957)="OCS (No Label)","OCS_Conversion_RM",IF(LEFT(INDIRECT("$F"&amp;$S1957),3)="OCS","OCS_RM",IF(RIGHT(INDIRECT("$F"&amp;$S1957),10)="conversion","GOTS_RM_conversion",IF((LEFT(INDIRECT("$F"&amp;$S1957),4))="GOTS","GOTS_RM","Responsible_RM")))))))</f>
        <v>#REF!</v>
      </c>
      <c r="AF1957" s="13" t="str" cm="1">
        <f t="array" aca="1" ref="AF1957" ca="1">IF($S1957="","",INDIRECT("$Z"&amp;$S1957))</f>
        <v/>
      </c>
      <c r="AG1957" s="155"/>
      <c r="AH1957" s="13" t="str" cm="1">
        <f t="array" aca="1" ref="AH1957" ca="1">IFERROR(INDIRECT("$ag"&amp;S1957),"")</f>
        <v/>
      </c>
      <c r="AI1957" s="13" t="e" cm="1">
        <f t="array" aca="1" ref="AI1957" ca="1">INDIRECT("O"&amp;S1956)</f>
        <v>#REF!</v>
      </c>
      <c r="AJ1957" s="13" t="str">
        <f>IF($I1957="","",INDEX('Raw Material'!$A$1:$J$75,MATCH(I1957,'Raw Material'!$A$1:$A$75,0),(MATCH(G1957,'Raw Material'!$A$1:$J$1,0))))</f>
        <v/>
      </c>
      <c r="AK1957" s="13" t="str">
        <f t="shared" si="868"/>
        <v>YANLIŞRM</v>
      </c>
      <c r="AL1957" s="153" t="str">
        <f t="shared" si="869"/>
        <v/>
      </c>
    </row>
    <row r="1958" spans="1:38" ht="16.5" customHeight="1">
      <c r="A1958" s="162"/>
      <c r="B1958" s="168"/>
      <c r="C1958" s="169"/>
      <c r="D1958" s="156"/>
      <c r="E1958" s="156"/>
      <c r="F1958" s="175"/>
      <c r="G1958" s="181"/>
      <c r="H1958" s="182"/>
      <c r="I1958" s="182"/>
      <c r="J1958" s="182"/>
      <c r="K1958" s="32"/>
      <c r="L1958" s="179"/>
      <c r="M1958" s="179"/>
      <c r="N1958" s="81"/>
      <c r="O1958" s="185"/>
      <c r="P1958" s="103"/>
      <c r="Q1958" s="84" t="str">
        <f t="shared" si="870"/>
        <v/>
      </c>
      <c r="R1958" s="159"/>
      <c r="S1958" s="28" t="str" cm="1">
        <f t="array" aca="1" ref="S1958" ca="1">IF(INDIRECT("A"&amp;114+$U1958)&lt;&gt;"",114+$U1958,"")</f>
        <v/>
      </c>
      <c r="T1958" s="28" t="str">
        <f t="shared" ca="1" si="871"/>
        <v>$B</v>
      </c>
      <c r="U1958" s="29">
        <f t="shared" si="877"/>
        <v>1836</v>
      </c>
      <c r="V1958" s="29">
        <v>153.66666666667899</v>
      </c>
      <c r="W1958" s="29">
        <f t="shared" si="882"/>
        <v>153</v>
      </c>
      <c r="X1958" s="41" t="str" cm="1">
        <f t="array" aca="1" ref="X1958" ca="1">IFERROR(INDEX('PC&amp;PD'!$A$1:$AP$15,ROW('PC&amp;PD'!$A$15),MATCH(INDIRECT(T1958),'PC&amp;PD'!$A$1:$AP$1,0)),"")</f>
        <v/>
      </c>
      <c r="Z1958" s="155"/>
      <c r="AA1958" s="13" t="str">
        <f t="shared" si="867"/>
        <v/>
      </c>
      <c r="AB1958" s="155"/>
      <c r="AC1958" s="13" t="str">
        <f t="shared" ca="1" si="872"/>
        <v>$AB</v>
      </c>
      <c r="AD1958" s="13" t="str" cm="1">
        <f t="array" aca="1" ref="AD1958" ca="1">IFERROR(IF((LEFT(INDIRECT("$F"&amp;$S1958),4))="GOTS",IF($G1958="Organic","GOTS_Organic_raw",(IF($G1958="Responsible","GOTS_Responsible",(IF($G1958="No Attribute (Conventional)","GOTS_conventional",(IF($G1958="Recycled Pre/Post-Consumer","GOTS_pre_post",(IF($G1958="In-Conversion","GOTS_in_conversion",(IF($G1958="Sustainably Sourced","Sustainably_sourced",""))))))))))),IF($G1958="Organic","Organic",(IF($G1958="Responsible","Responsible",(IF($G1958="No Attribute (Conventional)","No_Attribute_Conventional",(IF($G1958="Recycled Pre/Post-Consumer","Recycled_Pre_Post_Consumer",(IF($G1958="In-Conversion","In_Conversion",(IF($G1958="Recycled Pre-Consumer","Recycled_Pre_Consumer",(IF($G1958="Recycled Post-Consumer","Recycled_Post_Consumer",(IF($G1958="Sustainably Sourced","Sustainably_sourced","")))))))))))))))),"")</f>
        <v/>
      </c>
      <c r="AE1958" s="13" t="e" cm="1">
        <f t="array" aca="1" ref="AE1958" ca="1">IF(INDIRECT("$F"&amp;$S1958)="","",IF(LEFT(INDIRECT("$F"&amp;$S1958),3)="GRS","GRS_RCS_RM",IF((LEFT(INDIRECT("$F"&amp;$S1958),3))="RCS","GRS_RCS_RM",IF(INDIRECT("$F"&amp;$S1958)="OCS (No Label)","OCS_Conversion_RM",IF(LEFT(INDIRECT("$F"&amp;$S1958),3)="OCS","OCS_RM",IF(RIGHT(INDIRECT("$F"&amp;$S1958),10)="conversion","GOTS_RM_conversion",IF((LEFT(INDIRECT("$F"&amp;$S1958),4))="GOTS","GOTS_RM","Responsible_RM")))))))</f>
        <v>#REF!</v>
      </c>
      <c r="AF1958" s="13" t="str" cm="1">
        <f t="array" aca="1" ref="AF1958" ca="1">IF($S1958="","",INDIRECT("$Z"&amp;$S1958))</f>
        <v/>
      </c>
      <c r="AG1958" s="155"/>
      <c r="AH1958" s="13" t="str" cm="1">
        <f t="array" aca="1" ref="AH1958" ca="1">IFERROR(INDIRECT("$ag"&amp;S1958),"")</f>
        <v/>
      </c>
      <c r="AI1958" s="13" t="e" cm="1">
        <f t="array" aca="1" ref="AI1958" ca="1">INDIRECT("O"&amp;S1957)</f>
        <v>#REF!</v>
      </c>
      <c r="AJ1958" s="13" t="str">
        <f>IF($I1958="","",INDEX('Raw Material'!$A$1:$J$75,MATCH(I1958,'Raw Material'!$A$1:$A$75,0),(MATCH(G1958,'Raw Material'!$A$1:$J$1,0))))</f>
        <v/>
      </c>
      <c r="AK1958" s="13" t="str">
        <f t="shared" si="868"/>
        <v>YANLIŞRM</v>
      </c>
      <c r="AL1958" s="153" t="str">
        <f t="shared" si="869"/>
        <v/>
      </c>
    </row>
    <row r="1959" spans="1:38" ht="16.5" customHeight="1">
      <c r="A1959" s="162"/>
      <c r="B1959" s="168"/>
      <c r="C1959" s="169"/>
      <c r="D1959" s="156"/>
      <c r="E1959" s="156"/>
      <c r="F1959" s="175"/>
      <c r="G1959" s="181"/>
      <c r="H1959" s="182"/>
      <c r="I1959" s="182"/>
      <c r="J1959" s="182"/>
      <c r="K1959" s="32"/>
      <c r="L1959" s="179"/>
      <c r="M1959" s="179"/>
      <c r="N1959" s="81"/>
      <c r="O1959" s="185"/>
      <c r="P1959" s="103"/>
      <c r="Q1959" s="84" t="str">
        <f t="shared" si="870"/>
        <v/>
      </c>
      <c r="R1959" s="159"/>
      <c r="S1959" s="28" t="str" cm="1">
        <f t="array" aca="1" ref="S1959" ca="1">IF(INDIRECT("A"&amp;114+$U1959)&lt;&gt;"",114+$U1959,"")</f>
        <v/>
      </c>
      <c r="T1959" s="28" t="str">
        <f t="shared" ca="1" si="871"/>
        <v>$B</v>
      </c>
      <c r="U1959" s="29">
        <f t="shared" si="877"/>
        <v>1836</v>
      </c>
      <c r="V1959" s="29">
        <v>153.75000000001199</v>
      </c>
      <c r="W1959" s="29">
        <f t="shared" si="882"/>
        <v>153</v>
      </c>
      <c r="X1959" s="41" t="str" cm="1">
        <f t="array" aca="1" ref="X1959" ca="1">IFERROR(INDEX('PC&amp;PD'!$A$1:$AP$15,ROW('PC&amp;PD'!$A$15),MATCH(INDIRECT(T1959),'PC&amp;PD'!$A$1:$AP$1,0)),"")</f>
        <v/>
      </c>
      <c r="Z1959" s="155"/>
      <c r="AA1959" s="13" t="str">
        <f t="shared" si="867"/>
        <v/>
      </c>
      <c r="AB1959" s="155"/>
      <c r="AC1959" s="13" t="str">
        <f t="shared" ca="1" si="872"/>
        <v>$AB</v>
      </c>
      <c r="AD1959" s="13" t="str" cm="1">
        <f t="array" aca="1" ref="AD1959" ca="1">IFERROR(IF((LEFT(INDIRECT("$F"&amp;$S1959),4))="GOTS",IF($G1959="Organic","GOTS_Organic_raw",(IF($G1959="Responsible","GOTS_Responsible",(IF($G1959="No Attribute (Conventional)","GOTS_conventional",(IF($G1959="Recycled Pre/Post-Consumer","GOTS_pre_post",(IF($G1959="In-Conversion","GOTS_in_conversion",(IF($G1959="Sustainably Sourced","Sustainably_sourced",""))))))))))),IF($G1959="Organic","Organic",(IF($G1959="Responsible","Responsible",(IF($G1959="No Attribute (Conventional)","No_Attribute_Conventional",(IF($G1959="Recycled Pre/Post-Consumer","Recycled_Pre_Post_Consumer",(IF($G1959="In-Conversion","In_Conversion",(IF($G1959="Recycled Pre-Consumer","Recycled_Pre_Consumer",(IF($G1959="Recycled Post-Consumer","Recycled_Post_Consumer",(IF($G1959="Sustainably Sourced","Sustainably_sourced","")))))))))))))))),"")</f>
        <v/>
      </c>
      <c r="AE1959" s="13" t="e" cm="1">
        <f t="array" aca="1" ref="AE1959" ca="1">IF(INDIRECT("$F"&amp;$S1959)="","",IF(LEFT(INDIRECT("$F"&amp;$S1959),3)="GRS","GRS_RCS_RM",IF((LEFT(INDIRECT("$F"&amp;$S1959),3))="RCS","GRS_RCS_RM",IF(INDIRECT("$F"&amp;$S1959)="OCS (No Label)","OCS_Conversion_RM",IF(LEFT(INDIRECT("$F"&amp;$S1959),3)="OCS","OCS_RM",IF(RIGHT(INDIRECT("$F"&amp;$S1959),10)="conversion","GOTS_RM_conversion",IF((LEFT(INDIRECT("$F"&amp;$S1959),4))="GOTS","GOTS_RM","Responsible_RM")))))))</f>
        <v>#REF!</v>
      </c>
      <c r="AF1959" s="13" t="str" cm="1">
        <f t="array" aca="1" ref="AF1959" ca="1">IF($S1959="","",INDIRECT("$Z"&amp;$S1959))</f>
        <v/>
      </c>
      <c r="AG1959" s="155"/>
      <c r="AH1959" s="13" t="str" cm="1">
        <f t="array" aca="1" ref="AH1959" ca="1">IFERROR(INDIRECT("$ag"&amp;S1959),"")</f>
        <v/>
      </c>
      <c r="AI1959" s="13" t="e" cm="1">
        <f t="array" aca="1" ref="AI1959" ca="1">INDIRECT("O"&amp;S1958)</f>
        <v>#REF!</v>
      </c>
      <c r="AJ1959" s="13" t="str">
        <f>IF($I1959="","",INDEX('Raw Material'!$A$1:$J$75,MATCH(I1959,'Raw Material'!$A$1:$A$75,0),(MATCH(G1959,'Raw Material'!$A$1:$J$1,0))))</f>
        <v/>
      </c>
      <c r="AK1959" s="13" t="str">
        <f t="shared" si="868"/>
        <v>YANLIŞRM</v>
      </c>
      <c r="AL1959" s="153" t="str">
        <f t="shared" si="869"/>
        <v/>
      </c>
    </row>
    <row r="1960" spans="1:38" ht="16.5" customHeight="1">
      <c r="A1960" s="162"/>
      <c r="B1960" s="168"/>
      <c r="C1960" s="169"/>
      <c r="D1960" s="156"/>
      <c r="E1960" s="156"/>
      <c r="F1960" s="175"/>
      <c r="G1960" s="181"/>
      <c r="H1960" s="182"/>
      <c r="I1960" s="182"/>
      <c r="J1960" s="182"/>
      <c r="K1960" s="32"/>
      <c r="L1960" s="179"/>
      <c r="M1960" s="179"/>
      <c r="N1960" s="81"/>
      <c r="O1960" s="185"/>
      <c r="P1960" s="103"/>
      <c r="Q1960" s="84" t="str">
        <f t="shared" si="870"/>
        <v/>
      </c>
      <c r="R1960" s="159"/>
      <c r="S1960" s="28" t="str" cm="1">
        <f t="array" aca="1" ref="S1960" ca="1">IF(INDIRECT("A"&amp;114+$U1960)&lt;&gt;"",114+$U1960,"")</f>
        <v/>
      </c>
      <c r="T1960" s="28" t="str">
        <f t="shared" ca="1" si="871"/>
        <v>$B</v>
      </c>
      <c r="U1960" s="29">
        <f t="shared" si="877"/>
        <v>1836</v>
      </c>
      <c r="V1960" s="29">
        <v>153.833333333345</v>
      </c>
      <c r="W1960" s="29">
        <f t="shared" si="882"/>
        <v>153</v>
      </c>
      <c r="X1960" s="41" t="str" cm="1">
        <f t="array" aca="1" ref="X1960" ca="1">IFERROR(INDEX('PC&amp;PD'!$A$1:$AP$15,ROW('PC&amp;PD'!$A$15),MATCH(INDIRECT(T1960),'PC&amp;PD'!$A$1:$AP$1,0)),"")</f>
        <v/>
      </c>
      <c r="Z1960" s="155"/>
      <c r="AA1960" s="13" t="str">
        <f t="shared" si="867"/>
        <v/>
      </c>
      <c r="AB1960" s="155"/>
      <c r="AC1960" s="13" t="str">
        <f t="shared" ca="1" si="872"/>
        <v>$AB</v>
      </c>
      <c r="AD1960" s="13" t="str" cm="1">
        <f t="array" aca="1" ref="AD1960" ca="1">IFERROR(IF((LEFT(INDIRECT("$F"&amp;$S1960),4))="GOTS",IF($G1960="Organic","GOTS_Organic_raw",(IF($G1960="Responsible","GOTS_Responsible",(IF($G1960="No Attribute (Conventional)","GOTS_conventional",(IF($G1960="Recycled Pre/Post-Consumer","GOTS_pre_post",(IF($G1960="In-Conversion","GOTS_in_conversion",(IF($G1960="Sustainably Sourced","Sustainably_sourced",""))))))))))),IF($G1960="Organic","Organic",(IF($G1960="Responsible","Responsible",(IF($G1960="No Attribute (Conventional)","No_Attribute_Conventional",(IF($G1960="Recycled Pre/Post-Consumer","Recycled_Pre_Post_Consumer",(IF($G1960="In-Conversion","In_Conversion",(IF($G1960="Recycled Pre-Consumer","Recycled_Pre_Consumer",(IF($G1960="Recycled Post-Consumer","Recycled_Post_Consumer",(IF($G1960="Sustainably Sourced","Sustainably_sourced","")))))))))))))))),"")</f>
        <v/>
      </c>
      <c r="AE1960" s="13" t="e" cm="1">
        <f t="array" aca="1" ref="AE1960" ca="1">IF(INDIRECT("$F"&amp;$S1960)="","",IF(LEFT(INDIRECT("$F"&amp;$S1960),3)="GRS","GRS_RCS_RM",IF((LEFT(INDIRECT("$F"&amp;$S1960),3))="RCS","GRS_RCS_RM",IF(INDIRECT("$F"&amp;$S1960)="OCS (No Label)","OCS_Conversion_RM",IF(LEFT(INDIRECT("$F"&amp;$S1960),3)="OCS","OCS_RM",IF(RIGHT(INDIRECT("$F"&amp;$S1960),10)="conversion","GOTS_RM_conversion",IF((LEFT(INDIRECT("$F"&amp;$S1960),4))="GOTS","GOTS_RM","Responsible_RM")))))))</f>
        <v>#REF!</v>
      </c>
      <c r="AF1960" s="13" t="str" cm="1">
        <f t="array" aca="1" ref="AF1960" ca="1">IF($S1960="","",INDIRECT("$Z"&amp;$S1960))</f>
        <v/>
      </c>
      <c r="AG1960" s="155"/>
      <c r="AH1960" s="13" t="str" cm="1">
        <f t="array" aca="1" ref="AH1960" ca="1">IFERROR(INDIRECT("$ag"&amp;S1960),"")</f>
        <v/>
      </c>
      <c r="AI1960" s="13" t="e" cm="1">
        <f t="array" aca="1" ref="AI1960" ca="1">INDIRECT("O"&amp;S1959)</f>
        <v>#REF!</v>
      </c>
      <c r="AJ1960" s="13" t="str">
        <f>IF($I1960="","",INDEX('Raw Material'!$A$1:$J$75,MATCH(I1960,'Raw Material'!$A$1:$A$75,0),(MATCH(G1960,'Raw Material'!$A$1:$J$1,0))))</f>
        <v/>
      </c>
      <c r="AK1960" s="13" t="str">
        <f t="shared" si="868"/>
        <v>YANLIŞRM</v>
      </c>
      <c r="AL1960" s="153" t="str">
        <f t="shared" si="869"/>
        <v/>
      </c>
    </row>
    <row r="1961" spans="1:38" ht="16.5" customHeight="1" thickBot="1">
      <c r="A1961" s="163"/>
      <c r="B1961" s="170"/>
      <c r="C1961" s="171"/>
      <c r="D1961" s="156"/>
      <c r="E1961" s="156"/>
      <c r="F1961" s="176"/>
      <c r="G1961" s="157"/>
      <c r="H1961" s="158"/>
      <c r="I1961" s="158"/>
      <c r="J1961" s="158"/>
      <c r="K1961" s="33"/>
      <c r="L1961" s="180"/>
      <c r="M1961" s="180"/>
      <c r="N1961" s="82"/>
      <c r="O1961" s="186"/>
      <c r="P1961" s="103"/>
      <c r="Q1961" s="84" t="str">
        <f t="shared" si="870"/>
        <v/>
      </c>
      <c r="R1961" s="159"/>
      <c r="S1961" s="28" t="str" cm="1">
        <f t="array" aca="1" ref="S1961" ca="1">IF(INDIRECT("A"&amp;114+$U1961)&lt;&gt;"",114+$U1961,"")</f>
        <v/>
      </c>
      <c r="T1961" s="28" t="str">
        <f t="shared" ca="1" si="871"/>
        <v>$B</v>
      </c>
      <c r="U1961" s="29">
        <f t="shared" si="877"/>
        <v>1836</v>
      </c>
      <c r="V1961" s="29">
        <v>153.91666666667899</v>
      </c>
      <c r="W1961" s="29">
        <f t="shared" si="882"/>
        <v>153</v>
      </c>
      <c r="X1961" s="41" t="str" cm="1">
        <f t="array" aca="1" ref="X1961" ca="1">IFERROR(INDEX('PC&amp;PD'!$A$1:$AP$15,ROW('PC&amp;PD'!$A$15),MATCH(INDIRECT(T1961),'PC&amp;PD'!$A$1:$AP$1,0)),"")</f>
        <v/>
      </c>
      <c r="Z1961" s="155"/>
      <c r="AA1961" s="13" t="str">
        <f t="shared" si="867"/>
        <v/>
      </c>
      <c r="AB1961" s="155"/>
      <c r="AC1961" s="13" t="str">
        <f t="shared" ca="1" si="872"/>
        <v>$AB</v>
      </c>
      <c r="AD1961" s="13" t="str" cm="1">
        <f t="array" aca="1" ref="AD1961" ca="1">IFERROR(IF((LEFT(INDIRECT("$F"&amp;$S1961),4))="GOTS",IF($G1961="Organic","GOTS_Organic_raw",(IF($G1961="Responsible","GOTS_Responsible",(IF($G1961="No Attribute (Conventional)","GOTS_conventional",(IF($G1961="Recycled Pre/Post-Consumer","GOTS_pre_post",(IF($G1961="In-Conversion","GOTS_in_conversion",(IF($G1961="Sustainably Sourced","Sustainably_sourced",""))))))))))),IF($G1961="Organic","Organic",(IF($G1961="Responsible","Responsible",(IF($G1961="No Attribute (Conventional)","No_Attribute_Conventional",(IF($G1961="Recycled Pre/Post-Consumer","Recycled_Pre_Post_Consumer",(IF($G1961="In-Conversion","In_Conversion",(IF($G1961="Recycled Pre-Consumer","Recycled_Pre_Consumer",(IF($G1961="Recycled Post-Consumer","Recycled_Post_Consumer",(IF($G1961="Sustainably Sourced","Sustainably_sourced","")))))))))))))))),"")</f>
        <v/>
      </c>
      <c r="AE1961" s="13" t="e" cm="1">
        <f t="array" aca="1" ref="AE1961" ca="1">IF(INDIRECT("$F"&amp;$S1961)="","",IF(LEFT(INDIRECT("$F"&amp;$S1961),3)="GRS","GRS_RCS_RM",IF((LEFT(INDIRECT("$F"&amp;$S1961),3))="RCS","GRS_RCS_RM",IF(INDIRECT("$F"&amp;$S1961)="OCS (No Label)","OCS_Conversion_RM",IF(LEFT(INDIRECT("$F"&amp;$S1961),3)="OCS","OCS_RM",IF(RIGHT(INDIRECT("$F"&amp;$S1961),10)="conversion","GOTS_RM_conversion",IF((LEFT(INDIRECT("$F"&amp;$S1961),4))="GOTS","GOTS_RM","Responsible_RM")))))))</f>
        <v>#REF!</v>
      </c>
      <c r="AF1961" s="13" t="str" cm="1">
        <f t="array" aca="1" ref="AF1961" ca="1">IF($S1961="","",INDIRECT("$Z"&amp;$S1961))</f>
        <v/>
      </c>
      <c r="AG1961" s="155"/>
      <c r="AH1961" s="13" t="str" cm="1">
        <f t="array" aca="1" ref="AH1961" ca="1">IFERROR(INDIRECT("$ag"&amp;S1961),"")</f>
        <v/>
      </c>
      <c r="AI1961" s="13" t="e" cm="1">
        <f t="array" aca="1" ref="AI1961" ca="1">INDIRECT("O"&amp;S1960)</f>
        <v>#REF!</v>
      </c>
      <c r="AJ1961" s="13" t="str">
        <f>IF($I1961="","",INDEX('Raw Material'!$A$1:$J$75,MATCH(I1961,'Raw Material'!$A$1:$A$75,0),(MATCH(G1961,'Raw Material'!$A$1:$J$1,0))))</f>
        <v/>
      </c>
      <c r="AK1961" s="13" t="str">
        <f t="shared" si="868"/>
        <v>YANLIŞRM</v>
      </c>
      <c r="AL1961" s="153" t="str">
        <f t="shared" si="869"/>
        <v/>
      </c>
    </row>
    <row r="1962" spans="1:38" ht="16.5" customHeight="1">
      <c r="A1962" s="160" t="str">
        <f>IF(B1962="","",COUNTA($B$114:$B1962))</f>
        <v/>
      </c>
      <c r="B1962" s="164"/>
      <c r="C1962" s="165"/>
      <c r="D1962" s="183"/>
      <c r="E1962" s="183"/>
      <c r="F1962" s="172"/>
      <c r="G1962" s="212"/>
      <c r="H1962" s="206"/>
      <c r="I1962" s="206"/>
      <c r="J1962" s="206"/>
      <c r="K1962" s="31"/>
      <c r="L1962" s="177" t="str">
        <f t="shared" ref="L1962" si="892">IF(R1962="","",LEFT(R1962,LEN(R1962)-2))</f>
        <v/>
      </c>
      <c r="M1962" s="177"/>
      <c r="N1962" s="80"/>
      <c r="O1962" s="184"/>
      <c r="P1962" s="103"/>
      <c r="Q1962" s="84" t="str">
        <f t="shared" si="870"/>
        <v/>
      </c>
      <c r="R1962" s="159" t="str">
        <f t="shared" ref="R1962" si="893">CONCATENATE($Q1962,Q1963,Q1964,Q1965,Q1966,Q1967,$Q1968,$Q1969,$Q1970,$Q1971,Q1972,Q1973)</f>
        <v/>
      </c>
      <c r="S1962" s="28" t="str" cm="1">
        <f t="array" aca="1" ref="S1962" ca="1">IF(INDIRECT("A"&amp;114+$U1962)&lt;&gt;"",114+$U1962,"")</f>
        <v/>
      </c>
      <c r="T1962" s="28" t="str">
        <f t="shared" ca="1" si="871"/>
        <v>$B</v>
      </c>
      <c r="U1962" s="29">
        <f t="shared" si="877"/>
        <v>1848</v>
      </c>
      <c r="V1962" s="29">
        <v>154.00000000001199</v>
      </c>
      <c r="W1962" s="29">
        <f t="shared" si="882"/>
        <v>154</v>
      </c>
      <c r="X1962" s="41" t="str" cm="1">
        <f t="array" aca="1" ref="X1962" ca="1">IFERROR(INDEX('PC&amp;PD'!$A$1:$AP$15,ROW('PC&amp;PD'!$A$15),MATCH(INDIRECT(T1962),'PC&amp;PD'!$A$1:$AP$1,0)),"")</f>
        <v/>
      </c>
      <c r="Z1962" s="155" t="str">
        <f t="shared" ref="Z1962" si="894">IFERROR(IF($F1962="OCS 100","OCS (OCS 100)",IF($F1962="OCS Blended","OCS (OCS Blended)",IF($F1962="OCS (No Label)","OCS (No Label)",IF($F1962="RCS 100","RCS (RCS 100)",IF($F1962="RCS Blended","RCS (RCS Blended)",IF($F1962="GRS","GRS (GRS)",IF($F1962="GRS (No Label)", "GRS (No Label)",IF($F1962="RDS","RDS (RDS)",IF($F1962="RWS","RWS (RWS)",IF($F1962="RAS","RAS (RAS)",IF($F1962="RMS","RMS (RMS)",IF($F1962="GOTS Organic","GOTS (Organic)",IF($F1962="GOTS Made with organic","GOTS (Made with Organic)",IF($F1962="GOTS Organic - in conversion","GOTS (Organic - In Conversion)",IF($F1962="GOTS Made with organic - in conversion","GOTS (Made with Organic - In Conversion)",""))))))))))))))),"")</f>
        <v/>
      </c>
      <c r="AA1962" s="13" t="str">
        <f t="shared" si="867"/>
        <v/>
      </c>
      <c r="AB1962" s="155" t="str">
        <f t="shared" ref="AB1962" si="895">IFERROR(IF($F1962="OCS 100", "OCS_100",IF($F1962="OCS Blended", "OCS_Blended",IF($F1962="OCS (No Label)", "OCS_No_Label",IF($F1962="RCS 100", "RCS_100",IF($F1962="RCS Blended","RCS_Blended",IF($F1962="GRS","GRS",IF($F1962="GRS (No Label)", "GRS_No_Label",IF($F1962="RDS","RDS",IF($F1962="RWS","RWS",IF($F1962="RMS","RMS",IF($F1962="GOTS Organic","GOTS_Organic",IF($F1962="GOTS Made with organic","GOTS_Made_with_organic",IF($F1962="GOTS Organic - in conversion","GOTS_Organic_in_Conversion",IF($F1962="GOTS Made with organic - in conversion","GOTS_Made_with_Organic_in_Conversion",IF($F1962="RAS","RAS",""))))))))))))))),"")</f>
        <v/>
      </c>
      <c r="AC1962" s="13" t="str">
        <f t="shared" ca="1" si="872"/>
        <v>$AB</v>
      </c>
      <c r="AD1962" s="13" t="str" cm="1">
        <f t="array" aca="1" ref="AD1962" ca="1">IFERROR(IF((LEFT(INDIRECT("$F"&amp;$S1962),4))="GOTS",IF($G1962="Organic","GOTS_Organic_raw",(IF($G1962="Responsible","GOTS_Responsible",(IF($G1962="No Attribute (Conventional)","GOTS_conventional",(IF($G1962="Recycled Pre/Post-Consumer","GOTS_pre_post",(IF($G1962="In-Conversion","GOTS_in_conversion",(IF($G1962="Sustainably Sourced","Sustainably_sourced",""))))))))))),IF($G1962="Organic","Organic",(IF($G1962="Responsible","Responsible",(IF($G1962="No Attribute (Conventional)","No_Attribute_Conventional",(IF($G1962="Recycled Pre/Post-Consumer","Recycled_Pre_Post_Consumer",(IF($G1962="In-Conversion","In_Conversion",(IF($G1962="Recycled Pre-Consumer","Recycled_Pre_Consumer",(IF($G1962="Recycled Post-Consumer","Recycled_Post_Consumer",(IF($G1962="Sustainably Sourced","Sustainably_sourced","")))))))))))))))),"")</f>
        <v/>
      </c>
      <c r="AE1962" s="13" t="e" cm="1">
        <f t="array" aca="1" ref="AE1962" ca="1">IF(INDIRECT("$F"&amp;$S1962)="","",IF(LEFT(INDIRECT("$F"&amp;$S1962),3)="GRS","GRS_RCS_RM",IF((LEFT(INDIRECT("$F"&amp;$S1962),3))="RCS","GRS_RCS_RM",IF(INDIRECT("$F"&amp;$S1962)="OCS (No Label)","OCS_Conversion_RM",IF(LEFT(INDIRECT("$F"&amp;$S1962),3)="OCS","OCS_RM",IF(RIGHT(INDIRECT("$F"&amp;$S1962),10)="conversion","GOTS_RM_conversion",IF((LEFT(INDIRECT("$F"&amp;$S1962),4))="GOTS","GOTS_RM","Responsible_RM")))))))</f>
        <v>#REF!</v>
      </c>
      <c r="AF1962" s="13" t="str" cm="1">
        <f t="array" aca="1" ref="AF1962" ca="1">IF($S1962="","",INDIRECT("$Z"&amp;$S1962))</f>
        <v/>
      </c>
      <c r="AG1962" s="155" t="str">
        <f t="shared" si="891"/>
        <v/>
      </c>
      <c r="AH1962" s="13" t="str" cm="1">
        <f t="array" aca="1" ref="AH1962" ca="1">IFERROR(INDIRECT("$ag"&amp;S1962),"")</f>
        <v/>
      </c>
      <c r="AI1962" s="13" t="e" cm="1">
        <f t="array" aca="1" ref="AI1962" ca="1">INDIRECT("O"&amp;S1961)</f>
        <v>#REF!</v>
      </c>
      <c r="AJ1962" s="13" t="str">
        <f>IF($I1962="","",INDEX('Raw Material'!$A$1:$J$75,MATCH(I1962,'Raw Material'!$A$1:$A$75,0),(MATCH(G1962,'Raw Material'!$A$1:$J$1,0))))</f>
        <v/>
      </c>
      <c r="AK1962" s="13" t="str">
        <f t="shared" si="868"/>
        <v>YANLIŞRM</v>
      </c>
      <c r="AL1962" s="153" t="str">
        <f t="shared" si="869"/>
        <v/>
      </c>
    </row>
    <row r="1963" spans="1:38" ht="16.5" customHeight="1">
      <c r="A1963" s="161"/>
      <c r="B1963" s="166"/>
      <c r="C1963" s="167"/>
      <c r="D1963" s="156"/>
      <c r="E1963" s="156"/>
      <c r="F1963" s="173"/>
      <c r="G1963" s="181"/>
      <c r="H1963" s="182"/>
      <c r="I1963" s="182"/>
      <c r="J1963" s="182"/>
      <c r="K1963" s="32"/>
      <c r="L1963" s="178"/>
      <c r="M1963" s="178"/>
      <c r="N1963" s="81"/>
      <c r="O1963" s="185"/>
      <c r="P1963" s="103"/>
      <c r="Q1963" s="84" t="str">
        <f t="shared" si="870"/>
        <v/>
      </c>
      <c r="R1963" s="159"/>
      <c r="S1963" s="28" t="str" cm="1">
        <f t="array" aca="1" ref="S1963" ca="1">IF(INDIRECT("A"&amp;114+$U1963)&lt;&gt;"",114+$U1963,"")</f>
        <v/>
      </c>
      <c r="T1963" s="28" t="str">
        <f t="shared" ca="1" si="871"/>
        <v>$B</v>
      </c>
      <c r="U1963" s="29">
        <f t="shared" si="877"/>
        <v>1848</v>
      </c>
      <c r="V1963" s="29">
        <v>154.083333333345</v>
      </c>
      <c r="W1963" s="29">
        <f t="shared" si="882"/>
        <v>154</v>
      </c>
      <c r="X1963" s="41" t="str" cm="1">
        <f t="array" aca="1" ref="X1963" ca="1">IFERROR(INDEX('PC&amp;PD'!$A$1:$AP$15,ROW('PC&amp;PD'!$A$15),MATCH(INDIRECT(T1963),'PC&amp;PD'!$A$1:$AP$1,0)),"")</f>
        <v/>
      </c>
      <c r="Z1963" s="155"/>
      <c r="AA1963" s="13" t="str">
        <f t="shared" si="867"/>
        <v/>
      </c>
      <c r="AB1963" s="155"/>
      <c r="AC1963" s="13" t="str">
        <f t="shared" ca="1" si="872"/>
        <v>$AB</v>
      </c>
      <c r="AD1963" s="13" t="str" cm="1">
        <f t="array" aca="1" ref="AD1963" ca="1">IFERROR(IF((LEFT(INDIRECT("$F"&amp;$S1963),4))="GOTS",IF($G1963="Organic","GOTS_Organic_raw",(IF($G1963="Responsible","GOTS_Responsible",(IF($G1963="No Attribute (Conventional)","GOTS_conventional",(IF($G1963="Recycled Pre/Post-Consumer","GOTS_pre_post",(IF($G1963="In-Conversion","GOTS_in_conversion",(IF($G1963="Sustainably Sourced","Sustainably_sourced",""))))))))))),IF($G1963="Organic","Organic",(IF($G1963="Responsible","Responsible",(IF($G1963="No Attribute (Conventional)","No_Attribute_Conventional",(IF($G1963="Recycled Pre/Post-Consumer","Recycled_Pre_Post_Consumer",(IF($G1963="In-Conversion","In_Conversion",(IF($G1963="Recycled Pre-Consumer","Recycled_Pre_Consumer",(IF($G1963="Recycled Post-Consumer","Recycled_Post_Consumer",(IF($G1963="Sustainably Sourced","Sustainably_sourced","")))))))))))))))),"")</f>
        <v/>
      </c>
      <c r="AE1963" s="13" t="e" cm="1">
        <f t="array" aca="1" ref="AE1963" ca="1">IF(INDIRECT("$F"&amp;$S1963)="","",IF(LEFT(INDIRECT("$F"&amp;$S1963),3)="GRS","GRS_RCS_RM",IF((LEFT(INDIRECT("$F"&amp;$S1963),3))="RCS","GRS_RCS_RM",IF(INDIRECT("$F"&amp;$S1963)="OCS (No Label)","OCS_Conversion_RM",IF(LEFT(INDIRECT("$F"&amp;$S1963),3)="OCS","OCS_RM",IF(RIGHT(INDIRECT("$F"&amp;$S1963),10)="conversion","GOTS_RM_conversion",IF((LEFT(INDIRECT("$F"&amp;$S1963),4))="GOTS","GOTS_RM","Responsible_RM")))))))</f>
        <v>#REF!</v>
      </c>
      <c r="AF1963" s="13" t="str" cm="1">
        <f t="array" aca="1" ref="AF1963" ca="1">IF($S1963="","",INDIRECT("$Z"&amp;$S1963))</f>
        <v/>
      </c>
      <c r="AG1963" s="155"/>
      <c r="AH1963" s="13" t="str" cm="1">
        <f t="array" aca="1" ref="AH1963" ca="1">IFERROR(INDIRECT("$ag"&amp;S1963),"")</f>
        <v/>
      </c>
      <c r="AI1963" s="13" t="e" cm="1">
        <f t="array" aca="1" ref="AI1963" ca="1">INDIRECT("O"&amp;S1962)</f>
        <v>#REF!</v>
      </c>
      <c r="AJ1963" s="13" t="str">
        <f>IF($I1963="","",INDEX('Raw Material'!$A$1:$J$75,MATCH(I1963,'Raw Material'!$A$1:$A$75,0),(MATCH(G1963,'Raw Material'!$A$1:$J$1,0))))</f>
        <v/>
      </c>
      <c r="AK1963" s="13" t="str">
        <f t="shared" si="868"/>
        <v>YANLIŞRM</v>
      </c>
      <c r="AL1963" s="153" t="str">
        <f t="shared" si="869"/>
        <v/>
      </c>
    </row>
    <row r="1964" spans="1:38" ht="16.5" customHeight="1">
      <c r="A1964" s="161"/>
      <c r="B1964" s="166"/>
      <c r="C1964" s="167"/>
      <c r="D1964" s="156"/>
      <c r="E1964" s="156"/>
      <c r="F1964" s="173"/>
      <c r="G1964" s="181"/>
      <c r="H1964" s="182"/>
      <c r="I1964" s="182"/>
      <c r="J1964" s="182"/>
      <c r="K1964" s="32"/>
      <c r="L1964" s="178"/>
      <c r="M1964" s="178"/>
      <c r="N1964" s="81"/>
      <c r="O1964" s="185"/>
      <c r="P1964" s="103"/>
      <c r="Q1964" s="84" t="str">
        <f t="shared" si="870"/>
        <v/>
      </c>
      <c r="R1964" s="159"/>
      <c r="S1964" s="28" t="str" cm="1">
        <f t="array" aca="1" ref="S1964" ca="1">IF(INDIRECT("A"&amp;114+$U1964)&lt;&gt;"",114+$U1964,"")</f>
        <v/>
      </c>
      <c r="T1964" s="28" t="str">
        <f t="shared" ca="1" si="871"/>
        <v>$B</v>
      </c>
      <c r="U1964" s="29">
        <f t="shared" si="877"/>
        <v>1848</v>
      </c>
      <c r="V1964" s="29">
        <v>154.16666666667899</v>
      </c>
      <c r="W1964" s="29">
        <f t="shared" si="882"/>
        <v>154</v>
      </c>
      <c r="X1964" s="41" t="str" cm="1">
        <f t="array" aca="1" ref="X1964" ca="1">IFERROR(INDEX('PC&amp;PD'!$A$1:$AP$15,ROW('PC&amp;PD'!$A$15),MATCH(INDIRECT(T1964),'PC&amp;PD'!$A$1:$AP$1,0)),"")</f>
        <v/>
      </c>
      <c r="Z1964" s="155"/>
      <c r="AA1964" s="13" t="str">
        <f t="shared" si="867"/>
        <v/>
      </c>
      <c r="AB1964" s="155"/>
      <c r="AC1964" s="13" t="str">
        <f t="shared" ca="1" si="872"/>
        <v>$AB</v>
      </c>
      <c r="AD1964" s="13" t="str" cm="1">
        <f t="array" aca="1" ref="AD1964" ca="1">IFERROR(IF((LEFT(INDIRECT("$F"&amp;$S1964),4))="GOTS",IF($G1964="Organic","GOTS_Organic_raw",(IF($G1964="Responsible","GOTS_Responsible",(IF($G1964="No Attribute (Conventional)","GOTS_conventional",(IF($G1964="Recycled Pre/Post-Consumer","GOTS_pre_post",(IF($G1964="In-Conversion","GOTS_in_conversion",(IF($G1964="Sustainably Sourced","Sustainably_sourced",""))))))))))),IF($G1964="Organic","Organic",(IF($G1964="Responsible","Responsible",(IF($G1964="No Attribute (Conventional)","No_Attribute_Conventional",(IF($G1964="Recycled Pre/Post-Consumer","Recycled_Pre_Post_Consumer",(IF($G1964="In-Conversion","In_Conversion",(IF($G1964="Recycled Pre-Consumer","Recycled_Pre_Consumer",(IF($G1964="Recycled Post-Consumer","Recycled_Post_Consumer",(IF($G1964="Sustainably Sourced","Sustainably_sourced","")))))))))))))))),"")</f>
        <v/>
      </c>
      <c r="AE1964" s="13" t="e" cm="1">
        <f t="array" aca="1" ref="AE1964" ca="1">IF(INDIRECT("$F"&amp;$S1964)="","",IF(LEFT(INDIRECT("$F"&amp;$S1964),3)="GRS","GRS_RCS_RM",IF((LEFT(INDIRECT("$F"&amp;$S1964),3))="RCS","GRS_RCS_RM",IF(INDIRECT("$F"&amp;$S1964)="OCS (No Label)","OCS_Conversion_RM",IF(LEFT(INDIRECT("$F"&amp;$S1964),3)="OCS","OCS_RM",IF(RIGHT(INDIRECT("$F"&amp;$S1964),10)="conversion","GOTS_RM_conversion",IF((LEFT(INDIRECT("$F"&amp;$S1964),4))="GOTS","GOTS_RM","Responsible_RM")))))))</f>
        <v>#REF!</v>
      </c>
      <c r="AF1964" s="13" t="str" cm="1">
        <f t="array" aca="1" ref="AF1964" ca="1">IF($S1964="","",INDIRECT("$Z"&amp;$S1964))</f>
        <v/>
      </c>
      <c r="AG1964" s="155"/>
      <c r="AH1964" s="13" t="str" cm="1">
        <f t="array" aca="1" ref="AH1964" ca="1">IFERROR(INDIRECT("$ag"&amp;S1964),"")</f>
        <v/>
      </c>
      <c r="AI1964" s="13" t="e" cm="1">
        <f t="array" aca="1" ref="AI1964" ca="1">INDIRECT("O"&amp;S1963)</f>
        <v>#REF!</v>
      </c>
      <c r="AJ1964" s="13" t="str">
        <f>IF($I1964="","",INDEX('Raw Material'!$A$1:$J$75,MATCH(I1964,'Raw Material'!$A$1:$A$75,0),(MATCH(G1964,'Raw Material'!$A$1:$J$1,0))))</f>
        <v/>
      </c>
      <c r="AK1964" s="13" t="str">
        <f t="shared" si="868"/>
        <v>YANLIŞRM</v>
      </c>
      <c r="AL1964" s="153" t="str">
        <f t="shared" si="869"/>
        <v/>
      </c>
    </row>
    <row r="1965" spans="1:38" ht="16.5" customHeight="1">
      <c r="A1965" s="161"/>
      <c r="B1965" s="166"/>
      <c r="C1965" s="167"/>
      <c r="D1965" s="156"/>
      <c r="E1965" s="156"/>
      <c r="F1965" s="174"/>
      <c r="G1965" s="181"/>
      <c r="H1965" s="182"/>
      <c r="I1965" s="182"/>
      <c r="J1965" s="182"/>
      <c r="K1965" s="32"/>
      <c r="L1965" s="178"/>
      <c r="M1965" s="178"/>
      <c r="N1965" s="81"/>
      <c r="O1965" s="185"/>
      <c r="P1965" s="103"/>
      <c r="Q1965" s="84" t="str">
        <f t="shared" si="870"/>
        <v/>
      </c>
      <c r="R1965" s="159"/>
      <c r="S1965" s="28" t="str" cm="1">
        <f t="array" aca="1" ref="S1965" ca="1">IF(INDIRECT("A"&amp;114+$U1965)&lt;&gt;"",114+$U1965,"")</f>
        <v/>
      </c>
      <c r="T1965" s="28" t="str">
        <f t="shared" ca="1" si="871"/>
        <v>$B</v>
      </c>
      <c r="U1965" s="29">
        <f t="shared" si="877"/>
        <v>1848</v>
      </c>
      <c r="V1965" s="29">
        <v>154.25000000001199</v>
      </c>
      <c r="W1965" s="29">
        <f t="shared" si="882"/>
        <v>154</v>
      </c>
      <c r="X1965" s="41" t="str" cm="1">
        <f t="array" aca="1" ref="X1965" ca="1">IFERROR(INDEX('PC&amp;PD'!$A$1:$AP$15,ROW('PC&amp;PD'!$A$15),MATCH(INDIRECT(T1965),'PC&amp;PD'!$A$1:$AP$1,0)),"")</f>
        <v/>
      </c>
      <c r="Z1965" s="155"/>
      <c r="AA1965" s="13" t="str">
        <f t="shared" si="867"/>
        <v/>
      </c>
      <c r="AB1965" s="155"/>
      <c r="AC1965" s="13" t="str">
        <f t="shared" ca="1" si="872"/>
        <v>$AB</v>
      </c>
      <c r="AD1965" s="13" t="str" cm="1">
        <f t="array" aca="1" ref="AD1965" ca="1">IFERROR(IF((LEFT(INDIRECT("$F"&amp;$S1965),4))="GOTS",IF($G1965="Organic","GOTS_Organic_raw",(IF($G1965="Responsible","GOTS_Responsible",(IF($G1965="No Attribute (Conventional)","GOTS_conventional",(IF($G1965="Recycled Pre/Post-Consumer","GOTS_pre_post",(IF($G1965="In-Conversion","GOTS_in_conversion",(IF($G1965="Sustainably Sourced","Sustainably_sourced",""))))))))))),IF($G1965="Organic","Organic",(IF($G1965="Responsible","Responsible",(IF($G1965="No Attribute (Conventional)","No_Attribute_Conventional",(IF($G1965="Recycled Pre/Post-Consumer","Recycled_Pre_Post_Consumer",(IF($G1965="In-Conversion","In_Conversion",(IF($G1965="Recycled Pre-Consumer","Recycled_Pre_Consumer",(IF($G1965="Recycled Post-Consumer","Recycled_Post_Consumer",(IF($G1965="Sustainably Sourced","Sustainably_sourced","")))))))))))))))),"")</f>
        <v/>
      </c>
      <c r="AE1965" s="13" t="e" cm="1">
        <f t="array" aca="1" ref="AE1965" ca="1">IF(INDIRECT("$F"&amp;$S1965)="","",IF(LEFT(INDIRECT("$F"&amp;$S1965),3)="GRS","GRS_RCS_RM",IF((LEFT(INDIRECT("$F"&amp;$S1965),3))="RCS","GRS_RCS_RM",IF(INDIRECT("$F"&amp;$S1965)="OCS (No Label)","OCS_Conversion_RM",IF(LEFT(INDIRECT("$F"&amp;$S1965),3)="OCS","OCS_RM",IF(RIGHT(INDIRECT("$F"&amp;$S1965),10)="conversion","GOTS_RM_conversion",IF((LEFT(INDIRECT("$F"&amp;$S1965),4))="GOTS","GOTS_RM","Responsible_RM")))))))</f>
        <v>#REF!</v>
      </c>
      <c r="AF1965" s="13" t="str" cm="1">
        <f t="array" aca="1" ref="AF1965" ca="1">IF($S1965="","",INDIRECT("$Z"&amp;$S1965))</f>
        <v/>
      </c>
      <c r="AG1965" s="155"/>
      <c r="AH1965" s="13" t="str" cm="1">
        <f t="array" aca="1" ref="AH1965" ca="1">IFERROR(INDIRECT("$ag"&amp;S1965),"")</f>
        <v/>
      </c>
      <c r="AI1965" s="13" t="e" cm="1">
        <f t="array" aca="1" ref="AI1965" ca="1">INDIRECT("O"&amp;S1964)</f>
        <v>#REF!</v>
      </c>
      <c r="AJ1965" s="13" t="str">
        <f>IF($I1965="","",INDEX('Raw Material'!$A$1:$J$75,MATCH(I1965,'Raw Material'!$A$1:$A$75,0),(MATCH(G1965,'Raw Material'!$A$1:$J$1,0))))</f>
        <v/>
      </c>
      <c r="AK1965" s="13" t="str">
        <f t="shared" si="868"/>
        <v>YANLIŞRM</v>
      </c>
      <c r="AL1965" s="153" t="str">
        <f t="shared" si="869"/>
        <v/>
      </c>
    </row>
    <row r="1966" spans="1:38" ht="16.5" customHeight="1">
      <c r="A1966" s="161"/>
      <c r="B1966" s="166"/>
      <c r="C1966" s="167"/>
      <c r="D1966" s="156"/>
      <c r="E1966" s="156"/>
      <c r="F1966" s="174"/>
      <c r="G1966" s="181"/>
      <c r="H1966" s="182"/>
      <c r="I1966" s="182"/>
      <c r="J1966" s="182"/>
      <c r="K1966" s="32"/>
      <c r="L1966" s="178"/>
      <c r="M1966" s="178"/>
      <c r="N1966" s="81"/>
      <c r="O1966" s="185"/>
      <c r="P1966" s="103"/>
      <c r="Q1966" s="84" t="str">
        <f t="shared" si="870"/>
        <v/>
      </c>
      <c r="R1966" s="159"/>
      <c r="S1966" s="28" t="str" cm="1">
        <f t="array" aca="1" ref="S1966" ca="1">IF(INDIRECT("A"&amp;114+$U1966)&lt;&gt;"",114+$U1966,"")</f>
        <v/>
      </c>
      <c r="T1966" s="28" t="str">
        <f t="shared" ca="1" si="871"/>
        <v>$B</v>
      </c>
      <c r="U1966" s="29">
        <f t="shared" si="877"/>
        <v>1848</v>
      </c>
      <c r="V1966" s="29">
        <v>154.333333333345</v>
      </c>
      <c r="W1966" s="29">
        <f t="shared" si="882"/>
        <v>154</v>
      </c>
      <c r="X1966" s="41" t="str" cm="1">
        <f t="array" aca="1" ref="X1966" ca="1">IFERROR(INDEX('PC&amp;PD'!$A$1:$AP$15,ROW('PC&amp;PD'!$A$15),MATCH(INDIRECT(T1966),'PC&amp;PD'!$A$1:$AP$1,0)),"")</f>
        <v/>
      </c>
      <c r="Z1966" s="155"/>
      <c r="AA1966" s="13" t="str">
        <f t="shared" si="867"/>
        <v/>
      </c>
      <c r="AB1966" s="155"/>
      <c r="AC1966" s="13" t="str">
        <f t="shared" ca="1" si="872"/>
        <v>$AB</v>
      </c>
      <c r="AD1966" s="13" t="str" cm="1">
        <f t="array" aca="1" ref="AD1966" ca="1">IFERROR(IF((LEFT(INDIRECT("$F"&amp;$S1966),4))="GOTS",IF($G1966="Organic","GOTS_Organic_raw",(IF($G1966="Responsible","GOTS_Responsible",(IF($G1966="No Attribute (Conventional)","GOTS_conventional",(IF($G1966="Recycled Pre/Post-Consumer","GOTS_pre_post",(IF($G1966="In-Conversion","GOTS_in_conversion",(IF($G1966="Sustainably Sourced","Sustainably_sourced",""))))))))))),IF($G1966="Organic","Organic",(IF($G1966="Responsible","Responsible",(IF($G1966="No Attribute (Conventional)","No_Attribute_Conventional",(IF($G1966="Recycled Pre/Post-Consumer","Recycled_Pre_Post_Consumer",(IF($G1966="In-Conversion","In_Conversion",(IF($G1966="Recycled Pre-Consumer","Recycled_Pre_Consumer",(IF($G1966="Recycled Post-Consumer","Recycled_Post_Consumer",(IF($G1966="Sustainably Sourced","Sustainably_sourced","")))))))))))))))),"")</f>
        <v/>
      </c>
      <c r="AE1966" s="13" t="e" cm="1">
        <f t="array" aca="1" ref="AE1966" ca="1">IF(INDIRECT("$F"&amp;$S1966)="","",IF(LEFT(INDIRECT("$F"&amp;$S1966),3)="GRS","GRS_RCS_RM",IF((LEFT(INDIRECT("$F"&amp;$S1966),3))="RCS","GRS_RCS_RM",IF(INDIRECT("$F"&amp;$S1966)="OCS (No Label)","OCS_Conversion_RM",IF(LEFT(INDIRECT("$F"&amp;$S1966),3)="OCS","OCS_RM",IF(RIGHT(INDIRECT("$F"&amp;$S1966),10)="conversion","GOTS_RM_conversion",IF((LEFT(INDIRECT("$F"&amp;$S1966),4))="GOTS","GOTS_RM","Responsible_RM")))))))</f>
        <v>#REF!</v>
      </c>
      <c r="AF1966" s="13" t="str" cm="1">
        <f t="array" aca="1" ref="AF1966" ca="1">IF($S1966="","",INDIRECT("$Z"&amp;$S1966))</f>
        <v/>
      </c>
      <c r="AG1966" s="155"/>
      <c r="AH1966" s="13" t="str" cm="1">
        <f t="array" aca="1" ref="AH1966" ca="1">IFERROR(INDIRECT("$ag"&amp;S1966),"")</f>
        <v/>
      </c>
      <c r="AI1966" s="13" t="e" cm="1">
        <f t="array" aca="1" ref="AI1966" ca="1">INDIRECT("O"&amp;S1965)</f>
        <v>#REF!</v>
      </c>
      <c r="AJ1966" s="13" t="str">
        <f>IF($I1966="","",INDEX('Raw Material'!$A$1:$J$75,MATCH(I1966,'Raw Material'!$A$1:$A$75,0),(MATCH(G1966,'Raw Material'!$A$1:$J$1,0))))</f>
        <v/>
      </c>
      <c r="AK1966" s="13" t="str">
        <f t="shared" si="868"/>
        <v>YANLIŞRM</v>
      </c>
      <c r="AL1966" s="153" t="str">
        <f t="shared" si="869"/>
        <v/>
      </c>
    </row>
    <row r="1967" spans="1:38" ht="16.5" customHeight="1">
      <c r="A1967" s="161"/>
      <c r="B1967" s="166"/>
      <c r="C1967" s="167"/>
      <c r="D1967" s="156"/>
      <c r="E1967" s="156"/>
      <c r="F1967" s="174"/>
      <c r="G1967" s="181"/>
      <c r="H1967" s="182"/>
      <c r="I1967" s="182"/>
      <c r="J1967" s="182"/>
      <c r="K1967" s="32"/>
      <c r="L1967" s="178"/>
      <c r="M1967" s="178"/>
      <c r="N1967" s="81"/>
      <c r="O1967" s="185"/>
      <c r="P1967" s="103"/>
      <c r="Q1967" s="84" t="str">
        <f t="shared" si="870"/>
        <v/>
      </c>
      <c r="R1967" s="159"/>
      <c r="S1967" s="28" t="str" cm="1">
        <f t="array" aca="1" ref="S1967" ca="1">IF(INDIRECT("A"&amp;114+$U1967)&lt;&gt;"",114+$U1967,"")</f>
        <v/>
      </c>
      <c r="T1967" s="28" t="str">
        <f t="shared" ca="1" si="871"/>
        <v>$B</v>
      </c>
      <c r="U1967" s="29">
        <f t="shared" si="877"/>
        <v>1848</v>
      </c>
      <c r="V1967" s="29">
        <v>154.41666666667899</v>
      </c>
      <c r="W1967" s="29">
        <f t="shared" si="882"/>
        <v>154</v>
      </c>
      <c r="X1967" s="41" t="str" cm="1">
        <f t="array" aca="1" ref="X1967" ca="1">IFERROR(INDEX('PC&amp;PD'!$A$1:$AP$15,ROW('PC&amp;PD'!$A$15),MATCH(INDIRECT(T1967),'PC&amp;PD'!$A$1:$AP$1,0)),"")</f>
        <v/>
      </c>
      <c r="Z1967" s="155"/>
      <c r="AA1967" s="13" t="str">
        <f t="shared" si="867"/>
        <v/>
      </c>
      <c r="AB1967" s="155"/>
      <c r="AC1967" s="13" t="str">
        <f t="shared" ca="1" si="872"/>
        <v>$AB</v>
      </c>
      <c r="AD1967" s="13" t="str" cm="1">
        <f t="array" aca="1" ref="AD1967" ca="1">IFERROR(IF((LEFT(INDIRECT("$F"&amp;$S1967),4))="GOTS",IF($G1967="Organic","GOTS_Organic_raw",(IF($G1967="Responsible","GOTS_Responsible",(IF($G1967="No Attribute (Conventional)","GOTS_conventional",(IF($G1967="Recycled Pre/Post-Consumer","GOTS_pre_post",(IF($G1967="In-Conversion","GOTS_in_conversion",(IF($G1967="Sustainably Sourced","Sustainably_sourced",""))))))))))),IF($G1967="Organic","Organic",(IF($G1967="Responsible","Responsible",(IF($G1967="No Attribute (Conventional)","No_Attribute_Conventional",(IF($G1967="Recycled Pre/Post-Consumer","Recycled_Pre_Post_Consumer",(IF($G1967="In-Conversion","In_Conversion",(IF($G1967="Recycled Pre-Consumer","Recycled_Pre_Consumer",(IF($G1967="Recycled Post-Consumer","Recycled_Post_Consumer",(IF($G1967="Sustainably Sourced","Sustainably_sourced","")))))))))))))))),"")</f>
        <v/>
      </c>
      <c r="AE1967" s="13" t="e" cm="1">
        <f t="array" aca="1" ref="AE1967" ca="1">IF(INDIRECT("$F"&amp;$S1967)="","",IF(LEFT(INDIRECT("$F"&amp;$S1967),3)="GRS","GRS_RCS_RM",IF((LEFT(INDIRECT("$F"&amp;$S1967),3))="RCS","GRS_RCS_RM",IF(INDIRECT("$F"&amp;$S1967)="OCS (No Label)","OCS_Conversion_RM",IF(LEFT(INDIRECT("$F"&amp;$S1967),3)="OCS","OCS_RM",IF(RIGHT(INDIRECT("$F"&amp;$S1967),10)="conversion","GOTS_RM_conversion",IF((LEFT(INDIRECT("$F"&amp;$S1967),4))="GOTS","GOTS_RM","Responsible_RM")))))))</f>
        <v>#REF!</v>
      </c>
      <c r="AF1967" s="13" t="str" cm="1">
        <f t="array" aca="1" ref="AF1967" ca="1">IF($S1967="","",INDIRECT("$Z"&amp;$S1967))</f>
        <v/>
      </c>
      <c r="AG1967" s="155"/>
      <c r="AH1967" s="13" t="str" cm="1">
        <f t="array" aca="1" ref="AH1967" ca="1">IFERROR(INDIRECT("$ag"&amp;S1967),"")</f>
        <v/>
      </c>
      <c r="AI1967" s="13" t="e" cm="1">
        <f t="array" aca="1" ref="AI1967" ca="1">INDIRECT("O"&amp;S1966)</f>
        <v>#REF!</v>
      </c>
      <c r="AJ1967" s="13" t="str">
        <f>IF($I1967="","",INDEX('Raw Material'!$A$1:$J$75,MATCH(I1967,'Raw Material'!$A$1:$A$75,0),(MATCH(G1967,'Raw Material'!$A$1:$J$1,0))))</f>
        <v/>
      </c>
      <c r="AK1967" s="13" t="str">
        <f t="shared" si="868"/>
        <v>YANLIŞRM</v>
      </c>
      <c r="AL1967" s="153" t="str">
        <f t="shared" si="869"/>
        <v/>
      </c>
    </row>
    <row r="1968" spans="1:38" ht="16.5" customHeight="1">
      <c r="A1968" s="162"/>
      <c r="B1968" s="168"/>
      <c r="C1968" s="169"/>
      <c r="D1968" s="156"/>
      <c r="E1968" s="156"/>
      <c r="F1968" s="175"/>
      <c r="G1968" s="181"/>
      <c r="H1968" s="182"/>
      <c r="I1968" s="182"/>
      <c r="J1968" s="182"/>
      <c r="K1968" s="32"/>
      <c r="L1968" s="179"/>
      <c r="M1968" s="179"/>
      <c r="N1968" s="81"/>
      <c r="O1968" s="185"/>
      <c r="P1968" s="103"/>
      <c r="Q1968" s="84" t="str">
        <f t="shared" si="870"/>
        <v/>
      </c>
      <c r="R1968" s="159"/>
      <c r="S1968" s="28" t="str" cm="1">
        <f t="array" aca="1" ref="S1968" ca="1">IF(INDIRECT("A"&amp;114+$U1968)&lt;&gt;"",114+$U1968,"")</f>
        <v/>
      </c>
      <c r="T1968" s="28" t="str">
        <f t="shared" ca="1" si="871"/>
        <v>$B</v>
      </c>
      <c r="U1968" s="29">
        <f t="shared" si="877"/>
        <v>1848</v>
      </c>
      <c r="V1968" s="29">
        <v>154.50000000001199</v>
      </c>
      <c r="W1968" s="29">
        <f t="shared" si="882"/>
        <v>154</v>
      </c>
      <c r="X1968" s="41" t="str" cm="1">
        <f t="array" aca="1" ref="X1968" ca="1">IFERROR(INDEX('PC&amp;PD'!$A$1:$AP$15,ROW('PC&amp;PD'!$A$15),MATCH(INDIRECT(T1968),'PC&amp;PD'!$A$1:$AP$1,0)),"")</f>
        <v/>
      </c>
      <c r="Z1968" s="155"/>
      <c r="AA1968" s="13" t="str">
        <f t="shared" si="867"/>
        <v/>
      </c>
      <c r="AB1968" s="155"/>
      <c r="AC1968" s="13" t="str">
        <f t="shared" ca="1" si="872"/>
        <v>$AB</v>
      </c>
      <c r="AD1968" s="13" t="str" cm="1">
        <f t="array" aca="1" ref="AD1968" ca="1">IFERROR(IF((LEFT(INDIRECT("$F"&amp;$S1968),4))="GOTS",IF($G1968="Organic","GOTS_Organic_raw",(IF($G1968="Responsible","GOTS_Responsible",(IF($G1968="No Attribute (Conventional)","GOTS_conventional",(IF($G1968="Recycled Pre/Post-Consumer","GOTS_pre_post",(IF($G1968="In-Conversion","GOTS_in_conversion",(IF($G1968="Sustainably Sourced","Sustainably_sourced",""))))))))))),IF($G1968="Organic","Organic",(IF($G1968="Responsible","Responsible",(IF($G1968="No Attribute (Conventional)","No_Attribute_Conventional",(IF($G1968="Recycled Pre/Post-Consumer","Recycled_Pre_Post_Consumer",(IF($G1968="In-Conversion","In_Conversion",(IF($G1968="Recycled Pre-Consumer","Recycled_Pre_Consumer",(IF($G1968="Recycled Post-Consumer","Recycled_Post_Consumer",(IF($G1968="Sustainably Sourced","Sustainably_sourced","")))))))))))))))),"")</f>
        <v/>
      </c>
      <c r="AE1968" s="13" t="e" cm="1">
        <f t="array" aca="1" ref="AE1968" ca="1">IF(INDIRECT("$F"&amp;$S1968)="","",IF(LEFT(INDIRECT("$F"&amp;$S1968),3)="GRS","GRS_RCS_RM",IF((LEFT(INDIRECT("$F"&amp;$S1968),3))="RCS","GRS_RCS_RM",IF(INDIRECT("$F"&amp;$S1968)="OCS (No Label)","OCS_Conversion_RM",IF(LEFT(INDIRECT("$F"&amp;$S1968),3)="OCS","OCS_RM",IF(RIGHT(INDIRECT("$F"&amp;$S1968),10)="conversion","GOTS_RM_conversion",IF((LEFT(INDIRECT("$F"&amp;$S1968),4))="GOTS","GOTS_RM","Responsible_RM")))))))</f>
        <v>#REF!</v>
      </c>
      <c r="AF1968" s="13" t="str" cm="1">
        <f t="array" aca="1" ref="AF1968" ca="1">IF($S1968="","",INDIRECT("$Z"&amp;$S1968))</f>
        <v/>
      </c>
      <c r="AG1968" s="155"/>
      <c r="AH1968" s="13" t="str" cm="1">
        <f t="array" aca="1" ref="AH1968" ca="1">IFERROR(INDIRECT("$ag"&amp;S1968),"")</f>
        <v/>
      </c>
      <c r="AI1968" s="13" t="e" cm="1">
        <f t="array" aca="1" ref="AI1968" ca="1">INDIRECT("O"&amp;S1967)</f>
        <v>#REF!</v>
      </c>
      <c r="AJ1968" s="13" t="str">
        <f>IF($I1968="","",INDEX('Raw Material'!$A$1:$J$75,MATCH(I1968,'Raw Material'!$A$1:$A$75,0),(MATCH(G1968,'Raw Material'!$A$1:$J$1,0))))</f>
        <v/>
      </c>
      <c r="AK1968" s="13" t="str">
        <f t="shared" si="868"/>
        <v>YANLIŞRM</v>
      </c>
      <c r="AL1968" s="153" t="str">
        <f t="shared" si="869"/>
        <v/>
      </c>
    </row>
    <row r="1969" spans="1:38" ht="16.5" customHeight="1">
      <c r="A1969" s="162"/>
      <c r="B1969" s="168"/>
      <c r="C1969" s="169"/>
      <c r="D1969" s="156"/>
      <c r="E1969" s="156"/>
      <c r="F1969" s="175"/>
      <c r="G1969" s="181"/>
      <c r="H1969" s="182"/>
      <c r="I1969" s="182"/>
      <c r="J1969" s="182"/>
      <c r="K1969" s="32"/>
      <c r="L1969" s="179"/>
      <c r="M1969" s="179"/>
      <c r="N1969" s="81"/>
      <c r="O1969" s="185"/>
      <c r="P1969" s="103"/>
      <c r="Q1969" s="84" t="str">
        <f t="shared" si="870"/>
        <v/>
      </c>
      <c r="R1969" s="159"/>
      <c r="S1969" s="28" t="str" cm="1">
        <f t="array" aca="1" ref="S1969" ca="1">IF(INDIRECT("A"&amp;114+$U1969)&lt;&gt;"",114+$U1969,"")</f>
        <v/>
      </c>
      <c r="T1969" s="28" t="str">
        <f t="shared" ca="1" si="871"/>
        <v>$B</v>
      </c>
      <c r="U1969" s="29">
        <f t="shared" si="877"/>
        <v>1848</v>
      </c>
      <c r="V1969" s="29">
        <v>154.583333333345</v>
      </c>
      <c r="W1969" s="29">
        <f t="shared" si="882"/>
        <v>154</v>
      </c>
      <c r="X1969" s="41" t="str" cm="1">
        <f t="array" aca="1" ref="X1969" ca="1">IFERROR(INDEX('PC&amp;PD'!$A$1:$AP$15,ROW('PC&amp;PD'!$A$15),MATCH(INDIRECT(T1969),'PC&amp;PD'!$A$1:$AP$1,0)),"")</f>
        <v/>
      </c>
      <c r="Z1969" s="155"/>
      <c r="AA1969" s="13" t="str">
        <f t="shared" si="867"/>
        <v/>
      </c>
      <c r="AB1969" s="155"/>
      <c r="AC1969" s="13" t="str">
        <f t="shared" ca="1" si="872"/>
        <v>$AB</v>
      </c>
      <c r="AD1969" s="13" t="str" cm="1">
        <f t="array" aca="1" ref="AD1969" ca="1">IFERROR(IF((LEFT(INDIRECT("$F"&amp;$S1969),4))="GOTS",IF($G1969="Organic","GOTS_Organic_raw",(IF($G1969="Responsible","GOTS_Responsible",(IF($G1969="No Attribute (Conventional)","GOTS_conventional",(IF($G1969="Recycled Pre/Post-Consumer","GOTS_pre_post",(IF($G1969="In-Conversion","GOTS_in_conversion",(IF($G1969="Sustainably Sourced","Sustainably_sourced",""))))))))))),IF($G1969="Organic","Organic",(IF($G1969="Responsible","Responsible",(IF($G1969="No Attribute (Conventional)","No_Attribute_Conventional",(IF($G1969="Recycled Pre/Post-Consumer","Recycled_Pre_Post_Consumer",(IF($G1969="In-Conversion","In_Conversion",(IF($G1969="Recycled Pre-Consumer","Recycled_Pre_Consumer",(IF($G1969="Recycled Post-Consumer","Recycled_Post_Consumer",(IF($G1969="Sustainably Sourced","Sustainably_sourced","")))))))))))))))),"")</f>
        <v/>
      </c>
      <c r="AE1969" s="13" t="e" cm="1">
        <f t="array" aca="1" ref="AE1969" ca="1">IF(INDIRECT("$F"&amp;$S1969)="","",IF(LEFT(INDIRECT("$F"&amp;$S1969),3)="GRS","GRS_RCS_RM",IF((LEFT(INDIRECT("$F"&amp;$S1969),3))="RCS","GRS_RCS_RM",IF(INDIRECT("$F"&amp;$S1969)="OCS (No Label)","OCS_Conversion_RM",IF(LEFT(INDIRECT("$F"&amp;$S1969),3)="OCS","OCS_RM",IF(RIGHT(INDIRECT("$F"&amp;$S1969),10)="conversion","GOTS_RM_conversion",IF((LEFT(INDIRECT("$F"&amp;$S1969),4))="GOTS","GOTS_RM","Responsible_RM")))))))</f>
        <v>#REF!</v>
      </c>
      <c r="AF1969" s="13" t="str" cm="1">
        <f t="array" aca="1" ref="AF1969" ca="1">IF($S1969="","",INDIRECT("$Z"&amp;$S1969))</f>
        <v/>
      </c>
      <c r="AG1969" s="155"/>
      <c r="AH1969" s="13" t="str" cm="1">
        <f t="array" aca="1" ref="AH1969" ca="1">IFERROR(INDIRECT("$ag"&amp;S1969),"")</f>
        <v/>
      </c>
      <c r="AI1969" s="13" t="e" cm="1">
        <f t="array" aca="1" ref="AI1969" ca="1">INDIRECT("O"&amp;S1968)</f>
        <v>#REF!</v>
      </c>
      <c r="AJ1969" s="13" t="str">
        <f>IF($I1969="","",INDEX('Raw Material'!$A$1:$J$75,MATCH(I1969,'Raw Material'!$A$1:$A$75,0),(MATCH(G1969,'Raw Material'!$A$1:$J$1,0))))</f>
        <v/>
      </c>
      <c r="AK1969" s="13" t="str">
        <f t="shared" si="868"/>
        <v>YANLIŞRM</v>
      </c>
      <c r="AL1969" s="153" t="str">
        <f t="shared" si="869"/>
        <v/>
      </c>
    </row>
    <row r="1970" spans="1:38" ht="16.5" customHeight="1">
      <c r="A1970" s="162"/>
      <c r="B1970" s="168"/>
      <c r="C1970" s="169"/>
      <c r="D1970" s="156"/>
      <c r="E1970" s="156"/>
      <c r="F1970" s="175"/>
      <c r="G1970" s="181"/>
      <c r="H1970" s="182"/>
      <c r="I1970" s="182"/>
      <c r="J1970" s="182"/>
      <c r="K1970" s="32"/>
      <c r="L1970" s="179"/>
      <c r="M1970" s="179"/>
      <c r="N1970" s="81"/>
      <c r="O1970" s="185"/>
      <c r="P1970" s="103"/>
      <c r="Q1970" s="84" t="str">
        <f t="shared" si="870"/>
        <v/>
      </c>
      <c r="R1970" s="159"/>
      <c r="S1970" s="28" t="str" cm="1">
        <f t="array" aca="1" ref="S1970" ca="1">IF(INDIRECT("A"&amp;114+$U1970)&lt;&gt;"",114+$U1970,"")</f>
        <v/>
      </c>
      <c r="T1970" s="28" t="str">
        <f t="shared" ca="1" si="871"/>
        <v>$B</v>
      </c>
      <c r="U1970" s="29">
        <f t="shared" si="877"/>
        <v>1848</v>
      </c>
      <c r="V1970" s="29">
        <v>154.66666666667899</v>
      </c>
      <c r="W1970" s="29">
        <f t="shared" si="882"/>
        <v>154</v>
      </c>
      <c r="X1970" s="41" t="str" cm="1">
        <f t="array" aca="1" ref="X1970" ca="1">IFERROR(INDEX('PC&amp;PD'!$A$1:$AP$15,ROW('PC&amp;PD'!$A$15),MATCH(INDIRECT(T1970),'PC&amp;PD'!$A$1:$AP$1,0)),"")</f>
        <v/>
      </c>
      <c r="Z1970" s="155"/>
      <c r="AA1970" s="13" t="str">
        <f t="shared" si="867"/>
        <v/>
      </c>
      <c r="AB1970" s="155"/>
      <c r="AC1970" s="13" t="str">
        <f t="shared" ca="1" si="872"/>
        <v>$AB</v>
      </c>
      <c r="AD1970" s="13" t="str" cm="1">
        <f t="array" aca="1" ref="AD1970" ca="1">IFERROR(IF((LEFT(INDIRECT("$F"&amp;$S1970),4))="GOTS",IF($G1970="Organic","GOTS_Organic_raw",(IF($G1970="Responsible","GOTS_Responsible",(IF($G1970="No Attribute (Conventional)","GOTS_conventional",(IF($G1970="Recycled Pre/Post-Consumer","GOTS_pre_post",(IF($G1970="In-Conversion","GOTS_in_conversion",(IF($G1970="Sustainably Sourced","Sustainably_sourced",""))))))))))),IF($G1970="Organic","Organic",(IF($G1970="Responsible","Responsible",(IF($G1970="No Attribute (Conventional)","No_Attribute_Conventional",(IF($G1970="Recycled Pre/Post-Consumer","Recycled_Pre_Post_Consumer",(IF($G1970="In-Conversion","In_Conversion",(IF($G1970="Recycled Pre-Consumer","Recycled_Pre_Consumer",(IF($G1970="Recycled Post-Consumer","Recycled_Post_Consumer",(IF($G1970="Sustainably Sourced","Sustainably_sourced","")))))))))))))))),"")</f>
        <v/>
      </c>
      <c r="AE1970" s="13" t="e" cm="1">
        <f t="array" aca="1" ref="AE1970" ca="1">IF(INDIRECT("$F"&amp;$S1970)="","",IF(LEFT(INDIRECT("$F"&amp;$S1970),3)="GRS","GRS_RCS_RM",IF((LEFT(INDIRECT("$F"&amp;$S1970),3))="RCS","GRS_RCS_RM",IF(INDIRECT("$F"&amp;$S1970)="OCS (No Label)","OCS_Conversion_RM",IF(LEFT(INDIRECT("$F"&amp;$S1970),3)="OCS","OCS_RM",IF(RIGHT(INDIRECT("$F"&amp;$S1970),10)="conversion","GOTS_RM_conversion",IF((LEFT(INDIRECT("$F"&amp;$S1970),4))="GOTS","GOTS_RM","Responsible_RM")))))))</f>
        <v>#REF!</v>
      </c>
      <c r="AF1970" s="13" t="str" cm="1">
        <f t="array" aca="1" ref="AF1970" ca="1">IF($S1970="","",INDIRECT("$Z"&amp;$S1970))</f>
        <v/>
      </c>
      <c r="AG1970" s="155"/>
      <c r="AH1970" s="13" t="str" cm="1">
        <f t="array" aca="1" ref="AH1970" ca="1">IFERROR(INDIRECT("$ag"&amp;S1970),"")</f>
        <v/>
      </c>
      <c r="AI1970" s="13" t="e" cm="1">
        <f t="array" aca="1" ref="AI1970" ca="1">INDIRECT("O"&amp;S1969)</f>
        <v>#REF!</v>
      </c>
      <c r="AJ1970" s="13" t="str">
        <f>IF($I1970="","",INDEX('Raw Material'!$A$1:$J$75,MATCH(I1970,'Raw Material'!$A$1:$A$75,0),(MATCH(G1970,'Raw Material'!$A$1:$J$1,0))))</f>
        <v/>
      </c>
      <c r="AK1970" s="13" t="str">
        <f t="shared" si="868"/>
        <v>YANLIŞRM</v>
      </c>
      <c r="AL1970" s="153" t="str">
        <f t="shared" si="869"/>
        <v/>
      </c>
    </row>
    <row r="1971" spans="1:38" ht="16.5" customHeight="1">
      <c r="A1971" s="162"/>
      <c r="B1971" s="168"/>
      <c r="C1971" s="169"/>
      <c r="D1971" s="156"/>
      <c r="E1971" s="156"/>
      <c r="F1971" s="175"/>
      <c r="G1971" s="181"/>
      <c r="H1971" s="182"/>
      <c r="I1971" s="182"/>
      <c r="J1971" s="182"/>
      <c r="K1971" s="32"/>
      <c r="L1971" s="179"/>
      <c r="M1971" s="179"/>
      <c r="N1971" s="81"/>
      <c r="O1971" s="185"/>
      <c r="P1971" s="103"/>
      <c r="Q1971" s="84" t="str">
        <f t="shared" si="870"/>
        <v/>
      </c>
      <c r="R1971" s="159"/>
      <c r="S1971" s="28" t="str" cm="1">
        <f t="array" aca="1" ref="S1971" ca="1">IF(INDIRECT("A"&amp;114+$U1971)&lt;&gt;"",114+$U1971,"")</f>
        <v/>
      </c>
      <c r="T1971" s="28" t="str">
        <f t="shared" ca="1" si="871"/>
        <v>$B</v>
      </c>
      <c r="U1971" s="29">
        <f t="shared" si="877"/>
        <v>1848</v>
      </c>
      <c r="V1971" s="29">
        <v>154.75000000001199</v>
      </c>
      <c r="W1971" s="29">
        <f t="shared" si="882"/>
        <v>154</v>
      </c>
      <c r="X1971" s="41" t="str" cm="1">
        <f t="array" aca="1" ref="X1971" ca="1">IFERROR(INDEX('PC&amp;PD'!$A$1:$AP$15,ROW('PC&amp;PD'!$A$15),MATCH(INDIRECT(T1971),'PC&amp;PD'!$A$1:$AP$1,0)),"")</f>
        <v/>
      </c>
      <c r="Z1971" s="155"/>
      <c r="AA1971" s="13" t="str">
        <f t="shared" ref="AA1971:AA2034" si="896">IFERROR(IF(G1971="","",IF(G1971="No Attribute (Conventional)","",G1971)),"")</f>
        <v/>
      </c>
      <c r="AB1971" s="155"/>
      <c r="AC1971" s="13" t="str">
        <f t="shared" ca="1" si="872"/>
        <v>$AB</v>
      </c>
      <c r="AD1971" s="13" t="str" cm="1">
        <f t="array" aca="1" ref="AD1971" ca="1">IFERROR(IF((LEFT(INDIRECT("$F"&amp;$S1971),4))="GOTS",IF($G1971="Organic","GOTS_Organic_raw",(IF($G1971="Responsible","GOTS_Responsible",(IF($G1971="No Attribute (Conventional)","GOTS_conventional",(IF($G1971="Recycled Pre/Post-Consumer","GOTS_pre_post",(IF($G1971="In-Conversion","GOTS_in_conversion",(IF($G1971="Sustainably Sourced","Sustainably_sourced",""))))))))))),IF($G1971="Organic","Organic",(IF($G1971="Responsible","Responsible",(IF($G1971="No Attribute (Conventional)","No_Attribute_Conventional",(IF($G1971="Recycled Pre/Post-Consumer","Recycled_Pre_Post_Consumer",(IF($G1971="In-Conversion","In_Conversion",(IF($G1971="Recycled Pre-Consumer","Recycled_Pre_Consumer",(IF($G1971="Recycled Post-Consumer","Recycled_Post_Consumer",(IF($G1971="Sustainably Sourced","Sustainably_sourced","")))))))))))))))),"")</f>
        <v/>
      </c>
      <c r="AE1971" s="13" t="e" cm="1">
        <f t="array" aca="1" ref="AE1971" ca="1">IF(INDIRECT("$F"&amp;$S1971)="","",IF(LEFT(INDIRECT("$F"&amp;$S1971),3)="GRS","GRS_RCS_RM",IF((LEFT(INDIRECT("$F"&amp;$S1971),3))="RCS","GRS_RCS_RM",IF(INDIRECT("$F"&amp;$S1971)="OCS (No Label)","OCS_Conversion_RM",IF(LEFT(INDIRECT("$F"&amp;$S1971),3)="OCS","OCS_RM",IF(RIGHT(INDIRECT("$F"&amp;$S1971),10)="conversion","GOTS_RM_conversion",IF((LEFT(INDIRECT("$F"&amp;$S1971),4))="GOTS","GOTS_RM","Responsible_RM")))))))</f>
        <v>#REF!</v>
      </c>
      <c r="AF1971" s="13" t="str" cm="1">
        <f t="array" aca="1" ref="AF1971" ca="1">IF($S1971="","",INDIRECT("$Z"&amp;$S1971))</f>
        <v/>
      </c>
      <c r="AG1971" s="155"/>
      <c r="AH1971" s="13" t="str" cm="1">
        <f t="array" aca="1" ref="AH1971" ca="1">IFERROR(INDIRECT("$ag"&amp;S1971),"")</f>
        <v/>
      </c>
      <c r="AI1971" s="13" t="e" cm="1">
        <f t="array" aca="1" ref="AI1971" ca="1">INDIRECT("O"&amp;S1970)</f>
        <v>#REF!</v>
      </c>
      <c r="AJ1971" s="13" t="str">
        <f>IF($I1971="","",INDEX('Raw Material'!$A$1:$J$75,MATCH(I1971,'Raw Material'!$A$1:$A$75,0),(MATCH(G1971,'Raw Material'!$A$1:$J$1,0))))</f>
        <v/>
      </c>
      <c r="AK1971" s="13" t="str">
        <f t="shared" ref="AK1971:AK2034" si="897">$U$17&amp;"RM"</f>
        <v>YANLIŞRM</v>
      </c>
      <c r="AL1971" s="153" t="str">
        <f t="shared" ref="AL1971:AL2034" si="898">IF($G1971="Organic","Organic",IF($G1971="No Attribute (Conventional)","No_Attribute_Conventional",IF($G1971="Recycled pre-consumer","Recycled_pre_consumer",IF($G1971="Recycled post-consumer","Recycled_post_consumer",IF($G1971="Responsible","Responsible",IF($G1971="Sustainably sourced","Sustainable_sourced",IF($G1971="ın-conversion","In_conversion","")))))))</f>
        <v/>
      </c>
    </row>
    <row r="1972" spans="1:38" ht="16.5" customHeight="1">
      <c r="A1972" s="162"/>
      <c r="B1972" s="168"/>
      <c r="C1972" s="169"/>
      <c r="D1972" s="156"/>
      <c r="E1972" s="156"/>
      <c r="F1972" s="175"/>
      <c r="G1972" s="181"/>
      <c r="H1972" s="182"/>
      <c r="I1972" s="182"/>
      <c r="J1972" s="182"/>
      <c r="K1972" s="32"/>
      <c r="L1972" s="179"/>
      <c r="M1972" s="179"/>
      <c r="N1972" s="81"/>
      <c r="O1972" s="185"/>
      <c r="P1972" s="103"/>
      <c r="Q1972" s="84" t="str">
        <f t="shared" si="870"/>
        <v/>
      </c>
      <c r="R1972" s="159"/>
      <c r="S1972" s="28" t="str" cm="1">
        <f t="array" aca="1" ref="S1972" ca="1">IF(INDIRECT("A"&amp;114+$U1972)&lt;&gt;"",114+$U1972,"")</f>
        <v/>
      </c>
      <c r="T1972" s="28" t="str">
        <f t="shared" ca="1" si="871"/>
        <v>$B</v>
      </c>
      <c r="U1972" s="29">
        <f t="shared" si="877"/>
        <v>1848</v>
      </c>
      <c r="V1972" s="29">
        <v>154.83333333334599</v>
      </c>
      <c r="W1972" s="29">
        <f t="shared" si="882"/>
        <v>154</v>
      </c>
      <c r="X1972" s="41" t="str" cm="1">
        <f t="array" aca="1" ref="X1972" ca="1">IFERROR(INDEX('PC&amp;PD'!$A$1:$AP$15,ROW('PC&amp;PD'!$A$15),MATCH(INDIRECT(T1972),'PC&amp;PD'!$A$1:$AP$1,0)),"")</f>
        <v/>
      </c>
      <c r="Z1972" s="155"/>
      <c r="AA1972" s="13" t="str">
        <f t="shared" si="896"/>
        <v/>
      </c>
      <c r="AB1972" s="155"/>
      <c r="AC1972" s="13" t="str">
        <f t="shared" ca="1" si="872"/>
        <v>$AB</v>
      </c>
      <c r="AD1972" s="13" t="str" cm="1">
        <f t="array" aca="1" ref="AD1972" ca="1">IFERROR(IF((LEFT(INDIRECT("$F"&amp;$S1972),4))="GOTS",IF($G1972="Organic","GOTS_Organic_raw",(IF($G1972="Responsible","GOTS_Responsible",(IF($G1972="No Attribute (Conventional)","GOTS_conventional",(IF($G1972="Recycled Pre/Post-Consumer","GOTS_pre_post",(IF($G1972="In-Conversion","GOTS_in_conversion",(IF($G1972="Sustainably Sourced","Sustainably_sourced",""))))))))))),IF($G1972="Organic","Organic",(IF($G1972="Responsible","Responsible",(IF($G1972="No Attribute (Conventional)","No_Attribute_Conventional",(IF($G1972="Recycled Pre/Post-Consumer","Recycled_Pre_Post_Consumer",(IF($G1972="In-Conversion","In_Conversion",(IF($G1972="Recycled Pre-Consumer","Recycled_Pre_Consumer",(IF($G1972="Recycled Post-Consumer","Recycled_Post_Consumer",(IF($G1972="Sustainably Sourced","Sustainably_sourced","")))))))))))))))),"")</f>
        <v/>
      </c>
      <c r="AE1972" s="13" t="e" cm="1">
        <f t="array" aca="1" ref="AE1972" ca="1">IF(INDIRECT("$F"&amp;$S1972)="","",IF(LEFT(INDIRECT("$F"&amp;$S1972),3)="GRS","GRS_RCS_RM",IF((LEFT(INDIRECT("$F"&amp;$S1972),3))="RCS","GRS_RCS_RM",IF(INDIRECT("$F"&amp;$S1972)="OCS (No Label)","OCS_Conversion_RM",IF(LEFT(INDIRECT("$F"&amp;$S1972),3)="OCS","OCS_RM",IF(RIGHT(INDIRECT("$F"&amp;$S1972),10)="conversion","GOTS_RM_conversion",IF((LEFT(INDIRECT("$F"&amp;$S1972),4))="GOTS","GOTS_RM","Responsible_RM")))))))</f>
        <v>#REF!</v>
      </c>
      <c r="AF1972" s="13" t="str" cm="1">
        <f t="array" aca="1" ref="AF1972" ca="1">IF($S1972="","",INDIRECT("$Z"&amp;$S1972))</f>
        <v/>
      </c>
      <c r="AG1972" s="155"/>
      <c r="AH1972" s="13" t="str" cm="1">
        <f t="array" aca="1" ref="AH1972" ca="1">IFERROR(INDIRECT("$ag"&amp;S1972),"")</f>
        <v/>
      </c>
      <c r="AI1972" s="13" t="e" cm="1">
        <f t="array" aca="1" ref="AI1972" ca="1">INDIRECT("O"&amp;S1971)</f>
        <v>#REF!</v>
      </c>
      <c r="AJ1972" s="13" t="str">
        <f>IF($I1972="","",INDEX('Raw Material'!$A$1:$J$75,MATCH(I1972,'Raw Material'!$A$1:$A$75,0),(MATCH(G1972,'Raw Material'!$A$1:$J$1,0))))</f>
        <v/>
      </c>
      <c r="AK1972" s="13" t="str">
        <f t="shared" si="897"/>
        <v>YANLIŞRM</v>
      </c>
      <c r="AL1972" s="153" t="str">
        <f t="shared" si="898"/>
        <v/>
      </c>
    </row>
    <row r="1973" spans="1:38" ht="16.5" customHeight="1" thickBot="1">
      <c r="A1973" s="163"/>
      <c r="B1973" s="170"/>
      <c r="C1973" s="171"/>
      <c r="D1973" s="156"/>
      <c r="E1973" s="156"/>
      <c r="F1973" s="176"/>
      <c r="G1973" s="157"/>
      <c r="H1973" s="158"/>
      <c r="I1973" s="158"/>
      <c r="J1973" s="158"/>
      <c r="K1973" s="33"/>
      <c r="L1973" s="180"/>
      <c r="M1973" s="180"/>
      <c r="N1973" s="82"/>
      <c r="O1973" s="186"/>
      <c r="P1973" s="103"/>
      <c r="Q1973" s="84" t="str">
        <f t="shared" ref="Q1973:Q2036" si="899">IF(OR($G1973="",$I1973="",$K1973="",$AJ1973="–"),"",CONCATENATE($K1973," ",$AA1973," ",$I1973," (",$AJ1973,") + "))</f>
        <v/>
      </c>
      <c r="R1973" s="159"/>
      <c r="S1973" s="28" t="str" cm="1">
        <f t="array" aca="1" ref="S1973" ca="1">IF(INDIRECT("A"&amp;114+$U1973)&lt;&gt;"",114+$U1973,"")</f>
        <v/>
      </c>
      <c r="T1973" s="28" t="str">
        <f t="shared" ref="T1973:T2036" ca="1" si="900">"$B"&amp;S1973</f>
        <v>$B</v>
      </c>
      <c r="U1973" s="29">
        <f t="shared" si="877"/>
        <v>1848</v>
      </c>
      <c r="V1973" s="29">
        <v>154.91666666667899</v>
      </c>
      <c r="W1973" s="29">
        <f t="shared" si="882"/>
        <v>154</v>
      </c>
      <c r="X1973" s="41" t="str" cm="1">
        <f t="array" aca="1" ref="X1973" ca="1">IFERROR(INDEX('PC&amp;PD'!$A$1:$AP$15,ROW('PC&amp;PD'!$A$15),MATCH(INDIRECT(T1973),'PC&amp;PD'!$A$1:$AP$1,0)),"")</f>
        <v/>
      </c>
      <c r="Z1973" s="155"/>
      <c r="AA1973" s="13" t="str">
        <f t="shared" si="896"/>
        <v/>
      </c>
      <c r="AB1973" s="155"/>
      <c r="AC1973" s="13" t="str">
        <f t="shared" ref="AC1973:AC2036" ca="1" si="901">"$AB"&amp;S1973</f>
        <v>$AB</v>
      </c>
      <c r="AD1973" s="13" t="str" cm="1">
        <f t="array" aca="1" ref="AD1973" ca="1">IFERROR(IF((LEFT(INDIRECT("$F"&amp;$S1973),4))="GOTS",IF($G1973="Organic","GOTS_Organic_raw",(IF($G1973="Responsible","GOTS_Responsible",(IF($G1973="No Attribute (Conventional)","GOTS_conventional",(IF($G1973="Recycled Pre/Post-Consumer","GOTS_pre_post",(IF($G1973="In-Conversion","GOTS_in_conversion",(IF($G1973="Sustainably Sourced","Sustainably_sourced",""))))))))))),IF($G1973="Organic","Organic",(IF($G1973="Responsible","Responsible",(IF($G1973="No Attribute (Conventional)","No_Attribute_Conventional",(IF($G1973="Recycled Pre/Post-Consumer","Recycled_Pre_Post_Consumer",(IF($G1973="In-Conversion","In_Conversion",(IF($G1973="Recycled Pre-Consumer","Recycled_Pre_Consumer",(IF($G1973="Recycled Post-Consumer","Recycled_Post_Consumer",(IF($G1973="Sustainably Sourced","Sustainably_sourced","")))))))))))))))),"")</f>
        <v/>
      </c>
      <c r="AE1973" s="13" t="e" cm="1">
        <f t="array" aca="1" ref="AE1973" ca="1">IF(INDIRECT("$F"&amp;$S1973)="","",IF(LEFT(INDIRECT("$F"&amp;$S1973),3)="GRS","GRS_RCS_RM",IF((LEFT(INDIRECT("$F"&amp;$S1973),3))="RCS","GRS_RCS_RM",IF(INDIRECT("$F"&amp;$S1973)="OCS (No Label)","OCS_Conversion_RM",IF(LEFT(INDIRECT("$F"&amp;$S1973),3)="OCS","OCS_RM",IF(RIGHT(INDIRECT("$F"&amp;$S1973),10)="conversion","GOTS_RM_conversion",IF((LEFT(INDIRECT("$F"&amp;$S1973),4))="GOTS","GOTS_RM","Responsible_RM")))))))</f>
        <v>#REF!</v>
      </c>
      <c r="AF1973" s="13" t="str" cm="1">
        <f t="array" aca="1" ref="AF1973" ca="1">IF($S1973="","",INDIRECT("$Z"&amp;$S1973))</f>
        <v/>
      </c>
      <c r="AG1973" s="155"/>
      <c r="AH1973" s="13" t="str" cm="1">
        <f t="array" aca="1" ref="AH1973" ca="1">IFERROR(INDIRECT("$ag"&amp;S1973),"")</f>
        <v/>
      </c>
      <c r="AI1973" s="13" t="e" cm="1">
        <f t="array" aca="1" ref="AI1973" ca="1">INDIRECT("O"&amp;S1972)</f>
        <v>#REF!</v>
      </c>
      <c r="AJ1973" s="13" t="str">
        <f>IF($I1973="","",INDEX('Raw Material'!$A$1:$J$75,MATCH(I1973,'Raw Material'!$A$1:$A$75,0),(MATCH(G1973,'Raw Material'!$A$1:$J$1,0))))</f>
        <v/>
      </c>
      <c r="AK1973" s="13" t="str">
        <f t="shared" si="897"/>
        <v>YANLIŞRM</v>
      </c>
      <c r="AL1973" s="153" t="str">
        <f t="shared" si="898"/>
        <v/>
      </c>
    </row>
    <row r="1974" spans="1:38" ht="16.5" customHeight="1">
      <c r="A1974" s="160" t="str">
        <f>IF(B1974="","",COUNTA($B$114:$B1974))</f>
        <v/>
      </c>
      <c r="B1974" s="164"/>
      <c r="C1974" s="165"/>
      <c r="D1974" s="183"/>
      <c r="E1974" s="183"/>
      <c r="F1974" s="172"/>
      <c r="G1974" s="212"/>
      <c r="H1974" s="206"/>
      <c r="I1974" s="206"/>
      <c r="J1974" s="206"/>
      <c r="K1974" s="31"/>
      <c r="L1974" s="177" t="str">
        <f t="shared" ref="L1974" si="902">IF(R1974="","",LEFT(R1974,LEN(R1974)-2))</f>
        <v/>
      </c>
      <c r="M1974" s="177"/>
      <c r="N1974" s="80"/>
      <c r="O1974" s="184"/>
      <c r="P1974" s="103"/>
      <c r="Q1974" s="84" t="str">
        <f t="shared" si="899"/>
        <v/>
      </c>
      <c r="R1974" s="159" t="str">
        <f t="shared" ref="R1974" si="903">CONCATENATE($Q1974,Q1975,Q1976,Q1977,Q1978,Q1979,$Q1980,$Q1981,$Q1982,$Q1983,Q1984,Q1985)</f>
        <v/>
      </c>
      <c r="S1974" s="28" t="str" cm="1">
        <f t="array" aca="1" ref="S1974" ca="1">IF(INDIRECT("A"&amp;114+$U1974)&lt;&gt;"",114+$U1974,"")</f>
        <v/>
      </c>
      <c r="T1974" s="28" t="str">
        <f t="shared" ca="1" si="900"/>
        <v>$B</v>
      </c>
      <c r="U1974" s="29">
        <f t="shared" si="877"/>
        <v>1860</v>
      </c>
      <c r="V1974" s="29">
        <v>155.00000000001199</v>
      </c>
      <c r="W1974" s="29">
        <f t="shared" si="882"/>
        <v>155</v>
      </c>
      <c r="X1974" s="41" t="str" cm="1">
        <f t="array" aca="1" ref="X1974" ca="1">IFERROR(INDEX('PC&amp;PD'!$A$1:$AP$15,ROW('PC&amp;PD'!$A$15),MATCH(INDIRECT(T1974),'PC&amp;PD'!$A$1:$AP$1,0)),"")</f>
        <v/>
      </c>
      <c r="Z1974" s="155" t="str">
        <f t="shared" ref="Z1974" si="904">IFERROR(IF($F1974="OCS 100","OCS (OCS 100)",IF($F1974="OCS Blended","OCS (OCS Blended)",IF($F1974="OCS (No Label)","OCS (No Label)",IF($F1974="RCS 100","RCS (RCS 100)",IF($F1974="RCS Blended","RCS (RCS Blended)",IF($F1974="GRS","GRS (GRS)",IF($F1974="GRS (No Label)", "GRS (No Label)",IF($F1974="RDS","RDS (RDS)",IF($F1974="RWS","RWS (RWS)",IF($F1974="RAS","RAS (RAS)",IF($F1974="RMS","RMS (RMS)",IF($F1974="GOTS Organic","GOTS (Organic)",IF($F1974="GOTS Made with organic","GOTS (Made with Organic)",IF($F1974="GOTS Organic - in conversion","GOTS (Organic - In Conversion)",IF($F1974="GOTS Made with organic - in conversion","GOTS (Made with Organic - In Conversion)",""))))))))))))))),"")</f>
        <v/>
      </c>
      <c r="AA1974" s="13" t="str">
        <f t="shared" si="896"/>
        <v/>
      </c>
      <c r="AB1974" s="155" t="str">
        <f t="shared" ref="AB1974" si="905">IFERROR(IF($F1974="OCS 100", "OCS_100",IF($F1974="OCS Blended", "OCS_Blended",IF($F1974="OCS (No Label)", "OCS_No_Label",IF($F1974="RCS 100", "RCS_100",IF($F1974="RCS Blended","RCS_Blended",IF($F1974="GRS","GRS",IF($F1974="GRS (No Label)", "GRS_No_Label",IF($F1974="RDS","RDS",IF($F1974="RWS","RWS",IF($F1974="RMS","RMS",IF($F1974="GOTS Organic","GOTS_Organic",IF($F1974="GOTS Made with organic","GOTS_Made_with_organic",IF($F1974="GOTS Organic - in conversion","GOTS_Organic_in_Conversion",IF($F1974="GOTS Made with organic - in conversion","GOTS_Made_with_Organic_in_Conversion",IF($F1974="RAS","RAS",""))))))))))))))),"")</f>
        <v/>
      </c>
      <c r="AC1974" s="13" t="str">
        <f t="shared" ca="1" si="901"/>
        <v>$AB</v>
      </c>
      <c r="AD1974" s="13" t="str" cm="1">
        <f t="array" aca="1" ref="AD1974" ca="1">IFERROR(IF((LEFT(INDIRECT("$F"&amp;$S1974),4))="GOTS",IF($G1974="Organic","GOTS_Organic_raw",(IF($G1974="Responsible","GOTS_Responsible",(IF($G1974="No Attribute (Conventional)","GOTS_conventional",(IF($G1974="Recycled Pre/Post-Consumer","GOTS_pre_post",(IF($G1974="In-Conversion","GOTS_in_conversion",(IF($G1974="Sustainably Sourced","Sustainably_sourced",""))))))))))),IF($G1974="Organic","Organic",(IF($G1974="Responsible","Responsible",(IF($G1974="No Attribute (Conventional)","No_Attribute_Conventional",(IF($G1974="Recycled Pre/Post-Consumer","Recycled_Pre_Post_Consumer",(IF($G1974="In-Conversion","In_Conversion",(IF($G1974="Recycled Pre-Consumer","Recycled_Pre_Consumer",(IF($G1974="Recycled Post-Consumer","Recycled_Post_Consumer",(IF($G1974="Sustainably Sourced","Sustainably_sourced","")))))))))))))))),"")</f>
        <v/>
      </c>
      <c r="AE1974" s="13" t="e" cm="1">
        <f t="array" aca="1" ref="AE1974" ca="1">IF(INDIRECT("$F"&amp;$S1974)="","",IF(LEFT(INDIRECT("$F"&amp;$S1974),3)="GRS","GRS_RCS_RM",IF((LEFT(INDIRECT("$F"&amp;$S1974),3))="RCS","GRS_RCS_RM",IF(INDIRECT("$F"&amp;$S1974)="OCS (No Label)","OCS_Conversion_RM",IF(LEFT(INDIRECT("$F"&amp;$S1974),3)="OCS","OCS_RM",IF(RIGHT(INDIRECT("$F"&amp;$S1974),10)="conversion","GOTS_RM_conversion",IF((LEFT(INDIRECT("$F"&amp;$S1974),4))="GOTS","GOTS_RM","Responsible_RM")))))))</f>
        <v>#REF!</v>
      </c>
      <c r="AF1974" s="13" t="str" cm="1">
        <f t="array" aca="1" ref="AF1974" ca="1">IF($S1974="","",INDIRECT("$Z"&amp;$S1974))</f>
        <v/>
      </c>
      <c r="AG1974" s="155" t="str">
        <f t="shared" si="891"/>
        <v/>
      </c>
      <c r="AH1974" s="13" t="str" cm="1">
        <f t="array" aca="1" ref="AH1974" ca="1">IFERROR(INDIRECT("$ag"&amp;S1974),"")</f>
        <v/>
      </c>
      <c r="AI1974" s="13" t="e" cm="1">
        <f t="array" aca="1" ref="AI1974" ca="1">INDIRECT("O"&amp;S1973)</f>
        <v>#REF!</v>
      </c>
      <c r="AJ1974" s="13" t="str">
        <f>IF($I1974="","",INDEX('Raw Material'!$A$1:$J$75,MATCH(I1974,'Raw Material'!$A$1:$A$75,0),(MATCH(G1974,'Raw Material'!$A$1:$J$1,0))))</f>
        <v/>
      </c>
      <c r="AK1974" s="13" t="str">
        <f t="shared" si="897"/>
        <v>YANLIŞRM</v>
      </c>
      <c r="AL1974" s="153" t="str">
        <f t="shared" si="898"/>
        <v/>
      </c>
    </row>
    <row r="1975" spans="1:38" ht="16.5" customHeight="1">
      <c r="A1975" s="161"/>
      <c r="B1975" s="166"/>
      <c r="C1975" s="167"/>
      <c r="D1975" s="156"/>
      <c r="E1975" s="156"/>
      <c r="F1975" s="173"/>
      <c r="G1975" s="181"/>
      <c r="H1975" s="182"/>
      <c r="I1975" s="182"/>
      <c r="J1975" s="182"/>
      <c r="K1975" s="32"/>
      <c r="L1975" s="178"/>
      <c r="M1975" s="178"/>
      <c r="N1975" s="81"/>
      <c r="O1975" s="185"/>
      <c r="P1975" s="103"/>
      <c r="Q1975" s="84" t="str">
        <f t="shared" si="899"/>
        <v/>
      </c>
      <c r="R1975" s="159"/>
      <c r="S1975" s="28" t="str" cm="1">
        <f t="array" aca="1" ref="S1975" ca="1">IF(INDIRECT("A"&amp;114+$U1975)&lt;&gt;"",114+$U1975,"")</f>
        <v/>
      </c>
      <c r="T1975" s="28" t="str">
        <f t="shared" ca="1" si="900"/>
        <v>$B</v>
      </c>
      <c r="U1975" s="29">
        <f t="shared" si="877"/>
        <v>1860</v>
      </c>
      <c r="V1975" s="29">
        <v>155.08333333334599</v>
      </c>
      <c r="W1975" s="29">
        <f t="shared" si="882"/>
        <v>155</v>
      </c>
      <c r="X1975" s="41" t="str" cm="1">
        <f t="array" aca="1" ref="X1975" ca="1">IFERROR(INDEX('PC&amp;PD'!$A$1:$AP$15,ROW('PC&amp;PD'!$A$15),MATCH(INDIRECT(T1975),'PC&amp;PD'!$A$1:$AP$1,0)),"")</f>
        <v/>
      </c>
      <c r="Z1975" s="155"/>
      <c r="AA1975" s="13" t="str">
        <f t="shared" si="896"/>
        <v/>
      </c>
      <c r="AB1975" s="155"/>
      <c r="AC1975" s="13" t="str">
        <f t="shared" ca="1" si="901"/>
        <v>$AB</v>
      </c>
      <c r="AD1975" s="13" t="str" cm="1">
        <f t="array" aca="1" ref="AD1975" ca="1">IFERROR(IF((LEFT(INDIRECT("$F"&amp;$S1975),4))="GOTS",IF($G1975="Organic","GOTS_Organic_raw",(IF($G1975="Responsible","GOTS_Responsible",(IF($G1975="No Attribute (Conventional)","GOTS_conventional",(IF($G1975="Recycled Pre/Post-Consumer","GOTS_pre_post",(IF($G1975="In-Conversion","GOTS_in_conversion",(IF($G1975="Sustainably Sourced","Sustainably_sourced",""))))))))))),IF($G1975="Organic","Organic",(IF($G1975="Responsible","Responsible",(IF($G1975="No Attribute (Conventional)","No_Attribute_Conventional",(IF($G1975="Recycled Pre/Post-Consumer","Recycled_Pre_Post_Consumer",(IF($G1975="In-Conversion","In_Conversion",(IF($G1975="Recycled Pre-Consumer","Recycled_Pre_Consumer",(IF($G1975="Recycled Post-Consumer","Recycled_Post_Consumer",(IF($G1975="Sustainably Sourced","Sustainably_sourced","")))))))))))))))),"")</f>
        <v/>
      </c>
      <c r="AE1975" s="13" t="e" cm="1">
        <f t="array" aca="1" ref="AE1975" ca="1">IF(INDIRECT("$F"&amp;$S1975)="","",IF(LEFT(INDIRECT("$F"&amp;$S1975),3)="GRS","GRS_RCS_RM",IF((LEFT(INDIRECT("$F"&amp;$S1975),3))="RCS","GRS_RCS_RM",IF(INDIRECT("$F"&amp;$S1975)="OCS (No Label)","OCS_Conversion_RM",IF(LEFT(INDIRECT("$F"&amp;$S1975),3)="OCS","OCS_RM",IF(RIGHT(INDIRECT("$F"&amp;$S1975),10)="conversion","GOTS_RM_conversion",IF((LEFT(INDIRECT("$F"&amp;$S1975),4))="GOTS","GOTS_RM","Responsible_RM")))))))</f>
        <v>#REF!</v>
      </c>
      <c r="AF1975" s="13" t="str" cm="1">
        <f t="array" aca="1" ref="AF1975" ca="1">IF($S1975="","",INDIRECT("$Z"&amp;$S1975))</f>
        <v/>
      </c>
      <c r="AG1975" s="155"/>
      <c r="AH1975" s="13" t="str" cm="1">
        <f t="array" aca="1" ref="AH1975" ca="1">IFERROR(INDIRECT("$ag"&amp;S1975),"")</f>
        <v/>
      </c>
      <c r="AI1975" s="13" t="e" cm="1">
        <f t="array" aca="1" ref="AI1975" ca="1">INDIRECT("O"&amp;S1974)</f>
        <v>#REF!</v>
      </c>
      <c r="AJ1975" s="13" t="str">
        <f>IF($I1975="","",INDEX('Raw Material'!$A$1:$J$75,MATCH(I1975,'Raw Material'!$A$1:$A$75,0),(MATCH(G1975,'Raw Material'!$A$1:$J$1,0))))</f>
        <v/>
      </c>
      <c r="AK1975" s="13" t="str">
        <f t="shared" si="897"/>
        <v>YANLIŞRM</v>
      </c>
      <c r="AL1975" s="153" t="str">
        <f t="shared" si="898"/>
        <v/>
      </c>
    </row>
    <row r="1976" spans="1:38" ht="16.5" customHeight="1">
      <c r="A1976" s="161"/>
      <c r="B1976" s="166"/>
      <c r="C1976" s="167"/>
      <c r="D1976" s="156"/>
      <c r="E1976" s="156"/>
      <c r="F1976" s="173"/>
      <c r="G1976" s="181"/>
      <c r="H1976" s="182"/>
      <c r="I1976" s="182"/>
      <c r="J1976" s="182"/>
      <c r="K1976" s="32"/>
      <c r="L1976" s="178"/>
      <c r="M1976" s="178"/>
      <c r="N1976" s="81"/>
      <c r="O1976" s="185"/>
      <c r="P1976" s="103"/>
      <c r="Q1976" s="84" t="str">
        <f t="shared" si="899"/>
        <v/>
      </c>
      <c r="R1976" s="159"/>
      <c r="S1976" s="28" t="str" cm="1">
        <f t="array" aca="1" ref="S1976" ca="1">IF(INDIRECT("A"&amp;114+$U1976)&lt;&gt;"",114+$U1976,"")</f>
        <v/>
      </c>
      <c r="T1976" s="28" t="str">
        <f t="shared" ca="1" si="900"/>
        <v>$B</v>
      </c>
      <c r="U1976" s="29">
        <f t="shared" si="877"/>
        <v>1860</v>
      </c>
      <c r="V1976" s="29">
        <v>155.16666666667899</v>
      </c>
      <c r="W1976" s="29">
        <f t="shared" si="882"/>
        <v>155</v>
      </c>
      <c r="X1976" s="41" t="str" cm="1">
        <f t="array" aca="1" ref="X1976" ca="1">IFERROR(INDEX('PC&amp;PD'!$A$1:$AP$15,ROW('PC&amp;PD'!$A$15),MATCH(INDIRECT(T1976),'PC&amp;PD'!$A$1:$AP$1,0)),"")</f>
        <v/>
      </c>
      <c r="Z1976" s="155"/>
      <c r="AA1976" s="13" t="str">
        <f t="shared" si="896"/>
        <v/>
      </c>
      <c r="AB1976" s="155"/>
      <c r="AC1976" s="13" t="str">
        <f t="shared" ca="1" si="901"/>
        <v>$AB</v>
      </c>
      <c r="AD1976" s="13" t="str" cm="1">
        <f t="array" aca="1" ref="AD1976" ca="1">IFERROR(IF((LEFT(INDIRECT("$F"&amp;$S1976),4))="GOTS",IF($G1976="Organic","GOTS_Organic_raw",(IF($G1976="Responsible","GOTS_Responsible",(IF($G1976="No Attribute (Conventional)","GOTS_conventional",(IF($G1976="Recycled Pre/Post-Consumer","GOTS_pre_post",(IF($G1976="In-Conversion","GOTS_in_conversion",(IF($G1976="Sustainably Sourced","Sustainably_sourced",""))))))))))),IF($G1976="Organic","Organic",(IF($G1976="Responsible","Responsible",(IF($G1976="No Attribute (Conventional)","No_Attribute_Conventional",(IF($G1976="Recycled Pre/Post-Consumer","Recycled_Pre_Post_Consumer",(IF($G1976="In-Conversion","In_Conversion",(IF($G1976="Recycled Pre-Consumer","Recycled_Pre_Consumer",(IF($G1976="Recycled Post-Consumer","Recycled_Post_Consumer",(IF($G1976="Sustainably Sourced","Sustainably_sourced","")))))))))))))))),"")</f>
        <v/>
      </c>
      <c r="AE1976" s="13" t="e" cm="1">
        <f t="array" aca="1" ref="AE1976" ca="1">IF(INDIRECT("$F"&amp;$S1976)="","",IF(LEFT(INDIRECT("$F"&amp;$S1976),3)="GRS","GRS_RCS_RM",IF((LEFT(INDIRECT("$F"&amp;$S1976),3))="RCS","GRS_RCS_RM",IF(INDIRECT("$F"&amp;$S1976)="OCS (No Label)","OCS_Conversion_RM",IF(LEFT(INDIRECT("$F"&amp;$S1976),3)="OCS","OCS_RM",IF(RIGHT(INDIRECT("$F"&amp;$S1976),10)="conversion","GOTS_RM_conversion",IF((LEFT(INDIRECT("$F"&amp;$S1976),4))="GOTS","GOTS_RM","Responsible_RM")))))))</f>
        <v>#REF!</v>
      </c>
      <c r="AF1976" s="13" t="str" cm="1">
        <f t="array" aca="1" ref="AF1976" ca="1">IF($S1976="","",INDIRECT("$Z"&amp;$S1976))</f>
        <v/>
      </c>
      <c r="AG1976" s="155"/>
      <c r="AH1976" s="13" t="str" cm="1">
        <f t="array" aca="1" ref="AH1976" ca="1">IFERROR(INDIRECT("$ag"&amp;S1976),"")</f>
        <v/>
      </c>
      <c r="AI1976" s="13" t="e" cm="1">
        <f t="array" aca="1" ref="AI1976" ca="1">INDIRECT("O"&amp;S1975)</f>
        <v>#REF!</v>
      </c>
      <c r="AJ1976" s="13" t="str">
        <f>IF($I1976="","",INDEX('Raw Material'!$A$1:$J$75,MATCH(I1976,'Raw Material'!$A$1:$A$75,0),(MATCH(G1976,'Raw Material'!$A$1:$J$1,0))))</f>
        <v/>
      </c>
      <c r="AK1976" s="13" t="str">
        <f t="shared" si="897"/>
        <v>YANLIŞRM</v>
      </c>
      <c r="AL1976" s="153" t="str">
        <f t="shared" si="898"/>
        <v/>
      </c>
    </row>
    <row r="1977" spans="1:38" ht="16.5" customHeight="1">
      <c r="A1977" s="161"/>
      <c r="B1977" s="166"/>
      <c r="C1977" s="167"/>
      <c r="D1977" s="156"/>
      <c r="E1977" s="156"/>
      <c r="F1977" s="174"/>
      <c r="G1977" s="181"/>
      <c r="H1977" s="182"/>
      <c r="I1977" s="182"/>
      <c r="J1977" s="182"/>
      <c r="K1977" s="32"/>
      <c r="L1977" s="178"/>
      <c r="M1977" s="178"/>
      <c r="N1977" s="81"/>
      <c r="O1977" s="185"/>
      <c r="P1977" s="103"/>
      <c r="Q1977" s="84" t="str">
        <f t="shared" si="899"/>
        <v/>
      </c>
      <c r="R1977" s="159"/>
      <c r="S1977" s="28" t="str" cm="1">
        <f t="array" aca="1" ref="S1977" ca="1">IF(INDIRECT("A"&amp;114+$U1977)&lt;&gt;"",114+$U1977,"")</f>
        <v/>
      </c>
      <c r="T1977" s="28" t="str">
        <f t="shared" ca="1" si="900"/>
        <v>$B</v>
      </c>
      <c r="U1977" s="29">
        <f t="shared" si="877"/>
        <v>1860</v>
      </c>
      <c r="V1977" s="29">
        <v>155.25000000001199</v>
      </c>
      <c r="W1977" s="29">
        <f t="shared" si="882"/>
        <v>155</v>
      </c>
      <c r="X1977" s="41" t="str" cm="1">
        <f t="array" aca="1" ref="X1977" ca="1">IFERROR(INDEX('PC&amp;PD'!$A$1:$AP$15,ROW('PC&amp;PD'!$A$15),MATCH(INDIRECT(T1977),'PC&amp;PD'!$A$1:$AP$1,0)),"")</f>
        <v/>
      </c>
      <c r="Z1977" s="155"/>
      <c r="AA1977" s="13" t="str">
        <f t="shared" si="896"/>
        <v/>
      </c>
      <c r="AB1977" s="155"/>
      <c r="AC1977" s="13" t="str">
        <f t="shared" ca="1" si="901"/>
        <v>$AB</v>
      </c>
      <c r="AD1977" s="13" t="str" cm="1">
        <f t="array" aca="1" ref="AD1977" ca="1">IFERROR(IF((LEFT(INDIRECT("$F"&amp;$S1977),4))="GOTS",IF($G1977="Organic","GOTS_Organic_raw",(IF($G1977="Responsible","GOTS_Responsible",(IF($G1977="No Attribute (Conventional)","GOTS_conventional",(IF($G1977="Recycled Pre/Post-Consumer","GOTS_pre_post",(IF($G1977="In-Conversion","GOTS_in_conversion",(IF($G1977="Sustainably Sourced","Sustainably_sourced",""))))))))))),IF($G1977="Organic","Organic",(IF($G1977="Responsible","Responsible",(IF($G1977="No Attribute (Conventional)","No_Attribute_Conventional",(IF($G1977="Recycled Pre/Post-Consumer","Recycled_Pre_Post_Consumer",(IF($G1977="In-Conversion","In_Conversion",(IF($G1977="Recycled Pre-Consumer","Recycled_Pre_Consumer",(IF($G1977="Recycled Post-Consumer","Recycled_Post_Consumer",(IF($G1977="Sustainably Sourced","Sustainably_sourced","")))))))))))))))),"")</f>
        <v/>
      </c>
      <c r="AE1977" s="13" t="e" cm="1">
        <f t="array" aca="1" ref="AE1977" ca="1">IF(INDIRECT("$F"&amp;$S1977)="","",IF(LEFT(INDIRECT("$F"&amp;$S1977),3)="GRS","GRS_RCS_RM",IF((LEFT(INDIRECT("$F"&amp;$S1977),3))="RCS","GRS_RCS_RM",IF(INDIRECT("$F"&amp;$S1977)="OCS (No Label)","OCS_Conversion_RM",IF(LEFT(INDIRECT("$F"&amp;$S1977),3)="OCS","OCS_RM",IF(RIGHT(INDIRECT("$F"&amp;$S1977),10)="conversion","GOTS_RM_conversion",IF((LEFT(INDIRECT("$F"&amp;$S1977),4))="GOTS","GOTS_RM","Responsible_RM")))))))</f>
        <v>#REF!</v>
      </c>
      <c r="AF1977" s="13" t="str" cm="1">
        <f t="array" aca="1" ref="AF1977" ca="1">IF($S1977="","",INDIRECT("$Z"&amp;$S1977))</f>
        <v/>
      </c>
      <c r="AG1977" s="155"/>
      <c r="AH1977" s="13" t="str" cm="1">
        <f t="array" aca="1" ref="AH1977" ca="1">IFERROR(INDIRECT("$ag"&amp;S1977),"")</f>
        <v/>
      </c>
      <c r="AI1977" s="13" t="e" cm="1">
        <f t="array" aca="1" ref="AI1977" ca="1">INDIRECT("O"&amp;S1976)</f>
        <v>#REF!</v>
      </c>
      <c r="AJ1977" s="13" t="str">
        <f>IF($I1977="","",INDEX('Raw Material'!$A$1:$J$75,MATCH(I1977,'Raw Material'!$A$1:$A$75,0),(MATCH(G1977,'Raw Material'!$A$1:$J$1,0))))</f>
        <v/>
      </c>
      <c r="AK1977" s="13" t="str">
        <f t="shared" si="897"/>
        <v>YANLIŞRM</v>
      </c>
      <c r="AL1977" s="153" t="str">
        <f t="shared" si="898"/>
        <v/>
      </c>
    </row>
    <row r="1978" spans="1:38" ht="16.5" customHeight="1">
      <c r="A1978" s="161"/>
      <c r="B1978" s="166"/>
      <c r="C1978" s="167"/>
      <c r="D1978" s="156"/>
      <c r="E1978" s="156"/>
      <c r="F1978" s="174"/>
      <c r="G1978" s="181"/>
      <c r="H1978" s="182"/>
      <c r="I1978" s="182"/>
      <c r="J1978" s="182"/>
      <c r="K1978" s="32"/>
      <c r="L1978" s="178"/>
      <c r="M1978" s="178"/>
      <c r="N1978" s="81"/>
      <c r="O1978" s="185"/>
      <c r="P1978" s="103"/>
      <c r="Q1978" s="84" t="str">
        <f t="shared" si="899"/>
        <v/>
      </c>
      <c r="R1978" s="159"/>
      <c r="S1978" s="28" t="str" cm="1">
        <f t="array" aca="1" ref="S1978" ca="1">IF(INDIRECT("A"&amp;114+$U1978)&lt;&gt;"",114+$U1978,"")</f>
        <v/>
      </c>
      <c r="T1978" s="28" t="str">
        <f t="shared" ca="1" si="900"/>
        <v>$B</v>
      </c>
      <c r="U1978" s="29">
        <f t="shared" si="877"/>
        <v>1860</v>
      </c>
      <c r="V1978" s="29">
        <v>155.33333333334599</v>
      </c>
      <c r="W1978" s="29">
        <f t="shared" si="882"/>
        <v>155</v>
      </c>
      <c r="X1978" s="41" t="str" cm="1">
        <f t="array" aca="1" ref="X1978" ca="1">IFERROR(INDEX('PC&amp;PD'!$A$1:$AP$15,ROW('PC&amp;PD'!$A$15),MATCH(INDIRECT(T1978),'PC&amp;PD'!$A$1:$AP$1,0)),"")</f>
        <v/>
      </c>
      <c r="Z1978" s="155"/>
      <c r="AA1978" s="13" t="str">
        <f t="shared" si="896"/>
        <v/>
      </c>
      <c r="AB1978" s="155"/>
      <c r="AC1978" s="13" t="str">
        <f t="shared" ca="1" si="901"/>
        <v>$AB</v>
      </c>
      <c r="AD1978" s="13" t="str" cm="1">
        <f t="array" aca="1" ref="AD1978" ca="1">IFERROR(IF((LEFT(INDIRECT("$F"&amp;$S1978),4))="GOTS",IF($G1978="Organic","GOTS_Organic_raw",(IF($G1978="Responsible","GOTS_Responsible",(IF($G1978="No Attribute (Conventional)","GOTS_conventional",(IF($G1978="Recycled Pre/Post-Consumer","GOTS_pre_post",(IF($G1978="In-Conversion","GOTS_in_conversion",(IF($G1978="Sustainably Sourced","Sustainably_sourced",""))))))))))),IF($G1978="Organic","Organic",(IF($G1978="Responsible","Responsible",(IF($G1978="No Attribute (Conventional)","No_Attribute_Conventional",(IF($G1978="Recycled Pre/Post-Consumer","Recycled_Pre_Post_Consumer",(IF($G1978="In-Conversion","In_Conversion",(IF($G1978="Recycled Pre-Consumer","Recycled_Pre_Consumer",(IF($G1978="Recycled Post-Consumer","Recycled_Post_Consumer",(IF($G1978="Sustainably Sourced","Sustainably_sourced","")))))))))))))))),"")</f>
        <v/>
      </c>
      <c r="AE1978" s="13" t="e" cm="1">
        <f t="array" aca="1" ref="AE1978" ca="1">IF(INDIRECT("$F"&amp;$S1978)="","",IF(LEFT(INDIRECT("$F"&amp;$S1978),3)="GRS","GRS_RCS_RM",IF((LEFT(INDIRECT("$F"&amp;$S1978),3))="RCS","GRS_RCS_RM",IF(INDIRECT("$F"&amp;$S1978)="OCS (No Label)","OCS_Conversion_RM",IF(LEFT(INDIRECT("$F"&amp;$S1978),3)="OCS","OCS_RM",IF(RIGHT(INDIRECT("$F"&amp;$S1978),10)="conversion","GOTS_RM_conversion",IF((LEFT(INDIRECT("$F"&amp;$S1978),4))="GOTS","GOTS_RM","Responsible_RM")))))))</f>
        <v>#REF!</v>
      </c>
      <c r="AF1978" s="13" t="str" cm="1">
        <f t="array" aca="1" ref="AF1978" ca="1">IF($S1978="","",INDIRECT("$Z"&amp;$S1978))</f>
        <v/>
      </c>
      <c r="AG1978" s="155"/>
      <c r="AH1978" s="13" t="str" cm="1">
        <f t="array" aca="1" ref="AH1978" ca="1">IFERROR(INDIRECT("$ag"&amp;S1978),"")</f>
        <v/>
      </c>
      <c r="AI1978" s="13" t="e" cm="1">
        <f t="array" aca="1" ref="AI1978" ca="1">INDIRECT("O"&amp;S1977)</f>
        <v>#REF!</v>
      </c>
      <c r="AJ1978" s="13" t="str">
        <f>IF($I1978="","",INDEX('Raw Material'!$A$1:$J$75,MATCH(I1978,'Raw Material'!$A$1:$A$75,0),(MATCH(G1978,'Raw Material'!$A$1:$J$1,0))))</f>
        <v/>
      </c>
      <c r="AK1978" s="13" t="str">
        <f t="shared" si="897"/>
        <v>YANLIŞRM</v>
      </c>
      <c r="AL1978" s="153" t="str">
        <f t="shared" si="898"/>
        <v/>
      </c>
    </row>
    <row r="1979" spans="1:38" ht="16.5" customHeight="1">
      <c r="A1979" s="161"/>
      <c r="B1979" s="166"/>
      <c r="C1979" s="167"/>
      <c r="D1979" s="156"/>
      <c r="E1979" s="156"/>
      <c r="F1979" s="174"/>
      <c r="G1979" s="181"/>
      <c r="H1979" s="182"/>
      <c r="I1979" s="182"/>
      <c r="J1979" s="182"/>
      <c r="K1979" s="32"/>
      <c r="L1979" s="178"/>
      <c r="M1979" s="178"/>
      <c r="N1979" s="81"/>
      <c r="O1979" s="185"/>
      <c r="P1979" s="103"/>
      <c r="Q1979" s="84" t="str">
        <f t="shared" si="899"/>
        <v/>
      </c>
      <c r="R1979" s="159"/>
      <c r="S1979" s="28" t="str" cm="1">
        <f t="array" aca="1" ref="S1979" ca="1">IF(INDIRECT("A"&amp;114+$U1979)&lt;&gt;"",114+$U1979,"")</f>
        <v/>
      </c>
      <c r="T1979" s="28" t="str">
        <f t="shared" ca="1" si="900"/>
        <v>$B</v>
      </c>
      <c r="U1979" s="29">
        <f t="shared" si="877"/>
        <v>1860</v>
      </c>
      <c r="V1979" s="29">
        <v>155.41666666667899</v>
      </c>
      <c r="W1979" s="29">
        <f t="shared" si="882"/>
        <v>155</v>
      </c>
      <c r="X1979" s="41" t="str" cm="1">
        <f t="array" aca="1" ref="X1979" ca="1">IFERROR(INDEX('PC&amp;PD'!$A$1:$AP$15,ROW('PC&amp;PD'!$A$15),MATCH(INDIRECT(T1979),'PC&amp;PD'!$A$1:$AP$1,0)),"")</f>
        <v/>
      </c>
      <c r="Z1979" s="155"/>
      <c r="AA1979" s="13" t="str">
        <f t="shared" si="896"/>
        <v/>
      </c>
      <c r="AB1979" s="155"/>
      <c r="AC1979" s="13" t="str">
        <f t="shared" ca="1" si="901"/>
        <v>$AB</v>
      </c>
      <c r="AD1979" s="13" t="str" cm="1">
        <f t="array" aca="1" ref="AD1979" ca="1">IFERROR(IF((LEFT(INDIRECT("$F"&amp;$S1979),4))="GOTS",IF($G1979="Organic","GOTS_Organic_raw",(IF($G1979="Responsible","GOTS_Responsible",(IF($G1979="No Attribute (Conventional)","GOTS_conventional",(IF($G1979="Recycled Pre/Post-Consumer","GOTS_pre_post",(IF($G1979="In-Conversion","GOTS_in_conversion",(IF($G1979="Sustainably Sourced","Sustainably_sourced",""))))))))))),IF($G1979="Organic","Organic",(IF($G1979="Responsible","Responsible",(IF($G1979="No Attribute (Conventional)","No_Attribute_Conventional",(IF($G1979="Recycled Pre/Post-Consumer","Recycled_Pre_Post_Consumer",(IF($G1979="In-Conversion","In_Conversion",(IF($G1979="Recycled Pre-Consumer","Recycled_Pre_Consumer",(IF($G1979="Recycled Post-Consumer","Recycled_Post_Consumer",(IF($G1979="Sustainably Sourced","Sustainably_sourced","")))))))))))))))),"")</f>
        <v/>
      </c>
      <c r="AE1979" s="13" t="e" cm="1">
        <f t="array" aca="1" ref="AE1979" ca="1">IF(INDIRECT("$F"&amp;$S1979)="","",IF(LEFT(INDIRECT("$F"&amp;$S1979),3)="GRS","GRS_RCS_RM",IF((LEFT(INDIRECT("$F"&amp;$S1979),3))="RCS","GRS_RCS_RM",IF(INDIRECT("$F"&amp;$S1979)="OCS (No Label)","OCS_Conversion_RM",IF(LEFT(INDIRECT("$F"&amp;$S1979),3)="OCS","OCS_RM",IF(RIGHT(INDIRECT("$F"&amp;$S1979),10)="conversion","GOTS_RM_conversion",IF((LEFT(INDIRECT("$F"&amp;$S1979),4))="GOTS","GOTS_RM","Responsible_RM")))))))</f>
        <v>#REF!</v>
      </c>
      <c r="AF1979" s="13" t="str" cm="1">
        <f t="array" aca="1" ref="AF1979" ca="1">IF($S1979="","",INDIRECT("$Z"&amp;$S1979))</f>
        <v/>
      </c>
      <c r="AG1979" s="155"/>
      <c r="AH1979" s="13" t="str" cm="1">
        <f t="array" aca="1" ref="AH1979" ca="1">IFERROR(INDIRECT("$ag"&amp;S1979),"")</f>
        <v/>
      </c>
      <c r="AI1979" s="13" t="e" cm="1">
        <f t="array" aca="1" ref="AI1979" ca="1">INDIRECT("O"&amp;S1978)</f>
        <v>#REF!</v>
      </c>
      <c r="AJ1979" s="13" t="str">
        <f>IF($I1979="","",INDEX('Raw Material'!$A$1:$J$75,MATCH(I1979,'Raw Material'!$A$1:$A$75,0),(MATCH(G1979,'Raw Material'!$A$1:$J$1,0))))</f>
        <v/>
      </c>
      <c r="AK1979" s="13" t="str">
        <f t="shared" si="897"/>
        <v>YANLIŞRM</v>
      </c>
      <c r="AL1979" s="153" t="str">
        <f t="shared" si="898"/>
        <v/>
      </c>
    </row>
    <row r="1980" spans="1:38" ht="16.5" customHeight="1">
      <c r="A1980" s="162"/>
      <c r="B1980" s="168"/>
      <c r="C1980" s="169"/>
      <c r="D1980" s="156"/>
      <c r="E1980" s="156"/>
      <c r="F1980" s="175"/>
      <c r="G1980" s="181"/>
      <c r="H1980" s="182"/>
      <c r="I1980" s="182"/>
      <c r="J1980" s="182"/>
      <c r="K1980" s="32"/>
      <c r="L1980" s="179"/>
      <c r="M1980" s="179"/>
      <c r="N1980" s="81"/>
      <c r="O1980" s="185"/>
      <c r="P1980" s="103"/>
      <c r="Q1980" s="84" t="str">
        <f t="shared" si="899"/>
        <v/>
      </c>
      <c r="R1980" s="159"/>
      <c r="S1980" s="28" t="str" cm="1">
        <f t="array" aca="1" ref="S1980" ca="1">IF(INDIRECT("A"&amp;114+$U1980)&lt;&gt;"",114+$U1980,"")</f>
        <v/>
      </c>
      <c r="T1980" s="28" t="str">
        <f t="shared" ca="1" si="900"/>
        <v>$B</v>
      </c>
      <c r="U1980" s="29">
        <f t="shared" si="877"/>
        <v>1860</v>
      </c>
      <c r="V1980" s="29">
        <v>155.50000000001199</v>
      </c>
      <c r="W1980" s="29">
        <f t="shared" si="882"/>
        <v>155</v>
      </c>
      <c r="X1980" s="41" t="str" cm="1">
        <f t="array" aca="1" ref="X1980" ca="1">IFERROR(INDEX('PC&amp;PD'!$A$1:$AP$15,ROW('PC&amp;PD'!$A$15),MATCH(INDIRECT(T1980),'PC&amp;PD'!$A$1:$AP$1,0)),"")</f>
        <v/>
      </c>
      <c r="Z1980" s="155"/>
      <c r="AA1980" s="13" t="str">
        <f t="shared" si="896"/>
        <v/>
      </c>
      <c r="AB1980" s="155"/>
      <c r="AC1980" s="13" t="str">
        <f t="shared" ca="1" si="901"/>
        <v>$AB</v>
      </c>
      <c r="AD1980" s="13" t="str" cm="1">
        <f t="array" aca="1" ref="AD1980" ca="1">IFERROR(IF((LEFT(INDIRECT("$F"&amp;$S1980),4))="GOTS",IF($G1980="Organic","GOTS_Organic_raw",(IF($G1980="Responsible","GOTS_Responsible",(IF($G1980="No Attribute (Conventional)","GOTS_conventional",(IF($G1980="Recycled Pre/Post-Consumer","GOTS_pre_post",(IF($G1980="In-Conversion","GOTS_in_conversion",(IF($G1980="Sustainably Sourced","Sustainably_sourced",""))))))))))),IF($G1980="Organic","Organic",(IF($G1980="Responsible","Responsible",(IF($G1980="No Attribute (Conventional)","No_Attribute_Conventional",(IF($G1980="Recycled Pre/Post-Consumer","Recycled_Pre_Post_Consumer",(IF($G1980="In-Conversion","In_Conversion",(IF($G1980="Recycled Pre-Consumer","Recycled_Pre_Consumer",(IF($G1980="Recycled Post-Consumer","Recycled_Post_Consumer",(IF($G1980="Sustainably Sourced","Sustainably_sourced","")))))))))))))))),"")</f>
        <v/>
      </c>
      <c r="AE1980" s="13" t="e" cm="1">
        <f t="array" aca="1" ref="AE1980" ca="1">IF(INDIRECT("$F"&amp;$S1980)="","",IF(LEFT(INDIRECT("$F"&amp;$S1980),3)="GRS","GRS_RCS_RM",IF((LEFT(INDIRECT("$F"&amp;$S1980),3))="RCS","GRS_RCS_RM",IF(INDIRECT("$F"&amp;$S1980)="OCS (No Label)","OCS_Conversion_RM",IF(LEFT(INDIRECT("$F"&amp;$S1980),3)="OCS","OCS_RM",IF(RIGHT(INDIRECT("$F"&amp;$S1980),10)="conversion","GOTS_RM_conversion",IF((LEFT(INDIRECT("$F"&amp;$S1980),4))="GOTS","GOTS_RM","Responsible_RM")))))))</f>
        <v>#REF!</v>
      </c>
      <c r="AF1980" s="13" t="str" cm="1">
        <f t="array" aca="1" ref="AF1980" ca="1">IF($S1980="","",INDIRECT("$Z"&amp;$S1980))</f>
        <v/>
      </c>
      <c r="AG1980" s="155"/>
      <c r="AH1980" s="13" t="str" cm="1">
        <f t="array" aca="1" ref="AH1980" ca="1">IFERROR(INDIRECT("$ag"&amp;S1980),"")</f>
        <v/>
      </c>
      <c r="AI1980" s="13" t="e" cm="1">
        <f t="array" aca="1" ref="AI1980" ca="1">INDIRECT("O"&amp;S1979)</f>
        <v>#REF!</v>
      </c>
      <c r="AJ1980" s="13" t="str">
        <f>IF($I1980="","",INDEX('Raw Material'!$A$1:$J$75,MATCH(I1980,'Raw Material'!$A$1:$A$75,0),(MATCH(G1980,'Raw Material'!$A$1:$J$1,0))))</f>
        <v/>
      </c>
      <c r="AK1980" s="13" t="str">
        <f t="shared" si="897"/>
        <v>YANLIŞRM</v>
      </c>
      <c r="AL1980" s="153" t="str">
        <f t="shared" si="898"/>
        <v/>
      </c>
    </row>
    <row r="1981" spans="1:38" ht="16.5" customHeight="1">
      <c r="A1981" s="162"/>
      <c r="B1981" s="168"/>
      <c r="C1981" s="169"/>
      <c r="D1981" s="156"/>
      <c r="E1981" s="156"/>
      <c r="F1981" s="175"/>
      <c r="G1981" s="181"/>
      <c r="H1981" s="182"/>
      <c r="I1981" s="182"/>
      <c r="J1981" s="182"/>
      <c r="K1981" s="32"/>
      <c r="L1981" s="179"/>
      <c r="M1981" s="179"/>
      <c r="N1981" s="81"/>
      <c r="O1981" s="185"/>
      <c r="P1981" s="103"/>
      <c r="Q1981" s="84" t="str">
        <f t="shared" si="899"/>
        <v/>
      </c>
      <c r="R1981" s="159"/>
      <c r="S1981" s="28" t="str" cm="1">
        <f t="array" aca="1" ref="S1981" ca="1">IF(INDIRECT("A"&amp;114+$U1981)&lt;&gt;"",114+$U1981,"")</f>
        <v/>
      </c>
      <c r="T1981" s="28" t="str">
        <f t="shared" ca="1" si="900"/>
        <v>$B</v>
      </c>
      <c r="U1981" s="29">
        <f t="shared" si="877"/>
        <v>1860</v>
      </c>
      <c r="V1981" s="29">
        <v>155.58333333334599</v>
      </c>
      <c r="W1981" s="29">
        <f t="shared" si="882"/>
        <v>155</v>
      </c>
      <c r="X1981" s="41" t="str" cm="1">
        <f t="array" aca="1" ref="X1981" ca="1">IFERROR(INDEX('PC&amp;PD'!$A$1:$AP$15,ROW('PC&amp;PD'!$A$15),MATCH(INDIRECT(T1981),'PC&amp;PD'!$A$1:$AP$1,0)),"")</f>
        <v/>
      </c>
      <c r="Z1981" s="155"/>
      <c r="AA1981" s="13" t="str">
        <f t="shared" si="896"/>
        <v/>
      </c>
      <c r="AB1981" s="155"/>
      <c r="AC1981" s="13" t="str">
        <f t="shared" ca="1" si="901"/>
        <v>$AB</v>
      </c>
      <c r="AD1981" s="13" t="str" cm="1">
        <f t="array" aca="1" ref="AD1981" ca="1">IFERROR(IF((LEFT(INDIRECT("$F"&amp;$S1981),4))="GOTS",IF($G1981="Organic","GOTS_Organic_raw",(IF($G1981="Responsible","GOTS_Responsible",(IF($G1981="No Attribute (Conventional)","GOTS_conventional",(IF($G1981="Recycled Pre/Post-Consumer","GOTS_pre_post",(IF($G1981="In-Conversion","GOTS_in_conversion",(IF($G1981="Sustainably Sourced","Sustainably_sourced",""))))))))))),IF($G1981="Organic","Organic",(IF($G1981="Responsible","Responsible",(IF($G1981="No Attribute (Conventional)","No_Attribute_Conventional",(IF($G1981="Recycled Pre/Post-Consumer","Recycled_Pre_Post_Consumer",(IF($G1981="In-Conversion","In_Conversion",(IF($G1981="Recycled Pre-Consumer","Recycled_Pre_Consumer",(IF($G1981="Recycled Post-Consumer","Recycled_Post_Consumer",(IF($G1981="Sustainably Sourced","Sustainably_sourced","")))))))))))))))),"")</f>
        <v/>
      </c>
      <c r="AE1981" s="13" t="e" cm="1">
        <f t="array" aca="1" ref="AE1981" ca="1">IF(INDIRECT("$F"&amp;$S1981)="","",IF(LEFT(INDIRECT("$F"&amp;$S1981),3)="GRS","GRS_RCS_RM",IF((LEFT(INDIRECT("$F"&amp;$S1981),3))="RCS","GRS_RCS_RM",IF(INDIRECT("$F"&amp;$S1981)="OCS (No Label)","OCS_Conversion_RM",IF(LEFT(INDIRECT("$F"&amp;$S1981),3)="OCS","OCS_RM",IF(RIGHT(INDIRECT("$F"&amp;$S1981),10)="conversion","GOTS_RM_conversion",IF((LEFT(INDIRECT("$F"&amp;$S1981),4))="GOTS","GOTS_RM","Responsible_RM")))))))</f>
        <v>#REF!</v>
      </c>
      <c r="AF1981" s="13" t="str" cm="1">
        <f t="array" aca="1" ref="AF1981" ca="1">IF($S1981="","",INDIRECT("$Z"&amp;$S1981))</f>
        <v/>
      </c>
      <c r="AG1981" s="155"/>
      <c r="AH1981" s="13" t="str" cm="1">
        <f t="array" aca="1" ref="AH1981" ca="1">IFERROR(INDIRECT("$ag"&amp;S1981),"")</f>
        <v/>
      </c>
      <c r="AI1981" s="13" t="e" cm="1">
        <f t="array" aca="1" ref="AI1981" ca="1">INDIRECT("O"&amp;S1980)</f>
        <v>#REF!</v>
      </c>
      <c r="AJ1981" s="13" t="str">
        <f>IF($I1981="","",INDEX('Raw Material'!$A$1:$J$75,MATCH(I1981,'Raw Material'!$A$1:$A$75,0),(MATCH(G1981,'Raw Material'!$A$1:$J$1,0))))</f>
        <v/>
      </c>
      <c r="AK1981" s="13" t="str">
        <f t="shared" si="897"/>
        <v>YANLIŞRM</v>
      </c>
      <c r="AL1981" s="153" t="str">
        <f t="shared" si="898"/>
        <v/>
      </c>
    </row>
    <row r="1982" spans="1:38" ht="16.5" customHeight="1">
      <c r="A1982" s="162"/>
      <c r="B1982" s="168"/>
      <c r="C1982" s="169"/>
      <c r="D1982" s="156"/>
      <c r="E1982" s="156"/>
      <c r="F1982" s="175"/>
      <c r="G1982" s="181"/>
      <c r="H1982" s="182"/>
      <c r="I1982" s="182"/>
      <c r="J1982" s="182"/>
      <c r="K1982" s="32"/>
      <c r="L1982" s="179"/>
      <c r="M1982" s="179"/>
      <c r="N1982" s="81"/>
      <c r="O1982" s="185"/>
      <c r="P1982" s="103"/>
      <c r="Q1982" s="84" t="str">
        <f t="shared" si="899"/>
        <v/>
      </c>
      <c r="R1982" s="159"/>
      <c r="S1982" s="28" t="str" cm="1">
        <f t="array" aca="1" ref="S1982" ca="1">IF(INDIRECT("A"&amp;114+$U1982)&lt;&gt;"",114+$U1982,"")</f>
        <v/>
      </c>
      <c r="T1982" s="28" t="str">
        <f t="shared" ca="1" si="900"/>
        <v>$B</v>
      </c>
      <c r="U1982" s="29">
        <f t="shared" si="877"/>
        <v>1860</v>
      </c>
      <c r="V1982" s="29">
        <v>155.66666666667899</v>
      </c>
      <c r="W1982" s="29">
        <f t="shared" si="882"/>
        <v>155</v>
      </c>
      <c r="X1982" s="41" t="str" cm="1">
        <f t="array" aca="1" ref="X1982" ca="1">IFERROR(INDEX('PC&amp;PD'!$A$1:$AP$15,ROW('PC&amp;PD'!$A$15),MATCH(INDIRECT(T1982),'PC&amp;PD'!$A$1:$AP$1,0)),"")</f>
        <v/>
      </c>
      <c r="Z1982" s="155"/>
      <c r="AA1982" s="13" t="str">
        <f t="shared" si="896"/>
        <v/>
      </c>
      <c r="AB1982" s="155"/>
      <c r="AC1982" s="13" t="str">
        <f t="shared" ca="1" si="901"/>
        <v>$AB</v>
      </c>
      <c r="AD1982" s="13" t="str" cm="1">
        <f t="array" aca="1" ref="AD1982" ca="1">IFERROR(IF((LEFT(INDIRECT("$F"&amp;$S1982),4))="GOTS",IF($G1982="Organic","GOTS_Organic_raw",(IF($G1982="Responsible","GOTS_Responsible",(IF($G1982="No Attribute (Conventional)","GOTS_conventional",(IF($G1982="Recycled Pre/Post-Consumer","GOTS_pre_post",(IF($G1982="In-Conversion","GOTS_in_conversion",(IF($G1982="Sustainably Sourced","Sustainably_sourced",""))))))))))),IF($G1982="Organic","Organic",(IF($G1982="Responsible","Responsible",(IF($G1982="No Attribute (Conventional)","No_Attribute_Conventional",(IF($G1982="Recycled Pre/Post-Consumer","Recycled_Pre_Post_Consumer",(IF($G1982="In-Conversion","In_Conversion",(IF($G1982="Recycled Pre-Consumer","Recycled_Pre_Consumer",(IF($G1982="Recycled Post-Consumer","Recycled_Post_Consumer",(IF($G1982="Sustainably Sourced","Sustainably_sourced","")))))))))))))))),"")</f>
        <v/>
      </c>
      <c r="AE1982" s="13" t="e" cm="1">
        <f t="array" aca="1" ref="AE1982" ca="1">IF(INDIRECT("$F"&amp;$S1982)="","",IF(LEFT(INDIRECT("$F"&amp;$S1982),3)="GRS","GRS_RCS_RM",IF((LEFT(INDIRECT("$F"&amp;$S1982),3))="RCS","GRS_RCS_RM",IF(INDIRECT("$F"&amp;$S1982)="OCS (No Label)","OCS_Conversion_RM",IF(LEFT(INDIRECT("$F"&amp;$S1982),3)="OCS","OCS_RM",IF(RIGHT(INDIRECT("$F"&amp;$S1982),10)="conversion","GOTS_RM_conversion",IF((LEFT(INDIRECT("$F"&amp;$S1982),4))="GOTS","GOTS_RM","Responsible_RM")))))))</f>
        <v>#REF!</v>
      </c>
      <c r="AF1982" s="13" t="str" cm="1">
        <f t="array" aca="1" ref="AF1982" ca="1">IF($S1982="","",INDIRECT("$Z"&amp;$S1982))</f>
        <v/>
      </c>
      <c r="AG1982" s="155"/>
      <c r="AH1982" s="13" t="str" cm="1">
        <f t="array" aca="1" ref="AH1982" ca="1">IFERROR(INDIRECT("$ag"&amp;S1982),"")</f>
        <v/>
      </c>
      <c r="AI1982" s="13" t="e" cm="1">
        <f t="array" aca="1" ref="AI1982" ca="1">INDIRECT("O"&amp;S1981)</f>
        <v>#REF!</v>
      </c>
      <c r="AJ1982" s="13" t="str">
        <f>IF($I1982="","",INDEX('Raw Material'!$A$1:$J$75,MATCH(I1982,'Raw Material'!$A$1:$A$75,0),(MATCH(G1982,'Raw Material'!$A$1:$J$1,0))))</f>
        <v/>
      </c>
      <c r="AK1982" s="13" t="str">
        <f t="shared" si="897"/>
        <v>YANLIŞRM</v>
      </c>
      <c r="AL1982" s="153" t="str">
        <f t="shared" si="898"/>
        <v/>
      </c>
    </row>
    <row r="1983" spans="1:38" ht="16.5" customHeight="1">
      <c r="A1983" s="162"/>
      <c r="B1983" s="168"/>
      <c r="C1983" s="169"/>
      <c r="D1983" s="156"/>
      <c r="E1983" s="156"/>
      <c r="F1983" s="175"/>
      <c r="G1983" s="181"/>
      <c r="H1983" s="182"/>
      <c r="I1983" s="182"/>
      <c r="J1983" s="182"/>
      <c r="K1983" s="32"/>
      <c r="L1983" s="179"/>
      <c r="M1983" s="179"/>
      <c r="N1983" s="81"/>
      <c r="O1983" s="185"/>
      <c r="P1983" s="103"/>
      <c r="Q1983" s="84" t="str">
        <f t="shared" si="899"/>
        <v/>
      </c>
      <c r="R1983" s="159"/>
      <c r="S1983" s="28" t="str" cm="1">
        <f t="array" aca="1" ref="S1983" ca="1">IF(INDIRECT("A"&amp;114+$U1983)&lt;&gt;"",114+$U1983,"")</f>
        <v/>
      </c>
      <c r="T1983" s="28" t="str">
        <f t="shared" ca="1" si="900"/>
        <v>$B</v>
      </c>
      <c r="U1983" s="29">
        <f t="shared" ref="U1983:U2046" si="906">(12*W1983)</f>
        <v>1860</v>
      </c>
      <c r="V1983" s="29">
        <v>155.75000000001199</v>
      </c>
      <c r="W1983" s="29">
        <f t="shared" si="882"/>
        <v>155</v>
      </c>
      <c r="X1983" s="41" t="str" cm="1">
        <f t="array" aca="1" ref="X1983" ca="1">IFERROR(INDEX('PC&amp;PD'!$A$1:$AP$15,ROW('PC&amp;PD'!$A$15),MATCH(INDIRECT(T1983),'PC&amp;PD'!$A$1:$AP$1,0)),"")</f>
        <v/>
      </c>
      <c r="Z1983" s="155"/>
      <c r="AA1983" s="13" t="str">
        <f t="shared" si="896"/>
        <v/>
      </c>
      <c r="AB1983" s="155"/>
      <c r="AC1983" s="13" t="str">
        <f t="shared" ca="1" si="901"/>
        <v>$AB</v>
      </c>
      <c r="AD1983" s="13" t="str" cm="1">
        <f t="array" aca="1" ref="AD1983" ca="1">IFERROR(IF((LEFT(INDIRECT("$F"&amp;$S1983),4))="GOTS",IF($G1983="Organic","GOTS_Organic_raw",(IF($G1983="Responsible","GOTS_Responsible",(IF($G1983="No Attribute (Conventional)","GOTS_conventional",(IF($G1983="Recycled Pre/Post-Consumer","GOTS_pre_post",(IF($G1983="In-Conversion","GOTS_in_conversion",(IF($G1983="Sustainably Sourced","Sustainably_sourced",""))))))))))),IF($G1983="Organic","Organic",(IF($G1983="Responsible","Responsible",(IF($G1983="No Attribute (Conventional)","No_Attribute_Conventional",(IF($G1983="Recycled Pre/Post-Consumer","Recycled_Pre_Post_Consumer",(IF($G1983="In-Conversion","In_Conversion",(IF($G1983="Recycled Pre-Consumer","Recycled_Pre_Consumer",(IF($G1983="Recycled Post-Consumer","Recycled_Post_Consumer",(IF($G1983="Sustainably Sourced","Sustainably_sourced","")))))))))))))))),"")</f>
        <v/>
      </c>
      <c r="AE1983" s="13" t="e" cm="1">
        <f t="array" aca="1" ref="AE1983" ca="1">IF(INDIRECT("$F"&amp;$S1983)="","",IF(LEFT(INDIRECT("$F"&amp;$S1983),3)="GRS","GRS_RCS_RM",IF((LEFT(INDIRECT("$F"&amp;$S1983),3))="RCS","GRS_RCS_RM",IF(INDIRECT("$F"&amp;$S1983)="OCS (No Label)","OCS_Conversion_RM",IF(LEFT(INDIRECT("$F"&amp;$S1983),3)="OCS","OCS_RM",IF(RIGHT(INDIRECT("$F"&amp;$S1983),10)="conversion","GOTS_RM_conversion",IF((LEFT(INDIRECT("$F"&amp;$S1983),4))="GOTS","GOTS_RM","Responsible_RM")))))))</f>
        <v>#REF!</v>
      </c>
      <c r="AF1983" s="13" t="str" cm="1">
        <f t="array" aca="1" ref="AF1983" ca="1">IF($S1983="","",INDIRECT("$Z"&amp;$S1983))</f>
        <v/>
      </c>
      <c r="AG1983" s="155"/>
      <c r="AH1983" s="13" t="str" cm="1">
        <f t="array" aca="1" ref="AH1983" ca="1">IFERROR(INDIRECT("$ag"&amp;S1983),"")</f>
        <v/>
      </c>
      <c r="AI1983" s="13" t="e" cm="1">
        <f t="array" aca="1" ref="AI1983" ca="1">INDIRECT("O"&amp;S1982)</f>
        <v>#REF!</v>
      </c>
      <c r="AJ1983" s="13" t="str">
        <f>IF($I1983="","",INDEX('Raw Material'!$A$1:$J$75,MATCH(I1983,'Raw Material'!$A$1:$A$75,0),(MATCH(G1983,'Raw Material'!$A$1:$J$1,0))))</f>
        <v/>
      </c>
      <c r="AK1983" s="13" t="str">
        <f t="shared" si="897"/>
        <v>YANLIŞRM</v>
      </c>
      <c r="AL1983" s="153" t="str">
        <f t="shared" si="898"/>
        <v/>
      </c>
    </row>
    <row r="1984" spans="1:38" ht="16.5" customHeight="1">
      <c r="A1984" s="162"/>
      <c r="B1984" s="168"/>
      <c r="C1984" s="169"/>
      <c r="D1984" s="156"/>
      <c r="E1984" s="156"/>
      <c r="F1984" s="175"/>
      <c r="G1984" s="181"/>
      <c r="H1984" s="182"/>
      <c r="I1984" s="182"/>
      <c r="J1984" s="182"/>
      <c r="K1984" s="32"/>
      <c r="L1984" s="179"/>
      <c r="M1984" s="179"/>
      <c r="N1984" s="81"/>
      <c r="O1984" s="185"/>
      <c r="P1984" s="103"/>
      <c r="Q1984" s="84" t="str">
        <f t="shared" si="899"/>
        <v/>
      </c>
      <c r="R1984" s="159"/>
      <c r="S1984" s="28" t="str" cm="1">
        <f t="array" aca="1" ref="S1984" ca="1">IF(INDIRECT("A"&amp;114+$U1984)&lt;&gt;"",114+$U1984,"")</f>
        <v/>
      </c>
      <c r="T1984" s="28" t="str">
        <f t="shared" ca="1" si="900"/>
        <v>$B</v>
      </c>
      <c r="U1984" s="29">
        <f t="shared" si="906"/>
        <v>1860</v>
      </c>
      <c r="V1984" s="29">
        <v>155.83333333334599</v>
      </c>
      <c r="W1984" s="29">
        <f t="shared" si="882"/>
        <v>155</v>
      </c>
      <c r="X1984" s="41" t="str" cm="1">
        <f t="array" aca="1" ref="X1984" ca="1">IFERROR(INDEX('PC&amp;PD'!$A$1:$AP$15,ROW('PC&amp;PD'!$A$15),MATCH(INDIRECT(T1984),'PC&amp;PD'!$A$1:$AP$1,0)),"")</f>
        <v/>
      </c>
      <c r="Z1984" s="155"/>
      <c r="AA1984" s="13" t="str">
        <f t="shared" si="896"/>
        <v/>
      </c>
      <c r="AB1984" s="155"/>
      <c r="AC1984" s="13" t="str">
        <f t="shared" ca="1" si="901"/>
        <v>$AB</v>
      </c>
      <c r="AD1984" s="13" t="str" cm="1">
        <f t="array" aca="1" ref="AD1984" ca="1">IFERROR(IF((LEFT(INDIRECT("$F"&amp;$S1984),4))="GOTS",IF($G1984="Organic","GOTS_Organic_raw",(IF($G1984="Responsible","GOTS_Responsible",(IF($G1984="No Attribute (Conventional)","GOTS_conventional",(IF($G1984="Recycled Pre/Post-Consumer","GOTS_pre_post",(IF($G1984="In-Conversion","GOTS_in_conversion",(IF($G1984="Sustainably Sourced","Sustainably_sourced",""))))))))))),IF($G1984="Organic","Organic",(IF($G1984="Responsible","Responsible",(IF($G1984="No Attribute (Conventional)","No_Attribute_Conventional",(IF($G1984="Recycled Pre/Post-Consumer","Recycled_Pre_Post_Consumer",(IF($G1984="In-Conversion","In_Conversion",(IF($G1984="Recycled Pre-Consumer","Recycled_Pre_Consumer",(IF($G1984="Recycled Post-Consumer","Recycled_Post_Consumer",(IF($G1984="Sustainably Sourced","Sustainably_sourced","")))))))))))))))),"")</f>
        <v/>
      </c>
      <c r="AE1984" s="13" t="e" cm="1">
        <f t="array" aca="1" ref="AE1984" ca="1">IF(INDIRECT("$F"&amp;$S1984)="","",IF(LEFT(INDIRECT("$F"&amp;$S1984),3)="GRS","GRS_RCS_RM",IF((LEFT(INDIRECT("$F"&amp;$S1984),3))="RCS","GRS_RCS_RM",IF(INDIRECT("$F"&amp;$S1984)="OCS (No Label)","OCS_Conversion_RM",IF(LEFT(INDIRECT("$F"&amp;$S1984),3)="OCS","OCS_RM",IF(RIGHT(INDIRECT("$F"&amp;$S1984),10)="conversion","GOTS_RM_conversion",IF((LEFT(INDIRECT("$F"&amp;$S1984),4))="GOTS","GOTS_RM","Responsible_RM")))))))</f>
        <v>#REF!</v>
      </c>
      <c r="AF1984" s="13" t="str" cm="1">
        <f t="array" aca="1" ref="AF1984" ca="1">IF($S1984="","",INDIRECT("$Z"&amp;$S1984))</f>
        <v/>
      </c>
      <c r="AG1984" s="155"/>
      <c r="AH1984" s="13" t="str" cm="1">
        <f t="array" aca="1" ref="AH1984" ca="1">IFERROR(INDIRECT("$ag"&amp;S1984),"")</f>
        <v/>
      </c>
      <c r="AI1984" s="13" t="e" cm="1">
        <f t="array" aca="1" ref="AI1984" ca="1">INDIRECT("O"&amp;S1983)</f>
        <v>#REF!</v>
      </c>
      <c r="AJ1984" s="13" t="str">
        <f>IF($I1984="","",INDEX('Raw Material'!$A$1:$J$75,MATCH(I1984,'Raw Material'!$A$1:$A$75,0),(MATCH(G1984,'Raw Material'!$A$1:$J$1,0))))</f>
        <v/>
      </c>
      <c r="AK1984" s="13" t="str">
        <f t="shared" si="897"/>
        <v>YANLIŞRM</v>
      </c>
      <c r="AL1984" s="153" t="str">
        <f t="shared" si="898"/>
        <v/>
      </c>
    </row>
    <row r="1985" spans="1:38" ht="16.5" customHeight="1" thickBot="1">
      <c r="A1985" s="163"/>
      <c r="B1985" s="170"/>
      <c r="C1985" s="171"/>
      <c r="D1985" s="156"/>
      <c r="E1985" s="156"/>
      <c r="F1985" s="176"/>
      <c r="G1985" s="157"/>
      <c r="H1985" s="158"/>
      <c r="I1985" s="158"/>
      <c r="J1985" s="158"/>
      <c r="K1985" s="33"/>
      <c r="L1985" s="180"/>
      <c r="M1985" s="180"/>
      <c r="N1985" s="82"/>
      <c r="O1985" s="186"/>
      <c r="P1985" s="103"/>
      <c r="Q1985" s="84" t="str">
        <f t="shared" si="899"/>
        <v/>
      </c>
      <c r="R1985" s="159"/>
      <c r="S1985" s="28" t="str" cm="1">
        <f t="array" aca="1" ref="S1985" ca="1">IF(INDIRECT("A"&amp;114+$U1985)&lt;&gt;"",114+$U1985,"")</f>
        <v/>
      </c>
      <c r="T1985" s="28" t="str">
        <f t="shared" ca="1" si="900"/>
        <v>$B</v>
      </c>
      <c r="U1985" s="29">
        <f t="shared" si="906"/>
        <v>1860</v>
      </c>
      <c r="V1985" s="29">
        <v>155.91666666667899</v>
      </c>
      <c r="W1985" s="29">
        <f t="shared" si="882"/>
        <v>155</v>
      </c>
      <c r="X1985" s="41" t="str" cm="1">
        <f t="array" aca="1" ref="X1985" ca="1">IFERROR(INDEX('PC&amp;PD'!$A$1:$AP$15,ROW('PC&amp;PD'!$A$15),MATCH(INDIRECT(T1985),'PC&amp;PD'!$A$1:$AP$1,0)),"")</f>
        <v/>
      </c>
      <c r="Z1985" s="155"/>
      <c r="AA1985" s="13" t="str">
        <f t="shared" si="896"/>
        <v/>
      </c>
      <c r="AB1985" s="155"/>
      <c r="AC1985" s="13" t="str">
        <f t="shared" ca="1" si="901"/>
        <v>$AB</v>
      </c>
      <c r="AD1985" s="13" t="str" cm="1">
        <f t="array" aca="1" ref="AD1985" ca="1">IFERROR(IF((LEFT(INDIRECT("$F"&amp;$S1985),4))="GOTS",IF($G1985="Organic","GOTS_Organic_raw",(IF($G1985="Responsible","GOTS_Responsible",(IF($G1985="No Attribute (Conventional)","GOTS_conventional",(IF($G1985="Recycled Pre/Post-Consumer","GOTS_pre_post",(IF($G1985="In-Conversion","GOTS_in_conversion",(IF($G1985="Sustainably Sourced","Sustainably_sourced",""))))))))))),IF($G1985="Organic","Organic",(IF($G1985="Responsible","Responsible",(IF($G1985="No Attribute (Conventional)","No_Attribute_Conventional",(IF($G1985="Recycled Pre/Post-Consumer","Recycled_Pre_Post_Consumer",(IF($G1985="In-Conversion","In_Conversion",(IF($G1985="Recycled Pre-Consumer","Recycled_Pre_Consumer",(IF($G1985="Recycled Post-Consumer","Recycled_Post_Consumer",(IF($G1985="Sustainably Sourced","Sustainably_sourced","")))))))))))))))),"")</f>
        <v/>
      </c>
      <c r="AE1985" s="13" t="e" cm="1">
        <f t="array" aca="1" ref="AE1985" ca="1">IF(INDIRECT("$F"&amp;$S1985)="","",IF(LEFT(INDIRECT("$F"&amp;$S1985),3)="GRS","GRS_RCS_RM",IF((LEFT(INDIRECT("$F"&amp;$S1985),3))="RCS","GRS_RCS_RM",IF(INDIRECT("$F"&amp;$S1985)="OCS (No Label)","OCS_Conversion_RM",IF(LEFT(INDIRECT("$F"&amp;$S1985),3)="OCS","OCS_RM",IF(RIGHT(INDIRECT("$F"&amp;$S1985),10)="conversion","GOTS_RM_conversion",IF((LEFT(INDIRECT("$F"&amp;$S1985),4))="GOTS","GOTS_RM","Responsible_RM")))))))</f>
        <v>#REF!</v>
      </c>
      <c r="AF1985" s="13" t="str" cm="1">
        <f t="array" aca="1" ref="AF1985" ca="1">IF($S1985="","",INDIRECT("$Z"&amp;$S1985))</f>
        <v/>
      </c>
      <c r="AG1985" s="155"/>
      <c r="AH1985" s="13" t="str" cm="1">
        <f t="array" aca="1" ref="AH1985" ca="1">IFERROR(INDIRECT("$ag"&amp;S1985),"")</f>
        <v/>
      </c>
      <c r="AI1985" s="13" t="e" cm="1">
        <f t="array" aca="1" ref="AI1985" ca="1">INDIRECT("O"&amp;S1984)</f>
        <v>#REF!</v>
      </c>
      <c r="AJ1985" s="13" t="str">
        <f>IF($I1985="","",INDEX('Raw Material'!$A$1:$J$75,MATCH(I1985,'Raw Material'!$A$1:$A$75,0),(MATCH(G1985,'Raw Material'!$A$1:$J$1,0))))</f>
        <v/>
      </c>
      <c r="AK1985" s="13" t="str">
        <f t="shared" si="897"/>
        <v>YANLIŞRM</v>
      </c>
      <c r="AL1985" s="153" t="str">
        <f t="shared" si="898"/>
        <v/>
      </c>
    </row>
    <row r="1986" spans="1:38" ht="16.5" customHeight="1">
      <c r="A1986" s="160" t="str">
        <f>IF(B1986="","",COUNTA($B$114:$B1986))</f>
        <v/>
      </c>
      <c r="B1986" s="164"/>
      <c r="C1986" s="165"/>
      <c r="D1986" s="183"/>
      <c r="E1986" s="183"/>
      <c r="F1986" s="172"/>
      <c r="G1986" s="212"/>
      <c r="H1986" s="206"/>
      <c r="I1986" s="206"/>
      <c r="J1986" s="206"/>
      <c r="K1986" s="31"/>
      <c r="L1986" s="177" t="str">
        <f t="shared" ref="L1986" si="907">IF(R1986="","",LEFT(R1986,LEN(R1986)-2))</f>
        <v/>
      </c>
      <c r="M1986" s="177"/>
      <c r="N1986" s="80"/>
      <c r="O1986" s="184"/>
      <c r="P1986" s="103"/>
      <c r="Q1986" s="84" t="str">
        <f t="shared" si="899"/>
        <v/>
      </c>
      <c r="R1986" s="159" t="str">
        <f t="shared" ref="R1986" si="908">CONCATENATE($Q1986,Q1987,Q1988,Q1989,Q1990,Q1991,$Q1992,$Q1993,$Q1994,$Q1995,Q1996,Q1997)</f>
        <v/>
      </c>
      <c r="S1986" s="28" t="str" cm="1">
        <f t="array" aca="1" ref="S1986" ca="1">IF(INDIRECT("A"&amp;114+$U1986)&lt;&gt;"",114+$U1986,"")</f>
        <v/>
      </c>
      <c r="T1986" s="28" t="str">
        <f t="shared" ca="1" si="900"/>
        <v>$B</v>
      </c>
      <c r="U1986" s="29">
        <f t="shared" si="906"/>
        <v>1872</v>
      </c>
      <c r="V1986" s="29">
        <v>156.00000000001199</v>
      </c>
      <c r="W1986" s="29">
        <f t="shared" si="882"/>
        <v>156</v>
      </c>
      <c r="X1986" s="41" t="str" cm="1">
        <f t="array" aca="1" ref="X1986" ca="1">IFERROR(INDEX('PC&amp;PD'!$A$1:$AP$15,ROW('PC&amp;PD'!$A$15),MATCH(INDIRECT(T1986),'PC&amp;PD'!$A$1:$AP$1,0)),"")</f>
        <v/>
      </c>
      <c r="Z1986" s="155" t="str">
        <f t="shared" ref="Z1986" si="909">IFERROR(IF($F1986="OCS 100","OCS (OCS 100)",IF($F1986="OCS Blended","OCS (OCS Blended)",IF($F1986="OCS (No Label)","OCS (No Label)",IF($F1986="RCS 100","RCS (RCS 100)",IF($F1986="RCS Blended","RCS (RCS Blended)",IF($F1986="GRS","GRS (GRS)",IF($F1986="GRS (No Label)", "GRS (No Label)",IF($F1986="RDS","RDS (RDS)",IF($F1986="RWS","RWS (RWS)",IF($F1986="RAS","RAS (RAS)",IF($F1986="RMS","RMS (RMS)",IF($F1986="GOTS Organic","GOTS (Organic)",IF($F1986="GOTS Made with organic","GOTS (Made with Organic)",IF($F1986="GOTS Organic - in conversion","GOTS (Organic - In Conversion)",IF($F1986="GOTS Made with organic - in conversion","GOTS (Made with Organic - In Conversion)",""))))))))))))))),"")</f>
        <v/>
      </c>
      <c r="AA1986" s="13" t="str">
        <f t="shared" si="896"/>
        <v/>
      </c>
      <c r="AB1986" s="155" t="str">
        <f t="shared" ref="AB1986" si="910">IFERROR(IF($F1986="OCS 100", "OCS_100",IF($F1986="OCS Blended", "OCS_Blended",IF($F1986="OCS (No Label)", "OCS_No_Label",IF($F1986="RCS 100", "RCS_100",IF($F1986="RCS Blended","RCS_Blended",IF($F1986="GRS","GRS",IF($F1986="GRS (No Label)", "GRS_No_Label",IF($F1986="RDS","RDS",IF($F1986="RWS","RWS",IF($F1986="RMS","RMS",IF($F1986="GOTS Organic","GOTS_Organic",IF($F1986="GOTS Made with organic","GOTS_Made_with_organic",IF($F1986="GOTS Organic - in conversion","GOTS_Organic_in_Conversion",IF($F1986="GOTS Made with organic - in conversion","GOTS_Made_with_Organic_in_Conversion",IF($F1986="RAS","RAS",""))))))))))))))),"")</f>
        <v/>
      </c>
      <c r="AC1986" s="13" t="str">
        <f t="shared" ca="1" si="901"/>
        <v>$AB</v>
      </c>
      <c r="AD1986" s="13" t="str" cm="1">
        <f t="array" aca="1" ref="AD1986" ca="1">IFERROR(IF((LEFT(INDIRECT("$F"&amp;$S1986),4))="GOTS",IF($G1986="Organic","GOTS_Organic_raw",(IF($G1986="Responsible","GOTS_Responsible",(IF($G1986="No Attribute (Conventional)","GOTS_conventional",(IF($G1986="Recycled Pre/Post-Consumer","GOTS_pre_post",(IF($G1986="In-Conversion","GOTS_in_conversion",(IF($G1986="Sustainably Sourced","Sustainably_sourced",""))))))))))),IF($G1986="Organic","Organic",(IF($G1986="Responsible","Responsible",(IF($G1986="No Attribute (Conventional)","No_Attribute_Conventional",(IF($G1986="Recycled Pre/Post-Consumer","Recycled_Pre_Post_Consumer",(IF($G1986="In-Conversion","In_Conversion",(IF($G1986="Recycled Pre-Consumer","Recycled_Pre_Consumer",(IF($G1986="Recycled Post-Consumer","Recycled_Post_Consumer",(IF($G1986="Sustainably Sourced","Sustainably_sourced","")))))))))))))))),"")</f>
        <v/>
      </c>
      <c r="AE1986" s="13" t="e" cm="1">
        <f t="array" aca="1" ref="AE1986" ca="1">IF(INDIRECT("$F"&amp;$S1986)="","",IF(LEFT(INDIRECT("$F"&amp;$S1986),3)="GRS","GRS_RCS_RM",IF((LEFT(INDIRECT("$F"&amp;$S1986),3))="RCS","GRS_RCS_RM",IF(INDIRECT("$F"&amp;$S1986)="OCS (No Label)","OCS_Conversion_RM",IF(LEFT(INDIRECT("$F"&amp;$S1986),3)="OCS","OCS_RM",IF(RIGHT(INDIRECT("$F"&amp;$S1986),10)="conversion","GOTS_RM_conversion",IF((LEFT(INDIRECT("$F"&amp;$S1986),4))="GOTS","GOTS_RM","Responsible_RM")))))))</f>
        <v>#REF!</v>
      </c>
      <c r="AF1986" s="13" t="str" cm="1">
        <f t="array" aca="1" ref="AF1986" ca="1">IF($S1986="","",INDIRECT("$Z"&amp;$S1986))</f>
        <v/>
      </c>
      <c r="AG1986" s="155" t="str">
        <f t="shared" si="891"/>
        <v/>
      </c>
      <c r="AH1986" s="13" t="str" cm="1">
        <f t="array" aca="1" ref="AH1986" ca="1">IFERROR(INDIRECT("$ag"&amp;S1986),"")</f>
        <v/>
      </c>
      <c r="AI1986" s="13" t="e" cm="1">
        <f t="array" aca="1" ref="AI1986" ca="1">INDIRECT("O"&amp;S1985)</f>
        <v>#REF!</v>
      </c>
      <c r="AJ1986" s="13" t="str">
        <f>IF($I1986="","",INDEX('Raw Material'!$A$1:$J$75,MATCH(I1986,'Raw Material'!$A$1:$A$75,0),(MATCH(G1986,'Raw Material'!$A$1:$J$1,0))))</f>
        <v/>
      </c>
      <c r="AK1986" s="13" t="str">
        <f t="shared" si="897"/>
        <v>YANLIŞRM</v>
      </c>
      <c r="AL1986" s="153" t="str">
        <f t="shared" si="898"/>
        <v/>
      </c>
    </row>
    <row r="1987" spans="1:38" ht="16.5" customHeight="1">
      <c r="A1987" s="161"/>
      <c r="B1987" s="166"/>
      <c r="C1987" s="167"/>
      <c r="D1987" s="156"/>
      <c r="E1987" s="156"/>
      <c r="F1987" s="173"/>
      <c r="G1987" s="181"/>
      <c r="H1987" s="182"/>
      <c r="I1987" s="182"/>
      <c r="J1987" s="182"/>
      <c r="K1987" s="32"/>
      <c r="L1987" s="178"/>
      <c r="M1987" s="178"/>
      <c r="N1987" s="81"/>
      <c r="O1987" s="185"/>
      <c r="P1987" s="103"/>
      <c r="Q1987" s="84" t="str">
        <f t="shared" si="899"/>
        <v/>
      </c>
      <c r="R1987" s="159"/>
      <c r="S1987" s="28" t="str" cm="1">
        <f t="array" aca="1" ref="S1987" ca="1">IF(INDIRECT("A"&amp;114+$U1987)&lt;&gt;"",114+$U1987,"")</f>
        <v/>
      </c>
      <c r="T1987" s="28" t="str">
        <f t="shared" ca="1" si="900"/>
        <v>$B</v>
      </c>
      <c r="U1987" s="29">
        <f t="shared" si="906"/>
        <v>1872</v>
      </c>
      <c r="V1987" s="29">
        <v>156.08333333334599</v>
      </c>
      <c r="W1987" s="29">
        <f t="shared" si="882"/>
        <v>156</v>
      </c>
      <c r="X1987" s="41" t="str" cm="1">
        <f t="array" aca="1" ref="X1987" ca="1">IFERROR(INDEX('PC&amp;PD'!$A$1:$AP$15,ROW('PC&amp;PD'!$A$15),MATCH(INDIRECT(T1987),'PC&amp;PD'!$A$1:$AP$1,0)),"")</f>
        <v/>
      </c>
      <c r="Z1987" s="155"/>
      <c r="AA1987" s="13" t="str">
        <f t="shared" si="896"/>
        <v/>
      </c>
      <c r="AB1987" s="155"/>
      <c r="AC1987" s="13" t="str">
        <f t="shared" ca="1" si="901"/>
        <v>$AB</v>
      </c>
      <c r="AD1987" s="13" t="str" cm="1">
        <f t="array" aca="1" ref="AD1987" ca="1">IFERROR(IF((LEFT(INDIRECT("$F"&amp;$S1987),4))="GOTS",IF($G1987="Organic","GOTS_Organic_raw",(IF($G1987="Responsible","GOTS_Responsible",(IF($G1987="No Attribute (Conventional)","GOTS_conventional",(IF($G1987="Recycled Pre/Post-Consumer","GOTS_pre_post",(IF($G1987="In-Conversion","GOTS_in_conversion",(IF($G1987="Sustainably Sourced","Sustainably_sourced",""))))))))))),IF($G1987="Organic","Organic",(IF($G1987="Responsible","Responsible",(IF($G1987="No Attribute (Conventional)","No_Attribute_Conventional",(IF($G1987="Recycled Pre/Post-Consumer","Recycled_Pre_Post_Consumer",(IF($G1987="In-Conversion","In_Conversion",(IF($G1987="Recycled Pre-Consumer","Recycled_Pre_Consumer",(IF($G1987="Recycled Post-Consumer","Recycled_Post_Consumer",(IF($G1987="Sustainably Sourced","Sustainably_sourced","")))))))))))))))),"")</f>
        <v/>
      </c>
      <c r="AE1987" s="13" t="e" cm="1">
        <f t="array" aca="1" ref="AE1987" ca="1">IF(INDIRECT("$F"&amp;$S1987)="","",IF(LEFT(INDIRECT("$F"&amp;$S1987),3)="GRS","GRS_RCS_RM",IF((LEFT(INDIRECT("$F"&amp;$S1987),3))="RCS","GRS_RCS_RM",IF(INDIRECT("$F"&amp;$S1987)="OCS (No Label)","OCS_Conversion_RM",IF(LEFT(INDIRECT("$F"&amp;$S1987),3)="OCS","OCS_RM",IF(RIGHT(INDIRECT("$F"&amp;$S1987),10)="conversion","GOTS_RM_conversion",IF((LEFT(INDIRECT("$F"&amp;$S1987),4))="GOTS","GOTS_RM","Responsible_RM")))))))</f>
        <v>#REF!</v>
      </c>
      <c r="AF1987" s="13" t="str" cm="1">
        <f t="array" aca="1" ref="AF1987" ca="1">IF($S1987="","",INDIRECT("$Z"&amp;$S1987))</f>
        <v/>
      </c>
      <c r="AG1987" s="155"/>
      <c r="AH1987" s="13" t="str" cm="1">
        <f t="array" aca="1" ref="AH1987" ca="1">IFERROR(INDIRECT("$ag"&amp;S1987),"")</f>
        <v/>
      </c>
      <c r="AI1987" s="13" t="e" cm="1">
        <f t="array" aca="1" ref="AI1987" ca="1">INDIRECT("O"&amp;S1986)</f>
        <v>#REF!</v>
      </c>
      <c r="AJ1987" s="13" t="str">
        <f>IF($I1987="","",INDEX('Raw Material'!$A$1:$J$75,MATCH(I1987,'Raw Material'!$A$1:$A$75,0),(MATCH(G1987,'Raw Material'!$A$1:$J$1,0))))</f>
        <v/>
      </c>
      <c r="AK1987" s="13" t="str">
        <f t="shared" si="897"/>
        <v>YANLIŞRM</v>
      </c>
      <c r="AL1987" s="153" t="str">
        <f t="shared" si="898"/>
        <v/>
      </c>
    </row>
    <row r="1988" spans="1:38" ht="16.5" customHeight="1">
      <c r="A1988" s="161"/>
      <c r="B1988" s="166"/>
      <c r="C1988" s="167"/>
      <c r="D1988" s="156"/>
      <c r="E1988" s="156"/>
      <c r="F1988" s="173"/>
      <c r="G1988" s="181"/>
      <c r="H1988" s="182"/>
      <c r="I1988" s="182"/>
      <c r="J1988" s="182"/>
      <c r="K1988" s="32"/>
      <c r="L1988" s="178"/>
      <c r="M1988" s="178"/>
      <c r="N1988" s="81"/>
      <c r="O1988" s="185"/>
      <c r="P1988" s="103"/>
      <c r="Q1988" s="84" t="str">
        <f t="shared" si="899"/>
        <v/>
      </c>
      <c r="R1988" s="159"/>
      <c r="S1988" s="28" t="str" cm="1">
        <f t="array" aca="1" ref="S1988" ca="1">IF(INDIRECT("A"&amp;114+$U1988)&lt;&gt;"",114+$U1988,"")</f>
        <v/>
      </c>
      <c r="T1988" s="28" t="str">
        <f t="shared" ca="1" si="900"/>
        <v>$B</v>
      </c>
      <c r="U1988" s="29">
        <f t="shared" si="906"/>
        <v>1872</v>
      </c>
      <c r="V1988" s="29">
        <v>156.16666666667899</v>
      </c>
      <c r="W1988" s="29">
        <f t="shared" si="882"/>
        <v>156</v>
      </c>
      <c r="X1988" s="41" t="str" cm="1">
        <f t="array" aca="1" ref="X1988" ca="1">IFERROR(INDEX('PC&amp;PD'!$A$1:$AP$15,ROW('PC&amp;PD'!$A$15),MATCH(INDIRECT(T1988),'PC&amp;PD'!$A$1:$AP$1,0)),"")</f>
        <v/>
      </c>
      <c r="Z1988" s="155"/>
      <c r="AA1988" s="13" t="str">
        <f t="shared" si="896"/>
        <v/>
      </c>
      <c r="AB1988" s="155"/>
      <c r="AC1988" s="13" t="str">
        <f t="shared" ca="1" si="901"/>
        <v>$AB</v>
      </c>
      <c r="AD1988" s="13" t="str" cm="1">
        <f t="array" aca="1" ref="AD1988" ca="1">IFERROR(IF((LEFT(INDIRECT("$F"&amp;$S1988),4))="GOTS",IF($G1988="Organic","GOTS_Organic_raw",(IF($G1988="Responsible","GOTS_Responsible",(IF($G1988="No Attribute (Conventional)","GOTS_conventional",(IF($G1988="Recycled Pre/Post-Consumer","GOTS_pre_post",(IF($G1988="In-Conversion","GOTS_in_conversion",(IF($G1988="Sustainably Sourced","Sustainably_sourced",""))))))))))),IF($G1988="Organic","Organic",(IF($G1988="Responsible","Responsible",(IF($G1988="No Attribute (Conventional)","No_Attribute_Conventional",(IF($G1988="Recycled Pre/Post-Consumer","Recycled_Pre_Post_Consumer",(IF($G1988="In-Conversion","In_Conversion",(IF($G1988="Recycled Pre-Consumer","Recycled_Pre_Consumer",(IF($G1988="Recycled Post-Consumer","Recycled_Post_Consumer",(IF($G1988="Sustainably Sourced","Sustainably_sourced","")))))))))))))))),"")</f>
        <v/>
      </c>
      <c r="AE1988" s="13" t="e" cm="1">
        <f t="array" aca="1" ref="AE1988" ca="1">IF(INDIRECT("$F"&amp;$S1988)="","",IF(LEFT(INDIRECT("$F"&amp;$S1988),3)="GRS","GRS_RCS_RM",IF((LEFT(INDIRECT("$F"&amp;$S1988),3))="RCS","GRS_RCS_RM",IF(INDIRECT("$F"&amp;$S1988)="OCS (No Label)","OCS_Conversion_RM",IF(LEFT(INDIRECT("$F"&amp;$S1988),3)="OCS","OCS_RM",IF(RIGHT(INDIRECT("$F"&amp;$S1988),10)="conversion","GOTS_RM_conversion",IF((LEFT(INDIRECT("$F"&amp;$S1988),4))="GOTS","GOTS_RM","Responsible_RM")))))))</f>
        <v>#REF!</v>
      </c>
      <c r="AF1988" s="13" t="str" cm="1">
        <f t="array" aca="1" ref="AF1988" ca="1">IF($S1988="","",INDIRECT("$Z"&amp;$S1988))</f>
        <v/>
      </c>
      <c r="AG1988" s="155"/>
      <c r="AH1988" s="13" t="str" cm="1">
        <f t="array" aca="1" ref="AH1988" ca="1">IFERROR(INDIRECT("$ag"&amp;S1988),"")</f>
        <v/>
      </c>
      <c r="AI1988" s="13" t="e" cm="1">
        <f t="array" aca="1" ref="AI1988" ca="1">INDIRECT("O"&amp;S1987)</f>
        <v>#REF!</v>
      </c>
      <c r="AJ1988" s="13" t="str">
        <f>IF($I1988="","",INDEX('Raw Material'!$A$1:$J$75,MATCH(I1988,'Raw Material'!$A$1:$A$75,0),(MATCH(G1988,'Raw Material'!$A$1:$J$1,0))))</f>
        <v/>
      </c>
      <c r="AK1988" s="13" t="str">
        <f t="shared" si="897"/>
        <v>YANLIŞRM</v>
      </c>
      <c r="AL1988" s="153" t="str">
        <f t="shared" si="898"/>
        <v/>
      </c>
    </row>
    <row r="1989" spans="1:38" ht="16.5" customHeight="1">
      <c r="A1989" s="161"/>
      <c r="B1989" s="166"/>
      <c r="C1989" s="167"/>
      <c r="D1989" s="156"/>
      <c r="E1989" s="156"/>
      <c r="F1989" s="174"/>
      <c r="G1989" s="181"/>
      <c r="H1989" s="182"/>
      <c r="I1989" s="182"/>
      <c r="J1989" s="182"/>
      <c r="K1989" s="32"/>
      <c r="L1989" s="178"/>
      <c r="M1989" s="178"/>
      <c r="N1989" s="81"/>
      <c r="O1989" s="185"/>
      <c r="P1989" s="103"/>
      <c r="Q1989" s="84" t="str">
        <f t="shared" si="899"/>
        <v/>
      </c>
      <c r="R1989" s="159"/>
      <c r="S1989" s="28" t="str" cm="1">
        <f t="array" aca="1" ref="S1989" ca="1">IF(INDIRECT("A"&amp;114+$U1989)&lt;&gt;"",114+$U1989,"")</f>
        <v/>
      </c>
      <c r="T1989" s="28" t="str">
        <f t="shared" ca="1" si="900"/>
        <v>$B</v>
      </c>
      <c r="U1989" s="29">
        <f t="shared" si="906"/>
        <v>1872</v>
      </c>
      <c r="V1989" s="29">
        <v>156.25000000001199</v>
      </c>
      <c r="W1989" s="29">
        <f t="shared" si="882"/>
        <v>156</v>
      </c>
      <c r="X1989" s="41" t="str" cm="1">
        <f t="array" aca="1" ref="X1989" ca="1">IFERROR(INDEX('PC&amp;PD'!$A$1:$AP$15,ROW('PC&amp;PD'!$A$15),MATCH(INDIRECT(T1989),'PC&amp;PD'!$A$1:$AP$1,0)),"")</f>
        <v/>
      </c>
      <c r="Z1989" s="155"/>
      <c r="AA1989" s="13" t="str">
        <f t="shared" si="896"/>
        <v/>
      </c>
      <c r="AB1989" s="155"/>
      <c r="AC1989" s="13" t="str">
        <f t="shared" ca="1" si="901"/>
        <v>$AB</v>
      </c>
      <c r="AD1989" s="13" t="str" cm="1">
        <f t="array" aca="1" ref="AD1989" ca="1">IFERROR(IF((LEFT(INDIRECT("$F"&amp;$S1989),4))="GOTS",IF($G1989="Organic","GOTS_Organic_raw",(IF($G1989="Responsible","GOTS_Responsible",(IF($G1989="No Attribute (Conventional)","GOTS_conventional",(IF($G1989="Recycled Pre/Post-Consumer","GOTS_pre_post",(IF($G1989="In-Conversion","GOTS_in_conversion",(IF($G1989="Sustainably Sourced","Sustainably_sourced",""))))))))))),IF($G1989="Organic","Organic",(IF($G1989="Responsible","Responsible",(IF($G1989="No Attribute (Conventional)","No_Attribute_Conventional",(IF($G1989="Recycled Pre/Post-Consumer","Recycled_Pre_Post_Consumer",(IF($G1989="In-Conversion","In_Conversion",(IF($G1989="Recycled Pre-Consumer","Recycled_Pre_Consumer",(IF($G1989="Recycled Post-Consumer","Recycled_Post_Consumer",(IF($G1989="Sustainably Sourced","Sustainably_sourced","")))))))))))))))),"")</f>
        <v/>
      </c>
      <c r="AE1989" s="13" t="e" cm="1">
        <f t="array" aca="1" ref="AE1989" ca="1">IF(INDIRECT("$F"&amp;$S1989)="","",IF(LEFT(INDIRECT("$F"&amp;$S1989),3)="GRS","GRS_RCS_RM",IF((LEFT(INDIRECT("$F"&amp;$S1989),3))="RCS","GRS_RCS_RM",IF(INDIRECT("$F"&amp;$S1989)="OCS (No Label)","OCS_Conversion_RM",IF(LEFT(INDIRECT("$F"&amp;$S1989),3)="OCS","OCS_RM",IF(RIGHT(INDIRECT("$F"&amp;$S1989),10)="conversion","GOTS_RM_conversion",IF((LEFT(INDIRECT("$F"&amp;$S1989),4))="GOTS","GOTS_RM","Responsible_RM")))))))</f>
        <v>#REF!</v>
      </c>
      <c r="AF1989" s="13" t="str" cm="1">
        <f t="array" aca="1" ref="AF1989" ca="1">IF($S1989="","",INDIRECT("$Z"&amp;$S1989))</f>
        <v/>
      </c>
      <c r="AG1989" s="155"/>
      <c r="AH1989" s="13" t="str" cm="1">
        <f t="array" aca="1" ref="AH1989" ca="1">IFERROR(INDIRECT("$ag"&amp;S1989),"")</f>
        <v/>
      </c>
      <c r="AI1989" s="13" t="e" cm="1">
        <f t="array" aca="1" ref="AI1989" ca="1">INDIRECT("O"&amp;S1988)</f>
        <v>#REF!</v>
      </c>
      <c r="AJ1989" s="13" t="str">
        <f>IF($I1989="","",INDEX('Raw Material'!$A$1:$J$75,MATCH(I1989,'Raw Material'!$A$1:$A$75,0),(MATCH(G1989,'Raw Material'!$A$1:$J$1,0))))</f>
        <v/>
      </c>
      <c r="AK1989" s="13" t="str">
        <f t="shared" si="897"/>
        <v>YANLIŞRM</v>
      </c>
      <c r="AL1989" s="153" t="str">
        <f t="shared" si="898"/>
        <v/>
      </c>
    </row>
    <row r="1990" spans="1:38" ht="16.5" customHeight="1">
      <c r="A1990" s="161"/>
      <c r="B1990" s="166"/>
      <c r="C1990" s="167"/>
      <c r="D1990" s="156"/>
      <c r="E1990" s="156"/>
      <c r="F1990" s="174"/>
      <c r="G1990" s="181"/>
      <c r="H1990" s="182"/>
      <c r="I1990" s="182"/>
      <c r="J1990" s="182"/>
      <c r="K1990" s="32"/>
      <c r="L1990" s="178"/>
      <c r="M1990" s="178"/>
      <c r="N1990" s="81"/>
      <c r="O1990" s="185"/>
      <c r="P1990" s="103"/>
      <c r="Q1990" s="84" t="str">
        <f t="shared" si="899"/>
        <v/>
      </c>
      <c r="R1990" s="159"/>
      <c r="S1990" s="28" t="str" cm="1">
        <f t="array" aca="1" ref="S1990" ca="1">IF(INDIRECT("A"&amp;114+$U1990)&lt;&gt;"",114+$U1990,"")</f>
        <v/>
      </c>
      <c r="T1990" s="28" t="str">
        <f t="shared" ca="1" si="900"/>
        <v>$B</v>
      </c>
      <c r="U1990" s="29">
        <f t="shared" si="906"/>
        <v>1872</v>
      </c>
      <c r="V1990" s="29">
        <v>156.33333333334599</v>
      </c>
      <c r="W1990" s="29">
        <f t="shared" si="882"/>
        <v>156</v>
      </c>
      <c r="X1990" s="41" t="str" cm="1">
        <f t="array" aca="1" ref="X1990" ca="1">IFERROR(INDEX('PC&amp;PD'!$A$1:$AP$15,ROW('PC&amp;PD'!$A$15),MATCH(INDIRECT(T1990),'PC&amp;PD'!$A$1:$AP$1,0)),"")</f>
        <v/>
      </c>
      <c r="Z1990" s="155"/>
      <c r="AA1990" s="13" t="str">
        <f t="shared" si="896"/>
        <v/>
      </c>
      <c r="AB1990" s="155"/>
      <c r="AC1990" s="13" t="str">
        <f t="shared" ca="1" si="901"/>
        <v>$AB</v>
      </c>
      <c r="AD1990" s="13" t="str" cm="1">
        <f t="array" aca="1" ref="AD1990" ca="1">IFERROR(IF((LEFT(INDIRECT("$F"&amp;$S1990),4))="GOTS",IF($G1990="Organic","GOTS_Organic_raw",(IF($G1990="Responsible","GOTS_Responsible",(IF($G1990="No Attribute (Conventional)","GOTS_conventional",(IF($G1990="Recycled Pre/Post-Consumer","GOTS_pre_post",(IF($G1990="In-Conversion","GOTS_in_conversion",(IF($G1990="Sustainably Sourced","Sustainably_sourced",""))))))))))),IF($G1990="Organic","Organic",(IF($G1990="Responsible","Responsible",(IF($G1990="No Attribute (Conventional)","No_Attribute_Conventional",(IF($G1990="Recycled Pre/Post-Consumer","Recycled_Pre_Post_Consumer",(IF($G1990="In-Conversion","In_Conversion",(IF($G1990="Recycled Pre-Consumer","Recycled_Pre_Consumer",(IF($G1990="Recycled Post-Consumer","Recycled_Post_Consumer",(IF($G1990="Sustainably Sourced","Sustainably_sourced","")))))))))))))))),"")</f>
        <v/>
      </c>
      <c r="AE1990" s="13" t="e" cm="1">
        <f t="array" aca="1" ref="AE1990" ca="1">IF(INDIRECT("$F"&amp;$S1990)="","",IF(LEFT(INDIRECT("$F"&amp;$S1990),3)="GRS","GRS_RCS_RM",IF((LEFT(INDIRECT("$F"&amp;$S1990),3))="RCS","GRS_RCS_RM",IF(INDIRECT("$F"&amp;$S1990)="OCS (No Label)","OCS_Conversion_RM",IF(LEFT(INDIRECT("$F"&amp;$S1990),3)="OCS","OCS_RM",IF(RIGHT(INDIRECT("$F"&amp;$S1990),10)="conversion","GOTS_RM_conversion",IF((LEFT(INDIRECT("$F"&amp;$S1990),4))="GOTS","GOTS_RM","Responsible_RM")))))))</f>
        <v>#REF!</v>
      </c>
      <c r="AF1990" s="13" t="str" cm="1">
        <f t="array" aca="1" ref="AF1990" ca="1">IF($S1990="","",INDIRECT("$Z"&amp;$S1990))</f>
        <v/>
      </c>
      <c r="AG1990" s="155"/>
      <c r="AH1990" s="13" t="str" cm="1">
        <f t="array" aca="1" ref="AH1990" ca="1">IFERROR(INDIRECT("$ag"&amp;S1990),"")</f>
        <v/>
      </c>
      <c r="AI1990" s="13" t="e" cm="1">
        <f t="array" aca="1" ref="AI1990" ca="1">INDIRECT("O"&amp;S1989)</f>
        <v>#REF!</v>
      </c>
      <c r="AJ1990" s="13" t="str">
        <f>IF($I1990="","",INDEX('Raw Material'!$A$1:$J$75,MATCH(I1990,'Raw Material'!$A$1:$A$75,0),(MATCH(G1990,'Raw Material'!$A$1:$J$1,0))))</f>
        <v/>
      </c>
      <c r="AK1990" s="13" t="str">
        <f t="shared" si="897"/>
        <v>YANLIŞRM</v>
      </c>
      <c r="AL1990" s="153" t="str">
        <f t="shared" si="898"/>
        <v/>
      </c>
    </row>
    <row r="1991" spans="1:38" ht="16.5" customHeight="1">
      <c r="A1991" s="161"/>
      <c r="B1991" s="166"/>
      <c r="C1991" s="167"/>
      <c r="D1991" s="156"/>
      <c r="E1991" s="156"/>
      <c r="F1991" s="174"/>
      <c r="G1991" s="181"/>
      <c r="H1991" s="182"/>
      <c r="I1991" s="182"/>
      <c r="J1991" s="182"/>
      <c r="K1991" s="32"/>
      <c r="L1991" s="178"/>
      <c r="M1991" s="178"/>
      <c r="N1991" s="81"/>
      <c r="O1991" s="185"/>
      <c r="P1991" s="103"/>
      <c r="Q1991" s="84" t="str">
        <f t="shared" si="899"/>
        <v/>
      </c>
      <c r="R1991" s="159"/>
      <c r="S1991" s="28" t="str" cm="1">
        <f t="array" aca="1" ref="S1991" ca="1">IF(INDIRECT("A"&amp;114+$U1991)&lt;&gt;"",114+$U1991,"")</f>
        <v/>
      </c>
      <c r="T1991" s="28" t="str">
        <f t="shared" ca="1" si="900"/>
        <v>$B</v>
      </c>
      <c r="U1991" s="29">
        <f t="shared" si="906"/>
        <v>1872</v>
      </c>
      <c r="V1991" s="29">
        <v>156.41666666667899</v>
      </c>
      <c r="W1991" s="29">
        <f t="shared" si="882"/>
        <v>156</v>
      </c>
      <c r="X1991" s="41" t="str" cm="1">
        <f t="array" aca="1" ref="X1991" ca="1">IFERROR(INDEX('PC&amp;PD'!$A$1:$AP$15,ROW('PC&amp;PD'!$A$15),MATCH(INDIRECT(T1991),'PC&amp;PD'!$A$1:$AP$1,0)),"")</f>
        <v/>
      </c>
      <c r="Z1991" s="155"/>
      <c r="AA1991" s="13" t="str">
        <f t="shared" si="896"/>
        <v/>
      </c>
      <c r="AB1991" s="155"/>
      <c r="AC1991" s="13" t="str">
        <f t="shared" ca="1" si="901"/>
        <v>$AB</v>
      </c>
      <c r="AD1991" s="13" t="str" cm="1">
        <f t="array" aca="1" ref="AD1991" ca="1">IFERROR(IF((LEFT(INDIRECT("$F"&amp;$S1991),4))="GOTS",IF($G1991="Organic","GOTS_Organic_raw",(IF($G1991="Responsible","GOTS_Responsible",(IF($G1991="No Attribute (Conventional)","GOTS_conventional",(IF($G1991="Recycled Pre/Post-Consumer","GOTS_pre_post",(IF($G1991="In-Conversion","GOTS_in_conversion",(IF($G1991="Sustainably Sourced","Sustainably_sourced",""))))))))))),IF($G1991="Organic","Organic",(IF($G1991="Responsible","Responsible",(IF($G1991="No Attribute (Conventional)","No_Attribute_Conventional",(IF($G1991="Recycled Pre/Post-Consumer","Recycled_Pre_Post_Consumer",(IF($G1991="In-Conversion","In_Conversion",(IF($G1991="Recycled Pre-Consumer","Recycled_Pre_Consumer",(IF($G1991="Recycled Post-Consumer","Recycled_Post_Consumer",(IF($G1991="Sustainably Sourced","Sustainably_sourced","")))))))))))))))),"")</f>
        <v/>
      </c>
      <c r="AE1991" s="13" t="e" cm="1">
        <f t="array" aca="1" ref="AE1991" ca="1">IF(INDIRECT("$F"&amp;$S1991)="","",IF(LEFT(INDIRECT("$F"&amp;$S1991),3)="GRS","GRS_RCS_RM",IF((LEFT(INDIRECT("$F"&amp;$S1991),3))="RCS","GRS_RCS_RM",IF(INDIRECT("$F"&amp;$S1991)="OCS (No Label)","OCS_Conversion_RM",IF(LEFT(INDIRECT("$F"&amp;$S1991),3)="OCS","OCS_RM",IF(RIGHT(INDIRECT("$F"&amp;$S1991),10)="conversion","GOTS_RM_conversion",IF((LEFT(INDIRECT("$F"&amp;$S1991),4))="GOTS","GOTS_RM","Responsible_RM")))))))</f>
        <v>#REF!</v>
      </c>
      <c r="AF1991" s="13" t="str" cm="1">
        <f t="array" aca="1" ref="AF1991" ca="1">IF($S1991="","",INDIRECT("$Z"&amp;$S1991))</f>
        <v/>
      </c>
      <c r="AG1991" s="155"/>
      <c r="AH1991" s="13" t="str" cm="1">
        <f t="array" aca="1" ref="AH1991" ca="1">IFERROR(INDIRECT("$ag"&amp;S1991),"")</f>
        <v/>
      </c>
      <c r="AI1991" s="13" t="e" cm="1">
        <f t="array" aca="1" ref="AI1991" ca="1">INDIRECT("O"&amp;S1990)</f>
        <v>#REF!</v>
      </c>
      <c r="AJ1991" s="13" t="str">
        <f>IF($I1991="","",INDEX('Raw Material'!$A$1:$J$75,MATCH(I1991,'Raw Material'!$A$1:$A$75,0),(MATCH(G1991,'Raw Material'!$A$1:$J$1,0))))</f>
        <v/>
      </c>
      <c r="AK1991" s="13" t="str">
        <f t="shared" si="897"/>
        <v>YANLIŞRM</v>
      </c>
      <c r="AL1991" s="153" t="str">
        <f t="shared" si="898"/>
        <v/>
      </c>
    </row>
    <row r="1992" spans="1:38" ht="16.5" customHeight="1">
      <c r="A1992" s="162"/>
      <c r="B1992" s="168"/>
      <c r="C1992" s="169"/>
      <c r="D1992" s="156"/>
      <c r="E1992" s="156"/>
      <c r="F1992" s="175"/>
      <c r="G1992" s="181"/>
      <c r="H1992" s="182"/>
      <c r="I1992" s="182"/>
      <c r="J1992" s="182"/>
      <c r="K1992" s="32"/>
      <c r="L1992" s="179"/>
      <c r="M1992" s="179"/>
      <c r="N1992" s="81"/>
      <c r="O1992" s="185"/>
      <c r="P1992" s="103"/>
      <c r="Q1992" s="84" t="str">
        <f t="shared" si="899"/>
        <v/>
      </c>
      <c r="R1992" s="159"/>
      <c r="S1992" s="28" t="str" cm="1">
        <f t="array" aca="1" ref="S1992" ca="1">IF(INDIRECT("A"&amp;114+$U1992)&lt;&gt;"",114+$U1992,"")</f>
        <v/>
      </c>
      <c r="T1992" s="28" t="str">
        <f t="shared" ca="1" si="900"/>
        <v>$B</v>
      </c>
      <c r="U1992" s="29">
        <f t="shared" si="906"/>
        <v>1872</v>
      </c>
      <c r="V1992" s="29">
        <v>156.50000000001199</v>
      </c>
      <c r="W1992" s="29">
        <f t="shared" si="882"/>
        <v>156</v>
      </c>
      <c r="X1992" s="41" t="str" cm="1">
        <f t="array" aca="1" ref="X1992" ca="1">IFERROR(INDEX('PC&amp;PD'!$A$1:$AP$15,ROW('PC&amp;PD'!$A$15),MATCH(INDIRECT(T1992),'PC&amp;PD'!$A$1:$AP$1,0)),"")</f>
        <v/>
      </c>
      <c r="Z1992" s="155"/>
      <c r="AA1992" s="13" t="str">
        <f t="shared" si="896"/>
        <v/>
      </c>
      <c r="AB1992" s="155"/>
      <c r="AC1992" s="13" t="str">
        <f t="shared" ca="1" si="901"/>
        <v>$AB</v>
      </c>
      <c r="AD1992" s="13" t="str" cm="1">
        <f t="array" aca="1" ref="AD1992" ca="1">IFERROR(IF((LEFT(INDIRECT("$F"&amp;$S1992),4))="GOTS",IF($G1992="Organic","GOTS_Organic_raw",(IF($G1992="Responsible","GOTS_Responsible",(IF($G1992="No Attribute (Conventional)","GOTS_conventional",(IF($G1992="Recycled Pre/Post-Consumer","GOTS_pre_post",(IF($G1992="In-Conversion","GOTS_in_conversion",(IF($G1992="Sustainably Sourced","Sustainably_sourced",""))))))))))),IF($G1992="Organic","Organic",(IF($G1992="Responsible","Responsible",(IF($G1992="No Attribute (Conventional)","No_Attribute_Conventional",(IF($G1992="Recycled Pre/Post-Consumer","Recycled_Pre_Post_Consumer",(IF($G1992="In-Conversion","In_Conversion",(IF($G1992="Recycled Pre-Consumer","Recycled_Pre_Consumer",(IF($G1992="Recycled Post-Consumer","Recycled_Post_Consumer",(IF($G1992="Sustainably Sourced","Sustainably_sourced","")))))))))))))))),"")</f>
        <v/>
      </c>
      <c r="AE1992" s="13" t="e" cm="1">
        <f t="array" aca="1" ref="AE1992" ca="1">IF(INDIRECT("$F"&amp;$S1992)="","",IF(LEFT(INDIRECT("$F"&amp;$S1992),3)="GRS","GRS_RCS_RM",IF((LEFT(INDIRECT("$F"&amp;$S1992),3))="RCS","GRS_RCS_RM",IF(INDIRECT("$F"&amp;$S1992)="OCS (No Label)","OCS_Conversion_RM",IF(LEFT(INDIRECT("$F"&amp;$S1992),3)="OCS","OCS_RM",IF(RIGHT(INDIRECT("$F"&amp;$S1992),10)="conversion","GOTS_RM_conversion",IF((LEFT(INDIRECT("$F"&amp;$S1992),4))="GOTS","GOTS_RM","Responsible_RM")))))))</f>
        <v>#REF!</v>
      </c>
      <c r="AF1992" s="13" t="str" cm="1">
        <f t="array" aca="1" ref="AF1992" ca="1">IF($S1992="","",INDIRECT("$Z"&amp;$S1992))</f>
        <v/>
      </c>
      <c r="AG1992" s="155"/>
      <c r="AH1992" s="13" t="str" cm="1">
        <f t="array" aca="1" ref="AH1992" ca="1">IFERROR(INDIRECT("$ag"&amp;S1992),"")</f>
        <v/>
      </c>
      <c r="AI1992" s="13" t="e" cm="1">
        <f t="array" aca="1" ref="AI1992" ca="1">INDIRECT("O"&amp;S1991)</f>
        <v>#REF!</v>
      </c>
      <c r="AJ1992" s="13" t="str">
        <f>IF($I1992="","",INDEX('Raw Material'!$A$1:$J$75,MATCH(I1992,'Raw Material'!$A$1:$A$75,0),(MATCH(G1992,'Raw Material'!$A$1:$J$1,0))))</f>
        <v/>
      </c>
      <c r="AK1992" s="13" t="str">
        <f t="shared" si="897"/>
        <v>YANLIŞRM</v>
      </c>
      <c r="AL1992" s="153" t="str">
        <f t="shared" si="898"/>
        <v/>
      </c>
    </row>
    <row r="1993" spans="1:38" ht="16.5" customHeight="1">
      <c r="A1993" s="162"/>
      <c r="B1993" s="168"/>
      <c r="C1993" s="169"/>
      <c r="D1993" s="156"/>
      <c r="E1993" s="156"/>
      <c r="F1993" s="175"/>
      <c r="G1993" s="181"/>
      <c r="H1993" s="182"/>
      <c r="I1993" s="182"/>
      <c r="J1993" s="182"/>
      <c r="K1993" s="32"/>
      <c r="L1993" s="179"/>
      <c r="M1993" s="179"/>
      <c r="N1993" s="81"/>
      <c r="O1993" s="185"/>
      <c r="P1993" s="103"/>
      <c r="Q1993" s="84" t="str">
        <f t="shared" si="899"/>
        <v/>
      </c>
      <c r="R1993" s="159"/>
      <c r="S1993" s="28" t="str" cm="1">
        <f t="array" aca="1" ref="S1993" ca="1">IF(INDIRECT("A"&amp;114+$U1993)&lt;&gt;"",114+$U1993,"")</f>
        <v/>
      </c>
      <c r="T1993" s="28" t="str">
        <f t="shared" ca="1" si="900"/>
        <v>$B</v>
      </c>
      <c r="U1993" s="29">
        <f t="shared" si="906"/>
        <v>1872</v>
      </c>
      <c r="V1993" s="29">
        <v>156.58333333334599</v>
      </c>
      <c r="W1993" s="29">
        <f t="shared" ref="W1993:W2056" si="911">ROUNDDOWN(V1993,0)</f>
        <v>156</v>
      </c>
      <c r="X1993" s="41" t="str" cm="1">
        <f t="array" aca="1" ref="X1993" ca="1">IFERROR(INDEX('PC&amp;PD'!$A$1:$AP$15,ROW('PC&amp;PD'!$A$15),MATCH(INDIRECT(T1993),'PC&amp;PD'!$A$1:$AP$1,0)),"")</f>
        <v/>
      </c>
      <c r="Z1993" s="155"/>
      <c r="AA1993" s="13" t="str">
        <f t="shared" si="896"/>
        <v/>
      </c>
      <c r="AB1993" s="155"/>
      <c r="AC1993" s="13" t="str">
        <f t="shared" ca="1" si="901"/>
        <v>$AB</v>
      </c>
      <c r="AD1993" s="13" t="str" cm="1">
        <f t="array" aca="1" ref="AD1993" ca="1">IFERROR(IF((LEFT(INDIRECT("$F"&amp;$S1993),4))="GOTS",IF($G1993="Organic","GOTS_Organic_raw",(IF($G1993="Responsible","GOTS_Responsible",(IF($G1993="No Attribute (Conventional)","GOTS_conventional",(IF($G1993="Recycled Pre/Post-Consumer","GOTS_pre_post",(IF($G1993="In-Conversion","GOTS_in_conversion",(IF($G1993="Sustainably Sourced","Sustainably_sourced",""))))))))))),IF($G1993="Organic","Organic",(IF($G1993="Responsible","Responsible",(IF($G1993="No Attribute (Conventional)","No_Attribute_Conventional",(IF($G1993="Recycled Pre/Post-Consumer","Recycled_Pre_Post_Consumer",(IF($G1993="In-Conversion","In_Conversion",(IF($G1993="Recycled Pre-Consumer","Recycled_Pre_Consumer",(IF($G1993="Recycled Post-Consumer","Recycled_Post_Consumer",(IF($G1993="Sustainably Sourced","Sustainably_sourced","")))))))))))))))),"")</f>
        <v/>
      </c>
      <c r="AE1993" s="13" t="e" cm="1">
        <f t="array" aca="1" ref="AE1993" ca="1">IF(INDIRECT("$F"&amp;$S1993)="","",IF(LEFT(INDIRECT("$F"&amp;$S1993),3)="GRS","GRS_RCS_RM",IF((LEFT(INDIRECT("$F"&amp;$S1993),3))="RCS","GRS_RCS_RM",IF(INDIRECT("$F"&amp;$S1993)="OCS (No Label)","OCS_Conversion_RM",IF(LEFT(INDIRECT("$F"&amp;$S1993),3)="OCS","OCS_RM",IF(RIGHT(INDIRECT("$F"&amp;$S1993),10)="conversion","GOTS_RM_conversion",IF((LEFT(INDIRECT("$F"&amp;$S1993),4))="GOTS","GOTS_RM","Responsible_RM")))))))</f>
        <v>#REF!</v>
      </c>
      <c r="AF1993" s="13" t="str" cm="1">
        <f t="array" aca="1" ref="AF1993" ca="1">IF($S1993="","",INDIRECT("$Z"&amp;$S1993))</f>
        <v/>
      </c>
      <c r="AG1993" s="155"/>
      <c r="AH1993" s="13" t="str" cm="1">
        <f t="array" aca="1" ref="AH1993" ca="1">IFERROR(INDIRECT("$ag"&amp;S1993),"")</f>
        <v/>
      </c>
      <c r="AI1993" s="13" t="e" cm="1">
        <f t="array" aca="1" ref="AI1993" ca="1">INDIRECT("O"&amp;S1992)</f>
        <v>#REF!</v>
      </c>
      <c r="AJ1993" s="13" t="str">
        <f>IF($I1993="","",INDEX('Raw Material'!$A$1:$J$75,MATCH(I1993,'Raw Material'!$A$1:$A$75,0),(MATCH(G1993,'Raw Material'!$A$1:$J$1,0))))</f>
        <v/>
      </c>
      <c r="AK1993" s="13" t="str">
        <f t="shared" si="897"/>
        <v>YANLIŞRM</v>
      </c>
      <c r="AL1993" s="153" t="str">
        <f t="shared" si="898"/>
        <v/>
      </c>
    </row>
    <row r="1994" spans="1:38" ht="16.5" customHeight="1">
      <c r="A1994" s="162"/>
      <c r="B1994" s="168"/>
      <c r="C1994" s="169"/>
      <c r="D1994" s="156"/>
      <c r="E1994" s="156"/>
      <c r="F1994" s="175"/>
      <c r="G1994" s="181"/>
      <c r="H1994" s="182"/>
      <c r="I1994" s="182"/>
      <c r="J1994" s="182"/>
      <c r="K1994" s="32"/>
      <c r="L1994" s="179"/>
      <c r="M1994" s="179"/>
      <c r="N1994" s="81"/>
      <c r="O1994" s="185"/>
      <c r="P1994" s="103"/>
      <c r="Q1994" s="84" t="str">
        <f t="shared" si="899"/>
        <v/>
      </c>
      <c r="R1994" s="159"/>
      <c r="S1994" s="28" t="str" cm="1">
        <f t="array" aca="1" ref="S1994" ca="1">IF(INDIRECT("A"&amp;114+$U1994)&lt;&gt;"",114+$U1994,"")</f>
        <v/>
      </c>
      <c r="T1994" s="28" t="str">
        <f t="shared" ca="1" si="900"/>
        <v>$B</v>
      </c>
      <c r="U1994" s="29">
        <f t="shared" si="906"/>
        <v>1872</v>
      </c>
      <c r="V1994" s="29">
        <v>156.66666666667899</v>
      </c>
      <c r="W1994" s="29">
        <f t="shared" si="911"/>
        <v>156</v>
      </c>
      <c r="X1994" s="41" t="str" cm="1">
        <f t="array" aca="1" ref="X1994" ca="1">IFERROR(INDEX('PC&amp;PD'!$A$1:$AP$15,ROW('PC&amp;PD'!$A$15),MATCH(INDIRECT(T1994),'PC&amp;PD'!$A$1:$AP$1,0)),"")</f>
        <v/>
      </c>
      <c r="Z1994" s="155"/>
      <c r="AA1994" s="13" t="str">
        <f t="shared" si="896"/>
        <v/>
      </c>
      <c r="AB1994" s="155"/>
      <c r="AC1994" s="13" t="str">
        <f t="shared" ca="1" si="901"/>
        <v>$AB</v>
      </c>
      <c r="AD1994" s="13" t="str" cm="1">
        <f t="array" aca="1" ref="AD1994" ca="1">IFERROR(IF((LEFT(INDIRECT("$F"&amp;$S1994),4))="GOTS",IF($G1994="Organic","GOTS_Organic_raw",(IF($G1994="Responsible","GOTS_Responsible",(IF($G1994="No Attribute (Conventional)","GOTS_conventional",(IF($G1994="Recycled Pre/Post-Consumer","GOTS_pre_post",(IF($G1994="In-Conversion","GOTS_in_conversion",(IF($G1994="Sustainably Sourced","Sustainably_sourced",""))))))))))),IF($G1994="Organic","Organic",(IF($G1994="Responsible","Responsible",(IF($G1994="No Attribute (Conventional)","No_Attribute_Conventional",(IF($G1994="Recycled Pre/Post-Consumer","Recycled_Pre_Post_Consumer",(IF($G1994="In-Conversion","In_Conversion",(IF($G1994="Recycled Pre-Consumer","Recycled_Pre_Consumer",(IF($G1994="Recycled Post-Consumer","Recycled_Post_Consumer",(IF($G1994="Sustainably Sourced","Sustainably_sourced","")))))))))))))))),"")</f>
        <v/>
      </c>
      <c r="AE1994" s="13" t="e" cm="1">
        <f t="array" aca="1" ref="AE1994" ca="1">IF(INDIRECT("$F"&amp;$S1994)="","",IF(LEFT(INDIRECT("$F"&amp;$S1994),3)="GRS","GRS_RCS_RM",IF((LEFT(INDIRECT("$F"&amp;$S1994),3))="RCS","GRS_RCS_RM",IF(INDIRECT("$F"&amp;$S1994)="OCS (No Label)","OCS_Conversion_RM",IF(LEFT(INDIRECT("$F"&amp;$S1994),3)="OCS","OCS_RM",IF(RIGHT(INDIRECT("$F"&amp;$S1994),10)="conversion","GOTS_RM_conversion",IF((LEFT(INDIRECT("$F"&amp;$S1994),4))="GOTS","GOTS_RM","Responsible_RM")))))))</f>
        <v>#REF!</v>
      </c>
      <c r="AF1994" s="13" t="str" cm="1">
        <f t="array" aca="1" ref="AF1994" ca="1">IF($S1994="","",INDIRECT("$Z"&amp;$S1994))</f>
        <v/>
      </c>
      <c r="AG1994" s="155"/>
      <c r="AH1994" s="13" t="str" cm="1">
        <f t="array" aca="1" ref="AH1994" ca="1">IFERROR(INDIRECT("$ag"&amp;S1994),"")</f>
        <v/>
      </c>
      <c r="AI1994" s="13" t="e" cm="1">
        <f t="array" aca="1" ref="AI1994" ca="1">INDIRECT("O"&amp;S1993)</f>
        <v>#REF!</v>
      </c>
      <c r="AJ1994" s="13" t="str">
        <f>IF($I1994="","",INDEX('Raw Material'!$A$1:$J$75,MATCH(I1994,'Raw Material'!$A$1:$A$75,0),(MATCH(G1994,'Raw Material'!$A$1:$J$1,0))))</f>
        <v/>
      </c>
      <c r="AK1994" s="13" t="str">
        <f t="shared" si="897"/>
        <v>YANLIŞRM</v>
      </c>
      <c r="AL1994" s="153" t="str">
        <f t="shared" si="898"/>
        <v/>
      </c>
    </row>
    <row r="1995" spans="1:38" ht="16.5" customHeight="1">
      <c r="A1995" s="162"/>
      <c r="B1995" s="168"/>
      <c r="C1995" s="169"/>
      <c r="D1995" s="156"/>
      <c r="E1995" s="156"/>
      <c r="F1995" s="175"/>
      <c r="G1995" s="181"/>
      <c r="H1995" s="182"/>
      <c r="I1995" s="182"/>
      <c r="J1995" s="182"/>
      <c r="K1995" s="32"/>
      <c r="L1995" s="179"/>
      <c r="M1995" s="179"/>
      <c r="N1995" s="81"/>
      <c r="O1995" s="185"/>
      <c r="P1995" s="103"/>
      <c r="Q1995" s="84" t="str">
        <f t="shared" si="899"/>
        <v/>
      </c>
      <c r="R1995" s="159"/>
      <c r="S1995" s="28" t="str" cm="1">
        <f t="array" aca="1" ref="S1995" ca="1">IF(INDIRECT("A"&amp;114+$U1995)&lt;&gt;"",114+$U1995,"")</f>
        <v/>
      </c>
      <c r="T1995" s="28" t="str">
        <f t="shared" ca="1" si="900"/>
        <v>$B</v>
      </c>
      <c r="U1995" s="29">
        <f t="shared" si="906"/>
        <v>1872</v>
      </c>
      <c r="V1995" s="29">
        <v>156.75000000001199</v>
      </c>
      <c r="W1995" s="29">
        <f t="shared" si="911"/>
        <v>156</v>
      </c>
      <c r="X1995" s="41" t="str" cm="1">
        <f t="array" aca="1" ref="X1995" ca="1">IFERROR(INDEX('PC&amp;PD'!$A$1:$AP$15,ROW('PC&amp;PD'!$A$15),MATCH(INDIRECT(T1995),'PC&amp;PD'!$A$1:$AP$1,0)),"")</f>
        <v/>
      </c>
      <c r="Z1995" s="155"/>
      <c r="AA1995" s="13" t="str">
        <f t="shared" si="896"/>
        <v/>
      </c>
      <c r="AB1995" s="155"/>
      <c r="AC1995" s="13" t="str">
        <f t="shared" ca="1" si="901"/>
        <v>$AB</v>
      </c>
      <c r="AD1995" s="13" t="str" cm="1">
        <f t="array" aca="1" ref="AD1995" ca="1">IFERROR(IF((LEFT(INDIRECT("$F"&amp;$S1995),4))="GOTS",IF($G1995="Organic","GOTS_Organic_raw",(IF($G1995="Responsible","GOTS_Responsible",(IF($G1995="No Attribute (Conventional)","GOTS_conventional",(IF($G1995="Recycled Pre/Post-Consumer","GOTS_pre_post",(IF($G1995="In-Conversion","GOTS_in_conversion",(IF($G1995="Sustainably Sourced","Sustainably_sourced",""))))))))))),IF($G1995="Organic","Organic",(IF($G1995="Responsible","Responsible",(IF($G1995="No Attribute (Conventional)","No_Attribute_Conventional",(IF($G1995="Recycled Pre/Post-Consumer","Recycled_Pre_Post_Consumer",(IF($G1995="In-Conversion","In_Conversion",(IF($G1995="Recycled Pre-Consumer","Recycled_Pre_Consumer",(IF($G1995="Recycled Post-Consumer","Recycled_Post_Consumer",(IF($G1995="Sustainably Sourced","Sustainably_sourced","")))))))))))))))),"")</f>
        <v/>
      </c>
      <c r="AE1995" s="13" t="e" cm="1">
        <f t="array" aca="1" ref="AE1995" ca="1">IF(INDIRECT("$F"&amp;$S1995)="","",IF(LEFT(INDIRECT("$F"&amp;$S1995),3)="GRS","GRS_RCS_RM",IF((LEFT(INDIRECT("$F"&amp;$S1995),3))="RCS","GRS_RCS_RM",IF(INDIRECT("$F"&amp;$S1995)="OCS (No Label)","OCS_Conversion_RM",IF(LEFT(INDIRECT("$F"&amp;$S1995),3)="OCS","OCS_RM",IF(RIGHT(INDIRECT("$F"&amp;$S1995),10)="conversion","GOTS_RM_conversion",IF((LEFT(INDIRECT("$F"&amp;$S1995),4))="GOTS","GOTS_RM","Responsible_RM")))))))</f>
        <v>#REF!</v>
      </c>
      <c r="AF1995" s="13" t="str" cm="1">
        <f t="array" aca="1" ref="AF1995" ca="1">IF($S1995="","",INDIRECT("$Z"&amp;$S1995))</f>
        <v/>
      </c>
      <c r="AG1995" s="155"/>
      <c r="AH1995" s="13" t="str" cm="1">
        <f t="array" aca="1" ref="AH1995" ca="1">IFERROR(INDIRECT("$ag"&amp;S1995),"")</f>
        <v/>
      </c>
      <c r="AI1995" s="13" t="e" cm="1">
        <f t="array" aca="1" ref="AI1995" ca="1">INDIRECT("O"&amp;S1994)</f>
        <v>#REF!</v>
      </c>
      <c r="AJ1995" s="13" t="str">
        <f>IF($I1995="","",INDEX('Raw Material'!$A$1:$J$75,MATCH(I1995,'Raw Material'!$A$1:$A$75,0),(MATCH(G1995,'Raw Material'!$A$1:$J$1,0))))</f>
        <v/>
      </c>
      <c r="AK1995" s="13" t="str">
        <f t="shared" si="897"/>
        <v>YANLIŞRM</v>
      </c>
      <c r="AL1995" s="153" t="str">
        <f t="shared" si="898"/>
        <v/>
      </c>
    </row>
    <row r="1996" spans="1:38" ht="16.5" customHeight="1">
      <c r="A1996" s="162"/>
      <c r="B1996" s="168"/>
      <c r="C1996" s="169"/>
      <c r="D1996" s="156"/>
      <c r="E1996" s="156"/>
      <c r="F1996" s="175"/>
      <c r="G1996" s="181"/>
      <c r="H1996" s="182"/>
      <c r="I1996" s="182"/>
      <c r="J1996" s="182"/>
      <c r="K1996" s="32"/>
      <c r="L1996" s="179"/>
      <c r="M1996" s="179"/>
      <c r="N1996" s="81"/>
      <c r="O1996" s="185"/>
      <c r="P1996" s="103"/>
      <c r="Q1996" s="84" t="str">
        <f t="shared" si="899"/>
        <v/>
      </c>
      <c r="R1996" s="159"/>
      <c r="S1996" s="28" t="str" cm="1">
        <f t="array" aca="1" ref="S1996" ca="1">IF(INDIRECT("A"&amp;114+$U1996)&lt;&gt;"",114+$U1996,"")</f>
        <v/>
      </c>
      <c r="T1996" s="28" t="str">
        <f t="shared" ca="1" si="900"/>
        <v>$B</v>
      </c>
      <c r="U1996" s="29">
        <f t="shared" si="906"/>
        <v>1872</v>
      </c>
      <c r="V1996" s="29">
        <v>156.83333333334599</v>
      </c>
      <c r="W1996" s="29">
        <f t="shared" si="911"/>
        <v>156</v>
      </c>
      <c r="X1996" s="41" t="str" cm="1">
        <f t="array" aca="1" ref="X1996" ca="1">IFERROR(INDEX('PC&amp;PD'!$A$1:$AP$15,ROW('PC&amp;PD'!$A$15),MATCH(INDIRECT(T1996),'PC&amp;PD'!$A$1:$AP$1,0)),"")</f>
        <v/>
      </c>
      <c r="Z1996" s="155"/>
      <c r="AA1996" s="13" t="str">
        <f t="shared" si="896"/>
        <v/>
      </c>
      <c r="AB1996" s="155"/>
      <c r="AC1996" s="13" t="str">
        <f t="shared" ca="1" si="901"/>
        <v>$AB</v>
      </c>
      <c r="AD1996" s="13" t="str" cm="1">
        <f t="array" aca="1" ref="AD1996" ca="1">IFERROR(IF((LEFT(INDIRECT("$F"&amp;$S1996),4))="GOTS",IF($G1996="Organic","GOTS_Organic_raw",(IF($G1996="Responsible","GOTS_Responsible",(IF($G1996="No Attribute (Conventional)","GOTS_conventional",(IF($G1996="Recycled Pre/Post-Consumer","GOTS_pre_post",(IF($G1996="In-Conversion","GOTS_in_conversion",(IF($G1996="Sustainably Sourced","Sustainably_sourced",""))))))))))),IF($G1996="Organic","Organic",(IF($G1996="Responsible","Responsible",(IF($G1996="No Attribute (Conventional)","No_Attribute_Conventional",(IF($G1996="Recycled Pre/Post-Consumer","Recycled_Pre_Post_Consumer",(IF($G1996="In-Conversion","In_Conversion",(IF($G1996="Recycled Pre-Consumer","Recycled_Pre_Consumer",(IF($G1996="Recycled Post-Consumer","Recycled_Post_Consumer",(IF($G1996="Sustainably Sourced","Sustainably_sourced","")))))))))))))))),"")</f>
        <v/>
      </c>
      <c r="AE1996" s="13" t="e" cm="1">
        <f t="array" aca="1" ref="AE1996" ca="1">IF(INDIRECT("$F"&amp;$S1996)="","",IF(LEFT(INDIRECT("$F"&amp;$S1996),3)="GRS","GRS_RCS_RM",IF((LEFT(INDIRECT("$F"&amp;$S1996),3))="RCS","GRS_RCS_RM",IF(INDIRECT("$F"&amp;$S1996)="OCS (No Label)","OCS_Conversion_RM",IF(LEFT(INDIRECT("$F"&amp;$S1996),3)="OCS","OCS_RM",IF(RIGHT(INDIRECT("$F"&amp;$S1996),10)="conversion","GOTS_RM_conversion",IF((LEFT(INDIRECT("$F"&amp;$S1996),4))="GOTS","GOTS_RM","Responsible_RM")))))))</f>
        <v>#REF!</v>
      </c>
      <c r="AF1996" s="13" t="str" cm="1">
        <f t="array" aca="1" ref="AF1996" ca="1">IF($S1996="","",INDIRECT("$Z"&amp;$S1996))</f>
        <v/>
      </c>
      <c r="AG1996" s="155"/>
      <c r="AH1996" s="13" t="str" cm="1">
        <f t="array" aca="1" ref="AH1996" ca="1">IFERROR(INDIRECT("$ag"&amp;S1996),"")</f>
        <v/>
      </c>
      <c r="AI1996" s="13" t="e" cm="1">
        <f t="array" aca="1" ref="AI1996" ca="1">INDIRECT("O"&amp;S1995)</f>
        <v>#REF!</v>
      </c>
      <c r="AJ1996" s="13" t="str">
        <f>IF($I1996="","",INDEX('Raw Material'!$A$1:$J$75,MATCH(I1996,'Raw Material'!$A$1:$A$75,0),(MATCH(G1996,'Raw Material'!$A$1:$J$1,0))))</f>
        <v/>
      </c>
      <c r="AK1996" s="13" t="str">
        <f t="shared" si="897"/>
        <v>YANLIŞRM</v>
      </c>
      <c r="AL1996" s="153" t="str">
        <f t="shared" si="898"/>
        <v/>
      </c>
    </row>
    <row r="1997" spans="1:38" ht="16.5" customHeight="1" thickBot="1">
      <c r="A1997" s="163"/>
      <c r="B1997" s="170"/>
      <c r="C1997" s="171"/>
      <c r="D1997" s="156"/>
      <c r="E1997" s="156"/>
      <c r="F1997" s="176"/>
      <c r="G1997" s="157"/>
      <c r="H1997" s="158"/>
      <c r="I1997" s="158"/>
      <c r="J1997" s="158"/>
      <c r="K1997" s="33"/>
      <c r="L1997" s="180"/>
      <c r="M1997" s="180"/>
      <c r="N1997" s="82"/>
      <c r="O1997" s="186"/>
      <c r="P1997" s="103"/>
      <c r="Q1997" s="84" t="str">
        <f t="shared" si="899"/>
        <v/>
      </c>
      <c r="R1997" s="159"/>
      <c r="S1997" s="28" t="str" cm="1">
        <f t="array" aca="1" ref="S1997" ca="1">IF(INDIRECT("A"&amp;114+$U1997)&lt;&gt;"",114+$U1997,"")</f>
        <v/>
      </c>
      <c r="T1997" s="28" t="str">
        <f t="shared" ca="1" si="900"/>
        <v>$B</v>
      </c>
      <c r="U1997" s="29">
        <f t="shared" si="906"/>
        <v>1872</v>
      </c>
      <c r="V1997" s="29">
        <v>156.91666666667899</v>
      </c>
      <c r="W1997" s="29">
        <f t="shared" si="911"/>
        <v>156</v>
      </c>
      <c r="X1997" s="41" t="str" cm="1">
        <f t="array" aca="1" ref="X1997" ca="1">IFERROR(INDEX('PC&amp;PD'!$A$1:$AP$15,ROW('PC&amp;PD'!$A$15),MATCH(INDIRECT(T1997),'PC&amp;PD'!$A$1:$AP$1,0)),"")</f>
        <v/>
      </c>
      <c r="Z1997" s="155"/>
      <c r="AA1997" s="13" t="str">
        <f t="shared" si="896"/>
        <v/>
      </c>
      <c r="AB1997" s="155"/>
      <c r="AC1997" s="13" t="str">
        <f t="shared" ca="1" si="901"/>
        <v>$AB</v>
      </c>
      <c r="AD1997" s="13" t="str" cm="1">
        <f t="array" aca="1" ref="AD1997" ca="1">IFERROR(IF((LEFT(INDIRECT("$F"&amp;$S1997),4))="GOTS",IF($G1997="Organic","GOTS_Organic_raw",(IF($G1997="Responsible","GOTS_Responsible",(IF($G1997="No Attribute (Conventional)","GOTS_conventional",(IF($G1997="Recycled Pre/Post-Consumer","GOTS_pre_post",(IF($G1997="In-Conversion","GOTS_in_conversion",(IF($G1997="Sustainably Sourced","Sustainably_sourced",""))))))))))),IF($G1997="Organic","Organic",(IF($G1997="Responsible","Responsible",(IF($G1997="No Attribute (Conventional)","No_Attribute_Conventional",(IF($G1997="Recycled Pre/Post-Consumer","Recycled_Pre_Post_Consumer",(IF($G1997="In-Conversion","In_Conversion",(IF($G1997="Recycled Pre-Consumer","Recycled_Pre_Consumer",(IF($G1997="Recycled Post-Consumer","Recycled_Post_Consumer",(IF($G1997="Sustainably Sourced","Sustainably_sourced","")))))))))))))))),"")</f>
        <v/>
      </c>
      <c r="AE1997" s="13" t="e" cm="1">
        <f t="array" aca="1" ref="AE1997" ca="1">IF(INDIRECT("$F"&amp;$S1997)="","",IF(LEFT(INDIRECT("$F"&amp;$S1997),3)="GRS","GRS_RCS_RM",IF((LEFT(INDIRECT("$F"&amp;$S1997),3))="RCS","GRS_RCS_RM",IF(INDIRECT("$F"&amp;$S1997)="OCS (No Label)","OCS_Conversion_RM",IF(LEFT(INDIRECT("$F"&amp;$S1997),3)="OCS","OCS_RM",IF(RIGHT(INDIRECT("$F"&amp;$S1997),10)="conversion","GOTS_RM_conversion",IF((LEFT(INDIRECT("$F"&amp;$S1997),4))="GOTS","GOTS_RM","Responsible_RM")))))))</f>
        <v>#REF!</v>
      </c>
      <c r="AF1997" s="13" t="str" cm="1">
        <f t="array" aca="1" ref="AF1997" ca="1">IF($S1997="","",INDIRECT("$Z"&amp;$S1997))</f>
        <v/>
      </c>
      <c r="AG1997" s="155"/>
      <c r="AH1997" s="13" t="str" cm="1">
        <f t="array" aca="1" ref="AH1997" ca="1">IFERROR(INDIRECT("$ag"&amp;S1997),"")</f>
        <v/>
      </c>
      <c r="AI1997" s="13" t="e" cm="1">
        <f t="array" aca="1" ref="AI1997" ca="1">INDIRECT("O"&amp;S1996)</f>
        <v>#REF!</v>
      </c>
      <c r="AJ1997" s="13" t="str">
        <f>IF($I1997="","",INDEX('Raw Material'!$A$1:$J$75,MATCH(I1997,'Raw Material'!$A$1:$A$75,0),(MATCH(G1997,'Raw Material'!$A$1:$J$1,0))))</f>
        <v/>
      </c>
      <c r="AK1997" s="13" t="str">
        <f t="shared" si="897"/>
        <v>YANLIŞRM</v>
      </c>
      <c r="AL1997" s="153" t="str">
        <f t="shared" si="898"/>
        <v/>
      </c>
    </row>
    <row r="1998" spans="1:38" ht="16.5" customHeight="1">
      <c r="A1998" s="160" t="str">
        <f>IF(B1998="","",COUNTA($B$114:$B1998))</f>
        <v/>
      </c>
      <c r="B1998" s="164"/>
      <c r="C1998" s="165"/>
      <c r="D1998" s="183"/>
      <c r="E1998" s="183"/>
      <c r="F1998" s="172"/>
      <c r="G1998" s="212"/>
      <c r="H1998" s="206"/>
      <c r="I1998" s="206"/>
      <c r="J1998" s="206"/>
      <c r="K1998" s="31"/>
      <c r="L1998" s="177" t="str">
        <f t="shared" ref="L1998" si="912">IF(R1998="","",LEFT(R1998,LEN(R1998)-2))</f>
        <v/>
      </c>
      <c r="M1998" s="177"/>
      <c r="N1998" s="80"/>
      <c r="O1998" s="184"/>
      <c r="P1998" s="103"/>
      <c r="Q1998" s="84" t="str">
        <f t="shared" si="899"/>
        <v/>
      </c>
      <c r="R1998" s="159" t="str">
        <f t="shared" ref="R1998" si="913">CONCATENATE($Q1998,Q1999,Q2000,Q2001,Q2002,Q2003,$Q2004,$Q2005,$Q2006,$Q2007,Q2008,Q2009)</f>
        <v/>
      </c>
      <c r="S1998" s="28" t="str" cm="1">
        <f t="array" aca="1" ref="S1998" ca="1">IF(INDIRECT("A"&amp;114+$U1998)&lt;&gt;"",114+$U1998,"")</f>
        <v/>
      </c>
      <c r="T1998" s="28" t="str">
        <f t="shared" ca="1" si="900"/>
        <v>$B</v>
      </c>
      <c r="U1998" s="29">
        <f t="shared" si="906"/>
        <v>1884</v>
      </c>
      <c r="V1998" s="29">
        <v>157.00000000001199</v>
      </c>
      <c r="W1998" s="29">
        <f t="shared" si="911"/>
        <v>157</v>
      </c>
      <c r="X1998" s="41" t="str" cm="1">
        <f t="array" aca="1" ref="X1998" ca="1">IFERROR(INDEX('PC&amp;PD'!$A$1:$AP$15,ROW('PC&amp;PD'!$A$15),MATCH(INDIRECT(T1998),'PC&amp;PD'!$A$1:$AP$1,0)),"")</f>
        <v/>
      </c>
      <c r="Z1998" s="155" t="str">
        <f t="shared" ref="Z1998" si="914">IFERROR(IF($F1998="OCS 100","OCS (OCS 100)",IF($F1998="OCS Blended","OCS (OCS Blended)",IF($F1998="OCS (No Label)","OCS (No Label)",IF($F1998="RCS 100","RCS (RCS 100)",IF($F1998="RCS Blended","RCS (RCS Blended)",IF($F1998="GRS","GRS (GRS)",IF($F1998="GRS (No Label)", "GRS (No Label)",IF($F1998="RDS","RDS (RDS)",IF($F1998="RWS","RWS (RWS)",IF($F1998="RAS","RAS (RAS)",IF($F1998="RMS","RMS (RMS)",IF($F1998="GOTS Organic","GOTS (Organic)",IF($F1998="GOTS Made with organic","GOTS (Made with Organic)",IF($F1998="GOTS Organic - in conversion","GOTS (Organic - In Conversion)",IF($F1998="GOTS Made with organic - in conversion","GOTS (Made with Organic - In Conversion)",""))))))))))))))),"")</f>
        <v/>
      </c>
      <c r="AA1998" s="13" t="str">
        <f t="shared" si="896"/>
        <v/>
      </c>
      <c r="AB1998" s="155" t="str">
        <f t="shared" ref="AB1998" si="915">IFERROR(IF($F1998="OCS 100", "OCS_100",IF($F1998="OCS Blended", "OCS_Blended",IF($F1998="OCS (No Label)", "OCS_No_Label",IF($F1998="RCS 100", "RCS_100",IF($F1998="RCS Blended","RCS_Blended",IF($F1998="GRS","GRS",IF($F1998="GRS (No Label)", "GRS_No_Label",IF($F1998="RDS","RDS",IF($F1998="RWS","RWS",IF($F1998="RMS","RMS",IF($F1998="GOTS Organic","GOTS_Organic",IF($F1998="GOTS Made with organic","GOTS_Made_with_organic",IF($F1998="GOTS Organic - in conversion","GOTS_Organic_in_Conversion",IF($F1998="GOTS Made with organic - in conversion","GOTS_Made_with_Organic_in_Conversion",IF($F1998="RAS","RAS",""))))))))))))))),"")</f>
        <v/>
      </c>
      <c r="AC1998" s="13" t="str">
        <f t="shared" ca="1" si="901"/>
        <v>$AB</v>
      </c>
      <c r="AD1998" s="13" t="str" cm="1">
        <f t="array" aca="1" ref="AD1998" ca="1">IFERROR(IF((LEFT(INDIRECT("$F"&amp;$S1998),4))="GOTS",IF($G1998="Organic","GOTS_Organic_raw",(IF($G1998="Responsible","GOTS_Responsible",(IF($G1998="No Attribute (Conventional)","GOTS_conventional",(IF($G1998="Recycled Pre/Post-Consumer","GOTS_pre_post",(IF($G1998="In-Conversion","GOTS_in_conversion",(IF($G1998="Sustainably Sourced","Sustainably_sourced",""))))))))))),IF($G1998="Organic","Organic",(IF($G1998="Responsible","Responsible",(IF($G1998="No Attribute (Conventional)","No_Attribute_Conventional",(IF($G1998="Recycled Pre/Post-Consumer","Recycled_Pre_Post_Consumer",(IF($G1998="In-Conversion","In_Conversion",(IF($G1998="Recycled Pre-Consumer","Recycled_Pre_Consumer",(IF($G1998="Recycled Post-Consumer","Recycled_Post_Consumer",(IF($G1998="Sustainably Sourced","Sustainably_sourced","")))))))))))))))),"")</f>
        <v/>
      </c>
      <c r="AE1998" s="13" t="e" cm="1">
        <f t="array" aca="1" ref="AE1998" ca="1">IF(INDIRECT("$F"&amp;$S1998)="","",IF(LEFT(INDIRECT("$F"&amp;$S1998),3)="GRS","GRS_RCS_RM",IF((LEFT(INDIRECT("$F"&amp;$S1998),3))="RCS","GRS_RCS_RM",IF(INDIRECT("$F"&amp;$S1998)="OCS (No Label)","OCS_Conversion_RM",IF(LEFT(INDIRECT("$F"&amp;$S1998),3)="OCS","OCS_RM",IF(RIGHT(INDIRECT("$F"&amp;$S1998),10)="conversion","GOTS_RM_conversion",IF((LEFT(INDIRECT("$F"&amp;$S1998),4))="GOTS","GOTS_RM","Responsible_RM")))))))</f>
        <v>#REF!</v>
      </c>
      <c r="AF1998" s="13" t="str" cm="1">
        <f t="array" aca="1" ref="AF1998" ca="1">IF($S1998="","",INDIRECT("$Z"&amp;$S1998))</f>
        <v/>
      </c>
      <c r="AG1998" s="155" t="str">
        <f t="shared" si="891"/>
        <v/>
      </c>
      <c r="AH1998" s="13" t="str" cm="1">
        <f t="array" aca="1" ref="AH1998" ca="1">IFERROR(INDIRECT("$ag"&amp;S1998),"")</f>
        <v/>
      </c>
      <c r="AI1998" s="13" t="e" cm="1">
        <f t="array" aca="1" ref="AI1998" ca="1">INDIRECT("O"&amp;S1997)</f>
        <v>#REF!</v>
      </c>
      <c r="AJ1998" s="13" t="str">
        <f>IF($I1998="","",INDEX('Raw Material'!$A$1:$J$75,MATCH(I1998,'Raw Material'!$A$1:$A$75,0),(MATCH(G1998,'Raw Material'!$A$1:$J$1,0))))</f>
        <v/>
      </c>
      <c r="AK1998" s="13" t="str">
        <f t="shared" si="897"/>
        <v>YANLIŞRM</v>
      </c>
      <c r="AL1998" s="153" t="str">
        <f t="shared" si="898"/>
        <v/>
      </c>
    </row>
    <row r="1999" spans="1:38" ht="16.5" customHeight="1">
      <c r="A1999" s="161"/>
      <c r="B1999" s="166"/>
      <c r="C1999" s="167"/>
      <c r="D1999" s="156"/>
      <c r="E1999" s="156"/>
      <c r="F1999" s="173"/>
      <c r="G1999" s="181"/>
      <c r="H1999" s="182"/>
      <c r="I1999" s="182"/>
      <c r="J1999" s="182"/>
      <c r="K1999" s="32"/>
      <c r="L1999" s="178"/>
      <c r="M1999" s="178"/>
      <c r="N1999" s="81"/>
      <c r="O1999" s="185"/>
      <c r="P1999" s="103"/>
      <c r="Q1999" s="84" t="str">
        <f t="shared" si="899"/>
        <v/>
      </c>
      <c r="R1999" s="159"/>
      <c r="S1999" s="28" t="str" cm="1">
        <f t="array" aca="1" ref="S1999" ca="1">IF(INDIRECT("A"&amp;114+$U1999)&lt;&gt;"",114+$U1999,"")</f>
        <v/>
      </c>
      <c r="T1999" s="28" t="str">
        <f t="shared" ca="1" si="900"/>
        <v>$B</v>
      </c>
      <c r="U1999" s="29">
        <f t="shared" si="906"/>
        <v>1884</v>
      </c>
      <c r="V1999" s="29">
        <v>157.08333333334599</v>
      </c>
      <c r="W1999" s="29">
        <f t="shared" si="911"/>
        <v>157</v>
      </c>
      <c r="X1999" s="41" t="str" cm="1">
        <f t="array" aca="1" ref="X1999" ca="1">IFERROR(INDEX('PC&amp;PD'!$A$1:$AP$15,ROW('PC&amp;PD'!$A$15),MATCH(INDIRECT(T1999),'PC&amp;PD'!$A$1:$AP$1,0)),"")</f>
        <v/>
      </c>
      <c r="Z1999" s="155"/>
      <c r="AA1999" s="13" t="str">
        <f t="shared" si="896"/>
        <v/>
      </c>
      <c r="AB1999" s="155"/>
      <c r="AC1999" s="13" t="str">
        <f t="shared" ca="1" si="901"/>
        <v>$AB</v>
      </c>
      <c r="AD1999" s="13" t="str" cm="1">
        <f t="array" aca="1" ref="AD1999" ca="1">IFERROR(IF((LEFT(INDIRECT("$F"&amp;$S1999),4))="GOTS",IF($G1999="Organic","GOTS_Organic_raw",(IF($G1999="Responsible","GOTS_Responsible",(IF($G1999="No Attribute (Conventional)","GOTS_conventional",(IF($G1999="Recycled Pre/Post-Consumer","GOTS_pre_post",(IF($G1999="In-Conversion","GOTS_in_conversion",(IF($G1999="Sustainably Sourced","Sustainably_sourced",""))))))))))),IF($G1999="Organic","Organic",(IF($G1999="Responsible","Responsible",(IF($G1999="No Attribute (Conventional)","No_Attribute_Conventional",(IF($G1999="Recycled Pre/Post-Consumer","Recycled_Pre_Post_Consumer",(IF($G1999="In-Conversion","In_Conversion",(IF($G1999="Recycled Pre-Consumer","Recycled_Pre_Consumer",(IF($G1999="Recycled Post-Consumer","Recycled_Post_Consumer",(IF($G1999="Sustainably Sourced","Sustainably_sourced","")))))))))))))))),"")</f>
        <v/>
      </c>
      <c r="AE1999" s="13" t="e" cm="1">
        <f t="array" aca="1" ref="AE1999" ca="1">IF(INDIRECT("$F"&amp;$S1999)="","",IF(LEFT(INDIRECT("$F"&amp;$S1999),3)="GRS","GRS_RCS_RM",IF((LEFT(INDIRECT("$F"&amp;$S1999),3))="RCS","GRS_RCS_RM",IF(INDIRECT("$F"&amp;$S1999)="OCS (No Label)","OCS_Conversion_RM",IF(LEFT(INDIRECT("$F"&amp;$S1999),3)="OCS","OCS_RM",IF(RIGHT(INDIRECT("$F"&amp;$S1999),10)="conversion","GOTS_RM_conversion",IF((LEFT(INDIRECT("$F"&amp;$S1999),4))="GOTS","GOTS_RM","Responsible_RM")))))))</f>
        <v>#REF!</v>
      </c>
      <c r="AF1999" s="13" t="str" cm="1">
        <f t="array" aca="1" ref="AF1999" ca="1">IF($S1999="","",INDIRECT("$Z"&amp;$S1999))</f>
        <v/>
      </c>
      <c r="AG1999" s="155"/>
      <c r="AH1999" s="13" t="str" cm="1">
        <f t="array" aca="1" ref="AH1999" ca="1">IFERROR(INDIRECT("$ag"&amp;S1999),"")</f>
        <v/>
      </c>
      <c r="AI1999" s="13" t="e" cm="1">
        <f t="array" aca="1" ref="AI1999" ca="1">INDIRECT("O"&amp;S1998)</f>
        <v>#REF!</v>
      </c>
      <c r="AJ1999" s="13" t="str">
        <f>IF($I1999="","",INDEX('Raw Material'!$A$1:$J$75,MATCH(I1999,'Raw Material'!$A$1:$A$75,0),(MATCH(G1999,'Raw Material'!$A$1:$J$1,0))))</f>
        <v/>
      </c>
      <c r="AK1999" s="13" t="str">
        <f t="shared" si="897"/>
        <v>YANLIŞRM</v>
      </c>
      <c r="AL1999" s="153" t="str">
        <f t="shared" si="898"/>
        <v/>
      </c>
    </row>
    <row r="2000" spans="1:38" ht="16.5" customHeight="1">
      <c r="A2000" s="161"/>
      <c r="B2000" s="166"/>
      <c r="C2000" s="167"/>
      <c r="D2000" s="156"/>
      <c r="E2000" s="156"/>
      <c r="F2000" s="173"/>
      <c r="G2000" s="181"/>
      <c r="H2000" s="182"/>
      <c r="I2000" s="182"/>
      <c r="J2000" s="182"/>
      <c r="K2000" s="32"/>
      <c r="L2000" s="178"/>
      <c r="M2000" s="178"/>
      <c r="N2000" s="81"/>
      <c r="O2000" s="185"/>
      <c r="P2000" s="103"/>
      <c r="Q2000" s="84" t="str">
        <f t="shared" si="899"/>
        <v/>
      </c>
      <c r="R2000" s="159"/>
      <c r="S2000" s="28" t="str" cm="1">
        <f t="array" aca="1" ref="S2000" ca="1">IF(INDIRECT("A"&amp;114+$U2000)&lt;&gt;"",114+$U2000,"")</f>
        <v/>
      </c>
      <c r="T2000" s="28" t="str">
        <f t="shared" ca="1" si="900"/>
        <v>$B</v>
      </c>
      <c r="U2000" s="29">
        <f t="shared" si="906"/>
        <v>1884</v>
      </c>
      <c r="V2000" s="29">
        <v>157.16666666667899</v>
      </c>
      <c r="W2000" s="29">
        <f t="shared" si="911"/>
        <v>157</v>
      </c>
      <c r="X2000" s="41" t="str" cm="1">
        <f t="array" aca="1" ref="X2000" ca="1">IFERROR(INDEX('PC&amp;PD'!$A$1:$AP$15,ROW('PC&amp;PD'!$A$15),MATCH(INDIRECT(T2000),'PC&amp;PD'!$A$1:$AP$1,0)),"")</f>
        <v/>
      </c>
      <c r="Z2000" s="155"/>
      <c r="AA2000" s="13" t="str">
        <f t="shared" si="896"/>
        <v/>
      </c>
      <c r="AB2000" s="155"/>
      <c r="AC2000" s="13" t="str">
        <f t="shared" ca="1" si="901"/>
        <v>$AB</v>
      </c>
      <c r="AD2000" s="13" t="str" cm="1">
        <f t="array" aca="1" ref="AD2000" ca="1">IFERROR(IF((LEFT(INDIRECT("$F"&amp;$S2000),4))="GOTS",IF($G2000="Organic","GOTS_Organic_raw",(IF($G2000="Responsible","GOTS_Responsible",(IF($G2000="No Attribute (Conventional)","GOTS_conventional",(IF($G2000="Recycled Pre/Post-Consumer","GOTS_pre_post",(IF($G2000="In-Conversion","GOTS_in_conversion",(IF($G2000="Sustainably Sourced","Sustainably_sourced",""))))))))))),IF($G2000="Organic","Organic",(IF($G2000="Responsible","Responsible",(IF($G2000="No Attribute (Conventional)","No_Attribute_Conventional",(IF($G2000="Recycled Pre/Post-Consumer","Recycled_Pre_Post_Consumer",(IF($G2000="In-Conversion","In_Conversion",(IF($G2000="Recycled Pre-Consumer","Recycled_Pre_Consumer",(IF($G2000="Recycled Post-Consumer","Recycled_Post_Consumer",(IF($G2000="Sustainably Sourced","Sustainably_sourced","")))))))))))))))),"")</f>
        <v/>
      </c>
      <c r="AE2000" s="13" t="e" cm="1">
        <f t="array" aca="1" ref="AE2000" ca="1">IF(INDIRECT("$F"&amp;$S2000)="","",IF(LEFT(INDIRECT("$F"&amp;$S2000),3)="GRS","GRS_RCS_RM",IF((LEFT(INDIRECT("$F"&amp;$S2000),3))="RCS","GRS_RCS_RM",IF(INDIRECT("$F"&amp;$S2000)="OCS (No Label)","OCS_Conversion_RM",IF(LEFT(INDIRECT("$F"&amp;$S2000),3)="OCS","OCS_RM",IF(RIGHT(INDIRECT("$F"&amp;$S2000),10)="conversion","GOTS_RM_conversion",IF((LEFT(INDIRECT("$F"&amp;$S2000),4))="GOTS","GOTS_RM","Responsible_RM")))))))</f>
        <v>#REF!</v>
      </c>
      <c r="AF2000" s="13" t="str" cm="1">
        <f t="array" aca="1" ref="AF2000" ca="1">IF($S2000="","",INDIRECT("$Z"&amp;$S2000))</f>
        <v/>
      </c>
      <c r="AG2000" s="155"/>
      <c r="AH2000" s="13" t="str" cm="1">
        <f t="array" aca="1" ref="AH2000" ca="1">IFERROR(INDIRECT("$ag"&amp;S2000),"")</f>
        <v/>
      </c>
      <c r="AI2000" s="13" t="e" cm="1">
        <f t="array" aca="1" ref="AI2000" ca="1">INDIRECT("O"&amp;S1999)</f>
        <v>#REF!</v>
      </c>
      <c r="AJ2000" s="13" t="str">
        <f>IF($I2000="","",INDEX('Raw Material'!$A$1:$J$75,MATCH(I2000,'Raw Material'!$A$1:$A$75,0),(MATCH(G2000,'Raw Material'!$A$1:$J$1,0))))</f>
        <v/>
      </c>
      <c r="AK2000" s="13" t="str">
        <f t="shared" si="897"/>
        <v>YANLIŞRM</v>
      </c>
      <c r="AL2000" s="153" t="str">
        <f t="shared" si="898"/>
        <v/>
      </c>
    </row>
    <row r="2001" spans="1:38" ht="16.5" customHeight="1">
      <c r="A2001" s="161"/>
      <c r="B2001" s="166"/>
      <c r="C2001" s="167"/>
      <c r="D2001" s="156"/>
      <c r="E2001" s="156"/>
      <c r="F2001" s="174"/>
      <c r="G2001" s="181"/>
      <c r="H2001" s="182"/>
      <c r="I2001" s="182"/>
      <c r="J2001" s="182"/>
      <c r="K2001" s="32"/>
      <c r="L2001" s="178"/>
      <c r="M2001" s="178"/>
      <c r="N2001" s="81"/>
      <c r="O2001" s="185"/>
      <c r="P2001" s="103"/>
      <c r="Q2001" s="84" t="str">
        <f t="shared" si="899"/>
        <v/>
      </c>
      <c r="R2001" s="159"/>
      <c r="S2001" s="28" t="str" cm="1">
        <f t="array" aca="1" ref="S2001" ca="1">IF(INDIRECT("A"&amp;114+$U2001)&lt;&gt;"",114+$U2001,"")</f>
        <v/>
      </c>
      <c r="T2001" s="28" t="str">
        <f t="shared" ca="1" si="900"/>
        <v>$B</v>
      </c>
      <c r="U2001" s="29">
        <f t="shared" si="906"/>
        <v>1884</v>
      </c>
      <c r="V2001" s="29">
        <v>157.25000000001199</v>
      </c>
      <c r="W2001" s="29">
        <f t="shared" si="911"/>
        <v>157</v>
      </c>
      <c r="X2001" s="41" t="str" cm="1">
        <f t="array" aca="1" ref="X2001" ca="1">IFERROR(INDEX('PC&amp;PD'!$A$1:$AP$15,ROW('PC&amp;PD'!$A$15),MATCH(INDIRECT(T2001),'PC&amp;PD'!$A$1:$AP$1,0)),"")</f>
        <v/>
      </c>
      <c r="Z2001" s="155"/>
      <c r="AA2001" s="13" t="str">
        <f t="shared" si="896"/>
        <v/>
      </c>
      <c r="AB2001" s="155"/>
      <c r="AC2001" s="13" t="str">
        <f t="shared" ca="1" si="901"/>
        <v>$AB</v>
      </c>
      <c r="AD2001" s="13" t="str" cm="1">
        <f t="array" aca="1" ref="AD2001" ca="1">IFERROR(IF((LEFT(INDIRECT("$F"&amp;$S2001),4))="GOTS",IF($G2001="Organic","GOTS_Organic_raw",(IF($G2001="Responsible","GOTS_Responsible",(IF($G2001="No Attribute (Conventional)","GOTS_conventional",(IF($G2001="Recycled Pre/Post-Consumer","GOTS_pre_post",(IF($G2001="In-Conversion","GOTS_in_conversion",(IF($G2001="Sustainably Sourced","Sustainably_sourced",""))))))))))),IF($G2001="Organic","Organic",(IF($G2001="Responsible","Responsible",(IF($G2001="No Attribute (Conventional)","No_Attribute_Conventional",(IF($G2001="Recycled Pre/Post-Consumer","Recycled_Pre_Post_Consumer",(IF($G2001="In-Conversion","In_Conversion",(IF($G2001="Recycled Pre-Consumer","Recycled_Pre_Consumer",(IF($G2001="Recycled Post-Consumer","Recycled_Post_Consumer",(IF($G2001="Sustainably Sourced","Sustainably_sourced","")))))))))))))))),"")</f>
        <v/>
      </c>
      <c r="AE2001" s="13" t="e" cm="1">
        <f t="array" aca="1" ref="AE2001" ca="1">IF(INDIRECT("$F"&amp;$S2001)="","",IF(LEFT(INDIRECT("$F"&amp;$S2001),3)="GRS","GRS_RCS_RM",IF((LEFT(INDIRECT("$F"&amp;$S2001),3))="RCS","GRS_RCS_RM",IF(INDIRECT("$F"&amp;$S2001)="OCS (No Label)","OCS_Conversion_RM",IF(LEFT(INDIRECT("$F"&amp;$S2001),3)="OCS","OCS_RM",IF(RIGHT(INDIRECT("$F"&amp;$S2001),10)="conversion","GOTS_RM_conversion",IF((LEFT(INDIRECT("$F"&amp;$S2001),4))="GOTS","GOTS_RM","Responsible_RM")))))))</f>
        <v>#REF!</v>
      </c>
      <c r="AF2001" s="13" t="str" cm="1">
        <f t="array" aca="1" ref="AF2001" ca="1">IF($S2001="","",INDIRECT("$Z"&amp;$S2001))</f>
        <v/>
      </c>
      <c r="AG2001" s="155"/>
      <c r="AH2001" s="13" t="str" cm="1">
        <f t="array" aca="1" ref="AH2001" ca="1">IFERROR(INDIRECT("$ag"&amp;S2001),"")</f>
        <v/>
      </c>
      <c r="AI2001" s="13" t="e" cm="1">
        <f t="array" aca="1" ref="AI2001" ca="1">INDIRECT("O"&amp;S2000)</f>
        <v>#REF!</v>
      </c>
      <c r="AJ2001" s="13" t="str">
        <f>IF($I2001="","",INDEX('Raw Material'!$A$1:$J$75,MATCH(I2001,'Raw Material'!$A$1:$A$75,0),(MATCH(G2001,'Raw Material'!$A$1:$J$1,0))))</f>
        <v/>
      </c>
      <c r="AK2001" s="13" t="str">
        <f t="shared" si="897"/>
        <v>YANLIŞRM</v>
      </c>
      <c r="AL2001" s="153" t="str">
        <f t="shared" si="898"/>
        <v/>
      </c>
    </row>
    <row r="2002" spans="1:38" ht="16.5" customHeight="1">
      <c r="A2002" s="161"/>
      <c r="B2002" s="166"/>
      <c r="C2002" s="167"/>
      <c r="D2002" s="156"/>
      <c r="E2002" s="156"/>
      <c r="F2002" s="174"/>
      <c r="G2002" s="181"/>
      <c r="H2002" s="182"/>
      <c r="I2002" s="182"/>
      <c r="J2002" s="182"/>
      <c r="K2002" s="32"/>
      <c r="L2002" s="178"/>
      <c r="M2002" s="178"/>
      <c r="N2002" s="81"/>
      <c r="O2002" s="185"/>
      <c r="P2002" s="103"/>
      <c r="Q2002" s="84" t="str">
        <f t="shared" si="899"/>
        <v/>
      </c>
      <c r="R2002" s="159"/>
      <c r="S2002" s="28" t="str" cm="1">
        <f t="array" aca="1" ref="S2002" ca="1">IF(INDIRECT("A"&amp;114+$U2002)&lt;&gt;"",114+$U2002,"")</f>
        <v/>
      </c>
      <c r="T2002" s="28" t="str">
        <f t="shared" ca="1" si="900"/>
        <v>$B</v>
      </c>
      <c r="U2002" s="29">
        <f t="shared" si="906"/>
        <v>1884</v>
      </c>
      <c r="V2002" s="29">
        <v>157.33333333334599</v>
      </c>
      <c r="W2002" s="29">
        <f t="shared" si="911"/>
        <v>157</v>
      </c>
      <c r="X2002" s="41" t="str" cm="1">
        <f t="array" aca="1" ref="X2002" ca="1">IFERROR(INDEX('PC&amp;PD'!$A$1:$AP$15,ROW('PC&amp;PD'!$A$15),MATCH(INDIRECT(T2002),'PC&amp;PD'!$A$1:$AP$1,0)),"")</f>
        <v/>
      </c>
      <c r="Z2002" s="155"/>
      <c r="AA2002" s="13" t="str">
        <f t="shared" si="896"/>
        <v/>
      </c>
      <c r="AB2002" s="155"/>
      <c r="AC2002" s="13" t="str">
        <f t="shared" ca="1" si="901"/>
        <v>$AB</v>
      </c>
      <c r="AD2002" s="13" t="str" cm="1">
        <f t="array" aca="1" ref="AD2002" ca="1">IFERROR(IF((LEFT(INDIRECT("$F"&amp;$S2002),4))="GOTS",IF($G2002="Organic","GOTS_Organic_raw",(IF($G2002="Responsible","GOTS_Responsible",(IF($G2002="No Attribute (Conventional)","GOTS_conventional",(IF($G2002="Recycled Pre/Post-Consumer","GOTS_pre_post",(IF($G2002="In-Conversion","GOTS_in_conversion",(IF($G2002="Sustainably Sourced","Sustainably_sourced",""))))))))))),IF($G2002="Organic","Organic",(IF($G2002="Responsible","Responsible",(IF($G2002="No Attribute (Conventional)","No_Attribute_Conventional",(IF($G2002="Recycled Pre/Post-Consumer","Recycled_Pre_Post_Consumer",(IF($G2002="In-Conversion","In_Conversion",(IF($G2002="Recycled Pre-Consumer","Recycled_Pre_Consumer",(IF($G2002="Recycled Post-Consumer","Recycled_Post_Consumer",(IF($G2002="Sustainably Sourced","Sustainably_sourced","")))))))))))))))),"")</f>
        <v/>
      </c>
      <c r="AE2002" s="13" t="e" cm="1">
        <f t="array" aca="1" ref="AE2002" ca="1">IF(INDIRECT("$F"&amp;$S2002)="","",IF(LEFT(INDIRECT("$F"&amp;$S2002),3)="GRS","GRS_RCS_RM",IF((LEFT(INDIRECT("$F"&amp;$S2002),3))="RCS","GRS_RCS_RM",IF(INDIRECT("$F"&amp;$S2002)="OCS (No Label)","OCS_Conversion_RM",IF(LEFT(INDIRECT("$F"&amp;$S2002),3)="OCS","OCS_RM",IF(RIGHT(INDIRECT("$F"&amp;$S2002),10)="conversion","GOTS_RM_conversion",IF((LEFT(INDIRECT("$F"&amp;$S2002),4))="GOTS","GOTS_RM","Responsible_RM")))))))</f>
        <v>#REF!</v>
      </c>
      <c r="AF2002" s="13" t="str" cm="1">
        <f t="array" aca="1" ref="AF2002" ca="1">IF($S2002="","",INDIRECT("$Z"&amp;$S2002))</f>
        <v/>
      </c>
      <c r="AG2002" s="155"/>
      <c r="AH2002" s="13" t="str" cm="1">
        <f t="array" aca="1" ref="AH2002" ca="1">IFERROR(INDIRECT("$ag"&amp;S2002),"")</f>
        <v/>
      </c>
      <c r="AI2002" s="13" t="e" cm="1">
        <f t="array" aca="1" ref="AI2002" ca="1">INDIRECT("O"&amp;S2001)</f>
        <v>#REF!</v>
      </c>
      <c r="AJ2002" s="13" t="str">
        <f>IF($I2002="","",INDEX('Raw Material'!$A$1:$J$75,MATCH(I2002,'Raw Material'!$A$1:$A$75,0),(MATCH(G2002,'Raw Material'!$A$1:$J$1,0))))</f>
        <v/>
      </c>
      <c r="AK2002" s="13" t="str">
        <f t="shared" si="897"/>
        <v>YANLIŞRM</v>
      </c>
      <c r="AL2002" s="153" t="str">
        <f t="shared" si="898"/>
        <v/>
      </c>
    </row>
    <row r="2003" spans="1:38" ht="16.5" customHeight="1">
      <c r="A2003" s="161"/>
      <c r="B2003" s="166"/>
      <c r="C2003" s="167"/>
      <c r="D2003" s="156"/>
      <c r="E2003" s="156"/>
      <c r="F2003" s="174"/>
      <c r="G2003" s="181"/>
      <c r="H2003" s="182"/>
      <c r="I2003" s="182"/>
      <c r="J2003" s="182"/>
      <c r="K2003" s="32"/>
      <c r="L2003" s="178"/>
      <c r="M2003" s="178"/>
      <c r="N2003" s="81"/>
      <c r="O2003" s="185"/>
      <c r="P2003" s="103"/>
      <c r="Q2003" s="84" t="str">
        <f t="shared" si="899"/>
        <v/>
      </c>
      <c r="R2003" s="159"/>
      <c r="S2003" s="28" t="str" cm="1">
        <f t="array" aca="1" ref="S2003" ca="1">IF(INDIRECT("A"&amp;114+$U2003)&lt;&gt;"",114+$U2003,"")</f>
        <v/>
      </c>
      <c r="T2003" s="28" t="str">
        <f t="shared" ca="1" si="900"/>
        <v>$B</v>
      </c>
      <c r="U2003" s="29">
        <f t="shared" si="906"/>
        <v>1884</v>
      </c>
      <c r="V2003" s="29">
        <v>157.41666666667899</v>
      </c>
      <c r="W2003" s="29">
        <f t="shared" si="911"/>
        <v>157</v>
      </c>
      <c r="X2003" s="41" t="str" cm="1">
        <f t="array" aca="1" ref="X2003" ca="1">IFERROR(INDEX('PC&amp;PD'!$A$1:$AP$15,ROW('PC&amp;PD'!$A$15),MATCH(INDIRECT(T2003),'PC&amp;PD'!$A$1:$AP$1,0)),"")</f>
        <v/>
      </c>
      <c r="Z2003" s="155"/>
      <c r="AA2003" s="13" t="str">
        <f t="shared" si="896"/>
        <v/>
      </c>
      <c r="AB2003" s="155"/>
      <c r="AC2003" s="13" t="str">
        <f t="shared" ca="1" si="901"/>
        <v>$AB</v>
      </c>
      <c r="AD2003" s="13" t="str" cm="1">
        <f t="array" aca="1" ref="AD2003" ca="1">IFERROR(IF((LEFT(INDIRECT("$F"&amp;$S2003),4))="GOTS",IF($G2003="Organic","GOTS_Organic_raw",(IF($G2003="Responsible","GOTS_Responsible",(IF($G2003="No Attribute (Conventional)","GOTS_conventional",(IF($G2003="Recycled Pre/Post-Consumer","GOTS_pre_post",(IF($G2003="In-Conversion","GOTS_in_conversion",(IF($G2003="Sustainably Sourced","Sustainably_sourced",""))))))))))),IF($G2003="Organic","Organic",(IF($G2003="Responsible","Responsible",(IF($G2003="No Attribute (Conventional)","No_Attribute_Conventional",(IF($G2003="Recycled Pre/Post-Consumer","Recycled_Pre_Post_Consumer",(IF($G2003="In-Conversion","In_Conversion",(IF($G2003="Recycled Pre-Consumer","Recycled_Pre_Consumer",(IF($G2003="Recycled Post-Consumer","Recycled_Post_Consumer",(IF($G2003="Sustainably Sourced","Sustainably_sourced","")))))))))))))))),"")</f>
        <v/>
      </c>
      <c r="AE2003" s="13" t="e" cm="1">
        <f t="array" aca="1" ref="AE2003" ca="1">IF(INDIRECT("$F"&amp;$S2003)="","",IF(LEFT(INDIRECT("$F"&amp;$S2003),3)="GRS","GRS_RCS_RM",IF((LEFT(INDIRECT("$F"&amp;$S2003),3))="RCS","GRS_RCS_RM",IF(INDIRECT("$F"&amp;$S2003)="OCS (No Label)","OCS_Conversion_RM",IF(LEFT(INDIRECT("$F"&amp;$S2003),3)="OCS","OCS_RM",IF(RIGHT(INDIRECT("$F"&amp;$S2003),10)="conversion","GOTS_RM_conversion",IF((LEFT(INDIRECT("$F"&amp;$S2003),4))="GOTS","GOTS_RM","Responsible_RM")))))))</f>
        <v>#REF!</v>
      </c>
      <c r="AF2003" s="13" t="str" cm="1">
        <f t="array" aca="1" ref="AF2003" ca="1">IF($S2003="","",INDIRECT("$Z"&amp;$S2003))</f>
        <v/>
      </c>
      <c r="AG2003" s="155"/>
      <c r="AH2003" s="13" t="str" cm="1">
        <f t="array" aca="1" ref="AH2003" ca="1">IFERROR(INDIRECT("$ag"&amp;S2003),"")</f>
        <v/>
      </c>
      <c r="AI2003" s="13" t="e" cm="1">
        <f t="array" aca="1" ref="AI2003" ca="1">INDIRECT("O"&amp;S2002)</f>
        <v>#REF!</v>
      </c>
      <c r="AJ2003" s="13" t="str">
        <f>IF($I2003="","",INDEX('Raw Material'!$A$1:$J$75,MATCH(I2003,'Raw Material'!$A$1:$A$75,0),(MATCH(G2003,'Raw Material'!$A$1:$J$1,0))))</f>
        <v/>
      </c>
      <c r="AK2003" s="13" t="str">
        <f t="shared" si="897"/>
        <v>YANLIŞRM</v>
      </c>
      <c r="AL2003" s="153" t="str">
        <f t="shared" si="898"/>
        <v/>
      </c>
    </row>
    <row r="2004" spans="1:38" ht="16.5" customHeight="1">
      <c r="A2004" s="162"/>
      <c r="B2004" s="168"/>
      <c r="C2004" s="169"/>
      <c r="D2004" s="156"/>
      <c r="E2004" s="156"/>
      <c r="F2004" s="175"/>
      <c r="G2004" s="181"/>
      <c r="H2004" s="182"/>
      <c r="I2004" s="182"/>
      <c r="J2004" s="182"/>
      <c r="K2004" s="32"/>
      <c r="L2004" s="179"/>
      <c r="M2004" s="179"/>
      <c r="N2004" s="81"/>
      <c r="O2004" s="185"/>
      <c r="P2004" s="103"/>
      <c r="Q2004" s="84" t="str">
        <f t="shared" si="899"/>
        <v/>
      </c>
      <c r="R2004" s="159"/>
      <c r="S2004" s="28" t="str" cm="1">
        <f t="array" aca="1" ref="S2004" ca="1">IF(INDIRECT("A"&amp;114+$U2004)&lt;&gt;"",114+$U2004,"")</f>
        <v/>
      </c>
      <c r="T2004" s="28" t="str">
        <f t="shared" ca="1" si="900"/>
        <v>$B</v>
      </c>
      <c r="U2004" s="29">
        <f t="shared" si="906"/>
        <v>1884</v>
      </c>
      <c r="V2004" s="29">
        <v>157.50000000001199</v>
      </c>
      <c r="W2004" s="29">
        <f t="shared" si="911"/>
        <v>157</v>
      </c>
      <c r="X2004" s="41" t="str" cm="1">
        <f t="array" aca="1" ref="X2004" ca="1">IFERROR(INDEX('PC&amp;PD'!$A$1:$AP$15,ROW('PC&amp;PD'!$A$15),MATCH(INDIRECT(T2004),'PC&amp;PD'!$A$1:$AP$1,0)),"")</f>
        <v/>
      </c>
      <c r="Z2004" s="155"/>
      <c r="AA2004" s="13" t="str">
        <f t="shared" si="896"/>
        <v/>
      </c>
      <c r="AB2004" s="155"/>
      <c r="AC2004" s="13" t="str">
        <f t="shared" ca="1" si="901"/>
        <v>$AB</v>
      </c>
      <c r="AD2004" s="13" t="str" cm="1">
        <f t="array" aca="1" ref="AD2004" ca="1">IFERROR(IF((LEFT(INDIRECT("$F"&amp;$S2004),4))="GOTS",IF($G2004="Organic","GOTS_Organic_raw",(IF($G2004="Responsible","GOTS_Responsible",(IF($G2004="No Attribute (Conventional)","GOTS_conventional",(IF($G2004="Recycled Pre/Post-Consumer","GOTS_pre_post",(IF($G2004="In-Conversion","GOTS_in_conversion",(IF($G2004="Sustainably Sourced","Sustainably_sourced",""))))))))))),IF($G2004="Organic","Organic",(IF($G2004="Responsible","Responsible",(IF($G2004="No Attribute (Conventional)","No_Attribute_Conventional",(IF($G2004="Recycled Pre/Post-Consumer","Recycled_Pre_Post_Consumer",(IF($G2004="In-Conversion","In_Conversion",(IF($G2004="Recycled Pre-Consumer","Recycled_Pre_Consumer",(IF($G2004="Recycled Post-Consumer","Recycled_Post_Consumer",(IF($G2004="Sustainably Sourced","Sustainably_sourced","")))))))))))))))),"")</f>
        <v/>
      </c>
      <c r="AE2004" s="13" t="e" cm="1">
        <f t="array" aca="1" ref="AE2004" ca="1">IF(INDIRECT("$F"&amp;$S2004)="","",IF(LEFT(INDIRECT("$F"&amp;$S2004),3)="GRS","GRS_RCS_RM",IF((LEFT(INDIRECT("$F"&amp;$S2004),3))="RCS","GRS_RCS_RM",IF(INDIRECT("$F"&amp;$S2004)="OCS (No Label)","OCS_Conversion_RM",IF(LEFT(INDIRECT("$F"&amp;$S2004),3)="OCS","OCS_RM",IF(RIGHT(INDIRECT("$F"&amp;$S2004),10)="conversion","GOTS_RM_conversion",IF((LEFT(INDIRECT("$F"&amp;$S2004),4))="GOTS","GOTS_RM","Responsible_RM")))))))</f>
        <v>#REF!</v>
      </c>
      <c r="AF2004" s="13" t="str" cm="1">
        <f t="array" aca="1" ref="AF2004" ca="1">IF($S2004="","",INDIRECT("$Z"&amp;$S2004))</f>
        <v/>
      </c>
      <c r="AG2004" s="155"/>
      <c r="AH2004" s="13" t="str" cm="1">
        <f t="array" aca="1" ref="AH2004" ca="1">IFERROR(INDIRECT("$ag"&amp;S2004),"")</f>
        <v/>
      </c>
      <c r="AI2004" s="13" t="e" cm="1">
        <f t="array" aca="1" ref="AI2004" ca="1">INDIRECT("O"&amp;S2003)</f>
        <v>#REF!</v>
      </c>
      <c r="AJ2004" s="13" t="str">
        <f>IF($I2004="","",INDEX('Raw Material'!$A$1:$J$75,MATCH(I2004,'Raw Material'!$A$1:$A$75,0),(MATCH(G2004,'Raw Material'!$A$1:$J$1,0))))</f>
        <v/>
      </c>
      <c r="AK2004" s="13" t="str">
        <f t="shared" si="897"/>
        <v>YANLIŞRM</v>
      </c>
      <c r="AL2004" s="153" t="str">
        <f t="shared" si="898"/>
        <v/>
      </c>
    </row>
    <row r="2005" spans="1:38" ht="16.5" customHeight="1">
      <c r="A2005" s="162"/>
      <c r="B2005" s="168"/>
      <c r="C2005" s="169"/>
      <c r="D2005" s="156"/>
      <c r="E2005" s="156"/>
      <c r="F2005" s="175"/>
      <c r="G2005" s="181"/>
      <c r="H2005" s="182"/>
      <c r="I2005" s="182"/>
      <c r="J2005" s="182"/>
      <c r="K2005" s="32"/>
      <c r="L2005" s="179"/>
      <c r="M2005" s="179"/>
      <c r="N2005" s="81"/>
      <c r="O2005" s="185"/>
      <c r="P2005" s="103"/>
      <c r="Q2005" s="84" t="str">
        <f t="shared" si="899"/>
        <v/>
      </c>
      <c r="R2005" s="159"/>
      <c r="S2005" s="28" t="str" cm="1">
        <f t="array" aca="1" ref="S2005" ca="1">IF(INDIRECT("A"&amp;114+$U2005)&lt;&gt;"",114+$U2005,"")</f>
        <v/>
      </c>
      <c r="T2005" s="28" t="str">
        <f t="shared" ca="1" si="900"/>
        <v>$B</v>
      </c>
      <c r="U2005" s="29">
        <f t="shared" si="906"/>
        <v>1884</v>
      </c>
      <c r="V2005" s="29">
        <v>157.58333333334599</v>
      </c>
      <c r="W2005" s="29">
        <f t="shared" si="911"/>
        <v>157</v>
      </c>
      <c r="X2005" s="41" t="str" cm="1">
        <f t="array" aca="1" ref="X2005" ca="1">IFERROR(INDEX('PC&amp;PD'!$A$1:$AP$15,ROW('PC&amp;PD'!$A$15),MATCH(INDIRECT(T2005),'PC&amp;PD'!$A$1:$AP$1,0)),"")</f>
        <v/>
      </c>
      <c r="Z2005" s="155"/>
      <c r="AA2005" s="13" t="str">
        <f t="shared" si="896"/>
        <v/>
      </c>
      <c r="AB2005" s="155"/>
      <c r="AC2005" s="13" t="str">
        <f t="shared" ca="1" si="901"/>
        <v>$AB</v>
      </c>
      <c r="AD2005" s="13" t="str" cm="1">
        <f t="array" aca="1" ref="AD2005" ca="1">IFERROR(IF((LEFT(INDIRECT("$F"&amp;$S2005),4))="GOTS",IF($G2005="Organic","GOTS_Organic_raw",(IF($G2005="Responsible","GOTS_Responsible",(IF($G2005="No Attribute (Conventional)","GOTS_conventional",(IF($G2005="Recycled Pre/Post-Consumer","GOTS_pre_post",(IF($G2005="In-Conversion","GOTS_in_conversion",(IF($G2005="Sustainably Sourced","Sustainably_sourced",""))))))))))),IF($G2005="Organic","Organic",(IF($G2005="Responsible","Responsible",(IF($G2005="No Attribute (Conventional)","No_Attribute_Conventional",(IF($G2005="Recycled Pre/Post-Consumer","Recycled_Pre_Post_Consumer",(IF($G2005="In-Conversion","In_Conversion",(IF($G2005="Recycled Pre-Consumer","Recycled_Pre_Consumer",(IF($G2005="Recycled Post-Consumer","Recycled_Post_Consumer",(IF($G2005="Sustainably Sourced","Sustainably_sourced","")))))))))))))))),"")</f>
        <v/>
      </c>
      <c r="AE2005" s="13" t="e" cm="1">
        <f t="array" aca="1" ref="AE2005" ca="1">IF(INDIRECT("$F"&amp;$S2005)="","",IF(LEFT(INDIRECT("$F"&amp;$S2005),3)="GRS","GRS_RCS_RM",IF((LEFT(INDIRECT("$F"&amp;$S2005),3))="RCS","GRS_RCS_RM",IF(INDIRECT("$F"&amp;$S2005)="OCS (No Label)","OCS_Conversion_RM",IF(LEFT(INDIRECT("$F"&amp;$S2005),3)="OCS","OCS_RM",IF(RIGHT(INDIRECT("$F"&amp;$S2005),10)="conversion","GOTS_RM_conversion",IF((LEFT(INDIRECT("$F"&amp;$S2005),4))="GOTS","GOTS_RM","Responsible_RM")))))))</f>
        <v>#REF!</v>
      </c>
      <c r="AF2005" s="13" t="str" cm="1">
        <f t="array" aca="1" ref="AF2005" ca="1">IF($S2005="","",INDIRECT("$Z"&amp;$S2005))</f>
        <v/>
      </c>
      <c r="AG2005" s="155"/>
      <c r="AH2005" s="13" t="str" cm="1">
        <f t="array" aca="1" ref="AH2005" ca="1">IFERROR(INDIRECT("$ag"&amp;S2005),"")</f>
        <v/>
      </c>
      <c r="AI2005" s="13" t="e" cm="1">
        <f t="array" aca="1" ref="AI2005" ca="1">INDIRECT("O"&amp;S2004)</f>
        <v>#REF!</v>
      </c>
      <c r="AJ2005" s="13" t="str">
        <f>IF($I2005="","",INDEX('Raw Material'!$A$1:$J$75,MATCH(I2005,'Raw Material'!$A$1:$A$75,0),(MATCH(G2005,'Raw Material'!$A$1:$J$1,0))))</f>
        <v/>
      </c>
      <c r="AK2005" s="13" t="str">
        <f t="shared" si="897"/>
        <v>YANLIŞRM</v>
      </c>
      <c r="AL2005" s="153" t="str">
        <f t="shared" si="898"/>
        <v/>
      </c>
    </row>
    <row r="2006" spans="1:38" ht="16.5" customHeight="1">
      <c r="A2006" s="162"/>
      <c r="B2006" s="168"/>
      <c r="C2006" s="169"/>
      <c r="D2006" s="156"/>
      <c r="E2006" s="156"/>
      <c r="F2006" s="175"/>
      <c r="G2006" s="181"/>
      <c r="H2006" s="182"/>
      <c r="I2006" s="182"/>
      <c r="J2006" s="182"/>
      <c r="K2006" s="32"/>
      <c r="L2006" s="179"/>
      <c r="M2006" s="179"/>
      <c r="N2006" s="81"/>
      <c r="O2006" s="185"/>
      <c r="P2006" s="103"/>
      <c r="Q2006" s="84" t="str">
        <f t="shared" si="899"/>
        <v/>
      </c>
      <c r="R2006" s="159"/>
      <c r="S2006" s="28" t="str" cm="1">
        <f t="array" aca="1" ref="S2006" ca="1">IF(INDIRECT("A"&amp;114+$U2006)&lt;&gt;"",114+$U2006,"")</f>
        <v/>
      </c>
      <c r="T2006" s="28" t="str">
        <f t="shared" ca="1" si="900"/>
        <v>$B</v>
      </c>
      <c r="U2006" s="29">
        <f t="shared" si="906"/>
        <v>1884</v>
      </c>
      <c r="V2006" s="29">
        <v>157.66666666667899</v>
      </c>
      <c r="W2006" s="29">
        <f t="shared" si="911"/>
        <v>157</v>
      </c>
      <c r="X2006" s="41" t="str" cm="1">
        <f t="array" aca="1" ref="X2006" ca="1">IFERROR(INDEX('PC&amp;PD'!$A$1:$AP$15,ROW('PC&amp;PD'!$A$15),MATCH(INDIRECT(T2006),'PC&amp;PD'!$A$1:$AP$1,0)),"")</f>
        <v/>
      </c>
      <c r="Z2006" s="155"/>
      <c r="AA2006" s="13" t="str">
        <f t="shared" si="896"/>
        <v/>
      </c>
      <c r="AB2006" s="155"/>
      <c r="AC2006" s="13" t="str">
        <f t="shared" ca="1" si="901"/>
        <v>$AB</v>
      </c>
      <c r="AD2006" s="13" t="str" cm="1">
        <f t="array" aca="1" ref="AD2006" ca="1">IFERROR(IF((LEFT(INDIRECT("$F"&amp;$S2006),4))="GOTS",IF($G2006="Organic","GOTS_Organic_raw",(IF($G2006="Responsible","GOTS_Responsible",(IF($G2006="No Attribute (Conventional)","GOTS_conventional",(IF($G2006="Recycled Pre/Post-Consumer","GOTS_pre_post",(IF($G2006="In-Conversion","GOTS_in_conversion",(IF($G2006="Sustainably Sourced","Sustainably_sourced",""))))))))))),IF($G2006="Organic","Organic",(IF($G2006="Responsible","Responsible",(IF($G2006="No Attribute (Conventional)","No_Attribute_Conventional",(IF($G2006="Recycled Pre/Post-Consumer","Recycled_Pre_Post_Consumer",(IF($G2006="In-Conversion","In_Conversion",(IF($G2006="Recycled Pre-Consumer","Recycled_Pre_Consumer",(IF($G2006="Recycled Post-Consumer","Recycled_Post_Consumer",(IF($G2006="Sustainably Sourced","Sustainably_sourced","")))))))))))))))),"")</f>
        <v/>
      </c>
      <c r="AE2006" s="13" t="e" cm="1">
        <f t="array" aca="1" ref="AE2006" ca="1">IF(INDIRECT("$F"&amp;$S2006)="","",IF(LEFT(INDIRECT("$F"&amp;$S2006),3)="GRS","GRS_RCS_RM",IF((LEFT(INDIRECT("$F"&amp;$S2006),3))="RCS","GRS_RCS_RM",IF(INDIRECT("$F"&amp;$S2006)="OCS (No Label)","OCS_Conversion_RM",IF(LEFT(INDIRECT("$F"&amp;$S2006),3)="OCS","OCS_RM",IF(RIGHT(INDIRECT("$F"&amp;$S2006),10)="conversion","GOTS_RM_conversion",IF((LEFT(INDIRECT("$F"&amp;$S2006),4))="GOTS","GOTS_RM","Responsible_RM")))))))</f>
        <v>#REF!</v>
      </c>
      <c r="AF2006" s="13" t="str" cm="1">
        <f t="array" aca="1" ref="AF2006" ca="1">IF($S2006="","",INDIRECT("$Z"&amp;$S2006))</f>
        <v/>
      </c>
      <c r="AG2006" s="155"/>
      <c r="AH2006" s="13" t="str" cm="1">
        <f t="array" aca="1" ref="AH2006" ca="1">IFERROR(INDIRECT("$ag"&amp;S2006),"")</f>
        <v/>
      </c>
      <c r="AI2006" s="13" t="e" cm="1">
        <f t="array" aca="1" ref="AI2006" ca="1">INDIRECT("O"&amp;S2005)</f>
        <v>#REF!</v>
      </c>
      <c r="AJ2006" s="13" t="str">
        <f>IF($I2006="","",INDEX('Raw Material'!$A$1:$J$75,MATCH(I2006,'Raw Material'!$A$1:$A$75,0),(MATCH(G2006,'Raw Material'!$A$1:$J$1,0))))</f>
        <v/>
      </c>
      <c r="AK2006" s="13" t="str">
        <f t="shared" si="897"/>
        <v>YANLIŞRM</v>
      </c>
      <c r="AL2006" s="153" t="str">
        <f t="shared" si="898"/>
        <v/>
      </c>
    </row>
    <row r="2007" spans="1:38" ht="16.5" customHeight="1">
      <c r="A2007" s="162"/>
      <c r="B2007" s="168"/>
      <c r="C2007" s="169"/>
      <c r="D2007" s="156"/>
      <c r="E2007" s="156"/>
      <c r="F2007" s="175"/>
      <c r="G2007" s="181"/>
      <c r="H2007" s="182"/>
      <c r="I2007" s="182"/>
      <c r="J2007" s="182"/>
      <c r="K2007" s="32"/>
      <c r="L2007" s="179"/>
      <c r="M2007" s="179"/>
      <c r="N2007" s="81"/>
      <c r="O2007" s="185"/>
      <c r="P2007" s="103"/>
      <c r="Q2007" s="84" t="str">
        <f t="shared" si="899"/>
        <v/>
      </c>
      <c r="R2007" s="159"/>
      <c r="S2007" s="28" t="str" cm="1">
        <f t="array" aca="1" ref="S2007" ca="1">IF(INDIRECT("A"&amp;114+$U2007)&lt;&gt;"",114+$U2007,"")</f>
        <v/>
      </c>
      <c r="T2007" s="28" t="str">
        <f t="shared" ca="1" si="900"/>
        <v>$B</v>
      </c>
      <c r="U2007" s="29">
        <f t="shared" si="906"/>
        <v>1884</v>
      </c>
      <c r="V2007" s="29">
        <v>157.75000000001199</v>
      </c>
      <c r="W2007" s="29">
        <f t="shared" si="911"/>
        <v>157</v>
      </c>
      <c r="X2007" s="41" t="str" cm="1">
        <f t="array" aca="1" ref="X2007" ca="1">IFERROR(INDEX('PC&amp;PD'!$A$1:$AP$15,ROW('PC&amp;PD'!$A$15),MATCH(INDIRECT(T2007),'PC&amp;PD'!$A$1:$AP$1,0)),"")</f>
        <v/>
      </c>
      <c r="Z2007" s="155"/>
      <c r="AA2007" s="13" t="str">
        <f t="shared" si="896"/>
        <v/>
      </c>
      <c r="AB2007" s="155"/>
      <c r="AC2007" s="13" t="str">
        <f t="shared" ca="1" si="901"/>
        <v>$AB</v>
      </c>
      <c r="AD2007" s="13" t="str" cm="1">
        <f t="array" aca="1" ref="AD2007" ca="1">IFERROR(IF((LEFT(INDIRECT("$F"&amp;$S2007),4))="GOTS",IF($G2007="Organic","GOTS_Organic_raw",(IF($G2007="Responsible","GOTS_Responsible",(IF($G2007="No Attribute (Conventional)","GOTS_conventional",(IF($G2007="Recycled Pre/Post-Consumer","GOTS_pre_post",(IF($G2007="In-Conversion","GOTS_in_conversion",(IF($G2007="Sustainably Sourced","Sustainably_sourced",""))))))))))),IF($G2007="Organic","Organic",(IF($G2007="Responsible","Responsible",(IF($G2007="No Attribute (Conventional)","No_Attribute_Conventional",(IF($G2007="Recycled Pre/Post-Consumer","Recycled_Pre_Post_Consumer",(IF($G2007="In-Conversion","In_Conversion",(IF($G2007="Recycled Pre-Consumer","Recycled_Pre_Consumer",(IF($G2007="Recycled Post-Consumer","Recycled_Post_Consumer",(IF($G2007="Sustainably Sourced","Sustainably_sourced","")))))))))))))))),"")</f>
        <v/>
      </c>
      <c r="AE2007" s="13" t="e" cm="1">
        <f t="array" aca="1" ref="AE2007" ca="1">IF(INDIRECT("$F"&amp;$S2007)="","",IF(LEFT(INDIRECT("$F"&amp;$S2007),3)="GRS","GRS_RCS_RM",IF((LEFT(INDIRECT("$F"&amp;$S2007),3))="RCS","GRS_RCS_RM",IF(INDIRECT("$F"&amp;$S2007)="OCS (No Label)","OCS_Conversion_RM",IF(LEFT(INDIRECT("$F"&amp;$S2007),3)="OCS","OCS_RM",IF(RIGHT(INDIRECT("$F"&amp;$S2007),10)="conversion","GOTS_RM_conversion",IF((LEFT(INDIRECT("$F"&amp;$S2007),4))="GOTS","GOTS_RM","Responsible_RM")))))))</f>
        <v>#REF!</v>
      </c>
      <c r="AF2007" s="13" t="str" cm="1">
        <f t="array" aca="1" ref="AF2007" ca="1">IF($S2007="","",INDIRECT("$Z"&amp;$S2007))</f>
        <v/>
      </c>
      <c r="AG2007" s="155"/>
      <c r="AH2007" s="13" t="str" cm="1">
        <f t="array" aca="1" ref="AH2007" ca="1">IFERROR(INDIRECT("$ag"&amp;S2007),"")</f>
        <v/>
      </c>
      <c r="AI2007" s="13" t="e" cm="1">
        <f t="array" aca="1" ref="AI2007" ca="1">INDIRECT("O"&amp;S2006)</f>
        <v>#REF!</v>
      </c>
      <c r="AJ2007" s="13" t="str">
        <f>IF($I2007="","",INDEX('Raw Material'!$A$1:$J$75,MATCH(I2007,'Raw Material'!$A$1:$A$75,0),(MATCH(G2007,'Raw Material'!$A$1:$J$1,0))))</f>
        <v/>
      </c>
      <c r="AK2007" s="13" t="str">
        <f t="shared" si="897"/>
        <v>YANLIŞRM</v>
      </c>
      <c r="AL2007" s="153" t="str">
        <f t="shared" si="898"/>
        <v/>
      </c>
    </row>
    <row r="2008" spans="1:38" ht="16.5" customHeight="1">
      <c r="A2008" s="162"/>
      <c r="B2008" s="168"/>
      <c r="C2008" s="169"/>
      <c r="D2008" s="156"/>
      <c r="E2008" s="156"/>
      <c r="F2008" s="175"/>
      <c r="G2008" s="181"/>
      <c r="H2008" s="182"/>
      <c r="I2008" s="182"/>
      <c r="J2008" s="182"/>
      <c r="K2008" s="32"/>
      <c r="L2008" s="179"/>
      <c r="M2008" s="179"/>
      <c r="N2008" s="81"/>
      <c r="O2008" s="185"/>
      <c r="P2008" s="103"/>
      <c r="Q2008" s="84" t="str">
        <f t="shared" si="899"/>
        <v/>
      </c>
      <c r="R2008" s="159"/>
      <c r="S2008" s="28" t="str" cm="1">
        <f t="array" aca="1" ref="S2008" ca="1">IF(INDIRECT("A"&amp;114+$U2008)&lt;&gt;"",114+$U2008,"")</f>
        <v/>
      </c>
      <c r="T2008" s="28" t="str">
        <f t="shared" ca="1" si="900"/>
        <v>$B</v>
      </c>
      <c r="U2008" s="29">
        <f t="shared" si="906"/>
        <v>1884</v>
      </c>
      <c r="V2008" s="29">
        <v>157.83333333334599</v>
      </c>
      <c r="W2008" s="29">
        <f t="shared" si="911"/>
        <v>157</v>
      </c>
      <c r="X2008" s="41" t="str" cm="1">
        <f t="array" aca="1" ref="X2008" ca="1">IFERROR(INDEX('PC&amp;PD'!$A$1:$AP$15,ROW('PC&amp;PD'!$A$15),MATCH(INDIRECT(T2008),'PC&amp;PD'!$A$1:$AP$1,0)),"")</f>
        <v/>
      </c>
      <c r="Z2008" s="155"/>
      <c r="AA2008" s="13" t="str">
        <f t="shared" si="896"/>
        <v/>
      </c>
      <c r="AB2008" s="155"/>
      <c r="AC2008" s="13" t="str">
        <f t="shared" ca="1" si="901"/>
        <v>$AB</v>
      </c>
      <c r="AD2008" s="13" t="str" cm="1">
        <f t="array" aca="1" ref="AD2008" ca="1">IFERROR(IF((LEFT(INDIRECT("$F"&amp;$S2008),4))="GOTS",IF($G2008="Organic","GOTS_Organic_raw",(IF($G2008="Responsible","GOTS_Responsible",(IF($G2008="No Attribute (Conventional)","GOTS_conventional",(IF($G2008="Recycled Pre/Post-Consumer","GOTS_pre_post",(IF($G2008="In-Conversion","GOTS_in_conversion",(IF($G2008="Sustainably Sourced","Sustainably_sourced",""))))))))))),IF($G2008="Organic","Organic",(IF($G2008="Responsible","Responsible",(IF($G2008="No Attribute (Conventional)","No_Attribute_Conventional",(IF($G2008="Recycled Pre/Post-Consumer","Recycled_Pre_Post_Consumer",(IF($G2008="In-Conversion","In_Conversion",(IF($G2008="Recycled Pre-Consumer","Recycled_Pre_Consumer",(IF($G2008="Recycled Post-Consumer","Recycled_Post_Consumer",(IF($G2008="Sustainably Sourced","Sustainably_sourced","")))))))))))))))),"")</f>
        <v/>
      </c>
      <c r="AE2008" s="13" t="e" cm="1">
        <f t="array" aca="1" ref="AE2008" ca="1">IF(INDIRECT("$F"&amp;$S2008)="","",IF(LEFT(INDIRECT("$F"&amp;$S2008),3)="GRS","GRS_RCS_RM",IF((LEFT(INDIRECT("$F"&amp;$S2008),3))="RCS","GRS_RCS_RM",IF(INDIRECT("$F"&amp;$S2008)="OCS (No Label)","OCS_Conversion_RM",IF(LEFT(INDIRECT("$F"&amp;$S2008),3)="OCS","OCS_RM",IF(RIGHT(INDIRECT("$F"&amp;$S2008),10)="conversion","GOTS_RM_conversion",IF((LEFT(INDIRECT("$F"&amp;$S2008),4))="GOTS","GOTS_RM","Responsible_RM")))))))</f>
        <v>#REF!</v>
      </c>
      <c r="AF2008" s="13" t="str" cm="1">
        <f t="array" aca="1" ref="AF2008" ca="1">IF($S2008="","",INDIRECT("$Z"&amp;$S2008))</f>
        <v/>
      </c>
      <c r="AG2008" s="155"/>
      <c r="AH2008" s="13" t="str" cm="1">
        <f t="array" aca="1" ref="AH2008" ca="1">IFERROR(INDIRECT("$ag"&amp;S2008),"")</f>
        <v/>
      </c>
      <c r="AI2008" s="13" t="e" cm="1">
        <f t="array" aca="1" ref="AI2008" ca="1">INDIRECT("O"&amp;S2007)</f>
        <v>#REF!</v>
      </c>
      <c r="AJ2008" s="13" t="str">
        <f>IF($I2008="","",INDEX('Raw Material'!$A$1:$J$75,MATCH(I2008,'Raw Material'!$A$1:$A$75,0),(MATCH(G2008,'Raw Material'!$A$1:$J$1,0))))</f>
        <v/>
      </c>
      <c r="AK2008" s="13" t="str">
        <f t="shared" si="897"/>
        <v>YANLIŞRM</v>
      </c>
      <c r="AL2008" s="153" t="str">
        <f t="shared" si="898"/>
        <v/>
      </c>
    </row>
    <row r="2009" spans="1:38" ht="16.5" customHeight="1" thickBot="1">
      <c r="A2009" s="163"/>
      <c r="B2009" s="170"/>
      <c r="C2009" s="171"/>
      <c r="D2009" s="156"/>
      <c r="E2009" s="156"/>
      <c r="F2009" s="176"/>
      <c r="G2009" s="157"/>
      <c r="H2009" s="158"/>
      <c r="I2009" s="158"/>
      <c r="J2009" s="158"/>
      <c r="K2009" s="33"/>
      <c r="L2009" s="180"/>
      <c r="M2009" s="180"/>
      <c r="N2009" s="82"/>
      <c r="O2009" s="186"/>
      <c r="P2009" s="103"/>
      <c r="Q2009" s="84" t="str">
        <f t="shared" si="899"/>
        <v/>
      </c>
      <c r="R2009" s="159"/>
      <c r="S2009" s="28" t="str" cm="1">
        <f t="array" aca="1" ref="S2009" ca="1">IF(INDIRECT("A"&amp;114+$U2009)&lt;&gt;"",114+$U2009,"")</f>
        <v/>
      </c>
      <c r="T2009" s="28" t="str">
        <f t="shared" ca="1" si="900"/>
        <v>$B</v>
      </c>
      <c r="U2009" s="29">
        <f t="shared" si="906"/>
        <v>1884</v>
      </c>
      <c r="V2009" s="29">
        <v>157.91666666667899</v>
      </c>
      <c r="W2009" s="29">
        <f t="shared" si="911"/>
        <v>157</v>
      </c>
      <c r="X2009" s="41" t="str" cm="1">
        <f t="array" aca="1" ref="X2009" ca="1">IFERROR(INDEX('PC&amp;PD'!$A$1:$AP$15,ROW('PC&amp;PD'!$A$15),MATCH(INDIRECT(T2009),'PC&amp;PD'!$A$1:$AP$1,0)),"")</f>
        <v/>
      </c>
      <c r="Z2009" s="155"/>
      <c r="AA2009" s="13" t="str">
        <f t="shared" si="896"/>
        <v/>
      </c>
      <c r="AB2009" s="155"/>
      <c r="AC2009" s="13" t="str">
        <f t="shared" ca="1" si="901"/>
        <v>$AB</v>
      </c>
      <c r="AD2009" s="13" t="str" cm="1">
        <f t="array" aca="1" ref="AD2009" ca="1">IFERROR(IF((LEFT(INDIRECT("$F"&amp;$S2009),4))="GOTS",IF($G2009="Organic","GOTS_Organic_raw",(IF($G2009="Responsible","GOTS_Responsible",(IF($G2009="No Attribute (Conventional)","GOTS_conventional",(IF($G2009="Recycled Pre/Post-Consumer","GOTS_pre_post",(IF($G2009="In-Conversion","GOTS_in_conversion",(IF($G2009="Sustainably Sourced","Sustainably_sourced",""))))))))))),IF($G2009="Organic","Organic",(IF($G2009="Responsible","Responsible",(IF($G2009="No Attribute (Conventional)","No_Attribute_Conventional",(IF($G2009="Recycled Pre/Post-Consumer","Recycled_Pre_Post_Consumer",(IF($G2009="In-Conversion","In_Conversion",(IF($G2009="Recycled Pre-Consumer","Recycled_Pre_Consumer",(IF($G2009="Recycled Post-Consumer","Recycled_Post_Consumer",(IF($G2009="Sustainably Sourced","Sustainably_sourced","")))))))))))))))),"")</f>
        <v/>
      </c>
      <c r="AE2009" s="13" t="e" cm="1">
        <f t="array" aca="1" ref="AE2009" ca="1">IF(INDIRECT("$F"&amp;$S2009)="","",IF(LEFT(INDIRECT("$F"&amp;$S2009),3)="GRS","GRS_RCS_RM",IF((LEFT(INDIRECT("$F"&amp;$S2009),3))="RCS","GRS_RCS_RM",IF(INDIRECT("$F"&amp;$S2009)="OCS (No Label)","OCS_Conversion_RM",IF(LEFT(INDIRECT("$F"&amp;$S2009),3)="OCS","OCS_RM",IF(RIGHT(INDIRECT("$F"&amp;$S2009),10)="conversion","GOTS_RM_conversion",IF((LEFT(INDIRECT("$F"&amp;$S2009),4))="GOTS","GOTS_RM","Responsible_RM")))))))</f>
        <v>#REF!</v>
      </c>
      <c r="AF2009" s="13" t="str" cm="1">
        <f t="array" aca="1" ref="AF2009" ca="1">IF($S2009="","",INDIRECT("$Z"&amp;$S2009))</f>
        <v/>
      </c>
      <c r="AG2009" s="155"/>
      <c r="AH2009" s="13" t="str" cm="1">
        <f t="array" aca="1" ref="AH2009" ca="1">IFERROR(INDIRECT("$ag"&amp;S2009),"")</f>
        <v/>
      </c>
      <c r="AI2009" s="13" t="e" cm="1">
        <f t="array" aca="1" ref="AI2009" ca="1">INDIRECT("O"&amp;S2008)</f>
        <v>#REF!</v>
      </c>
      <c r="AJ2009" s="13" t="str">
        <f>IF($I2009="","",INDEX('Raw Material'!$A$1:$J$75,MATCH(I2009,'Raw Material'!$A$1:$A$75,0),(MATCH(G2009,'Raw Material'!$A$1:$J$1,0))))</f>
        <v/>
      </c>
      <c r="AK2009" s="13" t="str">
        <f t="shared" si="897"/>
        <v>YANLIŞRM</v>
      </c>
      <c r="AL2009" s="153" t="str">
        <f t="shared" si="898"/>
        <v/>
      </c>
    </row>
    <row r="2010" spans="1:38" ht="16.5" customHeight="1">
      <c r="A2010" s="160" t="str">
        <f>IF(B2010="","",COUNTA($B$114:$B2010))</f>
        <v/>
      </c>
      <c r="B2010" s="164"/>
      <c r="C2010" s="165"/>
      <c r="D2010" s="183"/>
      <c r="E2010" s="183"/>
      <c r="F2010" s="172"/>
      <c r="G2010" s="212"/>
      <c r="H2010" s="206"/>
      <c r="I2010" s="206"/>
      <c r="J2010" s="206"/>
      <c r="K2010" s="31"/>
      <c r="L2010" s="177" t="str">
        <f t="shared" ref="L2010" si="916">IF(R2010="","",LEFT(R2010,LEN(R2010)-2))</f>
        <v/>
      </c>
      <c r="M2010" s="177"/>
      <c r="N2010" s="80"/>
      <c r="O2010" s="184"/>
      <c r="P2010" s="103"/>
      <c r="Q2010" s="84" t="str">
        <f t="shared" si="899"/>
        <v/>
      </c>
      <c r="R2010" s="159" t="str">
        <f t="shared" ref="R2010" si="917">CONCATENATE($Q2010,Q2011,Q2012,Q2013,Q2014,Q2015,$Q2016,$Q2017,$Q2018,$Q2019,Q2020,Q2021)</f>
        <v/>
      </c>
      <c r="S2010" s="28" t="str" cm="1">
        <f t="array" aca="1" ref="S2010" ca="1">IF(INDIRECT("A"&amp;114+$U2010)&lt;&gt;"",114+$U2010,"")</f>
        <v/>
      </c>
      <c r="T2010" s="28" t="str">
        <f t="shared" ca="1" si="900"/>
        <v>$B</v>
      </c>
      <c r="U2010" s="29">
        <f t="shared" si="906"/>
        <v>1896</v>
      </c>
      <c r="V2010" s="29">
        <v>158.00000000001199</v>
      </c>
      <c r="W2010" s="29">
        <f t="shared" si="911"/>
        <v>158</v>
      </c>
      <c r="X2010" s="41" t="str" cm="1">
        <f t="array" aca="1" ref="X2010" ca="1">IFERROR(INDEX('PC&amp;PD'!$A$1:$AP$15,ROW('PC&amp;PD'!$A$15),MATCH(INDIRECT(T2010),'PC&amp;PD'!$A$1:$AP$1,0)),"")</f>
        <v/>
      </c>
      <c r="Z2010" s="155" t="str">
        <f t="shared" ref="Z2010" si="918">IFERROR(IF($F2010="OCS 100","OCS (OCS 100)",IF($F2010="OCS Blended","OCS (OCS Blended)",IF($F2010="OCS (No Label)","OCS (No Label)",IF($F2010="RCS 100","RCS (RCS 100)",IF($F2010="RCS Blended","RCS (RCS Blended)",IF($F2010="GRS","GRS (GRS)",IF($F2010="GRS (No Label)", "GRS (No Label)",IF($F2010="RDS","RDS (RDS)",IF($F2010="RWS","RWS (RWS)",IF($F2010="RAS","RAS (RAS)",IF($F2010="RMS","RMS (RMS)",IF($F2010="GOTS Organic","GOTS (Organic)",IF($F2010="GOTS Made with organic","GOTS (Made with Organic)",IF($F2010="GOTS Organic - in conversion","GOTS (Organic - In Conversion)",IF($F2010="GOTS Made with organic - in conversion","GOTS (Made with Organic - In Conversion)",""))))))))))))))),"")</f>
        <v/>
      </c>
      <c r="AA2010" s="13" t="str">
        <f t="shared" si="896"/>
        <v/>
      </c>
      <c r="AB2010" s="155" t="str">
        <f t="shared" ref="AB2010" si="919">IFERROR(IF($F2010="OCS 100", "OCS_100",IF($F2010="OCS Blended", "OCS_Blended",IF($F2010="OCS (No Label)", "OCS_No_Label",IF($F2010="RCS 100", "RCS_100",IF($F2010="RCS Blended","RCS_Blended",IF($F2010="GRS","GRS",IF($F2010="GRS (No Label)", "GRS_No_Label",IF($F2010="RDS","RDS",IF($F2010="RWS","RWS",IF($F2010="RMS","RMS",IF($F2010="GOTS Organic","GOTS_Organic",IF($F2010="GOTS Made with organic","GOTS_Made_with_organic",IF($F2010="GOTS Organic - in conversion","GOTS_Organic_in_Conversion",IF($F2010="GOTS Made with organic - in conversion","GOTS_Made_with_Organic_in_Conversion",IF($F2010="RAS","RAS",""))))))))))))))),"")</f>
        <v/>
      </c>
      <c r="AC2010" s="13" t="str">
        <f t="shared" ca="1" si="901"/>
        <v>$AB</v>
      </c>
      <c r="AD2010" s="13" t="str" cm="1">
        <f t="array" aca="1" ref="AD2010" ca="1">IFERROR(IF((LEFT(INDIRECT("$F"&amp;$S2010),4))="GOTS",IF($G2010="Organic","GOTS_Organic_raw",(IF($G2010="Responsible","GOTS_Responsible",(IF($G2010="No Attribute (Conventional)","GOTS_conventional",(IF($G2010="Recycled Pre/Post-Consumer","GOTS_pre_post",(IF($G2010="In-Conversion","GOTS_in_conversion",(IF($G2010="Sustainably Sourced","Sustainably_sourced",""))))))))))),IF($G2010="Organic","Organic",(IF($G2010="Responsible","Responsible",(IF($G2010="No Attribute (Conventional)","No_Attribute_Conventional",(IF($G2010="Recycled Pre/Post-Consumer","Recycled_Pre_Post_Consumer",(IF($G2010="In-Conversion","In_Conversion",(IF($G2010="Recycled Pre-Consumer","Recycled_Pre_Consumer",(IF($G2010="Recycled Post-Consumer","Recycled_Post_Consumer",(IF($G2010="Sustainably Sourced","Sustainably_sourced","")))))))))))))))),"")</f>
        <v/>
      </c>
      <c r="AE2010" s="13" t="e" cm="1">
        <f t="array" aca="1" ref="AE2010" ca="1">IF(INDIRECT("$F"&amp;$S2010)="","",IF(LEFT(INDIRECT("$F"&amp;$S2010),3)="GRS","GRS_RCS_RM",IF((LEFT(INDIRECT("$F"&amp;$S2010),3))="RCS","GRS_RCS_RM",IF(INDIRECT("$F"&amp;$S2010)="OCS (No Label)","OCS_Conversion_RM",IF(LEFT(INDIRECT("$F"&amp;$S2010),3)="OCS","OCS_RM",IF(RIGHT(INDIRECT("$F"&amp;$S2010),10)="conversion","GOTS_RM_conversion",IF((LEFT(INDIRECT("$F"&amp;$S2010),4))="GOTS","GOTS_RM","Responsible_RM")))))))</f>
        <v>#REF!</v>
      </c>
      <c r="AF2010" s="13" t="str" cm="1">
        <f t="array" aca="1" ref="AF2010" ca="1">IF($S2010="","",INDIRECT("$Z"&amp;$S2010))</f>
        <v/>
      </c>
      <c r="AG2010" s="155" t="str">
        <f t="shared" si="891"/>
        <v/>
      </c>
      <c r="AH2010" s="13" t="str" cm="1">
        <f t="array" aca="1" ref="AH2010" ca="1">IFERROR(INDIRECT("$ag"&amp;S2010),"")</f>
        <v/>
      </c>
      <c r="AI2010" s="13" t="e" cm="1">
        <f t="array" aca="1" ref="AI2010" ca="1">INDIRECT("O"&amp;S2009)</f>
        <v>#REF!</v>
      </c>
      <c r="AJ2010" s="13" t="str">
        <f>IF($I2010="","",INDEX('Raw Material'!$A$1:$J$75,MATCH(I2010,'Raw Material'!$A$1:$A$75,0),(MATCH(G2010,'Raw Material'!$A$1:$J$1,0))))</f>
        <v/>
      </c>
      <c r="AK2010" s="13" t="str">
        <f t="shared" si="897"/>
        <v>YANLIŞRM</v>
      </c>
      <c r="AL2010" s="153" t="str">
        <f t="shared" si="898"/>
        <v/>
      </c>
    </row>
    <row r="2011" spans="1:38" ht="16.5" customHeight="1">
      <c r="A2011" s="161"/>
      <c r="B2011" s="166"/>
      <c r="C2011" s="167"/>
      <c r="D2011" s="156"/>
      <c r="E2011" s="156"/>
      <c r="F2011" s="173"/>
      <c r="G2011" s="181"/>
      <c r="H2011" s="182"/>
      <c r="I2011" s="182"/>
      <c r="J2011" s="182"/>
      <c r="K2011" s="32"/>
      <c r="L2011" s="178"/>
      <c r="M2011" s="178"/>
      <c r="N2011" s="81"/>
      <c r="O2011" s="185"/>
      <c r="P2011" s="103"/>
      <c r="Q2011" s="84" t="str">
        <f t="shared" si="899"/>
        <v/>
      </c>
      <c r="R2011" s="159"/>
      <c r="S2011" s="28" t="str" cm="1">
        <f t="array" aca="1" ref="S2011" ca="1">IF(INDIRECT("A"&amp;114+$U2011)&lt;&gt;"",114+$U2011,"")</f>
        <v/>
      </c>
      <c r="T2011" s="28" t="str">
        <f t="shared" ca="1" si="900"/>
        <v>$B</v>
      </c>
      <c r="U2011" s="29">
        <f t="shared" si="906"/>
        <v>1896</v>
      </c>
      <c r="V2011" s="29">
        <v>158.08333333334599</v>
      </c>
      <c r="W2011" s="29">
        <f t="shared" si="911"/>
        <v>158</v>
      </c>
      <c r="X2011" s="41" t="str" cm="1">
        <f t="array" aca="1" ref="X2011" ca="1">IFERROR(INDEX('PC&amp;PD'!$A$1:$AP$15,ROW('PC&amp;PD'!$A$15),MATCH(INDIRECT(T2011),'PC&amp;PD'!$A$1:$AP$1,0)),"")</f>
        <v/>
      </c>
      <c r="Z2011" s="155"/>
      <c r="AA2011" s="13" t="str">
        <f t="shared" si="896"/>
        <v/>
      </c>
      <c r="AB2011" s="155"/>
      <c r="AC2011" s="13" t="str">
        <f t="shared" ca="1" si="901"/>
        <v>$AB</v>
      </c>
      <c r="AD2011" s="13" t="str" cm="1">
        <f t="array" aca="1" ref="AD2011" ca="1">IFERROR(IF((LEFT(INDIRECT("$F"&amp;$S2011),4))="GOTS",IF($G2011="Organic","GOTS_Organic_raw",(IF($G2011="Responsible","GOTS_Responsible",(IF($G2011="No Attribute (Conventional)","GOTS_conventional",(IF($G2011="Recycled Pre/Post-Consumer","GOTS_pre_post",(IF($G2011="In-Conversion","GOTS_in_conversion",(IF($G2011="Sustainably Sourced","Sustainably_sourced",""))))))))))),IF($G2011="Organic","Organic",(IF($G2011="Responsible","Responsible",(IF($G2011="No Attribute (Conventional)","No_Attribute_Conventional",(IF($G2011="Recycled Pre/Post-Consumer","Recycled_Pre_Post_Consumer",(IF($G2011="In-Conversion","In_Conversion",(IF($G2011="Recycled Pre-Consumer","Recycled_Pre_Consumer",(IF($G2011="Recycled Post-Consumer","Recycled_Post_Consumer",(IF($G2011="Sustainably Sourced","Sustainably_sourced","")))))))))))))))),"")</f>
        <v/>
      </c>
      <c r="AE2011" s="13" t="e" cm="1">
        <f t="array" aca="1" ref="AE2011" ca="1">IF(INDIRECT("$F"&amp;$S2011)="","",IF(LEFT(INDIRECT("$F"&amp;$S2011),3)="GRS","GRS_RCS_RM",IF((LEFT(INDIRECT("$F"&amp;$S2011),3))="RCS","GRS_RCS_RM",IF(INDIRECT("$F"&amp;$S2011)="OCS (No Label)","OCS_Conversion_RM",IF(LEFT(INDIRECT("$F"&amp;$S2011),3)="OCS","OCS_RM",IF(RIGHT(INDIRECT("$F"&amp;$S2011),10)="conversion","GOTS_RM_conversion",IF((LEFT(INDIRECT("$F"&amp;$S2011),4))="GOTS","GOTS_RM","Responsible_RM")))))))</f>
        <v>#REF!</v>
      </c>
      <c r="AF2011" s="13" t="str" cm="1">
        <f t="array" aca="1" ref="AF2011" ca="1">IF($S2011="","",INDIRECT("$Z"&amp;$S2011))</f>
        <v/>
      </c>
      <c r="AG2011" s="155"/>
      <c r="AH2011" s="13" t="str" cm="1">
        <f t="array" aca="1" ref="AH2011" ca="1">IFERROR(INDIRECT("$ag"&amp;S2011),"")</f>
        <v/>
      </c>
      <c r="AI2011" s="13" t="e" cm="1">
        <f t="array" aca="1" ref="AI2011" ca="1">INDIRECT("O"&amp;S2010)</f>
        <v>#REF!</v>
      </c>
      <c r="AJ2011" s="13" t="str">
        <f>IF($I2011="","",INDEX('Raw Material'!$A$1:$J$75,MATCH(I2011,'Raw Material'!$A$1:$A$75,0),(MATCH(G2011,'Raw Material'!$A$1:$J$1,0))))</f>
        <v/>
      </c>
      <c r="AK2011" s="13" t="str">
        <f t="shared" si="897"/>
        <v>YANLIŞRM</v>
      </c>
      <c r="AL2011" s="153" t="str">
        <f t="shared" si="898"/>
        <v/>
      </c>
    </row>
    <row r="2012" spans="1:38" ht="16.5" customHeight="1">
      <c r="A2012" s="161"/>
      <c r="B2012" s="166"/>
      <c r="C2012" s="167"/>
      <c r="D2012" s="156"/>
      <c r="E2012" s="156"/>
      <c r="F2012" s="173"/>
      <c r="G2012" s="181"/>
      <c r="H2012" s="182"/>
      <c r="I2012" s="182"/>
      <c r="J2012" s="182"/>
      <c r="K2012" s="32"/>
      <c r="L2012" s="178"/>
      <c r="M2012" s="178"/>
      <c r="N2012" s="81"/>
      <c r="O2012" s="185"/>
      <c r="P2012" s="103"/>
      <c r="Q2012" s="84" t="str">
        <f t="shared" si="899"/>
        <v/>
      </c>
      <c r="R2012" s="159"/>
      <c r="S2012" s="28" t="str" cm="1">
        <f t="array" aca="1" ref="S2012" ca="1">IF(INDIRECT("A"&amp;114+$U2012)&lt;&gt;"",114+$U2012,"")</f>
        <v/>
      </c>
      <c r="T2012" s="28" t="str">
        <f t="shared" ca="1" si="900"/>
        <v>$B</v>
      </c>
      <c r="U2012" s="29">
        <f t="shared" si="906"/>
        <v>1896</v>
      </c>
      <c r="V2012" s="29">
        <v>158.16666666667899</v>
      </c>
      <c r="W2012" s="29">
        <f t="shared" si="911"/>
        <v>158</v>
      </c>
      <c r="X2012" s="41" t="str" cm="1">
        <f t="array" aca="1" ref="X2012" ca="1">IFERROR(INDEX('PC&amp;PD'!$A$1:$AP$15,ROW('PC&amp;PD'!$A$15),MATCH(INDIRECT(T2012),'PC&amp;PD'!$A$1:$AP$1,0)),"")</f>
        <v/>
      </c>
      <c r="Z2012" s="155"/>
      <c r="AA2012" s="13" t="str">
        <f t="shared" si="896"/>
        <v/>
      </c>
      <c r="AB2012" s="155"/>
      <c r="AC2012" s="13" t="str">
        <f t="shared" ca="1" si="901"/>
        <v>$AB</v>
      </c>
      <c r="AD2012" s="13" t="str" cm="1">
        <f t="array" aca="1" ref="AD2012" ca="1">IFERROR(IF((LEFT(INDIRECT("$F"&amp;$S2012),4))="GOTS",IF($G2012="Organic","GOTS_Organic_raw",(IF($G2012="Responsible","GOTS_Responsible",(IF($G2012="No Attribute (Conventional)","GOTS_conventional",(IF($G2012="Recycled Pre/Post-Consumer","GOTS_pre_post",(IF($G2012="In-Conversion","GOTS_in_conversion",(IF($G2012="Sustainably Sourced","Sustainably_sourced",""))))))))))),IF($G2012="Organic","Organic",(IF($G2012="Responsible","Responsible",(IF($G2012="No Attribute (Conventional)","No_Attribute_Conventional",(IF($G2012="Recycled Pre/Post-Consumer","Recycled_Pre_Post_Consumer",(IF($G2012="In-Conversion","In_Conversion",(IF($G2012="Recycled Pre-Consumer","Recycled_Pre_Consumer",(IF($G2012="Recycled Post-Consumer","Recycled_Post_Consumer",(IF($G2012="Sustainably Sourced","Sustainably_sourced","")))))))))))))))),"")</f>
        <v/>
      </c>
      <c r="AE2012" s="13" t="e" cm="1">
        <f t="array" aca="1" ref="AE2012" ca="1">IF(INDIRECT("$F"&amp;$S2012)="","",IF(LEFT(INDIRECT("$F"&amp;$S2012),3)="GRS","GRS_RCS_RM",IF((LEFT(INDIRECT("$F"&amp;$S2012),3))="RCS","GRS_RCS_RM",IF(INDIRECT("$F"&amp;$S2012)="OCS (No Label)","OCS_Conversion_RM",IF(LEFT(INDIRECT("$F"&amp;$S2012),3)="OCS","OCS_RM",IF(RIGHT(INDIRECT("$F"&amp;$S2012),10)="conversion","GOTS_RM_conversion",IF((LEFT(INDIRECT("$F"&amp;$S2012),4))="GOTS","GOTS_RM","Responsible_RM")))))))</f>
        <v>#REF!</v>
      </c>
      <c r="AF2012" s="13" t="str" cm="1">
        <f t="array" aca="1" ref="AF2012" ca="1">IF($S2012="","",INDIRECT("$Z"&amp;$S2012))</f>
        <v/>
      </c>
      <c r="AG2012" s="155"/>
      <c r="AH2012" s="13" t="str" cm="1">
        <f t="array" aca="1" ref="AH2012" ca="1">IFERROR(INDIRECT("$ag"&amp;S2012),"")</f>
        <v/>
      </c>
      <c r="AI2012" s="13" t="e" cm="1">
        <f t="array" aca="1" ref="AI2012" ca="1">INDIRECT("O"&amp;S2011)</f>
        <v>#REF!</v>
      </c>
      <c r="AJ2012" s="13" t="str">
        <f>IF($I2012="","",INDEX('Raw Material'!$A$1:$J$75,MATCH(I2012,'Raw Material'!$A$1:$A$75,0),(MATCH(G2012,'Raw Material'!$A$1:$J$1,0))))</f>
        <v/>
      </c>
      <c r="AK2012" s="13" t="str">
        <f t="shared" si="897"/>
        <v>YANLIŞRM</v>
      </c>
      <c r="AL2012" s="153" t="str">
        <f t="shared" si="898"/>
        <v/>
      </c>
    </row>
    <row r="2013" spans="1:38" ht="16.5" customHeight="1">
      <c r="A2013" s="161"/>
      <c r="B2013" s="166"/>
      <c r="C2013" s="167"/>
      <c r="D2013" s="156"/>
      <c r="E2013" s="156"/>
      <c r="F2013" s="174"/>
      <c r="G2013" s="181"/>
      <c r="H2013" s="182"/>
      <c r="I2013" s="182"/>
      <c r="J2013" s="182"/>
      <c r="K2013" s="32"/>
      <c r="L2013" s="178"/>
      <c r="M2013" s="178"/>
      <c r="N2013" s="81"/>
      <c r="O2013" s="185"/>
      <c r="P2013" s="103"/>
      <c r="Q2013" s="84" t="str">
        <f t="shared" si="899"/>
        <v/>
      </c>
      <c r="R2013" s="159"/>
      <c r="S2013" s="28" t="str" cm="1">
        <f t="array" aca="1" ref="S2013" ca="1">IF(INDIRECT("A"&amp;114+$U2013)&lt;&gt;"",114+$U2013,"")</f>
        <v/>
      </c>
      <c r="T2013" s="28" t="str">
        <f t="shared" ca="1" si="900"/>
        <v>$B</v>
      </c>
      <c r="U2013" s="29">
        <f t="shared" si="906"/>
        <v>1896</v>
      </c>
      <c r="V2013" s="29">
        <v>158.25000000001199</v>
      </c>
      <c r="W2013" s="29">
        <f t="shared" si="911"/>
        <v>158</v>
      </c>
      <c r="X2013" s="41" t="str" cm="1">
        <f t="array" aca="1" ref="X2013" ca="1">IFERROR(INDEX('PC&amp;PD'!$A$1:$AP$15,ROW('PC&amp;PD'!$A$15),MATCH(INDIRECT(T2013),'PC&amp;PD'!$A$1:$AP$1,0)),"")</f>
        <v/>
      </c>
      <c r="Z2013" s="155"/>
      <c r="AA2013" s="13" t="str">
        <f t="shared" si="896"/>
        <v/>
      </c>
      <c r="AB2013" s="155"/>
      <c r="AC2013" s="13" t="str">
        <f t="shared" ca="1" si="901"/>
        <v>$AB</v>
      </c>
      <c r="AD2013" s="13" t="str" cm="1">
        <f t="array" aca="1" ref="AD2013" ca="1">IFERROR(IF((LEFT(INDIRECT("$F"&amp;$S2013),4))="GOTS",IF($G2013="Organic","GOTS_Organic_raw",(IF($G2013="Responsible","GOTS_Responsible",(IF($G2013="No Attribute (Conventional)","GOTS_conventional",(IF($G2013="Recycled Pre/Post-Consumer","GOTS_pre_post",(IF($G2013="In-Conversion","GOTS_in_conversion",(IF($G2013="Sustainably Sourced","Sustainably_sourced",""))))))))))),IF($G2013="Organic","Organic",(IF($G2013="Responsible","Responsible",(IF($G2013="No Attribute (Conventional)","No_Attribute_Conventional",(IF($G2013="Recycled Pre/Post-Consumer","Recycled_Pre_Post_Consumer",(IF($G2013="In-Conversion","In_Conversion",(IF($G2013="Recycled Pre-Consumer","Recycled_Pre_Consumer",(IF($G2013="Recycled Post-Consumer","Recycled_Post_Consumer",(IF($G2013="Sustainably Sourced","Sustainably_sourced","")))))))))))))))),"")</f>
        <v/>
      </c>
      <c r="AE2013" s="13" t="e" cm="1">
        <f t="array" aca="1" ref="AE2013" ca="1">IF(INDIRECT("$F"&amp;$S2013)="","",IF(LEFT(INDIRECT("$F"&amp;$S2013),3)="GRS","GRS_RCS_RM",IF((LEFT(INDIRECT("$F"&amp;$S2013),3))="RCS","GRS_RCS_RM",IF(INDIRECT("$F"&amp;$S2013)="OCS (No Label)","OCS_Conversion_RM",IF(LEFT(INDIRECT("$F"&amp;$S2013),3)="OCS","OCS_RM",IF(RIGHT(INDIRECT("$F"&amp;$S2013),10)="conversion","GOTS_RM_conversion",IF((LEFT(INDIRECT("$F"&amp;$S2013),4))="GOTS","GOTS_RM","Responsible_RM")))))))</f>
        <v>#REF!</v>
      </c>
      <c r="AF2013" s="13" t="str" cm="1">
        <f t="array" aca="1" ref="AF2013" ca="1">IF($S2013="","",INDIRECT("$Z"&amp;$S2013))</f>
        <v/>
      </c>
      <c r="AG2013" s="155"/>
      <c r="AH2013" s="13" t="str" cm="1">
        <f t="array" aca="1" ref="AH2013" ca="1">IFERROR(INDIRECT("$ag"&amp;S2013),"")</f>
        <v/>
      </c>
      <c r="AI2013" s="13" t="e" cm="1">
        <f t="array" aca="1" ref="AI2013" ca="1">INDIRECT("O"&amp;S2012)</f>
        <v>#REF!</v>
      </c>
      <c r="AJ2013" s="13" t="str">
        <f>IF($I2013="","",INDEX('Raw Material'!$A$1:$J$75,MATCH(I2013,'Raw Material'!$A$1:$A$75,0),(MATCH(G2013,'Raw Material'!$A$1:$J$1,0))))</f>
        <v/>
      </c>
      <c r="AK2013" s="13" t="str">
        <f t="shared" si="897"/>
        <v>YANLIŞRM</v>
      </c>
      <c r="AL2013" s="153" t="str">
        <f t="shared" si="898"/>
        <v/>
      </c>
    </row>
    <row r="2014" spans="1:38" ht="16.5" customHeight="1">
      <c r="A2014" s="161"/>
      <c r="B2014" s="166"/>
      <c r="C2014" s="167"/>
      <c r="D2014" s="156"/>
      <c r="E2014" s="156"/>
      <c r="F2014" s="174"/>
      <c r="G2014" s="181"/>
      <c r="H2014" s="182"/>
      <c r="I2014" s="182"/>
      <c r="J2014" s="182"/>
      <c r="K2014" s="32"/>
      <c r="L2014" s="178"/>
      <c r="M2014" s="178"/>
      <c r="N2014" s="81"/>
      <c r="O2014" s="185"/>
      <c r="P2014" s="103"/>
      <c r="Q2014" s="84" t="str">
        <f t="shared" si="899"/>
        <v/>
      </c>
      <c r="R2014" s="159"/>
      <c r="S2014" s="28" t="str" cm="1">
        <f t="array" aca="1" ref="S2014" ca="1">IF(INDIRECT("A"&amp;114+$U2014)&lt;&gt;"",114+$U2014,"")</f>
        <v/>
      </c>
      <c r="T2014" s="28" t="str">
        <f t="shared" ca="1" si="900"/>
        <v>$B</v>
      </c>
      <c r="U2014" s="29">
        <f t="shared" si="906"/>
        <v>1896</v>
      </c>
      <c r="V2014" s="29">
        <v>158.33333333334599</v>
      </c>
      <c r="W2014" s="29">
        <f t="shared" si="911"/>
        <v>158</v>
      </c>
      <c r="X2014" s="41" t="str" cm="1">
        <f t="array" aca="1" ref="X2014" ca="1">IFERROR(INDEX('PC&amp;PD'!$A$1:$AP$15,ROW('PC&amp;PD'!$A$15),MATCH(INDIRECT(T2014),'PC&amp;PD'!$A$1:$AP$1,0)),"")</f>
        <v/>
      </c>
      <c r="Z2014" s="155"/>
      <c r="AA2014" s="13" t="str">
        <f t="shared" si="896"/>
        <v/>
      </c>
      <c r="AB2014" s="155"/>
      <c r="AC2014" s="13" t="str">
        <f t="shared" ca="1" si="901"/>
        <v>$AB</v>
      </c>
      <c r="AD2014" s="13" t="str" cm="1">
        <f t="array" aca="1" ref="AD2014" ca="1">IFERROR(IF((LEFT(INDIRECT("$F"&amp;$S2014),4))="GOTS",IF($G2014="Organic","GOTS_Organic_raw",(IF($G2014="Responsible","GOTS_Responsible",(IF($G2014="No Attribute (Conventional)","GOTS_conventional",(IF($G2014="Recycled Pre/Post-Consumer","GOTS_pre_post",(IF($G2014="In-Conversion","GOTS_in_conversion",(IF($G2014="Sustainably Sourced","Sustainably_sourced",""))))))))))),IF($G2014="Organic","Organic",(IF($G2014="Responsible","Responsible",(IF($G2014="No Attribute (Conventional)","No_Attribute_Conventional",(IF($G2014="Recycled Pre/Post-Consumer","Recycled_Pre_Post_Consumer",(IF($G2014="In-Conversion","In_Conversion",(IF($G2014="Recycled Pre-Consumer","Recycled_Pre_Consumer",(IF($G2014="Recycled Post-Consumer","Recycled_Post_Consumer",(IF($G2014="Sustainably Sourced","Sustainably_sourced","")))))))))))))))),"")</f>
        <v/>
      </c>
      <c r="AE2014" s="13" t="e" cm="1">
        <f t="array" aca="1" ref="AE2014" ca="1">IF(INDIRECT("$F"&amp;$S2014)="","",IF(LEFT(INDIRECT("$F"&amp;$S2014),3)="GRS","GRS_RCS_RM",IF((LEFT(INDIRECT("$F"&amp;$S2014),3))="RCS","GRS_RCS_RM",IF(INDIRECT("$F"&amp;$S2014)="OCS (No Label)","OCS_Conversion_RM",IF(LEFT(INDIRECT("$F"&amp;$S2014),3)="OCS","OCS_RM",IF(RIGHT(INDIRECT("$F"&amp;$S2014),10)="conversion","GOTS_RM_conversion",IF((LEFT(INDIRECT("$F"&amp;$S2014),4))="GOTS","GOTS_RM","Responsible_RM")))))))</f>
        <v>#REF!</v>
      </c>
      <c r="AF2014" s="13" t="str" cm="1">
        <f t="array" aca="1" ref="AF2014" ca="1">IF($S2014="","",INDIRECT("$Z"&amp;$S2014))</f>
        <v/>
      </c>
      <c r="AG2014" s="155"/>
      <c r="AH2014" s="13" t="str" cm="1">
        <f t="array" aca="1" ref="AH2014" ca="1">IFERROR(INDIRECT("$ag"&amp;S2014),"")</f>
        <v/>
      </c>
      <c r="AI2014" s="13" t="e" cm="1">
        <f t="array" aca="1" ref="AI2014" ca="1">INDIRECT("O"&amp;S2013)</f>
        <v>#REF!</v>
      </c>
      <c r="AJ2014" s="13" t="str">
        <f>IF($I2014="","",INDEX('Raw Material'!$A$1:$J$75,MATCH(I2014,'Raw Material'!$A$1:$A$75,0),(MATCH(G2014,'Raw Material'!$A$1:$J$1,0))))</f>
        <v/>
      </c>
      <c r="AK2014" s="13" t="str">
        <f t="shared" si="897"/>
        <v>YANLIŞRM</v>
      </c>
      <c r="AL2014" s="153" t="str">
        <f t="shared" si="898"/>
        <v/>
      </c>
    </row>
    <row r="2015" spans="1:38" ht="16.5" customHeight="1">
      <c r="A2015" s="161"/>
      <c r="B2015" s="166"/>
      <c r="C2015" s="167"/>
      <c r="D2015" s="156"/>
      <c r="E2015" s="156"/>
      <c r="F2015" s="174"/>
      <c r="G2015" s="181"/>
      <c r="H2015" s="182"/>
      <c r="I2015" s="182"/>
      <c r="J2015" s="182"/>
      <c r="K2015" s="32"/>
      <c r="L2015" s="178"/>
      <c r="M2015" s="178"/>
      <c r="N2015" s="81"/>
      <c r="O2015" s="185"/>
      <c r="P2015" s="103"/>
      <c r="Q2015" s="84" t="str">
        <f t="shared" si="899"/>
        <v/>
      </c>
      <c r="R2015" s="159"/>
      <c r="S2015" s="28" t="str" cm="1">
        <f t="array" aca="1" ref="S2015" ca="1">IF(INDIRECT("A"&amp;114+$U2015)&lt;&gt;"",114+$U2015,"")</f>
        <v/>
      </c>
      <c r="T2015" s="28" t="str">
        <f t="shared" ca="1" si="900"/>
        <v>$B</v>
      </c>
      <c r="U2015" s="29">
        <f t="shared" si="906"/>
        <v>1896</v>
      </c>
      <c r="V2015" s="29">
        <v>158.41666666667899</v>
      </c>
      <c r="W2015" s="29">
        <f t="shared" si="911"/>
        <v>158</v>
      </c>
      <c r="X2015" s="41" t="str" cm="1">
        <f t="array" aca="1" ref="X2015" ca="1">IFERROR(INDEX('PC&amp;PD'!$A$1:$AP$15,ROW('PC&amp;PD'!$A$15),MATCH(INDIRECT(T2015),'PC&amp;PD'!$A$1:$AP$1,0)),"")</f>
        <v/>
      </c>
      <c r="Z2015" s="155"/>
      <c r="AA2015" s="13" t="str">
        <f t="shared" si="896"/>
        <v/>
      </c>
      <c r="AB2015" s="155"/>
      <c r="AC2015" s="13" t="str">
        <f t="shared" ca="1" si="901"/>
        <v>$AB</v>
      </c>
      <c r="AD2015" s="13" t="str" cm="1">
        <f t="array" aca="1" ref="AD2015" ca="1">IFERROR(IF((LEFT(INDIRECT("$F"&amp;$S2015),4))="GOTS",IF($G2015="Organic","GOTS_Organic_raw",(IF($G2015="Responsible","GOTS_Responsible",(IF($G2015="No Attribute (Conventional)","GOTS_conventional",(IF($G2015="Recycled Pre/Post-Consumer","GOTS_pre_post",(IF($G2015="In-Conversion","GOTS_in_conversion",(IF($G2015="Sustainably Sourced","Sustainably_sourced",""))))))))))),IF($G2015="Organic","Organic",(IF($G2015="Responsible","Responsible",(IF($G2015="No Attribute (Conventional)","No_Attribute_Conventional",(IF($G2015="Recycled Pre/Post-Consumer","Recycled_Pre_Post_Consumer",(IF($G2015="In-Conversion","In_Conversion",(IF($G2015="Recycled Pre-Consumer","Recycled_Pre_Consumer",(IF($G2015="Recycled Post-Consumer","Recycled_Post_Consumer",(IF($G2015="Sustainably Sourced","Sustainably_sourced","")))))))))))))))),"")</f>
        <v/>
      </c>
      <c r="AE2015" s="13" t="e" cm="1">
        <f t="array" aca="1" ref="AE2015" ca="1">IF(INDIRECT("$F"&amp;$S2015)="","",IF(LEFT(INDIRECT("$F"&amp;$S2015),3)="GRS","GRS_RCS_RM",IF((LEFT(INDIRECT("$F"&amp;$S2015),3))="RCS","GRS_RCS_RM",IF(INDIRECT("$F"&amp;$S2015)="OCS (No Label)","OCS_Conversion_RM",IF(LEFT(INDIRECT("$F"&amp;$S2015),3)="OCS","OCS_RM",IF(RIGHT(INDIRECT("$F"&amp;$S2015),10)="conversion","GOTS_RM_conversion",IF((LEFT(INDIRECT("$F"&amp;$S2015),4))="GOTS","GOTS_RM","Responsible_RM")))))))</f>
        <v>#REF!</v>
      </c>
      <c r="AF2015" s="13" t="str" cm="1">
        <f t="array" aca="1" ref="AF2015" ca="1">IF($S2015="","",INDIRECT("$Z"&amp;$S2015))</f>
        <v/>
      </c>
      <c r="AG2015" s="155"/>
      <c r="AH2015" s="13" t="str" cm="1">
        <f t="array" aca="1" ref="AH2015" ca="1">IFERROR(INDIRECT("$ag"&amp;S2015),"")</f>
        <v/>
      </c>
      <c r="AI2015" s="13" t="e" cm="1">
        <f t="array" aca="1" ref="AI2015" ca="1">INDIRECT("O"&amp;S2014)</f>
        <v>#REF!</v>
      </c>
      <c r="AJ2015" s="13" t="str">
        <f>IF($I2015="","",INDEX('Raw Material'!$A$1:$J$75,MATCH(I2015,'Raw Material'!$A$1:$A$75,0),(MATCH(G2015,'Raw Material'!$A$1:$J$1,0))))</f>
        <v/>
      </c>
      <c r="AK2015" s="13" t="str">
        <f t="shared" si="897"/>
        <v>YANLIŞRM</v>
      </c>
      <c r="AL2015" s="153" t="str">
        <f t="shared" si="898"/>
        <v/>
      </c>
    </row>
    <row r="2016" spans="1:38" ht="16.5" customHeight="1">
      <c r="A2016" s="162"/>
      <c r="B2016" s="168"/>
      <c r="C2016" s="169"/>
      <c r="D2016" s="156"/>
      <c r="E2016" s="156"/>
      <c r="F2016" s="175"/>
      <c r="G2016" s="181"/>
      <c r="H2016" s="182"/>
      <c r="I2016" s="182"/>
      <c r="J2016" s="182"/>
      <c r="K2016" s="32"/>
      <c r="L2016" s="179"/>
      <c r="M2016" s="179"/>
      <c r="N2016" s="81"/>
      <c r="O2016" s="185"/>
      <c r="P2016" s="103"/>
      <c r="Q2016" s="84" t="str">
        <f t="shared" si="899"/>
        <v/>
      </c>
      <c r="R2016" s="159"/>
      <c r="S2016" s="28" t="str" cm="1">
        <f t="array" aca="1" ref="S2016" ca="1">IF(INDIRECT("A"&amp;114+$U2016)&lt;&gt;"",114+$U2016,"")</f>
        <v/>
      </c>
      <c r="T2016" s="28" t="str">
        <f t="shared" ca="1" si="900"/>
        <v>$B</v>
      </c>
      <c r="U2016" s="29">
        <f t="shared" si="906"/>
        <v>1896</v>
      </c>
      <c r="V2016" s="29">
        <v>158.50000000001199</v>
      </c>
      <c r="W2016" s="29">
        <f t="shared" si="911"/>
        <v>158</v>
      </c>
      <c r="X2016" s="41" t="str" cm="1">
        <f t="array" aca="1" ref="X2016" ca="1">IFERROR(INDEX('PC&amp;PD'!$A$1:$AP$15,ROW('PC&amp;PD'!$A$15),MATCH(INDIRECT(T2016),'PC&amp;PD'!$A$1:$AP$1,0)),"")</f>
        <v/>
      </c>
      <c r="Z2016" s="155"/>
      <c r="AA2016" s="13" t="str">
        <f t="shared" si="896"/>
        <v/>
      </c>
      <c r="AB2016" s="155"/>
      <c r="AC2016" s="13" t="str">
        <f t="shared" ca="1" si="901"/>
        <v>$AB</v>
      </c>
      <c r="AD2016" s="13" t="str" cm="1">
        <f t="array" aca="1" ref="AD2016" ca="1">IFERROR(IF((LEFT(INDIRECT("$F"&amp;$S2016),4))="GOTS",IF($G2016="Organic","GOTS_Organic_raw",(IF($G2016="Responsible","GOTS_Responsible",(IF($G2016="No Attribute (Conventional)","GOTS_conventional",(IF($G2016="Recycled Pre/Post-Consumer","GOTS_pre_post",(IF($G2016="In-Conversion","GOTS_in_conversion",(IF($G2016="Sustainably Sourced","Sustainably_sourced",""))))))))))),IF($G2016="Organic","Organic",(IF($G2016="Responsible","Responsible",(IF($G2016="No Attribute (Conventional)","No_Attribute_Conventional",(IF($G2016="Recycled Pre/Post-Consumer","Recycled_Pre_Post_Consumer",(IF($G2016="In-Conversion","In_Conversion",(IF($G2016="Recycled Pre-Consumer","Recycled_Pre_Consumer",(IF($G2016="Recycled Post-Consumer","Recycled_Post_Consumer",(IF($G2016="Sustainably Sourced","Sustainably_sourced","")))))))))))))))),"")</f>
        <v/>
      </c>
      <c r="AE2016" s="13" t="e" cm="1">
        <f t="array" aca="1" ref="AE2016" ca="1">IF(INDIRECT("$F"&amp;$S2016)="","",IF(LEFT(INDIRECT("$F"&amp;$S2016),3)="GRS","GRS_RCS_RM",IF((LEFT(INDIRECT("$F"&amp;$S2016),3))="RCS","GRS_RCS_RM",IF(INDIRECT("$F"&amp;$S2016)="OCS (No Label)","OCS_Conversion_RM",IF(LEFT(INDIRECT("$F"&amp;$S2016),3)="OCS","OCS_RM",IF(RIGHT(INDIRECT("$F"&amp;$S2016),10)="conversion","GOTS_RM_conversion",IF((LEFT(INDIRECT("$F"&amp;$S2016),4))="GOTS","GOTS_RM","Responsible_RM")))))))</f>
        <v>#REF!</v>
      </c>
      <c r="AF2016" s="13" t="str" cm="1">
        <f t="array" aca="1" ref="AF2016" ca="1">IF($S2016="","",INDIRECT("$Z"&amp;$S2016))</f>
        <v/>
      </c>
      <c r="AG2016" s="155"/>
      <c r="AH2016" s="13" t="str" cm="1">
        <f t="array" aca="1" ref="AH2016" ca="1">IFERROR(INDIRECT("$ag"&amp;S2016),"")</f>
        <v/>
      </c>
      <c r="AI2016" s="13" t="e" cm="1">
        <f t="array" aca="1" ref="AI2016" ca="1">INDIRECT("O"&amp;S2015)</f>
        <v>#REF!</v>
      </c>
      <c r="AJ2016" s="13" t="str">
        <f>IF($I2016="","",INDEX('Raw Material'!$A$1:$J$75,MATCH(I2016,'Raw Material'!$A$1:$A$75,0),(MATCH(G2016,'Raw Material'!$A$1:$J$1,0))))</f>
        <v/>
      </c>
      <c r="AK2016" s="13" t="str">
        <f t="shared" si="897"/>
        <v>YANLIŞRM</v>
      </c>
      <c r="AL2016" s="153" t="str">
        <f t="shared" si="898"/>
        <v/>
      </c>
    </row>
    <row r="2017" spans="1:38" ht="16.5" customHeight="1">
      <c r="A2017" s="162"/>
      <c r="B2017" s="168"/>
      <c r="C2017" s="169"/>
      <c r="D2017" s="156"/>
      <c r="E2017" s="156"/>
      <c r="F2017" s="175"/>
      <c r="G2017" s="181"/>
      <c r="H2017" s="182"/>
      <c r="I2017" s="182"/>
      <c r="J2017" s="182"/>
      <c r="K2017" s="32"/>
      <c r="L2017" s="179"/>
      <c r="M2017" s="179"/>
      <c r="N2017" s="81"/>
      <c r="O2017" s="185"/>
      <c r="P2017" s="103"/>
      <c r="Q2017" s="84" t="str">
        <f t="shared" si="899"/>
        <v/>
      </c>
      <c r="R2017" s="159"/>
      <c r="S2017" s="28" t="str" cm="1">
        <f t="array" aca="1" ref="S2017" ca="1">IF(INDIRECT("A"&amp;114+$U2017)&lt;&gt;"",114+$U2017,"")</f>
        <v/>
      </c>
      <c r="T2017" s="28" t="str">
        <f t="shared" ca="1" si="900"/>
        <v>$B</v>
      </c>
      <c r="U2017" s="29">
        <f t="shared" si="906"/>
        <v>1896</v>
      </c>
      <c r="V2017" s="29">
        <v>158.58333333334599</v>
      </c>
      <c r="W2017" s="29">
        <f t="shared" si="911"/>
        <v>158</v>
      </c>
      <c r="X2017" s="41" t="str" cm="1">
        <f t="array" aca="1" ref="X2017" ca="1">IFERROR(INDEX('PC&amp;PD'!$A$1:$AP$15,ROW('PC&amp;PD'!$A$15),MATCH(INDIRECT(T2017),'PC&amp;PD'!$A$1:$AP$1,0)),"")</f>
        <v/>
      </c>
      <c r="Z2017" s="155"/>
      <c r="AA2017" s="13" t="str">
        <f t="shared" si="896"/>
        <v/>
      </c>
      <c r="AB2017" s="155"/>
      <c r="AC2017" s="13" t="str">
        <f t="shared" ca="1" si="901"/>
        <v>$AB</v>
      </c>
      <c r="AD2017" s="13" t="str" cm="1">
        <f t="array" aca="1" ref="AD2017" ca="1">IFERROR(IF((LEFT(INDIRECT("$F"&amp;$S2017),4))="GOTS",IF($G2017="Organic","GOTS_Organic_raw",(IF($G2017="Responsible","GOTS_Responsible",(IF($G2017="No Attribute (Conventional)","GOTS_conventional",(IF($G2017="Recycled Pre/Post-Consumer","GOTS_pre_post",(IF($G2017="In-Conversion","GOTS_in_conversion",(IF($G2017="Sustainably Sourced","Sustainably_sourced",""))))))))))),IF($G2017="Organic","Organic",(IF($G2017="Responsible","Responsible",(IF($G2017="No Attribute (Conventional)","No_Attribute_Conventional",(IF($G2017="Recycled Pre/Post-Consumer","Recycled_Pre_Post_Consumer",(IF($G2017="In-Conversion","In_Conversion",(IF($G2017="Recycled Pre-Consumer","Recycled_Pre_Consumer",(IF($G2017="Recycled Post-Consumer","Recycled_Post_Consumer",(IF($G2017="Sustainably Sourced","Sustainably_sourced","")))))))))))))))),"")</f>
        <v/>
      </c>
      <c r="AE2017" s="13" t="e" cm="1">
        <f t="array" aca="1" ref="AE2017" ca="1">IF(INDIRECT("$F"&amp;$S2017)="","",IF(LEFT(INDIRECT("$F"&amp;$S2017),3)="GRS","GRS_RCS_RM",IF((LEFT(INDIRECT("$F"&amp;$S2017),3))="RCS","GRS_RCS_RM",IF(INDIRECT("$F"&amp;$S2017)="OCS (No Label)","OCS_Conversion_RM",IF(LEFT(INDIRECT("$F"&amp;$S2017),3)="OCS","OCS_RM",IF(RIGHT(INDIRECT("$F"&amp;$S2017),10)="conversion","GOTS_RM_conversion",IF((LEFT(INDIRECT("$F"&amp;$S2017),4))="GOTS","GOTS_RM","Responsible_RM")))))))</f>
        <v>#REF!</v>
      </c>
      <c r="AF2017" s="13" t="str" cm="1">
        <f t="array" aca="1" ref="AF2017" ca="1">IF($S2017="","",INDIRECT("$Z"&amp;$S2017))</f>
        <v/>
      </c>
      <c r="AG2017" s="155"/>
      <c r="AH2017" s="13" t="str" cm="1">
        <f t="array" aca="1" ref="AH2017" ca="1">IFERROR(INDIRECT("$ag"&amp;S2017),"")</f>
        <v/>
      </c>
      <c r="AI2017" s="13" t="e" cm="1">
        <f t="array" aca="1" ref="AI2017" ca="1">INDIRECT("O"&amp;S2016)</f>
        <v>#REF!</v>
      </c>
      <c r="AJ2017" s="13" t="str">
        <f>IF($I2017="","",INDEX('Raw Material'!$A$1:$J$75,MATCH(I2017,'Raw Material'!$A$1:$A$75,0),(MATCH(G2017,'Raw Material'!$A$1:$J$1,0))))</f>
        <v/>
      </c>
      <c r="AK2017" s="13" t="str">
        <f t="shared" si="897"/>
        <v>YANLIŞRM</v>
      </c>
      <c r="AL2017" s="153" t="str">
        <f t="shared" si="898"/>
        <v/>
      </c>
    </row>
    <row r="2018" spans="1:38" ht="16.5" customHeight="1">
      <c r="A2018" s="162"/>
      <c r="B2018" s="168"/>
      <c r="C2018" s="169"/>
      <c r="D2018" s="156"/>
      <c r="E2018" s="156"/>
      <c r="F2018" s="175"/>
      <c r="G2018" s="181"/>
      <c r="H2018" s="182"/>
      <c r="I2018" s="182"/>
      <c r="J2018" s="182"/>
      <c r="K2018" s="32"/>
      <c r="L2018" s="179"/>
      <c r="M2018" s="179"/>
      <c r="N2018" s="81"/>
      <c r="O2018" s="185"/>
      <c r="P2018" s="103"/>
      <c r="Q2018" s="84" t="str">
        <f t="shared" si="899"/>
        <v/>
      </c>
      <c r="R2018" s="159"/>
      <c r="S2018" s="28" t="str" cm="1">
        <f t="array" aca="1" ref="S2018" ca="1">IF(INDIRECT("A"&amp;114+$U2018)&lt;&gt;"",114+$U2018,"")</f>
        <v/>
      </c>
      <c r="T2018" s="28" t="str">
        <f t="shared" ca="1" si="900"/>
        <v>$B</v>
      </c>
      <c r="U2018" s="29">
        <f t="shared" si="906"/>
        <v>1896</v>
      </c>
      <c r="V2018" s="29">
        <v>158.66666666667899</v>
      </c>
      <c r="W2018" s="29">
        <f t="shared" si="911"/>
        <v>158</v>
      </c>
      <c r="X2018" s="41" t="str" cm="1">
        <f t="array" aca="1" ref="X2018" ca="1">IFERROR(INDEX('PC&amp;PD'!$A$1:$AP$15,ROW('PC&amp;PD'!$A$15),MATCH(INDIRECT(T2018),'PC&amp;PD'!$A$1:$AP$1,0)),"")</f>
        <v/>
      </c>
      <c r="Z2018" s="155"/>
      <c r="AA2018" s="13" t="str">
        <f t="shared" si="896"/>
        <v/>
      </c>
      <c r="AB2018" s="155"/>
      <c r="AC2018" s="13" t="str">
        <f t="shared" ca="1" si="901"/>
        <v>$AB</v>
      </c>
      <c r="AD2018" s="13" t="str" cm="1">
        <f t="array" aca="1" ref="AD2018" ca="1">IFERROR(IF((LEFT(INDIRECT("$F"&amp;$S2018),4))="GOTS",IF($G2018="Organic","GOTS_Organic_raw",(IF($G2018="Responsible","GOTS_Responsible",(IF($G2018="No Attribute (Conventional)","GOTS_conventional",(IF($G2018="Recycled Pre/Post-Consumer","GOTS_pre_post",(IF($G2018="In-Conversion","GOTS_in_conversion",(IF($G2018="Sustainably Sourced","Sustainably_sourced",""))))))))))),IF($G2018="Organic","Organic",(IF($G2018="Responsible","Responsible",(IF($G2018="No Attribute (Conventional)","No_Attribute_Conventional",(IF($G2018="Recycled Pre/Post-Consumer","Recycled_Pre_Post_Consumer",(IF($G2018="In-Conversion","In_Conversion",(IF($G2018="Recycled Pre-Consumer","Recycled_Pre_Consumer",(IF($G2018="Recycled Post-Consumer","Recycled_Post_Consumer",(IF($G2018="Sustainably Sourced","Sustainably_sourced","")))))))))))))))),"")</f>
        <v/>
      </c>
      <c r="AE2018" s="13" t="e" cm="1">
        <f t="array" aca="1" ref="AE2018" ca="1">IF(INDIRECT("$F"&amp;$S2018)="","",IF(LEFT(INDIRECT("$F"&amp;$S2018),3)="GRS","GRS_RCS_RM",IF((LEFT(INDIRECT("$F"&amp;$S2018),3))="RCS","GRS_RCS_RM",IF(INDIRECT("$F"&amp;$S2018)="OCS (No Label)","OCS_Conversion_RM",IF(LEFT(INDIRECT("$F"&amp;$S2018),3)="OCS","OCS_RM",IF(RIGHT(INDIRECT("$F"&amp;$S2018),10)="conversion","GOTS_RM_conversion",IF((LEFT(INDIRECT("$F"&amp;$S2018),4))="GOTS","GOTS_RM","Responsible_RM")))))))</f>
        <v>#REF!</v>
      </c>
      <c r="AF2018" s="13" t="str" cm="1">
        <f t="array" aca="1" ref="AF2018" ca="1">IF($S2018="","",INDIRECT("$Z"&amp;$S2018))</f>
        <v/>
      </c>
      <c r="AG2018" s="155"/>
      <c r="AH2018" s="13" t="str" cm="1">
        <f t="array" aca="1" ref="AH2018" ca="1">IFERROR(INDIRECT("$ag"&amp;S2018),"")</f>
        <v/>
      </c>
      <c r="AI2018" s="13" t="e" cm="1">
        <f t="array" aca="1" ref="AI2018" ca="1">INDIRECT("O"&amp;S2017)</f>
        <v>#REF!</v>
      </c>
      <c r="AJ2018" s="13" t="str">
        <f>IF($I2018="","",INDEX('Raw Material'!$A$1:$J$75,MATCH(I2018,'Raw Material'!$A$1:$A$75,0),(MATCH(G2018,'Raw Material'!$A$1:$J$1,0))))</f>
        <v/>
      </c>
      <c r="AK2018" s="13" t="str">
        <f t="shared" si="897"/>
        <v>YANLIŞRM</v>
      </c>
      <c r="AL2018" s="153" t="str">
        <f t="shared" si="898"/>
        <v/>
      </c>
    </row>
    <row r="2019" spans="1:38" ht="16.5" customHeight="1">
      <c r="A2019" s="162"/>
      <c r="B2019" s="168"/>
      <c r="C2019" s="169"/>
      <c r="D2019" s="156"/>
      <c r="E2019" s="156"/>
      <c r="F2019" s="175"/>
      <c r="G2019" s="181"/>
      <c r="H2019" s="182"/>
      <c r="I2019" s="182"/>
      <c r="J2019" s="182"/>
      <c r="K2019" s="32"/>
      <c r="L2019" s="179"/>
      <c r="M2019" s="179"/>
      <c r="N2019" s="81"/>
      <c r="O2019" s="185"/>
      <c r="P2019" s="103"/>
      <c r="Q2019" s="84" t="str">
        <f t="shared" si="899"/>
        <v/>
      </c>
      <c r="R2019" s="159"/>
      <c r="S2019" s="28" t="str" cm="1">
        <f t="array" aca="1" ref="S2019" ca="1">IF(INDIRECT("A"&amp;114+$U2019)&lt;&gt;"",114+$U2019,"")</f>
        <v/>
      </c>
      <c r="T2019" s="28" t="str">
        <f t="shared" ca="1" si="900"/>
        <v>$B</v>
      </c>
      <c r="U2019" s="29">
        <f t="shared" si="906"/>
        <v>1896</v>
      </c>
      <c r="V2019" s="29">
        <v>158.75000000001199</v>
      </c>
      <c r="W2019" s="29">
        <f t="shared" si="911"/>
        <v>158</v>
      </c>
      <c r="X2019" s="41" t="str" cm="1">
        <f t="array" aca="1" ref="X2019" ca="1">IFERROR(INDEX('PC&amp;PD'!$A$1:$AP$15,ROW('PC&amp;PD'!$A$15),MATCH(INDIRECT(T2019),'PC&amp;PD'!$A$1:$AP$1,0)),"")</f>
        <v/>
      </c>
      <c r="Z2019" s="155"/>
      <c r="AA2019" s="13" t="str">
        <f t="shared" si="896"/>
        <v/>
      </c>
      <c r="AB2019" s="155"/>
      <c r="AC2019" s="13" t="str">
        <f t="shared" ca="1" si="901"/>
        <v>$AB</v>
      </c>
      <c r="AD2019" s="13" t="str" cm="1">
        <f t="array" aca="1" ref="AD2019" ca="1">IFERROR(IF((LEFT(INDIRECT("$F"&amp;$S2019),4))="GOTS",IF($G2019="Organic","GOTS_Organic_raw",(IF($G2019="Responsible","GOTS_Responsible",(IF($G2019="No Attribute (Conventional)","GOTS_conventional",(IF($G2019="Recycled Pre/Post-Consumer","GOTS_pre_post",(IF($G2019="In-Conversion","GOTS_in_conversion",(IF($G2019="Sustainably Sourced","Sustainably_sourced",""))))))))))),IF($G2019="Organic","Organic",(IF($G2019="Responsible","Responsible",(IF($G2019="No Attribute (Conventional)","No_Attribute_Conventional",(IF($G2019="Recycled Pre/Post-Consumer","Recycled_Pre_Post_Consumer",(IF($G2019="In-Conversion","In_Conversion",(IF($G2019="Recycled Pre-Consumer","Recycled_Pre_Consumer",(IF($G2019="Recycled Post-Consumer","Recycled_Post_Consumer",(IF($G2019="Sustainably Sourced","Sustainably_sourced","")))))))))))))))),"")</f>
        <v/>
      </c>
      <c r="AE2019" s="13" t="e" cm="1">
        <f t="array" aca="1" ref="AE2019" ca="1">IF(INDIRECT("$F"&amp;$S2019)="","",IF(LEFT(INDIRECT("$F"&amp;$S2019),3)="GRS","GRS_RCS_RM",IF((LEFT(INDIRECT("$F"&amp;$S2019),3))="RCS","GRS_RCS_RM",IF(INDIRECT("$F"&amp;$S2019)="OCS (No Label)","OCS_Conversion_RM",IF(LEFT(INDIRECT("$F"&amp;$S2019),3)="OCS","OCS_RM",IF(RIGHT(INDIRECT("$F"&amp;$S2019),10)="conversion","GOTS_RM_conversion",IF((LEFT(INDIRECT("$F"&amp;$S2019),4))="GOTS","GOTS_RM","Responsible_RM")))))))</f>
        <v>#REF!</v>
      </c>
      <c r="AF2019" s="13" t="str" cm="1">
        <f t="array" aca="1" ref="AF2019" ca="1">IF($S2019="","",INDIRECT("$Z"&amp;$S2019))</f>
        <v/>
      </c>
      <c r="AG2019" s="155"/>
      <c r="AH2019" s="13" t="str" cm="1">
        <f t="array" aca="1" ref="AH2019" ca="1">IFERROR(INDIRECT("$ag"&amp;S2019),"")</f>
        <v/>
      </c>
      <c r="AI2019" s="13" t="e" cm="1">
        <f t="array" aca="1" ref="AI2019" ca="1">INDIRECT("O"&amp;S2018)</f>
        <v>#REF!</v>
      </c>
      <c r="AJ2019" s="13" t="str">
        <f>IF($I2019="","",INDEX('Raw Material'!$A$1:$J$75,MATCH(I2019,'Raw Material'!$A$1:$A$75,0),(MATCH(G2019,'Raw Material'!$A$1:$J$1,0))))</f>
        <v/>
      </c>
      <c r="AK2019" s="13" t="str">
        <f t="shared" si="897"/>
        <v>YANLIŞRM</v>
      </c>
      <c r="AL2019" s="153" t="str">
        <f t="shared" si="898"/>
        <v/>
      </c>
    </row>
    <row r="2020" spans="1:38" ht="16.5" customHeight="1">
      <c r="A2020" s="162"/>
      <c r="B2020" s="168"/>
      <c r="C2020" s="169"/>
      <c r="D2020" s="156"/>
      <c r="E2020" s="156"/>
      <c r="F2020" s="175"/>
      <c r="G2020" s="181"/>
      <c r="H2020" s="182"/>
      <c r="I2020" s="182"/>
      <c r="J2020" s="182"/>
      <c r="K2020" s="32"/>
      <c r="L2020" s="179"/>
      <c r="M2020" s="179"/>
      <c r="N2020" s="81"/>
      <c r="O2020" s="185"/>
      <c r="P2020" s="103"/>
      <c r="Q2020" s="84" t="str">
        <f t="shared" si="899"/>
        <v/>
      </c>
      <c r="R2020" s="159"/>
      <c r="S2020" s="28" t="str" cm="1">
        <f t="array" aca="1" ref="S2020" ca="1">IF(INDIRECT("A"&amp;114+$U2020)&lt;&gt;"",114+$U2020,"")</f>
        <v/>
      </c>
      <c r="T2020" s="28" t="str">
        <f t="shared" ca="1" si="900"/>
        <v>$B</v>
      </c>
      <c r="U2020" s="29">
        <f t="shared" si="906"/>
        <v>1896</v>
      </c>
      <c r="V2020" s="29">
        <v>158.83333333334599</v>
      </c>
      <c r="W2020" s="29">
        <f t="shared" si="911"/>
        <v>158</v>
      </c>
      <c r="X2020" s="41" t="str" cm="1">
        <f t="array" aca="1" ref="X2020" ca="1">IFERROR(INDEX('PC&amp;PD'!$A$1:$AP$15,ROW('PC&amp;PD'!$A$15),MATCH(INDIRECT(T2020),'PC&amp;PD'!$A$1:$AP$1,0)),"")</f>
        <v/>
      </c>
      <c r="Z2020" s="155"/>
      <c r="AA2020" s="13" t="str">
        <f t="shared" si="896"/>
        <v/>
      </c>
      <c r="AB2020" s="155"/>
      <c r="AC2020" s="13" t="str">
        <f t="shared" ca="1" si="901"/>
        <v>$AB</v>
      </c>
      <c r="AD2020" s="13" t="str" cm="1">
        <f t="array" aca="1" ref="AD2020" ca="1">IFERROR(IF((LEFT(INDIRECT("$F"&amp;$S2020),4))="GOTS",IF($G2020="Organic","GOTS_Organic_raw",(IF($G2020="Responsible","GOTS_Responsible",(IF($G2020="No Attribute (Conventional)","GOTS_conventional",(IF($G2020="Recycled Pre/Post-Consumer","GOTS_pre_post",(IF($G2020="In-Conversion","GOTS_in_conversion",(IF($G2020="Sustainably Sourced","Sustainably_sourced",""))))))))))),IF($G2020="Organic","Organic",(IF($G2020="Responsible","Responsible",(IF($G2020="No Attribute (Conventional)","No_Attribute_Conventional",(IF($G2020="Recycled Pre/Post-Consumer","Recycled_Pre_Post_Consumer",(IF($G2020="In-Conversion","In_Conversion",(IF($G2020="Recycled Pre-Consumer","Recycled_Pre_Consumer",(IF($G2020="Recycled Post-Consumer","Recycled_Post_Consumer",(IF($G2020="Sustainably Sourced","Sustainably_sourced","")))))))))))))))),"")</f>
        <v/>
      </c>
      <c r="AE2020" s="13" t="e" cm="1">
        <f t="array" aca="1" ref="AE2020" ca="1">IF(INDIRECT("$F"&amp;$S2020)="","",IF(LEFT(INDIRECT("$F"&amp;$S2020),3)="GRS","GRS_RCS_RM",IF((LEFT(INDIRECT("$F"&amp;$S2020),3))="RCS","GRS_RCS_RM",IF(INDIRECT("$F"&amp;$S2020)="OCS (No Label)","OCS_Conversion_RM",IF(LEFT(INDIRECT("$F"&amp;$S2020),3)="OCS","OCS_RM",IF(RIGHT(INDIRECT("$F"&amp;$S2020),10)="conversion","GOTS_RM_conversion",IF((LEFT(INDIRECT("$F"&amp;$S2020),4))="GOTS","GOTS_RM","Responsible_RM")))))))</f>
        <v>#REF!</v>
      </c>
      <c r="AF2020" s="13" t="str" cm="1">
        <f t="array" aca="1" ref="AF2020" ca="1">IF($S2020="","",INDIRECT("$Z"&amp;$S2020))</f>
        <v/>
      </c>
      <c r="AG2020" s="155"/>
      <c r="AH2020" s="13" t="str" cm="1">
        <f t="array" aca="1" ref="AH2020" ca="1">IFERROR(INDIRECT("$ag"&amp;S2020),"")</f>
        <v/>
      </c>
      <c r="AI2020" s="13" t="e" cm="1">
        <f t="array" aca="1" ref="AI2020" ca="1">INDIRECT("O"&amp;S2019)</f>
        <v>#REF!</v>
      </c>
      <c r="AJ2020" s="13" t="str">
        <f>IF($I2020="","",INDEX('Raw Material'!$A$1:$J$75,MATCH(I2020,'Raw Material'!$A$1:$A$75,0),(MATCH(G2020,'Raw Material'!$A$1:$J$1,0))))</f>
        <v/>
      </c>
      <c r="AK2020" s="13" t="str">
        <f t="shared" si="897"/>
        <v>YANLIŞRM</v>
      </c>
      <c r="AL2020" s="153" t="str">
        <f t="shared" si="898"/>
        <v/>
      </c>
    </row>
    <row r="2021" spans="1:38" ht="16.5" customHeight="1" thickBot="1">
      <c r="A2021" s="163"/>
      <c r="B2021" s="170"/>
      <c r="C2021" s="171"/>
      <c r="D2021" s="156"/>
      <c r="E2021" s="156"/>
      <c r="F2021" s="176"/>
      <c r="G2021" s="157"/>
      <c r="H2021" s="158"/>
      <c r="I2021" s="158"/>
      <c r="J2021" s="158"/>
      <c r="K2021" s="33"/>
      <c r="L2021" s="180"/>
      <c r="M2021" s="180"/>
      <c r="N2021" s="82"/>
      <c r="O2021" s="186"/>
      <c r="P2021" s="103"/>
      <c r="Q2021" s="84" t="str">
        <f t="shared" si="899"/>
        <v/>
      </c>
      <c r="R2021" s="159"/>
      <c r="S2021" s="28" t="str" cm="1">
        <f t="array" aca="1" ref="S2021" ca="1">IF(INDIRECT("A"&amp;114+$U2021)&lt;&gt;"",114+$U2021,"")</f>
        <v/>
      </c>
      <c r="T2021" s="28" t="str">
        <f t="shared" ca="1" si="900"/>
        <v>$B</v>
      </c>
      <c r="U2021" s="29">
        <f t="shared" si="906"/>
        <v>1896</v>
      </c>
      <c r="V2021" s="29">
        <v>158.91666666667899</v>
      </c>
      <c r="W2021" s="29">
        <f t="shared" si="911"/>
        <v>158</v>
      </c>
      <c r="X2021" s="41" t="str" cm="1">
        <f t="array" aca="1" ref="X2021" ca="1">IFERROR(INDEX('PC&amp;PD'!$A$1:$AP$15,ROW('PC&amp;PD'!$A$15),MATCH(INDIRECT(T2021),'PC&amp;PD'!$A$1:$AP$1,0)),"")</f>
        <v/>
      </c>
      <c r="Z2021" s="155"/>
      <c r="AA2021" s="13" t="str">
        <f t="shared" si="896"/>
        <v/>
      </c>
      <c r="AB2021" s="155"/>
      <c r="AC2021" s="13" t="str">
        <f t="shared" ca="1" si="901"/>
        <v>$AB</v>
      </c>
      <c r="AD2021" s="13" t="str" cm="1">
        <f t="array" aca="1" ref="AD2021" ca="1">IFERROR(IF((LEFT(INDIRECT("$F"&amp;$S2021),4))="GOTS",IF($G2021="Organic","GOTS_Organic_raw",(IF($G2021="Responsible","GOTS_Responsible",(IF($G2021="No Attribute (Conventional)","GOTS_conventional",(IF($G2021="Recycled Pre/Post-Consumer","GOTS_pre_post",(IF($G2021="In-Conversion","GOTS_in_conversion",(IF($G2021="Sustainably Sourced","Sustainably_sourced",""))))))))))),IF($G2021="Organic","Organic",(IF($G2021="Responsible","Responsible",(IF($G2021="No Attribute (Conventional)","No_Attribute_Conventional",(IF($G2021="Recycled Pre/Post-Consumer","Recycled_Pre_Post_Consumer",(IF($G2021="In-Conversion","In_Conversion",(IF($G2021="Recycled Pre-Consumer","Recycled_Pre_Consumer",(IF($G2021="Recycled Post-Consumer","Recycled_Post_Consumer",(IF($G2021="Sustainably Sourced","Sustainably_sourced","")))))))))))))))),"")</f>
        <v/>
      </c>
      <c r="AE2021" s="13" t="e" cm="1">
        <f t="array" aca="1" ref="AE2021" ca="1">IF(INDIRECT("$F"&amp;$S2021)="","",IF(LEFT(INDIRECT("$F"&amp;$S2021),3)="GRS","GRS_RCS_RM",IF((LEFT(INDIRECT("$F"&amp;$S2021),3))="RCS","GRS_RCS_RM",IF(INDIRECT("$F"&amp;$S2021)="OCS (No Label)","OCS_Conversion_RM",IF(LEFT(INDIRECT("$F"&amp;$S2021),3)="OCS","OCS_RM",IF(RIGHT(INDIRECT("$F"&amp;$S2021),10)="conversion","GOTS_RM_conversion",IF((LEFT(INDIRECT("$F"&amp;$S2021),4))="GOTS","GOTS_RM","Responsible_RM")))))))</f>
        <v>#REF!</v>
      </c>
      <c r="AF2021" s="13" t="str" cm="1">
        <f t="array" aca="1" ref="AF2021" ca="1">IF($S2021="","",INDIRECT("$Z"&amp;$S2021))</f>
        <v/>
      </c>
      <c r="AG2021" s="155"/>
      <c r="AH2021" s="13" t="str" cm="1">
        <f t="array" aca="1" ref="AH2021" ca="1">IFERROR(INDIRECT("$ag"&amp;S2021),"")</f>
        <v/>
      </c>
      <c r="AI2021" s="13" t="e" cm="1">
        <f t="array" aca="1" ref="AI2021" ca="1">INDIRECT("O"&amp;S2020)</f>
        <v>#REF!</v>
      </c>
      <c r="AJ2021" s="13" t="str">
        <f>IF($I2021="","",INDEX('Raw Material'!$A$1:$J$75,MATCH(I2021,'Raw Material'!$A$1:$A$75,0),(MATCH(G2021,'Raw Material'!$A$1:$J$1,0))))</f>
        <v/>
      </c>
      <c r="AK2021" s="13" t="str">
        <f t="shared" si="897"/>
        <v>YANLIŞRM</v>
      </c>
      <c r="AL2021" s="153" t="str">
        <f t="shared" si="898"/>
        <v/>
      </c>
    </row>
    <row r="2022" spans="1:38" ht="16.5" customHeight="1">
      <c r="A2022" s="160" t="str">
        <f>IF(B2022="","",COUNTA($B$114:$B2022))</f>
        <v/>
      </c>
      <c r="B2022" s="164"/>
      <c r="C2022" s="165"/>
      <c r="D2022" s="183"/>
      <c r="E2022" s="183"/>
      <c r="F2022" s="172"/>
      <c r="G2022" s="212"/>
      <c r="H2022" s="206"/>
      <c r="I2022" s="206"/>
      <c r="J2022" s="206"/>
      <c r="K2022" s="31"/>
      <c r="L2022" s="177" t="str">
        <f t="shared" ref="L2022" si="920">IF(R2022="","",LEFT(R2022,LEN(R2022)-2))</f>
        <v/>
      </c>
      <c r="M2022" s="177"/>
      <c r="N2022" s="80"/>
      <c r="O2022" s="184"/>
      <c r="P2022" s="103"/>
      <c r="Q2022" s="84" t="str">
        <f t="shared" si="899"/>
        <v/>
      </c>
      <c r="R2022" s="159" t="str">
        <f t="shared" ref="R2022" si="921">CONCATENATE($Q2022,Q2023,Q2024,Q2025,Q2026,Q2027,$Q2028,$Q2029,$Q2030,$Q2031,Q2032,Q2033)</f>
        <v/>
      </c>
      <c r="S2022" s="28" t="str" cm="1">
        <f t="array" aca="1" ref="S2022" ca="1">IF(INDIRECT("A"&amp;114+$U2022)&lt;&gt;"",114+$U2022,"")</f>
        <v/>
      </c>
      <c r="T2022" s="28" t="str">
        <f t="shared" ca="1" si="900"/>
        <v>$B</v>
      </c>
      <c r="U2022" s="29">
        <f t="shared" si="906"/>
        <v>1908</v>
      </c>
      <c r="V2022" s="29">
        <v>159.00000000001199</v>
      </c>
      <c r="W2022" s="29">
        <f t="shared" si="911"/>
        <v>159</v>
      </c>
      <c r="X2022" s="41" t="str" cm="1">
        <f t="array" aca="1" ref="X2022" ca="1">IFERROR(INDEX('PC&amp;PD'!$A$1:$AP$15,ROW('PC&amp;PD'!$A$15),MATCH(INDIRECT(T2022),'PC&amp;PD'!$A$1:$AP$1,0)),"")</f>
        <v/>
      </c>
      <c r="Z2022" s="155" t="str">
        <f t="shared" ref="Z2022" si="922">IFERROR(IF($F2022="OCS 100","OCS (OCS 100)",IF($F2022="OCS Blended","OCS (OCS Blended)",IF($F2022="OCS (No Label)","OCS (No Label)",IF($F2022="RCS 100","RCS (RCS 100)",IF($F2022="RCS Blended","RCS (RCS Blended)",IF($F2022="GRS","GRS (GRS)",IF($F2022="GRS (No Label)", "GRS (No Label)",IF($F2022="RDS","RDS (RDS)",IF($F2022="RWS","RWS (RWS)",IF($F2022="RAS","RAS (RAS)",IF($F2022="RMS","RMS (RMS)",IF($F2022="GOTS Organic","GOTS (Organic)",IF($F2022="GOTS Made with organic","GOTS (Made with Organic)",IF($F2022="GOTS Organic - in conversion","GOTS (Organic - In Conversion)",IF($F2022="GOTS Made with organic - in conversion","GOTS (Made with Organic - In Conversion)",""))))))))))))))),"")</f>
        <v/>
      </c>
      <c r="AA2022" s="13" t="str">
        <f t="shared" si="896"/>
        <v/>
      </c>
      <c r="AB2022" s="155" t="str">
        <f t="shared" ref="AB2022" si="923">IFERROR(IF($F2022="OCS 100", "OCS_100",IF($F2022="OCS Blended", "OCS_Blended",IF($F2022="OCS (No Label)", "OCS_No_Label",IF($F2022="RCS 100", "RCS_100",IF($F2022="RCS Blended","RCS_Blended",IF($F2022="GRS","GRS",IF($F2022="GRS (No Label)", "GRS_No_Label",IF($F2022="RDS","RDS",IF($F2022="RWS","RWS",IF($F2022="RMS","RMS",IF($F2022="GOTS Organic","GOTS_Organic",IF($F2022="GOTS Made with organic","GOTS_Made_with_organic",IF($F2022="GOTS Organic - in conversion","GOTS_Organic_in_Conversion",IF($F2022="GOTS Made with organic - in conversion","GOTS_Made_with_Organic_in_Conversion",IF($F2022="RAS","RAS",""))))))))))))))),"")</f>
        <v/>
      </c>
      <c r="AC2022" s="13" t="str">
        <f t="shared" ca="1" si="901"/>
        <v>$AB</v>
      </c>
      <c r="AD2022" s="13" t="str" cm="1">
        <f t="array" aca="1" ref="AD2022" ca="1">IFERROR(IF((LEFT(INDIRECT("$F"&amp;$S2022),4))="GOTS",IF($G2022="Organic","GOTS_Organic_raw",(IF($G2022="Responsible","GOTS_Responsible",(IF($G2022="No Attribute (Conventional)","GOTS_conventional",(IF($G2022="Recycled Pre/Post-Consumer","GOTS_pre_post",(IF($G2022="In-Conversion","GOTS_in_conversion",(IF($G2022="Sustainably Sourced","Sustainably_sourced",""))))))))))),IF($G2022="Organic","Organic",(IF($G2022="Responsible","Responsible",(IF($G2022="No Attribute (Conventional)","No_Attribute_Conventional",(IF($G2022="Recycled Pre/Post-Consumer","Recycled_Pre_Post_Consumer",(IF($G2022="In-Conversion","In_Conversion",(IF($G2022="Recycled Pre-Consumer","Recycled_Pre_Consumer",(IF($G2022="Recycled Post-Consumer","Recycled_Post_Consumer",(IF($G2022="Sustainably Sourced","Sustainably_sourced","")))))))))))))))),"")</f>
        <v/>
      </c>
      <c r="AE2022" s="13" t="e" cm="1">
        <f t="array" aca="1" ref="AE2022" ca="1">IF(INDIRECT("$F"&amp;$S2022)="","",IF(LEFT(INDIRECT("$F"&amp;$S2022),3)="GRS","GRS_RCS_RM",IF((LEFT(INDIRECT("$F"&amp;$S2022),3))="RCS","GRS_RCS_RM",IF(INDIRECT("$F"&amp;$S2022)="OCS (No Label)","OCS_Conversion_RM",IF(LEFT(INDIRECT("$F"&amp;$S2022),3)="OCS","OCS_RM",IF(RIGHT(INDIRECT("$F"&amp;$S2022),10)="conversion","GOTS_RM_conversion",IF((LEFT(INDIRECT("$F"&amp;$S2022),4))="GOTS","GOTS_RM","Responsible_RM")))))))</f>
        <v>#REF!</v>
      </c>
      <c r="AF2022" s="13" t="str" cm="1">
        <f t="array" aca="1" ref="AF2022" ca="1">IF($S2022="","",INDIRECT("$Z"&amp;$S2022))</f>
        <v/>
      </c>
      <c r="AG2022" s="155" t="str">
        <f t="shared" ref="AG2022:AG2082" si="924">IF(AND(Y2022="",Y2023="",Y2024="",Y2025="",Y2026="",Y2027="",Y2028="",Y2029="",Y2030="",Y2031="",Y2032="",Y2033=""),"",CONCATENATE(Y2022&amp;", "&amp;Y2023&amp;", "&amp;Y2024&amp;", "&amp;Y2025&amp;", "&amp;Y2026&amp;", "&amp;Y2027&amp;", "&amp;Y2028&amp;", "&amp;Y2029&amp;", "&amp;Y2030&amp;", "&amp;Y2031&amp;", "&amp;Y2032&amp;", "&amp;Y2033))</f>
        <v/>
      </c>
      <c r="AH2022" s="13" t="str" cm="1">
        <f t="array" aca="1" ref="AH2022" ca="1">IFERROR(INDIRECT("$ag"&amp;S2022),"")</f>
        <v/>
      </c>
      <c r="AI2022" s="13" t="e" cm="1">
        <f t="array" aca="1" ref="AI2022" ca="1">INDIRECT("O"&amp;S2021)</f>
        <v>#REF!</v>
      </c>
      <c r="AJ2022" s="13" t="str">
        <f>IF($I2022="","",INDEX('Raw Material'!$A$1:$J$75,MATCH(I2022,'Raw Material'!$A$1:$A$75,0),(MATCH(G2022,'Raw Material'!$A$1:$J$1,0))))</f>
        <v/>
      </c>
      <c r="AK2022" s="13" t="str">
        <f t="shared" si="897"/>
        <v>YANLIŞRM</v>
      </c>
      <c r="AL2022" s="153" t="str">
        <f t="shared" si="898"/>
        <v/>
      </c>
    </row>
    <row r="2023" spans="1:38" ht="16.5" customHeight="1">
      <c r="A2023" s="161"/>
      <c r="B2023" s="166"/>
      <c r="C2023" s="167"/>
      <c r="D2023" s="156"/>
      <c r="E2023" s="156"/>
      <c r="F2023" s="173"/>
      <c r="G2023" s="181"/>
      <c r="H2023" s="182"/>
      <c r="I2023" s="182"/>
      <c r="J2023" s="182"/>
      <c r="K2023" s="32"/>
      <c r="L2023" s="178"/>
      <c r="M2023" s="178"/>
      <c r="N2023" s="81"/>
      <c r="O2023" s="185"/>
      <c r="P2023" s="103"/>
      <c r="Q2023" s="84" t="str">
        <f t="shared" si="899"/>
        <v/>
      </c>
      <c r="R2023" s="159"/>
      <c r="S2023" s="28" t="str" cm="1">
        <f t="array" aca="1" ref="S2023" ca="1">IF(INDIRECT("A"&amp;114+$U2023)&lt;&gt;"",114+$U2023,"")</f>
        <v/>
      </c>
      <c r="T2023" s="28" t="str">
        <f t="shared" ca="1" si="900"/>
        <v>$B</v>
      </c>
      <c r="U2023" s="29">
        <f t="shared" si="906"/>
        <v>1908</v>
      </c>
      <c r="V2023" s="29">
        <v>159.08333333334599</v>
      </c>
      <c r="W2023" s="29">
        <f t="shared" si="911"/>
        <v>159</v>
      </c>
      <c r="X2023" s="41" t="str" cm="1">
        <f t="array" aca="1" ref="X2023" ca="1">IFERROR(INDEX('PC&amp;PD'!$A$1:$AP$15,ROW('PC&amp;PD'!$A$15),MATCH(INDIRECT(T2023),'PC&amp;PD'!$A$1:$AP$1,0)),"")</f>
        <v/>
      </c>
      <c r="Z2023" s="155"/>
      <c r="AA2023" s="13" t="str">
        <f t="shared" si="896"/>
        <v/>
      </c>
      <c r="AB2023" s="155"/>
      <c r="AC2023" s="13" t="str">
        <f t="shared" ca="1" si="901"/>
        <v>$AB</v>
      </c>
      <c r="AD2023" s="13" t="str" cm="1">
        <f t="array" aca="1" ref="AD2023" ca="1">IFERROR(IF((LEFT(INDIRECT("$F"&amp;$S2023),4))="GOTS",IF($G2023="Organic","GOTS_Organic_raw",(IF($G2023="Responsible","GOTS_Responsible",(IF($G2023="No Attribute (Conventional)","GOTS_conventional",(IF($G2023="Recycled Pre/Post-Consumer","GOTS_pre_post",(IF($G2023="In-Conversion","GOTS_in_conversion",(IF($G2023="Sustainably Sourced","Sustainably_sourced",""))))))))))),IF($G2023="Organic","Organic",(IF($G2023="Responsible","Responsible",(IF($G2023="No Attribute (Conventional)","No_Attribute_Conventional",(IF($G2023="Recycled Pre/Post-Consumer","Recycled_Pre_Post_Consumer",(IF($G2023="In-Conversion","In_Conversion",(IF($G2023="Recycled Pre-Consumer","Recycled_Pre_Consumer",(IF($G2023="Recycled Post-Consumer","Recycled_Post_Consumer",(IF($G2023="Sustainably Sourced","Sustainably_sourced","")))))))))))))))),"")</f>
        <v/>
      </c>
      <c r="AE2023" s="13" t="e" cm="1">
        <f t="array" aca="1" ref="AE2023" ca="1">IF(INDIRECT("$F"&amp;$S2023)="","",IF(LEFT(INDIRECT("$F"&amp;$S2023),3)="GRS","GRS_RCS_RM",IF((LEFT(INDIRECT("$F"&amp;$S2023),3))="RCS","GRS_RCS_RM",IF(INDIRECT("$F"&amp;$S2023)="OCS (No Label)","OCS_Conversion_RM",IF(LEFT(INDIRECT("$F"&amp;$S2023),3)="OCS","OCS_RM",IF(RIGHT(INDIRECT("$F"&amp;$S2023),10)="conversion","GOTS_RM_conversion",IF((LEFT(INDIRECT("$F"&amp;$S2023),4))="GOTS","GOTS_RM","Responsible_RM")))))))</f>
        <v>#REF!</v>
      </c>
      <c r="AF2023" s="13" t="str" cm="1">
        <f t="array" aca="1" ref="AF2023" ca="1">IF($S2023="","",INDIRECT("$Z"&amp;$S2023))</f>
        <v/>
      </c>
      <c r="AG2023" s="155"/>
      <c r="AH2023" s="13" t="str" cm="1">
        <f t="array" aca="1" ref="AH2023" ca="1">IFERROR(INDIRECT("$ag"&amp;S2023),"")</f>
        <v/>
      </c>
      <c r="AI2023" s="13" t="e" cm="1">
        <f t="array" aca="1" ref="AI2023" ca="1">INDIRECT("O"&amp;S2022)</f>
        <v>#REF!</v>
      </c>
      <c r="AJ2023" s="13" t="str">
        <f>IF($I2023="","",INDEX('Raw Material'!$A$1:$J$75,MATCH(I2023,'Raw Material'!$A$1:$A$75,0),(MATCH(G2023,'Raw Material'!$A$1:$J$1,0))))</f>
        <v/>
      </c>
      <c r="AK2023" s="13" t="str">
        <f t="shared" si="897"/>
        <v>YANLIŞRM</v>
      </c>
      <c r="AL2023" s="153" t="str">
        <f t="shared" si="898"/>
        <v/>
      </c>
    </row>
    <row r="2024" spans="1:38" ht="16.5" customHeight="1">
      <c r="A2024" s="161"/>
      <c r="B2024" s="166"/>
      <c r="C2024" s="167"/>
      <c r="D2024" s="156"/>
      <c r="E2024" s="156"/>
      <c r="F2024" s="173"/>
      <c r="G2024" s="181"/>
      <c r="H2024" s="182"/>
      <c r="I2024" s="182"/>
      <c r="J2024" s="182"/>
      <c r="K2024" s="32"/>
      <c r="L2024" s="178"/>
      <c r="M2024" s="178"/>
      <c r="N2024" s="81"/>
      <c r="O2024" s="185"/>
      <c r="P2024" s="103"/>
      <c r="Q2024" s="84" t="str">
        <f t="shared" si="899"/>
        <v/>
      </c>
      <c r="R2024" s="159"/>
      <c r="S2024" s="28" t="str" cm="1">
        <f t="array" aca="1" ref="S2024" ca="1">IF(INDIRECT("A"&amp;114+$U2024)&lt;&gt;"",114+$U2024,"")</f>
        <v/>
      </c>
      <c r="T2024" s="28" t="str">
        <f t="shared" ca="1" si="900"/>
        <v>$B</v>
      </c>
      <c r="U2024" s="29">
        <f t="shared" si="906"/>
        <v>1908</v>
      </c>
      <c r="V2024" s="29">
        <v>159.16666666667899</v>
      </c>
      <c r="W2024" s="29">
        <f t="shared" si="911"/>
        <v>159</v>
      </c>
      <c r="X2024" s="41" t="str" cm="1">
        <f t="array" aca="1" ref="X2024" ca="1">IFERROR(INDEX('PC&amp;PD'!$A$1:$AP$15,ROW('PC&amp;PD'!$A$15),MATCH(INDIRECT(T2024),'PC&amp;PD'!$A$1:$AP$1,0)),"")</f>
        <v/>
      </c>
      <c r="Z2024" s="155"/>
      <c r="AA2024" s="13" t="str">
        <f t="shared" si="896"/>
        <v/>
      </c>
      <c r="AB2024" s="155"/>
      <c r="AC2024" s="13" t="str">
        <f t="shared" ca="1" si="901"/>
        <v>$AB</v>
      </c>
      <c r="AD2024" s="13" t="str" cm="1">
        <f t="array" aca="1" ref="AD2024" ca="1">IFERROR(IF((LEFT(INDIRECT("$F"&amp;$S2024),4))="GOTS",IF($G2024="Organic","GOTS_Organic_raw",(IF($G2024="Responsible","GOTS_Responsible",(IF($G2024="No Attribute (Conventional)","GOTS_conventional",(IF($G2024="Recycled Pre/Post-Consumer","GOTS_pre_post",(IF($G2024="In-Conversion","GOTS_in_conversion",(IF($G2024="Sustainably Sourced","Sustainably_sourced",""))))))))))),IF($G2024="Organic","Organic",(IF($G2024="Responsible","Responsible",(IF($G2024="No Attribute (Conventional)","No_Attribute_Conventional",(IF($G2024="Recycled Pre/Post-Consumer","Recycled_Pre_Post_Consumer",(IF($G2024="In-Conversion","In_Conversion",(IF($G2024="Recycled Pre-Consumer","Recycled_Pre_Consumer",(IF($G2024="Recycled Post-Consumer","Recycled_Post_Consumer",(IF($G2024="Sustainably Sourced","Sustainably_sourced","")))))))))))))))),"")</f>
        <v/>
      </c>
      <c r="AE2024" s="13" t="e" cm="1">
        <f t="array" aca="1" ref="AE2024" ca="1">IF(INDIRECT("$F"&amp;$S2024)="","",IF(LEFT(INDIRECT("$F"&amp;$S2024),3)="GRS","GRS_RCS_RM",IF((LEFT(INDIRECT("$F"&amp;$S2024),3))="RCS","GRS_RCS_RM",IF(INDIRECT("$F"&amp;$S2024)="OCS (No Label)","OCS_Conversion_RM",IF(LEFT(INDIRECT("$F"&amp;$S2024),3)="OCS","OCS_RM",IF(RIGHT(INDIRECT("$F"&amp;$S2024),10)="conversion","GOTS_RM_conversion",IF((LEFT(INDIRECT("$F"&amp;$S2024),4))="GOTS","GOTS_RM","Responsible_RM")))))))</f>
        <v>#REF!</v>
      </c>
      <c r="AF2024" s="13" t="str" cm="1">
        <f t="array" aca="1" ref="AF2024" ca="1">IF($S2024="","",INDIRECT("$Z"&amp;$S2024))</f>
        <v/>
      </c>
      <c r="AG2024" s="155"/>
      <c r="AH2024" s="13" t="str" cm="1">
        <f t="array" aca="1" ref="AH2024" ca="1">IFERROR(INDIRECT("$ag"&amp;S2024),"")</f>
        <v/>
      </c>
      <c r="AI2024" s="13" t="e" cm="1">
        <f t="array" aca="1" ref="AI2024" ca="1">INDIRECT("O"&amp;S2023)</f>
        <v>#REF!</v>
      </c>
      <c r="AJ2024" s="13" t="str">
        <f>IF($I2024="","",INDEX('Raw Material'!$A$1:$J$75,MATCH(I2024,'Raw Material'!$A$1:$A$75,0),(MATCH(G2024,'Raw Material'!$A$1:$J$1,0))))</f>
        <v/>
      </c>
      <c r="AK2024" s="13" t="str">
        <f t="shared" si="897"/>
        <v>YANLIŞRM</v>
      </c>
      <c r="AL2024" s="153" t="str">
        <f t="shared" si="898"/>
        <v/>
      </c>
    </row>
    <row r="2025" spans="1:38" ht="16.5" customHeight="1">
      <c r="A2025" s="161"/>
      <c r="B2025" s="166"/>
      <c r="C2025" s="167"/>
      <c r="D2025" s="156"/>
      <c r="E2025" s="156"/>
      <c r="F2025" s="174"/>
      <c r="G2025" s="181"/>
      <c r="H2025" s="182"/>
      <c r="I2025" s="182"/>
      <c r="J2025" s="182"/>
      <c r="K2025" s="32"/>
      <c r="L2025" s="178"/>
      <c r="M2025" s="178"/>
      <c r="N2025" s="81"/>
      <c r="O2025" s="185"/>
      <c r="P2025" s="103"/>
      <c r="Q2025" s="84" t="str">
        <f t="shared" si="899"/>
        <v/>
      </c>
      <c r="R2025" s="159"/>
      <c r="S2025" s="28" t="str" cm="1">
        <f t="array" aca="1" ref="S2025" ca="1">IF(INDIRECT("A"&amp;114+$U2025)&lt;&gt;"",114+$U2025,"")</f>
        <v/>
      </c>
      <c r="T2025" s="28" t="str">
        <f t="shared" ca="1" si="900"/>
        <v>$B</v>
      </c>
      <c r="U2025" s="29">
        <f t="shared" si="906"/>
        <v>1908</v>
      </c>
      <c r="V2025" s="29">
        <v>159.25000000001299</v>
      </c>
      <c r="W2025" s="29">
        <f t="shared" si="911"/>
        <v>159</v>
      </c>
      <c r="X2025" s="41" t="str" cm="1">
        <f t="array" aca="1" ref="X2025" ca="1">IFERROR(INDEX('PC&amp;PD'!$A$1:$AP$15,ROW('PC&amp;PD'!$A$15),MATCH(INDIRECT(T2025),'PC&amp;PD'!$A$1:$AP$1,0)),"")</f>
        <v/>
      </c>
      <c r="Z2025" s="155"/>
      <c r="AA2025" s="13" t="str">
        <f t="shared" si="896"/>
        <v/>
      </c>
      <c r="AB2025" s="155"/>
      <c r="AC2025" s="13" t="str">
        <f t="shared" ca="1" si="901"/>
        <v>$AB</v>
      </c>
      <c r="AD2025" s="13" t="str" cm="1">
        <f t="array" aca="1" ref="AD2025" ca="1">IFERROR(IF((LEFT(INDIRECT("$F"&amp;$S2025),4))="GOTS",IF($G2025="Organic","GOTS_Organic_raw",(IF($G2025="Responsible","GOTS_Responsible",(IF($G2025="No Attribute (Conventional)","GOTS_conventional",(IF($G2025="Recycled Pre/Post-Consumer","GOTS_pre_post",(IF($G2025="In-Conversion","GOTS_in_conversion",(IF($G2025="Sustainably Sourced","Sustainably_sourced",""))))))))))),IF($G2025="Organic","Organic",(IF($G2025="Responsible","Responsible",(IF($G2025="No Attribute (Conventional)","No_Attribute_Conventional",(IF($G2025="Recycled Pre/Post-Consumer","Recycled_Pre_Post_Consumer",(IF($G2025="In-Conversion","In_Conversion",(IF($G2025="Recycled Pre-Consumer","Recycled_Pre_Consumer",(IF($G2025="Recycled Post-Consumer","Recycled_Post_Consumer",(IF($G2025="Sustainably Sourced","Sustainably_sourced","")))))))))))))))),"")</f>
        <v/>
      </c>
      <c r="AE2025" s="13" t="e" cm="1">
        <f t="array" aca="1" ref="AE2025" ca="1">IF(INDIRECT("$F"&amp;$S2025)="","",IF(LEFT(INDIRECT("$F"&amp;$S2025),3)="GRS","GRS_RCS_RM",IF((LEFT(INDIRECT("$F"&amp;$S2025),3))="RCS","GRS_RCS_RM",IF(INDIRECT("$F"&amp;$S2025)="OCS (No Label)","OCS_Conversion_RM",IF(LEFT(INDIRECT("$F"&amp;$S2025),3)="OCS","OCS_RM",IF(RIGHT(INDIRECT("$F"&amp;$S2025),10)="conversion","GOTS_RM_conversion",IF((LEFT(INDIRECT("$F"&amp;$S2025),4))="GOTS","GOTS_RM","Responsible_RM")))))))</f>
        <v>#REF!</v>
      </c>
      <c r="AF2025" s="13" t="str" cm="1">
        <f t="array" aca="1" ref="AF2025" ca="1">IF($S2025="","",INDIRECT("$Z"&amp;$S2025))</f>
        <v/>
      </c>
      <c r="AG2025" s="155"/>
      <c r="AH2025" s="13" t="str" cm="1">
        <f t="array" aca="1" ref="AH2025" ca="1">IFERROR(INDIRECT("$ag"&amp;S2025),"")</f>
        <v/>
      </c>
      <c r="AI2025" s="13" t="e" cm="1">
        <f t="array" aca="1" ref="AI2025" ca="1">INDIRECT("O"&amp;S2024)</f>
        <v>#REF!</v>
      </c>
      <c r="AJ2025" s="13" t="str">
        <f>IF($I2025="","",INDEX('Raw Material'!$A$1:$J$75,MATCH(I2025,'Raw Material'!$A$1:$A$75,0),(MATCH(G2025,'Raw Material'!$A$1:$J$1,0))))</f>
        <v/>
      </c>
      <c r="AK2025" s="13" t="str">
        <f t="shared" si="897"/>
        <v>YANLIŞRM</v>
      </c>
      <c r="AL2025" s="153" t="str">
        <f t="shared" si="898"/>
        <v/>
      </c>
    </row>
    <row r="2026" spans="1:38" ht="16.5" customHeight="1">
      <c r="A2026" s="161"/>
      <c r="B2026" s="166"/>
      <c r="C2026" s="167"/>
      <c r="D2026" s="156"/>
      <c r="E2026" s="156"/>
      <c r="F2026" s="174"/>
      <c r="G2026" s="181"/>
      <c r="H2026" s="182"/>
      <c r="I2026" s="182"/>
      <c r="J2026" s="182"/>
      <c r="K2026" s="32"/>
      <c r="L2026" s="178"/>
      <c r="M2026" s="178"/>
      <c r="N2026" s="81"/>
      <c r="O2026" s="185"/>
      <c r="P2026" s="103"/>
      <c r="Q2026" s="84" t="str">
        <f t="shared" si="899"/>
        <v/>
      </c>
      <c r="R2026" s="159"/>
      <c r="S2026" s="28" t="str" cm="1">
        <f t="array" aca="1" ref="S2026" ca="1">IF(INDIRECT("A"&amp;114+$U2026)&lt;&gt;"",114+$U2026,"")</f>
        <v/>
      </c>
      <c r="T2026" s="28" t="str">
        <f t="shared" ca="1" si="900"/>
        <v>$B</v>
      </c>
      <c r="U2026" s="29">
        <f t="shared" si="906"/>
        <v>1908</v>
      </c>
      <c r="V2026" s="29">
        <v>159.33333333334599</v>
      </c>
      <c r="W2026" s="29">
        <f t="shared" si="911"/>
        <v>159</v>
      </c>
      <c r="X2026" s="41" t="str" cm="1">
        <f t="array" aca="1" ref="X2026" ca="1">IFERROR(INDEX('PC&amp;PD'!$A$1:$AP$15,ROW('PC&amp;PD'!$A$15),MATCH(INDIRECT(T2026),'PC&amp;PD'!$A$1:$AP$1,0)),"")</f>
        <v/>
      </c>
      <c r="Z2026" s="155"/>
      <c r="AA2026" s="13" t="str">
        <f t="shared" si="896"/>
        <v/>
      </c>
      <c r="AB2026" s="155"/>
      <c r="AC2026" s="13" t="str">
        <f t="shared" ca="1" si="901"/>
        <v>$AB</v>
      </c>
      <c r="AD2026" s="13" t="str" cm="1">
        <f t="array" aca="1" ref="AD2026" ca="1">IFERROR(IF((LEFT(INDIRECT("$F"&amp;$S2026),4))="GOTS",IF($G2026="Organic","GOTS_Organic_raw",(IF($G2026="Responsible","GOTS_Responsible",(IF($G2026="No Attribute (Conventional)","GOTS_conventional",(IF($G2026="Recycled Pre/Post-Consumer","GOTS_pre_post",(IF($G2026="In-Conversion","GOTS_in_conversion",(IF($G2026="Sustainably Sourced","Sustainably_sourced",""))))))))))),IF($G2026="Organic","Organic",(IF($G2026="Responsible","Responsible",(IF($G2026="No Attribute (Conventional)","No_Attribute_Conventional",(IF($G2026="Recycled Pre/Post-Consumer","Recycled_Pre_Post_Consumer",(IF($G2026="In-Conversion","In_Conversion",(IF($G2026="Recycled Pre-Consumer","Recycled_Pre_Consumer",(IF($G2026="Recycled Post-Consumer","Recycled_Post_Consumer",(IF($G2026="Sustainably Sourced","Sustainably_sourced","")))))))))))))))),"")</f>
        <v/>
      </c>
      <c r="AE2026" s="13" t="e" cm="1">
        <f t="array" aca="1" ref="AE2026" ca="1">IF(INDIRECT("$F"&amp;$S2026)="","",IF(LEFT(INDIRECT("$F"&amp;$S2026),3)="GRS","GRS_RCS_RM",IF((LEFT(INDIRECT("$F"&amp;$S2026),3))="RCS","GRS_RCS_RM",IF(INDIRECT("$F"&amp;$S2026)="OCS (No Label)","OCS_Conversion_RM",IF(LEFT(INDIRECT("$F"&amp;$S2026),3)="OCS","OCS_RM",IF(RIGHT(INDIRECT("$F"&amp;$S2026),10)="conversion","GOTS_RM_conversion",IF((LEFT(INDIRECT("$F"&amp;$S2026),4))="GOTS","GOTS_RM","Responsible_RM")))))))</f>
        <v>#REF!</v>
      </c>
      <c r="AF2026" s="13" t="str" cm="1">
        <f t="array" aca="1" ref="AF2026" ca="1">IF($S2026="","",INDIRECT("$Z"&amp;$S2026))</f>
        <v/>
      </c>
      <c r="AG2026" s="155"/>
      <c r="AH2026" s="13" t="str" cm="1">
        <f t="array" aca="1" ref="AH2026" ca="1">IFERROR(INDIRECT("$ag"&amp;S2026),"")</f>
        <v/>
      </c>
      <c r="AI2026" s="13" t="e" cm="1">
        <f t="array" aca="1" ref="AI2026" ca="1">INDIRECT("O"&amp;S2025)</f>
        <v>#REF!</v>
      </c>
      <c r="AJ2026" s="13" t="str">
        <f>IF($I2026="","",INDEX('Raw Material'!$A$1:$J$75,MATCH(I2026,'Raw Material'!$A$1:$A$75,0),(MATCH(G2026,'Raw Material'!$A$1:$J$1,0))))</f>
        <v/>
      </c>
      <c r="AK2026" s="13" t="str">
        <f t="shared" si="897"/>
        <v>YANLIŞRM</v>
      </c>
      <c r="AL2026" s="153" t="str">
        <f t="shared" si="898"/>
        <v/>
      </c>
    </row>
    <row r="2027" spans="1:38" ht="16.5" customHeight="1">
      <c r="A2027" s="161"/>
      <c r="B2027" s="166"/>
      <c r="C2027" s="167"/>
      <c r="D2027" s="156"/>
      <c r="E2027" s="156"/>
      <c r="F2027" s="174"/>
      <c r="G2027" s="181"/>
      <c r="H2027" s="182"/>
      <c r="I2027" s="182"/>
      <c r="J2027" s="182"/>
      <c r="K2027" s="32"/>
      <c r="L2027" s="178"/>
      <c r="M2027" s="178"/>
      <c r="N2027" s="81"/>
      <c r="O2027" s="185"/>
      <c r="P2027" s="103"/>
      <c r="Q2027" s="84" t="str">
        <f t="shared" si="899"/>
        <v/>
      </c>
      <c r="R2027" s="159"/>
      <c r="S2027" s="28" t="str" cm="1">
        <f t="array" aca="1" ref="S2027" ca="1">IF(INDIRECT("A"&amp;114+$U2027)&lt;&gt;"",114+$U2027,"")</f>
        <v/>
      </c>
      <c r="T2027" s="28" t="str">
        <f t="shared" ca="1" si="900"/>
        <v>$B</v>
      </c>
      <c r="U2027" s="29">
        <f t="shared" si="906"/>
        <v>1908</v>
      </c>
      <c r="V2027" s="29">
        <v>159.41666666667899</v>
      </c>
      <c r="W2027" s="29">
        <f t="shared" si="911"/>
        <v>159</v>
      </c>
      <c r="X2027" s="41" t="str" cm="1">
        <f t="array" aca="1" ref="X2027" ca="1">IFERROR(INDEX('PC&amp;PD'!$A$1:$AP$15,ROW('PC&amp;PD'!$A$15),MATCH(INDIRECT(T2027),'PC&amp;PD'!$A$1:$AP$1,0)),"")</f>
        <v/>
      </c>
      <c r="Z2027" s="155"/>
      <c r="AA2027" s="13" t="str">
        <f t="shared" si="896"/>
        <v/>
      </c>
      <c r="AB2027" s="155"/>
      <c r="AC2027" s="13" t="str">
        <f t="shared" ca="1" si="901"/>
        <v>$AB</v>
      </c>
      <c r="AD2027" s="13" t="str" cm="1">
        <f t="array" aca="1" ref="AD2027" ca="1">IFERROR(IF((LEFT(INDIRECT("$F"&amp;$S2027),4))="GOTS",IF($G2027="Organic","GOTS_Organic_raw",(IF($G2027="Responsible","GOTS_Responsible",(IF($G2027="No Attribute (Conventional)","GOTS_conventional",(IF($G2027="Recycled Pre/Post-Consumer","GOTS_pre_post",(IF($G2027="In-Conversion","GOTS_in_conversion",(IF($G2027="Sustainably Sourced","Sustainably_sourced",""))))))))))),IF($G2027="Organic","Organic",(IF($G2027="Responsible","Responsible",(IF($G2027="No Attribute (Conventional)","No_Attribute_Conventional",(IF($G2027="Recycled Pre/Post-Consumer","Recycled_Pre_Post_Consumer",(IF($G2027="In-Conversion","In_Conversion",(IF($G2027="Recycled Pre-Consumer","Recycled_Pre_Consumer",(IF($G2027="Recycled Post-Consumer","Recycled_Post_Consumer",(IF($G2027="Sustainably Sourced","Sustainably_sourced","")))))))))))))))),"")</f>
        <v/>
      </c>
      <c r="AE2027" s="13" t="e" cm="1">
        <f t="array" aca="1" ref="AE2027" ca="1">IF(INDIRECT("$F"&amp;$S2027)="","",IF(LEFT(INDIRECT("$F"&amp;$S2027),3)="GRS","GRS_RCS_RM",IF((LEFT(INDIRECT("$F"&amp;$S2027),3))="RCS","GRS_RCS_RM",IF(INDIRECT("$F"&amp;$S2027)="OCS (No Label)","OCS_Conversion_RM",IF(LEFT(INDIRECT("$F"&amp;$S2027),3)="OCS","OCS_RM",IF(RIGHT(INDIRECT("$F"&amp;$S2027),10)="conversion","GOTS_RM_conversion",IF((LEFT(INDIRECT("$F"&amp;$S2027),4))="GOTS","GOTS_RM","Responsible_RM")))))))</f>
        <v>#REF!</v>
      </c>
      <c r="AF2027" s="13" t="str" cm="1">
        <f t="array" aca="1" ref="AF2027" ca="1">IF($S2027="","",INDIRECT("$Z"&amp;$S2027))</f>
        <v/>
      </c>
      <c r="AG2027" s="155"/>
      <c r="AH2027" s="13" t="str" cm="1">
        <f t="array" aca="1" ref="AH2027" ca="1">IFERROR(INDIRECT("$ag"&amp;S2027),"")</f>
        <v/>
      </c>
      <c r="AI2027" s="13" t="e" cm="1">
        <f t="array" aca="1" ref="AI2027" ca="1">INDIRECT("O"&amp;S2026)</f>
        <v>#REF!</v>
      </c>
      <c r="AJ2027" s="13" t="str">
        <f>IF($I2027="","",INDEX('Raw Material'!$A$1:$J$75,MATCH(I2027,'Raw Material'!$A$1:$A$75,0),(MATCH(G2027,'Raw Material'!$A$1:$J$1,0))))</f>
        <v/>
      </c>
      <c r="AK2027" s="13" t="str">
        <f t="shared" si="897"/>
        <v>YANLIŞRM</v>
      </c>
      <c r="AL2027" s="153" t="str">
        <f t="shared" si="898"/>
        <v/>
      </c>
    </row>
    <row r="2028" spans="1:38" ht="16.5" customHeight="1">
      <c r="A2028" s="162"/>
      <c r="B2028" s="168"/>
      <c r="C2028" s="169"/>
      <c r="D2028" s="156"/>
      <c r="E2028" s="156"/>
      <c r="F2028" s="175"/>
      <c r="G2028" s="181"/>
      <c r="H2028" s="182"/>
      <c r="I2028" s="182"/>
      <c r="J2028" s="182"/>
      <c r="K2028" s="32"/>
      <c r="L2028" s="179"/>
      <c r="M2028" s="179"/>
      <c r="N2028" s="81"/>
      <c r="O2028" s="185"/>
      <c r="P2028" s="103"/>
      <c r="Q2028" s="84" t="str">
        <f t="shared" si="899"/>
        <v/>
      </c>
      <c r="R2028" s="159"/>
      <c r="S2028" s="28" t="str" cm="1">
        <f t="array" aca="1" ref="S2028" ca="1">IF(INDIRECT("A"&amp;114+$U2028)&lt;&gt;"",114+$U2028,"")</f>
        <v/>
      </c>
      <c r="T2028" s="28" t="str">
        <f t="shared" ca="1" si="900"/>
        <v>$B</v>
      </c>
      <c r="U2028" s="29">
        <f t="shared" si="906"/>
        <v>1908</v>
      </c>
      <c r="V2028" s="29">
        <v>159.50000000001299</v>
      </c>
      <c r="W2028" s="29">
        <f t="shared" si="911"/>
        <v>159</v>
      </c>
      <c r="X2028" s="41" t="str" cm="1">
        <f t="array" aca="1" ref="X2028" ca="1">IFERROR(INDEX('PC&amp;PD'!$A$1:$AP$15,ROW('PC&amp;PD'!$A$15),MATCH(INDIRECT(T2028),'PC&amp;PD'!$A$1:$AP$1,0)),"")</f>
        <v/>
      </c>
      <c r="Z2028" s="155"/>
      <c r="AA2028" s="13" t="str">
        <f t="shared" si="896"/>
        <v/>
      </c>
      <c r="AB2028" s="155"/>
      <c r="AC2028" s="13" t="str">
        <f t="shared" ca="1" si="901"/>
        <v>$AB</v>
      </c>
      <c r="AD2028" s="13" t="str" cm="1">
        <f t="array" aca="1" ref="AD2028" ca="1">IFERROR(IF((LEFT(INDIRECT("$F"&amp;$S2028),4))="GOTS",IF($G2028="Organic","GOTS_Organic_raw",(IF($G2028="Responsible","GOTS_Responsible",(IF($G2028="No Attribute (Conventional)","GOTS_conventional",(IF($G2028="Recycled Pre/Post-Consumer","GOTS_pre_post",(IF($G2028="In-Conversion","GOTS_in_conversion",(IF($G2028="Sustainably Sourced","Sustainably_sourced",""))))))))))),IF($G2028="Organic","Organic",(IF($G2028="Responsible","Responsible",(IF($G2028="No Attribute (Conventional)","No_Attribute_Conventional",(IF($G2028="Recycled Pre/Post-Consumer","Recycled_Pre_Post_Consumer",(IF($G2028="In-Conversion","In_Conversion",(IF($G2028="Recycled Pre-Consumer","Recycled_Pre_Consumer",(IF($G2028="Recycled Post-Consumer","Recycled_Post_Consumer",(IF($G2028="Sustainably Sourced","Sustainably_sourced","")))))))))))))))),"")</f>
        <v/>
      </c>
      <c r="AE2028" s="13" t="e" cm="1">
        <f t="array" aca="1" ref="AE2028" ca="1">IF(INDIRECT("$F"&amp;$S2028)="","",IF(LEFT(INDIRECT("$F"&amp;$S2028),3)="GRS","GRS_RCS_RM",IF((LEFT(INDIRECT("$F"&amp;$S2028),3))="RCS","GRS_RCS_RM",IF(INDIRECT("$F"&amp;$S2028)="OCS (No Label)","OCS_Conversion_RM",IF(LEFT(INDIRECT("$F"&amp;$S2028),3)="OCS","OCS_RM",IF(RIGHT(INDIRECT("$F"&amp;$S2028),10)="conversion","GOTS_RM_conversion",IF((LEFT(INDIRECT("$F"&amp;$S2028),4))="GOTS","GOTS_RM","Responsible_RM")))))))</f>
        <v>#REF!</v>
      </c>
      <c r="AF2028" s="13" t="str" cm="1">
        <f t="array" aca="1" ref="AF2028" ca="1">IF($S2028="","",INDIRECT("$Z"&amp;$S2028))</f>
        <v/>
      </c>
      <c r="AG2028" s="155"/>
      <c r="AH2028" s="13" t="str" cm="1">
        <f t="array" aca="1" ref="AH2028" ca="1">IFERROR(INDIRECT("$ag"&amp;S2028),"")</f>
        <v/>
      </c>
      <c r="AI2028" s="13" t="e" cm="1">
        <f t="array" aca="1" ref="AI2028" ca="1">INDIRECT("O"&amp;S2027)</f>
        <v>#REF!</v>
      </c>
      <c r="AJ2028" s="13" t="str">
        <f>IF($I2028="","",INDEX('Raw Material'!$A$1:$J$75,MATCH(I2028,'Raw Material'!$A$1:$A$75,0),(MATCH(G2028,'Raw Material'!$A$1:$J$1,0))))</f>
        <v/>
      </c>
      <c r="AK2028" s="13" t="str">
        <f t="shared" si="897"/>
        <v>YANLIŞRM</v>
      </c>
      <c r="AL2028" s="153" t="str">
        <f t="shared" si="898"/>
        <v/>
      </c>
    </row>
    <row r="2029" spans="1:38" ht="16.5" customHeight="1">
      <c r="A2029" s="162"/>
      <c r="B2029" s="168"/>
      <c r="C2029" s="169"/>
      <c r="D2029" s="156"/>
      <c r="E2029" s="156"/>
      <c r="F2029" s="175"/>
      <c r="G2029" s="181"/>
      <c r="H2029" s="182"/>
      <c r="I2029" s="182"/>
      <c r="J2029" s="182"/>
      <c r="K2029" s="32"/>
      <c r="L2029" s="179"/>
      <c r="M2029" s="179"/>
      <c r="N2029" s="81"/>
      <c r="O2029" s="185"/>
      <c r="P2029" s="103"/>
      <c r="Q2029" s="84" t="str">
        <f t="shared" si="899"/>
        <v/>
      </c>
      <c r="R2029" s="159"/>
      <c r="S2029" s="28" t="str" cm="1">
        <f t="array" aca="1" ref="S2029" ca="1">IF(INDIRECT("A"&amp;114+$U2029)&lt;&gt;"",114+$U2029,"")</f>
        <v/>
      </c>
      <c r="T2029" s="28" t="str">
        <f t="shared" ca="1" si="900"/>
        <v>$B</v>
      </c>
      <c r="U2029" s="29">
        <f t="shared" si="906"/>
        <v>1908</v>
      </c>
      <c r="V2029" s="29">
        <v>159.58333333334599</v>
      </c>
      <c r="W2029" s="29">
        <f t="shared" si="911"/>
        <v>159</v>
      </c>
      <c r="X2029" s="41" t="str" cm="1">
        <f t="array" aca="1" ref="X2029" ca="1">IFERROR(INDEX('PC&amp;PD'!$A$1:$AP$15,ROW('PC&amp;PD'!$A$15),MATCH(INDIRECT(T2029),'PC&amp;PD'!$A$1:$AP$1,0)),"")</f>
        <v/>
      </c>
      <c r="Z2029" s="155"/>
      <c r="AA2029" s="13" t="str">
        <f t="shared" si="896"/>
        <v/>
      </c>
      <c r="AB2029" s="155"/>
      <c r="AC2029" s="13" t="str">
        <f t="shared" ca="1" si="901"/>
        <v>$AB</v>
      </c>
      <c r="AD2029" s="13" t="str" cm="1">
        <f t="array" aca="1" ref="AD2029" ca="1">IFERROR(IF((LEFT(INDIRECT("$F"&amp;$S2029),4))="GOTS",IF($G2029="Organic","GOTS_Organic_raw",(IF($G2029="Responsible","GOTS_Responsible",(IF($G2029="No Attribute (Conventional)","GOTS_conventional",(IF($G2029="Recycled Pre/Post-Consumer","GOTS_pre_post",(IF($G2029="In-Conversion","GOTS_in_conversion",(IF($G2029="Sustainably Sourced","Sustainably_sourced",""))))))))))),IF($G2029="Organic","Organic",(IF($G2029="Responsible","Responsible",(IF($G2029="No Attribute (Conventional)","No_Attribute_Conventional",(IF($G2029="Recycled Pre/Post-Consumer","Recycled_Pre_Post_Consumer",(IF($G2029="In-Conversion","In_Conversion",(IF($G2029="Recycled Pre-Consumer","Recycled_Pre_Consumer",(IF($G2029="Recycled Post-Consumer","Recycled_Post_Consumer",(IF($G2029="Sustainably Sourced","Sustainably_sourced","")))))))))))))))),"")</f>
        <v/>
      </c>
      <c r="AE2029" s="13" t="e" cm="1">
        <f t="array" aca="1" ref="AE2029" ca="1">IF(INDIRECT("$F"&amp;$S2029)="","",IF(LEFT(INDIRECT("$F"&amp;$S2029),3)="GRS","GRS_RCS_RM",IF((LEFT(INDIRECT("$F"&amp;$S2029),3))="RCS","GRS_RCS_RM",IF(INDIRECT("$F"&amp;$S2029)="OCS (No Label)","OCS_Conversion_RM",IF(LEFT(INDIRECT("$F"&amp;$S2029),3)="OCS","OCS_RM",IF(RIGHT(INDIRECT("$F"&amp;$S2029),10)="conversion","GOTS_RM_conversion",IF((LEFT(INDIRECT("$F"&amp;$S2029),4))="GOTS","GOTS_RM","Responsible_RM")))))))</f>
        <v>#REF!</v>
      </c>
      <c r="AF2029" s="13" t="str" cm="1">
        <f t="array" aca="1" ref="AF2029" ca="1">IF($S2029="","",INDIRECT("$Z"&amp;$S2029))</f>
        <v/>
      </c>
      <c r="AG2029" s="155"/>
      <c r="AH2029" s="13" t="str" cm="1">
        <f t="array" aca="1" ref="AH2029" ca="1">IFERROR(INDIRECT("$ag"&amp;S2029),"")</f>
        <v/>
      </c>
      <c r="AI2029" s="13" t="e" cm="1">
        <f t="array" aca="1" ref="AI2029" ca="1">INDIRECT("O"&amp;S2028)</f>
        <v>#REF!</v>
      </c>
      <c r="AJ2029" s="13" t="str">
        <f>IF($I2029="","",INDEX('Raw Material'!$A$1:$J$75,MATCH(I2029,'Raw Material'!$A$1:$A$75,0),(MATCH(G2029,'Raw Material'!$A$1:$J$1,0))))</f>
        <v/>
      </c>
      <c r="AK2029" s="13" t="str">
        <f t="shared" si="897"/>
        <v>YANLIŞRM</v>
      </c>
      <c r="AL2029" s="153" t="str">
        <f t="shared" si="898"/>
        <v/>
      </c>
    </row>
    <row r="2030" spans="1:38" ht="16.5" customHeight="1">
      <c r="A2030" s="162"/>
      <c r="B2030" s="168"/>
      <c r="C2030" s="169"/>
      <c r="D2030" s="156"/>
      <c r="E2030" s="156"/>
      <c r="F2030" s="175"/>
      <c r="G2030" s="181"/>
      <c r="H2030" s="182"/>
      <c r="I2030" s="182"/>
      <c r="J2030" s="182"/>
      <c r="K2030" s="32"/>
      <c r="L2030" s="179"/>
      <c r="M2030" s="179"/>
      <c r="N2030" s="81"/>
      <c r="O2030" s="185"/>
      <c r="P2030" s="103"/>
      <c r="Q2030" s="84" t="str">
        <f t="shared" si="899"/>
        <v/>
      </c>
      <c r="R2030" s="159"/>
      <c r="S2030" s="28" t="str" cm="1">
        <f t="array" aca="1" ref="S2030" ca="1">IF(INDIRECT("A"&amp;114+$U2030)&lt;&gt;"",114+$U2030,"")</f>
        <v/>
      </c>
      <c r="T2030" s="28" t="str">
        <f t="shared" ca="1" si="900"/>
        <v>$B</v>
      </c>
      <c r="U2030" s="29">
        <f t="shared" si="906"/>
        <v>1908</v>
      </c>
      <c r="V2030" s="29">
        <v>159.66666666667899</v>
      </c>
      <c r="W2030" s="29">
        <f t="shared" si="911"/>
        <v>159</v>
      </c>
      <c r="X2030" s="41" t="str" cm="1">
        <f t="array" aca="1" ref="X2030" ca="1">IFERROR(INDEX('PC&amp;PD'!$A$1:$AP$15,ROW('PC&amp;PD'!$A$15),MATCH(INDIRECT(T2030),'PC&amp;PD'!$A$1:$AP$1,0)),"")</f>
        <v/>
      </c>
      <c r="Z2030" s="155"/>
      <c r="AA2030" s="13" t="str">
        <f t="shared" si="896"/>
        <v/>
      </c>
      <c r="AB2030" s="155"/>
      <c r="AC2030" s="13" t="str">
        <f t="shared" ca="1" si="901"/>
        <v>$AB</v>
      </c>
      <c r="AD2030" s="13" t="str" cm="1">
        <f t="array" aca="1" ref="AD2030" ca="1">IFERROR(IF((LEFT(INDIRECT("$F"&amp;$S2030),4))="GOTS",IF($G2030="Organic","GOTS_Organic_raw",(IF($G2030="Responsible","GOTS_Responsible",(IF($G2030="No Attribute (Conventional)","GOTS_conventional",(IF($G2030="Recycled Pre/Post-Consumer","GOTS_pre_post",(IF($G2030="In-Conversion","GOTS_in_conversion",(IF($G2030="Sustainably Sourced","Sustainably_sourced",""))))))))))),IF($G2030="Organic","Organic",(IF($G2030="Responsible","Responsible",(IF($G2030="No Attribute (Conventional)","No_Attribute_Conventional",(IF($G2030="Recycled Pre/Post-Consumer","Recycled_Pre_Post_Consumer",(IF($G2030="In-Conversion","In_Conversion",(IF($G2030="Recycled Pre-Consumer","Recycled_Pre_Consumer",(IF($G2030="Recycled Post-Consumer","Recycled_Post_Consumer",(IF($G2030="Sustainably Sourced","Sustainably_sourced","")))))))))))))))),"")</f>
        <v/>
      </c>
      <c r="AE2030" s="13" t="e" cm="1">
        <f t="array" aca="1" ref="AE2030" ca="1">IF(INDIRECT("$F"&amp;$S2030)="","",IF(LEFT(INDIRECT("$F"&amp;$S2030),3)="GRS","GRS_RCS_RM",IF((LEFT(INDIRECT("$F"&amp;$S2030),3))="RCS","GRS_RCS_RM",IF(INDIRECT("$F"&amp;$S2030)="OCS (No Label)","OCS_Conversion_RM",IF(LEFT(INDIRECT("$F"&amp;$S2030),3)="OCS","OCS_RM",IF(RIGHT(INDIRECT("$F"&amp;$S2030),10)="conversion","GOTS_RM_conversion",IF((LEFT(INDIRECT("$F"&amp;$S2030),4))="GOTS","GOTS_RM","Responsible_RM")))))))</f>
        <v>#REF!</v>
      </c>
      <c r="AF2030" s="13" t="str" cm="1">
        <f t="array" aca="1" ref="AF2030" ca="1">IF($S2030="","",INDIRECT("$Z"&amp;$S2030))</f>
        <v/>
      </c>
      <c r="AG2030" s="155"/>
      <c r="AH2030" s="13" t="str" cm="1">
        <f t="array" aca="1" ref="AH2030" ca="1">IFERROR(INDIRECT("$ag"&amp;S2030),"")</f>
        <v/>
      </c>
      <c r="AI2030" s="13" t="e" cm="1">
        <f t="array" aca="1" ref="AI2030" ca="1">INDIRECT("O"&amp;S2029)</f>
        <v>#REF!</v>
      </c>
      <c r="AJ2030" s="13" t="str">
        <f>IF($I2030="","",INDEX('Raw Material'!$A$1:$J$75,MATCH(I2030,'Raw Material'!$A$1:$A$75,0),(MATCH(G2030,'Raw Material'!$A$1:$J$1,0))))</f>
        <v/>
      </c>
      <c r="AK2030" s="13" t="str">
        <f t="shared" si="897"/>
        <v>YANLIŞRM</v>
      </c>
      <c r="AL2030" s="153" t="str">
        <f t="shared" si="898"/>
        <v/>
      </c>
    </row>
    <row r="2031" spans="1:38" ht="16.5" customHeight="1">
      <c r="A2031" s="162"/>
      <c r="B2031" s="168"/>
      <c r="C2031" s="169"/>
      <c r="D2031" s="156"/>
      <c r="E2031" s="156"/>
      <c r="F2031" s="175"/>
      <c r="G2031" s="181"/>
      <c r="H2031" s="182"/>
      <c r="I2031" s="182"/>
      <c r="J2031" s="182"/>
      <c r="K2031" s="32"/>
      <c r="L2031" s="179"/>
      <c r="M2031" s="179"/>
      <c r="N2031" s="81"/>
      <c r="O2031" s="185"/>
      <c r="P2031" s="103"/>
      <c r="Q2031" s="84" t="str">
        <f t="shared" si="899"/>
        <v/>
      </c>
      <c r="R2031" s="159"/>
      <c r="S2031" s="28" t="str" cm="1">
        <f t="array" aca="1" ref="S2031" ca="1">IF(INDIRECT("A"&amp;114+$U2031)&lt;&gt;"",114+$U2031,"")</f>
        <v/>
      </c>
      <c r="T2031" s="28" t="str">
        <f t="shared" ca="1" si="900"/>
        <v>$B</v>
      </c>
      <c r="U2031" s="29">
        <f t="shared" si="906"/>
        <v>1908</v>
      </c>
      <c r="V2031" s="29">
        <v>159.75000000001299</v>
      </c>
      <c r="W2031" s="29">
        <f t="shared" si="911"/>
        <v>159</v>
      </c>
      <c r="X2031" s="41" t="str" cm="1">
        <f t="array" aca="1" ref="X2031" ca="1">IFERROR(INDEX('PC&amp;PD'!$A$1:$AP$15,ROW('PC&amp;PD'!$A$15),MATCH(INDIRECT(T2031),'PC&amp;PD'!$A$1:$AP$1,0)),"")</f>
        <v/>
      </c>
      <c r="Z2031" s="155"/>
      <c r="AA2031" s="13" t="str">
        <f t="shared" si="896"/>
        <v/>
      </c>
      <c r="AB2031" s="155"/>
      <c r="AC2031" s="13" t="str">
        <f t="shared" ca="1" si="901"/>
        <v>$AB</v>
      </c>
      <c r="AD2031" s="13" t="str" cm="1">
        <f t="array" aca="1" ref="AD2031" ca="1">IFERROR(IF((LEFT(INDIRECT("$F"&amp;$S2031),4))="GOTS",IF($G2031="Organic","GOTS_Organic_raw",(IF($G2031="Responsible","GOTS_Responsible",(IF($G2031="No Attribute (Conventional)","GOTS_conventional",(IF($G2031="Recycled Pre/Post-Consumer","GOTS_pre_post",(IF($G2031="In-Conversion","GOTS_in_conversion",(IF($G2031="Sustainably Sourced","Sustainably_sourced",""))))))))))),IF($G2031="Organic","Organic",(IF($G2031="Responsible","Responsible",(IF($G2031="No Attribute (Conventional)","No_Attribute_Conventional",(IF($G2031="Recycled Pre/Post-Consumer","Recycled_Pre_Post_Consumer",(IF($G2031="In-Conversion","In_Conversion",(IF($G2031="Recycled Pre-Consumer","Recycled_Pre_Consumer",(IF($G2031="Recycled Post-Consumer","Recycled_Post_Consumer",(IF($G2031="Sustainably Sourced","Sustainably_sourced","")))))))))))))))),"")</f>
        <v/>
      </c>
      <c r="AE2031" s="13" t="e" cm="1">
        <f t="array" aca="1" ref="AE2031" ca="1">IF(INDIRECT("$F"&amp;$S2031)="","",IF(LEFT(INDIRECT("$F"&amp;$S2031),3)="GRS","GRS_RCS_RM",IF((LEFT(INDIRECT("$F"&amp;$S2031),3))="RCS","GRS_RCS_RM",IF(INDIRECT("$F"&amp;$S2031)="OCS (No Label)","OCS_Conversion_RM",IF(LEFT(INDIRECT("$F"&amp;$S2031),3)="OCS","OCS_RM",IF(RIGHT(INDIRECT("$F"&amp;$S2031),10)="conversion","GOTS_RM_conversion",IF((LEFT(INDIRECT("$F"&amp;$S2031),4))="GOTS","GOTS_RM","Responsible_RM")))))))</f>
        <v>#REF!</v>
      </c>
      <c r="AF2031" s="13" t="str" cm="1">
        <f t="array" aca="1" ref="AF2031" ca="1">IF($S2031="","",INDIRECT("$Z"&amp;$S2031))</f>
        <v/>
      </c>
      <c r="AG2031" s="155"/>
      <c r="AH2031" s="13" t="str" cm="1">
        <f t="array" aca="1" ref="AH2031" ca="1">IFERROR(INDIRECT("$ag"&amp;S2031),"")</f>
        <v/>
      </c>
      <c r="AI2031" s="13" t="e" cm="1">
        <f t="array" aca="1" ref="AI2031" ca="1">INDIRECT("O"&amp;S2030)</f>
        <v>#REF!</v>
      </c>
      <c r="AJ2031" s="13" t="str">
        <f>IF($I2031="","",INDEX('Raw Material'!$A$1:$J$75,MATCH(I2031,'Raw Material'!$A$1:$A$75,0),(MATCH(G2031,'Raw Material'!$A$1:$J$1,0))))</f>
        <v/>
      </c>
      <c r="AK2031" s="13" t="str">
        <f t="shared" si="897"/>
        <v>YANLIŞRM</v>
      </c>
      <c r="AL2031" s="153" t="str">
        <f t="shared" si="898"/>
        <v/>
      </c>
    </row>
    <row r="2032" spans="1:38" ht="16.5" customHeight="1">
      <c r="A2032" s="162"/>
      <c r="B2032" s="168"/>
      <c r="C2032" s="169"/>
      <c r="D2032" s="156"/>
      <c r="E2032" s="156"/>
      <c r="F2032" s="175"/>
      <c r="G2032" s="181"/>
      <c r="H2032" s="182"/>
      <c r="I2032" s="182"/>
      <c r="J2032" s="182"/>
      <c r="K2032" s="32"/>
      <c r="L2032" s="179"/>
      <c r="M2032" s="179"/>
      <c r="N2032" s="81"/>
      <c r="O2032" s="185"/>
      <c r="P2032" s="103"/>
      <c r="Q2032" s="84" t="str">
        <f t="shared" si="899"/>
        <v/>
      </c>
      <c r="R2032" s="159"/>
      <c r="S2032" s="28" t="str" cm="1">
        <f t="array" aca="1" ref="S2032" ca="1">IF(INDIRECT("A"&amp;114+$U2032)&lt;&gt;"",114+$U2032,"")</f>
        <v/>
      </c>
      <c r="T2032" s="28" t="str">
        <f t="shared" ca="1" si="900"/>
        <v>$B</v>
      </c>
      <c r="U2032" s="29">
        <f t="shared" si="906"/>
        <v>1908</v>
      </c>
      <c r="V2032" s="29">
        <v>159.83333333334599</v>
      </c>
      <c r="W2032" s="29">
        <f t="shared" si="911"/>
        <v>159</v>
      </c>
      <c r="X2032" s="41" t="str" cm="1">
        <f t="array" aca="1" ref="X2032" ca="1">IFERROR(INDEX('PC&amp;PD'!$A$1:$AP$15,ROW('PC&amp;PD'!$A$15),MATCH(INDIRECT(T2032),'PC&amp;PD'!$A$1:$AP$1,0)),"")</f>
        <v/>
      </c>
      <c r="Z2032" s="155"/>
      <c r="AA2032" s="13" t="str">
        <f t="shared" si="896"/>
        <v/>
      </c>
      <c r="AB2032" s="155"/>
      <c r="AC2032" s="13" t="str">
        <f t="shared" ca="1" si="901"/>
        <v>$AB</v>
      </c>
      <c r="AD2032" s="13" t="str" cm="1">
        <f t="array" aca="1" ref="AD2032" ca="1">IFERROR(IF((LEFT(INDIRECT("$F"&amp;$S2032),4))="GOTS",IF($G2032="Organic","GOTS_Organic_raw",(IF($G2032="Responsible","GOTS_Responsible",(IF($G2032="No Attribute (Conventional)","GOTS_conventional",(IF($G2032="Recycled Pre/Post-Consumer","GOTS_pre_post",(IF($G2032="In-Conversion","GOTS_in_conversion",(IF($G2032="Sustainably Sourced","Sustainably_sourced",""))))))))))),IF($G2032="Organic","Organic",(IF($G2032="Responsible","Responsible",(IF($G2032="No Attribute (Conventional)","No_Attribute_Conventional",(IF($G2032="Recycled Pre/Post-Consumer","Recycled_Pre_Post_Consumer",(IF($G2032="In-Conversion","In_Conversion",(IF($G2032="Recycled Pre-Consumer","Recycled_Pre_Consumer",(IF($G2032="Recycled Post-Consumer","Recycled_Post_Consumer",(IF($G2032="Sustainably Sourced","Sustainably_sourced","")))))))))))))))),"")</f>
        <v/>
      </c>
      <c r="AE2032" s="13" t="e" cm="1">
        <f t="array" aca="1" ref="AE2032" ca="1">IF(INDIRECT("$F"&amp;$S2032)="","",IF(LEFT(INDIRECT("$F"&amp;$S2032),3)="GRS","GRS_RCS_RM",IF((LEFT(INDIRECT("$F"&amp;$S2032),3))="RCS","GRS_RCS_RM",IF(INDIRECT("$F"&amp;$S2032)="OCS (No Label)","OCS_Conversion_RM",IF(LEFT(INDIRECT("$F"&amp;$S2032),3)="OCS","OCS_RM",IF(RIGHT(INDIRECT("$F"&amp;$S2032),10)="conversion","GOTS_RM_conversion",IF((LEFT(INDIRECT("$F"&amp;$S2032),4))="GOTS","GOTS_RM","Responsible_RM")))))))</f>
        <v>#REF!</v>
      </c>
      <c r="AF2032" s="13" t="str" cm="1">
        <f t="array" aca="1" ref="AF2032" ca="1">IF($S2032="","",INDIRECT("$Z"&amp;$S2032))</f>
        <v/>
      </c>
      <c r="AG2032" s="155"/>
      <c r="AH2032" s="13" t="str" cm="1">
        <f t="array" aca="1" ref="AH2032" ca="1">IFERROR(INDIRECT("$ag"&amp;S2032),"")</f>
        <v/>
      </c>
      <c r="AI2032" s="13" t="e" cm="1">
        <f t="array" aca="1" ref="AI2032" ca="1">INDIRECT("O"&amp;S2031)</f>
        <v>#REF!</v>
      </c>
      <c r="AJ2032" s="13" t="str">
        <f>IF($I2032="","",INDEX('Raw Material'!$A$1:$J$75,MATCH(I2032,'Raw Material'!$A$1:$A$75,0),(MATCH(G2032,'Raw Material'!$A$1:$J$1,0))))</f>
        <v/>
      </c>
      <c r="AK2032" s="13" t="str">
        <f t="shared" si="897"/>
        <v>YANLIŞRM</v>
      </c>
      <c r="AL2032" s="153" t="str">
        <f t="shared" si="898"/>
        <v/>
      </c>
    </row>
    <row r="2033" spans="1:38" ht="16.5" customHeight="1" thickBot="1">
      <c r="A2033" s="163"/>
      <c r="B2033" s="170"/>
      <c r="C2033" s="171"/>
      <c r="D2033" s="156"/>
      <c r="E2033" s="156"/>
      <c r="F2033" s="176"/>
      <c r="G2033" s="157"/>
      <c r="H2033" s="158"/>
      <c r="I2033" s="158"/>
      <c r="J2033" s="158"/>
      <c r="K2033" s="33"/>
      <c r="L2033" s="180"/>
      <c r="M2033" s="180"/>
      <c r="N2033" s="82"/>
      <c r="O2033" s="186"/>
      <c r="P2033" s="103"/>
      <c r="Q2033" s="84" t="str">
        <f t="shared" si="899"/>
        <v/>
      </c>
      <c r="R2033" s="159"/>
      <c r="S2033" s="28" t="str" cm="1">
        <f t="array" aca="1" ref="S2033" ca="1">IF(INDIRECT("A"&amp;114+$U2033)&lt;&gt;"",114+$U2033,"")</f>
        <v/>
      </c>
      <c r="T2033" s="28" t="str">
        <f t="shared" ca="1" si="900"/>
        <v>$B</v>
      </c>
      <c r="U2033" s="29">
        <f t="shared" si="906"/>
        <v>1908</v>
      </c>
      <c r="V2033" s="29">
        <v>159.91666666667899</v>
      </c>
      <c r="W2033" s="29">
        <f t="shared" si="911"/>
        <v>159</v>
      </c>
      <c r="X2033" s="41" t="str" cm="1">
        <f t="array" aca="1" ref="X2033" ca="1">IFERROR(INDEX('PC&amp;PD'!$A$1:$AP$15,ROW('PC&amp;PD'!$A$15),MATCH(INDIRECT(T2033),'PC&amp;PD'!$A$1:$AP$1,0)),"")</f>
        <v/>
      </c>
      <c r="Z2033" s="155"/>
      <c r="AA2033" s="13" t="str">
        <f t="shared" si="896"/>
        <v/>
      </c>
      <c r="AB2033" s="155"/>
      <c r="AC2033" s="13" t="str">
        <f t="shared" ca="1" si="901"/>
        <v>$AB</v>
      </c>
      <c r="AD2033" s="13" t="str" cm="1">
        <f t="array" aca="1" ref="AD2033" ca="1">IFERROR(IF((LEFT(INDIRECT("$F"&amp;$S2033),4))="GOTS",IF($G2033="Organic","GOTS_Organic_raw",(IF($G2033="Responsible","GOTS_Responsible",(IF($G2033="No Attribute (Conventional)","GOTS_conventional",(IF($G2033="Recycled Pre/Post-Consumer","GOTS_pre_post",(IF($G2033="In-Conversion","GOTS_in_conversion",(IF($G2033="Sustainably Sourced","Sustainably_sourced",""))))))))))),IF($G2033="Organic","Organic",(IF($G2033="Responsible","Responsible",(IF($G2033="No Attribute (Conventional)","No_Attribute_Conventional",(IF($G2033="Recycled Pre/Post-Consumer","Recycled_Pre_Post_Consumer",(IF($G2033="In-Conversion","In_Conversion",(IF($G2033="Recycled Pre-Consumer","Recycled_Pre_Consumer",(IF($G2033="Recycled Post-Consumer","Recycled_Post_Consumer",(IF($G2033="Sustainably Sourced","Sustainably_sourced","")))))))))))))))),"")</f>
        <v/>
      </c>
      <c r="AE2033" s="13" t="e" cm="1">
        <f t="array" aca="1" ref="AE2033" ca="1">IF(INDIRECT("$F"&amp;$S2033)="","",IF(LEFT(INDIRECT("$F"&amp;$S2033),3)="GRS","GRS_RCS_RM",IF((LEFT(INDIRECT("$F"&amp;$S2033),3))="RCS","GRS_RCS_RM",IF(INDIRECT("$F"&amp;$S2033)="OCS (No Label)","OCS_Conversion_RM",IF(LEFT(INDIRECT("$F"&amp;$S2033),3)="OCS","OCS_RM",IF(RIGHT(INDIRECT("$F"&amp;$S2033),10)="conversion","GOTS_RM_conversion",IF((LEFT(INDIRECT("$F"&amp;$S2033),4))="GOTS","GOTS_RM","Responsible_RM")))))))</f>
        <v>#REF!</v>
      </c>
      <c r="AF2033" s="13" t="str" cm="1">
        <f t="array" aca="1" ref="AF2033" ca="1">IF($S2033="","",INDIRECT("$Z"&amp;$S2033))</f>
        <v/>
      </c>
      <c r="AG2033" s="155"/>
      <c r="AH2033" s="13" t="str" cm="1">
        <f t="array" aca="1" ref="AH2033" ca="1">IFERROR(INDIRECT("$ag"&amp;S2033),"")</f>
        <v/>
      </c>
      <c r="AI2033" s="13" t="e" cm="1">
        <f t="array" aca="1" ref="AI2033" ca="1">INDIRECT("O"&amp;S2032)</f>
        <v>#REF!</v>
      </c>
      <c r="AJ2033" s="13" t="str">
        <f>IF($I2033="","",INDEX('Raw Material'!$A$1:$J$75,MATCH(I2033,'Raw Material'!$A$1:$A$75,0),(MATCH(G2033,'Raw Material'!$A$1:$J$1,0))))</f>
        <v/>
      </c>
      <c r="AK2033" s="13" t="str">
        <f t="shared" si="897"/>
        <v>YANLIŞRM</v>
      </c>
      <c r="AL2033" s="153" t="str">
        <f t="shared" si="898"/>
        <v/>
      </c>
    </row>
    <row r="2034" spans="1:38" ht="16.5" customHeight="1">
      <c r="A2034" s="160" t="str">
        <f>IF(B2034="","",COUNTA($B$114:$B2034))</f>
        <v/>
      </c>
      <c r="B2034" s="164"/>
      <c r="C2034" s="165"/>
      <c r="D2034" s="183"/>
      <c r="E2034" s="183"/>
      <c r="F2034" s="172"/>
      <c r="G2034" s="212"/>
      <c r="H2034" s="206"/>
      <c r="I2034" s="206"/>
      <c r="J2034" s="206"/>
      <c r="K2034" s="31"/>
      <c r="L2034" s="177" t="str">
        <f t="shared" ref="L2034" si="925">IF(R2034="","",LEFT(R2034,LEN(R2034)-2))</f>
        <v/>
      </c>
      <c r="M2034" s="177"/>
      <c r="N2034" s="80"/>
      <c r="O2034" s="184"/>
      <c r="P2034" s="103"/>
      <c r="Q2034" s="84" t="str">
        <f t="shared" si="899"/>
        <v/>
      </c>
      <c r="R2034" s="159" t="str">
        <f t="shared" ref="R2034" si="926">CONCATENATE($Q2034,Q2035,Q2036,Q2037,Q2038,Q2039,$Q2040,$Q2041,$Q2042,$Q2043,Q2044,Q2045)</f>
        <v/>
      </c>
      <c r="S2034" s="28" t="str" cm="1">
        <f t="array" aca="1" ref="S2034" ca="1">IF(INDIRECT("A"&amp;114+$U2034)&lt;&gt;"",114+$U2034,"")</f>
        <v/>
      </c>
      <c r="T2034" s="28" t="str">
        <f t="shared" ca="1" si="900"/>
        <v>$B</v>
      </c>
      <c r="U2034" s="29">
        <f t="shared" si="906"/>
        <v>1920</v>
      </c>
      <c r="V2034" s="29">
        <v>160.00000000001299</v>
      </c>
      <c r="W2034" s="29">
        <f t="shared" si="911"/>
        <v>160</v>
      </c>
      <c r="X2034" s="41" t="str" cm="1">
        <f t="array" aca="1" ref="X2034" ca="1">IFERROR(INDEX('PC&amp;PD'!$A$1:$AP$15,ROW('PC&amp;PD'!$A$15),MATCH(INDIRECT(T2034),'PC&amp;PD'!$A$1:$AP$1,0)),"")</f>
        <v/>
      </c>
      <c r="Z2034" s="155" t="str">
        <f t="shared" ref="Z2034" si="927">IFERROR(IF($F2034="OCS 100","OCS (OCS 100)",IF($F2034="OCS Blended","OCS (OCS Blended)",IF($F2034="OCS (No Label)","OCS (No Label)",IF($F2034="RCS 100","RCS (RCS 100)",IF($F2034="RCS Blended","RCS (RCS Blended)",IF($F2034="GRS","GRS (GRS)",IF($F2034="GRS (No Label)", "GRS (No Label)",IF($F2034="RDS","RDS (RDS)",IF($F2034="RWS","RWS (RWS)",IF($F2034="RAS","RAS (RAS)",IF($F2034="RMS","RMS (RMS)",IF($F2034="GOTS Organic","GOTS (Organic)",IF($F2034="GOTS Made with organic","GOTS (Made with Organic)",IF($F2034="GOTS Organic - in conversion","GOTS (Organic - In Conversion)",IF($F2034="GOTS Made with organic - in conversion","GOTS (Made with Organic - In Conversion)",""))))))))))))))),"")</f>
        <v/>
      </c>
      <c r="AA2034" s="13" t="str">
        <f t="shared" si="896"/>
        <v/>
      </c>
      <c r="AB2034" s="155" t="str">
        <f t="shared" ref="AB2034" si="928">IFERROR(IF($F2034="OCS 100", "OCS_100",IF($F2034="OCS Blended", "OCS_Blended",IF($F2034="OCS (No Label)", "OCS_No_Label",IF($F2034="RCS 100", "RCS_100",IF($F2034="RCS Blended","RCS_Blended",IF($F2034="GRS","GRS",IF($F2034="GRS (No Label)", "GRS_No_Label",IF($F2034="RDS","RDS",IF($F2034="RWS","RWS",IF($F2034="RMS","RMS",IF($F2034="GOTS Organic","GOTS_Organic",IF($F2034="GOTS Made with organic","GOTS_Made_with_organic",IF($F2034="GOTS Organic - in conversion","GOTS_Organic_in_Conversion",IF($F2034="GOTS Made with organic - in conversion","GOTS_Made_with_Organic_in_Conversion",IF($F2034="RAS","RAS",""))))))))))))))),"")</f>
        <v/>
      </c>
      <c r="AC2034" s="13" t="str">
        <f t="shared" ca="1" si="901"/>
        <v>$AB</v>
      </c>
      <c r="AD2034" s="13" t="str" cm="1">
        <f t="array" aca="1" ref="AD2034" ca="1">IFERROR(IF((LEFT(INDIRECT("$F"&amp;$S2034),4))="GOTS",IF($G2034="Organic","GOTS_Organic_raw",(IF($G2034="Responsible","GOTS_Responsible",(IF($G2034="No Attribute (Conventional)","GOTS_conventional",(IF($G2034="Recycled Pre/Post-Consumer","GOTS_pre_post",(IF($G2034="In-Conversion","GOTS_in_conversion",(IF($G2034="Sustainably Sourced","Sustainably_sourced",""))))))))))),IF($G2034="Organic","Organic",(IF($G2034="Responsible","Responsible",(IF($G2034="No Attribute (Conventional)","No_Attribute_Conventional",(IF($G2034="Recycled Pre/Post-Consumer","Recycled_Pre_Post_Consumer",(IF($G2034="In-Conversion","In_Conversion",(IF($G2034="Recycled Pre-Consumer","Recycled_Pre_Consumer",(IF($G2034="Recycled Post-Consumer","Recycled_Post_Consumer",(IF($G2034="Sustainably Sourced","Sustainably_sourced","")))))))))))))))),"")</f>
        <v/>
      </c>
      <c r="AE2034" s="13" t="e" cm="1">
        <f t="array" aca="1" ref="AE2034" ca="1">IF(INDIRECT("$F"&amp;$S2034)="","",IF(LEFT(INDIRECT("$F"&amp;$S2034),3)="GRS","GRS_RCS_RM",IF((LEFT(INDIRECT("$F"&amp;$S2034),3))="RCS","GRS_RCS_RM",IF(INDIRECT("$F"&amp;$S2034)="OCS (No Label)","OCS_Conversion_RM",IF(LEFT(INDIRECT("$F"&amp;$S2034),3)="OCS","OCS_RM",IF(RIGHT(INDIRECT("$F"&amp;$S2034),10)="conversion","GOTS_RM_conversion",IF((LEFT(INDIRECT("$F"&amp;$S2034),4))="GOTS","GOTS_RM","Responsible_RM")))))))</f>
        <v>#REF!</v>
      </c>
      <c r="AF2034" s="13" t="str" cm="1">
        <f t="array" aca="1" ref="AF2034" ca="1">IF($S2034="","",INDIRECT("$Z"&amp;$S2034))</f>
        <v/>
      </c>
      <c r="AG2034" s="155" t="str">
        <f t="shared" si="924"/>
        <v/>
      </c>
      <c r="AH2034" s="13" t="str" cm="1">
        <f t="array" aca="1" ref="AH2034" ca="1">IFERROR(INDIRECT("$ag"&amp;S2034),"")</f>
        <v/>
      </c>
      <c r="AI2034" s="13" t="e" cm="1">
        <f t="array" aca="1" ref="AI2034" ca="1">INDIRECT("O"&amp;S2033)</f>
        <v>#REF!</v>
      </c>
      <c r="AJ2034" s="13" t="str">
        <f>IF($I2034="","",INDEX('Raw Material'!$A$1:$J$75,MATCH(I2034,'Raw Material'!$A$1:$A$75,0),(MATCH(G2034,'Raw Material'!$A$1:$J$1,0))))</f>
        <v/>
      </c>
      <c r="AK2034" s="13" t="str">
        <f t="shared" si="897"/>
        <v>YANLIŞRM</v>
      </c>
      <c r="AL2034" s="153" t="str">
        <f t="shared" si="898"/>
        <v/>
      </c>
    </row>
    <row r="2035" spans="1:38" ht="16.5" customHeight="1">
      <c r="A2035" s="161"/>
      <c r="B2035" s="166"/>
      <c r="C2035" s="167"/>
      <c r="D2035" s="156"/>
      <c r="E2035" s="156"/>
      <c r="F2035" s="173"/>
      <c r="G2035" s="181"/>
      <c r="H2035" s="182"/>
      <c r="I2035" s="182"/>
      <c r="J2035" s="182"/>
      <c r="K2035" s="32"/>
      <c r="L2035" s="178"/>
      <c r="M2035" s="178"/>
      <c r="N2035" s="81"/>
      <c r="O2035" s="185"/>
      <c r="P2035" s="103"/>
      <c r="Q2035" s="84" t="str">
        <f t="shared" si="899"/>
        <v/>
      </c>
      <c r="R2035" s="159"/>
      <c r="S2035" s="28" t="str" cm="1">
        <f t="array" aca="1" ref="S2035" ca="1">IF(INDIRECT("A"&amp;114+$U2035)&lt;&gt;"",114+$U2035,"")</f>
        <v/>
      </c>
      <c r="T2035" s="28" t="str">
        <f t="shared" ca="1" si="900"/>
        <v>$B</v>
      </c>
      <c r="U2035" s="29">
        <f t="shared" si="906"/>
        <v>1920</v>
      </c>
      <c r="V2035" s="29">
        <v>160.08333333334599</v>
      </c>
      <c r="W2035" s="29">
        <f t="shared" si="911"/>
        <v>160</v>
      </c>
      <c r="X2035" s="41" t="str" cm="1">
        <f t="array" aca="1" ref="X2035" ca="1">IFERROR(INDEX('PC&amp;PD'!$A$1:$AP$15,ROW('PC&amp;PD'!$A$15),MATCH(INDIRECT(T2035),'PC&amp;PD'!$A$1:$AP$1,0)),"")</f>
        <v/>
      </c>
      <c r="Z2035" s="155"/>
      <c r="AA2035" s="13" t="str">
        <f t="shared" ref="AA2035:AA2098" si="929">IFERROR(IF(G2035="","",IF(G2035="No Attribute (Conventional)","",G2035)),"")</f>
        <v/>
      </c>
      <c r="AB2035" s="155"/>
      <c r="AC2035" s="13" t="str">
        <f t="shared" ca="1" si="901"/>
        <v>$AB</v>
      </c>
      <c r="AD2035" s="13" t="str" cm="1">
        <f t="array" aca="1" ref="AD2035" ca="1">IFERROR(IF((LEFT(INDIRECT("$F"&amp;$S2035),4))="GOTS",IF($G2035="Organic","GOTS_Organic_raw",(IF($G2035="Responsible","GOTS_Responsible",(IF($G2035="No Attribute (Conventional)","GOTS_conventional",(IF($G2035="Recycled Pre/Post-Consumer","GOTS_pre_post",(IF($G2035="In-Conversion","GOTS_in_conversion",(IF($G2035="Sustainably Sourced","Sustainably_sourced",""))))))))))),IF($G2035="Organic","Organic",(IF($G2035="Responsible","Responsible",(IF($G2035="No Attribute (Conventional)","No_Attribute_Conventional",(IF($G2035="Recycled Pre/Post-Consumer","Recycled_Pre_Post_Consumer",(IF($G2035="In-Conversion","In_Conversion",(IF($G2035="Recycled Pre-Consumer","Recycled_Pre_Consumer",(IF($G2035="Recycled Post-Consumer","Recycled_Post_Consumer",(IF($G2035="Sustainably Sourced","Sustainably_sourced","")))))))))))))))),"")</f>
        <v/>
      </c>
      <c r="AE2035" s="13" t="e" cm="1">
        <f t="array" aca="1" ref="AE2035" ca="1">IF(INDIRECT("$F"&amp;$S2035)="","",IF(LEFT(INDIRECT("$F"&amp;$S2035),3)="GRS","GRS_RCS_RM",IF((LEFT(INDIRECT("$F"&amp;$S2035),3))="RCS","GRS_RCS_RM",IF(INDIRECT("$F"&amp;$S2035)="OCS (No Label)","OCS_Conversion_RM",IF(LEFT(INDIRECT("$F"&amp;$S2035),3)="OCS","OCS_RM",IF(RIGHT(INDIRECT("$F"&amp;$S2035),10)="conversion","GOTS_RM_conversion",IF((LEFT(INDIRECT("$F"&amp;$S2035),4))="GOTS","GOTS_RM","Responsible_RM")))))))</f>
        <v>#REF!</v>
      </c>
      <c r="AF2035" s="13" t="str" cm="1">
        <f t="array" aca="1" ref="AF2035" ca="1">IF($S2035="","",INDIRECT("$Z"&amp;$S2035))</f>
        <v/>
      </c>
      <c r="AG2035" s="155"/>
      <c r="AH2035" s="13" t="str" cm="1">
        <f t="array" aca="1" ref="AH2035" ca="1">IFERROR(INDIRECT("$ag"&amp;S2035),"")</f>
        <v/>
      </c>
      <c r="AI2035" s="13" t="e" cm="1">
        <f t="array" aca="1" ref="AI2035" ca="1">INDIRECT("O"&amp;S2034)</f>
        <v>#REF!</v>
      </c>
      <c r="AJ2035" s="13" t="str">
        <f>IF($I2035="","",INDEX('Raw Material'!$A$1:$J$75,MATCH(I2035,'Raw Material'!$A$1:$A$75,0),(MATCH(G2035,'Raw Material'!$A$1:$J$1,0))))</f>
        <v/>
      </c>
      <c r="AK2035" s="13" t="str">
        <f t="shared" ref="AK2035:AK2098" si="930">$U$17&amp;"RM"</f>
        <v>YANLIŞRM</v>
      </c>
      <c r="AL2035" s="153" t="str">
        <f t="shared" ref="AL2035:AL2098" si="931">IF($G2035="Organic","Organic",IF($G2035="No Attribute (Conventional)","No_Attribute_Conventional",IF($G2035="Recycled pre-consumer","Recycled_pre_consumer",IF($G2035="Recycled post-consumer","Recycled_post_consumer",IF($G2035="Responsible","Responsible",IF($G2035="Sustainably sourced","Sustainable_sourced",IF($G2035="ın-conversion","In_conversion","")))))))</f>
        <v/>
      </c>
    </row>
    <row r="2036" spans="1:38" ht="16.5" customHeight="1">
      <c r="A2036" s="161"/>
      <c r="B2036" s="166"/>
      <c r="C2036" s="167"/>
      <c r="D2036" s="156"/>
      <c r="E2036" s="156"/>
      <c r="F2036" s="173"/>
      <c r="G2036" s="181"/>
      <c r="H2036" s="182"/>
      <c r="I2036" s="182"/>
      <c r="J2036" s="182"/>
      <c r="K2036" s="32"/>
      <c r="L2036" s="178"/>
      <c r="M2036" s="178"/>
      <c r="N2036" s="81"/>
      <c r="O2036" s="185"/>
      <c r="P2036" s="103"/>
      <c r="Q2036" s="84" t="str">
        <f t="shared" si="899"/>
        <v/>
      </c>
      <c r="R2036" s="159"/>
      <c r="S2036" s="28" t="str" cm="1">
        <f t="array" aca="1" ref="S2036" ca="1">IF(INDIRECT("A"&amp;114+$U2036)&lt;&gt;"",114+$U2036,"")</f>
        <v/>
      </c>
      <c r="T2036" s="28" t="str">
        <f t="shared" ca="1" si="900"/>
        <v>$B</v>
      </c>
      <c r="U2036" s="29">
        <f t="shared" si="906"/>
        <v>1920</v>
      </c>
      <c r="V2036" s="29">
        <v>160.16666666667899</v>
      </c>
      <c r="W2036" s="29">
        <f t="shared" si="911"/>
        <v>160</v>
      </c>
      <c r="X2036" s="41" t="str" cm="1">
        <f t="array" aca="1" ref="X2036" ca="1">IFERROR(INDEX('PC&amp;PD'!$A$1:$AP$15,ROW('PC&amp;PD'!$A$15),MATCH(INDIRECT(T2036),'PC&amp;PD'!$A$1:$AP$1,0)),"")</f>
        <v/>
      </c>
      <c r="Z2036" s="155"/>
      <c r="AA2036" s="13" t="str">
        <f t="shared" si="929"/>
        <v/>
      </c>
      <c r="AB2036" s="155"/>
      <c r="AC2036" s="13" t="str">
        <f t="shared" ca="1" si="901"/>
        <v>$AB</v>
      </c>
      <c r="AD2036" s="13" t="str" cm="1">
        <f t="array" aca="1" ref="AD2036" ca="1">IFERROR(IF((LEFT(INDIRECT("$F"&amp;$S2036),4))="GOTS",IF($G2036="Organic","GOTS_Organic_raw",(IF($G2036="Responsible","GOTS_Responsible",(IF($G2036="No Attribute (Conventional)","GOTS_conventional",(IF($G2036="Recycled Pre/Post-Consumer","GOTS_pre_post",(IF($G2036="In-Conversion","GOTS_in_conversion",(IF($G2036="Sustainably Sourced","Sustainably_sourced",""))))))))))),IF($G2036="Organic","Organic",(IF($G2036="Responsible","Responsible",(IF($G2036="No Attribute (Conventional)","No_Attribute_Conventional",(IF($G2036="Recycled Pre/Post-Consumer","Recycled_Pre_Post_Consumer",(IF($G2036="In-Conversion","In_Conversion",(IF($G2036="Recycled Pre-Consumer","Recycled_Pre_Consumer",(IF($G2036="Recycled Post-Consumer","Recycled_Post_Consumer",(IF($G2036="Sustainably Sourced","Sustainably_sourced","")))))))))))))))),"")</f>
        <v/>
      </c>
      <c r="AE2036" s="13" t="e" cm="1">
        <f t="array" aca="1" ref="AE2036" ca="1">IF(INDIRECT("$F"&amp;$S2036)="","",IF(LEFT(INDIRECT("$F"&amp;$S2036),3)="GRS","GRS_RCS_RM",IF((LEFT(INDIRECT("$F"&amp;$S2036),3))="RCS","GRS_RCS_RM",IF(INDIRECT("$F"&amp;$S2036)="OCS (No Label)","OCS_Conversion_RM",IF(LEFT(INDIRECT("$F"&amp;$S2036),3)="OCS","OCS_RM",IF(RIGHT(INDIRECT("$F"&amp;$S2036),10)="conversion","GOTS_RM_conversion",IF((LEFT(INDIRECT("$F"&amp;$S2036),4))="GOTS","GOTS_RM","Responsible_RM")))))))</f>
        <v>#REF!</v>
      </c>
      <c r="AF2036" s="13" t="str" cm="1">
        <f t="array" aca="1" ref="AF2036" ca="1">IF($S2036="","",INDIRECT("$Z"&amp;$S2036))</f>
        <v/>
      </c>
      <c r="AG2036" s="155"/>
      <c r="AH2036" s="13" t="str" cm="1">
        <f t="array" aca="1" ref="AH2036" ca="1">IFERROR(INDIRECT("$ag"&amp;S2036),"")</f>
        <v/>
      </c>
      <c r="AI2036" s="13" t="e" cm="1">
        <f t="array" aca="1" ref="AI2036" ca="1">INDIRECT("O"&amp;S2035)</f>
        <v>#REF!</v>
      </c>
      <c r="AJ2036" s="13" t="str">
        <f>IF($I2036="","",INDEX('Raw Material'!$A$1:$J$75,MATCH(I2036,'Raw Material'!$A$1:$A$75,0),(MATCH(G2036,'Raw Material'!$A$1:$J$1,0))))</f>
        <v/>
      </c>
      <c r="AK2036" s="13" t="str">
        <f t="shared" si="930"/>
        <v>YANLIŞRM</v>
      </c>
      <c r="AL2036" s="153" t="str">
        <f t="shared" si="931"/>
        <v/>
      </c>
    </row>
    <row r="2037" spans="1:38" ht="16.5" customHeight="1">
      <c r="A2037" s="161"/>
      <c r="B2037" s="166"/>
      <c r="C2037" s="167"/>
      <c r="D2037" s="156"/>
      <c r="E2037" s="156"/>
      <c r="F2037" s="174"/>
      <c r="G2037" s="181"/>
      <c r="H2037" s="182"/>
      <c r="I2037" s="182"/>
      <c r="J2037" s="182"/>
      <c r="K2037" s="32"/>
      <c r="L2037" s="178"/>
      <c r="M2037" s="178"/>
      <c r="N2037" s="81"/>
      <c r="O2037" s="185"/>
      <c r="P2037" s="103"/>
      <c r="Q2037" s="84" t="str">
        <f t="shared" ref="Q2037:Q2100" si="932">IF(OR($G2037="",$I2037="",$K2037="",$AJ2037="–"),"",CONCATENATE($K2037," ",$AA2037," ",$I2037," (",$AJ2037,") + "))</f>
        <v/>
      </c>
      <c r="R2037" s="159"/>
      <c r="S2037" s="28" t="str" cm="1">
        <f t="array" aca="1" ref="S2037" ca="1">IF(INDIRECT("A"&amp;114+$U2037)&lt;&gt;"",114+$U2037,"")</f>
        <v/>
      </c>
      <c r="T2037" s="28" t="str">
        <f t="shared" ref="T2037:T2100" ca="1" si="933">"$B"&amp;S2037</f>
        <v>$B</v>
      </c>
      <c r="U2037" s="29">
        <f t="shared" si="906"/>
        <v>1920</v>
      </c>
      <c r="V2037" s="29">
        <v>160.25000000001299</v>
      </c>
      <c r="W2037" s="29">
        <f t="shared" si="911"/>
        <v>160</v>
      </c>
      <c r="X2037" s="41" t="str" cm="1">
        <f t="array" aca="1" ref="X2037" ca="1">IFERROR(INDEX('PC&amp;PD'!$A$1:$AP$15,ROW('PC&amp;PD'!$A$15),MATCH(INDIRECT(T2037),'PC&amp;PD'!$A$1:$AP$1,0)),"")</f>
        <v/>
      </c>
      <c r="Z2037" s="155"/>
      <c r="AA2037" s="13" t="str">
        <f t="shared" si="929"/>
        <v/>
      </c>
      <c r="AB2037" s="155"/>
      <c r="AC2037" s="13" t="str">
        <f t="shared" ref="AC2037:AC2100" ca="1" si="934">"$AB"&amp;S2037</f>
        <v>$AB</v>
      </c>
      <c r="AD2037" s="13" t="str" cm="1">
        <f t="array" aca="1" ref="AD2037" ca="1">IFERROR(IF((LEFT(INDIRECT("$F"&amp;$S2037),4))="GOTS",IF($G2037="Organic","GOTS_Organic_raw",(IF($G2037="Responsible","GOTS_Responsible",(IF($G2037="No Attribute (Conventional)","GOTS_conventional",(IF($G2037="Recycled Pre/Post-Consumer","GOTS_pre_post",(IF($G2037="In-Conversion","GOTS_in_conversion",(IF($G2037="Sustainably Sourced","Sustainably_sourced",""))))))))))),IF($G2037="Organic","Organic",(IF($G2037="Responsible","Responsible",(IF($G2037="No Attribute (Conventional)","No_Attribute_Conventional",(IF($G2037="Recycled Pre/Post-Consumer","Recycled_Pre_Post_Consumer",(IF($G2037="In-Conversion","In_Conversion",(IF($G2037="Recycled Pre-Consumer","Recycled_Pre_Consumer",(IF($G2037="Recycled Post-Consumer","Recycled_Post_Consumer",(IF($G2037="Sustainably Sourced","Sustainably_sourced","")))))))))))))))),"")</f>
        <v/>
      </c>
      <c r="AE2037" s="13" t="e" cm="1">
        <f t="array" aca="1" ref="AE2037" ca="1">IF(INDIRECT("$F"&amp;$S2037)="","",IF(LEFT(INDIRECT("$F"&amp;$S2037),3)="GRS","GRS_RCS_RM",IF((LEFT(INDIRECT("$F"&amp;$S2037),3))="RCS","GRS_RCS_RM",IF(INDIRECT("$F"&amp;$S2037)="OCS (No Label)","OCS_Conversion_RM",IF(LEFT(INDIRECT("$F"&amp;$S2037),3)="OCS","OCS_RM",IF(RIGHT(INDIRECT("$F"&amp;$S2037),10)="conversion","GOTS_RM_conversion",IF((LEFT(INDIRECT("$F"&amp;$S2037),4))="GOTS","GOTS_RM","Responsible_RM")))))))</f>
        <v>#REF!</v>
      </c>
      <c r="AF2037" s="13" t="str" cm="1">
        <f t="array" aca="1" ref="AF2037" ca="1">IF($S2037="","",INDIRECT("$Z"&amp;$S2037))</f>
        <v/>
      </c>
      <c r="AG2037" s="155"/>
      <c r="AH2037" s="13" t="str" cm="1">
        <f t="array" aca="1" ref="AH2037" ca="1">IFERROR(INDIRECT("$ag"&amp;S2037),"")</f>
        <v/>
      </c>
      <c r="AI2037" s="13" t="e" cm="1">
        <f t="array" aca="1" ref="AI2037" ca="1">INDIRECT("O"&amp;S2036)</f>
        <v>#REF!</v>
      </c>
      <c r="AJ2037" s="13" t="str">
        <f>IF($I2037="","",INDEX('Raw Material'!$A$1:$J$75,MATCH(I2037,'Raw Material'!$A$1:$A$75,0),(MATCH(G2037,'Raw Material'!$A$1:$J$1,0))))</f>
        <v/>
      </c>
      <c r="AK2037" s="13" t="str">
        <f t="shared" si="930"/>
        <v>YANLIŞRM</v>
      </c>
      <c r="AL2037" s="153" t="str">
        <f t="shared" si="931"/>
        <v/>
      </c>
    </row>
    <row r="2038" spans="1:38" ht="16.5" customHeight="1">
      <c r="A2038" s="161"/>
      <c r="B2038" s="166"/>
      <c r="C2038" s="167"/>
      <c r="D2038" s="156"/>
      <c r="E2038" s="156"/>
      <c r="F2038" s="174"/>
      <c r="G2038" s="181"/>
      <c r="H2038" s="182"/>
      <c r="I2038" s="182"/>
      <c r="J2038" s="182"/>
      <c r="K2038" s="32"/>
      <c r="L2038" s="178"/>
      <c r="M2038" s="178"/>
      <c r="N2038" s="81"/>
      <c r="O2038" s="185"/>
      <c r="P2038" s="103"/>
      <c r="Q2038" s="84" t="str">
        <f t="shared" si="932"/>
        <v/>
      </c>
      <c r="R2038" s="159"/>
      <c r="S2038" s="28" t="str" cm="1">
        <f t="array" aca="1" ref="S2038" ca="1">IF(INDIRECT("A"&amp;114+$U2038)&lt;&gt;"",114+$U2038,"")</f>
        <v/>
      </c>
      <c r="T2038" s="28" t="str">
        <f t="shared" ca="1" si="933"/>
        <v>$B</v>
      </c>
      <c r="U2038" s="29">
        <f t="shared" si="906"/>
        <v>1920</v>
      </c>
      <c r="V2038" s="29">
        <v>160.33333333334599</v>
      </c>
      <c r="W2038" s="29">
        <f t="shared" si="911"/>
        <v>160</v>
      </c>
      <c r="X2038" s="41" t="str" cm="1">
        <f t="array" aca="1" ref="X2038" ca="1">IFERROR(INDEX('PC&amp;PD'!$A$1:$AP$15,ROW('PC&amp;PD'!$A$15),MATCH(INDIRECT(T2038),'PC&amp;PD'!$A$1:$AP$1,0)),"")</f>
        <v/>
      </c>
      <c r="Z2038" s="155"/>
      <c r="AA2038" s="13" t="str">
        <f t="shared" si="929"/>
        <v/>
      </c>
      <c r="AB2038" s="155"/>
      <c r="AC2038" s="13" t="str">
        <f t="shared" ca="1" si="934"/>
        <v>$AB</v>
      </c>
      <c r="AD2038" s="13" t="str" cm="1">
        <f t="array" aca="1" ref="AD2038" ca="1">IFERROR(IF((LEFT(INDIRECT("$F"&amp;$S2038),4))="GOTS",IF($G2038="Organic","GOTS_Organic_raw",(IF($G2038="Responsible","GOTS_Responsible",(IF($G2038="No Attribute (Conventional)","GOTS_conventional",(IF($G2038="Recycled Pre/Post-Consumer","GOTS_pre_post",(IF($G2038="In-Conversion","GOTS_in_conversion",(IF($G2038="Sustainably Sourced","Sustainably_sourced",""))))))))))),IF($G2038="Organic","Organic",(IF($G2038="Responsible","Responsible",(IF($G2038="No Attribute (Conventional)","No_Attribute_Conventional",(IF($G2038="Recycled Pre/Post-Consumer","Recycled_Pre_Post_Consumer",(IF($G2038="In-Conversion","In_Conversion",(IF($G2038="Recycled Pre-Consumer","Recycled_Pre_Consumer",(IF($G2038="Recycled Post-Consumer","Recycled_Post_Consumer",(IF($G2038="Sustainably Sourced","Sustainably_sourced","")))))))))))))))),"")</f>
        <v/>
      </c>
      <c r="AE2038" s="13" t="e" cm="1">
        <f t="array" aca="1" ref="AE2038" ca="1">IF(INDIRECT("$F"&amp;$S2038)="","",IF(LEFT(INDIRECT("$F"&amp;$S2038),3)="GRS","GRS_RCS_RM",IF((LEFT(INDIRECT("$F"&amp;$S2038),3))="RCS","GRS_RCS_RM",IF(INDIRECT("$F"&amp;$S2038)="OCS (No Label)","OCS_Conversion_RM",IF(LEFT(INDIRECT("$F"&amp;$S2038),3)="OCS","OCS_RM",IF(RIGHT(INDIRECT("$F"&amp;$S2038),10)="conversion","GOTS_RM_conversion",IF((LEFT(INDIRECT("$F"&amp;$S2038),4))="GOTS","GOTS_RM","Responsible_RM")))))))</f>
        <v>#REF!</v>
      </c>
      <c r="AF2038" s="13" t="str" cm="1">
        <f t="array" aca="1" ref="AF2038" ca="1">IF($S2038="","",INDIRECT("$Z"&amp;$S2038))</f>
        <v/>
      </c>
      <c r="AG2038" s="155"/>
      <c r="AH2038" s="13" t="str" cm="1">
        <f t="array" aca="1" ref="AH2038" ca="1">IFERROR(INDIRECT("$ag"&amp;S2038),"")</f>
        <v/>
      </c>
      <c r="AI2038" s="13" t="e" cm="1">
        <f t="array" aca="1" ref="AI2038" ca="1">INDIRECT("O"&amp;S2037)</f>
        <v>#REF!</v>
      </c>
      <c r="AJ2038" s="13" t="str">
        <f>IF($I2038="","",INDEX('Raw Material'!$A$1:$J$75,MATCH(I2038,'Raw Material'!$A$1:$A$75,0),(MATCH(G2038,'Raw Material'!$A$1:$J$1,0))))</f>
        <v/>
      </c>
      <c r="AK2038" s="13" t="str">
        <f t="shared" si="930"/>
        <v>YANLIŞRM</v>
      </c>
      <c r="AL2038" s="153" t="str">
        <f t="shared" si="931"/>
        <v/>
      </c>
    </row>
    <row r="2039" spans="1:38" ht="16.5" customHeight="1">
      <c r="A2039" s="161"/>
      <c r="B2039" s="166"/>
      <c r="C2039" s="167"/>
      <c r="D2039" s="156"/>
      <c r="E2039" s="156"/>
      <c r="F2039" s="174"/>
      <c r="G2039" s="181"/>
      <c r="H2039" s="182"/>
      <c r="I2039" s="182"/>
      <c r="J2039" s="182"/>
      <c r="K2039" s="32"/>
      <c r="L2039" s="178"/>
      <c r="M2039" s="178"/>
      <c r="N2039" s="81"/>
      <c r="O2039" s="185"/>
      <c r="P2039" s="103"/>
      <c r="Q2039" s="84" t="str">
        <f t="shared" si="932"/>
        <v/>
      </c>
      <c r="R2039" s="159"/>
      <c r="S2039" s="28" t="str" cm="1">
        <f t="array" aca="1" ref="S2039" ca="1">IF(INDIRECT("A"&amp;114+$U2039)&lt;&gt;"",114+$U2039,"")</f>
        <v/>
      </c>
      <c r="T2039" s="28" t="str">
        <f t="shared" ca="1" si="933"/>
        <v>$B</v>
      </c>
      <c r="U2039" s="29">
        <f t="shared" si="906"/>
        <v>1920</v>
      </c>
      <c r="V2039" s="29">
        <v>160.41666666667899</v>
      </c>
      <c r="W2039" s="29">
        <f t="shared" si="911"/>
        <v>160</v>
      </c>
      <c r="X2039" s="41" t="str" cm="1">
        <f t="array" aca="1" ref="X2039" ca="1">IFERROR(INDEX('PC&amp;PD'!$A$1:$AP$15,ROW('PC&amp;PD'!$A$15),MATCH(INDIRECT(T2039),'PC&amp;PD'!$A$1:$AP$1,0)),"")</f>
        <v/>
      </c>
      <c r="Z2039" s="155"/>
      <c r="AA2039" s="13" t="str">
        <f t="shared" si="929"/>
        <v/>
      </c>
      <c r="AB2039" s="155"/>
      <c r="AC2039" s="13" t="str">
        <f t="shared" ca="1" si="934"/>
        <v>$AB</v>
      </c>
      <c r="AD2039" s="13" t="str" cm="1">
        <f t="array" aca="1" ref="AD2039" ca="1">IFERROR(IF((LEFT(INDIRECT("$F"&amp;$S2039),4))="GOTS",IF($G2039="Organic","GOTS_Organic_raw",(IF($G2039="Responsible","GOTS_Responsible",(IF($G2039="No Attribute (Conventional)","GOTS_conventional",(IF($G2039="Recycled Pre/Post-Consumer","GOTS_pre_post",(IF($G2039="In-Conversion","GOTS_in_conversion",(IF($G2039="Sustainably Sourced","Sustainably_sourced",""))))))))))),IF($G2039="Organic","Organic",(IF($G2039="Responsible","Responsible",(IF($G2039="No Attribute (Conventional)","No_Attribute_Conventional",(IF($G2039="Recycled Pre/Post-Consumer","Recycled_Pre_Post_Consumer",(IF($G2039="In-Conversion","In_Conversion",(IF($G2039="Recycled Pre-Consumer","Recycled_Pre_Consumer",(IF($G2039="Recycled Post-Consumer","Recycled_Post_Consumer",(IF($G2039="Sustainably Sourced","Sustainably_sourced","")))))))))))))))),"")</f>
        <v/>
      </c>
      <c r="AE2039" s="13" t="e" cm="1">
        <f t="array" aca="1" ref="AE2039" ca="1">IF(INDIRECT("$F"&amp;$S2039)="","",IF(LEFT(INDIRECT("$F"&amp;$S2039),3)="GRS","GRS_RCS_RM",IF((LEFT(INDIRECT("$F"&amp;$S2039),3))="RCS","GRS_RCS_RM",IF(INDIRECT("$F"&amp;$S2039)="OCS (No Label)","OCS_Conversion_RM",IF(LEFT(INDIRECT("$F"&amp;$S2039),3)="OCS","OCS_RM",IF(RIGHT(INDIRECT("$F"&amp;$S2039),10)="conversion","GOTS_RM_conversion",IF((LEFT(INDIRECT("$F"&amp;$S2039),4))="GOTS","GOTS_RM","Responsible_RM")))))))</f>
        <v>#REF!</v>
      </c>
      <c r="AF2039" s="13" t="str" cm="1">
        <f t="array" aca="1" ref="AF2039" ca="1">IF($S2039="","",INDIRECT("$Z"&amp;$S2039))</f>
        <v/>
      </c>
      <c r="AG2039" s="155"/>
      <c r="AH2039" s="13" t="str" cm="1">
        <f t="array" aca="1" ref="AH2039" ca="1">IFERROR(INDIRECT("$ag"&amp;S2039),"")</f>
        <v/>
      </c>
      <c r="AI2039" s="13" t="e" cm="1">
        <f t="array" aca="1" ref="AI2039" ca="1">INDIRECT("O"&amp;S2038)</f>
        <v>#REF!</v>
      </c>
      <c r="AJ2039" s="13" t="str">
        <f>IF($I2039="","",INDEX('Raw Material'!$A$1:$J$75,MATCH(I2039,'Raw Material'!$A$1:$A$75,0),(MATCH(G2039,'Raw Material'!$A$1:$J$1,0))))</f>
        <v/>
      </c>
      <c r="AK2039" s="13" t="str">
        <f t="shared" si="930"/>
        <v>YANLIŞRM</v>
      </c>
      <c r="AL2039" s="153" t="str">
        <f t="shared" si="931"/>
        <v/>
      </c>
    </row>
    <row r="2040" spans="1:38" ht="16.5" customHeight="1">
      <c r="A2040" s="162"/>
      <c r="B2040" s="168"/>
      <c r="C2040" s="169"/>
      <c r="D2040" s="156"/>
      <c r="E2040" s="156"/>
      <c r="F2040" s="175"/>
      <c r="G2040" s="181"/>
      <c r="H2040" s="182"/>
      <c r="I2040" s="182"/>
      <c r="J2040" s="182"/>
      <c r="K2040" s="32"/>
      <c r="L2040" s="179"/>
      <c r="M2040" s="179"/>
      <c r="N2040" s="81"/>
      <c r="O2040" s="185"/>
      <c r="P2040" s="103"/>
      <c r="Q2040" s="84" t="str">
        <f t="shared" si="932"/>
        <v/>
      </c>
      <c r="R2040" s="159"/>
      <c r="S2040" s="28" t="str" cm="1">
        <f t="array" aca="1" ref="S2040" ca="1">IF(INDIRECT("A"&amp;114+$U2040)&lt;&gt;"",114+$U2040,"")</f>
        <v/>
      </c>
      <c r="T2040" s="28" t="str">
        <f t="shared" ca="1" si="933"/>
        <v>$B</v>
      </c>
      <c r="U2040" s="29">
        <f t="shared" si="906"/>
        <v>1920</v>
      </c>
      <c r="V2040" s="29">
        <v>160.50000000001299</v>
      </c>
      <c r="W2040" s="29">
        <f t="shared" si="911"/>
        <v>160</v>
      </c>
      <c r="X2040" s="41" t="str" cm="1">
        <f t="array" aca="1" ref="X2040" ca="1">IFERROR(INDEX('PC&amp;PD'!$A$1:$AP$15,ROW('PC&amp;PD'!$A$15),MATCH(INDIRECT(T2040),'PC&amp;PD'!$A$1:$AP$1,0)),"")</f>
        <v/>
      </c>
      <c r="Z2040" s="155"/>
      <c r="AA2040" s="13" t="str">
        <f t="shared" si="929"/>
        <v/>
      </c>
      <c r="AB2040" s="155"/>
      <c r="AC2040" s="13" t="str">
        <f t="shared" ca="1" si="934"/>
        <v>$AB</v>
      </c>
      <c r="AD2040" s="13" t="str" cm="1">
        <f t="array" aca="1" ref="AD2040" ca="1">IFERROR(IF((LEFT(INDIRECT("$F"&amp;$S2040),4))="GOTS",IF($G2040="Organic","GOTS_Organic_raw",(IF($G2040="Responsible","GOTS_Responsible",(IF($G2040="No Attribute (Conventional)","GOTS_conventional",(IF($G2040="Recycled Pre/Post-Consumer","GOTS_pre_post",(IF($G2040="In-Conversion","GOTS_in_conversion",(IF($G2040="Sustainably Sourced","Sustainably_sourced",""))))))))))),IF($G2040="Organic","Organic",(IF($G2040="Responsible","Responsible",(IF($G2040="No Attribute (Conventional)","No_Attribute_Conventional",(IF($G2040="Recycled Pre/Post-Consumer","Recycled_Pre_Post_Consumer",(IF($G2040="In-Conversion","In_Conversion",(IF($G2040="Recycled Pre-Consumer","Recycled_Pre_Consumer",(IF($G2040="Recycled Post-Consumer","Recycled_Post_Consumer",(IF($G2040="Sustainably Sourced","Sustainably_sourced","")))))))))))))))),"")</f>
        <v/>
      </c>
      <c r="AE2040" s="13" t="e" cm="1">
        <f t="array" aca="1" ref="AE2040" ca="1">IF(INDIRECT("$F"&amp;$S2040)="","",IF(LEFT(INDIRECT("$F"&amp;$S2040),3)="GRS","GRS_RCS_RM",IF((LEFT(INDIRECT("$F"&amp;$S2040),3))="RCS","GRS_RCS_RM",IF(INDIRECT("$F"&amp;$S2040)="OCS (No Label)","OCS_Conversion_RM",IF(LEFT(INDIRECT("$F"&amp;$S2040),3)="OCS","OCS_RM",IF(RIGHT(INDIRECT("$F"&amp;$S2040),10)="conversion","GOTS_RM_conversion",IF((LEFT(INDIRECT("$F"&amp;$S2040),4))="GOTS","GOTS_RM","Responsible_RM")))))))</f>
        <v>#REF!</v>
      </c>
      <c r="AF2040" s="13" t="str" cm="1">
        <f t="array" aca="1" ref="AF2040" ca="1">IF($S2040="","",INDIRECT("$Z"&amp;$S2040))</f>
        <v/>
      </c>
      <c r="AG2040" s="155"/>
      <c r="AH2040" s="13" t="str" cm="1">
        <f t="array" aca="1" ref="AH2040" ca="1">IFERROR(INDIRECT("$ag"&amp;S2040),"")</f>
        <v/>
      </c>
      <c r="AI2040" s="13" t="e" cm="1">
        <f t="array" aca="1" ref="AI2040" ca="1">INDIRECT("O"&amp;S2039)</f>
        <v>#REF!</v>
      </c>
      <c r="AJ2040" s="13" t="str">
        <f>IF($I2040="","",INDEX('Raw Material'!$A$1:$J$75,MATCH(I2040,'Raw Material'!$A$1:$A$75,0),(MATCH(G2040,'Raw Material'!$A$1:$J$1,0))))</f>
        <v/>
      </c>
      <c r="AK2040" s="13" t="str">
        <f t="shared" si="930"/>
        <v>YANLIŞRM</v>
      </c>
      <c r="AL2040" s="153" t="str">
        <f t="shared" si="931"/>
        <v/>
      </c>
    </row>
    <row r="2041" spans="1:38" ht="16.5" customHeight="1">
      <c r="A2041" s="162"/>
      <c r="B2041" s="168"/>
      <c r="C2041" s="169"/>
      <c r="D2041" s="156"/>
      <c r="E2041" s="156"/>
      <c r="F2041" s="175"/>
      <c r="G2041" s="181"/>
      <c r="H2041" s="182"/>
      <c r="I2041" s="182"/>
      <c r="J2041" s="182"/>
      <c r="K2041" s="32"/>
      <c r="L2041" s="179"/>
      <c r="M2041" s="179"/>
      <c r="N2041" s="81"/>
      <c r="O2041" s="185"/>
      <c r="P2041" s="103"/>
      <c r="Q2041" s="84" t="str">
        <f t="shared" si="932"/>
        <v/>
      </c>
      <c r="R2041" s="159"/>
      <c r="S2041" s="28" t="str" cm="1">
        <f t="array" aca="1" ref="S2041" ca="1">IF(INDIRECT("A"&amp;114+$U2041)&lt;&gt;"",114+$U2041,"")</f>
        <v/>
      </c>
      <c r="T2041" s="28" t="str">
        <f t="shared" ca="1" si="933"/>
        <v>$B</v>
      </c>
      <c r="U2041" s="29">
        <f t="shared" si="906"/>
        <v>1920</v>
      </c>
      <c r="V2041" s="29">
        <v>160.58333333334599</v>
      </c>
      <c r="W2041" s="29">
        <f t="shared" si="911"/>
        <v>160</v>
      </c>
      <c r="X2041" s="41" t="str" cm="1">
        <f t="array" aca="1" ref="X2041" ca="1">IFERROR(INDEX('PC&amp;PD'!$A$1:$AP$15,ROW('PC&amp;PD'!$A$15),MATCH(INDIRECT(T2041),'PC&amp;PD'!$A$1:$AP$1,0)),"")</f>
        <v/>
      </c>
      <c r="Z2041" s="155"/>
      <c r="AA2041" s="13" t="str">
        <f t="shared" si="929"/>
        <v/>
      </c>
      <c r="AB2041" s="155"/>
      <c r="AC2041" s="13" t="str">
        <f t="shared" ca="1" si="934"/>
        <v>$AB</v>
      </c>
      <c r="AD2041" s="13" t="str" cm="1">
        <f t="array" aca="1" ref="AD2041" ca="1">IFERROR(IF((LEFT(INDIRECT("$F"&amp;$S2041),4))="GOTS",IF($G2041="Organic","GOTS_Organic_raw",(IF($G2041="Responsible","GOTS_Responsible",(IF($G2041="No Attribute (Conventional)","GOTS_conventional",(IF($G2041="Recycled Pre/Post-Consumer","GOTS_pre_post",(IF($G2041="In-Conversion","GOTS_in_conversion",(IF($G2041="Sustainably Sourced","Sustainably_sourced",""))))))))))),IF($G2041="Organic","Organic",(IF($G2041="Responsible","Responsible",(IF($G2041="No Attribute (Conventional)","No_Attribute_Conventional",(IF($G2041="Recycled Pre/Post-Consumer","Recycled_Pre_Post_Consumer",(IF($G2041="In-Conversion","In_Conversion",(IF($G2041="Recycled Pre-Consumer","Recycled_Pre_Consumer",(IF($G2041="Recycled Post-Consumer","Recycled_Post_Consumer",(IF($G2041="Sustainably Sourced","Sustainably_sourced","")))))))))))))))),"")</f>
        <v/>
      </c>
      <c r="AE2041" s="13" t="e" cm="1">
        <f t="array" aca="1" ref="AE2041" ca="1">IF(INDIRECT("$F"&amp;$S2041)="","",IF(LEFT(INDIRECT("$F"&amp;$S2041),3)="GRS","GRS_RCS_RM",IF((LEFT(INDIRECT("$F"&amp;$S2041),3))="RCS","GRS_RCS_RM",IF(INDIRECT("$F"&amp;$S2041)="OCS (No Label)","OCS_Conversion_RM",IF(LEFT(INDIRECT("$F"&amp;$S2041),3)="OCS","OCS_RM",IF(RIGHT(INDIRECT("$F"&amp;$S2041),10)="conversion","GOTS_RM_conversion",IF((LEFT(INDIRECT("$F"&amp;$S2041),4))="GOTS","GOTS_RM","Responsible_RM")))))))</f>
        <v>#REF!</v>
      </c>
      <c r="AF2041" s="13" t="str" cm="1">
        <f t="array" aca="1" ref="AF2041" ca="1">IF($S2041="","",INDIRECT("$Z"&amp;$S2041))</f>
        <v/>
      </c>
      <c r="AG2041" s="155"/>
      <c r="AH2041" s="13" t="str" cm="1">
        <f t="array" aca="1" ref="AH2041" ca="1">IFERROR(INDIRECT("$ag"&amp;S2041),"")</f>
        <v/>
      </c>
      <c r="AI2041" s="13" t="e" cm="1">
        <f t="array" aca="1" ref="AI2041" ca="1">INDIRECT("O"&amp;S2040)</f>
        <v>#REF!</v>
      </c>
      <c r="AJ2041" s="13" t="str">
        <f>IF($I2041="","",INDEX('Raw Material'!$A$1:$J$75,MATCH(I2041,'Raw Material'!$A$1:$A$75,0),(MATCH(G2041,'Raw Material'!$A$1:$J$1,0))))</f>
        <v/>
      </c>
      <c r="AK2041" s="13" t="str">
        <f t="shared" si="930"/>
        <v>YANLIŞRM</v>
      </c>
      <c r="AL2041" s="153" t="str">
        <f t="shared" si="931"/>
        <v/>
      </c>
    </row>
    <row r="2042" spans="1:38" ht="16.5" customHeight="1">
      <c r="A2042" s="162"/>
      <c r="B2042" s="168"/>
      <c r="C2042" s="169"/>
      <c r="D2042" s="156"/>
      <c r="E2042" s="156"/>
      <c r="F2042" s="175"/>
      <c r="G2042" s="181"/>
      <c r="H2042" s="182"/>
      <c r="I2042" s="182"/>
      <c r="J2042" s="182"/>
      <c r="K2042" s="32"/>
      <c r="L2042" s="179"/>
      <c r="M2042" s="179"/>
      <c r="N2042" s="81"/>
      <c r="O2042" s="185"/>
      <c r="P2042" s="103"/>
      <c r="Q2042" s="84" t="str">
        <f t="shared" si="932"/>
        <v/>
      </c>
      <c r="R2042" s="159"/>
      <c r="S2042" s="28" t="str" cm="1">
        <f t="array" aca="1" ref="S2042" ca="1">IF(INDIRECT("A"&amp;114+$U2042)&lt;&gt;"",114+$U2042,"")</f>
        <v/>
      </c>
      <c r="T2042" s="28" t="str">
        <f t="shared" ca="1" si="933"/>
        <v>$B</v>
      </c>
      <c r="U2042" s="29">
        <f t="shared" si="906"/>
        <v>1920</v>
      </c>
      <c r="V2042" s="29">
        <v>160.66666666667899</v>
      </c>
      <c r="W2042" s="29">
        <f t="shared" si="911"/>
        <v>160</v>
      </c>
      <c r="X2042" s="41" t="str" cm="1">
        <f t="array" aca="1" ref="X2042" ca="1">IFERROR(INDEX('PC&amp;PD'!$A$1:$AP$15,ROW('PC&amp;PD'!$A$15),MATCH(INDIRECT(T2042),'PC&amp;PD'!$A$1:$AP$1,0)),"")</f>
        <v/>
      </c>
      <c r="Z2042" s="155"/>
      <c r="AA2042" s="13" t="str">
        <f t="shared" si="929"/>
        <v/>
      </c>
      <c r="AB2042" s="155"/>
      <c r="AC2042" s="13" t="str">
        <f t="shared" ca="1" si="934"/>
        <v>$AB</v>
      </c>
      <c r="AD2042" s="13" t="str" cm="1">
        <f t="array" aca="1" ref="AD2042" ca="1">IFERROR(IF((LEFT(INDIRECT("$F"&amp;$S2042),4))="GOTS",IF($G2042="Organic","GOTS_Organic_raw",(IF($G2042="Responsible","GOTS_Responsible",(IF($G2042="No Attribute (Conventional)","GOTS_conventional",(IF($G2042="Recycled Pre/Post-Consumer","GOTS_pre_post",(IF($G2042="In-Conversion","GOTS_in_conversion",(IF($G2042="Sustainably Sourced","Sustainably_sourced",""))))))))))),IF($G2042="Organic","Organic",(IF($G2042="Responsible","Responsible",(IF($G2042="No Attribute (Conventional)","No_Attribute_Conventional",(IF($G2042="Recycled Pre/Post-Consumer","Recycled_Pre_Post_Consumer",(IF($G2042="In-Conversion","In_Conversion",(IF($G2042="Recycled Pre-Consumer","Recycled_Pre_Consumer",(IF($G2042="Recycled Post-Consumer","Recycled_Post_Consumer",(IF($G2042="Sustainably Sourced","Sustainably_sourced","")))))))))))))))),"")</f>
        <v/>
      </c>
      <c r="AE2042" s="13" t="e" cm="1">
        <f t="array" aca="1" ref="AE2042" ca="1">IF(INDIRECT("$F"&amp;$S2042)="","",IF(LEFT(INDIRECT("$F"&amp;$S2042),3)="GRS","GRS_RCS_RM",IF((LEFT(INDIRECT("$F"&amp;$S2042),3))="RCS","GRS_RCS_RM",IF(INDIRECT("$F"&amp;$S2042)="OCS (No Label)","OCS_Conversion_RM",IF(LEFT(INDIRECT("$F"&amp;$S2042),3)="OCS","OCS_RM",IF(RIGHT(INDIRECT("$F"&amp;$S2042),10)="conversion","GOTS_RM_conversion",IF((LEFT(INDIRECT("$F"&amp;$S2042),4))="GOTS","GOTS_RM","Responsible_RM")))))))</f>
        <v>#REF!</v>
      </c>
      <c r="AF2042" s="13" t="str" cm="1">
        <f t="array" aca="1" ref="AF2042" ca="1">IF($S2042="","",INDIRECT("$Z"&amp;$S2042))</f>
        <v/>
      </c>
      <c r="AG2042" s="155"/>
      <c r="AH2042" s="13" t="str" cm="1">
        <f t="array" aca="1" ref="AH2042" ca="1">IFERROR(INDIRECT("$ag"&amp;S2042),"")</f>
        <v/>
      </c>
      <c r="AI2042" s="13" t="e" cm="1">
        <f t="array" aca="1" ref="AI2042" ca="1">INDIRECT("O"&amp;S2041)</f>
        <v>#REF!</v>
      </c>
      <c r="AJ2042" s="13" t="str">
        <f>IF($I2042="","",INDEX('Raw Material'!$A$1:$J$75,MATCH(I2042,'Raw Material'!$A$1:$A$75,0),(MATCH(G2042,'Raw Material'!$A$1:$J$1,0))))</f>
        <v/>
      </c>
      <c r="AK2042" s="13" t="str">
        <f t="shared" si="930"/>
        <v>YANLIŞRM</v>
      </c>
      <c r="AL2042" s="153" t="str">
        <f t="shared" si="931"/>
        <v/>
      </c>
    </row>
    <row r="2043" spans="1:38" ht="16.5" customHeight="1">
      <c r="A2043" s="162"/>
      <c r="B2043" s="168"/>
      <c r="C2043" s="169"/>
      <c r="D2043" s="156"/>
      <c r="E2043" s="156"/>
      <c r="F2043" s="175"/>
      <c r="G2043" s="181"/>
      <c r="H2043" s="182"/>
      <c r="I2043" s="182"/>
      <c r="J2043" s="182"/>
      <c r="K2043" s="32"/>
      <c r="L2043" s="179"/>
      <c r="M2043" s="179"/>
      <c r="N2043" s="81"/>
      <c r="O2043" s="185"/>
      <c r="P2043" s="103"/>
      <c r="Q2043" s="84" t="str">
        <f t="shared" si="932"/>
        <v/>
      </c>
      <c r="R2043" s="159"/>
      <c r="S2043" s="28" t="str" cm="1">
        <f t="array" aca="1" ref="S2043" ca="1">IF(INDIRECT("A"&amp;114+$U2043)&lt;&gt;"",114+$U2043,"")</f>
        <v/>
      </c>
      <c r="T2043" s="28" t="str">
        <f t="shared" ca="1" si="933"/>
        <v>$B</v>
      </c>
      <c r="U2043" s="29">
        <f t="shared" si="906"/>
        <v>1920</v>
      </c>
      <c r="V2043" s="29">
        <v>160.75000000001299</v>
      </c>
      <c r="W2043" s="29">
        <f t="shared" si="911"/>
        <v>160</v>
      </c>
      <c r="X2043" s="41" t="str" cm="1">
        <f t="array" aca="1" ref="X2043" ca="1">IFERROR(INDEX('PC&amp;PD'!$A$1:$AP$15,ROW('PC&amp;PD'!$A$15),MATCH(INDIRECT(T2043),'PC&amp;PD'!$A$1:$AP$1,0)),"")</f>
        <v/>
      </c>
      <c r="Z2043" s="155"/>
      <c r="AA2043" s="13" t="str">
        <f t="shared" si="929"/>
        <v/>
      </c>
      <c r="AB2043" s="155"/>
      <c r="AC2043" s="13" t="str">
        <f t="shared" ca="1" si="934"/>
        <v>$AB</v>
      </c>
      <c r="AD2043" s="13" t="str" cm="1">
        <f t="array" aca="1" ref="AD2043" ca="1">IFERROR(IF((LEFT(INDIRECT("$F"&amp;$S2043),4))="GOTS",IF($G2043="Organic","GOTS_Organic_raw",(IF($G2043="Responsible","GOTS_Responsible",(IF($G2043="No Attribute (Conventional)","GOTS_conventional",(IF($G2043="Recycled Pre/Post-Consumer","GOTS_pre_post",(IF($G2043="In-Conversion","GOTS_in_conversion",(IF($G2043="Sustainably Sourced","Sustainably_sourced",""))))))))))),IF($G2043="Organic","Organic",(IF($G2043="Responsible","Responsible",(IF($G2043="No Attribute (Conventional)","No_Attribute_Conventional",(IF($G2043="Recycled Pre/Post-Consumer","Recycled_Pre_Post_Consumer",(IF($G2043="In-Conversion","In_Conversion",(IF($G2043="Recycled Pre-Consumer","Recycled_Pre_Consumer",(IF($G2043="Recycled Post-Consumer","Recycled_Post_Consumer",(IF($G2043="Sustainably Sourced","Sustainably_sourced","")))))))))))))))),"")</f>
        <v/>
      </c>
      <c r="AE2043" s="13" t="e" cm="1">
        <f t="array" aca="1" ref="AE2043" ca="1">IF(INDIRECT("$F"&amp;$S2043)="","",IF(LEFT(INDIRECT("$F"&amp;$S2043),3)="GRS","GRS_RCS_RM",IF((LEFT(INDIRECT("$F"&amp;$S2043),3))="RCS","GRS_RCS_RM",IF(INDIRECT("$F"&amp;$S2043)="OCS (No Label)","OCS_Conversion_RM",IF(LEFT(INDIRECT("$F"&amp;$S2043),3)="OCS","OCS_RM",IF(RIGHT(INDIRECT("$F"&amp;$S2043),10)="conversion","GOTS_RM_conversion",IF((LEFT(INDIRECT("$F"&amp;$S2043),4))="GOTS","GOTS_RM","Responsible_RM")))))))</f>
        <v>#REF!</v>
      </c>
      <c r="AF2043" s="13" t="str" cm="1">
        <f t="array" aca="1" ref="AF2043" ca="1">IF($S2043="","",INDIRECT("$Z"&amp;$S2043))</f>
        <v/>
      </c>
      <c r="AG2043" s="155"/>
      <c r="AH2043" s="13" t="str" cm="1">
        <f t="array" aca="1" ref="AH2043" ca="1">IFERROR(INDIRECT("$ag"&amp;S2043),"")</f>
        <v/>
      </c>
      <c r="AI2043" s="13" t="e" cm="1">
        <f t="array" aca="1" ref="AI2043" ca="1">INDIRECT("O"&amp;S2042)</f>
        <v>#REF!</v>
      </c>
      <c r="AJ2043" s="13" t="str">
        <f>IF($I2043="","",INDEX('Raw Material'!$A$1:$J$75,MATCH(I2043,'Raw Material'!$A$1:$A$75,0),(MATCH(G2043,'Raw Material'!$A$1:$J$1,0))))</f>
        <v/>
      </c>
      <c r="AK2043" s="13" t="str">
        <f t="shared" si="930"/>
        <v>YANLIŞRM</v>
      </c>
      <c r="AL2043" s="153" t="str">
        <f t="shared" si="931"/>
        <v/>
      </c>
    </row>
    <row r="2044" spans="1:38" ht="16.5" customHeight="1">
      <c r="A2044" s="162"/>
      <c r="B2044" s="168"/>
      <c r="C2044" s="169"/>
      <c r="D2044" s="156"/>
      <c r="E2044" s="156"/>
      <c r="F2044" s="175"/>
      <c r="G2044" s="181"/>
      <c r="H2044" s="182"/>
      <c r="I2044" s="182"/>
      <c r="J2044" s="182"/>
      <c r="K2044" s="32"/>
      <c r="L2044" s="179"/>
      <c r="M2044" s="179"/>
      <c r="N2044" s="81"/>
      <c r="O2044" s="185"/>
      <c r="P2044" s="103"/>
      <c r="Q2044" s="84" t="str">
        <f t="shared" si="932"/>
        <v/>
      </c>
      <c r="R2044" s="159"/>
      <c r="S2044" s="28" t="str" cm="1">
        <f t="array" aca="1" ref="S2044" ca="1">IF(INDIRECT("A"&amp;114+$U2044)&lt;&gt;"",114+$U2044,"")</f>
        <v/>
      </c>
      <c r="T2044" s="28" t="str">
        <f t="shared" ca="1" si="933"/>
        <v>$B</v>
      </c>
      <c r="U2044" s="29">
        <f t="shared" si="906"/>
        <v>1920</v>
      </c>
      <c r="V2044" s="29">
        <v>160.83333333334599</v>
      </c>
      <c r="W2044" s="29">
        <f t="shared" si="911"/>
        <v>160</v>
      </c>
      <c r="X2044" s="41" t="str" cm="1">
        <f t="array" aca="1" ref="X2044" ca="1">IFERROR(INDEX('PC&amp;PD'!$A$1:$AP$15,ROW('PC&amp;PD'!$A$15),MATCH(INDIRECT(T2044),'PC&amp;PD'!$A$1:$AP$1,0)),"")</f>
        <v/>
      </c>
      <c r="Z2044" s="155"/>
      <c r="AA2044" s="13" t="str">
        <f t="shared" si="929"/>
        <v/>
      </c>
      <c r="AB2044" s="155"/>
      <c r="AC2044" s="13" t="str">
        <f t="shared" ca="1" si="934"/>
        <v>$AB</v>
      </c>
      <c r="AD2044" s="13" t="str" cm="1">
        <f t="array" aca="1" ref="AD2044" ca="1">IFERROR(IF((LEFT(INDIRECT("$F"&amp;$S2044),4))="GOTS",IF($G2044="Organic","GOTS_Organic_raw",(IF($G2044="Responsible","GOTS_Responsible",(IF($G2044="No Attribute (Conventional)","GOTS_conventional",(IF($G2044="Recycled Pre/Post-Consumer","GOTS_pre_post",(IF($G2044="In-Conversion","GOTS_in_conversion",(IF($G2044="Sustainably Sourced","Sustainably_sourced",""))))))))))),IF($G2044="Organic","Organic",(IF($G2044="Responsible","Responsible",(IF($G2044="No Attribute (Conventional)","No_Attribute_Conventional",(IF($G2044="Recycled Pre/Post-Consumer","Recycled_Pre_Post_Consumer",(IF($G2044="In-Conversion","In_Conversion",(IF($G2044="Recycled Pre-Consumer","Recycled_Pre_Consumer",(IF($G2044="Recycled Post-Consumer","Recycled_Post_Consumer",(IF($G2044="Sustainably Sourced","Sustainably_sourced","")))))))))))))))),"")</f>
        <v/>
      </c>
      <c r="AE2044" s="13" t="e" cm="1">
        <f t="array" aca="1" ref="AE2044" ca="1">IF(INDIRECT("$F"&amp;$S2044)="","",IF(LEFT(INDIRECT("$F"&amp;$S2044),3)="GRS","GRS_RCS_RM",IF((LEFT(INDIRECT("$F"&amp;$S2044),3))="RCS","GRS_RCS_RM",IF(INDIRECT("$F"&amp;$S2044)="OCS (No Label)","OCS_Conversion_RM",IF(LEFT(INDIRECT("$F"&amp;$S2044),3)="OCS","OCS_RM",IF(RIGHT(INDIRECT("$F"&amp;$S2044),10)="conversion","GOTS_RM_conversion",IF((LEFT(INDIRECT("$F"&amp;$S2044),4))="GOTS","GOTS_RM","Responsible_RM")))))))</f>
        <v>#REF!</v>
      </c>
      <c r="AF2044" s="13" t="str" cm="1">
        <f t="array" aca="1" ref="AF2044" ca="1">IF($S2044="","",INDIRECT("$Z"&amp;$S2044))</f>
        <v/>
      </c>
      <c r="AG2044" s="155"/>
      <c r="AH2044" s="13" t="str" cm="1">
        <f t="array" aca="1" ref="AH2044" ca="1">IFERROR(INDIRECT("$ag"&amp;S2044),"")</f>
        <v/>
      </c>
      <c r="AI2044" s="13" t="e" cm="1">
        <f t="array" aca="1" ref="AI2044" ca="1">INDIRECT("O"&amp;S2043)</f>
        <v>#REF!</v>
      </c>
      <c r="AJ2044" s="13" t="str">
        <f>IF($I2044="","",INDEX('Raw Material'!$A$1:$J$75,MATCH(I2044,'Raw Material'!$A$1:$A$75,0),(MATCH(G2044,'Raw Material'!$A$1:$J$1,0))))</f>
        <v/>
      </c>
      <c r="AK2044" s="13" t="str">
        <f t="shared" si="930"/>
        <v>YANLIŞRM</v>
      </c>
      <c r="AL2044" s="153" t="str">
        <f t="shared" si="931"/>
        <v/>
      </c>
    </row>
    <row r="2045" spans="1:38" ht="16.5" customHeight="1" thickBot="1">
      <c r="A2045" s="163"/>
      <c r="B2045" s="170"/>
      <c r="C2045" s="171"/>
      <c r="D2045" s="156"/>
      <c r="E2045" s="156"/>
      <c r="F2045" s="176"/>
      <c r="G2045" s="157"/>
      <c r="H2045" s="158"/>
      <c r="I2045" s="158"/>
      <c r="J2045" s="158"/>
      <c r="K2045" s="33"/>
      <c r="L2045" s="180"/>
      <c r="M2045" s="180"/>
      <c r="N2045" s="82"/>
      <c r="O2045" s="186"/>
      <c r="P2045" s="103"/>
      <c r="Q2045" s="84" t="str">
        <f t="shared" si="932"/>
        <v/>
      </c>
      <c r="R2045" s="159"/>
      <c r="S2045" s="28" t="str" cm="1">
        <f t="array" aca="1" ref="S2045" ca="1">IF(INDIRECT("A"&amp;114+$U2045)&lt;&gt;"",114+$U2045,"")</f>
        <v/>
      </c>
      <c r="T2045" s="28" t="str">
        <f t="shared" ca="1" si="933"/>
        <v>$B</v>
      </c>
      <c r="U2045" s="29">
        <f t="shared" si="906"/>
        <v>1920</v>
      </c>
      <c r="V2045" s="29">
        <v>160.91666666667899</v>
      </c>
      <c r="W2045" s="29">
        <f t="shared" si="911"/>
        <v>160</v>
      </c>
      <c r="X2045" s="41" t="str" cm="1">
        <f t="array" aca="1" ref="X2045" ca="1">IFERROR(INDEX('PC&amp;PD'!$A$1:$AP$15,ROW('PC&amp;PD'!$A$15),MATCH(INDIRECT(T2045),'PC&amp;PD'!$A$1:$AP$1,0)),"")</f>
        <v/>
      </c>
      <c r="Z2045" s="155"/>
      <c r="AA2045" s="13" t="str">
        <f t="shared" si="929"/>
        <v/>
      </c>
      <c r="AB2045" s="155"/>
      <c r="AC2045" s="13" t="str">
        <f t="shared" ca="1" si="934"/>
        <v>$AB</v>
      </c>
      <c r="AD2045" s="13" t="str" cm="1">
        <f t="array" aca="1" ref="AD2045" ca="1">IFERROR(IF((LEFT(INDIRECT("$F"&amp;$S2045),4))="GOTS",IF($G2045="Organic","GOTS_Organic_raw",(IF($G2045="Responsible","GOTS_Responsible",(IF($G2045="No Attribute (Conventional)","GOTS_conventional",(IF($G2045="Recycled Pre/Post-Consumer","GOTS_pre_post",(IF($G2045="In-Conversion","GOTS_in_conversion",(IF($G2045="Sustainably Sourced","Sustainably_sourced",""))))))))))),IF($G2045="Organic","Organic",(IF($G2045="Responsible","Responsible",(IF($G2045="No Attribute (Conventional)","No_Attribute_Conventional",(IF($G2045="Recycled Pre/Post-Consumer","Recycled_Pre_Post_Consumer",(IF($G2045="In-Conversion","In_Conversion",(IF($G2045="Recycled Pre-Consumer","Recycled_Pre_Consumer",(IF($G2045="Recycled Post-Consumer","Recycled_Post_Consumer",(IF($G2045="Sustainably Sourced","Sustainably_sourced","")))))))))))))))),"")</f>
        <v/>
      </c>
      <c r="AE2045" s="13" t="e" cm="1">
        <f t="array" aca="1" ref="AE2045" ca="1">IF(INDIRECT("$F"&amp;$S2045)="","",IF(LEFT(INDIRECT("$F"&amp;$S2045),3)="GRS","GRS_RCS_RM",IF((LEFT(INDIRECT("$F"&amp;$S2045),3))="RCS","GRS_RCS_RM",IF(INDIRECT("$F"&amp;$S2045)="OCS (No Label)","OCS_Conversion_RM",IF(LEFT(INDIRECT("$F"&amp;$S2045),3)="OCS","OCS_RM",IF(RIGHT(INDIRECT("$F"&amp;$S2045),10)="conversion","GOTS_RM_conversion",IF((LEFT(INDIRECT("$F"&amp;$S2045),4))="GOTS","GOTS_RM","Responsible_RM")))))))</f>
        <v>#REF!</v>
      </c>
      <c r="AF2045" s="13" t="str" cm="1">
        <f t="array" aca="1" ref="AF2045" ca="1">IF($S2045="","",INDIRECT("$Z"&amp;$S2045))</f>
        <v/>
      </c>
      <c r="AG2045" s="155"/>
      <c r="AH2045" s="13" t="str" cm="1">
        <f t="array" aca="1" ref="AH2045" ca="1">IFERROR(INDIRECT("$ag"&amp;S2045),"")</f>
        <v/>
      </c>
      <c r="AI2045" s="13" t="e" cm="1">
        <f t="array" aca="1" ref="AI2045" ca="1">INDIRECT("O"&amp;S2044)</f>
        <v>#REF!</v>
      </c>
      <c r="AJ2045" s="13" t="str">
        <f>IF($I2045="","",INDEX('Raw Material'!$A$1:$J$75,MATCH(I2045,'Raw Material'!$A$1:$A$75,0),(MATCH(G2045,'Raw Material'!$A$1:$J$1,0))))</f>
        <v/>
      </c>
      <c r="AK2045" s="13" t="str">
        <f t="shared" si="930"/>
        <v>YANLIŞRM</v>
      </c>
      <c r="AL2045" s="153" t="str">
        <f t="shared" si="931"/>
        <v/>
      </c>
    </row>
    <row r="2046" spans="1:38" ht="16.5" customHeight="1">
      <c r="A2046" s="160" t="str">
        <f>IF(B2046="","",COUNTA($B$114:$B2046))</f>
        <v/>
      </c>
      <c r="B2046" s="164"/>
      <c r="C2046" s="165"/>
      <c r="D2046" s="183"/>
      <c r="E2046" s="183"/>
      <c r="F2046" s="172"/>
      <c r="G2046" s="212"/>
      <c r="H2046" s="206"/>
      <c r="I2046" s="206"/>
      <c r="J2046" s="206"/>
      <c r="K2046" s="31"/>
      <c r="L2046" s="177" t="str">
        <f t="shared" ref="L2046" si="935">IF(R2046="","",LEFT(R2046,LEN(R2046)-2))</f>
        <v/>
      </c>
      <c r="M2046" s="177"/>
      <c r="N2046" s="80"/>
      <c r="O2046" s="184"/>
      <c r="P2046" s="103"/>
      <c r="Q2046" s="84" t="str">
        <f t="shared" si="932"/>
        <v/>
      </c>
      <c r="R2046" s="159" t="str">
        <f t="shared" ref="R2046" si="936">CONCATENATE($Q2046,Q2047,Q2048,Q2049,Q2050,Q2051,$Q2052,$Q2053,$Q2054,$Q2055,Q2056,Q2057)</f>
        <v/>
      </c>
      <c r="S2046" s="28" t="str" cm="1">
        <f t="array" aca="1" ref="S2046" ca="1">IF(INDIRECT("A"&amp;114+$U2046)&lt;&gt;"",114+$U2046,"")</f>
        <v/>
      </c>
      <c r="T2046" s="28" t="str">
        <f t="shared" ca="1" si="933"/>
        <v>$B</v>
      </c>
      <c r="U2046" s="29">
        <f t="shared" si="906"/>
        <v>1932</v>
      </c>
      <c r="V2046" s="29">
        <v>161.00000000001299</v>
      </c>
      <c r="W2046" s="29">
        <f t="shared" si="911"/>
        <v>161</v>
      </c>
      <c r="X2046" s="41" t="str" cm="1">
        <f t="array" aca="1" ref="X2046" ca="1">IFERROR(INDEX('PC&amp;PD'!$A$1:$AP$15,ROW('PC&amp;PD'!$A$15),MATCH(INDIRECT(T2046),'PC&amp;PD'!$A$1:$AP$1,0)),"")</f>
        <v/>
      </c>
      <c r="Z2046" s="155" t="str">
        <f t="shared" ref="Z2046" si="937">IFERROR(IF($F2046="OCS 100","OCS (OCS 100)",IF($F2046="OCS Blended","OCS (OCS Blended)",IF($F2046="OCS (No Label)","OCS (No Label)",IF($F2046="RCS 100","RCS (RCS 100)",IF($F2046="RCS Blended","RCS (RCS Blended)",IF($F2046="GRS","GRS (GRS)",IF($F2046="GRS (No Label)", "GRS (No Label)",IF($F2046="RDS","RDS (RDS)",IF($F2046="RWS","RWS (RWS)",IF($F2046="RAS","RAS (RAS)",IF($F2046="RMS","RMS (RMS)",IF($F2046="GOTS Organic","GOTS (Organic)",IF($F2046="GOTS Made with organic","GOTS (Made with Organic)",IF($F2046="GOTS Organic - in conversion","GOTS (Organic - In Conversion)",IF($F2046="GOTS Made with organic - in conversion","GOTS (Made with Organic - In Conversion)",""))))))))))))))),"")</f>
        <v/>
      </c>
      <c r="AA2046" s="13" t="str">
        <f t="shared" si="929"/>
        <v/>
      </c>
      <c r="AB2046" s="155" t="str">
        <f t="shared" ref="AB2046" si="938">IFERROR(IF($F2046="OCS 100", "OCS_100",IF($F2046="OCS Blended", "OCS_Blended",IF($F2046="OCS (No Label)", "OCS_No_Label",IF($F2046="RCS 100", "RCS_100",IF($F2046="RCS Blended","RCS_Blended",IF($F2046="GRS","GRS",IF($F2046="GRS (No Label)", "GRS_No_Label",IF($F2046="RDS","RDS",IF($F2046="RWS","RWS",IF($F2046="RMS","RMS",IF($F2046="GOTS Organic","GOTS_Organic",IF($F2046="GOTS Made with organic","GOTS_Made_with_organic",IF($F2046="GOTS Organic - in conversion","GOTS_Organic_in_Conversion",IF($F2046="GOTS Made with organic - in conversion","GOTS_Made_with_Organic_in_Conversion",IF($F2046="RAS","RAS",""))))))))))))))),"")</f>
        <v/>
      </c>
      <c r="AC2046" s="13" t="str">
        <f t="shared" ca="1" si="934"/>
        <v>$AB</v>
      </c>
      <c r="AD2046" s="13" t="str" cm="1">
        <f t="array" aca="1" ref="AD2046" ca="1">IFERROR(IF((LEFT(INDIRECT("$F"&amp;$S2046),4))="GOTS",IF($G2046="Organic","GOTS_Organic_raw",(IF($G2046="Responsible","GOTS_Responsible",(IF($G2046="No Attribute (Conventional)","GOTS_conventional",(IF($G2046="Recycled Pre/Post-Consumer","GOTS_pre_post",(IF($G2046="In-Conversion","GOTS_in_conversion",(IF($G2046="Sustainably Sourced","Sustainably_sourced",""))))))))))),IF($G2046="Organic","Organic",(IF($G2046="Responsible","Responsible",(IF($G2046="No Attribute (Conventional)","No_Attribute_Conventional",(IF($G2046="Recycled Pre/Post-Consumer","Recycled_Pre_Post_Consumer",(IF($G2046="In-Conversion","In_Conversion",(IF($G2046="Recycled Pre-Consumer","Recycled_Pre_Consumer",(IF($G2046="Recycled Post-Consumer","Recycled_Post_Consumer",(IF($G2046="Sustainably Sourced","Sustainably_sourced","")))))))))))))))),"")</f>
        <v/>
      </c>
      <c r="AE2046" s="13" t="e" cm="1">
        <f t="array" aca="1" ref="AE2046" ca="1">IF(INDIRECT("$F"&amp;$S2046)="","",IF(LEFT(INDIRECT("$F"&amp;$S2046),3)="GRS","GRS_RCS_RM",IF((LEFT(INDIRECT("$F"&amp;$S2046),3))="RCS","GRS_RCS_RM",IF(INDIRECT("$F"&amp;$S2046)="OCS (No Label)","OCS_Conversion_RM",IF(LEFT(INDIRECT("$F"&amp;$S2046),3)="OCS","OCS_RM",IF(RIGHT(INDIRECT("$F"&amp;$S2046),10)="conversion","GOTS_RM_conversion",IF((LEFT(INDIRECT("$F"&amp;$S2046),4))="GOTS","GOTS_RM","Responsible_RM")))))))</f>
        <v>#REF!</v>
      </c>
      <c r="AF2046" s="13" t="str" cm="1">
        <f t="array" aca="1" ref="AF2046" ca="1">IF($S2046="","",INDIRECT("$Z"&amp;$S2046))</f>
        <v/>
      </c>
      <c r="AG2046" s="155" t="str">
        <f t="shared" si="924"/>
        <v/>
      </c>
      <c r="AH2046" s="13" t="str" cm="1">
        <f t="array" aca="1" ref="AH2046" ca="1">IFERROR(INDIRECT("$ag"&amp;S2046),"")</f>
        <v/>
      </c>
      <c r="AI2046" s="13" t="e" cm="1">
        <f t="array" aca="1" ref="AI2046" ca="1">INDIRECT("O"&amp;S2045)</f>
        <v>#REF!</v>
      </c>
      <c r="AJ2046" s="13" t="str">
        <f>IF($I2046="","",INDEX('Raw Material'!$A$1:$J$75,MATCH(I2046,'Raw Material'!$A$1:$A$75,0),(MATCH(G2046,'Raw Material'!$A$1:$J$1,0))))</f>
        <v/>
      </c>
      <c r="AK2046" s="13" t="str">
        <f t="shared" si="930"/>
        <v>YANLIŞRM</v>
      </c>
      <c r="AL2046" s="153" t="str">
        <f t="shared" si="931"/>
        <v/>
      </c>
    </row>
    <row r="2047" spans="1:38" ht="16.5" customHeight="1">
      <c r="A2047" s="161"/>
      <c r="B2047" s="166"/>
      <c r="C2047" s="167"/>
      <c r="D2047" s="156"/>
      <c r="E2047" s="156"/>
      <c r="F2047" s="173"/>
      <c r="G2047" s="181"/>
      <c r="H2047" s="182"/>
      <c r="I2047" s="182"/>
      <c r="J2047" s="182"/>
      <c r="K2047" s="32"/>
      <c r="L2047" s="178"/>
      <c r="M2047" s="178"/>
      <c r="N2047" s="81"/>
      <c r="O2047" s="185"/>
      <c r="P2047" s="103"/>
      <c r="Q2047" s="84" t="str">
        <f t="shared" si="932"/>
        <v/>
      </c>
      <c r="R2047" s="159"/>
      <c r="S2047" s="28" t="str" cm="1">
        <f t="array" aca="1" ref="S2047" ca="1">IF(INDIRECT("A"&amp;114+$U2047)&lt;&gt;"",114+$U2047,"")</f>
        <v/>
      </c>
      <c r="T2047" s="28" t="str">
        <f t="shared" ca="1" si="933"/>
        <v>$B</v>
      </c>
      <c r="U2047" s="29">
        <f t="shared" ref="U2047:U2110" si="939">(12*W2047)</f>
        <v>1932</v>
      </c>
      <c r="V2047" s="29">
        <v>161.08333333334599</v>
      </c>
      <c r="W2047" s="29">
        <f t="shared" si="911"/>
        <v>161</v>
      </c>
      <c r="X2047" s="41" t="str" cm="1">
        <f t="array" aca="1" ref="X2047" ca="1">IFERROR(INDEX('PC&amp;PD'!$A$1:$AP$15,ROW('PC&amp;PD'!$A$15),MATCH(INDIRECT(T2047),'PC&amp;PD'!$A$1:$AP$1,0)),"")</f>
        <v/>
      </c>
      <c r="Z2047" s="155"/>
      <c r="AA2047" s="13" t="str">
        <f t="shared" si="929"/>
        <v/>
      </c>
      <c r="AB2047" s="155"/>
      <c r="AC2047" s="13" t="str">
        <f t="shared" ca="1" si="934"/>
        <v>$AB</v>
      </c>
      <c r="AD2047" s="13" t="str" cm="1">
        <f t="array" aca="1" ref="AD2047" ca="1">IFERROR(IF((LEFT(INDIRECT("$F"&amp;$S2047),4))="GOTS",IF($G2047="Organic","GOTS_Organic_raw",(IF($G2047="Responsible","GOTS_Responsible",(IF($G2047="No Attribute (Conventional)","GOTS_conventional",(IF($G2047="Recycled Pre/Post-Consumer","GOTS_pre_post",(IF($G2047="In-Conversion","GOTS_in_conversion",(IF($G2047="Sustainably Sourced","Sustainably_sourced",""))))))))))),IF($G2047="Organic","Organic",(IF($G2047="Responsible","Responsible",(IF($G2047="No Attribute (Conventional)","No_Attribute_Conventional",(IF($G2047="Recycled Pre/Post-Consumer","Recycled_Pre_Post_Consumer",(IF($G2047="In-Conversion","In_Conversion",(IF($G2047="Recycled Pre-Consumer","Recycled_Pre_Consumer",(IF($G2047="Recycled Post-Consumer","Recycled_Post_Consumer",(IF($G2047="Sustainably Sourced","Sustainably_sourced","")))))))))))))))),"")</f>
        <v/>
      </c>
      <c r="AE2047" s="13" t="e" cm="1">
        <f t="array" aca="1" ref="AE2047" ca="1">IF(INDIRECT("$F"&amp;$S2047)="","",IF(LEFT(INDIRECT("$F"&amp;$S2047),3)="GRS","GRS_RCS_RM",IF((LEFT(INDIRECT("$F"&amp;$S2047),3))="RCS","GRS_RCS_RM",IF(INDIRECT("$F"&amp;$S2047)="OCS (No Label)","OCS_Conversion_RM",IF(LEFT(INDIRECT("$F"&amp;$S2047),3)="OCS","OCS_RM",IF(RIGHT(INDIRECT("$F"&amp;$S2047),10)="conversion","GOTS_RM_conversion",IF((LEFT(INDIRECT("$F"&amp;$S2047),4))="GOTS","GOTS_RM","Responsible_RM")))))))</f>
        <v>#REF!</v>
      </c>
      <c r="AF2047" s="13" t="str" cm="1">
        <f t="array" aca="1" ref="AF2047" ca="1">IF($S2047="","",INDIRECT("$Z"&amp;$S2047))</f>
        <v/>
      </c>
      <c r="AG2047" s="155"/>
      <c r="AH2047" s="13" t="str" cm="1">
        <f t="array" aca="1" ref="AH2047" ca="1">IFERROR(INDIRECT("$ag"&amp;S2047),"")</f>
        <v/>
      </c>
      <c r="AI2047" s="13" t="e" cm="1">
        <f t="array" aca="1" ref="AI2047" ca="1">INDIRECT("O"&amp;S2046)</f>
        <v>#REF!</v>
      </c>
      <c r="AJ2047" s="13" t="str">
        <f>IF($I2047="","",INDEX('Raw Material'!$A$1:$J$75,MATCH(I2047,'Raw Material'!$A$1:$A$75,0),(MATCH(G2047,'Raw Material'!$A$1:$J$1,0))))</f>
        <v/>
      </c>
      <c r="AK2047" s="13" t="str">
        <f t="shared" si="930"/>
        <v>YANLIŞRM</v>
      </c>
      <c r="AL2047" s="153" t="str">
        <f t="shared" si="931"/>
        <v/>
      </c>
    </row>
    <row r="2048" spans="1:38" ht="16.5" customHeight="1">
      <c r="A2048" s="161"/>
      <c r="B2048" s="166"/>
      <c r="C2048" s="167"/>
      <c r="D2048" s="156"/>
      <c r="E2048" s="156"/>
      <c r="F2048" s="173"/>
      <c r="G2048" s="181"/>
      <c r="H2048" s="182"/>
      <c r="I2048" s="182"/>
      <c r="J2048" s="182"/>
      <c r="K2048" s="32"/>
      <c r="L2048" s="178"/>
      <c r="M2048" s="178"/>
      <c r="N2048" s="81"/>
      <c r="O2048" s="185"/>
      <c r="P2048" s="103"/>
      <c r="Q2048" s="84" t="str">
        <f t="shared" si="932"/>
        <v/>
      </c>
      <c r="R2048" s="159"/>
      <c r="S2048" s="28" t="str" cm="1">
        <f t="array" aca="1" ref="S2048" ca="1">IF(INDIRECT("A"&amp;114+$U2048)&lt;&gt;"",114+$U2048,"")</f>
        <v/>
      </c>
      <c r="T2048" s="28" t="str">
        <f t="shared" ca="1" si="933"/>
        <v>$B</v>
      </c>
      <c r="U2048" s="29">
        <f t="shared" si="939"/>
        <v>1932</v>
      </c>
      <c r="V2048" s="29">
        <v>161.16666666667899</v>
      </c>
      <c r="W2048" s="29">
        <f t="shared" si="911"/>
        <v>161</v>
      </c>
      <c r="X2048" s="41" t="str" cm="1">
        <f t="array" aca="1" ref="X2048" ca="1">IFERROR(INDEX('PC&amp;PD'!$A$1:$AP$15,ROW('PC&amp;PD'!$A$15),MATCH(INDIRECT(T2048),'PC&amp;PD'!$A$1:$AP$1,0)),"")</f>
        <v/>
      </c>
      <c r="Z2048" s="155"/>
      <c r="AA2048" s="13" t="str">
        <f t="shared" si="929"/>
        <v/>
      </c>
      <c r="AB2048" s="155"/>
      <c r="AC2048" s="13" t="str">
        <f t="shared" ca="1" si="934"/>
        <v>$AB</v>
      </c>
      <c r="AD2048" s="13" t="str" cm="1">
        <f t="array" aca="1" ref="AD2048" ca="1">IFERROR(IF((LEFT(INDIRECT("$F"&amp;$S2048),4))="GOTS",IF($G2048="Organic","GOTS_Organic_raw",(IF($G2048="Responsible","GOTS_Responsible",(IF($G2048="No Attribute (Conventional)","GOTS_conventional",(IF($G2048="Recycled Pre/Post-Consumer","GOTS_pre_post",(IF($G2048="In-Conversion","GOTS_in_conversion",(IF($G2048="Sustainably Sourced","Sustainably_sourced",""))))))))))),IF($G2048="Organic","Organic",(IF($G2048="Responsible","Responsible",(IF($G2048="No Attribute (Conventional)","No_Attribute_Conventional",(IF($G2048="Recycled Pre/Post-Consumer","Recycled_Pre_Post_Consumer",(IF($G2048="In-Conversion","In_Conversion",(IF($G2048="Recycled Pre-Consumer","Recycled_Pre_Consumer",(IF($G2048="Recycled Post-Consumer","Recycled_Post_Consumer",(IF($G2048="Sustainably Sourced","Sustainably_sourced","")))))))))))))))),"")</f>
        <v/>
      </c>
      <c r="AE2048" s="13" t="e" cm="1">
        <f t="array" aca="1" ref="AE2048" ca="1">IF(INDIRECT("$F"&amp;$S2048)="","",IF(LEFT(INDIRECT("$F"&amp;$S2048),3)="GRS","GRS_RCS_RM",IF((LEFT(INDIRECT("$F"&amp;$S2048),3))="RCS","GRS_RCS_RM",IF(INDIRECT("$F"&amp;$S2048)="OCS (No Label)","OCS_Conversion_RM",IF(LEFT(INDIRECT("$F"&amp;$S2048),3)="OCS","OCS_RM",IF(RIGHT(INDIRECT("$F"&amp;$S2048),10)="conversion","GOTS_RM_conversion",IF((LEFT(INDIRECT("$F"&amp;$S2048),4))="GOTS","GOTS_RM","Responsible_RM")))))))</f>
        <v>#REF!</v>
      </c>
      <c r="AF2048" s="13" t="str" cm="1">
        <f t="array" aca="1" ref="AF2048" ca="1">IF($S2048="","",INDIRECT("$Z"&amp;$S2048))</f>
        <v/>
      </c>
      <c r="AG2048" s="155"/>
      <c r="AH2048" s="13" t="str" cm="1">
        <f t="array" aca="1" ref="AH2048" ca="1">IFERROR(INDIRECT("$ag"&amp;S2048),"")</f>
        <v/>
      </c>
      <c r="AI2048" s="13" t="e" cm="1">
        <f t="array" aca="1" ref="AI2048" ca="1">INDIRECT("O"&amp;S2047)</f>
        <v>#REF!</v>
      </c>
      <c r="AJ2048" s="13" t="str">
        <f>IF($I2048="","",INDEX('Raw Material'!$A$1:$J$75,MATCH(I2048,'Raw Material'!$A$1:$A$75,0),(MATCH(G2048,'Raw Material'!$A$1:$J$1,0))))</f>
        <v/>
      </c>
      <c r="AK2048" s="13" t="str">
        <f t="shared" si="930"/>
        <v>YANLIŞRM</v>
      </c>
      <c r="AL2048" s="153" t="str">
        <f t="shared" si="931"/>
        <v/>
      </c>
    </row>
    <row r="2049" spans="1:38" ht="16.5" customHeight="1">
      <c r="A2049" s="161"/>
      <c r="B2049" s="166"/>
      <c r="C2049" s="167"/>
      <c r="D2049" s="156"/>
      <c r="E2049" s="156"/>
      <c r="F2049" s="174"/>
      <c r="G2049" s="181"/>
      <c r="H2049" s="182"/>
      <c r="I2049" s="182"/>
      <c r="J2049" s="182"/>
      <c r="K2049" s="32"/>
      <c r="L2049" s="178"/>
      <c r="M2049" s="178"/>
      <c r="N2049" s="81"/>
      <c r="O2049" s="185"/>
      <c r="P2049" s="103"/>
      <c r="Q2049" s="84" t="str">
        <f t="shared" si="932"/>
        <v/>
      </c>
      <c r="R2049" s="159"/>
      <c r="S2049" s="28" t="str" cm="1">
        <f t="array" aca="1" ref="S2049" ca="1">IF(INDIRECT("A"&amp;114+$U2049)&lt;&gt;"",114+$U2049,"")</f>
        <v/>
      </c>
      <c r="T2049" s="28" t="str">
        <f t="shared" ca="1" si="933"/>
        <v>$B</v>
      </c>
      <c r="U2049" s="29">
        <f t="shared" si="939"/>
        <v>1932</v>
      </c>
      <c r="V2049" s="29">
        <v>161.25000000001299</v>
      </c>
      <c r="W2049" s="29">
        <f t="shared" si="911"/>
        <v>161</v>
      </c>
      <c r="X2049" s="41" t="str" cm="1">
        <f t="array" aca="1" ref="X2049" ca="1">IFERROR(INDEX('PC&amp;PD'!$A$1:$AP$15,ROW('PC&amp;PD'!$A$15),MATCH(INDIRECT(T2049),'PC&amp;PD'!$A$1:$AP$1,0)),"")</f>
        <v/>
      </c>
      <c r="Z2049" s="155"/>
      <c r="AA2049" s="13" t="str">
        <f t="shared" si="929"/>
        <v/>
      </c>
      <c r="AB2049" s="155"/>
      <c r="AC2049" s="13" t="str">
        <f t="shared" ca="1" si="934"/>
        <v>$AB</v>
      </c>
      <c r="AD2049" s="13" t="str" cm="1">
        <f t="array" aca="1" ref="AD2049" ca="1">IFERROR(IF((LEFT(INDIRECT("$F"&amp;$S2049),4))="GOTS",IF($G2049="Organic","GOTS_Organic_raw",(IF($G2049="Responsible","GOTS_Responsible",(IF($G2049="No Attribute (Conventional)","GOTS_conventional",(IF($G2049="Recycled Pre/Post-Consumer","GOTS_pre_post",(IF($G2049="In-Conversion","GOTS_in_conversion",(IF($G2049="Sustainably Sourced","Sustainably_sourced",""))))))))))),IF($G2049="Organic","Organic",(IF($G2049="Responsible","Responsible",(IF($G2049="No Attribute (Conventional)","No_Attribute_Conventional",(IF($G2049="Recycled Pre/Post-Consumer","Recycled_Pre_Post_Consumer",(IF($G2049="In-Conversion","In_Conversion",(IF($G2049="Recycled Pre-Consumer","Recycled_Pre_Consumer",(IF($G2049="Recycled Post-Consumer","Recycled_Post_Consumer",(IF($G2049="Sustainably Sourced","Sustainably_sourced","")))))))))))))))),"")</f>
        <v/>
      </c>
      <c r="AE2049" s="13" t="e" cm="1">
        <f t="array" aca="1" ref="AE2049" ca="1">IF(INDIRECT("$F"&amp;$S2049)="","",IF(LEFT(INDIRECT("$F"&amp;$S2049),3)="GRS","GRS_RCS_RM",IF((LEFT(INDIRECT("$F"&amp;$S2049),3))="RCS","GRS_RCS_RM",IF(INDIRECT("$F"&amp;$S2049)="OCS (No Label)","OCS_Conversion_RM",IF(LEFT(INDIRECT("$F"&amp;$S2049),3)="OCS","OCS_RM",IF(RIGHT(INDIRECT("$F"&amp;$S2049),10)="conversion","GOTS_RM_conversion",IF((LEFT(INDIRECT("$F"&amp;$S2049),4))="GOTS","GOTS_RM","Responsible_RM")))))))</f>
        <v>#REF!</v>
      </c>
      <c r="AF2049" s="13" t="str" cm="1">
        <f t="array" aca="1" ref="AF2049" ca="1">IF($S2049="","",INDIRECT("$Z"&amp;$S2049))</f>
        <v/>
      </c>
      <c r="AG2049" s="155"/>
      <c r="AH2049" s="13" t="str" cm="1">
        <f t="array" aca="1" ref="AH2049" ca="1">IFERROR(INDIRECT("$ag"&amp;S2049),"")</f>
        <v/>
      </c>
      <c r="AI2049" s="13" t="e" cm="1">
        <f t="array" aca="1" ref="AI2049" ca="1">INDIRECT("O"&amp;S2048)</f>
        <v>#REF!</v>
      </c>
      <c r="AJ2049" s="13" t="str">
        <f>IF($I2049="","",INDEX('Raw Material'!$A$1:$J$75,MATCH(I2049,'Raw Material'!$A$1:$A$75,0),(MATCH(G2049,'Raw Material'!$A$1:$J$1,0))))</f>
        <v/>
      </c>
      <c r="AK2049" s="13" t="str">
        <f t="shared" si="930"/>
        <v>YANLIŞRM</v>
      </c>
      <c r="AL2049" s="153" t="str">
        <f t="shared" si="931"/>
        <v/>
      </c>
    </row>
    <row r="2050" spans="1:38" ht="16.5" customHeight="1">
      <c r="A2050" s="161"/>
      <c r="B2050" s="166"/>
      <c r="C2050" s="167"/>
      <c r="D2050" s="156"/>
      <c r="E2050" s="156"/>
      <c r="F2050" s="174"/>
      <c r="G2050" s="181"/>
      <c r="H2050" s="182"/>
      <c r="I2050" s="182"/>
      <c r="J2050" s="182"/>
      <c r="K2050" s="32"/>
      <c r="L2050" s="178"/>
      <c r="M2050" s="178"/>
      <c r="N2050" s="81"/>
      <c r="O2050" s="185"/>
      <c r="P2050" s="103"/>
      <c r="Q2050" s="84" t="str">
        <f t="shared" si="932"/>
        <v/>
      </c>
      <c r="R2050" s="159"/>
      <c r="S2050" s="28" t="str" cm="1">
        <f t="array" aca="1" ref="S2050" ca="1">IF(INDIRECT("A"&amp;114+$U2050)&lt;&gt;"",114+$U2050,"")</f>
        <v/>
      </c>
      <c r="T2050" s="28" t="str">
        <f t="shared" ca="1" si="933"/>
        <v>$B</v>
      </c>
      <c r="U2050" s="29">
        <f t="shared" si="939"/>
        <v>1932</v>
      </c>
      <c r="V2050" s="29">
        <v>161.33333333334599</v>
      </c>
      <c r="W2050" s="29">
        <f t="shared" si="911"/>
        <v>161</v>
      </c>
      <c r="X2050" s="41" t="str" cm="1">
        <f t="array" aca="1" ref="X2050" ca="1">IFERROR(INDEX('PC&amp;PD'!$A$1:$AP$15,ROW('PC&amp;PD'!$A$15),MATCH(INDIRECT(T2050),'PC&amp;PD'!$A$1:$AP$1,0)),"")</f>
        <v/>
      </c>
      <c r="Z2050" s="155"/>
      <c r="AA2050" s="13" t="str">
        <f t="shared" si="929"/>
        <v/>
      </c>
      <c r="AB2050" s="155"/>
      <c r="AC2050" s="13" t="str">
        <f t="shared" ca="1" si="934"/>
        <v>$AB</v>
      </c>
      <c r="AD2050" s="13" t="str" cm="1">
        <f t="array" aca="1" ref="AD2050" ca="1">IFERROR(IF((LEFT(INDIRECT("$F"&amp;$S2050),4))="GOTS",IF($G2050="Organic","GOTS_Organic_raw",(IF($G2050="Responsible","GOTS_Responsible",(IF($G2050="No Attribute (Conventional)","GOTS_conventional",(IF($G2050="Recycled Pre/Post-Consumer","GOTS_pre_post",(IF($G2050="In-Conversion","GOTS_in_conversion",(IF($G2050="Sustainably Sourced","Sustainably_sourced",""))))))))))),IF($G2050="Organic","Organic",(IF($G2050="Responsible","Responsible",(IF($G2050="No Attribute (Conventional)","No_Attribute_Conventional",(IF($G2050="Recycled Pre/Post-Consumer","Recycled_Pre_Post_Consumer",(IF($G2050="In-Conversion","In_Conversion",(IF($G2050="Recycled Pre-Consumer","Recycled_Pre_Consumer",(IF($G2050="Recycled Post-Consumer","Recycled_Post_Consumer",(IF($G2050="Sustainably Sourced","Sustainably_sourced","")))))))))))))))),"")</f>
        <v/>
      </c>
      <c r="AE2050" s="13" t="e" cm="1">
        <f t="array" aca="1" ref="AE2050" ca="1">IF(INDIRECT("$F"&amp;$S2050)="","",IF(LEFT(INDIRECT("$F"&amp;$S2050),3)="GRS","GRS_RCS_RM",IF((LEFT(INDIRECT("$F"&amp;$S2050),3))="RCS","GRS_RCS_RM",IF(INDIRECT("$F"&amp;$S2050)="OCS (No Label)","OCS_Conversion_RM",IF(LEFT(INDIRECT("$F"&amp;$S2050),3)="OCS","OCS_RM",IF(RIGHT(INDIRECT("$F"&amp;$S2050),10)="conversion","GOTS_RM_conversion",IF((LEFT(INDIRECT("$F"&amp;$S2050),4))="GOTS","GOTS_RM","Responsible_RM")))))))</f>
        <v>#REF!</v>
      </c>
      <c r="AF2050" s="13" t="str" cm="1">
        <f t="array" aca="1" ref="AF2050" ca="1">IF($S2050="","",INDIRECT("$Z"&amp;$S2050))</f>
        <v/>
      </c>
      <c r="AG2050" s="155"/>
      <c r="AH2050" s="13" t="str" cm="1">
        <f t="array" aca="1" ref="AH2050" ca="1">IFERROR(INDIRECT("$ag"&amp;S2050),"")</f>
        <v/>
      </c>
      <c r="AI2050" s="13" t="e" cm="1">
        <f t="array" aca="1" ref="AI2050" ca="1">INDIRECT("O"&amp;S2049)</f>
        <v>#REF!</v>
      </c>
      <c r="AJ2050" s="13" t="str">
        <f>IF($I2050="","",INDEX('Raw Material'!$A$1:$J$75,MATCH(I2050,'Raw Material'!$A$1:$A$75,0),(MATCH(G2050,'Raw Material'!$A$1:$J$1,0))))</f>
        <v/>
      </c>
      <c r="AK2050" s="13" t="str">
        <f t="shared" si="930"/>
        <v>YANLIŞRM</v>
      </c>
      <c r="AL2050" s="153" t="str">
        <f t="shared" si="931"/>
        <v/>
      </c>
    </row>
    <row r="2051" spans="1:38" ht="16.5" customHeight="1">
      <c r="A2051" s="161"/>
      <c r="B2051" s="166"/>
      <c r="C2051" s="167"/>
      <c r="D2051" s="156"/>
      <c r="E2051" s="156"/>
      <c r="F2051" s="174"/>
      <c r="G2051" s="181"/>
      <c r="H2051" s="182"/>
      <c r="I2051" s="182"/>
      <c r="J2051" s="182"/>
      <c r="K2051" s="32"/>
      <c r="L2051" s="178"/>
      <c r="M2051" s="178"/>
      <c r="N2051" s="81"/>
      <c r="O2051" s="185"/>
      <c r="P2051" s="103"/>
      <c r="Q2051" s="84" t="str">
        <f t="shared" si="932"/>
        <v/>
      </c>
      <c r="R2051" s="159"/>
      <c r="S2051" s="28" t="str" cm="1">
        <f t="array" aca="1" ref="S2051" ca="1">IF(INDIRECT("A"&amp;114+$U2051)&lt;&gt;"",114+$U2051,"")</f>
        <v/>
      </c>
      <c r="T2051" s="28" t="str">
        <f t="shared" ca="1" si="933"/>
        <v>$B</v>
      </c>
      <c r="U2051" s="29">
        <f t="shared" si="939"/>
        <v>1932</v>
      </c>
      <c r="V2051" s="29">
        <v>161.41666666667899</v>
      </c>
      <c r="W2051" s="29">
        <f t="shared" si="911"/>
        <v>161</v>
      </c>
      <c r="X2051" s="41" t="str" cm="1">
        <f t="array" aca="1" ref="X2051" ca="1">IFERROR(INDEX('PC&amp;PD'!$A$1:$AP$15,ROW('PC&amp;PD'!$A$15),MATCH(INDIRECT(T2051),'PC&amp;PD'!$A$1:$AP$1,0)),"")</f>
        <v/>
      </c>
      <c r="Z2051" s="155"/>
      <c r="AA2051" s="13" t="str">
        <f t="shared" si="929"/>
        <v/>
      </c>
      <c r="AB2051" s="155"/>
      <c r="AC2051" s="13" t="str">
        <f t="shared" ca="1" si="934"/>
        <v>$AB</v>
      </c>
      <c r="AD2051" s="13" t="str" cm="1">
        <f t="array" aca="1" ref="AD2051" ca="1">IFERROR(IF((LEFT(INDIRECT("$F"&amp;$S2051),4))="GOTS",IF($G2051="Organic","GOTS_Organic_raw",(IF($G2051="Responsible","GOTS_Responsible",(IF($G2051="No Attribute (Conventional)","GOTS_conventional",(IF($G2051="Recycled Pre/Post-Consumer","GOTS_pre_post",(IF($G2051="In-Conversion","GOTS_in_conversion",(IF($G2051="Sustainably Sourced","Sustainably_sourced",""))))))))))),IF($G2051="Organic","Organic",(IF($G2051="Responsible","Responsible",(IF($G2051="No Attribute (Conventional)","No_Attribute_Conventional",(IF($G2051="Recycled Pre/Post-Consumer","Recycled_Pre_Post_Consumer",(IF($G2051="In-Conversion","In_Conversion",(IF($G2051="Recycled Pre-Consumer","Recycled_Pre_Consumer",(IF($G2051="Recycled Post-Consumer","Recycled_Post_Consumer",(IF($G2051="Sustainably Sourced","Sustainably_sourced","")))))))))))))))),"")</f>
        <v/>
      </c>
      <c r="AE2051" s="13" t="e" cm="1">
        <f t="array" aca="1" ref="AE2051" ca="1">IF(INDIRECT("$F"&amp;$S2051)="","",IF(LEFT(INDIRECT("$F"&amp;$S2051),3)="GRS","GRS_RCS_RM",IF((LEFT(INDIRECT("$F"&amp;$S2051),3))="RCS","GRS_RCS_RM",IF(INDIRECT("$F"&amp;$S2051)="OCS (No Label)","OCS_Conversion_RM",IF(LEFT(INDIRECT("$F"&amp;$S2051),3)="OCS","OCS_RM",IF(RIGHT(INDIRECT("$F"&amp;$S2051),10)="conversion","GOTS_RM_conversion",IF((LEFT(INDIRECT("$F"&amp;$S2051),4))="GOTS","GOTS_RM","Responsible_RM")))))))</f>
        <v>#REF!</v>
      </c>
      <c r="AF2051" s="13" t="str" cm="1">
        <f t="array" aca="1" ref="AF2051" ca="1">IF($S2051="","",INDIRECT("$Z"&amp;$S2051))</f>
        <v/>
      </c>
      <c r="AG2051" s="155"/>
      <c r="AH2051" s="13" t="str" cm="1">
        <f t="array" aca="1" ref="AH2051" ca="1">IFERROR(INDIRECT("$ag"&amp;S2051),"")</f>
        <v/>
      </c>
      <c r="AI2051" s="13" t="e" cm="1">
        <f t="array" aca="1" ref="AI2051" ca="1">INDIRECT("O"&amp;S2050)</f>
        <v>#REF!</v>
      </c>
      <c r="AJ2051" s="13" t="str">
        <f>IF($I2051="","",INDEX('Raw Material'!$A$1:$J$75,MATCH(I2051,'Raw Material'!$A$1:$A$75,0),(MATCH(G2051,'Raw Material'!$A$1:$J$1,0))))</f>
        <v/>
      </c>
      <c r="AK2051" s="13" t="str">
        <f t="shared" si="930"/>
        <v>YANLIŞRM</v>
      </c>
      <c r="AL2051" s="153" t="str">
        <f t="shared" si="931"/>
        <v/>
      </c>
    </row>
    <row r="2052" spans="1:38" ht="16.5" customHeight="1">
      <c r="A2052" s="162"/>
      <c r="B2052" s="168"/>
      <c r="C2052" s="169"/>
      <c r="D2052" s="156"/>
      <c r="E2052" s="156"/>
      <c r="F2052" s="175"/>
      <c r="G2052" s="181"/>
      <c r="H2052" s="182"/>
      <c r="I2052" s="182"/>
      <c r="J2052" s="182"/>
      <c r="K2052" s="32"/>
      <c r="L2052" s="179"/>
      <c r="M2052" s="179"/>
      <c r="N2052" s="81"/>
      <c r="O2052" s="185"/>
      <c r="P2052" s="103"/>
      <c r="Q2052" s="84" t="str">
        <f t="shared" si="932"/>
        <v/>
      </c>
      <c r="R2052" s="159"/>
      <c r="S2052" s="28" t="str" cm="1">
        <f t="array" aca="1" ref="S2052" ca="1">IF(INDIRECT("A"&amp;114+$U2052)&lt;&gt;"",114+$U2052,"")</f>
        <v/>
      </c>
      <c r="T2052" s="28" t="str">
        <f t="shared" ca="1" si="933"/>
        <v>$B</v>
      </c>
      <c r="U2052" s="29">
        <f t="shared" si="939"/>
        <v>1932</v>
      </c>
      <c r="V2052" s="29">
        <v>161.50000000001299</v>
      </c>
      <c r="W2052" s="29">
        <f t="shared" si="911"/>
        <v>161</v>
      </c>
      <c r="X2052" s="41" t="str" cm="1">
        <f t="array" aca="1" ref="X2052" ca="1">IFERROR(INDEX('PC&amp;PD'!$A$1:$AP$15,ROW('PC&amp;PD'!$A$15),MATCH(INDIRECT(T2052),'PC&amp;PD'!$A$1:$AP$1,0)),"")</f>
        <v/>
      </c>
      <c r="Z2052" s="155"/>
      <c r="AA2052" s="13" t="str">
        <f t="shared" si="929"/>
        <v/>
      </c>
      <c r="AB2052" s="155"/>
      <c r="AC2052" s="13" t="str">
        <f t="shared" ca="1" si="934"/>
        <v>$AB</v>
      </c>
      <c r="AD2052" s="13" t="str" cm="1">
        <f t="array" aca="1" ref="AD2052" ca="1">IFERROR(IF((LEFT(INDIRECT("$F"&amp;$S2052),4))="GOTS",IF($G2052="Organic","GOTS_Organic_raw",(IF($G2052="Responsible","GOTS_Responsible",(IF($G2052="No Attribute (Conventional)","GOTS_conventional",(IF($G2052="Recycled Pre/Post-Consumer","GOTS_pre_post",(IF($G2052="In-Conversion","GOTS_in_conversion",(IF($G2052="Sustainably Sourced","Sustainably_sourced",""))))))))))),IF($G2052="Organic","Organic",(IF($G2052="Responsible","Responsible",(IF($G2052="No Attribute (Conventional)","No_Attribute_Conventional",(IF($G2052="Recycled Pre/Post-Consumer","Recycled_Pre_Post_Consumer",(IF($G2052="In-Conversion","In_Conversion",(IF($G2052="Recycled Pre-Consumer","Recycled_Pre_Consumer",(IF($G2052="Recycled Post-Consumer","Recycled_Post_Consumer",(IF($G2052="Sustainably Sourced","Sustainably_sourced","")))))))))))))))),"")</f>
        <v/>
      </c>
      <c r="AE2052" s="13" t="e" cm="1">
        <f t="array" aca="1" ref="AE2052" ca="1">IF(INDIRECT("$F"&amp;$S2052)="","",IF(LEFT(INDIRECT("$F"&amp;$S2052),3)="GRS","GRS_RCS_RM",IF((LEFT(INDIRECT("$F"&amp;$S2052),3))="RCS","GRS_RCS_RM",IF(INDIRECT("$F"&amp;$S2052)="OCS (No Label)","OCS_Conversion_RM",IF(LEFT(INDIRECT("$F"&amp;$S2052),3)="OCS","OCS_RM",IF(RIGHT(INDIRECT("$F"&amp;$S2052),10)="conversion","GOTS_RM_conversion",IF((LEFT(INDIRECT("$F"&amp;$S2052),4))="GOTS","GOTS_RM","Responsible_RM")))))))</f>
        <v>#REF!</v>
      </c>
      <c r="AF2052" s="13" t="str" cm="1">
        <f t="array" aca="1" ref="AF2052" ca="1">IF($S2052="","",INDIRECT("$Z"&amp;$S2052))</f>
        <v/>
      </c>
      <c r="AG2052" s="155"/>
      <c r="AH2052" s="13" t="str" cm="1">
        <f t="array" aca="1" ref="AH2052" ca="1">IFERROR(INDIRECT("$ag"&amp;S2052),"")</f>
        <v/>
      </c>
      <c r="AI2052" s="13" t="e" cm="1">
        <f t="array" aca="1" ref="AI2052" ca="1">INDIRECT("O"&amp;S2051)</f>
        <v>#REF!</v>
      </c>
      <c r="AJ2052" s="13" t="str">
        <f>IF($I2052="","",INDEX('Raw Material'!$A$1:$J$75,MATCH(I2052,'Raw Material'!$A$1:$A$75,0),(MATCH(G2052,'Raw Material'!$A$1:$J$1,0))))</f>
        <v/>
      </c>
      <c r="AK2052" s="13" t="str">
        <f t="shared" si="930"/>
        <v>YANLIŞRM</v>
      </c>
      <c r="AL2052" s="153" t="str">
        <f t="shared" si="931"/>
        <v/>
      </c>
    </row>
    <row r="2053" spans="1:38" ht="16.5" customHeight="1">
      <c r="A2053" s="162"/>
      <c r="B2053" s="168"/>
      <c r="C2053" s="169"/>
      <c r="D2053" s="156"/>
      <c r="E2053" s="156"/>
      <c r="F2053" s="175"/>
      <c r="G2053" s="181"/>
      <c r="H2053" s="182"/>
      <c r="I2053" s="182"/>
      <c r="J2053" s="182"/>
      <c r="K2053" s="32"/>
      <c r="L2053" s="179"/>
      <c r="M2053" s="179"/>
      <c r="N2053" s="81"/>
      <c r="O2053" s="185"/>
      <c r="P2053" s="103"/>
      <c r="Q2053" s="84" t="str">
        <f t="shared" si="932"/>
        <v/>
      </c>
      <c r="R2053" s="159"/>
      <c r="S2053" s="28" t="str" cm="1">
        <f t="array" aca="1" ref="S2053" ca="1">IF(INDIRECT("A"&amp;114+$U2053)&lt;&gt;"",114+$U2053,"")</f>
        <v/>
      </c>
      <c r="T2053" s="28" t="str">
        <f t="shared" ca="1" si="933"/>
        <v>$B</v>
      </c>
      <c r="U2053" s="29">
        <f t="shared" si="939"/>
        <v>1932</v>
      </c>
      <c r="V2053" s="29">
        <v>161.58333333334599</v>
      </c>
      <c r="W2053" s="29">
        <f t="shared" si="911"/>
        <v>161</v>
      </c>
      <c r="X2053" s="41" t="str" cm="1">
        <f t="array" aca="1" ref="X2053" ca="1">IFERROR(INDEX('PC&amp;PD'!$A$1:$AP$15,ROW('PC&amp;PD'!$A$15),MATCH(INDIRECT(T2053),'PC&amp;PD'!$A$1:$AP$1,0)),"")</f>
        <v/>
      </c>
      <c r="Z2053" s="155"/>
      <c r="AA2053" s="13" t="str">
        <f t="shared" si="929"/>
        <v/>
      </c>
      <c r="AB2053" s="155"/>
      <c r="AC2053" s="13" t="str">
        <f t="shared" ca="1" si="934"/>
        <v>$AB</v>
      </c>
      <c r="AD2053" s="13" t="str" cm="1">
        <f t="array" aca="1" ref="AD2053" ca="1">IFERROR(IF((LEFT(INDIRECT("$F"&amp;$S2053),4))="GOTS",IF($G2053="Organic","GOTS_Organic_raw",(IF($G2053="Responsible","GOTS_Responsible",(IF($G2053="No Attribute (Conventional)","GOTS_conventional",(IF($G2053="Recycled Pre/Post-Consumer","GOTS_pre_post",(IF($G2053="In-Conversion","GOTS_in_conversion",(IF($G2053="Sustainably Sourced","Sustainably_sourced",""))))))))))),IF($G2053="Organic","Organic",(IF($G2053="Responsible","Responsible",(IF($G2053="No Attribute (Conventional)","No_Attribute_Conventional",(IF($G2053="Recycled Pre/Post-Consumer","Recycled_Pre_Post_Consumer",(IF($G2053="In-Conversion","In_Conversion",(IF($G2053="Recycled Pre-Consumer","Recycled_Pre_Consumer",(IF($G2053="Recycled Post-Consumer","Recycled_Post_Consumer",(IF($G2053="Sustainably Sourced","Sustainably_sourced","")))))))))))))))),"")</f>
        <v/>
      </c>
      <c r="AE2053" s="13" t="e" cm="1">
        <f t="array" aca="1" ref="AE2053" ca="1">IF(INDIRECT("$F"&amp;$S2053)="","",IF(LEFT(INDIRECT("$F"&amp;$S2053),3)="GRS","GRS_RCS_RM",IF((LEFT(INDIRECT("$F"&amp;$S2053),3))="RCS","GRS_RCS_RM",IF(INDIRECT("$F"&amp;$S2053)="OCS (No Label)","OCS_Conversion_RM",IF(LEFT(INDIRECT("$F"&amp;$S2053),3)="OCS","OCS_RM",IF(RIGHT(INDIRECT("$F"&amp;$S2053),10)="conversion","GOTS_RM_conversion",IF((LEFT(INDIRECT("$F"&amp;$S2053),4))="GOTS","GOTS_RM","Responsible_RM")))))))</f>
        <v>#REF!</v>
      </c>
      <c r="AF2053" s="13" t="str" cm="1">
        <f t="array" aca="1" ref="AF2053" ca="1">IF($S2053="","",INDIRECT("$Z"&amp;$S2053))</f>
        <v/>
      </c>
      <c r="AG2053" s="155"/>
      <c r="AH2053" s="13" t="str" cm="1">
        <f t="array" aca="1" ref="AH2053" ca="1">IFERROR(INDIRECT("$ag"&amp;S2053),"")</f>
        <v/>
      </c>
      <c r="AI2053" s="13" t="e" cm="1">
        <f t="array" aca="1" ref="AI2053" ca="1">INDIRECT("O"&amp;S2052)</f>
        <v>#REF!</v>
      </c>
      <c r="AJ2053" s="13" t="str">
        <f>IF($I2053="","",INDEX('Raw Material'!$A$1:$J$75,MATCH(I2053,'Raw Material'!$A$1:$A$75,0),(MATCH(G2053,'Raw Material'!$A$1:$J$1,0))))</f>
        <v/>
      </c>
      <c r="AK2053" s="13" t="str">
        <f t="shared" si="930"/>
        <v>YANLIŞRM</v>
      </c>
      <c r="AL2053" s="153" t="str">
        <f t="shared" si="931"/>
        <v/>
      </c>
    </row>
    <row r="2054" spans="1:38" ht="16.5" customHeight="1">
      <c r="A2054" s="162"/>
      <c r="B2054" s="168"/>
      <c r="C2054" s="169"/>
      <c r="D2054" s="156"/>
      <c r="E2054" s="156"/>
      <c r="F2054" s="175"/>
      <c r="G2054" s="181"/>
      <c r="H2054" s="182"/>
      <c r="I2054" s="182"/>
      <c r="J2054" s="182"/>
      <c r="K2054" s="32"/>
      <c r="L2054" s="179"/>
      <c r="M2054" s="179"/>
      <c r="N2054" s="81"/>
      <c r="O2054" s="185"/>
      <c r="P2054" s="103"/>
      <c r="Q2054" s="84" t="str">
        <f t="shared" si="932"/>
        <v/>
      </c>
      <c r="R2054" s="159"/>
      <c r="S2054" s="28" t="str" cm="1">
        <f t="array" aca="1" ref="S2054" ca="1">IF(INDIRECT("A"&amp;114+$U2054)&lt;&gt;"",114+$U2054,"")</f>
        <v/>
      </c>
      <c r="T2054" s="28" t="str">
        <f t="shared" ca="1" si="933"/>
        <v>$B</v>
      </c>
      <c r="U2054" s="29">
        <f t="shared" si="939"/>
        <v>1932</v>
      </c>
      <c r="V2054" s="29">
        <v>161.66666666667899</v>
      </c>
      <c r="W2054" s="29">
        <f t="shared" si="911"/>
        <v>161</v>
      </c>
      <c r="X2054" s="41" t="str" cm="1">
        <f t="array" aca="1" ref="X2054" ca="1">IFERROR(INDEX('PC&amp;PD'!$A$1:$AP$15,ROW('PC&amp;PD'!$A$15),MATCH(INDIRECT(T2054),'PC&amp;PD'!$A$1:$AP$1,0)),"")</f>
        <v/>
      </c>
      <c r="Z2054" s="155"/>
      <c r="AA2054" s="13" t="str">
        <f t="shared" si="929"/>
        <v/>
      </c>
      <c r="AB2054" s="155"/>
      <c r="AC2054" s="13" t="str">
        <f t="shared" ca="1" si="934"/>
        <v>$AB</v>
      </c>
      <c r="AD2054" s="13" t="str" cm="1">
        <f t="array" aca="1" ref="AD2054" ca="1">IFERROR(IF((LEFT(INDIRECT("$F"&amp;$S2054),4))="GOTS",IF($G2054="Organic","GOTS_Organic_raw",(IF($G2054="Responsible","GOTS_Responsible",(IF($G2054="No Attribute (Conventional)","GOTS_conventional",(IF($G2054="Recycled Pre/Post-Consumer","GOTS_pre_post",(IF($G2054="In-Conversion","GOTS_in_conversion",(IF($G2054="Sustainably Sourced","Sustainably_sourced",""))))))))))),IF($G2054="Organic","Organic",(IF($G2054="Responsible","Responsible",(IF($G2054="No Attribute (Conventional)","No_Attribute_Conventional",(IF($G2054="Recycled Pre/Post-Consumer","Recycled_Pre_Post_Consumer",(IF($G2054="In-Conversion","In_Conversion",(IF($G2054="Recycled Pre-Consumer","Recycled_Pre_Consumer",(IF($G2054="Recycled Post-Consumer","Recycled_Post_Consumer",(IF($G2054="Sustainably Sourced","Sustainably_sourced","")))))))))))))))),"")</f>
        <v/>
      </c>
      <c r="AE2054" s="13" t="e" cm="1">
        <f t="array" aca="1" ref="AE2054" ca="1">IF(INDIRECT("$F"&amp;$S2054)="","",IF(LEFT(INDIRECT("$F"&amp;$S2054),3)="GRS","GRS_RCS_RM",IF((LEFT(INDIRECT("$F"&amp;$S2054),3))="RCS","GRS_RCS_RM",IF(INDIRECT("$F"&amp;$S2054)="OCS (No Label)","OCS_Conversion_RM",IF(LEFT(INDIRECT("$F"&amp;$S2054),3)="OCS","OCS_RM",IF(RIGHT(INDIRECT("$F"&amp;$S2054),10)="conversion","GOTS_RM_conversion",IF((LEFT(INDIRECT("$F"&amp;$S2054),4))="GOTS","GOTS_RM","Responsible_RM")))))))</f>
        <v>#REF!</v>
      </c>
      <c r="AF2054" s="13" t="str" cm="1">
        <f t="array" aca="1" ref="AF2054" ca="1">IF($S2054="","",INDIRECT("$Z"&amp;$S2054))</f>
        <v/>
      </c>
      <c r="AG2054" s="155"/>
      <c r="AH2054" s="13" t="str" cm="1">
        <f t="array" aca="1" ref="AH2054" ca="1">IFERROR(INDIRECT("$ag"&amp;S2054),"")</f>
        <v/>
      </c>
      <c r="AI2054" s="13" t="e" cm="1">
        <f t="array" aca="1" ref="AI2054" ca="1">INDIRECT("O"&amp;S2053)</f>
        <v>#REF!</v>
      </c>
      <c r="AJ2054" s="13" t="str">
        <f>IF($I2054="","",INDEX('Raw Material'!$A$1:$J$75,MATCH(I2054,'Raw Material'!$A$1:$A$75,0),(MATCH(G2054,'Raw Material'!$A$1:$J$1,0))))</f>
        <v/>
      </c>
      <c r="AK2054" s="13" t="str">
        <f t="shared" si="930"/>
        <v>YANLIŞRM</v>
      </c>
      <c r="AL2054" s="153" t="str">
        <f t="shared" si="931"/>
        <v/>
      </c>
    </row>
    <row r="2055" spans="1:38" ht="16.5" customHeight="1">
      <c r="A2055" s="162"/>
      <c r="B2055" s="168"/>
      <c r="C2055" s="169"/>
      <c r="D2055" s="156"/>
      <c r="E2055" s="156"/>
      <c r="F2055" s="175"/>
      <c r="G2055" s="181"/>
      <c r="H2055" s="182"/>
      <c r="I2055" s="182"/>
      <c r="J2055" s="182"/>
      <c r="K2055" s="32"/>
      <c r="L2055" s="179"/>
      <c r="M2055" s="179"/>
      <c r="N2055" s="81"/>
      <c r="O2055" s="185"/>
      <c r="P2055" s="103"/>
      <c r="Q2055" s="84" t="str">
        <f t="shared" si="932"/>
        <v/>
      </c>
      <c r="R2055" s="159"/>
      <c r="S2055" s="28" t="str" cm="1">
        <f t="array" aca="1" ref="S2055" ca="1">IF(INDIRECT("A"&amp;114+$U2055)&lt;&gt;"",114+$U2055,"")</f>
        <v/>
      </c>
      <c r="T2055" s="28" t="str">
        <f t="shared" ca="1" si="933"/>
        <v>$B</v>
      </c>
      <c r="U2055" s="29">
        <f t="shared" si="939"/>
        <v>1932</v>
      </c>
      <c r="V2055" s="29">
        <v>161.75000000001299</v>
      </c>
      <c r="W2055" s="29">
        <f t="shared" si="911"/>
        <v>161</v>
      </c>
      <c r="X2055" s="41" t="str" cm="1">
        <f t="array" aca="1" ref="X2055" ca="1">IFERROR(INDEX('PC&amp;PD'!$A$1:$AP$15,ROW('PC&amp;PD'!$A$15),MATCH(INDIRECT(T2055),'PC&amp;PD'!$A$1:$AP$1,0)),"")</f>
        <v/>
      </c>
      <c r="Z2055" s="155"/>
      <c r="AA2055" s="13" t="str">
        <f t="shared" si="929"/>
        <v/>
      </c>
      <c r="AB2055" s="155"/>
      <c r="AC2055" s="13" t="str">
        <f t="shared" ca="1" si="934"/>
        <v>$AB</v>
      </c>
      <c r="AD2055" s="13" t="str" cm="1">
        <f t="array" aca="1" ref="AD2055" ca="1">IFERROR(IF((LEFT(INDIRECT("$F"&amp;$S2055),4))="GOTS",IF($G2055="Organic","GOTS_Organic_raw",(IF($G2055="Responsible","GOTS_Responsible",(IF($G2055="No Attribute (Conventional)","GOTS_conventional",(IF($G2055="Recycled Pre/Post-Consumer","GOTS_pre_post",(IF($G2055="In-Conversion","GOTS_in_conversion",(IF($G2055="Sustainably Sourced","Sustainably_sourced",""))))))))))),IF($G2055="Organic","Organic",(IF($G2055="Responsible","Responsible",(IF($G2055="No Attribute (Conventional)","No_Attribute_Conventional",(IF($G2055="Recycled Pre/Post-Consumer","Recycled_Pre_Post_Consumer",(IF($G2055="In-Conversion","In_Conversion",(IF($G2055="Recycled Pre-Consumer","Recycled_Pre_Consumer",(IF($G2055="Recycled Post-Consumer","Recycled_Post_Consumer",(IF($G2055="Sustainably Sourced","Sustainably_sourced","")))))))))))))))),"")</f>
        <v/>
      </c>
      <c r="AE2055" s="13" t="e" cm="1">
        <f t="array" aca="1" ref="AE2055" ca="1">IF(INDIRECT("$F"&amp;$S2055)="","",IF(LEFT(INDIRECT("$F"&amp;$S2055),3)="GRS","GRS_RCS_RM",IF((LEFT(INDIRECT("$F"&amp;$S2055),3))="RCS","GRS_RCS_RM",IF(INDIRECT("$F"&amp;$S2055)="OCS (No Label)","OCS_Conversion_RM",IF(LEFT(INDIRECT("$F"&amp;$S2055),3)="OCS","OCS_RM",IF(RIGHT(INDIRECT("$F"&amp;$S2055),10)="conversion","GOTS_RM_conversion",IF((LEFT(INDIRECT("$F"&amp;$S2055),4))="GOTS","GOTS_RM","Responsible_RM")))))))</f>
        <v>#REF!</v>
      </c>
      <c r="AF2055" s="13" t="str" cm="1">
        <f t="array" aca="1" ref="AF2055" ca="1">IF($S2055="","",INDIRECT("$Z"&amp;$S2055))</f>
        <v/>
      </c>
      <c r="AG2055" s="155"/>
      <c r="AH2055" s="13" t="str" cm="1">
        <f t="array" aca="1" ref="AH2055" ca="1">IFERROR(INDIRECT("$ag"&amp;S2055),"")</f>
        <v/>
      </c>
      <c r="AI2055" s="13" t="e" cm="1">
        <f t="array" aca="1" ref="AI2055" ca="1">INDIRECT("O"&amp;S2054)</f>
        <v>#REF!</v>
      </c>
      <c r="AJ2055" s="13" t="str">
        <f>IF($I2055="","",INDEX('Raw Material'!$A$1:$J$75,MATCH(I2055,'Raw Material'!$A$1:$A$75,0),(MATCH(G2055,'Raw Material'!$A$1:$J$1,0))))</f>
        <v/>
      </c>
      <c r="AK2055" s="13" t="str">
        <f t="shared" si="930"/>
        <v>YANLIŞRM</v>
      </c>
      <c r="AL2055" s="153" t="str">
        <f t="shared" si="931"/>
        <v/>
      </c>
    </row>
    <row r="2056" spans="1:38" ht="16.5" customHeight="1">
      <c r="A2056" s="162"/>
      <c r="B2056" s="168"/>
      <c r="C2056" s="169"/>
      <c r="D2056" s="156"/>
      <c r="E2056" s="156"/>
      <c r="F2056" s="175"/>
      <c r="G2056" s="181"/>
      <c r="H2056" s="182"/>
      <c r="I2056" s="182"/>
      <c r="J2056" s="182"/>
      <c r="K2056" s="32"/>
      <c r="L2056" s="179"/>
      <c r="M2056" s="179"/>
      <c r="N2056" s="81"/>
      <c r="O2056" s="185"/>
      <c r="P2056" s="103"/>
      <c r="Q2056" s="84" t="str">
        <f t="shared" si="932"/>
        <v/>
      </c>
      <c r="R2056" s="159"/>
      <c r="S2056" s="28" t="str" cm="1">
        <f t="array" aca="1" ref="S2056" ca="1">IF(INDIRECT("A"&amp;114+$U2056)&lt;&gt;"",114+$U2056,"")</f>
        <v/>
      </c>
      <c r="T2056" s="28" t="str">
        <f t="shared" ca="1" si="933"/>
        <v>$B</v>
      </c>
      <c r="U2056" s="29">
        <f t="shared" si="939"/>
        <v>1932</v>
      </c>
      <c r="V2056" s="29">
        <v>161.83333333334599</v>
      </c>
      <c r="W2056" s="29">
        <f t="shared" si="911"/>
        <v>161</v>
      </c>
      <c r="X2056" s="41" t="str" cm="1">
        <f t="array" aca="1" ref="X2056" ca="1">IFERROR(INDEX('PC&amp;PD'!$A$1:$AP$15,ROW('PC&amp;PD'!$A$15),MATCH(INDIRECT(T2056),'PC&amp;PD'!$A$1:$AP$1,0)),"")</f>
        <v/>
      </c>
      <c r="Z2056" s="155"/>
      <c r="AA2056" s="13" t="str">
        <f t="shared" si="929"/>
        <v/>
      </c>
      <c r="AB2056" s="155"/>
      <c r="AC2056" s="13" t="str">
        <f t="shared" ca="1" si="934"/>
        <v>$AB</v>
      </c>
      <c r="AD2056" s="13" t="str" cm="1">
        <f t="array" aca="1" ref="AD2056" ca="1">IFERROR(IF((LEFT(INDIRECT("$F"&amp;$S2056),4))="GOTS",IF($G2056="Organic","GOTS_Organic_raw",(IF($G2056="Responsible","GOTS_Responsible",(IF($G2056="No Attribute (Conventional)","GOTS_conventional",(IF($G2056="Recycled Pre/Post-Consumer","GOTS_pre_post",(IF($G2056="In-Conversion","GOTS_in_conversion",(IF($G2056="Sustainably Sourced","Sustainably_sourced",""))))))))))),IF($G2056="Organic","Organic",(IF($G2056="Responsible","Responsible",(IF($G2056="No Attribute (Conventional)","No_Attribute_Conventional",(IF($G2056="Recycled Pre/Post-Consumer","Recycled_Pre_Post_Consumer",(IF($G2056="In-Conversion","In_Conversion",(IF($G2056="Recycled Pre-Consumer","Recycled_Pre_Consumer",(IF($G2056="Recycled Post-Consumer","Recycled_Post_Consumer",(IF($G2056="Sustainably Sourced","Sustainably_sourced","")))))))))))))))),"")</f>
        <v/>
      </c>
      <c r="AE2056" s="13" t="e" cm="1">
        <f t="array" aca="1" ref="AE2056" ca="1">IF(INDIRECT("$F"&amp;$S2056)="","",IF(LEFT(INDIRECT("$F"&amp;$S2056),3)="GRS","GRS_RCS_RM",IF((LEFT(INDIRECT("$F"&amp;$S2056),3))="RCS","GRS_RCS_RM",IF(INDIRECT("$F"&amp;$S2056)="OCS (No Label)","OCS_Conversion_RM",IF(LEFT(INDIRECT("$F"&amp;$S2056),3)="OCS","OCS_RM",IF(RIGHT(INDIRECT("$F"&amp;$S2056),10)="conversion","GOTS_RM_conversion",IF((LEFT(INDIRECT("$F"&amp;$S2056),4))="GOTS","GOTS_RM","Responsible_RM")))))))</f>
        <v>#REF!</v>
      </c>
      <c r="AF2056" s="13" t="str" cm="1">
        <f t="array" aca="1" ref="AF2056" ca="1">IF($S2056="","",INDIRECT("$Z"&amp;$S2056))</f>
        <v/>
      </c>
      <c r="AG2056" s="155"/>
      <c r="AH2056" s="13" t="str" cm="1">
        <f t="array" aca="1" ref="AH2056" ca="1">IFERROR(INDIRECT("$ag"&amp;S2056),"")</f>
        <v/>
      </c>
      <c r="AI2056" s="13" t="e" cm="1">
        <f t="array" aca="1" ref="AI2056" ca="1">INDIRECT("O"&amp;S2055)</f>
        <v>#REF!</v>
      </c>
      <c r="AJ2056" s="13" t="str">
        <f>IF($I2056="","",INDEX('Raw Material'!$A$1:$J$75,MATCH(I2056,'Raw Material'!$A$1:$A$75,0),(MATCH(G2056,'Raw Material'!$A$1:$J$1,0))))</f>
        <v/>
      </c>
      <c r="AK2056" s="13" t="str">
        <f t="shared" si="930"/>
        <v>YANLIŞRM</v>
      </c>
      <c r="AL2056" s="153" t="str">
        <f t="shared" si="931"/>
        <v/>
      </c>
    </row>
    <row r="2057" spans="1:38" ht="16.5" customHeight="1" thickBot="1">
      <c r="A2057" s="163"/>
      <c r="B2057" s="170"/>
      <c r="C2057" s="171"/>
      <c r="D2057" s="156"/>
      <c r="E2057" s="156"/>
      <c r="F2057" s="176"/>
      <c r="G2057" s="157"/>
      <c r="H2057" s="158"/>
      <c r="I2057" s="158"/>
      <c r="J2057" s="158"/>
      <c r="K2057" s="33"/>
      <c r="L2057" s="180"/>
      <c r="M2057" s="180"/>
      <c r="N2057" s="82"/>
      <c r="O2057" s="186"/>
      <c r="P2057" s="103"/>
      <c r="Q2057" s="84" t="str">
        <f t="shared" si="932"/>
        <v/>
      </c>
      <c r="R2057" s="159"/>
      <c r="S2057" s="28" t="str" cm="1">
        <f t="array" aca="1" ref="S2057" ca="1">IF(INDIRECT("A"&amp;114+$U2057)&lt;&gt;"",114+$U2057,"")</f>
        <v/>
      </c>
      <c r="T2057" s="28" t="str">
        <f t="shared" ca="1" si="933"/>
        <v>$B</v>
      </c>
      <c r="U2057" s="29">
        <f t="shared" si="939"/>
        <v>1932</v>
      </c>
      <c r="V2057" s="29">
        <v>161.91666666667899</v>
      </c>
      <c r="W2057" s="29">
        <f t="shared" ref="W2057:W2120" si="940">ROUNDDOWN(V2057,0)</f>
        <v>161</v>
      </c>
      <c r="X2057" s="41" t="str" cm="1">
        <f t="array" aca="1" ref="X2057" ca="1">IFERROR(INDEX('PC&amp;PD'!$A$1:$AP$15,ROW('PC&amp;PD'!$A$15),MATCH(INDIRECT(T2057),'PC&amp;PD'!$A$1:$AP$1,0)),"")</f>
        <v/>
      </c>
      <c r="Z2057" s="155"/>
      <c r="AA2057" s="13" t="str">
        <f t="shared" si="929"/>
        <v/>
      </c>
      <c r="AB2057" s="155"/>
      <c r="AC2057" s="13" t="str">
        <f t="shared" ca="1" si="934"/>
        <v>$AB</v>
      </c>
      <c r="AD2057" s="13" t="str" cm="1">
        <f t="array" aca="1" ref="AD2057" ca="1">IFERROR(IF((LEFT(INDIRECT("$F"&amp;$S2057),4))="GOTS",IF($G2057="Organic","GOTS_Organic_raw",(IF($G2057="Responsible","GOTS_Responsible",(IF($G2057="No Attribute (Conventional)","GOTS_conventional",(IF($G2057="Recycled Pre/Post-Consumer","GOTS_pre_post",(IF($G2057="In-Conversion","GOTS_in_conversion",(IF($G2057="Sustainably Sourced","Sustainably_sourced",""))))))))))),IF($G2057="Organic","Organic",(IF($G2057="Responsible","Responsible",(IF($G2057="No Attribute (Conventional)","No_Attribute_Conventional",(IF($G2057="Recycled Pre/Post-Consumer","Recycled_Pre_Post_Consumer",(IF($G2057="In-Conversion","In_Conversion",(IF($G2057="Recycled Pre-Consumer","Recycled_Pre_Consumer",(IF($G2057="Recycled Post-Consumer","Recycled_Post_Consumer",(IF($G2057="Sustainably Sourced","Sustainably_sourced","")))))))))))))))),"")</f>
        <v/>
      </c>
      <c r="AE2057" s="13" t="e" cm="1">
        <f t="array" aca="1" ref="AE2057" ca="1">IF(INDIRECT("$F"&amp;$S2057)="","",IF(LEFT(INDIRECT("$F"&amp;$S2057),3)="GRS","GRS_RCS_RM",IF((LEFT(INDIRECT("$F"&amp;$S2057),3))="RCS","GRS_RCS_RM",IF(INDIRECT("$F"&amp;$S2057)="OCS (No Label)","OCS_Conversion_RM",IF(LEFT(INDIRECT("$F"&amp;$S2057),3)="OCS","OCS_RM",IF(RIGHT(INDIRECT("$F"&amp;$S2057),10)="conversion","GOTS_RM_conversion",IF((LEFT(INDIRECT("$F"&amp;$S2057),4))="GOTS","GOTS_RM","Responsible_RM")))))))</f>
        <v>#REF!</v>
      </c>
      <c r="AF2057" s="13" t="str" cm="1">
        <f t="array" aca="1" ref="AF2057" ca="1">IF($S2057="","",INDIRECT("$Z"&amp;$S2057))</f>
        <v/>
      </c>
      <c r="AG2057" s="155"/>
      <c r="AH2057" s="13" t="str" cm="1">
        <f t="array" aca="1" ref="AH2057" ca="1">IFERROR(INDIRECT("$ag"&amp;S2057),"")</f>
        <v/>
      </c>
      <c r="AI2057" s="13" t="e" cm="1">
        <f t="array" aca="1" ref="AI2057" ca="1">INDIRECT("O"&amp;S2056)</f>
        <v>#REF!</v>
      </c>
      <c r="AJ2057" s="13" t="str">
        <f>IF($I2057="","",INDEX('Raw Material'!$A$1:$J$75,MATCH(I2057,'Raw Material'!$A$1:$A$75,0),(MATCH(G2057,'Raw Material'!$A$1:$J$1,0))))</f>
        <v/>
      </c>
      <c r="AK2057" s="13" t="str">
        <f t="shared" si="930"/>
        <v>YANLIŞRM</v>
      </c>
      <c r="AL2057" s="153" t="str">
        <f t="shared" si="931"/>
        <v/>
      </c>
    </row>
    <row r="2058" spans="1:38" ht="16.5" customHeight="1">
      <c r="A2058" s="160" t="str">
        <f>IF(B2058="","",COUNTA($B$114:$B2058))</f>
        <v/>
      </c>
      <c r="B2058" s="164"/>
      <c r="C2058" s="165"/>
      <c r="D2058" s="183"/>
      <c r="E2058" s="183"/>
      <c r="F2058" s="172"/>
      <c r="G2058" s="212"/>
      <c r="H2058" s="206"/>
      <c r="I2058" s="206"/>
      <c r="J2058" s="206"/>
      <c r="K2058" s="31"/>
      <c r="L2058" s="177" t="str">
        <f t="shared" ref="L2058" si="941">IF(R2058="","",LEFT(R2058,LEN(R2058)-2))</f>
        <v/>
      </c>
      <c r="M2058" s="177"/>
      <c r="N2058" s="80"/>
      <c r="O2058" s="184"/>
      <c r="P2058" s="103"/>
      <c r="Q2058" s="84" t="str">
        <f t="shared" si="932"/>
        <v/>
      </c>
      <c r="R2058" s="159" t="str">
        <f t="shared" ref="R2058" si="942">CONCATENATE($Q2058,Q2059,Q2060,Q2061,Q2062,Q2063,$Q2064,$Q2065,$Q2066,$Q2067,Q2068,Q2069)</f>
        <v/>
      </c>
      <c r="S2058" s="28" t="str" cm="1">
        <f t="array" aca="1" ref="S2058" ca="1">IF(INDIRECT("A"&amp;114+$U2058)&lt;&gt;"",114+$U2058,"")</f>
        <v/>
      </c>
      <c r="T2058" s="28" t="str">
        <f t="shared" ca="1" si="933"/>
        <v>$B</v>
      </c>
      <c r="U2058" s="29">
        <f t="shared" si="939"/>
        <v>1944</v>
      </c>
      <c r="V2058" s="29">
        <v>162.00000000001299</v>
      </c>
      <c r="W2058" s="29">
        <f t="shared" si="940"/>
        <v>162</v>
      </c>
      <c r="X2058" s="41" t="str" cm="1">
        <f t="array" aca="1" ref="X2058" ca="1">IFERROR(INDEX('PC&amp;PD'!$A$1:$AP$15,ROW('PC&amp;PD'!$A$15),MATCH(INDIRECT(T2058),'PC&amp;PD'!$A$1:$AP$1,0)),"")</f>
        <v/>
      </c>
      <c r="Z2058" s="155" t="str">
        <f t="shared" ref="Z2058" si="943">IFERROR(IF($F2058="OCS 100","OCS (OCS 100)",IF($F2058="OCS Blended","OCS (OCS Blended)",IF($F2058="OCS (No Label)","OCS (No Label)",IF($F2058="RCS 100","RCS (RCS 100)",IF($F2058="RCS Blended","RCS (RCS Blended)",IF($F2058="GRS","GRS (GRS)",IF($F2058="GRS (No Label)", "GRS (No Label)",IF($F2058="RDS","RDS (RDS)",IF($F2058="RWS","RWS (RWS)",IF($F2058="RAS","RAS (RAS)",IF($F2058="RMS","RMS (RMS)",IF($F2058="GOTS Organic","GOTS (Organic)",IF($F2058="GOTS Made with organic","GOTS (Made with Organic)",IF($F2058="GOTS Organic - in conversion","GOTS (Organic - In Conversion)",IF($F2058="GOTS Made with organic - in conversion","GOTS (Made with Organic - In Conversion)",""))))))))))))))),"")</f>
        <v/>
      </c>
      <c r="AA2058" s="13" t="str">
        <f t="shared" si="929"/>
        <v/>
      </c>
      <c r="AB2058" s="155" t="str">
        <f t="shared" ref="AB2058" si="944">IFERROR(IF($F2058="OCS 100", "OCS_100",IF($F2058="OCS Blended", "OCS_Blended",IF($F2058="OCS (No Label)", "OCS_No_Label",IF($F2058="RCS 100", "RCS_100",IF($F2058="RCS Blended","RCS_Blended",IF($F2058="GRS","GRS",IF($F2058="GRS (No Label)", "GRS_No_Label",IF($F2058="RDS","RDS",IF($F2058="RWS","RWS",IF($F2058="RMS","RMS",IF($F2058="GOTS Organic","GOTS_Organic",IF($F2058="GOTS Made with organic","GOTS_Made_with_organic",IF($F2058="GOTS Organic - in conversion","GOTS_Organic_in_Conversion",IF($F2058="GOTS Made with organic - in conversion","GOTS_Made_with_Organic_in_Conversion",IF($F2058="RAS","RAS",""))))))))))))))),"")</f>
        <v/>
      </c>
      <c r="AC2058" s="13" t="str">
        <f t="shared" ca="1" si="934"/>
        <v>$AB</v>
      </c>
      <c r="AD2058" s="13" t="str" cm="1">
        <f t="array" aca="1" ref="AD2058" ca="1">IFERROR(IF((LEFT(INDIRECT("$F"&amp;$S2058),4))="GOTS",IF($G2058="Organic","GOTS_Organic_raw",(IF($G2058="Responsible","GOTS_Responsible",(IF($G2058="No Attribute (Conventional)","GOTS_conventional",(IF($G2058="Recycled Pre/Post-Consumer","GOTS_pre_post",(IF($G2058="In-Conversion","GOTS_in_conversion",(IF($G2058="Sustainably Sourced","Sustainably_sourced",""))))))))))),IF($G2058="Organic","Organic",(IF($G2058="Responsible","Responsible",(IF($G2058="No Attribute (Conventional)","No_Attribute_Conventional",(IF($G2058="Recycled Pre/Post-Consumer","Recycled_Pre_Post_Consumer",(IF($G2058="In-Conversion","In_Conversion",(IF($G2058="Recycled Pre-Consumer","Recycled_Pre_Consumer",(IF($G2058="Recycled Post-Consumer","Recycled_Post_Consumer",(IF($G2058="Sustainably Sourced","Sustainably_sourced","")))))))))))))))),"")</f>
        <v/>
      </c>
      <c r="AE2058" s="13" t="e" cm="1">
        <f t="array" aca="1" ref="AE2058" ca="1">IF(INDIRECT("$F"&amp;$S2058)="","",IF(LEFT(INDIRECT("$F"&amp;$S2058),3)="GRS","GRS_RCS_RM",IF((LEFT(INDIRECT("$F"&amp;$S2058),3))="RCS","GRS_RCS_RM",IF(INDIRECT("$F"&amp;$S2058)="OCS (No Label)","OCS_Conversion_RM",IF(LEFT(INDIRECT("$F"&amp;$S2058),3)="OCS","OCS_RM",IF(RIGHT(INDIRECT("$F"&amp;$S2058),10)="conversion","GOTS_RM_conversion",IF((LEFT(INDIRECT("$F"&amp;$S2058),4))="GOTS","GOTS_RM","Responsible_RM")))))))</f>
        <v>#REF!</v>
      </c>
      <c r="AF2058" s="13" t="str" cm="1">
        <f t="array" aca="1" ref="AF2058" ca="1">IF($S2058="","",INDIRECT("$Z"&amp;$S2058))</f>
        <v/>
      </c>
      <c r="AG2058" s="155" t="str">
        <f t="shared" si="924"/>
        <v/>
      </c>
      <c r="AH2058" s="13" t="str" cm="1">
        <f t="array" aca="1" ref="AH2058" ca="1">IFERROR(INDIRECT("$ag"&amp;S2058),"")</f>
        <v/>
      </c>
      <c r="AI2058" s="13" t="e" cm="1">
        <f t="array" aca="1" ref="AI2058" ca="1">INDIRECT("O"&amp;S2057)</f>
        <v>#REF!</v>
      </c>
      <c r="AJ2058" s="13" t="str">
        <f>IF($I2058="","",INDEX('Raw Material'!$A$1:$J$75,MATCH(I2058,'Raw Material'!$A$1:$A$75,0),(MATCH(G2058,'Raw Material'!$A$1:$J$1,0))))</f>
        <v/>
      </c>
      <c r="AK2058" s="13" t="str">
        <f t="shared" si="930"/>
        <v>YANLIŞRM</v>
      </c>
      <c r="AL2058" s="153" t="str">
        <f t="shared" si="931"/>
        <v/>
      </c>
    </row>
    <row r="2059" spans="1:38" ht="16.5" customHeight="1">
      <c r="A2059" s="161"/>
      <c r="B2059" s="166"/>
      <c r="C2059" s="167"/>
      <c r="D2059" s="156"/>
      <c r="E2059" s="156"/>
      <c r="F2059" s="173"/>
      <c r="G2059" s="181"/>
      <c r="H2059" s="182"/>
      <c r="I2059" s="182"/>
      <c r="J2059" s="182"/>
      <c r="K2059" s="32"/>
      <c r="L2059" s="178"/>
      <c r="M2059" s="178"/>
      <c r="N2059" s="81"/>
      <c r="O2059" s="185"/>
      <c r="P2059" s="103"/>
      <c r="Q2059" s="84" t="str">
        <f t="shared" si="932"/>
        <v/>
      </c>
      <c r="R2059" s="159"/>
      <c r="S2059" s="28" t="str" cm="1">
        <f t="array" aca="1" ref="S2059" ca="1">IF(INDIRECT("A"&amp;114+$U2059)&lt;&gt;"",114+$U2059,"")</f>
        <v/>
      </c>
      <c r="T2059" s="28" t="str">
        <f t="shared" ca="1" si="933"/>
        <v>$B</v>
      </c>
      <c r="U2059" s="29">
        <f t="shared" si="939"/>
        <v>1944</v>
      </c>
      <c r="V2059" s="29">
        <v>162.08333333334599</v>
      </c>
      <c r="W2059" s="29">
        <f t="shared" si="940"/>
        <v>162</v>
      </c>
      <c r="X2059" s="41" t="str" cm="1">
        <f t="array" aca="1" ref="X2059" ca="1">IFERROR(INDEX('PC&amp;PD'!$A$1:$AP$15,ROW('PC&amp;PD'!$A$15),MATCH(INDIRECT(T2059),'PC&amp;PD'!$A$1:$AP$1,0)),"")</f>
        <v/>
      </c>
      <c r="Z2059" s="155"/>
      <c r="AA2059" s="13" t="str">
        <f t="shared" si="929"/>
        <v/>
      </c>
      <c r="AB2059" s="155"/>
      <c r="AC2059" s="13" t="str">
        <f t="shared" ca="1" si="934"/>
        <v>$AB</v>
      </c>
      <c r="AD2059" s="13" t="str" cm="1">
        <f t="array" aca="1" ref="AD2059" ca="1">IFERROR(IF((LEFT(INDIRECT("$F"&amp;$S2059),4))="GOTS",IF($G2059="Organic","GOTS_Organic_raw",(IF($G2059="Responsible","GOTS_Responsible",(IF($G2059="No Attribute (Conventional)","GOTS_conventional",(IF($G2059="Recycled Pre/Post-Consumer","GOTS_pre_post",(IF($G2059="In-Conversion","GOTS_in_conversion",(IF($G2059="Sustainably Sourced","Sustainably_sourced",""))))))))))),IF($G2059="Organic","Organic",(IF($G2059="Responsible","Responsible",(IF($G2059="No Attribute (Conventional)","No_Attribute_Conventional",(IF($G2059="Recycled Pre/Post-Consumer","Recycled_Pre_Post_Consumer",(IF($G2059="In-Conversion","In_Conversion",(IF($G2059="Recycled Pre-Consumer","Recycled_Pre_Consumer",(IF($G2059="Recycled Post-Consumer","Recycled_Post_Consumer",(IF($G2059="Sustainably Sourced","Sustainably_sourced","")))))))))))))))),"")</f>
        <v/>
      </c>
      <c r="AE2059" s="13" t="e" cm="1">
        <f t="array" aca="1" ref="AE2059" ca="1">IF(INDIRECT("$F"&amp;$S2059)="","",IF(LEFT(INDIRECT("$F"&amp;$S2059),3)="GRS","GRS_RCS_RM",IF((LEFT(INDIRECT("$F"&amp;$S2059),3))="RCS","GRS_RCS_RM",IF(INDIRECT("$F"&amp;$S2059)="OCS (No Label)","OCS_Conversion_RM",IF(LEFT(INDIRECT("$F"&amp;$S2059),3)="OCS","OCS_RM",IF(RIGHT(INDIRECT("$F"&amp;$S2059),10)="conversion","GOTS_RM_conversion",IF((LEFT(INDIRECT("$F"&amp;$S2059),4))="GOTS","GOTS_RM","Responsible_RM")))))))</f>
        <v>#REF!</v>
      </c>
      <c r="AF2059" s="13" t="str" cm="1">
        <f t="array" aca="1" ref="AF2059" ca="1">IF($S2059="","",INDIRECT("$Z"&amp;$S2059))</f>
        <v/>
      </c>
      <c r="AG2059" s="155"/>
      <c r="AH2059" s="13" t="str" cm="1">
        <f t="array" aca="1" ref="AH2059" ca="1">IFERROR(INDIRECT("$ag"&amp;S2059),"")</f>
        <v/>
      </c>
      <c r="AI2059" s="13" t="e" cm="1">
        <f t="array" aca="1" ref="AI2059" ca="1">INDIRECT("O"&amp;S2058)</f>
        <v>#REF!</v>
      </c>
      <c r="AJ2059" s="13" t="str">
        <f>IF($I2059="","",INDEX('Raw Material'!$A$1:$J$75,MATCH(I2059,'Raw Material'!$A$1:$A$75,0),(MATCH(G2059,'Raw Material'!$A$1:$J$1,0))))</f>
        <v/>
      </c>
      <c r="AK2059" s="13" t="str">
        <f t="shared" si="930"/>
        <v>YANLIŞRM</v>
      </c>
      <c r="AL2059" s="153" t="str">
        <f t="shared" si="931"/>
        <v/>
      </c>
    </row>
    <row r="2060" spans="1:38" ht="16.5" customHeight="1">
      <c r="A2060" s="161"/>
      <c r="B2060" s="166"/>
      <c r="C2060" s="167"/>
      <c r="D2060" s="156"/>
      <c r="E2060" s="156"/>
      <c r="F2060" s="173"/>
      <c r="G2060" s="181"/>
      <c r="H2060" s="182"/>
      <c r="I2060" s="182"/>
      <c r="J2060" s="182"/>
      <c r="K2060" s="32"/>
      <c r="L2060" s="178"/>
      <c r="M2060" s="178"/>
      <c r="N2060" s="81"/>
      <c r="O2060" s="185"/>
      <c r="P2060" s="103"/>
      <c r="Q2060" s="84" t="str">
        <f t="shared" si="932"/>
        <v/>
      </c>
      <c r="R2060" s="159"/>
      <c r="S2060" s="28" t="str" cm="1">
        <f t="array" aca="1" ref="S2060" ca="1">IF(INDIRECT("A"&amp;114+$U2060)&lt;&gt;"",114+$U2060,"")</f>
        <v/>
      </c>
      <c r="T2060" s="28" t="str">
        <f t="shared" ca="1" si="933"/>
        <v>$B</v>
      </c>
      <c r="U2060" s="29">
        <f t="shared" si="939"/>
        <v>1944</v>
      </c>
      <c r="V2060" s="29">
        <v>162.16666666667899</v>
      </c>
      <c r="W2060" s="29">
        <f t="shared" si="940"/>
        <v>162</v>
      </c>
      <c r="X2060" s="41" t="str" cm="1">
        <f t="array" aca="1" ref="X2060" ca="1">IFERROR(INDEX('PC&amp;PD'!$A$1:$AP$15,ROW('PC&amp;PD'!$A$15),MATCH(INDIRECT(T2060),'PC&amp;PD'!$A$1:$AP$1,0)),"")</f>
        <v/>
      </c>
      <c r="Z2060" s="155"/>
      <c r="AA2060" s="13" t="str">
        <f t="shared" si="929"/>
        <v/>
      </c>
      <c r="AB2060" s="155"/>
      <c r="AC2060" s="13" t="str">
        <f t="shared" ca="1" si="934"/>
        <v>$AB</v>
      </c>
      <c r="AD2060" s="13" t="str" cm="1">
        <f t="array" aca="1" ref="AD2060" ca="1">IFERROR(IF((LEFT(INDIRECT("$F"&amp;$S2060),4))="GOTS",IF($G2060="Organic","GOTS_Organic_raw",(IF($G2060="Responsible","GOTS_Responsible",(IF($G2060="No Attribute (Conventional)","GOTS_conventional",(IF($G2060="Recycled Pre/Post-Consumer","GOTS_pre_post",(IF($G2060="In-Conversion","GOTS_in_conversion",(IF($G2060="Sustainably Sourced","Sustainably_sourced",""))))))))))),IF($G2060="Organic","Organic",(IF($G2060="Responsible","Responsible",(IF($G2060="No Attribute (Conventional)","No_Attribute_Conventional",(IF($G2060="Recycled Pre/Post-Consumer","Recycled_Pre_Post_Consumer",(IF($G2060="In-Conversion","In_Conversion",(IF($G2060="Recycled Pre-Consumer","Recycled_Pre_Consumer",(IF($G2060="Recycled Post-Consumer","Recycled_Post_Consumer",(IF($G2060="Sustainably Sourced","Sustainably_sourced","")))))))))))))))),"")</f>
        <v/>
      </c>
      <c r="AE2060" s="13" t="e" cm="1">
        <f t="array" aca="1" ref="AE2060" ca="1">IF(INDIRECT("$F"&amp;$S2060)="","",IF(LEFT(INDIRECT("$F"&amp;$S2060),3)="GRS","GRS_RCS_RM",IF((LEFT(INDIRECT("$F"&amp;$S2060),3))="RCS","GRS_RCS_RM",IF(INDIRECT("$F"&amp;$S2060)="OCS (No Label)","OCS_Conversion_RM",IF(LEFT(INDIRECT("$F"&amp;$S2060),3)="OCS","OCS_RM",IF(RIGHT(INDIRECT("$F"&amp;$S2060),10)="conversion","GOTS_RM_conversion",IF((LEFT(INDIRECT("$F"&amp;$S2060),4))="GOTS","GOTS_RM","Responsible_RM")))))))</f>
        <v>#REF!</v>
      </c>
      <c r="AF2060" s="13" t="str" cm="1">
        <f t="array" aca="1" ref="AF2060" ca="1">IF($S2060="","",INDIRECT("$Z"&amp;$S2060))</f>
        <v/>
      </c>
      <c r="AG2060" s="155"/>
      <c r="AH2060" s="13" t="str" cm="1">
        <f t="array" aca="1" ref="AH2060" ca="1">IFERROR(INDIRECT("$ag"&amp;S2060),"")</f>
        <v/>
      </c>
      <c r="AI2060" s="13" t="e" cm="1">
        <f t="array" aca="1" ref="AI2060" ca="1">INDIRECT("O"&amp;S2059)</f>
        <v>#REF!</v>
      </c>
      <c r="AJ2060" s="13" t="str">
        <f>IF($I2060="","",INDEX('Raw Material'!$A$1:$J$75,MATCH(I2060,'Raw Material'!$A$1:$A$75,0),(MATCH(G2060,'Raw Material'!$A$1:$J$1,0))))</f>
        <v/>
      </c>
      <c r="AK2060" s="13" t="str">
        <f t="shared" si="930"/>
        <v>YANLIŞRM</v>
      </c>
      <c r="AL2060" s="153" t="str">
        <f t="shared" si="931"/>
        <v/>
      </c>
    </row>
    <row r="2061" spans="1:38" ht="16.5" customHeight="1">
      <c r="A2061" s="161"/>
      <c r="B2061" s="166"/>
      <c r="C2061" s="167"/>
      <c r="D2061" s="156"/>
      <c r="E2061" s="156"/>
      <c r="F2061" s="174"/>
      <c r="G2061" s="181"/>
      <c r="H2061" s="182"/>
      <c r="I2061" s="182"/>
      <c r="J2061" s="182"/>
      <c r="K2061" s="32"/>
      <c r="L2061" s="178"/>
      <c r="M2061" s="178"/>
      <c r="N2061" s="81"/>
      <c r="O2061" s="185"/>
      <c r="P2061" s="103"/>
      <c r="Q2061" s="84" t="str">
        <f t="shared" si="932"/>
        <v/>
      </c>
      <c r="R2061" s="159"/>
      <c r="S2061" s="28" t="str" cm="1">
        <f t="array" aca="1" ref="S2061" ca="1">IF(INDIRECT("A"&amp;114+$U2061)&lt;&gt;"",114+$U2061,"")</f>
        <v/>
      </c>
      <c r="T2061" s="28" t="str">
        <f t="shared" ca="1" si="933"/>
        <v>$B</v>
      </c>
      <c r="U2061" s="29">
        <f t="shared" si="939"/>
        <v>1944</v>
      </c>
      <c r="V2061" s="29">
        <v>162.25000000001299</v>
      </c>
      <c r="W2061" s="29">
        <f t="shared" si="940"/>
        <v>162</v>
      </c>
      <c r="X2061" s="41" t="str" cm="1">
        <f t="array" aca="1" ref="X2061" ca="1">IFERROR(INDEX('PC&amp;PD'!$A$1:$AP$15,ROW('PC&amp;PD'!$A$15),MATCH(INDIRECT(T2061),'PC&amp;PD'!$A$1:$AP$1,0)),"")</f>
        <v/>
      </c>
      <c r="Z2061" s="155"/>
      <c r="AA2061" s="13" t="str">
        <f t="shared" si="929"/>
        <v/>
      </c>
      <c r="AB2061" s="155"/>
      <c r="AC2061" s="13" t="str">
        <f t="shared" ca="1" si="934"/>
        <v>$AB</v>
      </c>
      <c r="AD2061" s="13" t="str" cm="1">
        <f t="array" aca="1" ref="AD2061" ca="1">IFERROR(IF((LEFT(INDIRECT("$F"&amp;$S2061),4))="GOTS",IF($G2061="Organic","GOTS_Organic_raw",(IF($G2061="Responsible","GOTS_Responsible",(IF($G2061="No Attribute (Conventional)","GOTS_conventional",(IF($G2061="Recycled Pre/Post-Consumer","GOTS_pre_post",(IF($G2061="In-Conversion","GOTS_in_conversion",(IF($G2061="Sustainably Sourced","Sustainably_sourced",""))))))))))),IF($G2061="Organic","Organic",(IF($G2061="Responsible","Responsible",(IF($G2061="No Attribute (Conventional)","No_Attribute_Conventional",(IF($G2061="Recycled Pre/Post-Consumer","Recycled_Pre_Post_Consumer",(IF($G2061="In-Conversion","In_Conversion",(IF($G2061="Recycled Pre-Consumer","Recycled_Pre_Consumer",(IF($G2061="Recycled Post-Consumer","Recycled_Post_Consumer",(IF($G2061="Sustainably Sourced","Sustainably_sourced","")))))))))))))))),"")</f>
        <v/>
      </c>
      <c r="AE2061" s="13" t="e" cm="1">
        <f t="array" aca="1" ref="AE2061" ca="1">IF(INDIRECT("$F"&amp;$S2061)="","",IF(LEFT(INDIRECT("$F"&amp;$S2061),3)="GRS","GRS_RCS_RM",IF((LEFT(INDIRECT("$F"&amp;$S2061),3))="RCS","GRS_RCS_RM",IF(INDIRECT("$F"&amp;$S2061)="OCS (No Label)","OCS_Conversion_RM",IF(LEFT(INDIRECT("$F"&amp;$S2061),3)="OCS","OCS_RM",IF(RIGHT(INDIRECT("$F"&amp;$S2061),10)="conversion","GOTS_RM_conversion",IF((LEFT(INDIRECT("$F"&amp;$S2061),4))="GOTS","GOTS_RM","Responsible_RM")))))))</f>
        <v>#REF!</v>
      </c>
      <c r="AF2061" s="13" t="str" cm="1">
        <f t="array" aca="1" ref="AF2061" ca="1">IF($S2061="","",INDIRECT("$Z"&amp;$S2061))</f>
        <v/>
      </c>
      <c r="AG2061" s="155"/>
      <c r="AH2061" s="13" t="str" cm="1">
        <f t="array" aca="1" ref="AH2061" ca="1">IFERROR(INDIRECT("$ag"&amp;S2061),"")</f>
        <v/>
      </c>
      <c r="AI2061" s="13" t="e" cm="1">
        <f t="array" aca="1" ref="AI2061" ca="1">INDIRECT("O"&amp;S2060)</f>
        <v>#REF!</v>
      </c>
      <c r="AJ2061" s="13" t="str">
        <f>IF($I2061="","",INDEX('Raw Material'!$A$1:$J$75,MATCH(I2061,'Raw Material'!$A$1:$A$75,0),(MATCH(G2061,'Raw Material'!$A$1:$J$1,0))))</f>
        <v/>
      </c>
      <c r="AK2061" s="13" t="str">
        <f t="shared" si="930"/>
        <v>YANLIŞRM</v>
      </c>
      <c r="AL2061" s="153" t="str">
        <f t="shared" si="931"/>
        <v/>
      </c>
    </row>
    <row r="2062" spans="1:38" ht="16.5" customHeight="1">
      <c r="A2062" s="161"/>
      <c r="B2062" s="166"/>
      <c r="C2062" s="167"/>
      <c r="D2062" s="156"/>
      <c r="E2062" s="156"/>
      <c r="F2062" s="174"/>
      <c r="G2062" s="181"/>
      <c r="H2062" s="182"/>
      <c r="I2062" s="182"/>
      <c r="J2062" s="182"/>
      <c r="K2062" s="32"/>
      <c r="L2062" s="178"/>
      <c r="M2062" s="178"/>
      <c r="N2062" s="81"/>
      <c r="O2062" s="185"/>
      <c r="P2062" s="103"/>
      <c r="Q2062" s="84" t="str">
        <f t="shared" si="932"/>
        <v/>
      </c>
      <c r="R2062" s="159"/>
      <c r="S2062" s="28" t="str" cm="1">
        <f t="array" aca="1" ref="S2062" ca="1">IF(INDIRECT("A"&amp;114+$U2062)&lt;&gt;"",114+$U2062,"")</f>
        <v/>
      </c>
      <c r="T2062" s="28" t="str">
        <f t="shared" ca="1" si="933"/>
        <v>$B</v>
      </c>
      <c r="U2062" s="29">
        <f t="shared" si="939"/>
        <v>1944</v>
      </c>
      <c r="V2062" s="29">
        <v>162.33333333334599</v>
      </c>
      <c r="W2062" s="29">
        <f t="shared" si="940"/>
        <v>162</v>
      </c>
      <c r="X2062" s="41" t="str" cm="1">
        <f t="array" aca="1" ref="X2062" ca="1">IFERROR(INDEX('PC&amp;PD'!$A$1:$AP$15,ROW('PC&amp;PD'!$A$15),MATCH(INDIRECT(T2062),'PC&amp;PD'!$A$1:$AP$1,0)),"")</f>
        <v/>
      </c>
      <c r="Z2062" s="155"/>
      <c r="AA2062" s="13" t="str">
        <f t="shared" si="929"/>
        <v/>
      </c>
      <c r="AB2062" s="155"/>
      <c r="AC2062" s="13" t="str">
        <f t="shared" ca="1" si="934"/>
        <v>$AB</v>
      </c>
      <c r="AD2062" s="13" t="str" cm="1">
        <f t="array" aca="1" ref="AD2062" ca="1">IFERROR(IF((LEFT(INDIRECT("$F"&amp;$S2062),4))="GOTS",IF($G2062="Organic","GOTS_Organic_raw",(IF($G2062="Responsible","GOTS_Responsible",(IF($G2062="No Attribute (Conventional)","GOTS_conventional",(IF($G2062="Recycled Pre/Post-Consumer","GOTS_pre_post",(IF($G2062="In-Conversion","GOTS_in_conversion",(IF($G2062="Sustainably Sourced","Sustainably_sourced",""))))))))))),IF($G2062="Organic","Organic",(IF($G2062="Responsible","Responsible",(IF($G2062="No Attribute (Conventional)","No_Attribute_Conventional",(IF($G2062="Recycled Pre/Post-Consumer","Recycled_Pre_Post_Consumer",(IF($G2062="In-Conversion","In_Conversion",(IF($G2062="Recycled Pre-Consumer","Recycled_Pre_Consumer",(IF($G2062="Recycled Post-Consumer","Recycled_Post_Consumer",(IF($G2062="Sustainably Sourced","Sustainably_sourced","")))))))))))))))),"")</f>
        <v/>
      </c>
      <c r="AE2062" s="13" t="e" cm="1">
        <f t="array" aca="1" ref="AE2062" ca="1">IF(INDIRECT("$F"&amp;$S2062)="","",IF(LEFT(INDIRECT("$F"&amp;$S2062),3)="GRS","GRS_RCS_RM",IF((LEFT(INDIRECT("$F"&amp;$S2062),3))="RCS","GRS_RCS_RM",IF(INDIRECT("$F"&amp;$S2062)="OCS (No Label)","OCS_Conversion_RM",IF(LEFT(INDIRECT("$F"&amp;$S2062),3)="OCS","OCS_RM",IF(RIGHT(INDIRECT("$F"&amp;$S2062),10)="conversion","GOTS_RM_conversion",IF((LEFT(INDIRECT("$F"&amp;$S2062),4))="GOTS","GOTS_RM","Responsible_RM")))))))</f>
        <v>#REF!</v>
      </c>
      <c r="AF2062" s="13" t="str" cm="1">
        <f t="array" aca="1" ref="AF2062" ca="1">IF($S2062="","",INDIRECT("$Z"&amp;$S2062))</f>
        <v/>
      </c>
      <c r="AG2062" s="155"/>
      <c r="AH2062" s="13" t="str" cm="1">
        <f t="array" aca="1" ref="AH2062" ca="1">IFERROR(INDIRECT("$ag"&amp;S2062),"")</f>
        <v/>
      </c>
      <c r="AI2062" s="13" t="e" cm="1">
        <f t="array" aca="1" ref="AI2062" ca="1">INDIRECT("O"&amp;S2061)</f>
        <v>#REF!</v>
      </c>
      <c r="AJ2062" s="13" t="str">
        <f>IF($I2062="","",INDEX('Raw Material'!$A$1:$J$75,MATCH(I2062,'Raw Material'!$A$1:$A$75,0),(MATCH(G2062,'Raw Material'!$A$1:$J$1,0))))</f>
        <v/>
      </c>
      <c r="AK2062" s="13" t="str">
        <f t="shared" si="930"/>
        <v>YANLIŞRM</v>
      </c>
      <c r="AL2062" s="153" t="str">
        <f t="shared" si="931"/>
        <v/>
      </c>
    </row>
    <row r="2063" spans="1:38" ht="16.5" customHeight="1">
      <c r="A2063" s="161"/>
      <c r="B2063" s="166"/>
      <c r="C2063" s="167"/>
      <c r="D2063" s="156"/>
      <c r="E2063" s="156"/>
      <c r="F2063" s="174"/>
      <c r="G2063" s="181"/>
      <c r="H2063" s="182"/>
      <c r="I2063" s="182"/>
      <c r="J2063" s="182"/>
      <c r="K2063" s="32"/>
      <c r="L2063" s="178"/>
      <c r="M2063" s="178"/>
      <c r="N2063" s="81"/>
      <c r="O2063" s="185"/>
      <c r="P2063" s="103"/>
      <c r="Q2063" s="84" t="str">
        <f t="shared" si="932"/>
        <v/>
      </c>
      <c r="R2063" s="159"/>
      <c r="S2063" s="28" t="str" cm="1">
        <f t="array" aca="1" ref="S2063" ca="1">IF(INDIRECT("A"&amp;114+$U2063)&lt;&gt;"",114+$U2063,"")</f>
        <v/>
      </c>
      <c r="T2063" s="28" t="str">
        <f t="shared" ca="1" si="933"/>
        <v>$B</v>
      </c>
      <c r="U2063" s="29">
        <f t="shared" si="939"/>
        <v>1944</v>
      </c>
      <c r="V2063" s="29">
        <v>162.41666666667899</v>
      </c>
      <c r="W2063" s="29">
        <f t="shared" si="940"/>
        <v>162</v>
      </c>
      <c r="X2063" s="41" t="str" cm="1">
        <f t="array" aca="1" ref="X2063" ca="1">IFERROR(INDEX('PC&amp;PD'!$A$1:$AP$15,ROW('PC&amp;PD'!$A$15),MATCH(INDIRECT(T2063),'PC&amp;PD'!$A$1:$AP$1,0)),"")</f>
        <v/>
      </c>
      <c r="Z2063" s="155"/>
      <c r="AA2063" s="13" t="str">
        <f t="shared" si="929"/>
        <v/>
      </c>
      <c r="AB2063" s="155"/>
      <c r="AC2063" s="13" t="str">
        <f t="shared" ca="1" si="934"/>
        <v>$AB</v>
      </c>
      <c r="AD2063" s="13" t="str" cm="1">
        <f t="array" aca="1" ref="AD2063" ca="1">IFERROR(IF((LEFT(INDIRECT("$F"&amp;$S2063),4))="GOTS",IF($G2063="Organic","GOTS_Organic_raw",(IF($G2063="Responsible","GOTS_Responsible",(IF($G2063="No Attribute (Conventional)","GOTS_conventional",(IF($G2063="Recycled Pre/Post-Consumer","GOTS_pre_post",(IF($G2063="In-Conversion","GOTS_in_conversion",(IF($G2063="Sustainably Sourced","Sustainably_sourced",""))))))))))),IF($G2063="Organic","Organic",(IF($G2063="Responsible","Responsible",(IF($G2063="No Attribute (Conventional)","No_Attribute_Conventional",(IF($G2063="Recycled Pre/Post-Consumer","Recycled_Pre_Post_Consumer",(IF($G2063="In-Conversion","In_Conversion",(IF($G2063="Recycled Pre-Consumer","Recycled_Pre_Consumer",(IF($G2063="Recycled Post-Consumer","Recycled_Post_Consumer",(IF($G2063="Sustainably Sourced","Sustainably_sourced","")))))))))))))))),"")</f>
        <v/>
      </c>
      <c r="AE2063" s="13" t="e" cm="1">
        <f t="array" aca="1" ref="AE2063" ca="1">IF(INDIRECT("$F"&amp;$S2063)="","",IF(LEFT(INDIRECT("$F"&amp;$S2063),3)="GRS","GRS_RCS_RM",IF((LEFT(INDIRECT("$F"&amp;$S2063),3))="RCS","GRS_RCS_RM",IF(INDIRECT("$F"&amp;$S2063)="OCS (No Label)","OCS_Conversion_RM",IF(LEFT(INDIRECT("$F"&amp;$S2063),3)="OCS","OCS_RM",IF(RIGHT(INDIRECT("$F"&amp;$S2063),10)="conversion","GOTS_RM_conversion",IF((LEFT(INDIRECT("$F"&amp;$S2063),4))="GOTS","GOTS_RM","Responsible_RM")))))))</f>
        <v>#REF!</v>
      </c>
      <c r="AF2063" s="13" t="str" cm="1">
        <f t="array" aca="1" ref="AF2063" ca="1">IF($S2063="","",INDIRECT("$Z"&amp;$S2063))</f>
        <v/>
      </c>
      <c r="AG2063" s="155"/>
      <c r="AH2063" s="13" t="str" cm="1">
        <f t="array" aca="1" ref="AH2063" ca="1">IFERROR(INDIRECT("$ag"&amp;S2063),"")</f>
        <v/>
      </c>
      <c r="AI2063" s="13" t="e" cm="1">
        <f t="array" aca="1" ref="AI2063" ca="1">INDIRECT("O"&amp;S2062)</f>
        <v>#REF!</v>
      </c>
      <c r="AJ2063" s="13" t="str">
        <f>IF($I2063="","",INDEX('Raw Material'!$A$1:$J$75,MATCH(I2063,'Raw Material'!$A$1:$A$75,0),(MATCH(G2063,'Raw Material'!$A$1:$J$1,0))))</f>
        <v/>
      </c>
      <c r="AK2063" s="13" t="str">
        <f t="shared" si="930"/>
        <v>YANLIŞRM</v>
      </c>
      <c r="AL2063" s="153" t="str">
        <f t="shared" si="931"/>
        <v/>
      </c>
    </row>
    <row r="2064" spans="1:38" ht="16.5" customHeight="1">
      <c r="A2064" s="162"/>
      <c r="B2064" s="168"/>
      <c r="C2064" s="169"/>
      <c r="D2064" s="156"/>
      <c r="E2064" s="156"/>
      <c r="F2064" s="175"/>
      <c r="G2064" s="181"/>
      <c r="H2064" s="182"/>
      <c r="I2064" s="182"/>
      <c r="J2064" s="182"/>
      <c r="K2064" s="32"/>
      <c r="L2064" s="179"/>
      <c r="M2064" s="179"/>
      <c r="N2064" s="81"/>
      <c r="O2064" s="185"/>
      <c r="P2064" s="103"/>
      <c r="Q2064" s="84" t="str">
        <f t="shared" si="932"/>
        <v/>
      </c>
      <c r="R2064" s="159"/>
      <c r="S2064" s="28" t="str" cm="1">
        <f t="array" aca="1" ref="S2064" ca="1">IF(INDIRECT("A"&amp;114+$U2064)&lt;&gt;"",114+$U2064,"")</f>
        <v/>
      </c>
      <c r="T2064" s="28" t="str">
        <f t="shared" ca="1" si="933"/>
        <v>$B</v>
      </c>
      <c r="U2064" s="29">
        <f t="shared" si="939"/>
        <v>1944</v>
      </c>
      <c r="V2064" s="29">
        <v>162.50000000001299</v>
      </c>
      <c r="W2064" s="29">
        <f t="shared" si="940"/>
        <v>162</v>
      </c>
      <c r="X2064" s="41" t="str" cm="1">
        <f t="array" aca="1" ref="X2064" ca="1">IFERROR(INDEX('PC&amp;PD'!$A$1:$AP$15,ROW('PC&amp;PD'!$A$15),MATCH(INDIRECT(T2064),'PC&amp;PD'!$A$1:$AP$1,0)),"")</f>
        <v/>
      </c>
      <c r="Z2064" s="155"/>
      <c r="AA2064" s="13" t="str">
        <f t="shared" si="929"/>
        <v/>
      </c>
      <c r="AB2064" s="155"/>
      <c r="AC2064" s="13" t="str">
        <f t="shared" ca="1" si="934"/>
        <v>$AB</v>
      </c>
      <c r="AD2064" s="13" t="str" cm="1">
        <f t="array" aca="1" ref="AD2064" ca="1">IFERROR(IF((LEFT(INDIRECT("$F"&amp;$S2064),4))="GOTS",IF($G2064="Organic","GOTS_Organic_raw",(IF($G2064="Responsible","GOTS_Responsible",(IF($G2064="No Attribute (Conventional)","GOTS_conventional",(IF($G2064="Recycled Pre/Post-Consumer","GOTS_pre_post",(IF($G2064="In-Conversion","GOTS_in_conversion",(IF($G2064="Sustainably Sourced","Sustainably_sourced",""))))))))))),IF($G2064="Organic","Organic",(IF($G2064="Responsible","Responsible",(IF($G2064="No Attribute (Conventional)","No_Attribute_Conventional",(IF($G2064="Recycled Pre/Post-Consumer","Recycled_Pre_Post_Consumer",(IF($G2064="In-Conversion","In_Conversion",(IF($G2064="Recycled Pre-Consumer","Recycled_Pre_Consumer",(IF($G2064="Recycled Post-Consumer","Recycled_Post_Consumer",(IF($G2064="Sustainably Sourced","Sustainably_sourced","")))))))))))))))),"")</f>
        <v/>
      </c>
      <c r="AE2064" s="13" t="e" cm="1">
        <f t="array" aca="1" ref="AE2064" ca="1">IF(INDIRECT("$F"&amp;$S2064)="","",IF(LEFT(INDIRECT("$F"&amp;$S2064),3)="GRS","GRS_RCS_RM",IF((LEFT(INDIRECT("$F"&amp;$S2064),3))="RCS","GRS_RCS_RM",IF(INDIRECT("$F"&amp;$S2064)="OCS (No Label)","OCS_Conversion_RM",IF(LEFT(INDIRECT("$F"&amp;$S2064),3)="OCS","OCS_RM",IF(RIGHT(INDIRECT("$F"&amp;$S2064),10)="conversion","GOTS_RM_conversion",IF((LEFT(INDIRECT("$F"&amp;$S2064),4))="GOTS","GOTS_RM","Responsible_RM")))))))</f>
        <v>#REF!</v>
      </c>
      <c r="AF2064" s="13" t="str" cm="1">
        <f t="array" aca="1" ref="AF2064" ca="1">IF($S2064="","",INDIRECT("$Z"&amp;$S2064))</f>
        <v/>
      </c>
      <c r="AG2064" s="155"/>
      <c r="AH2064" s="13" t="str" cm="1">
        <f t="array" aca="1" ref="AH2064" ca="1">IFERROR(INDIRECT("$ag"&amp;S2064),"")</f>
        <v/>
      </c>
      <c r="AI2064" s="13" t="e" cm="1">
        <f t="array" aca="1" ref="AI2064" ca="1">INDIRECT("O"&amp;S2063)</f>
        <v>#REF!</v>
      </c>
      <c r="AJ2064" s="13" t="str">
        <f>IF($I2064="","",INDEX('Raw Material'!$A$1:$J$75,MATCH(I2064,'Raw Material'!$A$1:$A$75,0),(MATCH(G2064,'Raw Material'!$A$1:$J$1,0))))</f>
        <v/>
      </c>
      <c r="AK2064" s="13" t="str">
        <f t="shared" si="930"/>
        <v>YANLIŞRM</v>
      </c>
      <c r="AL2064" s="153" t="str">
        <f t="shared" si="931"/>
        <v/>
      </c>
    </row>
    <row r="2065" spans="1:38" ht="16.5" customHeight="1">
      <c r="A2065" s="162"/>
      <c r="B2065" s="168"/>
      <c r="C2065" s="169"/>
      <c r="D2065" s="156"/>
      <c r="E2065" s="156"/>
      <c r="F2065" s="175"/>
      <c r="G2065" s="181"/>
      <c r="H2065" s="182"/>
      <c r="I2065" s="182"/>
      <c r="J2065" s="182"/>
      <c r="K2065" s="32"/>
      <c r="L2065" s="179"/>
      <c r="M2065" s="179"/>
      <c r="N2065" s="81"/>
      <c r="O2065" s="185"/>
      <c r="P2065" s="103"/>
      <c r="Q2065" s="84" t="str">
        <f t="shared" si="932"/>
        <v/>
      </c>
      <c r="R2065" s="159"/>
      <c r="S2065" s="28" t="str" cm="1">
        <f t="array" aca="1" ref="S2065" ca="1">IF(INDIRECT("A"&amp;114+$U2065)&lt;&gt;"",114+$U2065,"")</f>
        <v/>
      </c>
      <c r="T2065" s="28" t="str">
        <f t="shared" ca="1" si="933"/>
        <v>$B</v>
      </c>
      <c r="U2065" s="29">
        <f t="shared" si="939"/>
        <v>1944</v>
      </c>
      <c r="V2065" s="29">
        <v>162.58333333334599</v>
      </c>
      <c r="W2065" s="29">
        <f t="shared" si="940"/>
        <v>162</v>
      </c>
      <c r="X2065" s="41" t="str" cm="1">
        <f t="array" aca="1" ref="X2065" ca="1">IFERROR(INDEX('PC&amp;PD'!$A$1:$AP$15,ROW('PC&amp;PD'!$A$15),MATCH(INDIRECT(T2065),'PC&amp;PD'!$A$1:$AP$1,0)),"")</f>
        <v/>
      </c>
      <c r="Z2065" s="155"/>
      <c r="AA2065" s="13" t="str">
        <f t="shared" si="929"/>
        <v/>
      </c>
      <c r="AB2065" s="155"/>
      <c r="AC2065" s="13" t="str">
        <f t="shared" ca="1" si="934"/>
        <v>$AB</v>
      </c>
      <c r="AD2065" s="13" t="str" cm="1">
        <f t="array" aca="1" ref="AD2065" ca="1">IFERROR(IF((LEFT(INDIRECT("$F"&amp;$S2065),4))="GOTS",IF($G2065="Organic","GOTS_Organic_raw",(IF($G2065="Responsible","GOTS_Responsible",(IF($G2065="No Attribute (Conventional)","GOTS_conventional",(IF($G2065="Recycled Pre/Post-Consumer","GOTS_pre_post",(IF($G2065="In-Conversion","GOTS_in_conversion",(IF($G2065="Sustainably Sourced","Sustainably_sourced",""))))))))))),IF($G2065="Organic","Organic",(IF($G2065="Responsible","Responsible",(IF($G2065="No Attribute (Conventional)","No_Attribute_Conventional",(IF($G2065="Recycled Pre/Post-Consumer","Recycled_Pre_Post_Consumer",(IF($G2065="In-Conversion","In_Conversion",(IF($G2065="Recycled Pre-Consumer","Recycled_Pre_Consumer",(IF($G2065="Recycled Post-Consumer","Recycled_Post_Consumer",(IF($G2065="Sustainably Sourced","Sustainably_sourced","")))))))))))))))),"")</f>
        <v/>
      </c>
      <c r="AE2065" s="13" t="e" cm="1">
        <f t="array" aca="1" ref="AE2065" ca="1">IF(INDIRECT("$F"&amp;$S2065)="","",IF(LEFT(INDIRECT("$F"&amp;$S2065),3)="GRS","GRS_RCS_RM",IF((LEFT(INDIRECT("$F"&amp;$S2065),3))="RCS","GRS_RCS_RM",IF(INDIRECT("$F"&amp;$S2065)="OCS (No Label)","OCS_Conversion_RM",IF(LEFT(INDIRECT("$F"&amp;$S2065),3)="OCS","OCS_RM",IF(RIGHT(INDIRECT("$F"&amp;$S2065),10)="conversion","GOTS_RM_conversion",IF((LEFT(INDIRECT("$F"&amp;$S2065),4))="GOTS","GOTS_RM","Responsible_RM")))))))</f>
        <v>#REF!</v>
      </c>
      <c r="AF2065" s="13" t="str" cm="1">
        <f t="array" aca="1" ref="AF2065" ca="1">IF($S2065="","",INDIRECT("$Z"&amp;$S2065))</f>
        <v/>
      </c>
      <c r="AG2065" s="155"/>
      <c r="AH2065" s="13" t="str" cm="1">
        <f t="array" aca="1" ref="AH2065" ca="1">IFERROR(INDIRECT("$ag"&amp;S2065),"")</f>
        <v/>
      </c>
      <c r="AI2065" s="13" t="e" cm="1">
        <f t="array" aca="1" ref="AI2065" ca="1">INDIRECT("O"&amp;S2064)</f>
        <v>#REF!</v>
      </c>
      <c r="AJ2065" s="13" t="str">
        <f>IF($I2065="","",INDEX('Raw Material'!$A$1:$J$75,MATCH(I2065,'Raw Material'!$A$1:$A$75,0),(MATCH(G2065,'Raw Material'!$A$1:$J$1,0))))</f>
        <v/>
      </c>
      <c r="AK2065" s="13" t="str">
        <f t="shared" si="930"/>
        <v>YANLIŞRM</v>
      </c>
      <c r="AL2065" s="153" t="str">
        <f t="shared" si="931"/>
        <v/>
      </c>
    </row>
    <row r="2066" spans="1:38" ht="16.5" customHeight="1">
      <c r="A2066" s="162"/>
      <c r="B2066" s="168"/>
      <c r="C2066" s="169"/>
      <c r="D2066" s="156"/>
      <c r="E2066" s="156"/>
      <c r="F2066" s="175"/>
      <c r="G2066" s="181"/>
      <c r="H2066" s="182"/>
      <c r="I2066" s="182"/>
      <c r="J2066" s="182"/>
      <c r="K2066" s="32"/>
      <c r="L2066" s="179"/>
      <c r="M2066" s="179"/>
      <c r="N2066" s="81"/>
      <c r="O2066" s="185"/>
      <c r="P2066" s="103"/>
      <c r="Q2066" s="84" t="str">
        <f t="shared" si="932"/>
        <v/>
      </c>
      <c r="R2066" s="159"/>
      <c r="S2066" s="28" t="str" cm="1">
        <f t="array" aca="1" ref="S2066" ca="1">IF(INDIRECT("A"&amp;114+$U2066)&lt;&gt;"",114+$U2066,"")</f>
        <v/>
      </c>
      <c r="T2066" s="28" t="str">
        <f t="shared" ca="1" si="933"/>
        <v>$B</v>
      </c>
      <c r="U2066" s="29">
        <f t="shared" si="939"/>
        <v>1944</v>
      </c>
      <c r="V2066" s="29">
        <v>162.66666666667899</v>
      </c>
      <c r="W2066" s="29">
        <f t="shared" si="940"/>
        <v>162</v>
      </c>
      <c r="X2066" s="41" t="str" cm="1">
        <f t="array" aca="1" ref="X2066" ca="1">IFERROR(INDEX('PC&amp;PD'!$A$1:$AP$15,ROW('PC&amp;PD'!$A$15),MATCH(INDIRECT(T2066),'PC&amp;PD'!$A$1:$AP$1,0)),"")</f>
        <v/>
      </c>
      <c r="Z2066" s="155"/>
      <c r="AA2066" s="13" t="str">
        <f t="shared" si="929"/>
        <v/>
      </c>
      <c r="AB2066" s="155"/>
      <c r="AC2066" s="13" t="str">
        <f t="shared" ca="1" si="934"/>
        <v>$AB</v>
      </c>
      <c r="AD2066" s="13" t="str" cm="1">
        <f t="array" aca="1" ref="AD2066" ca="1">IFERROR(IF((LEFT(INDIRECT("$F"&amp;$S2066),4))="GOTS",IF($G2066="Organic","GOTS_Organic_raw",(IF($G2066="Responsible","GOTS_Responsible",(IF($G2066="No Attribute (Conventional)","GOTS_conventional",(IF($G2066="Recycled Pre/Post-Consumer","GOTS_pre_post",(IF($G2066="In-Conversion","GOTS_in_conversion",(IF($G2066="Sustainably Sourced","Sustainably_sourced",""))))))))))),IF($G2066="Organic","Organic",(IF($G2066="Responsible","Responsible",(IF($G2066="No Attribute (Conventional)","No_Attribute_Conventional",(IF($G2066="Recycled Pre/Post-Consumer","Recycled_Pre_Post_Consumer",(IF($G2066="In-Conversion","In_Conversion",(IF($G2066="Recycled Pre-Consumer","Recycled_Pre_Consumer",(IF($G2066="Recycled Post-Consumer","Recycled_Post_Consumer",(IF($G2066="Sustainably Sourced","Sustainably_sourced","")))))))))))))))),"")</f>
        <v/>
      </c>
      <c r="AE2066" s="13" t="e" cm="1">
        <f t="array" aca="1" ref="AE2066" ca="1">IF(INDIRECT("$F"&amp;$S2066)="","",IF(LEFT(INDIRECT("$F"&amp;$S2066),3)="GRS","GRS_RCS_RM",IF((LEFT(INDIRECT("$F"&amp;$S2066),3))="RCS","GRS_RCS_RM",IF(INDIRECT("$F"&amp;$S2066)="OCS (No Label)","OCS_Conversion_RM",IF(LEFT(INDIRECT("$F"&amp;$S2066),3)="OCS","OCS_RM",IF(RIGHT(INDIRECT("$F"&amp;$S2066),10)="conversion","GOTS_RM_conversion",IF((LEFT(INDIRECT("$F"&amp;$S2066),4))="GOTS","GOTS_RM","Responsible_RM")))))))</f>
        <v>#REF!</v>
      </c>
      <c r="AF2066" s="13" t="str" cm="1">
        <f t="array" aca="1" ref="AF2066" ca="1">IF($S2066="","",INDIRECT("$Z"&amp;$S2066))</f>
        <v/>
      </c>
      <c r="AG2066" s="155"/>
      <c r="AH2066" s="13" t="str" cm="1">
        <f t="array" aca="1" ref="AH2066" ca="1">IFERROR(INDIRECT("$ag"&amp;S2066),"")</f>
        <v/>
      </c>
      <c r="AI2066" s="13" t="e" cm="1">
        <f t="array" aca="1" ref="AI2066" ca="1">INDIRECT("O"&amp;S2065)</f>
        <v>#REF!</v>
      </c>
      <c r="AJ2066" s="13" t="str">
        <f>IF($I2066="","",INDEX('Raw Material'!$A$1:$J$75,MATCH(I2066,'Raw Material'!$A$1:$A$75,0),(MATCH(G2066,'Raw Material'!$A$1:$J$1,0))))</f>
        <v/>
      </c>
      <c r="AK2066" s="13" t="str">
        <f t="shared" si="930"/>
        <v>YANLIŞRM</v>
      </c>
      <c r="AL2066" s="153" t="str">
        <f t="shared" si="931"/>
        <v/>
      </c>
    </row>
    <row r="2067" spans="1:38" ht="16.5" customHeight="1">
      <c r="A2067" s="162"/>
      <c r="B2067" s="168"/>
      <c r="C2067" s="169"/>
      <c r="D2067" s="156"/>
      <c r="E2067" s="156"/>
      <c r="F2067" s="175"/>
      <c r="G2067" s="181"/>
      <c r="H2067" s="182"/>
      <c r="I2067" s="182"/>
      <c r="J2067" s="182"/>
      <c r="K2067" s="32"/>
      <c r="L2067" s="179"/>
      <c r="M2067" s="179"/>
      <c r="N2067" s="81"/>
      <c r="O2067" s="185"/>
      <c r="P2067" s="103"/>
      <c r="Q2067" s="84" t="str">
        <f t="shared" si="932"/>
        <v/>
      </c>
      <c r="R2067" s="159"/>
      <c r="S2067" s="28" t="str" cm="1">
        <f t="array" aca="1" ref="S2067" ca="1">IF(INDIRECT("A"&amp;114+$U2067)&lt;&gt;"",114+$U2067,"")</f>
        <v/>
      </c>
      <c r="T2067" s="28" t="str">
        <f t="shared" ca="1" si="933"/>
        <v>$B</v>
      </c>
      <c r="U2067" s="29">
        <f t="shared" si="939"/>
        <v>1944</v>
      </c>
      <c r="V2067" s="29">
        <v>162.75000000001299</v>
      </c>
      <c r="W2067" s="29">
        <f t="shared" si="940"/>
        <v>162</v>
      </c>
      <c r="X2067" s="41" t="str" cm="1">
        <f t="array" aca="1" ref="X2067" ca="1">IFERROR(INDEX('PC&amp;PD'!$A$1:$AP$15,ROW('PC&amp;PD'!$A$15),MATCH(INDIRECT(T2067),'PC&amp;PD'!$A$1:$AP$1,0)),"")</f>
        <v/>
      </c>
      <c r="Z2067" s="155"/>
      <c r="AA2067" s="13" t="str">
        <f t="shared" si="929"/>
        <v/>
      </c>
      <c r="AB2067" s="155"/>
      <c r="AC2067" s="13" t="str">
        <f t="shared" ca="1" si="934"/>
        <v>$AB</v>
      </c>
      <c r="AD2067" s="13" t="str" cm="1">
        <f t="array" aca="1" ref="AD2067" ca="1">IFERROR(IF((LEFT(INDIRECT("$F"&amp;$S2067),4))="GOTS",IF($G2067="Organic","GOTS_Organic_raw",(IF($G2067="Responsible","GOTS_Responsible",(IF($G2067="No Attribute (Conventional)","GOTS_conventional",(IF($G2067="Recycled Pre/Post-Consumer","GOTS_pre_post",(IF($G2067="In-Conversion","GOTS_in_conversion",(IF($G2067="Sustainably Sourced","Sustainably_sourced",""))))))))))),IF($G2067="Organic","Organic",(IF($G2067="Responsible","Responsible",(IF($G2067="No Attribute (Conventional)","No_Attribute_Conventional",(IF($G2067="Recycled Pre/Post-Consumer","Recycled_Pre_Post_Consumer",(IF($G2067="In-Conversion","In_Conversion",(IF($G2067="Recycled Pre-Consumer","Recycled_Pre_Consumer",(IF($G2067="Recycled Post-Consumer","Recycled_Post_Consumer",(IF($G2067="Sustainably Sourced","Sustainably_sourced","")))))))))))))))),"")</f>
        <v/>
      </c>
      <c r="AE2067" s="13" t="e" cm="1">
        <f t="array" aca="1" ref="AE2067" ca="1">IF(INDIRECT("$F"&amp;$S2067)="","",IF(LEFT(INDIRECT("$F"&amp;$S2067),3)="GRS","GRS_RCS_RM",IF((LEFT(INDIRECT("$F"&amp;$S2067),3))="RCS","GRS_RCS_RM",IF(INDIRECT("$F"&amp;$S2067)="OCS (No Label)","OCS_Conversion_RM",IF(LEFT(INDIRECT("$F"&amp;$S2067),3)="OCS","OCS_RM",IF(RIGHT(INDIRECT("$F"&amp;$S2067),10)="conversion","GOTS_RM_conversion",IF((LEFT(INDIRECT("$F"&amp;$S2067),4))="GOTS","GOTS_RM","Responsible_RM")))))))</f>
        <v>#REF!</v>
      </c>
      <c r="AF2067" s="13" t="str" cm="1">
        <f t="array" aca="1" ref="AF2067" ca="1">IF($S2067="","",INDIRECT("$Z"&amp;$S2067))</f>
        <v/>
      </c>
      <c r="AG2067" s="155"/>
      <c r="AH2067" s="13" t="str" cm="1">
        <f t="array" aca="1" ref="AH2067" ca="1">IFERROR(INDIRECT("$ag"&amp;S2067),"")</f>
        <v/>
      </c>
      <c r="AI2067" s="13" t="e" cm="1">
        <f t="array" aca="1" ref="AI2067" ca="1">INDIRECT("O"&amp;S2066)</f>
        <v>#REF!</v>
      </c>
      <c r="AJ2067" s="13" t="str">
        <f>IF($I2067="","",INDEX('Raw Material'!$A$1:$J$75,MATCH(I2067,'Raw Material'!$A$1:$A$75,0),(MATCH(G2067,'Raw Material'!$A$1:$J$1,0))))</f>
        <v/>
      </c>
      <c r="AK2067" s="13" t="str">
        <f t="shared" si="930"/>
        <v>YANLIŞRM</v>
      </c>
      <c r="AL2067" s="153" t="str">
        <f t="shared" si="931"/>
        <v/>
      </c>
    </row>
    <row r="2068" spans="1:38" ht="16.5" customHeight="1">
      <c r="A2068" s="162"/>
      <c r="B2068" s="168"/>
      <c r="C2068" s="169"/>
      <c r="D2068" s="156"/>
      <c r="E2068" s="156"/>
      <c r="F2068" s="175"/>
      <c r="G2068" s="181"/>
      <c r="H2068" s="182"/>
      <c r="I2068" s="182"/>
      <c r="J2068" s="182"/>
      <c r="K2068" s="32"/>
      <c r="L2068" s="179"/>
      <c r="M2068" s="179"/>
      <c r="N2068" s="81"/>
      <c r="O2068" s="185"/>
      <c r="P2068" s="103"/>
      <c r="Q2068" s="84" t="str">
        <f t="shared" si="932"/>
        <v/>
      </c>
      <c r="R2068" s="159"/>
      <c r="S2068" s="28" t="str" cm="1">
        <f t="array" aca="1" ref="S2068" ca="1">IF(INDIRECT("A"&amp;114+$U2068)&lt;&gt;"",114+$U2068,"")</f>
        <v/>
      </c>
      <c r="T2068" s="28" t="str">
        <f t="shared" ca="1" si="933"/>
        <v>$B</v>
      </c>
      <c r="U2068" s="29">
        <f t="shared" si="939"/>
        <v>1944</v>
      </c>
      <c r="V2068" s="29">
        <v>162.83333333334599</v>
      </c>
      <c r="W2068" s="29">
        <f t="shared" si="940"/>
        <v>162</v>
      </c>
      <c r="X2068" s="41" t="str" cm="1">
        <f t="array" aca="1" ref="X2068" ca="1">IFERROR(INDEX('PC&amp;PD'!$A$1:$AP$15,ROW('PC&amp;PD'!$A$15),MATCH(INDIRECT(T2068),'PC&amp;PD'!$A$1:$AP$1,0)),"")</f>
        <v/>
      </c>
      <c r="Z2068" s="155"/>
      <c r="AA2068" s="13" t="str">
        <f t="shared" si="929"/>
        <v/>
      </c>
      <c r="AB2068" s="155"/>
      <c r="AC2068" s="13" t="str">
        <f t="shared" ca="1" si="934"/>
        <v>$AB</v>
      </c>
      <c r="AD2068" s="13" t="str" cm="1">
        <f t="array" aca="1" ref="AD2068" ca="1">IFERROR(IF((LEFT(INDIRECT("$F"&amp;$S2068),4))="GOTS",IF($G2068="Organic","GOTS_Organic_raw",(IF($G2068="Responsible","GOTS_Responsible",(IF($G2068="No Attribute (Conventional)","GOTS_conventional",(IF($G2068="Recycled Pre/Post-Consumer","GOTS_pre_post",(IF($G2068="In-Conversion","GOTS_in_conversion",(IF($G2068="Sustainably Sourced","Sustainably_sourced",""))))))))))),IF($G2068="Organic","Organic",(IF($G2068="Responsible","Responsible",(IF($G2068="No Attribute (Conventional)","No_Attribute_Conventional",(IF($G2068="Recycled Pre/Post-Consumer","Recycled_Pre_Post_Consumer",(IF($G2068="In-Conversion","In_Conversion",(IF($G2068="Recycled Pre-Consumer","Recycled_Pre_Consumer",(IF($G2068="Recycled Post-Consumer","Recycled_Post_Consumer",(IF($G2068="Sustainably Sourced","Sustainably_sourced","")))))))))))))))),"")</f>
        <v/>
      </c>
      <c r="AE2068" s="13" t="e" cm="1">
        <f t="array" aca="1" ref="AE2068" ca="1">IF(INDIRECT("$F"&amp;$S2068)="","",IF(LEFT(INDIRECT("$F"&amp;$S2068),3)="GRS","GRS_RCS_RM",IF((LEFT(INDIRECT("$F"&amp;$S2068),3))="RCS","GRS_RCS_RM",IF(INDIRECT("$F"&amp;$S2068)="OCS (No Label)","OCS_Conversion_RM",IF(LEFT(INDIRECT("$F"&amp;$S2068),3)="OCS","OCS_RM",IF(RIGHT(INDIRECT("$F"&amp;$S2068),10)="conversion","GOTS_RM_conversion",IF((LEFT(INDIRECT("$F"&amp;$S2068),4))="GOTS","GOTS_RM","Responsible_RM")))))))</f>
        <v>#REF!</v>
      </c>
      <c r="AF2068" s="13" t="str" cm="1">
        <f t="array" aca="1" ref="AF2068" ca="1">IF($S2068="","",INDIRECT("$Z"&amp;$S2068))</f>
        <v/>
      </c>
      <c r="AG2068" s="155"/>
      <c r="AH2068" s="13" t="str" cm="1">
        <f t="array" aca="1" ref="AH2068" ca="1">IFERROR(INDIRECT("$ag"&amp;S2068),"")</f>
        <v/>
      </c>
      <c r="AI2068" s="13" t="e" cm="1">
        <f t="array" aca="1" ref="AI2068" ca="1">INDIRECT("O"&amp;S2067)</f>
        <v>#REF!</v>
      </c>
      <c r="AJ2068" s="13" t="str">
        <f>IF($I2068="","",INDEX('Raw Material'!$A$1:$J$75,MATCH(I2068,'Raw Material'!$A$1:$A$75,0),(MATCH(G2068,'Raw Material'!$A$1:$J$1,0))))</f>
        <v/>
      </c>
      <c r="AK2068" s="13" t="str">
        <f t="shared" si="930"/>
        <v>YANLIŞRM</v>
      </c>
      <c r="AL2068" s="153" t="str">
        <f t="shared" si="931"/>
        <v/>
      </c>
    </row>
    <row r="2069" spans="1:38" ht="16.5" customHeight="1" thickBot="1">
      <c r="A2069" s="163"/>
      <c r="B2069" s="170"/>
      <c r="C2069" s="171"/>
      <c r="D2069" s="156"/>
      <c r="E2069" s="156"/>
      <c r="F2069" s="176"/>
      <c r="G2069" s="157"/>
      <c r="H2069" s="158"/>
      <c r="I2069" s="158"/>
      <c r="J2069" s="158"/>
      <c r="K2069" s="33"/>
      <c r="L2069" s="180"/>
      <c r="M2069" s="180"/>
      <c r="N2069" s="82"/>
      <c r="O2069" s="186"/>
      <c r="P2069" s="103"/>
      <c r="Q2069" s="84" t="str">
        <f t="shared" si="932"/>
        <v/>
      </c>
      <c r="R2069" s="159"/>
      <c r="S2069" s="28" t="str" cm="1">
        <f t="array" aca="1" ref="S2069" ca="1">IF(INDIRECT("A"&amp;114+$U2069)&lt;&gt;"",114+$U2069,"")</f>
        <v/>
      </c>
      <c r="T2069" s="28" t="str">
        <f t="shared" ca="1" si="933"/>
        <v>$B</v>
      </c>
      <c r="U2069" s="29">
        <f t="shared" si="939"/>
        <v>1944</v>
      </c>
      <c r="V2069" s="29">
        <v>162.91666666667899</v>
      </c>
      <c r="W2069" s="29">
        <f t="shared" si="940"/>
        <v>162</v>
      </c>
      <c r="X2069" s="41" t="str" cm="1">
        <f t="array" aca="1" ref="X2069" ca="1">IFERROR(INDEX('PC&amp;PD'!$A$1:$AP$15,ROW('PC&amp;PD'!$A$15),MATCH(INDIRECT(T2069),'PC&amp;PD'!$A$1:$AP$1,0)),"")</f>
        <v/>
      </c>
      <c r="Z2069" s="155"/>
      <c r="AA2069" s="13" t="str">
        <f t="shared" si="929"/>
        <v/>
      </c>
      <c r="AB2069" s="155"/>
      <c r="AC2069" s="13" t="str">
        <f t="shared" ca="1" si="934"/>
        <v>$AB</v>
      </c>
      <c r="AD2069" s="13" t="str" cm="1">
        <f t="array" aca="1" ref="AD2069" ca="1">IFERROR(IF((LEFT(INDIRECT("$F"&amp;$S2069),4))="GOTS",IF($G2069="Organic","GOTS_Organic_raw",(IF($G2069="Responsible","GOTS_Responsible",(IF($G2069="No Attribute (Conventional)","GOTS_conventional",(IF($G2069="Recycled Pre/Post-Consumer","GOTS_pre_post",(IF($G2069="In-Conversion","GOTS_in_conversion",(IF($G2069="Sustainably Sourced","Sustainably_sourced",""))))))))))),IF($G2069="Organic","Organic",(IF($G2069="Responsible","Responsible",(IF($G2069="No Attribute (Conventional)","No_Attribute_Conventional",(IF($G2069="Recycled Pre/Post-Consumer","Recycled_Pre_Post_Consumer",(IF($G2069="In-Conversion","In_Conversion",(IF($G2069="Recycled Pre-Consumer","Recycled_Pre_Consumer",(IF($G2069="Recycled Post-Consumer","Recycled_Post_Consumer",(IF($G2069="Sustainably Sourced","Sustainably_sourced","")))))))))))))))),"")</f>
        <v/>
      </c>
      <c r="AE2069" s="13" t="e" cm="1">
        <f t="array" aca="1" ref="AE2069" ca="1">IF(INDIRECT("$F"&amp;$S2069)="","",IF(LEFT(INDIRECT("$F"&amp;$S2069),3)="GRS","GRS_RCS_RM",IF((LEFT(INDIRECT("$F"&amp;$S2069),3))="RCS","GRS_RCS_RM",IF(INDIRECT("$F"&amp;$S2069)="OCS (No Label)","OCS_Conversion_RM",IF(LEFT(INDIRECT("$F"&amp;$S2069),3)="OCS","OCS_RM",IF(RIGHT(INDIRECT("$F"&amp;$S2069),10)="conversion","GOTS_RM_conversion",IF((LEFT(INDIRECT("$F"&amp;$S2069),4))="GOTS","GOTS_RM","Responsible_RM")))))))</f>
        <v>#REF!</v>
      </c>
      <c r="AF2069" s="13" t="str" cm="1">
        <f t="array" aca="1" ref="AF2069" ca="1">IF($S2069="","",INDIRECT("$Z"&amp;$S2069))</f>
        <v/>
      </c>
      <c r="AG2069" s="155"/>
      <c r="AH2069" s="13" t="str" cm="1">
        <f t="array" aca="1" ref="AH2069" ca="1">IFERROR(INDIRECT("$ag"&amp;S2069),"")</f>
        <v/>
      </c>
      <c r="AI2069" s="13" t="e" cm="1">
        <f t="array" aca="1" ref="AI2069" ca="1">INDIRECT("O"&amp;S2068)</f>
        <v>#REF!</v>
      </c>
      <c r="AJ2069" s="13" t="str">
        <f>IF($I2069="","",INDEX('Raw Material'!$A$1:$J$75,MATCH(I2069,'Raw Material'!$A$1:$A$75,0),(MATCH(G2069,'Raw Material'!$A$1:$J$1,0))))</f>
        <v/>
      </c>
      <c r="AK2069" s="13" t="str">
        <f t="shared" si="930"/>
        <v>YANLIŞRM</v>
      </c>
      <c r="AL2069" s="153" t="str">
        <f t="shared" si="931"/>
        <v/>
      </c>
    </row>
    <row r="2070" spans="1:38" ht="16.5" customHeight="1">
      <c r="A2070" s="160" t="str">
        <f>IF(B2070="","",COUNTA($B$114:$B2070))</f>
        <v/>
      </c>
      <c r="B2070" s="164"/>
      <c r="C2070" s="165"/>
      <c r="D2070" s="183"/>
      <c r="E2070" s="183"/>
      <c r="F2070" s="172"/>
      <c r="G2070" s="212"/>
      <c r="H2070" s="206"/>
      <c r="I2070" s="206"/>
      <c r="J2070" s="206"/>
      <c r="K2070" s="31"/>
      <c r="L2070" s="177" t="str">
        <f t="shared" ref="L2070" si="945">IF(R2070="","",LEFT(R2070,LEN(R2070)-2))</f>
        <v/>
      </c>
      <c r="M2070" s="177"/>
      <c r="N2070" s="80"/>
      <c r="O2070" s="184"/>
      <c r="P2070" s="103"/>
      <c r="Q2070" s="84" t="str">
        <f t="shared" si="932"/>
        <v/>
      </c>
      <c r="R2070" s="159" t="str">
        <f t="shared" ref="R2070" si="946">CONCATENATE($Q2070,Q2071,Q2072,Q2073,Q2074,Q2075,$Q2076,$Q2077,$Q2078,$Q2079,Q2080,Q2081)</f>
        <v/>
      </c>
      <c r="S2070" s="28" t="str" cm="1">
        <f t="array" aca="1" ref="S2070" ca="1">IF(INDIRECT("A"&amp;114+$U2070)&lt;&gt;"",114+$U2070,"")</f>
        <v/>
      </c>
      <c r="T2070" s="28" t="str">
        <f t="shared" ca="1" si="933"/>
        <v>$B</v>
      </c>
      <c r="U2070" s="29">
        <f t="shared" si="939"/>
        <v>1956</v>
      </c>
      <c r="V2070" s="29">
        <v>163.00000000001299</v>
      </c>
      <c r="W2070" s="29">
        <f t="shared" si="940"/>
        <v>163</v>
      </c>
      <c r="X2070" s="41" t="str" cm="1">
        <f t="array" aca="1" ref="X2070" ca="1">IFERROR(INDEX('PC&amp;PD'!$A$1:$AP$15,ROW('PC&amp;PD'!$A$15),MATCH(INDIRECT(T2070),'PC&amp;PD'!$A$1:$AP$1,0)),"")</f>
        <v/>
      </c>
      <c r="Z2070" s="155" t="str">
        <f t="shared" ref="Z2070" si="947">IFERROR(IF($F2070="OCS 100","OCS (OCS 100)",IF($F2070="OCS Blended","OCS (OCS Blended)",IF($F2070="OCS (No Label)","OCS (No Label)",IF($F2070="RCS 100","RCS (RCS 100)",IF($F2070="RCS Blended","RCS (RCS Blended)",IF($F2070="GRS","GRS (GRS)",IF($F2070="GRS (No Label)", "GRS (No Label)",IF($F2070="RDS","RDS (RDS)",IF($F2070="RWS","RWS (RWS)",IF($F2070="RAS","RAS (RAS)",IF($F2070="RMS","RMS (RMS)",IF($F2070="GOTS Organic","GOTS (Organic)",IF($F2070="GOTS Made with organic","GOTS (Made with Organic)",IF($F2070="GOTS Organic - in conversion","GOTS (Organic - In Conversion)",IF($F2070="GOTS Made with organic - in conversion","GOTS (Made with Organic - In Conversion)",""))))))))))))))),"")</f>
        <v/>
      </c>
      <c r="AA2070" s="13" t="str">
        <f t="shared" si="929"/>
        <v/>
      </c>
      <c r="AB2070" s="155" t="str">
        <f t="shared" ref="AB2070" si="948">IFERROR(IF($F2070="OCS 100", "OCS_100",IF($F2070="OCS Blended", "OCS_Blended",IF($F2070="OCS (No Label)", "OCS_No_Label",IF($F2070="RCS 100", "RCS_100",IF($F2070="RCS Blended","RCS_Blended",IF($F2070="GRS","GRS",IF($F2070="GRS (No Label)", "GRS_No_Label",IF($F2070="RDS","RDS",IF($F2070="RWS","RWS",IF($F2070="RMS","RMS",IF($F2070="GOTS Organic","GOTS_Organic",IF($F2070="GOTS Made with organic","GOTS_Made_with_organic",IF($F2070="GOTS Organic - in conversion","GOTS_Organic_in_Conversion",IF($F2070="GOTS Made with organic - in conversion","GOTS_Made_with_Organic_in_Conversion",IF($F2070="RAS","RAS",""))))))))))))))),"")</f>
        <v/>
      </c>
      <c r="AC2070" s="13" t="str">
        <f t="shared" ca="1" si="934"/>
        <v>$AB</v>
      </c>
      <c r="AD2070" s="13" t="str" cm="1">
        <f t="array" aca="1" ref="AD2070" ca="1">IFERROR(IF((LEFT(INDIRECT("$F"&amp;$S2070),4))="GOTS",IF($G2070="Organic","GOTS_Organic_raw",(IF($G2070="Responsible","GOTS_Responsible",(IF($G2070="No Attribute (Conventional)","GOTS_conventional",(IF($G2070="Recycled Pre/Post-Consumer","GOTS_pre_post",(IF($G2070="In-Conversion","GOTS_in_conversion",(IF($G2070="Sustainably Sourced","Sustainably_sourced",""))))))))))),IF($G2070="Organic","Organic",(IF($G2070="Responsible","Responsible",(IF($G2070="No Attribute (Conventional)","No_Attribute_Conventional",(IF($G2070="Recycled Pre/Post-Consumer","Recycled_Pre_Post_Consumer",(IF($G2070="In-Conversion","In_Conversion",(IF($G2070="Recycled Pre-Consumer","Recycled_Pre_Consumer",(IF($G2070="Recycled Post-Consumer","Recycled_Post_Consumer",(IF($G2070="Sustainably Sourced","Sustainably_sourced","")))))))))))))))),"")</f>
        <v/>
      </c>
      <c r="AE2070" s="13" t="e" cm="1">
        <f t="array" aca="1" ref="AE2070" ca="1">IF(INDIRECT("$F"&amp;$S2070)="","",IF(LEFT(INDIRECT("$F"&amp;$S2070),3)="GRS","GRS_RCS_RM",IF((LEFT(INDIRECT("$F"&amp;$S2070),3))="RCS","GRS_RCS_RM",IF(INDIRECT("$F"&amp;$S2070)="OCS (No Label)","OCS_Conversion_RM",IF(LEFT(INDIRECT("$F"&amp;$S2070),3)="OCS","OCS_RM",IF(RIGHT(INDIRECT("$F"&amp;$S2070),10)="conversion","GOTS_RM_conversion",IF((LEFT(INDIRECT("$F"&amp;$S2070),4))="GOTS","GOTS_RM","Responsible_RM")))))))</f>
        <v>#REF!</v>
      </c>
      <c r="AF2070" s="13" t="str" cm="1">
        <f t="array" aca="1" ref="AF2070" ca="1">IF($S2070="","",INDIRECT("$Z"&amp;$S2070))</f>
        <v/>
      </c>
      <c r="AG2070" s="155" t="str">
        <f t="shared" si="924"/>
        <v/>
      </c>
      <c r="AH2070" s="13" t="str" cm="1">
        <f t="array" aca="1" ref="AH2070" ca="1">IFERROR(INDIRECT("$ag"&amp;S2070),"")</f>
        <v/>
      </c>
      <c r="AI2070" s="13" t="e" cm="1">
        <f t="array" aca="1" ref="AI2070" ca="1">INDIRECT("O"&amp;S2069)</f>
        <v>#REF!</v>
      </c>
      <c r="AJ2070" s="13" t="str">
        <f>IF($I2070="","",INDEX('Raw Material'!$A$1:$J$75,MATCH(I2070,'Raw Material'!$A$1:$A$75,0),(MATCH(G2070,'Raw Material'!$A$1:$J$1,0))))</f>
        <v/>
      </c>
      <c r="AK2070" s="13" t="str">
        <f t="shared" si="930"/>
        <v>YANLIŞRM</v>
      </c>
      <c r="AL2070" s="153" t="str">
        <f t="shared" si="931"/>
        <v/>
      </c>
    </row>
    <row r="2071" spans="1:38" ht="16.5" customHeight="1">
      <c r="A2071" s="161"/>
      <c r="B2071" s="166"/>
      <c r="C2071" s="167"/>
      <c r="D2071" s="156"/>
      <c r="E2071" s="156"/>
      <c r="F2071" s="173"/>
      <c r="G2071" s="181"/>
      <c r="H2071" s="182"/>
      <c r="I2071" s="182"/>
      <c r="J2071" s="182"/>
      <c r="K2071" s="32"/>
      <c r="L2071" s="178"/>
      <c r="M2071" s="178"/>
      <c r="N2071" s="81"/>
      <c r="O2071" s="185"/>
      <c r="P2071" s="103"/>
      <c r="Q2071" s="84" t="str">
        <f t="shared" si="932"/>
        <v/>
      </c>
      <c r="R2071" s="159"/>
      <c r="S2071" s="28" t="str" cm="1">
        <f t="array" aca="1" ref="S2071" ca="1">IF(INDIRECT("A"&amp;114+$U2071)&lt;&gt;"",114+$U2071,"")</f>
        <v/>
      </c>
      <c r="T2071" s="28" t="str">
        <f t="shared" ca="1" si="933"/>
        <v>$B</v>
      </c>
      <c r="U2071" s="29">
        <f t="shared" si="939"/>
        <v>1956</v>
      </c>
      <c r="V2071" s="29">
        <v>163.08333333334599</v>
      </c>
      <c r="W2071" s="29">
        <f t="shared" si="940"/>
        <v>163</v>
      </c>
      <c r="X2071" s="41" t="str" cm="1">
        <f t="array" aca="1" ref="X2071" ca="1">IFERROR(INDEX('PC&amp;PD'!$A$1:$AP$15,ROW('PC&amp;PD'!$A$15),MATCH(INDIRECT(T2071),'PC&amp;PD'!$A$1:$AP$1,0)),"")</f>
        <v/>
      </c>
      <c r="Z2071" s="155"/>
      <c r="AA2071" s="13" t="str">
        <f t="shared" si="929"/>
        <v/>
      </c>
      <c r="AB2071" s="155"/>
      <c r="AC2071" s="13" t="str">
        <f t="shared" ca="1" si="934"/>
        <v>$AB</v>
      </c>
      <c r="AD2071" s="13" t="str" cm="1">
        <f t="array" aca="1" ref="AD2071" ca="1">IFERROR(IF((LEFT(INDIRECT("$F"&amp;$S2071),4))="GOTS",IF($G2071="Organic","GOTS_Organic_raw",(IF($G2071="Responsible","GOTS_Responsible",(IF($G2071="No Attribute (Conventional)","GOTS_conventional",(IF($G2071="Recycled Pre/Post-Consumer","GOTS_pre_post",(IF($G2071="In-Conversion","GOTS_in_conversion",(IF($G2071="Sustainably Sourced","Sustainably_sourced",""))))))))))),IF($G2071="Organic","Organic",(IF($G2071="Responsible","Responsible",(IF($G2071="No Attribute (Conventional)","No_Attribute_Conventional",(IF($G2071="Recycled Pre/Post-Consumer","Recycled_Pre_Post_Consumer",(IF($G2071="In-Conversion","In_Conversion",(IF($G2071="Recycled Pre-Consumer","Recycled_Pre_Consumer",(IF($G2071="Recycled Post-Consumer","Recycled_Post_Consumer",(IF($G2071="Sustainably Sourced","Sustainably_sourced","")))))))))))))))),"")</f>
        <v/>
      </c>
      <c r="AE2071" s="13" t="e" cm="1">
        <f t="array" aca="1" ref="AE2071" ca="1">IF(INDIRECT("$F"&amp;$S2071)="","",IF(LEFT(INDIRECT("$F"&amp;$S2071),3)="GRS","GRS_RCS_RM",IF((LEFT(INDIRECT("$F"&amp;$S2071),3))="RCS","GRS_RCS_RM",IF(INDIRECT("$F"&amp;$S2071)="OCS (No Label)","OCS_Conversion_RM",IF(LEFT(INDIRECT("$F"&amp;$S2071),3)="OCS","OCS_RM",IF(RIGHT(INDIRECT("$F"&amp;$S2071),10)="conversion","GOTS_RM_conversion",IF((LEFT(INDIRECT("$F"&amp;$S2071),4))="GOTS","GOTS_RM","Responsible_RM")))))))</f>
        <v>#REF!</v>
      </c>
      <c r="AF2071" s="13" t="str" cm="1">
        <f t="array" aca="1" ref="AF2071" ca="1">IF($S2071="","",INDIRECT("$Z"&amp;$S2071))</f>
        <v/>
      </c>
      <c r="AG2071" s="155"/>
      <c r="AH2071" s="13" t="str" cm="1">
        <f t="array" aca="1" ref="AH2071" ca="1">IFERROR(INDIRECT("$ag"&amp;S2071),"")</f>
        <v/>
      </c>
      <c r="AI2071" s="13" t="e" cm="1">
        <f t="array" aca="1" ref="AI2071" ca="1">INDIRECT("O"&amp;S2070)</f>
        <v>#REF!</v>
      </c>
      <c r="AJ2071" s="13" t="str">
        <f>IF($I2071="","",INDEX('Raw Material'!$A$1:$J$75,MATCH(I2071,'Raw Material'!$A$1:$A$75,0),(MATCH(G2071,'Raw Material'!$A$1:$J$1,0))))</f>
        <v/>
      </c>
      <c r="AK2071" s="13" t="str">
        <f t="shared" si="930"/>
        <v>YANLIŞRM</v>
      </c>
      <c r="AL2071" s="153" t="str">
        <f t="shared" si="931"/>
        <v/>
      </c>
    </row>
    <row r="2072" spans="1:38" ht="16.5" customHeight="1">
      <c r="A2072" s="161"/>
      <c r="B2072" s="166"/>
      <c r="C2072" s="167"/>
      <c r="D2072" s="156"/>
      <c r="E2072" s="156"/>
      <c r="F2072" s="173"/>
      <c r="G2072" s="181"/>
      <c r="H2072" s="182"/>
      <c r="I2072" s="182"/>
      <c r="J2072" s="182"/>
      <c r="K2072" s="32"/>
      <c r="L2072" s="178"/>
      <c r="M2072" s="178"/>
      <c r="N2072" s="81"/>
      <c r="O2072" s="185"/>
      <c r="P2072" s="103"/>
      <c r="Q2072" s="84" t="str">
        <f t="shared" si="932"/>
        <v/>
      </c>
      <c r="R2072" s="159"/>
      <c r="S2072" s="28" t="str" cm="1">
        <f t="array" aca="1" ref="S2072" ca="1">IF(INDIRECT("A"&amp;114+$U2072)&lt;&gt;"",114+$U2072,"")</f>
        <v/>
      </c>
      <c r="T2072" s="28" t="str">
        <f t="shared" ca="1" si="933"/>
        <v>$B</v>
      </c>
      <c r="U2072" s="29">
        <f t="shared" si="939"/>
        <v>1956</v>
      </c>
      <c r="V2072" s="29">
        <v>163.16666666667899</v>
      </c>
      <c r="W2072" s="29">
        <f t="shared" si="940"/>
        <v>163</v>
      </c>
      <c r="X2072" s="41" t="str" cm="1">
        <f t="array" aca="1" ref="X2072" ca="1">IFERROR(INDEX('PC&amp;PD'!$A$1:$AP$15,ROW('PC&amp;PD'!$A$15),MATCH(INDIRECT(T2072),'PC&amp;PD'!$A$1:$AP$1,0)),"")</f>
        <v/>
      </c>
      <c r="Z2072" s="155"/>
      <c r="AA2072" s="13" t="str">
        <f t="shared" si="929"/>
        <v/>
      </c>
      <c r="AB2072" s="155"/>
      <c r="AC2072" s="13" t="str">
        <f t="shared" ca="1" si="934"/>
        <v>$AB</v>
      </c>
      <c r="AD2072" s="13" t="str" cm="1">
        <f t="array" aca="1" ref="AD2072" ca="1">IFERROR(IF((LEFT(INDIRECT("$F"&amp;$S2072),4))="GOTS",IF($G2072="Organic","GOTS_Organic_raw",(IF($G2072="Responsible","GOTS_Responsible",(IF($G2072="No Attribute (Conventional)","GOTS_conventional",(IF($G2072="Recycled Pre/Post-Consumer","GOTS_pre_post",(IF($G2072="In-Conversion","GOTS_in_conversion",(IF($G2072="Sustainably Sourced","Sustainably_sourced",""))))))))))),IF($G2072="Organic","Organic",(IF($G2072="Responsible","Responsible",(IF($G2072="No Attribute (Conventional)","No_Attribute_Conventional",(IF($G2072="Recycled Pre/Post-Consumer","Recycled_Pre_Post_Consumer",(IF($G2072="In-Conversion","In_Conversion",(IF($G2072="Recycled Pre-Consumer","Recycled_Pre_Consumer",(IF($G2072="Recycled Post-Consumer","Recycled_Post_Consumer",(IF($G2072="Sustainably Sourced","Sustainably_sourced","")))))))))))))))),"")</f>
        <v/>
      </c>
      <c r="AE2072" s="13" t="e" cm="1">
        <f t="array" aca="1" ref="AE2072" ca="1">IF(INDIRECT("$F"&amp;$S2072)="","",IF(LEFT(INDIRECT("$F"&amp;$S2072),3)="GRS","GRS_RCS_RM",IF((LEFT(INDIRECT("$F"&amp;$S2072),3))="RCS","GRS_RCS_RM",IF(INDIRECT("$F"&amp;$S2072)="OCS (No Label)","OCS_Conversion_RM",IF(LEFT(INDIRECT("$F"&amp;$S2072),3)="OCS","OCS_RM",IF(RIGHT(INDIRECT("$F"&amp;$S2072),10)="conversion","GOTS_RM_conversion",IF((LEFT(INDIRECT("$F"&amp;$S2072),4))="GOTS","GOTS_RM","Responsible_RM")))))))</f>
        <v>#REF!</v>
      </c>
      <c r="AF2072" s="13" t="str" cm="1">
        <f t="array" aca="1" ref="AF2072" ca="1">IF($S2072="","",INDIRECT("$Z"&amp;$S2072))</f>
        <v/>
      </c>
      <c r="AG2072" s="155"/>
      <c r="AH2072" s="13" t="str" cm="1">
        <f t="array" aca="1" ref="AH2072" ca="1">IFERROR(INDIRECT("$ag"&amp;S2072),"")</f>
        <v/>
      </c>
      <c r="AI2072" s="13" t="e" cm="1">
        <f t="array" aca="1" ref="AI2072" ca="1">INDIRECT("O"&amp;S2071)</f>
        <v>#REF!</v>
      </c>
      <c r="AJ2072" s="13" t="str">
        <f>IF($I2072="","",INDEX('Raw Material'!$A$1:$J$75,MATCH(I2072,'Raw Material'!$A$1:$A$75,0),(MATCH(G2072,'Raw Material'!$A$1:$J$1,0))))</f>
        <v/>
      </c>
      <c r="AK2072" s="13" t="str">
        <f t="shared" si="930"/>
        <v>YANLIŞRM</v>
      </c>
      <c r="AL2072" s="153" t="str">
        <f t="shared" si="931"/>
        <v/>
      </c>
    </row>
    <row r="2073" spans="1:38" ht="16.5" customHeight="1">
      <c r="A2073" s="161"/>
      <c r="B2073" s="166"/>
      <c r="C2073" s="167"/>
      <c r="D2073" s="156"/>
      <c r="E2073" s="156"/>
      <c r="F2073" s="174"/>
      <c r="G2073" s="181"/>
      <c r="H2073" s="182"/>
      <c r="I2073" s="182"/>
      <c r="J2073" s="182"/>
      <c r="K2073" s="32"/>
      <c r="L2073" s="178"/>
      <c r="M2073" s="178"/>
      <c r="N2073" s="81"/>
      <c r="O2073" s="185"/>
      <c r="P2073" s="103"/>
      <c r="Q2073" s="84" t="str">
        <f t="shared" si="932"/>
        <v/>
      </c>
      <c r="R2073" s="159"/>
      <c r="S2073" s="28" t="str" cm="1">
        <f t="array" aca="1" ref="S2073" ca="1">IF(INDIRECT("A"&amp;114+$U2073)&lt;&gt;"",114+$U2073,"")</f>
        <v/>
      </c>
      <c r="T2073" s="28" t="str">
        <f t="shared" ca="1" si="933"/>
        <v>$B</v>
      </c>
      <c r="U2073" s="29">
        <f t="shared" si="939"/>
        <v>1956</v>
      </c>
      <c r="V2073" s="29">
        <v>163.25000000001299</v>
      </c>
      <c r="W2073" s="29">
        <f t="shared" si="940"/>
        <v>163</v>
      </c>
      <c r="X2073" s="41" t="str" cm="1">
        <f t="array" aca="1" ref="X2073" ca="1">IFERROR(INDEX('PC&amp;PD'!$A$1:$AP$15,ROW('PC&amp;PD'!$A$15),MATCH(INDIRECT(T2073),'PC&amp;PD'!$A$1:$AP$1,0)),"")</f>
        <v/>
      </c>
      <c r="Z2073" s="155"/>
      <c r="AA2073" s="13" t="str">
        <f t="shared" si="929"/>
        <v/>
      </c>
      <c r="AB2073" s="155"/>
      <c r="AC2073" s="13" t="str">
        <f t="shared" ca="1" si="934"/>
        <v>$AB</v>
      </c>
      <c r="AD2073" s="13" t="str" cm="1">
        <f t="array" aca="1" ref="AD2073" ca="1">IFERROR(IF((LEFT(INDIRECT("$F"&amp;$S2073),4))="GOTS",IF($G2073="Organic","GOTS_Organic_raw",(IF($G2073="Responsible","GOTS_Responsible",(IF($G2073="No Attribute (Conventional)","GOTS_conventional",(IF($G2073="Recycled Pre/Post-Consumer","GOTS_pre_post",(IF($G2073="In-Conversion","GOTS_in_conversion",(IF($G2073="Sustainably Sourced","Sustainably_sourced",""))))))))))),IF($G2073="Organic","Organic",(IF($G2073="Responsible","Responsible",(IF($G2073="No Attribute (Conventional)","No_Attribute_Conventional",(IF($G2073="Recycled Pre/Post-Consumer","Recycled_Pre_Post_Consumer",(IF($G2073="In-Conversion","In_Conversion",(IF($G2073="Recycled Pre-Consumer","Recycled_Pre_Consumer",(IF($G2073="Recycled Post-Consumer","Recycled_Post_Consumer",(IF($G2073="Sustainably Sourced","Sustainably_sourced","")))))))))))))))),"")</f>
        <v/>
      </c>
      <c r="AE2073" s="13" t="e" cm="1">
        <f t="array" aca="1" ref="AE2073" ca="1">IF(INDIRECT("$F"&amp;$S2073)="","",IF(LEFT(INDIRECT("$F"&amp;$S2073),3)="GRS","GRS_RCS_RM",IF((LEFT(INDIRECT("$F"&amp;$S2073),3))="RCS","GRS_RCS_RM",IF(INDIRECT("$F"&amp;$S2073)="OCS (No Label)","OCS_Conversion_RM",IF(LEFT(INDIRECT("$F"&amp;$S2073),3)="OCS","OCS_RM",IF(RIGHT(INDIRECT("$F"&amp;$S2073),10)="conversion","GOTS_RM_conversion",IF((LEFT(INDIRECT("$F"&amp;$S2073),4))="GOTS","GOTS_RM","Responsible_RM")))))))</f>
        <v>#REF!</v>
      </c>
      <c r="AF2073" s="13" t="str" cm="1">
        <f t="array" aca="1" ref="AF2073" ca="1">IF($S2073="","",INDIRECT("$Z"&amp;$S2073))</f>
        <v/>
      </c>
      <c r="AG2073" s="155"/>
      <c r="AH2073" s="13" t="str" cm="1">
        <f t="array" aca="1" ref="AH2073" ca="1">IFERROR(INDIRECT("$ag"&amp;S2073),"")</f>
        <v/>
      </c>
      <c r="AI2073" s="13" t="e" cm="1">
        <f t="array" aca="1" ref="AI2073" ca="1">INDIRECT("O"&amp;S2072)</f>
        <v>#REF!</v>
      </c>
      <c r="AJ2073" s="13" t="str">
        <f>IF($I2073="","",INDEX('Raw Material'!$A$1:$J$75,MATCH(I2073,'Raw Material'!$A$1:$A$75,0),(MATCH(G2073,'Raw Material'!$A$1:$J$1,0))))</f>
        <v/>
      </c>
      <c r="AK2073" s="13" t="str">
        <f t="shared" si="930"/>
        <v>YANLIŞRM</v>
      </c>
      <c r="AL2073" s="153" t="str">
        <f t="shared" si="931"/>
        <v/>
      </c>
    </row>
    <row r="2074" spans="1:38" ht="16.5" customHeight="1">
      <c r="A2074" s="161"/>
      <c r="B2074" s="166"/>
      <c r="C2074" s="167"/>
      <c r="D2074" s="156"/>
      <c r="E2074" s="156"/>
      <c r="F2074" s="174"/>
      <c r="G2074" s="181"/>
      <c r="H2074" s="182"/>
      <c r="I2074" s="182"/>
      <c r="J2074" s="182"/>
      <c r="K2074" s="32"/>
      <c r="L2074" s="178"/>
      <c r="M2074" s="178"/>
      <c r="N2074" s="81"/>
      <c r="O2074" s="185"/>
      <c r="P2074" s="103"/>
      <c r="Q2074" s="84" t="str">
        <f t="shared" si="932"/>
        <v/>
      </c>
      <c r="R2074" s="159"/>
      <c r="S2074" s="28" t="str" cm="1">
        <f t="array" aca="1" ref="S2074" ca="1">IF(INDIRECT("A"&amp;114+$U2074)&lt;&gt;"",114+$U2074,"")</f>
        <v/>
      </c>
      <c r="T2074" s="28" t="str">
        <f t="shared" ca="1" si="933"/>
        <v>$B</v>
      </c>
      <c r="U2074" s="29">
        <f t="shared" si="939"/>
        <v>1956</v>
      </c>
      <c r="V2074" s="29">
        <v>163.33333333334599</v>
      </c>
      <c r="W2074" s="29">
        <f t="shared" si="940"/>
        <v>163</v>
      </c>
      <c r="X2074" s="41" t="str" cm="1">
        <f t="array" aca="1" ref="X2074" ca="1">IFERROR(INDEX('PC&amp;PD'!$A$1:$AP$15,ROW('PC&amp;PD'!$A$15),MATCH(INDIRECT(T2074),'PC&amp;PD'!$A$1:$AP$1,0)),"")</f>
        <v/>
      </c>
      <c r="Z2074" s="155"/>
      <c r="AA2074" s="13" t="str">
        <f t="shared" si="929"/>
        <v/>
      </c>
      <c r="AB2074" s="155"/>
      <c r="AC2074" s="13" t="str">
        <f t="shared" ca="1" si="934"/>
        <v>$AB</v>
      </c>
      <c r="AD2074" s="13" t="str" cm="1">
        <f t="array" aca="1" ref="AD2074" ca="1">IFERROR(IF((LEFT(INDIRECT("$F"&amp;$S2074),4))="GOTS",IF($G2074="Organic","GOTS_Organic_raw",(IF($G2074="Responsible","GOTS_Responsible",(IF($G2074="No Attribute (Conventional)","GOTS_conventional",(IF($G2074="Recycled Pre/Post-Consumer","GOTS_pre_post",(IF($G2074="In-Conversion","GOTS_in_conversion",(IF($G2074="Sustainably Sourced","Sustainably_sourced",""))))))))))),IF($G2074="Organic","Organic",(IF($G2074="Responsible","Responsible",(IF($G2074="No Attribute (Conventional)","No_Attribute_Conventional",(IF($G2074="Recycled Pre/Post-Consumer","Recycled_Pre_Post_Consumer",(IF($G2074="In-Conversion","In_Conversion",(IF($G2074="Recycled Pre-Consumer","Recycled_Pre_Consumer",(IF($G2074="Recycled Post-Consumer","Recycled_Post_Consumer",(IF($G2074="Sustainably Sourced","Sustainably_sourced","")))))))))))))))),"")</f>
        <v/>
      </c>
      <c r="AE2074" s="13" t="e" cm="1">
        <f t="array" aca="1" ref="AE2074" ca="1">IF(INDIRECT("$F"&amp;$S2074)="","",IF(LEFT(INDIRECT("$F"&amp;$S2074),3)="GRS","GRS_RCS_RM",IF((LEFT(INDIRECT("$F"&amp;$S2074),3))="RCS","GRS_RCS_RM",IF(INDIRECT("$F"&amp;$S2074)="OCS (No Label)","OCS_Conversion_RM",IF(LEFT(INDIRECT("$F"&amp;$S2074),3)="OCS","OCS_RM",IF(RIGHT(INDIRECT("$F"&amp;$S2074),10)="conversion","GOTS_RM_conversion",IF((LEFT(INDIRECT("$F"&amp;$S2074),4))="GOTS","GOTS_RM","Responsible_RM")))))))</f>
        <v>#REF!</v>
      </c>
      <c r="AF2074" s="13" t="str" cm="1">
        <f t="array" aca="1" ref="AF2074" ca="1">IF($S2074="","",INDIRECT("$Z"&amp;$S2074))</f>
        <v/>
      </c>
      <c r="AG2074" s="155"/>
      <c r="AH2074" s="13" t="str" cm="1">
        <f t="array" aca="1" ref="AH2074" ca="1">IFERROR(INDIRECT("$ag"&amp;S2074),"")</f>
        <v/>
      </c>
      <c r="AI2074" s="13" t="e" cm="1">
        <f t="array" aca="1" ref="AI2074" ca="1">INDIRECT("O"&amp;S2073)</f>
        <v>#REF!</v>
      </c>
      <c r="AJ2074" s="13" t="str">
        <f>IF($I2074="","",INDEX('Raw Material'!$A$1:$J$75,MATCH(I2074,'Raw Material'!$A$1:$A$75,0),(MATCH(G2074,'Raw Material'!$A$1:$J$1,0))))</f>
        <v/>
      </c>
      <c r="AK2074" s="13" t="str">
        <f t="shared" si="930"/>
        <v>YANLIŞRM</v>
      </c>
      <c r="AL2074" s="153" t="str">
        <f t="shared" si="931"/>
        <v/>
      </c>
    </row>
    <row r="2075" spans="1:38" ht="16.5" customHeight="1">
      <c r="A2075" s="161"/>
      <c r="B2075" s="166"/>
      <c r="C2075" s="167"/>
      <c r="D2075" s="156"/>
      <c r="E2075" s="156"/>
      <c r="F2075" s="174"/>
      <c r="G2075" s="181"/>
      <c r="H2075" s="182"/>
      <c r="I2075" s="182"/>
      <c r="J2075" s="182"/>
      <c r="K2075" s="32"/>
      <c r="L2075" s="178"/>
      <c r="M2075" s="178"/>
      <c r="N2075" s="81"/>
      <c r="O2075" s="185"/>
      <c r="P2075" s="103"/>
      <c r="Q2075" s="84" t="str">
        <f t="shared" si="932"/>
        <v/>
      </c>
      <c r="R2075" s="159"/>
      <c r="S2075" s="28" t="str" cm="1">
        <f t="array" aca="1" ref="S2075" ca="1">IF(INDIRECT("A"&amp;114+$U2075)&lt;&gt;"",114+$U2075,"")</f>
        <v/>
      </c>
      <c r="T2075" s="28" t="str">
        <f t="shared" ca="1" si="933"/>
        <v>$B</v>
      </c>
      <c r="U2075" s="29">
        <f t="shared" si="939"/>
        <v>1956</v>
      </c>
      <c r="V2075" s="29">
        <v>163.41666666667999</v>
      </c>
      <c r="W2075" s="29">
        <f t="shared" si="940"/>
        <v>163</v>
      </c>
      <c r="X2075" s="41" t="str" cm="1">
        <f t="array" aca="1" ref="X2075" ca="1">IFERROR(INDEX('PC&amp;PD'!$A$1:$AP$15,ROW('PC&amp;PD'!$A$15),MATCH(INDIRECT(T2075),'PC&amp;PD'!$A$1:$AP$1,0)),"")</f>
        <v/>
      </c>
      <c r="Z2075" s="155"/>
      <c r="AA2075" s="13" t="str">
        <f t="shared" si="929"/>
        <v/>
      </c>
      <c r="AB2075" s="155"/>
      <c r="AC2075" s="13" t="str">
        <f t="shared" ca="1" si="934"/>
        <v>$AB</v>
      </c>
      <c r="AD2075" s="13" t="str" cm="1">
        <f t="array" aca="1" ref="AD2075" ca="1">IFERROR(IF((LEFT(INDIRECT("$F"&amp;$S2075),4))="GOTS",IF($G2075="Organic","GOTS_Organic_raw",(IF($G2075="Responsible","GOTS_Responsible",(IF($G2075="No Attribute (Conventional)","GOTS_conventional",(IF($G2075="Recycled Pre/Post-Consumer","GOTS_pre_post",(IF($G2075="In-Conversion","GOTS_in_conversion",(IF($G2075="Sustainably Sourced","Sustainably_sourced",""))))))))))),IF($G2075="Organic","Organic",(IF($G2075="Responsible","Responsible",(IF($G2075="No Attribute (Conventional)","No_Attribute_Conventional",(IF($G2075="Recycled Pre/Post-Consumer","Recycled_Pre_Post_Consumer",(IF($G2075="In-Conversion","In_Conversion",(IF($G2075="Recycled Pre-Consumer","Recycled_Pre_Consumer",(IF($G2075="Recycled Post-Consumer","Recycled_Post_Consumer",(IF($G2075="Sustainably Sourced","Sustainably_sourced","")))))))))))))))),"")</f>
        <v/>
      </c>
      <c r="AE2075" s="13" t="e" cm="1">
        <f t="array" aca="1" ref="AE2075" ca="1">IF(INDIRECT("$F"&amp;$S2075)="","",IF(LEFT(INDIRECT("$F"&amp;$S2075),3)="GRS","GRS_RCS_RM",IF((LEFT(INDIRECT("$F"&amp;$S2075),3))="RCS","GRS_RCS_RM",IF(INDIRECT("$F"&amp;$S2075)="OCS (No Label)","OCS_Conversion_RM",IF(LEFT(INDIRECT("$F"&amp;$S2075),3)="OCS","OCS_RM",IF(RIGHT(INDIRECT("$F"&amp;$S2075),10)="conversion","GOTS_RM_conversion",IF((LEFT(INDIRECT("$F"&amp;$S2075),4))="GOTS","GOTS_RM","Responsible_RM")))))))</f>
        <v>#REF!</v>
      </c>
      <c r="AF2075" s="13" t="str" cm="1">
        <f t="array" aca="1" ref="AF2075" ca="1">IF($S2075="","",INDIRECT("$Z"&amp;$S2075))</f>
        <v/>
      </c>
      <c r="AG2075" s="155"/>
      <c r="AH2075" s="13" t="str" cm="1">
        <f t="array" aca="1" ref="AH2075" ca="1">IFERROR(INDIRECT("$ag"&amp;S2075),"")</f>
        <v/>
      </c>
      <c r="AI2075" s="13" t="e" cm="1">
        <f t="array" aca="1" ref="AI2075" ca="1">INDIRECT("O"&amp;S2074)</f>
        <v>#REF!</v>
      </c>
      <c r="AJ2075" s="13" t="str">
        <f>IF($I2075="","",INDEX('Raw Material'!$A$1:$J$75,MATCH(I2075,'Raw Material'!$A$1:$A$75,0),(MATCH(G2075,'Raw Material'!$A$1:$J$1,0))))</f>
        <v/>
      </c>
      <c r="AK2075" s="13" t="str">
        <f t="shared" si="930"/>
        <v>YANLIŞRM</v>
      </c>
      <c r="AL2075" s="153" t="str">
        <f t="shared" si="931"/>
        <v/>
      </c>
    </row>
    <row r="2076" spans="1:38" ht="16.5" customHeight="1">
      <c r="A2076" s="162"/>
      <c r="B2076" s="168"/>
      <c r="C2076" s="169"/>
      <c r="D2076" s="156"/>
      <c r="E2076" s="156"/>
      <c r="F2076" s="175"/>
      <c r="G2076" s="181"/>
      <c r="H2076" s="182"/>
      <c r="I2076" s="182"/>
      <c r="J2076" s="182"/>
      <c r="K2076" s="32"/>
      <c r="L2076" s="179"/>
      <c r="M2076" s="179"/>
      <c r="N2076" s="81"/>
      <c r="O2076" s="185"/>
      <c r="P2076" s="103"/>
      <c r="Q2076" s="84" t="str">
        <f t="shared" si="932"/>
        <v/>
      </c>
      <c r="R2076" s="159"/>
      <c r="S2076" s="28" t="str" cm="1">
        <f t="array" aca="1" ref="S2076" ca="1">IF(INDIRECT("A"&amp;114+$U2076)&lt;&gt;"",114+$U2076,"")</f>
        <v/>
      </c>
      <c r="T2076" s="28" t="str">
        <f t="shared" ca="1" si="933"/>
        <v>$B</v>
      </c>
      <c r="U2076" s="29">
        <f t="shared" si="939"/>
        <v>1956</v>
      </c>
      <c r="V2076" s="29">
        <v>163.50000000001299</v>
      </c>
      <c r="W2076" s="29">
        <f t="shared" si="940"/>
        <v>163</v>
      </c>
      <c r="X2076" s="41" t="str" cm="1">
        <f t="array" aca="1" ref="X2076" ca="1">IFERROR(INDEX('PC&amp;PD'!$A$1:$AP$15,ROW('PC&amp;PD'!$A$15),MATCH(INDIRECT(T2076),'PC&amp;PD'!$A$1:$AP$1,0)),"")</f>
        <v/>
      </c>
      <c r="Z2076" s="155"/>
      <c r="AA2076" s="13" t="str">
        <f t="shared" si="929"/>
        <v/>
      </c>
      <c r="AB2076" s="155"/>
      <c r="AC2076" s="13" t="str">
        <f t="shared" ca="1" si="934"/>
        <v>$AB</v>
      </c>
      <c r="AD2076" s="13" t="str" cm="1">
        <f t="array" aca="1" ref="AD2076" ca="1">IFERROR(IF((LEFT(INDIRECT("$F"&amp;$S2076),4))="GOTS",IF($G2076="Organic","GOTS_Organic_raw",(IF($G2076="Responsible","GOTS_Responsible",(IF($G2076="No Attribute (Conventional)","GOTS_conventional",(IF($G2076="Recycled Pre/Post-Consumer","GOTS_pre_post",(IF($G2076="In-Conversion","GOTS_in_conversion",(IF($G2076="Sustainably Sourced","Sustainably_sourced",""))))))))))),IF($G2076="Organic","Organic",(IF($G2076="Responsible","Responsible",(IF($G2076="No Attribute (Conventional)","No_Attribute_Conventional",(IF($G2076="Recycled Pre/Post-Consumer","Recycled_Pre_Post_Consumer",(IF($G2076="In-Conversion","In_Conversion",(IF($G2076="Recycled Pre-Consumer","Recycled_Pre_Consumer",(IF($G2076="Recycled Post-Consumer","Recycled_Post_Consumer",(IF($G2076="Sustainably Sourced","Sustainably_sourced","")))))))))))))))),"")</f>
        <v/>
      </c>
      <c r="AE2076" s="13" t="e" cm="1">
        <f t="array" aca="1" ref="AE2076" ca="1">IF(INDIRECT("$F"&amp;$S2076)="","",IF(LEFT(INDIRECT("$F"&amp;$S2076),3)="GRS","GRS_RCS_RM",IF((LEFT(INDIRECT("$F"&amp;$S2076),3))="RCS","GRS_RCS_RM",IF(INDIRECT("$F"&amp;$S2076)="OCS (No Label)","OCS_Conversion_RM",IF(LEFT(INDIRECT("$F"&amp;$S2076),3)="OCS","OCS_RM",IF(RIGHT(INDIRECT("$F"&amp;$S2076),10)="conversion","GOTS_RM_conversion",IF((LEFT(INDIRECT("$F"&amp;$S2076),4))="GOTS","GOTS_RM","Responsible_RM")))))))</f>
        <v>#REF!</v>
      </c>
      <c r="AF2076" s="13" t="str" cm="1">
        <f t="array" aca="1" ref="AF2076" ca="1">IF($S2076="","",INDIRECT("$Z"&amp;$S2076))</f>
        <v/>
      </c>
      <c r="AG2076" s="155"/>
      <c r="AH2076" s="13" t="str" cm="1">
        <f t="array" aca="1" ref="AH2076" ca="1">IFERROR(INDIRECT("$ag"&amp;S2076),"")</f>
        <v/>
      </c>
      <c r="AI2076" s="13" t="e" cm="1">
        <f t="array" aca="1" ref="AI2076" ca="1">INDIRECT("O"&amp;S2075)</f>
        <v>#REF!</v>
      </c>
      <c r="AJ2076" s="13" t="str">
        <f>IF($I2076="","",INDEX('Raw Material'!$A$1:$J$75,MATCH(I2076,'Raw Material'!$A$1:$A$75,0),(MATCH(G2076,'Raw Material'!$A$1:$J$1,0))))</f>
        <v/>
      </c>
      <c r="AK2076" s="13" t="str">
        <f t="shared" si="930"/>
        <v>YANLIŞRM</v>
      </c>
      <c r="AL2076" s="153" t="str">
        <f t="shared" si="931"/>
        <v/>
      </c>
    </row>
    <row r="2077" spans="1:38" ht="16.5" customHeight="1">
      <c r="A2077" s="162"/>
      <c r="B2077" s="168"/>
      <c r="C2077" s="169"/>
      <c r="D2077" s="156"/>
      <c r="E2077" s="156"/>
      <c r="F2077" s="175"/>
      <c r="G2077" s="181"/>
      <c r="H2077" s="182"/>
      <c r="I2077" s="182"/>
      <c r="J2077" s="182"/>
      <c r="K2077" s="32"/>
      <c r="L2077" s="179"/>
      <c r="M2077" s="179"/>
      <c r="N2077" s="81"/>
      <c r="O2077" s="185"/>
      <c r="P2077" s="103"/>
      <c r="Q2077" s="84" t="str">
        <f t="shared" si="932"/>
        <v/>
      </c>
      <c r="R2077" s="159"/>
      <c r="S2077" s="28" t="str" cm="1">
        <f t="array" aca="1" ref="S2077" ca="1">IF(INDIRECT("A"&amp;114+$U2077)&lt;&gt;"",114+$U2077,"")</f>
        <v/>
      </c>
      <c r="T2077" s="28" t="str">
        <f t="shared" ca="1" si="933"/>
        <v>$B</v>
      </c>
      <c r="U2077" s="29">
        <f t="shared" si="939"/>
        <v>1956</v>
      </c>
      <c r="V2077" s="29">
        <v>163.58333333334599</v>
      </c>
      <c r="W2077" s="29">
        <f t="shared" si="940"/>
        <v>163</v>
      </c>
      <c r="X2077" s="41" t="str" cm="1">
        <f t="array" aca="1" ref="X2077" ca="1">IFERROR(INDEX('PC&amp;PD'!$A$1:$AP$15,ROW('PC&amp;PD'!$A$15),MATCH(INDIRECT(T2077),'PC&amp;PD'!$A$1:$AP$1,0)),"")</f>
        <v/>
      </c>
      <c r="Z2077" s="155"/>
      <c r="AA2077" s="13" t="str">
        <f t="shared" si="929"/>
        <v/>
      </c>
      <c r="AB2077" s="155"/>
      <c r="AC2077" s="13" t="str">
        <f t="shared" ca="1" si="934"/>
        <v>$AB</v>
      </c>
      <c r="AD2077" s="13" t="str" cm="1">
        <f t="array" aca="1" ref="AD2077" ca="1">IFERROR(IF((LEFT(INDIRECT("$F"&amp;$S2077),4))="GOTS",IF($G2077="Organic","GOTS_Organic_raw",(IF($G2077="Responsible","GOTS_Responsible",(IF($G2077="No Attribute (Conventional)","GOTS_conventional",(IF($G2077="Recycled Pre/Post-Consumer","GOTS_pre_post",(IF($G2077="In-Conversion","GOTS_in_conversion",(IF($G2077="Sustainably Sourced","Sustainably_sourced",""))))))))))),IF($G2077="Organic","Organic",(IF($G2077="Responsible","Responsible",(IF($G2077="No Attribute (Conventional)","No_Attribute_Conventional",(IF($G2077="Recycled Pre/Post-Consumer","Recycled_Pre_Post_Consumer",(IF($G2077="In-Conversion","In_Conversion",(IF($G2077="Recycled Pre-Consumer","Recycled_Pre_Consumer",(IF($G2077="Recycled Post-Consumer","Recycled_Post_Consumer",(IF($G2077="Sustainably Sourced","Sustainably_sourced","")))))))))))))))),"")</f>
        <v/>
      </c>
      <c r="AE2077" s="13" t="e" cm="1">
        <f t="array" aca="1" ref="AE2077" ca="1">IF(INDIRECT("$F"&amp;$S2077)="","",IF(LEFT(INDIRECT("$F"&amp;$S2077),3)="GRS","GRS_RCS_RM",IF((LEFT(INDIRECT("$F"&amp;$S2077),3))="RCS","GRS_RCS_RM",IF(INDIRECT("$F"&amp;$S2077)="OCS (No Label)","OCS_Conversion_RM",IF(LEFT(INDIRECT("$F"&amp;$S2077),3)="OCS","OCS_RM",IF(RIGHT(INDIRECT("$F"&amp;$S2077),10)="conversion","GOTS_RM_conversion",IF((LEFT(INDIRECT("$F"&amp;$S2077),4))="GOTS","GOTS_RM","Responsible_RM")))))))</f>
        <v>#REF!</v>
      </c>
      <c r="AF2077" s="13" t="str" cm="1">
        <f t="array" aca="1" ref="AF2077" ca="1">IF($S2077="","",INDIRECT("$Z"&amp;$S2077))</f>
        <v/>
      </c>
      <c r="AG2077" s="155"/>
      <c r="AH2077" s="13" t="str" cm="1">
        <f t="array" aca="1" ref="AH2077" ca="1">IFERROR(INDIRECT("$ag"&amp;S2077),"")</f>
        <v/>
      </c>
      <c r="AI2077" s="13" t="e" cm="1">
        <f t="array" aca="1" ref="AI2077" ca="1">INDIRECT("O"&amp;S2076)</f>
        <v>#REF!</v>
      </c>
      <c r="AJ2077" s="13" t="str">
        <f>IF($I2077="","",INDEX('Raw Material'!$A$1:$J$75,MATCH(I2077,'Raw Material'!$A$1:$A$75,0),(MATCH(G2077,'Raw Material'!$A$1:$J$1,0))))</f>
        <v/>
      </c>
      <c r="AK2077" s="13" t="str">
        <f t="shared" si="930"/>
        <v>YANLIŞRM</v>
      </c>
      <c r="AL2077" s="153" t="str">
        <f t="shared" si="931"/>
        <v/>
      </c>
    </row>
    <row r="2078" spans="1:38" ht="16.5" customHeight="1">
      <c r="A2078" s="162"/>
      <c r="B2078" s="168"/>
      <c r="C2078" s="169"/>
      <c r="D2078" s="156"/>
      <c r="E2078" s="156"/>
      <c r="F2078" s="175"/>
      <c r="G2078" s="181"/>
      <c r="H2078" s="182"/>
      <c r="I2078" s="182"/>
      <c r="J2078" s="182"/>
      <c r="K2078" s="32"/>
      <c r="L2078" s="179"/>
      <c r="M2078" s="179"/>
      <c r="N2078" s="81"/>
      <c r="O2078" s="185"/>
      <c r="P2078" s="103"/>
      <c r="Q2078" s="84" t="str">
        <f t="shared" si="932"/>
        <v/>
      </c>
      <c r="R2078" s="159"/>
      <c r="S2078" s="28" t="str" cm="1">
        <f t="array" aca="1" ref="S2078" ca="1">IF(INDIRECT("A"&amp;114+$U2078)&lt;&gt;"",114+$U2078,"")</f>
        <v/>
      </c>
      <c r="T2078" s="28" t="str">
        <f t="shared" ca="1" si="933"/>
        <v>$B</v>
      </c>
      <c r="U2078" s="29">
        <f t="shared" si="939"/>
        <v>1956</v>
      </c>
      <c r="V2078" s="29">
        <v>163.66666666667999</v>
      </c>
      <c r="W2078" s="29">
        <f t="shared" si="940"/>
        <v>163</v>
      </c>
      <c r="X2078" s="41" t="str" cm="1">
        <f t="array" aca="1" ref="X2078" ca="1">IFERROR(INDEX('PC&amp;PD'!$A$1:$AP$15,ROW('PC&amp;PD'!$A$15),MATCH(INDIRECT(T2078),'PC&amp;PD'!$A$1:$AP$1,0)),"")</f>
        <v/>
      </c>
      <c r="Z2078" s="155"/>
      <c r="AA2078" s="13" t="str">
        <f t="shared" si="929"/>
        <v/>
      </c>
      <c r="AB2078" s="155"/>
      <c r="AC2078" s="13" t="str">
        <f t="shared" ca="1" si="934"/>
        <v>$AB</v>
      </c>
      <c r="AD2078" s="13" t="str" cm="1">
        <f t="array" aca="1" ref="AD2078" ca="1">IFERROR(IF((LEFT(INDIRECT("$F"&amp;$S2078),4))="GOTS",IF($G2078="Organic","GOTS_Organic_raw",(IF($G2078="Responsible","GOTS_Responsible",(IF($G2078="No Attribute (Conventional)","GOTS_conventional",(IF($G2078="Recycled Pre/Post-Consumer","GOTS_pre_post",(IF($G2078="In-Conversion","GOTS_in_conversion",(IF($G2078="Sustainably Sourced","Sustainably_sourced",""))))))))))),IF($G2078="Organic","Organic",(IF($G2078="Responsible","Responsible",(IF($G2078="No Attribute (Conventional)","No_Attribute_Conventional",(IF($G2078="Recycled Pre/Post-Consumer","Recycled_Pre_Post_Consumer",(IF($G2078="In-Conversion","In_Conversion",(IF($G2078="Recycled Pre-Consumer","Recycled_Pre_Consumer",(IF($G2078="Recycled Post-Consumer","Recycled_Post_Consumer",(IF($G2078="Sustainably Sourced","Sustainably_sourced","")))))))))))))))),"")</f>
        <v/>
      </c>
      <c r="AE2078" s="13" t="e" cm="1">
        <f t="array" aca="1" ref="AE2078" ca="1">IF(INDIRECT("$F"&amp;$S2078)="","",IF(LEFT(INDIRECT("$F"&amp;$S2078),3)="GRS","GRS_RCS_RM",IF((LEFT(INDIRECT("$F"&amp;$S2078),3))="RCS","GRS_RCS_RM",IF(INDIRECT("$F"&amp;$S2078)="OCS (No Label)","OCS_Conversion_RM",IF(LEFT(INDIRECT("$F"&amp;$S2078),3)="OCS","OCS_RM",IF(RIGHT(INDIRECT("$F"&amp;$S2078),10)="conversion","GOTS_RM_conversion",IF((LEFT(INDIRECT("$F"&amp;$S2078),4))="GOTS","GOTS_RM","Responsible_RM")))))))</f>
        <v>#REF!</v>
      </c>
      <c r="AF2078" s="13" t="str" cm="1">
        <f t="array" aca="1" ref="AF2078" ca="1">IF($S2078="","",INDIRECT("$Z"&amp;$S2078))</f>
        <v/>
      </c>
      <c r="AG2078" s="155"/>
      <c r="AH2078" s="13" t="str" cm="1">
        <f t="array" aca="1" ref="AH2078" ca="1">IFERROR(INDIRECT("$ag"&amp;S2078),"")</f>
        <v/>
      </c>
      <c r="AI2078" s="13" t="e" cm="1">
        <f t="array" aca="1" ref="AI2078" ca="1">INDIRECT("O"&amp;S2077)</f>
        <v>#REF!</v>
      </c>
      <c r="AJ2078" s="13" t="str">
        <f>IF($I2078="","",INDEX('Raw Material'!$A$1:$J$75,MATCH(I2078,'Raw Material'!$A$1:$A$75,0),(MATCH(G2078,'Raw Material'!$A$1:$J$1,0))))</f>
        <v/>
      </c>
      <c r="AK2078" s="13" t="str">
        <f t="shared" si="930"/>
        <v>YANLIŞRM</v>
      </c>
      <c r="AL2078" s="153" t="str">
        <f t="shared" si="931"/>
        <v/>
      </c>
    </row>
    <row r="2079" spans="1:38" ht="16.5" customHeight="1">
      <c r="A2079" s="162"/>
      <c r="B2079" s="168"/>
      <c r="C2079" s="169"/>
      <c r="D2079" s="156"/>
      <c r="E2079" s="156"/>
      <c r="F2079" s="175"/>
      <c r="G2079" s="181"/>
      <c r="H2079" s="182"/>
      <c r="I2079" s="182"/>
      <c r="J2079" s="182"/>
      <c r="K2079" s="32"/>
      <c r="L2079" s="179"/>
      <c r="M2079" s="179"/>
      <c r="N2079" s="81"/>
      <c r="O2079" s="185"/>
      <c r="P2079" s="103"/>
      <c r="Q2079" s="84" t="str">
        <f t="shared" si="932"/>
        <v/>
      </c>
      <c r="R2079" s="159"/>
      <c r="S2079" s="28" t="str" cm="1">
        <f t="array" aca="1" ref="S2079" ca="1">IF(INDIRECT("A"&amp;114+$U2079)&lt;&gt;"",114+$U2079,"")</f>
        <v/>
      </c>
      <c r="T2079" s="28" t="str">
        <f t="shared" ca="1" si="933"/>
        <v>$B</v>
      </c>
      <c r="U2079" s="29">
        <f t="shared" si="939"/>
        <v>1956</v>
      </c>
      <c r="V2079" s="29">
        <v>163.75000000001299</v>
      </c>
      <c r="W2079" s="29">
        <f t="shared" si="940"/>
        <v>163</v>
      </c>
      <c r="X2079" s="41" t="str" cm="1">
        <f t="array" aca="1" ref="X2079" ca="1">IFERROR(INDEX('PC&amp;PD'!$A$1:$AP$15,ROW('PC&amp;PD'!$A$15),MATCH(INDIRECT(T2079),'PC&amp;PD'!$A$1:$AP$1,0)),"")</f>
        <v/>
      </c>
      <c r="Z2079" s="155"/>
      <c r="AA2079" s="13" t="str">
        <f t="shared" si="929"/>
        <v/>
      </c>
      <c r="AB2079" s="155"/>
      <c r="AC2079" s="13" t="str">
        <f t="shared" ca="1" si="934"/>
        <v>$AB</v>
      </c>
      <c r="AD2079" s="13" t="str" cm="1">
        <f t="array" aca="1" ref="AD2079" ca="1">IFERROR(IF((LEFT(INDIRECT("$F"&amp;$S2079),4))="GOTS",IF($G2079="Organic","GOTS_Organic_raw",(IF($G2079="Responsible","GOTS_Responsible",(IF($G2079="No Attribute (Conventional)","GOTS_conventional",(IF($G2079="Recycled Pre/Post-Consumer","GOTS_pre_post",(IF($G2079="In-Conversion","GOTS_in_conversion",(IF($G2079="Sustainably Sourced","Sustainably_sourced",""))))))))))),IF($G2079="Organic","Organic",(IF($G2079="Responsible","Responsible",(IF($G2079="No Attribute (Conventional)","No_Attribute_Conventional",(IF($G2079="Recycled Pre/Post-Consumer","Recycled_Pre_Post_Consumer",(IF($G2079="In-Conversion","In_Conversion",(IF($G2079="Recycled Pre-Consumer","Recycled_Pre_Consumer",(IF($G2079="Recycled Post-Consumer","Recycled_Post_Consumer",(IF($G2079="Sustainably Sourced","Sustainably_sourced","")))))))))))))))),"")</f>
        <v/>
      </c>
      <c r="AE2079" s="13" t="e" cm="1">
        <f t="array" aca="1" ref="AE2079" ca="1">IF(INDIRECT("$F"&amp;$S2079)="","",IF(LEFT(INDIRECT("$F"&amp;$S2079),3)="GRS","GRS_RCS_RM",IF((LEFT(INDIRECT("$F"&amp;$S2079),3))="RCS","GRS_RCS_RM",IF(INDIRECT("$F"&amp;$S2079)="OCS (No Label)","OCS_Conversion_RM",IF(LEFT(INDIRECT("$F"&amp;$S2079),3)="OCS","OCS_RM",IF(RIGHT(INDIRECT("$F"&amp;$S2079),10)="conversion","GOTS_RM_conversion",IF((LEFT(INDIRECT("$F"&amp;$S2079),4))="GOTS","GOTS_RM","Responsible_RM")))))))</f>
        <v>#REF!</v>
      </c>
      <c r="AF2079" s="13" t="str" cm="1">
        <f t="array" aca="1" ref="AF2079" ca="1">IF($S2079="","",INDIRECT("$Z"&amp;$S2079))</f>
        <v/>
      </c>
      <c r="AG2079" s="155"/>
      <c r="AH2079" s="13" t="str" cm="1">
        <f t="array" aca="1" ref="AH2079" ca="1">IFERROR(INDIRECT("$ag"&amp;S2079),"")</f>
        <v/>
      </c>
      <c r="AI2079" s="13" t="e" cm="1">
        <f t="array" aca="1" ref="AI2079" ca="1">INDIRECT("O"&amp;S2078)</f>
        <v>#REF!</v>
      </c>
      <c r="AJ2079" s="13" t="str">
        <f>IF($I2079="","",INDEX('Raw Material'!$A$1:$J$75,MATCH(I2079,'Raw Material'!$A$1:$A$75,0),(MATCH(G2079,'Raw Material'!$A$1:$J$1,0))))</f>
        <v/>
      </c>
      <c r="AK2079" s="13" t="str">
        <f t="shared" si="930"/>
        <v>YANLIŞRM</v>
      </c>
      <c r="AL2079" s="153" t="str">
        <f t="shared" si="931"/>
        <v/>
      </c>
    </row>
    <row r="2080" spans="1:38" ht="16.5" customHeight="1">
      <c r="A2080" s="162"/>
      <c r="B2080" s="168"/>
      <c r="C2080" s="169"/>
      <c r="D2080" s="156"/>
      <c r="E2080" s="156"/>
      <c r="F2080" s="175"/>
      <c r="G2080" s="181"/>
      <c r="H2080" s="182"/>
      <c r="I2080" s="182"/>
      <c r="J2080" s="182"/>
      <c r="K2080" s="32"/>
      <c r="L2080" s="179"/>
      <c r="M2080" s="179"/>
      <c r="N2080" s="81"/>
      <c r="O2080" s="185"/>
      <c r="P2080" s="103"/>
      <c r="Q2080" s="84" t="str">
        <f t="shared" si="932"/>
        <v/>
      </c>
      <c r="R2080" s="159"/>
      <c r="S2080" s="28" t="str" cm="1">
        <f t="array" aca="1" ref="S2080" ca="1">IF(INDIRECT("A"&amp;114+$U2080)&lt;&gt;"",114+$U2080,"")</f>
        <v/>
      </c>
      <c r="T2080" s="28" t="str">
        <f t="shared" ca="1" si="933"/>
        <v>$B</v>
      </c>
      <c r="U2080" s="29">
        <f t="shared" si="939"/>
        <v>1956</v>
      </c>
      <c r="V2080" s="29">
        <v>163.83333333334599</v>
      </c>
      <c r="W2080" s="29">
        <f t="shared" si="940"/>
        <v>163</v>
      </c>
      <c r="X2080" s="41" t="str" cm="1">
        <f t="array" aca="1" ref="X2080" ca="1">IFERROR(INDEX('PC&amp;PD'!$A$1:$AP$15,ROW('PC&amp;PD'!$A$15),MATCH(INDIRECT(T2080),'PC&amp;PD'!$A$1:$AP$1,0)),"")</f>
        <v/>
      </c>
      <c r="Z2080" s="155"/>
      <c r="AA2080" s="13" t="str">
        <f t="shared" si="929"/>
        <v/>
      </c>
      <c r="AB2080" s="155"/>
      <c r="AC2080" s="13" t="str">
        <f t="shared" ca="1" si="934"/>
        <v>$AB</v>
      </c>
      <c r="AD2080" s="13" t="str" cm="1">
        <f t="array" aca="1" ref="AD2080" ca="1">IFERROR(IF((LEFT(INDIRECT("$F"&amp;$S2080),4))="GOTS",IF($G2080="Organic","GOTS_Organic_raw",(IF($G2080="Responsible","GOTS_Responsible",(IF($G2080="No Attribute (Conventional)","GOTS_conventional",(IF($G2080="Recycled Pre/Post-Consumer","GOTS_pre_post",(IF($G2080="In-Conversion","GOTS_in_conversion",(IF($G2080="Sustainably Sourced","Sustainably_sourced",""))))))))))),IF($G2080="Organic","Organic",(IF($G2080="Responsible","Responsible",(IF($G2080="No Attribute (Conventional)","No_Attribute_Conventional",(IF($G2080="Recycled Pre/Post-Consumer","Recycled_Pre_Post_Consumer",(IF($G2080="In-Conversion","In_Conversion",(IF($G2080="Recycled Pre-Consumer","Recycled_Pre_Consumer",(IF($G2080="Recycled Post-Consumer","Recycled_Post_Consumer",(IF($G2080="Sustainably Sourced","Sustainably_sourced","")))))))))))))))),"")</f>
        <v/>
      </c>
      <c r="AE2080" s="13" t="e" cm="1">
        <f t="array" aca="1" ref="AE2080" ca="1">IF(INDIRECT("$F"&amp;$S2080)="","",IF(LEFT(INDIRECT("$F"&amp;$S2080),3)="GRS","GRS_RCS_RM",IF((LEFT(INDIRECT("$F"&amp;$S2080),3))="RCS","GRS_RCS_RM",IF(INDIRECT("$F"&amp;$S2080)="OCS (No Label)","OCS_Conversion_RM",IF(LEFT(INDIRECT("$F"&amp;$S2080),3)="OCS","OCS_RM",IF(RIGHT(INDIRECT("$F"&amp;$S2080),10)="conversion","GOTS_RM_conversion",IF((LEFT(INDIRECT("$F"&amp;$S2080),4))="GOTS","GOTS_RM","Responsible_RM")))))))</f>
        <v>#REF!</v>
      </c>
      <c r="AF2080" s="13" t="str" cm="1">
        <f t="array" aca="1" ref="AF2080" ca="1">IF($S2080="","",INDIRECT("$Z"&amp;$S2080))</f>
        <v/>
      </c>
      <c r="AG2080" s="155"/>
      <c r="AH2080" s="13" t="str" cm="1">
        <f t="array" aca="1" ref="AH2080" ca="1">IFERROR(INDIRECT("$ag"&amp;S2080),"")</f>
        <v/>
      </c>
      <c r="AI2080" s="13" t="e" cm="1">
        <f t="array" aca="1" ref="AI2080" ca="1">INDIRECT("O"&amp;S2079)</f>
        <v>#REF!</v>
      </c>
      <c r="AJ2080" s="13" t="str">
        <f>IF($I2080="","",INDEX('Raw Material'!$A$1:$J$75,MATCH(I2080,'Raw Material'!$A$1:$A$75,0),(MATCH(G2080,'Raw Material'!$A$1:$J$1,0))))</f>
        <v/>
      </c>
      <c r="AK2080" s="13" t="str">
        <f t="shared" si="930"/>
        <v>YANLIŞRM</v>
      </c>
      <c r="AL2080" s="153" t="str">
        <f t="shared" si="931"/>
        <v/>
      </c>
    </row>
    <row r="2081" spans="1:38" ht="16.5" customHeight="1" thickBot="1">
      <c r="A2081" s="163"/>
      <c r="B2081" s="170"/>
      <c r="C2081" s="171"/>
      <c r="D2081" s="156"/>
      <c r="E2081" s="156"/>
      <c r="F2081" s="176"/>
      <c r="G2081" s="157"/>
      <c r="H2081" s="158"/>
      <c r="I2081" s="158"/>
      <c r="J2081" s="158"/>
      <c r="K2081" s="33"/>
      <c r="L2081" s="180"/>
      <c r="M2081" s="180"/>
      <c r="N2081" s="82"/>
      <c r="O2081" s="186"/>
      <c r="P2081" s="103"/>
      <c r="Q2081" s="84" t="str">
        <f t="shared" si="932"/>
        <v/>
      </c>
      <c r="R2081" s="159"/>
      <c r="S2081" s="28" t="str" cm="1">
        <f t="array" aca="1" ref="S2081" ca="1">IF(INDIRECT("A"&amp;114+$U2081)&lt;&gt;"",114+$U2081,"")</f>
        <v/>
      </c>
      <c r="T2081" s="28" t="str">
        <f t="shared" ca="1" si="933"/>
        <v>$B</v>
      </c>
      <c r="U2081" s="29">
        <f t="shared" si="939"/>
        <v>1956</v>
      </c>
      <c r="V2081" s="29">
        <v>163.91666666667999</v>
      </c>
      <c r="W2081" s="29">
        <f t="shared" si="940"/>
        <v>163</v>
      </c>
      <c r="X2081" s="41" t="str" cm="1">
        <f t="array" aca="1" ref="X2081" ca="1">IFERROR(INDEX('PC&amp;PD'!$A$1:$AP$15,ROW('PC&amp;PD'!$A$15),MATCH(INDIRECT(T2081),'PC&amp;PD'!$A$1:$AP$1,0)),"")</f>
        <v/>
      </c>
      <c r="Z2081" s="155"/>
      <c r="AA2081" s="13" t="str">
        <f t="shared" si="929"/>
        <v/>
      </c>
      <c r="AB2081" s="155"/>
      <c r="AC2081" s="13" t="str">
        <f t="shared" ca="1" si="934"/>
        <v>$AB</v>
      </c>
      <c r="AD2081" s="13" t="str" cm="1">
        <f t="array" aca="1" ref="AD2081" ca="1">IFERROR(IF((LEFT(INDIRECT("$F"&amp;$S2081),4))="GOTS",IF($G2081="Organic","GOTS_Organic_raw",(IF($G2081="Responsible","GOTS_Responsible",(IF($G2081="No Attribute (Conventional)","GOTS_conventional",(IF($G2081="Recycled Pre/Post-Consumer","GOTS_pre_post",(IF($G2081="In-Conversion","GOTS_in_conversion",(IF($G2081="Sustainably Sourced","Sustainably_sourced",""))))))))))),IF($G2081="Organic","Organic",(IF($G2081="Responsible","Responsible",(IF($G2081="No Attribute (Conventional)","No_Attribute_Conventional",(IF($G2081="Recycled Pre/Post-Consumer","Recycled_Pre_Post_Consumer",(IF($G2081="In-Conversion","In_Conversion",(IF($G2081="Recycled Pre-Consumer","Recycled_Pre_Consumer",(IF($G2081="Recycled Post-Consumer","Recycled_Post_Consumer",(IF($G2081="Sustainably Sourced","Sustainably_sourced","")))))))))))))))),"")</f>
        <v/>
      </c>
      <c r="AE2081" s="13" t="e" cm="1">
        <f t="array" aca="1" ref="AE2081" ca="1">IF(INDIRECT("$F"&amp;$S2081)="","",IF(LEFT(INDIRECT("$F"&amp;$S2081),3)="GRS","GRS_RCS_RM",IF((LEFT(INDIRECT("$F"&amp;$S2081),3))="RCS","GRS_RCS_RM",IF(INDIRECT("$F"&amp;$S2081)="OCS (No Label)","OCS_Conversion_RM",IF(LEFT(INDIRECT("$F"&amp;$S2081),3)="OCS","OCS_RM",IF(RIGHT(INDIRECT("$F"&amp;$S2081),10)="conversion","GOTS_RM_conversion",IF((LEFT(INDIRECT("$F"&amp;$S2081),4))="GOTS","GOTS_RM","Responsible_RM")))))))</f>
        <v>#REF!</v>
      </c>
      <c r="AF2081" s="13" t="str" cm="1">
        <f t="array" aca="1" ref="AF2081" ca="1">IF($S2081="","",INDIRECT("$Z"&amp;$S2081))</f>
        <v/>
      </c>
      <c r="AG2081" s="155"/>
      <c r="AH2081" s="13" t="str" cm="1">
        <f t="array" aca="1" ref="AH2081" ca="1">IFERROR(INDIRECT("$ag"&amp;S2081),"")</f>
        <v/>
      </c>
      <c r="AI2081" s="13" t="e" cm="1">
        <f t="array" aca="1" ref="AI2081" ca="1">INDIRECT("O"&amp;S2080)</f>
        <v>#REF!</v>
      </c>
      <c r="AJ2081" s="13" t="str">
        <f>IF($I2081="","",INDEX('Raw Material'!$A$1:$J$75,MATCH(I2081,'Raw Material'!$A$1:$A$75,0),(MATCH(G2081,'Raw Material'!$A$1:$J$1,0))))</f>
        <v/>
      </c>
      <c r="AK2081" s="13" t="str">
        <f t="shared" si="930"/>
        <v>YANLIŞRM</v>
      </c>
      <c r="AL2081" s="153" t="str">
        <f t="shared" si="931"/>
        <v/>
      </c>
    </row>
    <row r="2082" spans="1:38" ht="16.5" customHeight="1">
      <c r="A2082" s="160" t="str">
        <f>IF(B2082="","",COUNTA($B$114:$B2082))</f>
        <v/>
      </c>
      <c r="B2082" s="164"/>
      <c r="C2082" s="165"/>
      <c r="D2082" s="183"/>
      <c r="E2082" s="183"/>
      <c r="F2082" s="172"/>
      <c r="G2082" s="212"/>
      <c r="H2082" s="206"/>
      <c r="I2082" s="206"/>
      <c r="J2082" s="206"/>
      <c r="K2082" s="31"/>
      <c r="L2082" s="177" t="str">
        <f t="shared" ref="L2082" si="949">IF(R2082="","",LEFT(R2082,LEN(R2082)-2))</f>
        <v/>
      </c>
      <c r="M2082" s="177"/>
      <c r="N2082" s="80"/>
      <c r="O2082" s="184"/>
      <c r="P2082" s="103"/>
      <c r="Q2082" s="84" t="str">
        <f t="shared" si="932"/>
        <v/>
      </c>
      <c r="R2082" s="159" t="str">
        <f t="shared" ref="R2082" si="950">CONCATENATE($Q2082,Q2083,Q2084,Q2085,Q2086,Q2087,$Q2088,$Q2089,$Q2090,$Q2091,Q2092,Q2093)</f>
        <v/>
      </c>
      <c r="S2082" s="28" t="str" cm="1">
        <f t="array" aca="1" ref="S2082" ca="1">IF(INDIRECT("A"&amp;114+$U2082)&lt;&gt;"",114+$U2082,"")</f>
        <v/>
      </c>
      <c r="T2082" s="28" t="str">
        <f t="shared" ca="1" si="933"/>
        <v>$B</v>
      </c>
      <c r="U2082" s="29">
        <f t="shared" si="939"/>
        <v>1968</v>
      </c>
      <c r="V2082" s="29">
        <v>164.00000000001299</v>
      </c>
      <c r="W2082" s="29">
        <f t="shared" si="940"/>
        <v>164</v>
      </c>
      <c r="X2082" s="41" t="str" cm="1">
        <f t="array" aca="1" ref="X2082" ca="1">IFERROR(INDEX('PC&amp;PD'!$A$1:$AP$15,ROW('PC&amp;PD'!$A$15),MATCH(INDIRECT(T2082),'PC&amp;PD'!$A$1:$AP$1,0)),"")</f>
        <v/>
      </c>
      <c r="Z2082" s="155" t="str">
        <f t="shared" ref="Z2082" si="951">IFERROR(IF($F2082="OCS 100","OCS (OCS 100)",IF($F2082="OCS Blended","OCS (OCS Blended)",IF($F2082="OCS (No Label)","OCS (No Label)",IF($F2082="RCS 100","RCS (RCS 100)",IF($F2082="RCS Blended","RCS (RCS Blended)",IF($F2082="GRS","GRS (GRS)",IF($F2082="GRS (No Label)", "GRS (No Label)",IF($F2082="RDS","RDS (RDS)",IF($F2082="RWS","RWS (RWS)",IF($F2082="RAS","RAS (RAS)",IF($F2082="RMS","RMS (RMS)",IF($F2082="GOTS Organic","GOTS (Organic)",IF($F2082="GOTS Made with organic","GOTS (Made with Organic)",IF($F2082="GOTS Organic - in conversion","GOTS (Organic - In Conversion)",IF($F2082="GOTS Made with organic - in conversion","GOTS (Made with Organic - In Conversion)",""))))))))))))))),"")</f>
        <v/>
      </c>
      <c r="AA2082" s="13" t="str">
        <f t="shared" si="929"/>
        <v/>
      </c>
      <c r="AB2082" s="155" t="str">
        <f t="shared" ref="AB2082" si="952">IFERROR(IF($F2082="OCS 100", "OCS_100",IF($F2082="OCS Blended", "OCS_Blended",IF($F2082="OCS (No Label)", "OCS_No_Label",IF($F2082="RCS 100", "RCS_100",IF($F2082="RCS Blended","RCS_Blended",IF($F2082="GRS","GRS",IF($F2082="GRS (No Label)", "GRS_No_Label",IF($F2082="RDS","RDS",IF($F2082="RWS","RWS",IF($F2082="RMS","RMS",IF($F2082="GOTS Organic","GOTS_Organic",IF($F2082="GOTS Made with organic","GOTS_Made_with_organic",IF($F2082="GOTS Organic - in conversion","GOTS_Organic_in_Conversion",IF($F2082="GOTS Made with organic - in conversion","GOTS_Made_with_Organic_in_Conversion",IF($F2082="RAS","RAS",""))))))))))))))),"")</f>
        <v/>
      </c>
      <c r="AC2082" s="13" t="str">
        <f t="shared" ca="1" si="934"/>
        <v>$AB</v>
      </c>
      <c r="AD2082" s="13" t="str" cm="1">
        <f t="array" aca="1" ref="AD2082" ca="1">IFERROR(IF((LEFT(INDIRECT("$F"&amp;$S2082),4))="GOTS",IF($G2082="Organic","GOTS_Organic_raw",(IF($G2082="Responsible","GOTS_Responsible",(IF($G2082="No Attribute (Conventional)","GOTS_conventional",(IF($G2082="Recycled Pre/Post-Consumer","GOTS_pre_post",(IF($G2082="In-Conversion","GOTS_in_conversion",(IF($G2082="Sustainably Sourced","Sustainably_sourced",""))))))))))),IF($G2082="Organic","Organic",(IF($G2082="Responsible","Responsible",(IF($G2082="No Attribute (Conventional)","No_Attribute_Conventional",(IF($G2082="Recycled Pre/Post-Consumer","Recycled_Pre_Post_Consumer",(IF($G2082="In-Conversion","In_Conversion",(IF($G2082="Recycled Pre-Consumer","Recycled_Pre_Consumer",(IF($G2082="Recycled Post-Consumer","Recycled_Post_Consumer",(IF($G2082="Sustainably Sourced","Sustainably_sourced","")))))))))))))))),"")</f>
        <v/>
      </c>
      <c r="AE2082" s="13" t="e" cm="1">
        <f t="array" aca="1" ref="AE2082" ca="1">IF(INDIRECT("$F"&amp;$S2082)="","",IF(LEFT(INDIRECT("$F"&amp;$S2082),3)="GRS","GRS_RCS_RM",IF((LEFT(INDIRECT("$F"&amp;$S2082),3))="RCS","GRS_RCS_RM",IF(INDIRECT("$F"&amp;$S2082)="OCS (No Label)","OCS_Conversion_RM",IF(LEFT(INDIRECT("$F"&amp;$S2082),3)="OCS","OCS_RM",IF(RIGHT(INDIRECT("$F"&amp;$S2082),10)="conversion","GOTS_RM_conversion",IF((LEFT(INDIRECT("$F"&amp;$S2082),4))="GOTS","GOTS_RM","Responsible_RM")))))))</f>
        <v>#REF!</v>
      </c>
      <c r="AF2082" s="13" t="str" cm="1">
        <f t="array" aca="1" ref="AF2082" ca="1">IF($S2082="","",INDIRECT("$Z"&amp;$S2082))</f>
        <v/>
      </c>
      <c r="AG2082" s="155" t="str">
        <f t="shared" si="924"/>
        <v/>
      </c>
      <c r="AH2082" s="13" t="str" cm="1">
        <f t="array" aca="1" ref="AH2082" ca="1">IFERROR(INDIRECT("$ag"&amp;S2082),"")</f>
        <v/>
      </c>
      <c r="AI2082" s="13" t="e" cm="1">
        <f t="array" aca="1" ref="AI2082" ca="1">INDIRECT("O"&amp;S2081)</f>
        <v>#REF!</v>
      </c>
      <c r="AJ2082" s="13" t="str">
        <f>IF($I2082="","",INDEX('Raw Material'!$A$1:$J$75,MATCH(I2082,'Raw Material'!$A$1:$A$75,0),(MATCH(G2082,'Raw Material'!$A$1:$J$1,0))))</f>
        <v/>
      </c>
      <c r="AK2082" s="13" t="str">
        <f t="shared" si="930"/>
        <v>YANLIŞRM</v>
      </c>
      <c r="AL2082" s="153" t="str">
        <f t="shared" si="931"/>
        <v/>
      </c>
    </row>
    <row r="2083" spans="1:38" ht="16.5" customHeight="1">
      <c r="A2083" s="161"/>
      <c r="B2083" s="166"/>
      <c r="C2083" s="167"/>
      <c r="D2083" s="156"/>
      <c r="E2083" s="156"/>
      <c r="F2083" s="173"/>
      <c r="G2083" s="181"/>
      <c r="H2083" s="182"/>
      <c r="I2083" s="182"/>
      <c r="J2083" s="182"/>
      <c r="K2083" s="32"/>
      <c r="L2083" s="178"/>
      <c r="M2083" s="178"/>
      <c r="N2083" s="81"/>
      <c r="O2083" s="185"/>
      <c r="P2083" s="103"/>
      <c r="Q2083" s="84" t="str">
        <f t="shared" si="932"/>
        <v/>
      </c>
      <c r="R2083" s="159"/>
      <c r="S2083" s="28" t="str" cm="1">
        <f t="array" aca="1" ref="S2083" ca="1">IF(INDIRECT("A"&amp;114+$U2083)&lt;&gt;"",114+$U2083,"")</f>
        <v/>
      </c>
      <c r="T2083" s="28" t="str">
        <f t="shared" ca="1" si="933"/>
        <v>$B</v>
      </c>
      <c r="U2083" s="29">
        <f t="shared" si="939"/>
        <v>1968</v>
      </c>
      <c r="V2083" s="29">
        <v>164.08333333334599</v>
      </c>
      <c r="W2083" s="29">
        <f t="shared" si="940"/>
        <v>164</v>
      </c>
      <c r="X2083" s="41" t="str" cm="1">
        <f t="array" aca="1" ref="X2083" ca="1">IFERROR(INDEX('PC&amp;PD'!$A$1:$AP$15,ROW('PC&amp;PD'!$A$15),MATCH(INDIRECT(T2083),'PC&amp;PD'!$A$1:$AP$1,0)),"")</f>
        <v/>
      </c>
      <c r="Z2083" s="155"/>
      <c r="AA2083" s="13" t="str">
        <f t="shared" si="929"/>
        <v/>
      </c>
      <c r="AB2083" s="155"/>
      <c r="AC2083" s="13" t="str">
        <f t="shared" ca="1" si="934"/>
        <v>$AB</v>
      </c>
      <c r="AD2083" s="13" t="str" cm="1">
        <f t="array" aca="1" ref="AD2083" ca="1">IFERROR(IF((LEFT(INDIRECT("$F"&amp;$S2083),4))="GOTS",IF($G2083="Organic","GOTS_Organic_raw",(IF($G2083="Responsible","GOTS_Responsible",(IF($G2083="No Attribute (Conventional)","GOTS_conventional",(IF($G2083="Recycled Pre/Post-Consumer","GOTS_pre_post",(IF($G2083="In-Conversion","GOTS_in_conversion",(IF($G2083="Sustainably Sourced","Sustainably_sourced",""))))))))))),IF($G2083="Organic","Organic",(IF($G2083="Responsible","Responsible",(IF($G2083="No Attribute (Conventional)","No_Attribute_Conventional",(IF($G2083="Recycled Pre/Post-Consumer","Recycled_Pre_Post_Consumer",(IF($G2083="In-Conversion","In_Conversion",(IF($G2083="Recycled Pre-Consumer","Recycled_Pre_Consumer",(IF($G2083="Recycled Post-Consumer","Recycled_Post_Consumer",(IF($G2083="Sustainably Sourced","Sustainably_sourced","")))))))))))))))),"")</f>
        <v/>
      </c>
      <c r="AE2083" s="13" t="e" cm="1">
        <f t="array" aca="1" ref="AE2083" ca="1">IF(INDIRECT("$F"&amp;$S2083)="","",IF(LEFT(INDIRECT("$F"&amp;$S2083),3)="GRS","GRS_RCS_RM",IF((LEFT(INDIRECT("$F"&amp;$S2083),3))="RCS","GRS_RCS_RM",IF(INDIRECT("$F"&amp;$S2083)="OCS (No Label)","OCS_Conversion_RM",IF(LEFT(INDIRECT("$F"&amp;$S2083),3)="OCS","OCS_RM",IF(RIGHT(INDIRECT("$F"&amp;$S2083),10)="conversion","GOTS_RM_conversion",IF((LEFT(INDIRECT("$F"&amp;$S2083),4))="GOTS","GOTS_RM","Responsible_RM")))))))</f>
        <v>#REF!</v>
      </c>
      <c r="AF2083" s="13" t="str" cm="1">
        <f t="array" aca="1" ref="AF2083" ca="1">IF($S2083="","",INDIRECT("$Z"&amp;$S2083))</f>
        <v/>
      </c>
      <c r="AG2083" s="155"/>
      <c r="AH2083" s="13" t="str" cm="1">
        <f t="array" aca="1" ref="AH2083" ca="1">IFERROR(INDIRECT("$ag"&amp;S2083),"")</f>
        <v/>
      </c>
      <c r="AI2083" s="13" t="e" cm="1">
        <f t="array" aca="1" ref="AI2083" ca="1">INDIRECT("O"&amp;S2082)</f>
        <v>#REF!</v>
      </c>
      <c r="AJ2083" s="13" t="str">
        <f>IF($I2083="","",INDEX('Raw Material'!$A$1:$J$75,MATCH(I2083,'Raw Material'!$A$1:$A$75,0),(MATCH(G2083,'Raw Material'!$A$1:$J$1,0))))</f>
        <v/>
      </c>
      <c r="AK2083" s="13" t="str">
        <f t="shared" si="930"/>
        <v>YANLIŞRM</v>
      </c>
      <c r="AL2083" s="153" t="str">
        <f t="shared" si="931"/>
        <v/>
      </c>
    </row>
    <row r="2084" spans="1:38" ht="16.5" customHeight="1">
      <c r="A2084" s="161"/>
      <c r="B2084" s="166"/>
      <c r="C2084" s="167"/>
      <c r="D2084" s="156"/>
      <c r="E2084" s="156"/>
      <c r="F2084" s="173"/>
      <c r="G2084" s="181"/>
      <c r="H2084" s="182"/>
      <c r="I2084" s="182"/>
      <c r="J2084" s="182"/>
      <c r="K2084" s="32"/>
      <c r="L2084" s="178"/>
      <c r="M2084" s="178"/>
      <c r="N2084" s="81"/>
      <c r="O2084" s="185"/>
      <c r="P2084" s="103"/>
      <c r="Q2084" s="84" t="str">
        <f t="shared" si="932"/>
        <v/>
      </c>
      <c r="R2084" s="159"/>
      <c r="S2084" s="28" t="str" cm="1">
        <f t="array" aca="1" ref="S2084" ca="1">IF(INDIRECT("A"&amp;114+$U2084)&lt;&gt;"",114+$U2084,"")</f>
        <v/>
      </c>
      <c r="T2084" s="28" t="str">
        <f t="shared" ca="1" si="933"/>
        <v>$B</v>
      </c>
      <c r="U2084" s="29">
        <f t="shared" si="939"/>
        <v>1968</v>
      </c>
      <c r="V2084" s="29">
        <v>164.16666666667999</v>
      </c>
      <c r="W2084" s="29">
        <f t="shared" si="940"/>
        <v>164</v>
      </c>
      <c r="X2084" s="41" t="str" cm="1">
        <f t="array" aca="1" ref="X2084" ca="1">IFERROR(INDEX('PC&amp;PD'!$A$1:$AP$15,ROW('PC&amp;PD'!$A$15),MATCH(INDIRECT(T2084),'PC&amp;PD'!$A$1:$AP$1,0)),"")</f>
        <v/>
      </c>
      <c r="Z2084" s="155"/>
      <c r="AA2084" s="13" t="str">
        <f t="shared" si="929"/>
        <v/>
      </c>
      <c r="AB2084" s="155"/>
      <c r="AC2084" s="13" t="str">
        <f t="shared" ca="1" si="934"/>
        <v>$AB</v>
      </c>
      <c r="AD2084" s="13" t="str" cm="1">
        <f t="array" aca="1" ref="AD2084" ca="1">IFERROR(IF((LEFT(INDIRECT("$F"&amp;$S2084),4))="GOTS",IF($G2084="Organic","GOTS_Organic_raw",(IF($G2084="Responsible","GOTS_Responsible",(IF($G2084="No Attribute (Conventional)","GOTS_conventional",(IF($G2084="Recycled Pre/Post-Consumer","GOTS_pre_post",(IF($G2084="In-Conversion","GOTS_in_conversion",(IF($G2084="Sustainably Sourced","Sustainably_sourced",""))))))))))),IF($G2084="Organic","Organic",(IF($G2084="Responsible","Responsible",(IF($G2084="No Attribute (Conventional)","No_Attribute_Conventional",(IF($G2084="Recycled Pre/Post-Consumer","Recycled_Pre_Post_Consumer",(IF($G2084="In-Conversion","In_Conversion",(IF($G2084="Recycled Pre-Consumer","Recycled_Pre_Consumer",(IF($G2084="Recycled Post-Consumer","Recycled_Post_Consumer",(IF($G2084="Sustainably Sourced","Sustainably_sourced","")))))))))))))))),"")</f>
        <v/>
      </c>
      <c r="AE2084" s="13" t="e" cm="1">
        <f t="array" aca="1" ref="AE2084" ca="1">IF(INDIRECT("$F"&amp;$S2084)="","",IF(LEFT(INDIRECT("$F"&amp;$S2084),3)="GRS","GRS_RCS_RM",IF((LEFT(INDIRECT("$F"&amp;$S2084),3))="RCS","GRS_RCS_RM",IF(INDIRECT("$F"&amp;$S2084)="OCS (No Label)","OCS_Conversion_RM",IF(LEFT(INDIRECT("$F"&amp;$S2084),3)="OCS","OCS_RM",IF(RIGHT(INDIRECT("$F"&amp;$S2084),10)="conversion","GOTS_RM_conversion",IF((LEFT(INDIRECT("$F"&amp;$S2084),4))="GOTS","GOTS_RM","Responsible_RM")))))))</f>
        <v>#REF!</v>
      </c>
      <c r="AF2084" s="13" t="str" cm="1">
        <f t="array" aca="1" ref="AF2084" ca="1">IF($S2084="","",INDIRECT("$Z"&amp;$S2084))</f>
        <v/>
      </c>
      <c r="AG2084" s="155"/>
      <c r="AH2084" s="13" t="str" cm="1">
        <f t="array" aca="1" ref="AH2084" ca="1">IFERROR(INDIRECT("$ag"&amp;S2084),"")</f>
        <v/>
      </c>
      <c r="AI2084" s="13" t="e" cm="1">
        <f t="array" aca="1" ref="AI2084" ca="1">INDIRECT("O"&amp;S2083)</f>
        <v>#REF!</v>
      </c>
      <c r="AJ2084" s="13" t="str">
        <f>IF($I2084="","",INDEX('Raw Material'!$A$1:$J$75,MATCH(I2084,'Raw Material'!$A$1:$A$75,0),(MATCH(G2084,'Raw Material'!$A$1:$J$1,0))))</f>
        <v/>
      </c>
      <c r="AK2084" s="13" t="str">
        <f t="shared" si="930"/>
        <v>YANLIŞRM</v>
      </c>
      <c r="AL2084" s="153" t="str">
        <f t="shared" si="931"/>
        <v/>
      </c>
    </row>
    <row r="2085" spans="1:38" ht="16.5" customHeight="1">
      <c r="A2085" s="161"/>
      <c r="B2085" s="166"/>
      <c r="C2085" s="167"/>
      <c r="D2085" s="156"/>
      <c r="E2085" s="156"/>
      <c r="F2085" s="174"/>
      <c r="G2085" s="181"/>
      <c r="H2085" s="182"/>
      <c r="I2085" s="182"/>
      <c r="J2085" s="182"/>
      <c r="K2085" s="32"/>
      <c r="L2085" s="178"/>
      <c r="M2085" s="178"/>
      <c r="N2085" s="81"/>
      <c r="O2085" s="185"/>
      <c r="P2085" s="103"/>
      <c r="Q2085" s="84" t="str">
        <f t="shared" si="932"/>
        <v/>
      </c>
      <c r="R2085" s="159"/>
      <c r="S2085" s="28" t="str" cm="1">
        <f t="array" aca="1" ref="S2085" ca="1">IF(INDIRECT("A"&amp;114+$U2085)&lt;&gt;"",114+$U2085,"")</f>
        <v/>
      </c>
      <c r="T2085" s="28" t="str">
        <f t="shared" ca="1" si="933"/>
        <v>$B</v>
      </c>
      <c r="U2085" s="29">
        <f t="shared" si="939"/>
        <v>1968</v>
      </c>
      <c r="V2085" s="29">
        <v>164.25000000001299</v>
      </c>
      <c r="W2085" s="29">
        <f t="shared" si="940"/>
        <v>164</v>
      </c>
      <c r="X2085" s="41" t="str" cm="1">
        <f t="array" aca="1" ref="X2085" ca="1">IFERROR(INDEX('PC&amp;PD'!$A$1:$AP$15,ROW('PC&amp;PD'!$A$15),MATCH(INDIRECT(T2085),'PC&amp;PD'!$A$1:$AP$1,0)),"")</f>
        <v/>
      </c>
      <c r="Z2085" s="155"/>
      <c r="AA2085" s="13" t="str">
        <f t="shared" si="929"/>
        <v/>
      </c>
      <c r="AB2085" s="155"/>
      <c r="AC2085" s="13" t="str">
        <f t="shared" ca="1" si="934"/>
        <v>$AB</v>
      </c>
      <c r="AD2085" s="13" t="str" cm="1">
        <f t="array" aca="1" ref="AD2085" ca="1">IFERROR(IF((LEFT(INDIRECT("$F"&amp;$S2085),4))="GOTS",IF($G2085="Organic","GOTS_Organic_raw",(IF($G2085="Responsible","GOTS_Responsible",(IF($G2085="No Attribute (Conventional)","GOTS_conventional",(IF($G2085="Recycled Pre/Post-Consumer","GOTS_pre_post",(IF($G2085="In-Conversion","GOTS_in_conversion",(IF($G2085="Sustainably Sourced","Sustainably_sourced",""))))))))))),IF($G2085="Organic","Organic",(IF($G2085="Responsible","Responsible",(IF($G2085="No Attribute (Conventional)","No_Attribute_Conventional",(IF($G2085="Recycled Pre/Post-Consumer","Recycled_Pre_Post_Consumer",(IF($G2085="In-Conversion","In_Conversion",(IF($G2085="Recycled Pre-Consumer","Recycled_Pre_Consumer",(IF($G2085="Recycled Post-Consumer","Recycled_Post_Consumer",(IF($G2085="Sustainably Sourced","Sustainably_sourced","")))))))))))))))),"")</f>
        <v/>
      </c>
      <c r="AE2085" s="13" t="e" cm="1">
        <f t="array" aca="1" ref="AE2085" ca="1">IF(INDIRECT("$F"&amp;$S2085)="","",IF(LEFT(INDIRECT("$F"&amp;$S2085),3)="GRS","GRS_RCS_RM",IF((LEFT(INDIRECT("$F"&amp;$S2085),3))="RCS","GRS_RCS_RM",IF(INDIRECT("$F"&amp;$S2085)="OCS (No Label)","OCS_Conversion_RM",IF(LEFT(INDIRECT("$F"&amp;$S2085),3)="OCS","OCS_RM",IF(RIGHT(INDIRECT("$F"&amp;$S2085),10)="conversion","GOTS_RM_conversion",IF((LEFT(INDIRECT("$F"&amp;$S2085),4))="GOTS","GOTS_RM","Responsible_RM")))))))</f>
        <v>#REF!</v>
      </c>
      <c r="AF2085" s="13" t="str" cm="1">
        <f t="array" aca="1" ref="AF2085" ca="1">IF($S2085="","",INDIRECT("$Z"&amp;$S2085))</f>
        <v/>
      </c>
      <c r="AG2085" s="155"/>
      <c r="AH2085" s="13" t="str" cm="1">
        <f t="array" aca="1" ref="AH2085" ca="1">IFERROR(INDIRECT("$ag"&amp;S2085),"")</f>
        <v/>
      </c>
      <c r="AI2085" s="13" t="e" cm="1">
        <f t="array" aca="1" ref="AI2085" ca="1">INDIRECT("O"&amp;S2084)</f>
        <v>#REF!</v>
      </c>
      <c r="AJ2085" s="13" t="str">
        <f>IF($I2085="","",INDEX('Raw Material'!$A$1:$J$75,MATCH(I2085,'Raw Material'!$A$1:$A$75,0),(MATCH(G2085,'Raw Material'!$A$1:$J$1,0))))</f>
        <v/>
      </c>
      <c r="AK2085" s="13" t="str">
        <f t="shared" si="930"/>
        <v>YANLIŞRM</v>
      </c>
      <c r="AL2085" s="153" t="str">
        <f t="shared" si="931"/>
        <v/>
      </c>
    </row>
    <row r="2086" spans="1:38" ht="16.5" customHeight="1">
      <c r="A2086" s="161"/>
      <c r="B2086" s="166"/>
      <c r="C2086" s="167"/>
      <c r="D2086" s="156"/>
      <c r="E2086" s="156"/>
      <c r="F2086" s="174"/>
      <c r="G2086" s="181"/>
      <c r="H2086" s="182"/>
      <c r="I2086" s="182"/>
      <c r="J2086" s="182"/>
      <c r="K2086" s="32"/>
      <c r="L2086" s="178"/>
      <c r="M2086" s="178"/>
      <c r="N2086" s="81"/>
      <c r="O2086" s="185"/>
      <c r="P2086" s="103"/>
      <c r="Q2086" s="84" t="str">
        <f t="shared" si="932"/>
        <v/>
      </c>
      <c r="R2086" s="159"/>
      <c r="S2086" s="28" t="str" cm="1">
        <f t="array" aca="1" ref="S2086" ca="1">IF(INDIRECT("A"&amp;114+$U2086)&lt;&gt;"",114+$U2086,"")</f>
        <v/>
      </c>
      <c r="T2086" s="28" t="str">
        <f t="shared" ca="1" si="933"/>
        <v>$B</v>
      </c>
      <c r="U2086" s="29">
        <f t="shared" si="939"/>
        <v>1968</v>
      </c>
      <c r="V2086" s="29">
        <v>164.33333333334599</v>
      </c>
      <c r="W2086" s="29">
        <f t="shared" si="940"/>
        <v>164</v>
      </c>
      <c r="X2086" s="41" t="str" cm="1">
        <f t="array" aca="1" ref="X2086" ca="1">IFERROR(INDEX('PC&amp;PD'!$A$1:$AP$15,ROW('PC&amp;PD'!$A$15),MATCH(INDIRECT(T2086),'PC&amp;PD'!$A$1:$AP$1,0)),"")</f>
        <v/>
      </c>
      <c r="Z2086" s="155"/>
      <c r="AA2086" s="13" t="str">
        <f t="shared" si="929"/>
        <v/>
      </c>
      <c r="AB2086" s="155"/>
      <c r="AC2086" s="13" t="str">
        <f t="shared" ca="1" si="934"/>
        <v>$AB</v>
      </c>
      <c r="AD2086" s="13" t="str" cm="1">
        <f t="array" aca="1" ref="AD2086" ca="1">IFERROR(IF((LEFT(INDIRECT("$F"&amp;$S2086),4))="GOTS",IF($G2086="Organic","GOTS_Organic_raw",(IF($G2086="Responsible","GOTS_Responsible",(IF($G2086="No Attribute (Conventional)","GOTS_conventional",(IF($G2086="Recycled Pre/Post-Consumer","GOTS_pre_post",(IF($G2086="In-Conversion","GOTS_in_conversion",(IF($G2086="Sustainably Sourced","Sustainably_sourced",""))))))))))),IF($G2086="Organic","Organic",(IF($G2086="Responsible","Responsible",(IF($G2086="No Attribute (Conventional)","No_Attribute_Conventional",(IF($G2086="Recycled Pre/Post-Consumer","Recycled_Pre_Post_Consumer",(IF($G2086="In-Conversion","In_Conversion",(IF($G2086="Recycled Pre-Consumer","Recycled_Pre_Consumer",(IF($G2086="Recycled Post-Consumer","Recycled_Post_Consumer",(IF($G2086="Sustainably Sourced","Sustainably_sourced","")))))))))))))))),"")</f>
        <v/>
      </c>
      <c r="AE2086" s="13" t="e" cm="1">
        <f t="array" aca="1" ref="AE2086" ca="1">IF(INDIRECT("$F"&amp;$S2086)="","",IF(LEFT(INDIRECT("$F"&amp;$S2086),3)="GRS","GRS_RCS_RM",IF((LEFT(INDIRECT("$F"&amp;$S2086),3))="RCS","GRS_RCS_RM",IF(INDIRECT("$F"&amp;$S2086)="OCS (No Label)","OCS_Conversion_RM",IF(LEFT(INDIRECT("$F"&amp;$S2086),3)="OCS","OCS_RM",IF(RIGHT(INDIRECT("$F"&amp;$S2086),10)="conversion","GOTS_RM_conversion",IF((LEFT(INDIRECT("$F"&amp;$S2086),4))="GOTS","GOTS_RM","Responsible_RM")))))))</f>
        <v>#REF!</v>
      </c>
      <c r="AF2086" s="13" t="str" cm="1">
        <f t="array" aca="1" ref="AF2086" ca="1">IF($S2086="","",INDIRECT("$Z"&amp;$S2086))</f>
        <v/>
      </c>
      <c r="AG2086" s="155"/>
      <c r="AH2086" s="13" t="str" cm="1">
        <f t="array" aca="1" ref="AH2086" ca="1">IFERROR(INDIRECT("$ag"&amp;S2086),"")</f>
        <v/>
      </c>
      <c r="AI2086" s="13" t="e" cm="1">
        <f t="array" aca="1" ref="AI2086" ca="1">INDIRECT("O"&amp;S2085)</f>
        <v>#REF!</v>
      </c>
      <c r="AJ2086" s="13" t="str">
        <f>IF($I2086="","",INDEX('Raw Material'!$A$1:$J$75,MATCH(I2086,'Raw Material'!$A$1:$A$75,0),(MATCH(G2086,'Raw Material'!$A$1:$J$1,0))))</f>
        <v/>
      </c>
      <c r="AK2086" s="13" t="str">
        <f t="shared" si="930"/>
        <v>YANLIŞRM</v>
      </c>
      <c r="AL2086" s="153" t="str">
        <f t="shared" si="931"/>
        <v/>
      </c>
    </row>
    <row r="2087" spans="1:38" ht="16.5" customHeight="1">
      <c r="A2087" s="161"/>
      <c r="B2087" s="166"/>
      <c r="C2087" s="167"/>
      <c r="D2087" s="156"/>
      <c r="E2087" s="156"/>
      <c r="F2087" s="174"/>
      <c r="G2087" s="181"/>
      <c r="H2087" s="182"/>
      <c r="I2087" s="182"/>
      <c r="J2087" s="182"/>
      <c r="K2087" s="32"/>
      <c r="L2087" s="178"/>
      <c r="M2087" s="178"/>
      <c r="N2087" s="81"/>
      <c r="O2087" s="185"/>
      <c r="P2087" s="103"/>
      <c r="Q2087" s="84" t="str">
        <f t="shared" si="932"/>
        <v/>
      </c>
      <c r="R2087" s="159"/>
      <c r="S2087" s="28" t="str" cm="1">
        <f t="array" aca="1" ref="S2087" ca="1">IF(INDIRECT("A"&amp;114+$U2087)&lt;&gt;"",114+$U2087,"")</f>
        <v/>
      </c>
      <c r="T2087" s="28" t="str">
        <f t="shared" ca="1" si="933"/>
        <v>$B</v>
      </c>
      <c r="U2087" s="29">
        <f t="shared" si="939"/>
        <v>1968</v>
      </c>
      <c r="V2087" s="29">
        <v>164.41666666667999</v>
      </c>
      <c r="W2087" s="29">
        <f t="shared" si="940"/>
        <v>164</v>
      </c>
      <c r="X2087" s="41" t="str" cm="1">
        <f t="array" aca="1" ref="X2087" ca="1">IFERROR(INDEX('PC&amp;PD'!$A$1:$AP$15,ROW('PC&amp;PD'!$A$15),MATCH(INDIRECT(T2087),'PC&amp;PD'!$A$1:$AP$1,0)),"")</f>
        <v/>
      </c>
      <c r="Z2087" s="155"/>
      <c r="AA2087" s="13" t="str">
        <f t="shared" si="929"/>
        <v/>
      </c>
      <c r="AB2087" s="155"/>
      <c r="AC2087" s="13" t="str">
        <f t="shared" ca="1" si="934"/>
        <v>$AB</v>
      </c>
      <c r="AD2087" s="13" t="str" cm="1">
        <f t="array" aca="1" ref="AD2087" ca="1">IFERROR(IF((LEFT(INDIRECT("$F"&amp;$S2087),4))="GOTS",IF($G2087="Organic","GOTS_Organic_raw",(IF($G2087="Responsible","GOTS_Responsible",(IF($G2087="No Attribute (Conventional)","GOTS_conventional",(IF($G2087="Recycled Pre/Post-Consumer","GOTS_pre_post",(IF($G2087="In-Conversion","GOTS_in_conversion",(IF($G2087="Sustainably Sourced","Sustainably_sourced",""))))))))))),IF($G2087="Organic","Organic",(IF($G2087="Responsible","Responsible",(IF($G2087="No Attribute (Conventional)","No_Attribute_Conventional",(IF($G2087="Recycled Pre/Post-Consumer","Recycled_Pre_Post_Consumer",(IF($G2087="In-Conversion","In_Conversion",(IF($G2087="Recycled Pre-Consumer","Recycled_Pre_Consumer",(IF($G2087="Recycled Post-Consumer","Recycled_Post_Consumer",(IF($G2087="Sustainably Sourced","Sustainably_sourced","")))))))))))))))),"")</f>
        <v/>
      </c>
      <c r="AE2087" s="13" t="e" cm="1">
        <f t="array" aca="1" ref="AE2087" ca="1">IF(INDIRECT("$F"&amp;$S2087)="","",IF(LEFT(INDIRECT("$F"&amp;$S2087),3)="GRS","GRS_RCS_RM",IF((LEFT(INDIRECT("$F"&amp;$S2087),3))="RCS","GRS_RCS_RM",IF(INDIRECT("$F"&amp;$S2087)="OCS (No Label)","OCS_Conversion_RM",IF(LEFT(INDIRECT("$F"&amp;$S2087),3)="OCS","OCS_RM",IF(RIGHT(INDIRECT("$F"&amp;$S2087),10)="conversion","GOTS_RM_conversion",IF((LEFT(INDIRECT("$F"&amp;$S2087),4))="GOTS","GOTS_RM","Responsible_RM")))))))</f>
        <v>#REF!</v>
      </c>
      <c r="AF2087" s="13" t="str" cm="1">
        <f t="array" aca="1" ref="AF2087" ca="1">IF($S2087="","",INDIRECT("$Z"&amp;$S2087))</f>
        <v/>
      </c>
      <c r="AG2087" s="155"/>
      <c r="AH2087" s="13" t="str" cm="1">
        <f t="array" aca="1" ref="AH2087" ca="1">IFERROR(INDIRECT("$ag"&amp;S2087),"")</f>
        <v/>
      </c>
      <c r="AI2087" s="13" t="e" cm="1">
        <f t="array" aca="1" ref="AI2087" ca="1">INDIRECT("O"&amp;S2086)</f>
        <v>#REF!</v>
      </c>
      <c r="AJ2087" s="13" t="str">
        <f>IF($I2087="","",INDEX('Raw Material'!$A$1:$J$75,MATCH(I2087,'Raw Material'!$A$1:$A$75,0),(MATCH(G2087,'Raw Material'!$A$1:$J$1,0))))</f>
        <v/>
      </c>
      <c r="AK2087" s="13" t="str">
        <f t="shared" si="930"/>
        <v>YANLIŞRM</v>
      </c>
      <c r="AL2087" s="153" t="str">
        <f t="shared" si="931"/>
        <v/>
      </c>
    </row>
    <row r="2088" spans="1:38" ht="16.5" customHeight="1">
      <c r="A2088" s="162"/>
      <c r="B2088" s="168"/>
      <c r="C2088" s="169"/>
      <c r="D2088" s="156"/>
      <c r="E2088" s="156"/>
      <c r="F2088" s="175"/>
      <c r="G2088" s="181"/>
      <c r="H2088" s="182"/>
      <c r="I2088" s="182"/>
      <c r="J2088" s="182"/>
      <c r="K2088" s="32"/>
      <c r="L2088" s="179"/>
      <c r="M2088" s="179"/>
      <c r="N2088" s="81"/>
      <c r="O2088" s="185"/>
      <c r="P2088" s="103"/>
      <c r="Q2088" s="84" t="str">
        <f t="shared" si="932"/>
        <v/>
      </c>
      <c r="R2088" s="159"/>
      <c r="S2088" s="28" t="str" cm="1">
        <f t="array" aca="1" ref="S2088" ca="1">IF(INDIRECT("A"&amp;114+$U2088)&lt;&gt;"",114+$U2088,"")</f>
        <v/>
      </c>
      <c r="T2088" s="28" t="str">
        <f t="shared" ca="1" si="933"/>
        <v>$B</v>
      </c>
      <c r="U2088" s="29">
        <f t="shared" si="939"/>
        <v>1968</v>
      </c>
      <c r="V2088" s="29">
        <v>164.50000000001299</v>
      </c>
      <c r="W2088" s="29">
        <f t="shared" si="940"/>
        <v>164</v>
      </c>
      <c r="X2088" s="41" t="str" cm="1">
        <f t="array" aca="1" ref="X2088" ca="1">IFERROR(INDEX('PC&amp;PD'!$A$1:$AP$15,ROW('PC&amp;PD'!$A$15),MATCH(INDIRECT(T2088),'PC&amp;PD'!$A$1:$AP$1,0)),"")</f>
        <v/>
      </c>
      <c r="Z2088" s="155"/>
      <c r="AA2088" s="13" t="str">
        <f t="shared" si="929"/>
        <v/>
      </c>
      <c r="AB2088" s="155"/>
      <c r="AC2088" s="13" t="str">
        <f t="shared" ca="1" si="934"/>
        <v>$AB</v>
      </c>
      <c r="AD2088" s="13" t="str" cm="1">
        <f t="array" aca="1" ref="AD2088" ca="1">IFERROR(IF((LEFT(INDIRECT("$F"&amp;$S2088),4))="GOTS",IF($G2088="Organic","GOTS_Organic_raw",(IF($G2088="Responsible","GOTS_Responsible",(IF($G2088="No Attribute (Conventional)","GOTS_conventional",(IF($G2088="Recycled Pre/Post-Consumer","GOTS_pre_post",(IF($G2088="In-Conversion","GOTS_in_conversion",(IF($G2088="Sustainably Sourced","Sustainably_sourced",""))))))))))),IF($G2088="Organic","Organic",(IF($G2088="Responsible","Responsible",(IF($G2088="No Attribute (Conventional)","No_Attribute_Conventional",(IF($G2088="Recycled Pre/Post-Consumer","Recycled_Pre_Post_Consumer",(IF($G2088="In-Conversion","In_Conversion",(IF($G2088="Recycled Pre-Consumer","Recycled_Pre_Consumer",(IF($G2088="Recycled Post-Consumer","Recycled_Post_Consumer",(IF($G2088="Sustainably Sourced","Sustainably_sourced","")))))))))))))))),"")</f>
        <v/>
      </c>
      <c r="AE2088" s="13" t="e" cm="1">
        <f t="array" aca="1" ref="AE2088" ca="1">IF(INDIRECT("$F"&amp;$S2088)="","",IF(LEFT(INDIRECT("$F"&amp;$S2088),3)="GRS","GRS_RCS_RM",IF((LEFT(INDIRECT("$F"&amp;$S2088),3))="RCS","GRS_RCS_RM",IF(INDIRECT("$F"&amp;$S2088)="OCS (No Label)","OCS_Conversion_RM",IF(LEFT(INDIRECT("$F"&amp;$S2088),3)="OCS","OCS_RM",IF(RIGHT(INDIRECT("$F"&amp;$S2088),10)="conversion","GOTS_RM_conversion",IF((LEFT(INDIRECT("$F"&amp;$S2088),4))="GOTS","GOTS_RM","Responsible_RM")))))))</f>
        <v>#REF!</v>
      </c>
      <c r="AF2088" s="13" t="str" cm="1">
        <f t="array" aca="1" ref="AF2088" ca="1">IF($S2088="","",INDIRECT("$Z"&amp;$S2088))</f>
        <v/>
      </c>
      <c r="AG2088" s="155"/>
      <c r="AH2088" s="13" t="str" cm="1">
        <f t="array" aca="1" ref="AH2088" ca="1">IFERROR(INDIRECT("$ag"&amp;S2088),"")</f>
        <v/>
      </c>
      <c r="AI2088" s="13" t="e" cm="1">
        <f t="array" aca="1" ref="AI2088" ca="1">INDIRECT("O"&amp;S2087)</f>
        <v>#REF!</v>
      </c>
      <c r="AJ2088" s="13" t="str">
        <f>IF($I2088="","",INDEX('Raw Material'!$A$1:$J$75,MATCH(I2088,'Raw Material'!$A$1:$A$75,0),(MATCH(G2088,'Raw Material'!$A$1:$J$1,0))))</f>
        <v/>
      </c>
      <c r="AK2088" s="13" t="str">
        <f t="shared" si="930"/>
        <v>YANLIŞRM</v>
      </c>
      <c r="AL2088" s="153" t="str">
        <f t="shared" si="931"/>
        <v/>
      </c>
    </row>
    <row r="2089" spans="1:38" ht="16.5" customHeight="1">
      <c r="A2089" s="162"/>
      <c r="B2089" s="168"/>
      <c r="C2089" s="169"/>
      <c r="D2089" s="156"/>
      <c r="E2089" s="156"/>
      <c r="F2089" s="175"/>
      <c r="G2089" s="181"/>
      <c r="H2089" s="182"/>
      <c r="I2089" s="182"/>
      <c r="J2089" s="182"/>
      <c r="K2089" s="32"/>
      <c r="L2089" s="179"/>
      <c r="M2089" s="179"/>
      <c r="N2089" s="81"/>
      <c r="O2089" s="185"/>
      <c r="P2089" s="103"/>
      <c r="Q2089" s="84" t="str">
        <f t="shared" si="932"/>
        <v/>
      </c>
      <c r="R2089" s="159"/>
      <c r="S2089" s="28" t="str" cm="1">
        <f t="array" aca="1" ref="S2089" ca="1">IF(INDIRECT("A"&amp;114+$U2089)&lt;&gt;"",114+$U2089,"")</f>
        <v/>
      </c>
      <c r="T2089" s="28" t="str">
        <f t="shared" ca="1" si="933"/>
        <v>$B</v>
      </c>
      <c r="U2089" s="29">
        <f t="shared" si="939"/>
        <v>1968</v>
      </c>
      <c r="V2089" s="29">
        <v>164.58333333334599</v>
      </c>
      <c r="W2089" s="29">
        <f t="shared" si="940"/>
        <v>164</v>
      </c>
      <c r="X2089" s="41" t="str" cm="1">
        <f t="array" aca="1" ref="X2089" ca="1">IFERROR(INDEX('PC&amp;PD'!$A$1:$AP$15,ROW('PC&amp;PD'!$A$15),MATCH(INDIRECT(T2089),'PC&amp;PD'!$A$1:$AP$1,0)),"")</f>
        <v/>
      </c>
      <c r="Z2089" s="155"/>
      <c r="AA2089" s="13" t="str">
        <f t="shared" si="929"/>
        <v/>
      </c>
      <c r="AB2089" s="155"/>
      <c r="AC2089" s="13" t="str">
        <f t="shared" ca="1" si="934"/>
        <v>$AB</v>
      </c>
      <c r="AD2089" s="13" t="str" cm="1">
        <f t="array" aca="1" ref="AD2089" ca="1">IFERROR(IF((LEFT(INDIRECT("$F"&amp;$S2089),4))="GOTS",IF($G2089="Organic","GOTS_Organic_raw",(IF($G2089="Responsible","GOTS_Responsible",(IF($G2089="No Attribute (Conventional)","GOTS_conventional",(IF($G2089="Recycled Pre/Post-Consumer","GOTS_pre_post",(IF($G2089="In-Conversion","GOTS_in_conversion",(IF($G2089="Sustainably Sourced","Sustainably_sourced",""))))))))))),IF($G2089="Organic","Organic",(IF($G2089="Responsible","Responsible",(IF($G2089="No Attribute (Conventional)","No_Attribute_Conventional",(IF($G2089="Recycled Pre/Post-Consumer","Recycled_Pre_Post_Consumer",(IF($G2089="In-Conversion","In_Conversion",(IF($G2089="Recycled Pre-Consumer","Recycled_Pre_Consumer",(IF($G2089="Recycled Post-Consumer","Recycled_Post_Consumer",(IF($G2089="Sustainably Sourced","Sustainably_sourced","")))))))))))))))),"")</f>
        <v/>
      </c>
      <c r="AE2089" s="13" t="e" cm="1">
        <f t="array" aca="1" ref="AE2089" ca="1">IF(INDIRECT("$F"&amp;$S2089)="","",IF(LEFT(INDIRECT("$F"&amp;$S2089),3)="GRS","GRS_RCS_RM",IF((LEFT(INDIRECT("$F"&amp;$S2089),3))="RCS","GRS_RCS_RM",IF(INDIRECT("$F"&amp;$S2089)="OCS (No Label)","OCS_Conversion_RM",IF(LEFT(INDIRECT("$F"&amp;$S2089),3)="OCS","OCS_RM",IF(RIGHT(INDIRECT("$F"&amp;$S2089),10)="conversion","GOTS_RM_conversion",IF((LEFT(INDIRECT("$F"&amp;$S2089),4))="GOTS","GOTS_RM","Responsible_RM")))))))</f>
        <v>#REF!</v>
      </c>
      <c r="AF2089" s="13" t="str" cm="1">
        <f t="array" aca="1" ref="AF2089" ca="1">IF($S2089="","",INDIRECT("$Z"&amp;$S2089))</f>
        <v/>
      </c>
      <c r="AG2089" s="155"/>
      <c r="AH2089" s="13" t="str" cm="1">
        <f t="array" aca="1" ref="AH2089" ca="1">IFERROR(INDIRECT("$ag"&amp;S2089),"")</f>
        <v/>
      </c>
      <c r="AI2089" s="13" t="e" cm="1">
        <f t="array" aca="1" ref="AI2089" ca="1">INDIRECT("O"&amp;S2088)</f>
        <v>#REF!</v>
      </c>
      <c r="AJ2089" s="13" t="str">
        <f>IF($I2089="","",INDEX('Raw Material'!$A$1:$J$75,MATCH(I2089,'Raw Material'!$A$1:$A$75,0),(MATCH(G2089,'Raw Material'!$A$1:$J$1,0))))</f>
        <v/>
      </c>
      <c r="AK2089" s="13" t="str">
        <f t="shared" si="930"/>
        <v>YANLIŞRM</v>
      </c>
      <c r="AL2089" s="153" t="str">
        <f t="shared" si="931"/>
        <v/>
      </c>
    </row>
    <row r="2090" spans="1:38" ht="16.5" customHeight="1">
      <c r="A2090" s="162"/>
      <c r="B2090" s="168"/>
      <c r="C2090" s="169"/>
      <c r="D2090" s="156"/>
      <c r="E2090" s="156"/>
      <c r="F2090" s="175"/>
      <c r="G2090" s="181"/>
      <c r="H2090" s="182"/>
      <c r="I2090" s="182"/>
      <c r="J2090" s="182"/>
      <c r="K2090" s="32"/>
      <c r="L2090" s="179"/>
      <c r="M2090" s="179"/>
      <c r="N2090" s="81"/>
      <c r="O2090" s="185"/>
      <c r="P2090" s="103"/>
      <c r="Q2090" s="84" t="str">
        <f t="shared" si="932"/>
        <v/>
      </c>
      <c r="R2090" s="159"/>
      <c r="S2090" s="28" t="str" cm="1">
        <f t="array" aca="1" ref="S2090" ca="1">IF(INDIRECT("A"&amp;114+$U2090)&lt;&gt;"",114+$U2090,"")</f>
        <v/>
      </c>
      <c r="T2090" s="28" t="str">
        <f t="shared" ca="1" si="933"/>
        <v>$B</v>
      </c>
      <c r="U2090" s="29">
        <f t="shared" si="939"/>
        <v>1968</v>
      </c>
      <c r="V2090" s="29">
        <v>164.66666666667999</v>
      </c>
      <c r="W2090" s="29">
        <f t="shared" si="940"/>
        <v>164</v>
      </c>
      <c r="X2090" s="41" t="str" cm="1">
        <f t="array" aca="1" ref="X2090" ca="1">IFERROR(INDEX('PC&amp;PD'!$A$1:$AP$15,ROW('PC&amp;PD'!$A$15),MATCH(INDIRECT(T2090),'PC&amp;PD'!$A$1:$AP$1,0)),"")</f>
        <v/>
      </c>
      <c r="Z2090" s="155"/>
      <c r="AA2090" s="13" t="str">
        <f t="shared" si="929"/>
        <v/>
      </c>
      <c r="AB2090" s="155"/>
      <c r="AC2090" s="13" t="str">
        <f t="shared" ca="1" si="934"/>
        <v>$AB</v>
      </c>
      <c r="AD2090" s="13" t="str" cm="1">
        <f t="array" aca="1" ref="AD2090" ca="1">IFERROR(IF((LEFT(INDIRECT("$F"&amp;$S2090),4))="GOTS",IF($G2090="Organic","GOTS_Organic_raw",(IF($G2090="Responsible","GOTS_Responsible",(IF($G2090="No Attribute (Conventional)","GOTS_conventional",(IF($G2090="Recycled Pre/Post-Consumer","GOTS_pre_post",(IF($G2090="In-Conversion","GOTS_in_conversion",(IF($G2090="Sustainably Sourced","Sustainably_sourced",""))))))))))),IF($G2090="Organic","Organic",(IF($G2090="Responsible","Responsible",(IF($G2090="No Attribute (Conventional)","No_Attribute_Conventional",(IF($G2090="Recycled Pre/Post-Consumer","Recycled_Pre_Post_Consumer",(IF($G2090="In-Conversion","In_Conversion",(IF($G2090="Recycled Pre-Consumer","Recycled_Pre_Consumer",(IF($G2090="Recycled Post-Consumer","Recycled_Post_Consumer",(IF($G2090="Sustainably Sourced","Sustainably_sourced","")))))))))))))))),"")</f>
        <v/>
      </c>
      <c r="AE2090" s="13" t="e" cm="1">
        <f t="array" aca="1" ref="AE2090" ca="1">IF(INDIRECT("$F"&amp;$S2090)="","",IF(LEFT(INDIRECT("$F"&amp;$S2090),3)="GRS","GRS_RCS_RM",IF((LEFT(INDIRECT("$F"&amp;$S2090),3))="RCS","GRS_RCS_RM",IF(INDIRECT("$F"&amp;$S2090)="OCS (No Label)","OCS_Conversion_RM",IF(LEFT(INDIRECT("$F"&amp;$S2090),3)="OCS","OCS_RM",IF(RIGHT(INDIRECT("$F"&amp;$S2090),10)="conversion","GOTS_RM_conversion",IF((LEFT(INDIRECT("$F"&amp;$S2090),4))="GOTS","GOTS_RM","Responsible_RM")))))))</f>
        <v>#REF!</v>
      </c>
      <c r="AF2090" s="13" t="str" cm="1">
        <f t="array" aca="1" ref="AF2090" ca="1">IF($S2090="","",INDIRECT("$Z"&amp;$S2090))</f>
        <v/>
      </c>
      <c r="AG2090" s="155"/>
      <c r="AH2090" s="13" t="str" cm="1">
        <f t="array" aca="1" ref="AH2090" ca="1">IFERROR(INDIRECT("$ag"&amp;S2090),"")</f>
        <v/>
      </c>
      <c r="AI2090" s="13" t="e" cm="1">
        <f t="array" aca="1" ref="AI2090" ca="1">INDIRECT("O"&amp;S2089)</f>
        <v>#REF!</v>
      </c>
      <c r="AJ2090" s="13" t="str">
        <f>IF($I2090="","",INDEX('Raw Material'!$A$1:$J$75,MATCH(I2090,'Raw Material'!$A$1:$A$75,0),(MATCH(G2090,'Raw Material'!$A$1:$J$1,0))))</f>
        <v/>
      </c>
      <c r="AK2090" s="13" t="str">
        <f t="shared" si="930"/>
        <v>YANLIŞRM</v>
      </c>
      <c r="AL2090" s="153" t="str">
        <f t="shared" si="931"/>
        <v/>
      </c>
    </row>
    <row r="2091" spans="1:38" ht="16.5" customHeight="1">
      <c r="A2091" s="162"/>
      <c r="B2091" s="168"/>
      <c r="C2091" s="169"/>
      <c r="D2091" s="156"/>
      <c r="E2091" s="156"/>
      <c r="F2091" s="175"/>
      <c r="G2091" s="181"/>
      <c r="H2091" s="182"/>
      <c r="I2091" s="182"/>
      <c r="J2091" s="182"/>
      <c r="K2091" s="32"/>
      <c r="L2091" s="179"/>
      <c r="M2091" s="179"/>
      <c r="N2091" s="81"/>
      <c r="O2091" s="185"/>
      <c r="P2091" s="103"/>
      <c r="Q2091" s="84" t="str">
        <f t="shared" si="932"/>
        <v/>
      </c>
      <c r="R2091" s="159"/>
      <c r="S2091" s="28" t="str" cm="1">
        <f t="array" aca="1" ref="S2091" ca="1">IF(INDIRECT("A"&amp;114+$U2091)&lt;&gt;"",114+$U2091,"")</f>
        <v/>
      </c>
      <c r="T2091" s="28" t="str">
        <f t="shared" ca="1" si="933"/>
        <v>$B</v>
      </c>
      <c r="U2091" s="29">
        <f t="shared" si="939"/>
        <v>1968</v>
      </c>
      <c r="V2091" s="29">
        <v>164.75000000001299</v>
      </c>
      <c r="W2091" s="29">
        <f t="shared" si="940"/>
        <v>164</v>
      </c>
      <c r="X2091" s="41" t="str" cm="1">
        <f t="array" aca="1" ref="X2091" ca="1">IFERROR(INDEX('PC&amp;PD'!$A$1:$AP$15,ROW('PC&amp;PD'!$A$15),MATCH(INDIRECT(T2091),'PC&amp;PD'!$A$1:$AP$1,0)),"")</f>
        <v/>
      </c>
      <c r="Z2091" s="155"/>
      <c r="AA2091" s="13" t="str">
        <f t="shared" si="929"/>
        <v/>
      </c>
      <c r="AB2091" s="155"/>
      <c r="AC2091" s="13" t="str">
        <f t="shared" ca="1" si="934"/>
        <v>$AB</v>
      </c>
      <c r="AD2091" s="13" t="str" cm="1">
        <f t="array" aca="1" ref="AD2091" ca="1">IFERROR(IF((LEFT(INDIRECT("$F"&amp;$S2091),4))="GOTS",IF($G2091="Organic","GOTS_Organic_raw",(IF($G2091="Responsible","GOTS_Responsible",(IF($G2091="No Attribute (Conventional)","GOTS_conventional",(IF($G2091="Recycled Pre/Post-Consumer","GOTS_pre_post",(IF($G2091="In-Conversion","GOTS_in_conversion",(IF($G2091="Sustainably Sourced","Sustainably_sourced",""))))))))))),IF($G2091="Organic","Organic",(IF($G2091="Responsible","Responsible",(IF($G2091="No Attribute (Conventional)","No_Attribute_Conventional",(IF($G2091="Recycled Pre/Post-Consumer","Recycled_Pre_Post_Consumer",(IF($G2091="In-Conversion","In_Conversion",(IF($G2091="Recycled Pre-Consumer","Recycled_Pre_Consumer",(IF($G2091="Recycled Post-Consumer","Recycled_Post_Consumer",(IF($G2091="Sustainably Sourced","Sustainably_sourced","")))))))))))))))),"")</f>
        <v/>
      </c>
      <c r="AE2091" s="13" t="e" cm="1">
        <f t="array" aca="1" ref="AE2091" ca="1">IF(INDIRECT("$F"&amp;$S2091)="","",IF(LEFT(INDIRECT("$F"&amp;$S2091),3)="GRS","GRS_RCS_RM",IF((LEFT(INDIRECT("$F"&amp;$S2091),3))="RCS","GRS_RCS_RM",IF(INDIRECT("$F"&amp;$S2091)="OCS (No Label)","OCS_Conversion_RM",IF(LEFT(INDIRECT("$F"&amp;$S2091),3)="OCS","OCS_RM",IF(RIGHT(INDIRECT("$F"&amp;$S2091),10)="conversion","GOTS_RM_conversion",IF((LEFT(INDIRECT("$F"&amp;$S2091),4))="GOTS","GOTS_RM","Responsible_RM")))))))</f>
        <v>#REF!</v>
      </c>
      <c r="AF2091" s="13" t="str" cm="1">
        <f t="array" aca="1" ref="AF2091" ca="1">IF($S2091="","",INDIRECT("$Z"&amp;$S2091))</f>
        <v/>
      </c>
      <c r="AG2091" s="155"/>
      <c r="AH2091" s="13" t="str" cm="1">
        <f t="array" aca="1" ref="AH2091" ca="1">IFERROR(INDIRECT("$ag"&amp;S2091),"")</f>
        <v/>
      </c>
      <c r="AI2091" s="13" t="e" cm="1">
        <f t="array" aca="1" ref="AI2091" ca="1">INDIRECT("O"&amp;S2090)</f>
        <v>#REF!</v>
      </c>
      <c r="AJ2091" s="13" t="str">
        <f>IF($I2091="","",INDEX('Raw Material'!$A$1:$J$75,MATCH(I2091,'Raw Material'!$A$1:$A$75,0),(MATCH(G2091,'Raw Material'!$A$1:$J$1,0))))</f>
        <v/>
      </c>
      <c r="AK2091" s="13" t="str">
        <f t="shared" si="930"/>
        <v>YANLIŞRM</v>
      </c>
      <c r="AL2091" s="153" t="str">
        <f t="shared" si="931"/>
        <v/>
      </c>
    </row>
    <row r="2092" spans="1:38" ht="16.5" customHeight="1">
      <c r="A2092" s="162"/>
      <c r="B2092" s="168"/>
      <c r="C2092" s="169"/>
      <c r="D2092" s="156"/>
      <c r="E2092" s="156"/>
      <c r="F2092" s="175"/>
      <c r="G2092" s="181"/>
      <c r="H2092" s="182"/>
      <c r="I2092" s="182"/>
      <c r="J2092" s="182"/>
      <c r="K2092" s="32"/>
      <c r="L2092" s="179"/>
      <c r="M2092" s="179"/>
      <c r="N2092" s="81"/>
      <c r="O2092" s="185"/>
      <c r="P2092" s="103"/>
      <c r="Q2092" s="84" t="str">
        <f t="shared" si="932"/>
        <v/>
      </c>
      <c r="R2092" s="159"/>
      <c r="S2092" s="28" t="str" cm="1">
        <f t="array" aca="1" ref="S2092" ca="1">IF(INDIRECT("A"&amp;114+$U2092)&lt;&gt;"",114+$U2092,"")</f>
        <v/>
      </c>
      <c r="T2092" s="28" t="str">
        <f t="shared" ca="1" si="933"/>
        <v>$B</v>
      </c>
      <c r="U2092" s="29">
        <f t="shared" si="939"/>
        <v>1968</v>
      </c>
      <c r="V2092" s="29">
        <v>164.83333333334599</v>
      </c>
      <c r="W2092" s="29">
        <f t="shared" si="940"/>
        <v>164</v>
      </c>
      <c r="X2092" s="41" t="str" cm="1">
        <f t="array" aca="1" ref="X2092" ca="1">IFERROR(INDEX('PC&amp;PD'!$A$1:$AP$15,ROW('PC&amp;PD'!$A$15),MATCH(INDIRECT(T2092),'PC&amp;PD'!$A$1:$AP$1,0)),"")</f>
        <v/>
      </c>
      <c r="Z2092" s="155"/>
      <c r="AA2092" s="13" t="str">
        <f t="shared" si="929"/>
        <v/>
      </c>
      <c r="AB2092" s="155"/>
      <c r="AC2092" s="13" t="str">
        <f t="shared" ca="1" si="934"/>
        <v>$AB</v>
      </c>
      <c r="AD2092" s="13" t="str" cm="1">
        <f t="array" aca="1" ref="AD2092" ca="1">IFERROR(IF((LEFT(INDIRECT("$F"&amp;$S2092),4))="GOTS",IF($G2092="Organic","GOTS_Organic_raw",(IF($G2092="Responsible","GOTS_Responsible",(IF($G2092="No Attribute (Conventional)","GOTS_conventional",(IF($G2092="Recycled Pre/Post-Consumer","GOTS_pre_post",(IF($G2092="In-Conversion","GOTS_in_conversion",(IF($G2092="Sustainably Sourced","Sustainably_sourced",""))))))))))),IF($G2092="Organic","Organic",(IF($G2092="Responsible","Responsible",(IF($G2092="No Attribute (Conventional)","No_Attribute_Conventional",(IF($G2092="Recycled Pre/Post-Consumer","Recycled_Pre_Post_Consumer",(IF($G2092="In-Conversion","In_Conversion",(IF($G2092="Recycled Pre-Consumer","Recycled_Pre_Consumer",(IF($G2092="Recycled Post-Consumer","Recycled_Post_Consumer",(IF($G2092="Sustainably Sourced","Sustainably_sourced","")))))))))))))))),"")</f>
        <v/>
      </c>
      <c r="AE2092" s="13" t="e" cm="1">
        <f t="array" aca="1" ref="AE2092" ca="1">IF(INDIRECT("$F"&amp;$S2092)="","",IF(LEFT(INDIRECT("$F"&amp;$S2092),3)="GRS","GRS_RCS_RM",IF((LEFT(INDIRECT("$F"&amp;$S2092),3))="RCS","GRS_RCS_RM",IF(INDIRECT("$F"&amp;$S2092)="OCS (No Label)","OCS_Conversion_RM",IF(LEFT(INDIRECT("$F"&amp;$S2092),3)="OCS","OCS_RM",IF(RIGHT(INDIRECT("$F"&amp;$S2092),10)="conversion","GOTS_RM_conversion",IF((LEFT(INDIRECT("$F"&amp;$S2092),4))="GOTS","GOTS_RM","Responsible_RM")))))))</f>
        <v>#REF!</v>
      </c>
      <c r="AF2092" s="13" t="str" cm="1">
        <f t="array" aca="1" ref="AF2092" ca="1">IF($S2092="","",INDIRECT("$Z"&amp;$S2092))</f>
        <v/>
      </c>
      <c r="AG2092" s="155"/>
      <c r="AH2092" s="13" t="str" cm="1">
        <f t="array" aca="1" ref="AH2092" ca="1">IFERROR(INDIRECT("$ag"&amp;S2092),"")</f>
        <v/>
      </c>
      <c r="AI2092" s="13" t="e" cm="1">
        <f t="array" aca="1" ref="AI2092" ca="1">INDIRECT("O"&amp;S2091)</f>
        <v>#REF!</v>
      </c>
      <c r="AJ2092" s="13" t="str">
        <f>IF($I2092="","",INDEX('Raw Material'!$A$1:$J$75,MATCH(I2092,'Raw Material'!$A$1:$A$75,0),(MATCH(G2092,'Raw Material'!$A$1:$J$1,0))))</f>
        <v/>
      </c>
      <c r="AK2092" s="13" t="str">
        <f t="shared" si="930"/>
        <v>YANLIŞRM</v>
      </c>
      <c r="AL2092" s="153" t="str">
        <f t="shared" si="931"/>
        <v/>
      </c>
    </row>
    <row r="2093" spans="1:38" ht="16.5" customHeight="1" thickBot="1">
      <c r="A2093" s="163"/>
      <c r="B2093" s="170"/>
      <c r="C2093" s="171"/>
      <c r="D2093" s="156"/>
      <c r="E2093" s="156"/>
      <c r="F2093" s="176"/>
      <c r="G2093" s="157"/>
      <c r="H2093" s="158"/>
      <c r="I2093" s="158"/>
      <c r="J2093" s="158"/>
      <c r="K2093" s="33"/>
      <c r="L2093" s="180"/>
      <c r="M2093" s="180"/>
      <c r="N2093" s="82"/>
      <c r="O2093" s="186"/>
      <c r="P2093" s="103"/>
      <c r="Q2093" s="84" t="str">
        <f t="shared" si="932"/>
        <v/>
      </c>
      <c r="R2093" s="159"/>
      <c r="S2093" s="28" t="str" cm="1">
        <f t="array" aca="1" ref="S2093" ca="1">IF(INDIRECT("A"&amp;114+$U2093)&lt;&gt;"",114+$U2093,"")</f>
        <v/>
      </c>
      <c r="T2093" s="28" t="str">
        <f t="shared" ca="1" si="933"/>
        <v>$B</v>
      </c>
      <c r="U2093" s="29">
        <f t="shared" si="939"/>
        <v>1968</v>
      </c>
      <c r="V2093" s="29">
        <v>164.91666666667999</v>
      </c>
      <c r="W2093" s="29">
        <f t="shared" si="940"/>
        <v>164</v>
      </c>
      <c r="X2093" s="41" t="str" cm="1">
        <f t="array" aca="1" ref="X2093" ca="1">IFERROR(INDEX('PC&amp;PD'!$A$1:$AP$15,ROW('PC&amp;PD'!$A$15),MATCH(INDIRECT(T2093),'PC&amp;PD'!$A$1:$AP$1,0)),"")</f>
        <v/>
      </c>
      <c r="Z2093" s="155"/>
      <c r="AA2093" s="13" t="str">
        <f t="shared" si="929"/>
        <v/>
      </c>
      <c r="AB2093" s="155"/>
      <c r="AC2093" s="13" t="str">
        <f t="shared" ca="1" si="934"/>
        <v>$AB</v>
      </c>
      <c r="AD2093" s="13" t="str" cm="1">
        <f t="array" aca="1" ref="AD2093" ca="1">IFERROR(IF((LEFT(INDIRECT("$F"&amp;$S2093),4))="GOTS",IF($G2093="Organic","GOTS_Organic_raw",(IF($G2093="Responsible","GOTS_Responsible",(IF($G2093="No Attribute (Conventional)","GOTS_conventional",(IF($G2093="Recycled Pre/Post-Consumer","GOTS_pre_post",(IF($G2093="In-Conversion","GOTS_in_conversion",(IF($G2093="Sustainably Sourced","Sustainably_sourced",""))))))))))),IF($G2093="Organic","Organic",(IF($G2093="Responsible","Responsible",(IF($G2093="No Attribute (Conventional)","No_Attribute_Conventional",(IF($G2093="Recycled Pre/Post-Consumer","Recycled_Pre_Post_Consumer",(IF($G2093="In-Conversion","In_Conversion",(IF($G2093="Recycled Pre-Consumer","Recycled_Pre_Consumer",(IF($G2093="Recycled Post-Consumer","Recycled_Post_Consumer",(IF($G2093="Sustainably Sourced","Sustainably_sourced","")))))))))))))))),"")</f>
        <v/>
      </c>
      <c r="AE2093" s="13" t="e" cm="1">
        <f t="array" aca="1" ref="AE2093" ca="1">IF(INDIRECT("$F"&amp;$S2093)="","",IF(LEFT(INDIRECT("$F"&amp;$S2093),3)="GRS","GRS_RCS_RM",IF((LEFT(INDIRECT("$F"&amp;$S2093),3))="RCS","GRS_RCS_RM",IF(INDIRECT("$F"&amp;$S2093)="OCS (No Label)","OCS_Conversion_RM",IF(LEFT(INDIRECT("$F"&amp;$S2093),3)="OCS","OCS_RM",IF(RIGHT(INDIRECT("$F"&amp;$S2093),10)="conversion","GOTS_RM_conversion",IF((LEFT(INDIRECT("$F"&amp;$S2093),4))="GOTS","GOTS_RM","Responsible_RM")))))))</f>
        <v>#REF!</v>
      </c>
      <c r="AF2093" s="13" t="str" cm="1">
        <f t="array" aca="1" ref="AF2093" ca="1">IF($S2093="","",INDIRECT("$Z"&amp;$S2093))</f>
        <v/>
      </c>
      <c r="AG2093" s="155"/>
      <c r="AH2093" s="13" t="str" cm="1">
        <f t="array" aca="1" ref="AH2093" ca="1">IFERROR(INDIRECT("$ag"&amp;S2093),"")</f>
        <v/>
      </c>
      <c r="AI2093" s="13" t="e" cm="1">
        <f t="array" aca="1" ref="AI2093" ca="1">INDIRECT("O"&amp;S2092)</f>
        <v>#REF!</v>
      </c>
      <c r="AJ2093" s="13" t="str">
        <f>IF($I2093="","",INDEX('Raw Material'!$A$1:$J$75,MATCH(I2093,'Raw Material'!$A$1:$A$75,0),(MATCH(G2093,'Raw Material'!$A$1:$J$1,0))))</f>
        <v/>
      </c>
      <c r="AK2093" s="13" t="str">
        <f t="shared" si="930"/>
        <v>YANLIŞRM</v>
      </c>
      <c r="AL2093" s="153" t="str">
        <f t="shared" si="931"/>
        <v/>
      </c>
    </row>
    <row r="2094" spans="1:38" ht="16.5" customHeight="1">
      <c r="A2094" s="160" t="str">
        <f>IF(B2094="","",COUNTA($B$114:$B2094))</f>
        <v/>
      </c>
      <c r="B2094" s="164"/>
      <c r="C2094" s="165"/>
      <c r="D2094" s="183"/>
      <c r="E2094" s="183"/>
      <c r="F2094" s="172"/>
      <c r="G2094" s="212"/>
      <c r="H2094" s="206"/>
      <c r="I2094" s="206"/>
      <c r="J2094" s="206"/>
      <c r="K2094" s="31"/>
      <c r="L2094" s="177" t="str">
        <f t="shared" ref="L2094" si="953">IF(R2094="","",LEFT(R2094,LEN(R2094)-2))</f>
        <v/>
      </c>
      <c r="M2094" s="177"/>
      <c r="N2094" s="80"/>
      <c r="O2094" s="184"/>
      <c r="P2094" s="103"/>
      <c r="Q2094" s="84" t="str">
        <f t="shared" si="932"/>
        <v/>
      </c>
      <c r="R2094" s="159" t="str">
        <f t="shared" ref="R2094" si="954">CONCATENATE($Q2094,Q2095,Q2096,Q2097,Q2098,Q2099,$Q2100,$Q2101,$Q2102,$Q2103,Q2104,Q2105)</f>
        <v/>
      </c>
      <c r="S2094" s="28" t="str" cm="1">
        <f t="array" aca="1" ref="S2094" ca="1">IF(INDIRECT("A"&amp;114+$U2094)&lt;&gt;"",114+$U2094,"")</f>
        <v/>
      </c>
      <c r="T2094" s="28" t="str">
        <f t="shared" ca="1" si="933"/>
        <v>$B</v>
      </c>
      <c r="U2094" s="29">
        <f t="shared" si="939"/>
        <v>1980</v>
      </c>
      <c r="V2094" s="29">
        <v>165.00000000001299</v>
      </c>
      <c r="W2094" s="29">
        <f t="shared" si="940"/>
        <v>165</v>
      </c>
      <c r="X2094" s="41" t="str" cm="1">
        <f t="array" aca="1" ref="X2094" ca="1">IFERROR(INDEX('PC&amp;PD'!$A$1:$AP$15,ROW('PC&amp;PD'!$A$15),MATCH(INDIRECT(T2094),'PC&amp;PD'!$A$1:$AP$1,0)),"")</f>
        <v/>
      </c>
      <c r="Z2094" s="155" t="str">
        <f t="shared" ref="Z2094" si="955">IFERROR(IF($F2094="OCS 100","OCS (OCS 100)",IF($F2094="OCS Blended","OCS (OCS Blended)",IF($F2094="OCS (No Label)","OCS (No Label)",IF($F2094="RCS 100","RCS (RCS 100)",IF($F2094="RCS Blended","RCS (RCS Blended)",IF($F2094="GRS","GRS (GRS)",IF($F2094="GRS (No Label)", "GRS (No Label)",IF($F2094="RDS","RDS (RDS)",IF($F2094="RWS","RWS (RWS)",IF($F2094="RAS","RAS (RAS)",IF($F2094="RMS","RMS (RMS)",IF($F2094="GOTS Organic","GOTS (Organic)",IF($F2094="GOTS Made with organic","GOTS (Made with Organic)",IF($F2094="GOTS Organic - in conversion","GOTS (Organic - In Conversion)",IF($F2094="GOTS Made with organic - in conversion","GOTS (Made with Organic - In Conversion)",""))))))))))))))),"")</f>
        <v/>
      </c>
      <c r="AA2094" s="13" t="str">
        <f t="shared" si="929"/>
        <v/>
      </c>
      <c r="AB2094" s="155" t="str">
        <f t="shared" ref="AB2094" si="956">IFERROR(IF($F2094="OCS 100", "OCS_100",IF($F2094="OCS Blended", "OCS_Blended",IF($F2094="OCS (No Label)", "OCS_No_Label",IF($F2094="RCS 100", "RCS_100",IF($F2094="RCS Blended","RCS_Blended",IF($F2094="GRS","GRS",IF($F2094="GRS (No Label)", "GRS_No_Label",IF($F2094="RDS","RDS",IF($F2094="RWS","RWS",IF($F2094="RMS","RMS",IF($F2094="GOTS Organic","GOTS_Organic",IF($F2094="GOTS Made with organic","GOTS_Made_with_organic",IF($F2094="GOTS Organic - in conversion","GOTS_Organic_in_Conversion",IF($F2094="GOTS Made with organic - in conversion","GOTS_Made_with_Organic_in_Conversion",IF($F2094="RAS","RAS",""))))))))))))))),"")</f>
        <v/>
      </c>
      <c r="AC2094" s="13" t="str">
        <f t="shared" ca="1" si="934"/>
        <v>$AB</v>
      </c>
      <c r="AD2094" s="13" t="str" cm="1">
        <f t="array" aca="1" ref="AD2094" ca="1">IFERROR(IF((LEFT(INDIRECT("$F"&amp;$S2094),4))="GOTS",IF($G2094="Organic","GOTS_Organic_raw",(IF($G2094="Responsible","GOTS_Responsible",(IF($G2094="No Attribute (Conventional)","GOTS_conventional",(IF($G2094="Recycled Pre/Post-Consumer","GOTS_pre_post",(IF($G2094="In-Conversion","GOTS_in_conversion",(IF($G2094="Sustainably Sourced","Sustainably_sourced",""))))))))))),IF($G2094="Organic","Organic",(IF($G2094="Responsible","Responsible",(IF($G2094="No Attribute (Conventional)","No_Attribute_Conventional",(IF($G2094="Recycled Pre/Post-Consumer","Recycled_Pre_Post_Consumer",(IF($G2094="In-Conversion","In_Conversion",(IF($G2094="Recycled Pre-Consumer","Recycled_Pre_Consumer",(IF($G2094="Recycled Post-Consumer","Recycled_Post_Consumer",(IF($G2094="Sustainably Sourced","Sustainably_sourced","")))))))))))))))),"")</f>
        <v/>
      </c>
      <c r="AE2094" s="13" t="e" cm="1">
        <f t="array" aca="1" ref="AE2094" ca="1">IF(INDIRECT("$F"&amp;$S2094)="","",IF(LEFT(INDIRECT("$F"&amp;$S2094),3)="GRS","GRS_RCS_RM",IF((LEFT(INDIRECT("$F"&amp;$S2094),3))="RCS","GRS_RCS_RM",IF(INDIRECT("$F"&amp;$S2094)="OCS (No Label)","OCS_Conversion_RM",IF(LEFT(INDIRECT("$F"&amp;$S2094),3)="OCS","OCS_RM",IF(RIGHT(INDIRECT("$F"&amp;$S2094),10)="conversion","GOTS_RM_conversion",IF((LEFT(INDIRECT("$F"&amp;$S2094),4))="GOTS","GOTS_RM","Responsible_RM")))))))</f>
        <v>#REF!</v>
      </c>
      <c r="AF2094" s="13" t="str" cm="1">
        <f t="array" aca="1" ref="AF2094" ca="1">IF($S2094="","",INDIRECT("$Z"&amp;$S2094))</f>
        <v/>
      </c>
      <c r="AG2094" s="155" t="str">
        <f t="shared" ref="AG2094:AG2154" si="957">IF(AND(Y2094="",Y2095="",Y2096="",Y2097="",Y2098="",Y2099="",Y2100="",Y2101="",Y2102="",Y2103="",Y2104="",Y2105=""),"",CONCATENATE(Y2094&amp;", "&amp;Y2095&amp;", "&amp;Y2096&amp;", "&amp;Y2097&amp;", "&amp;Y2098&amp;", "&amp;Y2099&amp;", "&amp;Y2100&amp;", "&amp;Y2101&amp;", "&amp;Y2102&amp;", "&amp;Y2103&amp;", "&amp;Y2104&amp;", "&amp;Y2105))</f>
        <v/>
      </c>
      <c r="AH2094" s="13" t="str" cm="1">
        <f t="array" aca="1" ref="AH2094" ca="1">IFERROR(INDIRECT("$ag"&amp;S2094),"")</f>
        <v/>
      </c>
      <c r="AI2094" s="13" t="e" cm="1">
        <f t="array" aca="1" ref="AI2094" ca="1">INDIRECT("O"&amp;S2093)</f>
        <v>#REF!</v>
      </c>
      <c r="AJ2094" s="13" t="str">
        <f>IF($I2094="","",INDEX('Raw Material'!$A$1:$J$75,MATCH(I2094,'Raw Material'!$A$1:$A$75,0),(MATCH(G2094,'Raw Material'!$A$1:$J$1,0))))</f>
        <v/>
      </c>
      <c r="AK2094" s="13" t="str">
        <f t="shared" si="930"/>
        <v>YANLIŞRM</v>
      </c>
      <c r="AL2094" s="153" t="str">
        <f t="shared" si="931"/>
        <v/>
      </c>
    </row>
    <row r="2095" spans="1:38" ht="16.5" customHeight="1">
      <c r="A2095" s="161"/>
      <c r="B2095" s="166"/>
      <c r="C2095" s="167"/>
      <c r="D2095" s="156"/>
      <c r="E2095" s="156"/>
      <c r="F2095" s="173"/>
      <c r="G2095" s="181"/>
      <c r="H2095" s="182"/>
      <c r="I2095" s="182"/>
      <c r="J2095" s="182"/>
      <c r="K2095" s="32"/>
      <c r="L2095" s="178"/>
      <c r="M2095" s="178"/>
      <c r="N2095" s="81"/>
      <c r="O2095" s="185"/>
      <c r="P2095" s="103"/>
      <c r="Q2095" s="84" t="str">
        <f t="shared" si="932"/>
        <v/>
      </c>
      <c r="R2095" s="159"/>
      <c r="S2095" s="28" t="str" cm="1">
        <f t="array" aca="1" ref="S2095" ca="1">IF(INDIRECT("A"&amp;114+$U2095)&lt;&gt;"",114+$U2095,"")</f>
        <v/>
      </c>
      <c r="T2095" s="28" t="str">
        <f t="shared" ca="1" si="933"/>
        <v>$B</v>
      </c>
      <c r="U2095" s="29">
        <f t="shared" si="939"/>
        <v>1980</v>
      </c>
      <c r="V2095" s="29">
        <v>165.08333333334599</v>
      </c>
      <c r="W2095" s="29">
        <f t="shared" si="940"/>
        <v>165</v>
      </c>
      <c r="X2095" s="41" t="str" cm="1">
        <f t="array" aca="1" ref="X2095" ca="1">IFERROR(INDEX('PC&amp;PD'!$A$1:$AP$15,ROW('PC&amp;PD'!$A$15),MATCH(INDIRECT(T2095),'PC&amp;PD'!$A$1:$AP$1,0)),"")</f>
        <v/>
      </c>
      <c r="Z2095" s="155"/>
      <c r="AA2095" s="13" t="str">
        <f t="shared" si="929"/>
        <v/>
      </c>
      <c r="AB2095" s="155"/>
      <c r="AC2095" s="13" t="str">
        <f t="shared" ca="1" si="934"/>
        <v>$AB</v>
      </c>
      <c r="AD2095" s="13" t="str" cm="1">
        <f t="array" aca="1" ref="AD2095" ca="1">IFERROR(IF((LEFT(INDIRECT("$F"&amp;$S2095),4))="GOTS",IF($G2095="Organic","GOTS_Organic_raw",(IF($G2095="Responsible","GOTS_Responsible",(IF($G2095="No Attribute (Conventional)","GOTS_conventional",(IF($G2095="Recycled Pre/Post-Consumer","GOTS_pre_post",(IF($G2095="In-Conversion","GOTS_in_conversion",(IF($G2095="Sustainably Sourced","Sustainably_sourced",""))))))))))),IF($G2095="Organic","Organic",(IF($G2095="Responsible","Responsible",(IF($G2095="No Attribute (Conventional)","No_Attribute_Conventional",(IF($G2095="Recycled Pre/Post-Consumer","Recycled_Pre_Post_Consumer",(IF($G2095="In-Conversion","In_Conversion",(IF($G2095="Recycled Pre-Consumer","Recycled_Pre_Consumer",(IF($G2095="Recycled Post-Consumer","Recycled_Post_Consumer",(IF($G2095="Sustainably Sourced","Sustainably_sourced","")))))))))))))))),"")</f>
        <v/>
      </c>
      <c r="AE2095" s="13" t="e" cm="1">
        <f t="array" aca="1" ref="AE2095" ca="1">IF(INDIRECT("$F"&amp;$S2095)="","",IF(LEFT(INDIRECT("$F"&amp;$S2095),3)="GRS","GRS_RCS_RM",IF((LEFT(INDIRECT("$F"&amp;$S2095),3))="RCS","GRS_RCS_RM",IF(INDIRECT("$F"&amp;$S2095)="OCS (No Label)","OCS_Conversion_RM",IF(LEFT(INDIRECT("$F"&amp;$S2095),3)="OCS","OCS_RM",IF(RIGHT(INDIRECT("$F"&amp;$S2095),10)="conversion","GOTS_RM_conversion",IF((LEFT(INDIRECT("$F"&amp;$S2095),4))="GOTS","GOTS_RM","Responsible_RM")))))))</f>
        <v>#REF!</v>
      </c>
      <c r="AF2095" s="13" t="str" cm="1">
        <f t="array" aca="1" ref="AF2095" ca="1">IF($S2095="","",INDIRECT("$Z"&amp;$S2095))</f>
        <v/>
      </c>
      <c r="AG2095" s="155"/>
      <c r="AH2095" s="13" t="str" cm="1">
        <f t="array" aca="1" ref="AH2095" ca="1">IFERROR(INDIRECT("$ag"&amp;S2095),"")</f>
        <v/>
      </c>
      <c r="AI2095" s="13" t="e" cm="1">
        <f t="array" aca="1" ref="AI2095" ca="1">INDIRECT("O"&amp;S2094)</f>
        <v>#REF!</v>
      </c>
      <c r="AJ2095" s="13" t="str">
        <f>IF($I2095="","",INDEX('Raw Material'!$A$1:$J$75,MATCH(I2095,'Raw Material'!$A$1:$A$75,0),(MATCH(G2095,'Raw Material'!$A$1:$J$1,0))))</f>
        <v/>
      </c>
      <c r="AK2095" s="13" t="str">
        <f t="shared" si="930"/>
        <v>YANLIŞRM</v>
      </c>
      <c r="AL2095" s="153" t="str">
        <f t="shared" si="931"/>
        <v/>
      </c>
    </row>
    <row r="2096" spans="1:38" ht="16.5" customHeight="1">
      <c r="A2096" s="161"/>
      <c r="B2096" s="166"/>
      <c r="C2096" s="167"/>
      <c r="D2096" s="156"/>
      <c r="E2096" s="156"/>
      <c r="F2096" s="173"/>
      <c r="G2096" s="181"/>
      <c r="H2096" s="182"/>
      <c r="I2096" s="182"/>
      <c r="J2096" s="182"/>
      <c r="K2096" s="32"/>
      <c r="L2096" s="178"/>
      <c r="M2096" s="178"/>
      <c r="N2096" s="81"/>
      <c r="O2096" s="185"/>
      <c r="P2096" s="103"/>
      <c r="Q2096" s="84" t="str">
        <f t="shared" si="932"/>
        <v/>
      </c>
      <c r="R2096" s="159"/>
      <c r="S2096" s="28" t="str" cm="1">
        <f t="array" aca="1" ref="S2096" ca="1">IF(INDIRECT("A"&amp;114+$U2096)&lt;&gt;"",114+$U2096,"")</f>
        <v/>
      </c>
      <c r="T2096" s="28" t="str">
        <f t="shared" ca="1" si="933"/>
        <v>$B</v>
      </c>
      <c r="U2096" s="29">
        <f t="shared" si="939"/>
        <v>1980</v>
      </c>
      <c r="V2096" s="29">
        <v>165.16666666667999</v>
      </c>
      <c r="W2096" s="29">
        <f t="shared" si="940"/>
        <v>165</v>
      </c>
      <c r="X2096" s="41" t="str" cm="1">
        <f t="array" aca="1" ref="X2096" ca="1">IFERROR(INDEX('PC&amp;PD'!$A$1:$AP$15,ROW('PC&amp;PD'!$A$15),MATCH(INDIRECT(T2096),'PC&amp;PD'!$A$1:$AP$1,0)),"")</f>
        <v/>
      </c>
      <c r="Z2096" s="155"/>
      <c r="AA2096" s="13" t="str">
        <f t="shared" si="929"/>
        <v/>
      </c>
      <c r="AB2096" s="155"/>
      <c r="AC2096" s="13" t="str">
        <f t="shared" ca="1" si="934"/>
        <v>$AB</v>
      </c>
      <c r="AD2096" s="13" t="str" cm="1">
        <f t="array" aca="1" ref="AD2096" ca="1">IFERROR(IF((LEFT(INDIRECT("$F"&amp;$S2096),4))="GOTS",IF($G2096="Organic","GOTS_Organic_raw",(IF($G2096="Responsible","GOTS_Responsible",(IF($G2096="No Attribute (Conventional)","GOTS_conventional",(IF($G2096="Recycled Pre/Post-Consumer","GOTS_pre_post",(IF($G2096="In-Conversion","GOTS_in_conversion",(IF($G2096="Sustainably Sourced","Sustainably_sourced",""))))))))))),IF($G2096="Organic","Organic",(IF($G2096="Responsible","Responsible",(IF($G2096="No Attribute (Conventional)","No_Attribute_Conventional",(IF($G2096="Recycled Pre/Post-Consumer","Recycled_Pre_Post_Consumer",(IF($G2096="In-Conversion","In_Conversion",(IF($G2096="Recycled Pre-Consumer","Recycled_Pre_Consumer",(IF($G2096="Recycled Post-Consumer","Recycled_Post_Consumer",(IF($G2096="Sustainably Sourced","Sustainably_sourced","")))))))))))))))),"")</f>
        <v/>
      </c>
      <c r="AE2096" s="13" t="e" cm="1">
        <f t="array" aca="1" ref="AE2096" ca="1">IF(INDIRECT("$F"&amp;$S2096)="","",IF(LEFT(INDIRECT("$F"&amp;$S2096),3)="GRS","GRS_RCS_RM",IF((LEFT(INDIRECT("$F"&amp;$S2096),3))="RCS","GRS_RCS_RM",IF(INDIRECT("$F"&amp;$S2096)="OCS (No Label)","OCS_Conversion_RM",IF(LEFT(INDIRECT("$F"&amp;$S2096),3)="OCS","OCS_RM",IF(RIGHT(INDIRECT("$F"&amp;$S2096),10)="conversion","GOTS_RM_conversion",IF((LEFT(INDIRECT("$F"&amp;$S2096),4))="GOTS","GOTS_RM","Responsible_RM")))))))</f>
        <v>#REF!</v>
      </c>
      <c r="AF2096" s="13" t="str" cm="1">
        <f t="array" aca="1" ref="AF2096" ca="1">IF($S2096="","",INDIRECT("$Z"&amp;$S2096))</f>
        <v/>
      </c>
      <c r="AG2096" s="155"/>
      <c r="AH2096" s="13" t="str" cm="1">
        <f t="array" aca="1" ref="AH2096" ca="1">IFERROR(INDIRECT("$ag"&amp;S2096),"")</f>
        <v/>
      </c>
      <c r="AI2096" s="13" t="e" cm="1">
        <f t="array" aca="1" ref="AI2096" ca="1">INDIRECT("O"&amp;S2095)</f>
        <v>#REF!</v>
      </c>
      <c r="AJ2096" s="13" t="str">
        <f>IF($I2096="","",INDEX('Raw Material'!$A$1:$J$75,MATCH(I2096,'Raw Material'!$A$1:$A$75,0),(MATCH(G2096,'Raw Material'!$A$1:$J$1,0))))</f>
        <v/>
      </c>
      <c r="AK2096" s="13" t="str">
        <f t="shared" si="930"/>
        <v>YANLIŞRM</v>
      </c>
      <c r="AL2096" s="153" t="str">
        <f t="shared" si="931"/>
        <v/>
      </c>
    </row>
    <row r="2097" spans="1:38" ht="16.5" customHeight="1">
      <c r="A2097" s="161"/>
      <c r="B2097" s="166"/>
      <c r="C2097" s="167"/>
      <c r="D2097" s="156"/>
      <c r="E2097" s="156"/>
      <c r="F2097" s="174"/>
      <c r="G2097" s="181"/>
      <c r="H2097" s="182"/>
      <c r="I2097" s="182"/>
      <c r="J2097" s="182"/>
      <c r="K2097" s="32"/>
      <c r="L2097" s="178"/>
      <c r="M2097" s="178"/>
      <c r="N2097" s="81"/>
      <c r="O2097" s="185"/>
      <c r="P2097" s="103"/>
      <c r="Q2097" s="84" t="str">
        <f t="shared" si="932"/>
        <v/>
      </c>
      <c r="R2097" s="159"/>
      <c r="S2097" s="28" t="str" cm="1">
        <f t="array" aca="1" ref="S2097" ca="1">IF(INDIRECT("A"&amp;114+$U2097)&lt;&gt;"",114+$U2097,"")</f>
        <v/>
      </c>
      <c r="T2097" s="28" t="str">
        <f t="shared" ca="1" si="933"/>
        <v>$B</v>
      </c>
      <c r="U2097" s="29">
        <f t="shared" si="939"/>
        <v>1980</v>
      </c>
      <c r="V2097" s="29">
        <v>165.25000000001299</v>
      </c>
      <c r="W2097" s="29">
        <f t="shared" si="940"/>
        <v>165</v>
      </c>
      <c r="X2097" s="41" t="str" cm="1">
        <f t="array" aca="1" ref="X2097" ca="1">IFERROR(INDEX('PC&amp;PD'!$A$1:$AP$15,ROW('PC&amp;PD'!$A$15),MATCH(INDIRECT(T2097),'PC&amp;PD'!$A$1:$AP$1,0)),"")</f>
        <v/>
      </c>
      <c r="Z2097" s="155"/>
      <c r="AA2097" s="13" t="str">
        <f t="shared" si="929"/>
        <v/>
      </c>
      <c r="AB2097" s="155"/>
      <c r="AC2097" s="13" t="str">
        <f t="shared" ca="1" si="934"/>
        <v>$AB</v>
      </c>
      <c r="AD2097" s="13" t="str" cm="1">
        <f t="array" aca="1" ref="AD2097" ca="1">IFERROR(IF((LEFT(INDIRECT("$F"&amp;$S2097),4))="GOTS",IF($G2097="Organic","GOTS_Organic_raw",(IF($G2097="Responsible","GOTS_Responsible",(IF($G2097="No Attribute (Conventional)","GOTS_conventional",(IF($G2097="Recycled Pre/Post-Consumer","GOTS_pre_post",(IF($G2097="In-Conversion","GOTS_in_conversion",(IF($G2097="Sustainably Sourced","Sustainably_sourced",""))))))))))),IF($G2097="Organic","Organic",(IF($G2097="Responsible","Responsible",(IF($G2097="No Attribute (Conventional)","No_Attribute_Conventional",(IF($G2097="Recycled Pre/Post-Consumer","Recycled_Pre_Post_Consumer",(IF($G2097="In-Conversion","In_Conversion",(IF($G2097="Recycled Pre-Consumer","Recycled_Pre_Consumer",(IF($G2097="Recycled Post-Consumer","Recycled_Post_Consumer",(IF($G2097="Sustainably Sourced","Sustainably_sourced","")))))))))))))))),"")</f>
        <v/>
      </c>
      <c r="AE2097" s="13" t="e" cm="1">
        <f t="array" aca="1" ref="AE2097" ca="1">IF(INDIRECT("$F"&amp;$S2097)="","",IF(LEFT(INDIRECT("$F"&amp;$S2097),3)="GRS","GRS_RCS_RM",IF((LEFT(INDIRECT("$F"&amp;$S2097),3))="RCS","GRS_RCS_RM",IF(INDIRECT("$F"&amp;$S2097)="OCS (No Label)","OCS_Conversion_RM",IF(LEFT(INDIRECT("$F"&amp;$S2097),3)="OCS","OCS_RM",IF(RIGHT(INDIRECT("$F"&amp;$S2097),10)="conversion","GOTS_RM_conversion",IF((LEFT(INDIRECT("$F"&amp;$S2097),4))="GOTS","GOTS_RM","Responsible_RM")))))))</f>
        <v>#REF!</v>
      </c>
      <c r="AF2097" s="13" t="str" cm="1">
        <f t="array" aca="1" ref="AF2097" ca="1">IF($S2097="","",INDIRECT("$Z"&amp;$S2097))</f>
        <v/>
      </c>
      <c r="AG2097" s="155"/>
      <c r="AH2097" s="13" t="str" cm="1">
        <f t="array" aca="1" ref="AH2097" ca="1">IFERROR(INDIRECT("$ag"&amp;S2097),"")</f>
        <v/>
      </c>
      <c r="AI2097" s="13" t="e" cm="1">
        <f t="array" aca="1" ref="AI2097" ca="1">INDIRECT("O"&amp;S2096)</f>
        <v>#REF!</v>
      </c>
      <c r="AJ2097" s="13" t="str">
        <f>IF($I2097="","",INDEX('Raw Material'!$A$1:$J$75,MATCH(I2097,'Raw Material'!$A$1:$A$75,0),(MATCH(G2097,'Raw Material'!$A$1:$J$1,0))))</f>
        <v/>
      </c>
      <c r="AK2097" s="13" t="str">
        <f t="shared" si="930"/>
        <v>YANLIŞRM</v>
      </c>
      <c r="AL2097" s="153" t="str">
        <f t="shared" si="931"/>
        <v/>
      </c>
    </row>
    <row r="2098" spans="1:38" ht="16.5" customHeight="1">
      <c r="A2098" s="161"/>
      <c r="B2098" s="166"/>
      <c r="C2098" s="167"/>
      <c r="D2098" s="156"/>
      <c r="E2098" s="156"/>
      <c r="F2098" s="174"/>
      <c r="G2098" s="181"/>
      <c r="H2098" s="182"/>
      <c r="I2098" s="182"/>
      <c r="J2098" s="182"/>
      <c r="K2098" s="32"/>
      <c r="L2098" s="178"/>
      <c r="M2098" s="178"/>
      <c r="N2098" s="81"/>
      <c r="O2098" s="185"/>
      <c r="P2098" s="103"/>
      <c r="Q2098" s="84" t="str">
        <f t="shared" si="932"/>
        <v/>
      </c>
      <c r="R2098" s="159"/>
      <c r="S2098" s="28" t="str" cm="1">
        <f t="array" aca="1" ref="S2098" ca="1">IF(INDIRECT("A"&amp;114+$U2098)&lt;&gt;"",114+$U2098,"")</f>
        <v/>
      </c>
      <c r="T2098" s="28" t="str">
        <f t="shared" ca="1" si="933"/>
        <v>$B</v>
      </c>
      <c r="U2098" s="29">
        <f t="shared" si="939"/>
        <v>1980</v>
      </c>
      <c r="V2098" s="29">
        <v>165.33333333334599</v>
      </c>
      <c r="W2098" s="29">
        <f t="shared" si="940"/>
        <v>165</v>
      </c>
      <c r="X2098" s="41" t="str" cm="1">
        <f t="array" aca="1" ref="X2098" ca="1">IFERROR(INDEX('PC&amp;PD'!$A$1:$AP$15,ROW('PC&amp;PD'!$A$15),MATCH(INDIRECT(T2098),'PC&amp;PD'!$A$1:$AP$1,0)),"")</f>
        <v/>
      </c>
      <c r="Z2098" s="155"/>
      <c r="AA2098" s="13" t="str">
        <f t="shared" si="929"/>
        <v/>
      </c>
      <c r="AB2098" s="155"/>
      <c r="AC2098" s="13" t="str">
        <f t="shared" ca="1" si="934"/>
        <v>$AB</v>
      </c>
      <c r="AD2098" s="13" t="str" cm="1">
        <f t="array" aca="1" ref="AD2098" ca="1">IFERROR(IF((LEFT(INDIRECT("$F"&amp;$S2098),4))="GOTS",IF($G2098="Organic","GOTS_Organic_raw",(IF($G2098="Responsible","GOTS_Responsible",(IF($G2098="No Attribute (Conventional)","GOTS_conventional",(IF($G2098="Recycled Pre/Post-Consumer","GOTS_pre_post",(IF($G2098="In-Conversion","GOTS_in_conversion",(IF($G2098="Sustainably Sourced","Sustainably_sourced",""))))))))))),IF($G2098="Organic","Organic",(IF($G2098="Responsible","Responsible",(IF($G2098="No Attribute (Conventional)","No_Attribute_Conventional",(IF($G2098="Recycled Pre/Post-Consumer","Recycled_Pre_Post_Consumer",(IF($G2098="In-Conversion","In_Conversion",(IF($G2098="Recycled Pre-Consumer","Recycled_Pre_Consumer",(IF($G2098="Recycled Post-Consumer","Recycled_Post_Consumer",(IF($G2098="Sustainably Sourced","Sustainably_sourced","")))))))))))))))),"")</f>
        <v/>
      </c>
      <c r="AE2098" s="13" t="e" cm="1">
        <f t="array" aca="1" ref="AE2098" ca="1">IF(INDIRECT("$F"&amp;$S2098)="","",IF(LEFT(INDIRECT("$F"&amp;$S2098),3)="GRS","GRS_RCS_RM",IF((LEFT(INDIRECT("$F"&amp;$S2098),3))="RCS","GRS_RCS_RM",IF(INDIRECT("$F"&amp;$S2098)="OCS (No Label)","OCS_Conversion_RM",IF(LEFT(INDIRECT("$F"&amp;$S2098),3)="OCS","OCS_RM",IF(RIGHT(INDIRECT("$F"&amp;$S2098),10)="conversion","GOTS_RM_conversion",IF((LEFT(INDIRECT("$F"&amp;$S2098),4))="GOTS","GOTS_RM","Responsible_RM")))))))</f>
        <v>#REF!</v>
      </c>
      <c r="AF2098" s="13" t="str" cm="1">
        <f t="array" aca="1" ref="AF2098" ca="1">IF($S2098="","",INDIRECT("$Z"&amp;$S2098))</f>
        <v/>
      </c>
      <c r="AG2098" s="155"/>
      <c r="AH2098" s="13" t="str" cm="1">
        <f t="array" aca="1" ref="AH2098" ca="1">IFERROR(INDIRECT("$ag"&amp;S2098),"")</f>
        <v/>
      </c>
      <c r="AI2098" s="13" t="e" cm="1">
        <f t="array" aca="1" ref="AI2098" ca="1">INDIRECT("O"&amp;S2097)</f>
        <v>#REF!</v>
      </c>
      <c r="AJ2098" s="13" t="str">
        <f>IF($I2098="","",INDEX('Raw Material'!$A$1:$J$75,MATCH(I2098,'Raw Material'!$A$1:$A$75,0),(MATCH(G2098,'Raw Material'!$A$1:$J$1,0))))</f>
        <v/>
      </c>
      <c r="AK2098" s="13" t="str">
        <f t="shared" si="930"/>
        <v>YANLIŞRM</v>
      </c>
      <c r="AL2098" s="153" t="str">
        <f t="shared" si="931"/>
        <v/>
      </c>
    </row>
    <row r="2099" spans="1:38" ht="16.5" customHeight="1">
      <c r="A2099" s="161"/>
      <c r="B2099" s="166"/>
      <c r="C2099" s="167"/>
      <c r="D2099" s="156"/>
      <c r="E2099" s="156"/>
      <c r="F2099" s="174"/>
      <c r="G2099" s="181"/>
      <c r="H2099" s="182"/>
      <c r="I2099" s="182"/>
      <c r="J2099" s="182"/>
      <c r="K2099" s="32"/>
      <c r="L2099" s="178"/>
      <c r="M2099" s="178"/>
      <c r="N2099" s="81"/>
      <c r="O2099" s="185"/>
      <c r="P2099" s="103"/>
      <c r="Q2099" s="84" t="str">
        <f t="shared" si="932"/>
        <v/>
      </c>
      <c r="R2099" s="159"/>
      <c r="S2099" s="28" t="str" cm="1">
        <f t="array" aca="1" ref="S2099" ca="1">IF(INDIRECT("A"&amp;114+$U2099)&lt;&gt;"",114+$U2099,"")</f>
        <v/>
      </c>
      <c r="T2099" s="28" t="str">
        <f t="shared" ca="1" si="933"/>
        <v>$B</v>
      </c>
      <c r="U2099" s="29">
        <f t="shared" si="939"/>
        <v>1980</v>
      </c>
      <c r="V2099" s="29">
        <v>165.41666666667999</v>
      </c>
      <c r="W2099" s="29">
        <f t="shared" si="940"/>
        <v>165</v>
      </c>
      <c r="X2099" s="41" t="str" cm="1">
        <f t="array" aca="1" ref="X2099" ca="1">IFERROR(INDEX('PC&amp;PD'!$A$1:$AP$15,ROW('PC&amp;PD'!$A$15),MATCH(INDIRECT(T2099),'PC&amp;PD'!$A$1:$AP$1,0)),"")</f>
        <v/>
      </c>
      <c r="Z2099" s="155"/>
      <c r="AA2099" s="13" t="str">
        <f t="shared" ref="AA2099:AA2162" si="958">IFERROR(IF(G2099="","",IF(G2099="No Attribute (Conventional)","",G2099)),"")</f>
        <v/>
      </c>
      <c r="AB2099" s="155"/>
      <c r="AC2099" s="13" t="str">
        <f t="shared" ca="1" si="934"/>
        <v>$AB</v>
      </c>
      <c r="AD2099" s="13" t="str" cm="1">
        <f t="array" aca="1" ref="AD2099" ca="1">IFERROR(IF((LEFT(INDIRECT("$F"&amp;$S2099),4))="GOTS",IF($G2099="Organic","GOTS_Organic_raw",(IF($G2099="Responsible","GOTS_Responsible",(IF($G2099="No Attribute (Conventional)","GOTS_conventional",(IF($G2099="Recycled Pre/Post-Consumer","GOTS_pre_post",(IF($G2099="In-Conversion","GOTS_in_conversion",(IF($G2099="Sustainably Sourced","Sustainably_sourced",""))))))))))),IF($G2099="Organic","Organic",(IF($G2099="Responsible","Responsible",(IF($G2099="No Attribute (Conventional)","No_Attribute_Conventional",(IF($G2099="Recycled Pre/Post-Consumer","Recycled_Pre_Post_Consumer",(IF($G2099="In-Conversion","In_Conversion",(IF($G2099="Recycled Pre-Consumer","Recycled_Pre_Consumer",(IF($G2099="Recycled Post-Consumer","Recycled_Post_Consumer",(IF($G2099="Sustainably Sourced","Sustainably_sourced","")))))))))))))))),"")</f>
        <v/>
      </c>
      <c r="AE2099" s="13" t="e" cm="1">
        <f t="array" aca="1" ref="AE2099" ca="1">IF(INDIRECT("$F"&amp;$S2099)="","",IF(LEFT(INDIRECT("$F"&amp;$S2099),3)="GRS","GRS_RCS_RM",IF((LEFT(INDIRECT("$F"&amp;$S2099),3))="RCS","GRS_RCS_RM",IF(INDIRECT("$F"&amp;$S2099)="OCS (No Label)","OCS_Conversion_RM",IF(LEFT(INDIRECT("$F"&amp;$S2099),3)="OCS","OCS_RM",IF(RIGHT(INDIRECT("$F"&amp;$S2099),10)="conversion","GOTS_RM_conversion",IF((LEFT(INDIRECT("$F"&amp;$S2099),4))="GOTS","GOTS_RM","Responsible_RM")))))))</f>
        <v>#REF!</v>
      </c>
      <c r="AF2099" s="13" t="str" cm="1">
        <f t="array" aca="1" ref="AF2099" ca="1">IF($S2099="","",INDIRECT("$Z"&amp;$S2099))</f>
        <v/>
      </c>
      <c r="AG2099" s="155"/>
      <c r="AH2099" s="13" t="str" cm="1">
        <f t="array" aca="1" ref="AH2099" ca="1">IFERROR(INDIRECT("$ag"&amp;S2099),"")</f>
        <v/>
      </c>
      <c r="AI2099" s="13" t="e" cm="1">
        <f t="array" aca="1" ref="AI2099" ca="1">INDIRECT("O"&amp;S2098)</f>
        <v>#REF!</v>
      </c>
      <c r="AJ2099" s="13" t="str">
        <f>IF($I2099="","",INDEX('Raw Material'!$A$1:$J$75,MATCH(I2099,'Raw Material'!$A$1:$A$75,0),(MATCH(G2099,'Raw Material'!$A$1:$J$1,0))))</f>
        <v/>
      </c>
      <c r="AK2099" s="13" t="str">
        <f t="shared" ref="AK2099:AK2162" si="959">$U$17&amp;"RM"</f>
        <v>YANLIŞRM</v>
      </c>
      <c r="AL2099" s="153" t="str">
        <f t="shared" ref="AL2099:AL2162" si="960">IF($G2099="Organic","Organic",IF($G2099="No Attribute (Conventional)","No_Attribute_Conventional",IF($G2099="Recycled pre-consumer","Recycled_pre_consumer",IF($G2099="Recycled post-consumer","Recycled_post_consumer",IF($G2099="Responsible","Responsible",IF($G2099="Sustainably sourced","Sustainable_sourced",IF($G2099="ın-conversion","In_conversion","")))))))</f>
        <v/>
      </c>
    </row>
    <row r="2100" spans="1:38" ht="16.5" customHeight="1">
      <c r="A2100" s="162"/>
      <c r="B2100" s="168"/>
      <c r="C2100" s="169"/>
      <c r="D2100" s="156"/>
      <c r="E2100" s="156"/>
      <c r="F2100" s="175"/>
      <c r="G2100" s="181"/>
      <c r="H2100" s="182"/>
      <c r="I2100" s="182"/>
      <c r="J2100" s="182"/>
      <c r="K2100" s="32"/>
      <c r="L2100" s="179"/>
      <c r="M2100" s="179"/>
      <c r="N2100" s="81"/>
      <c r="O2100" s="185"/>
      <c r="P2100" s="103"/>
      <c r="Q2100" s="84" t="str">
        <f t="shared" si="932"/>
        <v/>
      </c>
      <c r="R2100" s="159"/>
      <c r="S2100" s="28" t="str" cm="1">
        <f t="array" aca="1" ref="S2100" ca="1">IF(INDIRECT("A"&amp;114+$U2100)&lt;&gt;"",114+$U2100,"")</f>
        <v/>
      </c>
      <c r="T2100" s="28" t="str">
        <f t="shared" ca="1" si="933"/>
        <v>$B</v>
      </c>
      <c r="U2100" s="29">
        <f t="shared" si="939"/>
        <v>1980</v>
      </c>
      <c r="V2100" s="29">
        <v>165.50000000001299</v>
      </c>
      <c r="W2100" s="29">
        <f t="shared" si="940"/>
        <v>165</v>
      </c>
      <c r="X2100" s="41" t="str" cm="1">
        <f t="array" aca="1" ref="X2100" ca="1">IFERROR(INDEX('PC&amp;PD'!$A$1:$AP$15,ROW('PC&amp;PD'!$A$15),MATCH(INDIRECT(T2100),'PC&amp;PD'!$A$1:$AP$1,0)),"")</f>
        <v/>
      </c>
      <c r="Z2100" s="155"/>
      <c r="AA2100" s="13" t="str">
        <f t="shared" si="958"/>
        <v/>
      </c>
      <c r="AB2100" s="155"/>
      <c r="AC2100" s="13" t="str">
        <f t="shared" ca="1" si="934"/>
        <v>$AB</v>
      </c>
      <c r="AD2100" s="13" t="str" cm="1">
        <f t="array" aca="1" ref="AD2100" ca="1">IFERROR(IF((LEFT(INDIRECT("$F"&amp;$S2100),4))="GOTS",IF($G2100="Organic","GOTS_Organic_raw",(IF($G2100="Responsible","GOTS_Responsible",(IF($G2100="No Attribute (Conventional)","GOTS_conventional",(IF($G2100="Recycled Pre/Post-Consumer","GOTS_pre_post",(IF($G2100="In-Conversion","GOTS_in_conversion",(IF($G2100="Sustainably Sourced","Sustainably_sourced",""))))))))))),IF($G2100="Organic","Organic",(IF($G2100="Responsible","Responsible",(IF($G2100="No Attribute (Conventional)","No_Attribute_Conventional",(IF($G2100="Recycled Pre/Post-Consumer","Recycled_Pre_Post_Consumer",(IF($G2100="In-Conversion","In_Conversion",(IF($G2100="Recycled Pre-Consumer","Recycled_Pre_Consumer",(IF($G2100="Recycled Post-Consumer","Recycled_Post_Consumer",(IF($G2100="Sustainably Sourced","Sustainably_sourced","")))))))))))))))),"")</f>
        <v/>
      </c>
      <c r="AE2100" s="13" t="e" cm="1">
        <f t="array" aca="1" ref="AE2100" ca="1">IF(INDIRECT("$F"&amp;$S2100)="","",IF(LEFT(INDIRECT("$F"&amp;$S2100),3)="GRS","GRS_RCS_RM",IF((LEFT(INDIRECT("$F"&amp;$S2100),3))="RCS","GRS_RCS_RM",IF(INDIRECT("$F"&amp;$S2100)="OCS (No Label)","OCS_Conversion_RM",IF(LEFT(INDIRECT("$F"&amp;$S2100),3)="OCS","OCS_RM",IF(RIGHT(INDIRECT("$F"&amp;$S2100),10)="conversion","GOTS_RM_conversion",IF((LEFT(INDIRECT("$F"&amp;$S2100),4))="GOTS","GOTS_RM","Responsible_RM")))))))</f>
        <v>#REF!</v>
      </c>
      <c r="AF2100" s="13" t="str" cm="1">
        <f t="array" aca="1" ref="AF2100" ca="1">IF($S2100="","",INDIRECT("$Z"&amp;$S2100))</f>
        <v/>
      </c>
      <c r="AG2100" s="155"/>
      <c r="AH2100" s="13" t="str" cm="1">
        <f t="array" aca="1" ref="AH2100" ca="1">IFERROR(INDIRECT("$ag"&amp;S2100),"")</f>
        <v/>
      </c>
      <c r="AI2100" s="13" t="e" cm="1">
        <f t="array" aca="1" ref="AI2100" ca="1">INDIRECT("O"&amp;S2099)</f>
        <v>#REF!</v>
      </c>
      <c r="AJ2100" s="13" t="str">
        <f>IF($I2100="","",INDEX('Raw Material'!$A$1:$J$75,MATCH(I2100,'Raw Material'!$A$1:$A$75,0),(MATCH(G2100,'Raw Material'!$A$1:$J$1,0))))</f>
        <v/>
      </c>
      <c r="AK2100" s="13" t="str">
        <f t="shared" si="959"/>
        <v>YANLIŞRM</v>
      </c>
      <c r="AL2100" s="153" t="str">
        <f t="shared" si="960"/>
        <v/>
      </c>
    </row>
    <row r="2101" spans="1:38" ht="16.5" customHeight="1">
      <c r="A2101" s="162"/>
      <c r="B2101" s="168"/>
      <c r="C2101" s="169"/>
      <c r="D2101" s="156"/>
      <c r="E2101" s="156"/>
      <c r="F2101" s="175"/>
      <c r="G2101" s="181"/>
      <c r="H2101" s="182"/>
      <c r="I2101" s="182"/>
      <c r="J2101" s="182"/>
      <c r="K2101" s="32"/>
      <c r="L2101" s="179"/>
      <c r="M2101" s="179"/>
      <c r="N2101" s="81"/>
      <c r="O2101" s="185"/>
      <c r="P2101" s="103"/>
      <c r="Q2101" s="84" t="str">
        <f t="shared" ref="Q2101:Q2164" si="961">IF(OR($G2101="",$I2101="",$K2101="",$AJ2101="–"),"",CONCATENATE($K2101," ",$AA2101," ",$I2101," (",$AJ2101,") + "))</f>
        <v/>
      </c>
      <c r="R2101" s="159"/>
      <c r="S2101" s="28" t="str" cm="1">
        <f t="array" aca="1" ref="S2101" ca="1">IF(INDIRECT("A"&amp;114+$U2101)&lt;&gt;"",114+$U2101,"")</f>
        <v/>
      </c>
      <c r="T2101" s="28" t="str">
        <f t="shared" ref="T2101:T2164" ca="1" si="962">"$B"&amp;S2101</f>
        <v>$B</v>
      </c>
      <c r="U2101" s="29">
        <f t="shared" si="939"/>
        <v>1980</v>
      </c>
      <c r="V2101" s="29">
        <v>165.58333333334599</v>
      </c>
      <c r="W2101" s="29">
        <f t="shared" si="940"/>
        <v>165</v>
      </c>
      <c r="X2101" s="41" t="str" cm="1">
        <f t="array" aca="1" ref="X2101" ca="1">IFERROR(INDEX('PC&amp;PD'!$A$1:$AP$15,ROW('PC&amp;PD'!$A$15),MATCH(INDIRECT(T2101),'PC&amp;PD'!$A$1:$AP$1,0)),"")</f>
        <v/>
      </c>
      <c r="Z2101" s="155"/>
      <c r="AA2101" s="13" t="str">
        <f t="shared" si="958"/>
        <v/>
      </c>
      <c r="AB2101" s="155"/>
      <c r="AC2101" s="13" t="str">
        <f t="shared" ref="AC2101:AC2164" ca="1" si="963">"$AB"&amp;S2101</f>
        <v>$AB</v>
      </c>
      <c r="AD2101" s="13" t="str" cm="1">
        <f t="array" aca="1" ref="AD2101" ca="1">IFERROR(IF((LEFT(INDIRECT("$F"&amp;$S2101),4))="GOTS",IF($G2101="Organic","GOTS_Organic_raw",(IF($G2101="Responsible","GOTS_Responsible",(IF($G2101="No Attribute (Conventional)","GOTS_conventional",(IF($G2101="Recycled Pre/Post-Consumer","GOTS_pre_post",(IF($G2101="In-Conversion","GOTS_in_conversion",(IF($G2101="Sustainably Sourced","Sustainably_sourced",""))))))))))),IF($G2101="Organic","Organic",(IF($G2101="Responsible","Responsible",(IF($G2101="No Attribute (Conventional)","No_Attribute_Conventional",(IF($G2101="Recycled Pre/Post-Consumer","Recycled_Pre_Post_Consumer",(IF($G2101="In-Conversion","In_Conversion",(IF($G2101="Recycled Pre-Consumer","Recycled_Pre_Consumer",(IF($G2101="Recycled Post-Consumer","Recycled_Post_Consumer",(IF($G2101="Sustainably Sourced","Sustainably_sourced","")))))))))))))))),"")</f>
        <v/>
      </c>
      <c r="AE2101" s="13" t="e" cm="1">
        <f t="array" aca="1" ref="AE2101" ca="1">IF(INDIRECT("$F"&amp;$S2101)="","",IF(LEFT(INDIRECT("$F"&amp;$S2101),3)="GRS","GRS_RCS_RM",IF((LEFT(INDIRECT("$F"&amp;$S2101),3))="RCS","GRS_RCS_RM",IF(INDIRECT("$F"&amp;$S2101)="OCS (No Label)","OCS_Conversion_RM",IF(LEFT(INDIRECT("$F"&amp;$S2101),3)="OCS","OCS_RM",IF(RIGHT(INDIRECT("$F"&amp;$S2101),10)="conversion","GOTS_RM_conversion",IF((LEFT(INDIRECT("$F"&amp;$S2101),4))="GOTS","GOTS_RM","Responsible_RM")))))))</f>
        <v>#REF!</v>
      </c>
      <c r="AF2101" s="13" t="str" cm="1">
        <f t="array" aca="1" ref="AF2101" ca="1">IF($S2101="","",INDIRECT("$Z"&amp;$S2101))</f>
        <v/>
      </c>
      <c r="AG2101" s="155"/>
      <c r="AH2101" s="13" t="str" cm="1">
        <f t="array" aca="1" ref="AH2101" ca="1">IFERROR(INDIRECT("$ag"&amp;S2101),"")</f>
        <v/>
      </c>
      <c r="AI2101" s="13" t="e" cm="1">
        <f t="array" aca="1" ref="AI2101" ca="1">INDIRECT("O"&amp;S2100)</f>
        <v>#REF!</v>
      </c>
      <c r="AJ2101" s="13" t="str">
        <f>IF($I2101="","",INDEX('Raw Material'!$A$1:$J$75,MATCH(I2101,'Raw Material'!$A$1:$A$75,0),(MATCH(G2101,'Raw Material'!$A$1:$J$1,0))))</f>
        <v/>
      </c>
      <c r="AK2101" s="13" t="str">
        <f t="shared" si="959"/>
        <v>YANLIŞRM</v>
      </c>
      <c r="AL2101" s="153" t="str">
        <f t="shared" si="960"/>
        <v/>
      </c>
    </row>
    <row r="2102" spans="1:38" ht="16.5" customHeight="1">
      <c r="A2102" s="162"/>
      <c r="B2102" s="168"/>
      <c r="C2102" s="169"/>
      <c r="D2102" s="156"/>
      <c r="E2102" s="156"/>
      <c r="F2102" s="175"/>
      <c r="G2102" s="181"/>
      <c r="H2102" s="182"/>
      <c r="I2102" s="182"/>
      <c r="J2102" s="182"/>
      <c r="K2102" s="32"/>
      <c r="L2102" s="179"/>
      <c r="M2102" s="179"/>
      <c r="N2102" s="81"/>
      <c r="O2102" s="185"/>
      <c r="P2102" s="103"/>
      <c r="Q2102" s="84" t="str">
        <f t="shared" si="961"/>
        <v/>
      </c>
      <c r="R2102" s="159"/>
      <c r="S2102" s="28" t="str" cm="1">
        <f t="array" aca="1" ref="S2102" ca="1">IF(INDIRECT("A"&amp;114+$U2102)&lt;&gt;"",114+$U2102,"")</f>
        <v/>
      </c>
      <c r="T2102" s="28" t="str">
        <f t="shared" ca="1" si="962"/>
        <v>$B</v>
      </c>
      <c r="U2102" s="29">
        <f t="shared" si="939"/>
        <v>1980</v>
      </c>
      <c r="V2102" s="29">
        <v>165.66666666667999</v>
      </c>
      <c r="W2102" s="29">
        <f t="shared" si="940"/>
        <v>165</v>
      </c>
      <c r="X2102" s="41" t="str" cm="1">
        <f t="array" aca="1" ref="X2102" ca="1">IFERROR(INDEX('PC&amp;PD'!$A$1:$AP$15,ROW('PC&amp;PD'!$A$15),MATCH(INDIRECT(T2102),'PC&amp;PD'!$A$1:$AP$1,0)),"")</f>
        <v/>
      </c>
      <c r="Z2102" s="155"/>
      <c r="AA2102" s="13" t="str">
        <f t="shared" si="958"/>
        <v/>
      </c>
      <c r="AB2102" s="155"/>
      <c r="AC2102" s="13" t="str">
        <f t="shared" ca="1" si="963"/>
        <v>$AB</v>
      </c>
      <c r="AD2102" s="13" t="str" cm="1">
        <f t="array" aca="1" ref="AD2102" ca="1">IFERROR(IF((LEFT(INDIRECT("$F"&amp;$S2102),4))="GOTS",IF($G2102="Organic","GOTS_Organic_raw",(IF($G2102="Responsible","GOTS_Responsible",(IF($G2102="No Attribute (Conventional)","GOTS_conventional",(IF($G2102="Recycled Pre/Post-Consumer","GOTS_pre_post",(IF($G2102="In-Conversion","GOTS_in_conversion",(IF($G2102="Sustainably Sourced","Sustainably_sourced",""))))))))))),IF($G2102="Organic","Organic",(IF($G2102="Responsible","Responsible",(IF($G2102="No Attribute (Conventional)","No_Attribute_Conventional",(IF($G2102="Recycled Pre/Post-Consumer","Recycled_Pre_Post_Consumer",(IF($G2102="In-Conversion","In_Conversion",(IF($G2102="Recycled Pre-Consumer","Recycled_Pre_Consumer",(IF($G2102="Recycled Post-Consumer","Recycled_Post_Consumer",(IF($G2102="Sustainably Sourced","Sustainably_sourced","")))))))))))))))),"")</f>
        <v/>
      </c>
      <c r="AE2102" s="13" t="e" cm="1">
        <f t="array" aca="1" ref="AE2102" ca="1">IF(INDIRECT("$F"&amp;$S2102)="","",IF(LEFT(INDIRECT("$F"&amp;$S2102),3)="GRS","GRS_RCS_RM",IF((LEFT(INDIRECT("$F"&amp;$S2102),3))="RCS","GRS_RCS_RM",IF(INDIRECT("$F"&amp;$S2102)="OCS (No Label)","OCS_Conversion_RM",IF(LEFT(INDIRECT("$F"&amp;$S2102),3)="OCS","OCS_RM",IF(RIGHT(INDIRECT("$F"&amp;$S2102),10)="conversion","GOTS_RM_conversion",IF((LEFT(INDIRECT("$F"&amp;$S2102),4))="GOTS","GOTS_RM","Responsible_RM")))))))</f>
        <v>#REF!</v>
      </c>
      <c r="AF2102" s="13" t="str" cm="1">
        <f t="array" aca="1" ref="AF2102" ca="1">IF($S2102="","",INDIRECT("$Z"&amp;$S2102))</f>
        <v/>
      </c>
      <c r="AG2102" s="155"/>
      <c r="AH2102" s="13" t="str" cm="1">
        <f t="array" aca="1" ref="AH2102" ca="1">IFERROR(INDIRECT("$ag"&amp;S2102),"")</f>
        <v/>
      </c>
      <c r="AI2102" s="13" t="e" cm="1">
        <f t="array" aca="1" ref="AI2102" ca="1">INDIRECT("O"&amp;S2101)</f>
        <v>#REF!</v>
      </c>
      <c r="AJ2102" s="13" t="str">
        <f>IF($I2102="","",INDEX('Raw Material'!$A$1:$J$75,MATCH(I2102,'Raw Material'!$A$1:$A$75,0),(MATCH(G2102,'Raw Material'!$A$1:$J$1,0))))</f>
        <v/>
      </c>
      <c r="AK2102" s="13" t="str">
        <f t="shared" si="959"/>
        <v>YANLIŞRM</v>
      </c>
      <c r="AL2102" s="153" t="str">
        <f t="shared" si="960"/>
        <v/>
      </c>
    </row>
    <row r="2103" spans="1:38" ht="16.5" customHeight="1">
      <c r="A2103" s="162"/>
      <c r="B2103" s="168"/>
      <c r="C2103" s="169"/>
      <c r="D2103" s="156"/>
      <c r="E2103" s="156"/>
      <c r="F2103" s="175"/>
      <c r="G2103" s="181"/>
      <c r="H2103" s="182"/>
      <c r="I2103" s="182"/>
      <c r="J2103" s="182"/>
      <c r="K2103" s="32"/>
      <c r="L2103" s="179"/>
      <c r="M2103" s="179"/>
      <c r="N2103" s="81"/>
      <c r="O2103" s="185"/>
      <c r="P2103" s="103"/>
      <c r="Q2103" s="84" t="str">
        <f t="shared" si="961"/>
        <v/>
      </c>
      <c r="R2103" s="159"/>
      <c r="S2103" s="28" t="str" cm="1">
        <f t="array" aca="1" ref="S2103" ca="1">IF(INDIRECT("A"&amp;114+$U2103)&lt;&gt;"",114+$U2103,"")</f>
        <v/>
      </c>
      <c r="T2103" s="28" t="str">
        <f t="shared" ca="1" si="962"/>
        <v>$B</v>
      </c>
      <c r="U2103" s="29">
        <f t="shared" si="939"/>
        <v>1980</v>
      </c>
      <c r="V2103" s="29">
        <v>165.75000000001299</v>
      </c>
      <c r="W2103" s="29">
        <f t="shared" si="940"/>
        <v>165</v>
      </c>
      <c r="X2103" s="41" t="str" cm="1">
        <f t="array" aca="1" ref="X2103" ca="1">IFERROR(INDEX('PC&amp;PD'!$A$1:$AP$15,ROW('PC&amp;PD'!$A$15),MATCH(INDIRECT(T2103),'PC&amp;PD'!$A$1:$AP$1,0)),"")</f>
        <v/>
      </c>
      <c r="Z2103" s="155"/>
      <c r="AA2103" s="13" t="str">
        <f t="shared" si="958"/>
        <v/>
      </c>
      <c r="AB2103" s="155"/>
      <c r="AC2103" s="13" t="str">
        <f t="shared" ca="1" si="963"/>
        <v>$AB</v>
      </c>
      <c r="AD2103" s="13" t="str" cm="1">
        <f t="array" aca="1" ref="AD2103" ca="1">IFERROR(IF((LEFT(INDIRECT("$F"&amp;$S2103),4))="GOTS",IF($G2103="Organic","GOTS_Organic_raw",(IF($G2103="Responsible","GOTS_Responsible",(IF($G2103="No Attribute (Conventional)","GOTS_conventional",(IF($G2103="Recycled Pre/Post-Consumer","GOTS_pre_post",(IF($G2103="In-Conversion","GOTS_in_conversion",(IF($G2103="Sustainably Sourced","Sustainably_sourced",""))))))))))),IF($G2103="Organic","Organic",(IF($G2103="Responsible","Responsible",(IF($G2103="No Attribute (Conventional)","No_Attribute_Conventional",(IF($G2103="Recycled Pre/Post-Consumer","Recycled_Pre_Post_Consumer",(IF($G2103="In-Conversion","In_Conversion",(IF($G2103="Recycled Pre-Consumer","Recycled_Pre_Consumer",(IF($G2103="Recycled Post-Consumer","Recycled_Post_Consumer",(IF($G2103="Sustainably Sourced","Sustainably_sourced","")))))))))))))))),"")</f>
        <v/>
      </c>
      <c r="AE2103" s="13" t="e" cm="1">
        <f t="array" aca="1" ref="AE2103" ca="1">IF(INDIRECT("$F"&amp;$S2103)="","",IF(LEFT(INDIRECT("$F"&amp;$S2103),3)="GRS","GRS_RCS_RM",IF((LEFT(INDIRECT("$F"&amp;$S2103),3))="RCS","GRS_RCS_RM",IF(INDIRECT("$F"&amp;$S2103)="OCS (No Label)","OCS_Conversion_RM",IF(LEFT(INDIRECT("$F"&amp;$S2103),3)="OCS","OCS_RM",IF(RIGHT(INDIRECT("$F"&amp;$S2103),10)="conversion","GOTS_RM_conversion",IF((LEFT(INDIRECT("$F"&amp;$S2103),4))="GOTS","GOTS_RM","Responsible_RM")))))))</f>
        <v>#REF!</v>
      </c>
      <c r="AF2103" s="13" t="str" cm="1">
        <f t="array" aca="1" ref="AF2103" ca="1">IF($S2103="","",INDIRECT("$Z"&amp;$S2103))</f>
        <v/>
      </c>
      <c r="AG2103" s="155"/>
      <c r="AH2103" s="13" t="str" cm="1">
        <f t="array" aca="1" ref="AH2103" ca="1">IFERROR(INDIRECT("$ag"&amp;S2103),"")</f>
        <v/>
      </c>
      <c r="AI2103" s="13" t="e" cm="1">
        <f t="array" aca="1" ref="AI2103" ca="1">INDIRECT("O"&amp;S2102)</f>
        <v>#REF!</v>
      </c>
      <c r="AJ2103" s="13" t="str">
        <f>IF($I2103="","",INDEX('Raw Material'!$A$1:$J$75,MATCH(I2103,'Raw Material'!$A$1:$A$75,0),(MATCH(G2103,'Raw Material'!$A$1:$J$1,0))))</f>
        <v/>
      </c>
      <c r="AK2103" s="13" t="str">
        <f t="shared" si="959"/>
        <v>YANLIŞRM</v>
      </c>
      <c r="AL2103" s="153" t="str">
        <f t="shared" si="960"/>
        <v/>
      </c>
    </row>
    <row r="2104" spans="1:38" ht="16.5" customHeight="1">
      <c r="A2104" s="162"/>
      <c r="B2104" s="168"/>
      <c r="C2104" s="169"/>
      <c r="D2104" s="156"/>
      <c r="E2104" s="156"/>
      <c r="F2104" s="175"/>
      <c r="G2104" s="181"/>
      <c r="H2104" s="182"/>
      <c r="I2104" s="182"/>
      <c r="J2104" s="182"/>
      <c r="K2104" s="32"/>
      <c r="L2104" s="179"/>
      <c r="M2104" s="179"/>
      <c r="N2104" s="81"/>
      <c r="O2104" s="185"/>
      <c r="P2104" s="103"/>
      <c r="Q2104" s="84" t="str">
        <f t="shared" si="961"/>
        <v/>
      </c>
      <c r="R2104" s="159"/>
      <c r="S2104" s="28" t="str" cm="1">
        <f t="array" aca="1" ref="S2104" ca="1">IF(INDIRECT("A"&amp;114+$U2104)&lt;&gt;"",114+$U2104,"")</f>
        <v/>
      </c>
      <c r="T2104" s="28" t="str">
        <f t="shared" ca="1" si="962"/>
        <v>$B</v>
      </c>
      <c r="U2104" s="29">
        <f t="shared" si="939"/>
        <v>1980</v>
      </c>
      <c r="V2104" s="29">
        <v>165.83333333334599</v>
      </c>
      <c r="W2104" s="29">
        <f t="shared" si="940"/>
        <v>165</v>
      </c>
      <c r="X2104" s="41" t="str" cm="1">
        <f t="array" aca="1" ref="X2104" ca="1">IFERROR(INDEX('PC&amp;PD'!$A$1:$AP$15,ROW('PC&amp;PD'!$A$15),MATCH(INDIRECT(T2104),'PC&amp;PD'!$A$1:$AP$1,0)),"")</f>
        <v/>
      </c>
      <c r="Z2104" s="155"/>
      <c r="AA2104" s="13" t="str">
        <f t="shared" si="958"/>
        <v/>
      </c>
      <c r="AB2104" s="155"/>
      <c r="AC2104" s="13" t="str">
        <f t="shared" ca="1" si="963"/>
        <v>$AB</v>
      </c>
      <c r="AD2104" s="13" t="str" cm="1">
        <f t="array" aca="1" ref="AD2104" ca="1">IFERROR(IF((LEFT(INDIRECT("$F"&amp;$S2104),4))="GOTS",IF($G2104="Organic","GOTS_Organic_raw",(IF($G2104="Responsible","GOTS_Responsible",(IF($G2104="No Attribute (Conventional)","GOTS_conventional",(IF($G2104="Recycled Pre/Post-Consumer","GOTS_pre_post",(IF($G2104="In-Conversion","GOTS_in_conversion",(IF($G2104="Sustainably Sourced","Sustainably_sourced",""))))))))))),IF($G2104="Organic","Organic",(IF($G2104="Responsible","Responsible",(IF($G2104="No Attribute (Conventional)","No_Attribute_Conventional",(IF($G2104="Recycled Pre/Post-Consumer","Recycled_Pre_Post_Consumer",(IF($G2104="In-Conversion","In_Conversion",(IF($G2104="Recycled Pre-Consumer","Recycled_Pre_Consumer",(IF($G2104="Recycled Post-Consumer","Recycled_Post_Consumer",(IF($G2104="Sustainably Sourced","Sustainably_sourced","")))))))))))))))),"")</f>
        <v/>
      </c>
      <c r="AE2104" s="13" t="e" cm="1">
        <f t="array" aca="1" ref="AE2104" ca="1">IF(INDIRECT("$F"&amp;$S2104)="","",IF(LEFT(INDIRECT("$F"&amp;$S2104),3)="GRS","GRS_RCS_RM",IF((LEFT(INDIRECT("$F"&amp;$S2104),3))="RCS","GRS_RCS_RM",IF(INDIRECT("$F"&amp;$S2104)="OCS (No Label)","OCS_Conversion_RM",IF(LEFT(INDIRECT("$F"&amp;$S2104),3)="OCS","OCS_RM",IF(RIGHT(INDIRECT("$F"&amp;$S2104),10)="conversion","GOTS_RM_conversion",IF((LEFT(INDIRECT("$F"&amp;$S2104),4))="GOTS","GOTS_RM","Responsible_RM")))))))</f>
        <v>#REF!</v>
      </c>
      <c r="AF2104" s="13" t="str" cm="1">
        <f t="array" aca="1" ref="AF2104" ca="1">IF($S2104="","",INDIRECT("$Z"&amp;$S2104))</f>
        <v/>
      </c>
      <c r="AG2104" s="155"/>
      <c r="AH2104" s="13" t="str" cm="1">
        <f t="array" aca="1" ref="AH2104" ca="1">IFERROR(INDIRECT("$ag"&amp;S2104),"")</f>
        <v/>
      </c>
      <c r="AI2104" s="13" t="e" cm="1">
        <f t="array" aca="1" ref="AI2104" ca="1">INDIRECT("O"&amp;S2103)</f>
        <v>#REF!</v>
      </c>
      <c r="AJ2104" s="13" t="str">
        <f>IF($I2104="","",INDEX('Raw Material'!$A$1:$J$75,MATCH(I2104,'Raw Material'!$A$1:$A$75,0),(MATCH(G2104,'Raw Material'!$A$1:$J$1,0))))</f>
        <v/>
      </c>
      <c r="AK2104" s="13" t="str">
        <f t="shared" si="959"/>
        <v>YANLIŞRM</v>
      </c>
      <c r="AL2104" s="153" t="str">
        <f t="shared" si="960"/>
        <v/>
      </c>
    </row>
    <row r="2105" spans="1:38" ht="16.5" customHeight="1" thickBot="1">
      <c r="A2105" s="163"/>
      <c r="B2105" s="170"/>
      <c r="C2105" s="171"/>
      <c r="D2105" s="156"/>
      <c r="E2105" s="156"/>
      <c r="F2105" s="176"/>
      <c r="G2105" s="157"/>
      <c r="H2105" s="158"/>
      <c r="I2105" s="158"/>
      <c r="J2105" s="158"/>
      <c r="K2105" s="33"/>
      <c r="L2105" s="180"/>
      <c r="M2105" s="180"/>
      <c r="N2105" s="82"/>
      <c r="O2105" s="186"/>
      <c r="P2105" s="103"/>
      <c r="Q2105" s="84" t="str">
        <f t="shared" si="961"/>
        <v/>
      </c>
      <c r="R2105" s="159"/>
      <c r="S2105" s="28" t="str" cm="1">
        <f t="array" aca="1" ref="S2105" ca="1">IF(INDIRECT("A"&amp;114+$U2105)&lt;&gt;"",114+$U2105,"")</f>
        <v/>
      </c>
      <c r="T2105" s="28" t="str">
        <f t="shared" ca="1" si="962"/>
        <v>$B</v>
      </c>
      <c r="U2105" s="29">
        <f t="shared" si="939"/>
        <v>1980</v>
      </c>
      <c r="V2105" s="29">
        <v>165.91666666667999</v>
      </c>
      <c r="W2105" s="29">
        <f t="shared" si="940"/>
        <v>165</v>
      </c>
      <c r="X2105" s="41" t="str" cm="1">
        <f t="array" aca="1" ref="X2105" ca="1">IFERROR(INDEX('PC&amp;PD'!$A$1:$AP$15,ROW('PC&amp;PD'!$A$15),MATCH(INDIRECT(T2105),'PC&amp;PD'!$A$1:$AP$1,0)),"")</f>
        <v/>
      </c>
      <c r="Z2105" s="155"/>
      <c r="AA2105" s="13" t="str">
        <f t="shared" si="958"/>
        <v/>
      </c>
      <c r="AB2105" s="155"/>
      <c r="AC2105" s="13" t="str">
        <f t="shared" ca="1" si="963"/>
        <v>$AB</v>
      </c>
      <c r="AD2105" s="13" t="str" cm="1">
        <f t="array" aca="1" ref="AD2105" ca="1">IFERROR(IF((LEFT(INDIRECT("$F"&amp;$S2105),4))="GOTS",IF($G2105="Organic","GOTS_Organic_raw",(IF($G2105="Responsible","GOTS_Responsible",(IF($G2105="No Attribute (Conventional)","GOTS_conventional",(IF($G2105="Recycled Pre/Post-Consumer","GOTS_pre_post",(IF($G2105="In-Conversion","GOTS_in_conversion",(IF($G2105="Sustainably Sourced","Sustainably_sourced",""))))))))))),IF($G2105="Organic","Organic",(IF($G2105="Responsible","Responsible",(IF($G2105="No Attribute (Conventional)","No_Attribute_Conventional",(IF($G2105="Recycled Pre/Post-Consumer","Recycled_Pre_Post_Consumer",(IF($G2105="In-Conversion","In_Conversion",(IF($G2105="Recycled Pre-Consumer","Recycled_Pre_Consumer",(IF($G2105="Recycled Post-Consumer","Recycled_Post_Consumer",(IF($G2105="Sustainably Sourced","Sustainably_sourced","")))))))))))))))),"")</f>
        <v/>
      </c>
      <c r="AE2105" s="13" t="e" cm="1">
        <f t="array" aca="1" ref="AE2105" ca="1">IF(INDIRECT("$F"&amp;$S2105)="","",IF(LEFT(INDIRECT("$F"&amp;$S2105),3)="GRS","GRS_RCS_RM",IF((LEFT(INDIRECT("$F"&amp;$S2105),3))="RCS","GRS_RCS_RM",IF(INDIRECT("$F"&amp;$S2105)="OCS (No Label)","OCS_Conversion_RM",IF(LEFT(INDIRECT("$F"&amp;$S2105),3)="OCS","OCS_RM",IF(RIGHT(INDIRECT("$F"&amp;$S2105),10)="conversion","GOTS_RM_conversion",IF((LEFT(INDIRECT("$F"&amp;$S2105),4))="GOTS","GOTS_RM","Responsible_RM")))))))</f>
        <v>#REF!</v>
      </c>
      <c r="AF2105" s="13" t="str" cm="1">
        <f t="array" aca="1" ref="AF2105" ca="1">IF($S2105="","",INDIRECT("$Z"&amp;$S2105))</f>
        <v/>
      </c>
      <c r="AG2105" s="155"/>
      <c r="AH2105" s="13" t="str" cm="1">
        <f t="array" aca="1" ref="AH2105" ca="1">IFERROR(INDIRECT("$ag"&amp;S2105),"")</f>
        <v/>
      </c>
      <c r="AI2105" s="13" t="e" cm="1">
        <f t="array" aca="1" ref="AI2105" ca="1">INDIRECT("O"&amp;S2104)</f>
        <v>#REF!</v>
      </c>
      <c r="AJ2105" s="13" t="str">
        <f>IF($I2105="","",INDEX('Raw Material'!$A$1:$J$75,MATCH(I2105,'Raw Material'!$A$1:$A$75,0),(MATCH(G2105,'Raw Material'!$A$1:$J$1,0))))</f>
        <v/>
      </c>
      <c r="AK2105" s="13" t="str">
        <f t="shared" si="959"/>
        <v>YANLIŞRM</v>
      </c>
      <c r="AL2105" s="153" t="str">
        <f t="shared" si="960"/>
        <v/>
      </c>
    </row>
    <row r="2106" spans="1:38" ht="16.5" customHeight="1">
      <c r="A2106" s="160" t="str">
        <f>IF(B2106="","",COUNTA($B$114:$B2106))</f>
        <v/>
      </c>
      <c r="B2106" s="164"/>
      <c r="C2106" s="165"/>
      <c r="D2106" s="183"/>
      <c r="E2106" s="183"/>
      <c r="F2106" s="172"/>
      <c r="G2106" s="212"/>
      <c r="H2106" s="206"/>
      <c r="I2106" s="206"/>
      <c r="J2106" s="206"/>
      <c r="K2106" s="31"/>
      <c r="L2106" s="177" t="str">
        <f t="shared" ref="L2106" si="964">IF(R2106="","",LEFT(R2106,LEN(R2106)-2))</f>
        <v/>
      </c>
      <c r="M2106" s="177"/>
      <c r="N2106" s="80"/>
      <c r="O2106" s="184"/>
      <c r="P2106" s="103"/>
      <c r="Q2106" s="84" t="str">
        <f t="shared" si="961"/>
        <v/>
      </c>
      <c r="R2106" s="159" t="str">
        <f t="shared" ref="R2106" si="965">CONCATENATE($Q2106,Q2107,Q2108,Q2109,Q2110,Q2111,$Q2112,$Q2113,$Q2114,$Q2115,Q2116,Q2117)</f>
        <v/>
      </c>
      <c r="S2106" s="28" t="str" cm="1">
        <f t="array" aca="1" ref="S2106" ca="1">IF(INDIRECT("A"&amp;114+$U2106)&lt;&gt;"",114+$U2106,"")</f>
        <v/>
      </c>
      <c r="T2106" s="28" t="str">
        <f t="shared" ca="1" si="962"/>
        <v>$B</v>
      </c>
      <c r="U2106" s="29">
        <f t="shared" si="939"/>
        <v>1992</v>
      </c>
      <c r="V2106" s="29">
        <v>166.00000000001299</v>
      </c>
      <c r="W2106" s="29">
        <f t="shared" si="940"/>
        <v>166</v>
      </c>
      <c r="X2106" s="41" t="str" cm="1">
        <f t="array" aca="1" ref="X2106" ca="1">IFERROR(INDEX('PC&amp;PD'!$A$1:$AP$15,ROW('PC&amp;PD'!$A$15),MATCH(INDIRECT(T2106),'PC&amp;PD'!$A$1:$AP$1,0)),"")</f>
        <v/>
      </c>
      <c r="Z2106" s="155" t="str">
        <f t="shared" ref="Z2106" si="966">IFERROR(IF($F2106="OCS 100","OCS (OCS 100)",IF($F2106="OCS Blended","OCS (OCS Blended)",IF($F2106="OCS (No Label)","OCS (No Label)",IF($F2106="RCS 100","RCS (RCS 100)",IF($F2106="RCS Blended","RCS (RCS Blended)",IF($F2106="GRS","GRS (GRS)",IF($F2106="GRS (No Label)", "GRS (No Label)",IF($F2106="RDS","RDS (RDS)",IF($F2106="RWS","RWS (RWS)",IF($F2106="RAS","RAS (RAS)",IF($F2106="RMS","RMS (RMS)",IF($F2106="GOTS Organic","GOTS (Organic)",IF($F2106="GOTS Made with organic","GOTS (Made with Organic)",IF($F2106="GOTS Organic - in conversion","GOTS (Organic - In Conversion)",IF($F2106="GOTS Made with organic - in conversion","GOTS (Made with Organic - In Conversion)",""))))))))))))))),"")</f>
        <v/>
      </c>
      <c r="AA2106" s="13" t="str">
        <f t="shared" si="958"/>
        <v/>
      </c>
      <c r="AB2106" s="155" t="str">
        <f t="shared" ref="AB2106" si="967">IFERROR(IF($F2106="OCS 100", "OCS_100",IF($F2106="OCS Blended", "OCS_Blended",IF($F2106="OCS (No Label)", "OCS_No_Label",IF($F2106="RCS 100", "RCS_100",IF($F2106="RCS Blended","RCS_Blended",IF($F2106="GRS","GRS",IF($F2106="GRS (No Label)", "GRS_No_Label",IF($F2106="RDS","RDS",IF($F2106="RWS","RWS",IF($F2106="RMS","RMS",IF($F2106="GOTS Organic","GOTS_Organic",IF($F2106="GOTS Made with organic","GOTS_Made_with_organic",IF($F2106="GOTS Organic - in conversion","GOTS_Organic_in_Conversion",IF($F2106="GOTS Made with organic - in conversion","GOTS_Made_with_Organic_in_Conversion",IF($F2106="RAS","RAS",""))))))))))))))),"")</f>
        <v/>
      </c>
      <c r="AC2106" s="13" t="str">
        <f t="shared" ca="1" si="963"/>
        <v>$AB</v>
      </c>
      <c r="AD2106" s="13" t="str" cm="1">
        <f t="array" aca="1" ref="AD2106" ca="1">IFERROR(IF((LEFT(INDIRECT("$F"&amp;$S2106),4))="GOTS",IF($G2106="Organic","GOTS_Organic_raw",(IF($G2106="Responsible","GOTS_Responsible",(IF($G2106="No Attribute (Conventional)","GOTS_conventional",(IF($G2106="Recycled Pre/Post-Consumer","GOTS_pre_post",(IF($G2106="In-Conversion","GOTS_in_conversion",(IF($G2106="Sustainably Sourced","Sustainably_sourced",""))))))))))),IF($G2106="Organic","Organic",(IF($G2106="Responsible","Responsible",(IF($G2106="No Attribute (Conventional)","No_Attribute_Conventional",(IF($G2106="Recycled Pre/Post-Consumer","Recycled_Pre_Post_Consumer",(IF($G2106="In-Conversion","In_Conversion",(IF($G2106="Recycled Pre-Consumer","Recycled_Pre_Consumer",(IF($G2106="Recycled Post-Consumer","Recycled_Post_Consumer",(IF($G2106="Sustainably Sourced","Sustainably_sourced","")))))))))))))))),"")</f>
        <v/>
      </c>
      <c r="AE2106" s="13" t="e" cm="1">
        <f t="array" aca="1" ref="AE2106" ca="1">IF(INDIRECT("$F"&amp;$S2106)="","",IF(LEFT(INDIRECT("$F"&amp;$S2106),3)="GRS","GRS_RCS_RM",IF((LEFT(INDIRECT("$F"&amp;$S2106),3))="RCS","GRS_RCS_RM",IF(INDIRECT("$F"&amp;$S2106)="OCS (No Label)","OCS_Conversion_RM",IF(LEFT(INDIRECT("$F"&amp;$S2106),3)="OCS","OCS_RM",IF(RIGHT(INDIRECT("$F"&amp;$S2106),10)="conversion","GOTS_RM_conversion",IF((LEFT(INDIRECT("$F"&amp;$S2106),4))="GOTS","GOTS_RM","Responsible_RM")))))))</f>
        <v>#REF!</v>
      </c>
      <c r="AF2106" s="13" t="str" cm="1">
        <f t="array" aca="1" ref="AF2106" ca="1">IF($S2106="","",INDIRECT("$Z"&amp;$S2106))</f>
        <v/>
      </c>
      <c r="AG2106" s="155" t="str">
        <f t="shared" si="957"/>
        <v/>
      </c>
      <c r="AH2106" s="13" t="str" cm="1">
        <f t="array" aca="1" ref="AH2106" ca="1">IFERROR(INDIRECT("$ag"&amp;S2106),"")</f>
        <v/>
      </c>
      <c r="AI2106" s="13" t="e" cm="1">
        <f t="array" aca="1" ref="AI2106" ca="1">INDIRECT("O"&amp;S2105)</f>
        <v>#REF!</v>
      </c>
      <c r="AJ2106" s="13" t="str">
        <f>IF($I2106="","",INDEX('Raw Material'!$A$1:$J$75,MATCH(I2106,'Raw Material'!$A$1:$A$75,0),(MATCH(G2106,'Raw Material'!$A$1:$J$1,0))))</f>
        <v/>
      </c>
      <c r="AK2106" s="13" t="str">
        <f t="shared" si="959"/>
        <v>YANLIŞRM</v>
      </c>
      <c r="AL2106" s="153" t="str">
        <f t="shared" si="960"/>
        <v/>
      </c>
    </row>
    <row r="2107" spans="1:38" ht="16.5" customHeight="1">
      <c r="A2107" s="161"/>
      <c r="B2107" s="166"/>
      <c r="C2107" s="167"/>
      <c r="D2107" s="156"/>
      <c r="E2107" s="156"/>
      <c r="F2107" s="173"/>
      <c r="G2107" s="181"/>
      <c r="H2107" s="182"/>
      <c r="I2107" s="182"/>
      <c r="J2107" s="182"/>
      <c r="K2107" s="32"/>
      <c r="L2107" s="178"/>
      <c r="M2107" s="178"/>
      <c r="N2107" s="81"/>
      <c r="O2107" s="185"/>
      <c r="P2107" s="103"/>
      <c r="Q2107" s="84" t="str">
        <f t="shared" si="961"/>
        <v/>
      </c>
      <c r="R2107" s="159"/>
      <c r="S2107" s="28" t="str" cm="1">
        <f t="array" aca="1" ref="S2107" ca="1">IF(INDIRECT("A"&amp;114+$U2107)&lt;&gt;"",114+$U2107,"")</f>
        <v/>
      </c>
      <c r="T2107" s="28" t="str">
        <f t="shared" ca="1" si="962"/>
        <v>$B</v>
      </c>
      <c r="U2107" s="29">
        <f t="shared" si="939"/>
        <v>1992</v>
      </c>
      <c r="V2107" s="29">
        <v>166.08333333334599</v>
      </c>
      <c r="W2107" s="29">
        <f t="shared" si="940"/>
        <v>166</v>
      </c>
      <c r="X2107" s="41" t="str" cm="1">
        <f t="array" aca="1" ref="X2107" ca="1">IFERROR(INDEX('PC&amp;PD'!$A$1:$AP$15,ROW('PC&amp;PD'!$A$15),MATCH(INDIRECT(T2107),'PC&amp;PD'!$A$1:$AP$1,0)),"")</f>
        <v/>
      </c>
      <c r="Z2107" s="155"/>
      <c r="AA2107" s="13" t="str">
        <f t="shared" si="958"/>
        <v/>
      </c>
      <c r="AB2107" s="155"/>
      <c r="AC2107" s="13" t="str">
        <f t="shared" ca="1" si="963"/>
        <v>$AB</v>
      </c>
      <c r="AD2107" s="13" t="str" cm="1">
        <f t="array" aca="1" ref="AD2107" ca="1">IFERROR(IF((LEFT(INDIRECT("$F"&amp;$S2107),4))="GOTS",IF($G2107="Organic","GOTS_Organic_raw",(IF($G2107="Responsible","GOTS_Responsible",(IF($G2107="No Attribute (Conventional)","GOTS_conventional",(IF($G2107="Recycled Pre/Post-Consumer","GOTS_pre_post",(IF($G2107="In-Conversion","GOTS_in_conversion",(IF($G2107="Sustainably Sourced","Sustainably_sourced",""))))))))))),IF($G2107="Organic","Organic",(IF($G2107="Responsible","Responsible",(IF($G2107="No Attribute (Conventional)","No_Attribute_Conventional",(IF($G2107="Recycled Pre/Post-Consumer","Recycled_Pre_Post_Consumer",(IF($G2107="In-Conversion","In_Conversion",(IF($G2107="Recycled Pre-Consumer","Recycled_Pre_Consumer",(IF($G2107="Recycled Post-Consumer","Recycled_Post_Consumer",(IF($G2107="Sustainably Sourced","Sustainably_sourced","")))))))))))))))),"")</f>
        <v/>
      </c>
      <c r="AE2107" s="13" t="e" cm="1">
        <f t="array" aca="1" ref="AE2107" ca="1">IF(INDIRECT("$F"&amp;$S2107)="","",IF(LEFT(INDIRECT("$F"&amp;$S2107),3)="GRS","GRS_RCS_RM",IF((LEFT(INDIRECT("$F"&amp;$S2107),3))="RCS","GRS_RCS_RM",IF(INDIRECT("$F"&amp;$S2107)="OCS (No Label)","OCS_Conversion_RM",IF(LEFT(INDIRECT("$F"&amp;$S2107),3)="OCS","OCS_RM",IF(RIGHT(INDIRECT("$F"&amp;$S2107),10)="conversion","GOTS_RM_conversion",IF((LEFT(INDIRECT("$F"&amp;$S2107),4))="GOTS","GOTS_RM","Responsible_RM")))))))</f>
        <v>#REF!</v>
      </c>
      <c r="AF2107" s="13" t="str" cm="1">
        <f t="array" aca="1" ref="AF2107" ca="1">IF($S2107="","",INDIRECT("$Z"&amp;$S2107))</f>
        <v/>
      </c>
      <c r="AG2107" s="155"/>
      <c r="AH2107" s="13" t="str" cm="1">
        <f t="array" aca="1" ref="AH2107" ca="1">IFERROR(INDIRECT("$ag"&amp;S2107),"")</f>
        <v/>
      </c>
      <c r="AI2107" s="13" t="e" cm="1">
        <f t="array" aca="1" ref="AI2107" ca="1">INDIRECT("O"&amp;S2106)</f>
        <v>#REF!</v>
      </c>
      <c r="AJ2107" s="13" t="str">
        <f>IF($I2107="","",INDEX('Raw Material'!$A$1:$J$75,MATCH(I2107,'Raw Material'!$A$1:$A$75,0),(MATCH(G2107,'Raw Material'!$A$1:$J$1,0))))</f>
        <v/>
      </c>
      <c r="AK2107" s="13" t="str">
        <f t="shared" si="959"/>
        <v>YANLIŞRM</v>
      </c>
      <c r="AL2107" s="153" t="str">
        <f t="shared" si="960"/>
        <v/>
      </c>
    </row>
    <row r="2108" spans="1:38" ht="16.5" customHeight="1">
      <c r="A2108" s="161"/>
      <c r="B2108" s="166"/>
      <c r="C2108" s="167"/>
      <c r="D2108" s="156"/>
      <c r="E2108" s="156"/>
      <c r="F2108" s="173"/>
      <c r="G2108" s="181"/>
      <c r="H2108" s="182"/>
      <c r="I2108" s="182"/>
      <c r="J2108" s="182"/>
      <c r="K2108" s="32"/>
      <c r="L2108" s="178"/>
      <c r="M2108" s="178"/>
      <c r="N2108" s="81"/>
      <c r="O2108" s="185"/>
      <c r="P2108" s="103"/>
      <c r="Q2108" s="84" t="str">
        <f t="shared" si="961"/>
        <v/>
      </c>
      <c r="R2108" s="159"/>
      <c r="S2108" s="28" t="str" cm="1">
        <f t="array" aca="1" ref="S2108" ca="1">IF(INDIRECT("A"&amp;114+$U2108)&lt;&gt;"",114+$U2108,"")</f>
        <v/>
      </c>
      <c r="T2108" s="28" t="str">
        <f t="shared" ca="1" si="962"/>
        <v>$B</v>
      </c>
      <c r="U2108" s="29">
        <f t="shared" si="939"/>
        <v>1992</v>
      </c>
      <c r="V2108" s="29">
        <v>166.16666666667999</v>
      </c>
      <c r="W2108" s="29">
        <f t="shared" si="940"/>
        <v>166</v>
      </c>
      <c r="X2108" s="41" t="str" cm="1">
        <f t="array" aca="1" ref="X2108" ca="1">IFERROR(INDEX('PC&amp;PD'!$A$1:$AP$15,ROW('PC&amp;PD'!$A$15),MATCH(INDIRECT(T2108),'PC&amp;PD'!$A$1:$AP$1,0)),"")</f>
        <v/>
      </c>
      <c r="Z2108" s="155"/>
      <c r="AA2108" s="13" t="str">
        <f t="shared" si="958"/>
        <v/>
      </c>
      <c r="AB2108" s="155"/>
      <c r="AC2108" s="13" t="str">
        <f t="shared" ca="1" si="963"/>
        <v>$AB</v>
      </c>
      <c r="AD2108" s="13" t="str" cm="1">
        <f t="array" aca="1" ref="AD2108" ca="1">IFERROR(IF((LEFT(INDIRECT("$F"&amp;$S2108),4))="GOTS",IF($G2108="Organic","GOTS_Organic_raw",(IF($G2108="Responsible","GOTS_Responsible",(IF($G2108="No Attribute (Conventional)","GOTS_conventional",(IF($G2108="Recycled Pre/Post-Consumer","GOTS_pre_post",(IF($G2108="In-Conversion","GOTS_in_conversion",(IF($G2108="Sustainably Sourced","Sustainably_sourced",""))))))))))),IF($G2108="Organic","Organic",(IF($G2108="Responsible","Responsible",(IF($G2108="No Attribute (Conventional)","No_Attribute_Conventional",(IF($G2108="Recycled Pre/Post-Consumer","Recycled_Pre_Post_Consumer",(IF($G2108="In-Conversion","In_Conversion",(IF($G2108="Recycled Pre-Consumer","Recycled_Pre_Consumer",(IF($G2108="Recycled Post-Consumer","Recycled_Post_Consumer",(IF($G2108="Sustainably Sourced","Sustainably_sourced","")))))))))))))))),"")</f>
        <v/>
      </c>
      <c r="AE2108" s="13" t="e" cm="1">
        <f t="array" aca="1" ref="AE2108" ca="1">IF(INDIRECT("$F"&amp;$S2108)="","",IF(LEFT(INDIRECT("$F"&amp;$S2108),3)="GRS","GRS_RCS_RM",IF((LEFT(INDIRECT("$F"&amp;$S2108),3))="RCS","GRS_RCS_RM",IF(INDIRECT("$F"&amp;$S2108)="OCS (No Label)","OCS_Conversion_RM",IF(LEFT(INDIRECT("$F"&amp;$S2108),3)="OCS","OCS_RM",IF(RIGHT(INDIRECT("$F"&amp;$S2108),10)="conversion","GOTS_RM_conversion",IF((LEFT(INDIRECT("$F"&amp;$S2108),4))="GOTS","GOTS_RM","Responsible_RM")))))))</f>
        <v>#REF!</v>
      </c>
      <c r="AF2108" s="13" t="str" cm="1">
        <f t="array" aca="1" ref="AF2108" ca="1">IF($S2108="","",INDIRECT("$Z"&amp;$S2108))</f>
        <v/>
      </c>
      <c r="AG2108" s="155"/>
      <c r="AH2108" s="13" t="str" cm="1">
        <f t="array" aca="1" ref="AH2108" ca="1">IFERROR(INDIRECT("$ag"&amp;S2108),"")</f>
        <v/>
      </c>
      <c r="AI2108" s="13" t="e" cm="1">
        <f t="array" aca="1" ref="AI2108" ca="1">INDIRECT("O"&amp;S2107)</f>
        <v>#REF!</v>
      </c>
      <c r="AJ2108" s="13" t="str">
        <f>IF($I2108="","",INDEX('Raw Material'!$A$1:$J$75,MATCH(I2108,'Raw Material'!$A$1:$A$75,0),(MATCH(G2108,'Raw Material'!$A$1:$J$1,0))))</f>
        <v/>
      </c>
      <c r="AK2108" s="13" t="str">
        <f t="shared" si="959"/>
        <v>YANLIŞRM</v>
      </c>
      <c r="AL2108" s="153" t="str">
        <f t="shared" si="960"/>
        <v/>
      </c>
    </row>
    <row r="2109" spans="1:38" ht="16.5" customHeight="1">
      <c r="A2109" s="161"/>
      <c r="B2109" s="166"/>
      <c r="C2109" s="167"/>
      <c r="D2109" s="156"/>
      <c r="E2109" s="156"/>
      <c r="F2109" s="174"/>
      <c r="G2109" s="181"/>
      <c r="H2109" s="182"/>
      <c r="I2109" s="182"/>
      <c r="J2109" s="182"/>
      <c r="K2109" s="32"/>
      <c r="L2109" s="178"/>
      <c r="M2109" s="178"/>
      <c r="N2109" s="81"/>
      <c r="O2109" s="185"/>
      <c r="P2109" s="103"/>
      <c r="Q2109" s="84" t="str">
        <f t="shared" si="961"/>
        <v/>
      </c>
      <c r="R2109" s="159"/>
      <c r="S2109" s="28" t="str" cm="1">
        <f t="array" aca="1" ref="S2109" ca="1">IF(INDIRECT("A"&amp;114+$U2109)&lt;&gt;"",114+$U2109,"")</f>
        <v/>
      </c>
      <c r="T2109" s="28" t="str">
        <f t="shared" ca="1" si="962"/>
        <v>$B</v>
      </c>
      <c r="U2109" s="29">
        <f t="shared" si="939"/>
        <v>1992</v>
      </c>
      <c r="V2109" s="29">
        <v>166.25000000001299</v>
      </c>
      <c r="W2109" s="29">
        <f t="shared" si="940"/>
        <v>166</v>
      </c>
      <c r="X2109" s="41" t="str" cm="1">
        <f t="array" aca="1" ref="X2109" ca="1">IFERROR(INDEX('PC&amp;PD'!$A$1:$AP$15,ROW('PC&amp;PD'!$A$15),MATCH(INDIRECT(T2109),'PC&amp;PD'!$A$1:$AP$1,0)),"")</f>
        <v/>
      </c>
      <c r="Z2109" s="155"/>
      <c r="AA2109" s="13" t="str">
        <f t="shared" si="958"/>
        <v/>
      </c>
      <c r="AB2109" s="155"/>
      <c r="AC2109" s="13" t="str">
        <f t="shared" ca="1" si="963"/>
        <v>$AB</v>
      </c>
      <c r="AD2109" s="13" t="str" cm="1">
        <f t="array" aca="1" ref="AD2109" ca="1">IFERROR(IF((LEFT(INDIRECT("$F"&amp;$S2109),4))="GOTS",IF($G2109="Organic","GOTS_Organic_raw",(IF($G2109="Responsible","GOTS_Responsible",(IF($G2109="No Attribute (Conventional)","GOTS_conventional",(IF($G2109="Recycled Pre/Post-Consumer","GOTS_pre_post",(IF($G2109="In-Conversion","GOTS_in_conversion",(IF($G2109="Sustainably Sourced","Sustainably_sourced",""))))))))))),IF($G2109="Organic","Organic",(IF($G2109="Responsible","Responsible",(IF($G2109="No Attribute (Conventional)","No_Attribute_Conventional",(IF($G2109="Recycled Pre/Post-Consumer","Recycled_Pre_Post_Consumer",(IF($G2109="In-Conversion","In_Conversion",(IF($G2109="Recycled Pre-Consumer","Recycled_Pre_Consumer",(IF($G2109="Recycled Post-Consumer","Recycled_Post_Consumer",(IF($G2109="Sustainably Sourced","Sustainably_sourced","")))))))))))))))),"")</f>
        <v/>
      </c>
      <c r="AE2109" s="13" t="e" cm="1">
        <f t="array" aca="1" ref="AE2109" ca="1">IF(INDIRECT("$F"&amp;$S2109)="","",IF(LEFT(INDIRECT("$F"&amp;$S2109),3)="GRS","GRS_RCS_RM",IF((LEFT(INDIRECT("$F"&amp;$S2109),3))="RCS","GRS_RCS_RM",IF(INDIRECT("$F"&amp;$S2109)="OCS (No Label)","OCS_Conversion_RM",IF(LEFT(INDIRECT("$F"&amp;$S2109),3)="OCS","OCS_RM",IF(RIGHT(INDIRECT("$F"&amp;$S2109),10)="conversion","GOTS_RM_conversion",IF((LEFT(INDIRECT("$F"&amp;$S2109),4))="GOTS","GOTS_RM","Responsible_RM")))))))</f>
        <v>#REF!</v>
      </c>
      <c r="AF2109" s="13" t="str" cm="1">
        <f t="array" aca="1" ref="AF2109" ca="1">IF($S2109="","",INDIRECT("$Z"&amp;$S2109))</f>
        <v/>
      </c>
      <c r="AG2109" s="155"/>
      <c r="AH2109" s="13" t="str" cm="1">
        <f t="array" aca="1" ref="AH2109" ca="1">IFERROR(INDIRECT("$ag"&amp;S2109),"")</f>
        <v/>
      </c>
      <c r="AI2109" s="13" t="e" cm="1">
        <f t="array" aca="1" ref="AI2109" ca="1">INDIRECT("O"&amp;S2108)</f>
        <v>#REF!</v>
      </c>
      <c r="AJ2109" s="13" t="str">
        <f>IF($I2109="","",INDEX('Raw Material'!$A$1:$J$75,MATCH(I2109,'Raw Material'!$A$1:$A$75,0),(MATCH(G2109,'Raw Material'!$A$1:$J$1,0))))</f>
        <v/>
      </c>
      <c r="AK2109" s="13" t="str">
        <f t="shared" si="959"/>
        <v>YANLIŞRM</v>
      </c>
      <c r="AL2109" s="153" t="str">
        <f t="shared" si="960"/>
        <v/>
      </c>
    </row>
    <row r="2110" spans="1:38" ht="16.5" customHeight="1">
      <c r="A2110" s="161"/>
      <c r="B2110" s="166"/>
      <c r="C2110" s="167"/>
      <c r="D2110" s="156"/>
      <c r="E2110" s="156"/>
      <c r="F2110" s="174"/>
      <c r="G2110" s="181"/>
      <c r="H2110" s="182"/>
      <c r="I2110" s="182"/>
      <c r="J2110" s="182"/>
      <c r="K2110" s="32"/>
      <c r="L2110" s="178"/>
      <c r="M2110" s="178"/>
      <c r="N2110" s="81"/>
      <c r="O2110" s="185"/>
      <c r="P2110" s="103"/>
      <c r="Q2110" s="84" t="str">
        <f t="shared" si="961"/>
        <v/>
      </c>
      <c r="R2110" s="159"/>
      <c r="S2110" s="28" t="str" cm="1">
        <f t="array" aca="1" ref="S2110" ca="1">IF(INDIRECT("A"&amp;114+$U2110)&lt;&gt;"",114+$U2110,"")</f>
        <v/>
      </c>
      <c r="T2110" s="28" t="str">
        <f t="shared" ca="1" si="962"/>
        <v>$B</v>
      </c>
      <c r="U2110" s="29">
        <f t="shared" si="939"/>
        <v>1992</v>
      </c>
      <c r="V2110" s="29">
        <v>166.33333333334599</v>
      </c>
      <c r="W2110" s="29">
        <f t="shared" si="940"/>
        <v>166</v>
      </c>
      <c r="X2110" s="41" t="str" cm="1">
        <f t="array" aca="1" ref="X2110" ca="1">IFERROR(INDEX('PC&amp;PD'!$A$1:$AP$15,ROW('PC&amp;PD'!$A$15),MATCH(INDIRECT(T2110),'PC&amp;PD'!$A$1:$AP$1,0)),"")</f>
        <v/>
      </c>
      <c r="Z2110" s="155"/>
      <c r="AA2110" s="13" t="str">
        <f t="shared" si="958"/>
        <v/>
      </c>
      <c r="AB2110" s="155"/>
      <c r="AC2110" s="13" t="str">
        <f t="shared" ca="1" si="963"/>
        <v>$AB</v>
      </c>
      <c r="AD2110" s="13" t="str" cm="1">
        <f t="array" aca="1" ref="AD2110" ca="1">IFERROR(IF((LEFT(INDIRECT("$F"&amp;$S2110),4))="GOTS",IF($G2110="Organic","GOTS_Organic_raw",(IF($G2110="Responsible","GOTS_Responsible",(IF($G2110="No Attribute (Conventional)","GOTS_conventional",(IF($G2110="Recycled Pre/Post-Consumer","GOTS_pre_post",(IF($G2110="In-Conversion","GOTS_in_conversion",(IF($G2110="Sustainably Sourced","Sustainably_sourced",""))))))))))),IF($G2110="Organic","Organic",(IF($G2110="Responsible","Responsible",(IF($G2110="No Attribute (Conventional)","No_Attribute_Conventional",(IF($G2110="Recycled Pre/Post-Consumer","Recycled_Pre_Post_Consumer",(IF($G2110="In-Conversion","In_Conversion",(IF($G2110="Recycled Pre-Consumer","Recycled_Pre_Consumer",(IF($G2110="Recycled Post-Consumer","Recycled_Post_Consumer",(IF($G2110="Sustainably Sourced","Sustainably_sourced","")))))))))))))))),"")</f>
        <v/>
      </c>
      <c r="AE2110" s="13" t="e" cm="1">
        <f t="array" aca="1" ref="AE2110" ca="1">IF(INDIRECT("$F"&amp;$S2110)="","",IF(LEFT(INDIRECT("$F"&amp;$S2110),3)="GRS","GRS_RCS_RM",IF((LEFT(INDIRECT("$F"&amp;$S2110),3))="RCS","GRS_RCS_RM",IF(INDIRECT("$F"&amp;$S2110)="OCS (No Label)","OCS_Conversion_RM",IF(LEFT(INDIRECT("$F"&amp;$S2110),3)="OCS","OCS_RM",IF(RIGHT(INDIRECT("$F"&amp;$S2110),10)="conversion","GOTS_RM_conversion",IF((LEFT(INDIRECT("$F"&amp;$S2110),4))="GOTS","GOTS_RM","Responsible_RM")))))))</f>
        <v>#REF!</v>
      </c>
      <c r="AF2110" s="13" t="str" cm="1">
        <f t="array" aca="1" ref="AF2110" ca="1">IF($S2110="","",INDIRECT("$Z"&amp;$S2110))</f>
        <v/>
      </c>
      <c r="AG2110" s="155"/>
      <c r="AH2110" s="13" t="str" cm="1">
        <f t="array" aca="1" ref="AH2110" ca="1">IFERROR(INDIRECT("$ag"&amp;S2110),"")</f>
        <v/>
      </c>
      <c r="AI2110" s="13" t="e" cm="1">
        <f t="array" aca="1" ref="AI2110" ca="1">INDIRECT("O"&amp;S2109)</f>
        <v>#REF!</v>
      </c>
      <c r="AJ2110" s="13" t="str">
        <f>IF($I2110="","",INDEX('Raw Material'!$A$1:$J$75,MATCH(I2110,'Raw Material'!$A$1:$A$75,0),(MATCH(G2110,'Raw Material'!$A$1:$J$1,0))))</f>
        <v/>
      </c>
      <c r="AK2110" s="13" t="str">
        <f t="shared" si="959"/>
        <v>YANLIŞRM</v>
      </c>
      <c r="AL2110" s="153" t="str">
        <f t="shared" si="960"/>
        <v/>
      </c>
    </row>
    <row r="2111" spans="1:38" ht="16.5" customHeight="1">
      <c r="A2111" s="161"/>
      <c r="B2111" s="166"/>
      <c r="C2111" s="167"/>
      <c r="D2111" s="156"/>
      <c r="E2111" s="156"/>
      <c r="F2111" s="174"/>
      <c r="G2111" s="181"/>
      <c r="H2111" s="182"/>
      <c r="I2111" s="182"/>
      <c r="J2111" s="182"/>
      <c r="K2111" s="32"/>
      <c r="L2111" s="178"/>
      <c r="M2111" s="178"/>
      <c r="N2111" s="81"/>
      <c r="O2111" s="185"/>
      <c r="P2111" s="103"/>
      <c r="Q2111" s="84" t="str">
        <f t="shared" si="961"/>
        <v/>
      </c>
      <c r="R2111" s="159"/>
      <c r="S2111" s="28" t="str" cm="1">
        <f t="array" aca="1" ref="S2111" ca="1">IF(INDIRECT("A"&amp;114+$U2111)&lt;&gt;"",114+$U2111,"")</f>
        <v/>
      </c>
      <c r="T2111" s="28" t="str">
        <f t="shared" ca="1" si="962"/>
        <v>$B</v>
      </c>
      <c r="U2111" s="29">
        <f t="shared" ref="U2111:U2174" si="968">(12*W2111)</f>
        <v>1992</v>
      </c>
      <c r="V2111" s="29">
        <v>166.41666666667999</v>
      </c>
      <c r="W2111" s="29">
        <f t="shared" si="940"/>
        <v>166</v>
      </c>
      <c r="X2111" s="41" t="str" cm="1">
        <f t="array" aca="1" ref="X2111" ca="1">IFERROR(INDEX('PC&amp;PD'!$A$1:$AP$15,ROW('PC&amp;PD'!$A$15),MATCH(INDIRECT(T2111),'PC&amp;PD'!$A$1:$AP$1,0)),"")</f>
        <v/>
      </c>
      <c r="Z2111" s="155"/>
      <c r="AA2111" s="13" t="str">
        <f t="shared" si="958"/>
        <v/>
      </c>
      <c r="AB2111" s="155"/>
      <c r="AC2111" s="13" t="str">
        <f t="shared" ca="1" si="963"/>
        <v>$AB</v>
      </c>
      <c r="AD2111" s="13" t="str" cm="1">
        <f t="array" aca="1" ref="AD2111" ca="1">IFERROR(IF((LEFT(INDIRECT("$F"&amp;$S2111),4))="GOTS",IF($G2111="Organic","GOTS_Organic_raw",(IF($G2111="Responsible","GOTS_Responsible",(IF($G2111="No Attribute (Conventional)","GOTS_conventional",(IF($G2111="Recycled Pre/Post-Consumer","GOTS_pre_post",(IF($G2111="In-Conversion","GOTS_in_conversion",(IF($G2111="Sustainably Sourced","Sustainably_sourced",""))))))))))),IF($G2111="Organic","Organic",(IF($G2111="Responsible","Responsible",(IF($G2111="No Attribute (Conventional)","No_Attribute_Conventional",(IF($G2111="Recycled Pre/Post-Consumer","Recycled_Pre_Post_Consumer",(IF($G2111="In-Conversion","In_Conversion",(IF($G2111="Recycled Pre-Consumer","Recycled_Pre_Consumer",(IF($G2111="Recycled Post-Consumer","Recycled_Post_Consumer",(IF($G2111="Sustainably Sourced","Sustainably_sourced","")))))))))))))))),"")</f>
        <v/>
      </c>
      <c r="AE2111" s="13" t="e" cm="1">
        <f t="array" aca="1" ref="AE2111" ca="1">IF(INDIRECT("$F"&amp;$S2111)="","",IF(LEFT(INDIRECT("$F"&amp;$S2111),3)="GRS","GRS_RCS_RM",IF((LEFT(INDIRECT("$F"&amp;$S2111),3))="RCS","GRS_RCS_RM",IF(INDIRECT("$F"&amp;$S2111)="OCS (No Label)","OCS_Conversion_RM",IF(LEFT(INDIRECT("$F"&amp;$S2111),3)="OCS","OCS_RM",IF(RIGHT(INDIRECT("$F"&amp;$S2111),10)="conversion","GOTS_RM_conversion",IF((LEFT(INDIRECT("$F"&amp;$S2111),4))="GOTS","GOTS_RM","Responsible_RM")))))))</f>
        <v>#REF!</v>
      </c>
      <c r="AF2111" s="13" t="str" cm="1">
        <f t="array" aca="1" ref="AF2111" ca="1">IF($S2111="","",INDIRECT("$Z"&amp;$S2111))</f>
        <v/>
      </c>
      <c r="AG2111" s="155"/>
      <c r="AH2111" s="13" t="str" cm="1">
        <f t="array" aca="1" ref="AH2111" ca="1">IFERROR(INDIRECT("$ag"&amp;S2111),"")</f>
        <v/>
      </c>
      <c r="AI2111" s="13" t="e" cm="1">
        <f t="array" aca="1" ref="AI2111" ca="1">INDIRECT("O"&amp;S2110)</f>
        <v>#REF!</v>
      </c>
      <c r="AJ2111" s="13" t="str">
        <f>IF($I2111="","",INDEX('Raw Material'!$A$1:$J$75,MATCH(I2111,'Raw Material'!$A$1:$A$75,0),(MATCH(G2111,'Raw Material'!$A$1:$J$1,0))))</f>
        <v/>
      </c>
      <c r="AK2111" s="13" t="str">
        <f t="shared" si="959"/>
        <v>YANLIŞRM</v>
      </c>
      <c r="AL2111" s="153" t="str">
        <f t="shared" si="960"/>
        <v/>
      </c>
    </row>
    <row r="2112" spans="1:38" ht="16.5" customHeight="1">
      <c r="A2112" s="162"/>
      <c r="B2112" s="168"/>
      <c r="C2112" s="169"/>
      <c r="D2112" s="156"/>
      <c r="E2112" s="156"/>
      <c r="F2112" s="175"/>
      <c r="G2112" s="181"/>
      <c r="H2112" s="182"/>
      <c r="I2112" s="182"/>
      <c r="J2112" s="182"/>
      <c r="K2112" s="32"/>
      <c r="L2112" s="179"/>
      <c r="M2112" s="179"/>
      <c r="N2112" s="81"/>
      <c r="O2112" s="185"/>
      <c r="P2112" s="103"/>
      <c r="Q2112" s="84" t="str">
        <f t="shared" si="961"/>
        <v/>
      </c>
      <c r="R2112" s="159"/>
      <c r="S2112" s="28" t="str" cm="1">
        <f t="array" aca="1" ref="S2112" ca="1">IF(INDIRECT("A"&amp;114+$U2112)&lt;&gt;"",114+$U2112,"")</f>
        <v/>
      </c>
      <c r="T2112" s="28" t="str">
        <f t="shared" ca="1" si="962"/>
        <v>$B</v>
      </c>
      <c r="U2112" s="29">
        <f t="shared" si="968"/>
        <v>1992</v>
      </c>
      <c r="V2112" s="29">
        <v>166.50000000001299</v>
      </c>
      <c r="W2112" s="29">
        <f t="shared" si="940"/>
        <v>166</v>
      </c>
      <c r="X2112" s="41" t="str" cm="1">
        <f t="array" aca="1" ref="X2112" ca="1">IFERROR(INDEX('PC&amp;PD'!$A$1:$AP$15,ROW('PC&amp;PD'!$A$15),MATCH(INDIRECT(T2112),'PC&amp;PD'!$A$1:$AP$1,0)),"")</f>
        <v/>
      </c>
      <c r="Z2112" s="155"/>
      <c r="AA2112" s="13" t="str">
        <f t="shared" si="958"/>
        <v/>
      </c>
      <c r="AB2112" s="155"/>
      <c r="AC2112" s="13" t="str">
        <f t="shared" ca="1" si="963"/>
        <v>$AB</v>
      </c>
      <c r="AD2112" s="13" t="str" cm="1">
        <f t="array" aca="1" ref="AD2112" ca="1">IFERROR(IF((LEFT(INDIRECT("$F"&amp;$S2112),4))="GOTS",IF($G2112="Organic","GOTS_Organic_raw",(IF($G2112="Responsible","GOTS_Responsible",(IF($G2112="No Attribute (Conventional)","GOTS_conventional",(IF($G2112="Recycled Pre/Post-Consumer","GOTS_pre_post",(IF($G2112="In-Conversion","GOTS_in_conversion",(IF($G2112="Sustainably Sourced","Sustainably_sourced",""))))))))))),IF($G2112="Organic","Organic",(IF($G2112="Responsible","Responsible",(IF($G2112="No Attribute (Conventional)","No_Attribute_Conventional",(IF($G2112="Recycled Pre/Post-Consumer","Recycled_Pre_Post_Consumer",(IF($G2112="In-Conversion","In_Conversion",(IF($G2112="Recycled Pre-Consumer","Recycled_Pre_Consumer",(IF($G2112="Recycled Post-Consumer","Recycled_Post_Consumer",(IF($G2112="Sustainably Sourced","Sustainably_sourced","")))))))))))))))),"")</f>
        <v/>
      </c>
      <c r="AE2112" s="13" t="e" cm="1">
        <f t="array" aca="1" ref="AE2112" ca="1">IF(INDIRECT("$F"&amp;$S2112)="","",IF(LEFT(INDIRECT("$F"&amp;$S2112),3)="GRS","GRS_RCS_RM",IF((LEFT(INDIRECT("$F"&amp;$S2112),3))="RCS","GRS_RCS_RM",IF(INDIRECT("$F"&amp;$S2112)="OCS (No Label)","OCS_Conversion_RM",IF(LEFT(INDIRECT("$F"&amp;$S2112),3)="OCS","OCS_RM",IF(RIGHT(INDIRECT("$F"&amp;$S2112),10)="conversion","GOTS_RM_conversion",IF((LEFT(INDIRECT("$F"&amp;$S2112),4))="GOTS","GOTS_RM","Responsible_RM")))))))</f>
        <v>#REF!</v>
      </c>
      <c r="AF2112" s="13" t="str" cm="1">
        <f t="array" aca="1" ref="AF2112" ca="1">IF($S2112="","",INDIRECT("$Z"&amp;$S2112))</f>
        <v/>
      </c>
      <c r="AG2112" s="155"/>
      <c r="AH2112" s="13" t="str" cm="1">
        <f t="array" aca="1" ref="AH2112" ca="1">IFERROR(INDIRECT("$ag"&amp;S2112),"")</f>
        <v/>
      </c>
      <c r="AI2112" s="13" t="e" cm="1">
        <f t="array" aca="1" ref="AI2112" ca="1">INDIRECT("O"&amp;S2111)</f>
        <v>#REF!</v>
      </c>
      <c r="AJ2112" s="13" t="str">
        <f>IF($I2112="","",INDEX('Raw Material'!$A$1:$J$75,MATCH(I2112,'Raw Material'!$A$1:$A$75,0),(MATCH(G2112,'Raw Material'!$A$1:$J$1,0))))</f>
        <v/>
      </c>
      <c r="AK2112" s="13" t="str">
        <f t="shared" si="959"/>
        <v>YANLIŞRM</v>
      </c>
      <c r="AL2112" s="153" t="str">
        <f t="shared" si="960"/>
        <v/>
      </c>
    </row>
    <row r="2113" spans="1:38" ht="16.5" customHeight="1">
      <c r="A2113" s="162"/>
      <c r="B2113" s="168"/>
      <c r="C2113" s="169"/>
      <c r="D2113" s="156"/>
      <c r="E2113" s="156"/>
      <c r="F2113" s="175"/>
      <c r="G2113" s="181"/>
      <c r="H2113" s="182"/>
      <c r="I2113" s="182"/>
      <c r="J2113" s="182"/>
      <c r="K2113" s="32"/>
      <c r="L2113" s="179"/>
      <c r="M2113" s="179"/>
      <c r="N2113" s="81"/>
      <c r="O2113" s="185"/>
      <c r="P2113" s="103"/>
      <c r="Q2113" s="84" t="str">
        <f t="shared" si="961"/>
        <v/>
      </c>
      <c r="R2113" s="159"/>
      <c r="S2113" s="28" t="str" cm="1">
        <f t="array" aca="1" ref="S2113" ca="1">IF(INDIRECT("A"&amp;114+$U2113)&lt;&gt;"",114+$U2113,"")</f>
        <v/>
      </c>
      <c r="T2113" s="28" t="str">
        <f t="shared" ca="1" si="962"/>
        <v>$B</v>
      </c>
      <c r="U2113" s="29">
        <f t="shared" si="968"/>
        <v>1992</v>
      </c>
      <c r="V2113" s="29">
        <v>166.58333333334599</v>
      </c>
      <c r="W2113" s="29">
        <f t="shared" si="940"/>
        <v>166</v>
      </c>
      <c r="X2113" s="41" t="str" cm="1">
        <f t="array" aca="1" ref="X2113" ca="1">IFERROR(INDEX('PC&amp;PD'!$A$1:$AP$15,ROW('PC&amp;PD'!$A$15),MATCH(INDIRECT(T2113),'PC&amp;PD'!$A$1:$AP$1,0)),"")</f>
        <v/>
      </c>
      <c r="Z2113" s="155"/>
      <c r="AA2113" s="13" t="str">
        <f t="shared" si="958"/>
        <v/>
      </c>
      <c r="AB2113" s="155"/>
      <c r="AC2113" s="13" t="str">
        <f t="shared" ca="1" si="963"/>
        <v>$AB</v>
      </c>
      <c r="AD2113" s="13" t="str" cm="1">
        <f t="array" aca="1" ref="AD2113" ca="1">IFERROR(IF((LEFT(INDIRECT("$F"&amp;$S2113),4))="GOTS",IF($G2113="Organic","GOTS_Organic_raw",(IF($G2113="Responsible","GOTS_Responsible",(IF($G2113="No Attribute (Conventional)","GOTS_conventional",(IF($G2113="Recycled Pre/Post-Consumer","GOTS_pre_post",(IF($G2113="In-Conversion","GOTS_in_conversion",(IF($G2113="Sustainably Sourced","Sustainably_sourced",""))))))))))),IF($G2113="Organic","Organic",(IF($G2113="Responsible","Responsible",(IF($G2113="No Attribute (Conventional)","No_Attribute_Conventional",(IF($G2113="Recycled Pre/Post-Consumer","Recycled_Pre_Post_Consumer",(IF($G2113="In-Conversion","In_Conversion",(IF($G2113="Recycled Pre-Consumer","Recycled_Pre_Consumer",(IF($G2113="Recycled Post-Consumer","Recycled_Post_Consumer",(IF($G2113="Sustainably Sourced","Sustainably_sourced","")))))))))))))))),"")</f>
        <v/>
      </c>
      <c r="AE2113" s="13" t="e" cm="1">
        <f t="array" aca="1" ref="AE2113" ca="1">IF(INDIRECT("$F"&amp;$S2113)="","",IF(LEFT(INDIRECT("$F"&amp;$S2113),3)="GRS","GRS_RCS_RM",IF((LEFT(INDIRECT("$F"&amp;$S2113),3))="RCS","GRS_RCS_RM",IF(INDIRECT("$F"&amp;$S2113)="OCS (No Label)","OCS_Conversion_RM",IF(LEFT(INDIRECT("$F"&amp;$S2113),3)="OCS","OCS_RM",IF(RIGHT(INDIRECT("$F"&amp;$S2113),10)="conversion","GOTS_RM_conversion",IF((LEFT(INDIRECT("$F"&amp;$S2113),4))="GOTS","GOTS_RM","Responsible_RM")))))))</f>
        <v>#REF!</v>
      </c>
      <c r="AF2113" s="13" t="str" cm="1">
        <f t="array" aca="1" ref="AF2113" ca="1">IF($S2113="","",INDIRECT("$Z"&amp;$S2113))</f>
        <v/>
      </c>
      <c r="AG2113" s="155"/>
      <c r="AH2113" s="13" t="str" cm="1">
        <f t="array" aca="1" ref="AH2113" ca="1">IFERROR(INDIRECT("$ag"&amp;S2113),"")</f>
        <v/>
      </c>
      <c r="AI2113" s="13" t="e" cm="1">
        <f t="array" aca="1" ref="AI2113" ca="1">INDIRECT("O"&amp;S2112)</f>
        <v>#REF!</v>
      </c>
      <c r="AJ2113" s="13" t="str">
        <f>IF($I2113="","",INDEX('Raw Material'!$A$1:$J$75,MATCH(I2113,'Raw Material'!$A$1:$A$75,0),(MATCH(G2113,'Raw Material'!$A$1:$J$1,0))))</f>
        <v/>
      </c>
      <c r="AK2113" s="13" t="str">
        <f t="shared" si="959"/>
        <v>YANLIŞRM</v>
      </c>
      <c r="AL2113" s="153" t="str">
        <f t="shared" si="960"/>
        <v/>
      </c>
    </row>
    <row r="2114" spans="1:38" ht="16.5" customHeight="1">
      <c r="A2114" s="162"/>
      <c r="B2114" s="168"/>
      <c r="C2114" s="169"/>
      <c r="D2114" s="156"/>
      <c r="E2114" s="156"/>
      <c r="F2114" s="175"/>
      <c r="G2114" s="181"/>
      <c r="H2114" s="182"/>
      <c r="I2114" s="182"/>
      <c r="J2114" s="182"/>
      <c r="K2114" s="32"/>
      <c r="L2114" s="179"/>
      <c r="M2114" s="179"/>
      <c r="N2114" s="81"/>
      <c r="O2114" s="185"/>
      <c r="P2114" s="103"/>
      <c r="Q2114" s="84" t="str">
        <f t="shared" si="961"/>
        <v/>
      </c>
      <c r="R2114" s="159"/>
      <c r="S2114" s="28" t="str" cm="1">
        <f t="array" aca="1" ref="S2114" ca="1">IF(INDIRECT("A"&amp;114+$U2114)&lt;&gt;"",114+$U2114,"")</f>
        <v/>
      </c>
      <c r="T2114" s="28" t="str">
        <f t="shared" ca="1" si="962"/>
        <v>$B</v>
      </c>
      <c r="U2114" s="29">
        <f t="shared" si="968"/>
        <v>1992</v>
      </c>
      <c r="V2114" s="29">
        <v>166.66666666667999</v>
      </c>
      <c r="W2114" s="29">
        <f t="shared" si="940"/>
        <v>166</v>
      </c>
      <c r="X2114" s="41" t="str" cm="1">
        <f t="array" aca="1" ref="X2114" ca="1">IFERROR(INDEX('PC&amp;PD'!$A$1:$AP$15,ROW('PC&amp;PD'!$A$15),MATCH(INDIRECT(T2114),'PC&amp;PD'!$A$1:$AP$1,0)),"")</f>
        <v/>
      </c>
      <c r="Z2114" s="155"/>
      <c r="AA2114" s="13" t="str">
        <f t="shared" si="958"/>
        <v/>
      </c>
      <c r="AB2114" s="155"/>
      <c r="AC2114" s="13" t="str">
        <f t="shared" ca="1" si="963"/>
        <v>$AB</v>
      </c>
      <c r="AD2114" s="13" t="str" cm="1">
        <f t="array" aca="1" ref="AD2114" ca="1">IFERROR(IF((LEFT(INDIRECT("$F"&amp;$S2114),4))="GOTS",IF($G2114="Organic","GOTS_Organic_raw",(IF($G2114="Responsible","GOTS_Responsible",(IF($G2114="No Attribute (Conventional)","GOTS_conventional",(IF($G2114="Recycled Pre/Post-Consumer","GOTS_pre_post",(IF($G2114="In-Conversion","GOTS_in_conversion",(IF($G2114="Sustainably Sourced","Sustainably_sourced",""))))))))))),IF($G2114="Organic","Organic",(IF($G2114="Responsible","Responsible",(IF($G2114="No Attribute (Conventional)","No_Attribute_Conventional",(IF($G2114="Recycled Pre/Post-Consumer","Recycled_Pre_Post_Consumer",(IF($G2114="In-Conversion","In_Conversion",(IF($G2114="Recycled Pre-Consumer","Recycled_Pre_Consumer",(IF($G2114="Recycled Post-Consumer","Recycled_Post_Consumer",(IF($G2114="Sustainably Sourced","Sustainably_sourced","")))))))))))))))),"")</f>
        <v/>
      </c>
      <c r="AE2114" s="13" t="e" cm="1">
        <f t="array" aca="1" ref="AE2114" ca="1">IF(INDIRECT("$F"&amp;$S2114)="","",IF(LEFT(INDIRECT("$F"&amp;$S2114),3)="GRS","GRS_RCS_RM",IF((LEFT(INDIRECT("$F"&amp;$S2114),3))="RCS","GRS_RCS_RM",IF(INDIRECT("$F"&amp;$S2114)="OCS (No Label)","OCS_Conversion_RM",IF(LEFT(INDIRECT("$F"&amp;$S2114),3)="OCS","OCS_RM",IF(RIGHT(INDIRECT("$F"&amp;$S2114),10)="conversion","GOTS_RM_conversion",IF((LEFT(INDIRECT("$F"&amp;$S2114),4))="GOTS","GOTS_RM","Responsible_RM")))))))</f>
        <v>#REF!</v>
      </c>
      <c r="AF2114" s="13" t="str" cm="1">
        <f t="array" aca="1" ref="AF2114" ca="1">IF($S2114="","",INDIRECT("$Z"&amp;$S2114))</f>
        <v/>
      </c>
      <c r="AG2114" s="155"/>
      <c r="AH2114" s="13" t="str" cm="1">
        <f t="array" aca="1" ref="AH2114" ca="1">IFERROR(INDIRECT("$ag"&amp;S2114),"")</f>
        <v/>
      </c>
      <c r="AI2114" s="13" t="e" cm="1">
        <f t="array" aca="1" ref="AI2114" ca="1">INDIRECT("O"&amp;S2113)</f>
        <v>#REF!</v>
      </c>
      <c r="AJ2114" s="13" t="str">
        <f>IF($I2114="","",INDEX('Raw Material'!$A$1:$J$75,MATCH(I2114,'Raw Material'!$A$1:$A$75,0),(MATCH(G2114,'Raw Material'!$A$1:$J$1,0))))</f>
        <v/>
      </c>
      <c r="AK2114" s="13" t="str">
        <f t="shared" si="959"/>
        <v>YANLIŞRM</v>
      </c>
      <c r="AL2114" s="153" t="str">
        <f t="shared" si="960"/>
        <v/>
      </c>
    </row>
    <row r="2115" spans="1:38" ht="16.5" customHeight="1">
      <c r="A2115" s="162"/>
      <c r="B2115" s="168"/>
      <c r="C2115" s="169"/>
      <c r="D2115" s="156"/>
      <c r="E2115" s="156"/>
      <c r="F2115" s="175"/>
      <c r="G2115" s="181"/>
      <c r="H2115" s="182"/>
      <c r="I2115" s="182"/>
      <c r="J2115" s="182"/>
      <c r="K2115" s="32"/>
      <c r="L2115" s="179"/>
      <c r="M2115" s="179"/>
      <c r="N2115" s="81"/>
      <c r="O2115" s="185"/>
      <c r="P2115" s="103"/>
      <c r="Q2115" s="84" t="str">
        <f t="shared" si="961"/>
        <v/>
      </c>
      <c r="R2115" s="159"/>
      <c r="S2115" s="28" t="str" cm="1">
        <f t="array" aca="1" ref="S2115" ca="1">IF(INDIRECT("A"&amp;114+$U2115)&lt;&gt;"",114+$U2115,"")</f>
        <v/>
      </c>
      <c r="T2115" s="28" t="str">
        <f t="shared" ca="1" si="962"/>
        <v>$B</v>
      </c>
      <c r="U2115" s="29">
        <f t="shared" si="968"/>
        <v>1992</v>
      </c>
      <c r="V2115" s="29">
        <v>166.75000000001299</v>
      </c>
      <c r="W2115" s="29">
        <f t="shared" si="940"/>
        <v>166</v>
      </c>
      <c r="X2115" s="41" t="str" cm="1">
        <f t="array" aca="1" ref="X2115" ca="1">IFERROR(INDEX('PC&amp;PD'!$A$1:$AP$15,ROW('PC&amp;PD'!$A$15),MATCH(INDIRECT(T2115),'PC&amp;PD'!$A$1:$AP$1,0)),"")</f>
        <v/>
      </c>
      <c r="Z2115" s="155"/>
      <c r="AA2115" s="13" t="str">
        <f t="shared" si="958"/>
        <v/>
      </c>
      <c r="AB2115" s="155"/>
      <c r="AC2115" s="13" t="str">
        <f t="shared" ca="1" si="963"/>
        <v>$AB</v>
      </c>
      <c r="AD2115" s="13" t="str" cm="1">
        <f t="array" aca="1" ref="AD2115" ca="1">IFERROR(IF((LEFT(INDIRECT("$F"&amp;$S2115),4))="GOTS",IF($G2115="Organic","GOTS_Organic_raw",(IF($G2115="Responsible","GOTS_Responsible",(IF($G2115="No Attribute (Conventional)","GOTS_conventional",(IF($G2115="Recycled Pre/Post-Consumer","GOTS_pre_post",(IF($G2115="In-Conversion","GOTS_in_conversion",(IF($G2115="Sustainably Sourced","Sustainably_sourced",""))))))))))),IF($G2115="Organic","Organic",(IF($G2115="Responsible","Responsible",(IF($G2115="No Attribute (Conventional)","No_Attribute_Conventional",(IF($G2115="Recycled Pre/Post-Consumer","Recycled_Pre_Post_Consumer",(IF($G2115="In-Conversion","In_Conversion",(IF($G2115="Recycled Pre-Consumer","Recycled_Pre_Consumer",(IF($G2115="Recycled Post-Consumer","Recycled_Post_Consumer",(IF($G2115="Sustainably Sourced","Sustainably_sourced","")))))))))))))))),"")</f>
        <v/>
      </c>
      <c r="AE2115" s="13" t="e" cm="1">
        <f t="array" aca="1" ref="AE2115" ca="1">IF(INDIRECT("$F"&amp;$S2115)="","",IF(LEFT(INDIRECT("$F"&amp;$S2115),3)="GRS","GRS_RCS_RM",IF((LEFT(INDIRECT("$F"&amp;$S2115),3))="RCS","GRS_RCS_RM",IF(INDIRECT("$F"&amp;$S2115)="OCS (No Label)","OCS_Conversion_RM",IF(LEFT(INDIRECT("$F"&amp;$S2115),3)="OCS","OCS_RM",IF(RIGHT(INDIRECT("$F"&amp;$S2115),10)="conversion","GOTS_RM_conversion",IF((LEFT(INDIRECT("$F"&amp;$S2115),4))="GOTS","GOTS_RM","Responsible_RM")))))))</f>
        <v>#REF!</v>
      </c>
      <c r="AF2115" s="13" t="str" cm="1">
        <f t="array" aca="1" ref="AF2115" ca="1">IF($S2115="","",INDIRECT("$Z"&amp;$S2115))</f>
        <v/>
      </c>
      <c r="AG2115" s="155"/>
      <c r="AH2115" s="13" t="str" cm="1">
        <f t="array" aca="1" ref="AH2115" ca="1">IFERROR(INDIRECT("$ag"&amp;S2115),"")</f>
        <v/>
      </c>
      <c r="AI2115" s="13" t="e" cm="1">
        <f t="array" aca="1" ref="AI2115" ca="1">INDIRECT("O"&amp;S2114)</f>
        <v>#REF!</v>
      </c>
      <c r="AJ2115" s="13" t="str">
        <f>IF($I2115="","",INDEX('Raw Material'!$A$1:$J$75,MATCH(I2115,'Raw Material'!$A$1:$A$75,0),(MATCH(G2115,'Raw Material'!$A$1:$J$1,0))))</f>
        <v/>
      </c>
      <c r="AK2115" s="13" t="str">
        <f t="shared" si="959"/>
        <v>YANLIŞRM</v>
      </c>
      <c r="AL2115" s="153" t="str">
        <f t="shared" si="960"/>
        <v/>
      </c>
    </row>
    <row r="2116" spans="1:38" ht="16.5" customHeight="1">
      <c r="A2116" s="162"/>
      <c r="B2116" s="168"/>
      <c r="C2116" s="169"/>
      <c r="D2116" s="156"/>
      <c r="E2116" s="156"/>
      <c r="F2116" s="175"/>
      <c r="G2116" s="181"/>
      <c r="H2116" s="182"/>
      <c r="I2116" s="182"/>
      <c r="J2116" s="182"/>
      <c r="K2116" s="32"/>
      <c r="L2116" s="179"/>
      <c r="M2116" s="179"/>
      <c r="N2116" s="81"/>
      <c r="O2116" s="185"/>
      <c r="P2116" s="103"/>
      <c r="Q2116" s="84" t="str">
        <f t="shared" si="961"/>
        <v/>
      </c>
      <c r="R2116" s="159"/>
      <c r="S2116" s="28" t="str" cm="1">
        <f t="array" aca="1" ref="S2116" ca="1">IF(INDIRECT("A"&amp;114+$U2116)&lt;&gt;"",114+$U2116,"")</f>
        <v/>
      </c>
      <c r="T2116" s="28" t="str">
        <f t="shared" ca="1" si="962"/>
        <v>$B</v>
      </c>
      <c r="U2116" s="29">
        <f t="shared" si="968"/>
        <v>1992</v>
      </c>
      <c r="V2116" s="29">
        <v>166.83333333334599</v>
      </c>
      <c r="W2116" s="29">
        <f t="shared" si="940"/>
        <v>166</v>
      </c>
      <c r="X2116" s="41" t="str" cm="1">
        <f t="array" aca="1" ref="X2116" ca="1">IFERROR(INDEX('PC&amp;PD'!$A$1:$AP$15,ROW('PC&amp;PD'!$A$15),MATCH(INDIRECT(T2116),'PC&amp;PD'!$A$1:$AP$1,0)),"")</f>
        <v/>
      </c>
      <c r="Z2116" s="155"/>
      <c r="AA2116" s="13" t="str">
        <f t="shared" si="958"/>
        <v/>
      </c>
      <c r="AB2116" s="155"/>
      <c r="AC2116" s="13" t="str">
        <f t="shared" ca="1" si="963"/>
        <v>$AB</v>
      </c>
      <c r="AD2116" s="13" t="str" cm="1">
        <f t="array" aca="1" ref="AD2116" ca="1">IFERROR(IF((LEFT(INDIRECT("$F"&amp;$S2116),4))="GOTS",IF($G2116="Organic","GOTS_Organic_raw",(IF($G2116="Responsible","GOTS_Responsible",(IF($G2116="No Attribute (Conventional)","GOTS_conventional",(IF($G2116="Recycled Pre/Post-Consumer","GOTS_pre_post",(IF($G2116="In-Conversion","GOTS_in_conversion",(IF($G2116="Sustainably Sourced","Sustainably_sourced",""))))))))))),IF($G2116="Organic","Organic",(IF($G2116="Responsible","Responsible",(IF($G2116="No Attribute (Conventional)","No_Attribute_Conventional",(IF($G2116="Recycled Pre/Post-Consumer","Recycled_Pre_Post_Consumer",(IF($G2116="In-Conversion","In_Conversion",(IF($G2116="Recycled Pre-Consumer","Recycled_Pre_Consumer",(IF($G2116="Recycled Post-Consumer","Recycled_Post_Consumer",(IF($G2116="Sustainably Sourced","Sustainably_sourced","")))))))))))))))),"")</f>
        <v/>
      </c>
      <c r="AE2116" s="13" t="e" cm="1">
        <f t="array" aca="1" ref="AE2116" ca="1">IF(INDIRECT("$F"&amp;$S2116)="","",IF(LEFT(INDIRECT("$F"&amp;$S2116),3)="GRS","GRS_RCS_RM",IF((LEFT(INDIRECT("$F"&amp;$S2116),3))="RCS","GRS_RCS_RM",IF(INDIRECT("$F"&amp;$S2116)="OCS (No Label)","OCS_Conversion_RM",IF(LEFT(INDIRECT("$F"&amp;$S2116),3)="OCS","OCS_RM",IF(RIGHT(INDIRECT("$F"&amp;$S2116),10)="conversion","GOTS_RM_conversion",IF((LEFT(INDIRECT("$F"&amp;$S2116),4))="GOTS","GOTS_RM","Responsible_RM")))))))</f>
        <v>#REF!</v>
      </c>
      <c r="AF2116" s="13" t="str" cm="1">
        <f t="array" aca="1" ref="AF2116" ca="1">IF($S2116="","",INDIRECT("$Z"&amp;$S2116))</f>
        <v/>
      </c>
      <c r="AG2116" s="155"/>
      <c r="AH2116" s="13" t="str" cm="1">
        <f t="array" aca="1" ref="AH2116" ca="1">IFERROR(INDIRECT("$ag"&amp;S2116),"")</f>
        <v/>
      </c>
      <c r="AI2116" s="13" t="e" cm="1">
        <f t="array" aca="1" ref="AI2116" ca="1">INDIRECT("O"&amp;S2115)</f>
        <v>#REF!</v>
      </c>
      <c r="AJ2116" s="13" t="str">
        <f>IF($I2116="","",INDEX('Raw Material'!$A$1:$J$75,MATCH(I2116,'Raw Material'!$A$1:$A$75,0),(MATCH(G2116,'Raw Material'!$A$1:$J$1,0))))</f>
        <v/>
      </c>
      <c r="AK2116" s="13" t="str">
        <f t="shared" si="959"/>
        <v>YANLIŞRM</v>
      </c>
      <c r="AL2116" s="153" t="str">
        <f t="shared" si="960"/>
        <v/>
      </c>
    </row>
    <row r="2117" spans="1:38" ht="16.5" customHeight="1" thickBot="1">
      <c r="A2117" s="163"/>
      <c r="B2117" s="170"/>
      <c r="C2117" s="171"/>
      <c r="D2117" s="156"/>
      <c r="E2117" s="156"/>
      <c r="F2117" s="176"/>
      <c r="G2117" s="157"/>
      <c r="H2117" s="158"/>
      <c r="I2117" s="158"/>
      <c r="J2117" s="158"/>
      <c r="K2117" s="33"/>
      <c r="L2117" s="180"/>
      <c r="M2117" s="180"/>
      <c r="N2117" s="82"/>
      <c r="O2117" s="186"/>
      <c r="P2117" s="103"/>
      <c r="Q2117" s="84" t="str">
        <f t="shared" si="961"/>
        <v/>
      </c>
      <c r="R2117" s="159"/>
      <c r="S2117" s="28" t="str" cm="1">
        <f t="array" aca="1" ref="S2117" ca="1">IF(INDIRECT("A"&amp;114+$U2117)&lt;&gt;"",114+$U2117,"")</f>
        <v/>
      </c>
      <c r="T2117" s="28" t="str">
        <f t="shared" ca="1" si="962"/>
        <v>$B</v>
      </c>
      <c r="U2117" s="29">
        <f t="shared" si="968"/>
        <v>1992</v>
      </c>
      <c r="V2117" s="29">
        <v>166.91666666667999</v>
      </c>
      <c r="W2117" s="29">
        <f t="shared" si="940"/>
        <v>166</v>
      </c>
      <c r="X2117" s="41" t="str" cm="1">
        <f t="array" aca="1" ref="X2117" ca="1">IFERROR(INDEX('PC&amp;PD'!$A$1:$AP$15,ROW('PC&amp;PD'!$A$15),MATCH(INDIRECT(T2117),'PC&amp;PD'!$A$1:$AP$1,0)),"")</f>
        <v/>
      </c>
      <c r="Z2117" s="155"/>
      <c r="AA2117" s="13" t="str">
        <f t="shared" si="958"/>
        <v/>
      </c>
      <c r="AB2117" s="155"/>
      <c r="AC2117" s="13" t="str">
        <f t="shared" ca="1" si="963"/>
        <v>$AB</v>
      </c>
      <c r="AD2117" s="13" t="str" cm="1">
        <f t="array" aca="1" ref="AD2117" ca="1">IFERROR(IF((LEFT(INDIRECT("$F"&amp;$S2117),4))="GOTS",IF($G2117="Organic","GOTS_Organic_raw",(IF($G2117="Responsible","GOTS_Responsible",(IF($G2117="No Attribute (Conventional)","GOTS_conventional",(IF($G2117="Recycled Pre/Post-Consumer","GOTS_pre_post",(IF($G2117="In-Conversion","GOTS_in_conversion",(IF($G2117="Sustainably Sourced","Sustainably_sourced",""))))))))))),IF($G2117="Organic","Organic",(IF($G2117="Responsible","Responsible",(IF($G2117="No Attribute (Conventional)","No_Attribute_Conventional",(IF($G2117="Recycled Pre/Post-Consumer","Recycled_Pre_Post_Consumer",(IF($G2117="In-Conversion","In_Conversion",(IF($G2117="Recycled Pre-Consumer","Recycled_Pre_Consumer",(IF($G2117="Recycled Post-Consumer","Recycled_Post_Consumer",(IF($G2117="Sustainably Sourced","Sustainably_sourced","")))))))))))))))),"")</f>
        <v/>
      </c>
      <c r="AE2117" s="13" t="e" cm="1">
        <f t="array" aca="1" ref="AE2117" ca="1">IF(INDIRECT("$F"&amp;$S2117)="","",IF(LEFT(INDIRECT("$F"&amp;$S2117),3)="GRS","GRS_RCS_RM",IF((LEFT(INDIRECT("$F"&amp;$S2117),3))="RCS","GRS_RCS_RM",IF(INDIRECT("$F"&amp;$S2117)="OCS (No Label)","OCS_Conversion_RM",IF(LEFT(INDIRECT("$F"&amp;$S2117),3)="OCS","OCS_RM",IF(RIGHT(INDIRECT("$F"&amp;$S2117),10)="conversion","GOTS_RM_conversion",IF((LEFT(INDIRECT("$F"&amp;$S2117),4))="GOTS","GOTS_RM","Responsible_RM")))))))</f>
        <v>#REF!</v>
      </c>
      <c r="AF2117" s="13" t="str" cm="1">
        <f t="array" aca="1" ref="AF2117" ca="1">IF($S2117="","",INDIRECT("$Z"&amp;$S2117))</f>
        <v/>
      </c>
      <c r="AG2117" s="155"/>
      <c r="AH2117" s="13" t="str" cm="1">
        <f t="array" aca="1" ref="AH2117" ca="1">IFERROR(INDIRECT("$ag"&amp;S2117),"")</f>
        <v/>
      </c>
      <c r="AI2117" s="13" t="e" cm="1">
        <f t="array" aca="1" ref="AI2117" ca="1">INDIRECT("O"&amp;S2116)</f>
        <v>#REF!</v>
      </c>
      <c r="AJ2117" s="13" t="str">
        <f>IF($I2117="","",INDEX('Raw Material'!$A$1:$J$75,MATCH(I2117,'Raw Material'!$A$1:$A$75,0),(MATCH(G2117,'Raw Material'!$A$1:$J$1,0))))</f>
        <v/>
      </c>
      <c r="AK2117" s="13" t="str">
        <f t="shared" si="959"/>
        <v>YANLIŞRM</v>
      </c>
      <c r="AL2117" s="153" t="str">
        <f t="shared" si="960"/>
        <v/>
      </c>
    </row>
    <row r="2118" spans="1:38" ht="16.5" customHeight="1">
      <c r="A2118" s="160" t="str">
        <f>IF(B2118="","",COUNTA($B$114:$B2118))</f>
        <v/>
      </c>
      <c r="B2118" s="164"/>
      <c r="C2118" s="165"/>
      <c r="D2118" s="183"/>
      <c r="E2118" s="183"/>
      <c r="F2118" s="172"/>
      <c r="G2118" s="212"/>
      <c r="H2118" s="206"/>
      <c r="I2118" s="206"/>
      <c r="J2118" s="206"/>
      <c r="K2118" s="31"/>
      <c r="L2118" s="177" t="str">
        <f t="shared" ref="L2118" si="969">IF(R2118="","",LEFT(R2118,LEN(R2118)-2))</f>
        <v/>
      </c>
      <c r="M2118" s="177"/>
      <c r="N2118" s="80"/>
      <c r="O2118" s="184"/>
      <c r="P2118" s="103"/>
      <c r="Q2118" s="84" t="str">
        <f t="shared" si="961"/>
        <v/>
      </c>
      <c r="R2118" s="159" t="str">
        <f t="shared" ref="R2118" si="970">CONCATENATE($Q2118,Q2119,Q2120,Q2121,Q2122,Q2123,$Q2124,$Q2125,$Q2126,$Q2127,Q2128,Q2129)</f>
        <v/>
      </c>
      <c r="S2118" s="28" t="str" cm="1">
        <f t="array" aca="1" ref="S2118" ca="1">IF(INDIRECT("A"&amp;114+$U2118)&lt;&gt;"",114+$U2118,"")</f>
        <v/>
      </c>
      <c r="T2118" s="28" t="str">
        <f t="shared" ca="1" si="962"/>
        <v>$B</v>
      </c>
      <c r="U2118" s="29">
        <f t="shared" si="968"/>
        <v>2004</v>
      </c>
      <c r="V2118" s="29">
        <v>167.00000000001299</v>
      </c>
      <c r="W2118" s="29">
        <f t="shared" si="940"/>
        <v>167</v>
      </c>
      <c r="X2118" s="41" t="str" cm="1">
        <f t="array" aca="1" ref="X2118" ca="1">IFERROR(INDEX('PC&amp;PD'!$A$1:$AP$15,ROW('PC&amp;PD'!$A$15),MATCH(INDIRECT(T2118),'PC&amp;PD'!$A$1:$AP$1,0)),"")</f>
        <v/>
      </c>
      <c r="Z2118" s="155" t="str">
        <f t="shared" ref="Z2118" si="971">IFERROR(IF($F2118="OCS 100","OCS (OCS 100)",IF($F2118="OCS Blended","OCS (OCS Blended)",IF($F2118="OCS (No Label)","OCS (No Label)",IF($F2118="RCS 100","RCS (RCS 100)",IF($F2118="RCS Blended","RCS (RCS Blended)",IF($F2118="GRS","GRS (GRS)",IF($F2118="GRS (No Label)", "GRS (No Label)",IF($F2118="RDS","RDS (RDS)",IF($F2118="RWS","RWS (RWS)",IF($F2118="RAS","RAS (RAS)",IF($F2118="RMS","RMS (RMS)",IF($F2118="GOTS Organic","GOTS (Organic)",IF($F2118="GOTS Made with organic","GOTS (Made with Organic)",IF($F2118="GOTS Organic - in conversion","GOTS (Organic - In Conversion)",IF($F2118="GOTS Made with organic - in conversion","GOTS (Made with Organic - In Conversion)",""))))))))))))))),"")</f>
        <v/>
      </c>
      <c r="AA2118" s="13" t="str">
        <f t="shared" si="958"/>
        <v/>
      </c>
      <c r="AB2118" s="155" t="str">
        <f t="shared" ref="AB2118" si="972">IFERROR(IF($F2118="OCS 100", "OCS_100",IF($F2118="OCS Blended", "OCS_Blended",IF($F2118="OCS (No Label)", "OCS_No_Label",IF($F2118="RCS 100", "RCS_100",IF($F2118="RCS Blended","RCS_Blended",IF($F2118="GRS","GRS",IF($F2118="GRS (No Label)", "GRS_No_Label",IF($F2118="RDS","RDS",IF($F2118="RWS","RWS",IF($F2118="RMS","RMS",IF($F2118="GOTS Organic","GOTS_Organic",IF($F2118="GOTS Made with organic","GOTS_Made_with_organic",IF($F2118="GOTS Organic - in conversion","GOTS_Organic_in_Conversion",IF($F2118="GOTS Made with organic - in conversion","GOTS_Made_with_Organic_in_Conversion",IF($F2118="RAS","RAS",""))))))))))))))),"")</f>
        <v/>
      </c>
      <c r="AC2118" s="13" t="str">
        <f t="shared" ca="1" si="963"/>
        <v>$AB</v>
      </c>
      <c r="AD2118" s="13" t="str" cm="1">
        <f t="array" aca="1" ref="AD2118" ca="1">IFERROR(IF((LEFT(INDIRECT("$F"&amp;$S2118),4))="GOTS",IF($G2118="Organic","GOTS_Organic_raw",(IF($G2118="Responsible","GOTS_Responsible",(IF($G2118="No Attribute (Conventional)","GOTS_conventional",(IF($G2118="Recycled Pre/Post-Consumer","GOTS_pre_post",(IF($G2118="In-Conversion","GOTS_in_conversion",(IF($G2118="Sustainably Sourced","Sustainably_sourced",""))))))))))),IF($G2118="Organic","Organic",(IF($G2118="Responsible","Responsible",(IF($G2118="No Attribute (Conventional)","No_Attribute_Conventional",(IF($G2118="Recycled Pre/Post-Consumer","Recycled_Pre_Post_Consumer",(IF($G2118="In-Conversion","In_Conversion",(IF($G2118="Recycled Pre-Consumer","Recycled_Pre_Consumer",(IF($G2118="Recycled Post-Consumer","Recycled_Post_Consumer",(IF($G2118="Sustainably Sourced","Sustainably_sourced","")))))))))))))))),"")</f>
        <v/>
      </c>
      <c r="AE2118" s="13" t="e" cm="1">
        <f t="array" aca="1" ref="AE2118" ca="1">IF(INDIRECT("$F"&amp;$S2118)="","",IF(LEFT(INDIRECT("$F"&amp;$S2118),3)="GRS","GRS_RCS_RM",IF((LEFT(INDIRECT("$F"&amp;$S2118),3))="RCS","GRS_RCS_RM",IF(INDIRECT("$F"&amp;$S2118)="OCS (No Label)","OCS_Conversion_RM",IF(LEFT(INDIRECT("$F"&amp;$S2118),3)="OCS","OCS_RM",IF(RIGHT(INDIRECT("$F"&amp;$S2118),10)="conversion","GOTS_RM_conversion",IF((LEFT(INDIRECT("$F"&amp;$S2118),4))="GOTS","GOTS_RM","Responsible_RM")))))))</f>
        <v>#REF!</v>
      </c>
      <c r="AF2118" s="13" t="str" cm="1">
        <f t="array" aca="1" ref="AF2118" ca="1">IF($S2118="","",INDIRECT("$Z"&amp;$S2118))</f>
        <v/>
      </c>
      <c r="AG2118" s="155" t="str">
        <f t="shared" si="957"/>
        <v/>
      </c>
      <c r="AH2118" s="13" t="str" cm="1">
        <f t="array" aca="1" ref="AH2118" ca="1">IFERROR(INDIRECT("$ag"&amp;S2118),"")</f>
        <v/>
      </c>
      <c r="AI2118" s="13" t="e" cm="1">
        <f t="array" aca="1" ref="AI2118" ca="1">INDIRECT("O"&amp;S2117)</f>
        <v>#REF!</v>
      </c>
      <c r="AJ2118" s="13" t="str">
        <f>IF($I2118="","",INDEX('Raw Material'!$A$1:$J$75,MATCH(I2118,'Raw Material'!$A$1:$A$75,0),(MATCH(G2118,'Raw Material'!$A$1:$J$1,0))))</f>
        <v/>
      </c>
      <c r="AK2118" s="13" t="str">
        <f t="shared" si="959"/>
        <v>YANLIŞRM</v>
      </c>
      <c r="AL2118" s="153" t="str">
        <f t="shared" si="960"/>
        <v/>
      </c>
    </row>
    <row r="2119" spans="1:38" ht="16.5" customHeight="1">
      <c r="A2119" s="161"/>
      <c r="B2119" s="166"/>
      <c r="C2119" s="167"/>
      <c r="D2119" s="156"/>
      <c r="E2119" s="156"/>
      <c r="F2119" s="173"/>
      <c r="G2119" s="181"/>
      <c r="H2119" s="182"/>
      <c r="I2119" s="182"/>
      <c r="J2119" s="182"/>
      <c r="K2119" s="32"/>
      <c r="L2119" s="178"/>
      <c r="M2119" s="178"/>
      <c r="N2119" s="81"/>
      <c r="O2119" s="185"/>
      <c r="P2119" s="103"/>
      <c r="Q2119" s="84" t="str">
        <f t="shared" si="961"/>
        <v/>
      </c>
      <c r="R2119" s="159"/>
      <c r="S2119" s="28" t="str" cm="1">
        <f t="array" aca="1" ref="S2119" ca="1">IF(INDIRECT("A"&amp;114+$U2119)&lt;&gt;"",114+$U2119,"")</f>
        <v/>
      </c>
      <c r="T2119" s="28" t="str">
        <f t="shared" ca="1" si="962"/>
        <v>$B</v>
      </c>
      <c r="U2119" s="29">
        <f t="shared" si="968"/>
        <v>2004</v>
      </c>
      <c r="V2119" s="29">
        <v>167.08333333334599</v>
      </c>
      <c r="W2119" s="29">
        <f t="shared" si="940"/>
        <v>167</v>
      </c>
      <c r="X2119" s="41" t="str" cm="1">
        <f t="array" aca="1" ref="X2119" ca="1">IFERROR(INDEX('PC&amp;PD'!$A$1:$AP$15,ROW('PC&amp;PD'!$A$15),MATCH(INDIRECT(T2119),'PC&amp;PD'!$A$1:$AP$1,0)),"")</f>
        <v/>
      </c>
      <c r="Z2119" s="155"/>
      <c r="AA2119" s="13" t="str">
        <f t="shared" si="958"/>
        <v/>
      </c>
      <c r="AB2119" s="155"/>
      <c r="AC2119" s="13" t="str">
        <f t="shared" ca="1" si="963"/>
        <v>$AB</v>
      </c>
      <c r="AD2119" s="13" t="str" cm="1">
        <f t="array" aca="1" ref="AD2119" ca="1">IFERROR(IF((LEFT(INDIRECT("$F"&amp;$S2119),4))="GOTS",IF($G2119="Organic","GOTS_Organic_raw",(IF($G2119="Responsible","GOTS_Responsible",(IF($G2119="No Attribute (Conventional)","GOTS_conventional",(IF($G2119="Recycled Pre/Post-Consumer","GOTS_pre_post",(IF($G2119="In-Conversion","GOTS_in_conversion",(IF($G2119="Sustainably Sourced","Sustainably_sourced",""))))))))))),IF($G2119="Organic","Organic",(IF($G2119="Responsible","Responsible",(IF($G2119="No Attribute (Conventional)","No_Attribute_Conventional",(IF($G2119="Recycled Pre/Post-Consumer","Recycled_Pre_Post_Consumer",(IF($G2119="In-Conversion","In_Conversion",(IF($G2119="Recycled Pre-Consumer","Recycled_Pre_Consumer",(IF($G2119="Recycled Post-Consumer","Recycled_Post_Consumer",(IF($G2119="Sustainably Sourced","Sustainably_sourced","")))))))))))))))),"")</f>
        <v/>
      </c>
      <c r="AE2119" s="13" t="e" cm="1">
        <f t="array" aca="1" ref="AE2119" ca="1">IF(INDIRECT("$F"&amp;$S2119)="","",IF(LEFT(INDIRECT("$F"&amp;$S2119),3)="GRS","GRS_RCS_RM",IF((LEFT(INDIRECT("$F"&amp;$S2119),3))="RCS","GRS_RCS_RM",IF(INDIRECT("$F"&amp;$S2119)="OCS (No Label)","OCS_Conversion_RM",IF(LEFT(INDIRECT("$F"&amp;$S2119),3)="OCS","OCS_RM",IF(RIGHT(INDIRECT("$F"&amp;$S2119),10)="conversion","GOTS_RM_conversion",IF((LEFT(INDIRECT("$F"&amp;$S2119),4))="GOTS","GOTS_RM","Responsible_RM")))))))</f>
        <v>#REF!</v>
      </c>
      <c r="AF2119" s="13" t="str" cm="1">
        <f t="array" aca="1" ref="AF2119" ca="1">IF($S2119="","",INDIRECT("$Z"&amp;$S2119))</f>
        <v/>
      </c>
      <c r="AG2119" s="155"/>
      <c r="AH2119" s="13" t="str" cm="1">
        <f t="array" aca="1" ref="AH2119" ca="1">IFERROR(INDIRECT("$ag"&amp;S2119),"")</f>
        <v/>
      </c>
      <c r="AI2119" s="13" t="e" cm="1">
        <f t="array" aca="1" ref="AI2119" ca="1">INDIRECT("O"&amp;S2118)</f>
        <v>#REF!</v>
      </c>
      <c r="AJ2119" s="13" t="str">
        <f>IF($I2119="","",INDEX('Raw Material'!$A$1:$J$75,MATCH(I2119,'Raw Material'!$A$1:$A$75,0),(MATCH(G2119,'Raw Material'!$A$1:$J$1,0))))</f>
        <v/>
      </c>
      <c r="AK2119" s="13" t="str">
        <f t="shared" si="959"/>
        <v>YANLIŞRM</v>
      </c>
      <c r="AL2119" s="153" t="str">
        <f t="shared" si="960"/>
        <v/>
      </c>
    </row>
    <row r="2120" spans="1:38" ht="16.5" customHeight="1">
      <c r="A2120" s="161"/>
      <c r="B2120" s="166"/>
      <c r="C2120" s="167"/>
      <c r="D2120" s="156"/>
      <c r="E2120" s="156"/>
      <c r="F2120" s="173"/>
      <c r="G2120" s="181"/>
      <c r="H2120" s="182"/>
      <c r="I2120" s="182"/>
      <c r="J2120" s="182"/>
      <c r="K2120" s="32"/>
      <c r="L2120" s="178"/>
      <c r="M2120" s="178"/>
      <c r="N2120" s="81"/>
      <c r="O2120" s="185"/>
      <c r="P2120" s="103"/>
      <c r="Q2120" s="84" t="str">
        <f t="shared" si="961"/>
        <v/>
      </c>
      <c r="R2120" s="159"/>
      <c r="S2120" s="28" t="str" cm="1">
        <f t="array" aca="1" ref="S2120" ca="1">IF(INDIRECT("A"&amp;114+$U2120)&lt;&gt;"",114+$U2120,"")</f>
        <v/>
      </c>
      <c r="T2120" s="28" t="str">
        <f t="shared" ca="1" si="962"/>
        <v>$B</v>
      </c>
      <c r="U2120" s="29">
        <f t="shared" si="968"/>
        <v>2004</v>
      </c>
      <c r="V2120" s="29">
        <v>167.16666666667999</v>
      </c>
      <c r="W2120" s="29">
        <f t="shared" si="940"/>
        <v>167</v>
      </c>
      <c r="X2120" s="41" t="str" cm="1">
        <f t="array" aca="1" ref="X2120" ca="1">IFERROR(INDEX('PC&amp;PD'!$A$1:$AP$15,ROW('PC&amp;PD'!$A$15),MATCH(INDIRECT(T2120),'PC&amp;PD'!$A$1:$AP$1,0)),"")</f>
        <v/>
      </c>
      <c r="Z2120" s="155"/>
      <c r="AA2120" s="13" t="str">
        <f t="shared" si="958"/>
        <v/>
      </c>
      <c r="AB2120" s="155"/>
      <c r="AC2120" s="13" t="str">
        <f t="shared" ca="1" si="963"/>
        <v>$AB</v>
      </c>
      <c r="AD2120" s="13" t="str" cm="1">
        <f t="array" aca="1" ref="AD2120" ca="1">IFERROR(IF((LEFT(INDIRECT("$F"&amp;$S2120),4))="GOTS",IF($G2120="Organic","GOTS_Organic_raw",(IF($G2120="Responsible","GOTS_Responsible",(IF($G2120="No Attribute (Conventional)","GOTS_conventional",(IF($G2120="Recycled Pre/Post-Consumer","GOTS_pre_post",(IF($G2120="In-Conversion","GOTS_in_conversion",(IF($G2120="Sustainably Sourced","Sustainably_sourced",""))))))))))),IF($G2120="Organic","Organic",(IF($G2120="Responsible","Responsible",(IF($G2120="No Attribute (Conventional)","No_Attribute_Conventional",(IF($G2120="Recycled Pre/Post-Consumer","Recycled_Pre_Post_Consumer",(IF($G2120="In-Conversion","In_Conversion",(IF($G2120="Recycled Pre-Consumer","Recycled_Pre_Consumer",(IF($G2120="Recycled Post-Consumer","Recycled_Post_Consumer",(IF($G2120="Sustainably Sourced","Sustainably_sourced","")))))))))))))))),"")</f>
        <v/>
      </c>
      <c r="AE2120" s="13" t="e" cm="1">
        <f t="array" aca="1" ref="AE2120" ca="1">IF(INDIRECT("$F"&amp;$S2120)="","",IF(LEFT(INDIRECT("$F"&amp;$S2120),3)="GRS","GRS_RCS_RM",IF((LEFT(INDIRECT("$F"&amp;$S2120),3))="RCS","GRS_RCS_RM",IF(INDIRECT("$F"&amp;$S2120)="OCS (No Label)","OCS_Conversion_RM",IF(LEFT(INDIRECT("$F"&amp;$S2120),3)="OCS","OCS_RM",IF(RIGHT(INDIRECT("$F"&amp;$S2120),10)="conversion","GOTS_RM_conversion",IF((LEFT(INDIRECT("$F"&amp;$S2120),4))="GOTS","GOTS_RM","Responsible_RM")))))))</f>
        <v>#REF!</v>
      </c>
      <c r="AF2120" s="13" t="str" cm="1">
        <f t="array" aca="1" ref="AF2120" ca="1">IF($S2120="","",INDIRECT("$Z"&amp;$S2120))</f>
        <v/>
      </c>
      <c r="AG2120" s="155"/>
      <c r="AH2120" s="13" t="str" cm="1">
        <f t="array" aca="1" ref="AH2120" ca="1">IFERROR(INDIRECT("$ag"&amp;S2120),"")</f>
        <v/>
      </c>
      <c r="AI2120" s="13" t="e" cm="1">
        <f t="array" aca="1" ref="AI2120" ca="1">INDIRECT("O"&amp;S2119)</f>
        <v>#REF!</v>
      </c>
      <c r="AJ2120" s="13" t="str">
        <f>IF($I2120="","",INDEX('Raw Material'!$A$1:$J$75,MATCH(I2120,'Raw Material'!$A$1:$A$75,0),(MATCH(G2120,'Raw Material'!$A$1:$J$1,0))))</f>
        <v/>
      </c>
      <c r="AK2120" s="13" t="str">
        <f t="shared" si="959"/>
        <v>YANLIŞRM</v>
      </c>
      <c r="AL2120" s="153" t="str">
        <f t="shared" si="960"/>
        <v/>
      </c>
    </row>
    <row r="2121" spans="1:38" ht="16.5" customHeight="1">
      <c r="A2121" s="161"/>
      <c r="B2121" s="166"/>
      <c r="C2121" s="167"/>
      <c r="D2121" s="156"/>
      <c r="E2121" s="156"/>
      <c r="F2121" s="174"/>
      <c r="G2121" s="181"/>
      <c r="H2121" s="182"/>
      <c r="I2121" s="182"/>
      <c r="J2121" s="182"/>
      <c r="K2121" s="32"/>
      <c r="L2121" s="178"/>
      <c r="M2121" s="178"/>
      <c r="N2121" s="81"/>
      <c r="O2121" s="185"/>
      <c r="P2121" s="103"/>
      <c r="Q2121" s="84" t="str">
        <f t="shared" si="961"/>
        <v/>
      </c>
      <c r="R2121" s="159"/>
      <c r="S2121" s="28" t="str" cm="1">
        <f t="array" aca="1" ref="S2121" ca="1">IF(INDIRECT("A"&amp;114+$U2121)&lt;&gt;"",114+$U2121,"")</f>
        <v/>
      </c>
      <c r="T2121" s="28" t="str">
        <f t="shared" ca="1" si="962"/>
        <v>$B</v>
      </c>
      <c r="U2121" s="29">
        <f t="shared" si="968"/>
        <v>2004</v>
      </c>
      <c r="V2121" s="29">
        <v>167.25000000001299</v>
      </c>
      <c r="W2121" s="29">
        <f t="shared" ref="W2121:W2184" si="973">ROUNDDOWN(V2121,0)</f>
        <v>167</v>
      </c>
      <c r="X2121" s="41" t="str" cm="1">
        <f t="array" aca="1" ref="X2121" ca="1">IFERROR(INDEX('PC&amp;PD'!$A$1:$AP$15,ROW('PC&amp;PD'!$A$15),MATCH(INDIRECT(T2121),'PC&amp;PD'!$A$1:$AP$1,0)),"")</f>
        <v/>
      </c>
      <c r="Z2121" s="155"/>
      <c r="AA2121" s="13" t="str">
        <f t="shared" si="958"/>
        <v/>
      </c>
      <c r="AB2121" s="155"/>
      <c r="AC2121" s="13" t="str">
        <f t="shared" ca="1" si="963"/>
        <v>$AB</v>
      </c>
      <c r="AD2121" s="13" t="str" cm="1">
        <f t="array" aca="1" ref="AD2121" ca="1">IFERROR(IF((LEFT(INDIRECT("$F"&amp;$S2121),4))="GOTS",IF($G2121="Organic","GOTS_Organic_raw",(IF($G2121="Responsible","GOTS_Responsible",(IF($G2121="No Attribute (Conventional)","GOTS_conventional",(IF($G2121="Recycled Pre/Post-Consumer","GOTS_pre_post",(IF($G2121="In-Conversion","GOTS_in_conversion",(IF($G2121="Sustainably Sourced","Sustainably_sourced",""))))))))))),IF($G2121="Organic","Organic",(IF($G2121="Responsible","Responsible",(IF($G2121="No Attribute (Conventional)","No_Attribute_Conventional",(IF($G2121="Recycled Pre/Post-Consumer","Recycled_Pre_Post_Consumer",(IF($G2121="In-Conversion","In_Conversion",(IF($G2121="Recycled Pre-Consumer","Recycled_Pre_Consumer",(IF($G2121="Recycled Post-Consumer","Recycled_Post_Consumer",(IF($G2121="Sustainably Sourced","Sustainably_sourced","")))))))))))))))),"")</f>
        <v/>
      </c>
      <c r="AE2121" s="13" t="e" cm="1">
        <f t="array" aca="1" ref="AE2121" ca="1">IF(INDIRECT("$F"&amp;$S2121)="","",IF(LEFT(INDIRECT("$F"&amp;$S2121),3)="GRS","GRS_RCS_RM",IF((LEFT(INDIRECT("$F"&amp;$S2121),3))="RCS","GRS_RCS_RM",IF(INDIRECT("$F"&amp;$S2121)="OCS (No Label)","OCS_Conversion_RM",IF(LEFT(INDIRECT("$F"&amp;$S2121),3)="OCS","OCS_RM",IF(RIGHT(INDIRECT("$F"&amp;$S2121),10)="conversion","GOTS_RM_conversion",IF((LEFT(INDIRECT("$F"&amp;$S2121),4))="GOTS","GOTS_RM","Responsible_RM")))))))</f>
        <v>#REF!</v>
      </c>
      <c r="AF2121" s="13" t="str" cm="1">
        <f t="array" aca="1" ref="AF2121" ca="1">IF($S2121="","",INDIRECT("$Z"&amp;$S2121))</f>
        <v/>
      </c>
      <c r="AG2121" s="155"/>
      <c r="AH2121" s="13" t="str" cm="1">
        <f t="array" aca="1" ref="AH2121" ca="1">IFERROR(INDIRECT("$ag"&amp;S2121),"")</f>
        <v/>
      </c>
      <c r="AI2121" s="13" t="e" cm="1">
        <f t="array" aca="1" ref="AI2121" ca="1">INDIRECT("O"&amp;S2120)</f>
        <v>#REF!</v>
      </c>
      <c r="AJ2121" s="13" t="str">
        <f>IF($I2121="","",INDEX('Raw Material'!$A$1:$J$75,MATCH(I2121,'Raw Material'!$A$1:$A$75,0),(MATCH(G2121,'Raw Material'!$A$1:$J$1,0))))</f>
        <v/>
      </c>
      <c r="AK2121" s="13" t="str">
        <f t="shared" si="959"/>
        <v>YANLIŞRM</v>
      </c>
      <c r="AL2121" s="153" t="str">
        <f t="shared" si="960"/>
        <v/>
      </c>
    </row>
    <row r="2122" spans="1:38" ht="16.5" customHeight="1">
      <c r="A2122" s="161"/>
      <c r="B2122" s="166"/>
      <c r="C2122" s="167"/>
      <c r="D2122" s="156"/>
      <c r="E2122" s="156"/>
      <c r="F2122" s="174"/>
      <c r="G2122" s="181"/>
      <c r="H2122" s="182"/>
      <c r="I2122" s="182"/>
      <c r="J2122" s="182"/>
      <c r="K2122" s="32"/>
      <c r="L2122" s="178"/>
      <c r="M2122" s="178"/>
      <c r="N2122" s="81"/>
      <c r="O2122" s="185"/>
      <c r="P2122" s="103"/>
      <c r="Q2122" s="84" t="str">
        <f t="shared" si="961"/>
        <v/>
      </c>
      <c r="R2122" s="159"/>
      <c r="S2122" s="28" t="str" cm="1">
        <f t="array" aca="1" ref="S2122" ca="1">IF(INDIRECT("A"&amp;114+$U2122)&lt;&gt;"",114+$U2122,"")</f>
        <v/>
      </c>
      <c r="T2122" s="28" t="str">
        <f t="shared" ca="1" si="962"/>
        <v>$B</v>
      </c>
      <c r="U2122" s="29">
        <f t="shared" si="968"/>
        <v>2004</v>
      </c>
      <c r="V2122" s="29">
        <v>167.33333333334599</v>
      </c>
      <c r="W2122" s="29">
        <f t="shared" si="973"/>
        <v>167</v>
      </c>
      <c r="X2122" s="41" t="str" cm="1">
        <f t="array" aca="1" ref="X2122" ca="1">IFERROR(INDEX('PC&amp;PD'!$A$1:$AP$15,ROW('PC&amp;PD'!$A$15),MATCH(INDIRECT(T2122),'PC&amp;PD'!$A$1:$AP$1,0)),"")</f>
        <v/>
      </c>
      <c r="Z2122" s="155"/>
      <c r="AA2122" s="13" t="str">
        <f t="shared" si="958"/>
        <v/>
      </c>
      <c r="AB2122" s="155"/>
      <c r="AC2122" s="13" t="str">
        <f t="shared" ca="1" si="963"/>
        <v>$AB</v>
      </c>
      <c r="AD2122" s="13" t="str" cm="1">
        <f t="array" aca="1" ref="AD2122" ca="1">IFERROR(IF((LEFT(INDIRECT("$F"&amp;$S2122),4))="GOTS",IF($G2122="Organic","GOTS_Organic_raw",(IF($G2122="Responsible","GOTS_Responsible",(IF($G2122="No Attribute (Conventional)","GOTS_conventional",(IF($G2122="Recycled Pre/Post-Consumer","GOTS_pre_post",(IF($G2122="In-Conversion","GOTS_in_conversion",(IF($G2122="Sustainably Sourced","Sustainably_sourced",""))))))))))),IF($G2122="Organic","Organic",(IF($G2122="Responsible","Responsible",(IF($G2122="No Attribute (Conventional)","No_Attribute_Conventional",(IF($G2122="Recycled Pre/Post-Consumer","Recycled_Pre_Post_Consumer",(IF($G2122="In-Conversion","In_Conversion",(IF($G2122="Recycled Pre-Consumer","Recycled_Pre_Consumer",(IF($G2122="Recycled Post-Consumer","Recycled_Post_Consumer",(IF($G2122="Sustainably Sourced","Sustainably_sourced","")))))))))))))))),"")</f>
        <v/>
      </c>
      <c r="AE2122" s="13" t="e" cm="1">
        <f t="array" aca="1" ref="AE2122" ca="1">IF(INDIRECT("$F"&amp;$S2122)="","",IF(LEFT(INDIRECT("$F"&amp;$S2122),3)="GRS","GRS_RCS_RM",IF((LEFT(INDIRECT("$F"&amp;$S2122),3))="RCS","GRS_RCS_RM",IF(INDIRECT("$F"&amp;$S2122)="OCS (No Label)","OCS_Conversion_RM",IF(LEFT(INDIRECT("$F"&amp;$S2122),3)="OCS","OCS_RM",IF(RIGHT(INDIRECT("$F"&amp;$S2122),10)="conversion","GOTS_RM_conversion",IF((LEFT(INDIRECT("$F"&amp;$S2122),4))="GOTS","GOTS_RM","Responsible_RM")))))))</f>
        <v>#REF!</v>
      </c>
      <c r="AF2122" s="13" t="str" cm="1">
        <f t="array" aca="1" ref="AF2122" ca="1">IF($S2122="","",INDIRECT("$Z"&amp;$S2122))</f>
        <v/>
      </c>
      <c r="AG2122" s="155"/>
      <c r="AH2122" s="13" t="str" cm="1">
        <f t="array" aca="1" ref="AH2122" ca="1">IFERROR(INDIRECT("$ag"&amp;S2122),"")</f>
        <v/>
      </c>
      <c r="AI2122" s="13" t="e" cm="1">
        <f t="array" aca="1" ref="AI2122" ca="1">INDIRECT("O"&amp;S2121)</f>
        <v>#REF!</v>
      </c>
      <c r="AJ2122" s="13" t="str">
        <f>IF($I2122="","",INDEX('Raw Material'!$A$1:$J$75,MATCH(I2122,'Raw Material'!$A$1:$A$75,0),(MATCH(G2122,'Raw Material'!$A$1:$J$1,0))))</f>
        <v/>
      </c>
      <c r="AK2122" s="13" t="str">
        <f t="shared" si="959"/>
        <v>YANLIŞRM</v>
      </c>
      <c r="AL2122" s="153" t="str">
        <f t="shared" si="960"/>
        <v/>
      </c>
    </row>
    <row r="2123" spans="1:38" ht="16.5" customHeight="1">
      <c r="A2123" s="161"/>
      <c r="B2123" s="166"/>
      <c r="C2123" s="167"/>
      <c r="D2123" s="156"/>
      <c r="E2123" s="156"/>
      <c r="F2123" s="174"/>
      <c r="G2123" s="181"/>
      <c r="H2123" s="182"/>
      <c r="I2123" s="182"/>
      <c r="J2123" s="182"/>
      <c r="K2123" s="32"/>
      <c r="L2123" s="178"/>
      <c r="M2123" s="178"/>
      <c r="N2123" s="81"/>
      <c r="O2123" s="185"/>
      <c r="P2123" s="103"/>
      <c r="Q2123" s="84" t="str">
        <f t="shared" si="961"/>
        <v/>
      </c>
      <c r="R2123" s="159"/>
      <c r="S2123" s="28" t="str" cm="1">
        <f t="array" aca="1" ref="S2123" ca="1">IF(INDIRECT("A"&amp;114+$U2123)&lt;&gt;"",114+$U2123,"")</f>
        <v/>
      </c>
      <c r="T2123" s="28" t="str">
        <f t="shared" ca="1" si="962"/>
        <v>$B</v>
      </c>
      <c r="U2123" s="29">
        <f t="shared" si="968"/>
        <v>2004</v>
      </c>
      <c r="V2123" s="29">
        <v>167.41666666667999</v>
      </c>
      <c r="W2123" s="29">
        <f t="shared" si="973"/>
        <v>167</v>
      </c>
      <c r="X2123" s="41" t="str" cm="1">
        <f t="array" aca="1" ref="X2123" ca="1">IFERROR(INDEX('PC&amp;PD'!$A$1:$AP$15,ROW('PC&amp;PD'!$A$15),MATCH(INDIRECT(T2123),'PC&amp;PD'!$A$1:$AP$1,0)),"")</f>
        <v/>
      </c>
      <c r="Z2123" s="155"/>
      <c r="AA2123" s="13" t="str">
        <f t="shared" si="958"/>
        <v/>
      </c>
      <c r="AB2123" s="155"/>
      <c r="AC2123" s="13" t="str">
        <f t="shared" ca="1" si="963"/>
        <v>$AB</v>
      </c>
      <c r="AD2123" s="13" t="str" cm="1">
        <f t="array" aca="1" ref="AD2123" ca="1">IFERROR(IF((LEFT(INDIRECT("$F"&amp;$S2123),4))="GOTS",IF($G2123="Organic","GOTS_Organic_raw",(IF($G2123="Responsible","GOTS_Responsible",(IF($G2123="No Attribute (Conventional)","GOTS_conventional",(IF($G2123="Recycled Pre/Post-Consumer","GOTS_pre_post",(IF($G2123="In-Conversion","GOTS_in_conversion",(IF($G2123="Sustainably Sourced","Sustainably_sourced",""))))))))))),IF($G2123="Organic","Organic",(IF($G2123="Responsible","Responsible",(IF($G2123="No Attribute (Conventional)","No_Attribute_Conventional",(IF($G2123="Recycled Pre/Post-Consumer","Recycled_Pre_Post_Consumer",(IF($G2123="In-Conversion","In_Conversion",(IF($G2123="Recycled Pre-Consumer","Recycled_Pre_Consumer",(IF($G2123="Recycled Post-Consumer","Recycled_Post_Consumer",(IF($G2123="Sustainably Sourced","Sustainably_sourced","")))))))))))))))),"")</f>
        <v/>
      </c>
      <c r="AE2123" s="13" t="e" cm="1">
        <f t="array" aca="1" ref="AE2123" ca="1">IF(INDIRECT("$F"&amp;$S2123)="","",IF(LEFT(INDIRECT("$F"&amp;$S2123),3)="GRS","GRS_RCS_RM",IF((LEFT(INDIRECT("$F"&amp;$S2123),3))="RCS","GRS_RCS_RM",IF(INDIRECT("$F"&amp;$S2123)="OCS (No Label)","OCS_Conversion_RM",IF(LEFT(INDIRECT("$F"&amp;$S2123),3)="OCS","OCS_RM",IF(RIGHT(INDIRECT("$F"&amp;$S2123),10)="conversion","GOTS_RM_conversion",IF((LEFT(INDIRECT("$F"&amp;$S2123),4))="GOTS","GOTS_RM","Responsible_RM")))))))</f>
        <v>#REF!</v>
      </c>
      <c r="AF2123" s="13" t="str" cm="1">
        <f t="array" aca="1" ref="AF2123" ca="1">IF($S2123="","",INDIRECT("$Z"&amp;$S2123))</f>
        <v/>
      </c>
      <c r="AG2123" s="155"/>
      <c r="AH2123" s="13" t="str" cm="1">
        <f t="array" aca="1" ref="AH2123" ca="1">IFERROR(INDIRECT("$ag"&amp;S2123),"")</f>
        <v/>
      </c>
      <c r="AI2123" s="13" t="e" cm="1">
        <f t="array" aca="1" ref="AI2123" ca="1">INDIRECT("O"&amp;S2122)</f>
        <v>#REF!</v>
      </c>
      <c r="AJ2123" s="13" t="str">
        <f>IF($I2123="","",INDEX('Raw Material'!$A$1:$J$75,MATCH(I2123,'Raw Material'!$A$1:$A$75,0),(MATCH(G2123,'Raw Material'!$A$1:$J$1,0))))</f>
        <v/>
      </c>
      <c r="AK2123" s="13" t="str">
        <f t="shared" si="959"/>
        <v>YANLIŞRM</v>
      </c>
      <c r="AL2123" s="153" t="str">
        <f t="shared" si="960"/>
        <v/>
      </c>
    </row>
    <row r="2124" spans="1:38" ht="16.5" customHeight="1">
      <c r="A2124" s="162"/>
      <c r="B2124" s="168"/>
      <c r="C2124" s="169"/>
      <c r="D2124" s="156"/>
      <c r="E2124" s="156"/>
      <c r="F2124" s="175"/>
      <c r="G2124" s="181"/>
      <c r="H2124" s="182"/>
      <c r="I2124" s="182"/>
      <c r="J2124" s="182"/>
      <c r="K2124" s="32"/>
      <c r="L2124" s="179"/>
      <c r="M2124" s="179"/>
      <c r="N2124" s="81"/>
      <c r="O2124" s="185"/>
      <c r="P2124" s="103"/>
      <c r="Q2124" s="84" t="str">
        <f t="shared" si="961"/>
        <v/>
      </c>
      <c r="R2124" s="159"/>
      <c r="S2124" s="28" t="str" cm="1">
        <f t="array" aca="1" ref="S2124" ca="1">IF(INDIRECT("A"&amp;114+$U2124)&lt;&gt;"",114+$U2124,"")</f>
        <v/>
      </c>
      <c r="T2124" s="28" t="str">
        <f t="shared" ca="1" si="962"/>
        <v>$B</v>
      </c>
      <c r="U2124" s="29">
        <f t="shared" si="968"/>
        <v>2004</v>
      </c>
      <c r="V2124" s="29">
        <v>167.50000000001299</v>
      </c>
      <c r="W2124" s="29">
        <f t="shared" si="973"/>
        <v>167</v>
      </c>
      <c r="X2124" s="41" t="str" cm="1">
        <f t="array" aca="1" ref="X2124" ca="1">IFERROR(INDEX('PC&amp;PD'!$A$1:$AP$15,ROW('PC&amp;PD'!$A$15),MATCH(INDIRECT(T2124),'PC&amp;PD'!$A$1:$AP$1,0)),"")</f>
        <v/>
      </c>
      <c r="Z2124" s="155"/>
      <c r="AA2124" s="13" t="str">
        <f t="shared" si="958"/>
        <v/>
      </c>
      <c r="AB2124" s="155"/>
      <c r="AC2124" s="13" t="str">
        <f t="shared" ca="1" si="963"/>
        <v>$AB</v>
      </c>
      <c r="AD2124" s="13" t="str" cm="1">
        <f t="array" aca="1" ref="AD2124" ca="1">IFERROR(IF((LEFT(INDIRECT("$F"&amp;$S2124),4))="GOTS",IF($G2124="Organic","GOTS_Organic_raw",(IF($G2124="Responsible","GOTS_Responsible",(IF($G2124="No Attribute (Conventional)","GOTS_conventional",(IF($G2124="Recycled Pre/Post-Consumer","GOTS_pre_post",(IF($G2124="In-Conversion","GOTS_in_conversion",(IF($G2124="Sustainably Sourced","Sustainably_sourced",""))))))))))),IF($G2124="Organic","Organic",(IF($G2124="Responsible","Responsible",(IF($G2124="No Attribute (Conventional)","No_Attribute_Conventional",(IF($G2124="Recycled Pre/Post-Consumer","Recycled_Pre_Post_Consumer",(IF($G2124="In-Conversion","In_Conversion",(IF($G2124="Recycled Pre-Consumer","Recycled_Pre_Consumer",(IF($G2124="Recycled Post-Consumer","Recycled_Post_Consumer",(IF($G2124="Sustainably Sourced","Sustainably_sourced","")))))))))))))))),"")</f>
        <v/>
      </c>
      <c r="AE2124" s="13" t="e" cm="1">
        <f t="array" aca="1" ref="AE2124" ca="1">IF(INDIRECT("$F"&amp;$S2124)="","",IF(LEFT(INDIRECT("$F"&amp;$S2124),3)="GRS","GRS_RCS_RM",IF((LEFT(INDIRECT("$F"&amp;$S2124),3))="RCS","GRS_RCS_RM",IF(INDIRECT("$F"&amp;$S2124)="OCS (No Label)","OCS_Conversion_RM",IF(LEFT(INDIRECT("$F"&amp;$S2124),3)="OCS","OCS_RM",IF(RIGHT(INDIRECT("$F"&amp;$S2124),10)="conversion","GOTS_RM_conversion",IF((LEFT(INDIRECT("$F"&amp;$S2124),4))="GOTS","GOTS_RM","Responsible_RM")))))))</f>
        <v>#REF!</v>
      </c>
      <c r="AF2124" s="13" t="str" cm="1">
        <f t="array" aca="1" ref="AF2124" ca="1">IF($S2124="","",INDIRECT("$Z"&amp;$S2124))</f>
        <v/>
      </c>
      <c r="AG2124" s="155"/>
      <c r="AH2124" s="13" t="str" cm="1">
        <f t="array" aca="1" ref="AH2124" ca="1">IFERROR(INDIRECT("$ag"&amp;S2124),"")</f>
        <v/>
      </c>
      <c r="AI2124" s="13" t="e" cm="1">
        <f t="array" aca="1" ref="AI2124" ca="1">INDIRECT("O"&amp;S2123)</f>
        <v>#REF!</v>
      </c>
      <c r="AJ2124" s="13" t="str">
        <f>IF($I2124="","",INDEX('Raw Material'!$A$1:$J$75,MATCH(I2124,'Raw Material'!$A$1:$A$75,0),(MATCH(G2124,'Raw Material'!$A$1:$J$1,0))))</f>
        <v/>
      </c>
      <c r="AK2124" s="13" t="str">
        <f t="shared" si="959"/>
        <v>YANLIŞRM</v>
      </c>
      <c r="AL2124" s="153" t="str">
        <f t="shared" si="960"/>
        <v/>
      </c>
    </row>
    <row r="2125" spans="1:38" ht="16.5" customHeight="1">
      <c r="A2125" s="162"/>
      <c r="B2125" s="168"/>
      <c r="C2125" s="169"/>
      <c r="D2125" s="156"/>
      <c r="E2125" s="156"/>
      <c r="F2125" s="175"/>
      <c r="G2125" s="181"/>
      <c r="H2125" s="182"/>
      <c r="I2125" s="182"/>
      <c r="J2125" s="182"/>
      <c r="K2125" s="32"/>
      <c r="L2125" s="179"/>
      <c r="M2125" s="179"/>
      <c r="N2125" s="81"/>
      <c r="O2125" s="185"/>
      <c r="P2125" s="103"/>
      <c r="Q2125" s="84" t="str">
        <f t="shared" si="961"/>
        <v/>
      </c>
      <c r="R2125" s="159"/>
      <c r="S2125" s="28" t="str" cm="1">
        <f t="array" aca="1" ref="S2125" ca="1">IF(INDIRECT("A"&amp;114+$U2125)&lt;&gt;"",114+$U2125,"")</f>
        <v/>
      </c>
      <c r="T2125" s="28" t="str">
        <f t="shared" ca="1" si="962"/>
        <v>$B</v>
      </c>
      <c r="U2125" s="29">
        <f t="shared" si="968"/>
        <v>2004</v>
      </c>
      <c r="V2125" s="29">
        <v>167.58333333334701</v>
      </c>
      <c r="W2125" s="29">
        <f t="shared" si="973"/>
        <v>167</v>
      </c>
      <c r="X2125" s="41" t="str" cm="1">
        <f t="array" aca="1" ref="X2125" ca="1">IFERROR(INDEX('PC&amp;PD'!$A$1:$AP$15,ROW('PC&amp;PD'!$A$15),MATCH(INDIRECT(T2125),'PC&amp;PD'!$A$1:$AP$1,0)),"")</f>
        <v/>
      </c>
      <c r="Z2125" s="155"/>
      <c r="AA2125" s="13" t="str">
        <f t="shared" si="958"/>
        <v/>
      </c>
      <c r="AB2125" s="155"/>
      <c r="AC2125" s="13" t="str">
        <f t="shared" ca="1" si="963"/>
        <v>$AB</v>
      </c>
      <c r="AD2125" s="13" t="str" cm="1">
        <f t="array" aca="1" ref="AD2125" ca="1">IFERROR(IF((LEFT(INDIRECT("$F"&amp;$S2125),4))="GOTS",IF($G2125="Organic","GOTS_Organic_raw",(IF($G2125="Responsible","GOTS_Responsible",(IF($G2125="No Attribute (Conventional)","GOTS_conventional",(IF($G2125="Recycled Pre/Post-Consumer","GOTS_pre_post",(IF($G2125="In-Conversion","GOTS_in_conversion",(IF($G2125="Sustainably Sourced","Sustainably_sourced",""))))))))))),IF($G2125="Organic","Organic",(IF($G2125="Responsible","Responsible",(IF($G2125="No Attribute (Conventional)","No_Attribute_Conventional",(IF($G2125="Recycled Pre/Post-Consumer","Recycled_Pre_Post_Consumer",(IF($G2125="In-Conversion","In_Conversion",(IF($G2125="Recycled Pre-Consumer","Recycled_Pre_Consumer",(IF($G2125="Recycled Post-Consumer","Recycled_Post_Consumer",(IF($G2125="Sustainably Sourced","Sustainably_sourced","")))))))))))))))),"")</f>
        <v/>
      </c>
      <c r="AE2125" s="13" t="e" cm="1">
        <f t="array" aca="1" ref="AE2125" ca="1">IF(INDIRECT("$F"&amp;$S2125)="","",IF(LEFT(INDIRECT("$F"&amp;$S2125),3)="GRS","GRS_RCS_RM",IF((LEFT(INDIRECT("$F"&amp;$S2125),3))="RCS","GRS_RCS_RM",IF(INDIRECT("$F"&amp;$S2125)="OCS (No Label)","OCS_Conversion_RM",IF(LEFT(INDIRECT("$F"&amp;$S2125),3)="OCS","OCS_RM",IF(RIGHT(INDIRECT("$F"&amp;$S2125),10)="conversion","GOTS_RM_conversion",IF((LEFT(INDIRECT("$F"&amp;$S2125),4))="GOTS","GOTS_RM","Responsible_RM")))))))</f>
        <v>#REF!</v>
      </c>
      <c r="AF2125" s="13" t="str" cm="1">
        <f t="array" aca="1" ref="AF2125" ca="1">IF($S2125="","",INDIRECT("$Z"&amp;$S2125))</f>
        <v/>
      </c>
      <c r="AG2125" s="155"/>
      <c r="AH2125" s="13" t="str" cm="1">
        <f t="array" aca="1" ref="AH2125" ca="1">IFERROR(INDIRECT("$ag"&amp;S2125),"")</f>
        <v/>
      </c>
      <c r="AI2125" s="13" t="e" cm="1">
        <f t="array" aca="1" ref="AI2125" ca="1">INDIRECT("O"&amp;S2124)</f>
        <v>#REF!</v>
      </c>
      <c r="AJ2125" s="13" t="str">
        <f>IF($I2125="","",INDEX('Raw Material'!$A$1:$J$75,MATCH(I2125,'Raw Material'!$A$1:$A$75,0),(MATCH(G2125,'Raw Material'!$A$1:$J$1,0))))</f>
        <v/>
      </c>
      <c r="AK2125" s="13" t="str">
        <f t="shared" si="959"/>
        <v>YANLIŞRM</v>
      </c>
      <c r="AL2125" s="153" t="str">
        <f t="shared" si="960"/>
        <v/>
      </c>
    </row>
    <row r="2126" spans="1:38" ht="16.5" customHeight="1">
      <c r="A2126" s="162"/>
      <c r="B2126" s="168"/>
      <c r="C2126" s="169"/>
      <c r="D2126" s="156"/>
      <c r="E2126" s="156"/>
      <c r="F2126" s="175"/>
      <c r="G2126" s="181"/>
      <c r="H2126" s="182"/>
      <c r="I2126" s="182"/>
      <c r="J2126" s="182"/>
      <c r="K2126" s="32"/>
      <c r="L2126" s="179"/>
      <c r="M2126" s="179"/>
      <c r="N2126" s="81"/>
      <c r="O2126" s="185"/>
      <c r="P2126" s="103"/>
      <c r="Q2126" s="84" t="str">
        <f t="shared" si="961"/>
        <v/>
      </c>
      <c r="R2126" s="159"/>
      <c r="S2126" s="28" t="str" cm="1">
        <f t="array" aca="1" ref="S2126" ca="1">IF(INDIRECT("A"&amp;114+$U2126)&lt;&gt;"",114+$U2126,"")</f>
        <v/>
      </c>
      <c r="T2126" s="28" t="str">
        <f t="shared" ca="1" si="962"/>
        <v>$B</v>
      </c>
      <c r="U2126" s="29">
        <f t="shared" si="968"/>
        <v>2004</v>
      </c>
      <c r="V2126" s="29">
        <v>167.66666666667999</v>
      </c>
      <c r="W2126" s="29">
        <f t="shared" si="973"/>
        <v>167</v>
      </c>
      <c r="X2126" s="41" t="str" cm="1">
        <f t="array" aca="1" ref="X2126" ca="1">IFERROR(INDEX('PC&amp;PD'!$A$1:$AP$15,ROW('PC&amp;PD'!$A$15),MATCH(INDIRECT(T2126),'PC&amp;PD'!$A$1:$AP$1,0)),"")</f>
        <v/>
      </c>
      <c r="Z2126" s="155"/>
      <c r="AA2126" s="13" t="str">
        <f t="shared" si="958"/>
        <v/>
      </c>
      <c r="AB2126" s="155"/>
      <c r="AC2126" s="13" t="str">
        <f t="shared" ca="1" si="963"/>
        <v>$AB</v>
      </c>
      <c r="AD2126" s="13" t="str" cm="1">
        <f t="array" aca="1" ref="AD2126" ca="1">IFERROR(IF((LEFT(INDIRECT("$F"&amp;$S2126),4))="GOTS",IF($G2126="Organic","GOTS_Organic_raw",(IF($G2126="Responsible","GOTS_Responsible",(IF($G2126="No Attribute (Conventional)","GOTS_conventional",(IF($G2126="Recycled Pre/Post-Consumer","GOTS_pre_post",(IF($G2126="In-Conversion","GOTS_in_conversion",(IF($G2126="Sustainably Sourced","Sustainably_sourced",""))))))))))),IF($G2126="Organic","Organic",(IF($G2126="Responsible","Responsible",(IF($G2126="No Attribute (Conventional)","No_Attribute_Conventional",(IF($G2126="Recycled Pre/Post-Consumer","Recycled_Pre_Post_Consumer",(IF($G2126="In-Conversion","In_Conversion",(IF($G2126="Recycled Pre-Consumer","Recycled_Pre_Consumer",(IF($G2126="Recycled Post-Consumer","Recycled_Post_Consumer",(IF($G2126="Sustainably Sourced","Sustainably_sourced","")))))))))))))))),"")</f>
        <v/>
      </c>
      <c r="AE2126" s="13" t="e" cm="1">
        <f t="array" aca="1" ref="AE2126" ca="1">IF(INDIRECT("$F"&amp;$S2126)="","",IF(LEFT(INDIRECT("$F"&amp;$S2126),3)="GRS","GRS_RCS_RM",IF((LEFT(INDIRECT("$F"&amp;$S2126),3))="RCS","GRS_RCS_RM",IF(INDIRECT("$F"&amp;$S2126)="OCS (No Label)","OCS_Conversion_RM",IF(LEFT(INDIRECT("$F"&amp;$S2126),3)="OCS","OCS_RM",IF(RIGHT(INDIRECT("$F"&amp;$S2126),10)="conversion","GOTS_RM_conversion",IF((LEFT(INDIRECT("$F"&amp;$S2126),4))="GOTS","GOTS_RM","Responsible_RM")))))))</f>
        <v>#REF!</v>
      </c>
      <c r="AF2126" s="13" t="str" cm="1">
        <f t="array" aca="1" ref="AF2126" ca="1">IF($S2126="","",INDIRECT("$Z"&amp;$S2126))</f>
        <v/>
      </c>
      <c r="AG2126" s="155"/>
      <c r="AH2126" s="13" t="str" cm="1">
        <f t="array" aca="1" ref="AH2126" ca="1">IFERROR(INDIRECT("$ag"&amp;S2126),"")</f>
        <v/>
      </c>
      <c r="AI2126" s="13" t="e" cm="1">
        <f t="array" aca="1" ref="AI2126" ca="1">INDIRECT("O"&amp;S2125)</f>
        <v>#REF!</v>
      </c>
      <c r="AJ2126" s="13" t="str">
        <f>IF($I2126="","",INDEX('Raw Material'!$A$1:$J$75,MATCH(I2126,'Raw Material'!$A$1:$A$75,0),(MATCH(G2126,'Raw Material'!$A$1:$J$1,0))))</f>
        <v/>
      </c>
      <c r="AK2126" s="13" t="str">
        <f t="shared" si="959"/>
        <v>YANLIŞRM</v>
      </c>
      <c r="AL2126" s="153" t="str">
        <f t="shared" si="960"/>
        <v/>
      </c>
    </row>
    <row r="2127" spans="1:38" ht="16.5" customHeight="1">
      <c r="A2127" s="162"/>
      <c r="B2127" s="168"/>
      <c r="C2127" s="169"/>
      <c r="D2127" s="156"/>
      <c r="E2127" s="156"/>
      <c r="F2127" s="175"/>
      <c r="G2127" s="181"/>
      <c r="H2127" s="182"/>
      <c r="I2127" s="182"/>
      <c r="J2127" s="182"/>
      <c r="K2127" s="32"/>
      <c r="L2127" s="179"/>
      <c r="M2127" s="179"/>
      <c r="N2127" s="81"/>
      <c r="O2127" s="185"/>
      <c r="P2127" s="103"/>
      <c r="Q2127" s="84" t="str">
        <f t="shared" si="961"/>
        <v/>
      </c>
      <c r="R2127" s="159"/>
      <c r="S2127" s="28" t="str" cm="1">
        <f t="array" aca="1" ref="S2127" ca="1">IF(INDIRECT("A"&amp;114+$U2127)&lt;&gt;"",114+$U2127,"")</f>
        <v/>
      </c>
      <c r="T2127" s="28" t="str">
        <f t="shared" ca="1" si="962"/>
        <v>$B</v>
      </c>
      <c r="U2127" s="29">
        <f t="shared" si="968"/>
        <v>2004</v>
      </c>
      <c r="V2127" s="29">
        <v>167.75000000001299</v>
      </c>
      <c r="W2127" s="29">
        <f t="shared" si="973"/>
        <v>167</v>
      </c>
      <c r="X2127" s="41" t="str" cm="1">
        <f t="array" aca="1" ref="X2127" ca="1">IFERROR(INDEX('PC&amp;PD'!$A$1:$AP$15,ROW('PC&amp;PD'!$A$15),MATCH(INDIRECT(T2127),'PC&amp;PD'!$A$1:$AP$1,0)),"")</f>
        <v/>
      </c>
      <c r="Z2127" s="155"/>
      <c r="AA2127" s="13" t="str">
        <f t="shared" si="958"/>
        <v/>
      </c>
      <c r="AB2127" s="155"/>
      <c r="AC2127" s="13" t="str">
        <f t="shared" ca="1" si="963"/>
        <v>$AB</v>
      </c>
      <c r="AD2127" s="13" t="str" cm="1">
        <f t="array" aca="1" ref="AD2127" ca="1">IFERROR(IF((LEFT(INDIRECT("$F"&amp;$S2127),4))="GOTS",IF($G2127="Organic","GOTS_Organic_raw",(IF($G2127="Responsible","GOTS_Responsible",(IF($G2127="No Attribute (Conventional)","GOTS_conventional",(IF($G2127="Recycled Pre/Post-Consumer","GOTS_pre_post",(IF($G2127="In-Conversion","GOTS_in_conversion",(IF($G2127="Sustainably Sourced","Sustainably_sourced",""))))))))))),IF($G2127="Organic","Organic",(IF($G2127="Responsible","Responsible",(IF($G2127="No Attribute (Conventional)","No_Attribute_Conventional",(IF($G2127="Recycled Pre/Post-Consumer","Recycled_Pre_Post_Consumer",(IF($G2127="In-Conversion","In_Conversion",(IF($G2127="Recycled Pre-Consumer","Recycled_Pre_Consumer",(IF($G2127="Recycled Post-Consumer","Recycled_Post_Consumer",(IF($G2127="Sustainably Sourced","Sustainably_sourced","")))))))))))))))),"")</f>
        <v/>
      </c>
      <c r="AE2127" s="13" t="e" cm="1">
        <f t="array" aca="1" ref="AE2127" ca="1">IF(INDIRECT("$F"&amp;$S2127)="","",IF(LEFT(INDIRECT("$F"&amp;$S2127),3)="GRS","GRS_RCS_RM",IF((LEFT(INDIRECT("$F"&amp;$S2127),3))="RCS","GRS_RCS_RM",IF(INDIRECT("$F"&amp;$S2127)="OCS (No Label)","OCS_Conversion_RM",IF(LEFT(INDIRECT("$F"&amp;$S2127),3)="OCS","OCS_RM",IF(RIGHT(INDIRECT("$F"&amp;$S2127),10)="conversion","GOTS_RM_conversion",IF((LEFT(INDIRECT("$F"&amp;$S2127),4))="GOTS","GOTS_RM","Responsible_RM")))))))</f>
        <v>#REF!</v>
      </c>
      <c r="AF2127" s="13" t="str" cm="1">
        <f t="array" aca="1" ref="AF2127" ca="1">IF($S2127="","",INDIRECT("$Z"&amp;$S2127))</f>
        <v/>
      </c>
      <c r="AG2127" s="155"/>
      <c r="AH2127" s="13" t="str" cm="1">
        <f t="array" aca="1" ref="AH2127" ca="1">IFERROR(INDIRECT("$ag"&amp;S2127),"")</f>
        <v/>
      </c>
      <c r="AI2127" s="13" t="e" cm="1">
        <f t="array" aca="1" ref="AI2127" ca="1">INDIRECT("O"&amp;S2126)</f>
        <v>#REF!</v>
      </c>
      <c r="AJ2127" s="13" t="str">
        <f>IF($I2127="","",INDEX('Raw Material'!$A$1:$J$75,MATCH(I2127,'Raw Material'!$A$1:$A$75,0),(MATCH(G2127,'Raw Material'!$A$1:$J$1,0))))</f>
        <v/>
      </c>
      <c r="AK2127" s="13" t="str">
        <f t="shared" si="959"/>
        <v>YANLIŞRM</v>
      </c>
      <c r="AL2127" s="153" t="str">
        <f t="shared" si="960"/>
        <v/>
      </c>
    </row>
    <row r="2128" spans="1:38" ht="16.5" customHeight="1">
      <c r="A2128" s="162"/>
      <c r="B2128" s="168"/>
      <c r="C2128" s="169"/>
      <c r="D2128" s="156"/>
      <c r="E2128" s="156"/>
      <c r="F2128" s="175"/>
      <c r="G2128" s="181"/>
      <c r="H2128" s="182"/>
      <c r="I2128" s="182"/>
      <c r="J2128" s="182"/>
      <c r="K2128" s="32"/>
      <c r="L2128" s="179"/>
      <c r="M2128" s="179"/>
      <c r="N2128" s="81"/>
      <c r="O2128" s="185"/>
      <c r="P2128" s="103"/>
      <c r="Q2128" s="84" t="str">
        <f t="shared" si="961"/>
        <v/>
      </c>
      <c r="R2128" s="159"/>
      <c r="S2128" s="28" t="str" cm="1">
        <f t="array" aca="1" ref="S2128" ca="1">IF(INDIRECT("A"&amp;114+$U2128)&lt;&gt;"",114+$U2128,"")</f>
        <v/>
      </c>
      <c r="T2128" s="28" t="str">
        <f t="shared" ca="1" si="962"/>
        <v>$B</v>
      </c>
      <c r="U2128" s="29">
        <f t="shared" si="968"/>
        <v>2004</v>
      </c>
      <c r="V2128" s="29">
        <v>167.83333333334701</v>
      </c>
      <c r="W2128" s="29">
        <f t="shared" si="973"/>
        <v>167</v>
      </c>
      <c r="X2128" s="41" t="str" cm="1">
        <f t="array" aca="1" ref="X2128" ca="1">IFERROR(INDEX('PC&amp;PD'!$A$1:$AP$15,ROW('PC&amp;PD'!$A$15),MATCH(INDIRECT(T2128),'PC&amp;PD'!$A$1:$AP$1,0)),"")</f>
        <v/>
      </c>
      <c r="Z2128" s="155"/>
      <c r="AA2128" s="13" t="str">
        <f t="shared" si="958"/>
        <v/>
      </c>
      <c r="AB2128" s="155"/>
      <c r="AC2128" s="13" t="str">
        <f t="shared" ca="1" si="963"/>
        <v>$AB</v>
      </c>
      <c r="AD2128" s="13" t="str" cm="1">
        <f t="array" aca="1" ref="AD2128" ca="1">IFERROR(IF((LEFT(INDIRECT("$F"&amp;$S2128),4))="GOTS",IF($G2128="Organic","GOTS_Organic_raw",(IF($G2128="Responsible","GOTS_Responsible",(IF($G2128="No Attribute (Conventional)","GOTS_conventional",(IF($G2128="Recycled Pre/Post-Consumer","GOTS_pre_post",(IF($G2128="In-Conversion","GOTS_in_conversion",(IF($G2128="Sustainably Sourced","Sustainably_sourced",""))))))))))),IF($G2128="Organic","Organic",(IF($G2128="Responsible","Responsible",(IF($G2128="No Attribute (Conventional)","No_Attribute_Conventional",(IF($G2128="Recycled Pre/Post-Consumer","Recycled_Pre_Post_Consumer",(IF($G2128="In-Conversion","In_Conversion",(IF($G2128="Recycled Pre-Consumer","Recycled_Pre_Consumer",(IF($G2128="Recycled Post-Consumer","Recycled_Post_Consumer",(IF($G2128="Sustainably Sourced","Sustainably_sourced","")))))))))))))))),"")</f>
        <v/>
      </c>
      <c r="AE2128" s="13" t="e" cm="1">
        <f t="array" aca="1" ref="AE2128" ca="1">IF(INDIRECT("$F"&amp;$S2128)="","",IF(LEFT(INDIRECT("$F"&amp;$S2128),3)="GRS","GRS_RCS_RM",IF((LEFT(INDIRECT("$F"&amp;$S2128),3))="RCS","GRS_RCS_RM",IF(INDIRECT("$F"&amp;$S2128)="OCS (No Label)","OCS_Conversion_RM",IF(LEFT(INDIRECT("$F"&amp;$S2128),3)="OCS","OCS_RM",IF(RIGHT(INDIRECT("$F"&amp;$S2128),10)="conversion","GOTS_RM_conversion",IF((LEFT(INDIRECT("$F"&amp;$S2128),4))="GOTS","GOTS_RM","Responsible_RM")))))))</f>
        <v>#REF!</v>
      </c>
      <c r="AF2128" s="13" t="str" cm="1">
        <f t="array" aca="1" ref="AF2128" ca="1">IF($S2128="","",INDIRECT("$Z"&amp;$S2128))</f>
        <v/>
      </c>
      <c r="AG2128" s="155"/>
      <c r="AH2128" s="13" t="str" cm="1">
        <f t="array" aca="1" ref="AH2128" ca="1">IFERROR(INDIRECT("$ag"&amp;S2128),"")</f>
        <v/>
      </c>
      <c r="AI2128" s="13" t="e" cm="1">
        <f t="array" aca="1" ref="AI2128" ca="1">INDIRECT("O"&amp;S2127)</f>
        <v>#REF!</v>
      </c>
      <c r="AJ2128" s="13" t="str">
        <f>IF($I2128="","",INDEX('Raw Material'!$A$1:$J$75,MATCH(I2128,'Raw Material'!$A$1:$A$75,0),(MATCH(G2128,'Raw Material'!$A$1:$J$1,0))))</f>
        <v/>
      </c>
      <c r="AK2128" s="13" t="str">
        <f t="shared" si="959"/>
        <v>YANLIŞRM</v>
      </c>
      <c r="AL2128" s="153" t="str">
        <f t="shared" si="960"/>
        <v/>
      </c>
    </row>
    <row r="2129" spans="1:38" ht="16.5" customHeight="1" thickBot="1">
      <c r="A2129" s="163"/>
      <c r="B2129" s="170"/>
      <c r="C2129" s="171"/>
      <c r="D2129" s="156"/>
      <c r="E2129" s="156"/>
      <c r="F2129" s="176"/>
      <c r="G2129" s="157"/>
      <c r="H2129" s="158"/>
      <c r="I2129" s="158"/>
      <c r="J2129" s="158"/>
      <c r="K2129" s="33"/>
      <c r="L2129" s="180"/>
      <c r="M2129" s="180"/>
      <c r="N2129" s="82"/>
      <c r="O2129" s="186"/>
      <c r="P2129" s="103"/>
      <c r="Q2129" s="84" t="str">
        <f t="shared" si="961"/>
        <v/>
      </c>
      <c r="R2129" s="159"/>
      <c r="S2129" s="28" t="str" cm="1">
        <f t="array" aca="1" ref="S2129" ca="1">IF(INDIRECT("A"&amp;114+$U2129)&lt;&gt;"",114+$U2129,"")</f>
        <v/>
      </c>
      <c r="T2129" s="28" t="str">
        <f t="shared" ca="1" si="962"/>
        <v>$B</v>
      </c>
      <c r="U2129" s="29">
        <f t="shared" si="968"/>
        <v>2004</v>
      </c>
      <c r="V2129" s="29">
        <v>167.91666666667999</v>
      </c>
      <c r="W2129" s="29">
        <f t="shared" si="973"/>
        <v>167</v>
      </c>
      <c r="X2129" s="41" t="str" cm="1">
        <f t="array" aca="1" ref="X2129" ca="1">IFERROR(INDEX('PC&amp;PD'!$A$1:$AP$15,ROW('PC&amp;PD'!$A$15),MATCH(INDIRECT(T2129),'PC&amp;PD'!$A$1:$AP$1,0)),"")</f>
        <v/>
      </c>
      <c r="Z2129" s="155"/>
      <c r="AA2129" s="13" t="str">
        <f t="shared" si="958"/>
        <v/>
      </c>
      <c r="AB2129" s="155"/>
      <c r="AC2129" s="13" t="str">
        <f t="shared" ca="1" si="963"/>
        <v>$AB</v>
      </c>
      <c r="AD2129" s="13" t="str" cm="1">
        <f t="array" aca="1" ref="AD2129" ca="1">IFERROR(IF((LEFT(INDIRECT("$F"&amp;$S2129),4))="GOTS",IF($G2129="Organic","GOTS_Organic_raw",(IF($G2129="Responsible","GOTS_Responsible",(IF($G2129="No Attribute (Conventional)","GOTS_conventional",(IF($G2129="Recycled Pre/Post-Consumer","GOTS_pre_post",(IF($G2129="In-Conversion","GOTS_in_conversion",(IF($G2129="Sustainably Sourced","Sustainably_sourced",""))))))))))),IF($G2129="Organic","Organic",(IF($G2129="Responsible","Responsible",(IF($G2129="No Attribute (Conventional)","No_Attribute_Conventional",(IF($G2129="Recycled Pre/Post-Consumer","Recycled_Pre_Post_Consumer",(IF($G2129="In-Conversion","In_Conversion",(IF($G2129="Recycled Pre-Consumer","Recycled_Pre_Consumer",(IF($G2129="Recycled Post-Consumer","Recycled_Post_Consumer",(IF($G2129="Sustainably Sourced","Sustainably_sourced","")))))))))))))))),"")</f>
        <v/>
      </c>
      <c r="AE2129" s="13" t="e" cm="1">
        <f t="array" aca="1" ref="AE2129" ca="1">IF(INDIRECT("$F"&amp;$S2129)="","",IF(LEFT(INDIRECT("$F"&amp;$S2129),3)="GRS","GRS_RCS_RM",IF((LEFT(INDIRECT("$F"&amp;$S2129),3))="RCS","GRS_RCS_RM",IF(INDIRECT("$F"&amp;$S2129)="OCS (No Label)","OCS_Conversion_RM",IF(LEFT(INDIRECT("$F"&amp;$S2129),3)="OCS","OCS_RM",IF(RIGHT(INDIRECT("$F"&amp;$S2129),10)="conversion","GOTS_RM_conversion",IF((LEFT(INDIRECT("$F"&amp;$S2129),4))="GOTS","GOTS_RM","Responsible_RM")))))))</f>
        <v>#REF!</v>
      </c>
      <c r="AF2129" s="13" t="str" cm="1">
        <f t="array" aca="1" ref="AF2129" ca="1">IF($S2129="","",INDIRECT("$Z"&amp;$S2129))</f>
        <v/>
      </c>
      <c r="AG2129" s="155"/>
      <c r="AH2129" s="13" t="str" cm="1">
        <f t="array" aca="1" ref="AH2129" ca="1">IFERROR(INDIRECT("$ag"&amp;S2129),"")</f>
        <v/>
      </c>
      <c r="AI2129" s="13" t="e" cm="1">
        <f t="array" aca="1" ref="AI2129" ca="1">INDIRECT("O"&amp;S2128)</f>
        <v>#REF!</v>
      </c>
      <c r="AJ2129" s="13" t="str">
        <f>IF($I2129="","",INDEX('Raw Material'!$A$1:$J$75,MATCH(I2129,'Raw Material'!$A$1:$A$75,0),(MATCH(G2129,'Raw Material'!$A$1:$J$1,0))))</f>
        <v/>
      </c>
      <c r="AK2129" s="13" t="str">
        <f t="shared" si="959"/>
        <v>YANLIŞRM</v>
      </c>
      <c r="AL2129" s="153" t="str">
        <f t="shared" si="960"/>
        <v/>
      </c>
    </row>
    <row r="2130" spans="1:38" ht="16.5" customHeight="1">
      <c r="A2130" s="160" t="str">
        <f>IF(B2130="","",COUNTA($B$114:$B2130))</f>
        <v/>
      </c>
      <c r="B2130" s="164"/>
      <c r="C2130" s="165"/>
      <c r="D2130" s="183"/>
      <c r="E2130" s="183"/>
      <c r="F2130" s="172"/>
      <c r="G2130" s="212"/>
      <c r="H2130" s="206"/>
      <c r="I2130" s="206"/>
      <c r="J2130" s="206"/>
      <c r="K2130" s="31"/>
      <c r="L2130" s="177" t="str">
        <f t="shared" ref="L2130" si="974">IF(R2130="","",LEFT(R2130,LEN(R2130)-2))</f>
        <v/>
      </c>
      <c r="M2130" s="177"/>
      <c r="N2130" s="80"/>
      <c r="O2130" s="184"/>
      <c r="P2130" s="103"/>
      <c r="Q2130" s="84" t="str">
        <f t="shared" si="961"/>
        <v/>
      </c>
      <c r="R2130" s="159" t="str">
        <f t="shared" ref="R2130" si="975">CONCATENATE($Q2130,Q2131,Q2132,Q2133,Q2134,Q2135,$Q2136,$Q2137,$Q2138,$Q2139,Q2140,Q2141)</f>
        <v/>
      </c>
      <c r="S2130" s="28" t="str" cm="1">
        <f t="array" aca="1" ref="S2130" ca="1">IF(INDIRECT("A"&amp;114+$U2130)&lt;&gt;"",114+$U2130,"")</f>
        <v/>
      </c>
      <c r="T2130" s="28" t="str">
        <f t="shared" ca="1" si="962"/>
        <v>$B</v>
      </c>
      <c r="U2130" s="29">
        <f t="shared" si="968"/>
        <v>2016</v>
      </c>
      <c r="V2130" s="29">
        <v>168.00000000001299</v>
      </c>
      <c r="W2130" s="29">
        <f t="shared" si="973"/>
        <v>168</v>
      </c>
      <c r="X2130" s="41" t="str" cm="1">
        <f t="array" aca="1" ref="X2130" ca="1">IFERROR(INDEX('PC&amp;PD'!$A$1:$AP$15,ROW('PC&amp;PD'!$A$15),MATCH(INDIRECT(T2130),'PC&amp;PD'!$A$1:$AP$1,0)),"")</f>
        <v/>
      </c>
      <c r="Z2130" s="155" t="str">
        <f t="shared" ref="Z2130" si="976">IFERROR(IF($F2130="OCS 100","OCS (OCS 100)",IF($F2130="OCS Blended","OCS (OCS Blended)",IF($F2130="OCS (No Label)","OCS (No Label)",IF($F2130="RCS 100","RCS (RCS 100)",IF($F2130="RCS Blended","RCS (RCS Blended)",IF($F2130="GRS","GRS (GRS)",IF($F2130="GRS (No Label)", "GRS (No Label)",IF($F2130="RDS","RDS (RDS)",IF($F2130="RWS","RWS (RWS)",IF($F2130="RAS","RAS (RAS)",IF($F2130="RMS","RMS (RMS)",IF($F2130="GOTS Organic","GOTS (Organic)",IF($F2130="GOTS Made with organic","GOTS (Made with Organic)",IF($F2130="GOTS Organic - in conversion","GOTS (Organic - In Conversion)",IF($F2130="GOTS Made with organic - in conversion","GOTS (Made with Organic - In Conversion)",""))))))))))))))),"")</f>
        <v/>
      </c>
      <c r="AA2130" s="13" t="str">
        <f t="shared" si="958"/>
        <v/>
      </c>
      <c r="AB2130" s="155" t="str">
        <f t="shared" ref="AB2130" si="977">IFERROR(IF($F2130="OCS 100", "OCS_100",IF($F2130="OCS Blended", "OCS_Blended",IF($F2130="OCS (No Label)", "OCS_No_Label",IF($F2130="RCS 100", "RCS_100",IF($F2130="RCS Blended","RCS_Blended",IF($F2130="GRS","GRS",IF($F2130="GRS (No Label)", "GRS_No_Label",IF($F2130="RDS","RDS",IF($F2130="RWS","RWS",IF($F2130="RMS","RMS",IF($F2130="GOTS Organic","GOTS_Organic",IF($F2130="GOTS Made with organic","GOTS_Made_with_organic",IF($F2130="GOTS Organic - in conversion","GOTS_Organic_in_Conversion",IF($F2130="GOTS Made with organic - in conversion","GOTS_Made_with_Organic_in_Conversion",IF($F2130="RAS","RAS",""))))))))))))))),"")</f>
        <v/>
      </c>
      <c r="AC2130" s="13" t="str">
        <f t="shared" ca="1" si="963"/>
        <v>$AB</v>
      </c>
      <c r="AD2130" s="13" t="str" cm="1">
        <f t="array" aca="1" ref="AD2130" ca="1">IFERROR(IF((LEFT(INDIRECT("$F"&amp;$S2130),4))="GOTS",IF($G2130="Organic","GOTS_Organic_raw",(IF($G2130="Responsible","GOTS_Responsible",(IF($G2130="No Attribute (Conventional)","GOTS_conventional",(IF($G2130="Recycled Pre/Post-Consumer","GOTS_pre_post",(IF($G2130="In-Conversion","GOTS_in_conversion",(IF($G2130="Sustainably Sourced","Sustainably_sourced",""))))))))))),IF($G2130="Organic","Organic",(IF($G2130="Responsible","Responsible",(IF($G2130="No Attribute (Conventional)","No_Attribute_Conventional",(IF($G2130="Recycled Pre/Post-Consumer","Recycled_Pre_Post_Consumer",(IF($G2130="In-Conversion","In_Conversion",(IF($G2130="Recycled Pre-Consumer","Recycled_Pre_Consumer",(IF($G2130="Recycled Post-Consumer","Recycled_Post_Consumer",(IF($G2130="Sustainably Sourced","Sustainably_sourced","")))))))))))))))),"")</f>
        <v/>
      </c>
      <c r="AE2130" s="13" t="e" cm="1">
        <f t="array" aca="1" ref="AE2130" ca="1">IF(INDIRECT("$F"&amp;$S2130)="","",IF(LEFT(INDIRECT("$F"&amp;$S2130),3)="GRS","GRS_RCS_RM",IF((LEFT(INDIRECT("$F"&amp;$S2130),3))="RCS","GRS_RCS_RM",IF(INDIRECT("$F"&amp;$S2130)="OCS (No Label)","OCS_Conversion_RM",IF(LEFT(INDIRECT("$F"&amp;$S2130),3)="OCS","OCS_RM",IF(RIGHT(INDIRECT("$F"&amp;$S2130),10)="conversion","GOTS_RM_conversion",IF((LEFT(INDIRECT("$F"&amp;$S2130),4))="GOTS","GOTS_RM","Responsible_RM")))))))</f>
        <v>#REF!</v>
      </c>
      <c r="AF2130" s="13" t="str" cm="1">
        <f t="array" aca="1" ref="AF2130" ca="1">IF($S2130="","",INDIRECT("$Z"&amp;$S2130))</f>
        <v/>
      </c>
      <c r="AG2130" s="155" t="str">
        <f t="shared" si="957"/>
        <v/>
      </c>
      <c r="AH2130" s="13" t="str" cm="1">
        <f t="array" aca="1" ref="AH2130" ca="1">IFERROR(INDIRECT("$ag"&amp;S2130),"")</f>
        <v/>
      </c>
      <c r="AI2130" s="13" t="e" cm="1">
        <f t="array" aca="1" ref="AI2130" ca="1">INDIRECT("O"&amp;S2129)</f>
        <v>#REF!</v>
      </c>
      <c r="AJ2130" s="13" t="str">
        <f>IF($I2130="","",INDEX('Raw Material'!$A$1:$J$75,MATCH(I2130,'Raw Material'!$A$1:$A$75,0),(MATCH(G2130,'Raw Material'!$A$1:$J$1,0))))</f>
        <v/>
      </c>
      <c r="AK2130" s="13" t="str">
        <f t="shared" si="959"/>
        <v>YANLIŞRM</v>
      </c>
      <c r="AL2130" s="153" t="str">
        <f t="shared" si="960"/>
        <v/>
      </c>
    </row>
    <row r="2131" spans="1:38" ht="16.5" customHeight="1">
      <c r="A2131" s="161"/>
      <c r="B2131" s="166"/>
      <c r="C2131" s="167"/>
      <c r="D2131" s="156"/>
      <c r="E2131" s="156"/>
      <c r="F2131" s="173"/>
      <c r="G2131" s="181"/>
      <c r="H2131" s="182"/>
      <c r="I2131" s="182"/>
      <c r="J2131" s="182"/>
      <c r="K2131" s="32"/>
      <c r="L2131" s="178"/>
      <c r="M2131" s="178"/>
      <c r="N2131" s="81"/>
      <c r="O2131" s="185"/>
      <c r="P2131" s="103"/>
      <c r="Q2131" s="84" t="str">
        <f t="shared" si="961"/>
        <v/>
      </c>
      <c r="R2131" s="159"/>
      <c r="S2131" s="28" t="str" cm="1">
        <f t="array" aca="1" ref="S2131" ca="1">IF(INDIRECT("A"&amp;114+$U2131)&lt;&gt;"",114+$U2131,"")</f>
        <v/>
      </c>
      <c r="T2131" s="28" t="str">
        <f t="shared" ca="1" si="962"/>
        <v>$B</v>
      </c>
      <c r="U2131" s="29">
        <f t="shared" si="968"/>
        <v>2016</v>
      </c>
      <c r="V2131" s="29">
        <v>168.08333333334701</v>
      </c>
      <c r="W2131" s="29">
        <f t="shared" si="973"/>
        <v>168</v>
      </c>
      <c r="X2131" s="41" t="str" cm="1">
        <f t="array" aca="1" ref="X2131" ca="1">IFERROR(INDEX('PC&amp;PD'!$A$1:$AP$15,ROW('PC&amp;PD'!$A$15),MATCH(INDIRECT(T2131),'PC&amp;PD'!$A$1:$AP$1,0)),"")</f>
        <v/>
      </c>
      <c r="Z2131" s="155"/>
      <c r="AA2131" s="13" t="str">
        <f t="shared" si="958"/>
        <v/>
      </c>
      <c r="AB2131" s="155"/>
      <c r="AC2131" s="13" t="str">
        <f t="shared" ca="1" si="963"/>
        <v>$AB</v>
      </c>
      <c r="AD2131" s="13" t="str" cm="1">
        <f t="array" aca="1" ref="AD2131" ca="1">IFERROR(IF((LEFT(INDIRECT("$F"&amp;$S2131),4))="GOTS",IF($G2131="Organic","GOTS_Organic_raw",(IF($G2131="Responsible","GOTS_Responsible",(IF($G2131="No Attribute (Conventional)","GOTS_conventional",(IF($G2131="Recycled Pre/Post-Consumer","GOTS_pre_post",(IF($G2131="In-Conversion","GOTS_in_conversion",(IF($G2131="Sustainably Sourced","Sustainably_sourced",""))))))))))),IF($G2131="Organic","Organic",(IF($G2131="Responsible","Responsible",(IF($G2131="No Attribute (Conventional)","No_Attribute_Conventional",(IF($G2131="Recycled Pre/Post-Consumer","Recycled_Pre_Post_Consumer",(IF($G2131="In-Conversion","In_Conversion",(IF($G2131="Recycled Pre-Consumer","Recycled_Pre_Consumer",(IF($G2131="Recycled Post-Consumer","Recycled_Post_Consumer",(IF($G2131="Sustainably Sourced","Sustainably_sourced","")))))))))))))))),"")</f>
        <v/>
      </c>
      <c r="AE2131" s="13" t="e" cm="1">
        <f t="array" aca="1" ref="AE2131" ca="1">IF(INDIRECT("$F"&amp;$S2131)="","",IF(LEFT(INDIRECT("$F"&amp;$S2131),3)="GRS","GRS_RCS_RM",IF((LEFT(INDIRECT("$F"&amp;$S2131),3))="RCS","GRS_RCS_RM",IF(INDIRECT("$F"&amp;$S2131)="OCS (No Label)","OCS_Conversion_RM",IF(LEFT(INDIRECT("$F"&amp;$S2131),3)="OCS","OCS_RM",IF(RIGHT(INDIRECT("$F"&amp;$S2131),10)="conversion","GOTS_RM_conversion",IF((LEFT(INDIRECT("$F"&amp;$S2131),4))="GOTS","GOTS_RM","Responsible_RM")))))))</f>
        <v>#REF!</v>
      </c>
      <c r="AF2131" s="13" t="str" cm="1">
        <f t="array" aca="1" ref="AF2131" ca="1">IF($S2131="","",INDIRECT("$Z"&amp;$S2131))</f>
        <v/>
      </c>
      <c r="AG2131" s="155"/>
      <c r="AH2131" s="13" t="str" cm="1">
        <f t="array" aca="1" ref="AH2131" ca="1">IFERROR(INDIRECT("$ag"&amp;S2131),"")</f>
        <v/>
      </c>
      <c r="AI2131" s="13" t="e" cm="1">
        <f t="array" aca="1" ref="AI2131" ca="1">INDIRECT("O"&amp;S2130)</f>
        <v>#REF!</v>
      </c>
      <c r="AJ2131" s="13" t="str">
        <f>IF($I2131="","",INDEX('Raw Material'!$A$1:$J$75,MATCH(I2131,'Raw Material'!$A$1:$A$75,0),(MATCH(G2131,'Raw Material'!$A$1:$J$1,0))))</f>
        <v/>
      </c>
      <c r="AK2131" s="13" t="str">
        <f t="shared" si="959"/>
        <v>YANLIŞRM</v>
      </c>
      <c r="AL2131" s="153" t="str">
        <f t="shared" si="960"/>
        <v/>
      </c>
    </row>
    <row r="2132" spans="1:38" ht="16.5" customHeight="1">
      <c r="A2132" s="161"/>
      <c r="B2132" s="166"/>
      <c r="C2132" s="167"/>
      <c r="D2132" s="156"/>
      <c r="E2132" s="156"/>
      <c r="F2132" s="173"/>
      <c r="G2132" s="181"/>
      <c r="H2132" s="182"/>
      <c r="I2132" s="182"/>
      <c r="J2132" s="182"/>
      <c r="K2132" s="32"/>
      <c r="L2132" s="178"/>
      <c r="M2132" s="178"/>
      <c r="N2132" s="81"/>
      <c r="O2132" s="185"/>
      <c r="P2132" s="103"/>
      <c r="Q2132" s="84" t="str">
        <f t="shared" si="961"/>
        <v/>
      </c>
      <c r="R2132" s="159"/>
      <c r="S2132" s="28" t="str" cm="1">
        <f t="array" aca="1" ref="S2132" ca="1">IF(INDIRECT("A"&amp;114+$U2132)&lt;&gt;"",114+$U2132,"")</f>
        <v/>
      </c>
      <c r="T2132" s="28" t="str">
        <f t="shared" ca="1" si="962"/>
        <v>$B</v>
      </c>
      <c r="U2132" s="29">
        <f t="shared" si="968"/>
        <v>2016</v>
      </c>
      <c r="V2132" s="29">
        <v>168.16666666667999</v>
      </c>
      <c r="W2132" s="29">
        <f t="shared" si="973"/>
        <v>168</v>
      </c>
      <c r="X2132" s="41" t="str" cm="1">
        <f t="array" aca="1" ref="X2132" ca="1">IFERROR(INDEX('PC&amp;PD'!$A$1:$AP$15,ROW('PC&amp;PD'!$A$15),MATCH(INDIRECT(T2132),'PC&amp;PD'!$A$1:$AP$1,0)),"")</f>
        <v/>
      </c>
      <c r="Z2132" s="155"/>
      <c r="AA2132" s="13" t="str">
        <f t="shared" si="958"/>
        <v/>
      </c>
      <c r="AB2132" s="155"/>
      <c r="AC2132" s="13" t="str">
        <f t="shared" ca="1" si="963"/>
        <v>$AB</v>
      </c>
      <c r="AD2132" s="13" t="str" cm="1">
        <f t="array" aca="1" ref="AD2132" ca="1">IFERROR(IF((LEFT(INDIRECT("$F"&amp;$S2132),4))="GOTS",IF($G2132="Organic","GOTS_Organic_raw",(IF($G2132="Responsible","GOTS_Responsible",(IF($G2132="No Attribute (Conventional)","GOTS_conventional",(IF($G2132="Recycled Pre/Post-Consumer","GOTS_pre_post",(IF($G2132="In-Conversion","GOTS_in_conversion",(IF($G2132="Sustainably Sourced","Sustainably_sourced",""))))))))))),IF($G2132="Organic","Organic",(IF($G2132="Responsible","Responsible",(IF($G2132="No Attribute (Conventional)","No_Attribute_Conventional",(IF($G2132="Recycled Pre/Post-Consumer","Recycled_Pre_Post_Consumer",(IF($G2132="In-Conversion","In_Conversion",(IF($G2132="Recycled Pre-Consumer","Recycled_Pre_Consumer",(IF($G2132="Recycled Post-Consumer","Recycled_Post_Consumer",(IF($G2132="Sustainably Sourced","Sustainably_sourced","")))))))))))))))),"")</f>
        <v/>
      </c>
      <c r="AE2132" s="13" t="e" cm="1">
        <f t="array" aca="1" ref="AE2132" ca="1">IF(INDIRECT("$F"&amp;$S2132)="","",IF(LEFT(INDIRECT("$F"&amp;$S2132),3)="GRS","GRS_RCS_RM",IF((LEFT(INDIRECT("$F"&amp;$S2132),3))="RCS","GRS_RCS_RM",IF(INDIRECT("$F"&amp;$S2132)="OCS (No Label)","OCS_Conversion_RM",IF(LEFT(INDIRECT("$F"&amp;$S2132),3)="OCS","OCS_RM",IF(RIGHT(INDIRECT("$F"&amp;$S2132),10)="conversion","GOTS_RM_conversion",IF((LEFT(INDIRECT("$F"&amp;$S2132),4))="GOTS","GOTS_RM","Responsible_RM")))))))</f>
        <v>#REF!</v>
      </c>
      <c r="AF2132" s="13" t="str" cm="1">
        <f t="array" aca="1" ref="AF2132" ca="1">IF($S2132="","",INDIRECT("$Z"&amp;$S2132))</f>
        <v/>
      </c>
      <c r="AG2132" s="155"/>
      <c r="AH2132" s="13" t="str" cm="1">
        <f t="array" aca="1" ref="AH2132" ca="1">IFERROR(INDIRECT("$ag"&amp;S2132),"")</f>
        <v/>
      </c>
      <c r="AI2132" s="13" t="e" cm="1">
        <f t="array" aca="1" ref="AI2132" ca="1">INDIRECT("O"&amp;S2131)</f>
        <v>#REF!</v>
      </c>
      <c r="AJ2132" s="13" t="str">
        <f>IF($I2132="","",INDEX('Raw Material'!$A$1:$J$75,MATCH(I2132,'Raw Material'!$A$1:$A$75,0),(MATCH(G2132,'Raw Material'!$A$1:$J$1,0))))</f>
        <v/>
      </c>
      <c r="AK2132" s="13" t="str">
        <f t="shared" si="959"/>
        <v>YANLIŞRM</v>
      </c>
      <c r="AL2132" s="153" t="str">
        <f t="shared" si="960"/>
        <v/>
      </c>
    </row>
    <row r="2133" spans="1:38" ht="16.5" customHeight="1">
      <c r="A2133" s="161"/>
      <c r="B2133" s="166"/>
      <c r="C2133" s="167"/>
      <c r="D2133" s="156"/>
      <c r="E2133" s="156"/>
      <c r="F2133" s="174"/>
      <c r="G2133" s="181"/>
      <c r="H2133" s="182"/>
      <c r="I2133" s="182"/>
      <c r="J2133" s="182"/>
      <c r="K2133" s="32"/>
      <c r="L2133" s="178"/>
      <c r="M2133" s="178"/>
      <c r="N2133" s="81"/>
      <c r="O2133" s="185"/>
      <c r="P2133" s="103"/>
      <c r="Q2133" s="84" t="str">
        <f t="shared" si="961"/>
        <v/>
      </c>
      <c r="R2133" s="159"/>
      <c r="S2133" s="28" t="str" cm="1">
        <f t="array" aca="1" ref="S2133" ca="1">IF(INDIRECT("A"&amp;114+$U2133)&lt;&gt;"",114+$U2133,"")</f>
        <v/>
      </c>
      <c r="T2133" s="28" t="str">
        <f t="shared" ca="1" si="962"/>
        <v>$B</v>
      </c>
      <c r="U2133" s="29">
        <f t="shared" si="968"/>
        <v>2016</v>
      </c>
      <c r="V2133" s="29">
        <v>168.25000000001299</v>
      </c>
      <c r="W2133" s="29">
        <f t="shared" si="973"/>
        <v>168</v>
      </c>
      <c r="X2133" s="41" t="str" cm="1">
        <f t="array" aca="1" ref="X2133" ca="1">IFERROR(INDEX('PC&amp;PD'!$A$1:$AP$15,ROW('PC&amp;PD'!$A$15),MATCH(INDIRECT(T2133),'PC&amp;PD'!$A$1:$AP$1,0)),"")</f>
        <v/>
      </c>
      <c r="Z2133" s="155"/>
      <c r="AA2133" s="13" t="str">
        <f t="shared" si="958"/>
        <v/>
      </c>
      <c r="AB2133" s="155"/>
      <c r="AC2133" s="13" t="str">
        <f t="shared" ca="1" si="963"/>
        <v>$AB</v>
      </c>
      <c r="AD2133" s="13" t="str" cm="1">
        <f t="array" aca="1" ref="AD2133" ca="1">IFERROR(IF((LEFT(INDIRECT("$F"&amp;$S2133),4))="GOTS",IF($G2133="Organic","GOTS_Organic_raw",(IF($G2133="Responsible","GOTS_Responsible",(IF($G2133="No Attribute (Conventional)","GOTS_conventional",(IF($G2133="Recycled Pre/Post-Consumer","GOTS_pre_post",(IF($G2133="In-Conversion","GOTS_in_conversion",(IF($G2133="Sustainably Sourced","Sustainably_sourced",""))))))))))),IF($G2133="Organic","Organic",(IF($G2133="Responsible","Responsible",(IF($G2133="No Attribute (Conventional)","No_Attribute_Conventional",(IF($G2133="Recycled Pre/Post-Consumer","Recycled_Pre_Post_Consumer",(IF($G2133="In-Conversion","In_Conversion",(IF($G2133="Recycled Pre-Consumer","Recycled_Pre_Consumer",(IF($G2133="Recycled Post-Consumer","Recycled_Post_Consumer",(IF($G2133="Sustainably Sourced","Sustainably_sourced","")))))))))))))))),"")</f>
        <v/>
      </c>
      <c r="AE2133" s="13" t="e" cm="1">
        <f t="array" aca="1" ref="AE2133" ca="1">IF(INDIRECT("$F"&amp;$S2133)="","",IF(LEFT(INDIRECT("$F"&amp;$S2133),3)="GRS","GRS_RCS_RM",IF((LEFT(INDIRECT("$F"&amp;$S2133),3))="RCS","GRS_RCS_RM",IF(INDIRECT("$F"&amp;$S2133)="OCS (No Label)","OCS_Conversion_RM",IF(LEFT(INDIRECT("$F"&amp;$S2133),3)="OCS","OCS_RM",IF(RIGHT(INDIRECT("$F"&amp;$S2133),10)="conversion","GOTS_RM_conversion",IF((LEFT(INDIRECT("$F"&amp;$S2133),4))="GOTS","GOTS_RM","Responsible_RM")))))))</f>
        <v>#REF!</v>
      </c>
      <c r="AF2133" s="13" t="str" cm="1">
        <f t="array" aca="1" ref="AF2133" ca="1">IF($S2133="","",INDIRECT("$Z"&amp;$S2133))</f>
        <v/>
      </c>
      <c r="AG2133" s="155"/>
      <c r="AH2133" s="13" t="str" cm="1">
        <f t="array" aca="1" ref="AH2133" ca="1">IFERROR(INDIRECT("$ag"&amp;S2133),"")</f>
        <v/>
      </c>
      <c r="AI2133" s="13" t="e" cm="1">
        <f t="array" aca="1" ref="AI2133" ca="1">INDIRECT("O"&amp;S2132)</f>
        <v>#REF!</v>
      </c>
      <c r="AJ2133" s="13" t="str">
        <f>IF($I2133="","",INDEX('Raw Material'!$A$1:$J$75,MATCH(I2133,'Raw Material'!$A$1:$A$75,0),(MATCH(G2133,'Raw Material'!$A$1:$J$1,0))))</f>
        <v/>
      </c>
      <c r="AK2133" s="13" t="str">
        <f t="shared" si="959"/>
        <v>YANLIŞRM</v>
      </c>
      <c r="AL2133" s="153" t="str">
        <f t="shared" si="960"/>
        <v/>
      </c>
    </row>
    <row r="2134" spans="1:38" ht="16.5" customHeight="1">
      <c r="A2134" s="161"/>
      <c r="B2134" s="166"/>
      <c r="C2134" s="167"/>
      <c r="D2134" s="156"/>
      <c r="E2134" s="156"/>
      <c r="F2134" s="174"/>
      <c r="G2134" s="181"/>
      <c r="H2134" s="182"/>
      <c r="I2134" s="182"/>
      <c r="J2134" s="182"/>
      <c r="K2134" s="32"/>
      <c r="L2134" s="178"/>
      <c r="M2134" s="178"/>
      <c r="N2134" s="81"/>
      <c r="O2134" s="185"/>
      <c r="P2134" s="103"/>
      <c r="Q2134" s="84" t="str">
        <f t="shared" si="961"/>
        <v/>
      </c>
      <c r="R2134" s="159"/>
      <c r="S2134" s="28" t="str" cm="1">
        <f t="array" aca="1" ref="S2134" ca="1">IF(INDIRECT("A"&amp;114+$U2134)&lt;&gt;"",114+$U2134,"")</f>
        <v/>
      </c>
      <c r="T2134" s="28" t="str">
        <f t="shared" ca="1" si="962"/>
        <v>$B</v>
      </c>
      <c r="U2134" s="29">
        <f t="shared" si="968"/>
        <v>2016</v>
      </c>
      <c r="V2134" s="29">
        <v>168.33333333334701</v>
      </c>
      <c r="W2134" s="29">
        <f t="shared" si="973"/>
        <v>168</v>
      </c>
      <c r="X2134" s="41" t="str" cm="1">
        <f t="array" aca="1" ref="X2134" ca="1">IFERROR(INDEX('PC&amp;PD'!$A$1:$AP$15,ROW('PC&amp;PD'!$A$15),MATCH(INDIRECT(T2134),'PC&amp;PD'!$A$1:$AP$1,0)),"")</f>
        <v/>
      </c>
      <c r="Z2134" s="155"/>
      <c r="AA2134" s="13" t="str">
        <f t="shared" si="958"/>
        <v/>
      </c>
      <c r="AB2134" s="155"/>
      <c r="AC2134" s="13" t="str">
        <f t="shared" ca="1" si="963"/>
        <v>$AB</v>
      </c>
      <c r="AD2134" s="13" t="str" cm="1">
        <f t="array" aca="1" ref="AD2134" ca="1">IFERROR(IF((LEFT(INDIRECT("$F"&amp;$S2134),4))="GOTS",IF($G2134="Organic","GOTS_Organic_raw",(IF($G2134="Responsible","GOTS_Responsible",(IF($G2134="No Attribute (Conventional)","GOTS_conventional",(IF($G2134="Recycled Pre/Post-Consumer","GOTS_pre_post",(IF($G2134="In-Conversion","GOTS_in_conversion",(IF($G2134="Sustainably Sourced","Sustainably_sourced",""))))))))))),IF($G2134="Organic","Organic",(IF($G2134="Responsible","Responsible",(IF($G2134="No Attribute (Conventional)","No_Attribute_Conventional",(IF($G2134="Recycled Pre/Post-Consumer","Recycled_Pre_Post_Consumer",(IF($G2134="In-Conversion","In_Conversion",(IF($G2134="Recycled Pre-Consumer","Recycled_Pre_Consumer",(IF($G2134="Recycled Post-Consumer","Recycled_Post_Consumer",(IF($G2134="Sustainably Sourced","Sustainably_sourced","")))))))))))))))),"")</f>
        <v/>
      </c>
      <c r="AE2134" s="13" t="e" cm="1">
        <f t="array" aca="1" ref="AE2134" ca="1">IF(INDIRECT("$F"&amp;$S2134)="","",IF(LEFT(INDIRECT("$F"&amp;$S2134),3)="GRS","GRS_RCS_RM",IF((LEFT(INDIRECT("$F"&amp;$S2134),3))="RCS","GRS_RCS_RM",IF(INDIRECT("$F"&amp;$S2134)="OCS (No Label)","OCS_Conversion_RM",IF(LEFT(INDIRECT("$F"&amp;$S2134),3)="OCS","OCS_RM",IF(RIGHT(INDIRECT("$F"&amp;$S2134),10)="conversion","GOTS_RM_conversion",IF((LEFT(INDIRECT("$F"&amp;$S2134),4))="GOTS","GOTS_RM","Responsible_RM")))))))</f>
        <v>#REF!</v>
      </c>
      <c r="AF2134" s="13" t="str" cm="1">
        <f t="array" aca="1" ref="AF2134" ca="1">IF($S2134="","",INDIRECT("$Z"&amp;$S2134))</f>
        <v/>
      </c>
      <c r="AG2134" s="155"/>
      <c r="AH2134" s="13" t="str" cm="1">
        <f t="array" aca="1" ref="AH2134" ca="1">IFERROR(INDIRECT("$ag"&amp;S2134),"")</f>
        <v/>
      </c>
      <c r="AI2134" s="13" t="e" cm="1">
        <f t="array" aca="1" ref="AI2134" ca="1">INDIRECT("O"&amp;S2133)</f>
        <v>#REF!</v>
      </c>
      <c r="AJ2134" s="13" t="str">
        <f>IF($I2134="","",INDEX('Raw Material'!$A$1:$J$75,MATCH(I2134,'Raw Material'!$A$1:$A$75,0),(MATCH(G2134,'Raw Material'!$A$1:$J$1,0))))</f>
        <v/>
      </c>
      <c r="AK2134" s="13" t="str">
        <f t="shared" si="959"/>
        <v>YANLIŞRM</v>
      </c>
      <c r="AL2134" s="153" t="str">
        <f t="shared" si="960"/>
        <v/>
      </c>
    </row>
    <row r="2135" spans="1:38" ht="16.5" customHeight="1">
      <c r="A2135" s="161"/>
      <c r="B2135" s="166"/>
      <c r="C2135" s="167"/>
      <c r="D2135" s="156"/>
      <c r="E2135" s="156"/>
      <c r="F2135" s="174"/>
      <c r="G2135" s="181"/>
      <c r="H2135" s="182"/>
      <c r="I2135" s="182"/>
      <c r="J2135" s="182"/>
      <c r="K2135" s="32"/>
      <c r="L2135" s="178"/>
      <c r="M2135" s="178"/>
      <c r="N2135" s="81"/>
      <c r="O2135" s="185"/>
      <c r="P2135" s="103"/>
      <c r="Q2135" s="84" t="str">
        <f t="shared" si="961"/>
        <v/>
      </c>
      <c r="R2135" s="159"/>
      <c r="S2135" s="28" t="str" cm="1">
        <f t="array" aca="1" ref="S2135" ca="1">IF(INDIRECT("A"&amp;114+$U2135)&lt;&gt;"",114+$U2135,"")</f>
        <v/>
      </c>
      <c r="T2135" s="28" t="str">
        <f t="shared" ca="1" si="962"/>
        <v>$B</v>
      </c>
      <c r="U2135" s="29">
        <f t="shared" si="968"/>
        <v>2016</v>
      </c>
      <c r="V2135" s="29">
        <v>168.41666666667999</v>
      </c>
      <c r="W2135" s="29">
        <f t="shared" si="973"/>
        <v>168</v>
      </c>
      <c r="X2135" s="41" t="str" cm="1">
        <f t="array" aca="1" ref="X2135" ca="1">IFERROR(INDEX('PC&amp;PD'!$A$1:$AP$15,ROW('PC&amp;PD'!$A$15),MATCH(INDIRECT(T2135),'PC&amp;PD'!$A$1:$AP$1,0)),"")</f>
        <v/>
      </c>
      <c r="Z2135" s="155"/>
      <c r="AA2135" s="13" t="str">
        <f t="shared" si="958"/>
        <v/>
      </c>
      <c r="AB2135" s="155"/>
      <c r="AC2135" s="13" t="str">
        <f t="shared" ca="1" si="963"/>
        <v>$AB</v>
      </c>
      <c r="AD2135" s="13" t="str" cm="1">
        <f t="array" aca="1" ref="AD2135" ca="1">IFERROR(IF((LEFT(INDIRECT("$F"&amp;$S2135),4))="GOTS",IF($G2135="Organic","GOTS_Organic_raw",(IF($G2135="Responsible","GOTS_Responsible",(IF($G2135="No Attribute (Conventional)","GOTS_conventional",(IF($G2135="Recycled Pre/Post-Consumer","GOTS_pre_post",(IF($G2135="In-Conversion","GOTS_in_conversion",(IF($G2135="Sustainably Sourced","Sustainably_sourced",""))))))))))),IF($G2135="Organic","Organic",(IF($G2135="Responsible","Responsible",(IF($G2135="No Attribute (Conventional)","No_Attribute_Conventional",(IF($G2135="Recycled Pre/Post-Consumer","Recycled_Pre_Post_Consumer",(IF($G2135="In-Conversion","In_Conversion",(IF($G2135="Recycled Pre-Consumer","Recycled_Pre_Consumer",(IF($G2135="Recycled Post-Consumer","Recycled_Post_Consumer",(IF($G2135="Sustainably Sourced","Sustainably_sourced","")))))))))))))))),"")</f>
        <v/>
      </c>
      <c r="AE2135" s="13" t="e" cm="1">
        <f t="array" aca="1" ref="AE2135" ca="1">IF(INDIRECT("$F"&amp;$S2135)="","",IF(LEFT(INDIRECT("$F"&amp;$S2135),3)="GRS","GRS_RCS_RM",IF((LEFT(INDIRECT("$F"&amp;$S2135),3))="RCS","GRS_RCS_RM",IF(INDIRECT("$F"&amp;$S2135)="OCS (No Label)","OCS_Conversion_RM",IF(LEFT(INDIRECT("$F"&amp;$S2135),3)="OCS","OCS_RM",IF(RIGHT(INDIRECT("$F"&amp;$S2135),10)="conversion","GOTS_RM_conversion",IF((LEFT(INDIRECT("$F"&amp;$S2135),4))="GOTS","GOTS_RM","Responsible_RM")))))))</f>
        <v>#REF!</v>
      </c>
      <c r="AF2135" s="13" t="str" cm="1">
        <f t="array" aca="1" ref="AF2135" ca="1">IF($S2135="","",INDIRECT("$Z"&amp;$S2135))</f>
        <v/>
      </c>
      <c r="AG2135" s="155"/>
      <c r="AH2135" s="13" t="str" cm="1">
        <f t="array" aca="1" ref="AH2135" ca="1">IFERROR(INDIRECT("$ag"&amp;S2135),"")</f>
        <v/>
      </c>
      <c r="AI2135" s="13" t="e" cm="1">
        <f t="array" aca="1" ref="AI2135" ca="1">INDIRECT("O"&amp;S2134)</f>
        <v>#REF!</v>
      </c>
      <c r="AJ2135" s="13" t="str">
        <f>IF($I2135="","",INDEX('Raw Material'!$A$1:$J$75,MATCH(I2135,'Raw Material'!$A$1:$A$75,0),(MATCH(G2135,'Raw Material'!$A$1:$J$1,0))))</f>
        <v/>
      </c>
      <c r="AK2135" s="13" t="str">
        <f t="shared" si="959"/>
        <v>YANLIŞRM</v>
      </c>
      <c r="AL2135" s="153" t="str">
        <f t="shared" si="960"/>
        <v/>
      </c>
    </row>
    <row r="2136" spans="1:38" ht="16.5" customHeight="1">
      <c r="A2136" s="162"/>
      <c r="B2136" s="168"/>
      <c r="C2136" s="169"/>
      <c r="D2136" s="156"/>
      <c r="E2136" s="156"/>
      <c r="F2136" s="175"/>
      <c r="G2136" s="181"/>
      <c r="H2136" s="182"/>
      <c r="I2136" s="182"/>
      <c r="J2136" s="182"/>
      <c r="K2136" s="32"/>
      <c r="L2136" s="179"/>
      <c r="M2136" s="179"/>
      <c r="N2136" s="81"/>
      <c r="O2136" s="185"/>
      <c r="P2136" s="103"/>
      <c r="Q2136" s="84" t="str">
        <f t="shared" si="961"/>
        <v/>
      </c>
      <c r="R2136" s="159"/>
      <c r="S2136" s="28" t="str" cm="1">
        <f t="array" aca="1" ref="S2136" ca="1">IF(INDIRECT("A"&amp;114+$U2136)&lt;&gt;"",114+$U2136,"")</f>
        <v/>
      </c>
      <c r="T2136" s="28" t="str">
        <f t="shared" ca="1" si="962"/>
        <v>$B</v>
      </c>
      <c r="U2136" s="29">
        <f t="shared" si="968"/>
        <v>2016</v>
      </c>
      <c r="V2136" s="29">
        <v>168.50000000001299</v>
      </c>
      <c r="W2136" s="29">
        <f t="shared" si="973"/>
        <v>168</v>
      </c>
      <c r="X2136" s="41" t="str" cm="1">
        <f t="array" aca="1" ref="X2136" ca="1">IFERROR(INDEX('PC&amp;PD'!$A$1:$AP$15,ROW('PC&amp;PD'!$A$15),MATCH(INDIRECT(T2136),'PC&amp;PD'!$A$1:$AP$1,0)),"")</f>
        <v/>
      </c>
      <c r="Z2136" s="155"/>
      <c r="AA2136" s="13" t="str">
        <f t="shared" si="958"/>
        <v/>
      </c>
      <c r="AB2136" s="155"/>
      <c r="AC2136" s="13" t="str">
        <f t="shared" ca="1" si="963"/>
        <v>$AB</v>
      </c>
      <c r="AD2136" s="13" t="str" cm="1">
        <f t="array" aca="1" ref="AD2136" ca="1">IFERROR(IF((LEFT(INDIRECT("$F"&amp;$S2136),4))="GOTS",IF($G2136="Organic","GOTS_Organic_raw",(IF($G2136="Responsible","GOTS_Responsible",(IF($G2136="No Attribute (Conventional)","GOTS_conventional",(IF($G2136="Recycled Pre/Post-Consumer","GOTS_pre_post",(IF($G2136="In-Conversion","GOTS_in_conversion",(IF($G2136="Sustainably Sourced","Sustainably_sourced",""))))))))))),IF($G2136="Organic","Organic",(IF($G2136="Responsible","Responsible",(IF($G2136="No Attribute (Conventional)","No_Attribute_Conventional",(IF($G2136="Recycled Pre/Post-Consumer","Recycled_Pre_Post_Consumer",(IF($G2136="In-Conversion","In_Conversion",(IF($G2136="Recycled Pre-Consumer","Recycled_Pre_Consumer",(IF($G2136="Recycled Post-Consumer","Recycled_Post_Consumer",(IF($G2136="Sustainably Sourced","Sustainably_sourced","")))))))))))))))),"")</f>
        <v/>
      </c>
      <c r="AE2136" s="13" t="e" cm="1">
        <f t="array" aca="1" ref="AE2136" ca="1">IF(INDIRECT("$F"&amp;$S2136)="","",IF(LEFT(INDIRECT("$F"&amp;$S2136),3)="GRS","GRS_RCS_RM",IF((LEFT(INDIRECT("$F"&amp;$S2136),3))="RCS","GRS_RCS_RM",IF(INDIRECT("$F"&amp;$S2136)="OCS (No Label)","OCS_Conversion_RM",IF(LEFT(INDIRECT("$F"&amp;$S2136),3)="OCS","OCS_RM",IF(RIGHT(INDIRECT("$F"&amp;$S2136),10)="conversion","GOTS_RM_conversion",IF((LEFT(INDIRECT("$F"&amp;$S2136),4))="GOTS","GOTS_RM","Responsible_RM")))))))</f>
        <v>#REF!</v>
      </c>
      <c r="AF2136" s="13" t="str" cm="1">
        <f t="array" aca="1" ref="AF2136" ca="1">IF($S2136="","",INDIRECT("$Z"&amp;$S2136))</f>
        <v/>
      </c>
      <c r="AG2136" s="155"/>
      <c r="AH2136" s="13" t="str" cm="1">
        <f t="array" aca="1" ref="AH2136" ca="1">IFERROR(INDIRECT("$ag"&amp;S2136),"")</f>
        <v/>
      </c>
      <c r="AI2136" s="13" t="e" cm="1">
        <f t="array" aca="1" ref="AI2136" ca="1">INDIRECT("O"&amp;S2135)</f>
        <v>#REF!</v>
      </c>
      <c r="AJ2136" s="13" t="str">
        <f>IF($I2136="","",INDEX('Raw Material'!$A$1:$J$75,MATCH(I2136,'Raw Material'!$A$1:$A$75,0),(MATCH(G2136,'Raw Material'!$A$1:$J$1,0))))</f>
        <v/>
      </c>
      <c r="AK2136" s="13" t="str">
        <f t="shared" si="959"/>
        <v>YANLIŞRM</v>
      </c>
      <c r="AL2136" s="153" t="str">
        <f t="shared" si="960"/>
        <v/>
      </c>
    </row>
    <row r="2137" spans="1:38" ht="16.5" customHeight="1">
      <c r="A2137" s="162"/>
      <c r="B2137" s="168"/>
      <c r="C2137" s="169"/>
      <c r="D2137" s="156"/>
      <c r="E2137" s="156"/>
      <c r="F2137" s="175"/>
      <c r="G2137" s="181"/>
      <c r="H2137" s="182"/>
      <c r="I2137" s="182"/>
      <c r="J2137" s="182"/>
      <c r="K2137" s="32"/>
      <c r="L2137" s="179"/>
      <c r="M2137" s="179"/>
      <c r="N2137" s="81"/>
      <c r="O2137" s="185"/>
      <c r="P2137" s="103"/>
      <c r="Q2137" s="84" t="str">
        <f t="shared" si="961"/>
        <v/>
      </c>
      <c r="R2137" s="159"/>
      <c r="S2137" s="28" t="str" cm="1">
        <f t="array" aca="1" ref="S2137" ca="1">IF(INDIRECT("A"&amp;114+$U2137)&lt;&gt;"",114+$U2137,"")</f>
        <v/>
      </c>
      <c r="T2137" s="28" t="str">
        <f t="shared" ca="1" si="962"/>
        <v>$B</v>
      </c>
      <c r="U2137" s="29">
        <f t="shared" si="968"/>
        <v>2016</v>
      </c>
      <c r="V2137" s="29">
        <v>168.58333333334701</v>
      </c>
      <c r="W2137" s="29">
        <f t="shared" si="973"/>
        <v>168</v>
      </c>
      <c r="X2137" s="41" t="str" cm="1">
        <f t="array" aca="1" ref="X2137" ca="1">IFERROR(INDEX('PC&amp;PD'!$A$1:$AP$15,ROW('PC&amp;PD'!$A$15),MATCH(INDIRECT(T2137),'PC&amp;PD'!$A$1:$AP$1,0)),"")</f>
        <v/>
      </c>
      <c r="Z2137" s="155"/>
      <c r="AA2137" s="13" t="str">
        <f t="shared" si="958"/>
        <v/>
      </c>
      <c r="AB2137" s="155"/>
      <c r="AC2137" s="13" t="str">
        <f t="shared" ca="1" si="963"/>
        <v>$AB</v>
      </c>
      <c r="AD2137" s="13" t="str" cm="1">
        <f t="array" aca="1" ref="AD2137" ca="1">IFERROR(IF((LEFT(INDIRECT("$F"&amp;$S2137),4))="GOTS",IF($G2137="Organic","GOTS_Organic_raw",(IF($G2137="Responsible","GOTS_Responsible",(IF($G2137="No Attribute (Conventional)","GOTS_conventional",(IF($G2137="Recycled Pre/Post-Consumer","GOTS_pre_post",(IF($G2137="In-Conversion","GOTS_in_conversion",(IF($G2137="Sustainably Sourced","Sustainably_sourced",""))))))))))),IF($G2137="Organic","Organic",(IF($G2137="Responsible","Responsible",(IF($G2137="No Attribute (Conventional)","No_Attribute_Conventional",(IF($G2137="Recycled Pre/Post-Consumer","Recycled_Pre_Post_Consumer",(IF($G2137="In-Conversion","In_Conversion",(IF($G2137="Recycled Pre-Consumer","Recycled_Pre_Consumer",(IF($G2137="Recycled Post-Consumer","Recycled_Post_Consumer",(IF($G2137="Sustainably Sourced","Sustainably_sourced","")))))))))))))))),"")</f>
        <v/>
      </c>
      <c r="AE2137" s="13" t="e" cm="1">
        <f t="array" aca="1" ref="AE2137" ca="1">IF(INDIRECT("$F"&amp;$S2137)="","",IF(LEFT(INDIRECT("$F"&amp;$S2137),3)="GRS","GRS_RCS_RM",IF((LEFT(INDIRECT("$F"&amp;$S2137),3))="RCS","GRS_RCS_RM",IF(INDIRECT("$F"&amp;$S2137)="OCS (No Label)","OCS_Conversion_RM",IF(LEFT(INDIRECT("$F"&amp;$S2137),3)="OCS","OCS_RM",IF(RIGHT(INDIRECT("$F"&amp;$S2137),10)="conversion","GOTS_RM_conversion",IF((LEFT(INDIRECT("$F"&amp;$S2137),4))="GOTS","GOTS_RM","Responsible_RM")))))))</f>
        <v>#REF!</v>
      </c>
      <c r="AF2137" s="13" t="str" cm="1">
        <f t="array" aca="1" ref="AF2137" ca="1">IF($S2137="","",INDIRECT("$Z"&amp;$S2137))</f>
        <v/>
      </c>
      <c r="AG2137" s="155"/>
      <c r="AH2137" s="13" t="str" cm="1">
        <f t="array" aca="1" ref="AH2137" ca="1">IFERROR(INDIRECT("$ag"&amp;S2137),"")</f>
        <v/>
      </c>
      <c r="AI2137" s="13" t="e" cm="1">
        <f t="array" aca="1" ref="AI2137" ca="1">INDIRECT("O"&amp;S2136)</f>
        <v>#REF!</v>
      </c>
      <c r="AJ2137" s="13" t="str">
        <f>IF($I2137="","",INDEX('Raw Material'!$A$1:$J$75,MATCH(I2137,'Raw Material'!$A$1:$A$75,0),(MATCH(G2137,'Raw Material'!$A$1:$J$1,0))))</f>
        <v/>
      </c>
      <c r="AK2137" s="13" t="str">
        <f t="shared" si="959"/>
        <v>YANLIŞRM</v>
      </c>
      <c r="AL2137" s="153" t="str">
        <f t="shared" si="960"/>
        <v/>
      </c>
    </row>
    <row r="2138" spans="1:38" ht="16.5" customHeight="1">
      <c r="A2138" s="162"/>
      <c r="B2138" s="168"/>
      <c r="C2138" s="169"/>
      <c r="D2138" s="156"/>
      <c r="E2138" s="156"/>
      <c r="F2138" s="175"/>
      <c r="G2138" s="181"/>
      <c r="H2138" s="182"/>
      <c r="I2138" s="182"/>
      <c r="J2138" s="182"/>
      <c r="K2138" s="32"/>
      <c r="L2138" s="179"/>
      <c r="M2138" s="179"/>
      <c r="N2138" s="81"/>
      <c r="O2138" s="185"/>
      <c r="P2138" s="103"/>
      <c r="Q2138" s="84" t="str">
        <f t="shared" si="961"/>
        <v/>
      </c>
      <c r="R2138" s="159"/>
      <c r="S2138" s="28" t="str" cm="1">
        <f t="array" aca="1" ref="S2138" ca="1">IF(INDIRECT("A"&amp;114+$U2138)&lt;&gt;"",114+$U2138,"")</f>
        <v/>
      </c>
      <c r="T2138" s="28" t="str">
        <f t="shared" ca="1" si="962"/>
        <v>$B</v>
      </c>
      <c r="U2138" s="29">
        <f t="shared" si="968"/>
        <v>2016</v>
      </c>
      <c r="V2138" s="29">
        <v>168.66666666667999</v>
      </c>
      <c r="W2138" s="29">
        <f t="shared" si="973"/>
        <v>168</v>
      </c>
      <c r="X2138" s="41" t="str" cm="1">
        <f t="array" aca="1" ref="X2138" ca="1">IFERROR(INDEX('PC&amp;PD'!$A$1:$AP$15,ROW('PC&amp;PD'!$A$15),MATCH(INDIRECT(T2138),'PC&amp;PD'!$A$1:$AP$1,0)),"")</f>
        <v/>
      </c>
      <c r="Z2138" s="155"/>
      <c r="AA2138" s="13" t="str">
        <f t="shared" si="958"/>
        <v/>
      </c>
      <c r="AB2138" s="155"/>
      <c r="AC2138" s="13" t="str">
        <f t="shared" ca="1" si="963"/>
        <v>$AB</v>
      </c>
      <c r="AD2138" s="13" t="str" cm="1">
        <f t="array" aca="1" ref="AD2138" ca="1">IFERROR(IF((LEFT(INDIRECT("$F"&amp;$S2138),4))="GOTS",IF($G2138="Organic","GOTS_Organic_raw",(IF($G2138="Responsible","GOTS_Responsible",(IF($G2138="No Attribute (Conventional)","GOTS_conventional",(IF($G2138="Recycled Pre/Post-Consumer","GOTS_pre_post",(IF($G2138="In-Conversion","GOTS_in_conversion",(IF($G2138="Sustainably Sourced","Sustainably_sourced",""))))))))))),IF($G2138="Organic","Organic",(IF($G2138="Responsible","Responsible",(IF($G2138="No Attribute (Conventional)","No_Attribute_Conventional",(IF($G2138="Recycled Pre/Post-Consumer","Recycled_Pre_Post_Consumer",(IF($G2138="In-Conversion","In_Conversion",(IF($G2138="Recycled Pre-Consumer","Recycled_Pre_Consumer",(IF($G2138="Recycled Post-Consumer","Recycled_Post_Consumer",(IF($G2138="Sustainably Sourced","Sustainably_sourced","")))))))))))))))),"")</f>
        <v/>
      </c>
      <c r="AE2138" s="13" t="e" cm="1">
        <f t="array" aca="1" ref="AE2138" ca="1">IF(INDIRECT("$F"&amp;$S2138)="","",IF(LEFT(INDIRECT("$F"&amp;$S2138),3)="GRS","GRS_RCS_RM",IF((LEFT(INDIRECT("$F"&amp;$S2138),3))="RCS","GRS_RCS_RM",IF(INDIRECT("$F"&amp;$S2138)="OCS (No Label)","OCS_Conversion_RM",IF(LEFT(INDIRECT("$F"&amp;$S2138),3)="OCS","OCS_RM",IF(RIGHT(INDIRECT("$F"&amp;$S2138),10)="conversion","GOTS_RM_conversion",IF((LEFT(INDIRECT("$F"&amp;$S2138),4))="GOTS","GOTS_RM","Responsible_RM")))))))</f>
        <v>#REF!</v>
      </c>
      <c r="AF2138" s="13" t="str" cm="1">
        <f t="array" aca="1" ref="AF2138" ca="1">IF($S2138="","",INDIRECT("$Z"&amp;$S2138))</f>
        <v/>
      </c>
      <c r="AG2138" s="155"/>
      <c r="AH2138" s="13" t="str" cm="1">
        <f t="array" aca="1" ref="AH2138" ca="1">IFERROR(INDIRECT("$ag"&amp;S2138),"")</f>
        <v/>
      </c>
      <c r="AI2138" s="13" t="e" cm="1">
        <f t="array" aca="1" ref="AI2138" ca="1">INDIRECT("O"&amp;S2137)</f>
        <v>#REF!</v>
      </c>
      <c r="AJ2138" s="13" t="str">
        <f>IF($I2138="","",INDEX('Raw Material'!$A$1:$J$75,MATCH(I2138,'Raw Material'!$A$1:$A$75,0),(MATCH(G2138,'Raw Material'!$A$1:$J$1,0))))</f>
        <v/>
      </c>
      <c r="AK2138" s="13" t="str">
        <f t="shared" si="959"/>
        <v>YANLIŞRM</v>
      </c>
      <c r="AL2138" s="153" t="str">
        <f t="shared" si="960"/>
        <v/>
      </c>
    </row>
    <row r="2139" spans="1:38" ht="16.5" customHeight="1">
      <c r="A2139" s="162"/>
      <c r="B2139" s="168"/>
      <c r="C2139" s="169"/>
      <c r="D2139" s="156"/>
      <c r="E2139" s="156"/>
      <c r="F2139" s="175"/>
      <c r="G2139" s="181"/>
      <c r="H2139" s="182"/>
      <c r="I2139" s="182"/>
      <c r="J2139" s="182"/>
      <c r="K2139" s="32"/>
      <c r="L2139" s="179"/>
      <c r="M2139" s="179"/>
      <c r="N2139" s="81"/>
      <c r="O2139" s="185"/>
      <c r="P2139" s="103"/>
      <c r="Q2139" s="84" t="str">
        <f t="shared" si="961"/>
        <v/>
      </c>
      <c r="R2139" s="159"/>
      <c r="S2139" s="28" t="str" cm="1">
        <f t="array" aca="1" ref="S2139" ca="1">IF(INDIRECT("A"&amp;114+$U2139)&lt;&gt;"",114+$U2139,"")</f>
        <v/>
      </c>
      <c r="T2139" s="28" t="str">
        <f t="shared" ca="1" si="962"/>
        <v>$B</v>
      </c>
      <c r="U2139" s="29">
        <f t="shared" si="968"/>
        <v>2016</v>
      </c>
      <c r="V2139" s="29">
        <v>168.75000000001299</v>
      </c>
      <c r="W2139" s="29">
        <f t="shared" si="973"/>
        <v>168</v>
      </c>
      <c r="X2139" s="41" t="str" cm="1">
        <f t="array" aca="1" ref="X2139" ca="1">IFERROR(INDEX('PC&amp;PD'!$A$1:$AP$15,ROW('PC&amp;PD'!$A$15),MATCH(INDIRECT(T2139),'PC&amp;PD'!$A$1:$AP$1,0)),"")</f>
        <v/>
      </c>
      <c r="Z2139" s="155"/>
      <c r="AA2139" s="13" t="str">
        <f t="shared" si="958"/>
        <v/>
      </c>
      <c r="AB2139" s="155"/>
      <c r="AC2139" s="13" t="str">
        <f t="shared" ca="1" si="963"/>
        <v>$AB</v>
      </c>
      <c r="AD2139" s="13" t="str" cm="1">
        <f t="array" aca="1" ref="AD2139" ca="1">IFERROR(IF((LEFT(INDIRECT("$F"&amp;$S2139),4))="GOTS",IF($G2139="Organic","GOTS_Organic_raw",(IF($G2139="Responsible","GOTS_Responsible",(IF($G2139="No Attribute (Conventional)","GOTS_conventional",(IF($G2139="Recycled Pre/Post-Consumer","GOTS_pre_post",(IF($G2139="In-Conversion","GOTS_in_conversion",(IF($G2139="Sustainably Sourced","Sustainably_sourced",""))))))))))),IF($G2139="Organic","Organic",(IF($G2139="Responsible","Responsible",(IF($G2139="No Attribute (Conventional)","No_Attribute_Conventional",(IF($G2139="Recycled Pre/Post-Consumer","Recycled_Pre_Post_Consumer",(IF($G2139="In-Conversion","In_Conversion",(IF($G2139="Recycled Pre-Consumer","Recycled_Pre_Consumer",(IF($G2139="Recycled Post-Consumer","Recycled_Post_Consumer",(IF($G2139="Sustainably Sourced","Sustainably_sourced","")))))))))))))))),"")</f>
        <v/>
      </c>
      <c r="AE2139" s="13" t="e" cm="1">
        <f t="array" aca="1" ref="AE2139" ca="1">IF(INDIRECT("$F"&amp;$S2139)="","",IF(LEFT(INDIRECT("$F"&amp;$S2139),3)="GRS","GRS_RCS_RM",IF((LEFT(INDIRECT("$F"&amp;$S2139),3))="RCS","GRS_RCS_RM",IF(INDIRECT("$F"&amp;$S2139)="OCS (No Label)","OCS_Conversion_RM",IF(LEFT(INDIRECT("$F"&amp;$S2139),3)="OCS","OCS_RM",IF(RIGHT(INDIRECT("$F"&amp;$S2139),10)="conversion","GOTS_RM_conversion",IF((LEFT(INDIRECT("$F"&amp;$S2139),4))="GOTS","GOTS_RM","Responsible_RM")))))))</f>
        <v>#REF!</v>
      </c>
      <c r="AF2139" s="13" t="str" cm="1">
        <f t="array" aca="1" ref="AF2139" ca="1">IF($S2139="","",INDIRECT("$Z"&amp;$S2139))</f>
        <v/>
      </c>
      <c r="AG2139" s="155"/>
      <c r="AH2139" s="13" t="str" cm="1">
        <f t="array" aca="1" ref="AH2139" ca="1">IFERROR(INDIRECT("$ag"&amp;S2139),"")</f>
        <v/>
      </c>
      <c r="AI2139" s="13" t="e" cm="1">
        <f t="array" aca="1" ref="AI2139" ca="1">INDIRECT("O"&amp;S2138)</f>
        <v>#REF!</v>
      </c>
      <c r="AJ2139" s="13" t="str">
        <f>IF($I2139="","",INDEX('Raw Material'!$A$1:$J$75,MATCH(I2139,'Raw Material'!$A$1:$A$75,0),(MATCH(G2139,'Raw Material'!$A$1:$J$1,0))))</f>
        <v/>
      </c>
      <c r="AK2139" s="13" t="str">
        <f t="shared" si="959"/>
        <v>YANLIŞRM</v>
      </c>
      <c r="AL2139" s="153" t="str">
        <f t="shared" si="960"/>
        <v/>
      </c>
    </row>
    <row r="2140" spans="1:38" ht="16.5" customHeight="1">
      <c r="A2140" s="162"/>
      <c r="B2140" s="168"/>
      <c r="C2140" s="169"/>
      <c r="D2140" s="156"/>
      <c r="E2140" s="156"/>
      <c r="F2140" s="175"/>
      <c r="G2140" s="181"/>
      <c r="H2140" s="182"/>
      <c r="I2140" s="182"/>
      <c r="J2140" s="182"/>
      <c r="K2140" s="32"/>
      <c r="L2140" s="179"/>
      <c r="M2140" s="179"/>
      <c r="N2140" s="81"/>
      <c r="O2140" s="185"/>
      <c r="P2140" s="103"/>
      <c r="Q2140" s="84" t="str">
        <f t="shared" si="961"/>
        <v/>
      </c>
      <c r="R2140" s="159"/>
      <c r="S2140" s="28" t="str" cm="1">
        <f t="array" aca="1" ref="S2140" ca="1">IF(INDIRECT("A"&amp;114+$U2140)&lt;&gt;"",114+$U2140,"")</f>
        <v/>
      </c>
      <c r="T2140" s="28" t="str">
        <f t="shared" ca="1" si="962"/>
        <v>$B</v>
      </c>
      <c r="U2140" s="29">
        <f t="shared" si="968"/>
        <v>2016</v>
      </c>
      <c r="V2140" s="29">
        <v>168.83333333334701</v>
      </c>
      <c r="W2140" s="29">
        <f t="shared" si="973"/>
        <v>168</v>
      </c>
      <c r="X2140" s="41" t="str" cm="1">
        <f t="array" aca="1" ref="X2140" ca="1">IFERROR(INDEX('PC&amp;PD'!$A$1:$AP$15,ROW('PC&amp;PD'!$A$15),MATCH(INDIRECT(T2140),'PC&amp;PD'!$A$1:$AP$1,0)),"")</f>
        <v/>
      </c>
      <c r="Z2140" s="155"/>
      <c r="AA2140" s="13" t="str">
        <f t="shared" si="958"/>
        <v/>
      </c>
      <c r="AB2140" s="155"/>
      <c r="AC2140" s="13" t="str">
        <f t="shared" ca="1" si="963"/>
        <v>$AB</v>
      </c>
      <c r="AD2140" s="13" t="str" cm="1">
        <f t="array" aca="1" ref="AD2140" ca="1">IFERROR(IF((LEFT(INDIRECT("$F"&amp;$S2140),4))="GOTS",IF($G2140="Organic","GOTS_Organic_raw",(IF($G2140="Responsible","GOTS_Responsible",(IF($G2140="No Attribute (Conventional)","GOTS_conventional",(IF($G2140="Recycled Pre/Post-Consumer","GOTS_pre_post",(IF($G2140="In-Conversion","GOTS_in_conversion",(IF($G2140="Sustainably Sourced","Sustainably_sourced",""))))))))))),IF($G2140="Organic","Organic",(IF($G2140="Responsible","Responsible",(IF($G2140="No Attribute (Conventional)","No_Attribute_Conventional",(IF($G2140="Recycled Pre/Post-Consumer","Recycled_Pre_Post_Consumer",(IF($G2140="In-Conversion","In_Conversion",(IF($G2140="Recycled Pre-Consumer","Recycled_Pre_Consumer",(IF($G2140="Recycled Post-Consumer","Recycled_Post_Consumer",(IF($G2140="Sustainably Sourced","Sustainably_sourced","")))))))))))))))),"")</f>
        <v/>
      </c>
      <c r="AE2140" s="13" t="e" cm="1">
        <f t="array" aca="1" ref="AE2140" ca="1">IF(INDIRECT("$F"&amp;$S2140)="","",IF(LEFT(INDIRECT("$F"&amp;$S2140),3)="GRS","GRS_RCS_RM",IF((LEFT(INDIRECT("$F"&amp;$S2140),3))="RCS","GRS_RCS_RM",IF(INDIRECT("$F"&amp;$S2140)="OCS (No Label)","OCS_Conversion_RM",IF(LEFT(INDIRECT("$F"&amp;$S2140),3)="OCS","OCS_RM",IF(RIGHT(INDIRECT("$F"&amp;$S2140),10)="conversion","GOTS_RM_conversion",IF((LEFT(INDIRECT("$F"&amp;$S2140),4))="GOTS","GOTS_RM","Responsible_RM")))))))</f>
        <v>#REF!</v>
      </c>
      <c r="AF2140" s="13" t="str" cm="1">
        <f t="array" aca="1" ref="AF2140" ca="1">IF($S2140="","",INDIRECT("$Z"&amp;$S2140))</f>
        <v/>
      </c>
      <c r="AG2140" s="155"/>
      <c r="AH2140" s="13" t="str" cm="1">
        <f t="array" aca="1" ref="AH2140" ca="1">IFERROR(INDIRECT("$ag"&amp;S2140),"")</f>
        <v/>
      </c>
      <c r="AI2140" s="13" t="e" cm="1">
        <f t="array" aca="1" ref="AI2140" ca="1">INDIRECT("O"&amp;S2139)</f>
        <v>#REF!</v>
      </c>
      <c r="AJ2140" s="13" t="str">
        <f>IF($I2140="","",INDEX('Raw Material'!$A$1:$J$75,MATCH(I2140,'Raw Material'!$A$1:$A$75,0),(MATCH(G2140,'Raw Material'!$A$1:$J$1,0))))</f>
        <v/>
      </c>
      <c r="AK2140" s="13" t="str">
        <f t="shared" si="959"/>
        <v>YANLIŞRM</v>
      </c>
      <c r="AL2140" s="153" t="str">
        <f t="shared" si="960"/>
        <v/>
      </c>
    </row>
    <row r="2141" spans="1:38" ht="16.5" customHeight="1" thickBot="1">
      <c r="A2141" s="163"/>
      <c r="B2141" s="170"/>
      <c r="C2141" s="171"/>
      <c r="D2141" s="156"/>
      <c r="E2141" s="156"/>
      <c r="F2141" s="176"/>
      <c r="G2141" s="157"/>
      <c r="H2141" s="158"/>
      <c r="I2141" s="158"/>
      <c r="J2141" s="158"/>
      <c r="K2141" s="33"/>
      <c r="L2141" s="180"/>
      <c r="M2141" s="180"/>
      <c r="N2141" s="82"/>
      <c r="O2141" s="186"/>
      <c r="P2141" s="103"/>
      <c r="Q2141" s="84" t="str">
        <f t="shared" si="961"/>
        <v/>
      </c>
      <c r="R2141" s="159"/>
      <c r="S2141" s="28" t="str" cm="1">
        <f t="array" aca="1" ref="S2141" ca="1">IF(INDIRECT("A"&amp;114+$U2141)&lt;&gt;"",114+$U2141,"")</f>
        <v/>
      </c>
      <c r="T2141" s="28" t="str">
        <f t="shared" ca="1" si="962"/>
        <v>$B</v>
      </c>
      <c r="U2141" s="29">
        <f t="shared" si="968"/>
        <v>2016</v>
      </c>
      <c r="V2141" s="29">
        <v>168.91666666667999</v>
      </c>
      <c r="W2141" s="29">
        <f t="shared" si="973"/>
        <v>168</v>
      </c>
      <c r="X2141" s="41" t="str" cm="1">
        <f t="array" aca="1" ref="X2141" ca="1">IFERROR(INDEX('PC&amp;PD'!$A$1:$AP$15,ROW('PC&amp;PD'!$A$15),MATCH(INDIRECT(T2141),'PC&amp;PD'!$A$1:$AP$1,0)),"")</f>
        <v/>
      </c>
      <c r="Z2141" s="155"/>
      <c r="AA2141" s="13" t="str">
        <f t="shared" si="958"/>
        <v/>
      </c>
      <c r="AB2141" s="155"/>
      <c r="AC2141" s="13" t="str">
        <f t="shared" ca="1" si="963"/>
        <v>$AB</v>
      </c>
      <c r="AD2141" s="13" t="str" cm="1">
        <f t="array" aca="1" ref="AD2141" ca="1">IFERROR(IF((LEFT(INDIRECT("$F"&amp;$S2141),4))="GOTS",IF($G2141="Organic","GOTS_Organic_raw",(IF($G2141="Responsible","GOTS_Responsible",(IF($G2141="No Attribute (Conventional)","GOTS_conventional",(IF($G2141="Recycled Pre/Post-Consumer","GOTS_pre_post",(IF($G2141="In-Conversion","GOTS_in_conversion",(IF($G2141="Sustainably Sourced","Sustainably_sourced",""))))))))))),IF($G2141="Organic","Organic",(IF($G2141="Responsible","Responsible",(IF($G2141="No Attribute (Conventional)","No_Attribute_Conventional",(IF($G2141="Recycled Pre/Post-Consumer","Recycled_Pre_Post_Consumer",(IF($G2141="In-Conversion","In_Conversion",(IF($G2141="Recycled Pre-Consumer","Recycled_Pre_Consumer",(IF($G2141="Recycled Post-Consumer","Recycled_Post_Consumer",(IF($G2141="Sustainably Sourced","Sustainably_sourced","")))))))))))))))),"")</f>
        <v/>
      </c>
      <c r="AE2141" s="13" t="e" cm="1">
        <f t="array" aca="1" ref="AE2141" ca="1">IF(INDIRECT("$F"&amp;$S2141)="","",IF(LEFT(INDIRECT("$F"&amp;$S2141),3)="GRS","GRS_RCS_RM",IF((LEFT(INDIRECT("$F"&amp;$S2141),3))="RCS","GRS_RCS_RM",IF(INDIRECT("$F"&amp;$S2141)="OCS (No Label)","OCS_Conversion_RM",IF(LEFT(INDIRECT("$F"&amp;$S2141),3)="OCS","OCS_RM",IF(RIGHT(INDIRECT("$F"&amp;$S2141),10)="conversion","GOTS_RM_conversion",IF((LEFT(INDIRECT("$F"&amp;$S2141),4))="GOTS","GOTS_RM","Responsible_RM")))))))</f>
        <v>#REF!</v>
      </c>
      <c r="AF2141" s="13" t="str" cm="1">
        <f t="array" aca="1" ref="AF2141" ca="1">IF($S2141="","",INDIRECT("$Z"&amp;$S2141))</f>
        <v/>
      </c>
      <c r="AG2141" s="155"/>
      <c r="AH2141" s="13" t="str" cm="1">
        <f t="array" aca="1" ref="AH2141" ca="1">IFERROR(INDIRECT("$ag"&amp;S2141),"")</f>
        <v/>
      </c>
      <c r="AI2141" s="13" t="e" cm="1">
        <f t="array" aca="1" ref="AI2141" ca="1">INDIRECT("O"&amp;S2140)</f>
        <v>#REF!</v>
      </c>
      <c r="AJ2141" s="13" t="str">
        <f>IF($I2141="","",INDEX('Raw Material'!$A$1:$J$75,MATCH(I2141,'Raw Material'!$A$1:$A$75,0),(MATCH(G2141,'Raw Material'!$A$1:$J$1,0))))</f>
        <v/>
      </c>
      <c r="AK2141" s="13" t="str">
        <f t="shared" si="959"/>
        <v>YANLIŞRM</v>
      </c>
      <c r="AL2141" s="153" t="str">
        <f t="shared" si="960"/>
        <v/>
      </c>
    </row>
    <row r="2142" spans="1:38" ht="16.5" customHeight="1">
      <c r="A2142" s="160" t="str">
        <f>IF(B2142="","",COUNTA($B$114:$B2142))</f>
        <v/>
      </c>
      <c r="B2142" s="164"/>
      <c r="C2142" s="165"/>
      <c r="D2142" s="183"/>
      <c r="E2142" s="183"/>
      <c r="F2142" s="172"/>
      <c r="G2142" s="212"/>
      <c r="H2142" s="206"/>
      <c r="I2142" s="206"/>
      <c r="J2142" s="206"/>
      <c r="K2142" s="31"/>
      <c r="L2142" s="177" t="str">
        <f t="shared" ref="L2142" si="978">IF(R2142="","",LEFT(R2142,LEN(R2142)-2))</f>
        <v/>
      </c>
      <c r="M2142" s="177"/>
      <c r="N2142" s="80"/>
      <c r="O2142" s="184"/>
      <c r="P2142" s="103"/>
      <c r="Q2142" s="84" t="str">
        <f t="shared" si="961"/>
        <v/>
      </c>
      <c r="R2142" s="159" t="str">
        <f t="shared" ref="R2142" si="979">CONCATENATE($Q2142,Q2143,Q2144,Q2145,Q2146,Q2147,$Q2148,$Q2149,$Q2150,$Q2151,Q2152,Q2153)</f>
        <v/>
      </c>
      <c r="S2142" s="28" t="str" cm="1">
        <f t="array" aca="1" ref="S2142" ca="1">IF(INDIRECT("A"&amp;114+$U2142)&lt;&gt;"",114+$U2142,"")</f>
        <v/>
      </c>
      <c r="T2142" s="28" t="str">
        <f t="shared" ca="1" si="962"/>
        <v>$B</v>
      </c>
      <c r="U2142" s="29">
        <f t="shared" si="968"/>
        <v>2028</v>
      </c>
      <c r="V2142" s="29">
        <v>169.00000000001299</v>
      </c>
      <c r="W2142" s="29">
        <f t="shared" si="973"/>
        <v>169</v>
      </c>
      <c r="X2142" s="41" t="str" cm="1">
        <f t="array" aca="1" ref="X2142" ca="1">IFERROR(INDEX('PC&amp;PD'!$A$1:$AP$15,ROW('PC&amp;PD'!$A$15),MATCH(INDIRECT(T2142),'PC&amp;PD'!$A$1:$AP$1,0)),"")</f>
        <v/>
      </c>
      <c r="Z2142" s="155" t="str">
        <f t="shared" ref="Z2142" si="980">IFERROR(IF($F2142="OCS 100","OCS (OCS 100)",IF($F2142="OCS Blended","OCS (OCS Blended)",IF($F2142="OCS (No Label)","OCS (No Label)",IF($F2142="RCS 100","RCS (RCS 100)",IF($F2142="RCS Blended","RCS (RCS Blended)",IF($F2142="GRS","GRS (GRS)",IF($F2142="GRS (No Label)", "GRS (No Label)",IF($F2142="RDS","RDS (RDS)",IF($F2142="RWS","RWS (RWS)",IF($F2142="RAS","RAS (RAS)",IF($F2142="RMS","RMS (RMS)",IF($F2142="GOTS Organic","GOTS (Organic)",IF($F2142="GOTS Made with organic","GOTS (Made with Organic)",IF($F2142="GOTS Organic - in conversion","GOTS (Organic - In Conversion)",IF($F2142="GOTS Made with organic - in conversion","GOTS (Made with Organic - In Conversion)",""))))))))))))))),"")</f>
        <v/>
      </c>
      <c r="AA2142" s="13" t="str">
        <f t="shared" si="958"/>
        <v/>
      </c>
      <c r="AB2142" s="155" t="str">
        <f t="shared" ref="AB2142" si="981">IFERROR(IF($F2142="OCS 100", "OCS_100",IF($F2142="OCS Blended", "OCS_Blended",IF($F2142="OCS (No Label)", "OCS_No_Label",IF($F2142="RCS 100", "RCS_100",IF($F2142="RCS Blended","RCS_Blended",IF($F2142="GRS","GRS",IF($F2142="GRS (No Label)", "GRS_No_Label",IF($F2142="RDS","RDS",IF($F2142="RWS","RWS",IF($F2142="RMS","RMS",IF($F2142="GOTS Organic","GOTS_Organic",IF($F2142="GOTS Made with organic","GOTS_Made_with_organic",IF($F2142="GOTS Organic - in conversion","GOTS_Organic_in_Conversion",IF($F2142="GOTS Made with organic - in conversion","GOTS_Made_with_Organic_in_Conversion",IF($F2142="RAS","RAS",""))))))))))))))),"")</f>
        <v/>
      </c>
      <c r="AC2142" s="13" t="str">
        <f t="shared" ca="1" si="963"/>
        <v>$AB</v>
      </c>
      <c r="AD2142" s="13" t="str" cm="1">
        <f t="array" aca="1" ref="AD2142" ca="1">IFERROR(IF((LEFT(INDIRECT("$F"&amp;$S2142),4))="GOTS",IF($G2142="Organic","GOTS_Organic_raw",(IF($G2142="Responsible","GOTS_Responsible",(IF($G2142="No Attribute (Conventional)","GOTS_conventional",(IF($G2142="Recycled Pre/Post-Consumer","GOTS_pre_post",(IF($G2142="In-Conversion","GOTS_in_conversion",(IF($G2142="Sustainably Sourced","Sustainably_sourced",""))))))))))),IF($G2142="Organic","Organic",(IF($G2142="Responsible","Responsible",(IF($G2142="No Attribute (Conventional)","No_Attribute_Conventional",(IF($G2142="Recycled Pre/Post-Consumer","Recycled_Pre_Post_Consumer",(IF($G2142="In-Conversion","In_Conversion",(IF($G2142="Recycled Pre-Consumer","Recycled_Pre_Consumer",(IF($G2142="Recycled Post-Consumer","Recycled_Post_Consumer",(IF($G2142="Sustainably Sourced","Sustainably_sourced","")))))))))))))))),"")</f>
        <v/>
      </c>
      <c r="AE2142" s="13" t="e" cm="1">
        <f t="array" aca="1" ref="AE2142" ca="1">IF(INDIRECT("$F"&amp;$S2142)="","",IF(LEFT(INDIRECT("$F"&amp;$S2142),3)="GRS","GRS_RCS_RM",IF((LEFT(INDIRECT("$F"&amp;$S2142),3))="RCS","GRS_RCS_RM",IF(INDIRECT("$F"&amp;$S2142)="OCS (No Label)","OCS_Conversion_RM",IF(LEFT(INDIRECT("$F"&amp;$S2142),3)="OCS","OCS_RM",IF(RIGHT(INDIRECT("$F"&amp;$S2142),10)="conversion","GOTS_RM_conversion",IF((LEFT(INDIRECT("$F"&amp;$S2142),4))="GOTS","GOTS_RM","Responsible_RM")))))))</f>
        <v>#REF!</v>
      </c>
      <c r="AF2142" s="13" t="str" cm="1">
        <f t="array" aca="1" ref="AF2142" ca="1">IF($S2142="","",INDIRECT("$Z"&amp;$S2142))</f>
        <v/>
      </c>
      <c r="AG2142" s="155" t="str">
        <f t="shared" si="957"/>
        <v/>
      </c>
      <c r="AH2142" s="13" t="str" cm="1">
        <f t="array" aca="1" ref="AH2142" ca="1">IFERROR(INDIRECT("$ag"&amp;S2142),"")</f>
        <v/>
      </c>
      <c r="AI2142" s="13" t="e" cm="1">
        <f t="array" aca="1" ref="AI2142" ca="1">INDIRECT("O"&amp;S2141)</f>
        <v>#REF!</v>
      </c>
      <c r="AJ2142" s="13" t="str">
        <f>IF($I2142="","",INDEX('Raw Material'!$A$1:$J$75,MATCH(I2142,'Raw Material'!$A$1:$A$75,0),(MATCH(G2142,'Raw Material'!$A$1:$J$1,0))))</f>
        <v/>
      </c>
      <c r="AK2142" s="13" t="str">
        <f t="shared" si="959"/>
        <v>YANLIŞRM</v>
      </c>
      <c r="AL2142" s="153" t="str">
        <f t="shared" si="960"/>
        <v/>
      </c>
    </row>
    <row r="2143" spans="1:38" ht="16.5" customHeight="1">
      <c r="A2143" s="161"/>
      <c r="B2143" s="166"/>
      <c r="C2143" s="167"/>
      <c r="D2143" s="156"/>
      <c r="E2143" s="156"/>
      <c r="F2143" s="173"/>
      <c r="G2143" s="181"/>
      <c r="H2143" s="182"/>
      <c r="I2143" s="182"/>
      <c r="J2143" s="182"/>
      <c r="K2143" s="32"/>
      <c r="L2143" s="178"/>
      <c r="M2143" s="178"/>
      <c r="N2143" s="81"/>
      <c r="O2143" s="185"/>
      <c r="P2143" s="103"/>
      <c r="Q2143" s="84" t="str">
        <f t="shared" si="961"/>
        <v/>
      </c>
      <c r="R2143" s="159"/>
      <c r="S2143" s="28" t="str" cm="1">
        <f t="array" aca="1" ref="S2143" ca="1">IF(INDIRECT("A"&amp;114+$U2143)&lt;&gt;"",114+$U2143,"")</f>
        <v/>
      </c>
      <c r="T2143" s="28" t="str">
        <f t="shared" ca="1" si="962"/>
        <v>$B</v>
      </c>
      <c r="U2143" s="29">
        <f t="shared" si="968"/>
        <v>2028</v>
      </c>
      <c r="V2143" s="29">
        <v>169.08333333334701</v>
      </c>
      <c r="W2143" s="29">
        <f t="shared" si="973"/>
        <v>169</v>
      </c>
      <c r="X2143" s="41" t="str" cm="1">
        <f t="array" aca="1" ref="X2143" ca="1">IFERROR(INDEX('PC&amp;PD'!$A$1:$AP$15,ROW('PC&amp;PD'!$A$15),MATCH(INDIRECT(T2143),'PC&amp;PD'!$A$1:$AP$1,0)),"")</f>
        <v/>
      </c>
      <c r="Z2143" s="155"/>
      <c r="AA2143" s="13" t="str">
        <f t="shared" si="958"/>
        <v/>
      </c>
      <c r="AB2143" s="155"/>
      <c r="AC2143" s="13" t="str">
        <f t="shared" ca="1" si="963"/>
        <v>$AB</v>
      </c>
      <c r="AD2143" s="13" t="str" cm="1">
        <f t="array" aca="1" ref="AD2143" ca="1">IFERROR(IF((LEFT(INDIRECT("$F"&amp;$S2143),4))="GOTS",IF($G2143="Organic","GOTS_Organic_raw",(IF($G2143="Responsible","GOTS_Responsible",(IF($G2143="No Attribute (Conventional)","GOTS_conventional",(IF($G2143="Recycled Pre/Post-Consumer","GOTS_pre_post",(IF($G2143="In-Conversion","GOTS_in_conversion",(IF($G2143="Sustainably Sourced","Sustainably_sourced",""))))))))))),IF($G2143="Organic","Organic",(IF($G2143="Responsible","Responsible",(IF($G2143="No Attribute (Conventional)","No_Attribute_Conventional",(IF($G2143="Recycled Pre/Post-Consumer","Recycled_Pre_Post_Consumer",(IF($G2143="In-Conversion","In_Conversion",(IF($G2143="Recycled Pre-Consumer","Recycled_Pre_Consumer",(IF($G2143="Recycled Post-Consumer","Recycled_Post_Consumer",(IF($G2143="Sustainably Sourced","Sustainably_sourced","")))))))))))))))),"")</f>
        <v/>
      </c>
      <c r="AE2143" s="13" t="e" cm="1">
        <f t="array" aca="1" ref="AE2143" ca="1">IF(INDIRECT("$F"&amp;$S2143)="","",IF(LEFT(INDIRECT("$F"&amp;$S2143),3)="GRS","GRS_RCS_RM",IF((LEFT(INDIRECT("$F"&amp;$S2143),3))="RCS","GRS_RCS_RM",IF(INDIRECT("$F"&amp;$S2143)="OCS (No Label)","OCS_Conversion_RM",IF(LEFT(INDIRECT("$F"&amp;$S2143),3)="OCS","OCS_RM",IF(RIGHT(INDIRECT("$F"&amp;$S2143),10)="conversion","GOTS_RM_conversion",IF((LEFT(INDIRECT("$F"&amp;$S2143),4))="GOTS","GOTS_RM","Responsible_RM")))))))</f>
        <v>#REF!</v>
      </c>
      <c r="AF2143" s="13" t="str" cm="1">
        <f t="array" aca="1" ref="AF2143" ca="1">IF($S2143="","",INDIRECT("$Z"&amp;$S2143))</f>
        <v/>
      </c>
      <c r="AG2143" s="155"/>
      <c r="AH2143" s="13" t="str" cm="1">
        <f t="array" aca="1" ref="AH2143" ca="1">IFERROR(INDIRECT("$ag"&amp;S2143),"")</f>
        <v/>
      </c>
      <c r="AI2143" s="13" t="e" cm="1">
        <f t="array" aca="1" ref="AI2143" ca="1">INDIRECT("O"&amp;S2142)</f>
        <v>#REF!</v>
      </c>
      <c r="AJ2143" s="13" t="str">
        <f>IF($I2143="","",INDEX('Raw Material'!$A$1:$J$75,MATCH(I2143,'Raw Material'!$A$1:$A$75,0),(MATCH(G2143,'Raw Material'!$A$1:$J$1,0))))</f>
        <v/>
      </c>
      <c r="AK2143" s="13" t="str">
        <f t="shared" si="959"/>
        <v>YANLIŞRM</v>
      </c>
      <c r="AL2143" s="153" t="str">
        <f t="shared" si="960"/>
        <v/>
      </c>
    </row>
    <row r="2144" spans="1:38" ht="16.5" customHeight="1">
      <c r="A2144" s="161"/>
      <c r="B2144" s="166"/>
      <c r="C2144" s="167"/>
      <c r="D2144" s="156"/>
      <c r="E2144" s="156"/>
      <c r="F2144" s="173"/>
      <c r="G2144" s="181"/>
      <c r="H2144" s="182"/>
      <c r="I2144" s="182"/>
      <c r="J2144" s="182"/>
      <c r="K2144" s="32"/>
      <c r="L2144" s="178"/>
      <c r="M2144" s="178"/>
      <c r="N2144" s="81"/>
      <c r="O2144" s="185"/>
      <c r="P2144" s="103"/>
      <c r="Q2144" s="84" t="str">
        <f t="shared" si="961"/>
        <v/>
      </c>
      <c r="R2144" s="159"/>
      <c r="S2144" s="28" t="str" cm="1">
        <f t="array" aca="1" ref="S2144" ca="1">IF(INDIRECT("A"&amp;114+$U2144)&lt;&gt;"",114+$U2144,"")</f>
        <v/>
      </c>
      <c r="T2144" s="28" t="str">
        <f t="shared" ca="1" si="962"/>
        <v>$B</v>
      </c>
      <c r="U2144" s="29">
        <f t="shared" si="968"/>
        <v>2028</v>
      </c>
      <c r="V2144" s="29">
        <v>169.16666666667999</v>
      </c>
      <c r="W2144" s="29">
        <f t="shared" si="973"/>
        <v>169</v>
      </c>
      <c r="X2144" s="41" t="str" cm="1">
        <f t="array" aca="1" ref="X2144" ca="1">IFERROR(INDEX('PC&amp;PD'!$A$1:$AP$15,ROW('PC&amp;PD'!$A$15),MATCH(INDIRECT(T2144),'PC&amp;PD'!$A$1:$AP$1,0)),"")</f>
        <v/>
      </c>
      <c r="Z2144" s="155"/>
      <c r="AA2144" s="13" t="str">
        <f t="shared" si="958"/>
        <v/>
      </c>
      <c r="AB2144" s="155"/>
      <c r="AC2144" s="13" t="str">
        <f t="shared" ca="1" si="963"/>
        <v>$AB</v>
      </c>
      <c r="AD2144" s="13" t="str" cm="1">
        <f t="array" aca="1" ref="AD2144" ca="1">IFERROR(IF((LEFT(INDIRECT("$F"&amp;$S2144),4))="GOTS",IF($G2144="Organic","GOTS_Organic_raw",(IF($G2144="Responsible","GOTS_Responsible",(IF($G2144="No Attribute (Conventional)","GOTS_conventional",(IF($G2144="Recycled Pre/Post-Consumer","GOTS_pre_post",(IF($G2144="In-Conversion","GOTS_in_conversion",(IF($G2144="Sustainably Sourced","Sustainably_sourced",""))))))))))),IF($G2144="Organic","Organic",(IF($G2144="Responsible","Responsible",(IF($G2144="No Attribute (Conventional)","No_Attribute_Conventional",(IF($G2144="Recycled Pre/Post-Consumer","Recycled_Pre_Post_Consumer",(IF($G2144="In-Conversion","In_Conversion",(IF($G2144="Recycled Pre-Consumer","Recycled_Pre_Consumer",(IF($G2144="Recycled Post-Consumer","Recycled_Post_Consumer",(IF($G2144="Sustainably Sourced","Sustainably_sourced","")))))))))))))))),"")</f>
        <v/>
      </c>
      <c r="AE2144" s="13" t="e" cm="1">
        <f t="array" aca="1" ref="AE2144" ca="1">IF(INDIRECT("$F"&amp;$S2144)="","",IF(LEFT(INDIRECT("$F"&amp;$S2144),3)="GRS","GRS_RCS_RM",IF((LEFT(INDIRECT("$F"&amp;$S2144),3))="RCS","GRS_RCS_RM",IF(INDIRECT("$F"&amp;$S2144)="OCS (No Label)","OCS_Conversion_RM",IF(LEFT(INDIRECT("$F"&amp;$S2144),3)="OCS","OCS_RM",IF(RIGHT(INDIRECT("$F"&amp;$S2144),10)="conversion","GOTS_RM_conversion",IF((LEFT(INDIRECT("$F"&amp;$S2144),4))="GOTS","GOTS_RM","Responsible_RM")))))))</f>
        <v>#REF!</v>
      </c>
      <c r="AF2144" s="13" t="str" cm="1">
        <f t="array" aca="1" ref="AF2144" ca="1">IF($S2144="","",INDIRECT("$Z"&amp;$S2144))</f>
        <v/>
      </c>
      <c r="AG2144" s="155"/>
      <c r="AH2144" s="13" t="str" cm="1">
        <f t="array" aca="1" ref="AH2144" ca="1">IFERROR(INDIRECT("$ag"&amp;S2144),"")</f>
        <v/>
      </c>
      <c r="AI2144" s="13" t="e" cm="1">
        <f t="array" aca="1" ref="AI2144" ca="1">INDIRECT("O"&amp;S2143)</f>
        <v>#REF!</v>
      </c>
      <c r="AJ2144" s="13" t="str">
        <f>IF($I2144="","",INDEX('Raw Material'!$A$1:$J$75,MATCH(I2144,'Raw Material'!$A$1:$A$75,0),(MATCH(G2144,'Raw Material'!$A$1:$J$1,0))))</f>
        <v/>
      </c>
      <c r="AK2144" s="13" t="str">
        <f t="shared" si="959"/>
        <v>YANLIŞRM</v>
      </c>
      <c r="AL2144" s="153" t="str">
        <f t="shared" si="960"/>
        <v/>
      </c>
    </row>
    <row r="2145" spans="1:38" ht="16.5" customHeight="1">
      <c r="A2145" s="161"/>
      <c r="B2145" s="166"/>
      <c r="C2145" s="167"/>
      <c r="D2145" s="156"/>
      <c r="E2145" s="156"/>
      <c r="F2145" s="174"/>
      <c r="G2145" s="181"/>
      <c r="H2145" s="182"/>
      <c r="I2145" s="182"/>
      <c r="J2145" s="182"/>
      <c r="K2145" s="32"/>
      <c r="L2145" s="178"/>
      <c r="M2145" s="178"/>
      <c r="N2145" s="81"/>
      <c r="O2145" s="185"/>
      <c r="P2145" s="103"/>
      <c r="Q2145" s="84" t="str">
        <f t="shared" si="961"/>
        <v/>
      </c>
      <c r="R2145" s="159"/>
      <c r="S2145" s="28" t="str" cm="1">
        <f t="array" aca="1" ref="S2145" ca="1">IF(INDIRECT("A"&amp;114+$U2145)&lt;&gt;"",114+$U2145,"")</f>
        <v/>
      </c>
      <c r="T2145" s="28" t="str">
        <f t="shared" ca="1" si="962"/>
        <v>$B</v>
      </c>
      <c r="U2145" s="29">
        <f t="shared" si="968"/>
        <v>2028</v>
      </c>
      <c r="V2145" s="29">
        <v>169.25000000001299</v>
      </c>
      <c r="W2145" s="29">
        <f t="shared" si="973"/>
        <v>169</v>
      </c>
      <c r="X2145" s="41" t="str" cm="1">
        <f t="array" aca="1" ref="X2145" ca="1">IFERROR(INDEX('PC&amp;PD'!$A$1:$AP$15,ROW('PC&amp;PD'!$A$15),MATCH(INDIRECT(T2145),'PC&amp;PD'!$A$1:$AP$1,0)),"")</f>
        <v/>
      </c>
      <c r="Z2145" s="155"/>
      <c r="AA2145" s="13" t="str">
        <f t="shared" si="958"/>
        <v/>
      </c>
      <c r="AB2145" s="155"/>
      <c r="AC2145" s="13" t="str">
        <f t="shared" ca="1" si="963"/>
        <v>$AB</v>
      </c>
      <c r="AD2145" s="13" t="str" cm="1">
        <f t="array" aca="1" ref="AD2145" ca="1">IFERROR(IF((LEFT(INDIRECT("$F"&amp;$S2145),4))="GOTS",IF($G2145="Organic","GOTS_Organic_raw",(IF($G2145="Responsible","GOTS_Responsible",(IF($G2145="No Attribute (Conventional)","GOTS_conventional",(IF($G2145="Recycled Pre/Post-Consumer","GOTS_pre_post",(IF($G2145="In-Conversion","GOTS_in_conversion",(IF($G2145="Sustainably Sourced","Sustainably_sourced",""))))))))))),IF($G2145="Organic","Organic",(IF($G2145="Responsible","Responsible",(IF($G2145="No Attribute (Conventional)","No_Attribute_Conventional",(IF($G2145="Recycled Pre/Post-Consumer","Recycled_Pre_Post_Consumer",(IF($G2145="In-Conversion","In_Conversion",(IF($G2145="Recycled Pre-Consumer","Recycled_Pre_Consumer",(IF($G2145="Recycled Post-Consumer","Recycled_Post_Consumer",(IF($G2145="Sustainably Sourced","Sustainably_sourced","")))))))))))))))),"")</f>
        <v/>
      </c>
      <c r="AE2145" s="13" t="e" cm="1">
        <f t="array" aca="1" ref="AE2145" ca="1">IF(INDIRECT("$F"&amp;$S2145)="","",IF(LEFT(INDIRECT("$F"&amp;$S2145),3)="GRS","GRS_RCS_RM",IF((LEFT(INDIRECT("$F"&amp;$S2145),3))="RCS","GRS_RCS_RM",IF(INDIRECT("$F"&amp;$S2145)="OCS (No Label)","OCS_Conversion_RM",IF(LEFT(INDIRECT("$F"&amp;$S2145),3)="OCS","OCS_RM",IF(RIGHT(INDIRECT("$F"&amp;$S2145),10)="conversion","GOTS_RM_conversion",IF((LEFT(INDIRECT("$F"&amp;$S2145),4))="GOTS","GOTS_RM","Responsible_RM")))))))</f>
        <v>#REF!</v>
      </c>
      <c r="AF2145" s="13" t="str" cm="1">
        <f t="array" aca="1" ref="AF2145" ca="1">IF($S2145="","",INDIRECT("$Z"&amp;$S2145))</f>
        <v/>
      </c>
      <c r="AG2145" s="155"/>
      <c r="AH2145" s="13" t="str" cm="1">
        <f t="array" aca="1" ref="AH2145" ca="1">IFERROR(INDIRECT("$ag"&amp;S2145),"")</f>
        <v/>
      </c>
      <c r="AI2145" s="13" t="e" cm="1">
        <f t="array" aca="1" ref="AI2145" ca="1">INDIRECT("O"&amp;S2144)</f>
        <v>#REF!</v>
      </c>
      <c r="AJ2145" s="13" t="str">
        <f>IF($I2145="","",INDEX('Raw Material'!$A$1:$J$75,MATCH(I2145,'Raw Material'!$A$1:$A$75,0),(MATCH(G2145,'Raw Material'!$A$1:$J$1,0))))</f>
        <v/>
      </c>
      <c r="AK2145" s="13" t="str">
        <f t="shared" si="959"/>
        <v>YANLIŞRM</v>
      </c>
      <c r="AL2145" s="153" t="str">
        <f t="shared" si="960"/>
        <v/>
      </c>
    </row>
    <row r="2146" spans="1:38" ht="16.5" customHeight="1">
      <c r="A2146" s="161"/>
      <c r="B2146" s="166"/>
      <c r="C2146" s="167"/>
      <c r="D2146" s="156"/>
      <c r="E2146" s="156"/>
      <c r="F2146" s="174"/>
      <c r="G2146" s="181"/>
      <c r="H2146" s="182"/>
      <c r="I2146" s="182"/>
      <c r="J2146" s="182"/>
      <c r="K2146" s="32"/>
      <c r="L2146" s="178"/>
      <c r="M2146" s="178"/>
      <c r="N2146" s="81"/>
      <c r="O2146" s="185"/>
      <c r="P2146" s="103"/>
      <c r="Q2146" s="84" t="str">
        <f t="shared" si="961"/>
        <v/>
      </c>
      <c r="R2146" s="159"/>
      <c r="S2146" s="28" t="str" cm="1">
        <f t="array" aca="1" ref="S2146" ca="1">IF(INDIRECT("A"&amp;114+$U2146)&lt;&gt;"",114+$U2146,"")</f>
        <v/>
      </c>
      <c r="T2146" s="28" t="str">
        <f t="shared" ca="1" si="962"/>
        <v>$B</v>
      </c>
      <c r="U2146" s="29">
        <f t="shared" si="968"/>
        <v>2028</v>
      </c>
      <c r="V2146" s="29">
        <v>169.33333333334701</v>
      </c>
      <c r="W2146" s="29">
        <f t="shared" si="973"/>
        <v>169</v>
      </c>
      <c r="X2146" s="41" t="str" cm="1">
        <f t="array" aca="1" ref="X2146" ca="1">IFERROR(INDEX('PC&amp;PD'!$A$1:$AP$15,ROW('PC&amp;PD'!$A$15),MATCH(INDIRECT(T2146),'PC&amp;PD'!$A$1:$AP$1,0)),"")</f>
        <v/>
      </c>
      <c r="Z2146" s="155"/>
      <c r="AA2146" s="13" t="str">
        <f t="shared" si="958"/>
        <v/>
      </c>
      <c r="AB2146" s="155"/>
      <c r="AC2146" s="13" t="str">
        <f t="shared" ca="1" si="963"/>
        <v>$AB</v>
      </c>
      <c r="AD2146" s="13" t="str" cm="1">
        <f t="array" aca="1" ref="AD2146" ca="1">IFERROR(IF((LEFT(INDIRECT("$F"&amp;$S2146),4))="GOTS",IF($G2146="Organic","GOTS_Organic_raw",(IF($G2146="Responsible","GOTS_Responsible",(IF($G2146="No Attribute (Conventional)","GOTS_conventional",(IF($G2146="Recycled Pre/Post-Consumer","GOTS_pre_post",(IF($G2146="In-Conversion","GOTS_in_conversion",(IF($G2146="Sustainably Sourced","Sustainably_sourced",""))))))))))),IF($G2146="Organic","Organic",(IF($G2146="Responsible","Responsible",(IF($G2146="No Attribute (Conventional)","No_Attribute_Conventional",(IF($G2146="Recycled Pre/Post-Consumer","Recycled_Pre_Post_Consumer",(IF($G2146="In-Conversion","In_Conversion",(IF($G2146="Recycled Pre-Consumer","Recycled_Pre_Consumer",(IF($G2146="Recycled Post-Consumer","Recycled_Post_Consumer",(IF($G2146="Sustainably Sourced","Sustainably_sourced","")))))))))))))))),"")</f>
        <v/>
      </c>
      <c r="AE2146" s="13" t="e" cm="1">
        <f t="array" aca="1" ref="AE2146" ca="1">IF(INDIRECT("$F"&amp;$S2146)="","",IF(LEFT(INDIRECT("$F"&amp;$S2146),3)="GRS","GRS_RCS_RM",IF((LEFT(INDIRECT("$F"&amp;$S2146),3))="RCS","GRS_RCS_RM",IF(INDIRECT("$F"&amp;$S2146)="OCS (No Label)","OCS_Conversion_RM",IF(LEFT(INDIRECT("$F"&amp;$S2146),3)="OCS","OCS_RM",IF(RIGHT(INDIRECT("$F"&amp;$S2146),10)="conversion","GOTS_RM_conversion",IF((LEFT(INDIRECT("$F"&amp;$S2146),4))="GOTS","GOTS_RM","Responsible_RM")))))))</f>
        <v>#REF!</v>
      </c>
      <c r="AF2146" s="13" t="str" cm="1">
        <f t="array" aca="1" ref="AF2146" ca="1">IF($S2146="","",INDIRECT("$Z"&amp;$S2146))</f>
        <v/>
      </c>
      <c r="AG2146" s="155"/>
      <c r="AH2146" s="13" t="str" cm="1">
        <f t="array" aca="1" ref="AH2146" ca="1">IFERROR(INDIRECT("$ag"&amp;S2146),"")</f>
        <v/>
      </c>
      <c r="AI2146" s="13" t="e" cm="1">
        <f t="array" aca="1" ref="AI2146" ca="1">INDIRECT("O"&amp;S2145)</f>
        <v>#REF!</v>
      </c>
      <c r="AJ2146" s="13" t="str">
        <f>IF($I2146="","",INDEX('Raw Material'!$A$1:$J$75,MATCH(I2146,'Raw Material'!$A$1:$A$75,0),(MATCH(G2146,'Raw Material'!$A$1:$J$1,0))))</f>
        <v/>
      </c>
      <c r="AK2146" s="13" t="str">
        <f t="shared" si="959"/>
        <v>YANLIŞRM</v>
      </c>
      <c r="AL2146" s="153" t="str">
        <f t="shared" si="960"/>
        <v/>
      </c>
    </row>
    <row r="2147" spans="1:38" ht="16.5" customHeight="1">
      <c r="A2147" s="161"/>
      <c r="B2147" s="166"/>
      <c r="C2147" s="167"/>
      <c r="D2147" s="156"/>
      <c r="E2147" s="156"/>
      <c r="F2147" s="174"/>
      <c r="G2147" s="181"/>
      <c r="H2147" s="182"/>
      <c r="I2147" s="182"/>
      <c r="J2147" s="182"/>
      <c r="K2147" s="32"/>
      <c r="L2147" s="178"/>
      <c r="M2147" s="178"/>
      <c r="N2147" s="81"/>
      <c r="O2147" s="185"/>
      <c r="P2147" s="103"/>
      <c r="Q2147" s="84" t="str">
        <f t="shared" si="961"/>
        <v/>
      </c>
      <c r="R2147" s="159"/>
      <c r="S2147" s="28" t="str" cm="1">
        <f t="array" aca="1" ref="S2147" ca="1">IF(INDIRECT("A"&amp;114+$U2147)&lt;&gt;"",114+$U2147,"")</f>
        <v/>
      </c>
      <c r="T2147" s="28" t="str">
        <f t="shared" ca="1" si="962"/>
        <v>$B</v>
      </c>
      <c r="U2147" s="29">
        <f t="shared" si="968"/>
        <v>2028</v>
      </c>
      <c r="V2147" s="29">
        <v>169.41666666667999</v>
      </c>
      <c r="W2147" s="29">
        <f t="shared" si="973"/>
        <v>169</v>
      </c>
      <c r="X2147" s="41" t="str" cm="1">
        <f t="array" aca="1" ref="X2147" ca="1">IFERROR(INDEX('PC&amp;PD'!$A$1:$AP$15,ROW('PC&amp;PD'!$A$15),MATCH(INDIRECT(T2147),'PC&amp;PD'!$A$1:$AP$1,0)),"")</f>
        <v/>
      </c>
      <c r="Z2147" s="155"/>
      <c r="AA2147" s="13" t="str">
        <f t="shared" si="958"/>
        <v/>
      </c>
      <c r="AB2147" s="155"/>
      <c r="AC2147" s="13" t="str">
        <f t="shared" ca="1" si="963"/>
        <v>$AB</v>
      </c>
      <c r="AD2147" s="13" t="str" cm="1">
        <f t="array" aca="1" ref="AD2147" ca="1">IFERROR(IF((LEFT(INDIRECT("$F"&amp;$S2147),4))="GOTS",IF($G2147="Organic","GOTS_Organic_raw",(IF($G2147="Responsible","GOTS_Responsible",(IF($G2147="No Attribute (Conventional)","GOTS_conventional",(IF($G2147="Recycled Pre/Post-Consumer","GOTS_pre_post",(IF($G2147="In-Conversion","GOTS_in_conversion",(IF($G2147="Sustainably Sourced","Sustainably_sourced",""))))))))))),IF($G2147="Organic","Organic",(IF($G2147="Responsible","Responsible",(IF($G2147="No Attribute (Conventional)","No_Attribute_Conventional",(IF($G2147="Recycled Pre/Post-Consumer","Recycled_Pre_Post_Consumer",(IF($G2147="In-Conversion","In_Conversion",(IF($G2147="Recycled Pre-Consumer","Recycled_Pre_Consumer",(IF($G2147="Recycled Post-Consumer","Recycled_Post_Consumer",(IF($G2147="Sustainably Sourced","Sustainably_sourced","")))))))))))))))),"")</f>
        <v/>
      </c>
      <c r="AE2147" s="13" t="e" cm="1">
        <f t="array" aca="1" ref="AE2147" ca="1">IF(INDIRECT("$F"&amp;$S2147)="","",IF(LEFT(INDIRECT("$F"&amp;$S2147),3)="GRS","GRS_RCS_RM",IF((LEFT(INDIRECT("$F"&amp;$S2147),3))="RCS","GRS_RCS_RM",IF(INDIRECT("$F"&amp;$S2147)="OCS (No Label)","OCS_Conversion_RM",IF(LEFT(INDIRECT("$F"&amp;$S2147),3)="OCS","OCS_RM",IF(RIGHT(INDIRECT("$F"&amp;$S2147),10)="conversion","GOTS_RM_conversion",IF((LEFT(INDIRECT("$F"&amp;$S2147),4))="GOTS","GOTS_RM","Responsible_RM")))))))</f>
        <v>#REF!</v>
      </c>
      <c r="AF2147" s="13" t="str" cm="1">
        <f t="array" aca="1" ref="AF2147" ca="1">IF($S2147="","",INDIRECT("$Z"&amp;$S2147))</f>
        <v/>
      </c>
      <c r="AG2147" s="155"/>
      <c r="AH2147" s="13" t="str" cm="1">
        <f t="array" aca="1" ref="AH2147" ca="1">IFERROR(INDIRECT("$ag"&amp;S2147),"")</f>
        <v/>
      </c>
      <c r="AI2147" s="13" t="e" cm="1">
        <f t="array" aca="1" ref="AI2147" ca="1">INDIRECT("O"&amp;S2146)</f>
        <v>#REF!</v>
      </c>
      <c r="AJ2147" s="13" t="str">
        <f>IF($I2147="","",INDEX('Raw Material'!$A$1:$J$75,MATCH(I2147,'Raw Material'!$A$1:$A$75,0),(MATCH(G2147,'Raw Material'!$A$1:$J$1,0))))</f>
        <v/>
      </c>
      <c r="AK2147" s="13" t="str">
        <f t="shared" si="959"/>
        <v>YANLIŞRM</v>
      </c>
      <c r="AL2147" s="153" t="str">
        <f t="shared" si="960"/>
        <v/>
      </c>
    </row>
    <row r="2148" spans="1:38" ht="16.5" customHeight="1">
      <c r="A2148" s="162"/>
      <c r="B2148" s="168"/>
      <c r="C2148" s="169"/>
      <c r="D2148" s="156"/>
      <c r="E2148" s="156"/>
      <c r="F2148" s="175"/>
      <c r="G2148" s="181"/>
      <c r="H2148" s="182"/>
      <c r="I2148" s="182"/>
      <c r="J2148" s="182"/>
      <c r="K2148" s="32"/>
      <c r="L2148" s="179"/>
      <c r="M2148" s="179"/>
      <c r="N2148" s="81"/>
      <c r="O2148" s="185"/>
      <c r="P2148" s="103"/>
      <c r="Q2148" s="84" t="str">
        <f t="shared" si="961"/>
        <v/>
      </c>
      <c r="R2148" s="159"/>
      <c r="S2148" s="28" t="str" cm="1">
        <f t="array" aca="1" ref="S2148" ca="1">IF(INDIRECT("A"&amp;114+$U2148)&lt;&gt;"",114+$U2148,"")</f>
        <v/>
      </c>
      <c r="T2148" s="28" t="str">
        <f t="shared" ca="1" si="962"/>
        <v>$B</v>
      </c>
      <c r="U2148" s="29">
        <f t="shared" si="968"/>
        <v>2028</v>
      </c>
      <c r="V2148" s="29">
        <v>169.50000000001299</v>
      </c>
      <c r="W2148" s="29">
        <f t="shared" si="973"/>
        <v>169</v>
      </c>
      <c r="X2148" s="41" t="str" cm="1">
        <f t="array" aca="1" ref="X2148" ca="1">IFERROR(INDEX('PC&amp;PD'!$A$1:$AP$15,ROW('PC&amp;PD'!$A$15),MATCH(INDIRECT(T2148),'PC&amp;PD'!$A$1:$AP$1,0)),"")</f>
        <v/>
      </c>
      <c r="Z2148" s="155"/>
      <c r="AA2148" s="13" t="str">
        <f t="shared" si="958"/>
        <v/>
      </c>
      <c r="AB2148" s="155"/>
      <c r="AC2148" s="13" t="str">
        <f t="shared" ca="1" si="963"/>
        <v>$AB</v>
      </c>
      <c r="AD2148" s="13" t="str" cm="1">
        <f t="array" aca="1" ref="AD2148" ca="1">IFERROR(IF((LEFT(INDIRECT("$F"&amp;$S2148),4))="GOTS",IF($G2148="Organic","GOTS_Organic_raw",(IF($G2148="Responsible","GOTS_Responsible",(IF($G2148="No Attribute (Conventional)","GOTS_conventional",(IF($G2148="Recycled Pre/Post-Consumer","GOTS_pre_post",(IF($G2148="In-Conversion","GOTS_in_conversion",(IF($G2148="Sustainably Sourced","Sustainably_sourced",""))))))))))),IF($G2148="Organic","Organic",(IF($G2148="Responsible","Responsible",(IF($G2148="No Attribute (Conventional)","No_Attribute_Conventional",(IF($G2148="Recycled Pre/Post-Consumer","Recycled_Pre_Post_Consumer",(IF($G2148="In-Conversion","In_Conversion",(IF($G2148="Recycled Pre-Consumer","Recycled_Pre_Consumer",(IF($G2148="Recycled Post-Consumer","Recycled_Post_Consumer",(IF($G2148="Sustainably Sourced","Sustainably_sourced","")))))))))))))))),"")</f>
        <v/>
      </c>
      <c r="AE2148" s="13" t="e" cm="1">
        <f t="array" aca="1" ref="AE2148" ca="1">IF(INDIRECT("$F"&amp;$S2148)="","",IF(LEFT(INDIRECT("$F"&amp;$S2148),3)="GRS","GRS_RCS_RM",IF((LEFT(INDIRECT("$F"&amp;$S2148),3))="RCS","GRS_RCS_RM",IF(INDIRECT("$F"&amp;$S2148)="OCS (No Label)","OCS_Conversion_RM",IF(LEFT(INDIRECT("$F"&amp;$S2148),3)="OCS","OCS_RM",IF(RIGHT(INDIRECT("$F"&amp;$S2148),10)="conversion","GOTS_RM_conversion",IF((LEFT(INDIRECT("$F"&amp;$S2148),4))="GOTS","GOTS_RM","Responsible_RM")))))))</f>
        <v>#REF!</v>
      </c>
      <c r="AF2148" s="13" t="str" cm="1">
        <f t="array" aca="1" ref="AF2148" ca="1">IF($S2148="","",INDIRECT("$Z"&amp;$S2148))</f>
        <v/>
      </c>
      <c r="AG2148" s="155"/>
      <c r="AH2148" s="13" t="str" cm="1">
        <f t="array" aca="1" ref="AH2148" ca="1">IFERROR(INDIRECT("$ag"&amp;S2148),"")</f>
        <v/>
      </c>
      <c r="AI2148" s="13" t="e" cm="1">
        <f t="array" aca="1" ref="AI2148" ca="1">INDIRECT("O"&amp;S2147)</f>
        <v>#REF!</v>
      </c>
      <c r="AJ2148" s="13" t="str">
        <f>IF($I2148="","",INDEX('Raw Material'!$A$1:$J$75,MATCH(I2148,'Raw Material'!$A$1:$A$75,0),(MATCH(G2148,'Raw Material'!$A$1:$J$1,0))))</f>
        <v/>
      </c>
      <c r="AK2148" s="13" t="str">
        <f t="shared" si="959"/>
        <v>YANLIŞRM</v>
      </c>
      <c r="AL2148" s="153" t="str">
        <f t="shared" si="960"/>
        <v/>
      </c>
    </row>
    <row r="2149" spans="1:38" ht="16.5" customHeight="1">
      <c r="A2149" s="162"/>
      <c r="B2149" s="168"/>
      <c r="C2149" s="169"/>
      <c r="D2149" s="156"/>
      <c r="E2149" s="156"/>
      <c r="F2149" s="175"/>
      <c r="G2149" s="181"/>
      <c r="H2149" s="182"/>
      <c r="I2149" s="182"/>
      <c r="J2149" s="182"/>
      <c r="K2149" s="32"/>
      <c r="L2149" s="179"/>
      <c r="M2149" s="179"/>
      <c r="N2149" s="81"/>
      <c r="O2149" s="185"/>
      <c r="P2149" s="103"/>
      <c r="Q2149" s="84" t="str">
        <f t="shared" si="961"/>
        <v/>
      </c>
      <c r="R2149" s="159"/>
      <c r="S2149" s="28" t="str" cm="1">
        <f t="array" aca="1" ref="S2149" ca="1">IF(INDIRECT("A"&amp;114+$U2149)&lt;&gt;"",114+$U2149,"")</f>
        <v/>
      </c>
      <c r="T2149" s="28" t="str">
        <f t="shared" ca="1" si="962"/>
        <v>$B</v>
      </c>
      <c r="U2149" s="29">
        <f t="shared" si="968"/>
        <v>2028</v>
      </c>
      <c r="V2149" s="29">
        <v>169.58333333334701</v>
      </c>
      <c r="W2149" s="29">
        <f t="shared" si="973"/>
        <v>169</v>
      </c>
      <c r="X2149" s="41" t="str" cm="1">
        <f t="array" aca="1" ref="X2149" ca="1">IFERROR(INDEX('PC&amp;PD'!$A$1:$AP$15,ROW('PC&amp;PD'!$A$15),MATCH(INDIRECT(T2149),'PC&amp;PD'!$A$1:$AP$1,0)),"")</f>
        <v/>
      </c>
      <c r="Z2149" s="155"/>
      <c r="AA2149" s="13" t="str">
        <f t="shared" si="958"/>
        <v/>
      </c>
      <c r="AB2149" s="155"/>
      <c r="AC2149" s="13" t="str">
        <f t="shared" ca="1" si="963"/>
        <v>$AB</v>
      </c>
      <c r="AD2149" s="13" t="str" cm="1">
        <f t="array" aca="1" ref="AD2149" ca="1">IFERROR(IF((LEFT(INDIRECT("$F"&amp;$S2149),4))="GOTS",IF($G2149="Organic","GOTS_Organic_raw",(IF($G2149="Responsible","GOTS_Responsible",(IF($G2149="No Attribute (Conventional)","GOTS_conventional",(IF($G2149="Recycled Pre/Post-Consumer","GOTS_pre_post",(IF($G2149="In-Conversion","GOTS_in_conversion",(IF($G2149="Sustainably Sourced","Sustainably_sourced",""))))))))))),IF($G2149="Organic","Organic",(IF($G2149="Responsible","Responsible",(IF($G2149="No Attribute (Conventional)","No_Attribute_Conventional",(IF($G2149="Recycled Pre/Post-Consumer","Recycled_Pre_Post_Consumer",(IF($G2149="In-Conversion","In_Conversion",(IF($G2149="Recycled Pre-Consumer","Recycled_Pre_Consumer",(IF($G2149="Recycled Post-Consumer","Recycled_Post_Consumer",(IF($G2149="Sustainably Sourced","Sustainably_sourced","")))))))))))))))),"")</f>
        <v/>
      </c>
      <c r="AE2149" s="13" t="e" cm="1">
        <f t="array" aca="1" ref="AE2149" ca="1">IF(INDIRECT("$F"&amp;$S2149)="","",IF(LEFT(INDIRECT("$F"&amp;$S2149),3)="GRS","GRS_RCS_RM",IF((LEFT(INDIRECT("$F"&amp;$S2149),3))="RCS","GRS_RCS_RM",IF(INDIRECT("$F"&amp;$S2149)="OCS (No Label)","OCS_Conversion_RM",IF(LEFT(INDIRECT("$F"&amp;$S2149),3)="OCS","OCS_RM",IF(RIGHT(INDIRECT("$F"&amp;$S2149),10)="conversion","GOTS_RM_conversion",IF((LEFT(INDIRECT("$F"&amp;$S2149),4))="GOTS","GOTS_RM","Responsible_RM")))))))</f>
        <v>#REF!</v>
      </c>
      <c r="AF2149" s="13" t="str" cm="1">
        <f t="array" aca="1" ref="AF2149" ca="1">IF($S2149="","",INDIRECT("$Z"&amp;$S2149))</f>
        <v/>
      </c>
      <c r="AG2149" s="155"/>
      <c r="AH2149" s="13" t="str" cm="1">
        <f t="array" aca="1" ref="AH2149" ca="1">IFERROR(INDIRECT("$ag"&amp;S2149),"")</f>
        <v/>
      </c>
      <c r="AI2149" s="13" t="e" cm="1">
        <f t="array" aca="1" ref="AI2149" ca="1">INDIRECT("O"&amp;S2148)</f>
        <v>#REF!</v>
      </c>
      <c r="AJ2149" s="13" t="str">
        <f>IF($I2149="","",INDEX('Raw Material'!$A$1:$J$75,MATCH(I2149,'Raw Material'!$A$1:$A$75,0),(MATCH(G2149,'Raw Material'!$A$1:$J$1,0))))</f>
        <v/>
      </c>
      <c r="AK2149" s="13" t="str">
        <f t="shared" si="959"/>
        <v>YANLIŞRM</v>
      </c>
      <c r="AL2149" s="153" t="str">
        <f t="shared" si="960"/>
        <v/>
      </c>
    </row>
    <row r="2150" spans="1:38" ht="16.5" customHeight="1">
      <c r="A2150" s="162"/>
      <c r="B2150" s="168"/>
      <c r="C2150" s="169"/>
      <c r="D2150" s="156"/>
      <c r="E2150" s="156"/>
      <c r="F2150" s="175"/>
      <c r="G2150" s="181"/>
      <c r="H2150" s="182"/>
      <c r="I2150" s="182"/>
      <c r="J2150" s="182"/>
      <c r="K2150" s="32"/>
      <c r="L2150" s="179"/>
      <c r="M2150" s="179"/>
      <c r="N2150" s="81"/>
      <c r="O2150" s="185"/>
      <c r="P2150" s="103"/>
      <c r="Q2150" s="84" t="str">
        <f t="shared" si="961"/>
        <v/>
      </c>
      <c r="R2150" s="159"/>
      <c r="S2150" s="28" t="str" cm="1">
        <f t="array" aca="1" ref="S2150" ca="1">IF(INDIRECT("A"&amp;114+$U2150)&lt;&gt;"",114+$U2150,"")</f>
        <v/>
      </c>
      <c r="T2150" s="28" t="str">
        <f t="shared" ca="1" si="962"/>
        <v>$B</v>
      </c>
      <c r="U2150" s="29">
        <f t="shared" si="968"/>
        <v>2028</v>
      </c>
      <c r="V2150" s="29">
        <v>169.66666666667999</v>
      </c>
      <c r="W2150" s="29">
        <f t="shared" si="973"/>
        <v>169</v>
      </c>
      <c r="X2150" s="41" t="str" cm="1">
        <f t="array" aca="1" ref="X2150" ca="1">IFERROR(INDEX('PC&amp;PD'!$A$1:$AP$15,ROW('PC&amp;PD'!$A$15),MATCH(INDIRECT(T2150),'PC&amp;PD'!$A$1:$AP$1,0)),"")</f>
        <v/>
      </c>
      <c r="Z2150" s="155"/>
      <c r="AA2150" s="13" t="str">
        <f t="shared" si="958"/>
        <v/>
      </c>
      <c r="AB2150" s="155"/>
      <c r="AC2150" s="13" t="str">
        <f t="shared" ca="1" si="963"/>
        <v>$AB</v>
      </c>
      <c r="AD2150" s="13" t="str" cm="1">
        <f t="array" aca="1" ref="AD2150" ca="1">IFERROR(IF((LEFT(INDIRECT("$F"&amp;$S2150),4))="GOTS",IF($G2150="Organic","GOTS_Organic_raw",(IF($G2150="Responsible","GOTS_Responsible",(IF($G2150="No Attribute (Conventional)","GOTS_conventional",(IF($G2150="Recycled Pre/Post-Consumer","GOTS_pre_post",(IF($G2150="In-Conversion","GOTS_in_conversion",(IF($G2150="Sustainably Sourced","Sustainably_sourced",""))))))))))),IF($G2150="Organic","Organic",(IF($G2150="Responsible","Responsible",(IF($G2150="No Attribute (Conventional)","No_Attribute_Conventional",(IF($G2150="Recycled Pre/Post-Consumer","Recycled_Pre_Post_Consumer",(IF($G2150="In-Conversion","In_Conversion",(IF($G2150="Recycled Pre-Consumer","Recycled_Pre_Consumer",(IF($G2150="Recycled Post-Consumer","Recycled_Post_Consumer",(IF($G2150="Sustainably Sourced","Sustainably_sourced","")))))))))))))))),"")</f>
        <v/>
      </c>
      <c r="AE2150" s="13" t="e" cm="1">
        <f t="array" aca="1" ref="AE2150" ca="1">IF(INDIRECT("$F"&amp;$S2150)="","",IF(LEFT(INDIRECT("$F"&amp;$S2150),3)="GRS","GRS_RCS_RM",IF((LEFT(INDIRECT("$F"&amp;$S2150),3))="RCS","GRS_RCS_RM",IF(INDIRECT("$F"&amp;$S2150)="OCS (No Label)","OCS_Conversion_RM",IF(LEFT(INDIRECT("$F"&amp;$S2150),3)="OCS","OCS_RM",IF(RIGHT(INDIRECT("$F"&amp;$S2150),10)="conversion","GOTS_RM_conversion",IF((LEFT(INDIRECT("$F"&amp;$S2150),4))="GOTS","GOTS_RM","Responsible_RM")))))))</f>
        <v>#REF!</v>
      </c>
      <c r="AF2150" s="13" t="str" cm="1">
        <f t="array" aca="1" ref="AF2150" ca="1">IF($S2150="","",INDIRECT("$Z"&amp;$S2150))</f>
        <v/>
      </c>
      <c r="AG2150" s="155"/>
      <c r="AH2150" s="13" t="str" cm="1">
        <f t="array" aca="1" ref="AH2150" ca="1">IFERROR(INDIRECT("$ag"&amp;S2150),"")</f>
        <v/>
      </c>
      <c r="AI2150" s="13" t="e" cm="1">
        <f t="array" aca="1" ref="AI2150" ca="1">INDIRECT("O"&amp;S2149)</f>
        <v>#REF!</v>
      </c>
      <c r="AJ2150" s="13" t="str">
        <f>IF($I2150="","",INDEX('Raw Material'!$A$1:$J$75,MATCH(I2150,'Raw Material'!$A$1:$A$75,0),(MATCH(G2150,'Raw Material'!$A$1:$J$1,0))))</f>
        <v/>
      </c>
      <c r="AK2150" s="13" t="str">
        <f t="shared" si="959"/>
        <v>YANLIŞRM</v>
      </c>
      <c r="AL2150" s="153" t="str">
        <f t="shared" si="960"/>
        <v/>
      </c>
    </row>
    <row r="2151" spans="1:38" ht="16.5" customHeight="1">
      <c r="A2151" s="162"/>
      <c r="B2151" s="168"/>
      <c r="C2151" s="169"/>
      <c r="D2151" s="156"/>
      <c r="E2151" s="156"/>
      <c r="F2151" s="175"/>
      <c r="G2151" s="181"/>
      <c r="H2151" s="182"/>
      <c r="I2151" s="182"/>
      <c r="J2151" s="182"/>
      <c r="K2151" s="32"/>
      <c r="L2151" s="179"/>
      <c r="M2151" s="179"/>
      <c r="N2151" s="81"/>
      <c r="O2151" s="185"/>
      <c r="P2151" s="103"/>
      <c r="Q2151" s="84" t="str">
        <f t="shared" si="961"/>
        <v/>
      </c>
      <c r="R2151" s="159"/>
      <c r="S2151" s="28" t="str" cm="1">
        <f t="array" aca="1" ref="S2151" ca="1">IF(INDIRECT("A"&amp;114+$U2151)&lt;&gt;"",114+$U2151,"")</f>
        <v/>
      </c>
      <c r="T2151" s="28" t="str">
        <f t="shared" ca="1" si="962"/>
        <v>$B</v>
      </c>
      <c r="U2151" s="29">
        <f t="shared" si="968"/>
        <v>2028</v>
      </c>
      <c r="V2151" s="29">
        <v>169.75000000001299</v>
      </c>
      <c r="W2151" s="29">
        <f t="shared" si="973"/>
        <v>169</v>
      </c>
      <c r="X2151" s="41" t="str" cm="1">
        <f t="array" aca="1" ref="X2151" ca="1">IFERROR(INDEX('PC&amp;PD'!$A$1:$AP$15,ROW('PC&amp;PD'!$A$15),MATCH(INDIRECT(T2151),'PC&amp;PD'!$A$1:$AP$1,0)),"")</f>
        <v/>
      </c>
      <c r="Z2151" s="155"/>
      <c r="AA2151" s="13" t="str">
        <f t="shared" si="958"/>
        <v/>
      </c>
      <c r="AB2151" s="155"/>
      <c r="AC2151" s="13" t="str">
        <f t="shared" ca="1" si="963"/>
        <v>$AB</v>
      </c>
      <c r="AD2151" s="13" t="str" cm="1">
        <f t="array" aca="1" ref="AD2151" ca="1">IFERROR(IF((LEFT(INDIRECT("$F"&amp;$S2151),4))="GOTS",IF($G2151="Organic","GOTS_Organic_raw",(IF($G2151="Responsible","GOTS_Responsible",(IF($G2151="No Attribute (Conventional)","GOTS_conventional",(IF($G2151="Recycled Pre/Post-Consumer","GOTS_pre_post",(IF($G2151="In-Conversion","GOTS_in_conversion",(IF($G2151="Sustainably Sourced","Sustainably_sourced",""))))))))))),IF($G2151="Organic","Organic",(IF($G2151="Responsible","Responsible",(IF($G2151="No Attribute (Conventional)","No_Attribute_Conventional",(IF($G2151="Recycled Pre/Post-Consumer","Recycled_Pre_Post_Consumer",(IF($G2151="In-Conversion","In_Conversion",(IF($G2151="Recycled Pre-Consumer","Recycled_Pre_Consumer",(IF($G2151="Recycled Post-Consumer","Recycled_Post_Consumer",(IF($G2151="Sustainably Sourced","Sustainably_sourced","")))))))))))))))),"")</f>
        <v/>
      </c>
      <c r="AE2151" s="13" t="e" cm="1">
        <f t="array" aca="1" ref="AE2151" ca="1">IF(INDIRECT("$F"&amp;$S2151)="","",IF(LEFT(INDIRECT("$F"&amp;$S2151),3)="GRS","GRS_RCS_RM",IF((LEFT(INDIRECT("$F"&amp;$S2151),3))="RCS","GRS_RCS_RM",IF(INDIRECT("$F"&amp;$S2151)="OCS (No Label)","OCS_Conversion_RM",IF(LEFT(INDIRECT("$F"&amp;$S2151),3)="OCS","OCS_RM",IF(RIGHT(INDIRECT("$F"&amp;$S2151),10)="conversion","GOTS_RM_conversion",IF((LEFT(INDIRECT("$F"&amp;$S2151),4))="GOTS","GOTS_RM","Responsible_RM")))))))</f>
        <v>#REF!</v>
      </c>
      <c r="AF2151" s="13" t="str" cm="1">
        <f t="array" aca="1" ref="AF2151" ca="1">IF($S2151="","",INDIRECT("$Z"&amp;$S2151))</f>
        <v/>
      </c>
      <c r="AG2151" s="155"/>
      <c r="AH2151" s="13" t="str" cm="1">
        <f t="array" aca="1" ref="AH2151" ca="1">IFERROR(INDIRECT("$ag"&amp;S2151),"")</f>
        <v/>
      </c>
      <c r="AI2151" s="13" t="e" cm="1">
        <f t="array" aca="1" ref="AI2151" ca="1">INDIRECT("O"&amp;S2150)</f>
        <v>#REF!</v>
      </c>
      <c r="AJ2151" s="13" t="str">
        <f>IF($I2151="","",INDEX('Raw Material'!$A$1:$J$75,MATCH(I2151,'Raw Material'!$A$1:$A$75,0),(MATCH(G2151,'Raw Material'!$A$1:$J$1,0))))</f>
        <v/>
      </c>
      <c r="AK2151" s="13" t="str">
        <f t="shared" si="959"/>
        <v>YANLIŞRM</v>
      </c>
      <c r="AL2151" s="153" t="str">
        <f t="shared" si="960"/>
        <v/>
      </c>
    </row>
    <row r="2152" spans="1:38" ht="16.5" customHeight="1">
      <c r="A2152" s="162"/>
      <c r="B2152" s="168"/>
      <c r="C2152" s="169"/>
      <c r="D2152" s="156"/>
      <c r="E2152" s="156"/>
      <c r="F2152" s="175"/>
      <c r="G2152" s="181"/>
      <c r="H2152" s="182"/>
      <c r="I2152" s="182"/>
      <c r="J2152" s="182"/>
      <c r="K2152" s="32"/>
      <c r="L2152" s="179"/>
      <c r="M2152" s="179"/>
      <c r="N2152" s="81"/>
      <c r="O2152" s="185"/>
      <c r="P2152" s="103"/>
      <c r="Q2152" s="84" t="str">
        <f t="shared" si="961"/>
        <v/>
      </c>
      <c r="R2152" s="159"/>
      <c r="S2152" s="28" t="str" cm="1">
        <f t="array" aca="1" ref="S2152" ca="1">IF(INDIRECT("A"&amp;114+$U2152)&lt;&gt;"",114+$U2152,"")</f>
        <v/>
      </c>
      <c r="T2152" s="28" t="str">
        <f t="shared" ca="1" si="962"/>
        <v>$B</v>
      </c>
      <c r="U2152" s="29">
        <f t="shared" si="968"/>
        <v>2028</v>
      </c>
      <c r="V2152" s="29">
        <v>169.83333333334701</v>
      </c>
      <c r="W2152" s="29">
        <f t="shared" si="973"/>
        <v>169</v>
      </c>
      <c r="X2152" s="41" t="str" cm="1">
        <f t="array" aca="1" ref="X2152" ca="1">IFERROR(INDEX('PC&amp;PD'!$A$1:$AP$15,ROW('PC&amp;PD'!$A$15),MATCH(INDIRECT(T2152),'PC&amp;PD'!$A$1:$AP$1,0)),"")</f>
        <v/>
      </c>
      <c r="Z2152" s="155"/>
      <c r="AA2152" s="13" t="str">
        <f t="shared" si="958"/>
        <v/>
      </c>
      <c r="AB2152" s="155"/>
      <c r="AC2152" s="13" t="str">
        <f t="shared" ca="1" si="963"/>
        <v>$AB</v>
      </c>
      <c r="AD2152" s="13" t="str" cm="1">
        <f t="array" aca="1" ref="AD2152" ca="1">IFERROR(IF((LEFT(INDIRECT("$F"&amp;$S2152),4))="GOTS",IF($G2152="Organic","GOTS_Organic_raw",(IF($G2152="Responsible","GOTS_Responsible",(IF($G2152="No Attribute (Conventional)","GOTS_conventional",(IF($G2152="Recycled Pre/Post-Consumer","GOTS_pre_post",(IF($G2152="In-Conversion","GOTS_in_conversion",(IF($G2152="Sustainably Sourced","Sustainably_sourced",""))))))))))),IF($G2152="Organic","Organic",(IF($G2152="Responsible","Responsible",(IF($G2152="No Attribute (Conventional)","No_Attribute_Conventional",(IF($G2152="Recycled Pre/Post-Consumer","Recycled_Pre_Post_Consumer",(IF($G2152="In-Conversion","In_Conversion",(IF($G2152="Recycled Pre-Consumer","Recycled_Pre_Consumer",(IF($G2152="Recycled Post-Consumer","Recycled_Post_Consumer",(IF($G2152="Sustainably Sourced","Sustainably_sourced","")))))))))))))))),"")</f>
        <v/>
      </c>
      <c r="AE2152" s="13" t="e" cm="1">
        <f t="array" aca="1" ref="AE2152" ca="1">IF(INDIRECT("$F"&amp;$S2152)="","",IF(LEFT(INDIRECT("$F"&amp;$S2152),3)="GRS","GRS_RCS_RM",IF((LEFT(INDIRECT("$F"&amp;$S2152),3))="RCS","GRS_RCS_RM",IF(INDIRECT("$F"&amp;$S2152)="OCS (No Label)","OCS_Conversion_RM",IF(LEFT(INDIRECT("$F"&amp;$S2152),3)="OCS","OCS_RM",IF(RIGHT(INDIRECT("$F"&amp;$S2152),10)="conversion","GOTS_RM_conversion",IF((LEFT(INDIRECT("$F"&amp;$S2152),4))="GOTS","GOTS_RM","Responsible_RM")))))))</f>
        <v>#REF!</v>
      </c>
      <c r="AF2152" s="13" t="str" cm="1">
        <f t="array" aca="1" ref="AF2152" ca="1">IF($S2152="","",INDIRECT("$Z"&amp;$S2152))</f>
        <v/>
      </c>
      <c r="AG2152" s="155"/>
      <c r="AH2152" s="13" t="str" cm="1">
        <f t="array" aca="1" ref="AH2152" ca="1">IFERROR(INDIRECT("$ag"&amp;S2152),"")</f>
        <v/>
      </c>
      <c r="AI2152" s="13" t="e" cm="1">
        <f t="array" aca="1" ref="AI2152" ca="1">INDIRECT("O"&amp;S2151)</f>
        <v>#REF!</v>
      </c>
      <c r="AJ2152" s="13" t="str">
        <f>IF($I2152="","",INDEX('Raw Material'!$A$1:$J$75,MATCH(I2152,'Raw Material'!$A$1:$A$75,0),(MATCH(G2152,'Raw Material'!$A$1:$J$1,0))))</f>
        <v/>
      </c>
      <c r="AK2152" s="13" t="str">
        <f t="shared" si="959"/>
        <v>YANLIŞRM</v>
      </c>
      <c r="AL2152" s="153" t="str">
        <f t="shared" si="960"/>
        <v/>
      </c>
    </row>
    <row r="2153" spans="1:38" ht="16.5" customHeight="1" thickBot="1">
      <c r="A2153" s="163"/>
      <c r="B2153" s="170"/>
      <c r="C2153" s="171"/>
      <c r="D2153" s="156"/>
      <c r="E2153" s="156"/>
      <c r="F2153" s="176"/>
      <c r="G2153" s="157"/>
      <c r="H2153" s="158"/>
      <c r="I2153" s="158"/>
      <c r="J2153" s="158"/>
      <c r="K2153" s="33"/>
      <c r="L2153" s="180"/>
      <c r="M2153" s="180"/>
      <c r="N2153" s="82"/>
      <c r="O2153" s="186"/>
      <c r="P2153" s="103"/>
      <c r="Q2153" s="84" t="str">
        <f t="shared" si="961"/>
        <v/>
      </c>
      <c r="R2153" s="159"/>
      <c r="S2153" s="28" t="str" cm="1">
        <f t="array" aca="1" ref="S2153" ca="1">IF(INDIRECT("A"&amp;114+$U2153)&lt;&gt;"",114+$U2153,"")</f>
        <v/>
      </c>
      <c r="T2153" s="28" t="str">
        <f t="shared" ca="1" si="962"/>
        <v>$B</v>
      </c>
      <c r="U2153" s="29">
        <f t="shared" si="968"/>
        <v>2028</v>
      </c>
      <c r="V2153" s="29">
        <v>169.91666666667999</v>
      </c>
      <c r="W2153" s="29">
        <f t="shared" si="973"/>
        <v>169</v>
      </c>
      <c r="X2153" s="41" t="str" cm="1">
        <f t="array" aca="1" ref="X2153" ca="1">IFERROR(INDEX('PC&amp;PD'!$A$1:$AP$15,ROW('PC&amp;PD'!$A$15),MATCH(INDIRECT(T2153),'PC&amp;PD'!$A$1:$AP$1,0)),"")</f>
        <v/>
      </c>
      <c r="Z2153" s="155"/>
      <c r="AA2153" s="13" t="str">
        <f t="shared" si="958"/>
        <v/>
      </c>
      <c r="AB2153" s="155"/>
      <c r="AC2153" s="13" t="str">
        <f t="shared" ca="1" si="963"/>
        <v>$AB</v>
      </c>
      <c r="AD2153" s="13" t="str" cm="1">
        <f t="array" aca="1" ref="AD2153" ca="1">IFERROR(IF((LEFT(INDIRECT("$F"&amp;$S2153),4))="GOTS",IF($G2153="Organic","GOTS_Organic_raw",(IF($G2153="Responsible","GOTS_Responsible",(IF($G2153="No Attribute (Conventional)","GOTS_conventional",(IF($G2153="Recycled Pre/Post-Consumer","GOTS_pre_post",(IF($G2153="In-Conversion","GOTS_in_conversion",(IF($G2153="Sustainably Sourced","Sustainably_sourced",""))))))))))),IF($G2153="Organic","Organic",(IF($G2153="Responsible","Responsible",(IF($G2153="No Attribute (Conventional)","No_Attribute_Conventional",(IF($G2153="Recycled Pre/Post-Consumer","Recycled_Pre_Post_Consumer",(IF($G2153="In-Conversion","In_Conversion",(IF($G2153="Recycled Pre-Consumer","Recycled_Pre_Consumer",(IF($G2153="Recycled Post-Consumer","Recycled_Post_Consumer",(IF($G2153="Sustainably Sourced","Sustainably_sourced","")))))))))))))))),"")</f>
        <v/>
      </c>
      <c r="AE2153" s="13" t="e" cm="1">
        <f t="array" aca="1" ref="AE2153" ca="1">IF(INDIRECT("$F"&amp;$S2153)="","",IF(LEFT(INDIRECT("$F"&amp;$S2153),3)="GRS","GRS_RCS_RM",IF((LEFT(INDIRECT("$F"&amp;$S2153),3))="RCS","GRS_RCS_RM",IF(INDIRECT("$F"&amp;$S2153)="OCS (No Label)","OCS_Conversion_RM",IF(LEFT(INDIRECT("$F"&amp;$S2153),3)="OCS","OCS_RM",IF(RIGHT(INDIRECT("$F"&amp;$S2153),10)="conversion","GOTS_RM_conversion",IF((LEFT(INDIRECT("$F"&amp;$S2153),4))="GOTS","GOTS_RM","Responsible_RM")))))))</f>
        <v>#REF!</v>
      </c>
      <c r="AF2153" s="13" t="str" cm="1">
        <f t="array" aca="1" ref="AF2153" ca="1">IF($S2153="","",INDIRECT("$Z"&amp;$S2153))</f>
        <v/>
      </c>
      <c r="AG2153" s="155"/>
      <c r="AH2153" s="13" t="str" cm="1">
        <f t="array" aca="1" ref="AH2153" ca="1">IFERROR(INDIRECT("$ag"&amp;S2153),"")</f>
        <v/>
      </c>
      <c r="AI2153" s="13" t="e" cm="1">
        <f t="array" aca="1" ref="AI2153" ca="1">INDIRECT("O"&amp;S2152)</f>
        <v>#REF!</v>
      </c>
      <c r="AJ2153" s="13" t="str">
        <f>IF($I2153="","",INDEX('Raw Material'!$A$1:$J$75,MATCH(I2153,'Raw Material'!$A$1:$A$75,0),(MATCH(G2153,'Raw Material'!$A$1:$J$1,0))))</f>
        <v/>
      </c>
      <c r="AK2153" s="13" t="str">
        <f t="shared" si="959"/>
        <v>YANLIŞRM</v>
      </c>
      <c r="AL2153" s="153" t="str">
        <f t="shared" si="960"/>
        <v/>
      </c>
    </row>
    <row r="2154" spans="1:38" ht="16.5" customHeight="1">
      <c r="A2154" s="160" t="str">
        <f>IF(B2154="","",COUNTA($B$114:$B2154))</f>
        <v/>
      </c>
      <c r="B2154" s="164"/>
      <c r="C2154" s="165"/>
      <c r="D2154" s="183"/>
      <c r="E2154" s="183"/>
      <c r="F2154" s="172"/>
      <c r="G2154" s="212"/>
      <c r="H2154" s="206"/>
      <c r="I2154" s="206"/>
      <c r="J2154" s="206"/>
      <c r="K2154" s="31"/>
      <c r="L2154" s="177" t="str">
        <f t="shared" ref="L2154" si="982">IF(R2154="","",LEFT(R2154,LEN(R2154)-2))</f>
        <v/>
      </c>
      <c r="M2154" s="177"/>
      <c r="N2154" s="80"/>
      <c r="O2154" s="184"/>
      <c r="P2154" s="103"/>
      <c r="Q2154" s="84" t="str">
        <f t="shared" si="961"/>
        <v/>
      </c>
      <c r="R2154" s="159" t="str">
        <f t="shared" ref="R2154" si="983">CONCATENATE($Q2154,Q2155,Q2156,Q2157,Q2158,Q2159,$Q2160,$Q2161,$Q2162,$Q2163,Q2164,Q2165)</f>
        <v/>
      </c>
      <c r="S2154" s="28" t="str" cm="1">
        <f t="array" aca="1" ref="S2154" ca="1">IF(INDIRECT("A"&amp;114+$U2154)&lt;&gt;"",114+$U2154,"")</f>
        <v/>
      </c>
      <c r="T2154" s="28" t="str">
        <f t="shared" ca="1" si="962"/>
        <v>$B</v>
      </c>
      <c r="U2154" s="29">
        <f t="shared" si="968"/>
        <v>2040</v>
      </c>
      <c r="V2154" s="29">
        <v>170.00000000001299</v>
      </c>
      <c r="W2154" s="29">
        <f t="shared" si="973"/>
        <v>170</v>
      </c>
      <c r="X2154" s="41" t="str" cm="1">
        <f t="array" aca="1" ref="X2154" ca="1">IFERROR(INDEX('PC&amp;PD'!$A$1:$AP$15,ROW('PC&amp;PD'!$A$15),MATCH(INDIRECT(T2154),'PC&amp;PD'!$A$1:$AP$1,0)),"")</f>
        <v/>
      </c>
      <c r="Z2154" s="155" t="str">
        <f t="shared" ref="Z2154" si="984">IFERROR(IF($F2154="OCS 100","OCS (OCS 100)",IF($F2154="OCS Blended","OCS (OCS Blended)",IF($F2154="OCS (No Label)","OCS (No Label)",IF($F2154="RCS 100","RCS (RCS 100)",IF($F2154="RCS Blended","RCS (RCS Blended)",IF($F2154="GRS","GRS (GRS)",IF($F2154="GRS (No Label)", "GRS (No Label)",IF($F2154="RDS","RDS (RDS)",IF($F2154="RWS","RWS (RWS)",IF($F2154="RAS","RAS (RAS)",IF($F2154="RMS","RMS (RMS)",IF($F2154="GOTS Organic","GOTS (Organic)",IF($F2154="GOTS Made with organic","GOTS (Made with Organic)",IF($F2154="GOTS Organic - in conversion","GOTS (Organic - In Conversion)",IF($F2154="GOTS Made with organic - in conversion","GOTS (Made with Organic - In Conversion)",""))))))))))))))),"")</f>
        <v/>
      </c>
      <c r="AA2154" s="13" t="str">
        <f t="shared" si="958"/>
        <v/>
      </c>
      <c r="AB2154" s="155" t="str">
        <f t="shared" ref="AB2154" si="985">IFERROR(IF($F2154="OCS 100", "OCS_100",IF($F2154="OCS Blended", "OCS_Blended",IF($F2154="OCS (No Label)", "OCS_No_Label",IF($F2154="RCS 100", "RCS_100",IF($F2154="RCS Blended","RCS_Blended",IF($F2154="GRS","GRS",IF($F2154="GRS (No Label)", "GRS_No_Label",IF($F2154="RDS","RDS",IF($F2154="RWS","RWS",IF($F2154="RMS","RMS",IF($F2154="GOTS Organic","GOTS_Organic",IF($F2154="GOTS Made with organic","GOTS_Made_with_organic",IF($F2154="GOTS Organic - in conversion","GOTS_Organic_in_Conversion",IF($F2154="GOTS Made with organic - in conversion","GOTS_Made_with_Organic_in_Conversion",IF($F2154="RAS","RAS",""))))))))))))))),"")</f>
        <v/>
      </c>
      <c r="AC2154" s="13" t="str">
        <f t="shared" ca="1" si="963"/>
        <v>$AB</v>
      </c>
      <c r="AD2154" s="13" t="str" cm="1">
        <f t="array" aca="1" ref="AD2154" ca="1">IFERROR(IF((LEFT(INDIRECT("$F"&amp;$S2154),4))="GOTS",IF($G2154="Organic","GOTS_Organic_raw",(IF($G2154="Responsible","GOTS_Responsible",(IF($G2154="No Attribute (Conventional)","GOTS_conventional",(IF($G2154="Recycled Pre/Post-Consumer","GOTS_pre_post",(IF($G2154="In-Conversion","GOTS_in_conversion",(IF($G2154="Sustainably Sourced","Sustainably_sourced",""))))))))))),IF($G2154="Organic","Organic",(IF($G2154="Responsible","Responsible",(IF($G2154="No Attribute (Conventional)","No_Attribute_Conventional",(IF($G2154="Recycled Pre/Post-Consumer","Recycled_Pre_Post_Consumer",(IF($G2154="In-Conversion","In_Conversion",(IF($G2154="Recycled Pre-Consumer","Recycled_Pre_Consumer",(IF($G2154="Recycled Post-Consumer","Recycled_Post_Consumer",(IF($G2154="Sustainably Sourced","Sustainably_sourced","")))))))))))))))),"")</f>
        <v/>
      </c>
      <c r="AE2154" s="13" t="e" cm="1">
        <f t="array" aca="1" ref="AE2154" ca="1">IF(INDIRECT("$F"&amp;$S2154)="","",IF(LEFT(INDIRECT("$F"&amp;$S2154),3)="GRS","GRS_RCS_RM",IF((LEFT(INDIRECT("$F"&amp;$S2154),3))="RCS","GRS_RCS_RM",IF(INDIRECT("$F"&amp;$S2154)="OCS (No Label)","OCS_Conversion_RM",IF(LEFT(INDIRECT("$F"&amp;$S2154),3)="OCS","OCS_RM",IF(RIGHT(INDIRECT("$F"&amp;$S2154),10)="conversion","GOTS_RM_conversion",IF((LEFT(INDIRECT("$F"&amp;$S2154),4))="GOTS","GOTS_RM","Responsible_RM")))))))</f>
        <v>#REF!</v>
      </c>
      <c r="AF2154" s="13" t="str" cm="1">
        <f t="array" aca="1" ref="AF2154" ca="1">IF($S2154="","",INDIRECT("$Z"&amp;$S2154))</f>
        <v/>
      </c>
      <c r="AG2154" s="155" t="str">
        <f t="shared" si="957"/>
        <v/>
      </c>
      <c r="AH2154" s="13" t="str" cm="1">
        <f t="array" aca="1" ref="AH2154" ca="1">IFERROR(INDIRECT("$ag"&amp;S2154),"")</f>
        <v/>
      </c>
      <c r="AI2154" s="13" t="e" cm="1">
        <f t="array" aca="1" ref="AI2154" ca="1">INDIRECT("O"&amp;S2153)</f>
        <v>#REF!</v>
      </c>
      <c r="AJ2154" s="13" t="str">
        <f>IF($I2154="","",INDEX('Raw Material'!$A$1:$J$75,MATCH(I2154,'Raw Material'!$A$1:$A$75,0),(MATCH(G2154,'Raw Material'!$A$1:$J$1,0))))</f>
        <v/>
      </c>
      <c r="AK2154" s="13" t="str">
        <f t="shared" si="959"/>
        <v>YANLIŞRM</v>
      </c>
      <c r="AL2154" s="153" t="str">
        <f t="shared" si="960"/>
        <v/>
      </c>
    </row>
    <row r="2155" spans="1:38" ht="16.5" customHeight="1">
      <c r="A2155" s="161"/>
      <c r="B2155" s="166"/>
      <c r="C2155" s="167"/>
      <c r="D2155" s="156"/>
      <c r="E2155" s="156"/>
      <c r="F2155" s="173"/>
      <c r="G2155" s="181"/>
      <c r="H2155" s="182"/>
      <c r="I2155" s="182"/>
      <c r="J2155" s="182"/>
      <c r="K2155" s="32"/>
      <c r="L2155" s="178"/>
      <c r="M2155" s="178"/>
      <c r="N2155" s="81"/>
      <c r="O2155" s="185"/>
      <c r="P2155" s="103"/>
      <c r="Q2155" s="84" t="str">
        <f t="shared" si="961"/>
        <v/>
      </c>
      <c r="R2155" s="159"/>
      <c r="S2155" s="28" t="str" cm="1">
        <f t="array" aca="1" ref="S2155" ca="1">IF(INDIRECT("A"&amp;114+$U2155)&lt;&gt;"",114+$U2155,"")</f>
        <v/>
      </c>
      <c r="T2155" s="28" t="str">
        <f t="shared" ca="1" si="962"/>
        <v>$B</v>
      </c>
      <c r="U2155" s="29">
        <f t="shared" si="968"/>
        <v>2040</v>
      </c>
      <c r="V2155" s="29">
        <v>170.08333333334701</v>
      </c>
      <c r="W2155" s="29">
        <f t="shared" si="973"/>
        <v>170</v>
      </c>
      <c r="X2155" s="41" t="str" cm="1">
        <f t="array" aca="1" ref="X2155" ca="1">IFERROR(INDEX('PC&amp;PD'!$A$1:$AP$15,ROW('PC&amp;PD'!$A$15),MATCH(INDIRECT(T2155),'PC&amp;PD'!$A$1:$AP$1,0)),"")</f>
        <v/>
      </c>
      <c r="Z2155" s="155"/>
      <c r="AA2155" s="13" t="str">
        <f t="shared" si="958"/>
        <v/>
      </c>
      <c r="AB2155" s="155"/>
      <c r="AC2155" s="13" t="str">
        <f t="shared" ca="1" si="963"/>
        <v>$AB</v>
      </c>
      <c r="AD2155" s="13" t="str" cm="1">
        <f t="array" aca="1" ref="AD2155" ca="1">IFERROR(IF((LEFT(INDIRECT("$F"&amp;$S2155),4))="GOTS",IF($G2155="Organic","GOTS_Organic_raw",(IF($G2155="Responsible","GOTS_Responsible",(IF($G2155="No Attribute (Conventional)","GOTS_conventional",(IF($G2155="Recycled Pre/Post-Consumer","GOTS_pre_post",(IF($G2155="In-Conversion","GOTS_in_conversion",(IF($G2155="Sustainably Sourced","Sustainably_sourced",""))))))))))),IF($G2155="Organic","Organic",(IF($G2155="Responsible","Responsible",(IF($G2155="No Attribute (Conventional)","No_Attribute_Conventional",(IF($G2155="Recycled Pre/Post-Consumer","Recycled_Pre_Post_Consumer",(IF($G2155="In-Conversion","In_Conversion",(IF($G2155="Recycled Pre-Consumer","Recycled_Pre_Consumer",(IF($G2155="Recycled Post-Consumer","Recycled_Post_Consumer",(IF($G2155="Sustainably Sourced","Sustainably_sourced","")))))))))))))))),"")</f>
        <v/>
      </c>
      <c r="AE2155" s="13" t="e" cm="1">
        <f t="array" aca="1" ref="AE2155" ca="1">IF(INDIRECT("$F"&amp;$S2155)="","",IF(LEFT(INDIRECT("$F"&amp;$S2155),3)="GRS","GRS_RCS_RM",IF((LEFT(INDIRECT("$F"&amp;$S2155),3))="RCS","GRS_RCS_RM",IF(INDIRECT("$F"&amp;$S2155)="OCS (No Label)","OCS_Conversion_RM",IF(LEFT(INDIRECT("$F"&amp;$S2155),3)="OCS","OCS_RM",IF(RIGHT(INDIRECT("$F"&amp;$S2155),10)="conversion","GOTS_RM_conversion",IF((LEFT(INDIRECT("$F"&amp;$S2155),4))="GOTS","GOTS_RM","Responsible_RM")))))))</f>
        <v>#REF!</v>
      </c>
      <c r="AF2155" s="13" t="str" cm="1">
        <f t="array" aca="1" ref="AF2155" ca="1">IF($S2155="","",INDIRECT("$Z"&amp;$S2155))</f>
        <v/>
      </c>
      <c r="AG2155" s="155"/>
      <c r="AH2155" s="13" t="str" cm="1">
        <f t="array" aca="1" ref="AH2155" ca="1">IFERROR(INDIRECT("$ag"&amp;S2155),"")</f>
        <v/>
      </c>
      <c r="AI2155" s="13" t="e" cm="1">
        <f t="array" aca="1" ref="AI2155" ca="1">INDIRECT("O"&amp;S2154)</f>
        <v>#REF!</v>
      </c>
      <c r="AJ2155" s="13" t="str">
        <f>IF($I2155="","",INDEX('Raw Material'!$A$1:$J$75,MATCH(I2155,'Raw Material'!$A$1:$A$75,0),(MATCH(G2155,'Raw Material'!$A$1:$J$1,0))))</f>
        <v/>
      </c>
      <c r="AK2155" s="13" t="str">
        <f t="shared" si="959"/>
        <v>YANLIŞRM</v>
      </c>
      <c r="AL2155" s="153" t="str">
        <f t="shared" si="960"/>
        <v/>
      </c>
    </row>
    <row r="2156" spans="1:38" ht="16.5" customHeight="1">
      <c r="A2156" s="161"/>
      <c r="B2156" s="166"/>
      <c r="C2156" s="167"/>
      <c r="D2156" s="156"/>
      <c r="E2156" s="156"/>
      <c r="F2156" s="173"/>
      <c r="G2156" s="181"/>
      <c r="H2156" s="182"/>
      <c r="I2156" s="182"/>
      <c r="J2156" s="182"/>
      <c r="K2156" s="32"/>
      <c r="L2156" s="178"/>
      <c r="M2156" s="178"/>
      <c r="N2156" s="81"/>
      <c r="O2156" s="185"/>
      <c r="P2156" s="103"/>
      <c r="Q2156" s="84" t="str">
        <f t="shared" si="961"/>
        <v/>
      </c>
      <c r="R2156" s="159"/>
      <c r="S2156" s="28" t="str" cm="1">
        <f t="array" aca="1" ref="S2156" ca="1">IF(INDIRECT("A"&amp;114+$U2156)&lt;&gt;"",114+$U2156,"")</f>
        <v/>
      </c>
      <c r="T2156" s="28" t="str">
        <f t="shared" ca="1" si="962"/>
        <v>$B</v>
      </c>
      <c r="U2156" s="29">
        <f t="shared" si="968"/>
        <v>2040</v>
      </c>
      <c r="V2156" s="29">
        <v>170.16666666667999</v>
      </c>
      <c r="W2156" s="29">
        <f t="shared" si="973"/>
        <v>170</v>
      </c>
      <c r="X2156" s="41" t="str" cm="1">
        <f t="array" aca="1" ref="X2156" ca="1">IFERROR(INDEX('PC&amp;PD'!$A$1:$AP$15,ROW('PC&amp;PD'!$A$15),MATCH(INDIRECT(T2156),'PC&amp;PD'!$A$1:$AP$1,0)),"")</f>
        <v/>
      </c>
      <c r="Z2156" s="155"/>
      <c r="AA2156" s="13" t="str">
        <f t="shared" si="958"/>
        <v/>
      </c>
      <c r="AB2156" s="155"/>
      <c r="AC2156" s="13" t="str">
        <f t="shared" ca="1" si="963"/>
        <v>$AB</v>
      </c>
      <c r="AD2156" s="13" t="str" cm="1">
        <f t="array" aca="1" ref="AD2156" ca="1">IFERROR(IF((LEFT(INDIRECT("$F"&amp;$S2156),4))="GOTS",IF($G2156="Organic","GOTS_Organic_raw",(IF($G2156="Responsible","GOTS_Responsible",(IF($G2156="No Attribute (Conventional)","GOTS_conventional",(IF($G2156="Recycled Pre/Post-Consumer","GOTS_pre_post",(IF($G2156="In-Conversion","GOTS_in_conversion",(IF($G2156="Sustainably Sourced","Sustainably_sourced",""))))))))))),IF($G2156="Organic","Organic",(IF($G2156="Responsible","Responsible",(IF($G2156="No Attribute (Conventional)","No_Attribute_Conventional",(IF($G2156="Recycled Pre/Post-Consumer","Recycled_Pre_Post_Consumer",(IF($G2156="In-Conversion","In_Conversion",(IF($G2156="Recycled Pre-Consumer","Recycled_Pre_Consumer",(IF($G2156="Recycled Post-Consumer","Recycled_Post_Consumer",(IF($G2156="Sustainably Sourced","Sustainably_sourced","")))))))))))))))),"")</f>
        <v/>
      </c>
      <c r="AE2156" s="13" t="e" cm="1">
        <f t="array" aca="1" ref="AE2156" ca="1">IF(INDIRECT("$F"&amp;$S2156)="","",IF(LEFT(INDIRECT("$F"&amp;$S2156),3)="GRS","GRS_RCS_RM",IF((LEFT(INDIRECT("$F"&amp;$S2156),3))="RCS","GRS_RCS_RM",IF(INDIRECT("$F"&amp;$S2156)="OCS (No Label)","OCS_Conversion_RM",IF(LEFT(INDIRECT("$F"&amp;$S2156),3)="OCS","OCS_RM",IF(RIGHT(INDIRECT("$F"&amp;$S2156),10)="conversion","GOTS_RM_conversion",IF((LEFT(INDIRECT("$F"&amp;$S2156),4))="GOTS","GOTS_RM","Responsible_RM")))))))</f>
        <v>#REF!</v>
      </c>
      <c r="AF2156" s="13" t="str" cm="1">
        <f t="array" aca="1" ref="AF2156" ca="1">IF($S2156="","",INDIRECT("$Z"&amp;$S2156))</f>
        <v/>
      </c>
      <c r="AG2156" s="155"/>
      <c r="AH2156" s="13" t="str" cm="1">
        <f t="array" aca="1" ref="AH2156" ca="1">IFERROR(INDIRECT("$ag"&amp;S2156),"")</f>
        <v/>
      </c>
      <c r="AI2156" s="13" t="e" cm="1">
        <f t="array" aca="1" ref="AI2156" ca="1">INDIRECT("O"&amp;S2155)</f>
        <v>#REF!</v>
      </c>
      <c r="AJ2156" s="13" t="str">
        <f>IF($I2156="","",INDEX('Raw Material'!$A$1:$J$75,MATCH(I2156,'Raw Material'!$A$1:$A$75,0),(MATCH(G2156,'Raw Material'!$A$1:$J$1,0))))</f>
        <v/>
      </c>
      <c r="AK2156" s="13" t="str">
        <f t="shared" si="959"/>
        <v>YANLIŞRM</v>
      </c>
      <c r="AL2156" s="153" t="str">
        <f t="shared" si="960"/>
        <v/>
      </c>
    </row>
    <row r="2157" spans="1:38" ht="16.5" customHeight="1">
      <c r="A2157" s="161"/>
      <c r="B2157" s="166"/>
      <c r="C2157" s="167"/>
      <c r="D2157" s="156"/>
      <c r="E2157" s="156"/>
      <c r="F2157" s="174"/>
      <c r="G2157" s="181"/>
      <c r="H2157" s="182"/>
      <c r="I2157" s="182"/>
      <c r="J2157" s="182"/>
      <c r="K2157" s="32"/>
      <c r="L2157" s="178"/>
      <c r="M2157" s="178"/>
      <c r="N2157" s="81"/>
      <c r="O2157" s="185"/>
      <c r="P2157" s="103"/>
      <c r="Q2157" s="84" t="str">
        <f t="shared" si="961"/>
        <v/>
      </c>
      <c r="R2157" s="159"/>
      <c r="S2157" s="28" t="str" cm="1">
        <f t="array" aca="1" ref="S2157" ca="1">IF(INDIRECT("A"&amp;114+$U2157)&lt;&gt;"",114+$U2157,"")</f>
        <v/>
      </c>
      <c r="T2157" s="28" t="str">
        <f t="shared" ca="1" si="962"/>
        <v>$B</v>
      </c>
      <c r="U2157" s="29">
        <f t="shared" si="968"/>
        <v>2040</v>
      </c>
      <c r="V2157" s="29">
        <v>170.25000000001299</v>
      </c>
      <c r="W2157" s="29">
        <f t="shared" si="973"/>
        <v>170</v>
      </c>
      <c r="X2157" s="41" t="str" cm="1">
        <f t="array" aca="1" ref="X2157" ca="1">IFERROR(INDEX('PC&amp;PD'!$A$1:$AP$15,ROW('PC&amp;PD'!$A$15),MATCH(INDIRECT(T2157),'PC&amp;PD'!$A$1:$AP$1,0)),"")</f>
        <v/>
      </c>
      <c r="Z2157" s="155"/>
      <c r="AA2157" s="13" t="str">
        <f t="shared" si="958"/>
        <v/>
      </c>
      <c r="AB2157" s="155"/>
      <c r="AC2157" s="13" t="str">
        <f t="shared" ca="1" si="963"/>
        <v>$AB</v>
      </c>
      <c r="AD2157" s="13" t="str" cm="1">
        <f t="array" aca="1" ref="AD2157" ca="1">IFERROR(IF((LEFT(INDIRECT("$F"&amp;$S2157),4))="GOTS",IF($G2157="Organic","GOTS_Organic_raw",(IF($G2157="Responsible","GOTS_Responsible",(IF($G2157="No Attribute (Conventional)","GOTS_conventional",(IF($G2157="Recycled Pre/Post-Consumer","GOTS_pre_post",(IF($G2157="In-Conversion","GOTS_in_conversion",(IF($G2157="Sustainably Sourced","Sustainably_sourced",""))))))))))),IF($G2157="Organic","Organic",(IF($G2157="Responsible","Responsible",(IF($G2157="No Attribute (Conventional)","No_Attribute_Conventional",(IF($G2157="Recycled Pre/Post-Consumer","Recycled_Pre_Post_Consumer",(IF($G2157="In-Conversion","In_Conversion",(IF($G2157="Recycled Pre-Consumer","Recycled_Pre_Consumer",(IF($G2157="Recycled Post-Consumer","Recycled_Post_Consumer",(IF($G2157="Sustainably Sourced","Sustainably_sourced","")))))))))))))))),"")</f>
        <v/>
      </c>
      <c r="AE2157" s="13" t="e" cm="1">
        <f t="array" aca="1" ref="AE2157" ca="1">IF(INDIRECT("$F"&amp;$S2157)="","",IF(LEFT(INDIRECT("$F"&amp;$S2157),3)="GRS","GRS_RCS_RM",IF((LEFT(INDIRECT("$F"&amp;$S2157),3))="RCS","GRS_RCS_RM",IF(INDIRECT("$F"&amp;$S2157)="OCS (No Label)","OCS_Conversion_RM",IF(LEFT(INDIRECT("$F"&amp;$S2157),3)="OCS","OCS_RM",IF(RIGHT(INDIRECT("$F"&amp;$S2157),10)="conversion","GOTS_RM_conversion",IF((LEFT(INDIRECT("$F"&amp;$S2157),4))="GOTS","GOTS_RM","Responsible_RM")))))))</f>
        <v>#REF!</v>
      </c>
      <c r="AF2157" s="13" t="str" cm="1">
        <f t="array" aca="1" ref="AF2157" ca="1">IF($S2157="","",INDIRECT("$Z"&amp;$S2157))</f>
        <v/>
      </c>
      <c r="AG2157" s="155"/>
      <c r="AH2157" s="13" t="str" cm="1">
        <f t="array" aca="1" ref="AH2157" ca="1">IFERROR(INDIRECT("$ag"&amp;S2157),"")</f>
        <v/>
      </c>
      <c r="AI2157" s="13" t="e" cm="1">
        <f t="array" aca="1" ref="AI2157" ca="1">INDIRECT("O"&amp;S2156)</f>
        <v>#REF!</v>
      </c>
      <c r="AJ2157" s="13" t="str">
        <f>IF($I2157="","",INDEX('Raw Material'!$A$1:$J$75,MATCH(I2157,'Raw Material'!$A$1:$A$75,0),(MATCH(G2157,'Raw Material'!$A$1:$J$1,0))))</f>
        <v/>
      </c>
      <c r="AK2157" s="13" t="str">
        <f t="shared" si="959"/>
        <v>YANLIŞRM</v>
      </c>
      <c r="AL2157" s="153" t="str">
        <f t="shared" si="960"/>
        <v/>
      </c>
    </row>
    <row r="2158" spans="1:38" ht="16.5" customHeight="1">
      <c r="A2158" s="161"/>
      <c r="B2158" s="166"/>
      <c r="C2158" s="167"/>
      <c r="D2158" s="156"/>
      <c r="E2158" s="156"/>
      <c r="F2158" s="174"/>
      <c r="G2158" s="181"/>
      <c r="H2158" s="182"/>
      <c r="I2158" s="182"/>
      <c r="J2158" s="182"/>
      <c r="K2158" s="32"/>
      <c r="L2158" s="178"/>
      <c r="M2158" s="178"/>
      <c r="N2158" s="81"/>
      <c r="O2158" s="185"/>
      <c r="P2158" s="103"/>
      <c r="Q2158" s="84" t="str">
        <f t="shared" si="961"/>
        <v/>
      </c>
      <c r="R2158" s="159"/>
      <c r="S2158" s="28" t="str" cm="1">
        <f t="array" aca="1" ref="S2158" ca="1">IF(INDIRECT("A"&amp;114+$U2158)&lt;&gt;"",114+$U2158,"")</f>
        <v/>
      </c>
      <c r="T2158" s="28" t="str">
        <f t="shared" ca="1" si="962"/>
        <v>$B</v>
      </c>
      <c r="U2158" s="29">
        <f t="shared" si="968"/>
        <v>2040</v>
      </c>
      <c r="V2158" s="29">
        <v>170.33333333334701</v>
      </c>
      <c r="W2158" s="29">
        <f t="shared" si="973"/>
        <v>170</v>
      </c>
      <c r="X2158" s="41" t="str" cm="1">
        <f t="array" aca="1" ref="X2158" ca="1">IFERROR(INDEX('PC&amp;PD'!$A$1:$AP$15,ROW('PC&amp;PD'!$A$15),MATCH(INDIRECT(T2158),'PC&amp;PD'!$A$1:$AP$1,0)),"")</f>
        <v/>
      </c>
      <c r="Z2158" s="155"/>
      <c r="AA2158" s="13" t="str">
        <f t="shared" si="958"/>
        <v/>
      </c>
      <c r="AB2158" s="155"/>
      <c r="AC2158" s="13" t="str">
        <f t="shared" ca="1" si="963"/>
        <v>$AB</v>
      </c>
      <c r="AD2158" s="13" t="str" cm="1">
        <f t="array" aca="1" ref="AD2158" ca="1">IFERROR(IF((LEFT(INDIRECT("$F"&amp;$S2158),4))="GOTS",IF($G2158="Organic","GOTS_Organic_raw",(IF($G2158="Responsible","GOTS_Responsible",(IF($G2158="No Attribute (Conventional)","GOTS_conventional",(IF($G2158="Recycled Pre/Post-Consumer","GOTS_pre_post",(IF($G2158="In-Conversion","GOTS_in_conversion",(IF($G2158="Sustainably Sourced","Sustainably_sourced",""))))))))))),IF($G2158="Organic","Organic",(IF($G2158="Responsible","Responsible",(IF($G2158="No Attribute (Conventional)","No_Attribute_Conventional",(IF($G2158="Recycled Pre/Post-Consumer","Recycled_Pre_Post_Consumer",(IF($G2158="In-Conversion","In_Conversion",(IF($G2158="Recycled Pre-Consumer","Recycled_Pre_Consumer",(IF($G2158="Recycled Post-Consumer","Recycled_Post_Consumer",(IF($G2158="Sustainably Sourced","Sustainably_sourced","")))))))))))))))),"")</f>
        <v/>
      </c>
      <c r="AE2158" s="13" t="e" cm="1">
        <f t="array" aca="1" ref="AE2158" ca="1">IF(INDIRECT("$F"&amp;$S2158)="","",IF(LEFT(INDIRECT("$F"&amp;$S2158),3)="GRS","GRS_RCS_RM",IF((LEFT(INDIRECT("$F"&amp;$S2158),3))="RCS","GRS_RCS_RM",IF(INDIRECT("$F"&amp;$S2158)="OCS (No Label)","OCS_Conversion_RM",IF(LEFT(INDIRECT("$F"&amp;$S2158),3)="OCS","OCS_RM",IF(RIGHT(INDIRECT("$F"&amp;$S2158),10)="conversion","GOTS_RM_conversion",IF((LEFT(INDIRECT("$F"&amp;$S2158),4))="GOTS","GOTS_RM","Responsible_RM")))))))</f>
        <v>#REF!</v>
      </c>
      <c r="AF2158" s="13" t="str" cm="1">
        <f t="array" aca="1" ref="AF2158" ca="1">IF($S2158="","",INDIRECT("$Z"&amp;$S2158))</f>
        <v/>
      </c>
      <c r="AG2158" s="155"/>
      <c r="AH2158" s="13" t="str" cm="1">
        <f t="array" aca="1" ref="AH2158" ca="1">IFERROR(INDIRECT("$ag"&amp;S2158),"")</f>
        <v/>
      </c>
      <c r="AI2158" s="13" t="e" cm="1">
        <f t="array" aca="1" ref="AI2158" ca="1">INDIRECT("O"&amp;S2157)</f>
        <v>#REF!</v>
      </c>
      <c r="AJ2158" s="13" t="str">
        <f>IF($I2158="","",INDEX('Raw Material'!$A$1:$J$75,MATCH(I2158,'Raw Material'!$A$1:$A$75,0),(MATCH(G2158,'Raw Material'!$A$1:$J$1,0))))</f>
        <v/>
      </c>
      <c r="AK2158" s="13" t="str">
        <f t="shared" si="959"/>
        <v>YANLIŞRM</v>
      </c>
      <c r="AL2158" s="153" t="str">
        <f t="shared" si="960"/>
        <v/>
      </c>
    </row>
    <row r="2159" spans="1:38" ht="16.5" customHeight="1">
      <c r="A2159" s="161"/>
      <c r="B2159" s="166"/>
      <c r="C2159" s="167"/>
      <c r="D2159" s="156"/>
      <c r="E2159" s="156"/>
      <c r="F2159" s="174"/>
      <c r="G2159" s="181"/>
      <c r="H2159" s="182"/>
      <c r="I2159" s="182"/>
      <c r="J2159" s="182"/>
      <c r="K2159" s="32"/>
      <c r="L2159" s="178"/>
      <c r="M2159" s="178"/>
      <c r="N2159" s="81"/>
      <c r="O2159" s="185"/>
      <c r="P2159" s="103"/>
      <c r="Q2159" s="84" t="str">
        <f t="shared" si="961"/>
        <v/>
      </c>
      <c r="R2159" s="159"/>
      <c r="S2159" s="28" t="str" cm="1">
        <f t="array" aca="1" ref="S2159" ca="1">IF(INDIRECT("A"&amp;114+$U2159)&lt;&gt;"",114+$U2159,"")</f>
        <v/>
      </c>
      <c r="T2159" s="28" t="str">
        <f t="shared" ca="1" si="962"/>
        <v>$B</v>
      </c>
      <c r="U2159" s="29">
        <f t="shared" si="968"/>
        <v>2040</v>
      </c>
      <c r="V2159" s="29">
        <v>170.41666666667999</v>
      </c>
      <c r="W2159" s="29">
        <f t="shared" si="973"/>
        <v>170</v>
      </c>
      <c r="X2159" s="41" t="str" cm="1">
        <f t="array" aca="1" ref="X2159" ca="1">IFERROR(INDEX('PC&amp;PD'!$A$1:$AP$15,ROW('PC&amp;PD'!$A$15),MATCH(INDIRECT(T2159),'PC&amp;PD'!$A$1:$AP$1,0)),"")</f>
        <v/>
      </c>
      <c r="Z2159" s="155"/>
      <c r="AA2159" s="13" t="str">
        <f t="shared" si="958"/>
        <v/>
      </c>
      <c r="AB2159" s="155"/>
      <c r="AC2159" s="13" t="str">
        <f t="shared" ca="1" si="963"/>
        <v>$AB</v>
      </c>
      <c r="AD2159" s="13" t="str" cm="1">
        <f t="array" aca="1" ref="AD2159" ca="1">IFERROR(IF((LEFT(INDIRECT("$F"&amp;$S2159),4))="GOTS",IF($G2159="Organic","GOTS_Organic_raw",(IF($G2159="Responsible","GOTS_Responsible",(IF($G2159="No Attribute (Conventional)","GOTS_conventional",(IF($G2159="Recycled Pre/Post-Consumer","GOTS_pre_post",(IF($G2159="In-Conversion","GOTS_in_conversion",(IF($G2159="Sustainably Sourced","Sustainably_sourced",""))))))))))),IF($G2159="Organic","Organic",(IF($G2159="Responsible","Responsible",(IF($G2159="No Attribute (Conventional)","No_Attribute_Conventional",(IF($G2159="Recycled Pre/Post-Consumer","Recycled_Pre_Post_Consumer",(IF($G2159="In-Conversion","In_Conversion",(IF($G2159="Recycled Pre-Consumer","Recycled_Pre_Consumer",(IF($G2159="Recycled Post-Consumer","Recycled_Post_Consumer",(IF($G2159="Sustainably Sourced","Sustainably_sourced","")))))))))))))))),"")</f>
        <v/>
      </c>
      <c r="AE2159" s="13" t="e" cm="1">
        <f t="array" aca="1" ref="AE2159" ca="1">IF(INDIRECT("$F"&amp;$S2159)="","",IF(LEFT(INDIRECT("$F"&amp;$S2159),3)="GRS","GRS_RCS_RM",IF((LEFT(INDIRECT("$F"&amp;$S2159),3))="RCS","GRS_RCS_RM",IF(INDIRECT("$F"&amp;$S2159)="OCS (No Label)","OCS_Conversion_RM",IF(LEFT(INDIRECT("$F"&amp;$S2159),3)="OCS","OCS_RM",IF(RIGHT(INDIRECT("$F"&amp;$S2159),10)="conversion","GOTS_RM_conversion",IF((LEFT(INDIRECT("$F"&amp;$S2159),4))="GOTS","GOTS_RM","Responsible_RM")))))))</f>
        <v>#REF!</v>
      </c>
      <c r="AF2159" s="13" t="str" cm="1">
        <f t="array" aca="1" ref="AF2159" ca="1">IF($S2159="","",INDIRECT("$Z"&amp;$S2159))</f>
        <v/>
      </c>
      <c r="AG2159" s="155"/>
      <c r="AH2159" s="13" t="str" cm="1">
        <f t="array" aca="1" ref="AH2159" ca="1">IFERROR(INDIRECT("$ag"&amp;S2159),"")</f>
        <v/>
      </c>
      <c r="AI2159" s="13" t="e" cm="1">
        <f t="array" aca="1" ref="AI2159" ca="1">INDIRECT("O"&amp;S2158)</f>
        <v>#REF!</v>
      </c>
      <c r="AJ2159" s="13" t="str">
        <f>IF($I2159="","",INDEX('Raw Material'!$A$1:$J$75,MATCH(I2159,'Raw Material'!$A$1:$A$75,0),(MATCH(G2159,'Raw Material'!$A$1:$J$1,0))))</f>
        <v/>
      </c>
      <c r="AK2159" s="13" t="str">
        <f t="shared" si="959"/>
        <v>YANLIŞRM</v>
      </c>
      <c r="AL2159" s="153" t="str">
        <f t="shared" si="960"/>
        <v/>
      </c>
    </row>
    <row r="2160" spans="1:38" ht="16.5" customHeight="1">
      <c r="A2160" s="162"/>
      <c r="B2160" s="168"/>
      <c r="C2160" s="169"/>
      <c r="D2160" s="156"/>
      <c r="E2160" s="156"/>
      <c r="F2160" s="175"/>
      <c r="G2160" s="181"/>
      <c r="H2160" s="182"/>
      <c r="I2160" s="182"/>
      <c r="J2160" s="182"/>
      <c r="K2160" s="32"/>
      <c r="L2160" s="179"/>
      <c r="M2160" s="179"/>
      <c r="N2160" s="81"/>
      <c r="O2160" s="185"/>
      <c r="P2160" s="103"/>
      <c r="Q2160" s="84" t="str">
        <f t="shared" si="961"/>
        <v/>
      </c>
      <c r="R2160" s="159"/>
      <c r="S2160" s="28" t="str" cm="1">
        <f t="array" aca="1" ref="S2160" ca="1">IF(INDIRECT("A"&amp;114+$U2160)&lt;&gt;"",114+$U2160,"")</f>
        <v/>
      </c>
      <c r="T2160" s="28" t="str">
        <f t="shared" ca="1" si="962"/>
        <v>$B</v>
      </c>
      <c r="U2160" s="29">
        <f t="shared" si="968"/>
        <v>2040</v>
      </c>
      <c r="V2160" s="29">
        <v>170.50000000001299</v>
      </c>
      <c r="W2160" s="29">
        <f t="shared" si="973"/>
        <v>170</v>
      </c>
      <c r="X2160" s="41" t="str" cm="1">
        <f t="array" aca="1" ref="X2160" ca="1">IFERROR(INDEX('PC&amp;PD'!$A$1:$AP$15,ROW('PC&amp;PD'!$A$15),MATCH(INDIRECT(T2160),'PC&amp;PD'!$A$1:$AP$1,0)),"")</f>
        <v/>
      </c>
      <c r="Z2160" s="155"/>
      <c r="AA2160" s="13" t="str">
        <f t="shared" si="958"/>
        <v/>
      </c>
      <c r="AB2160" s="155"/>
      <c r="AC2160" s="13" t="str">
        <f t="shared" ca="1" si="963"/>
        <v>$AB</v>
      </c>
      <c r="AD2160" s="13" t="str" cm="1">
        <f t="array" aca="1" ref="AD2160" ca="1">IFERROR(IF((LEFT(INDIRECT("$F"&amp;$S2160),4))="GOTS",IF($G2160="Organic","GOTS_Organic_raw",(IF($G2160="Responsible","GOTS_Responsible",(IF($G2160="No Attribute (Conventional)","GOTS_conventional",(IF($G2160="Recycled Pre/Post-Consumer","GOTS_pre_post",(IF($G2160="In-Conversion","GOTS_in_conversion",(IF($G2160="Sustainably Sourced","Sustainably_sourced",""))))))))))),IF($G2160="Organic","Organic",(IF($G2160="Responsible","Responsible",(IF($G2160="No Attribute (Conventional)","No_Attribute_Conventional",(IF($G2160="Recycled Pre/Post-Consumer","Recycled_Pre_Post_Consumer",(IF($G2160="In-Conversion","In_Conversion",(IF($G2160="Recycled Pre-Consumer","Recycled_Pre_Consumer",(IF($G2160="Recycled Post-Consumer","Recycled_Post_Consumer",(IF($G2160="Sustainably Sourced","Sustainably_sourced","")))))))))))))))),"")</f>
        <v/>
      </c>
      <c r="AE2160" s="13" t="e" cm="1">
        <f t="array" aca="1" ref="AE2160" ca="1">IF(INDIRECT("$F"&amp;$S2160)="","",IF(LEFT(INDIRECT("$F"&amp;$S2160),3)="GRS","GRS_RCS_RM",IF((LEFT(INDIRECT("$F"&amp;$S2160),3))="RCS","GRS_RCS_RM",IF(INDIRECT("$F"&amp;$S2160)="OCS (No Label)","OCS_Conversion_RM",IF(LEFT(INDIRECT("$F"&amp;$S2160),3)="OCS","OCS_RM",IF(RIGHT(INDIRECT("$F"&amp;$S2160),10)="conversion","GOTS_RM_conversion",IF((LEFT(INDIRECT("$F"&amp;$S2160),4))="GOTS","GOTS_RM","Responsible_RM")))))))</f>
        <v>#REF!</v>
      </c>
      <c r="AF2160" s="13" t="str" cm="1">
        <f t="array" aca="1" ref="AF2160" ca="1">IF($S2160="","",INDIRECT("$Z"&amp;$S2160))</f>
        <v/>
      </c>
      <c r="AG2160" s="155"/>
      <c r="AH2160" s="13" t="str" cm="1">
        <f t="array" aca="1" ref="AH2160" ca="1">IFERROR(INDIRECT("$ag"&amp;S2160),"")</f>
        <v/>
      </c>
      <c r="AI2160" s="13" t="e" cm="1">
        <f t="array" aca="1" ref="AI2160" ca="1">INDIRECT("O"&amp;S2159)</f>
        <v>#REF!</v>
      </c>
      <c r="AJ2160" s="13" t="str">
        <f>IF($I2160="","",INDEX('Raw Material'!$A$1:$J$75,MATCH(I2160,'Raw Material'!$A$1:$A$75,0),(MATCH(G2160,'Raw Material'!$A$1:$J$1,0))))</f>
        <v/>
      </c>
      <c r="AK2160" s="13" t="str">
        <f t="shared" si="959"/>
        <v>YANLIŞRM</v>
      </c>
      <c r="AL2160" s="153" t="str">
        <f t="shared" si="960"/>
        <v/>
      </c>
    </row>
    <row r="2161" spans="1:38" ht="16.5" customHeight="1">
      <c r="A2161" s="162"/>
      <c r="B2161" s="168"/>
      <c r="C2161" s="169"/>
      <c r="D2161" s="156"/>
      <c r="E2161" s="156"/>
      <c r="F2161" s="175"/>
      <c r="G2161" s="181"/>
      <c r="H2161" s="182"/>
      <c r="I2161" s="182"/>
      <c r="J2161" s="182"/>
      <c r="K2161" s="32"/>
      <c r="L2161" s="179"/>
      <c r="M2161" s="179"/>
      <c r="N2161" s="81"/>
      <c r="O2161" s="185"/>
      <c r="P2161" s="103"/>
      <c r="Q2161" s="84" t="str">
        <f t="shared" si="961"/>
        <v/>
      </c>
      <c r="R2161" s="159"/>
      <c r="S2161" s="28" t="str" cm="1">
        <f t="array" aca="1" ref="S2161" ca="1">IF(INDIRECT("A"&amp;114+$U2161)&lt;&gt;"",114+$U2161,"")</f>
        <v/>
      </c>
      <c r="T2161" s="28" t="str">
        <f t="shared" ca="1" si="962"/>
        <v>$B</v>
      </c>
      <c r="U2161" s="29">
        <f t="shared" si="968"/>
        <v>2040</v>
      </c>
      <c r="V2161" s="29">
        <v>170.58333333334701</v>
      </c>
      <c r="W2161" s="29">
        <f t="shared" si="973"/>
        <v>170</v>
      </c>
      <c r="X2161" s="41" t="str" cm="1">
        <f t="array" aca="1" ref="X2161" ca="1">IFERROR(INDEX('PC&amp;PD'!$A$1:$AP$15,ROW('PC&amp;PD'!$A$15),MATCH(INDIRECT(T2161),'PC&amp;PD'!$A$1:$AP$1,0)),"")</f>
        <v/>
      </c>
      <c r="Z2161" s="155"/>
      <c r="AA2161" s="13" t="str">
        <f t="shared" si="958"/>
        <v/>
      </c>
      <c r="AB2161" s="155"/>
      <c r="AC2161" s="13" t="str">
        <f t="shared" ca="1" si="963"/>
        <v>$AB</v>
      </c>
      <c r="AD2161" s="13" t="str" cm="1">
        <f t="array" aca="1" ref="AD2161" ca="1">IFERROR(IF((LEFT(INDIRECT("$F"&amp;$S2161),4))="GOTS",IF($G2161="Organic","GOTS_Organic_raw",(IF($G2161="Responsible","GOTS_Responsible",(IF($G2161="No Attribute (Conventional)","GOTS_conventional",(IF($G2161="Recycled Pre/Post-Consumer","GOTS_pre_post",(IF($G2161="In-Conversion","GOTS_in_conversion",(IF($G2161="Sustainably Sourced","Sustainably_sourced",""))))))))))),IF($G2161="Organic","Organic",(IF($G2161="Responsible","Responsible",(IF($G2161="No Attribute (Conventional)","No_Attribute_Conventional",(IF($G2161="Recycled Pre/Post-Consumer","Recycled_Pre_Post_Consumer",(IF($G2161="In-Conversion","In_Conversion",(IF($G2161="Recycled Pre-Consumer","Recycled_Pre_Consumer",(IF($G2161="Recycled Post-Consumer","Recycled_Post_Consumer",(IF($G2161="Sustainably Sourced","Sustainably_sourced","")))))))))))))))),"")</f>
        <v/>
      </c>
      <c r="AE2161" s="13" t="e" cm="1">
        <f t="array" aca="1" ref="AE2161" ca="1">IF(INDIRECT("$F"&amp;$S2161)="","",IF(LEFT(INDIRECT("$F"&amp;$S2161),3)="GRS","GRS_RCS_RM",IF((LEFT(INDIRECT("$F"&amp;$S2161),3))="RCS","GRS_RCS_RM",IF(INDIRECT("$F"&amp;$S2161)="OCS (No Label)","OCS_Conversion_RM",IF(LEFT(INDIRECT("$F"&amp;$S2161),3)="OCS","OCS_RM",IF(RIGHT(INDIRECT("$F"&amp;$S2161),10)="conversion","GOTS_RM_conversion",IF((LEFT(INDIRECT("$F"&amp;$S2161),4))="GOTS","GOTS_RM","Responsible_RM")))))))</f>
        <v>#REF!</v>
      </c>
      <c r="AF2161" s="13" t="str" cm="1">
        <f t="array" aca="1" ref="AF2161" ca="1">IF($S2161="","",INDIRECT("$Z"&amp;$S2161))</f>
        <v/>
      </c>
      <c r="AG2161" s="155"/>
      <c r="AH2161" s="13" t="str" cm="1">
        <f t="array" aca="1" ref="AH2161" ca="1">IFERROR(INDIRECT("$ag"&amp;S2161),"")</f>
        <v/>
      </c>
      <c r="AI2161" s="13" t="e" cm="1">
        <f t="array" aca="1" ref="AI2161" ca="1">INDIRECT("O"&amp;S2160)</f>
        <v>#REF!</v>
      </c>
      <c r="AJ2161" s="13" t="str">
        <f>IF($I2161="","",INDEX('Raw Material'!$A$1:$J$75,MATCH(I2161,'Raw Material'!$A$1:$A$75,0),(MATCH(G2161,'Raw Material'!$A$1:$J$1,0))))</f>
        <v/>
      </c>
      <c r="AK2161" s="13" t="str">
        <f t="shared" si="959"/>
        <v>YANLIŞRM</v>
      </c>
      <c r="AL2161" s="153" t="str">
        <f t="shared" si="960"/>
        <v/>
      </c>
    </row>
    <row r="2162" spans="1:38" ht="16.5" customHeight="1">
      <c r="A2162" s="162"/>
      <c r="B2162" s="168"/>
      <c r="C2162" s="169"/>
      <c r="D2162" s="156"/>
      <c r="E2162" s="156"/>
      <c r="F2162" s="175"/>
      <c r="G2162" s="181"/>
      <c r="H2162" s="182"/>
      <c r="I2162" s="182"/>
      <c r="J2162" s="182"/>
      <c r="K2162" s="32"/>
      <c r="L2162" s="179"/>
      <c r="M2162" s="179"/>
      <c r="N2162" s="81"/>
      <c r="O2162" s="185"/>
      <c r="P2162" s="103"/>
      <c r="Q2162" s="84" t="str">
        <f t="shared" si="961"/>
        <v/>
      </c>
      <c r="R2162" s="159"/>
      <c r="S2162" s="28" t="str" cm="1">
        <f t="array" aca="1" ref="S2162" ca="1">IF(INDIRECT("A"&amp;114+$U2162)&lt;&gt;"",114+$U2162,"")</f>
        <v/>
      </c>
      <c r="T2162" s="28" t="str">
        <f t="shared" ca="1" si="962"/>
        <v>$B</v>
      </c>
      <c r="U2162" s="29">
        <f t="shared" si="968"/>
        <v>2040</v>
      </c>
      <c r="V2162" s="29">
        <v>170.66666666667999</v>
      </c>
      <c r="W2162" s="29">
        <f t="shared" si="973"/>
        <v>170</v>
      </c>
      <c r="X2162" s="41" t="str" cm="1">
        <f t="array" aca="1" ref="X2162" ca="1">IFERROR(INDEX('PC&amp;PD'!$A$1:$AP$15,ROW('PC&amp;PD'!$A$15),MATCH(INDIRECT(T2162),'PC&amp;PD'!$A$1:$AP$1,0)),"")</f>
        <v/>
      </c>
      <c r="Z2162" s="155"/>
      <c r="AA2162" s="13" t="str">
        <f t="shared" si="958"/>
        <v/>
      </c>
      <c r="AB2162" s="155"/>
      <c r="AC2162" s="13" t="str">
        <f t="shared" ca="1" si="963"/>
        <v>$AB</v>
      </c>
      <c r="AD2162" s="13" t="str" cm="1">
        <f t="array" aca="1" ref="AD2162" ca="1">IFERROR(IF((LEFT(INDIRECT("$F"&amp;$S2162),4))="GOTS",IF($G2162="Organic","GOTS_Organic_raw",(IF($G2162="Responsible","GOTS_Responsible",(IF($G2162="No Attribute (Conventional)","GOTS_conventional",(IF($G2162="Recycled Pre/Post-Consumer","GOTS_pre_post",(IF($G2162="In-Conversion","GOTS_in_conversion",(IF($G2162="Sustainably Sourced","Sustainably_sourced",""))))))))))),IF($G2162="Organic","Organic",(IF($G2162="Responsible","Responsible",(IF($G2162="No Attribute (Conventional)","No_Attribute_Conventional",(IF($G2162="Recycled Pre/Post-Consumer","Recycled_Pre_Post_Consumer",(IF($G2162="In-Conversion","In_Conversion",(IF($G2162="Recycled Pre-Consumer","Recycled_Pre_Consumer",(IF($G2162="Recycled Post-Consumer","Recycled_Post_Consumer",(IF($G2162="Sustainably Sourced","Sustainably_sourced","")))))))))))))))),"")</f>
        <v/>
      </c>
      <c r="AE2162" s="13" t="e" cm="1">
        <f t="array" aca="1" ref="AE2162" ca="1">IF(INDIRECT("$F"&amp;$S2162)="","",IF(LEFT(INDIRECT("$F"&amp;$S2162),3)="GRS","GRS_RCS_RM",IF((LEFT(INDIRECT("$F"&amp;$S2162),3))="RCS","GRS_RCS_RM",IF(INDIRECT("$F"&amp;$S2162)="OCS (No Label)","OCS_Conversion_RM",IF(LEFT(INDIRECT("$F"&amp;$S2162),3)="OCS","OCS_RM",IF(RIGHT(INDIRECT("$F"&amp;$S2162),10)="conversion","GOTS_RM_conversion",IF((LEFT(INDIRECT("$F"&amp;$S2162),4))="GOTS","GOTS_RM","Responsible_RM")))))))</f>
        <v>#REF!</v>
      </c>
      <c r="AF2162" s="13" t="str" cm="1">
        <f t="array" aca="1" ref="AF2162" ca="1">IF($S2162="","",INDIRECT("$Z"&amp;$S2162))</f>
        <v/>
      </c>
      <c r="AG2162" s="155"/>
      <c r="AH2162" s="13" t="str" cm="1">
        <f t="array" aca="1" ref="AH2162" ca="1">IFERROR(INDIRECT("$ag"&amp;S2162),"")</f>
        <v/>
      </c>
      <c r="AI2162" s="13" t="e" cm="1">
        <f t="array" aca="1" ref="AI2162" ca="1">INDIRECT("O"&amp;S2161)</f>
        <v>#REF!</v>
      </c>
      <c r="AJ2162" s="13" t="str">
        <f>IF($I2162="","",INDEX('Raw Material'!$A$1:$J$75,MATCH(I2162,'Raw Material'!$A$1:$A$75,0),(MATCH(G2162,'Raw Material'!$A$1:$J$1,0))))</f>
        <v/>
      </c>
      <c r="AK2162" s="13" t="str">
        <f t="shared" si="959"/>
        <v>YANLIŞRM</v>
      </c>
      <c r="AL2162" s="153" t="str">
        <f t="shared" si="960"/>
        <v/>
      </c>
    </row>
    <row r="2163" spans="1:38" ht="16.5" customHeight="1">
      <c r="A2163" s="162"/>
      <c r="B2163" s="168"/>
      <c r="C2163" s="169"/>
      <c r="D2163" s="156"/>
      <c r="E2163" s="156"/>
      <c r="F2163" s="175"/>
      <c r="G2163" s="181"/>
      <c r="H2163" s="182"/>
      <c r="I2163" s="182"/>
      <c r="J2163" s="182"/>
      <c r="K2163" s="32"/>
      <c r="L2163" s="179"/>
      <c r="M2163" s="179"/>
      <c r="N2163" s="81"/>
      <c r="O2163" s="185"/>
      <c r="P2163" s="103"/>
      <c r="Q2163" s="84" t="str">
        <f t="shared" si="961"/>
        <v/>
      </c>
      <c r="R2163" s="159"/>
      <c r="S2163" s="28" t="str" cm="1">
        <f t="array" aca="1" ref="S2163" ca="1">IF(INDIRECT("A"&amp;114+$U2163)&lt;&gt;"",114+$U2163,"")</f>
        <v/>
      </c>
      <c r="T2163" s="28" t="str">
        <f t="shared" ca="1" si="962"/>
        <v>$B</v>
      </c>
      <c r="U2163" s="29">
        <f t="shared" si="968"/>
        <v>2040</v>
      </c>
      <c r="V2163" s="29">
        <v>170.75000000001299</v>
      </c>
      <c r="W2163" s="29">
        <f t="shared" si="973"/>
        <v>170</v>
      </c>
      <c r="X2163" s="41" t="str" cm="1">
        <f t="array" aca="1" ref="X2163" ca="1">IFERROR(INDEX('PC&amp;PD'!$A$1:$AP$15,ROW('PC&amp;PD'!$A$15),MATCH(INDIRECT(T2163),'PC&amp;PD'!$A$1:$AP$1,0)),"")</f>
        <v/>
      </c>
      <c r="Z2163" s="155"/>
      <c r="AA2163" s="13" t="str">
        <f t="shared" ref="AA2163:AA2226" si="986">IFERROR(IF(G2163="","",IF(G2163="No Attribute (Conventional)","",G2163)),"")</f>
        <v/>
      </c>
      <c r="AB2163" s="155"/>
      <c r="AC2163" s="13" t="str">
        <f t="shared" ca="1" si="963"/>
        <v>$AB</v>
      </c>
      <c r="AD2163" s="13" t="str" cm="1">
        <f t="array" aca="1" ref="AD2163" ca="1">IFERROR(IF((LEFT(INDIRECT("$F"&amp;$S2163),4))="GOTS",IF($G2163="Organic","GOTS_Organic_raw",(IF($G2163="Responsible","GOTS_Responsible",(IF($G2163="No Attribute (Conventional)","GOTS_conventional",(IF($G2163="Recycled Pre/Post-Consumer","GOTS_pre_post",(IF($G2163="In-Conversion","GOTS_in_conversion",(IF($G2163="Sustainably Sourced","Sustainably_sourced",""))))))))))),IF($G2163="Organic","Organic",(IF($G2163="Responsible","Responsible",(IF($G2163="No Attribute (Conventional)","No_Attribute_Conventional",(IF($G2163="Recycled Pre/Post-Consumer","Recycled_Pre_Post_Consumer",(IF($G2163="In-Conversion","In_Conversion",(IF($G2163="Recycled Pre-Consumer","Recycled_Pre_Consumer",(IF($G2163="Recycled Post-Consumer","Recycled_Post_Consumer",(IF($G2163="Sustainably Sourced","Sustainably_sourced","")))))))))))))))),"")</f>
        <v/>
      </c>
      <c r="AE2163" s="13" t="e" cm="1">
        <f t="array" aca="1" ref="AE2163" ca="1">IF(INDIRECT("$F"&amp;$S2163)="","",IF(LEFT(INDIRECT("$F"&amp;$S2163),3)="GRS","GRS_RCS_RM",IF((LEFT(INDIRECT("$F"&amp;$S2163),3))="RCS","GRS_RCS_RM",IF(INDIRECT("$F"&amp;$S2163)="OCS (No Label)","OCS_Conversion_RM",IF(LEFT(INDIRECT("$F"&amp;$S2163),3)="OCS","OCS_RM",IF(RIGHT(INDIRECT("$F"&amp;$S2163),10)="conversion","GOTS_RM_conversion",IF((LEFT(INDIRECT("$F"&amp;$S2163),4))="GOTS","GOTS_RM","Responsible_RM")))))))</f>
        <v>#REF!</v>
      </c>
      <c r="AF2163" s="13" t="str" cm="1">
        <f t="array" aca="1" ref="AF2163" ca="1">IF($S2163="","",INDIRECT("$Z"&amp;$S2163))</f>
        <v/>
      </c>
      <c r="AG2163" s="155"/>
      <c r="AH2163" s="13" t="str" cm="1">
        <f t="array" aca="1" ref="AH2163" ca="1">IFERROR(INDIRECT("$ag"&amp;S2163),"")</f>
        <v/>
      </c>
      <c r="AI2163" s="13" t="e" cm="1">
        <f t="array" aca="1" ref="AI2163" ca="1">INDIRECT("O"&amp;S2162)</f>
        <v>#REF!</v>
      </c>
      <c r="AJ2163" s="13" t="str">
        <f>IF($I2163="","",INDEX('Raw Material'!$A$1:$J$75,MATCH(I2163,'Raw Material'!$A$1:$A$75,0),(MATCH(G2163,'Raw Material'!$A$1:$J$1,0))))</f>
        <v/>
      </c>
      <c r="AK2163" s="13" t="str">
        <f t="shared" ref="AK2163:AK2226" si="987">$U$17&amp;"RM"</f>
        <v>YANLIŞRM</v>
      </c>
      <c r="AL2163" s="153" t="str">
        <f t="shared" ref="AL2163:AL2226" si="988">IF($G2163="Organic","Organic",IF($G2163="No Attribute (Conventional)","No_Attribute_Conventional",IF($G2163="Recycled pre-consumer","Recycled_pre_consumer",IF($G2163="Recycled post-consumer","Recycled_post_consumer",IF($G2163="Responsible","Responsible",IF($G2163="Sustainably sourced","Sustainable_sourced",IF($G2163="ın-conversion","In_conversion","")))))))</f>
        <v/>
      </c>
    </row>
    <row r="2164" spans="1:38" ht="16.5" customHeight="1">
      <c r="A2164" s="162"/>
      <c r="B2164" s="168"/>
      <c r="C2164" s="169"/>
      <c r="D2164" s="156"/>
      <c r="E2164" s="156"/>
      <c r="F2164" s="175"/>
      <c r="G2164" s="181"/>
      <c r="H2164" s="182"/>
      <c r="I2164" s="182"/>
      <c r="J2164" s="182"/>
      <c r="K2164" s="32"/>
      <c r="L2164" s="179"/>
      <c r="M2164" s="179"/>
      <c r="N2164" s="81"/>
      <c r="O2164" s="185"/>
      <c r="P2164" s="103"/>
      <c r="Q2164" s="84" t="str">
        <f t="shared" si="961"/>
        <v/>
      </c>
      <c r="R2164" s="159"/>
      <c r="S2164" s="28" t="str" cm="1">
        <f t="array" aca="1" ref="S2164" ca="1">IF(INDIRECT("A"&amp;114+$U2164)&lt;&gt;"",114+$U2164,"")</f>
        <v/>
      </c>
      <c r="T2164" s="28" t="str">
        <f t="shared" ca="1" si="962"/>
        <v>$B</v>
      </c>
      <c r="U2164" s="29">
        <f t="shared" si="968"/>
        <v>2040</v>
      </c>
      <c r="V2164" s="29">
        <v>170.83333333334701</v>
      </c>
      <c r="W2164" s="29">
        <f t="shared" si="973"/>
        <v>170</v>
      </c>
      <c r="X2164" s="41" t="str" cm="1">
        <f t="array" aca="1" ref="X2164" ca="1">IFERROR(INDEX('PC&amp;PD'!$A$1:$AP$15,ROW('PC&amp;PD'!$A$15),MATCH(INDIRECT(T2164),'PC&amp;PD'!$A$1:$AP$1,0)),"")</f>
        <v/>
      </c>
      <c r="Z2164" s="155"/>
      <c r="AA2164" s="13" t="str">
        <f t="shared" si="986"/>
        <v/>
      </c>
      <c r="AB2164" s="155"/>
      <c r="AC2164" s="13" t="str">
        <f t="shared" ca="1" si="963"/>
        <v>$AB</v>
      </c>
      <c r="AD2164" s="13" t="str" cm="1">
        <f t="array" aca="1" ref="AD2164" ca="1">IFERROR(IF((LEFT(INDIRECT("$F"&amp;$S2164),4))="GOTS",IF($G2164="Organic","GOTS_Organic_raw",(IF($G2164="Responsible","GOTS_Responsible",(IF($G2164="No Attribute (Conventional)","GOTS_conventional",(IF($G2164="Recycled Pre/Post-Consumer","GOTS_pre_post",(IF($G2164="In-Conversion","GOTS_in_conversion",(IF($G2164="Sustainably Sourced","Sustainably_sourced",""))))))))))),IF($G2164="Organic","Organic",(IF($G2164="Responsible","Responsible",(IF($G2164="No Attribute (Conventional)","No_Attribute_Conventional",(IF($G2164="Recycled Pre/Post-Consumer","Recycled_Pre_Post_Consumer",(IF($G2164="In-Conversion","In_Conversion",(IF($G2164="Recycled Pre-Consumer","Recycled_Pre_Consumer",(IF($G2164="Recycled Post-Consumer","Recycled_Post_Consumer",(IF($G2164="Sustainably Sourced","Sustainably_sourced","")))))))))))))))),"")</f>
        <v/>
      </c>
      <c r="AE2164" s="13" t="e" cm="1">
        <f t="array" aca="1" ref="AE2164" ca="1">IF(INDIRECT("$F"&amp;$S2164)="","",IF(LEFT(INDIRECT("$F"&amp;$S2164),3)="GRS","GRS_RCS_RM",IF((LEFT(INDIRECT("$F"&amp;$S2164),3))="RCS","GRS_RCS_RM",IF(INDIRECT("$F"&amp;$S2164)="OCS (No Label)","OCS_Conversion_RM",IF(LEFT(INDIRECT("$F"&amp;$S2164),3)="OCS","OCS_RM",IF(RIGHT(INDIRECT("$F"&amp;$S2164),10)="conversion","GOTS_RM_conversion",IF((LEFT(INDIRECT("$F"&amp;$S2164),4))="GOTS","GOTS_RM","Responsible_RM")))))))</f>
        <v>#REF!</v>
      </c>
      <c r="AF2164" s="13" t="str" cm="1">
        <f t="array" aca="1" ref="AF2164" ca="1">IF($S2164="","",INDIRECT("$Z"&amp;$S2164))</f>
        <v/>
      </c>
      <c r="AG2164" s="155"/>
      <c r="AH2164" s="13" t="str" cm="1">
        <f t="array" aca="1" ref="AH2164" ca="1">IFERROR(INDIRECT("$ag"&amp;S2164),"")</f>
        <v/>
      </c>
      <c r="AI2164" s="13" t="e" cm="1">
        <f t="array" aca="1" ref="AI2164" ca="1">INDIRECT("O"&amp;S2163)</f>
        <v>#REF!</v>
      </c>
      <c r="AJ2164" s="13" t="str">
        <f>IF($I2164="","",INDEX('Raw Material'!$A$1:$J$75,MATCH(I2164,'Raw Material'!$A$1:$A$75,0),(MATCH(G2164,'Raw Material'!$A$1:$J$1,0))))</f>
        <v/>
      </c>
      <c r="AK2164" s="13" t="str">
        <f t="shared" si="987"/>
        <v>YANLIŞRM</v>
      </c>
      <c r="AL2164" s="153" t="str">
        <f t="shared" si="988"/>
        <v/>
      </c>
    </row>
    <row r="2165" spans="1:38" ht="16.5" customHeight="1" thickBot="1">
      <c r="A2165" s="163"/>
      <c r="B2165" s="170"/>
      <c r="C2165" s="171"/>
      <c r="D2165" s="156"/>
      <c r="E2165" s="156"/>
      <c r="F2165" s="176"/>
      <c r="G2165" s="157"/>
      <c r="H2165" s="158"/>
      <c r="I2165" s="158"/>
      <c r="J2165" s="158"/>
      <c r="K2165" s="33"/>
      <c r="L2165" s="180"/>
      <c r="M2165" s="180"/>
      <c r="N2165" s="82"/>
      <c r="O2165" s="186"/>
      <c r="P2165" s="103"/>
      <c r="Q2165" s="84" t="str">
        <f t="shared" ref="Q2165:Q2228" si="989">IF(OR($G2165="",$I2165="",$K2165="",$AJ2165="–"),"",CONCATENATE($K2165," ",$AA2165," ",$I2165," (",$AJ2165,") + "))</f>
        <v/>
      </c>
      <c r="R2165" s="159"/>
      <c r="S2165" s="28" t="str" cm="1">
        <f t="array" aca="1" ref="S2165" ca="1">IF(INDIRECT("A"&amp;114+$U2165)&lt;&gt;"",114+$U2165,"")</f>
        <v/>
      </c>
      <c r="T2165" s="28" t="str">
        <f t="shared" ref="T2165:T2228" ca="1" si="990">"$B"&amp;S2165</f>
        <v>$B</v>
      </c>
      <c r="U2165" s="29">
        <f t="shared" si="968"/>
        <v>2040</v>
      </c>
      <c r="V2165" s="29">
        <v>170.91666666667999</v>
      </c>
      <c r="W2165" s="29">
        <f t="shared" si="973"/>
        <v>170</v>
      </c>
      <c r="X2165" s="41" t="str" cm="1">
        <f t="array" aca="1" ref="X2165" ca="1">IFERROR(INDEX('PC&amp;PD'!$A$1:$AP$15,ROW('PC&amp;PD'!$A$15),MATCH(INDIRECT(T2165),'PC&amp;PD'!$A$1:$AP$1,0)),"")</f>
        <v/>
      </c>
      <c r="Z2165" s="155"/>
      <c r="AA2165" s="13" t="str">
        <f t="shared" si="986"/>
        <v/>
      </c>
      <c r="AB2165" s="155"/>
      <c r="AC2165" s="13" t="str">
        <f t="shared" ref="AC2165:AC2228" ca="1" si="991">"$AB"&amp;S2165</f>
        <v>$AB</v>
      </c>
      <c r="AD2165" s="13" t="str" cm="1">
        <f t="array" aca="1" ref="AD2165" ca="1">IFERROR(IF((LEFT(INDIRECT("$F"&amp;$S2165),4))="GOTS",IF($G2165="Organic","GOTS_Organic_raw",(IF($G2165="Responsible","GOTS_Responsible",(IF($G2165="No Attribute (Conventional)","GOTS_conventional",(IF($G2165="Recycled Pre/Post-Consumer","GOTS_pre_post",(IF($G2165="In-Conversion","GOTS_in_conversion",(IF($G2165="Sustainably Sourced","Sustainably_sourced",""))))))))))),IF($G2165="Organic","Organic",(IF($G2165="Responsible","Responsible",(IF($G2165="No Attribute (Conventional)","No_Attribute_Conventional",(IF($G2165="Recycled Pre/Post-Consumer","Recycled_Pre_Post_Consumer",(IF($G2165="In-Conversion","In_Conversion",(IF($G2165="Recycled Pre-Consumer","Recycled_Pre_Consumer",(IF($G2165="Recycled Post-Consumer","Recycled_Post_Consumer",(IF($G2165="Sustainably Sourced","Sustainably_sourced","")))))))))))))))),"")</f>
        <v/>
      </c>
      <c r="AE2165" s="13" t="e" cm="1">
        <f t="array" aca="1" ref="AE2165" ca="1">IF(INDIRECT("$F"&amp;$S2165)="","",IF(LEFT(INDIRECT("$F"&amp;$S2165),3)="GRS","GRS_RCS_RM",IF((LEFT(INDIRECT("$F"&amp;$S2165),3))="RCS","GRS_RCS_RM",IF(INDIRECT("$F"&amp;$S2165)="OCS (No Label)","OCS_Conversion_RM",IF(LEFT(INDIRECT("$F"&amp;$S2165),3)="OCS","OCS_RM",IF(RIGHT(INDIRECT("$F"&amp;$S2165),10)="conversion","GOTS_RM_conversion",IF((LEFT(INDIRECT("$F"&amp;$S2165),4))="GOTS","GOTS_RM","Responsible_RM")))))))</f>
        <v>#REF!</v>
      </c>
      <c r="AF2165" s="13" t="str" cm="1">
        <f t="array" aca="1" ref="AF2165" ca="1">IF($S2165="","",INDIRECT("$Z"&amp;$S2165))</f>
        <v/>
      </c>
      <c r="AG2165" s="155"/>
      <c r="AH2165" s="13" t="str" cm="1">
        <f t="array" aca="1" ref="AH2165" ca="1">IFERROR(INDIRECT("$ag"&amp;S2165),"")</f>
        <v/>
      </c>
      <c r="AI2165" s="13" t="e" cm="1">
        <f t="array" aca="1" ref="AI2165" ca="1">INDIRECT("O"&amp;S2164)</f>
        <v>#REF!</v>
      </c>
      <c r="AJ2165" s="13" t="str">
        <f>IF($I2165="","",INDEX('Raw Material'!$A$1:$J$75,MATCH(I2165,'Raw Material'!$A$1:$A$75,0),(MATCH(G2165,'Raw Material'!$A$1:$J$1,0))))</f>
        <v/>
      </c>
      <c r="AK2165" s="13" t="str">
        <f t="shared" si="987"/>
        <v>YANLIŞRM</v>
      </c>
      <c r="AL2165" s="153" t="str">
        <f t="shared" si="988"/>
        <v/>
      </c>
    </row>
    <row r="2166" spans="1:38" ht="16.5" customHeight="1">
      <c r="A2166" s="160" t="str">
        <f>IF(B2166="","",COUNTA($B$114:$B2166))</f>
        <v/>
      </c>
      <c r="B2166" s="164"/>
      <c r="C2166" s="165"/>
      <c r="D2166" s="183"/>
      <c r="E2166" s="183"/>
      <c r="F2166" s="172"/>
      <c r="G2166" s="212"/>
      <c r="H2166" s="206"/>
      <c r="I2166" s="206"/>
      <c r="J2166" s="206"/>
      <c r="K2166" s="31"/>
      <c r="L2166" s="177" t="str">
        <f t="shared" ref="L2166" si="992">IF(R2166="","",LEFT(R2166,LEN(R2166)-2))</f>
        <v/>
      </c>
      <c r="M2166" s="177"/>
      <c r="N2166" s="80"/>
      <c r="O2166" s="184"/>
      <c r="P2166" s="103"/>
      <c r="Q2166" s="84" t="str">
        <f t="shared" si="989"/>
        <v/>
      </c>
      <c r="R2166" s="159" t="str">
        <f t="shared" ref="R2166" si="993">CONCATENATE($Q2166,Q2167,Q2168,Q2169,Q2170,Q2171,$Q2172,$Q2173,$Q2174,$Q2175,Q2176,Q2177)</f>
        <v/>
      </c>
      <c r="S2166" s="28" t="str" cm="1">
        <f t="array" aca="1" ref="S2166" ca="1">IF(INDIRECT("A"&amp;114+$U2166)&lt;&gt;"",114+$U2166,"")</f>
        <v/>
      </c>
      <c r="T2166" s="28" t="str">
        <f t="shared" ca="1" si="990"/>
        <v>$B</v>
      </c>
      <c r="U2166" s="29">
        <f t="shared" si="968"/>
        <v>2052</v>
      </c>
      <c r="V2166" s="29">
        <v>171.00000000001299</v>
      </c>
      <c r="W2166" s="29">
        <f t="shared" si="973"/>
        <v>171</v>
      </c>
      <c r="X2166" s="41" t="str" cm="1">
        <f t="array" aca="1" ref="X2166" ca="1">IFERROR(INDEX('PC&amp;PD'!$A$1:$AP$15,ROW('PC&amp;PD'!$A$15),MATCH(INDIRECT(T2166),'PC&amp;PD'!$A$1:$AP$1,0)),"")</f>
        <v/>
      </c>
      <c r="Z2166" s="155" t="str">
        <f t="shared" ref="Z2166" si="994">IFERROR(IF($F2166="OCS 100","OCS (OCS 100)",IF($F2166="OCS Blended","OCS (OCS Blended)",IF($F2166="OCS (No Label)","OCS (No Label)",IF($F2166="RCS 100","RCS (RCS 100)",IF($F2166="RCS Blended","RCS (RCS Blended)",IF($F2166="GRS","GRS (GRS)",IF($F2166="GRS (No Label)", "GRS (No Label)",IF($F2166="RDS","RDS (RDS)",IF($F2166="RWS","RWS (RWS)",IF($F2166="RAS","RAS (RAS)",IF($F2166="RMS","RMS (RMS)",IF($F2166="GOTS Organic","GOTS (Organic)",IF($F2166="GOTS Made with organic","GOTS (Made with Organic)",IF($F2166="GOTS Organic - in conversion","GOTS (Organic - In Conversion)",IF($F2166="GOTS Made with organic - in conversion","GOTS (Made with Organic - In Conversion)",""))))))))))))))),"")</f>
        <v/>
      </c>
      <c r="AA2166" s="13" t="str">
        <f t="shared" si="986"/>
        <v/>
      </c>
      <c r="AB2166" s="155" t="str">
        <f t="shared" ref="AB2166" si="995">IFERROR(IF($F2166="OCS 100", "OCS_100",IF($F2166="OCS Blended", "OCS_Blended",IF($F2166="OCS (No Label)", "OCS_No_Label",IF($F2166="RCS 100", "RCS_100",IF($F2166="RCS Blended","RCS_Blended",IF($F2166="GRS","GRS",IF($F2166="GRS (No Label)", "GRS_No_Label",IF($F2166="RDS","RDS",IF($F2166="RWS","RWS",IF($F2166="RMS","RMS",IF($F2166="GOTS Organic","GOTS_Organic",IF($F2166="GOTS Made with organic","GOTS_Made_with_organic",IF($F2166="GOTS Organic - in conversion","GOTS_Organic_in_Conversion",IF($F2166="GOTS Made with organic - in conversion","GOTS_Made_with_Organic_in_Conversion",IF($F2166="RAS","RAS",""))))))))))))))),"")</f>
        <v/>
      </c>
      <c r="AC2166" s="13" t="str">
        <f t="shared" ca="1" si="991"/>
        <v>$AB</v>
      </c>
      <c r="AD2166" s="13" t="str" cm="1">
        <f t="array" aca="1" ref="AD2166" ca="1">IFERROR(IF((LEFT(INDIRECT("$F"&amp;$S2166),4))="GOTS",IF($G2166="Organic","GOTS_Organic_raw",(IF($G2166="Responsible","GOTS_Responsible",(IF($G2166="No Attribute (Conventional)","GOTS_conventional",(IF($G2166="Recycled Pre/Post-Consumer","GOTS_pre_post",(IF($G2166="In-Conversion","GOTS_in_conversion",(IF($G2166="Sustainably Sourced","Sustainably_sourced",""))))))))))),IF($G2166="Organic","Organic",(IF($G2166="Responsible","Responsible",(IF($G2166="No Attribute (Conventional)","No_Attribute_Conventional",(IF($G2166="Recycled Pre/Post-Consumer","Recycled_Pre_Post_Consumer",(IF($G2166="In-Conversion","In_Conversion",(IF($G2166="Recycled Pre-Consumer","Recycled_Pre_Consumer",(IF($G2166="Recycled Post-Consumer","Recycled_Post_Consumer",(IF($G2166="Sustainably Sourced","Sustainably_sourced","")))))))))))))))),"")</f>
        <v/>
      </c>
      <c r="AE2166" s="13" t="e" cm="1">
        <f t="array" aca="1" ref="AE2166" ca="1">IF(INDIRECT("$F"&amp;$S2166)="","",IF(LEFT(INDIRECT("$F"&amp;$S2166),3)="GRS","GRS_RCS_RM",IF((LEFT(INDIRECT("$F"&amp;$S2166),3))="RCS","GRS_RCS_RM",IF(INDIRECT("$F"&amp;$S2166)="OCS (No Label)","OCS_Conversion_RM",IF(LEFT(INDIRECT("$F"&amp;$S2166),3)="OCS","OCS_RM",IF(RIGHT(INDIRECT("$F"&amp;$S2166),10)="conversion","GOTS_RM_conversion",IF((LEFT(INDIRECT("$F"&amp;$S2166),4))="GOTS","GOTS_RM","Responsible_RM")))))))</f>
        <v>#REF!</v>
      </c>
      <c r="AF2166" s="13" t="str" cm="1">
        <f t="array" aca="1" ref="AF2166" ca="1">IF($S2166="","",INDIRECT("$Z"&amp;$S2166))</f>
        <v/>
      </c>
      <c r="AG2166" s="155" t="str">
        <f t="shared" ref="AG2166:AG2226" si="996">IF(AND(Y2166="",Y2167="",Y2168="",Y2169="",Y2170="",Y2171="",Y2172="",Y2173="",Y2174="",Y2175="",Y2176="",Y2177=""),"",CONCATENATE(Y2166&amp;", "&amp;Y2167&amp;", "&amp;Y2168&amp;", "&amp;Y2169&amp;", "&amp;Y2170&amp;", "&amp;Y2171&amp;", "&amp;Y2172&amp;", "&amp;Y2173&amp;", "&amp;Y2174&amp;", "&amp;Y2175&amp;", "&amp;Y2176&amp;", "&amp;Y2177))</f>
        <v/>
      </c>
      <c r="AH2166" s="13" t="str" cm="1">
        <f t="array" aca="1" ref="AH2166" ca="1">IFERROR(INDIRECT("$ag"&amp;S2166),"")</f>
        <v/>
      </c>
      <c r="AI2166" s="13" t="e" cm="1">
        <f t="array" aca="1" ref="AI2166" ca="1">INDIRECT("O"&amp;S2165)</f>
        <v>#REF!</v>
      </c>
      <c r="AJ2166" s="13" t="str">
        <f>IF($I2166="","",INDEX('Raw Material'!$A$1:$J$75,MATCH(I2166,'Raw Material'!$A$1:$A$75,0),(MATCH(G2166,'Raw Material'!$A$1:$J$1,0))))</f>
        <v/>
      </c>
      <c r="AK2166" s="13" t="str">
        <f t="shared" si="987"/>
        <v>YANLIŞRM</v>
      </c>
      <c r="AL2166" s="153" t="str">
        <f t="shared" si="988"/>
        <v/>
      </c>
    </row>
    <row r="2167" spans="1:38" ht="16.5" customHeight="1">
      <c r="A2167" s="161"/>
      <c r="B2167" s="166"/>
      <c r="C2167" s="167"/>
      <c r="D2167" s="156"/>
      <c r="E2167" s="156"/>
      <c r="F2167" s="173"/>
      <c r="G2167" s="181"/>
      <c r="H2167" s="182"/>
      <c r="I2167" s="182"/>
      <c r="J2167" s="182"/>
      <c r="K2167" s="32"/>
      <c r="L2167" s="178"/>
      <c r="M2167" s="178"/>
      <c r="N2167" s="81"/>
      <c r="O2167" s="185"/>
      <c r="P2167" s="103"/>
      <c r="Q2167" s="84" t="str">
        <f t="shared" si="989"/>
        <v/>
      </c>
      <c r="R2167" s="159"/>
      <c r="S2167" s="28" t="str" cm="1">
        <f t="array" aca="1" ref="S2167" ca="1">IF(INDIRECT("A"&amp;114+$U2167)&lt;&gt;"",114+$U2167,"")</f>
        <v/>
      </c>
      <c r="T2167" s="28" t="str">
        <f t="shared" ca="1" si="990"/>
        <v>$B</v>
      </c>
      <c r="U2167" s="29">
        <f t="shared" si="968"/>
        <v>2052</v>
      </c>
      <c r="V2167" s="29">
        <v>171.08333333334701</v>
      </c>
      <c r="W2167" s="29">
        <f t="shared" si="973"/>
        <v>171</v>
      </c>
      <c r="X2167" s="41" t="str" cm="1">
        <f t="array" aca="1" ref="X2167" ca="1">IFERROR(INDEX('PC&amp;PD'!$A$1:$AP$15,ROW('PC&amp;PD'!$A$15),MATCH(INDIRECT(T2167),'PC&amp;PD'!$A$1:$AP$1,0)),"")</f>
        <v/>
      </c>
      <c r="Z2167" s="155"/>
      <c r="AA2167" s="13" t="str">
        <f t="shared" si="986"/>
        <v/>
      </c>
      <c r="AB2167" s="155"/>
      <c r="AC2167" s="13" t="str">
        <f t="shared" ca="1" si="991"/>
        <v>$AB</v>
      </c>
      <c r="AD2167" s="13" t="str" cm="1">
        <f t="array" aca="1" ref="AD2167" ca="1">IFERROR(IF((LEFT(INDIRECT("$F"&amp;$S2167),4))="GOTS",IF($G2167="Organic","GOTS_Organic_raw",(IF($G2167="Responsible","GOTS_Responsible",(IF($G2167="No Attribute (Conventional)","GOTS_conventional",(IF($G2167="Recycled Pre/Post-Consumer","GOTS_pre_post",(IF($G2167="In-Conversion","GOTS_in_conversion",(IF($G2167="Sustainably Sourced","Sustainably_sourced",""))))))))))),IF($G2167="Organic","Organic",(IF($G2167="Responsible","Responsible",(IF($G2167="No Attribute (Conventional)","No_Attribute_Conventional",(IF($G2167="Recycled Pre/Post-Consumer","Recycled_Pre_Post_Consumer",(IF($G2167="In-Conversion","In_Conversion",(IF($G2167="Recycled Pre-Consumer","Recycled_Pre_Consumer",(IF($G2167="Recycled Post-Consumer","Recycled_Post_Consumer",(IF($G2167="Sustainably Sourced","Sustainably_sourced","")))))))))))))))),"")</f>
        <v/>
      </c>
      <c r="AE2167" s="13" t="e" cm="1">
        <f t="array" aca="1" ref="AE2167" ca="1">IF(INDIRECT("$F"&amp;$S2167)="","",IF(LEFT(INDIRECT("$F"&amp;$S2167),3)="GRS","GRS_RCS_RM",IF((LEFT(INDIRECT("$F"&amp;$S2167),3))="RCS","GRS_RCS_RM",IF(INDIRECT("$F"&amp;$S2167)="OCS (No Label)","OCS_Conversion_RM",IF(LEFT(INDIRECT("$F"&amp;$S2167),3)="OCS","OCS_RM",IF(RIGHT(INDIRECT("$F"&amp;$S2167),10)="conversion","GOTS_RM_conversion",IF((LEFT(INDIRECT("$F"&amp;$S2167),4))="GOTS","GOTS_RM","Responsible_RM")))))))</f>
        <v>#REF!</v>
      </c>
      <c r="AF2167" s="13" t="str" cm="1">
        <f t="array" aca="1" ref="AF2167" ca="1">IF($S2167="","",INDIRECT("$Z"&amp;$S2167))</f>
        <v/>
      </c>
      <c r="AG2167" s="155"/>
      <c r="AH2167" s="13" t="str" cm="1">
        <f t="array" aca="1" ref="AH2167" ca="1">IFERROR(INDIRECT("$ag"&amp;S2167),"")</f>
        <v/>
      </c>
      <c r="AI2167" s="13" t="e" cm="1">
        <f t="array" aca="1" ref="AI2167" ca="1">INDIRECT("O"&amp;S2166)</f>
        <v>#REF!</v>
      </c>
      <c r="AJ2167" s="13" t="str">
        <f>IF($I2167="","",INDEX('Raw Material'!$A$1:$J$75,MATCH(I2167,'Raw Material'!$A$1:$A$75,0),(MATCH(G2167,'Raw Material'!$A$1:$J$1,0))))</f>
        <v/>
      </c>
      <c r="AK2167" s="13" t="str">
        <f t="shared" si="987"/>
        <v>YANLIŞRM</v>
      </c>
      <c r="AL2167" s="153" t="str">
        <f t="shared" si="988"/>
        <v/>
      </c>
    </row>
    <row r="2168" spans="1:38" ht="16.5" customHeight="1">
      <c r="A2168" s="161"/>
      <c r="B2168" s="166"/>
      <c r="C2168" s="167"/>
      <c r="D2168" s="156"/>
      <c r="E2168" s="156"/>
      <c r="F2168" s="173"/>
      <c r="G2168" s="181"/>
      <c r="H2168" s="182"/>
      <c r="I2168" s="182"/>
      <c r="J2168" s="182"/>
      <c r="K2168" s="32"/>
      <c r="L2168" s="178"/>
      <c r="M2168" s="178"/>
      <c r="N2168" s="81"/>
      <c r="O2168" s="185"/>
      <c r="P2168" s="103"/>
      <c r="Q2168" s="84" t="str">
        <f t="shared" si="989"/>
        <v/>
      </c>
      <c r="R2168" s="159"/>
      <c r="S2168" s="28" t="str" cm="1">
        <f t="array" aca="1" ref="S2168" ca="1">IF(INDIRECT("A"&amp;114+$U2168)&lt;&gt;"",114+$U2168,"")</f>
        <v/>
      </c>
      <c r="T2168" s="28" t="str">
        <f t="shared" ca="1" si="990"/>
        <v>$B</v>
      </c>
      <c r="U2168" s="29">
        <f t="shared" si="968"/>
        <v>2052</v>
      </c>
      <c r="V2168" s="29">
        <v>171.16666666667999</v>
      </c>
      <c r="W2168" s="29">
        <f t="shared" si="973"/>
        <v>171</v>
      </c>
      <c r="X2168" s="41" t="str" cm="1">
        <f t="array" aca="1" ref="X2168" ca="1">IFERROR(INDEX('PC&amp;PD'!$A$1:$AP$15,ROW('PC&amp;PD'!$A$15),MATCH(INDIRECT(T2168),'PC&amp;PD'!$A$1:$AP$1,0)),"")</f>
        <v/>
      </c>
      <c r="Z2168" s="155"/>
      <c r="AA2168" s="13" t="str">
        <f t="shared" si="986"/>
        <v/>
      </c>
      <c r="AB2168" s="155"/>
      <c r="AC2168" s="13" t="str">
        <f t="shared" ca="1" si="991"/>
        <v>$AB</v>
      </c>
      <c r="AD2168" s="13" t="str" cm="1">
        <f t="array" aca="1" ref="AD2168" ca="1">IFERROR(IF((LEFT(INDIRECT("$F"&amp;$S2168),4))="GOTS",IF($G2168="Organic","GOTS_Organic_raw",(IF($G2168="Responsible","GOTS_Responsible",(IF($G2168="No Attribute (Conventional)","GOTS_conventional",(IF($G2168="Recycled Pre/Post-Consumer","GOTS_pre_post",(IF($G2168="In-Conversion","GOTS_in_conversion",(IF($G2168="Sustainably Sourced","Sustainably_sourced",""))))))))))),IF($G2168="Organic","Organic",(IF($G2168="Responsible","Responsible",(IF($G2168="No Attribute (Conventional)","No_Attribute_Conventional",(IF($G2168="Recycled Pre/Post-Consumer","Recycled_Pre_Post_Consumer",(IF($G2168="In-Conversion","In_Conversion",(IF($G2168="Recycled Pre-Consumer","Recycled_Pre_Consumer",(IF($G2168="Recycled Post-Consumer","Recycled_Post_Consumer",(IF($G2168="Sustainably Sourced","Sustainably_sourced","")))))))))))))))),"")</f>
        <v/>
      </c>
      <c r="AE2168" s="13" t="e" cm="1">
        <f t="array" aca="1" ref="AE2168" ca="1">IF(INDIRECT("$F"&amp;$S2168)="","",IF(LEFT(INDIRECT("$F"&amp;$S2168),3)="GRS","GRS_RCS_RM",IF((LEFT(INDIRECT("$F"&amp;$S2168),3))="RCS","GRS_RCS_RM",IF(INDIRECT("$F"&amp;$S2168)="OCS (No Label)","OCS_Conversion_RM",IF(LEFT(INDIRECT("$F"&amp;$S2168),3)="OCS","OCS_RM",IF(RIGHT(INDIRECT("$F"&amp;$S2168),10)="conversion","GOTS_RM_conversion",IF((LEFT(INDIRECT("$F"&amp;$S2168),4))="GOTS","GOTS_RM","Responsible_RM")))))))</f>
        <v>#REF!</v>
      </c>
      <c r="AF2168" s="13" t="str" cm="1">
        <f t="array" aca="1" ref="AF2168" ca="1">IF($S2168="","",INDIRECT("$Z"&amp;$S2168))</f>
        <v/>
      </c>
      <c r="AG2168" s="155"/>
      <c r="AH2168" s="13" t="str" cm="1">
        <f t="array" aca="1" ref="AH2168" ca="1">IFERROR(INDIRECT("$ag"&amp;S2168),"")</f>
        <v/>
      </c>
      <c r="AI2168" s="13" t="e" cm="1">
        <f t="array" aca="1" ref="AI2168" ca="1">INDIRECT("O"&amp;S2167)</f>
        <v>#REF!</v>
      </c>
      <c r="AJ2168" s="13" t="str">
        <f>IF($I2168="","",INDEX('Raw Material'!$A$1:$J$75,MATCH(I2168,'Raw Material'!$A$1:$A$75,0),(MATCH(G2168,'Raw Material'!$A$1:$J$1,0))))</f>
        <v/>
      </c>
      <c r="AK2168" s="13" t="str">
        <f t="shared" si="987"/>
        <v>YANLIŞRM</v>
      </c>
      <c r="AL2168" s="153" t="str">
        <f t="shared" si="988"/>
        <v/>
      </c>
    </row>
    <row r="2169" spans="1:38" ht="16.5" customHeight="1">
      <c r="A2169" s="161"/>
      <c r="B2169" s="166"/>
      <c r="C2169" s="167"/>
      <c r="D2169" s="156"/>
      <c r="E2169" s="156"/>
      <c r="F2169" s="174"/>
      <c r="G2169" s="181"/>
      <c r="H2169" s="182"/>
      <c r="I2169" s="182"/>
      <c r="J2169" s="182"/>
      <c r="K2169" s="32"/>
      <c r="L2169" s="178"/>
      <c r="M2169" s="178"/>
      <c r="N2169" s="81"/>
      <c r="O2169" s="185"/>
      <c r="P2169" s="103"/>
      <c r="Q2169" s="84" t="str">
        <f t="shared" si="989"/>
        <v/>
      </c>
      <c r="R2169" s="159"/>
      <c r="S2169" s="28" t="str" cm="1">
        <f t="array" aca="1" ref="S2169" ca="1">IF(INDIRECT("A"&amp;114+$U2169)&lt;&gt;"",114+$U2169,"")</f>
        <v/>
      </c>
      <c r="T2169" s="28" t="str">
        <f t="shared" ca="1" si="990"/>
        <v>$B</v>
      </c>
      <c r="U2169" s="29">
        <f t="shared" si="968"/>
        <v>2052</v>
      </c>
      <c r="V2169" s="29">
        <v>171.25000000001299</v>
      </c>
      <c r="W2169" s="29">
        <f t="shared" si="973"/>
        <v>171</v>
      </c>
      <c r="X2169" s="41" t="str" cm="1">
        <f t="array" aca="1" ref="X2169" ca="1">IFERROR(INDEX('PC&amp;PD'!$A$1:$AP$15,ROW('PC&amp;PD'!$A$15),MATCH(INDIRECT(T2169),'PC&amp;PD'!$A$1:$AP$1,0)),"")</f>
        <v/>
      </c>
      <c r="Z2169" s="155"/>
      <c r="AA2169" s="13" t="str">
        <f t="shared" si="986"/>
        <v/>
      </c>
      <c r="AB2169" s="155"/>
      <c r="AC2169" s="13" t="str">
        <f t="shared" ca="1" si="991"/>
        <v>$AB</v>
      </c>
      <c r="AD2169" s="13" t="str" cm="1">
        <f t="array" aca="1" ref="AD2169" ca="1">IFERROR(IF((LEFT(INDIRECT("$F"&amp;$S2169),4))="GOTS",IF($G2169="Organic","GOTS_Organic_raw",(IF($G2169="Responsible","GOTS_Responsible",(IF($G2169="No Attribute (Conventional)","GOTS_conventional",(IF($G2169="Recycled Pre/Post-Consumer","GOTS_pre_post",(IF($G2169="In-Conversion","GOTS_in_conversion",(IF($G2169="Sustainably Sourced","Sustainably_sourced",""))))))))))),IF($G2169="Organic","Organic",(IF($G2169="Responsible","Responsible",(IF($G2169="No Attribute (Conventional)","No_Attribute_Conventional",(IF($G2169="Recycled Pre/Post-Consumer","Recycled_Pre_Post_Consumer",(IF($G2169="In-Conversion","In_Conversion",(IF($G2169="Recycled Pre-Consumer","Recycled_Pre_Consumer",(IF($G2169="Recycled Post-Consumer","Recycled_Post_Consumer",(IF($G2169="Sustainably Sourced","Sustainably_sourced","")))))))))))))))),"")</f>
        <v/>
      </c>
      <c r="AE2169" s="13" t="e" cm="1">
        <f t="array" aca="1" ref="AE2169" ca="1">IF(INDIRECT("$F"&amp;$S2169)="","",IF(LEFT(INDIRECT("$F"&amp;$S2169),3)="GRS","GRS_RCS_RM",IF((LEFT(INDIRECT("$F"&amp;$S2169),3))="RCS","GRS_RCS_RM",IF(INDIRECT("$F"&amp;$S2169)="OCS (No Label)","OCS_Conversion_RM",IF(LEFT(INDIRECT("$F"&amp;$S2169),3)="OCS","OCS_RM",IF(RIGHT(INDIRECT("$F"&amp;$S2169),10)="conversion","GOTS_RM_conversion",IF((LEFT(INDIRECT("$F"&amp;$S2169),4))="GOTS","GOTS_RM","Responsible_RM")))))))</f>
        <v>#REF!</v>
      </c>
      <c r="AF2169" s="13" t="str" cm="1">
        <f t="array" aca="1" ref="AF2169" ca="1">IF($S2169="","",INDIRECT("$Z"&amp;$S2169))</f>
        <v/>
      </c>
      <c r="AG2169" s="155"/>
      <c r="AH2169" s="13" t="str" cm="1">
        <f t="array" aca="1" ref="AH2169" ca="1">IFERROR(INDIRECT("$ag"&amp;S2169),"")</f>
        <v/>
      </c>
      <c r="AI2169" s="13" t="e" cm="1">
        <f t="array" aca="1" ref="AI2169" ca="1">INDIRECT("O"&amp;S2168)</f>
        <v>#REF!</v>
      </c>
      <c r="AJ2169" s="13" t="str">
        <f>IF($I2169="","",INDEX('Raw Material'!$A$1:$J$75,MATCH(I2169,'Raw Material'!$A$1:$A$75,0),(MATCH(G2169,'Raw Material'!$A$1:$J$1,0))))</f>
        <v/>
      </c>
      <c r="AK2169" s="13" t="str">
        <f t="shared" si="987"/>
        <v>YANLIŞRM</v>
      </c>
      <c r="AL2169" s="153" t="str">
        <f t="shared" si="988"/>
        <v/>
      </c>
    </row>
    <row r="2170" spans="1:38" ht="16.5" customHeight="1">
      <c r="A2170" s="161"/>
      <c r="B2170" s="166"/>
      <c r="C2170" s="167"/>
      <c r="D2170" s="156"/>
      <c r="E2170" s="156"/>
      <c r="F2170" s="174"/>
      <c r="G2170" s="181"/>
      <c r="H2170" s="182"/>
      <c r="I2170" s="182"/>
      <c r="J2170" s="182"/>
      <c r="K2170" s="32"/>
      <c r="L2170" s="178"/>
      <c r="M2170" s="178"/>
      <c r="N2170" s="81"/>
      <c r="O2170" s="185"/>
      <c r="P2170" s="103"/>
      <c r="Q2170" s="84" t="str">
        <f t="shared" si="989"/>
        <v/>
      </c>
      <c r="R2170" s="159"/>
      <c r="S2170" s="28" t="str" cm="1">
        <f t="array" aca="1" ref="S2170" ca="1">IF(INDIRECT("A"&amp;114+$U2170)&lt;&gt;"",114+$U2170,"")</f>
        <v/>
      </c>
      <c r="T2170" s="28" t="str">
        <f t="shared" ca="1" si="990"/>
        <v>$B</v>
      </c>
      <c r="U2170" s="29">
        <f t="shared" si="968"/>
        <v>2052</v>
      </c>
      <c r="V2170" s="29">
        <v>171.33333333334701</v>
      </c>
      <c r="W2170" s="29">
        <f t="shared" si="973"/>
        <v>171</v>
      </c>
      <c r="X2170" s="41" t="str" cm="1">
        <f t="array" aca="1" ref="X2170" ca="1">IFERROR(INDEX('PC&amp;PD'!$A$1:$AP$15,ROW('PC&amp;PD'!$A$15),MATCH(INDIRECT(T2170),'PC&amp;PD'!$A$1:$AP$1,0)),"")</f>
        <v/>
      </c>
      <c r="Z2170" s="155"/>
      <c r="AA2170" s="13" t="str">
        <f t="shared" si="986"/>
        <v/>
      </c>
      <c r="AB2170" s="155"/>
      <c r="AC2170" s="13" t="str">
        <f t="shared" ca="1" si="991"/>
        <v>$AB</v>
      </c>
      <c r="AD2170" s="13" t="str" cm="1">
        <f t="array" aca="1" ref="AD2170" ca="1">IFERROR(IF((LEFT(INDIRECT("$F"&amp;$S2170),4))="GOTS",IF($G2170="Organic","GOTS_Organic_raw",(IF($G2170="Responsible","GOTS_Responsible",(IF($G2170="No Attribute (Conventional)","GOTS_conventional",(IF($G2170="Recycled Pre/Post-Consumer","GOTS_pre_post",(IF($G2170="In-Conversion","GOTS_in_conversion",(IF($G2170="Sustainably Sourced","Sustainably_sourced",""))))))))))),IF($G2170="Organic","Organic",(IF($G2170="Responsible","Responsible",(IF($G2170="No Attribute (Conventional)","No_Attribute_Conventional",(IF($G2170="Recycled Pre/Post-Consumer","Recycled_Pre_Post_Consumer",(IF($G2170="In-Conversion","In_Conversion",(IF($G2170="Recycled Pre-Consumer","Recycled_Pre_Consumer",(IF($G2170="Recycled Post-Consumer","Recycled_Post_Consumer",(IF($G2170="Sustainably Sourced","Sustainably_sourced","")))))))))))))))),"")</f>
        <v/>
      </c>
      <c r="AE2170" s="13" t="e" cm="1">
        <f t="array" aca="1" ref="AE2170" ca="1">IF(INDIRECT("$F"&amp;$S2170)="","",IF(LEFT(INDIRECT("$F"&amp;$S2170),3)="GRS","GRS_RCS_RM",IF((LEFT(INDIRECT("$F"&amp;$S2170),3))="RCS","GRS_RCS_RM",IF(INDIRECT("$F"&amp;$S2170)="OCS (No Label)","OCS_Conversion_RM",IF(LEFT(INDIRECT("$F"&amp;$S2170),3)="OCS","OCS_RM",IF(RIGHT(INDIRECT("$F"&amp;$S2170),10)="conversion","GOTS_RM_conversion",IF((LEFT(INDIRECT("$F"&amp;$S2170),4))="GOTS","GOTS_RM","Responsible_RM")))))))</f>
        <v>#REF!</v>
      </c>
      <c r="AF2170" s="13" t="str" cm="1">
        <f t="array" aca="1" ref="AF2170" ca="1">IF($S2170="","",INDIRECT("$Z"&amp;$S2170))</f>
        <v/>
      </c>
      <c r="AG2170" s="155"/>
      <c r="AH2170" s="13" t="str" cm="1">
        <f t="array" aca="1" ref="AH2170" ca="1">IFERROR(INDIRECT("$ag"&amp;S2170),"")</f>
        <v/>
      </c>
      <c r="AI2170" s="13" t="e" cm="1">
        <f t="array" aca="1" ref="AI2170" ca="1">INDIRECT("O"&amp;S2169)</f>
        <v>#REF!</v>
      </c>
      <c r="AJ2170" s="13" t="str">
        <f>IF($I2170="","",INDEX('Raw Material'!$A$1:$J$75,MATCH(I2170,'Raw Material'!$A$1:$A$75,0),(MATCH(G2170,'Raw Material'!$A$1:$J$1,0))))</f>
        <v/>
      </c>
      <c r="AK2170" s="13" t="str">
        <f t="shared" si="987"/>
        <v>YANLIŞRM</v>
      </c>
      <c r="AL2170" s="153" t="str">
        <f t="shared" si="988"/>
        <v/>
      </c>
    </row>
    <row r="2171" spans="1:38" ht="16.5" customHeight="1">
      <c r="A2171" s="161"/>
      <c r="B2171" s="166"/>
      <c r="C2171" s="167"/>
      <c r="D2171" s="156"/>
      <c r="E2171" s="156"/>
      <c r="F2171" s="174"/>
      <c r="G2171" s="181"/>
      <c r="H2171" s="182"/>
      <c r="I2171" s="182"/>
      <c r="J2171" s="182"/>
      <c r="K2171" s="32"/>
      <c r="L2171" s="178"/>
      <c r="M2171" s="178"/>
      <c r="N2171" s="81"/>
      <c r="O2171" s="185"/>
      <c r="P2171" s="103"/>
      <c r="Q2171" s="84" t="str">
        <f t="shared" si="989"/>
        <v/>
      </c>
      <c r="R2171" s="159"/>
      <c r="S2171" s="28" t="str" cm="1">
        <f t="array" aca="1" ref="S2171" ca="1">IF(INDIRECT("A"&amp;114+$U2171)&lt;&gt;"",114+$U2171,"")</f>
        <v/>
      </c>
      <c r="T2171" s="28" t="str">
        <f t="shared" ca="1" si="990"/>
        <v>$B</v>
      </c>
      <c r="U2171" s="29">
        <f t="shared" si="968"/>
        <v>2052</v>
      </c>
      <c r="V2171" s="29">
        <v>171.41666666667999</v>
      </c>
      <c r="W2171" s="29">
        <f t="shared" si="973"/>
        <v>171</v>
      </c>
      <c r="X2171" s="41" t="str" cm="1">
        <f t="array" aca="1" ref="X2171" ca="1">IFERROR(INDEX('PC&amp;PD'!$A$1:$AP$15,ROW('PC&amp;PD'!$A$15),MATCH(INDIRECT(T2171),'PC&amp;PD'!$A$1:$AP$1,0)),"")</f>
        <v/>
      </c>
      <c r="Z2171" s="155"/>
      <c r="AA2171" s="13" t="str">
        <f t="shared" si="986"/>
        <v/>
      </c>
      <c r="AB2171" s="155"/>
      <c r="AC2171" s="13" t="str">
        <f t="shared" ca="1" si="991"/>
        <v>$AB</v>
      </c>
      <c r="AD2171" s="13" t="str" cm="1">
        <f t="array" aca="1" ref="AD2171" ca="1">IFERROR(IF((LEFT(INDIRECT("$F"&amp;$S2171),4))="GOTS",IF($G2171="Organic","GOTS_Organic_raw",(IF($G2171="Responsible","GOTS_Responsible",(IF($G2171="No Attribute (Conventional)","GOTS_conventional",(IF($G2171="Recycled Pre/Post-Consumer","GOTS_pre_post",(IF($G2171="In-Conversion","GOTS_in_conversion",(IF($G2171="Sustainably Sourced","Sustainably_sourced",""))))))))))),IF($G2171="Organic","Organic",(IF($G2171="Responsible","Responsible",(IF($G2171="No Attribute (Conventional)","No_Attribute_Conventional",(IF($G2171="Recycled Pre/Post-Consumer","Recycled_Pre_Post_Consumer",(IF($G2171="In-Conversion","In_Conversion",(IF($G2171="Recycled Pre-Consumer","Recycled_Pre_Consumer",(IF($G2171="Recycled Post-Consumer","Recycled_Post_Consumer",(IF($G2171="Sustainably Sourced","Sustainably_sourced","")))))))))))))))),"")</f>
        <v/>
      </c>
      <c r="AE2171" s="13" t="e" cm="1">
        <f t="array" aca="1" ref="AE2171" ca="1">IF(INDIRECT("$F"&amp;$S2171)="","",IF(LEFT(INDIRECT("$F"&amp;$S2171),3)="GRS","GRS_RCS_RM",IF((LEFT(INDIRECT("$F"&amp;$S2171),3))="RCS","GRS_RCS_RM",IF(INDIRECT("$F"&amp;$S2171)="OCS (No Label)","OCS_Conversion_RM",IF(LEFT(INDIRECT("$F"&amp;$S2171),3)="OCS","OCS_RM",IF(RIGHT(INDIRECT("$F"&amp;$S2171),10)="conversion","GOTS_RM_conversion",IF((LEFT(INDIRECT("$F"&amp;$S2171),4))="GOTS","GOTS_RM","Responsible_RM")))))))</f>
        <v>#REF!</v>
      </c>
      <c r="AF2171" s="13" t="str" cm="1">
        <f t="array" aca="1" ref="AF2171" ca="1">IF($S2171="","",INDIRECT("$Z"&amp;$S2171))</f>
        <v/>
      </c>
      <c r="AG2171" s="155"/>
      <c r="AH2171" s="13" t="str" cm="1">
        <f t="array" aca="1" ref="AH2171" ca="1">IFERROR(INDIRECT("$ag"&amp;S2171),"")</f>
        <v/>
      </c>
      <c r="AI2171" s="13" t="e" cm="1">
        <f t="array" aca="1" ref="AI2171" ca="1">INDIRECT("O"&amp;S2170)</f>
        <v>#REF!</v>
      </c>
      <c r="AJ2171" s="13" t="str">
        <f>IF($I2171="","",INDEX('Raw Material'!$A$1:$J$75,MATCH(I2171,'Raw Material'!$A$1:$A$75,0),(MATCH(G2171,'Raw Material'!$A$1:$J$1,0))))</f>
        <v/>
      </c>
      <c r="AK2171" s="13" t="str">
        <f t="shared" si="987"/>
        <v>YANLIŞRM</v>
      </c>
      <c r="AL2171" s="153" t="str">
        <f t="shared" si="988"/>
        <v/>
      </c>
    </row>
    <row r="2172" spans="1:38" ht="16.5" customHeight="1">
      <c r="A2172" s="162"/>
      <c r="B2172" s="168"/>
      <c r="C2172" s="169"/>
      <c r="D2172" s="156"/>
      <c r="E2172" s="156"/>
      <c r="F2172" s="175"/>
      <c r="G2172" s="181"/>
      <c r="H2172" s="182"/>
      <c r="I2172" s="182"/>
      <c r="J2172" s="182"/>
      <c r="K2172" s="32"/>
      <c r="L2172" s="179"/>
      <c r="M2172" s="179"/>
      <c r="N2172" s="81"/>
      <c r="O2172" s="185"/>
      <c r="P2172" s="103"/>
      <c r="Q2172" s="84" t="str">
        <f t="shared" si="989"/>
        <v/>
      </c>
      <c r="R2172" s="159"/>
      <c r="S2172" s="28" t="str" cm="1">
        <f t="array" aca="1" ref="S2172" ca="1">IF(INDIRECT("A"&amp;114+$U2172)&lt;&gt;"",114+$U2172,"")</f>
        <v/>
      </c>
      <c r="T2172" s="28" t="str">
        <f t="shared" ca="1" si="990"/>
        <v>$B</v>
      </c>
      <c r="U2172" s="29">
        <f t="shared" si="968"/>
        <v>2052</v>
      </c>
      <c r="V2172" s="29">
        <v>171.50000000001299</v>
      </c>
      <c r="W2172" s="29">
        <f t="shared" si="973"/>
        <v>171</v>
      </c>
      <c r="X2172" s="41" t="str" cm="1">
        <f t="array" aca="1" ref="X2172" ca="1">IFERROR(INDEX('PC&amp;PD'!$A$1:$AP$15,ROW('PC&amp;PD'!$A$15),MATCH(INDIRECT(T2172),'PC&amp;PD'!$A$1:$AP$1,0)),"")</f>
        <v/>
      </c>
      <c r="Z2172" s="155"/>
      <c r="AA2172" s="13" t="str">
        <f t="shared" si="986"/>
        <v/>
      </c>
      <c r="AB2172" s="155"/>
      <c r="AC2172" s="13" t="str">
        <f t="shared" ca="1" si="991"/>
        <v>$AB</v>
      </c>
      <c r="AD2172" s="13" t="str" cm="1">
        <f t="array" aca="1" ref="AD2172" ca="1">IFERROR(IF((LEFT(INDIRECT("$F"&amp;$S2172),4))="GOTS",IF($G2172="Organic","GOTS_Organic_raw",(IF($G2172="Responsible","GOTS_Responsible",(IF($G2172="No Attribute (Conventional)","GOTS_conventional",(IF($G2172="Recycled Pre/Post-Consumer","GOTS_pre_post",(IF($G2172="In-Conversion","GOTS_in_conversion",(IF($G2172="Sustainably Sourced","Sustainably_sourced",""))))))))))),IF($G2172="Organic","Organic",(IF($G2172="Responsible","Responsible",(IF($G2172="No Attribute (Conventional)","No_Attribute_Conventional",(IF($G2172="Recycled Pre/Post-Consumer","Recycled_Pre_Post_Consumer",(IF($G2172="In-Conversion","In_Conversion",(IF($G2172="Recycled Pre-Consumer","Recycled_Pre_Consumer",(IF($G2172="Recycled Post-Consumer","Recycled_Post_Consumer",(IF($G2172="Sustainably Sourced","Sustainably_sourced","")))))))))))))))),"")</f>
        <v/>
      </c>
      <c r="AE2172" s="13" t="e" cm="1">
        <f t="array" aca="1" ref="AE2172" ca="1">IF(INDIRECT("$F"&amp;$S2172)="","",IF(LEFT(INDIRECT("$F"&amp;$S2172),3)="GRS","GRS_RCS_RM",IF((LEFT(INDIRECT("$F"&amp;$S2172),3))="RCS","GRS_RCS_RM",IF(INDIRECT("$F"&amp;$S2172)="OCS (No Label)","OCS_Conversion_RM",IF(LEFT(INDIRECT("$F"&amp;$S2172),3)="OCS","OCS_RM",IF(RIGHT(INDIRECT("$F"&amp;$S2172),10)="conversion","GOTS_RM_conversion",IF((LEFT(INDIRECT("$F"&amp;$S2172),4))="GOTS","GOTS_RM","Responsible_RM")))))))</f>
        <v>#REF!</v>
      </c>
      <c r="AF2172" s="13" t="str" cm="1">
        <f t="array" aca="1" ref="AF2172" ca="1">IF($S2172="","",INDIRECT("$Z"&amp;$S2172))</f>
        <v/>
      </c>
      <c r="AG2172" s="155"/>
      <c r="AH2172" s="13" t="str" cm="1">
        <f t="array" aca="1" ref="AH2172" ca="1">IFERROR(INDIRECT("$ag"&amp;S2172),"")</f>
        <v/>
      </c>
      <c r="AI2172" s="13" t="e" cm="1">
        <f t="array" aca="1" ref="AI2172" ca="1">INDIRECT("O"&amp;S2171)</f>
        <v>#REF!</v>
      </c>
      <c r="AJ2172" s="13" t="str">
        <f>IF($I2172="","",INDEX('Raw Material'!$A$1:$J$75,MATCH(I2172,'Raw Material'!$A$1:$A$75,0),(MATCH(G2172,'Raw Material'!$A$1:$J$1,0))))</f>
        <v/>
      </c>
      <c r="AK2172" s="13" t="str">
        <f t="shared" si="987"/>
        <v>YANLIŞRM</v>
      </c>
      <c r="AL2172" s="153" t="str">
        <f t="shared" si="988"/>
        <v/>
      </c>
    </row>
    <row r="2173" spans="1:38" ht="16.5" customHeight="1">
      <c r="A2173" s="162"/>
      <c r="B2173" s="168"/>
      <c r="C2173" s="169"/>
      <c r="D2173" s="156"/>
      <c r="E2173" s="156"/>
      <c r="F2173" s="175"/>
      <c r="G2173" s="181"/>
      <c r="H2173" s="182"/>
      <c r="I2173" s="182"/>
      <c r="J2173" s="182"/>
      <c r="K2173" s="32"/>
      <c r="L2173" s="179"/>
      <c r="M2173" s="179"/>
      <c r="N2173" s="81"/>
      <c r="O2173" s="185"/>
      <c r="P2173" s="103"/>
      <c r="Q2173" s="84" t="str">
        <f t="shared" si="989"/>
        <v/>
      </c>
      <c r="R2173" s="159"/>
      <c r="S2173" s="28" t="str" cm="1">
        <f t="array" aca="1" ref="S2173" ca="1">IF(INDIRECT("A"&amp;114+$U2173)&lt;&gt;"",114+$U2173,"")</f>
        <v/>
      </c>
      <c r="T2173" s="28" t="str">
        <f t="shared" ca="1" si="990"/>
        <v>$B</v>
      </c>
      <c r="U2173" s="29">
        <f t="shared" si="968"/>
        <v>2052</v>
      </c>
      <c r="V2173" s="29">
        <v>171.58333333334701</v>
      </c>
      <c r="W2173" s="29">
        <f t="shared" si="973"/>
        <v>171</v>
      </c>
      <c r="X2173" s="41" t="str" cm="1">
        <f t="array" aca="1" ref="X2173" ca="1">IFERROR(INDEX('PC&amp;PD'!$A$1:$AP$15,ROW('PC&amp;PD'!$A$15),MATCH(INDIRECT(T2173),'PC&amp;PD'!$A$1:$AP$1,0)),"")</f>
        <v/>
      </c>
      <c r="Z2173" s="155"/>
      <c r="AA2173" s="13" t="str">
        <f t="shared" si="986"/>
        <v/>
      </c>
      <c r="AB2173" s="155"/>
      <c r="AC2173" s="13" t="str">
        <f t="shared" ca="1" si="991"/>
        <v>$AB</v>
      </c>
      <c r="AD2173" s="13" t="str" cm="1">
        <f t="array" aca="1" ref="AD2173" ca="1">IFERROR(IF((LEFT(INDIRECT("$F"&amp;$S2173),4))="GOTS",IF($G2173="Organic","GOTS_Organic_raw",(IF($G2173="Responsible","GOTS_Responsible",(IF($G2173="No Attribute (Conventional)","GOTS_conventional",(IF($G2173="Recycled Pre/Post-Consumer","GOTS_pre_post",(IF($G2173="In-Conversion","GOTS_in_conversion",(IF($G2173="Sustainably Sourced","Sustainably_sourced",""))))))))))),IF($G2173="Organic","Organic",(IF($G2173="Responsible","Responsible",(IF($G2173="No Attribute (Conventional)","No_Attribute_Conventional",(IF($G2173="Recycled Pre/Post-Consumer","Recycled_Pre_Post_Consumer",(IF($G2173="In-Conversion","In_Conversion",(IF($G2173="Recycled Pre-Consumer","Recycled_Pre_Consumer",(IF($G2173="Recycled Post-Consumer","Recycled_Post_Consumer",(IF($G2173="Sustainably Sourced","Sustainably_sourced","")))))))))))))))),"")</f>
        <v/>
      </c>
      <c r="AE2173" s="13" t="e" cm="1">
        <f t="array" aca="1" ref="AE2173" ca="1">IF(INDIRECT("$F"&amp;$S2173)="","",IF(LEFT(INDIRECT("$F"&amp;$S2173),3)="GRS","GRS_RCS_RM",IF((LEFT(INDIRECT("$F"&amp;$S2173),3))="RCS","GRS_RCS_RM",IF(INDIRECT("$F"&amp;$S2173)="OCS (No Label)","OCS_Conversion_RM",IF(LEFT(INDIRECT("$F"&amp;$S2173),3)="OCS","OCS_RM",IF(RIGHT(INDIRECT("$F"&amp;$S2173),10)="conversion","GOTS_RM_conversion",IF((LEFT(INDIRECT("$F"&amp;$S2173),4))="GOTS","GOTS_RM","Responsible_RM")))))))</f>
        <v>#REF!</v>
      </c>
      <c r="AF2173" s="13" t="str" cm="1">
        <f t="array" aca="1" ref="AF2173" ca="1">IF($S2173="","",INDIRECT("$Z"&amp;$S2173))</f>
        <v/>
      </c>
      <c r="AG2173" s="155"/>
      <c r="AH2173" s="13" t="str" cm="1">
        <f t="array" aca="1" ref="AH2173" ca="1">IFERROR(INDIRECT("$ag"&amp;S2173),"")</f>
        <v/>
      </c>
      <c r="AI2173" s="13" t="e" cm="1">
        <f t="array" aca="1" ref="AI2173" ca="1">INDIRECT("O"&amp;S2172)</f>
        <v>#REF!</v>
      </c>
      <c r="AJ2173" s="13" t="str">
        <f>IF($I2173="","",INDEX('Raw Material'!$A$1:$J$75,MATCH(I2173,'Raw Material'!$A$1:$A$75,0),(MATCH(G2173,'Raw Material'!$A$1:$J$1,0))))</f>
        <v/>
      </c>
      <c r="AK2173" s="13" t="str">
        <f t="shared" si="987"/>
        <v>YANLIŞRM</v>
      </c>
      <c r="AL2173" s="153" t="str">
        <f t="shared" si="988"/>
        <v/>
      </c>
    </row>
    <row r="2174" spans="1:38" ht="16.5" customHeight="1">
      <c r="A2174" s="162"/>
      <c r="B2174" s="168"/>
      <c r="C2174" s="169"/>
      <c r="D2174" s="156"/>
      <c r="E2174" s="156"/>
      <c r="F2174" s="175"/>
      <c r="G2174" s="181"/>
      <c r="H2174" s="182"/>
      <c r="I2174" s="182"/>
      <c r="J2174" s="182"/>
      <c r="K2174" s="32"/>
      <c r="L2174" s="179"/>
      <c r="M2174" s="179"/>
      <c r="N2174" s="81"/>
      <c r="O2174" s="185"/>
      <c r="P2174" s="103"/>
      <c r="Q2174" s="84" t="str">
        <f t="shared" si="989"/>
        <v/>
      </c>
      <c r="R2174" s="159"/>
      <c r="S2174" s="28" t="str" cm="1">
        <f t="array" aca="1" ref="S2174" ca="1">IF(INDIRECT("A"&amp;114+$U2174)&lt;&gt;"",114+$U2174,"")</f>
        <v/>
      </c>
      <c r="T2174" s="28" t="str">
        <f t="shared" ca="1" si="990"/>
        <v>$B</v>
      </c>
      <c r="U2174" s="29">
        <f t="shared" si="968"/>
        <v>2052</v>
      </c>
      <c r="V2174" s="29">
        <v>171.66666666667999</v>
      </c>
      <c r="W2174" s="29">
        <f t="shared" si="973"/>
        <v>171</v>
      </c>
      <c r="X2174" s="41" t="str" cm="1">
        <f t="array" aca="1" ref="X2174" ca="1">IFERROR(INDEX('PC&amp;PD'!$A$1:$AP$15,ROW('PC&amp;PD'!$A$15),MATCH(INDIRECT(T2174),'PC&amp;PD'!$A$1:$AP$1,0)),"")</f>
        <v/>
      </c>
      <c r="Z2174" s="155"/>
      <c r="AA2174" s="13" t="str">
        <f t="shared" si="986"/>
        <v/>
      </c>
      <c r="AB2174" s="155"/>
      <c r="AC2174" s="13" t="str">
        <f t="shared" ca="1" si="991"/>
        <v>$AB</v>
      </c>
      <c r="AD2174" s="13" t="str" cm="1">
        <f t="array" aca="1" ref="AD2174" ca="1">IFERROR(IF((LEFT(INDIRECT("$F"&amp;$S2174),4))="GOTS",IF($G2174="Organic","GOTS_Organic_raw",(IF($G2174="Responsible","GOTS_Responsible",(IF($G2174="No Attribute (Conventional)","GOTS_conventional",(IF($G2174="Recycled Pre/Post-Consumer","GOTS_pre_post",(IF($G2174="In-Conversion","GOTS_in_conversion",(IF($G2174="Sustainably Sourced","Sustainably_sourced",""))))))))))),IF($G2174="Organic","Organic",(IF($G2174="Responsible","Responsible",(IF($G2174="No Attribute (Conventional)","No_Attribute_Conventional",(IF($G2174="Recycled Pre/Post-Consumer","Recycled_Pre_Post_Consumer",(IF($G2174="In-Conversion","In_Conversion",(IF($G2174="Recycled Pre-Consumer","Recycled_Pre_Consumer",(IF($G2174="Recycled Post-Consumer","Recycled_Post_Consumer",(IF($G2174="Sustainably Sourced","Sustainably_sourced","")))))))))))))))),"")</f>
        <v/>
      </c>
      <c r="AE2174" s="13" t="e" cm="1">
        <f t="array" aca="1" ref="AE2174" ca="1">IF(INDIRECT("$F"&amp;$S2174)="","",IF(LEFT(INDIRECT("$F"&amp;$S2174),3)="GRS","GRS_RCS_RM",IF((LEFT(INDIRECT("$F"&amp;$S2174),3))="RCS","GRS_RCS_RM",IF(INDIRECT("$F"&amp;$S2174)="OCS (No Label)","OCS_Conversion_RM",IF(LEFT(INDIRECT("$F"&amp;$S2174),3)="OCS","OCS_RM",IF(RIGHT(INDIRECT("$F"&amp;$S2174),10)="conversion","GOTS_RM_conversion",IF((LEFT(INDIRECT("$F"&amp;$S2174),4))="GOTS","GOTS_RM","Responsible_RM")))))))</f>
        <v>#REF!</v>
      </c>
      <c r="AF2174" s="13" t="str" cm="1">
        <f t="array" aca="1" ref="AF2174" ca="1">IF($S2174="","",INDIRECT("$Z"&amp;$S2174))</f>
        <v/>
      </c>
      <c r="AG2174" s="155"/>
      <c r="AH2174" s="13" t="str" cm="1">
        <f t="array" aca="1" ref="AH2174" ca="1">IFERROR(INDIRECT("$ag"&amp;S2174),"")</f>
        <v/>
      </c>
      <c r="AI2174" s="13" t="e" cm="1">
        <f t="array" aca="1" ref="AI2174" ca="1">INDIRECT("O"&amp;S2173)</f>
        <v>#REF!</v>
      </c>
      <c r="AJ2174" s="13" t="str">
        <f>IF($I2174="","",INDEX('Raw Material'!$A$1:$J$75,MATCH(I2174,'Raw Material'!$A$1:$A$75,0),(MATCH(G2174,'Raw Material'!$A$1:$J$1,0))))</f>
        <v/>
      </c>
      <c r="AK2174" s="13" t="str">
        <f t="shared" si="987"/>
        <v>YANLIŞRM</v>
      </c>
      <c r="AL2174" s="153" t="str">
        <f t="shared" si="988"/>
        <v/>
      </c>
    </row>
    <row r="2175" spans="1:38" ht="16.5" customHeight="1">
      <c r="A2175" s="162"/>
      <c r="B2175" s="168"/>
      <c r="C2175" s="169"/>
      <c r="D2175" s="156"/>
      <c r="E2175" s="156"/>
      <c r="F2175" s="175"/>
      <c r="G2175" s="181"/>
      <c r="H2175" s="182"/>
      <c r="I2175" s="182"/>
      <c r="J2175" s="182"/>
      <c r="K2175" s="32"/>
      <c r="L2175" s="179"/>
      <c r="M2175" s="179"/>
      <c r="N2175" s="81"/>
      <c r="O2175" s="185"/>
      <c r="P2175" s="103"/>
      <c r="Q2175" s="84" t="str">
        <f t="shared" si="989"/>
        <v/>
      </c>
      <c r="R2175" s="159"/>
      <c r="S2175" s="28" t="str" cm="1">
        <f t="array" aca="1" ref="S2175" ca="1">IF(INDIRECT("A"&amp;114+$U2175)&lt;&gt;"",114+$U2175,"")</f>
        <v/>
      </c>
      <c r="T2175" s="28" t="str">
        <f t="shared" ca="1" si="990"/>
        <v>$B</v>
      </c>
      <c r="U2175" s="29">
        <f t="shared" ref="U2175:U2238" si="997">(12*W2175)</f>
        <v>2052</v>
      </c>
      <c r="V2175" s="29">
        <v>171.75000000001401</v>
      </c>
      <c r="W2175" s="29">
        <f t="shared" si="973"/>
        <v>171</v>
      </c>
      <c r="X2175" s="41" t="str" cm="1">
        <f t="array" aca="1" ref="X2175" ca="1">IFERROR(INDEX('PC&amp;PD'!$A$1:$AP$15,ROW('PC&amp;PD'!$A$15),MATCH(INDIRECT(T2175),'PC&amp;PD'!$A$1:$AP$1,0)),"")</f>
        <v/>
      </c>
      <c r="Z2175" s="155"/>
      <c r="AA2175" s="13" t="str">
        <f t="shared" si="986"/>
        <v/>
      </c>
      <c r="AB2175" s="155"/>
      <c r="AC2175" s="13" t="str">
        <f t="shared" ca="1" si="991"/>
        <v>$AB</v>
      </c>
      <c r="AD2175" s="13" t="str" cm="1">
        <f t="array" aca="1" ref="AD2175" ca="1">IFERROR(IF((LEFT(INDIRECT("$F"&amp;$S2175),4))="GOTS",IF($G2175="Organic","GOTS_Organic_raw",(IF($G2175="Responsible","GOTS_Responsible",(IF($G2175="No Attribute (Conventional)","GOTS_conventional",(IF($G2175="Recycled Pre/Post-Consumer","GOTS_pre_post",(IF($G2175="In-Conversion","GOTS_in_conversion",(IF($G2175="Sustainably Sourced","Sustainably_sourced",""))))))))))),IF($G2175="Organic","Organic",(IF($G2175="Responsible","Responsible",(IF($G2175="No Attribute (Conventional)","No_Attribute_Conventional",(IF($G2175="Recycled Pre/Post-Consumer","Recycled_Pre_Post_Consumer",(IF($G2175="In-Conversion","In_Conversion",(IF($G2175="Recycled Pre-Consumer","Recycled_Pre_Consumer",(IF($G2175="Recycled Post-Consumer","Recycled_Post_Consumer",(IF($G2175="Sustainably Sourced","Sustainably_sourced","")))))))))))))))),"")</f>
        <v/>
      </c>
      <c r="AE2175" s="13" t="e" cm="1">
        <f t="array" aca="1" ref="AE2175" ca="1">IF(INDIRECT("$F"&amp;$S2175)="","",IF(LEFT(INDIRECT("$F"&amp;$S2175),3)="GRS","GRS_RCS_RM",IF((LEFT(INDIRECT("$F"&amp;$S2175),3))="RCS","GRS_RCS_RM",IF(INDIRECT("$F"&amp;$S2175)="OCS (No Label)","OCS_Conversion_RM",IF(LEFT(INDIRECT("$F"&amp;$S2175),3)="OCS","OCS_RM",IF(RIGHT(INDIRECT("$F"&amp;$S2175),10)="conversion","GOTS_RM_conversion",IF((LEFT(INDIRECT("$F"&amp;$S2175),4))="GOTS","GOTS_RM","Responsible_RM")))))))</f>
        <v>#REF!</v>
      </c>
      <c r="AF2175" s="13" t="str" cm="1">
        <f t="array" aca="1" ref="AF2175" ca="1">IF($S2175="","",INDIRECT("$Z"&amp;$S2175))</f>
        <v/>
      </c>
      <c r="AG2175" s="155"/>
      <c r="AH2175" s="13" t="str" cm="1">
        <f t="array" aca="1" ref="AH2175" ca="1">IFERROR(INDIRECT("$ag"&amp;S2175),"")</f>
        <v/>
      </c>
      <c r="AI2175" s="13" t="e" cm="1">
        <f t="array" aca="1" ref="AI2175" ca="1">INDIRECT("O"&amp;S2174)</f>
        <v>#REF!</v>
      </c>
      <c r="AJ2175" s="13" t="str">
        <f>IF($I2175="","",INDEX('Raw Material'!$A$1:$J$75,MATCH(I2175,'Raw Material'!$A$1:$A$75,0),(MATCH(G2175,'Raw Material'!$A$1:$J$1,0))))</f>
        <v/>
      </c>
      <c r="AK2175" s="13" t="str">
        <f t="shared" si="987"/>
        <v>YANLIŞRM</v>
      </c>
      <c r="AL2175" s="153" t="str">
        <f t="shared" si="988"/>
        <v/>
      </c>
    </row>
    <row r="2176" spans="1:38" ht="16.5" customHeight="1">
      <c r="A2176" s="162"/>
      <c r="B2176" s="168"/>
      <c r="C2176" s="169"/>
      <c r="D2176" s="156"/>
      <c r="E2176" s="156"/>
      <c r="F2176" s="175"/>
      <c r="G2176" s="181"/>
      <c r="H2176" s="182"/>
      <c r="I2176" s="182"/>
      <c r="J2176" s="182"/>
      <c r="K2176" s="32"/>
      <c r="L2176" s="179"/>
      <c r="M2176" s="179"/>
      <c r="N2176" s="81"/>
      <c r="O2176" s="185"/>
      <c r="P2176" s="103"/>
      <c r="Q2176" s="84" t="str">
        <f t="shared" si="989"/>
        <v/>
      </c>
      <c r="R2176" s="159"/>
      <c r="S2176" s="28" t="str" cm="1">
        <f t="array" aca="1" ref="S2176" ca="1">IF(INDIRECT("A"&amp;114+$U2176)&lt;&gt;"",114+$U2176,"")</f>
        <v/>
      </c>
      <c r="T2176" s="28" t="str">
        <f t="shared" ca="1" si="990"/>
        <v>$B</v>
      </c>
      <c r="U2176" s="29">
        <f t="shared" si="997"/>
        <v>2052</v>
      </c>
      <c r="V2176" s="29">
        <v>171.83333333334701</v>
      </c>
      <c r="W2176" s="29">
        <f t="shared" si="973"/>
        <v>171</v>
      </c>
      <c r="X2176" s="41" t="str" cm="1">
        <f t="array" aca="1" ref="X2176" ca="1">IFERROR(INDEX('PC&amp;PD'!$A$1:$AP$15,ROW('PC&amp;PD'!$A$15),MATCH(INDIRECT(T2176),'PC&amp;PD'!$A$1:$AP$1,0)),"")</f>
        <v/>
      </c>
      <c r="Z2176" s="155"/>
      <c r="AA2176" s="13" t="str">
        <f t="shared" si="986"/>
        <v/>
      </c>
      <c r="AB2176" s="155"/>
      <c r="AC2176" s="13" t="str">
        <f t="shared" ca="1" si="991"/>
        <v>$AB</v>
      </c>
      <c r="AD2176" s="13" t="str" cm="1">
        <f t="array" aca="1" ref="AD2176" ca="1">IFERROR(IF((LEFT(INDIRECT("$F"&amp;$S2176),4))="GOTS",IF($G2176="Organic","GOTS_Organic_raw",(IF($G2176="Responsible","GOTS_Responsible",(IF($G2176="No Attribute (Conventional)","GOTS_conventional",(IF($G2176="Recycled Pre/Post-Consumer","GOTS_pre_post",(IF($G2176="In-Conversion","GOTS_in_conversion",(IF($G2176="Sustainably Sourced","Sustainably_sourced",""))))))))))),IF($G2176="Organic","Organic",(IF($G2176="Responsible","Responsible",(IF($G2176="No Attribute (Conventional)","No_Attribute_Conventional",(IF($G2176="Recycled Pre/Post-Consumer","Recycled_Pre_Post_Consumer",(IF($G2176="In-Conversion","In_Conversion",(IF($G2176="Recycled Pre-Consumer","Recycled_Pre_Consumer",(IF($G2176="Recycled Post-Consumer","Recycled_Post_Consumer",(IF($G2176="Sustainably Sourced","Sustainably_sourced","")))))))))))))))),"")</f>
        <v/>
      </c>
      <c r="AE2176" s="13" t="e" cm="1">
        <f t="array" aca="1" ref="AE2176" ca="1">IF(INDIRECT("$F"&amp;$S2176)="","",IF(LEFT(INDIRECT("$F"&amp;$S2176),3)="GRS","GRS_RCS_RM",IF((LEFT(INDIRECT("$F"&amp;$S2176),3))="RCS","GRS_RCS_RM",IF(INDIRECT("$F"&amp;$S2176)="OCS (No Label)","OCS_Conversion_RM",IF(LEFT(INDIRECT("$F"&amp;$S2176),3)="OCS","OCS_RM",IF(RIGHT(INDIRECT("$F"&amp;$S2176),10)="conversion","GOTS_RM_conversion",IF((LEFT(INDIRECT("$F"&amp;$S2176),4))="GOTS","GOTS_RM","Responsible_RM")))))))</f>
        <v>#REF!</v>
      </c>
      <c r="AF2176" s="13" t="str" cm="1">
        <f t="array" aca="1" ref="AF2176" ca="1">IF($S2176="","",INDIRECT("$Z"&amp;$S2176))</f>
        <v/>
      </c>
      <c r="AG2176" s="155"/>
      <c r="AH2176" s="13" t="str" cm="1">
        <f t="array" aca="1" ref="AH2176" ca="1">IFERROR(INDIRECT("$ag"&amp;S2176),"")</f>
        <v/>
      </c>
      <c r="AI2176" s="13" t="e" cm="1">
        <f t="array" aca="1" ref="AI2176" ca="1">INDIRECT("O"&amp;S2175)</f>
        <v>#REF!</v>
      </c>
      <c r="AJ2176" s="13" t="str">
        <f>IF($I2176="","",INDEX('Raw Material'!$A$1:$J$75,MATCH(I2176,'Raw Material'!$A$1:$A$75,0),(MATCH(G2176,'Raw Material'!$A$1:$J$1,0))))</f>
        <v/>
      </c>
      <c r="AK2176" s="13" t="str">
        <f t="shared" si="987"/>
        <v>YANLIŞRM</v>
      </c>
      <c r="AL2176" s="153" t="str">
        <f t="shared" si="988"/>
        <v/>
      </c>
    </row>
    <row r="2177" spans="1:38" ht="16.5" customHeight="1" thickBot="1">
      <c r="A2177" s="163"/>
      <c r="B2177" s="170"/>
      <c r="C2177" s="171"/>
      <c r="D2177" s="156"/>
      <c r="E2177" s="156"/>
      <c r="F2177" s="176"/>
      <c r="G2177" s="157"/>
      <c r="H2177" s="158"/>
      <c r="I2177" s="158"/>
      <c r="J2177" s="158"/>
      <c r="K2177" s="33"/>
      <c r="L2177" s="180"/>
      <c r="M2177" s="180"/>
      <c r="N2177" s="82"/>
      <c r="O2177" s="186"/>
      <c r="P2177" s="103"/>
      <c r="Q2177" s="84" t="str">
        <f t="shared" si="989"/>
        <v/>
      </c>
      <c r="R2177" s="159"/>
      <c r="S2177" s="28" t="str" cm="1">
        <f t="array" aca="1" ref="S2177" ca="1">IF(INDIRECT("A"&amp;114+$U2177)&lt;&gt;"",114+$U2177,"")</f>
        <v/>
      </c>
      <c r="T2177" s="28" t="str">
        <f t="shared" ca="1" si="990"/>
        <v>$B</v>
      </c>
      <c r="U2177" s="29">
        <f t="shared" si="997"/>
        <v>2052</v>
      </c>
      <c r="V2177" s="29">
        <v>171.91666666667999</v>
      </c>
      <c r="W2177" s="29">
        <f t="shared" si="973"/>
        <v>171</v>
      </c>
      <c r="X2177" s="41" t="str" cm="1">
        <f t="array" aca="1" ref="X2177" ca="1">IFERROR(INDEX('PC&amp;PD'!$A$1:$AP$15,ROW('PC&amp;PD'!$A$15),MATCH(INDIRECT(T2177),'PC&amp;PD'!$A$1:$AP$1,0)),"")</f>
        <v/>
      </c>
      <c r="Z2177" s="155"/>
      <c r="AA2177" s="13" t="str">
        <f t="shared" si="986"/>
        <v/>
      </c>
      <c r="AB2177" s="155"/>
      <c r="AC2177" s="13" t="str">
        <f t="shared" ca="1" si="991"/>
        <v>$AB</v>
      </c>
      <c r="AD2177" s="13" t="str" cm="1">
        <f t="array" aca="1" ref="AD2177" ca="1">IFERROR(IF((LEFT(INDIRECT("$F"&amp;$S2177),4))="GOTS",IF($G2177="Organic","GOTS_Organic_raw",(IF($G2177="Responsible","GOTS_Responsible",(IF($G2177="No Attribute (Conventional)","GOTS_conventional",(IF($G2177="Recycled Pre/Post-Consumer","GOTS_pre_post",(IF($G2177="In-Conversion","GOTS_in_conversion",(IF($G2177="Sustainably Sourced","Sustainably_sourced",""))))))))))),IF($G2177="Organic","Organic",(IF($G2177="Responsible","Responsible",(IF($G2177="No Attribute (Conventional)","No_Attribute_Conventional",(IF($G2177="Recycled Pre/Post-Consumer","Recycled_Pre_Post_Consumer",(IF($G2177="In-Conversion","In_Conversion",(IF($G2177="Recycled Pre-Consumer","Recycled_Pre_Consumer",(IF($G2177="Recycled Post-Consumer","Recycled_Post_Consumer",(IF($G2177="Sustainably Sourced","Sustainably_sourced","")))))))))))))))),"")</f>
        <v/>
      </c>
      <c r="AE2177" s="13" t="e" cm="1">
        <f t="array" aca="1" ref="AE2177" ca="1">IF(INDIRECT("$F"&amp;$S2177)="","",IF(LEFT(INDIRECT("$F"&amp;$S2177),3)="GRS","GRS_RCS_RM",IF((LEFT(INDIRECT("$F"&amp;$S2177),3))="RCS","GRS_RCS_RM",IF(INDIRECT("$F"&amp;$S2177)="OCS (No Label)","OCS_Conversion_RM",IF(LEFT(INDIRECT("$F"&amp;$S2177),3)="OCS","OCS_RM",IF(RIGHT(INDIRECT("$F"&amp;$S2177),10)="conversion","GOTS_RM_conversion",IF((LEFT(INDIRECT("$F"&amp;$S2177),4))="GOTS","GOTS_RM","Responsible_RM")))))))</f>
        <v>#REF!</v>
      </c>
      <c r="AF2177" s="13" t="str" cm="1">
        <f t="array" aca="1" ref="AF2177" ca="1">IF($S2177="","",INDIRECT("$Z"&amp;$S2177))</f>
        <v/>
      </c>
      <c r="AG2177" s="155"/>
      <c r="AH2177" s="13" t="str" cm="1">
        <f t="array" aca="1" ref="AH2177" ca="1">IFERROR(INDIRECT("$ag"&amp;S2177),"")</f>
        <v/>
      </c>
      <c r="AI2177" s="13" t="e" cm="1">
        <f t="array" aca="1" ref="AI2177" ca="1">INDIRECT("O"&amp;S2176)</f>
        <v>#REF!</v>
      </c>
      <c r="AJ2177" s="13" t="str">
        <f>IF($I2177="","",INDEX('Raw Material'!$A$1:$J$75,MATCH(I2177,'Raw Material'!$A$1:$A$75,0),(MATCH(G2177,'Raw Material'!$A$1:$J$1,0))))</f>
        <v/>
      </c>
      <c r="AK2177" s="13" t="str">
        <f t="shared" si="987"/>
        <v>YANLIŞRM</v>
      </c>
      <c r="AL2177" s="153" t="str">
        <f t="shared" si="988"/>
        <v/>
      </c>
    </row>
    <row r="2178" spans="1:38" ht="16.5" customHeight="1">
      <c r="A2178" s="160" t="str">
        <f>IF(B2178="","",COUNTA($B$114:$B2178))</f>
        <v/>
      </c>
      <c r="B2178" s="164"/>
      <c r="C2178" s="165"/>
      <c r="D2178" s="183"/>
      <c r="E2178" s="183"/>
      <c r="F2178" s="172"/>
      <c r="G2178" s="212"/>
      <c r="H2178" s="206"/>
      <c r="I2178" s="206"/>
      <c r="J2178" s="206"/>
      <c r="K2178" s="31"/>
      <c r="L2178" s="177" t="str">
        <f t="shared" ref="L2178" si="998">IF(R2178="","",LEFT(R2178,LEN(R2178)-2))</f>
        <v/>
      </c>
      <c r="M2178" s="177"/>
      <c r="N2178" s="80"/>
      <c r="O2178" s="184"/>
      <c r="P2178" s="103"/>
      <c r="Q2178" s="84" t="str">
        <f t="shared" si="989"/>
        <v/>
      </c>
      <c r="R2178" s="159" t="str">
        <f t="shared" ref="R2178" si="999">CONCATENATE($Q2178,Q2179,Q2180,Q2181,Q2182,Q2183,$Q2184,$Q2185,$Q2186,$Q2187,Q2188,Q2189)</f>
        <v/>
      </c>
      <c r="S2178" s="28" t="str" cm="1">
        <f t="array" aca="1" ref="S2178" ca="1">IF(INDIRECT("A"&amp;114+$U2178)&lt;&gt;"",114+$U2178,"")</f>
        <v/>
      </c>
      <c r="T2178" s="28" t="str">
        <f t="shared" ca="1" si="990"/>
        <v>$B</v>
      </c>
      <c r="U2178" s="29">
        <f t="shared" si="997"/>
        <v>2064</v>
      </c>
      <c r="V2178" s="29">
        <v>172.00000000001401</v>
      </c>
      <c r="W2178" s="29">
        <f t="shared" si="973"/>
        <v>172</v>
      </c>
      <c r="X2178" s="41" t="str" cm="1">
        <f t="array" aca="1" ref="X2178" ca="1">IFERROR(INDEX('PC&amp;PD'!$A$1:$AP$15,ROW('PC&amp;PD'!$A$15),MATCH(INDIRECT(T2178),'PC&amp;PD'!$A$1:$AP$1,0)),"")</f>
        <v/>
      </c>
      <c r="Z2178" s="155" t="str">
        <f t="shared" ref="Z2178" si="1000">IFERROR(IF($F2178="OCS 100","OCS (OCS 100)",IF($F2178="OCS Blended","OCS (OCS Blended)",IF($F2178="OCS (No Label)","OCS (No Label)",IF($F2178="RCS 100","RCS (RCS 100)",IF($F2178="RCS Blended","RCS (RCS Blended)",IF($F2178="GRS","GRS (GRS)",IF($F2178="GRS (No Label)", "GRS (No Label)",IF($F2178="RDS","RDS (RDS)",IF($F2178="RWS","RWS (RWS)",IF($F2178="RAS","RAS (RAS)",IF($F2178="RMS","RMS (RMS)",IF($F2178="GOTS Organic","GOTS (Organic)",IF($F2178="GOTS Made with organic","GOTS (Made with Organic)",IF($F2178="GOTS Organic - in conversion","GOTS (Organic - In Conversion)",IF($F2178="GOTS Made with organic - in conversion","GOTS (Made with Organic - In Conversion)",""))))))))))))))),"")</f>
        <v/>
      </c>
      <c r="AA2178" s="13" t="str">
        <f t="shared" si="986"/>
        <v/>
      </c>
      <c r="AB2178" s="155" t="str">
        <f t="shared" ref="AB2178" si="1001">IFERROR(IF($F2178="OCS 100", "OCS_100",IF($F2178="OCS Blended", "OCS_Blended",IF($F2178="OCS (No Label)", "OCS_No_Label",IF($F2178="RCS 100", "RCS_100",IF($F2178="RCS Blended","RCS_Blended",IF($F2178="GRS","GRS",IF($F2178="GRS (No Label)", "GRS_No_Label",IF($F2178="RDS","RDS",IF($F2178="RWS","RWS",IF($F2178="RMS","RMS",IF($F2178="GOTS Organic","GOTS_Organic",IF($F2178="GOTS Made with organic","GOTS_Made_with_organic",IF($F2178="GOTS Organic - in conversion","GOTS_Organic_in_Conversion",IF($F2178="GOTS Made with organic - in conversion","GOTS_Made_with_Organic_in_Conversion",IF($F2178="RAS","RAS",""))))))))))))))),"")</f>
        <v/>
      </c>
      <c r="AC2178" s="13" t="str">
        <f t="shared" ca="1" si="991"/>
        <v>$AB</v>
      </c>
      <c r="AD2178" s="13" t="str" cm="1">
        <f t="array" aca="1" ref="AD2178" ca="1">IFERROR(IF((LEFT(INDIRECT("$F"&amp;$S2178),4))="GOTS",IF($G2178="Organic","GOTS_Organic_raw",(IF($G2178="Responsible","GOTS_Responsible",(IF($G2178="No Attribute (Conventional)","GOTS_conventional",(IF($G2178="Recycled Pre/Post-Consumer","GOTS_pre_post",(IF($G2178="In-Conversion","GOTS_in_conversion",(IF($G2178="Sustainably Sourced","Sustainably_sourced",""))))))))))),IF($G2178="Organic","Organic",(IF($G2178="Responsible","Responsible",(IF($G2178="No Attribute (Conventional)","No_Attribute_Conventional",(IF($G2178="Recycled Pre/Post-Consumer","Recycled_Pre_Post_Consumer",(IF($G2178="In-Conversion","In_Conversion",(IF($G2178="Recycled Pre-Consumer","Recycled_Pre_Consumer",(IF($G2178="Recycled Post-Consumer","Recycled_Post_Consumer",(IF($G2178="Sustainably Sourced","Sustainably_sourced","")))))))))))))))),"")</f>
        <v/>
      </c>
      <c r="AE2178" s="13" t="e" cm="1">
        <f t="array" aca="1" ref="AE2178" ca="1">IF(INDIRECT("$F"&amp;$S2178)="","",IF(LEFT(INDIRECT("$F"&amp;$S2178),3)="GRS","GRS_RCS_RM",IF((LEFT(INDIRECT("$F"&amp;$S2178),3))="RCS","GRS_RCS_RM",IF(INDIRECT("$F"&amp;$S2178)="OCS (No Label)","OCS_Conversion_RM",IF(LEFT(INDIRECT("$F"&amp;$S2178),3)="OCS","OCS_RM",IF(RIGHT(INDIRECT("$F"&amp;$S2178),10)="conversion","GOTS_RM_conversion",IF((LEFT(INDIRECT("$F"&amp;$S2178),4))="GOTS","GOTS_RM","Responsible_RM")))))))</f>
        <v>#REF!</v>
      </c>
      <c r="AF2178" s="13" t="str" cm="1">
        <f t="array" aca="1" ref="AF2178" ca="1">IF($S2178="","",INDIRECT("$Z"&amp;$S2178))</f>
        <v/>
      </c>
      <c r="AG2178" s="155" t="str">
        <f t="shared" si="996"/>
        <v/>
      </c>
      <c r="AH2178" s="13" t="str" cm="1">
        <f t="array" aca="1" ref="AH2178" ca="1">IFERROR(INDIRECT("$ag"&amp;S2178),"")</f>
        <v/>
      </c>
      <c r="AI2178" s="13" t="e" cm="1">
        <f t="array" aca="1" ref="AI2178" ca="1">INDIRECT("O"&amp;S2177)</f>
        <v>#REF!</v>
      </c>
      <c r="AJ2178" s="13" t="str">
        <f>IF($I2178="","",INDEX('Raw Material'!$A$1:$J$75,MATCH(I2178,'Raw Material'!$A$1:$A$75,0),(MATCH(G2178,'Raw Material'!$A$1:$J$1,0))))</f>
        <v/>
      </c>
      <c r="AK2178" s="13" t="str">
        <f t="shared" si="987"/>
        <v>YANLIŞRM</v>
      </c>
      <c r="AL2178" s="153" t="str">
        <f t="shared" si="988"/>
        <v/>
      </c>
    </row>
    <row r="2179" spans="1:38" ht="16.5" customHeight="1">
      <c r="A2179" s="161"/>
      <c r="B2179" s="166"/>
      <c r="C2179" s="167"/>
      <c r="D2179" s="156"/>
      <c r="E2179" s="156"/>
      <c r="F2179" s="173"/>
      <c r="G2179" s="181"/>
      <c r="H2179" s="182"/>
      <c r="I2179" s="182"/>
      <c r="J2179" s="182"/>
      <c r="K2179" s="32"/>
      <c r="L2179" s="178"/>
      <c r="M2179" s="178"/>
      <c r="N2179" s="81"/>
      <c r="O2179" s="185"/>
      <c r="P2179" s="103"/>
      <c r="Q2179" s="84" t="str">
        <f t="shared" si="989"/>
        <v/>
      </c>
      <c r="R2179" s="159"/>
      <c r="S2179" s="28" t="str" cm="1">
        <f t="array" aca="1" ref="S2179" ca="1">IF(INDIRECT("A"&amp;114+$U2179)&lt;&gt;"",114+$U2179,"")</f>
        <v/>
      </c>
      <c r="T2179" s="28" t="str">
        <f t="shared" ca="1" si="990"/>
        <v>$B</v>
      </c>
      <c r="U2179" s="29">
        <f t="shared" si="997"/>
        <v>2064</v>
      </c>
      <c r="V2179" s="29">
        <v>172.08333333334701</v>
      </c>
      <c r="W2179" s="29">
        <f t="shared" si="973"/>
        <v>172</v>
      </c>
      <c r="X2179" s="41" t="str" cm="1">
        <f t="array" aca="1" ref="X2179" ca="1">IFERROR(INDEX('PC&amp;PD'!$A$1:$AP$15,ROW('PC&amp;PD'!$A$15),MATCH(INDIRECT(T2179),'PC&amp;PD'!$A$1:$AP$1,0)),"")</f>
        <v/>
      </c>
      <c r="Z2179" s="155"/>
      <c r="AA2179" s="13" t="str">
        <f t="shared" si="986"/>
        <v/>
      </c>
      <c r="AB2179" s="155"/>
      <c r="AC2179" s="13" t="str">
        <f t="shared" ca="1" si="991"/>
        <v>$AB</v>
      </c>
      <c r="AD2179" s="13" t="str" cm="1">
        <f t="array" aca="1" ref="AD2179" ca="1">IFERROR(IF((LEFT(INDIRECT("$F"&amp;$S2179),4))="GOTS",IF($G2179="Organic","GOTS_Organic_raw",(IF($G2179="Responsible","GOTS_Responsible",(IF($G2179="No Attribute (Conventional)","GOTS_conventional",(IF($G2179="Recycled Pre/Post-Consumer","GOTS_pre_post",(IF($G2179="In-Conversion","GOTS_in_conversion",(IF($G2179="Sustainably Sourced","Sustainably_sourced",""))))))))))),IF($G2179="Organic","Organic",(IF($G2179="Responsible","Responsible",(IF($G2179="No Attribute (Conventional)","No_Attribute_Conventional",(IF($G2179="Recycled Pre/Post-Consumer","Recycled_Pre_Post_Consumer",(IF($G2179="In-Conversion","In_Conversion",(IF($G2179="Recycled Pre-Consumer","Recycled_Pre_Consumer",(IF($G2179="Recycled Post-Consumer","Recycled_Post_Consumer",(IF($G2179="Sustainably Sourced","Sustainably_sourced","")))))))))))))))),"")</f>
        <v/>
      </c>
      <c r="AE2179" s="13" t="e" cm="1">
        <f t="array" aca="1" ref="AE2179" ca="1">IF(INDIRECT("$F"&amp;$S2179)="","",IF(LEFT(INDIRECT("$F"&amp;$S2179),3)="GRS","GRS_RCS_RM",IF((LEFT(INDIRECT("$F"&amp;$S2179),3))="RCS","GRS_RCS_RM",IF(INDIRECT("$F"&amp;$S2179)="OCS (No Label)","OCS_Conversion_RM",IF(LEFT(INDIRECT("$F"&amp;$S2179),3)="OCS","OCS_RM",IF(RIGHT(INDIRECT("$F"&amp;$S2179),10)="conversion","GOTS_RM_conversion",IF((LEFT(INDIRECT("$F"&amp;$S2179),4))="GOTS","GOTS_RM","Responsible_RM")))))))</f>
        <v>#REF!</v>
      </c>
      <c r="AF2179" s="13" t="str" cm="1">
        <f t="array" aca="1" ref="AF2179" ca="1">IF($S2179="","",INDIRECT("$Z"&amp;$S2179))</f>
        <v/>
      </c>
      <c r="AG2179" s="155"/>
      <c r="AH2179" s="13" t="str" cm="1">
        <f t="array" aca="1" ref="AH2179" ca="1">IFERROR(INDIRECT("$ag"&amp;S2179),"")</f>
        <v/>
      </c>
      <c r="AI2179" s="13" t="e" cm="1">
        <f t="array" aca="1" ref="AI2179" ca="1">INDIRECT("O"&amp;S2178)</f>
        <v>#REF!</v>
      </c>
      <c r="AJ2179" s="13" t="str">
        <f>IF($I2179="","",INDEX('Raw Material'!$A$1:$J$75,MATCH(I2179,'Raw Material'!$A$1:$A$75,0),(MATCH(G2179,'Raw Material'!$A$1:$J$1,0))))</f>
        <v/>
      </c>
      <c r="AK2179" s="13" t="str">
        <f t="shared" si="987"/>
        <v>YANLIŞRM</v>
      </c>
      <c r="AL2179" s="153" t="str">
        <f t="shared" si="988"/>
        <v/>
      </c>
    </row>
    <row r="2180" spans="1:38" ht="16.5" customHeight="1">
      <c r="A2180" s="161"/>
      <c r="B2180" s="166"/>
      <c r="C2180" s="167"/>
      <c r="D2180" s="156"/>
      <c r="E2180" s="156"/>
      <c r="F2180" s="173"/>
      <c r="G2180" s="181"/>
      <c r="H2180" s="182"/>
      <c r="I2180" s="182"/>
      <c r="J2180" s="182"/>
      <c r="K2180" s="32"/>
      <c r="L2180" s="178"/>
      <c r="M2180" s="178"/>
      <c r="N2180" s="81"/>
      <c r="O2180" s="185"/>
      <c r="P2180" s="103"/>
      <c r="Q2180" s="84" t="str">
        <f t="shared" si="989"/>
        <v/>
      </c>
      <c r="R2180" s="159"/>
      <c r="S2180" s="28" t="str" cm="1">
        <f t="array" aca="1" ref="S2180" ca="1">IF(INDIRECT("A"&amp;114+$U2180)&lt;&gt;"",114+$U2180,"")</f>
        <v/>
      </c>
      <c r="T2180" s="28" t="str">
        <f t="shared" ca="1" si="990"/>
        <v>$B</v>
      </c>
      <c r="U2180" s="29">
        <f t="shared" si="997"/>
        <v>2064</v>
      </c>
      <c r="V2180" s="29">
        <v>172.16666666667999</v>
      </c>
      <c r="W2180" s="29">
        <f t="shared" si="973"/>
        <v>172</v>
      </c>
      <c r="X2180" s="41" t="str" cm="1">
        <f t="array" aca="1" ref="X2180" ca="1">IFERROR(INDEX('PC&amp;PD'!$A$1:$AP$15,ROW('PC&amp;PD'!$A$15),MATCH(INDIRECT(T2180),'PC&amp;PD'!$A$1:$AP$1,0)),"")</f>
        <v/>
      </c>
      <c r="Z2180" s="155"/>
      <c r="AA2180" s="13" t="str">
        <f t="shared" si="986"/>
        <v/>
      </c>
      <c r="AB2180" s="155"/>
      <c r="AC2180" s="13" t="str">
        <f t="shared" ca="1" si="991"/>
        <v>$AB</v>
      </c>
      <c r="AD2180" s="13" t="str" cm="1">
        <f t="array" aca="1" ref="AD2180" ca="1">IFERROR(IF((LEFT(INDIRECT("$F"&amp;$S2180),4))="GOTS",IF($G2180="Organic","GOTS_Organic_raw",(IF($G2180="Responsible","GOTS_Responsible",(IF($G2180="No Attribute (Conventional)","GOTS_conventional",(IF($G2180="Recycled Pre/Post-Consumer","GOTS_pre_post",(IF($G2180="In-Conversion","GOTS_in_conversion",(IF($G2180="Sustainably Sourced","Sustainably_sourced",""))))))))))),IF($G2180="Organic","Organic",(IF($G2180="Responsible","Responsible",(IF($G2180="No Attribute (Conventional)","No_Attribute_Conventional",(IF($G2180="Recycled Pre/Post-Consumer","Recycled_Pre_Post_Consumer",(IF($G2180="In-Conversion","In_Conversion",(IF($G2180="Recycled Pre-Consumer","Recycled_Pre_Consumer",(IF($G2180="Recycled Post-Consumer","Recycled_Post_Consumer",(IF($G2180="Sustainably Sourced","Sustainably_sourced","")))))))))))))))),"")</f>
        <v/>
      </c>
      <c r="AE2180" s="13" t="e" cm="1">
        <f t="array" aca="1" ref="AE2180" ca="1">IF(INDIRECT("$F"&amp;$S2180)="","",IF(LEFT(INDIRECT("$F"&amp;$S2180),3)="GRS","GRS_RCS_RM",IF((LEFT(INDIRECT("$F"&amp;$S2180),3))="RCS","GRS_RCS_RM",IF(INDIRECT("$F"&amp;$S2180)="OCS (No Label)","OCS_Conversion_RM",IF(LEFT(INDIRECT("$F"&amp;$S2180),3)="OCS","OCS_RM",IF(RIGHT(INDIRECT("$F"&amp;$S2180),10)="conversion","GOTS_RM_conversion",IF((LEFT(INDIRECT("$F"&amp;$S2180),4))="GOTS","GOTS_RM","Responsible_RM")))))))</f>
        <v>#REF!</v>
      </c>
      <c r="AF2180" s="13" t="str" cm="1">
        <f t="array" aca="1" ref="AF2180" ca="1">IF($S2180="","",INDIRECT("$Z"&amp;$S2180))</f>
        <v/>
      </c>
      <c r="AG2180" s="155"/>
      <c r="AH2180" s="13" t="str" cm="1">
        <f t="array" aca="1" ref="AH2180" ca="1">IFERROR(INDIRECT("$ag"&amp;S2180),"")</f>
        <v/>
      </c>
      <c r="AI2180" s="13" t="e" cm="1">
        <f t="array" aca="1" ref="AI2180" ca="1">INDIRECT("O"&amp;S2179)</f>
        <v>#REF!</v>
      </c>
      <c r="AJ2180" s="13" t="str">
        <f>IF($I2180="","",INDEX('Raw Material'!$A$1:$J$75,MATCH(I2180,'Raw Material'!$A$1:$A$75,0),(MATCH(G2180,'Raw Material'!$A$1:$J$1,0))))</f>
        <v/>
      </c>
      <c r="AK2180" s="13" t="str">
        <f t="shared" si="987"/>
        <v>YANLIŞRM</v>
      </c>
      <c r="AL2180" s="153" t="str">
        <f t="shared" si="988"/>
        <v/>
      </c>
    </row>
    <row r="2181" spans="1:38" ht="16.5" customHeight="1">
      <c r="A2181" s="161"/>
      <c r="B2181" s="166"/>
      <c r="C2181" s="167"/>
      <c r="D2181" s="156"/>
      <c r="E2181" s="156"/>
      <c r="F2181" s="174"/>
      <c r="G2181" s="181"/>
      <c r="H2181" s="182"/>
      <c r="I2181" s="182"/>
      <c r="J2181" s="182"/>
      <c r="K2181" s="32"/>
      <c r="L2181" s="178"/>
      <c r="M2181" s="178"/>
      <c r="N2181" s="81"/>
      <c r="O2181" s="185"/>
      <c r="P2181" s="103"/>
      <c r="Q2181" s="84" t="str">
        <f t="shared" si="989"/>
        <v/>
      </c>
      <c r="R2181" s="159"/>
      <c r="S2181" s="28" t="str" cm="1">
        <f t="array" aca="1" ref="S2181" ca="1">IF(INDIRECT("A"&amp;114+$U2181)&lt;&gt;"",114+$U2181,"")</f>
        <v/>
      </c>
      <c r="T2181" s="28" t="str">
        <f t="shared" ca="1" si="990"/>
        <v>$B</v>
      </c>
      <c r="U2181" s="29">
        <f t="shared" si="997"/>
        <v>2064</v>
      </c>
      <c r="V2181" s="29">
        <v>172.25000000001401</v>
      </c>
      <c r="W2181" s="29">
        <f t="shared" si="973"/>
        <v>172</v>
      </c>
      <c r="X2181" s="41" t="str" cm="1">
        <f t="array" aca="1" ref="X2181" ca="1">IFERROR(INDEX('PC&amp;PD'!$A$1:$AP$15,ROW('PC&amp;PD'!$A$15),MATCH(INDIRECT(T2181),'PC&amp;PD'!$A$1:$AP$1,0)),"")</f>
        <v/>
      </c>
      <c r="Z2181" s="155"/>
      <c r="AA2181" s="13" t="str">
        <f t="shared" si="986"/>
        <v/>
      </c>
      <c r="AB2181" s="155"/>
      <c r="AC2181" s="13" t="str">
        <f t="shared" ca="1" si="991"/>
        <v>$AB</v>
      </c>
      <c r="AD2181" s="13" t="str" cm="1">
        <f t="array" aca="1" ref="AD2181" ca="1">IFERROR(IF((LEFT(INDIRECT("$F"&amp;$S2181),4))="GOTS",IF($G2181="Organic","GOTS_Organic_raw",(IF($G2181="Responsible","GOTS_Responsible",(IF($G2181="No Attribute (Conventional)","GOTS_conventional",(IF($G2181="Recycled Pre/Post-Consumer","GOTS_pre_post",(IF($G2181="In-Conversion","GOTS_in_conversion",(IF($G2181="Sustainably Sourced","Sustainably_sourced",""))))))))))),IF($G2181="Organic","Organic",(IF($G2181="Responsible","Responsible",(IF($G2181="No Attribute (Conventional)","No_Attribute_Conventional",(IF($G2181="Recycled Pre/Post-Consumer","Recycled_Pre_Post_Consumer",(IF($G2181="In-Conversion","In_Conversion",(IF($G2181="Recycled Pre-Consumer","Recycled_Pre_Consumer",(IF($G2181="Recycled Post-Consumer","Recycled_Post_Consumer",(IF($G2181="Sustainably Sourced","Sustainably_sourced","")))))))))))))))),"")</f>
        <v/>
      </c>
      <c r="AE2181" s="13" t="e" cm="1">
        <f t="array" aca="1" ref="AE2181" ca="1">IF(INDIRECT("$F"&amp;$S2181)="","",IF(LEFT(INDIRECT("$F"&amp;$S2181),3)="GRS","GRS_RCS_RM",IF((LEFT(INDIRECT("$F"&amp;$S2181),3))="RCS","GRS_RCS_RM",IF(INDIRECT("$F"&amp;$S2181)="OCS (No Label)","OCS_Conversion_RM",IF(LEFT(INDIRECT("$F"&amp;$S2181),3)="OCS","OCS_RM",IF(RIGHT(INDIRECT("$F"&amp;$S2181),10)="conversion","GOTS_RM_conversion",IF((LEFT(INDIRECT("$F"&amp;$S2181),4))="GOTS","GOTS_RM","Responsible_RM")))))))</f>
        <v>#REF!</v>
      </c>
      <c r="AF2181" s="13" t="str" cm="1">
        <f t="array" aca="1" ref="AF2181" ca="1">IF($S2181="","",INDIRECT("$Z"&amp;$S2181))</f>
        <v/>
      </c>
      <c r="AG2181" s="155"/>
      <c r="AH2181" s="13" t="str" cm="1">
        <f t="array" aca="1" ref="AH2181" ca="1">IFERROR(INDIRECT("$ag"&amp;S2181),"")</f>
        <v/>
      </c>
      <c r="AI2181" s="13" t="e" cm="1">
        <f t="array" aca="1" ref="AI2181" ca="1">INDIRECT("O"&amp;S2180)</f>
        <v>#REF!</v>
      </c>
      <c r="AJ2181" s="13" t="str">
        <f>IF($I2181="","",INDEX('Raw Material'!$A$1:$J$75,MATCH(I2181,'Raw Material'!$A$1:$A$75,0),(MATCH(G2181,'Raw Material'!$A$1:$J$1,0))))</f>
        <v/>
      </c>
      <c r="AK2181" s="13" t="str">
        <f t="shared" si="987"/>
        <v>YANLIŞRM</v>
      </c>
      <c r="AL2181" s="153" t="str">
        <f t="shared" si="988"/>
        <v/>
      </c>
    </row>
    <row r="2182" spans="1:38" ht="16.5" customHeight="1">
      <c r="A2182" s="161"/>
      <c r="B2182" s="166"/>
      <c r="C2182" s="167"/>
      <c r="D2182" s="156"/>
      <c r="E2182" s="156"/>
      <c r="F2182" s="174"/>
      <c r="G2182" s="181"/>
      <c r="H2182" s="182"/>
      <c r="I2182" s="182"/>
      <c r="J2182" s="182"/>
      <c r="K2182" s="32"/>
      <c r="L2182" s="178"/>
      <c r="M2182" s="178"/>
      <c r="N2182" s="81"/>
      <c r="O2182" s="185"/>
      <c r="P2182" s="103"/>
      <c r="Q2182" s="84" t="str">
        <f t="shared" si="989"/>
        <v/>
      </c>
      <c r="R2182" s="159"/>
      <c r="S2182" s="28" t="str" cm="1">
        <f t="array" aca="1" ref="S2182" ca="1">IF(INDIRECT("A"&amp;114+$U2182)&lt;&gt;"",114+$U2182,"")</f>
        <v/>
      </c>
      <c r="T2182" s="28" t="str">
        <f t="shared" ca="1" si="990"/>
        <v>$B</v>
      </c>
      <c r="U2182" s="29">
        <f t="shared" si="997"/>
        <v>2064</v>
      </c>
      <c r="V2182" s="29">
        <v>172.33333333334701</v>
      </c>
      <c r="W2182" s="29">
        <f t="shared" si="973"/>
        <v>172</v>
      </c>
      <c r="X2182" s="41" t="str" cm="1">
        <f t="array" aca="1" ref="X2182" ca="1">IFERROR(INDEX('PC&amp;PD'!$A$1:$AP$15,ROW('PC&amp;PD'!$A$15),MATCH(INDIRECT(T2182),'PC&amp;PD'!$A$1:$AP$1,0)),"")</f>
        <v/>
      </c>
      <c r="Z2182" s="155"/>
      <c r="AA2182" s="13" t="str">
        <f t="shared" si="986"/>
        <v/>
      </c>
      <c r="AB2182" s="155"/>
      <c r="AC2182" s="13" t="str">
        <f t="shared" ca="1" si="991"/>
        <v>$AB</v>
      </c>
      <c r="AD2182" s="13" t="str" cm="1">
        <f t="array" aca="1" ref="AD2182" ca="1">IFERROR(IF((LEFT(INDIRECT("$F"&amp;$S2182),4))="GOTS",IF($G2182="Organic","GOTS_Organic_raw",(IF($G2182="Responsible","GOTS_Responsible",(IF($G2182="No Attribute (Conventional)","GOTS_conventional",(IF($G2182="Recycled Pre/Post-Consumer","GOTS_pre_post",(IF($G2182="In-Conversion","GOTS_in_conversion",(IF($G2182="Sustainably Sourced","Sustainably_sourced",""))))))))))),IF($G2182="Organic","Organic",(IF($G2182="Responsible","Responsible",(IF($G2182="No Attribute (Conventional)","No_Attribute_Conventional",(IF($G2182="Recycled Pre/Post-Consumer","Recycled_Pre_Post_Consumer",(IF($G2182="In-Conversion","In_Conversion",(IF($G2182="Recycled Pre-Consumer","Recycled_Pre_Consumer",(IF($G2182="Recycled Post-Consumer","Recycled_Post_Consumer",(IF($G2182="Sustainably Sourced","Sustainably_sourced","")))))))))))))))),"")</f>
        <v/>
      </c>
      <c r="AE2182" s="13" t="e" cm="1">
        <f t="array" aca="1" ref="AE2182" ca="1">IF(INDIRECT("$F"&amp;$S2182)="","",IF(LEFT(INDIRECT("$F"&amp;$S2182),3)="GRS","GRS_RCS_RM",IF((LEFT(INDIRECT("$F"&amp;$S2182),3))="RCS","GRS_RCS_RM",IF(INDIRECT("$F"&amp;$S2182)="OCS (No Label)","OCS_Conversion_RM",IF(LEFT(INDIRECT("$F"&amp;$S2182),3)="OCS","OCS_RM",IF(RIGHT(INDIRECT("$F"&amp;$S2182),10)="conversion","GOTS_RM_conversion",IF((LEFT(INDIRECT("$F"&amp;$S2182),4))="GOTS","GOTS_RM","Responsible_RM")))))))</f>
        <v>#REF!</v>
      </c>
      <c r="AF2182" s="13" t="str" cm="1">
        <f t="array" aca="1" ref="AF2182" ca="1">IF($S2182="","",INDIRECT("$Z"&amp;$S2182))</f>
        <v/>
      </c>
      <c r="AG2182" s="155"/>
      <c r="AH2182" s="13" t="str" cm="1">
        <f t="array" aca="1" ref="AH2182" ca="1">IFERROR(INDIRECT("$ag"&amp;S2182),"")</f>
        <v/>
      </c>
      <c r="AI2182" s="13" t="e" cm="1">
        <f t="array" aca="1" ref="AI2182" ca="1">INDIRECT("O"&amp;S2181)</f>
        <v>#REF!</v>
      </c>
      <c r="AJ2182" s="13" t="str">
        <f>IF($I2182="","",INDEX('Raw Material'!$A$1:$J$75,MATCH(I2182,'Raw Material'!$A$1:$A$75,0),(MATCH(G2182,'Raw Material'!$A$1:$J$1,0))))</f>
        <v/>
      </c>
      <c r="AK2182" s="13" t="str">
        <f t="shared" si="987"/>
        <v>YANLIŞRM</v>
      </c>
      <c r="AL2182" s="153" t="str">
        <f t="shared" si="988"/>
        <v/>
      </c>
    </row>
    <row r="2183" spans="1:38" ht="16.5" customHeight="1">
      <c r="A2183" s="161"/>
      <c r="B2183" s="166"/>
      <c r="C2183" s="167"/>
      <c r="D2183" s="156"/>
      <c r="E2183" s="156"/>
      <c r="F2183" s="174"/>
      <c r="G2183" s="181"/>
      <c r="H2183" s="182"/>
      <c r="I2183" s="182"/>
      <c r="J2183" s="182"/>
      <c r="K2183" s="32"/>
      <c r="L2183" s="178"/>
      <c r="M2183" s="178"/>
      <c r="N2183" s="81"/>
      <c r="O2183" s="185"/>
      <c r="P2183" s="103"/>
      <c r="Q2183" s="84" t="str">
        <f t="shared" si="989"/>
        <v/>
      </c>
      <c r="R2183" s="159"/>
      <c r="S2183" s="28" t="str" cm="1">
        <f t="array" aca="1" ref="S2183" ca="1">IF(INDIRECT("A"&amp;114+$U2183)&lt;&gt;"",114+$U2183,"")</f>
        <v/>
      </c>
      <c r="T2183" s="28" t="str">
        <f t="shared" ca="1" si="990"/>
        <v>$B</v>
      </c>
      <c r="U2183" s="29">
        <f t="shared" si="997"/>
        <v>2064</v>
      </c>
      <c r="V2183" s="29">
        <v>172.41666666667999</v>
      </c>
      <c r="W2183" s="29">
        <f t="shared" si="973"/>
        <v>172</v>
      </c>
      <c r="X2183" s="41" t="str" cm="1">
        <f t="array" aca="1" ref="X2183" ca="1">IFERROR(INDEX('PC&amp;PD'!$A$1:$AP$15,ROW('PC&amp;PD'!$A$15),MATCH(INDIRECT(T2183),'PC&amp;PD'!$A$1:$AP$1,0)),"")</f>
        <v/>
      </c>
      <c r="Z2183" s="155"/>
      <c r="AA2183" s="13" t="str">
        <f t="shared" si="986"/>
        <v/>
      </c>
      <c r="AB2183" s="155"/>
      <c r="AC2183" s="13" t="str">
        <f t="shared" ca="1" si="991"/>
        <v>$AB</v>
      </c>
      <c r="AD2183" s="13" t="str" cm="1">
        <f t="array" aca="1" ref="AD2183" ca="1">IFERROR(IF((LEFT(INDIRECT("$F"&amp;$S2183),4))="GOTS",IF($G2183="Organic","GOTS_Organic_raw",(IF($G2183="Responsible","GOTS_Responsible",(IF($G2183="No Attribute (Conventional)","GOTS_conventional",(IF($G2183="Recycled Pre/Post-Consumer","GOTS_pre_post",(IF($G2183="In-Conversion","GOTS_in_conversion",(IF($G2183="Sustainably Sourced","Sustainably_sourced",""))))))))))),IF($G2183="Organic","Organic",(IF($G2183="Responsible","Responsible",(IF($G2183="No Attribute (Conventional)","No_Attribute_Conventional",(IF($G2183="Recycled Pre/Post-Consumer","Recycled_Pre_Post_Consumer",(IF($G2183="In-Conversion","In_Conversion",(IF($G2183="Recycled Pre-Consumer","Recycled_Pre_Consumer",(IF($G2183="Recycled Post-Consumer","Recycled_Post_Consumer",(IF($G2183="Sustainably Sourced","Sustainably_sourced","")))))))))))))))),"")</f>
        <v/>
      </c>
      <c r="AE2183" s="13" t="e" cm="1">
        <f t="array" aca="1" ref="AE2183" ca="1">IF(INDIRECT("$F"&amp;$S2183)="","",IF(LEFT(INDIRECT("$F"&amp;$S2183),3)="GRS","GRS_RCS_RM",IF((LEFT(INDIRECT("$F"&amp;$S2183),3))="RCS","GRS_RCS_RM",IF(INDIRECT("$F"&amp;$S2183)="OCS (No Label)","OCS_Conversion_RM",IF(LEFT(INDIRECT("$F"&amp;$S2183),3)="OCS","OCS_RM",IF(RIGHT(INDIRECT("$F"&amp;$S2183),10)="conversion","GOTS_RM_conversion",IF((LEFT(INDIRECT("$F"&amp;$S2183),4))="GOTS","GOTS_RM","Responsible_RM")))))))</f>
        <v>#REF!</v>
      </c>
      <c r="AF2183" s="13" t="str" cm="1">
        <f t="array" aca="1" ref="AF2183" ca="1">IF($S2183="","",INDIRECT("$Z"&amp;$S2183))</f>
        <v/>
      </c>
      <c r="AG2183" s="155"/>
      <c r="AH2183" s="13" t="str" cm="1">
        <f t="array" aca="1" ref="AH2183" ca="1">IFERROR(INDIRECT("$ag"&amp;S2183),"")</f>
        <v/>
      </c>
      <c r="AI2183" s="13" t="e" cm="1">
        <f t="array" aca="1" ref="AI2183" ca="1">INDIRECT("O"&amp;S2182)</f>
        <v>#REF!</v>
      </c>
      <c r="AJ2183" s="13" t="str">
        <f>IF($I2183="","",INDEX('Raw Material'!$A$1:$J$75,MATCH(I2183,'Raw Material'!$A$1:$A$75,0),(MATCH(G2183,'Raw Material'!$A$1:$J$1,0))))</f>
        <v/>
      </c>
      <c r="AK2183" s="13" t="str">
        <f t="shared" si="987"/>
        <v>YANLIŞRM</v>
      </c>
      <c r="AL2183" s="153" t="str">
        <f t="shared" si="988"/>
        <v/>
      </c>
    </row>
    <row r="2184" spans="1:38" ht="16.5" customHeight="1">
      <c r="A2184" s="162"/>
      <c r="B2184" s="168"/>
      <c r="C2184" s="169"/>
      <c r="D2184" s="156"/>
      <c r="E2184" s="156"/>
      <c r="F2184" s="175"/>
      <c r="G2184" s="181"/>
      <c r="H2184" s="182"/>
      <c r="I2184" s="182"/>
      <c r="J2184" s="182"/>
      <c r="K2184" s="32"/>
      <c r="L2184" s="179"/>
      <c r="M2184" s="179"/>
      <c r="N2184" s="81"/>
      <c r="O2184" s="185"/>
      <c r="P2184" s="103"/>
      <c r="Q2184" s="84" t="str">
        <f t="shared" si="989"/>
        <v/>
      </c>
      <c r="R2184" s="159"/>
      <c r="S2184" s="28" t="str" cm="1">
        <f t="array" aca="1" ref="S2184" ca="1">IF(INDIRECT("A"&amp;114+$U2184)&lt;&gt;"",114+$U2184,"")</f>
        <v/>
      </c>
      <c r="T2184" s="28" t="str">
        <f t="shared" ca="1" si="990"/>
        <v>$B</v>
      </c>
      <c r="U2184" s="29">
        <f t="shared" si="997"/>
        <v>2064</v>
      </c>
      <c r="V2184" s="29">
        <v>172.50000000001401</v>
      </c>
      <c r="W2184" s="29">
        <f t="shared" si="973"/>
        <v>172</v>
      </c>
      <c r="X2184" s="41" t="str" cm="1">
        <f t="array" aca="1" ref="X2184" ca="1">IFERROR(INDEX('PC&amp;PD'!$A$1:$AP$15,ROW('PC&amp;PD'!$A$15),MATCH(INDIRECT(T2184),'PC&amp;PD'!$A$1:$AP$1,0)),"")</f>
        <v/>
      </c>
      <c r="Z2184" s="155"/>
      <c r="AA2184" s="13" t="str">
        <f t="shared" si="986"/>
        <v/>
      </c>
      <c r="AB2184" s="155"/>
      <c r="AC2184" s="13" t="str">
        <f t="shared" ca="1" si="991"/>
        <v>$AB</v>
      </c>
      <c r="AD2184" s="13" t="str" cm="1">
        <f t="array" aca="1" ref="AD2184" ca="1">IFERROR(IF((LEFT(INDIRECT("$F"&amp;$S2184),4))="GOTS",IF($G2184="Organic","GOTS_Organic_raw",(IF($G2184="Responsible","GOTS_Responsible",(IF($G2184="No Attribute (Conventional)","GOTS_conventional",(IF($G2184="Recycled Pre/Post-Consumer","GOTS_pre_post",(IF($G2184="In-Conversion","GOTS_in_conversion",(IF($G2184="Sustainably Sourced","Sustainably_sourced",""))))))))))),IF($G2184="Organic","Organic",(IF($G2184="Responsible","Responsible",(IF($G2184="No Attribute (Conventional)","No_Attribute_Conventional",(IF($G2184="Recycled Pre/Post-Consumer","Recycled_Pre_Post_Consumer",(IF($G2184="In-Conversion","In_Conversion",(IF($G2184="Recycled Pre-Consumer","Recycled_Pre_Consumer",(IF($G2184="Recycled Post-Consumer","Recycled_Post_Consumer",(IF($G2184="Sustainably Sourced","Sustainably_sourced","")))))))))))))))),"")</f>
        <v/>
      </c>
      <c r="AE2184" s="13" t="e" cm="1">
        <f t="array" aca="1" ref="AE2184" ca="1">IF(INDIRECT("$F"&amp;$S2184)="","",IF(LEFT(INDIRECT("$F"&amp;$S2184),3)="GRS","GRS_RCS_RM",IF((LEFT(INDIRECT("$F"&amp;$S2184),3))="RCS","GRS_RCS_RM",IF(INDIRECT("$F"&amp;$S2184)="OCS (No Label)","OCS_Conversion_RM",IF(LEFT(INDIRECT("$F"&amp;$S2184),3)="OCS","OCS_RM",IF(RIGHT(INDIRECT("$F"&amp;$S2184),10)="conversion","GOTS_RM_conversion",IF((LEFT(INDIRECT("$F"&amp;$S2184),4))="GOTS","GOTS_RM","Responsible_RM")))))))</f>
        <v>#REF!</v>
      </c>
      <c r="AF2184" s="13" t="str" cm="1">
        <f t="array" aca="1" ref="AF2184" ca="1">IF($S2184="","",INDIRECT("$Z"&amp;$S2184))</f>
        <v/>
      </c>
      <c r="AG2184" s="155"/>
      <c r="AH2184" s="13" t="str" cm="1">
        <f t="array" aca="1" ref="AH2184" ca="1">IFERROR(INDIRECT("$ag"&amp;S2184),"")</f>
        <v/>
      </c>
      <c r="AI2184" s="13" t="e" cm="1">
        <f t="array" aca="1" ref="AI2184" ca="1">INDIRECT("O"&amp;S2183)</f>
        <v>#REF!</v>
      </c>
      <c r="AJ2184" s="13" t="str">
        <f>IF($I2184="","",INDEX('Raw Material'!$A$1:$J$75,MATCH(I2184,'Raw Material'!$A$1:$A$75,0),(MATCH(G2184,'Raw Material'!$A$1:$J$1,0))))</f>
        <v/>
      </c>
      <c r="AK2184" s="13" t="str">
        <f t="shared" si="987"/>
        <v>YANLIŞRM</v>
      </c>
      <c r="AL2184" s="153" t="str">
        <f t="shared" si="988"/>
        <v/>
      </c>
    </row>
    <row r="2185" spans="1:38" ht="16.5" customHeight="1">
      <c r="A2185" s="162"/>
      <c r="B2185" s="168"/>
      <c r="C2185" s="169"/>
      <c r="D2185" s="156"/>
      <c r="E2185" s="156"/>
      <c r="F2185" s="175"/>
      <c r="G2185" s="181"/>
      <c r="H2185" s="182"/>
      <c r="I2185" s="182"/>
      <c r="J2185" s="182"/>
      <c r="K2185" s="32"/>
      <c r="L2185" s="179"/>
      <c r="M2185" s="179"/>
      <c r="N2185" s="81"/>
      <c r="O2185" s="185"/>
      <c r="P2185" s="103"/>
      <c r="Q2185" s="84" t="str">
        <f t="shared" si="989"/>
        <v/>
      </c>
      <c r="R2185" s="159"/>
      <c r="S2185" s="28" t="str" cm="1">
        <f t="array" aca="1" ref="S2185" ca="1">IF(INDIRECT("A"&amp;114+$U2185)&lt;&gt;"",114+$U2185,"")</f>
        <v/>
      </c>
      <c r="T2185" s="28" t="str">
        <f t="shared" ca="1" si="990"/>
        <v>$B</v>
      </c>
      <c r="U2185" s="29">
        <f t="shared" si="997"/>
        <v>2064</v>
      </c>
      <c r="V2185" s="29">
        <v>172.58333333334701</v>
      </c>
      <c r="W2185" s="29">
        <f t="shared" ref="W2185:W2248" si="1002">ROUNDDOWN(V2185,0)</f>
        <v>172</v>
      </c>
      <c r="X2185" s="41" t="str" cm="1">
        <f t="array" aca="1" ref="X2185" ca="1">IFERROR(INDEX('PC&amp;PD'!$A$1:$AP$15,ROW('PC&amp;PD'!$A$15),MATCH(INDIRECT(T2185),'PC&amp;PD'!$A$1:$AP$1,0)),"")</f>
        <v/>
      </c>
      <c r="Z2185" s="155"/>
      <c r="AA2185" s="13" t="str">
        <f t="shared" si="986"/>
        <v/>
      </c>
      <c r="AB2185" s="155"/>
      <c r="AC2185" s="13" t="str">
        <f t="shared" ca="1" si="991"/>
        <v>$AB</v>
      </c>
      <c r="AD2185" s="13" t="str" cm="1">
        <f t="array" aca="1" ref="AD2185" ca="1">IFERROR(IF((LEFT(INDIRECT("$F"&amp;$S2185),4))="GOTS",IF($G2185="Organic","GOTS_Organic_raw",(IF($G2185="Responsible","GOTS_Responsible",(IF($G2185="No Attribute (Conventional)","GOTS_conventional",(IF($G2185="Recycled Pre/Post-Consumer","GOTS_pre_post",(IF($G2185="In-Conversion","GOTS_in_conversion",(IF($G2185="Sustainably Sourced","Sustainably_sourced",""))))))))))),IF($G2185="Organic","Organic",(IF($G2185="Responsible","Responsible",(IF($G2185="No Attribute (Conventional)","No_Attribute_Conventional",(IF($G2185="Recycled Pre/Post-Consumer","Recycled_Pre_Post_Consumer",(IF($G2185="In-Conversion","In_Conversion",(IF($G2185="Recycled Pre-Consumer","Recycled_Pre_Consumer",(IF($G2185="Recycled Post-Consumer","Recycled_Post_Consumer",(IF($G2185="Sustainably Sourced","Sustainably_sourced","")))))))))))))))),"")</f>
        <v/>
      </c>
      <c r="AE2185" s="13" t="e" cm="1">
        <f t="array" aca="1" ref="AE2185" ca="1">IF(INDIRECT("$F"&amp;$S2185)="","",IF(LEFT(INDIRECT("$F"&amp;$S2185),3)="GRS","GRS_RCS_RM",IF((LEFT(INDIRECT("$F"&amp;$S2185),3))="RCS","GRS_RCS_RM",IF(INDIRECT("$F"&amp;$S2185)="OCS (No Label)","OCS_Conversion_RM",IF(LEFT(INDIRECT("$F"&amp;$S2185),3)="OCS","OCS_RM",IF(RIGHT(INDIRECT("$F"&amp;$S2185),10)="conversion","GOTS_RM_conversion",IF((LEFT(INDIRECT("$F"&amp;$S2185),4))="GOTS","GOTS_RM","Responsible_RM")))))))</f>
        <v>#REF!</v>
      </c>
      <c r="AF2185" s="13" t="str" cm="1">
        <f t="array" aca="1" ref="AF2185" ca="1">IF($S2185="","",INDIRECT("$Z"&amp;$S2185))</f>
        <v/>
      </c>
      <c r="AG2185" s="155"/>
      <c r="AH2185" s="13" t="str" cm="1">
        <f t="array" aca="1" ref="AH2185" ca="1">IFERROR(INDIRECT("$ag"&amp;S2185),"")</f>
        <v/>
      </c>
      <c r="AI2185" s="13" t="e" cm="1">
        <f t="array" aca="1" ref="AI2185" ca="1">INDIRECT("O"&amp;S2184)</f>
        <v>#REF!</v>
      </c>
      <c r="AJ2185" s="13" t="str">
        <f>IF($I2185="","",INDEX('Raw Material'!$A$1:$J$75,MATCH(I2185,'Raw Material'!$A$1:$A$75,0),(MATCH(G2185,'Raw Material'!$A$1:$J$1,0))))</f>
        <v/>
      </c>
      <c r="AK2185" s="13" t="str">
        <f t="shared" si="987"/>
        <v>YANLIŞRM</v>
      </c>
      <c r="AL2185" s="153" t="str">
        <f t="shared" si="988"/>
        <v/>
      </c>
    </row>
    <row r="2186" spans="1:38" ht="16.5" customHeight="1">
      <c r="A2186" s="162"/>
      <c r="B2186" s="168"/>
      <c r="C2186" s="169"/>
      <c r="D2186" s="156"/>
      <c r="E2186" s="156"/>
      <c r="F2186" s="175"/>
      <c r="G2186" s="181"/>
      <c r="H2186" s="182"/>
      <c r="I2186" s="182"/>
      <c r="J2186" s="182"/>
      <c r="K2186" s="32"/>
      <c r="L2186" s="179"/>
      <c r="M2186" s="179"/>
      <c r="N2186" s="81"/>
      <c r="O2186" s="185"/>
      <c r="P2186" s="103"/>
      <c r="Q2186" s="84" t="str">
        <f t="shared" si="989"/>
        <v/>
      </c>
      <c r="R2186" s="159"/>
      <c r="S2186" s="28" t="str" cm="1">
        <f t="array" aca="1" ref="S2186" ca="1">IF(INDIRECT("A"&amp;114+$U2186)&lt;&gt;"",114+$U2186,"")</f>
        <v/>
      </c>
      <c r="T2186" s="28" t="str">
        <f t="shared" ca="1" si="990"/>
        <v>$B</v>
      </c>
      <c r="U2186" s="29">
        <f t="shared" si="997"/>
        <v>2064</v>
      </c>
      <c r="V2186" s="29">
        <v>172.66666666667999</v>
      </c>
      <c r="W2186" s="29">
        <f t="shared" si="1002"/>
        <v>172</v>
      </c>
      <c r="X2186" s="41" t="str" cm="1">
        <f t="array" aca="1" ref="X2186" ca="1">IFERROR(INDEX('PC&amp;PD'!$A$1:$AP$15,ROW('PC&amp;PD'!$A$15),MATCH(INDIRECT(T2186),'PC&amp;PD'!$A$1:$AP$1,0)),"")</f>
        <v/>
      </c>
      <c r="Z2186" s="155"/>
      <c r="AA2186" s="13" t="str">
        <f t="shared" si="986"/>
        <v/>
      </c>
      <c r="AB2186" s="155"/>
      <c r="AC2186" s="13" t="str">
        <f t="shared" ca="1" si="991"/>
        <v>$AB</v>
      </c>
      <c r="AD2186" s="13" t="str" cm="1">
        <f t="array" aca="1" ref="AD2186" ca="1">IFERROR(IF((LEFT(INDIRECT("$F"&amp;$S2186),4))="GOTS",IF($G2186="Organic","GOTS_Organic_raw",(IF($G2186="Responsible","GOTS_Responsible",(IF($G2186="No Attribute (Conventional)","GOTS_conventional",(IF($G2186="Recycled Pre/Post-Consumer","GOTS_pre_post",(IF($G2186="In-Conversion","GOTS_in_conversion",(IF($G2186="Sustainably Sourced","Sustainably_sourced",""))))))))))),IF($G2186="Organic","Organic",(IF($G2186="Responsible","Responsible",(IF($G2186="No Attribute (Conventional)","No_Attribute_Conventional",(IF($G2186="Recycled Pre/Post-Consumer","Recycled_Pre_Post_Consumer",(IF($G2186="In-Conversion","In_Conversion",(IF($G2186="Recycled Pre-Consumer","Recycled_Pre_Consumer",(IF($G2186="Recycled Post-Consumer","Recycled_Post_Consumer",(IF($G2186="Sustainably Sourced","Sustainably_sourced","")))))))))))))))),"")</f>
        <v/>
      </c>
      <c r="AE2186" s="13" t="e" cm="1">
        <f t="array" aca="1" ref="AE2186" ca="1">IF(INDIRECT("$F"&amp;$S2186)="","",IF(LEFT(INDIRECT("$F"&amp;$S2186),3)="GRS","GRS_RCS_RM",IF((LEFT(INDIRECT("$F"&amp;$S2186),3))="RCS","GRS_RCS_RM",IF(INDIRECT("$F"&amp;$S2186)="OCS (No Label)","OCS_Conversion_RM",IF(LEFT(INDIRECT("$F"&amp;$S2186),3)="OCS","OCS_RM",IF(RIGHT(INDIRECT("$F"&amp;$S2186),10)="conversion","GOTS_RM_conversion",IF((LEFT(INDIRECT("$F"&amp;$S2186),4))="GOTS","GOTS_RM","Responsible_RM")))))))</f>
        <v>#REF!</v>
      </c>
      <c r="AF2186" s="13" t="str" cm="1">
        <f t="array" aca="1" ref="AF2186" ca="1">IF($S2186="","",INDIRECT("$Z"&amp;$S2186))</f>
        <v/>
      </c>
      <c r="AG2186" s="155"/>
      <c r="AH2186" s="13" t="str" cm="1">
        <f t="array" aca="1" ref="AH2186" ca="1">IFERROR(INDIRECT("$ag"&amp;S2186),"")</f>
        <v/>
      </c>
      <c r="AI2186" s="13" t="e" cm="1">
        <f t="array" aca="1" ref="AI2186" ca="1">INDIRECT("O"&amp;S2185)</f>
        <v>#REF!</v>
      </c>
      <c r="AJ2186" s="13" t="str">
        <f>IF($I2186="","",INDEX('Raw Material'!$A$1:$J$75,MATCH(I2186,'Raw Material'!$A$1:$A$75,0),(MATCH(G2186,'Raw Material'!$A$1:$J$1,0))))</f>
        <v/>
      </c>
      <c r="AK2186" s="13" t="str">
        <f t="shared" si="987"/>
        <v>YANLIŞRM</v>
      </c>
      <c r="AL2186" s="153" t="str">
        <f t="shared" si="988"/>
        <v/>
      </c>
    </row>
    <row r="2187" spans="1:38" ht="16.5" customHeight="1">
      <c r="A2187" s="162"/>
      <c r="B2187" s="168"/>
      <c r="C2187" s="169"/>
      <c r="D2187" s="156"/>
      <c r="E2187" s="156"/>
      <c r="F2187" s="175"/>
      <c r="G2187" s="181"/>
      <c r="H2187" s="182"/>
      <c r="I2187" s="182"/>
      <c r="J2187" s="182"/>
      <c r="K2187" s="32"/>
      <c r="L2187" s="179"/>
      <c r="M2187" s="179"/>
      <c r="N2187" s="81"/>
      <c r="O2187" s="185"/>
      <c r="P2187" s="103"/>
      <c r="Q2187" s="84" t="str">
        <f t="shared" si="989"/>
        <v/>
      </c>
      <c r="R2187" s="159"/>
      <c r="S2187" s="28" t="str" cm="1">
        <f t="array" aca="1" ref="S2187" ca="1">IF(INDIRECT("A"&amp;114+$U2187)&lt;&gt;"",114+$U2187,"")</f>
        <v/>
      </c>
      <c r="T2187" s="28" t="str">
        <f t="shared" ca="1" si="990"/>
        <v>$B</v>
      </c>
      <c r="U2187" s="29">
        <f t="shared" si="997"/>
        <v>2064</v>
      </c>
      <c r="V2187" s="29">
        <v>172.75000000001401</v>
      </c>
      <c r="W2187" s="29">
        <f t="shared" si="1002"/>
        <v>172</v>
      </c>
      <c r="X2187" s="41" t="str" cm="1">
        <f t="array" aca="1" ref="X2187" ca="1">IFERROR(INDEX('PC&amp;PD'!$A$1:$AP$15,ROW('PC&amp;PD'!$A$15),MATCH(INDIRECT(T2187),'PC&amp;PD'!$A$1:$AP$1,0)),"")</f>
        <v/>
      </c>
      <c r="Z2187" s="155"/>
      <c r="AA2187" s="13" t="str">
        <f t="shared" si="986"/>
        <v/>
      </c>
      <c r="AB2187" s="155"/>
      <c r="AC2187" s="13" t="str">
        <f t="shared" ca="1" si="991"/>
        <v>$AB</v>
      </c>
      <c r="AD2187" s="13" t="str" cm="1">
        <f t="array" aca="1" ref="AD2187" ca="1">IFERROR(IF((LEFT(INDIRECT("$F"&amp;$S2187),4))="GOTS",IF($G2187="Organic","GOTS_Organic_raw",(IF($G2187="Responsible","GOTS_Responsible",(IF($G2187="No Attribute (Conventional)","GOTS_conventional",(IF($G2187="Recycled Pre/Post-Consumer","GOTS_pre_post",(IF($G2187="In-Conversion","GOTS_in_conversion",(IF($G2187="Sustainably Sourced","Sustainably_sourced",""))))))))))),IF($G2187="Organic","Organic",(IF($G2187="Responsible","Responsible",(IF($G2187="No Attribute (Conventional)","No_Attribute_Conventional",(IF($G2187="Recycled Pre/Post-Consumer","Recycled_Pre_Post_Consumer",(IF($G2187="In-Conversion","In_Conversion",(IF($G2187="Recycled Pre-Consumer","Recycled_Pre_Consumer",(IF($G2187="Recycled Post-Consumer","Recycled_Post_Consumer",(IF($G2187="Sustainably Sourced","Sustainably_sourced","")))))))))))))))),"")</f>
        <v/>
      </c>
      <c r="AE2187" s="13" t="e" cm="1">
        <f t="array" aca="1" ref="AE2187" ca="1">IF(INDIRECT("$F"&amp;$S2187)="","",IF(LEFT(INDIRECT("$F"&amp;$S2187),3)="GRS","GRS_RCS_RM",IF((LEFT(INDIRECT("$F"&amp;$S2187),3))="RCS","GRS_RCS_RM",IF(INDIRECT("$F"&amp;$S2187)="OCS (No Label)","OCS_Conversion_RM",IF(LEFT(INDIRECT("$F"&amp;$S2187),3)="OCS","OCS_RM",IF(RIGHT(INDIRECT("$F"&amp;$S2187),10)="conversion","GOTS_RM_conversion",IF((LEFT(INDIRECT("$F"&amp;$S2187),4))="GOTS","GOTS_RM","Responsible_RM")))))))</f>
        <v>#REF!</v>
      </c>
      <c r="AF2187" s="13" t="str" cm="1">
        <f t="array" aca="1" ref="AF2187" ca="1">IF($S2187="","",INDIRECT("$Z"&amp;$S2187))</f>
        <v/>
      </c>
      <c r="AG2187" s="155"/>
      <c r="AH2187" s="13" t="str" cm="1">
        <f t="array" aca="1" ref="AH2187" ca="1">IFERROR(INDIRECT("$ag"&amp;S2187),"")</f>
        <v/>
      </c>
      <c r="AI2187" s="13" t="e" cm="1">
        <f t="array" aca="1" ref="AI2187" ca="1">INDIRECT("O"&amp;S2186)</f>
        <v>#REF!</v>
      </c>
      <c r="AJ2187" s="13" t="str">
        <f>IF($I2187="","",INDEX('Raw Material'!$A$1:$J$75,MATCH(I2187,'Raw Material'!$A$1:$A$75,0),(MATCH(G2187,'Raw Material'!$A$1:$J$1,0))))</f>
        <v/>
      </c>
      <c r="AK2187" s="13" t="str">
        <f t="shared" si="987"/>
        <v>YANLIŞRM</v>
      </c>
      <c r="AL2187" s="153" t="str">
        <f t="shared" si="988"/>
        <v/>
      </c>
    </row>
    <row r="2188" spans="1:38" ht="16.5" customHeight="1">
      <c r="A2188" s="162"/>
      <c r="B2188" s="168"/>
      <c r="C2188" s="169"/>
      <c r="D2188" s="156"/>
      <c r="E2188" s="156"/>
      <c r="F2188" s="175"/>
      <c r="G2188" s="181"/>
      <c r="H2188" s="182"/>
      <c r="I2188" s="182"/>
      <c r="J2188" s="182"/>
      <c r="K2188" s="32"/>
      <c r="L2188" s="179"/>
      <c r="M2188" s="179"/>
      <c r="N2188" s="81"/>
      <c r="O2188" s="185"/>
      <c r="P2188" s="103"/>
      <c r="Q2188" s="84" t="str">
        <f t="shared" si="989"/>
        <v/>
      </c>
      <c r="R2188" s="159"/>
      <c r="S2188" s="28" t="str" cm="1">
        <f t="array" aca="1" ref="S2188" ca="1">IF(INDIRECT("A"&amp;114+$U2188)&lt;&gt;"",114+$U2188,"")</f>
        <v/>
      </c>
      <c r="T2188" s="28" t="str">
        <f t="shared" ca="1" si="990"/>
        <v>$B</v>
      </c>
      <c r="U2188" s="29">
        <f t="shared" si="997"/>
        <v>2064</v>
      </c>
      <c r="V2188" s="29">
        <v>172.83333333334701</v>
      </c>
      <c r="W2188" s="29">
        <f t="shared" si="1002"/>
        <v>172</v>
      </c>
      <c r="X2188" s="41" t="str" cm="1">
        <f t="array" aca="1" ref="X2188" ca="1">IFERROR(INDEX('PC&amp;PD'!$A$1:$AP$15,ROW('PC&amp;PD'!$A$15),MATCH(INDIRECT(T2188),'PC&amp;PD'!$A$1:$AP$1,0)),"")</f>
        <v/>
      </c>
      <c r="Z2188" s="155"/>
      <c r="AA2188" s="13" t="str">
        <f t="shared" si="986"/>
        <v/>
      </c>
      <c r="AB2188" s="155"/>
      <c r="AC2188" s="13" t="str">
        <f t="shared" ca="1" si="991"/>
        <v>$AB</v>
      </c>
      <c r="AD2188" s="13" t="str" cm="1">
        <f t="array" aca="1" ref="AD2188" ca="1">IFERROR(IF((LEFT(INDIRECT("$F"&amp;$S2188),4))="GOTS",IF($G2188="Organic","GOTS_Organic_raw",(IF($G2188="Responsible","GOTS_Responsible",(IF($G2188="No Attribute (Conventional)","GOTS_conventional",(IF($G2188="Recycled Pre/Post-Consumer","GOTS_pre_post",(IF($G2188="In-Conversion","GOTS_in_conversion",(IF($G2188="Sustainably Sourced","Sustainably_sourced",""))))))))))),IF($G2188="Organic","Organic",(IF($G2188="Responsible","Responsible",(IF($G2188="No Attribute (Conventional)","No_Attribute_Conventional",(IF($G2188="Recycled Pre/Post-Consumer","Recycled_Pre_Post_Consumer",(IF($G2188="In-Conversion","In_Conversion",(IF($G2188="Recycled Pre-Consumer","Recycled_Pre_Consumer",(IF($G2188="Recycled Post-Consumer","Recycled_Post_Consumer",(IF($G2188="Sustainably Sourced","Sustainably_sourced","")))))))))))))))),"")</f>
        <v/>
      </c>
      <c r="AE2188" s="13" t="e" cm="1">
        <f t="array" aca="1" ref="AE2188" ca="1">IF(INDIRECT("$F"&amp;$S2188)="","",IF(LEFT(INDIRECT("$F"&amp;$S2188),3)="GRS","GRS_RCS_RM",IF((LEFT(INDIRECT("$F"&amp;$S2188),3))="RCS","GRS_RCS_RM",IF(INDIRECT("$F"&amp;$S2188)="OCS (No Label)","OCS_Conversion_RM",IF(LEFT(INDIRECT("$F"&amp;$S2188),3)="OCS","OCS_RM",IF(RIGHT(INDIRECT("$F"&amp;$S2188),10)="conversion","GOTS_RM_conversion",IF((LEFT(INDIRECT("$F"&amp;$S2188),4))="GOTS","GOTS_RM","Responsible_RM")))))))</f>
        <v>#REF!</v>
      </c>
      <c r="AF2188" s="13" t="str" cm="1">
        <f t="array" aca="1" ref="AF2188" ca="1">IF($S2188="","",INDIRECT("$Z"&amp;$S2188))</f>
        <v/>
      </c>
      <c r="AG2188" s="155"/>
      <c r="AH2188" s="13" t="str" cm="1">
        <f t="array" aca="1" ref="AH2188" ca="1">IFERROR(INDIRECT("$ag"&amp;S2188),"")</f>
        <v/>
      </c>
      <c r="AI2188" s="13" t="e" cm="1">
        <f t="array" aca="1" ref="AI2188" ca="1">INDIRECT("O"&amp;S2187)</f>
        <v>#REF!</v>
      </c>
      <c r="AJ2188" s="13" t="str">
        <f>IF($I2188="","",INDEX('Raw Material'!$A$1:$J$75,MATCH(I2188,'Raw Material'!$A$1:$A$75,0),(MATCH(G2188,'Raw Material'!$A$1:$J$1,0))))</f>
        <v/>
      </c>
      <c r="AK2188" s="13" t="str">
        <f t="shared" si="987"/>
        <v>YANLIŞRM</v>
      </c>
      <c r="AL2188" s="153" t="str">
        <f t="shared" si="988"/>
        <v/>
      </c>
    </row>
    <row r="2189" spans="1:38" ht="16.5" customHeight="1" thickBot="1">
      <c r="A2189" s="163"/>
      <c r="B2189" s="170"/>
      <c r="C2189" s="171"/>
      <c r="D2189" s="156"/>
      <c r="E2189" s="156"/>
      <c r="F2189" s="176"/>
      <c r="G2189" s="157"/>
      <c r="H2189" s="158"/>
      <c r="I2189" s="158"/>
      <c r="J2189" s="158"/>
      <c r="K2189" s="33"/>
      <c r="L2189" s="180"/>
      <c r="M2189" s="180"/>
      <c r="N2189" s="82"/>
      <c r="O2189" s="186"/>
      <c r="P2189" s="103"/>
      <c r="Q2189" s="84" t="str">
        <f t="shared" si="989"/>
        <v/>
      </c>
      <c r="R2189" s="159"/>
      <c r="S2189" s="28" t="str" cm="1">
        <f t="array" aca="1" ref="S2189" ca="1">IF(INDIRECT("A"&amp;114+$U2189)&lt;&gt;"",114+$U2189,"")</f>
        <v/>
      </c>
      <c r="T2189" s="28" t="str">
        <f t="shared" ca="1" si="990"/>
        <v>$B</v>
      </c>
      <c r="U2189" s="29">
        <f t="shared" si="997"/>
        <v>2064</v>
      </c>
      <c r="V2189" s="29">
        <v>172.91666666667999</v>
      </c>
      <c r="W2189" s="29">
        <f t="shared" si="1002"/>
        <v>172</v>
      </c>
      <c r="X2189" s="41" t="str" cm="1">
        <f t="array" aca="1" ref="X2189" ca="1">IFERROR(INDEX('PC&amp;PD'!$A$1:$AP$15,ROW('PC&amp;PD'!$A$15),MATCH(INDIRECT(T2189),'PC&amp;PD'!$A$1:$AP$1,0)),"")</f>
        <v/>
      </c>
      <c r="Z2189" s="155"/>
      <c r="AA2189" s="13" t="str">
        <f t="shared" si="986"/>
        <v/>
      </c>
      <c r="AB2189" s="155"/>
      <c r="AC2189" s="13" t="str">
        <f t="shared" ca="1" si="991"/>
        <v>$AB</v>
      </c>
      <c r="AD2189" s="13" t="str" cm="1">
        <f t="array" aca="1" ref="AD2189" ca="1">IFERROR(IF((LEFT(INDIRECT("$F"&amp;$S2189),4))="GOTS",IF($G2189="Organic","GOTS_Organic_raw",(IF($G2189="Responsible","GOTS_Responsible",(IF($G2189="No Attribute (Conventional)","GOTS_conventional",(IF($G2189="Recycled Pre/Post-Consumer","GOTS_pre_post",(IF($G2189="In-Conversion","GOTS_in_conversion",(IF($G2189="Sustainably Sourced","Sustainably_sourced",""))))))))))),IF($G2189="Organic","Organic",(IF($G2189="Responsible","Responsible",(IF($G2189="No Attribute (Conventional)","No_Attribute_Conventional",(IF($G2189="Recycled Pre/Post-Consumer","Recycled_Pre_Post_Consumer",(IF($G2189="In-Conversion","In_Conversion",(IF($G2189="Recycled Pre-Consumer","Recycled_Pre_Consumer",(IF($G2189="Recycled Post-Consumer","Recycled_Post_Consumer",(IF($G2189="Sustainably Sourced","Sustainably_sourced","")))))))))))))))),"")</f>
        <v/>
      </c>
      <c r="AE2189" s="13" t="e" cm="1">
        <f t="array" aca="1" ref="AE2189" ca="1">IF(INDIRECT("$F"&amp;$S2189)="","",IF(LEFT(INDIRECT("$F"&amp;$S2189),3)="GRS","GRS_RCS_RM",IF((LEFT(INDIRECT("$F"&amp;$S2189),3))="RCS","GRS_RCS_RM",IF(INDIRECT("$F"&amp;$S2189)="OCS (No Label)","OCS_Conversion_RM",IF(LEFT(INDIRECT("$F"&amp;$S2189),3)="OCS","OCS_RM",IF(RIGHT(INDIRECT("$F"&amp;$S2189),10)="conversion","GOTS_RM_conversion",IF((LEFT(INDIRECT("$F"&amp;$S2189),4))="GOTS","GOTS_RM","Responsible_RM")))))))</f>
        <v>#REF!</v>
      </c>
      <c r="AF2189" s="13" t="str" cm="1">
        <f t="array" aca="1" ref="AF2189" ca="1">IF($S2189="","",INDIRECT("$Z"&amp;$S2189))</f>
        <v/>
      </c>
      <c r="AG2189" s="155"/>
      <c r="AH2189" s="13" t="str" cm="1">
        <f t="array" aca="1" ref="AH2189" ca="1">IFERROR(INDIRECT("$ag"&amp;S2189),"")</f>
        <v/>
      </c>
      <c r="AI2189" s="13" t="e" cm="1">
        <f t="array" aca="1" ref="AI2189" ca="1">INDIRECT("O"&amp;S2188)</f>
        <v>#REF!</v>
      </c>
      <c r="AJ2189" s="13" t="str">
        <f>IF($I2189="","",INDEX('Raw Material'!$A$1:$J$75,MATCH(I2189,'Raw Material'!$A$1:$A$75,0),(MATCH(G2189,'Raw Material'!$A$1:$J$1,0))))</f>
        <v/>
      </c>
      <c r="AK2189" s="13" t="str">
        <f t="shared" si="987"/>
        <v>YANLIŞRM</v>
      </c>
      <c r="AL2189" s="153" t="str">
        <f t="shared" si="988"/>
        <v/>
      </c>
    </row>
    <row r="2190" spans="1:38" ht="16.5" customHeight="1">
      <c r="A2190" s="160" t="str">
        <f>IF(B2190="","",COUNTA($B$114:$B2190))</f>
        <v/>
      </c>
      <c r="B2190" s="164"/>
      <c r="C2190" s="165"/>
      <c r="D2190" s="183"/>
      <c r="E2190" s="183"/>
      <c r="F2190" s="172"/>
      <c r="G2190" s="212"/>
      <c r="H2190" s="206"/>
      <c r="I2190" s="206"/>
      <c r="J2190" s="206"/>
      <c r="K2190" s="31"/>
      <c r="L2190" s="177" t="str">
        <f t="shared" ref="L2190" si="1003">IF(R2190="","",LEFT(R2190,LEN(R2190)-2))</f>
        <v/>
      </c>
      <c r="M2190" s="177"/>
      <c r="N2190" s="80"/>
      <c r="O2190" s="184"/>
      <c r="P2190" s="103"/>
      <c r="Q2190" s="84" t="str">
        <f t="shared" si="989"/>
        <v/>
      </c>
      <c r="R2190" s="159" t="str">
        <f t="shared" ref="R2190" si="1004">CONCATENATE($Q2190,Q2191,Q2192,Q2193,Q2194,Q2195,$Q2196,$Q2197,$Q2198,$Q2199,Q2200,Q2201)</f>
        <v/>
      </c>
      <c r="S2190" s="28" t="str" cm="1">
        <f t="array" aca="1" ref="S2190" ca="1">IF(INDIRECT("A"&amp;114+$U2190)&lt;&gt;"",114+$U2190,"")</f>
        <v/>
      </c>
      <c r="T2190" s="28" t="str">
        <f t="shared" ca="1" si="990"/>
        <v>$B</v>
      </c>
      <c r="U2190" s="29">
        <f t="shared" si="997"/>
        <v>2076</v>
      </c>
      <c r="V2190" s="29">
        <v>173.00000000001401</v>
      </c>
      <c r="W2190" s="29">
        <f t="shared" si="1002"/>
        <v>173</v>
      </c>
      <c r="X2190" s="41" t="str" cm="1">
        <f t="array" aca="1" ref="X2190" ca="1">IFERROR(INDEX('PC&amp;PD'!$A$1:$AP$15,ROW('PC&amp;PD'!$A$15),MATCH(INDIRECT(T2190),'PC&amp;PD'!$A$1:$AP$1,0)),"")</f>
        <v/>
      </c>
      <c r="Z2190" s="155" t="str">
        <f t="shared" ref="Z2190" si="1005">IFERROR(IF($F2190="OCS 100","OCS (OCS 100)",IF($F2190="OCS Blended","OCS (OCS Blended)",IF($F2190="OCS (No Label)","OCS (No Label)",IF($F2190="RCS 100","RCS (RCS 100)",IF($F2190="RCS Blended","RCS (RCS Blended)",IF($F2190="GRS","GRS (GRS)",IF($F2190="GRS (No Label)", "GRS (No Label)",IF($F2190="RDS","RDS (RDS)",IF($F2190="RWS","RWS (RWS)",IF($F2190="RAS","RAS (RAS)",IF($F2190="RMS","RMS (RMS)",IF($F2190="GOTS Organic","GOTS (Organic)",IF($F2190="GOTS Made with organic","GOTS (Made with Organic)",IF($F2190="GOTS Organic - in conversion","GOTS (Organic - In Conversion)",IF($F2190="GOTS Made with organic - in conversion","GOTS (Made with Organic - In Conversion)",""))))))))))))))),"")</f>
        <v/>
      </c>
      <c r="AA2190" s="13" t="str">
        <f t="shared" si="986"/>
        <v/>
      </c>
      <c r="AB2190" s="155" t="str">
        <f t="shared" ref="AB2190" si="1006">IFERROR(IF($F2190="OCS 100", "OCS_100",IF($F2190="OCS Blended", "OCS_Blended",IF($F2190="OCS (No Label)", "OCS_No_Label",IF($F2190="RCS 100", "RCS_100",IF($F2190="RCS Blended","RCS_Blended",IF($F2190="GRS","GRS",IF($F2190="GRS (No Label)", "GRS_No_Label",IF($F2190="RDS","RDS",IF($F2190="RWS","RWS",IF($F2190="RMS","RMS",IF($F2190="GOTS Organic","GOTS_Organic",IF($F2190="GOTS Made with organic","GOTS_Made_with_organic",IF($F2190="GOTS Organic - in conversion","GOTS_Organic_in_Conversion",IF($F2190="GOTS Made with organic - in conversion","GOTS_Made_with_Organic_in_Conversion",IF($F2190="RAS","RAS",""))))))))))))))),"")</f>
        <v/>
      </c>
      <c r="AC2190" s="13" t="str">
        <f t="shared" ca="1" si="991"/>
        <v>$AB</v>
      </c>
      <c r="AD2190" s="13" t="str" cm="1">
        <f t="array" aca="1" ref="AD2190" ca="1">IFERROR(IF((LEFT(INDIRECT("$F"&amp;$S2190),4))="GOTS",IF($G2190="Organic","GOTS_Organic_raw",(IF($G2190="Responsible","GOTS_Responsible",(IF($G2190="No Attribute (Conventional)","GOTS_conventional",(IF($G2190="Recycled Pre/Post-Consumer","GOTS_pre_post",(IF($G2190="In-Conversion","GOTS_in_conversion",(IF($G2190="Sustainably Sourced","Sustainably_sourced",""))))))))))),IF($G2190="Organic","Organic",(IF($G2190="Responsible","Responsible",(IF($G2190="No Attribute (Conventional)","No_Attribute_Conventional",(IF($G2190="Recycled Pre/Post-Consumer","Recycled_Pre_Post_Consumer",(IF($G2190="In-Conversion","In_Conversion",(IF($G2190="Recycled Pre-Consumer","Recycled_Pre_Consumer",(IF($G2190="Recycled Post-Consumer","Recycled_Post_Consumer",(IF($G2190="Sustainably Sourced","Sustainably_sourced","")))))))))))))))),"")</f>
        <v/>
      </c>
      <c r="AE2190" s="13" t="e" cm="1">
        <f t="array" aca="1" ref="AE2190" ca="1">IF(INDIRECT("$F"&amp;$S2190)="","",IF(LEFT(INDIRECT("$F"&amp;$S2190),3)="GRS","GRS_RCS_RM",IF((LEFT(INDIRECT("$F"&amp;$S2190),3))="RCS","GRS_RCS_RM",IF(INDIRECT("$F"&amp;$S2190)="OCS (No Label)","OCS_Conversion_RM",IF(LEFT(INDIRECT("$F"&amp;$S2190),3)="OCS","OCS_RM",IF(RIGHT(INDIRECT("$F"&amp;$S2190),10)="conversion","GOTS_RM_conversion",IF((LEFT(INDIRECT("$F"&amp;$S2190),4))="GOTS","GOTS_RM","Responsible_RM")))))))</f>
        <v>#REF!</v>
      </c>
      <c r="AF2190" s="13" t="str" cm="1">
        <f t="array" aca="1" ref="AF2190" ca="1">IF($S2190="","",INDIRECT("$Z"&amp;$S2190))</f>
        <v/>
      </c>
      <c r="AG2190" s="155" t="str">
        <f t="shared" si="996"/>
        <v/>
      </c>
      <c r="AH2190" s="13" t="str" cm="1">
        <f t="array" aca="1" ref="AH2190" ca="1">IFERROR(INDIRECT("$ag"&amp;S2190),"")</f>
        <v/>
      </c>
      <c r="AI2190" s="13" t="e" cm="1">
        <f t="array" aca="1" ref="AI2190" ca="1">INDIRECT("O"&amp;S2189)</f>
        <v>#REF!</v>
      </c>
      <c r="AJ2190" s="13" t="str">
        <f>IF($I2190="","",INDEX('Raw Material'!$A$1:$J$75,MATCH(I2190,'Raw Material'!$A$1:$A$75,0),(MATCH(G2190,'Raw Material'!$A$1:$J$1,0))))</f>
        <v/>
      </c>
      <c r="AK2190" s="13" t="str">
        <f t="shared" si="987"/>
        <v>YANLIŞRM</v>
      </c>
      <c r="AL2190" s="153" t="str">
        <f t="shared" si="988"/>
        <v/>
      </c>
    </row>
    <row r="2191" spans="1:38" ht="16.5" customHeight="1">
      <c r="A2191" s="161"/>
      <c r="B2191" s="166"/>
      <c r="C2191" s="167"/>
      <c r="D2191" s="156"/>
      <c r="E2191" s="156"/>
      <c r="F2191" s="173"/>
      <c r="G2191" s="181"/>
      <c r="H2191" s="182"/>
      <c r="I2191" s="182"/>
      <c r="J2191" s="182"/>
      <c r="K2191" s="32"/>
      <c r="L2191" s="178"/>
      <c r="M2191" s="178"/>
      <c r="N2191" s="81"/>
      <c r="O2191" s="185"/>
      <c r="P2191" s="103"/>
      <c r="Q2191" s="84" t="str">
        <f t="shared" si="989"/>
        <v/>
      </c>
      <c r="R2191" s="159"/>
      <c r="S2191" s="28" t="str" cm="1">
        <f t="array" aca="1" ref="S2191" ca="1">IF(INDIRECT("A"&amp;114+$U2191)&lt;&gt;"",114+$U2191,"")</f>
        <v/>
      </c>
      <c r="T2191" s="28" t="str">
        <f t="shared" ca="1" si="990"/>
        <v>$B</v>
      </c>
      <c r="U2191" s="29">
        <f t="shared" si="997"/>
        <v>2076</v>
      </c>
      <c r="V2191" s="29">
        <v>173.08333333334701</v>
      </c>
      <c r="W2191" s="29">
        <f t="shared" si="1002"/>
        <v>173</v>
      </c>
      <c r="X2191" s="41" t="str" cm="1">
        <f t="array" aca="1" ref="X2191" ca="1">IFERROR(INDEX('PC&amp;PD'!$A$1:$AP$15,ROW('PC&amp;PD'!$A$15),MATCH(INDIRECT(T2191),'PC&amp;PD'!$A$1:$AP$1,0)),"")</f>
        <v/>
      </c>
      <c r="Z2191" s="155"/>
      <c r="AA2191" s="13" t="str">
        <f t="shared" si="986"/>
        <v/>
      </c>
      <c r="AB2191" s="155"/>
      <c r="AC2191" s="13" t="str">
        <f t="shared" ca="1" si="991"/>
        <v>$AB</v>
      </c>
      <c r="AD2191" s="13" t="str" cm="1">
        <f t="array" aca="1" ref="AD2191" ca="1">IFERROR(IF((LEFT(INDIRECT("$F"&amp;$S2191),4))="GOTS",IF($G2191="Organic","GOTS_Organic_raw",(IF($G2191="Responsible","GOTS_Responsible",(IF($G2191="No Attribute (Conventional)","GOTS_conventional",(IF($G2191="Recycled Pre/Post-Consumer","GOTS_pre_post",(IF($G2191="In-Conversion","GOTS_in_conversion",(IF($G2191="Sustainably Sourced","Sustainably_sourced",""))))))))))),IF($G2191="Organic","Organic",(IF($G2191="Responsible","Responsible",(IF($G2191="No Attribute (Conventional)","No_Attribute_Conventional",(IF($G2191="Recycled Pre/Post-Consumer","Recycled_Pre_Post_Consumer",(IF($G2191="In-Conversion","In_Conversion",(IF($G2191="Recycled Pre-Consumer","Recycled_Pre_Consumer",(IF($G2191="Recycled Post-Consumer","Recycled_Post_Consumer",(IF($G2191="Sustainably Sourced","Sustainably_sourced","")))))))))))))))),"")</f>
        <v/>
      </c>
      <c r="AE2191" s="13" t="e" cm="1">
        <f t="array" aca="1" ref="AE2191" ca="1">IF(INDIRECT("$F"&amp;$S2191)="","",IF(LEFT(INDIRECT("$F"&amp;$S2191),3)="GRS","GRS_RCS_RM",IF((LEFT(INDIRECT("$F"&amp;$S2191),3))="RCS","GRS_RCS_RM",IF(INDIRECT("$F"&amp;$S2191)="OCS (No Label)","OCS_Conversion_RM",IF(LEFT(INDIRECT("$F"&amp;$S2191),3)="OCS","OCS_RM",IF(RIGHT(INDIRECT("$F"&amp;$S2191),10)="conversion","GOTS_RM_conversion",IF((LEFT(INDIRECT("$F"&amp;$S2191),4))="GOTS","GOTS_RM","Responsible_RM")))))))</f>
        <v>#REF!</v>
      </c>
      <c r="AF2191" s="13" t="str" cm="1">
        <f t="array" aca="1" ref="AF2191" ca="1">IF($S2191="","",INDIRECT("$Z"&amp;$S2191))</f>
        <v/>
      </c>
      <c r="AG2191" s="155"/>
      <c r="AH2191" s="13" t="str" cm="1">
        <f t="array" aca="1" ref="AH2191" ca="1">IFERROR(INDIRECT("$ag"&amp;S2191),"")</f>
        <v/>
      </c>
      <c r="AI2191" s="13" t="e" cm="1">
        <f t="array" aca="1" ref="AI2191" ca="1">INDIRECT("O"&amp;S2190)</f>
        <v>#REF!</v>
      </c>
      <c r="AJ2191" s="13" t="str">
        <f>IF($I2191="","",INDEX('Raw Material'!$A$1:$J$75,MATCH(I2191,'Raw Material'!$A$1:$A$75,0),(MATCH(G2191,'Raw Material'!$A$1:$J$1,0))))</f>
        <v/>
      </c>
      <c r="AK2191" s="13" t="str">
        <f t="shared" si="987"/>
        <v>YANLIŞRM</v>
      </c>
      <c r="AL2191" s="153" t="str">
        <f t="shared" si="988"/>
        <v/>
      </c>
    </row>
    <row r="2192" spans="1:38" ht="16.5" customHeight="1">
      <c r="A2192" s="161"/>
      <c r="B2192" s="166"/>
      <c r="C2192" s="167"/>
      <c r="D2192" s="156"/>
      <c r="E2192" s="156"/>
      <c r="F2192" s="173"/>
      <c r="G2192" s="181"/>
      <c r="H2192" s="182"/>
      <c r="I2192" s="182"/>
      <c r="J2192" s="182"/>
      <c r="K2192" s="32"/>
      <c r="L2192" s="178"/>
      <c r="M2192" s="178"/>
      <c r="N2192" s="81"/>
      <c r="O2192" s="185"/>
      <c r="P2192" s="103"/>
      <c r="Q2192" s="84" t="str">
        <f t="shared" si="989"/>
        <v/>
      </c>
      <c r="R2192" s="159"/>
      <c r="S2192" s="28" t="str" cm="1">
        <f t="array" aca="1" ref="S2192" ca="1">IF(INDIRECT("A"&amp;114+$U2192)&lt;&gt;"",114+$U2192,"")</f>
        <v/>
      </c>
      <c r="T2192" s="28" t="str">
        <f t="shared" ca="1" si="990"/>
        <v>$B</v>
      </c>
      <c r="U2192" s="29">
        <f t="shared" si="997"/>
        <v>2076</v>
      </c>
      <c r="V2192" s="29">
        <v>173.16666666667999</v>
      </c>
      <c r="W2192" s="29">
        <f t="shared" si="1002"/>
        <v>173</v>
      </c>
      <c r="X2192" s="41" t="str" cm="1">
        <f t="array" aca="1" ref="X2192" ca="1">IFERROR(INDEX('PC&amp;PD'!$A$1:$AP$15,ROW('PC&amp;PD'!$A$15),MATCH(INDIRECT(T2192),'PC&amp;PD'!$A$1:$AP$1,0)),"")</f>
        <v/>
      </c>
      <c r="Z2192" s="155"/>
      <c r="AA2192" s="13" t="str">
        <f t="shared" si="986"/>
        <v/>
      </c>
      <c r="AB2192" s="155"/>
      <c r="AC2192" s="13" t="str">
        <f t="shared" ca="1" si="991"/>
        <v>$AB</v>
      </c>
      <c r="AD2192" s="13" t="str" cm="1">
        <f t="array" aca="1" ref="AD2192" ca="1">IFERROR(IF((LEFT(INDIRECT("$F"&amp;$S2192),4))="GOTS",IF($G2192="Organic","GOTS_Organic_raw",(IF($G2192="Responsible","GOTS_Responsible",(IF($G2192="No Attribute (Conventional)","GOTS_conventional",(IF($G2192="Recycled Pre/Post-Consumer","GOTS_pre_post",(IF($G2192="In-Conversion","GOTS_in_conversion",(IF($G2192="Sustainably Sourced","Sustainably_sourced",""))))))))))),IF($G2192="Organic","Organic",(IF($G2192="Responsible","Responsible",(IF($G2192="No Attribute (Conventional)","No_Attribute_Conventional",(IF($G2192="Recycled Pre/Post-Consumer","Recycled_Pre_Post_Consumer",(IF($G2192="In-Conversion","In_Conversion",(IF($G2192="Recycled Pre-Consumer","Recycled_Pre_Consumer",(IF($G2192="Recycled Post-Consumer","Recycled_Post_Consumer",(IF($G2192="Sustainably Sourced","Sustainably_sourced","")))))))))))))))),"")</f>
        <v/>
      </c>
      <c r="AE2192" s="13" t="e" cm="1">
        <f t="array" aca="1" ref="AE2192" ca="1">IF(INDIRECT("$F"&amp;$S2192)="","",IF(LEFT(INDIRECT("$F"&amp;$S2192),3)="GRS","GRS_RCS_RM",IF((LEFT(INDIRECT("$F"&amp;$S2192),3))="RCS","GRS_RCS_RM",IF(INDIRECT("$F"&amp;$S2192)="OCS (No Label)","OCS_Conversion_RM",IF(LEFT(INDIRECT("$F"&amp;$S2192),3)="OCS","OCS_RM",IF(RIGHT(INDIRECT("$F"&amp;$S2192),10)="conversion","GOTS_RM_conversion",IF((LEFT(INDIRECT("$F"&amp;$S2192),4))="GOTS","GOTS_RM","Responsible_RM")))))))</f>
        <v>#REF!</v>
      </c>
      <c r="AF2192" s="13" t="str" cm="1">
        <f t="array" aca="1" ref="AF2192" ca="1">IF($S2192="","",INDIRECT("$Z"&amp;$S2192))</f>
        <v/>
      </c>
      <c r="AG2192" s="155"/>
      <c r="AH2192" s="13" t="str" cm="1">
        <f t="array" aca="1" ref="AH2192" ca="1">IFERROR(INDIRECT("$ag"&amp;S2192),"")</f>
        <v/>
      </c>
      <c r="AI2192" s="13" t="e" cm="1">
        <f t="array" aca="1" ref="AI2192" ca="1">INDIRECT("O"&amp;S2191)</f>
        <v>#REF!</v>
      </c>
      <c r="AJ2192" s="13" t="str">
        <f>IF($I2192="","",INDEX('Raw Material'!$A$1:$J$75,MATCH(I2192,'Raw Material'!$A$1:$A$75,0),(MATCH(G2192,'Raw Material'!$A$1:$J$1,0))))</f>
        <v/>
      </c>
      <c r="AK2192" s="13" t="str">
        <f t="shared" si="987"/>
        <v>YANLIŞRM</v>
      </c>
      <c r="AL2192" s="153" t="str">
        <f t="shared" si="988"/>
        <v/>
      </c>
    </row>
    <row r="2193" spans="1:38" ht="16.5" customHeight="1">
      <c r="A2193" s="161"/>
      <c r="B2193" s="166"/>
      <c r="C2193" s="167"/>
      <c r="D2193" s="156"/>
      <c r="E2193" s="156"/>
      <c r="F2193" s="174"/>
      <c r="G2193" s="181"/>
      <c r="H2193" s="182"/>
      <c r="I2193" s="182"/>
      <c r="J2193" s="182"/>
      <c r="K2193" s="32"/>
      <c r="L2193" s="178"/>
      <c r="M2193" s="178"/>
      <c r="N2193" s="81"/>
      <c r="O2193" s="185"/>
      <c r="P2193" s="103"/>
      <c r="Q2193" s="84" t="str">
        <f t="shared" si="989"/>
        <v/>
      </c>
      <c r="R2193" s="159"/>
      <c r="S2193" s="28" t="str" cm="1">
        <f t="array" aca="1" ref="S2193" ca="1">IF(INDIRECT("A"&amp;114+$U2193)&lt;&gt;"",114+$U2193,"")</f>
        <v/>
      </c>
      <c r="T2193" s="28" t="str">
        <f t="shared" ca="1" si="990"/>
        <v>$B</v>
      </c>
      <c r="U2193" s="29">
        <f t="shared" si="997"/>
        <v>2076</v>
      </c>
      <c r="V2193" s="29">
        <v>173.25000000001401</v>
      </c>
      <c r="W2193" s="29">
        <f t="shared" si="1002"/>
        <v>173</v>
      </c>
      <c r="X2193" s="41" t="str" cm="1">
        <f t="array" aca="1" ref="X2193" ca="1">IFERROR(INDEX('PC&amp;PD'!$A$1:$AP$15,ROW('PC&amp;PD'!$A$15),MATCH(INDIRECT(T2193),'PC&amp;PD'!$A$1:$AP$1,0)),"")</f>
        <v/>
      </c>
      <c r="Z2193" s="155"/>
      <c r="AA2193" s="13" t="str">
        <f t="shared" si="986"/>
        <v/>
      </c>
      <c r="AB2193" s="155"/>
      <c r="AC2193" s="13" t="str">
        <f t="shared" ca="1" si="991"/>
        <v>$AB</v>
      </c>
      <c r="AD2193" s="13" t="str" cm="1">
        <f t="array" aca="1" ref="AD2193" ca="1">IFERROR(IF((LEFT(INDIRECT("$F"&amp;$S2193),4))="GOTS",IF($G2193="Organic","GOTS_Organic_raw",(IF($G2193="Responsible","GOTS_Responsible",(IF($G2193="No Attribute (Conventional)","GOTS_conventional",(IF($G2193="Recycled Pre/Post-Consumer","GOTS_pre_post",(IF($G2193="In-Conversion","GOTS_in_conversion",(IF($G2193="Sustainably Sourced","Sustainably_sourced",""))))))))))),IF($G2193="Organic","Organic",(IF($G2193="Responsible","Responsible",(IF($G2193="No Attribute (Conventional)","No_Attribute_Conventional",(IF($G2193="Recycled Pre/Post-Consumer","Recycled_Pre_Post_Consumer",(IF($G2193="In-Conversion","In_Conversion",(IF($G2193="Recycled Pre-Consumer","Recycled_Pre_Consumer",(IF($G2193="Recycled Post-Consumer","Recycled_Post_Consumer",(IF($G2193="Sustainably Sourced","Sustainably_sourced","")))))))))))))))),"")</f>
        <v/>
      </c>
      <c r="AE2193" s="13" t="e" cm="1">
        <f t="array" aca="1" ref="AE2193" ca="1">IF(INDIRECT("$F"&amp;$S2193)="","",IF(LEFT(INDIRECT("$F"&amp;$S2193),3)="GRS","GRS_RCS_RM",IF((LEFT(INDIRECT("$F"&amp;$S2193),3))="RCS","GRS_RCS_RM",IF(INDIRECT("$F"&amp;$S2193)="OCS (No Label)","OCS_Conversion_RM",IF(LEFT(INDIRECT("$F"&amp;$S2193),3)="OCS","OCS_RM",IF(RIGHT(INDIRECT("$F"&amp;$S2193),10)="conversion","GOTS_RM_conversion",IF((LEFT(INDIRECT("$F"&amp;$S2193),4))="GOTS","GOTS_RM","Responsible_RM")))))))</f>
        <v>#REF!</v>
      </c>
      <c r="AF2193" s="13" t="str" cm="1">
        <f t="array" aca="1" ref="AF2193" ca="1">IF($S2193="","",INDIRECT("$Z"&amp;$S2193))</f>
        <v/>
      </c>
      <c r="AG2193" s="155"/>
      <c r="AH2193" s="13" t="str" cm="1">
        <f t="array" aca="1" ref="AH2193" ca="1">IFERROR(INDIRECT("$ag"&amp;S2193),"")</f>
        <v/>
      </c>
      <c r="AI2193" s="13" t="e" cm="1">
        <f t="array" aca="1" ref="AI2193" ca="1">INDIRECT("O"&amp;S2192)</f>
        <v>#REF!</v>
      </c>
      <c r="AJ2193" s="13" t="str">
        <f>IF($I2193="","",INDEX('Raw Material'!$A$1:$J$75,MATCH(I2193,'Raw Material'!$A$1:$A$75,0),(MATCH(G2193,'Raw Material'!$A$1:$J$1,0))))</f>
        <v/>
      </c>
      <c r="AK2193" s="13" t="str">
        <f t="shared" si="987"/>
        <v>YANLIŞRM</v>
      </c>
      <c r="AL2193" s="153" t="str">
        <f t="shared" si="988"/>
        <v/>
      </c>
    </row>
    <row r="2194" spans="1:38" ht="16.5" customHeight="1">
      <c r="A2194" s="161"/>
      <c r="B2194" s="166"/>
      <c r="C2194" s="167"/>
      <c r="D2194" s="156"/>
      <c r="E2194" s="156"/>
      <c r="F2194" s="174"/>
      <c r="G2194" s="181"/>
      <c r="H2194" s="182"/>
      <c r="I2194" s="182"/>
      <c r="J2194" s="182"/>
      <c r="K2194" s="32"/>
      <c r="L2194" s="178"/>
      <c r="M2194" s="178"/>
      <c r="N2194" s="81"/>
      <c r="O2194" s="185"/>
      <c r="P2194" s="103"/>
      <c r="Q2194" s="84" t="str">
        <f t="shared" si="989"/>
        <v/>
      </c>
      <c r="R2194" s="159"/>
      <c r="S2194" s="28" t="str" cm="1">
        <f t="array" aca="1" ref="S2194" ca="1">IF(INDIRECT("A"&amp;114+$U2194)&lt;&gt;"",114+$U2194,"")</f>
        <v/>
      </c>
      <c r="T2194" s="28" t="str">
        <f t="shared" ca="1" si="990"/>
        <v>$B</v>
      </c>
      <c r="U2194" s="29">
        <f t="shared" si="997"/>
        <v>2076</v>
      </c>
      <c r="V2194" s="29">
        <v>173.33333333334701</v>
      </c>
      <c r="W2194" s="29">
        <f t="shared" si="1002"/>
        <v>173</v>
      </c>
      <c r="X2194" s="41" t="str" cm="1">
        <f t="array" aca="1" ref="X2194" ca="1">IFERROR(INDEX('PC&amp;PD'!$A$1:$AP$15,ROW('PC&amp;PD'!$A$15),MATCH(INDIRECT(T2194),'PC&amp;PD'!$A$1:$AP$1,0)),"")</f>
        <v/>
      </c>
      <c r="Z2194" s="155"/>
      <c r="AA2194" s="13" t="str">
        <f t="shared" si="986"/>
        <v/>
      </c>
      <c r="AB2194" s="155"/>
      <c r="AC2194" s="13" t="str">
        <f t="shared" ca="1" si="991"/>
        <v>$AB</v>
      </c>
      <c r="AD2194" s="13" t="str" cm="1">
        <f t="array" aca="1" ref="AD2194" ca="1">IFERROR(IF((LEFT(INDIRECT("$F"&amp;$S2194),4))="GOTS",IF($G2194="Organic","GOTS_Organic_raw",(IF($G2194="Responsible","GOTS_Responsible",(IF($G2194="No Attribute (Conventional)","GOTS_conventional",(IF($G2194="Recycled Pre/Post-Consumer","GOTS_pre_post",(IF($G2194="In-Conversion","GOTS_in_conversion",(IF($G2194="Sustainably Sourced","Sustainably_sourced",""))))))))))),IF($G2194="Organic","Organic",(IF($G2194="Responsible","Responsible",(IF($G2194="No Attribute (Conventional)","No_Attribute_Conventional",(IF($G2194="Recycled Pre/Post-Consumer","Recycled_Pre_Post_Consumer",(IF($G2194="In-Conversion","In_Conversion",(IF($G2194="Recycled Pre-Consumer","Recycled_Pre_Consumer",(IF($G2194="Recycled Post-Consumer","Recycled_Post_Consumer",(IF($G2194="Sustainably Sourced","Sustainably_sourced","")))))))))))))))),"")</f>
        <v/>
      </c>
      <c r="AE2194" s="13" t="e" cm="1">
        <f t="array" aca="1" ref="AE2194" ca="1">IF(INDIRECT("$F"&amp;$S2194)="","",IF(LEFT(INDIRECT("$F"&amp;$S2194),3)="GRS","GRS_RCS_RM",IF((LEFT(INDIRECT("$F"&amp;$S2194),3))="RCS","GRS_RCS_RM",IF(INDIRECT("$F"&amp;$S2194)="OCS (No Label)","OCS_Conversion_RM",IF(LEFT(INDIRECT("$F"&amp;$S2194),3)="OCS","OCS_RM",IF(RIGHT(INDIRECT("$F"&amp;$S2194),10)="conversion","GOTS_RM_conversion",IF((LEFT(INDIRECT("$F"&amp;$S2194),4))="GOTS","GOTS_RM","Responsible_RM")))))))</f>
        <v>#REF!</v>
      </c>
      <c r="AF2194" s="13" t="str" cm="1">
        <f t="array" aca="1" ref="AF2194" ca="1">IF($S2194="","",INDIRECT("$Z"&amp;$S2194))</f>
        <v/>
      </c>
      <c r="AG2194" s="155"/>
      <c r="AH2194" s="13" t="str" cm="1">
        <f t="array" aca="1" ref="AH2194" ca="1">IFERROR(INDIRECT("$ag"&amp;S2194),"")</f>
        <v/>
      </c>
      <c r="AI2194" s="13" t="e" cm="1">
        <f t="array" aca="1" ref="AI2194" ca="1">INDIRECT("O"&amp;S2193)</f>
        <v>#REF!</v>
      </c>
      <c r="AJ2194" s="13" t="str">
        <f>IF($I2194="","",INDEX('Raw Material'!$A$1:$J$75,MATCH(I2194,'Raw Material'!$A$1:$A$75,0),(MATCH(G2194,'Raw Material'!$A$1:$J$1,0))))</f>
        <v/>
      </c>
      <c r="AK2194" s="13" t="str">
        <f t="shared" si="987"/>
        <v>YANLIŞRM</v>
      </c>
      <c r="AL2194" s="153" t="str">
        <f t="shared" si="988"/>
        <v/>
      </c>
    </row>
    <row r="2195" spans="1:38" ht="16.5" customHeight="1">
      <c r="A2195" s="161"/>
      <c r="B2195" s="166"/>
      <c r="C2195" s="167"/>
      <c r="D2195" s="156"/>
      <c r="E2195" s="156"/>
      <c r="F2195" s="174"/>
      <c r="G2195" s="181"/>
      <c r="H2195" s="182"/>
      <c r="I2195" s="182"/>
      <c r="J2195" s="182"/>
      <c r="K2195" s="32"/>
      <c r="L2195" s="178"/>
      <c r="M2195" s="178"/>
      <c r="N2195" s="81"/>
      <c r="O2195" s="185"/>
      <c r="P2195" s="103"/>
      <c r="Q2195" s="84" t="str">
        <f t="shared" si="989"/>
        <v/>
      </c>
      <c r="R2195" s="159"/>
      <c r="S2195" s="28" t="str" cm="1">
        <f t="array" aca="1" ref="S2195" ca="1">IF(INDIRECT("A"&amp;114+$U2195)&lt;&gt;"",114+$U2195,"")</f>
        <v/>
      </c>
      <c r="T2195" s="28" t="str">
        <f t="shared" ca="1" si="990"/>
        <v>$B</v>
      </c>
      <c r="U2195" s="29">
        <f t="shared" si="997"/>
        <v>2076</v>
      </c>
      <c r="V2195" s="29">
        <v>173.41666666667999</v>
      </c>
      <c r="W2195" s="29">
        <f t="shared" si="1002"/>
        <v>173</v>
      </c>
      <c r="X2195" s="41" t="str" cm="1">
        <f t="array" aca="1" ref="X2195" ca="1">IFERROR(INDEX('PC&amp;PD'!$A$1:$AP$15,ROW('PC&amp;PD'!$A$15),MATCH(INDIRECT(T2195),'PC&amp;PD'!$A$1:$AP$1,0)),"")</f>
        <v/>
      </c>
      <c r="Z2195" s="155"/>
      <c r="AA2195" s="13" t="str">
        <f t="shared" si="986"/>
        <v/>
      </c>
      <c r="AB2195" s="155"/>
      <c r="AC2195" s="13" t="str">
        <f t="shared" ca="1" si="991"/>
        <v>$AB</v>
      </c>
      <c r="AD2195" s="13" t="str" cm="1">
        <f t="array" aca="1" ref="AD2195" ca="1">IFERROR(IF((LEFT(INDIRECT("$F"&amp;$S2195),4))="GOTS",IF($G2195="Organic","GOTS_Organic_raw",(IF($G2195="Responsible","GOTS_Responsible",(IF($G2195="No Attribute (Conventional)","GOTS_conventional",(IF($G2195="Recycled Pre/Post-Consumer","GOTS_pre_post",(IF($G2195="In-Conversion","GOTS_in_conversion",(IF($G2195="Sustainably Sourced","Sustainably_sourced",""))))))))))),IF($G2195="Organic","Organic",(IF($G2195="Responsible","Responsible",(IF($G2195="No Attribute (Conventional)","No_Attribute_Conventional",(IF($G2195="Recycled Pre/Post-Consumer","Recycled_Pre_Post_Consumer",(IF($G2195="In-Conversion","In_Conversion",(IF($G2195="Recycled Pre-Consumer","Recycled_Pre_Consumer",(IF($G2195="Recycled Post-Consumer","Recycled_Post_Consumer",(IF($G2195="Sustainably Sourced","Sustainably_sourced","")))))))))))))))),"")</f>
        <v/>
      </c>
      <c r="AE2195" s="13" t="e" cm="1">
        <f t="array" aca="1" ref="AE2195" ca="1">IF(INDIRECT("$F"&amp;$S2195)="","",IF(LEFT(INDIRECT("$F"&amp;$S2195),3)="GRS","GRS_RCS_RM",IF((LEFT(INDIRECT("$F"&amp;$S2195),3))="RCS","GRS_RCS_RM",IF(INDIRECT("$F"&amp;$S2195)="OCS (No Label)","OCS_Conversion_RM",IF(LEFT(INDIRECT("$F"&amp;$S2195),3)="OCS","OCS_RM",IF(RIGHT(INDIRECT("$F"&amp;$S2195),10)="conversion","GOTS_RM_conversion",IF((LEFT(INDIRECT("$F"&amp;$S2195),4))="GOTS","GOTS_RM","Responsible_RM")))))))</f>
        <v>#REF!</v>
      </c>
      <c r="AF2195" s="13" t="str" cm="1">
        <f t="array" aca="1" ref="AF2195" ca="1">IF($S2195="","",INDIRECT("$Z"&amp;$S2195))</f>
        <v/>
      </c>
      <c r="AG2195" s="155"/>
      <c r="AH2195" s="13" t="str" cm="1">
        <f t="array" aca="1" ref="AH2195" ca="1">IFERROR(INDIRECT("$ag"&amp;S2195),"")</f>
        <v/>
      </c>
      <c r="AI2195" s="13" t="e" cm="1">
        <f t="array" aca="1" ref="AI2195" ca="1">INDIRECT("O"&amp;S2194)</f>
        <v>#REF!</v>
      </c>
      <c r="AJ2195" s="13" t="str">
        <f>IF($I2195="","",INDEX('Raw Material'!$A$1:$J$75,MATCH(I2195,'Raw Material'!$A$1:$A$75,0),(MATCH(G2195,'Raw Material'!$A$1:$J$1,0))))</f>
        <v/>
      </c>
      <c r="AK2195" s="13" t="str">
        <f t="shared" si="987"/>
        <v>YANLIŞRM</v>
      </c>
      <c r="AL2195" s="153" t="str">
        <f t="shared" si="988"/>
        <v/>
      </c>
    </row>
    <row r="2196" spans="1:38" ht="16.5" customHeight="1">
      <c r="A2196" s="162"/>
      <c r="B2196" s="168"/>
      <c r="C2196" s="169"/>
      <c r="D2196" s="156"/>
      <c r="E2196" s="156"/>
      <c r="F2196" s="175"/>
      <c r="G2196" s="181"/>
      <c r="H2196" s="182"/>
      <c r="I2196" s="182"/>
      <c r="J2196" s="182"/>
      <c r="K2196" s="32"/>
      <c r="L2196" s="179"/>
      <c r="M2196" s="179"/>
      <c r="N2196" s="81"/>
      <c r="O2196" s="185"/>
      <c r="P2196" s="103"/>
      <c r="Q2196" s="84" t="str">
        <f t="shared" si="989"/>
        <v/>
      </c>
      <c r="R2196" s="159"/>
      <c r="S2196" s="28" t="str" cm="1">
        <f t="array" aca="1" ref="S2196" ca="1">IF(INDIRECT("A"&amp;114+$U2196)&lt;&gt;"",114+$U2196,"")</f>
        <v/>
      </c>
      <c r="T2196" s="28" t="str">
        <f t="shared" ca="1" si="990"/>
        <v>$B</v>
      </c>
      <c r="U2196" s="29">
        <f t="shared" si="997"/>
        <v>2076</v>
      </c>
      <c r="V2196" s="29">
        <v>173.50000000001401</v>
      </c>
      <c r="W2196" s="29">
        <f t="shared" si="1002"/>
        <v>173</v>
      </c>
      <c r="X2196" s="41" t="str" cm="1">
        <f t="array" aca="1" ref="X2196" ca="1">IFERROR(INDEX('PC&amp;PD'!$A$1:$AP$15,ROW('PC&amp;PD'!$A$15),MATCH(INDIRECT(T2196),'PC&amp;PD'!$A$1:$AP$1,0)),"")</f>
        <v/>
      </c>
      <c r="Z2196" s="155"/>
      <c r="AA2196" s="13" t="str">
        <f t="shared" si="986"/>
        <v/>
      </c>
      <c r="AB2196" s="155"/>
      <c r="AC2196" s="13" t="str">
        <f t="shared" ca="1" si="991"/>
        <v>$AB</v>
      </c>
      <c r="AD2196" s="13" t="str" cm="1">
        <f t="array" aca="1" ref="AD2196" ca="1">IFERROR(IF((LEFT(INDIRECT("$F"&amp;$S2196),4))="GOTS",IF($G2196="Organic","GOTS_Organic_raw",(IF($G2196="Responsible","GOTS_Responsible",(IF($G2196="No Attribute (Conventional)","GOTS_conventional",(IF($G2196="Recycled Pre/Post-Consumer","GOTS_pre_post",(IF($G2196="In-Conversion","GOTS_in_conversion",(IF($G2196="Sustainably Sourced","Sustainably_sourced",""))))))))))),IF($G2196="Organic","Organic",(IF($G2196="Responsible","Responsible",(IF($G2196="No Attribute (Conventional)","No_Attribute_Conventional",(IF($G2196="Recycled Pre/Post-Consumer","Recycled_Pre_Post_Consumer",(IF($G2196="In-Conversion","In_Conversion",(IF($G2196="Recycled Pre-Consumer","Recycled_Pre_Consumer",(IF($G2196="Recycled Post-Consumer","Recycled_Post_Consumer",(IF($G2196="Sustainably Sourced","Sustainably_sourced","")))))))))))))))),"")</f>
        <v/>
      </c>
      <c r="AE2196" s="13" t="e" cm="1">
        <f t="array" aca="1" ref="AE2196" ca="1">IF(INDIRECT("$F"&amp;$S2196)="","",IF(LEFT(INDIRECT("$F"&amp;$S2196),3)="GRS","GRS_RCS_RM",IF((LEFT(INDIRECT("$F"&amp;$S2196),3))="RCS","GRS_RCS_RM",IF(INDIRECT("$F"&amp;$S2196)="OCS (No Label)","OCS_Conversion_RM",IF(LEFT(INDIRECT("$F"&amp;$S2196),3)="OCS","OCS_RM",IF(RIGHT(INDIRECT("$F"&amp;$S2196),10)="conversion","GOTS_RM_conversion",IF((LEFT(INDIRECT("$F"&amp;$S2196),4))="GOTS","GOTS_RM","Responsible_RM")))))))</f>
        <v>#REF!</v>
      </c>
      <c r="AF2196" s="13" t="str" cm="1">
        <f t="array" aca="1" ref="AF2196" ca="1">IF($S2196="","",INDIRECT("$Z"&amp;$S2196))</f>
        <v/>
      </c>
      <c r="AG2196" s="155"/>
      <c r="AH2196" s="13" t="str" cm="1">
        <f t="array" aca="1" ref="AH2196" ca="1">IFERROR(INDIRECT("$ag"&amp;S2196),"")</f>
        <v/>
      </c>
      <c r="AI2196" s="13" t="e" cm="1">
        <f t="array" aca="1" ref="AI2196" ca="1">INDIRECT("O"&amp;S2195)</f>
        <v>#REF!</v>
      </c>
      <c r="AJ2196" s="13" t="str">
        <f>IF($I2196="","",INDEX('Raw Material'!$A$1:$J$75,MATCH(I2196,'Raw Material'!$A$1:$A$75,0),(MATCH(G2196,'Raw Material'!$A$1:$J$1,0))))</f>
        <v/>
      </c>
      <c r="AK2196" s="13" t="str">
        <f t="shared" si="987"/>
        <v>YANLIŞRM</v>
      </c>
      <c r="AL2196" s="153" t="str">
        <f t="shared" si="988"/>
        <v/>
      </c>
    </row>
    <row r="2197" spans="1:38" ht="16.5" customHeight="1">
      <c r="A2197" s="162"/>
      <c r="B2197" s="168"/>
      <c r="C2197" s="169"/>
      <c r="D2197" s="156"/>
      <c r="E2197" s="156"/>
      <c r="F2197" s="175"/>
      <c r="G2197" s="181"/>
      <c r="H2197" s="182"/>
      <c r="I2197" s="182"/>
      <c r="J2197" s="182"/>
      <c r="K2197" s="32"/>
      <c r="L2197" s="179"/>
      <c r="M2197" s="179"/>
      <c r="N2197" s="81"/>
      <c r="O2197" s="185"/>
      <c r="P2197" s="103"/>
      <c r="Q2197" s="84" t="str">
        <f t="shared" si="989"/>
        <v/>
      </c>
      <c r="R2197" s="159"/>
      <c r="S2197" s="28" t="str" cm="1">
        <f t="array" aca="1" ref="S2197" ca="1">IF(INDIRECT("A"&amp;114+$U2197)&lt;&gt;"",114+$U2197,"")</f>
        <v/>
      </c>
      <c r="T2197" s="28" t="str">
        <f t="shared" ca="1" si="990"/>
        <v>$B</v>
      </c>
      <c r="U2197" s="29">
        <f t="shared" si="997"/>
        <v>2076</v>
      </c>
      <c r="V2197" s="29">
        <v>173.58333333334701</v>
      </c>
      <c r="W2197" s="29">
        <f t="shared" si="1002"/>
        <v>173</v>
      </c>
      <c r="X2197" s="41" t="str" cm="1">
        <f t="array" aca="1" ref="X2197" ca="1">IFERROR(INDEX('PC&amp;PD'!$A$1:$AP$15,ROW('PC&amp;PD'!$A$15),MATCH(INDIRECT(T2197),'PC&amp;PD'!$A$1:$AP$1,0)),"")</f>
        <v/>
      </c>
      <c r="Z2197" s="155"/>
      <c r="AA2197" s="13" t="str">
        <f t="shared" si="986"/>
        <v/>
      </c>
      <c r="AB2197" s="155"/>
      <c r="AC2197" s="13" t="str">
        <f t="shared" ca="1" si="991"/>
        <v>$AB</v>
      </c>
      <c r="AD2197" s="13" t="str" cm="1">
        <f t="array" aca="1" ref="AD2197" ca="1">IFERROR(IF((LEFT(INDIRECT("$F"&amp;$S2197),4))="GOTS",IF($G2197="Organic","GOTS_Organic_raw",(IF($G2197="Responsible","GOTS_Responsible",(IF($G2197="No Attribute (Conventional)","GOTS_conventional",(IF($G2197="Recycled Pre/Post-Consumer","GOTS_pre_post",(IF($G2197="In-Conversion","GOTS_in_conversion",(IF($G2197="Sustainably Sourced","Sustainably_sourced",""))))))))))),IF($G2197="Organic","Organic",(IF($G2197="Responsible","Responsible",(IF($G2197="No Attribute (Conventional)","No_Attribute_Conventional",(IF($G2197="Recycled Pre/Post-Consumer","Recycled_Pre_Post_Consumer",(IF($G2197="In-Conversion","In_Conversion",(IF($G2197="Recycled Pre-Consumer","Recycled_Pre_Consumer",(IF($G2197="Recycled Post-Consumer","Recycled_Post_Consumer",(IF($G2197="Sustainably Sourced","Sustainably_sourced","")))))))))))))))),"")</f>
        <v/>
      </c>
      <c r="AE2197" s="13" t="e" cm="1">
        <f t="array" aca="1" ref="AE2197" ca="1">IF(INDIRECT("$F"&amp;$S2197)="","",IF(LEFT(INDIRECT("$F"&amp;$S2197),3)="GRS","GRS_RCS_RM",IF((LEFT(INDIRECT("$F"&amp;$S2197),3))="RCS","GRS_RCS_RM",IF(INDIRECT("$F"&amp;$S2197)="OCS (No Label)","OCS_Conversion_RM",IF(LEFT(INDIRECT("$F"&amp;$S2197),3)="OCS","OCS_RM",IF(RIGHT(INDIRECT("$F"&amp;$S2197),10)="conversion","GOTS_RM_conversion",IF((LEFT(INDIRECT("$F"&amp;$S2197),4))="GOTS","GOTS_RM","Responsible_RM")))))))</f>
        <v>#REF!</v>
      </c>
      <c r="AF2197" s="13" t="str" cm="1">
        <f t="array" aca="1" ref="AF2197" ca="1">IF($S2197="","",INDIRECT("$Z"&amp;$S2197))</f>
        <v/>
      </c>
      <c r="AG2197" s="155"/>
      <c r="AH2197" s="13" t="str" cm="1">
        <f t="array" aca="1" ref="AH2197" ca="1">IFERROR(INDIRECT("$ag"&amp;S2197),"")</f>
        <v/>
      </c>
      <c r="AI2197" s="13" t="e" cm="1">
        <f t="array" aca="1" ref="AI2197" ca="1">INDIRECT("O"&amp;S2196)</f>
        <v>#REF!</v>
      </c>
      <c r="AJ2197" s="13" t="str">
        <f>IF($I2197="","",INDEX('Raw Material'!$A$1:$J$75,MATCH(I2197,'Raw Material'!$A$1:$A$75,0),(MATCH(G2197,'Raw Material'!$A$1:$J$1,0))))</f>
        <v/>
      </c>
      <c r="AK2197" s="13" t="str">
        <f t="shared" si="987"/>
        <v>YANLIŞRM</v>
      </c>
      <c r="AL2197" s="153" t="str">
        <f t="shared" si="988"/>
        <v/>
      </c>
    </row>
    <row r="2198" spans="1:38" ht="16.5" customHeight="1">
      <c r="A2198" s="162"/>
      <c r="B2198" s="168"/>
      <c r="C2198" s="169"/>
      <c r="D2198" s="156"/>
      <c r="E2198" s="156"/>
      <c r="F2198" s="175"/>
      <c r="G2198" s="181"/>
      <c r="H2198" s="182"/>
      <c r="I2198" s="182"/>
      <c r="J2198" s="182"/>
      <c r="K2198" s="32"/>
      <c r="L2198" s="179"/>
      <c r="M2198" s="179"/>
      <c r="N2198" s="81"/>
      <c r="O2198" s="185"/>
      <c r="P2198" s="103"/>
      <c r="Q2198" s="84" t="str">
        <f t="shared" si="989"/>
        <v/>
      </c>
      <c r="R2198" s="159"/>
      <c r="S2198" s="28" t="str" cm="1">
        <f t="array" aca="1" ref="S2198" ca="1">IF(INDIRECT("A"&amp;114+$U2198)&lt;&gt;"",114+$U2198,"")</f>
        <v/>
      </c>
      <c r="T2198" s="28" t="str">
        <f t="shared" ca="1" si="990"/>
        <v>$B</v>
      </c>
      <c r="U2198" s="29">
        <f t="shared" si="997"/>
        <v>2076</v>
      </c>
      <c r="V2198" s="29">
        <v>173.66666666667999</v>
      </c>
      <c r="W2198" s="29">
        <f t="shared" si="1002"/>
        <v>173</v>
      </c>
      <c r="X2198" s="41" t="str" cm="1">
        <f t="array" aca="1" ref="X2198" ca="1">IFERROR(INDEX('PC&amp;PD'!$A$1:$AP$15,ROW('PC&amp;PD'!$A$15),MATCH(INDIRECT(T2198),'PC&amp;PD'!$A$1:$AP$1,0)),"")</f>
        <v/>
      </c>
      <c r="Z2198" s="155"/>
      <c r="AA2198" s="13" t="str">
        <f t="shared" si="986"/>
        <v/>
      </c>
      <c r="AB2198" s="155"/>
      <c r="AC2198" s="13" t="str">
        <f t="shared" ca="1" si="991"/>
        <v>$AB</v>
      </c>
      <c r="AD2198" s="13" t="str" cm="1">
        <f t="array" aca="1" ref="AD2198" ca="1">IFERROR(IF((LEFT(INDIRECT("$F"&amp;$S2198),4))="GOTS",IF($G2198="Organic","GOTS_Organic_raw",(IF($G2198="Responsible","GOTS_Responsible",(IF($G2198="No Attribute (Conventional)","GOTS_conventional",(IF($G2198="Recycled Pre/Post-Consumer","GOTS_pre_post",(IF($G2198="In-Conversion","GOTS_in_conversion",(IF($G2198="Sustainably Sourced","Sustainably_sourced",""))))))))))),IF($G2198="Organic","Organic",(IF($G2198="Responsible","Responsible",(IF($G2198="No Attribute (Conventional)","No_Attribute_Conventional",(IF($G2198="Recycled Pre/Post-Consumer","Recycled_Pre_Post_Consumer",(IF($G2198="In-Conversion","In_Conversion",(IF($G2198="Recycled Pre-Consumer","Recycled_Pre_Consumer",(IF($G2198="Recycled Post-Consumer","Recycled_Post_Consumer",(IF($G2198="Sustainably Sourced","Sustainably_sourced","")))))))))))))))),"")</f>
        <v/>
      </c>
      <c r="AE2198" s="13" t="e" cm="1">
        <f t="array" aca="1" ref="AE2198" ca="1">IF(INDIRECT("$F"&amp;$S2198)="","",IF(LEFT(INDIRECT("$F"&amp;$S2198),3)="GRS","GRS_RCS_RM",IF((LEFT(INDIRECT("$F"&amp;$S2198),3))="RCS","GRS_RCS_RM",IF(INDIRECT("$F"&amp;$S2198)="OCS (No Label)","OCS_Conversion_RM",IF(LEFT(INDIRECT("$F"&amp;$S2198),3)="OCS","OCS_RM",IF(RIGHT(INDIRECT("$F"&amp;$S2198),10)="conversion","GOTS_RM_conversion",IF((LEFT(INDIRECT("$F"&amp;$S2198),4))="GOTS","GOTS_RM","Responsible_RM")))))))</f>
        <v>#REF!</v>
      </c>
      <c r="AF2198" s="13" t="str" cm="1">
        <f t="array" aca="1" ref="AF2198" ca="1">IF($S2198="","",INDIRECT("$Z"&amp;$S2198))</f>
        <v/>
      </c>
      <c r="AG2198" s="155"/>
      <c r="AH2198" s="13" t="str" cm="1">
        <f t="array" aca="1" ref="AH2198" ca="1">IFERROR(INDIRECT("$ag"&amp;S2198),"")</f>
        <v/>
      </c>
      <c r="AI2198" s="13" t="e" cm="1">
        <f t="array" aca="1" ref="AI2198" ca="1">INDIRECT("O"&amp;S2197)</f>
        <v>#REF!</v>
      </c>
      <c r="AJ2198" s="13" t="str">
        <f>IF($I2198="","",INDEX('Raw Material'!$A$1:$J$75,MATCH(I2198,'Raw Material'!$A$1:$A$75,0),(MATCH(G2198,'Raw Material'!$A$1:$J$1,0))))</f>
        <v/>
      </c>
      <c r="AK2198" s="13" t="str">
        <f t="shared" si="987"/>
        <v>YANLIŞRM</v>
      </c>
      <c r="AL2198" s="153" t="str">
        <f t="shared" si="988"/>
        <v/>
      </c>
    </row>
    <row r="2199" spans="1:38" ht="16.5" customHeight="1">
      <c r="A2199" s="162"/>
      <c r="B2199" s="168"/>
      <c r="C2199" s="169"/>
      <c r="D2199" s="156"/>
      <c r="E2199" s="156"/>
      <c r="F2199" s="175"/>
      <c r="G2199" s="181"/>
      <c r="H2199" s="182"/>
      <c r="I2199" s="182"/>
      <c r="J2199" s="182"/>
      <c r="K2199" s="32"/>
      <c r="L2199" s="179"/>
      <c r="M2199" s="179"/>
      <c r="N2199" s="81"/>
      <c r="O2199" s="185"/>
      <c r="P2199" s="103"/>
      <c r="Q2199" s="84" t="str">
        <f t="shared" si="989"/>
        <v/>
      </c>
      <c r="R2199" s="159"/>
      <c r="S2199" s="28" t="str" cm="1">
        <f t="array" aca="1" ref="S2199" ca="1">IF(INDIRECT("A"&amp;114+$U2199)&lt;&gt;"",114+$U2199,"")</f>
        <v/>
      </c>
      <c r="T2199" s="28" t="str">
        <f t="shared" ca="1" si="990"/>
        <v>$B</v>
      </c>
      <c r="U2199" s="29">
        <f t="shared" si="997"/>
        <v>2076</v>
      </c>
      <c r="V2199" s="29">
        <v>173.75000000001401</v>
      </c>
      <c r="W2199" s="29">
        <f t="shared" si="1002"/>
        <v>173</v>
      </c>
      <c r="X2199" s="41" t="str" cm="1">
        <f t="array" aca="1" ref="X2199" ca="1">IFERROR(INDEX('PC&amp;PD'!$A$1:$AP$15,ROW('PC&amp;PD'!$A$15),MATCH(INDIRECT(T2199),'PC&amp;PD'!$A$1:$AP$1,0)),"")</f>
        <v/>
      </c>
      <c r="Z2199" s="155"/>
      <c r="AA2199" s="13" t="str">
        <f t="shared" si="986"/>
        <v/>
      </c>
      <c r="AB2199" s="155"/>
      <c r="AC2199" s="13" t="str">
        <f t="shared" ca="1" si="991"/>
        <v>$AB</v>
      </c>
      <c r="AD2199" s="13" t="str" cm="1">
        <f t="array" aca="1" ref="AD2199" ca="1">IFERROR(IF((LEFT(INDIRECT("$F"&amp;$S2199),4))="GOTS",IF($G2199="Organic","GOTS_Organic_raw",(IF($G2199="Responsible","GOTS_Responsible",(IF($G2199="No Attribute (Conventional)","GOTS_conventional",(IF($G2199="Recycled Pre/Post-Consumer","GOTS_pre_post",(IF($G2199="In-Conversion","GOTS_in_conversion",(IF($G2199="Sustainably Sourced","Sustainably_sourced",""))))))))))),IF($G2199="Organic","Organic",(IF($G2199="Responsible","Responsible",(IF($G2199="No Attribute (Conventional)","No_Attribute_Conventional",(IF($G2199="Recycled Pre/Post-Consumer","Recycled_Pre_Post_Consumer",(IF($G2199="In-Conversion","In_Conversion",(IF($G2199="Recycled Pre-Consumer","Recycled_Pre_Consumer",(IF($G2199="Recycled Post-Consumer","Recycled_Post_Consumer",(IF($G2199="Sustainably Sourced","Sustainably_sourced","")))))))))))))))),"")</f>
        <v/>
      </c>
      <c r="AE2199" s="13" t="e" cm="1">
        <f t="array" aca="1" ref="AE2199" ca="1">IF(INDIRECT("$F"&amp;$S2199)="","",IF(LEFT(INDIRECT("$F"&amp;$S2199),3)="GRS","GRS_RCS_RM",IF((LEFT(INDIRECT("$F"&amp;$S2199),3))="RCS","GRS_RCS_RM",IF(INDIRECT("$F"&amp;$S2199)="OCS (No Label)","OCS_Conversion_RM",IF(LEFT(INDIRECT("$F"&amp;$S2199),3)="OCS","OCS_RM",IF(RIGHT(INDIRECT("$F"&amp;$S2199),10)="conversion","GOTS_RM_conversion",IF((LEFT(INDIRECT("$F"&amp;$S2199),4))="GOTS","GOTS_RM","Responsible_RM")))))))</f>
        <v>#REF!</v>
      </c>
      <c r="AF2199" s="13" t="str" cm="1">
        <f t="array" aca="1" ref="AF2199" ca="1">IF($S2199="","",INDIRECT("$Z"&amp;$S2199))</f>
        <v/>
      </c>
      <c r="AG2199" s="155"/>
      <c r="AH2199" s="13" t="str" cm="1">
        <f t="array" aca="1" ref="AH2199" ca="1">IFERROR(INDIRECT("$ag"&amp;S2199),"")</f>
        <v/>
      </c>
      <c r="AI2199" s="13" t="e" cm="1">
        <f t="array" aca="1" ref="AI2199" ca="1">INDIRECT("O"&amp;S2198)</f>
        <v>#REF!</v>
      </c>
      <c r="AJ2199" s="13" t="str">
        <f>IF($I2199="","",INDEX('Raw Material'!$A$1:$J$75,MATCH(I2199,'Raw Material'!$A$1:$A$75,0),(MATCH(G2199,'Raw Material'!$A$1:$J$1,0))))</f>
        <v/>
      </c>
      <c r="AK2199" s="13" t="str">
        <f t="shared" si="987"/>
        <v>YANLIŞRM</v>
      </c>
      <c r="AL2199" s="153" t="str">
        <f t="shared" si="988"/>
        <v/>
      </c>
    </row>
    <row r="2200" spans="1:38" ht="16.5" customHeight="1">
      <c r="A2200" s="162"/>
      <c r="B2200" s="168"/>
      <c r="C2200" s="169"/>
      <c r="D2200" s="156"/>
      <c r="E2200" s="156"/>
      <c r="F2200" s="175"/>
      <c r="G2200" s="181"/>
      <c r="H2200" s="182"/>
      <c r="I2200" s="182"/>
      <c r="J2200" s="182"/>
      <c r="K2200" s="32"/>
      <c r="L2200" s="179"/>
      <c r="M2200" s="179"/>
      <c r="N2200" s="81"/>
      <c r="O2200" s="185"/>
      <c r="P2200" s="103"/>
      <c r="Q2200" s="84" t="str">
        <f t="shared" si="989"/>
        <v/>
      </c>
      <c r="R2200" s="159"/>
      <c r="S2200" s="28" t="str" cm="1">
        <f t="array" aca="1" ref="S2200" ca="1">IF(INDIRECT("A"&amp;114+$U2200)&lt;&gt;"",114+$U2200,"")</f>
        <v/>
      </c>
      <c r="T2200" s="28" t="str">
        <f t="shared" ca="1" si="990"/>
        <v>$B</v>
      </c>
      <c r="U2200" s="29">
        <f t="shared" si="997"/>
        <v>2076</v>
      </c>
      <c r="V2200" s="29">
        <v>173.83333333334701</v>
      </c>
      <c r="W2200" s="29">
        <f t="shared" si="1002"/>
        <v>173</v>
      </c>
      <c r="X2200" s="41" t="str" cm="1">
        <f t="array" aca="1" ref="X2200" ca="1">IFERROR(INDEX('PC&amp;PD'!$A$1:$AP$15,ROW('PC&amp;PD'!$A$15),MATCH(INDIRECT(T2200),'PC&amp;PD'!$A$1:$AP$1,0)),"")</f>
        <v/>
      </c>
      <c r="Z2200" s="155"/>
      <c r="AA2200" s="13" t="str">
        <f t="shared" si="986"/>
        <v/>
      </c>
      <c r="AB2200" s="155"/>
      <c r="AC2200" s="13" t="str">
        <f t="shared" ca="1" si="991"/>
        <v>$AB</v>
      </c>
      <c r="AD2200" s="13" t="str" cm="1">
        <f t="array" aca="1" ref="AD2200" ca="1">IFERROR(IF((LEFT(INDIRECT("$F"&amp;$S2200),4))="GOTS",IF($G2200="Organic","GOTS_Organic_raw",(IF($G2200="Responsible","GOTS_Responsible",(IF($G2200="No Attribute (Conventional)","GOTS_conventional",(IF($G2200="Recycled Pre/Post-Consumer","GOTS_pre_post",(IF($G2200="In-Conversion","GOTS_in_conversion",(IF($G2200="Sustainably Sourced","Sustainably_sourced",""))))))))))),IF($G2200="Organic","Organic",(IF($G2200="Responsible","Responsible",(IF($G2200="No Attribute (Conventional)","No_Attribute_Conventional",(IF($G2200="Recycled Pre/Post-Consumer","Recycled_Pre_Post_Consumer",(IF($G2200="In-Conversion","In_Conversion",(IF($G2200="Recycled Pre-Consumer","Recycled_Pre_Consumer",(IF($G2200="Recycled Post-Consumer","Recycled_Post_Consumer",(IF($G2200="Sustainably Sourced","Sustainably_sourced","")))))))))))))))),"")</f>
        <v/>
      </c>
      <c r="AE2200" s="13" t="e" cm="1">
        <f t="array" aca="1" ref="AE2200" ca="1">IF(INDIRECT("$F"&amp;$S2200)="","",IF(LEFT(INDIRECT("$F"&amp;$S2200),3)="GRS","GRS_RCS_RM",IF((LEFT(INDIRECT("$F"&amp;$S2200),3))="RCS","GRS_RCS_RM",IF(INDIRECT("$F"&amp;$S2200)="OCS (No Label)","OCS_Conversion_RM",IF(LEFT(INDIRECT("$F"&amp;$S2200),3)="OCS","OCS_RM",IF(RIGHT(INDIRECT("$F"&amp;$S2200),10)="conversion","GOTS_RM_conversion",IF((LEFT(INDIRECT("$F"&amp;$S2200),4))="GOTS","GOTS_RM","Responsible_RM")))))))</f>
        <v>#REF!</v>
      </c>
      <c r="AF2200" s="13" t="str" cm="1">
        <f t="array" aca="1" ref="AF2200" ca="1">IF($S2200="","",INDIRECT("$Z"&amp;$S2200))</f>
        <v/>
      </c>
      <c r="AG2200" s="155"/>
      <c r="AH2200" s="13" t="str" cm="1">
        <f t="array" aca="1" ref="AH2200" ca="1">IFERROR(INDIRECT("$ag"&amp;S2200),"")</f>
        <v/>
      </c>
      <c r="AI2200" s="13" t="e" cm="1">
        <f t="array" aca="1" ref="AI2200" ca="1">INDIRECT("O"&amp;S2199)</f>
        <v>#REF!</v>
      </c>
      <c r="AJ2200" s="13" t="str">
        <f>IF($I2200="","",INDEX('Raw Material'!$A$1:$J$75,MATCH(I2200,'Raw Material'!$A$1:$A$75,0),(MATCH(G2200,'Raw Material'!$A$1:$J$1,0))))</f>
        <v/>
      </c>
      <c r="AK2200" s="13" t="str">
        <f t="shared" si="987"/>
        <v>YANLIŞRM</v>
      </c>
      <c r="AL2200" s="153" t="str">
        <f t="shared" si="988"/>
        <v/>
      </c>
    </row>
    <row r="2201" spans="1:38" ht="16.5" customHeight="1" thickBot="1">
      <c r="A2201" s="163"/>
      <c r="B2201" s="170"/>
      <c r="C2201" s="171"/>
      <c r="D2201" s="156"/>
      <c r="E2201" s="156"/>
      <c r="F2201" s="176"/>
      <c r="G2201" s="157"/>
      <c r="H2201" s="158"/>
      <c r="I2201" s="158"/>
      <c r="J2201" s="158"/>
      <c r="K2201" s="33"/>
      <c r="L2201" s="180"/>
      <c r="M2201" s="180"/>
      <c r="N2201" s="82"/>
      <c r="O2201" s="186"/>
      <c r="P2201" s="103"/>
      <c r="Q2201" s="84" t="str">
        <f t="shared" si="989"/>
        <v/>
      </c>
      <c r="R2201" s="159"/>
      <c r="S2201" s="28" t="str" cm="1">
        <f t="array" aca="1" ref="S2201" ca="1">IF(INDIRECT("A"&amp;114+$U2201)&lt;&gt;"",114+$U2201,"")</f>
        <v/>
      </c>
      <c r="T2201" s="28" t="str">
        <f t="shared" ca="1" si="990"/>
        <v>$B</v>
      </c>
      <c r="U2201" s="29">
        <f t="shared" si="997"/>
        <v>2076</v>
      </c>
      <c r="V2201" s="29">
        <v>173.91666666667999</v>
      </c>
      <c r="W2201" s="29">
        <f t="shared" si="1002"/>
        <v>173</v>
      </c>
      <c r="X2201" s="41" t="str" cm="1">
        <f t="array" aca="1" ref="X2201" ca="1">IFERROR(INDEX('PC&amp;PD'!$A$1:$AP$15,ROW('PC&amp;PD'!$A$15),MATCH(INDIRECT(T2201),'PC&amp;PD'!$A$1:$AP$1,0)),"")</f>
        <v/>
      </c>
      <c r="Z2201" s="155"/>
      <c r="AA2201" s="13" t="str">
        <f t="shared" si="986"/>
        <v/>
      </c>
      <c r="AB2201" s="155"/>
      <c r="AC2201" s="13" t="str">
        <f t="shared" ca="1" si="991"/>
        <v>$AB</v>
      </c>
      <c r="AD2201" s="13" t="str" cm="1">
        <f t="array" aca="1" ref="AD2201" ca="1">IFERROR(IF((LEFT(INDIRECT("$F"&amp;$S2201),4))="GOTS",IF($G2201="Organic","GOTS_Organic_raw",(IF($G2201="Responsible","GOTS_Responsible",(IF($G2201="No Attribute (Conventional)","GOTS_conventional",(IF($G2201="Recycled Pre/Post-Consumer","GOTS_pre_post",(IF($G2201="In-Conversion","GOTS_in_conversion",(IF($G2201="Sustainably Sourced","Sustainably_sourced",""))))))))))),IF($G2201="Organic","Organic",(IF($G2201="Responsible","Responsible",(IF($G2201="No Attribute (Conventional)","No_Attribute_Conventional",(IF($G2201="Recycled Pre/Post-Consumer","Recycled_Pre_Post_Consumer",(IF($G2201="In-Conversion","In_Conversion",(IF($G2201="Recycled Pre-Consumer","Recycled_Pre_Consumer",(IF($G2201="Recycled Post-Consumer","Recycled_Post_Consumer",(IF($G2201="Sustainably Sourced","Sustainably_sourced","")))))))))))))))),"")</f>
        <v/>
      </c>
      <c r="AE2201" s="13" t="e" cm="1">
        <f t="array" aca="1" ref="AE2201" ca="1">IF(INDIRECT("$F"&amp;$S2201)="","",IF(LEFT(INDIRECT("$F"&amp;$S2201),3)="GRS","GRS_RCS_RM",IF((LEFT(INDIRECT("$F"&amp;$S2201),3))="RCS","GRS_RCS_RM",IF(INDIRECT("$F"&amp;$S2201)="OCS (No Label)","OCS_Conversion_RM",IF(LEFT(INDIRECT("$F"&amp;$S2201),3)="OCS","OCS_RM",IF(RIGHT(INDIRECT("$F"&amp;$S2201),10)="conversion","GOTS_RM_conversion",IF((LEFT(INDIRECT("$F"&amp;$S2201),4))="GOTS","GOTS_RM","Responsible_RM")))))))</f>
        <v>#REF!</v>
      </c>
      <c r="AF2201" s="13" t="str" cm="1">
        <f t="array" aca="1" ref="AF2201" ca="1">IF($S2201="","",INDIRECT("$Z"&amp;$S2201))</f>
        <v/>
      </c>
      <c r="AG2201" s="155"/>
      <c r="AH2201" s="13" t="str" cm="1">
        <f t="array" aca="1" ref="AH2201" ca="1">IFERROR(INDIRECT("$ag"&amp;S2201),"")</f>
        <v/>
      </c>
      <c r="AI2201" s="13" t="e" cm="1">
        <f t="array" aca="1" ref="AI2201" ca="1">INDIRECT("O"&amp;S2200)</f>
        <v>#REF!</v>
      </c>
      <c r="AJ2201" s="13" t="str">
        <f>IF($I2201="","",INDEX('Raw Material'!$A$1:$J$75,MATCH(I2201,'Raw Material'!$A$1:$A$75,0),(MATCH(G2201,'Raw Material'!$A$1:$J$1,0))))</f>
        <v/>
      </c>
      <c r="AK2201" s="13" t="str">
        <f t="shared" si="987"/>
        <v>YANLIŞRM</v>
      </c>
      <c r="AL2201" s="153" t="str">
        <f t="shared" si="988"/>
        <v/>
      </c>
    </row>
    <row r="2202" spans="1:38" ht="16.5" customHeight="1">
      <c r="A2202" s="160" t="str">
        <f>IF(B2202="","",COUNTA($B$114:$B2202))</f>
        <v/>
      </c>
      <c r="B2202" s="164"/>
      <c r="C2202" s="165"/>
      <c r="D2202" s="183"/>
      <c r="E2202" s="183"/>
      <c r="F2202" s="172"/>
      <c r="G2202" s="212"/>
      <c r="H2202" s="206"/>
      <c r="I2202" s="206"/>
      <c r="J2202" s="206"/>
      <c r="K2202" s="31"/>
      <c r="L2202" s="177" t="str">
        <f t="shared" ref="L2202" si="1007">IF(R2202="","",LEFT(R2202,LEN(R2202)-2))</f>
        <v/>
      </c>
      <c r="M2202" s="177"/>
      <c r="N2202" s="80"/>
      <c r="O2202" s="184"/>
      <c r="P2202" s="103"/>
      <c r="Q2202" s="84" t="str">
        <f t="shared" si="989"/>
        <v/>
      </c>
      <c r="R2202" s="159" t="str">
        <f t="shared" ref="R2202" si="1008">CONCATENATE($Q2202,Q2203,Q2204,Q2205,Q2206,Q2207,$Q2208,$Q2209,$Q2210,$Q2211,Q2212,Q2213)</f>
        <v/>
      </c>
      <c r="S2202" s="28" t="str" cm="1">
        <f t="array" aca="1" ref="S2202" ca="1">IF(INDIRECT("A"&amp;114+$U2202)&lt;&gt;"",114+$U2202,"")</f>
        <v/>
      </c>
      <c r="T2202" s="28" t="str">
        <f t="shared" ca="1" si="990"/>
        <v>$B</v>
      </c>
      <c r="U2202" s="29">
        <f t="shared" si="997"/>
        <v>2088</v>
      </c>
      <c r="V2202" s="29">
        <v>174.00000000001401</v>
      </c>
      <c r="W2202" s="29">
        <f t="shared" si="1002"/>
        <v>174</v>
      </c>
      <c r="X2202" s="41" t="str" cm="1">
        <f t="array" aca="1" ref="X2202" ca="1">IFERROR(INDEX('PC&amp;PD'!$A$1:$AP$15,ROW('PC&amp;PD'!$A$15),MATCH(INDIRECT(T2202),'PC&amp;PD'!$A$1:$AP$1,0)),"")</f>
        <v/>
      </c>
      <c r="Z2202" s="155" t="str">
        <f t="shared" ref="Z2202" si="1009">IFERROR(IF($F2202="OCS 100","OCS (OCS 100)",IF($F2202="OCS Blended","OCS (OCS Blended)",IF($F2202="OCS (No Label)","OCS (No Label)",IF($F2202="RCS 100","RCS (RCS 100)",IF($F2202="RCS Blended","RCS (RCS Blended)",IF($F2202="GRS","GRS (GRS)",IF($F2202="GRS (No Label)", "GRS (No Label)",IF($F2202="RDS","RDS (RDS)",IF($F2202="RWS","RWS (RWS)",IF($F2202="RAS","RAS (RAS)",IF($F2202="RMS","RMS (RMS)",IF($F2202="GOTS Organic","GOTS (Organic)",IF($F2202="GOTS Made with organic","GOTS (Made with Organic)",IF($F2202="GOTS Organic - in conversion","GOTS (Organic - In Conversion)",IF($F2202="GOTS Made with organic - in conversion","GOTS (Made with Organic - In Conversion)",""))))))))))))))),"")</f>
        <v/>
      </c>
      <c r="AA2202" s="13" t="str">
        <f t="shared" si="986"/>
        <v/>
      </c>
      <c r="AB2202" s="155" t="str">
        <f t="shared" ref="AB2202" si="1010">IFERROR(IF($F2202="OCS 100", "OCS_100",IF($F2202="OCS Blended", "OCS_Blended",IF($F2202="OCS (No Label)", "OCS_No_Label",IF($F2202="RCS 100", "RCS_100",IF($F2202="RCS Blended","RCS_Blended",IF($F2202="GRS","GRS",IF($F2202="GRS (No Label)", "GRS_No_Label",IF($F2202="RDS","RDS",IF($F2202="RWS","RWS",IF($F2202="RMS","RMS",IF($F2202="GOTS Organic","GOTS_Organic",IF($F2202="GOTS Made with organic","GOTS_Made_with_organic",IF($F2202="GOTS Organic - in conversion","GOTS_Organic_in_Conversion",IF($F2202="GOTS Made with organic - in conversion","GOTS_Made_with_Organic_in_Conversion",IF($F2202="RAS","RAS",""))))))))))))))),"")</f>
        <v/>
      </c>
      <c r="AC2202" s="13" t="str">
        <f t="shared" ca="1" si="991"/>
        <v>$AB</v>
      </c>
      <c r="AD2202" s="13" t="str" cm="1">
        <f t="array" aca="1" ref="AD2202" ca="1">IFERROR(IF((LEFT(INDIRECT("$F"&amp;$S2202),4))="GOTS",IF($G2202="Organic","GOTS_Organic_raw",(IF($G2202="Responsible","GOTS_Responsible",(IF($G2202="No Attribute (Conventional)","GOTS_conventional",(IF($G2202="Recycled Pre/Post-Consumer","GOTS_pre_post",(IF($G2202="In-Conversion","GOTS_in_conversion",(IF($G2202="Sustainably Sourced","Sustainably_sourced",""))))))))))),IF($G2202="Organic","Organic",(IF($G2202="Responsible","Responsible",(IF($G2202="No Attribute (Conventional)","No_Attribute_Conventional",(IF($G2202="Recycled Pre/Post-Consumer","Recycled_Pre_Post_Consumer",(IF($G2202="In-Conversion","In_Conversion",(IF($G2202="Recycled Pre-Consumer","Recycled_Pre_Consumer",(IF($G2202="Recycled Post-Consumer","Recycled_Post_Consumer",(IF($G2202="Sustainably Sourced","Sustainably_sourced","")))))))))))))))),"")</f>
        <v/>
      </c>
      <c r="AE2202" s="13" t="e" cm="1">
        <f t="array" aca="1" ref="AE2202" ca="1">IF(INDIRECT("$F"&amp;$S2202)="","",IF(LEFT(INDIRECT("$F"&amp;$S2202),3)="GRS","GRS_RCS_RM",IF((LEFT(INDIRECT("$F"&amp;$S2202),3))="RCS","GRS_RCS_RM",IF(INDIRECT("$F"&amp;$S2202)="OCS (No Label)","OCS_Conversion_RM",IF(LEFT(INDIRECT("$F"&amp;$S2202),3)="OCS","OCS_RM",IF(RIGHT(INDIRECT("$F"&amp;$S2202),10)="conversion","GOTS_RM_conversion",IF((LEFT(INDIRECT("$F"&amp;$S2202),4))="GOTS","GOTS_RM","Responsible_RM")))))))</f>
        <v>#REF!</v>
      </c>
      <c r="AF2202" s="13" t="str" cm="1">
        <f t="array" aca="1" ref="AF2202" ca="1">IF($S2202="","",INDIRECT("$Z"&amp;$S2202))</f>
        <v/>
      </c>
      <c r="AG2202" s="155" t="str">
        <f t="shared" si="996"/>
        <v/>
      </c>
      <c r="AH2202" s="13" t="str" cm="1">
        <f t="array" aca="1" ref="AH2202" ca="1">IFERROR(INDIRECT("$ag"&amp;S2202),"")</f>
        <v/>
      </c>
      <c r="AI2202" s="13" t="e" cm="1">
        <f t="array" aca="1" ref="AI2202" ca="1">INDIRECT("O"&amp;S2201)</f>
        <v>#REF!</v>
      </c>
      <c r="AJ2202" s="13" t="str">
        <f>IF($I2202="","",INDEX('Raw Material'!$A$1:$J$75,MATCH(I2202,'Raw Material'!$A$1:$A$75,0),(MATCH(G2202,'Raw Material'!$A$1:$J$1,0))))</f>
        <v/>
      </c>
      <c r="AK2202" s="13" t="str">
        <f t="shared" si="987"/>
        <v>YANLIŞRM</v>
      </c>
      <c r="AL2202" s="153" t="str">
        <f t="shared" si="988"/>
        <v/>
      </c>
    </row>
    <row r="2203" spans="1:38" ht="16.5" customHeight="1">
      <c r="A2203" s="161"/>
      <c r="B2203" s="166"/>
      <c r="C2203" s="167"/>
      <c r="D2203" s="156"/>
      <c r="E2203" s="156"/>
      <c r="F2203" s="173"/>
      <c r="G2203" s="181"/>
      <c r="H2203" s="182"/>
      <c r="I2203" s="182"/>
      <c r="J2203" s="182"/>
      <c r="K2203" s="32"/>
      <c r="L2203" s="178"/>
      <c r="M2203" s="178"/>
      <c r="N2203" s="81"/>
      <c r="O2203" s="185"/>
      <c r="P2203" s="103"/>
      <c r="Q2203" s="84" t="str">
        <f t="shared" si="989"/>
        <v/>
      </c>
      <c r="R2203" s="159"/>
      <c r="S2203" s="28" t="str" cm="1">
        <f t="array" aca="1" ref="S2203" ca="1">IF(INDIRECT("A"&amp;114+$U2203)&lt;&gt;"",114+$U2203,"")</f>
        <v/>
      </c>
      <c r="T2203" s="28" t="str">
        <f t="shared" ca="1" si="990"/>
        <v>$B</v>
      </c>
      <c r="U2203" s="29">
        <f t="shared" si="997"/>
        <v>2088</v>
      </c>
      <c r="V2203" s="29">
        <v>174.08333333334701</v>
      </c>
      <c r="W2203" s="29">
        <f t="shared" si="1002"/>
        <v>174</v>
      </c>
      <c r="X2203" s="41" t="str" cm="1">
        <f t="array" aca="1" ref="X2203" ca="1">IFERROR(INDEX('PC&amp;PD'!$A$1:$AP$15,ROW('PC&amp;PD'!$A$15),MATCH(INDIRECT(T2203),'PC&amp;PD'!$A$1:$AP$1,0)),"")</f>
        <v/>
      </c>
      <c r="Z2203" s="155"/>
      <c r="AA2203" s="13" t="str">
        <f t="shared" si="986"/>
        <v/>
      </c>
      <c r="AB2203" s="155"/>
      <c r="AC2203" s="13" t="str">
        <f t="shared" ca="1" si="991"/>
        <v>$AB</v>
      </c>
      <c r="AD2203" s="13" t="str" cm="1">
        <f t="array" aca="1" ref="AD2203" ca="1">IFERROR(IF((LEFT(INDIRECT("$F"&amp;$S2203),4))="GOTS",IF($G2203="Organic","GOTS_Organic_raw",(IF($G2203="Responsible","GOTS_Responsible",(IF($G2203="No Attribute (Conventional)","GOTS_conventional",(IF($G2203="Recycled Pre/Post-Consumer","GOTS_pre_post",(IF($G2203="In-Conversion","GOTS_in_conversion",(IF($G2203="Sustainably Sourced","Sustainably_sourced",""))))))))))),IF($G2203="Organic","Organic",(IF($G2203="Responsible","Responsible",(IF($G2203="No Attribute (Conventional)","No_Attribute_Conventional",(IF($G2203="Recycled Pre/Post-Consumer","Recycled_Pre_Post_Consumer",(IF($G2203="In-Conversion","In_Conversion",(IF($G2203="Recycled Pre-Consumer","Recycled_Pre_Consumer",(IF($G2203="Recycled Post-Consumer","Recycled_Post_Consumer",(IF($G2203="Sustainably Sourced","Sustainably_sourced","")))))))))))))))),"")</f>
        <v/>
      </c>
      <c r="AE2203" s="13" t="e" cm="1">
        <f t="array" aca="1" ref="AE2203" ca="1">IF(INDIRECT("$F"&amp;$S2203)="","",IF(LEFT(INDIRECT("$F"&amp;$S2203),3)="GRS","GRS_RCS_RM",IF((LEFT(INDIRECT("$F"&amp;$S2203),3))="RCS","GRS_RCS_RM",IF(INDIRECT("$F"&amp;$S2203)="OCS (No Label)","OCS_Conversion_RM",IF(LEFT(INDIRECT("$F"&amp;$S2203),3)="OCS","OCS_RM",IF(RIGHT(INDIRECT("$F"&amp;$S2203),10)="conversion","GOTS_RM_conversion",IF((LEFT(INDIRECT("$F"&amp;$S2203),4))="GOTS","GOTS_RM","Responsible_RM")))))))</f>
        <v>#REF!</v>
      </c>
      <c r="AF2203" s="13" t="str" cm="1">
        <f t="array" aca="1" ref="AF2203" ca="1">IF($S2203="","",INDIRECT("$Z"&amp;$S2203))</f>
        <v/>
      </c>
      <c r="AG2203" s="155"/>
      <c r="AH2203" s="13" t="str" cm="1">
        <f t="array" aca="1" ref="AH2203" ca="1">IFERROR(INDIRECT("$ag"&amp;S2203),"")</f>
        <v/>
      </c>
      <c r="AI2203" s="13" t="e" cm="1">
        <f t="array" aca="1" ref="AI2203" ca="1">INDIRECT("O"&amp;S2202)</f>
        <v>#REF!</v>
      </c>
      <c r="AJ2203" s="13" t="str">
        <f>IF($I2203="","",INDEX('Raw Material'!$A$1:$J$75,MATCH(I2203,'Raw Material'!$A$1:$A$75,0),(MATCH(G2203,'Raw Material'!$A$1:$J$1,0))))</f>
        <v/>
      </c>
      <c r="AK2203" s="13" t="str">
        <f t="shared" si="987"/>
        <v>YANLIŞRM</v>
      </c>
      <c r="AL2203" s="153" t="str">
        <f t="shared" si="988"/>
        <v/>
      </c>
    </row>
    <row r="2204" spans="1:38" ht="16.5" customHeight="1">
      <c r="A2204" s="161"/>
      <c r="B2204" s="166"/>
      <c r="C2204" s="167"/>
      <c r="D2204" s="156"/>
      <c r="E2204" s="156"/>
      <c r="F2204" s="173"/>
      <c r="G2204" s="181"/>
      <c r="H2204" s="182"/>
      <c r="I2204" s="182"/>
      <c r="J2204" s="182"/>
      <c r="K2204" s="32"/>
      <c r="L2204" s="178"/>
      <c r="M2204" s="178"/>
      <c r="N2204" s="81"/>
      <c r="O2204" s="185"/>
      <c r="P2204" s="103"/>
      <c r="Q2204" s="84" t="str">
        <f t="shared" si="989"/>
        <v/>
      </c>
      <c r="R2204" s="159"/>
      <c r="S2204" s="28" t="str" cm="1">
        <f t="array" aca="1" ref="S2204" ca="1">IF(INDIRECT("A"&amp;114+$U2204)&lt;&gt;"",114+$U2204,"")</f>
        <v/>
      </c>
      <c r="T2204" s="28" t="str">
        <f t="shared" ca="1" si="990"/>
        <v>$B</v>
      </c>
      <c r="U2204" s="29">
        <f t="shared" si="997"/>
        <v>2088</v>
      </c>
      <c r="V2204" s="29">
        <v>174.16666666667999</v>
      </c>
      <c r="W2204" s="29">
        <f t="shared" si="1002"/>
        <v>174</v>
      </c>
      <c r="X2204" s="41" t="str" cm="1">
        <f t="array" aca="1" ref="X2204" ca="1">IFERROR(INDEX('PC&amp;PD'!$A$1:$AP$15,ROW('PC&amp;PD'!$A$15),MATCH(INDIRECT(T2204),'PC&amp;PD'!$A$1:$AP$1,0)),"")</f>
        <v/>
      </c>
      <c r="Z2204" s="155"/>
      <c r="AA2204" s="13" t="str">
        <f t="shared" si="986"/>
        <v/>
      </c>
      <c r="AB2204" s="155"/>
      <c r="AC2204" s="13" t="str">
        <f t="shared" ca="1" si="991"/>
        <v>$AB</v>
      </c>
      <c r="AD2204" s="13" t="str" cm="1">
        <f t="array" aca="1" ref="AD2204" ca="1">IFERROR(IF((LEFT(INDIRECT("$F"&amp;$S2204),4))="GOTS",IF($G2204="Organic","GOTS_Organic_raw",(IF($G2204="Responsible","GOTS_Responsible",(IF($G2204="No Attribute (Conventional)","GOTS_conventional",(IF($G2204="Recycled Pre/Post-Consumer","GOTS_pre_post",(IF($G2204="In-Conversion","GOTS_in_conversion",(IF($G2204="Sustainably Sourced","Sustainably_sourced",""))))))))))),IF($G2204="Organic","Organic",(IF($G2204="Responsible","Responsible",(IF($G2204="No Attribute (Conventional)","No_Attribute_Conventional",(IF($G2204="Recycled Pre/Post-Consumer","Recycled_Pre_Post_Consumer",(IF($G2204="In-Conversion","In_Conversion",(IF($G2204="Recycled Pre-Consumer","Recycled_Pre_Consumer",(IF($G2204="Recycled Post-Consumer","Recycled_Post_Consumer",(IF($G2204="Sustainably Sourced","Sustainably_sourced","")))))))))))))))),"")</f>
        <v/>
      </c>
      <c r="AE2204" s="13" t="e" cm="1">
        <f t="array" aca="1" ref="AE2204" ca="1">IF(INDIRECT("$F"&amp;$S2204)="","",IF(LEFT(INDIRECT("$F"&amp;$S2204),3)="GRS","GRS_RCS_RM",IF((LEFT(INDIRECT("$F"&amp;$S2204),3))="RCS","GRS_RCS_RM",IF(INDIRECT("$F"&amp;$S2204)="OCS (No Label)","OCS_Conversion_RM",IF(LEFT(INDIRECT("$F"&amp;$S2204),3)="OCS","OCS_RM",IF(RIGHT(INDIRECT("$F"&amp;$S2204),10)="conversion","GOTS_RM_conversion",IF((LEFT(INDIRECT("$F"&amp;$S2204),4))="GOTS","GOTS_RM","Responsible_RM")))))))</f>
        <v>#REF!</v>
      </c>
      <c r="AF2204" s="13" t="str" cm="1">
        <f t="array" aca="1" ref="AF2204" ca="1">IF($S2204="","",INDIRECT("$Z"&amp;$S2204))</f>
        <v/>
      </c>
      <c r="AG2204" s="155"/>
      <c r="AH2204" s="13" t="str" cm="1">
        <f t="array" aca="1" ref="AH2204" ca="1">IFERROR(INDIRECT("$ag"&amp;S2204),"")</f>
        <v/>
      </c>
      <c r="AI2204" s="13" t="e" cm="1">
        <f t="array" aca="1" ref="AI2204" ca="1">INDIRECT("O"&amp;S2203)</f>
        <v>#REF!</v>
      </c>
      <c r="AJ2204" s="13" t="str">
        <f>IF($I2204="","",INDEX('Raw Material'!$A$1:$J$75,MATCH(I2204,'Raw Material'!$A$1:$A$75,0),(MATCH(G2204,'Raw Material'!$A$1:$J$1,0))))</f>
        <v/>
      </c>
      <c r="AK2204" s="13" t="str">
        <f t="shared" si="987"/>
        <v>YANLIŞRM</v>
      </c>
      <c r="AL2204" s="153" t="str">
        <f t="shared" si="988"/>
        <v/>
      </c>
    </row>
    <row r="2205" spans="1:38" ht="16.5" customHeight="1">
      <c r="A2205" s="161"/>
      <c r="B2205" s="166"/>
      <c r="C2205" s="167"/>
      <c r="D2205" s="156"/>
      <c r="E2205" s="156"/>
      <c r="F2205" s="174"/>
      <c r="G2205" s="181"/>
      <c r="H2205" s="182"/>
      <c r="I2205" s="182"/>
      <c r="J2205" s="182"/>
      <c r="K2205" s="32"/>
      <c r="L2205" s="178"/>
      <c r="M2205" s="178"/>
      <c r="N2205" s="81"/>
      <c r="O2205" s="185"/>
      <c r="P2205" s="103"/>
      <c r="Q2205" s="84" t="str">
        <f t="shared" si="989"/>
        <v/>
      </c>
      <c r="R2205" s="159"/>
      <c r="S2205" s="28" t="str" cm="1">
        <f t="array" aca="1" ref="S2205" ca="1">IF(INDIRECT("A"&amp;114+$U2205)&lt;&gt;"",114+$U2205,"")</f>
        <v/>
      </c>
      <c r="T2205" s="28" t="str">
        <f t="shared" ca="1" si="990"/>
        <v>$B</v>
      </c>
      <c r="U2205" s="29">
        <f t="shared" si="997"/>
        <v>2088</v>
      </c>
      <c r="V2205" s="29">
        <v>174.25000000001401</v>
      </c>
      <c r="W2205" s="29">
        <f t="shared" si="1002"/>
        <v>174</v>
      </c>
      <c r="X2205" s="41" t="str" cm="1">
        <f t="array" aca="1" ref="X2205" ca="1">IFERROR(INDEX('PC&amp;PD'!$A$1:$AP$15,ROW('PC&amp;PD'!$A$15),MATCH(INDIRECT(T2205),'PC&amp;PD'!$A$1:$AP$1,0)),"")</f>
        <v/>
      </c>
      <c r="Z2205" s="155"/>
      <c r="AA2205" s="13" t="str">
        <f t="shared" si="986"/>
        <v/>
      </c>
      <c r="AB2205" s="155"/>
      <c r="AC2205" s="13" t="str">
        <f t="shared" ca="1" si="991"/>
        <v>$AB</v>
      </c>
      <c r="AD2205" s="13" t="str" cm="1">
        <f t="array" aca="1" ref="AD2205" ca="1">IFERROR(IF((LEFT(INDIRECT("$F"&amp;$S2205),4))="GOTS",IF($G2205="Organic","GOTS_Organic_raw",(IF($G2205="Responsible","GOTS_Responsible",(IF($G2205="No Attribute (Conventional)","GOTS_conventional",(IF($G2205="Recycled Pre/Post-Consumer","GOTS_pre_post",(IF($G2205="In-Conversion","GOTS_in_conversion",(IF($G2205="Sustainably Sourced","Sustainably_sourced",""))))))))))),IF($G2205="Organic","Organic",(IF($G2205="Responsible","Responsible",(IF($G2205="No Attribute (Conventional)","No_Attribute_Conventional",(IF($G2205="Recycled Pre/Post-Consumer","Recycled_Pre_Post_Consumer",(IF($G2205="In-Conversion","In_Conversion",(IF($G2205="Recycled Pre-Consumer","Recycled_Pre_Consumer",(IF($G2205="Recycled Post-Consumer","Recycled_Post_Consumer",(IF($G2205="Sustainably Sourced","Sustainably_sourced","")))))))))))))))),"")</f>
        <v/>
      </c>
      <c r="AE2205" s="13" t="e" cm="1">
        <f t="array" aca="1" ref="AE2205" ca="1">IF(INDIRECT("$F"&amp;$S2205)="","",IF(LEFT(INDIRECT("$F"&amp;$S2205),3)="GRS","GRS_RCS_RM",IF((LEFT(INDIRECT("$F"&amp;$S2205),3))="RCS","GRS_RCS_RM",IF(INDIRECT("$F"&amp;$S2205)="OCS (No Label)","OCS_Conversion_RM",IF(LEFT(INDIRECT("$F"&amp;$S2205),3)="OCS","OCS_RM",IF(RIGHT(INDIRECT("$F"&amp;$S2205),10)="conversion","GOTS_RM_conversion",IF((LEFT(INDIRECT("$F"&amp;$S2205),4))="GOTS","GOTS_RM","Responsible_RM")))))))</f>
        <v>#REF!</v>
      </c>
      <c r="AF2205" s="13" t="str" cm="1">
        <f t="array" aca="1" ref="AF2205" ca="1">IF($S2205="","",INDIRECT("$Z"&amp;$S2205))</f>
        <v/>
      </c>
      <c r="AG2205" s="155"/>
      <c r="AH2205" s="13" t="str" cm="1">
        <f t="array" aca="1" ref="AH2205" ca="1">IFERROR(INDIRECT("$ag"&amp;S2205),"")</f>
        <v/>
      </c>
      <c r="AI2205" s="13" t="e" cm="1">
        <f t="array" aca="1" ref="AI2205" ca="1">INDIRECT("O"&amp;S2204)</f>
        <v>#REF!</v>
      </c>
      <c r="AJ2205" s="13" t="str">
        <f>IF($I2205="","",INDEX('Raw Material'!$A$1:$J$75,MATCH(I2205,'Raw Material'!$A$1:$A$75,0),(MATCH(G2205,'Raw Material'!$A$1:$J$1,0))))</f>
        <v/>
      </c>
      <c r="AK2205" s="13" t="str">
        <f t="shared" si="987"/>
        <v>YANLIŞRM</v>
      </c>
      <c r="AL2205" s="153" t="str">
        <f t="shared" si="988"/>
        <v/>
      </c>
    </row>
    <row r="2206" spans="1:38" ht="16.5" customHeight="1">
      <c r="A2206" s="161"/>
      <c r="B2206" s="166"/>
      <c r="C2206" s="167"/>
      <c r="D2206" s="156"/>
      <c r="E2206" s="156"/>
      <c r="F2206" s="174"/>
      <c r="G2206" s="181"/>
      <c r="H2206" s="182"/>
      <c r="I2206" s="182"/>
      <c r="J2206" s="182"/>
      <c r="K2206" s="32"/>
      <c r="L2206" s="178"/>
      <c r="M2206" s="178"/>
      <c r="N2206" s="81"/>
      <c r="O2206" s="185"/>
      <c r="P2206" s="103"/>
      <c r="Q2206" s="84" t="str">
        <f t="shared" si="989"/>
        <v/>
      </c>
      <c r="R2206" s="159"/>
      <c r="S2206" s="28" t="str" cm="1">
        <f t="array" aca="1" ref="S2206" ca="1">IF(INDIRECT("A"&amp;114+$U2206)&lt;&gt;"",114+$U2206,"")</f>
        <v/>
      </c>
      <c r="T2206" s="28" t="str">
        <f t="shared" ca="1" si="990"/>
        <v>$B</v>
      </c>
      <c r="U2206" s="29">
        <f t="shared" si="997"/>
        <v>2088</v>
      </c>
      <c r="V2206" s="29">
        <v>174.33333333334701</v>
      </c>
      <c r="W2206" s="29">
        <f t="shared" si="1002"/>
        <v>174</v>
      </c>
      <c r="X2206" s="41" t="str" cm="1">
        <f t="array" aca="1" ref="X2206" ca="1">IFERROR(INDEX('PC&amp;PD'!$A$1:$AP$15,ROW('PC&amp;PD'!$A$15),MATCH(INDIRECT(T2206),'PC&amp;PD'!$A$1:$AP$1,0)),"")</f>
        <v/>
      </c>
      <c r="Z2206" s="155"/>
      <c r="AA2206" s="13" t="str">
        <f t="shared" si="986"/>
        <v/>
      </c>
      <c r="AB2206" s="155"/>
      <c r="AC2206" s="13" t="str">
        <f t="shared" ca="1" si="991"/>
        <v>$AB</v>
      </c>
      <c r="AD2206" s="13" t="str" cm="1">
        <f t="array" aca="1" ref="AD2206" ca="1">IFERROR(IF((LEFT(INDIRECT("$F"&amp;$S2206),4))="GOTS",IF($G2206="Organic","GOTS_Organic_raw",(IF($G2206="Responsible","GOTS_Responsible",(IF($G2206="No Attribute (Conventional)","GOTS_conventional",(IF($G2206="Recycled Pre/Post-Consumer","GOTS_pre_post",(IF($G2206="In-Conversion","GOTS_in_conversion",(IF($G2206="Sustainably Sourced","Sustainably_sourced",""))))))))))),IF($G2206="Organic","Organic",(IF($G2206="Responsible","Responsible",(IF($G2206="No Attribute (Conventional)","No_Attribute_Conventional",(IF($G2206="Recycled Pre/Post-Consumer","Recycled_Pre_Post_Consumer",(IF($G2206="In-Conversion","In_Conversion",(IF($G2206="Recycled Pre-Consumer","Recycled_Pre_Consumer",(IF($G2206="Recycled Post-Consumer","Recycled_Post_Consumer",(IF($G2206="Sustainably Sourced","Sustainably_sourced","")))))))))))))))),"")</f>
        <v/>
      </c>
      <c r="AE2206" s="13" t="e" cm="1">
        <f t="array" aca="1" ref="AE2206" ca="1">IF(INDIRECT("$F"&amp;$S2206)="","",IF(LEFT(INDIRECT("$F"&amp;$S2206),3)="GRS","GRS_RCS_RM",IF((LEFT(INDIRECT("$F"&amp;$S2206),3))="RCS","GRS_RCS_RM",IF(INDIRECT("$F"&amp;$S2206)="OCS (No Label)","OCS_Conversion_RM",IF(LEFT(INDIRECT("$F"&amp;$S2206),3)="OCS","OCS_RM",IF(RIGHT(INDIRECT("$F"&amp;$S2206),10)="conversion","GOTS_RM_conversion",IF((LEFT(INDIRECT("$F"&amp;$S2206),4))="GOTS","GOTS_RM","Responsible_RM")))))))</f>
        <v>#REF!</v>
      </c>
      <c r="AF2206" s="13" t="str" cm="1">
        <f t="array" aca="1" ref="AF2206" ca="1">IF($S2206="","",INDIRECT("$Z"&amp;$S2206))</f>
        <v/>
      </c>
      <c r="AG2206" s="155"/>
      <c r="AH2206" s="13" t="str" cm="1">
        <f t="array" aca="1" ref="AH2206" ca="1">IFERROR(INDIRECT("$ag"&amp;S2206),"")</f>
        <v/>
      </c>
      <c r="AI2206" s="13" t="e" cm="1">
        <f t="array" aca="1" ref="AI2206" ca="1">INDIRECT("O"&amp;S2205)</f>
        <v>#REF!</v>
      </c>
      <c r="AJ2206" s="13" t="str">
        <f>IF($I2206="","",INDEX('Raw Material'!$A$1:$J$75,MATCH(I2206,'Raw Material'!$A$1:$A$75,0),(MATCH(G2206,'Raw Material'!$A$1:$J$1,0))))</f>
        <v/>
      </c>
      <c r="AK2206" s="13" t="str">
        <f t="shared" si="987"/>
        <v>YANLIŞRM</v>
      </c>
      <c r="AL2206" s="153" t="str">
        <f t="shared" si="988"/>
        <v/>
      </c>
    </row>
    <row r="2207" spans="1:38" ht="16.5" customHeight="1">
      <c r="A2207" s="161"/>
      <c r="B2207" s="166"/>
      <c r="C2207" s="167"/>
      <c r="D2207" s="156"/>
      <c r="E2207" s="156"/>
      <c r="F2207" s="174"/>
      <c r="G2207" s="181"/>
      <c r="H2207" s="182"/>
      <c r="I2207" s="182"/>
      <c r="J2207" s="182"/>
      <c r="K2207" s="32"/>
      <c r="L2207" s="178"/>
      <c r="M2207" s="178"/>
      <c r="N2207" s="81"/>
      <c r="O2207" s="185"/>
      <c r="P2207" s="103"/>
      <c r="Q2207" s="84" t="str">
        <f t="shared" si="989"/>
        <v/>
      </c>
      <c r="R2207" s="159"/>
      <c r="S2207" s="28" t="str" cm="1">
        <f t="array" aca="1" ref="S2207" ca="1">IF(INDIRECT("A"&amp;114+$U2207)&lt;&gt;"",114+$U2207,"")</f>
        <v/>
      </c>
      <c r="T2207" s="28" t="str">
        <f t="shared" ca="1" si="990"/>
        <v>$B</v>
      </c>
      <c r="U2207" s="29">
        <f t="shared" si="997"/>
        <v>2088</v>
      </c>
      <c r="V2207" s="29">
        <v>174.41666666667999</v>
      </c>
      <c r="W2207" s="29">
        <f t="shared" si="1002"/>
        <v>174</v>
      </c>
      <c r="X2207" s="41" t="str" cm="1">
        <f t="array" aca="1" ref="X2207" ca="1">IFERROR(INDEX('PC&amp;PD'!$A$1:$AP$15,ROW('PC&amp;PD'!$A$15),MATCH(INDIRECT(T2207),'PC&amp;PD'!$A$1:$AP$1,0)),"")</f>
        <v/>
      </c>
      <c r="Z2207" s="155"/>
      <c r="AA2207" s="13" t="str">
        <f t="shared" si="986"/>
        <v/>
      </c>
      <c r="AB2207" s="155"/>
      <c r="AC2207" s="13" t="str">
        <f t="shared" ca="1" si="991"/>
        <v>$AB</v>
      </c>
      <c r="AD2207" s="13" t="str" cm="1">
        <f t="array" aca="1" ref="AD2207" ca="1">IFERROR(IF((LEFT(INDIRECT("$F"&amp;$S2207),4))="GOTS",IF($G2207="Organic","GOTS_Organic_raw",(IF($G2207="Responsible","GOTS_Responsible",(IF($G2207="No Attribute (Conventional)","GOTS_conventional",(IF($G2207="Recycled Pre/Post-Consumer","GOTS_pre_post",(IF($G2207="In-Conversion","GOTS_in_conversion",(IF($G2207="Sustainably Sourced","Sustainably_sourced",""))))))))))),IF($G2207="Organic","Organic",(IF($G2207="Responsible","Responsible",(IF($G2207="No Attribute (Conventional)","No_Attribute_Conventional",(IF($G2207="Recycled Pre/Post-Consumer","Recycled_Pre_Post_Consumer",(IF($G2207="In-Conversion","In_Conversion",(IF($G2207="Recycled Pre-Consumer","Recycled_Pre_Consumer",(IF($G2207="Recycled Post-Consumer","Recycled_Post_Consumer",(IF($G2207="Sustainably Sourced","Sustainably_sourced","")))))))))))))))),"")</f>
        <v/>
      </c>
      <c r="AE2207" s="13" t="e" cm="1">
        <f t="array" aca="1" ref="AE2207" ca="1">IF(INDIRECT("$F"&amp;$S2207)="","",IF(LEFT(INDIRECT("$F"&amp;$S2207),3)="GRS","GRS_RCS_RM",IF((LEFT(INDIRECT("$F"&amp;$S2207),3))="RCS","GRS_RCS_RM",IF(INDIRECT("$F"&amp;$S2207)="OCS (No Label)","OCS_Conversion_RM",IF(LEFT(INDIRECT("$F"&amp;$S2207),3)="OCS","OCS_RM",IF(RIGHT(INDIRECT("$F"&amp;$S2207),10)="conversion","GOTS_RM_conversion",IF((LEFT(INDIRECT("$F"&amp;$S2207),4))="GOTS","GOTS_RM","Responsible_RM")))))))</f>
        <v>#REF!</v>
      </c>
      <c r="AF2207" s="13" t="str" cm="1">
        <f t="array" aca="1" ref="AF2207" ca="1">IF($S2207="","",INDIRECT("$Z"&amp;$S2207))</f>
        <v/>
      </c>
      <c r="AG2207" s="155"/>
      <c r="AH2207" s="13" t="str" cm="1">
        <f t="array" aca="1" ref="AH2207" ca="1">IFERROR(INDIRECT("$ag"&amp;S2207),"")</f>
        <v/>
      </c>
      <c r="AI2207" s="13" t="e" cm="1">
        <f t="array" aca="1" ref="AI2207" ca="1">INDIRECT("O"&amp;S2206)</f>
        <v>#REF!</v>
      </c>
      <c r="AJ2207" s="13" t="str">
        <f>IF($I2207="","",INDEX('Raw Material'!$A$1:$J$75,MATCH(I2207,'Raw Material'!$A$1:$A$75,0),(MATCH(G2207,'Raw Material'!$A$1:$J$1,0))))</f>
        <v/>
      </c>
      <c r="AK2207" s="13" t="str">
        <f t="shared" si="987"/>
        <v>YANLIŞRM</v>
      </c>
      <c r="AL2207" s="153" t="str">
        <f t="shared" si="988"/>
        <v/>
      </c>
    </row>
    <row r="2208" spans="1:38" ht="16.5" customHeight="1">
      <c r="A2208" s="162"/>
      <c r="B2208" s="168"/>
      <c r="C2208" s="169"/>
      <c r="D2208" s="156"/>
      <c r="E2208" s="156"/>
      <c r="F2208" s="175"/>
      <c r="G2208" s="181"/>
      <c r="H2208" s="182"/>
      <c r="I2208" s="182"/>
      <c r="J2208" s="182"/>
      <c r="K2208" s="32"/>
      <c r="L2208" s="179"/>
      <c r="M2208" s="179"/>
      <c r="N2208" s="81"/>
      <c r="O2208" s="185"/>
      <c r="P2208" s="103"/>
      <c r="Q2208" s="84" t="str">
        <f t="shared" si="989"/>
        <v/>
      </c>
      <c r="R2208" s="159"/>
      <c r="S2208" s="28" t="str" cm="1">
        <f t="array" aca="1" ref="S2208" ca="1">IF(INDIRECT("A"&amp;114+$U2208)&lt;&gt;"",114+$U2208,"")</f>
        <v/>
      </c>
      <c r="T2208" s="28" t="str">
        <f t="shared" ca="1" si="990"/>
        <v>$B</v>
      </c>
      <c r="U2208" s="29">
        <f t="shared" si="997"/>
        <v>2088</v>
      </c>
      <c r="V2208" s="29">
        <v>174.50000000001401</v>
      </c>
      <c r="W2208" s="29">
        <f t="shared" si="1002"/>
        <v>174</v>
      </c>
      <c r="X2208" s="41" t="str" cm="1">
        <f t="array" aca="1" ref="X2208" ca="1">IFERROR(INDEX('PC&amp;PD'!$A$1:$AP$15,ROW('PC&amp;PD'!$A$15),MATCH(INDIRECT(T2208),'PC&amp;PD'!$A$1:$AP$1,0)),"")</f>
        <v/>
      </c>
      <c r="Z2208" s="155"/>
      <c r="AA2208" s="13" t="str">
        <f t="shared" si="986"/>
        <v/>
      </c>
      <c r="AB2208" s="155"/>
      <c r="AC2208" s="13" t="str">
        <f t="shared" ca="1" si="991"/>
        <v>$AB</v>
      </c>
      <c r="AD2208" s="13" t="str" cm="1">
        <f t="array" aca="1" ref="AD2208" ca="1">IFERROR(IF((LEFT(INDIRECT("$F"&amp;$S2208),4))="GOTS",IF($G2208="Organic","GOTS_Organic_raw",(IF($G2208="Responsible","GOTS_Responsible",(IF($G2208="No Attribute (Conventional)","GOTS_conventional",(IF($G2208="Recycled Pre/Post-Consumer","GOTS_pre_post",(IF($G2208="In-Conversion","GOTS_in_conversion",(IF($G2208="Sustainably Sourced","Sustainably_sourced",""))))))))))),IF($G2208="Organic","Organic",(IF($G2208="Responsible","Responsible",(IF($G2208="No Attribute (Conventional)","No_Attribute_Conventional",(IF($G2208="Recycled Pre/Post-Consumer","Recycled_Pre_Post_Consumer",(IF($G2208="In-Conversion","In_Conversion",(IF($G2208="Recycled Pre-Consumer","Recycled_Pre_Consumer",(IF($G2208="Recycled Post-Consumer","Recycled_Post_Consumer",(IF($G2208="Sustainably Sourced","Sustainably_sourced","")))))))))))))))),"")</f>
        <v/>
      </c>
      <c r="AE2208" s="13" t="e" cm="1">
        <f t="array" aca="1" ref="AE2208" ca="1">IF(INDIRECT("$F"&amp;$S2208)="","",IF(LEFT(INDIRECT("$F"&amp;$S2208),3)="GRS","GRS_RCS_RM",IF((LEFT(INDIRECT("$F"&amp;$S2208),3))="RCS","GRS_RCS_RM",IF(INDIRECT("$F"&amp;$S2208)="OCS (No Label)","OCS_Conversion_RM",IF(LEFT(INDIRECT("$F"&amp;$S2208),3)="OCS","OCS_RM",IF(RIGHT(INDIRECT("$F"&amp;$S2208),10)="conversion","GOTS_RM_conversion",IF((LEFT(INDIRECT("$F"&amp;$S2208),4))="GOTS","GOTS_RM","Responsible_RM")))))))</f>
        <v>#REF!</v>
      </c>
      <c r="AF2208" s="13" t="str" cm="1">
        <f t="array" aca="1" ref="AF2208" ca="1">IF($S2208="","",INDIRECT("$Z"&amp;$S2208))</f>
        <v/>
      </c>
      <c r="AG2208" s="155"/>
      <c r="AH2208" s="13" t="str" cm="1">
        <f t="array" aca="1" ref="AH2208" ca="1">IFERROR(INDIRECT("$ag"&amp;S2208),"")</f>
        <v/>
      </c>
      <c r="AI2208" s="13" t="e" cm="1">
        <f t="array" aca="1" ref="AI2208" ca="1">INDIRECT("O"&amp;S2207)</f>
        <v>#REF!</v>
      </c>
      <c r="AJ2208" s="13" t="str">
        <f>IF($I2208="","",INDEX('Raw Material'!$A$1:$J$75,MATCH(I2208,'Raw Material'!$A$1:$A$75,0),(MATCH(G2208,'Raw Material'!$A$1:$J$1,0))))</f>
        <v/>
      </c>
      <c r="AK2208" s="13" t="str">
        <f t="shared" si="987"/>
        <v>YANLIŞRM</v>
      </c>
      <c r="AL2208" s="153" t="str">
        <f t="shared" si="988"/>
        <v/>
      </c>
    </row>
    <row r="2209" spans="1:38" ht="16.5" customHeight="1">
      <c r="A2209" s="162"/>
      <c r="B2209" s="168"/>
      <c r="C2209" s="169"/>
      <c r="D2209" s="156"/>
      <c r="E2209" s="156"/>
      <c r="F2209" s="175"/>
      <c r="G2209" s="181"/>
      <c r="H2209" s="182"/>
      <c r="I2209" s="182"/>
      <c r="J2209" s="182"/>
      <c r="K2209" s="32"/>
      <c r="L2209" s="179"/>
      <c r="M2209" s="179"/>
      <c r="N2209" s="81"/>
      <c r="O2209" s="185"/>
      <c r="P2209" s="103"/>
      <c r="Q2209" s="84" t="str">
        <f t="shared" si="989"/>
        <v/>
      </c>
      <c r="R2209" s="159"/>
      <c r="S2209" s="28" t="str" cm="1">
        <f t="array" aca="1" ref="S2209" ca="1">IF(INDIRECT("A"&amp;114+$U2209)&lt;&gt;"",114+$U2209,"")</f>
        <v/>
      </c>
      <c r="T2209" s="28" t="str">
        <f t="shared" ca="1" si="990"/>
        <v>$B</v>
      </c>
      <c r="U2209" s="29">
        <f t="shared" si="997"/>
        <v>2088</v>
      </c>
      <c r="V2209" s="29">
        <v>174.58333333334701</v>
      </c>
      <c r="W2209" s="29">
        <f t="shared" si="1002"/>
        <v>174</v>
      </c>
      <c r="X2209" s="41" t="str" cm="1">
        <f t="array" aca="1" ref="X2209" ca="1">IFERROR(INDEX('PC&amp;PD'!$A$1:$AP$15,ROW('PC&amp;PD'!$A$15),MATCH(INDIRECT(T2209),'PC&amp;PD'!$A$1:$AP$1,0)),"")</f>
        <v/>
      </c>
      <c r="Z2209" s="155"/>
      <c r="AA2209" s="13" t="str">
        <f t="shared" si="986"/>
        <v/>
      </c>
      <c r="AB2209" s="155"/>
      <c r="AC2209" s="13" t="str">
        <f t="shared" ca="1" si="991"/>
        <v>$AB</v>
      </c>
      <c r="AD2209" s="13" t="str" cm="1">
        <f t="array" aca="1" ref="AD2209" ca="1">IFERROR(IF((LEFT(INDIRECT("$F"&amp;$S2209),4))="GOTS",IF($G2209="Organic","GOTS_Organic_raw",(IF($G2209="Responsible","GOTS_Responsible",(IF($G2209="No Attribute (Conventional)","GOTS_conventional",(IF($G2209="Recycled Pre/Post-Consumer","GOTS_pre_post",(IF($G2209="In-Conversion","GOTS_in_conversion",(IF($G2209="Sustainably Sourced","Sustainably_sourced",""))))))))))),IF($G2209="Organic","Organic",(IF($G2209="Responsible","Responsible",(IF($G2209="No Attribute (Conventional)","No_Attribute_Conventional",(IF($G2209="Recycled Pre/Post-Consumer","Recycled_Pre_Post_Consumer",(IF($G2209="In-Conversion","In_Conversion",(IF($G2209="Recycled Pre-Consumer","Recycled_Pre_Consumer",(IF($G2209="Recycled Post-Consumer","Recycled_Post_Consumer",(IF($G2209="Sustainably Sourced","Sustainably_sourced","")))))))))))))))),"")</f>
        <v/>
      </c>
      <c r="AE2209" s="13" t="e" cm="1">
        <f t="array" aca="1" ref="AE2209" ca="1">IF(INDIRECT("$F"&amp;$S2209)="","",IF(LEFT(INDIRECT("$F"&amp;$S2209),3)="GRS","GRS_RCS_RM",IF((LEFT(INDIRECT("$F"&amp;$S2209),3))="RCS","GRS_RCS_RM",IF(INDIRECT("$F"&amp;$S2209)="OCS (No Label)","OCS_Conversion_RM",IF(LEFT(INDIRECT("$F"&amp;$S2209),3)="OCS","OCS_RM",IF(RIGHT(INDIRECT("$F"&amp;$S2209),10)="conversion","GOTS_RM_conversion",IF((LEFT(INDIRECT("$F"&amp;$S2209),4))="GOTS","GOTS_RM","Responsible_RM")))))))</f>
        <v>#REF!</v>
      </c>
      <c r="AF2209" s="13" t="str" cm="1">
        <f t="array" aca="1" ref="AF2209" ca="1">IF($S2209="","",INDIRECT("$Z"&amp;$S2209))</f>
        <v/>
      </c>
      <c r="AG2209" s="155"/>
      <c r="AH2209" s="13" t="str" cm="1">
        <f t="array" aca="1" ref="AH2209" ca="1">IFERROR(INDIRECT("$ag"&amp;S2209),"")</f>
        <v/>
      </c>
      <c r="AI2209" s="13" t="e" cm="1">
        <f t="array" aca="1" ref="AI2209" ca="1">INDIRECT("O"&amp;S2208)</f>
        <v>#REF!</v>
      </c>
      <c r="AJ2209" s="13" t="str">
        <f>IF($I2209="","",INDEX('Raw Material'!$A$1:$J$75,MATCH(I2209,'Raw Material'!$A$1:$A$75,0),(MATCH(G2209,'Raw Material'!$A$1:$J$1,0))))</f>
        <v/>
      </c>
      <c r="AK2209" s="13" t="str">
        <f t="shared" si="987"/>
        <v>YANLIŞRM</v>
      </c>
      <c r="AL2209" s="153" t="str">
        <f t="shared" si="988"/>
        <v/>
      </c>
    </row>
    <row r="2210" spans="1:38" ht="16.5" customHeight="1">
      <c r="A2210" s="162"/>
      <c r="B2210" s="168"/>
      <c r="C2210" s="169"/>
      <c r="D2210" s="156"/>
      <c r="E2210" s="156"/>
      <c r="F2210" s="175"/>
      <c r="G2210" s="181"/>
      <c r="H2210" s="182"/>
      <c r="I2210" s="182"/>
      <c r="J2210" s="182"/>
      <c r="K2210" s="32"/>
      <c r="L2210" s="179"/>
      <c r="M2210" s="179"/>
      <c r="N2210" s="81"/>
      <c r="O2210" s="185"/>
      <c r="P2210" s="103"/>
      <c r="Q2210" s="84" t="str">
        <f t="shared" si="989"/>
        <v/>
      </c>
      <c r="R2210" s="159"/>
      <c r="S2210" s="28" t="str" cm="1">
        <f t="array" aca="1" ref="S2210" ca="1">IF(INDIRECT("A"&amp;114+$U2210)&lt;&gt;"",114+$U2210,"")</f>
        <v/>
      </c>
      <c r="T2210" s="28" t="str">
        <f t="shared" ca="1" si="990"/>
        <v>$B</v>
      </c>
      <c r="U2210" s="29">
        <f t="shared" si="997"/>
        <v>2088</v>
      </c>
      <c r="V2210" s="29">
        <v>174.66666666667999</v>
      </c>
      <c r="W2210" s="29">
        <f t="shared" si="1002"/>
        <v>174</v>
      </c>
      <c r="X2210" s="41" t="str" cm="1">
        <f t="array" aca="1" ref="X2210" ca="1">IFERROR(INDEX('PC&amp;PD'!$A$1:$AP$15,ROW('PC&amp;PD'!$A$15),MATCH(INDIRECT(T2210),'PC&amp;PD'!$A$1:$AP$1,0)),"")</f>
        <v/>
      </c>
      <c r="Z2210" s="155"/>
      <c r="AA2210" s="13" t="str">
        <f t="shared" si="986"/>
        <v/>
      </c>
      <c r="AB2210" s="155"/>
      <c r="AC2210" s="13" t="str">
        <f t="shared" ca="1" si="991"/>
        <v>$AB</v>
      </c>
      <c r="AD2210" s="13" t="str" cm="1">
        <f t="array" aca="1" ref="AD2210" ca="1">IFERROR(IF((LEFT(INDIRECT("$F"&amp;$S2210),4))="GOTS",IF($G2210="Organic","GOTS_Organic_raw",(IF($G2210="Responsible","GOTS_Responsible",(IF($G2210="No Attribute (Conventional)","GOTS_conventional",(IF($G2210="Recycled Pre/Post-Consumer","GOTS_pre_post",(IF($G2210="In-Conversion","GOTS_in_conversion",(IF($G2210="Sustainably Sourced","Sustainably_sourced",""))))))))))),IF($G2210="Organic","Organic",(IF($G2210="Responsible","Responsible",(IF($G2210="No Attribute (Conventional)","No_Attribute_Conventional",(IF($G2210="Recycled Pre/Post-Consumer","Recycled_Pre_Post_Consumer",(IF($G2210="In-Conversion","In_Conversion",(IF($G2210="Recycled Pre-Consumer","Recycled_Pre_Consumer",(IF($G2210="Recycled Post-Consumer","Recycled_Post_Consumer",(IF($G2210="Sustainably Sourced","Sustainably_sourced","")))))))))))))))),"")</f>
        <v/>
      </c>
      <c r="AE2210" s="13" t="e" cm="1">
        <f t="array" aca="1" ref="AE2210" ca="1">IF(INDIRECT("$F"&amp;$S2210)="","",IF(LEFT(INDIRECT("$F"&amp;$S2210),3)="GRS","GRS_RCS_RM",IF((LEFT(INDIRECT("$F"&amp;$S2210),3))="RCS","GRS_RCS_RM",IF(INDIRECT("$F"&amp;$S2210)="OCS (No Label)","OCS_Conversion_RM",IF(LEFT(INDIRECT("$F"&amp;$S2210),3)="OCS","OCS_RM",IF(RIGHT(INDIRECT("$F"&amp;$S2210),10)="conversion","GOTS_RM_conversion",IF((LEFT(INDIRECT("$F"&amp;$S2210),4))="GOTS","GOTS_RM","Responsible_RM")))))))</f>
        <v>#REF!</v>
      </c>
      <c r="AF2210" s="13" t="str" cm="1">
        <f t="array" aca="1" ref="AF2210" ca="1">IF($S2210="","",INDIRECT("$Z"&amp;$S2210))</f>
        <v/>
      </c>
      <c r="AG2210" s="155"/>
      <c r="AH2210" s="13" t="str" cm="1">
        <f t="array" aca="1" ref="AH2210" ca="1">IFERROR(INDIRECT("$ag"&amp;S2210),"")</f>
        <v/>
      </c>
      <c r="AI2210" s="13" t="e" cm="1">
        <f t="array" aca="1" ref="AI2210" ca="1">INDIRECT("O"&amp;S2209)</f>
        <v>#REF!</v>
      </c>
      <c r="AJ2210" s="13" t="str">
        <f>IF($I2210="","",INDEX('Raw Material'!$A$1:$J$75,MATCH(I2210,'Raw Material'!$A$1:$A$75,0),(MATCH(G2210,'Raw Material'!$A$1:$J$1,0))))</f>
        <v/>
      </c>
      <c r="AK2210" s="13" t="str">
        <f t="shared" si="987"/>
        <v>YANLIŞRM</v>
      </c>
      <c r="AL2210" s="153" t="str">
        <f t="shared" si="988"/>
        <v/>
      </c>
    </row>
    <row r="2211" spans="1:38" ht="16.5" customHeight="1">
      <c r="A2211" s="162"/>
      <c r="B2211" s="168"/>
      <c r="C2211" s="169"/>
      <c r="D2211" s="156"/>
      <c r="E2211" s="156"/>
      <c r="F2211" s="175"/>
      <c r="G2211" s="181"/>
      <c r="H2211" s="182"/>
      <c r="I2211" s="182"/>
      <c r="J2211" s="182"/>
      <c r="K2211" s="32"/>
      <c r="L2211" s="179"/>
      <c r="M2211" s="179"/>
      <c r="N2211" s="81"/>
      <c r="O2211" s="185"/>
      <c r="P2211" s="103"/>
      <c r="Q2211" s="84" t="str">
        <f t="shared" si="989"/>
        <v/>
      </c>
      <c r="R2211" s="159"/>
      <c r="S2211" s="28" t="str" cm="1">
        <f t="array" aca="1" ref="S2211" ca="1">IF(INDIRECT("A"&amp;114+$U2211)&lt;&gt;"",114+$U2211,"")</f>
        <v/>
      </c>
      <c r="T2211" s="28" t="str">
        <f t="shared" ca="1" si="990"/>
        <v>$B</v>
      </c>
      <c r="U2211" s="29">
        <f t="shared" si="997"/>
        <v>2088</v>
      </c>
      <c r="V2211" s="29">
        <v>174.75000000001401</v>
      </c>
      <c r="W2211" s="29">
        <f t="shared" si="1002"/>
        <v>174</v>
      </c>
      <c r="X2211" s="41" t="str" cm="1">
        <f t="array" aca="1" ref="X2211" ca="1">IFERROR(INDEX('PC&amp;PD'!$A$1:$AP$15,ROW('PC&amp;PD'!$A$15),MATCH(INDIRECT(T2211),'PC&amp;PD'!$A$1:$AP$1,0)),"")</f>
        <v/>
      </c>
      <c r="Z2211" s="155"/>
      <c r="AA2211" s="13" t="str">
        <f t="shared" si="986"/>
        <v/>
      </c>
      <c r="AB2211" s="155"/>
      <c r="AC2211" s="13" t="str">
        <f t="shared" ca="1" si="991"/>
        <v>$AB</v>
      </c>
      <c r="AD2211" s="13" t="str" cm="1">
        <f t="array" aca="1" ref="AD2211" ca="1">IFERROR(IF((LEFT(INDIRECT("$F"&amp;$S2211),4))="GOTS",IF($G2211="Organic","GOTS_Organic_raw",(IF($G2211="Responsible","GOTS_Responsible",(IF($G2211="No Attribute (Conventional)","GOTS_conventional",(IF($G2211="Recycled Pre/Post-Consumer","GOTS_pre_post",(IF($G2211="In-Conversion","GOTS_in_conversion",(IF($G2211="Sustainably Sourced","Sustainably_sourced",""))))))))))),IF($G2211="Organic","Organic",(IF($G2211="Responsible","Responsible",(IF($G2211="No Attribute (Conventional)","No_Attribute_Conventional",(IF($G2211="Recycled Pre/Post-Consumer","Recycled_Pre_Post_Consumer",(IF($G2211="In-Conversion","In_Conversion",(IF($G2211="Recycled Pre-Consumer","Recycled_Pre_Consumer",(IF($G2211="Recycled Post-Consumer","Recycled_Post_Consumer",(IF($G2211="Sustainably Sourced","Sustainably_sourced","")))))))))))))))),"")</f>
        <v/>
      </c>
      <c r="AE2211" s="13" t="e" cm="1">
        <f t="array" aca="1" ref="AE2211" ca="1">IF(INDIRECT("$F"&amp;$S2211)="","",IF(LEFT(INDIRECT("$F"&amp;$S2211),3)="GRS","GRS_RCS_RM",IF((LEFT(INDIRECT("$F"&amp;$S2211),3))="RCS","GRS_RCS_RM",IF(INDIRECT("$F"&amp;$S2211)="OCS (No Label)","OCS_Conversion_RM",IF(LEFT(INDIRECT("$F"&amp;$S2211),3)="OCS","OCS_RM",IF(RIGHT(INDIRECT("$F"&amp;$S2211),10)="conversion","GOTS_RM_conversion",IF((LEFT(INDIRECT("$F"&amp;$S2211),4))="GOTS","GOTS_RM","Responsible_RM")))))))</f>
        <v>#REF!</v>
      </c>
      <c r="AF2211" s="13" t="str" cm="1">
        <f t="array" aca="1" ref="AF2211" ca="1">IF($S2211="","",INDIRECT("$Z"&amp;$S2211))</f>
        <v/>
      </c>
      <c r="AG2211" s="155"/>
      <c r="AH2211" s="13" t="str" cm="1">
        <f t="array" aca="1" ref="AH2211" ca="1">IFERROR(INDIRECT("$ag"&amp;S2211),"")</f>
        <v/>
      </c>
      <c r="AI2211" s="13" t="e" cm="1">
        <f t="array" aca="1" ref="AI2211" ca="1">INDIRECT("O"&amp;S2210)</f>
        <v>#REF!</v>
      </c>
      <c r="AJ2211" s="13" t="str">
        <f>IF($I2211="","",INDEX('Raw Material'!$A$1:$J$75,MATCH(I2211,'Raw Material'!$A$1:$A$75,0),(MATCH(G2211,'Raw Material'!$A$1:$J$1,0))))</f>
        <v/>
      </c>
      <c r="AK2211" s="13" t="str">
        <f t="shared" si="987"/>
        <v>YANLIŞRM</v>
      </c>
      <c r="AL2211" s="153" t="str">
        <f t="shared" si="988"/>
        <v/>
      </c>
    </row>
    <row r="2212" spans="1:38" ht="16.5" customHeight="1">
      <c r="A2212" s="162"/>
      <c r="B2212" s="168"/>
      <c r="C2212" s="169"/>
      <c r="D2212" s="156"/>
      <c r="E2212" s="156"/>
      <c r="F2212" s="175"/>
      <c r="G2212" s="181"/>
      <c r="H2212" s="182"/>
      <c r="I2212" s="182"/>
      <c r="J2212" s="182"/>
      <c r="K2212" s="32"/>
      <c r="L2212" s="179"/>
      <c r="M2212" s="179"/>
      <c r="N2212" s="81"/>
      <c r="O2212" s="185"/>
      <c r="P2212" s="103"/>
      <c r="Q2212" s="84" t="str">
        <f t="shared" si="989"/>
        <v/>
      </c>
      <c r="R2212" s="159"/>
      <c r="S2212" s="28" t="str" cm="1">
        <f t="array" aca="1" ref="S2212" ca="1">IF(INDIRECT("A"&amp;114+$U2212)&lt;&gt;"",114+$U2212,"")</f>
        <v/>
      </c>
      <c r="T2212" s="28" t="str">
        <f t="shared" ca="1" si="990"/>
        <v>$B</v>
      </c>
      <c r="U2212" s="29">
        <f t="shared" si="997"/>
        <v>2088</v>
      </c>
      <c r="V2212" s="29">
        <v>174.83333333334701</v>
      </c>
      <c r="W2212" s="29">
        <f t="shared" si="1002"/>
        <v>174</v>
      </c>
      <c r="X2212" s="41" t="str" cm="1">
        <f t="array" aca="1" ref="X2212" ca="1">IFERROR(INDEX('PC&amp;PD'!$A$1:$AP$15,ROW('PC&amp;PD'!$A$15),MATCH(INDIRECT(T2212),'PC&amp;PD'!$A$1:$AP$1,0)),"")</f>
        <v/>
      </c>
      <c r="Z2212" s="155"/>
      <c r="AA2212" s="13" t="str">
        <f t="shared" si="986"/>
        <v/>
      </c>
      <c r="AB2212" s="155"/>
      <c r="AC2212" s="13" t="str">
        <f t="shared" ca="1" si="991"/>
        <v>$AB</v>
      </c>
      <c r="AD2212" s="13" t="str" cm="1">
        <f t="array" aca="1" ref="AD2212" ca="1">IFERROR(IF((LEFT(INDIRECT("$F"&amp;$S2212),4))="GOTS",IF($G2212="Organic","GOTS_Organic_raw",(IF($G2212="Responsible","GOTS_Responsible",(IF($G2212="No Attribute (Conventional)","GOTS_conventional",(IF($G2212="Recycled Pre/Post-Consumer","GOTS_pre_post",(IF($G2212="In-Conversion","GOTS_in_conversion",(IF($G2212="Sustainably Sourced","Sustainably_sourced",""))))))))))),IF($G2212="Organic","Organic",(IF($G2212="Responsible","Responsible",(IF($G2212="No Attribute (Conventional)","No_Attribute_Conventional",(IF($G2212="Recycled Pre/Post-Consumer","Recycled_Pre_Post_Consumer",(IF($G2212="In-Conversion","In_Conversion",(IF($G2212="Recycled Pre-Consumer","Recycled_Pre_Consumer",(IF($G2212="Recycled Post-Consumer","Recycled_Post_Consumer",(IF($G2212="Sustainably Sourced","Sustainably_sourced","")))))))))))))))),"")</f>
        <v/>
      </c>
      <c r="AE2212" s="13" t="e" cm="1">
        <f t="array" aca="1" ref="AE2212" ca="1">IF(INDIRECT("$F"&amp;$S2212)="","",IF(LEFT(INDIRECT("$F"&amp;$S2212),3)="GRS","GRS_RCS_RM",IF((LEFT(INDIRECT("$F"&amp;$S2212),3))="RCS","GRS_RCS_RM",IF(INDIRECT("$F"&amp;$S2212)="OCS (No Label)","OCS_Conversion_RM",IF(LEFT(INDIRECT("$F"&amp;$S2212),3)="OCS","OCS_RM",IF(RIGHT(INDIRECT("$F"&amp;$S2212),10)="conversion","GOTS_RM_conversion",IF((LEFT(INDIRECT("$F"&amp;$S2212),4))="GOTS","GOTS_RM","Responsible_RM")))))))</f>
        <v>#REF!</v>
      </c>
      <c r="AF2212" s="13" t="str" cm="1">
        <f t="array" aca="1" ref="AF2212" ca="1">IF($S2212="","",INDIRECT("$Z"&amp;$S2212))</f>
        <v/>
      </c>
      <c r="AG2212" s="155"/>
      <c r="AH2212" s="13" t="str" cm="1">
        <f t="array" aca="1" ref="AH2212" ca="1">IFERROR(INDIRECT("$ag"&amp;S2212),"")</f>
        <v/>
      </c>
      <c r="AI2212" s="13" t="e" cm="1">
        <f t="array" aca="1" ref="AI2212" ca="1">INDIRECT("O"&amp;S2211)</f>
        <v>#REF!</v>
      </c>
      <c r="AJ2212" s="13" t="str">
        <f>IF($I2212="","",INDEX('Raw Material'!$A$1:$J$75,MATCH(I2212,'Raw Material'!$A$1:$A$75,0),(MATCH(G2212,'Raw Material'!$A$1:$J$1,0))))</f>
        <v/>
      </c>
      <c r="AK2212" s="13" t="str">
        <f t="shared" si="987"/>
        <v>YANLIŞRM</v>
      </c>
      <c r="AL2212" s="153" t="str">
        <f t="shared" si="988"/>
        <v/>
      </c>
    </row>
    <row r="2213" spans="1:38" ht="16.5" customHeight="1" thickBot="1">
      <c r="A2213" s="163"/>
      <c r="B2213" s="170"/>
      <c r="C2213" s="171"/>
      <c r="D2213" s="156"/>
      <c r="E2213" s="156"/>
      <c r="F2213" s="176"/>
      <c r="G2213" s="157"/>
      <c r="H2213" s="158"/>
      <c r="I2213" s="158"/>
      <c r="J2213" s="158"/>
      <c r="K2213" s="33"/>
      <c r="L2213" s="180"/>
      <c r="M2213" s="180"/>
      <c r="N2213" s="82"/>
      <c r="O2213" s="186"/>
      <c r="P2213" s="103"/>
      <c r="Q2213" s="84" t="str">
        <f t="shared" si="989"/>
        <v/>
      </c>
      <c r="R2213" s="159"/>
      <c r="S2213" s="28" t="str" cm="1">
        <f t="array" aca="1" ref="S2213" ca="1">IF(INDIRECT("A"&amp;114+$U2213)&lt;&gt;"",114+$U2213,"")</f>
        <v/>
      </c>
      <c r="T2213" s="28" t="str">
        <f t="shared" ca="1" si="990"/>
        <v>$B</v>
      </c>
      <c r="U2213" s="29">
        <f t="shared" si="997"/>
        <v>2088</v>
      </c>
      <c r="V2213" s="29">
        <v>174.91666666667999</v>
      </c>
      <c r="W2213" s="29">
        <f t="shared" si="1002"/>
        <v>174</v>
      </c>
      <c r="X2213" s="41" t="str" cm="1">
        <f t="array" aca="1" ref="X2213" ca="1">IFERROR(INDEX('PC&amp;PD'!$A$1:$AP$15,ROW('PC&amp;PD'!$A$15),MATCH(INDIRECT(T2213),'PC&amp;PD'!$A$1:$AP$1,0)),"")</f>
        <v/>
      </c>
      <c r="Z2213" s="155"/>
      <c r="AA2213" s="13" t="str">
        <f t="shared" si="986"/>
        <v/>
      </c>
      <c r="AB2213" s="155"/>
      <c r="AC2213" s="13" t="str">
        <f t="shared" ca="1" si="991"/>
        <v>$AB</v>
      </c>
      <c r="AD2213" s="13" t="str" cm="1">
        <f t="array" aca="1" ref="AD2213" ca="1">IFERROR(IF((LEFT(INDIRECT("$F"&amp;$S2213),4))="GOTS",IF($G2213="Organic","GOTS_Organic_raw",(IF($G2213="Responsible","GOTS_Responsible",(IF($G2213="No Attribute (Conventional)","GOTS_conventional",(IF($G2213="Recycled Pre/Post-Consumer","GOTS_pre_post",(IF($G2213="In-Conversion","GOTS_in_conversion",(IF($G2213="Sustainably Sourced","Sustainably_sourced",""))))))))))),IF($G2213="Organic","Organic",(IF($G2213="Responsible","Responsible",(IF($G2213="No Attribute (Conventional)","No_Attribute_Conventional",(IF($G2213="Recycled Pre/Post-Consumer","Recycled_Pre_Post_Consumer",(IF($G2213="In-Conversion","In_Conversion",(IF($G2213="Recycled Pre-Consumer","Recycled_Pre_Consumer",(IF($G2213="Recycled Post-Consumer","Recycled_Post_Consumer",(IF($G2213="Sustainably Sourced","Sustainably_sourced","")))))))))))))))),"")</f>
        <v/>
      </c>
      <c r="AE2213" s="13" t="e" cm="1">
        <f t="array" aca="1" ref="AE2213" ca="1">IF(INDIRECT("$F"&amp;$S2213)="","",IF(LEFT(INDIRECT("$F"&amp;$S2213),3)="GRS","GRS_RCS_RM",IF((LEFT(INDIRECT("$F"&amp;$S2213),3))="RCS","GRS_RCS_RM",IF(INDIRECT("$F"&amp;$S2213)="OCS (No Label)","OCS_Conversion_RM",IF(LEFT(INDIRECT("$F"&amp;$S2213),3)="OCS","OCS_RM",IF(RIGHT(INDIRECT("$F"&amp;$S2213),10)="conversion","GOTS_RM_conversion",IF((LEFT(INDIRECT("$F"&amp;$S2213),4))="GOTS","GOTS_RM","Responsible_RM")))))))</f>
        <v>#REF!</v>
      </c>
      <c r="AF2213" s="13" t="str" cm="1">
        <f t="array" aca="1" ref="AF2213" ca="1">IF($S2213="","",INDIRECT("$Z"&amp;$S2213))</f>
        <v/>
      </c>
      <c r="AG2213" s="155"/>
      <c r="AH2213" s="13" t="str" cm="1">
        <f t="array" aca="1" ref="AH2213" ca="1">IFERROR(INDIRECT("$ag"&amp;S2213),"")</f>
        <v/>
      </c>
      <c r="AI2213" s="13" t="e" cm="1">
        <f t="array" aca="1" ref="AI2213" ca="1">INDIRECT("O"&amp;S2212)</f>
        <v>#REF!</v>
      </c>
      <c r="AJ2213" s="13" t="str">
        <f>IF($I2213="","",INDEX('Raw Material'!$A$1:$J$75,MATCH(I2213,'Raw Material'!$A$1:$A$75,0),(MATCH(G2213,'Raw Material'!$A$1:$J$1,0))))</f>
        <v/>
      </c>
      <c r="AK2213" s="13" t="str">
        <f t="shared" si="987"/>
        <v>YANLIŞRM</v>
      </c>
      <c r="AL2213" s="153" t="str">
        <f t="shared" si="988"/>
        <v/>
      </c>
    </row>
    <row r="2214" spans="1:38" ht="16.5" customHeight="1">
      <c r="A2214" s="160" t="str">
        <f>IF(B2214="","",COUNTA($B$114:$B2214))</f>
        <v/>
      </c>
      <c r="B2214" s="164"/>
      <c r="C2214" s="165"/>
      <c r="D2214" s="183"/>
      <c r="E2214" s="183"/>
      <c r="F2214" s="172"/>
      <c r="G2214" s="212"/>
      <c r="H2214" s="206"/>
      <c r="I2214" s="206"/>
      <c r="J2214" s="206"/>
      <c r="K2214" s="31"/>
      <c r="L2214" s="177" t="str">
        <f t="shared" ref="L2214" si="1011">IF(R2214="","",LEFT(R2214,LEN(R2214)-2))</f>
        <v/>
      </c>
      <c r="M2214" s="177"/>
      <c r="N2214" s="80"/>
      <c r="O2214" s="184"/>
      <c r="P2214" s="103"/>
      <c r="Q2214" s="84" t="str">
        <f t="shared" si="989"/>
        <v/>
      </c>
      <c r="R2214" s="159" t="str">
        <f t="shared" ref="R2214" si="1012">CONCATENATE($Q2214,Q2215,Q2216,Q2217,Q2218,Q2219,$Q2220,$Q2221,$Q2222,$Q2223,Q2224,Q2225)</f>
        <v/>
      </c>
      <c r="S2214" s="28" t="str" cm="1">
        <f t="array" aca="1" ref="S2214" ca="1">IF(INDIRECT("A"&amp;114+$U2214)&lt;&gt;"",114+$U2214,"")</f>
        <v/>
      </c>
      <c r="T2214" s="28" t="str">
        <f t="shared" ca="1" si="990"/>
        <v>$B</v>
      </c>
      <c r="U2214" s="29">
        <f t="shared" si="997"/>
        <v>2100</v>
      </c>
      <c r="V2214" s="29">
        <v>175.00000000001401</v>
      </c>
      <c r="W2214" s="29">
        <f t="shared" si="1002"/>
        <v>175</v>
      </c>
      <c r="X2214" s="41" t="str" cm="1">
        <f t="array" aca="1" ref="X2214" ca="1">IFERROR(INDEX('PC&amp;PD'!$A$1:$AP$15,ROW('PC&amp;PD'!$A$15),MATCH(INDIRECT(T2214),'PC&amp;PD'!$A$1:$AP$1,0)),"")</f>
        <v/>
      </c>
      <c r="Z2214" s="155" t="str">
        <f t="shared" ref="Z2214" si="1013">IFERROR(IF($F2214="OCS 100","OCS (OCS 100)",IF($F2214="OCS Blended","OCS (OCS Blended)",IF($F2214="OCS (No Label)","OCS (No Label)",IF($F2214="RCS 100","RCS (RCS 100)",IF($F2214="RCS Blended","RCS (RCS Blended)",IF($F2214="GRS","GRS (GRS)",IF($F2214="GRS (No Label)", "GRS (No Label)",IF($F2214="RDS","RDS (RDS)",IF($F2214="RWS","RWS (RWS)",IF($F2214="RAS","RAS (RAS)",IF($F2214="RMS","RMS (RMS)",IF($F2214="GOTS Organic","GOTS (Organic)",IF($F2214="GOTS Made with organic","GOTS (Made with Organic)",IF($F2214="GOTS Organic - in conversion","GOTS (Organic - In Conversion)",IF($F2214="GOTS Made with organic - in conversion","GOTS (Made with Organic - In Conversion)",""))))))))))))))),"")</f>
        <v/>
      </c>
      <c r="AA2214" s="13" t="str">
        <f t="shared" si="986"/>
        <v/>
      </c>
      <c r="AB2214" s="155" t="str">
        <f t="shared" ref="AB2214" si="1014">IFERROR(IF($F2214="OCS 100", "OCS_100",IF($F2214="OCS Blended", "OCS_Blended",IF($F2214="OCS (No Label)", "OCS_No_Label",IF($F2214="RCS 100", "RCS_100",IF($F2214="RCS Blended","RCS_Blended",IF($F2214="GRS","GRS",IF($F2214="GRS (No Label)", "GRS_No_Label",IF($F2214="RDS","RDS",IF($F2214="RWS","RWS",IF($F2214="RMS","RMS",IF($F2214="GOTS Organic","GOTS_Organic",IF($F2214="GOTS Made with organic","GOTS_Made_with_organic",IF($F2214="GOTS Organic - in conversion","GOTS_Organic_in_Conversion",IF($F2214="GOTS Made with organic - in conversion","GOTS_Made_with_Organic_in_Conversion",IF($F2214="RAS","RAS",""))))))))))))))),"")</f>
        <v/>
      </c>
      <c r="AC2214" s="13" t="str">
        <f t="shared" ca="1" si="991"/>
        <v>$AB</v>
      </c>
      <c r="AD2214" s="13" t="str" cm="1">
        <f t="array" aca="1" ref="AD2214" ca="1">IFERROR(IF((LEFT(INDIRECT("$F"&amp;$S2214),4))="GOTS",IF($G2214="Organic","GOTS_Organic_raw",(IF($G2214="Responsible","GOTS_Responsible",(IF($G2214="No Attribute (Conventional)","GOTS_conventional",(IF($G2214="Recycled Pre/Post-Consumer","GOTS_pre_post",(IF($G2214="In-Conversion","GOTS_in_conversion",(IF($G2214="Sustainably Sourced","Sustainably_sourced",""))))))))))),IF($G2214="Organic","Organic",(IF($G2214="Responsible","Responsible",(IF($G2214="No Attribute (Conventional)","No_Attribute_Conventional",(IF($G2214="Recycled Pre/Post-Consumer","Recycled_Pre_Post_Consumer",(IF($G2214="In-Conversion","In_Conversion",(IF($G2214="Recycled Pre-Consumer","Recycled_Pre_Consumer",(IF($G2214="Recycled Post-Consumer","Recycled_Post_Consumer",(IF($G2214="Sustainably Sourced","Sustainably_sourced","")))))))))))))))),"")</f>
        <v/>
      </c>
      <c r="AE2214" s="13" t="e" cm="1">
        <f t="array" aca="1" ref="AE2214" ca="1">IF(INDIRECT("$F"&amp;$S2214)="","",IF(LEFT(INDIRECT("$F"&amp;$S2214),3)="GRS","GRS_RCS_RM",IF((LEFT(INDIRECT("$F"&amp;$S2214),3))="RCS","GRS_RCS_RM",IF(INDIRECT("$F"&amp;$S2214)="OCS (No Label)","OCS_Conversion_RM",IF(LEFT(INDIRECT("$F"&amp;$S2214),3)="OCS","OCS_RM",IF(RIGHT(INDIRECT("$F"&amp;$S2214),10)="conversion","GOTS_RM_conversion",IF((LEFT(INDIRECT("$F"&amp;$S2214),4))="GOTS","GOTS_RM","Responsible_RM")))))))</f>
        <v>#REF!</v>
      </c>
      <c r="AF2214" s="13" t="str" cm="1">
        <f t="array" aca="1" ref="AF2214" ca="1">IF($S2214="","",INDIRECT("$Z"&amp;$S2214))</f>
        <v/>
      </c>
      <c r="AG2214" s="155" t="str">
        <f t="shared" si="996"/>
        <v/>
      </c>
      <c r="AH2214" s="13" t="str" cm="1">
        <f t="array" aca="1" ref="AH2214" ca="1">IFERROR(INDIRECT("$ag"&amp;S2214),"")</f>
        <v/>
      </c>
      <c r="AI2214" s="13" t="e" cm="1">
        <f t="array" aca="1" ref="AI2214" ca="1">INDIRECT("O"&amp;S2213)</f>
        <v>#REF!</v>
      </c>
      <c r="AJ2214" s="13" t="str">
        <f>IF($I2214="","",INDEX('Raw Material'!$A$1:$J$75,MATCH(I2214,'Raw Material'!$A$1:$A$75,0),(MATCH(G2214,'Raw Material'!$A$1:$J$1,0))))</f>
        <v/>
      </c>
      <c r="AK2214" s="13" t="str">
        <f t="shared" si="987"/>
        <v>YANLIŞRM</v>
      </c>
      <c r="AL2214" s="153" t="str">
        <f t="shared" si="988"/>
        <v/>
      </c>
    </row>
    <row r="2215" spans="1:38" ht="16.5" customHeight="1">
      <c r="A2215" s="161"/>
      <c r="B2215" s="166"/>
      <c r="C2215" s="167"/>
      <c r="D2215" s="156"/>
      <c r="E2215" s="156"/>
      <c r="F2215" s="173"/>
      <c r="G2215" s="181"/>
      <c r="H2215" s="182"/>
      <c r="I2215" s="182"/>
      <c r="J2215" s="182"/>
      <c r="K2215" s="32"/>
      <c r="L2215" s="178"/>
      <c r="M2215" s="178"/>
      <c r="N2215" s="81"/>
      <c r="O2215" s="185"/>
      <c r="P2215" s="103"/>
      <c r="Q2215" s="84" t="str">
        <f t="shared" si="989"/>
        <v/>
      </c>
      <c r="R2215" s="159"/>
      <c r="S2215" s="28" t="str" cm="1">
        <f t="array" aca="1" ref="S2215" ca="1">IF(INDIRECT("A"&amp;114+$U2215)&lt;&gt;"",114+$U2215,"")</f>
        <v/>
      </c>
      <c r="T2215" s="28" t="str">
        <f t="shared" ca="1" si="990"/>
        <v>$B</v>
      </c>
      <c r="U2215" s="29">
        <f t="shared" si="997"/>
        <v>2100</v>
      </c>
      <c r="V2215" s="29">
        <v>175.08333333334701</v>
      </c>
      <c r="W2215" s="29">
        <f t="shared" si="1002"/>
        <v>175</v>
      </c>
      <c r="X2215" s="41" t="str" cm="1">
        <f t="array" aca="1" ref="X2215" ca="1">IFERROR(INDEX('PC&amp;PD'!$A$1:$AP$15,ROW('PC&amp;PD'!$A$15),MATCH(INDIRECT(T2215),'PC&amp;PD'!$A$1:$AP$1,0)),"")</f>
        <v/>
      </c>
      <c r="Z2215" s="155"/>
      <c r="AA2215" s="13" t="str">
        <f t="shared" si="986"/>
        <v/>
      </c>
      <c r="AB2215" s="155"/>
      <c r="AC2215" s="13" t="str">
        <f t="shared" ca="1" si="991"/>
        <v>$AB</v>
      </c>
      <c r="AD2215" s="13" t="str" cm="1">
        <f t="array" aca="1" ref="AD2215" ca="1">IFERROR(IF((LEFT(INDIRECT("$F"&amp;$S2215),4))="GOTS",IF($G2215="Organic","GOTS_Organic_raw",(IF($G2215="Responsible","GOTS_Responsible",(IF($G2215="No Attribute (Conventional)","GOTS_conventional",(IF($G2215="Recycled Pre/Post-Consumer","GOTS_pre_post",(IF($G2215="In-Conversion","GOTS_in_conversion",(IF($G2215="Sustainably Sourced","Sustainably_sourced",""))))))))))),IF($G2215="Organic","Organic",(IF($G2215="Responsible","Responsible",(IF($G2215="No Attribute (Conventional)","No_Attribute_Conventional",(IF($G2215="Recycled Pre/Post-Consumer","Recycled_Pre_Post_Consumer",(IF($G2215="In-Conversion","In_Conversion",(IF($G2215="Recycled Pre-Consumer","Recycled_Pre_Consumer",(IF($G2215="Recycled Post-Consumer","Recycled_Post_Consumer",(IF($G2215="Sustainably Sourced","Sustainably_sourced","")))))))))))))))),"")</f>
        <v/>
      </c>
      <c r="AE2215" s="13" t="e" cm="1">
        <f t="array" aca="1" ref="AE2215" ca="1">IF(INDIRECT("$F"&amp;$S2215)="","",IF(LEFT(INDIRECT("$F"&amp;$S2215),3)="GRS","GRS_RCS_RM",IF((LEFT(INDIRECT("$F"&amp;$S2215),3))="RCS","GRS_RCS_RM",IF(INDIRECT("$F"&amp;$S2215)="OCS (No Label)","OCS_Conversion_RM",IF(LEFT(INDIRECT("$F"&amp;$S2215),3)="OCS","OCS_RM",IF(RIGHT(INDIRECT("$F"&amp;$S2215),10)="conversion","GOTS_RM_conversion",IF((LEFT(INDIRECT("$F"&amp;$S2215),4))="GOTS","GOTS_RM","Responsible_RM")))))))</f>
        <v>#REF!</v>
      </c>
      <c r="AF2215" s="13" t="str" cm="1">
        <f t="array" aca="1" ref="AF2215" ca="1">IF($S2215="","",INDIRECT("$Z"&amp;$S2215))</f>
        <v/>
      </c>
      <c r="AG2215" s="155"/>
      <c r="AH2215" s="13" t="str" cm="1">
        <f t="array" aca="1" ref="AH2215" ca="1">IFERROR(INDIRECT("$ag"&amp;S2215),"")</f>
        <v/>
      </c>
      <c r="AI2215" s="13" t="e" cm="1">
        <f t="array" aca="1" ref="AI2215" ca="1">INDIRECT("O"&amp;S2214)</f>
        <v>#REF!</v>
      </c>
      <c r="AJ2215" s="13" t="str">
        <f>IF($I2215="","",INDEX('Raw Material'!$A$1:$J$75,MATCH(I2215,'Raw Material'!$A$1:$A$75,0),(MATCH(G2215,'Raw Material'!$A$1:$J$1,0))))</f>
        <v/>
      </c>
      <c r="AK2215" s="13" t="str">
        <f t="shared" si="987"/>
        <v>YANLIŞRM</v>
      </c>
      <c r="AL2215" s="153" t="str">
        <f t="shared" si="988"/>
        <v/>
      </c>
    </row>
    <row r="2216" spans="1:38" ht="16.5" customHeight="1">
      <c r="A2216" s="161"/>
      <c r="B2216" s="166"/>
      <c r="C2216" s="167"/>
      <c r="D2216" s="156"/>
      <c r="E2216" s="156"/>
      <c r="F2216" s="173"/>
      <c r="G2216" s="181"/>
      <c r="H2216" s="182"/>
      <c r="I2216" s="182"/>
      <c r="J2216" s="182"/>
      <c r="K2216" s="32"/>
      <c r="L2216" s="178"/>
      <c r="M2216" s="178"/>
      <c r="N2216" s="81"/>
      <c r="O2216" s="185"/>
      <c r="P2216" s="103"/>
      <c r="Q2216" s="84" t="str">
        <f t="shared" si="989"/>
        <v/>
      </c>
      <c r="R2216" s="159"/>
      <c r="S2216" s="28" t="str" cm="1">
        <f t="array" aca="1" ref="S2216" ca="1">IF(INDIRECT("A"&amp;114+$U2216)&lt;&gt;"",114+$U2216,"")</f>
        <v/>
      </c>
      <c r="T2216" s="28" t="str">
        <f t="shared" ca="1" si="990"/>
        <v>$B</v>
      </c>
      <c r="U2216" s="29">
        <f t="shared" si="997"/>
        <v>2100</v>
      </c>
      <c r="V2216" s="29">
        <v>175.16666666667999</v>
      </c>
      <c r="W2216" s="29">
        <f t="shared" si="1002"/>
        <v>175</v>
      </c>
      <c r="X2216" s="41" t="str" cm="1">
        <f t="array" aca="1" ref="X2216" ca="1">IFERROR(INDEX('PC&amp;PD'!$A$1:$AP$15,ROW('PC&amp;PD'!$A$15),MATCH(INDIRECT(T2216),'PC&amp;PD'!$A$1:$AP$1,0)),"")</f>
        <v/>
      </c>
      <c r="Z2216" s="155"/>
      <c r="AA2216" s="13" t="str">
        <f t="shared" si="986"/>
        <v/>
      </c>
      <c r="AB2216" s="155"/>
      <c r="AC2216" s="13" t="str">
        <f t="shared" ca="1" si="991"/>
        <v>$AB</v>
      </c>
      <c r="AD2216" s="13" t="str" cm="1">
        <f t="array" aca="1" ref="AD2216" ca="1">IFERROR(IF((LEFT(INDIRECT("$F"&amp;$S2216),4))="GOTS",IF($G2216="Organic","GOTS_Organic_raw",(IF($G2216="Responsible","GOTS_Responsible",(IF($G2216="No Attribute (Conventional)","GOTS_conventional",(IF($G2216="Recycled Pre/Post-Consumer","GOTS_pre_post",(IF($G2216="In-Conversion","GOTS_in_conversion",(IF($G2216="Sustainably Sourced","Sustainably_sourced",""))))))))))),IF($G2216="Organic","Organic",(IF($G2216="Responsible","Responsible",(IF($G2216="No Attribute (Conventional)","No_Attribute_Conventional",(IF($G2216="Recycled Pre/Post-Consumer","Recycled_Pre_Post_Consumer",(IF($G2216="In-Conversion","In_Conversion",(IF($G2216="Recycled Pre-Consumer","Recycled_Pre_Consumer",(IF($G2216="Recycled Post-Consumer","Recycled_Post_Consumer",(IF($G2216="Sustainably Sourced","Sustainably_sourced","")))))))))))))))),"")</f>
        <v/>
      </c>
      <c r="AE2216" s="13" t="e" cm="1">
        <f t="array" aca="1" ref="AE2216" ca="1">IF(INDIRECT("$F"&amp;$S2216)="","",IF(LEFT(INDIRECT("$F"&amp;$S2216),3)="GRS","GRS_RCS_RM",IF((LEFT(INDIRECT("$F"&amp;$S2216),3))="RCS","GRS_RCS_RM",IF(INDIRECT("$F"&amp;$S2216)="OCS (No Label)","OCS_Conversion_RM",IF(LEFT(INDIRECT("$F"&amp;$S2216),3)="OCS","OCS_RM",IF(RIGHT(INDIRECT("$F"&amp;$S2216),10)="conversion","GOTS_RM_conversion",IF((LEFT(INDIRECT("$F"&amp;$S2216),4))="GOTS","GOTS_RM","Responsible_RM")))))))</f>
        <v>#REF!</v>
      </c>
      <c r="AF2216" s="13" t="str" cm="1">
        <f t="array" aca="1" ref="AF2216" ca="1">IF($S2216="","",INDIRECT("$Z"&amp;$S2216))</f>
        <v/>
      </c>
      <c r="AG2216" s="155"/>
      <c r="AH2216" s="13" t="str" cm="1">
        <f t="array" aca="1" ref="AH2216" ca="1">IFERROR(INDIRECT("$ag"&amp;S2216),"")</f>
        <v/>
      </c>
      <c r="AI2216" s="13" t="e" cm="1">
        <f t="array" aca="1" ref="AI2216" ca="1">INDIRECT("O"&amp;S2215)</f>
        <v>#REF!</v>
      </c>
      <c r="AJ2216" s="13" t="str">
        <f>IF($I2216="","",INDEX('Raw Material'!$A$1:$J$75,MATCH(I2216,'Raw Material'!$A$1:$A$75,0),(MATCH(G2216,'Raw Material'!$A$1:$J$1,0))))</f>
        <v/>
      </c>
      <c r="AK2216" s="13" t="str">
        <f t="shared" si="987"/>
        <v>YANLIŞRM</v>
      </c>
      <c r="AL2216" s="153" t="str">
        <f t="shared" si="988"/>
        <v/>
      </c>
    </row>
    <row r="2217" spans="1:38" ht="16.5" customHeight="1">
      <c r="A2217" s="161"/>
      <c r="B2217" s="166"/>
      <c r="C2217" s="167"/>
      <c r="D2217" s="156"/>
      <c r="E2217" s="156"/>
      <c r="F2217" s="174"/>
      <c r="G2217" s="181"/>
      <c r="H2217" s="182"/>
      <c r="I2217" s="182"/>
      <c r="J2217" s="182"/>
      <c r="K2217" s="32"/>
      <c r="L2217" s="178"/>
      <c r="M2217" s="178"/>
      <c r="N2217" s="81"/>
      <c r="O2217" s="185"/>
      <c r="P2217" s="103"/>
      <c r="Q2217" s="84" t="str">
        <f t="shared" si="989"/>
        <v/>
      </c>
      <c r="R2217" s="159"/>
      <c r="S2217" s="28" t="str" cm="1">
        <f t="array" aca="1" ref="S2217" ca="1">IF(INDIRECT("A"&amp;114+$U2217)&lt;&gt;"",114+$U2217,"")</f>
        <v/>
      </c>
      <c r="T2217" s="28" t="str">
        <f t="shared" ca="1" si="990"/>
        <v>$B</v>
      </c>
      <c r="U2217" s="29">
        <f t="shared" si="997"/>
        <v>2100</v>
      </c>
      <c r="V2217" s="29">
        <v>175.25000000001401</v>
      </c>
      <c r="W2217" s="29">
        <f t="shared" si="1002"/>
        <v>175</v>
      </c>
      <c r="X2217" s="41" t="str" cm="1">
        <f t="array" aca="1" ref="X2217" ca="1">IFERROR(INDEX('PC&amp;PD'!$A$1:$AP$15,ROW('PC&amp;PD'!$A$15),MATCH(INDIRECT(T2217),'PC&amp;PD'!$A$1:$AP$1,0)),"")</f>
        <v/>
      </c>
      <c r="Z2217" s="155"/>
      <c r="AA2217" s="13" t="str">
        <f t="shared" si="986"/>
        <v/>
      </c>
      <c r="AB2217" s="155"/>
      <c r="AC2217" s="13" t="str">
        <f t="shared" ca="1" si="991"/>
        <v>$AB</v>
      </c>
      <c r="AD2217" s="13" t="str" cm="1">
        <f t="array" aca="1" ref="AD2217" ca="1">IFERROR(IF((LEFT(INDIRECT("$F"&amp;$S2217),4))="GOTS",IF($G2217="Organic","GOTS_Organic_raw",(IF($G2217="Responsible","GOTS_Responsible",(IF($G2217="No Attribute (Conventional)","GOTS_conventional",(IF($G2217="Recycled Pre/Post-Consumer","GOTS_pre_post",(IF($G2217="In-Conversion","GOTS_in_conversion",(IF($G2217="Sustainably Sourced","Sustainably_sourced",""))))))))))),IF($G2217="Organic","Organic",(IF($G2217="Responsible","Responsible",(IF($G2217="No Attribute (Conventional)","No_Attribute_Conventional",(IF($G2217="Recycled Pre/Post-Consumer","Recycled_Pre_Post_Consumer",(IF($G2217="In-Conversion","In_Conversion",(IF($G2217="Recycled Pre-Consumer","Recycled_Pre_Consumer",(IF($G2217="Recycled Post-Consumer","Recycled_Post_Consumer",(IF($G2217="Sustainably Sourced","Sustainably_sourced","")))))))))))))))),"")</f>
        <v/>
      </c>
      <c r="AE2217" s="13" t="e" cm="1">
        <f t="array" aca="1" ref="AE2217" ca="1">IF(INDIRECT("$F"&amp;$S2217)="","",IF(LEFT(INDIRECT("$F"&amp;$S2217),3)="GRS","GRS_RCS_RM",IF((LEFT(INDIRECT("$F"&amp;$S2217),3))="RCS","GRS_RCS_RM",IF(INDIRECT("$F"&amp;$S2217)="OCS (No Label)","OCS_Conversion_RM",IF(LEFT(INDIRECT("$F"&amp;$S2217),3)="OCS","OCS_RM",IF(RIGHT(INDIRECT("$F"&amp;$S2217),10)="conversion","GOTS_RM_conversion",IF((LEFT(INDIRECT("$F"&amp;$S2217),4))="GOTS","GOTS_RM","Responsible_RM")))))))</f>
        <v>#REF!</v>
      </c>
      <c r="AF2217" s="13" t="str" cm="1">
        <f t="array" aca="1" ref="AF2217" ca="1">IF($S2217="","",INDIRECT("$Z"&amp;$S2217))</f>
        <v/>
      </c>
      <c r="AG2217" s="155"/>
      <c r="AH2217" s="13" t="str" cm="1">
        <f t="array" aca="1" ref="AH2217" ca="1">IFERROR(INDIRECT("$ag"&amp;S2217),"")</f>
        <v/>
      </c>
      <c r="AI2217" s="13" t="e" cm="1">
        <f t="array" aca="1" ref="AI2217" ca="1">INDIRECT("O"&amp;S2216)</f>
        <v>#REF!</v>
      </c>
      <c r="AJ2217" s="13" t="str">
        <f>IF($I2217="","",INDEX('Raw Material'!$A$1:$J$75,MATCH(I2217,'Raw Material'!$A$1:$A$75,0),(MATCH(G2217,'Raw Material'!$A$1:$J$1,0))))</f>
        <v/>
      </c>
      <c r="AK2217" s="13" t="str">
        <f t="shared" si="987"/>
        <v>YANLIŞRM</v>
      </c>
      <c r="AL2217" s="153" t="str">
        <f t="shared" si="988"/>
        <v/>
      </c>
    </row>
    <row r="2218" spans="1:38" ht="16.5" customHeight="1">
      <c r="A2218" s="161"/>
      <c r="B2218" s="166"/>
      <c r="C2218" s="167"/>
      <c r="D2218" s="156"/>
      <c r="E2218" s="156"/>
      <c r="F2218" s="174"/>
      <c r="G2218" s="181"/>
      <c r="H2218" s="182"/>
      <c r="I2218" s="182"/>
      <c r="J2218" s="182"/>
      <c r="K2218" s="32"/>
      <c r="L2218" s="178"/>
      <c r="M2218" s="178"/>
      <c r="N2218" s="81"/>
      <c r="O2218" s="185"/>
      <c r="P2218" s="103"/>
      <c r="Q2218" s="84" t="str">
        <f t="shared" si="989"/>
        <v/>
      </c>
      <c r="R2218" s="159"/>
      <c r="S2218" s="28" t="str" cm="1">
        <f t="array" aca="1" ref="S2218" ca="1">IF(INDIRECT("A"&amp;114+$U2218)&lt;&gt;"",114+$U2218,"")</f>
        <v/>
      </c>
      <c r="T2218" s="28" t="str">
        <f t="shared" ca="1" si="990"/>
        <v>$B</v>
      </c>
      <c r="U2218" s="29">
        <f t="shared" si="997"/>
        <v>2100</v>
      </c>
      <c r="V2218" s="29">
        <v>175.33333333334701</v>
      </c>
      <c r="W2218" s="29">
        <f t="shared" si="1002"/>
        <v>175</v>
      </c>
      <c r="X2218" s="41" t="str" cm="1">
        <f t="array" aca="1" ref="X2218" ca="1">IFERROR(INDEX('PC&amp;PD'!$A$1:$AP$15,ROW('PC&amp;PD'!$A$15),MATCH(INDIRECT(T2218),'PC&amp;PD'!$A$1:$AP$1,0)),"")</f>
        <v/>
      </c>
      <c r="Z2218" s="155"/>
      <c r="AA2218" s="13" t="str">
        <f t="shared" si="986"/>
        <v/>
      </c>
      <c r="AB2218" s="155"/>
      <c r="AC2218" s="13" t="str">
        <f t="shared" ca="1" si="991"/>
        <v>$AB</v>
      </c>
      <c r="AD2218" s="13" t="str" cm="1">
        <f t="array" aca="1" ref="AD2218" ca="1">IFERROR(IF((LEFT(INDIRECT("$F"&amp;$S2218),4))="GOTS",IF($G2218="Organic","GOTS_Organic_raw",(IF($G2218="Responsible","GOTS_Responsible",(IF($G2218="No Attribute (Conventional)","GOTS_conventional",(IF($G2218="Recycled Pre/Post-Consumer","GOTS_pre_post",(IF($G2218="In-Conversion","GOTS_in_conversion",(IF($G2218="Sustainably Sourced","Sustainably_sourced",""))))))))))),IF($G2218="Organic","Organic",(IF($G2218="Responsible","Responsible",(IF($G2218="No Attribute (Conventional)","No_Attribute_Conventional",(IF($G2218="Recycled Pre/Post-Consumer","Recycled_Pre_Post_Consumer",(IF($G2218="In-Conversion","In_Conversion",(IF($G2218="Recycled Pre-Consumer","Recycled_Pre_Consumer",(IF($G2218="Recycled Post-Consumer","Recycled_Post_Consumer",(IF($G2218="Sustainably Sourced","Sustainably_sourced","")))))))))))))))),"")</f>
        <v/>
      </c>
      <c r="AE2218" s="13" t="e" cm="1">
        <f t="array" aca="1" ref="AE2218" ca="1">IF(INDIRECT("$F"&amp;$S2218)="","",IF(LEFT(INDIRECT("$F"&amp;$S2218),3)="GRS","GRS_RCS_RM",IF((LEFT(INDIRECT("$F"&amp;$S2218),3))="RCS","GRS_RCS_RM",IF(INDIRECT("$F"&amp;$S2218)="OCS (No Label)","OCS_Conversion_RM",IF(LEFT(INDIRECT("$F"&amp;$S2218),3)="OCS","OCS_RM",IF(RIGHT(INDIRECT("$F"&amp;$S2218),10)="conversion","GOTS_RM_conversion",IF((LEFT(INDIRECT("$F"&amp;$S2218),4))="GOTS","GOTS_RM","Responsible_RM")))))))</f>
        <v>#REF!</v>
      </c>
      <c r="AF2218" s="13" t="str" cm="1">
        <f t="array" aca="1" ref="AF2218" ca="1">IF($S2218="","",INDIRECT("$Z"&amp;$S2218))</f>
        <v/>
      </c>
      <c r="AG2218" s="155"/>
      <c r="AH2218" s="13" t="str" cm="1">
        <f t="array" aca="1" ref="AH2218" ca="1">IFERROR(INDIRECT("$ag"&amp;S2218),"")</f>
        <v/>
      </c>
      <c r="AI2218" s="13" t="e" cm="1">
        <f t="array" aca="1" ref="AI2218" ca="1">INDIRECT("O"&amp;S2217)</f>
        <v>#REF!</v>
      </c>
      <c r="AJ2218" s="13" t="str">
        <f>IF($I2218="","",INDEX('Raw Material'!$A$1:$J$75,MATCH(I2218,'Raw Material'!$A$1:$A$75,0),(MATCH(G2218,'Raw Material'!$A$1:$J$1,0))))</f>
        <v/>
      </c>
      <c r="AK2218" s="13" t="str">
        <f t="shared" si="987"/>
        <v>YANLIŞRM</v>
      </c>
      <c r="AL2218" s="153" t="str">
        <f t="shared" si="988"/>
        <v/>
      </c>
    </row>
    <row r="2219" spans="1:38" ht="16.5" customHeight="1">
      <c r="A2219" s="161"/>
      <c r="B2219" s="166"/>
      <c r="C2219" s="167"/>
      <c r="D2219" s="156"/>
      <c r="E2219" s="156"/>
      <c r="F2219" s="174"/>
      <c r="G2219" s="181"/>
      <c r="H2219" s="182"/>
      <c r="I2219" s="182"/>
      <c r="J2219" s="182"/>
      <c r="K2219" s="32"/>
      <c r="L2219" s="178"/>
      <c r="M2219" s="178"/>
      <c r="N2219" s="81"/>
      <c r="O2219" s="185"/>
      <c r="P2219" s="103"/>
      <c r="Q2219" s="84" t="str">
        <f t="shared" si="989"/>
        <v/>
      </c>
      <c r="R2219" s="159"/>
      <c r="S2219" s="28" t="str" cm="1">
        <f t="array" aca="1" ref="S2219" ca="1">IF(INDIRECT("A"&amp;114+$U2219)&lt;&gt;"",114+$U2219,"")</f>
        <v/>
      </c>
      <c r="T2219" s="28" t="str">
        <f t="shared" ca="1" si="990"/>
        <v>$B</v>
      </c>
      <c r="U2219" s="29">
        <f t="shared" si="997"/>
        <v>2100</v>
      </c>
      <c r="V2219" s="29">
        <v>175.41666666667999</v>
      </c>
      <c r="W2219" s="29">
        <f t="shared" si="1002"/>
        <v>175</v>
      </c>
      <c r="X2219" s="41" t="str" cm="1">
        <f t="array" aca="1" ref="X2219" ca="1">IFERROR(INDEX('PC&amp;PD'!$A$1:$AP$15,ROW('PC&amp;PD'!$A$15),MATCH(INDIRECT(T2219),'PC&amp;PD'!$A$1:$AP$1,0)),"")</f>
        <v/>
      </c>
      <c r="Z2219" s="155"/>
      <c r="AA2219" s="13" t="str">
        <f t="shared" si="986"/>
        <v/>
      </c>
      <c r="AB2219" s="155"/>
      <c r="AC2219" s="13" t="str">
        <f t="shared" ca="1" si="991"/>
        <v>$AB</v>
      </c>
      <c r="AD2219" s="13" t="str" cm="1">
        <f t="array" aca="1" ref="AD2219" ca="1">IFERROR(IF((LEFT(INDIRECT("$F"&amp;$S2219),4))="GOTS",IF($G2219="Organic","GOTS_Organic_raw",(IF($G2219="Responsible","GOTS_Responsible",(IF($G2219="No Attribute (Conventional)","GOTS_conventional",(IF($G2219="Recycled Pre/Post-Consumer","GOTS_pre_post",(IF($G2219="In-Conversion","GOTS_in_conversion",(IF($G2219="Sustainably Sourced","Sustainably_sourced",""))))))))))),IF($G2219="Organic","Organic",(IF($G2219="Responsible","Responsible",(IF($G2219="No Attribute (Conventional)","No_Attribute_Conventional",(IF($G2219="Recycled Pre/Post-Consumer","Recycled_Pre_Post_Consumer",(IF($G2219="In-Conversion","In_Conversion",(IF($G2219="Recycled Pre-Consumer","Recycled_Pre_Consumer",(IF($G2219="Recycled Post-Consumer","Recycled_Post_Consumer",(IF($G2219="Sustainably Sourced","Sustainably_sourced","")))))))))))))))),"")</f>
        <v/>
      </c>
      <c r="AE2219" s="13" t="e" cm="1">
        <f t="array" aca="1" ref="AE2219" ca="1">IF(INDIRECT("$F"&amp;$S2219)="","",IF(LEFT(INDIRECT("$F"&amp;$S2219),3)="GRS","GRS_RCS_RM",IF((LEFT(INDIRECT("$F"&amp;$S2219),3))="RCS","GRS_RCS_RM",IF(INDIRECT("$F"&amp;$S2219)="OCS (No Label)","OCS_Conversion_RM",IF(LEFT(INDIRECT("$F"&amp;$S2219),3)="OCS","OCS_RM",IF(RIGHT(INDIRECT("$F"&amp;$S2219),10)="conversion","GOTS_RM_conversion",IF((LEFT(INDIRECT("$F"&amp;$S2219),4))="GOTS","GOTS_RM","Responsible_RM")))))))</f>
        <v>#REF!</v>
      </c>
      <c r="AF2219" s="13" t="str" cm="1">
        <f t="array" aca="1" ref="AF2219" ca="1">IF($S2219="","",INDIRECT("$Z"&amp;$S2219))</f>
        <v/>
      </c>
      <c r="AG2219" s="155"/>
      <c r="AH2219" s="13" t="str" cm="1">
        <f t="array" aca="1" ref="AH2219" ca="1">IFERROR(INDIRECT("$ag"&amp;S2219),"")</f>
        <v/>
      </c>
      <c r="AI2219" s="13" t="e" cm="1">
        <f t="array" aca="1" ref="AI2219" ca="1">INDIRECT("O"&amp;S2218)</f>
        <v>#REF!</v>
      </c>
      <c r="AJ2219" s="13" t="str">
        <f>IF($I2219="","",INDEX('Raw Material'!$A$1:$J$75,MATCH(I2219,'Raw Material'!$A$1:$A$75,0),(MATCH(G2219,'Raw Material'!$A$1:$J$1,0))))</f>
        <v/>
      </c>
      <c r="AK2219" s="13" t="str">
        <f t="shared" si="987"/>
        <v>YANLIŞRM</v>
      </c>
      <c r="AL2219" s="153" t="str">
        <f t="shared" si="988"/>
        <v/>
      </c>
    </row>
    <row r="2220" spans="1:38" ht="16.5" customHeight="1">
      <c r="A2220" s="162"/>
      <c r="B2220" s="168"/>
      <c r="C2220" s="169"/>
      <c r="D2220" s="156"/>
      <c r="E2220" s="156"/>
      <c r="F2220" s="175"/>
      <c r="G2220" s="181"/>
      <c r="H2220" s="182"/>
      <c r="I2220" s="182"/>
      <c r="J2220" s="182"/>
      <c r="K2220" s="32"/>
      <c r="L2220" s="179"/>
      <c r="M2220" s="179"/>
      <c r="N2220" s="81"/>
      <c r="O2220" s="185"/>
      <c r="P2220" s="103"/>
      <c r="Q2220" s="84" t="str">
        <f t="shared" si="989"/>
        <v/>
      </c>
      <c r="R2220" s="159"/>
      <c r="S2220" s="28" t="str" cm="1">
        <f t="array" aca="1" ref="S2220" ca="1">IF(INDIRECT("A"&amp;114+$U2220)&lt;&gt;"",114+$U2220,"")</f>
        <v/>
      </c>
      <c r="T2220" s="28" t="str">
        <f t="shared" ca="1" si="990"/>
        <v>$B</v>
      </c>
      <c r="U2220" s="29">
        <f t="shared" si="997"/>
        <v>2100</v>
      </c>
      <c r="V2220" s="29">
        <v>175.50000000001401</v>
      </c>
      <c r="W2220" s="29">
        <f t="shared" si="1002"/>
        <v>175</v>
      </c>
      <c r="X2220" s="41" t="str" cm="1">
        <f t="array" aca="1" ref="X2220" ca="1">IFERROR(INDEX('PC&amp;PD'!$A$1:$AP$15,ROW('PC&amp;PD'!$A$15),MATCH(INDIRECT(T2220),'PC&amp;PD'!$A$1:$AP$1,0)),"")</f>
        <v/>
      </c>
      <c r="Z2220" s="155"/>
      <c r="AA2220" s="13" t="str">
        <f t="shared" si="986"/>
        <v/>
      </c>
      <c r="AB2220" s="155"/>
      <c r="AC2220" s="13" t="str">
        <f t="shared" ca="1" si="991"/>
        <v>$AB</v>
      </c>
      <c r="AD2220" s="13" t="str" cm="1">
        <f t="array" aca="1" ref="AD2220" ca="1">IFERROR(IF((LEFT(INDIRECT("$F"&amp;$S2220),4))="GOTS",IF($G2220="Organic","GOTS_Organic_raw",(IF($G2220="Responsible","GOTS_Responsible",(IF($G2220="No Attribute (Conventional)","GOTS_conventional",(IF($G2220="Recycled Pre/Post-Consumer","GOTS_pre_post",(IF($G2220="In-Conversion","GOTS_in_conversion",(IF($G2220="Sustainably Sourced","Sustainably_sourced",""))))))))))),IF($G2220="Organic","Organic",(IF($G2220="Responsible","Responsible",(IF($G2220="No Attribute (Conventional)","No_Attribute_Conventional",(IF($G2220="Recycled Pre/Post-Consumer","Recycled_Pre_Post_Consumer",(IF($G2220="In-Conversion","In_Conversion",(IF($G2220="Recycled Pre-Consumer","Recycled_Pre_Consumer",(IF($G2220="Recycled Post-Consumer","Recycled_Post_Consumer",(IF($G2220="Sustainably Sourced","Sustainably_sourced","")))))))))))))))),"")</f>
        <v/>
      </c>
      <c r="AE2220" s="13" t="e" cm="1">
        <f t="array" aca="1" ref="AE2220" ca="1">IF(INDIRECT("$F"&amp;$S2220)="","",IF(LEFT(INDIRECT("$F"&amp;$S2220),3)="GRS","GRS_RCS_RM",IF((LEFT(INDIRECT("$F"&amp;$S2220),3))="RCS","GRS_RCS_RM",IF(INDIRECT("$F"&amp;$S2220)="OCS (No Label)","OCS_Conversion_RM",IF(LEFT(INDIRECT("$F"&amp;$S2220),3)="OCS","OCS_RM",IF(RIGHT(INDIRECT("$F"&amp;$S2220),10)="conversion","GOTS_RM_conversion",IF((LEFT(INDIRECT("$F"&amp;$S2220),4))="GOTS","GOTS_RM","Responsible_RM")))))))</f>
        <v>#REF!</v>
      </c>
      <c r="AF2220" s="13" t="str" cm="1">
        <f t="array" aca="1" ref="AF2220" ca="1">IF($S2220="","",INDIRECT("$Z"&amp;$S2220))</f>
        <v/>
      </c>
      <c r="AG2220" s="155"/>
      <c r="AH2220" s="13" t="str" cm="1">
        <f t="array" aca="1" ref="AH2220" ca="1">IFERROR(INDIRECT("$ag"&amp;S2220),"")</f>
        <v/>
      </c>
      <c r="AI2220" s="13" t="e" cm="1">
        <f t="array" aca="1" ref="AI2220" ca="1">INDIRECT("O"&amp;S2219)</f>
        <v>#REF!</v>
      </c>
      <c r="AJ2220" s="13" t="str">
        <f>IF($I2220="","",INDEX('Raw Material'!$A$1:$J$75,MATCH(I2220,'Raw Material'!$A$1:$A$75,0),(MATCH(G2220,'Raw Material'!$A$1:$J$1,0))))</f>
        <v/>
      </c>
      <c r="AK2220" s="13" t="str">
        <f t="shared" si="987"/>
        <v>YANLIŞRM</v>
      </c>
      <c r="AL2220" s="153" t="str">
        <f t="shared" si="988"/>
        <v/>
      </c>
    </row>
    <row r="2221" spans="1:38" ht="16.5" customHeight="1">
      <c r="A2221" s="162"/>
      <c r="B2221" s="168"/>
      <c r="C2221" s="169"/>
      <c r="D2221" s="156"/>
      <c r="E2221" s="156"/>
      <c r="F2221" s="175"/>
      <c r="G2221" s="181"/>
      <c r="H2221" s="182"/>
      <c r="I2221" s="182"/>
      <c r="J2221" s="182"/>
      <c r="K2221" s="32"/>
      <c r="L2221" s="179"/>
      <c r="M2221" s="179"/>
      <c r="N2221" s="81"/>
      <c r="O2221" s="185"/>
      <c r="P2221" s="103"/>
      <c r="Q2221" s="84" t="str">
        <f t="shared" si="989"/>
        <v/>
      </c>
      <c r="R2221" s="159"/>
      <c r="S2221" s="28" t="str" cm="1">
        <f t="array" aca="1" ref="S2221" ca="1">IF(INDIRECT("A"&amp;114+$U2221)&lt;&gt;"",114+$U2221,"")</f>
        <v/>
      </c>
      <c r="T2221" s="28" t="str">
        <f t="shared" ca="1" si="990"/>
        <v>$B</v>
      </c>
      <c r="U2221" s="29">
        <f t="shared" si="997"/>
        <v>2100</v>
      </c>
      <c r="V2221" s="29">
        <v>175.58333333334701</v>
      </c>
      <c r="W2221" s="29">
        <f t="shared" si="1002"/>
        <v>175</v>
      </c>
      <c r="X2221" s="41" t="str" cm="1">
        <f t="array" aca="1" ref="X2221" ca="1">IFERROR(INDEX('PC&amp;PD'!$A$1:$AP$15,ROW('PC&amp;PD'!$A$15),MATCH(INDIRECT(T2221),'PC&amp;PD'!$A$1:$AP$1,0)),"")</f>
        <v/>
      </c>
      <c r="Z2221" s="155"/>
      <c r="AA2221" s="13" t="str">
        <f t="shared" si="986"/>
        <v/>
      </c>
      <c r="AB2221" s="155"/>
      <c r="AC2221" s="13" t="str">
        <f t="shared" ca="1" si="991"/>
        <v>$AB</v>
      </c>
      <c r="AD2221" s="13" t="str" cm="1">
        <f t="array" aca="1" ref="AD2221" ca="1">IFERROR(IF((LEFT(INDIRECT("$F"&amp;$S2221),4))="GOTS",IF($G2221="Organic","GOTS_Organic_raw",(IF($G2221="Responsible","GOTS_Responsible",(IF($G2221="No Attribute (Conventional)","GOTS_conventional",(IF($G2221="Recycled Pre/Post-Consumer","GOTS_pre_post",(IF($G2221="In-Conversion","GOTS_in_conversion",(IF($G2221="Sustainably Sourced","Sustainably_sourced",""))))))))))),IF($G2221="Organic","Organic",(IF($G2221="Responsible","Responsible",(IF($G2221="No Attribute (Conventional)","No_Attribute_Conventional",(IF($G2221="Recycled Pre/Post-Consumer","Recycled_Pre_Post_Consumer",(IF($G2221="In-Conversion","In_Conversion",(IF($G2221="Recycled Pre-Consumer","Recycled_Pre_Consumer",(IF($G2221="Recycled Post-Consumer","Recycled_Post_Consumer",(IF($G2221="Sustainably Sourced","Sustainably_sourced","")))))))))))))))),"")</f>
        <v/>
      </c>
      <c r="AE2221" s="13" t="e" cm="1">
        <f t="array" aca="1" ref="AE2221" ca="1">IF(INDIRECT("$F"&amp;$S2221)="","",IF(LEFT(INDIRECT("$F"&amp;$S2221),3)="GRS","GRS_RCS_RM",IF((LEFT(INDIRECT("$F"&amp;$S2221),3))="RCS","GRS_RCS_RM",IF(INDIRECT("$F"&amp;$S2221)="OCS (No Label)","OCS_Conversion_RM",IF(LEFT(INDIRECT("$F"&amp;$S2221),3)="OCS","OCS_RM",IF(RIGHT(INDIRECT("$F"&amp;$S2221),10)="conversion","GOTS_RM_conversion",IF((LEFT(INDIRECT("$F"&amp;$S2221),4))="GOTS","GOTS_RM","Responsible_RM")))))))</f>
        <v>#REF!</v>
      </c>
      <c r="AF2221" s="13" t="str" cm="1">
        <f t="array" aca="1" ref="AF2221" ca="1">IF($S2221="","",INDIRECT("$Z"&amp;$S2221))</f>
        <v/>
      </c>
      <c r="AG2221" s="155"/>
      <c r="AH2221" s="13" t="str" cm="1">
        <f t="array" aca="1" ref="AH2221" ca="1">IFERROR(INDIRECT("$ag"&amp;S2221),"")</f>
        <v/>
      </c>
      <c r="AI2221" s="13" t="e" cm="1">
        <f t="array" aca="1" ref="AI2221" ca="1">INDIRECT("O"&amp;S2220)</f>
        <v>#REF!</v>
      </c>
      <c r="AJ2221" s="13" t="str">
        <f>IF($I2221="","",INDEX('Raw Material'!$A$1:$J$75,MATCH(I2221,'Raw Material'!$A$1:$A$75,0),(MATCH(G2221,'Raw Material'!$A$1:$J$1,0))))</f>
        <v/>
      </c>
      <c r="AK2221" s="13" t="str">
        <f t="shared" si="987"/>
        <v>YANLIŞRM</v>
      </c>
      <c r="AL2221" s="153" t="str">
        <f t="shared" si="988"/>
        <v/>
      </c>
    </row>
    <row r="2222" spans="1:38" ht="16.5" customHeight="1">
      <c r="A2222" s="162"/>
      <c r="B2222" s="168"/>
      <c r="C2222" s="169"/>
      <c r="D2222" s="156"/>
      <c r="E2222" s="156"/>
      <c r="F2222" s="175"/>
      <c r="G2222" s="181"/>
      <c r="H2222" s="182"/>
      <c r="I2222" s="182"/>
      <c r="J2222" s="182"/>
      <c r="K2222" s="32"/>
      <c r="L2222" s="179"/>
      <c r="M2222" s="179"/>
      <c r="N2222" s="81"/>
      <c r="O2222" s="185"/>
      <c r="P2222" s="103"/>
      <c r="Q2222" s="84" t="str">
        <f t="shared" si="989"/>
        <v/>
      </c>
      <c r="R2222" s="159"/>
      <c r="S2222" s="28" t="str" cm="1">
        <f t="array" aca="1" ref="S2222" ca="1">IF(INDIRECT("A"&amp;114+$U2222)&lt;&gt;"",114+$U2222,"")</f>
        <v/>
      </c>
      <c r="T2222" s="28" t="str">
        <f t="shared" ca="1" si="990"/>
        <v>$B</v>
      </c>
      <c r="U2222" s="29">
        <f t="shared" si="997"/>
        <v>2100</v>
      </c>
      <c r="V2222" s="29">
        <v>175.66666666667999</v>
      </c>
      <c r="W2222" s="29">
        <f t="shared" si="1002"/>
        <v>175</v>
      </c>
      <c r="X2222" s="41" t="str" cm="1">
        <f t="array" aca="1" ref="X2222" ca="1">IFERROR(INDEX('PC&amp;PD'!$A$1:$AP$15,ROW('PC&amp;PD'!$A$15),MATCH(INDIRECT(T2222),'PC&amp;PD'!$A$1:$AP$1,0)),"")</f>
        <v/>
      </c>
      <c r="Z2222" s="155"/>
      <c r="AA2222" s="13" t="str">
        <f t="shared" si="986"/>
        <v/>
      </c>
      <c r="AB2222" s="155"/>
      <c r="AC2222" s="13" t="str">
        <f t="shared" ca="1" si="991"/>
        <v>$AB</v>
      </c>
      <c r="AD2222" s="13" t="str" cm="1">
        <f t="array" aca="1" ref="AD2222" ca="1">IFERROR(IF((LEFT(INDIRECT("$F"&amp;$S2222),4))="GOTS",IF($G2222="Organic","GOTS_Organic_raw",(IF($G2222="Responsible","GOTS_Responsible",(IF($G2222="No Attribute (Conventional)","GOTS_conventional",(IF($G2222="Recycled Pre/Post-Consumer","GOTS_pre_post",(IF($G2222="In-Conversion","GOTS_in_conversion",(IF($G2222="Sustainably Sourced","Sustainably_sourced",""))))))))))),IF($G2222="Organic","Organic",(IF($G2222="Responsible","Responsible",(IF($G2222="No Attribute (Conventional)","No_Attribute_Conventional",(IF($G2222="Recycled Pre/Post-Consumer","Recycled_Pre_Post_Consumer",(IF($G2222="In-Conversion","In_Conversion",(IF($G2222="Recycled Pre-Consumer","Recycled_Pre_Consumer",(IF($G2222="Recycled Post-Consumer","Recycled_Post_Consumer",(IF($G2222="Sustainably Sourced","Sustainably_sourced","")))))))))))))))),"")</f>
        <v/>
      </c>
      <c r="AE2222" s="13" t="e" cm="1">
        <f t="array" aca="1" ref="AE2222" ca="1">IF(INDIRECT("$F"&amp;$S2222)="","",IF(LEFT(INDIRECT("$F"&amp;$S2222),3)="GRS","GRS_RCS_RM",IF((LEFT(INDIRECT("$F"&amp;$S2222),3))="RCS","GRS_RCS_RM",IF(INDIRECT("$F"&amp;$S2222)="OCS (No Label)","OCS_Conversion_RM",IF(LEFT(INDIRECT("$F"&amp;$S2222),3)="OCS","OCS_RM",IF(RIGHT(INDIRECT("$F"&amp;$S2222),10)="conversion","GOTS_RM_conversion",IF((LEFT(INDIRECT("$F"&amp;$S2222),4))="GOTS","GOTS_RM","Responsible_RM")))))))</f>
        <v>#REF!</v>
      </c>
      <c r="AF2222" s="13" t="str" cm="1">
        <f t="array" aca="1" ref="AF2222" ca="1">IF($S2222="","",INDIRECT("$Z"&amp;$S2222))</f>
        <v/>
      </c>
      <c r="AG2222" s="155"/>
      <c r="AH2222" s="13" t="str" cm="1">
        <f t="array" aca="1" ref="AH2222" ca="1">IFERROR(INDIRECT("$ag"&amp;S2222),"")</f>
        <v/>
      </c>
      <c r="AI2222" s="13" t="e" cm="1">
        <f t="array" aca="1" ref="AI2222" ca="1">INDIRECT("O"&amp;S2221)</f>
        <v>#REF!</v>
      </c>
      <c r="AJ2222" s="13" t="str">
        <f>IF($I2222="","",INDEX('Raw Material'!$A$1:$J$75,MATCH(I2222,'Raw Material'!$A$1:$A$75,0),(MATCH(G2222,'Raw Material'!$A$1:$J$1,0))))</f>
        <v/>
      </c>
      <c r="AK2222" s="13" t="str">
        <f t="shared" si="987"/>
        <v>YANLIŞRM</v>
      </c>
      <c r="AL2222" s="153" t="str">
        <f t="shared" si="988"/>
        <v/>
      </c>
    </row>
    <row r="2223" spans="1:38" ht="16.5" customHeight="1">
      <c r="A2223" s="162"/>
      <c r="B2223" s="168"/>
      <c r="C2223" s="169"/>
      <c r="D2223" s="156"/>
      <c r="E2223" s="156"/>
      <c r="F2223" s="175"/>
      <c r="G2223" s="181"/>
      <c r="H2223" s="182"/>
      <c r="I2223" s="182"/>
      <c r="J2223" s="182"/>
      <c r="K2223" s="32"/>
      <c r="L2223" s="179"/>
      <c r="M2223" s="179"/>
      <c r="N2223" s="81"/>
      <c r="O2223" s="185"/>
      <c r="P2223" s="103"/>
      <c r="Q2223" s="84" t="str">
        <f t="shared" si="989"/>
        <v/>
      </c>
      <c r="R2223" s="159"/>
      <c r="S2223" s="28" t="str" cm="1">
        <f t="array" aca="1" ref="S2223" ca="1">IF(INDIRECT("A"&amp;114+$U2223)&lt;&gt;"",114+$U2223,"")</f>
        <v/>
      </c>
      <c r="T2223" s="28" t="str">
        <f t="shared" ca="1" si="990"/>
        <v>$B</v>
      </c>
      <c r="U2223" s="29">
        <f t="shared" si="997"/>
        <v>2100</v>
      </c>
      <c r="V2223" s="29">
        <v>175.75000000001401</v>
      </c>
      <c r="W2223" s="29">
        <f t="shared" si="1002"/>
        <v>175</v>
      </c>
      <c r="X2223" s="41" t="str" cm="1">
        <f t="array" aca="1" ref="X2223" ca="1">IFERROR(INDEX('PC&amp;PD'!$A$1:$AP$15,ROW('PC&amp;PD'!$A$15),MATCH(INDIRECT(T2223),'PC&amp;PD'!$A$1:$AP$1,0)),"")</f>
        <v/>
      </c>
      <c r="Z2223" s="155"/>
      <c r="AA2223" s="13" t="str">
        <f t="shared" si="986"/>
        <v/>
      </c>
      <c r="AB2223" s="155"/>
      <c r="AC2223" s="13" t="str">
        <f t="shared" ca="1" si="991"/>
        <v>$AB</v>
      </c>
      <c r="AD2223" s="13" t="str" cm="1">
        <f t="array" aca="1" ref="AD2223" ca="1">IFERROR(IF((LEFT(INDIRECT("$F"&amp;$S2223),4))="GOTS",IF($G2223="Organic","GOTS_Organic_raw",(IF($G2223="Responsible","GOTS_Responsible",(IF($G2223="No Attribute (Conventional)","GOTS_conventional",(IF($G2223="Recycled Pre/Post-Consumer","GOTS_pre_post",(IF($G2223="In-Conversion","GOTS_in_conversion",(IF($G2223="Sustainably Sourced","Sustainably_sourced",""))))))))))),IF($G2223="Organic","Organic",(IF($G2223="Responsible","Responsible",(IF($G2223="No Attribute (Conventional)","No_Attribute_Conventional",(IF($G2223="Recycled Pre/Post-Consumer","Recycled_Pre_Post_Consumer",(IF($G2223="In-Conversion","In_Conversion",(IF($G2223="Recycled Pre-Consumer","Recycled_Pre_Consumer",(IF($G2223="Recycled Post-Consumer","Recycled_Post_Consumer",(IF($G2223="Sustainably Sourced","Sustainably_sourced","")))))))))))))))),"")</f>
        <v/>
      </c>
      <c r="AE2223" s="13" t="e" cm="1">
        <f t="array" aca="1" ref="AE2223" ca="1">IF(INDIRECT("$F"&amp;$S2223)="","",IF(LEFT(INDIRECT("$F"&amp;$S2223),3)="GRS","GRS_RCS_RM",IF((LEFT(INDIRECT("$F"&amp;$S2223),3))="RCS","GRS_RCS_RM",IF(INDIRECT("$F"&amp;$S2223)="OCS (No Label)","OCS_Conversion_RM",IF(LEFT(INDIRECT("$F"&amp;$S2223),3)="OCS","OCS_RM",IF(RIGHT(INDIRECT("$F"&amp;$S2223),10)="conversion","GOTS_RM_conversion",IF((LEFT(INDIRECT("$F"&amp;$S2223),4))="GOTS","GOTS_RM","Responsible_RM")))))))</f>
        <v>#REF!</v>
      </c>
      <c r="AF2223" s="13" t="str" cm="1">
        <f t="array" aca="1" ref="AF2223" ca="1">IF($S2223="","",INDIRECT("$Z"&amp;$S2223))</f>
        <v/>
      </c>
      <c r="AG2223" s="155"/>
      <c r="AH2223" s="13" t="str" cm="1">
        <f t="array" aca="1" ref="AH2223" ca="1">IFERROR(INDIRECT("$ag"&amp;S2223),"")</f>
        <v/>
      </c>
      <c r="AI2223" s="13" t="e" cm="1">
        <f t="array" aca="1" ref="AI2223" ca="1">INDIRECT("O"&amp;S2222)</f>
        <v>#REF!</v>
      </c>
      <c r="AJ2223" s="13" t="str">
        <f>IF($I2223="","",INDEX('Raw Material'!$A$1:$J$75,MATCH(I2223,'Raw Material'!$A$1:$A$75,0),(MATCH(G2223,'Raw Material'!$A$1:$J$1,0))))</f>
        <v/>
      </c>
      <c r="AK2223" s="13" t="str">
        <f t="shared" si="987"/>
        <v>YANLIŞRM</v>
      </c>
      <c r="AL2223" s="153" t="str">
        <f t="shared" si="988"/>
        <v/>
      </c>
    </row>
    <row r="2224" spans="1:38" ht="16.5" customHeight="1">
      <c r="A2224" s="162"/>
      <c r="B2224" s="168"/>
      <c r="C2224" s="169"/>
      <c r="D2224" s="156"/>
      <c r="E2224" s="156"/>
      <c r="F2224" s="175"/>
      <c r="G2224" s="181"/>
      <c r="H2224" s="182"/>
      <c r="I2224" s="182"/>
      <c r="J2224" s="182"/>
      <c r="K2224" s="32"/>
      <c r="L2224" s="179"/>
      <c r="M2224" s="179"/>
      <c r="N2224" s="81"/>
      <c r="O2224" s="185"/>
      <c r="P2224" s="103"/>
      <c r="Q2224" s="84" t="str">
        <f t="shared" si="989"/>
        <v/>
      </c>
      <c r="R2224" s="159"/>
      <c r="S2224" s="28" t="str" cm="1">
        <f t="array" aca="1" ref="S2224" ca="1">IF(INDIRECT("A"&amp;114+$U2224)&lt;&gt;"",114+$U2224,"")</f>
        <v/>
      </c>
      <c r="T2224" s="28" t="str">
        <f t="shared" ca="1" si="990"/>
        <v>$B</v>
      </c>
      <c r="U2224" s="29">
        <f t="shared" si="997"/>
        <v>2100</v>
      </c>
      <c r="V2224" s="29">
        <v>175.83333333334701</v>
      </c>
      <c r="W2224" s="29">
        <f t="shared" si="1002"/>
        <v>175</v>
      </c>
      <c r="X2224" s="41" t="str" cm="1">
        <f t="array" aca="1" ref="X2224" ca="1">IFERROR(INDEX('PC&amp;PD'!$A$1:$AP$15,ROW('PC&amp;PD'!$A$15),MATCH(INDIRECT(T2224),'PC&amp;PD'!$A$1:$AP$1,0)),"")</f>
        <v/>
      </c>
      <c r="Z2224" s="155"/>
      <c r="AA2224" s="13" t="str">
        <f t="shared" si="986"/>
        <v/>
      </c>
      <c r="AB2224" s="155"/>
      <c r="AC2224" s="13" t="str">
        <f t="shared" ca="1" si="991"/>
        <v>$AB</v>
      </c>
      <c r="AD2224" s="13" t="str" cm="1">
        <f t="array" aca="1" ref="AD2224" ca="1">IFERROR(IF((LEFT(INDIRECT("$F"&amp;$S2224),4))="GOTS",IF($G2224="Organic","GOTS_Organic_raw",(IF($G2224="Responsible","GOTS_Responsible",(IF($G2224="No Attribute (Conventional)","GOTS_conventional",(IF($G2224="Recycled Pre/Post-Consumer","GOTS_pre_post",(IF($G2224="In-Conversion","GOTS_in_conversion",(IF($G2224="Sustainably Sourced","Sustainably_sourced",""))))))))))),IF($G2224="Organic","Organic",(IF($G2224="Responsible","Responsible",(IF($G2224="No Attribute (Conventional)","No_Attribute_Conventional",(IF($G2224="Recycled Pre/Post-Consumer","Recycled_Pre_Post_Consumer",(IF($G2224="In-Conversion","In_Conversion",(IF($G2224="Recycled Pre-Consumer","Recycled_Pre_Consumer",(IF($G2224="Recycled Post-Consumer","Recycled_Post_Consumer",(IF($G2224="Sustainably Sourced","Sustainably_sourced","")))))))))))))))),"")</f>
        <v/>
      </c>
      <c r="AE2224" s="13" t="e" cm="1">
        <f t="array" aca="1" ref="AE2224" ca="1">IF(INDIRECT("$F"&amp;$S2224)="","",IF(LEFT(INDIRECT("$F"&amp;$S2224),3)="GRS","GRS_RCS_RM",IF((LEFT(INDIRECT("$F"&amp;$S2224),3))="RCS","GRS_RCS_RM",IF(INDIRECT("$F"&amp;$S2224)="OCS (No Label)","OCS_Conversion_RM",IF(LEFT(INDIRECT("$F"&amp;$S2224),3)="OCS","OCS_RM",IF(RIGHT(INDIRECT("$F"&amp;$S2224),10)="conversion","GOTS_RM_conversion",IF((LEFT(INDIRECT("$F"&amp;$S2224),4))="GOTS","GOTS_RM","Responsible_RM")))))))</f>
        <v>#REF!</v>
      </c>
      <c r="AF2224" s="13" t="str" cm="1">
        <f t="array" aca="1" ref="AF2224" ca="1">IF($S2224="","",INDIRECT("$Z"&amp;$S2224))</f>
        <v/>
      </c>
      <c r="AG2224" s="155"/>
      <c r="AH2224" s="13" t="str" cm="1">
        <f t="array" aca="1" ref="AH2224" ca="1">IFERROR(INDIRECT("$ag"&amp;S2224),"")</f>
        <v/>
      </c>
      <c r="AI2224" s="13" t="e" cm="1">
        <f t="array" aca="1" ref="AI2224" ca="1">INDIRECT("O"&amp;S2223)</f>
        <v>#REF!</v>
      </c>
      <c r="AJ2224" s="13" t="str">
        <f>IF($I2224="","",INDEX('Raw Material'!$A$1:$J$75,MATCH(I2224,'Raw Material'!$A$1:$A$75,0),(MATCH(G2224,'Raw Material'!$A$1:$J$1,0))))</f>
        <v/>
      </c>
      <c r="AK2224" s="13" t="str">
        <f t="shared" si="987"/>
        <v>YANLIŞRM</v>
      </c>
      <c r="AL2224" s="153" t="str">
        <f t="shared" si="988"/>
        <v/>
      </c>
    </row>
    <row r="2225" spans="1:38" ht="16.5" customHeight="1" thickBot="1">
      <c r="A2225" s="163"/>
      <c r="B2225" s="170"/>
      <c r="C2225" s="171"/>
      <c r="D2225" s="156"/>
      <c r="E2225" s="156"/>
      <c r="F2225" s="176"/>
      <c r="G2225" s="157"/>
      <c r="H2225" s="158"/>
      <c r="I2225" s="158"/>
      <c r="J2225" s="158"/>
      <c r="K2225" s="33"/>
      <c r="L2225" s="180"/>
      <c r="M2225" s="180"/>
      <c r="N2225" s="82"/>
      <c r="O2225" s="186"/>
      <c r="P2225" s="103"/>
      <c r="Q2225" s="84" t="str">
        <f t="shared" si="989"/>
        <v/>
      </c>
      <c r="R2225" s="159"/>
      <c r="S2225" s="28" t="str" cm="1">
        <f t="array" aca="1" ref="S2225" ca="1">IF(INDIRECT("A"&amp;114+$U2225)&lt;&gt;"",114+$U2225,"")</f>
        <v/>
      </c>
      <c r="T2225" s="28" t="str">
        <f t="shared" ca="1" si="990"/>
        <v>$B</v>
      </c>
      <c r="U2225" s="29">
        <f t="shared" si="997"/>
        <v>2100</v>
      </c>
      <c r="V2225" s="29">
        <v>175.91666666667999</v>
      </c>
      <c r="W2225" s="29">
        <f t="shared" si="1002"/>
        <v>175</v>
      </c>
      <c r="X2225" s="41" t="str" cm="1">
        <f t="array" aca="1" ref="X2225" ca="1">IFERROR(INDEX('PC&amp;PD'!$A$1:$AP$15,ROW('PC&amp;PD'!$A$15),MATCH(INDIRECT(T2225),'PC&amp;PD'!$A$1:$AP$1,0)),"")</f>
        <v/>
      </c>
      <c r="Z2225" s="155"/>
      <c r="AA2225" s="13" t="str">
        <f t="shared" si="986"/>
        <v/>
      </c>
      <c r="AB2225" s="155"/>
      <c r="AC2225" s="13" t="str">
        <f t="shared" ca="1" si="991"/>
        <v>$AB</v>
      </c>
      <c r="AD2225" s="13" t="str" cm="1">
        <f t="array" aca="1" ref="AD2225" ca="1">IFERROR(IF((LEFT(INDIRECT("$F"&amp;$S2225),4))="GOTS",IF($G2225="Organic","GOTS_Organic_raw",(IF($G2225="Responsible","GOTS_Responsible",(IF($G2225="No Attribute (Conventional)","GOTS_conventional",(IF($G2225="Recycled Pre/Post-Consumer","GOTS_pre_post",(IF($G2225="In-Conversion","GOTS_in_conversion",(IF($G2225="Sustainably Sourced","Sustainably_sourced",""))))))))))),IF($G2225="Organic","Organic",(IF($G2225="Responsible","Responsible",(IF($G2225="No Attribute (Conventional)","No_Attribute_Conventional",(IF($G2225="Recycled Pre/Post-Consumer","Recycled_Pre_Post_Consumer",(IF($G2225="In-Conversion","In_Conversion",(IF($G2225="Recycled Pre-Consumer","Recycled_Pre_Consumer",(IF($G2225="Recycled Post-Consumer","Recycled_Post_Consumer",(IF($G2225="Sustainably Sourced","Sustainably_sourced","")))))))))))))))),"")</f>
        <v/>
      </c>
      <c r="AE2225" s="13" t="e" cm="1">
        <f t="array" aca="1" ref="AE2225" ca="1">IF(INDIRECT("$F"&amp;$S2225)="","",IF(LEFT(INDIRECT("$F"&amp;$S2225),3)="GRS","GRS_RCS_RM",IF((LEFT(INDIRECT("$F"&amp;$S2225),3))="RCS","GRS_RCS_RM",IF(INDIRECT("$F"&amp;$S2225)="OCS (No Label)","OCS_Conversion_RM",IF(LEFT(INDIRECT("$F"&amp;$S2225),3)="OCS","OCS_RM",IF(RIGHT(INDIRECT("$F"&amp;$S2225),10)="conversion","GOTS_RM_conversion",IF((LEFT(INDIRECT("$F"&amp;$S2225),4))="GOTS","GOTS_RM","Responsible_RM")))))))</f>
        <v>#REF!</v>
      </c>
      <c r="AF2225" s="13" t="str" cm="1">
        <f t="array" aca="1" ref="AF2225" ca="1">IF($S2225="","",INDIRECT("$Z"&amp;$S2225))</f>
        <v/>
      </c>
      <c r="AG2225" s="155"/>
      <c r="AH2225" s="13" t="str" cm="1">
        <f t="array" aca="1" ref="AH2225" ca="1">IFERROR(INDIRECT("$ag"&amp;S2225),"")</f>
        <v/>
      </c>
      <c r="AI2225" s="13" t="e" cm="1">
        <f t="array" aca="1" ref="AI2225" ca="1">INDIRECT("O"&amp;S2224)</f>
        <v>#REF!</v>
      </c>
      <c r="AJ2225" s="13" t="str">
        <f>IF($I2225="","",INDEX('Raw Material'!$A$1:$J$75,MATCH(I2225,'Raw Material'!$A$1:$A$75,0),(MATCH(G2225,'Raw Material'!$A$1:$J$1,0))))</f>
        <v/>
      </c>
      <c r="AK2225" s="13" t="str">
        <f t="shared" si="987"/>
        <v>YANLIŞRM</v>
      </c>
      <c r="AL2225" s="153" t="str">
        <f t="shared" si="988"/>
        <v/>
      </c>
    </row>
    <row r="2226" spans="1:38" ht="16.5" customHeight="1">
      <c r="A2226" s="160" t="str">
        <f>IF(B2226="","",COUNTA($B$114:$B2226))</f>
        <v/>
      </c>
      <c r="B2226" s="164"/>
      <c r="C2226" s="165"/>
      <c r="D2226" s="183"/>
      <c r="E2226" s="183"/>
      <c r="F2226" s="172"/>
      <c r="G2226" s="212"/>
      <c r="H2226" s="206"/>
      <c r="I2226" s="206"/>
      <c r="J2226" s="206"/>
      <c r="K2226" s="31"/>
      <c r="L2226" s="177" t="str">
        <f t="shared" ref="L2226" si="1015">IF(R2226="","",LEFT(R2226,LEN(R2226)-2))</f>
        <v/>
      </c>
      <c r="M2226" s="177"/>
      <c r="N2226" s="80"/>
      <c r="O2226" s="184"/>
      <c r="P2226" s="103"/>
      <c r="Q2226" s="84" t="str">
        <f t="shared" si="989"/>
        <v/>
      </c>
      <c r="R2226" s="159" t="str">
        <f t="shared" ref="R2226" si="1016">CONCATENATE($Q2226,Q2227,Q2228,Q2229,Q2230,Q2231,$Q2232,$Q2233,$Q2234,$Q2235,Q2236,Q2237)</f>
        <v/>
      </c>
      <c r="S2226" s="28" t="str" cm="1">
        <f t="array" aca="1" ref="S2226" ca="1">IF(INDIRECT("A"&amp;114+$U2226)&lt;&gt;"",114+$U2226,"")</f>
        <v/>
      </c>
      <c r="T2226" s="28" t="str">
        <f t="shared" ca="1" si="990"/>
        <v>$B</v>
      </c>
      <c r="U2226" s="29">
        <f t="shared" si="997"/>
        <v>2112</v>
      </c>
      <c r="V2226" s="29">
        <v>176.00000000001401</v>
      </c>
      <c r="W2226" s="29">
        <f t="shared" si="1002"/>
        <v>176</v>
      </c>
      <c r="X2226" s="41" t="str" cm="1">
        <f t="array" aca="1" ref="X2226" ca="1">IFERROR(INDEX('PC&amp;PD'!$A$1:$AP$15,ROW('PC&amp;PD'!$A$15),MATCH(INDIRECT(T2226),'PC&amp;PD'!$A$1:$AP$1,0)),"")</f>
        <v/>
      </c>
      <c r="Z2226" s="155" t="str">
        <f t="shared" ref="Z2226" si="1017">IFERROR(IF($F2226="OCS 100","OCS (OCS 100)",IF($F2226="OCS Blended","OCS (OCS Blended)",IF($F2226="OCS (No Label)","OCS (No Label)",IF($F2226="RCS 100","RCS (RCS 100)",IF($F2226="RCS Blended","RCS (RCS Blended)",IF($F2226="GRS","GRS (GRS)",IF($F2226="GRS (No Label)", "GRS (No Label)",IF($F2226="RDS","RDS (RDS)",IF($F2226="RWS","RWS (RWS)",IF($F2226="RAS","RAS (RAS)",IF($F2226="RMS","RMS (RMS)",IF($F2226="GOTS Organic","GOTS (Organic)",IF($F2226="GOTS Made with organic","GOTS (Made with Organic)",IF($F2226="GOTS Organic - in conversion","GOTS (Organic - In Conversion)",IF($F2226="GOTS Made with organic - in conversion","GOTS (Made with Organic - In Conversion)",""))))))))))))))),"")</f>
        <v/>
      </c>
      <c r="AA2226" s="13" t="str">
        <f t="shared" si="986"/>
        <v/>
      </c>
      <c r="AB2226" s="155" t="str">
        <f t="shared" ref="AB2226" si="1018">IFERROR(IF($F2226="OCS 100", "OCS_100",IF($F2226="OCS Blended", "OCS_Blended",IF($F2226="OCS (No Label)", "OCS_No_Label",IF($F2226="RCS 100", "RCS_100",IF($F2226="RCS Blended","RCS_Blended",IF($F2226="GRS","GRS",IF($F2226="GRS (No Label)", "GRS_No_Label",IF($F2226="RDS","RDS",IF($F2226="RWS","RWS",IF($F2226="RMS","RMS",IF($F2226="GOTS Organic","GOTS_Organic",IF($F2226="GOTS Made with organic","GOTS_Made_with_organic",IF($F2226="GOTS Organic - in conversion","GOTS_Organic_in_Conversion",IF($F2226="GOTS Made with organic - in conversion","GOTS_Made_with_Organic_in_Conversion",IF($F2226="RAS","RAS",""))))))))))))))),"")</f>
        <v/>
      </c>
      <c r="AC2226" s="13" t="str">
        <f t="shared" ca="1" si="991"/>
        <v>$AB</v>
      </c>
      <c r="AD2226" s="13" t="str" cm="1">
        <f t="array" aca="1" ref="AD2226" ca="1">IFERROR(IF((LEFT(INDIRECT("$F"&amp;$S2226),4))="GOTS",IF($G2226="Organic","GOTS_Organic_raw",(IF($G2226="Responsible","GOTS_Responsible",(IF($G2226="No Attribute (Conventional)","GOTS_conventional",(IF($G2226="Recycled Pre/Post-Consumer","GOTS_pre_post",(IF($G2226="In-Conversion","GOTS_in_conversion",(IF($G2226="Sustainably Sourced","Sustainably_sourced",""))))))))))),IF($G2226="Organic","Organic",(IF($G2226="Responsible","Responsible",(IF($G2226="No Attribute (Conventional)","No_Attribute_Conventional",(IF($G2226="Recycled Pre/Post-Consumer","Recycled_Pre_Post_Consumer",(IF($G2226="In-Conversion","In_Conversion",(IF($G2226="Recycled Pre-Consumer","Recycled_Pre_Consumer",(IF($G2226="Recycled Post-Consumer","Recycled_Post_Consumer",(IF($G2226="Sustainably Sourced","Sustainably_sourced","")))))))))))))))),"")</f>
        <v/>
      </c>
      <c r="AE2226" s="13" t="e" cm="1">
        <f t="array" aca="1" ref="AE2226" ca="1">IF(INDIRECT("$F"&amp;$S2226)="","",IF(LEFT(INDIRECT("$F"&amp;$S2226),3)="GRS","GRS_RCS_RM",IF((LEFT(INDIRECT("$F"&amp;$S2226),3))="RCS","GRS_RCS_RM",IF(INDIRECT("$F"&amp;$S2226)="OCS (No Label)","OCS_Conversion_RM",IF(LEFT(INDIRECT("$F"&amp;$S2226),3)="OCS","OCS_RM",IF(RIGHT(INDIRECT("$F"&amp;$S2226),10)="conversion","GOTS_RM_conversion",IF((LEFT(INDIRECT("$F"&amp;$S2226),4))="GOTS","GOTS_RM","Responsible_RM")))))))</f>
        <v>#REF!</v>
      </c>
      <c r="AF2226" s="13" t="str" cm="1">
        <f t="array" aca="1" ref="AF2226" ca="1">IF($S2226="","",INDIRECT("$Z"&amp;$S2226))</f>
        <v/>
      </c>
      <c r="AG2226" s="155" t="str">
        <f t="shared" si="996"/>
        <v/>
      </c>
      <c r="AH2226" s="13" t="str" cm="1">
        <f t="array" aca="1" ref="AH2226" ca="1">IFERROR(INDIRECT("$ag"&amp;S2226),"")</f>
        <v/>
      </c>
      <c r="AI2226" s="13" t="e" cm="1">
        <f t="array" aca="1" ref="AI2226" ca="1">INDIRECT("O"&amp;S2225)</f>
        <v>#REF!</v>
      </c>
      <c r="AJ2226" s="13" t="str">
        <f>IF($I2226="","",INDEX('Raw Material'!$A$1:$J$75,MATCH(I2226,'Raw Material'!$A$1:$A$75,0),(MATCH(G2226,'Raw Material'!$A$1:$J$1,0))))</f>
        <v/>
      </c>
      <c r="AK2226" s="13" t="str">
        <f t="shared" si="987"/>
        <v>YANLIŞRM</v>
      </c>
      <c r="AL2226" s="153" t="str">
        <f t="shared" si="988"/>
        <v/>
      </c>
    </row>
    <row r="2227" spans="1:38" ht="16.5" customHeight="1">
      <c r="A2227" s="161"/>
      <c r="B2227" s="166"/>
      <c r="C2227" s="167"/>
      <c r="D2227" s="156"/>
      <c r="E2227" s="156"/>
      <c r="F2227" s="173"/>
      <c r="G2227" s="181"/>
      <c r="H2227" s="182"/>
      <c r="I2227" s="182"/>
      <c r="J2227" s="182"/>
      <c r="K2227" s="32"/>
      <c r="L2227" s="178"/>
      <c r="M2227" s="178"/>
      <c r="N2227" s="81"/>
      <c r="O2227" s="185"/>
      <c r="P2227" s="103"/>
      <c r="Q2227" s="84" t="str">
        <f t="shared" si="989"/>
        <v/>
      </c>
      <c r="R2227" s="159"/>
      <c r="S2227" s="28" t="str" cm="1">
        <f t="array" aca="1" ref="S2227" ca="1">IF(INDIRECT("A"&amp;114+$U2227)&lt;&gt;"",114+$U2227,"")</f>
        <v/>
      </c>
      <c r="T2227" s="28" t="str">
        <f t="shared" ca="1" si="990"/>
        <v>$B</v>
      </c>
      <c r="U2227" s="29">
        <f t="shared" si="997"/>
        <v>2112</v>
      </c>
      <c r="V2227" s="29">
        <v>176.08333333334701</v>
      </c>
      <c r="W2227" s="29">
        <f t="shared" si="1002"/>
        <v>176</v>
      </c>
      <c r="X2227" s="41" t="str" cm="1">
        <f t="array" aca="1" ref="X2227" ca="1">IFERROR(INDEX('PC&amp;PD'!$A$1:$AP$15,ROW('PC&amp;PD'!$A$15),MATCH(INDIRECT(T2227),'PC&amp;PD'!$A$1:$AP$1,0)),"")</f>
        <v/>
      </c>
      <c r="Z2227" s="155"/>
      <c r="AA2227" s="13" t="str">
        <f t="shared" ref="AA2227:AA2290" si="1019">IFERROR(IF(G2227="","",IF(G2227="No Attribute (Conventional)","",G2227)),"")</f>
        <v/>
      </c>
      <c r="AB2227" s="155"/>
      <c r="AC2227" s="13" t="str">
        <f t="shared" ca="1" si="991"/>
        <v>$AB</v>
      </c>
      <c r="AD2227" s="13" t="str" cm="1">
        <f t="array" aca="1" ref="AD2227" ca="1">IFERROR(IF((LEFT(INDIRECT("$F"&amp;$S2227),4))="GOTS",IF($G2227="Organic","GOTS_Organic_raw",(IF($G2227="Responsible","GOTS_Responsible",(IF($G2227="No Attribute (Conventional)","GOTS_conventional",(IF($G2227="Recycled Pre/Post-Consumer","GOTS_pre_post",(IF($G2227="In-Conversion","GOTS_in_conversion",(IF($G2227="Sustainably Sourced","Sustainably_sourced",""))))))))))),IF($G2227="Organic","Organic",(IF($G2227="Responsible","Responsible",(IF($G2227="No Attribute (Conventional)","No_Attribute_Conventional",(IF($G2227="Recycled Pre/Post-Consumer","Recycled_Pre_Post_Consumer",(IF($G2227="In-Conversion","In_Conversion",(IF($G2227="Recycled Pre-Consumer","Recycled_Pre_Consumer",(IF($G2227="Recycled Post-Consumer","Recycled_Post_Consumer",(IF($G2227="Sustainably Sourced","Sustainably_sourced","")))))))))))))))),"")</f>
        <v/>
      </c>
      <c r="AE2227" s="13" t="e" cm="1">
        <f t="array" aca="1" ref="AE2227" ca="1">IF(INDIRECT("$F"&amp;$S2227)="","",IF(LEFT(INDIRECT("$F"&amp;$S2227),3)="GRS","GRS_RCS_RM",IF((LEFT(INDIRECT("$F"&amp;$S2227),3))="RCS","GRS_RCS_RM",IF(INDIRECT("$F"&amp;$S2227)="OCS (No Label)","OCS_Conversion_RM",IF(LEFT(INDIRECT("$F"&amp;$S2227),3)="OCS","OCS_RM",IF(RIGHT(INDIRECT("$F"&amp;$S2227),10)="conversion","GOTS_RM_conversion",IF((LEFT(INDIRECT("$F"&amp;$S2227),4))="GOTS","GOTS_RM","Responsible_RM")))))))</f>
        <v>#REF!</v>
      </c>
      <c r="AF2227" s="13" t="str" cm="1">
        <f t="array" aca="1" ref="AF2227" ca="1">IF($S2227="","",INDIRECT("$Z"&amp;$S2227))</f>
        <v/>
      </c>
      <c r="AG2227" s="155"/>
      <c r="AH2227" s="13" t="str" cm="1">
        <f t="array" aca="1" ref="AH2227" ca="1">IFERROR(INDIRECT("$ag"&amp;S2227),"")</f>
        <v/>
      </c>
      <c r="AI2227" s="13" t="e" cm="1">
        <f t="array" aca="1" ref="AI2227" ca="1">INDIRECT("O"&amp;S2226)</f>
        <v>#REF!</v>
      </c>
      <c r="AJ2227" s="13" t="str">
        <f>IF($I2227="","",INDEX('Raw Material'!$A$1:$J$75,MATCH(I2227,'Raw Material'!$A$1:$A$75,0),(MATCH(G2227,'Raw Material'!$A$1:$J$1,0))))</f>
        <v/>
      </c>
      <c r="AK2227" s="13" t="str">
        <f t="shared" ref="AK2227:AK2290" si="1020">$U$17&amp;"RM"</f>
        <v>YANLIŞRM</v>
      </c>
      <c r="AL2227" s="153" t="str">
        <f t="shared" ref="AL2227:AL2290" si="1021">IF($G2227="Organic","Organic",IF($G2227="No Attribute (Conventional)","No_Attribute_Conventional",IF($G2227="Recycled pre-consumer","Recycled_pre_consumer",IF($G2227="Recycled post-consumer","Recycled_post_consumer",IF($G2227="Responsible","Responsible",IF($G2227="Sustainably sourced","Sustainable_sourced",IF($G2227="ın-conversion","In_conversion","")))))))</f>
        <v/>
      </c>
    </row>
    <row r="2228" spans="1:38" ht="16.5" customHeight="1">
      <c r="A2228" s="161"/>
      <c r="B2228" s="166"/>
      <c r="C2228" s="167"/>
      <c r="D2228" s="156"/>
      <c r="E2228" s="156"/>
      <c r="F2228" s="173"/>
      <c r="G2228" s="181"/>
      <c r="H2228" s="182"/>
      <c r="I2228" s="182"/>
      <c r="J2228" s="182"/>
      <c r="K2228" s="32"/>
      <c r="L2228" s="178"/>
      <c r="M2228" s="178"/>
      <c r="N2228" s="81"/>
      <c r="O2228" s="185"/>
      <c r="P2228" s="103"/>
      <c r="Q2228" s="84" t="str">
        <f t="shared" si="989"/>
        <v/>
      </c>
      <c r="R2228" s="159"/>
      <c r="S2228" s="28" t="str" cm="1">
        <f t="array" aca="1" ref="S2228" ca="1">IF(INDIRECT("A"&amp;114+$U2228)&lt;&gt;"",114+$U2228,"")</f>
        <v/>
      </c>
      <c r="T2228" s="28" t="str">
        <f t="shared" ca="1" si="990"/>
        <v>$B</v>
      </c>
      <c r="U2228" s="29">
        <f t="shared" si="997"/>
        <v>2112</v>
      </c>
      <c r="V2228" s="29">
        <v>176.16666666668101</v>
      </c>
      <c r="W2228" s="29">
        <f t="shared" si="1002"/>
        <v>176</v>
      </c>
      <c r="X2228" s="41" t="str" cm="1">
        <f t="array" aca="1" ref="X2228" ca="1">IFERROR(INDEX('PC&amp;PD'!$A$1:$AP$15,ROW('PC&amp;PD'!$A$15),MATCH(INDIRECT(T2228),'PC&amp;PD'!$A$1:$AP$1,0)),"")</f>
        <v/>
      </c>
      <c r="Z2228" s="155"/>
      <c r="AA2228" s="13" t="str">
        <f t="shared" si="1019"/>
        <v/>
      </c>
      <c r="AB2228" s="155"/>
      <c r="AC2228" s="13" t="str">
        <f t="shared" ca="1" si="991"/>
        <v>$AB</v>
      </c>
      <c r="AD2228" s="13" t="str" cm="1">
        <f t="array" aca="1" ref="AD2228" ca="1">IFERROR(IF((LEFT(INDIRECT("$F"&amp;$S2228),4))="GOTS",IF($G2228="Organic","GOTS_Organic_raw",(IF($G2228="Responsible","GOTS_Responsible",(IF($G2228="No Attribute (Conventional)","GOTS_conventional",(IF($G2228="Recycled Pre/Post-Consumer","GOTS_pre_post",(IF($G2228="In-Conversion","GOTS_in_conversion",(IF($G2228="Sustainably Sourced","Sustainably_sourced",""))))))))))),IF($G2228="Organic","Organic",(IF($G2228="Responsible","Responsible",(IF($G2228="No Attribute (Conventional)","No_Attribute_Conventional",(IF($G2228="Recycled Pre/Post-Consumer","Recycled_Pre_Post_Consumer",(IF($G2228="In-Conversion","In_Conversion",(IF($G2228="Recycled Pre-Consumer","Recycled_Pre_Consumer",(IF($G2228="Recycled Post-Consumer","Recycled_Post_Consumer",(IF($G2228="Sustainably Sourced","Sustainably_sourced","")))))))))))))))),"")</f>
        <v/>
      </c>
      <c r="AE2228" s="13" t="e" cm="1">
        <f t="array" aca="1" ref="AE2228" ca="1">IF(INDIRECT("$F"&amp;$S2228)="","",IF(LEFT(INDIRECT("$F"&amp;$S2228),3)="GRS","GRS_RCS_RM",IF((LEFT(INDIRECT("$F"&amp;$S2228),3))="RCS","GRS_RCS_RM",IF(INDIRECT("$F"&amp;$S2228)="OCS (No Label)","OCS_Conversion_RM",IF(LEFT(INDIRECT("$F"&amp;$S2228),3)="OCS","OCS_RM",IF(RIGHT(INDIRECT("$F"&amp;$S2228),10)="conversion","GOTS_RM_conversion",IF((LEFT(INDIRECT("$F"&amp;$S2228),4))="GOTS","GOTS_RM","Responsible_RM")))))))</f>
        <v>#REF!</v>
      </c>
      <c r="AF2228" s="13" t="str" cm="1">
        <f t="array" aca="1" ref="AF2228" ca="1">IF($S2228="","",INDIRECT("$Z"&amp;$S2228))</f>
        <v/>
      </c>
      <c r="AG2228" s="155"/>
      <c r="AH2228" s="13" t="str" cm="1">
        <f t="array" aca="1" ref="AH2228" ca="1">IFERROR(INDIRECT("$ag"&amp;S2228),"")</f>
        <v/>
      </c>
      <c r="AI2228" s="13" t="e" cm="1">
        <f t="array" aca="1" ref="AI2228" ca="1">INDIRECT("O"&amp;S2227)</f>
        <v>#REF!</v>
      </c>
      <c r="AJ2228" s="13" t="str">
        <f>IF($I2228="","",INDEX('Raw Material'!$A$1:$J$75,MATCH(I2228,'Raw Material'!$A$1:$A$75,0),(MATCH(G2228,'Raw Material'!$A$1:$J$1,0))))</f>
        <v/>
      </c>
      <c r="AK2228" s="13" t="str">
        <f t="shared" si="1020"/>
        <v>YANLIŞRM</v>
      </c>
      <c r="AL2228" s="153" t="str">
        <f t="shared" si="1021"/>
        <v/>
      </c>
    </row>
    <row r="2229" spans="1:38" ht="16.5" customHeight="1">
      <c r="A2229" s="161"/>
      <c r="B2229" s="166"/>
      <c r="C2229" s="167"/>
      <c r="D2229" s="156"/>
      <c r="E2229" s="156"/>
      <c r="F2229" s="174"/>
      <c r="G2229" s="181"/>
      <c r="H2229" s="182"/>
      <c r="I2229" s="182"/>
      <c r="J2229" s="182"/>
      <c r="K2229" s="32"/>
      <c r="L2229" s="178"/>
      <c r="M2229" s="178"/>
      <c r="N2229" s="81"/>
      <c r="O2229" s="185"/>
      <c r="P2229" s="103"/>
      <c r="Q2229" s="84" t="str">
        <f t="shared" ref="Q2229:Q2292" si="1022">IF(OR($G2229="",$I2229="",$K2229="",$AJ2229="–"),"",CONCATENATE($K2229," ",$AA2229," ",$I2229," (",$AJ2229,") + "))</f>
        <v/>
      </c>
      <c r="R2229" s="159"/>
      <c r="S2229" s="28" t="str" cm="1">
        <f t="array" aca="1" ref="S2229" ca="1">IF(INDIRECT("A"&amp;114+$U2229)&lt;&gt;"",114+$U2229,"")</f>
        <v/>
      </c>
      <c r="T2229" s="28" t="str">
        <f t="shared" ref="T2229:T2292" ca="1" si="1023">"$B"&amp;S2229</f>
        <v>$B</v>
      </c>
      <c r="U2229" s="29">
        <f t="shared" si="997"/>
        <v>2112</v>
      </c>
      <c r="V2229" s="29">
        <v>176.25000000001401</v>
      </c>
      <c r="W2229" s="29">
        <f t="shared" si="1002"/>
        <v>176</v>
      </c>
      <c r="X2229" s="41" t="str" cm="1">
        <f t="array" aca="1" ref="X2229" ca="1">IFERROR(INDEX('PC&amp;PD'!$A$1:$AP$15,ROW('PC&amp;PD'!$A$15),MATCH(INDIRECT(T2229),'PC&amp;PD'!$A$1:$AP$1,0)),"")</f>
        <v/>
      </c>
      <c r="Z2229" s="155"/>
      <c r="AA2229" s="13" t="str">
        <f t="shared" si="1019"/>
        <v/>
      </c>
      <c r="AB2229" s="155"/>
      <c r="AC2229" s="13" t="str">
        <f t="shared" ref="AC2229:AC2292" ca="1" si="1024">"$AB"&amp;S2229</f>
        <v>$AB</v>
      </c>
      <c r="AD2229" s="13" t="str" cm="1">
        <f t="array" aca="1" ref="AD2229" ca="1">IFERROR(IF((LEFT(INDIRECT("$F"&amp;$S2229),4))="GOTS",IF($G2229="Organic","GOTS_Organic_raw",(IF($G2229="Responsible","GOTS_Responsible",(IF($G2229="No Attribute (Conventional)","GOTS_conventional",(IF($G2229="Recycled Pre/Post-Consumer","GOTS_pre_post",(IF($G2229="In-Conversion","GOTS_in_conversion",(IF($G2229="Sustainably Sourced","Sustainably_sourced",""))))))))))),IF($G2229="Organic","Organic",(IF($G2229="Responsible","Responsible",(IF($G2229="No Attribute (Conventional)","No_Attribute_Conventional",(IF($G2229="Recycled Pre/Post-Consumer","Recycled_Pre_Post_Consumer",(IF($G2229="In-Conversion","In_Conversion",(IF($G2229="Recycled Pre-Consumer","Recycled_Pre_Consumer",(IF($G2229="Recycled Post-Consumer","Recycled_Post_Consumer",(IF($G2229="Sustainably Sourced","Sustainably_sourced","")))))))))))))))),"")</f>
        <v/>
      </c>
      <c r="AE2229" s="13" t="e" cm="1">
        <f t="array" aca="1" ref="AE2229" ca="1">IF(INDIRECT("$F"&amp;$S2229)="","",IF(LEFT(INDIRECT("$F"&amp;$S2229),3)="GRS","GRS_RCS_RM",IF((LEFT(INDIRECT("$F"&amp;$S2229),3))="RCS","GRS_RCS_RM",IF(INDIRECT("$F"&amp;$S2229)="OCS (No Label)","OCS_Conversion_RM",IF(LEFT(INDIRECT("$F"&amp;$S2229),3)="OCS","OCS_RM",IF(RIGHT(INDIRECT("$F"&amp;$S2229),10)="conversion","GOTS_RM_conversion",IF((LEFT(INDIRECT("$F"&amp;$S2229),4))="GOTS","GOTS_RM","Responsible_RM")))))))</f>
        <v>#REF!</v>
      </c>
      <c r="AF2229" s="13" t="str" cm="1">
        <f t="array" aca="1" ref="AF2229" ca="1">IF($S2229="","",INDIRECT("$Z"&amp;$S2229))</f>
        <v/>
      </c>
      <c r="AG2229" s="155"/>
      <c r="AH2229" s="13" t="str" cm="1">
        <f t="array" aca="1" ref="AH2229" ca="1">IFERROR(INDIRECT("$ag"&amp;S2229),"")</f>
        <v/>
      </c>
      <c r="AI2229" s="13" t="e" cm="1">
        <f t="array" aca="1" ref="AI2229" ca="1">INDIRECT("O"&amp;S2228)</f>
        <v>#REF!</v>
      </c>
      <c r="AJ2229" s="13" t="str">
        <f>IF($I2229="","",INDEX('Raw Material'!$A$1:$J$75,MATCH(I2229,'Raw Material'!$A$1:$A$75,0),(MATCH(G2229,'Raw Material'!$A$1:$J$1,0))))</f>
        <v/>
      </c>
      <c r="AK2229" s="13" t="str">
        <f t="shared" si="1020"/>
        <v>YANLIŞRM</v>
      </c>
      <c r="AL2229" s="153" t="str">
        <f t="shared" si="1021"/>
        <v/>
      </c>
    </row>
    <row r="2230" spans="1:38" ht="16.5" customHeight="1">
      <c r="A2230" s="161"/>
      <c r="B2230" s="166"/>
      <c r="C2230" s="167"/>
      <c r="D2230" s="156"/>
      <c r="E2230" s="156"/>
      <c r="F2230" s="174"/>
      <c r="G2230" s="181"/>
      <c r="H2230" s="182"/>
      <c r="I2230" s="182"/>
      <c r="J2230" s="182"/>
      <c r="K2230" s="32"/>
      <c r="L2230" s="178"/>
      <c r="M2230" s="178"/>
      <c r="N2230" s="81"/>
      <c r="O2230" s="185"/>
      <c r="P2230" s="103"/>
      <c r="Q2230" s="84" t="str">
        <f t="shared" si="1022"/>
        <v/>
      </c>
      <c r="R2230" s="159"/>
      <c r="S2230" s="28" t="str" cm="1">
        <f t="array" aca="1" ref="S2230" ca="1">IF(INDIRECT("A"&amp;114+$U2230)&lt;&gt;"",114+$U2230,"")</f>
        <v/>
      </c>
      <c r="T2230" s="28" t="str">
        <f t="shared" ca="1" si="1023"/>
        <v>$B</v>
      </c>
      <c r="U2230" s="29">
        <f t="shared" si="997"/>
        <v>2112</v>
      </c>
      <c r="V2230" s="29">
        <v>176.33333333334701</v>
      </c>
      <c r="W2230" s="29">
        <f t="shared" si="1002"/>
        <v>176</v>
      </c>
      <c r="X2230" s="41" t="str" cm="1">
        <f t="array" aca="1" ref="X2230" ca="1">IFERROR(INDEX('PC&amp;PD'!$A$1:$AP$15,ROW('PC&amp;PD'!$A$15),MATCH(INDIRECT(T2230),'PC&amp;PD'!$A$1:$AP$1,0)),"")</f>
        <v/>
      </c>
      <c r="Z2230" s="155"/>
      <c r="AA2230" s="13" t="str">
        <f t="shared" si="1019"/>
        <v/>
      </c>
      <c r="AB2230" s="155"/>
      <c r="AC2230" s="13" t="str">
        <f t="shared" ca="1" si="1024"/>
        <v>$AB</v>
      </c>
      <c r="AD2230" s="13" t="str" cm="1">
        <f t="array" aca="1" ref="AD2230" ca="1">IFERROR(IF((LEFT(INDIRECT("$F"&amp;$S2230),4))="GOTS",IF($G2230="Organic","GOTS_Organic_raw",(IF($G2230="Responsible","GOTS_Responsible",(IF($G2230="No Attribute (Conventional)","GOTS_conventional",(IF($G2230="Recycled Pre/Post-Consumer","GOTS_pre_post",(IF($G2230="In-Conversion","GOTS_in_conversion",(IF($G2230="Sustainably Sourced","Sustainably_sourced",""))))))))))),IF($G2230="Organic","Organic",(IF($G2230="Responsible","Responsible",(IF($G2230="No Attribute (Conventional)","No_Attribute_Conventional",(IF($G2230="Recycled Pre/Post-Consumer","Recycled_Pre_Post_Consumer",(IF($G2230="In-Conversion","In_Conversion",(IF($G2230="Recycled Pre-Consumer","Recycled_Pre_Consumer",(IF($G2230="Recycled Post-Consumer","Recycled_Post_Consumer",(IF($G2230="Sustainably Sourced","Sustainably_sourced","")))))))))))))))),"")</f>
        <v/>
      </c>
      <c r="AE2230" s="13" t="e" cm="1">
        <f t="array" aca="1" ref="AE2230" ca="1">IF(INDIRECT("$F"&amp;$S2230)="","",IF(LEFT(INDIRECT("$F"&amp;$S2230),3)="GRS","GRS_RCS_RM",IF((LEFT(INDIRECT("$F"&amp;$S2230),3))="RCS","GRS_RCS_RM",IF(INDIRECT("$F"&amp;$S2230)="OCS (No Label)","OCS_Conversion_RM",IF(LEFT(INDIRECT("$F"&amp;$S2230),3)="OCS","OCS_RM",IF(RIGHT(INDIRECT("$F"&amp;$S2230),10)="conversion","GOTS_RM_conversion",IF((LEFT(INDIRECT("$F"&amp;$S2230),4))="GOTS","GOTS_RM","Responsible_RM")))))))</f>
        <v>#REF!</v>
      </c>
      <c r="AF2230" s="13" t="str" cm="1">
        <f t="array" aca="1" ref="AF2230" ca="1">IF($S2230="","",INDIRECT("$Z"&amp;$S2230))</f>
        <v/>
      </c>
      <c r="AG2230" s="155"/>
      <c r="AH2230" s="13" t="str" cm="1">
        <f t="array" aca="1" ref="AH2230" ca="1">IFERROR(INDIRECT("$ag"&amp;S2230),"")</f>
        <v/>
      </c>
      <c r="AI2230" s="13" t="e" cm="1">
        <f t="array" aca="1" ref="AI2230" ca="1">INDIRECT("O"&amp;S2229)</f>
        <v>#REF!</v>
      </c>
      <c r="AJ2230" s="13" t="str">
        <f>IF($I2230="","",INDEX('Raw Material'!$A$1:$J$75,MATCH(I2230,'Raw Material'!$A$1:$A$75,0),(MATCH(G2230,'Raw Material'!$A$1:$J$1,0))))</f>
        <v/>
      </c>
      <c r="AK2230" s="13" t="str">
        <f t="shared" si="1020"/>
        <v>YANLIŞRM</v>
      </c>
      <c r="AL2230" s="153" t="str">
        <f t="shared" si="1021"/>
        <v/>
      </c>
    </row>
    <row r="2231" spans="1:38" ht="16.5" customHeight="1">
      <c r="A2231" s="161"/>
      <c r="B2231" s="166"/>
      <c r="C2231" s="167"/>
      <c r="D2231" s="156"/>
      <c r="E2231" s="156"/>
      <c r="F2231" s="174"/>
      <c r="G2231" s="181"/>
      <c r="H2231" s="182"/>
      <c r="I2231" s="182"/>
      <c r="J2231" s="182"/>
      <c r="K2231" s="32"/>
      <c r="L2231" s="178"/>
      <c r="M2231" s="178"/>
      <c r="N2231" s="81"/>
      <c r="O2231" s="185"/>
      <c r="P2231" s="103"/>
      <c r="Q2231" s="84" t="str">
        <f t="shared" si="1022"/>
        <v/>
      </c>
      <c r="R2231" s="159"/>
      <c r="S2231" s="28" t="str" cm="1">
        <f t="array" aca="1" ref="S2231" ca="1">IF(INDIRECT("A"&amp;114+$U2231)&lt;&gt;"",114+$U2231,"")</f>
        <v/>
      </c>
      <c r="T2231" s="28" t="str">
        <f t="shared" ca="1" si="1023"/>
        <v>$B</v>
      </c>
      <c r="U2231" s="29">
        <f t="shared" si="997"/>
        <v>2112</v>
      </c>
      <c r="V2231" s="29">
        <v>176.41666666668101</v>
      </c>
      <c r="W2231" s="29">
        <f t="shared" si="1002"/>
        <v>176</v>
      </c>
      <c r="X2231" s="41" t="str" cm="1">
        <f t="array" aca="1" ref="X2231" ca="1">IFERROR(INDEX('PC&amp;PD'!$A$1:$AP$15,ROW('PC&amp;PD'!$A$15),MATCH(INDIRECT(T2231),'PC&amp;PD'!$A$1:$AP$1,0)),"")</f>
        <v/>
      </c>
      <c r="Z2231" s="155"/>
      <c r="AA2231" s="13" t="str">
        <f t="shared" si="1019"/>
        <v/>
      </c>
      <c r="AB2231" s="155"/>
      <c r="AC2231" s="13" t="str">
        <f t="shared" ca="1" si="1024"/>
        <v>$AB</v>
      </c>
      <c r="AD2231" s="13" t="str" cm="1">
        <f t="array" aca="1" ref="AD2231" ca="1">IFERROR(IF((LEFT(INDIRECT("$F"&amp;$S2231),4))="GOTS",IF($G2231="Organic","GOTS_Organic_raw",(IF($G2231="Responsible","GOTS_Responsible",(IF($G2231="No Attribute (Conventional)","GOTS_conventional",(IF($G2231="Recycled Pre/Post-Consumer","GOTS_pre_post",(IF($G2231="In-Conversion","GOTS_in_conversion",(IF($G2231="Sustainably Sourced","Sustainably_sourced",""))))))))))),IF($G2231="Organic","Organic",(IF($G2231="Responsible","Responsible",(IF($G2231="No Attribute (Conventional)","No_Attribute_Conventional",(IF($G2231="Recycled Pre/Post-Consumer","Recycled_Pre_Post_Consumer",(IF($G2231="In-Conversion","In_Conversion",(IF($G2231="Recycled Pre-Consumer","Recycled_Pre_Consumer",(IF($G2231="Recycled Post-Consumer","Recycled_Post_Consumer",(IF($G2231="Sustainably Sourced","Sustainably_sourced","")))))))))))))))),"")</f>
        <v/>
      </c>
      <c r="AE2231" s="13" t="e" cm="1">
        <f t="array" aca="1" ref="AE2231" ca="1">IF(INDIRECT("$F"&amp;$S2231)="","",IF(LEFT(INDIRECT("$F"&amp;$S2231),3)="GRS","GRS_RCS_RM",IF((LEFT(INDIRECT("$F"&amp;$S2231),3))="RCS","GRS_RCS_RM",IF(INDIRECT("$F"&amp;$S2231)="OCS (No Label)","OCS_Conversion_RM",IF(LEFT(INDIRECT("$F"&amp;$S2231),3)="OCS","OCS_RM",IF(RIGHT(INDIRECT("$F"&amp;$S2231),10)="conversion","GOTS_RM_conversion",IF((LEFT(INDIRECT("$F"&amp;$S2231),4))="GOTS","GOTS_RM","Responsible_RM")))))))</f>
        <v>#REF!</v>
      </c>
      <c r="AF2231" s="13" t="str" cm="1">
        <f t="array" aca="1" ref="AF2231" ca="1">IF($S2231="","",INDIRECT("$Z"&amp;$S2231))</f>
        <v/>
      </c>
      <c r="AG2231" s="155"/>
      <c r="AH2231" s="13" t="str" cm="1">
        <f t="array" aca="1" ref="AH2231" ca="1">IFERROR(INDIRECT("$ag"&amp;S2231),"")</f>
        <v/>
      </c>
      <c r="AI2231" s="13" t="e" cm="1">
        <f t="array" aca="1" ref="AI2231" ca="1">INDIRECT("O"&amp;S2230)</f>
        <v>#REF!</v>
      </c>
      <c r="AJ2231" s="13" t="str">
        <f>IF($I2231="","",INDEX('Raw Material'!$A$1:$J$75,MATCH(I2231,'Raw Material'!$A$1:$A$75,0),(MATCH(G2231,'Raw Material'!$A$1:$J$1,0))))</f>
        <v/>
      </c>
      <c r="AK2231" s="13" t="str">
        <f t="shared" si="1020"/>
        <v>YANLIŞRM</v>
      </c>
      <c r="AL2231" s="153" t="str">
        <f t="shared" si="1021"/>
        <v/>
      </c>
    </row>
    <row r="2232" spans="1:38" ht="16.5" customHeight="1">
      <c r="A2232" s="162"/>
      <c r="B2232" s="168"/>
      <c r="C2232" s="169"/>
      <c r="D2232" s="156"/>
      <c r="E2232" s="156"/>
      <c r="F2232" s="175"/>
      <c r="G2232" s="181"/>
      <c r="H2232" s="182"/>
      <c r="I2232" s="182"/>
      <c r="J2232" s="182"/>
      <c r="K2232" s="32"/>
      <c r="L2232" s="179"/>
      <c r="M2232" s="179"/>
      <c r="N2232" s="81"/>
      <c r="O2232" s="185"/>
      <c r="P2232" s="103"/>
      <c r="Q2232" s="84" t="str">
        <f t="shared" si="1022"/>
        <v/>
      </c>
      <c r="R2232" s="159"/>
      <c r="S2232" s="28" t="str" cm="1">
        <f t="array" aca="1" ref="S2232" ca="1">IF(INDIRECT("A"&amp;114+$U2232)&lt;&gt;"",114+$U2232,"")</f>
        <v/>
      </c>
      <c r="T2232" s="28" t="str">
        <f t="shared" ca="1" si="1023"/>
        <v>$B</v>
      </c>
      <c r="U2232" s="29">
        <f t="shared" si="997"/>
        <v>2112</v>
      </c>
      <c r="V2232" s="29">
        <v>176.50000000001401</v>
      </c>
      <c r="W2232" s="29">
        <f t="shared" si="1002"/>
        <v>176</v>
      </c>
      <c r="X2232" s="41" t="str" cm="1">
        <f t="array" aca="1" ref="X2232" ca="1">IFERROR(INDEX('PC&amp;PD'!$A$1:$AP$15,ROW('PC&amp;PD'!$A$15),MATCH(INDIRECT(T2232),'PC&amp;PD'!$A$1:$AP$1,0)),"")</f>
        <v/>
      </c>
      <c r="Z2232" s="155"/>
      <c r="AA2232" s="13" t="str">
        <f t="shared" si="1019"/>
        <v/>
      </c>
      <c r="AB2232" s="155"/>
      <c r="AC2232" s="13" t="str">
        <f t="shared" ca="1" si="1024"/>
        <v>$AB</v>
      </c>
      <c r="AD2232" s="13" t="str" cm="1">
        <f t="array" aca="1" ref="AD2232" ca="1">IFERROR(IF((LEFT(INDIRECT("$F"&amp;$S2232),4))="GOTS",IF($G2232="Organic","GOTS_Organic_raw",(IF($G2232="Responsible","GOTS_Responsible",(IF($G2232="No Attribute (Conventional)","GOTS_conventional",(IF($G2232="Recycled Pre/Post-Consumer","GOTS_pre_post",(IF($G2232="In-Conversion","GOTS_in_conversion",(IF($G2232="Sustainably Sourced","Sustainably_sourced",""))))))))))),IF($G2232="Organic","Organic",(IF($G2232="Responsible","Responsible",(IF($G2232="No Attribute (Conventional)","No_Attribute_Conventional",(IF($G2232="Recycled Pre/Post-Consumer","Recycled_Pre_Post_Consumer",(IF($G2232="In-Conversion","In_Conversion",(IF($G2232="Recycled Pre-Consumer","Recycled_Pre_Consumer",(IF($G2232="Recycled Post-Consumer","Recycled_Post_Consumer",(IF($G2232="Sustainably Sourced","Sustainably_sourced","")))))))))))))))),"")</f>
        <v/>
      </c>
      <c r="AE2232" s="13" t="e" cm="1">
        <f t="array" aca="1" ref="AE2232" ca="1">IF(INDIRECT("$F"&amp;$S2232)="","",IF(LEFT(INDIRECT("$F"&amp;$S2232),3)="GRS","GRS_RCS_RM",IF((LEFT(INDIRECT("$F"&amp;$S2232),3))="RCS","GRS_RCS_RM",IF(INDIRECT("$F"&amp;$S2232)="OCS (No Label)","OCS_Conversion_RM",IF(LEFT(INDIRECT("$F"&amp;$S2232),3)="OCS","OCS_RM",IF(RIGHT(INDIRECT("$F"&amp;$S2232),10)="conversion","GOTS_RM_conversion",IF((LEFT(INDIRECT("$F"&amp;$S2232),4))="GOTS","GOTS_RM","Responsible_RM")))))))</f>
        <v>#REF!</v>
      </c>
      <c r="AF2232" s="13" t="str" cm="1">
        <f t="array" aca="1" ref="AF2232" ca="1">IF($S2232="","",INDIRECT("$Z"&amp;$S2232))</f>
        <v/>
      </c>
      <c r="AG2232" s="155"/>
      <c r="AH2232" s="13" t="str" cm="1">
        <f t="array" aca="1" ref="AH2232" ca="1">IFERROR(INDIRECT("$ag"&amp;S2232),"")</f>
        <v/>
      </c>
      <c r="AI2232" s="13" t="e" cm="1">
        <f t="array" aca="1" ref="AI2232" ca="1">INDIRECT("O"&amp;S2231)</f>
        <v>#REF!</v>
      </c>
      <c r="AJ2232" s="13" t="str">
        <f>IF($I2232="","",INDEX('Raw Material'!$A$1:$J$75,MATCH(I2232,'Raw Material'!$A$1:$A$75,0),(MATCH(G2232,'Raw Material'!$A$1:$J$1,0))))</f>
        <v/>
      </c>
      <c r="AK2232" s="13" t="str">
        <f t="shared" si="1020"/>
        <v>YANLIŞRM</v>
      </c>
      <c r="AL2232" s="153" t="str">
        <f t="shared" si="1021"/>
        <v/>
      </c>
    </row>
    <row r="2233" spans="1:38" ht="16.5" customHeight="1">
      <c r="A2233" s="162"/>
      <c r="B2233" s="168"/>
      <c r="C2233" s="169"/>
      <c r="D2233" s="156"/>
      <c r="E2233" s="156"/>
      <c r="F2233" s="175"/>
      <c r="G2233" s="181"/>
      <c r="H2233" s="182"/>
      <c r="I2233" s="182"/>
      <c r="J2233" s="182"/>
      <c r="K2233" s="32"/>
      <c r="L2233" s="179"/>
      <c r="M2233" s="179"/>
      <c r="N2233" s="81"/>
      <c r="O2233" s="185"/>
      <c r="P2233" s="103"/>
      <c r="Q2233" s="84" t="str">
        <f t="shared" si="1022"/>
        <v/>
      </c>
      <c r="R2233" s="159"/>
      <c r="S2233" s="28" t="str" cm="1">
        <f t="array" aca="1" ref="S2233" ca="1">IF(INDIRECT("A"&amp;114+$U2233)&lt;&gt;"",114+$U2233,"")</f>
        <v/>
      </c>
      <c r="T2233" s="28" t="str">
        <f t="shared" ca="1" si="1023"/>
        <v>$B</v>
      </c>
      <c r="U2233" s="29">
        <f t="shared" si="997"/>
        <v>2112</v>
      </c>
      <c r="V2233" s="29">
        <v>176.58333333334701</v>
      </c>
      <c r="W2233" s="29">
        <f t="shared" si="1002"/>
        <v>176</v>
      </c>
      <c r="X2233" s="41" t="str" cm="1">
        <f t="array" aca="1" ref="X2233" ca="1">IFERROR(INDEX('PC&amp;PD'!$A$1:$AP$15,ROW('PC&amp;PD'!$A$15),MATCH(INDIRECT(T2233),'PC&amp;PD'!$A$1:$AP$1,0)),"")</f>
        <v/>
      </c>
      <c r="Z2233" s="155"/>
      <c r="AA2233" s="13" t="str">
        <f t="shared" si="1019"/>
        <v/>
      </c>
      <c r="AB2233" s="155"/>
      <c r="AC2233" s="13" t="str">
        <f t="shared" ca="1" si="1024"/>
        <v>$AB</v>
      </c>
      <c r="AD2233" s="13" t="str" cm="1">
        <f t="array" aca="1" ref="AD2233" ca="1">IFERROR(IF((LEFT(INDIRECT("$F"&amp;$S2233),4))="GOTS",IF($G2233="Organic","GOTS_Organic_raw",(IF($G2233="Responsible","GOTS_Responsible",(IF($G2233="No Attribute (Conventional)","GOTS_conventional",(IF($G2233="Recycled Pre/Post-Consumer","GOTS_pre_post",(IF($G2233="In-Conversion","GOTS_in_conversion",(IF($G2233="Sustainably Sourced","Sustainably_sourced",""))))))))))),IF($G2233="Organic","Organic",(IF($G2233="Responsible","Responsible",(IF($G2233="No Attribute (Conventional)","No_Attribute_Conventional",(IF($G2233="Recycled Pre/Post-Consumer","Recycled_Pre_Post_Consumer",(IF($G2233="In-Conversion","In_Conversion",(IF($G2233="Recycled Pre-Consumer","Recycled_Pre_Consumer",(IF($G2233="Recycled Post-Consumer","Recycled_Post_Consumer",(IF($G2233="Sustainably Sourced","Sustainably_sourced","")))))))))))))))),"")</f>
        <v/>
      </c>
      <c r="AE2233" s="13" t="e" cm="1">
        <f t="array" aca="1" ref="AE2233" ca="1">IF(INDIRECT("$F"&amp;$S2233)="","",IF(LEFT(INDIRECT("$F"&amp;$S2233),3)="GRS","GRS_RCS_RM",IF((LEFT(INDIRECT("$F"&amp;$S2233),3))="RCS","GRS_RCS_RM",IF(INDIRECT("$F"&amp;$S2233)="OCS (No Label)","OCS_Conversion_RM",IF(LEFT(INDIRECT("$F"&amp;$S2233),3)="OCS","OCS_RM",IF(RIGHT(INDIRECT("$F"&amp;$S2233),10)="conversion","GOTS_RM_conversion",IF((LEFT(INDIRECT("$F"&amp;$S2233),4))="GOTS","GOTS_RM","Responsible_RM")))))))</f>
        <v>#REF!</v>
      </c>
      <c r="AF2233" s="13" t="str" cm="1">
        <f t="array" aca="1" ref="AF2233" ca="1">IF($S2233="","",INDIRECT("$Z"&amp;$S2233))</f>
        <v/>
      </c>
      <c r="AG2233" s="155"/>
      <c r="AH2233" s="13" t="str" cm="1">
        <f t="array" aca="1" ref="AH2233" ca="1">IFERROR(INDIRECT("$ag"&amp;S2233),"")</f>
        <v/>
      </c>
      <c r="AI2233" s="13" t="e" cm="1">
        <f t="array" aca="1" ref="AI2233" ca="1">INDIRECT("O"&amp;S2232)</f>
        <v>#REF!</v>
      </c>
      <c r="AJ2233" s="13" t="str">
        <f>IF($I2233="","",INDEX('Raw Material'!$A$1:$J$75,MATCH(I2233,'Raw Material'!$A$1:$A$75,0),(MATCH(G2233,'Raw Material'!$A$1:$J$1,0))))</f>
        <v/>
      </c>
      <c r="AK2233" s="13" t="str">
        <f t="shared" si="1020"/>
        <v>YANLIŞRM</v>
      </c>
      <c r="AL2233" s="153" t="str">
        <f t="shared" si="1021"/>
        <v/>
      </c>
    </row>
    <row r="2234" spans="1:38" ht="16.5" customHeight="1">
      <c r="A2234" s="162"/>
      <c r="B2234" s="168"/>
      <c r="C2234" s="169"/>
      <c r="D2234" s="156"/>
      <c r="E2234" s="156"/>
      <c r="F2234" s="175"/>
      <c r="G2234" s="181"/>
      <c r="H2234" s="182"/>
      <c r="I2234" s="182"/>
      <c r="J2234" s="182"/>
      <c r="K2234" s="32"/>
      <c r="L2234" s="179"/>
      <c r="M2234" s="179"/>
      <c r="N2234" s="81"/>
      <c r="O2234" s="185"/>
      <c r="P2234" s="103"/>
      <c r="Q2234" s="84" t="str">
        <f t="shared" si="1022"/>
        <v/>
      </c>
      <c r="R2234" s="159"/>
      <c r="S2234" s="28" t="str" cm="1">
        <f t="array" aca="1" ref="S2234" ca="1">IF(INDIRECT("A"&amp;114+$U2234)&lt;&gt;"",114+$U2234,"")</f>
        <v/>
      </c>
      <c r="T2234" s="28" t="str">
        <f t="shared" ca="1" si="1023"/>
        <v>$B</v>
      </c>
      <c r="U2234" s="29">
        <f t="shared" si="997"/>
        <v>2112</v>
      </c>
      <c r="V2234" s="29">
        <v>176.66666666668101</v>
      </c>
      <c r="W2234" s="29">
        <f t="shared" si="1002"/>
        <v>176</v>
      </c>
      <c r="X2234" s="41" t="str" cm="1">
        <f t="array" aca="1" ref="X2234" ca="1">IFERROR(INDEX('PC&amp;PD'!$A$1:$AP$15,ROW('PC&amp;PD'!$A$15),MATCH(INDIRECT(T2234),'PC&amp;PD'!$A$1:$AP$1,0)),"")</f>
        <v/>
      </c>
      <c r="Z2234" s="155"/>
      <c r="AA2234" s="13" t="str">
        <f t="shared" si="1019"/>
        <v/>
      </c>
      <c r="AB2234" s="155"/>
      <c r="AC2234" s="13" t="str">
        <f t="shared" ca="1" si="1024"/>
        <v>$AB</v>
      </c>
      <c r="AD2234" s="13" t="str" cm="1">
        <f t="array" aca="1" ref="AD2234" ca="1">IFERROR(IF((LEFT(INDIRECT("$F"&amp;$S2234),4))="GOTS",IF($G2234="Organic","GOTS_Organic_raw",(IF($G2234="Responsible","GOTS_Responsible",(IF($G2234="No Attribute (Conventional)","GOTS_conventional",(IF($G2234="Recycled Pre/Post-Consumer","GOTS_pre_post",(IF($G2234="In-Conversion","GOTS_in_conversion",(IF($G2234="Sustainably Sourced","Sustainably_sourced",""))))))))))),IF($G2234="Organic","Organic",(IF($G2234="Responsible","Responsible",(IF($G2234="No Attribute (Conventional)","No_Attribute_Conventional",(IF($G2234="Recycled Pre/Post-Consumer","Recycled_Pre_Post_Consumer",(IF($G2234="In-Conversion","In_Conversion",(IF($G2234="Recycled Pre-Consumer","Recycled_Pre_Consumer",(IF($G2234="Recycled Post-Consumer","Recycled_Post_Consumer",(IF($G2234="Sustainably Sourced","Sustainably_sourced","")))))))))))))))),"")</f>
        <v/>
      </c>
      <c r="AE2234" s="13" t="e" cm="1">
        <f t="array" aca="1" ref="AE2234" ca="1">IF(INDIRECT("$F"&amp;$S2234)="","",IF(LEFT(INDIRECT("$F"&amp;$S2234),3)="GRS","GRS_RCS_RM",IF((LEFT(INDIRECT("$F"&amp;$S2234),3))="RCS","GRS_RCS_RM",IF(INDIRECT("$F"&amp;$S2234)="OCS (No Label)","OCS_Conversion_RM",IF(LEFT(INDIRECT("$F"&amp;$S2234),3)="OCS","OCS_RM",IF(RIGHT(INDIRECT("$F"&amp;$S2234),10)="conversion","GOTS_RM_conversion",IF((LEFT(INDIRECT("$F"&amp;$S2234),4))="GOTS","GOTS_RM","Responsible_RM")))))))</f>
        <v>#REF!</v>
      </c>
      <c r="AF2234" s="13" t="str" cm="1">
        <f t="array" aca="1" ref="AF2234" ca="1">IF($S2234="","",INDIRECT("$Z"&amp;$S2234))</f>
        <v/>
      </c>
      <c r="AG2234" s="155"/>
      <c r="AH2234" s="13" t="str" cm="1">
        <f t="array" aca="1" ref="AH2234" ca="1">IFERROR(INDIRECT("$ag"&amp;S2234),"")</f>
        <v/>
      </c>
      <c r="AI2234" s="13" t="e" cm="1">
        <f t="array" aca="1" ref="AI2234" ca="1">INDIRECT("O"&amp;S2233)</f>
        <v>#REF!</v>
      </c>
      <c r="AJ2234" s="13" t="str">
        <f>IF($I2234="","",INDEX('Raw Material'!$A$1:$J$75,MATCH(I2234,'Raw Material'!$A$1:$A$75,0),(MATCH(G2234,'Raw Material'!$A$1:$J$1,0))))</f>
        <v/>
      </c>
      <c r="AK2234" s="13" t="str">
        <f t="shared" si="1020"/>
        <v>YANLIŞRM</v>
      </c>
      <c r="AL2234" s="153" t="str">
        <f t="shared" si="1021"/>
        <v/>
      </c>
    </row>
    <row r="2235" spans="1:38" ht="16.5" customHeight="1">
      <c r="A2235" s="162"/>
      <c r="B2235" s="168"/>
      <c r="C2235" s="169"/>
      <c r="D2235" s="156"/>
      <c r="E2235" s="156"/>
      <c r="F2235" s="175"/>
      <c r="G2235" s="181"/>
      <c r="H2235" s="182"/>
      <c r="I2235" s="182"/>
      <c r="J2235" s="182"/>
      <c r="K2235" s="32"/>
      <c r="L2235" s="179"/>
      <c r="M2235" s="179"/>
      <c r="N2235" s="81"/>
      <c r="O2235" s="185"/>
      <c r="P2235" s="103"/>
      <c r="Q2235" s="84" t="str">
        <f t="shared" si="1022"/>
        <v/>
      </c>
      <c r="R2235" s="159"/>
      <c r="S2235" s="28" t="str" cm="1">
        <f t="array" aca="1" ref="S2235" ca="1">IF(INDIRECT("A"&amp;114+$U2235)&lt;&gt;"",114+$U2235,"")</f>
        <v/>
      </c>
      <c r="T2235" s="28" t="str">
        <f t="shared" ca="1" si="1023"/>
        <v>$B</v>
      </c>
      <c r="U2235" s="29">
        <f t="shared" si="997"/>
        <v>2112</v>
      </c>
      <c r="V2235" s="29">
        <v>176.75000000001401</v>
      </c>
      <c r="W2235" s="29">
        <f t="shared" si="1002"/>
        <v>176</v>
      </c>
      <c r="X2235" s="41" t="str" cm="1">
        <f t="array" aca="1" ref="X2235" ca="1">IFERROR(INDEX('PC&amp;PD'!$A$1:$AP$15,ROW('PC&amp;PD'!$A$15),MATCH(INDIRECT(T2235),'PC&amp;PD'!$A$1:$AP$1,0)),"")</f>
        <v/>
      </c>
      <c r="Z2235" s="155"/>
      <c r="AA2235" s="13" t="str">
        <f t="shared" si="1019"/>
        <v/>
      </c>
      <c r="AB2235" s="155"/>
      <c r="AC2235" s="13" t="str">
        <f t="shared" ca="1" si="1024"/>
        <v>$AB</v>
      </c>
      <c r="AD2235" s="13" t="str" cm="1">
        <f t="array" aca="1" ref="AD2235" ca="1">IFERROR(IF((LEFT(INDIRECT("$F"&amp;$S2235),4))="GOTS",IF($G2235="Organic","GOTS_Organic_raw",(IF($G2235="Responsible","GOTS_Responsible",(IF($G2235="No Attribute (Conventional)","GOTS_conventional",(IF($G2235="Recycled Pre/Post-Consumer","GOTS_pre_post",(IF($G2235="In-Conversion","GOTS_in_conversion",(IF($G2235="Sustainably Sourced","Sustainably_sourced",""))))))))))),IF($G2235="Organic","Organic",(IF($G2235="Responsible","Responsible",(IF($G2235="No Attribute (Conventional)","No_Attribute_Conventional",(IF($G2235="Recycled Pre/Post-Consumer","Recycled_Pre_Post_Consumer",(IF($G2235="In-Conversion","In_Conversion",(IF($G2235="Recycled Pre-Consumer","Recycled_Pre_Consumer",(IF($G2235="Recycled Post-Consumer","Recycled_Post_Consumer",(IF($G2235="Sustainably Sourced","Sustainably_sourced","")))))))))))))))),"")</f>
        <v/>
      </c>
      <c r="AE2235" s="13" t="e" cm="1">
        <f t="array" aca="1" ref="AE2235" ca="1">IF(INDIRECT("$F"&amp;$S2235)="","",IF(LEFT(INDIRECT("$F"&amp;$S2235),3)="GRS","GRS_RCS_RM",IF((LEFT(INDIRECT("$F"&amp;$S2235),3))="RCS","GRS_RCS_RM",IF(INDIRECT("$F"&amp;$S2235)="OCS (No Label)","OCS_Conversion_RM",IF(LEFT(INDIRECT("$F"&amp;$S2235),3)="OCS","OCS_RM",IF(RIGHT(INDIRECT("$F"&amp;$S2235),10)="conversion","GOTS_RM_conversion",IF((LEFT(INDIRECT("$F"&amp;$S2235),4))="GOTS","GOTS_RM","Responsible_RM")))))))</f>
        <v>#REF!</v>
      </c>
      <c r="AF2235" s="13" t="str" cm="1">
        <f t="array" aca="1" ref="AF2235" ca="1">IF($S2235="","",INDIRECT("$Z"&amp;$S2235))</f>
        <v/>
      </c>
      <c r="AG2235" s="155"/>
      <c r="AH2235" s="13" t="str" cm="1">
        <f t="array" aca="1" ref="AH2235" ca="1">IFERROR(INDIRECT("$ag"&amp;S2235),"")</f>
        <v/>
      </c>
      <c r="AI2235" s="13" t="e" cm="1">
        <f t="array" aca="1" ref="AI2235" ca="1">INDIRECT("O"&amp;S2234)</f>
        <v>#REF!</v>
      </c>
      <c r="AJ2235" s="13" t="str">
        <f>IF($I2235="","",INDEX('Raw Material'!$A$1:$J$75,MATCH(I2235,'Raw Material'!$A$1:$A$75,0),(MATCH(G2235,'Raw Material'!$A$1:$J$1,0))))</f>
        <v/>
      </c>
      <c r="AK2235" s="13" t="str">
        <f t="shared" si="1020"/>
        <v>YANLIŞRM</v>
      </c>
      <c r="AL2235" s="153" t="str">
        <f t="shared" si="1021"/>
        <v/>
      </c>
    </row>
    <row r="2236" spans="1:38" ht="16.5" customHeight="1">
      <c r="A2236" s="162"/>
      <c r="B2236" s="168"/>
      <c r="C2236" s="169"/>
      <c r="D2236" s="156"/>
      <c r="E2236" s="156"/>
      <c r="F2236" s="175"/>
      <c r="G2236" s="181"/>
      <c r="H2236" s="182"/>
      <c r="I2236" s="182"/>
      <c r="J2236" s="182"/>
      <c r="K2236" s="32"/>
      <c r="L2236" s="179"/>
      <c r="M2236" s="179"/>
      <c r="N2236" s="81"/>
      <c r="O2236" s="185"/>
      <c r="P2236" s="103"/>
      <c r="Q2236" s="84" t="str">
        <f t="shared" si="1022"/>
        <v/>
      </c>
      <c r="R2236" s="159"/>
      <c r="S2236" s="28" t="str" cm="1">
        <f t="array" aca="1" ref="S2236" ca="1">IF(INDIRECT("A"&amp;114+$U2236)&lt;&gt;"",114+$U2236,"")</f>
        <v/>
      </c>
      <c r="T2236" s="28" t="str">
        <f t="shared" ca="1" si="1023"/>
        <v>$B</v>
      </c>
      <c r="U2236" s="29">
        <f t="shared" si="997"/>
        <v>2112</v>
      </c>
      <c r="V2236" s="29">
        <v>176.83333333334701</v>
      </c>
      <c r="W2236" s="29">
        <f t="shared" si="1002"/>
        <v>176</v>
      </c>
      <c r="X2236" s="41" t="str" cm="1">
        <f t="array" aca="1" ref="X2236" ca="1">IFERROR(INDEX('PC&amp;PD'!$A$1:$AP$15,ROW('PC&amp;PD'!$A$15),MATCH(INDIRECT(T2236),'PC&amp;PD'!$A$1:$AP$1,0)),"")</f>
        <v/>
      </c>
      <c r="Z2236" s="155"/>
      <c r="AA2236" s="13" t="str">
        <f t="shared" si="1019"/>
        <v/>
      </c>
      <c r="AB2236" s="155"/>
      <c r="AC2236" s="13" t="str">
        <f t="shared" ca="1" si="1024"/>
        <v>$AB</v>
      </c>
      <c r="AD2236" s="13" t="str" cm="1">
        <f t="array" aca="1" ref="AD2236" ca="1">IFERROR(IF((LEFT(INDIRECT("$F"&amp;$S2236),4))="GOTS",IF($G2236="Organic","GOTS_Organic_raw",(IF($G2236="Responsible","GOTS_Responsible",(IF($G2236="No Attribute (Conventional)","GOTS_conventional",(IF($G2236="Recycled Pre/Post-Consumer","GOTS_pre_post",(IF($G2236="In-Conversion","GOTS_in_conversion",(IF($G2236="Sustainably Sourced","Sustainably_sourced",""))))))))))),IF($G2236="Organic","Organic",(IF($G2236="Responsible","Responsible",(IF($G2236="No Attribute (Conventional)","No_Attribute_Conventional",(IF($G2236="Recycled Pre/Post-Consumer","Recycled_Pre_Post_Consumer",(IF($G2236="In-Conversion","In_Conversion",(IF($G2236="Recycled Pre-Consumer","Recycled_Pre_Consumer",(IF($G2236="Recycled Post-Consumer","Recycled_Post_Consumer",(IF($G2236="Sustainably Sourced","Sustainably_sourced","")))))))))))))))),"")</f>
        <v/>
      </c>
      <c r="AE2236" s="13" t="e" cm="1">
        <f t="array" aca="1" ref="AE2236" ca="1">IF(INDIRECT("$F"&amp;$S2236)="","",IF(LEFT(INDIRECT("$F"&amp;$S2236),3)="GRS","GRS_RCS_RM",IF((LEFT(INDIRECT("$F"&amp;$S2236),3))="RCS","GRS_RCS_RM",IF(INDIRECT("$F"&amp;$S2236)="OCS (No Label)","OCS_Conversion_RM",IF(LEFT(INDIRECT("$F"&amp;$S2236),3)="OCS","OCS_RM",IF(RIGHT(INDIRECT("$F"&amp;$S2236),10)="conversion","GOTS_RM_conversion",IF((LEFT(INDIRECT("$F"&amp;$S2236),4))="GOTS","GOTS_RM","Responsible_RM")))))))</f>
        <v>#REF!</v>
      </c>
      <c r="AF2236" s="13" t="str" cm="1">
        <f t="array" aca="1" ref="AF2236" ca="1">IF($S2236="","",INDIRECT("$Z"&amp;$S2236))</f>
        <v/>
      </c>
      <c r="AG2236" s="155"/>
      <c r="AH2236" s="13" t="str" cm="1">
        <f t="array" aca="1" ref="AH2236" ca="1">IFERROR(INDIRECT("$ag"&amp;S2236),"")</f>
        <v/>
      </c>
      <c r="AI2236" s="13" t="e" cm="1">
        <f t="array" aca="1" ref="AI2236" ca="1">INDIRECT("O"&amp;S2235)</f>
        <v>#REF!</v>
      </c>
      <c r="AJ2236" s="13" t="str">
        <f>IF($I2236="","",INDEX('Raw Material'!$A$1:$J$75,MATCH(I2236,'Raw Material'!$A$1:$A$75,0),(MATCH(G2236,'Raw Material'!$A$1:$J$1,0))))</f>
        <v/>
      </c>
      <c r="AK2236" s="13" t="str">
        <f t="shared" si="1020"/>
        <v>YANLIŞRM</v>
      </c>
      <c r="AL2236" s="153" t="str">
        <f t="shared" si="1021"/>
        <v/>
      </c>
    </row>
    <row r="2237" spans="1:38" ht="16.5" customHeight="1" thickBot="1">
      <c r="A2237" s="163"/>
      <c r="B2237" s="170"/>
      <c r="C2237" s="171"/>
      <c r="D2237" s="156"/>
      <c r="E2237" s="156"/>
      <c r="F2237" s="176"/>
      <c r="G2237" s="157"/>
      <c r="H2237" s="158"/>
      <c r="I2237" s="158"/>
      <c r="J2237" s="158"/>
      <c r="K2237" s="33"/>
      <c r="L2237" s="180"/>
      <c r="M2237" s="180"/>
      <c r="N2237" s="82"/>
      <c r="O2237" s="186"/>
      <c r="P2237" s="103"/>
      <c r="Q2237" s="84" t="str">
        <f t="shared" si="1022"/>
        <v/>
      </c>
      <c r="R2237" s="159"/>
      <c r="S2237" s="28" t="str" cm="1">
        <f t="array" aca="1" ref="S2237" ca="1">IF(INDIRECT("A"&amp;114+$U2237)&lt;&gt;"",114+$U2237,"")</f>
        <v/>
      </c>
      <c r="T2237" s="28" t="str">
        <f t="shared" ca="1" si="1023"/>
        <v>$B</v>
      </c>
      <c r="U2237" s="29">
        <f t="shared" si="997"/>
        <v>2112</v>
      </c>
      <c r="V2237" s="29">
        <v>176.91666666668101</v>
      </c>
      <c r="W2237" s="29">
        <f t="shared" si="1002"/>
        <v>176</v>
      </c>
      <c r="X2237" s="41" t="str" cm="1">
        <f t="array" aca="1" ref="X2237" ca="1">IFERROR(INDEX('PC&amp;PD'!$A$1:$AP$15,ROW('PC&amp;PD'!$A$15),MATCH(INDIRECT(T2237),'PC&amp;PD'!$A$1:$AP$1,0)),"")</f>
        <v/>
      </c>
      <c r="Z2237" s="155"/>
      <c r="AA2237" s="13" t="str">
        <f t="shared" si="1019"/>
        <v/>
      </c>
      <c r="AB2237" s="155"/>
      <c r="AC2237" s="13" t="str">
        <f t="shared" ca="1" si="1024"/>
        <v>$AB</v>
      </c>
      <c r="AD2237" s="13" t="str" cm="1">
        <f t="array" aca="1" ref="AD2237" ca="1">IFERROR(IF((LEFT(INDIRECT("$F"&amp;$S2237),4))="GOTS",IF($G2237="Organic","GOTS_Organic_raw",(IF($G2237="Responsible","GOTS_Responsible",(IF($G2237="No Attribute (Conventional)","GOTS_conventional",(IF($G2237="Recycled Pre/Post-Consumer","GOTS_pre_post",(IF($G2237="In-Conversion","GOTS_in_conversion",(IF($G2237="Sustainably Sourced","Sustainably_sourced",""))))))))))),IF($G2237="Organic","Organic",(IF($G2237="Responsible","Responsible",(IF($G2237="No Attribute (Conventional)","No_Attribute_Conventional",(IF($G2237="Recycled Pre/Post-Consumer","Recycled_Pre_Post_Consumer",(IF($G2237="In-Conversion","In_Conversion",(IF($G2237="Recycled Pre-Consumer","Recycled_Pre_Consumer",(IF($G2237="Recycled Post-Consumer","Recycled_Post_Consumer",(IF($G2237="Sustainably Sourced","Sustainably_sourced","")))))))))))))))),"")</f>
        <v/>
      </c>
      <c r="AE2237" s="13" t="e" cm="1">
        <f t="array" aca="1" ref="AE2237" ca="1">IF(INDIRECT("$F"&amp;$S2237)="","",IF(LEFT(INDIRECT("$F"&amp;$S2237),3)="GRS","GRS_RCS_RM",IF((LEFT(INDIRECT("$F"&amp;$S2237),3))="RCS","GRS_RCS_RM",IF(INDIRECT("$F"&amp;$S2237)="OCS (No Label)","OCS_Conversion_RM",IF(LEFT(INDIRECT("$F"&amp;$S2237),3)="OCS","OCS_RM",IF(RIGHT(INDIRECT("$F"&amp;$S2237),10)="conversion","GOTS_RM_conversion",IF((LEFT(INDIRECT("$F"&amp;$S2237),4))="GOTS","GOTS_RM","Responsible_RM")))))))</f>
        <v>#REF!</v>
      </c>
      <c r="AF2237" s="13" t="str" cm="1">
        <f t="array" aca="1" ref="AF2237" ca="1">IF($S2237="","",INDIRECT("$Z"&amp;$S2237))</f>
        <v/>
      </c>
      <c r="AG2237" s="155"/>
      <c r="AH2237" s="13" t="str" cm="1">
        <f t="array" aca="1" ref="AH2237" ca="1">IFERROR(INDIRECT("$ag"&amp;S2237),"")</f>
        <v/>
      </c>
      <c r="AI2237" s="13" t="e" cm="1">
        <f t="array" aca="1" ref="AI2237" ca="1">INDIRECT("O"&amp;S2236)</f>
        <v>#REF!</v>
      </c>
      <c r="AJ2237" s="13" t="str">
        <f>IF($I2237="","",INDEX('Raw Material'!$A$1:$J$75,MATCH(I2237,'Raw Material'!$A$1:$A$75,0),(MATCH(G2237,'Raw Material'!$A$1:$J$1,0))))</f>
        <v/>
      </c>
      <c r="AK2237" s="13" t="str">
        <f t="shared" si="1020"/>
        <v>YANLIŞRM</v>
      </c>
      <c r="AL2237" s="153" t="str">
        <f t="shared" si="1021"/>
        <v/>
      </c>
    </row>
    <row r="2238" spans="1:38" ht="16.5" customHeight="1">
      <c r="A2238" s="160" t="str">
        <f>IF(B2238="","",COUNTA($B$114:$B2238))</f>
        <v/>
      </c>
      <c r="B2238" s="164"/>
      <c r="C2238" s="165"/>
      <c r="D2238" s="183"/>
      <c r="E2238" s="183"/>
      <c r="F2238" s="172"/>
      <c r="G2238" s="212"/>
      <c r="H2238" s="206"/>
      <c r="I2238" s="206"/>
      <c r="J2238" s="206"/>
      <c r="K2238" s="31"/>
      <c r="L2238" s="177" t="str">
        <f t="shared" ref="L2238" si="1025">IF(R2238="","",LEFT(R2238,LEN(R2238)-2))</f>
        <v/>
      </c>
      <c r="M2238" s="177"/>
      <c r="N2238" s="80"/>
      <c r="O2238" s="184"/>
      <c r="P2238" s="103"/>
      <c r="Q2238" s="84" t="str">
        <f t="shared" si="1022"/>
        <v/>
      </c>
      <c r="R2238" s="159" t="str">
        <f t="shared" ref="R2238" si="1026">CONCATENATE($Q2238,Q2239,Q2240,Q2241,Q2242,Q2243,$Q2244,$Q2245,$Q2246,$Q2247,Q2248,Q2249)</f>
        <v/>
      </c>
      <c r="S2238" s="28" t="str" cm="1">
        <f t="array" aca="1" ref="S2238" ca="1">IF(INDIRECT("A"&amp;114+$U2238)&lt;&gt;"",114+$U2238,"")</f>
        <v/>
      </c>
      <c r="T2238" s="28" t="str">
        <f t="shared" ca="1" si="1023"/>
        <v>$B</v>
      </c>
      <c r="U2238" s="29">
        <f t="shared" si="997"/>
        <v>2124</v>
      </c>
      <c r="V2238" s="29">
        <v>177.00000000001401</v>
      </c>
      <c r="W2238" s="29">
        <f t="shared" si="1002"/>
        <v>177</v>
      </c>
      <c r="X2238" s="41" t="str" cm="1">
        <f t="array" aca="1" ref="X2238" ca="1">IFERROR(INDEX('PC&amp;PD'!$A$1:$AP$15,ROW('PC&amp;PD'!$A$15),MATCH(INDIRECT(T2238),'PC&amp;PD'!$A$1:$AP$1,0)),"")</f>
        <v/>
      </c>
      <c r="Z2238" s="155" t="str">
        <f t="shared" ref="Z2238" si="1027">IFERROR(IF($F2238="OCS 100","OCS (OCS 100)",IF($F2238="OCS Blended","OCS (OCS Blended)",IF($F2238="OCS (No Label)","OCS (No Label)",IF($F2238="RCS 100","RCS (RCS 100)",IF($F2238="RCS Blended","RCS (RCS Blended)",IF($F2238="GRS","GRS (GRS)",IF($F2238="GRS (No Label)", "GRS (No Label)",IF($F2238="RDS","RDS (RDS)",IF($F2238="RWS","RWS (RWS)",IF($F2238="RAS","RAS (RAS)",IF($F2238="RMS","RMS (RMS)",IF($F2238="GOTS Organic","GOTS (Organic)",IF($F2238="GOTS Made with organic","GOTS (Made with Organic)",IF($F2238="GOTS Organic - in conversion","GOTS (Organic - In Conversion)",IF($F2238="GOTS Made with organic - in conversion","GOTS (Made with Organic - In Conversion)",""))))))))))))))),"")</f>
        <v/>
      </c>
      <c r="AA2238" s="13" t="str">
        <f t="shared" si="1019"/>
        <v/>
      </c>
      <c r="AB2238" s="155" t="str">
        <f t="shared" ref="AB2238" si="1028">IFERROR(IF($F2238="OCS 100", "OCS_100",IF($F2238="OCS Blended", "OCS_Blended",IF($F2238="OCS (No Label)", "OCS_No_Label",IF($F2238="RCS 100", "RCS_100",IF($F2238="RCS Blended","RCS_Blended",IF($F2238="GRS","GRS",IF($F2238="GRS (No Label)", "GRS_No_Label",IF($F2238="RDS","RDS",IF($F2238="RWS","RWS",IF($F2238="RMS","RMS",IF($F2238="GOTS Organic","GOTS_Organic",IF($F2238="GOTS Made with organic","GOTS_Made_with_organic",IF($F2238="GOTS Organic - in conversion","GOTS_Organic_in_Conversion",IF($F2238="GOTS Made with organic - in conversion","GOTS_Made_with_Organic_in_Conversion",IF($F2238="RAS","RAS",""))))))))))))))),"")</f>
        <v/>
      </c>
      <c r="AC2238" s="13" t="str">
        <f t="shared" ca="1" si="1024"/>
        <v>$AB</v>
      </c>
      <c r="AD2238" s="13" t="str" cm="1">
        <f t="array" aca="1" ref="AD2238" ca="1">IFERROR(IF((LEFT(INDIRECT("$F"&amp;$S2238),4))="GOTS",IF($G2238="Organic","GOTS_Organic_raw",(IF($G2238="Responsible","GOTS_Responsible",(IF($G2238="No Attribute (Conventional)","GOTS_conventional",(IF($G2238="Recycled Pre/Post-Consumer","GOTS_pre_post",(IF($G2238="In-Conversion","GOTS_in_conversion",(IF($G2238="Sustainably Sourced","Sustainably_sourced",""))))))))))),IF($G2238="Organic","Organic",(IF($G2238="Responsible","Responsible",(IF($G2238="No Attribute (Conventional)","No_Attribute_Conventional",(IF($G2238="Recycled Pre/Post-Consumer","Recycled_Pre_Post_Consumer",(IF($G2238="In-Conversion","In_Conversion",(IF($G2238="Recycled Pre-Consumer","Recycled_Pre_Consumer",(IF($G2238="Recycled Post-Consumer","Recycled_Post_Consumer",(IF($G2238="Sustainably Sourced","Sustainably_sourced","")))))))))))))))),"")</f>
        <v/>
      </c>
      <c r="AE2238" s="13" t="e" cm="1">
        <f t="array" aca="1" ref="AE2238" ca="1">IF(INDIRECT("$F"&amp;$S2238)="","",IF(LEFT(INDIRECT("$F"&amp;$S2238),3)="GRS","GRS_RCS_RM",IF((LEFT(INDIRECT("$F"&amp;$S2238),3))="RCS","GRS_RCS_RM",IF(INDIRECT("$F"&amp;$S2238)="OCS (No Label)","OCS_Conversion_RM",IF(LEFT(INDIRECT("$F"&amp;$S2238),3)="OCS","OCS_RM",IF(RIGHT(INDIRECT("$F"&amp;$S2238),10)="conversion","GOTS_RM_conversion",IF((LEFT(INDIRECT("$F"&amp;$S2238),4))="GOTS","GOTS_RM","Responsible_RM")))))))</f>
        <v>#REF!</v>
      </c>
      <c r="AF2238" s="13" t="str" cm="1">
        <f t="array" aca="1" ref="AF2238" ca="1">IF($S2238="","",INDIRECT("$Z"&amp;$S2238))</f>
        <v/>
      </c>
      <c r="AG2238" s="155" t="str">
        <f t="shared" ref="AG2238:AG2298" si="1029">IF(AND(Y2238="",Y2239="",Y2240="",Y2241="",Y2242="",Y2243="",Y2244="",Y2245="",Y2246="",Y2247="",Y2248="",Y2249=""),"",CONCATENATE(Y2238&amp;", "&amp;Y2239&amp;", "&amp;Y2240&amp;", "&amp;Y2241&amp;", "&amp;Y2242&amp;", "&amp;Y2243&amp;", "&amp;Y2244&amp;", "&amp;Y2245&amp;", "&amp;Y2246&amp;", "&amp;Y2247&amp;", "&amp;Y2248&amp;", "&amp;Y2249))</f>
        <v/>
      </c>
      <c r="AH2238" s="13" t="str" cm="1">
        <f t="array" aca="1" ref="AH2238" ca="1">IFERROR(INDIRECT("$ag"&amp;S2238),"")</f>
        <v/>
      </c>
      <c r="AI2238" s="13" t="e" cm="1">
        <f t="array" aca="1" ref="AI2238" ca="1">INDIRECT("O"&amp;S2237)</f>
        <v>#REF!</v>
      </c>
      <c r="AJ2238" s="13" t="str">
        <f>IF($I2238="","",INDEX('Raw Material'!$A$1:$J$75,MATCH(I2238,'Raw Material'!$A$1:$A$75,0),(MATCH(G2238,'Raw Material'!$A$1:$J$1,0))))</f>
        <v/>
      </c>
      <c r="AK2238" s="13" t="str">
        <f t="shared" si="1020"/>
        <v>YANLIŞRM</v>
      </c>
      <c r="AL2238" s="153" t="str">
        <f t="shared" si="1021"/>
        <v/>
      </c>
    </row>
    <row r="2239" spans="1:38" ht="16.5" customHeight="1">
      <c r="A2239" s="161"/>
      <c r="B2239" s="166"/>
      <c r="C2239" s="167"/>
      <c r="D2239" s="156"/>
      <c r="E2239" s="156"/>
      <c r="F2239" s="173"/>
      <c r="G2239" s="181"/>
      <c r="H2239" s="182"/>
      <c r="I2239" s="182"/>
      <c r="J2239" s="182"/>
      <c r="K2239" s="32"/>
      <c r="L2239" s="178"/>
      <c r="M2239" s="178"/>
      <c r="N2239" s="81"/>
      <c r="O2239" s="185"/>
      <c r="P2239" s="103"/>
      <c r="Q2239" s="84" t="str">
        <f t="shared" si="1022"/>
        <v/>
      </c>
      <c r="R2239" s="159"/>
      <c r="S2239" s="28" t="str" cm="1">
        <f t="array" aca="1" ref="S2239" ca="1">IF(INDIRECT("A"&amp;114+$U2239)&lt;&gt;"",114+$U2239,"")</f>
        <v/>
      </c>
      <c r="T2239" s="28" t="str">
        <f t="shared" ca="1" si="1023"/>
        <v>$B</v>
      </c>
      <c r="U2239" s="29">
        <f t="shared" ref="U2239:U2302" si="1030">(12*W2239)</f>
        <v>2124</v>
      </c>
      <c r="V2239" s="29">
        <v>177.08333333334701</v>
      </c>
      <c r="W2239" s="29">
        <f t="shared" si="1002"/>
        <v>177</v>
      </c>
      <c r="X2239" s="41" t="str" cm="1">
        <f t="array" aca="1" ref="X2239" ca="1">IFERROR(INDEX('PC&amp;PD'!$A$1:$AP$15,ROW('PC&amp;PD'!$A$15),MATCH(INDIRECT(T2239),'PC&amp;PD'!$A$1:$AP$1,0)),"")</f>
        <v/>
      </c>
      <c r="Z2239" s="155"/>
      <c r="AA2239" s="13" t="str">
        <f t="shared" si="1019"/>
        <v/>
      </c>
      <c r="AB2239" s="155"/>
      <c r="AC2239" s="13" t="str">
        <f t="shared" ca="1" si="1024"/>
        <v>$AB</v>
      </c>
      <c r="AD2239" s="13" t="str" cm="1">
        <f t="array" aca="1" ref="AD2239" ca="1">IFERROR(IF((LEFT(INDIRECT("$F"&amp;$S2239),4))="GOTS",IF($G2239="Organic","GOTS_Organic_raw",(IF($G2239="Responsible","GOTS_Responsible",(IF($G2239="No Attribute (Conventional)","GOTS_conventional",(IF($G2239="Recycled Pre/Post-Consumer","GOTS_pre_post",(IF($G2239="In-Conversion","GOTS_in_conversion",(IF($G2239="Sustainably Sourced","Sustainably_sourced",""))))))))))),IF($G2239="Organic","Organic",(IF($G2239="Responsible","Responsible",(IF($G2239="No Attribute (Conventional)","No_Attribute_Conventional",(IF($G2239="Recycled Pre/Post-Consumer","Recycled_Pre_Post_Consumer",(IF($G2239="In-Conversion","In_Conversion",(IF($G2239="Recycled Pre-Consumer","Recycled_Pre_Consumer",(IF($G2239="Recycled Post-Consumer","Recycled_Post_Consumer",(IF($G2239="Sustainably Sourced","Sustainably_sourced","")))))))))))))))),"")</f>
        <v/>
      </c>
      <c r="AE2239" s="13" t="e" cm="1">
        <f t="array" aca="1" ref="AE2239" ca="1">IF(INDIRECT("$F"&amp;$S2239)="","",IF(LEFT(INDIRECT("$F"&amp;$S2239),3)="GRS","GRS_RCS_RM",IF((LEFT(INDIRECT("$F"&amp;$S2239),3))="RCS","GRS_RCS_RM",IF(INDIRECT("$F"&amp;$S2239)="OCS (No Label)","OCS_Conversion_RM",IF(LEFT(INDIRECT("$F"&amp;$S2239),3)="OCS","OCS_RM",IF(RIGHT(INDIRECT("$F"&amp;$S2239),10)="conversion","GOTS_RM_conversion",IF((LEFT(INDIRECT("$F"&amp;$S2239),4))="GOTS","GOTS_RM","Responsible_RM")))))))</f>
        <v>#REF!</v>
      </c>
      <c r="AF2239" s="13" t="str" cm="1">
        <f t="array" aca="1" ref="AF2239" ca="1">IF($S2239="","",INDIRECT("$Z"&amp;$S2239))</f>
        <v/>
      </c>
      <c r="AG2239" s="155"/>
      <c r="AH2239" s="13" t="str" cm="1">
        <f t="array" aca="1" ref="AH2239" ca="1">IFERROR(INDIRECT("$ag"&amp;S2239),"")</f>
        <v/>
      </c>
      <c r="AI2239" s="13" t="e" cm="1">
        <f t="array" aca="1" ref="AI2239" ca="1">INDIRECT("O"&amp;S2238)</f>
        <v>#REF!</v>
      </c>
      <c r="AJ2239" s="13" t="str">
        <f>IF($I2239="","",INDEX('Raw Material'!$A$1:$J$75,MATCH(I2239,'Raw Material'!$A$1:$A$75,0),(MATCH(G2239,'Raw Material'!$A$1:$J$1,0))))</f>
        <v/>
      </c>
      <c r="AK2239" s="13" t="str">
        <f t="shared" si="1020"/>
        <v>YANLIŞRM</v>
      </c>
      <c r="AL2239" s="153" t="str">
        <f t="shared" si="1021"/>
        <v/>
      </c>
    </row>
    <row r="2240" spans="1:38" ht="16.5" customHeight="1">
      <c r="A2240" s="161"/>
      <c r="B2240" s="166"/>
      <c r="C2240" s="167"/>
      <c r="D2240" s="156"/>
      <c r="E2240" s="156"/>
      <c r="F2240" s="173"/>
      <c r="G2240" s="181"/>
      <c r="H2240" s="182"/>
      <c r="I2240" s="182"/>
      <c r="J2240" s="182"/>
      <c r="K2240" s="32"/>
      <c r="L2240" s="178"/>
      <c r="M2240" s="178"/>
      <c r="N2240" s="81"/>
      <c r="O2240" s="185"/>
      <c r="P2240" s="103"/>
      <c r="Q2240" s="84" t="str">
        <f t="shared" si="1022"/>
        <v/>
      </c>
      <c r="R2240" s="159"/>
      <c r="S2240" s="28" t="str" cm="1">
        <f t="array" aca="1" ref="S2240" ca="1">IF(INDIRECT("A"&amp;114+$U2240)&lt;&gt;"",114+$U2240,"")</f>
        <v/>
      </c>
      <c r="T2240" s="28" t="str">
        <f t="shared" ca="1" si="1023"/>
        <v>$B</v>
      </c>
      <c r="U2240" s="29">
        <f t="shared" si="1030"/>
        <v>2124</v>
      </c>
      <c r="V2240" s="29">
        <v>177.16666666668101</v>
      </c>
      <c r="W2240" s="29">
        <f t="shared" si="1002"/>
        <v>177</v>
      </c>
      <c r="X2240" s="41" t="str" cm="1">
        <f t="array" aca="1" ref="X2240" ca="1">IFERROR(INDEX('PC&amp;PD'!$A$1:$AP$15,ROW('PC&amp;PD'!$A$15),MATCH(INDIRECT(T2240),'PC&amp;PD'!$A$1:$AP$1,0)),"")</f>
        <v/>
      </c>
      <c r="Z2240" s="155"/>
      <c r="AA2240" s="13" t="str">
        <f t="shared" si="1019"/>
        <v/>
      </c>
      <c r="AB2240" s="155"/>
      <c r="AC2240" s="13" t="str">
        <f t="shared" ca="1" si="1024"/>
        <v>$AB</v>
      </c>
      <c r="AD2240" s="13" t="str" cm="1">
        <f t="array" aca="1" ref="AD2240" ca="1">IFERROR(IF((LEFT(INDIRECT("$F"&amp;$S2240),4))="GOTS",IF($G2240="Organic","GOTS_Organic_raw",(IF($G2240="Responsible","GOTS_Responsible",(IF($G2240="No Attribute (Conventional)","GOTS_conventional",(IF($G2240="Recycled Pre/Post-Consumer","GOTS_pre_post",(IF($G2240="In-Conversion","GOTS_in_conversion",(IF($G2240="Sustainably Sourced","Sustainably_sourced",""))))))))))),IF($G2240="Organic","Organic",(IF($G2240="Responsible","Responsible",(IF($G2240="No Attribute (Conventional)","No_Attribute_Conventional",(IF($G2240="Recycled Pre/Post-Consumer","Recycled_Pre_Post_Consumer",(IF($G2240="In-Conversion","In_Conversion",(IF($G2240="Recycled Pre-Consumer","Recycled_Pre_Consumer",(IF($G2240="Recycled Post-Consumer","Recycled_Post_Consumer",(IF($G2240="Sustainably Sourced","Sustainably_sourced","")))))))))))))))),"")</f>
        <v/>
      </c>
      <c r="AE2240" s="13" t="e" cm="1">
        <f t="array" aca="1" ref="AE2240" ca="1">IF(INDIRECT("$F"&amp;$S2240)="","",IF(LEFT(INDIRECT("$F"&amp;$S2240),3)="GRS","GRS_RCS_RM",IF((LEFT(INDIRECT("$F"&amp;$S2240),3))="RCS","GRS_RCS_RM",IF(INDIRECT("$F"&amp;$S2240)="OCS (No Label)","OCS_Conversion_RM",IF(LEFT(INDIRECT("$F"&amp;$S2240),3)="OCS","OCS_RM",IF(RIGHT(INDIRECT("$F"&amp;$S2240),10)="conversion","GOTS_RM_conversion",IF((LEFT(INDIRECT("$F"&amp;$S2240),4))="GOTS","GOTS_RM","Responsible_RM")))))))</f>
        <v>#REF!</v>
      </c>
      <c r="AF2240" s="13" t="str" cm="1">
        <f t="array" aca="1" ref="AF2240" ca="1">IF($S2240="","",INDIRECT("$Z"&amp;$S2240))</f>
        <v/>
      </c>
      <c r="AG2240" s="155"/>
      <c r="AH2240" s="13" t="str" cm="1">
        <f t="array" aca="1" ref="AH2240" ca="1">IFERROR(INDIRECT("$ag"&amp;S2240),"")</f>
        <v/>
      </c>
      <c r="AI2240" s="13" t="e" cm="1">
        <f t="array" aca="1" ref="AI2240" ca="1">INDIRECT("O"&amp;S2239)</f>
        <v>#REF!</v>
      </c>
      <c r="AJ2240" s="13" t="str">
        <f>IF($I2240="","",INDEX('Raw Material'!$A$1:$J$75,MATCH(I2240,'Raw Material'!$A$1:$A$75,0),(MATCH(G2240,'Raw Material'!$A$1:$J$1,0))))</f>
        <v/>
      </c>
      <c r="AK2240" s="13" t="str">
        <f t="shared" si="1020"/>
        <v>YANLIŞRM</v>
      </c>
      <c r="AL2240" s="153" t="str">
        <f t="shared" si="1021"/>
        <v/>
      </c>
    </row>
    <row r="2241" spans="1:38" ht="16.5" customHeight="1">
      <c r="A2241" s="161"/>
      <c r="B2241" s="166"/>
      <c r="C2241" s="167"/>
      <c r="D2241" s="156"/>
      <c r="E2241" s="156"/>
      <c r="F2241" s="174"/>
      <c r="G2241" s="181"/>
      <c r="H2241" s="182"/>
      <c r="I2241" s="182"/>
      <c r="J2241" s="182"/>
      <c r="K2241" s="32"/>
      <c r="L2241" s="178"/>
      <c r="M2241" s="178"/>
      <c r="N2241" s="81"/>
      <c r="O2241" s="185"/>
      <c r="P2241" s="103"/>
      <c r="Q2241" s="84" t="str">
        <f t="shared" si="1022"/>
        <v/>
      </c>
      <c r="R2241" s="159"/>
      <c r="S2241" s="28" t="str" cm="1">
        <f t="array" aca="1" ref="S2241" ca="1">IF(INDIRECT("A"&amp;114+$U2241)&lt;&gt;"",114+$U2241,"")</f>
        <v/>
      </c>
      <c r="T2241" s="28" t="str">
        <f t="shared" ca="1" si="1023"/>
        <v>$B</v>
      </c>
      <c r="U2241" s="29">
        <f t="shared" si="1030"/>
        <v>2124</v>
      </c>
      <c r="V2241" s="29">
        <v>177.25000000001401</v>
      </c>
      <c r="W2241" s="29">
        <f t="shared" si="1002"/>
        <v>177</v>
      </c>
      <c r="X2241" s="41" t="str" cm="1">
        <f t="array" aca="1" ref="X2241" ca="1">IFERROR(INDEX('PC&amp;PD'!$A$1:$AP$15,ROW('PC&amp;PD'!$A$15),MATCH(INDIRECT(T2241),'PC&amp;PD'!$A$1:$AP$1,0)),"")</f>
        <v/>
      </c>
      <c r="Z2241" s="155"/>
      <c r="AA2241" s="13" t="str">
        <f t="shared" si="1019"/>
        <v/>
      </c>
      <c r="AB2241" s="155"/>
      <c r="AC2241" s="13" t="str">
        <f t="shared" ca="1" si="1024"/>
        <v>$AB</v>
      </c>
      <c r="AD2241" s="13" t="str" cm="1">
        <f t="array" aca="1" ref="AD2241" ca="1">IFERROR(IF((LEFT(INDIRECT("$F"&amp;$S2241),4))="GOTS",IF($G2241="Organic","GOTS_Organic_raw",(IF($G2241="Responsible","GOTS_Responsible",(IF($G2241="No Attribute (Conventional)","GOTS_conventional",(IF($G2241="Recycled Pre/Post-Consumer","GOTS_pre_post",(IF($G2241="In-Conversion","GOTS_in_conversion",(IF($G2241="Sustainably Sourced","Sustainably_sourced",""))))))))))),IF($G2241="Organic","Organic",(IF($G2241="Responsible","Responsible",(IF($G2241="No Attribute (Conventional)","No_Attribute_Conventional",(IF($G2241="Recycled Pre/Post-Consumer","Recycled_Pre_Post_Consumer",(IF($G2241="In-Conversion","In_Conversion",(IF($G2241="Recycled Pre-Consumer","Recycled_Pre_Consumer",(IF($G2241="Recycled Post-Consumer","Recycled_Post_Consumer",(IF($G2241="Sustainably Sourced","Sustainably_sourced","")))))))))))))))),"")</f>
        <v/>
      </c>
      <c r="AE2241" s="13" t="e" cm="1">
        <f t="array" aca="1" ref="AE2241" ca="1">IF(INDIRECT("$F"&amp;$S2241)="","",IF(LEFT(INDIRECT("$F"&amp;$S2241),3)="GRS","GRS_RCS_RM",IF((LEFT(INDIRECT("$F"&amp;$S2241),3))="RCS","GRS_RCS_RM",IF(INDIRECT("$F"&amp;$S2241)="OCS (No Label)","OCS_Conversion_RM",IF(LEFT(INDIRECT("$F"&amp;$S2241),3)="OCS","OCS_RM",IF(RIGHT(INDIRECT("$F"&amp;$S2241),10)="conversion","GOTS_RM_conversion",IF((LEFT(INDIRECT("$F"&amp;$S2241),4))="GOTS","GOTS_RM","Responsible_RM")))))))</f>
        <v>#REF!</v>
      </c>
      <c r="AF2241" s="13" t="str" cm="1">
        <f t="array" aca="1" ref="AF2241" ca="1">IF($S2241="","",INDIRECT("$Z"&amp;$S2241))</f>
        <v/>
      </c>
      <c r="AG2241" s="155"/>
      <c r="AH2241" s="13" t="str" cm="1">
        <f t="array" aca="1" ref="AH2241" ca="1">IFERROR(INDIRECT("$ag"&amp;S2241),"")</f>
        <v/>
      </c>
      <c r="AI2241" s="13" t="e" cm="1">
        <f t="array" aca="1" ref="AI2241" ca="1">INDIRECT("O"&amp;S2240)</f>
        <v>#REF!</v>
      </c>
      <c r="AJ2241" s="13" t="str">
        <f>IF($I2241="","",INDEX('Raw Material'!$A$1:$J$75,MATCH(I2241,'Raw Material'!$A$1:$A$75,0),(MATCH(G2241,'Raw Material'!$A$1:$J$1,0))))</f>
        <v/>
      </c>
      <c r="AK2241" s="13" t="str">
        <f t="shared" si="1020"/>
        <v>YANLIŞRM</v>
      </c>
      <c r="AL2241" s="153" t="str">
        <f t="shared" si="1021"/>
        <v/>
      </c>
    </row>
    <row r="2242" spans="1:38" ht="16.5" customHeight="1">
      <c r="A2242" s="161"/>
      <c r="B2242" s="166"/>
      <c r="C2242" s="167"/>
      <c r="D2242" s="156"/>
      <c r="E2242" s="156"/>
      <c r="F2242" s="174"/>
      <c r="G2242" s="181"/>
      <c r="H2242" s="182"/>
      <c r="I2242" s="182"/>
      <c r="J2242" s="182"/>
      <c r="K2242" s="32"/>
      <c r="L2242" s="178"/>
      <c r="M2242" s="178"/>
      <c r="N2242" s="81"/>
      <c r="O2242" s="185"/>
      <c r="P2242" s="103"/>
      <c r="Q2242" s="84" t="str">
        <f t="shared" si="1022"/>
        <v/>
      </c>
      <c r="R2242" s="159"/>
      <c r="S2242" s="28" t="str" cm="1">
        <f t="array" aca="1" ref="S2242" ca="1">IF(INDIRECT("A"&amp;114+$U2242)&lt;&gt;"",114+$U2242,"")</f>
        <v/>
      </c>
      <c r="T2242" s="28" t="str">
        <f t="shared" ca="1" si="1023"/>
        <v>$B</v>
      </c>
      <c r="U2242" s="29">
        <f t="shared" si="1030"/>
        <v>2124</v>
      </c>
      <c r="V2242" s="29">
        <v>177.33333333334701</v>
      </c>
      <c r="W2242" s="29">
        <f t="shared" si="1002"/>
        <v>177</v>
      </c>
      <c r="X2242" s="41" t="str" cm="1">
        <f t="array" aca="1" ref="X2242" ca="1">IFERROR(INDEX('PC&amp;PD'!$A$1:$AP$15,ROW('PC&amp;PD'!$A$15),MATCH(INDIRECT(T2242),'PC&amp;PD'!$A$1:$AP$1,0)),"")</f>
        <v/>
      </c>
      <c r="Z2242" s="155"/>
      <c r="AA2242" s="13" t="str">
        <f t="shared" si="1019"/>
        <v/>
      </c>
      <c r="AB2242" s="155"/>
      <c r="AC2242" s="13" t="str">
        <f t="shared" ca="1" si="1024"/>
        <v>$AB</v>
      </c>
      <c r="AD2242" s="13" t="str" cm="1">
        <f t="array" aca="1" ref="AD2242" ca="1">IFERROR(IF((LEFT(INDIRECT("$F"&amp;$S2242),4))="GOTS",IF($G2242="Organic","GOTS_Organic_raw",(IF($G2242="Responsible","GOTS_Responsible",(IF($G2242="No Attribute (Conventional)","GOTS_conventional",(IF($G2242="Recycled Pre/Post-Consumer","GOTS_pre_post",(IF($G2242="In-Conversion","GOTS_in_conversion",(IF($G2242="Sustainably Sourced","Sustainably_sourced",""))))))))))),IF($G2242="Organic","Organic",(IF($G2242="Responsible","Responsible",(IF($G2242="No Attribute (Conventional)","No_Attribute_Conventional",(IF($G2242="Recycled Pre/Post-Consumer","Recycled_Pre_Post_Consumer",(IF($G2242="In-Conversion","In_Conversion",(IF($G2242="Recycled Pre-Consumer","Recycled_Pre_Consumer",(IF($G2242="Recycled Post-Consumer","Recycled_Post_Consumer",(IF($G2242="Sustainably Sourced","Sustainably_sourced","")))))))))))))))),"")</f>
        <v/>
      </c>
      <c r="AE2242" s="13" t="e" cm="1">
        <f t="array" aca="1" ref="AE2242" ca="1">IF(INDIRECT("$F"&amp;$S2242)="","",IF(LEFT(INDIRECT("$F"&amp;$S2242),3)="GRS","GRS_RCS_RM",IF((LEFT(INDIRECT("$F"&amp;$S2242),3))="RCS","GRS_RCS_RM",IF(INDIRECT("$F"&amp;$S2242)="OCS (No Label)","OCS_Conversion_RM",IF(LEFT(INDIRECT("$F"&amp;$S2242),3)="OCS","OCS_RM",IF(RIGHT(INDIRECT("$F"&amp;$S2242),10)="conversion","GOTS_RM_conversion",IF((LEFT(INDIRECT("$F"&amp;$S2242),4))="GOTS","GOTS_RM","Responsible_RM")))))))</f>
        <v>#REF!</v>
      </c>
      <c r="AF2242" s="13" t="str" cm="1">
        <f t="array" aca="1" ref="AF2242" ca="1">IF($S2242="","",INDIRECT("$Z"&amp;$S2242))</f>
        <v/>
      </c>
      <c r="AG2242" s="155"/>
      <c r="AH2242" s="13" t="str" cm="1">
        <f t="array" aca="1" ref="AH2242" ca="1">IFERROR(INDIRECT("$ag"&amp;S2242),"")</f>
        <v/>
      </c>
      <c r="AI2242" s="13" t="e" cm="1">
        <f t="array" aca="1" ref="AI2242" ca="1">INDIRECT("O"&amp;S2241)</f>
        <v>#REF!</v>
      </c>
      <c r="AJ2242" s="13" t="str">
        <f>IF($I2242="","",INDEX('Raw Material'!$A$1:$J$75,MATCH(I2242,'Raw Material'!$A$1:$A$75,0),(MATCH(G2242,'Raw Material'!$A$1:$J$1,0))))</f>
        <v/>
      </c>
      <c r="AK2242" s="13" t="str">
        <f t="shared" si="1020"/>
        <v>YANLIŞRM</v>
      </c>
      <c r="AL2242" s="153" t="str">
        <f t="shared" si="1021"/>
        <v/>
      </c>
    </row>
    <row r="2243" spans="1:38" ht="16.5" customHeight="1">
      <c r="A2243" s="161"/>
      <c r="B2243" s="166"/>
      <c r="C2243" s="167"/>
      <c r="D2243" s="156"/>
      <c r="E2243" s="156"/>
      <c r="F2243" s="174"/>
      <c r="G2243" s="181"/>
      <c r="H2243" s="182"/>
      <c r="I2243" s="182"/>
      <c r="J2243" s="182"/>
      <c r="K2243" s="32"/>
      <c r="L2243" s="178"/>
      <c r="M2243" s="178"/>
      <c r="N2243" s="81"/>
      <c r="O2243" s="185"/>
      <c r="P2243" s="103"/>
      <c r="Q2243" s="84" t="str">
        <f t="shared" si="1022"/>
        <v/>
      </c>
      <c r="R2243" s="159"/>
      <c r="S2243" s="28" t="str" cm="1">
        <f t="array" aca="1" ref="S2243" ca="1">IF(INDIRECT("A"&amp;114+$U2243)&lt;&gt;"",114+$U2243,"")</f>
        <v/>
      </c>
      <c r="T2243" s="28" t="str">
        <f t="shared" ca="1" si="1023"/>
        <v>$B</v>
      </c>
      <c r="U2243" s="29">
        <f t="shared" si="1030"/>
        <v>2124</v>
      </c>
      <c r="V2243" s="29">
        <v>177.41666666668101</v>
      </c>
      <c r="W2243" s="29">
        <f t="shared" si="1002"/>
        <v>177</v>
      </c>
      <c r="X2243" s="41" t="str" cm="1">
        <f t="array" aca="1" ref="X2243" ca="1">IFERROR(INDEX('PC&amp;PD'!$A$1:$AP$15,ROW('PC&amp;PD'!$A$15),MATCH(INDIRECT(T2243),'PC&amp;PD'!$A$1:$AP$1,0)),"")</f>
        <v/>
      </c>
      <c r="Z2243" s="155"/>
      <c r="AA2243" s="13" t="str">
        <f t="shared" si="1019"/>
        <v/>
      </c>
      <c r="AB2243" s="155"/>
      <c r="AC2243" s="13" t="str">
        <f t="shared" ca="1" si="1024"/>
        <v>$AB</v>
      </c>
      <c r="AD2243" s="13" t="str" cm="1">
        <f t="array" aca="1" ref="AD2243" ca="1">IFERROR(IF((LEFT(INDIRECT("$F"&amp;$S2243),4))="GOTS",IF($G2243="Organic","GOTS_Organic_raw",(IF($G2243="Responsible","GOTS_Responsible",(IF($G2243="No Attribute (Conventional)","GOTS_conventional",(IF($G2243="Recycled Pre/Post-Consumer","GOTS_pre_post",(IF($G2243="In-Conversion","GOTS_in_conversion",(IF($G2243="Sustainably Sourced","Sustainably_sourced",""))))))))))),IF($G2243="Organic","Organic",(IF($G2243="Responsible","Responsible",(IF($G2243="No Attribute (Conventional)","No_Attribute_Conventional",(IF($G2243="Recycled Pre/Post-Consumer","Recycled_Pre_Post_Consumer",(IF($G2243="In-Conversion","In_Conversion",(IF($G2243="Recycled Pre-Consumer","Recycled_Pre_Consumer",(IF($G2243="Recycled Post-Consumer","Recycled_Post_Consumer",(IF($G2243="Sustainably Sourced","Sustainably_sourced","")))))))))))))))),"")</f>
        <v/>
      </c>
      <c r="AE2243" s="13" t="e" cm="1">
        <f t="array" aca="1" ref="AE2243" ca="1">IF(INDIRECT("$F"&amp;$S2243)="","",IF(LEFT(INDIRECT("$F"&amp;$S2243),3)="GRS","GRS_RCS_RM",IF((LEFT(INDIRECT("$F"&amp;$S2243),3))="RCS","GRS_RCS_RM",IF(INDIRECT("$F"&amp;$S2243)="OCS (No Label)","OCS_Conversion_RM",IF(LEFT(INDIRECT("$F"&amp;$S2243),3)="OCS","OCS_RM",IF(RIGHT(INDIRECT("$F"&amp;$S2243),10)="conversion","GOTS_RM_conversion",IF((LEFT(INDIRECT("$F"&amp;$S2243),4))="GOTS","GOTS_RM","Responsible_RM")))))))</f>
        <v>#REF!</v>
      </c>
      <c r="AF2243" s="13" t="str" cm="1">
        <f t="array" aca="1" ref="AF2243" ca="1">IF($S2243="","",INDIRECT("$Z"&amp;$S2243))</f>
        <v/>
      </c>
      <c r="AG2243" s="155"/>
      <c r="AH2243" s="13" t="str" cm="1">
        <f t="array" aca="1" ref="AH2243" ca="1">IFERROR(INDIRECT("$ag"&amp;S2243),"")</f>
        <v/>
      </c>
      <c r="AI2243" s="13" t="e" cm="1">
        <f t="array" aca="1" ref="AI2243" ca="1">INDIRECT("O"&amp;S2242)</f>
        <v>#REF!</v>
      </c>
      <c r="AJ2243" s="13" t="str">
        <f>IF($I2243="","",INDEX('Raw Material'!$A$1:$J$75,MATCH(I2243,'Raw Material'!$A$1:$A$75,0),(MATCH(G2243,'Raw Material'!$A$1:$J$1,0))))</f>
        <v/>
      </c>
      <c r="AK2243" s="13" t="str">
        <f t="shared" si="1020"/>
        <v>YANLIŞRM</v>
      </c>
      <c r="AL2243" s="153" t="str">
        <f t="shared" si="1021"/>
        <v/>
      </c>
    </row>
    <row r="2244" spans="1:38" ht="16.5" customHeight="1">
      <c r="A2244" s="162"/>
      <c r="B2244" s="168"/>
      <c r="C2244" s="169"/>
      <c r="D2244" s="156"/>
      <c r="E2244" s="156"/>
      <c r="F2244" s="175"/>
      <c r="G2244" s="181"/>
      <c r="H2244" s="182"/>
      <c r="I2244" s="182"/>
      <c r="J2244" s="182"/>
      <c r="K2244" s="32"/>
      <c r="L2244" s="179"/>
      <c r="M2244" s="179"/>
      <c r="N2244" s="81"/>
      <c r="O2244" s="185"/>
      <c r="P2244" s="103"/>
      <c r="Q2244" s="84" t="str">
        <f t="shared" si="1022"/>
        <v/>
      </c>
      <c r="R2244" s="159"/>
      <c r="S2244" s="28" t="str" cm="1">
        <f t="array" aca="1" ref="S2244" ca="1">IF(INDIRECT("A"&amp;114+$U2244)&lt;&gt;"",114+$U2244,"")</f>
        <v/>
      </c>
      <c r="T2244" s="28" t="str">
        <f t="shared" ca="1" si="1023"/>
        <v>$B</v>
      </c>
      <c r="U2244" s="29">
        <f t="shared" si="1030"/>
        <v>2124</v>
      </c>
      <c r="V2244" s="29">
        <v>177.50000000001401</v>
      </c>
      <c r="W2244" s="29">
        <f t="shared" si="1002"/>
        <v>177</v>
      </c>
      <c r="X2244" s="41" t="str" cm="1">
        <f t="array" aca="1" ref="X2244" ca="1">IFERROR(INDEX('PC&amp;PD'!$A$1:$AP$15,ROW('PC&amp;PD'!$A$15),MATCH(INDIRECT(T2244),'PC&amp;PD'!$A$1:$AP$1,0)),"")</f>
        <v/>
      </c>
      <c r="Z2244" s="155"/>
      <c r="AA2244" s="13" t="str">
        <f t="shared" si="1019"/>
        <v/>
      </c>
      <c r="AB2244" s="155"/>
      <c r="AC2244" s="13" t="str">
        <f t="shared" ca="1" si="1024"/>
        <v>$AB</v>
      </c>
      <c r="AD2244" s="13" t="str" cm="1">
        <f t="array" aca="1" ref="AD2244" ca="1">IFERROR(IF((LEFT(INDIRECT("$F"&amp;$S2244),4))="GOTS",IF($G2244="Organic","GOTS_Organic_raw",(IF($G2244="Responsible","GOTS_Responsible",(IF($G2244="No Attribute (Conventional)","GOTS_conventional",(IF($G2244="Recycled Pre/Post-Consumer","GOTS_pre_post",(IF($G2244="In-Conversion","GOTS_in_conversion",(IF($G2244="Sustainably Sourced","Sustainably_sourced",""))))))))))),IF($G2244="Organic","Organic",(IF($G2244="Responsible","Responsible",(IF($G2244="No Attribute (Conventional)","No_Attribute_Conventional",(IF($G2244="Recycled Pre/Post-Consumer","Recycled_Pre_Post_Consumer",(IF($G2244="In-Conversion","In_Conversion",(IF($G2244="Recycled Pre-Consumer","Recycled_Pre_Consumer",(IF($G2244="Recycled Post-Consumer","Recycled_Post_Consumer",(IF($G2244="Sustainably Sourced","Sustainably_sourced","")))))))))))))))),"")</f>
        <v/>
      </c>
      <c r="AE2244" s="13" t="e" cm="1">
        <f t="array" aca="1" ref="AE2244" ca="1">IF(INDIRECT("$F"&amp;$S2244)="","",IF(LEFT(INDIRECT("$F"&amp;$S2244),3)="GRS","GRS_RCS_RM",IF((LEFT(INDIRECT("$F"&amp;$S2244),3))="RCS","GRS_RCS_RM",IF(INDIRECT("$F"&amp;$S2244)="OCS (No Label)","OCS_Conversion_RM",IF(LEFT(INDIRECT("$F"&amp;$S2244),3)="OCS","OCS_RM",IF(RIGHT(INDIRECT("$F"&amp;$S2244),10)="conversion","GOTS_RM_conversion",IF((LEFT(INDIRECT("$F"&amp;$S2244),4))="GOTS","GOTS_RM","Responsible_RM")))))))</f>
        <v>#REF!</v>
      </c>
      <c r="AF2244" s="13" t="str" cm="1">
        <f t="array" aca="1" ref="AF2244" ca="1">IF($S2244="","",INDIRECT("$Z"&amp;$S2244))</f>
        <v/>
      </c>
      <c r="AG2244" s="155"/>
      <c r="AH2244" s="13" t="str" cm="1">
        <f t="array" aca="1" ref="AH2244" ca="1">IFERROR(INDIRECT("$ag"&amp;S2244),"")</f>
        <v/>
      </c>
      <c r="AI2244" s="13" t="e" cm="1">
        <f t="array" aca="1" ref="AI2244" ca="1">INDIRECT("O"&amp;S2243)</f>
        <v>#REF!</v>
      </c>
      <c r="AJ2244" s="13" t="str">
        <f>IF($I2244="","",INDEX('Raw Material'!$A$1:$J$75,MATCH(I2244,'Raw Material'!$A$1:$A$75,0),(MATCH(G2244,'Raw Material'!$A$1:$J$1,0))))</f>
        <v/>
      </c>
      <c r="AK2244" s="13" t="str">
        <f t="shared" si="1020"/>
        <v>YANLIŞRM</v>
      </c>
      <c r="AL2244" s="153" t="str">
        <f t="shared" si="1021"/>
        <v/>
      </c>
    </row>
    <row r="2245" spans="1:38" ht="16.5" customHeight="1">
      <c r="A2245" s="162"/>
      <c r="B2245" s="168"/>
      <c r="C2245" s="169"/>
      <c r="D2245" s="156"/>
      <c r="E2245" s="156"/>
      <c r="F2245" s="175"/>
      <c r="G2245" s="181"/>
      <c r="H2245" s="182"/>
      <c r="I2245" s="182"/>
      <c r="J2245" s="182"/>
      <c r="K2245" s="32"/>
      <c r="L2245" s="179"/>
      <c r="M2245" s="179"/>
      <c r="N2245" s="81"/>
      <c r="O2245" s="185"/>
      <c r="P2245" s="103"/>
      <c r="Q2245" s="84" t="str">
        <f t="shared" si="1022"/>
        <v/>
      </c>
      <c r="R2245" s="159"/>
      <c r="S2245" s="28" t="str" cm="1">
        <f t="array" aca="1" ref="S2245" ca="1">IF(INDIRECT("A"&amp;114+$U2245)&lt;&gt;"",114+$U2245,"")</f>
        <v/>
      </c>
      <c r="T2245" s="28" t="str">
        <f t="shared" ca="1" si="1023"/>
        <v>$B</v>
      </c>
      <c r="U2245" s="29">
        <f t="shared" si="1030"/>
        <v>2124</v>
      </c>
      <c r="V2245" s="29">
        <v>177.58333333334701</v>
      </c>
      <c r="W2245" s="29">
        <f t="shared" si="1002"/>
        <v>177</v>
      </c>
      <c r="X2245" s="41" t="str" cm="1">
        <f t="array" aca="1" ref="X2245" ca="1">IFERROR(INDEX('PC&amp;PD'!$A$1:$AP$15,ROW('PC&amp;PD'!$A$15),MATCH(INDIRECT(T2245),'PC&amp;PD'!$A$1:$AP$1,0)),"")</f>
        <v/>
      </c>
      <c r="Z2245" s="155"/>
      <c r="AA2245" s="13" t="str">
        <f t="shared" si="1019"/>
        <v/>
      </c>
      <c r="AB2245" s="155"/>
      <c r="AC2245" s="13" t="str">
        <f t="shared" ca="1" si="1024"/>
        <v>$AB</v>
      </c>
      <c r="AD2245" s="13" t="str" cm="1">
        <f t="array" aca="1" ref="AD2245" ca="1">IFERROR(IF((LEFT(INDIRECT("$F"&amp;$S2245),4))="GOTS",IF($G2245="Organic","GOTS_Organic_raw",(IF($G2245="Responsible","GOTS_Responsible",(IF($G2245="No Attribute (Conventional)","GOTS_conventional",(IF($G2245="Recycled Pre/Post-Consumer","GOTS_pre_post",(IF($G2245="In-Conversion","GOTS_in_conversion",(IF($G2245="Sustainably Sourced","Sustainably_sourced",""))))))))))),IF($G2245="Organic","Organic",(IF($G2245="Responsible","Responsible",(IF($G2245="No Attribute (Conventional)","No_Attribute_Conventional",(IF($G2245="Recycled Pre/Post-Consumer","Recycled_Pre_Post_Consumer",(IF($G2245="In-Conversion","In_Conversion",(IF($G2245="Recycled Pre-Consumer","Recycled_Pre_Consumer",(IF($G2245="Recycled Post-Consumer","Recycled_Post_Consumer",(IF($G2245="Sustainably Sourced","Sustainably_sourced","")))))))))))))))),"")</f>
        <v/>
      </c>
      <c r="AE2245" s="13" t="e" cm="1">
        <f t="array" aca="1" ref="AE2245" ca="1">IF(INDIRECT("$F"&amp;$S2245)="","",IF(LEFT(INDIRECT("$F"&amp;$S2245),3)="GRS","GRS_RCS_RM",IF((LEFT(INDIRECT("$F"&amp;$S2245),3))="RCS","GRS_RCS_RM",IF(INDIRECT("$F"&amp;$S2245)="OCS (No Label)","OCS_Conversion_RM",IF(LEFT(INDIRECT("$F"&amp;$S2245),3)="OCS","OCS_RM",IF(RIGHT(INDIRECT("$F"&amp;$S2245),10)="conversion","GOTS_RM_conversion",IF((LEFT(INDIRECT("$F"&amp;$S2245),4))="GOTS","GOTS_RM","Responsible_RM")))))))</f>
        <v>#REF!</v>
      </c>
      <c r="AF2245" s="13" t="str" cm="1">
        <f t="array" aca="1" ref="AF2245" ca="1">IF($S2245="","",INDIRECT("$Z"&amp;$S2245))</f>
        <v/>
      </c>
      <c r="AG2245" s="155"/>
      <c r="AH2245" s="13" t="str" cm="1">
        <f t="array" aca="1" ref="AH2245" ca="1">IFERROR(INDIRECT("$ag"&amp;S2245),"")</f>
        <v/>
      </c>
      <c r="AI2245" s="13" t="e" cm="1">
        <f t="array" aca="1" ref="AI2245" ca="1">INDIRECT("O"&amp;S2244)</f>
        <v>#REF!</v>
      </c>
      <c r="AJ2245" s="13" t="str">
        <f>IF($I2245="","",INDEX('Raw Material'!$A$1:$J$75,MATCH(I2245,'Raw Material'!$A$1:$A$75,0),(MATCH(G2245,'Raw Material'!$A$1:$J$1,0))))</f>
        <v/>
      </c>
      <c r="AK2245" s="13" t="str">
        <f t="shared" si="1020"/>
        <v>YANLIŞRM</v>
      </c>
      <c r="AL2245" s="153" t="str">
        <f t="shared" si="1021"/>
        <v/>
      </c>
    </row>
    <row r="2246" spans="1:38" ht="16.5" customHeight="1">
      <c r="A2246" s="162"/>
      <c r="B2246" s="168"/>
      <c r="C2246" s="169"/>
      <c r="D2246" s="156"/>
      <c r="E2246" s="156"/>
      <c r="F2246" s="175"/>
      <c r="G2246" s="181"/>
      <c r="H2246" s="182"/>
      <c r="I2246" s="182"/>
      <c r="J2246" s="182"/>
      <c r="K2246" s="32"/>
      <c r="L2246" s="179"/>
      <c r="M2246" s="179"/>
      <c r="N2246" s="81"/>
      <c r="O2246" s="185"/>
      <c r="P2246" s="103"/>
      <c r="Q2246" s="84" t="str">
        <f t="shared" si="1022"/>
        <v/>
      </c>
      <c r="R2246" s="159"/>
      <c r="S2246" s="28" t="str" cm="1">
        <f t="array" aca="1" ref="S2246" ca="1">IF(INDIRECT("A"&amp;114+$U2246)&lt;&gt;"",114+$U2246,"")</f>
        <v/>
      </c>
      <c r="T2246" s="28" t="str">
        <f t="shared" ca="1" si="1023"/>
        <v>$B</v>
      </c>
      <c r="U2246" s="29">
        <f t="shared" si="1030"/>
        <v>2124</v>
      </c>
      <c r="V2246" s="29">
        <v>177.66666666668101</v>
      </c>
      <c r="W2246" s="29">
        <f t="shared" si="1002"/>
        <v>177</v>
      </c>
      <c r="X2246" s="41" t="str" cm="1">
        <f t="array" aca="1" ref="X2246" ca="1">IFERROR(INDEX('PC&amp;PD'!$A$1:$AP$15,ROW('PC&amp;PD'!$A$15),MATCH(INDIRECT(T2246),'PC&amp;PD'!$A$1:$AP$1,0)),"")</f>
        <v/>
      </c>
      <c r="Z2246" s="155"/>
      <c r="AA2246" s="13" t="str">
        <f t="shared" si="1019"/>
        <v/>
      </c>
      <c r="AB2246" s="155"/>
      <c r="AC2246" s="13" t="str">
        <f t="shared" ca="1" si="1024"/>
        <v>$AB</v>
      </c>
      <c r="AD2246" s="13" t="str" cm="1">
        <f t="array" aca="1" ref="AD2246" ca="1">IFERROR(IF((LEFT(INDIRECT("$F"&amp;$S2246),4))="GOTS",IF($G2246="Organic","GOTS_Organic_raw",(IF($G2246="Responsible","GOTS_Responsible",(IF($G2246="No Attribute (Conventional)","GOTS_conventional",(IF($G2246="Recycled Pre/Post-Consumer","GOTS_pre_post",(IF($G2246="In-Conversion","GOTS_in_conversion",(IF($G2246="Sustainably Sourced","Sustainably_sourced",""))))))))))),IF($G2246="Organic","Organic",(IF($G2246="Responsible","Responsible",(IF($G2246="No Attribute (Conventional)","No_Attribute_Conventional",(IF($G2246="Recycled Pre/Post-Consumer","Recycled_Pre_Post_Consumer",(IF($G2246="In-Conversion","In_Conversion",(IF($G2246="Recycled Pre-Consumer","Recycled_Pre_Consumer",(IF($G2246="Recycled Post-Consumer","Recycled_Post_Consumer",(IF($G2246="Sustainably Sourced","Sustainably_sourced","")))))))))))))))),"")</f>
        <v/>
      </c>
      <c r="AE2246" s="13" t="e" cm="1">
        <f t="array" aca="1" ref="AE2246" ca="1">IF(INDIRECT("$F"&amp;$S2246)="","",IF(LEFT(INDIRECT("$F"&amp;$S2246),3)="GRS","GRS_RCS_RM",IF((LEFT(INDIRECT("$F"&amp;$S2246),3))="RCS","GRS_RCS_RM",IF(INDIRECT("$F"&amp;$S2246)="OCS (No Label)","OCS_Conversion_RM",IF(LEFT(INDIRECT("$F"&amp;$S2246),3)="OCS","OCS_RM",IF(RIGHT(INDIRECT("$F"&amp;$S2246),10)="conversion","GOTS_RM_conversion",IF((LEFT(INDIRECT("$F"&amp;$S2246),4))="GOTS","GOTS_RM","Responsible_RM")))))))</f>
        <v>#REF!</v>
      </c>
      <c r="AF2246" s="13" t="str" cm="1">
        <f t="array" aca="1" ref="AF2246" ca="1">IF($S2246="","",INDIRECT("$Z"&amp;$S2246))</f>
        <v/>
      </c>
      <c r="AG2246" s="155"/>
      <c r="AH2246" s="13" t="str" cm="1">
        <f t="array" aca="1" ref="AH2246" ca="1">IFERROR(INDIRECT("$ag"&amp;S2246),"")</f>
        <v/>
      </c>
      <c r="AI2246" s="13" t="e" cm="1">
        <f t="array" aca="1" ref="AI2246" ca="1">INDIRECT("O"&amp;S2245)</f>
        <v>#REF!</v>
      </c>
      <c r="AJ2246" s="13" t="str">
        <f>IF($I2246="","",INDEX('Raw Material'!$A$1:$J$75,MATCH(I2246,'Raw Material'!$A$1:$A$75,0),(MATCH(G2246,'Raw Material'!$A$1:$J$1,0))))</f>
        <v/>
      </c>
      <c r="AK2246" s="13" t="str">
        <f t="shared" si="1020"/>
        <v>YANLIŞRM</v>
      </c>
      <c r="AL2246" s="153" t="str">
        <f t="shared" si="1021"/>
        <v/>
      </c>
    </row>
    <row r="2247" spans="1:38" ht="16.5" customHeight="1">
      <c r="A2247" s="162"/>
      <c r="B2247" s="168"/>
      <c r="C2247" s="169"/>
      <c r="D2247" s="156"/>
      <c r="E2247" s="156"/>
      <c r="F2247" s="175"/>
      <c r="G2247" s="181"/>
      <c r="H2247" s="182"/>
      <c r="I2247" s="182"/>
      <c r="J2247" s="182"/>
      <c r="K2247" s="32"/>
      <c r="L2247" s="179"/>
      <c r="M2247" s="179"/>
      <c r="N2247" s="81"/>
      <c r="O2247" s="185"/>
      <c r="P2247" s="103"/>
      <c r="Q2247" s="84" t="str">
        <f t="shared" si="1022"/>
        <v/>
      </c>
      <c r="R2247" s="159"/>
      <c r="S2247" s="28" t="str" cm="1">
        <f t="array" aca="1" ref="S2247" ca="1">IF(INDIRECT("A"&amp;114+$U2247)&lt;&gt;"",114+$U2247,"")</f>
        <v/>
      </c>
      <c r="T2247" s="28" t="str">
        <f t="shared" ca="1" si="1023"/>
        <v>$B</v>
      </c>
      <c r="U2247" s="29">
        <f t="shared" si="1030"/>
        <v>2124</v>
      </c>
      <c r="V2247" s="29">
        <v>177.75000000001401</v>
      </c>
      <c r="W2247" s="29">
        <f t="shared" si="1002"/>
        <v>177</v>
      </c>
      <c r="X2247" s="41" t="str" cm="1">
        <f t="array" aca="1" ref="X2247" ca="1">IFERROR(INDEX('PC&amp;PD'!$A$1:$AP$15,ROW('PC&amp;PD'!$A$15),MATCH(INDIRECT(T2247),'PC&amp;PD'!$A$1:$AP$1,0)),"")</f>
        <v/>
      </c>
      <c r="Z2247" s="155"/>
      <c r="AA2247" s="13" t="str">
        <f t="shared" si="1019"/>
        <v/>
      </c>
      <c r="AB2247" s="155"/>
      <c r="AC2247" s="13" t="str">
        <f t="shared" ca="1" si="1024"/>
        <v>$AB</v>
      </c>
      <c r="AD2247" s="13" t="str" cm="1">
        <f t="array" aca="1" ref="AD2247" ca="1">IFERROR(IF((LEFT(INDIRECT("$F"&amp;$S2247),4))="GOTS",IF($G2247="Organic","GOTS_Organic_raw",(IF($G2247="Responsible","GOTS_Responsible",(IF($G2247="No Attribute (Conventional)","GOTS_conventional",(IF($G2247="Recycled Pre/Post-Consumer","GOTS_pre_post",(IF($G2247="In-Conversion","GOTS_in_conversion",(IF($G2247="Sustainably Sourced","Sustainably_sourced",""))))))))))),IF($G2247="Organic","Organic",(IF($G2247="Responsible","Responsible",(IF($G2247="No Attribute (Conventional)","No_Attribute_Conventional",(IF($G2247="Recycled Pre/Post-Consumer","Recycled_Pre_Post_Consumer",(IF($G2247="In-Conversion","In_Conversion",(IF($G2247="Recycled Pre-Consumer","Recycled_Pre_Consumer",(IF($G2247="Recycled Post-Consumer","Recycled_Post_Consumer",(IF($G2247="Sustainably Sourced","Sustainably_sourced","")))))))))))))))),"")</f>
        <v/>
      </c>
      <c r="AE2247" s="13" t="e" cm="1">
        <f t="array" aca="1" ref="AE2247" ca="1">IF(INDIRECT("$F"&amp;$S2247)="","",IF(LEFT(INDIRECT("$F"&amp;$S2247),3)="GRS","GRS_RCS_RM",IF((LEFT(INDIRECT("$F"&amp;$S2247),3))="RCS","GRS_RCS_RM",IF(INDIRECT("$F"&amp;$S2247)="OCS (No Label)","OCS_Conversion_RM",IF(LEFT(INDIRECT("$F"&amp;$S2247),3)="OCS","OCS_RM",IF(RIGHT(INDIRECT("$F"&amp;$S2247),10)="conversion","GOTS_RM_conversion",IF((LEFT(INDIRECT("$F"&amp;$S2247),4))="GOTS","GOTS_RM","Responsible_RM")))))))</f>
        <v>#REF!</v>
      </c>
      <c r="AF2247" s="13" t="str" cm="1">
        <f t="array" aca="1" ref="AF2247" ca="1">IF($S2247="","",INDIRECT("$Z"&amp;$S2247))</f>
        <v/>
      </c>
      <c r="AG2247" s="155"/>
      <c r="AH2247" s="13" t="str" cm="1">
        <f t="array" aca="1" ref="AH2247" ca="1">IFERROR(INDIRECT("$ag"&amp;S2247),"")</f>
        <v/>
      </c>
      <c r="AI2247" s="13" t="e" cm="1">
        <f t="array" aca="1" ref="AI2247" ca="1">INDIRECT("O"&amp;S2246)</f>
        <v>#REF!</v>
      </c>
      <c r="AJ2247" s="13" t="str">
        <f>IF($I2247="","",INDEX('Raw Material'!$A$1:$J$75,MATCH(I2247,'Raw Material'!$A$1:$A$75,0),(MATCH(G2247,'Raw Material'!$A$1:$J$1,0))))</f>
        <v/>
      </c>
      <c r="AK2247" s="13" t="str">
        <f t="shared" si="1020"/>
        <v>YANLIŞRM</v>
      </c>
      <c r="AL2247" s="153" t="str">
        <f t="shared" si="1021"/>
        <v/>
      </c>
    </row>
    <row r="2248" spans="1:38" ht="16.5" customHeight="1">
      <c r="A2248" s="162"/>
      <c r="B2248" s="168"/>
      <c r="C2248" s="169"/>
      <c r="D2248" s="156"/>
      <c r="E2248" s="156"/>
      <c r="F2248" s="175"/>
      <c r="G2248" s="181"/>
      <c r="H2248" s="182"/>
      <c r="I2248" s="182"/>
      <c r="J2248" s="182"/>
      <c r="K2248" s="32"/>
      <c r="L2248" s="179"/>
      <c r="M2248" s="179"/>
      <c r="N2248" s="81"/>
      <c r="O2248" s="185"/>
      <c r="P2248" s="103"/>
      <c r="Q2248" s="84" t="str">
        <f t="shared" si="1022"/>
        <v/>
      </c>
      <c r="R2248" s="159"/>
      <c r="S2248" s="28" t="str" cm="1">
        <f t="array" aca="1" ref="S2248" ca="1">IF(INDIRECT("A"&amp;114+$U2248)&lt;&gt;"",114+$U2248,"")</f>
        <v/>
      </c>
      <c r="T2248" s="28" t="str">
        <f t="shared" ca="1" si="1023"/>
        <v>$B</v>
      </c>
      <c r="U2248" s="29">
        <f t="shared" si="1030"/>
        <v>2124</v>
      </c>
      <c r="V2248" s="29">
        <v>177.83333333334701</v>
      </c>
      <c r="W2248" s="29">
        <f t="shared" si="1002"/>
        <v>177</v>
      </c>
      <c r="X2248" s="41" t="str" cm="1">
        <f t="array" aca="1" ref="X2248" ca="1">IFERROR(INDEX('PC&amp;PD'!$A$1:$AP$15,ROW('PC&amp;PD'!$A$15),MATCH(INDIRECT(T2248),'PC&amp;PD'!$A$1:$AP$1,0)),"")</f>
        <v/>
      </c>
      <c r="Z2248" s="155"/>
      <c r="AA2248" s="13" t="str">
        <f t="shared" si="1019"/>
        <v/>
      </c>
      <c r="AB2248" s="155"/>
      <c r="AC2248" s="13" t="str">
        <f t="shared" ca="1" si="1024"/>
        <v>$AB</v>
      </c>
      <c r="AD2248" s="13" t="str" cm="1">
        <f t="array" aca="1" ref="AD2248" ca="1">IFERROR(IF((LEFT(INDIRECT("$F"&amp;$S2248),4))="GOTS",IF($G2248="Organic","GOTS_Organic_raw",(IF($G2248="Responsible","GOTS_Responsible",(IF($G2248="No Attribute (Conventional)","GOTS_conventional",(IF($G2248="Recycled Pre/Post-Consumer","GOTS_pre_post",(IF($G2248="In-Conversion","GOTS_in_conversion",(IF($G2248="Sustainably Sourced","Sustainably_sourced",""))))))))))),IF($G2248="Organic","Organic",(IF($G2248="Responsible","Responsible",(IF($G2248="No Attribute (Conventional)","No_Attribute_Conventional",(IF($G2248="Recycled Pre/Post-Consumer","Recycled_Pre_Post_Consumer",(IF($G2248="In-Conversion","In_Conversion",(IF($G2248="Recycled Pre-Consumer","Recycled_Pre_Consumer",(IF($G2248="Recycled Post-Consumer","Recycled_Post_Consumer",(IF($G2248="Sustainably Sourced","Sustainably_sourced","")))))))))))))))),"")</f>
        <v/>
      </c>
      <c r="AE2248" s="13" t="e" cm="1">
        <f t="array" aca="1" ref="AE2248" ca="1">IF(INDIRECT("$F"&amp;$S2248)="","",IF(LEFT(INDIRECT("$F"&amp;$S2248),3)="GRS","GRS_RCS_RM",IF((LEFT(INDIRECT("$F"&amp;$S2248),3))="RCS","GRS_RCS_RM",IF(INDIRECT("$F"&amp;$S2248)="OCS (No Label)","OCS_Conversion_RM",IF(LEFT(INDIRECT("$F"&amp;$S2248),3)="OCS","OCS_RM",IF(RIGHT(INDIRECT("$F"&amp;$S2248),10)="conversion","GOTS_RM_conversion",IF((LEFT(INDIRECT("$F"&amp;$S2248),4))="GOTS","GOTS_RM","Responsible_RM")))))))</f>
        <v>#REF!</v>
      </c>
      <c r="AF2248" s="13" t="str" cm="1">
        <f t="array" aca="1" ref="AF2248" ca="1">IF($S2248="","",INDIRECT("$Z"&amp;$S2248))</f>
        <v/>
      </c>
      <c r="AG2248" s="155"/>
      <c r="AH2248" s="13" t="str" cm="1">
        <f t="array" aca="1" ref="AH2248" ca="1">IFERROR(INDIRECT("$ag"&amp;S2248),"")</f>
        <v/>
      </c>
      <c r="AI2248" s="13" t="e" cm="1">
        <f t="array" aca="1" ref="AI2248" ca="1">INDIRECT("O"&amp;S2247)</f>
        <v>#REF!</v>
      </c>
      <c r="AJ2248" s="13" t="str">
        <f>IF($I2248="","",INDEX('Raw Material'!$A$1:$J$75,MATCH(I2248,'Raw Material'!$A$1:$A$75,0),(MATCH(G2248,'Raw Material'!$A$1:$J$1,0))))</f>
        <v/>
      </c>
      <c r="AK2248" s="13" t="str">
        <f t="shared" si="1020"/>
        <v>YANLIŞRM</v>
      </c>
      <c r="AL2248" s="153" t="str">
        <f t="shared" si="1021"/>
        <v/>
      </c>
    </row>
    <row r="2249" spans="1:38" ht="16.5" customHeight="1" thickBot="1">
      <c r="A2249" s="163"/>
      <c r="B2249" s="170"/>
      <c r="C2249" s="171"/>
      <c r="D2249" s="156"/>
      <c r="E2249" s="156"/>
      <c r="F2249" s="176"/>
      <c r="G2249" s="157"/>
      <c r="H2249" s="158"/>
      <c r="I2249" s="158"/>
      <c r="J2249" s="158"/>
      <c r="K2249" s="33"/>
      <c r="L2249" s="180"/>
      <c r="M2249" s="180"/>
      <c r="N2249" s="82"/>
      <c r="O2249" s="186"/>
      <c r="P2249" s="103"/>
      <c r="Q2249" s="84" t="str">
        <f t="shared" si="1022"/>
        <v/>
      </c>
      <c r="R2249" s="159"/>
      <c r="S2249" s="28" t="str" cm="1">
        <f t="array" aca="1" ref="S2249" ca="1">IF(INDIRECT("A"&amp;114+$U2249)&lt;&gt;"",114+$U2249,"")</f>
        <v/>
      </c>
      <c r="T2249" s="28" t="str">
        <f t="shared" ca="1" si="1023"/>
        <v>$B</v>
      </c>
      <c r="U2249" s="29">
        <f t="shared" si="1030"/>
        <v>2124</v>
      </c>
      <c r="V2249" s="29">
        <v>177.91666666668101</v>
      </c>
      <c r="W2249" s="29">
        <f t="shared" ref="W2249:W2312" si="1031">ROUNDDOWN(V2249,0)</f>
        <v>177</v>
      </c>
      <c r="X2249" s="41" t="str" cm="1">
        <f t="array" aca="1" ref="X2249" ca="1">IFERROR(INDEX('PC&amp;PD'!$A$1:$AP$15,ROW('PC&amp;PD'!$A$15),MATCH(INDIRECT(T2249),'PC&amp;PD'!$A$1:$AP$1,0)),"")</f>
        <v/>
      </c>
      <c r="Z2249" s="155"/>
      <c r="AA2249" s="13" t="str">
        <f t="shared" si="1019"/>
        <v/>
      </c>
      <c r="AB2249" s="155"/>
      <c r="AC2249" s="13" t="str">
        <f t="shared" ca="1" si="1024"/>
        <v>$AB</v>
      </c>
      <c r="AD2249" s="13" t="str" cm="1">
        <f t="array" aca="1" ref="AD2249" ca="1">IFERROR(IF((LEFT(INDIRECT("$F"&amp;$S2249),4))="GOTS",IF($G2249="Organic","GOTS_Organic_raw",(IF($G2249="Responsible","GOTS_Responsible",(IF($G2249="No Attribute (Conventional)","GOTS_conventional",(IF($G2249="Recycled Pre/Post-Consumer","GOTS_pre_post",(IF($G2249="In-Conversion","GOTS_in_conversion",(IF($G2249="Sustainably Sourced","Sustainably_sourced",""))))))))))),IF($G2249="Organic","Organic",(IF($G2249="Responsible","Responsible",(IF($G2249="No Attribute (Conventional)","No_Attribute_Conventional",(IF($G2249="Recycled Pre/Post-Consumer","Recycled_Pre_Post_Consumer",(IF($G2249="In-Conversion","In_Conversion",(IF($G2249="Recycled Pre-Consumer","Recycled_Pre_Consumer",(IF($G2249="Recycled Post-Consumer","Recycled_Post_Consumer",(IF($G2249="Sustainably Sourced","Sustainably_sourced","")))))))))))))))),"")</f>
        <v/>
      </c>
      <c r="AE2249" s="13" t="e" cm="1">
        <f t="array" aca="1" ref="AE2249" ca="1">IF(INDIRECT("$F"&amp;$S2249)="","",IF(LEFT(INDIRECT("$F"&amp;$S2249),3)="GRS","GRS_RCS_RM",IF((LEFT(INDIRECT("$F"&amp;$S2249),3))="RCS","GRS_RCS_RM",IF(INDIRECT("$F"&amp;$S2249)="OCS (No Label)","OCS_Conversion_RM",IF(LEFT(INDIRECT("$F"&amp;$S2249),3)="OCS","OCS_RM",IF(RIGHT(INDIRECT("$F"&amp;$S2249),10)="conversion","GOTS_RM_conversion",IF((LEFT(INDIRECT("$F"&amp;$S2249),4))="GOTS","GOTS_RM","Responsible_RM")))))))</f>
        <v>#REF!</v>
      </c>
      <c r="AF2249" s="13" t="str" cm="1">
        <f t="array" aca="1" ref="AF2249" ca="1">IF($S2249="","",INDIRECT("$Z"&amp;$S2249))</f>
        <v/>
      </c>
      <c r="AG2249" s="155"/>
      <c r="AH2249" s="13" t="str" cm="1">
        <f t="array" aca="1" ref="AH2249" ca="1">IFERROR(INDIRECT("$ag"&amp;S2249),"")</f>
        <v/>
      </c>
      <c r="AI2249" s="13" t="e" cm="1">
        <f t="array" aca="1" ref="AI2249" ca="1">INDIRECT("O"&amp;S2248)</f>
        <v>#REF!</v>
      </c>
      <c r="AJ2249" s="13" t="str">
        <f>IF($I2249="","",INDEX('Raw Material'!$A$1:$J$75,MATCH(I2249,'Raw Material'!$A$1:$A$75,0),(MATCH(G2249,'Raw Material'!$A$1:$J$1,0))))</f>
        <v/>
      </c>
      <c r="AK2249" s="13" t="str">
        <f t="shared" si="1020"/>
        <v>YANLIŞRM</v>
      </c>
      <c r="AL2249" s="153" t="str">
        <f t="shared" si="1021"/>
        <v/>
      </c>
    </row>
    <row r="2250" spans="1:38" ht="16.5" customHeight="1">
      <c r="A2250" s="160" t="str">
        <f>IF(B2250="","",COUNTA($B$114:$B2250))</f>
        <v/>
      </c>
      <c r="B2250" s="164"/>
      <c r="C2250" s="165"/>
      <c r="D2250" s="183"/>
      <c r="E2250" s="183"/>
      <c r="F2250" s="172"/>
      <c r="G2250" s="212"/>
      <c r="H2250" s="206"/>
      <c r="I2250" s="206"/>
      <c r="J2250" s="206"/>
      <c r="K2250" s="31"/>
      <c r="L2250" s="177" t="str">
        <f t="shared" ref="L2250" si="1032">IF(R2250="","",LEFT(R2250,LEN(R2250)-2))</f>
        <v/>
      </c>
      <c r="M2250" s="177"/>
      <c r="N2250" s="80"/>
      <c r="O2250" s="184"/>
      <c r="P2250" s="103"/>
      <c r="Q2250" s="84" t="str">
        <f t="shared" si="1022"/>
        <v/>
      </c>
      <c r="R2250" s="159" t="str">
        <f t="shared" ref="R2250" si="1033">CONCATENATE($Q2250,Q2251,Q2252,Q2253,Q2254,Q2255,$Q2256,$Q2257,$Q2258,$Q2259,Q2260,Q2261)</f>
        <v/>
      </c>
      <c r="S2250" s="28" t="str" cm="1">
        <f t="array" aca="1" ref="S2250" ca="1">IF(INDIRECT("A"&amp;114+$U2250)&lt;&gt;"",114+$U2250,"")</f>
        <v/>
      </c>
      <c r="T2250" s="28" t="str">
        <f t="shared" ca="1" si="1023"/>
        <v>$B</v>
      </c>
      <c r="U2250" s="29">
        <f t="shared" si="1030"/>
        <v>2136</v>
      </c>
      <c r="V2250" s="29">
        <v>178.00000000001401</v>
      </c>
      <c r="W2250" s="29">
        <f t="shared" si="1031"/>
        <v>178</v>
      </c>
      <c r="X2250" s="41" t="str" cm="1">
        <f t="array" aca="1" ref="X2250" ca="1">IFERROR(INDEX('PC&amp;PD'!$A$1:$AP$15,ROW('PC&amp;PD'!$A$15),MATCH(INDIRECT(T2250),'PC&amp;PD'!$A$1:$AP$1,0)),"")</f>
        <v/>
      </c>
      <c r="Z2250" s="155" t="str">
        <f t="shared" ref="Z2250" si="1034">IFERROR(IF($F2250="OCS 100","OCS (OCS 100)",IF($F2250="OCS Blended","OCS (OCS Blended)",IF($F2250="OCS (No Label)","OCS (No Label)",IF($F2250="RCS 100","RCS (RCS 100)",IF($F2250="RCS Blended","RCS (RCS Blended)",IF($F2250="GRS","GRS (GRS)",IF($F2250="GRS (No Label)", "GRS (No Label)",IF($F2250="RDS","RDS (RDS)",IF($F2250="RWS","RWS (RWS)",IF($F2250="RAS","RAS (RAS)",IF($F2250="RMS","RMS (RMS)",IF($F2250="GOTS Organic","GOTS (Organic)",IF($F2250="GOTS Made with organic","GOTS (Made with Organic)",IF($F2250="GOTS Organic - in conversion","GOTS (Organic - In Conversion)",IF($F2250="GOTS Made with organic - in conversion","GOTS (Made with Organic - In Conversion)",""))))))))))))))),"")</f>
        <v/>
      </c>
      <c r="AA2250" s="13" t="str">
        <f t="shared" si="1019"/>
        <v/>
      </c>
      <c r="AB2250" s="155" t="str">
        <f t="shared" ref="AB2250" si="1035">IFERROR(IF($F2250="OCS 100", "OCS_100",IF($F2250="OCS Blended", "OCS_Blended",IF($F2250="OCS (No Label)", "OCS_No_Label",IF($F2250="RCS 100", "RCS_100",IF($F2250="RCS Blended","RCS_Blended",IF($F2250="GRS","GRS",IF($F2250="GRS (No Label)", "GRS_No_Label",IF($F2250="RDS","RDS",IF($F2250="RWS","RWS",IF($F2250="RMS","RMS",IF($F2250="GOTS Organic","GOTS_Organic",IF($F2250="GOTS Made with organic","GOTS_Made_with_organic",IF($F2250="GOTS Organic - in conversion","GOTS_Organic_in_Conversion",IF($F2250="GOTS Made with organic - in conversion","GOTS_Made_with_Organic_in_Conversion",IF($F2250="RAS","RAS",""))))))))))))))),"")</f>
        <v/>
      </c>
      <c r="AC2250" s="13" t="str">
        <f t="shared" ca="1" si="1024"/>
        <v>$AB</v>
      </c>
      <c r="AD2250" s="13" t="str" cm="1">
        <f t="array" aca="1" ref="AD2250" ca="1">IFERROR(IF((LEFT(INDIRECT("$F"&amp;$S2250),4))="GOTS",IF($G2250="Organic","GOTS_Organic_raw",(IF($G2250="Responsible","GOTS_Responsible",(IF($G2250="No Attribute (Conventional)","GOTS_conventional",(IF($G2250="Recycled Pre/Post-Consumer","GOTS_pre_post",(IF($G2250="In-Conversion","GOTS_in_conversion",(IF($G2250="Sustainably Sourced","Sustainably_sourced",""))))))))))),IF($G2250="Organic","Organic",(IF($G2250="Responsible","Responsible",(IF($G2250="No Attribute (Conventional)","No_Attribute_Conventional",(IF($G2250="Recycled Pre/Post-Consumer","Recycled_Pre_Post_Consumer",(IF($G2250="In-Conversion","In_Conversion",(IF($G2250="Recycled Pre-Consumer","Recycled_Pre_Consumer",(IF($G2250="Recycled Post-Consumer","Recycled_Post_Consumer",(IF($G2250="Sustainably Sourced","Sustainably_sourced","")))))))))))))))),"")</f>
        <v/>
      </c>
      <c r="AE2250" s="13" t="e" cm="1">
        <f t="array" aca="1" ref="AE2250" ca="1">IF(INDIRECT("$F"&amp;$S2250)="","",IF(LEFT(INDIRECT("$F"&amp;$S2250),3)="GRS","GRS_RCS_RM",IF((LEFT(INDIRECT("$F"&amp;$S2250),3))="RCS","GRS_RCS_RM",IF(INDIRECT("$F"&amp;$S2250)="OCS (No Label)","OCS_Conversion_RM",IF(LEFT(INDIRECT("$F"&amp;$S2250),3)="OCS","OCS_RM",IF(RIGHT(INDIRECT("$F"&amp;$S2250),10)="conversion","GOTS_RM_conversion",IF((LEFT(INDIRECT("$F"&amp;$S2250),4))="GOTS","GOTS_RM","Responsible_RM")))))))</f>
        <v>#REF!</v>
      </c>
      <c r="AF2250" s="13" t="str" cm="1">
        <f t="array" aca="1" ref="AF2250" ca="1">IF($S2250="","",INDIRECT("$Z"&amp;$S2250))</f>
        <v/>
      </c>
      <c r="AG2250" s="155" t="str">
        <f t="shared" si="1029"/>
        <v/>
      </c>
      <c r="AH2250" s="13" t="str" cm="1">
        <f t="array" aca="1" ref="AH2250" ca="1">IFERROR(INDIRECT("$ag"&amp;S2250),"")</f>
        <v/>
      </c>
      <c r="AI2250" s="13" t="e" cm="1">
        <f t="array" aca="1" ref="AI2250" ca="1">INDIRECT("O"&amp;S2249)</f>
        <v>#REF!</v>
      </c>
      <c r="AJ2250" s="13" t="str">
        <f>IF($I2250="","",INDEX('Raw Material'!$A$1:$J$75,MATCH(I2250,'Raw Material'!$A$1:$A$75,0),(MATCH(G2250,'Raw Material'!$A$1:$J$1,0))))</f>
        <v/>
      </c>
      <c r="AK2250" s="13" t="str">
        <f t="shared" si="1020"/>
        <v>YANLIŞRM</v>
      </c>
      <c r="AL2250" s="153" t="str">
        <f t="shared" si="1021"/>
        <v/>
      </c>
    </row>
    <row r="2251" spans="1:38" ht="16.5" customHeight="1">
      <c r="A2251" s="161"/>
      <c r="B2251" s="166"/>
      <c r="C2251" s="167"/>
      <c r="D2251" s="156"/>
      <c r="E2251" s="156"/>
      <c r="F2251" s="173"/>
      <c r="G2251" s="181"/>
      <c r="H2251" s="182"/>
      <c r="I2251" s="182"/>
      <c r="J2251" s="182"/>
      <c r="K2251" s="32"/>
      <c r="L2251" s="178"/>
      <c r="M2251" s="178"/>
      <c r="N2251" s="81"/>
      <c r="O2251" s="185"/>
      <c r="P2251" s="103"/>
      <c r="Q2251" s="84" t="str">
        <f t="shared" si="1022"/>
        <v/>
      </c>
      <c r="R2251" s="159"/>
      <c r="S2251" s="28" t="str" cm="1">
        <f t="array" aca="1" ref="S2251" ca="1">IF(INDIRECT("A"&amp;114+$U2251)&lt;&gt;"",114+$U2251,"")</f>
        <v/>
      </c>
      <c r="T2251" s="28" t="str">
        <f t="shared" ca="1" si="1023"/>
        <v>$B</v>
      </c>
      <c r="U2251" s="29">
        <f t="shared" si="1030"/>
        <v>2136</v>
      </c>
      <c r="V2251" s="29">
        <v>178.08333333334701</v>
      </c>
      <c r="W2251" s="29">
        <f t="shared" si="1031"/>
        <v>178</v>
      </c>
      <c r="X2251" s="41" t="str" cm="1">
        <f t="array" aca="1" ref="X2251" ca="1">IFERROR(INDEX('PC&amp;PD'!$A$1:$AP$15,ROW('PC&amp;PD'!$A$15),MATCH(INDIRECT(T2251),'PC&amp;PD'!$A$1:$AP$1,0)),"")</f>
        <v/>
      </c>
      <c r="Z2251" s="155"/>
      <c r="AA2251" s="13" t="str">
        <f t="shared" si="1019"/>
        <v/>
      </c>
      <c r="AB2251" s="155"/>
      <c r="AC2251" s="13" t="str">
        <f t="shared" ca="1" si="1024"/>
        <v>$AB</v>
      </c>
      <c r="AD2251" s="13" t="str" cm="1">
        <f t="array" aca="1" ref="AD2251" ca="1">IFERROR(IF((LEFT(INDIRECT("$F"&amp;$S2251),4))="GOTS",IF($G2251="Organic","GOTS_Organic_raw",(IF($G2251="Responsible","GOTS_Responsible",(IF($G2251="No Attribute (Conventional)","GOTS_conventional",(IF($G2251="Recycled Pre/Post-Consumer","GOTS_pre_post",(IF($G2251="In-Conversion","GOTS_in_conversion",(IF($G2251="Sustainably Sourced","Sustainably_sourced",""))))))))))),IF($G2251="Organic","Organic",(IF($G2251="Responsible","Responsible",(IF($G2251="No Attribute (Conventional)","No_Attribute_Conventional",(IF($G2251="Recycled Pre/Post-Consumer","Recycled_Pre_Post_Consumer",(IF($G2251="In-Conversion","In_Conversion",(IF($G2251="Recycled Pre-Consumer","Recycled_Pre_Consumer",(IF($G2251="Recycled Post-Consumer","Recycled_Post_Consumer",(IF($G2251="Sustainably Sourced","Sustainably_sourced","")))))))))))))))),"")</f>
        <v/>
      </c>
      <c r="AE2251" s="13" t="e" cm="1">
        <f t="array" aca="1" ref="AE2251" ca="1">IF(INDIRECT("$F"&amp;$S2251)="","",IF(LEFT(INDIRECT("$F"&amp;$S2251),3)="GRS","GRS_RCS_RM",IF((LEFT(INDIRECT("$F"&amp;$S2251),3))="RCS","GRS_RCS_RM",IF(INDIRECT("$F"&amp;$S2251)="OCS (No Label)","OCS_Conversion_RM",IF(LEFT(INDIRECT("$F"&amp;$S2251),3)="OCS","OCS_RM",IF(RIGHT(INDIRECT("$F"&amp;$S2251),10)="conversion","GOTS_RM_conversion",IF((LEFT(INDIRECT("$F"&amp;$S2251),4))="GOTS","GOTS_RM","Responsible_RM")))))))</f>
        <v>#REF!</v>
      </c>
      <c r="AF2251" s="13" t="str" cm="1">
        <f t="array" aca="1" ref="AF2251" ca="1">IF($S2251="","",INDIRECT("$Z"&amp;$S2251))</f>
        <v/>
      </c>
      <c r="AG2251" s="155"/>
      <c r="AH2251" s="13" t="str" cm="1">
        <f t="array" aca="1" ref="AH2251" ca="1">IFERROR(INDIRECT("$ag"&amp;S2251),"")</f>
        <v/>
      </c>
      <c r="AI2251" s="13" t="e" cm="1">
        <f t="array" aca="1" ref="AI2251" ca="1">INDIRECT("O"&amp;S2250)</f>
        <v>#REF!</v>
      </c>
      <c r="AJ2251" s="13" t="str">
        <f>IF($I2251="","",INDEX('Raw Material'!$A$1:$J$75,MATCH(I2251,'Raw Material'!$A$1:$A$75,0),(MATCH(G2251,'Raw Material'!$A$1:$J$1,0))))</f>
        <v/>
      </c>
      <c r="AK2251" s="13" t="str">
        <f t="shared" si="1020"/>
        <v>YANLIŞRM</v>
      </c>
      <c r="AL2251" s="153" t="str">
        <f t="shared" si="1021"/>
        <v/>
      </c>
    </row>
    <row r="2252" spans="1:38" ht="16.5" customHeight="1">
      <c r="A2252" s="161"/>
      <c r="B2252" s="166"/>
      <c r="C2252" s="167"/>
      <c r="D2252" s="156"/>
      <c r="E2252" s="156"/>
      <c r="F2252" s="173"/>
      <c r="G2252" s="181"/>
      <c r="H2252" s="182"/>
      <c r="I2252" s="182"/>
      <c r="J2252" s="182"/>
      <c r="K2252" s="32"/>
      <c r="L2252" s="178"/>
      <c r="M2252" s="178"/>
      <c r="N2252" s="81"/>
      <c r="O2252" s="185"/>
      <c r="P2252" s="103"/>
      <c r="Q2252" s="84" t="str">
        <f t="shared" si="1022"/>
        <v/>
      </c>
      <c r="R2252" s="159"/>
      <c r="S2252" s="28" t="str" cm="1">
        <f t="array" aca="1" ref="S2252" ca="1">IF(INDIRECT("A"&amp;114+$U2252)&lt;&gt;"",114+$U2252,"")</f>
        <v/>
      </c>
      <c r="T2252" s="28" t="str">
        <f t="shared" ca="1" si="1023"/>
        <v>$B</v>
      </c>
      <c r="U2252" s="29">
        <f t="shared" si="1030"/>
        <v>2136</v>
      </c>
      <c r="V2252" s="29">
        <v>178.16666666668101</v>
      </c>
      <c r="W2252" s="29">
        <f t="shared" si="1031"/>
        <v>178</v>
      </c>
      <c r="X2252" s="41" t="str" cm="1">
        <f t="array" aca="1" ref="X2252" ca="1">IFERROR(INDEX('PC&amp;PD'!$A$1:$AP$15,ROW('PC&amp;PD'!$A$15),MATCH(INDIRECT(T2252),'PC&amp;PD'!$A$1:$AP$1,0)),"")</f>
        <v/>
      </c>
      <c r="Z2252" s="155"/>
      <c r="AA2252" s="13" t="str">
        <f t="shared" si="1019"/>
        <v/>
      </c>
      <c r="AB2252" s="155"/>
      <c r="AC2252" s="13" t="str">
        <f t="shared" ca="1" si="1024"/>
        <v>$AB</v>
      </c>
      <c r="AD2252" s="13" t="str" cm="1">
        <f t="array" aca="1" ref="AD2252" ca="1">IFERROR(IF((LEFT(INDIRECT("$F"&amp;$S2252),4))="GOTS",IF($G2252="Organic","GOTS_Organic_raw",(IF($G2252="Responsible","GOTS_Responsible",(IF($G2252="No Attribute (Conventional)","GOTS_conventional",(IF($G2252="Recycled Pre/Post-Consumer","GOTS_pre_post",(IF($G2252="In-Conversion","GOTS_in_conversion",(IF($G2252="Sustainably Sourced","Sustainably_sourced",""))))))))))),IF($G2252="Organic","Organic",(IF($G2252="Responsible","Responsible",(IF($G2252="No Attribute (Conventional)","No_Attribute_Conventional",(IF($G2252="Recycled Pre/Post-Consumer","Recycled_Pre_Post_Consumer",(IF($G2252="In-Conversion","In_Conversion",(IF($G2252="Recycled Pre-Consumer","Recycled_Pre_Consumer",(IF($G2252="Recycled Post-Consumer","Recycled_Post_Consumer",(IF($G2252="Sustainably Sourced","Sustainably_sourced","")))))))))))))))),"")</f>
        <v/>
      </c>
      <c r="AE2252" s="13" t="e" cm="1">
        <f t="array" aca="1" ref="AE2252" ca="1">IF(INDIRECT("$F"&amp;$S2252)="","",IF(LEFT(INDIRECT("$F"&amp;$S2252),3)="GRS","GRS_RCS_RM",IF((LEFT(INDIRECT("$F"&amp;$S2252),3))="RCS","GRS_RCS_RM",IF(INDIRECT("$F"&amp;$S2252)="OCS (No Label)","OCS_Conversion_RM",IF(LEFT(INDIRECT("$F"&amp;$S2252),3)="OCS","OCS_RM",IF(RIGHT(INDIRECT("$F"&amp;$S2252),10)="conversion","GOTS_RM_conversion",IF((LEFT(INDIRECT("$F"&amp;$S2252),4))="GOTS","GOTS_RM","Responsible_RM")))))))</f>
        <v>#REF!</v>
      </c>
      <c r="AF2252" s="13" t="str" cm="1">
        <f t="array" aca="1" ref="AF2252" ca="1">IF($S2252="","",INDIRECT("$Z"&amp;$S2252))</f>
        <v/>
      </c>
      <c r="AG2252" s="155"/>
      <c r="AH2252" s="13" t="str" cm="1">
        <f t="array" aca="1" ref="AH2252" ca="1">IFERROR(INDIRECT("$ag"&amp;S2252),"")</f>
        <v/>
      </c>
      <c r="AI2252" s="13" t="e" cm="1">
        <f t="array" aca="1" ref="AI2252" ca="1">INDIRECT("O"&amp;S2251)</f>
        <v>#REF!</v>
      </c>
      <c r="AJ2252" s="13" t="str">
        <f>IF($I2252="","",INDEX('Raw Material'!$A$1:$J$75,MATCH(I2252,'Raw Material'!$A$1:$A$75,0),(MATCH(G2252,'Raw Material'!$A$1:$J$1,0))))</f>
        <v/>
      </c>
      <c r="AK2252" s="13" t="str">
        <f t="shared" si="1020"/>
        <v>YANLIŞRM</v>
      </c>
      <c r="AL2252" s="153" t="str">
        <f t="shared" si="1021"/>
        <v/>
      </c>
    </row>
    <row r="2253" spans="1:38" ht="16.5" customHeight="1">
      <c r="A2253" s="161"/>
      <c r="B2253" s="166"/>
      <c r="C2253" s="167"/>
      <c r="D2253" s="156"/>
      <c r="E2253" s="156"/>
      <c r="F2253" s="174"/>
      <c r="G2253" s="181"/>
      <c r="H2253" s="182"/>
      <c r="I2253" s="182"/>
      <c r="J2253" s="182"/>
      <c r="K2253" s="32"/>
      <c r="L2253" s="178"/>
      <c r="M2253" s="178"/>
      <c r="N2253" s="81"/>
      <c r="O2253" s="185"/>
      <c r="P2253" s="103"/>
      <c r="Q2253" s="84" t="str">
        <f t="shared" si="1022"/>
        <v/>
      </c>
      <c r="R2253" s="159"/>
      <c r="S2253" s="28" t="str" cm="1">
        <f t="array" aca="1" ref="S2253" ca="1">IF(INDIRECT("A"&amp;114+$U2253)&lt;&gt;"",114+$U2253,"")</f>
        <v/>
      </c>
      <c r="T2253" s="28" t="str">
        <f t="shared" ca="1" si="1023"/>
        <v>$B</v>
      </c>
      <c r="U2253" s="29">
        <f t="shared" si="1030"/>
        <v>2136</v>
      </c>
      <c r="V2253" s="29">
        <v>178.25000000001401</v>
      </c>
      <c r="W2253" s="29">
        <f t="shared" si="1031"/>
        <v>178</v>
      </c>
      <c r="X2253" s="41" t="str" cm="1">
        <f t="array" aca="1" ref="X2253" ca="1">IFERROR(INDEX('PC&amp;PD'!$A$1:$AP$15,ROW('PC&amp;PD'!$A$15),MATCH(INDIRECT(T2253),'PC&amp;PD'!$A$1:$AP$1,0)),"")</f>
        <v/>
      </c>
      <c r="Z2253" s="155"/>
      <c r="AA2253" s="13" t="str">
        <f t="shared" si="1019"/>
        <v/>
      </c>
      <c r="AB2253" s="155"/>
      <c r="AC2253" s="13" t="str">
        <f t="shared" ca="1" si="1024"/>
        <v>$AB</v>
      </c>
      <c r="AD2253" s="13" t="str" cm="1">
        <f t="array" aca="1" ref="AD2253" ca="1">IFERROR(IF((LEFT(INDIRECT("$F"&amp;$S2253),4))="GOTS",IF($G2253="Organic","GOTS_Organic_raw",(IF($G2253="Responsible","GOTS_Responsible",(IF($G2253="No Attribute (Conventional)","GOTS_conventional",(IF($G2253="Recycled Pre/Post-Consumer","GOTS_pre_post",(IF($G2253="In-Conversion","GOTS_in_conversion",(IF($G2253="Sustainably Sourced","Sustainably_sourced",""))))))))))),IF($G2253="Organic","Organic",(IF($G2253="Responsible","Responsible",(IF($G2253="No Attribute (Conventional)","No_Attribute_Conventional",(IF($G2253="Recycled Pre/Post-Consumer","Recycled_Pre_Post_Consumer",(IF($G2253="In-Conversion","In_Conversion",(IF($G2253="Recycled Pre-Consumer","Recycled_Pre_Consumer",(IF($G2253="Recycled Post-Consumer","Recycled_Post_Consumer",(IF($G2253="Sustainably Sourced","Sustainably_sourced","")))))))))))))))),"")</f>
        <v/>
      </c>
      <c r="AE2253" s="13" t="e" cm="1">
        <f t="array" aca="1" ref="AE2253" ca="1">IF(INDIRECT("$F"&amp;$S2253)="","",IF(LEFT(INDIRECT("$F"&amp;$S2253),3)="GRS","GRS_RCS_RM",IF((LEFT(INDIRECT("$F"&amp;$S2253),3))="RCS","GRS_RCS_RM",IF(INDIRECT("$F"&amp;$S2253)="OCS (No Label)","OCS_Conversion_RM",IF(LEFT(INDIRECT("$F"&amp;$S2253),3)="OCS","OCS_RM",IF(RIGHT(INDIRECT("$F"&amp;$S2253),10)="conversion","GOTS_RM_conversion",IF((LEFT(INDIRECT("$F"&amp;$S2253),4))="GOTS","GOTS_RM","Responsible_RM")))))))</f>
        <v>#REF!</v>
      </c>
      <c r="AF2253" s="13" t="str" cm="1">
        <f t="array" aca="1" ref="AF2253" ca="1">IF($S2253="","",INDIRECT("$Z"&amp;$S2253))</f>
        <v/>
      </c>
      <c r="AG2253" s="155"/>
      <c r="AH2253" s="13" t="str" cm="1">
        <f t="array" aca="1" ref="AH2253" ca="1">IFERROR(INDIRECT("$ag"&amp;S2253),"")</f>
        <v/>
      </c>
      <c r="AI2253" s="13" t="e" cm="1">
        <f t="array" aca="1" ref="AI2253" ca="1">INDIRECT("O"&amp;S2252)</f>
        <v>#REF!</v>
      </c>
      <c r="AJ2253" s="13" t="str">
        <f>IF($I2253="","",INDEX('Raw Material'!$A$1:$J$75,MATCH(I2253,'Raw Material'!$A$1:$A$75,0),(MATCH(G2253,'Raw Material'!$A$1:$J$1,0))))</f>
        <v/>
      </c>
      <c r="AK2253" s="13" t="str">
        <f t="shared" si="1020"/>
        <v>YANLIŞRM</v>
      </c>
      <c r="AL2253" s="153" t="str">
        <f t="shared" si="1021"/>
        <v/>
      </c>
    </row>
    <row r="2254" spans="1:38" ht="16.5" customHeight="1">
      <c r="A2254" s="161"/>
      <c r="B2254" s="166"/>
      <c r="C2254" s="167"/>
      <c r="D2254" s="156"/>
      <c r="E2254" s="156"/>
      <c r="F2254" s="174"/>
      <c r="G2254" s="181"/>
      <c r="H2254" s="182"/>
      <c r="I2254" s="182"/>
      <c r="J2254" s="182"/>
      <c r="K2254" s="32"/>
      <c r="L2254" s="178"/>
      <c r="M2254" s="178"/>
      <c r="N2254" s="81"/>
      <c r="O2254" s="185"/>
      <c r="P2254" s="103"/>
      <c r="Q2254" s="84" t="str">
        <f t="shared" si="1022"/>
        <v/>
      </c>
      <c r="R2254" s="159"/>
      <c r="S2254" s="28" t="str" cm="1">
        <f t="array" aca="1" ref="S2254" ca="1">IF(INDIRECT("A"&amp;114+$U2254)&lt;&gt;"",114+$U2254,"")</f>
        <v/>
      </c>
      <c r="T2254" s="28" t="str">
        <f t="shared" ca="1" si="1023"/>
        <v>$B</v>
      </c>
      <c r="U2254" s="29">
        <f t="shared" si="1030"/>
        <v>2136</v>
      </c>
      <c r="V2254" s="29">
        <v>178.33333333334701</v>
      </c>
      <c r="W2254" s="29">
        <f t="shared" si="1031"/>
        <v>178</v>
      </c>
      <c r="X2254" s="41" t="str" cm="1">
        <f t="array" aca="1" ref="X2254" ca="1">IFERROR(INDEX('PC&amp;PD'!$A$1:$AP$15,ROW('PC&amp;PD'!$A$15),MATCH(INDIRECT(T2254),'PC&amp;PD'!$A$1:$AP$1,0)),"")</f>
        <v/>
      </c>
      <c r="Z2254" s="155"/>
      <c r="AA2254" s="13" t="str">
        <f t="shared" si="1019"/>
        <v/>
      </c>
      <c r="AB2254" s="155"/>
      <c r="AC2254" s="13" t="str">
        <f t="shared" ca="1" si="1024"/>
        <v>$AB</v>
      </c>
      <c r="AD2254" s="13" t="str" cm="1">
        <f t="array" aca="1" ref="AD2254" ca="1">IFERROR(IF((LEFT(INDIRECT("$F"&amp;$S2254),4))="GOTS",IF($G2254="Organic","GOTS_Organic_raw",(IF($G2254="Responsible","GOTS_Responsible",(IF($G2254="No Attribute (Conventional)","GOTS_conventional",(IF($G2254="Recycled Pre/Post-Consumer","GOTS_pre_post",(IF($G2254="In-Conversion","GOTS_in_conversion",(IF($G2254="Sustainably Sourced","Sustainably_sourced",""))))))))))),IF($G2254="Organic","Organic",(IF($G2254="Responsible","Responsible",(IF($G2254="No Attribute (Conventional)","No_Attribute_Conventional",(IF($G2254="Recycled Pre/Post-Consumer","Recycled_Pre_Post_Consumer",(IF($G2254="In-Conversion","In_Conversion",(IF($G2254="Recycled Pre-Consumer","Recycled_Pre_Consumer",(IF($G2254="Recycled Post-Consumer","Recycled_Post_Consumer",(IF($G2254="Sustainably Sourced","Sustainably_sourced","")))))))))))))))),"")</f>
        <v/>
      </c>
      <c r="AE2254" s="13" t="e" cm="1">
        <f t="array" aca="1" ref="AE2254" ca="1">IF(INDIRECT("$F"&amp;$S2254)="","",IF(LEFT(INDIRECT("$F"&amp;$S2254),3)="GRS","GRS_RCS_RM",IF((LEFT(INDIRECT("$F"&amp;$S2254),3))="RCS","GRS_RCS_RM",IF(INDIRECT("$F"&amp;$S2254)="OCS (No Label)","OCS_Conversion_RM",IF(LEFT(INDIRECT("$F"&amp;$S2254),3)="OCS","OCS_RM",IF(RIGHT(INDIRECT("$F"&amp;$S2254),10)="conversion","GOTS_RM_conversion",IF((LEFT(INDIRECT("$F"&amp;$S2254),4))="GOTS","GOTS_RM","Responsible_RM")))))))</f>
        <v>#REF!</v>
      </c>
      <c r="AF2254" s="13" t="str" cm="1">
        <f t="array" aca="1" ref="AF2254" ca="1">IF($S2254="","",INDIRECT("$Z"&amp;$S2254))</f>
        <v/>
      </c>
      <c r="AG2254" s="155"/>
      <c r="AH2254" s="13" t="str" cm="1">
        <f t="array" aca="1" ref="AH2254" ca="1">IFERROR(INDIRECT("$ag"&amp;S2254),"")</f>
        <v/>
      </c>
      <c r="AI2254" s="13" t="e" cm="1">
        <f t="array" aca="1" ref="AI2254" ca="1">INDIRECT("O"&amp;S2253)</f>
        <v>#REF!</v>
      </c>
      <c r="AJ2254" s="13" t="str">
        <f>IF($I2254="","",INDEX('Raw Material'!$A$1:$J$75,MATCH(I2254,'Raw Material'!$A$1:$A$75,0),(MATCH(G2254,'Raw Material'!$A$1:$J$1,0))))</f>
        <v/>
      </c>
      <c r="AK2254" s="13" t="str">
        <f t="shared" si="1020"/>
        <v>YANLIŞRM</v>
      </c>
      <c r="AL2254" s="153" t="str">
        <f t="shared" si="1021"/>
        <v/>
      </c>
    </row>
    <row r="2255" spans="1:38" ht="16.5" customHeight="1">
      <c r="A2255" s="161"/>
      <c r="B2255" s="166"/>
      <c r="C2255" s="167"/>
      <c r="D2255" s="156"/>
      <c r="E2255" s="156"/>
      <c r="F2255" s="174"/>
      <c r="G2255" s="181"/>
      <c r="H2255" s="182"/>
      <c r="I2255" s="182"/>
      <c r="J2255" s="182"/>
      <c r="K2255" s="32"/>
      <c r="L2255" s="178"/>
      <c r="M2255" s="178"/>
      <c r="N2255" s="81"/>
      <c r="O2255" s="185"/>
      <c r="P2255" s="103"/>
      <c r="Q2255" s="84" t="str">
        <f t="shared" si="1022"/>
        <v/>
      </c>
      <c r="R2255" s="159"/>
      <c r="S2255" s="28" t="str" cm="1">
        <f t="array" aca="1" ref="S2255" ca="1">IF(INDIRECT("A"&amp;114+$U2255)&lt;&gt;"",114+$U2255,"")</f>
        <v/>
      </c>
      <c r="T2255" s="28" t="str">
        <f t="shared" ca="1" si="1023"/>
        <v>$B</v>
      </c>
      <c r="U2255" s="29">
        <f t="shared" si="1030"/>
        <v>2136</v>
      </c>
      <c r="V2255" s="29">
        <v>178.41666666668101</v>
      </c>
      <c r="W2255" s="29">
        <f t="shared" si="1031"/>
        <v>178</v>
      </c>
      <c r="X2255" s="41" t="str" cm="1">
        <f t="array" aca="1" ref="X2255" ca="1">IFERROR(INDEX('PC&amp;PD'!$A$1:$AP$15,ROW('PC&amp;PD'!$A$15),MATCH(INDIRECT(T2255),'PC&amp;PD'!$A$1:$AP$1,0)),"")</f>
        <v/>
      </c>
      <c r="Z2255" s="155"/>
      <c r="AA2255" s="13" t="str">
        <f t="shared" si="1019"/>
        <v/>
      </c>
      <c r="AB2255" s="155"/>
      <c r="AC2255" s="13" t="str">
        <f t="shared" ca="1" si="1024"/>
        <v>$AB</v>
      </c>
      <c r="AD2255" s="13" t="str" cm="1">
        <f t="array" aca="1" ref="AD2255" ca="1">IFERROR(IF((LEFT(INDIRECT("$F"&amp;$S2255),4))="GOTS",IF($G2255="Organic","GOTS_Organic_raw",(IF($G2255="Responsible","GOTS_Responsible",(IF($G2255="No Attribute (Conventional)","GOTS_conventional",(IF($G2255="Recycled Pre/Post-Consumer","GOTS_pre_post",(IF($G2255="In-Conversion","GOTS_in_conversion",(IF($G2255="Sustainably Sourced","Sustainably_sourced",""))))))))))),IF($G2255="Organic","Organic",(IF($G2255="Responsible","Responsible",(IF($G2255="No Attribute (Conventional)","No_Attribute_Conventional",(IF($G2255="Recycled Pre/Post-Consumer","Recycled_Pre_Post_Consumer",(IF($G2255="In-Conversion","In_Conversion",(IF($G2255="Recycled Pre-Consumer","Recycled_Pre_Consumer",(IF($G2255="Recycled Post-Consumer","Recycled_Post_Consumer",(IF($G2255="Sustainably Sourced","Sustainably_sourced","")))))))))))))))),"")</f>
        <v/>
      </c>
      <c r="AE2255" s="13" t="e" cm="1">
        <f t="array" aca="1" ref="AE2255" ca="1">IF(INDIRECT("$F"&amp;$S2255)="","",IF(LEFT(INDIRECT("$F"&amp;$S2255),3)="GRS","GRS_RCS_RM",IF((LEFT(INDIRECT("$F"&amp;$S2255),3))="RCS","GRS_RCS_RM",IF(INDIRECT("$F"&amp;$S2255)="OCS (No Label)","OCS_Conversion_RM",IF(LEFT(INDIRECT("$F"&amp;$S2255),3)="OCS","OCS_RM",IF(RIGHT(INDIRECT("$F"&amp;$S2255),10)="conversion","GOTS_RM_conversion",IF((LEFT(INDIRECT("$F"&amp;$S2255),4))="GOTS","GOTS_RM","Responsible_RM")))))))</f>
        <v>#REF!</v>
      </c>
      <c r="AF2255" s="13" t="str" cm="1">
        <f t="array" aca="1" ref="AF2255" ca="1">IF($S2255="","",INDIRECT("$Z"&amp;$S2255))</f>
        <v/>
      </c>
      <c r="AG2255" s="155"/>
      <c r="AH2255" s="13" t="str" cm="1">
        <f t="array" aca="1" ref="AH2255" ca="1">IFERROR(INDIRECT("$ag"&amp;S2255),"")</f>
        <v/>
      </c>
      <c r="AI2255" s="13" t="e" cm="1">
        <f t="array" aca="1" ref="AI2255" ca="1">INDIRECT("O"&amp;S2254)</f>
        <v>#REF!</v>
      </c>
      <c r="AJ2255" s="13" t="str">
        <f>IF($I2255="","",INDEX('Raw Material'!$A$1:$J$75,MATCH(I2255,'Raw Material'!$A$1:$A$75,0),(MATCH(G2255,'Raw Material'!$A$1:$J$1,0))))</f>
        <v/>
      </c>
      <c r="AK2255" s="13" t="str">
        <f t="shared" si="1020"/>
        <v>YANLIŞRM</v>
      </c>
      <c r="AL2255" s="153" t="str">
        <f t="shared" si="1021"/>
        <v/>
      </c>
    </row>
    <row r="2256" spans="1:38" ht="16.5" customHeight="1">
      <c r="A2256" s="162"/>
      <c r="B2256" s="168"/>
      <c r="C2256" s="169"/>
      <c r="D2256" s="156"/>
      <c r="E2256" s="156"/>
      <c r="F2256" s="175"/>
      <c r="G2256" s="181"/>
      <c r="H2256" s="182"/>
      <c r="I2256" s="182"/>
      <c r="J2256" s="182"/>
      <c r="K2256" s="32"/>
      <c r="L2256" s="179"/>
      <c r="M2256" s="179"/>
      <c r="N2256" s="81"/>
      <c r="O2256" s="185"/>
      <c r="P2256" s="103"/>
      <c r="Q2256" s="84" t="str">
        <f t="shared" si="1022"/>
        <v/>
      </c>
      <c r="R2256" s="159"/>
      <c r="S2256" s="28" t="str" cm="1">
        <f t="array" aca="1" ref="S2256" ca="1">IF(INDIRECT("A"&amp;114+$U2256)&lt;&gt;"",114+$U2256,"")</f>
        <v/>
      </c>
      <c r="T2256" s="28" t="str">
        <f t="shared" ca="1" si="1023"/>
        <v>$B</v>
      </c>
      <c r="U2256" s="29">
        <f t="shared" si="1030"/>
        <v>2136</v>
      </c>
      <c r="V2256" s="29">
        <v>178.50000000001401</v>
      </c>
      <c r="W2256" s="29">
        <f t="shared" si="1031"/>
        <v>178</v>
      </c>
      <c r="X2256" s="41" t="str" cm="1">
        <f t="array" aca="1" ref="X2256" ca="1">IFERROR(INDEX('PC&amp;PD'!$A$1:$AP$15,ROW('PC&amp;PD'!$A$15),MATCH(INDIRECT(T2256),'PC&amp;PD'!$A$1:$AP$1,0)),"")</f>
        <v/>
      </c>
      <c r="Z2256" s="155"/>
      <c r="AA2256" s="13" t="str">
        <f t="shared" si="1019"/>
        <v/>
      </c>
      <c r="AB2256" s="155"/>
      <c r="AC2256" s="13" t="str">
        <f t="shared" ca="1" si="1024"/>
        <v>$AB</v>
      </c>
      <c r="AD2256" s="13" t="str" cm="1">
        <f t="array" aca="1" ref="AD2256" ca="1">IFERROR(IF((LEFT(INDIRECT("$F"&amp;$S2256),4))="GOTS",IF($G2256="Organic","GOTS_Organic_raw",(IF($G2256="Responsible","GOTS_Responsible",(IF($G2256="No Attribute (Conventional)","GOTS_conventional",(IF($G2256="Recycled Pre/Post-Consumer","GOTS_pre_post",(IF($G2256="In-Conversion","GOTS_in_conversion",(IF($G2256="Sustainably Sourced","Sustainably_sourced",""))))))))))),IF($G2256="Organic","Organic",(IF($G2256="Responsible","Responsible",(IF($G2256="No Attribute (Conventional)","No_Attribute_Conventional",(IF($G2256="Recycled Pre/Post-Consumer","Recycled_Pre_Post_Consumer",(IF($G2256="In-Conversion","In_Conversion",(IF($G2256="Recycled Pre-Consumer","Recycled_Pre_Consumer",(IF($G2256="Recycled Post-Consumer","Recycled_Post_Consumer",(IF($G2256="Sustainably Sourced","Sustainably_sourced","")))))))))))))))),"")</f>
        <v/>
      </c>
      <c r="AE2256" s="13" t="e" cm="1">
        <f t="array" aca="1" ref="AE2256" ca="1">IF(INDIRECT("$F"&amp;$S2256)="","",IF(LEFT(INDIRECT("$F"&amp;$S2256),3)="GRS","GRS_RCS_RM",IF((LEFT(INDIRECT("$F"&amp;$S2256),3))="RCS","GRS_RCS_RM",IF(INDIRECT("$F"&amp;$S2256)="OCS (No Label)","OCS_Conversion_RM",IF(LEFT(INDIRECT("$F"&amp;$S2256),3)="OCS","OCS_RM",IF(RIGHT(INDIRECT("$F"&amp;$S2256),10)="conversion","GOTS_RM_conversion",IF((LEFT(INDIRECT("$F"&amp;$S2256),4))="GOTS","GOTS_RM","Responsible_RM")))))))</f>
        <v>#REF!</v>
      </c>
      <c r="AF2256" s="13" t="str" cm="1">
        <f t="array" aca="1" ref="AF2256" ca="1">IF($S2256="","",INDIRECT("$Z"&amp;$S2256))</f>
        <v/>
      </c>
      <c r="AG2256" s="155"/>
      <c r="AH2256" s="13" t="str" cm="1">
        <f t="array" aca="1" ref="AH2256" ca="1">IFERROR(INDIRECT("$ag"&amp;S2256),"")</f>
        <v/>
      </c>
      <c r="AI2256" s="13" t="e" cm="1">
        <f t="array" aca="1" ref="AI2256" ca="1">INDIRECT("O"&amp;S2255)</f>
        <v>#REF!</v>
      </c>
      <c r="AJ2256" s="13" t="str">
        <f>IF($I2256="","",INDEX('Raw Material'!$A$1:$J$75,MATCH(I2256,'Raw Material'!$A$1:$A$75,0),(MATCH(G2256,'Raw Material'!$A$1:$J$1,0))))</f>
        <v/>
      </c>
      <c r="AK2256" s="13" t="str">
        <f t="shared" si="1020"/>
        <v>YANLIŞRM</v>
      </c>
      <c r="AL2256" s="153" t="str">
        <f t="shared" si="1021"/>
        <v/>
      </c>
    </row>
    <row r="2257" spans="1:38" ht="16.5" customHeight="1">
      <c r="A2257" s="162"/>
      <c r="B2257" s="168"/>
      <c r="C2257" s="169"/>
      <c r="D2257" s="156"/>
      <c r="E2257" s="156"/>
      <c r="F2257" s="175"/>
      <c r="G2257" s="181"/>
      <c r="H2257" s="182"/>
      <c r="I2257" s="182"/>
      <c r="J2257" s="182"/>
      <c r="K2257" s="32"/>
      <c r="L2257" s="179"/>
      <c r="M2257" s="179"/>
      <c r="N2257" s="81"/>
      <c r="O2257" s="185"/>
      <c r="P2257" s="103"/>
      <c r="Q2257" s="84" t="str">
        <f t="shared" si="1022"/>
        <v/>
      </c>
      <c r="R2257" s="159"/>
      <c r="S2257" s="28" t="str" cm="1">
        <f t="array" aca="1" ref="S2257" ca="1">IF(INDIRECT("A"&amp;114+$U2257)&lt;&gt;"",114+$U2257,"")</f>
        <v/>
      </c>
      <c r="T2257" s="28" t="str">
        <f t="shared" ca="1" si="1023"/>
        <v>$B</v>
      </c>
      <c r="U2257" s="29">
        <f t="shared" si="1030"/>
        <v>2136</v>
      </c>
      <c r="V2257" s="29">
        <v>178.58333333334701</v>
      </c>
      <c r="W2257" s="29">
        <f t="shared" si="1031"/>
        <v>178</v>
      </c>
      <c r="X2257" s="41" t="str" cm="1">
        <f t="array" aca="1" ref="X2257" ca="1">IFERROR(INDEX('PC&amp;PD'!$A$1:$AP$15,ROW('PC&amp;PD'!$A$15),MATCH(INDIRECT(T2257),'PC&amp;PD'!$A$1:$AP$1,0)),"")</f>
        <v/>
      </c>
      <c r="Z2257" s="155"/>
      <c r="AA2257" s="13" t="str">
        <f t="shared" si="1019"/>
        <v/>
      </c>
      <c r="AB2257" s="155"/>
      <c r="AC2257" s="13" t="str">
        <f t="shared" ca="1" si="1024"/>
        <v>$AB</v>
      </c>
      <c r="AD2257" s="13" t="str" cm="1">
        <f t="array" aca="1" ref="AD2257" ca="1">IFERROR(IF((LEFT(INDIRECT("$F"&amp;$S2257),4))="GOTS",IF($G2257="Organic","GOTS_Organic_raw",(IF($G2257="Responsible","GOTS_Responsible",(IF($G2257="No Attribute (Conventional)","GOTS_conventional",(IF($G2257="Recycled Pre/Post-Consumer","GOTS_pre_post",(IF($G2257="In-Conversion","GOTS_in_conversion",(IF($G2257="Sustainably Sourced","Sustainably_sourced",""))))))))))),IF($G2257="Organic","Organic",(IF($G2257="Responsible","Responsible",(IF($G2257="No Attribute (Conventional)","No_Attribute_Conventional",(IF($G2257="Recycled Pre/Post-Consumer","Recycled_Pre_Post_Consumer",(IF($G2257="In-Conversion","In_Conversion",(IF($G2257="Recycled Pre-Consumer","Recycled_Pre_Consumer",(IF($G2257="Recycled Post-Consumer","Recycled_Post_Consumer",(IF($G2257="Sustainably Sourced","Sustainably_sourced","")))))))))))))))),"")</f>
        <v/>
      </c>
      <c r="AE2257" s="13" t="e" cm="1">
        <f t="array" aca="1" ref="AE2257" ca="1">IF(INDIRECT("$F"&amp;$S2257)="","",IF(LEFT(INDIRECT("$F"&amp;$S2257),3)="GRS","GRS_RCS_RM",IF((LEFT(INDIRECT("$F"&amp;$S2257),3))="RCS","GRS_RCS_RM",IF(INDIRECT("$F"&amp;$S2257)="OCS (No Label)","OCS_Conversion_RM",IF(LEFT(INDIRECT("$F"&amp;$S2257),3)="OCS","OCS_RM",IF(RIGHT(INDIRECT("$F"&amp;$S2257),10)="conversion","GOTS_RM_conversion",IF((LEFT(INDIRECT("$F"&amp;$S2257),4))="GOTS","GOTS_RM","Responsible_RM")))))))</f>
        <v>#REF!</v>
      </c>
      <c r="AF2257" s="13" t="str" cm="1">
        <f t="array" aca="1" ref="AF2257" ca="1">IF($S2257="","",INDIRECT("$Z"&amp;$S2257))</f>
        <v/>
      </c>
      <c r="AG2257" s="155"/>
      <c r="AH2257" s="13" t="str" cm="1">
        <f t="array" aca="1" ref="AH2257" ca="1">IFERROR(INDIRECT("$ag"&amp;S2257),"")</f>
        <v/>
      </c>
      <c r="AI2257" s="13" t="e" cm="1">
        <f t="array" aca="1" ref="AI2257" ca="1">INDIRECT("O"&amp;S2256)</f>
        <v>#REF!</v>
      </c>
      <c r="AJ2257" s="13" t="str">
        <f>IF($I2257="","",INDEX('Raw Material'!$A$1:$J$75,MATCH(I2257,'Raw Material'!$A$1:$A$75,0),(MATCH(G2257,'Raw Material'!$A$1:$J$1,0))))</f>
        <v/>
      </c>
      <c r="AK2257" s="13" t="str">
        <f t="shared" si="1020"/>
        <v>YANLIŞRM</v>
      </c>
      <c r="AL2257" s="153" t="str">
        <f t="shared" si="1021"/>
        <v/>
      </c>
    </row>
    <row r="2258" spans="1:38" ht="16.5" customHeight="1">
      <c r="A2258" s="162"/>
      <c r="B2258" s="168"/>
      <c r="C2258" s="169"/>
      <c r="D2258" s="156"/>
      <c r="E2258" s="156"/>
      <c r="F2258" s="175"/>
      <c r="G2258" s="181"/>
      <c r="H2258" s="182"/>
      <c r="I2258" s="182"/>
      <c r="J2258" s="182"/>
      <c r="K2258" s="32"/>
      <c r="L2258" s="179"/>
      <c r="M2258" s="179"/>
      <c r="N2258" s="81"/>
      <c r="O2258" s="185"/>
      <c r="P2258" s="103"/>
      <c r="Q2258" s="84" t="str">
        <f t="shared" si="1022"/>
        <v/>
      </c>
      <c r="R2258" s="159"/>
      <c r="S2258" s="28" t="str" cm="1">
        <f t="array" aca="1" ref="S2258" ca="1">IF(INDIRECT("A"&amp;114+$U2258)&lt;&gt;"",114+$U2258,"")</f>
        <v/>
      </c>
      <c r="T2258" s="28" t="str">
        <f t="shared" ca="1" si="1023"/>
        <v>$B</v>
      </c>
      <c r="U2258" s="29">
        <f t="shared" si="1030"/>
        <v>2136</v>
      </c>
      <c r="V2258" s="29">
        <v>178.66666666668101</v>
      </c>
      <c r="W2258" s="29">
        <f t="shared" si="1031"/>
        <v>178</v>
      </c>
      <c r="X2258" s="41" t="str" cm="1">
        <f t="array" aca="1" ref="X2258" ca="1">IFERROR(INDEX('PC&amp;PD'!$A$1:$AP$15,ROW('PC&amp;PD'!$A$15),MATCH(INDIRECT(T2258),'PC&amp;PD'!$A$1:$AP$1,0)),"")</f>
        <v/>
      </c>
      <c r="Z2258" s="155"/>
      <c r="AA2258" s="13" t="str">
        <f t="shared" si="1019"/>
        <v/>
      </c>
      <c r="AB2258" s="155"/>
      <c r="AC2258" s="13" t="str">
        <f t="shared" ca="1" si="1024"/>
        <v>$AB</v>
      </c>
      <c r="AD2258" s="13" t="str" cm="1">
        <f t="array" aca="1" ref="AD2258" ca="1">IFERROR(IF((LEFT(INDIRECT("$F"&amp;$S2258),4))="GOTS",IF($G2258="Organic","GOTS_Organic_raw",(IF($G2258="Responsible","GOTS_Responsible",(IF($G2258="No Attribute (Conventional)","GOTS_conventional",(IF($G2258="Recycled Pre/Post-Consumer","GOTS_pre_post",(IF($G2258="In-Conversion","GOTS_in_conversion",(IF($G2258="Sustainably Sourced","Sustainably_sourced",""))))))))))),IF($G2258="Organic","Organic",(IF($G2258="Responsible","Responsible",(IF($G2258="No Attribute (Conventional)","No_Attribute_Conventional",(IF($G2258="Recycled Pre/Post-Consumer","Recycled_Pre_Post_Consumer",(IF($G2258="In-Conversion","In_Conversion",(IF($G2258="Recycled Pre-Consumer","Recycled_Pre_Consumer",(IF($G2258="Recycled Post-Consumer","Recycled_Post_Consumer",(IF($G2258="Sustainably Sourced","Sustainably_sourced","")))))))))))))))),"")</f>
        <v/>
      </c>
      <c r="AE2258" s="13" t="e" cm="1">
        <f t="array" aca="1" ref="AE2258" ca="1">IF(INDIRECT("$F"&amp;$S2258)="","",IF(LEFT(INDIRECT("$F"&amp;$S2258),3)="GRS","GRS_RCS_RM",IF((LEFT(INDIRECT("$F"&amp;$S2258),3))="RCS","GRS_RCS_RM",IF(INDIRECT("$F"&amp;$S2258)="OCS (No Label)","OCS_Conversion_RM",IF(LEFT(INDIRECT("$F"&amp;$S2258),3)="OCS","OCS_RM",IF(RIGHT(INDIRECT("$F"&amp;$S2258),10)="conversion","GOTS_RM_conversion",IF((LEFT(INDIRECT("$F"&amp;$S2258),4))="GOTS","GOTS_RM","Responsible_RM")))))))</f>
        <v>#REF!</v>
      </c>
      <c r="AF2258" s="13" t="str" cm="1">
        <f t="array" aca="1" ref="AF2258" ca="1">IF($S2258="","",INDIRECT("$Z"&amp;$S2258))</f>
        <v/>
      </c>
      <c r="AG2258" s="155"/>
      <c r="AH2258" s="13" t="str" cm="1">
        <f t="array" aca="1" ref="AH2258" ca="1">IFERROR(INDIRECT("$ag"&amp;S2258),"")</f>
        <v/>
      </c>
      <c r="AI2258" s="13" t="e" cm="1">
        <f t="array" aca="1" ref="AI2258" ca="1">INDIRECT("O"&amp;S2257)</f>
        <v>#REF!</v>
      </c>
      <c r="AJ2258" s="13" t="str">
        <f>IF($I2258="","",INDEX('Raw Material'!$A$1:$J$75,MATCH(I2258,'Raw Material'!$A$1:$A$75,0),(MATCH(G2258,'Raw Material'!$A$1:$J$1,0))))</f>
        <v/>
      </c>
      <c r="AK2258" s="13" t="str">
        <f t="shared" si="1020"/>
        <v>YANLIŞRM</v>
      </c>
      <c r="AL2258" s="153" t="str">
        <f t="shared" si="1021"/>
        <v/>
      </c>
    </row>
    <row r="2259" spans="1:38" ht="16.5" customHeight="1">
      <c r="A2259" s="162"/>
      <c r="B2259" s="168"/>
      <c r="C2259" s="169"/>
      <c r="D2259" s="156"/>
      <c r="E2259" s="156"/>
      <c r="F2259" s="175"/>
      <c r="G2259" s="181"/>
      <c r="H2259" s="182"/>
      <c r="I2259" s="182"/>
      <c r="J2259" s="182"/>
      <c r="K2259" s="32"/>
      <c r="L2259" s="179"/>
      <c r="M2259" s="179"/>
      <c r="N2259" s="81"/>
      <c r="O2259" s="185"/>
      <c r="P2259" s="103"/>
      <c r="Q2259" s="84" t="str">
        <f t="shared" si="1022"/>
        <v/>
      </c>
      <c r="R2259" s="159"/>
      <c r="S2259" s="28" t="str" cm="1">
        <f t="array" aca="1" ref="S2259" ca="1">IF(INDIRECT("A"&amp;114+$U2259)&lt;&gt;"",114+$U2259,"")</f>
        <v/>
      </c>
      <c r="T2259" s="28" t="str">
        <f t="shared" ca="1" si="1023"/>
        <v>$B</v>
      </c>
      <c r="U2259" s="29">
        <f t="shared" si="1030"/>
        <v>2136</v>
      </c>
      <c r="V2259" s="29">
        <v>178.75000000001401</v>
      </c>
      <c r="W2259" s="29">
        <f t="shared" si="1031"/>
        <v>178</v>
      </c>
      <c r="X2259" s="41" t="str" cm="1">
        <f t="array" aca="1" ref="X2259" ca="1">IFERROR(INDEX('PC&amp;PD'!$A$1:$AP$15,ROW('PC&amp;PD'!$A$15),MATCH(INDIRECT(T2259),'PC&amp;PD'!$A$1:$AP$1,0)),"")</f>
        <v/>
      </c>
      <c r="Z2259" s="155"/>
      <c r="AA2259" s="13" t="str">
        <f t="shared" si="1019"/>
        <v/>
      </c>
      <c r="AB2259" s="155"/>
      <c r="AC2259" s="13" t="str">
        <f t="shared" ca="1" si="1024"/>
        <v>$AB</v>
      </c>
      <c r="AD2259" s="13" t="str" cm="1">
        <f t="array" aca="1" ref="AD2259" ca="1">IFERROR(IF((LEFT(INDIRECT("$F"&amp;$S2259),4))="GOTS",IF($G2259="Organic","GOTS_Organic_raw",(IF($G2259="Responsible","GOTS_Responsible",(IF($G2259="No Attribute (Conventional)","GOTS_conventional",(IF($G2259="Recycled Pre/Post-Consumer","GOTS_pre_post",(IF($G2259="In-Conversion","GOTS_in_conversion",(IF($G2259="Sustainably Sourced","Sustainably_sourced",""))))))))))),IF($G2259="Organic","Organic",(IF($G2259="Responsible","Responsible",(IF($G2259="No Attribute (Conventional)","No_Attribute_Conventional",(IF($G2259="Recycled Pre/Post-Consumer","Recycled_Pre_Post_Consumer",(IF($G2259="In-Conversion","In_Conversion",(IF($G2259="Recycled Pre-Consumer","Recycled_Pre_Consumer",(IF($G2259="Recycled Post-Consumer","Recycled_Post_Consumer",(IF($G2259="Sustainably Sourced","Sustainably_sourced","")))))))))))))))),"")</f>
        <v/>
      </c>
      <c r="AE2259" s="13" t="e" cm="1">
        <f t="array" aca="1" ref="AE2259" ca="1">IF(INDIRECT("$F"&amp;$S2259)="","",IF(LEFT(INDIRECT("$F"&amp;$S2259),3)="GRS","GRS_RCS_RM",IF((LEFT(INDIRECT("$F"&amp;$S2259),3))="RCS","GRS_RCS_RM",IF(INDIRECT("$F"&amp;$S2259)="OCS (No Label)","OCS_Conversion_RM",IF(LEFT(INDIRECT("$F"&amp;$S2259),3)="OCS","OCS_RM",IF(RIGHT(INDIRECT("$F"&amp;$S2259),10)="conversion","GOTS_RM_conversion",IF((LEFT(INDIRECT("$F"&amp;$S2259),4))="GOTS","GOTS_RM","Responsible_RM")))))))</f>
        <v>#REF!</v>
      </c>
      <c r="AF2259" s="13" t="str" cm="1">
        <f t="array" aca="1" ref="AF2259" ca="1">IF($S2259="","",INDIRECT("$Z"&amp;$S2259))</f>
        <v/>
      </c>
      <c r="AG2259" s="155"/>
      <c r="AH2259" s="13" t="str" cm="1">
        <f t="array" aca="1" ref="AH2259" ca="1">IFERROR(INDIRECT("$ag"&amp;S2259),"")</f>
        <v/>
      </c>
      <c r="AI2259" s="13" t="e" cm="1">
        <f t="array" aca="1" ref="AI2259" ca="1">INDIRECT("O"&amp;S2258)</f>
        <v>#REF!</v>
      </c>
      <c r="AJ2259" s="13" t="str">
        <f>IF($I2259="","",INDEX('Raw Material'!$A$1:$J$75,MATCH(I2259,'Raw Material'!$A$1:$A$75,0),(MATCH(G2259,'Raw Material'!$A$1:$J$1,0))))</f>
        <v/>
      </c>
      <c r="AK2259" s="13" t="str">
        <f t="shared" si="1020"/>
        <v>YANLIŞRM</v>
      </c>
      <c r="AL2259" s="153" t="str">
        <f t="shared" si="1021"/>
        <v/>
      </c>
    </row>
    <row r="2260" spans="1:38" ht="16.5" customHeight="1">
      <c r="A2260" s="162"/>
      <c r="B2260" s="168"/>
      <c r="C2260" s="169"/>
      <c r="D2260" s="156"/>
      <c r="E2260" s="156"/>
      <c r="F2260" s="175"/>
      <c r="G2260" s="181"/>
      <c r="H2260" s="182"/>
      <c r="I2260" s="182"/>
      <c r="J2260" s="182"/>
      <c r="K2260" s="32"/>
      <c r="L2260" s="179"/>
      <c r="M2260" s="179"/>
      <c r="N2260" s="81"/>
      <c r="O2260" s="185"/>
      <c r="P2260" s="103"/>
      <c r="Q2260" s="84" t="str">
        <f t="shared" si="1022"/>
        <v/>
      </c>
      <c r="R2260" s="159"/>
      <c r="S2260" s="28" t="str" cm="1">
        <f t="array" aca="1" ref="S2260" ca="1">IF(INDIRECT("A"&amp;114+$U2260)&lt;&gt;"",114+$U2260,"")</f>
        <v/>
      </c>
      <c r="T2260" s="28" t="str">
        <f t="shared" ca="1" si="1023"/>
        <v>$B</v>
      </c>
      <c r="U2260" s="29">
        <f t="shared" si="1030"/>
        <v>2136</v>
      </c>
      <c r="V2260" s="29">
        <v>178.83333333334701</v>
      </c>
      <c r="W2260" s="29">
        <f t="shared" si="1031"/>
        <v>178</v>
      </c>
      <c r="X2260" s="41" t="str" cm="1">
        <f t="array" aca="1" ref="X2260" ca="1">IFERROR(INDEX('PC&amp;PD'!$A$1:$AP$15,ROW('PC&amp;PD'!$A$15),MATCH(INDIRECT(T2260),'PC&amp;PD'!$A$1:$AP$1,0)),"")</f>
        <v/>
      </c>
      <c r="Z2260" s="155"/>
      <c r="AA2260" s="13" t="str">
        <f t="shared" si="1019"/>
        <v/>
      </c>
      <c r="AB2260" s="155"/>
      <c r="AC2260" s="13" t="str">
        <f t="shared" ca="1" si="1024"/>
        <v>$AB</v>
      </c>
      <c r="AD2260" s="13" t="str" cm="1">
        <f t="array" aca="1" ref="AD2260" ca="1">IFERROR(IF((LEFT(INDIRECT("$F"&amp;$S2260),4))="GOTS",IF($G2260="Organic","GOTS_Organic_raw",(IF($G2260="Responsible","GOTS_Responsible",(IF($G2260="No Attribute (Conventional)","GOTS_conventional",(IF($G2260="Recycled Pre/Post-Consumer","GOTS_pre_post",(IF($G2260="In-Conversion","GOTS_in_conversion",(IF($G2260="Sustainably Sourced","Sustainably_sourced",""))))))))))),IF($G2260="Organic","Organic",(IF($G2260="Responsible","Responsible",(IF($G2260="No Attribute (Conventional)","No_Attribute_Conventional",(IF($G2260="Recycled Pre/Post-Consumer","Recycled_Pre_Post_Consumer",(IF($G2260="In-Conversion","In_Conversion",(IF($G2260="Recycled Pre-Consumer","Recycled_Pre_Consumer",(IF($G2260="Recycled Post-Consumer","Recycled_Post_Consumer",(IF($G2260="Sustainably Sourced","Sustainably_sourced","")))))))))))))))),"")</f>
        <v/>
      </c>
      <c r="AE2260" s="13" t="e" cm="1">
        <f t="array" aca="1" ref="AE2260" ca="1">IF(INDIRECT("$F"&amp;$S2260)="","",IF(LEFT(INDIRECT("$F"&amp;$S2260),3)="GRS","GRS_RCS_RM",IF((LEFT(INDIRECT("$F"&amp;$S2260),3))="RCS","GRS_RCS_RM",IF(INDIRECT("$F"&amp;$S2260)="OCS (No Label)","OCS_Conversion_RM",IF(LEFT(INDIRECT("$F"&amp;$S2260),3)="OCS","OCS_RM",IF(RIGHT(INDIRECT("$F"&amp;$S2260),10)="conversion","GOTS_RM_conversion",IF((LEFT(INDIRECT("$F"&amp;$S2260),4))="GOTS","GOTS_RM","Responsible_RM")))))))</f>
        <v>#REF!</v>
      </c>
      <c r="AF2260" s="13" t="str" cm="1">
        <f t="array" aca="1" ref="AF2260" ca="1">IF($S2260="","",INDIRECT("$Z"&amp;$S2260))</f>
        <v/>
      </c>
      <c r="AG2260" s="155"/>
      <c r="AH2260" s="13" t="str" cm="1">
        <f t="array" aca="1" ref="AH2260" ca="1">IFERROR(INDIRECT("$ag"&amp;S2260),"")</f>
        <v/>
      </c>
      <c r="AI2260" s="13" t="e" cm="1">
        <f t="array" aca="1" ref="AI2260" ca="1">INDIRECT("O"&amp;S2259)</f>
        <v>#REF!</v>
      </c>
      <c r="AJ2260" s="13" t="str">
        <f>IF($I2260="","",INDEX('Raw Material'!$A$1:$J$75,MATCH(I2260,'Raw Material'!$A$1:$A$75,0),(MATCH(G2260,'Raw Material'!$A$1:$J$1,0))))</f>
        <v/>
      </c>
      <c r="AK2260" s="13" t="str">
        <f t="shared" si="1020"/>
        <v>YANLIŞRM</v>
      </c>
      <c r="AL2260" s="153" t="str">
        <f t="shared" si="1021"/>
        <v/>
      </c>
    </row>
    <row r="2261" spans="1:38" ht="16.5" customHeight="1" thickBot="1">
      <c r="A2261" s="163"/>
      <c r="B2261" s="170"/>
      <c r="C2261" s="171"/>
      <c r="D2261" s="156"/>
      <c r="E2261" s="156"/>
      <c r="F2261" s="176"/>
      <c r="G2261" s="157"/>
      <c r="H2261" s="158"/>
      <c r="I2261" s="158"/>
      <c r="J2261" s="158"/>
      <c r="K2261" s="33"/>
      <c r="L2261" s="180"/>
      <c r="M2261" s="180"/>
      <c r="N2261" s="82"/>
      <c r="O2261" s="186"/>
      <c r="P2261" s="103"/>
      <c r="Q2261" s="84" t="str">
        <f t="shared" si="1022"/>
        <v/>
      </c>
      <c r="R2261" s="159"/>
      <c r="S2261" s="28" t="str" cm="1">
        <f t="array" aca="1" ref="S2261" ca="1">IF(INDIRECT("A"&amp;114+$U2261)&lt;&gt;"",114+$U2261,"")</f>
        <v/>
      </c>
      <c r="T2261" s="28" t="str">
        <f t="shared" ca="1" si="1023"/>
        <v>$B</v>
      </c>
      <c r="U2261" s="29">
        <f t="shared" si="1030"/>
        <v>2136</v>
      </c>
      <c r="V2261" s="29">
        <v>178.91666666668101</v>
      </c>
      <c r="W2261" s="29">
        <f t="shared" si="1031"/>
        <v>178</v>
      </c>
      <c r="X2261" s="41" t="str" cm="1">
        <f t="array" aca="1" ref="X2261" ca="1">IFERROR(INDEX('PC&amp;PD'!$A$1:$AP$15,ROW('PC&amp;PD'!$A$15),MATCH(INDIRECT(T2261),'PC&amp;PD'!$A$1:$AP$1,0)),"")</f>
        <v/>
      </c>
      <c r="Z2261" s="155"/>
      <c r="AA2261" s="13" t="str">
        <f t="shared" si="1019"/>
        <v/>
      </c>
      <c r="AB2261" s="155"/>
      <c r="AC2261" s="13" t="str">
        <f t="shared" ca="1" si="1024"/>
        <v>$AB</v>
      </c>
      <c r="AD2261" s="13" t="str" cm="1">
        <f t="array" aca="1" ref="AD2261" ca="1">IFERROR(IF((LEFT(INDIRECT("$F"&amp;$S2261),4))="GOTS",IF($G2261="Organic","GOTS_Organic_raw",(IF($G2261="Responsible","GOTS_Responsible",(IF($G2261="No Attribute (Conventional)","GOTS_conventional",(IF($G2261="Recycled Pre/Post-Consumer","GOTS_pre_post",(IF($G2261="In-Conversion","GOTS_in_conversion",(IF($G2261="Sustainably Sourced","Sustainably_sourced",""))))))))))),IF($G2261="Organic","Organic",(IF($G2261="Responsible","Responsible",(IF($G2261="No Attribute (Conventional)","No_Attribute_Conventional",(IF($G2261="Recycled Pre/Post-Consumer","Recycled_Pre_Post_Consumer",(IF($G2261="In-Conversion","In_Conversion",(IF($G2261="Recycled Pre-Consumer","Recycled_Pre_Consumer",(IF($G2261="Recycled Post-Consumer","Recycled_Post_Consumer",(IF($G2261="Sustainably Sourced","Sustainably_sourced","")))))))))))))))),"")</f>
        <v/>
      </c>
      <c r="AE2261" s="13" t="e" cm="1">
        <f t="array" aca="1" ref="AE2261" ca="1">IF(INDIRECT("$F"&amp;$S2261)="","",IF(LEFT(INDIRECT("$F"&amp;$S2261),3)="GRS","GRS_RCS_RM",IF((LEFT(INDIRECT("$F"&amp;$S2261),3))="RCS","GRS_RCS_RM",IF(INDIRECT("$F"&amp;$S2261)="OCS (No Label)","OCS_Conversion_RM",IF(LEFT(INDIRECT("$F"&amp;$S2261),3)="OCS","OCS_RM",IF(RIGHT(INDIRECT("$F"&amp;$S2261),10)="conversion","GOTS_RM_conversion",IF((LEFT(INDIRECT("$F"&amp;$S2261),4))="GOTS","GOTS_RM","Responsible_RM")))))))</f>
        <v>#REF!</v>
      </c>
      <c r="AF2261" s="13" t="str" cm="1">
        <f t="array" aca="1" ref="AF2261" ca="1">IF($S2261="","",INDIRECT("$Z"&amp;$S2261))</f>
        <v/>
      </c>
      <c r="AG2261" s="155"/>
      <c r="AH2261" s="13" t="str" cm="1">
        <f t="array" aca="1" ref="AH2261" ca="1">IFERROR(INDIRECT("$ag"&amp;S2261),"")</f>
        <v/>
      </c>
      <c r="AI2261" s="13" t="e" cm="1">
        <f t="array" aca="1" ref="AI2261" ca="1">INDIRECT("O"&amp;S2260)</f>
        <v>#REF!</v>
      </c>
      <c r="AJ2261" s="13" t="str">
        <f>IF($I2261="","",INDEX('Raw Material'!$A$1:$J$75,MATCH(I2261,'Raw Material'!$A$1:$A$75,0),(MATCH(G2261,'Raw Material'!$A$1:$J$1,0))))</f>
        <v/>
      </c>
      <c r="AK2261" s="13" t="str">
        <f t="shared" si="1020"/>
        <v>YANLIŞRM</v>
      </c>
      <c r="AL2261" s="153" t="str">
        <f t="shared" si="1021"/>
        <v/>
      </c>
    </row>
    <row r="2262" spans="1:38" ht="16.5" customHeight="1">
      <c r="A2262" s="160" t="str">
        <f>IF(B2262="","",COUNTA($B$114:$B2262))</f>
        <v/>
      </c>
      <c r="B2262" s="164"/>
      <c r="C2262" s="165"/>
      <c r="D2262" s="183"/>
      <c r="E2262" s="183"/>
      <c r="F2262" s="172"/>
      <c r="G2262" s="212"/>
      <c r="H2262" s="206"/>
      <c r="I2262" s="206"/>
      <c r="J2262" s="206"/>
      <c r="K2262" s="31"/>
      <c r="L2262" s="177" t="str">
        <f t="shared" ref="L2262" si="1036">IF(R2262="","",LEFT(R2262,LEN(R2262)-2))</f>
        <v/>
      </c>
      <c r="M2262" s="177"/>
      <c r="N2262" s="80"/>
      <c r="O2262" s="184"/>
      <c r="P2262" s="103"/>
      <c r="Q2262" s="84" t="str">
        <f t="shared" si="1022"/>
        <v/>
      </c>
      <c r="R2262" s="159" t="str">
        <f t="shared" ref="R2262" si="1037">CONCATENATE($Q2262,Q2263,Q2264,Q2265,Q2266,Q2267,$Q2268,$Q2269,$Q2270,$Q2271,Q2272,Q2273)</f>
        <v/>
      </c>
      <c r="S2262" s="28" t="str" cm="1">
        <f t="array" aca="1" ref="S2262" ca="1">IF(INDIRECT("A"&amp;114+$U2262)&lt;&gt;"",114+$U2262,"")</f>
        <v/>
      </c>
      <c r="T2262" s="28" t="str">
        <f t="shared" ca="1" si="1023"/>
        <v>$B</v>
      </c>
      <c r="U2262" s="29">
        <f t="shared" si="1030"/>
        <v>2148</v>
      </c>
      <c r="V2262" s="29">
        <v>179.00000000001401</v>
      </c>
      <c r="W2262" s="29">
        <f t="shared" si="1031"/>
        <v>179</v>
      </c>
      <c r="X2262" s="41" t="str" cm="1">
        <f t="array" aca="1" ref="X2262" ca="1">IFERROR(INDEX('PC&amp;PD'!$A$1:$AP$15,ROW('PC&amp;PD'!$A$15),MATCH(INDIRECT(T2262),'PC&amp;PD'!$A$1:$AP$1,0)),"")</f>
        <v/>
      </c>
      <c r="Z2262" s="155" t="str">
        <f t="shared" ref="Z2262" si="1038">IFERROR(IF($F2262="OCS 100","OCS (OCS 100)",IF($F2262="OCS Blended","OCS (OCS Blended)",IF($F2262="OCS (No Label)","OCS (No Label)",IF($F2262="RCS 100","RCS (RCS 100)",IF($F2262="RCS Blended","RCS (RCS Blended)",IF($F2262="GRS","GRS (GRS)",IF($F2262="GRS (No Label)", "GRS (No Label)",IF($F2262="RDS","RDS (RDS)",IF($F2262="RWS","RWS (RWS)",IF($F2262="RAS","RAS (RAS)",IF($F2262="RMS","RMS (RMS)",IF($F2262="GOTS Organic","GOTS (Organic)",IF($F2262="GOTS Made with organic","GOTS (Made with Organic)",IF($F2262="GOTS Organic - in conversion","GOTS (Organic - In Conversion)",IF($F2262="GOTS Made with organic - in conversion","GOTS (Made with Organic - In Conversion)",""))))))))))))))),"")</f>
        <v/>
      </c>
      <c r="AA2262" s="13" t="str">
        <f t="shared" si="1019"/>
        <v/>
      </c>
      <c r="AB2262" s="155" t="str">
        <f t="shared" ref="AB2262" si="1039">IFERROR(IF($F2262="OCS 100", "OCS_100",IF($F2262="OCS Blended", "OCS_Blended",IF($F2262="OCS (No Label)", "OCS_No_Label",IF($F2262="RCS 100", "RCS_100",IF($F2262="RCS Blended","RCS_Blended",IF($F2262="GRS","GRS",IF($F2262="GRS (No Label)", "GRS_No_Label",IF($F2262="RDS","RDS",IF($F2262="RWS","RWS",IF($F2262="RMS","RMS",IF($F2262="GOTS Organic","GOTS_Organic",IF($F2262="GOTS Made with organic","GOTS_Made_with_organic",IF($F2262="GOTS Organic - in conversion","GOTS_Organic_in_Conversion",IF($F2262="GOTS Made with organic - in conversion","GOTS_Made_with_Organic_in_Conversion",IF($F2262="RAS","RAS",""))))))))))))))),"")</f>
        <v/>
      </c>
      <c r="AC2262" s="13" t="str">
        <f t="shared" ca="1" si="1024"/>
        <v>$AB</v>
      </c>
      <c r="AD2262" s="13" t="str" cm="1">
        <f t="array" aca="1" ref="AD2262" ca="1">IFERROR(IF((LEFT(INDIRECT("$F"&amp;$S2262),4))="GOTS",IF($G2262="Organic","GOTS_Organic_raw",(IF($G2262="Responsible","GOTS_Responsible",(IF($G2262="No Attribute (Conventional)","GOTS_conventional",(IF($G2262="Recycled Pre/Post-Consumer","GOTS_pre_post",(IF($G2262="In-Conversion","GOTS_in_conversion",(IF($G2262="Sustainably Sourced","Sustainably_sourced",""))))))))))),IF($G2262="Organic","Organic",(IF($G2262="Responsible","Responsible",(IF($G2262="No Attribute (Conventional)","No_Attribute_Conventional",(IF($G2262="Recycled Pre/Post-Consumer","Recycled_Pre_Post_Consumer",(IF($G2262="In-Conversion","In_Conversion",(IF($G2262="Recycled Pre-Consumer","Recycled_Pre_Consumer",(IF($G2262="Recycled Post-Consumer","Recycled_Post_Consumer",(IF($G2262="Sustainably Sourced","Sustainably_sourced","")))))))))))))))),"")</f>
        <v/>
      </c>
      <c r="AE2262" s="13" t="e" cm="1">
        <f t="array" aca="1" ref="AE2262" ca="1">IF(INDIRECT("$F"&amp;$S2262)="","",IF(LEFT(INDIRECT("$F"&amp;$S2262),3)="GRS","GRS_RCS_RM",IF((LEFT(INDIRECT("$F"&amp;$S2262),3))="RCS","GRS_RCS_RM",IF(INDIRECT("$F"&amp;$S2262)="OCS (No Label)","OCS_Conversion_RM",IF(LEFT(INDIRECT("$F"&amp;$S2262),3)="OCS","OCS_RM",IF(RIGHT(INDIRECT("$F"&amp;$S2262),10)="conversion","GOTS_RM_conversion",IF((LEFT(INDIRECT("$F"&amp;$S2262),4))="GOTS","GOTS_RM","Responsible_RM")))))))</f>
        <v>#REF!</v>
      </c>
      <c r="AF2262" s="13" t="str" cm="1">
        <f t="array" aca="1" ref="AF2262" ca="1">IF($S2262="","",INDIRECT("$Z"&amp;$S2262))</f>
        <v/>
      </c>
      <c r="AG2262" s="155" t="str">
        <f t="shared" si="1029"/>
        <v/>
      </c>
      <c r="AH2262" s="13" t="str" cm="1">
        <f t="array" aca="1" ref="AH2262" ca="1">IFERROR(INDIRECT("$ag"&amp;S2262),"")</f>
        <v/>
      </c>
      <c r="AI2262" s="13" t="e" cm="1">
        <f t="array" aca="1" ref="AI2262" ca="1">INDIRECT("O"&amp;S2261)</f>
        <v>#REF!</v>
      </c>
      <c r="AJ2262" s="13" t="str">
        <f>IF($I2262="","",INDEX('Raw Material'!$A$1:$J$75,MATCH(I2262,'Raw Material'!$A$1:$A$75,0),(MATCH(G2262,'Raw Material'!$A$1:$J$1,0))))</f>
        <v/>
      </c>
      <c r="AK2262" s="13" t="str">
        <f t="shared" si="1020"/>
        <v>YANLIŞRM</v>
      </c>
      <c r="AL2262" s="153" t="str">
        <f t="shared" si="1021"/>
        <v/>
      </c>
    </row>
    <row r="2263" spans="1:38" ht="16.5" customHeight="1">
      <c r="A2263" s="161"/>
      <c r="B2263" s="166"/>
      <c r="C2263" s="167"/>
      <c r="D2263" s="156"/>
      <c r="E2263" s="156"/>
      <c r="F2263" s="173"/>
      <c r="G2263" s="181"/>
      <c r="H2263" s="182"/>
      <c r="I2263" s="182"/>
      <c r="J2263" s="182"/>
      <c r="K2263" s="32"/>
      <c r="L2263" s="178"/>
      <c r="M2263" s="178"/>
      <c r="N2263" s="81"/>
      <c r="O2263" s="185"/>
      <c r="P2263" s="103"/>
      <c r="Q2263" s="84" t="str">
        <f t="shared" si="1022"/>
        <v/>
      </c>
      <c r="R2263" s="159"/>
      <c r="S2263" s="28" t="str" cm="1">
        <f t="array" aca="1" ref="S2263" ca="1">IF(INDIRECT("A"&amp;114+$U2263)&lt;&gt;"",114+$U2263,"")</f>
        <v/>
      </c>
      <c r="T2263" s="28" t="str">
        <f t="shared" ca="1" si="1023"/>
        <v>$B</v>
      </c>
      <c r="U2263" s="29">
        <f t="shared" si="1030"/>
        <v>2148</v>
      </c>
      <c r="V2263" s="29">
        <v>179.08333333334701</v>
      </c>
      <c r="W2263" s="29">
        <f t="shared" si="1031"/>
        <v>179</v>
      </c>
      <c r="X2263" s="41" t="str" cm="1">
        <f t="array" aca="1" ref="X2263" ca="1">IFERROR(INDEX('PC&amp;PD'!$A$1:$AP$15,ROW('PC&amp;PD'!$A$15),MATCH(INDIRECT(T2263),'PC&amp;PD'!$A$1:$AP$1,0)),"")</f>
        <v/>
      </c>
      <c r="Z2263" s="155"/>
      <c r="AA2263" s="13" t="str">
        <f t="shared" si="1019"/>
        <v/>
      </c>
      <c r="AB2263" s="155"/>
      <c r="AC2263" s="13" t="str">
        <f t="shared" ca="1" si="1024"/>
        <v>$AB</v>
      </c>
      <c r="AD2263" s="13" t="str" cm="1">
        <f t="array" aca="1" ref="AD2263" ca="1">IFERROR(IF((LEFT(INDIRECT("$F"&amp;$S2263),4))="GOTS",IF($G2263="Organic","GOTS_Organic_raw",(IF($G2263="Responsible","GOTS_Responsible",(IF($G2263="No Attribute (Conventional)","GOTS_conventional",(IF($G2263="Recycled Pre/Post-Consumer","GOTS_pre_post",(IF($G2263="In-Conversion","GOTS_in_conversion",(IF($G2263="Sustainably Sourced","Sustainably_sourced",""))))))))))),IF($G2263="Organic","Organic",(IF($G2263="Responsible","Responsible",(IF($G2263="No Attribute (Conventional)","No_Attribute_Conventional",(IF($G2263="Recycled Pre/Post-Consumer","Recycled_Pre_Post_Consumer",(IF($G2263="In-Conversion","In_Conversion",(IF($G2263="Recycled Pre-Consumer","Recycled_Pre_Consumer",(IF($G2263="Recycled Post-Consumer","Recycled_Post_Consumer",(IF($G2263="Sustainably Sourced","Sustainably_sourced","")))))))))))))))),"")</f>
        <v/>
      </c>
      <c r="AE2263" s="13" t="e" cm="1">
        <f t="array" aca="1" ref="AE2263" ca="1">IF(INDIRECT("$F"&amp;$S2263)="","",IF(LEFT(INDIRECT("$F"&amp;$S2263),3)="GRS","GRS_RCS_RM",IF((LEFT(INDIRECT("$F"&amp;$S2263),3))="RCS","GRS_RCS_RM",IF(INDIRECT("$F"&amp;$S2263)="OCS (No Label)","OCS_Conversion_RM",IF(LEFT(INDIRECT("$F"&amp;$S2263),3)="OCS","OCS_RM",IF(RIGHT(INDIRECT("$F"&amp;$S2263),10)="conversion","GOTS_RM_conversion",IF((LEFT(INDIRECT("$F"&amp;$S2263),4))="GOTS","GOTS_RM","Responsible_RM")))))))</f>
        <v>#REF!</v>
      </c>
      <c r="AF2263" s="13" t="str" cm="1">
        <f t="array" aca="1" ref="AF2263" ca="1">IF($S2263="","",INDIRECT("$Z"&amp;$S2263))</f>
        <v/>
      </c>
      <c r="AG2263" s="155"/>
      <c r="AH2263" s="13" t="str" cm="1">
        <f t="array" aca="1" ref="AH2263" ca="1">IFERROR(INDIRECT("$ag"&amp;S2263),"")</f>
        <v/>
      </c>
      <c r="AI2263" s="13" t="e" cm="1">
        <f t="array" aca="1" ref="AI2263" ca="1">INDIRECT("O"&amp;S2262)</f>
        <v>#REF!</v>
      </c>
      <c r="AJ2263" s="13" t="str">
        <f>IF($I2263="","",INDEX('Raw Material'!$A$1:$J$75,MATCH(I2263,'Raw Material'!$A$1:$A$75,0),(MATCH(G2263,'Raw Material'!$A$1:$J$1,0))))</f>
        <v/>
      </c>
      <c r="AK2263" s="13" t="str">
        <f t="shared" si="1020"/>
        <v>YANLIŞRM</v>
      </c>
      <c r="AL2263" s="153" t="str">
        <f t="shared" si="1021"/>
        <v/>
      </c>
    </row>
    <row r="2264" spans="1:38" ht="16.5" customHeight="1">
      <c r="A2264" s="161"/>
      <c r="B2264" s="166"/>
      <c r="C2264" s="167"/>
      <c r="D2264" s="156"/>
      <c r="E2264" s="156"/>
      <c r="F2264" s="173"/>
      <c r="G2264" s="181"/>
      <c r="H2264" s="182"/>
      <c r="I2264" s="182"/>
      <c r="J2264" s="182"/>
      <c r="K2264" s="32"/>
      <c r="L2264" s="178"/>
      <c r="M2264" s="178"/>
      <c r="N2264" s="81"/>
      <c r="O2264" s="185"/>
      <c r="P2264" s="103"/>
      <c r="Q2264" s="84" t="str">
        <f t="shared" si="1022"/>
        <v/>
      </c>
      <c r="R2264" s="159"/>
      <c r="S2264" s="28" t="str" cm="1">
        <f t="array" aca="1" ref="S2264" ca="1">IF(INDIRECT("A"&amp;114+$U2264)&lt;&gt;"",114+$U2264,"")</f>
        <v/>
      </c>
      <c r="T2264" s="28" t="str">
        <f t="shared" ca="1" si="1023"/>
        <v>$B</v>
      </c>
      <c r="U2264" s="29">
        <f t="shared" si="1030"/>
        <v>2148</v>
      </c>
      <c r="V2264" s="29">
        <v>179.16666666668101</v>
      </c>
      <c r="W2264" s="29">
        <f t="shared" si="1031"/>
        <v>179</v>
      </c>
      <c r="X2264" s="41" t="str" cm="1">
        <f t="array" aca="1" ref="X2264" ca="1">IFERROR(INDEX('PC&amp;PD'!$A$1:$AP$15,ROW('PC&amp;PD'!$A$15),MATCH(INDIRECT(T2264),'PC&amp;PD'!$A$1:$AP$1,0)),"")</f>
        <v/>
      </c>
      <c r="Z2264" s="155"/>
      <c r="AA2264" s="13" t="str">
        <f t="shared" si="1019"/>
        <v/>
      </c>
      <c r="AB2264" s="155"/>
      <c r="AC2264" s="13" t="str">
        <f t="shared" ca="1" si="1024"/>
        <v>$AB</v>
      </c>
      <c r="AD2264" s="13" t="str" cm="1">
        <f t="array" aca="1" ref="AD2264" ca="1">IFERROR(IF((LEFT(INDIRECT("$F"&amp;$S2264),4))="GOTS",IF($G2264="Organic","GOTS_Organic_raw",(IF($G2264="Responsible","GOTS_Responsible",(IF($G2264="No Attribute (Conventional)","GOTS_conventional",(IF($G2264="Recycled Pre/Post-Consumer","GOTS_pre_post",(IF($G2264="In-Conversion","GOTS_in_conversion",(IF($G2264="Sustainably Sourced","Sustainably_sourced",""))))))))))),IF($G2264="Organic","Organic",(IF($G2264="Responsible","Responsible",(IF($G2264="No Attribute (Conventional)","No_Attribute_Conventional",(IF($G2264="Recycled Pre/Post-Consumer","Recycled_Pre_Post_Consumer",(IF($G2264="In-Conversion","In_Conversion",(IF($G2264="Recycled Pre-Consumer","Recycled_Pre_Consumer",(IF($G2264="Recycled Post-Consumer","Recycled_Post_Consumer",(IF($G2264="Sustainably Sourced","Sustainably_sourced","")))))))))))))))),"")</f>
        <v/>
      </c>
      <c r="AE2264" s="13" t="e" cm="1">
        <f t="array" aca="1" ref="AE2264" ca="1">IF(INDIRECT("$F"&amp;$S2264)="","",IF(LEFT(INDIRECT("$F"&amp;$S2264),3)="GRS","GRS_RCS_RM",IF((LEFT(INDIRECT("$F"&amp;$S2264),3))="RCS","GRS_RCS_RM",IF(INDIRECT("$F"&amp;$S2264)="OCS (No Label)","OCS_Conversion_RM",IF(LEFT(INDIRECT("$F"&amp;$S2264),3)="OCS","OCS_RM",IF(RIGHT(INDIRECT("$F"&amp;$S2264),10)="conversion","GOTS_RM_conversion",IF((LEFT(INDIRECT("$F"&amp;$S2264),4))="GOTS","GOTS_RM","Responsible_RM")))))))</f>
        <v>#REF!</v>
      </c>
      <c r="AF2264" s="13" t="str" cm="1">
        <f t="array" aca="1" ref="AF2264" ca="1">IF($S2264="","",INDIRECT("$Z"&amp;$S2264))</f>
        <v/>
      </c>
      <c r="AG2264" s="155"/>
      <c r="AH2264" s="13" t="str" cm="1">
        <f t="array" aca="1" ref="AH2264" ca="1">IFERROR(INDIRECT("$ag"&amp;S2264),"")</f>
        <v/>
      </c>
      <c r="AI2264" s="13" t="e" cm="1">
        <f t="array" aca="1" ref="AI2264" ca="1">INDIRECT("O"&amp;S2263)</f>
        <v>#REF!</v>
      </c>
      <c r="AJ2264" s="13" t="str">
        <f>IF($I2264="","",INDEX('Raw Material'!$A$1:$J$75,MATCH(I2264,'Raw Material'!$A$1:$A$75,0),(MATCH(G2264,'Raw Material'!$A$1:$J$1,0))))</f>
        <v/>
      </c>
      <c r="AK2264" s="13" t="str">
        <f t="shared" si="1020"/>
        <v>YANLIŞRM</v>
      </c>
      <c r="AL2264" s="153" t="str">
        <f t="shared" si="1021"/>
        <v/>
      </c>
    </row>
    <row r="2265" spans="1:38" ht="16.5" customHeight="1">
      <c r="A2265" s="161"/>
      <c r="B2265" s="166"/>
      <c r="C2265" s="167"/>
      <c r="D2265" s="156"/>
      <c r="E2265" s="156"/>
      <c r="F2265" s="174"/>
      <c r="G2265" s="181"/>
      <c r="H2265" s="182"/>
      <c r="I2265" s="182"/>
      <c r="J2265" s="182"/>
      <c r="K2265" s="32"/>
      <c r="L2265" s="178"/>
      <c r="M2265" s="178"/>
      <c r="N2265" s="81"/>
      <c r="O2265" s="185"/>
      <c r="P2265" s="103"/>
      <c r="Q2265" s="84" t="str">
        <f t="shared" si="1022"/>
        <v/>
      </c>
      <c r="R2265" s="159"/>
      <c r="S2265" s="28" t="str" cm="1">
        <f t="array" aca="1" ref="S2265" ca="1">IF(INDIRECT("A"&amp;114+$U2265)&lt;&gt;"",114+$U2265,"")</f>
        <v/>
      </c>
      <c r="T2265" s="28" t="str">
        <f t="shared" ca="1" si="1023"/>
        <v>$B</v>
      </c>
      <c r="U2265" s="29">
        <f t="shared" si="1030"/>
        <v>2148</v>
      </c>
      <c r="V2265" s="29">
        <v>179.25000000001401</v>
      </c>
      <c r="W2265" s="29">
        <f t="shared" si="1031"/>
        <v>179</v>
      </c>
      <c r="X2265" s="41" t="str" cm="1">
        <f t="array" aca="1" ref="X2265" ca="1">IFERROR(INDEX('PC&amp;PD'!$A$1:$AP$15,ROW('PC&amp;PD'!$A$15),MATCH(INDIRECT(T2265),'PC&amp;PD'!$A$1:$AP$1,0)),"")</f>
        <v/>
      </c>
      <c r="Z2265" s="155"/>
      <c r="AA2265" s="13" t="str">
        <f t="shared" si="1019"/>
        <v/>
      </c>
      <c r="AB2265" s="155"/>
      <c r="AC2265" s="13" t="str">
        <f t="shared" ca="1" si="1024"/>
        <v>$AB</v>
      </c>
      <c r="AD2265" s="13" t="str" cm="1">
        <f t="array" aca="1" ref="AD2265" ca="1">IFERROR(IF((LEFT(INDIRECT("$F"&amp;$S2265),4))="GOTS",IF($G2265="Organic","GOTS_Organic_raw",(IF($G2265="Responsible","GOTS_Responsible",(IF($G2265="No Attribute (Conventional)","GOTS_conventional",(IF($G2265="Recycled Pre/Post-Consumer","GOTS_pre_post",(IF($G2265="In-Conversion","GOTS_in_conversion",(IF($G2265="Sustainably Sourced","Sustainably_sourced",""))))))))))),IF($G2265="Organic","Organic",(IF($G2265="Responsible","Responsible",(IF($G2265="No Attribute (Conventional)","No_Attribute_Conventional",(IF($G2265="Recycled Pre/Post-Consumer","Recycled_Pre_Post_Consumer",(IF($G2265="In-Conversion","In_Conversion",(IF($G2265="Recycled Pre-Consumer","Recycled_Pre_Consumer",(IF($G2265="Recycled Post-Consumer","Recycled_Post_Consumer",(IF($G2265="Sustainably Sourced","Sustainably_sourced","")))))))))))))))),"")</f>
        <v/>
      </c>
      <c r="AE2265" s="13" t="e" cm="1">
        <f t="array" aca="1" ref="AE2265" ca="1">IF(INDIRECT("$F"&amp;$S2265)="","",IF(LEFT(INDIRECT("$F"&amp;$S2265),3)="GRS","GRS_RCS_RM",IF((LEFT(INDIRECT("$F"&amp;$S2265),3))="RCS","GRS_RCS_RM",IF(INDIRECT("$F"&amp;$S2265)="OCS (No Label)","OCS_Conversion_RM",IF(LEFT(INDIRECT("$F"&amp;$S2265),3)="OCS","OCS_RM",IF(RIGHT(INDIRECT("$F"&amp;$S2265),10)="conversion","GOTS_RM_conversion",IF((LEFT(INDIRECT("$F"&amp;$S2265),4))="GOTS","GOTS_RM","Responsible_RM")))))))</f>
        <v>#REF!</v>
      </c>
      <c r="AF2265" s="13" t="str" cm="1">
        <f t="array" aca="1" ref="AF2265" ca="1">IF($S2265="","",INDIRECT("$Z"&amp;$S2265))</f>
        <v/>
      </c>
      <c r="AG2265" s="155"/>
      <c r="AH2265" s="13" t="str" cm="1">
        <f t="array" aca="1" ref="AH2265" ca="1">IFERROR(INDIRECT("$ag"&amp;S2265),"")</f>
        <v/>
      </c>
      <c r="AI2265" s="13" t="e" cm="1">
        <f t="array" aca="1" ref="AI2265" ca="1">INDIRECT("O"&amp;S2264)</f>
        <v>#REF!</v>
      </c>
      <c r="AJ2265" s="13" t="str">
        <f>IF($I2265="","",INDEX('Raw Material'!$A$1:$J$75,MATCH(I2265,'Raw Material'!$A$1:$A$75,0),(MATCH(G2265,'Raw Material'!$A$1:$J$1,0))))</f>
        <v/>
      </c>
      <c r="AK2265" s="13" t="str">
        <f t="shared" si="1020"/>
        <v>YANLIŞRM</v>
      </c>
      <c r="AL2265" s="153" t="str">
        <f t="shared" si="1021"/>
        <v/>
      </c>
    </row>
    <row r="2266" spans="1:38" ht="16.5" customHeight="1">
      <c r="A2266" s="161"/>
      <c r="B2266" s="166"/>
      <c r="C2266" s="167"/>
      <c r="D2266" s="156"/>
      <c r="E2266" s="156"/>
      <c r="F2266" s="174"/>
      <c r="G2266" s="181"/>
      <c r="H2266" s="182"/>
      <c r="I2266" s="182"/>
      <c r="J2266" s="182"/>
      <c r="K2266" s="32"/>
      <c r="L2266" s="178"/>
      <c r="M2266" s="178"/>
      <c r="N2266" s="81"/>
      <c r="O2266" s="185"/>
      <c r="P2266" s="103"/>
      <c r="Q2266" s="84" t="str">
        <f t="shared" si="1022"/>
        <v/>
      </c>
      <c r="R2266" s="159"/>
      <c r="S2266" s="28" t="str" cm="1">
        <f t="array" aca="1" ref="S2266" ca="1">IF(INDIRECT("A"&amp;114+$U2266)&lt;&gt;"",114+$U2266,"")</f>
        <v/>
      </c>
      <c r="T2266" s="28" t="str">
        <f t="shared" ca="1" si="1023"/>
        <v>$B</v>
      </c>
      <c r="U2266" s="29">
        <f t="shared" si="1030"/>
        <v>2148</v>
      </c>
      <c r="V2266" s="29">
        <v>179.33333333334701</v>
      </c>
      <c r="W2266" s="29">
        <f t="shared" si="1031"/>
        <v>179</v>
      </c>
      <c r="X2266" s="41" t="str" cm="1">
        <f t="array" aca="1" ref="X2266" ca="1">IFERROR(INDEX('PC&amp;PD'!$A$1:$AP$15,ROW('PC&amp;PD'!$A$15),MATCH(INDIRECT(T2266),'PC&amp;PD'!$A$1:$AP$1,0)),"")</f>
        <v/>
      </c>
      <c r="Z2266" s="155"/>
      <c r="AA2266" s="13" t="str">
        <f t="shared" si="1019"/>
        <v/>
      </c>
      <c r="AB2266" s="155"/>
      <c r="AC2266" s="13" t="str">
        <f t="shared" ca="1" si="1024"/>
        <v>$AB</v>
      </c>
      <c r="AD2266" s="13" t="str" cm="1">
        <f t="array" aca="1" ref="AD2266" ca="1">IFERROR(IF((LEFT(INDIRECT("$F"&amp;$S2266),4))="GOTS",IF($G2266="Organic","GOTS_Organic_raw",(IF($G2266="Responsible","GOTS_Responsible",(IF($G2266="No Attribute (Conventional)","GOTS_conventional",(IF($G2266="Recycled Pre/Post-Consumer","GOTS_pre_post",(IF($G2266="In-Conversion","GOTS_in_conversion",(IF($G2266="Sustainably Sourced","Sustainably_sourced",""))))))))))),IF($G2266="Organic","Organic",(IF($G2266="Responsible","Responsible",(IF($G2266="No Attribute (Conventional)","No_Attribute_Conventional",(IF($G2266="Recycled Pre/Post-Consumer","Recycled_Pre_Post_Consumer",(IF($G2266="In-Conversion","In_Conversion",(IF($G2266="Recycled Pre-Consumer","Recycled_Pre_Consumer",(IF($G2266="Recycled Post-Consumer","Recycled_Post_Consumer",(IF($G2266="Sustainably Sourced","Sustainably_sourced","")))))))))))))))),"")</f>
        <v/>
      </c>
      <c r="AE2266" s="13" t="e" cm="1">
        <f t="array" aca="1" ref="AE2266" ca="1">IF(INDIRECT("$F"&amp;$S2266)="","",IF(LEFT(INDIRECT("$F"&amp;$S2266),3)="GRS","GRS_RCS_RM",IF((LEFT(INDIRECT("$F"&amp;$S2266),3))="RCS","GRS_RCS_RM",IF(INDIRECT("$F"&amp;$S2266)="OCS (No Label)","OCS_Conversion_RM",IF(LEFT(INDIRECT("$F"&amp;$S2266),3)="OCS","OCS_RM",IF(RIGHT(INDIRECT("$F"&amp;$S2266),10)="conversion","GOTS_RM_conversion",IF((LEFT(INDIRECT("$F"&amp;$S2266),4))="GOTS","GOTS_RM","Responsible_RM")))))))</f>
        <v>#REF!</v>
      </c>
      <c r="AF2266" s="13" t="str" cm="1">
        <f t="array" aca="1" ref="AF2266" ca="1">IF($S2266="","",INDIRECT("$Z"&amp;$S2266))</f>
        <v/>
      </c>
      <c r="AG2266" s="155"/>
      <c r="AH2266" s="13" t="str" cm="1">
        <f t="array" aca="1" ref="AH2266" ca="1">IFERROR(INDIRECT("$ag"&amp;S2266),"")</f>
        <v/>
      </c>
      <c r="AI2266" s="13" t="e" cm="1">
        <f t="array" aca="1" ref="AI2266" ca="1">INDIRECT("O"&amp;S2265)</f>
        <v>#REF!</v>
      </c>
      <c r="AJ2266" s="13" t="str">
        <f>IF($I2266="","",INDEX('Raw Material'!$A$1:$J$75,MATCH(I2266,'Raw Material'!$A$1:$A$75,0),(MATCH(G2266,'Raw Material'!$A$1:$J$1,0))))</f>
        <v/>
      </c>
      <c r="AK2266" s="13" t="str">
        <f t="shared" si="1020"/>
        <v>YANLIŞRM</v>
      </c>
      <c r="AL2266" s="153" t="str">
        <f t="shared" si="1021"/>
        <v/>
      </c>
    </row>
    <row r="2267" spans="1:38" ht="16.5" customHeight="1">
      <c r="A2267" s="161"/>
      <c r="B2267" s="166"/>
      <c r="C2267" s="167"/>
      <c r="D2267" s="156"/>
      <c r="E2267" s="156"/>
      <c r="F2267" s="174"/>
      <c r="G2267" s="181"/>
      <c r="H2267" s="182"/>
      <c r="I2267" s="182"/>
      <c r="J2267" s="182"/>
      <c r="K2267" s="32"/>
      <c r="L2267" s="178"/>
      <c r="M2267" s="178"/>
      <c r="N2267" s="81"/>
      <c r="O2267" s="185"/>
      <c r="P2267" s="103"/>
      <c r="Q2267" s="84" t="str">
        <f t="shared" si="1022"/>
        <v/>
      </c>
      <c r="R2267" s="159"/>
      <c r="S2267" s="28" t="str" cm="1">
        <f t="array" aca="1" ref="S2267" ca="1">IF(INDIRECT("A"&amp;114+$U2267)&lt;&gt;"",114+$U2267,"")</f>
        <v/>
      </c>
      <c r="T2267" s="28" t="str">
        <f t="shared" ca="1" si="1023"/>
        <v>$B</v>
      </c>
      <c r="U2267" s="29">
        <f t="shared" si="1030"/>
        <v>2148</v>
      </c>
      <c r="V2267" s="29">
        <v>179.41666666668101</v>
      </c>
      <c r="W2267" s="29">
        <f t="shared" si="1031"/>
        <v>179</v>
      </c>
      <c r="X2267" s="41" t="str" cm="1">
        <f t="array" aca="1" ref="X2267" ca="1">IFERROR(INDEX('PC&amp;PD'!$A$1:$AP$15,ROW('PC&amp;PD'!$A$15),MATCH(INDIRECT(T2267),'PC&amp;PD'!$A$1:$AP$1,0)),"")</f>
        <v/>
      </c>
      <c r="Z2267" s="155"/>
      <c r="AA2267" s="13" t="str">
        <f t="shared" si="1019"/>
        <v/>
      </c>
      <c r="AB2267" s="155"/>
      <c r="AC2267" s="13" t="str">
        <f t="shared" ca="1" si="1024"/>
        <v>$AB</v>
      </c>
      <c r="AD2267" s="13" t="str" cm="1">
        <f t="array" aca="1" ref="AD2267" ca="1">IFERROR(IF((LEFT(INDIRECT("$F"&amp;$S2267),4))="GOTS",IF($G2267="Organic","GOTS_Organic_raw",(IF($G2267="Responsible","GOTS_Responsible",(IF($G2267="No Attribute (Conventional)","GOTS_conventional",(IF($G2267="Recycled Pre/Post-Consumer","GOTS_pre_post",(IF($G2267="In-Conversion","GOTS_in_conversion",(IF($G2267="Sustainably Sourced","Sustainably_sourced",""))))))))))),IF($G2267="Organic","Organic",(IF($G2267="Responsible","Responsible",(IF($G2267="No Attribute (Conventional)","No_Attribute_Conventional",(IF($G2267="Recycled Pre/Post-Consumer","Recycled_Pre_Post_Consumer",(IF($G2267="In-Conversion","In_Conversion",(IF($G2267="Recycled Pre-Consumer","Recycled_Pre_Consumer",(IF($G2267="Recycled Post-Consumer","Recycled_Post_Consumer",(IF($G2267="Sustainably Sourced","Sustainably_sourced","")))))))))))))))),"")</f>
        <v/>
      </c>
      <c r="AE2267" s="13" t="e" cm="1">
        <f t="array" aca="1" ref="AE2267" ca="1">IF(INDIRECT("$F"&amp;$S2267)="","",IF(LEFT(INDIRECT("$F"&amp;$S2267),3)="GRS","GRS_RCS_RM",IF((LEFT(INDIRECT("$F"&amp;$S2267),3))="RCS","GRS_RCS_RM",IF(INDIRECT("$F"&amp;$S2267)="OCS (No Label)","OCS_Conversion_RM",IF(LEFT(INDIRECT("$F"&amp;$S2267),3)="OCS","OCS_RM",IF(RIGHT(INDIRECT("$F"&amp;$S2267),10)="conversion","GOTS_RM_conversion",IF((LEFT(INDIRECT("$F"&amp;$S2267),4))="GOTS","GOTS_RM","Responsible_RM")))))))</f>
        <v>#REF!</v>
      </c>
      <c r="AF2267" s="13" t="str" cm="1">
        <f t="array" aca="1" ref="AF2267" ca="1">IF($S2267="","",INDIRECT("$Z"&amp;$S2267))</f>
        <v/>
      </c>
      <c r="AG2267" s="155"/>
      <c r="AH2267" s="13" t="str" cm="1">
        <f t="array" aca="1" ref="AH2267" ca="1">IFERROR(INDIRECT("$ag"&amp;S2267),"")</f>
        <v/>
      </c>
      <c r="AI2267" s="13" t="e" cm="1">
        <f t="array" aca="1" ref="AI2267" ca="1">INDIRECT("O"&amp;S2266)</f>
        <v>#REF!</v>
      </c>
      <c r="AJ2267" s="13" t="str">
        <f>IF($I2267="","",INDEX('Raw Material'!$A$1:$J$75,MATCH(I2267,'Raw Material'!$A$1:$A$75,0),(MATCH(G2267,'Raw Material'!$A$1:$J$1,0))))</f>
        <v/>
      </c>
      <c r="AK2267" s="13" t="str">
        <f t="shared" si="1020"/>
        <v>YANLIŞRM</v>
      </c>
      <c r="AL2267" s="153" t="str">
        <f t="shared" si="1021"/>
        <v/>
      </c>
    </row>
    <row r="2268" spans="1:38" ht="16.5" customHeight="1">
      <c r="A2268" s="162"/>
      <c r="B2268" s="168"/>
      <c r="C2268" s="169"/>
      <c r="D2268" s="156"/>
      <c r="E2268" s="156"/>
      <c r="F2268" s="175"/>
      <c r="G2268" s="181"/>
      <c r="H2268" s="182"/>
      <c r="I2268" s="182"/>
      <c r="J2268" s="182"/>
      <c r="K2268" s="32"/>
      <c r="L2268" s="179"/>
      <c r="M2268" s="179"/>
      <c r="N2268" s="81"/>
      <c r="O2268" s="185"/>
      <c r="P2268" s="103"/>
      <c r="Q2268" s="84" t="str">
        <f t="shared" si="1022"/>
        <v/>
      </c>
      <c r="R2268" s="159"/>
      <c r="S2268" s="28" t="str" cm="1">
        <f t="array" aca="1" ref="S2268" ca="1">IF(INDIRECT("A"&amp;114+$U2268)&lt;&gt;"",114+$U2268,"")</f>
        <v/>
      </c>
      <c r="T2268" s="28" t="str">
        <f t="shared" ca="1" si="1023"/>
        <v>$B</v>
      </c>
      <c r="U2268" s="29">
        <f t="shared" si="1030"/>
        <v>2148</v>
      </c>
      <c r="V2268" s="29">
        <v>179.50000000001401</v>
      </c>
      <c r="W2268" s="29">
        <f t="shared" si="1031"/>
        <v>179</v>
      </c>
      <c r="X2268" s="41" t="str" cm="1">
        <f t="array" aca="1" ref="X2268" ca="1">IFERROR(INDEX('PC&amp;PD'!$A$1:$AP$15,ROW('PC&amp;PD'!$A$15),MATCH(INDIRECT(T2268),'PC&amp;PD'!$A$1:$AP$1,0)),"")</f>
        <v/>
      </c>
      <c r="Z2268" s="155"/>
      <c r="AA2268" s="13" t="str">
        <f t="shared" si="1019"/>
        <v/>
      </c>
      <c r="AB2268" s="155"/>
      <c r="AC2268" s="13" t="str">
        <f t="shared" ca="1" si="1024"/>
        <v>$AB</v>
      </c>
      <c r="AD2268" s="13" t="str" cm="1">
        <f t="array" aca="1" ref="AD2268" ca="1">IFERROR(IF((LEFT(INDIRECT("$F"&amp;$S2268),4))="GOTS",IF($G2268="Organic","GOTS_Organic_raw",(IF($G2268="Responsible","GOTS_Responsible",(IF($G2268="No Attribute (Conventional)","GOTS_conventional",(IF($G2268="Recycled Pre/Post-Consumer","GOTS_pre_post",(IF($G2268="In-Conversion","GOTS_in_conversion",(IF($G2268="Sustainably Sourced","Sustainably_sourced",""))))))))))),IF($G2268="Organic","Organic",(IF($G2268="Responsible","Responsible",(IF($G2268="No Attribute (Conventional)","No_Attribute_Conventional",(IF($G2268="Recycled Pre/Post-Consumer","Recycled_Pre_Post_Consumer",(IF($G2268="In-Conversion","In_Conversion",(IF($G2268="Recycled Pre-Consumer","Recycled_Pre_Consumer",(IF($G2268="Recycled Post-Consumer","Recycled_Post_Consumer",(IF($G2268="Sustainably Sourced","Sustainably_sourced","")))))))))))))))),"")</f>
        <v/>
      </c>
      <c r="AE2268" s="13" t="e" cm="1">
        <f t="array" aca="1" ref="AE2268" ca="1">IF(INDIRECT("$F"&amp;$S2268)="","",IF(LEFT(INDIRECT("$F"&amp;$S2268),3)="GRS","GRS_RCS_RM",IF((LEFT(INDIRECT("$F"&amp;$S2268),3))="RCS","GRS_RCS_RM",IF(INDIRECT("$F"&amp;$S2268)="OCS (No Label)","OCS_Conversion_RM",IF(LEFT(INDIRECT("$F"&amp;$S2268),3)="OCS","OCS_RM",IF(RIGHT(INDIRECT("$F"&amp;$S2268),10)="conversion","GOTS_RM_conversion",IF((LEFT(INDIRECT("$F"&amp;$S2268),4))="GOTS","GOTS_RM","Responsible_RM")))))))</f>
        <v>#REF!</v>
      </c>
      <c r="AF2268" s="13" t="str" cm="1">
        <f t="array" aca="1" ref="AF2268" ca="1">IF($S2268="","",INDIRECT("$Z"&amp;$S2268))</f>
        <v/>
      </c>
      <c r="AG2268" s="155"/>
      <c r="AH2268" s="13" t="str" cm="1">
        <f t="array" aca="1" ref="AH2268" ca="1">IFERROR(INDIRECT("$ag"&amp;S2268),"")</f>
        <v/>
      </c>
      <c r="AI2268" s="13" t="e" cm="1">
        <f t="array" aca="1" ref="AI2268" ca="1">INDIRECT("O"&amp;S2267)</f>
        <v>#REF!</v>
      </c>
      <c r="AJ2268" s="13" t="str">
        <f>IF($I2268="","",INDEX('Raw Material'!$A$1:$J$75,MATCH(I2268,'Raw Material'!$A$1:$A$75,0),(MATCH(G2268,'Raw Material'!$A$1:$J$1,0))))</f>
        <v/>
      </c>
      <c r="AK2268" s="13" t="str">
        <f t="shared" si="1020"/>
        <v>YANLIŞRM</v>
      </c>
      <c r="AL2268" s="153" t="str">
        <f t="shared" si="1021"/>
        <v/>
      </c>
    </row>
    <row r="2269" spans="1:38" ht="16.5" customHeight="1">
      <c r="A2269" s="162"/>
      <c r="B2269" s="168"/>
      <c r="C2269" s="169"/>
      <c r="D2269" s="156"/>
      <c r="E2269" s="156"/>
      <c r="F2269" s="175"/>
      <c r="G2269" s="181"/>
      <c r="H2269" s="182"/>
      <c r="I2269" s="182"/>
      <c r="J2269" s="182"/>
      <c r="K2269" s="32"/>
      <c r="L2269" s="179"/>
      <c r="M2269" s="179"/>
      <c r="N2269" s="81"/>
      <c r="O2269" s="185"/>
      <c r="P2269" s="103"/>
      <c r="Q2269" s="84" t="str">
        <f t="shared" si="1022"/>
        <v/>
      </c>
      <c r="R2269" s="159"/>
      <c r="S2269" s="28" t="str" cm="1">
        <f t="array" aca="1" ref="S2269" ca="1">IF(INDIRECT("A"&amp;114+$U2269)&lt;&gt;"",114+$U2269,"")</f>
        <v/>
      </c>
      <c r="T2269" s="28" t="str">
        <f t="shared" ca="1" si="1023"/>
        <v>$B</v>
      </c>
      <c r="U2269" s="29">
        <f t="shared" si="1030"/>
        <v>2148</v>
      </c>
      <c r="V2269" s="29">
        <v>179.58333333334701</v>
      </c>
      <c r="W2269" s="29">
        <f t="shared" si="1031"/>
        <v>179</v>
      </c>
      <c r="X2269" s="41" t="str" cm="1">
        <f t="array" aca="1" ref="X2269" ca="1">IFERROR(INDEX('PC&amp;PD'!$A$1:$AP$15,ROW('PC&amp;PD'!$A$15),MATCH(INDIRECT(T2269),'PC&amp;PD'!$A$1:$AP$1,0)),"")</f>
        <v/>
      </c>
      <c r="Z2269" s="155"/>
      <c r="AA2269" s="13" t="str">
        <f t="shared" si="1019"/>
        <v/>
      </c>
      <c r="AB2269" s="155"/>
      <c r="AC2269" s="13" t="str">
        <f t="shared" ca="1" si="1024"/>
        <v>$AB</v>
      </c>
      <c r="AD2269" s="13" t="str" cm="1">
        <f t="array" aca="1" ref="AD2269" ca="1">IFERROR(IF((LEFT(INDIRECT("$F"&amp;$S2269),4))="GOTS",IF($G2269="Organic","GOTS_Organic_raw",(IF($G2269="Responsible","GOTS_Responsible",(IF($G2269="No Attribute (Conventional)","GOTS_conventional",(IF($G2269="Recycled Pre/Post-Consumer","GOTS_pre_post",(IF($G2269="In-Conversion","GOTS_in_conversion",(IF($G2269="Sustainably Sourced","Sustainably_sourced",""))))))))))),IF($G2269="Organic","Organic",(IF($G2269="Responsible","Responsible",(IF($G2269="No Attribute (Conventional)","No_Attribute_Conventional",(IF($G2269="Recycled Pre/Post-Consumer","Recycled_Pre_Post_Consumer",(IF($G2269="In-Conversion","In_Conversion",(IF($G2269="Recycled Pre-Consumer","Recycled_Pre_Consumer",(IF($G2269="Recycled Post-Consumer","Recycled_Post_Consumer",(IF($G2269="Sustainably Sourced","Sustainably_sourced","")))))))))))))))),"")</f>
        <v/>
      </c>
      <c r="AE2269" s="13" t="e" cm="1">
        <f t="array" aca="1" ref="AE2269" ca="1">IF(INDIRECT("$F"&amp;$S2269)="","",IF(LEFT(INDIRECT("$F"&amp;$S2269),3)="GRS","GRS_RCS_RM",IF((LEFT(INDIRECT("$F"&amp;$S2269),3))="RCS","GRS_RCS_RM",IF(INDIRECT("$F"&amp;$S2269)="OCS (No Label)","OCS_Conversion_RM",IF(LEFT(INDIRECT("$F"&amp;$S2269),3)="OCS","OCS_RM",IF(RIGHT(INDIRECT("$F"&amp;$S2269),10)="conversion","GOTS_RM_conversion",IF((LEFT(INDIRECT("$F"&amp;$S2269),4))="GOTS","GOTS_RM","Responsible_RM")))))))</f>
        <v>#REF!</v>
      </c>
      <c r="AF2269" s="13" t="str" cm="1">
        <f t="array" aca="1" ref="AF2269" ca="1">IF($S2269="","",INDIRECT("$Z"&amp;$S2269))</f>
        <v/>
      </c>
      <c r="AG2269" s="155"/>
      <c r="AH2269" s="13" t="str" cm="1">
        <f t="array" aca="1" ref="AH2269" ca="1">IFERROR(INDIRECT("$ag"&amp;S2269),"")</f>
        <v/>
      </c>
      <c r="AI2269" s="13" t="e" cm="1">
        <f t="array" aca="1" ref="AI2269" ca="1">INDIRECT("O"&amp;S2268)</f>
        <v>#REF!</v>
      </c>
      <c r="AJ2269" s="13" t="str">
        <f>IF($I2269="","",INDEX('Raw Material'!$A$1:$J$75,MATCH(I2269,'Raw Material'!$A$1:$A$75,0),(MATCH(G2269,'Raw Material'!$A$1:$J$1,0))))</f>
        <v/>
      </c>
      <c r="AK2269" s="13" t="str">
        <f t="shared" si="1020"/>
        <v>YANLIŞRM</v>
      </c>
      <c r="AL2269" s="153" t="str">
        <f t="shared" si="1021"/>
        <v/>
      </c>
    </row>
    <row r="2270" spans="1:38" ht="16.5" customHeight="1">
      <c r="A2270" s="162"/>
      <c r="B2270" s="168"/>
      <c r="C2270" s="169"/>
      <c r="D2270" s="156"/>
      <c r="E2270" s="156"/>
      <c r="F2270" s="175"/>
      <c r="G2270" s="181"/>
      <c r="H2270" s="182"/>
      <c r="I2270" s="182"/>
      <c r="J2270" s="182"/>
      <c r="K2270" s="32"/>
      <c r="L2270" s="179"/>
      <c r="M2270" s="179"/>
      <c r="N2270" s="81"/>
      <c r="O2270" s="185"/>
      <c r="P2270" s="103"/>
      <c r="Q2270" s="84" t="str">
        <f t="shared" si="1022"/>
        <v/>
      </c>
      <c r="R2270" s="159"/>
      <c r="S2270" s="28" t="str" cm="1">
        <f t="array" aca="1" ref="S2270" ca="1">IF(INDIRECT("A"&amp;114+$U2270)&lt;&gt;"",114+$U2270,"")</f>
        <v/>
      </c>
      <c r="T2270" s="28" t="str">
        <f t="shared" ca="1" si="1023"/>
        <v>$B</v>
      </c>
      <c r="U2270" s="29">
        <f t="shared" si="1030"/>
        <v>2148</v>
      </c>
      <c r="V2270" s="29">
        <v>179.66666666668101</v>
      </c>
      <c r="W2270" s="29">
        <f t="shared" si="1031"/>
        <v>179</v>
      </c>
      <c r="X2270" s="41" t="str" cm="1">
        <f t="array" aca="1" ref="X2270" ca="1">IFERROR(INDEX('PC&amp;PD'!$A$1:$AP$15,ROW('PC&amp;PD'!$A$15),MATCH(INDIRECT(T2270),'PC&amp;PD'!$A$1:$AP$1,0)),"")</f>
        <v/>
      </c>
      <c r="Z2270" s="155"/>
      <c r="AA2270" s="13" t="str">
        <f t="shared" si="1019"/>
        <v/>
      </c>
      <c r="AB2270" s="155"/>
      <c r="AC2270" s="13" t="str">
        <f t="shared" ca="1" si="1024"/>
        <v>$AB</v>
      </c>
      <c r="AD2270" s="13" t="str" cm="1">
        <f t="array" aca="1" ref="AD2270" ca="1">IFERROR(IF((LEFT(INDIRECT("$F"&amp;$S2270),4))="GOTS",IF($G2270="Organic","GOTS_Organic_raw",(IF($G2270="Responsible","GOTS_Responsible",(IF($G2270="No Attribute (Conventional)","GOTS_conventional",(IF($G2270="Recycled Pre/Post-Consumer","GOTS_pre_post",(IF($G2270="In-Conversion","GOTS_in_conversion",(IF($G2270="Sustainably Sourced","Sustainably_sourced",""))))))))))),IF($G2270="Organic","Organic",(IF($G2270="Responsible","Responsible",(IF($G2270="No Attribute (Conventional)","No_Attribute_Conventional",(IF($G2270="Recycled Pre/Post-Consumer","Recycled_Pre_Post_Consumer",(IF($G2270="In-Conversion","In_Conversion",(IF($G2270="Recycled Pre-Consumer","Recycled_Pre_Consumer",(IF($G2270="Recycled Post-Consumer","Recycled_Post_Consumer",(IF($G2270="Sustainably Sourced","Sustainably_sourced","")))))))))))))))),"")</f>
        <v/>
      </c>
      <c r="AE2270" s="13" t="e" cm="1">
        <f t="array" aca="1" ref="AE2270" ca="1">IF(INDIRECT("$F"&amp;$S2270)="","",IF(LEFT(INDIRECT("$F"&amp;$S2270),3)="GRS","GRS_RCS_RM",IF((LEFT(INDIRECT("$F"&amp;$S2270),3))="RCS","GRS_RCS_RM",IF(INDIRECT("$F"&amp;$S2270)="OCS (No Label)","OCS_Conversion_RM",IF(LEFT(INDIRECT("$F"&amp;$S2270),3)="OCS","OCS_RM",IF(RIGHT(INDIRECT("$F"&amp;$S2270),10)="conversion","GOTS_RM_conversion",IF((LEFT(INDIRECT("$F"&amp;$S2270),4))="GOTS","GOTS_RM","Responsible_RM")))))))</f>
        <v>#REF!</v>
      </c>
      <c r="AF2270" s="13" t="str" cm="1">
        <f t="array" aca="1" ref="AF2270" ca="1">IF($S2270="","",INDIRECT("$Z"&amp;$S2270))</f>
        <v/>
      </c>
      <c r="AG2270" s="155"/>
      <c r="AH2270" s="13" t="str" cm="1">
        <f t="array" aca="1" ref="AH2270" ca="1">IFERROR(INDIRECT("$ag"&amp;S2270),"")</f>
        <v/>
      </c>
      <c r="AI2270" s="13" t="e" cm="1">
        <f t="array" aca="1" ref="AI2270" ca="1">INDIRECT("O"&amp;S2269)</f>
        <v>#REF!</v>
      </c>
      <c r="AJ2270" s="13" t="str">
        <f>IF($I2270="","",INDEX('Raw Material'!$A$1:$J$75,MATCH(I2270,'Raw Material'!$A$1:$A$75,0),(MATCH(G2270,'Raw Material'!$A$1:$J$1,0))))</f>
        <v/>
      </c>
      <c r="AK2270" s="13" t="str">
        <f t="shared" si="1020"/>
        <v>YANLIŞRM</v>
      </c>
      <c r="AL2270" s="153" t="str">
        <f t="shared" si="1021"/>
        <v/>
      </c>
    </row>
    <row r="2271" spans="1:38" ht="16.5" customHeight="1">
      <c r="A2271" s="162"/>
      <c r="B2271" s="168"/>
      <c r="C2271" s="169"/>
      <c r="D2271" s="156"/>
      <c r="E2271" s="156"/>
      <c r="F2271" s="175"/>
      <c r="G2271" s="181"/>
      <c r="H2271" s="182"/>
      <c r="I2271" s="182"/>
      <c r="J2271" s="182"/>
      <c r="K2271" s="32"/>
      <c r="L2271" s="179"/>
      <c r="M2271" s="179"/>
      <c r="N2271" s="81"/>
      <c r="O2271" s="185"/>
      <c r="P2271" s="103"/>
      <c r="Q2271" s="84" t="str">
        <f t="shared" si="1022"/>
        <v/>
      </c>
      <c r="R2271" s="159"/>
      <c r="S2271" s="28" t="str" cm="1">
        <f t="array" aca="1" ref="S2271" ca="1">IF(INDIRECT("A"&amp;114+$U2271)&lt;&gt;"",114+$U2271,"")</f>
        <v/>
      </c>
      <c r="T2271" s="28" t="str">
        <f t="shared" ca="1" si="1023"/>
        <v>$B</v>
      </c>
      <c r="U2271" s="29">
        <f t="shared" si="1030"/>
        <v>2148</v>
      </c>
      <c r="V2271" s="29">
        <v>179.75000000001401</v>
      </c>
      <c r="W2271" s="29">
        <f t="shared" si="1031"/>
        <v>179</v>
      </c>
      <c r="X2271" s="41" t="str" cm="1">
        <f t="array" aca="1" ref="X2271" ca="1">IFERROR(INDEX('PC&amp;PD'!$A$1:$AP$15,ROW('PC&amp;PD'!$A$15),MATCH(INDIRECT(T2271),'PC&amp;PD'!$A$1:$AP$1,0)),"")</f>
        <v/>
      </c>
      <c r="Z2271" s="155"/>
      <c r="AA2271" s="13" t="str">
        <f t="shared" si="1019"/>
        <v/>
      </c>
      <c r="AB2271" s="155"/>
      <c r="AC2271" s="13" t="str">
        <f t="shared" ca="1" si="1024"/>
        <v>$AB</v>
      </c>
      <c r="AD2271" s="13" t="str" cm="1">
        <f t="array" aca="1" ref="AD2271" ca="1">IFERROR(IF((LEFT(INDIRECT("$F"&amp;$S2271),4))="GOTS",IF($G2271="Organic","GOTS_Organic_raw",(IF($G2271="Responsible","GOTS_Responsible",(IF($G2271="No Attribute (Conventional)","GOTS_conventional",(IF($G2271="Recycled Pre/Post-Consumer","GOTS_pre_post",(IF($G2271="In-Conversion","GOTS_in_conversion",(IF($G2271="Sustainably Sourced","Sustainably_sourced",""))))))))))),IF($G2271="Organic","Organic",(IF($G2271="Responsible","Responsible",(IF($G2271="No Attribute (Conventional)","No_Attribute_Conventional",(IF($G2271="Recycled Pre/Post-Consumer","Recycled_Pre_Post_Consumer",(IF($G2271="In-Conversion","In_Conversion",(IF($G2271="Recycled Pre-Consumer","Recycled_Pre_Consumer",(IF($G2271="Recycled Post-Consumer","Recycled_Post_Consumer",(IF($G2271="Sustainably Sourced","Sustainably_sourced","")))))))))))))))),"")</f>
        <v/>
      </c>
      <c r="AE2271" s="13" t="e" cm="1">
        <f t="array" aca="1" ref="AE2271" ca="1">IF(INDIRECT("$F"&amp;$S2271)="","",IF(LEFT(INDIRECT("$F"&amp;$S2271),3)="GRS","GRS_RCS_RM",IF((LEFT(INDIRECT("$F"&amp;$S2271),3))="RCS","GRS_RCS_RM",IF(INDIRECT("$F"&amp;$S2271)="OCS (No Label)","OCS_Conversion_RM",IF(LEFT(INDIRECT("$F"&amp;$S2271),3)="OCS","OCS_RM",IF(RIGHT(INDIRECT("$F"&amp;$S2271),10)="conversion","GOTS_RM_conversion",IF((LEFT(INDIRECT("$F"&amp;$S2271),4))="GOTS","GOTS_RM","Responsible_RM")))))))</f>
        <v>#REF!</v>
      </c>
      <c r="AF2271" s="13" t="str" cm="1">
        <f t="array" aca="1" ref="AF2271" ca="1">IF($S2271="","",INDIRECT("$Z"&amp;$S2271))</f>
        <v/>
      </c>
      <c r="AG2271" s="155"/>
      <c r="AH2271" s="13" t="str" cm="1">
        <f t="array" aca="1" ref="AH2271" ca="1">IFERROR(INDIRECT("$ag"&amp;S2271),"")</f>
        <v/>
      </c>
      <c r="AI2271" s="13" t="e" cm="1">
        <f t="array" aca="1" ref="AI2271" ca="1">INDIRECT("O"&amp;S2270)</f>
        <v>#REF!</v>
      </c>
      <c r="AJ2271" s="13" t="str">
        <f>IF($I2271="","",INDEX('Raw Material'!$A$1:$J$75,MATCH(I2271,'Raw Material'!$A$1:$A$75,0),(MATCH(G2271,'Raw Material'!$A$1:$J$1,0))))</f>
        <v/>
      </c>
      <c r="AK2271" s="13" t="str">
        <f t="shared" si="1020"/>
        <v>YANLIŞRM</v>
      </c>
      <c r="AL2271" s="153" t="str">
        <f t="shared" si="1021"/>
        <v/>
      </c>
    </row>
    <row r="2272" spans="1:38" ht="16.5" customHeight="1">
      <c r="A2272" s="162"/>
      <c r="B2272" s="168"/>
      <c r="C2272" s="169"/>
      <c r="D2272" s="156"/>
      <c r="E2272" s="156"/>
      <c r="F2272" s="175"/>
      <c r="G2272" s="181"/>
      <c r="H2272" s="182"/>
      <c r="I2272" s="182"/>
      <c r="J2272" s="182"/>
      <c r="K2272" s="32"/>
      <c r="L2272" s="179"/>
      <c r="M2272" s="179"/>
      <c r="N2272" s="81"/>
      <c r="O2272" s="185"/>
      <c r="P2272" s="103"/>
      <c r="Q2272" s="84" t="str">
        <f t="shared" si="1022"/>
        <v/>
      </c>
      <c r="R2272" s="159"/>
      <c r="S2272" s="28" t="str" cm="1">
        <f t="array" aca="1" ref="S2272" ca="1">IF(INDIRECT("A"&amp;114+$U2272)&lt;&gt;"",114+$U2272,"")</f>
        <v/>
      </c>
      <c r="T2272" s="28" t="str">
        <f t="shared" ca="1" si="1023"/>
        <v>$B</v>
      </c>
      <c r="U2272" s="29">
        <f t="shared" si="1030"/>
        <v>2148</v>
      </c>
      <c r="V2272" s="29">
        <v>179.83333333334701</v>
      </c>
      <c r="W2272" s="29">
        <f t="shared" si="1031"/>
        <v>179</v>
      </c>
      <c r="X2272" s="41" t="str" cm="1">
        <f t="array" aca="1" ref="X2272" ca="1">IFERROR(INDEX('PC&amp;PD'!$A$1:$AP$15,ROW('PC&amp;PD'!$A$15),MATCH(INDIRECT(T2272),'PC&amp;PD'!$A$1:$AP$1,0)),"")</f>
        <v/>
      </c>
      <c r="Z2272" s="155"/>
      <c r="AA2272" s="13" t="str">
        <f t="shared" si="1019"/>
        <v/>
      </c>
      <c r="AB2272" s="155"/>
      <c r="AC2272" s="13" t="str">
        <f t="shared" ca="1" si="1024"/>
        <v>$AB</v>
      </c>
      <c r="AD2272" s="13" t="str" cm="1">
        <f t="array" aca="1" ref="AD2272" ca="1">IFERROR(IF((LEFT(INDIRECT("$F"&amp;$S2272),4))="GOTS",IF($G2272="Organic","GOTS_Organic_raw",(IF($G2272="Responsible","GOTS_Responsible",(IF($G2272="No Attribute (Conventional)","GOTS_conventional",(IF($G2272="Recycled Pre/Post-Consumer","GOTS_pre_post",(IF($G2272="In-Conversion","GOTS_in_conversion",(IF($G2272="Sustainably Sourced","Sustainably_sourced",""))))))))))),IF($G2272="Organic","Organic",(IF($G2272="Responsible","Responsible",(IF($G2272="No Attribute (Conventional)","No_Attribute_Conventional",(IF($G2272="Recycled Pre/Post-Consumer","Recycled_Pre_Post_Consumer",(IF($G2272="In-Conversion","In_Conversion",(IF($G2272="Recycled Pre-Consumer","Recycled_Pre_Consumer",(IF($G2272="Recycled Post-Consumer","Recycled_Post_Consumer",(IF($G2272="Sustainably Sourced","Sustainably_sourced","")))))))))))))))),"")</f>
        <v/>
      </c>
      <c r="AE2272" s="13" t="e" cm="1">
        <f t="array" aca="1" ref="AE2272" ca="1">IF(INDIRECT("$F"&amp;$S2272)="","",IF(LEFT(INDIRECT("$F"&amp;$S2272),3)="GRS","GRS_RCS_RM",IF((LEFT(INDIRECT("$F"&amp;$S2272),3))="RCS","GRS_RCS_RM",IF(INDIRECT("$F"&amp;$S2272)="OCS (No Label)","OCS_Conversion_RM",IF(LEFT(INDIRECT("$F"&amp;$S2272),3)="OCS","OCS_RM",IF(RIGHT(INDIRECT("$F"&amp;$S2272),10)="conversion","GOTS_RM_conversion",IF((LEFT(INDIRECT("$F"&amp;$S2272),4))="GOTS","GOTS_RM","Responsible_RM")))))))</f>
        <v>#REF!</v>
      </c>
      <c r="AF2272" s="13" t="str" cm="1">
        <f t="array" aca="1" ref="AF2272" ca="1">IF($S2272="","",INDIRECT("$Z"&amp;$S2272))</f>
        <v/>
      </c>
      <c r="AG2272" s="155"/>
      <c r="AH2272" s="13" t="str" cm="1">
        <f t="array" aca="1" ref="AH2272" ca="1">IFERROR(INDIRECT("$ag"&amp;S2272),"")</f>
        <v/>
      </c>
      <c r="AI2272" s="13" t="e" cm="1">
        <f t="array" aca="1" ref="AI2272" ca="1">INDIRECT("O"&amp;S2271)</f>
        <v>#REF!</v>
      </c>
      <c r="AJ2272" s="13" t="str">
        <f>IF($I2272="","",INDEX('Raw Material'!$A$1:$J$75,MATCH(I2272,'Raw Material'!$A$1:$A$75,0),(MATCH(G2272,'Raw Material'!$A$1:$J$1,0))))</f>
        <v/>
      </c>
      <c r="AK2272" s="13" t="str">
        <f t="shared" si="1020"/>
        <v>YANLIŞRM</v>
      </c>
      <c r="AL2272" s="153" t="str">
        <f t="shared" si="1021"/>
        <v/>
      </c>
    </row>
    <row r="2273" spans="1:38" ht="16.5" customHeight="1" thickBot="1">
      <c r="A2273" s="163"/>
      <c r="B2273" s="170"/>
      <c r="C2273" s="171"/>
      <c r="D2273" s="156"/>
      <c r="E2273" s="156"/>
      <c r="F2273" s="176"/>
      <c r="G2273" s="157"/>
      <c r="H2273" s="158"/>
      <c r="I2273" s="158"/>
      <c r="J2273" s="158"/>
      <c r="K2273" s="33"/>
      <c r="L2273" s="180"/>
      <c r="M2273" s="180"/>
      <c r="N2273" s="82"/>
      <c r="O2273" s="186"/>
      <c r="P2273" s="103"/>
      <c r="Q2273" s="84" t="str">
        <f t="shared" si="1022"/>
        <v/>
      </c>
      <c r="R2273" s="159"/>
      <c r="S2273" s="28" t="str" cm="1">
        <f t="array" aca="1" ref="S2273" ca="1">IF(INDIRECT("A"&amp;114+$U2273)&lt;&gt;"",114+$U2273,"")</f>
        <v/>
      </c>
      <c r="T2273" s="28" t="str">
        <f t="shared" ca="1" si="1023"/>
        <v>$B</v>
      </c>
      <c r="U2273" s="29">
        <f t="shared" si="1030"/>
        <v>2148</v>
      </c>
      <c r="V2273" s="29">
        <v>179.91666666668101</v>
      </c>
      <c r="W2273" s="29">
        <f t="shared" si="1031"/>
        <v>179</v>
      </c>
      <c r="X2273" s="41" t="str" cm="1">
        <f t="array" aca="1" ref="X2273" ca="1">IFERROR(INDEX('PC&amp;PD'!$A$1:$AP$15,ROW('PC&amp;PD'!$A$15),MATCH(INDIRECT(T2273),'PC&amp;PD'!$A$1:$AP$1,0)),"")</f>
        <v/>
      </c>
      <c r="Z2273" s="155"/>
      <c r="AA2273" s="13" t="str">
        <f t="shared" si="1019"/>
        <v/>
      </c>
      <c r="AB2273" s="155"/>
      <c r="AC2273" s="13" t="str">
        <f t="shared" ca="1" si="1024"/>
        <v>$AB</v>
      </c>
      <c r="AD2273" s="13" t="str" cm="1">
        <f t="array" aca="1" ref="AD2273" ca="1">IFERROR(IF((LEFT(INDIRECT("$F"&amp;$S2273),4))="GOTS",IF($G2273="Organic","GOTS_Organic_raw",(IF($G2273="Responsible","GOTS_Responsible",(IF($G2273="No Attribute (Conventional)","GOTS_conventional",(IF($G2273="Recycled Pre/Post-Consumer","GOTS_pre_post",(IF($G2273="In-Conversion","GOTS_in_conversion",(IF($G2273="Sustainably Sourced","Sustainably_sourced",""))))))))))),IF($G2273="Organic","Organic",(IF($G2273="Responsible","Responsible",(IF($G2273="No Attribute (Conventional)","No_Attribute_Conventional",(IF($G2273="Recycled Pre/Post-Consumer","Recycled_Pre_Post_Consumer",(IF($G2273="In-Conversion","In_Conversion",(IF($G2273="Recycled Pre-Consumer","Recycled_Pre_Consumer",(IF($G2273="Recycled Post-Consumer","Recycled_Post_Consumer",(IF($G2273="Sustainably Sourced","Sustainably_sourced","")))))))))))))))),"")</f>
        <v/>
      </c>
      <c r="AE2273" s="13" t="e" cm="1">
        <f t="array" aca="1" ref="AE2273" ca="1">IF(INDIRECT("$F"&amp;$S2273)="","",IF(LEFT(INDIRECT("$F"&amp;$S2273),3)="GRS","GRS_RCS_RM",IF((LEFT(INDIRECT("$F"&amp;$S2273),3))="RCS","GRS_RCS_RM",IF(INDIRECT("$F"&amp;$S2273)="OCS (No Label)","OCS_Conversion_RM",IF(LEFT(INDIRECT("$F"&amp;$S2273),3)="OCS","OCS_RM",IF(RIGHT(INDIRECT("$F"&amp;$S2273),10)="conversion","GOTS_RM_conversion",IF((LEFT(INDIRECT("$F"&amp;$S2273),4))="GOTS","GOTS_RM","Responsible_RM")))))))</f>
        <v>#REF!</v>
      </c>
      <c r="AF2273" s="13" t="str" cm="1">
        <f t="array" aca="1" ref="AF2273" ca="1">IF($S2273="","",INDIRECT("$Z"&amp;$S2273))</f>
        <v/>
      </c>
      <c r="AG2273" s="155"/>
      <c r="AH2273" s="13" t="str" cm="1">
        <f t="array" aca="1" ref="AH2273" ca="1">IFERROR(INDIRECT("$ag"&amp;S2273),"")</f>
        <v/>
      </c>
      <c r="AI2273" s="13" t="e" cm="1">
        <f t="array" aca="1" ref="AI2273" ca="1">INDIRECT("O"&amp;S2272)</f>
        <v>#REF!</v>
      </c>
      <c r="AJ2273" s="13" t="str">
        <f>IF($I2273="","",INDEX('Raw Material'!$A$1:$J$75,MATCH(I2273,'Raw Material'!$A$1:$A$75,0),(MATCH(G2273,'Raw Material'!$A$1:$J$1,0))))</f>
        <v/>
      </c>
      <c r="AK2273" s="13" t="str">
        <f t="shared" si="1020"/>
        <v>YANLIŞRM</v>
      </c>
      <c r="AL2273" s="153" t="str">
        <f t="shared" si="1021"/>
        <v/>
      </c>
    </row>
    <row r="2274" spans="1:38" ht="16.5" customHeight="1">
      <c r="A2274" s="160" t="str">
        <f>IF(B2274="","",COUNTA($B$114:$B2274))</f>
        <v/>
      </c>
      <c r="B2274" s="164"/>
      <c r="C2274" s="165"/>
      <c r="D2274" s="183"/>
      <c r="E2274" s="183"/>
      <c r="F2274" s="172"/>
      <c r="G2274" s="212"/>
      <c r="H2274" s="206"/>
      <c r="I2274" s="206"/>
      <c r="J2274" s="206"/>
      <c r="K2274" s="31"/>
      <c r="L2274" s="177" t="str">
        <f t="shared" ref="L2274" si="1040">IF(R2274="","",LEFT(R2274,LEN(R2274)-2))</f>
        <v/>
      </c>
      <c r="M2274" s="177"/>
      <c r="N2274" s="80"/>
      <c r="O2274" s="184"/>
      <c r="P2274" s="103"/>
      <c r="Q2274" s="84" t="str">
        <f t="shared" si="1022"/>
        <v/>
      </c>
      <c r="R2274" s="159" t="str">
        <f t="shared" ref="R2274" si="1041">CONCATENATE($Q2274,Q2275,Q2276,Q2277,Q2278,Q2279,$Q2280,$Q2281,$Q2282,$Q2283,Q2284,Q2285)</f>
        <v/>
      </c>
      <c r="S2274" s="28" t="str" cm="1">
        <f t="array" aca="1" ref="S2274" ca="1">IF(INDIRECT("A"&amp;114+$U2274)&lt;&gt;"",114+$U2274,"")</f>
        <v/>
      </c>
      <c r="T2274" s="28" t="str">
        <f t="shared" ca="1" si="1023"/>
        <v>$B</v>
      </c>
      <c r="U2274" s="29">
        <f t="shared" si="1030"/>
        <v>2160</v>
      </c>
      <c r="V2274" s="29">
        <v>180.00000000001401</v>
      </c>
      <c r="W2274" s="29">
        <f t="shared" si="1031"/>
        <v>180</v>
      </c>
      <c r="X2274" s="41" t="str" cm="1">
        <f t="array" aca="1" ref="X2274" ca="1">IFERROR(INDEX('PC&amp;PD'!$A$1:$AP$15,ROW('PC&amp;PD'!$A$15),MATCH(INDIRECT(T2274),'PC&amp;PD'!$A$1:$AP$1,0)),"")</f>
        <v/>
      </c>
      <c r="Z2274" s="155" t="str">
        <f t="shared" ref="Z2274" si="1042">IFERROR(IF($F2274="OCS 100","OCS (OCS 100)",IF($F2274="OCS Blended","OCS (OCS Blended)",IF($F2274="OCS (No Label)","OCS (No Label)",IF($F2274="RCS 100","RCS (RCS 100)",IF($F2274="RCS Blended","RCS (RCS Blended)",IF($F2274="GRS","GRS (GRS)",IF($F2274="GRS (No Label)", "GRS (No Label)",IF($F2274="RDS","RDS (RDS)",IF($F2274="RWS","RWS (RWS)",IF($F2274="RAS","RAS (RAS)",IF($F2274="RMS","RMS (RMS)",IF($F2274="GOTS Organic","GOTS (Organic)",IF($F2274="GOTS Made with organic","GOTS (Made with Organic)",IF($F2274="GOTS Organic - in conversion","GOTS (Organic - In Conversion)",IF($F2274="GOTS Made with organic - in conversion","GOTS (Made with Organic - In Conversion)",""))))))))))))))),"")</f>
        <v/>
      </c>
      <c r="AA2274" s="13" t="str">
        <f t="shared" si="1019"/>
        <v/>
      </c>
      <c r="AB2274" s="155" t="str">
        <f t="shared" ref="AB2274" si="1043">IFERROR(IF($F2274="OCS 100", "OCS_100",IF($F2274="OCS Blended", "OCS_Blended",IF($F2274="OCS (No Label)", "OCS_No_Label",IF($F2274="RCS 100", "RCS_100",IF($F2274="RCS Blended","RCS_Blended",IF($F2274="GRS","GRS",IF($F2274="GRS (No Label)", "GRS_No_Label",IF($F2274="RDS","RDS",IF($F2274="RWS","RWS",IF($F2274="RMS","RMS",IF($F2274="GOTS Organic","GOTS_Organic",IF($F2274="GOTS Made with organic","GOTS_Made_with_organic",IF($F2274="GOTS Organic - in conversion","GOTS_Organic_in_Conversion",IF($F2274="GOTS Made with organic - in conversion","GOTS_Made_with_Organic_in_Conversion",IF($F2274="RAS","RAS",""))))))))))))))),"")</f>
        <v/>
      </c>
      <c r="AC2274" s="13" t="str">
        <f t="shared" ca="1" si="1024"/>
        <v>$AB</v>
      </c>
      <c r="AD2274" s="13" t="str" cm="1">
        <f t="array" aca="1" ref="AD2274" ca="1">IFERROR(IF((LEFT(INDIRECT("$F"&amp;$S2274),4))="GOTS",IF($G2274="Organic","GOTS_Organic_raw",(IF($G2274="Responsible","GOTS_Responsible",(IF($G2274="No Attribute (Conventional)","GOTS_conventional",(IF($G2274="Recycled Pre/Post-Consumer","GOTS_pre_post",(IF($G2274="In-Conversion","GOTS_in_conversion",(IF($G2274="Sustainably Sourced","Sustainably_sourced",""))))))))))),IF($G2274="Organic","Organic",(IF($G2274="Responsible","Responsible",(IF($G2274="No Attribute (Conventional)","No_Attribute_Conventional",(IF($G2274="Recycled Pre/Post-Consumer","Recycled_Pre_Post_Consumer",(IF($G2274="In-Conversion","In_Conversion",(IF($G2274="Recycled Pre-Consumer","Recycled_Pre_Consumer",(IF($G2274="Recycled Post-Consumer","Recycled_Post_Consumer",(IF($G2274="Sustainably Sourced","Sustainably_sourced","")))))))))))))))),"")</f>
        <v/>
      </c>
      <c r="AE2274" s="13" t="e" cm="1">
        <f t="array" aca="1" ref="AE2274" ca="1">IF(INDIRECT("$F"&amp;$S2274)="","",IF(LEFT(INDIRECT("$F"&amp;$S2274),3)="GRS","GRS_RCS_RM",IF((LEFT(INDIRECT("$F"&amp;$S2274),3))="RCS","GRS_RCS_RM",IF(INDIRECT("$F"&amp;$S2274)="OCS (No Label)","OCS_Conversion_RM",IF(LEFT(INDIRECT("$F"&amp;$S2274),3)="OCS","OCS_RM",IF(RIGHT(INDIRECT("$F"&amp;$S2274),10)="conversion","GOTS_RM_conversion",IF((LEFT(INDIRECT("$F"&amp;$S2274),4))="GOTS","GOTS_RM","Responsible_RM")))))))</f>
        <v>#REF!</v>
      </c>
      <c r="AF2274" s="13" t="str" cm="1">
        <f t="array" aca="1" ref="AF2274" ca="1">IF($S2274="","",INDIRECT("$Z"&amp;$S2274))</f>
        <v/>
      </c>
      <c r="AG2274" s="155" t="str">
        <f t="shared" si="1029"/>
        <v/>
      </c>
      <c r="AH2274" s="13" t="str" cm="1">
        <f t="array" aca="1" ref="AH2274" ca="1">IFERROR(INDIRECT("$ag"&amp;S2274),"")</f>
        <v/>
      </c>
      <c r="AI2274" s="13" t="e" cm="1">
        <f t="array" aca="1" ref="AI2274" ca="1">INDIRECT("O"&amp;S2273)</f>
        <v>#REF!</v>
      </c>
      <c r="AJ2274" s="13" t="str">
        <f>IF($I2274="","",INDEX('Raw Material'!$A$1:$J$75,MATCH(I2274,'Raw Material'!$A$1:$A$75,0),(MATCH(G2274,'Raw Material'!$A$1:$J$1,0))))</f>
        <v/>
      </c>
      <c r="AK2274" s="13" t="str">
        <f t="shared" si="1020"/>
        <v>YANLIŞRM</v>
      </c>
      <c r="AL2274" s="153" t="str">
        <f t="shared" si="1021"/>
        <v/>
      </c>
    </row>
    <row r="2275" spans="1:38" ht="16.5" customHeight="1">
      <c r="A2275" s="161"/>
      <c r="B2275" s="166"/>
      <c r="C2275" s="167"/>
      <c r="D2275" s="156"/>
      <c r="E2275" s="156"/>
      <c r="F2275" s="173"/>
      <c r="G2275" s="181"/>
      <c r="H2275" s="182"/>
      <c r="I2275" s="182"/>
      <c r="J2275" s="182"/>
      <c r="K2275" s="32"/>
      <c r="L2275" s="178"/>
      <c r="M2275" s="178"/>
      <c r="N2275" s="81"/>
      <c r="O2275" s="185"/>
      <c r="P2275" s="103"/>
      <c r="Q2275" s="84" t="str">
        <f t="shared" si="1022"/>
        <v/>
      </c>
      <c r="R2275" s="159"/>
      <c r="S2275" s="28" t="str" cm="1">
        <f t="array" aca="1" ref="S2275" ca="1">IF(INDIRECT("A"&amp;114+$U2275)&lt;&gt;"",114+$U2275,"")</f>
        <v/>
      </c>
      <c r="T2275" s="28" t="str">
        <f t="shared" ca="1" si="1023"/>
        <v>$B</v>
      </c>
      <c r="U2275" s="29">
        <f t="shared" si="1030"/>
        <v>2160</v>
      </c>
      <c r="V2275" s="29">
        <v>180.08333333334701</v>
      </c>
      <c r="W2275" s="29">
        <f t="shared" si="1031"/>
        <v>180</v>
      </c>
      <c r="X2275" s="41" t="str" cm="1">
        <f t="array" aca="1" ref="X2275" ca="1">IFERROR(INDEX('PC&amp;PD'!$A$1:$AP$15,ROW('PC&amp;PD'!$A$15),MATCH(INDIRECT(T2275),'PC&amp;PD'!$A$1:$AP$1,0)),"")</f>
        <v/>
      </c>
      <c r="Z2275" s="155"/>
      <c r="AA2275" s="13" t="str">
        <f t="shared" si="1019"/>
        <v/>
      </c>
      <c r="AB2275" s="155"/>
      <c r="AC2275" s="13" t="str">
        <f t="shared" ca="1" si="1024"/>
        <v>$AB</v>
      </c>
      <c r="AD2275" s="13" t="str" cm="1">
        <f t="array" aca="1" ref="AD2275" ca="1">IFERROR(IF((LEFT(INDIRECT("$F"&amp;$S2275),4))="GOTS",IF($G2275="Organic","GOTS_Organic_raw",(IF($G2275="Responsible","GOTS_Responsible",(IF($G2275="No Attribute (Conventional)","GOTS_conventional",(IF($G2275="Recycled Pre/Post-Consumer","GOTS_pre_post",(IF($G2275="In-Conversion","GOTS_in_conversion",(IF($G2275="Sustainably Sourced","Sustainably_sourced",""))))))))))),IF($G2275="Organic","Organic",(IF($G2275="Responsible","Responsible",(IF($G2275="No Attribute (Conventional)","No_Attribute_Conventional",(IF($G2275="Recycled Pre/Post-Consumer","Recycled_Pre_Post_Consumer",(IF($G2275="In-Conversion","In_Conversion",(IF($G2275="Recycled Pre-Consumer","Recycled_Pre_Consumer",(IF($G2275="Recycled Post-Consumer","Recycled_Post_Consumer",(IF($G2275="Sustainably Sourced","Sustainably_sourced","")))))))))))))))),"")</f>
        <v/>
      </c>
      <c r="AE2275" s="13" t="e" cm="1">
        <f t="array" aca="1" ref="AE2275" ca="1">IF(INDIRECT("$F"&amp;$S2275)="","",IF(LEFT(INDIRECT("$F"&amp;$S2275),3)="GRS","GRS_RCS_RM",IF((LEFT(INDIRECT("$F"&amp;$S2275),3))="RCS","GRS_RCS_RM",IF(INDIRECT("$F"&amp;$S2275)="OCS (No Label)","OCS_Conversion_RM",IF(LEFT(INDIRECT("$F"&amp;$S2275),3)="OCS","OCS_RM",IF(RIGHT(INDIRECT("$F"&amp;$S2275),10)="conversion","GOTS_RM_conversion",IF((LEFT(INDIRECT("$F"&amp;$S2275),4))="GOTS","GOTS_RM","Responsible_RM")))))))</f>
        <v>#REF!</v>
      </c>
      <c r="AF2275" s="13" t="str" cm="1">
        <f t="array" aca="1" ref="AF2275" ca="1">IF($S2275="","",INDIRECT("$Z"&amp;$S2275))</f>
        <v/>
      </c>
      <c r="AG2275" s="155"/>
      <c r="AH2275" s="13" t="str" cm="1">
        <f t="array" aca="1" ref="AH2275" ca="1">IFERROR(INDIRECT("$ag"&amp;S2275),"")</f>
        <v/>
      </c>
      <c r="AI2275" s="13" t="e" cm="1">
        <f t="array" aca="1" ref="AI2275" ca="1">INDIRECT("O"&amp;S2274)</f>
        <v>#REF!</v>
      </c>
      <c r="AJ2275" s="13" t="str">
        <f>IF($I2275="","",INDEX('Raw Material'!$A$1:$J$75,MATCH(I2275,'Raw Material'!$A$1:$A$75,0),(MATCH(G2275,'Raw Material'!$A$1:$J$1,0))))</f>
        <v/>
      </c>
      <c r="AK2275" s="13" t="str">
        <f t="shared" si="1020"/>
        <v>YANLIŞRM</v>
      </c>
      <c r="AL2275" s="153" t="str">
        <f t="shared" si="1021"/>
        <v/>
      </c>
    </row>
    <row r="2276" spans="1:38" ht="16.5" customHeight="1">
      <c r="A2276" s="161"/>
      <c r="B2276" s="166"/>
      <c r="C2276" s="167"/>
      <c r="D2276" s="156"/>
      <c r="E2276" s="156"/>
      <c r="F2276" s="173"/>
      <c r="G2276" s="181"/>
      <c r="H2276" s="182"/>
      <c r="I2276" s="182"/>
      <c r="J2276" s="182"/>
      <c r="K2276" s="32"/>
      <c r="L2276" s="178"/>
      <c r="M2276" s="178"/>
      <c r="N2276" s="81"/>
      <c r="O2276" s="185"/>
      <c r="P2276" s="103"/>
      <c r="Q2276" s="84" t="str">
        <f t="shared" si="1022"/>
        <v/>
      </c>
      <c r="R2276" s="159"/>
      <c r="S2276" s="28" t="str" cm="1">
        <f t="array" aca="1" ref="S2276" ca="1">IF(INDIRECT("A"&amp;114+$U2276)&lt;&gt;"",114+$U2276,"")</f>
        <v/>
      </c>
      <c r="T2276" s="28" t="str">
        <f t="shared" ca="1" si="1023"/>
        <v>$B</v>
      </c>
      <c r="U2276" s="29">
        <f t="shared" si="1030"/>
        <v>2160</v>
      </c>
      <c r="V2276" s="29">
        <v>180.16666666668101</v>
      </c>
      <c r="W2276" s="29">
        <f t="shared" si="1031"/>
        <v>180</v>
      </c>
      <c r="X2276" s="41" t="str" cm="1">
        <f t="array" aca="1" ref="X2276" ca="1">IFERROR(INDEX('PC&amp;PD'!$A$1:$AP$15,ROW('PC&amp;PD'!$A$15),MATCH(INDIRECT(T2276),'PC&amp;PD'!$A$1:$AP$1,0)),"")</f>
        <v/>
      </c>
      <c r="Z2276" s="155"/>
      <c r="AA2276" s="13" t="str">
        <f t="shared" si="1019"/>
        <v/>
      </c>
      <c r="AB2276" s="155"/>
      <c r="AC2276" s="13" t="str">
        <f t="shared" ca="1" si="1024"/>
        <v>$AB</v>
      </c>
      <c r="AD2276" s="13" t="str" cm="1">
        <f t="array" aca="1" ref="AD2276" ca="1">IFERROR(IF((LEFT(INDIRECT("$F"&amp;$S2276),4))="GOTS",IF($G2276="Organic","GOTS_Organic_raw",(IF($G2276="Responsible","GOTS_Responsible",(IF($G2276="No Attribute (Conventional)","GOTS_conventional",(IF($G2276="Recycled Pre/Post-Consumer","GOTS_pre_post",(IF($G2276="In-Conversion","GOTS_in_conversion",(IF($G2276="Sustainably Sourced","Sustainably_sourced",""))))))))))),IF($G2276="Organic","Organic",(IF($G2276="Responsible","Responsible",(IF($G2276="No Attribute (Conventional)","No_Attribute_Conventional",(IF($G2276="Recycled Pre/Post-Consumer","Recycled_Pre_Post_Consumer",(IF($G2276="In-Conversion","In_Conversion",(IF($G2276="Recycled Pre-Consumer","Recycled_Pre_Consumer",(IF($G2276="Recycled Post-Consumer","Recycled_Post_Consumer",(IF($G2276="Sustainably Sourced","Sustainably_sourced","")))))))))))))))),"")</f>
        <v/>
      </c>
      <c r="AE2276" s="13" t="e" cm="1">
        <f t="array" aca="1" ref="AE2276" ca="1">IF(INDIRECT("$F"&amp;$S2276)="","",IF(LEFT(INDIRECT("$F"&amp;$S2276),3)="GRS","GRS_RCS_RM",IF((LEFT(INDIRECT("$F"&amp;$S2276),3))="RCS","GRS_RCS_RM",IF(INDIRECT("$F"&amp;$S2276)="OCS (No Label)","OCS_Conversion_RM",IF(LEFT(INDIRECT("$F"&amp;$S2276),3)="OCS","OCS_RM",IF(RIGHT(INDIRECT("$F"&amp;$S2276),10)="conversion","GOTS_RM_conversion",IF((LEFT(INDIRECT("$F"&amp;$S2276),4))="GOTS","GOTS_RM","Responsible_RM")))))))</f>
        <v>#REF!</v>
      </c>
      <c r="AF2276" s="13" t="str" cm="1">
        <f t="array" aca="1" ref="AF2276" ca="1">IF($S2276="","",INDIRECT("$Z"&amp;$S2276))</f>
        <v/>
      </c>
      <c r="AG2276" s="155"/>
      <c r="AH2276" s="13" t="str" cm="1">
        <f t="array" aca="1" ref="AH2276" ca="1">IFERROR(INDIRECT("$ag"&amp;S2276),"")</f>
        <v/>
      </c>
      <c r="AI2276" s="13" t="e" cm="1">
        <f t="array" aca="1" ref="AI2276" ca="1">INDIRECT("O"&amp;S2275)</f>
        <v>#REF!</v>
      </c>
      <c r="AJ2276" s="13" t="str">
        <f>IF($I2276="","",INDEX('Raw Material'!$A$1:$J$75,MATCH(I2276,'Raw Material'!$A$1:$A$75,0),(MATCH(G2276,'Raw Material'!$A$1:$J$1,0))))</f>
        <v/>
      </c>
      <c r="AK2276" s="13" t="str">
        <f t="shared" si="1020"/>
        <v>YANLIŞRM</v>
      </c>
      <c r="AL2276" s="153" t="str">
        <f t="shared" si="1021"/>
        <v/>
      </c>
    </row>
    <row r="2277" spans="1:38" ht="16.5" customHeight="1">
      <c r="A2277" s="161"/>
      <c r="B2277" s="166"/>
      <c r="C2277" s="167"/>
      <c r="D2277" s="156"/>
      <c r="E2277" s="156"/>
      <c r="F2277" s="174"/>
      <c r="G2277" s="181"/>
      <c r="H2277" s="182"/>
      <c r="I2277" s="182"/>
      <c r="J2277" s="182"/>
      <c r="K2277" s="32"/>
      <c r="L2277" s="178"/>
      <c r="M2277" s="178"/>
      <c r="N2277" s="81"/>
      <c r="O2277" s="185"/>
      <c r="P2277" s="103"/>
      <c r="Q2277" s="84" t="str">
        <f t="shared" si="1022"/>
        <v/>
      </c>
      <c r="R2277" s="159"/>
      <c r="S2277" s="28" t="str" cm="1">
        <f t="array" aca="1" ref="S2277" ca="1">IF(INDIRECT("A"&amp;114+$U2277)&lt;&gt;"",114+$U2277,"")</f>
        <v/>
      </c>
      <c r="T2277" s="28" t="str">
        <f t="shared" ca="1" si="1023"/>
        <v>$B</v>
      </c>
      <c r="U2277" s="29">
        <f t="shared" si="1030"/>
        <v>2160</v>
      </c>
      <c r="V2277" s="29">
        <v>180.25000000001401</v>
      </c>
      <c r="W2277" s="29">
        <f t="shared" si="1031"/>
        <v>180</v>
      </c>
      <c r="X2277" s="41" t="str" cm="1">
        <f t="array" aca="1" ref="X2277" ca="1">IFERROR(INDEX('PC&amp;PD'!$A$1:$AP$15,ROW('PC&amp;PD'!$A$15),MATCH(INDIRECT(T2277),'PC&amp;PD'!$A$1:$AP$1,0)),"")</f>
        <v/>
      </c>
      <c r="Z2277" s="155"/>
      <c r="AA2277" s="13" t="str">
        <f t="shared" si="1019"/>
        <v/>
      </c>
      <c r="AB2277" s="155"/>
      <c r="AC2277" s="13" t="str">
        <f t="shared" ca="1" si="1024"/>
        <v>$AB</v>
      </c>
      <c r="AD2277" s="13" t="str" cm="1">
        <f t="array" aca="1" ref="AD2277" ca="1">IFERROR(IF((LEFT(INDIRECT("$F"&amp;$S2277),4))="GOTS",IF($G2277="Organic","GOTS_Organic_raw",(IF($G2277="Responsible","GOTS_Responsible",(IF($G2277="No Attribute (Conventional)","GOTS_conventional",(IF($G2277="Recycled Pre/Post-Consumer","GOTS_pre_post",(IF($G2277="In-Conversion","GOTS_in_conversion",(IF($G2277="Sustainably Sourced","Sustainably_sourced",""))))))))))),IF($G2277="Organic","Organic",(IF($G2277="Responsible","Responsible",(IF($G2277="No Attribute (Conventional)","No_Attribute_Conventional",(IF($G2277="Recycled Pre/Post-Consumer","Recycled_Pre_Post_Consumer",(IF($G2277="In-Conversion","In_Conversion",(IF($G2277="Recycled Pre-Consumer","Recycled_Pre_Consumer",(IF($G2277="Recycled Post-Consumer","Recycled_Post_Consumer",(IF($G2277="Sustainably Sourced","Sustainably_sourced","")))))))))))))))),"")</f>
        <v/>
      </c>
      <c r="AE2277" s="13" t="e" cm="1">
        <f t="array" aca="1" ref="AE2277" ca="1">IF(INDIRECT("$F"&amp;$S2277)="","",IF(LEFT(INDIRECT("$F"&amp;$S2277),3)="GRS","GRS_RCS_RM",IF((LEFT(INDIRECT("$F"&amp;$S2277),3))="RCS","GRS_RCS_RM",IF(INDIRECT("$F"&amp;$S2277)="OCS (No Label)","OCS_Conversion_RM",IF(LEFT(INDIRECT("$F"&amp;$S2277),3)="OCS","OCS_RM",IF(RIGHT(INDIRECT("$F"&amp;$S2277),10)="conversion","GOTS_RM_conversion",IF((LEFT(INDIRECT("$F"&amp;$S2277),4))="GOTS","GOTS_RM","Responsible_RM")))))))</f>
        <v>#REF!</v>
      </c>
      <c r="AF2277" s="13" t="str" cm="1">
        <f t="array" aca="1" ref="AF2277" ca="1">IF($S2277="","",INDIRECT("$Z"&amp;$S2277))</f>
        <v/>
      </c>
      <c r="AG2277" s="155"/>
      <c r="AH2277" s="13" t="str" cm="1">
        <f t="array" aca="1" ref="AH2277" ca="1">IFERROR(INDIRECT("$ag"&amp;S2277),"")</f>
        <v/>
      </c>
      <c r="AI2277" s="13" t="e" cm="1">
        <f t="array" aca="1" ref="AI2277" ca="1">INDIRECT("O"&amp;S2276)</f>
        <v>#REF!</v>
      </c>
      <c r="AJ2277" s="13" t="str">
        <f>IF($I2277="","",INDEX('Raw Material'!$A$1:$J$75,MATCH(I2277,'Raw Material'!$A$1:$A$75,0),(MATCH(G2277,'Raw Material'!$A$1:$J$1,0))))</f>
        <v/>
      </c>
      <c r="AK2277" s="13" t="str">
        <f t="shared" si="1020"/>
        <v>YANLIŞRM</v>
      </c>
      <c r="AL2277" s="153" t="str">
        <f t="shared" si="1021"/>
        <v/>
      </c>
    </row>
    <row r="2278" spans="1:38" ht="16.5" customHeight="1">
      <c r="A2278" s="161"/>
      <c r="B2278" s="166"/>
      <c r="C2278" s="167"/>
      <c r="D2278" s="156"/>
      <c r="E2278" s="156"/>
      <c r="F2278" s="174"/>
      <c r="G2278" s="181"/>
      <c r="H2278" s="182"/>
      <c r="I2278" s="182"/>
      <c r="J2278" s="182"/>
      <c r="K2278" s="32"/>
      <c r="L2278" s="178"/>
      <c r="M2278" s="178"/>
      <c r="N2278" s="81"/>
      <c r="O2278" s="185"/>
      <c r="P2278" s="103"/>
      <c r="Q2278" s="84" t="str">
        <f t="shared" si="1022"/>
        <v/>
      </c>
      <c r="R2278" s="159"/>
      <c r="S2278" s="28" t="str" cm="1">
        <f t="array" aca="1" ref="S2278" ca="1">IF(INDIRECT("A"&amp;114+$U2278)&lt;&gt;"",114+$U2278,"")</f>
        <v/>
      </c>
      <c r="T2278" s="28" t="str">
        <f t="shared" ca="1" si="1023"/>
        <v>$B</v>
      </c>
      <c r="U2278" s="29">
        <f t="shared" si="1030"/>
        <v>2160</v>
      </c>
      <c r="V2278" s="29">
        <v>180.33333333334701</v>
      </c>
      <c r="W2278" s="29">
        <f t="shared" si="1031"/>
        <v>180</v>
      </c>
      <c r="X2278" s="41" t="str" cm="1">
        <f t="array" aca="1" ref="X2278" ca="1">IFERROR(INDEX('PC&amp;PD'!$A$1:$AP$15,ROW('PC&amp;PD'!$A$15),MATCH(INDIRECT(T2278),'PC&amp;PD'!$A$1:$AP$1,0)),"")</f>
        <v/>
      </c>
      <c r="Z2278" s="155"/>
      <c r="AA2278" s="13" t="str">
        <f t="shared" si="1019"/>
        <v/>
      </c>
      <c r="AB2278" s="155"/>
      <c r="AC2278" s="13" t="str">
        <f t="shared" ca="1" si="1024"/>
        <v>$AB</v>
      </c>
      <c r="AD2278" s="13" t="str" cm="1">
        <f t="array" aca="1" ref="AD2278" ca="1">IFERROR(IF((LEFT(INDIRECT("$F"&amp;$S2278),4))="GOTS",IF($G2278="Organic","GOTS_Organic_raw",(IF($G2278="Responsible","GOTS_Responsible",(IF($G2278="No Attribute (Conventional)","GOTS_conventional",(IF($G2278="Recycled Pre/Post-Consumer","GOTS_pre_post",(IF($G2278="In-Conversion","GOTS_in_conversion",(IF($G2278="Sustainably Sourced","Sustainably_sourced",""))))))))))),IF($G2278="Organic","Organic",(IF($G2278="Responsible","Responsible",(IF($G2278="No Attribute (Conventional)","No_Attribute_Conventional",(IF($G2278="Recycled Pre/Post-Consumer","Recycled_Pre_Post_Consumer",(IF($G2278="In-Conversion","In_Conversion",(IF($G2278="Recycled Pre-Consumer","Recycled_Pre_Consumer",(IF($G2278="Recycled Post-Consumer","Recycled_Post_Consumer",(IF($G2278="Sustainably Sourced","Sustainably_sourced","")))))))))))))))),"")</f>
        <v/>
      </c>
      <c r="AE2278" s="13" t="e" cm="1">
        <f t="array" aca="1" ref="AE2278" ca="1">IF(INDIRECT("$F"&amp;$S2278)="","",IF(LEFT(INDIRECT("$F"&amp;$S2278),3)="GRS","GRS_RCS_RM",IF((LEFT(INDIRECT("$F"&amp;$S2278),3))="RCS","GRS_RCS_RM",IF(INDIRECT("$F"&amp;$S2278)="OCS (No Label)","OCS_Conversion_RM",IF(LEFT(INDIRECT("$F"&amp;$S2278),3)="OCS","OCS_RM",IF(RIGHT(INDIRECT("$F"&amp;$S2278),10)="conversion","GOTS_RM_conversion",IF((LEFT(INDIRECT("$F"&amp;$S2278),4))="GOTS","GOTS_RM","Responsible_RM")))))))</f>
        <v>#REF!</v>
      </c>
      <c r="AF2278" s="13" t="str" cm="1">
        <f t="array" aca="1" ref="AF2278" ca="1">IF($S2278="","",INDIRECT("$Z"&amp;$S2278))</f>
        <v/>
      </c>
      <c r="AG2278" s="155"/>
      <c r="AH2278" s="13" t="str" cm="1">
        <f t="array" aca="1" ref="AH2278" ca="1">IFERROR(INDIRECT("$ag"&amp;S2278),"")</f>
        <v/>
      </c>
      <c r="AI2278" s="13" t="e" cm="1">
        <f t="array" aca="1" ref="AI2278" ca="1">INDIRECT("O"&amp;S2277)</f>
        <v>#REF!</v>
      </c>
      <c r="AJ2278" s="13" t="str">
        <f>IF($I2278="","",INDEX('Raw Material'!$A$1:$J$75,MATCH(I2278,'Raw Material'!$A$1:$A$75,0),(MATCH(G2278,'Raw Material'!$A$1:$J$1,0))))</f>
        <v/>
      </c>
      <c r="AK2278" s="13" t="str">
        <f t="shared" si="1020"/>
        <v>YANLIŞRM</v>
      </c>
      <c r="AL2278" s="153" t="str">
        <f t="shared" si="1021"/>
        <v/>
      </c>
    </row>
    <row r="2279" spans="1:38" ht="16.5" customHeight="1">
      <c r="A2279" s="161"/>
      <c r="B2279" s="166"/>
      <c r="C2279" s="167"/>
      <c r="D2279" s="156"/>
      <c r="E2279" s="156"/>
      <c r="F2279" s="174"/>
      <c r="G2279" s="181"/>
      <c r="H2279" s="182"/>
      <c r="I2279" s="182"/>
      <c r="J2279" s="182"/>
      <c r="K2279" s="32"/>
      <c r="L2279" s="178"/>
      <c r="M2279" s="178"/>
      <c r="N2279" s="81"/>
      <c r="O2279" s="185"/>
      <c r="P2279" s="103"/>
      <c r="Q2279" s="84" t="str">
        <f t="shared" si="1022"/>
        <v/>
      </c>
      <c r="R2279" s="159"/>
      <c r="S2279" s="28" t="str" cm="1">
        <f t="array" aca="1" ref="S2279" ca="1">IF(INDIRECT("A"&amp;114+$U2279)&lt;&gt;"",114+$U2279,"")</f>
        <v/>
      </c>
      <c r="T2279" s="28" t="str">
        <f t="shared" ca="1" si="1023"/>
        <v>$B</v>
      </c>
      <c r="U2279" s="29">
        <f t="shared" si="1030"/>
        <v>2160</v>
      </c>
      <c r="V2279" s="29">
        <v>180.41666666668101</v>
      </c>
      <c r="W2279" s="29">
        <f t="shared" si="1031"/>
        <v>180</v>
      </c>
      <c r="X2279" s="41" t="str" cm="1">
        <f t="array" aca="1" ref="X2279" ca="1">IFERROR(INDEX('PC&amp;PD'!$A$1:$AP$15,ROW('PC&amp;PD'!$A$15),MATCH(INDIRECT(T2279),'PC&amp;PD'!$A$1:$AP$1,0)),"")</f>
        <v/>
      </c>
      <c r="Z2279" s="155"/>
      <c r="AA2279" s="13" t="str">
        <f t="shared" si="1019"/>
        <v/>
      </c>
      <c r="AB2279" s="155"/>
      <c r="AC2279" s="13" t="str">
        <f t="shared" ca="1" si="1024"/>
        <v>$AB</v>
      </c>
      <c r="AD2279" s="13" t="str" cm="1">
        <f t="array" aca="1" ref="AD2279" ca="1">IFERROR(IF((LEFT(INDIRECT("$F"&amp;$S2279),4))="GOTS",IF($G2279="Organic","GOTS_Organic_raw",(IF($G2279="Responsible","GOTS_Responsible",(IF($G2279="No Attribute (Conventional)","GOTS_conventional",(IF($G2279="Recycled Pre/Post-Consumer","GOTS_pre_post",(IF($G2279="In-Conversion","GOTS_in_conversion",(IF($G2279="Sustainably Sourced","Sustainably_sourced",""))))))))))),IF($G2279="Organic","Organic",(IF($G2279="Responsible","Responsible",(IF($G2279="No Attribute (Conventional)","No_Attribute_Conventional",(IF($G2279="Recycled Pre/Post-Consumer","Recycled_Pre_Post_Consumer",(IF($G2279="In-Conversion","In_Conversion",(IF($G2279="Recycled Pre-Consumer","Recycled_Pre_Consumer",(IF($G2279="Recycled Post-Consumer","Recycled_Post_Consumer",(IF($G2279="Sustainably Sourced","Sustainably_sourced","")))))))))))))))),"")</f>
        <v/>
      </c>
      <c r="AE2279" s="13" t="e" cm="1">
        <f t="array" aca="1" ref="AE2279" ca="1">IF(INDIRECT("$F"&amp;$S2279)="","",IF(LEFT(INDIRECT("$F"&amp;$S2279),3)="GRS","GRS_RCS_RM",IF((LEFT(INDIRECT("$F"&amp;$S2279),3))="RCS","GRS_RCS_RM",IF(INDIRECT("$F"&amp;$S2279)="OCS (No Label)","OCS_Conversion_RM",IF(LEFT(INDIRECT("$F"&amp;$S2279),3)="OCS","OCS_RM",IF(RIGHT(INDIRECT("$F"&amp;$S2279),10)="conversion","GOTS_RM_conversion",IF((LEFT(INDIRECT("$F"&amp;$S2279),4))="GOTS","GOTS_RM","Responsible_RM")))))))</f>
        <v>#REF!</v>
      </c>
      <c r="AF2279" s="13" t="str" cm="1">
        <f t="array" aca="1" ref="AF2279" ca="1">IF($S2279="","",INDIRECT("$Z"&amp;$S2279))</f>
        <v/>
      </c>
      <c r="AG2279" s="155"/>
      <c r="AH2279" s="13" t="str" cm="1">
        <f t="array" aca="1" ref="AH2279" ca="1">IFERROR(INDIRECT("$ag"&amp;S2279),"")</f>
        <v/>
      </c>
      <c r="AI2279" s="13" t="e" cm="1">
        <f t="array" aca="1" ref="AI2279" ca="1">INDIRECT("O"&amp;S2278)</f>
        <v>#REF!</v>
      </c>
      <c r="AJ2279" s="13" t="str">
        <f>IF($I2279="","",INDEX('Raw Material'!$A$1:$J$75,MATCH(I2279,'Raw Material'!$A$1:$A$75,0),(MATCH(G2279,'Raw Material'!$A$1:$J$1,0))))</f>
        <v/>
      </c>
      <c r="AK2279" s="13" t="str">
        <f t="shared" si="1020"/>
        <v>YANLIŞRM</v>
      </c>
      <c r="AL2279" s="153" t="str">
        <f t="shared" si="1021"/>
        <v/>
      </c>
    </row>
    <row r="2280" spans="1:38" ht="16.5" customHeight="1">
      <c r="A2280" s="162"/>
      <c r="B2280" s="168"/>
      <c r="C2280" s="169"/>
      <c r="D2280" s="156"/>
      <c r="E2280" s="156"/>
      <c r="F2280" s="175"/>
      <c r="G2280" s="181"/>
      <c r="H2280" s="182"/>
      <c r="I2280" s="182"/>
      <c r="J2280" s="182"/>
      <c r="K2280" s="32"/>
      <c r="L2280" s="179"/>
      <c r="M2280" s="179"/>
      <c r="N2280" s="81"/>
      <c r="O2280" s="185"/>
      <c r="P2280" s="103"/>
      <c r="Q2280" s="84" t="str">
        <f t="shared" si="1022"/>
        <v/>
      </c>
      <c r="R2280" s="159"/>
      <c r="S2280" s="28" t="str" cm="1">
        <f t="array" aca="1" ref="S2280" ca="1">IF(INDIRECT("A"&amp;114+$U2280)&lt;&gt;"",114+$U2280,"")</f>
        <v/>
      </c>
      <c r="T2280" s="28" t="str">
        <f t="shared" ca="1" si="1023"/>
        <v>$B</v>
      </c>
      <c r="U2280" s="29">
        <f t="shared" si="1030"/>
        <v>2160</v>
      </c>
      <c r="V2280" s="29">
        <v>180.50000000001401</v>
      </c>
      <c r="W2280" s="29">
        <f t="shared" si="1031"/>
        <v>180</v>
      </c>
      <c r="X2280" s="41" t="str" cm="1">
        <f t="array" aca="1" ref="X2280" ca="1">IFERROR(INDEX('PC&amp;PD'!$A$1:$AP$15,ROW('PC&amp;PD'!$A$15),MATCH(INDIRECT(T2280),'PC&amp;PD'!$A$1:$AP$1,0)),"")</f>
        <v/>
      </c>
      <c r="Z2280" s="155"/>
      <c r="AA2280" s="13" t="str">
        <f t="shared" si="1019"/>
        <v/>
      </c>
      <c r="AB2280" s="155"/>
      <c r="AC2280" s="13" t="str">
        <f t="shared" ca="1" si="1024"/>
        <v>$AB</v>
      </c>
      <c r="AD2280" s="13" t="str" cm="1">
        <f t="array" aca="1" ref="AD2280" ca="1">IFERROR(IF((LEFT(INDIRECT("$F"&amp;$S2280),4))="GOTS",IF($G2280="Organic","GOTS_Organic_raw",(IF($G2280="Responsible","GOTS_Responsible",(IF($G2280="No Attribute (Conventional)","GOTS_conventional",(IF($G2280="Recycled Pre/Post-Consumer","GOTS_pre_post",(IF($G2280="In-Conversion","GOTS_in_conversion",(IF($G2280="Sustainably Sourced","Sustainably_sourced",""))))))))))),IF($G2280="Organic","Organic",(IF($G2280="Responsible","Responsible",(IF($G2280="No Attribute (Conventional)","No_Attribute_Conventional",(IF($G2280="Recycled Pre/Post-Consumer","Recycled_Pre_Post_Consumer",(IF($G2280="In-Conversion","In_Conversion",(IF($G2280="Recycled Pre-Consumer","Recycled_Pre_Consumer",(IF($G2280="Recycled Post-Consumer","Recycled_Post_Consumer",(IF($G2280="Sustainably Sourced","Sustainably_sourced","")))))))))))))))),"")</f>
        <v/>
      </c>
      <c r="AE2280" s="13" t="e" cm="1">
        <f t="array" aca="1" ref="AE2280" ca="1">IF(INDIRECT("$F"&amp;$S2280)="","",IF(LEFT(INDIRECT("$F"&amp;$S2280),3)="GRS","GRS_RCS_RM",IF((LEFT(INDIRECT("$F"&amp;$S2280),3))="RCS","GRS_RCS_RM",IF(INDIRECT("$F"&amp;$S2280)="OCS (No Label)","OCS_Conversion_RM",IF(LEFT(INDIRECT("$F"&amp;$S2280),3)="OCS","OCS_RM",IF(RIGHT(INDIRECT("$F"&amp;$S2280),10)="conversion","GOTS_RM_conversion",IF((LEFT(INDIRECT("$F"&amp;$S2280),4))="GOTS","GOTS_RM","Responsible_RM")))))))</f>
        <v>#REF!</v>
      </c>
      <c r="AF2280" s="13" t="str" cm="1">
        <f t="array" aca="1" ref="AF2280" ca="1">IF($S2280="","",INDIRECT("$Z"&amp;$S2280))</f>
        <v/>
      </c>
      <c r="AG2280" s="155"/>
      <c r="AH2280" s="13" t="str" cm="1">
        <f t="array" aca="1" ref="AH2280" ca="1">IFERROR(INDIRECT("$ag"&amp;S2280),"")</f>
        <v/>
      </c>
      <c r="AI2280" s="13" t="e" cm="1">
        <f t="array" aca="1" ref="AI2280" ca="1">INDIRECT("O"&amp;S2279)</f>
        <v>#REF!</v>
      </c>
      <c r="AJ2280" s="13" t="str">
        <f>IF($I2280="","",INDEX('Raw Material'!$A$1:$J$75,MATCH(I2280,'Raw Material'!$A$1:$A$75,0),(MATCH(G2280,'Raw Material'!$A$1:$J$1,0))))</f>
        <v/>
      </c>
      <c r="AK2280" s="13" t="str">
        <f t="shared" si="1020"/>
        <v>YANLIŞRM</v>
      </c>
      <c r="AL2280" s="153" t="str">
        <f t="shared" si="1021"/>
        <v/>
      </c>
    </row>
    <row r="2281" spans="1:38" ht="16.5" customHeight="1">
      <c r="A2281" s="162"/>
      <c r="B2281" s="168"/>
      <c r="C2281" s="169"/>
      <c r="D2281" s="156"/>
      <c r="E2281" s="156"/>
      <c r="F2281" s="175"/>
      <c r="G2281" s="181"/>
      <c r="H2281" s="182"/>
      <c r="I2281" s="182"/>
      <c r="J2281" s="182"/>
      <c r="K2281" s="32"/>
      <c r="L2281" s="179"/>
      <c r="M2281" s="179"/>
      <c r="N2281" s="81"/>
      <c r="O2281" s="185"/>
      <c r="P2281" s="103"/>
      <c r="Q2281" s="84" t="str">
        <f t="shared" si="1022"/>
        <v/>
      </c>
      <c r="R2281" s="159"/>
      <c r="S2281" s="28" t="str" cm="1">
        <f t="array" aca="1" ref="S2281" ca="1">IF(INDIRECT("A"&amp;114+$U2281)&lt;&gt;"",114+$U2281,"")</f>
        <v/>
      </c>
      <c r="T2281" s="28" t="str">
        <f t="shared" ca="1" si="1023"/>
        <v>$B</v>
      </c>
      <c r="U2281" s="29">
        <f t="shared" si="1030"/>
        <v>2160</v>
      </c>
      <c r="V2281" s="29">
        <v>180.58333333334801</v>
      </c>
      <c r="W2281" s="29">
        <f t="shared" si="1031"/>
        <v>180</v>
      </c>
      <c r="X2281" s="41" t="str" cm="1">
        <f t="array" aca="1" ref="X2281" ca="1">IFERROR(INDEX('PC&amp;PD'!$A$1:$AP$15,ROW('PC&amp;PD'!$A$15),MATCH(INDIRECT(T2281),'PC&amp;PD'!$A$1:$AP$1,0)),"")</f>
        <v/>
      </c>
      <c r="Z2281" s="155"/>
      <c r="AA2281" s="13" t="str">
        <f t="shared" si="1019"/>
        <v/>
      </c>
      <c r="AB2281" s="155"/>
      <c r="AC2281" s="13" t="str">
        <f t="shared" ca="1" si="1024"/>
        <v>$AB</v>
      </c>
      <c r="AD2281" s="13" t="str" cm="1">
        <f t="array" aca="1" ref="AD2281" ca="1">IFERROR(IF((LEFT(INDIRECT("$F"&amp;$S2281),4))="GOTS",IF($G2281="Organic","GOTS_Organic_raw",(IF($G2281="Responsible","GOTS_Responsible",(IF($G2281="No Attribute (Conventional)","GOTS_conventional",(IF($G2281="Recycled Pre/Post-Consumer","GOTS_pre_post",(IF($G2281="In-Conversion","GOTS_in_conversion",(IF($G2281="Sustainably Sourced","Sustainably_sourced",""))))))))))),IF($G2281="Organic","Organic",(IF($G2281="Responsible","Responsible",(IF($G2281="No Attribute (Conventional)","No_Attribute_Conventional",(IF($G2281="Recycled Pre/Post-Consumer","Recycled_Pre_Post_Consumer",(IF($G2281="In-Conversion","In_Conversion",(IF($G2281="Recycled Pre-Consumer","Recycled_Pre_Consumer",(IF($G2281="Recycled Post-Consumer","Recycled_Post_Consumer",(IF($G2281="Sustainably Sourced","Sustainably_sourced","")))))))))))))))),"")</f>
        <v/>
      </c>
      <c r="AE2281" s="13" t="e" cm="1">
        <f t="array" aca="1" ref="AE2281" ca="1">IF(INDIRECT("$F"&amp;$S2281)="","",IF(LEFT(INDIRECT("$F"&amp;$S2281),3)="GRS","GRS_RCS_RM",IF((LEFT(INDIRECT("$F"&amp;$S2281),3))="RCS","GRS_RCS_RM",IF(INDIRECT("$F"&amp;$S2281)="OCS (No Label)","OCS_Conversion_RM",IF(LEFT(INDIRECT("$F"&amp;$S2281),3)="OCS","OCS_RM",IF(RIGHT(INDIRECT("$F"&amp;$S2281),10)="conversion","GOTS_RM_conversion",IF((LEFT(INDIRECT("$F"&amp;$S2281),4))="GOTS","GOTS_RM","Responsible_RM")))))))</f>
        <v>#REF!</v>
      </c>
      <c r="AF2281" s="13" t="str" cm="1">
        <f t="array" aca="1" ref="AF2281" ca="1">IF($S2281="","",INDIRECT("$Z"&amp;$S2281))</f>
        <v/>
      </c>
      <c r="AG2281" s="155"/>
      <c r="AH2281" s="13" t="str" cm="1">
        <f t="array" aca="1" ref="AH2281" ca="1">IFERROR(INDIRECT("$ag"&amp;S2281),"")</f>
        <v/>
      </c>
      <c r="AI2281" s="13" t="e" cm="1">
        <f t="array" aca="1" ref="AI2281" ca="1">INDIRECT("O"&amp;S2280)</f>
        <v>#REF!</v>
      </c>
      <c r="AJ2281" s="13" t="str">
        <f>IF($I2281="","",INDEX('Raw Material'!$A$1:$J$75,MATCH(I2281,'Raw Material'!$A$1:$A$75,0),(MATCH(G2281,'Raw Material'!$A$1:$J$1,0))))</f>
        <v/>
      </c>
      <c r="AK2281" s="13" t="str">
        <f t="shared" si="1020"/>
        <v>YANLIŞRM</v>
      </c>
      <c r="AL2281" s="153" t="str">
        <f t="shared" si="1021"/>
        <v/>
      </c>
    </row>
    <row r="2282" spans="1:38" ht="16.5" customHeight="1">
      <c r="A2282" s="162"/>
      <c r="B2282" s="168"/>
      <c r="C2282" s="169"/>
      <c r="D2282" s="156"/>
      <c r="E2282" s="156"/>
      <c r="F2282" s="175"/>
      <c r="G2282" s="181"/>
      <c r="H2282" s="182"/>
      <c r="I2282" s="182"/>
      <c r="J2282" s="182"/>
      <c r="K2282" s="32"/>
      <c r="L2282" s="179"/>
      <c r="M2282" s="179"/>
      <c r="N2282" s="81"/>
      <c r="O2282" s="185"/>
      <c r="P2282" s="103"/>
      <c r="Q2282" s="84" t="str">
        <f t="shared" si="1022"/>
        <v/>
      </c>
      <c r="R2282" s="159"/>
      <c r="S2282" s="28" t="str" cm="1">
        <f t="array" aca="1" ref="S2282" ca="1">IF(INDIRECT("A"&amp;114+$U2282)&lt;&gt;"",114+$U2282,"")</f>
        <v/>
      </c>
      <c r="T2282" s="28" t="str">
        <f t="shared" ca="1" si="1023"/>
        <v>$B</v>
      </c>
      <c r="U2282" s="29">
        <f t="shared" si="1030"/>
        <v>2160</v>
      </c>
      <c r="V2282" s="29">
        <v>180.66666666668101</v>
      </c>
      <c r="W2282" s="29">
        <f t="shared" si="1031"/>
        <v>180</v>
      </c>
      <c r="X2282" s="41" t="str" cm="1">
        <f t="array" aca="1" ref="X2282" ca="1">IFERROR(INDEX('PC&amp;PD'!$A$1:$AP$15,ROW('PC&amp;PD'!$A$15),MATCH(INDIRECT(T2282),'PC&amp;PD'!$A$1:$AP$1,0)),"")</f>
        <v/>
      </c>
      <c r="Z2282" s="155"/>
      <c r="AA2282" s="13" t="str">
        <f t="shared" si="1019"/>
        <v/>
      </c>
      <c r="AB2282" s="155"/>
      <c r="AC2282" s="13" t="str">
        <f t="shared" ca="1" si="1024"/>
        <v>$AB</v>
      </c>
      <c r="AD2282" s="13" t="str" cm="1">
        <f t="array" aca="1" ref="AD2282" ca="1">IFERROR(IF((LEFT(INDIRECT("$F"&amp;$S2282),4))="GOTS",IF($G2282="Organic","GOTS_Organic_raw",(IF($G2282="Responsible","GOTS_Responsible",(IF($G2282="No Attribute (Conventional)","GOTS_conventional",(IF($G2282="Recycled Pre/Post-Consumer","GOTS_pre_post",(IF($G2282="In-Conversion","GOTS_in_conversion",(IF($G2282="Sustainably Sourced","Sustainably_sourced",""))))))))))),IF($G2282="Organic","Organic",(IF($G2282="Responsible","Responsible",(IF($G2282="No Attribute (Conventional)","No_Attribute_Conventional",(IF($G2282="Recycled Pre/Post-Consumer","Recycled_Pre_Post_Consumer",(IF($G2282="In-Conversion","In_Conversion",(IF($G2282="Recycled Pre-Consumer","Recycled_Pre_Consumer",(IF($G2282="Recycled Post-Consumer","Recycled_Post_Consumer",(IF($G2282="Sustainably Sourced","Sustainably_sourced","")))))))))))))))),"")</f>
        <v/>
      </c>
      <c r="AE2282" s="13" t="e" cm="1">
        <f t="array" aca="1" ref="AE2282" ca="1">IF(INDIRECT("$F"&amp;$S2282)="","",IF(LEFT(INDIRECT("$F"&amp;$S2282),3)="GRS","GRS_RCS_RM",IF((LEFT(INDIRECT("$F"&amp;$S2282),3))="RCS","GRS_RCS_RM",IF(INDIRECT("$F"&amp;$S2282)="OCS (No Label)","OCS_Conversion_RM",IF(LEFT(INDIRECT("$F"&amp;$S2282),3)="OCS","OCS_RM",IF(RIGHT(INDIRECT("$F"&amp;$S2282),10)="conversion","GOTS_RM_conversion",IF((LEFT(INDIRECT("$F"&amp;$S2282),4))="GOTS","GOTS_RM","Responsible_RM")))))))</f>
        <v>#REF!</v>
      </c>
      <c r="AF2282" s="13" t="str" cm="1">
        <f t="array" aca="1" ref="AF2282" ca="1">IF($S2282="","",INDIRECT("$Z"&amp;$S2282))</f>
        <v/>
      </c>
      <c r="AG2282" s="155"/>
      <c r="AH2282" s="13" t="str" cm="1">
        <f t="array" aca="1" ref="AH2282" ca="1">IFERROR(INDIRECT("$ag"&amp;S2282),"")</f>
        <v/>
      </c>
      <c r="AI2282" s="13" t="e" cm="1">
        <f t="array" aca="1" ref="AI2282" ca="1">INDIRECT("O"&amp;S2281)</f>
        <v>#REF!</v>
      </c>
      <c r="AJ2282" s="13" t="str">
        <f>IF($I2282="","",INDEX('Raw Material'!$A$1:$J$75,MATCH(I2282,'Raw Material'!$A$1:$A$75,0),(MATCH(G2282,'Raw Material'!$A$1:$J$1,0))))</f>
        <v/>
      </c>
      <c r="AK2282" s="13" t="str">
        <f t="shared" si="1020"/>
        <v>YANLIŞRM</v>
      </c>
      <c r="AL2282" s="153" t="str">
        <f t="shared" si="1021"/>
        <v/>
      </c>
    </row>
    <row r="2283" spans="1:38" ht="16.5" customHeight="1">
      <c r="A2283" s="162"/>
      <c r="B2283" s="168"/>
      <c r="C2283" s="169"/>
      <c r="D2283" s="156"/>
      <c r="E2283" s="156"/>
      <c r="F2283" s="175"/>
      <c r="G2283" s="181"/>
      <c r="H2283" s="182"/>
      <c r="I2283" s="182"/>
      <c r="J2283" s="182"/>
      <c r="K2283" s="32"/>
      <c r="L2283" s="179"/>
      <c r="M2283" s="179"/>
      <c r="N2283" s="81"/>
      <c r="O2283" s="185"/>
      <c r="P2283" s="103"/>
      <c r="Q2283" s="84" t="str">
        <f t="shared" si="1022"/>
        <v/>
      </c>
      <c r="R2283" s="159"/>
      <c r="S2283" s="28" t="str" cm="1">
        <f t="array" aca="1" ref="S2283" ca="1">IF(INDIRECT("A"&amp;114+$U2283)&lt;&gt;"",114+$U2283,"")</f>
        <v/>
      </c>
      <c r="T2283" s="28" t="str">
        <f t="shared" ca="1" si="1023"/>
        <v>$B</v>
      </c>
      <c r="U2283" s="29">
        <f t="shared" si="1030"/>
        <v>2160</v>
      </c>
      <c r="V2283" s="29">
        <v>180.75000000001401</v>
      </c>
      <c r="W2283" s="29">
        <f t="shared" si="1031"/>
        <v>180</v>
      </c>
      <c r="X2283" s="41" t="str" cm="1">
        <f t="array" aca="1" ref="X2283" ca="1">IFERROR(INDEX('PC&amp;PD'!$A$1:$AP$15,ROW('PC&amp;PD'!$A$15),MATCH(INDIRECT(T2283),'PC&amp;PD'!$A$1:$AP$1,0)),"")</f>
        <v/>
      </c>
      <c r="Z2283" s="155"/>
      <c r="AA2283" s="13" t="str">
        <f t="shared" si="1019"/>
        <v/>
      </c>
      <c r="AB2283" s="155"/>
      <c r="AC2283" s="13" t="str">
        <f t="shared" ca="1" si="1024"/>
        <v>$AB</v>
      </c>
      <c r="AD2283" s="13" t="str" cm="1">
        <f t="array" aca="1" ref="AD2283" ca="1">IFERROR(IF((LEFT(INDIRECT("$F"&amp;$S2283),4))="GOTS",IF($G2283="Organic","GOTS_Organic_raw",(IF($G2283="Responsible","GOTS_Responsible",(IF($G2283="No Attribute (Conventional)","GOTS_conventional",(IF($G2283="Recycled Pre/Post-Consumer","GOTS_pre_post",(IF($G2283="In-Conversion","GOTS_in_conversion",(IF($G2283="Sustainably Sourced","Sustainably_sourced",""))))))))))),IF($G2283="Organic","Organic",(IF($G2283="Responsible","Responsible",(IF($G2283="No Attribute (Conventional)","No_Attribute_Conventional",(IF($G2283="Recycled Pre/Post-Consumer","Recycled_Pre_Post_Consumer",(IF($G2283="In-Conversion","In_Conversion",(IF($G2283="Recycled Pre-Consumer","Recycled_Pre_Consumer",(IF($G2283="Recycled Post-Consumer","Recycled_Post_Consumer",(IF($G2283="Sustainably Sourced","Sustainably_sourced","")))))))))))))))),"")</f>
        <v/>
      </c>
      <c r="AE2283" s="13" t="e" cm="1">
        <f t="array" aca="1" ref="AE2283" ca="1">IF(INDIRECT("$F"&amp;$S2283)="","",IF(LEFT(INDIRECT("$F"&amp;$S2283),3)="GRS","GRS_RCS_RM",IF((LEFT(INDIRECT("$F"&amp;$S2283),3))="RCS","GRS_RCS_RM",IF(INDIRECT("$F"&amp;$S2283)="OCS (No Label)","OCS_Conversion_RM",IF(LEFT(INDIRECT("$F"&amp;$S2283),3)="OCS","OCS_RM",IF(RIGHT(INDIRECT("$F"&amp;$S2283),10)="conversion","GOTS_RM_conversion",IF((LEFT(INDIRECT("$F"&amp;$S2283),4))="GOTS","GOTS_RM","Responsible_RM")))))))</f>
        <v>#REF!</v>
      </c>
      <c r="AF2283" s="13" t="str" cm="1">
        <f t="array" aca="1" ref="AF2283" ca="1">IF($S2283="","",INDIRECT("$Z"&amp;$S2283))</f>
        <v/>
      </c>
      <c r="AG2283" s="155"/>
      <c r="AH2283" s="13" t="str" cm="1">
        <f t="array" aca="1" ref="AH2283" ca="1">IFERROR(INDIRECT("$ag"&amp;S2283),"")</f>
        <v/>
      </c>
      <c r="AI2283" s="13" t="e" cm="1">
        <f t="array" aca="1" ref="AI2283" ca="1">INDIRECT("O"&amp;S2282)</f>
        <v>#REF!</v>
      </c>
      <c r="AJ2283" s="13" t="str">
        <f>IF($I2283="","",INDEX('Raw Material'!$A$1:$J$75,MATCH(I2283,'Raw Material'!$A$1:$A$75,0),(MATCH(G2283,'Raw Material'!$A$1:$J$1,0))))</f>
        <v/>
      </c>
      <c r="AK2283" s="13" t="str">
        <f t="shared" si="1020"/>
        <v>YANLIŞRM</v>
      </c>
      <c r="AL2283" s="153" t="str">
        <f t="shared" si="1021"/>
        <v/>
      </c>
    </row>
    <row r="2284" spans="1:38" ht="16.5" customHeight="1">
      <c r="A2284" s="162"/>
      <c r="B2284" s="168"/>
      <c r="C2284" s="169"/>
      <c r="D2284" s="156"/>
      <c r="E2284" s="156"/>
      <c r="F2284" s="175"/>
      <c r="G2284" s="181"/>
      <c r="H2284" s="182"/>
      <c r="I2284" s="182"/>
      <c r="J2284" s="182"/>
      <c r="K2284" s="32"/>
      <c r="L2284" s="179"/>
      <c r="M2284" s="179"/>
      <c r="N2284" s="81"/>
      <c r="O2284" s="185"/>
      <c r="P2284" s="103"/>
      <c r="Q2284" s="84" t="str">
        <f t="shared" si="1022"/>
        <v/>
      </c>
      <c r="R2284" s="159"/>
      <c r="S2284" s="28" t="str" cm="1">
        <f t="array" aca="1" ref="S2284" ca="1">IF(INDIRECT("A"&amp;114+$U2284)&lt;&gt;"",114+$U2284,"")</f>
        <v/>
      </c>
      <c r="T2284" s="28" t="str">
        <f t="shared" ca="1" si="1023"/>
        <v>$B</v>
      </c>
      <c r="U2284" s="29">
        <f t="shared" si="1030"/>
        <v>2160</v>
      </c>
      <c r="V2284" s="29">
        <v>180.83333333334801</v>
      </c>
      <c r="W2284" s="29">
        <f t="shared" si="1031"/>
        <v>180</v>
      </c>
      <c r="X2284" s="41" t="str" cm="1">
        <f t="array" aca="1" ref="X2284" ca="1">IFERROR(INDEX('PC&amp;PD'!$A$1:$AP$15,ROW('PC&amp;PD'!$A$15),MATCH(INDIRECT(T2284),'PC&amp;PD'!$A$1:$AP$1,0)),"")</f>
        <v/>
      </c>
      <c r="Z2284" s="155"/>
      <c r="AA2284" s="13" t="str">
        <f t="shared" si="1019"/>
        <v/>
      </c>
      <c r="AB2284" s="155"/>
      <c r="AC2284" s="13" t="str">
        <f t="shared" ca="1" si="1024"/>
        <v>$AB</v>
      </c>
      <c r="AD2284" s="13" t="str" cm="1">
        <f t="array" aca="1" ref="AD2284" ca="1">IFERROR(IF((LEFT(INDIRECT("$F"&amp;$S2284),4))="GOTS",IF($G2284="Organic","GOTS_Organic_raw",(IF($G2284="Responsible","GOTS_Responsible",(IF($G2284="No Attribute (Conventional)","GOTS_conventional",(IF($G2284="Recycled Pre/Post-Consumer","GOTS_pre_post",(IF($G2284="In-Conversion","GOTS_in_conversion",(IF($G2284="Sustainably Sourced","Sustainably_sourced",""))))))))))),IF($G2284="Organic","Organic",(IF($G2284="Responsible","Responsible",(IF($G2284="No Attribute (Conventional)","No_Attribute_Conventional",(IF($G2284="Recycled Pre/Post-Consumer","Recycled_Pre_Post_Consumer",(IF($G2284="In-Conversion","In_Conversion",(IF($G2284="Recycled Pre-Consumer","Recycled_Pre_Consumer",(IF($G2284="Recycled Post-Consumer","Recycled_Post_Consumer",(IF($G2284="Sustainably Sourced","Sustainably_sourced","")))))))))))))))),"")</f>
        <v/>
      </c>
      <c r="AE2284" s="13" t="e" cm="1">
        <f t="array" aca="1" ref="AE2284" ca="1">IF(INDIRECT("$F"&amp;$S2284)="","",IF(LEFT(INDIRECT("$F"&amp;$S2284),3)="GRS","GRS_RCS_RM",IF((LEFT(INDIRECT("$F"&amp;$S2284),3))="RCS","GRS_RCS_RM",IF(INDIRECT("$F"&amp;$S2284)="OCS (No Label)","OCS_Conversion_RM",IF(LEFT(INDIRECT("$F"&amp;$S2284),3)="OCS","OCS_RM",IF(RIGHT(INDIRECT("$F"&amp;$S2284),10)="conversion","GOTS_RM_conversion",IF((LEFT(INDIRECT("$F"&amp;$S2284),4))="GOTS","GOTS_RM","Responsible_RM")))))))</f>
        <v>#REF!</v>
      </c>
      <c r="AF2284" s="13" t="str" cm="1">
        <f t="array" aca="1" ref="AF2284" ca="1">IF($S2284="","",INDIRECT("$Z"&amp;$S2284))</f>
        <v/>
      </c>
      <c r="AG2284" s="155"/>
      <c r="AH2284" s="13" t="str" cm="1">
        <f t="array" aca="1" ref="AH2284" ca="1">IFERROR(INDIRECT("$ag"&amp;S2284),"")</f>
        <v/>
      </c>
      <c r="AI2284" s="13" t="e" cm="1">
        <f t="array" aca="1" ref="AI2284" ca="1">INDIRECT("O"&amp;S2283)</f>
        <v>#REF!</v>
      </c>
      <c r="AJ2284" s="13" t="str">
        <f>IF($I2284="","",INDEX('Raw Material'!$A$1:$J$75,MATCH(I2284,'Raw Material'!$A$1:$A$75,0),(MATCH(G2284,'Raw Material'!$A$1:$J$1,0))))</f>
        <v/>
      </c>
      <c r="AK2284" s="13" t="str">
        <f t="shared" si="1020"/>
        <v>YANLIŞRM</v>
      </c>
      <c r="AL2284" s="153" t="str">
        <f t="shared" si="1021"/>
        <v/>
      </c>
    </row>
    <row r="2285" spans="1:38" ht="16.5" customHeight="1" thickBot="1">
      <c r="A2285" s="163"/>
      <c r="B2285" s="170"/>
      <c r="C2285" s="171"/>
      <c r="D2285" s="156"/>
      <c r="E2285" s="156"/>
      <c r="F2285" s="176"/>
      <c r="G2285" s="157"/>
      <c r="H2285" s="158"/>
      <c r="I2285" s="158"/>
      <c r="J2285" s="158"/>
      <c r="K2285" s="33"/>
      <c r="L2285" s="180"/>
      <c r="M2285" s="180"/>
      <c r="N2285" s="82"/>
      <c r="O2285" s="186"/>
      <c r="P2285" s="103"/>
      <c r="Q2285" s="84" t="str">
        <f t="shared" si="1022"/>
        <v/>
      </c>
      <c r="R2285" s="159"/>
      <c r="S2285" s="28" t="str" cm="1">
        <f t="array" aca="1" ref="S2285" ca="1">IF(INDIRECT("A"&amp;114+$U2285)&lt;&gt;"",114+$U2285,"")</f>
        <v/>
      </c>
      <c r="T2285" s="28" t="str">
        <f t="shared" ca="1" si="1023"/>
        <v>$B</v>
      </c>
      <c r="U2285" s="29">
        <f t="shared" si="1030"/>
        <v>2160</v>
      </c>
      <c r="V2285" s="29">
        <v>180.91666666668101</v>
      </c>
      <c r="W2285" s="29">
        <f t="shared" si="1031"/>
        <v>180</v>
      </c>
      <c r="X2285" s="41" t="str" cm="1">
        <f t="array" aca="1" ref="X2285" ca="1">IFERROR(INDEX('PC&amp;PD'!$A$1:$AP$15,ROW('PC&amp;PD'!$A$15),MATCH(INDIRECT(T2285),'PC&amp;PD'!$A$1:$AP$1,0)),"")</f>
        <v/>
      </c>
      <c r="Z2285" s="155"/>
      <c r="AA2285" s="13" t="str">
        <f t="shared" si="1019"/>
        <v/>
      </c>
      <c r="AB2285" s="155"/>
      <c r="AC2285" s="13" t="str">
        <f t="shared" ca="1" si="1024"/>
        <v>$AB</v>
      </c>
      <c r="AD2285" s="13" t="str" cm="1">
        <f t="array" aca="1" ref="AD2285" ca="1">IFERROR(IF((LEFT(INDIRECT("$F"&amp;$S2285),4))="GOTS",IF($G2285="Organic","GOTS_Organic_raw",(IF($G2285="Responsible","GOTS_Responsible",(IF($G2285="No Attribute (Conventional)","GOTS_conventional",(IF($G2285="Recycled Pre/Post-Consumer","GOTS_pre_post",(IF($G2285="In-Conversion","GOTS_in_conversion",(IF($G2285="Sustainably Sourced","Sustainably_sourced",""))))))))))),IF($G2285="Organic","Organic",(IF($G2285="Responsible","Responsible",(IF($G2285="No Attribute (Conventional)","No_Attribute_Conventional",(IF($G2285="Recycled Pre/Post-Consumer","Recycled_Pre_Post_Consumer",(IF($G2285="In-Conversion","In_Conversion",(IF($G2285="Recycled Pre-Consumer","Recycled_Pre_Consumer",(IF($G2285="Recycled Post-Consumer","Recycled_Post_Consumer",(IF($G2285="Sustainably Sourced","Sustainably_sourced","")))))))))))))))),"")</f>
        <v/>
      </c>
      <c r="AE2285" s="13" t="e" cm="1">
        <f t="array" aca="1" ref="AE2285" ca="1">IF(INDIRECT("$F"&amp;$S2285)="","",IF(LEFT(INDIRECT("$F"&amp;$S2285),3)="GRS","GRS_RCS_RM",IF((LEFT(INDIRECT("$F"&amp;$S2285),3))="RCS","GRS_RCS_RM",IF(INDIRECT("$F"&amp;$S2285)="OCS (No Label)","OCS_Conversion_RM",IF(LEFT(INDIRECT("$F"&amp;$S2285),3)="OCS","OCS_RM",IF(RIGHT(INDIRECT("$F"&amp;$S2285),10)="conversion","GOTS_RM_conversion",IF((LEFT(INDIRECT("$F"&amp;$S2285),4))="GOTS","GOTS_RM","Responsible_RM")))))))</f>
        <v>#REF!</v>
      </c>
      <c r="AF2285" s="13" t="str" cm="1">
        <f t="array" aca="1" ref="AF2285" ca="1">IF($S2285="","",INDIRECT("$Z"&amp;$S2285))</f>
        <v/>
      </c>
      <c r="AG2285" s="155"/>
      <c r="AH2285" s="13" t="str" cm="1">
        <f t="array" aca="1" ref="AH2285" ca="1">IFERROR(INDIRECT("$ag"&amp;S2285),"")</f>
        <v/>
      </c>
      <c r="AI2285" s="13" t="e" cm="1">
        <f t="array" aca="1" ref="AI2285" ca="1">INDIRECT("O"&amp;S2284)</f>
        <v>#REF!</v>
      </c>
      <c r="AJ2285" s="13" t="str">
        <f>IF($I2285="","",INDEX('Raw Material'!$A$1:$J$75,MATCH(I2285,'Raw Material'!$A$1:$A$75,0),(MATCH(G2285,'Raw Material'!$A$1:$J$1,0))))</f>
        <v/>
      </c>
      <c r="AK2285" s="13" t="str">
        <f t="shared" si="1020"/>
        <v>YANLIŞRM</v>
      </c>
      <c r="AL2285" s="153" t="str">
        <f t="shared" si="1021"/>
        <v/>
      </c>
    </row>
    <row r="2286" spans="1:38" ht="16.5" customHeight="1">
      <c r="A2286" s="160" t="str">
        <f>IF(B2286="","",COUNTA($B$114:$B2286))</f>
        <v/>
      </c>
      <c r="B2286" s="164"/>
      <c r="C2286" s="165"/>
      <c r="D2286" s="183"/>
      <c r="E2286" s="183"/>
      <c r="F2286" s="172"/>
      <c r="G2286" s="212"/>
      <c r="H2286" s="206"/>
      <c r="I2286" s="206"/>
      <c r="J2286" s="206"/>
      <c r="K2286" s="31"/>
      <c r="L2286" s="177" t="str">
        <f t="shared" ref="L2286" si="1044">IF(R2286="","",LEFT(R2286,LEN(R2286)-2))</f>
        <v/>
      </c>
      <c r="M2286" s="177"/>
      <c r="N2286" s="80"/>
      <c r="O2286" s="184"/>
      <c r="P2286" s="103"/>
      <c r="Q2286" s="84" t="str">
        <f t="shared" si="1022"/>
        <v/>
      </c>
      <c r="R2286" s="159" t="str">
        <f t="shared" ref="R2286" si="1045">CONCATENATE($Q2286,Q2287,Q2288,Q2289,Q2290,Q2291,$Q2292,$Q2293,$Q2294,$Q2295,Q2296,Q2297)</f>
        <v/>
      </c>
      <c r="S2286" s="28" t="str" cm="1">
        <f t="array" aca="1" ref="S2286" ca="1">IF(INDIRECT("A"&amp;114+$U2286)&lt;&gt;"",114+$U2286,"")</f>
        <v/>
      </c>
      <c r="T2286" s="28" t="str">
        <f t="shared" ca="1" si="1023"/>
        <v>$B</v>
      </c>
      <c r="U2286" s="29">
        <f t="shared" si="1030"/>
        <v>2172</v>
      </c>
      <c r="V2286" s="29">
        <v>181.00000000001401</v>
      </c>
      <c r="W2286" s="29">
        <f t="shared" si="1031"/>
        <v>181</v>
      </c>
      <c r="X2286" s="41" t="str" cm="1">
        <f t="array" aca="1" ref="X2286" ca="1">IFERROR(INDEX('PC&amp;PD'!$A$1:$AP$15,ROW('PC&amp;PD'!$A$15),MATCH(INDIRECT(T2286),'PC&amp;PD'!$A$1:$AP$1,0)),"")</f>
        <v/>
      </c>
      <c r="Z2286" s="155" t="str">
        <f t="shared" ref="Z2286" si="1046">IFERROR(IF($F2286="OCS 100","OCS (OCS 100)",IF($F2286="OCS Blended","OCS (OCS Blended)",IF($F2286="OCS (No Label)","OCS (No Label)",IF($F2286="RCS 100","RCS (RCS 100)",IF($F2286="RCS Blended","RCS (RCS Blended)",IF($F2286="GRS","GRS (GRS)",IF($F2286="GRS (No Label)", "GRS (No Label)",IF($F2286="RDS","RDS (RDS)",IF($F2286="RWS","RWS (RWS)",IF($F2286="RAS","RAS (RAS)",IF($F2286="RMS","RMS (RMS)",IF($F2286="GOTS Organic","GOTS (Organic)",IF($F2286="GOTS Made with organic","GOTS (Made with Organic)",IF($F2286="GOTS Organic - in conversion","GOTS (Organic - In Conversion)",IF($F2286="GOTS Made with organic - in conversion","GOTS (Made with Organic - In Conversion)",""))))))))))))))),"")</f>
        <v/>
      </c>
      <c r="AA2286" s="13" t="str">
        <f t="shared" si="1019"/>
        <v/>
      </c>
      <c r="AB2286" s="155" t="str">
        <f t="shared" ref="AB2286" si="1047">IFERROR(IF($F2286="OCS 100", "OCS_100",IF($F2286="OCS Blended", "OCS_Blended",IF($F2286="OCS (No Label)", "OCS_No_Label",IF($F2286="RCS 100", "RCS_100",IF($F2286="RCS Blended","RCS_Blended",IF($F2286="GRS","GRS",IF($F2286="GRS (No Label)", "GRS_No_Label",IF($F2286="RDS","RDS",IF($F2286="RWS","RWS",IF($F2286="RMS","RMS",IF($F2286="GOTS Organic","GOTS_Organic",IF($F2286="GOTS Made with organic","GOTS_Made_with_organic",IF($F2286="GOTS Organic - in conversion","GOTS_Organic_in_Conversion",IF($F2286="GOTS Made with organic - in conversion","GOTS_Made_with_Organic_in_Conversion",IF($F2286="RAS","RAS",""))))))))))))))),"")</f>
        <v/>
      </c>
      <c r="AC2286" s="13" t="str">
        <f t="shared" ca="1" si="1024"/>
        <v>$AB</v>
      </c>
      <c r="AD2286" s="13" t="str" cm="1">
        <f t="array" aca="1" ref="AD2286" ca="1">IFERROR(IF((LEFT(INDIRECT("$F"&amp;$S2286),4))="GOTS",IF($G2286="Organic","GOTS_Organic_raw",(IF($G2286="Responsible","GOTS_Responsible",(IF($G2286="No Attribute (Conventional)","GOTS_conventional",(IF($G2286="Recycled Pre/Post-Consumer","GOTS_pre_post",(IF($G2286="In-Conversion","GOTS_in_conversion",(IF($G2286="Sustainably Sourced","Sustainably_sourced",""))))))))))),IF($G2286="Organic","Organic",(IF($G2286="Responsible","Responsible",(IF($G2286="No Attribute (Conventional)","No_Attribute_Conventional",(IF($G2286="Recycled Pre/Post-Consumer","Recycled_Pre_Post_Consumer",(IF($G2286="In-Conversion","In_Conversion",(IF($G2286="Recycled Pre-Consumer","Recycled_Pre_Consumer",(IF($G2286="Recycled Post-Consumer","Recycled_Post_Consumer",(IF($G2286="Sustainably Sourced","Sustainably_sourced","")))))))))))))))),"")</f>
        <v/>
      </c>
      <c r="AE2286" s="13" t="e" cm="1">
        <f t="array" aca="1" ref="AE2286" ca="1">IF(INDIRECT("$F"&amp;$S2286)="","",IF(LEFT(INDIRECT("$F"&amp;$S2286),3)="GRS","GRS_RCS_RM",IF((LEFT(INDIRECT("$F"&amp;$S2286),3))="RCS","GRS_RCS_RM",IF(INDIRECT("$F"&amp;$S2286)="OCS (No Label)","OCS_Conversion_RM",IF(LEFT(INDIRECT("$F"&amp;$S2286),3)="OCS","OCS_RM",IF(RIGHT(INDIRECT("$F"&amp;$S2286),10)="conversion","GOTS_RM_conversion",IF((LEFT(INDIRECT("$F"&amp;$S2286),4))="GOTS","GOTS_RM","Responsible_RM")))))))</f>
        <v>#REF!</v>
      </c>
      <c r="AF2286" s="13" t="str" cm="1">
        <f t="array" aca="1" ref="AF2286" ca="1">IF($S2286="","",INDIRECT("$Z"&amp;$S2286))</f>
        <v/>
      </c>
      <c r="AG2286" s="155" t="str">
        <f t="shared" si="1029"/>
        <v/>
      </c>
      <c r="AH2286" s="13" t="str" cm="1">
        <f t="array" aca="1" ref="AH2286" ca="1">IFERROR(INDIRECT("$ag"&amp;S2286),"")</f>
        <v/>
      </c>
      <c r="AI2286" s="13" t="e" cm="1">
        <f t="array" aca="1" ref="AI2286" ca="1">INDIRECT("O"&amp;S2285)</f>
        <v>#REF!</v>
      </c>
      <c r="AJ2286" s="13" t="str">
        <f>IF($I2286="","",INDEX('Raw Material'!$A$1:$J$75,MATCH(I2286,'Raw Material'!$A$1:$A$75,0),(MATCH(G2286,'Raw Material'!$A$1:$J$1,0))))</f>
        <v/>
      </c>
      <c r="AK2286" s="13" t="str">
        <f t="shared" si="1020"/>
        <v>YANLIŞRM</v>
      </c>
      <c r="AL2286" s="153" t="str">
        <f t="shared" si="1021"/>
        <v/>
      </c>
    </row>
    <row r="2287" spans="1:38" ht="16.5" customHeight="1">
      <c r="A2287" s="161"/>
      <c r="B2287" s="166"/>
      <c r="C2287" s="167"/>
      <c r="D2287" s="156"/>
      <c r="E2287" s="156"/>
      <c r="F2287" s="173"/>
      <c r="G2287" s="181"/>
      <c r="H2287" s="182"/>
      <c r="I2287" s="182"/>
      <c r="J2287" s="182"/>
      <c r="K2287" s="32"/>
      <c r="L2287" s="178"/>
      <c r="M2287" s="178"/>
      <c r="N2287" s="81"/>
      <c r="O2287" s="185"/>
      <c r="P2287" s="103"/>
      <c r="Q2287" s="84" t="str">
        <f t="shared" si="1022"/>
        <v/>
      </c>
      <c r="R2287" s="159"/>
      <c r="S2287" s="28" t="str" cm="1">
        <f t="array" aca="1" ref="S2287" ca="1">IF(INDIRECT("A"&amp;114+$U2287)&lt;&gt;"",114+$U2287,"")</f>
        <v/>
      </c>
      <c r="T2287" s="28" t="str">
        <f t="shared" ca="1" si="1023"/>
        <v>$B</v>
      </c>
      <c r="U2287" s="29">
        <f t="shared" si="1030"/>
        <v>2172</v>
      </c>
      <c r="V2287" s="29">
        <v>181.08333333334801</v>
      </c>
      <c r="W2287" s="29">
        <f t="shared" si="1031"/>
        <v>181</v>
      </c>
      <c r="X2287" s="41" t="str" cm="1">
        <f t="array" aca="1" ref="X2287" ca="1">IFERROR(INDEX('PC&amp;PD'!$A$1:$AP$15,ROW('PC&amp;PD'!$A$15),MATCH(INDIRECT(T2287),'PC&amp;PD'!$A$1:$AP$1,0)),"")</f>
        <v/>
      </c>
      <c r="Z2287" s="155"/>
      <c r="AA2287" s="13" t="str">
        <f t="shared" si="1019"/>
        <v/>
      </c>
      <c r="AB2287" s="155"/>
      <c r="AC2287" s="13" t="str">
        <f t="shared" ca="1" si="1024"/>
        <v>$AB</v>
      </c>
      <c r="AD2287" s="13" t="str" cm="1">
        <f t="array" aca="1" ref="AD2287" ca="1">IFERROR(IF((LEFT(INDIRECT("$F"&amp;$S2287),4))="GOTS",IF($G2287="Organic","GOTS_Organic_raw",(IF($G2287="Responsible","GOTS_Responsible",(IF($G2287="No Attribute (Conventional)","GOTS_conventional",(IF($G2287="Recycled Pre/Post-Consumer","GOTS_pre_post",(IF($G2287="In-Conversion","GOTS_in_conversion",(IF($G2287="Sustainably Sourced","Sustainably_sourced",""))))))))))),IF($G2287="Organic","Organic",(IF($G2287="Responsible","Responsible",(IF($G2287="No Attribute (Conventional)","No_Attribute_Conventional",(IF($G2287="Recycled Pre/Post-Consumer","Recycled_Pre_Post_Consumer",(IF($G2287="In-Conversion","In_Conversion",(IF($G2287="Recycled Pre-Consumer","Recycled_Pre_Consumer",(IF($G2287="Recycled Post-Consumer","Recycled_Post_Consumer",(IF($G2287="Sustainably Sourced","Sustainably_sourced","")))))))))))))))),"")</f>
        <v/>
      </c>
      <c r="AE2287" s="13" t="e" cm="1">
        <f t="array" aca="1" ref="AE2287" ca="1">IF(INDIRECT("$F"&amp;$S2287)="","",IF(LEFT(INDIRECT("$F"&amp;$S2287),3)="GRS","GRS_RCS_RM",IF((LEFT(INDIRECT("$F"&amp;$S2287),3))="RCS","GRS_RCS_RM",IF(INDIRECT("$F"&amp;$S2287)="OCS (No Label)","OCS_Conversion_RM",IF(LEFT(INDIRECT("$F"&amp;$S2287),3)="OCS","OCS_RM",IF(RIGHT(INDIRECT("$F"&amp;$S2287),10)="conversion","GOTS_RM_conversion",IF((LEFT(INDIRECT("$F"&amp;$S2287),4))="GOTS","GOTS_RM","Responsible_RM")))))))</f>
        <v>#REF!</v>
      </c>
      <c r="AF2287" s="13" t="str" cm="1">
        <f t="array" aca="1" ref="AF2287" ca="1">IF($S2287="","",INDIRECT("$Z"&amp;$S2287))</f>
        <v/>
      </c>
      <c r="AG2287" s="155"/>
      <c r="AH2287" s="13" t="str" cm="1">
        <f t="array" aca="1" ref="AH2287" ca="1">IFERROR(INDIRECT("$ag"&amp;S2287),"")</f>
        <v/>
      </c>
      <c r="AI2287" s="13" t="e" cm="1">
        <f t="array" aca="1" ref="AI2287" ca="1">INDIRECT("O"&amp;S2286)</f>
        <v>#REF!</v>
      </c>
      <c r="AJ2287" s="13" t="str">
        <f>IF($I2287="","",INDEX('Raw Material'!$A$1:$J$75,MATCH(I2287,'Raw Material'!$A$1:$A$75,0),(MATCH(G2287,'Raw Material'!$A$1:$J$1,0))))</f>
        <v/>
      </c>
      <c r="AK2287" s="13" t="str">
        <f t="shared" si="1020"/>
        <v>YANLIŞRM</v>
      </c>
      <c r="AL2287" s="153" t="str">
        <f t="shared" si="1021"/>
        <v/>
      </c>
    </row>
    <row r="2288" spans="1:38" ht="16.5" customHeight="1">
      <c r="A2288" s="161"/>
      <c r="B2288" s="166"/>
      <c r="C2288" s="167"/>
      <c r="D2288" s="156"/>
      <c r="E2288" s="156"/>
      <c r="F2288" s="173"/>
      <c r="G2288" s="181"/>
      <c r="H2288" s="182"/>
      <c r="I2288" s="182"/>
      <c r="J2288" s="182"/>
      <c r="K2288" s="32"/>
      <c r="L2288" s="178"/>
      <c r="M2288" s="178"/>
      <c r="N2288" s="81"/>
      <c r="O2288" s="185"/>
      <c r="P2288" s="103"/>
      <c r="Q2288" s="84" t="str">
        <f t="shared" si="1022"/>
        <v/>
      </c>
      <c r="R2288" s="159"/>
      <c r="S2288" s="28" t="str" cm="1">
        <f t="array" aca="1" ref="S2288" ca="1">IF(INDIRECT("A"&amp;114+$U2288)&lt;&gt;"",114+$U2288,"")</f>
        <v/>
      </c>
      <c r="T2288" s="28" t="str">
        <f t="shared" ca="1" si="1023"/>
        <v>$B</v>
      </c>
      <c r="U2288" s="29">
        <f t="shared" si="1030"/>
        <v>2172</v>
      </c>
      <c r="V2288" s="29">
        <v>181.16666666668101</v>
      </c>
      <c r="W2288" s="29">
        <f t="shared" si="1031"/>
        <v>181</v>
      </c>
      <c r="X2288" s="41" t="str" cm="1">
        <f t="array" aca="1" ref="X2288" ca="1">IFERROR(INDEX('PC&amp;PD'!$A$1:$AP$15,ROW('PC&amp;PD'!$A$15),MATCH(INDIRECT(T2288),'PC&amp;PD'!$A$1:$AP$1,0)),"")</f>
        <v/>
      </c>
      <c r="Z2288" s="155"/>
      <c r="AA2288" s="13" t="str">
        <f t="shared" si="1019"/>
        <v/>
      </c>
      <c r="AB2288" s="155"/>
      <c r="AC2288" s="13" t="str">
        <f t="shared" ca="1" si="1024"/>
        <v>$AB</v>
      </c>
      <c r="AD2288" s="13" t="str" cm="1">
        <f t="array" aca="1" ref="AD2288" ca="1">IFERROR(IF((LEFT(INDIRECT("$F"&amp;$S2288),4))="GOTS",IF($G2288="Organic","GOTS_Organic_raw",(IF($G2288="Responsible","GOTS_Responsible",(IF($G2288="No Attribute (Conventional)","GOTS_conventional",(IF($G2288="Recycled Pre/Post-Consumer","GOTS_pre_post",(IF($G2288="In-Conversion","GOTS_in_conversion",(IF($G2288="Sustainably Sourced","Sustainably_sourced",""))))))))))),IF($G2288="Organic","Organic",(IF($G2288="Responsible","Responsible",(IF($G2288="No Attribute (Conventional)","No_Attribute_Conventional",(IF($G2288="Recycled Pre/Post-Consumer","Recycled_Pre_Post_Consumer",(IF($G2288="In-Conversion","In_Conversion",(IF($G2288="Recycled Pre-Consumer","Recycled_Pre_Consumer",(IF($G2288="Recycled Post-Consumer","Recycled_Post_Consumer",(IF($G2288="Sustainably Sourced","Sustainably_sourced","")))))))))))))))),"")</f>
        <v/>
      </c>
      <c r="AE2288" s="13" t="e" cm="1">
        <f t="array" aca="1" ref="AE2288" ca="1">IF(INDIRECT("$F"&amp;$S2288)="","",IF(LEFT(INDIRECT("$F"&amp;$S2288),3)="GRS","GRS_RCS_RM",IF((LEFT(INDIRECT("$F"&amp;$S2288),3))="RCS","GRS_RCS_RM",IF(INDIRECT("$F"&amp;$S2288)="OCS (No Label)","OCS_Conversion_RM",IF(LEFT(INDIRECT("$F"&amp;$S2288),3)="OCS","OCS_RM",IF(RIGHT(INDIRECT("$F"&amp;$S2288),10)="conversion","GOTS_RM_conversion",IF((LEFT(INDIRECT("$F"&amp;$S2288),4))="GOTS","GOTS_RM","Responsible_RM")))))))</f>
        <v>#REF!</v>
      </c>
      <c r="AF2288" s="13" t="str" cm="1">
        <f t="array" aca="1" ref="AF2288" ca="1">IF($S2288="","",INDIRECT("$Z"&amp;$S2288))</f>
        <v/>
      </c>
      <c r="AG2288" s="155"/>
      <c r="AH2288" s="13" t="str" cm="1">
        <f t="array" aca="1" ref="AH2288" ca="1">IFERROR(INDIRECT("$ag"&amp;S2288),"")</f>
        <v/>
      </c>
      <c r="AI2288" s="13" t="e" cm="1">
        <f t="array" aca="1" ref="AI2288" ca="1">INDIRECT("O"&amp;S2287)</f>
        <v>#REF!</v>
      </c>
      <c r="AJ2288" s="13" t="str">
        <f>IF($I2288="","",INDEX('Raw Material'!$A$1:$J$75,MATCH(I2288,'Raw Material'!$A$1:$A$75,0),(MATCH(G2288,'Raw Material'!$A$1:$J$1,0))))</f>
        <v/>
      </c>
      <c r="AK2288" s="13" t="str">
        <f t="shared" si="1020"/>
        <v>YANLIŞRM</v>
      </c>
      <c r="AL2288" s="153" t="str">
        <f t="shared" si="1021"/>
        <v/>
      </c>
    </row>
    <row r="2289" spans="1:38" ht="16.5" customHeight="1">
      <c r="A2289" s="161"/>
      <c r="B2289" s="166"/>
      <c r="C2289" s="167"/>
      <c r="D2289" s="156"/>
      <c r="E2289" s="156"/>
      <c r="F2289" s="174"/>
      <c r="G2289" s="181"/>
      <c r="H2289" s="182"/>
      <c r="I2289" s="182"/>
      <c r="J2289" s="182"/>
      <c r="K2289" s="32"/>
      <c r="L2289" s="178"/>
      <c r="M2289" s="178"/>
      <c r="N2289" s="81"/>
      <c r="O2289" s="185"/>
      <c r="P2289" s="103"/>
      <c r="Q2289" s="84" t="str">
        <f t="shared" si="1022"/>
        <v/>
      </c>
      <c r="R2289" s="159"/>
      <c r="S2289" s="28" t="str" cm="1">
        <f t="array" aca="1" ref="S2289" ca="1">IF(INDIRECT("A"&amp;114+$U2289)&lt;&gt;"",114+$U2289,"")</f>
        <v/>
      </c>
      <c r="T2289" s="28" t="str">
        <f t="shared" ca="1" si="1023"/>
        <v>$B</v>
      </c>
      <c r="U2289" s="29">
        <f t="shared" si="1030"/>
        <v>2172</v>
      </c>
      <c r="V2289" s="29">
        <v>181.25000000001401</v>
      </c>
      <c r="W2289" s="29">
        <f t="shared" si="1031"/>
        <v>181</v>
      </c>
      <c r="X2289" s="41" t="str" cm="1">
        <f t="array" aca="1" ref="X2289" ca="1">IFERROR(INDEX('PC&amp;PD'!$A$1:$AP$15,ROW('PC&amp;PD'!$A$15),MATCH(INDIRECT(T2289),'PC&amp;PD'!$A$1:$AP$1,0)),"")</f>
        <v/>
      </c>
      <c r="Z2289" s="155"/>
      <c r="AA2289" s="13" t="str">
        <f t="shared" si="1019"/>
        <v/>
      </c>
      <c r="AB2289" s="155"/>
      <c r="AC2289" s="13" t="str">
        <f t="shared" ca="1" si="1024"/>
        <v>$AB</v>
      </c>
      <c r="AD2289" s="13" t="str" cm="1">
        <f t="array" aca="1" ref="AD2289" ca="1">IFERROR(IF((LEFT(INDIRECT("$F"&amp;$S2289),4))="GOTS",IF($G2289="Organic","GOTS_Organic_raw",(IF($G2289="Responsible","GOTS_Responsible",(IF($G2289="No Attribute (Conventional)","GOTS_conventional",(IF($G2289="Recycled Pre/Post-Consumer","GOTS_pre_post",(IF($G2289="In-Conversion","GOTS_in_conversion",(IF($G2289="Sustainably Sourced","Sustainably_sourced",""))))))))))),IF($G2289="Organic","Organic",(IF($G2289="Responsible","Responsible",(IF($G2289="No Attribute (Conventional)","No_Attribute_Conventional",(IF($G2289="Recycled Pre/Post-Consumer","Recycled_Pre_Post_Consumer",(IF($G2289="In-Conversion","In_Conversion",(IF($G2289="Recycled Pre-Consumer","Recycled_Pre_Consumer",(IF($G2289="Recycled Post-Consumer","Recycled_Post_Consumer",(IF($G2289="Sustainably Sourced","Sustainably_sourced","")))))))))))))))),"")</f>
        <v/>
      </c>
      <c r="AE2289" s="13" t="e" cm="1">
        <f t="array" aca="1" ref="AE2289" ca="1">IF(INDIRECT("$F"&amp;$S2289)="","",IF(LEFT(INDIRECT("$F"&amp;$S2289),3)="GRS","GRS_RCS_RM",IF((LEFT(INDIRECT("$F"&amp;$S2289),3))="RCS","GRS_RCS_RM",IF(INDIRECT("$F"&amp;$S2289)="OCS (No Label)","OCS_Conversion_RM",IF(LEFT(INDIRECT("$F"&amp;$S2289),3)="OCS","OCS_RM",IF(RIGHT(INDIRECT("$F"&amp;$S2289),10)="conversion","GOTS_RM_conversion",IF((LEFT(INDIRECT("$F"&amp;$S2289),4))="GOTS","GOTS_RM","Responsible_RM")))))))</f>
        <v>#REF!</v>
      </c>
      <c r="AF2289" s="13" t="str" cm="1">
        <f t="array" aca="1" ref="AF2289" ca="1">IF($S2289="","",INDIRECT("$Z"&amp;$S2289))</f>
        <v/>
      </c>
      <c r="AG2289" s="155"/>
      <c r="AH2289" s="13" t="str" cm="1">
        <f t="array" aca="1" ref="AH2289" ca="1">IFERROR(INDIRECT("$ag"&amp;S2289),"")</f>
        <v/>
      </c>
      <c r="AI2289" s="13" t="e" cm="1">
        <f t="array" aca="1" ref="AI2289" ca="1">INDIRECT("O"&amp;S2288)</f>
        <v>#REF!</v>
      </c>
      <c r="AJ2289" s="13" t="str">
        <f>IF($I2289="","",INDEX('Raw Material'!$A$1:$J$75,MATCH(I2289,'Raw Material'!$A$1:$A$75,0),(MATCH(G2289,'Raw Material'!$A$1:$J$1,0))))</f>
        <v/>
      </c>
      <c r="AK2289" s="13" t="str">
        <f t="shared" si="1020"/>
        <v>YANLIŞRM</v>
      </c>
      <c r="AL2289" s="153" t="str">
        <f t="shared" si="1021"/>
        <v/>
      </c>
    </row>
    <row r="2290" spans="1:38" ht="16.5" customHeight="1">
      <c r="A2290" s="161"/>
      <c r="B2290" s="166"/>
      <c r="C2290" s="167"/>
      <c r="D2290" s="156"/>
      <c r="E2290" s="156"/>
      <c r="F2290" s="174"/>
      <c r="G2290" s="181"/>
      <c r="H2290" s="182"/>
      <c r="I2290" s="182"/>
      <c r="J2290" s="182"/>
      <c r="K2290" s="32"/>
      <c r="L2290" s="178"/>
      <c r="M2290" s="178"/>
      <c r="N2290" s="81"/>
      <c r="O2290" s="185"/>
      <c r="P2290" s="103"/>
      <c r="Q2290" s="84" t="str">
        <f t="shared" si="1022"/>
        <v/>
      </c>
      <c r="R2290" s="159"/>
      <c r="S2290" s="28" t="str" cm="1">
        <f t="array" aca="1" ref="S2290" ca="1">IF(INDIRECT("A"&amp;114+$U2290)&lt;&gt;"",114+$U2290,"")</f>
        <v/>
      </c>
      <c r="T2290" s="28" t="str">
        <f t="shared" ca="1" si="1023"/>
        <v>$B</v>
      </c>
      <c r="U2290" s="29">
        <f t="shared" si="1030"/>
        <v>2172</v>
      </c>
      <c r="V2290" s="29">
        <v>181.33333333334801</v>
      </c>
      <c r="W2290" s="29">
        <f t="shared" si="1031"/>
        <v>181</v>
      </c>
      <c r="X2290" s="41" t="str" cm="1">
        <f t="array" aca="1" ref="X2290" ca="1">IFERROR(INDEX('PC&amp;PD'!$A$1:$AP$15,ROW('PC&amp;PD'!$A$15),MATCH(INDIRECT(T2290),'PC&amp;PD'!$A$1:$AP$1,0)),"")</f>
        <v/>
      </c>
      <c r="Z2290" s="155"/>
      <c r="AA2290" s="13" t="str">
        <f t="shared" si="1019"/>
        <v/>
      </c>
      <c r="AB2290" s="155"/>
      <c r="AC2290" s="13" t="str">
        <f t="shared" ca="1" si="1024"/>
        <v>$AB</v>
      </c>
      <c r="AD2290" s="13" t="str" cm="1">
        <f t="array" aca="1" ref="AD2290" ca="1">IFERROR(IF((LEFT(INDIRECT("$F"&amp;$S2290),4))="GOTS",IF($G2290="Organic","GOTS_Organic_raw",(IF($G2290="Responsible","GOTS_Responsible",(IF($G2290="No Attribute (Conventional)","GOTS_conventional",(IF($G2290="Recycled Pre/Post-Consumer","GOTS_pre_post",(IF($G2290="In-Conversion","GOTS_in_conversion",(IF($G2290="Sustainably Sourced","Sustainably_sourced",""))))))))))),IF($G2290="Organic","Organic",(IF($G2290="Responsible","Responsible",(IF($G2290="No Attribute (Conventional)","No_Attribute_Conventional",(IF($G2290="Recycled Pre/Post-Consumer","Recycled_Pre_Post_Consumer",(IF($G2290="In-Conversion","In_Conversion",(IF($G2290="Recycled Pre-Consumer","Recycled_Pre_Consumer",(IF($G2290="Recycled Post-Consumer","Recycled_Post_Consumer",(IF($G2290="Sustainably Sourced","Sustainably_sourced","")))))))))))))))),"")</f>
        <v/>
      </c>
      <c r="AE2290" s="13" t="e" cm="1">
        <f t="array" aca="1" ref="AE2290" ca="1">IF(INDIRECT("$F"&amp;$S2290)="","",IF(LEFT(INDIRECT("$F"&amp;$S2290),3)="GRS","GRS_RCS_RM",IF((LEFT(INDIRECT("$F"&amp;$S2290),3))="RCS","GRS_RCS_RM",IF(INDIRECT("$F"&amp;$S2290)="OCS (No Label)","OCS_Conversion_RM",IF(LEFT(INDIRECT("$F"&amp;$S2290),3)="OCS","OCS_RM",IF(RIGHT(INDIRECT("$F"&amp;$S2290),10)="conversion","GOTS_RM_conversion",IF((LEFT(INDIRECT("$F"&amp;$S2290),4))="GOTS","GOTS_RM","Responsible_RM")))))))</f>
        <v>#REF!</v>
      </c>
      <c r="AF2290" s="13" t="str" cm="1">
        <f t="array" aca="1" ref="AF2290" ca="1">IF($S2290="","",INDIRECT("$Z"&amp;$S2290))</f>
        <v/>
      </c>
      <c r="AG2290" s="155"/>
      <c r="AH2290" s="13" t="str" cm="1">
        <f t="array" aca="1" ref="AH2290" ca="1">IFERROR(INDIRECT("$ag"&amp;S2290),"")</f>
        <v/>
      </c>
      <c r="AI2290" s="13" t="e" cm="1">
        <f t="array" aca="1" ref="AI2290" ca="1">INDIRECT("O"&amp;S2289)</f>
        <v>#REF!</v>
      </c>
      <c r="AJ2290" s="13" t="str">
        <f>IF($I2290="","",INDEX('Raw Material'!$A$1:$J$75,MATCH(I2290,'Raw Material'!$A$1:$A$75,0),(MATCH(G2290,'Raw Material'!$A$1:$J$1,0))))</f>
        <v/>
      </c>
      <c r="AK2290" s="13" t="str">
        <f t="shared" si="1020"/>
        <v>YANLIŞRM</v>
      </c>
      <c r="AL2290" s="153" t="str">
        <f t="shared" si="1021"/>
        <v/>
      </c>
    </row>
    <row r="2291" spans="1:38" ht="16.5" customHeight="1">
      <c r="A2291" s="161"/>
      <c r="B2291" s="166"/>
      <c r="C2291" s="167"/>
      <c r="D2291" s="156"/>
      <c r="E2291" s="156"/>
      <c r="F2291" s="174"/>
      <c r="G2291" s="181"/>
      <c r="H2291" s="182"/>
      <c r="I2291" s="182"/>
      <c r="J2291" s="182"/>
      <c r="K2291" s="32"/>
      <c r="L2291" s="178"/>
      <c r="M2291" s="178"/>
      <c r="N2291" s="81"/>
      <c r="O2291" s="185"/>
      <c r="P2291" s="103"/>
      <c r="Q2291" s="84" t="str">
        <f t="shared" si="1022"/>
        <v/>
      </c>
      <c r="R2291" s="159"/>
      <c r="S2291" s="28" t="str" cm="1">
        <f t="array" aca="1" ref="S2291" ca="1">IF(INDIRECT("A"&amp;114+$U2291)&lt;&gt;"",114+$U2291,"")</f>
        <v/>
      </c>
      <c r="T2291" s="28" t="str">
        <f t="shared" ca="1" si="1023"/>
        <v>$B</v>
      </c>
      <c r="U2291" s="29">
        <f t="shared" si="1030"/>
        <v>2172</v>
      </c>
      <c r="V2291" s="29">
        <v>181.41666666668101</v>
      </c>
      <c r="W2291" s="29">
        <f t="shared" si="1031"/>
        <v>181</v>
      </c>
      <c r="X2291" s="41" t="str" cm="1">
        <f t="array" aca="1" ref="X2291" ca="1">IFERROR(INDEX('PC&amp;PD'!$A$1:$AP$15,ROW('PC&amp;PD'!$A$15),MATCH(INDIRECT(T2291),'PC&amp;PD'!$A$1:$AP$1,0)),"")</f>
        <v/>
      </c>
      <c r="Z2291" s="155"/>
      <c r="AA2291" s="13" t="str">
        <f t="shared" ref="AA2291:AA2354" si="1048">IFERROR(IF(G2291="","",IF(G2291="No Attribute (Conventional)","",G2291)),"")</f>
        <v/>
      </c>
      <c r="AB2291" s="155"/>
      <c r="AC2291" s="13" t="str">
        <f t="shared" ca="1" si="1024"/>
        <v>$AB</v>
      </c>
      <c r="AD2291" s="13" t="str" cm="1">
        <f t="array" aca="1" ref="AD2291" ca="1">IFERROR(IF((LEFT(INDIRECT("$F"&amp;$S2291),4))="GOTS",IF($G2291="Organic","GOTS_Organic_raw",(IF($G2291="Responsible","GOTS_Responsible",(IF($G2291="No Attribute (Conventional)","GOTS_conventional",(IF($G2291="Recycled Pre/Post-Consumer","GOTS_pre_post",(IF($G2291="In-Conversion","GOTS_in_conversion",(IF($G2291="Sustainably Sourced","Sustainably_sourced",""))))))))))),IF($G2291="Organic","Organic",(IF($G2291="Responsible","Responsible",(IF($G2291="No Attribute (Conventional)","No_Attribute_Conventional",(IF($G2291="Recycled Pre/Post-Consumer","Recycled_Pre_Post_Consumer",(IF($G2291="In-Conversion","In_Conversion",(IF($G2291="Recycled Pre-Consumer","Recycled_Pre_Consumer",(IF($G2291="Recycled Post-Consumer","Recycled_Post_Consumer",(IF($G2291="Sustainably Sourced","Sustainably_sourced","")))))))))))))))),"")</f>
        <v/>
      </c>
      <c r="AE2291" s="13" t="e" cm="1">
        <f t="array" aca="1" ref="AE2291" ca="1">IF(INDIRECT("$F"&amp;$S2291)="","",IF(LEFT(INDIRECT("$F"&amp;$S2291),3)="GRS","GRS_RCS_RM",IF((LEFT(INDIRECT("$F"&amp;$S2291),3))="RCS","GRS_RCS_RM",IF(INDIRECT("$F"&amp;$S2291)="OCS (No Label)","OCS_Conversion_RM",IF(LEFT(INDIRECT("$F"&amp;$S2291),3)="OCS","OCS_RM",IF(RIGHT(INDIRECT("$F"&amp;$S2291),10)="conversion","GOTS_RM_conversion",IF((LEFT(INDIRECT("$F"&amp;$S2291),4))="GOTS","GOTS_RM","Responsible_RM")))))))</f>
        <v>#REF!</v>
      </c>
      <c r="AF2291" s="13" t="str" cm="1">
        <f t="array" aca="1" ref="AF2291" ca="1">IF($S2291="","",INDIRECT("$Z"&amp;$S2291))</f>
        <v/>
      </c>
      <c r="AG2291" s="155"/>
      <c r="AH2291" s="13" t="str" cm="1">
        <f t="array" aca="1" ref="AH2291" ca="1">IFERROR(INDIRECT("$ag"&amp;S2291),"")</f>
        <v/>
      </c>
      <c r="AI2291" s="13" t="e" cm="1">
        <f t="array" aca="1" ref="AI2291" ca="1">INDIRECT("O"&amp;S2290)</f>
        <v>#REF!</v>
      </c>
      <c r="AJ2291" s="13" t="str">
        <f>IF($I2291="","",INDEX('Raw Material'!$A$1:$J$75,MATCH(I2291,'Raw Material'!$A$1:$A$75,0),(MATCH(G2291,'Raw Material'!$A$1:$J$1,0))))</f>
        <v/>
      </c>
      <c r="AK2291" s="13" t="str">
        <f t="shared" ref="AK2291:AK2354" si="1049">$U$17&amp;"RM"</f>
        <v>YANLIŞRM</v>
      </c>
      <c r="AL2291" s="153" t="str">
        <f t="shared" ref="AL2291:AL2354" si="1050">IF($G2291="Organic","Organic",IF($G2291="No Attribute (Conventional)","No_Attribute_Conventional",IF($G2291="Recycled pre-consumer","Recycled_pre_consumer",IF($G2291="Recycled post-consumer","Recycled_post_consumer",IF($G2291="Responsible","Responsible",IF($G2291="Sustainably sourced","Sustainable_sourced",IF($G2291="ın-conversion","In_conversion","")))))))</f>
        <v/>
      </c>
    </row>
    <row r="2292" spans="1:38" ht="16.5" customHeight="1">
      <c r="A2292" s="162"/>
      <c r="B2292" s="168"/>
      <c r="C2292" s="169"/>
      <c r="D2292" s="156"/>
      <c r="E2292" s="156"/>
      <c r="F2292" s="175"/>
      <c r="G2292" s="181"/>
      <c r="H2292" s="182"/>
      <c r="I2292" s="182"/>
      <c r="J2292" s="182"/>
      <c r="K2292" s="32"/>
      <c r="L2292" s="179"/>
      <c r="M2292" s="179"/>
      <c r="N2292" s="81"/>
      <c r="O2292" s="185"/>
      <c r="P2292" s="103"/>
      <c r="Q2292" s="84" t="str">
        <f t="shared" si="1022"/>
        <v/>
      </c>
      <c r="R2292" s="159"/>
      <c r="S2292" s="28" t="str" cm="1">
        <f t="array" aca="1" ref="S2292" ca="1">IF(INDIRECT("A"&amp;114+$U2292)&lt;&gt;"",114+$U2292,"")</f>
        <v/>
      </c>
      <c r="T2292" s="28" t="str">
        <f t="shared" ca="1" si="1023"/>
        <v>$B</v>
      </c>
      <c r="U2292" s="29">
        <f t="shared" si="1030"/>
        <v>2172</v>
      </c>
      <c r="V2292" s="29">
        <v>181.50000000001401</v>
      </c>
      <c r="W2292" s="29">
        <f t="shared" si="1031"/>
        <v>181</v>
      </c>
      <c r="X2292" s="41" t="str" cm="1">
        <f t="array" aca="1" ref="X2292" ca="1">IFERROR(INDEX('PC&amp;PD'!$A$1:$AP$15,ROW('PC&amp;PD'!$A$15),MATCH(INDIRECT(T2292),'PC&amp;PD'!$A$1:$AP$1,0)),"")</f>
        <v/>
      </c>
      <c r="Z2292" s="155"/>
      <c r="AA2292" s="13" t="str">
        <f t="shared" si="1048"/>
        <v/>
      </c>
      <c r="AB2292" s="155"/>
      <c r="AC2292" s="13" t="str">
        <f t="shared" ca="1" si="1024"/>
        <v>$AB</v>
      </c>
      <c r="AD2292" s="13" t="str" cm="1">
        <f t="array" aca="1" ref="AD2292" ca="1">IFERROR(IF((LEFT(INDIRECT("$F"&amp;$S2292),4))="GOTS",IF($G2292="Organic","GOTS_Organic_raw",(IF($G2292="Responsible","GOTS_Responsible",(IF($G2292="No Attribute (Conventional)","GOTS_conventional",(IF($G2292="Recycled Pre/Post-Consumer","GOTS_pre_post",(IF($G2292="In-Conversion","GOTS_in_conversion",(IF($G2292="Sustainably Sourced","Sustainably_sourced",""))))))))))),IF($G2292="Organic","Organic",(IF($G2292="Responsible","Responsible",(IF($G2292="No Attribute (Conventional)","No_Attribute_Conventional",(IF($G2292="Recycled Pre/Post-Consumer","Recycled_Pre_Post_Consumer",(IF($G2292="In-Conversion","In_Conversion",(IF($G2292="Recycled Pre-Consumer","Recycled_Pre_Consumer",(IF($G2292="Recycled Post-Consumer","Recycled_Post_Consumer",(IF($G2292="Sustainably Sourced","Sustainably_sourced","")))))))))))))))),"")</f>
        <v/>
      </c>
      <c r="AE2292" s="13" t="e" cm="1">
        <f t="array" aca="1" ref="AE2292" ca="1">IF(INDIRECT("$F"&amp;$S2292)="","",IF(LEFT(INDIRECT("$F"&amp;$S2292),3)="GRS","GRS_RCS_RM",IF((LEFT(INDIRECT("$F"&amp;$S2292),3))="RCS","GRS_RCS_RM",IF(INDIRECT("$F"&amp;$S2292)="OCS (No Label)","OCS_Conversion_RM",IF(LEFT(INDIRECT("$F"&amp;$S2292),3)="OCS","OCS_RM",IF(RIGHT(INDIRECT("$F"&amp;$S2292),10)="conversion","GOTS_RM_conversion",IF((LEFT(INDIRECT("$F"&amp;$S2292),4))="GOTS","GOTS_RM","Responsible_RM")))))))</f>
        <v>#REF!</v>
      </c>
      <c r="AF2292" s="13" t="str" cm="1">
        <f t="array" aca="1" ref="AF2292" ca="1">IF($S2292="","",INDIRECT("$Z"&amp;$S2292))</f>
        <v/>
      </c>
      <c r="AG2292" s="155"/>
      <c r="AH2292" s="13" t="str" cm="1">
        <f t="array" aca="1" ref="AH2292" ca="1">IFERROR(INDIRECT("$ag"&amp;S2292),"")</f>
        <v/>
      </c>
      <c r="AI2292" s="13" t="e" cm="1">
        <f t="array" aca="1" ref="AI2292" ca="1">INDIRECT("O"&amp;S2291)</f>
        <v>#REF!</v>
      </c>
      <c r="AJ2292" s="13" t="str">
        <f>IF($I2292="","",INDEX('Raw Material'!$A$1:$J$75,MATCH(I2292,'Raw Material'!$A$1:$A$75,0),(MATCH(G2292,'Raw Material'!$A$1:$J$1,0))))</f>
        <v/>
      </c>
      <c r="AK2292" s="13" t="str">
        <f t="shared" si="1049"/>
        <v>YANLIŞRM</v>
      </c>
      <c r="AL2292" s="153" t="str">
        <f t="shared" si="1050"/>
        <v/>
      </c>
    </row>
    <row r="2293" spans="1:38" ht="16.5" customHeight="1">
      <c r="A2293" s="162"/>
      <c r="B2293" s="168"/>
      <c r="C2293" s="169"/>
      <c r="D2293" s="156"/>
      <c r="E2293" s="156"/>
      <c r="F2293" s="175"/>
      <c r="G2293" s="181"/>
      <c r="H2293" s="182"/>
      <c r="I2293" s="182"/>
      <c r="J2293" s="182"/>
      <c r="K2293" s="32"/>
      <c r="L2293" s="179"/>
      <c r="M2293" s="179"/>
      <c r="N2293" s="81"/>
      <c r="O2293" s="185"/>
      <c r="P2293" s="103"/>
      <c r="Q2293" s="84" t="str">
        <f t="shared" ref="Q2293:Q2356" si="1051">IF(OR($G2293="",$I2293="",$K2293="",$AJ2293="–"),"",CONCATENATE($K2293," ",$AA2293," ",$I2293," (",$AJ2293,") + "))</f>
        <v/>
      </c>
      <c r="R2293" s="159"/>
      <c r="S2293" s="28" t="str" cm="1">
        <f t="array" aca="1" ref="S2293" ca="1">IF(INDIRECT("A"&amp;114+$U2293)&lt;&gt;"",114+$U2293,"")</f>
        <v/>
      </c>
      <c r="T2293" s="28" t="str">
        <f t="shared" ref="T2293:T2356" ca="1" si="1052">"$B"&amp;S2293</f>
        <v>$B</v>
      </c>
      <c r="U2293" s="29">
        <f t="shared" si="1030"/>
        <v>2172</v>
      </c>
      <c r="V2293" s="29">
        <v>181.58333333334801</v>
      </c>
      <c r="W2293" s="29">
        <f t="shared" si="1031"/>
        <v>181</v>
      </c>
      <c r="X2293" s="41" t="str" cm="1">
        <f t="array" aca="1" ref="X2293" ca="1">IFERROR(INDEX('PC&amp;PD'!$A$1:$AP$15,ROW('PC&amp;PD'!$A$15),MATCH(INDIRECT(T2293),'PC&amp;PD'!$A$1:$AP$1,0)),"")</f>
        <v/>
      </c>
      <c r="Z2293" s="155"/>
      <c r="AA2293" s="13" t="str">
        <f t="shared" si="1048"/>
        <v/>
      </c>
      <c r="AB2293" s="155"/>
      <c r="AC2293" s="13" t="str">
        <f t="shared" ref="AC2293:AC2356" ca="1" si="1053">"$AB"&amp;S2293</f>
        <v>$AB</v>
      </c>
      <c r="AD2293" s="13" t="str" cm="1">
        <f t="array" aca="1" ref="AD2293" ca="1">IFERROR(IF((LEFT(INDIRECT("$F"&amp;$S2293),4))="GOTS",IF($G2293="Organic","GOTS_Organic_raw",(IF($G2293="Responsible","GOTS_Responsible",(IF($G2293="No Attribute (Conventional)","GOTS_conventional",(IF($G2293="Recycled Pre/Post-Consumer","GOTS_pre_post",(IF($G2293="In-Conversion","GOTS_in_conversion",(IF($G2293="Sustainably Sourced","Sustainably_sourced",""))))))))))),IF($G2293="Organic","Organic",(IF($G2293="Responsible","Responsible",(IF($G2293="No Attribute (Conventional)","No_Attribute_Conventional",(IF($G2293="Recycled Pre/Post-Consumer","Recycled_Pre_Post_Consumer",(IF($G2293="In-Conversion","In_Conversion",(IF($G2293="Recycled Pre-Consumer","Recycled_Pre_Consumer",(IF($G2293="Recycled Post-Consumer","Recycled_Post_Consumer",(IF($G2293="Sustainably Sourced","Sustainably_sourced","")))))))))))))))),"")</f>
        <v/>
      </c>
      <c r="AE2293" s="13" t="e" cm="1">
        <f t="array" aca="1" ref="AE2293" ca="1">IF(INDIRECT("$F"&amp;$S2293)="","",IF(LEFT(INDIRECT("$F"&amp;$S2293),3)="GRS","GRS_RCS_RM",IF((LEFT(INDIRECT("$F"&amp;$S2293),3))="RCS","GRS_RCS_RM",IF(INDIRECT("$F"&amp;$S2293)="OCS (No Label)","OCS_Conversion_RM",IF(LEFT(INDIRECT("$F"&amp;$S2293),3)="OCS","OCS_RM",IF(RIGHT(INDIRECT("$F"&amp;$S2293),10)="conversion","GOTS_RM_conversion",IF((LEFT(INDIRECT("$F"&amp;$S2293),4))="GOTS","GOTS_RM","Responsible_RM")))))))</f>
        <v>#REF!</v>
      </c>
      <c r="AF2293" s="13" t="str" cm="1">
        <f t="array" aca="1" ref="AF2293" ca="1">IF($S2293="","",INDIRECT("$Z"&amp;$S2293))</f>
        <v/>
      </c>
      <c r="AG2293" s="155"/>
      <c r="AH2293" s="13" t="str" cm="1">
        <f t="array" aca="1" ref="AH2293" ca="1">IFERROR(INDIRECT("$ag"&amp;S2293),"")</f>
        <v/>
      </c>
      <c r="AI2293" s="13" t="e" cm="1">
        <f t="array" aca="1" ref="AI2293" ca="1">INDIRECT("O"&amp;S2292)</f>
        <v>#REF!</v>
      </c>
      <c r="AJ2293" s="13" t="str">
        <f>IF($I2293="","",INDEX('Raw Material'!$A$1:$J$75,MATCH(I2293,'Raw Material'!$A$1:$A$75,0),(MATCH(G2293,'Raw Material'!$A$1:$J$1,0))))</f>
        <v/>
      </c>
      <c r="AK2293" s="13" t="str">
        <f t="shared" si="1049"/>
        <v>YANLIŞRM</v>
      </c>
      <c r="AL2293" s="153" t="str">
        <f t="shared" si="1050"/>
        <v/>
      </c>
    </row>
    <row r="2294" spans="1:38" ht="16.5" customHeight="1">
      <c r="A2294" s="162"/>
      <c r="B2294" s="168"/>
      <c r="C2294" s="169"/>
      <c r="D2294" s="156"/>
      <c r="E2294" s="156"/>
      <c r="F2294" s="175"/>
      <c r="G2294" s="181"/>
      <c r="H2294" s="182"/>
      <c r="I2294" s="182"/>
      <c r="J2294" s="182"/>
      <c r="K2294" s="32"/>
      <c r="L2294" s="179"/>
      <c r="M2294" s="179"/>
      <c r="N2294" s="81"/>
      <c r="O2294" s="185"/>
      <c r="P2294" s="103"/>
      <c r="Q2294" s="84" t="str">
        <f t="shared" si="1051"/>
        <v/>
      </c>
      <c r="R2294" s="159"/>
      <c r="S2294" s="28" t="str" cm="1">
        <f t="array" aca="1" ref="S2294" ca="1">IF(INDIRECT("A"&amp;114+$U2294)&lt;&gt;"",114+$U2294,"")</f>
        <v/>
      </c>
      <c r="T2294" s="28" t="str">
        <f t="shared" ca="1" si="1052"/>
        <v>$B</v>
      </c>
      <c r="U2294" s="29">
        <f t="shared" si="1030"/>
        <v>2172</v>
      </c>
      <c r="V2294" s="29">
        <v>181.66666666668101</v>
      </c>
      <c r="W2294" s="29">
        <f t="shared" si="1031"/>
        <v>181</v>
      </c>
      <c r="X2294" s="41" t="str" cm="1">
        <f t="array" aca="1" ref="X2294" ca="1">IFERROR(INDEX('PC&amp;PD'!$A$1:$AP$15,ROW('PC&amp;PD'!$A$15),MATCH(INDIRECT(T2294),'PC&amp;PD'!$A$1:$AP$1,0)),"")</f>
        <v/>
      </c>
      <c r="Z2294" s="155"/>
      <c r="AA2294" s="13" t="str">
        <f t="shared" si="1048"/>
        <v/>
      </c>
      <c r="AB2294" s="155"/>
      <c r="AC2294" s="13" t="str">
        <f t="shared" ca="1" si="1053"/>
        <v>$AB</v>
      </c>
      <c r="AD2294" s="13" t="str" cm="1">
        <f t="array" aca="1" ref="AD2294" ca="1">IFERROR(IF((LEFT(INDIRECT("$F"&amp;$S2294),4))="GOTS",IF($G2294="Organic","GOTS_Organic_raw",(IF($G2294="Responsible","GOTS_Responsible",(IF($G2294="No Attribute (Conventional)","GOTS_conventional",(IF($G2294="Recycled Pre/Post-Consumer","GOTS_pre_post",(IF($G2294="In-Conversion","GOTS_in_conversion",(IF($G2294="Sustainably Sourced","Sustainably_sourced",""))))))))))),IF($G2294="Organic","Organic",(IF($G2294="Responsible","Responsible",(IF($G2294="No Attribute (Conventional)","No_Attribute_Conventional",(IF($G2294="Recycled Pre/Post-Consumer","Recycled_Pre_Post_Consumer",(IF($G2294="In-Conversion","In_Conversion",(IF($G2294="Recycled Pre-Consumer","Recycled_Pre_Consumer",(IF($G2294="Recycled Post-Consumer","Recycled_Post_Consumer",(IF($G2294="Sustainably Sourced","Sustainably_sourced","")))))))))))))))),"")</f>
        <v/>
      </c>
      <c r="AE2294" s="13" t="e" cm="1">
        <f t="array" aca="1" ref="AE2294" ca="1">IF(INDIRECT("$F"&amp;$S2294)="","",IF(LEFT(INDIRECT("$F"&amp;$S2294),3)="GRS","GRS_RCS_RM",IF((LEFT(INDIRECT("$F"&amp;$S2294),3))="RCS","GRS_RCS_RM",IF(INDIRECT("$F"&amp;$S2294)="OCS (No Label)","OCS_Conversion_RM",IF(LEFT(INDIRECT("$F"&amp;$S2294),3)="OCS","OCS_RM",IF(RIGHT(INDIRECT("$F"&amp;$S2294),10)="conversion","GOTS_RM_conversion",IF((LEFT(INDIRECT("$F"&amp;$S2294),4))="GOTS","GOTS_RM","Responsible_RM")))))))</f>
        <v>#REF!</v>
      </c>
      <c r="AF2294" s="13" t="str" cm="1">
        <f t="array" aca="1" ref="AF2294" ca="1">IF($S2294="","",INDIRECT("$Z"&amp;$S2294))</f>
        <v/>
      </c>
      <c r="AG2294" s="155"/>
      <c r="AH2294" s="13" t="str" cm="1">
        <f t="array" aca="1" ref="AH2294" ca="1">IFERROR(INDIRECT("$ag"&amp;S2294),"")</f>
        <v/>
      </c>
      <c r="AI2294" s="13" t="e" cm="1">
        <f t="array" aca="1" ref="AI2294" ca="1">INDIRECT("O"&amp;S2293)</f>
        <v>#REF!</v>
      </c>
      <c r="AJ2294" s="13" t="str">
        <f>IF($I2294="","",INDEX('Raw Material'!$A$1:$J$75,MATCH(I2294,'Raw Material'!$A$1:$A$75,0),(MATCH(G2294,'Raw Material'!$A$1:$J$1,0))))</f>
        <v/>
      </c>
      <c r="AK2294" s="13" t="str">
        <f t="shared" si="1049"/>
        <v>YANLIŞRM</v>
      </c>
      <c r="AL2294" s="153" t="str">
        <f t="shared" si="1050"/>
        <v/>
      </c>
    </row>
    <row r="2295" spans="1:38" ht="16.5" customHeight="1">
      <c r="A2295" s="162"/>
      <c r="B2295" s="168"/>
      <c r="C2295" s="169"/>
      <c r="D2295" s="156"/>
      <c r="E2295" s="156"/>
      <c r="F2295" s="175"/>
      <c r="G2295" s="181"/>
      <c r="H2295" s="182"/>
      <c r="I2295" s="182"/>
      <c r="J2295" s="182"/>
      <c r="K2295" s="32"/>
      <c r="L2295" s="179"/>
      <c r="M2295" s="179"/>
      <c r="N2295" s="81"/>
      <c r="O2295" s="185"/>
      <c r="P2295" s="103"/>
      <c r="Q2295" s="84" t="str">
        <f t="shared" si="1051"/>
        <v/>
      </c>
      <c r="R2295" s="159"/>
      <c r="S2295" s="28" t="str" cm="1">
        <f t="array" aca="1" ref="S2295" ca="1">IF(INDIRECT("A"&amp;114+$U2295)&lt;&gt;"",114+$U2295,"")</f>
        <v/>
      </c>
      <c r="T2295" s="28" t="str">
        <f t="shared" ca="1" si="1052"/>
        <v>$B</v>
      </c>
      <c r="U2295" s="29">
        <f t="shared" si="1030"/>
        <v>2172</v>
      </c>
      <c r="V2295" s="29">
        <v>181.75000000001401</v>
      </c>
      <c r="W2295" s="29">
        <f t="shared" si="1031"/>
        <v>181</v>
      </c>
      <c r="X2295" s="41" t="str" cm="1">
        <f t="array" aca="1" ref="X2295" ca="1">IFERROR(INDEX('PC&amp;PD'!$A$1:$AP$15,ROW('PC&amp;PD'!$A$15),MATCH(INDIRECT(T2295),'PC&amp;PD'!$A$1:$AP$1,0)),"")</f>
        <v/>
      </c>
      <c r="Z2295" s="155"/>
      <c r="AA2295" s="13" t="str">
        <f t="shared" si="1048"/>
        <v/>
      </c>
      <c r="AB2295" s="155"/>
      <c r="AC2295" s="13" t="str">
        <f t="shared" ca="1" si="1053"/>
        <v>$AB</v>
      </c>
      <c r="AD2295" s="13" t="str" cm="1">
        <f t="array" aca="1" ref="AD2295" ca="1">IFERROR(IF((LEFT(INDIRECT("$F"&amp;$S2295),4))="GOTS",IF($G2295="Organic","GOTS_Organic_raw",(IF($G2295="Responsible","GOTS_Responsible",(IF($G2295="No Attribute (Conventional)","GOTS_conventional",(IF($G2295="Recycled Pre/Post-Consumer","GOTS_pre_post",(IF($G2295="In-Conversion","GOTS_in_conversion",(IF($G2295="Sustainably Sourced","Sustainably_sourced",""))))))))))),IF($G2295="Organic","Organic",(IF($G2295="Responsible","Responsible",(IF($G2295="No Attribute (Conventional)","No_Attribute_Conventional",(IF($G2295="Recycled Pre/Post-Consumer","Recycled_Pre_Post_Consumer",(IF($G2295="In-Conversion","In_Conversion",(IF($G2295="Recycled Pre-Consumer","Recycled_Pre_Consumer",(IF($G2295="Recycled Post-Consumer","Recycled_Post_Consumer",(IF($G2295="Sustainably Sourced","Sustainably_sourced","")))))))))))))))),"")</f>
        <v/>
      </c>
      <c r="AE2295" s="13" t="e" cm="1">
        <f t="array" aca="1" ref="AE2295" ca="1">IF(INDIRECT("$F"&amp;$S2295)="","",IF(LEFT(INDIRECT("$F"&amp;$S2295),3)="GRS","GRS_RCS_RM",IF((LEFT(INDIRECT("$F"&amp;$S2295),3))="RCS","GRS_RCS_RM",IF(INDIRECT("$F"&amp;$S2295)="OCS (No Label)","OCS_Conversion_RM",IF(LEFT(INDIRECT("$F"&amp;$S2295),3)="OCS","OCS_RM",IF(RIGHT(INDIRECT("$F"&amp;$S2295),10)="conversion","GOTS_RM_conversion",IF((LEFT(INDIRECT("$F"&amp;$S2295),4))="GOTS","GOTS_RM","Responsible_RM")))))))</f>
        <v>#REF!</v>
      </c>
      <c r="AF2295" s="13" t="str" cm="1">
        <f t="array" aca="1" ref="AF2295" ca="1">IF($S2295="","",INDIRECT("$Z"&amp;$S2295))</f>
        <v/>
      </c>
      <c r="AG2295" s="155"/>
      <c r="AH2295" s="13" t="str" cm="1">
        <f t="array" aca="1" ref="AH2295" ca="1">IFERROR(INDIRECT("$ag"&amp;S2295),"")</f>
        <v/>
      </c>
      <c r="AI2295" s="13" t="e" cm="1">
        <f t="array" aca="1" ref="AI2295" ca="1">INDIRECT("O"&amp;S2294)</f>
        <v>#REF!</v>
      </c>
      <c r="AJ2295" s="13" t="str">
        <f>IF($I2295="","",INDEX('Raw Material'!$A$1:$J$75,MATCH(I2295,'Raw Material'!$A$1:$A$75,0),(MATCH(G2295,'Raw Material'!$A$1:$J$1,0))))</f>
        <v/>
      </c>
      <c r="AK2295" s="13" t="str">
        <f t="shared" si="1049"/>
        <v>YANLIŞRM</v>
      </c>
      <c r="AL2295" s="153" t="str">
        <f t="shared" si="1050"/>
        <v/>
      </c>
    </row>
    <row r="2296" spans="1:38" ht="16.5" customHeight="1">
      <c r="A2296" s="162"/>
      <c r="B2296" s="168"/>
      <c r="C2296" s="169"/>
      <c r="D2296" s="156"/>
      <c r="E2296" s="156"/>
      <c r="F2296" s="175"/>
      <c r="G2296" s="181"/>
      <c r="H2296" s="182"/>
      <c r="I2296" s="182"/>
      <c r="J2296" s="182"/>
      <c r="K2296" s="32"/>
      <c r="L2296" s="179"/>
      <c r="M2296" s="179"/>
      <c r="N2296" s="81"/>
      <c r="O2296" s="185"/>
      <c r="P2296" s="103"/>
      <c r="Q2296" s="84" t="str">
        <f t="shared" si="1051"/>
        <v/>
      </c>
      <c r="R2296" s="159"/>
      <c r="S2296" s="28" t="str" cm="1">
        <f t="array" aca="1" ref="S2296" ca="1">IF(INDIRECT("A"&amp;114+$U2296)&lt;&gt;"",114+$U2296,"")</f>
        <v/>
      </c>
      <c r="T2296" s="28" t="str">
        <f t="shared" ca="1" si="1052"/>
        <v>$B</v>
      </c>
      <c r="U2296" s="29">
        <f t="shared" si="1030"/>
        <v>2172</v>
      </c>
      <c r="V2296" s="29">
        <v>181.83333333334801</v>
      </c>
      <c r="W2296" s="29">
        <f t="shared" si="1031"/>
        <v>181</v>
      </c>
      <c r="X2296" s="41" t="str" cm="1">
        <f t="array" aca="1" ref="X2296" ca="1">IFERROR(INDEX('PC&amp;PD'!$A$1:$AP$15,ROW('PC&amp;PD'!$A$15),MATCH(INDIRECT(T2296),'PC&amp;PD'!$A$1:$AP$1,0)),"")</f>
        <v/>
      </c>
      <c r="Z2296" s="155"/>
      <c r="AA2296" s="13" t="str">
        <f t="shared" si="1048"/>
        <v/>
      </c>
      <c r="AB2296" s="155"/>
      <c r="AC2296" s="13" t="str">
        <f t="shared" ca="1" si="1053"/>
        <v>$AB</v>
      </c>
      <c r="AD2296" s="13" t="str" cm="1">
        <f t="array" aca="1" ref="AD2296" ca="1">IFERROR(IF((LEFT(INDIRECT("$F"&amp;$S2296),4))="GOTS",IF($G2296="Organic","GOTS_Organic_raw",(IF($G2296="Responsible","GOTS_Responsible",(IF($G2296="No Attribute (Conventional)","GOTS_conventional",(IF($G2296="Recycled Pre/Post-Consumer","GOTS_pre_post",(IF($G2296="In-Conversion","GOTS_in_conversion",(IF($G2296="Sustainably Sourced","Sustainably_sourced",""))))))))))),IF($G2296="Organic","Organic",(IF($G2296="Responsible","Responsible",(IF($G2296="No Attribute (Conventional)","No_Attribute_Conventional",(IF($G2296="Recycled Pre/Post-Consumer","Recycled_Pre_Post_Consumer",(IF($G2296="In-Conversion","In_Conversion",(IF($G2296="Recycled Pre-Consumer","Recycled_Pre_Consumer",(IF($G2296="Recycled Post-Consumer","Recycled_Post_Consumer",(IF($G2296="Sustainably Sourced","Sustainably_sourced","")))))))))))))))),"")</f>
        <v/>
      </c>
      <c r="AE2296" s="13" t="e" cm="1">
        <f t="array" aca="1" ref="AE2296" ca="1">IF(INDIRECT("$F"&amp;$S2296)="","",IF(LEFT(INDIRECT("$F"&amp;$S2296),3)="GRS","GRS_RCS_RM",IF((LEFT(INDIRECT("$F"&amp;$S2296),3))="RCS","GRS_RCS_RM",IF(INDIRECT("$F"&amp;$S2296)="OCS (No Label)","OCS_Conversion_RM",IF(LEFT(INDIRECT("$F"&amp;$S2296),3)="OCS","OCS_RM",IF(RIGHT(INDIRECT("$F"&amp;$S2296),10)="conversion","GOTS_RM_conversion",IF((LEFT(INDIRECT("$F"&amp;$S2296),4))="GOTS","GOTS_RM","Responsible_RM")))))))</f>
        <v>#REF!</v>
      </c>
      <c r="AF2296" s="13" t="str" cm="1">
        <f t="array" aca="1" ref="AF2296" ca="1">IF($S2296="","",INDIRECT("$Z"&amp;$S2296))</f>
        <v/>
      </c>
      <c r="AG2296" s="155"/>
      <c r="AH2296" s="13" t="str" cm="1">
        <f t="array" aca="1" ref="AH2296" ca="1">IFERROR(INDIRECT("$ag"&amp;S2296),"")</f>
        <v/>
      </c>
      <c r="AI2296" s="13" t="e" cm="1">
        <f t="array" aca="1" ref="AI2296" ca="1">INDIRECT("O"&amp;S2295)</f>
        <v>#REF!</v>
      </c>
      <c r="AJ2296" s="13" t="str">
        <f>IF($I2296="","",INDEX('Raw Material'!$A$1:$J$75,MATCH(I2296,'Raw Material'!$A$1:$A$75,0),(MATCH(G2296,'Raw Material'!$A$1:$J$1,0))))</f>
        <v/>
      </c>
      <c r="AK2296" s="13" t="str">
        <f t="shared" si="1049"/>
        <v>YANLIŞRM</v>
      </c>
      <c r="AL2296" s="153" t="str">
        <f t="shared" si="1050"/>
        <v/>
      </c>
    </row>
    <row r="2297" spans="1:38" ht="16.5" customHeight="1" thickBot="1">
      <c r="A2297" s="163"/>
      <c r="B2297" s="170"/>
      <c r="C2297" s="171"/>
      <c r="D2297" s="156"/>
      <c r="E2297" s="156"/>
      <c r="F2297" s="176"/>
      <c r="G2297" s="157"/>
      <c r="H2297" s="158"/>
      <c r="I2297" s="158"/>
      <c r="J2297" s="158"/>
      <c r="K2297" s="33"/>
      <c r="L2297" s="180"/>
      <c r="M2297" s="180"/>
      <c r="N2297" s="82"/>
      <c r="O2297" s="186"/>
      <c r="P2297" s="103"/>
      <c r="Q2297" s="84" t="str">
        <f t="shared" si="1051"/>
        <v/>
      </c>
      <c r="R2297" s="159"/>
      <c r="S2297" s="28" t="str" cm="1">
        <f t="array" aca="1" ref="S2297" ca="1">IF(INDIRECT("A"&amp;114+$U2297)&lt;&gt;"",114+$U2297,"")</f>
        <v/>
      </c>
      <c r="T2297" s="28" t="str">
        <f t="shared" ca="1" si="1052"/>
        <v>$B</v>
      </c>
      <c r="U2297" s="29">
        <f t="shared" si="1030"/>
        <v>2172</v>
      </c>
      <c r="V2297" s="29">
        <v>181.91666666668101</v>
      </c>
      <c r="W2297" s="29">
        <f t="shared" si="1031"/>
        <v>181</v>
      </c>
      <c r="X2297" s="41" t="str" cm="1">
        <f t="array" aca="1" ref="X2297" ca="1">IFERROR(INDEX('PC&amp;PD'!$A$1:$AP$15,ROW('PC&amp;PD'!$A$15),MATCH(INDIRECT(T2297),'PC&amp;PD'!$A$1:$AP$1,0)),"")</f>
        <v/>
      </c>
      <c r="Z2297" s="155"/>
      <c r="AA2297" s="13" t="str">
        <f t="shared" si="1048"/>
        <v/>
      </c>
      <c r="AB2297" s="155"/>
      <c r="AC2297" s="13" t="str">
        <f t="shared" ca="1" si="1053"/>
        <v>$AB</v>
      </c>
      <c r="AD2297" s="13" t="str" cm="1">
        <f t="array" aca="1" ref="AD2297" ca="1">IFERROR(IF((LEFT(INDIRECT("$F"&amp;$S2297),4))="GOTS",IF($G2297="Organic","GOTS_Organic_raw",(IF($G2297="Responsible","GOTS_Responsible",(IF($G2297="No Attribute (Conventional)","GOTS_conventional",(IF($G2297="Recycled Pre/Post-Consumer","GOTS_pre_post",(IF($G2297="In-Conversion","GOTS_in_conversion",(IF($G2297="Sustainably Sourced","Sustainably_sourced",""))))))))))),IF($G2297="Organic","Organic",(IF($G2297="Responsible","Responsible",(IF($G2297="No Attribute (Conventional)","No_Attribute_Conventional",(IF($G2297="Recycled Pre/Post-Consumer","Recycled_Pre_Post_Consumer",(IF($G2297="In-Conversion","In_Conversion",(IF($G2297="Recycled Pre-Consumer","Recycled_Pre_Consumer",(IF($G2297="Recycled Post-Consumer","Recycled_Post_Consumer",(IF($G2297="Sustainably Sourced","Sustainably_sourced","")))))))))))))))),"")</f>
        <v/>
      </c>
      <c r="AE2297" s="13" t="e" cm="1">
        <f t="array" aca="1" ref="AE2297" ca="1">IF(INDIRECT("$F"&amp;$S2297)="","",IF(LEFT(INDIRECT("$F"&amp;$S2297),3)="GRS","GRS_RCS_RM",IF((LEFT(INDIRECT("$F"&amp;$S2297),3))="RCS","GRS_RCS_RM",IF(INDIRECT("$F"&amp;$S2297)="OCS (No Label)","OCS_Conversion_RM",IF(LEFT(INDIRECT("$F"&amp;$S2297),3)="OCS","OCS_RM",IF(RIGHT(INDIRECT("$F"&amp;$S2297),10)="conversion","GOTS_RM_conversion",IF((LEFT(INDIRECT("$F"&amp;$S2297),4))="GOTS","GOTS_RM","Responsible_RM")))))))</f>
        <v>#REF!</v>
      </c>
      <c r="AF2297" s="13" t="str" cm="1">
        <f t="array" aca="1" ref="AF2297" ca="1">IF($S2297="","",INDIRECT("$Z"&amp;$S2297))</f>
        <v/>
      </c>
      <c r="AG2297" s="155"/>
      <c r="AH2297" s="13" t="str" cm="1">
        <f t="array" aca="1" ref="AH2297" ca="1">IFERROR(INDIRECT("$ag"&amp;S2297),"")</f>
        <v/>
      </c>
      <c r="AI2297" s="13" t="e" cm="1">
        <f t="array" aca="1" ref="AI2297" ca="1">INDIRECT("O"&amp;S2296)</f>
        <v>#REF!</v>
      </c>
      <c r="AJ2297" s="13" t="str">
        <f>IF($I2297="","",INDEX('Raw Material'!$A$1:$J$75,MATCH(I2297,'Raw Material'!$A$1:$A$75,0),(MATCH(G2297,'Raw Material'!$A$1:$J$1,0))))</f>
        <v/>
      </c>
      <c r="AK2297" s="13" t="str">
        <f t="shared" si="1049"/>
        <v>YANLIŞRM</v>
      </c>
      <c r="AL2297" s="153" t="str">
        <f t="shared" si="1050"/>
        <v/>
      </c>
    </row>
    <row r="2298" spans="1:38" ht="16.5" customHeight="1">
      <c r="A2298" s="160" t="str">
        <f>IF(B2298="","",COUNTA($B$114:$B2298))</f>
        <v/>
      </c>
      <c r="B2298" s="164"/>
      <c r="C2298" s="165"/>
      <c r="D2298" s="183"/>
      <c r="E2298" s="183"/>
      <c r="F2298" s="172"/>
      <c r="G2298" s="212"/>
      <c r="H2298" s="206"/>
      <c r="I2298" s="206"/>
      <c r="J2298" s="206"/>
      <c r="K2298" s="31"/>
      <c r="L2298" s="177" t="str">
        <f t="shared" ref="L2298" si="1054">IF(R2298="","",LEFT(R2298,LEN(R2298)-2))</f>
        <v/>
      </c>
      <c r="M2298" s="177"/>
      <c r="N2298" s="80"/>
      <c r="O2298" s="184"/>
      <c r="P2298" s="103"/>
      <c r="Q2298" s="84" t="str">
        <f t="shared" si="1051"/>
        <v/>
      </c>
      <c r="R2298" s="159" t="str">
        <f t="shared" ref="R2298" si="1055">CONCATENATE($Q2298,Q2299,Q2300,Q2301,Q2302,Q2303,$Q2304,$Q2305,$Q2306,$Q2307,Q2308,Q2309)</f>
        <v/>
      </c>
      <c r="S2298" s="28" t="str" cm="1">
        <f t="array" aca="1" ref="S2298" ca="1">IF(INDIRECT("A"&amp;114+$U2298)&lt;&gt;"",114+$U2298,"")</f>
        <v/>
      </c>
      <c r="T2298" s="28" t="str">
        <f t="shared" ca="1" si="1052"/>
        <v>$B</v>
      </c>
      <c r="U2298" s="29">
        <f t="shared" si="1030"/>
        <v>2184</v>
      </c>
      <c r="V2298" s="29">
        <v>182.00000000001401</v>
      </c>
      <c r="W2298" s="29">
        <f t="shared" si="1031"/>
        <v>182</v>
      </c>
      <c r="X2298" s="41" t="str" cm="1">
        <f t="array" aca="1" ref="X2298" ca="1">IFERROR(INDEX('PC&amp;PD'!$A$1:$AP$15,ROW('PC&amp;PD'!$A$15),MATCH(INDIRECT(T2298),'PC&amp;PD'!$A$1:$AP$1,0)),"")</f>
        <v/>
      </c>
      <c r="Z2298" s="155" t="str">
        <f t="shared" ref="Z2298" si="1056">IFERROR(IF($F2298="OCS 100","OCS (OCS 100)",IF($F2298="OCS Blended","OCS (OCS Blended)",IF($F2298="OCS (No Label)","OCS (No Label)",IF($F2298="RCS 100","RCS (RCS 100)",IF($F2298="RCS Blended","RCS (RCS Blended)",IF($F2298="GRS","GRS (GRS)",IF($F2298="GRS (No Label)", "GRS (No Label)",IF($F2298="RDS","RDS (RDS)",IF($F2298="RWS","RWS (RWS)",IF($F2298="RAS","RAS (RAS)",IF($F2298="RMS","RMS (RMS)",IF($F2298="GOTS Organic","GOTS (Organic)",IF($F2298="GOTS Made with organic","GOTS (Made with Organic)",IF($F2298="GOTS Organic - in conversion","GOTS (Organic - In Conversion)",IF($F2298="GOTS Made with organic - in conversion","GOTS (Made with Organic - In Conversion)",""))))))))))))))),"")</f>
        <v/>
      </c>
      <c r="AA2298" s="13" t="str">
        <f t="shared" si="1048"/>
        <v/>
      </c>
      <c r="AB2298" s="155" t="str">
        <f t="shared" ref="AB2298" si="1057">IFERROR(IF($F2298="OCS 100", "OCS_100",IF($F2298="OCS Blended", "OCS_Blended",IF($F2298="OCS (No Label)", "OCS_No_Label",IF($F2298="RCS 100", "RCS_100",IF($F2298="RCS Blended","RCS_Blended",IF($F2298="GRS","GRS",IF($F2298="GRS (No Label)", "GRS_No_Label",IF($F2298="RDS","RDS",IF($F2298="RWS","RWS",IF($F2298="RMS","RMS",IF($F2298="GOTS Organic","GOTS_Organic",IF($F2298="GOTS Made with organic","GOTS_Made_with_organic",IF($F2298="GOTS Organic - in conversion","GOTS_Organic_in_Conversion",IF($F2298="GOTS Made with organic - in conversion","GOTS_Made_with_Organic_in_Conversion",IF($F2298="RAS","RAS",""))))))))))))))),"")</f>
        <v/>
      </c>
      <c r="AC2298" s="13" t="str">
        <f t="shared" ca="1" si="1053"/>
        <v>$AB</v>
      </c>
      <c r="AD2298" s="13" t="str" cm="1">
        <f t="array" aca="1" ref="AD2298" ca="1">IFERROR(IF((LEFT(INDIRECT("$F"&amp;$S2298),4))="GOTS",IF($G2298="Organic","GOTS_Organic_raw",(IF($G2298="Responsible","GOTS_Responsible",(IF($G2298="No Attribute (Conventional)","GOTS_conventional",(IF($G2298="Recycled Pre/Post-Consumer","GOTS_pre_post",(IF($G2298="In-Conversion","GOTS_in_conversion",(IF($G2298="Sustainably Sourced","Sustainably_sourced",""))))))))))),IF($G2298="Organic","Organic",(IF($G2298="Responsible","Responsible",(IF($G2298="No Attribute (Conventional)","No_Attribute_Conventional",(IF($G2298="Recycled Pre/Post-Consumer","Recycled_Pre_Post_Consumer",(IF($G2298="In-Conversion","In_Conversion",(IF($G2298="Recycled Pre-Consumer","Recycled_Pre_Consumer",(IF($G2298="Recycled Post-Consumer","Recycled_Post_Consumer",(IF($G2298="Sustainably Sourced","Sustainably_sourced","")))))))))))))))),"")</f>
        <v/>
      </c>
      <c r="AE2298" s="13" t="e" cm="1">
        <f t="array" aca="1" ref="AE2298" ca="1">IF(INDIRECT("$F"&amp;$S2298)="","",IF(LEFT(INDIRECT("$F"&amp;$S2298),3)="GRS","GRS_RCS_RM",IF((LEFT(INDIRECT("$F"&amp;$S2298),3))="RCS","GRS_RCS_RM",IF(INDIRECT("$F"&amp;$S2298)="OCS (No Label)","OCS_Conversion_RM",IF(LEFT(INDIRECT("$F"&amp;$S2298),3)="OCS","OCS_RM",IF(RIGHT(INDIRECT("$F"&amp;$S2298),10)="conversion","GOTS_RM_conversion",IF((LEFT(INDIRECT("$F"&amp;$S2298),4))="GOTS","GOTS_RM","Responsible_RM")))))))</f>
        <v>#REF!</v>
      </c>
      <c r="AF2298" s="13" t="str" cm="1">
        <f t="array" aca="1" ref="AF2298" ca="1">IF($S2298="","",INDIRECT("$Z"&amp;$S2298))</f>
        <v/>
      </c>
      <c r="AG2298" s="155" t="str">
        <f t="shared" si="1029"/>
        <v/>
      </c>
      <c r="AH2298" s="13" t="str" cm="1">
        <f t="array" aca="1" ref="AH2298" ca="1">IFERROR(INDIRECT("$ag"&amp;S2298),"")</f>
        <v/>
      </c>
      <c r="AI2298" s="13" t="e" cm="1">
        <f t="array" aca="1" ref="AI2298" ca="1">INDIRECT("O"&amp;S2297)</f>
        <v>#REF!</v>
      </c>
      <c r="AJ2298" s="13" t="str">
        <f>IF($I2298="","",INDEX('Raw Material'!$A$1:$J$75,MATCH(I2298,'Raw Material'!$A$1:$A$75,0),(MATCH(G2298,'Raw Material'!$A$1:$J$1,0))))</f>
        <v/>
      </c>
      <c r="AK2298" s="13" t="str">
        <f t="shared" si="1049"/>
        <v>YANLIŞRM</v>
      </c>
      <c r="AL2298" s="153" t="str">
        <f t="shared" si="1050"/>
        <v/>
      </c>
    </row>
    <row r="2299" spans="1:38" ht="16.5" customHeight="1">
      <c r="A2299" s="161"/>
      <c r="B2299" s="166"/>
      <c r="C2299" s="167"/>
      <c r="D2299" s="156"/>
      <c r="E2299" s="156"/>
      <c r="F2299" s="173"/>
      <c r="G2299" s="181"/>
      <c r="H2299" s="182"/>
      <c r="I2299" s="182"/>
      <c r="J2299" s="182"/>
      <c r="K2299" s="32"/>
      <c r="L2299" s="178"/>
      <c r="M2299" s="178"/>
      <c r="N2299" s="81"/>
      <c r="O2299" s="185"/>
      <c r="P2299" s="103"/>
      <c r="Q2299" s="84" t="str">
        <f t="shared" si="1051"/>
        <v/>
      </c>
      <c r="R2299" s="159"/>
      <c r="S2299" s="28" t="str" cm="1">
        <f t="array" aca="1" ref="S2299" ca="1">IF(INDIRECT("A"&amp;114+$U2299)&lt;&gt;"",114+$U2299,"")</f>
        <v/>
      </c>
      <c r="T2299" s="28" t="str">
        <f t="shared" ca="1" si="1052"/>
        <v>$B</v>
      </c>
      <c r="U2299" s="29">
        <f t="shared" si="1030"/>
        <v>2184</v>
      </c>
      <c r="V2299" s="29">
        <v>182.08333333334801</v>
      </c>
      <c r="W2299" s="29">
        <f t="shared" si="1031"/>
        <v>182</v>
      </c>
      <c r="X2299" s="41" t="str" cm="1">
        <f t="array" aca="1" ref="X2299" ca="1">IFERROR(INDEX('PC&amp;PD'!$A$1:$AP$15,ROW('PC&amp;PD'!$A$15),MATCH(INDIRECT(T2299),'PC&amp;PD'!$A$1:$AP$1,0)),"")</f>
        <v/>
      </c>
      <c r="Z2299" s="155"/>
      <c r="AA2299" s="13" t="str">
        <f t="shared" si="1048"/>
        <v/>
      </c>
      <c r="AB2299" s="155"/>
      <c r="AC2299" s="13" t="str">
        <f t="shared" ca="1" si="1053"/>
        <v>$AB</v>
      </c>
      <c r="AD2299" s="13" t="str" cm="1">
        <f t="array" aca="1" ref="AD2299" ca="1">IFERROR(IF((LEFT(INDIRECT("$F"&amp;$S2299),4))="GOTS",IF($G2299="Organic","GOTS_Organic_raw",(IF($G2299="Responsible","GOTS_Responsible",(IF($G2299="No Attribute (Conventional)","GOTS_conventional",(IF($G2299="Recycled Pre/Post-Consumer","GOTS_pre_post",(IF($G2299="In-Conversion","GOTS_in_conversion",(IF($G2299="Sustainably Sourced","Sustainably_sourced",""))))))))))),IF($G2299="Organic","Organic",(IF($G2299="Responsible","Responsible",(IF($G2299="No Attribute (Conventional)","No_Attribute_Conventional",(IF($G2299="Recycled Pre/Post-Consumer","Recycled_Pre_Post_Consumer",(IF($G2299="In-Conversion","In_Conversion",(IF($G2299="Recycled Pre-Consumer","Recycled_Pre_Consumer",(IF($G2299="Recycled Post-Consumer","Recycled_Post_Consumer",(IF($G2299="Sustainably Sourced","Sustainably_sourced","")))))))))))))))),"")</f>
        <v/>
      </c>
      <c r="AE2299" s="13" t="e" cm="1">
        <f t="array" aca="1" ref="AE2299" ca="1">IF(INDIRECT("$F"&amp;$S2299)="","",IF(LEFT(INDIRECT("$F"&amp;$S2299),3)="GRS","GRS_RCS_RM",IF((LEFT(INDIRECT("$F"&amp;$S2299),3))="RCS","GRS_RCS_RM",IF(INDIRECT("$F"&amp;$S2299)="OCS (No Label)","OCS_Conversion_RM",IF(LEFT(INDIRECT("$F"&amp;$S2299),3)="OCS","OCS_RM",IF(RIGHT(INDIRECT("$F"&amp;$S2299),10)="conversion","GOTS_RM_conversion",IF((LEFT(INDIRECT("$F"&amp;$S2299),4))="GOTS","GOTS_RM","Responsible_RM")))))))</f>
        <v>#REF!</v>
      </c>
      <c r="AF2299" s="13" t="str" cm="1">
        <f t="array" aca="1" ref="AF2299" ca="1">IF($S2299="","",INDIRECT("$Z"&amp;$S2299))</f>
        <v/>
      </c>
      <c r="AG2299" s="155"/>
      <c r="AH2299" s="13" t="str" cm="1">
        <f t="array" aca="1" ref="AH2299" ca="1">IFERROR(INDIRECT("$ag"&amp;S2299),"")</f>
        <v/>
      </c>
      <c r="AI2299" s="13" t="e" cm="1">
        <f t="array" aca="1" ref="AI2299" ca="1">INDIRECT("O"&amp;S2298)</f>
        <v>#REF!</v>
      </c>
      <c r="AJ2299" s="13" t="str">
        <f>IF($I2299="","",INDEX('Raw Material'!$A$1:$J$75,MATCH(I2299,'Raw Material'!$A$1:$A$75,0),(MATCH(G2299,'Raw Material'!$A$1:$J$1,0))))</f>
        <v/>
      </c>
      <c r="AK2299" s="13" t="str">
        <f t="shared" si="1049"/>
        <v>YANLIŞRM</v>
      </c>
      <c r="AL2299" s="153" t="str">
        <f t="shared" si="1050"/>
        <v/>
      </c>
    </row>
    <row r="2300" spans="1:38" ht="16.5" customHeight="1">
      <c r="A2300" s="161"/>
      <c r="B2300" s="166"/>
      <c r="C2300" s="167"/>
      <c r="D2300" s="156"/>
      <c r="E2300" s="156"/>
      <c r="F2300" s="173"/>
      <c r="G2300" s="181"/>
      <c r="H2300" s="182"/>
      <c r="I2300" s="182"/>
      <c r="J2300" s="182"/>
      <c r="K2300" s="32"/>
      <c r="L2300" s="178"/>
      <c r="M2300" s="178"/>
      <c r="N2300" s="81"/>
      <c r="O2300" s="185"/>
      <c r="P2300" s="103"/>
      <c r="Q2300" s="84" t="str">
        <f t="shared" si="1051"/>
        <v/>
      </c>
      <c r="R2300" s="159"/>
      <c r="S2300" s="28" t="str" cm="1">
        <f t="array" aca="1" ref="S2300" ca="1">IF(INDIRECT("A"&amp;114+$U2300)&lt;&gt;"",114+$U2300,"")</f>
        <v/>
      </c>
      <c r="T2300" s="28" t="str">
        <f t="shared" ca="1" si="1052"/>
        <v>$B</v>
      </c>
      <c r="U2300" s="29">
        <f t="shared" si="1030"/>
        <v>2184</v>
      </c>
      <c r="V2300" s="29">
        <v>182.16666666668101</v>
      </c>
      <c r="W2300" s="29">
        <f t="shared" si="1031"/>
        <v>182</v>
      </c>
      <c r="X2300" s="41" t="str" cm="1">
        <f t="array" aca="1" ref="X2300" ca="1">IFERROR(INDEX('PC&amp;PD'!$A$1:$AP$15,ROW('PC&amp;PD'!$A$15),MATCH(INDIRECT(T2300),'PC&amp;PD'!$A$1:$AP$1,0)),"")</f>
        <v/>
      </c>
      <c r="Z2300" s="155"/>
      <c r="AA2300" s="13" t="str">
        <f t="shared" si="1048"/>
        <v/>
      </c>
      <c r="AB2300" s="155"/>
      <c r="AC2300" s="13" t="str">
        <f t="shared" ca="1" si="1053"/>
        <v>$AB</v>
      </c>
      <c r="AD2300" s="13" t="str" cm="1">
        <f t="array" aca="1" ref="AD2300" ca="1">IFERROR(IF((LEFT(INDIRECT("$F"&amp;$S2300),4))="GOTS",IF($G2300="Organic","GOTS_Organic_raw",(IF($G2300="Responsible","GOTS_Responsible",(IF($G2300="No Attribute (Conventional)","GOTS_conventional",(IF($G2300="Recycled Pre/Post-Consumer","GOTS_pre_post",(IF($G2300="In-Conversion","GOTS_in_conversion",(IF($G2300="Sustainably Sourced","Sustainably_sourced",""))))))))))),IF($G2300="Organic","Organic",(IF($G2300="Responsible","Responsible",(IF($G2300="No Attribute (Conventional)","No_Attribute_Conventional",(IF($G2300="Recycled Pre/Post-Consumer","Recycled_Pre_Post_Consumer",(IF($G2300="In-Conversion","In_Conversion",(IF($G2300="Recycled Pre-Consumer","Recycled_Pre_Consumer",(IF($G2300="Recycled Post-Consumer","Recycled_Post_Consumer",(IF($G2300="Sustainably Sourced","Sustainably_sourced","")))))))))))))))),"")</f>
        <v/>
      </c>
      <c r="AE2300" s="13" t="e" cm="1">
        <f t="array" aca="1" ref="AE2300" ca="1">IF(INDIRECT("$F"&amp;$S2300)="","",IF(LEFT(INDIRECT("$F"&amp;$S2300),3)="GRS","GRS_RCS_RM",IF((LEFT(INDIRECT("$F"&amp;$S2300),3))="RCS","GRS_RCS_RM",IF(INDIRECT("$F"&amp;$S2300)="OCS (No Label)","OCS_Conversion_RM",IF(LEFT(INDIRECT("$F"&amp;$S2300),3)="OCS","OCS_RM",IF(RIGHT(INDIRECT("$F"&amp;$S2300),10)="conversion","GOTS_RM_conversion",IF((LEFT(INDIRECT("$F"&amp;$S2300),4))="GOTS","GOTS_RM","Responsible_RM")))))))</f>
        <v>#REF!</v>
      </c>
      <c r="AF2300" s="13" t="str" cm="1">
        <f t="array" aca="1" ref="AF2300" ca="1">IF($S2300="","",INDIRECT("$Z"&amp;$S2300))</f>
        <v/>
      </c>
      <c r="AG2300" s="155"/>
      <c r="AH2300" s="13" t="str" cm="1">
        <f t="array" aca="1" ref="AH2300" ca="1">IFERROR(INDIRECT("$ag"&amp;S2300),"")</f>
        <v/>
      </c>
      <c r="AI2300" s="13" t="e" cm="1">
        <f t="array" aca="1" ref="AI2300" ca="1">INDIRECT("O"&amp;S2299)</f>
        <v>#REF!</v>
      </c>
      <c r="AJ2300" s="13" t="str">
        <f>IF($I2300="","",INDEX('Raw Material'!$A$1:$J$75,MATCH(I2300,'Raw Material'!$A$1:$A$75,0),(MATCH(G2300,'Raw Material'!$A$1:$J$1,0))))</f>
        <v/>
      </c>
      <c r="AK2300" s="13" t="str">
        <f t="shared" si="1049"/>
        <v>YANLIŞRM</v>
      </c>
      <c r="AL2300" s="153" t="str">
        <f t="shared" si="1050"/>
        <v/>
      </c>
    </row>
    <row r="2301" spans="1:38" ht="16.5" customHeight="1">
      <c r="A2301" s="161"/>
      <c r="B2301" s="166"/>
      <c r="C2301" s="167"/>
      <c r="D2301" s="156"/>
      <c r="E2301" s="156"/>
      <c r="F2301" s="174"/>
      <c r="G2301" s="181"/>
      <c r="H2301" s="182"/>
      <c r="I2301" s="182"/>
      <c r="J2301" s="182"/>
      <c r="K2301" s="32"/>
      <c r="L2301" s="178"/>
      <c r="M2301" s="178"/>
      <c r="N2301" s="81"/>
      <c r="O2301" s="185"/>
      <c r="P2301" s="103"/>
      <c r="Q2301" s="84" t="str">
        <f t="shared" si="1051"/>
        <v/>
      </c>
      <c r="R2301" s="159"/>
      <c r="S2301" s="28" t="str" cm="1">
        <f t="array" aca="1" ref="S2301" ca="1">IF(INDIRECT("A"&amp;114+$U2301)&lt;&gt;"",114+$U2301,"")</f>
        <v/>
      </c>
      <c r="T2301" s="28" t="str">
        <f t="shared" ca="1" si="1052"/>
        <v>$B</v>
      </c>
      <c r="U2301" s="29">
        <f t="shared" si="1030"/>
        <v>2184</v>
      </c>
      <c r="V2301" s="29">
        <v>182.25000000001401</v>
      </c>
      <c r="W2301" s="29">
        <f t="shared" si="1031"/>
        <v>182</v>
      </c>
      <c r="X2301" s="41" t="str" cm="1">
        <f t="array" aca="1" ref="X2301" ca="1">IFERROR(INDEX('PC&amp;PD'!$A$1:$AP$15,ROW('PC&amp;PD'!$A$15),MATCH(INDIRECT(T2301),'PC&amp;PD'!$A$1:$AP$1,0)),"")</f>
        <v/>
      </c>
      <c r="Z2301" s="155"/>
      <c r="AA2301" s="13" t="str">
        <f t="shared" si="1048"/>
        <v/>
      </c>
      <c r="AB2301" s="155"/>
      <c r="AC2301" s="13" t="str">
        <f t="shared" ca="1" si="1053"/>
        <v>$AB</v>
      </c>
      <c r="AD2301" s="13" t="str" cm="1">
        <f t="array" aca="1" ref="AD2301" ca="1">IFERROR(IF((LEFT(INDIRECT("$F"&amp;$S2301),4))="GOTS",IF($G2301="Organic","GOTS_Organic_raw",(IF($G2301="Responsible","GOTS_Responsible",(IF($G2301="No Attribute (Conventional)","GOTS_conventional",(IF($G2301="Recycled Pre/Post-Consumer","GOTS_pre_post",(IF($G2301="In-Conversion","GOTS_in_conversion",(IF($G2301="Sustainably Sourced","Sustainably_sourced",""))))))))))),IF($G2301="Organic","Organic",(IF($G2301="Responsible","Responsible",(IF($G2301="No Attribute (Conventional)","No_Attribute_Conventional",(IF($G2301="Recycled Pre/Post-Consumer","Recycled_Pre_Post_Consumer",(IF($G2301="In-Conversion","In_Conversion",(IF($G2301="Recycled Pre-Consumer","Recycled_Pre_Consumer",(IF($G2301="Recycled Post-Consumer","Recycled_Post_Consumer",(IF($G2301="Sustainably Sourced","Sustainably_sourced","")))))))))))))))),"")</f>
        <v/>
      </c>
      <c r="AE2301" s="13" t="e" cm="1">
        <f t="array" aca="1" ref="AE2301" ca="1">IF(INDIRECT("$F"&amp;$S2301)="","",IF(LEFT(INDIRECT("$F"&amp;$S2301),3)="GRS","GRS_RCS_RM",IF((LEFT(INDIRECT("$F"&amp;$S2301),3))="RCS","GRS_RCS_RM",IF(INDIRECT("$F"&amp;$S2301)="OCS (No Label)","OCS_Conversion_RM",IF(LEFT(INDIRECT("$F"&amp;$S2301),3)="OCS","OCS_RM",IF(RIGHT(INDIRECT("$F"&amp;$S2301),10)="conversion","GOTS_RM_conversion",IF((LEFT(INDIRECT("$F"&amp;$S2301),4))="GOTS","GOTS_RM","Responsible_RM")))))))</f>
        <v>#REF!</v>
      </c>
      <c r="AF2301" s="13" t="str" cm="1">
        <f t="array" aca="1" ref="AF2301" ca="1">IF($S2301="","",INDIRECT("$Z"&amp;$S2301))</f>
        <v/>
      </c>
      <c r="AG2301" s="155"/>
      <c r="AH2301" s="13" t="str" cm="1">
        <f t="array" aca="1" ref="AH2301" ca="1">IFERROR(INDIRECT("$ag"&amp;S2301),"")</f>
        <v/>
      </c>
      <c r="AI2301" s="13" t="e" cm="1">
        <f t="array" aca="1" ref="AI2301" ca="1">INDIRECT("O"&amp;S2300)</f>
        <v>#REF!</v>
      </c>
      <c r="AJ2301" s="13" t="str">
        <f>IF($I2301="","",INDEX('Raw Material'!$A$1:$J$75,MATCH(I2301,'Raw Material'!$A$1:$A$75,0),(MATCH(G2301,'Raw Material'!$A$1:$J$1,0))))</f>
        <v/>
      </c>
      <c r="AK2301" s="13" t="str">
        <f t="shared" si="1049"/>
        <v>YANLIŞRM</v>
      </c>
      <c r="AL2301" s="153" t="str">
        <f t="shared" si="1050"/>
        <v/>
      </c>
    </row>
    <row r="2302" spans="1:38" ht="16.5" customHeight="1">
      <c r="A2302" s="161"/>
      <c r="B2302" s="166"/>
      <c r="C2302" s="167"/>
      <c r="D2302" s="156"/>
      <c r="E2302" s="156"/>
      <c r="F2302" s="174"/>
      <c r="G2302" s="181"/>
      <c r="H2302" s="182"/>
      <c r="I2302" s="182"/>
      <c r="J2302" s="182"/>
      <c r="K2302" s="32"/>
      <c r="L2302" s="178"/>
      <c r="M2302" s="178"/>
      <c r="N2302" s="81"/>
      <c r="O2302" s="185"/>
      <c r="P2302" s="103"/>
      <c r="Q2302" s="84" t="str">
        <f t="shared" si="1051"/>
        <v/>
      </c>
      <c r="R2302" s="159"/>
      <c r="S2302" s="28" t="str" cm="1">
        <f t="array" aca="1" ref="S2302" ca="1">IF(INDIRECT("A"&amp;114+$U2302)&lt;&gt;"",114+$U2302,"")</f>
        <v/>
      </c>
      <c r="T2302" s="28" t="str">
        <f t="shared" ca="1" si="1052"/>
        <v>$B</v>
      </c>
      <c r="U2302" s="29">
        <f t="shared" si="1030"/>
        <v>2184</v>
      </c>
      <c r="V2302" s="29">
        <v>182.33333333334801</v>
      </c>
      <c r="W2302" s="29">
        <f t="shared" si="1031"/>
        <v>182</v>
      </c>
      <c r="X2302" s="41" t="str" cm="1">
        <f t="array" aca="1" ref="X2302" ca="1">IFERROR(INDEX('PC&amp;PD'!$A$1:$AP$15,ROW('PC&amp;PD'!$A$15),MATCH(INDIRECT(T2302),'PC&amp;PD'!$A$1:$AP$1,0)),"")</f>
        <v/>
      </c>
      <c r="Z2302" s="155"/>
      <c r="AA2302" s="13" t="str">
        <f t="shared" si="1048"/>
        <v/>
      </c>
      <c r="AB2302" s="155"/>
      <c r="AC2302" s="13" t="str">
        <f t="shared" ca="1" si="1053"/>
        <v>$AB</v>
      </c>
      <c r="AD2302" s="13" t="str" cm="1">
        <f t="array" aca="1" ref="AD2302" ca="1">IFERROR(IF((LEFT(INDIRECT("$F"&amp;$S2302),4))="GOTS",IF($G2302="Organic","GOTS_Organic_raw",(IF($G2302="Responsible","GOTS_Responsible",(IF($G2302="No Attribute (Conventional)","GOTS_conventional",(IF($G2302="Recycled Pre/Post-Consumer","GOTS_pre_post",(IF($G2302="In-Conversion","GOTS_in_conversion",(IF($G2302="Sustainably Sourced","Sustainably_sourced",""))))))))))),IF($G2302="Organic","Organic",(IF($G2302="Responsible","Responsible",(IF($G2302="No Attribute (Conventional)","No_Attribute_Conventional",(IF($G2302="Recycled Pre/Post-Consumer","Recycled_Pre_Post_Consumer",(IF($G2302="In-Conversion","In_Conversion",(IF($G2302="Recycled Pre-Consumer","Recycled_Pre_Consumer",(IF($G2302="Recycled Post-Consumer","Recycled_Post_Consumer",(IF($G2302="Sustainably Sourced","Sustainably_sourced","")))))))))))))))),"")</f>
        <v/>
      </c>
      <c r="AE2302" s="13" t="e" cm="1">
        <f t="array" aca="1" ref="AE2302" ca="1">IF(INDIRECT("$F"&amp;$S2302)="","",IF(LEFT(INDIRECT("$F"&amp;$S2302),3)="GRS","GRS_RCS_RM",IF((LEFT(INDIRECT("$F"&amp;$S2302),3))="RCS","GRS_RCS_RM",IF(INDIRECT("$F"&amp;$S2302)="OCS (No Label)","OCS_Conversion_RM",IF(LEFT(INDIRECT("$F"&amp;$S2302),3)="OCS","OCS_RM",IF(RIGHT(INDIRECT("$F"&amp;$S2302),10)="conversion","GOTS_RM_conversion",IF((LEFT(INDIRECT("$F"&amp;$S2302),4))="GOTS","GOTS_RM","Responsible_RM")))))))</f>
        <v>#REF!</v>
      </c>
      <c r="AF2302" s="13" t="str" cm="1">
        <f t="array" aca="1" ref="AF2302" ca="1">IF($S2302="","",INDIRECT("$Z"&amp;$S2302))</f>
        <v/>
      </c>
      <c r="AG2302" s="155"/>
      <c r="AH2302" s="13" t="str" cm="1">
        <f t="array" aca="1" ref="AH2302" ca="1">IFERROR(INDIRECT("$ag"&amp;S2302),"")</f>
        <v/>
      </c>
      <c r="AI2302" s="13" t="e" cm="1">
        <f t="array" aca="1" ref="AI2302" ca="1">INDIRECT("O"&amp;S2301)</f>
        <v>#REF!</v>
      </c>
      <c r="AJ2302" s="13" t="str">
        <f>IF($I2302="","",INDEX('Raw Material'!$A$1:$J$75,MATCH(I2302,'Raw Material'!$A$1:$A$75,0),(MATCH(G2302,'Raw Material'!$A$1:$J$1,0))))</f>
        <v/>
      </c>
      <c r="AK2302" s="13" t="str">
        <f t="shared" si="1049"/>
        <v>YANLIŞRM</v>
      </c>
      <c r="AL2302" s="153" t="str">
        <f t="shared" si="1050"/>
        <v/>
      </c>
    </row>
    <row r="2303" spans="1:38" ht="16.5" customHeight="1">
      <c r="A2303" s="161"/>
      <c r="B2303" s="166"/>
      <c r="C2303" s="167"/>
      <c r="D2303" s="156"/>
      <c r="E2303" s="156"/>
      <c r="F2303" s="174"/>
      <c r="G2303" s="181"/>
      <c r="H2303" s="182"/>
      <c r="I2303" s="182"/>
      <c r="J2303" s="182"/>
      <c r="K2303" s="32"/>
      <c r="L2303" s="178"/>
      <c r="M2303" s="178"/>
      <c r="N2303" s="81"/>
      <c r="O2303" s="185"/>
      <c r="P2303" s="103"/>
      <c r="Q2303" s="84" t="str">
        <f t="shared" si="1051"/>
        <v/>
      </c>
      <c r="R2303" s="159"/>
      <c r="S2303" s="28" t="str" cm="1">
        <f t="array" aca="1" ref="S2303" ca="1">IF(INDIRECT("A"&amp;114+$U2303)&lt;&gt;"",114+$U2303,"")</f>
        <v/>
      </c>
      <c r="T2303" s="28" t="str">
        <f t="shared" ca="1" si="1052"/>
        <v>$B</v>
      </c>
      <c r="U2303" s="29">
        <f t="shared" ref="U2303:U2366" si="1058">(12*W2303)</f>
        <v>2184</v>
      </c>
      <c r="V2303" s="29">
        <v>182.41666666668101</v>
      </c>
      <c r="W2303" s="29">
        <f t="shared" si="1031"/>
        <v>182</v>
      </c>
      <c r="X2303" s="41" t="str" cm="1">
        <f t="array" aca="1" ref="X2303" ca="1">IFERROR(INDEX('PC&amp;PD'!$A$1:$AP$15,ROW('PC&amp;PD'!$A$15),MATCH(INDIRECT(T2303),'PC&amp;PD'!$A$1:$AP$1,0)),"")</f>
        <v/>
      </c>
      <c r="Z2303" s="155"/>
      <c r="AA2303" s="13" t="str">
        <f t="shared" si="1048"/>
        <v/>
      </c>
      <c r="AB2303" s="155"/>
      <c r="AC2303" s="13" t="str">
        <f t="shared" ca="1" si="1053"/>
        <v>$AB</v>
      </c>
      <c r="AD2303" s="13" t="str" cm="1">
        <f t="array" aca="1" ref="AD2303" ca="1">IFERROR(IF((LEFT(INDIRECT("$F"&amp;$S2303),4))="GOTS",IF($G2303="Organic","GOTS_Organic_raw",(IF($G2303="Responsible","GOTS_Responsible",(IF($G2303="No Attribute (Conventional)","GOTS_conventional",(IF($G2303="Recycled Pre/Post-Consumer","GOTS_pre_post",(IF($G2303="In-Conversion","GOTS_in_conversion",(IF($G2303="Sustainably Sourced","Sustainably_sourced",""))))))))))),IF($G2303="Organic","Organic",(IF($G2303="Responsible","Responsible",(IF($G2303="No Attribute (Conventional)","No_Attribute_Conventional",(IF($G2303="Recycled Pre/Post-Consumer","Recycled_Pre_Post_Consumer",(IF($G2303="In-Conversion","In_Conversion",(IF($G2303="Recycled Pre-Consumer","Recycled_Pre_Consumer",(IF($G2303="Recycled Post-Consumer","Recycled_Post_Consumer",(IF($G2303="Sustainably Sourced","Sustainably_sourced","")))))))))))))))),"")</f>
        <v/>
      </c>
      <c r="AE2303" s="13" t="e" cm="1">
        <f t="array" aca="1" ref="AE2303" ca="1">IF(INDIRECT("$F"&amp;$S2303)="","",IF(LEFT(INDIRECT("$F"&amp;$S2303),3)="GRS","GRS_RCS_RM",IF((LEFT(INDIRECT("$F"&amp;$S2303),3))="RCS","GRS_RCS_RM",IF(INDIRECT("$F"&amp;$S2303)="OCS (No Label)","OCS_Conversion_RM",IF(LEFT(INDIRECT("$F"&amp;$S2303),3)="OCS","OCS_RM",IF(RIGHT(INDIRECT("$F"&amp;$S2303),10)="conversion","GOTS_RM_conversion",IF((LEFT(INDIRECT("$F"&amp;$S2303),4))="GOTS","GOTS_RM","Responsible_RM")))))))</f>
        <v>#REF!</v>
      </c>
      <c r="AF2303" s="13" t="str" cm="1">
        <f t="array" aca="1" ref="AF2303" ca="1">IF($S2303="","",INDIRECT("$Z"&amp;$S2303))</f>
        <v/>
      </c>
      <c r="AG2303" s="155"/>
      <c r="AH2303" s="13" t="str" cm="1">
        <f t="array" aca="1" ref="AH2303" ca="1">IFERROR(INDIRECT("$ag"&amp;S2303),"")</f>
        <v/>
      </c>
      <c r="AI2303" s="13" t="e" cm="1">
        <f t="array" aca="1" ref="AI2303" ca="1">INDIRECT("O"&amp;S2302)</f>
        <v>#REF!</v>
      </c>
      <c r="AJ2303" s="13" t="str">
        <f>IF($I2303="","",INDEX('Raw Material'!$A$1:$J$75,MATCH(I2303,'Raw Material'!$A$1:$A$75,0),(MATCH(G2303,'Raw Material'!$A$1:$J$1,0))))</f>
        <v/>
      </c>
      <c r="AK2303" s="13" t="str">
        <f t="shared" si="1049"/>
        <v>YANLIŞRM</v>
      </c>
      <c r="AL2303" s="153" t="str">
        <f t="shared" si="1050"/>
        <v/>
      </c>
    </row>
    <row r="2304" spans="1:38" ht="16.5" customHeight="1">
      <c r="A2304" s="162"/>
      <c r="B2304" s="168"/>
      <c r="C2304" s="169"/>
      <c r="D2304" s="156"/>
      <c r="E2304" s="156"/>
      <c r="F2304" s="175"/>
      <c r="G2304" s="181"/>
      <c r="H2304" s="182"/>
      <c r="I2304" s="182"/>
      <c r="J2304" s="182"/>
      <c r="K2304" s="32"/>
      <c r="L2304" s="179"/>
      <c r="M2304" s="179"/>
      <c r="N2304" s="81"/>
      <c r="O2304" s="185"/>
      <c r="P2304" s="103"/>
      <c r="Q2304" s="84" t="str">
        <f t="shared" si="1051"/>
        <v/>
      </c>
      <c r="R2304" s="159"/>
      <c r="S2304" s="28" t="str" cm="1">
        <f t="array" aca="1" ref="S2304" ca="1">IF(INDIRECT("A"&amp;114+$U2304)&lt;&gt;"",114+$U2304,"")</f>
        <v/>
      </c>
      <c r="T2304" s="28" t="str">
        <f t="shared" ca="1" si="1052"/>
        <v>$B</v>
      </c>
      <c r="U2304" s="29">
        <f t="shared" si="1058"/>
        <v>2184</v>
      </c>
      <c r="V2304" s="29">
        <v>182.50000000001401</v>
      </c>
      <c r="W2304" s="29">
        <f t="shared" si="1031"/>
        <v>182</v>
      </c>
      <c r="X2304" s="41" t="str" cm="1">
        <f t="array" aca="1" ref="X2304" ca="1">IFERROR(INDEX('PC&amp;PD'!$A$1:$AP$15,ROW('PC&amp;PD'!$A$15),MATCH(INDIRECT(T2304),'PC&amp;PD'!$A$1:$AP$1,0)),"")</f>
        <v/>
      </c>
      <c r="Z2304" s="155"/>
      <c r="AA2304" s="13" t="str">
        <f t="shared" si="1048"/>
        <v/>
      </c>
      <c r="AB2304" s="155"/>
      <c r="AC2304" s="13" t="str">
        <f t="shared" ca="1" si="1053"/>
        <v>$AB</v>
      </c>
      <c r="AD2304" s="13" t="str" cm="1">
        <f t="array" aca="1" ref="AD2304" ca="1">IFERROR(IF((LEFT(INDIRECT("$F"&amp;$S2304),4))="GOTS",IF($G2304="Organic","GOTS_Organic_raw",(IF($G2304="Responsible","GOTS_Responsible",(IF($G2304="No Attribute (Conventional)","GOTS_conventional",(IF($G2304="Recycled Pre/Post-Consumer","GOTS_pre_post",(IF($G2304="In-Conversion","GOTS_in_conversion",(IF($G2304="Sustainably Sourced","Sustainably_sourced",""))))))))))),IF($G2304="Organic","Organic",(IF($G2304="Responsible","Responsible",(IF($G2304="No Attribute (Conventional)","No_Attribute_Conventional",(IF($G2304="Recycled Pre/Post-Consumer","Recycled_Pre_Post_Consumer",(IF($G2304="In-Conversion","In_Conversion",(IF($G2304="Recycled Pre-Consumer","Recycled_Pre_Consumer",(IF($G2304="Recycled Post-Consumer","Recycled_Post_Consumer",(IF($G2304="Sustainably Sourced","Sustainably_sourced","")))))))))))))))),"")</f>
        <v/>
      </c>
      <c r="AE2304" s="13" t="e" cm="1">
        <f t="array" aca="1" ref="AE2304" ca="1">IF(INDIRECT("$F"&amp;$S2304)="","",IF(LEFT(INDIRECT("$F"&amp;$S2304),3)="GRS","GRS_RCS_RM",IF((LEFT(INDIRECT("$F"&amp;$S2304),3))="RCS","GRS_RCS_RM",IF(INDIRECT("$F"&amp;$S2304)="OCS (No Label)","OCS_Conversion_RM",IF(LEFT(INDIRECT("$F"&amp;$S2304),3)="OCS","OCS_RM",IF(RIGHT(INDIRECT("$F"&amp;$S2304),10)="conversion","GOTS_RM_conversion",IF((LEFT(INDIRECT("$F"&amp;$S2304),4))="GOTS","GOTS_RM","Responsible_RM")))))))</f>
        <v>#REF!</v>
      </c>
      <c r="AF2304" s="13" t="str" cm="1">
        <f t="array" aca="1" ref="AF2304" ca="1">IF($S2304="","",INDIRECT("$Z"&amp;$S2304))</f>
        <v/>
      </c>
      <c r="AG2304" s="155"/>
      <c r="AH2304" s="13" t="str" cm="1">
        <f t="array" aca="1" ref="AH2304" ca="1">IFERROR(INDIRECT("$ag"&amp;S2304),"")</f>
        <v/>
      </c>
      <c r="AI2304" s="13" t="e" cm="1">
        <f t="array" aca="1" ref="AI2304" ca="1">INDIRECT("O"&amp;S2303)</f>
        <v>#REF!</v>
      </c>
      <c r="AJ2304" s="13" t="str">
        <f>IF($I2304="","",INDEX('Raw Material'!$A$1:$J$75,MATCH(I2304,'Raw Material'!$A$1:$A$75,0),(MATCH(G2304,'Raw Material'!$A$1:$J$1,0))))</f>
        <v/>
      </c>
      <c r="AK2304" s="13" t="str">
        <f t="shared" si="1049"/>
        <v>YANLIŞRM</v>
      </c>
      <c r="AL2304" s="153" t="str">
        <f t="shared" si="1050"/>
        <v/>
      </c>
    </row>
    <row r="2305" spans="1:38" ht="16.5" customHeight="1">
      <c r="A2305" s="162"/>
      <c r="B2305" s="168"/>
      <c r="C2305" s="169"/>
      <c r="D2305" s="156"/>
      <c r="E2305" s="156"/>
      <c r="F2305" s="175"/>
      <c r="G2305" s="181"/>
      <c r="H2305" s="182"/>
      <c r="I2305" s="182"/>
      <c r="J2305" s="182"/>
      <c r="K2305" s="32"/>
      <c r="L2305" s="179"/>
      <c r="M2305" s="179"/>
      <c r="N2305" s="81"/>
      <c r="O2305" s="185"/>
      <c r="P2305" s="103"/>
      <c r="Q2305" s="84" t="str">
        <f t="shared" si="1051"/>
        <v/>
      </c>
      <c r="R2305" s="159"/>
      <c r="S2305" s="28" t="str" cm="1">
        <f t="array" aca="1" ref="S2305" ca="1">IF(INDIRECT("A"&amp;114+$U2305)&lt;&gt;"",114+$U2305,"")</f>
        <v/>
      </c>
      <c r="T2305" s="28" t="str">
        <f t="shared" ca="1" si="1052"/>
        <v>$B</v>
      </c>
      <c r="U2305" s="29">
        <f t="shared" si="1058"/>
        <v>2184</v>
      </c>
      <c r="V2305" s="29">
        <v>182.58333333334801</v>
      </c>
      <c r="W2305" s="29">
        <f t="shared" si="1031"/>
        <v>182</v>
      </c>
      <c r="X2305" s="41" t="str" cm="1">
        <f t="array" aca="1" ref="X2305" ca="1">IFERROR(INDEX('PC&amp;PD'!$A$1:$AP$15,ROW('PC&amp;PD'!$A$15),MATCH(INDIRECT(T2305),'PC&amp;PD'!$A$1:$AP$1,0)),"")</f>
        <v/>
      </c>
      <c r="Z2305" s="155"/>
      <c r="AA2305" s="13" t="str">
        <f t="shared" si="1048"/>
        <v/>
      </c>
      <c r="AB2305" s="155"/>
      <c r="AC2305" s="13" t="str">
        <f t="shared" ca="1" si="1053"/>
        <v>$AB</v>
      </c>
      <c r="AD2305" s="13" t="str" cm="1">
        <f t="array" aca="1" ref="AD2305" ca="1">IFERROR(IF((LEFT(INDIRECT("$F"&amp;$S2305),4))="GOTS",IF($G2305="Organic","GOTS_Organic_raw",(IF($G2305="Responsible","GOTS_Responsible",(IF($G2305="No Attribute (Conventional)","GOTS_conventional",(IF($G2305="Recycled Pre/Post-Consumer","GOTS_pre_post",(IF($G2305="In-Conversion","GOTS_in_conversion",(IF($G2305="Sustainably Sourced","Sustainably_sourced",""))))))))))),IF($G2305="Organic","Organic",(IF($G2305="Responsible","Responsible",(IF($G2305="No Attribute (Conventional)","No_Attribute_Conventional",(IF($G2305="Recycled Pre/Post-Consumer","Recycled_Pre_Post_Consumer",(IF($G2305="In-Conversion","In_Conversion",(IF($G2305="Recycled Pre-Consumer","Recycled_Pre_Consumer",(IF($G2305="Recycled Post-Consumer","Recycled_Post_Consumer",(IF($G2305="Sustainably Sourced","Sustainably_sourced","")))))))))))))))),"")</f>
        <v/>
      </c>
      <c r="AE2305" s="13" t="e" cm="1">
        <f t="array" aca="1" ref="AE2305" ca="1">IF(INDIRECT("$F"&amp;$S2305)="","",IF(LEFT(INDIRECT("$F"&amp;$S2305),3)="GRS","GRS_RCS_RM",IF((LEFT(INDIRECT("$F"&amp;$S2305),3))="RCS","GRS_RCS_RM",IF(INDIRECT("$F"&amp;$S2305)="OCS (No Label)","OCS_Conversion_RM",IF(LEFT(INDIRECT("$F"&amp;$S2305),3)="OCS","OCS_RM",IF(RIGHT(INDIRECT("$F"&amp;$S2305),10)="conversion","GOTS_RM_conversion",IF((LEFT(INDIRECT("$F"&amp;$S2305),4))="GOTS","GOTS_RM","Responsible_RM")))))))</f>
        <v>#REF!</v>
      </c>
      <c r="AF2305" s="13" t="str" cm="1">
        <f t="array" aca="1" ref="AF2305" ca="1">IF($S2305="","",INDIRECT("$Z"&amp;$S2305))</f>
        <v/>
      </c>
      <c r="AG2305" s="155"/>
      <c r="AH2305" s="13" t="str" cm="1">
        <f t="array" aca="1" ref="AH2305" ca="1">IFERROR(INDIRECT("$ag"&amp;S2305),"")</f>
        <v/>
      </c>
      <c r="AI2305" s="13" t="e" cm="1">
        <f t="array" aca="1" ref="AI2305" ca="1">INDIRECT("O"&amp;S2304)</f>
        <v>#REF!</v>
      </c>
      <c r="AJ2305" s="13" t="str">
        <f>IF($I2305="","",INDEX('Raw Material'!$A$1:$J$75,MATCH(I2305,'Raw Material'!$A$1:$A$75,0),(MATCH(G2305,'Raw Material'!$A$1:$J$1,0))))</f>
        <v/>
      </c>
      <c r="AK2305" s="13" t="str">
        <f t="shared" si="1049"/>
        <v>YANLIŞRM</v>
      </c>
      <c r="AL2305" s="153" t="str">
        <f t="shared" si="1050"/>
        <v/>
      </c>
    </row>
    <row r="2306" spans="1:38" ht="16.5" customHeight="1">
      <c r="A2306" s="162"/>
      <c r="B2306" s="168"/>
      <c r="C2306" s="169"/>
      <c r="D2306" s="156"/>
      <c r="E2306" s="156"/>
      <c r="F2306" s="175"/>
      <c r="G2306" s="181"/>
      <c r="H2306" s="182"/>
      <c r="I2306" s="182"/>
      <c r="J2306" s="182"/>
      <c r="K2306" s="32"/>
      <c r="L2306" s="179"/>
      <c r="M2306" s="179"/>
      <c r="N2306" s="81"/>
      <c r="O2306" s="185"/>
      <c r="P2306" s="103"/>
      <c r="Q2306" s="84" t="str">
        <f t="shared" si="1051"/>
        <v/>
      </c>
      <c r="R2306" s="159"/>
      <c r="S2306" s="28" t="str" cm="1">
        <f t="array" aca="1" ref="S2306" ca="1">IF(INDIRECT("A"&amp;114+$U2306)&lt;&gt;"",114+$U2306,"")</f>
        <v/>
      </c>
      <c r="T2306" s="28" t="str">
        <f t="shared" ca="1" si="1052"/>
        <v>$B</v>
      </c>
      <c r="U2306" s="29">
        <f t="shared" si="1058"/>
        <v>2184</v>
      </c>
      <c r="V2306" s="29">
        <v>182.66666666668101</v>
      </c>
      <c r="W2306" s="29">
        <f t="shared" si="1031"/>
        <v>182</v>
      </c>
      <c r="X2306" s="41" t="str" cm="1">
        <f t="array" aca="1" ref="X2306" ca="1">IFERROR(INDEX('PC&amp;PD'!$A$1:$AP$15,ROW('PC&amp;PD'!$A$15),MATCH(INDIRECT(T2306),'PC&amp;PD'!$A$1:$AP$1,0)),"")</f>
        <v/>
      </c>
      <c r="Z2306" s="155"/>
      <c r="AA2306" s="13" t="str">
        <f t="shared" si="1048"/>
        <v/>
      </c>
      <c r="AB2306" s="155"/>
      <c r="AC2306" s="13" t="str">
        <f t="shared" ca="1" si="1053"/>
        <v>$AB</v>
      </c>
      <c r="AD2306" s="13" t="str" cm="1">
        <f t="array" aca="1" ref="AD2306" ca="1">IFERROR(IF((LEFT(INDIRECT("$F"&amp;$S2306),4))="GOTS",IF($G2306="Organic","GOTS_Organic_raw",(IF($G2306="Responsible","GOTS_Responsible",(IF($G2306="No Attribute (Conventional)","GOTS_conventional",(IF($G2306="Recycled Pre/Post-Consumer","GOTS_pre_post",(IF($G2306="In-Conversion","GOTS_in_conversion",(IF($G2306="Sustainably Sourced","Sustainably_sourced",""))))))))))),IF($G2306="Organic","Organic",(IF($G2306="Responsible","Responsible",(IF($G2306="No Attribute (Conventional)","No_Attribute_Conventional",(IF($G2306="Recycled Pre/Post-Consumer","Recycled_Pre_Post_Consumer",(IF($G2306="In-Conversion","In_Conversion",(IF($G2306="Recycled Pre-Consumer","Recycled_Pre_Consumer",(IF($G2306="Recycled Post-Consumer","Recycled_Post_Consumer",(IF($G2306="Sustainably Sourced","Sustainably_sourced","")))))))))))))))),"")</f>
        <v/>
      </c>
      <c r="AE2306" s="13" t="e" cm="1">
        <f t="array" aca="1" ref="AE2306" ca="1">IF(INDIRECT("$F"&amp;$S2306)="","",IF(LEFT(INDIRECT("$F"&amp;$S2306),3)="GRS","GRS_RCS_RM",IF((LEFT(INDIRECT("$F"&amp;$S2306),3))="RCS","GRS_RCS_RM",IF(INDIRECT("$F"&amp;$S2306)="OCS (No Label)","OCS_Conversion_RM",IF(LEFT(INDIRECT("$F"&amp;$S2306),3)="OCS","OCS_RM",IF(RIGHT(INDIRECT("$F"&amp;$S2306),10)="conversion","GOTS_RM_conversion",IF((LEFT(INDIRECT("$F"&amp;$S2306),4))="GOTS","GOTS_RM","Responsible_RM")))))))</f>
        <v>#REF!</v>
      </c>
      <c r="AF2306" s="13" t="str" cm="1">
        <f t="array" aca="1" ref="AF2306" ca="1">IF($S2306="","",INDIRECT("$Z"&amp;$S2306))</f>
        <v/>
      </c>
      <c r="AG2306" s="155"/>
      <c r="AH2306" s="13" t="str" cm="1">
        <f t="array" aca="1" ref="AH2306" ca="1">IFERROR(INDIRECT("$ag"&amp;S2306),"")</f>
        <v/>
      </c>
      <c r="AI2306" s="13" t="e" cm="1">
        <f t="array" aca="1" ref="AI2306" ca="1">INDIRECT("O"&amp;S2305)</f>
        <v>#REF!</v>
      </c>
      <c r="AJ2306" s="13" t="str">
        <f>IF($I2306="","",INDEX('Raw Material'!$A$1:$J$75,MATCH(I2306,'Raw Material'!$A$1:$A$75,0),(MATCH(G2306,'Raw Material'!$A$1:$J$1,0))))</f>
        <v/>
      </c>
      <c r="AK2306" s="13" t="str">
        <f t="shared" si="1049"/>
        <v>YANLIŞRM</v>
      </c>
      <c r="AL2306" s="153" t="str">
        <f t="shared" si="1050"/>
        <v/>
      </c>
    </row>
    <row r="2307" spans="1:38" ht="16.5" customHeight="1">
      <c r="A2307" s="162"/>
      <c r="B2307" s="168"/>
      <c r="C2307" s="169"/>
      <c r="D2307" s="156"/>
      <c r="E2307" s="156"/>
      <c r="F2307" s="175"/>
      <c r="G2307" s="181"/>
      <c r="H2307" s="182"/>
      <c r="I2307" s="182"/>
      <c r="J2307" s="182"/>
      <c r="K2307" s="32"/>
      <c r="L2307" s="179"/>
      <c r="M2307" s="179"/>
      <c r="N2307" s="81"/>
      <c r="O2307" s="185"/>
      <c r="P2307" s="103"/>
      <c r="Q2307" s="84" t="str">
        <f t="shared" si="1051"/>
        <v/>
      </c>
      <c r="R2307" s="159"/>
      <c r="S2307" s="28" t="str" cm="1">
        <f t="array" aca="1" ref="S2307" ca="1">IF(INDIRECT("A"&amp;114+$U2307)&lt;&gt;"",114+$U2307,"")</f>
        <v/>
      </c>
      <c r="T2307" s="28" t="str">
        <f t="shared" ca="1" si="1052"/>
        <v>$B</v>
      </c>
      <c r="U2307" s="29">
        <f t="shared" si="1058"/>
        <v>2184</v>
      </c>
      <c r="V2307" s="29">
        <v>182.75000000001401</v>
      </c>
      <c r="W2307" s="29">
        <f t="shared" si="1031"/>
        <v>182</v>
      </c>
      <c r="X2307" s="41" t="str" cm="1">
        <f t="array" aca="1" ref="X2307" ca="1">IFERROR(INDEX('PC&amp;PD'!$A$1:$AP$15,ROW('PC&amp;PD'!$A$15),MATCH(INDIRECT(T2307),'PC&amp;PD'!$A$1:$AP$1,0)),"")</f>
        <v/>
      </c>
      <c r="Z2307" s="155"/>
      <c r="AA2307" s="13" t="str">
        <f t="shared" si="1048"/>
        <v/>
      </c>
      <c r="AB2307" s="155"/>
      <c r="AC2307" s="13" t="str">
        <f t="shared" ca="1" si="1053"/>
        <v>$AB</v>
      </c>
      <c r="AD2307" s="13" t="str" cm="1">
        <f t="array" aca="1" ref="AD2307" ca="1">IFERROR(IF((LEFT(INDIRECT("$F"&amp;$S2307),4))="GOTS",IF($G2307="Organic","GOTS_Organic_raw",(IF($G2307="Responsible","GOTS_Responsible",(IF($G2307="No Attribute (Conventional)","GOTS_conventional",(IF($G2307="Recycled Pre/Post-Consumer","GOTS_pre_post",(IF($G2307="In-Conversion","GOTS_in_conversion",(IF($G2307="Sustainably Sourced","Sustainably_sourced",""))))))))))),IF($G2307="Organic","Organic",(IF($G2307="Responsible","Responsible",(IF($G2307="No Attribute (Conventional)","No_Attribute_Conventional",(IF($G2307="Recycled Pre/Post-Consumer","Recycled_Pre_Post_Consumer",(IF($G2307="In-Conversion","In_Conversion",(IF($G2307="Recycled Pre-Consumer","Recycled_Pre_Consumer",(IF($G2307="Recycled Post-Consumer","Recycled_Post_Consumer",(IF($G2307="Sustainably Sourced","Sustainably_sourced","")))))))))))))))),"")</f>
        <v/>
      </c>
      <c r="AE2307" s="13" t="e" cm="1">
        <f t="array" aca="1" ref="AE2307" ca="1">IF(INDIRECT("$F"&amp;$S2307)="","",IF(LEFT(INDIRECT("$F"&amp;$S2307),3)="GRS","GRS_RCS_RM",IF((LEFT(INDIRECT("$F"&amp;$S2307),3))="RCS","GRS_RCS_RM",IF(INDIRECT("$F"&amp;$S2307)="OCS (No Label)","OCS_Conversion_RM",IF(LEFT(INDIRECT("$F"&amp;$S2307),3)="OCS","OCS_RM",IF(RIGHT(INDIRECT("$F"&amp;$S2307),10)="conversion","GOTS_RM_conversion",IF((LEFT(INDIRECT("$F"&amp;$S2307),4))="GOTS","GOTS_RM","Responsible_RM")))))))</f>
        <v>#REF!</v>
      </c>
      <c r="AF2307" s="13" t="str" cm="1">
        <f t="array" aca="1" ref="AF2307" ca="1">IF($S2307="","",INDIRECT("$Z"&amp;$S2307))</f>
        <v/>
      </c>
      <c r="AG2307" s="155"/>
      <c r="AH2307" s="13" t="str" cm="1">
        <f t="array" aca="1" ref="AH2307" ca="1">IFERROR(INDIRECT("$ag"&amp;S2307),"")</f>
        <v/>
      </c>
      <c r="AI2307" s="13" t="e" cm="1">
        <f t="array" aca="1" ref="AI2307" ca="1">INDIRECT("O"&amp;S2306)</f>
        <v>#REF!</v>
      </c>
      <c r="AJ2307" s="13" t="str">
        <f>IF($I2307="","",INDEX('Raw Material'!$A$1:$J$75,MATCH(I2307,'Raw Material'!$A$1:$A$75,0),(MATCH(G2307,'Raw Material'!$A$1:$J$1,0))))</f>
        <v/>
      </c>
      <c r="AK2307" s="13" t="str">
        <f t="shared" si="1049"/>
        <v>YANLIŞRM</v>
      </c>
      <c r="AL2307" s="153" t="str">
        <f t="shared" si="1050"/>
        <v/>
      </c>
    </row>
    <row r="2308" spans="1:38" ht="16.5" customHeight="1">
      <c r="A2308" s="162"/>
      <c r="B2308" s="168"/>
      <c r="C2308" s="169"/>
      <c r="D2308" s="156"/>
      <c r="E2308" s="156"/>
      <c r="F2308" s="175"/>
      <c r="G2308" s="181"/>
      <c r="H2308" s="182"/>
      <c r="I2308" s="182"/>
      <c r="J2308" s="182"/>
      <c r="K2308" s="32"/>
      <c r="L2308" s="179"/>
      <c r="M2308" s="179"/>
      <c r="N2308" s="81"/>
      <c r="O2308" s="185"/>
      <c r="P2308" s="103"/>
      <c r="Q2308" s="84" t="str">
        <f t="shared" si="1051"/>
        <v/>
      </c>
      <c r="R2308" s="159"/>
      <c r="S2308" s="28" t="str" cm="1">
        <f t="array" aca="1" ref="S2308" ca="1">IF(INDIRECT("A"&amp;114+$U2308)&lt;&gt;"",114+$U2308,"")</f>
        <v/>
      </c>
      <c r="T2308" s="28" t="str">
        <f t="shared" ca="1" si="1052"/>
        <v>$B</v>
      </c>
      <c r="U2308" s="29">
        <f t="shared" si="1058"/>
        <v>2184</v>
      </c>
      <c r="V2308" s="29">
        <v>182.83333333334801</v>
      </c>
      <c r="W2308" s="29">
        <f t="shared" si="1031"/>
        <v>182</v>
      </c>
      <c r="X2308" s="41" t="str" cm="1">
        <f t="array" aca="1" ref="X2308" ca="1">IFERROR(INDEX('PC&amp;PD'!$A$1:$AP$15,ROW('PC&amp;PD'!$A$15),MATCH(INDIRECT(T2308),'PC&amp;PD'!$A$1:$AP$1,0)),"")</f>
        <v/>
      </c>
      <c r="Z2308" s="155"/>
      <c r="AA2308" s="13" t="str">
        <f t="shared" si="1048"/>
        <v/>
      </c>
      <c r="AB2308" s="155"/>
      <c r="AC2308" s="13" t="str">
        <f t="shared" ca="1" si="1053"/>
        <v>$AB</v>
      </c>
      <c r="AD2308" s="13" t="str" cm="1">
        <f t="array" aca="1" ref="AD2308" ca="1">IFERROR(IF((LEFT(INDIRECT("$F"&amp;$S2308),4))="GOTS",IF($G2308="Organic","GOTS_Organic_raw",(IF($G2308="Responsible","GOTS_Responsible",(IF($G2308="No Attribute (Conventional)","GOTS_conventional",(IF($G2308="Recycled Pre/Post-Consumer","GOTS_pre_post",(IF($G2308="In-Conversion","GOTS_in_conversion",(IF($G2308="Sustainably Sourced","Sustainably_sourced",""))))))))))),IF($G2308="Organic","Organic",(IF($G2308="Responsible","Responsible",(IF($G2308="No Attribute (Conventional)","No_Attribute_Conventional",(IF($G2308="Recycled Pre/Post-Consumer","Recycled_Pre_Post_Consumer",(IF($G2308="In-Conversion","In_Conversion",(IF($G2308="Recycled Pre-Consumer","Recycled_Pre_Consumer",(IF($G2308="Recycled Post-Consumer","Recycled_Post_Consumer",(IF($G2308="Sustainably Sourced","Sustainably_sourced","")))))))))))))))),"")</f>
        <v/>
      </c>
      <c r="AE2308" s="13" t="e" cm="1">
        <f t="array" aca="1" ref="AE2308" ca="1">IF(INDIRECT("$F"&amp;$S2308)="","",IF(LEFT(INDIRECT("$F"&amp;$S2308),3)="GRS","GRS_RCS_RM",IF((LEFT(INDIRECT("$F"&amp;$S2308),3))="RCS","GRS_RCS_RM",IF(INDIRECT("$F"&amp;$S2308)="OCS (No Label)","OCS_Conversion_RM",IF(LEFT(INDIRECT("$F"&amp;$S2308),3)="OCS","OCS_RM",IF(RIGHT(INDIRECT("$F"&amp;$S2308),10)="conversion","GOTS_RM_conversion",IF((LEFT(INDIRECT("$F"&amp;$S2308),4))="GOTS","GOTS_RM","Responsible_RM")))))))</f>
        <v>#REF!</v>
      </c>
      <c r="AF2308" s="13" t="str" cm="1">
        <f t="array" aca="1" ref="AF2308" ca="1">IF($S2308="","",INDIRECT("$Z"&amp;$S2308))</f>
        <v/>
      </c>
      <c r="AG2308" s="155"/>
      <c r="AH2308" s="13" t="str" cm="1">
        <f t="array" aca="1" ref="AH2308" ca="1">IFERROR(INDIRECT("$ag"&amp;S2308),"")</f>
        <v/>
      </c>
      <c r="AI2308" s="13" t="e" cm="1">
        <f t="array" aca="1" ref="AI2308" ca="1">INDIRECT("O"&amp;S2307)</f>
        <v>#REF!</v>
      </c>
      <c r="AJ2308" s="13" t="str">
        <f>IF($I2308="","",INDEX('Raw Material'!$A$1:$J$75,MATCH(I2308,'Raw Material'!$A$1:$A$75,0),(MATCH(G2308,'Raw Material'!$A$1:$J$1,0))))</f>
        <v/>
      </c>
      <c r="AK2308" s="13" t="str">
        <f t="shared" si="1049"/>
        <v>YANLIŞRM</v>
      </c>
      <c r="AL2308" s="153" t="str">
        <f t="shared" si="1050"/>
        <v/>
      </c>
    </row>
    <row r="2309" spans="1:38" ht="16.5" customHeight="1" thickBot="1">
      <c r="A2309" s="163"/>
      <c r="B2309" s="170"/>
      <c r="C2309" s="171"/>
      <c r="D2309" s="156"/>
      <c r="E2309" s="156"/>
      <c r="F2309" s="176"/>
      <c r="G2309" s="157"/>
      <c r="H2309" s="158"/>
      <c r="I2309" s="158"/>
      <c r="J2309" s="158"/>
      <c r="K2309" s="33"/>
      <c r="L2309" s="180"/>
      <c r="M2309" s="180"/>
      <c r="N2309" s="82"/>
      <c r="O2309" s="186"/>
      <c r="P2309" s="103"/>
      <c r="Q2309" s="84" t="str">
        <f t="shared" si="1051"/>
        <v/>
      </c>
      <c r="R2309" s="159"/>
      <c r="S2309" s="28" t="str" cm="1">
        <f t="array" aca="1" ref="S2309" ca="1">IF(INDIRECT("A"&amp;114+$U2309)&lt;&gt;"",114+$U2309,"")</f>
        <v/>
      </c>
      <c r="T2309" s="28" t="str">
        <f t="shared" ca="1" si="1052"/>
        <v>$B</v>
      </c>
      <c r="U2309" s="29">
        <f t="shared" si="1058"/>
        <v>2184</v>
      </c>
      <c r="V2309" s="29">
        <v>182.91666666668101</v>
      </c>
      <c r="W2309" s="29">
        <f t="shared" si="1031"/>
        <v>182</v>
      </c>
      <c r="X2309" s="41" t="str" cm="1">
        <f t="array" aca="1" ref="X2309" ca="1">IFERROR(INDEX('PC&amp;PD'!$A$1:$AP$15,ROW('PC&amp;PD'!$A$15),MATCH(INDIRECT(T2309),'PC&amp;PD'!$A$1:$AP$1,0)),"")</f>
        <v/>
      </c>
      <c r="Z2309" s="155"/>
      <c r="AA2309" s="13" t="str">
        <f t="shared" si="1048"/>
        <v/>
      </c>
      <c r="AB2309" s="155"/>
      <c r="AC2309" s="13" t="str">
        <f t="shared" ca="1" si="1053"/>
        <v>$AB</v>
      </c>
      <c r="AD2309" s="13" t="str" cm="1">
        <f t="array" aca="1" ref="AD2309" ca="1">IFERROR(IF((LEFT(INDIRECT("$F"&amp;$S2309),4))="GOTS",IF($G2309="Organic","GOTS_Organic_raw",(IF($G2309="Responsible","GOTS_Responsible",(IF($G2309="No Attribute (Conventional)","GOTS_conventional",(IF($G2309="Recycled Pre/Post-Consumer","GOTS_pre_post",(IF($G2309="In-Conversion","GOTS_in_conversion",(IF($G2309="Sustainably Sourced","Sustainably_sourced",""))))))))))),IF($G2309="Organic","Organic",(IF($G2309="Responsible","Responsible",(IF($G2309="No Attribute (Conventional)","No_Attribute_Conventional",(IF($G2309="Recycled Pre/Post-Consumer","Recycled_Pre_Post_Consumer",(IF($G2309="In-Conversion","In_Conversion",(IF($G2309="Recycled Pre-Consumer","Recycled_Pre_Consumer",(IF($G2309="Recycled Post-Consumer","Recycled_Post_Consumer",(IF($G2309="Sustainably Sourced","Sustainably_sourced","")))))))))))))))),"")</f>
        <v/>
      </c>
      <c r="AE2309" s="13" t="e" cm="1">
        <f t="array" aca="1" ref="AE2309" ca="1">IF(INDIRECT("$F"&amp;$S2309)="","",IF(LEFT(INDIRECT("$F"&amp;$S2309),3)="GRS","GRS_RCS_RM",IF((LEFT(INDIRECT("$F"&amp;$S2309),3))="RCS","GRS_RCS_RM",IF(INDIRECT("$F"&amp;$S2309)="OCS (No Label)","OCS_Conversion_RM",IF(LEFT(INDIRECT("$F"&amp;$S2309),3)="OCS","OCS_RM",IF(RIGHT(INDIRECT("$F"&amp;$S2309),10)="conversion","GOTS_RM_conversion",IF((LEFT(INDIRECT("$F"&amp;$S2309),4))="GOTS","GOTS_RM","Responsible_RM")))))))</f>
        <v>#REF!</v>
      </c>
      <c r="AF2309" s="13" t="str" cm="1">
        <f t="array" aca="1" ref="AF2309" ca="1">IF($S2309="","",INDIRECT("$Z"&amp;$S2309))</f>
        <v/>
      </c>
      <c r="AG2309" s="155"/>
      <c r="AH2309" s="13" t="str" cm="1">
        <f t="array" aca="1" ref="AH2309" ca="1">IFERROR(INDIRECT("$ag"&amp;S2309),"")</f>
        <v/>
      </c>
      <c r="AI2309" s="13" t="e" cm="1">
        <f t="array" aca="1" ref="AI2309" ca="1">INDIRECT("O"&amp;S2308)</f>
        <v>#REF!</v>
      </c>
      <c r="AJ2309" s="13" t="str">
        <f>IF($I2309="","",INDEX('Raw Material'!$A$1:$J$75,MATCH(I2309,'Raw Material'!$A$1:$A$75,0),(MATCH(G2309,'Raw Material'!$A$1:$J$1,0))))</f>
        <v/>
      </c>
      <c r="AK2309" s="13" t="str">
        <f t="shared" si="1049"/>
        <v>YANLIŞRM</v>
      </c>
      <c r="AL2309" s="153" t="str">
        <f t="shared" si="1050"/>
        <v/>
      </c>
    </row>
    <row r="2310" spans="1:38" ht="16.5" customHeight="1">
      <c r="A2310" s="160" t="str">
        <f>IF(B2310="","",COUNTA($B$114:$B2310))</f>
        <v/>
      </c>
      <c r="B2310" s="164"/>
      <c r="C2310" s="165"/>
      <c r="D2310" s="183"/>
      <c r="E2310" s="183"/>
      <c r="F2310" s="172"/>
      <c r="G2310" s="212"/>
      <c r="H2310" s="206"/>
      <c r="I2310" s="206"/>
      <c r="J2310" s="206"/>
      <c r="K2310" s="31"/>
      <c r="L2310" s="177" t="str">
        <f t="shared" ref="L2310" si="1059">IF(R2310="","",LEFT(R2310,LEN(R2310)-2))</f>
        <v/>
      </c>
      <c r="M2310" s="177"/>
      <c r="N2310" s="80"/>
      <c r="O2310" s="184"/>
      <c r="P2310" s="103"/>
      <c r="Q2310" s="84" t="str">
        <f t="shared" si="1051"/>
        <v/>
      </c>
      <c r="R2310" s="159" t="str">
        <f t="shared" ref="R2310" si="1060">CONCATENATE($Q2310,Q2311,Q2312,Q2313,Q2314,Q2315,$Q2316,$Q2317,$Q2318,$Q2319,Q2320,Q2321)</f>
        <v/>
      </c>
      <c r="S2310" s="28" t="str" cm="1">
        <f t="array" aca="1" ref="S2310" ca="1">IF(INDIRECT("A"&amp;114+$U2310)&lt;&gt;"",114+$U2310,"")</f>
        <v/>
      </c>
      <c r="T2310" s="28" t="str">
        <f t="shared" ca="1" si="1052"/>
        <v>$B</v>
      </c>
      <c r="U2310" s="29">
        <f t="shared" si="1058"/>
        <v>2196</v>
      </c>
      <c r="V2310" s="29">
        <v>183.00000000001401</v>
      </c>
      <c r="W2310" s="29">
        <f t="shared" si="1031"/>
        <v>183</v>
      </c>
      <c r="X2310" s="41" t="str" cm="1">
        <f t="array" aca="1" ref="X2310" ca="1">IFERROR(INDEX('PC&amp;PD'!$A$1:$AP$15,ROW('PC&amp;PD'!$A$15),MATCH(INDIRECT(T2310),'PC&amp;PD'!$A$1:$AP$1,0)),"")</f>
        <v/>
      </c>
      <c r="Z2310" s="155" t="str">
        <f t="shared" ref="Z2310" si="1061">IFERROR(IF($F2310="OCS 100","OCS (OCS 100)",IF($F2310="OCS Blended","OCS (OCS Blended)",IF($F2310="OCS (No Label)","OCS (No Label)",IF($F2310="RCS 100","RCS (RCS 100)",IF($F2310="RCS Blended","RCS (RCS Blended)",IF($F2310="GRS","GRS (GRS)",IF($F2310="GRS (No Label)", "GRS (No Label)",IF($F2310="RDS","RDS (RDS)",IF($F2310="RWS","RWS (RWS)",IF($F2310="RAS","RAS (RAS)",IF($F2310="RMS","RMS (RMS)",IF($F2310="GOTS Organic","GOTS (Organic)",IF($F2310="GOTS Made with organic","GOTS (Made with Organic)",IF($F2310="GOTS Organic - in conversion","GOTS (Organic - In Conversion)",IF($F2310="GOTS Made with organic - in conversion","GOTS (Made with Organic - In Conversion)",""))))))))))))))),"")</f>
        <v/>
      </c>
      <c r="AA2310" s="13" t="str">
        <f t="shared" si="1048"/>
        <v/>
      </c>
      <c r="AB2310" s="155" t="str">
        <f t="shared" ref="AB2310" si="1062">IFERROR(IF($F2310="OCS 100", "OCS_100",IF($F2310="OCS Blended", "OCS_Blended",IF($F2310="OCS (No Label)", "OCS_No_Label",IF($F2310="RCS 100", "RCS_100",IF($F2310="RCS Blended","RCS_Blended",IF($F2310="GRS","GRS",IF($F2310="GRS (No Label)", "GRS_No_Label",IF($F2310="RDS","RDS",IF($F2310="RWS","RWS",IF($F2310="RMS","RMS",IF($F2310="GOTS Organic","GOTS_Organic",IF($F2310="GOTS Made with organic","GOTS_Made_with_organic",IF($F2310="GOTS Organic - in conversion","GOTS_Organic_in_Conversion",IF($F2310="GOTS Made with organic - in conversion","GOTS_Made_with_Organic_in_Conversion",IF($F2310="RAS","RAS",""))))))))))))))),"")</f>
        <v/>
      </c>
      <c r="AC2310" s="13" t="str">
        <f t="shared" ca="1" si="1053"/>
        <v>$AB</v>
      </c>
      <c r="AD2310" s="13" t="str" cm="1">
        <f t="array" aca="1" ref="AD2310" ca="1">IFERROR(IF((LEFT(INDIRECT("$F"&amp;$S2310),4))="GOTS",IF($G2310="Organic","GOTS_Organic_raw",(IF($G2310="Responsible","GOTS_Responsible",(IF($G2310="No Attribute (Conventional)","GOTS_conventional",(IF($G2310="Recycled Pre/Post-Consumer","GOTS_pre_post",(IF($G2310="In-Conversion","GOTS_in_conversion",(IF($G2310="Sustainably Sourced","Sustainably_sourced",""))))))))))),IF($G2310="Organic","Organic",(IF($G2310="Responsible","Responsible",(IF($G2310="No Attribute (Conventional)","No_Attribute_Conventional",(IF($G2310="Recycled Pre/Post-Consumer","Recycled_Pre_Post_Consumer",(IF($G2310="In-Conversion","In_Conversion",(IF($G2310="Recycled Pre-Consumer","Recycled_Pre_Consumer",(IF($G2310="Recycled Post-Consumer","Recycled_Post_Consumer",(IF($G2310="Sustainably Sourced","Sustainably_sourced","")))))))))))))))),"")</f>
        <v/>
      </c>
      <c r="AE2310" s="13" t="e" cm="1">
        <f t="array" aca="1" ref="AE2310" ca="1">IF(INDIRECT("$F"&amp;$S2310)="","",IF(LEFT(INDIRECT("$F"&amp;$S2310),3)="GRS","GRS_RCS_RM",IF((LEFT(INDIRECT("$F"&amp;$S2310),3))="RCS","GRS_RCS_RM",IF(INDIRECT("$F"&amp;$S2310)="OCS (No Label)","OCS_Conversion_RM",IF(LEFT(INDIRECT("$F"&amp;$S2310),3)="OCS","OCS_RM",IF(RIGHT(INDIRECT("$F"&amp;$S2310),10)="conversion","GOTS_RM_conversion",IF((LEFT(INDIRECT("$F"&amp;$S2310),4))="GOTS","GOTS_RM","Responsible_RM")))))))</f>
        <v>#REF!</v>
      </c>
      <c r="AF2310" s="13" t="str" cm="1">
        <f t="array" aca="1" ref="AF2310" ca="1">IF($S2310="","",INDIRECT("$Z"&amp;$S2310))</f>
        <v/>
      </c>
      <c r="AG2310" s="155" t="str">
        <f t="shared" ref="AG2310:AG2370" si="1063">IF(AND(Y2310="",Y2311="",Y2312="",Y2313="",Y2314="",Y2315="",Y2316="",Y2317="",Y2318="",Y2319="",Y2320="",Y2321=""),"",CONCATENATE(Y2310&amp;", "&amp;Y2311&amp;", "&amp;Y2312&amp;", "&amp;Y2313&amp;", "&amp;Y2314&amp;", "&amp;Y2315&amp;", "&amp;Y2316&amp;", "&amp;Y2317&amp;", "&amp;Y2318&amp;", "&amp;Y2319&amp;", "&amp;Y2320&amp;", "&amp;Y2321))</f>
        <v/>
      </c>
      <c r="AH2310" s="13" t="str" cm="1">
        <f t="array" aca="1" ref="AH2310" ca="1">IFERROR(INDIRECT("$ag"&amp;S2310),"")</f>
        <v/>
      </c>
      <c r="AI2310" s="13" t="e" cm="1">
        <f t="array" aca="1" ref="AI2310" ca="1">INDIRECT("O"&amp;S2309)</f>
        <v>#REF!</v>
      </c>
      <c r="AJ2310" s="13" t="str">
        <f>IF($I2310="","",INDEX('Raw Material'!$A$1:$J$75,MATCH(I2310,'Raw Material'!$A$1:$A$75,0),(MATCH(G2310,'Raw Material'!$A$1:$J$1,0))))</f>
        <v/>
      </c>
      <c r="AK2310" s="13" t="str">
        <f t="shared" si="1049"/>
        <v>YANLIŞRM</v>
      </c>
      <c r="AL2310" s="153" t="str">
        <f t="shared" si="1050"/>
        <v/>
      </c>
    </row>
    <row r="2311" spans="1:38" ht="16.5" customHeight="1">
      <c r="A2311" s="161"/>
      <c r="B2311" s="166"/>
      <c r="C2311" s="167"/>
      <c r="D2311" s="156"/>
      <c r="E2311" s="156"/>
      <c r="F2311" s="173"/>
      <c r="G2311" s="181"/>
      <c r="H2311" s="182"/>
      <c r="I2311" s="182"/>
      <c r="J2311" s="182"/>
      <c r="K2311" s="32"/>
      <c r="L2311" s="178"/>
      <c r="M2311" s="178"/>
      <c r="N2311" s="81"/>
      <c r="O2311" s="185"/>
      <c r="P2311" s="103"/>
      <c r="Q2311" s="84" t="str">
        <f t="shared" si="1051"/>
        <v/>
      </c>
      <c r="R2311" s="159"/>
      <c r="S2311" s="28" t="str" cm="1">
        <f t="array" aca="1" ref="S2311" ca="1">IF(INDIRECT("A"&amp;114+$U2311)&lt;&gt;"",114+$U2311,"")</f>
        <v/>
      </c>
      <c r="T2311" s="28" t="str">
        <f t="shared" ca="1" si="1052"/>
        <v>$B</v>
      </c>
      <c r="U2311" s="29">
        <f t="shared" si="1058"/>
        <v>2196</v>
      </c>
      <c r="V2311" s="29">
        <v>183.08333333334801</v>
      </c>
      <c r="W2311" s="29">
        <f t="shared" si="1031"/>
        <v>183</v>
      </c>
      <c r="X2311" s="41" t="str" cm="1">
        <f t="array" aca="1" ref="X2311" ca="1">IFERROR(INDEX('PC&amp;PD'!$A$1:$AP$15,ROW('PC&amp;PD'!$A$15),MATCH(INDIRECT(T2311),'PC&amp;PD'!$A$1:$AP$1,0)),"")</f>
        <v/>
      </c>
      <c r="Z2311" s="155"/>
      <c r="AA2311" s="13" t="str">
        <f t="shared" si="1048"/>
        <v/>
      </c>
      <c r="AB2311" s="155"/>
      <c r="AC2311" s="13" t="str">
        <f t="shared" ca="1" si="1053"/>
        <v>$AB</v>
      </c>
      <c r="AD2311" s="13" t="str" cm="1">
        <f t="array" aca="1" ref="AD2311" ca="1">IFERROR(IF((LEFT(INDIRECT("$F"&amp;$S2311),4))="GOTS",IF($G2311="Organic","GOTS_Organic_raw",(IF($G2311="Responsible","GOTS_Responsible",(IF($G2311="No Attribute (Conventional)","GOTS_conventional",(IF($G2311="Recycled Pre/Post-Consumer","GOTS_pre_post",(IF($G2311="In-Conversion","GOTS_in_conversion",(IF($G2311="Sustainably Sourced","Sustainably_sourced",""))))))))))),IF($G2311="Organic","Organic",(IF($G2311="Responsible","Responsible",(IF($G2311="No Attribute (Conventional)","No_Attribute_Conventional",(IF($G2311="Recycled Pre/Post-Consumer","Recycled_Pre_Post_Consumer",(IF($G2311="In-Conversion","In_Conversion",(IF($G2311="Recycled Pre-Consumer","Recycled_Pre_Consumer",(IF($G2311="Recycled Post-Consumer","Recycled_Post_Consumer",(IF($G2311="Sustainably Sourced","Sustainably_sourced","")))))))))))))))),"")</f>
        <v/>
      </c>
      <c r="AE2311" s="13" t="e" cm="1">
        <f t="array" aca="1" ref="AE2311" ca="1">IF(INDIRECT("$F"&amp;$S2311)="","",IF(LEFT(INDIRECT("$F"&amp;$S2311),3)="GRS","GRS_RCS_RM",IF((LEFT(INDIRECT("$F"&amp;$S2311),3))="RCS","GRS_RCS_RM",IF(INDIRECT("$F"&amp;$S2311)="OCS (No Label)","OCS_Conversion_RM",IF(LEFT(INDIRECT("$F"&amp;$S2311),3)="OCS","OCS_RM",IF(RIGHT(INDIRECT("$F"&amp;$S2311),10)="conversion","GOTS_RM_conversion",IF((LEFT(INDIRECT("$F"&amp;$S2311),4))="GOTS","GOTS_RM","Responsible_RM")))))))</f>
        <v>#REF!</v>
      </c>
      <c r="AF2311" s="13" t="str" cm="1">
        <f t="array" aca="1" ref="AF2311" ca="1">IF($S2311="","",INDIRECT("$Z"&amp;$S2311))</f>
        <v/>
      </c>
      <c r="AG2311" s="155"/>
      <c r="AH2311" s="13" t="str" cm="1">
        <f t="array" aca="1" ref="AH2311" ca="1">IFERROR(INDIRECT("$ag"&amp;S2311),"")</f>
        <v/>
      </c>
      <c r="AI2311" s="13" t="e" cm="1">
        <f t="array" aca="1" ref="AI2311" ca="1">INDIRECT("O"&amp;S2310)</f>
        <v>#REF!</v>
      </c>
      <c r="AJ2311" s="13" t="str">
        <f>IF($I2311="","",INDEX('Raw Material'!$A$1:$J$75,MATCH(I2311,'Raw Material'!$A$1:$A$75,0),(MATCH(G2311,'Raw Material'!$A$1:$J$1,0))))</f>
        <v/>
      </c>
      <c r="AK2311" s="13" t="str">
        <f t="shared" si="1049"/>
        <v>YANLIŞRM</v>
      </c>
      <c r="AL2311" s="153" t="str">
        <f t="shared" si="1050"/>
        <v/>
      </c>
    </row>
    <row r="2312" spans="1:38" ht="16.5" customHeight="1">
      <c r="A2312" s="161"/>
      <c r="B2312" s="166"/>
      <c r="C2312" s="167"/>
      <c r="D2312" s="156"/>
      <c r="E2312" s="156"/>
      <c r="F2312" s="173"/>
      <c r="G2312" s="181"/>
      <c r="H2312" s="182"/>
      <c r="I2312" s="182"/>
      <c r="J2312" s="182"/>
      <c r="K2312" s="32"/>
      <c r="L2312" s="178"/>
      <c r="M2312" s="178"/>
      <c r="N2312" s="81"/>
      <c r="O2312" s="185"/>
      <c r="P2312" s="103"/>
      <c r="Q2312" s="84" t="str">
        <f t="shared" si="1051"/>
        <v/>
      </c>
      <c r="R2312" s="159"/>
      <c r="S2312" s="28" t="str" cm="1">
        <f t="array" aca="1" ref="S2312" ca="1">IF(INDIRECT("A"&amp;114+$U2312)&lt;&gt;"",114+$U2312,"")</f>
        <v/>
      </c>
      <c r="T2312" s="28" t="str">
        <f t="shared" ca="1" si="1052"/>
        <v>$B</v>
      </c>
      <c r="U2312" s="29">
        <f t="shared" si="1058"/>
        <v>2196</v>
      </c>
      <c r="V2312" s="29">
        <v>183.16666666668101</v>
      </c>
      <c r="W2312" s="29">
        <f t="shared" si="1031"/>
        <v>183</v>
      </c>
      <c r="X2312" s="41" t="str" cm="1">
        <f t="array" aca="1" ref="X2312" ca="1">IFERROR(INDEX('PC&amp;PD'!$A$1:$AP$15,ROW('PC&amp;PD'!$A$15),MATCH(INDIRECT(T2312),'PC&amp;PD'!$A$1:$AP$1,0)),"")</f>
        <v/>
      </c>
      <c r="Z2312" s="155"/>
      <c r="AA2312" s="13" t="str">
        <f t="shared" si="1048"/>
        <v/>
      </c>
      <c r="AB2312" s="155"/>
      <c r="AC2312" s="13" t="str">
        <f t="shared" ca="1" si="1053"/>
        <v>$AB</v>
      </c>
      <c r="AD2312" s="13" t="str" cm="1">
        <f t="array" aca="1" ref="AD2312" ca="1">IFERROR(IF((LEFT(INDIRECT("$F"&amp;$S2312),4))="GOTS",IF($G2312="Organic","GOTS_Organic_raw",(IF($G2312="Responsible","GOTS_Responsible",(IF($G2312="No Attribute (Conventional)","GOTS_conventional",(IF($G2312="Recycled Pre/Post-Consumer","GOTS_pre_post",(IF($G2312="In-Conversion","GOTS_in_conversion",(IF($G2312="Sustainably Sourced","Sustainably_sourced",""))))))))))),IF($G2312="Organic","Organic",(IF($G2312="Responsible","Responsible",(IF($G2312="No Attribute (Conventional)","No_Attribute_Conventional",(IF($G2312="Recycled Pre/Post-Consumer","Recycled_Pre_Post_Consumer",(IF($G2312="In-Conversion","In_Conversion",(IF($G2312="Recycled Pre-Consumer","Recycled_Pre_Consumer",(IF($G2312="Recycled Post-Consumer","Recycled_Post_Consumer",(IF($G2312="Sustainably Sourced","Sustainably_sourced","")))))))))))))))),"")</f>
        <v/>
      </c>
      <c r="AE2312" s="13" t="e" cm="1">
        <f t="array" aca="1" ref="AE2312" ca="1">IF(INDIRECT("$F"&amp;$S2312)="","",IF(LEFT(INDIRECT("$F"&amp;$S2312),3)="GRS","GRS_RCS_RM",IF((LEFT(INDIRECT("$F"&amp;$S2312),3))="RCS","GRS_RCS_RM",IF(INDIRECT("$F"&amp;$S2312)="OCS (No Label)","OCS_Conversion_RM",IF(LEFT(INDIRECT("$F"&amp;$S2312),3)="OCS","OCS_RM",IF(RIGHT(INDIRECT("$F"&amp;$S2312),10)="conversion","GOTS_RM_conversion",IF((LEFT(INDIRECT("$F"&amp;$S2312),4))="GOTS","GOTS_RM","Responsible_RM")))))))</f>
        <v>#REF!</v>
      </c>
      <c r="AF2312" s="13" t="str" cm="1">
        <f t="array" aca="1" ref="AF2312" ca="1">IF($S2312="","",INDIRECT("$Z"&amp;$S2312))</f>
        <v/>
      </c>
      <c r="AG2312" s="155"/>
      <c r="AH2312" s="13" t="str" cm="1">
        <f t="array" aca="1" ref="AH2312" ca="1">IFERROR(INDIRECT("$ag"&amp;S2312),"")</f>
        <v/>
      </c>
      <c r="AI2312" s="13" t="e" cm="1">
        <f t="array" aca="1" ref="AI2312" ca="1">INDIRECT("O"&amp;S2311)</f>
        <v>#REF!</v>
      </c>
      <c r="AJ2312" s="13" t="str">
        <f>IF($I2312="","",INDEX('Raw Material'!$A$1:$J$75,MATCH(I2312,'Raw Material'!$A$1:$A$75,0),(MATCH(G2312,'Raw Material'!$A$1:$J$1,0))))</f>
        <v/>
      </c>
      <c r="AK2312" s="13" t="str">
        <f t="shared" si="1049"/>
        <v>YANLIŞRM</v>
      </c>
      <c r="AL2312" s="153" t="str">
        <f t="shared" si="1050"/>
        <v/>
      </c>
    </row>
    <row r="2313" spans="1:38" ht="16.5" customHeight="1">
      <c r="A2313" s="161"/>
      <c r="B2313" s="166"/>
      <c r="C2313" s="167"/>
      <c r="D2313" s="156"/>
      <c r="E2313" s="156"/>
      <c r="F2313" s="174"/>
      <c r="G2313" s="181"/>
      <c r="H2313" s="182"/>
      <c r="I2313" s="182"/>
      <c r="J2313" s="182"/>
      <c r="K2313" s="32"/>
      <c r="L2313" s="178"/>
      <c r="M2313" s="178"/>
      <c r="N2313" s="81"/>
      <c r="O2313" s="185"/>
      <c r="P2313" s="103"/>
      <c r="Q2313" s="84" t="str">
        <f t="shared" si="1051"/>
        <v/>
      </c>
      <c r="R2313" s="159"/>
      <c r="S2313" s="28" t="str" cm="1">
        <f t="array" aca="1" ref="S2313" ca="1">IF(INDIRECT("A"&amp;114+$U2313)&lt;&gt;"",114+$U2313,"")</f>
        <v/>
      </c>
      <c r="T2313" s="28" t="str">
        <f t="shared" ca="1" si="1052"/>
        <v>$B</v>
      </c>
      <c r="U2313" s="29">
        <f t="shared" si="1058"/>
        <v>2196</v>
      </c>
      <c r="V2313" s="29">
        <v>183.25000000001401</v>
      </c>
      <c r="W2313" s="29">
        <f t="shared" ref="W2313:W2376" si="1064">ROUNDDOWN(V2313,0)</f>
        <v>183</v>
      </c>
      <c r="X2313" s="41" t="str" cm="1">
        <f t="array" aca="1" ref="X2313" ca="1">IFERROR(INDEX('PC&amp;PD'!$A$1:$AP$15,ROW('PC&amp;PD'!$A$15),MATCH(INDIRECT(T2313),'PC&amp;PD'!$A$1:$AP$1,0)),"")</f>
        <v/>
      </c>
      <c r="Z2313" s="155"/>
      <c r="AA2313" s="13" t="str">
        <f t="shared" si="1048"/>
        <v/>
      </c>
      <c r="AB2313" s="155"/>
      <c r="AC2313" s="13" t="str">
        <f t="shared" ca="1" si="1053"/>
        <v>$AB</v>
      </c>
      <c r="AD2313" s="13" t="str" cm="1">
        <f t="array" aca="1" ref="AD2313" ca="1">IFERROR(IF((LEFT(INDIRECT("$F"&amp;$S2313),4))="GOTS",IF($G2313="Organic","GOTS_Organic_raw",(IF($G2313="Responsible","GOTS_Responsible",(IF($G2313="No Attribute (Conventional)","GOTS_conventional",(IF($G2313="Recycled Pre/Post-Consumer","GOTS_pre_post",(IF($G2313="In-Conversion","GOTS_in_conversion",(IF($G2313="Sustainably Sourced","Sustainably_sourced",""))))))))))),IF($G2313="Organic","Organic",(IF($G2313="Responsible","Responsible",(IF($G2313="No Attribute (Conventional)","No_Attribute_Conventional",(IF($G2313="Recycled Pre/Post-Consumer","Recycled_Pre_Post_Consumer",(IF($G2313="In-Conversion","In_Conversion",(IF($G2313="Recycled Pre-Consumer","Recycled_Pre_Consumer",(IF($G2313="Recycled Post-Consumer","Recycled_Post_Consumer",(IF($G2313="Sustainably Sourced","Sustainably_sourced","")))))))))))))))),"")</f>
        <v/>
      </c>
      <c r="AE2313" s="13" t="e" cm="1">
        <f t="array" aca="1" ref="AE2313" ca="1">IF(INDIRECT("$F"&amp;$S2313)="","",IF(LEFT(INDIRECT("$F"&amp;$S2313),3)="GRS","GRS_RCS_RM",IF((LEFT(INDIRECT("$F"&amp;$S2313),3))="RCS","GRS_RCS_RM",IF(INDIRECT("$F"&amp;$S2313)="OCS (No Label)","OCS_Conversion_RM",IF(LEFT(INDIRECT("$F"&amp;$S2313),3)="OCS","OCS_RM",IF(RIGHT(INDIRECT("$F"&amp;$S2313),10)="conversion","GOTS_RM_conversion",IF((LEFT(INDIRECT("$F"&amp;$S2313),4))="GOTS","GOTS_RM","Responsible_RM")))))))</f>
        <v>#REF!</v>
      </c>
      <c r="AF2313" s="13" t="str" cm="1">
        <f t="array" aca="1" ref="AF2313" ca="1">IF($S2313="","",INDIRECT("$Z"&amp;$S2313))</f>
        <v/>
      </c>
      <c r="AG2313" s="155"/>
      <c r="AH2313" s="13" t="str" cm="1">
        <f t="array" aca="1" ref="AH2313" ca="1">IFERROR(INDIRECT("$ag"&amp;S2313),"")</f>
        <v/>
      </c>
      <c r="AI2313" s="13" t="e" cm="1">
        <f t="array" aca="1" ref="AI2313" ca="1">INDIRECT("O"&amp;S2312)</f>
        <v>#REF!</v>
      </c>
      <c r="AJ2313" s="13" t="str">
        <f>IF($I2313="","",INDEX('Raw Material'!$A$1:$J$75,MATCH(I2313,'Raw Material'!$A$1:$A$75,0),(MATCH(G2313,'Raw Material'!$A$1:$J$1,0))))</f>
        <v/>
      </c>
      <c r="AK2313" s="13" t="str">
        <f t="shared" si="1049"/>
        <v>YANLIŞRM</v>
      </c>
      <c r="AL2313" s="153" t="str">
        <f t="shared" si="1050"/>
        <v/>
      </c>
    </row>
    <row r="2314" spans="1:38" ht="16.5" customHeight="1">
      <c r="A2314" s="161"/>
      <c r="B2314" s="166"/>
      <c r="C2314" s="167"/>
      <c r="D2314" s="156"/>
      <c r="E2314" s="156"/>
      <c r="F2314" s="174"/>
      <c r="G2314" s="181"/>
      <c r="H2314" s="182"/>
      <c r="I2314" s="182"/>
      <c r="J2314" s="182"/>
      <c r="K2314" s="32"/>
      <c r="L2314" s="178"/>
      <c r="M2314" s="178"/>
      <c r="N2314" s="81"/>
      <c r="O2314" s="185"/>
      <c r="P2314" s="103"/>
      <c r="Q2314" s="84" t="str">
        <f t="shared" si="1051"/>
        <v/>
      </c>
      <c r="R2314" s="159"/>
      <c r="S2314" s="28" t="str" cm="1">
        <f t="array" aca="1" ref="S2314" ca="1">IF(INDIRECT("A"&amp;114+$U2314)&lt;&gt;"",114+$U2314,"")</f>
        <v/>
      </c>
      <c r="T2314" s="28" t="str">
        <f t="shared" ca="1" si="1052"/>
        <v>$B</v>
      </c>
      <c r="U2314" s="29">
        <f t="shared" si="1058"/>
        <v>2196</v>
      </c>
      <c r="V2314" s="29">
        <v>183.33333333334801</v>
      </c>
      <c r="W2314" s="29">
        <f t="shared" si="1064"/>
        <v>183</v>
      </c>
      <c r="X2314" s="41" t="str" cm="1">
        <f t="array" aca="1" ref="X2314" ca="1">IFERROR(INDEX('PC&amp;PD'!$A$1:$AP$15,ROW('PC&amp;PD'!$A$15),MATCH(INDIRECT(T2314),'PC&amp;PD'!$A$1:$AP$1,0)),"")</f>
        <v/>
      </c>
      <c r="Z2314" s="155"/>
      <c r="AA2314" s="13" t="str">
        <f t="shared" si="1048"/>
        <v/>
      </c>
      <c r="AB2314" s="155"/>
      <c r="AC2314" s="13" t="str">
        <f t="shared" ca="1" si="1053"/>
        <v>$AB</v>
      </c>
      <c r="AD2314" s="13" t="str" cm="1">
        <f t="array" aca="1" ref="AD2314" ca="1">IFERROR(IF((LEFT(INDIRECT("$F"&amp;$S2314),4))="GOTS",IF($G2314="Organic","GOTS_Organic_raw",(IF($G2314="Responsible","GOTS_Responsible",(IF($G2314="No Attribute (Conventional)","GOTS_conventional",(IF($G2314="Recycled Pre/Post-Consumer","GOTS_pre_post",(IF($G2314="In-Conversion","GOTS_in_conversion",(IF($G2314="Sustainably Sourced","Sustainably_sourced",""))))))))))),IF($G2314="Organic","Organic",(IF($G2314="Responsible","Responsible",(IF($G2314="No Attribute (Conventional)","No_Attribute_Conventional",(IF($G2314="Recycled Pre/Post-Consumer","Recycled_Pre_Post_Consumer",(IF($G2314="In-Conversion","In_Conversion",(IF($G2314="Recycled Pre-Consumer","Recycled_Pre_Consumer",(IF($G2314="Recycled Post-Consumer","Recycled_Post_Consumer",(IF($G2314="Sustainably Sourced","Sustainably_sourced","")))))))))))))))),"")</f>
        <v/>
      </c>
      <c r="AE2314" s="13" t="e" cm="1">
        <f t="array" aca="1" ref="AE2314" ca="1">IF(INDIRECT("$F"&amp;$S2314)="","",IF(LEFT(INDIRECT("$F"&amp;$S2314),3)="GRS","GRS_RCS_RM",IF((LEFT(INDIRECT("$F"&amp;$S2314),3))="RCS","GRS_RCS_RM",IF(INDIRECT("$F"&amp;$S2314)="OCS (No Label)","OCS_Conversion_RM",IF(LEFT(INDIRECT("$F"&amp;$S2314),3)="OCS","OCS_RM",IF(RIGHT(INDIRECT("$F"&amp;$S2314),10)="conversion","GOTS_RM_conversion",IF((LEFT(INDIRECT("$F"&amp;$S2314),4))="GOTS","GOTS_RM","Responsible_RM")))))))</f>
        <v>#REF!</v>
      </c>
      <c r="AF2314" s="13" t="str" cm="1">
        <f t="array" aca="1" ref="AF2314" ca="1">IF($S2314="","",INDIRECT("$Z"&amp;$S2314))</f>
        <v/>
      </c>
      <c r="AG2314" s="155"/>
      <c r="AH2314" s="13" t="str" cm="1">
        <f t="array" aca="1" ref="AH2314" ca="1">IFERROR(INDIRECT("$ag"&amp;S2314),"")</f>
        <v/>
      </c>
      <c r="AI2314" s="13" t="e" cm="1">
        <f t="array" aca="1" ref="AI2314" ca="1">INDIRECT("O"&amp;S2313)</f>
        <v>#REF!</v>
      </c>
      <c r="AJ2314" s="13" t="str">
        <f>IF($I2314="","",INDEX('Raw Material'!$A$1:$J$75,MATCH(I2314,'Raw Material'!$A$1:$A$75,0),(MATCH(G2314,'Raw Material'!$A$1:$J$1,0))))</f>
        <v/>
      </c>
      <c r="AK2314" s="13" t="str">
        <f t="shared" si="1049"/>
        <v>YANLIŞRM</v>
      </c>
      <c r="AL2314" s="153" t="str">
        <f t="shared" si="1050"/>
        <v/>
      </c>
    </row>
    <row r="2315" spans="1:38" ht="16.5" customHeight="1">
      <c r="A2315" s="161"/>
      <c r="B2315" s="166"/>
      <c r="C2315" s="167"/>
      <c r="D2315" s="156"/>
      <c r="E2315" s="156"/>
      <c r="F2315" s="174"/>
      <c r="G2315" s="181"/>
      <c r="H2315" s="182"/>
      <c r="I2315" s="182"/>
      <c r="J2315" s="182"/>
      <c r="K2315" s="32"/>
      <c r="L2315" s="178"/>
      <c r="M2315" s="178"/>
      <c r="N2315" s="81"/>
      <c r="O2315" s="185"/>
      <c r="P2315" s="103"/>
      <c r="Q2315" s="84" t="str">
        <f t="shared" si="1051"/>
        <v/>
      </c>
      <c r="R2315" s="159"/>
      <c r="S2315" s="28" t="str" cm="1">
        <f t="array" aca="1" ref="S2315" ca="1">IF(INDIRECT("A"&amp;114+$U2315)&lt;&gt;"",114+$U2315,"")</f>
        <v/>
      </c>
      <c r="T2315" s="28" t="str">
        <f t="shared" ca="1" si="1052"/>
        <v>$B</v>
      </c>
      <c r="U2315" s="29">
        <f t="shared" si="1058"/>
        <v>2196</v>
      </c>
      <c r="V2315" s="29">
        <v>183.41666666668101</v>
      </c>
      <c r="W2315" s="29">
        <f t="shared" si="1064"/>
        <v>183</v>
      </c>
      <c r="X2315" s="41" t="str" cm="1">
        <f t="array" aca="1" ref="X2315" ca="1">IFERROR(INDEX('PC&amp;PD'!$A$1:$AP$15,ROW('PC&amp;PD'!$A$15),MATCH(INDIRECT(T2315),'PC&amp;PD'!$A$1:$AP$1,0)),"")</f>
        <v/>
      </c>
      <c r="Z2315" s="155"/>
      <c r="AA2315" s="13" t="str">
        <f t="shared" si="1048"/>
        <v/>
      </c>
      <c r="AB2315" s="155"/>
      <c r="AC2315" s="13" t="str">
        <f t="shared" ca="1" si="1053"/>
        <v>$AB</v>
      </c>
      <c r="AD2315" s="13" t="str" cm="1">
        <f t="array" aca="1" ref="AD2315" ca="1">IFERROR(IF((LEFT(INDIRECT("$F"&amp;$S2315),4))="GOTS",IF($G2315="Organic","GOTS_Organic_raw",(IF($G2315="Responsible","GOTS_Responsible",(IF($G2315="No Attribute (Conventional)","GOTS_conventional",(IF($G2315="Recycled Pre/Post-Consumer","GOTS_pre_post",(IF($G2315="In-Conversion","GOTS_in_conversion",(IF($G2315="Sustainably Sourced","Sustainably_sourced",""))))))))))),IF($G2315="Organic","Organic",(IF($G2315="Responsible","Responsible",(IF($G2315="No Attribute (Conventional)","No_Attribute_Conventional",(IF($G2315="Recycled Pre/Post-Consumer","Recycled_Pre_Post_Consumer",(IF($G2315="In-Conversion","In_Conversion",(IF($G2315="Recycled Pre-Consumer","Recycled_Pre_Consumer",(IF($G2315="Recycled Post-Consumer","Recycled_Post_Consumer",(IF($G2315="Sustainably Sourced","Sustainably_sourced","")))))))))))))))),"")</f>
        <v/>
      </c>
      <c r="AE2315" s="13" t="e" cm="1">
        <f t="array" aca="1" ref="AE2315" ca="1">IF(INDIRECT("$F"&amp;$S2315)="","",IF(LEFT(INDIRECT("$F"&amp;$S2315),3)="GRS","GRS_RCS_RM",IF((LEFT(INDIRECT("$F"&amp;$S2315),3))="RCS","GRS_RCS_RM",IF(INDIRECT("$F"&amp;$S2315)="OCS (No Label)","OCS_Conversion_RM",IF(LEFT(INDIRECT("$F"&amp;$S2315),3)="OCS","OCS_RM",IF(RIGHT(INDIRECT("$F"&amp;$S2315),10)="conversion","GOTS_RM_conversion",IF((LEFT(INDIRECT("$F"&amp;$S2315),4))="GOTS","GOTS_RM","Responsible_RM")))))))</f>
        <v>#REF!</v>
      </c>
      <c r="AF2315" s="13" t="str" cm="1">
        <f t="array" aca="1" ref="AF2315" ca="1">IF($S2315="","",INDIRECT("$Z"&amp;$S2315))</f>
        <v/>
      </c>
      <c r="AG2315" s="155"/>
      <c r="AH2315" s="13" t="str" cm="1">
        <f t="array" aca="1" ref="AH2315" ca="1">IFERROR(INDIRECT("$ag"&amp;S2315),"")</f>
        <v/>
      </c>
      <c r="AI2315" s="13" t="e" cm="1">
        <f t="array" aca="1" ref="AI2315" ca="1">INDIRECT("O"&amp;S2314)</f>
        <v>#REF!</v>
      </c>
      <c r="AJ2315" s="13" t="str">
        <f>IF($I2315="","",INDEX('Raw Material'!$A$1:$J$75,MATCH(I2315,'Raw Material'!$A$1:$A$75,0),(MATCH(G2315,'Raw Material'!$A$1:$J$1,0))))</f>
        <v/>
      </c>
      <c r="AK2315" s="13" t="str">
        <f t="shared" si="1049"/>
        <v>YANLIŞRM</v>
      </c>
      <c r="AL2315" s="153" t="str">
        <f t="shared" si="1050"/>
        <v/>
      </c>
    </row>
    <row r="2316" spans="1:38" ht="16.5" customHeight="1">
      <c r="A2316" s="162"/>
      <c r="B2316" s="168"/>
      <c r="C2316" s="169"/>
      <c r="D2316" s="156"/>
      <c r="E2316" s="156"/>
      <c r="F2316" s="175"/>
      <c r="G2316" s="181"/>
      <c r="H2316" s="182"/>
      <c r="I2316" s="182"/>
      <c r="J2316" s="182"/>
      <c r="K2316" s="32"/>
      <c r="L2316" s="179"/>
      <c r="M2316" s="179"/>
      <c r="N2316" s="81"/>
      <c r="O2316" s="185"/>
      <c r="P2316" s="103"/>
      <c r="Q2316" s="84" t="str">
        <f t="shared" si="1051"/>
        <v/>
      </c>
      <c r="R2316" s="159"/>
      <c r="S2316" s="28" t="str" cm="1">
        <f t="array" aca="1" ref="S2316" ca="1">IF(INDIRECT("A"&amp;114+$U2316)&lt;&gt;"",114+$U2316,"")</f>
        <v/>
      </c>
      <c r="T2316" s="28" t="str">
        <f t="shared" ca="1" si="1052"/>
        <v>$B</v>
      </c>
      <c r="U2316" s="29">
        <f t="shared" si="1058"/>
        <v>2196</v>
      </c>
      <c r="V2316" s="29">
        <v>183.50000000001401</v>
      </c>
      <c r="W2316" s="29">
        <f t="shared" si="1064"/>
        <v>183</v>
      </c>
      <c r="X2316" s="41" t="str" cm="1">
        <f t="array" aca="1" ref="X2316" ca="1">IFERROR(INDEX('PC&amp;PD'!$A$1:$AP$15,ROW('PC&amp;PD'!$A$15),MATCH(INDIRECT(T2316),'PC&amp;PD'!$A$1:$AP$1,0)),"")</f>
        <v/>
      </c>
      <c r="Z2316" s="155"/>
      <c r="AA2316" s="13" t="str">
        <f t="shared" si="1048"/>
        <v/>
      </c>
      <c r="AB2316" s="155"/>
      <c r="AC2316" s="13" t="str">
        <f t="shared" ca="1" si="1053"/>
        <v>$AB</v>
      </c>
      <c r="AD2316" s="13" t="str" cm="1">
        <f t="array" aca="1" ref="AD2316" ca="1">IFERROR(IF((LEFT(INDIRECT("$F"&amp;$S2316),4))="GOTS",IF($G2316="Organic","GOTS_Organic_raw",(IF($G2316="Responsible","GOTS_Responsible",(IF($G2316="No Attribute (Conventional)","GOTS_conventional",(IF($G2316="Recycled Pre/Post-Consumer","GOTS_pre_post",(IF($G2316="In-Conversion","GOTS_in_conversion",(IF($G2316="Sustainably Sourced","Sustainably_sourced",""))))))))))),IF($G2316="Organic","Organic",(IF($G2316="Responsible","Responsible",(IF($G2316="No Attribute (Conventional)","No_Attribute_Conventional",(IF($G2316="Recycled Pre/Post-Consumer","Recycled_Pre_Post_Consumer",(IF($G2316="In-Conversion","In_Conversion",(IF($G2316="Recycled Pre-Consumer","Recycled_Pre_Consumer",(IF($G2316="Recycled Post-Consumer","Recycled_Post_Consumer",(IF($G2316="Sustainably Sourced","Sustainably_sourced","")))))))))))))))),"")</f>
        <v/>
      </c>
      <c r="AE2316" s="13" t="e" cm="1">
        <f t="array" aca="1" ref="AE2316" ca="1">IF(INDIRECT("$F"&amp;$S2316)="","",IF(LEFT(INDIRECT("$F"&amp;$S2316),3)="GRS","GRS_RCS_RM",IF((LEFT(INDIRECT("$F"&amp;$S2316),3))="RCS","GRS_RCS_RM",IF(INDIRECT("$F"&amp;$S2316)="OCS (No Label)","OCS_Conversion_RM",IF(LEFT(INDIRECT("$F"&amp;$S2316),3)="OCS","OCS_RM",IF(RIGHT(INDIRECT("$F"&amp;$S2316),10)="conversion","GOTS_RM_conversion",IF((LEFT(INDIRECT("$F"&amp;$S2316),4))="GOTS","GOTS_RM","Responsible_RM")))))))</f>
        <v>#REF!</v>
      </c>
      <c r="AF2316" s="13" t="str" cm="1">
        <f t="array" aca="1" ref="AF2316" ca="1">IF($S2316="","",INDIRECT("$Z"&amp;$S2316))</f>
        <v/>
      </c>
      <c r="AG2316" s="155"/>
      <c r="AH2316" s="13" t="str" cm="1">
        <f t="array" aca="1" ref="AH2316" ca="1">IFERROR(INDIRECT("$ag"&amp;S2316),"")</f>
        <v/>
      </c>
      <c r="AI2316" s="13" t="e" cm="1">
        <f t="array" aca="1" ref="AI2316" ca="1">INDIRECT("O"&amp;S2315)</f>
        <v>#REF!</v>
      </c>
      <c r="AJ2316" s="13" t="str">
        <f>IF($I2316="","",INDEX('Raw Material'!$A$1:$J$75,MATCH(I2316,'Raw Material'!$A$1:$A$75,0),(MATCH(G2316,'Raw Material'!$A$1:$J$1,0))))</f>
        <v/>
      </c>
      <c r="AK2316" s="13" t="str">
        <f t="shared" si="1049"/>
        <v>YANLIŞRM</v>
      </c>
      <c r="AL2316" s="153" t="str">
        <f t="shared" si="1050"/>
        <v/>
      </c>
    </row>
    <row r="2317" spans="1:38" ht="16.5" customHeight="1">
      <c r="A2317" s="162"/>
      <c r="B2317" s="168"/>
      <c r="C2317" s="169"/>
      <c r="D2317" s="156"/>
      <c r="E2317" s="156"/>
      <c r="F2317" s="175"/>
      <c r="G2317" s="181"/>
      <c r="H2317" s="182"/>
      <c r="I2317" s="182"/>
      <c r="J2317" s="182"/>
      <c r="K2317" s="32"/>
      <c r="L2317" s="179"/>
      <c r="M2317" s="179"/>
      <c r="N2317" s="81"/>
      <c r="O2317" s="185"/>
      <c r="P2317" s="103"/>
      <c r="Q2317" s="84" t="str">
        <f t="shared" si="1051"/>
        <v/>
      </c>
      <c r="R2317" s="159"/>
      <c r="S2317" s="28" t="str" cm="1">
        <f t="array" aca="1" ref="S2317" ca="1">IF(INDIRECT("A"&amp;114+$U2317)&lt;&gt;"",114+$U2317,"")</f>
        <v/>
      </c>
      <c r="T2317" s="28" t="str">
        <f t="shared" ca="1" si="1052"/>
        <v>$B</v>
      </c>
      <c r="U2317" s="29">
        <f t="shared" si="1058"/>
        <v>2196</v>
      </c>
      <c r="V2317" s="29">
        <v>183.58333333334801</v>
      </c>
      <c r="W2317" s="29">
        <f t="shared" si="1064"/>
        <v>183</v>
      </c>
      <c r="X2317" s="41" t="str" cm="1">
        <f t="array" aca="1" ref="X2317" ca="1">IFERROR(INDEX('PC&amp;PD'!$A$1:$AP$15,ROW('PC&amp;PD'!$A$15),MATCH(INDIRECT(T2317),'PC&amp;PD'!$A$1:$AP$1,0)),"")</f>
        <v/>
      </c>
      <c r="Z2317" s="155"/>
      <c r="AA2317" s="13" t="str">
        <f t="shared" si="1048"/>
        <v/>
      </c>
      <c r="AB2317" s="155"/>
      <c r="AC2317" s="13" t="str">
        <f t="shared" ca="1" si="1053"/>
        <v>$AB</v>
      </c>
      <c r="AD2317" s="13" t="str" cm="1">
        <f t="array" aca="1" ref="AD2317" ca="1">IFERROR(IF((LEFT(INDIRECT("$F"&amp;$S2317),4))="GOTS",IF($G2317="Organic","GOTS_Organic_raw",(IF($G2317="Responsible","GOTS_Responsible",(IF($G2317="No Attribute (Conventional)","GOTS_conventional",(IF($G2317="Recycled Pre/Post-Consumer","GOTS_pre_post",(IF($G2317="In-Conversion","GOTS_in_conversion",(IF($G2317="Sustainably Sourced","Sustainably_sourced",""))))))))))),IF($G2317="Organic","Organic",(IF($G2317="Responsible","Responsible",(IF($G2317="No Attribute (Conventional)","No_Attribute_Conventional",(IF($G2317="Recycled Pre/Post-Consumer","Recycled_Pre_Post_Consumer",(IF($G2317="In-Conversion","In_Conversion",(IF($G2317="Recycled Pre-Consumer","Recycled_Pre_Consumer",(IF($G2317="Recycled Post-Consumer","Recycled_Post_Consumer",(IF($G2317="Sustainably Sourced","Sustainably_sourced","")))))))))))))))),"")</f>
        <v/>
      </c>
      <c r="AE2317" s="13" t="e" cm="1">
        <f t="array" aca="1" ref="AE2317" ca="1">IF(INDIRECT("$F"&amp;$S2317)="","",IF(LEFT(INDIRECT("$F"&amp;$S2317),3)="GRS","GRS_RCS_RM",IF((LEFT(INDIRECT("$F"&amp;$S2317),3))="RCS","GRS_RCS_RM",IF(INDIRECT("$F"&amp;$S2317)="OCS (No Label)","OCS_Conversion_RM",IF(LEFT(INDIRECT("$F"&amp;$S2317),3)="OCS","OCS_RM",IF(RIGHT(INDIRECT("$F"&amp;$S2317),10)="conversion","GOTS_RM_conversion",IF((LEFT(INDIRECT("$F"&amp;$S2317),4))="GOTS","GOTS_RM","Responsible_RM")))))))</f>
        <v>#REF!</v>
      </c>
      <c r="AF2317" s="13" t="str" cm="1">
        <f t="array" aca="1" ref="AF2317" ca="1">IF($S2317="","",INDIRECT("$Z"&amp;$S2317))</f>
        <v/>
      </c>
      <c r="AG2317" s="155"/>
      <c r="AH2317" s="13" t="str" cm="1">
        <f t="array" aca="1" ref="AH2317" ca="1">IFERROR(INDIRECT("$ag"&amp;S2317),"")</f>
        <v/>
      </c>
      <c r="AI2317" s="13" t="e" cm="1">
        <f t="array" aca="1" ref="AI2317" ca="1">INDIRECT("O"&amp;S2316)</f>
        <v>#REF!</v>
      </c>
      <c r="AJ2317" s="13" t="str">
        <f>IF($I2317="","",INDEX('Raw Material'!$A$1:$J$75,MATCH(I2317,'Raw Material'!$A$1:$A$75,0),(MATCH(G2317,'Raw Material'!$A$1:$J$1,0))))</f>
        <v/>
      </c>
      <c r="AK2317" s="13" t="str">
        <f t="shared" si="1049"/>
        <v>YANLIŞRM</v>
      </c>
      <c r="AL2317" s="153" t="str">
        <f t="shared" si="1050"/>
        <v/>
      </c>
    </row>
    <row r="2318" spans="1:38" ht="16.5" customHeight="1">
      <c r="A2318" s="162"/>
      <c r="B2318" s="168"/>
      <c r="C2318" s="169"/>
      <c r="D2318" s="156"/>
      <c r="E2318" s="156"/>
      <c r="F2318" s="175"/>
      <c r="G2318" s="181"/>
      <c r="H2318" s="182"/>
      <c r="I2318" s="182"/>
      <c r="J2318" s="182"/>
      <c r="K2318" s="32"/>
      <c r="L2318" s="179"/>
      <c r="M2318" s="179"/>
      <c r="N2318" s="81"/>
      <c r="O2318" s="185"/>
      <c r="P2318" s="103"/>
      <c r="Q2318" s="84" t="str">
        <f t="shared" si="1051"/>
        <v/>
      </c>
      <c r="R2318" s="159"/>
      <c r="S2318" s="28" t="str" cm="1">
        <f t="array" aca="1" ref="S2318" ca="1">IF(INDIRECT("A"&amp;114+$U2318)&lt;&gt;"",114+$U2318,"")</f>
        <v/>
      </c>
      <c r="T2318" s="28" t="str">
        <f t="shared" ca="1" si="1052"/>
        <v>$B</v>
      </c>
      <c r="U2318" s="29">
        <f t="shared" si="1058"/>
        <v>2196</v>
      </c>
      <c r="V2318" s="29">
        <v>183.66666666668101</v>
      </c>
      <c r="W2318" s="29">
        <f t="shared" si="1064"/>
        <v>183</v>
      </c>
      <c r="X2318" s="41" t="str" cm="1">
        <f t="array" aca="1" ref="X2318" ca="1">IFERROR(INDEX('PC&amp;PD'!$A$1:$AP$15,ROW('PC&amp;PD'!$A$15),MATCH(INDIRECT(T2318),'PC&amp;PD'!$A$1:$AP$1,0)),"")</f>
        <v/>
      </c>
      <c r="Z2318" s="155"/>
      <c r="AA2318" s="13" t="str">
        <f t="shared" si="1048"/>
        <v/>
      </c>
      <c r="AB2318" s="155"/>
      <c r="AC2318" s="13" t="str">
        <f t="shared" ca="1" si="1053"/>
        <v>$AB</v>
      </c>
      <c r="AD2318" s="13" t="str" cm="1">
        <f t="array" aca="1" ref="AD2318" ca="1">IFERROR(IF((LEFT(INDIRECT("$F"&amp;$S2318),4))="GOTS",IF($G2318="Organic","GOTS_Organic_raw",(IF($G2318="Responsible","GOTS_Responsible",(IF($G2318="No Attribute (Conventional)","GOTS_conventional",(IF($G2318="Recycled Pre/Post-Consumer","GOTS_pre_post",(IF($G2318="In-Conversion","GOTS_in_conversion",(IF($G2318="Sustainably Sourced","Sustainably_sourced",""))))))))))),IF($G2318="Organic","Organic",(IF($G2318="Responsible","Responsible",(IF($G2318="No Attribute (Conventional)","No_Attribute_Conventional",(IF($G2318="Recycled Pre/Post-Consumer","Recycled_Pre_Post_Consumer",(IF($G2318="In-Conversion","In_Conversion",(IF($G2318="Recycled Pre-Consumer","Recycled_Pre_Consumer",(IF($G2318="Recycled Post-Consumer","Recycled_Post_Consumer",(IF($G2318="Sustainably Sourced","Sustainably_sourced","")))))))))))))))),"")</f>
        <v/>
      </c>
      <c r="AE2318" s="13" t="e" cm="1">
        <f t="array" aca="1" ref="AE2318" ca="1">IF(INDIRECT("$F"&amp;$S2318)="","",IF(LEFT(INDIRECT("$F"&amp;$S2318),3)="GRS","GRS_RCS_RM",IF((LEFT(INDIRECT("$F"&amp;$S2318),3))="RCS","GRS_RCS_RM",IF(INDIRECT("$F"&amp;$S2318)="OCS (No Label)","OCS_Conversion_RM",IF(LEFT(INDIRECT("$F"&amp;$S2318),3)="OCS","OCS_RM",IF(RIGHT(INDIRECT("$F"&amp;$S2318),10)="conversion","GOTS_RM_conversion",IF((LEFT(INDIRECT("$F"&amp;$S2318),4))="GOTS","GOTS_RM","Responsible_RM")))))))</f>
        <v>#REF!</v>
      </c>
      <c r="AF2318" s="13" t="str" cm="1">
        <f t="array" aca="1" ref="AF2318" ca="1">IF($S2318="","",INDIRECT("$Z"&amp;$S2318))</f>
        <v/>
      </c>
      <c r="AG2318" s="155"/>
      <c r="AH2318" s="13" t="str" cm="1">
        <f t="array" aca="1" ref="AH2318" ca="1">IFERROR(INDIRECT("$ag"&amp;S2318),"")</f>
        <v/>
      </c>
      <c r="AI2318" s="13" t="e" cm="1">
        <f t="array" aca="1" ref="AI2318" ca="1">INDIRECT("O"&amp;S2317)</f>
        <v>#REF!</v>
      </c>
      <c r="AJ2318" s="13" t="str">
        <f>IF($I2318="","",INDEX('Raw Material'!$A$1:$J$75,MATCH(I2318,'Raw Material'!$A$1:$A$75,0),(MATCH(G2318,'Raw Material'!$A$1:$J$1,0))))</f>
        <v/>
      </c>
      <c r="AK2318" s="13" t="str">
        <f t="shared" si="1049"/>
        <v>YANLIŞRM</v>
      </c>
      <c r="AL2318" s="153" t="str">
        <f t="shared" si="1050"/>
        <v/>
      </c>
    </row>
    <row r="2319" spans="1:38" ht="16.5" customHeight="1">
      <c r="A2319" s="162"/>
      <c r="B2319" s="168"/>
      <c r="C2319" s="169"/>
      <c r="D2319" s="156"/>
      <c r="E2319" s="156"/>
      <c r="F2319" s="175"/>
      <c r="G2319" s="181"/>
      <c r="H2319" s="182"/>
      <c r="I2319" s="182"/>
      <c r="J2319" s="182"/>
      <c r="K2319" s="32"/>
      <c r="L2319" s="179"/>
      <c r="M2319" s="179"/>
      <c r="N2319" s="81"/>
      <c r="O2319" s="185"/>
      <c r="P2319" s="103"/>
      <c r="Q2319" s="84" t="str">
        <f t="shared" si="1051"/>
        <v/>
      </c>
      <c r="R2319" s="159"/>
      <c r="S2319" s="28" t="str" cm="1">
        <f t="array" aca="1" ref="S2319" ca="1">IF(INDIRECT("A"&amp;114+$U2319)&lt;&gt;"",114+$U2319,"")</f>
        <v/>
      </c>
      <c r="T2319" s="28" t="str">
        <f t="shared" ca="1" si="1052"/>
        <v>$B</v>
      </c>
      <c r="U2319" s="29">
        <f t="shared" si="1058"/>
        <v>2196</v>
      </c>
      <c r="V2319" s="29">
        <v>183.75000000001401</v>
      </c>
      <c r="W2319" s="29">
        <f t="shared" si="1064"/>
        <v>183</v>
      </c>
      <c r="X2319" s="41" t="str" cm="1">
        <f t="array" aca="1" ref="X2319" ca="1">IFERROR(INDEX('PC&amp;PD'!$A$1:$AP$15,ROW('PC&amp;PD'!$A$15),MATCH(INDIRECT(T2319),'PC&amp;PD'!$A$1:$AP$1,0)),"")</f>
        <v/>
      </c>
      <c r="Z2319" s="155"/>
      <c r="AA2319" s="13" t="str">
        <f t="shared" si="1048"/>
        <v/>
      </c>
      <c r="AB2319" s="155"/>
      <c r="AC2319" s="13" t="str">
        <f t="shared" ca="1" si="1053"/>
        <v>$AB</v>
      </c>
      <c r="AD2319" s="13" t="str" cm="1">
        <f t="array" aca="1" ref="AD2319" ca="1">IFERROR(IF((LEFT(INDIRECT("$F"&amp;$S2319),4))="GOTS",IF($G2319="Organic","GOTS_Organic_raw",(IF($G2319="Responsible","GOTS_Responsible",(IF($G2319="No Attribute (Conventional)","GOTS_conventional",(IF($G2319="Recycled Pre/Post-Consumer","GOTS_pre_post",(IF($G2319="In-Conversion","GOTS_in_conversion",(IF($G2319="Sustainably Sourced","Sustainably_sourced",""))))))))))),IF($G2319="Organic","Organic",(IF($G2319="Responsible","Responsible",(IF($G2319="No Attribute (Conventional)","No_Attribute_Conventional",(IF($G2319="Recycled Pre/Post-Consumer","Recycled_Pre_Post_Consumer",(IF($G2319="In-Conversion","In_Conversion",(IF($G2319="Recycled Pre-Consumer","Recycled_Pre_Consumer",(IF($G2319="Recycled Post-Consumer","Recycled_Post_Consumer",(IF($G2319="Sustainably Sourced","Sustainably_sourced","")))))))))))))))),"")</f>
        <v/>
      </c>
      <c r="AE2319" s="13" t="e" cm="1">
        <f t="array" aca="1" ref="AE2319" ca="1">IF(INDIRECT("$F"&amp;$S2319)="","",IF(LEFT(INDIRECT("$F"&amp;$S2319),3)="GRS","GRS_RCS_RM",IF((LEFT(INDIRECT("$F"&amp;$S2319),3))="RCS","GRS_RCS_RM",IF(INDIRECT("$F"&amp;$S2319)="OCS (No Label)","OCS_Conversion_RM",IF(LEFT(INDIRECT("$F"&amp;$S2319),3)="OCS","OCS_RM",IF(RIGHT(INDIRECT("$F"&amp;$S2319),10)="conversion","GOTS_RM_conversion",IF((LEFT(INDIRECT("$F"&amp;$S2319),4))="GOTS","GOTS_RM","Responsible_RM")))))))</f>
        <v>#REF!</v>
      </c>
      <c r="AF2319" s="13" t="str" cm="1">
        <f t="array" aca="1" ref="AF2319" ca="1">IF($S2319="","",INDIRECT("$Z"&amp;$S2319))</f>
        <v/>
      </c>
      <c r="AG2319" s="155"/>
      <c r="AH2319" s="13" t="str" cm="1">
        <f t="array" aca="1" ref="AH2319" ca="1">IFERROR(INDIRECT("$ag"&amp;S2319),"")</f>
        <v/>
      </c>
      <c r="AI2319" s="13" t="e" cm="1">
        <f t="array" aca="1" ref="AI2319" ca="1">INDIRECT("O"&amp;S2318)</f>
        <v>#REF!</v>
      </c>
      <c r="AJ2319" s="13" t="str">
        <f>IF($I2319="","",INDEX('Raw Material'!$A$1:$J$75,MATCH(I2319,'Raw Material'!$A$1:$A$75,0),(MATCH(G2319,'Raw Material'!$A$1:$J$1,0))))</f>
        <v/>
      </c>
      <c r="AK2319" s="13" t="str">
        <f t="shared" si="1049"/>
        <v>YANLIŞRM</v>
      </c>
      <c r="AL2319" s="153" t="str">
        <f t="shared" si="1050"/>
        <v/>
      </c>
    </row>
    <row r="2320" spans="1:38" ht="16.5" customHeight="1">
      <c r="A2320" s="162"/>
      <c r="B2320" s="168"/>
      <c r="C2320" s="169"/>
      <c r="D2320" s="156"/>
      <c r="E2320" s="156"/>
      <c r="F2320" s="175"/>
      <c r="G2320" s="181"/>
      <c r="H2320" s="182"/>
      <c r="I2320" s="182"/>
      <c r="J2320" s="182"/>
      <c r="K2320" s="32"/>
      <c r="L2320" s="179"/>
      <c r="M2320" s="179"/>
      <c r="N2320" s="81"/>
      <c r="O2320" s="185"/>
      <c r="P2320" s="103"/>
      <c r="Q2320" s="84" t="str">
        <f t="shared" si="1051"/>
        <v/>
      </c>
      <c r="R2320" s="159"/>
      <c r="S2320" s="28" t="str" cm="1">
        <f t="array" aca="1" ref="S2320" ca="1">IF(INDIRECT("A"&amp;114+$U2320)&lt;&gt;"",114+$U2320,"")</f>
        <v/>
      </c>
      <c r="T2320" s="28" t="str">
        <f t="shared" ca="1" si="1052"/>
        <v>$B</v>
      </c>
      <c r="U2320" s="29">
        <f t="shared" si="1058"/>
        <v>2196</v>
      </c>
      <c r="V2320" s="29">
        <v>183.83333333334801</v>
      </c>
      <c r="W2320" s="29">
        <f t="shared" si="1064"/>
        <v>183</v>
      </c>
      <c r="X2320" s="41" t="str" cm="1">
        <f t="array" aca="1" ref="X2320" ca="1">IFERROR(INDEX('PC&amp;PD'!$A$1:$AP$15,ROW('PC&amp;PD'!$A$15),MATCH(INDIRECT(T2320),'PC&amp;PD'!$A$1:$AP$1,0)),"")</f>
        <v/>
      </c>
      <c r="Z2320" s="155"/>
      <c r="AA2320" s="13" t="str">
        <f t="shared" si="1048"/>
        <v/>
      </c>
      <c r="AB2320" s="155"/>
      <c r="AC2320" s="13" t="str">
        <f t="shared" ca="1" si="1053"/>
        <v>$AB</v>
      </c>
      <c r="AD2320" s="13" t="str" cm="1">
        <f t="array" aca="1" ref="AD2320" ca="1">IFERROR(IF((LEFT(INDIRECT("$F"&amp;$S2320),4))="GOTS",IF($G2320="Organic","GOTS_Organic_raw",(IF($G2320="Responsible","GOTS_Responsible",(IF($G2320="No Attribute (Conventional)","GOTS_conventional",(IF($G2320="Recycled Pre/Post-Consumer","GOTS_pre_post",(IF($G2320="In-Conversion","GOTS_in_conversion",(IF($G2320="Sustainably Sourced","Sustainably_sourced",""))))))))))),IF($G2320="Organic","Organic",(IF($G2320="Responsible","Responsible",(IF($G2320="No Attribute (Conventional)","No_Attribute_Conventional",(IF($G2320="Recycled Pre/Post-Consumer","Recycled_Pre_Post_Consumer",(IF($G2320="In-Conversion","In_Conversion",(IF($G2320="Recycled Pre-Consumer","Recycled_Pre_Consumer",(IF($G2320="Recycled Post-Consumer","Recycled_Post_Consumer",(IF($G2320="Sustainably Sourced","Sustainably_sourced","")))))))))))))))),"")</f>
        <v/>
      </c>
      <c r="AE2320" s="13" t="e" cm="1">
        <f t="array" aca="1" ref="AE2320" ca="1">IF(INDIRECT("$F"&amp;$S2320)="","",IF(LEFT(INDIRECT("$F"&amp;$S2320),3)="GRS","GRS_RCS_RM",IF((LEFT(INDIRECT("$F"&amp;$S2320),3))="RCS","GRS_RCS_RM",IF(INDIRECT("$F"&amp;$S2320)="OCS (No Label)","OCS_Conversion_RM",IF(LEFT(INDIRECT("$F"&amp;$S2320),3)="OCS","OCS_RM",IF(RIGHT(INDIRECT("$F"&amp;$S2320),10)="conversion","GOTS_RM_conversion",IF((LEFT(INDIRECT("$F"&amp;$S2320),4))="GOTS","GOTS_RM","Responsible_RM")))))))</f>
        <v>#REF!</v>
      </c>
      <c r="AF2320" s="13" t="str" cm="1">
        <f t="array" aca="1" ref="AF2320" ca="1">IF($S2320="","",INDIRECT("$Z"&amp;$S2320))</f>
        <v/>
      </c>
      <c r="AG2320" s="155"/>
      <c r="AH2320" s="13" t="str" cm="1">
        <f t="array" aca="1" ref="AH2320" ca="1">IFERROR(INDIRECT("$ag"&amp;S2320),"")</f>
        <v/>
      </c>
      <c r="AI2320" s="13" t="e" cm="1">
        <f t="array" aca="1" ref="AI2320" ca="1">INDIRECT("O"&amp;S2319)</f>
        <v>#REF!</v>
      </c>
      <c r="AJ2320" s="13" t="str">
        <f>IF($I2320="","",INDEX('Raw Material'!$A$1:$J$75,MATCH(I2320,'Raw Material'!$A$1:$A$75,0),(MATCH(G2320,'Raw Material'!$A$1:$J$1,0))))</f>
        <v/>
      </c>
      <c r="AK2320" s="13" t="str">
        <f t="shared" si="1049"/>
        <v>YANLIŞRM</v>
      </c>
      <c r="AL2320" s="153" t="str">
        <f t="shared" si="1050"/>
        <v/>
      </c>
    </row>
    <row r="2321" spans="1:38" ht="16.5" customHeight="1" thickBot="1">
      <c r="A2321" s="163"/>
      <c r="B2321" s="170"/>
      <c r="C2321" s="171"/>
      <c r="D2321" s="156"/>
      <c r="E2321" s="156"/>
      <c r="F2321" s="176"/>
      <c r="G2321" s="157"/>
      <c r="H2321" s="158"/>
      <c r="I2321" s="158"/>
      <c r="J2321" s="158"/>
      <c r="K2321" s="33"/>
      <c r="L2321" s="180"/>
      <c r="M2321" s="180"/>
      <c r="N2321" s="82"/>
      <c r="O2321" s="186"/>
      <c r="P2321" s="103"/>
      <c r="Q2321" s="84" t="str">
        <f t="shared" si="1051"/>
        <v/>
      </c>
      <c r="R2321" s="159"/>
      <c r="S2321" s="28" t="str" cm="1">
        <f t="array" aca="1" ref="S2321" ca="1">IF(INDIRECT("A"&amp;114+$U2321)&lt;&gt;"",114+$U2321,"")</f>
        <v/>
      </c>
      <c r="T2321" s="28" t="str">
        <f t="shared" ca="1" si="1052"/>
        <v>$B</v>
      </c>
      <c r="U2321" s="29">
        <f t="shared" si="1058"/>
        <v>2196</v>
      </c>
      <c r="V2321" s="29">
        <v>183.91666666668101</v>
      </c>
      <c r="W2321" s="29">
        <f t="shared" si="1064"/>
        <v>183</v>
      </c>
      <c r="X2321" s="41" t="str" cm="1">
        <f t="array" aca="1" ref="X2321" ca="1">IFERROR(INDEX('PC&amp;PD'!$A$1:$AP$15,ROW('PC&amp;PD'!$A$15),MATCH(INDIRECT(T2321),'PC&amp;PD'!$A$1:$AP$1,0)),"")</f>
        <v/>
      </c>
      <c r="Z2321" s="155"/>
      <c r="AA2321" s="13" t="str">
        <f t="shared" si="1048"/>
        <v/>
      </c>
      <c r="AB2321" s="155"/>
      <c r="AC2321" s="13" t="str">
        <f t="shared" ca="1" si="1053"/>
        <v>$AB</v>
      </c>
      <c r="AD2321" s="13" t="str" cm="1">
        <f t="array" aca="1" ref="AD2321" ca="1">IFERROR(IF((LEFT(INDIRECT("$F"&amp;$S2321),4))="GOTS",IF($G2321="Organic","GOTS_Organic_raw",(IF($G2321="Responsible","GOTS_Responsible",(IF($G2321="No Attribute (Conventional)","GOTS_conventional",(IF($G2321="Recycled Pre/Post-Consumer","GOTS_pre_post",(IF($G2321="In-Conversion","GOTS_in_conversion",(IF($G2321="Sustainably Sourced","Sustainably_sourced",""))))))))))),IF($G2321="Organic","Organic",(IF($G2321="Responsible","Responsible",(IF($G2321="No Attribute (Conventional)","No_Attribute_Conventional",(IF($G2321="Recycled Pre/Post-Consumer","Recycled_Pre_Post_Consumer",(IF($G2321="In-Conversion","In_Conversion",(IF($G2321="Recycled Pre-Consumer","Recycled_Pre_Consumer",(IF($G2321="Recycled Post-Consumer","Recycled_Post_Consumer",(IF($G2321="Sustainably Sourced","Sustainably_sourced","")))))))))))))))),"")</f>
        <v/>
      </c>
      <c r="AE2321" s="13" t="e" cm="1">
        <f t="array" aca="1" ref="AE2321" ca="1">IF(INDIRECT("$F"&amp;$S2321)="","",IF(LEFT(INDIRECT("$F"&amp;$S2321),3)="GRS","GRS_RCS_RM",IF((LEFT(INDIRECT("$F"&amp;$S2321),3))="RCS","GRS_RCS_RM",IF(INDIRECT("$F"&amp;$S2321)="OCS (No Label)","OCS_Conversion_RM",IF(LEFT(INDIRECT("$F"&amp;$S2321),3)="OCS","OCS_RM",IF(RIGHT(INDIRECT("$F"&amp;$S2321),10)="conversion","GOTS_RM_conversion",IF((LEFT(INDIRECT("$F"&amp;$S2321),4))="GOTS","GOTS_RM","Responsible_RM")))))))</f>
        <v>#REF!</v>
      </c>
      <c r="AF2321" s="13" t="str" cm="1">
        <f t="array" aca="1" ref="AF2321" ca="1">IF($S2321="","",INDIRECT("$Z"&amp;$S2321))</f>
        <v/>
      </c>
      <c r="AG2321" s="155"/>
      <c r="AH2321" s="13" t="str" cm="1">
        <f t="array" aca="1" ref="AH2321" ca="1">IFERROR(INDIRECT("$ag"&amp;S2321),"")</f>
        <v/>
      </c>
      <c r="AI2321" s="13" t="e" cm="1">
        <f t="array" aca="1" ref="AI2321" ca="1">INDIRECT("O"&amp;S2320)</f>
        <v>#REF!</v>
      </c>
      <c r="AJ2321" s="13" t="str">
        <f>IF($I2321="","",INDEX('Raw Material'!$A$1:$J$75,MATCH(I2321,'Raw Material'!$A$1:$A$75,0),(MATCH(G2321,'Raw Material'!$A$1:$J$1,0))))</f>
        <v/>
      </c>
      <c r="AK2321" s="13" t="str">
        <f t="shared" si="1049"/>
        <v>YANLIŞRM</v>
      </c>
      <c r="AL2321" s="153" t="str">
        <f t="shared" si="1050"/>
        <v/>
      </c>
    </row>
    <row r="2322" spans="1:38" ht="16.5" customHeight="1">
      <c r="A2322" s="160" t="str">
        <f>IF(B2322="","",COUNTA($B$114:$B2322))</f>
        <v/>
      </c>
      <c r="B2322" s="164"/>
      <c r="C2322" s="165"/>
      <c r="D2322" s="183"/>
      <c r="E2322" s="183"/>
      <c r="F2322" s="172"/>
      <c r="G2322" s="212"/>
      <c r="H2322" s="206"/>
      <c r="I2322" s="206"/>
      <c r="J2322" s="206"/>
      <c r="K2322" s="31"/>
      <c r="L2322" s="177" t="str">
        <f t="shared" ref="L2322" si="1065">IF(R2322="","",LEFT(R2322,LEN(R2322)-2))</f>
        <v/>
      </c>
      <c r="M2322" s="177"/>
      <c r="N2322" s="80"/>
      <c r="O2322" s="184"/>
      <c r="P2322" s="103"/>
      <c r="Q2322" s="84" t="str">
        <f t="shared" si="1051"/>
        <v/>
      </c>
      <c r="R2322" s="159" t="str">
        <f t="shared" ref="R2322" si="1066">CONCATENATE($Q2322,Q2323,Q2324,Q2325,Q2326,Q2327,$Q2328,$Q2329,$Q2330,$Q2331,Q2332,Q2333)</f>
        <v/>
      </c>
      <c r="S2322" s="28" t="str" cm="1">
        <f t="array" aca="1" ref="S2322" ca="1">IF(INDIRECT("A"&amp;114+$U2322)&lt;&gt;"",114+$U2322,"")</f>
        <v/>
      </c>
      <c r="T2322" s="28" t="str">
        <f t="shared" ca="1" si="1052"/>
        <v>$B</v>
      </c>
      <c r="U2322" s="29">
        <f t="shared" si="1058"/>
        <v>2208</v>
      </c>
      <c r="V2322" s="29">
        <v>184.00000000001401</v>
      </c>
      <c r="W2322" s="29">
        <f t="shared" si="1064"/>
        <v>184</v>
      </c>
      <c r="X2322" s="41" t="str" cm="1">
        <f t="array" aca="1" ref="X2322" ca="1">IFERROR(INDEX('PC&amp;PD'!$A$1:$AP$15,ROW('PC&amp;PD'!$A$15),MATCH(INDIRECT(T2322),'PC&amp;PD'!$A$1:$AP$1,0)),"")</f>
        <v/>
      </c>
      <c r="Z2322" s="155" t="str">
        <f t="shared" ref="Z2322" si="1067">IFERROR(IF($F2322="OCS 100","OCS (OCS 100)",IF($F2322="OCS Blended","OCS (OCS Blended)",IF($F2322="OCS (No Label)","OCS (No Label)",IF($F2322="RCS 100","RCS (RCS 100)",IF($F2322="RCS Blended","RCS (RCS Blended)",IF($F2322="GRS","GRS (GRS)",IF($F2322="GRS (No Label)", "GRS (No Label)",IF($F2322="RDS","RDS (RDS)",IF($F2322="RWS","RWS (RWS)",IF($F2322="RAS","RAS (RAS)",IF($F2322="RMS","RMS (RMS)",IF($F2322="GOTS Organic","GOTS (Organic)",IF($F2322="GOTS Made with organic","GOTS (Made with Organic)",IF($F2322="GOTS Organic - in conversion","GOTS (Organic - In Conversion)",IF($F2322="GOTS Made with organic - in conversion","GOTS (Made with Organic - In Conversion)",""))))))))))))))),"")</f>
        <v/>
      </c>
      <c r="AA2322" s="13" t="str">
        <f t="shared" si="1048"/>
        <v/>
      </c>
      <c r="AB2322" s="155" t="str">
        <f t="shared" ref="AB2322" si="1068">IFERROR(IF($F2322="OCS 100", "OCS_100",IF($F2322="OCS Blended", "OCS_Blended",IF($F2322="OCS (No Label)", "OCS_No_Label",IF($F2322="RCS 100", "RCS_100",IF($F2322="RCS Blended","RCS_Blended",IF($F2322="GRS","GRS",IF($F2322="GRS (No Label)", "GRS_No_Label",IF($F2322="RDS","RDS",IF($F2322="RWS","RWS",IF($F2322="RMS","RMS",IF($F2322="GOTS Organic","GOTS_Organic",IF($F2322="GOTS Made with organic","GOTS_Made_with_organic",IF($F2322="GOTS Organic - in conversion","GOTS_Organic_in_Conversion",IF($F2322="GOTS Made with organic - in conversion","GOTS_Made_with_Organic_in_Conversion",IF($F2322="RAS","RAS",""))))))))))))))),"")</f>
        <v/>
      </c>
      <c r="AC2322" s="13" t="str">
        <f t="shared" ca="1" si="1053"/>
        <v>$AB</v>
      </c>
      <c r="AD2322" s="13" t="str" cm="1">
        <f t="array" aca="1" ref="AD2322" ca="1">IFERROR(IF((LEFT(INDIRECT("$F"&amp;$S2322),4))="GOTS",IF($G2322="Organic","GOTS_Organic_raw",(IF($G2322="Responsible","GOTS_Responsible",(IF($G2322="No Attribute (Conventional)","GOTS_conventional",(IF($G2322="Recycled Pre/Post-Consumer","GOTS_pre_post",(IF($G2322="In-Conversion","GOTS_in_conversion",(IF($G2322="Sustainably Sourced","Sustainably_sourced",""))))))))))),IF($G2322="Organic","Organic",(IF($G2322="Responsible","Responsible",(IF($G2322="No Attribute (Conventional)","No_Attribute_Conventional",(IF($G2322="Recycled Pre/Post-Consumer","Recycled_Pre_Post_Consumer",(IF($G2322="In-Conversion","In_Conversion",(IF($G2322="Recycled Pre-Consumer","Recycled_Pre_Consumer",(IF($G2322="Recycled Post-Consumer","Recycled_Post_Consumer",(IF($G2322="Sustainably Sourced","Sustainably_sourced","")))))))))))))))),"")</f>
        <v/>
      </c>
      <c r="AE2322" s="13" t="e" cm="1">
        <f t="array" aca="1" ref="AE2322" ca="1">IF(INDIRECT("$F"&amp;$S2322)="","",IF(LEFT(INDIRECT("$F"&amp;$S2322),3)="GRS","GRS_RCS_RM",IF((LEFT(INDIRECT("$F"&amp;$S2322),3))="RCS","GRS_RCS_RM",IF(INDIRECT("$F"&amp;$S2322)="OCS (No Label)","OCS_Conversion_RM",IF(LEFT(INDIRECT("$F"&amp;$S2322),3)="OCS","OCS_RM",IF(RIGHT(INDIRECT("$F"&amp;$S2322),10)="conversion","GOTS_RM_conversion",IF((LEFT(INDIRECT("$F"&amp;$S2322),4))="GOTS","GOTS_RM","Responsible_RM")))))))</f>
        <v>#REF!</v>
      </c>
      <c r="AF2322" s="13" t="str" cm="1">
        <f t="array" aca="1" ref="AF2322" ca="1">IF($S2322="","",INDIRECT("$Z"&amp;$S2322))</f>
        <v/>
      </c>
      <c r="AG2322" s="155" t="str">
        <f t="shared" si="1063"/>
        <v/>
      </c>
      <c r="AH2322" s="13" t="str" cm="1">
        <f t="array" aca="1" ref="AH2322" ca="1">IFERROR(INDIRECT("$ag"&amp;S2322),"")</f>
        <v/>
      </c>
      <c r="AI2322" s="13" t="e" cm="1">
        <f t="array" aca="1" ref="AI2322" ca="1">INDIRECT("O"&amp;S2321)</f>
        <v>#REF!</v>
      </c>
      <c r="AJ2322" s="13" t="str">
        <f>IF($I2322="","",INDEX('Raw Material'!$A$1:$J$75,MATCH(I2322,'Raw Material'!$A$1:$A$75,0),(MATCH(G2322,'Raw Material'!$A$1:$J$1,0))))</f>
        <v/>
      </c>
      <c r="AK2322" s="13" t="str">
        <f t="shared" si="1049"/>
        <v>YANLIŞRM</v>
      </c>
      <c r="AL2322" s="153" t="str">
        <f t="shared" si="1050"/>
        <v/>
      </c>
    </row>
    <row r="2323" spans="1:38" ht="16.5" customHeight="1">
      <c r="A2323" s="161"/>
      <c r="B2323" s="166"/>
      <c r="C2323" s="167"/>
      <c r="D2323" s="156"/>
      <c r="E2323" s="156"/>
      <c r="F2323" s="173"/>
      <c r="G2323" s="181"/>
      <c r="H2323" s="182"/>
      <c r="I2323" s="182"/>
      <c r="J2323" s="182"/>
      <c r="K2323" s="32"/>
      <c r="L2323" s="178"/>
      <c r="M2323" s="178"/>
      <c r="N2323" s="81"/>
      <c r="O2323" s="185"/>
      <c r="P2323" s="103"/>
      <c r="Q2323" s="84" t="str">
        <f t="shared" si="1051"/>
        <v/>
      </c>
      <c r="R2323" s="159"/>
      <c r="S2323" s="28" t="str" cm="1">
        <f t="array" aca="1" ref="S2323" ca="1">IF(INDIRECT("A"&amp;114+$U2323)&lt;&gt;"",114+$U2323,"")</f>
        <v/>
      </c>
      <c r="T2323" s="28" t="str">
        <f t="shared" ca="1" si="1052"/>
        <v>$B</v>
      </c>
      <c r="U2323" s="29">
        <f t="shared" si="1058"/>
        <v>2208</v>
      </c>
      <c r="V2323" s="29">
        <v>184.08333333334801</v>
      </c>
      <c r="W2323" s="29">
        <f t="shared" si="1064"/>
        <v>184</v>
      </c>
      <c r="X2323" s="41" t="str" cm="1">
        <f t="array" aca="1" ref="X2323" ca="1">IFERROR(INDEX('PC&amp;PD'!$A$1:$AP$15,ROW('PC&amp;PD'!$A$15),MATCH(INDIRECT(T2323),'PC&amp;PD'!$A$1:$AP$1,0)),"")</f>
        <v/>
      </c>
      <c r="Z2323" s="155"/>
      <c r="AA2323" s="13" t="str">
        <f t="shared" si="1048"/>
        <v/>
      </c>
      <c r="AB2323" s="155"/>
      <c r="AC2323" s="13" t="str">
        <f t="shared" ca="1" si="1053"/>
        <v>$AB</v>
      </c>
      <c r="AD2323" s="13" t="str" cm="1">
        <f t="array" aca="1" ref="AD2323" ca="1">IFERROR(IF((LEFT(INDIRECT("$F"&amp;$S2323),4))="GOTS",IF($G2323="Organic","GOTS_Organic_raw",(IF($G2323="Responsible","GOTS_Responsible",(IF($G2323="No Attribute (Conventional)","GOTS_conventional",(IF($G2323="Recycled Pre/Post-Consumer","GOTS_pre_post",(IF($G2323="In-Conversion","GOTS_in_conversion",(IF($G2323="Sustainably Sourced","Sustainably_sourced",""))))))))))),IF($G2323="Organic","Organic",(IF($G2323="Responsible","Responsible",(IF($G2323="No Attribute (Conventional)","No_Attribute_Conventional",(IF($G2323="Recycled Pre/Post-Consumer","Recycled_Pre_Post_Consumer",(IF($G2323="In-Conversion","In_Conversion",(IF($G2323="Recycled Pre-Consumer","Recycled_Pre_Consumer",(IF($G2323="Recycled Post-Consumer","Recycled_Post_Consumer",(IF($G2323="Sustainably Sourced","Sustainably_sourced","")))))))))))))))),"")</f>
        <v/>
      </c>
      <c r="AE2323" s="13" t="e" cm="1">
        <f t="array" aca="1" ref="AE2323" ca="1">IF(INDIRECT("$F"&amp;$S2323)="","",IF(LEFT(INDIRECT("$F"&amp;$S2323),3)="GRS","GRS_RCS_RM",IF((LEFT(INDIRECT("$F"&amp;$S2323),3))="RCS","GRS_RCS_RM",IF(INDIRECT("$F"&amp;$S2323)="OCS (No Label)","OCS_Conversion_RM",IF(LEFT(INDIRECT("$F"&amp;$S2323),3)="OCS","OCS_RM",IF(RIGHT(INDIRECT("$F"&amp;$S2323),10)="conversion","GOTS_RM_conversion",IF((LEFT(INDIRECT("$F"&amp;$S2323),4))="GOTS","GOTS_RM","Responsible_RM")))))))</f>
        <v>#REF!</v>
      </c>
      <c r="AF2323" s="13" t="str" cm="1">
        <f t="array" aca="1" ref="AF2323" ca="1">IF($S2323="","",INDIRECT("$Z"&amp;$S2323))</f>
        <v/>
      </c>
      <c r="AG2323" s="155"/>
      <c r="AH2323" s="13" t="str" cm="1">
        <f t="array" aca="1" ref="AH2323" ca="1">IFERROR(INDIRECT("$ag"&amp;S2323),"")</f>
        <v/>
      </c>
      <c r="AI2323" s="13" t="e" cm="1">
        <f t="array" aca="1" ref="AI2323" ca="1">INDIRECT("O"&amp;S2322)</f>
        <v>#REF!</v>
      </c>
      <c r="AJ2323" s="13" t="str">
        <f>IF($I2323="","",INDEX('Raw Material'!$A$1:$J$75,MATCH(I2323,'Raw Material'!$A$1:$A$75,0),(MATCH(G2323,'Raw Material'!$A$1:$J$1,0))))</f>
        <v/>
      </c>
      <c r="AK2323" s="13" t="str">
        <f t="shared" si="1049"/>
        <v>YANLIŞRM</v>
      </c>
      <c r="AL2323" s="153" t="str">
        <f t="shared" si="1050"/>
        <v/>
      </c>
    </row>
    <row r="2324" spans="1:38" ht="16.5" customHeight="1">
      <c r="A2324" s="161"/>
      <c r="B2324" s="166"/>
      <c r="C2324" s="167"/>
      <c r="D2324" s="156"/>
      <c r="E2324" s="156"/>
      <c r="F2324" s="173"/>
      <c r="G2324" s="181"/>
      <c r="H2324" s="182"/>
      <c r="I2324" s="182"/>
      <c r="J2324" s="182"/>
      <c r="K2324" s="32"/>
      <c r="L2324" s="178"/>
      <c r="M2324" s="178"/>
      <c r="N2324" s="81"/>
      <c r="O2324" s="185"/>
      <c r="P2324" s="103"/>
      <c r="Q2324" s="84" t="str">
        <f t="shared" si="1051"/>
        <v/>
      </c>
      <c r="R2324" s="159"/>
      <c r="S2324" s="28" t="str" cm="1">
        <f t="array" aca="1" ref="S2324" ca="1">IF(INDIRECT("A"&amp;114+$U2324)&lt;&gt;"",114+$U2324,"")</f>
        <v/>
      </c>
      <c r="T2324" s="28" t="str">
        <f t="shared" ca="1" si="1052"/>
        <v>$B</v>
      </c>
      <c r="U2324" s="29">
        <f t="shared" si="1058"/>
        <v>2208</v>
      </c>
      <c r="V2324" s="29">
        <v>184.16666666668101</v>
      </c>
      <c r="W2324" s="29">
        <f t="shared" si="1064"/>
        <v>184</v>
      </c>
      <c r="X2324" s="41" t="str" cm="1">
        <f t="array" aca="1" ref="X2324" ca="1">IFERROR(INDEX('PC&amp;PD'!$A$1:$AP$15,ROW('PC&amp;PD'!$A$15),MATCH(INDIRECT(T2324),'PC&amp;PD'!$A$1:$AP$1,0)),"")</f>
        <v/>
      </c>
      <c r="Z2324" s="155"/>
      <c r="AA2324" s="13" t="str">
        <f t="shared" si="1048"/>
        <v/>
      </c>
      <c r="AB2324" s="155"/>
      <c r="AC2324" s="13" t="str">
        <f t="shared" ca="1" si="1053"/>
        <v>$AB</v>
      </c>
      <c r="AD2324" s="13" t="str" cm="1">
        <f t="array" aca="1" ref="AD2324" ca="1">IFERROR(IF((LEFT(INDIRECT("$F"&amp;$S2324),4))="GOTS",IF($G2324="Organic","GOTS_Organic_raw",(IF($G2324="Responsible","GOTS_Responsible",(IF($G2324="No Attribute (Conventional)","GOTS_conventional",(IF($G2324="Recycled Pre/Post-Consumer","GOTS_pre_post",(IF($G2324="In-Conversion","GOTS_in_conversion",(IF($G2324="Sustainably Sourced","Sustainably_sourced",""))))))))))),IF($G2324="Organic","Organic",(IF($G2324="Responsible","Responsible",(IF($G2324="No Attribute (Conventional)","No_Attribute_Conventional",(IF($G2324="Recycled Pre/Post-Consumer","Recycled_Pre_Post_Consumer",(IF($G2324="In-Conversion","In_Conversion",(IF($G2324="Recycled Pre-Consumer","Recycled_Pre_Consumer",(IF($G2324="Recycled Post-Consumer","Recycled_Post_Consumer",(IF($G2324="Sustainably Sourced","Sustainably_sourced","")))))))))))))))),"")</f>
        <v/>
      </c>
      <c r="AE2324" s="13" t="e" cm="1">
        <f t="array" aca="1" ref="AE2324" ca="1">IF(INDIRECT("$F"&amp;$S2324)="","",IF(LEFT(INDIRECT("$F"&amp;$S2324),3)="GRS","GRS_RCS_RM",IF((LEFT(INDIRECT("$F"&amp;$S2324),3))="RCS","GRS_RCS_RM",IF(INDIRECT("$F"&amp;$S2324)="OCS (No Label)","OCS_Conversion_RM",IF(LEFT(INDIRECT("$F"&amp;$S2324),3)="OCS","OCS_RM",IF(RIGHT(INDIRECT("$F"&amp;$S2324),10)="conversion","GOTS_RM_conversion",IF((LEFT(INDIRECT("$F"&amp;$S2324),4))="GOTS","GOTS_RM","Responsible_RM")))))))</f>
        <v>#REF!</v>
      </c>
      <c r="AF2324" s="13" t="str" cm="1">
        <f t="array" aca="1" ref="AF2324" ca="1">IF($S2324="","",INDIRECT("$Z"&amp;$S2324))</f>
        <v/>
      </c>
      <c r="AG2324" s="155"/>
      <c r="AH2324" s="13" t="str" cm="1">
        <f t="array" aca="1" ref="AH2324" ca="1">IFERROR(INDIRECT("$ag"&amp;S2324),"")</f>
        <v/>
      </c>
      <c r="AI2324" s="13" t="e" cm="1">
        <f t="array" aca="1" ref="AI2324" ca="1">INDIRECT("O"&amp;S2323)</f>
        <v>#REF!</v>
      </c>
      <c r="AJ2324" s="13" t="str">
        <f>IF($I2324="","",INDEX('Raw Material'!$A$1:$J$75,MATCH(I2324,'Raw Material'!$A$1:$A$75,0),(MATCH(G2324,'Raw Material'!$A$1:$J$1,0))))</f>
        <v/>
      </c>
      <c r="AK2324" s="13" t="str">
        <f t="shared" si="1049"/>
        <v>YANLIŞRM</v>
      </c>
      <c r="AL2324" s="153" t="str">
        <f t="shared" si="1050"/>
        <v/>
      </c>
    </row>
    <row r="2325" spans="1:38" ht="16.5" customHeight="1">
      <c r="A2325" s="161"/>
      <c r="B2325" s="166"/>
      <c r="C2325" s="167"/>
      <c r="D2325" s="156"/>
      <c r="E2325" s="156"/>
      <c r="F2325" s="174"/>
      <c r="G2325" s="181"/>
      <c r="H2325" s="182"/>
      <c r="I2325" s="182"/>
      <c r="J2325" s="182"/>
      <c r="K2325" s="32"/>
      <c r="L2325" s="178"/>
      <c r="M2325" s="178"/>
      <c r="N2325" s="81"/>
      <c r="O2325" s="185"/>
      <c r="P2325" s="103"/>
      <c r="Q2325" s="84" t="str">
        <f t="shared" si="1051"/>
        <v/>
      </c>
      <c r="R2325" s="159"/>
      <c r="S2325" s="28" t="str" cm="1">
        <f t="array" aca="1" ref="S2325" ca="1">IF(INDIRECT("A"&amp;114+$U2325)&lt;&gt;"",114+$U2325,"")</f>
        <v/>
      </c>
      <c r="T2325" s="28" t="str">
        <f t="shared" ca="1" si="1052"/>
        <v>$B</v>
      </c>
      <c r="U2325" s="29">
        <f t="shared" si="1058"/>
        <v>2208</v>
      </c>
      <c r="V2325" s="29">
        <v>184.25000000001401</v>
      </c>
      <c r="W2325" s="29">
        <f t="shared" si="1064"/>
        <v>184</v>
      </c>
      <c r="X2325" s="41" t="str" cm="1">
        <f t="array" aca="1" ref="X2325" ca="1">IFERROR(INDEX('PC&amp;PD'!$A$1:$AP$15,ROW('PC&amp;PD'!$A$15),MATCH(INDIRECT(T2325),'PC&amp;PD'!$A$1:$AP$1,0)),"")</f>
        <v/>
      </c>
      <c r="Z2325" s="155"/>
      <c r="AA2325" s="13" t="str">
        <f t="shared" si="1048"/>
        <v/>
      </c>
      <c r="AB2325" s="155"/>
      <c r="AC2325" s="13" t="str">
        <f t="shared" ca="1" si="1053"/>
        <v>$AB</v>
      </c>
      <c r="AD2325" s="13" t="str" cm="1">
        <f t="array" aca="1" ref="AD2325" ca="1">IFERROR(IF((LEFT(INDIRECT("$F"&amp;$S2325),4))="GOTS",IF($G2325="Organic","GOTS_Organic_raw",(IF($G2325="Responsible","GOTS_Responsible",(IF($G2325="No Attribute (Conventional)","GOTS_conventional",(IF($G2325="Recycled Pre/Post-Consumer","GOTS_pre_post",(IF($G2325="In-Conversion","GOTS_in_conversion",(IF($G2325="Sustainably Sourced","Sustainably_sourced",""))))))))))),IF($G2325="Organic","Organic",(IF($G2325="Responsible","Responsible",(IF($G2325="No Attribute (Conventional)","No_Attribute_Conventional",(IF($G2325="Recycled Pre/Post-Consumer","Recycled_Pre_Post_Consumer",(IF($G2325="In-Conversion","In_Conversion",(IF($G2325="Recycled Pre-Consumer","Recycled_Pre_Consumer",(IF($G2325="Recycled Post-Consumer","Recycled_Post_Consumer",(IF($G2325="Sustainably Sourced","Sustainably_sourced","")))))))))))))))),"")</f>
        <v/>
      </c>
      <c r="AE2325" s="13" t="e" cm="1">
        <f t="array" aca="1" ref="AE2325" ca="1">IF(INDIRECT("$F"&amp;$S2325)="","",IF(LEFT(INDIRECT("$F"&amp;$S2325),3)="GRS","GRS_RCS_RM",IF((LEFT(INDIRECT("$F"&amp;$S2325),3))="RCS","GRS_RCS_RM",IF(INDIRECT("$F"&amp;$S2325)="OCS (No Label)","OCS_Conversion_RM",IF(LEFT(INDIRECT("$F"&amp;$S2325),3)="OCS","OCS_RM",IF(RIGHT(INDIRECT("$F"&amp;$S2325),10)="conversion","GOTS_RM_conversion",IF((LEFT(INDIRECT("$F"&amp;$S2325),4))="GOTS","GOTS_RM","Responsible_RM")))))))</f>
        <v>#REF!</v>
      </c>
      <c r="AF2325" s="13" t="str" cm="1">
        <f t="array" aca="1" ref="AF2325" ca="1">IF($S2325="","",INDIRECT("$Z"&amp;$S2325))</f>
        <v/>
      </c>
      <c r="AG2325" s="155"/>
      <c r="AH2325" s="13" t="str" cm="1">
        <f t="array" aca="1" ref="AH2325" ca="1">IFERROR(INDIRECT("$ag"&amp;S2325),"")</f>
        <v/>
      </c>
      <c r="AI2325" s="13" t="e" cm="1">
        <f t="array" aca="1" ref="AI2325" ca="1">INDIRECT("O"&amp;S2324)</f>
        <v>#REF!</v>
      </c>
      <c r="AJ2325" s="13" t="str">
        <f>IF($I2325="","",INDEX('Raw Material'!$A$1:$J$75,MATCH(I2325,'Raw Material'!$A$1:$A$75,0),(MATCH(G2325,'Raw Material'!$A$1:$J$1,0))))</f>
        <v/>
      </c>
      <c r="AK2325" s="13" t="str">
        <f t="shared" si="1049"/>
        <v>YANLIŞRM</v>
      </c>
      <c r="AL2325" s="153" t="str">
        <f t="shared" si="1050"/>
        <v/>
      </c>
    </row>
    <row r="2326" spans="1:38" ht="16.5" customHeight="1">
      <c r="A2326" s="161"/>
      <c r="B2326" s="166"/>
      <c r="C2326" s="167"/>
      <c r="D2326" s="156"/>
      <c r="E2326" s="156"/>
      <c r="F2326" s="174"/>
      <c r="G2326" s="181"/>
      <c r="H2326" s="182"/>
      <c r="I2326" s="182"/>
      <c r="J2326" s="182"/>
      <c r="K2326" s="32"/>
      <c r="L2326" s="178"/>
      <c r="M2326" s="178"/>
      <c r="N2326" s="81"/>
      <c r="O2326" s="185"/>
      <c r="P2326" s="103"/>
      <c r="Q2326" s="84" t="str">
        <f t="shared" si="1051"/>
        <v/>
      </c>
      <c r="R2326" s="159"/>
      <c r="S2326" s="28" t="str" cm="1">
        <f t="array" aca="1" ref="S2326" ca="1">IF(INDIRECT("A"&amp;114+$U2326)&lt;&gt;"",114+$U2326,"")</f>
        <v/>
      </c>
      <c r="T2326" s="28" t="str">
        <f t="shared" ca="1" si="1052"/>
        <v>$B</v>
      </c>
      <c r="U2326" s="29">
        <f t="shared" si="1058"/>
        <v>2208</v>
      </c>
      <c r="V2326" s="29">
        <v>184.33333333334801</v>
      </c>
      <c r="W2326" s="29">
        <f t="shared" si="1064"/>
        <v>184</v>
      </c>
      <c r="X2326" s="41" t="str" cm="1">
        <f t="array" aca="1" ref="X2326" ca="1">IFERROR(INDEX('PC&amp;PD'!$A$1:$AP$15,ROW('PC&amp;PD'!$A$15),MATCH(INDIRECT(T2326),'PC&amp;PD'!$A$1:$AP$1,0)),"")</f>
        <v/>
      </c>
      <c r="Z2326" s="155"/>
      <c r="AA2326" s="13" t="str">
        <f t="shared" si="1048"/>
        <v/>
      </c>
      <c r="AB2326" s="155"/>
      <c r="AC2326" s="13" t="str">
        <f t="shared" ca="1" si="1053"/>
        <v>$AB</v>
      </c>
      <c r="AD2326" s="13" t="str" cm="1">
        <f t="array" aca="1" ref="AD2326" ca="1">IFERROR(IF((LEFT(INDIRECT("$F"&amp;$S2326),4))="GOTS",IF($G2326="Organic","GOTS_Organic_raw",(IF($G2326="Responsible","GOTS_Responsible",(IF($G2326="No Attribute (Conventional)","GOTS_conventional",(IF($G2326="Recycled Pre/Post-Consumer","GOTS_pre_post",(IF($G2326="In-Conversion","GOTS_in_conversion",(IF($G2326="Sustainably Sourced","Sustainably_sourced",""))))))))))),IF($G2326="Organic","Organic",(IF($G2326="Responsible","Responsible",(IF($G2326="No Attribute (Conventional)","No_Attribute_Conventional",(IF($G2326="Recycled Pre/Post-Consumer","Recycled_Pre_Post_Consumer",(IF($G2326="In-Conversion","In_Conversion",(IF($G2326="Recycled Pre-Consumer","Recycled_Pre_Consumer",(IF($G2326="Recycled Post-Consumer","Recycled_Post_Consumer",(IF($G2326="Sustainably Sourced","Sustainably_sourced","")))))))))))))))),"")</f>
        <v/>
      </c>
      <c r="AE2326" s="13" t="e" cm="1">
        <f t="array" aca="1" ref="AE2326" ca="1">IF(INDIRECT("$F"&amp;$S2326)="","",IF(LEFT(INDIRECT("$F"&amp;$S2326),3)="GRS","GRS_RCS_RM",IF((LEFT(INDIRECT("$F"&amp;$S2326),3))="RCS","GRS_RCS_RM",IF(INDIRECT("$F"&amp;$S2326)="OCS (No Label)","OCS_Conversion_RM",IF(LEFT(INDIRECT("$F"&amp;$S2326),3)="OCS","OCS_RM",IF(RIGHT(INDIRECT("$F"&amp;$S2326),10)="conversion","GOTS_RM_conversion",IF((LEFT(INDIRECT("$F"&amp;$S2326),4))="GOTS","GOTS_RM","Responsible_RM")))))))</f>
        <v>#REF!</v>
      </c>
      <c r="AF2326" s="13" t="str" cm="1">
        <f t="array" aca="1" ref="AF2326" ca="1">IF($S2326="","",INDIRECT("$Z"&amp;$S2326))</f>
        <v/>
      </c>
      <c r="AG2326" s="155"/>
      <c r="AH2326" s="13" t="str" cm="1">
        <f t="array" aca="1" ref="AH2326" ca="1">IFERROR(INDIRECT("$ag"&amp;S2326),"")</f>
        <v/>
      </c>
      <c r="AI2326" s="13" t="e" cm="1">
        <f t="array" aca="1" ref="AI2326" ca="1">INDIRECT("O"&amp;S2325)</f>
        <v>#REF!</v>
      </c>
      <c r="AJ2326" s="13" t="str">
        <f>IF($I2326="","",INDEX('Raw Material'!$A$1:$J$75,MATCH(I2326,'Raw Material'!$A$1:$A$75,0),(MATCH(G2326,'Raw Material'!$A$1:$J$1,0))))</f>
        <v/>
      </c>
      <c r="AK2326" s="13" t="str">
        <f t="shared" si="1049"/>
        <v>YANLIŞRM</v>
      </c>
      <c r="AL2326" s="153" t="str">
        <f t="shared" si="1050"/>
        <v/>
      </c>
    </row>
    <row r="2327" spans="1:38" ht="16.5" customHeight="1">
      <c r="A2327" s="161"/>
      <c r="B2327" s="166"/>
      <c r="C2327" s="167"/>
      <c r="D2327" s="156"/>
      <c r="E2327" s="156"/>
      <c r="F2327" s="174"/>
      <c r="G2327" s="181"/>
      <c r="H2327" s="182"/>
      <c r="I2327" s="182"/>
      <c r="J2327" s="182"/>
      <c r="K2327" s="32"/>
      <c r="L2327" s="178"/>
      <c r="M2327" s="178"/>
      <c r="N2327" s="81"/>
      <c r="O2327" s="185"/>
      <c r="P2327" s="103"/>
      <c r="Q2327" s="84" t="str">
        <f t="shared" si="1051"/>
        <v/>
      </c>
      <c r="R2327" s="159"/>
      <c r="S2327" s="28" t="str" cm="1">
        <f t="array" aca="1" ref="S2327" ca="1">IF(INDIRECT("A"&amp;114+$U2327)&lt;&gt;"",114+$U2327,"")</f>
        <v/>
      </c>
      <c r="T2327" s="28" t="str">
        <f t="shared" ca="1" si="1052"/>
        <v>$B</v>
      </c>
      <c r="U2327" s="29">
        <f t="shared" si="1058"/>
        <v>2208</v>
      </c>
      <c r="V2327" s="29">
        <v>184.41666666668101</v>
      </c>
      <c r="W2327" s="29">
        <f t="shared" si="1064"/>
        <v>184</v>
      </c>
      <c r="X2327" s="41" t="str" cm="1">
        <f t="array" aca="1" ref="X2327" ca="1">IFERROR(INDEX('PC&amp;PD'!$A$1:$AP$15,ROW('PC&amp;PD'!$A$15),MATCH(INDIRECT(T2327),'PC&amp;PD'!$A$1:$AP$1,0)),"")</f>
        <v/>
      </c>
      <c r="Z2327" s="155"/>
      <c r="AA2327" s="13" t="str">
        <f t="shared" si="1048"/>
        <v/>
      </c>
      <c r="AB2327" s="155"/>
      <c r="AC2327" s="13" t="str">
        <f t="shared" ca="1" si="1053"/>
        <v>$AB</v>
      </c>
      <c r="AD2327" s="13" t="str" cm="1">
        <f t="array" aca="1" ref="AD2327" ca="1">IFERROR(IF((LEFT(INDIRECT("$F"&amp;$S2327),4))="GOTS",IF($G2327="Organic","GOTS_Organic_raw",(IF($G2327="Responsible","GOTS_Responsible",(IF($G2327="No Attribute (Conventional)","GOTS_conventional",(IF($G2327="Recycled Pre/Post-Consumer","GOTS_pre_post",(IF($G2327="In-Conversion","GOTS_in_conversion",(IF($G2327="Sustainably Sourced","Sustainably_sourced",""))))))))))),IF($G2327="Organic","Organic",(IF($G2327="Responsible","Responsible",(IF($G2327="No Attribute (Conventional)","No_Attribute_Conventional",(IF($G2327="Recycled Pre/Post-Consumer","Recycled_Pre_Post_Consumer",(IF($G2327="In-Conversion","In_Conversion",(IF($G2327="Recycled Pre-Consumer","Recycled_Pre_Consumer",(IF($G2327="Recycled Post-Consumer","Recycled_Post_Consumer",(IF($G2327="Sustainably Sourced","Sustainably_sourced","")))))))))))))))),"")</f>
        <v/>
      </c>
      <c r="AE2327" s="13" t="e" cm="1">
        <f t="array" aca="1" ref="AE2327" ca="1">IF(INDIRECT("$F"&amp;$S2327)="","",IF(LEFT(INDIRECT("$F"&amp;$S2327),3)="GRS","GRS_RCS_RM",IF((LEFT(INDIRECT("$F"&amp;$S2327),3))="RCS","GRS_RCS_RM",IF(INDIRECT("$F"&amp;$S2327)="OCS (No Label)","OCS_Conversion_RM",IF(LEFT(INDIRECT("$F"&amp;$S2327),3)="OCS","OCS_RM",IF(RIGHT(INDIRECT("$F"&amp;$S2327),10)="conversion","GOTS_RM_conversion",IF((LEFT(INDIRECT("$F"&amp;$S2327),4))="GOTS","GOTS_RM","Responsible_RM")))))))</f>
        <v>#REF!</v>
      </c>
      <c r="AF2327" s="13" t="str" cm="1">
        <f t="array" aca="1" ref="AF2327" ca="1">IF($S2327="","",INDIRECT("$Z"&amp;$S2327))</f>
        <v/>
      </c>
      <c r="AG2327" s="155"/>
      <c r="AH2327" s="13" t="str" cm="1">
        <f t="array" aca="1" ref="AH2327" ca="1">IFERROR(INDIRECT("$ag"&amp;S2327),"")</f>
        <v/>
      </c>
      <c r="AI2327" s="13" t="e" cm="1">
        <f t="array" aca="1" ref="AI2327" ca="1">INDIRECT("O"&amp;S2326)</f>
        <v>#REF!</v>
      </c>
      <c r="AJ2327" s="13" t="str">
        <f>IF($I2327="","",INDEX('Raw Material'!$A$1:$J$75,MATCH(I2327,'Raw Material'!$A$1:$A$75,0),(MATCH(G2327,'Raw Material'!$A$1:$J$1,0))))</f>
        <v/>
      </c>
      <c r="AK2327" s="13" t="str">
        <f t="shared" si="1049"/>
        <v>YANLIŞRM</v>
      </c>
      <c r="AL2327" s="153" t="str">
        <f t="shared" si="1050"/>
        <v/>
      </c>
    </row>
    <row r="2328" spans="1:38" ht="16.5" customHeight="1">
      <c r="A2328" s="162"/>
      <c r="B2328" s="168"/>
      <c r="C2328" s="169"/>
      <c r="D2328" s="156"/>
      <c r="E2328" s="156"/>
      <c r="F2328" s="175"/>
      <c r="G2328" s="181"/>
      <c r="H2328" s="182"/>
      <c r="I2328" s="182"/>
      <c r="J2328" s="182"/>
      <c r="K2328" s="32"/>
      <c r="L2328" s="179"/>
      <c r="M2328" s="179"/>
      <c r="N2328" s="81"/>
      <c r="O2328" s="185"/>
      <c r="P2328" s="103"/>
      <c r="Q2328" s="84" t="str">
        <f t="shared" si="1051"/>
        <v/>
      </c>
      <c r="R2328" s="159"/>
      <c r="S2328" s="28" t="str" cm="1">
        <f t="array" aca="1" ref="S2328" ca="1">IF(INDIRECT("A"&amp;114+$U2328)&lt;&gt;"",114+$U2328,"")</f>
        <v/>
      </c>
      <c r="T2328" s="28" t="str">
        <f t="shared" ca="1" si="1052"/>
        <v>$B</v>
      </c>
      <c r="U2328" s="29">
        <f t="shared" si="1058"/>
        <v>2208</v>
      </c>
      <c r="V2328" s="29">
        <v>184.50000000001401</v>
      </c>
      <c r="W2328" s="29">
        <f t="shared" si="1064"/>
        <v>184</v>
      </c>
      <c r="X2328" s="41" t="str" cm="1">
        <f t="array" aca="1" ref="X2328" ca="1">IFERROR(INDEX('PC&amp;PD'!$A$1:$AP$15,ROW('PC&amp;PD'!$A$15),MATCH(INDIRECT(T2328),'PC&amp;PD'!$A$1:$AP$1,0)),"")</f>
        <v/>
      </c>
      <c r="Z2328" s="155"/>
      <c r="AA2328" s="13" t="str">
        <f t="shared" si="1048"/>
        <v/>
      </c>
      <c r="AB2328" s="155"/>
      <c r="AC2328" s="13" t="str">
        <f t="shared" ca="1" si="1053"/>
        <v>$AB</v>
      </c>
      <c r="AD2328" s="13" t="str" cm="1">
        <f t="array" aca="1" ref="AD2328" ca="1">IFERROR(IF((LEFT(INDIRECT("$F"&amp;$S2328),4))="GOTS",IF($G2328="Organic","GOTS_Organic_raw",(IF($G2328="Responsible","GOTS_Responsible",(IF($G2328="No Attribute (Conventional)","GOTS_conventional",(IF($G2328="Recycled Pre/Post-Consumer","GOTS_pre_post",(IF($G2328="In-Conversion","GOTS_in_conversion",(IF($G2328="Sustainably Sourced","Sustainably_sourced",""))))))))))),IF($G2328="Organic","Organic",(IF($G2328="Responsible","Responsible",(IF($G2328="No Attribute (Conventional)","No_Attribute_Conventional",(IF($G2328="Recycled Pre/Post-Consumer","Recycled_Pre_Post_Consumer",(IF($G2328="In-Conversion","In_Conversion",(IF($G2328="Recycled Pre-Consumer","Recycled_Pre_Consumer",(IF($G2328="Recycled Post-Consumer","Recycled_Post_Consumer",(IF($G2328="Sustainably Sourced","Sustainably_sourced","")))))))))))))))),"")</f>
        <v/>
      </c>
      <c r="AE2328" s="13" t="e" cm="1">
        <f t="array" aca="1" ref="AE2328" ca="1">IF(INDIRECT("$F"&amp;$S2328)="","",IF(LEFT(INDIRECT("$F"&amp;$S2328),3)="GRS","GRS_RCS_RM",IF((LEFT(INDIRECT("$F"&amp;$S2328),3))="RCS","GRS_RCS_RM",IF(INDIRECT("$F"&amp;$S2328)="OCS (No Label)","OCS_Conversion_RM",IF(LEFT(INDIRECT("$F"&amp;$S2328),3)="OCS","OCS_RM",IF(RIGHT(INDIRECT("$F"&amp;$S2328),10)="conversion","GOTS_RM_conversion",IF((LEFT(INDIRECT("$F"&amp;$S2328),4))="GOTS","GOTS_RM","Responsible_RM")))))))</f>
        <v>#REF!</v>
      </c>
      <c r="AF2328" s="13" t="str" cm="1">
        <f t="array" aca="1" ref="AF2328" ca="1">IF($S2328="","",INDIRECT("$Z"&amp;$S2328))</f>
        <v/>
      </c>
      <c r="AG2328" s="155"/>
      <c r="AH2328" s="13" t="str" cm="1">
        <f t="array" aca="1" ref="AH2328" ca="1">IFERROR(INDIRECT("$ag"&amp;S2328),"")</f>
        <v/>
      </c>
      <c r="AI2328" s="13" t="e" cm="1">
        <f t="array" aca="1" ref="AI2328" ca="1">INDIRECT("O"&amp;S2327)</f>
        <v>#REF!</v>
      </c>
      <c r="AJ2328" s="13" t="str">
        <f>IF($I2328="","",INDEX('Raw Material'!$A$1:$J$75,MATCH(I2328,'Raw Material'!$A$1:$A$75,0),(MATCH(G2328,'Raw Material'!$A$1:$J$1,0))))</f>
        <v/>
      </c>
      <c r="AK2328" s="13" t="str">
        <f t="shared" si="1049"/>
        <v>YANLIŞRM</v>
      </c>
      <c r="AL2328" s="153" t="str">
        <f t="shared" si="1050"/>
        <v/>
      </c>
    </row>
    <row r="2329" spans="1:38" ht="16.5" customHeight="1">
      <c r="A2329" s="162"/>
      <c r="B2329" s="168"/>
      <c r="C2329" s="169"/>
      <c r="D2329" s="156"/>
      <c r="E2329" s="156"/>
      <c r="F2329" s="175"/>
      <c r="G2329" s="181"/>
      <c r="H2329" s="182"/>
      <c r="I2329" s="182"/>
      <c r="J2329" s="182"/>
      <c r="K2329" s="32"/>
      <c r="L2329" s="179"/>
      <c r="M2329" s="179"/>
      <c r="N2329" s="81"/>
      <c r="O2329" s="185"/>
      <c r="P2329" s="103"/>
      <c r="Q2329" s="84" t="str">
        <f t="shared" si="1051"/>
        <v/>
      </c>
      <c r="R2329" s="159"/>
      <c r="S2329" s="28" t="str" cm="1">
        <f t="array" aca="1" ref="S2329" ca="1">IF(INDIRECT("A"&amp;114+$U2329)&lt;&gt;"",114+$U2329,"")</f>
        <v/>
      </c>
      <c r="T2329" s="28" t="str">
        <f t="shared" ca="1" si="1052"/>
        <v>$B</v>
      </c>
      <c r="U2329" s="29">
        <f t="shared" si="1058"/>
        <v>2208</v>
      </c>
      <c r="V2329" s="29">
        <v>184.58333333334801</v>
      </c>
      <c r="W2329" s="29">
        <f t="shared" si="1064"/>
        <v>184</v>
      </c>
      <c r="X2329" s="41" t="str" cm="1">
        <f t="array" aca="1" ref="X2329" ca="1">IFERROR(INDEX('PC&amp;PD'!$A$1:$AP$15,ROW('PC&amp;PD'!$A$15),MATCH(INDIRECT(T2329),'PC&amp;PD'!$A$1:$AP$1,0)),"")</f>
        <v/>
      </c>
      <c r="Z2329" s="155"/>
      <c r="AA2329" s="13" t="str">
        <f t="shared" si="1048"/>
        <v/>
      </c>
      <c r="AB2329" s="155"/>
      <c r="AC2329" s="13" t="str">
        <f t="shared" ca="1" si="1053"/>
        <v>$AB</v>
      </c>
      <c r="AD2329" s="13" t="str" cm="1">
        <f t="array" aca="1" ref="AD2329" ca="1">IFERROR(IF((LEFT(INDIRECT("$F"&amp;$S2329),4))="GOTS",IF($G2329="Organic","GOTS_Organic_raw",(IF($G2329="Responsible","GOTS_Responsible",(IF($G2329="No Attribute (Conventional)","GOTS_conventional",(IF($G2329="Recycled Pre/Post-Consumer","GOTS_pre_post",(IF($G2329="In-Conversion","GOTS_in_conversion",(IF($G2329="Sustainably Sourced","Sustainably_sourced",""))))))))))),IF($G2329="Organic","Organic",(IF($G2329="Responsible","Responsible",(IF($G2329="No Attribute (Conventional)","No_Attribute_Conventional",(IF($G2329="Recycled Pre/Post-Consumer","Recycled_Pre_Post_Consumer",(IF($G2329="In-Conversion","In_Conversion",(IF($G2329="Recycled Pre-Consumer","Recycled_Pre_Consumer",(IF($G2329="Recycled Post-Consumer","Recycled_Post_Consumer",(IF($G2329="Sustainably Sourced","Sustainably_sourced","")))))))))))))))),"")</f>
        <v/>
      </c>
      <c r="AE2329" s="13" t="e" cm="1">
        <f t="array" aca="1" ref="AE2329" ca="1">IF(INDIRECT("$F"&amp;$S2329)="","",IF(LEFT(INDIRECT("$F"&amp;$S2329),3)="GRS","GRS_RCS_RM",IF((LEFT(INDIRECT("$F"&amp;$S2329),3))="RCS","GRS_RCS_RM",IF(INDIRECT("$F"&amp;$S2329)="OCS (No Label)","OCS_Conversion_RM",IF(LEFT(INDIRECT("$F"&amp;$S2329),3)="OCS","OCS_RM",IF(RIGHT(INDIRECT("$F"&amp;$S2329),10)="conversion","GOTS_RM_conversion",IF((LEFT(INDIRECT("$F"&amp;$S2329),4))="GOTS","GOTS_RM","Responsible_RM")))))))</f>
        <v>#REF!</v>
      </c>
      <c r="AF2329" s="13" t="str" cm="1">
        <f t="array" aca="1" ref="AF2329" ca="1">IF($S2329="","",INDIRECT("$Z"&amp;$S2329))</f>
        <v/>
      </c>
      <c r="AG2329" s="155"/>
      <c r="AH2329" s="13" t="str" cm="1">
        <f t="array" aca="1" ref="AH2329" ca="1">IFERROR(INDIRECT("$ag"&amp;S2329),"")</f>
        <v/>
      </c>
      <c r="AI2329" s="13" t="e" cm="1">
        <f t="array" aca="1" ref="AI2329" ca="1">INDIRECT("O"&amp;S2328)</f>
        <v>#REF!</v>
      </c>
      <c r="AJ2329" s="13" t="str">
        <f>IF($I2329="","",INDEX('Raw Material'!$A$1:$J$75,MATCH(I2329,'Raw Material'!$A$1:$A$75,0),(MATCH(G2329,'Raw Material'!$A$1:$J$1,0))))</f>
        <v/>
      </c>
      <c r="AK2329" s="13" t="str">
        <f t="shared" si="1049"/>
        <v>YANLIŞRM</v>
      </c>
      <c r="AL2329" s="153" t="str">
        <f t="shared" si="1050"/>
        <v/>
      </c>
    </row>
    <row r="2330" spans="1:38" ht="16.5" customHeight="1">
      <c r="A2330" s="162"/>
      <c r="B2330" s="168"/>
      <c r="C2330" s="169"/>
      <c r="D2330" s="156"/>
      <c r="E2330" s="156"/>
      <c r="F2330" s="175"/>
      <c r="G2330" s="181"/>
      <c r="H2330" s="182"/>
      <c r="I2330" s="182"/>
      <c r="J2330" s="182"/>
      <c r="K2330" s="32"/>
      <c r="L2330" s="179"/>
      <c r="M2330" s="179"/>
      <c r="N2330" s="81"/>
      <c r="O2330" s="185"/>
      <c r="P2330" s="103"/>
      <c r="Q2330" s="84" t="str">
        <f t="shared" si="1051"/>
        <v/>
      </c>
      <c r="R2330" s="159"/>
      <c r="S2330" s="28" t="str" cm="1">
        <f t="array" aca="1" ref="S2330" ca="1">IF(INDIRECT("A"&amp;114+$U2330)&lt;&gt;"",114+$U2330,"")</f>
        <v/>
      </c>
      <c r="T2330" s="28" t="str">
        <f t="shared" ca="1" si="1052"/>
        <v>$B</v>
      </c>
      <c r="U2330" s="29">
        <f t="shared" si="1058"/>
        <v>2208</v>
      </c>
      <c r="V2330" s="29">
        <v>184.66666666668101</v>
      </c>
      <c r="W2330" s="29">
        <f t="shared" si="1064"/>
        <v>184</v>
      </c>
      <c r="X2330" s="41" t="str" cm="1">
        <f t="array" aca="1" ref="X2330" ca="1">IFERROR(INDEX('PC&amp;PD'!$A$1:$AP$15,ROW('PC&amp;PD'!$A$15),MATCH(INDIRECT(T2330),'PC&amp;PD'!$A$1:$AP$1,0)),"")</f>
        <v/>
      </c>
      <c r="Z2330" s="155"/>
      <c r="AA2330" s="13" t="str">
        <f t="shared" si="1048"/>
        <v/>
      </c>
      <c r="AB2330" s="155"/>
      <c r="AC2330" s="13" t="str">
        <f t="shared" ca="1" si="1053"/>
        <v>$AB</v>
      </c>
      <c r="AD2330" s="13" t="str" cm="1">
        <f t="array" aca="1" ref="AD2330" ca="1">IFERROR(IF((LEFT(INDIRECT("$F"&amp;$S2330),4))="GOTS",IF($G2330="Organic","GOTS_Organic_raw",(IF($G2330="Responsible","GOTS_Responsible",(IF($G2330="No Attribute (Conventional)","GOTS_conventional",(IF($G2330="Recycled Pre/Post-Consumer","GOTS_pre_post",(IF($G2330="In-Conversion","GOTS_in_conversion",(IF($G2330="Sustainably Sourced","Sustainably_sourced",""))))))))))),IF($G2330="Organic","Organic",(IF($G2330="Responsible","Responsible",(IF($G2330="No Attribute (Conventional)","No_Attribute_Conventional",(IF($G2330="Recycled Pre/Post-Consumer","Recycled_Pre_Post_Consumer",(IF($G2330="In-Conversion","In_Conversion",(IF($G2330="Recycled Pre-Consumer","Recycled_Pre_Consumer",(IF($G2330="Recycled Post-Consumer","Recycled_Post_Consumer",(IF($G2330="Sustainably Sourced","Sustainably_sourced","")))))))))))))))),"")</f>
        <v/>
      </c>
      <c r="AE2330" s="13" t="e" cm="1">
        <f t="array" aca="1" ref="AE2330" ca="1">IF(INDIRECT("$F"&amp;$S2330)="","",IF(LEFT(INDIRECT("$F"&amp;$S2330),3)="GRS","GRS_RCS_RM",IF((LEFT(INDIRECT("$F"&amp;$S2330),3))="RCS","GRS_RCS_RM",IF(INDIRECT("$F"&amp;$S2330)="OCS (No Label)","OCS_Conversion_RM",IF(LEFT(INDIRECT("$F"&amp;$S2330),3)="OCS","OCS_RM",IF(RIGHT(INDIRECT("$F"&amp;$S2330),10)="conversion","GOTS_RM_conversion",IF((LEFT(INDIRECT("$F"&amp;$S2330),4))="GOTS","GOTS_RM","Responsible_RM")))))))</f>
        <v>#REF!</v>
      </c>
      <c r="AF2330" s="13" t="str" cm="1">
        <f t="array" aca="1" ref="AF2330" ca="1">IF($S2330="","",INDIRECT("$Z"&amp;$S2330))</f>
        <v/>
      </c>
      <c r="AG2330" s="155"/>
      <c r="AH2330" s="13" t="str" cm="1">
        <f t="array" aca="1" ref="AH2330" ca="1">IFERROR(INDIRECT("$ag"&amp;S2330),"")</f>
        <v/>
      </c>
      <c r="AI2330" s="13" t="e" cm="1">
        <f t="array" aca="1" ref="AI2330" ca="1">INDIRECT("O"&amp;S2329)</f>
        <v>#REF!</v>
      </c>
      <c r="AJ2330" s="13" t="str">
        <f>IF($I2330="","",INDEX('Raw Material'!$A$1:$J$75,MATCH(I2330,'Raw Material'!$A$1:$A$75,0),(MATCH(G2330,'Raw Material'!$A$1:$J$1,0))))</f>
        <v/>
      </c>
      <c r="AK2330" s="13" t="str">
        <f t="shared" si="1049"/>
        <v>YANLIŞRM</v>
      </c>
      <c r="AL2330" s="153" t="str">
        <f t="shared" si="1050"/>
        <v/>
      </c>
    </row>
    <row r="2331" spans="1:38" ht="16.5" customHeight="1">
      <c r="A2331" s="162"/>
      <c r="B2331" s="168"/>
      <c r="C2331" s="169"/>
      <c r="D2331" s="156"/>
      <c r="E2331" s="156"/>
      <c r="F2331" s="175"/>
      <c r="G2331" s="181"/>
      <c r="H2331" s="182"/>
      <c r="I2331" s="182"/>
      <c r="J2331" s="182"/>
      <c r="K2331" s="32"/>
      <c r="L2331" s="179"/>
      <c r="M2331" s="179"/>
      <c r="N2331" s="81"/>
      <c r="O2331" s="185"/>
      <c r="P2331" s="103"/>
      <c r="Q2331" s="84" t="str">
        <f t="shared" si="1051"/>
        <v/>
      </c>
      <c r="R2331" s="159"/>
      <c r="S2331" s="28" t="str" cm="1">
        <f t="array" aca="1" ref="S2331" ca="1">IF(INDIRECT("A"&amp;114+$U2331)&lt;&gt;"",114+$U2331,"")</f>
        <v/>
      </c>
      <c r="T2331" s="28" t="str">
        <f t="shared" ca="1" si="1052"/>
        <v>$B</v>
      </c>
      <c r="U2331" s="29">
        <f t="shared" si="1058"/>
        <v>2208</v>
      </c>
      <c r="V2331" s="29">
        <v>184.75000000001501</v>
      </c>
      <c r="W2331" s="29">
        <f t="shared" si="1064"/>
        <v>184</v>
      </c>
      <c r="X2331" s="41" t="str" cm="1">
        <f t="array" aca="1" ref="X2331" ca="1">IFERROR(INDEX('PC&amp;PD'!$A$1:$AP$15,ROW('PC&amp;PD'!$A$15),MATCH(INDIRECT(T2331),'PC&amp;PD'!$A$1:$AP$1,0)),"")</f>
        <v/>
      </c>
      <c r="Z2331" s="155"/>
      <c r="AA2331" s="13" t="str">
        <f t="shared" si="1048"/>
        <v/>
      </c>
      <c r="AB2331" s="155"/>
      <c r="AC2331" s="13" t="str">
        <f t="shared" ca="1" si="1053"/>
        <v>$AB</v>
      </c>
      <c r="AD2331" s="13" t="str" cm="1">
        <f t="array" aca="1" ref="AD2331" ca="1">IFERROR(IF((LEFT(INDIRECT("$F"&amp;$S2331),4))="GOTS",IF($G2331="Organic","GOTS_Organic_raw",(IF($G2331="Responsible","GOTS_Responsible",(IF($G2331="No Attribute (Conventional)","GOTS_conventional",(IF($G2331="Recycled Pre/Post-Consumer","GOTS_pre_post",(IF($G2331="In-Conversion","GOTS_in_conversion",(IF($G2331="Sustainably Sourced","Sustainably_sourced",""))))))))))),IF($G2331="Organic","Organic",(IF($G2331="Responsible","Responsible",(IF($G2331="No Attribute (Conventional)","No_Attribute_Conventional",(IF($G2331="Recycled Pre/Post-Consumer","Recycled_Pre_Post_Consumer",(IF($G2331="In-Conversion","In_Conversion",(IF($G2331="Recycled Pre-Consumer","Recycled_Pre_Consumer",(IF($G2331="Recycled Post-Consumer","Recycled_Post_Consumer",(IF($G2331="Sustainably Sourced","Sustainably_sourced","")))))))))))))))),"")</f>
        <v/>
      </c>
      <c r="AE2331" s="13" t="e" cm="1">
        <f t="array" aca="1" ref="AE2331" ca="1">IF(INDIRECT("$F"&amp;$S2331)="","",IF(LEFT(INDIRECT("$F"&amp;$S2331),3)="GRS","GRS_RCS_RM",IF((LEFT(INDIRECT("$F"&amp;$S2331),3))="RCS","GRS_RCS_RM",IF(INDIRECT("$F"&amp;$S2331)="OCS (No Label)","OCS_Conversion_RM",IF(LEFT(INDIRECT("$F"&amp;$S2331),3)="OCS","OCS_RM",IF(RIGHT(INDIRECT("$F"&amp;$S2331),10)="conversion","GOTS_RM_conversion",IF((LEFT(INDIRECT("$F"&amp;$S2331),4))="GOTS","GOTS_RM","Responsible_RM")))))))</f>
        <v>#REF!</v>
      </c>
      <c r="AF2331" s="13" t="str" cm="1">
        <f t="array" aca="1" ref="AF2331" ca="1">IF($S2331="","",INDIRECT("$Z"&amp;$S2331))</f>
        <v/>
      </c>
      <c r="AG2331" s="155"/>
      <c r="AH2331" s="13" t="str" cm="1">
        <f t="array" aca="1" ref="AH2331" ca="1">IFERROR(INDIRECT("$ag"&amp;S2331),"")</f>
        <v/>
      </c>
      <c r="AI2331" s="13" t="e" cm="1">
        <f t="array" aca="1" ref="AI2331" ca="1">INDIRECT("O"&amp;S2330)</f>
        <v>#REF!</v>
      </c>
      <c r="AJ2331" s="13" t="str">
        <f>IF($I2331="","",INDEX('Raw Material'!$A$1:$J$75,MATCH(I2331,'Raw Material'!$A$1:$A$75,0),(MATCH(G2331,'Raw Material'!$A$1:$J$1,0))))</f>
        <v/>
      </c>
      <c r="AK2331" s="13" t="str">
        <f t="shared" si="1049"/>
        <v>YANLIŞRM</v>
      </c>
      <c r="AL2331" s="153" t="str">
        <f t="shared" si="1050"/>
        <v/>
      </c>
    </row>
    <row r="2332" spans="1:38" ht="16.5" customHeight="1">
      <c r="A2332" s="162"/>
      <c r="B2332" s="168"/>
      <c r="C2332" s="169"/>
      <c r="D2332" s="156"/>
      <c r="E2332" s="156"/>
      <c r="F2332" s="175"/>
      <c r="G2332" s="181"/>
      <c r="H2332" s="182"/>
      <c r="I2332" s="182"/>
      <c r="J2332" s="182"/>
      <c r="K2332" s="32"/>
      <c r="L2332" s="179"/>
      <c r="M2332" s="179"/>
      <c r="N2332" s="81"/>
      <c r="O2332" s="185"/>
      <c r="P2332" s="103"/>
      <c r="Q2332" s="84" t="str">
        <f t="shared" si="1051"/>
        <v/>
      </c>
      <c r="R2332" s="159"/>
      <c r="S2332" s="28" t="str" cm="1">
        <f t="array" aca="1" ref="S2332" ca="1">IF(INDIRECT("A"&amp;114+$U2332)&lt;&gt;"",114+$U2332,"")</f>
        <v/>
      </c>
      <c r="T2332" s="28" t="str">
        <f t="shared" ca="1" si="1052"/>
        <v>$B</v>
      </c>
      <c r="U2332" s="29">
        <f t="shared" si="1058"/>
        <v>2208</v>
      </c>
      <c r="V2332" s="29">
        <v>184.83333333334801</v>
      </c>
      <c r="W2332" s="29">
        <f t="shared" si="1064"/>
        <v>184</v>
      </c>
      <c r="X2332" s="41" t="str" cm="1">
        <f t="array" aca="1" ref="X2332" ca="1">IFERROR(INDEX('PC&amp;PD'!$A$1:$AP$15,ROW('PC&amp;PD'!$A$15),MATCH(INDIRECT(T2332),'PC&amp;PD'!$A$1:$AP$1,0)),"")</f>
        <v/>
      </c>
      <c r="Z2332" s="155"/>
      <c r="AA2332" s="13" t="str">
        <f t="shared" si="1048"/>
        <v/>
      </c>
      <c r="AB2332" s="155"/>
      <c r="AC2332" s="13" t="str">
        <f t="shared" ca="1" si="1053"/>
        <v>$AB</v>
      </c>
      <c r="AD2332" s="13" t="str" cm="1">
        <f t="array" aca="1" ref="AD2332" ca="1">IFERROR(IF((LEFT(INDIRECT("$F"&amp;$S2332),4))="GOTS",IF($G2332="Organic","GOTS_Organic_raw",(IF($G2332="Responsible","GOTS_Responsible",(IF($G2332="No Attribute (Conventional)","GOTS_conventional",(IF($G2332="Recycled Pre/Post-Consumer","GOTS_pre_post",(IF($G2332="In-Conversion","GOTS_in_conversion",(IF($G2332="Sustainably Sourced","Sustainably_sourced",""))))))))))),IF($G2332="Organic","Organic",(IF($G2332="Responsible","Responsible",(IF($G2332="No Attribute (Conventional)","No_Attribute_Conventional",(IF($G2332="Recycled Pre/Post-Consumer","Recycled_Pre_Post_Consumer",(IF($G2332="In-Conversion","In_Conversion",(IF($G2332="Recycled Pre-Consumer","Recycled_Pre_Consumer",(IF($G2332="Recycled Post-Consumer","Recycled_Post_Consumer",(IF($G2332="Sustainably Sourced","Sustainably_sourced","")))))))))))))))),"")</f>
        <v/>
      </c>
      <c r="AE2332" s="13" t="e" cm="1">
        <f t="array" aca="1" ref="AE2332" ca="1">IF(INDIRECT("$F"&amp;$S2332)="","",IF(LEFT(INDIRECT("$F"&amp;$S2332),3)="GRS","GRS_RCS_RM",IF((LEFT(INDIRECT("$F"&amp;$S2332),3))="RCS","GRS_RCS_RM",IF(INDIRECT("$F"&amp;$S2332)="OCS (No Label)","OCS_Conversion_RM",IF(LEFT(INDIRECT("$F"&amp;$S2332),3)="OCS","OCS_RM",IF(RIGHT(INDIRECT("$F"&amp;$S2332),10)="conversion","GOTS_RM_conversion",IF((LEFT(INDIRECT("$F"&amp;$S2332),4))="GOTS","GOTS_RM","Responsible_RM")))))))</f>
        <v>#REF!</v>
      </c>
      <c r="AF2332" s="13" t="str" cm="1">
        <f t="array" aca="1" ref="AF2332" ca="1">IF($S2332="","",INDIRECT("$Z"&amp;$S2332))</f>
        <v/>
      </c>
      <c r="AG2332" s="155"/>
      <c r="AH2332" s="13" t="str" cm="1">
        <f t="array" aca="1" ref="AH2332" ca="1">IFERROR(INDIRECT("$ag"&amp;S2332),"")</f>
        <v/>
      </c>
      <c r="AI2332" s="13" t="e" cm="1">
        <f t="array" aca="1" ref="AI2332" ca="1">INDIRECT("O"&amp;S2331)</f>
        <v>#REF!</v>
      </c>
      <c r="AJ2332" s="13" t="str">
        <f>IF($I2332="","",INDEX('Raw Material'!$A$1:$J$75,MATCH(I2332,'Raw Material'!$A$1:$A$75,0),(MATCH(G2332,'Raw Material'!$A$1:$J$1,0))))</f>
        <v/>
      </c>
      <c r="AK2332" s="13" t="str">
        <f t="shared" si="1049"/>
        <v>YANLIŞRM</v>
      </c>
      <c r="AL2332" s="153" t="str">
        <f t="shared" si="1050"/>
        <v/>
      </c>
    </row>
    <row r="2333" spans="1:38" ht="16.5" customHeight="1" thickBot="1">
      <c r="A2333" s="163"/>
      <c r="B2333" s="170"/>
      <c r="C2333" s="171"/>
      <c r="D2333" s="156"/>
      <c r="E2333" s="156"/>
      <c r="F2333" s="176"/>
      <c r="G2333" s="157"/>
      <c r="H2333" s="158"/>
      <c r="I2333" s="158"/>
      <c r="J2333" s="158"/>
      <c r="K2333" s="33"/>
      <c r="L2333" s="180"/>
      <c r="M2333" s="180"/>
      <c r="N2333" s="82"/>
      <c r="O2333" s="186"/>
      <c r="P2333" s="103"/>
      <c r="Q2333" s="84" t="str">
        <f t="shared" si="1051"/>
        <v/>
      </c>
      <c r="R2333" s="159"/>
      <c r="S2333" s="28" t="str" cm="1">
        <f t="array" aca="1" ref="S2333" ca="1">IF(INDIRECT("A"&amp;114+$U2333)&lt;&gt;"",114+$U2333,"")</f>
        <v/>
      </c>
      <c r="T2333" s="28" t="str">
        <f t="shared" ca="1" si="1052"/>
        <v>$B</v>
      </c>
      <c r="U2333" s="29">
        <f t="shared" si="1058"/>
        <v>2208</v>
      </c>
      <c r="V2333" s="29">
        <v>184.91666666668101</v>
      </c>
      <c r="W2333" s="29">
        <f t="shared" si="1064"/>
        <v>184</v>
      </c>
      <c r="X2333" s="41" t="str" cm="1">
        <f t="array" aca="1" ref="X2333" ca="1">IFERROR(INDEX('PC&amp;PD'!$A$1:$AP$15,ROW('PC&amp;PD'!$A$15),MATCH(INDIRECT(T2333),'PC&amp;PD'!$A$1:$AP$1,0)),"")</f>
        <v/>
      </c>
      <c r="Z2333" s="155"/>
      <c r="AA2333" s="13" t="str">
        <f t="shared" si="1048"/>
        <v/>
      </c>
      <c r="AB2333" s="155"/>
      <c r="AC2333" s="13" t="str">
        <f t="shared" ca="1" si="1053"/>
        <v>$AB</v>
      </c>
      <c r="AD2333" s="13" t="str" cm="1">
        <f t="array" aca="1" ref="AD2333" ca="1">IFERROR(IF((LEFT(INDIRECT("$F"&amp;$S2333),4))="GOTS",IF($G2333="Organic","GOTS_Organic_raw",(IF($G2333="Responsible","GOTS_Responsible",(IF($G2333="No Attribute (Conventional)","GOTS_conventional",(IF($G2333="Recycled Pre/Post-Consumer","GOTS_pre_post",(IF($G2333="In-Conversion","GOTS_in_conversion",(IF($G2333="Sustainably Sourced","Sustainably_sourced",""))))))))))),IF($G2333="Organic","Organic",(IF($G2333="Responsible","Responsible",(IF($G2333="No Attribute (Conventional)","No_Attribute_Conventional",(IF($G2333="Recycled Pre/Post-Consumer","Recycled_Pre_Post_Consumer",(IF($G2333="In-Conversion","In_Conversion",(IF($G2333="Recycled Pre-Consumer","Recycled_Pre_Consumer",(IF($G2333="Recycled Post-Consumer","Recycled_Post_Consumer",(IF($G2333="Sustainably Sourced","Sustainably_sourced","")))))))))))))))),"")</f>
        <v/>
      </c>
      <c r="AE2333" s="13" t="e" cm="1">
        <f t="array" aca="1" ref="AE2333" ca="1">IF(INDIRECT("$F"&amp;$S2333)="","",IF(LEFT(INDIRECT("$F"&amp;$S2333),3)="GRS","GRS_RCS_RM",IF((LEFT(INDIRECT("$F"&amp;$S2333),3))="RCS","GRS_RCS_RM",IF(INDIRECT("$F"&amp;$S2333)="OCS (No Label)","OCS_Conversion_RM",IF(LEFT(INDIRECT("$F"&amp;$S2333),3)="OCS","OCS_RM",IF(RIGHT(INDIRECT("$F"&amp;$S2333),10)="conversion","GOTS_RM_conversion",IF((LEFT(INDIRECT("$F"&amp;$S2333),4))="GOTS","GOTS_RM","Responsible_RM")))))))</f>
        <v>#REF!</v>
      </c>
      <c r="AF2333" s="13" t="str" cm="1">
        <f t="array" aca="1" ref="AF2333" ca="1">IF($S2333="","",INDIRECT("$Z"&amp;$S2333))</f>
        <v/>
      </c>
      <c r="AG2333" s="155"/>
      <c r="AH2333" s="13" t="str" cm="1">
        <f t="array" aca="1" ref="AH2333" ca="1">IFERROR(INDIRECT("$ag"&amp;S2333),"")</f>
        <v/>
      </c>
      <c r="AI2333" s="13" t="e" cm="1">
        <f t="array" aca="1" ref="AI2333" ca="1">INDIRECT("O"&amp;S2332)</f>
        <v>#REF!</v>
      </c>
      <c r="AJ2333" s="13" t="str">
        <f>IF($I2333="","",INDEX('Raw Material'!$A$1:$J$75,MATCH(I2333,'Raw Material'!$A$1:$A$75,0),(MATCH(G2333,'Raw Material'!$A$1:$J$1,0))))</f>
        <v/>
      </c>
      <c r="AK2333" s="13" t="str">
        <f t="shared" si="1049"/>
        <v>YANLIŞRM</v>
      </c>
      <c r="AL2333" s="153" t="str">
        <f t="shared" si="1050"/>
        <v/>
      </c>
    </row>
    <row r="2334" spans="1:38" ht="16.5" customHeight="1">
      <c r="A2334" s="160" t="str">
        <f>IF(B2334="","",COUNTA($B$114:$B2334))</f>
        <v/>
      </c>
      <c r="B2334" s="164"/>
      <c r="C2334" s="165"/>
      <c r="D2334" s="183"/>
      <c r="E2334" s="183"/>
      <c r="F2334" s="172"/>
      <c r="G2334" s="212"/>
      <c r="H2334" s="206"/>
      <c r="I2334" s="206"/>
      <c r="J2334" s="206"/>
      <c r="K2334" s="31"/>
      <c r="L2334" s="177" t="str">
        <f t="shared" ref="L2334" si="1069">IF(R2334="","",LEFT(R2334,LEN(R2334)-2))</f>
        <v/>
      </c>
      <c r="M2334" s="177"/>
      <c r="N2334" s="80"/>
      <c r="O2334" s="184"/>
      <c r="P2334" s="103"/>
      <c r="Q2334" s="84" t="str">
        <f t="shared" si="1051"/>
        <v/>
      </c>
      <c r="R2334" s="159" t="str">
        <f t="shared" ref="R2334" si="1070">CONCATENATE($Q2334,Q2335,Q2336,Q2337,Q2338,Q2339,$Q2340,$Q2341,$Q2342,$Q2343,Q2344,Q2345)</f>
        <v/>
      </c>
      <c r="S2334" s="28" t="str" cm="1">
        <f t="array" aca="1" ref="S2334" ca="1">IF(INDIRECT("A"&amp;114+$U2334)&lt;&gt;"",114+$U2334,"")</f>
        <v/>
      </c>
      <c r="T2334" s="28" t="str">
        <f t="shared" ca="1" si="1052"/>
        <v>$B</v>
      </c>
      <c r="U2334" s="29">
        <f t="shared" si="1058"/>
        <v>2220</v>
      </c>
      <c r="V2334" s="29">
        <v>185.00000000001501</v>
      </c>
      <c r="W2334" s="29">
        <f t="shared" si="1064"/>
        <v>185</v>
      </c>
      <c r="X2334" s="41" t="str" cm="1">
        <f t="array" aca="1" ref="X2334" ca="1">IFERROR(INDEX('PC&amp;PD'!$A$1:$AP$15,ROW('PC&amp;PD'!$A$15),MATCH(INDIRECT(T2334),'PC&amp;PD'!$A$1:$AP$1,0)),"")</f>
        <v/>
      </c>
      <c r="Z2334" s="155" t="str">
        <f t="shared" ref="Z2334" si="1071">IFERROR(IF($F2334="OCS 100","OCS (OCS 100)",IF($F2334="OCS Blended","OCS (OCS Blended)",IF($F2334="OCS (No Label)","OCS (No Label)",IF($F2334="RCS 100","RCS (RCS 100)",IF($F2334="RCS Blended","RCS (RCS Blended)",IF($F2334="GRS","GRS (GRS)",IF($F2334="GRS (No Label)", "GRS (No Label)",IF($F2334="RDS","RDS (RDS)",IF($F2334="RWS","RWS (RWS)",IF($F2334="RAS","RAS (RAS)",IF($F2334="RMS","RMS (RMS)",IF($F2334="GOTS Organic","GOTS (Organic)",IF($F2334="GOTS Made with organic","GOTS (Made with Organic)",IF($F2334="GOTS Organic - in conversion","GOTS (Organic - In Conversion)",IF($F2334="GOTS Made with organic - in conversion","GOTS (Made with Organic - In Conversion)",""))))))))))))))),"")</f>
        <v/>
      </c>
      <c r="AA2334" s="13" t="str">
        <f t="shared" si="1048"/>
        <v/>
      </c>
      <c r="AB2334" s="155" t="str">
        <f t="shared" ref="AB2334" si="1072">IFERROR(IF($F2334="OCS 100", "OCS_100",IF($F2334="OCS Blended", "OCS_Blended",IF($F2334="OCS (No Label)", "OCS_No_Label",IF($F2334="RCS 100", "RCS_100",IF($F2334="RCS Blended","RCS_Blended",IF($F2334="GRS","GRS",IF($F2334="GRS (No Label)", "GRS_No_Label",IF($F2334="RDS","RDS",IF($F2334="RWS","RWS",IF($F2334="RMS","RMS",IF($F2334="GOTS Organic","GOTS_Organic",IF($F2334="GOTS Made with organic","GOTS_Made_with_organic",IF($F2334="GOTS Organic - in conversion","GOTS_Organic_in_Conversion",IF($F2334="GOTS Made with organic - in conversion","GOTS_Made_with_Organic_in_Conversion",IF($F2334="RAS","RAS",""))))))))))))))),"")</f>
        <v/>
      </c>
      <c r="AC2334" s="13" t="str">
        <f t="shared" ca="1" si="1053"/>
        <v>$AB</v>
      </c>
      <c r="AD2334" s="13" t="str" cm="1">
        <f t="array" aca="1" ref="AD2334" ca="1">IFERROR(IF((LEFT(INDIRECT("$F"&amp;$S2334),4))="GOTS",IF($G2334="Organic","GOTS_Organic_raw",(IF($G2334="Responsible","GOTS_Responsible",(IF($G2334="No Attribute (Conventional)","GOTS_conventional",(IF($G2334="Recycled Pre/Post-Consumer","GOTS_pre_post",(IF($G2334="In-Conversion","GOTS_in_conversion",(IF($G2334="Sustainably Sourced","Sustainably_sourced",""))))))))))),IF($G2334="Organic","Organic",(IF($G2334="Responsible","Responsible",(IF($G2334="No Attribute (Conventional)","No_Attribute_Conventional",(IF($G2334="Recycled Pre/Post-Consumer","Recycled_Pre_Post_Consumer",(IF($G2334="In-Conversion","In_Conversion",(IF($G2334="Recycled Pre-Consumer","Recycled_Pre_Consumer",(IF($G2334="Recycled Post-Consumer","Recycled_Post_Consumer",(IF($G2334="Sustainably Sourced","Sustainably_sourced","")))))))))))))))),"")</f>
        <v/>
      </c>
      <c r="AE2334" s="13" t="e" cm="1">
        <f t="array" aca="1" ref="AE2334" ca="1">IF(INDIRECT("$F"&amp;$S2334)="","",IF(LEFT(INDIRECT("$F"&amp;$S2334),3)="GRS","GRS_RCS_RM",IF((LEFT(INDIRECT("$F"&amp;$S2334),3))="RCS","GRS_RCS_RM",IF(INDIRECT("$F"&amp;$S2334)="OCS (No Label)","OCS_Conversion_RM",IF(LEFT(INDIRECT("$F"&amp;$S2334),3)="OCS","OCS_RM",IF(RIGHT(INDIRECT("$F"&amp;$S2334),10)="conversion","GOTS_RM_conversion",IF((LEFT(INDIRECT("$F"&amp;$S2334),4))="GOTS","GOTS_RM","Responsible_RM")))))))</f>
        <v>#REF!</v>
      </c>
      <c r="AF2334" s="13" t="str" cm="1">
        <f t="array" aca="1" ref="AF2334" ca="1">IF($S2334="","",INDIRECT("$Z"&amp;$S2334))</f>
        <v/>
      </c>
      <c r="AG2334" s="155" t="str">
        <f t="shared" si="1063"/>
        <v/>
      </c>
      <c r="AH2334" s="13" t="str" cm="1">
        <f t="array" aca="1" ref="AH2334" ca="1">IFERROR(INDIRECT("$ag"&amp;S2334),"")</f>
        <v/>
      </c>
      <c r="AI2334" s="13" t="e" cm="1">
        <f t="array" aca="1" ref="AI2334" ca="1">INDIRECT("O"&amp;S2333)</f>
        <v>#REF!</v>
      </c>
      <c r="AJ2334" s="13" t="str">
        <f>IF($I2334="","",INDEX('Raw Material'!$A$1:$J$75,MATCH(I2334,'Raw Material'!$A$1:$A$75,0),(MATCH(G2334,'Raw Material'!$A$1:$J$1,0))))</f>
        <v/>
      </c>
      <c r="AK2334" s="13" t="str">
        <f t="shared" si="1049"/>
        <v>YANLIŞRM</v>
      </c>
      <c r="AL2334" s="153" t="str">
        <f t="shared" si="1050"/>
        <v/>
      </c>
    </row>
    <row r="2335" spans="1:38" ht="16.5" customHeight="1">
      <c r="A2335" s="161"/>
      <c r="B2335" s="166"/>
      <c r="C2335" s="167"/>
      <c r="D2335" s="156"/>
      <c r="E2335" s="156"/>
      <c r="F2335" s="173"/>
      <c r="G2335" s="181"/>
      <c r="H2335" s="182"/>
      <c r="I2335" s="182"/>
      <c r="J2335" s="182"/>
      <c r="K2335" s="32"/>
      <c r="L2335" s="178"/>
      <c r="M2335" s="178"/>
      <c r="N2335" s="81"/>
      <c r="O2335" s="185"/>
      <c r="P2335" s="103"/>
      <c r="Q2335" s="84" t="str">
        <f t="shared" si="1051"/>
        <v/>
      </c>
      <c r="R2335" s="159"/>
      <c r="S2335" s="28" t="str" cm="1">
        <f t="array" aca="1" ref="S2335" ca="1">IF(INDIRECT("A"&amp;114+$U2335)&lt;&gt;"",114+$U2335,"")</f>
        <v/>
      </c>
      <c r="T2335" s="28" t="str">
        <f t="shared" ca="1" si="1052"/>
        <v>$B</v>
      </c>
      <c r="U2335" s="29">
        <f t="shared" si="1058"/>
        <v>2220</v>
      </c>
      <c r="V2335" s="29">
        <v>185.08333333334801</v>
      </c>
      <c r="W2335" s="29">
        <f t="shared" si="1064"/>
        <v>185</v>
      </c>
      <c r="X2335" s="41" t="str" cm="1">
        <f t="array" aca="1" ref="X2335" ca="1">IFERROR(INDEX('PC&amp;PD'!$A$1:$AP$15,ROW('PC&amp;PD'!$A$15),MATCH(INDIRECT(T2335),'PC&amp;PD'!$A$1:$AP$1,0)),"")</f>
        <v/>
      </c>
      <c r="Z2335" s="155"/>
      <c r="AA2335" s="13" t="str">
        <f t="shared" si="1048"/>
        <v/>
      </c>
      <c r="AB2335" s="155"/>
      <c r="AC2335" s="13" t="str">
        <f t="shared" ca="1" si="1053"/>
        <v>$AB</v>
      </c>
      <c r="AD2335" s="13" t="str" cm="1">
        <f t="array" aca="1" ref="AD2335" ca="1">IFERROR(IF((LEFT(INDIRECT("$F"&amp;$S2335),4))="GOTS",IF($G2335="Organic","GOTS_Organic_raw",(IF($G2335="Responsible","GOTS_Responsible",(IF($G2335="No Attribute (Conventional)","GOTS_conventional",(IF($G2335="Recycled Pre/Post-Consumer","GOTS_pre_post",(IF($G2335="In-Conversion","GOTS_in_conversion",(IF($G2335="Sustainably Sourced","Sustainably_sourced",""))))))))))),IF($G2335="Organic","Organic",(IF($G2335="Responsible","Responsible",(IF($G2335="No Attribute (Conventional)","No_Attribute_Conventional",(IF($G2335="Recycled Pre/Post-Consumer","Recycled_Pre_Post_Consumer",(IF($G2335="In-Conversion","In_Conversion",(IF($G2335="Recycled Pre-Consumer","Recycled_Pre_Consumer",(IF($G2335="Recycled Post-Consumer","Recycled_Post_Consumer",(IF($G2335="Sustainably Sourced","Sustainably_sourced","")))))))))))))))),"")</f>
        <v/>
      </c>
      <c r="AE2335" s="13" t="e" cm="1">
        <f t="array" aca="1" ref="AE2335" ca="1">IF(INDIRECT("$F"&amp;$S2335)="","",IF(LEFT(INDIRECT("$F"&amp;$S2335),3)="GRS","GRS_RCS_RM",IF((LEFT(INDIRECT("$F"&amp;$S2335),3))="RCS","GRS_RCS_RM",IF(INDIRECT("$F"&amp;$S2335)="OCS (No Label)","OCS_Conversion_RM",IF(LEFT(INDIRECT("$F"&amp;$S2335),3)="OCS","OCS_RM",IF(RIGHT(INDIRECT("$F"&amp;$S2335),10)="conversion","GOTS_RM_conversion",IF((LEFT(INDIRECT("$F"&amp;$S2335),4))="GOTS","GOTS_RM","Responsible_RM")))))))</f>
        <v>#REF!</v>
      </c>
      <c r="AF2335" s="13" t="str" cm="1">
        <f t="array" aca="1" ref="AF2335" ca="1">IF($S2335="","",INDIRECT("$Z"&amp;$S2335))</f>
        <v/>
      </c>
      <c r="AG2335" s="155"/>
      <c r="AH2335" s="13" t="str" cm="1">
        <f t="array" aca="1" ref="AH2335" ca="1">IFERROR(INDIRECT("$ag"&amp;S2335),"")</f>
        <v/>
      </c>
      <c r="AI2335" s="13" t="e" cm="1">
        <f t="array" aca="1" ref="AI2335" ca="1">INDIRECT("O"&amp;S2334)</f>
        <v>#REF!</v>
      </c>
      <c r="AJ2335" s="13" t="str">
        <f>IF($I2335="","",INDEX('Raw Material'!$A$1:$J$75,MATCH(I2335,'Raw Material'!$A$1:$A$75,0),(MATCH(G2335,'Raw Material'!$A$1:$J$1,0))))</f>
        <v/>
      </c>
      <c r="AK2335" s="13" t="str">
        <f t="shared" si="1049"/>
        <v>YANLIŞRM</v>
      </c>
      <c r="AL2335" s="153" t="str">
        <f t="shared" si="1050"/>
        <v/>
      </c>
    </row>
    <row r="2336" spans="1:38" ht="16.5" customHeight="1">
      <c r="A2336" s="161"/>
      <c r="B2336" s="166"/>
      <c r="C2336" s="167"/>
      <c r="D2336" s="156"/>
      <c r="E2336" s="156"/>
      <c r="F2336" s="173"/>
      <c r="G2336" s="181"/>
      <c r="H2336" s="182"/>
      <c r="I2336" s="182"/>
      <c r="J2336" s="182"/>
      <c r="K2336" s="32"/>
      <c r="L2336" s="178"/>
      <c r="M2336" s="178"/>
      <c r="N2336" s="81"/>
      <c r="O2336" s="185"/>
      <c r="P2336" s="103"/>
      <c r="Q2336" s="84" t="str">
        <f t="shared" si="1051"/>
        <v/>
      </c>
      <c r="R2336" s="159"/>
      <c r="S2336" s="28" t="str" cm="1">
        <f t="array" aca="1" ref="S2336" ca="1">IF(INDIRECT("A"&amp;114+$U2336)&lt;&gt;"",114+$U2336,"")</f>
        <v/>
      </c>
      <c r="T2336" s="28" t="str">
        <f t="shared" ca="1" si="1052"/>
        <v>$B</v>
      </c>
      <c r="U2336" s="29">
        <f t="shared" si="1058"/>
        <v>2220</v>
      </c>
      <c r="V2336" s="29">
        <v>185.16666666668101</v>
      </c>
      <c r="W2336" s="29">
        <f t="shared" si="1064"/>
        <v>185</v>
      </c>
      <c r="X2336" s="41" t="str" cm="1">
        <f t="array" aca="1" ref="X2336" ca="1">IFERROR(INDEX('PC&amp;PD'!$A$1:$AP$15,ROW('PC&amp;PD'!$A$15),MATCH(INDIRECT(T2336),'PC&amp;PD'!$A$1:$AP$1,0)),"")</f>
        <v/>
      </c>
      <c r="Z2336" s="155"/>
      <c r="AA2336" s="13" t="str">
        <f t="shared" si="1048"/>
        <v/>
      </c>
      <c r="AB2336" s="155"/>
      <c r="AC2336" s="13" t="str">
        <f t="shared" ca="1" si="1053"/>
        <v>$AB</v>
      </c>
      <c r="AD2336" s="13" t="str" cm="1">
        <f t="array" aca="1" ref="AD2336" ca="1">IFERROR(IF((LEFT(INDIRECT("$F"&amp;$S2336),4))="GOTS",IF($G2336="Organic","GOTS_Organic_raw",(IF($G2336="Responsible","GOTS_Responsible",(IF($G2336="No Attribute (Conventional)","GOTS_conventional",(IF($G2336="Recycled Pre/Post-Consumer","GOTS_pre_post",(IF($G2336="In-Conversion","GOTS_in_conversion",(IF($G2336="Sustainably Sourced","Sustainably_sourced",""))))))))))),IF($G2336="Organic","Organic",(IF($G2336="Responsible","Responsible",(IF($G2336="No Attribute (Conventional)","No_Attribute_Conventional",(IF($G2336="Recycled Pre/Post-Consumer","Recycled_Pre_Post_Consumer",(IF($G2336="In-Conversion","In_Conversion",(IF($G2336="Recycled Pre-Consumer","Recycled_Pre_Consumer",(IF($G2336="Recycled Post-Consumer","Recycled_Post_Consumer",(IF($G2336="Sustainably Sourced","Sustainably_sourced","")))))))))))))))),"")</f>
        <v/>
      </c>
      <c r="AE2336" s="13" t="e" cm="1">
        <f t="array" aca="1" ref="AE2336" ca="1">IF(INDIRECT("$F"&amp;$S2336)="","",IF(LEFT(INDIRECT("$F"&amp;$S2336),3)="GRS","GRS_RCS_RM",IF((LEFT(INDIRECT("$F"&amp;$S2336),3))="RCS","GRS_RCS_RM",IF(INDIRECT("$F"&amp;$S2336)="OCS (No Label)","OCS_Conversion_RM",IF(LEFT(INDIRECT("$F"&amp;$S2336),3)="OCS","OCS_RM",IF(RIGHT(INDIRECT("$F"&amp;$S2336),10)="conversion","GOTS_RM_conversion",IF((LEFT(INDIRECT("$F"&amp;$S2336),4))="GOTS","GOTS_RM","Responsible_RM")))))))</f>
        <v>#REF!</v>
      </c>
      <c r="AF2336" s="13" t="str" cm="1">
        <f t="array" aca="1" ref="AF2336" ca="1">IF($S2336="","",INDIRECT("$Z"&amp;$S2336))</f>
        <v/>
      </c>
      <c r="AG2336" s="155"/>
      <c r="AH2336" s="13" t="str" cm="1">
        <f t="array" aca="1" ref="AH2336" ca="1">IFERROR(INDIRECT("$ag"&amp;S2336),"")</f>
        <v/>
      </c>
      <c r="AI2336" s="13" t="e" cm="1">
        <f t="array" aca="1" ref="AI2336" ca="1">INDIRECT("O"&amp;S2335)</f>
        <v>#REF!</v>
      </c>
      <c r="AJ2336" s="13" t="str">
        <f>IF($I2336="","",INDEX('Raw Material'!$A$1:$J$75,MATCH(I2336,'Raw Material'!$A$1:$A$75,0),(MATCH(G2336,'Raw Material'!$A$1:$J$1,0))))</f>
        <v/>
      </c>
      <c r="AK2336" s="13" t="str">
        <f t="shared" si="1049"/>
        <v>YANLIŞRM</v>
      </c>
      <c r="AL2336" s="153" t="str">
        <f t="shared" si="1050"/>
        <v/>
      </c>
    </row>
    <row r="2337" spans="1:38" ht="16.5" customHeight="1">
      <c r="A2337" s="161"/>
      <c r="B2337" s="166"/>
      <c r="C2337" s="167"/>
      <c r="D2337" s="156"/>
      <c r="E2337" s="156"/>
      <c r="F2337" s="174"/>
      <c r="G2337" s="181"/>
      <c r="H2337" s="182"/>
      <c r="I2337" s="182"/>
      <c r="J2337" s="182"/>
      <c r="K2337" s="32"/>
      <c r="L2337" s="178"/>
      <c r="M2337" s="178"/>
      <c r="N2337" s="81"/>
      <c r="O2337" s="185"/>
      <c r="P2337" s="103"/>
      <c r="Q2337" s="84" t="str">
        <f t="shared" si="1051"/>
        <v/>
      </c>
      <c r="R2337" s="159"/>
      <c r="S2337" s="28" t="str" cm="1">
        <f t="array" aca="1" ref="S2337" ca="1">IF(INDIRECT("A"&amp;114+$U2337)&lt;&gt;"",114+$U2337,"")</f>
        <v/>
      </c>
      <c r="T2337" s="28" t="str">
        <f t="shared" ca="1" si="1052"/>
        <v>$B</v>
      </c>
      <c r="U2337" s="29">
        <f t="shared" si="1058"/>
        <v>2220</v>
      </c>
      <c r="V2337" s="29">
        <v>185.25000000001501</v>
      </c>
      <c r="W2337" s="29">
        <f t="shared" si="1064"/>
        <v>185</v>
      </c>
      <c r="X2337" s="41" t="str" cm="1">
        <f t="array" aca="1" ref="X2337" ca="1">IFERROR(INDEX('PC&amp;PD'!$A$1:$AP$15,ROW('PC&amp;PD'!$A$15),MATCH(INDIRECT(T2337),'PC&amp;PD'!$A$1:$AP$1,0)),"")</f>
        <v/>
      </c>
      <c r="Z2337" s="155"/>
      <c r="AA2337" s="13" t="str">
        <f t="shared" si="1048"/>
        <v/>
      </c>
      <c r="AB2337" s="155"/>
      <c r="AC2337" s="13" t="str">
        <f t="shared" ca="1" si="1053"/>
        <v>$AB</v>
      </c>
      <c r="AD2337" s="13" t="str" cm="1">
        <f t="array" aca="1" ref="AD2337" ca="1">IFERROR(IF((LEFT(INDIRECT("$F"&amp;$S2337),4))="GOTS",IF($G2337="Organic","GOTS_Organic_raw",(IF($G2337="Responsible","GOTS_Responsible",(IF($G2337="No Attribute (Conventional)","GOTS_conventional",(IF($G2337="Recycled Pre/Post-Consumer","GOTS_pre_post",(IF($G2337="In-Conversion","GOTS_in_conversion",(IF($G2337="Sustainably Sourced","Sustainably_sourced",""))))))))))),IF($G2337="Organic","Organic",(IF($G2337="Responsible","Responsible",(IF($G2337="No Attribute (Conventional)","No_Attribute_Conventional",(IF($G2337="Recycled Pre/Post-Consumer","Recycled_Pre_Post_Consumer",(IF($G2337="In-Conversion","In_Conversion",(IF($G2337="Recycled Pre-Consumer","Recycled_Pre_Consumer",(IF($G2337="Recycled Post-Consumer","Recycled_Post_Consumer",(IF($G2337="Sustainably Sourced","Sustainably_sourced","")))))))))))))))),"")</f>
        <v/>
      </c>
      <c r="AE2337" s="13" t="e" cm="1">
        <f t="array" aca="1" ref="AE2337" ca="1">IF(INDIRECT("$F"&amp;$S2337)="","",IF(LEFT(INDIRECT("$F"&amp;$S2337),3)="GRS","GRS_RCS_RM",IF((LEFT(INDIRECT("$F"&amp;$S2337),3))="RCS","GRS_RCS_RM",IF(INDIRECT("$F"&amp;$S2337)="OCS (No Label)","OCS_Conversion_RM",IF(LEFT(INDIRECT("$F"&amp;$S2337),3)="OCS","OCS_RM",IF(RIGHT(INDIRECT("$F"&amp;$S2337),10)="conversion","GOTS_RM_conversion",IF((LEFT(INDIRECT("$F"&amp;$S2337),4))="GOTS","GOTS_RM","Responsible_RM")))))))</f>
        <v>#REF!</v>
      </c>
      <c r="AF2337" s="13" t="str" cm="1">
        <f t="array" aca="1" ref="AF2337" ca="1">IF($S2337="","",INDIRECT("$Z"&amp;$S2337))</f>
        <v/>
      </c>
      <c r="AG2337" s="155"/>
      <c r="AH2337" s="13" t="str" cm="1">
        <f t="array" aca="1" ref="AH2337" ca="1">IFERROR(INDIRECT("$ag"&amp;S2337),"")</f>
        <v/>
      </c>
      <c r="AI2337" s="13" t="e" cm="1">
        <f t="array" aca="1" ref="AI2337" ca="1">INDIRECT("O"&amp;S2336)</f>
        <v>#REF!</v>
      </c>
      <c r="AJ2337" s="13" t="str">
        <f>IF($I2337="","",INDEX('Raw Material'!$A$1:$J$75,MATCH(I2337,'Raw Material'!$A$1:$A$75,0),(MATCH(G2337,'Raw Material'!$A$1:$J$1,0))))</f>
        <v/>
      </c>
      <c r="AK2337" s="13" t="str">
        <f t="shared" si="1049"/>
        <v>YANLIŞRM</v>
      </c>
      <c r="AL2337" s="153" t="str">
        <f t="shared" si="1050"/>
        <v/>
      </c>
    </row>
    <row r="2338" spans="1:38" ht="16.5" customHeight="1">
      <c r="A2338" s="161"/>
      <c r="B2338" s="166"/>
      <c r="C2338" s="167"/>
      <c r="D2338" s="156"/>
      <c r="E2338" s="156"/>
      <c r="F2338" s="174"/>
      <c r="G2338" s="181"/>
      <c r="H2338" s="182"/>
      <c r="I2338" s="182"/>
      <c r="J2338" s="182"/>
      <c r="K2338" s="32"/>
      <c r="L2338" s="178"/>
      <c r="M2338" s="178"/>
      <c r="N2338" s="81"/>
      <c r="O2338" s="185"/>
      <c r="P2338" s="103"/>
      <c r="Q2338" s="84" t="str">
        <f t="shared" si="1051"/>
        <v/>
      </c>
      <c r="R2338" s="159"/>
      <c r="S2338" s="28" t="str" cm="1">
        <f t="array" aca="1" ref="S2338" ca="1">IF(INDIRECT("A"&amp;114+$U2338)&lt;&gt;"",114+$U2338,"")</f>
        <v/>
      </c>
      <c r="T2338" s="28" t="str">
        <f t="shared" ca="1" si="1052"/>
        <v>$B</v>
      </c>
      <c r="U2338" s="29">
        <f t="shared" si="1058"/>
        <v>2220</v>
      </c>
      <c r="V2338" s="29">
        <v>185.33333333334801</v>
      </c>
      <c r="W2338" s="29">
        <f t="shared" si="1064"/>
        <v>185</v>
      </c>
      <c r="X2338" s="41" t="str" cm="1">
        <f t="array" aca="1" ref="X2338" ca="1">IFERROR(INDEX('PC&amp;PD'!$A$1:$AP$15,ROW('PC&amp;PD'!$A$15),MATCH(INDIRECT(T2338),'PC&amp;PD'!$A$1:$AP$1,0)),"")</f>
        <v/>
      </c>
      <c r="Z2338" s="155"/>
      <c r="AA2338" s="13" t="str">
        <f t="shared" si="1048"/>
        <v/>
      </c>
      <c r="AB2338" s="155"/>
      <c r="AC2338" s="13" t="str">
        <f t="shared" ca="1" si="1053"/>
        <v>$AB</v>
      </c>
      <c r="AD2338" s="13" t="str" cm="1">
        <f t="array" aca="1" ref="AD2338" ca="1">IFERROR(IF((LEFT(INDIRECT("$F"&amp;$S2338),4))="GOTS",IF($G2338="Organic","GOTS_Organic_raw",(IF($G2338="Responsible","GOTS_Responsible",(IF($G2338="No Attribute (Conventional)","GOTS_conventional",(IF($G2338="Recycled Pre/Post-Consumer","GOTS_pre_post",(IF($G2338="In-Conversion","GOTS_in_conversion",(IF($G2338="Sustainably Sourced","Sustainably_sourced",""))))))))))),IF($G2338="Organic","Organic",(IF($G2338="Responsible","Responsible",(IF($G2338="No Attribute (Conventional)","No_Attribute_Conventional",(IF($G2338="Recycled Pre/Post-Consumer","Recycled_Pre_Post_Consumer",(IF($G2338="In-Conversion","In_Conversion",(IF($G2338="Recycled Pre-Consumer","Recycled_Pre_Consumer",(IF($G2338="Recycled Post-Consumer","Recycled_Post_Consumer",(IF($G2338="Sustainably Sourced","Sustainably_sourced","")))))))))))))))),"")</f>
        <v/>
      </c>
      <c r="AE2338" s="13" t="e" cm="1">
        <f t="array" aca="1" ref="AE2338" ca="1">IF(INDIRECT("$F"&amp;$S2338)="","",IF(LEFT(INDIRECT("$F"&amp;$S2338),3)="GRS","GRS_RCS_RM",IF((LEFT(INDIRECT("$F"&amp;$S2338),3))="RCS","GRS_RCS_RM",IF(INDIRECT("$F"&amp;$S2338)="OCS (No Label)","OCS_Conversion_RM",IF(LEFT(INDIRECT("$F"&amp;$S2338),3)="OCS","OCS_RM",IF(RIGHT(INDIRECT("$F"&amp;$S2338),10)="conversion","GOTS_RM_conversion",IF((LEFT(INDIRECT("$F"&amp;$S2338),4))="GOTS","GOTS_RM","Responsible_RM")))))))</f>
        <v>#REF!</v>
      </c>
      <c r="AF2338" s="13" t="str" cm="1">
        <f t="array" aca="1" ref="AF2338" ca="1">IF($S2338="","",INDIRECT("$Z"&amp;$S2338))</f>
        <v/>
      </c>
      <c r="AG2338" s="155"/>
      <c r="AH2338" s="13" t="str" cm="1">
        <f t="array" aca="1" ref="AH2338" ca="1">IFERROR(INDIRECT("$ag"&amp;S2338),"")</f>
        <v/>
      </c>
      <c r="AI2338" s="13" t="e" cm="1">
        <f t="array" aca="1" ref="AI2338" ca="1">INDIRECT("O"&amp;S2337)</f>
        <v>#REF!</v>
      </c>
      <c r="AJ2338" s="13" t="str">
        <f>IF($I2338="","",INDEX('Raw Material'!$A$1:$J$75,MATCH(I2338,'Raw Material'!$A$1:$A$75,0),(MATCH(G2338,'Raw Material'!$A$1:$J$1,0))))</f>
        <v/>
      </c>
      <c r="AK2338" s="13" t="str">
        <f t="shared" si="1049"/>
        <v>YANLIŞRM</v>
      </c>
      <c r="AL2338" s="153" t="str">
        <f t="shared" si="1050"/>
        <v/>
      </c>
    </row>
    <row r="2339" spans="1:38" ht="16.5" customHeight="1">
      <c r="A2339" s="161"/>
      <c r="B2339" s="166"/>
      <c r="C2339" s="167"/>
      <c r="D2339" s="156"/>
      <c r="E2339" s="156"/>
      <c r="F2339" s="174"/>
      <c r="G2339" s="181"/>
      <c r="H2339" s="182"/>
      <c r="I2339" s="182"/>
      <c r="J2339" s="182"/>
      <c r="K2339" s="32"/>
      <c r="L2339" s="178"/>
      <c r="M2339" s="178"/>
      <c r="N2339" s="81"/>
      <c r="O2339" s="185"/>
      <c r="P2339" s="103"/>
      <c r="Q2339" s="84" t="str">
        <f t="shared" si="1051"/>
        <v/>
      </c>
      <c r="R2339" s="159"/>
      <c r="S2339" s="28" t="str" cm="1">
        <f t="array" aca="1" ref="S2339" ca="1">IF(INDIRECT("A"&amp;114+$U2339)&lt;&gt;"",114+$U2339,"")</f>
        <v/>
      </c>
      <c r="T2339" s="28" t="str">
        <f t="shared" ca="1" si="1052"/>
        <v>$B</v>
      </c>
      <c r="U2339" s="29">
        <f t="shared" si="1058"/>
        <v>2220</v>
      </c>
      <c r="V2339" s="29">
        <v>185.41666666668101</v>
      </c>
      <c r="W2339" s="29">
        <f t="shared" si="1064"/>
        <v>185</v>
      </c>
      <c r="X2339" s="41" t="str" cm="1">
        <f t="array" aca="1" ref="X2339" ca="1">IFERROR(INDEX('PC&amp;PD'!$A$1:$AP$15,ROW('PC&amp;PD'!$A$15),MATCH(INDIRECT(T2339),'PC&amp;PD'!$A$1:$AP$1,0)),"")</f>
        <v/>
      </c>
      <c r="Z2339" s="155"/>
      <c r="AA2339" s="13" t="str">
        <f t="shared" si="1048"/>
        <v/>
      </c>
      <c r="AB2339" s="155"/>
      <c r="AC2339" s="13" t="str">
        <f t="shared" ca="1" si="1053"/>
        <v>$AB</v>
      </c>
      <c r="AD2339" s="13" t="str" cm="1">
        <f t="array" aca="1" ref="AD2339" ca="1">IFERROR(IF((LEFT(INDIRECT("$F"&amp;$S2339),4))="GOTS",IF($G2339="Organic","GOTS_Organic_raw",(IF($G2339="Responsible","GOTS_Responsible",(IF($G2339="No Attribute (Conventional)","GOTS_conventional",(IF($G2339="Recycled Pre/Post-Consumer","GOTS_pre_post",(IF($G2339="In-Conversion","GOTS_in_conversion",(IF($G2339="Sustainably Sourced","Sustainably_sourced",""))))))))))),IF($G2339="Organic","Organic",(IF($G2339="Responsible","Responsible",(IF($G2339="No Attribute (Conventional)","No_Attribute_Conventional",(IF($G2339="Recycled Pre/Post-Consumer","Recycled_Pre_Post_Consumer",(IF($G2339="In-Conversion","In_Conversion",(IF($G2339="Recycled Pre-Consumer","Recycled_Pre_Consumer",(IF($G2339="Recycled Post-Consumer","Recycled_Post_Consumer",(IF($G2339="Sustainably Sourced","Sustainably_sourced","")))))))))))))))),"")</f>
        <v/>
      </c>
      <c r="AE2339" s="13" t="e" cm="1">
        <f t="array" aca="1" ref="AE2339" ca="1">IF(INDIRECT("$F"&amp;$S2339)="","",IF(LEFT(INDIRECT("$F"&amp;$S2339),3)="GRS","GRS_RCS_RM",IF((LEFT(INDIRECT("$F"&amp;$S2339),3))="RCS","GRS_RCS_RM",IF(INDIRECT("$F"&amp;$S2339)="OCS (No Label)","OCS_Conversion_RM",IF(LEFT(INDIRECT("$F"&amp;$S2339),3)="OCS","OCS_RM",IF(RIGHT(INDIRECT("$F"&amp;$S2339),10)="conversion","GOTS_RM_conversion",IF((LEFT(INDIRECT("$F"&amp;$S2339),4))="GOTS","GOTS_RM","Responsible_RM")))))))</f>
        <v>#REF!</v>
      </c>
      <c r="AF2339" s="13" t="str" cm="1">
        <f t="array" aca="1" ref="AF2339" ca="1">IF($S2339="","",INDIRECT("$Z"&amp;$S2339))</f>
        <v/>
      </c>
      <c r="AG2339" s="155"/>
      <c r="AH2339" s="13" t="str" cm="1">
        <f t="array" aca="1" ref="AH2339" ca="1">IFERROR(INDIRECT("$ag"&amp;S2339),"")</f>
        <v/>
      </c>
      <c r="AI2339" s="13" t="e" cm="1">
        <f t="array" aca="1" ref="AI2339" ca="1">INDIRECT("O"&amp;S2338)</f>
        <v>#REF!</v>
      </c>
      <c r="AJ2339" s="13" t="str">
        <f>IF($I2339="","",INDEX('Raw Material'!$A$1:$J$75,MATCH(I2339,'Raw Material'!$A$1:$A$75,0),(MATCH(G2339,'Raw Material'!$A$1:$J$1,0))))</f>
        <v/>
      </c>
      <c r="AK2339" s="13" t="str">
        <f t="shared" si="1049"/>
        <v>YANLIŞRM</v>
      </c>
      <c r="AL2339" s="153" t="str">
        <f t="shared" si="1050"/>
        <v/>
      </c>
    </row>
    <row r="2340" spans="1:38" ht="16.5" customHeight="1">
      <c r="A2340" s="162"/>
      <c r="B2340" s="168"/>
      <c r="C2340" s="169"/>
      <c r="D2340" s="156"/>
      <c r="E2340" s="156"/>
      <c r="F2340" s="175"/>
      <c r="G2340" s="181"/>
      <c r="H2340" s="182"/>
      <c r="I2340" s="182"/>
      <c r="J2340" s="182"/>
      <c r="K2340" s="32"/>
      <c r="L2340" s="179"/>
      <c r="M2340" s="179"/>
      <c r="N2340" s="81"/>
      <c r="O2340" s="185"/>
      <c r="P2340" s="103"/>
      <c r="Q2340" s="84" t="str">
        <f t="shared" si="1051"/>
        <v/>
      </c>
      <c r="R2340" s="159"/>
      <c r="S2340" s="28" t="str" cm="1">
        <f t="array" aca="1" ref="S2340" ca="1">IF(INDIRECT("A"&amp;114+$U2340)&lt;&gt;"",114+$U2340,"")</f>
        <v/>
      </c>
      <c r="T2340" s="28" t="str">
        <f t="shared" ca="1" si="1052"/>
        <v>$B</v>
      </c>
      <c r="U2340" s="29">
        <f t="shared" si="1058"/>
        <v>2220</v>
      </c>
      <c r="V2340" s="29">
        <v>185.50000000001501</v>
      </c>
      <c r="W2340" s="29">
        <f t="shared" si="1064"/>
        <v>185</v>
      </c>
      <c r="X2340" s="41" t="str" cm="1">
        <f t="array" aca="1" ref="X2340" ca="1">IFERROR(INDEX('PC&amp;PD'!$A$1:$AP$15,ROW('PC&amp;PD'!$A$15),MATCH(INDIRECT(T2340),'PC&amp;PD'!$A$1:$AP$1,0)),"")</f>
        <v/>
      </c>
      <c r="Z2340" s="155"/>
      <c r="AA2340" s="13" t="str">
        <f t="shared" si="1048"/>
        <v/>
      </c>
      <c r="AB2340" s="155"/>
      <c r="AC2340" s="13" t="str">
        <f t="shared" ca="1" si="1053"/>
        <v>$AB</v>
      </c>
      <c r="AD2340" s="13" t="str" cm="1">
        <f t="array" aca="1" ref="AD2340" ca="1">IFERROR(IF((LEFT(INDIRECT("$F"&amp;$S2340),4))="GOTS",IF($G2340="Organic","GOTS_Organic_raw",(IF($G2340="Responsible","GOTS_Responsible",(IF($G2340="No Attribute (Conventional)","GOTS_conventional",(IF($G2340="Recycled Pre/Post-Consumer","GOTS_pre_post",(IF($G2340="In-Conversion","GOTS_in_conversion",(IF($G2340="Sustainably Sourced","Sustainably_sourced",""))))))))))),IF($G2340="Organic","Organic",(IF($G2340="Responsible","Responsible",(IF($G2340="No Attribute (Conventional)","No_Attribute_Conventional",(IF($G2340="Recycled Pre/Post-Consumer","Recycled_Pre_Post_Consumer",(IF($G2340="In-Conversion","In_Conversion",(IF($G2340="Recycled Pre-Consumer","Recycled_Pre_Consumer",(IF($G2340="Recycled Post-Consumer","Recycled_Post_Consumer",(IF($G2340="Sustainably Sourced","Sustainably_sourced","")))))))))))))))),"")</f>
        <v/>
      </c>
      <c r="AE2340" s="13" t="e" cm="1">
        <f t="array" aca="1" ref="AE2340" ca="1">IF(INDIRECT("$F"&amp;$S2340)="","",IF(LEFT(INDIRECT("$F"&amp;$S2340),3)="GRS","GRS_RCS_RM",IF((LEFT(INDIRECT("$F"&amp;$S2340),3))="RCS","GRS_RCS_RM",IF(INDIRECT("$F"&amp;$S2340)="OCS (No Label)","OCS_Conversion_RM",IF(LEFT(INDIRECT("$F"&amp;$S2340),3)="OCS","OCS_RM",IF(RIGHT(INDIRECT("$F"&amp;$S2340),10)="conversion","GOTS_RM_conversion",IF((LEFT(INDIRECT("$F"&amp;$S2340),4))="GOTS","GOTS_RM","Responsible_RM")))))))</f>
        <v>#REF!</v>
      </c>
      <c r="AF2340" s="13" t="str" cm="1">
        <f t="array" aca="1" ref="AF2340" ca="1">IF($S2340="","",INDIRECT("$Z"&amp;$S2340))</f>
        <v/>
      </c>
      <c r="AG2340" s="155"/>
      <c r="AH2340" s="13" t="str" cm="1">
        <f t="array" aca="1" ref="AH2340" ca="1">IFERROR(INDIRECT("$ag"&amp;S2340),"")</f>
        <v/>
      </c>
      <c r="AI2340" s="13" t="e" cm="1">
        <f t="array" aca="1" ref="AI2340" ca="1">INDIRECT("O"&amp;S2339)</f>
        <v>#REF!</v>
      </c>
      <c r="AJ2340" s="13" t="str">
        <f>IF($I2340="","",INDEX('Raw Material'!$A$1:$J$75,MATCH(I2340,'Raw Material'!$A$1:$A$75,0),(MATCH(G2340,'Raw Material'!$A$1:$J$1,0))))</f>
        <v/>
      </c>
      <c r="AK2340" s="13" t="str">
        <f t="shared" si="1049"/>
        <v>YANLIŞRM</v>
      </c>
      <c r="AL2340" s="153" t="str">
        <f t="shared" si="1050"/>
        <v/>
      </c>
    </row>
    <row r="2341" spans="1:38" ht="16.5" customHeight="1">
      <c r="A2341" s="162"/>
      <c r="B2341" s="168"/>
      <c r="C2341" s="169"/>
      <c r="D2341" s="156"/>
      <c r="E2341" s="156"/>
      <c r="F2341" s="175"/>
      <c r="G2341" s="181"/>
      <c r="H2341" s="182"/>
      <c r="I2341" s="182"/>
      <c r="J2341" s="182"/>
      <c r="K2341" s="32"/>
      <c r="L2341" s="179"/>
      <c r="M2341" s="179"/>
      <c r="N2341" s="81"/>
      <c r="O2341" s="185"/>
      <c r="P2341" s="103"/>
      <c r="Q2341" s="84" t="str">
        <f t="shared" si="1051"/>
        <v/>
      </c>
      <c r="R2341" s="159"/>
      <c r="S2341" s="28" t="str" cm="1">
        <f t="array" aca="1" ref="S2341" ca="1">IF(INDIRECT("A"&amp;114+$U2341)&lt;&gt;"",114+$U2341,"")</f>
        <v/>
      </c>
      <c r="T2341" s="28" t="str">
        <f t="shared" ca="1" si="1052"/>
        <v>$B</v>
      </c>
      <c r="U2341" s="29">
        <f t="shared" si="1058"/>
        <v>2220</v>
      </c>
      <c r="V2341" s="29">
        <v>185.58333333334801</v>
      </c>
      <c r="W2341" s="29">
        <f t="shared" si="1064"/>
        <v>185</v>
      </c>
      <c r="X2341" s="41" t="str" cm="1">
        <f t="array" aca="1" ref="X2341" ca="1">IFERROR(INDEX('PC&amp;PD'!$A$1:$AP$15,ROW('PC&amp;PD'!$A$15),MATCH(INDIRECT(T2341),'PC&amp;PD'!$A$1:$AP$1,0)),"")</f>
        <v/>
      </c>
      <c r="Z2341" s="155"/>
      <c r="AA2341" s="13" t="str">
        <f t="shared" si="1048"/>
        <v/>
      </c>
      <c r="AB2341" s="155"/>
      <c r="AC2341" s="13" t="str">
        <f t="shared" ca="1" si="1053"/>
        <v>$AB</v>
      </c>
      <c r="AD2341" s="13" t="str" cm="1">
        <f t="array" aca="1" ref="AD2341" ca="1">IFERROR(IF((LEFT(INDIRECT("$F"&amp;$S2341),4))="GOTS",IF($G2341="Organic","GOTS_Organic_raw",(IF($G2341="Responsible","GOTS_Responsible",(IF($G2341="No Attribute (Conventional)","GOTS_conventional",(IF($G2341="Recycled Pre/Post-Consumer","GOTS_pre_post",(IF($G2341="In-Conversion","GOTS_in_conversion",(IF($G2341="Sustainably Sourced","Sustainably_sourced",""))))))))))),IF($G2341="Organic","Organic",(IF($G2341="Responsible","Responsible",(IF($G2341="No Attribute (Conventional)","No_Attribute_Conventional",(IF($G2341="Recycled Pre/Post-Consumer","Recycled_Pre_Post_Consumer",(IF($G2341="In-Conversion","In_Conversion",(IF($G2341="Recycled Pre-Consumer","Recycled_Pre_Consumer",(IF($G2341="Recycled Post-Consumer","Recycled_Post_Consumer",(IF($G2341="Sustainably Sourced","Sustainably_sourced","")))))))))))))))),"")</f>
        <v/>
      </c>
      <c r="AE2341" s="13" t="e" cm="1">
        <f t="array" aca="1" ref="AE2341" ca="1">IF(INDIRECT("$F"&amp;$S2341)="","",IF(LEFT(INDIRECT("$F"&amp;$S2341),3)="GRS","GRS_RCS_RM",IF((LEFT(INDIRECT("$F"&amp;$S2341),3))="RCS","GRS_RCS_RM",IF(INDIRECT("$F"&amp;$S2341)="OCS (No Label)","OCS_Conversion_RM",IF(LEFT(INDIRECT("$F"&amp;$S2341),3)="OCS","OCS_RM",IF(RIGHT(INDIRECT("$F"&amp;$S2341),10)="conversion","GOTS_RM_conversion",IF((LEFT(INDIRECT("$F"&amp;$S2341),4))="GOTS","GOTS_RM","Responsible_RM")))))))</f>
        <v>#REF!</v>
      </c>
      <c r="AF2341" s="13" t="str" cm="1">
        <f t="array" aca="1" ref="AF2341" ca="1">IF($S2341="","",INDIRECT("$Z"&amp;$S2341))</f>
        <v/>
      </c>
      <c r="AG2341" s="155"/>
      <c r="AH2341" s="13" t="str" cm="1">
        <f t="array" aca="1" ref="AH2341" ca="1">IFERROR(INDIRECT("$ag"&amp;S2341),"")</f>
        <v/>
      </c>
      <c r="AI2341" s="13" t="e" cm="1">
        <f t="array" aca="1" ref="AI2341" ca="1">INDIRECT("O"&amp;S2340)</f>
        <v>#REF!</v>
      </c>
      <c r="AJ2341" s="13" t="str">
        <f>IF($I2341="","",INDEX('Raw Material'!$A$1:$J$75,MATCH(I2341,'Raw Material'!$A$1:$A$75,0),(MATCH(G2341,'Raw Material'!$A$1:$J$1,0))))</f>
        <v/>
      </c>
      <c r="AK2341" s="13" t="str">
        <f t="shared" si="1049"/>
        <v>YANLIŞRM</v>
      </c>
      <c r="AL2341" s="153" t="str">
        <f t="shared" si="1050"/>
        <v/>
      </c>
    </row>
    <row r="2342" spans="1:38" ht="16.5" customHeight="1">
      <c r="A2342" s="162"/>
      <c r="B2342" s="168"/>
      <c r="C2342" s="169"/>
      <c r="D2342" s="156"/>
      <c r="E2342" s="156"/>
      <c r="F2342" s="175"/>
      <c r="G2342" s="181"/>
      <c r="H2342" s="182"/>
      <c r="I2342" s="182"/>
      <c r="J2342" s="182"/>
      <c r="K2342" s="32"/>
      <c r="L2342" s="179"/>
      <c r="M2342" s="179"/>
      <c r="N2342" s="81"/>
      <c r="O2342" s="185"/>
      <c r="P2342" s="103"/>
      <c r="Q2342" s="84" t="str">
        <f t="shared" si="1051"/>
        <v/>
      </c>
      <c r="R2342" s="159"/>
      <c r="S2342" s="28" t="str" cm="1">
        <f t="array" aca="1" ref="S2342" ca="1">IF(INDIRECT("A"&amp;114+$U2342)&lt;&gt;"",114+$U2342,"")</f>
        <v/>
      </c>
      <c r="T2342" s="28" t="str">
        <f t="shared" ca="1" si="1052"/>
        <v>$B</v>
      </c>
      <c r="U2342" s="29">
        <f t="shared" si="1058"/>
        <v>2220</v>
      </c>
      <c r="V2342" s="29">
        <v>185.66666666668101</v>
      </c>
      <c r="W2342" s="29">
        <f t="shared" si="1064"/>
        <v>185</v>
      </c>
      <c r="X2342" s="41" t="str" cm="1">
        <f t="array" aca="1" ref="X2342" ca="1">IFERROR(INDEX('PC&amp;PD'!$A$1:$AP$15,ROW('PC&amp;PD'!$A$15),MATCH(INDIRECT(T2342),'PC&amp;PD'!$A$1:$AP$1,0)),"")</f>
        <v/>
      </c>
      <c r="Z2342" s="155"/>
      <c r="AA2342" s="13" t="str">
        <f t="shared" si="1048"/>
        <v/>
      </c>
      <c r="AB2342" s="155"/>
      <c r="AC2342" s="13" t="str">
        <f t="shared" ca="1" si="1053"/>
        <v>$AB</v>
      </c>
      <c r="AD2342" s="13" t="str" cm="1">
        <f t="array" aca="1" ref="AD2342" ca="1">IFERROR(IF((LEFT(INDIRECT("$F"&amp;$S2342),4))="GOTS",IF($G2342="Organic","GOTS_Organic_raw",(IF($G2342="Responsible","GOTS_Responsible",(IF($G2342="No Attribute (Conventional)","GOTS_conventional",(IF($G2342="Recycled Pre/Post-Consumer","GOTS_pre_post",(IF($G2342="In-Conversion","GOTS_in_conversion",(IF($G2342="Sustainably Sourced","Sustainably_sourced",""))))))))))),IF($G2342="Organic","Organic",(IF($G2342="Responsible","Responsible",(IF($G2342="No Attribute (Conventional)","No_Attribute_Conventional",(IF($G2342="Recycled Pre/Post-Consumer","Recycled_Pre_Post_Consumer",(IF($G2342="In-Conversion","In_Conversion",(IF($G2342="Recycled Pre-Consumer","Recycled_Pre_Consumer",(IF($G2342="Recycled Post-Consumer","Recycled_Post_Consumer",(IF($G2342="Sustainably Sourced","Sustainably_sourced","")))))))))))))))),"")</f>
        <v/>
      </c>
      <c r="AE2342" s="13" t="e" cm="1">
        <f t="array" aca="1" ref="AE2342" ca="1">IF(INDIRECT("$F"&amp;$S2342)="","",IF(LEFT(INDIRECT("$F"&amp;$S2342),3)="GRS","GRS_RCS_RM",IF((LEFT(INDIRECT("$F"&amp;$S2342),3))="RCS","GRS_RCS_RM",IF(INDIRECT("$F"&amp;$S2342)="OCS (No Label)","OCS_Conversion_RM",IF(LEFT(INDIRECT("$F"&amp;$S2342),3)="OCS","OCS_RM",IF(RIGHT(INDIRECT("$F"&amp;$S2342),10)="conversion","GOTS_RM_conversion",IF((LEFT(INDIRECT("$F"&amp;$S2342),4))="GOTS","GOTS_RM","Responsible_RM")))))))</f>
        <v>#REF!</v>
      </c>
      <c r="AF2342" s="13" t="str" cm="1">
        <f t="array" aca="1" ref="AF2342" ca="1">IF($S2342="","",INDIRECT("$Z"&amp;$S2342))</f>
        <v/>
      </c>
      <c r="AG2342" s="155"/>
      <c r="AH2342" s="13" t="str" cm="1">
        <f t="array" aca="1" ref="AH2342" ca="1">IFERROR(INDIRECT("$ag"&amp;S2342),"")</f>
        <v/>
      </c>
      <c r="AI2342" s="13" t="e" cm="1">
        <f t="array" aca="1" ref="AI2342" ca="1">INDIRECT("O"&amp;S2341)</f>
        <v>#REF!</v>
      </c>
      <c r="AJ2342" s="13" t="str">
        <f>IF($I2342="","",INDEX('Raw Material'!$A$1:$J$75,MATCH(I2342,'Raw Material'!$A$1:$A$75,0),(MATCH(G2342,'Raw Material'!$A$1:$J$1,0))))</f>
        <v/>
      </c>
      <c r="AK2342" s="13" t="str">
        <f t="shared" si="1049"/>
        <v>YANLIŞRM</v>
      </c>
      <c r="AL2342" s="153" t="str">
        <f t="shared" si="1050"/>
        <v/>
      </c>
    </row>
    <row r="2343" spans="1:38" ht="16.5" customHeight="1">
      <c r="A2343" s="162"/>
      <c r="B2343" s="168"/>
      <c r="C2343" s="169"/>
      <c r="D2343" s="156"/>
      <c r="E2343" s="156"/>
      <c r="F2343" s="175"/>
      <c r="G2343" s="181"/>
      <c r="H2343" s="182"/>
      <c r="I2343" s="182"/>
      <c r="J2343" s="182"/>
      <c r="K2343" s="32"/>
      <c r="L2343" s="179"/>
      <c r="M2343" s="179"/>
      <c r="N2343" s="81"/>
      <c r="O2343" s="185"/>
      <c r="P2343" s="103"/>
      <c r="Q2343" s="84" t="str">
        <f t="shared" si="1051"/>
        <v/>
      </c>
      <c r="R2343" s="159"/>
      <c r="S2343" s="28" t="str" cm="1">
        <f t="array" aca="1" ref="S2343" ca="1">IF(INDIRECT("A"&amp;114+$U2343)&lt;&gt;"",114+$U2343,"")</f>
        <v/>
      </c>
      <c r="T2343" s="28" t="str">
        <f t="shared" ca="1" si="1052"/>
        <v>$B</v>
      </c>
      <c r="U2343" s="29">
        <f t="shared" si="1058"/>
        <v>2220</v>
      </c>
      <c r="V2343" s="29">
        <v>185.75000000001501</v>
      </c>
      <c r="W2343" s="29">
        <f t="shared" si="1064"/>
        <v>185</v>
      </c>
      <c r="X2343" s="41" t="str" cm="1">
        <f t="array" aca="1" ref="X2343" ca="1">IFERROR(INDEX('PC&amp;PD'!$A$1:$AP$15,ROW('PC&amp;PD'!$A$15),MATCH(INDIRECT(T2343),'PC&amp;PD'!$A$1:$AP$1,0)),"")</f>
        <v/>
      </c>
      <c r="Z2343" s="155"/>
      <c r="AA2343" s="13" t="str">
        <f t="shared" si="1048"/>
        <v/>
      </c>
      <c r="AB2343" s="155"/>
      <c r="AC2343" s="13" t="str">
        <f t="shared" ca="1" si="1053"/>
        <v>$AB</v>
      </c>
      <c r="AD2343" s="13" t="str" cm="1">
        <f t="array" aca="1" ref="AD2343" ca="1">IFERROR(IF((LEFT(INDIRECT("$F"&amp;$S2343),4))="GOTS",IF($G2343="Organic","GOTS_Organic_raw",(IF($G2343="Responsible","GOTS_Responsible",(IF($G2343="No Attribute (Conventional)","GOTS_conventional",(IF($G2343="Recycled Pre/Post-Consumer","GOTS_pre_post",(IF($G2343="In-Conversion","GOTS_in_conversion",(IF($G2343="Sustainably Sourced","Sustainably_sourced",""))))))))))),IF($G2343="Organic","Organic",(IF($G2343="Responsible","Responsible",(IF($G2343="No Attribute (Conventional)","No_Attribute_Conventional",(IF($G2343="Recycled Pre/Post-Consumer","Recycled_Pre_Post_Consumer",(IF($G2343="In-Conversion","In_Conversion",(IF($G2343="Recycled Pre-Consumer","Recycled_Pre_Consumer",(IF($G2343="Recycled Post-Consumer","Recycled_Post_Consumer",(IF($G2343="Sustainably Sourced","Sustainably_sourced","")))))))))))))))),"")</f>
        <v/>
      </c>
      <c r="AE2343" s="13" t="e" cm="1">
        <f t="array" aca="1" ref="AE2343" ca="1">IF(INDIRECT("$F"&amp;$S2343)="","",IF(LEFT(INDIRECT("$F"&amp;$S2343),3)="GRS","GRS_RCS_RM",IF((LEFT(INDIRECT("$F"&amp;$S2343),3))="RCS","GRS_RCS_RM",IF(INDIRECT("$F"&amp;$S2343)="OCS (No Label)","OCS_Conversion_RM",IF(LEFT(INDIRECT("$F"&amp;$S2343),3)="OCS","OCS_RM",IF(RIGHT(INDIRECT("$F"&amp;$S2343),10)="conversion","GOTS_RM_conversion",IF((LEFT(INDIRECT("$F"&amp;$S2343),4))="GOTS","GOTS_RM","Responsible_RM")))))))</f>
        <v>#REF!</v>
      </c>
      <c r="AF2343" s="13" t="str" cm="1">
        <f t="array" aca="1" ref="AF2343" ca="1">IF($S2343="","",INDIRECT("$Z"&amp;$S2343))</f>
        <v/>
      </c>
      <c r="AG2343" s="155"/>
      <c r="AH2343" s="13" t="str" cm="1">
        <f t="array" aca="1" ref="AH2343" ca="1">IFERROR(INDIRECT("$ag"&amp;S2343),"")</f>
        <v/>
      </c>
      <c r="AI2343" s="13" t="e" cm="1">
        <f t="array" aca="1" ref="AI2343" ca="1">INDIRECT("O"&amp;S2342)</f>
        <v>#REF!</v>
      </c>
      <c r="AJ2343" s="13" t="str">
        <f>IF($I2343="","",INDEX('Raw Material'!$A$1:$J$75,MATCH(I2343,'Raw Material'!$A$1:$A$75,0),(MATCH(G2343,'Raw Material'!$A$1:$J$1,0))))</f>
        <v/>
      </c>
      <c r="AK2343" s="13" t="str">
        <f t="shared" si="1049"/>
        <v>YANLIŞRM</v>
      </c>
      <c r="AL2343" s="153" t="str">
        <f t="shared" si="1050"/>
        <v/>
      </c>
    </row>
    <row r="2344" spans="1:38" ht="16.5" customHeight="1">
      <c r="A2344" s="162"/>
      <c r="B2344" s="168"/>
      <c r="C2344" s="169"/>
      <c r="D2344" s="156"/>
      <c r="E2344" s="156"/>
      <c r="F2344" s="175"/>
      <c r="G2344" s="181"/>
      <c r="H2344" s="182"/>
      <c r="I2344" s="182"/>
      <c r="J2344" s="182"/>
      <c r="K2344" s="32"/>
      <c r="L2344" s="179"/>
      <c r="M2344" s="179"/>
      <c r="N2344" s="81"/>
      <c r="O2344" s="185"/>
      <c r="P2344" s="103"/>
      <c r="Q2344" s="84" t="str">
        <f t="shared" si="1051"/>
        <v/>
      </c>
      <c r="R2344" s="159"/>
      <c r="S2344" s="28" t="str" cm="1">
        <f t="array" aca="1" ref="S2344" ca="1">IF(INDIRECT("A"&amp;114+$U2344)&lt;&gt;"",114+$U2344,"")</f>
        <v/>
      </c>
      <c r="T2344" s="28" t="str">
        <f t="shared" ca="1" si="1052"/>
        <v>$B</v>
      </c>
      <c r="U2344" s="29">
        <f t="shared" si="1058"/>
        <v>2220</v>
      </c>
      <c r="V2344" s="29">
        <v>185.83333333334801</v>
      </c>
      <c r="W2344" s="29">
        <f t="shared" si="1064"/>
        <v>185</v>
      </c>
      <c r="X2344" s="41" t="str" cm="1">
        <f t="array" aca="1" ref="X2344" ca="1">IFERROR(INDEX('PC&amp;PD'!$A$1:$AP$15,ROW('PC&amp;PD'!$A$15),MATCH(INDIRECT(T2344),'PC&amp;PD'!$A$1:$AP$1,0)),"")</f>
        <v/>
      </c>
      <c r="Z2344" s="155"/>
      <c r="AA2344" s="13" t="str">
        <f t="shared" si="1048"/>
        <v/>
      </c>
      <c r="AB2344" s="155"/>
      <c r="AC2344" s="13" t="str">
        <f t="shared" ca="1" si="1053"/>
        <v>$AB</v>
      </c>
      <c r="AD2344" s="13" t="str" cm="1">
        <f t="array" aca="1" ref="AD2344" ca="1">IFERROR(IF((LEFT(INDIRECT("$F"&amp;$S2344),4))="GOTS",IF($G2344="Organic","GOTS_Organic_raw",(IF($G2344="Responsible","GOTS_Responsible",(IF($G2344="No Attribute (Conventional)","GOTS_conventional",(IF($G2344="Recycled Pre/Post-Consumer","GOTS_pre_post",(IF($G2344="In-Conversion","GOTS_in_conversion",(IF($G2344="Sustainably Sourced","Sustainably_sourced",""))))))))))),IF($G2344="Organic","Organic",(IF($G2344="Responsible","Responsible",(IF($G2344="No Attribute (Conventional)","No_Attribute_Conventional",(IF($G2344="Recycled Pre/Post-Consumer","Recycled_Pre_Post_Consumer",(IF($G2344="In-Conversion","In_Conversion",(IF($G2344="Recycled Pre-Consumer","Recycled_Pre_Consumer",(IF($G2344="Recycled Post-Consumer","Recycled_Post_Consumer",(IF($G2344="Sustainably Sourced","Sustainably_sourced","")))))))))))))))),"")</f>
        <v/>
      </c>
      <c r="AE2344" s="13" t="e" cm="1">
        <f t="array" aca="1" ref="AE2344" ca="1">IF(INDIRECT("$F"&amp;$S2344)="","",IF(LEFT(INDIRECT("$F"&amp;$S2344),3)="GRS","GRS_RCS_RM",IF((LEFT(INDIRECT("$F"&amp;$S2344),3))="RCS","GRS_RCS_RM",IF(INDIRECT("$F"&amp;$S2344)="OCS (No Label)","OCS_Conversion_RM",IF(LEFT(INDIRECT("$F"&amp;$S2344),3)="OCS","OCS_RM",IF(RIGHT(INDIRECT("$F"&amp;$S2344),10)="conversion","GOTS_RM_conversion",IF((LEFT(INDIRECT("$F"&amp;$S2344),4))="GOTS","GOTS_RM","Responsible_RM")))))))</f>
        <v>#REF!</v>
      </c>
      <c r="AF2344" s="13" t="str" cm="1">
        <f t="array" aca="1" ref="AF2344" ca="1">IF($S2344="","",INDIRECT("$Z"&amp;$S2344))</f>
        <v/>
      </c>
      <c r="AG2344" s="155"/>
      <c r="AH2344" s="13" t="str" cm="1">
        <f t="array" aca="1" ref="AH2344" ca="1">IFERROR(INDIRECT("$ag"&amp;S2344),"")</f>
        <v/>
      </c>
      <c r="AI2344" s="13" t="e" cm="1">
        <f t="array" aca="1" ref="AI2344" ca="1">INDIRECT("O"&amp;S2343)</f>
        <v>#REF!</v>
      </c>
      <c r="AJ2344" s="13" t="str">
        <f>IF($I2344="","",INDEX('Raw Material'!$A$1:$J$75,MATCH(I2344,'Raw Material'!$A$1:$A$75,0),(MATCH(G2344,'Raw Material'!$A$1:$J$1,0))))</f>
        <v/>
      </c>
      <c r="AK2344" s="13" t="str">
        <f t="shared" si="1049"/>
        <v>YANLIŞRM</v>
      </c>
      <c r="AL2344" s="153" t="str">
        <f t="shared" si="1050"/>
        <v/>
      </c>
    </row>
    <row r="2345" spans="1:38" ht="16.5" customHeight="1" thickBot="1">
      <c r="A2345" s="163"/>
      <c r="B2345" s="170"/>
      <c r="C2345" s="171"/>
      <c r="D2345" s="156"/>
      <c r="E2345" s="156"/>
      <c r="F2345" s="176"/>
      <c r="G2345" s="157"/>
      <c r="H2345" s="158"/>
      <c r="I2345" s="158"/>
      <c r="J2345" s="158"/>
      <c r="K2345" s="33"/>
      <c r="L2345" s="180"/>
      <c r="M2345" s="180"/>
      <c r="N2345" s="82"/>
      <c r="O2345" s="186"/>
      <c r="P2345" s="103"/>
      <c r="Q2345" s="84" t="str">
        <f t="shared" si="1051"/>
        <v/>
      </c>
      <c r="R2345" s="159"/>
      <c r="S2345" s="28" t="str" cm="1">
        <f t="array" aca="1" ref="S2345" ca="1">IF(INDIRECT("A"&amp;114+$U2345)&lt;&gt;"",114+$U2345,"")</f>
        <v/>
      </c>
      <c r="T2345" s="28" t="str">
        <f t="shared" ca="1" si="1052"/>
        <v>$B</v>
      </c>
      <c r="U2345" s="29">
        <f t="shared" si="1058"/>
        <v>2220</v>
      </c>
      <c r="V2345" s="29">
        <v>185.91666666668101</v>
      </c>
      <c r="W2345" s="29">
        <f t="shared" si="1064"/>
        <v>185</v>
      </c>
      <c r="X2345" s="41" t="str" cm="1">
        <f t="array" aca="1" ref="X2345" ca="1">IFERROR(INDEX('PC&amp;PD'!$A$1:$AP$15,ROW('PC&amp;PD'!$A$15),MATCH(INDIRECT(T2345),'PC&amp;PD'!$A$1:$AP$1,0)),"")</f>
        <v/>
      </c>
      <c r="Z2345" s="155"/>
      <c r="AA2345" s="13" t="str">
        <f t="shared" si="1048"/>
        <v/>
      </c>
      <c r="AB2345" s="155"/>
      <c r="AC2345" s="13" t="str">
        <f t="shared" ca="1" si="1053"/>
        <v>$AB</v>
      </c>
      <c r="AD2345" s="13" t="str" cm="1">
        <f t="array" aca="1" ref="AD2345" ca="1">IFERROR(IF((LEFT(INDIRECT("$F"&amp;$S2345),4))="GOTS",IF($G2345="Organic","GOTS_Organic_raw",(IF($G2345="Responsible","GOTS_Responsible",(IF($G2345="No Attribute (Conventional)","GOTS_conventional",(IF($G2345="Recycled Pre/Post-Consumer","GOTS_pre_post",(IF($G2345="In-Conversion","GOTS_in_conversion",(IF($G2345="Sustainably Sourced","Sustainably_sourced",""))))))))))),IF($G2345="Organic","Organic",(IF($G2345="Responsible","Responsible",(IF($G2345="No Attribute (Conventional)","No_Attribute_Conventional",(IF($G2345="Recycled Pre/Post-Consumer","Recycled_Pre_Post_Consumer",(IF($G2345="In-Conversion","In_Conversion",(IF($G2345="Recycled Pre-Consumer","Recycled_Pre_Consumer",(IF($G2345="Recycled Post-Consumer","Recycled_Post_Consumer",(IF($G2345="Sustainably Sourced","Sustainably_sourced","")))))))))))))))),"")</f>
        <v/>
      </c>
      <c r="AE2345" s="13" t="e" cm="1">
        <f t="array" aca="1" ref="AE2345" ca="1">IF(INDIRECT("$F"&amp;$S2345)="","",IF(LEFT(INDIRECT("$F"&amp;$S2345),3)="GRS","GRS_RCS_RM",IF((LEFT(INDIRECT("$F"&amp;$S2345),3))="RCS","GRS_RCS_RM",IF(INDIRECT("$F"&amp;$S2345)="OCS (No Label)","OCS_Conversion_RM",IF(LEFT(INDIRECT("$F"&amp;$S2345),3)="OCS","OCS_RM",IF(RIGHT(INDIRECT("$F"&amp;$S2345),10)="conversion","GOTS_RM_conversion",IF((LEFT(INDIRECT("$F"&amp;$S2345),4))="GOTS","GOTS_RM","Responsible_RM")))))))</f>
        <v>#REF!</v>
      </c>
      <c r="AF2345" s="13" t="str" cm="1">
        <f t="array" aca="1" ref="AF2345" ca="1">IF($S2345="","",INDIRECT("$Z"&amp;$S2345))</f>
        <v/>
      </c>
      <c r="AG2345" s="155"/>
      <c r="AH2345" s="13" t="str" cm="1">
        <f t="array" aca="1" ref="AH2345" ca="1">IFERROR(INDIRECT("$ag"&amp;S2345),"")</f>
        <v/>
      </c>
      <c r="AI2345" s="13" t="e" cm="1">
        <f t="array" aca="1" ref="AI2345" ca="1">INDIRECT("O"&amp;S2344)</f>
        <v>#REF!</v>
      </c>
      <c r="AJ2345" s="13" t="str">
        <f>IF($I2345="","",INDEX('Raw Material'!$A$1:$J$75,MATCH(I2345,'Raw Material'!$A$1:$A$75,0),(MATCH(G2345,'Raw Material'!$A$1:$J$1,0))))</f>
        <v/>
      </c>
      <c r="AK2345" s="13" t="str">
        <f t="shared" si="1049"/>
        <v>YANLIŞRM</v>
      </c>
      <c r="AL2345" s="153" t="str">
        <f t="shared" si="1050"/>
        <v/>
      </c>
    </row>
    <row r="2346" spans="1:38" ht="16.5" customHeight="1">
      <c r="A2346" s="160" t="str">
        <f>IF(B2346="","",COUNTA($B$114:$B2346))</f>
        <v/>
      </c>
      <c r="B2346" s="164"/>
      <c r="C2346" s="165"/>
      <c r="D2346" s="183"/>
      <c r="E2346" s="183"/>
      <c r="F2346" s="172"/>
      <c r="G2346" s="212"/>
      <c r="H2346" s="206"/>
      <c r="I2346" s="206"/>
      <c r="J2346" s="206"/>
      <c r="K2346" s="31"/>
      <c r="L2346" s="177" t="str">
        <f t="shared" ref="L2346" si="1073">IF(R2346="","",LEFT(R2346,LEN(R2346)-2))</f>
        <v/>
      </c>
      <c r="M2346" s="177"/>
      <c r="N2346" s="80"/>
      <c r="O2346" s="184"/>
      <c r="P2346" s="103"/>
      <c r="Q2346" s="84" t="str">
        <f t="shared" si="1051"/>
        <v/>
      </c>
      <c r="R2346" s="159" t="str">
        <f t="shared" ref="R2346" si="1074">CONCATENATE($Q2346,Q2347,Q2348,Q2349,Q2350,Q2351,$Q2352,$Q2353,$Q2354,$Q2355,Q2356,Q2357)</f>
        <v/>
      </c>
      <c r="S2346" s="28" t="str" cm="1">
        <f t="array" aca="1" ref="S2346" ca="1">IF(INDIRECT("A"&amp;114+$U2346)&lt;&gt;"",114+$U2346,"")</f>
        <v/>
      </c>
      <c r="T2346" s="28" t="str">
        <f t="shared" ca="1" si="1052"/>
        <v>$B</v>
      </c>
      <c r="U2346" s="29">
        <f t="shared" si="1058"/>
        <v>2232</v>
      </c>
      <c r="V2346" s="29">
        <v>186.00000000001501</v>
      </c>
      <c r="W2346" s="29">
        <f t="shared" si="1064"/>
        <v>186</v>
      </c>
      <c r="X2346" s="41" t="str" cm="1">
        <f t="array" aca="1" ref="X2346" ca="1">IFERROR(INDEX('PC&amp;PD'!$A$1:$AP$15,ROW('PC&amp;PD'!$A$15),MATCH(INDIRECT(T2346),'PC&amp;PD'!$A$1:$AP$1,0)),"")</f>
        <v/>
      </c>
      <c r="Z2346" s="155" t="str">
        <f t="shared" ref="Z2346" si="1075">IFERROR(IF($F2346="OCS 100","OCS (OCS 100)",IF($F2346="OCS Blended","OCS (OCS Blended)",IF($F2346="OCS (No Label)","OCS (No Label)",IF($F2346="RCS 100","RCS (RCS 100)",IF($F2346="RCS Blended","RCS (RCS Blended)",IF($F2346="GRS","GRS (GRS)",IF($F2346="GRS (No Label)", "GRS (No Label)",IF($F2346="RDS","RDS (RDS)",IF($F2346="RWS","RWS (RWS)",IF($F2346="RAS","RAS (RAS)",IF($F2346="RMS","RMS (RMS)",IF($F2346="GOTS Organic","GOTS (Organic)",IF($F2346="GOTS Made with organic","GOTS (Made with Organic)",IF($F2346="GOTS Organic - in conversion","GOTS (Organic - In Conversion)",IF($F2346="GOTS Made with organic - in conversion","GOTS (Made with Organic - In Conversion)",""))))))))))))))),"")</f>
        <v/>
      </c>
      <c r="AA2346" s="13" t="str">
        <f t="shared" si="1048"/>
        <v/>
      </c>
      <c r="AB2346" s="155" t="str">
        <f t="shared" ref="AB2346" si="1076">IFERROR(IF($F2346="OCS 100", "OCS_100",IF($F2346="OCS Blended", "OCS_Blended",IF($F2346="OCS (No Label)", "OCS_No_Label",IF($F2346="RCS 100", "RCS_100",IF($F2346="RCS Blended","RCS_Blended",IF($F2346="GRS","GRS",IF($F2346="GRS (No Label)", "GRS_No_Label",IF($F2346="RDS","RDS",IF($F2346="RWS","RWS",IF($F2346="RMS","RMS",IF($F2346="GOTS Organic","GOTS_Organic",IF($F2346="GOTS Made with organic","GOTS_Made_with_organic",IF($F2346="GOTS Organic - in conversion","GOTS_Organic_in_Conversion",IF($F2346="GOTS Made with organic - in conversion","GOTS_Made_with_Organic_in_Conversion",IF($F2346="RAS","RAS",""))))))))))))))),"")</f>
        <v/>
      </c>
      <c r="AC2346" s="13" t="str">
        <f t="shared" ca="1" si="1053"/>
        <v>$AB</v>
      </c>
      <c r="AD2346" s="13" t="str" cm="1">
        <f t="array" aca="1" ref="AD2346" ca="1">IFERROR(IF((LEFT(INDIRECT("$F"&amp;$S2346),4))="GOTS",IF($G2346="Organic","GOTS_Organic_raw",(IF($G2346="Responsible","GOTS_Responsible",(IF($G2346="No Attribute (Conventional)","GOTS_conventional",(IF($G2346="Recycled Pre/Post-Consumer","GOTS_pre_post",(IF($G2346="In-Conversion","GOTS_in_conversion",(IF($G2346="Sustainably Sourced","Sustainably_sourced",""))))))))))),IF($G2346="Organic","Organic",(IF($G2346="Responsible","Responsible",(IF($G2346="No Attribute (Conventional)","No_Attribute_Conventional",(IF($G2346="Recycled Pre/Post-Consumer","Recycled_Pre_Post_Consumer",(IF($G2346="In-Conversion","In_Conversion",(IF($G2346="Recycled Pre-Consumer","Recycled_Pre_Consumer",(IF($G2346="Recycled Post-Consumer","Recycled_Post_Consumer",(IF($G2346="Sustainably Sourced","Sustainably_sourced","")))))))))))))))),"")</f>
        <v/>
      </c>
      <c r="AE2346" s="13" t="e" cm="1">
        <f t="array" aca="1" ref="AE2346" ca="1">IF(INDIRECT("$F"&amp;$S2346)="","",IF(LEFT(INDIRECT("$F"&amp;$S2346),3)="GRS","GRS_RCS_RM",IF((LEFT(INDIRECT("$F"&amp;$S2346),3))="RCS","GRS_RCS_RM",IF(INDIRECT("$F"&amp;$S2346)="OCS (No Label)","OCS_Conversion_RM",IF(LEFT(INDIRECT("$F"&amp;$S2346),3)="OCS","OCS_RM",IF(RIGHT(INDIRECT("$F"&amp;$S2346),10)="conversion","GOTS_RM_conversion",IF((LEFT(INDIRECT("$F"&amp;$S2346),4))="GOTS","GOTS_RM","Responsible_RM")))))))</f>
        <v>#REF!</v>
      </c>
      <c r="AF2346" s="13" t="str" cm="1">
        <f t="array" aca="1" ref="AF2346" ca="1">IF($S2346="","",INDIRECT("$Z"&amp;$S2346))</f>
        <v/>
      </c>
      <c r="AG2346" s="155" t="str">
        <f t="shared" si="1063"/>
        <v/>
      </c>
      <c r="AH2346" s="13" t="str" cm="1">
        <f t="array" aca="1" ref="AH2346" ca="1">IFERROR(INDIRECT("$ag"&amp;S2346),"")</f>
        <v/>
      </c>
      <c r="AI2346" s="13" t="e" cm="1">
        <f t="array" aca="1" ref="AI2346" ca="1">INDIRECT("O"&amp;S2345)</f>
        <v>#REF!</v>
      </c>
      <c r="AJ2346" s="13" t="str">
        <f>IF($I2346="","",INDEX('Raw Material'!$A$1:$J$75,MATCH(I2346,'Raw Material'!$A$1:$A$75,0),(MATCH(G2346,'Raw Material'!$A$1:$J$1,0))))</f>
        <v/>
      </c>
      <c r="AK2346" s="13" t="str">
        <f t="shared" si="1049"/>
        <v>YANLIŞRM</v>
      </c>
      <c r="AL2346" s="153" t="str">
        <f t="shared" si="1050"/>
        <v/>
      </c>
    </row>
    <row r="2347" spans="1:38" ht="16.5" customHeight="1">
      <c r="A2347" s="161"/>
      <c r="B2347" s="166"/>
      <c r="C2347" s="167"/>
      <c r="D2347" s="156"/>
      <c r="E2347" s="156"/>
      <c r="F2347" s="173"/>
      <c r="G2347" s="181"/>
      <c r="H2347" s="182"/>
      <c r="I2347" s="182"/>
      <c r="J2347" s="182"/>
      <c r="K2347" s="32"/>
      <c r="L2347" s="178"/>
      <c r="M2347" s="178"/>
      <c r="N2347" s="81"/>
      <c r="O2347" s="185"/>
      <c r="P2347" s="103"/>
      <c r="Q2347" s="84" t="str">
        <f t="shared" si="1051"/>
        <v/>
      </c>
      <c r="R2347" s="159"/>
      <c r="S2347" s="28" t="str" cm="1">
        <f t="array" aca="1" ref="S2347" ca="1">IF(INDIRECT("A"&amp;114+$U2347)&lt;&gt;"",114+$U2347,"")</f>
        <v/>
      </c>
      <c r="T2347" s="28" t="str">
        <f t="shared" ca="1" si="1052"/>
        <v>$B</v>
      </c>
      <c r="U2347" s="29">
        <f t="shared" si="1058"/>
        <v>2232</v>
      </c>
      <c r="V2347" s="29">
        <v>186.08333333334801</v>
      </c>
      <c r="W2347" s="29">
        <f t="shared" si="1064"/>
        <v>186</v>
      </c>
      <c r="X2347" s="41" t="str" cm="1">
        <f t="array" aca="1" ref="X2347" ca="1">IFERROR(INDEX('PC&amp;PD'!$A$1:$AP$15,ROW('PC&amp;PD'!$A$15),MATCH(INDIRECT(T2347),'PC&amp;PD'!$A$1:$AP$1,0)),"")</f>
        <v/>
      </c>
      <c r="Z2347" s="155"/>
      <c r="AA2347" s="13" t="str">
        <f t="shared" si="1048"/>
        <v/>
      </c>
      <c r="AB2347" s="155"/>
      <c r="AC2347" s="13" t="str">
        <f t="shared" ca="1" si="1053"/>
        <v>$AB</v>
      </c>
      <c r="AD2347" s="13" t="str" cm="1">
        <f t="array" aca="1" ref="AD2347" ca="1">IFERROR(IF((LEFT(INDIRECT("$F"&amp;$S2347),4))="GOTS",IF($G2347="Organic","GOTS_Organic_raw",(IF($G2347="Responsible","GOTS_Responsible",(IF($G2347="No Attribute (Conventional)","GOTS_conventional",(IF($G2347="Recycled Pre/Post-Consumer","GOTS_pre_post",(IF($G2347="In-Conversion","GOTS_in_conversion",(IF($G2347="Sustainably Sourced","Sustainably_sourced",""))))))))))),IF($G2347="Organic","Organic",(IF($G2347="Responsible","Responsible",(IF($G2347="No Attribute (Conventional)","No_Attribute_Conventional",(IF($G2347="Recycled Pre/Post-Consumer","Recycled_Pre_Post_Consumer",(IF($G2347="In-Conversion","In_Conversion",(IF($G2347="Recycled Pre-Consumer","Recycled_Pre_Consumer",(IF($G2347="Recycled Post-Consumer","Recycled_Post_Consumer",(IF($G2347="Sustainably Sourced","Sustainably_sourced","")))))))))))))))),"")</f>
        <v/>
      </c>
      <c r="AE2347" s="13" t="e" cm="1">
        <f t="array" aca="1" ref="AE2347" ca="1">IF(INDIRECT("$F"&amp;$S2347)="","",IF(LEFT(INDIRECT("$F"&amp;$S2347),3)="GRS","GRS_RCS_RM",IF((LEFT(INDIRECT("$F"&amp;$S2347),3))="RCS","GRS_RCS_RM",IF(INDIRECT("$F"&amp;$S2347)="OCS (No Label)","OCS_Conversion_RM",IF(LEFT(INDIRECT("$F"&amp;$S2347),3)="OCS","OCS_RM",IF(RIGHT(INDIRECT("$F"&amp;$S2347),10)="conversion","GOTS_RM_conversion",IF((LEFT(INDIRECT("$F"&amp;$S2347),4))="GOTS","GOTS_RM","Responsible_RM")))))))</f>
        <v>#REF!</v>
      </c>
      <c r="AF2347" s="13" t="str" cm="1">
        <f t="array" aca="1" ref="AF2347" ca="1">IF($S2347="","",INDIRECT("$Z"&amp;$S2347))</f>
        <v/>
      </c>
      <c r="AG2347" s="155"/>
      <c r="AH2347" s="13" t="str" cm="1">
        <f t="array" aca="1" ref="AH2347" ca="1">IFERROR(INDIRECT("$ag"&amp;S2347),"")</f>
        <v/>
      </c>
      <c r="AI2347" s="13" t="e" cm="1">
        <f t="array" aca="1" ref="AI2347" ca="1">INDIRECT("O"&amp;S2346)</f>
        <v>#REF!</v>
      </c>
      <c r="AJ2347" s="13" t="str">
        <f>IF($I2347="","",INDEX('Raw Material'!$A$1:$J$75,MATCH(I2347,'Raw Material'!$A$1:$A$75,0),(MATCH(G2347,'Raw Material'!$A$1:$J$1,0))))</f>
        <v/>
      </c>
      <c r="AK2347" s="13" t="str">
        <f t="shared" si="1049"/>
        <v>YANLIŞRM</v>
      </c>
      <c r="AL2347" s="153" t="str">
        <f t="shared" si="1050"/>
        <v/>
      </c>
    </row>
    <row r="2348" spans="1:38" ht="16.5" customHeight="1">
      <c r="A2348" s="161"/>
      <c r="B2348" s="166"/>
      <c r="C2348" s="167"/>
      <c r="D2348" s="156"/>
      <c r="E2348" s="156"/>
      <c r="F2348" s="173"/>
      <c r="G2348" s="181"/>
      <c r="H2348" s="182"/>
      <c r="I2348" s="182"/>
      <c r="J2348" s="182"/>
      <c r="K2348" s="32"/>
      <c r="L2348" s="178"/>
      <c r="M2348" s="178"/>
      <c r="N2348" s="81"/>
      <c r="O2348" s="185"/>
      <c r="P2348" s="103"/>
      <c r="Q2348" s="84" t="str">
        <f t="shared" si="1051"/>
        <v/>
      </c>
      <c r="R2348" s="159"/>
      <c r="S2348" s="28" t="str" cm="1">
        <f t="array" aca="1" ref="S2348" ca="1">IF(INDIRECT("A"&amp;114+$U2348)&lt;&gt;"",114+$U2348,"")</f>
        <v/>
      </c>
      <c r="T2348" s="28" t="str">
        <f t="shared" ca="1" si="1052"/>
        <v>$B</v>
      </c>
      <c r="U2348" s="29">
        <f t="shared" si="1058"/>
        <v>2232</v>
      </c>
      <c r="V2348" s="29">
        <v>186.16666666668101</v>
      </c>
      <c r="W2348" s="29">
        <f t="shared" si="1064"/>
        <v>186</v>
      </c>
      <c r="X2348" s="41" t="str" cm="1">
        <f t="array" aca="1" ref="X2348" ca="1">IFERROR(INDEX('PC&amp;PD'!$A$1:$AP$15,ROW('PC&amp;PD'!$A$15),MATCH(INDIRECT(T2348),'PC&amp;PD'!$A$1:$AP$1,0)),"")</f>
        <v/>
      </c>
      <c r="Z2348" s="155"/>
      <c r="AA2348" s="13" t="str">
        <f t="shared" si="1048"/>
        <v/>
      </c>
      <c r="AB2348" s="155"/>
      <c r="AC2348" s="13" t="str">
        <f t="shared" ca="1" si="1053"/>
        <v>$AB</v>
      </c>
      <c r="AD2348" s="13" t="str" cm="1">
        <f t="array" aca="1" ref="AD2348" ca="1">IFERROR(IF((LEFT(INDIRECT("$F"&amp;$S2348),4))="GOTS",IF($G2348="Organic","GOTS_Organic_raw",(IF($G2348="Responsible","GOTS_Responsible",(IF($G2348="No Attribute (Conventional)","GOTS_conventional",(IF($G2348="Recycled Pre/Post-Consumer","GOTS_pre_post",(IF($G2348="In-Conversion","GOTS_in_conversion",(IF($G2348="Sustainably Sourced","Sustainably_sourced",""))))))))))),IF($G2348="Organic","Organic",(IF($G2348="Responsible","Responsible",(IF($G2348="No Attribute (Conventional)","No_Attribute_Conventional",(IF($G2348="Recycled Pre/Post-Consumer","Recycled_Pre_Post_Consumer",(IF($G2348="In-Conversion","In_Conversion",(IF($G2348="Recycled Pre-Consumer","Recycled_Pre_Consumer",(IF($G2348="Recycled Post-Consumer","Recycled_Post_Consumer",(IF($G2348="Sustainably Sourced","Sustainably_sourced","")))))))))))))))),"")</f>
        <v/>
      </c>
      <c r="AE2348" s="13" t="e" cm="1">
        <f t="array" aca="1" ref="AE2348" ca="1">IF(INDIRECT("$F"&amp;$S2348)="","",IF(LEFT(INDIRECT("$F"&amp;$S2348),3)="GRS","GRS_RCS_RM",IF((LEFT(INDIRECT("$F"&amp;$S2348),3))="RCS","GRS_RCS_RM",IF(INDIRECT("$F"&amp;$S2348)="OCS (No Label)","OCS_Conversion_RM",IF(LEFT(INDIRECT("$F"&amp;$S2348),3)="OCS","OCS_RM",IF(RIGHT(INDIRECT("$F"&amp;$S2348),10)="conversion","GOTS_RM_conversion",IF((LEFT(INDIRECT("$F"&amp;$S2348),4))="GOTS","GOTS_RM","Responsible_RM")))))))</f>
        <v>#REF!</v>
      </c>
      <c r="AF2348" s="13" t="str" cm="1">
        <f t="array" aca="1" ref="AF2348" ca="1">IF($S2348="","",INDIRECT("$Z"&amp;$S2348))</f>
        <v/>
      </c>
      <c r="AG2348" s="155"/>
      <c r="AH2348" s="13" t="str" cm="1">
        <f t="array" aca="1" ref="AH2348" ca="1">IFERROR(INDIRECT("$ag"&amp;S2348),"")</f>
        <v/>
      </c>
      <c r="AI2348" s="13" t="e" cm="1">
        <f t="array" aca="1" ref="AI2348" ca="1">INDIRECT("O"&amp;S2347)</f>
        <v>#REF!</v>
      </c>
      <c r="AJ2348" s="13" t="str">
        <f>IF($I2348="","",INDEX('Raw Material'!$A$1:$J$75,MATCH(I2348,'Raw Material'!$A$1:$A$75,0),(MATCH(G2348,'Raw Material'!$A$1:$J$1,0))))</f>
        <v/>
      </c>
      <c r="AK2348" s="13" t="str">
        <f t="shared" si="1049"/>
        <v>YANLIŞRM</v>
      </c>
      <c r="AL2348" s="153" t="str">
        <f t="shared" si="1050"/>
        <v/>
      </c>
    </row>
    <row r="2349" spans="1:38" ht="16.5" customHeight="1">
      <c r="A2349" s="161"/>
      <c r="B2349" s="166"/>
      <c r="C2349" s="167"/>
      <c r="D2349" s="156"/>
      <c r="E2349" s="156"/>
      <c r="F2349" s="174"/>
      <c r="G2349" s="181"/>
      <c r="H2349" s="182"/>
      <c r="I2349" s="182"/>
      <c r="J2349" s="182"/>
      <c r="K2349" s="32"/>
      <c r="L2349" s="178"/>
      <c r="M2349" s="178"/>
      <c r="N2349" s="81"/>
      <c r="O2349" s="185"/>
      <c r="P2349" s="103"/>
      <c r="Q2349" s="84" t="str">
        <f t="shared" si="1051"/>
        <v/>
      </c>
      <c r="R2349" s="159"/>
      <c r="S2349" s="28" t="str" cm="1">
        <f t="array" aca="1" ref="S2349" ca="1">IF(INDIRECT("A"&amp;114+$U2349)&lt;&gt;"",114+$U2349,"")</f>
        <v/>
      </c>
      <c r="T2349" s="28" t="str">
        <f t="shared" ca="1" si="1052"/>
        <v>$B</v>
      </c>
      <c r="U2349" s="29">
        <f t="shared" si="1058"/>
        <v>2232</v>
      </c>
      <c r="V2349" s="29">
        <v>186.25000000001501</v>
      </c>
      <c r="W2349" s="29">
        <f t="shared" si="1064"/>
        <v>186</v>
      </c>
      <c r="X2349" s="41" t="str" cm="1">
        <f t="array" aca="1" ref="X2349" ca="1">IFERROR(INDEX('PC&amp;PD'!$A$1:$AP$15,ROW('PC&amp;PD'!$A$15),MATCH(INDIRECT(T2349),'PC&amp;PD'!$A$1:$AP$1,0)),"")</f>
        <v/>
      </c>
      <c r="Z2349" s="155"/>
      <c r="AA2349" s="13" t="str">
        <f t="shared" si="1048"/>
        <v/>
      </c>
      <c r="AB2349" s="155"/>
      <c r="AC2349" s="13" t="str">
        <f t="shared" ca="1" si="1053"/>
        <v>$AB</v>
      </c>
      <c r="AD2349" s="13" t="str" cm="1">
        <f t="array" aca="1" ref="AD2349" ca="1">IFERROR(IF((LEFT(INDIRECT("$F"&amp;$S2349),4))="GOTS",IF($G2349="Organic","GOTS_Organic_raw",(IF($G2349="Responsible","GOTS_Responsible",(IF($G2349="No Attribute (Conventional)","GOTS_conventional",(IF($G2349="Recycled Pre/Post-Consumer","GOTS_pre_post",(IF($G2349="In-Conversion","GOTS_in_conversion",(IF($G2349="Sustainably Sourced","Sustainably_sourced",""))))))))))),IF($G2349="Organic","Organic",(IF($G2349="Responsible","Responsible",(IF($G2349="No Attribute (Conventional)","No_Attribute_Conventional",(IF($G2349="Recycled Pre/Post-Consumer","Recycled_Pre_Post_Consumer",(IF($G2349="In-Conversion","In_Conversion",(IF($G2349="Recycled Pre-Consumer","Recycled_Pre_Consumer",(IF($G2349="Recycled Post-Consumer","Recycled_Post_Consumer",(IF($G2349="Sustainably Sourced","Sustainably_sourced","")))))))))))))))),"")</f>
        <v/>
      </c>
      <c r="AE2349" s="13" t="e" cm="1">
        <f t="array" aca="1" ref="AE2349" ca="1">IF(INDIRECT("$F"&amp;$S2349)="","",IF(LEFT(INDIRECT("$F"&amp;$S2349),3)="GRS","GRS_RCS_RM",IF((LEFT(INDIRECT("$F"&amp;$S2349),3))="RCS","GRS_RCS_RM",IF(INDIRECT("$F"&amp;$S2349)="OCS (No Label)","OCS_Conversion_RM",IF(LEFT(INDIRECT("$F"&amp;$S2349),3)="OCS","OCS_RM",IF(RIGHT(INDIRECT("$F"&amp;$S2349),10)="conversion","GOTS_RM_conversion",IF((LEFT(INDIRECT("$F"&amp;$S2349),4))="GOTS","GOTS_RM","Responsible_RM")))))))</f>
        <v>#REF!</v>
      </c>
      <c r="AF2349" s="13" t="str" cm="1">
        <f t="array" aca="1" ref="AF2349" ca="1">IF($S2349="","",INDIRECT("$Z"&amp;$S2349))</f>
        <v/>
      </c>
      <c r="AG2349" s="155"/>
      <c r="AH2349" s="13" t="str" cm="1">
        <f t="array" aca="1" ref="AH2349" ca="1">IFERROR(INDIRECT("$ag"&amp;S2349),"")</f>
        <v/>
      </c>
      <c r="AI2349" s="13" t="e" cm="1">
        <f t="array" aca="1" ref="AI2349" ca="1">INDIRECT("O"&amp;S2348)</f>
        <v>#REF!</v>
      </c>
      <c r="AJ2349" s="13" t="str">
        <f>IF($I2349="","",INDEX('Raw Material'!$A$1:$J$75,MATCH(I2349,'Raw Material'!$A$1:$A$75,0),(MATCH(G2349,'Raw Material'!$A$1:$J$1,0))))</f>
        <v/>
      </c>
      <c r="AK2349" s="13" t="str">
        <f t="shared" si="1049"/>
        <v>YANLIŞRM</v>
      </c>
      <c r="AL2349" s="153" t="str">
        <f t="shared" si="1050"/>
        <v/>
      </c>
    </row>
    <row r="2350" spans="1:38" ht="16.5" customHeight="1">
      <c r="A2350" s="161"/>
      <c r="B2350" s="166"/>
      <c r="C2350" s="167"/>
      <c r="D2350" s="156"/>
      <c r="E2350" s="156"/>
      <c r="F2350" s="174"/>
      <c r="G2350" s="181"/>
      <c r="H2350" s="182"/>
      <c r="I2350" s="182"/>
      <c r="J2350" s="182"/>
      <c r="K2350" s="32"/>
      <c r="L2350" s="178"/>
      <c r="M2350" s="178"/>
      <c r="N2350" s="81"/>
      <c r="O2350" s="185"/>
      <c r="P2350" s="103"/>
      <c r="Q2350" s="84" t="str">
        <f t="shared" si="1051"/>
        <v/>
      </c>
      <c r="R2350" s="159"/>
      <c r="S2350" s="28" t="str" cm="1">
        <f t="array" aca="1" ref="S2350" ca="1">IF(INDIRECT("A"&amp;114+$U2350)&lt;&gt;"",114+$U2350,"")</f>
        <v/>
      </c>
      <c r="T2350" s="28" t="str">
        <f t="shared" ca="1" si="1052"/>
        <v>$B</v>
      </c>
      <c r="U2350" s="29">
        <f t="shared" si="1058"/>
        <v>2232</v>
      </c>
      <c r="V2350" s="29">
        <v>186.33333333334801</v>
      </c>
      <c r="W2350" s="29">
        <f t="shared" si="1064"/>
        <v>186</v>
      </c>
      <c r="X2350" s="41" t="str" cm="1">
        <f t="array" aca="1" ref="X2350" ca="1">IFERROR(INDEX('PC&amp;PD'!$A$1:$AP$15,ROW('PC&amp;PD'!$A$15),MATCH(INDIRECT(T2350),'PC&amp;PD'!$A$1:$AP$1,0)),"")</f>
        <v/>
      </c>
      <c r="Z2350" s="155"/>
      <c r="AA2350" s="13" t="str">
        <f t="shared" si="1048"/>
        <v/>
      </c>
      <c r="AB2350" s="155"/>
      <c r="AC2350" s="13" t="str">
        <f t="shared" ca="1" si="1053"/>
        <v>$AB</v>
      </c>
      <c r="AD2350" s="13" t="str" cm="1">
        <f t="array" aca="1" ref="AD2350" ca="1">IFERROR(IF((LEFT(INDIRECT("$F"&amp;$S2350),4))="GOTS",IF($G2350="Organic","GOTS_Organic_raw",(IF($G2350="Responsible","GOTS_Responsible",(IF($G2350="No Attribute (Conventional)","GOTS_conventional",(IF($G2350="Recycled Pre/Post-Consumer","GOTS_pre_post",(IF($G2350="In-Conversion","GOTS_in_conversion",(IF($G2350="Sustainably Sourced","Sustainably_sourced",""))))))))))),IF($G2350="Organic","Organic",(IF($G2350="Responsible","Responsible",(IF($G2350="No Attribute (Conventional)","No_Attribute_Conventional",(IF($G2350="Recycled Pre/Post-Consumer","Recycled_Pre_Post_Consumer",(IF($G2350="In-Conversion","In_Conversion",(IF($G2350="Recycled Pre-Consumer","Recycled_Pre_Consumer",(IF($G2350="Recycled Post-Consumer","Recycled_Post_Consumer",(IF($G2350="Sustainably Sourced","Sustainably_sourced","")))))))))))))))),"")</f>
        <v/>
      </c>
      <c r="AE2350" s="13" t="e" cm="1">
        <f t="array" aca="1" ref="AE2350" ca="1">IF(INDIRECT("$F"&amp;$S2350)="","",IF(LEFT(INDIRECT("$F"&amp;$S2350),3)="GRS","GRS_RCS_RM",IF((LEFT(INDIRECT("$F"&amp;$S2350),3))="RCS","GRS_RCS_RM",IF(INDIRECT("$F"&amp;$S2350)="OCS (No Label)","OCS_Conversion_RM",IF(LEFT(INDIRECT("$F"&amp;$S2350),3)="OCS","OCS_RM",IF(RIGHT(INDIRECT("$F"&amp;$S2350),10)="conversion","GOTS_RM_conversion",IF((LEFT(INDIRECT("$F"&amp;$S2350),4))="GOTS","GOTS_RM","Responsible_RM")))))))</f>
        <v>#REF!</v>
      </c>
      <c r="AF2350" s="13" t="str" cm="1">
        <f t="array" aca="1" ref="AF2350" ca="1">IF($S2350="","",INDIRECT("$Z"&amp;$S2350))</f>
        <v/>
      </c>
      <c r="AG2350" s="155"/>
      <c r="AH2350" s="13" t="str" cm="1">
        <f t="array" aca="1" ref="AH2350" ca="1">IFERROR(INDIRECT("$ag"&amp;S2350),"")</f>
        <v/>
      </c>
      <c r="AI2350" s="13" t="e" cm="1">
        <f t="array" aca="1" ref="AI2350" ca="1">INDIRECT("O"&amp;S2349)</f>
        <v>#REF!</v>
      </c>
      <c r="AJ2350" s="13" t="str">
        <f>IF($I2350="","",INDEX('Raw Material'!$A$1:$J$75,MATCH(I2350,'Raw Material'!$A$1:$A$75,0),(MATCH(G2350,'Raw Material'!$A$1:$J$1,0))))</f>
        <v/>
      </c>
      <c r="AK2350" s="13" t="str">
        <f t="shared" si="1049"/>
        <v>YANLIŞRM</v>
      </c>
      <c r="AL2350" s="153" t="str">
        <f t="shared" si="1050"/>
        <v/>
      </c>
    </row>
    <row r="2351" spans="1:38" ht="16.5" customHeight="1">
      <c r="A2351" s="161"/>
      <c r="B2351" s="166"/>
      <c r="C2351" s="167"/>
      <c r="D2351" s="156"/>
      <c r="E2351" s="156"/>
      <c r="F2351" s="174"/>
      <c r="G2351" s="181"/>
      <c r="H2351" s="182"/>
      <c r="I2351" s="182"/>
      <c r="J2351" s="182"/>
      <c r="K2351" s="32"/>
      <c r="L2351" s="178"/>
      <c r="M2351" s="178"/>
      <c r="N2351" s="81"/>
      <c r="O2351" s="185"/>
      <c r="P2351" s="103"/>
      <c r="Q2351" s="84" t="str">
        <f t="shared" si="1051"/>
        <v/>
      </c>
      <c r="R2351" s="159"/>
      <c r="S2351" s="28" t="str" cm="1">
        <f t="array" aca="1" ref="S2351" ca="1">IF(INDIRECT("A"&amp;114+$U2351)&lt;&gt;"",114+$U2351,"")</f>
        <v/>
      </c>
      <c r="T2351" s="28" t="str">
        <f t="shared" ca="1" si="1052"/>
        <v>$B</v>
      </c>
      <c r="U2351" s="29">
        <f t="shared" si="1058"/>
        <v>2232</v>
      </c>
      <c r="V2351" s="29">
        <v>186.41666666668101</v>
      </c>
      <c r="W2351" s="29">
        <f t="shared" si="1064"/>
        <v>186</v>
      </c>
      <c r="X2351" s="41" t="str" cm="1">
        <f t="array" aca="1" ref="X2351" ca="1">IFERROR(INDEX('PC&amp;PD'!$A$1:$AP$15,ROW('PC&amp;PD'!$A$15),MATCH(INDIRECT(T2351),'PC&amp;PD'!$A$1:$AP$1,0)),"")</f>
        <v/>
      </c>
      <c r="Z2351" s="155"/>
      <c r="AA2351" s="13" t="str">
        <f t="shared" si="1048"/>
        <v/>
      </c>
      <c r="AB2351" s="155"/>
      <c r="AC2351" s="13" t="str">
        <f t="shared" ca="1" si="1053"/>
        <v>$AB</v>
      </c>
      <c r="AD2351" s="13" t="str" cm="1">
        <f t="array" aca="1" ref="AD2351" ca="1">IFERROR(IF((LEFT(INDIRECT("$F"&amp;$S2351),4))="GOTS",IF($G2351="Organic","GOTS_Organic_raw",(IF($G2351="Responsible","GOTS_Responsible",(IF($G2351="No Attribute (Conventional)","GOTS_conventional",(IF($G2351="Recycled Pre/Post-Consumer","GOTS_pre_post",(IF($G2351="In-Conversion","GOTS_in_conversion",(IF($G2351="Sustainably Sourced","Sustainably_sourced",""))))))))))),IF($G2351="Organic","Organic",(IF($G2351="Responsible","Responsible",(IF($G2351="No Attribute (Conventional)","No_Attribute_Conventional",(IF($G2351="Recycled Pre/Post-Consumer","Recycled_Pre_Post_Consumer",(IF($G2351="In-Conversion","In_Conversion",(IF($G2351="Recycled Pre-Consumer","Recycled_Pre_Consumer",(IF($G2351="Recycled Post-Consumer","Recycled_Post_Consumer",(IF($G2351="Sustainably Sourced","Sustainably_sourced","")))))))))))))))),"")</f>
        <v/>
      </c>
      <c r="AE2351" s="13" t="e" cm="1">
        <f t="array" aca="1" ref="AE2351" ca="1">IF(INDIRECT("$F"&amp;$S2351)="","",IF(LEFT(INDIRECT("$F"&amp;$S2351),3)="GRS","GRS_RCS_RM",IF((LEFT(INDIRECT("$F"&amp;$S2351),3))="RCS","GRS_RCS_RM",IF(INDIRECT("$F"&amp;$S2351)="OCS (No Label)","OCS_Conversion_RM",IF(LEFT(INDIRECT("$F"&amp;$S2351),3)="OCS","OCS_RM",IF(RIGHT(INDIRECT("$F"&amp;$S2351),10)="conversion","GOTS_RM_conversion",IF((LEFT(INDIRECT("$F"&amp;$S2351),4))="GOTS","GOTS_RM","Responsible_RM")))))))</f>
        <v>#REF!</v>
      </c>
      <c r="AF2351" s="13" t="str" cm="1">
        <f t="array" aca="1" ref="AF2351" ca="1">IF($S2351="","",INDIRECT("$Z"&amp;$S2351))</f>
        <v/>
      </c>
      <c r="AG2351" s="155"/>
      <c r="AH2351" s="13" t="str" cm="1">
        <f t="array" aca="1" ref="AH2351" ca="1">IFERROR(INDIRECT("$ag"&amp;S2351),"")</f>
        <v/>
      </c>
      <c r="AI2351" s="13" t="e" cm="1">
        <f t="array" aca="1" ref="AI2351" ca="1">INDIRECT("O"&amp;S2350)</f>
        <v>#REF!</v>
      </c>
      <c r="AJ2351" s="13" t="str">
        <f>IF($I2351="","",INDEX('Raw Material'!$A$1:$J$75,MATCH(I2351,'Raw Material'!$A$1:$A$75,0),(MATCH(G2351,'Raw Material'!$A$1:$J$1,0))))</f>
        <v/>
      </c>
      <c r="AK2351" s="13" t="str">
        <f t="shared" si="1049"/>
        <v>YANLIŞRM</v>
      </c>
      <c r="AL2351" s="153" t="str">
        <f t="shared" si="1050"/>
        <v/>
      </c>
    </row>
    <row r="2352" spans="1:38" ht="16.5" customHeight="1">
      <c r="A2352" s="162"/>
      <c r="B2352" s="168"/>
      <c r="C2352" s="169"/>
      <c r="D2352" s="156"/>
      <c r="E2352" s="156"/>
      <c r="F2352" s="175"/>
      <c r="G2352" s="181"/>
      <c r="H2352" s="182"/>
      <c r="I2352" s="182"/>
      <c r="J2352" s="182"/>
      <c r="K2352" s="32"/>
      <c r="L2352" s="179"/>
      <c r="M2352" s="179"/>
      <c r="N2352" s="81"/>
      <c r="O2352" s="185"/>
      <c r="P2352" s="103"/>
      <c r="Q2352" s="84" t="str">
        <f t="shared" si="1051"/>
        <v/>
      </c>
      <c r="R2352" s="159"/>
      <c r="S2352" s="28" t="str" cm="1">
        <f t="array" aca="1" ref="S2352" ca="1">IF(INDIRECT("A"&amp;114+$U2352)&lt;&gt;"",114+$U2352,"")</f>
        <v/>
      </c>
      <c r="T2352" s="28" t="str">
        <f t="shared" ca="1" si="1052"/>
        <v>$B</v>
      </c>
      <c r="U2352" s="29">
        <f t="shared" si="1058"/>
        <v>2232</v>
      </c>
      <c r="V2352" s="29">
        <v>186.50000000001501</v>
      </c>
      <c r="W2352" s="29">
        <f t="shared" si="1064"/>
        <v>186</v>
      </c>
      <c r="X2352" s="41" t="str" cm="1">
        <f t="array" aca="1" ref="X2352" ca="1">IFERROR(INDEX('PC&amp;PD'!$A$1:$AP$15,ROW('PC&amp;PD'!$A$15),MATCH(INDIRECT(T2352),'PC&amp;PD'!$A$1:$AP$1,0)),"")</f>
        <v/>
      </c>
      <c r="Z2352" s="155"/>
      <c r="AA2352" s="13" t="str">
        <f t="shared" si="1048"/>
        <v/>
      </c>
      <c r="AB2352" s="155"/>
      <c r="AC2352" s="13" t="str">
        <f t="shared" ca="1" si="1053"/>
        <v>$AB</v>
      </c>
      <c r="AD2352" s="13" t="str" cm="1">
        <f t="array" aca="1" ref="AD2352" ca="1">IFERROR(IF((LEFT(INDIRECT("$F"&amp;$S2352),4))="GOTS",IF($G2352="Organic","GOTS_Organic_raw",(IF($G2352="Responsible","GOTS_Responsible",(IF($G2352="No Attribute (Conventional)","GOTS_conventional",(IF($G2352="Recycled Pre/Post-Consumer","GOTS_pre_post",(IF($G2352="In-Conversion","GOTS_in_conversion",(IF($G2352="Sustainably Sourced","Sustainably_sourced",""))))))))))),IF($G2352="Organic","Organic",(IF($G2352="Responsible","Responsible",(IF($G2352="No Attribute (Conventional)","No_Attribute_Conventional",(IF($G2352="Recycled Pre/Post-Consumer","Recycled_Pre_Post_Consumer",(IF($G2352="In-Conversion","In_Conversion",(IF($G2352="Recycled Pre-Consumer","Recycled_Pre_Consumer",(IF($G2352="Recycled Post-Consumer","Recycled_Post_Consumer",(IF($G2352="Sustainably Sourced","Sustainably_sourced","")))))))))))))))),"")</f>
        <v/>
      </c>
      <c r="AE2352" s="13" t="e" cm="1">
        <f t="array" aca="1" ref="AE2352" ca="1">IF(INDIRECT("$F"&amp;$S2352)="","",IF(LEFT(INDIRECT("$F"&amp;$S2352),3)="GRS","GRS_RCS_RM",IF((LEFT(INDIRECT("$F"&amp;$S2352),3))="RCS","GRS_RCS_RM",IF(INDIRECT("$F"&amp;$S2352)="OCS (No Label)","OCS_Conversion_RM",IF(LEFT(INDIRECT("$F"&amp;$S2352),3)="OCS","OCS_RM",IF(RIGHT(INDIRECT("$F"&amp;$S2352),10)="conversion","GOTS_RM_conversion",IF((LEFT(INDIRECT("$F"&amp;$S2352),4))="GOTS","GOTS_RM","Responsible_RM")))))))</f>
        <v>#REF!</v>
      </c>
      <c r="AF2352" s="13" t="str" cm="1">
        <f t="array" aca="1" ref="AF2352" ca="1">IF($S2352="","",INDIRECT("$Z"&amp;$S2352))</f>
        <v/>
      </c>
      <c r="AG2352" s="155"/>
      <c r="AH2352" s="13" t="str" cm="1">
        <f t="array" aca="1" ref="AH2352" ca="1">IFERROR(INDIRECT("$ag"&amp;S2352),"")</f>
        <v/>
      </c>
      <c r="AI2352" s="13" t="e" cm="1">
        <f t="array" aca="1" ref="AI2352" ca="1">INDIRECT("O"&amp;S2351)</f>
        <v>#REF!</v>
      </c>
      <c r="AJ2352" s="13" t="str">
        <f>IF($I2352="","",INDEX('Raw Material'!$A$1:$J$75,MATCH(I2352,'Raw Material'!$A$1:$A$75,0),(MATCH(G2352,'Raw Material'!$A$1:$J$1,0))))</f>
        <v/>
      </c>
      <c r="AK2352" s="13" t="str">
        <f t="shared" si="1049"/>
        <v>YANLIŞRM</v>
      </c>
      <c r="AL2352" s="153" t="str">
        <f t="shared" si="1050"/>
        <v/>
      </c>
    </row>
    <row r="2353" spans="1:38" ht="16.5" customHeight="1">
      <c r="A2353" s="162"/>
      <c r="B2353" s="168"/>
      <c r="C2353" s="169"/>
      <c r="D2353" s="156"/>
      <c r="E2353" s="156"/>
      <c r="F2353" s="175"/>
      <c r="G2353" s="181"/>
      <c r="H2353" s="182"/>
      <c r="I2353" s="182"/>
      <c r="J2353" s="182"/>
      <c r="K2353" s="32"/>
      <c r="L2353" s="179"/>
      <c r="M2353" s="179"/>
      <c r="N2353" s="81"/>
      <c r="O2353" s="185"/>
      <c r="P2353" s="103"/>
      <c r="Q2353" s="84" t="str">
        <f t="shared" si="1051"/>
        <v/>
      </c>
      <c r="R2353" s="159"/>
      <c r="S2353" s="28" t="str" cm="1">
        <f t="array" aca="1" ref="S2353" ca="1">IF(INDIRECT("A"&amp;114+$U2353)&lt;&gt;"",114+$U2353,"")</f>
        <v/>
      </c>
      <c r="T2353" s="28" t="str">
        <f t="shared" ca="1" si="1052"/>
        <v>$B</v>
      </c>
      <c r="U2353" s="29">
        <f t="shared" si="1058"/>
        <v>2232</v>
      </c>
      <c r="V2353" s="29">
        <v>186.58333333334801</v>
      </c>
      <c r="W2353" s="29">
        <f t="shared" si="1064"/>
        <v>186</v>
      </c>
      <c r="X2353" s="41" t="str" cm="1">
        <f t="array" aca="1" ref="X2353" ca="1">IFERROR(INDEX('PC&amp;PD'!$A$1:$AP$15,ROW('PC&amp;PD'!$A$15),MATCH(INDIRECT(T2353),'PC&amp;PD'!$A$1:$AP$1,0)),"")</f>
        <v/>
      </c>
      <c r="Z2353" s="155"/>
      <c r="AA2353" s="13" t="str">
        <f t="shared" si="1048"/>
        <v/>
      </c>
      <c r="AB2353" s="155"/>
      <c r="AC2353" s="13" t="str">
        <f t="shared" ca="1" si="1053"/>
        <v>$AB</v>
      </c>
      <c r="AD2353" s="13" t="str" cm="1">
        <f t="array" aca="1" ref="AD2353" ca="1">IFERROR(IF((LEFT(INDIRECT("$F"&amp;$S2353),4))="GOTS",IF($G2353="Organic","GOTS_Organic_raw",(IF($G2353="Responsible","GOTS_Responsible",(IF($G2353="No Attribute (Conventional)","GOTS_conventional",(IF($G2353="Recycled Pre/Post-Consumer","GOTS_pre_post",(IF($G2353="In-Conversion","GOTS_in_conversion",(IF($G2353="Sustainably Sourced","Sustainably_sourced",""))))))))))),IF($G2353="Organic","Organic",(IF($G2353="Responsible","Responsible",(IF($G2353="No Attribute (Conventional)","No_Attribute_Conventional",(IF($G2353="Recycled Pre/Post-Consumer","Recycled_Pre_Post_Consumer",(IF($G2353="In-Conversion","In_Conversion",(IF($G2353="Recycled Pre-Consumer","Recycled_Pre_Consumer",(IF($G2353="Recycled Post-Consumer","Recycled_Post_Consumer",(IF($G2353="Sustainably Sourced","Sustainably_sourced","")))))))))))))))),"")</f>
        <v/>
      </c>
      <c r="AE2353" s="13" t="e" cm="1">
        <f t="array" aca="1" ref="AE2353" ca="1">IF(INDIRECT("$F"&amp;$S2353)="","",IF(LEFT(INDIRECT("$F"&amp;$S2353),3)="GRS","GRS_RCS_RM",IF((LEFT(INDIRECT("$F"&amp;$S2353),3))="RCS","GRS_RCS_RM",IF(INDIRECT("$F"&amp;$S2353)="OCS (No Label)","OCS_Conversion_RM",IF(LEFT(INDIRECT("$F"&amp;$S2353),3)="OCS","OCS_RM",IF(RIGHT(INDIRECT("$F"&amp;$S2353),10)="conversion","GOTS_RM_conversion",IF((LEFT(INDIRECT("$F"&amp;$S2353),4))="GOTS","GOTS_RM","Responsible_RM")))))))</f>
        <v>#REF!</v>
      </c>
      <c r="AF2353" s="13" t="str" cm="1">
        <f t="array" aca="1" ref="AF2353" ca="1">IF($S2353="","",INDIRECT("$Z"&amp;$S2353))</f>
        <v/>
      </c>
      <c r="AG2353" s="155"/>
      <c r="AH2353" s="13" t="str" cm="1">
        <f t="array" aca="1" ref="AH2353" ca="1">IFERROR(INDIRECT("$ag"&amp;S2353),"")</f>
        <v/>
      </c>
      <c r="AI2353" s="13" t="e" cm="1">
        <f t="array" aca="1" ref="AI2353" ca="1">INDIRECT("O"&amp;S2352)</f>
        <v>#REF!</v>
      </c>
      <c r="AJ2353" s="13" t="str">
        <f>IF($I2353="","",INDEX('Raw Material'!$A$1:$J$75,MATCH(I2353,'Raw Material'!$A$1:$A$75,0),(MATCH(G2353,'Raw Material'!$A$1:$J$1,0))))</f>
        <v/>
      </c>
      <c r="AK2353" s="13" t="str">
        <f t="shared" si="1049"/>
        <v>YANLIŞRM</v>
      </c>
      <c r="AL2353" s="153" t="str">
        <f t="shared" si="1050"/>
        <v/>
      </c>
    </row>
    <row r="2354" spans="1:38" ht="16.5" customHeight="1">
      <c r="A2354" s="162"/>
      <c r="B2354" s="168"/>
      <c r="C2354" s="169"/>
      <c r="D2354" s="156"/>
      <c r="E2354" s="156"/>
      <c r="F2354" s="175"/>
      <c r="G2354" s="181"/>
      <c r="H2354" s="182"/>
      <c r="I2354" s="182"/>
      <c r="J2354" s="182"/>
      <c r="K2354" s="32"/>
      <c r="L2354" s="179"/>
      <c r="M2354" s="179"/>
      <c r="N2354" s="81"/>
      <c r="O2354" s="185"/>
      <c r="P2354" s="103"/>
      <c r="Q2354" s="84" t="str">
        <f t="shared" si="1051"/>
        <v/>
      </c>
      <c r="R2354" s="159"/>
      <c r="S2354" s="28" t="str" cm="1">
        <f t="array" aca="1" ref="S2354" ca="1">IF(INDIRECT("A"&amp;114+$U2354)&lt;&gt;"",114+$U2354,"")</f>
        <v/>
      </c>
      <c r="T2354" s="28" t="str">
        <f t="shared" ca="1" si="1052"/>
        <v>$B</v>
      </c>
      <c r="U2354" s="29">
        <f t="shared" si="1058"/>
        <v>2232</v>
      </c>
      <c r="V2354" s="29">
        <v>186.66666666668101</v>
      </c>
      <c r="W2354" s="29">
        <f t="shared" si="1064"/>
        <v>186</v>
      </c>
      <c r="X2354" s="41" t="str" cm="1">
        <f t="array" aca="1" ref="X2354" ca="1">IFERROR(INDEX('PC&amp;PD'!$A$1:$AP$15,ROW('PC&amp;PD'!$A$15),MATCH(INDIRECT(T2354),'PC&amp;PD'!$A$1:$AP$1,0)),"")</f>
        <v/>
      </c>
      <c r="Z2354" s="155"/>
      <c r="AA2354" s="13" t="str">
        <f t="shared" si="1048"/>
        <v/>
      </c>
      <c r="AB2354" s="155"/>
      <c r="AC2354" s="13" t="str">
        <f t="shared" ca="1" si="1053"/>
        <v>$AB</v>
      </c>
      <c r="AD2354" s="13" t="str" cm="1">
        <f t="array" aca="1" ref="AD2354" ca="1">IFERROR(IF((LEFT(INDIRECT("$F"&amp;$S2354),4))="GOTS",IF($G2354="Organic","GOTS_Organic_raw",(IF($G2354="Responsible","GOTS_Responsible",(IF($G2354="No Attribute (Conventional)","GOTS_conventional",(IF($G2354="Recycled Pre/Post-Consumer","GOTS_pre_post",(IF($G2354="In-Conversion","GOTS_in_conversion",(IF($G2354="Sustainably Sourced","Sustainably_sourced",""))))))))))),IF($G2354="Organic","Organic",(IF($G2354="Responsible","Responsible",(IF($G2354="No Attribute (Conventional)","No_Attribute_Conventional",(IF($G2354="Recycled Pre/Post-Consumer","Recycled_Pre_Post_Consumer",(IF($G2354="In-Conversion","In_Conversion",(IF($G2354="Recycled Pre-Consumer","Recycled_Pre_Consumer",(IF($G2354="Recycled Post-Consumer","Recycled_Post_Consumer",(IF($G2354="Sustainably Sourced","Sustainably_sourced","")))))))))))))))),"")</f>
        <v/>
      </c>
      <c r="AE2354" s="13" t="e" cm="1">
        <f t="array" aca="1" ref="AE2354" ca="1">IF(INDIRECT("$F"&amp;$S2354)="","",IF(LEFT(INDIRECT("$F"&amp;$S2354),3)="GRS","GRS_RCS_RM",IF((LEFT(INDIRECT("$F"&amp;$S2354),3))="RCS","GRS_RCS_RM",IF(INDIRECT("$F"&amp;$S2354)="OCS (No Label)","OCS_Conversion_RM",IF(LEFT(INDIRECT("$F"&amp;$S2354),3)="OCS","OCS_RM",IF(RIGHT(INDIRECT("$F"&amp;$S2354),10)="conversion","GOTS_RM_conversion",IF((LEFT(INDIRECT("$F"&amp;$S2354),4))="GOTS","GOTS_RM","Responsible_RM")))))))</f>
        <v>#REF!</v>
      </c>
      <c r="AF2354" s="13" t="str" cm="1">
        <f t="array" aca="1" ref="AF2354" ca="1">IF($S2354="","",INDIRECT("$Z"&amp;$S2354))</f>
        <v/>
      </c>
      <c r="AG2354" s="155"/>
      <c r="AH2354" s="13" t="str" cm="1">
        <f t="array" aca="1" ref="AH2354" ca="1">IFERROR(INDIRECT("$ag"&amp;S2354),"")</f>
        <v/>
      </c>
      <c r="AI2354" s="13" t="e" cm="1">
        <f t="array" aca="1" ref="AI2354" ca="1">INDIRECT("O"&amp;S2353)</f>
        <v>#REF!</v>
      </c>
      <c r="AJ2354" s="13" t="str">
        <f>IF($I2354="","",INDEX('Raw Material'!$A$1:$J$75,MATCH(I2354,'Raw Material'!$A$1:$A$75,0),(MATCH(G2354,'Raw Material'!$A$1:$J$1,0))))</f>
        <v/>
      </c>
      <c r="AK2354" s="13" t="str">
        <f t="shared" si="1049"/>
        <v>YANLIŞRM</v>
      </c>
      <c r="AL2354" s="153" t="str">
        <f t="shared" si="1050"/>
        <v/>
      </c>
    </row>
    <row r="2355" spans="1:38" ht="16.5" customHeight="1">
      <c r="A2355" s="162"/>
      <c r="B2355" s="168"/>
      <c r="C2355" s="169"/>
      <c r="D2355" s="156"/>
      <c r="E2355" s="156"/>
      <c r="F2355" s="175"/>
      <c r="G2355" s="181"/>
      <c r="H2355" s="182"/>
      <c r="I2355" s="182"/>
      <c r="J2355" s="182"/>
      <c r="K2355" s="32"/>
      <c r="L2355" s="179"/>
      <c r="M2355" s="179"/>
      <c r="N2355" s="81"/>
      <c r="O2355" s="185"/>
      <c r="P2355" s="103"/>
      <c r="Q2355" s="84" t="str">
        <f t="shared" si="1051"/>
        <v/>
      </c>
      <c r="R2355" s="159"/>
      <c r="S2355" s="28" t="str" cm="1">
        <f t="array" aca="1" ref="S2355" ca="1">IF(INDIRECT("A"&amp;114+$U2355)&lt;&gt;"",114+$U2355,"")</f>
        <v/>
      </c>
      <c r="T2355" s="28" t="str">
        <f t="shared" ca="1" si="1052"/>
        <v>$B</v>
      </c>
      <c r="U2355" s="29">
        <f t="shared" si="1058"/>
        <v>2232</v>
      </c>
      <c r="V2355" s="29">
        <v>186.75000000001501</v>
      </c>
      <c r="W2355" s="29">
        <f t="shared" si="1064"/>
        <v>186</v>
      </c>
      <c r="X2355" s="41" t="str" cm="1">
        <f t="array" aca="1" ref="X2355" ca="1">IFERROR(INDEX('PC&amp;PD'!$A$1:$AP$15,ROW('PC&amp;PD'!$A$15),MATCH(INDIRECT(T2355),'PC&amp;PD'!$A$1:$AP$1,0)),"")</f>
        <v/>
      </c>
      <c r="Z2355" s="155"/>
      <c r="AA2355" s="13" t="str">
        <f t="shared" ref="AA2355:AA2418" si="1077">IFERROR(IF(G2355="","",IF(G2355="No Attribute (Conventional)","",G2355)),"")</f>
        <v/>
      </c>
      <c r="AB2355" s="155"/>
      <c r="AC2355" s="13" t="str">
        <f t="shared" ca="1" si="1053"/>
        <v>$AB</v>
      </c>
      <c r="AD2355" s="13" t="str" cm="1">
        <f t="array" aca="1" ref="AD2355" ca="1">IFERROR(IF((LEFT(INDIRECT("$F"&amp;$S2355),4))="GOTS",IF($G2355="Organic","GOTS_Organic_raw",(IF($G2355="Responsible","GOTS_Responsible",(IF($G2355="No Attribute (Conventional)","GOTS_conventional",(IF($G2355="Recycled Pre/Post-Consumer","GOTS_pre_post",(IF($G2355="In-Conversion","GOTS_in_conversion",(IF($G2355="Sustainably Sourced","Sustainably_sourced",""))))))))))),IF($G2355="Organic","Organic",(IF($G2355="Responsible","Responsible",(IF($G2355="No Attribute (Conventional)","No_Attribute_Conventional",(IF($G2355="Recycled Pre/Post-Consumer","Recycled_Pre_Post_Consumer",(IF($G2355="In-Conversion","In_Conversion",(IF($G2355="Recycled Pre-Consumer","Recycled_Pre_Consumer",(IF($G2355="Recycled Post-Consumer","Recycled_Post_Consumer",(IF($G2355="Sustainably Sourced","Sustainably_sourced","")))))))))))))))),"")</f>
        <v/>
      </c>
      <c r="AE2355" s="13" t="e" cm="1">
        <f t="array" aca="1" ref="AE2355" ca="1">IF(INDIRECT("$F"&amp;$S2355)="","",IF(LEFT(INDIRECT("$F"&amp;$S2355),3)="GRS","GRS_RCS_RM",IF((LEFT(INDIRECT("$F"&amp;$S2355),3))="RCS","GRS_RCS_RM",IF(INDIRECT("$F"&amp;$S2355)="OCS (No Label)","OCS_Conversion_RM",IF(LEFT(INDIRECT("$F"&amp;$S2355),3)="OCS","OCS_RM",IF(RIGHT(INDIRECT("$F"&amp;$S2355),10)="conversion","GOTS_RM_conversion",IF((LEFT(INDIRECT("$F"&amp;$S2355),4))="GOTS","GOTS_RM","Responsible_RM")))))))</f>
        <v>#REF!</v>
      </c>
      <c r="AF2355" s="13" t="str" cm="1">
        <f t="array" aca="1" ref="AF2355" ca="1">IF($S2355="","",INDIRECT("$Z"&amp;$S2355))</f>
        <v/>
      </c>
      <c r="AG2355" s="155"/>
      <c r="AH2355" s="13" t="str" cm="1">
        <f t="array" aca="1" ref="AH2355" ca="1">IFERROR(INDIRECT("$ag"&amp;S2355),"")</f>
        <v/>
      </c>
      <c r="AI2355" s="13" t="e" cm="1">
        <f t="array" aca="1" ref="AI2355" ca="1">INDIRECT("O"&amp;S2354)</f>
        <v>#REF!</v>
      </c>
      <c r="AJ2355" s="13" t="str">
        <f>IF($I2355="","",INDEX('Raw Material'!$A$1:$J$75,MATCH(I2355,'Raw Material'!$A$1:$A$75,0),(MATCH(G2355,'Raw Material'!$A$1:$J$1,0))))</f>
        <v/>
      </c>
      <c r="AK2355" s="13" t="str">
        <f t="shared" ref="AK2355:AK2418" si="1078">$U$17&amp;"RM"</f>
        <v>YANLIŞRM</v>
      </c>
      <c r="AL2355" s="153" t="str">
        <f t="shared" ref="AL2355:AL2418" si="1079">IF($G2355="Organic","Organic",IF($G2355="No Attribute (Conventional)","No_Attribute_Conventional",IF($G2355="Recycled pre-consumer","Recycled_pre_consumer",IF($G2355="Recycled post-consumer","Recycled_post_consumer",IF($G2355="Responsible","Responsible",IF($G2355="Sustainably sourced","Sustainable_sourced",IF($G2355="ın-conversion","In_conversion","")))))))</f>
        <v/>
      </c>
    </row>
    <row r="2356" spans="1:38" ht="16.5" customHeight="1">
      <c r="A2356" s="162"/>
      <c r="B2356" s="168"/>
      <c r="C2356" s="169"/>
      <c r="D2356" s="156"/>
      <c r="E2356" s="156"/>
      <c r="F2356" s="175"/>
      <c r="G2356" s="181"/>
      <c r="H2356" s="182"/>
      <c r="I2356" s="182"/>
      <c r="J2356" s="182"/>
      <c r="K2356" s="32"/>
      <c r="L2356" s="179"/>
      <c r="M2356" s="179"/>
      <c r="N2356" s="81"/>
      <c r="O2356" s="185"/>
      <c r="P2356" s="103"/>
      <c r="Q2356" s="84" t="str">
        <f t="shared" si="1051"/>
        <v/>
      </c>
      <c r="R2356" s="159"/>
      <c r="S2356" s="28" t="str" cm="1">
        <f t="array" aca="1" ref="S2356" ca="1">IF(INDIRECT("A"&amp;114+$U2356)&lt;&gt;"",114+$U2356,"")</f>
        <v/>
      </c>
      <c r="T2356" s="28" t="str">
        <f t="shared" ca="1" si="1052"/>
        <v>$B</v>
      </c>
      <c r="U2356" s="29">
        <f t="shared" si="1058"/>
        <v>2232</v>
      </c>
      <c r="V2356" s="29">
        <v>186.83333333334801</v>
      </c>
      <c r="W2356" s="29">
        <f t="shared" si="1064"/>
        <v>186</v>
      </c>
      <c r="X2356" s="41" t="str" cm="1">
        <f t="array" aca="1" ref="X2356" ca="1">IFERROR(INDEX('PC&amp;PD'!$A$1:$AP$15,ROW('PC&amp;PD'!$A$15),MATCH(INDIRECT(T2356),'PC&amp;PD'!$A$1:$AP$1,0)),"")</f>
        <v/>
      </c>
      <c r="Z2356" s="155"/>
      <c r="AA2356" s="13" t="str">
        <f t="shared" si="1077"/>
        <v/>
      </c>
      <c r="AB2356" s="155"/>
      <c r="AC2356" s="13" t="str">
        <f t="shared" ca="1" si="1053"/>
        <v>$AB</v>
      </c>
      <c r="AD2356" s="13" t="str" cm="1">
        <f t="array" aca="1" ref="AD2356" ca="1">IFERROR(IF((LEFT(INDIRECT("$F"&amp;$S2356),4))="GOTS",IF($G2356="Organic","GOTS_Organic_raw",(IF($G2356="Responsible","GOTS_Responsible",(IF($G2356="No Attribute (Conventional)","GOTS_conventional",(IF($G2356="Recycled Pre/Post-Consumer","GOTS_pre_post",(IF($G2356="In-Conversion","GOTS_in_conversion",(IF($G2356="Sustainably Sourced","Sustainably_sourced",""))))))))))),IF($G2356="Organic","Organic",(IF($G2356="Responsible","Responsible",(IF($G2356="No Attribute (Conventional)","No_Attribute_Conventional",(IF($G2356="Recycled Pre/Post-Consumer","Recycled_Pre_Post_Consumer",(IF($G2356="In-Conversion","In_Conversion",(IF($G2356="Recycled Pre-Consumer","Recycled_Pre_Consumer",(IF($G2356="Recycled Post-Consumer","Recycled_Post_Consumer",(IF($G2356="Sustainably Sourced","Sustainably_sourced","")))))))))))))))),"")</f>
        <v/>
      </c>
      <c r="AE2356" s="13" t="e" cm="1">
        <f t="array" aca="1" ref="AE2356" ca="1">IF(INDIRECT("$F"&amp;$S2356)="","",IF(LEFT(INDIRECT("$F"&amp;$S2356),3)="GRS","GRS_RCS_RM",IF((LEFT(INDIRECT("$F"&amp;$S2356),3))="RCS","GRS_RCS_RM",IF(INDIRECT("$F"&amp;$S2356)="OCS (No Label)","OCS_Conversion_RM",IF(LEFT(INDIRECT("$F"&amp;$S2356),3)="OCS","OCS_RM",IF(RIGHT(INDIRECT("$F"&amp;$S2356),10)="conversion","GOTS_RM_conversion",IF((LEFT(INDIRECT("$F"&amp;$S2356),4))="GOTS","GOTS_RM","Responsible_RM")))))))</f>
        <v>#REF!</v>
      </c>
      <c r="AF2356" s="13" t="str" cm="1">
        <f t="array" aca="1" ref="AF2356" ca="1">IF($S2356="","",INDIRECT("$Z"&amp;$S2356))</f>
        <v/>
      </c>
      <c r="AG2356" s="155"/>
      <c r="AH2356" s="13" t="str" cm="1">
        <f t="array" aca="1" ref="AH2356" ca="1">IFERROR(INDIRECT("$ag"&amp;S2356),"")</f>
        <v/>
      </c>
      <c r="AI2356" s="13" t="e" cm="1">
        <f t="array" aca="1" ref="AI2356" ca="1">INDIRECT("O"&amp;S2355)</f>
        <v>#REF!</v>
      </c>
      <c r="AJ2356" s="13" t="str">
        <f>IF($I2356="","",INDEX('Raw Material'!$A$1:$J$75,MATCH(I2356,'Raw Material'!$A$1:$A$75,0),(MATCH(G2356,'Raw Material'!$A$1:$J$1,0))))</f>
        <v/>
      </c>
      <c r="AK2356" s="13" t="str">
        <f t="shared" si="1078"/>
        <v>YANLIŞRM</v>
      </c>
      <c r="AL2356" s="153" t="str">
        <f t="shared" si="1079"/>
        <v/>
      </c>
    </row>
    <row r="2357" spans="1:38" ht="16.5" customHeight="1" thickBot="1">
      <c r="A2357" s="163"/>
      <c r="B2357" s="170"/>
      <c r="C2357" s="171"/>
      <c r="D2357" s="156"/>
      <c r="E2357" s="156"/>
      <c r="F2357" s="176"/>
      <c r="G2357" s="157"/>
      <c r="H2357" s="158"/>
      <c r="I2357" s="158"/>
      <c r="J2357" s="158"/>
      <c r="K2357" s="33"/>
      <c r="L2357" s="180"/>
      <c r="M2357" s="180"/>
      <c r="N2357" s="82"/>
      <c r="O2357" s="186"/>
      <c r="P2357" s="103"/>
      <c r="Q2357" s="84" t="str">
        <f t="shared" ref="Q2357:Q2420" si="1080">IF(OR($G2357="",$I2357="",$K2357="",$AJ2357="–"),"",CONCATENATE($K2357," ",$AA2357," ",$I2357," (",$AJ2357,") + "))</f>
        <v/>
      </c>
      <c r="R2357" s="159"/>
      <c r="S2357" s="28" t="str" cm="1">
        <f t="array" aca="1" ref="S2357" ca="1">IF(INDIRECT("A"&amp;114+$U2357)&lt;&gt;"",114+$U2357,"")</f>
        <v/>
      </c>
      <c r="T2357" s="28" t="str">
        <f t="shared" ref="T2357:T2420" ca="1" si="1081">"$B"&amp;S2357</f>
        <v>$B</v>
      </c>
      <c r="U2357" s="29">
        <f t="shared" si="1058"/>
        <v>2232</v>
      </c>
      <c r="V2357" s="29">
        <v>186.91666666668101</v>
      </c>
      <c r="W2357" s="29">
        <f t="shared" si="1064"/>
        <v>186</v>
      </c>
      <c r="X2357" s="41" t="str" cm="1">
        <f t="array" aca="1" ref="X2357" ca="1">IFERROR(INDEX('PC&amp;PD'!$A$1:$AP$15,ROW('PC&amp;PD'!$A$15),MATCH(INDIRECT(T2357),'PC&amp;PD'!$A$1:$AP$1,0)),"")</f>
        <v/>
      </c>
      <c r="Z2357" s="155"/>
      <c r="AA2357" s="13" t="str">
        <f t="shared" si="1077"/>
        <v/>
      </c>
      <c r="AB2357" s="155"/>
      <c r="AC2357" s="13" t="str">
        <f t="shared" ref="AC2357:AC2420" ca="1" si="1082">"$AB"&amp;S2357</f>
        <v>$AB</v>
      </c>
      <c r="AD2357" s="13" t="str" cm="1">
        <f t="array" aca="1" ref="AD2357" ca="1">IFERROR(IF((LEFT(INDIRECT("$F"&amp;$S2357),4))="GOTS",IF($G2357="Organic","GOTS_Organic_raw",(IF($G2357="Responsible","GOTS_Responsible",(IF($G2357="No Attribute (Conventional)","GOTS_conventional",(IF($G2357="Recycled Pre/Post-Consumer","GOTS_pre_post",(IF($G2357="In-Conversion","GOTS_in_conversion",(IF($G2357="Sustainably Sourced","Sustainably_sourced",""))))))))))),IF($G2357="Organic","Organic",(IF($G2357="Responsible","Responsible",(IF($G2357="No Attribute (Conventional)","No_Attribute_Conventional",(IF($G2357="Recycled Pre/Post-Consumer","Recycled_Pre_Post_Consumer",(IF($G2357="In-Conversion","In_Conversion",(IF($G2357="Recycled Pre-Consumer","Recycled_Pre_Consumer",(IF($G2357="Recycled Post-Consumer","Recycled_Post_Consumer",(IF($G2357="Sustainably Sourced","Sustainably_sourced","")))))))))))))))),"")</f>
        <v/>
      </c>
      <c r="AE2357" s="13" t="e" cm="1">
        <f t="array" aca="1" ref="AE2357" ca="1">IF(INDIRECT("$F"&amp;$S2357)="","",IF(LEFT(INDIRECT("$F"&amp;$S2357),3)="GRS","GRS_RCS_RM",IF((LEFT(INDIRECT("$F"&amp;$S2357),3))="RCS","GRS_RCS_RM",IF(INDIRECT("$F"&amp;$S2357)="OCS (No Label)","OCS_Conversion_RM",IF(LEFT(INDIRECT("$F"&amp;$S2357),3)="OCS","OCS_RM",IF(RIGHT(INDIRECT("$F"&amp;$S2357),10)="conversion","GOTS_RM_conversion",IF((LEFT(INDIRECT("$F"&amp;$S2357),4))="GOTS","GOTS_RM","Responsible_RM")))))))</f>
        <v>#REF!</v>
      </c>
      <c r="AF2357" s="13" t="str" cm="1">
        <f t="array" aca="1" ref="AF2357" ca="1">IF($S2357="","",INDIRECT("$Z"&amp;$S2357))</f>
        <v/>
      </c>
      <c r="AG2357" s="155"/>
      <c r="AH2357" s="13" t="str" cm="1">
        <f t="array" aca="1" ref="AH2357" ca="1">IFERROR(INDIRECT("$ag"&amp;S2357),"")</f>
        <v/>
      </c>
      <c r="AI2357" s="13" t="e" cm="1">
        <f t="array" aca="1" ref="AI2357" ca="1">INDIRECT("O"&amp;S2356)</f>
        <v>#REF!</v>
      </c>
      <c r="AJ2357" s="13" t="str">
        <f>IF($I2357="","",INDEX('Raw Material'!$A$1:$J$75,MATCH(I2357,'Raw Material'!$A$1:$A$75,0),(MATCH(G2357,'Raw Material'!$A$1:$J$1,0))))</f>
        <v/>
      </c>
      <c r="AK2357" s="13" t="str">
        <f t="shared" si="1078"/>
        <v>YANLIŞRM</v>
      </c>
      <c r="AL2357" s="153" t="str">
        <f t="shared" si="1079"/>
        <v/>
      </c>
    </row>
    <row r="2358" spans="1:38" ht="16.5" customHeight="1">
      <c r="A2358" s="160" t="str">
        <f>IF(B2358="","",COUNTA($B$114:$B2358))</f>
        <v/>
      </c>
      <c r="B2358" s="164"/>
      <c r="C2358" s="165"/>
      <c r="D2358" s="183"/>
      <c r="E2358" s="183"/>
      <c r="F2358" s="172"/>
      <c r="G2358" s="212"/>
      <c r="H2358" s="206"/>
      <c r="I2358" s="206"/>
      <c r="J2358" s="206"/>
      <c r="K2358" s="31"/>
      <c r="L2358" s="177" t="str">
        <f t="shared" ref="L2358" si="1083">IF(R2358="","",LEFT(R2358,LEN(R2358)-2))</f>
        <v/>
      </c>
      <c r="M2358" s="177"/>
      <c r="N2358" s="80"/>
      <c r="O2358" s="184"/>
      <c r="P2358" s="103"/>
      <c r="Q2358" s="84" t="str">
        <f t="shared" si="1080"/>
        <v/>
      </c>
      <c r="R2358" s="159" t="str">
        <f t="shared" ref="R2358" si="1084">CONCATENATE($Q2358,Q2359,Q2360,Q2361,Q2362,Q2363,$Q2364,$Q2365,$Q2366,$Q2367,Q2368,Q2369)</f>
        <v/>
      </c>
      <c r="S2358" s="28" t="str" cm="1">
        <f t="array" aca="1" ref="S2358" ca="1">IF(INDIRECT("A"&amp;114+$U2358)&lt;&gt;"",114+$U2358,"")</f>
        <v/>
      </c>
      <c r="T2358" s="28" t="str">
        <f t="shared" ca="1" si="1081"/>
        <v>$B</v>
      </c>
      <c r="U2358" s="29">
        <f t="shared" si="1058"/>
        <v>2244</v>
      </c>
      <c r="V2358" s="29">
        <v>187.00000000001501</v>
      </c>
      <c r="W2358" s="29">
        <f t="shared" si="1064"/>
        <v>187</v>
      </c>
      <c r="X2358" s="41" t="str" cm="1">
        <f t="array" aca="1" ref="X2358" ca="1">IFERROR(INDEX('PC&amp;PD'!$A$1:$AP$15,ROW('PC&amp;PD'!$A$15),MATCH(INDIRECT(T2358),'PC&amp;PD'!$A$1:$AP$1,0)),"")</f>
        <v/>
      </c>
      <c r="Z2358" s="155" t="str">
        <f t="shared" ref="Z2358" si="1085">IFERROR(IF($F2358="OCS 100","OCS (OCS 100)",IF($F2358="OCS Blended","OCS (OCS Blended)",IF($F2358="OCS (No Label)","OCS (No Label)",IF($F2358="RCS 100","RCS (RCS 100)",IF($F2358="RCS Blended","RCS (RCS Blended)",IF($F2358="GRS","GRS (GRS)",IF($F2358="GRS (No Label)", "GRS (No Label)",IF($F2358="RDS","RDS (RDS)",IF($F2358="RWS","RWS (RWS)",IF($F2358="RAS","RAS (RAS)",IF($F2358="RMS","RMS (RMS)",IF($F2358="GOTS Organic","GOTS (Organic)",IF($F2358="GOTS Made with organic","GOTS (Made with Organic)",IF($F2358="GOTS Organic - in conversion","GOTS (Organic - In Conversion)",IF($F2358="GOTS Made with organic - in conversion","GOTS (Made with Organic - In Conversion)",""))))))))))))))),"")</f>
        <v/>
      </c>
      <c r="AA2358" s="13" t="str">
        <f t="shared" si="1077"/>
        <v/>
      </c>
      <c r="AB2358" s="155" t="str">
        <f t="shared" ref="AB2358" si="1086">IFERROR(IF($F2358="OCS 100", "OCS_100",IF($F2358="OCS Blended", "OCS_Blended",IF($F2358="OCS (No Label)", "OCS_No_Label",IF($F2358="RCS 100", "RCS_100",IF($F2358="RCS Blended","RCS_Blended",IF($F2358="GRS","GRS",IF($F2358="GRS (No Label)", "GRS_No_Label",IF($F2358="RDS","RDS",IF($F2358="RWS","RWS",IF($F2358="RMS","RMS",IF($F2358="GOTS Organic","GOTS_Organic",IF($F2358="GOTS Made with organic","GOTS_Made_with_organic",IF($F2358="GOTS Organic - in conversion","GOTS_Organic_in_Conversion",IF($F2358="GOTS Made with organic - in conversion","GOTS_Made_with_Organic_in_Conversion",IF($F2358="RAS","RAS",""))))))))))))))),"")</f>
        <v/>
      </c>
      <c r="AC2358" s="13" t="str">
        <f t="shared" ca="1" si="1082"/>
        <v>$AB</v>
      </c>
      <c r="AD2358" s="13" t="str" cm="1">
        <f t="array" aca="1" ref="AD2358" ca="1">IFERROR(IF((LEFT(INDIRECT("$F"&amp;$S2358),4))="GOTS",IF($G2358="Organic","GOTS_Organic_raw",(IF($G2358="Responsible","GOTS_Responsible",(IF($G2358="No Attribute (Conventional)","GOTS_conventional",(IF($G2358="Recycled Pre/Post-Consumer","GOTS_pre_post",(IF($G2358="In-Conversion","GOTS_in_conversion",(IF($G2358="Sustainably Sourced","Sustainably_sourced",""))))))))))),IF($G2358="Organic","Organic",(IF($G2358="Responsible","Responsible",(IF($G2358="No Attribute (Conventional)","No_Attribute_Conventional",(IF($G2358="Recycled Pre/Post-Consumer","Recycled_Pre_Post_Consumer",(IF($G2358="In-Conversion","In_Conversion",(IF($G2358="Recycled Pre-Consumer","Recycled_Pre_Consumer",(IF($G2358="Recycled Post-Consumer","Recycled_Post_Consumer",(IF($G2358="Sustainably Sourced","Sustainably_sourced","")))))))))))))))),"")</f>
        <v/>
      </c>
      <c r="AE2358" s="13" t="e" cm="1">
        <f t="array" aca="1" ref="AE2358" ca="1">IF(INDIRECT("$F"&amp;$S2358)="","",IF(LEFT(INDIRECT("$F"&amp;$S2358),3)="GRS","GRS_RCS_RM",IF((LEFT(INDIRECT("$F"&amp;$S2358),3))="RCS","GRS_RCS_RM",IF(INDIRECT("$F"&amp;$S2358)="OCS (No Label)","OCS_Conversion_RM",IF(LEFT(INDIRECT("$F"&amp;$S2358),3)="OCS","OCS_RM",IF(RIGHT(INDIRECT("$F"&amp;$S2358),10)="conversion","GOTS_RM_conversion",IF((LEFT(INDIRECT("$F"&amp;$S2358),4))="GOTS","GOTS_RM","Responsible_RM")))))))</f>
        <v>#REF!</v>
      </c>
      <c r="AF2358" s="13" t="str" cm="1">
        <f t="array" aca="1" ref="AF2358" ca="1">IF($S2358="","",INDIRECT("$Z"&amp;$S2358))</f>
        <v/>
      </c>
      <c r="AG2358" s="155" t="str">
        <f t="shared" si="1063"/>
        <v/>
      </c>
      <c r="AH2358" s="13" t="str" cm="1">
        <f t="array" aca="1" ref="AH2358" ca="1">IFERROR(INDIRECT("$ag"&amp;S2358),"")</f>
        <v/>
      </c>
      <c r="AI2358" s="13" t="e" cm="1">
        <f t="array" aca="1" ref="AI2358" ca="1">INDIRECT("O"&amp;S2357)</f>
        <v>#REF!</v>
      </c>
      <c r="AJ2358" s="13" t="str">
        <f>IF($I2358="","",INDEX('Raw Material'!$A$1:$J$75,MATCH(I2358,'Raw Material'!$A$1:$A$75,0),(MATCH(G2358,'Raw Material'!$A$1:$J$1,0))))</f>
        <v/>
      </c>
      <c r="AK2358" s="13" t="str">
        <f t="shared" si="1078"/>
        <v>YANLIŞRM</v>
      </c>
      <c r="AL2358" s="153" t="str">
        <f t="shared" si="1079"/>
        <v/>
      </c>
    </row>
    <row r="2359" spans="1:38" ht="16.5" customHeight="1">
      <c r="A2359" s="161"/>
      <c r="B2359" s="166"/>
      <c r="C2359" s="167"/>
      <c r="D2359" s="156"/>
      <c r="E2359" s="156"/>
      <c r="F2359" s="173"/>
      <c r="G2359" s="181"/>
      <c r="H2359" s="182"/>
      <c r="I2359" s="182"/>
      <c r="J2359" s="182"/>
      <c r="K2359" s="32"/>
      <c r="L2359" s="178"/>
      <c r="M2359" s="178"/>
      <c r="N2359" s="81"/>
      <c r="O2359" s="185"/>
      <c r="P2359" s="103"/>
      <c r="Q2359" s="84" t="str">
        <f t="shared" si="1080"/>
        <v/>
      </c>
      <c r="R2359" s="159"/>
      <c r="S2359" s="28" t="str" cm="1">
        <f t="array" aca="1" ref="S2359" ca="1">IF(INDIRECT("A"&amp;114+$U2359)&lt;&gt;"",114+$U2359,"")</f>
        <v/>
      </c>
      <c r="T2359" s="28" t="str">
        <f t="shared" ca="1" si="1081"/>
        <v>$B</v>
      </c>
      <c r="U2359" s="29">
        <f t="shared" si="1058"/>
        <v>2244</v>
      </c>
      <c r="V2359" s="29">
        <v>187.08333333334801</v>
      </c>
      <c r="W2359" s="29">
        <f t="shared" si="1064"/>
        <v>187</v>
      </c>
      <c r="X2359" s="41" t="str" cm="1">
        <f t="array" aca="1" ref="X2359" ca="1">IFERROR(INDEX('PC&amp;PD'!$A$1:$AP$15,ROW('PC&amp;PD'!$A$15),MATCH(INDIRECT(T2359),'PC&amp;PD'!$A$1:$AP$1,0)),"")</f>
        <v/>
      </c>
      <c r="Z2359" s="155"/>
      <c r="AA2359" s="13" t="str">
        <f t="shared" si="1077"/>
        <v/>
      </c>
      <c r="AB2359" s="155"/>
      <c r="AC2359" s="13" t="str">
        <f t="shared" ca="1" si="1082"/>
        <v>$AB</v>
      </c>
      <c r="AD2359" s="13" t="str" cm="1">
        <f t="array" aca="1" ref="AD2359" ca="1">IFERROR(IF((LEFT(INDIRECT("$F"&amp;$S2359),4))="GOTS",IF($G2359="Organic","GOTS_Organic_raw",(IF($G2359="Responsible","GOTS_Responsible",(IF($G2359="No Attribute (Conventional)","GOTS_conventional",(IF($G2359="Recycled Pre/Post-Consumer","GOTS_pre_post",(IF($G2359="In-Conversion","GOTS_in_conversion",(IF($G2359="Sustainably Sourced","Sustainably_sourced",""))))))))))),IF($G2359="Organic","Organic",(IF($G2359="Responsible","Responsible",(IF($G2359="No Attribute (Conventional)","No_Attribute_Conventional",(IF($G2359="Recycled Pre/Post-Consumer","Recycled_Pre_Post_Consumer",(IF($G2359="In-Conversion","In_Conversion",(IF($G2359="Recycled Pre-Consumer","Recycled_Pre_Consumer",(IF($G2359="Recycled Post-Consumer","Recycled_Post_Consumer",(IF($G2359="Sustainably Sourced","Sustainably_sourced","")))))))))))))))),"")</f>
        <v/>
      </c>
      <c r="AE2359" s="13" t="e" cm="1">
        <f t="array" aca="1" ref="AE2359" ca="1">IF(INDIRECT("$F"&amp;$S2359)="","",IF(LEFT(INDIRECT("$F"&amp;$S2359),3)="GRS","GRS_RCS_RM",IF((LEFT(INDIRECT("$F"&amp;$S2359),3))="RCS","GRS_RCS_RM",IF(INDIRECT("$F"&amp;$S2359)="OCS (No Label)","OCS_Conversion_RM",IF(LEFT(INDIRECT("$F"&amp;$S2359),3)="OCS","OCS_RM",IF(RIGHT(INDIRECT("$F"&amp;$S2359),10)="conversion","GOTS_RM_conversion",IF((LEFT(INDIRECT("$F"&amp;$S2359),4))="GOTS","GOTS_RM","Responsible_RM")))))))</f>
        <v>#REF!</v>
      </c>
      <c r="AF2359" s="13" t="str" cm="1">
        <f t="array" aca="1" ref="AF2359" ca="1">IF($S2359="","",INDIRECT("$Z"&amp;$S2359))</f>
        <v/>
      </c>
      <c r="AG2359" s="155"/>
      <c r="AH2359" s="13" t="str" cm="1">
        <f t="array" aca="1" ref="AH2359" ca="1">IFERROR(INDIRECT("$ag"&amp;S2359),"")</f>
        <v/>
      </c>
      <c r="AI2359" s="13" t="e" cm="1">
        <f t="array" aca="1" ref="AI2359" ca="1">INDIRECT("O"&amp;S2358)</f>
        <v>#REF!</v>
      </c>
      <c r="AJ2359" s="13" t="str">
        <f>IF($I2359="","",INDEX('Raw Material'!$A$1:$J$75,MATCH(I2359,'Raw Material'!$A$1:$A$75,0),(MATCH(G2359,'Raw Material'!$A$1:$J$1,0))))</f>
        <v/>
      </c>
      <c r="AK2359" s="13" t="str">
        <f t="shared" si="1078"/>
        <v>YANLIŞRM</v>
      </c>
      <c r="AL2359" s="153" t="str">
        <f t="shared" si="1079"/>
        <v/>
      </c>
    </row>
    <row r="2360" spans="1:38" ht="16.5" customHeight="1">
      <c r="A2360" s="161"/>
      <c r="B2360" s="166"/>
      <c r="C2360" s="167"/>
      <c r="D2360" s="156"/>
      <c r="E2360" s="156"/>
      <c r="F2360" s="173"/>
      <c r="G2360" s="181"/>
      <c r="H2360" s="182"/>
      <c r="I2360" s="182"/>
      <c r="J2360" s="182"/>
      <c r="K2360" s="32"/>
      <c r="L2360" s="178"/>
      <c r="M2360" s="178"/>
      <c r="N2360" s="81"/>
      <c r="O2360" s="185"/>
      <c r="P2360" s="103"/>
      <c r="Q2360" s="84" t="str">
        <f t="shared" si="1080"/>
        <v/>
      </c>
      <c r="R2360" s="159"/>
      <c r="S2360" s="28" t="str" cm="1">
        <f t="array" aca="1" ref="S2360" ca="1">IF(INDIRECT("A"&amp;114+$U2360)&lt;&gt;"",114+$U2360,"")</f>
        <v/>
      </c>
      <c r="T2360" s="28" t="str">
        <f t="shared" ca="1" si="1081"/>
        <v>$B</v>
      </c>
      <c r="U2360" s="29">
        <f t="shared" si="1058"/>
        <v>2244</v>
      </c>
      <c r="V2360" s="29">
        <v>187.16666666668101</v>
      </c>
      <c r="W2360" s="29">
        <f t="shared" si="1064"/>
        <v>187</v>
      </c>
      <c r="X2360" s="41" t="str" cm="1">
        <f t="array" aca="1" ref="X2360" ca="1">IFERROR(INDEX('PC&amp;PD'!$A$1:$AP$15,ROW('PC&amp;PD'!$A$15),MATCH(INDIRECT(T2360),'PC&amp;PD'!$A$1:$AP$1,0)),"")</f>
        <v/>
      </c>
      <c r="Z2360" s="155"/>
      <c r="AA2360" s="13" t="str">
        <f t="shared" si="1077"/>
        <v/>
      </c>
      <c r="AB2360" s="155"/>
      <c r="AC2360" s="13" t="str">
        <f t="shared" ca="1" si="1082"/>
        <v>$AB</v>
      </c>
      <c r="AD2360" s="13" t="str" cm="1">
        <f t="array" aca="1" ref="AD2360" ca="1">IFERROR(IF((LEFT(INDIRECT("$F"&amp;$S2360),4))="GOTS",IF($G2360="Organic","GOTS_Organic_raw",(IF($G2360="Responsible","GOTS_Responsible",(IF($G2360="No Attribute (Conventional)","GOTS_conventional",(IF($G2360="Recycled Pre/Post-Consumer","GOTS_pre_post",(IF($G2360="In-Conversion","GOTS_in_conversion",(IF($G2360="Sustainably Sourced","Sustainably_sourced",""))))))))))),IF($G2360="Organic","Organic",(IF($G2360="Responsible","Responsible",(IF($G2360="No Attribute (Conventional)","No_Attribute_Conventional",(IF($G2360="Recycled Pre/Post-Consumer","Recycled_Pre_Post_Consumer",(IF($G2360="In-Conversion","In_Conversion",(IF($G2360="Recycled Pre-Consumer","Recycled_Pre_Consumer",(IF($G2360="Recycled Post-Consumer","Recycled_Post_Consumer",(IF($G2360="Sustainably Sourced","Sustainably_sourced","")))))))))))))))),"")</f>
        <v/>
      </c>
      <c r="AE2360" s="13" t="e" cm="1">
        <f t="array" aca="1" ref="AE2360" ca="1">IF(INDIRECT("$F"&amp;$S2360)="","",IF(LEFT(INDIRECT("$F"&amp;$S2360),3)="GRS","GRS_RCS_RM",IF((LEFT(INDIRECT("$F"&amp;$S2360),3))="RCS","GRS_RCS_RM",IF(INDIRECT("$F"&amp;$S2360)="OCS (No Label)","OCS_Conversion_RM",IF(LEFT(INDIRECT("$F"&amp;$S2360),3)="OCS","OCS_RM",IF(RIGHT(INDIRECT("$F"&amp;$S2360),10)="conversion","GOTS_RM_conversion",IF((LEFT(INDIRECT("$F"&amp;$S2360),4))="GOTS","GOTS_RM","Responsible_RM")))))))</f>
        <v>#REF!</v>
      </c>
      <c r="AF2360" s="13" t="str" cm="1">
        <f t="array" aca="1" ref="AF2360" ca="1">IF($S2360="","",INDIRECT("$Z"&amp;$S2360))</f>
        <v/>
      </c>
      <c r="AG2360" s="155"/>
      <c r="AH2360" s="13" t="str" cm="1">
        <f t="array" aca="1" ref="AH2360" ca="1">IFERROR(INDIRECT("$ag"&amp;S2360),"")</f>
        <v/>
      </c>
      <c r="AI2360" s="13" t="e" cm="1">
        <f t="array" aca="1" ref="AI2360" ca="1">INDIRECT("O"&amp;S2359)</f>
        <v>#REF!</v>
      </c>
      <c r="AJ2360" s="13" t="str">
        <f>IF($I2360="","",INDEX('Raw Material'!$A$1:$J$75,MATCH(I2360,'Raw Material'!$A$1:$A$75,0),(MATCH(G2360,'Raw Material'!$A$1:$J$1,0))))</f>
        <v/>
      </c>
      <c r="AK2360" s="13" t="str">
        <f t="shared" si="1078"/>
        <v>YANLIŞRM</v>
      </c>
      <c r="AL2360" s="153" t="str">
        <f t="shared" si="1079"/>
        <v/>
      </c>
    </row>
    <row r="2361" spans="1:38" ht="16.5" customHeight="1">
      <c r="A2361" s="161"/>
      <c r="B2361" s="166"/>
      <c r="C2361" s="167"/>
      <c r="D2361" s="156"/>
      <c r="E2361" s="156"/>
      <c r="F2361" s="174"/>
      <c r="G2361" s="181"/>
      <c r="H2361" s="182"/>
      <c r="I2361" s="182"/>
      <c r="J2361" s="182"/>
      <c r="K2361" s="32"/>
      <c r="L2361" s="178"/>
      <c r="M2361" s="178"/>
      <c r="N2361" s="81"/>
      <c r="O2361" s="185"/>
      <c r="P2361" s="103"/>
      <c r="Q2361" s="84" t="str">
        <f t="shared" si="1080"/>
        <v/>
      </c>
      <c r="R2361" s="159"/>
      <c r="S2361" s="28" t="str" cm="1">
        <f t="array" aca="1" ref="S2361" ca="1">IF(INDIRECT("A"&amp;114+$U2361)&lt;&gt;"",114+$U2361,"")</f>
        <v/>
      </c>
      <c r="T2361" s="28" t="str">
        <f t="shared" ca="1" si="1081"/>
        <v>$B</v>
      </c>
      <c r="U2361" s="29">
        <f t="shared" si="1058"/>
        <v>2244</v>
      </c>
      <c r="V2361" s="29">
        <v>187.25000000001501</v>
      </c>
      <c r="W2361" s="29">
        <f t="shared" si="1064"/>
        <v>187</v>
      </c>
      <c r="X2361" s="41" t="str" cm="1">
        <f t="array" aca="1" ref="X2361" ca="1">IFERROR(INDEX('PC&amp;PD'!$A$1:$AP$15,ROW('PC&amp;PD'!$A$15),MATCH(INDIRECT(T2361),'PC&amp;PD'!$A$1:$AP$1,0)),"")</f>
        <v/>
      </c>
      <c r="Z2361" s="155"/>
      <c r="AA2361" s="13" t="str">
        <f t="shared" si="1077"/>
        <v/>
      </c>
      <c r="AB2361" s="155"/>
      <c r="AC2361" s="13" t="str">
        <f t="shared" ca="1" si="1082"/>
        <v>$AB</v>
      </c>
      <c r="AD2361" s="13" t="str" cm="1">
        <f t="array" aca="1" ref="AD2361" ca="1">IFERROR(IF((LEFT(INDIRECT("$F"&amp;$S2361),4))="GOTS",IF($G2361="Organic","GOTS_Organic_raw",(IF($G2361="Responsible","GOTS_Responsible",(IF($G2361="No Attribute (Conventional)","GOTS_conventional",(IF($G2361="Recycled Pre/Post-Consumer","GOTS_pre_post",(IF($G2361="In-Conversion","GOTS_in_conversion",(IF($G2361="Sustainably Sourced","Sustainably_sourced",""))))))))))),IF($G2361="Organic","Organic",(IF($G2361="Responsible","Responsible",(IF($G2361="No Attribute (Conventional)","No_Attribute_Conventional",(IF($G2361="Recycled Pre/Post-Consumer","Recycled_Pre_Post_Consumer",(IF($G2361="In-Conversion","In_Conversion",(IF($G2361="Recycled Pre-Consumer","Recycled_Pre_Consumer",(IF($G2361="Recycled Post-Consumer","Recycled_Post_Consumer",(IF($G2361="Sustainably Sourced","Sustainably_sourced","")))))))))))))))),"")</f>
        <v/>
      </c>
      <c r="AE2361" s="13" t="e" cm="1">
        <f t="array" aca="1" ref="AE2361" ca="1">IF(INDIRECT("$F"&amp;$S2361)="","",IF(LEFT(INDIRECT("$F"&amp;$S2361),3)="GRS","GRS_RCS_RM",IF((LEFT(INDIRECT("$F"&amp;$S2361),3))="RCS","GRS_RCS_RM",IF(INDIRECT("$F"&amp;$S2361)="OCS (No Label)","OCS_Conversion_RM",IF(LEFT(INDIRECT("$F"&amp;$S2361),3)="OCS","OCS_RM",IF(RIGHT(INDIRECT("$F"&amp;$S2361),10)="conversion","GOTS_RM_conversion",IF((LEFT(INDIRECT("$F"&amp;$S2361),4))="GOTS","GOTS_RM","Responsible_RM")))))))</f>
        <v>#REF!</v>
      </c>
      <c r="AF2361" s="13" t="str" cm="1">
        <f t="array" aca="1" ref="AF2361" ca="1">IF($S2361="","",INDIRECT("$Z"&amp;$S2361))</f>
        <v/>
      </c>
      <c r="AG2361" s="155"/>
      <c r="AH2361" s="13" t="str" cm="1">
        <f t="array" aca="1" ref="AH2361" ca="1">IFERROR(INDIRECT("$ag"&amp;S2361),"")</f>
        <v/>
      </c>
      <c r="AI2361" s="13" t="e" cm="1">
        <f t="array" aca="1" ref="AI2361" ca="1">INDIRECT("O"&amp;S2360)</f>
        <v>#REF!</v>
      </c>
      <c r="AJ2361" s="13" t="str">
        <f>IF($I2361="","",INDEX('Raw Material'!$A$1:$J$75,MATCH(I2361,'Raw Material'!$A$1:$A$75,0),(MATCH(G2361,'Raw Material'!$A$1:$J$1,0))))</f>
        <v/>
      </c>
      <c r="AK2361" s="13" t="str">
        <f t="shared" si="1078"/>
        <v>YANLIŞRM</v>
      </c>
      <c r="AL2361" s="153" t="str">
        <f t="shared" si="1079"/>
        <v/>
      </c>
    </row>
    <row r="2362" spans="1:38" ht="16.5" customHeight="1">
      <c r="A2362" s="161"/>
      <c r="B2362" s="166"/>
      <c r="C2362" s="167"/>
      <c r="D2362" s="156"/>
      <c r="E2362" s="156"/>
      <c r="F2362" s="174"/>
      <c r="G2362" s="181"/>
      <c r="H2362" s="182"/>
      <c r="I2362" s="182"/>
      <c r="J2362" s="182"/>
      <c r="K2362" s="32"/>
      <c r="L2362" s="178"/>
      <c r="M2362" s="178"/>
      <c r="N2362" s="81"/>
      <c r="O2362" s="185"/>
      <c r="P2362" s="103"/>
      <c r="Q2362" s="84" t="str">
        <f t="shared" si="1080"/>
        <v/>
      </c>
      <c r="R2362" s="159"/>
      <c r="S2362" s="28" t="str" cm="1">
        <f t="array" aca="1" ref="S2362" ca="1">IF(INDIRECT("A"&amp;114+$U2362)&lt;&gt;"",114+$U2362,"")</f>
        <v/>
      </c>
      <c r="T2362" s="28" t="str">
        <f t="shared" ca="1" si="1081"/>
        <v>$B</v>
      </c>
      <c r="U2362" s="29">
        <f t="shared" si="1058"/>
        <v>2244</v>
      </c>
      <c r="V2362" s="29">
        <v>187.33333333334801</v>
      </c>
      <c r="W2362" s="29">
        <f t="shared" si="1064"/>
        <v>187</v>
      </c>
      <c r="X2362" s="41" t="str" cm="1">
        <f t="array" aca="1" ref="X2362" ca="1">IFERROR(INDEX('PC&amp;PD'!$A$1:$AP$15,ROW('PC&amp;PD'!$A$15),MATCH(INDIRECT(T2362),'PC&amp;PD'!$A$1:$AP$1,0)),"")</f>
        <v/>
      </c>
      <c r="Z2362" s="155"/>
      <c r="AA2362" s="13" t="str">
        <f t="shared" si="1077"/>
        <v/>
      </c>
      <c r="AB2362" s="155"/>
      <c r="AC2362" s="13" t="str">
        <f t="shared" ca="1" si="1082"/>
        <v>$AB</v>
      </c>
      <c r="AD2362" s="13" t="str" cm="1">
        <f t="array" aca="1" ref="AD2362" ca="1">IFERROR(IF((LEFT(INDIRECT("$F"&amp;$S2362),4))="GOTS",IF($G2362="Organic","GOTS_Organic_raw",(IF($G2362="Responsible","GOTS_Responsible",(IF($G2362="No Attribute (Conventional)","GOTS_conventional",(IF($G2362="Recycled Pre/Post-Consumer","GOTS_pre_post",(IF($G2362="In-Conversion","GOTS_in_conversion",(IF($G2362="Sustainably Sourced","Sustainably_sourced",""))))))))))),IF($G2362="Organic","Organic",(IF($G2362="Responsible","Responsible",(IF($G2362="No Attribute (Conventional)","No_Attribute_Conventional",(IF($G2362="Recycled Pre/Post-Consumer","Recycled_Pre_Post_Consumer",(IF($G2362="In-Conversion","In_Conversion",(IF($G2362="Recycled Pre-Consumer","Recycled_Pre_Consumer",(IF($G2362="Recycled Post-Consumer","Recycled_Post_Consumer",(IF($G2362="Sustainably Sourced","Sustainably_sourced","")))))))))))))))),"")</f>
        <v/>
      </c>
      <c r="AE2362" s="13" t="e" cm="1">
        <f t="array" aca="1" ref="AE2362" ca="1">IF(INDIRECT("$F"&amp;$S2362)="","",IF(LEFT(INDIRECT("$F"&amp;$S2362),3)="GRS","GRS_RCS_RM",IF((LEFT(INDIRECT("$F"&amp;$S2362),3))="RCS","GRS_RCS_RM",IF(INDIRECT("$F"&amp;$S2362)="OCS (No Label)","OCS_Conversion_RM",IF(LEFT(INDIRECT("$F"&amp;$S2362),3)="OCS","OCS_RM",IF(RIGHT(INDIRECT("$F"&amp;$S2362),10)="conversion","GOTS_RM_conversion",IF((LEFT(INDIRECT("$F"&amp;$S2362),4))="GOTS","GOTS_RM","Responsible_RM")))))))</f>
        <v>#REF!</v>
      </c>
      <c r="AF2362" s="13" t="str" cm="1">
        <f t="array" aca="1" ref="AF2362" ca="1">IF($S2362="","",INDIRECT("$Z"&amp;$S2362))</f>
        <v/>
      </c>
      <c r="AG2362" s="155"/>
      <c r="AH2362" s="13" t="str" cm="1">
        <f t="array" aca="1" ref="AH2362" ca="1">IFERROR(INDIRECT("$ag"&amp;S2362),"")</f>
        <v/>
      </c>
      <c r="AI2362" s="13" t="e" cm="1">
        <f t="array" aca="1" ref="AI2362" ca="1">INDIRECT("O"&amp;S2361)</f>
        <v>#REF!</v>
      </c>
      <c r="AJ2362" s="13" t="str">
        <f>IF($I2362="","",INDEX('Raw Material'!$A$1:$J$75,MATCH(I2362,'Raw Material'!$A$1:$A$75,0),(MATCH(G2362,'Raw Material'!$A$1:$J$1,0))))</f>
        <v/>
      </c>
      <c r="AK2362" s="13" t="str">
        <f t="shared" si="1078"/>
        <v>YANLIŞRM</v>
      </c>
      <c r="AL2362" s="153" t="str">
        <f t="shared" si="1079"/>
        <v/>
      </c>
    </row>
    <row r="2363" spans="1:38" ht="16.5" customHeight="1">
      <c r="A2363" s="161"/>
      <c r="B2363" s="166"/>
      <c r="C2363" s="167"/>
      <c r="D2363" s="156"/>
      <c r="E2363" s="156"/>
      <c r="F2363" s="174"/>
      <c r="G2363" s="181"/>
      <c r="H2363" s="182"/>
      <c r="I2363" s="182"/>
      <c r="J2363" s="182"/>
      <c r="K2363" s="32"/>
      <c r="L2363" s="178"/>
      <c r="M2363" s="178"/>
      <c r="N2363" s="81"/>
      <c r="O2363" s="185"/>
      <c r="P2363" s="103"/>
      <c r="Q2363" s="84" t="str">
        <f t="shared" si="1080"/>
        <v/>
      </c>
      <c r="R2363" s="159"/>
      <c r="S2363" s="28" t="str" cm="1">
        <f t="array" aca="1" ref="S2363" ca="1">IF(INDIRECT("A"&amp;114+$U2363)&lt;&gt;"",114+$U2363,"")</f>
        <v/>
      </c>
      <c r="T2363" s="28" t="str">
        <f t="shared" ca="1" si="1081"/>
        <v>$B</v>
      </c>
      <c r="U2363" s="29">
        <f t="shared" si="1058"/>
        <v>2244</v>
      </c>
      <c r="V2363" s="29">
        <v>187.41666666668101</v>
      </c>
      <c r="W2363" s="29">
        <f t="shared" si="1064"/>
        <v>187</v>
      </c>
      <c r="X2363" s="41" t="str" cm="1">
        <f t="array" aca="1" ref="X2363" ca="1">IFERROR(INDEX('PC&amp;PD'!$A$1:$AP$15,ROW('PC&amp;PD'!$A$15),MATCH(INDIRECT(T2363),'PC&amp;PD'!$A$1:$AP$1,0)),"")</f>
        <v/>
      </c>
      <c r="Z2363" s="155"/>
      <c r="AA2363" s="13" t="str">
        <f t="shared" si="1077"/>
        <v/>
      </c>
      <c r="AB2363" s="155"/>
      <c r="AC2363" s="13" t="str">
        <f t="shared" ca="1" si="1082"/>
        <v>$AB</v>
      </c>
      <c r="AD2363" s="13" t="str" cm="1">
        <f t="array" aca="1" ref="AD2363" ca="1">IFERROR(IF((LEFT(INDIRECT("$F"&amp;$S2363),4))="GOTS",IF($G2363="Organic","GOTS_Organic_raw",(IF($G2363="Responsible","GOTS_Responsible",(IF($G2363="No Attribute (Conventional)","GOTS_conventional",(IF($G2363="Recycled Pre/Post-Consumer","GOTS_pre_post",(IF($G2363="In-Conversion","GOTS_in_conversion",(IF($G2363="Sustainably Sourced","Sustainably_sourced",""))))))))))),IF($G2363="Organic","Organic",(IF($G2363="Responsible","Responsible",(IF($G2363="No Attribute (Conventional)","No_Attribute_Conventional",(IF($G2363="Recycled Pre/Post-Consumer","Recycled_Pre_Post_Consumer",(IF($G2363="In-Conversion","In_Conversion",(IF($G2363="Recycled Pre-Consumer","Recycled_Pre_Consumer",(IF($G2363="Recycled Post-Consumer","Recycled_Post_Consumer",(IF($G2363="Sustainably Sourced","Sustainably_sourced","")))))))))))))))),"")</f>
        <v/>
      </c>
      <c r="AE2363" s="13" t="e" cm="1">
        <f t="array" aca="1" ref="AE2363" ca="1">IF(INDIRECT("$F"&amp;$S2363)="","",IF(LEFT(INDIRECT("$F"&amp;$S2363),3)="GRS","GRS_RCS_RM",IF((LEFT(INDIRECT("$F"&amp;$S2363),3))="RCS","GRS_RCS_RM",IF(INDIRECT("$F"&amp;$S2363)="OCS (No Label)","OCS_Conversion_RM",IF(LEFT(INDIRECT("$F"&amp;$S2363),3)="OCS","OCS_RM",IF(RIGHT(INDIRECT("$F"&amp;$S2363),10)="conversion","GOTS_RM_conversion",IF((LEFT(INDIRECT("$F"&amp;$S2363),4))="GOTS","GOTS_RM","Responsible_RM")))))))</f>
        <v>#REF!</v>
      </c>
      <c r="AF2363" s="13" t="str" cm="1">
        <f t="array" aca="1" ref="AF2363" ca="1">IF($S2363="","",INDIRECT("$Z"&amp;$S2363))</f>
        <v/>
      </c>
      <c r="AG2363" s="155"/>
      <c r="AH2363" s="13" t="str" cm="1">
        <f t="array" aca="1" ref="AH2363" ca="1">IFERROR(INDIRECT("$ag"&amp;S2363),"")</f>
        <v/>
      </c>
      <c r="AI2363" s="13" t="e" cm="1">
        <f t="array" aca="1" ref="AI2363" ca="1">INDIRECT("O"&amp;S2362)</f>
        <v>#REF!</v>
      </c>
      <c r="AJ2363" s="13" t="str">
        <f>IF($I2363="","",INDEX('Raw Material'!$A$1:$J$75,MATCH(I2363,'Raw Material'!$A$1:$A$75,0),(MATCH(G2363,'Raw Material'!$A$1:$J$1,0))))</f>
        <v/>
      </c>
      <c r="AK2363" s="13" t="str">
        <f t="shared" si="1078"/>
        <v>YANLIŞRM</v>
      </c>
      <c r="AL2363" s="153" t="str">
        <f t="shared" si="1079"/>
        <v/>
      </c>
    </row>
    <row r="2364" spans="1:38" ht="16.5" customHeight="1">
      <c r="A2364" s="162"/>
      <c r="B2364" s="168"/>
      <c r="C2364" s="169"/>
      <c r="D2364" s="156"/>
      <c r="E2364" s="156"/>
      <c r="F2364" s="175"/>
      <c r="G2364" s="181"/>
      <c r="H2364" s="182"/>
      <c r="I2364" s="182"/>
      <c r="J2364" s="182"/>
      <c r="K2364" s="32"/>
      <c r="L2364" s="179"/>
      <c r="M2364" s="179"/>
      <c r="N2364" s="81"/>
      <c r="O2364" s="185"/>
      <c r="P2364" s="103"/>
      <c r="Q2364" s="84" t="str">
        <f t="shared" si="1080"/>
        <v/>
      </c>
      <c r="R2364" s="159"/>
      <c r="S2364" s="28" t="str" cm="1">
        <f t="array" aca="1" ref="S2364" ca="1">IF(INDIRECT("A"&amp;114+$U2364)&lt;&gt;"",114+$U2364,"")</f>
        <v/>
      </c>
      <c r="T2364" s="28" t="str">
        <f t="shared" ca="1" si="1081"/>
        <v>$B</v>
      </c>
      <c r="U2364" s="29">
        <f t="shared" si="1058"/>
        <v>2244</v>
      </c>
      <c r="V2364" s="29">
        <v>187.50000000001501</v>
      </c>
      <c r="W2364" s="29">
        <f t="shared" si="1064"/>
        <v>187</v>
      </c>
      <c r="X2364" s="41" t="str" cm="1">
        <f t="array" aca="1" ref="X2364" ca="1">IFERROR(INDEX('PC&amp;PD'!$A$1:$AP$15,ROW('PC&amp;PD'!$A$15),MATCH(INDIRECT(T2364),'PC&amp;PD'!$A$1:$AP$1,0)),"")</f>
        <v/>
      </c>
      <c r="Z2364" s="155"/>
      <c r="AA2364" s="13" t="str">
        <f t="shared" si="1077"/>
        <v/>
      </c>
      <c r="AB2364" s="155"/>
      <c r="AC2364" s="13" t="str">
        <f t="shared" ca="1" si="1082"/>
        <v>$AB</v>
      </c>
      <c r="AD2364" s="13" t="str" cm="1">
        <f t="array" aca="1" ref="AD2364" ca="1">IFERROR(IF((LEFT(INDIRECT("$F"&amp;$S2364),4))="GOTS",IF($G2364="Organic","GOTS_Organic_raw",(IF($G2364="Responsible","GOTS_Responsible",(IF($G2364="No Attribute (Conventional)","GOTS_conventional",(IF($G2364="Recycled Pre/Post-Consumer","GOTS_pre_post",(IF($G2364="In-Conversion","GOTS_in_conversion",(IF($G2364="Sustainably Sourced","Sustainably_sourced",""))))))))))),IF($G2364="Organic","Organic",(IF($G2364="Responsible","Responsible",(IF($G2364="No Attribute (Conventional)","No_Attribute_Conventional",(IF($G2364="Recycled Pre/Post-Consumer","Recycled_Pre_Post_Consumer",(IF($G2364="In-Conversion","In_Conversion",(IF($G2364="Recycled Pre-Consumer","Recycled_Pre_Consumer",(IF($G2364="Recycled Post-Consumer","Recycled_Post_Consumer",(IF($G2364="Sustainably Sourced","Sustainably_sourced","")))))))))))))))),"")</f>
        <v/>
      </c>
      <c r="AE2364" s="13" t="e" cm="1">
        <f t="array" aca="1" ref="AE2364" ca="1">IF(INDIRECT("$F"&amp;$S2364)="","",IF(LEFT(INDIRECT("$F"&amp;$S2364),3)="GRS","GRS_RCS_RM",IF((LEFT(INDIRECT("$F"&amp;$S2364),3))="RCS","GRS_RCS_RM",IF(INDIRECT("$F"&amp;$S2364)="OCS (No Label)","OCS_Conversion_RM",IF(LEFT(INDIRECT("$F"&amp;$S2364),3)="OCS","OCS_RM",IF(RIGHT(INDIRECT("$F"&amp;$S2364),10)="conversion","GOTS_RM_conversion",IF((LEFT(INDIRECT("$F"&amp;$S2364),4))="GOTS","GOTS_RM","Responsible_RM")))))))</f>
        <v>#REF!</v>
      </c>
      <c r="AF2364" s="13" t="str" cm="1">
        <f t="array" aca="1" ref="AF2364" ca="1">IF($S2364="","",INDIRECT("$Z"&amp;$S2364))</f>
        <v/>
      </c>
      <c r="AG2364" s="155"/>
      <c r="AH2364" s="13" t="str" cm="1">
        <f t="array" aca="1" ref="AH2364" ca="1">IFERROR(INDIRECT("$ag"&amp;S2364),"")</f>
        <v/>
      </c>
      <c r="AI2364" s="13" t="e" cm="1">
        <f t="array" aca="1" ref="AI2364" ca="1">INDIRECT("O"&amp;S2363)</f>
        <v>#REF!</v>
      </c>
      <c r="AJ2364" s="13" t="str">
        <f>IF($I2364="","",INDEX('Raw Material'!$A$1:$J$75,MATCH(I2364,'Raw Material'!$A$1:$A$75,0),(MATCH(G2364,'Raw Material'!$A$1:$J$1,0))))</f>
        <v/>
      </c>
      <c r="AK2364" s="13" t="str">
        <f t="shared" si="1078"/>
        <v>YANLIŞRM</v>
      </c>
      <c r="AL2364" s="153" t="str">
        <f t="shared" si="1079"/>
        <v/>
      </c>
    </row>
    <row r="2365" spans="1:38" ht="16.5" customHeight="1">
      <c r="A2365" s="162"/>
      <c r="B2365" s="168"/>
      <c r="C2365" s="169"/>
      <c r="D2365" s="156"/>
      <c r="E2365" s="156"/>
      <c r="F2365" s="175"/>
      <c r="G2365" s="181"/>
      <c r="H2365" s="182"/>
      <c r="I2365" s="182"/>
      <c r="J2365" s="182"/>
      <c r="K2365" s="32"/>
      <c r="L2365" s="179"/>
      <c r="M2365" s="179"/>
      <c r="N2365" s="81"/>
      <c r="O2365" s="185"/>
      <c r="P2365" s="103"/>
      <c r="Q2365" s="84" t="str">
        <f t="shared" si="1080"/>
        <v/>
      </c>
      <c r="R2365" s="159"/>
      <c r="S2365" s="28" t="str" cm="1">
        <f t="array" aca="1" ref="S2365" ca="1">IF(INDIRECT("A"&amp;114+$U2365)&lt;&gt;"",114+$U2365,"")</f>
        <v/>
      </c>
      <c r="T2365" s="28" t="str">
        <f t="shared" ca="1" si="1081"/>
        <v>$B</v>
      </c>
      <c r="U2365" s="29">
        <f t="shared" si="1058"/>
        <v>2244</v>
      </c>
      <c r="V2365" s="29">
        <v>187.58333333334801</v>
      </c>
      <c r="W2365" s="29">
        <f t="shared" si="1064"/>
        <v>187</v>
      </c>
      <c r="X2365" s="41" t="str" cm="1">
        <f t="array" aca="1" ref="X2365" ca="1">IFERROR(INDEX('PC&amp;PD'!$A$1:$AP$15,ROW('PC&amp;PD'!$A$15),MATCH(INDIRECT(T2365),'PC&amp;PD'!$A$1:$AP$1,0)),"")</f>
        <v/>
      </c>
      <c r="Z2365" s="155"/>
      <c r="AA2365" s="13" t="str">
        <f t="shared" si="1077"/>
        <v/>
      </c>
      <c r="AB2365" s="155"/>
      <c r="AC2365" s="13" t="str">
        <f t="shared" ca="1" si="1082"/>
        <v>$AB</v>
      </c>
      <c r="AD2365" s="13" t="str" cm="1">
        <f t="array" aca="1" ref="AD2365" ca="1">IFERROR(IF((LEFT(INDIRECT("$F"&amp;$S2365),4))="GOTS",IF($G2365="Organic","GOTS_Organic_raw",(IF($G2365="Responsible","GOTS_Responsible",(IF($G2365="No Attribute (Conventional)","GOTS_conventional",(IF($G2365="Recycled Pre/Post-Consumer","GOTS_pre_post",(IF($G2365="In-Conversion","GOTS_in_conversion",(IF($G2365="Sustainably Sourced","Sustainably_sourced",""))))))))))),IF($G2365="Organic","Organic",(IF($G2365="Responsible","Responsible",(IF($G2365="No Attribute (Conventional)","No_Attribute_Conventional",(IF($G2365="Recycled Pre/Post-Consumer","Recycled_Pre_Post_Consumer",(IF($G2365="In-Conversion","In_Conversion",(IF($G2365="Recycled Pre-Consumer","Recycled_Pre_Consumer",(IF($G2365="Recycled Post-Consumer","Recycled_Post_Consumer",(IF($G2365="Sustainably Sourced","Sustainably_sourced","")))))))))))))))),"")</f>
        <v/>
      </c>
      <c r="AE2365" s="13" t="e" cm="1">
        <f t="array" aca="1" ref="AE2365" ca="1">IF(INDIRECT("$F"&amp;$S2365)="","",IF(LEFT(INDIRECT("$F"&amp;$S2365),3)="GRS","GRS_RCS_RM",IF((LEFT(INDIRECT("$F"&amp;$S2365),3))="RCS","GRS_RCS_RM",IF(INDIRECT("$F"&amp;$S2365)="OCS (No Label)","OCS_Conversion_RM",IF(LEFT(INDIRECT("$F"&amp;$S2365),3)="OCS","OCS_RM",IF(RIGHT(INDIRECT("$F"&amp;$S2365),10)="conversion","GOTS_RM_conversion",IF((LEFT(INDIRECT("$F"&amp;$S2365),4))="GOTS","GOTS_RM","Responsible_RM")))))))</f>
        <v>#REF!</v>
      </c>
      <c r="AF2365" s="13" t="str" cm="1">
        <f t="array" aca="1" ref="AF2365" ca="1">IF($S2365="","",INDIRECT("$Z"&amp;$S2365))</f>
        <v/>
      </c>
      <c r="AG2365" s="155"/>
      <c r="AH2365" s="13" t="str" cm="1">
        <f t="array" aca="1" ref="AH2365" ca="1">IFERROR(INDIRECT("$ag"&amp;S2365),"")</f>
        <v/>
      </c>
      <c r="AI2365" s="13" t="e" cm="1">
        <f t="array" aca="1" ref="AI2365" ca="1">INDIRECT("O"&amp;S2364)</f>
        <v>#REF!</v>
      </c>
      <c r="AJ2365" s="13" t="str">
        <f>IF($I2365="","",INDEX('Raw Material'!$A$1:$J$75,MATCH(I2365,'Raw Material'!$A$1:$A$75,0),(MATCH(G2365,'Raw Material'!$A$1:$J$1,0))))</f>
        <v/>
      </c>
      <c r="AK2365" s="13" t="str">
        <f t="shared" si="1078"/>
        <v>YANLIŞRM</v>
      </c>
      <c r="AL2365" s="153" t="str">
        <f t="shared" si="1079"/>
        <v/>
      </c>
    </row>
    <row r="2366" spans="1:38" ht="16.5" customHeight="1">
      <c r="A2366" s="162"/>
      <c r="B2366" s="168"/>
      <c r="C2366" s="169"/>
      <c r="D2366" s="156"/>
      <c r="E2366" s="156"/>
      <c r="F2366" s="175"/>
      <c r="G2366" s="181"/>
      <c r="H2366" s="182"/>
      <c r="I2366" s="182"/>
      <c r="J2366" s="182"/>
      <c r="K2366" s="32"/>
      <c r="L2366" s="179"/>
      <c r="M2366" s="179"/>
      <c r="N2366" s="81"/>
      <c r="O2366" s="185"/>
      <c r="P2366" s="103"/>
      <c r="Q2366" s="84" t="str">
        <f t="shared" si="1080"/>
        <v/>
      </c>
      <c r="R2366" s="159"/>
      <c r="S2366" s="28" t="str" cm="1">
        <f t="array" aca="1" ref="S2366" ca="1">IF(INDIRECT("A"&amp;114+$U2366)&lt;&gt;"",114+$U2366,"")</f>
        <v/>
      </c>
      <c r="T2366" s="28" t="str">
        <f t="shared" ca="1" si="1081"/>
        <v>$B</v>
      </c>
      <c r="U2366" s="29">
        <f t="shared" si="1058"/>
        <v>2244</v>
      </c>
      <c r="V2366" s="29">
        <v>187.66666666668101</v>
      </c>
      <c r="W2366" s="29">
        <f t="shared" si="1064"/>
        <v>187</v>
      </c>
      <c r="X2366" s="41" t="str" cm="1">
        <f t="array" aca="1" ref="X2366" ca="1">IFERROR(INDEX('PC&amp;PD'!$A$1:$AP$15,ROW('PC&amp;PD'!$A$15),MATCH(INDIRECT(T2366),'PC&amp;PD'!$A$1:$AP$1,0)),"")</f>
        <v/>
      </c>
      <c r="Z2366" s="155"/>
      <c r="AA2366" s="13" t="str">
        <f t="shared" si="1077"/>
        <v/>
      </c>
      <c r="AB2366" s="155"/>
      <c r="AC2366" s="13" t="str">
        <f t="shared" ca="1" si="1082"/>
        <v>$AB</v>
      </c>
      <c r="AD2366" s="13" t="str" cm="1">
        <f t="array" aca="1" ref="AD2366" ca="1">IFERROR(IF((LEFT(INDIRECT("$F"&amp;$S2366),4))="GOTS",IF($G2366="Organic","GOTS_Organic_raw",(IF($G2366="Responsible","GOTS_Responsible",(IF($G2366="No Attribute (Conventional)","GOTS_conventional",(IF($G2366="Recycled Pre/Post-Consumer","GOTS_pre_post",(IF($G2366="In-Conversion","GOTS_in_conversion",(IF($G2366="Sustainably Sourced","Sustainably_sourced",""))))))))))),IF($G2366="Organic","Organic",(IF($G2366="Responsible","Responsible",(IF($G2366="No Attribute (Conventional)","No_Attribute_Conventional",(IF($G2366="Recycled Pre/Post-Consumer","Recycled_Pre_Post_Consumer",(IF($G2366="In-Conversion","In_Conversion",(IF($G2366="Recycled Pre-Consumer","Recycled_Pre_Consumer",(IF($G2366="Recycled Post-Consumer","Recycled_Post_Consumer",(IF($G2366="Sustainably Sourced","Sustainably_sourced","")))))))))))))))),"")</f>
        <v/>
      </c>
      <c r="AE2366" s="13" t="e" cm="1">
        <f t="array" aca="1" ref="AE2366" ca="1">IF(INDIRECT("$F"&amp;$S2366)="","",IF(LEFT(INDIRECT("$F"&amp;$S2366),3)="GRS","GRS_RCS_RM",IF((LEFT(INDIRECT("$F"&amp;$S2366),3))="RCS","GRS_RCS_RM",IF(INDIRECT("$F"&amp;$S2366)="OCS (No Label)","OCS_Conversion_RM",IF(LEFT(INDIRECT("$F"&amp;$S2366),3)="OCS","OCS_RM",IF(RIGHT(INDIRECT("$F"&amp;$S2366),10)="conversion","GOTS_RM_conversion",IF((LEFT(INDIRECT("$F"&amp;$S2366),4))="GOTS","GOTS_RM","Responsible_RM")))))))</f>
        <v>#REF!</v>
      </c>
      <c r="AF2366" s="13" t="str" cm="1">
        <f t="array" aca="1" ref="AF2366" ca="1">IF($S2366="","",INDIRECT("$Z"&amp;$S2366))</f>
        <v/>
      </c>
      <c r="AG2366" s="155"/>
      <c r="AH2366" s="13" t="str" cm="1">
        <f t="array" aca="1" ref="AH2366" ca="1">IFERROR(INDIRECT("$ag"&amp;S2366),"")</f>
        <v/>
      </c>
      <c r="AI2366" s="13" t="e" cm="1">
        <f t="array" aca="1" ref="AI2366" ca="1">INDIRECT("O"&amp;S2365)</f>
        <v>#REF!</v>
      </c>
      <c r="AJ2366" s="13" t="str">
        <f>IF($I2366="","",INDEX('Raw Material'!$A$1:$J$75,MATCH(I2366,'Raw Material'!$A$1:$A$75,0),(MATCH(G2366,'Raw Material'!$A$1:$J$1,0))))</f>
        <v/>
      </c>
      <c r="AK2366" s="13" t="str">
        <f t="shared" si="1078"/>
        <v>YANLIŞRM</v>
      </c>
      <c r="AL2366" s="153" t="str">
        <f t="shared" si="1079"/>
        <v/>
      </c>
    </row>
    <row r="2367" spans="1:38" ht="16.5" customHeight="1">
      <c r="A2367" s="162"/>
      <c r="B2367" s="168"/>
      <c r="C2367" s="169"/>
      <c r="D2367" s="156"/>
      <c r="E2367" s="156"/>
      <c r="F2367" s="175"/>
      <c r="G2367" s="181"/>
      <c r="H2367" s="182"/>
      <c r="I2367" s="182"/>
      <c r="J2367" s="182"/>
      <c r="K2367" s="32"/>
      <c r="L2367" s="179"/>
      <c r="M2367" s="179"/>
      <c r="N2367" s="81"/>
      <c r="O2367" s="185"/>
      <c r="P2367" s="103"/>
      <c r="Q2367" s="84" t="str">
        <f t="shared" si="1080"/>
        <v/>
      </c>
      <c r="R2367" s="159"/>
      <c r="S2367" s="28" t="str" cm="1">
        <f t="array" aca="1" ref="S2367" ca="1">IF(INDIRECT("A"&amp;114+$U2367)&lt;&gt;"",114+$U2367,"")</f>
        <v/>
      </c>
      <c r="T2367" s="28" t="str">
        <f t="shared" ca="1" si="1081"/>
        <v>$B</v>
      </c>
      <c r="U2367" s="29">
        <f t="shared" ref="U2367:U2430" si="1087">(12*W2367)</f>
        <v>2244</v>
      </c>
      <c r="V2367" s="29">
        <v>187.75000000001501</v>
      </c>
      <c r="W2367" s="29">
        <f t="shared" si="1064"/>
        <v>187</v>
      </c>
      <c r="X2367" s="41" t="str" cm="1">
        <f t="array" aca="1" ref="X2367" ca="1">IFERROR(INDEX('PC&amp;PD'!$A$1:$AP$15,ROW('PC&amp;PD'!$A$15),MATCH(INDIRECT(T2367),'PC&amp;PD'!$A$1:$AP$1,0)),"")</f>
        <v/>
      </c>
      <c r="Z2367" s="155"/>
      <c r="AA2367" s="13" t="str">
        <f t="shared" si="1077"/>
        <v/>
      </c>
      <c r="AB2367" s="155"/>
      <c r="AC2367" s="13" t="str">
        <f t="shared" ca="1" si="1082"/>
        <v>$AB</v>
      </c>
      <c r="AD2367" s="13" t="str" cm="1">
        <f t="array" aca="1" ref="AD2367" ca="1">IFERROR(IF((LEFT(INDIRECT("$F"&amp;$S2367),4))="GOTS",IF($G2367="Organic","GOTS_Organic_raw",(IF($G2367="Responsible","GOTS_Responsible",(IF($G2367="No Attribute (Conventional)","GOTS_conventional",(IF($G2367="Recycled Pre/Post-Consumer","GOTS_pre_post",(IF($G2367="In-Conversion","GOTS_in_conversion",(IF($G2367="Sustainably Sourced","Sustainably_sourced",""))))))))))),IF($G2367="Organic","Organic",(IF($G2367="Responsible","Responsible",(IF($G2367="No Attribute (Conventional)","No_Attribute_Conventional",(IF($G2367="Recycled Pre/Post-Consumer","Recycled_Pre_Post_Consumer",(IF($G2367="In-Conversion","In_Conversion",(IF($G2367="Recycled Pre-Consumer","Recycled_Pre_Consumer",(IF($G2367="Recycled Post-Consumer","Recycled_Post_Consumer",(IF($G2367="Sustainably Sourced","Sustainably_sourced","")))))))))))))))),"")</f>
        <v/>
      </c>
      <c r="AE2367" s="13" t="e" cm="1">
        <f t="array" aca="1" ref="AE2367" ca="1">IF(INDIRECT("$F"&amp;$S2367)="","",IF(LEFT(INDIRECT("$F"&amp;$S2367),3)="GRS","GRS_RCS_RM",IF((LEFT(INDIRECT("$F"&amp;$S2367),3))="RCS","GRS_RCS_RM",IF(INDIRECT("$F"&amp;$S2367)="OCS (No Label)","OCS_Conversion_RM",IF(LEFT(INDIRECT("$F"&amp;$S2367),3)="OCS","OCS_RM",IF(RIGHT(INDIRECT("$F"&amp;$S2367),10)="conversion","GOTS_RM_conversion",IF((LEFT(INDIRECT("$F"&amp;$S2367),4))="GOTS","GOTS_RM","Responsible_RM")))))))</f>
        <v>#REF!</v>
      </c>
      <c r="AF2367" s="13" t="str" cm="1">
        <f t="array" aca="1" ref="AF2367" ca="1">IF($S2367="","",INDIRECT("$Z"&amp;$S2367))</f>
        <v/>
      </c>
      <c r="AG2367" s="155"/>
      <c r="AH2367" s="13" t="str" cm="1">
        <f t="array" aca="1" ref="AH2367" ca="1">IFERROR(INDIRECT("$ag"&amp;S2367),"")</f>
        <v/>
      </c>
      <c r="AI2367" s="13" t="e" cm="1">
        <f t="array" aca="1" ref="AI2367" ca="1">INDIRECT("O"&amp;S2366)</f>
        <v>#REF!</v>
      </c>
      <c r="AJ2367" s="13" t="str">
        <f>IF($I2367="","",INDEX('Raw Material'!$A$1:$J$75,MATCH(I2367,'Raw Material'!$A$1:$A$75,0),(MATCH(G2367,'Raw Material'!$A$1:$J$1,0))))</f>
        <v/>
      </c>
      <c r="AK2367" s="13" t="str">
        <f t="shared" si="1078"/>
        <v>YANLIŞRM</v>
      </c>
      <c r="AL2367" s="153" t="str">
        <f t="shared" si="1079"/>
        <v/>
      </c>
    </row>
    <row r="2368" spans="1:38" ht="16.5" customHeight="1">
      <c r="A2368" s="162"/>
      <c r="B2368" s="168"/>
      <c r="C2368" s="169"/>
      <c r="D2368" s="156"/>
      <c r="E2368" s="156"/>
      <c r="F2368" s="175"/>
      <c r="G2368" s="181"/>
      <c r="H2368" s="182"/>
      <c r="I2368" s="182"/>
      <c r="J2368" s="182"/>
      <c r="K2368" s="32"/>
      <c r="L2368" s="179"/>
      <c r="M2368" s="179"/>
      <c r="N2368" s="81"/>
      <c r="O2368" s="185"/>
      <c r="P2368" s="103"/>
      <c r="Q2368" s="84" t="str">
        <f t="shared" si="1080"/>
        <v/>
      </c>
      <c r="R2368" s="159"/>
      <c r="S2368" s="28" t="str" cm="1">
        <f t="array" aca="1" ref="S2368" ca="1">IF(INDIRECT("A"&amp;114+$U2368)&lt;&gt;"",114+$U2368,"")</f>
        <v/>
      </c>
      <c r="T2368" s="28" t="str">
        <f t="shared" ca="1" si="1081"/>
        <v>$B</v>
      </c>
      <c r="U2368" s="29">
        <f t="shared" si="1087"/>
        <v>2244</v>
      </c>
      <c r="V2368" s="29">
        <v>187.83333333334801</v>
      </c>
      <c r="W2368" s="29">
        <f t="shared" si="1064"/>
        <v>187</v>
      </c>
      <c r="X2368" s="41" t="str" cm="1">
        <f t="array" aca="1" ref="X2368" ca="1">IFERROR(INDEX('PC&amp;PD'!$A$1:$AP$15,ROW('PC&amp;PD'!$A$15),MATCH(INDIRECT(T2368),'PC&amp;PD'!$A$1:$AP$1,0)),"")</f>
        <v/>
      </c>
      <c r="Z2368" s="155"/>
      <c r="AA2368" s="13" t="str">
        <f t="shared" si="1077"/>
        <v/>
      </c>
      <c r="AB2368" s="155"/>
      <c r="AC2368" s="13" t="str">
        <f t="shared" ca="1" si="1082"/>
        <v>$AB</v>
      </c>
      <c r="AD2368" s="13" t="str" cm="1">
        <f t="array" aca="1" ref="AD2368" ca="1">IFERROR(IF((LEFT(INDIRECT("$F"&amp;$S2368),4))="GOTS",IF($G2368="Organic","GOTS_Organic_raw",(IF($G2368="Responsible","GOTS_Responsible",(IF($G2368="No Attribute (Conventional)","GOTS_conventional",(IF($G2368="Recycled Pre/Post-Consumer","GOTS_pre_post",(IF($G2368="In-Conversion","GOTS_in_conversion",(IF($G2368="Sustainably Sourced","Sustainably_sourced",""))))))))))),IF($G2368="Organic","Organic",(IF($G2368="Responsible","Responsible",(IF($G2368="No Attribute (Conventional)","No_Attribute_Conventional",(IF($G2368="Recycled Pre/Post-Consumer","Recycled_Pre_Post_Consumer",(IF($G2368="In-Conversion","In_Conversion",(IF($G2368="Recycled Pre-Consumer","Recycled_Pre_Consumer",(IF($G2368="Recycled Post-Consumer","Recycled_Post_Consumer",(IF($G2368="Sustainably Sourced","Sustainably_sourced","")))))))))))))))),"")</f>
        <v/>
      </c>
      <c r="AE2368" s="13" t="e" cm="1">
        <f t="array" aca="1" ref="AE2368" ca="1">IF(INDIRECT("$F"&amp;$S2368)="","",IF(LEFT(INDIRECT("$F"&amp;$S2368),3)="GRS","GRS_RCS_RM",IF((LEFT(INDIRECT("$F"&amp;$S2368),3))="RCS","GRS_RCS_RM",IF(INDIRECT("$F"&amp;$S2368)="OCS (No Label)","OCS_Conversion_RM",IF(LEFT(INDIRECT("$F"&amp;$S2368),3)="OCS","OCS_RM",IF(RIGHT(INDIRECT("$F"&amp;$S2368),10)="conversion","GOTS_RM_conversion",IF((LEFT(INDIRECT("$F"&amp;$S2368),4))="GOTS","GOTS_RM","Responsible_RM")))))))</f>
        <v>#REF!</v>
      </c>
      <c r="AF2368" s="13" t="str" cm="1">
        <f t="array" aca="1" ref="AF2368" ca="1">IF($S2368="","",INDIRECT("$Z"&amp;$S2368))</f>
        <v/>
      </c>
      <c r="AG2368" s="155"/>
      <c r="AH2368" s="13" t="str" cm="1">
        <f t="array" aca="1" ref="AH2368" ca="1">IFERROR(INDIRECT("$ag"&amp;S2368),"")</f>
        <v/>
      </c>
      <c r="AI2368" s="13" t="e" cm="1">
        <f t="array" aca="1" ref="AI2368" ca="1">INDIRECT("O"&amp;S2367)</f>
        <v>#REF!</v>
      </c>
      <c r="AJ2368" s="13" t="str">
        <f>IF($I2368="","",INDEX('Raw Material'!$A$1:$J$75,MATCH(I2368,'Raw Material'!$A$1:$A$75,0),(MATCH(G2368,'Raw Material'!$A$1:$J$1,0))))</f>
        <v/>
      </c>
      <c r="AK2368" s="13" t="str">
        <f t="shared" si="1078"/>
        <v>YANLIŞRM</v>
      </c>
      <c r="AL2368" s="153" t="str">
        <f t="shared" si="1079"/>
        <v/>
      </c>
    </row>
    <row r="2369" spans="1:38" ht="16.5" customHeight="1" thickBot="1">
      <c r="A2369" s="163"/>
      <c r="B2369" s="170"/>
      <c r="C2369" s="171"/>
      <c r="D2369" s="156"/>
      <c r="E2369" s="156"/>
      <c r="F2369" s="176"/>
      <c r="G2369" s="157"/>
      <c r="H2369" s="158"/>
      <c r="I2369" s="158"/>
      <c r="J2369" s="158"/>
      <c r="K2369" s="33"/>
      <c r="L2369" s="180"/>
      <c r="M2369" s="180"/>
      <c r="N2369" s="82"/>
      <c r="O2369" s="186"/>
      <c r="P2369" s="103"/>
      <c r="Q2369" s="84" t="str">
        <f t="shared" si="1080"/>
        <v/>
      </c>
      <c r="R2369" s="159"/>
      <c r="S2369" s="28" t="str" cm="1">
        <f t="array" aca="1" ref="S2369" ca="1">IF(INDIRECT("A"&amp;114+$U2369)&lt;&gt;"",114+$U2369,"")</f>
        <v/>
      </c>
      <c r="T2369" s="28" t="str">
        <f t="shared" ca="1" si="1081"/>
        <v>$B</v>
      </c>
      <c r="U2369" s="29">
        <f t="shared" si="1087"/>
        <v>2244</v>
      </c>
      <c r="V2369" s="29">
        <v>187.91666666668101</v>
      </c>
      <c r="W2369" s="29">
        <f t="shared" si="1064"/>
        <v>187</v>
      </c>
      <c r="X2369" s="41" t="str" cm="1">
        <f t="array" aca="1" ref="X2369" ca="1">IFERROR(INDEX('PC&amp;PD'!$A$1:$AP$15,ROW('PC&amp;PD'!$A$15),MATCH(INDIRECT(T2369),'PC&amp;PD'!$A$1:$AP$1,0)),"")</f>
        <v/>
      </c>
      <c r="Z2369" s="155"/>
      <c r="AA2369" s="13" t="str">
        <f t="shared" si="1077"/>
        <v/>
      </c>
      <c r="AB2369" s="155"/>
      <c r="AC2369" s="13" t="str">
        <f t="shared" ca="1" si="1082"/>
        <v>$AB</v>
      </c>
      <c r="AD2369" s="13" t="str" cm="1">
        <f t="array" aca="1" ref="AD2369" ca="1">IFERROR(IF((LEFT(INDIRECT("$F"&amp;$S2369),4))="GOTS",IF($G2369="Organic","GOTS_Organic_raw",(IF($G2369="Responsible","GOTS_Responsible",(IF($G2369="No Attribute (Conventional)","GOTS_conventional",(IF($G2369="Recycled Pre/Post-Consumer","GOTS_pre_post",(IF($G2369="In-Conversion","GOTS_in_conversion",(IF($G2369="Sustainably Sourced","Sustainably_sourced",""))))))))))),IF($G2369="Organic","Organic",(IF($G2369="Responsible","Responsible",(IF($G2369="No Attribute (Conventional)","No_Attribute_Conventional",(IF($G2369="Recycled Pre/Post-Consumer","Recycled_Pre_Post_Consumer",(IF($G2369="In-Conversion","In_Conversion",(IF($G2369="Recycled Pre-Consumer","Recycled_Pre_Consumer",(IF($G2369="Recycled Post-Consumer","Recycled_Post_Consumer",(IF($G2369="Sustainably Sourced","Sustainably_sourced","")))))))))))))))),"")</f>
        <v/>
      </c>
      <c r="AE2369" s="13" t="e" cm="1">
        <f t="array" aca="1" ref="AE2369" ca="1">IF(INDIRECT("$F"&amp;$S2369)="","",IF(LEFT(INDIRECT("$F"&amp;$S2369),3)="GRS","GRS_RCS_RM",IF((LEFT(INDIRECT("$F"&amp;$S2369),3))="RCS","GRS_RCS_RM",IF(INDIRECT("$F"&amp;$S2369)="OCS (No Label)","OCS_Conversion_RM",IF(LEFT(INDIRECT("$F"&amp;$S2369),3)="OCS","OCS_RM",IF(RIGHT(INDIRECT("$F"&amp;$S2369),10)="conversion","GOTS_RM_conversion",IF((LEFT(INDIRECT("$F"&amp;$S2369),4))="GOTS","GOTS_RM","Responsible_RM")))))))</f>
        <v>#REF!</v>
      </c>
      <c r="AF2369" s="13" t="str" cm="1">
        <f t="array" aca="1" ref="AF2369" ca="1">IF($S2369="","",INDIRECT("$Z"&amp;$S2369))</f>
        <v/>
      </c>
      <c r="AG2369" s="155"/>
      <c r="AH2369" s="13" t="str" cm="1">
        <f t="array" aca="1" ref="AH2369" ca="1">IFERROR(INDIRECT("$ag"&amp;S2369),"")</f>
        <v/>
      </c>
      <c r="AI2369" s="13" t="e" cm="1">
        <f t="array" aca="1" ref="AI2369" ca="1">INDIRECT("O"&amp;S2368)</f>
        <v>#REF!</v>
      </c>
      <c r="AJ2369" s="13" t="str">
        <f>IF($I2369="","",INDEX('Raw Material'!$A$1:$J$75,MATCH(I2369,'Raw Material'!$A$1:$A$75,0),(MATCH(G2369,'Raw Material'!$A$1:$J$1,0))))</f>
        <v/>
      </c>
      <c r="AK2369" s="13" t="str">
        <f t="shared" si="1078"/>
        <v>YANLIŞRM</v>
      </c>
      <c r="AL2369" s="153" t="str">
        <f t="shared" si="1079"/>
        <v/>
      </c>
    </row>
    <row r="2370" spans="1:38" ht="16.5" customHeight="1">
      <c r="A2370" s="160" t="str">
        <f>IF(B2370="","",COUNTA($B$114:$B2370))</f>
        <v/>
      </c>
      <c r="B2370" s="164"/>
      <c r="C2370" s="165"/>
      <c r="D2370" s="183"/>
      <c r="E2370" s="183"/>
      <c r="F2370" s="172"/>
      <c r="G2370" s="212"/>
      <c r="H2370" s="206"/>
      <c r="I2370" s="206"/>
      <c r="J2370" s="206"/>
      <c r="K2370" s="31"/>
      <c r="L2370" s="177" t="str">
        <f t="shared" ref="L2370" si="1088">IF(R2370="","",LEFT(R2370,LEN(R2370)-2))</f>
        <v/>
      </c>
      <c r="M2370" s="177"/>
      <c r="N2370" s="80"/>
      <c r="O2370" s="184"/>
      <c r="P2370" s="103"/>
      <c r="Q2370" s="84" t="str">
        <f t="shared" si="1080"/>
        <v/>
      </c>
      <c r="R2370" s="159" t="str">
        <f t="shared" ref="R2370" si="1089">CONCATENATE($Q2370,Q2371,Q2372,Q2373,Q2374,Q2375,$Q2376,$Q2377,$Q2378,$Q2379,Q2380,Q2381)</f>
        <v/>
      </c>
      <c r="S2370" s="28" t="str" cm="1">
        <f t="array" aca="1" ref="S2370" ca="1">IF(INDIRECT("A"&amp;114+$U2370)&lt;&gt;"",114+$U2370,"")</f>
        <v/>
      </c>
      <c r="T2370" s="28" t="str">
        <f t="shared" ca="1" si="1081"/>
        <v>$B</v>
      </c>
      <c r="U2370" s="29">
        <f t="shared" si="1087"/>
        <v>2256</v>
      </c>
      <c r="V2370" s="29">
        <v>188.00000000001501</v>
      </c>
      <c r="W2370" s="29">
        <f t="shared" si="1064"/>
        <v>188</v>
      </c>
      <c r="X2370" s="41" t="str" cm="1">
        <f t="array" aca="1" ref="X2370" ca="1">IFERROR(INDEX('PC&amp;PD'!$A$1:$AP$15,ROW('PC&amp;PD'!$A$15),MATCH(INDIRECT(T2370),'PC&amp;PD'!$A$1:$AP$1,0)),"")</f>
        <v/>
      </c>
      <c r="Z2370" s="155" t="str">
        <f t="shared" ref="Z2370" si="1090">IFERROR(IF($F2370="OCS 100","OCS (OCS 100)",IF($F2370="OCS Blended","OCS (OCS Blended)",IF($F2370="OCS (No Label)","OCS (No Label)",IF($F2370="RCS 100","RCS (RCS 100)",IF($F2370="RCS Blended","RCS (RCS Blended)",IF($F2370="GRS","GRS (GRS)",IF($F2370="GRS (No Label)", "GRS (No Label)",IF($F2370="RDS","RDS (RDS)",IF($F2370="RWS","RWS (RWS)",IF($F2370="RAS","RAS (RAS)",IF($F2370="RMS","RMS (RMS)",IF($F2370="GOTS Organic","GOTS (Organic)",IF($F2370="GOTS Made with organic","GOTS (Made with Organic)",IF($F2370="GOTS Organic - in conversion","GOTS (Organic - In Conversion)",IF($F2370="GOTS Made with organic - in conversion","GOTS (Made with Organic - In Conversion)",""))))))))))))))),"")</f>
        <v/>
      </c>
      <c r="AA2370" s="13" t="str">
        <f t="shared" si="1077"/>
        <v/>
      </c>
      <c r="AB2370" s="155" t="str">
        <f t="shared" ref="AB2370" si="1091">IFERROR(IF($F2370="OCS 100", "OCS_100",IF($F2370="OCS Blended", "OCS_Blended",IF($F2370="OCS (No Label)", "OCS_No_Label",IF($F2370="RCS 100", "RCS_100",IF($F2370="RCS Blended","RCS_Blended",IF($F2370="GRS","GRS",IF($F2370="GRS (No Label)", "GRS_No_Label",IF($F2370="RDS","RDS",IF($F2370="RWS","RWS",IF($F2370="RMS","RMS",IF($F2370="GOTS Organic","GOTS_Organic",IF($F2370="GOTS Made with organic","GOTS_Made_with_organic",IF($F2370="GOTS Organic - in conversion","GOTS_Organic_in_Conversion",IF($F2370="GOTS Made with organic - in conversion","GOTS_Made_with_Organic_in_Conversion",IF($F2370="RAS","RAS",""))))))))))))))),"")</f>
        <v/>
      </c>
      <c r="AC2370" s="13" t="str">
        <f t="shared" ca="1" si="1082"/>
        <v>$AB</v>
      </c>
      <c r="AD2370" s="13" t="str" cm="1">
        <f t="array" aca="1" ref="AD2370" ca="1">IFERROR(IF((LEFT(INDIRECT("$F"&amp;$S2370),4))="GOTS",IF($G2370="Organic","GOTS_Organic_raw",(IF($G2370="Responsible","GOTS_Responsible",(IF($G2370="No Attribute (Conventional)","GOTS_conventional",(IF($G2370="Recycled Pre/Post-Consumer","GOTS_pre_post",(IF($G2370="In-Conversion","GOTS_in_conversion",(IF($G2370="Sustainably Sourced","Sustainably_sourced",""))))))))))),IF($G2370="Organic","Organic",(IF($G2370="Responsible","Responsible",(IF($G2370="No Attribute (Conventional)","No_Attribute_Conventional",(IF($G2370="Recycled Pre/Post-Consumer","Recycled_Pre_Post_Consumer",(IF($G2370="In-Conversion","In_Conversion",(IF($G2370="Recycled Pre-Consumer","Recycled_Pre_Consumer",(IF($G2370="Recycled Post-Consumer","Recycled_Post_Consumer",(IF($G2370="Sustainably Sourced","Sustainably_sourced","")))))))))))))))),"")</f>
        <v/>
      </c>
      <c r="AE2370" s="13" t="e" cm="1">
        <f t="array" aca="1" ref="AE2370" ca="1">IF(INDIRECT("$F"&amp;$S2370)="","",IF(LEFT(INDIRECT("$F"&amp;$S2370),3)="GRS","GRS_RCS_RM",IF((LEFT(INDIRECT("$F"&amp;$S2370),3))="RCS","GRS_RCS_RM",IF(INDIRECT("$F"&amp;$S2370)="OCS (No Label)","OCS_Conversion_RM",IF(LEFT(INDIRECT("$F"&amp;$S2370),3)="OCS","OCS_RM",IF(RIGHT(INDIRECT("$F"&amp;$S2370),10)="conversion","GOTS_RM_conversion",IF((LEFT(INDIRECT("$F"&amp;$S2370),4))="GOTS","GOTS_RM","Responsible_RM")))))))</f>
        <v>#REF!</v>
      </c>
      <c r="AF2370" s="13" t="str" cm="1">
        <f t="array" aca="1" ref="AF2370" ca="1">IF($S2370="","",INDIRECT("$Z"&amp;$S2370))</f>
        <v/>
      </c>
      <c r="AG2370" s="155" t="str">
        <f t="shared" si="1063"/>
        <v/>
      </c>
      <c r="AH2370" s="13" t="str" cm="1">
        <f t="array" aca="1" ref="AH2370" ca="1">IFERROR(INDIRECT("$ag"&amp;S2370),"")</f>
        <v/>
      </c>
      <c r="AI2370" s="13" t="e" cm="1">
        <f t="array" aca="1" ref="AI2370" ca="1">INDIRECT("O"&amp;S2369)</f>
        <v>#REF!</v>
      </c>
      <c r="AJ2370" s="13" t="str">
        <f>IF($I2370="","",INDEX('Raw Material'!$A$1:$J$75,MATCH(I2370,'Raw Material'!$A$1:$A$75,0),(MATCH(G2370,'Raw Material'!$A$1:$J$1,0))))</f>
        <v/>
      </c>
      <c r="AK2370" s="13" t="str">
        <f t="shared" si="1078"/>
        <v>YANLIŞRM</v>
      </c>
      <c r="AL2370" s="153" t="str">
        <f t="shared" si="1079"/>
        <v/>
      </c>
    </row>
    <row r="2371" spans="1:38" ht="16.5" customHeight="1">
      <c r="A2371" s="161"/>
      <c r="B2371" s="166"/>
      <c r="C2371" s="167"/>
      <c r="D2371" s="156"/>
      <c r="E2371" s="156"/>
      <c r="F2371" s="173"/>
      <c r="G2371" s="181"/>
      <c r="H2371" s="182"/>
      <c r="I2371" s="182"/>
      <c r="J2371" s="182"/>
      <c r="K2371" s="32"/>
      <c r="L2371" s="178"/>
      <c r="M2371" s="178"/>
      <c r="N2371" s="81"/>
      <c r="O2371" s="185"/>
      <c r="P2371" s="103"/>
      <c r="Q2371" s="84" t="str">
        <f t="shared" si="1080"/>
        <v/>
      </c>
      <c r="R2371" s="159"/>
      <c r="S2371" s="28" t="str" cm="1">
        <f t="array" aca="1" ref="S2371" ca="1">IF(INDIRECT("A"&amp;114+$U2371)&lt;&gt;"",114+$U2371,"")</f>
        <v/>
      </c>
      <c r="T2371" s="28" t="str">
        <f t="shared" ca="1" si="1081"/>
        <v>$B</v>
      </c>
      <c r="U2371" s="29">
        <f t="shared" si="1087"/>
        <v>2256</v>
      </c>
      <c r="V2371" s="29">
        <v>188.08333333334801</v>
      </c>
      <c r="W2371" s="29">
        <f t="shared" si="1064"/>
        <v>188</v>
      </c>
      <c r="X2371" s="41" t="str" cm="1">
        <f t="array" aca="1" ref="X2371" ca="1">IFERROR(INDEX('PC&amp;PD'!$A$1:$AP$15,ROW('PC&amp;PD'!$A$15),MATCH(INDIRECT(T2371),'PC&amp;PD'!$A$1:$AP$1,0)),"")</f>
        <v/>
      </c>
      <c r="Z2371" s="155"/>
      <c r="AA2371" s="13" t="str">
        <f t="shared" si="1077"/>
        <v/>
      </c>
      <c r="AB2371" s="155"/>
      <c r="AC2371" s="13" t="str">
        <f t="shared" ca="1" si="1082"/>
        <v>$AB</v>
      </c>
      <c r="AD2371" s="13" t="str" cm="1">
        <f t="array" aca="1" ref="AD2371" ca="1">IFERROR(IF((LEFT(INDIRECT("$F"&amp;$S2371),4))="GOTS",IF($G2371="Organic","GOTS_Organic_raw",(IF($G2371="Responsible","GOTS_Responsible",(IF($G2371="No Attribute (Conventional)","GOTS_conventional",(IF($G2371="Recycled Pre/Post-Consumer","GOTS_pre_post",(IF($G2371="In-Conversion","GOTS_in_conversion",(IF($G2371="Sustainably Sourced","Sustainably_sourced",""))))))))))),IF($G2371="Organic","Organic",(IF($G2371="Responsible","Responsible",(IF($G2371="No Attribute (Conventional)","No_Attribute_Conventional",(IF($G2371="Recycled Pre/Post-Consumer","Recycled_Pre_Post_Consumer",(IF($G2371="In-Conversion","In_Conversion",(IF($G2371="Recycled Pre-Consumer","Recycled_Pre_Consumer",(IF($G2371="Recycled Post-Consumer","Recycled_Post_Consumer",(IF($G2371="Sustainably Sourced","Sustainably_sourced","")))))))))))))))),"")</f>
        <v/>
      </c>
      <c r="AE2371" s="13" t="e" cm="1">
        <f t="array" aca="1" ref="AE2371" ca="1">IF(INDIRECT("$F"&amp;$S2371)="","",IF(LEFT(INDIRECT("$F"&amp;$S2371),3)="GRS","GRS_RCS_RM",IF((LEFT(INDIRECT("$F"&amp;$S2371),3))="RCS","GRS_RCS_RM",IF(INDIRECT("$F"&amp;$S2371)="OCS (No Label)","OCS_Conversion_RM",IF(LEFT(INDIRECT("$F"&amp;$S2371),3)="OCS","OCS_RM",IF(RIGHT(INDIRECT("$F"&amp;$S2371),10)="conversion","GOTS_RM_conversion",IF((LEFT(INDIRECT("$F"&amp;$S2371),4))="GOTS","GOTS_RM","Responsible_RM")))))))</f>
        <v>#REF!</v>
      </c>
      <c r="AF2371" s="13" t="str" cm="1">
        <f t="array" aca="1" ref="AF2371" ca="1">IF($S2371="","",INDIRECT("$Z"&amp;$S2371))</f>
        <v/>
      </c>
      <c r="AG2371" s="155"/>
      <c r="AH2371" s="13" t="str" cm="1">
        <f t="array" aca="1" ref="AH2371" ca="1">IFERROR(INDIRECT("$ag"&amp;S2371),"")</f>
        <v/>
      </c>
      <c r="AI2371" s="13" t="e" cm="1">
        <f t="array" aca="1" ref="AI2371" ca="1">INDIRECT("O"&amp;S2370)</f>
        <v>#REF!</v>
      </c>
      <c r="AJ2371" s="13" t="str">
        <f>IF($I2371="","",INDEX('Raw Material'!$A$1:$J$75,MATCH(I2371,'Raw Material'!$A$1:$A$75,0),(MATCH(G2371,'Raw Material'!$A$1:$J$1,0))))</f>
        <v/>
      </c>
      <c r="AK2371" s="13" t="str">
        <f t="shared" si="1078"/>
        <v>YANLIŞRM</v>
      </c>
      <c r="AL2371" s="153" t="str">
        <f t="shared" si="1079"/>
        <v/>
      </c>
    </row>
    <row r="2372" spans="1:38" ht="16.5" customHeight="1">
      <c r="A2372" s="161"/>
      <c r="B2372" s="166"/>
      <c r="C2372" s="167"/>
      <c r="D2372" s="156"/>
      <c r="E2372" s="156"/>
      <c r="F2372" s="173"/>
      <c r="G2372" s="181"/>
      <c r="H2372" s="182"/>
      <c r="I2372" s="182"/>
      <c r="J2372" s="182"/>
      <c r="K2372" s="32"/>
      <c r="L2372" s="178"/>
      <c r="M2372" s="178"/>
      <c r="N2372" s="81"/>
      <c r="O2372" s="185"/>
      <c r="P2372" s="103"/>
      <c r="Q2372" s="84" t="str">
        <f t="shared" si="1080"/>
        <v/>
      </c>
      <c r="R2372" s="159"/>
      <c r="S2372" s="28" t="str" cm="1">
        <f t="array" aca="1" ref="S2372" ca="1">IF(INDIRECT("A"&amp;114+$U2372)&lt;&gt;"",114+$U2372,"")</f>
        <v/>
      </c>
      <c r="T2372" s="28" t="str">
        <f t="shared" ca="1" si="1081"/>
        <v>$B</v>
      </c>
      <c r="U2372" s="29">
        <f t="shared" si="1087"/>
        <v>2256</v>
      </c>
      <c r="V2372" s="29">
        <v>188.16666666668101</v>
      </c>
      <c r="W2372" s="29">
        <f t="shared" si="1064"/>
        <v>188</v>
      </c>
      <c r="X2372" s="41" t="str" cm="1">
        <f t="array" aca="1" ref="X2372" ca="1">IFERROR(INDEX('PC&amp;PD'!$A$1:$AP$15,ROW('PC&amp;PD'!$A$15),MATCH(INDIRECT(T2372),'PC&amp;PD'!$A$1:$AP$1,0)),"")</f>
        <v/>
      </c>
      <c r="Z2372" s="155"/>
      <c r="AA2372" s="13" t="str">
        <f t="shared" si="1077"/>
        <v/>
      </c>
      <c r="AB2372" s="155"/>
      <c r="AC2372" s="13" t="str">
        <f t="shared" ca="1" si="1082"/>
        <v>$AB</v>
      </c>
      <c r="AD2372" s="13" t="str" cm="1">
        <f t="array" aca="1" ref="AD2372" ca="1">IFERROR(IF((LEFT(INDIRECT("$F"&amp;$S2372),4))="GOTS",IF($G2372="Organic","GOTS_Organic_raw",(IF($G2372="Responsible","GOTS_Responsible",(IF($G2372="No Attribute (Conventional)","GOTS_conventional",(IF($G2372="Recycled Pre/Post-Consumer","GOTS_pre_post",(IF($G2372="In-Conversion","GOTS_in_conversion",(IF($G2372="Sustainably Sourced","Sustainably_sourced",""))))))))))),IF($G2372="Organic","Organic",(IF($G2372="Responsible","Responsible",(IF($G2372="No Attribute (Conventional)","No_Attribute_Conventional",(IF($G2372="Recycled Pre/Post-Consumer","Recycled_Pre_Post_Consumer",(IF($G2372="In-Conversion","In_Conversion",(IF($G2372="Recycled Pre-Consumer","Recycled_Pre_Consumer",(IF($G2372="Recycled Post-Consumer","Recycled_Post_Consumer",(IF($G2372="Sustainably Sourced","Sustainably_sourced","")))))))))))))))),"")</f>
        <v/>
      </c>
      <c r="AE2372" s="13" t="e" cm="1">
        <f t="array" aca="1" ref="AE2372" ca="1">IF(INDIRECT("$F"&amp;$S2372)="","",IF(LEFT(INDIRECT("$F"&amp;$S2372),3)="GRS","GRS_RCS_RM",IF((LEFT(INDIRECT("$F"&amp;$S2372),3))="RCS","GRS_RCS_RM",IF(INDIRECT("$F"&amp;$S2372)="OCS (No Label)","OCS_Conversion_RM",IF(LEFT(INDIRECT("$F"&amp;$S2372),3)="OCS","OCS_RM",IF(RIGHT(INDIRECT("$F"&amp;$S2372),10)="conversion","GOTS_RM_conversion",IF((LEFT(INDIRECT("$F"&amp;$S2372),4))="GOTS","GOTS_RM","Responsible_RM")))))))</f>
        <v>#REF!</v>
      </c>
      <c r="AF2372" s="13" t="str" cm="1">
        <f t="array" aca="1" ref="AF2372" ca="1">IF($S2372="","",INDIRECT("$Z"&amp;$S2372))</f>
        <v/>
      </c>
      <c r="AG2372" s="155"/>
      <c r="AH2372" s="13" t="str" cm="1">
        <f t="array" aca="1" ref="AH2372" ca="1">IFERROR(INDIRECT("$ag"&amp;S2372),"")</f>
        <v/>
      </c>
      <c r="AI2372" s="13" t="e" cm="1">
        <f t="array" aca="1" ref="AI2372" ca="1">INDIRECT("O"&amp;S2371)</f>
        <v>#REF!</v>
      </c>
      <c r="AJ2372" s="13" t="str">
        <f>IF($I2372="","",INDEX('Raw Material'!$A$1:$J$75,MATCH(I2372,'Raw Material'!$A$1:$A$75,0),(MATCH(G2372,'Raw Material'!$A$1:$J$1,0))))</f>
        <v/>
      </c>
      <c r="AK2372" s="13" t="str">
        <f t="shared" si="1078"/>
        <v>YANLIŞRM</v>
      </c>
      <c r="AL2372" s="153" t="str">
        <f t="shared" si="1079"/>
        <v/>
      </c>
    </row>
    <row r="2373" spans="1:38" ht="16.5" customHeight="1">
      <c r="A2373" s="161"/>
      <c r="B2373" s="166"/>
      <c r="C2373" s="167"/>
      <c r="D2373" s="156"/>
      <c r="E2373" s="156"/>
      <c r="F2373" s="174"/>
      <c r="G2373" s="181"/>
      <c r="H2373" s="182"/>
      <c r="I2373" s="182"/>
      <c r="J2373" s="182"/>
      <c r="K2373" s="32"/>
      <c r="L2373" s="178"/>
      <c r="M2373" s="178"/>
      <c r="N2373" s="81"/>
      <c r="O2373" s="185"/>
      <c r="P2373" s="103"/>
      <c r="Q2373" s="84" t="str">
        <f t="shared" si="1080"/>
        <v/>
      </c>
      <c r="R2373" s="159"/>
      <c r="S2373" s="28" t="str" cm="1">
        <f t="array" aca="1" ref="S2373" ca="1">IF(INDIRECT("A"&amp;114+$U2373)&lt;&gt;"",114+$U2373,"")</f>
        <v/>
      </c>
      <c r="T2373" s="28" t="str">
        <f t="shared" ca="1" si="1081"/>
        <v>$B</v>
      </c>
      <c r="U2373" s="29">
        <f t="shared" si="1087"/>
        <v>2256</v>
      </c>
      <c r="V2373" s="29">
        <v>188.25000000001501</v>
      </c>
      <c r="W2373" s="29">
        <f t="shared" si="1064"/>
        <v>188</v>
      </c>
      <c r="X2373" s="41" t="str" cm="1">
        <f t="array" aca="1" ref="X2373" ca="1">IFERROR(INDEX('PC&amp;PD'!$A$1:$AP$15,ROW('PC&amp;PD'!$A$15),MATCH(INDIRECT(T2373),'PC&amp;PD'!$A$1:$AP$1,0)),"")</f>
        <v/>
      </c>
      <c r="Z2373" s="155"/>
      <c r="AA2373" s="13" t="str">
        <f t="shared" si="1077"/>
        <v/>
      </c>
      <c r="AB2373" s="155"/>
      <c r="AC2373" s="13" t="str">
        <f t="shared" ca="1" si="1082"/>
        <v>$AB</v>
      </c>
      <c r="AD2373" s="13" t="str" cm="1">
        <f t="array" aca="1" ref="AD2373" ca="1">IFERROR(IF((LEFT(INDIRECT("$F"&amp;$S2373),4))="GOTS",IF($G2373="Organic","GOTS_Organic_raw",(IF($G2373="Responsible","GOTS_Responsible",(IF($G2373="No Attribute (Conventional)","GOTS_conventional",(IF($G2373="Recycled Pre/Post-Consumer","GOTS_pre_post",(IF($G2373="In-Conversion","GOTS_in_conversion",(IF($G2373="Sustainably Sourced","Sustainably_sourced",""))))))))))),IF($G2373="Organic","Organic",(IF($G2373="Responsible","Responsible",(IF($G2373="No Attribute (Conventional)","No_Attribute_Conventional",(IF($G2373="Recycled Pre/Post-Consumer","Recycled_Pre_Post_Consumer",(IF($G2373="In-Conversion","In_Conversion",(IF($G2373="Recycled Pre-Consumer","Recycled_Pre_Consumer",(IF($G2373="Recycled Post-Consumer","Recycled_Post_Consumer",(IF($G2373="Sustainably Sourced","Sustainably_sourced","")))))))))))))))),"")</f>
        <v/>
      </c>
      <c r="AE2373" s="13" t="e" cm="1">
        <f t="array" aca="1" ref="AE2373" ca="1">IF(INDIRECT("$F"&amp;$S2373)="","",IF(LEFT(INDIRECT("$F"&amp;$S2373),3)="GRS","GRS_RCS_RM",IF((LEFT(INDIRECT("$F"&amp;$S2373),3))="RCS","GRS_RCS_RM",IF(INDIRECT("$F"&amp;$S2373)="OCS (No Label)","OCS_Conversion_RM",IF(LEFT(INDIRECT("$F"&amp;$S2373),3)="OCS","OCS_RM",IF(RIGHT(INDIRECT("$F"&amp;$S2373),10)="conversion","GOTS_RM_conversion",IF((LEFT(INDIRECT("$F"&amp;$S2373),4))="GOTS","GOTS_RM","Responsible_RM")))))))</f>
        <v>#REF!</v>
      </c>
      <c r="AF2373" s="13" t="str" cm="1">
        <f t="array" aca="1" ref="AF2373" ca="1">IF($S2373="","",INDIRECT("$Z"&amp;$S2373))</f>
        <v/>
      </c>
      <c r="AG2373" s="155"/>
      <c r="AH2373" s="13" t="str" cm="1">
        <f t="array" aca="1" ref="AH2373" ca="1">IFERROR(INDIRECT("$ag"&amp;S2373),"")</f>
        <v/>
      </c>
      <c r="AI2373" s="13" t="e" cm="1">
        <f t="array" aca="1" ref="AI2373" ca="1">INDIRECT("O"&amp;S2372)</f>
        <v>#REF!</v>
      </c>
      <c r="AJ2373" s="13" t="str">
        <f>IF($I2373="","",INDEX('Raw Material'!$A$1:$J$75,MATCH(I2373,'Raw Material'!$A$1:$A$75,0),(MATCH(G2373,'Raw Material'!$A$1:$J$1,0))))</f>
        <v/>
      </c>
      <c r="AK2373" s="13" t="str">
        <f t="shared" si="1078"/>
        <v>YANLIŞRM</v>
      </c>
      <c r="AL2373" s="153" t="str">
        <f t="shared" si="1079"/>
        <v/>
      </c>
    </row>
    <row r="2374" spans="1:38" ht="16.5" customHeight="1">
      <c r="A2374" s="161"/>
      <c r="B2374" s="166"/>
      <c r="C2374" s="167"/>
      <c r="D2374" s="156"/>
      <c r="E2374" s="156"/>
      <c r="F2374" s="174"/>
      <c r="G2374" s="181"/>
      <c r="H2374" s="182"/>
      <c r="I2374" s="182"/>
      <c r="J2374" s="182"/>
      <c r="K2374" s="32"/>
      <c r="L2374" s="178"/>
      <c r="M2374" s="178"/>
      <c r="N2374" s="81"/>
      <c r="O2374" s="185"/>
      <c r="P2374" s="103"/>
      <c r="Q2374" s="84" t="str">
        <f t="shared" si="1080"/>
        <v/>
      </c>
      <c r="R2374" s="159"/>
      <c r="S2374" s="28" t="str" cm="1">
        <f t="array" aca="1" ref="S2374" ca="1">IF(INDIRECT("A"&amp;114+$U2374)&lt;&gt;"",114+$U2374,"")</f>
        <v/>
      </c>
      <c r="T2374" s="28" t="str">
        <f t="shared" ca="1" si="1081"/>
        <v>$B</v>
      </c>
      <c r="U2374" s="29">
        <f t="shared" si="1087"/>
        <v>2256</v>
      </c>
      <c r="V2374" s="29">
        <v>188.33333333334801</v>
      </c>
      <c r="W2374" s="29">
        <f t="shared" si="1064"/>
        <v>188</v>
      </c>
      <c r="X2374" s="41" t="str" cm="1">
        <f t="array" aca="1" ref="X2374" ca="1">IFERROR(INDEX('PC&amp;PD'!$A$1:$AP$15,ROW('PC&amp;PD'!$A$15),MATCH(INDIRECT(T2374),'PC&amp;PD'!$A$1:$AP$1,0)),"")</f>
        <v/>
      </c>
      <c r="Z2374" s="155"/>
      <c r="AA2374" s="13" t="str">
        <f t="shared" si="1077"/>
        <v/>
      </c>
      <c r="AB2374" s="155"/>
      <c r="AC2374" s="13" t="str">
        <f t="shared" ca="1" si="1082"/>
        <v>$AB</v>
      </c>
      <c r="AD2374" s="13" t="str" cm="1">
        <f t="array" aca="1" ref="AD2374" ca="1">IFERROR(IF((LEFT(INDIRECT("$F"&amp;$S2374),4))="GOTS",IF($G2374="Organic","GOTS_Organic_raw",(IF($G2374="Responsible","GOTS_Responsible",(IF($G2374="No Attribute (Conventional)","GOTS_conventional",(IF($G2374="Recycled Pre/Post-Consumer","GOTS_pre_post",(IF($G2374="In-Conversion","GOTS_in_conversion",(IF($G2374="Sustainably Sourced","Sustainably_sourced",""))))))))))),IF($G2374="Organic","Organic",(IF($G2374="Responsible","Responsible",(IF($G2374="No Attribute (Conventional)","No_Attribute_Conventional",(IF($G2374="Recycled Pre/Post-Consumer","Recycled_Pre_Post_Consumer",(IF($G2374="In-Conversion","In_Conversion",(IF($G2374="Recycled Pre-Consumer","Recycled_Pre_Consumer",(IF($G2374="Recycled Post-Consumer","Recycled_Post_Consumer",(IF($G2374="Sustainably Sourced","Sustainably_sourced","")))))))))))))))),"")</f>
        <v/>
      </c>
      <c r="AE2374" s="13" t="e" cm="1">
        <f t="array" aca="1" ref="AE2374" ca="1">IF(INDIRECT("$F"&amp;$S2374)="","",IF(LEFT(INDIRECT("$F"&amp;$S2374),3)="GRS","GRS_RCS_RM",IF((LEFT(INDIRECT("$F"&amp;$S2374),3))="RCS","GRS_RCS_RM",IF(INDIRECT("$F"&amp;$S2374)="OCS (No Label)","OCS_Conversion_RM",IF(LEFT(INDIRECT("$F"&amp;$S2374),3)="OCS","OCS_RM",IF(RIGHT(INDIRECT("$F"&amp;$S2374),10)="conversion","GOTS_RM_conversion",IF((LEFT(INDIRECT("$F"&amp;$S2374),4))="GOTS","GOTS_RM","Responsible_RM")))))))</f>
        <v>#REF!</v>
      </c>
      <c r="AF2374" s="13" t="str" cm="1">
        <f t="array" aca="1" ref="AF2374" ca="1">IF($S2374="","",INDIRECT("$Z"&amp;$S2374))</f>
        <v/>
      </c>
      <c r="AG2374" s="155"/>
      <c r="AH2374" s="13" t="str" cm="1">
        <f t="array" aca="1" ref="AH2374" ca="1">IFERROR(INDIRECT("$ag"&amp;S2374),"")</f>
        <v/>
      </c>
      <c r="AI2374" s="13" t="e" cm="1">
        <f t="array" aca="1" ref="AI2374" ca="1">INDIRECT("O"&amp;S2373)</f>
        <v>#REF!</v>
      </c>
      <c r="AJ2374" s="13" t="str">
        <f>IF($I2374="","",INDEX('Raw Material'!$A$1:$J$75,MATCH(I2374,'Raw Material'!$A$1:$A$75,0),(MATCH(G2374,'Raw Material'!$A$1:$J$1,0))))</f>
        <v/>
      </c>
      <c r="AK2374" s="13" t="str">
        <f t="shared" si="1078"/>
        <v>YANLIŞRM</v>
      </c>
      <c r="AL2374" s="153" t="str">
        <f t="shared" si="1079"/>
        <v/>
      </c>
    </row>
    <row r="2375" spans="1:38" ht="16.5" customHeight="1">
      <c r="A2375" s="161"/>
      <c r="B2375" s="166"/>
      <c r="C2375" s="167"/>
      <c r="D2375" s="156"/>
      <c r="E2375" s="156"/>
      <c r="F2375" s="174"/>
      <c r="G2375" s="181"/>
      <c r="H2375" s="182"/>
      <c r="I2375" s="182"/>
      <c r="J2375" s="182"/>
      <c r="K2375" s="32"/>
      <c r="L2375" s="178"/>
      <c r="M2375" s="178"/>
      <c r="N2375" s="81"/>
      <c r="O2375" s="185"/>
      <c r="P2375" s="103"/>
      <c r="Q2375" s="84" t="str">
        <f t="shared" si="1080"/>
        <v/>
      </c>
      <c r="R2375" s="159"/>
      <c r="S2375" s="28" t="str" cm="1">
        <f t="array" aca="1" ref="S2375" ca="1">IF(INDIRECT("A"&amp;114+$U2375)&lt;&gt;"",114+$U2375,"")</f>
        <v/>
      </c>
      <c r="T2375" s="28" t="str">
        <f t="shared" ca="1" si="1081"/>
        <v>$B</v>
      </c>
      <c r="U2375" s="29">
        <f t="shared" si="1087"/>
        <v>2256</v>
      </c>
      <c r="V2375" s="29">
        <v>188.41666666668101</v>
      </c>
      <c r="W2375" s="29">
        <f t="shared" si="1064"/>
        <v>188</v>
      </c>
      <c r="X2375" s="41" t="str" cm="1">
        <f t="array" aca="1" ref="X2375" ca="1">IFERROR(INDEX('PC&amp;PD'!$A$1:$AP$15,ROW('PC&amp;PD'!$A$15),MATCH(INDIRECT(T2375),'PC&amp;PD'!$A$1:$AP$1,0)),"")</f>
        <v/>
      </c>
      <c r="Z2375" s="155"/>
      <c r="AA2375" s="13" t="str">
        <f t="shared" si="1077"/>
        <v/>
      </c>
      <c r="AB2375" s="155"/>
      <c r="AC2375" s="13" t="str">
        <f t="shared" ca="1" si="1082"/>
        <v>$AB</v>
      </c>
      <c r="AD2375" s="13" t="str" cm="1">
        <f t="array" aca="1" ref="AD2375" ca="1">IFERROR(IF((LEFT(INDIRECT("$F"&amp;$S2375),4))="GOTS",IF($G2375="Organic","GOTS_Organic_raw",(IF($G2375="Responsible","GOTS_Responsible",(IF($G2375="No Attribute (Conventional)","GOTS_conventional",(IF($G2375="Recycled Pre/Post-Consumer","GOTS_pre_post",(IF($G2375="In-Conversion","GOTS_in_conversion",(IF($G2375="Sustainably Sourced","Sustainably_sourced",""))))))))))),IF($G2375="Organic","Organic",(IF($G2375="Responsible","Responsible",(IF($G2375="No Attribute (Conventional)","No_Attribute_Conventional",(IF($G2375="Recycled Pre/Post-Consumer","Recycled_Pre_Post_Consumer",(IF($G2375="In-Conversion","In_Conversion",(IF($G2375="Recycled Pre-Consumer","Recycled_Pre_Consumer",(IF($G2375="Recycled Post-Consumer","Recycled_Post_Consumer",(IF($G2375="Sustainably Sourced","Sustainably_sourced","")))))))))))))))),"")</f>
        <v/>
      </c>
      <c r="AE2375" s="13" t="e" cm="1">
        <f t="array" aca="1" ref="AE2375" ca="1">IF(INDIRECT("$F"&amp;$S2375)="","",IF(LEFT(INDIRECT("$F"&amp;$S2375),3)="GRS","GRS_RCS_RM",IF((LEFT(INDIRECT("$F"&amp;$S2375),3))="RCS","GRS_RCS_RM",IF(INDIRECT("$F"&amp;$S2375)="OCS (No Label)","OCS_Conversion_RM",IF(LEFT(INDIRECT("$F"&amp;$S2375),3)="OCS","OCS_RM",IF(RIGHT(INDIRECT("$F"&amp;$S2375),10)="conversion","GOTS_RM_conversion",IF((LEFT(INDIRECT("$F"&amp;$S2375),4))="GOTS","GOTS_RM","Responsible_RM")))))))</f>
        <v>#REF!</v>
      </c>
      <c r="AF2375" s="13" t="str" cm="1">
        <f t="array" aca="1" ref="AF2375" ca="1">IF($S2375="","",INDIRECT("$Z"&amp;$S2375))</f>
        <v/>
      </c>
      <c r="AG2375" s="155"/>
      <c r="AH2375" s="13" t="str" cm="1">
        <f t="array" aca="1" ref="AH2375" ca="1">IFERROR(INDIRECT("$ag"&amp;S2375),"")</f>
        <v/>
      </c>
      <c r="AI2375" s="13" t="e" cm="1">
        <f t="array" aca="1" ref="AI2375" ca="1">INDIRECT("O"&amp;S2374)</f>
        <v>#REF!</v>
      </c>
      <c r="AJ2375" s="13" t="str">
        <f>IF($I2375="","",INDEX('Raw Material'!$A$1:$J$75,MATCH(I2375,'Raw Material'!$A$1:$A$75,0),(MATCH(G2375,'Raw Material'!$A$1:$J$1,0))))</f>
        <v/>
      </c>
      <c r="AK2375" s="13" t="str">
        <f t="shared" si="1078"/>
        <v>YANLIŞRM</v>
      </c>
      <c r="AL2375" s="153" t="str">
        <f t="shared" si="1079"/>
        <v/>
      </c>
    </row>
    <row r="2376" spans="1:38" ht="16.5" customHeight="1">
      <c r="A2376" s="162"/>
      <c r="B2376" s="168"/>
      <c r="C2376" s="169"/>
      <c r="D2376" s="156"/>
      <c r="E2376" s="156"/>
      <c r="F2376" s="175"/>
      <c r="G2376" s="181"/>
      <c r="H2376" s="182"/>
      <c r="I2376" s="182"/>
      <c r="J2376" s="182"/>
      <c r="K2376" s="32"/>
      <c r="L2376" s="179"/>
      <c r="M2376" s="179"/>
      <c r="N2376" s="81"/>
      <c r="O2376" s="185"/>
      <c r="P2376" s="103"/>
      <c r="Q2376" s="84" t="str">
        <f t="shared" si="1080"/>
        <v/>
      </c>
      <c r="R2376" s="159"/>
      <c r="S2376" s="28" t="str" cm="1">
        <f t="array" aca="1" ref="S2376" ca="1">IF(INDIRECT("A"&amp;114+$U2376)&lt;&gt;"",114+$U2376,"")</f>
        <v/>
      </c>
      <c r="T2376" s="28" t="str">
        <f t="shared" ca="1" si="1081"/>
        <v>$B</v>
      </c>
      <c r="U2376" s="29">
        <f t="shared" si="1087"/>
        <v>2256</v>
      </c>
      <c r="V2376" s="29">
        <v>188.50000000001501</v>
      </c>
      <c r="W2376" s="29">
        <f t="shared" si="1064"/>
        <v>188</v>
      </c>
      <c r="X2376" s="41" t="str" cm="1">
        <f t="array" aca="1" ref="X2376" ca="1">IFERROR(INDEX('PC&amp;PD'!$A$1:$AP$15,ROW('PC&amp;PD'!$A$15),MATCH(INDIRECT(T2376),'PC&amp;PD'!$A$1:$AP$1,0)),"")</f>
        <v/>
      </c>
      <c r="Z2376" s="155"/>
      <c r="AA2376" s="13" t="str">
        <f t="shared" si="1077"/>
        <v/>
      </c>
      <c r="AB2376" s="155"/>
      <c r="AC2376" s="13" t="str">
        <f t="shared" ca="1" si="1082"/>
        <v>$AB</v>
      </c>
      <c r="AD2376" s="13" t="str" cm="1">
        <f t="array" aca="1" ref="AD2376" ca="1">IFERROR(IF((LEFT(INDIRECT("$F"&amp;$S2376),4))="GOTS",IF($G2376="Organic","GOTS_Organic_raw",(IF($G2376="Responsible","GOTS_Responsible",(IF($G2376="No Attribute (Conventional)","GOTS_conventional",(IF($G2376="Recycled Pre/Post-Consumer","GOTS_pre_post",(IF($G2376="In-Conversion","GOTS_in_conversion",(IF($G2376="Sustainably Sourced","Sustainably_sourced",""))))))))))),IF($G2376="Organic","Organic",(IF($G2376="Responsible","Responsible",(IF($G2376="No Attribute (Conventional)","No_Attribute_Conventional",(IF($G2376="Recycled Pre/Post-Consumer","Recycled_Pre_Post_Consumer",(IF($G2376="In-Conversion","In_Conversion",(IF($G2376="Recycled Pre-Consumer","Recycled_Pre_Consumer",(IF($G2376="Recycled Post-Consumer","Recycled_Post_Consumer",(IF($G2376="Sustainably Sourced","Sustainably_sourced","")))))))))))))))),"")</f>
        <v/>
      </c>
      <c r="AE2376" s="13" t="e" cm="1">
        <f t="array" aca="1" ref="AE2376" ca="1">IF(INDIRECT("$F"&amp;$S2376)="","",IF(LEFT(INDIRECT("$F"&amp;$S2376),3)="GRS","GRS_RCS_RM",IF((LEFT(INDIRECT("$F"&amp;$S2376),3))="RCS","GRS_RCS_RM",IF(INDIRECT("$F"&amp;$S2376)="OCS (No Label)","OCS_Conversion_RM",IF(LEFT(INDIRECT("$F"&amp;$S2376),3)="OCS","OCS_RM",IF(RIGHT(INDIRECT("$F"&amp;$S2376),10)="conversion","GOTS_RM_conversion",IF((LEFT(INDIRECT("$F"&amp;$S2376),4))="GOTS","GOTS_RM","Responsible_RM")))))))</f>
        <v>#REF!</v>
      </c>
      <c r="AF2376" s="13" t="str" cm="1">
        <f t="array" aca="1" ref="AF2376" ca="1">IF($S2376="","",INDIRECT("$Z"&amp;$S2376))</f>
        <v/>
      </c>
      <c r="AG2376" s="155"/>
      <c r="AH2376" s="13" t="str" cm="1">
        <f t="array" aca="1" ref="AH2376" ca="1">IFERROR(INDIRECT("$ag"&amp;S2376),"")</f>
        <v/>
      </c>
      <c r="AI2376" s="13" t="e" cm="1">
        <f t="array" aca="1" ref="AI2376" ca="1">INDIRECT("O"&amp;S2375)</f>
        <v>#REF!</v>
      </c>
      <c r="AJ2376" s="13" t="str">
        <f>IF($I2376="","",INDEX('Raw Material'!$A$1:$J$75,MATCH(I2376,'Raw Material'!$A$1:$A$75,0),(MATCH(G2376,'Raw Material'!$A$1:$J$1,0))))</f>
        <v/>
      </c>
      <c r="AK2376" s="13" t="str">
        <f t="shared" si="1078"/>
        <v>YANLIŞRM</v>
      </c>
      <c r="AL2376" s="153" t="str">
        <f t="shared" si="1079"/>
        <v/>
      </c>
    </row>
    <row r="2377" spans="1:38" ht="16.5" customHeight="1">
      <c r="A2377" s="162"/>
      <c r="B2377" s="168"/>
      <c r="C2377" s="169"/>
      <c r="D2377" s="156"/>
      <c r="E2377" s="156"/>
      <c r="F2377" s="175"/>
      <c r="G2377" s="181"/>
      <c r="H2377" s="182"/>
      <c r="I2377" s="182"/>
      <c r="J2377" s="182"/>
      <c r="K2377" s="32"/>
      <c r="L2377" s="179"/>
      <c r="M2377" s="179"/>
      <c r="N2377" s="81"/>
      <c r="O2377" s="185"/>
      <c r="P2377" s="103"/>
      <c r="Q2377" s="84" t="str">
        <f t="shared" si="1080"/>
        <v/>
      </c>
      <c r="R2377" s="159"/>
      <c r="S2377" s="28" t="str" cm="1">
        <f t="array" aca="1" ref="S2377" ca="1">IF(INDIRECT("A"&amp;114+$U2377)&lt;&gt;"",114+$U2377,"")</f>
        <v/>
      </c>
      <c r="T2377" s="28" t="str">
        <f t="shared" ca="1" si="1081"/>
        <v>$B</v>
      </c>
      <c r="U2377" s="29">
        <f t="shared" si="1087"/>
        <v>2256</v>
      </c>
      <c r="V2377" s="29">
        <v>188.58333333334801</v>
      </c>
      <c r="W2377" s="29">
        <f t="shared" ref="W2377:W2440" si="1092">ROUNDDOWN(V2377,0)</f>
        <v>188</v>
      </c>
      <c r="X2377" s="41" t="str" cm="1">
        <f t="array" aca="1" ref="X2377" ca="1">IFERROR(INDEX('PC&amp;PD'!$A$1:$AP$15,ROW('PC&amp;PD'!$A$15),MATCH(INDIRECT(T2377),'PC&amp;PD'!$A$1:$AP$1,0)),"")</f>
        <v/>
      </c>
      <c r="Z2377" s="155"/>
      <c r="AA2377" s="13" t="str">
        <f t="shared" si="1077"/>
        <v/>
      </c>
      <c r="AB2377" s="155"/>
      <c r="AC2377" s="13" t="str">
        <f t="shared" ca="1" si="1082"/>
        <v>$AB</v>
      </c>
      <c r="AD2377" s="13" t="str" cm="1">
        <f t="array" aca="1" ref="AD2377" ca="1">IFERROR(IF((LEFT(INDIRECT("$F"&amp;$S2377),4))="GOTS",IF($G2377="Organic","GOTS_Organic_raw",(IF($G2377="Responsible","GOTS_Responsible",(IF($G2377="No Attribute (Conventional)","GOTS_conventional",(IF($G2377="Recycled Pre/Post-Consumer","GOTS_pre_post",(IF($G2377="In-Conversion","GOTS_in_conversion",(IF($G2377="Sustainably Sourced","Sustainably_sourced",""))))))))))),IF($G2377="Organic","Organic",(IF($G2377="Responsible","Responsible",(IF($G2377="No Attribute (Conventional)","No_Attribute_Conventional",(IF($G2377="Recycled Pre/Post-Consumer","Recycled_Pre_Post_Consumer",(IF($G2377="In-Conversion","In_Conversion",(IF($G2377="Recycled Pre-Consumer","Recycled_Pre_Consumer",(IF($G2377="Recycled Post-Consumer","Recycled_Post_Consumer",(IF($G2377="Sustainably Sourced","Sustainably_sourced","")))))))))))))))),"")</f>
        <v/>
      </c>
      <c r="AE2377" s="13" t="e" cm="1">
        <f t="array" aca="1" ref="AE2377" ca="1">IF(INDIRECT("$F"&amp;$S2377)="","",IF(LEFT(INDIRECT("$F"&amp;$S2377),3)="GRS","GRS_RCS_RM",IF((LEFT(INDIRECT("$F"&amp;$S2377),3))="RCS","GRS_RCS_RM",IF(INDIRECT("$F"&amp;$S2377)="OCS (No Label)","OCS_Conversion_RM",IF(LEFT(INDIRECT("$F"&amp;$S2377),3)="OCS","OCS_RM",IF(RIGHT(INDIRECT("$F"&amp;$S2377),10)="conversion","GOTS_RM_conversion",IF((LEFT(INDIRECT("$F"&amp;$S2377),4))="GOTS","GOTS_RM","Responsible_RM")))))))</f>
        <v>#REF!</v>
      </c>
      <c r="AF2377" s="13" t="str" cm="1">
        <f t="array" aca="1" ref="AF2377" ca="1">IF($S2377="","",INDIRECT("$Z"&amp;$S2377))</f>
        <v/>
      </c>
      <c r="AG2377" s="155"/>
      <c r="AH2377" s="13" t="str" cm="1">
        <f t="array" aca="1" ref="AH2377" ca="1">IFERROR(INDIRECT("$ag"&amp;S2377),"")</f>
        <v/>
      </c>
      <c r="AI2377" s="13" t="e" cm="1">
        <f t="array" aca="1" ref="AI2377" ca="1">INDIRECT("O"&amp;S2376)</f>
        <v>#REF!</v>
      </c>
      <c r="AJ2377" s="13" t="str">
        <f>IF($I2377="","",INDEX('Raw Material'!$A$1:$J$75,MATCH(I2377,'Raw Material'!$A$1:$A$75,0),(MATCH(G2377,'Raw Material'!$A$1:$J$1,0))))</f>
        <v/>
      </c>
      <c r="AK2377" s="13" t="str">
        <f t="shared" si="1078"/>
        <v>YANLIŞRM</v>
      </c>
      <c r="AL2377" s="153" t="str">
        <f t="shared" si="1079"/>
        <v/>
      </c>
    </row>
    <row r="2378" spans="1:38" ht="16.5" customHeight="1">
      <c r="A2378" s="162"/>
      <c r="B2378" s="168"/>
      <c r="C2378" s="169"/>
      <c r="D2378" s="156"/>
      <c r="E2378" s="156"/>
      <c r="F2378" s="175"/>
      <c r="G2378" s="181"/>
      <c r="H2378" s="182"/>
      <c r="I2378" s="182"/>
      <c r="J2378" s="182"/>
      <c r="K2378" s="32"/>
      <c r="L2378" s="179"/>
      <c r="M2378" s="179"/>
      <c r="N2378" s="81"/>
      <c r="O2378" s="185"/>
      <c r="P2378" s="103"/>
      <c r="Q2378" s="84" t="str">
        <f t="shared" si="1080"/>
        <v/>
      </c>
      <c r="R2378" s="159"/>
      <c r="S2378" s="28" t="str" cm="1">
        <f t="array" aca="1" ref="S2378" ca="1">IF(INDIRECT("A"&amp;114+$U2378)&lt;&gt;"",114+$U2378,"")</f>
        <v/>
      </c>
      <c r="T2378" s="28" t="str">
        <f t="shared" ca="1" si="1081"/>
        <v>$B</v>
      </c>
      <c r="U2378" s="29">
        <f t="shared" si="1087"/>
        <v>2256</v>
      </c>
      <c r="V2378" s="29">
        <v>188.66666666668101</v>
      </c>
      <c r="W2378" s="29">
        <f t="shared" si="1092"/>
        <v>188</v>
      </c>
      <c r="X2378" s="41" t="str" cm="1">
        <f t="array" aca="1" ref="X2378" ca="1">IFERROR(INDEX('PC&amp;PD'!$A$1:$AP$15,ROW('PC&amp;PD'!$A$15),MATCH(INDIRECT(T2378),'PC&amp;PD'!$A$1:$AP$1,0)),"")</f>
        <v/>
      </c>
      <c r="Z2378" s="155"/>
      <c r="AA2378" s="13" t="str">
        <f t="shared" si="1077"/>
        <v/>
      </c>
      <c r="AB2378" s="155"/>
      <c r="AC2378" s="13" t="str">
        <f t="shared" ca="1" si="1082"/>
        <v>$AB</v>
      </c>
      <c r="AD2378" s="13" t="str" cm="1">
        <f t="array" aca="1" ref="AD2378" ca="1">IFERROR(IF((LEFT(INDIRECT("$F"&amp;$S2378),4))="GOTS",IF($G2378="Organic","GOTS_Organic_raw",(IF($G2378="Responsible","GOTS_Responsible",(IF($G2378="No Attribute (Conventional)","GOTS_conventional",(IF($G2378="Recycled Pre/Post-Consumer","GOTS_pre_post",(IF($G2378="In-Conversion","GOTS_in_conversion",(IF($G2378="Sustainably Sourced","Sustainably_sourced",""))))))))))),IF($G2378="Organic","Organic",(IF($G2378="Responsible","Responsible",(IF($G2378="No Attribute (Conventional)","No_Attribute_Conventional",(IF($G2378="Recycled Pre/Post-Consumer","Recycled_Pre_Post_Consumer",(IF($G2378="In-Conversion","In_Conversion",(IF($G2378="Recycled Pre-Consumer","Recycled_Pre_Consumer",(IF($G2378="Recycled Post-Consumer","Recycled_Post_Consumer",(IF($G2378="Sustainably Sourced","Sustainably_sourced","")))))))))))))))),"")</f>
        <v/>
      </c>
      <c r="AE2378" s="13" t="e" cm="1">
        <f t="array" aca="1" ref="AE2378" ca="1">IF(INDIRECT("$F"&amp;$S2378)="","",IF(LEFT(INDIRECT("$F"&amp;$S2378),3)="GRS","GRS_RCS_RM",IF((LEFT(INDIRECT("$F"&amp;$S2378),3))="RCS","GRS_RCS_RM",IF(INDIRECT("$F"&amp;$S2378)="OCS (No Label)","OCS_Conversion_RM",IF(LEFT(INDIRECT("$F"&amp;$S2378),3)="OCS","OCS_RM",IF(RIGHT(INDIRECT("$F"&amp;$S2378),10)="conversion","GOTS_RM_conversion",IF((LEFT(INDIRECT("$F"&amp;$S2378),4))="GOTS","GOTS_RM","Responsible_RM")))))))</f>
        <v>#REF!</v>
      </c>
      <c r="AF2378" s="13" t="str" cm="1">
        <f t="array" aca="1" ref="AF2378" ca="1">IF($S2378="","",INDIRECT("$Z"&amp;$S2378))</f>
        <v/>
      </c>
      <c r="AG2378" s="155"/>
      <c r="AH2378" s="13" t="str" cm="1">
        <f t="array" aca="1" ref="AH2378" ca="1">IFERROR(INDIRECT("$ag"&amp;S2378),"")</f>
        <v/>
      </c>
      <c r="AI2378" s="13" t="e" cm="1">
        <f t="array" aca="1" ref="AI2378" ca="1">INDIRECT("O"&amp;S2377)</f>
        <v>#REF!</v>
      </c>
      <c r="AJ2378" s="13" t="str">
        <f>IF($I2378="","",INDEX('Raw Material'!$A$1:$J$75,MATCH(I2378,'Raw Material'!$A$1:$A$75,0),(MATCH(G2378,'Raw Material'!$A$1:$J$1,0))))</f>
        <v/>
      </c>
      <c r="AK2378" s="13" t="str">
        <f t="shared" si="1078"/>
        <v>YANLIŞRM</v>
      </c>
      <c r="AL2378" s="153" t="str">
        <f t="shared" si="1079"/>
        <v/>
      </c>
    </row>
    <row r="2379" spans="1:38" ht="16.5" customHeight="1">
      <c r="A2379" s="162"/>
      <c r="B2379" s="168"/>
      <c r="C2379" s="169"/>
      <c r="D2379" s="156"/>
      <c r="E2379" s="156"/>
      <c r="F2379" s="175"/>
      <c r="G2379" s="181"/>
      <c r="H2379" s="182"/>
      <c r="I2379" s="182"/>
      <c r="J2379" s="182"/>
      <c r="K2379" s="32"/>
      <c r="L2379" s="179"/>
      <c r="M2379" s="179"/>
      <c r="N2379" s="81"/>
      <c r="O2379" s="185"/>
      <c r="P2379" s="103"/>
      <c r="Q2379" s="84" t="str">
        <f t="shared" si="1080"/>
        <v/>
      </c>
      <c r="R2379" s="159"/>
      <c r="S2379" s="28" t="str" cm="1">
        <f t="array" aca="1" ref="S2379" ca="1">IF(INDIRECT("A"&amp;114+$U2379)&lt;&gt;"",114+$U2379,"")</f>
        <v/>
      </c>
      <c r="T2379" s="28" t="str">
        <f t="shared" ca="1" si="1081"/>
        <v>$B</v>
      </c>
      <c r="U2379" s="29">
        <f t="shared" si="1087"/>
        <v>2256</v>
      </c>
      <c r="V2379" s="29">
        <v>188.75000000001501</v>
      </c>
      <c r="W2379" s="29">
        <f t="shared" si="1092"/>
        <v>188</v>
      </c>
      <c r="X2379" s="41" t="str" cm="1">
        <f t="array" aca="1" ref="X2379" ca="1">IFERROR(INDEX('PC&amp;PD'!$A$1:$AP$15,ROW('PC&amp;PD'!$A$15),MATCH(INDIRECT(T2379),'PC&amp;PD'!$A$1:$AP$1,0)),"")</f>
        <v/>
      </c>
      <c r="Z2379" s="155"/>
      <c r="AA2379" s="13" t="str">
        <f t="shared" si="1077"/>
        <v/>
      </c>
      <c r="AB2379" s="155"/>
      <c r="AC2379" s="13" t="str">
        <f t="shared" ca="1" si="1082"/>
        <v>$AB</v>
      </c>
      <c r="AD2379" s="13" t="str" cm="1">
        <f t="array" aca="1" ref="AD2379" ca="1">IFERROR(IF((LEFT(INDIRECT("$F"&amp;$S2379),4))="GOTS",IF($G2379="Organic","GOTS_Organic_raw",(IF($G2379="Responsible","GOTS_Responsible",(IF($G2379="No Attribute (Conventional)","GOTS_conventional",(IF($G2379="Recycled Pre/Post-Consumer","GOTS_pre_post",(IF($G2379="In-Conversion","GOTS_in_conversion",(IF($G2379="Sustainably Sourced","Sustainably_sourced",""))))))))))),IF($G2379="Organic","Organic",(IF($G2379="Responsible","Responsible",(IF($G2379="No Attribute (Conventional)","No_Attribute_Conventional",(IF($G2379="Recycled Pre/Post-Consumer","Recycled_Pre_Post_Consumer",(IF($G2379="In-Conversion","In_Conversion",(IF($G2379="Recycled Pre-Consumer","Recycled_Pre_Consumer",(IF($G2379="Recycled Post-Consumer","Recycled_Post_Consumer",(IF($G2379="Sustainably Sourced","Sustainably_sourced","")))))))))))))))),"")</f>
        <v/>
      </c>
      <c r="AE2379" s="13" t="e" cm="1">
        <f t="array" aca="1" ref="AE2379" ca="1">IF(INDIRECT("$F"&amp;$S2379)="","",IF(LEFT(INDIRECT("$F"&amp;$S2379),3)="GRS","GRS_RCS_RM",IF((LEFT(INDIRECT("$F"&amp;$S2379),3))="RCS","GRS_RCS_RM",IF(INDIRECT("$F"&amp;$S2379)="OCS (No Label)","OCS_Conversion_RM",IF(LEFT(INDIRECT("$F"&amp;$S2379),3)="OCS","OCS_RM",IF(RIGHT(INDIRECT("$F"&amp;$S2379),10)="conversion","GOTS_RM_conversion",IF((LEFT(INDIRECT("$F"&amp;$S2379),4))="GOTS","GOTS_RM","Responsible_RM")))))))</f>
        <v>#REF!</v>
      </c>
      <c r="AF2379" s="13" t="str" cm="1">
        <f t="array" aca="1" ref="AF2379" ca="1">IF($S2379="","",INDIRECT("$Z"&amp;$S2379))</f>
        <v/>
      </c>
      <c r="AG2379" s="155"/>
      <c r="AH2379" s="13" t="str" cm="1">
        <f t="array" aca="1" ref="AH2379" ca="1">IFERROR(INDIRECT("$ag"&amp;S2379),"")</f>
        <v/>
      </c>
      <c r="AI2379" s="13" t="e" cm="1">
        <f t="array" aca="1" ref="AI2379" ca="1">INDIRECT("O"&amp;S2378)</f>
        <v>#REF!</v>
      </c>
      <c r="AJ2379" s="13" t="str">
        <f>IF($I2379="","",INDEX('Raw Material'!$A$1:$J$75,MATCH(I2379,'Raw Material'!$A$1:$A$75,0),(MATCH(G2379,'Raw Material'!$A$1:$J$1,0))))</f>
        <v/>
      </c>
      <c r="AK2379" s="13" t="str">
        <f t="shared" si="1078"/>
        <v>YANLIŞRM</v>
      </c>
      <c r="AL2379" s="153" t="str">
        <f t="shared" si="1079"/>
        <v/>
      </c>
    </row>
    <row r="2380" spans="1:38" ht="16.5" customHeight="1">
      <c r="A2380" s="162"/>
      <c r="B2380" s="168"/>
      <c r="C2380" s="169"/>
      <c r="D2380" s="156"/>
      <c r="E2380" s="156"/>
      <c r="F2380" s="175"/>
      <c r="G2380" s="181"/>
      <c r="H2380" s="182"/>
      <c r="I2380" s="182"/>
      <c r="J2380" s="182"/>
      <c r="K2380" s="32"/>
      <c r="L2380" s="179"/>
      <c r="M2380" s="179"/>
      <c r="N2380" s="81"/>
      <c r="O2380" s="185"/>
      <c r="P2380" s="103"/>
      <c r="Q2380" s="84" t="str">
        <f t="shared" si="1080"/>
        <v/>
      </c>
      <c r="R2380" s="159"/>
      <c r="S2380" s="28" t="str" cm="1">
        <f t="array" aca="1" ref="S2380" ca="1">IF(INDIRECT("A"&amp;114+$U2380)&lt;&gt;"",114+$U2380,"")</f>
        <v/>
      </c>
      <c r="T2380" s="28" t="str">
        <f t="shared" ca="1" si="1081"/>
        <v>$B</v>
      </c>
      <c r="U2380" s="29">
        <f t="shared" si="1087"/>
        <v>2256</v>
      </c>
      <c r="V2380" s="29">
        <v>188.83333333334801</v>
      </c>
      <c r="W2380" s="29">
        <f t="shared" si="1092"/>
        <v>188</v>
      </c>
      <c r="X2380" s="41" t="str" cm="1">
        <f t="array" aca="1" ref="X2380" ca="1">IFERROR(INDEX('PC&amp;PD'!$A$1:$AP$15,ROW('PC&amp;PD'!$A$15),MATCH(INDIRECT(T2380),'PC&amp;PD'!$A$1:$AP$1,0)),"")</f>
        <v/>
      </c>
      <c r="Z2380" s="155"/>
      <c r="AA2380" s="13" t="str">
        <f t="shared" si="1077"/>
        <v/>
      </c>
      <c r="AB2380" s="155"/>
      <c r="AC2380" s="13" t="str">
        <f t="shared" ca="1" si="1082"/>
        <v>$AB</v>
      </c>
      <c r="AD2380" s="13" t="str" cm="1">
        <f t="array" aca="1" ref="AD2380" ca="1">IFERROR(IF((LEFT(INDIRECT("$F"&amp;$S2380),4))="GOTS",IF($G2380="Organic","GOTS_Organic_raw",(IF($G2380="Responsible","GOTS_Responsible",(IF($G2380="No Attribute (Conventional)","GOTS_conventional",(IF($G2380="Recycled Pre/Post-Consumer","GOTS_pre_post",(IF($G2380="In-Conversion","GOTS_in_conversion",(IF($G2380="Sustainably Sourced","Sustainably_sourced",""))))))))))),IF($G2380="Organic","Organic",(IF($G2380="Responsible","Responsible",(IF($G2380="No Attribute (Conventional)","No_Attribute_Conventional",(IF($G2380="Recycled Pre/Post-Consumer","Recycled_Pre_Post_Consumer",(IF($G2380="In-Conversion","In_Conversion",(IF($G2380="Recycled Pre-Consumer","Recycled_Pre_Consumer",(IF($G2380="Recycled Post-Consumer","Recycled_Post_Consumer",(IF($G2380="Sustainably Sourced","Sustainably_sourced","")))))))))))))))),"")</f>
        <v/>
      </c>
      <c r="AE2380" s="13" t="e" cm="1">
        <f t="array" aca="1" ref="AE2380" ca="1">IF(INDIRECT("$F"&amp;$S2380)="","",IF(LEFT(INDIRECT("$F"&amp;$S2380),3)="GRS","GRS_RCS_RM",IF((LEFT(INDIRECT("$F"&amp;$S2380),3))="RCS","GRS_RCS_RM",IF(INDIRECT("$F"&amp;$S2380)="OCS (No Label)","OCS_Conversion_RM",IF(LEFT(INDIRECT("$F"&amp;$S2380),3)="OCS","OCS_RM",IF(RIGHT(INDIRECT("$F"&amp;$S2380),10)="conversion","GOTS_RM_conversion",IF((LEFT(INDIRECT("$F"&amp;$S2380),4))="GOTS","GOTS_RM","Responsible_RM")))))))</f>
        <v>#REF!</v>
      </c>
      <c r="AF2380" s="13" t="str" cm="1">
        <f t="array" aca="1" ref="AF2380" ca="1">IF($S2380="","",INDIRECT("$Z"&amp;$S2380))</f>
        <v/>
      </c>
      <c r="AG2380" s="155"/>
      <c r="AH2380" s="13" t="str" cm="1">
        <f t="array" aca="1" ref="AH2380" ca="1">IFERROR(INDIRECT("$ag"&amp;S2380),"")</f>
        <v/>
      </c>
      <c r="AI2380" s="13" t="e" cm="1">
        <f t="array" aca="1" ref="AI2380" ca="1">INDIRECT("O"&amp;S2379)</f>
        <v>#REF!</v>
      </c>
      <c r="AJ2380" s="13" t="str">
        <f>IF($I2380="","",INDEX('Raw Material'!$A$1:$J$75,MATCH(I2380,'Raw Material'!$A$1:$A$75,0),(MATCH(G2380,'Raw Material'!$A$1:$J$1,0))))</f>
        <v/>
      </c>
      <c r="AK2380" s="13" t="str">
        <f t="shared" si="1078"/>
        <v>YANLIŞRM</v>
      </c>
      <c r="AL2380" s="153" t="str">
        <f t="shared" si="1079"/>
        <v/>
      </c>
    </row>
    <row r="2381" spans="1:38" ht="16.5" customHeight="1" thickBot="1">
      <c r="A2381" s="163"/>
      <c r="B2381" s="170"/>
      <c r="C2381" s="171"/>
      <c r="D2381" s="156"/>
      <c r="E2381" s="156"/>
      <c r="F2381" s="176"/>
      <c r="G2381" s="157"/>
      <c r="H2381" s="158"/>
      <c r="I2381" s="158"/>
      <c r="J2381" s="158"/>
      <c r="K2381" s="33"/>
      <c r="L2381" s="180"/>
      <c r="M2381" s="180"/>
      <c r="N2381" s="82"/>
      <c r="O2381" s="186"/>
      <c r="P2381" s="103"/>
      <c r="Q2381" s="84" t="str">
        <f t="shared" si="1080"/>
        <v/>
      </c>
      <c r="R2381" s="159"/>
      <c r="S2381" s="28" t="str" cm="1">
        <f t="array" aca="1" ref="S2381" ca="1">IF(INDIRECT("A"&amp;114+$U2381)&lt;&gt;"",114+$U2381,"")</f>
        <v/>
      </c>
      <c r="T2381" s="28" t="str">
        <f t="shared" ca="1" si="1081"/>
        <v>$B</v>
      </c>
      <c r="U2381" s="29">
        <f t="shared" si="1087"/>
        <v>2256</v>
      </c>
      <c r="V2381" s="29">
        <v>188.916666666682</v>
      </c>
      <c r="W2381" s="29">
        <f t="shared" si="1092"/>
        <v>188</v>
      </c>
      <c r="X2381" s="41" t="str" cm="1">
        <f t="array" aca="1" ref="X2381" ca="1">IFERROR(INDEX('PC&amp;PD'!$A$1:$AP$15,ROW('PC&amp;PD'!$A$15),MATCH(INDIRECT(T2381),'PC&amp;PD'!$A$1:$AP$1,0)),"")</f>
        <v/>
      </c>
      <c r="Z2381" s="155"/>
      <c r="AA2381" s="13" t="str">
        <f t="shared" si="1077"/>
        <v/>
      </c>
      <c r="AB2381" s="155"/>
      <c r="AC2381" s="13" t="str">
        <f t="shared" ca="1" si="1082"/>
        <v>$AB</v>
      </c>
      <c r="AD2381" s="13" t="str" cm="1">
        <f t="array" aca="1" ref="AD2381" ca="1">IFERROR(IF((LEFT(INDIRECT("$F"&amp;$S2381),4))="GOTS",IF($G2381="Organic","GOTS_Organic_raw",(IF($G2381="Responsible","GOTS_Responsible",(IF($G2381="No Attribute (Conventional)","GOTS_conventional",(IF($G2381="Recycled Pre/Post-Consumer","GOTS_pre_post",(IF($G2381="In-Conversion","GOTS_in_conversion",(IF($G2381="Sustainably Sourced","Sustainably_sourced",""))))))))))),IF($G2381="Organic","Organic",(IF($G2381="Responsible","Responsible",(IF($G2381="No Attribute (Conventional)","No_Attribute_Conventional",(IF($G2381="Recycled Pre/Post-Consumer","Recycled_Pre_Post_Consumer",(IF($G2381="In-Conversion","In_Conversion",(IF($G2381="Recycled Pre-Consumer","Recycled_Pre_Consumer",(IF($G2381="Recycled Post-Consumer","Recycled_Post_Consumer",(IF($G2381="Sustainably Sourced","Sustainably_sourced","")))))))))))))))),"")</f>
        <v/>
      </c>
      <c r="AE2381" s="13" t="e" cm="1">
        <f t="array" aca="1" ref="AE2381" ca="1">IF(INDIRECT("$F"&amp;$S2381)="","",IF(LEFT(INDIRECT("$F"&amp;$S2381),3)="GRS","GRS_RCS_RM",IF((LEFT(INDIRECT("$F"&amp;$S2381),3))="RCS","GRS_RCS_RM",IF(INDIRECT("$F"&amp;$S2381)="OCS (No Label)","OCS_Conversion_RM",IF(LEFT(INDIRECT("$F"&amp;$S2381),3)="OCS","OCS_RM",IF(RIGHT(INDIRECT("$F"&amp;$S2381),10)="conversion","GOTS_RM_conversion",IF((LEFT(INDIRECT("$F"&amp;$S2381),4))="GOTS","GOTS_RM","Responsible_RM")))))))</f>
        <v>#REF!</v>
      </c>
      <c r="AF2381" s="13" t="str" cm="1">
        <f t="array" aca="1" ref="AF2381" ca="1">IF($S2381="","",INDIRECT("$Z"&amp;$S2381))</f>
        <v/>
      </c>
      <c r="AG2381" s="155"/>
      <c r="AH2381" s="13" t="str" cm="1">
        <f t="array" aca="1" ref="AH2381" ca="1">IFERROR(INDIRECT("$ag"&amp;S2381),"")</f>
        <v/>
      </c>
      <c r="AI2381" s="13" t="e" cm="1">
        <f t="array" aca="1" ref="AI2381" ca="1">INDIRECT("O"&amp;S2380)</f>
        <v>#REF!</v>
      </c>
      <c r="AJ2381" s="13" t="str">
        <f>IF($I2381="","",INDEX('Raw Material'!$A$1:$J$75,MATCH(I2381,'Raw Material'!$A$1:$A$75,0),(MATCH(G2381,'Raw Material'!$A$1:$J$1,0))))</f>
        <v/>
      </c>
      <c r="AK2381" s="13" t="str">
        <f t="shared" si="1078"/>
        <v>YANLIŞRM</v>
      </c>
      <c r="AL2381" s="153" t="str">
        <f t="shared" si="1079"/>
        <v/>
      </c>
    </row>
    <row r="2382" spans="1:38" ht="16.5" customHeight="1">
      <c r="A2382" s="160" t="str">
        <f>IF(B2382="","",COUNTA($B$114:$B2382))</f>
        <v/>
      </c>
      <c r="B2382" s="164"/>
      <c r="C2382" s="165"/>
      <c r="D2382" s="183"/>
      <c r="E2382" s="183"/>
      <c r="F2382" s="172"/>
      <c r="G2382" s="212"/>
      <c r="H2382" s="206"/>
      <c r="I2382" s="206"/>
      <c r="J2382" s="206"/>
      <c r="K2382" s="31"/>
      <c r="L2382" s="177" t="str">
        <f t="shared" ref="L2382" si="1093">IF(R2382="","",LEFT(R2382,LEN(R2382)-2))</f>
        <v/>
      </c>
      <c r="M2382" s="177"/>
      <c r="N2382" s="80"/>
      <c r="O2382" s="184"/>
      <c r="P2382" s="103"/>
      <c r="Q2382" s="84" t="str">
        <f t="shared" si="1080"/>
        <v/>
      </c>
      <c r="R2382" s="159" t="str">
        <f t="shared" ref="R2382" si="1094">CONCATENATE($Q2382,Q2383,Q2384,Q2385,Q2386,Q2387,$Q2388,$Q2389,$Q2390,$Q2391,Q2392,Q2393)</f>
        <v/>
      </c>
      <c r="S2382" s="28" t="str" cm="1">
        <f t="array" aca="1" ref="S2382" ca="1">IF(INDIRECT("A"&amp;114+$U2382)&lt;&gt;"",114+$U2382,"")</f>
        <v/>
      </c>
      <c r="T2382" s="28" t="str">
        <f t="shared" ca="1" si="1081"/>
        <v>$B</v>
      </c>
      <c r="U2382" s="29">
        <f t="shared" si="1087"/>
        <v>2268</v>
      </c>
      <c r="V2382" s="29">
        <v>189.00000000001501</v>
      </c>
      <c r="W2382" s="29">
        <f t="shared" si="1092"/>
        <v>189</v>
      </c>
      <c r="X2382" s="41" t="str" cm="1">
        <f t="array" aca="1" ref="X2382" ca="1">IFERROR(INDEX('PC&amp;PD'!$A$1:$AP$15,ROW('PC&amp;PD'!$A$15),MATCH(INDIRECT(T2382),'PC&amp;PD'!$A$1:$AP$1,0)),"")</f>
        <v/>
      </c>
      <c r="Z2382" s="155" t="str">
        <f t="shared" ref="Z2382" si="1095">IFERROR(IF($F2382="OCS 100","OCS (OCS 100)",IF($F2382="OCS Blended","OCS (OCS Blended)",IF($F2382="OCS (No Label)","OCS (No Label)",IF($F2382="RCS 100","RCS (RCS 100)",IF($F2382="RCS Blended","RCS (RCS Blended)",IF($F2382="GRS","GRS (GRS)",IF($F2382="GRS (No Label)", "GRS (No Label)",IF($F2382="RDS","RDS (RDS)",IF($F2382="RWS","RWS (RWS)",IF($F2382="RAS","RAS (RAS)",IF($F2382="RMS","RMS (RMS)",IF($F2382="GOTS Organic","GOTS (Organic)",IF($F2382="GOTS Made with organic","GOTS (Made with Organic)",IF($F2382="GOTS Organic - in conversion","GOTS (Organic - In Conversion)",IF($F2382="GOTS Made with organic - in conversion","GOTS (Made with Organic - In Conversion)",""))))))))))))))),"")</f>
        <v/>
      </c>
      <c r="AA2382" s="13" t="str">
        <f t="shared" si="1077"/>
        <v/>
      </c>
      <c r="AB2382" s="155" t="str">
        <f t="shared" ref="AB2382" si="1096">IFERROR(IF($F2382="OCS 100", "OCS_100",IF($F2382="OCS Blended", "OCS_Blended",IF($F2382="OCS (No Label)", "OCS_No_Label",IF($F2382="RCS 100", "RCS_100",IF($F2382="RCS Blended","RCS_Blended",IF($F2382="GRS","GRS",IF($F2382="GRS (No Label)", "GRS_No_Label",IF($F2382="RDS","RDS",IF($F2382="RWS","RWS",IF($F2382="RMS","RMS",IF($F2382="GOTS Organic","GOTS_Organic",IF($F2382="GOTS Made with organic","GOTS_Made_with_organic",IF($F2382="GOTS Organic - in conversion","GOTS_Organic_in_Conversion",IF($F2382="GOTS Made with organic - in conversion","GOTS_Made_with_Organic_in_Conversion",IF($F2382="RAS","RAS",""))))))))))))))),"")</f>
        <v/>
      </c>
      <c r="AC2382" s="13" t="str">
        <f t="shared" ca="1" si="1082"/>
        <v>$AB</v>
      </c>
      <c r="AD2382" s="13" t="str" cm="1">
        <f t="array" aca="1" ref="AD2382" ca="1">IFERROR(IF((LEFT(INDIRECT("$F"&amp;$S2382),4))="GOTS",IF($G2382="Organic","GOTS_Organic_raw",(IF($G2382="Responsible","GOTS_Responsible",(IF($G2382="No Attribute (Conventional)","GOTS_conventional",(IF($G2382="Recycled Pre/Post-Consumer","GOTS_pre_post",(IF($G2382="In-Conversion","GOTS_in_conversion",(IF($G2382="Sustainably Sourced","Sustainably_sourced",""))))))))))),IF($G2382="Organic","Organic",(IF($G2382="Responsible","Responsible",(IF($G2382="No Attribute (Conventional)","No_Attribute_Conventional",(IF($G2382="Recycled Pre/Post-Consumer","Recycled_Pre_Post_Consumer",(IF($G2382="In-Conversion","In_Conversion",(IF($G2382="Recycled Pre-Consumer","Recycled_Pre_Consumer",(IF($G2382="Recycled Post-Consumer","Recycled_Post_Consumer",(IF($G2382="Sustainably Sourced","Sustainably_sourced","")))))))))))))))),"")</f>
        <v/>
      </c>
      <c r="AE2382" s="13" t="e" cm="1">
        <f t="array" aca="1" ref="AE2382" ca="1">IF(INDIRECT("$F"&amp;$S2382)="","",IF(LEFT(INDIRECT("$F"&amp;$S2382),3)="GRS","GRS_RCS_RM",IF((LEFT(INDIRECT("$F"&amp;$S2382),3))="RCS","GRS_RCS_RM",IF(INDIRECT("$F"&amp;$S2382)="OCS (No Label)","OCS_Conversion_RM",IF(LEFT(INDIRECT("$F"&amp;$S2382),3)="OCS","OCS_RM",IF(RIGHT(INDIRECT("$F"&amp;$S2382),10)="conversion","GOTS_RM_conversion",IF((LEFT(INDIRECT("$F"&amp;$S2382),4))="GOTS","GOTS_RM","Responsible_RM")))))))</f>
        <v>#REF!</v>
      </c>
      <c r="AF2382" s="13" t="str" cm="1">
        <f t="array" aca="1" ref="AF2382" ca="1">IF($S2382="","",INDIRECT("$Z"&amp;$S2382))</f>
        <v/>
      </c>
      <c r="AG2382" s="155" t="str">
        <f t="shared" ref="AG2382:AG2442" si="1097">IF(AND(Y2382="",Y2383="",Y2384="",Y2385="",Y2386="",Y2387="",Y2388="",Y2389="",Y2390="",Y2391="",Y2392="",Y2393=""),"",CONCATENATE(Y2382&amp;", "&amp;Y2383&amp;", "&amp;Y2384&amp;", "&amp;Y2385&amp;", "&amp;Y2386&amp;", "&amp;Y2387&amp;", "&amp;Y2388&amp;", "&amp;Y2389&amp;", "&amp;Y2390&amp;", "&amp;Y2391&amp;", "&amp;Y2392&amp;", "&amp;Y2393))</f>
        <v/>
      </c>
      <c r="AH2382" s="13" t="str" cm="1">
        <f t="array" aca="1" ref="AH2382" ca="1">IFERROR(INDIRECT("$ag"&amp;S2382),"")</f>
        <v/>
      </c>
      <c r="AI2382" s="13" t="e" cm="1">
        <f t="array" aca="1" ref="AI2382" ca="1">INDIRECT("O"&amp;S2381)</f>
        <v>#REF!</v>
      </c>
      <c r="AJ2382" s="13" t="str">
        <f>IF($I2382="","",INDEX('Raw Material'!$A$1:$J$75,MATCH(I2382,'Raw Material'!$A$1:$A$75,0),(MATCH(G2382,'Raw Material'!$A$1:$J$1,0))))</f>
        <v/>
      </c>
      <c r="AK2382" s="13" t="str">
        <f t="shared" si="1078"/>
        <v>YANLIŞRM</v>
      </c>
      <c r="AL2382" s="153" t="str">
        <f t="shared" si="1079"/>
        <v/>
      </c>
    </row>
    <row r="2383" spans="1:38" ht="16.5" customHeight="1">
      <c r="A2383" s="161"/>
      <c r="B2383" s="166"/>
      <c r="C2383" s="167"/>
      <c r="D2383" s="156"/>
      <c r="E2383" s="156"/>
      <c r="F2383" s="173"/>
      <c r="G2383" s="181"/>
      <c r="H2383" s="182"/>
      <c r="I2383" s="182"/>
      <c r="J2383" s="182"/>
      <c r="K2383" s="32"/>
      <c r="L2383" s="178"/>
      <c r="M2383" s="178"/>
      <c r="N2383" s="81"/>
      <c r="O2383" s="185"/>
      <c r="P2383" s="103"/>
      <c r="Q2383" s="84" t="str">
        <f t="shared" si="1080"/>
        <v/>
      </c>
      <c r="R2383" s="159"/>
      <c r="S2383" s="28" t="str" cm="1">
        <f t="array" aca="1" ref="S2383" ca="1">IF(INDIRECT("A"&amp;114+$U2383)&lt;&gt;"",114+$U2383,"")</f>
        <v/>
      </c>
      <c r="T2383" s="28" t="str">
        <f t="shared" ca="1" si="1081"/>
        <v>$B</v>
      </c>
      <c r="U2383" s="29">
        <f t="shared" si="1087"/>
        <v>2268</v>
      </c>
      <c r="V2383" s="29">
        <v>189.08333333334801</v>
      </c>
      <c r="W2383" s="29">
        <f t="shared" si="1092"/>
        <v>189</v>
      </c>
      <c r="X2383" s="41" t="str" cm="1">
        <f t="array" aca="1" ref="X2383" ca="1">IFERROR(INDEX('PC&amp;PD'!$A$1:$AP$15,ROW('PC&amp;PD'!$A$15),MATCH(INDIRECT(T2383),'PC&amp;PD'!$A$1:$AP$1,0)),"")</f>
        <v/>
      </c>
      <c r="Z2383" s="155"/>
      <c r="AA2383" s="13" t="str">
        <f t="shared" si="1077"/>
        <v/>
      </c>
      <c r="AB2383" s="155"/>
      <c r="AC2383" s="13" t="str">
        <f t="shared" ca="1" si="1082"/>
        <v>$AB</v>
      </c>
      <c r="AD2383" s="13" t="str" cm="1">
        <f t="array" aca="1" ref="AD2383" ca="1">IFERROR(IF((LEFT(INDIRECT("$F"&amp;$S2383),4))="GOTS",IF($G2383="Organic","GOTS_Organic_raw",(IF($G2383="Responsible","GOTS_Responsible",(IF($G2383="No Attribute (Conventional)","GOTS_conventional",(IF($G2383="Recycled Pre/Post-Consumer","GOTS_pre_post",(IF($G2383="In-Conversion","GOTS_in_conversion",(IF($G2383="Sustainably Sourced","Sustainably_sourced",""))))))))))),IF($G2383="Organic","Organic",(IF($G2383="Responsible","Responsible",(IF($G2383="No Attribute (Conventional)","No_Attribute_Conventional",(IF($G2383="Recycled Pre/Post-Consumer","Recycled_Pre_Post_Consumer",(IF($G2383="In-Conversion","In_Conversion",(IF($G2383="Recycled Pre-Consumer","Recycled_Pre_Consumer",(IF($G2383="Recycled Post-Consumer","Recycled_Post_Consumer",(IF($G2383="Sustainably Sourced","Sustainably_sourced","")))))))))))))))),"")</f>
        <v/>
      </c>
      <c r="AE2383" s="13" t="e" cm="1">
        <f t="array" aca="1" ref="AE2383" ca="1">IF(INDIRECT("$F"&amp;$S2383)="","",IF(LEFT(INDIRECT("$F"&amp;$S2383),3)="GRS","GRS_RCS_RM",IF((LEFT(INDIRECT("$F"&amp;$S2383),3))="RCS","GRS_RCS_RM",IF(INDIRECT("$F"&amp;$S2383)="OCS (No Label)","OCS_Conversion_RM",IF(LEFT(INDIRECT("$F"&amp;$S2383),3)="OCS","OCS_RM",IF(RIGHT(INDIRECT("$F"&amp;$S2383),10)="conversion","GOTS_RM_conversion",IF((LEFT(INDIRECT("$F"&amp;$S2383),4))="GOTS","GOTS_RM","Responsible_RM")))))))</f>
        <v>#REF!</v>
      </c>
      <c r="AF2383" s="13" t="str" cm="1">
        <f t="array" aca="1" ref="AF2383" ca="1">IF($S2383="","",INDIRECT("$Z"&amp;$S2383))</f>
        <v/>
      </c>
      <c r="AG2383" s="155"/>
      <c r="AH2383" s="13" t="str" cm="1">
        <f t="array" aca="1" ref="AH2383" ca="1">IFERROR(INDIRECT("$ag"&amp;S2383),"")</f>
        <v/>
      </c>
      <c r="AI2383" s="13" t="e" cm="1">
        <f t="array" aca="1" ref="AI2383" ca="1">INDIRECT("O"&amp;S2382)</f>
        <v>#REF!</v>
      </c>
      <c r="AJ2383" s="13" t="str">
        <f>IF($I2383="","",INDEX('Raw Material'!$A$1:$J$75,MATCH(I2383,'Raw Material'!$A$1:$A$75,0),(MATCH(G2383,'Raw Material'!$A$1:$J$1,0))))</f>
        <v/>
      </c>
      <c r="AK2383" s="13" t="str">
        <f t="shared" si="1078"/>
        <v>YANLIŞRM</v>
      </c>
      <c r="AL2383" s="153" t="str">
        <f t="shared" si="1079"/>
        <v/>
      </c>
    </row>
    <row r="2384" spans="1:38" ht="16.5" customHeight="1">
      <c r="A2384" s="161"/>
      <c r="B2384" s="166"/>
      <c r="C2384" s="167"/>
      <c r="D2384" s="156"/>
      <c r="E2384" s="156"/>
      <c r="F2384" s="173"/>
      <c r="G2384" s="181"/>
      <c r="H2384" s="182"/>
      <c r="I2384" s="182"/>
      <c r="J2384" s="182"/>
      <c r="K2384" s="32"/>
      <c r="L2384" s="178"/>
      <c r="M2384" s="178"/>
      <c r="N2384" s="81"/>
      <c r="O2384" s="185"/>
      <c r="P2384" s="103"/>
      <c r="Q2384" s="84" t="str">
        <f t="shared" si="1080"/>
        <v/>
      </c>
      <c r="R2384" s="159"/>
      <c r="S2384" s="28" t="str" cm="1">
        <f t="array" aca="1" ref="S2384" ca="1">IF(INDIRECT("A"&amp;114+$U2384)&lt;&gt;"",114+$U2384,"")</f>
        <v/>
      </c>
      <c r="T2384" s="28" t="str">
        <f t="shared" ca="1" si="1081"/>
        <v>$B</v>
      </c>
      <c r="U2384" s="29">
        <f t="shared" si="1087"/>
        <v>2268</v>
      </c>
      <c r="V2384" s="29">
        <v>189.166666666682</v>
      </c>
      <c r="W2384" s="29">
        <f t="shared" si="1092"/>
        <v>189</v>
      </c>
      <c r="X2384" s="41" t="str" cm="1">
        <f t="array" aca="1" ref="X2384" ca="1">IFERROR(INDEX('PC&amp;PD'!$A$1:$AP$15,ROW('PC&amp;PD'!$A$15),MATCH(INDIRECT(T2384),'PC&amp;PD'!$A$1:$AP$1,0)),"")</f>
        <v/>
      </c>
      <c r="Z2384" s="155"/>
      <c r="AA2384" s="13" t="str">
        <f t="shared" si="1077"/>
        <v/>
      </c>
      <c r="AB2384" s="155"/>
      <c r="AC2384" s="13" t="str">
        <f t="shared" ca="1" si="1082"/>
        <v>$AB</v>
      </c>
      <c r="AD2384" s="13" t="str" cm="1">
        <f t="array" aca="1" ref="AD2384" ca="1">IFERROR(IF((LEFT(INDIRECT("$F"&amp;$S2384),4))="GOTS",IF($G2384="Organic","GOTS_Organic_raw",(IF($G2384="Responsible","GOTS_Responsible",(IF($G2384="No Attribute (Conventional)","GOTS_conventional",(IF($G2384="Recycled Pre/Post-Consumer","GOTS_pre_post",(IF($G2384="In-Conversion","GOTS_in_conversion",(IF($G2384="Sustainably Sourced","Sustainably_sourced",""))))))))))),IF($G2384="Organic","Organic",(IF($G2384="Responsible","Responsible",(IF($G2384="No Attribute (Conventional)","No_Attribute_Conventional",(IF($G2384="Recycled Pre/Post-Consumer","Recycled_Pre_Post_Consumer",(IF($G2384="In-Conversion","In_Conversion",(IF($G2384="Recycled Pre-Consumer","Recycled_Pre_Consumer",(IF($G2384="Recycled Post-Consumer","Recycled_Post_Consumer",(IF($G2384="Sustainably Sourced","Sustainably_sourced","")))))))))))))))),"")</f>
        <v/>
      </c>
      <c r="AE2384" s="13" t="e" cm="1">
        <f t="array" aca="1" ref="AE2384" ca="1">IF(INDIRECT("$F"&amp;$S2384)="","",IF(LEFT(INDIRECT("$F"&amp;$S2384),3)="GRS","GRS_RCS_RM",IF((LEFT(INDIRECT("$F"&amp;$S2384),3))="RCS","GRS_RCS_RM",IF(INDIRECT("$F"&amp;$S2384)="OCS (No Label)","OCS_Conversion_RM",IF(LEFT(INDIRECT("$F"&amp;$S2384),3)="OCS","OCS_RM",IF(RIGHT(INDIRECT("$F"&amp;$S2384),10)="conversion","GOTS_RM_conversion",IF((LEFT(INDIRECT("$F"&amp;$S2384),4))="GOTS","GOTS_RM","Responsible_RM")))))))</f>
        <v>#REF!</v>
      </c>
      <c r="AF2384" s="13" t="str" cm="1">
        <f t="array" aca="1" ref="AF2384" ca="1">IF($S2384="","",INDIRECT("$Z"&amp;$S2384))</f>
        <v/>
      </c>
      <c r="AG2384" s="155"/>
      <c r="AH2384" s="13" t="str" cm="1">
        <f t="array" aca="1" ref="AH2384" ca="1">IFERROR(INDIRECT("$ag"&amp;S2384),"")</f>
        <v/>
      </c>
      <c r="AI2384" s="13" t="e" cm="1">
        <f t="array" aca="1" ref="AI2384" ca="1">INDIRECT("O"&amp;S2383)</f>
        <v>#REF!</v>
      </c>
      <c r="AJ2384" s="13" t="str">
        <f>IF($I2384="","",INDEX('Raw Material'!$A$1:$J$75,MATCH(I2384,'Raw Material'!$A$1:$A$75,0),(MATCH(G2384,'Raw Material'!$A$1:$J$1,0))))</f>
        <v/>
      </c>
      <c r="AK2384" s="13" t="str">
        <f t="shared" si="1078"/>
        <v>YANLIŞRM</v>
      </c>
      <c r="AL2384" s="153" t="str">
        <f t="shared" si="1079"/>
        <v/>
      </c>
    </row>
    <row r="2385" spans="1:38" ht="16.5" customHeight="1">
      <c r="A2385" s="161"/>
      <c r="B2385" s="166"/>
      <c r="C2385" s="167"/>
      <c r="D2385" s="156"/>
      <c r="E2385" s="156"/>
      <c r="F2385" s="174"/>
      <c r="G2385" s="181"/>
      <c r="H2385" s="182"/>
      <c r="I2385" s="182"/>
      <c r="J2385" s="182"/>
      <c r="K2385" s="32"/>
      <c r="L2385" s="178"/>
      <c r="M2385" s="178"/>
      <c r="N2385" s="81"/>
      <c r="O2385" s="185"/>
      <c r="P2385" s="103"/>
      <c r="Q2385" s="84" t="str">
        <f t="shared" si="1080"/>
        <v/>
      </c>
      <c r="R2385" s="159"/>
      <c r="S2385" s="28" t="str" cm="1">
        <f t="array" aca="1" ref="S2385" ca="1">IF(INDIRECT("A"&amp;114+$U2385)&lt;&gt;"",114+$U2385,"")</f>
        <v/>
      </c>
      <c r="T2385" s="28" t="str">
        <f t="shared" ca="1" si="1081"/>
        <v>$B</v>
      </c>
      <c r="U2385" s="29">
        <f t="shared" si="1087"/>
        <v>2268</v>
      </c>
      <c r="V2385" s="29">
        <v>189.25000000001501</v>
      </c>
      <c r="W2385" s="29">
        <f t="shared" si="1092"/>
        <v>189</v>
      </c>
      <c r="X2385" s="41" t="str" cm="1">
        <f t="array" aca="1" ref="X2385" ca="1">IFERROR(INDEX('PC&amp;PD'!$A$1:$AP$15,ROW('PC&amp;PD'!$A$15),MATCH(INDIRECT(T2385),'PC&amp;PD'!$A$1:$AP$1,0)),"")</f>
        <v/>
      </c>
      <c r="Z2385" s="155"/>
      <c r="AA2385" s="13" t="str">
        <f t="shared" si="1077"/>
        <v/>
      </c>
      <c r="AB2385" s="155"/>
      <c r="AC2385" s="13" t="str">
        <f t="shared" ca="1" si="1082"/>
        <v>$AB</v>
      </c>
      <c r="AD2385" s="13" t="str" cm="1">
        <f t="array" aca="1" ref="AD2385" ca="1">IFERROR(IF((LEFT(INDIRECT("$F"&amp;$S2385),4))="GOTS",IF($G2385="Organic","GOTS_Organic_raw",(IF($G2385="Responsible","GOTS_Responsible",(IF($G2385="No Attribute (Conventional)","GOTS_conventional",(IF($G2385="Recycled Pre/Post-Consumer","GOTS_pre_post",(IF($G2385="In-Conversion","GOTS_in_conversion",(IF($G2385="Sustainably Sourced","Sustainably_sourced",""))))))))))),IF($G2385="Organic","Organic",(IF($G2385="Responsible","Responsible",(IF($G2385="No Attribute (Conventional)","No_Attribute_Conventional",(IF($G2385="Recycled Pre/Post-Consumer","Recycled_Pre_Post_Consumer",(IF($G2385="In-Conversion","In_Conversion",(IF($G2385="Recycled Pre-Consumer","Recycled_Pre_Consumer",(IF($G2385="Recycled Post-Consumer","Recycled_Post_Consumer",(IF($G2385="Sustainably Sourced","Sustainably_sourced","")))))))))))))))),"")</f>
        <v/>
      </c>
      <c r="AE2385" s="13" t="e" cm="1">
        <f t="array" aca="1" ref="AE2385" ca="1">IF(INDIRECT("$F"&amp;$S2385)="","",IF(LEFT(INDIRECT("$F"&amp;$S2385),3)="GRS","GRS_RCS_RM",IF((LEFT(INDIRECT("$F"&amp;$S2385),3))="RCS","GRS_RCS_RM",IF(INDIRECT("$F"&amp;$S2385)="OCS (No Label)","OCS_Conversion_RM",IF(LEFT(INDIRECT("$F"&amp;$S2385),3)="OCS","OCS_RM",IF(RIGHT(INDIRECT("$F"&amp;$S2385),10)="conversion","GOTS_RM_conversion",IF((LEFT(INDIRECT("$F"&amp;$S2385),4))="GOTS","GOTS_RM","Responsible_RM")))))))</f>
        <v>#REF!</v>
      </c>
      <c r="AF2385" s="13" t="str" cm="1">
        <f t="array" aca="1" ref="AF2385" ca="1">IF($S2385="","",INDIRECT("$Z"&amp;$S2385))</f>
        <v/>
      </c>
      <c r="AG2385" s="155"/>
      <c r="AH2385" s="13" t="str" cm="1">
        <f t="array" aca="1" ref="AH2385" ca="1">IFERROR(INDIRECT("$ag"&amp;S2385),"")</f>
        <v/>
      </c>
      <c r="AI2385" s="13" t="e" cm="1">
        <f t="array" aca="1" ref="AI2385" ca="1">INDIRECT("O"&amp;S2384)</f>
        <v>#REF!</v>
      </c>
      <c r="AJ2385" s="13" t="str">
        <f>IF($I2385="","",INDEX('Raw Material'!$A$1:$J$75,MATCH(I2385,'Raw Material'!$A$1:$A$75,0),(MATCH(G2385,'Raw Material'!$A$1:$J$1,0))))</f>
        <v/>
      </c>
      <c r="AK2385" s="13" t="str">
        <f t="shared" si="1078"/>
        <v>YANLIŞRM</v>
      </c>
      <c r="AL2385" s="153" t="str">
        <f t="shared" si="1079"/>
        <v/>
      </c>
    </row>
    <row r="2386" spans="1:38" ht="16.5" customHeight="1">
      <c r="A2386" s="161"/>
      <c r="B2386" s="166"/>
      <c r="C2386" s="167"/>
      <c r="D2386" s="156"/>
      <c r="E2386" s="156"/>
      <c r="F2386" s="174"/>
      <c r="G2386" s="181"/>
      <c r="H2386" s="182"/>
      <c r="I2386" s="182"/>
      <c r="J2386" s="182"/>
      <c r="K2386" s="32"/>
      <c r="L2386" s="178"/>
      <c r="M2386" s="178"/>
      <c r="N2386" s="81"/>
      <c r="O2386" s="185"/>
      <c r="P2386" s="103"/>
      <c r="Q2386" s="84" t="str">
        <f t="shared" si="1080"/>
        <v/>
      </c>
      <c r="R2386" s="159"/>
      <c r="S2386" s="28" t="str" cm="1">
        <f t="array" aca="1" ref="S2386" ca="1">IF(INDIRECT("A"&amp;114+$U2386)&lt;&gt;"",114+$U2386,"")</f>
        <v/>
      </c>
      <c r="T2386" s="28" t="str">
        <f t="shared" ca="1" si="1081"/>
        <v>$B</v>
      </c>
      <c r="U2386" s="29">
        <f t="shared" si="1087"/>
        <v>2268</v>
      </c>
      <c r="V2386" s="29">
        <v>189.33333333334801</v>
      </c>
      <c r="W2386" s="29">
        <f t="shared" si="1092"/>
        <v>189</v>
      </c>
      <c r="X2386" s="41" t="str" cm="1">
        <f t="array" aca="1" ref="X2386" ca="1">IFERROR(INDEX('PC&amp;PD'!$A$1:$AP$15,ROW('PC&amp;PD'!$A$15),MATCH(INDIRECT(T2386),'PC&amp;PD'!$A$1:$AP$1,0)),"")</f>
        <v/>
      </c>
      <c r="Z2386" s="155"/>
      <c r="AA2386" s="13" t="str">
        <f t="shared" si="1077"/>
        <v/>
      </c>
      <c r="AB2386" s="155"/>
      <c r="AC2386" s="13" t="str">
        <f t="shared" ca="1" si="1082"/>
        <v>$AB</v>
      </c>
      <c r="AD2386" s="13" t="str" cm="1">
        <f t="array" aca="1" ref="AD2386" ca="1">IFERROR(IF((LEFT(INDIRECT("$F"&amp;$S2386),4))="GOTS",IF($G2386="Organic","GOTS_Organic_raw",(IF($G2386="Responsible","GOTS_Responsible",(IF($G2386="No Attribute (Conventional)","GOTS_conventional",(IF($G2386="Recycled Pre/Post-Consumer","GOTS_pre_post",(IF($G2386="In-Conversion","GOTS_in_conversion",(IF($G2386="Sustainably Sourced","Sustainably_sourced",""))))))))))),IF($G2386="Organic","Organic",(IF($G2386="Responsible","Responsible",(IF($G2386="No Attribute (Conventional)","No_Attribute_Conventional",(IF($G2386="Recycled Pre/Post-Consumer","Recycled_Pre_Post_Consumer",(IF($G2386="In-Conversion","In_Conversion",(IF($G2386="Recycled Pre-Consumer","Recycled_Pre_Consumer",(IF($G2386="Recycled Post-Consumer","Recycled_Post_Consumer",(IF($G2386="Sustainably Sourced","Sustainably_sourced","")))))))))))))))),"")</f>
        <v/>
      </c>
      <c r="AE2386" s="13" t="e" cm="1">
        <f t="array" aca="1" ref="AE2386" ca="1">IF(INDIRECT("$F"&amp;$S2386)="","",IF(LEFT(INDIRECT("$F"&amp;$S2386),3)="GRS","GRS_RCS_RM",IF((LEFT(INDIRECT("$F"&amp;$S2386),3))="RCS","GRS_RCS_RM",IF(INDIRECT("$F"&amp;$S2386)="OCS (No Label)","OCS_Conversion_RM",IF(LEFT(INDIRECT("$F"&amp;$S2386),3)="OCS","OCS_RM",IF(RIGHT(INDIRECT("$F"&amp;$S2386),10)="conversion","GOTS_RM_conversion",IF((LEFT(INDIRECT("$F"&amp;$S2386),4))="GOTS","GOTS_RM","Responsible_RM")))))))</f>
        <v>#REF!</v>
      </c>
      <c r="AF2386" s="13" t="str" cm="1">
        <f t="array" aca="1" ref="AF2386" ca="1">IF($S2386="","",INDIRECT("$Z"&amp;$S2386))</f>
        <v/>
      </c>
      <c r="AG2386" s="155"/>
      <c r="AH2386" s="13" t="str" cm="1">
        <f t="array" aca="1" ref="AH2386" ca="1">IFERROR(INDIRECT("$ag"&amp;S2386),"")</f>
        <v/>
      </c>
      <c r="AI2386" s="13" t="e" cm="1">
        <f t="array" aca="1" ref="AI2386" ca="1">INDIRECT("O"&amp;S2385)</f>
        <v>#REF!</v>
      </c>
      <c r="AJ2386" s="13" t="str">
        <f>IF($I2386="","",INDEX('Raw Material'!$A$1:$J$75,MATCH(I2386,'Raw Material'!$A$1:$A$75,0),(MATCH(G2386,'Raw Material'!$A$1:$J$1,0))))</f>
        <v/>
      </c>
      <c r="AK2386" s="13" t="str">
        <f t="shared" si="1078"/>
        <v>YANLIŞRM</v>
      </c>
      <c r="AL2386" s="153" t="str">
        <f t="shared" si="1079"/>
        <v/>
      </c>
    </row>
    <row r="2387" spans="1:38" ht="16.5" customHeight="1">
      <c r="A2387" s="161"/>
      <c r="B2387" s="166"/>
      <c r="C2387" s="167"/>
      <c r="D2387" s="156"/>
      <c r="E2387" s="156"/>
      <c r="F2387" s="174"/>
      <c r="G2387" s="181"/>
      <c r="H2387" s="182"/>
      <c r="I2387" s="182"/>
      <c r="J2387" s="182"/>
      <c r="K2387" s="32"/>
      <c r="L2387" s="178"/>
      <c r="M2387" s="178"/>
      <c r="N2387" s="81"/>
      <c r="O2387" s="185"/>
      <c r="P2387" s="103"/>
      <c r="Q2387" s="84" t="str">
        <f t="shared" si="1080"/>
        <v/>
      </c>
      <c r="R2387" s="159"/>
      <c r="S2387" s="28" t="str" cm="1">
        <f t="array" aca="1" ref="S2387" ca="1">IF(INDIRECT("A"&amp;114+$U2387)&lt;&gt;"",114+$U2387,"")</f>
        <v/>
      </c>
      <c r="T2387" s="28" t="str">
        <f t="shared" ca="1" si="1081"/>
        <v>$B</v>
      </c>
      <c r="U2387" s="29">
        <f t="shared" si="1087"/>
        <v>2268</v>
      </c>
      <c r="V2387" s="29">
        <v>189.416666666682</v>
      </c>
      <c r="W2387" s="29">
        <f t="shared" si="1092"/>
        <v>189</v>
      </c>
      <c r="X2387" s="41" t="str" cm="1">
        <f t="array" aca="1" ref="X2387" ca="1">IFERROR(INDEX('PC&amp;PD'!$A$1:$AP$15,ROW('PC&amp;PD'!$A$15),MATCH(INDIRECT(T2387),'PC&amp;PD'!$A$1:$AP$1,0)),"")</f>
        <v/>
      </c>
      <c r="Z2387" s="155"/>
      <c r="AA2387" s="13" t="str">
        <f t="shared" si="1077"/>
        <v/>
      </c>
      <c r="AB2387" s="155"/>
      <c r="AC2387" s="13" t="str">
        <f t="shared" ca="1" si="1082"/>
        <v>$AB</v>
      </c>
      <c r="AD2387" s="13" t="str" cm="1">
        <f t="array" aca="1" ref="AD2387" ca="1">IFERROR(IF((LEFT(INDIRECT("$F"&amp;$S2387),4))="GOTS",IF($G2387="Organic","GOTS_Organic_raw",(IF($G2387="Responsible","GOTS_Responsible",(IF($G2387="No Attribute (Conventional)","GOTS_conventional",(IF($G2387="Recycled Pre/Post-Consumer","GOTS_pre_post",(IF($G2387="In-Conversion","GOTS_in_conversion",(IF($G2387="Sustainably Sourced","Sustainably_sourced",""))))))))))),IF($G2387="Organic","Organic",(IF($G2387="Responsible","Responsible",(IF($G2387="No Attribute (Conventional)","No_Attribute_Conventional",(IF($G2387="Recycled Pre/Post-Consumer","Recycled_Pre_Post_Consumer",(IF($G2387="In-Conversion","In_Conversion",(IF($G2387="Recycled Pre-Consumer","Recycled_Pre_Consumer",(IF($G2387="Recycled Post-Consumer","Recycled_Post_Consumer",(IF($G2387="Sustainably Sourced","Sustainably_sourced","")))))))))))))))),"")</f>
        <v/>
      </c>
      <c r="AE2387" s="13" t="e" cm="1">
        <f t="array" aca="1" ref="AE2387" ca="1">IF(INDIRECT("$F"&amp;$S2387)="","",IF(LEFT(INDIRECT("$F"&amp;$S2387),3)="GRS","GRS_RCS_RM",IF((LEFT(INDIRECT("$F"&amp;$S2387),3))="RCS","GRS_RCS_RM",IF(INDIRECT("$F"&amp;$S2387)="OCS (No Label)","OCS_Conversion_RM",IF(LEFT(INDIRECT("$F"&amp;$S2387),3)="OCS","OCS_RM",IF(RIGHT(INDIRECT("$F"&amp;$S2387),10)="conversion","GOTS_RM_conversion",IF((LEFT(INDIRECT("$F"&amp;$S2387),4))="GOTS","GOTS_RM","Responsible_RM")))))))</f>
        <v>#REF!</v>
      </c>
      <c r="AF2387" s="13" t="str" cm="1">
        <f t="array" aca="1" ref="AF2387" ca="1">IF($S2387="","",INDIRECT("$Z"&amp;$S2387))</f>
        <v/>
      </c>
      <c r="AG2387" s="155"/>
      <c r="AH2387" s="13" t="str" cm="1">
        <f t="array" aca="1" ref="AH2387" ca="1">IFERROR(INDIRECT("$ag"&amp;S2387),"")</f>
        <v/>
      </c>
      <c r="AI2387" s="13" t="e" cm="1">
        <f t="array" aca="1" ref="AI2387" ca="1">INDIRECT("O"&amp;S2386)</f>
        <v>#REF!</v>
      </c>
      <c r="AJ2387" s="13" t="str">
        <f>IF($I2387="","",INDEX('Raw Material'!$A$1:$J$75,MATCH(I2387,'Raw Material'!$A$1:$A$75,0),(MATCH(G2387,'Raw Material'!$A$1:$J$1,0))))</f>
        <v/>
      </c>
      <c r="AK2387" s="13" t="str">
        <f t="shared" si="1078"/>
        <v>YANLIŞRM</v>
      </c>
      <c r="AL2387" s="153" t="str">
        <f t="shared" si="1079"/>
        <v/>
      </c>
    </row>
    <row r="2388" spans="1:38" ht="16.5" customHeight="1">
      <c r="A2388" s="162"/>
      <c r="B2388" s="168"/>
      <c r="C2388" s="169"/>
      <c r="D2388" s="156"/>
      <c r="E2388" s="156"/>
      <c r="F2388" s="175"/>
      <c r="G2388" s="181"/>
      <c r="H2388" s="182"/>
      <c r="I2388" s="182"/>
      <c r="J2388" s="182"/>
      <c r="K2388" s="32"/>
      <c r="L2388" s="179"/>
      <c r="M2388" s="179"/>
      <c r="N2388" s="81"/>
      <c r="O2388" s="185"/>
      <c r="P2388" s="103"/>
      <c r="Q2388" s="84" t="str">
        <f t="shared" si="1080"/>
        <v/>
      </c>
      <c r="R2388" s="159"/>
      <c r="S2388" s="28" t="str" cm="1">
        <f t="array" aca="1" ref="S2388" ca="1">IF(INDIRECT("A"&amp;114+$U2388)&lt;&gt;"",114+$U2388,"")</f>
        <v/>
      </c>
      <c r="T2388" s="28" t="str">
        <f t="shared" ca="1" si="1081"/>
        <v>$B</v>
      </c>
      <c r="U2388" s="29">
        <f t="shared" si="1087"/>
        <v>2268</v>
      </c>
      <c r="V2388" s="29">
        <v>189.50000000001501</v>
      </c>
      <c r="W2388" s="29">
        <f t="shared" si="1092"/>
        <v>189</v>
      </c>
      <c r="X2388" s="41" t="str" cm="1">
        <f t="array" aca="1" ref="X2388" ca="1">IFERROR(INDEX('PC&amp;PD'!$A$1:$AP$15,ROW('PC&amp;PD'!$A$15),MATCH(INDIRECT(T2388),'PC&amp;PD'!$A$1:$AP$1,0)),"")</f>
        <v/>
      </c>
      <c r="Z2388" s="155"/>
      <c r="AA2388" s="13" t="str">
        <f t="shared" si="1077"/>
        <v/>
      </c>
      <c r="AB2388" s="155"/>
      <c r="AC2388" s="13" t="str">
        <f t="shared" ca="1" si="1082"/>
        <v>$AB</v>
      </c>
      <c r="AD2388" s="13" t="str" cm="1">
        <f t="array" aca="1" ref="AD2388" ca="1">IFERROR(IF((LEFT(INDIRECT("$F"&amp;$S2388),4))="GOTS",IF($G2388="Organic","GOTS_Organic_raw",(IF($G2388="Responsible","GOTS_Responsible",(IF($G2388="No Attribute (Conventional)","GOTS_conventional",(IF($G2388="Recycled Pre/Post-Consumer","GOTS_pre_post",(IF($G2388="In-Conversion","GOTS_in_conversion",(IF($G2388="Sustainably Sourced","Sustainably_sourced",""))))))))))),IF($G2388="Organic","Organic",(IF($G2388="Responsible","Responsible",(IF($G2388="No Attribute (Conventional)","No_Attribute_Conventional",(IF($G2388="Recycled Pre/Post-Consumer","Recycled_Pre_Post_Consumer",(IF($G2388="In-Conversion","In_Conversion",(IF($G2388="Recycled Pre-Consumer","Recycled_Pre_Consumer",(IF($G2388="Recycled Post-Consumer","Recycled_Post_Consumer",(IF($G2388="Sustainably Sourced","Sustainably_sourced","")))))))))))))))),"")</f>
        <v/>
      </c>
      <c r="AE2388" s="13" t="e" cm="1">
        <f t="array" aca="1" ref="AE2388" ca="1">IF(INDIRECT("$F"&amp;$S2388)="","",IF(LEFT(INDIRECT("$F"&amp;$S2388),3)="GRS","GRS_RCS_RM",IF((LEFT(INDIRECT("$F"&amp;$S2388),3))="RCS","GRS_RCS_RM",IF(INDIRECT("$F"&amp;$S2388)="OCS (No Label)","OCS_Conversion_RM",IF(LEFT(INDIRECT("$F"&amp;$S2388),3)="OCS","OCS_RM",IF(RIGHT(INDIRECT("$F"&amp;$S2388),10)="conversion","GOTS_RM_conversion",IF((LEFT(INDIRECT("$F"&amp;$S2388),4))="GOTS","GOTS_RM","Responsible_RM")))))))</f>
        <v>#REF!</v>
      </c>
      <c r="AF2388" s="13" t="str" cm="1">
        <f t="array" aca="1" ref="AF2388" ca="1">IF($S2388="","",INDIRECT("$Z"&amp;$S2388))</f>
        <v/>
      </c>
      <c r="AG2388" s="155"/>
      <c r="AH2388" s="13" t="str" cm="1">
        <f t="array" aca="1" ref="AH2388" ca="1">IFERROR(INDIRECT("$ag"&amp;S2388),"")</f>
        <v/>
      </c>
      <c r="AI2388" s="13" t="e" cm="1">
        <f t="array" aca="1" ref="AI2388" ca="1">INDIRECT("O"&amp;S2387)</f>
        <v>#REF!</v>
      </c>
      <c r="AJ2388" s="13" t="str">
        <f>IF($I2388="","",INDEX('Raw Material'!$A$1:$J$75,MATCH(I2388,'Raw Material'!$A$1:$A$75,0),(MATCH(G2388,'Raw Material'!$A$1:$J$1,0))))</f>
        <v/>
      </c>
      <c r="AK2388" s="13" t="str">
        <f t="shared" si="1078"/>
        <v>YANLIŞRM</v>
      </c>
      <c r="AL2388" s="153" t="str">
        <f t="shared" si="1079"/>
        <v/>
      </c>
    </row>
    <row r="2389" spans="1:38" ht="16.5" customHeight="1">
      <c r="A2389" s="162"/>
      <c r="B2389" s="168"/>
      <c r="C2389" s="169"/>
      <c r="D2389" s="156"/>
      <c r="E2389" s="156"/>
      <c r="F2389" s="175"/>
      <c r="G2389" s="181"/>
      <c r="H2389" s="182"/>
      <c r="I2389" s="182"/>
      <c r="J2389" s="182"/>
      <c r="K2389" s="32"/>
      <c r="L2389" s="179"/>
      <c r="M2389" s="179"/>
      <c r="N2389" s="81"/>
      <c r="O2389" s="185"/>
      <c r="P2389" s="103"/>
      <c r="Q2389" s="84" t="str">
        <f t="shared" si="1080"/>
        <v/>
      </c>
      <c r="R2389" s="159"/>
      <c r="S2389" s="28" t="str" cm="1">
        <f t="array" aca="1" ref="S2389" ca="1">IF(INDIRECT("A"&amp;114+$U2389)&lt;&gt;"",114+$U2389,"")</f>
        <v/>
      </c>
      <c r="T2389" s="28" t="str">
        <f t="shared" ca="1" si="1081"/>
        <v>$B</v>
      </c>
      <c r="U2389" s="29">
        <f t="shared" si="1087"/>
        <v>2268</v>
      </c>
      <c r="V2389" s="29">
        <v>189.58333333334801</v>
      </c>
      <c r="W2389" s="29">
        <f t="shared" si="1092"/>
        <v>189</v>
      </c>
      <c r="X2389" s="41" t="str" cm="1">
        <f t="array" aca="1" ref="X2389" ca="1">IFERROR(INDEX('PC&amp;PD'!$A$1:$AP$15,ROW('PC&amp;PD'!$A$15),MATCH(INDIRECT(T2389),'PC&amp;PD'!$A$1:$AP$1,0)),"")</f>
        <v/>
      </c>
      <c r="Z2389" s="155"/>
      <c r="AA2389" s="13" t="str">
        <f t="shared" si="1077"/>
        <v/>
      </c>
      <c r="AB2389" s="155"/>
      <c r="AC2389" s="13" t="str">
        <f t="shared" ca="1" si="1082"/>
        <v>$AB</v>
      </c>
      <c r="AD2389" s="13" t="str" cm="1">
        <f t="array" aca="1" ref="AD2389" ca="1">IFERROR(IF((LEFT(INDIRECT("$F"&amp;$S2389),4))="GOTS",IF($G2389="Organic","GOTS_Organic_raw",(IF($G2389="Responsible","GOTS_Responsible",(IF($G2389="No Attribute (Conventional)","GOTS_conventional",(IF($G2389="Recycled Pre/Post-Consumer","GOTS_pre_post",(IF($G2389="In-Conversion","GOTS_in_conversion",(IF($G2389="Sustainably Sourced","Sustainably_sourced",""))))))))))),IF($G2389="Organic","Organic",(IF($G2389="Responsible","Responsible",(IF($G2389="No Attribute (Conventional)","No_Attribute_Conventional",(IF($G2389="Recycled Pre/Post-Consumer","Recycled_Pre_Post_Consumer",(IF($G2389="In-Conversion","In_Conversion",(IF($G2389="Recycled Pre-Consumer","Recycled_Pre_Consumer",(IF($G2389="Recycled Post-Consumer","Recycled_Post_Consumer",(IF($G2389="Sustainably Sourced","Sustainably_sourced","")))))))))))))))),"")</f>
        <v/>
      </c>
      <c r="AE2389" s="13" t="e" cm="1">
        <f t="array" aca="1" ref="AE2389" ca="1">IF(INDIRECT("$F"&amp;$S2389)="","",IF(LEFT(INDIRECT("$F"&amp;$S2389),3)="GRS","GRS_RCS_RM",IF((LEFT(INDIRECT("$F"&amp;$S2389),3))="RCS","GRS_RCS_RM",IF(INDIRECT("$F"&amp;$S2389)="OCS (No Label)","OCS_Conversion_RM",IF(LEFT(INDIRECT("$F"&amp;$S2389),3)="OCS","OCS_RM",IF(RIGHT(INDIRECT("$F"&amp;$S2389),10)="conversion","GOTS_RM_conversion",IF((LEFT(INDIRECT("$F"&amp;$S2389),4))="GOTS","GOTS_RM","Responsible_RM")))))))</f>
        <v>#REF!</v>
      </c>
      <c r="AF2389" s="13" t="str" cm="1">
        <f t="array" aca="1" ref="AF2389" ca="1">IF($S2389="","",INDIRECT("$Z"&amp;$S2389))</f>
        <v/>
      </c>
      <c r="AG2389" s="155"/>
      <c r="AH2389" s="13" t="str" cm="1">
        <f t="array" aca="1" ref="AH2389" ca="1">IFERROR(INDIRECT("$ag"&amp;S2389),"")</f>
        <v/>
      </c>
      <c r="AI2389" s="13" t="e" cm="1">
        <f t="array" aca="1" ref="AI2389" ca="1">INDIRECT("O"&amp;S2388)</f>
        <v>#REF!</v>
      </c>
      <c r="AJ2389" s="13" t="str">
        <f>IF($I2389="","",INDEX('Raw Material'!$A$1:$J$75,MATCH(I2389,'Raw Material'!$A$1:$A$75,0),(MATCH(G2389,'Raw Material'!$A$1:$J$1,0))))</f>
        <v/>
      </c>
      <c r="AK2389" s="13" t="str">
        <f t="shared" si="1078"/>
        <v>YANLIŞRM</v>
      </c>
      <c r="AL2389" s="153" t="str">
        <f t="shared" si="1079"/>
        <v/>
      </c>
    </row>
    <row r="2390" spans="1:38" ht="16.5" customHeight="1">
      <c r="A2390" s="162"/>
      <c r="B2390" s="168"/>
      <c r="C2390" s="169"/>
      <c r="D2390" s="156"/>
      <c r="E2390" s="156"/>
      <c r="F2390" s="175"/>
      <c r="G2390" s="181"/>
      <c r="H2390" s="182"/>
      <c r="I2390" s="182"/>
      <c r="J2390" s="182"/>
      <c r="K2390" s="32"/>
      <c r="L2390" s="179"/>
      <c r="M2390" s="179"/>
      <c r="N2390" s="81"/>
      <c r="O2390" s="185"/>
      <c r="P2390" s="103"/>
      <c r="Q2390" s="84" t="str">
        <f t="shared" si="1080"/>
        <v/>
      </c>
      <c r="R2390" s="159"/>
      <c r="S2390" s="28" t="str" cm="1">
        <f t="array" aca="1" ref="S2390" ca="1">IF(INDIRECT("A"&amp;114+$U2390)&lt;&gt;"",114+$U2390,"")</f>
        <v/>
      </c>
      <c r="T2390" s="28" t="str">
        <f t="shared" ca="1" si="1081"/>
        <v>$B</v>
      </c>
      <c r="U2390" s="29">
        <f t="shared" si="1087"/>
        <v>2268</v>
      </c>
      <c r="V2390" s="29">
        <v>189.666666666682</v>
      </c>
      <c r="W2390" s="29">
        <f t="shared" si="1092"/>
        <v>189</v>
      </c>
      <c r="X2390" s="41" t="str" cm="1">
        <f t="array" aca="1" ref="X2390" ca="1">IFERROR(INDEX('PC&amp;PD'!$A$1:$AP$15,ROW('PC&amp;PD'!$A$15),MATCH(INDIRECT(T2390),'PC&amp;PD'!$A$1:$AP$1,0)),"")</f>
        <v/>
      </c>
      <c r="Z2390" s="155"/>
      <c r="AA2390" s="13" t="str">
        <f t="shared" si="1077"/>
        <v/>
      </c>
      <c r="AB2390" s="155"/>
      <c r="AC2390" s="13" t="str">
        <f t="shared" ca="1" si="1082"/>
        <v>$AB</v>
      </c>
      <c r="AD2390" s="13" t="str" cm="1">
        <f t="array" aca="1" ref="AD2390" ca="1">IFERROR(IF((LEFT(INDIRECT("$F"&amp;$S2390),4))="GOTS",IF($G2390="Organic","GOTS_Organic_raw",(IF($G2390="Responsible","GOTS_Responsible",(IF($G2390="No Attribute (Conventional)","GOTS_conventional",(IF($G2390="Recycled Pre/Post-Consumer","GOTS_pre_post",(IF($G2390="In-Conversion","GOTS_in_conversion",(IF($G2390="Sustainably Sourced","Sustainably_sourced",""))))))))))),IF($G2390="Organic","Organic",(IF($G2390="Responsible","Responsible",(IF($G2390="No Attribute (Conventional)","No_Attribute_Conventional",(IF($G2390="Recycled Pre/Post-Consumer","Recycled_Pre_Post_Consumer",(IF($G2390="In-Conversion","In_Conversion",(IF($G2390="Recycled Pre-Consumer","Recycled_Pre_Consumer",(IF($G2390="Recycled Post-Consumer","Recycled_Post_Consumer",(IF($G2390="Sustainably Sourced","Sustainably_sourced","")))))))))))))))),"")</f>
        <v/>
      </c>
      <c r="AE2390" s="13" t="e" cm="1">
        <f t="array" aca="1" ref="AE2390" ca="1">IF(INDIRECT("$F"&amp;$S2390)="","",IF(LEFT(INDIRECT("$F"&amp;$S2390),3)="GRS","GRS_RCS_RM",IF((LEFT(INDIRECT("$F"&amp;$S2390),3))="RCS","GRS_RCS_RM",IF(INDIRECT("$F"&amp;$S2390)="OCS (No Label)","OCS_Conversion_RM",IF(LEFT(INDIRECT("$F"&amp;$S2390),3)="OCS","OCS_RM",IF(RIGHT(INDIRECT("$F"&amp;$S2390),10)="conversion","GOTS_RM_conversion",IF((LEFT(INDIRECT("$F"&amp;$S2390),4))="GOTS","GOTS_RM","Responsible_RM")))))))</f>
        <v>#REF!</v>
      </c>
      <c r="AF2390" s="13" t="str" cm="1">
        <f t="array" aca="1" ref="AF2390" ca="1">IF($S2390="","",INDIRECT("$Z"&amp;$S2390))</f>
        <v/>
      </c>
      <c r="AG2390" s="155"/>
      <c r="AH2390" s="13" t="str" cm="1">
        <f t="array" aca="1" ref="AH2390" ca="1">IFERROR(INDIRECT("$ag"&amp;S2390),"")</f>
        <v/>
      </c>
      <c r="AI2390" s="13" t="e" cm="1">
        <f t="array" aca="1" ref="AI2390" ca="1">INDIRECT("O"&amp;S2389)</f>
        <v>#REF!</v>
      </c>
      <c r="AJ2390" s="13" t="str">
        <f>IF($I2390="","",INDEX('Raw Material'!$A$1:$J$75,MATCH(I2390,'Raw Material'!$A$1:$A$75,0),(MATCH(G2390,'Raw Material'!$A$1:$J$1,0))))</f>
        <v/>
      </c>
      <c r="AK2390" s="13" t="str">
        <f t="shared" si="1078"/>
        <v>YANLIŞRM</v>
      </c>
      <c r="AL2390" s="153" t="str">
        <f t="shared" si="1079"/>
        <v/>
      </c>
    </row>
    <row r="2391" spans="1:38" ht="16.5" customHeight="1">
      <c r="A2391" s="162"/>
      <c r="B2391" s="168"/>
      <c r="C2391" s="169"/>
      <c r="D2391" s="156"/>
      <c r="E2391" s="156"/>
      <c r="F2391" s="175"/>
      <c r="G2391" s="181"/>
      <c r="H2391" s="182"/>
      <c r="I2391" s="182"/>
      <c r="J2391" s="182"/>
      <c r="K2391" s="32"/>
      <c r="L2391" s="179"/>
      <c r="M2391" s="179"/>
      <c r="N2391" s="81"/>
      <c r="O2391" s="185"/>
      <c r="P2391" s="103"/>
      <c r="Q2391" s="84" t="str">
        <f t="shared" si="1080"/>
        <v/>
      </c>
      <c r="R2391" s="159"/>
      <c r="S2391" s="28" t="str" cm="1">
        <f t="array" aca="1" ref="S2391" ca="1">IF(INDIRECT("A"&amp;114+$U2391)&lt;&gt;"",114+$U2391,"")</f>
        <v/>
      </c>
      <c r="T2391" s="28" t="str">
        <f t="shared" ca="1" si="1081"/>
        <v>$B</v>
      </c>
      <c r="U2391" s="29">
        <f t="shared" si="1087"/>
        <v>2268</v>
      </c>
      <c r="V2391" s="29">
        <v>189.75000000001501</v>
      </c>
      <c r="W2391" s="29">
        <f t="shared" si="1092"/>
        <v>189</v>
      </c>
      <c r="X2391" s="41" t="str" cm="1">
        <f t="array" aca="1" ref="X2391" ca="1">IFERROR(INDEX('PC&amp;PD'!$A$1:$AP$15,ROW('PC&amp;PD'!$A$15),MATCH(INDIRECT(T2391),'PC&amp;PD'!$A$1:$AP$1,0)),"")</f>
        <v/>
      </c>
      <c r="Z2391" s="155"/>
      <c r="AA2391" s="13" t="str">
        <f t="shared" si="1077"/>
        <v/>
      </c>
      <c r="AB2391" s="155"/>
      <c r="AC2391" s="13" t="str">
        <f t="shared" ca="1" si="1082"/>
        <v>$AB</v>
      </c>
      <c r="AD2391" s="13" t="str" cm="1">
        <f t="array" aca="1" ref="AD2391" ca="1">IFERROR(IF((LEFT(INDIRECT("$F"&amp;$S2391),4))="GOTS",IF($G2391="Organic","GOTS_Organic_raw",(IF($G2391="Responsible","GOTS_Responsible",(IF($G2391="No Attribute (Conventional)","GOTS_conventional",(IF($G2391="Recycled Pre/Post-Consumer","GOTS_pre_post",(IF($G2391="In-Conversion","GOTS_in_conversion",(IF($G2391="Sustainably Sourced","Sustainably_sourced",""))))))))))),IF($G2391="Organic","Organic",(IF($G2391="Responsible","Responsible",(IF($G2391="No Attribute (Conventional)","No_Attribute_Conventional",(IF($G2391="Recycled Pre/Post-Consumer","Recycled_Pre_Post_Consumer",(IF($G2391="In-Conversion","In_Conversion",(IF($G2391="Recycled Pre-Consumer","Recycled_Pre_Consumer",(IF($G2391="Recycled Post-Consumer","Recycled_Post_Consumer",(IF($G2391="Sustainably Sourced","Sustainably_sourced","")))))))))))))))),"")</f>
        <v/>
      </c>
      <c r="AE2391" s="13" t="e" cm="1">
        <f t="array" aca="1" ref="AE2391" ca="1">IF(INDIRECT("$F"&amp;$S2391)="","",IF(LEFT(INDIRECT("$F"&amp;$S2391),3)="GRS","GRS_RCS_RM",IF((LEFT(INDIRECT("$F"&amp;$S2391),3))="RCS","GRS_RCS_RM",IF(INDIRECT("$F"&amp;$S2391)="OCS (No Label)","OCS_Conversion_RM",IF(LEFT(INDIRECT("$F"&amp;$S2391),3)="OCS","OCS_RM",IF(RIGHT(INDIRECT("$F"&amp;$S2391),10)="conversion","GOTS_RM_conversion",IF((LEFT(INDIRECT("$F"&amp;$S2391),4))="GOTS","GOTS_RM","Responsible_RM")))))))</f>
        <v>#REF!</v>
      </c>
      <c r="AF2391" s="13" t="str" cm="1">
        <f t="array" aca="1" ref="AF2391" ca="1">IF($S2391="","",INDIRECT("$Z"&amp;$S2391))</f>
        <v/>
      </c>
      <c r="AG2391" s="155"/>
      <c r="AH2391" s="13" t="str" cm="1">
        <f t="array" aca="1" ref="AH2391" ca="1">IFERROR(INDIRECT("$ag"&amp;S2391),"")</f>
        <v/>
      </c>
      <c r="AI2391" s="13" t="e" cm="1">
        <f t="array" aca="1" ref="AI2391" ca="1">INDIRECT("O"&amp;S2390)</f>
        <v>#REF!</v>
      </c>
      <c r="AJ2391" s="13" t="str">
        <f>IF($I2391="","",INDEX('Raw Material'!$A$1:$J$75,MATCH(I2391,'Raw Material'!$A$1:$A$75,0),(MATCH(G2391,'Raw Material'!$A$1:$J$1,0))))</f>
        <v/>
      </c>
      <c r="AK2391" s="13" t="str">
        <f t="shared" si="1078"/>
        <v>YANLIŞRM</v>
      </c>
      <c r="AL2391" s="153" t="str">
        <f t="shared" si="1079"/>
        <v/>
      </c>
    </row>
    <row r="2392" spans="1:38" ht="16.5" customHeight="1">
      <c r="A2392" s="162"/>
      <c r="B2392" s="168"/>
      <c r="C2392" s="169"/>
      <c r="D2392" s="156"/>
      <c r="E2392" s="156"/>
      <c r="F2392" s="175"/>
      <c r="G2392" s="181"/>
      <c r="H2392" s="182"/>
      <c r="I2392" s="182"/>
      <c r="J2392" s="182"/>
      <c r="K2392" s="32"/>
      <c r="L2392" s="179"/>
      <c r="M2392" s="179"/>
      <c r="N2392" s="81"/>
      <c r="O2392" s="185"/>
      <c r="P2392" s="103"/>
      <c r="Q2392" s="84" t="str">
        <f t="shared" si="1080"/>
        <v/>
      </c>
      <c r="R2392" s="159"/>
      <c r="S2392" s="28" t="str" cm="1">
        <f t="array" aca="1" ref="S2392" ca="1">IF(INDIRECT("A"&amp;114+$U2392)&lt;&gt;"",114+$U2392,"")</f>
        <v/>
      </c>
      <c r="T2392" s="28" t="str">
        <f t="shared" ca="1" si="1081"/>
        <v>$B</v>
      </c>
      <c r="U2392" s="29">
        <f t="shared" si="1087"/>
        <v>2268</v>
      </c>
      <c r="V2392" s="29">
        <v>189.83333333334801</v>
      </c>
      <c r="W2392" s="29">
        <f t="shared" si="1092"/>
        <v>189</v>
      </c>
      <c r="X2392" s="41" t="str" cm="1">
        <f t="array" aca="1" ref="X2392" ca="1">IFERROR(INDEX('PC&amp;PD'!$A$1:$AP$15,ROW('PC&amp;PD'!$A$15),MATCH(INDIRECT(T2392),'PC&amp;PD'!$A$1:$AP$1,0)),"")</f>
        <v/>
      </c>
      <c r="Z2392" s="155"/>
      <c r="AA2392" s="13" t="str">
        <f t="shared" si="1077"/>
        <v/>
      </c>
      <c r="AB2392" s="155"/>
      <c r="AC2392" s="13" t="str">
        <f t="shared" ca="1" si="1082"/>
        <v>$AB</v>
      </c>
      <c r="AD2392" s="13" t="str" cm="1">
        <f t="array" aca="1" ref="AD2392" ca="1">IFERROR(IF((LEFT(INDIRECT("$F"&amp;$S2392),4))="GOTS",IF($G2392="Organic","GOTS_Organic_raw",(IF($G2392="Responsible","GOTS_Responsible",(IF($G2392="No Attribute (Conventional)","GOTS_conventional",(IF($G2392="Recycled Pre/Post-Consumer","GOTS_pre_post",(IF($G2392="In-Conversion","GOTS_in_conversion",(IF($G2392="Sustainably Sourced","Sustainably_sourced",""))))))))))),IF($G2392="Organic","Organic",(IF($G2392="Responsible","Responsible",(IF($G2392="No Attribute (Conventional)","No_Attribute_Conventional",(IF($G2392="Recycled Pre/Post-Consumer","Recycled_Pre_Post_Consumer",(IF($G2392="In-Conversion","In_Conversion",(IF($G2392="Recycled Pre-Consumer","Recycled_Pre_Consumer",(IF($G2392="Recycled Post-Consumer","Recycled_Post_Consumer",(IF($G2392="Sustainably Sourced","Sustainably_sourced","")))))))))))))))),"")</f>
        <v/>
      </c>
      <c r="AE2392" s="13" t="e" cm="1">
        <f t="array" aca="1" ref="AE2392" ca="1">IF(INDIRECT("$F"&amp;$S2392)="","",IF(LEFT(INDIRECT("$F"&amp;$S2392),3)="GRS","GRS_RCS_RM",IF((LEFT(INDIRECT("$F"&amp;$S2392),3))="RCS","GRS_RCS_RM",IF(INDIRECT("$F"&amp;$S2392)="OCS (No Label)","OCS_Conversion_RM",IF(LEFT(INDIRECT("$F"&amp;$S2392),3)="OCS","OCS_RM",IF(RIGHT(INDIRECT("$F"&amp;$S2392),10)="conversion","GOTS_RM_conversion",IF((LEFT(INDIRECT("$F"&amp;$S2392),4))="GOTS","GOTS_RM","Responsible_RM")))))))</f>
        <v>#REF!</v>
      </c>
      <c r="AF2392" s="13" t="str" cm="1">
        <f t="array" aca="1" ref="AF2392" ca="1">IF($S2392="","",INDIRECT("$Z"&amp;$S2392))</f>
        <v/>
      </c>
      <c r="AG2392" s="155"/>
      <c r="AH2392" s="13" t="str" cm="1">
        <f t="array" aca="1" ref="AH2392" ca="1">IFERROR(INDIRECT("$ag"&amp;S2392),"")</f>
        <v/>
      </c>
      <c r="AI2392" s="13" t="e" cm="1">
        <f t="array" aca="1" ref="AI2392" ca="1">INDIRECT("O"&amp;S2391)</f>
        <v>#REF!</v>
      </c>
      <c r="AJ2392" s="13" t="str">
        <f>IF($I2392="","",INDEX('Raw Material'!$A$1:$J$75,MATCH(I2392,'Raw Material'!$A$1:$A$75,0),(MATCH(G2392,'Raw Material'!$A$1:$J$1,0))))</f>
        <v/>
      </c>
      <c r="AK2392" s="13" t="str">
        <f t="shared" si="1078"/>
        <v>YANLIŞRM</v>
      </c>
      <c r="AL2392" s="153" t="str">
        <f t="shared" si="1079"/>
        <v/>
      </c>
    </row>
    <row r="2393" spans="1:38" ht="16.5" customHeight="1" thickBot="1">
      <c r="A2393" s="163"/>
      <c r="B2393" s="170"/>
      <c r="C2393" s="171"/>
      <c r="D2393" s="156"/>
      <c r="E2393" s="156"/>
      <c r="F2393" s="176"/>
      <c r="G2393" s="157"/>
      <c r="H2393" s="158"/>
      <c r="I2393" s="158"/>
      <c r="J2393" s="158"/>
      <c r="K2393" s="33"/>
      <c r="L2393" s="180"/>
      <c r="M2393" s="180"/>
      <c r="N2393" s="82"/>
      <c r="O2393" s="186"/>
      <c r="P2393" s="103"/>
      <c r="Q2393" s="84" t="str">
        <f t="shared" si="1080"/>
        <v/>
      </c>
      <c r="R2393" s="159"/>
      <c r="S2393" s="28" t="str" cm="1">
        <f t="array" aca="1" ref="S2393" ca="1">IF(INDIRECT("A"&amp;114+$U2393)&lt;&gt;"",114+$U2393,"")</f>
        <v/>
      </c>
      <c r="T2393" s="28" t="str">
        <f t="shared" ca="1" si="1081"/>
        <v>$B</v>
      </c>
      <c r="U2393" s="29">
        <f t="shared" si="1087"/>
        <v>2268</v>
      </c>
      <c r="V2393" s="29">
        <v>189.916666666682</v>
      </c>
      <c r="W2393" s="29">
        <f t="shared" si="1092"/>
        <v>189</v>
      </c>
      <c r="X2393" s="41" t="str" cm="1">
        <f t="array" aca="1" ref="X2393" ca="1">IFERROR(INDEX('PC&amp;PD'!$A$1:$AP$15,ROW('PC&amp;PD'!$A$15),MATCH(INDIRECT(T2393),'PC&amp;PD'!$A$1:$AP$1,0)),"")</f>
        <v/>
      </c>
      <c r="Z2393" s="155"/>
      <c r="AA2393" s="13" t="str">
        <f t="shared" si="1077"/>
        <v/>
      </c>
      <c r="AB2393" s="155"/>
      <c r="AC2393" s="13" t="str">
        <f t="shared" ca="1" si="1082"/>
        <v>$AB</v>
      </c>
      <c r="AD2393" s="13" t="str" cm="1">
        <f t="array" aca="1" ref="AD2393" ca="1">IFERROR(IF((LEFT(INDIRECT("$F"&amp;$S2393),4))="GOTS",IF($G2393="Organic","GOTS_Organic_raw",(IF($G2393="Responsible","GOTS_Responsible",(IF($G2393="No Attribute (Conventional)","GOTS_conventional",(IF($G2393="Recycled Pre/Post-Consumer","GOTS_pre_post",(IF($G2393="In-Conversion","GOTS_in_conversion",(IF($G2393="Sustainably Sourced","Sustainably_sourced",""))))))))))),IF($G2393="Organic","Organic",(IF($G2393="Responsible","Responsible",(IF($G2393="No Attribute (Conventional)","No_Attribute_Conventional",(IF($G2393="Recycled Pre/Post-Consumer","Recycled_Pre_Post_Consumer",(IF($G2393="In-Conversion","In_Conversion",(IF($G2393="Recycled Pre-Consumer","Recycled_Pre_Consumer",(IF($G2393="Recycled Post-Consumer","Recycled_Post_Consumer",(IF($G2393="Sustainably Sourced","Sustainably_sourced","")))))))))))))))),"")</f>
        <v/>
      </c>
      <c r="AE2393" s="13" t="e" cm="1">
        <f t="array" aca="1" ref="AE2393" ca="1">IF(INDIRECT("$F"&amp;$S2393)="","",IF(LEFT(INDIRECT("$F"&amp;$S2393),3)="GRS","GRS_RCS_RM",IF((LEFT(INDIRECT("$F"&amp;$S2393),3))="RCS","GRS_RCS_RM",IF(INDIRECT("$F"&amp;$S2393)="OCS (No Label)","OCS_Conversion_RM",IF(LEFT(INDIRECT("$F"&amp;$S2393),3)="OCS","OCS_RM",IF(RIGHT(INDIRECT("$F"&amp;$S2393),10)="conversion","GOTS_RM_conversion",IF((LEFT(INDIRECT("$F"&amp;$S2393),4))="GOTS","GOTS_RM","Responsible_RM")))))))</f>
        <v>#REF!</v>
      </c>
      <c r="AF2393" s="13" t="str" cm="1">
        <f t="array" aca="1" ref="AF2393" ca="1">IF($S2393="","",INDIRECT("$Z"&amp;$S2393))</f>
        <v/>
      </c>
      <c r="AG2393" s="155"/>
      <c r="AH2393" s="13" t="str" cm="1">
        <f t="array" aca="1" ref="AH2393" ca="1">IFERROR(INDIRECT("$ag"&amp;S2393),"")</f>
        <v/>
      </c>
      <c r="AI2393" s="13" t="e" cm="1">
        <f t="array" aca="1" ref="AI2393" ca="1">INDIRECT("O"&amp;S2392)</f>
        <v>#REF!</v>
      </c>
      <c r="AJ2393" s="13" t="str">
        <f>IF($I2393="","",INDEX('Raw Material'!$A$1:$J$75,MATCH(I2393,'Raw Material'!$A$1:$A$75,0),(MATCH(G2393,'Raw Material'!$A$1:$J$1,0))))</f>
        <v/>
      </c>
      <c r="AK2393" s="13" t="str">
        <f t="shared" si="1078"/>
        <v>YANLIŞRM</v>
      </c>
      <c r="AL2393" s="153" t="str">
        <f t="shared" si="1079"/>
        <v/>
      </c>
    </row>
    <row r="2394" spans="1:38" ht="16.5" customHeight="1">
      <c r="A2394" s="160" t="str">
        <f>IF(B2394="","",COUNTA($B$114:$B2394))</f>
        <v/>
      </c>
      <c r="B2394" s="164"/>
      <c r="C2394" s="165"/>
      <c r="D2394" s="183"/>
      <c r="E2394" s="183"/>
      <c r="F2394" s="172"/>
      <c r="G2394" s="212"/>
      <c r="H2394" s="206"/>
      <c r="I2394" s="206"/>
      <c r="J2394" s="206"/>
      <c r="K2394" s="31"/>
      <c r="L2394" s="177" t="str">
        <f t="shared" ref="L2394" si="1098">IF(R2394="","",LEFT(R2394,LEN(R2394)-2))</f>
        <v/>
      </c>
      <c r="M2394" s="177"/>
      <c r="N2394" s="80"/>
      <c r="O2394" s="184"/>
      <c r="P2394" s="103"/>
      <c r="Q2394" s="84" t="str">
        <f t="shared" si="1080"/>
        <v/>
      </c>
      <c r="R2394" s="159" t="str">
        <f t="shared" ref="R2394" si="1099">CONCATENATE($Q2394,Q2395,Q2396,Q2397,Q2398,Q2399,$Q2400,$Q2401,$Q2402,$Q2403,Q2404,Q2405)</f>
        <v/>
      </c>
      <c r="S2394" s="28" t="str" cm="1">
        <f t="array" aca="1" ref="S2394" ca="1">IF(INDIRECT("A"&amp;114+$U2394)&lt;&gt;"",114+$U2394,"")</f>
        <v/>
      </c>
      <c r="T2394" s="28" t="str">
        <f t="shared" ca="1" si="1081"/>
        <v>$B</v>
      </c>
      <c r="U2394" s="29">
        <f t="shared" si="1087"/>
        <v>2280</v>
      </c>
      <c r="V2394" s="29">
        <v>190.00000000001501</v>
      </c>
      <c r="W2394" s="29">
        <f t="shared" si="1092"/>
        <v>190</v>
      </c>
      <c r="X2394" s="41" t="str" cm="1">
        <f t="array" aca="1" ref="X2394" ca="1">IFERROR(INDEX('PC&amp;PD'!$A$1:$AP$15,ROW('PC&amp;PD'!$A$15),MATCH(INDIRECT(T2394),'PC&amp;PD'!$A$1:$AP$1,0)),"")</f>
        <v/>
      </c>
      <c r="Z2394" s="155" t="str">
        <f t="shared" ref="Z2394" si="1100">IFERROR(IF($F2394="OCS 100","OCS (OCS 100)",IF($F2394="OCS Blended","OCS (OCS Blended)",IF($F2394="OCS (No Label)","OCS (No Label)",IF($F2394="RCS 100","RCS (RCS 100)",IF($F2394="RCS Blended","RCS (RCS Blended)",IF($F2394="GRS","GRS (GRS)",IF($F2394="GRS (No Label)", "GRS (No Label)",IF($F2394="RDS","RDS (RDS)",IF($F2394="RWS","RWS (RWS)",IF($F2394="RAS","RAS (RAS)",IF($F2394="RMS","RMS (RMS)",IF($F2394="GOTS Organic","GOTS (Organic)",IF($F2394="GOTS Made with organic","GOTS (Made with Organic)",IF($F2394="GOTS Organic - in conversion","GOTS (Organic - In Conversion)",IF($F2394="GOTS Made with organic - in conversion","GOTS (Made with Organic - In Conversion)",""))))))))))))))),"")</f>
        <v/>
      </c>
      <c r="AA2394" s="13" t="str">
        <f t="shared" si="1077"/>
        <v/>
      </c>
      <c r="AB2394" s="155" t="str">
        <f t="shared" ref="AB2394" si="1101">IFERROR(IF($F2394="OCS 100", "OCS_100",IF($F2394="OCS Blended", "OCS_Blended",IF($F2394="OCS (No Label)", "OCS_No_Label",IF($F2394="RCS 100", "RCS_100",IF($F2394="RCS Blended","RCS_Blended",IF($F2394="GRS","GRS",IF($F2394="GRS (No Label)", "GRS_No_Label",IF($F2394="RDS","RDS",IF($F2394="RWS","RWS",IF($F2394="RMS","RMS",IF($F2394="GOTS Organic","GOTS_Organic",IF($F2394="GOTS Made with organic","GOTS_Made_with_organic",IF($F2394="GOTS Organic - in conversion","GOTS_Organic_in_Conversion",IF($F2394="GOTS Made with organic - in conversion","GOTS_Made_with_Organic_in_Conversion",IF($F2394="RAS","RAS",""))))))))))))))),"")</f>
        <v/>
      </c>
      <c r="AC2394" s="13" t="str">
        <f t="shared" ca="1" si="1082"/>
        <v>$AB</v>
      </c>
      <c r="AD2394" s="13" t="str" cm="1">
        <f t="array" aca="1" ref="AD2394" ca="1">IFERROR(IF((LEFT(INDIRECT("$F"&amp;$S2394),4))="GOTS",IF($G2394="Organic","GOTS_Organic_raw",(IF($G2394="Responsible","GOTS_Responsible",(IF($G2394="No Attribute (Conventional)","GOTS_conventional",(IF($G2394="Recycled Pre/Post-Consumer","GOTS_pre_post",(IF($G2394="In-Conversion","GOTS_in_conversion",(IF($G2394="Sustainably Sourced","Sustainably_sourced",""))))))))))),IF($G2394="Organic","Organic",(IF($G2394="Responsible","Responsible",(IF($G2394="No Attribute (Conventional)","No_Attribute_Conventional",(IF($G2394="Recycled Pre/Post-Consumer","Recycled_Pre_Post_Consumer",(IF($G2394="In-Conversion","In_Conversion",(IF($G2394="Recycled Pre-Consumer","Recycled_Pre_Consumer",(IF($G2394="Recycled Post-Consumer","Recycled_Post_Consumer",(IF($G2394="Sustainably Sourced","Sustainably_sourced","")))))))))))))))),"")</f>
        <v/>
      </c>
      <c r="AE2394" s="13" t="e" cm="1">
        <f t="array" aca="1" ref="AE2394" ca="1">IF(INDIRECT("$F"&amp;$S2394)="","",IF(LEFT(INDIRECT("$F"&amp;$S2394),3)="GRS","GRS_RCS_RM",IF((LEFT(INDIRECT("$F"&amp;$S2394),3))="RCS","GRS_RCS_RM",IF(INDIRECT("$F"&amp;$S2394)="OCS (No Label)","OCS_Conversion_RM",IF(LEFT(INDIRECT("$F"&amp;$S2394),3)="OCS","OCS_RM",IF(RIGHT(INDIRECT("$F"&amp;$S2394),10)="conversion","GOTS_RM_conversion",IF((LEFT(INDIRECT("$F"&amp;$S2394),4))="GOTS","GOTS_RM","Responsible_RM")))))))</f>
        <v>#REF!</v>
      </c>
      <c r="AF2394" s="13" t="str" cm="1">
        <f t="array" aca="1" ref="AF2394" ca="1">IF($S2394="","",INDIRECT("$Z"&amp;$S2394))</f>
        <v/>
      </c>
      <c r="AG2394" s="155" t="str">
        <f t="shared" si="1097"/>
        <v/>
      </c>
      <c r="AH2394" s="13" t="str" cm="1">
        <f t="array" aca="1" ref="AH2394" ca="1">IFERROR(INDIRECT("$ag"&amp;S2394),"")</f>
        <v/>
      </c>
      <c r="AI2394" s="13" t="e" cm="1">
        <f t="array" aca="1" ref="AI2394" ca="1">INDIRECT("O"&amp;S2393)</f>
        <v>#REF!</v>
      </c>
      <c r="AJ2394" s="13" t="str">
        <f>IF($I2394="","",INDEX('Raw Material'!$A$1:$J$75,MATCH(I2394,'Raw Material'!$A$1:$A$75,0),(MATCH(G2394,'Raw Material'!$A$1:$J$1,0))))</f>
        <v/>
      </c>
      <c r="AK2394" s="13" t="str">
        <f t="shared" si="1078"/>
        <v>YANLIŞRM</v>
      </c>
      <c r="AL2394" s="153" t="str">
        <f t="shared" si="1079"/>
        <v/>
      </c>
    </row>
    <row r="2395" spans="1:38" ht="16.5" customHeight="1">
      <c r="A2395" s="161"/>
      <c r="B2395" s="166"/>
      <c r="C2395" s="167"/>
      <c r="D2395" s="156"/>
      <c r="E2395" s="156"/>
      <c r="F2395" s="173"/>
      <c r="G2395" s="181"/>
      <c r="H2395" s="182"/>
      <c r="I2395" s="182"/>
      <c r="J2395" s="182"/>
      <c r="K2395" s="32"/>
      <c r="L2395" s="178"/>
      <c r="M2395" s="178"/>
      <c r="N2395" s="81"/>
      <c r="O2395" s="185"/>
      <c r="P2395" s="103"/>
      <c r="Q2395" s="84" t="str">
        <f t="shared" si="1080"/>
        <v/>
      </c>
      <c r="R2395" s="159"/>
      <c r="S2395" s="28" t="str" cm="1">
        <f t="array" aca="1" ref="S2395" ca="1">IF(INDIRECT("A"&amp;114+$U2395)&lt;&gt;"",114+$U2395,"")</f>
        <v/>
      </c>
      <c r="T2395" s="28" t="str">
        <f t="shared" ca="1" si="1081"/>
        <v>$B</v>
      </c>
      <c r="U2395" s="29">
        <f t="shared" si="1087"/>
        <v>2280</v>
      </c>
      <c r="V2395" s="29">
        <v>190.08333333334801</v>
      </c>
      <c r="W2395" s="29">
        <f t="shared" si="1092"/>
        <v>190</v>
      </c>
      <c r="X2395" s="41" t="str" cm="1">
        <f t="array" aca="1" ref="X2395" ca="1">IFERROR(INDEX('PC&amp;PD'!$A$1:$AP$15,ROW('PC&amp;PD'!$A$15),MATCH(INDIRECT(T2395),'PC&amp;PD'!$A$1:$AP$1,0)),"")</f>
        <v/>
      </c>
      <c r="Z2395" s="155"/>
      <c r="AA2395" s="13" t="str">
        <f t="shared" si="1077"/>
        <v/>
      </c>
      <c r="AB2395" s="155"/>
      <c r="AC2395" s="13" t="str">
        <f t="shared" ca="1" si="1082"/>
        <v>$AB</v>
      </c>
      <c r="AD2395" s="13" t="str" cm="1">
        <f t="array" aca="1" ref="AD2395" ca="1">IFERROR(IF((LEFT(INDIRECT("$F"&amp;$S2395),4))="GOTS",IF($G2395="Organic","GOTS_Organic_raw",(IF($G2395="Responsible","GOTS_Responsible",(IF($G2395="No Attribute (Conventional)","GOTS_conventional",(IF($G2395="Recycled Pre/Post-Consumer","GOTS_pre_post",(IF($G2395="In-Conversion","GOTS_in_conversion",(IF($G2395="Sustainably Sourced","Sustainably_sourced",""))))))))))),IF($G2395="Organic","Organic",(IF($G2395="Responsible","Responsible",(IF($G2395="No Attribute (Conventional)","No_Attribute_Conventional",(IF($G2395="Recycled Pre/Post-Consumer","Recycled_Pre_Post_Consumer",(IF($G2395="In-Conversion","In_Conversion",(IF($G2395="Recycled Pre-Consumer","Recycled_Pre_Consumer",(IF($G2395="Recycled Post-Consumer","Recycled_Post_Consumer",(IF($G2395="Sustainably Sourced","Sustainably_sourced","")))))))))))))))),"")</f>
        <v/>
      </c>
      <c r="AE2395" s="13" t="e" cm="1">
        <f t="array" aca="1" ref="AE2395" ca="1">IF(INDIRECT("$F"&amp;$S2395)="","",IF(LEFT(INDIRECT("$F"&amp;$S2395),3)="GRS","GRS_RCS_RM",IF((LEFT(INDIRECT("$F"&amp;$S2395),3))="RCS","GRS_RCS_RM",IF(INDIRECT("$F"&amp;$S2395)="OCS (No Label)","OCS_Conversion_RM",IF(LEFT(INDIRECT("$F"&amp;$S2395),3)="OCS","OCS_RM",IF(RIGHT(INDIRECT("$F"&amp;$S2395),10)="conversion","GOTS_RM_conversion",IF((LEFT(INDIRECT("$F"&amp;$S2395),4))="GOTS","GOTS_RM","Responsible_RM")))))))</f>
        <v>#REF!</v>
      </c>
      <c r="AF2395" s="13" t="str" cm="1">
        <f t="array" aca="1" ref="AF2395" ca="1">IF($S2395="","",INDIRECT("$Z"&amp;$S2395))</f>
        <v/>
      </c>
      <c r="AG2395" s="155"/>
      <c r="AH2395" s="13" t="str" cm="1">
        <f t="array" aca="1" ref="AH2395" ca="1">IFERROR(INDIRECT("$ag"&amp;S2395),"")</f>
        <v/>
      </c>
      <c r="AI2395" s="13" t="e" cm="1">
        <f t="array" aca="1" ref="AI2395" ca="1">INDIRECT("O"&amp;S2394)</f>
        <v>#REF!</v>
      </c>
      <c r="AJ2395" s="13" t="str">
        <f>IF($I2395="","",INDEX('Raw Material'!$A$1:$J$75,MATCH(I2395,'Raw Material'!$A$1:$A$75,0),(MATCH(G2395,'Raw Material'!$A$1:$J$1,0))))</f>
        <v/>
      </c>
      <c r="AK2395" s="13" t="str">
        <f t="shared" si="1078"/>
        <v>YANLIŞRM</v>
      </c>
      <c r="AL2395" s="153" t="str">
        <f t="shared" si="1079"/>
        <v/>
      </c>
    </row>
    <row r="2396" spans="1:38" ht="16.5" customHeight="1">
      <c r="A2396" s="161"/>
      <c r="B2396" s="166"/>
      <c r="C2396" s="167"/>
      <c r="D2396" s="156"/>
      <c r="E2396" s="156"/>
      <c r="F2396" s="173"/>
      <c r="G2396" s="181"/>
      <c r="H2396" s="182"/>
      <c r="I2396" s="182"/>
      <c r="J2396" s="182"/>
      <c r="K2396" s="32"/>
      <c r="L2396" s="178"/>
      <c r="M2396" s="178"/>
      <c r="N2396" s="81"/>
      <c r="O2396" s="185"/>
      <c r="P2396" s="103"/>
      <c r="Q2396" s="84" t="str">
        <f t="shared" si="1080"/>
        <v/>
      </c>
      <c r="R2396" s="159"/>
      <c r="S2396" s="28" t="str" cm="1">
        <f t="array" aca="1" ref="S2396" ca="1">IF(INDIRECT("A"&amp;114+$U2396)&lt;&gt;"",114+$U2396,"")</f>
        <v/>
      </c>
      <c r="T2396" s="28" t="str">
        <f t="shared" ca="1" si="1081"/>
        <v>$B</v>
      </c>
      <c r="U2396" s="29">
        <f t="shared" si="1087"/>
        <v>2280</v>
      </c>
      <c r="V2396" s="29">
        <v>190.166666666682</v>
      </c>
      <c r="W2396" s="29">
        <f t="shared" si="1092"/>
        <v>190</v>
      </c>
      <c r="X2396" s="41" t="str" cm="1">
        <f t="array" aca="1" ref="X2396" ca="1">IFERROR(INDEX('PC&amp;PD'!$A$1:$AP$15,ROW('PC&amp;PD'!$A$15),MATCH(INDIRECT(T2396),'PC&amp;PD'!$A$1:$AP$1,0)),"")</f>
        <v/>
      </c>
      <c r="Z2396" s="155"/>
      <c r="AA2396" s="13" t="str">
        <f t="shared" si="1077"/>
        <v/>
      </c>
      <c r="AB2396" s="155"/>
      <c r="AC2396" s="13" t="str">
        <f t="shared" ca="1" si="1082"/>
        <v>$AB</v>
      </c>
      <c r="AD2396" s="13" t="str" cm="1">
        <f t="array" aca="1" ref="AD2396" ca="1">IFERROR(IF((LEFT(INDIRECT("$F"&amp;$S2396),4))="GOTS",IF($G2396="Organic","GOTS_Organic_raw",(IF($G2396="Responsible","GOTS_Responsible",(IF($G2396="No Attribute (Conventional)","GOTS_conventional",(IF($G2396="Recycled Pre/Post-Consumer","GOTS_pre_post",(IF($G2396="In-Conversion","GOTS_in_conversion",(IF($G2396="Sustainably Sourced","Sustainably_sourced",""))))))))))),IF($G2396="Organic","Organic",(IF($G2396="Responsible","Responsible",(IF($G2396="No Attribute (Conventional)","No_Attribute_Conventional",(IF($G2396="Recycled Pre/Post-Consumer","Recycled_Pre_Post_Consumer",(IF($G2396="In-Conversion","In_Conversion",(IF($G2396="Recycled Pre-Consumer","Recycled_Pre_Consumer",(IF($G2396="Recycled Post-Consumer","Recycled_Post_Consumer",(IF($G2396="Sustainably Sourced","Sustainably_sourced","")))))))))))))))),"")</f>
        <v/>
      </c>
      <c r="AE2396" s="13" t="e" cm="1">
        <f t="array" aca="1" ref="AE2396" ca="1">IF(INDIRECT("$F"&amp;$S2396)="","",IF(LEFT(INDIRECT("$F"&amp;$S2396),3)="GRS","GRS_RCS_RM",IF((LEFT(INDIRECT("$F"&amp;$S2396),3))="RCS","GRS_RCS_RM",IF(INDIRECT("$F"&amp;$S2396)="OCS (No Label)","OCS_Conversion_RM",IF(LEFT(INDIRECT("$F"&amp;$S2396),3)="OCS","OCS_RM",IF(RIGHT(INDIRECT("$F"&amp;$S2396),10)="conversion","GOTS_RM_conversion",IF((LEFT(INDIRECT("$F"&amp;$S2396),4))="GOTS","GOTS_RM","Responsible_RM")))))))</f>
        <v>#REF!</v>
      </c>
      <c r="AF2396" s="13" t="str" cm="1">
        <f t="array" aca="1" ref="AF2396" ca="1">IF($S2396="","",INDIRECT("$Z"&amp;$S2396))</f>
        <v/>
      </c>
      <c r="AG2396" s="155"/>
      <c r="AH2396" s="13" t="str" cm="1">
        <f t="array" aca="1" ref="AH2396" ca="1">IFERROR(INDIRECT("$ag"&amp;S2396),"")</f>
        <v/>
      </c>
      <c r="AI2396" s="13" t="e" cm="1">
        <f t="array" aca="1" ref="AI2396" ca="1">INDIRECT("O"&amp;S2395)</f>
        <v>#REF!</v>
      </c>
      <c r="AJ2396" s="13" t="str">
        <f>IF($I2396="","",INDEX('Raw Material'!$A$1:$J$75,MATCH(I2396,'Raw Material'!$A$1:$A$75,0),(MATCH(G2396,'Raw Material'!$A$1:$J$1,0))))</f>
        <v/>
      </c>
      <c r="AK2396" s="13" t="str">
        <f t="shared" si="1078"/>
        <v>YANLIŞRM</v>
      </c>
      <c r="AL2396" s="153" t="str">
        <f t="shared" si="1079"/>
        <v/>
      </c>
    </row>
    <row r="2397" spans="1:38" ht="16.5" customHeight="1">
      <c r="A2397" s="161"/>
      <c r="B2397" s="166"/>
      <c r="C2397" s="167"/>
      <c r="D2397" s="156"/>
      <c r="E2397" s="156"/>
      <c r="F2397" s="174"/>
      <c r="G2397" s="181"/>
      <c r="H2397" s="182"/>
      <c r="I2397" s="182"/>
      <c r="J2397" s="182"/>
      <c r="K2397" s="32"/>
      <c r="L2397" s="178"/>
      <c r="M2397" s="178"/>
      <c r="N2397" s="81"/>
      <c r="O2397" s="185"/>
      <c r="P2397" s="103"/>
      <c r="Q2397" s="84" t="str">
        <f t="shared" si="1080"/>
        <v/>
      </c>
      <c r="R2397" s="159"/>
      <c r="S2397" s="28" t="str" cm="1">
        <f t="array" aca="1" ref="S2397" ca="1">IF(INDIRECT("A"&amp;114+$U2397)&lt;&gt;"",114+$U2397,"")</f>
        <v/>
      </c>
      <c r="T2397" s="28" t="str">
        <f t="shared" ca="1" si="1081"/>
        <v>$B</v>
      </c>
      <c r="U2397" s="29">
        <f t="shared" si="1087"/>
        <v>2280</v>
      </c>
      <c r="V2397" s="29">
        <v>190.25000000001501</v>
      </c>
      <c r="W2397" s="29">
        <f t="shared" si="1092"/>
        <v>190</v>
      </c>
      <c r="X2397" s="41" t="str" cm="1">
        <f t="array" aca="1" ref="X2397" ca="1">IFERROR(INDEX('PC&amp;PD'!$A$1:$AP$15,ROW('PC&amp;PD'!$A$15),MATCH(INDIRECT(T2397),'PC&amp;PD'!$A$1:$AP$1,0)),"")</f>
        <v/>
      </c>
      <c r="Z2397" s="155"/>
      <c r="AA2397" s="13" t="str">
        <f t="shared" si="1077"/>
        <v/>
      </c>
      <c r="AB2397" s="155"/>
      <c r="AC2397" s="13" t="str">
        <f t="shared" ca="1" si="1082"/>
        <v>$AB</v>
      </c>
      <c r="AD2397" s="13" t="str" cm="1">
        <f t="array" aca="1" ref="AD2397" ca="1">IFERROR(IF((LEFT(INDIRECT("$F"&amp;$S2397),4))="GOTS",IF($G2397="Organic","GOTS_Organic_raw",(IF($G2397="Responsible","GOTS_Responsible",(IF($G2397="No Attribute (Conventional)","GOTS_conventional",(IF($G2397="Recycled Pre/Post-Consumer","GOTS_pre_post",(IF($G2397="In-Conversion","GOTS_in_conversion",(IF($G2397="Sustainably Sourced","Sustainably_sourced",""))))))))))),IF($G2397="Organic","Organic",(IF($G2397="Responsible","Responsible",(IF($G2397="No Attribute (Conventional)","No_Attribute_Conventional",(IF($G2397="Recycled Pre/Post-Consumer","Recycled_Pre_Post_Consumer",(IF($G2397="In-Conversion","In_Conversion",(IF($G2397="Recycled Pre-Consumer","Recycled_Pre_Consumer",(IF($G2397="Recycled Post-Consumer","Recycled_Post_Consumer",(IF($G2397="Sustainably Sourced","Sustainably_sourced","")))))))))))))))),"")</f>
        <v/>
      </c>
      <c r="AE2397" s="13" t="e" cm="1">
        <f t="array" aca="1" ref="AE2397" ca="1">IF(INDIRECT("$F"&amp;$S2397)="","",IF(LEFT(INDIRECT("$F"&amp;$S2397),3)="GRS","GRS_RCS_RM",IF((LEFT(INDIRECT("$F"&amp;$S2397),3))="RCS","GRS_RCS_RM",IF(INDIRECT("$F"&amp;$S2397)="OCS (No Label)","OCS_Conversion_RM",IF(LEFT(INDIRECT("$F"&amp;$S2397),3)="OCS","OCS_RM",IF(RIGHT(INDIRECT("$F"&amp;$S2397),10)="conversion","GOTS_RM_conversion",IF((LEFT(INDIRECT("$F"&amp;$S2397),4))="GOTS","GOTS_RM","Responsible_RM")))))))</f>
        <v>#REF!</v>
      </c>
      <c r="AF2397" s="13" t="str" cm="1">
        <f t="array" aca="1" ref="AF2397" ca="1">IF($S2397="","",INDIRECT("$Z"&amp;$S2397))</f>
        <v/>
      </c>
      <c r="AG2397" s="155"/>
      <c r="AH2397" s="13" t="str" cm="1">
        <f t="array" aca="1" ref="AH2397" ca="1">IFERROR(INDIRECT("$ag"&amp;S2397),"")</f>
        <v/>
      </c>
      <c r="AI2397" s="13" t="e" cm="1">
        <f t="array" aca="1" ref="AI2397" ca="1">INDIRECT("O"&amp;S2396)</f>
        <v>#REF!</v>
      </c>
      <c r="AJ2397" s="13" t="str">
        <f>IF($I2397="","",INDEX('Raw Material'!$A$1:$J$75,MATCH(I2397,'Raw Material'!$A$1:$A$75,0),(MATCH(G2397,'Raw Material'!$A$1:$J$1,0))))</f>
        <v/>
      </c>
      <c r="AK2397" s="13" t="str">
        <f t="shared" si="1078"/>
        <v>YANLIŞRM</v>
      </c>
      <c r="AL2397" s="153" t="str">
        <f t="shared" si="1079"/>
        <v/>
      </c>
    </row>
    <row r="2398" spans="1:38" ht="16.5" customHeight="1">
      <c r="A2398" s="161"/>
      <c r="B2398" s="166"/>
      <c r="C2398" s="167"/>
      <c r="D2398" s="156"/>
      <c r="E2398" s="156"/>
      <c r="F2398" s="174"/>
      <c r="G2398" s="181"/>
      <c r="H2398" s="182"/>
      <c r="I2398" s="182"/>
      <c r="J2398" s="182"/>
      <c r="K2398" s="32"/>
      <c r="L2398" s="178"/>
      <c r="M2398" s="178"/>
      <c r="N2398" s="81"/>
      <c r="O2398" s="185"/>
      <c r="P2398" s="103"/>
      <c r="Q2398" s="84" t="str">
        <f t="shared" si="1080"/>
        <v/>
      </c>
      <c r="R2398" s="159"/>
      <c r="S2398" s="28" t="str" cm="1">
        <f t="array" aca="1" ref="S2398" ca="1">IF(INDIRECT("A"&amp;114+$U2398)&lt;&gt;"",114+$U2398,"")</f>
        <v/>
      </c>
      <c r="T2398" s="28" t="str">
        <f t="shared" ca="1" si="1081"/>
        <v>$B</v>
      </c>
      <c r="U2398" s="29">
        <f t="shared" si="1087"/>
        <v>2280</v>
      </c>
      <c r="V2398" s="29">
        <v>190.33333333334801</v>
      </c>
      <c r="W2398" s="29">
        <f t="shared" si="1092"/>
        <v>190</v>
      </c>
      <c r="X2398" s="41" t="str" cm="1">
        <f t="array" aca="1" ref="X2398" ca="1">IFERROR(INDEX('PC&amp;PD'!$A$1:$AP$15,ROW('PC&amp;PD'!$A$15),MATCH(INDIRECT(T2398),'PC&amp;PD'!$A$1:$AP$1,0)),"")</f>
        <v/>
      </c>
      <c r="Z2398" s="155"/>
      <c r="AA2398" s="13" t="str">
        <f t="shared" si="1077"/>
        <v/>
      </c>
      <c r="AB2398" s="155"/>
      <c r="AC2398" s="13" t="str">
        <f t="shared" ca="1" si="1082"/>
        <v>$AB</v>
      </c>
      <c r="AD2398" s="13" t="str" cm="1">
        <f t="array" aca="1" ref="AD2398" ca="1">IFERROR(IF((LEFT(INDIRECT("$F"&amp;$S2398),4))="GOTS",IF($G2398="Organic","GOTS_Organic_raw",(IF($G2398="Responsible","GOTS_Responsible",(IF($G2398="No Attribute (Conventional)","GOTS_conventional",(IF($G2398="Recycled Pre/Post-Consumer","GOTS_pre_post",(IF($G2398="In-Conversion","GOTS_in_conversion",(IF($G2398="Sustainably Sourced","Sustainably_sourced",""))))))))))),IF($G2398="Organic","Organic",(IF($G2398="Responsible","Responsible",(IF($G2398="No Attribute (Conventional)","No_Attribute_Conventional",(IF($G2398="Recycled Pre/Post-Consumer","Recycled_Pre_Post_Consumer",(IF($G2398="In-Conversion","In_Conversion",(IF($G2398="Recycled Pre-Consumer","Recycled_Pre_Consumer",(IF($G2398="Recycled Post-Consumer","Recycled_Post_Consumer",(IF($G2398="Sustainably Sourced","Sustainably_sourced","")))))))))))))))),"")</f>
        <v/>
      </c>
      <c r="AE2398" s="13" t="e" cm="1">
        <f t="array" aca="1" ref="AE2398" ca="1">IF(INDIRECT("$F"&amp;$S2398)="","",IF(LEFT(INDIRECT("$F"&amp;$S2398),3)="GRS","GRS_RCS_RM",IF((LEFT(INDIRECT("$F"&amp;$S2398),3))="RCS","GRS_RCS_RM",IF(INDIRECT("$F"&amp;$S2398)="OCS (No Label)","OCS_Conversion_RM",IF(LEFT(INDIRECT("$F"&amp;$S2398),3)="OCS","OCS_RM",IF(RIGHT(INDIRECT("$F"&amp;$S2398),10)="conversion","GOTS_RM_conversion",IF((LEFT(INDIRECT("$F"&amp;$S2398),4))="GOTS","GOTS_RM","Responsible_RM")))))))</f>
        <v>#REF!</v>
      </c>
      <c r="AF2398" s="13" t="str" cm="1">
        <f t="array" aca="1" ref="AF2398" ca="1">IF($S2398="","",INDIRECT("$Z"&amp;$S2398))</f>
        <v/>
      </c>
      <c r="AG2398" s="155"/>
      <c r="AH2398" s="13" t="str" cm="1">
        <f t="array" aca="1" ref="AH2398" ca="1">IFERROR(INDIRECT("$ag"&amp;S2398),"")</f>
        <v/>
      </c>
      <c r="AI2398" s="13" t="e" cm="1">
        <f t="array" aca="1" ref="AI2398" ca="1">INDIRECT("O"&amp;S2397)</f>
        <v>#REF!</v>
      </c>
      <c r="AJ2398" s="13" t="str">
        <f>IF($I2398="","",INDEX('Raw Material'!$A$1:$J$75,MATCH(I2398,'Raw Material'!$A$1:$A$75,0),(MATCH(G2398,'Raw Material'!$A$1:$J$1,0))))</f>
        <v/>
      </c>
      <c r="AK2398" s="13" t="str">
        <f t="shared" si="1078"/>
        <v>YANLIŞRM</v>
      </c>
      <c r="AL2398" s="153" t="str">
        <f t="shared" si="1079"/>
        <v/>
      </c>
    </row>
    <row r="2399" spans="1:38" ht="16.5" customHeight="1">
      <c r="A2399" s="161"/>
      <c r="B2399" s="166"/>
      <c r="C2399" s="167"/>
      <c r="D2399" s="156"/>
      <c r="E2399" s="156"/>
      <c r="F2399" s="174"/>
      <c r="G2399" s="181"/>
      <c r="H2399" s="182"/>
      <c r="I2399" s="182"/>
      <c r="J2399" s="182"/>
      <c r="K2399" s="32"/>
      <c r="L2399" s="178"/>
      <c r="M2399" s="178"/>
      <c r="N2399" s="81"/>
      <c r="O2399" s="185"/>
      <c r="P2399" s="103"/>
      <c r="Q2399" s="84" t="str">
        <f t="shared" si="1080"/>
        <v/>
      </c>
      <c r="R2399" s="159"/>
      <c r="S2399" s="28" t="str" cm="1">
        <f t="array" aca="1" ref="S2399" ca="1">IF(INDIRECT("A"&amp;114+$U2399)&lt;&gt;"",114+$U2399,"")</f>
        <v/>
      </c>
      <c r="T2399" s="28" t="str">
        <f t="shared" ca="1" si="1081"/>
        <v>$B</v>
      </c>
      <c r="U2399" s="29">
        <f t="shared" si="1087"/>
        <v>2280</v>
      </c>
      <c r="V2399" s="29">
        <v>190.416666666682</v>
      </c>
      <c r="W2399" s="29">
        <f t="shared" si="1092"/>
        <v>190</v>
      </c>
      <c r="X2399" s="41" t="str" cm="1">
        <f t="array" aca="1" ref="X2399" ca="1">IFERROR(INDEX('PC&amp;PD'!$A$1:$AP$15,ROW('PC&amp;PD'!$A$15),MATCH(INDIRECT(T2399),'PC&amp;PD'!$A$1:$AP$1,0)),"")</f>
        <v/>
      </c>
      <c r="Z2399" s="155"/>
      <c r="AA2399" s="13" t="str">
        <f t="shared" si="1077"/>
        <v/>
      </c>
      <c r="AB2399" s="155"/>
      <c r="AC2399" s="13" t="str">
        <f t="shared" ca="1" si="1082"/>
        <v>$AB</v>
      </c>
      <c r="AD2399" s="13" t="str" cm="1">
        <f t="array" aca="1" ref="AD2399" ca="1">IFERROR(IF((LEFT(INDIRECT("$F"&amp;$S2399),4))="GOTS",IF($G2399="Organic","GOTS_Organic_raw",(IF($G2399="Responsible","GOTS_Responsible",(IF($G2399="No Attribute (Conventional)","GOTS_conventional",(IF($G2399="Recycled Pre/Post-Consumer","GOTS_pre_post",(IF($G2399="In-Conversion","GOTS_in_conversion",(IF($G2399="Sustainably Sourced","Sustainably_sourced",""))))))))))),IF($G2399="Organic","Organic",(IF($G2399="Responsible","Responsible",(IF($G2399="No Attribute (Conventional)","No_Attribute_Conventional",(IF($G2399="Recycled Pre/Post-Consumer","Recycled_Pre_Post_Consumer",(IF($G2399="In-Conversion","In_Conversion",(IF($G2399="Recycled Pre-Consumer","Recycled_Pre_Consumer",(IF($G2399="Recycled Post-Consumer","Recycled_Post_Consumer",(IF($G2399="Sustainably Sourced","Sustainably_sourced","")))))))))))))))),"")</f>
        <v/>
      </c>
      <c r="AE2399" s="13" t="e" cm="1">
        <f t="array" aca="1" ref="AE2399" ca="1">IF(INDIRECT("$F"&amp;$S2399)="","",IF(LEFT(INDIRECT("$F"&amp;$S2399),3)="GRS","GRS_RCS_RM",IF((LEFT(INDIRECT("$F"&amp;$S2399),3))="RCS","GRS_RCS_RM",IF(INDIRECT("$F"&amp;$S2399)="OCS (No Label)","OCS_Conversion_RM",IF(LEFT(INDIRECT("$F"&amp;$S2399),3)="OCS","OCS_RM",IF(RIGHT(INDIRECT("$F"&amp;$S2399),10)="conversion","GOTS_RM_conversion",IF((LEFT(INDIRECT("$F"&amp;$S2399),4))="GOTS","GOTS_RM","Responsible_RM")))))))</f>
        <v>#REF!</v>
      </c>
      <c r="AF2399" s="13" t="str" cm="1">
        <f t="array" aca="1" ref="AF2399" ca="1">IF($S2399="","",INDIRECT("$Z"&amp;$S2399))</f>
        <v/>
      </c>
      <c r="AG2399" s="155"/>
      <c r="AH2399" s="13" t="str" cm="1">
        <f t="array" aca="1" ref="AH2399" ca="1">IFERROR(INDIRECT("$ag"&amp;S2399),"")</f>
        <v/>
      </c>
      <c r="AI2399" s="13" t="e" cm="1">
        <f t="array" aca="1" ref="AI2399" ca="1">INDIRECT("O"&amp;S2398)</f>
        <v>#REF!</v>
      </c>
      <c r="AJ2399" s="13" t="str">
        <f>IF($I2399="","",INDEX('Raw Material'!$A$1:$J$75,MATCH(I2399,'Raw Material'!$A$1:$A$75,0),(MATCH(G2399,'Raw Material'!$A$1:$J$1,0))))</f>
        <v/>
      </c>
      <c r="AK2399" s="13" t="str">
        <f t="shared" si="1078"/>
        <v>YANLIŞRM</v>
      </c>
      <c r="AL2399" s="153" t="str">
        <f t="shared" si="1079"/>
        <v/>
      </c>
    </row>
    <row r="2400" spans="1:38" ht="16.5" customHeight="1">
      <c r="A2400" s="162"/>
      <c r="B2400" s="168"/>
      <c r="C2400" s="169"/>
      <c r="D2400" s="156"/>
      <c r="E2400" s="156"/>
      <c r="F2400" s="175"/>
      <c r="G2400" s="181"/>
      <c r="H2400" s="182"/>
      <c r="I2400" s="182"/>
      <c r="J2400" s="182"/>
      <c r="K2400" s="32"/>
      <c r="L2400" s="179"/>
      <c r="M2400" s="179"/>
      <c r="N2400" s="81"/>
      <c r="O2400" s="185"/>
      <c r="P2400" s="103"/>
      <c r="Q2400" s="84" t="str">
        <f t="shared" si="1080"/>
        <v/>
      </c>
      <c r="R2400" s="159"/>
      <c r="S2400" s="28" t="str" cm="1">
        <f t="array" aca="1" ref="S2400" ca="1">IF(INDIRECT("A"&amp;114+$U2400)&lt;&gt;"",114+$U2400,"")</f>
        <v/>
      </c>
      <c r="T2400" s="28" t="str">
        <f t="shared" ca="1" si="1081"/>
        <v>$B</v>
      </c>
      <c r="U2400" s="29">
        <f t="shared" si="1087"/>
        <v>2280</v>
      </c>
      <c r="V2400" s="29">
        <v>190.50000000001501</v>
      </c>
      <c r="W2400" s="29">
        <f t="shared" si="1092"/>
        <v>190</v>
      </c>
      <c r="X2400" s="41" t="str" cm="1">
        <f t="array" aca="1" ref="X2400" ca="1">IFERROR(INDEX('PC&amp;PD'!$A$1:$AP$15,ROW('PC&amp;PD'!$A$15),MATCH(INDIRECT(T2400),'PC&amp;PD'!$A$1:$AP$1,0)),"")</f>
        <v/>
      </c>
      <c r="Z2400" s="155"/>
      <c r="AA2400" s="13" t="str">
        <f t="shared" si="1077"/>
        <v/>
      </c>
      <c r="AB2400" s="155"/>
      <c r="AC2400" s="13" t="str">
        <f t="shared" ca="1" si="1082"/>
        <v>$AB</v>
      </c>
      <c r="AD2400" s="13" t="str" cm="1">
        <f t="array" aca="1" ref="AD2400" ca="1">IFERROR(IF((LEFT(INDIRECT("$F"&amp;$S2400),4))="GOTS",IF($G2400="Organic","GOTS_Organic_raw",(IF($G2400="Responsible","GOTS_Responsible",(IF($G2400="No Attribute (Conventional)","GOTS_conventional",(IF($G2400="Recycled Pre/Post-Consumer","GOTS_pre_post",(IF($G2400="In-Conversion","GOTS_in_conversion",(IF($G2400="Sustainably Sourced","Sustainably_sourced",""))))))))))),IF($G2400="Organic","Organic",(IF($G2400="Responsible","Responsible",(IF($G2400="No Attribute (Conventional)","No_Attribute_Conventional",(IF($G2400="Recycled Pre/Post-Consumer","Recycled_Pre_Post_Consumer",(IF($G2400="In-Conversion","In_Conversion",(IF($G2400="Recycled Pre-Consumer","Recycled_Pre_Consumer",(IF($G2400="Recycled Post-Consumer","Recycled_Post_Consumer",(IF($G2400="Sustainably Sourced","Sustainably_sourced","")))))))))))))))),"")</f>
        <v/>
      </c>
      <c r="AE2400" s="13" t="e" cm="1">
        <f t="array" aca="1" ref="AE2400" ca="1">IF(INDIRECT("$F"&amp;$S2400)="","",IF(LEFT(INDIRECT("$F"&amp;$S2400),3)="GRS","GRS_RCS_RM",IF((LEFT(INDIRECT("$F"&amp;$S2400),3))="RCS","GRS_RCS_RM",IF(INDIRECT("$F"&amp;$S2400)="OCS (No Label)","OCS_Conversion_RM",IF(LEFT(INDIRECT("$F"&amp;$S2400),3)="OCS","OCS_RM",IF(RIGHT(INDIRECT("$F"&amp;$S2400),10)="conversion","GOTS_RM_conversion",IF((LEFT(INDIRECT("$F"&amp;$S2400),4))="GOTS","GOTS_RM","Responsible_RM")))))))</f>
        <v>#REF!</v>
      </c>
      <c r="AF2400" s="13" t="str" cm="1">
        <f t="array" aca="1" ref="AF2400" ca="1">IF($S2400="","",INDIRECT("$Z"&amp;$S2400))</f>
        <v/>
      </c>
      <c r="AG2400" s="155"/>
      <c r="AH2400" s="13" t="str" cm="1">
        <f t="array" aca="1" ref="AH2400" ca="1">IFERROR(INDIRECT("$ag"&amp;S2400),"")</f>
        <v/>
      </c>
      <c r="AI2400" s="13" t="e" cm="1">
        <f t="array" aca="1" ref="AI2400" ca="1">INDIRECT("O"&amp;S2399)</f>
        <v>#REF!</v>
      </c>
      <c r="AJ2400" s="13" t="str">
        <f>IF($I2400="","",INDEX('Raw Material'!$A$1:$J$75,MATCH(I2400,'Raw Material'!$A$1:$A$75,0),(MATCH(G2400,'Raw Material'!$A$1:$J$1,0))))</f>
        <v/>
      </c>
      <c r="AK2400" s="13" t="str">
        <f t="shared" si="1078"/>
        <v>YANLIŞRM</v>
      </c>
      <c r="AL2400" s="153" t="str">
        <f t="shared" si="1079"/>
        <v/>
      </c>
    </row>
    <row r="2401" spans="1:38" ht="16.5" customHeight="1">
      <c r="A2401" s="162"/>
      <c r="B2401" s="168"/>
      <c r="C2401" s="169"/>
      <c r="D2401" s="156"/>
      <c r="E2401" s="156"/>
      <c r="F2401" s="175"/>
      <c r="G2401" s="181"/>
      <c r="H2401" s="182"/>
      <c r="I2401" s="182"/>
      <c r="J2401" s="182"/>
      <c r="K2401" s="32"/>
      <c r="L2401" s="179"/>
      <c r="M2401" s="179"/>
      <c r="N2401" s="81"/>
      <c r="O2401" s="185"/>
      <c r="P2401" s="103"/>
      <c r="Q2401" s="84" t="str">
        <f t="shared" si="1080"/>
        <v/>
      </c>
      <c r="R2401" s="159"/>
      <c r="S2401" s="28" t="str" cm="1">
        <f t="array" aca="1" ref="S2401" ca="1">IF(INDIRECT("A"&amp;114+$U2401)&lt;&gt;"",114+$U2401,"")</f>
        <v/>
      </c>
      <c r="T2401" s="28" t="str">
        <f t="shared" ca="1" si="1081"/>
        <v>$B</v>
      </c>
      <c r="U2401" s="29">
        <f t="shared" si="1087"/>
        <v>2280</v>
      </c>
      <c r="V2401" s="29">
        <v>190.58333333334801</v>
      </c>
      <c r="W2401" s="29">
        <f t="shared" si="1092"/>
        <v>190</v>
      </c>
      <c r="X2401" s="41" t="str" cm="1">
        <f t="array" aca="1" ref="X2401" ca="1">IFERROR(INDEX('PC&amp;PD'!$A$1:$AP$15,ROW('PC&amp;PD'!$A$15),MATCH(INDIRECT(T2401),'PC&amp;PD'!$A$1:$AP$1,0)),"")</f>
        <v/>
      </c>
      <c r="Z2401" s="155"/>
      <c r="AA2401" s="13" t="str">
        <f t="shared" si="1077"/>
        <v/>
      </c>
      <c r="AB2401" s="155"/>
      <c r="AC2401" s="13" t="str">
        <f t="shared" ca="1" si="1082"/>
        <v>$AB</v>
      </c>
      <c r="AD2401" s="13" t="str" cm="1">
        <f t="array" aca="1" ref="AD2401" ca="1">IFERROR(IF((LEFT(INDIRECT("$F"&amp;$S2401),4))="GOTS",IF($G2401="Organic","GOTS_Organic_raw",(IF($G2401="Responsible","GOTS_Responsible",(IF($G2401="No Attribute (Conventional)","GOTS_conventional",(IF($G2401="Recycled Pre/Post-Consumer","GOTS_pre_post",(IF($G2401="In-Conversion","GOTS_in_conversion",(IF($G2401="Sustainably Sourced","Sustainably_sourced",""))))))))))),IF($G2401="Organic","Organic",(IF($G2401="Responsible","Responsible",(IF($G2401="No Attribute (Conventional)","No_Attribute_Conventional",(IF($G2401="Recycled Pre/Post-Consumer","Recycled_Pre_Post_Consumer",(IF($G2401="In-Conversion","In_Conversion",(IF($G2401="Recycled Pre-Consumer","Recycled_Pre_Consumer",(IF($G2401="Recycled Post-Consumer","Recycled_Post_Consumer",(IF($G2401="Sustainably Sourced","Sustainably_sourced","")))))))))))))))),"")</f>
        <v/>
      </c>
      <c r="AE2401" s="13" t="e" cm="1">
        <f t="array" aca="1" ref="AE2401" ca="1">IF(INDIRECT("$F"&amp;$S2401)="","",IF(LEFT(INDIRECT("$F"&amp;$S2401),3)="GRS","GRS_RCS_RM",IF((LEFT(INDIRECT("$F"&amp;$S2401),3))="RCS","GRS_RCS_RM",IF(INDIRECT("$F"&amp;$S2401)="OCS (No Label)","OCS_Conversion_RM",IF(LEFT(INDIRECT("$F"&amp;$S2401),3)="OCS","OCS_RM",IF(RIGHT(INDIRECT("$F"&amp;$S2401),10)="conversion","GOTS_RM_conversion",IF((LEFT(INDIRECT("$F"&amp;$S2401),4))="GOTS","GOTS_RM","Responsible_RM")))))))</f>
        <v>#REF!</v>
      </c>
      <c r="AF2401" s="13" t="str" cm="1">
        <f t="array" aca="1" ref="AF2401" ca="1">IF($S2401="","",INDIRECT("$Z"&amp;$S2401))</f>
        <v/>
      </c>
      <c r="AG2401" s="155"/>
      <c r="AH2401" s="13" t="str" cm="1">
        <f t="array" aca="1" ref="AH2401" ca="1">IFERROR(INDIRECT("$ag"&amp;S2401),"")</f>
        <v/>
      </c>
      <c r="AI2401" s="13" t="e" cm="1">
        <f t="array" aca="1" ref="AI2401" ca="1">INDIRECT("O"&amp;S2400)</f>
        <v>#REF!</v>
      </c>
      <c r="AJ2401" s="13" t="str">
        <f>IF($I2401="","",INDEX('Raw Material'!$A$1:$J$75,MATCH(I2401,'Raw Material'!$A$1:$A$75,0),(MATCH(G2401,'Raw Material'!$A$1:$J$1,0))))</f>
        <v/>
      </c>
      <c r="AK2401" s="13" t="str">
        <f t="shared" si="1078"/>
        <v>YANLIŞRM</v>
      </c>
      <c r="AL2401" s="153" t="str">
        <f t="shared" si="1079"/>
        <v/>
      </c>
    </row>
    <row r="2402" spans="1:38" ht="16.5" customHeight="1">
      <c r="A2402" s="162"/>
      <c r="B2402" s="168"/>
      <c r="C2402" s="169"/>
      <c r="D2402" s="156"/>
      <c r="E2402" s="156"/>
      <c r="F2402" s="175"/>
      <c r="G2402" s="181"/>
      <c r="H2402" s="182"/>
      <c r="I2402" s="182"/>
      <c r="J2402" s="182"/>
      <c r="K2402" s="32"/>
      <c r="L2402" s="179"/>
      <c r="M2402" s="179"/>
      <c r="N2402" s="81"/>
      <c r="O2402" s="185"/>
      <c r="P2402" s="103"/>
      <c r="Q2402" s="84" t="str">
        <f t="shared" si="1080"/>
        <v/>
      </c>
      <c r="R2402" s="159"/>
      <c r="S2402" s="28" t="str" cm="1">
        <f t="array" aca="1" ref="S2402" ca="1">IF(INDIRECT("A"&amp;114+$U2402)&lt;&gt;"",114+$U2402,"")</f>
        <v/>
      </c>
      <c r="T2402" s="28" t="str">
        <f t="shared" ca="1" si="1081"/>
        <v>$B</v>
      </c>
      <c r="U2402" s="29">
        <f t="shared" si="1087"/>
        <v>2280</v>
      </c>
      <c r="V2402" s="29">
        <v>190.666666666682</v>
      </c>
      <c r="W2402" s="29">
        <f t="shared" si="1092"/>
        <v>190</v>
      </c>
      <c r="X2402" s="41" t="str" cm="1">
        <f t="array" aca="1" ref="X2402" ca="1">IFERROR(INDEX('PC&amp;PD'!$A$1:$AP$15,ROW('PC&amp;PD'!$A$15),MATCH(INDIRECT(T2402),'PC&amp;PD'!$A$1:$AP$1,0)),"")</f>
        <v/>
      </c>
      <c r="Z2402" s="155"/>
      <c r="AA2402" s="13" t="str">
        <f t="shared" si="1077"/>
        <v/>
      </c>
      <c r="AB2402" s="155"/>
      <c r="AC2402" s="13" t="str">
        <f t="shared" ca="1" si="1082"/>
        <v>$AB</v>
      </c>
      <c r="AD2402" s="13" t="str" cm="1">
        <f t="array" aca="1" ref="AD2402" ca="1">IFERROR(IF((LEFT(INDIRECT("$F"&amp;$S2402),4))="GOTS",IF($G2402="Organic","GOTS_Organic_raw",(IF($G2402="Responsible","GOTS_Responsible",(IF($G2402="No Attribute (Conventional)","GOTS_conventional",(IF($G2402="Recycled Pre/Post-Consumer","GOTS_pre_post",(IF($G2402="In-Conversion","GOTS_in_conversion",(IF($G2402="Sustainably Sourced","Sustainably_sourced",""))))))))))),IF($G2402="Organic","Organic",(IF($G2402="Responsible","Responsible",(IF($G2402="No Attribute (Conventional)","No_Attribute_Conventional",(IF($G2402="Recycled Pre/Post-Consumer","Recycled_Pre_Post_Consumer",(IF($G2402="In-Conversion","In_Conversion",(IF($G2402="Recycled Pre-Consumer","Recycled_Pre_Consumer",(IF($G2402="Recycled Post-Consumer","Recycled_Post_Consumer",(IF($G2402="Sustainably Sourced","Sustainably_sourced","")))))))))))))))),"")</f>
        <v/>
      </c>
      <c r="AE2402" s="13" t="e" cm="1">
        <f t="array" aca="1" ref="AE2402" ca="1">IF(INDIRECT("$F"&amp;$S2402)="","",IF(LEFT(INDIRECT("$F"&amp;$S2402),3)="GRS","GRS_RCS_RM",IF((LEFT(INDIRECT("$F"&amp;$S2402),3))="RCS","GRS_RCS_RM",IF(INDIRECT("$F"&amp;$S2402)="OCS (No Label)","OCS_Conversion_RM",IF(LEFT(INDIRECT("$F"&amp;$S2402),3)="OCS","OCS_RM",IF(RIGHT(INDIRECT("$F"&amp;$S2402),10)="conversion","GOTS_RM_conversion",IF((LEFT(INDIRECT("$F"&amp;$S2402),4))="GOTS","GOTS_RM","Responsible_RM")))))))</f>
        <v>#REF!</v>
      </c>
      <c r="AF2402" s="13" t="str" cm="1">
        <f t="array" aca="1" ref="AF2402" ca="1">IF($S2402="","",INDIRECT("$Z"&amp;$S2402))</f>
        <v/>
      </c>
      <c r="AG2402" s="155"/>
      <c r="AH2402" s="13" t="str" cm="1">
        <f t="array" aca="1" ref="AH2402" ca="1">IFERROR(INDIRECT("$ag"&amp;S2402),"")</f>
        <v/>
      </c>
      <c r="AI2402" s="13" t="e" cm="1">
        <f t="array" aca="1" ref="AI2402" ca="1">INDIRECT("O"&amp;S2401)</f>
        <v>#REF!</v>
      </c>
      <c r="AJ2402" s="13" t="str">
        <f>IF($I2402="","",INDEX('Raw Material'!$A$1:$J$75,MATCH(I2402,'Raw Material'!$A$1:$A$75,0),(MATCH(G2402,'Raw Material'!$A$1:$J$1,0))))</f>
        <v/>
      </c>
      <c r="AK2402" s="13" t="str">
        <f t="shared" si="1078"/>
        <v>YANLIŞRM</v>
      </c>
      <c r="AL2402" s="153" t="str">
        <f t="shared" si="1079"/>
        <v/>
      </c>
    </row>
    <row r="2403" spans="1:38" ht="16.5" customHeight="1">
      <c r="A2403" s="162"/>
      <c r="B2403" s="168"/>
      <c r="C2403" s="169"/>
      <c r="D2403" s="156"/>
      <c r="E2403" s="156"/>
      <c r="F2403" s="175"/>
      <c r="G2403" s="181"/>
      <c r="H2403" s="182"/>
      <c r="I2403" s="182"/>
      <c r="J2403" s="182"/>
      <c r="K2403" s="32"/>
      <c r="L2403" s="179"/>
      <c r="M2403" s="179"/>
      <c r="N2403" s="81"/>
      <c r="O2403" s="185"/>
      <c r="P2403" s="103"/>
      <c r="Q2403" s="84" t="str">
        <f t="shared" si="1080"/>
        <v/>
      </c>
      <c r="R2403" s="159"/>
      <c r="S2403" s="28" t="str" cm="1">
        <f t="array" aca="1" ref="S2403" ca="1">IF(INDIRECT("A"&amp;114+$U2403)&lt;&gt;"",114+$U2403,"")</f>
        <v/>
      </c>
      <c r="T2403" s="28" t="str">
        <f t="shared" ca="1" si="1081"/>
        <v>$B</v>
      </c>
      <c r="U2403" s="29">
        <f t="shared" si="1087"/>
        <v>2280</v>
      </c>
      <c r="V2403" s="29">
        <v>190.75000000001501</v>
      </c>
      <c r="W2403" s="29">
        <f t="shared" si="1092"/>
        <v>190</v>
      </c>
      <c r="X2403" s="41" t="str" cm="1">
        <f t="array" aca="1" ref="X2403" ca="1">IFERROR(INDEX('PC&amp;PD'!$A$1:$AP$15,ROW('PC&amp;PD'!$A$15),MATCH(INDIRECT(T2403),'PC&amp;PD'!$A$1:$AP$1,0)),"")</f>
        <v/>
      </c>
      <c r="Z2403" s="155"/>
      <c r="AA2403" s="13" t="str">
        <f t="shared" si="1077"/>
        <v/>
      </c>
      <c r="AB2403" s="155"/>
      <c r="AC2403" s="13" t="str">
        <f t="shared" ca="1" si="1082"/>
        <v>$AB</v>
      </c>
      <c r="AD2403" s="13" t="str" cm="1">
        <f t="array" aca="1" ref="AD2403" ca="1">IFERROR(IF((LEFT(INDIRECT("$F"&amp;$S2403),4))="GOTS",IF($G2403="Organic","GOTS_Organic_raw",(IF($G2403="Responsible","GOTS_Responsible",(IF($G2403="No Attribute (Conventional)","GOTS_conventional",(IF($G2403="Recycled Pre/Post-Consumer","GOTS_pre_post",(IF($G2403="In-Conversion","GOTS_in_conversion",(IF($G2403="Sustainably Sourced","Sustainably_sourced",""))))))))))),IF($G2403="Organic","Organic",(IF($G2403="Responsible","Responsible",(IF($G2403="No Attribute (Conventional)","No_Attribute_Conventional",(IF($G2403="Recycled Pre/Post-Consumer","Recycled_Pre_Post_Consumer",(IF($G2403="In-Conversion","In_Conversion",(IF($G2403="Recycled Pre-Consumer","Recycled_Pre_Consumer",(IF($G2403="Recycled Post-Consumer","Recycled_Post_Consumer",(IF($G2403="Sustainably Sourced","Sustainably_sourced","")))))))))))))))),"")</f>
        <v/>
      </c>
      <c r="AE2403" s="13" t="e" cm="1">
        <f t="array" aca="1" ref="AE2403" ca="1">IF(INDIRECT("$F"&amp;$S2403)="","",IF(LEFT(INDIRECT("$F"&amp;$S2403),3)="GRS","GRS_RCS_RM",IF((LEFT(INDIRECT("$F"&amp;$S2403),3))="RCS","GRS_RCS_RM",IF(INDIRECT("$F"&amp;$S2403)="OCS (No Label)","OCS_Conversion_RM",IF(LEFT(INDIRECT("$F"&amp;$S2403),3)="OCS","OCS_RM",IF(RIGHT(INDIRECT("$F"&amp;$S2403),10)="conversion","GOTS_RM_conversion",IF((LEFT(INDIRECT("$F"&amp;$S2403),4))="GOTS","GOTS_RM","Responsible_RM")))))))</f>
        <v>#REF!</v>
      </c>
      <c r="AF2403" s="13" t="str" cm="1">
        <f t="array" aca="1" ref="AF2403" ca="1">IF($S2403="","",INDIRECT("$Z"&amp;$S2403))</f>
        <v/>
      </c>
      <c r="AG2403" s="155"/>
      <c r="AH2403" s="13" t="str" cm="1">
        <f t="array" aca="1" ref="AH2403" ca="1">IFERROR(INDIRECT("$ag"&amp;S2403),"")</f>
        <v/>
      </c>
      <c r="AI2403" s="13" t="e" cm="1">
        <f t="array" aca="1" ref="AI2403" ca="1">INDIRECT("O"&amp;S2402)</f>
        <v>#REF!</v>
      </c>
      <c r="AJ2403" s="13" t="str">
        <f>IF($I2403="","",INDEX('Raw Material'!$A$1:$J$75,MATCH(I2403,'Raw Material'!$A$1:$A$75,0),(MATCH(G2403,'Raw Material'!$A$1:$J$1,0))))</f>
        <v/>
      </c>
      <c r="AK2403" s="13" t="str">
        <f t="shared" si="1078"/>
        <v>YANLIŞRM</v>
      </c>
      <c r="AL2403" s="153" t="str">
        <f t="shared" si="1079"/>
        <v/>
      </c>
    </row>
    <row r="2404" spans="1:38" ht="16.5" customHeight="1">
      <c r="A2404" s="162"/>
      <c r="B2404" s="168"/>
      <c r="C2404" s="169"/>
      <c r="D2404" s="156"/>
      <c r="E2404" s="156"/>
      <c r="F2404" s="175"/>
      <c r="G2404" s="181"/>
      <c r="H2404" s="182"/>
      <c r="I2404" s="182"/>
      <c r="J2404" s="182"/>
      <c r="K2404" s="32"/>
      <c r="L2404" s="179"/>
      <c r="M2404" s="179"/>
      <c r="N2404" s="81"/>
      <c r="O2404" s="185"/>
      <c r="P2404" s="103"/>
      <c r="Q2404" s="84" t="str">
        <f t="shared" si="1080"/>
        <v/>
      </c>
      <c r="R2404" s="159"/>
      <c r="S2404" s="28" t="str" cm="1">
        <f t="array" aca="1" ref="S2404" ca="1">IF(INDIRECT("A"&amp;114+$U2404)&lt;&gt;"",114+$U2404,"")</f>
        <v/>
      </c>
      <c r="T2404" s="28" t="str">
        <f t="shared" ca="1" si="1081"/>
        <v>$B</v>
      </c>
      <c r="U2404" s="29">
        <f t="shared" si="1087"/>
        <v>2280</v>
      </c>
      <c r="V2404" s="29">
        <v>190.83333333334801</v>
      </c>
      <c r="W2404" s="29">
        <f t="shared" si="1092"/>
        <v>190</v>
      </c>
      <c r="X2404" s="41" t="str" cm="1">
        <f t="array" aca="1" ref="X2404" ca="1">IFERROR(INDEX('PC&amp;PD'!$A$1:$AP$15,ROW('PC&amp;PD'!$A$15),MATCH(INDIRECT(T2404),'PC&amp;PD'!$A$1:$AP$1,0)),"")</f>
        <v/>
      </c>
      <c r="Z2404" s="155"/>
      <c r="AA2404" s="13" t="str">
        <f t="shared" si="1077"/>
        <v/>
      </c>
      <c r="AB2404" s="155"/>
      <c r="AC2404" s="13" t="str">
        <f t="shared" ca="1" si="1082"/>
        <v>$AB</v>
      </c>
      <c r="AD2404" s="13" t="str" cm="1">
        <f t="array" aca="1" ref="AD2404" ca="1">IFERROR(IF((LEFT(INDIRECT("$F"&amp;$S2404),4))="GOTS",IF($G2404="Organic","GOTS_Organic_raw",(IF($G2404="Responsible","GOTS_Responsible",(IF($G2404="No Attribute (Conventional)","GOTS_conventional",(IF($G2404="Recycled Pre/Post-Consumer","GOTS_pre_post",(IF($G2404="In-Conversion","GOTS_in_conversion",(IF($G2404="Sustainably Sourced","Sustainably_sourced",""))))))))))),IF($G2404="Organic","Organic",(IF($G2404="Responsible","Responsible",(IF($G2404="No Attribute (Conventional)","No_Attribute_Conventional",(IF($G2404="Recycled Pre/Post-Consumer","Recycled_Pre_Post_Consumer",(IF($G2404="In-Conversion","In_Conversion",(IF($G2404="Recycled Pre-Consumer","Recycled_Pre_Consumer",(IF($G2404="Recycled Post-Consumer","Recycled_Post_Consumer",(IF($G2404="Sustainably Sourced","Sustainably_sourced","")))))))))))))))),"")</f>
        <v/>
      </c>
      <c r="AE2404" s="13" t="e" cm="1">
        <f t="array" aca="1" ref="AE2404" ca="1">IF(INDIRECT("$F"&amp;$S2404)="","",IF(LEFT(INDIRECT("$F"&amp;$S2404),3)="GRS","GRS_RCS_RM",IF((LEFT(INDIRECT("$F"&amp;$S2404),3))="RCS","GRS_RCS_RM",IF(INDIRECT("$F"&amp;$S2404)="OCS (No Label)","OCS_Conversion_RM",IF(LEFT(INDIRECT("$F"&amp;$S2404),3)="OCS","OCS_RM",IF(RIGHT(INDIRECT("$F"&amp;$S2404),10)="conversion","GOTS_RM_conversion",IF((LEFT(INDIRECT("$F"&amp;$S2404),4))="GOTS","GOTS_RM","Responsible_RM")))))))</f>
        <v>#REF!</v>
      </c>
      <c r="AF2404" s="13" t="str" cm="1">
        <f t="array" aca="1" ref="AF2404" ca="1">IF($S2404="","",INDIRECT("$Z"&amp;$S2404))</f>
        <v/>
      </c>
      <c r="AG2404" s="155"/>
      <c r="AH2404" s="13" t="str" cm="1">
        <f t="array" aca="1" ref="AH2404" ca="1">IFERROR(INDIRECT("$ag"&amp;S2404),"")</f>
        <v/>
      </c>
      <c r="AI2404" s="13" t="e" cm="1">
        <f t="array" aca="1" ref="AI2404" ca="1">INDIRECT("O"&amp;S2403)</f>
        <v>#REF!</v>
      </c>
      <c r="AJ2404" s="13" t="str">
        <f>IF($I2404="","",INDEX('Raw Material'!$A$1:$J$75,MATCH(I2404,'Raw Material'!$A$1:$A$75,0),(MATCH(G2404,'Raw Material'!$A$1:$J$1,0))))</f>
        <v/>
      </c>
      <c r="AK2404" s="13" t="str">
        <f t="shared" si="1078"/>
        <v>YANLIŞRM</v>
      </c>
      <c r="AL2404" s="153" t="str">
        <f t="shared" si="1079"/>
        <v/>
      </c>
    </row>
    <row r="2405" spans="1:38" ht="16.5" customHeight="1" thickBot="1">
      <c r="A2405" s="163"/>
      <c r="B2405" s="170"/>
      <c r="C2405" s="171"/>
      <c r="D2405" s="156"/>
      <c r="E2405" s="156"/>
      <c r="F2405" s="176"/>
      <c r="G2405" s="157"/>
      <c r="H2405" s="158"/>
      <c r="I2405" s="158"/>
      <c r="J2405" s="158"/>
      <c r="K2405" s="33"/>
      <c r="L2405" s="180"/>
      <c r="M2405" s="180"/>
      <c r="N2405" s="82"/>
      <c r="O2405" s="186"/>
      <c r="P2405" s="103"/>
      <c r="Q2405" s="84" t="str">
        <f t="shared" si="1080"/>
        <v/>
      </c>
      <c r="R2405" s="159"/>
      <c r="S2405" s="28" t="str" cm="1">
        <f t="array" aca="1" ref="S2405" ca="1">IF(INDIRECT("A"&amp;114+$U2405)&lt;&gt;"",114+$U2405,"")</f>
        <v/>
      </c>
      <c r="T2405" s="28" t="str">
        <f t="shared" ca="1" si="1081"/>
        <v>$B</v>
      </c>
      <c r="U2405" s="29">
        <f t="shared" si="1087"/>
        <v>2280</v>
      </c>
      <c r="V2405" s="29">
        <v>190.916666666682</v>
      </c>
      <c r="W2405" s="29">
        <f t="shared" si="1092"/>
        <v>190</v>
      </c>
      <c r="X2405" s="41" t="str" cm="1">
        <f t="array" aca="1" ref="X2405" ca="1">IFERROR(INDEX('PC&amp;PD'!$A$1:$AP$15,ROW('PC&amp;PD'!$A$15),MATCH(INDIRECT(T2405),'PC&amp;PD'!$A$1:$AP$1,0)),"")</f>
        <v/>
      </c>
      <c r="Z2405" s="155"/>
      <c r="AA2405" s="13" t="str">
        <f t="shared" si="1077"/>
        <v/>
      </c>
      <c r="AB2405" s="155"/>
      <c r="AC2405" s="13" t="str">
        <f t="shared" ca="1" si="1082"/>
        <v>$AB</v>
      </c>
      <c r="AD2405" s="13" t="str" cm="1">
        <f t="array" aca="1" ref="AD2405" ca="1">IFERROR(IF((LEFT(INDIRECT("$F"&amp;$S2405),4))="GOTS",IF($G2405="Organic","GOTS_Organic_raw",(IF($G2405="Responsible","GOTS_Responsible",(IF($G2405="No Attribute (Conventional)","GOTS_conventional",(IF($G2405="Recycled Pre/Post-Consumer","GOTS_pre_post",(IF($G2405="In-Conversion","GOTS_in_conversion",(IF($G2405="Sustainably Sourced","Sustainably_sourced",""))))))))))),IF($G2405="Organic","Organic",(IF($G2405="Responsible","Responsible",(IF($G2405="No Attribute (Conventional)","No_Attribute_Conventional",(IF($G2405="Recycled Pre/Post-Consumer","Recycled_Pre_Post_Consumer",(IF($G2405="In-Conversion","In_Conversion",(IF($G2405="Recycled Pre-Consumer","Recycled_Pre_Consumer",(IF($G2405="Recycled Post-Consumer","Recycled_Post_Consumer",(IF($G2405="Sustainably Sourced","Sustainably_sourced","")))))))))))))))),"")</f>
        <v/>
      </c>
      <c r="AE2405" s="13" t="e" cm="1">
        <f t="array" aca="1" ref="AE2405" ca="1">IF(INDIRECT("$F"&amp;$S2405)="","",IF(LEFT(INDIRECT("$F"&amp;$S2405),3)="GRS","GRS_RCS_RM",IF((LEFT(INDIRECT("$F"&amp;$S2405),3))="RCS","GRS_RCS_RM",IF(INDIRECT("$F"&amp;$S2405)="OCS (No Label)","OCS_Conversion_RM",IF(LEFT(INDIRECT("$F"&amp;$S2405),3)="OCS","OCS_RM",IF(RIGHT(INDIRECT("$F"&amp;$S2405),10)="conversion","GOTS_RM_conversion",IF((LEFT(INDIRECT("$F"&amp;$S2405),4))="GOTS","GOTS_RM","Responsible_RM")))))))</f>
        <v>#REF!</v>
      </c>
      <c r="AF2405" s="13" t="str" cm="1">
        <f t="array" aca="1" ref="AF2405" ca="1">IF($S2405="","",INDIRECT("$Z"&amp;$S2405))</f>
        <v/>
      </c>
      <c r="AG2405" s="155"/>
      <c r="AH2405" s="13" t="str" cm="1">
        <f t="array" aca="1" ref="AH2405" ca="1">IFERROR(INDIRECT("$ag"&amp;S2405),"")</f>
        <v/>
      </c>
      <c r="AI2405" s="13" t="e" cm="1">
        <f t="array" aca="1" ref="AI2405" ca="1">INDIRECT("O"&amp;S2404)</f>
        <v>#REF!</v>
      </c>
      <c r="AJ2405" s="13" t="str">
        <f>IF($I2405="","",INDEX('Raw Material'!$A$1:$J$75,MATCH(I2405,'Raw Material'!$A$1:$A$75,0),(MATCH(G2405,'Raw Material'!$A$1:$J$1,0))))</f>
        <v/>
      </c>
      <c r="AK2405" s="13" t="str">
        <f t="shared" si="1078"/>
        <v>YANLIŞRM</v>
      </c>
      <c r="AL2405" s="153" t="str">
        <f t="shared" si="1079"/>
        <v/>
      </c>
    </row>
    <row r="2406" spans="1:38" ht="16.5" customHeight="1">
      <c r="A2406" s="160" t="str">
        <f>IF(B2406="","",COUNTA($B$114:$B2406))</f>
        <v/>
      </c>
      <c r="B2406" s="164"/>
      <c r="C2406" s="165"/>
      <c r="D2406" s="183"/>
      <c r="E2406" s="183"/>
      <c r="F2406" s="172"/>
      <c r="G2406" s="212"/>
      <c r="H2406" s="206"/>
      <c r="I2406" s="206"/>
      <c r="J2406" s="206"/>
      <c r="K2406" s="31"/>
      <c r="L2406" s="177" t="str">
        <f t="shared" ref="L2406" si="1102">IF(R2406="","",LEFT(R2406,LEN(R2406)-2))</f>
        <v/>
      </c>
      <c r="M2406" s="177"/>
      <c r="N2406" s="80"/>
      <c r="O2406" s="184"/>
      <c r="P2406" s="103"/>
      <c r="Q2406" s="84" t="str">
        <f t="shared" si="1080"/>
        <v/>
      </c>
      <c r="R2406" s="159" t="str">
        <f t="shared" ref="R2406" si="1103">CONCATENATE($Q2406,Q2407,Q2408,Q2409,Q2410,Q2411,$Q2412,$Q2413,$Q2414,$Q2415,Q2416,Q2417)</f>
        <v/>
      </c>
      <c r="S2406" s="28" t="str" cm="1">
        <f t="array" aca="1" ref="S2406" ca="1">IF(INDIRECT("A"&amp;114+$U2406)&lt;&gt;"",114+$U2406,"")</f>
        <v/>
      </c>
      <c r="T2406" s="28" t="str">
        <f t="shared" ca="1" si="1081"/>
        <v>$B</v>
      </c>
      <c r="U2406" s="29">
        <f t="shared" si="1087"/>
        <v>2292</v>
      </c>
      <c r="V2406" s="29">
        <v>191.00000000001501</v>
      </c>
      <c r="W2406" s="29">
        <f t="shared" si="1092"/>
        <v>191</v>
      </c>
      <c r="X2406" s="41" t="str" cm="1">
        <f t="array" aca="1" ref="X2406" ca="1">IFERROR(INDEX('PC&amp;PD'!$A$1:$AP$15,ROW('PC&amp;PD'!$A$15),MATCH(INDIRECT(T2406),'PC&amp;PD'!$A$1:$AP$1,0)),"")</f>
        <v/>
      </c>
      <c r="Z2406" s="155" t="str">
        <f t="shared" ref="Z2406" si="1104">IFERROR(IF($F2406="OCS 100","OCS (OCS 100)",IF($F2406="OCS Blended","OCS (OCS Blended)",IF($F2406="OCS (No Label)","OCS (No Label)",IF($F2406="RCS 100","RCS (RCS 100)",IF($F2406="RCS Blended","RCS (RCS Blended)",IF($F2406="GRS","GRS (GRS)",IF($F2406="GRS (No Label)", "GRS (No Label)",IF($F2406="RDS","RDS (RDS)",IF($F2406="RWS","RWS (RWS)",IF($F2406="RAS","RAS (RAS)",IF($F2406="RMS","RMS (RMS)",IF($F2406="GOTS Organic","GOTS (Organic)",IF($F2406="GOTS Made with organic","GOTS (Made with Organic)",IF($F2406="GOTS Organic - in conversion","GOTS (Organic - In Conversion)",IF($F2406="GOTS Made with organic - in conversion","GOTS (Made with Organic - In Conversion)",""))))))))))))))),"")</f>
        <v/>
      </c>
      <c r="AA2406" s="13" t="str">
        <f t="shared" si="1077"/>
        <v/>
      </c>
      <c r="AB2406" s="155" t="str">
        <f t="shared" ref="AB2406" si="1105">IFERROR(IF($F2406="OCS 100", "OCS_100",IF($F2406="OCS Blended", "OCS_Blended",IF($F2406="OCS (No Label)", "OCS_No_Label",IF($F2406="RCS 100", "RCS_100",IF($F2406="RCS Blended","RCS_Blended",IF($F2406="GRS","GRS",IF($F2406="GRS (No Label)", "GRS_No_Label",IF($F2406="RDS","RDS",IF($F2406="RWS","RWS",IF($F2406="RMS","RMS",IF($F2406="GOTS Organic","GOTS_Organic",IF($F2406="GOTS Made with organic","GOTS_Made_with_organic",IF($F2406="GOTS Organic - in conversion","GOTS_Organic_in_Conversion",IF($F2406="GOTS Made with organic - in conversion","GOTS_Made_with_Organic_in_Conversion",IF($F2406="RAS","RAS",""))))))))))))))),"")</f>
        <v/>
      </c>
      <c r="AC2406" s="13" t="str">
        <f t="shared" ca="1" si="1082"/>
        <v>$AB</v>
      </c>
      <c r="AD2406" s="13" t="str" cm="1">
        <f t="array" aca="1" ref="AD2406" ca="1">IFERROR(IF((LEFT(INDIRECT("$F"&amp;$S2406),4))="GOTS",IF($G2406="Organic","GOTS_Organic_raw",(IF($G2406="Responsible","GOTS_Responsible",(IF($G2406="No Attribute (Conventional)","GOTS_conventional",(IF($G2406="Recycled Pre/Post-Consumer","GOTS_pre_post",(IF($G2406="In-Conversion","GOTS_in_conversion",(IF($G2406="Sustainably Sourced","Sustainably_sourced",""))))))))))),IF($G2406="Organic","Organic",(IF($G2406="Responsible","Responsible",(IF($G2406="No Attribute (Conventional)","No_Attribute_Conventional",(IF($G2406="Recycled Pre/Post-Consumer","Recycled_Pre_Post_Consumer",(IF($G2406="In-Conversion","In_Conversion",(IF($G2406="Recycled Pre-Consumer","Recycled_Pre_Consumer",(IF($G2406="Recycled Post-Consumer","Recycled_Post_Consumer",(IF($G2406="Sustainably Sourced","Sustainably_sourced","")))))))))))))))),"")</f>
        <v/>
      </c>
      <c r="AE2406" s="13" t="e" cm="1">
        <f t="array" aca="1" ref="AE2406" ca="1">IF(INDIRECT("$F"&amp;$S2406)="","",IF(LEFT(INDIRECT("$F"&amp;$S2406),3)="GRS","GRS_RCS_RM",IF((LEFT(INDIRECT("$F"&amp;$S2406),3))="RCS","GRS_RCS_RM",IF(INDIRECT("$F"&amp;$S2406)="OCS (No Label)","OCS_Conversion_RM",IF(LEFT(INDIRECT("$F"&amp;$S2406),3)="OCS","OCS_RM",IF(RIGHT(INDIRECT("$F"&amp;$S2406),10)="conversion","GOTS_RM_conversion",IF((LEFT(INDIRECT("$F"&amp;$S2406),4))="GOTS","GOTS_RM","Responsible_RM")))))))</f>
        <v>#REF!</v>
      </c>
      <c r="AF2406" s="13" t="str" cm="1">
        <f t="array" aca="1" ref="AF2406" ca="1">IF($S2406="","",INDIRECT("$Z"&amp;$S2406))</f>
        <v/>
      </c>
      <c r="AG2406" s="155" t="str">
        <f t="shared" si="1097"/>
        <v/>
      </c>
      <c r="AH2406" s="13" t="str" cm="1">
        <f t="array" aca="1" ref="AH2406" ca="1">IFERROR(INDIRECT("$ag"&amp;S2406),"")</f>
        <v/>
      </c>
      <c r="AI2406" s="13" t="e" cm="1">
        <f t="array" aca="1" ref="AI2406" ca="1">INDIRECT("O"&amp;S2405)</f>
        <v>#REF!</v>
      </c>
      <c r="AJ2406" s="13" t="str">
        <f>IF($I2406="","",INDEX('Raw Material'!$A$1:$J$75,MATCH(I2406,'Raw Material'!$A$1:$A$75,0),(MATCH(G2406,'Raw Material'!$A$1:$J$1,0))))</f>
        <v/>
      </c>
      <c r="AK2406" s="13" t="str">
        <f t="shared" si="1078"/>
        <v>YANLIŞRM</v>
      </c>
      <c r="AL2406" s="153" t="str">
        <f t="shared" si="1079"/>
        <v/>
      </c>
    </row>
    <row r="2407" spans="1:38" ht="16.5" customHeight="1">
      <c r="A2407" s="161"/>
      <c r="B2407" s="166"/>
      <c r="C2407" s="167"/>
      <c r="D2407" s="156"/>
      <c r="E2407" s="156"/>
      <c r="F2407" s="173"/>
      <c r="G2407" s="181"/>
      <c r="H2407" s="182"/>
      <c r="I2407" s="182"/>
      <c r="J2407" s="182"/>
      <c r="K2407" s="32"/>
      <c r="L2407" s="178"/>
      <c r="M2407" s="178"/>
      <c r="N2407" s="81"/>
      <c r="O2407" s="185"/>
      <c r="P2407" s="103"/>
      <c r="Q2407" s="84" t="str">
        <f t="shared" si="1080"/>
        <v/>
      </c>
      <c r="R2407" s="159"/>
      <c r="S2407" s="28" t="str" cm="1">
        <f t="array" aca="1" ref="S2407" ca="1">IF(INDIRECT("A"&amp;114+$U2407)&lt;&gt;"",114+$U2407,"")</f>
        <v/>
      </c>
      <c r="T2407" s="28" t="str">
        <f t="shared" ca="1" si="1081"/>
        <v>$B</v>
      </c>
      <c r="U2407" s="29">
        <f t="shared" si="1087"/>
        <v>2292</v>
      </c>
      <c r="V2407" s="29">
        <v>191.08333333334801</v>
      </c>
      <c r="W2407" s="29">
        <f t="shared" si="1092"/>
        <v>191</v>
      </c>
      <c r="X2407" s="41" t="str" cm="1">
        <f t="array" aca="1" ref="X2407" ca="1">IFERROR(INDEX('PC&amp;PD'!$A$1:$AP$15,ROW('PC&amp;PD'!$A$15),MATCH(INDIRECT(T2407),'PC&amp;PD'!$A$1:$AP$1,0)),"")</f>
        <v/>
      </c>
      <c r="Z2407" s="155"/>
      <c r="AA2407" s="13" t="str">
        <f t="shared" si="1077"/>
        <v/>
      </c>
      <c r="AB2407" s="155"/>
      <c r="AC2407" s="13" t="str">
        <f t="shared" ca="1" si="1082"/>
        <v>$AB</v>
      </c>
      <c r="AD2407" s="13" t="str" cm="1">
        <f t="array" aca="1" ref="AD2407" ca="1">IFERROR(IF((LEFT(INDIRECT("$F"&amp;$S2407),4))="GOTS",IF($G2407="Organic","GOTS_Organic_raw",(IF($G2407="Responsible","GOTS_Responsible",(IF($G2407="No Attribute (Conventional)","GOTS_conventional",(IF($G2407="Recycled Pre/Post-Consumer","GOTS_pre_post",(IF($G2407="In-Conversion","GOTS_in_conversion",(IF($G2407="Sustainably Sourced","Sustainably_sourced",""))))))))))),IF($G2407="Organic","Organic",(IF($G2407="Responsible","Responsible",(IF($G2407="No Attribute (Conventional)","No_Attribute_Conventional",(IF($G2407="Recycled Pre/Post-Consumer","Recycled_Pre_Post_Consumer",(IF($G2407="In-Conversion","In_Conversion",(IF($G2407="Recycled Pre-Consumer","Recycled_Pre_Consumer",(IF($G2407="Recycled Post-Consumer","Recycled_Post_Consumer",(IF($G2407="Sustainably Sourced","Sustainably_sourced","")))))))))))))))),"")</f>
        <v/>
      </c>
      <c r="AE2407" s="13" t="e" cm="1">
        <f t="array" aca="1" ref="AE2407" ca="1">IF(INDIRECT("$F"&amp;$S2407)="","",IF(LEFT(INDIRECT("$F"&amp;$S2407),3)="GRS","GRS_RCS_RM",IF((LEFT(INDIRECT("$F"&amp;$S2407),3))="RCS","GRS_RCS_RM",IF(INDIRECT("$F"&amp;$S2407)="OCS (No Label)","OCS_Conversion_RM",IF(LEFT(INDIRECT("$F"&amp;$S2407),3)="OCS","OCS_RM",IF(RIGHT(INDIRECT("$F"&amp;$S2407),10)="conversion","GOTS_RM_conversion",IF((LEFT(INDIRECT("$F"&amp;$S2407),4))="GOTS","GOTS_RM","Responsible_RM")))))))</f>
        <v>#REF!</v>
      </c>
      <c r="AF2407" s="13" t="str" cm="1">
        <f t="array" aca="1" ref="AF2407" ca="1">IF($S2407="","",INDIRECT("$Z"&amp;$S2407))</f>
        <v/>
      </c>
      <c r="AG2407" s="155"/>
      <c r="AH2407" s="13" t="str" cm="1">
        <f t="array" aca="1" ref="AH2407" ca="1">IFERROR(INDIRECT("$ag"&amp;S2407),"")</f>
        <v/>
      </c>
      <c r="AI2407" s="13" t="e" cm="1">
        <f t="array" aca="1" ref="AI2407" ca="1">INDIRECT("O"&amp;S2406)</f>
        <v>#REF!</v>
      </c>
      <c r="AJ2407" s="13" t="str">
        <f>IF($I2407="","",INDEX('Raw Material'!$A$1:$J$75,MATCH(I2407,'Raw Material'!$A$1:$A$75,0),(MATCH(G2407,'Raw Material'!$A$1:$J$1,0))))</f>
        <v/>
      </c>
      <c r="AK2407" s="13" t="str">
        <f t="shared" si="1078"/>
        <v>YANLIŞRM</v>
      </c>
      <c r="AL2407" s="153" t="str">
        <f t="shared" si="1079"/>
        <v/>
      </c>
    </row>
    <row r="2408" spans="1:38" ht="16.5" customHeight="1">
      <c r="A2408" s="161"/>
      <c r="B2408" s="166"/>
      <c r="C2408" s="167"/>
      <c r="D2408" s="156"/>
      <c r="E2408" s="156"/>
      <c r="F2408" s="173"/>
      <c r="G2408" s="181"/>
      <c r="H2408" s="182"/>
      <c r="I2408" s="182"/>
      <c r="J2408" s="182"/>
      <c r="K2408" s="32"/>
      <c r="L2408" s="178"/>
      <c r="M2408" s="178"/>
      <c r="N2408" s="81"/>
      <c r="O2408" s="185"/>
      <c r="P2408" s="103"/>
      <c r="Q2408" s="84" t="str">
        <f t="shared" si="1080"/>
        <v/>
      </c>
      <c r="R2408" s="159"/>
      <c r="S2408" s="28" t="str" cm="1">
        <f t="array" aca="1" ref="S2408" ca="1">IF(INDIRECT("A"&amp;114+$U2408)&lt;&gt;"",114+$U2408,"")</f>
        <v/>
      </c>
      <c r="T2408" s="28" t="str">
        <f t="shared" ca="1" si="1081"/>
        <v>$B</v>
      </c>
      <c r="U2408" s="29">
        <f t="shared" si="1087"/>
        <v>2292</v>
      </c>
      <c r="V2408" s="29">
        <v>191.166666666682</v>
      </c>
      <c r="W2408" s="29">
        <f t="shared" si="1092"/>
        <v>191</v>
      </c>
      <c r="X2408" s="41" t="str" cm="1">
        <f t="array" aca="1" ref="X2408" ca="1">IFERROR(INDEX('PC&amp;PD'!$A$1:$AP$15,ROW('PC&amp;PD'!$A$15),MATCH(INDIRECT(T2408),'PC&amp;PD'!$A$1:$AP$1,0)),"")</f>
        <v/>
      </c>
      <c r="Z2408" s="155"/>
      <c r="AA2408" s="13" t="str">
        <f t="shared" si="1077"/>
        <v/>
      </c>
      <c r="AB2408" s="155"/>
      <c r="AC2408" s="13" t="str">
        <f t="shared" ca="1" si="1082"/>
        <v>$AB</v>
      </c>
      <c r="AD2408" s="13" t="str" cm="1">
        <f t="array" aca="1" ref="AD2408" ca="1">IFERROR(IF((LEFT(INDIRECT("$F"&amp;$S2408),4))="GOTS",IF($G2408="Organic","GOTS_Organic_raw",(IF($G2408="Responsible","GOTS_Responsible",(IF($G2408="No Attribute (Conventional)","GOTS_conventional",(IF($G2408="Recycled Pre/Post-Consumer","GOTS_pre_post",(IF($G2408="In-Conversion","GOTS_in_conversion",(IF($G2408="Sustainably Sourced","Sustainably_sourced",""))))))))))),IF($G2408="Organic","Organic",(IF($G2408="Responsible","Responsible",(IF($G2408="No Attribute (Conventional)","No_Attribute_Conventional",(IF($G2408="Recycled Pre/Post-Consumer","Recycled_Pre_Post_Consumer",(IF($G2408="In-Conversion","In_Conversion",(IF($G2408="Recycled Pre-Consumer","Recycled_Pre_Consumer",(IF($G2408="Recycled Post-Consumer","Recycled_Post_Consumer",(IF($G2408="Sustainably Sourced","Sustainably_sourced","")))))))))))))))),"")</f>
        <v/>
      </c>
      <c r="AE2408" s="13" t="e" cm="1">
        <f t="array" aca="1" ref="AE2408" ca="1">IF(INDIRECT("$F"&amp;$S2408)="","",IF(LEFT(INDIRECT("$F"&amp;$S2408),3)="GRS","GRS_RCS_RM",IF((LEFT(INDIRECT("$F"&amp;$S2408),3))="RCS","GRS_RCS_RM",IF(INDIRECT("$F"&amp;$S2408)="OCS (No Label)","OCS_Conversion_RM",IF(LEFT(INDIRECT("$F"&amp;$S2408),3)="OCS","OCS_RM",IF(RIGHT(INDIRECT("$F"&amp;$S2408),10)="conversion","GOTS_RM_conversion",IF((LEFT(INDIRECT("$F"&amp;$S2408),4))="GOTS","GOTS_RM","Responsible_RM")))))))</f>
        <v>#REF!</v>
      </c>
      <c r="AF2408" s="13" t="str" cm="1">
        <f t="array" aca="1" ref="AF2408" ca="1">IF($S2408="","",INDIRECT("$Z"&amp;$S2408))</f>
        <v/>
      </c>
      <c r="AG2408" s="155"/>
      <c r="AH2408" s="13" t="str" cm="1">
        <f t="array" aca="1" ref="AH2408" ca="1">IFERROR(INDIRECT("$ag"&amp;S2408),"")</f>
        <v/>
      </c>
      <c r="AI2408" s="13" t="e" cm="1">
        <f t="array" aca="1" ref="AI2408" ca="1">INDIRECT("O"&amp;S2407)</f>
        <v>#REF!</v>
      </c>
      <c r="AJ2408" s="13" t="str">
        <f>IF($I2408="","",INDEX('Raw Material'!$A$1:$J$75,MATCH(I2408,'Raw Material'!$A$1:$A$75,0),(MATCH(G2408,'Raw Material'!$A$1:$J$1,0))))</f>
        <v/>
      </c>
      <c r="AK2408" s="13" t="str">
        <f t="shared" si="1078"/>
        <v>YANLIŞRM</v>
      </c>
      <c r="AL2408" s="153" t="str">
        <f t="shared" si="1079"/>
        <v/>
      </c>
    </row>
    <row r="2409" spans="1:38" ht="16.5" customHeight="1">
      <c r="A2409" s="161"/>
      <c r="B2409" s="166"/>
      <c r="C2409" s="167"/>
      <c r="D2409" s="156"/>
      <c r="E2409" s="156"/>
      <c r="F2409" s="174"/>
      <c r="G2409" s="181"/>
      <c r="H2409" s="182"/>
      <c r="I2409" s="182"/>
      <c r="J2409" s="182"/>
      <c r="K2409" s="32"/>
      <c r="L2409" s="178"/>
      <c r="M2409" s="178"/>
      <c r="N2409" s="81"/>
      <c r="O2409" s="185"/>
      <c r="P2409" s="103"/>
      <c r="Q2409" s="84" t="str">
        <f t="shared" si="1080"/>
        <v/>
      </c>
      <c r="R2409" s="159"/>
      <c r="S2409" s="28" t="str" cm="1">
        <f t="array" aca="1" ref="S2409" ca="1">IF(INDIRECT("A"&amp;114+$U2409)&lt;&gt;"",114+$U2409,"")</f>
        <v/>
      </c>
      <c r="T2409" s="28" t="str">
        <f t="shared" ca="1" si="1081"/>
        <v>$B</v>
      </c>
      <c r="U2409" s="29">
        <f t="shared" si="1087"/>
        <v>2292</v>
      </c>
      <c r="V2409" s="29">
        <v>191.25000000001501</v>
      </c>
      <c r="W2409" s="29">
        <f t="shared" si="1092"/>
        <v>191</v>
      </c>
      <c r="X2409" s="41" t="str" cm="1">
        <f t="array" aca="1" ref="X2409" ca="1">IFERROR(INDEX('PC&amp;PD'!$A$1:$AP$15,ROW('PC&amp;PD'!$A$15),MATCH(INDIRECT(T2409),'PC&amp;PD'!$A$1:$AP$1,0)),"")</f>
        <v/>
      </c>
      <c r="Z2409" s="155"/>
      <c r="AA2409" s="13" t="str">
        <f t="shared" si="1077"/>
        <v/>
      </c>
      <c r="AB2409" s="155"/>
      <c r="AC2409" s="13" t="str">
        <f t="shared" ca="1" si="1082"/>
        <v>$AB</v>
      </c>
      <c r="AD2409" s="13" t="str" cm="1">
        <f t="array" aca="1" ref="AD2409" ca="1">IFERROR(IF((LEFT(INDIRECT("$F"&amp;$S2409),4))="GOTS",IF($G2409="Organic","GOTS_Organic_raw",(IF($G2409="Responsible","GOTS_Responsible",(IF($G2409="No Attribute (Conventional)","GOTS_conventional",(IF($G2409="Recycled Pre/Post-Consumer","GOTS_pre_post",(IF($G2409="In-Conversion","GOTS_in_conversion",(IF($G2409="Sustainably Sourced","Sustainably_sourced",""))))))))))),IF($G2409="Organic","Organic",(IF($G2409="Responsible","Responsible",(IF($G2409="No Attribute (Conventional)","No_Attribute_Conventional",(IF($G2409="Recycled Pre/Post-Consumer","Recycled_Pre_Post_Consumer",(IF($G2409="In-Conversion","In_Conversion",(IF($G2409="Recycled Pre-Consumer","Recycled_Pre_Consumer",(IF($G2409="Recycled Post-Consumer","Recycled_Post_Consumer",(IF($G2409="Sustainably Sourced","Sustainably_sourced","")))))))))))))))),"")</f>
        <v/>
      </c>
      <c r="AE2409" s="13" t="e" cm="1">
        <f t="array" aca="1" ref="AE2409" ca="1">IF(INDIRECT("$F"&amp;$S2409)="","",IF(LEFT(INDIRECT("$F"&amp;$S2409),3)="GRS","GRS_RCS_RM",IF((LEFT(INDIRECT("$F"&amp;$S2409),3))="RCS","GRS_RCS_RM",IF(INDIRECT("$F"&amp;$S2409)="OCS (No Label)","OCS_Conversion_RM",IF(LEFT(INDIRECT("$F"&amp;$S2409),3)="OCS","OCS_RM",IF(RIGHT(INDIRECT("$F"&amp;$S2409),10)="conversion","GOTS_RM_conversion",IF((LEFT(INDIRECT("$F"&amp;$S2409),4))="GOTS","GOTS_RM","Responsible_RM")))))))</f>
        <v>#REF!</v>
      </c>
      <c r="AF2409" s="13" t="str" cm="1">
        <f t="array" aca="1" ref="AF2409" ca="1">IF($S2409="","",INDIRECT("$Z"&amp;$S2409))</f>
        <v/>
      </c>
      <c r="AG2409" s="155"/>
      <c r="AH2409" s="13" t="str" cm="1">
        <f t="array" aca="1" ref="AH2409" ca="1">IFERROR(INDIRECT("$ag"&amp;S2409),"")</f>
        <v/>
      </c>
      <c r="AI2409" s="13" t="e" cm="1">
        <f t="array" aca="1" ref="AI2409" ca="1">INDIRECT("O"&amp;S2408)</f>
        <v>#REF!</v>
      </c>
      <c r="AJ2409" s="13" t="str">
        <f>IF($I2409="","",INDEX('Raw Material'!$A$1:$J$75,MATCH(I2409,'Raw Material'!$A$1:$A$75,0),(MATCH(G2409,'Raw Material'!$A$1:$J$1,0))))</f>
        <v/>
      </c>
      <c r="AK2409" s="13" t="str">
        <f t="shared" si="1078"/>
        <v>YANLIŞRM</v>
      </c>
      <c r="AL2409" s="153" t="str">
        <f t="shared" si="1079"/>
        <v/>
      </c>
    </row>
    <row r="2410" spans="1:38" ht="16.5" customHeight="1">
      <c r="A2410" s="161"/>
      <c r="B2410" s="166"/>
      <c r="C2410" s="167"/>
      <c r="D2410" s="156"/>
      <c r="E2410" s="156"/>
      <c r="F2410" s="174"/>
      <c r="G2410" s="181"/>
      <c r="H2410" s="182"/>
      <c r="I2410" s="182"/>
      <c r="J2410" s="182"/>
      <c r="K2410" s="32"/>
      <c r="L2410" s="178"/>
      <c r="M2410" s="178"/>
      <c r="N2410" s="81"/>
      <c r="O2410" s="185"/>
      <c r="P2410" s="103"/>
      <c r="Q2410" s="84" t="str">
        <f t="shared" si="1080"/>
        <v/>
      </c>
      <c r="R2410" s="159"/>
      <c r="S2410" s="28" t="str" cm="1">
        <f t="array" aca="1" ref="S2410" ca="1">IF(INDIRECT("A"&amp;114+$U2410)&lt;&gt;"",114+$U2410,"")</f>
        <v/>
      </c>
      <c r="T2410" s="28" t="str">
        <f t="shared" ca="1" si="1081"/>
        <v>$B</v>
      </c>
      <c r="U2410" s="29">
        <f t="shared" si="1087"/>
        <v>2292</v>
      </c>
      <c r="V2410" s="29">
        <v>191.33333333334801</v>
      </c>
      <c r="W2410" s="29">
        <f t="shared" si="1092"/>
        <v>191</v>
      </c>
      <c r="X2410" s="41" t="str" cm="1">
        <f t="array" aca="1" ref="X2410" ca="1">IFERROR(INDEX('PC&amp;PD'!$A$1:$AP$15,ROW('PC&amp;PD'!$A$15),MATCH(INDIRECT(T2410),'PC&amp;PD'!$A$1:$AP$1,0)),"")</f>
        <v/>
      </c>
      <c r="Z2410" s="155"/>
      <c r="AA2410" s="13" t="str">
        <f t="shared" si="1077"/>
        <v/>
      </c>
      <c r="AB2410" s="155"/>
      <c r="AC2410" s="13" t="str">
        <f t="shared" ca="1" si="1082"/>
        <v>$AB</v>
      </c>
      <c r="AD2410" s="13" t="str" cm="1">
        <f t="array" aca="1" ref="AD2410" ca="1">IFERROR(IF((LEFT(INDIRECT("$F"&amp;$S2410),4))="GOTS",IF($G2410="Organic","GOTS_Organic_raw",(IF($G2410="Responsible","GOTS_Responsible",(IF($G2410="No Attribute (Conventional)","GOTS_conventional",(IF($G2410="Recycled Pre/Post-Consumer","GOTS_pre_post",(IF($G2410="In-Conversion","GOTS_in_conversion",(IF($G2410="Sustainably Sourced","Sustainably_sourced",""))))))))))),IF($G2410="Organic","Organic",(IF($G2410="Responsible","Responsible",(IF($G2410="No Attribute (Conventional)","No_Attribute_Conventional",(IF($G2410="Recycled Pre/Post-Consumer","Recycled_Pre_Post_Consumer",(IF($G2410="In-Conversion","In_Conversion",(IF($G2410="Recycled Pre-Consumer","Recycled_Pre_Consumer",(IF($G2410="Recycled Post-Consumer","Recycled_Post_Consumer",(IF($G2410="Sustainably Sourced","Sustainably_sourced","")))))))))))))))),"")</f>
        <v/>
      </c>
      <c r="AE2410" s="13" t="e" cm="1">
        <f t="array" aca="1" ref="AE2410" ca="1">IF(INDIRECT("$F"&amp;$S2410)="","",IF(LEFT(INDIRECT("$F"&amp;$S2410),3)="GRS","GRS_RCS_RM",IF((LEFT(INDIRECT("$F"&amp;$S2410),3))="RCS","GRS_RCS_RM",IF(INDIRECT("$F"&amp;$S2410)="OCS (No Label)","OCS_Conversion_RM",IF(LEFT(INDIRECT("$F"&amp;$S2410),3)="OCS","OCS_RM",IF(RIGHT(INDIRECT("$F"&amp;$S2410),10)="conversion","GOTS_RM_conversion",IF((LEFT(INDIRECT("$F"&amp;$S2410),4))="GOTS","GOTS_RM","Responsible_RM")))))))</f>
        <v>#REF!</v>
      </c>
      <c r="AF2410" s="13" t="str" cm="1">
        <f t="array" aca="1" ref="AF2410" ca="1">IF($S2410="","",INDIRECT("$Z"&amp;$S2410))</f>
        <v/>
      </c>
      <c r="AG2410" s="155"/>
      <c r="AH2410" s="13" t="str" cm="1">
        <f t="array" aca="1" ref="AH2410" ca="1">IFERROR(INDIRECT("$ag"&amp;S2410),"")</f>
        <v/>
      </c>
      <c r="AI2410" s="13" t="e" cm="1">
        <f t="array" aca="1" ref="AI2410" ca="1">INDIRECT("O"&amp;S2409)</f>
        <v>#REF!</v>
      </c>
      <c r="AJ2410" s="13" t="str">
        <f>IF($I2410="","",INDEX('Raw Material'!$A$1:$J$75,MATCH(I2410,'Raw Material'!$A$1:$A$75,0),(MATCH(G2410,'Raw Material'!$A$1:$J$1,0))))</f>
        <v/>
      </c>
      <c r="AK2410" s="13" t="str">
        <f t="shared" si="1078"/>
        <v>YANLIŞRM</v>
      </c>
      <c r="AL2410" s="153" t="str">
        <f t="shared" si="1079"/>
        <v/>
      </c>
    </row>
    <row r="2411" spans="1:38" ht="16.5" customHeight="1">
      <c r="A2411" s="161"/>
      <c r="B2411" s="166"/>
      <c r="C2411" s="167"/>
      <c r="D2411" s="156"/>
      <c r="E2411" s="156"/>
      <c r="F2411" s="174"/>
      <c r="G2411" s="181"/>
      <c r="H2411" s="182"/>
      <c r="I2411" s="182"/>
      <c r="J2411" s="182"/>
      <c r="K2411" s="32"/>
      <c r="L2411" s="178"/>
      <c r="M2411" s="178"/>
      <c r="N2411" s="81"/>
      <c r="O2411" s="185"/>
      <c r="P2411" s="103"/>
      <c r="Q2411" s="84" t="str">
        <f t="shared" si="1080"/>
        <v/>
      </c>
      <c r="R2411" s="159"/>
      <c r="S2411" s="28" t="str" cm="1">
        <f t="array" aca="1" ref="S2411" ca="1">IF(INDIRECT("A"&amp;114+$U2411)&lt;&gt;"",114+$U2411,"")</f>
        <v/>
      </c>
      <c r="T2411" s="28" t="str">
        <f t="shared" ca="1" si="1081"/>
        <v>$B</v>
      </c>
      <c r="U2411" s="29">
        <f t="shared" si="1087"/>
        <v>2292</v>
      </c>
      <c r="V2411" s="29">
        <v>191.416666666682</v>
      </c>
      <c r="W2411" s="29">
        <f t="shared" si="1092"/>
        <v>191</v>
      </c>
      <c r="X2411" s="41" t="str" cm="1">
        <f t="array" aca="1" ref="X2411" ca="1">IFERROR(INDEX('PC&amp;PD'!$A$1:$AP$15,ROW('PC&amp;PD'!$A$15),MATCH(INDIRECT(T2411),'PC&amp;PD'!$A$1:$AP$1,0)),"")</f>
        <v/>
      </c>
      <c r="Z2411" s="155"/>
      <c r="AA2411" s="13" t="str">
        <f t="shared" si="1077"/>
        <v/>
      </c>
      <c r="AB2411" s="155"/>
      <c r="AC2411" s="13" t="str">
        <f t="shared" ca="1" si="1082"/>
        <v>$AB</v>
      </c>
      <c r="AD2411" s="13" t="str" cm="1">
        <f t="array" aca="1" ref="AD2411" ca="1">IFERROR(IF((LEFT(INDIRECT("$F"&amp;$S2411),4))="GOTS",IF($G2411="Organic","GOTS_Organic_raw",(IF($G2411="Responsible","GOTS_Responsible",(IF($G2411="No Attribute (Conventional)","GOTS_conventional",(IF($G2411="Recycled Pre/Post-Consumer","GOTS_pre_post",(IF($G2411="In-Conversion","GOTS_in_conversion",(IF($G2411="Sustainably Sourced","Sustainably_sourced",""))))))))))),IF($G2411="Organic","Organic",(IF($G2411="Responsible","Responsible",(IF($G2411="No Attribute (Conventional)","No_Attribute_Conventional",(IF($G2411="Recycled Pre/Post-Consumer","Recycled_Pre_Post_Consumer",(IF($G2411="In-Conversion","In_Conversion",(IF($G2411="Recycled Pre-Consumer","Recycled_Pre_Consumer",(IF($G2411="Recycled Post-Consumer","Recycled_Post_Consumer",(IF($G2411="Sustainably Sourced","Sustainably_sourced","")))))))))))))))),"")</f>
        <v/>
      </c>
      <c r="AE2411" s="13" t="e" cm="1">
        <f t="array" aca="1" ref="AE2411" ca="1">IF(INDIRECT("$F"&amp;$S2411)="","",IF(LEFT(INDIRECT("$F"&amp;$S2411),3)="GRS","GRS_RCS_RM",IF((LEFT(INDIRECT("$F"&amp;$S2411),3))="RCS","GRS_RCS_RM",IF(INDIRECT("$F"&amp;$S2411)="OCS (No Label)","OCS_Conversion_RM",IF(LEFT(INDIRECT("$F"&amp;$S2411),3)="OCS","OCS_RM",IF(RIGHT(INDIRECT("$F"&amp;$S2411),10)="conversion","GOTS_RM_conversion",IF((LEFT(INDIRECT("$F"&amp;$S2411),4))="GOTS","GOTS_RM","Responsible_RM")))))))</f>
        <v>#REF!</v>
      </c>
      <c r="AF2411" s="13" t="str" cm="1">
        <f t="array" aca="1" ref="AF2411" ca="1">IF($S2411="","",INDIRECT("$Z"&amp;$S2411))</f>
        <v/>
      </c>
      <c r="AG2411" s="155"/>
      <c r="AH2411" s="13" t="str" cm="1">
        <f t="array" aca="1" ref="AH2411" ca="1">IFERROR(INDIRECT("$ag"&amp;S2411),"")</f>
        <v/>
      </c>
      <c r="AI2411" s="13" t="e" cm="1">
        <f t="array" aca="1" ref="AI2411" ca="1">INDIRECT("O"&amp;S2410)</f>
        <v>#REF!</v>
      </c>
      <c r="AJ2411" s="13" t="str">
        <f>IF($I2411="","",INDEX('Raw Material'!$A$1:$J$75,MATCH(I2411,'Raw Material'!$A$1:$A$75,0),(MATCH(G2411,'Raw Material'!$A$1:$J$1,0))))</f>
        <v/>
      </c>
      <c r="AK2411" s="13" t="str">
        <f t="shared" si="1078"/>
        <v>YANLIŞRM</v>
      </c>
      <c r="AL2411" s="153" t="str">
        <f t="shared" si="1079"/>
        <v/>
      </c>
    </row>
    <row r="2412" spans="1:38" ht="16.5" customHeight="1">
      <c r="A2412" s="162"/>
      <c r="B2412" s="168"/>
      <c r="C2412" s="169"/>
      <c r="D2412" s="156"/>
      <c r="E2412" s="156"/>
      <c r="F2412" s="175"/>
      <c r="G2412" s="181"/>
      <c r="H2412" s="182"/>
      <c r="I2412" s="182"/>
      <c r="J2412" s="182"/>
      <c r="K2412" s="32"/>
      <c r="L2412" s="179"/>
      <c r="M2412" s="179"/>
      <c r="N2412" s="81"/>
      <c r="O2412" s="185"/>
      <c r="P2412" s="103"/>
      <c r="Q2412" s="84" t="str">
        <f t="shared" si="1080"/>
        <v/>
      </c>
      <c r="R2412" s="159"/>
      <c r="S2412" s="28" t="str" cm="1">
        <f t="array" aca="1" ref="S2412" ca="1">IF(INDIRECT("A"&amp;114+$U2412)&lt;&gt;"",114+$U2412,"")</f>
        <v/>
      </c>
      <c r="T2412" s="28" t="str">
        <f t="shared" ca="1" si="1081"/>
        <v>$B</v>
      </c>
      <c r="U2412" s="29">
        <f t="shared" si="1087"/>
        <v>2292</v>
      </c>
      <c r="V2412" s="29">
        <v>191.50000000001501</v>
      </c>
      <c r="W2412" s="29">
        <f t="shared" si="1092"/>
        <v>191</v>
      </c>
      <c r="X2412" s="41" t="str" cm="1">
        <f t="array" aca="1" ref="X2412" ca="1">IFERROR(INDEX('PC&amp;PD'!$A$1:$AP$15,ROW('PC&amp;PD'!$A$15),MATCH(INDIRECT(T2412),'PC&amp;PD'!$A$1:$AP$1,0)),"")</f>
        <v/>
      </c>
      <c r="Z2412" s="155"/>
      <c r="AA2412" s="13" t="str">
        <f t="shared" si="1077"/>
        <v/>
      </c>
      <c r="AB2412" s="155"/>
      <c r="AC2412" s="13" t="str">
        <f t="shared" ca="1" si="1082"/>
        <v>$AB</v>
      </c>
      <c r="AD2412" s="13" t="str" cm="1">
        <f t="array" aca="1" ref="AD2412" ca="1">IFERROR(IF((LEFT(INDIRECT("$F"&amp;$S2412),4))="GOTS",IF($G2412="Organic","GOTS_Organic_raw",(IF($G2412="Responsible","GOTS_Responsible",(IF($G2412="No Attribute (Conventional)","GOTS_conventional",(IF($G2412="Recycled Pre/Post-Consumer","GOTS_pre_post",(IF($G2412="In-Conversion","GOTS_in_conversion",(IF($G2412="Sustainably Sourced","Sustainably_sourced",""))))))))))),IF($G2412="Organic","Organic",(IF($G2412="Responsible","Responsible",(IF($G2412="No Attribute (Conventional)","No_Attribute_Conventional",(IF($G2412="Recycled Pre/Post-Consumer","Recycled_Pre_Post_Consumer",(IF($G2412="In-Conversion","In_Conversion",(IF($G2412="Recycled Pre-Consumer","Recycled_Pre_Consumer",(IF($G2412="Recycled Post-Consumer","Recycled_Post_Consumer",(IF($G2412="Sustainably Sourced","Sustainably_sourced","")))))))))))))))),"")</f>
        <v/>
      </c>
      <c r="AE2412" s="13" t="e" cm="1">
        <f t="array" aca="1" ref="AE2412" ca="1">IF(INDIRECT("$F"&amp;$S2412)="","",IF(LEFT(INDIRECT("$F"&amp;$S2412),3)="GRS","GRS_RCS_RM",IF((LEFT(INDIRECT("$F"&amp;$S2412),3))="RCS","GRS_RCS_RM",IF(INDIRECT("$F"&amp;$S2412)="OCS (No Label)","OCS_Conversion_RM",IF(LEFT(INDIRECT("$F"&amp;$S2412),3)="OCS","OCS_RM",IF(RIGHT(INDIRECT("$F"&amp;$S2412),10)="conversion","GOTS_RM_conversion",IF((LEFT(INDIRECT("$F"&amp;$S2412),4))="GOTS","GOTS_RM","Responsible_RM")))))))</f>
        <v>#REF!</v>
      </c>
      <c r="AF2412" s="13" t="str" cm="1">
        <f t="array" aca="1" ref="AF2412" ca="1">IF($S2412="","",INDIRECT("$Z"&amp;$S2412))</f>
        <v/>
      </c>
      <c r="AG2412" s="155"/>
      <c r="AH2412" s="13" t="str" cm="1">
        <f t="array" aca="1" ref="AH2412" ca="1">IFERROR(INDIRECT("$ag"&amp;S2412),"")</f>
        <v/>
      </c>
      <c r="AI2412" s="13" t="e" cm="1">
        <f t="array" aca="1" ref="AI2412" ca="1">INDIRECT("O"&amp;S2411)</f>
        <v>#REF!</v>
      </c>
      <c r="AJ2412" s="13" t="str">
        <f>IF($I2412="","",INDEX('Raw Material'!$A$1:$J$75,MATCH(I2412,'Raw Material'!$A$1:$A$75,0),(MATCH(G2412,'Raw Material'!$A$1:$J$1,0))))</f>
        <v/>
      </c>
      <c r="AK2412" s="13" t="str">
        <f t="shared" si="1078"/>
        <v>YANLIŞRM</v>
      </c>
      <c r="AL2412" s="153" t="str">
        <f t="shared" si="1079"/>
        <v/>
      </c>
    </row>
    <row r="2413" spans="1:38" ht="16.5" customHeight="1">
      <c r="A2413" s="162"/>
      <c r="B2413" s="168"/>
      <c r="C2413" s="169"/>
      <c r="D2413" s="156"/>
      <c r="E2413" s="156"/>
      <c r="F2413" s="175"/>
      <c r="G2413" s="181"/>
      <c r="H2413" s="182"/>
      <c r="I2413" s="182"/>
      <c r="J2413" s="182"/>
      <c r="K2413" s="32"/>
      <c r="L2413" s="179"/>
      <c r="M2413" s="179"/>
      <c r="N2413" s="81"/>
      <c r="O2413" s="185"/>
      <c r="P2413" s="103"/>
      <c r="Q2413" s="84" t="str">
        <f t="shared" si="1080"/>
        <v/>
      </c>
      <c r="R2413" s="159"/>
      <c r="S2413" s="28" t="str" cm="1">
        <f t="array" aca="1" ref="S2413" ca="1">IF(INDIRECT("A"&amp;114+$U2413)&lt;&gt;"",114+$U2413,"")</f>
        <v/>
      </c>
      <c r="T2413" s="28" t="str">
        <f t="shared" ca="1" si="1081"/>
        <v>$B</v>
      </c>
      <c r="U2413" s="29">
        <f t="shared" si="1087"/>
        <v>2292</v>
      </c>
      <c r="V2413" s="29">
        <v>191.58333333334801</v>
      </c>
      <c r="W2413" s="29">
        <f t="shared" si="1092"/>
        <v>191</v>
      </c>
      <c r="X2413" s="41" t="str" cm="1">
        <f t="array" aca="1" ref="X2413" ca="1">IFERROR(INDEX('PC&amp;PD'!$A$1:$AP$15,ROW('PC&amp;PD'!$A$15),MATCH(INDIRECT(T2413),'PC&amp;PD'!$A$1:$AP$1,0)),"")</f>
        <v/>
      </c>
      <c r="Z2413" s="155"/>
      <c r="AA2413" s="13" t="str">
        <f t="shared" si="1077"/>
        <v/>
      </c>
      <c r="AB2413" s="155"/>
      <c r="AC2413" s="13" t="str">
        <f t="shared" ca="1" si="1082"/>
        <v>$AB</v>
      </c>
      <c r="AD2413" s="13" t="str" cm="1">
        <f t="array" aca="1" ref="AD2413" ca="1">IFERROR(IF((LEFT(INDIRECT("$F"&amp;$S2413),4))="GOTS",IF($G2413="Organic","GOTS_Organic_raw",(IF($G2413="Responsible","GOTS_Responsible",(IF($G2413="No Attribute (Conventional)","GOTS_conventional",(IF($G2413="Recycled Pre/Post-Consumer","GOTS_pre_post",(IF($G2413="In-Conversion","GOTS_in_conversion",(IF($G2413="Sustainably Sourced","Sustainably_sourced",""))))))))))),IF($G2413="Organic","Organic",(IF($G2413="Responsible","Responsible",(IF($G2413="No Attribute (Conventional)","No_Attribute_Conventional",(IF($G2413="Recycled Pre/Post-Consumer","Recycled_Pre_Post_Consumer",(IF($G2413="In-Conversion","In_Conversion",(IF($G2413="Recycled Pre-Consumer","Recycled_Pre_Consumer",(IF($G2413="Recycled Post-Consumer","Recycled_Post_Consumer",(IF($G2413="Sustainably Sourced","Sustainably_sourced","")))))))))))))))),"")</f>
        <v/>
      </c>
      <c r="AE2413" s="13" t="e" cm="1">
        <f t="array" aca="1" ref="AE2413" ca="1">IF(INDIRECT("$F"&amp;$S2413)="","",IF(LEFT(INDIRECT("$F"&amp;$S2413),3)="GRS","GRS_RCS_RM",IF((LEFT(INDIRECT("$F"&amp;$S2413),3))="RCS","GRS_RCS_RM",IF(INDIRECT("$F"&amp;$S2413)="OCS (No Label)","OCS_Conversion_RM",IF(LEFT(INDIRECT("$F"&amp;$S2413),3)="OCS","OCS_RM",IF(RIGHT(INDIRECT("$F"&amp;$S2413),10)="conversion","GOTS_RM_conversion",IF((LEFT(INDIRECT("$F"&amp;$S2413),4))="GOTS","GOTS_RM","Responsible_RM")))))))</f>
        <v>#REF!</v>
      </c>
      <c r="AF2413" s="13" t="str" cm="1">
        <f t="array" aca="1" ref="AF2413" ca="1">IF($S2413="","",INDIRECT("$Z"&amp;$S2413))</f>
        <v/>
      </c>
      <c r="AG2413" s="155"/>
      <c r="AH2413" s="13" t="str" cm="1">
        <f t="array" aca="1" ref="AH2413" ca="1">IFERROR(INDIRECT("$ag"&amp;S2413),"")</f>
        <v/>
      </c>
      <c r="AI2413" s="13" t="e" cm="1">
        <f t="array" aca="1" ref="AI2413" ca="1">INDIRECT("O"&amp;S2412)</f>
        <v>#REF!</v>
      </c>
      <c r="AJ2413" s="13" t="str">
        <f>IF($I2413="","",INDEX('Raw Material'!$A$1:$J$75,MATCH(I2413,'Raw Material'!$A$1:$A$75,0),(MATCH(G2413,'Raw Material'!$A$1:$J$1,0))))</f>
        <v/>
      </c>
      <c r="AK2413" s="13" t="str">
        <f t="shared" si="1078"/>
        <v>YANLIŞRM</v>
      </c>
      <c r="AL2413" s="153" t="str">
        <f t="shared" si="1079"/>
        <v/>
      </c>
    </row>
    <row r="2414" spans="1:38" ht="16.5" customHeight="1">
      <c r="A2414" s="162"/>
      <c r="B2414" s="168"/>
      <c r="C2414" s="169"/>
      <c r="D2414" s="156"/>
      <c r="E2414" s="156"/>
      <c r="F2414" s="175"/>
      <c r="G2414" s="181"/>
      <c r="H2414" s="182"/>
      <c r="I2414" s="182"/>
      <c r="J2414" s="182"/>
      <c r="K2414" s="32"/>
      <c r="L2414" s="179"/>
      <c r="M2414" s="179"/>
      <c r="N2414" s="81"/>
      <c r="O2414" s="185"/>
      <c r="P2414" s="103"/>
      <c r="Q2414" s="84" t="str">
        <f t="shared" si="1080"/>
        <v/>
      </c>
      <c r="R2414" s="159"/>
      <c r="S2414" s="28" t="str" cm="1">
        <f t="array" aca="1" ref="S2414" ca="1">IF(INDIRECT("A"&amp;114+$U2414)&lt;&gt;"",114+$U2414,"")</f>
        <v/>
      </c>
      <c r="T2414" s="28" t="str">
        <f t="shared" ca="1" si="1081"/>
        <v>$B</v>
      </c>
      <c r="U2414" s="29">
        <f t="shared" si="1087"/>
        <v>2292</v>
      </c>
      <c r="V2414" s="29">
        <v>191.666666666682</v>
      </c>
      <c r="W2414" s="29">
        <f t="shared" si="1092"/>
        <v>191</v>
      </c>
      <c r="X2414" s="41" t="str" cm="1">
        <f t="array" aca="1" ref="X2414" ca="1">IFERROR(INDEX('PC&amp;PD'!$A$1:$AP$15,ROW('PC&amp;PD'!$A$15),MATCH(INDIRECT(T2414),'PC&amp;PD'!$A$1:$AP$1,0)),"")</f>
        <v/>
      </c>
      <c r="Z2414" s="155"/>
      <c r="AA2414" s="13" t="str">
        <f t="shared" si="1077"/>
        <v/>
      </c>
      <c r="AB2414" s="155"/>
      <c r="AC2414" s="13" t="str">
        <f t="shared" ca="1" si="1082"/>
        <v>$AB</v>
      </c>
      <c r="AD2414" s="13" t="str" cm="1">
        <f t="array" aca="1" ref="AD2414" ca="1">IFERROR(IF((LEFT(INDIRECT("$F"&amp;$S2414),4))="GOTS",IF($G2414="Organic","GOTS_Organic_raw",(IF($G2414="Responsible","GOTS_Responsible",(IF($G2414="No Attribute (Conventional)","GOTS_conventional",(IF($G2414="Recycled Pre/Post-Consumer","GOTS_pre_post",(IF($G2414="In-Conversion","GOTS_in_conversion",(IF($G2414="Sustainably Sourced","Sustainably_sourced",""))))))))))),IF($G2414="Organic","Organic",(IF($G2414="Responsible","Responsible",(IF($G2414="No Attribute (Conventional)","No_Attribute_Conventional",(IF($G2414="Recycled Pre/Post-Consumer","Recycled_Pre_Post_Consumer",(IF($G2414="In-Conversion","In_Conversion",(IF($G2414="Recycled Pre-Consumer","Recycled_Pre_Consumer",(IF($G2414="Recycled Post-Consumer","Recycled_Post_Consumer",(IF($G2414="Sustainably Sourced","Sustainably_sourced","")))))))))))))))),"")</f>
        <v/>
      </c>
      <c r="AE2414" s="13" t="e" cm="1">
        <f t="array" aca="1" ref="AE2414" ca="1">IF(INDIRECT("$F"&amp;$S2414)="","",IF(LEFT(INDIRECT("$F"&amp;$S2414),3)="GRS","GRS_RCS_RM",IF((LEFT(INDIRECT("$F"&amp;$S2414),3))="RCS","GRS_RCS_RM",IF(INDIRECT("$F"&amp;$S2414)="OCS (No Label)","OCS_Conversion_RM",IF(LEFT(INDIRECT("$F"&amp;$S2414),3)="OCS","OCS_RM",IF(RIGHT(INDIRECT("$F"&amp;$S2414),10)="conversion","GOTS_RM_conversion",IF((LEFT(INDIRECT("$F"&amp;$S2414),4))="GOTS","GOTS_RM","Responsible_RM")))))))</f>
        <v>#REF!</v>
      </c>
      <c r="AF2414" s="13" t="str" cm="1">
        <f t="array" aca="1" ref="AF2414" ca="1">IF($S2414="","",INDIRECT("$Z"&amp;$S2414))</f>
        <v/>
      </c>
      <c r="AG2414" s="155"/>
      <c r="AH2414" s="13" t="str" cm="1">
        <f t="array" aca="1" ref="AH2414" ca="1">IFERROR(INDIRECT("$ag"&amp;S2414),"")</f>
        <v/>
      </c>
      <c r="AI2414" s="13" t="e" cm="1">
        <f t="array" aca="1" ref="AI2414" ca="1">INDIRECT("O"&amp;S2413)</f>
        <v>#REF!</v>
      </c>
      <c r="AJ2414" s="13" t="str">
        <f>IF($I2414="","",INDEX('Raw Material'!$A$1:$J$75,MATCH(I2414,'Raw Material'!$A$1:$A$75,0),(MATCH(G2414,'Raw Material'!$A$1:$J$1,0))))</f>
        <v/>
      </c>
      <c r="AK2414" s="13" t="str">
        <f t="shared" si="1078"/>
        <v>YANLIŞRM</v>
      </c>
      <c r="AL2414" s="153" t="str">
        <f t="shared" si="1079"/>
        <v/>
      </c>
    </row>
    <row r="2415" spans="1:38" ht="16.5" customHeight="1">
      <c r="A2415" s="162"/>
      <c r="B2415" s="168"/>
      <c r="C2415" s="169"/>
      <c r="D2415" s="156"/>
      <c r="E2415" s="156"/>
      <c r="F2415" s="175"/>
      <c r="G2415" s="181"/>
      <c r="H2415" s="182"/>
      <c r="I2415" s="182"/>
      <c r="J2415" s="182"/>
      <c r="K2415" s="32"/>
      <c r="L2415" s="179"/>
      <c r="M2415" s="179"/>
      <c r="N2415" s="81"/>
      <c r="O2415" s="185"/>
      <c r="P2415" s="103"/>
      <c r="Q2415" s="84" t="str">
        <f t="shared" si="1080"/>
        <v/>
      </c>
      <c r="R2415" s="159"/>
      <c r="S2415" s="28" t="str" cm="1">
        <f t="array" aca="1" ref="S2415" ca="1">IF(INDIRECT("A"&amp;114+$U2415)&lt;&gt;"",114+$U2415,"")</f>
        <v/>
      </c>
      <c r="T2415" s="28" t="str">
        <f t="shared" ca="1" si="1081"/>
        <v>$B</v>
      </c>
      <c r="U2415" s="29">
        <f t="shared" si="1087"/>
        <v>2292</v>
      </c>
      <c r="V2415" s="29">
        <v>191.75000000001501</v>
      </c>
      <c r="W2415" s="29">
        <f t="shared" si="1092"/>
        <v>191</v>
      </c>
      <c r="X2415" s="41" t="str" cm="1">
        <f t="array" aca="1" ref="X2415" ca="1">IFERROR(INDEX('PC&amp;PD'!$A$1:$AP$15,ROW('PC&amp;PD'!$A$15),MATCH(INDIRECT(T2415),'PC&amp;PD'!$A$1:$AP$1,0)),"")</f>
        <v/>
      </c>
      <c r="Z2415" s="155"/>
      <c r="AA2415" s="13" t="str">
        <f t="shared" si="1077"/>
        <v/>
      </c>
      <c r="AB2415" s="155"/>
      <c r="AC2415" s="13" t="str">
        <f t="shared" ca="1" si="1082"/>
        <v>$AB</v>
      </c>
      <c r="AD2415" s="13" t="str" cm="1">
        <f t="array" aca="1" ref="AD2415" ca="1">IFERROR(IF((LEFT(INDIRECT("$F"&amp;$S2415),4))="GOTS",IF($G2415="Organic","GOTS_Organic_raw",(IF($G2415="Responsible","GOTS_Responsible",(IF($G2415="No Attribute (Conventional)","GOTS_conventional",(IF($G2415="Recycled Pre/Post-Consumer","GOTS_pre_post",(IF($G2415="In-Conversion","GOTS_in_conversion",(IF($G2415="Sustainably Sourced","Sustainably_sourced",""))))))))))),IF($G2415="Organic","Organic",(IF($G2415="Responsible","Responsible",(IF($G2415="No Attribute (Conventional)","No_Attribute_Conventional",(IF($G2415="Recycled Pre/Post-Consumer","Recycled_Pre_Post_Consumer",(IF($G2415="In-Conversion","In_Conversion",(IF($G2415="Recycled Pre-Consumer","Recycled_Pre_Consumer",(IF($G2415="Recycled Post-Consumer","Recycled_Post_Consumer",(IF($G2415="Sustainably Sourced","Sustainably_sourced","")))))))))))))))),"")</f>
        <v/>
      </c>
      <c r="AE2415" s="13" t="e" cm="1">
        <f t="array" aca="1" ref="AE2415" ca="1">IF(INDIRECT("$F"&amp;$S2415)="","",IF(LEFT(INDIRECT("$F"&amp;$S2415),3)="GRS","GRS_RCS_RM",IF((LEFT(INDIRECT("$F"&amp;$S2415),3))="RCS","GRS_RCS_RM",IF(INDIRECT("$F"&amp;$S2415)="OCS (No Label)","OCS_Conversion_RM",IF(LEFT(INDIRECT("$F"&amp;$S2415),3)="OCS","OCS_RM",IF(RIGHT(INDIRECT("$F"&amp;$S2415),10)="conversion","GOTS_RM_conversion",IF((LEFT(INDIRECT("$F"&amp;$S2415),4))="GOTS","GOTS_RM","Responsible_RM")))))))</f>
        <v>#REF!</v>
      </c>
      <c r="AF2415" s="13" t="str" cm="1">
        <f t="array" aca="1" ref="AF2415" ca="1">IF($S2415="","",INDIRECT("$Z"&amp;$S2415))</f>
        <v/>
      </c>
      <c r="AG2415" s="155"/>
      <c r="AH2415" s="13" t="str" cm="1">
        <f t="array" aca="1" ref="AH2415" ca="1">IFERROR(INDIRECT("$ag"&amp;S2415),"")</f>
        <v/>
      </c>
      <c r="AI2415" s="13" t="e" cm="1">
        <f t="array" aca="1" ref="AI2415" ca="1">INDIRECT("O"&amp;S2414)</f>
        <v>#REF!</v>
      </c>
      <c r="AJ2415" s="13" t="str">
        <f>IF($I2415="","",INDEX('Raw Material'!$A$1:$J$75,MATCH(I2415,'Raw Material'!$A$1:$A$75,0),(MATCH(G2415,'Raw Material'!$A$1:$J$1,0))))</f>
        <v/>
      </c>
      <c r="AK2415" s="13" t="str">
        <f t="shared" si="1078"/>
        <v>YANLIŞRM</v>
      </c>
      <c r="AL2415" s="153" t="str">
        <f t="shared" si="1079"/>
        <v/>
      </c>
    </row>
    <row r="2416" spans="1:38" ht="16.5" customHeight="1">
      <c r="A2416" s="162"/>
      <c r="B2416" s="168"/>
      <c r="C2416" s="169"/>
      <c r="D2416" s="156"/>
      <c r="E2416" s="156"/>
      <c r="F2416" s="175"/>
      <c r="G2416" s="181"/>
      <c r="H2416" s="182"/>
      <c r="I2416" s="182"/>
      <c r="J2416" s="182"/>
      <c r="K2416" s="32"/>
      <c r="L2416" s="179"/>
      <c r="M2416" s="179"/>
      <c r="N2416" s="81"/>
      <c r="O2416" s="185"/>
      <c r="P2416" s="103"/>
      <c r="Q2416" s="84" t="str">
        <f t="shared" si="1080"/>
        <v/>
      </c>
      <c r="R2416" s="159"/>
      <c r="S2416" s="28" t="str" cm="1">
        <f t="array" aca="1" ref="S2416" ca="1">IF(INDIRECT("A"&amp;114+$U2416)&lt;&gt;"",114+$U2416,"")</f>
        <v/>
      </c>
      <c r="T2416" s="28" t="str">
        <f t="shared" ca="1" si="1081"/>
        <v>$B</v>
      </c>
      <c r="U2416" s="29">
        <f t="shared" si="1087"/>
        <v>2292</v>
      </c>
      <c r="V2416" s="29">
        <v>191.83333333334801</v>
      </c>
      <c r="W2416" s="29">
        <f t="shared" si="1092"/>
        <v>191</v>
      </c>
      <c r="X2416" s="41" t="str" cm="1">
        <f t="array" aca="1" ref="X2416" ca="1">IFERROR(INDEX('PC&amp;PD'!$A$1:$AP$15,ROW('PC&amp;PD'!$A$15),MATCH(INDIRECT(T2416),'PC&amp;PD'!$A$1:$AP$1,0)),"")</f>
        <v/>
      </c>
      <c r="Z2416" s="155"/>
      <c r="AA2416" s="13" t="str">
        <f t="shared" si="1077"/>
        <v/>
      </c>
      <c r="AB2416" s="155"/>
      <c r="AC2416" s="13" t="str">
        <f t="shared" ca="1" si="1082"/>
        <v>$AB</v>
      </c>
      <c r="AD2416" s="13" t="str" cm="1">
        <f t="array" aca="1" ref="AD2416" ca="1">IFERROR(IF((LEFT(INDIRECT("$F"&amp;$S2416),4))="GOTS",IF($G2416="Organic","GOTS_Organic_raw",(IF($G2416="Responsible","GOTS_Responsible",(IF($G2416="No Attribute (Conventional)","GOTS_conventional",(IF($G2416="Recycled Pre/Post-Consumer","GOTS_pre_post",(IF($G2416="In-Conversion","GOTS_in_conversion",(IF($G2416="Sustainably Sourced","Sustainably_sourced",""))))))))))),IF($G2416="Organic","Organic",(IF($G2416="Responsible","Responsible",(IF($G2416="No Attribute (Conventional)","No_Attribute_Conventional",(IF($G2416="Recycled Pre/Post-Consumer","Recycled_Pre_Post_Consumer",(IF($G2416="In-Conversion","In_Conversion",(IF($G2416="Recycled Pre-Consumer","Recycled_Pre_Consumer",(IF($G2416="Recycled Post-Consumer","Recycled_Post_Consumer",(IF($G2416="Sustainably Sourced","Sustainably_sourced","")))))))))))))))),"")</f>
        <v/>
      </c>
      <c r="AE2416" s="13" t="e" cm="1">
        <f t="array" aca="1" ref="AE2416" ca="1">IF(INDIRECT("$F"&amp;$S2416)="","",IF(LEFT(INDIRECT("$F"&amp;$S2416),3)="GRS","GRS_RCS_RM",IF((LEFT(INDIRECT("$F"&amp;$S2416),3))="RCS","GRS_RCS_RM",IF(INDIRECT("$F"&amp;$S2416)="OCS (No Label)","OCS_Conversion_RM",IF(LEFT(INDIRECT("$F"&amp;$S2416),3)="OCS","OCS_RM",IF(RIGHT(INDIRECT("$F"&amp;$S2416),10)="conversion","GOTS_RM_conversion",IF((LEFT(INDIRECT("$F"&amp;$S2416),4))="GOTS","GOTS_RM","Responsible_RM")))))))</f>
        <v>#REF!</v>
      </c>
      <c r="AF2416" s="13" t="str" cm="1">
        <f t="array" aca="1" ref="AF2416" ca="1">IF($S2416="","",INDIRECT("$Z"&amp;$S2416))</f>
        <v/>
      </c>
      <c r="AG2416" s="155"/>
      <c r="AH2416" s="13" t="str" cm="1">
        <f t="array" aca="1" ref="AH2416" ca="1">IFERROR(INDIRECT("$ag"&amp;S2416),"")</f>
        <v/>
      </c>
      <c r="AI2416" s="13" t="e" cm="1">
        <f t="array" aca="1" ref="AI2416" ca="1">INDIRECT("O"&amp;S2415)</f>
        <v>#REF!</v>
      </c>
      <c r="AJ2416" s="13" t="str">
        <f>IF($I2416="","",INDEX('Raw Material'!$A$1:$J$75,MATCH(I2416,'Raw Material'!$A$1:$A$75,0),(MATCH(G2416,'Raw Material'!$A$1:$J$1,0))))</f>
        <v/>
      </c>
      <c r="AK2416" s="13" t="str">
        <f t="shared" si="1078"/>
        <v>YANLIŞRM</v>
      </c>
      <c r="AL2416" s="153" t="str">
        <f t="shared" si="1079"/>
        <v/>
      </c>
    </row>
    <row r="2417" spans="1:38" ht="16.5" customHeight="1" thickBot="1">
      <c r="A2417" s="163"/>
      <c r="B2417" s="170"/>
      <c r="C2417" s="171"/>
      <c r="D2417" s="156"/>
      <c r="E2417" s="156"/>
      <c r="F2417" s="176"/>
      <c r="G2417" s="157"/>
      <c r="H2417" s="158"/>
      <c r="I2417" s="158"/>
      <c r="J2417" s="158"/>
      <c r="K2417" s="33"/>
      <c r="L2417" s="180"/>
      <c r="M2417" s="180"/>
      <c r="N2417" s="82"/>
      <c r="O2417" s="186"/>
      <c r="P2417" s="103"/>
      <c r="Q2417" s="84" t="str">
        <f t="shared" si="1080"/>
        <v/>
      </c>
      <c r="R2417" s="159"/>
      <c r="S2417" s="28" t="str" cm="1">
        <f t="array" aca="1" ref="S2417" ca="1">IF(INDIRECT("A"&amp;114+$U2417)&lt;&gt;"",114+$U2417,"")</f>
        <v/>
      </c>
      <c r="T2417" s="28" t="str">
        <f t="shared" ca="1" si="1081"/>
        <v>$B</v>
      </c>
      <c r="U2417" s="29">
        <f t="shared" si="1087"/>
        <v>2292</v>
      </c>
      <c r="V2417" s="29">
        <v>191.916666666682</v>
      </c>
      <c r="W2417" s="29">
        <f t="shared" si="1092"/>
        <v>191</v>
      </c>
      <c r="X2417" s="41" t="str" cm="1">
        <f t="array" aca="1" ref="X2417" ca="1">IFERROR(INDEX('PC&amp;PD'!$A$1:$AP$15,ROW('PC&amp;PD'!$A$15),MATCH(INDIRECT(T2417),'PC&amp;PD'!$A$1:$AP$1,0)),"")</f>
        <v/>
      </c>
      <c r="Z2417" s="155"/>
      <c r="AA2417" s="13" t="str">
        <f t="shared" si="1077"/>
        <v/>
      </c>
      <c r="AB2417" s="155"/>
      <c r="AC2417" s="13" t="str">
        <f t="shared" ca="1" si="1082"/>
        <v>$AB</v>
      </c>
      <c r="AD2417" s="13" t="str" cm="1">
        <f t="array" aca="1" ref="AD2417" ca="1">IFERROR(IF((LEFT(INDIRECT("$F"&amp;$S2417),4))="GOTS",IF($G2417="Organic","GOTS_Organic_raw",(IF($G2417="Responsible","GOTS_Responsible",(IF($G2417="No Attribute (Conventional)","GOTS_conventional",(IF($G2417="Recycled Pre/Post-Consumer","GOTS_pre_post",(IF($G2417="In-Conversion","GOTS_in_conversion",(IF($G2417="Sustainably Sourced","Sustainably_sourced",""))))))))))),IF($G2417="Organic","Organic",(IF($G2417="Responsible","Responsible",(IF($G2417="No Attribute (Conventional)","No_Attribute_Conventional",(IF($G2417="Recycled Pre/Post-Consumer","Recycled_Pre_Post_Consumer",(IF($G2417="In-Conversion","In_Conversion",(IF($G2417="Recycled Pre-Consumer","Recycled_Pre_Consumer",(IF($G2417="Recycled Post-Consumer","Recycled_Post_Consumer",(IF($G2417="Sustainably Sourced","Sustainably_sourced","")))))))))))))))),"")</f>
        <v/>
      </c>
      <c r="AE2417" s="13" t="e" cm="1">
        <f t="array" aca="1" ref="AE2417" ca="1">IF(INDIRECT("$F"&amp;$S2417)="","",IF(LEFT(INDIRECT("$F"&amp;$S2417),3)="GRS","GRS_RCS_RM",IF((LEFT(INDIRECT("$F"&amp;$S2417),3))="RCS","GRS_RCS_RM",IF(INDIRECT("$F"&amp;$S2417)="OCS (No Label)","OCS_Conversion_RM",IF(LEFT(INDIRECT("$F"&amp;$S2417),3)="OCS","OCS_RM",IF(RIGHT(INDIRECT("$F"&amp;$S2417),10)="conversion","GOTS_RM_conversion",IF((LEFT(INDIRECT("$F"&amp;$S2417),4))="GOTS","GOTS_RM","Responsible_RM")))))))</f>
        <v>#REF!</v>
      </c>
      <c r="AF2417" s="13" t="str" cm="1">
        <f t="array" aca="1" ref="AF2417" ca="1">IF($S2417="","",INDIRECT("$Z"&amp;$S2417))</f>
        <v/>
      </c>
      <c r="AG2417" s="155"/>
      <c r="AH2417" s="13" t="str" cm="1">
        <f t="array" aca="1" ref="AH2417" ca="1">IFERROR(INDIRECT("$ag"&amp;S2417),"")</f>
        <v/>
      </c>
      <c r="AI2417" s="13" t="e" cm="1">
        <f t="array" aca="1" ref="AI2417" ca="1">INDIRECT("O"&amp;S2416)</f>
        <v>#REF!</v>
      </c>
      <c r="AJ2417" s="13" t="str">
        <f>IF($I2417="","",INDEX('Raw Material'!$A$1:$J$75,MATCH(I2417,'Raw Material'!$A$1:$A$75,0),(MATCH(G2417,'Raw Material'!$A$1:$J$1,0))))</f>
        <v/>
      </c>
      <c r="AK2417" s="13" t="str">
        <f t="shared" si="1078"/>
        <v>YANLIŞRM</v>
      </c>
      <c r="AL2417" s="153" t="str">
        <f t="shared" si="1079"/>
        <v/>
      </c>
    </row>
    <row r="2418" spans="1:38" ht="16.5" customHeight="1">
      <c r="A2418" s="160" t="str">
        <f>IF(B2418="","",COUNTA($B$114:$B2418))</f>
        <v/>
      </c>
      <c r="B2418" s="164"/>
      <c r="C2418" s="165"/>
      <c r="D2418" s="183"/>
      <c r="E2418" s="183"/>
      <c r="F2418" s="172"/>
      <c r="G2418" s="212"/>
      <c r="H2418" s="206"/>
      <c r="I2418" s="206"/>
      <c r="J2418" s="206"/>
      <c r="K2418" s="31"/>
      <c r="L2418" s="177" t="str">
        <f t="shared" ref="L2418" si="1106">IF(R2418="","",LEFT(R2418,LEN(R2418)-2))</f>
        <v/>
      </c>
      <c r="M2418" s="177"/>
      <c r="N2418" s="80"/>
      <c r="O2418" s="184"/>
      <c r="P2418" s="103"/>
      <c r="Q2418" s="84" t="str">
        <f t="shared" si="1080"/>
        <v/>
      </c>
      <c r="R2418" s="159" t="str">
        <f t="shared" ref="R2418" si="1107">CONCATENATE($Q2418,Q2419,Q2420,Q2421,Q2422,Q2423,$Q2424,$Q2425,$Q2426,$Q2427,Q2428,Q2429)</f>
        <v/>
      </c>
      <c r="S2418" s="28" t="str" cm="1">
        <f t="array" aca="1" ref="S2418" ca="1">IF(INDIRECT("A"&amp;114+$U2418)&lt;&gt;"",114+$U2418,"")</f>
        <v/>
      </c>
      <c r="T2418" s="28" t="str">
        <f t="shared" ca="1" si="1081"/>
        <v>$B</v>
      </c>
      <c r="U2418" s="29">
        <f t="shared" si="1087"/>
        <v>2304</v>
      </c>
      <c r="V2418" s="29">
        <v>192.00000000001501</v>
      </c>
      <c r="W2418" s="29">
        <f t="shared" si="1092"/>
        <v>192</v>
      </c>
      <c r="X2418" s="41" t="str" cm="1">
        <f t="array" aca="1" ref="X2418" ca="1">IFERROR(INDEX('PC&amp;PD'!$A$1:$AP$15,ROW('PC&amp;PD'!$A$15),MATCH(INDIRECT(T2418),'PC&amp;PD'!$A$1:$AP$1,0)),"")</f>
        <v/>
      </c>
      <c r="Z2418" s="155" t="str">
        <f t="shared" ref="Z2418" si="1108">IFERROR(IF($F2418="OCS 100","OCS (OCS 100)",IF($F2418="OCS Blended","OCS (OCS Blended)",IF($F2418="OCS (No Label)","OCS (No Label)",IF($F2418="RCS 100","RCS (RCS 100)",IF($F2418="RCS Blended","RCS (RCS Blended)",IF($F2418="GRS","GRS (GRS)",IF($F2418="GRS (No Label)", "GRS (No Label)",IF($F2418="RDS","RDS (RDS)",IF($F2418="RWS","RWS (RWS)",IF($F2418="RAS","RAS (RAS)",IF($F2418="RMS","RMS (RMS)",IF($F2418="GOTS Organic","GOTS (Organic)",IF($F2418="GOTS Made with organic","GOTS (Made with Organic)",IF($F2418="GOTS Organic - in conversion","GOTS (Organic - In Conversion)",IF($F2418="GOTS Made with organic - in conversion","GOTS (Made with Organic - In Conversion)",""))))))))))))))),"")</f>
        <v/>
      </c>
      <c r="AA2418" s="13" t="str">
        <f t="shared" si="1077"/>
        <v/>
      </c>
      <c r="AB2418" s="155" t="str">
        <f t="shared" ref="AB2418" si="1109">IFERROR(IF($F2418="OCS 100", "OCS_100",IF($F2418="OCS Blended", "OCS_Blended",IF($F2418="OCS (No Label)", "OCS_No_Label",IF($F2418="RCS 100", "RCS_100",IF($F2418="RCS Blended","RCS_Blended",IF($F2418="GRS","GRS",IF($F2418="GRS (No Label)", "GRS_No_Label",IF($F2418="RDS","RDS",IF($F2418="RWS","RWS",IF($F2418="RMS","RMS",IF($F2418="GOTS Organic","GOTS_Organic",IF($F2418="GOTS Made with organic","GOTS_Made_with_organic",IF($F2418="GOTS Organic - in conversion","GOTS_Organic_in_Conversion",IF($F2418="GOTS Made with organic - in conversion","GOTS_Made_with_Organic_in_Conversion",IF($F2418="RAS","RAS",""))))))))))))))),"")</f>
        <v/>
      </c>
      <c r="AC2418" s="13" t="str">
        <f t="shared" ca="1" si="1082"/>
        <v>$AB</v>
      </c>
      <c r="AD2418" s="13" t="str" cm="1">
        <f t="array" aca="1" ref="AD2418" ca="1">IFERROR(IF((LEFT(INDIRECT("$F"&amp;$S2418),4))="GOTS",IF($G2418="Organic","GOTS_Organic_raw",(IF($G2418="Responsible","GOTS_Responsible",(IF($G2418="No Attribute (Conventional)","GOTS_conventional",(IF($G2418="Recycled Pre/Post-Consumer","GOTS_pre_post",(IF($G2418="In-Conversion","GOTS_in_conversion",(IF($G2418="Sustainably Sourced","Sustainably_sourced",""))))))))))),IF($G2418="Organic","Organic",(IF($G2418="Responsible","Responsible",(IF($G2418="No Attribute (Conventional)","No_Attribute_Conventional",(IF($G2418="Recycled Pre/Post-Consumer","Recycled_Pre_Post_Consumer",(IF($G2418="In-Conversion","In_Conversion",(IF($G2418="Recycled Pre-Consumer","Recycled_Pre_Consumer",(IF($G2418="Recycled Post-Consumer","Recycled_Post_Consumer",(IF($G2418="Sustainably Sourced","Sustainably_sourced","")))))))))))))))),"")</f>
        <v/>
      </c>
      <c r="AE2418" s="13" t="e" cm="1">
        <f t="array" aca="1" ref="AE2418" ca="1">IF(INDIRECT("$F"&amp;$S2418)="","",IF(LEFT(INDIRECT("$F"&amp;$S2418),3)="GRS","GRS_RCS_RM",IF((LEFT(INDIRECT("$F"&amp;$S2418),3))="RCS","GRS_RCS_RM",IF(INDIRECT("$F"&amp;$S2418)="OCS (No Label)","OCS_Conversion_RM",IF(LEFT(INDIRECT("$F"&amp;$S2418),3)="OCS","OCS_RM",IF(RIGHT(INDIRECT("$F"&amp;$S2418),10)="conversion","GOTS_RM_conversion",IF((LEFT(INDIRECT("$F"&amp;$S2418),4))="GOTS","GOTS_RM","Responsible_RM")))))))</f>
        <v>#REF!</v>
      </c>
      <c r="AF2418" s="13" t="str" cm="1">
        <f t="array" aca="1" ref="AF2418" ca="1">IF($S2418="","",INDIRECT("$Z"&amp;$S2418))</f>
        <v/>
      </c>
      <c r="AG2418" s="155" t="str">
        <f t="shared" si="1097"/>
        <v/>
      </c>
      <c r="AH2418" s="13" t="str" cm="1">
        <f t="array" aca="1" ref="AH2418" ca="1">IFERROR(INDIRECT("$ag"&amp;S2418),"")</f>
        <v/>
      </c>
      <c r="AI2418" s="13" t="e" cm="1">
        <f t="array" aca="1" ref="AI2418" ca="1">INDIRECT("O"&amp;S2417)</f>
        <v>#REF!</v>
      </c>
      <c r="AJ2418" s="13" t="str">
        <f>IF($I2418="","",INDEX('Raw Material'!$A$1:$J$75,MATCH(I2418,'Raw Material'!$A$1:$A$75,0),(MATCH(G2418,'Raw Material'!$A$1:$J$1,0))))</f>
        <v/>
      </c>
      <c r="AK2418" s="13" t="str">
        <f t="shared" si="1078"/>
        <v>YANLIŞRM</v>
      </c>
      <c r="AL2418" s="153" t="str">
        <f t="shared" si="1079"/>
        <v/>
      </c>
    </row>
    <row r="2419" spans="1:38" ht="16.5" customHeight="1">
      <c r="A2419" s="161"/>
      <c r="B2419" s="166"/>
      <c r="C2419" s="167"/>
      <c r="D2419" s="156"/>
      <c r="E2419" s="156"/>
      <c r="F2419" s="173"/>
      <c r="G2419" s="181"/>
      <c r="H2419" s="182"/>
      <c r="I2419" s="182"/>
      <c r="J2419" s="182"/>
      <c r="K2419" s="32"/>
      <c r="L2419" s="178"/>
      <c r="M2419" s="178"/>
      <c r="N2419" s="81"/>
      <c r="O2419" s="185"/>
      <c r="P2419" s="103"/>
      <c r="Q2419" s="84" t="str">
        <f t="shared" si="1080"/>
        <v/>
      </c>
      <c r="R2419" s="159"/>
      <c r="S2419" s="28" t="str" cm="1">
        <f t="array" aca="1" ref="S2419" ca="1">IF(INDIRECT("A"&amp;114+$U2419)&lt;&gt;"",114+$U2419,"")</f>
        <v/>
      </c>
      <c r="T2419" s="28" t="str">
        <f t="shared" ca="1" si="1081"/>
        <v>$B</v>
      </c>
      <c r="U2419" s="29">
        <f t="shared" si="1087"/>
        <v>2304</v>
      </c>
      <c r="V2419" s="29">
        <v>192.08333333334801</v>
      </c>
      <c r="W2419" s="29">
        <f t="shared" si="1092"/>
        <v>192</v>
      </c>
      <c r="X2419" s="41" t="str" cm="1">
        <f t="array" aca="1" ref="X2419" ca="1">IFERROR(INDEX('PC&amp;PD'!$A$1:$AP$15,ROW('PC&amp;PD'!$A$15),MATCH(INDIRECT(T2419),'PC&amp;PD'!$A$1:$AP$1,0)),"")</f>
        <v/>
      </c>
      <c r="Z2419" s="155"/>
      <c r="AA2419" s="13" t="str">
        <f t="shared" ref="AA2419:AA2482" si="1110">IFERROR(IF(G2419="","",IF(G2419="No Attribute (Conventional)","",G2419)),"")</f>
        <v/>
      </c>
      <c r="AB2419" s="155"/>
      <c r="AC2419" s="13" t="str">
        <f t="shared" ca="1" si="1082"/>
        <v>$AB</v>
      </c>
      <c r="AD2419" s="13" t="str" cm="1">
        <f t="array" aca="1" ref="AD2419" ca="1">IFERROR(IF((LEFT(INDIRECT("$F"&amp;$S2419),4))="GOTS",IF($G2419="Organic","GOTS_Organic_raw",(IF($G2419="Responsible","GOTS_Responsible",(IF($G2419="No Attribute (Conventional)","GOTS_conventional",(IF($G2419="Recycled Pre/Post-Consumer","GOTS_pre_post",(IF($G2419="In-Conversion","GOTS_in_conversion",(IF($G2419="Sustainably Sourced","Sustainably_sourced",""))))))))))),IF($G2419="Organic","Organic",(IF($G2419="Responsible","Responsible",(IF($G2419="No Attribute (Conventional)","No_Attribute_Conventional",(IF($G2419="Recycled Pre/Post-Consumer","Recycled_Pre_Post_Consumer",(IF($G2419="In-Conversion","In_Conversion",(IF($G2419="Recycled Pre-Consumer","Recycled_Pre_Consumer",(IF($G2419="Recycled Post-Consumer","Recycled_Post_Consumer",(IF($G2419="Sustainably Sourced","Sustainably_sourced","")))))))))))))))),"")</f>
        <v/>
      </c>
      <c r="AE2419" s="13" t="e" cm="1">
        <f t="array" aca="1" ref="AE2419" ca="1">IF(INDIRECT("$F"&amp;$S2419)="","",IF(LEFT(INDIRECT("$F"&amp;$S2419),3)="GRS","GRS_RCS_RM",IF((LEFT(INDIRECT("$F"&amp;$S2419),3))="RCS","GRS_RCS_RM",IF(INDIRECT("$F"&amp;$S2419)="OCS (No Label)","OCS_Conversion_RM",IF(LEFT(INDIRECT("$F"&amp;$S2419),3)="OCS","OCS_RM",IF(RIGHT(INDIRECT("$F"&amp;$S2419),10)="conversion","GOTS_RM_conversion",IF((LEFT(INDIRECT("$F"&amp;$S2419),4))="GOTS","GOTS_RM","Responsible_RM")))))))</f>
        <v>#REF!</v>
      </c>
      <c r="AF2419" s="13" t="str" cm="1">
        <f t="array" aca="1" ref="AF2419" ca="1">IF($S2419="","",INDIRECT("$Z"&amp;$S2419))</f>
        <v/>
      </c>
      <c r="AG2419" s="155"/>
      <c r="AH2419" s="13" t="str" cm="1">
        <f t="array" aca="1" ref="AH2419" ca="1">IFERROR(INDIRECT("$ag"&amp;S2419),"")</f>
        <v/>
      </c>
      <c r="AI2419" s="13" t="e" cm="1">
        <f t="array" aca="1" ref="AI2419" ca="1">INDIRECT("O"&amp;S2418)</f>
        <v>#REF!</v>
      </c>
      <c r="AJ2419" s="13" t="str">
        <f>IF($I2419="","",INDEX('Raw Material'!$A$1:$J$75,MATCH(I2419,'Raw Material'!$A$1:$A$75,0),(MATCH(G2419,'Raw Material'!$A$1:$J$1,0))))</f>
        <v/>
      </c>
      <c r="AK2419" s="13" t="str">
        <f t="shared" ref="AK2419:AK2482" si="1111">$U$17&amp;"RM"</f>
        <v>YANLIŞRM</v>
      </c>
      <c r="AL2419" s="153" t="str">
        <f t="shared" ref="AL2419:AL2482" si="1112">IF($G2419="Organic","Organic",IF($G2419="No Attribute (Conventional)","No_Attribute_Conventional",IF($G2419="Recycled pre-consumer","Recycled_pre_consumer",IF($G2419="Recycled post-consumer","Recycled_post_consumer",IF($G2419="Responsible","Responsible",IF($G2419="Sustainably sourced","Sustainable_sourced",IF($G2419="ın-conversion","In_conversion","")))))))</f>
        <v/>
      </c>
    </row>
    <row r="2420" spans="1:38" ht="16.5" customHeight="1">
      <c r="A2420" s="161"/>
      <c r="B2420" s="166"/>
      <c r="C2420" s="167"/>
      <c r="D2420" s="156"/>
      <c r="E2420" s="156"/>
      <c r="F2420" s="173"/>
      <c r="G2420" s="181"/>
      <c r="H2420" s="182"/>
      <c r="I2420" s="182"/>
      <c r="J2420" s="182"/>
      <c r="K2420" s="32"/>
      <c r="L2420" s="178"/>
      <c r="M2420" s="178"/>
      <c r="N2420" s="81"/>
      <c r="O2420" s="185"/>
      <c r="P2420" s="103"/>
      <c r="Q2420" s="84" t="str">
        <f t="shared" si="1080"/>
        <v/>
      </c>
      <c r="R2420" s="159"/>
      <c r="S2420" s="28" t="str" cm="1">
        <f t="array" aca="1" ref="S2420" ca="1">IF(INDIRECT("A"&amp;114+$U2420)&lt;&gt;"",114+$U2420,"")</f>
        <v/>
      </c>
      <c r="T2420" s="28" t="str">
        <f t="shared" ca="1" si="1081"/>
        <v>$B</v>
      </c>
      <c r="U2420" s="29">
        <f t="shared" si="1087"/>
        <v>2304</v>
      </c>
      <c r="V2420" s="29">
        <v>192.166666666682</v>
      </c>
      <c r="W2420" s="29">
        <f t="shared" si="1092"/>
        <v>192</v>
      </c>
      <c r="X2420" s="41" t="str" cm="1">
        <f t="array" aca="1" ref="X2420" ca="1">IFERROR(INDEX('PC&amp;PD'!$A$1:$AP$15,ROW('PC&amp;PD'!$A$15),MATCH(INDIRECT(T2420),'PC&amp;PD'!$A$1:$AP$1,0)),"")</f>
        <v/>
      </c>
      <c r="Z2420" s="155"/>
      <c r="AA2420" s="13" t="str">
        <f t="shared" si="1110"/>
        <v/>
      </c>
      <c r="AB2420" s="155"/>
      <c r="AC2420" s="13" t="str">
        <f t="shared" ca="1" si="1082"/>
        <v>$AB</v>
      </c>
      <c r="AD2420" s="13" t="str" cm="1">
        <f t="array" aca="1" ref="AD2420" ca="1">IFERROR(IF((LEFT(INDIRECT("$F"&amp;$S2420),4))="GOTS",IF($G2420="Organic","GOTS_Organic_raw",(IF($G2420="Responsible","GOTS_Responsible",(IF($G2420="No Attribute (Conventional)","GOTS_conventional",(IF($G2420="Recycled Pre/Post-Consumer","GOTS_pre_post",(IF($G2420="In-Conversion","GOTS_in_conversion",(IF($G2420="Sustainably Sourced","Sustainably_sourced",""))))))))))),IF($G2420="Organic","Organic",(IF($G2420="Responsible","Responsible",(IF($G2420="No Attribute (Conventional)","No_Attribute_Conventional",(IF($G2420="Recycled Pre/Post-Consumer","Recycled_Pre_Post_Consumer",(IF($G2420="In-Conversion","In_Conversion",(IF($G2420="Recycled Pre-Consumer","Recycled_Pre_Consumer",(IF($G2420="Recycled Post-Consumer","Recycled_Post_Consumer",(IF($G2420="Sustainably Sourced","Sustainably_sourced","")))))))))))))))),"")</f>
        <v/>
      </c>
      <c r="AE2420" s="13" t="e" cm="1">
        <f t="array" aca="1" ref="AE2420" ca="1">IF(INDIRECT("$F"&amp;$S2420)="","",IF(LEFT(INDIRECT("$F"&amp;$S2420),3)="GRS","GRS_RCS_RM",IF((LEFT(INDIRECT("$F"&amp;$S2420),3))="RCS","GRS_RCS_RM",IF(INDIRECT("$F"&amp;$S2420)="OCS (No Label)","OCS_Conversion_RM",IF(LEFT(INDIRECT("$F"&amp;$S2420),3)="OCS","OCS_RM",IF(RIGHT(INDIRECT("$F"&amp;$S2420),10)="conversion","GOTS_RM_conversion",IF((LEFT(INDIRECT("$F"&amp;$S2420),4))="GOTS","GOTS_RM","Responsible_RM")))))))</f>
        <v>#REF!</v>
      </c>
      <c r="AF2420" s="13" t="str" cm="1">
        <f t="array" aca="1" ref="AF2420" ca="1">IF($S2420="","",INDIRECT("$Z"&amp;$S2420))</f>
        <v/>
      </c>
      <c r="AG2420" s="155"/>
      <c r="AH2420" s="13" t="str" cm="1">
        <f t="array" aca="1" ref="AH2420" ca="1">IFERROR(INDIRECT("$ag"&amp;S2420),"")</f>
        <v/>
      </c>
      <c r="AI2420" s="13" t="e" cm="1">
        <f t="array" aca="1" ref="AI2420" ca="1">INDIRECT("O"&amp;S2419)</f>
        <v>#REF!</v>
      </c>
      <c r="AJ2420" s="13" t="str">
        <f>IF($I2420="","",INDEX('Raw Material'!$A$1:$J$75,MATCH(I2420,'Raw Material'!$A$1:$A$75,0),(MATCH(G2420,'Raw Material'!$A$1:$J$1,0))))</f>
        <v/>
      </c>
      <c r="AK2420" s="13" t="str">
        <f t="shared" si="1111"/>
        <v>YANLIŞRM</v>
      </c>
      <c r="AL2420" s="153" t="str">
        <f t="shared" si="1112"/>
        <v/>
      </c>
    </row>
    <row r="2421" spans="1:38" ht="16.5" customHeight="1">
      <c r="A2421" s="161"/>
      <c r="B2421" s="166"/>
      <c r="C2421" s="167"/>
      <c r="D2421" s="156"/>
      <c r="E2421" s="156"/>
      <c r="F2421" s="174"/>
      <c r="G2421" s="181"/>
      <c r="H2421" s="182"/>
      <c r="I2421" s="182"/>
      <c r="J2421" s="182"/>
      <c r="K2421" s="32"/>
      <c r="L2421" s="178"/>
      <c r="M2421" s="178"/>
      <c r="N2421" s="81"/>
      <c r="O2421" s="185"/>
      <c r="P2421" s="103"/>
      <c r="Q2421" s="84" t="str">
        <f t="shared" ref="Q2421:Q2484" si="1113">IF(OR($G2421="",$I2421="",$K2421="",$AJ2421="–"),"",CONCATENATE($K2421," ",$AA2421," ",$I2421," (",$AJ2421,") + "))</f>
        <v/>
      </c>
      <c r="R2421" s="159"/>
      <c r="S2421" s="28" t="str" cm="1">
        <f t="array" aca="1" ref="S2421" ca="1">IF(INDIRECT("A"&amp;114+$U2421)&lt;&gt;"",114+$U2421,"")</f>
        <v/>
      </c>
      <c r="T2421" s="28" t="str">
        <f t="shared" ref="T2421:T2484" ca="1" si="1114">"$B"&amp;S2421</f>
        <v>$B</v>
      </c>
      <c r="U2421" s="29">
        <f t="shared" si="1087"/>
        <v>2304</v>
      </c>
      <c r="V2421" s="29">
        <v>192.25000000001501</v>
      </c>
      <c r="W2421" s="29">
        <f t="shared" si="1092"/>
        <v>192</v>
      </c>
      <c r="X2421" s="41" t="str" cm="1">
        <f t="array" aca="1" ref="X2421" ca="1">IFERROR(INDEX('PC&amp;PD'!$A$1:$AP$15,ROW('PC&amp;PD'!$A$15),MATCH(INDIRECT(T2421),'PC&amp;PD'!$A$1:$AP$1,0)),"")</f>
        <v/>
      </c>
      <c r="Z2421" s="155"/>
      <c r="AA2421" s="13" t="str">
        <f t="shared" si="1110"/>
        <v/>
      </c>
      <c r="AB2421" s="155"/>
      <c r="AC2421" s="13" t="str">
        <f t="shared" ref="AC2421:AC2484" ca="1" si="1115">"$AB"&amp;S2421</f>
        <v>$AB</v>
      </c>
      <c r="AD2421" s="13" t="str" cm="1">
        <f t="array" aca="1" ref="AD2421" ca="1">IFERROR(IF((LEFT(INDIRECT("$F"&amp;$S2421),4))="GOTS",IF($G2421="Organic","GOTS_Organic_raw",(IF($G2421="Responsible","GOTS_Responsible",(IF($G2421="No Attribute (Conventional)","GOTS_conventional",(IF($G2421="Recycled Pre/Post-Consumer","GOTS_pre_post",(IF($G2421="In-Conversion","GOTS_in_conversion",(IF($G2421="Sustainably Sourced","Sustainably_sourced",""))))))))))),IF($G2421="Organic","Organic",(IF($G2421="Responsible","Responsible",(IF($G2421="No Attribute (Conventional)","No_Attribute_Conventional",(IF($G2421="Recycled Pre/Post-Consumer","Recycled_Pre_Post_Consumer",(IF($G2421="In-Conversion","In_Conversion",(IF($G2421="Recycled Pre-Consumer","Recycled_Pre_Consumer",(IF($G2421="Recycled Post-Consumer","Recycled_Post_Consumer",(IF($G2421="Sustainably Sourced","Sustainably_sourced","")))))))))))))))),"")</f>
        <v/>
      </c>
      <c r="AE2421" s="13" t="e" cm="1">
        <f t="array" aca="1" ref="AE2421" ca="1">IF(INDIRECT("$F"&amp;$S2421)="","",IF(LEFT(INDIRECT("$F"&amp;$S2421),3)="GRS","GRS_RCS_RM",IF((LEFT(INDIRECT("$F"&amp;$S2421),3))="RCS","GRS_RCS_RM",IF(INDIRECT("$F"&amp;$S2421)="OCS (No Label)","OCS_Conversion_RM",IF(LEFT(INDIRECT("$F"&amp;$S2421),3)="OCS","OCS_RM",IF(RIGHT(INDIRECT("$F"&amp;$S2421),10)="conversion","GOTS_RM_conversion",IF((LEFT(INDIRECT("$F"&amp;$S2421),4))="GOTS","GOTS_RM","Responsible_RM")))))))</f>
        <v>#REF!</v>
      </c>
      <c r="AF2421" s="13" t="str" cm="1">
        <f t="array" aca="1" ref="AF2421" ca="1">IF($S2421="","",INDIRECT("$Z"&amp;$S2421))</f>
        <v/>
      </c>
      <c r="AG2421" s="155"/>
      <c r="AH2421" s="13" t="str" cm="1">
        <f t="array" aca="1" ref="AH2421" ca="1">IFERROR(INDIRECT("$ag"&amp;S2421),"")</f>
        <v/>
      </c>
      <c r="AI2421" s="13" t="e" cm="1">
        <f t="array" aca="1" ref="AI2421" ca="1">INDIRECT("O"&amp;S2420)</f>
        <v>#REF!</v>
      </c>
      <c r="AJ2421" s="13" t="str">
        <f>IF($I2421="","",INDEX('Raw Material'!$A$1:$J$75,MATCH(I2421,'Raw Material'!$A$1:$A$75,0),(MATCH(G2421,'Raw Material'!$A$1:$J$1,0))))</f>
        <v/>
      </c>
      <c r="AK2421" s="13" t="str">
        <f t="shared" si="1111"/>
        <v>YANLIŞRM</v>
      </c>
      <c r="AL2421" s="153" t="str">
        <f t="shared" si="1112"/>
        <v/>
      </c>
    </row>
    <row r="2422" spans="1:38" ht="16.5" customHeight="1">
      <c r="A2422" s="161"/>
      <c r="B2422" s="166"/>
      <c r="C2422" s="167"/>
      <c r="D2422" s="156"/>
      <c r="E2422" s="156"/>
      <c r="F2422" s="174"/>
      <c r="G2422" s="181"/>
      <c r="H2422" s="182"/>
      <c r="I2422" s="182"/>
      <c r="J2422" s="182"/>
      <c r="K2422" s="32"/>
      <c r="L2422" s="178"/>
      <c r="M2422" s="178"/>
      <c r="N2422" s="81"/>
      <c r="O2422" s="185"/>
      <c r="P2422" s="103"/>
      <c r="Q2422" s="84" t="str">
        <f t="shared" si="1113"/>
        <v/>
      </c>
      <c r="R2422" s="159"/>
      <c r="S2422" s="28" t="str" cm="1">
        <f t="array" aca="1" ref="S2422" ca="1">IF(INDIRECT("A"&amp;114+$U2422)&lt;&gt;"",114+$U2422,"")</f>
        <v/>
      </c>
      <c r="T2422" s="28" t="str">
        <f t="shared" ca="1" si="1114"/>
        <v>$B</v>
      </c>
      <c r="U2422" s="29">
        <f t="shared" si="1087"/>
        <v>2304</v>
      </c>
      <c r="V2422" s="29">
        <v>192.33333333334801</v>
      </c>
      <c r="W2422" s="29">
        <f t="shared" si="1092"/>
        <v>192</v>
      </c>
      <c r="X2422" s="41" t="str" cm="1">
        <f t="array" aca="1" ref="X2422" ca="1">IFERROR(INDEX('PC&amp;PD'!$A$1:$AP$15,ROW('PC&amp;PD'!$A$15),MATCH(INDIRECT(T2422),'PC&amp;PD'!$A$1:$AP$1,0)),"")</f>
        <v/>
      </c>
      <c r="Z2422" s="155"/>
      <c r="AA2422" s="13" t="str">
        <f t="shared" si="1110"/>
        <v/>
      </c>
      <c r="AB2422" s="155"/>
      <c r="AC2422" s="13" t="str">
        <f t="shared" ca="1" si="1115"/>
        <v>$AB</v>
      </c>
      <c r="AD2422" s="13" t="str" cm="1">
        <f t="array" aca="1" ref="AD2422" ca="1">IFERROR(IF((LEFT(INDIRECT("$F"&amp;$S2422),4))="GOTS",IF($G2422="Organic","GOTS_Organic_raw",(IF($G2422="Responsible","GOTS_Responsible",(IF($G2422="No Attribute (Conventional)","GOTS_conventional",(IF($G2422="Recycled Pre/Post-Consumer","GOTS_pre_post",(IF($G2422="In-Conversion","GOTS_in_conversion",(IF($G2422="Sustainably Sourced","Sustainably_sourced",""))))))))))),IF($G2422="Organic","Organic",(IF($G2422="Responsible","Responsible",(IF($G2422="No Attribute (Conventional)","No_Attribute_Conventional",(IF($G2422="Recycled Pre/Post-Consumer","Recycled_Pre_Post_Consumer",(IF($G2422="In-Conversion","In_Conversion",(IF($G2422="Recycled Pre-Consumer","Recycled_Pre_Consumer",(IF($G2422="Recycled Post-Consumer","Recycled_Post_Consumer",(IF($G2422="Sustainably Sourced","Sustainably_sourced","")))))))))))))))),"")</f>
        <v/>
      </c>
      <c r="AE2422" s="13" t="e" cm="1">
        <f t="array" aca="1" ref="AE2422" ca="1">IF(INDIRECT("$F"&amp;$S2422)="","",IF(LEFT(INDIRECT("$F"&amp;$S2422),3)="GRS","GRS_RCS_RM",IF((LEFT(INDIRECT("$F"&amp;$S2422),3))="RCS","GRS_RCS_RM",IF(INDIRECT("$F"&amp;$S2422)="OCS (No Label)","OCS_Conversion_RM",IF(LEFT(INDIRECT("$F"&amp;$S2422),3)="OCS","OCS_RM",IF(RIGHT(INDIRECT("$F"&amp;$S2422),10)="conversion","GOTS_RM_conversion",IF((LEFT(INDIRECT("$F"&amp;$S2422),4))="GOTS","GOTS_RM","Responsible_RM")))))))</f>
        <v>#REF!</v>
      </c>
      <c r="AF2422" s="13" t="str" cm="1">
        <f t="array" aca="1" ref="AF2422" ca="1">IF($S2422="","",INDIRECT("$Z"&amp;$S2422))</f>
        <v/>
      </c>
      <c r="AG2422" s="155"/>
      <c r="AH2422" s="13" t="str" cm="1">
        <f t="array" aca="1" ref="AH2422" ca="1">IFERROR(INDIRECT("$ag"&amp;S2422),"")</f>
        <v/>
      </c>
      <c r="AI2422" s="13" t="e" cm="1">
        <f t="array" aca="1" ref="AI2422" ca="1">INDIRECT("O"&amp;S2421)</f>
        <v>#REF!</v>
      </c>
      <c r="AJ2422" s="13" t="str">
        <f>IF($I2422="","",INDEX('Raw Material'!$A$1:$J$75,MATCH(I2422,'Raw Material'!$A$1:$A$75,0),(MATCH(G2422,'Raw Material'!$A$1:$J$1,0))))</f>
        <v/>
      </c>
      <c r="AK2422" s="13" t="str">
        <f t="shared" si="1111"/>
        <v>YANLIŞRM</v>
      </c>
      <c r="AL2422" s="153" t="str">
        <f t="shared" si="1112"/>
        <v/>
      </c>
    </row>
    <row r="2423" spans="1:38" ht="16.5" customHeight="1">
      <c r="A2423" s="161"/>
      <c r="B2423" s="166"/>
      <c r="C2423" s="167"/>
      <c r="D2423" s="156"/>
      <c r="E2423" s="156"/>
      <c r="F2423" s="174"/>
      <c r="G2423" s="181"/>
      <c r="H2423" s="182"/>
      <c r="I2423" s="182"/>
      <c r="J2423" s="182"/>
      <c r="K2423" s="32"/>
      <c r="L2423" s="178"/>
      <c r="M2423" s="178"/>
      <c r="N2423" s="81"/>
      <c r="O2423" s="185"/>
      <c r="P2423" s="103"/>
      <c r="Q2423" s="84" t="str">
        <f t="shared" si="1113"/>
        <v/>
      </c>
      <c r="R2423" s="159"/>
      <c r="S2423" s="28" t="str" cm="1">
        <f t="array" aca="1" ref="S2423" ca="1">IF(INDIRECT("A"&amp;114+$U2423)&lt;&gt;"",114+$U2423,"")</f>
        <v/>
      </c>
      <c r="T2423" s="28" t="str">
        <f t="shared" ca="1" si="1114"/>
        <v>$B</v>
      </c>
      <c r="U2423" s="29">
        <f t="shared" si="1087"/>
        <v>2304</v>
      </c>
      <c r="V2423" s="29">
        <v>192.416666666682</v>
      </c>
      <c r="W2423" s="29">
        <f t="shared" si="1092"/>
        <v>192</v>
      </c>
      <c r="X2423" s="41" t="str" cm="1">
        <f t="array" aca="1" ref="X2423" ca="1">IFERROR(INDEX('PC&amp;PD'!$A$1:$AP$15,ROW('PC&amp;PD'!$A$15),MATCH(INDIRECT(T2423),'PC&amp;PD'!$A$1:$AP$1,0)),"")</f>
        <v/>
      </c>
      <c r="Z2423" s="155"/>
      <c r="AA2423" s="13" t="str">
        <f t="shared" si="1110"/>
        <v/>
      </c>
      <c r="AB2423" s="155"/>
      <c r="AC2423" s="13" t="str">
        <f t="shared" ca="1" si="1115"/>
        <v>$AB</v>
      </c>
      <c r="AD2423" s="13" t="str" cm="1">
        <f t="array" aca="1" ref="AD2423" ca="1">IFERROR(IF((LEFT(INDIRECT("$F"&amp;$S2423),4))="GOTS",IF($G2423="Organic","GOTS_Organic_raw",(IF($G2423="Responsible","GOTS_Responsible",(IF($G2423="No Attribute (Conventional)","GOTS_conventional",(IF($G2423="Recycled Pre/Post-Consumer","GOTS_pre_post",(IF($G2423="In-Conversion","GOTS_in_conversion",(IF($G2423="Sustainably Sourced","Sustainably_sourced",""))))))))))),IF($G2423="Organic","Organic",(IF($G2423="Responsible","Responsible",(IF($G2423="No Attribute (Conventional)","No_Attribute_Conventional",(IF($G2423="Recycled Pre/Post-Consumer","Recycled_Pre_Post_Consumer",(IF($G2423="In-Conversion","In_Conversion",(IF($G2423="Recycled Pre-Consumer","Recycled_Pre_Consumer",(IF($G2423="Recycled Post-Consumer","Recycled_Post_Consumer",(IF($G2423="Sustainably Sourced","Sustainably_sourced","")))))))))))))))),"")</f>
        <v/>
      </c>
      <c r="AE2423" s="13" t="e" cm="1">
        <f t="array" aca="1" ref="AE2423" ca="1">IF(INDIRECT("$F"&amp;$S2423)="","",IF(LEFT(INDIRECT("$F"&amp;$S2423),3)="GRS","GRS_RCS_RM",IF((LEFT(INDIRECT("$F"&amp;$S2423),3))="RCS","GRS_RCS_RM",IF(INDIRECT("$F"&amp;$S2423)="OCS (No Label)","OCS_Conversion_RM",IF(LEFT(INDIRECT("$F"&amp;$S2423),3)="OCS","OCS_RM",IF(RIGHT(INDIRECT("$F"&amp;$S2423),10)="conversion","GOTS_RM_conversion",IF((LEFT(INDIRECT("$F"&amp;$S2423),4))="GOTS","GOTS_RM","Responsible_RM")))))))</f>
        <v>#REF!</v>
      </c>
      <c r="AF2423" s="13" t="str" cm="1">
        <f t="array" aca="1" ref="AF2423" ca="1">IF($S2423="","",INDIRECT("$Z"&amp;$S2423))</f>
        <v/>
      </c>
      <c r="AG2423" s="155"/>
      <c r="AH2423" s="13" t="str" cm="1">
        <f t="array" aca="1" ref="AH2423" ca="1">IFERROR(INDIRECT("$ag"&amp;S2423),"")</f>
        <v/>
      </c>
      <c r="AI2423" s="13" t="e" cm="1">
        <f t="array" aca="1" ref="AI2423" ca="1">INDIRECT("O"&amp;S2422)</f>
        <v>#REF!</v>
      </c>
      <c r="AJ2423" s="13" t="str">
        <f>IF($I2423="","",INDEX('Raw Material'!$A$1:$J$75,MATCH(I2423,'Raw Material'!$A$1:$A$75,0),(MATCH(G2423,'Raw Material'!$A$1:$J$1,0))))</f>
        <v/>
      </c>
      <c r="AK2423" s="13" t="str">
        <f t="shared" si="1111"/>
        <v>YANLIŞRM</v>
      </c>
      <c r="AL2423" s="153" t="str">
        <f t="shared" si="1112"/>
        <v/>
      </c>
    </row>
    <row r="2424" spans="1:38" ht="16.5" customHeight="1">
      <c r="A2424" s="162"/>
      <c r="B2424" s="168"/>
      <c r="C2424" s="169"/>
      <c r="D2424" s="156"/>
      <c r="E2424" s="156"/>
      <c r="F2424" s="175"/>
      <c r="G2424" s="181"/>
      <c r="H2424" s="182"/>
      <c r="I2424" s="182"/>
      <c r="J2424" s="182"/>
      <c r="K2424" s="32"/>
      <c r="L2424" s="179"/>
      <c r="M2424" s="179"/>
      <c r="N2424" s="81"/>
      <c r="O2424" s="185"/>
      <c r="P2424" s="103"/>
      <c r="Q2424" s="84" t="str">
        <f t="shared" si="1113"/>
        <v/>
      </c>
      <c r="R2424" s="159"/>
      <c r="S2424" s="28" t="str" cm="1">
        <f t="array" aca="1" ref="S2424" ca="1">IF(INDIRECT("A"&amp;114+$U2424)&lt;&gt;"",114+$U2424,"")</f>
        <v/>
      </c>
      <c r="T2424" s="28" t="str">
        <f t="shared" ca="1" si="1114"/>
        <v>$B</v>
      </c>
      <c r="U2424" s="29">
        <f t="shared" si="1087"/>
        <v>2304</v>
      </c>
      <c r="V2424" s="29">
        <v>192.50000000001501</v>
      </c>
      <c r="W2424" s="29">
        <f t="shared" si="1092"/>
        <v>192</v>
      </c>
      <c r="X2424" s="41" t="str" cm="1">
        <f t="array" aca="1" ref="X2424" ca="1">IFERROR(INDEX('PC&amp;PD'!$A$1:$AP$15,ROW('PC&amp;PD'!$A$15),MATCH(INDIRECT(T2424),'PC&amp;PD'!$A$1:$AP$1,0)),"")</f>
        <v/>
      </c>
      <c r="Z2424" s="155"/>
      <c r="AA2424" s="13" t="str">
        <f t="shared" si="1110"/>
        <v/>
      </c>
      <c r="AB2424" s="155"/>
      <c r="AC2424" s="13" t="str">
        <f t="shared" ca="1" si="1115"/>
        <v>$AB</v>
      </c>
      <c r="AD2424" s="13" t="str" cm="1">
        <f t="array" aca="1" ref="AD2424" ca="1">IFERROR(IF((LEFT(INDIRECT("$F"&amp;$S2424),4))="GOTS",IF($G2424="Organic","GOTS_Organic_raw",(IF($G2424="Responsible","GOTS_Responsible",(IF($G2424="No Attribute (Conventional)","GOTS_conventional",(IF($G2424="Recycled Pre/Post-Consumer","GOTS_pre_post",(IF($G2424="In-Conversion","GOTS_in_conversion",(IF($G2424="Sustainably Sourced","Sustainably_sourced",""))))))))))),IF($G2424="Organic","Organic",(IF($G2424="Responsible","Responsible",(IF($G2424="No Attribute (Conventional)","No_Attribute_Conventional",(IF($G2424="Recycled Pre/Post-Consumer","Recycled_Pre_Post_Consumer",(IF($G2424="In-Conversion","In_Conversion",(IF($G2424="Recycled Pre-Consumer","Recycled_Pre_Consumer",(IF($G2424="Recycled Post-Consumer","Recycled_Post_Consumer",(IF($G2424="Sustainably Sourced","Sustainably_sourced","")))))))))))))))),"")</f>
        <v/>
      </c>
      <c r="AE2424" s="13" t="e" cm="1">
        <f t="array" aca="1" ref="AE2424" ca="1">IF(INDIRECT("$F"&amp;$S2424)="","",IF(LEFT(INDIRECT("$F"&amp;$S2424),3)="GRS","GRS_RCS_RM",IF((LEFT(INDIRECT("$F"&amp;$S2424),3))="RCS","GRS_RCS_RM",IF(INDIRECT("$F"&amp;$S2424)="OCS (No Label)","OCS_Conversion_RM",IF(LEFT(INDIRECT("$F"&amp;$S2424),3)="OCS","OCS_RM",IF(RIGHT(INDIRECT("$F"&amp;$S2424),10)="conversion","GOTS_RM_conversion",IF((LEFT(INDIRECT("$F"&amp;$S2424),4))="GOTS","GOTS_RM","Responsible_RM")))))))</f>
        <v>#REF!</v>
      </c>
      <c r="AF2424" s="13" t="str" cm="1">
        <f t="array" aca="1" ref="AF2424" ca="1">IF($S2424="","",INDIRECT("$Z"&amp;$S2424))</f>
        <v/>
      </c>
      <c r="AG2424" s="155"/>
      <c r="AH2424" s="13" t="str" cm="1">
        <f t="array" aca="1" ref="AH2424" ca="1">IFERROR(INDIRECT("$ag"&amp;S2424),"")</f>
        <v/>
      </c>
      <c r="AI2424" s="13" t="e" cm="1">
        <f t="array" aca="1" ref="AI2424" ca="1">INDIRECT("O"&amp;S2423)</f>
        <v>#REF!</v>
      </c>
      <c r="AJ2424" s="13" t="str">
        <f>IF($I2424="","",INDEX('Raw Material'!$A$1:$J$75,MATCH(I2424,'Raw Material'!$A$1:$A$75,0),(MATCH(G2424,'Raw Material'!$A$1:$J$1,0))))</f>
        <v/>
      </c>
      <c r="AK2424" s="13" t="str">
        <f t="shared" si="1111"/>
        <v>YANLIŞRM</v>
      </c>
      <c r="AL2424" s="153" t="str">
        <f t="shared" si="1112"/>
        <v/>
      </c>
    </row>
    <row r="2425" spans="1:38" ht="16.5" customHeight="1">
      <c r="A2425" s="162"/>
      <c r="B2425" s="168"/>
      <c r="C2425" s="169"/>
      <c r="D2425" s="156"/>
      <c r="E2425" s="156"/>
      <c r="F2425" s="175"/>
      <c r="G2425" s="181"/>
      <c r="H2425" s="182"/>
      <c r="I2425" s="182"/>
      <c r="J2425" s="182"/>
      <c r="K2425" s="32"/>
      <c r="L2425" s="179"/>
      <c r="M2425" s="179"/>
      <c r="N2425" s="81"/>
      <c r="O2425" s="185"/>
      <c r="P2425" s="103"/>
      <c r="Q2425" s="84" t="str">
        <f t="shared" si="1113"/>
        <v/>
      </c>
      <c r="R2425" s="159"/>
      <c r="S2425" s="28" t="str" cm="1">
        <f t="array" aca="1" ref="S2425" ca="1">IF(INDIRECT("A"&amp;114+$U2425)&lt;&gt;"",114+$U2425,"")</f>
        <v/>
      </c>
      <c r="T2425" s="28" t="str">
        <f t="shared" ca="1" si="1114"/>
        <v>$B</v>
      </c>
      <c r="U2425" s="29">
        <f t="shared" si="1087"/>
        <v>2304</v>
      </c>
      <c r="V2425" s="29">
        <v>192.58333333334801</v>
      </c>
      <c r="W2425" s="29">
        <f t="shared" si="1092"/>
        <v>192</v>
      </c>
      <c r="X2425" s="41" t="str" cm="1">
        <f t="array" aca="1" ref="X2425" ca="1">IFERROR(INDEX('PC&amp;PD'!$A$1:$AP$15,ROW('PC&amp;PD'!$A$15),MATCH(INDIRECT(T2425),'PC&amp;PD'!$A$1:$AP$1,0)),"")</f>
        <v/>
      </c>
      <c r="Z2425" s="155"/>
      <c r="AA2425" s="13" t="str">
        <f t="shared" si="1110"/>
        <v/>
      </c>
      <c r="AB2425" s="155"/>
      <c r="AC2425" s="13" t="str">
        <f t="shared" ca="1" si="1115"/>
        <v>$AB</v>
      </c>
      <c r="AD2425" s="13" t="str" cm="1">
        <f t="array" aca="1" ref="AD2425" ca="1">IFERROR(IF((LEFT(INDIRECT("$F"&amp;$S2425),4))="GOTS",IF($G2425="Organic","GOTS_Organic_raw",(IF($G2425="Responsible","GOTS_Responsible",(IF($G2425="No Attribute (Conventional)","GOTS_conventional",(IF($G2425="Recycled Pre/Post-Consumer","GOTS_pre_post",(IF($G2425="In-Conversion","GOTS_in_conversion",(IF($G2425="Sustainably Sourced","Sustainably_sourced",""))))))))))),IF($G2425="Organic","Organic",(IF($G2425="Responsible","Responsible",(IF($G2425="No Attribute (Conventional)","No_Attribute_Conventional",(IF($G2425="Recycled Pre/Post-Consumer","Recycled_Pre_Post_Consumer",(IF($G2425="In-Conversion","In_Conversion",(IF($G2425="Recycled Pre-Consumer","Recycled_Pre_Consumer",(IF($G2425="Recycled Post-Consumer","Recycled_Post_Consumer",(IF($G2425="Sustainably Sourced","Sustainably_sourced","")))))))))))))))),"")</f>
        <v/>
      </c>
      <c r="AE2425" s="13" t="e" cm="1">
        <f t="array" aca="1" ref="AE2425" ca="1">IF(INDIRECT("$F"&amp;$S2425)="","",IF(LEFT(INDIRECT("$F"&amp;$S2425),3)="GRS","GRS_RCS_RM",IF((LEFT(INDIRECT("$F"&amp;$S2425),3))="RCS","GRS_RCS_RM",IF(INDIRECT("$F"&amp;$S2425)="OCS (No Label)","OCS_Conversion_RM",IF(LEFT(INDIRECT("$F"&amp;$S2425),3)="OCS","OCS_RM",IF(RIGHT(INDIRECT("$F"&amp;$S2425),10)="conversion","GOTS_RM_conversion",IF((LEFT(INDIRECT("$F"&amp;$S2425),4))="GOTS","GOTS_RM","Responsible_RM")))))))</f>
        <v>#REF!</v>
      </c>
      <c r="AF2425" s="13" t="str" cm="1">
        <f t="array" aca="1" ref="AF2425" ca="1">IF($S2425="","",INDIRECT("$Z"&amp;$S2425))</f>
        <v/>
      </c>
      <c r="AG2425" s="155"/>
      <c r="AH2425" s="13" t="str" cm="1">
        <f t="array" aca="1" ref="AH2425" ca="1">IFERROR(INDIRECT("$ag"&amp;S2425),"")</f>
        <v/>
      </c>
      <c r="AI2425" s="13" t="e" cm="1">
        <f t="array" aca="1" ref="AI2425" ca="1">INDIRECT("O"&amp;S2424)</f>
        <v>#REF!</v>
      </c>
      <c r="AJ2425" s="13" t="str">
        <f>IF($I2425="","",INDEX('Raw Material'!$A$1:$J$75,MATCH(I2425,'Raw Material'!$A$1:$A$75,0),(MATCH(G2425,'Raw Material'!$A$1:$J$1,0))))</f>
        <v/>
      </c>
      <c r="AK2425" s="13" t="str">
        <f t="shared" si="1111"/>
        <v>YANLIŞRM</v>
      </c>
      <c r="AL2425" s="153" t="str">
        <f t="shared" si="1112"/>
        <v/>
      </c>
    </row>
    <row r="2426" spans="1:38" ht="16.5" customHeight="1">
      <c r="A2426" s="162"/>
      <c r="B2426" s="168"/>
      <c r="C2426" s="169"/>
      <c r="D2426" s="156"/>
      <c r="E2426" s="156"/>
      <c r="F2426" s="175"/>
      <c r="G2426" s="181"/>
      <c r="H2426" s="182"/>
      <c r="I2426" s="182"/>
      <c r="J2426" s="182"/>
      <c r="K2426" s="32"/>
      <c r="L2426" s="179"/>
      <c r="M2426" s="179"/>
      <c r="N2426" s="81"/>
      <c r="O2426" s="185"/>
      <c r="P2426" s="103"/>
      <c r="Q2426" s="84" t="str">
        <f t="shared" si="1113"/>
        <v/>
      </c>
      <c r="R2426" s="159"/>
      <c r="S2426" s="28" t="str" cm="1">
        <f t="array" aca="1" ref="S2426" ca="1">IF(INDIRECT("A"&amp;114+$U2426)&lt;&gt;"",114+$U2426,"")</f>
        <v/>
      </c>
      <c r="T2426" s="28" t="str">
        <f t="shared" ca="1" si="1114"/>
        <v>$B</v>
      </c>
      <c r="U2426" s="29">
        <f t="shared" si="1087"/>
        <v>2304</v>
      </c>
      <c r="V2426" s="29">
        <v>192.666666666682</v>
      </c>
      <c r="W2426" s="29">
        <f t="shared" si="1092"/>
        <v>192</v>
      </c>
      <c r="X2426" s="41" t="str" cm="1">
        <f t="array" aca="1" ref="X2426" ca="1">IFERROR(INDEX('PC&amp;PD'!$A$1:$AP$15,ROW('PC&amp;PD'!$A$15),MATCH(INDIRECT(T2426),'PC&amp;PD'!$A$1:$AP$1,0)),"")</f>
        <v/>
      </c>
      <c r="Z2426" s="155"/>
      <c r="AA2426" s="13" t="str">
        <f t="shared" si="1110"/>
        <v/>
      </c>
      <c r="AB2426" s="155"/>
      <c r="AC2426" s="13" t="str">
        <f t="shared" ca="1" si="1115"/>
        <v>$AB</v>
      </c>
      <c r="AD2426" s="13" t="str" cm="1">
        <f t="array" aca="1" ref="AD2426" ca="1">IFERROR(IF((LEFT(INDIRECT("$F"&amp;$S2426),4))="GOTS",IF($G2426="Organic","GOTS_Organic_raw",(IF($G2426="Responsible","GOTS_Responsible",(IF($G2426="No Attribute (Conventional)","GOTS_conventional",(IF($G2426="Recycled Pre/Post-Consumer","GOTS_pre_post",(IF($G2426="In-Conversion","GOTS_in_conversion",(IF($G2426="Sustainably Sourced","Sustainably_sourced",""))))))))))),IF($G2426="Organic","Organic",(IF($G2426="Responsible","Responsible",(IF($G2426="No Attribute (Conventional)","No_Attribute_Conventional",(IF($G2426="Recycled Pre/Post-Consumer","Recycled_Pre_Post_Consumer",(IF($G2426="In-Conversion","In_Conversion",(IF($G2426="Recycled Pre-Consumer","Recycled_Pre_Consumer",(IF($G2426="Recycled Post-Consumer","Recycled_Post_Consumer",(IF($G2426="Sustainably Sourced","Sustainably_sourced","")))))))))))))))),"")</f>
        <v/>
      </c>
      <c r="AE2426" s="13" t="e" cm="1">
        <f t="array" aca="1" ref="AE2426" ca="1">IF(INDIRECT("$F"&amp;$S2426)="","",IF(LEFT(INDIRECT("$F"&amp;$S2426),3)="GRS","GRS_RCS_RM",IF((LEFT(INDIRECT("$F"&amp;$S2426),3))="RCS","GRS_RCS_RM",IF(INDIRECT("$F"&amp;$S2426)="OCS (No Label)","OCS_Conversion_RM",IF(LEFT(INDIRECT("$F"&amp;$S2426),3)="OCS","OCS_RM",IF(RIGHT(INDIRECT("$F"&amp;$S2426),10)="conversion","GOTS_RM_conversion",IF((LEFT(INDIRECT("$F"&amp;$S2426),4))="GOTS","GOTS_RM","Responsible_RM")))))))</f>
        <v>#REF!</v>
      </c>
      <c r="AF2426" s="13" t="str" cm="1">
        <f t="array" aca="1" ref="AF2426" ca="1">IF($S2426="","",INDIRECT("$Z"&amp;$S2426))</f>
        <v/>
      </c>
      <c r="AG2426" s="155"/>
      <c r="AH2426" s="13" t="str" cm="1">
        <f t="array" aca="1" ref="AH2426" ca="1">IFERROR(INDIRECT("$ag"&amp;S2426),"")</f>
        <v/>
      </c>
      <c r="AI2426" s="13" t="e" cm="1">
        <f t="array" aca="1" ref="AI2426" ca="1">INDIRECT("O"&amp;S2425)</f>
        <v>#REF!</v>
      </c>
      <c r="AJ2426" s="13" t="str">
        <f>IF($I2426="","",INDEX('Raw Material'!$A$1:$J$75,MATCH(I2426,'Raw Material'!$A$1:$A$75,0),(MATCH(G2426,'Raw Material'!$A$1:$J$1,0))))</f>
        <v/>
      </c>
      <c r="AK2426" s="13" t="str">
        <f t="shared" si="1111"/>
        <v>YANLIŞRM</v>
      </c>
      <c r="AL2426" s="153" t="str">
        <f t="shared" si="1112"/>
        <v/>
      </c>
    </row>
    <row r="2427" spans="1:38" ht="16.5" customHeight="1">
      <c r="A2427" s="162"/>
      <c r="B2427" s="168"/>
      <c r="C2427" s="169"/>
      <c r="D2427" s="156"/>
      <c r="E2427" s="156"/>
      <c r="F2427" s="175"/>
      <c r="G2427" s="181"/>
      <c r="H2427" s="182"/>
      <c r="I2427" s="182"/>
      <c r="J2427" s="182"/>
      <c r="K2427" s="32"/>
      <c r="L2427" s="179"/>
      <c r="M2427" s="179"/>
      <c r="N2427" s="81"/>
      <c r="O2427" s="185"/>
      <c r="P2427" s="103"/>
      <c r="Q2427" s="84" t="str">
        <f t="shared" si="1113"/>
        <v/>
      </c>
      <c r="R2427" s="159"/>
      <c r="S2427" s="28" t="str" cm="1">
        <f t="array" aca="1" ref="S2427" ca="1">IF(INDIRECT("A"&amp;114+$U2427)&lt;&gt;"",114+$U2427,"")</f>
        <v/>
      </c>
      <c r="T2427" s="28" t="str">
        <f t="shared" ca="1" si="1114"/>
        <v>$B</v>
      </c>
      <c r="U2427" s="29">
        <f t="shared" si="1087"/>
        <v>2304</v>
      </c>
      <c r="V2427" s="29">
        <v>192.75000000001501</v>
      </c>
      <c r="W2427" s="29">
        <f t="shared" si="1092"/>
        <v>192</v>
      </c>
      <c r="X2427" s="41" t="str" cm="1">
        <f t="array" aca="1" ref="X2427" ca="1">IFERROR(INDEX('PC&amp;PD'!$A$1:$AP$15,ROW('PC&amp;PD'!$A$15),MATCH(INDIRECT(T2427),'PC&amp;PD'!$A$1:$AP$1,0)),"")</f>
        <v/>
      </c>
      <c r="Z2427" s="155"/>
      <c r="AA2427" s="13" t="str">
        <f t="shared" si="1110"/>
        <v/>
      </c>
      <c r="AB2427" s="155"/>
      <c r="AC2427" s="13" t="str">
        <f t="shared" ca="1" si="1115"/>
        <v>$AB</v>
      </c>
      <c r="AD2427" s="13" t="str" cm="1">
        <f t="array" aca="1" ref="AD2427" ca="1">IFERROR(IF((LEFT(INDIRECT("$F"&amp;$S2427),4))="GOTS",IF($G2427="Organic","GOTS_Organic_raw",(IF($G2427="Responsible","GOTS_Responsible",(IF($G2427="No Attribute (Conventional)","GOTS_conventional",(IF($G2427="Recycled Pre/Post-Consumer","GOTS_pre_post",(IF($G2427="In-Conversion","GOTS_in_conversion",(IF($G2427="Sustainably Sourced","Sustainably_sourced",""))))))))))),IF($G2427="Organic","Organic",(IF($G2427="Responsible","Responsible",(IF($G2427="No Attribute (Conventional)","No_Attribute_Conventional",(IF($G2427="Recycled Pre/Post-Consumer","Recycled_Pre_Post_Consumer",(IF($G2427="In-Conversion","In_Conversion",(IF($G2427="Recycled Pre-Consumer","Recycled_Pre_Consumer",(IF($G2427="Recycled Post-Consumer","Recycled_Post_Consumer",(IF($G2427="Sustainably Sourced","Sustainably_sourced","")))))))))))))))),"")</f>
        <v/>
      </c>
      <c r="AE2427" s="13" t="e" cm="1">
        <f t="array" aca="1" ref="AE2427" ca="1">IF(INDIRECT("$F"&amp;$S2427)="","",IF(LEFT(INDIRECT("$F"&amp;$S2427),3)="GRS","GRS_RCS_RM",IF((LEFT(INDIRECT("$F"&amp;$S2427),3))="RCS","GRS_RCS_RM",IF(INDIRECT("$F"&amp;$S2427)="OCS (No Label)","OCS_Conversion_RM",IF(LEFT(INDIRECT("$F"&amp;$S2427),3)="OCS","OCS_RM",IF(RIGHT(INDIRECT("$F"&amp;$S2427),10)="conversion","GOTS_RM_conversion",IF((LEFT(INDIRECT("$F"&amp;$S2427),4))="GOTS","GOTS_RM","Responsible_RM")))))))</f>
        <v>#REF!</v>
      </c>
      <c r="AF2427" s="13" t="str" cm="1">
        <f t="array" aca="1" ref="AF2427" ca="1">IF($S2427="","",INDIRECT("$Z"&amp;$S2427))</f>
        <v/>
      </c>
      <c r="AG2427" s="155"/>
      <c r="AH2427" s="13" t="str" cm="1">
        <f t="array" aca="1" ref="AH2427" ca="1">IFERROR(INDIRECT("$ag"&amp;S2427),"")</f>
        <v/>
      </c>
      <c r="AI2427" s="13" t="e" cm="1">
        <f t="array" aca="1" ref="AI2427" ca="1">INDIRECT("O"&amp;S2426)</f>
        <v>#REF!</v>
      </c>
      <c r="AJ2427" s="13" t="str">
        <f>IF($I2427="","",INDEX('Raw Material'!$A$1:$J$75,MATCH(I2427,'Raw Material'!$A$1:$A$75,0),(MATCH(G2427,'Raw Material'!$A$1:$J$1,0))))</f>
        <v/>
      </c>
      <c r="AK2427" s="13" t="str">
        <f t="shared" si="1111"/>
        <v>YANLIŞRM</v>
      </c>
      <c r="AL2427" s="153" t="str">
        <f t="shared" si="1112"/>
        <v/>
      </c>
    </row>
    <row r="2428" spans="1:38" ht="16.5" customHeight="1">
      <c r="A2428" s="162"/>
      <c r="B2428" s="168"/>
      <c r="C2428" s="169"/>
      <c r="D2428" s="156"/>
      <c r="E2428" s="156"/>
      <c r="F2428" s="175"/>
      <c r="G2428" s="181"/>
      <c r="H2428" s="182"/>
      <c r="I2428" s="182"/>
      <c r="J2428" s="182"/>
      <c r="K2428" s="32"/>
      <c r="L2428" s="179"/>
      <c r="M2428" s="179"/>
      <c r="N2428" s="81"/>
      <c r="O2428" s="185"/>
      <c r="P2428" s="103"/>
      <c r="Q2428" s="84" t="str">
        <f t="shared" si="1113"/>
        <v/>
      </c>
      <c r="R2428" s="159"/>
      <c r="S2428" s="28" t="str" cm="1">
        <f t="array" aca="1" ref="S2428" ca="1">IF(INDIRECT("A"&amp;114+$U2428)&lt;&gt;"",114+$U2428,"")</f>
        <v/>
      </c>
      <c r="T2428" s="28" t="str">
        <f t="shared" ca="1" si="1114"/>
        <v>$B</v>
      </c>
      <c r="U2428" s="29">
        <f t="shared" si="1087"/>
        <v>2304</v>
      </c>
      <c r="V2428" s="29">
        <v>192.83333333334801</v>
      </c>
      <c r="W2428" s="29">
        <f t="shared" si="1092"/>
        <v>192</v>
      </c>
      <c r="X2428" s="41" t="str" cm="1">
        <f t="array" aca="1" ref="X2428" ca="1">IFERROR(INDEX('PC&amp;PD'!$A$1:$AP$15,ROW('PC&amp;PD'!$A$15),MATCH(INDIRECT(T2428),'PC&amp;PD'!$A$1:$AP$1,0)),"")</f>
        <v/>
      </c>
      <c r="Z2428" s="155"/>
      <c r="AA2428" s="13" t="str">
        <f t="shared" si="1110"/>
        <v/>
      </c>
      <c r="AB2428" s="155"/>
      <c r="AC2428" s="13" t="str">
        <f t="shared" ca="1" si="1115"/>
        <v>$AB</v>
      </c>
      <c r="AD2428" s="13" t="str" cm="1">
        <f t="array" aca="1" ref="AD2428" ca="1">IFERROR(IF((LEFT(INDIRECT("$F"&amp;$S2428),4))="GOTS",IF($G2428="Organic","GOTS_Organic_raw",(IF($G2428="Responsible","GOTS_Responsible",(IF($G2428="No Attribute (Conventional)","GOTS_conventional",(IF($G2428="Recycled Pre/Post-Consumer","GOTS_pre_post",(IF($G2428="In-Conversion","GOTS_in_conversion",(IF($G2428="Sustainably Sourced","Sustainably_sourced",""))))))))))),IF($G2428="Organic","Organic",(IF($G2428="Responsible","Responsible",(IF($G2428="No Attribute (Conventional)","No_Attribute_Conventional",(IF($G2428="Recycled Pre/Post-Consumer","Recycled_Pre_Post_Consumer",(IF($G2428="In-Conversion","In_Conversion",(IF($G2428="Recycled Pre-Consumer","Recycled_Pre_Consumer",(IF($G2428="Recycled Post-Consumer","Recycled_Post_Consumer",(IF($G2428="Sustainably Sourced","Sustainably_sourced","")))))))))))))))),"")</f>
        <v/>
      </c>
      <c r="AE2428" s="13" t="e" cm="1">
        <f t="array" aca="1" ref="AE2428" ca="1">IF(INDIRECT("$F"&amp;$S2428)="","",IF(LEFT(INDIRECT("$F"&amp;$S2428),3)="GRS","GRS_RCS_RM",IF((LEFT(INDIRECT("$F"&amp;$S2428),3))="RCS","GRS_RCS_RM",IF(INDIRECT("$F"&amp;$S2428)="OCS (No Label)","OCS_Conversion_RM",IF(LEFT(INDIRECT("$F"&amp;$S2428),3)="OCS","OCS_RM",IF(RIGHT(INDIRECT("$F"&amp;$S2428),10)="conversion","GOTS_RM_conversion",IF((LEFT(INDIRECT("$F"&amp;$S2428),4))="GOTS","GOTS_RM","Responsible_RM")))))))</f>
        <v>#REF!</v>
      </c>
      <c r="AF2428" s="13" t="str" cm="1">
        <f t="array" aca="1" ref="AF2428" ca="1">IF($S2428="","",INDIRECT("$Z"&amp;$S2428))</f>
        <v/>
      </c>
      <c r="AG2428" s="155"/>
      <c r="AH2428" s="13" t="str" cm="1">
        <f t="array" aca="1" ref="AH2428" ca="1">IFERROR(INDIRECT("$ag"&amp;S2428),"")</f>
        <v/>
      </c>
      <c r="AI2428" s="13" t="e" cm="1">
        <f t="array" aca="1" ref="AI2428" ca="1">INDIRECT("O"&amp;S2427)</f>
        <v>#REF!</v>
      </c>
      <c r="AJ2428" s="13" t="str">
        <f>IF($I2428="","",INDEX('Raw Material'!$A$1:$J$75,MATCH(I2428,'Raw Material'!$A$1:$A$75,0),(MATCH(G2428,'Raw Material'!$A$1:$J$1,0))))</f>
        <v/>
      </c>
      <c r="AK2428" s="13" t="str">
        <f t="shared" si="1111"/>
        <v>YANLIŞRM</v>
      </c>
      <c r="AL2428" s="153" t="str">
        <f t="shared" si="1112"/>
        <v/>
      </c>
    </row>
    <row r="2429" spans="1:38" ht="16.5" customHeight="1" thickBot="1">
      <c r="A2429" s="163"/>
      <c r="B2429" s="170"/>
      <c r="C2429" s="171"/>
      <c r="D2429" s="156"/>
      <c r="E2429" s="156"/>
      <c r="F2429" s="176"/>
      <c r="G2429" s="157"/>
      <c r="H2429" s="158"/>
      <c r="I2429" s="158"/>
      <c r="J2429" s="158"/>
      <c r="K2429" s="33"/>
      <c r="L2429" s="180"/>
      <c r="M2429" s="180"/>
      <c r="N2429" s="82"/>
      <c r="O2429" s="186"/>
      <c r="P2429" s="103"/>
      <c r="Q2429" s="84" t="str">
        <f t="shared" si="1113"/>
        <v/>
      </c>
      <c r="R2429" s="159"/>
      <c r="S2429" s="28" t="str" cm="1">
        <f t="array" aca="1" ref="S2429" ca="1">IF(INDIRECT("A"&amp;114+$U2429)&lt;&gt;"",114+$U2429,"")</f>
        <v/>
      </c>
      <c r="T2429" s="28" t="str">
        <f t="shared" ca="1" si="1114"/>
        <v>$B</v>
      </c>
      <c r="U2429" s="29">
        <f t="shared" si="1087"/>
        <v>2304</v>
      </c>
      <c r="V2429" s="29">
        <v>192.916666666682</v>
      </c>
      <c r="W2429" s="29">
        <f t="shared" si="1092"/>
        <v>192</v>
      </c>
      <c r="X2429" s="41" t="str" cm="1">
        <f t="array" aca="1" ref="X2429" ca="1">IFERROR(INDEX('PC&amp;PD'!$A$1:$AP$15,ROW('PC&amp;PD'!$A$15),MATCH(INDIRECT(T2429),'PC&amp;PD'!$A$1:$AP$1,0)),"")</f>
        <v/>
      </c>
      <c r="Z2429" s="155"/>
      <c r="AA2429" s="13" t="str">
        <f t="shared" si="1110"/>
        <v/>
      </c>
      <c r="AB2429" s="155"/>
      <c r="AC2429" s="13" t="str">
        <f t="shared" ca="1" si="1115"/>
        <v>$AB</v>
      </c>
      <c r="AD2429" s="13" t="str" cm="1">
        <f t="array" aca="1" ref="AD2429" ca="1">IFERROR(IF((LEFT(INDIRECT("$F"&amp;$S2429),4))="GOTS",IF($G2429="Organic","GOTS_Organic_raw",(IF($G2429="Responsible","GOTS_Responsible",(IF($G2429="No Attribute (Conventional)","GOTS_conventional",(IF($G2429="Recycled Pre/Post-Consumer","GOTS_pre_post",(IF($G2429="In-Conversion","GOTS_in_conversion",(IF($G2429="Sustainably Sourced","Sustainably_sourced",""))))))))))),IF($G2429="Organic","Organic",(IF($G2429="Responsible","Responsible",(IF($G2429="No Attribute (Conventional)","No_Attribute_Conventional",(IF($G2429="Recycled Pre/Post-Consumer","Recycled_Pre_Post_Consumer",(IF($G2429="In-Conversion","In_Conversion",(IF($G2429="Recycled Pre-Consumer","Recycled_Pre_Consumer",(IF($G2429="Recycled Post-Consumer","Recycled_Post_Consumer",(IF($G2429="Sustainably Sourced","Sustainably_sourced","")))))))))))))))),"")</f>
        <v/>
      </c>
      <c r="AE2429" s="13" t="e" cm="1">
        <f t="array" aca="1" ref="AE2429" ca="1">IF(INDIRECT("$F"&amp;$S2429)="","",IF(LEFT(INDIRECT("$F"&amp;$S2429),3)="GRS","GRS_RCS_RM",IF((LEFT(INDIRECT("$F"&amp;$S2429),3))="RCS","GRS_RCS_RM",IF(INDIRECT("$F"&amp;$S2429)="OCS (No Label)","OCS_Conversion_RM",IF(LEFT(INDIRECT("$F"&amp;$S2429),3)="OCS","OCS_RM",IF(RIGHT(INDIRECT("$F"&amp;$S2429),10)="conversion","GOTS_RM_conversion",IF((LEFT(INDIRECT("$F"&amp;$S2429),4))="GOTS","GOTS_RM","Responsible_RM")))))))</f>
        <v>#REF!</v>
      </c>
      <c r="AF2429" s="13" t="str" cm="1">
        <f t="array" aca="1" ref="AF2429" ca="1">IF($S2429="","",INDIRECT("$Z"&amp;$S2429))</f>
        <v/>
      </c>
      <c r="AG2429" s="155"/>
      <c r="AH2429" s="13" t="str" cm="1">
        <f t="array" aca="1" ref="AH2429" ca="1">IFERROR(INDIRECT("$ag"&amp;S2429),"")</f>
        <v/>
      </c>
      <c r="AI2429" s="13" t="e" cm="1">
        <f t="array" aca="1" ref="AI2429" ca="1">INDIRECT("O"&amp;S2428)</f>
        <v>#REF!</v>
      </c>
      <c r="AJ2429" s="13" t="str">
        <f>IF($I2429="","",INDEX('Raw Material'!$A$1:$J$75,MATCH(I2429,'Raw Material'!$A$1:$A$75,0),(MATCH(G2429,'Raw Material'!$A$1:$J$1,0))))</f>
        <v/>
      </c>
      <c r="AK2429" s="13" t="str">
        <f t="shared" si="1111"/>
        <v>YANLIŞRM</v>
      </c>
      <c r="AL2429" s="153" t="str">
        <f t="shared" si="1112"/>
        <v/>
      </c>
    </row>
    <row r="2430" spans="1:38" ht="16.5" customHeight="1">
      <c r="A2430" s="160" t="str">
        <f>IF(B2430="","",COUNTA($B$114:$B2430))</f>
        <v/>
      </c>
      <c r="B2430" s="164"/>
      <c r="C2430" s="165"/>
      <c r="D2430" s="183"/>
      <c r="E2430" s="183"/>
      <c r="F2430" s="172"/>
      <c r="G2430" s="212"/>
      <c r="H2430" s="206"/>
      <c r="I2430" s="206"/>
      <c r="J2430" s="206"/>
      <c r="K2430" s="31"/>
      <c r="L2430" s="177" t="str">
        <f t="shared" ref="L2430" si="1116">IF(R2430="","",LEFT(R2430,LEN(R2430)-2))</f>
        <v/>
      </c>
      <c r="M2430" s="177"/>
      <c r="N2430" s="80"/>
      <c r="O2430" s="184"/>
      <c r="P2430" s="103"/>
      <c r="Q2430" s="84" t="str">
        <f t="shared" si="1113"/>
        <v/>
      </c>
      <c r="R2430" s="159" t="str">
        <f t="shared" ref="R2430" si="1117">CONCATENATE($Q2430,Q2431,Q2432,Q2433,Q2434,Q2435,$Q2436,$Q2437,$Q2438,$Q2439,Q2440,Q2441)</f>
        <v/>
      </c>
      <c r="S2430" s="28" t="str" cm="1">
        <f t="array" aca="1" ref="S2430" ca="1">IF(INDIRECT("A"&amp;114+$U2430)&lt;&gt;"",114+$U2430,"")</f>
        <v/>
      </c>
      <c r="T2430" s="28" t="str">
        <f t="shared" ca="1" si="1114"/>
        <v>$B</v>
      </c>
      <c r="U2430" s="29">
        <f t="shared" si="1087"/>
        <v>2316</v>
      </c>
      <c r="V2430" s="29">
        <v>193.00000000001501</v>
      </c>
      <c r="W2430" s="29">
        <f t="shared" si="1092"/>
        <v>193</v>
      </c>
      <c r="X2430" s="41" t="str" cm="1">
        <f t="array" aca="1" ref="X2430" ca="1">IFERROR(INDEX('PC&amp;PD'!$A$1:$AP$15,ROW('PC&amp;PD'!$A$15),MATCH(INDIRECT(T2430),'PC&amp;PD'!$A$1:$AP$1,0)),"")</f>
        <v/>
      </c>
      <c r="Z2430" s="155" t="str">
        <f t="shared" ref="Z2430" si="1118">IFERROR(IF($F2430="OCS 100","OCS (OCS 100)",IF($F2430="OCS Blended","OCS (OCS Blended)",IF($F2430="OCS (No Label)","OCS (No Label)",IF($F2430="RCS 100","RCS (RCS 100)",IF($F2430="RCS Blended","RCS (RCS Blended)",IF($F2430="GRS","GRS (GRS)",IF($F2430="GRS (No Label)", "GRS (No Label)",IF($F2430="RDS","RDS (RDS)",IF($F2430="RWS","RWS (RWS)",IF($F2430="RAS","RAS (RAS)",IF($F2430="RMS","RMS (RMS)",IF($F2430="GOTS Organic","GOTS (Organic)",IF($F2430="GOTS Made with organic","GOTS (Made with Organic)",IF($F2430="GOTS Organic - in conversion","GOTS (Organic - In Conversion)",IF($F2430="GOTS Made with organic - in conversion","GOTS (Made with Organic - In Conversion)",""))))))))))))))),"")</f>
        <v/>
      </c>
      <c r="AA2430" s="13" t="str">
        <f t="shared" si="1110"/>
        <v/>
      </c>
      <c r="AB2430" s="155" t="str">
        <f t="shared" ref="AB2430" si="1119">IFERROR(IF($F2430="OCS 100", "OCS_100",IF($F2430="OCS Blended", "OCS_Blended",IF($F2430="OCS (No Label)", "OCS_No_Label",IF($F2430="RCS 100", "RCS_100",IF($F2430="RCS Blended","RCS_Blended",IF($F2430="GRS","GRS",IF($F2430="GRS (No Label)", "GRS_No_Label",IF($F2430="RDS","RDS",IF($F2430="RWS","RWS",IF($F2430="RMS","RMS",IF($F2430="GOTS Organic","GOTS_Organic",IF($F2430="GOTS Made with organic","GOTS_Made_with_organic",IF($F2430="GOTS Organic - in conversion","GOTS_Organic_in_Conversion",IF($F2430="GOTS Made with organic - in conversion","GOTS_Made_with_Organic_in_Conversion",IF($F2430="RAS","RAS",""))))))))))))))),"")</f>
        <v/>
      </c>
      <c r="AC2430" s="13" t="str">
        <f t="shared" ca="1" si="1115"/>
        <v>$AB</v>
      </c>
      <c r="AD2430" s="13" t="str" cm="1">
        <f t="array" aca="1" ref="AD2430" ca="1">IFERROR(IF((LEFT(INDIRECT("$F"&amp;$S2430),4))="GOTS",IF($G2430="Organic","GOTS_Organic_raw",(IF($G2430="Responsible","GOTS_Responsible",(IF($G2430="No Attribute (Conventional)","GOTS_conventional",(IF($G2430="Recycled Pre/Post-Consumer","GOTS_pre_post",(IF($G2430="In-Conversion","GOTS_in_conversion",(IF($G2430="Sustainably Sourced","Sustainably_sourced",""))))))))))),IF($G2430="Organic","Organic",(IF($G2430="Responsible","Responsible",(IF($G2430="No Attribute (Conventional)","No_Attribute_Conventional",(IF($G2430="Recycled Pre/Post-Consumer","Recycled_Pre_Post_Consumer",(IF($G2430="In-Conversion","In_Conversion",(IF($G2430="Recycled Pre-Consumer","Recycled_Pre_Consumer",(IF($G2430="Recycled Post-Consumer","Recycled_Post_Consumer",(IF($G2430="Sustainably Sourced","Sustainably_sourced","")))))))))))))))),"")</f>
        <v/>
      </c>
      <c r="AE2430" s="13" t="e" cm="1">
        <f t="array" aca="1" ref="AE2430" ca="1">IF(INDIRECT("$F"&amp;$S2430)="","",IF(LEFT(INDIRECT("$F"&amp;$S2430),3)="GRS","GRS_RCS_RM",IF((LEFT(INDIRECT("$F"&amp;$S2430),3))="RCS","GRS_RCS_RM",IF(INDIRECT("$F"&amp;$S2430)="OCS (No Label)","OCS_Conversion_RM",IF(LEFT(INDIRECT("$F"&amp;$S2430),3)="OCS","OCS_RM",IF(RIGHT(INDIRECT("$F"&amp;$S2430),10)="conversion","GOTS_RM_conversion",IF((LEFT(INDIRECT("$F"&amp;$S2430),4))="GOTS","GOTS_RM","Responsible_RM")))))))</f>
        <v>#REF!</v>
      </c>
      <c r="AF2430" s="13" t="str" cm="1">
        <f t="array" aca="1" ref="AF2430" ca="1">IF($S2430="","",INDIRECT("$Z"&amp;$S2430))</f>
        <v/>
      </c>
      <c r="AG2430" s="155" t="str">
        <f t="shared" si="1097"/>
        <v/>
      </c>
      <c r="AH2430" s="13" t="str" cm="1">
        <f t="array" aca="1" ref="AH2430" ca="1">IFERROR(INDIRECT("$ag"&amp;S2430),"")</f>
        <v/>
      </c>
      <c r="AI2430" s="13" t="e" cm="1">
        <f t="array" aca="1" ref="AI2430" ca="1">INDIRECT("O"&amp;S2429)</f>
        <v>#REF!</v>
      </c>
      <c r="AJ2430" s="13" t="str">
        <f>IF($I2430="","",INDEX('Raw Material'!$A$1:$J$75,MATCH(I2430,'Raw Material'!$A$1:$A$75,0),(MATCH(G2430,'Raw Material'!$A$1:$J$1,0))))</f>
        <v/>
      </c>
      <c r="AK2430" s="13" t="str">
        <f t="shared" si="1111"/>
        <v>YANLIŞRM</v>
      </c>
      <c r="AL2430" s="153" t="str">
        <f t="shared" si="1112"/>
        <v/>
      </c>
    </row>
    <row r="2431" spans="1:38" ht="16.5" customHeight="1">
      <c r="A2431" s="161"/>
      <c r="B2431" s="166"/>
      <c r="C2431" s="167"/>
      <c r="D2431" s="156"/>
      <c r="E2431" s="156"/>
      <c r="F2431" s="173"/>
      <c r="G2431" s="181"/>
      <c r="H2431" s="182"/>
      <c r="I2431" s="182"/>
      <c r="J2431" s="182"/>
      <c r="K2431" s="32"/>
      <c r="L2431" s="178"/>
      <c r="M2431" s="178"/>
      <c r="N2431" s="81"/>
      <c r="O2431" s="185"/>
      <c r="P2431" s="103"/>
      <c r="Q2431" s="84" t="str">
        <f t="shared" si="1113"/>
        <v/>
      </c>
      <c r="R2431" s="159"/>
      <c r="S2431" s="28" t="str" cm="1">
        <f t="array" aca="1" ref="S2431" ca="1">IF(INDIRECT("A"&amp;114+$U2431)&lt;&gt;"",114+$U2431,"")</f>
        <v/>
      </c>
      <c r="T2431" s="28" t="str">
        <f t="shared" ca="1" si="1114"/>
        <v>$B</v>
      </c>
      <c r="U2431" s="29">
        <f t="shared" ref="U2431:U2494" si="1120">(12*W2431)</f>
        <v>2316</v>
      </c>
      <c r="V2431" s="29">
        <v>193.083333333349</v>
      </c>
      <c r="W2431" s="29">
        <f t="shared" si="1092"/>
        <v>193</v>
      </c>
      <c r="X2431" s="41" t="str" cm="1">
        <f t="array" aca="1" ref="X2431" ca="1">IFERROR(INDEX('PC&amp;PD'!$A$1:$AP$15,ROW('PC&amp;PD'!$A$15),MATCH(INDIRECT(T2431),'PC&amp;PD'!$A$1:$AP$1,0)),"")</f>
        <v/>
      </c>
      <c r="Z2431" s="155"/>
      <c r="AA2431" s="13" t="str">
        <f t="shared" si="1110"/>
        <v/>
      </c>
      <c r="AB2431" s="155"/>
      <c r="AC2431" s="13" t="str">
        <f t="shared" ca="1" si="1115"/>
        <v>$AB</v>
      </c>
      <c r="AD2431" s="13" t="str" cm="1">
        <f t="array" aca="1" ref="AD2431" ca="1">IFERROR(IF((LEFT(INDIRECT("$F"&amp;$S2431),4))="GOTS",IF($G2431="Organic","GOTS_Organic_raw",(IF($G2431="Responsible","GOTS_Responsible",(IF($G2431="No Attribute (Conventional)","GOTS_conventional",(IF($G2431="Recycled Pre/Post-Consumer","GOTS_pre_post",(IF($G2431="In-Conversion","GOTS_in_conversion",(IF($G2431="Sustainably Sourced","Sustainably_sourced",""))))))))))),IF($G2431="Organic","Organic",(IF($G2431="Responsible","Responsible",(IF($G2431="No Attribute (Conventional)","No_Attribute_Conventional",(IF($G2431="Recycled Pre/Post-Consumer","Recycled_Pre_Post_Consumer",(IF($G2431="In-Conversion","In_Conversion",(IF($G2431="Recycled Pre-Consumer","Recycled_Pre_Consumer",(IF($G2431="Recycled Post-Consumer","Recycled_Post_Consumer",(IF($G2431="Sustainably Sourced","Sustainably_sourced","")))))))))))))))),"")</f>
        <v/>
      </c>
      <c r="AE2431" s="13" t="e" cm="1">
        <f t="array" aca="1" ref="AE2431" ca="1">IF(INDIRECT("$F"&amp;$S2431)="","",IF(LEFT(INDIRECT("$F"&amp;$S2431),3)="GRS","GRS_RCS_RM",IF((LEFT(INDIRECT("$F"&amp;$S2431),3))="RCS","GRS_RCS_RM",IF(INDIRECT("$F"&amp;$S2431)="OCS (No Label)","OCS_Conversion_RM",IF(LEFT(INDIRECT("$F"&amp;$S2431),3)="OCS","OCS_RM",IF(RIGHT(INDIRECT("$F"&amp;$S2431),10)="conversion","GOTS_RM_conversion",IF((LEFT(INDIRECT("$F"&amp;$S2431),4))="GOTS","GOTS_RM","Responsible_RM")))))))</f>
        <v>#REF!</v>
      </c>
      <c r="AF2431" s="13" t="str" cm="1">
        <f t="array" aca="1" ref="AF2431" ca="1">IF($S2431="","",INDIRECT("$Z"&amp;$S2431))</f>
        <v/>
      </c>
      <c r="AG2431" s="155"/>
      <c r="AH2431" s="13" t="str" cm="1">
        <f t="array" aca="1" ref="AH2431" ca="1">IFERROR(INDIRECT("$ag"&amp;S2431),"")</f>
        <v/>
      </c>
      <c r="AI2431" s="13" t="e" cm="1">
        <f t="array" aca="1" ref="AI2431" ca="1">INDIRECT("O"&amp;S2430)</f>
        <v>#REF!</v>
      </c>
      <c r="AJ2431" s="13" t="str">
        <f>IF($I2431="","",INDEX('Raw Material'!$A$1:$J$75,MATCH(I2431,'Raw Material'!$A$1:$A$75,0),(MATCH(G2431,'Raw Material'!$A$1:$J$1,0))))</f>
        <v/>
      </c>
      <c r="AK2431" s="13" t="str">
        <f t="shared" si="1111"/>
        <v>YANLIŞRM</v>
      </c>
      <c r="AL2431" s="153" t="str">
        <f t="shared" si="1112"/>
        <v/>
      </c>
    </row>
    <row r="2432" spans="1:38" ht="16.5" customHeight="1">
      <c r="A2432" s="161"/>
      <c r="B2432" s="166"/>
      <c r="C2432" s="167"/>
      <c r="D2432" s="156"/>
      <c r="E2432" s="156"/>
      <c r="F2432" s="173"/>
      <c r="G2432" s="181"/>
      <c r="H2432" s="182"/>
      <c r="I2432" s="182"/>
      <c r="J2432" s="182"/>
      <c r="K2432" s="32"/>
      <c r="L2432" s="178"/>
      <c r="M2432" s="178"/>
      <c r="N2432" s="81"/>
      <c r="O2432" s="185"/>
      <c r="P2432" s="103"/>
      <c r="Q2432" s="84" t="str">
        <f t="shared" si="1113"/>
        <v/>
      </c>
      <c r="R2432" s="159"/>
      <c r="S2432" s="28" t="str" cm="1">
        <f t="array" aca="1" ref="S2432" ca="1">IF(INDIRECT("A"&amp;114+$U2432)&lt;&gt;"",114+$U2432,"")</f>
        <v/>
      </c>
      <c r="T2432" s="28" t="str">
        <f t="shared" ca="1" si="1114"/>
        <v>$B</v>
      </c>
      <c r="U2432" s="29">
        <f t="shared" si="1120"/>
        <v>2316</v>
      </c>
      <c r="V2432" s="29">
        <v>193.166666666682</v>
      </c>
      <c r="W2432" s="29">
        <f t="shared" si="1092"/>
        <v>193</v>
      </c>
      <c r="X2432" s="41" t="str" cm="1">
        <f t="array" aca="1" ref="X2432" ca="1">IFERROR(INDEX('PC&amp;PD'!$A$1:$AP$15,ROW('PC&amp;PD'!$A$15),MATCH(INDIRECT(T2432),'PC&amp;PD'!$A$1:$AP$1,0)),"")</f>
        <v/>
      </c>
      <c r="Z2432" s="155"/>
      <c r="AA2432" s="13" t="str">
        <f t="shared" si="1110"/>
        <v/>
      </c>
      <c r="AB2432" s="155"/>
      <c r="AC2432" s="13" t="str">
        <f t="shared" ca="1" si="1115"/>
        <v>$AB</v>
      </c>
      <c r="AD2432" s="13" t="str" cm="1">
        <f t="array" aca="1" ref="AD2432" ca="1">IFERROR(IF((LEFT(INDIRECT("$F"&amp;$S2432),4))="GOTS",IF($G2432="Organic","GOTS_Organic_raw",(IF($G2432="Responsible","GOTS_Responsible",(IF($G2432="No Attribute (Conventional)","GOTS_conventional",(IF($G2432="Recycled Pre/Post-Consumer","GOTS_pre_post",(IF($G2432="In-Conversion","GOTS_in_conversion",(IF($G2432="Sustainably Sourced","Sustainably_sourced",""))))))))))),IF($G2432="Organic","Organic",(IF($G2432="Responsible","Responsible",(IF($G2432="No Attribute (Conventional)","No_Attribute_Conventional",(IF($G2432="Recycled Pre/Post-Consumer","Recycled_Pre_Post_Consumer",(IF($G2432="In-Conversion","In_Conversion",(IF($G2432="Recycled Pre-Consumer","Recycled_Pre_Consumer",(IF($G2432="Recycled Post-Consumer","Recycled_Post_Consumer",(IF($G2432="Sustainably Sourced","Sustainably_sourced","")))))))))))))))),"")</f>
        <v/>
      </c>
      <c r="AE2432" s="13" t="e" cm="1">
        <f t="array" aca="1" ref="AE2432" ca="1">IF(INDIRECT("$F"&amp;$S2432)="","",IF(LEFT(INDIRECT("$F"&amp;$S2432),3)="GRS","GRS_RCS_RM",IF((LEFT(INDIRECT("$F"&amp;$S2432),3))="RCS","GRS_RCS_RM",IF(INDIRECT("$F"&amp;$S2432)="OCS (No Label)","OCS_Conversion_RM",IF(LEFT(INDIRECT("$F"&amp;$S2432),3)="OCS","OCS_RM",IF(RIGHT(INDIRECT("$F"&amp;$S2432),10)="conversion","GOTS_RM_conversion",IF((LEFT(INDIRECT("$F"&amp;$S2432),4))="GOTS","GOTS_RM","Responsible_RM")))))))</f>
        <v>#REF!</v>
      </c>
      <c r="AF2432" s="13" t="str" cm="1">
        <f t="array" aca="1" ref="AF2432" ca="1">IF($S2432="","",INDIRECT("$Z"&amp;$S2432))</f>
        <v/>
      </c>
      <c r="AG2432" s="155"/>
      <c r="AH2432" s="13" t="str" cm="1">
        <f t="array" aca="1" ref="AH2432" ca="1">IFERROR(INDIRECT("$ag"&amp;S2432),"")</f>
        <v/>
      </c>
      <c r="AI2432" s="13" t="e" cm="1">
        <f t="array" aca="1" ref="AI2432" ca="1">INDIRECT("O"&amp;S2431)</f>
        <v>#REF!</v>
      </c>
      <c r="AJ2432" s="13" t="str">
        <f>IF($I2432="","",INDEX('Raw Material'!$A$1:$J$75,MATCH(I2432,'Raw Material'!$A$1:$A$75,0),(MATCH(G2432,'Raw Material'!$A$1:$J$1,0))))</f>
        <v/>
      </c>
      <c r="AK2432" s="13" t="str">
        <f t="shared" si="1111"/>
        <v>YANLIŞRM</v>
      </c>
      <c r="AL2432" s="153" t="str">
        <f t="shared" si="1112"/>
        <v/>
      </c>
    </row>
    <row r="2433" spans="1:38" ht="16.5" customHeight="1">
      <c r="A2433" s="161"/>
      <c r="B2433" s="166"/>
      <c r="C2433" s="167"/>
      <c r="D2433" s="156"/>
      <c r="E2433" s="156"/>
      <c r="F2433" s="174"/>
      <c r="G2433" s="181"/>
      <c r="H2433" s="182"/>
      <c r="I2433" s="182"/>
      <c r="J2433" s="182"/>
      <c r="K2433" s="32"/>
      <c r="L2433" s="178"/>
      <c r="M2433" s="178"/>
      <c r="N2433" s="81"/>
      <c r="O2433" s="185"/>
      <c r="P2433" s="103"/>
      <c r="Q2433" s="84" t="str">
        <f t="shared" si="1113"/>
        <v/>
      </c>
      <c r="R2433" s="159"/>
      <c r="S2433" s="28" t="str" cm="1">
        <f t="array" aca="1" ref="S2433" ca="1">IF(INDIRECT("A"&amp;114+$U2433)&lt;&gt;"",114+$U2433,"")</f>
        <v/>
      </c>
      <c r="T2433" s="28" t="str">
        <f t="shared" ca="1" si="1114"/>
        <v>$B</v>
      </c>
      <c r="U2433" s="29">
        <f t="shared" si="1120"/>
        <v>2316</v>
      </c>
      <c r="V2433" s="29">
        <v>193.25000000001501</v>
      </c>
      <c r="W2433" s="29">
        <f t="shared" si="1092"/>
        <v>193</v>
      </c>
      <c r="X2433" s="41" t="str" cm="1">
        <f t="array" aca="1" ref="X2433" ca="1">IFERROR(INDEX('PC&amp;PD'!$A$1:$AP$15,ROW('PC&amp;PD'!$A$15),MATCH(INDIRECT(T2433),'PC&amp;PD'!$A$1:$AP$1,0)),"")</f>
        <v/>
      </c>
      <c r="Z2433" s="155"/>
      <c r="AA2433" s="13" t="str">
        <f t="shared" si="1110"/>
        <v/>
      </c>
      <c r="AB2433" s="155"/>
      <c r="AC2433" s="13" t="str">
        <f t="shared" ca="1" si="1115"/>
        <v>$AB</v>
      </c>
      <c r="AD2433" s="13" t="str" cm="1">
        <f t="array" aca="1" ref="AD2433" ca="1">IFERROR(IF((LEFT(INDIRECT("$F"&amp;$S2433),4))="GOTS",IF($G2433="Organic","GOTS_Organic_raw",(IF($G2433="Responsible","GOTS_Responsible",(IF($G2433="No Attribute (Conventional)","GOTS_conventional",(IF($G2433="Recycled Pre/Post-Consumer","GOTS_pre_post",(IF($G2433="In-Conversion","GOTS_in_conversion",(IF($G2433="Sustainably Sourced","Sustainably_sourced",""))))))))))),IF($G2433="Organic","Organic",(IF($G2433="Responsible","Responsible",(IF($G2433="No Attribute (Conventional)","No_Attribute_Conventional",(IF($G2433="Recycled Pre/Post-Consumer","Recycled_Pre_Post_Consumer",(IF($G2433="In-Conversion","In_Conversion",(IF($G2433="Recycled Pre-Consumer","Recycled_Pre_Consumer",(IF($G2433="Recycled Post-Consumer","Recycled_Post_Consumer",(IF($G2433="Sustainably Sourced","Sustainably_sourced","")))))))))))))))),"")</f>
        <v/>
      </c>
      <c r="AE2433" s="13" t="e" cm="1">
        <f t="array" aca="1" ref="AE2433" ca="1">IF(INDIRECT("$F"&amp;$S2433)="","",IF(LEFT(INDIRECT("$F"&amp;$S2433),3)="GRS","GRS_RCS_RM",IF((LEFT(INDIRECT("$F"&amp;$S2433),3))="RCS","GRS_RCS_RM",IF(INDIRECT("$F"&amp;$S2433)="OCS (No Label)","OCS_Conversion_RM",IF(LEFT(INDIRECT("$F"&amp;$S2433),3)="OCS","OCS_RM",IF(RIGHT(INDIRECT("$F"&amp;$S2433),10)="conversion","GOTS_RM_conversion",IF((LEFT(INDIRECT("$F"&amp;$S2433),4))="GOTS","GOTS_RM","Responsible_RM")))))))</f>
        <v>#REF!</v>
      </c>
      <c r="AF2433" s="13" t="str" cm="1">
        <f t="array" aca="1" ref="AF2433" ca="1">IF($S2433="","",INDIRECT("$Z"&amp;$S2433))</f>
        <v/>
      </c>
      <c r="AG2433" s="155"/>
      <c r="AH2433" s="13" t="str" cm="1">
        <f t="array" aca="1" ref="AH2433" ca="1">IFERROR(INDIRECT("$ag"&amp;S2433),"")</f>
        <v/>
      </c>
      <c r="AI2433" s="13" t="e" cm="1">
        <f t="array" aca="1" ref="AI2433" ca="1">INDIRECT("O"&amp;S2432)</f>
        <v>#REF!</v>
      </c>
      <c r="AJ2433" s="13" t="str">
        <f>IF($I2433="","",INDEX('Raw Material'!$A$1:$J$75,MATCH(I2433,'Raw Material'!$A$1:$A$75,0),(MATCH(G2433,'Raw Material'!$A$1:$J$1,0))))</f>
        <v/>
      </c>
      <c r="AK2433" s="13" t="str">
        <f t="shared" si="1111"/>
        <v>YANLIŞRM</v>
      </c>
      <c r="AL2433" s="153" t="str">
        <f t="shared" si="1112"/>
        <v/>
      </c>
    </row>
    <row r="2434" spans="1:38" ht="16.5" customHeight="1">
      <c r="A2434" s="161"/>
      <c r="B2434" s="166"/>
      <c r="C2434" s="167"/>
      <c r="D2434" s="156"/>
      <c r="E2434" s="156"/>
      <c r="F2434" s="174"/>
      <c r="G2434" s="181"/>
      <c r="H2434" s="182"/>
      <c r="I2434" s="182"/>
      <c r="J2434" s="182"/>
      <c r="K2434" s="32"/>
      <c r="L2434" s="178"/>
      <c r="M2434" s="178"/>
      <c r="N2434" s="81"/>
      <c r="O2434" s="185"/>
      <c r="P2434" s="103"/>
      <c r="Q2434" s="84" t="str">
        <f t="shared" si="1113"/>
        <v/>
      </c>
      <c r="R2434" s="159"/>
      <c r="S2434" s="28" t="str" cm="1">
        <f t="array" aca="1" ref="S2434" ca="1">IF(INDIRECT("A"&amp;114+$U2434)&lt;&gt;"",114+$U2434,"")</f>
        <v/>
      </c>
      <c r="T2434" s="28" t="str">
        <f t="shared" ca="1" si="1114"/>
        <v>$B</v>
      </c>
      <c r="U2434" s="29">
        <f t="shared" si="1120"/>
        <v>2316</v>
      </c>
      <c r="V2434" s="29">
        <v>193.333333333349</v>
      </c>
      <c r="W2434" s="29">
        <f t="shared" si="1092"/>
        <v>193</v>
      </c>
      <c r="X2434" s="41" t="str" cm="1">
        <f t="array" aca="1" ref="X2434" ca="1">IFERROR(INDEX('PC&amp;PD'!$A$1:$AP$15,ROW('PC&amp;PD'!$A$15),MATCH(INDIRECT(T2434),'PC&amp;PD'!$A$1:$AP$1,0)),"")</f>
        <v/>
      </c>
      <c r="Z2434" s="155"/>
      <c r="AA2434" s="13" t="str">
        <f t="shared" si="1110"/>
        <v/>
      </c>
      <c r="AB2434" s="155"/>
      <c r="AC2434" s="13" t="str">
        <f t="shared" ca="1" si="1115"/>
        <v>$AB</v>
      </c>
      <c r="AD2434" s="13" t="str" cm="1">
        <f t="array" aca="1" ref="AD2434" ca="1">IFERROR(IF((LEFT(INDIRECT("$F"&amp;$S2434),4))="GOTS",IF($G2434="Organic","GOTS_Organic_raw",(IF($G2434="Responsible","GOTS_Responsible",(IF($G2434="No Attribute (Conventional)","GOTS_conventional",(IF($G2434="Recycled Pre/Post-Consumer","GOTS_pre_post",(IF($G2434="In-Conversion","GOTS_in_conversion",(IF($G2434="Sustainably Sourced","Sustainably_sourced",""))))))))))),IF($G2434="Organic","Organic",(IF($G2434="Responsible","Responsible",(IF($G2434="No Attribute (Conventional)","No_Attribute_Conventional",(IF($G2434="Recycled Pre/Post-Consumer","Recycled_Pre_Post_Consumer",(IF($G2434="In-Conversion","In_Conversion",(IF($G2434="Recycled Pre-Consumer","Recycled_Pre_Consumer",(IF($G2434="Recycled Post-Consumer","Recycled_Post_Consumer",(IF($G2434="Sustainably Sourced","Sustainably_sourced","")))))))))))))))),"")</f>
        <v/>
      </c>
      <c r="AE2434" s="13" t="e" cm="1">
        <f t="array" aca="1" ref="AE2434" ca="1">IF(INDIRECT("$F"&amp;$S2434)="","",IF(LEFT(INDIRECT("$F"&amp;$S2434),3)="GRS","GRS_RCS_RM",IF((LEFT(INDIRECT("$F"&amp;$S2434),3))="RCS","GRS_RCS_RM",IF(INDIRECT("$F"&amp;$S2434)="OCS (No Label)","OCS_Conversion_RM",IF(LEFT(INDIRECT("$F"&amp;$S2434),3)="OCS","OCS_RM",IF(RIGHT(INDIRECT("$F"&amp;$S2434),10)="conversion","GOTS_RM_conversion",IF((LEFT(INDIRECT("$F"&amp;$S2434),4))="GOTS","GOTS_RM","Responsible_RM")))))))</f>
        <v>#REF!</v>
      </c>
      <c r="AF2434" s="13" t="str" cm="1">
        <f t="array" aca="1" ref="AF2434" ca="1">IF($S2434="","",INDIRECT("$Z"&amp;$S2434))</f>
        <v/>
      </c>
      <c r="AG2434" s="155"/>
      <c r="AH2434" s="13" t="str" cm="1">
        <f t="array" aca="1" ref="AH2434" ca="1">IFERROR(INDIRECT("$ag"&amp;S2434),"")</f>
        <v/>
      </c>
      <c r="AI2434" s="13" t="e" cm="1">
        <f t="array" aca="1" ref="AI2434" ca="1">INDIRECT("O"&amp;S2433)</f>
        <v>#REF!</v>
      </c>
      <c r="AJ2434" s="13" t="str">
        <f>IF($I2434="","",INDEX('Raw Material'!$A$1:$J$75,MATCH(I2434,'Raw Material'!$A$1:$A$75,0),(MATCH(G2434,'Raw Material'!$A$1:$J$1,0))))</f>
        <v/>
      </c>
      <c r="AK2434" s="13" t="str">
        <f t="shared" si="1111"/>
        <v>YANLIŞRM</v>
      </c>
      <c r="AL2434" s="153" t="str">
        <f t="shared" si="1112"/>
        <v/>
      </c>
    </row>
    <row r="2435" spans="1:38" ht="16.5" customHeight="1">
      <c r="A2435" s="161"/>
      <c r="B2435" s="166"/>
      <c r="C2435" s="167"/>
      <c r="D2435" s="156"/>
      <c r="E2435" s="156"/>
      <c r="F2435" s="174"/>
      <c r="G2435" s="181"/>
      <c r="H2435" s="182"/>
      <c r="I2435" s="182"/>
      <c r="J2435" s="182"/>
      <c r="K2435" s="32"/>
      <c r="L2435" s="178"/>
      <c r="M2435" s="178"/>
      <c r="N2435" s="81"/>
      <c r="O2435" s="185"/>
      <c r="P2435" s="103"/>
      <c r="Q2435" s="84" t="str">
        <f t="shared" si="1113"/>
        <v/>
      </c>
      <c r="R2435" s="159"/>
      <c r="S2435" s="28" t="str" cm="1">
        <f t="array" aca="1" ref="S2435" ca="1">IF(INDIRECT("A"&amp;114+$U2435)&lt;&gt;"",114+$U2435,"")</f>
        <v/>
      </c>
      <c r="T2435" s="28" t="str">
        <f t="shared" ca="1" si="1114"/>
        <v>$B</v>
      </c>
      <c r="U2435" s="29">
        <f t="shared" si="1120"/>
        <v>2316</v>
      </c>
      <c r="V2435" s="29">
        <v>193.416666666682</v>
      </c>
      <c r="W2435" s="29">
        <f t="shared" si="1092"/>
        <v>193</v>
      </c>
      <c r="X2435" s="41" t="str" cm="1">
        <f t="array" aca="1" ref="X2435" ca="1">IFERROR(INDEX('PC&amp;PD'!$A$1:$AP$15,ROW('PC&amp;PD'!$A$15),MATCH(INDIRECT(T2435),'PC&amp;PD'!$A$1:$AP$1,0)),"")</f>
        <v/>
      </c>
      <c r="Z2435" s="155"/>
      <c r="AA2435" s="13" t="str">
        <f t="shared" si="1110"/>
        <v/>
      </c>
      <c r="AB2435" s="155"/>
      <c r="AC2435" s="13" t="str">
        <f t="shared" ca="1" si="1115"/>
        <v>$AB</v>
      </c>
      <c r="AD2435" s="13" t="str" cm="1">
        <f t="array" aca="1" ref="AD2435" ca="1">IFERROR(IF((LEFT(INDIRECT("$F"&amp;$S2435),4))="GOTS",IF($G2435="Organic","GOTS_Organic_raw",(IF($G2435="Responsible","GOTS_Responsible",(IF($G2435="No Attribute (Conventional)","GOTS_conventional",(IF($G2435="Recycled Pre/Post-Consumer","GOTS_pre_post",(IF($G2435="In-Conversion","GOTS_in_conversion",(IF($G2435="Sustainably Sourced","Sustainably_sourced",""))))))))))),IF($G2435="Organic","Organic",(IF($G2435="Responsible","Responsible",(IF($G2435="No Attribute (Conventional)","No_Attribute_Conventional",(IF($G2435="Recycled Pre/Post-Consumer","Recycled_Pre_Post_Consumer",(IF($G2435="In-Conversion","In_Conversion",(IF($G2435="Recycled Pre-Consumer","Recycled_Pre_Consumer",(IF($G2435="Recycled Post-Consumer","Recycled_Post_Consumer",(IF($G2435="Sustainably Sourced","Sustainably_sourced","")))))))))))))))),"")</f>
        <v/>
      </c>
      <c r="AE2435" s="13" t="e" cm="1">
        <f t="array" aca="1" ref="AE2435" ca="1">IF(INDIRECT("$F"&amp;$S2435)="","",IF(LEFT(INDIRECT("$F"&amp;$S2435),3)="GRS","GRS_RCS_RM",IF((LEFT(INDIRECT("$F"&amp;$S2435),3))="RCS","GRS_RCS_RM",IF(INDIRECT("$F"&amp;$S2435)="OCS (No Label)","OCS_Conversion_RM",IF(LEFT(INDIRECT("$F"&amp;$S2435),3)="OCS","OCS_RM",IF(RIGHT(INDIRECT("$F"&amp;$S2435),10)="conversion","GOTS_RM_conversion",IF((LEFT(INDIRECT("$F"&amp;$S2435),4))="GOTS","GOTS_RM","Responsible_RM")))))))</f>
        <v>#REF!</v>
      </c>
      <c r="AF2435" s="13" t="str" cm="1">
        <f t="array" aca="1" ref="AF2435" ca="1">IF($S2435="","",INDIRECT("$Z"&amp;$S2435))</f>
        <v/>
      </c>
      <c r="AG2435" s="155"/>
      <c r="AH2435" s="13" t="str" cm="1">
        <f t="array" aca="1" ref="AH2435" ca="1">IFERROR(INDIRECT("$ag"&amp;S2435),"")</f>
        <v/>
      </c>
      <c r="AI2435" s="13" t="e" cm="1">
        <f t="array" aca="1" ref="AI2435" ca="1">INDIRECT("O"&amp;S2434)</f>
        <v>#REF!</v>
      </c>
      <c r="AJ2435" s="13" t="str">
        <f>IF($I2435="","",INDEX('Raw Material'!$A$1:$J$75,MATCH(I2435,'Raw Material'!$A$1:$A$75,0),(MATCH(G2435,'Raw Material'!$A$1:$J$1,0))))</f>
        <v/>
      </c>
      <c r="AK2435" s="13" t="str">
        <f t="shared" si="1111"/>
        <v>YANLIŞRM</v>
      </c>
      <c r="AL2435" s="153" t="str">
        <f t="shared" si="1112"/>
        <v/>
      </c>
    </row>
    <row r="2436" spans="1:38" ht="16.5" customHeight="1">
      <c r="A2436" s="162"/>
      <c r="B2436" s="168"/>
      <c r="C2436" s="169"/>
      <c r="D2436" s="156"/>
      <c r="E2436" s="156"/>
      <c r="F2436" s="175"/>
      <c r="G2436" s="181"/>
      <c r="H2436" s="182"/>
      <c r="I2436" s="182"/>
      <c r="J2436" s="182"/>
      <c r="K2436" s="32"/>
      <c r="L2436" s="179"/>
      <c r="M2436" s="179"/>
      <c r="N2436" s="81"/>
      <c r="O2436" s="185"/>
      <c r="P2436" s="103"/>
      <c r="Q2436" s="84" t="str">
        <f t="shared" si="1113"/>
        <v/>
      </c>
      <c r="R2436" s="159"/>
      <c r="S2436" s="28" t="str" cm="1">
        <f t="array" aca="1" ref="S2436" ca="1">IF(INDIRECT("A"&amp;114+$U2436)&lt;&gt;"",114+$U2436,"")</f>
        <v/>
      </c>
      <c r="T2436" s="28" t="str">
        <f t="shared" ca="1" si="1114"/>
        <v>$B</v>
      </c>
      <c r="U2436" s="29">
        <f t="shared" si="1120"/>
        <v>2316</v>
      </c>
      <c r="V2436" s="29">
        <v>193.50000000001501</v>
      </c>
      <c r="W2436" s="29">
        <f t="shared" si="1092"/>
        <v>193</v>
      </c>
      <c r="X2436" s="41" t="str" cm="1">
        <f t="array" aca="1" ref="X2436" ca="1">IFERROR(INDEX('PC&amp;PD'!$A$1:$AP$15,ROW('PC&amp;PD'!$A$15),MATCH(INDIRECT(T2436),'PC&amp;PD'!$A$1:$AP$1,0)),"")</f>
        <v/>
      </c>
      <c r="Z2436" s="155"/>
      <c r="AA2436" s="13" t="str">
        <f t="shared" si="1110"/>
        <v/>
      </c>
      <c r="AB2436" s="155"/>
      <c r="AC2436" s="13" t="str">
        <f t="shared" ca="1" si="1115"/>
        <v>$AB</v>
      </c>
      <c r="AD2436" s="13" t="str" cm="1">
        <f t="array" aca="1" ref="AD2436" ca="1">IFERROR(IF((LEFT(INDIRECT("$F"&amp;$S2436),4))="GOTS",IF($G2436="Organic","GOTS_Organic_raw",(IF($G2436="Responsible","GOTS_Responsible",(IF($G2436="No Attribute (Conventional)","GOTS_conventional",(IF($G2436="Recycled Pre/Post-Consumer","GOTS_pre_post",(IF($G2436="In-Conversion","GOTS_in_conversion",(IF($G2436="Sustainably Sourced","Sustainably_sourced",""))))))))))),IF($G2436="Organic","Organic",(IF($G2436="Responsible","Responsible",(IF($G2436="No Attribute (Conventional)","No_Attribute_Conventional",(IF($G2436="Recycled Pre/Post-Consumer","Recycled_Pre_Post_Consumer",(IF($G2436="In-Conversion","In_Conversion",(IF($G2436="Recycled Pre-Consumer","Recycled_Pre_Consumer",(IF($G2436="Recycled Post-Consumer","Recycled_Post_Consumer",(IF($G2436="Sustainably Sourced","Sustainably_sourced","")))))))))))))))),"")</f>
        <v/>
      </c>
      <c r="AE2436" s="13" t="e" cm="1">
        <f t="array" aca="1" ref="AE2436" ca="1">IF(INDIRECT("$F"&amp;$S2436)="","",IF(LEFT(INDIRECT("$F"&amp;$S2436),3)="GRS","GRS_RCS_RM",IF((LEFT(INDIRECT("$F"&amp;$S2436),3))="RCS","GRS_RCS_RM",IF(INDIRECT("$F"&amp;$S2436)="OCS (No Label)","OCS_Conversion_RM",IF(LEFT(INDIRECT("$F"&amp;$S2436),3)="OCS","OCS_RM",IF(RIGHT(INDIRECT("$F"&amp;$S2436),10)="conversion","GOTS_RM_conversion",IF((LEFT(INDIRECT("$F"&amp;$S2436),4))="GOTS","GOTS_RM","Responsible_RM")))))))</f>
        <v>#REF!</v>
      </c>
      <c r="AF2436" s="13" t="str" cm="1">
        <f t="array" aca="1" ref="AF2436" ca="1">IF($S2436="","",INDIRECT("$Z"&amp;$S2436))</f>
        <v/>
      </c>
      <c r="AG2436" s="155"/>
      <c r="AH2436" s="13" t="str" cm="1">
        <f t="array" aca="1" ref="AH2436" ca="1">IFERROR(INDIRECT("$ag"&amp;S2436),"")</f>
        <v/>
      </c>
      <c r="AI2436" s="13" t="e" cm="1">
        <f t="array" aca="1" ref="AI2436" ca="1">INDIRECT("O"&amp;S2435)</f>
        <v>#REF!</v>
      </c>
      <c r="AJ2436" s="13" t="str">
        <f>IF($I2436="","",INDEX('Raw Material'!$A$1:$J$75,MATCH(I2436,'Raw Material'!$A$1:$A$75,0),(MATCH(G2436,'Raw Material'!$A$1:$J$1,0))))</f>
        <v/>
      </c>
      <c r="AK2436" s="13" t="str">
        <f t="shared" si="1111"/>
        <v>YANLIŞRM</v>
      </c>
      <c r="AL2436" s="153" t="str">
        <f t="shared" si="1112"/>
        <v/>
      </c>
    </row>
    <row r="2437" spans="1:38" ht="16.5" customHeight="1">
      <c r="A2437" s="162"/>
      <c r="B2437" s="168"/>
      <c r="C2437" s="169"/>
      <c r="D2437" s="156"/>
      <c r="E2437" s="156"/>
      <c r="F2437" s="175"/>
      <c r="G2437" s="181"/>
      <c r="H2437" s="182"/>
      <c r="I2437" s="182"/>
      <c r="J2437" s="182"/>
      <c r="K2437" s="32"/>
      <c r="L2437" s="179"/>
      <c r="M2437" s="179"/>
      <c r="N2437" s="81"/>
      <c r="O2437" s="185"/>
      <c r="P2437" s="103"/>
      <c r="Q2437" s="84" t="str">
        <f t="shared" si="1113"/>
        <v/>
      </c>
      <c r="R2437" s="159"/>
      <c r="S2437" s="28" t="str" cm="1">
        <f t="array" aca="1" ref="S2437" ca="1">IF(INDIRECT("A"&amp;114+$U2437)&lt;&gt;"",114+$U2437,"")</f>
        <v/>
      </c>
      <c r="T2437" s="28" t="str">
        <f t="shared" ca="1" si="1114"/>
        <v>$B</v>
      </c>
      <c r="U2437" s="29">
        <f t="shared" si="1120"/>
        <v>2316</v>
      </c>
      <c r="V2437" s="29">
        <v>193.583333333349</v>
      </c>
      <c r="W2437" s="29">
        <f t="shared" si="1092"/>
        <v>193</v>
      </c>
      <c r="X2437" s="41" t="str" cm="1">
        <f t="array" aca="1" ref="X2437" ca="1">IFERROR(INDEX('PC&amp;PD'!$A$1:$AP$15,ROW('PC&amp;PD'!$A$15),MATCH(INDIRECT(T2437),'PC&amp;PD'!$A$1:$AP$1,0)),"")</f>
        <v/>
      </c>
      <c r="Z2437" s="155"/>
      <c r="AA2437" s="13" t="str">
        <f t="shared" si="1110"/>
        <v/>
      </c>
      <c r="AB2437" s="155"/>
      <c r="AC2437" s="13" t="str">
        <f t="shared" ca="1" si="1115"/>
        <v>$AB</v>
      </c>
      <c r="AD2437" s="13" t="str" cm="1">
        <f t="array" aca="1" ref="AD2437" ca="1">IFERROR(IF((LEFT(INDIRECT("$F"&amp;$S2437),4))="GOTS",IF($G2437="Organic","GOTS_Organic_raw",(IF($G2437="Responsible","GOTS_Responsible",(IF($G2437="No Attribute (Conventional)","GOTS_conventional",(IF($G2437="Recycled Pre/Post-Consumer","GOTS_pre_post",(IF($G2437="In-Conversion","GOTS_in_conversion",(IF($G2437="Sustainably Sourced","Sustainably_sourced",""))))))))))),IF($G2437="Organic","Organic",(IF($G2437="Responsible","Responsible",(IF($G2437="No Attribute (Conventional)","No_Attribute_Conventional",(IF($G2437="Recycled Pre/Post-Consumer","Recycled_Pre_Post_Consumer",(IF($G2437="In-Conversion","In_Conversion",(IF($G2437="Recycled Pre-Consumer","Recycled_Pre_Consumer",(IF($G2437="Recycled Post-Consumer","Recycled_Post_Consumer",(IF($G2437="Sustainably Sourced","Sustainably_sourced","")))))))))))))))),"")</f>
        <v/>
      </c>
      <c r="AE2437" s="13" t="e" cm="1">
        <f t="array" aca="1" ref="AE2437" ca="1">IF(INDIRECT("$F"&amp;$S2437)="","",IF(LEFT(INDIRECT("$F"&amp;$S2437),3)="GRS","GRS_RCS_RM",IF((LEFT(INDIRECT("$F"&amp;$S2437),3))="RCS","GRS_RCS_RM",IF(INDIRECT("$F"&amp;$S2437)="OCS (No Label)","OCS_Conversion_RM",IF(LEFT(INDIRECT("$F"&amp;$S2437),3)="OCS","OCS_RM",IF(RIGHT(INDIRECT("$F"&amp;$S2437),10)="conversion","GOTS_RM_conversion",IF((LEFT(INDIRECT("$F"&amp;$S2437),4))="GOTS","GOTS_RM","Responsible_RM")))))))</f>
        <v>#REF!</v>
      </c>
      <c r="AF2437" s="13" t="str" cm="1">
        <f t="array" aca="1" ref="AF2437" ca="1">IF($S2437="","",INDIRECT("$Z"&amp;$S2437))</f>
        <v/>
      </c>
      <c r="AG2437" s="155"/>
      <c r="AH2437" s="13" t="str" cm="1">
        <f t="array" aca="1" ref="AH2437" ca="1">IFERROR(INDIRECT("$ag"&amp;S2437),"")</f>
        <v/>
      </c>
      <c r="AI2437" s="13" t="e" cm="1">
        <f t="array" aca="1" ref="AI2437" ca="1">INDIRECT("O"&amp;S2436)</f>
        <v>#REF!</v>
      </c>
      <c r="AJ2437" s="13" t="str">
        <f>IF($I2437="","",INDEX('Raw Material'!$A$1:$J$75,MATCH(I2437,'Raw Material'!$A$1:$A$75,0),(MATCH(G2437,'Raw Material'!$A$1:$J$1,0))))</f>
        <v/>
      </c>
      <c r="AK2437" s="13" t="str">
        <f t="shared" si="1111"/>
        <v>YANLIŞRM</v>
      </c>
      <c r="AL2437" s="153" t="str">
        <f t="shared" si="1112"/>
        <v/>
      </c>
    </row>
    <row r="2438" spans="1:38" ht="16.5" customHeight="1">
      <c r="A2438" s="162"/>
      <c r="B2438" s="168"/>
      <c r="C2438" s="169"/>
      <c r="D2438" s="156"/>
      <c r="E2438" s="156"/>
      <c r="F2438" s="175"/>
      <c r="G2438" s="181"/>
      <c r="H2438" s="182"/>
      <c r="I2438" s="182"/>
      <c r="J2438" s="182"/>
      <c r="K2438" s="32"/>
      <c r="L2438" s="179"/>
      <c r="M2438" s="179"/>
      <c r="N2438" s="81"/>
      <c r="O2438" s="185"/>
      <c r="P2438" s="103"/>
      <c r="Q2438" s="84" t="str">
        <f t="shared" si="1113"/>
        <v/>
      </c>
      <c r="R2438" s="159"/>
      <c r="S2438" s="28" t="str" cm="1">
        <f t="array" aca="1" ref="S2438" ca="1">IF(INDIRECT("A"&amp;114+$U2438)&lt;&gt;"",114+$U2438,"")</f>
        <v/>
      </c>
      <c r="T2438" s="28" t="str">
        <f t="shared" ca="1" si="1114"/>
        <v>$B</v>
      </c>
      <c r="U2438" s="29">
        <f t="shared" si="1120"/>
        <v>2316</v>
      </c>
      <c r="V2438" s="29">
        <v>193.666666666682</v>
      </c>
      <c r="W2438" s="29">
        <f t="shared" si="1092"/>
        <v>193</v>
      </c>
      <c r="X2438" s="41" t="str" cm="1">
        <f t="array" aca="1" ref="X2438" ca="1">IFERROR(INDEX('PC&amp;PD'!$A$1:$AP$15,ROW('PC&amp;PD'!$A$15),MATCH(INDIRECT(T2438),'PC&amp;PD'!$A$1:$AP$1,0)),"")</f>
        <v/>
      </c>
      <c r="Z2438" s="155"/>
      <c r="AA2438" s="13" t="str">
        <f t="shared" si="1110"/>
        <v/>
      </c>
      <c r="AB2438" s="155"/>
      <c r="AC2438" s="13" t="str">
        <f t="shared" ca="1" si="1115"/>
        <v>$AB</v>
      </c>
      <c r="AD2438" s="13" t="str" cm="1">
        <f t="array" aca="1" ref="AD2438" ca="1">IFERROR(IF((LEFT(INDIRECT("$F"&amp;$S2438),4))="GOTS",IF($G2438="Organic","GOTS_Organic_raw",(IF($G2438="Responsible","GOTS_Responsible",(IF($G2438="No Attribute (Conventional)","GOTS_conventional",(IF($G2438="Recycled Pre/Post-Consumer","GOTS_pre_post",(IF($G2438="In-Conversion","GOTS_in_conversion",(IF($G2438="Sustainably Sourced","Sustainably_sourced",""))))))))))),IF($G2438="Organic","Organic",(IF($G2438="Responsible","Responsible",(IF($G2438="No Attribute (Conventional)","No_Attribute_Conventional",(IF($G2438="Recycled Pre/Post-Consumer","Recycled_Pre_Post_Consumer",(IF($G2438="In-Conversion","In_Conversion",(IF($G2438="Recycled Pre-Consumer","Recycled_Pre_Consumer",(IF($G2438="Recycled Post-Consumer","Recycled_Post_Consumer",(IF($G2438="Sustainably Sourced","Sustainably_sourced","")))))))))))))))),"")</f>
        <v/>
      </c>
      <c r="AE2438" s="13" t="e" cm="1">
        <f t="array" aca="1" ref="AE2438" ca="1">IF(INDIRECT("$F"&amp;$S2438)="","",IF(LEFT(INDIRECT("$F"&amp;$S2438),3)="GRS","GRS_RCS_RM",IF((LEFT(INDIRECT("$F"&amp;$S2438),3))="RCS","GRS_RCS_RM",IF(INDIRECT("$F"&amp;$S2438)="OCS (No Label)","OCS_Conversion_RM",IF(LEFT(INDIRECT("$F"&amp;$S2438),3)="OCS","OCS_RM",IF(RIGHT(INDIRECT("$F"&amp;$S2438),10)="conversion","GOTS_RM_conversion",IF((LEFT(INDIRECT("$F"&amp;$S2438),4))="GOTS","GOTS_RM","Responsible_RM")))))))</f>
        <v>#REF!</v>
      </c>
      <c r="AF2438" s="13" t="str" cm="1">
        <f t="array" aca="1" ref="AF2438" ca="1">IF($S2438="","",INDIRECT("$Z"&amp;$S2438))</f>
        <v/>
      </c>
      <c r="AG2438" s="155"/>
      <c r="AH2438" s="13" t="str" cm="1">
        <f t="array" aca="1" ref="AH2438" ca="1">IFERROR(INDIRECT("$ag"&amp;S2438),"")</f>
        <v/>
      </c>
      <c r="AI2438" s="13" t="e" cm="1">
        <f t="array" aca="1" ref="AI2438" ca="1">INDIRECT("O"&amp;S2437)</f>
        <v>#REF!</v>
      </c>
      <c r="AJ2438" s="13" t="str">
        <f>IF($I2438="","",INDEX('Raw Material'!$A$1:$J$75,MATCH(I2438,'Raw Material'!$A$1:$A$75,0),(MATCH(G2438,'Raw Material'!$A$1:$J$1,0))))</f>
        <v/>
      </c>
      <c r="AK2438" s="13" t="str">
        <f t="shared" si="1111"/>
        <v>YANLIŞRM</v>
      </c>
      <c r="AL2438" s="153" t="str">
        <f t="shared" si="1112"/>
        <v/>
      </c>
    </row>
    <row r="2439" spans="1:38" ht="16.5" customHeight="1">
      <c r="A2439" s="162"/>
      <c r="B2439" s="168"/>
      <c r="C2439" s="169"/>
      <c r="D2439" s="156"/>
      <c r="E2439" s="156"/>
      <c r="F2439" s="175"/>
      <c r="G2439" s="181"/>
      <c r="H2439" s="182"/>
      <c r="I2439" s="182"/>
      <c r="J2439" s="182"/>
      <c r="K2439" s="32"/>
      <c r="L2439" s="179"/>
      <c r="M2439" s="179"/>
      <c r="N2439" s="81"/>
      <c r="O2439" s="185"/>
      <c r="P2439" s="103"/>
      <c r="Q2439" s="84" t="str">
        <f t="shared" si="1113"/>
        <v/>
      </c>
      <c r="R2439" s="159"/>
      <c r="S2439" s="28" t="str" cm="1">
        <f t="array" aca="1" ref="S2439" ca="1">IF(INDIRECT("A"&amp;114+$U2439)&lt;&gt;"",114+$U2439,"")</f>
        <v/>
      </c>
      <c r="T2439" s="28" t="str">
        <f t="shared" ca="1" si="1114"/>
        <v>$B</v>
      </c>
      <c r="U2439" s="29">
        <f t="shared" si="1120"/>
        <v>2316</v>
      </c>
      <c r="V2439" s="29">
        <v>193.75000000001501</v>
      </c>
      <c r="W2439" s="29">
        <f t="shared" si="1092"/>
        <v>193</v>
      </c>
      <c r="X2439" s="41" t="str" cm="1">
        <f t="array" aca="1" ref="X2439" ca="1">IFERROR(INDEX('PC&amp;PD'!$A$1:$AP$15,ROW('PC&amp;PD'!$A$15),MATCH(INDIRECT(T2439),'PC&amp;PD'!$A$1:$AP$1,0)),"")</f>
        <v/>
      </c>
      <c r="Z2439" s="155"/>
      <c r="AA2439" s="13" t="str">
        <f t="shared" si="1110"/>
        <v/>
      </c>
      <c r="AB2439" s="155"/>
      <c r="AC2439" s="13" t="str">
        <f t="shared" ca="1" si="1115"/>
        <v>$AB</v>
      </c>
      <c r="AD2439" s="13" t="str" cm="1">
        <f t="array" aca="1" ref="AD2439" ca="1">IFERROR(IF((LEFT(INDIRECT("$F"&amp;$S2439),4))="GOTS",IF($G2439="Organic","GOTS_Organic_raw",(IF($G2439="Responsible","GOTS_Responsible",(IF($G2439="No Attribute (Conventional)","GOTS_conventional",(IF($G2439="Recycled Pre/Post-Consumer","GOTS_pre_post",(IF($G2439="In-Conversion","GOTS_in_conversion",(IF($G2439="Sustainably Sourced","Sustainably_sourced",""))))))))))),IF($G2439="Organic","Organic",(IF($G2439="Responsible","Responsible",(IF($G2439="No Attribute (Conventional)","No_Attribute_Conventional",(IF($G2439="Recycled Pre/Post-Consumer","Recycled_Pre_Post_Consumer",(IF($G2439="In-Conversion","In_Conversion",(IF($G2439="Recycled Pre-Consumer","Recycled_Pre_Consumer",(IF($G2439="Recycled Post-Consumer","Recycled_Post_Consumer",(IF($G2439="Sustainably Sourced","Sustainably_sourced","")))))))))))))))),"")</f>
        <v/>
      </c>
      <c r="AE2439" s="13" t="e" cm="1">
        <f t="array" aca="1" ref="AE2439" ca="1">IF(INDIRECT("$F"&amp;$S2439)="","",IF(LEFT(INDIRECT("$F"&amp;$S2439),3)="GRS","GRS_RCS_RM",IF((LEFT(INDIRECT("$F"&amp;$S2439),3))="RCS","GRS_RCS_RM",IF(INDIRECT("$F"&amp;$S2439)="OCS (No Label)","OCS_Conversion_RM",IF(LEFT(INDIRECT("$F"&amp;$S2439),3)="OCS","OCS_RM",IF(RIGHT(INDIRECT("$F"&amp;$S2439),10)="conversion","GOTS_RM_conversion",IF((LEFT(INDIRECT("$F"&amp;$S2439),4))="GOTS","GOTS_RM","Responsible_RM")))))))</f>
        <v>#REF!</v>
      </c>
      <c r="AF2439" s="13" t="str" cm="1">
        <f t="array" aca="1" ref="AF2439" ca="1">IF($S2439="","",INDIRECT("$Z"&amp;$S2439))</f>
        <v/>
      </c>
      <c r="AG2439" s="155"/>
      <c r="AH2439" s="13" t="str" cm="1">
        <f t="array" aca="1" ref="AH2439" ca="1">IFERROR(INDIRECT("$ag"&amp;S2439),"")</f>
        <v/>
      </c>
      <c r="AI2439" s="13" t="e" cm="1">
        <f t="array" aca="1" ref="AI2439" ca="1">INDIRECT("O"&amp;S2438)</f>
        <v>#REF!</v>
      </c>
      <c r="AJ2439" s="13" t="str">
        <f>IF($I2439="","",INDEX('Raw Material'!$A$1:$J$75,MATCH(I2439,'Raw Material'!$A$1:$A$75,0),(MATCH(G2439,'Raw Material'!$A$1:$J$1,0))))</f>
        <v/>
      </c>
      <c r="AK2439" s="13" t="str">
        <f t="shared" si="1111"/>
        <v>YANLIŞRM</v>
      </c>
      <c r="AL2439" s="153" t="str">
        <f t="shared" si="1112"/>
        <v/>
      </c>
    </row>
    <row r="2440" spans="1:38" ht="16.5" customHeight="1">
      <c r="A2440" s="162"/>
      <c r="B2440" s="168"/>
      <c r="C2440" s="169"/>
      <c r="D2440" s="156"/>
      <c r="E2440" s="156"/>
      <c r="F2440" s="175"/>
      <c r="G2440" s="181"/>
      <c r="H2440" s="182"/>
      <c r="I2440" s="182"/>
      <c r="J2440" s="182"/>
      <c r="K2440" s="32"/>
      <c r="L2440" s="179"/>
      <c r="M2440" s="179"/>
      <c r="N2440" s="81"/>
      <c r="O2440" s="185"/>
      <c r="P2440" s="103"/>
      <c r="Q2440" s="84" t="str">
        <f t="shared" si="1113"/>
        <v/>
      </c>
      <c r="R2440" s="159"/>
      <c r="S2440" s="28" t="str" cm="1">
        <f t="array" aca="1" ref="S2440" ca="1">IF(INDIRECT("A"&amp;114+$U2440)&lt;&gt;"",114+$U2440,"")</f>
        <v/>
      </c>
      <c r="T2440" s="28" t="str">
        <f t="shared" ca="1" si="1114"/>
        <v>$B</v>
      </c>
      <c r="U2440" s="29">
        <f t="shared" si="1120"/>
        <v>2316</v>
      </c>
      <c r="V2440" s="29">
        <v>193.833333333349</v>
      </c>
      <c r="W2440" s="29">
        <f t="shared" si="1092"/>
        <v>193</v>
      </c>
      <c r="X2440" s="41" t="str" cm="1">
        <f t="array" aca="1" ref="X2440" ca="1">IFERROR(INDEX('PC&amp;PD'!$A$1:$AP$15,ROW('PC&amp;PD'!$A$15),MATCH(INDIRECT(T2440),'PC&amp;PD'!$A$1:$AP$1,0)),"")</f>
        <v/>
      </c>
      <c r="Z2440" s="155"/>
      <c r="AA2440" s="13" t="str">
        <f t="shared" si="1110"/>
        <v/>
      </c>
      <c r="AB2440" s="155"/>
      <c r="AC2440" s="13" t="str">
        <f t="shared" ca="1" si="1115"/>
        <v>$AB</v>
      </c>
      <c r="AD2440" s="13" t="str" cm="1">
        <f t="array" aca="1" ref="AD2440" ca="1">IFERROR(IF((LEFT(INDIRECT("$F"&amp;$S2440),4))="GOTS",IF($G2440="Organic","GOTS_Organic_raw",(IF($G2440="Responsible","GOTS_Responsible",(IF($G2440="No Attribute (Conventional)","GOTS_conventional",(IF($G2440="Recycled Pre/Post-Consumer","GOTS_pre_post",(IF($G2440="In-Conversion","GOTS_in_conversion",(IF($G2440="Sustainably Sourced","Sustainably_sourced",""))))))))))),IF($G2440="Organic","Organic",(IF($G2440="Responsible","Responsible",(IF($G2440="No Attribute (Conventional)","No_Attribute_Conventional",(IF($G2440="Recycled Pre/Post-Consumer","Recycled_Pre_Post_Consumer",(IF($G2440="In-Conversion","In_Conversion",(IF($G2440="Recycled Pre-Consumer","Recycled_Pre_Consumer",(IF($G2440="Recycled Post-Consumer","Recycled_Post_Consumer",(IF($G2440="Sustainably Sourced","Sustainably_sourced","")))))))))))))))),"")</f>
        <v/>
      </c>
      <c r="AE2440" s="13" t="e" cm="1">
        <f t="array" aca="1" ref="AE2440" ca="1">IF(INDIRECT("$F"&amp;$S2440)="","",IF(LEFT(INDIRECT("$F"&amp;$S2440),3)="GRS","GRS_RCS_RM",IF((LEFT(INDIRECT("$F"&amp;$S2440),3))="RCS","GRS_RCS_RM",IF(INDIRECT("$F"&amp;$S2440)="OCS (No Label)","OCS_Conversion_RM",IF(LEFT(INDIRECT("$F"&amp;$S2440),3)="OCS","OCS_RM",IF(RIGHT(INDIRECT("$F"&amp;$S2440),10)="conversion","GOTS_RM_conversion",IF((LEFT(INDIRECT("$F"&amp;$S2440),4))="GOTS","GOTS_RM","Responsible_RM")))))))</f>
        <v>#REF!</v>
      </c>
      <c r="AF2440" s="13" t="str" cm="1">
        <f t="array" aca="1" ref="AF2440" ca="1">IF($S2440="","",INDIRECT("$Z"&amp;$S2440))</f>
        <v/>
      </c>
      <c r="AG2440" s="155"/>
      <c r="AH2440" s="13" t="str" cm="1">
        <f t="array" aca="1" ref="AH2440" ca="1">IFERROR(INDIRECT("$ag"&amp;S2440),"")</f>
        <v/>
      </c>
      <c r="AI2440" s="13" t="e" cm="1">
        <f t="array" aca="1" ref="AI2440" ca="1">INDIRECT("O"&amp;S2439)</f>
        <v>#REF!</v>
      </c>
      <c r="AJ2440" s="13" t="str">
        <f>IF($I2440="","",INDEX('Raw Material'!$A$1:$J$75,MATCH(I2440,'Raw Material'!$A$1:$A$75,0),(MATCH(G2440,'Raw Material'!$A$1:$J$1,0))))</f>
        <v/>
      </c>
      <c r="AK2440" s="13" t="str">
        <f t="shared" si="1111"/>
        <v>YANLIŞRM</v>
      </c>
      <c r="AL2440" s="153" t="str">
        <f t="shared" si="1112"/>
        <v/>
      </c>
    </row>
    <row r="2441" spans="1:38" ht="16.5" customHeight="1" thickBot="1">
      <c r="A2441" s="163"/>
      <c r="B2441" s="170"/>
      <c r="C2441" s="171"/>
      <c r="D2441" s="156"/>
      <c r="E2441" s="156"/>
      <c r="F2441" s="176"/>
      <c r="G2441" s="157"/>
      <c r="H2441" s="158"/>
      <c r="I2441" s="158"/>
      <c r="J2441" s="158"/>
      <c r="K2441" s="33"/>
      <c r="L2441" s="180"/>
      <c r="M2441" s="180"/>
      <c r="N2441" s="82"/>
      <c r="O2441" s="186"/>
      <c r="P2441" s="103"/>
      <c r="Q2441" s="84" t="str">
        <f t="shared" si="1113"/>
        <v/>
      </c>
      <c r="R2441" s="159"/>
      <c r="S2441" s="28" t="str" cm="1">
        <f t="array" aca="1" ref="S2441" ca="1">IF(INDIRECT("A"&amp;114+$U2441)&lt;&gt;"",114+$U2441,"")</f>
        <v/>
      </c>
      <c r="T2441" s="28" t="str">
        <f t="shared" ca="1" si="1114"/>
        <v>$B</v>
      </c>
      <c r="U2441" s="29">
        <f t="shared" si="1120"/>
        <v>2316</v>
      </c>
      <c r="V2441" s="29">
        <v>193.916666666682</v>
      </c>
      <c r="W2441" s="29">
        <f t="shared" ref="W2441:W2504" si="1121">ROUNDDOWN(V2441,0)</f>
        <v>193</v>
      </c>
      <c r="X2441" s="41" t="str" cm="1">
        <f t="array" aca="1" ref="X2441" ca="1">IFERROR(INDEX('PC&amp;PD'!$A$1:$AP$15,ROW('PC&amp;PD'!$A$15),MATCH(INDIRECT(T2441),'PC&amp;PD'!$A$1:$AP$1,0)),"")</f>
        <v/>
      </c>
      <c r="Z2441" s="155"/>
      <c r="AA2441" s="13" t="str">
        <f t="shared" si="1110"/>
        <v/>
      </c>
      <c r="AB2441" s="155"/>
      <c r="AC2441" s="13" t="str">
        <f t="shared" ca="1" si="1115"/>
        <v>$AB</v>
      </c>
      <c r="AD2441" s="13" t="str" cm="1">
        <f t="array" aca="1" ref="AD2441" ca="1">IFERROR(IF((LEFT(INDIRECT("$F"&amp;$S2441),4))="GOTS",IF($G2441="Organic","GOTS_Organic_raw",(IF($G2441="Responsible","GOTS_Responsible",(IF($G2441="No Attribute (Conventional)","GOTS_conventional",(IF($G2441="Recycled Pre/Post-Consumer","GOTS_pre_post",(IF($G2441="In-Conversion","GOTS_in_conversion",(IF($G2441="Sustainably Sourced","Sustainably_sourced",""))))))))))),IF($G2441="Organic","Organic",(IF($G2441="Responsible","Responsible",(IF($G2441="No Attribute (Conventional)","No_Attribute_Conventional",(IF($G2441="Recycled Pre/Post-Consumer","Recycled_Pre_Post_Consumer",(IF($G2441="In-Conversion","In_Conversion",(IF($G2441="Recycled Pre-Consumer","Recycled_Pre_Consumer",(IF($G2441="Recycled Post-Consumer","Recycled_Post_Consumer",(IF($G2441="Sustainably Sourced","Sustainably_sourced","")))))))))))))))),"")</f>
        <v/>
      </c>
      <c r="AE2441" s="13" t="e" cm="1">
        <f t="array" aca="1" ref="AE2441" ca="1">IF(INDIRECT("$F"&amp;$S2441)="","",IF(LEFT(INDIRECT("$F"&amp;$S2441),3)="GRS","GRS_RCS_RM",IF((LEFT(INDIRECT("$F"&amp;$S2441),3))="RCS","GRS_RCS_RM",IF(INDIRECT("$F"&amp;$S2441)="OCS (No Label)","OCS_Conversion_RM",IF(LEFT(INDIRECT("$F"&amp;$S2441),3)="OCS","OCS_RM",IF(RIGHT(INDIRECT("$F"&amp;$S2441),10)="conversion","GOTS_RM_conversion",IF((LEFT(INDIRECT("$F"&amp;$S2441),4))="GOTS","GOTS_RM","Responsible_RM")))))))</f>
        <v>#REF!</v>
      </c>
      <c r="AF2441" s="13" t="str" cm="1">
        <f t="array" aca="1" ref="AF2441" ca="1">IF($S2441="","",INDIRECT("$Z"&amp;$S2441))</f>
        <v/>
      </c>
      <c r="AG2441" s="155"/>
      <c r="AH2441" s="13" t="str" cm="1">
        <f t="array" aca="1" ref="AH2441" ca="1">IFERROR(INDIRECT("$ag"&amp;S2441),"")</f>
        <v/>
      </c>
      <c r="AI2441" s="13" t="e" cm="1">
        <f t="array" aca="1" ref="AI2441" ca="1">INDIRECT("O"&amp;S2440)</f>
        <v>#REF!</v>
      </c>
      <c r="AJ2441" s="13" t="str">
        <f>IF($I2441="","",INDEX('Raw Material'!$A$1:$J$75,MATCH(I2441,'Raw Material'!$A$1:$A$75,0),(MATCH(G2441,'Raw Material'!$A$1:$J$1,0))))</f>
        <v/>
      </c>
      <c r="AK2441" s="13" t="str">
        <f t="shared" si="1111"/>
        <v>YANLIŞRM</v>
      </c>
      <c r="AL2441" s="153" t="str">
        <f t="shared" si="1112"/>
        <v/>
      </c>
    </row>
    <row r="2442" spans="1:38" ht="16.5" customHeight="1">
      <c r="A2442" s="160" t="str">
        <f>IF(B2442="","",COUNTA($B$114:$B2442))</f>
        <v/>
      </c>
      <c r="B2442" s="164"/>
      <c r="C2442" s="165"/>
      <c r="D2442" s="183"/>
      <c r="E2442" s="183"/>
      <c r="F2442" s="172"/>
      <c r="G2442" s="212"/>
      <c r="H2442" s="206"/>
      <c r="I2442" s="206"/>
      <c r="J2442" s="206"/>
      <c r="K2442" s="31"/>
      <c r="L2442" s="177" t="str">
        <f t="shared" ref="L2442" si="1122">IF(R2442="","",LEFT(R2442,LEN(R2442)-2))</f>
        <v/>
      </c>
      <c r="M2442" s="177"/>
      <c r="N2442" s="80"/>
      <c r="O2442" s="184"/>
      <c r="P2442" s="103"/>
      <c r="Q2442" s="84" t="str">
        <f t="shared" si="1113"/>
        <v/>
      </c>
      <c r="R2442" s="159" t="str">
        <f t="shared" ref="R2442" si="1123">CONCATENATE($Q2442,Q2443,Q2444,Q2445,Q2446,Q2447,$Q2448,$Q2449,$Q2450,$Q2451,Q2452,Q2453)</f>
        <v/>
      </c>
      <c r="S2442" s="28" t="str" cm="1">
        <f t="array" aca="1" ref="S2442" ca="1">IF(INDIRECT("A"&amp;114+$U2442)&lt;&gt;"",114+$U2442,"")</f>
        <v/>
      </c>
      <c r="T2442" s="28" t="str">
        <f t="shared" ca="1" si="1114"/>
        <v>$B</v>
      </c>
      <c r="U2442" s="29">
        <f t="shared" si="1120"/>
        <v>2328</v>
      </c>
      <c r="V2442" s="29">
        <v>194.00000000001501</v>
      </c>
      <c r="W2442" s="29">
        <f t="shared" si="1121"/>
        <v>194</v>
      </c>
      <c r="X2442" s="41" t="str" cm="1">
        <f t="array" aca="1" ref="X2442" ca="1">IFERROR(INDEX('PC&amp;PD'!$A$1:$AP$15,ROW('PC&amp;PD'!$A$15),MATCH(INDIRECT(T2442),'PC&amp;PD'!$A$1:$AP$1,0)),"")</f>
        <v/>
      </c>
      <c r="Z2442" s="155" t="str">
        <f t="shared" ref="Z2442" si="1124">IFERROR(IF($F2442="OCS 100","OCS (OCS 100)",IF($F2442="OCS Blended","OCS (OCS Blended)",IF($F2442="OCS (No Label)","OCS (No Label)",IF($F2442="RCS 100","RCS (RCS 100)",IF($F2442="RCS Blended","RCS (RCS Blended)",IF($F2442="GRS","GRS (GRS)",IF($F2442="GRS (No Label)", "GRS (No Label)",IF($F2442="RDS","RDS (RDS)",IF($F2442="RWS","RWS (RWS)",IF($F2442="RAS","RAS (RAS)",IF($F2442="RMS","RMS (RMS)",IF($F2442="GOTS Organic","GOTS (Organic)",IF($F2442="GOTS Made with organic","GOTS (Made with Organic)",IF($F2442="GOTS Organic - in conversion","GOTS (Organic - In Conversion)",IF($F2442="GOTS Made with organic - in conversion","GOTS (Made with Organic - In Conversion)",""))))))))))))))),"")</f>
        <v/>
      </c>
      <c r="AA2442" s="13" t="str">
        <f t="shared" si="1110"/>
        <v/>
      </c>
      <c r="AB2442" s="155" t="str">
        <f t="shared" ref="AB2442" si="1125">IFERROR(IF($F2442="OCS 100", "OCS_100",IF($F2442="OCS Blended", "OCS_Blended",IF($F2442="OCS (No Label)", "OCS_No_Label",IF($F2442="RCS 100", "RCS_100",IF($F2442="RCS Blended","RCS_Blended",IF($F2442="GRS","GRS",IF($F2442="GRS (No Label)", "GRS_No_Label",IF($F2442="RDS","RDS",IF($F2442="RWS","RWS",IF($F2442="RMS","RMS",IF($F2442="GOTS Organic","GOTS_Organic",IF($F2442="GOTS Made with organic","GOTS_Made_with_organic",IF($F2442="GOTS Organic - in conversion","GOTS_Organic_in_Conversion",IF($F2442="GOTS Made with organic - in conversion","GOTS_Made_with_Organic_in_Conversion",IF($F2442="RAS","RAS",""))))))))))))))),"")</f>
        <v/>
      </c>
      <c r="AC2442" s="13" t="str">
        <f t="shared" ca="1" si="1115"/>
        <v>$AB</v>
      </c>
      <c r="AD2442" s="13" t="str" cm="1">
        <f t="array" aca="1" ref="AD2442" ca="1">IFERROR(IF((LEFT(INDIRECT("$F"&amp;$S2442),4))="GOTS",IF($G2442="Organic","GOTS_Organic_raw",(IF($G2442="Responsible","GOTS_Responsible",(IF($G2442="No Attribute (Conventional)","GOTS_conventional",(IF($G2442="Recycled Pre/Post-Consumer","GOTS_pre_post",(IF($G2442="In-Conversion","GOTS_in_conversion",(IF($G2442="Sustainably Sourced","Sustainably_sourced",""))))))))))),IF($G2442="Organic","Organic",(IF($G2442="Responsible","Responsible",(IF($G2442="No Attribute (Conventional)","No_Attribute_Conventional",(IF($G2442="Recycled Pre/Post-Consumer","Recycled_Pre_Post_Consumer",(IF($G2442="In-Conversion","In_Conversion",(IF($G2442="Recycled Pre-Consumer","Recycled_Pre_Consumer",(IF($G2442="Recycled Post-Consumer","Recycled_Post_Consumer",(IF($G2442="Sustainably Sourced","Sustainably_sourced","")))))))))))))))),"")</f>
        <v/>
      </c>
      <c r="AE2442" s="13" t="e" cm="1">
        <f t="array" aca="1" ref="AE2442" ca="1">IF(INDIRECT("$F"&amp;$S2442)="","",IF(LEFT(INDIRECT("$F"&amp;$S2442),3)="GRS","GRS_RCS_RM",IF((LEFT(INDIRECT("$F"&amp;$S2442),3))="RCS","GRS_RCS_RM",IF(INDIRECT("$F"&amp;$S2442)="OCS (No Label)","OCS_Conversion_RM",IF(LEFT(INDIRECT("$F"&amp;$S2442),3)="OCS","OCS_RM",IF(RIGHT(INDIRECT("$F"&amp;$S2442),10)="conversion","GOTS_RM_conversion",IF((LEFT(INDIRECT("$F"&amp;$S2442),4))="GOTS","GOTS_RM","Responsible_RM")))))))</f>
        <v>#REF!</v>
      </c>
      <c r="AF2442" s="13" t="str" cm="1">
        <f t="array" aca="1" ref="AF2442" ca="1">IF($S2442="","",INDIRECT("$Z"&amp;$S2442))</f>
        <v/>
      </c>
      <c r="AG2442" s="155" t="str">
        <f t="shared" si="1097"/>
        <v/>
      </c>
      <c r="AH2442" s="13" t="str" cm="1">
        <f t="array" aca="1" ref="AH2442" ca="1">IFERROR(INDIRECT("$ag"&amp;S2442),"")</f>
        <v/>
      </c>
      <c r="AI2442" s="13" t="e" cm="1">
        <f t="array" aca="1" ref="AI2442" ca="1">INDIRECT("O"&amp;S2441)</f>
        <v>#REF!</v>
      </c>
      <c r="AJ2442" s="13" t="str">
        <f>IF($I2442="","",INDEX('Raw Material'!$A$1:$J$75,MATCH(I2442,'Raw Material'!$A$1:$A$75,0),(MATCH(G2442,'Raw Material'!$A$1:$J$1,0))))</f>
        <v/>
      </c>
      <c r="AK2442" s="13" t="str">
        <f t="shared" si="1111"/>
        <v>YANLIŞRM</v>
      </c>
      <c r="AL2442" s="153" t="str">
        <f t="shared" si="1112"/>
        <v/>
      </c>
    </row>
    <row r="2443" spans="1:38" ht="16.5" customHeight="1">
      <c r="A2443" s="161"/>
      <c r="B2443" s="166"/>
      <c r="C2443" s="167"/>
      <c r="D2443" s="156"/>
      <c r="E2443" s="156"/>
      <c r="F2443" s="173"/>
      <c r="G2443" s="181"/>
      <c r="H2443" s="182"/>
      <c r="I2443" s="182"/>
      <c r="J2443" s="182"/>
      <c r="K2443" s="32"/>
      <c r="L2443" s="178"/>
      <c r="M2443" s="178"/>
      <c r="N2443" s="81"/>
      <c r="O2443" s="185"/>
      <c r="P2443" s="103"/>
      <c r="Q2443" s="84" t="str">
        <f t="shared" si="1113"/>
        <v/>
      </c>
      <c r="R2443" s="159"/>
      <c r="S2443" s="28" t="str" cm="1">
        <f t="array" aca="1" ref="S2443" ca="1">IF(INDIRECT("A"&amp;114+$U2443)&lt;&gt;"",114+$U2443,"")</f>
        <v/>
      </c>
      <c r="T2443" s="28" t="str">
        <f t="shared" ca="1" si="1114"/>
        <v>$B</v>
      </c>
      <c r="U2443" s="29">
        <f t="shared" si="1120"/>
        <v>2328</v>
      </c>
      <c r="V2443" s="29">
        <v>194.083333333349</v>
      </c>
      <c r="W2443" s="29">
        <f t="shared" si="1121"/>
        <v>194</v>
      </c>
      <c r="X2443" s="41" t="str" cm="1">
        <f t="array" aca="1" ref="X2443" ca="1">IFERROR(INDEX('PC&amp;PD'!$A$1:$AP$15,ROW('PC&amp;PD'!$A$15),MATCH(INDIRECT(T2443),'PC&amp;PD'!$A$1:$AP$1,0)),"")</f>
        <v/>
      </c>
      <c r="Z2443" s="155"/>
      <c r="AA2443" s="13" t="str">
        <f t="shared" si="1110"/>
        <v/>
      </c>
      <c r="AB2443" s="155"/>
      <c r="AC2443" s="13" t="str">
        <f t="shared" ca="1" si="1115"/>
        <v>$AB</v>
      </c>
      <c r="AD2443" s="13" t="str" cm="1">
        <f t="array" aca="1" ref="AD2443" ca="1">IFERROR(IF((LEFT(INDIRECT("$F"&amp;$S2443),4))="GOTS",IF($G2443="Organic","GOTS_Organic_raw",(IF($G2443="Responsible","GOTS_Responsible",(IF($G2443="No Attribute (Conventional)","GOTS_conventional",(IF($G2443="Recycled Pre/Post-Consumer","GOTS_pre_post",(IF($G2443="In-Conversion","GOTS_in_conversion",(IF($G2443="Sustainably Sourced","Sustainably_sourced",""))))))))))),IF($G2443="Organic","Organic",(IF($G2443="Responsible","Responsible",(IF($G2443="No Attribute (Conventional)","No_Attribute_Conventional",(IF($G2443="Recycled Pre/Post-Consumer","Recycled_Pre_Post_Consumer",(IF($G2443="In-Conversion","In_Conversion",(IF($G2443="Recycled Pre-Consumer","Recycled_Pre_Consumer",(IF($G2443="Recycled Post-Consumer","Recycled_Post_Consumer",(IF($G2443="Sustainably Sourced","Sustainably_sourced","")))))))))))))))),"")</f>
        <v/>
      </c>
      <c r="AE2443" s="13" t="e" cm="1">
        <f t="array" aca="1" ref="AE2443" ca="1">IF(INDIRECT("$F"&amp;$S2443)="","",IF(LEFT(INDIRECT("$F"&amp;$S2443),3)="GRS","GRS_RCS_RM",IF((LEFT(INDIRECT("$F"&amp;$S2443),3))="RCS","GRS_RCS_RM",IF(INDIRECT("$F"&amp;$S2443)="OCS (No Label)","OCS_Conversion_RM",IF(LEFT(INDIRECT("$F"&amp;$S2443),3)="OCS","OCS_RM",IF(RIGHT(INDIRECT("$F"&amp;$S2443),10)="conversion","GOTS_RM_conversion",IF((LEFT(INDIRECT("$F"&amp;$S2443),4))="GOTS","GOTS_RM","Responsible_RM")))))))</f>
        <v>#REF!</v>
      </c>
      <c r="AF2443" s="13" t="str" cm="1">
        <f t="array" aca="1" ref="AF2443" ca="1">IF($S2443="","",INDIRECT("$Z"&amp;$S2443))</f>
        <v/>
      </c>
      <c r="AG2443" s="155"/>
      <c r="AH2443" s="13" t="str" cm="1">
        <f t="array" aca="1" ref="AH2443" ca="1">IFERROR(INDIRECT("$ag"&amp;S2443),"")</f>
        <v/>
      </c>
      <c r="AI2443" s="13" t="e" cm="1">
        <f t="array" aca="1" ref="AI2443" ca="1">INDIRECT("O"&amp;S2442)</f>
        <v>#REF!</v>
      </c>
      <c r="AJ2443" s="13" t="str">
        <f>IF($I2443="","",INDEX('Raw Material'!$A$1:$J$75,MATCH(I2443,'Raw Material'!$A$1:$A$75,0),(MATCH(G2443,'Raw Material'!$A$1:$J$1,0))))</f>
        <v/>
      </c>
      <c r="AK2443" s="13" t="str">
        <f t="shared" si="1111"/>
        <v>YANLIŞRM</v>
      </c>
      <c r="AL2443" s="153" t="str">
        <f t="shared" si="1112"/>
        <v/>
      </c>
    </row>
    <row r="2444" spans="1:38" ht="16.5" customHeight="1">
      <c r="A2444" s="161"/>
      <c r="B2444" s="166"/>
      <c r="C2444" s="167"/>
      <c r="D2444" s="156"/>
      <c r="E2444" s="156"/>
      <c r="F2444" s="173"/>
      <c r="G2444" s="181"/>
      <c r="H2444" s="182"/>
      <c r="I2444" s="182"/>
      <c r="J2444" s="182"/>
      <c r="K2444" s="32"/>
      <c r="L2444" s="178"/>
      <c r="M2444" s="178"/>
      <c r="N2444" s="81"/>
      <c r="O2444" s="185"/>
      <c r="P2444" s="103"/>
      <c r="Q2444" s="84" t="str">
        <f t="shared" si="1113"/>
        <v/>
      </c>
      <c r="R2444" s="159"/>
      <c r="S2444" s="28" t="str" cm="1">
        <f t="array" aca="1" ref="S2444" ca="1">IF(INDIRECT("A"&amp;114+$U2444)&lt;&gt;"",114+$U2444,"")</f>
        <v/>
      </c>
      <c r="T2444" s="28" t="str">
        <f t="shared" ca="1" si="1114"/>
        <v>$B</v>
      </c>
      <c r="U2444" s="29">
        <f t="shared" si="1120"/>
        <v>2328</v>
      </c>
      <c r="V2444" s="29">
        <v>194.166666666682</v>
      </c>
      <c r="W2444" s="29">
        <f t="shared" si="1121"/>
        <v>194</v>
      </c>
      <c r="X2444" s="41" t="str" cm="1">
        <f t="array" aca="1" ref="X2444" ca="1">IFERROR(INDEX('PC&amp;PD'!$A$1:$AP$15,ROW('PC&amp;PD'!$A$15),MATCH(INDIRECT(T2444),'PC&amp;PD'!$A$1:$AP$1,0)),"")</f>
        <v/>
      </c>
      <c r="Z2444" s="155"/>
      <c r="AA2444" s="13" t="str">
        <f t="shared" si="1110"/>
        <v/>
      </c>
      <c r="AB2444" s="155"/>
      <c r="AC2444" s="13" t="str">
        <f t="shared" ca="1" si="1115"/>
        <v>$AB</v>
      </c>
      <c r="AD2444" s="13" t="str" cm="1">
        <f t="array" aca="1" ref="AD2444" ca="1">IFERROR(IF((LEFT(INDIRECT("$F"&amp;$S2444),4))="GOTS",IF($G2444="Organic","GOTS_Organic_raw",(IF($G2444="Responsible","GOTS_Responsible",(IF($G2444="No Attribute (Conventional)","GOTS_conventional",(IF($G2444="Recycled Pre/Post-Consumer","GOTS_pre_post",(IF($G2444="In-Conversion","GOTS_in_conversion",(IF($G2444="Sustainably Sourced","Sustainably_sourced",""))))))))))),IF($G2444="Organic","Organic",(IF($G2444="Responsible","Responsible",(IF($G2444="No Attribute (Conventional)","No_Attribute_Conventional",(IF($G2444="Recycled Pre/Post-Consumer","Recycled_Pre_Post_Consumer",(IF($G2444="In-Conversion","In_Conversion",(IF($G2444="Recycled Pre-Consumer","Recycled_Pre_Consumer",(IF($G2444="Recycled Post-Consumer","Recycled_Post_Consumer",(IF($G2444="Sustainably Sourced","Sustainably_sourced","")))))))))))))))),"")</f>
        <v/>
      </c>
      <c r="AE2444" s="13" t="e" cm="1">
        <f t="array" aca="1" ref="AE2444" ca="1">IF(INDIRECT("$F"&amp;$S2444)="","",IF(LEFT(INDIRECT("$F"&amp;$S2444),3)="GRS","GRS_RCS_RM",IF((LEFT(INDIRECT("$F"&amp;$S2444),3))="RCS","GRS_RCS_RM",IF(INDIRECT("$F"&amp;$S2444)="OCS (No Label)","OCS_Conversion_RM",IF(LEFT(INDIRECT("$F"&amp;$S2444),3)="OCS","OCS_RM",IF(RIGHT(INDIRECT("$F"&amp;$S2444),10)="conversion","GOTS_RM_conversion",IF((LEFT(INDIRECT("$F"&amp;$S2444),4))="GOTS","GOTS_RM","Responsible_RM")))))))</f>
        <v>#REF!</v>
      </c>
      <c r="AF2444" s="13" t="str" cm="1">
        <f t="array" aca="1" ref="AF2444" ca="1">IF($S2444="","",INDIRECT("$Z"&amp;$S2444))</f>
        <v/>
      </c>
      <c r="AG2444" s="155"/>
      <c r="AH2444" s="13" t="str" cm="1">
        <f t="array" aca="1" ref="AH2444" ca="1">IFERROR(INDIRECT("$ag"&amp;S2444),"")</f>
        <v/>
      </c>
      <c r="AI2444" s="13" t="e" cm="1">
        <f t="array" aca="1" ref="AI2444" ca="1">INDIRECT("O"&amp;S2443)</f>
        <v>#REF!</v>
      </c>
      <c r="AJ2444" s="13" t="str">
        <f>IF($I2444="","",INDEX('Raw Material'!$A$1:$J$75,MATCH(I2444,'Raw Material'!$A$1:$A$75,0),(MATCH(G2444,'Raw Material'!$A$1:$J$1,0))))</f>
        <v/>
      </c>
      <c r="AK2444" s="13" t="str">
        <f t="shared" si="1111"/>
        <v>YANLIŞRM</v>
      </c>
      <c r="AL2444" s="153" t="str">
        <f t="shared" si="1112"/>
        <v/>
      </c>
    </row>
    <row r="2445" spans="1:38" ht="16.5" customHeight="1">
      <c r="A2445" s="161"/>
      <c r="B2445" s="166"/>
      <c r="C2445" s="167"/>
      <c r="D2445" s="156"/>
      <c r="E2445" s="156"/>
      <c r="F2445" s="174"/>
      <c r="G2445" s="181"/>
      <c r="H2445" s="182"/>
      <c r="I2445" s="182"/>
      <c r="J2445" s="182"/>
      <c r="K2445" s="32"/>
      <c r="L2445" s="178"/>
      <c r="M2445" s="178"/>
      <c r="N2445" s="81"/>
      <c r="O2445" s="185"/>
      <c r="P2445" s="103"/>
      <c r="Q2445" s="84" t="str">
        <f t="shared" si="1113"/>
        <v/>
      </c>
      <c r="R2445" s="159"/>
      <c r="S2445" s="28" t="str" cm="1">
        <f t="array" aca="1" ref="S2445" ca="1">IF(INDIRECT("A"&amp;114+$U2445)&lt;&gt;"",114+$U2445,"")</f>
        <v/>
      </c>
      <c r="T2445" s="28" t="str">
        <f t="shared" ca="1" si="1114"/>
        <v>$B</v>
      </c>
      <c r="U2445" s="29">
        <f t="shared" si="1120"/>
        <v>2328</v>
      </c>
      <c r="V2445" s="29">
        <v>194.25000000001501</v>
      </c>
      <c r="W2445" s="29">
        <f t="shared" si="1121"/>
        <v>194</v>
      </c>
      <c r="X2445" s="41" t="str" cm="1">
        <f t="array" aca="1" ref="X2445" ca="1">IFERROR(INDEX('PC&amp;PD'!$A$1:$AP$15,ROW('PC&amp;PD'!$A$15),MATCH(INDIRECT(T2445),'PC&amp;PD'!$A$1:$AP$1,0)),"")</f>
        <v/>
      </c>
      <c r="Z2445" s="155"/>
      <c r="AA2445" s="13" t="str">
        <f t="shared" si="1110"/>
        <v/>
      </c>
      <c r="AB2445" s="155"/>
      <c r="AC2445" s="13" t="str">
        <f t="shared" ca="1" si="1115"/>
        <v>$AB</v>
      </c>
      <c r="AD2445" s="13" t="str" cm="1">
        <f t="array" aca="1" ref="AD2445" ca="1">IFERROR(IF((LEFT(INDIRECT("$F"&amp;$S2445),4))="GOTS",IF($G2445="Organic","GOTS_Organic_raw",(IF($G2445="Responsible","GOTS_Responsible",(IF($G2445="No Attribute (Conventional)","GOTS_conventional",(IF($G2445="Recycled Pre/Post-Consumer","GOTS_pre_post",(IF($G2445="In-Conversion","GOTS_in_conversion",(IF($G2445="Sustainably Sourced","Sustainably_sourced",""))))))))))),IF($G2445="Organic","Organic",(IF($G2445="Responsible","Responsible",(IF($G2445="No Attribute (Conventional)","No_Attribute_Conventional",(IF($G2445="Recycled Pre/Post-Consumer","Recycled_Pre_Post_Consumer",(IF($G2445="In-Conversion","In_Conversion",(IF($G2445="Recycled Pre-Consumer","Recycled_Pre_Consumer",(IF($G2445="Recycled Post-Consumer","Recycled_Post_Consumer",(IF($G2445="Sustainably Sourced","Sustainably_sourced","")))))))))))))))),"")</f>
        <v/>
      </c>
      <c r="AE2445" s="13" t="e" cm="1">
        <f t="array" aca="1" ref="AE2445" ca="1">IF(INDIRECT("$F"&amp;$S2445)="","",IF(LEFT(INDIRECT("$F"&amp;$S2445),3)="GRS","GRS_RCS_RM",IF((LEFT(INDIRECT("$F"&amp;$S2445),3))="RCS","GRS_RCS_RM",IF(INDIRECT("$F"&amp;$S2445)="OCS (No Label)","OCS_Conversion_RM",IF(LEFT(INDIRECT("$F"&amp;$S2445),3)="OCS","OCS_RM",IF(RIGHT(INDIRECT("$F"&amp;$S2445),10)="conversion","GOTS_RM_conversion",IF((LEFT(INDIRECT("$F"&amp;$S2445),4))="GOTS","GOTS_RM","Responsible_RM")))))))</f>
        <v>#REF!</v>
      </c>
      <c r="AF2445" s="13" t="str" cm="1">
        <f t="array" aca="1" ref="AF2445" ca="1">IF($S2445="","",INDIRECT("$Z"&amp;$S2445))</f>
        <v/>
      </c>
      <c r="AG2445" s="155"/>
      <c r="AH2445" s="13" t="str" cm="1">
        <f t="array" aca="1" ref="AH2445" ca="1">IFERROR(INDIRECT("$ag"&amp;S2445),"")</f>
        <v/>
      </c>
      <c r="AI2445" s="13" t="e" cm="1">
        <f t="array" aca="1" ref="AI2445" ca="1">INDIRECT("O"&amp;S2444)</f>
        <v>#REF!</v>
      </c>
      <c r="AJ2445" s="13" t="str">
        <f>IF($I2445="","",INDEX('Raw Material'!$A$1:$J$75,MATCH(I2445,'Raw Material'!$A$1:$A$75,0),(MATCH(G2445,'Raw Material'!$A$1:$J$1,0))))</f>
        <v/>
      </c>
      <c r="AK2445" s="13" t="str">
        <f t="shared" si="1111"/>
        <v>YANLIŞRM</v>
      </c>
      <c r="AL2445" s="153" t="str">
        <f t="shared" si="1112"/>
        <v/>
      </c>
    </row>
    <row r="2446" spans="1:38" ht="16.5" customHeight="1">
      <c r="A2446" s="161"/>
      <c r="B2446" s="166"/>
      <c r="C2446" s="167"/>
      <c r="D2446" s="156"/>
      <c r="E2446" s="156"/>
      <c r="F2446" s="174"/>
      <c r="G2446" s="181"/>
      <c r="H2446" s="182"/>
      <c r="I2446" s="182"/>
      <c r="J2446" s="182"/>
      <c r="K2446" s="32"/>
      <c r="L2446" s="178"/>
      <c r="M2446" s="178"/>
      <c r="N2446" s="81"/>
      <c r="O2446" s="185"/>
      <c r="P2446" s="103"/>
      <c r="Q2446" s="84" t="str">
        <f t="shared" si="1113"/>
        <v/>
      </c>
      <c r="R2446" s="159"/>
      <c r="S2446" s="28" t="str" cm="1">
        <f t="array" aca="1" ref="S2446" ca="1">IF(INDIRECT("A"&amp;114+$U2446)&lt;&gt;"",114+$U2446,"")</f>
        <v/>
      </c>
      <c r="T2446" s="28" t="str">
        <f t="shared" ca="1" si="1114"/>
        <v>$B</v>
      </c>
      <c r="U2446" s="29">
        <f t="shared" si="1120"/>
        <v>2328</v>
      </c>
      <c r="V2446" s="29">
        <v>194.333333333349</v>
      </c>
      <c r="W2446" s="29">
        <f t="shared" si="1121"/>
        <v>194</v>
      </c>
      <c r="X2446" s="41" t="str" cm="1">
        <f t="array" aca="1" ref="X2446" ca="1">IFERROR(INDEX('PC&amp;PD'!$A$1:$AP$15,ROW('PC&amp;PD'!$A$15),MATCH(INDIRECT(T2446),'PC&amp;PD'!$A$1:$AP$1,0)),"")</f>
        <v/>
      </c>
      <c r="Z2446" s="155"/>
      <c r="AA2446" s="13" t="str">
        <f t="shared" si="1110"/>
        <v/>
      </c>
      <c r="AB2446" s="155"/>
      <c r="AC2446" s="13" t="str">
        <f t="shared" ca="1" si="1115"/>
        <v>$AB</v>
      </c>
      <c r="AD2446" s="13" t="str" cm="1">
        <f t="array" aca="1" ref="AD2446" ca="1">IFERROR(IF((LEFT(INDIRECT("$F"&amp;$S2446),4))="GOTS",IF($G2446="Organic","GOTS_Organic_raw",(IF($G2446="Responsible","GOTS_Responsible",(IF($G2446="No Attribute (Conventional)","GOTS_conventional",(IF($G2446="Recycled Pre/Post-Consumer","GOTS_pre_post",(IF($G2446="In-Conversion","GOTS_in_conversion",(IF($G2446="Sustainably Sourced","Sustainably_sourced",""))))))))))),IF($G2446="Organic","Organic",(IF($G2446="Responsible","Responsible",(IF($G2446="No Attribute (Conventional)","No_Attribute_Conventional",(IF($G2446="Recycled Pre/Post-Consumer","Recycled_Pre_Post_Consumer",(IF($G2446="In-Conversion","In_Conversion",(IF($G2446="Recycled Pre-Consumer","Recycled_Pre_Consumer",(IF($G2446="Recycled Post-Consumer","Recycled_Post_Consumer",(IF($G2446="Sustainably Sourced","Sustainably_sourced","")))))))))))))))),"")</f>
        <v/>
      </c>
      <c r="AE2446" s="13" t="e" cm="1">
        <f t="array" aca="1" ref="AE2446" ca="1">IF(INDIRECT("$F"&amp;$S2446)="","",IF(LEFT(INDIRECT("$F"&amp;$S2446),3)="GRS","GRS_RCS_RM",IF((LEFT(INDIRECT("$F"&amp;$S2446),3))="RCS","GRS_RCS_RM",IF(INDIRECT("$F"&amp;$S2446)="OCS (No Label)","OCS_Conversion_RM",IF(LEFT(INDIRECT("$F"&amp;$S2446),3)="OCS","OCS_RM",IF(RIGHT(INDIRECT("$F"&amp;$S2446),10)="conversion","GOTS_RM_conversion",IF((LEFT(INDIRECT("$F"&amp;$S2446),4))="GOTS","GOTS_RM","Responsible_RM")))))))</f>
        <v>#REF!</v>
      </c>
      <c r="AF2446" s="13" t="str" cm="1">
        <f t="array" aca="1" ref="AF2446" ca="1">IF($S2446="","",INDIRECT("$Z"&amp;$S2446))</f>
        <v/>
      </c>
      <c r="AG2446" s="155"/>
      <c r="AH2446" s="13" t="str" cm="1">
        <f t="array" aca="1" ref="AH2446" ca="1">IFERROR(INDIRECT("$ag"&amp;S2446),"")</f>
        <v/>
      </c>
      <c r="AI2446" s="13" t="e" cm="1">
        <f t="array" aca="1" ref="AI2446" ca="1">INDIRECT("O"&amp;S2445)</f>
        <v>#REF!</v>
      </c>
      <c r="AJ2446" s="13" t="str">
        <f>IF($I2446="","",INDEX('Raw Material'!$A$1:$J$75,MATCH(I2446,'Raw Material'!$A$1:$A$75,0),(MATCH(G2446,'Raw Material'!$A$1:$J$1,0))))</f>
        <v/>
      </c>
      <c r="AK2446" s="13" t="str">
        <f t="shared" si="1111"/>
        <v>YANLIŞRM</v>
      </c>
      <c r="AL2446" s="153" t="str">
        <f t="shared" si="1112"/>
        <v/>
      </c>
    </row>
    <row r="2447" spans="1:38" ht="16.5" customHeight="1">
      <c r="A2447" s="161"/>
      <c r="B2447" s="166"/>
      <c r="C2447" s="167"/>
      <c r="D2447" s="156"/>
      <c r="E2447" s="156"/>
      <c r="F2447" s="174"/>
      <c r="G2447" s="181"/>
      <c r="H2447" s="182"/>
      <c r="I2447" s="182"/>
      <c r="J2447" s="182"/>
      <c r="K2447" s="32"/>
      <c r="L2447" s="178"/>
      <c r="M2447" s="178"/>
      <c r="N2447" s="81"/>
      <c r="O2447" s="185"/>
      <c r="P2447" s="103"/>
      <c r="Q2447" s="84" t="str">
        <f t="shared" si="1113"/>
        <v/>
      </c>
      <c r="R2447" s="159"/>
      <c r="S2447" s="28" t="str" cm="1">
        <f t="array" aca="1" ref="S2447" ca="1">IF(INDIRECT("A"&amp;114+$U2447)&lt;&gt;"",114+$U2447,"")</f>
        <v/>
      </c>
      <c r="T2447" s="28" t="str">
        <f t="shared" ca="1" si="1114"/>
        <v>$B</v>
      </c>
      <c r="U2447" s="29">
        <f t="shared" si="1120"/>
        <v>2328</v>
      </c>
      <c r="V2447" s="29">
        <v>194.416666666682</v>
      </c>
      <c r="W2447" s="29">
        <f t="shared" si="1121"/>
        <v>194</v>
      </c>
      <c r="X2447" s="41" t="str" cm="1">
        <f t="array" aca="1" ref="X2447" ca="1">IFERROR(INDEX('PC&amp;PD'!$A$1:$AP$15,ROW('PC&amp;PD'!$A$15),MATCH(INDIRECT(T2447),'PC&amp;PD'!$A$1:$AP$1,0)),"")</f>
        <v/>
      </c>
      <c r="Z2447" s="155"/>
      <c r="AA2447" s="13" t="str">
        <f t="shared" si="1110"/>
        <v/>
      </c>
      <c r="AB2447" s="155"/>
      <c r="AC2447" s="13" t="str">
        <f t="shared" ca="1" si="1115"/>
        <v>$AB</v>
      </c>
      <c r="AD2447" s="13" t="str" cm="1">
        <f t="array" aca="1" ref="AD2447" ca="1">IFERROR(IF((LEFT(INDIRECT("$F"&amp;$S2447),4))="GOTS",IF($G2447="Organic","GOTS_Organic_raw",(IF($G2447="Responsible","GOTS_Responsible",(IF($G2447="No Attribute (Conventional)","GOTS_conventional",(IF($G2447="Recycled Pre/Post-Consumer","GOTS_pre_post",(IF($G2447="In-Conversion","GOTS_in_conversion",(IF($G2447="Sustainably Sourced","Sustainably_sourced",""))))))))))),IF($G2447="Organic","Organic",(IF($G2447="Responsible","Responsible",(IF($G2447="No Attribute (Conventional)","No_Attribute_Conventional",(IF($G2447="Recycled Pre/Post-Consumer","Recycled_Pre_Post_Consumer",(IF($G2447="In-Conversion","In_Conversion",(IF($G2447="Recycled Pre-Consumer","Recycled_Pre_Consumer",(IF($G2447="Recycled Post-Consumer","Recycled_Post_Consumer",(IF($G2447="Sustainably Sourced","Sustainably_sourced","")))))))))))))))),"")</f>
        <v/>
      </c>
      <c r="AE2447" s="13" t="e" cm="1">
        <f t="array" aca="1" ref="AE2447" ca="1">IF(INDIRECT("$F"&amp;$S2447)="","",IF(LEFT(INDIRECT("$F"&amp;$S2447),3)="GRS","GRS_RCS_RM",IF((LEFT(INDIRECT("$F"&amp;$S2447),3))="RCS","GRS_RCS_RM",IF(INDIRECT("$F"&amp;$S2447)="OCS (No Label)","OCS_Conversion_RM",IF(LEFT(INDIRECT("$F"&amp;$S2447),3)="OCS","OCS_RM",IF(RIGHT(INDIRECT("$F"&amp;$S2447),10)="conversion","GOTS_RM_conversion",IF((LEFT(INDIRECT("$F"&amp;$S2447),4))="GOTS","GOTS_RM","Responsible_RM")))))))</f>
        <v>#REF!</v>
      </c>
      <c r="AF2447" s="13" t="str" cm="1">
        <f t="array" aca="1" ref="AF2447" ca="1">IF($S2447="","",INDIRECT("$Z"&amp;$S2447))</f>
        <v/>
      </c>
      <c r="AG2447" s="155"/>
      <c r="AH2447" s="13" t="str" cm="1">
        <f t="array" aca="1" ref="AH2447" ca="1">IFERROR(INDIRECT("$ag"&amp;S2447),"")</f>
        <v/>
      </c>
      <c r="AI2447" s="13" t="e" cm="1">
        <f t="array" aca="1" ref="AI2447" ca="1">INDIRECT("O"&amp;S2446)</f>
        <v>#REF!</v>
      </c>
      <c r="AJ2447" s="13" t="str">
        <f>IF($I2447="","",INDEX('Raw Material'!$A$1:$J$75,MATCH(I2447,'Raw Material'!$A$1:$A$75,0),(MATCH(G2447,'Raw Material'!$A$1:$J$1,0))))</f>
        <v/>
      </c>
      <c r="AK2447" s="13" t="str">
        <f t="shared" si="1111"/>
        <v>YANLIŞRM</v>
      </c>
      <c r="AL2447" s="153" t="str">
        <f t="shared" si="1112"/>
        <v/>
      </c>
    </row>
    <row r="2448" spans="1:38" ht="16.5" customHeight="1">
      <c r="A2448" s="162"/>
      <c r="B2448" s="168"/>
      <c r="C2448" s="169"/>
      <c r="D2448" s="156"/>
      <c r="E2448" s="156"/>
      <c r="F2448" s="175"/>
      <c r="G2448" s="181"/>
      <c r="H2448" s="182"/>
      <c r="I2448" s="182"/>
      <c r="J2448" s="182"/>
      <c r="K2448" s="32"/>
      <c r="L2448" s="179"/>
      <c r="M2448" s="179"/>
      <c r="N2448" s="81"/>
      <c r="O2448" s="185"/>
      <c r="P2448" s="103"/>
      <c r="Q2448" s="84" t="str">
        <f t="shared" si="1113"/>
        <v/>
      </c>
      <c r="R2448" s="159"/>
      <c r="S2448" s="28" t="str" cm="1">
        <f t="array" aca="1" ref="S2448" ca="1">IF(INDIRECT("A"&amp;114+$U2448)&lt;&gt;"",114+$U2448,"")</f>
        <v/>
      </c>
      <c r="T2448" s="28" t="str">
        <f t="shared" ca="1" si="1114"/>
        <v>$B</v>
      </c>
      <c r="U2448" s="29">
        <f t="shared" si="1120"/>
        <v>2328</v>
      </c>
      <c r="V2448" s="29">
        <v>194.50000000001501</v>
      </c>
      <c r="W2448" s="29">
        <f t="shared" si="1121"/>
        <v>194</v>
      </c>
      <c r="X2448" s="41" t="str" cm="1">
        <f t="array" aca="1" ref="X2448" ca="1">IFERROR(INDEX('PC&amp;PD'!$A$1:$AP$15,ROW('PC&amp;PD'!$A$15),MATCH(INDIRECT(T2448),'PC&amp;PD'!$A$1:$AP$1,0)),"")</f>
        <v/>
      </c>
      <c r="Z2448" s="155"/>
      <c r="AA2448" s="13" t="str">
        <f t="shared" si="1110"/>
        <v/>
      </c>
      <c r="AB2448" s="155"/>
      <c r="AC2448" s="13" t="str">
        <f t="shared" ca="1" si="1115"/>
        <v>$AB</v>
      </c>
      <c r="AD2448" s="13" t="str" cm="1">
        <f t="array" aca="1" ref="AD2448" ca="1">IFERROR(IF((LEFT(INDIRECT("$F"&amp;$S2448),4))="GOTS",IF($G2448="Organic","GOTS_Organic_raw",(IF($G2448="Responsible","GOTS_Responsible",(IF($G2448="No Attribute (Conventional)","GOTS_conventional",(IF($G2448="Recycled Pre/Post-Consumer","GOTS_pre_post",(IF($G2448="In-Conversion","GOTS_in_conversion",(IF($G2448="Sustainably Sourced","Sustainably_sourced",""))))))))))),IF($G2448="Organic","Organic",(IF($G2448="Responsible","Responsible",(IF($G2448="No Attribute (Conventional)","No_Attribute_Conventional",(IF($G2448="Recycled Pre/Post-Consumer","Recycled_Pre_Post_Consumer",(IF($G2448="In-Conversion","In_Conversion",(IF($G2448="Recycled Pre-Consumer","Recycled_Pre_Consumer",(IF($G2448="Recycled Post-Consumer","Recycled_Post_Consumer",(IF($G2448="Sustainably Sourced","Sustainably_sourced","")))))))))))))))),"")</f>
        <v/>
      </c>
      <c r="AE2448" s="13" t="e" cm="1">
        <f t="array" aca="1" ref="AE2448" ca="1">IF(INDIRECT("$F"&amp;$S2448)="","",IF(LEFT(INDIRECT("$F"&amp;$S2448),3)="GRS","GRS_RCS_RM",IF((LEFT(INDIRECT("$F"&amp;$S2448),3))="RCS","GRS_RCS_RM",IF(INDIRECT("$F"&amp;$S2448)="OCS (No Label)","OCS_Conversion_RM",IF(LEFT(INDIRECT("$F"&amp;$S2448),3)="OCS","OCS_RM",IF(RIGHT(INDIRECT("$F"&amp;$S2448),10)="conversion","GOTS_RM_conversion",IF((LEFT(INDIRECT("$F"&amp;$S2448),4))="GOTS","GOTS_RM","Responsible_RM")))))))</f>
        <v>#REF!</v>
      </c>
      <c r="AF2448" s="13" t="str" cm="1">
        <f t="array" aca="1" ref="AF2448" ca="1">IF($S2448="","",INDIRECT("$Z"&amp;$S2448))</f>
        <v/>
      </c>
      <c r="AG2448" s="155"/>
      <c r="AH2448" s="13" t="str" cm="1">
        <f t="array" aca="1" ref="AH2448" ca="1">IFERROR(INDIRECT("$ag"&amp;S2448),"")</f>
        <v/>
      </c>
      <c r="AI2448" s="13" t="e" cm="1">
        <f t="array" aca="1" ref="AI2448" ca="1">INDIRECT("O"&amp;S2447)</f>
        <v>#REF!</v>
      </c>
      <c r="AJ2448" s="13" t="str">
        <f>IF($I2448="","",INDEX('Raw Material'!$A$1:$J$75,MATCH(I2448,'Raw Material'!$A$1:$A$75,0),(MATCH(G2448,'Raw Material'!$A$1:$J$1,0))))</f>
        <v/>
      </c>
      <c r="AK2448" s="13" t="str">
        <f t="shared" si="1111"/>
        <v>YANLIŞRM</v>
      </c>
      <c r="AL2448" s="153" t="str">
        <f t="shared" si="1112"/>
        <v/>
      </c>
    </row>
    <row r="2449" spans="1:38" ht="16.5" customHeight="1">
      <c r="A2449" s="162"/>
      <c r="B2449" s="168"/>
      <c r="C2449" s="169"/>
      <c r="D2449" s="156"/>
      <c r="E2449" s="156"/>
      <c r="F2449" s="175"/>
      <c r="G2449" s="181"/>
      <c r="H2449" s="182"/>
      <c r="I2449" s="182"/>
      <c r="J2449" s="182"/>
      <c r="K2449" s="32"/>
      <c r="L2449" s="179"/>
      <c r="M2449" s="179"/>
      <c r="N2449" s="81"/>
      <c r="O2449" s="185"/>
      <c r="P2449" s="103"/>
      <c r="Q2449" s="84" t="str">
        <f t="shared" si="1113"/>
        <v/>
      </c>
      <c r="R2449" s="159"/>
      <c r="S2449" s="28" t="str" cm="1">
        <f t="array" aca="1" ref="S2449" ca="1">IF(INDIRECT("A"&amp;114+$U2449)&lt;&gt;"",114+$U2449,"")</f>
        <v/>
      </c>
      <c r="T2449" s="28" t="str">
        <f t="shared" ca="1" si="1114"/>
        <v>$B</v>
      </c>
      <c r="U2449" s="29">
        <f t="shared" si="1120"/>
        <v>2328</v>
      </c>
      <c r="V2449" s="29">
        <v>194.583333333349</v>
      </c>
      <c r="W2449" s="29">
        <f t="shared" si="1121"/>
        <v>194</v>
      </c>
      <c r="X2449" s="41" t="str" cm="1">
        <f t="array" aca="1" ref="X2449" ca="1">IFERROR(INDEX('PC&amp;PD'!$A$1:$AP$15,ROW('PC&amp;PD'!$A$15),MATCH(INDIRECT(T2449),'PC&amp;PD'!$A$1:$AP$1,0)),"")</f>
        <v/>
      </c>
      <c r="Z2449" s="155"/>
      <c r="AA2449" s="13" t="str">
        <f t="shared" si="1110"/>
        <v/>
      </c>
      <c r="AB2449" s="155"/>
      <c r="AC2449" s="13" t="str">
        <f t="shared" ca="1" si="1115"/>
        <v>$AB</v>
      </c>
      <c r="AD2449" s="13" t="str" cm="1">
        <f t="array" aca="1" ref="AD2449" ca="1">IFERROR(IF((LEFT(INDIRECT("$F"&amp;$S2449),4))="GOTS",IF($G2449="Organic","GOTS_Organic_raw",(IF($G2449="Responsible","GOTS_Responsible",(IF($G2449="No Attribute (Conventional)","GOTS_conventional",(IF($G2449="Recycled Pre/Post-Consumer","GOTS_pre_post",(IF($G2449="In-Conversion","GOTS_in_conversion",(IF($G2449="Sustainably Sourced","Sustainably_sourced",""))))))))))),IF($G2449="Organic","Organic",(IF($G2449="Responsible","Responsible",(IF($G2449="No Attribute (Conventional)","No_Attribute_Conventional",(IF($G2449="Recycled Pre/Post-Consumer","Recycled_Pre_Post_Consumer",(IF($G2449="In-Conversion","In_Conversion",(IF($G2449="Recycled Pre-Consumer","Recycled_Pre_Consumer",(IF($G2449="Recycled Post-Consumer","Recycled_Post_Consumer",(IF($G2449="Sustainably Sourced","Sustainably_sourced","")))))))))))))))),"")</f>
        <v/>
      </c>
      <c r="AE2449" s="13" t="e" cm="1">
        <f t="array" aca="1" ref="AE2449" ca="1">IF(INDIRECT("$F"&amp;$S2449)="","",IF(LEFT(INDIRECT("$F"&amp;$S2449),3)="GRS","GRS_RCS_RM",IF((LEFT(INDIRECT("$F"&amp;$S2449),3))="RCS","GRS_RCS_RM",IF(INDIRECT("$F"&amp;$S2449)="OCS (No Label)","OCS_Conversion_RM",IF(LEFT(INDIRECT("$F"&amp;$S2449),3)="OCS","OCS_RM",IF(RIGHT(INDIRECT("$F"&amp;$S2449),10)="conversion","GOTS_RM_conversion",IF((LEFT(INDIRECT("$F"&amp;$S2449),4))="GOTS","GOTS_RM","Responsible_RM")))))))</f>
        <v>#REF!</v>
      </c>
      <c r="AF2449" s="13" t="str" cm="1">
        <f t="array" aca="1" ref="AF2449" ca="1">IF($S2449="","",INDIRECT("$Z"&amp;$S2449))</f>
        <v/>
      </c>
      <c r="AG2449" s="155"/>
      <c r="AH2449" s="13" t="str" cm="1">
        <f t="array" aca="1" ref="AH2449" ca="1">IFERROR(INDIRECT("$ag"&amp;S2449),"")</f>
        <v/>
      </c>
      <c r="AI2449" s="13" t="e" cm="1">
        <f t="array" aca="1" ref="AI2449" ca="1">INDIRECT("O"&amp;S2448)</f>
        <v>#REF!</v>
      </c>
      <c r="AJ2449" s="13" t="str">
        <f>IF($I2449="","",INDEX('Raw Material'!$A$1:$J$75,MATCH(I2449,'Raw Material'!$A$1:$A$75,0),(MATCH(G2449,'Raw Material'!$A$1:$J$1,0))))</f>
        <v/>
      </c>
      <c r="AK2449" s="13" t="str">
        <f t="shared" si="1111"/>
        <v>YANLIŞRM</v>
      </c>
      <c r="AL2449" s="153" t="str">
        <f t="shared" si="1112"/>
        <v/>
      </c>
    </row>
    <row r="2450" spans="1:38" ht="16.5" customHeight="1">
      <c r="A2450" s="162"/>
      <c r="B2450" s="168"/>
      <c r="C2450" s="169"/>
      <c r="D2450" s="156"/>
      <c r="E2450" s="156"/>
      <c r="F2450" s="175"/>
      <c r="G2450" s="181"/>
      <c r="H2450" s="182"/>
      <c r="I2450" s="182"/>
      <c r="J2450" s="182"/>
      <c r="K2450" s="32"/>
      <c r="L2450" s="179"/>
      <c r="M2450" s="179"/>
      <c r="N2450" s="81"/>
      <c r="O2450" s="185"/>
      <c r="P2450" s="103"/>
      <c r="Q2450" s="84" t="str">
        <f t="shared" si="1113"/>
        <v/>
      </c>
      <c r="R2450" s="159"/>
      <c r="S2450" s="28" t="str" cm="1">
        <f t="array" aca="1" ref="S2450" ca="1">IF(INDIRECT("A"&amp;114+$U2450)&lt;&gt;"",114+$U2450,"")</f>
        <v/>
      </c>
      <c r="T2450" s="28" t="str">
        <f t="shared" ca="1" si="1114"/>
        <v>$B</v>
      </c>
      <c r="U2450" s="29">
        <f t="shared" si="1120"/>
        <v>2328</v>
      </c>
      <c r="V2450" s="29">
        <v>194.666666666682</v>
      </c>
      <c r="W2450" s="29">
        <f t="shared" si="1121"/>
        <v>194</v>
      </c>
      <c r="X2450" s="41" t="str" cm="1">
        <f t="array" aca="1" ref="X2450" ca="1">IFERROR(INDEX('PC&amp;PD'!$A$1:$AP$15,ROW('PC&amp;PD'!$A$15),MATCH(INDIRECT(T2450),'PC&amp;PD'!$A$1:$AP$1,0)),"")</f>
        <v/>
      </c>
      <c r="Z2450" s="155"/>
      <c r="AA2450" s="13" t="str">
        <f t="shared" si="1110"/>
        <v/>
      </c>
      <c r="AB2450" s="155"/>
      <c r="AC2450" s="13" t="str">
        <f t="shared" ca="1" si="1115"/>
        <v>$AB</v>
      </c>
      <c r="AD2450" s="13" t="str" cm="1">
        <f t="array" aca="1" ref="AD2450" ca="1">IFERROR(IF((LEFT(INDIRECT("$F"&amp;$S2450),4))="GOTS",IF($G2450="Organic","GOTS_Organic_raw",(IF($G2450="Responsible","GOTS_Responsible",(IF($G2450="No Attribute (Conventional)","GOTS_conventional",(IF($G2450="Recycled Pre/Post-Consumer","GOTS_pre_post",(IF($G2450="In-Conversion","GOTS_in_conversion",(IF($G2450="Sustainably Sourced","Sustainably_sourced",""))))))))))),IF($G2450="Organic","Organic",(IF($G2450="Responsible","Responsible",(IF($G2450="No Attribute (Conventional)","No_Attribute_Conventional",(IF($G2450="Recycled Pre/Post-Consumer","Recycled_Pre_Post_Consumer",(IF($G2450="In-Conversion","In_Conversion",(IF($G2450="Recycled Pre-Consumer","Recycled_Pre_Consumer",(IF($G2450="Recycled Post-Consumer","Recycled_Post_Consumer",(IF($G2450="Sustainably Sourced","Sustainably_sourced","")))))))))))))))),"")</f>
        <v/>
      </c>
      <c r="AE2450" s="13" t="e" cm="1">
        <f t="array" aca="1" ref="AE2450" ca="1">IF(INDIRECT("$F"&amp;$S2450)="","",IF(LEFT(INDIRECT("$F"&amp;$S2450),3)="GRS","GRS_RCS_RM",IF((LEFT(INDIRECT("$F"&amp;$S2450),3))="RCS","GRS_RCS_RM",IF(INDIRECT("$F"&amp;$S2450)="OCS (No Label)","OCS_Conversion_RM",IF(LEFT(INDIRECT("$F"&amp;$S2450),3)="OCS","OCS_RM",IF(RIGHT(INDIRECT("$F"&amp;$S2450),10)="conversion","GOTS_RM_conversion",IF((LEFT(INDIRECT("$F"&amp;$S2450),4))="GOTS","GOTS_RM","Responsible_RM")))))))</f>
        <v>#REF!</v>
      </c>
      <c r="AF2450" s="13" t="str" cm="1">
        <f t="array" aca="1" ref="AF2450" ca="1">IF($S2450="","",INDIRECT("$Z"&amp;$S2450))</f>
        <v/>
      </c>
      <c r="AG2450" s="155"/>
      <c r="AH2450" s="13" t="str" cm="1">
        <f t="array" aca="1" ref="AH2450" ca="1">IFERROR(INDIRECT("$ag"&amp;S2450),"")</f>
        <v/>
      </c>
      <c r="AI2450" s="13" t="e" cm="1">
        <f t="array" aca="1" ref="AI2450" ca="1">INDIRECT("O"&amp;S2449)</f>
        <v>#REF!</v>
      </c>
      <c r="AJ2450" s="13" t="str">
        <f>IF($I2450="","",INDEX('Raw Material'!$A$1:$J$75,MATCH(I2450,'Raw Material'!$A$1:$A$75,0),(MATCH(G2450,'Raw Material'!$A$1:$J$1,0))))</f>
        <v/>
      </c>
      <c r="AK2450" s="13" t="str">
        <f t="shared" si="1111"/>
        <v>YANLIŞRM</v>
      </c>
      <c r="AL2450" s="153" t="str">
        <f t="shared" si="1112"/>
        <v/>
      </c>
    </row>
    <row r="2451" spans="1:38" ht="16.5" customHeight="1">
      <c r="A2451" s="162"/>
      <c r="B2451" s="168"/>
      <c r="C2451" s="169"/>
      <c r="D2451" s="156"/>
      <c r="E2451" s="156"/>
      <c r="F2451" s="175"/>
      <c r="G2451" s="181"/>
      <c r="H2451" s="182"/>
      <c r="I2451" s="182"/>
      <c r="J2451" s="182"/>
      <c r="K2451" s="32"/>
      <c r="L2451" s="179"/>
      <c r="M2451" s="179"/>
      <c r="N2451" s="81"/>
      <c r="O2451" s="185"/>
      <c r="P2451" s="103"/>
      <c r="Q2451" s="84" t="str">
        <f t="shared" si="1113"/>
        <v/>
      </c>
      <c r="R2451" s="159"/>
      <c r="S2451" s="28" t="str" cm="1">
        <f t="array" aca="1" ref="S2451" ca="1">IF(INDIRECT("A"&amp;114+$U2451)&lt;&gt;"",114+$U2451,"")</f>
        <v/>
      </c>
      <c r="T2451" s="28" t="str">
        <f t="shared" ca="1" si="1114"/>
        <v>$B</v>
      </c>
      <c r="U2451" s="29">
        <f t="shared" si="1120"/>
        <v>2328</v>
      </c>
      <c r="V2451" s="29">
        <v>194.75000000001501</v>
      </c>
      <c r="W2451" s="29">
        <f t="shared" si="1121"/>
        <v>194</v>
      </c>
      <c r="X2451" s="41" t="str" cm="1">
        <f t="array" aca="1" ref="X2451" ca="1">IFERROR(INDEX('PC&amp;PD'!$A$1:$AP$15,ROW('PC&amp;PD'!$A$15),MATCH(INDIRECT(T2451),'PC&amp;PD'!$A$1:$AP$1,0)),"")</f>
        <v/>
      </c>
      <c r="Z2451" s="155"/>
      <c r="AA2451" s="13" t="str">
        <f t="shared" si="1110"/>
        <v/>
      </c>
      <c r="AB2451" s="155"/>
      <c r="AC2451" s="13" t="str">
        <f t="shared" ca="1" si="1115"/>
        <v>$AB</v>
      </c>
      <c r="AD2451" s="13" t="str" cm="1">
        <f t="array" aca="1" ref="AD2451" ca="1">IFERROR(IF((LEFT(INDIRECT("$F"&amp;$S2451),4))="GOTS",IF($G2451="Organic","GOTS_Organic_raw",(IF($G2451="Responsible","GOTS_Responsible",(IF($G2451="No Attribute (Conventional)","GOTS_conventional",(IF($G2451="Recycled Pre/Post-Consumer","GOTS_pre_post",(IF($G2451="In-Conversion","GOTS_in_conversion",(IF($G2451="Sustainably Sourced","Sustainably_sourced",""))))))))))),IF($G2451="Organic","Organic",(IF($G2451="Responsible","Responsible",(IF($G2451="No Attribute (Conventional)","No_Attribute_Conventional",(IF($G2451="Recycled Pre/Post-Consumer","Recycled_Pre_Post_Consumer",(IF($G2451="In-Conversion","In_Conversion",(IF($G2451="Recycled Pre-Consumer","Recycled_Pre_Consumer",(IF($G2451="Recycled Post-Consumer","Recycled_Post_Consumer",(IF($G2451="Sustainably Sourced","Sustainably_sourced","")))))))))))))))),"")</f>
        <v/>
      </c>
      <c r="AE2451" s="13" t="e" cm="1">
        <f t="array" aca="1" ref="AE2451" ca="1">IF(INDIRECT("$F"&amp;$S2451)="","",IF(LEFT(INDIRECT("$F"&amp;$S2451),3)="GRS","GRS_RCS_RM",IF((LEFT(INDIRECT("$F"&amp;$S2451),3))="RCS","GRS_RCS_RM",IF(INDIRECT("$F"&amp;$S2451)="OCS (No Label)","OCS_Conversion_RM",IF(LEFT(INDIRECT("$F"&amp;$S2451),3)="OCS","OCS_RM",IF(RIGHT(INDIRECT("$F"&amp;$S2451),10)="conversion","GOTS_RM_conversion",IF((LEFT(INDIRECT("$F"&amp;$S2451),4))="GOTS","GOTS_RM","Responsible_RM")))))))</f>
        <v>#REF!</v>
      </c>
      <c r="AF2451" s="13" t="str" cm="1">
        <f t="array" aca="1" ref="AF2451" ca="1">IF($S2451="","",INDIRECT("$Z"&amp;$S2451))</f>
        <v/>
      </c>
      <c r="AG2451" s="155"/>
      <c r="AH2451" s="13" t="str" cm="1">
        <f t="array" aca="1" ref="AH2451" ca="1">IFERROR(INDIRECT("$ag"&amp;S2451),"")</f>
        <v/>
      </c>
      <c r="AI2451" s="13" t="e" cm="1">
        <f t="array" aca="1" ref="AI2451" ca="1">INDIRECT("O"&amp;S2450)</f>
        <v>#REF!</v>
      </c>
      <c r="AJ2451" s="13" t="str">
        <f>IF($I2451="","",INDEX('Raw Material'!$A$1:$J$75,MATCH(I2451,'Raw Material'!$A$1:$A$75,0),(MATCH(G2451,'Raw Material'!$A$1:$J$1,0))))</f>
        <v/>
      </c>
      <c r="AK2451" s="13" t="str">
        <f t="shared" si="1111"/>
        <v>YANLIŞRM</v>
      </c>
      <c r="AL2451" s="153" t="str">
        <f t="shared" si="1112"/>
        <v/>
      </c>
    </row>
    <row r="2452" spans="1:38" ht="16.5" customHeight="1">
      <c r="A2452" s="162"/>
      <c r="B2452" s="168"/>
      <c r="C2452" s="169"/>
      <c r="D2452" s="156"/>
      <c r="E2452" s="156"/>
      <c r="F2452" s="175"/>
      <c r="G2452" s="181"/>
      <c r="H2452" s="182"/>
      <c r="I2452" s="182"/>
      <c r="J2452" s="182"/>
      <c r="K2452" s="32"/>
      <c r="L2452" s="179"/>
      <c r="M2452" s="179"/>
      <c r="N2452" s="81"/>
      <c r="O2452" s="185"/>
      <c r="P2452" s="103"/>
      <c r="Q2452" s="84" t="str">
        <f t="shared" si="1113"/>
        <v/>
      </c>
      <c r="R2452" s="159"/>
      <c r="S2452" s="28" t="str" cm="1">
        <f t="array" aca="1" ref="S2452" ca="1">IF(INDIRECT("A"&amp;114+$U2452)&lt;&gt;"",114+$U2452,"")</f>
        <v/>
      </c>
      <c r="T2452" s="28" t="str">
        <f t="shared" ca="1" si="1114"/>
        <v>$B</v>
      </c>
      <c r="U2452" s="29">
        <f t="shared" si="1120"/>
        <v>2328</v>
      </c>
      <c r="V2452" s="29">
        <v>194.833333333349</v>
      </c>
      <c r="W2452" s="29">
        <f t="shared" si="1121"/>
        <v>194</v>
      </c>
      <c r="X2452" s="41" t="str" cm="1">
        <f t="array" aca="1" ref="X2452" ca="1">IFERROR(INDEX('PC&amp;PD'!$A$1:$AP$15,ROW('PC&amp;PD'!$A$15),MATCH(INDIRECT(T2452),'PC&amp;PD'!$A$1:$AP$1,0)),"")</f>
        <v/>
      </c>
      <c r="Z2452" s="155"/>
      <c r="AA2452" s="13" t="str">
        <f t="shared" si="1110"/>
        <v/>
      </c>
      <c r="AB2452" s="155"/>
      <c r="AC2452" s="13" t="str">
        <f t="shared" ca="1" si="1115"/>
        <v>$AB</v>
      </c>
      <c r="AD2452" s="13" t="str" cm="1">
        <f t="array" aca="1" ref="AD2452" ca="1">IFERROR(IF((LEFT(INDIRECT("$F"&amp;$S2452),4))="GOTS",IF($G2452="Organic","GOTS_Organic_raw",(IF($G2452="Responsible","GOTS_Responsible",(IF($G2452="No Attribute (Conventional)","GOTS_conventional",(IF($G2452="Recycled Pre/Post-Consumer","GOTS_pre_post",(IF($G2452="In-Conversion","GOTS_in_conversion",(IF($G2452="Sustainably Sourced","Sustainably_sourced",""))))))))))),IF($G2452="Organic","Organic",(IF($G2452="Responsible","Responsible",(IF($G2452="No Attribute (Conventional)","No_Attribute_Conventional",(IF($G2452="Recycled Pre/Post-Consumer","Recycled_Pre_Post_Consumer",(IF($G2452="In-Conversion","In_Conversion",(IF($G2452="Recycled Pre-Consumer","Recycled_Pre_Consumer",(IF($G2452="Recycled Post-Consumer","Recycled_Post_Consumer",(IF($G2452="Sustainably Sourced","Sustainably_sourced","")))))))))))))))),"")</f>
        <v/>
      </c>
      <c r="AE2452" s="13" t="e" cm="1">
        <f t="array" aca="1" ref="AE2452" ca="1">IF(INDIRECT("$F"&amp;$S2452)="","",IF(LEFT(INDIRECT("$F"&amp;$S2452),3)="GRS","GRS_RCS_RM",IF((LEFT(INDIRECT("$F"&amp;$S2452),3))="RCS","GRS_RCS_RM",IF(INDIRECT("$F"&amp;$S2452)="OCS (No Label)","OCS_Conversion_RM",IF(LEFT(INDIRECT("$F"&amp;$S2452),3)="OCS","OCS_RM",IF(RIGHT(INDIRECT("$F"&amp;$S2452),10)="conversion","GOTS_RM_conversion",IF((LEFT(INDIRECT("$F"&amp;$S2452),4))="GOTS","GOTS_RM","Responsible_RM")))))))</f>
        <v>#REF!</v>
      </c>
      <c r="AF2452" s="13" t="str" cm="1">
        <f t="array" aca="1" ref="AF2452" ca="1">IF($S2452="","",INDIRECT("$Z"&amp;$S2452))</f>
        <v/>
      </c>
      <c r="AG2452" s="155"/>
      <c r="AH2452" s="13" t="str" cm="1">
        <f t="array" aca="1" ref="AH2452" ca="1">IFERROR(INDIRECT("$ag"&amp;S2452),"")</f>
        <v/>
      </c>
      <c r="AI2452" s="13" t="e" cm="1">
        <f t="array" aca="1" ref="AI2452" ca="1">INDIRECT("O"&amp;S2451)</f>
        <v>#REF!</v>
      </c>
      <c r="AJ2452" s="13" t="str">
        <f>IF($I2452="","",INDEX('Raw Material'!$A$1:$J$75,MATCH(I2452,'Raw Material'!$A$1:$A$75,0),(MATCH(G2452,'Raw Material'!$A$1:$J$1,0))))</f>
        <v/>
      </c>
      <c r="AK2452" s="13" t="str">
        <f t="shared" si="1111"/>
        <v>YANLIŞRM</v>
      </c>
      <c r="AL2452" s="153" t="str">
        <f t="shared" si="1112"/>
        <v/>
      </c>
    </row>
    <row r="2453" spans="1:38" ht="16.5" customHeight="1" thickBot="1">
      <c r="A2453" s="163"/>
      <c r="B2453" s="170"/>
      <c r="C2453" s="171"/>
      <c r="D2453" s="156"/>
      <c r="E2453" s="156"/>
      <c r="F2453" s="176"/>
      <c r="G2453" s="157"/>
      <c r="H2453" s="158"/>
      <c r="I2453" s="158"/>
      <c r="J2453" s="158"/>
      <c r="K2453" s="33"/>
      <c r="L2453" s="180"/>
      <c r="M2453" s="180"/>
      <c r="N2453" s="82"/>
      <c r="O2453" s="186"/>
      <c r="P2453" s="103"/>
      <c r="Q2453" s="84" t="str">
        <f t="shared" si="1113"/>
        <v/>
      </c>
      <c r="R2453" s="159"/>
      <c r="S2453" s="28" t="str" cm="1">
        <f t="array" aca="1" ref="S2453" ca="1">IF(INDIRECT("A"&amp;114+$U2453)&lt;&gt;"",114+$U2453,"")</f>
        <v/>
      </c>
      <c r="T2453" s="28" t="str">
        <f t="shared" ca="1" si="1114"/>
        <v>$B</v>
      </c>
      <c r="U2453" s="29">
        <f t="shared" si="1120"/>
        <v>2328</v>
      </c>
      <c r="V2453" s="29">
        <v>194.916666666682</v>
      </c>
      <c r="W2453" s="29">
        <f t="shared" si="1121"/>
        <v>194</v>
      </c>
      <c r="X2453" s="41" t="str" cm="1">
        <f t="array" aca="1" ref="X2453" ca="1">IFERROR(INDEX('PC&amp;PD'!$A$1:$AP$15,ROW('PC&amp;PD'!$A$15),MATCH(INDIRECT(T2453),'PC&amp;PD'!$A$1:$AP$1,0)),"")</f>
        <v/>
      </c>
      <c r="Z2453" s="155"/>
      <c r="AA2453" s="13" t="str">
        <f t="shared" si="1110"/>
        <v/>
      </c>
      <c r="AB2453" s="155"/>
      <c r="AC2453" s="13" t="str">
        <f t="shared" ca="1" si="1115"/>
        <v>$AB</v>
      </c>
      <c r="AD2453" s="13" t="str" cm="1">
        <f t="array" aca="1" ref="AD2453" ca="1">IFERROR(IF((LEFT(INDIRECT("$F"&amp;$S2453),4))="GOTS",IF($G2453="Organic","GOTS_Organic_raw",(IF($G2453="Responsible","GOTS_Responsible",(IF($G2453="No Attribute (Conventional)","GOTS_conventional",(IF($G2453="Recycled Pre/Post-Consumer","GOTS_pre_post",(IF($G2453="In-Conversion","GOTS_in_conversion",(IF($G2453="Sustainably Sourced","Sustainably_sourced",""))))))))))),IF($G2453="Organic","Organic",(IF($G2453="Responsible","Responsible",(IF($G2453="No Attribute (Conventional)","No_Attribute_Conventional",(IF($G2453="Recycled Pre/Post-Consumer","Recycled_Pre_Post_Consumer",(IF($G2453="In-Conversion","In_Conversion",(IF($G2453="Recycled Pre-Consumer","Recycled_Pre_Consumer",(IF($G2453="Recycled Post-Consumer","Recycled_Post_Consumer",(IF($G2453="Sustainably Sourced","Sustainably_sourced","")))))))))))))))),"")</f>
        <v/>
      </c>
      <c r="AE2453" s="13" t="e" cm="1">
        <f t="array" aca="1" ref="AE2453" ca="1">IF(INDIRECT("$F"&amp;$S2453)="","",IF(LEFT(INDIRECT("$F"&amp;$S2453),3)="GRS","GRS_RCS_RM",IF((LEFT(INDIRECT("$F"&amp;$S2453),3))="RCS","GRS_RCS_RM",IF(INDIRECT("$F"&amp;$S2453)="OCS (No Label)","OCS_Conversion_RM",IF(LEFT(INDIRECT("$F"&amp;$S2453),3)="OCS","OCS_RM",IF(RIGHT(INDIRECT("$F"&amp;$S2453),10)="conversion","GOTS_RM_conversion",IF((LEFT(INDIRECT("$F"&amp;$S2453),4))="GOTS","GOTS_RM","Responsible_RM")))))))</f>
        <v>#REF!</v>
      </c>
      <c r="AF2453" s="13" t="str" cm="1">
        <f t="array" aca="1" ref="AF2453" ca="1">IF($S2453="","",INDIRECT("$Z"&amp;$S2453))</f>
        <v/>
      </c>
      <c r="AG2453" s="155"/>
      <c r="AH2453" s="13" t="str" cm="1">
        <f t="array" aca="1" ref="AH2453" ca="1">IFERROR(INDIRECT("$ag"&amp;S2453),"")</f>
        <v/>
      </c>
      <c r="AI2453" s="13" t="e" cm="1">
        <f t="array" aca="1" ref="AI2453" ca="1">INDIRECT("O"&amp;S2452)</f>
        <v>#REF!</v>
      </c>
      <c r="AJ2453" s="13" t="str">
        <f>IF($I2453="","",INDEX('Raw Material'!$A$1:$J$75,MATCH(I2453,'Raw Material'!$A$1:$A$75,0),(MATCH(G2453,'Raw Material'!$A$1:$J$1,0))))</f>
        <v/>
      </c>
      <c r="AK2453" s="13" t="str">
        <f t="shared" si="1111"/>
        <v>YANLIŞRM</v>
      </c>
      <c r="AL2453" s="153" t="str">
        <f t="shared" si="1112"/>
        <v/>
      </c>
    </row>
    <row r="2454" spans="1:38" ht="16.5" customHeight="1">
      <c r="A2454" s="160" t="str">
        <f>IF(B2454="","",COUNTA($B$114:$B2454))</f>
        <v/>
      </c>
      <c r="B2454" s="164"/>
      <c r="C2454" s="165"/>
      <c r="D2454" s="183"/>
      <c r="E2454" s="183"/>
      <c r="F2454" s="172"/>
      <c r="G2454" s="212"/>
      <c r="H2454" s="206"/>
      <c r="I2454" s="206"/>
      <c r="J2454" s="206"/>
      <c r="K2454" s="31"/>
      <c r="L2454" s="177" t="str">
        <f t="shared" ref="L2454" si="1126">IF(R2454="","",LEFT(R2454,LEN(R2454)-2))</f>
        <v/>
      </c>
      <c r="M2454" s="177"/>
      <c r="N2454" s="80"/>
      <c r="O2454" s="184"/>
      <c r="P2454" s="103"/>
      <c r="Q2454" s="84" t="str">
        <f t="shared" si="1113"/>
        <v/>
      </c>
      <c r="R2454" s="159" t="str">
        <f t="shared" ref="R2454" si="1127">CONCATENATE($Q2454,Q2455,Q2456,Q2457,Q2458,Q2459,$Q2460,$Q2461,$Q2462,$Q2463,Q2464,Q2465)</f>
        <v/>
      </c>
      <c r="S2454" s="28" t="str" cm="1">
        <f t="array" aca="1" ref="S2454" ca="1">IF(INDIRECT("A"&amp;114+$U2454)&lt;&gt;"",114+$U2454,"")</f>
        <v/>
      </c>
      <c r="T2454" s="28" t="str">
        <f t="shared" ca="1" si="1114"/>
        <v>$B</v>
      </c>
      <c r="U2454" s="29">
        <f t="shared" si="1120"/>
        <v>2340</v>
      </c>
      <c r="V2454" s="29">
        <v>195.00000000001501</v>
      </c>
      <c r="W2454" s="29">
        <f t="shared" si="1121"/>
        <v>195</v>
      </c>
      <c r="X2454" s="41" t="str" cm="1">
        <f t="array" aca="1" ref="X2454" ca="1">IFERROR(INDEX('PC&amp;PD'!$A$1:$AP$15,ROW('PC&amp;PD'!$A$15),MATCH(INDIRECT(T2454),'PC&amp;PD'!$A$1:$AP$1,0)),"")</f>
        <v/>
      </c>
      <c r="Z2454" s="155" t="str">
        <f t="shared" ref="Z2454" si="1128">IFERROR(IF($F2454="OCS 100","OCS (OCS 100)",IF($F2454="OCS Blended","OCS (OCS Blended)",IF($F2454="OCS (No Label)","OCS (No Label)",IF($F2454="RCS 100","RCS (RCS 100)",IF($F2454="RCS Blended","RCS (RCS Blended)",IF($F2454="GRS","GRS (GRS)",IF($F2454="GRS (No Label)", "GRS (No Label)",IF($F2454="RDS","RDS (RDS)",IF($F2454="RWS","RWS (RWS)",IF($F2454="RAS","RAS (RAS)",IF($F2454="RMS","RMS (RMS)",IF($F2454="GOTS Organic","GOTS (Organic)",IF($F2454="GOTS Made with organic","GOTS (Made with Organic)",IF($F2454="GOTS Organic - in conversion","GOTS (Organic - In Conversion)",IF($F2454="GOTS Made with organic - in conversion","GOTS (Made with Organic - In Conversion)",""))))))))))))))),"")</f>
        <v/>
      </c>
      <c r="AA2454" s="13" t="str">
        <f t="shared" si="1110"/>
        <v/>
      </c>
      <c r="AB2454" s="155" t="str">
        <f t="shared" ref="AB2454" si="1129">IFERROR(IF($F2454="OCS 100", "OCS_100",IF($F2454="OCS Blended", "OCS_Blended",IF($F2454="OCS (No Label)", "OCS_No_Label",IF($F2454="RCS 100", "RCS_100",IF($F2454="RCS Blended","RCS_Blended",IF($F2454="GRS","GRS",IF($F2454="GRS (No Label)", "GRS_No_Label",IF($F2454="RDS","RDS",IF($F2454="RWS","RWS",IF($F2454="RMS","RMS",IF($F2454="GOTS Organic","GOTS_Organic",IF($F2454="GOTS Made with organic","GOTS_Made_with_organic",IF($F2454="GOTS Organic - in conversion","GOTS_Organic_in_Conversion",IF($F2454="GOTS Made with organic - in conversion","GOTS_Made_with_Organic_in_Conversion",IF($F2454="RAS","RAS",""))))))))))))))),"")</f>
        <v/>
      </c>
      <c r="AC2454" s="13" t="str">
        <f t="shared" ca="1" si="1115"/>
        <v>$AB</v>
      </c>
      <c r="AD2454" s="13" t="str" cm="1">
        <f t="array" aca="1" ref="AD2454" ca="1">IFERROR(IF((LEFT(INDIRECT("$F"&amp;$S2454),4))="GOTS",IF($G2454="Organic","GOTS_Organic_raw",(IF($G2454="Responsible","GOTS_Responsible",(IF($G2454="No Attribute (Conventional)","GOTS_conventional",(IF($G2454="Recycled Pre/Post-Consumer","GOTS_pre_post",(IF($G2454="In-Conversion","GOTS_in_conversion",(IF($G2454="Sustainably Sourced","Sustainably_sourced",""))))))))))),IF($G2454="Organic","Organic",(IF($G2454="Responsible","Responsible",(IF($G2454="No Attribute (Conventional)","No_Attribute_Conventional",(IF($G2454="Recycled Pre/Post-Consumer","Recycled_Pre_Post_Consumer",(IF($G2454="In-Conversion","In_Conversion",(IF($G2454="Recycled Pre-Consumer","Recycled_Pre_Consumer",(IF($G2454="Recycled Post-Consumer","Recycled_Post_Consumer",(IF($G2454="Sustainably Sourced","Sustainably_sourced","")))))))))))))))),"")</f>
        <v/>
      </c>
      <c r="AE2454" s="13" t="e" cm="1">
        <f t="array" aca="1" ref="AE2454" ca="1">IF(INDIRECT("$F"&amp;$S2454)="","",IF(LEFT(INDIRECT("$F"&amp;$S2454),3)="GRS","GRS_RCS_RM",IF((LEFT(INDIRECT("$F"&amp;$S2454),3))="RCS","GRS_RCS_RM",IF(INDIRECT("$F"&amp;$S2454)="OCS (No Label)","OCS_Conversion_RM",IF(LEFT(INDIRECT("$F"&amp;$S2454),3)="OCS","OCS_RM",IF(RIGHT(INDIRECT("$F"&amp;$S2454),10)="conversion","GOTS_RM_conversion",IF((LEFT(INDIRECT("$F"&amp;$S2454),4))="GOTS","GOTS_RM","Responsible_RM")))))))</f>
        <v>#REF!</v>
      </c>
      <c r="AF2454" s="13" t="str" cm="1">
        <f t="array" aca="1" ref="AF2454" ca="1">IF($S2454="","",INDIRECT("$Z"&amp;$S2454))</f>
        <v/>
      </c>
      <c r="AG2454" s="155" t="str">
        <f t="shared" ref="AG2454:AG2514" si="1130">IF(AND(Y2454="",Y2455="",Y2456="",Y2457="",Y2458="",Y2459="",Y2460="",Y2461="",Y2462="",Y2463="",Y2464="",Y2465=""),"",CONCATENATE(Y2454&amp;", "&amp;Y2455&amp;", "&amp;Y2456&amp;", "&amp;Y2457&amp;", "&amp;Y2458&amp;", "&amp;Y2459&amp;", "&amp;Y2460&amp;", "&amp;Y2461&amp;", "&amp;Y2462&amp;", "&amp;Y2463&amp;", "&amp;Y2464&amp;", "&amp;Y2465))</f>
        <v/>
      </c>
      <c r="AH2454" s="13" t="str" cm="1">
        <f t="array" aca="1" ref="AH2454" ca="1">IFERROR(INDIRECT("$ag"&amp;S2454),"")</f>
        <v/>
      </c>
      <c r="AI2454" s="13" t="e" cm="1">
        <f t="array" aca="1" ref="AI2454" ca="1">INDIRECT("O"&amp;S2453)</f>
        <v>#REF!</v>
      </c>
      <c r="AJ2454" s="13" t="str">
        <f>IF($I2454="","",INDEX('Raw Material'!$A$1:$J$75,MATCH(I2454,'Raw Material'!$A$1:$A$75,0),(MATCH(G2454,'Raw Material'!$A$1:$J$1,0))))</f>
        <v/>
      </c>
      <c r="AK2454" s="13" t="str">
        <f t="shared" si="1111"/>
        <v>YANLIŞRM</v>
      </c>
      <c r="AL2454" s="153" t="str">
        <f t="shared" si="1112"/>
        <v/>
      </c>
    </row>
    <row r="2455" spans="1:38" ht="16.5" customHeight="1">
      <c r="A2455" s="161"/>
      <c r="B2455" s="166"/>
      <c r="C2455" s="167"/>
      <c r="D2455" s="156"/>
      <c r="E2455" s="156"/>
      <c r="F2455" s="173"/>
      <c r="G2455" s="181"/>
      <c r="H2455" s="182"/>
      <c r="I2455" s="182"/>
      <c r="J2455" s="182"/>
      <c r="K2455" s="32"/>
      <c r="L2455" s="178"/>
      <c r="M2455" s="178"/>
      <c r="N2455" s="81"/>
      <c r="O2455" s="185"/>
      <c r="P2455" s="103"/>
      <c r="Q2455" s="84" t="str">
        <f t="shared" si="1113"/>
        <v/>
      </c>
      <c r="R2455" s="159"/>
      <c r="S2455" s="28" t="str" cm="1">
        <f t="array" aca="1" ref="S2455" ca="1">IF(INDIRECT("A"&amp;114+$U2455)&lt;&gt;"",114+$U2455,"")</f>
        <v/>
      </c>
      <c r="T2455" s="28" t="str">
        <f t="shared" ca="1" si="1114"/>
        <v>$B</v>
      </c>
      <c r="U2455" s="29">
        <f t="shared" si="1120"/>
        <v>2340</v>
      </c>
      <c r="V2455" s="29">
        <v>195.083333333349</v>
      </c>
      <c r="W2455" s="29">
        <f t="shared" si="1121"/>
        <v>195</v>
      </c>
      <c r="X2455" s="41" t="str" cm="1">
        <f t="array" aca="1" ref="X2455" ca="1">IFERROR(INDEX('PC&amp;PD'!$A$1:$AP$15,ROW('PC&amp;PD'!$A$15),MATCH(INDIRECT(T2455),'PC&amp;PD'!$A$1:$AP$1,0)),"")</f>
        <v/>
      </c>
      <c r="Z2455" s="155"/>
      <c r="AA2455" s="13" t="str">
        <f t="shared" si="1110"/>
        <v/>
      </c>
      <c r="AB2455" s="155"/>
      <c r="AC2455" s="13" t="str">
        <f t="shared" ca="1" si="1115"/>
        <v>$AB</v>
      </c>
      <c r="AD2455" s="13" t="str" cm="1">
        <f t="array" aca="1" ref="AD2455" ca="1">IFERROR(IF((LEFT(INDIRECT("$F"&amp;$S2455),4))="GOTS",IF($G2455="Organic","GOTS_Organic_raw",(IF($G2455="Responsible","GOTS_Responsible",(IF($G2455="No Attribute (Conventional)","GOTS_conventional",(IF($G2455="Recycled Pre/Post-Consumer","GOTS_pre_post",(IF($G2455="In-Conversion","GOTS_in_conversion",(IF($G2455="Sustainably Sourced","Sustainably_sourced",""))))))))))),IF($G2455="Organic","Organic",(IF($G2455="Responsible","Responsible",(IF($G2455="No Attribute (Conventional)","No_Attribute_Conventional",(IF($G2455="Recycled Pre/Post-Consumer","Recycled_Pre_Post_Consumer",(IF($G2455="In-Conversion","In_Conversion",(IF($G2455="Recycled Pre-Consumer","Recycled_Pre_Consumer",(IF($G2455="Recycled Post-Consumer","Recycled_Post_Consumer",(IF($G2455="Sustainably Sourced","Sustainably_sourced","")))))))))))))))),"")</f>
        <v/>
      </c>
      <c r="AE2455" s="13" t="e" cm="1">
        <f t="array" aca="1" ref="AE2455" ca="1">IF(INDIRECT("$F"&amp;$S2455)="","",IF(LEFT(INDIRECT("$F"&amp;$S2455),3)="GRS","GRS_RCS_RM",IF((LEFT(INDIRECT("$F"&amp;$S2455),3))="RCS","GRS_RCS_RM",IF(INDIRECT("$F"&amp;$S2455)="OCS (No Label)","OCS_Conversion_RM",IF(LEFT(INDIRECT("$F"&amp;$S2455),3)="OCS","OCS_RM",IF(RIGHT(INDIRECT("$F"&amp;$S2455),10)="conversion","GOTS_RM_conversion",IF((LEFT(INDIRECT("$F"&amp;$S2455),4))="GOTS","GOTS_RM","Responsible_RM")))))))</f>
        <v>#REF!</v>
      </c>
      <c r="AF2455" s="13" t="str" cm="1">
        <f t="array" aca="1" ref="AF2455" ca="1">IF($S2455="","",INDIRECT("$Z"&amp;$S2455))</f>
        <v/>
      </c>
      <c r="AG2455" s="155"/>
      <c r="AH2455" s="13" t="str" cm="1">
        <f t="array" aca="1" ref="AH2455" ca="1">IFERROR(INDIRECT("$ag"&amp;S2455),"")</f>
        <v/>
      </c>
      <c r="AI2455" s="13" t="e" cm="1">
        <f t="array" aca="1" ref="AI2455" ca="1">INDIRECT("O"&amp;S2454)</f>
        <v>#REF!</v>
      </c>
      <c r="AJ2455" s="13" t="str">
        <f>IF($I2455="","",INDEX('Raw Material'!$A$1:$J$75,MATCH(I2455,'Raw Material'!$A$1:$A$75,0),(MATCH(G2455,'Raw Material'!$A$1:$J$1,0))))</f>
        <v/>
      </c>
      <c r="AK2455" s="13" t="str">
        <f t="shared" si="1111"/>
        <v>YANLIŞRM</v>
      </c>
      <c r="AL2455" s="153" t="str">
        <f t="shared" si="1112"/>
        <v/>
      </c>
    </row>
    <row r="2456" spans="1:38" ht="16.5" customHeight="1">
      <c r="A2456" s="161"/>
      <c r="B2456" s="166"/>
      <c r="C2456" s="167"/>
      <c r="D2456" s="156"/>
      <c r="E2456" s="156"/>
      <c r="F2456" s="173"/>
      <c r="G2456" s="181"/>
      <c r="H2456" s="182"/>
      <c r="I2456" s="182"/>
      <c r="J2456" s="182"/>
      <c r="K2456" s="32"/>
      <c r="L2456" s="178"/>
      <c r="M2456" s="178"/>
      <c r="N2456" s="81"/>
      <c r="O2456" s="185"/>
      <c r="P2456" s="103"/>
      <c r="Q2456" s="84" t="str">
        <f t="shared" si="1113"/>
        <v/>
      </c>
      <c r="R2456" s="159"/>
      <c r="S2456" s="28" t="str" cm="1">
        <f t="array" aca="1" ref="S2456" ca="1">IF(INDIRECT("A"&amp;114+$U2456)&lt;&gt;"",114+$U2456,"")</f>
        <v/>
      </c>
      <c r="T2456" s="28" t="str">
        <f t="shared" ca="1" si="1114"/>
        <v>$B</v>
      </c>
      <c r="U2456" s="29">
        <f t="shared" si="1120"/>
        <v>2340</v>
      </c>
      <c r="V2456" s="29">
        <v>195.166666666682</v>
      </c>
      <c r="W2456" s="29">
        <f t="shared" si="1121"/>
        <v>195</v>
      </c>
      <c r="X2456" s="41" t="str" cm="1">
        <f t="array" aca="1" ref="X2456" ca="1">IFERROR(INDEX('PC&amp;PD'!$A$1:$AP$15,ROW('PC&amp;PD'!$A$15),MATCH(INDIRECT(T2456),'PC&amp;PD'!$A$1:$AP$1,0)),"")</f>
        <v/>
      </c>
      <c r="Z2456" s="155"/>
      <c r="AA2456" s="13" t="str">
        <f t="shared" si="1110"/>
        <v/>
      </c>
      <c r="AB2456" s="155"/>
      <c r="AC2456" s="13" t="str">
        <f t="shared" ca="1" si="1115"/>
        <v>$AB</v>
      </c>
      <c r="AD2456" s="13" t="str" cm="1">
        <f t="array" aca="1" ref="AD2456" ca="1">IFERROR(IF((LEFT(INDIRECT("$F"&amp;$S2456),4))="GOTS",IF($G2456="Organic","GOTS_Organic_raw",(IF($G2456="Responsible","GOTS_Responsible",(IF($G2456="No Attribute (Conventional)","GOTS_conventional",(IF($G2456="Recycled Pre/Post-Consumer","GOTS_pre_post",(IF($G2456="In-Conversion","GOTS_in_conversion",(IF($G2456="Sustainably Sourced","Sustainably_sourced",""))))))))))),IF($G2456="Organic","Organic",(IF($G2456="Responsible","Responsible",(IF($G2456="No Attribute (Conventional)","No_Attribute_Conventional",(IF($G2456="Recycled Pre/Post-Consumer","Recycled_Pre_Post_Consumer",(IF($G2456="In-Conversion","In_Conversion",(IF($G2456="Recycled Pre-Consumer","Recycled_Pre_Consumer",(IF($G2456="Recycled Post-Consumer","Recycled_Post_Consumer",(IF($G2456="Sustainably Sourced","Sustainably_sourced","")))))))))))))))),"")</f>
        <v/>
      </c>
      <c r="AE2456" s="13" t="e" cm="1">
        <f t="array" aca="1" ref="AE2456" ca="1">IF(INDIRECT("$F"&amp;$S2456)="","",IF(LEFT(INDIRECT("$F"&amp;$S2456),3)="GRS","GRS_RCS_RM",IF((LEFT(INDIRECT("$F"&amp;$S2456),3))="RCS","GRS_RCS_RM",IF(INDIRECT("$F"&amp;$S2456)="OCS (No Label)","OCS_Conversion_RM",IF(LEFT(INDIRECT("$F"&amp;$S2456),3)="OCS","OCS_RM",IF(RIGHT(INDIRECT("$F"&amp;$S2456),10)="conversion","GOTS_RM_conversion",IF((LEFT(INDIRECT("$F"&amp;$S2456),4))="GOTS","GOTS_RM","Responsible_RM")))))))</f>
        <v>#REF!</v>
      </c>
      <c r="AF2456" s="13" t="str" cm="1">
        <f t="array" aca="1" ref="AF2456" ca="1">IF($S2456="","",INDIRECT("$Z"&amp;$S2456))</f>
        <v/>
      </c>
      <c r="AG2456" s="155"/>
      <c r="AH2456" s="13" t="str" cm="1">
        <f t="array" aca="1" ref="AH2456" ca="1">IFERROR(INDIRECT("$ag"&amp;S2456),"")</f>
        <v/>
      </c>
      <c r="AI2456" s="13" t="e" cm="1">
        <f t="array" aca="1" ref="AI2456" ca="1">INDIRECT("O"&amp;S2455)</f>
        <v>#REF!</v>
      </c>
      <c r="AJ2456" s="13" t="str">
        <f>IF($I2456="","",INDEX('Raw Material'!$A$1:$J$75,MATCH(I2456,'Raw Material'!$A$1:$A$75,0),(MATCH(G2456,'Raw Material'!$A$1:$J$1,0))))</f>
        <v/>
      </c>
      <c r="AK2456" s="13" t="str">
        <f t="shared" si="1111"/>
        <v>YANLIŞRM</v>
      </c>
      <c r="AL2456" s="153" t="str">
        <f t="shared" si="1112"/>
        <v/>
      </c>
    </row>
    <row r="2457" spans="1:38" ht="16.5" customHeight="1">
      <c r="A2457" s="161"/>
      <c r="B2457" s="166"/>
      <c r="C2457" s="167"/>
      <c r="D2457" s="156"/>
      <c r="E2457" s="156"/>
      <c r="F2457" s="174"/>
      <c r="G2457" s="181"/>
      <c r="H2457" s="182"/>
      <c r="I2457" s="182"/>
      <c r="J2457" s="182"/>
      <c r="K2457" s="32"/>
      <c r="L2457" s="178"/>
      <c r="M2457" s="178"/>
      <c r="N2457" s="81"/>
      <c r="O2457" s="185"/>
      <c r="P2457" s="103"/>
      <c r="Q2457" s="84" t="str">
        <f t="shared" si="1113"/>
        <v/>
      </c>
      <c r="R2457" s="159"/>
      <c r="S2457" s="28" t="str" cm="1">
        <f t="array" aca="1" ref="S2457" ca="1">IF(INDIRECT("A"&amp;114+$U2457)&lt;&gt;"",114+$U2457,"")</f>
        <v/>
      </c>
      <c r="T2457" s="28" t="str">
        <f t="shared" ca="1" si="1114"/>
        <v>$B</v>
      </c>
      <c r="U2457" s="29">
        <f t="shared" si="1120"/>
        <v>2340</v>
      </c>
      <c r="V2457" s="29">
        <v>195.25000000001501</v>
      </c>
      <c r="W2457" s="29">
        <f t="shared" si="1121"/>
        <v>195</v>
      </c>
      <c r="X2457" s="41" t="str" cm="1">
        <f t="array" aca="1" ref="X2457" ca="1">IFERROR(INDEX('PC&amp;PD'!$A$1:$AP$15,ROW('PC&amp;PD'!$A$15),MATCH(INDIRECT(T2457),'PC&amp;PD'!$A$1:$AP$1,0)),"")</f>
        <v/>
      </c>
      <c r="Z2457" s="155"/>
      <c r="AA2457" s="13" t="str">
        <f t="shared" si="1110"/>
        <v/>
      </c>
      <c r="AB2457" s="155"/>
      <c r="AC2457" s="13" t="str">
        <f t="shared" ca="1" si="1115"/>
        <v>$AB</v>
      </c>
      <c r="AD2457" s="13" t="str" cm="1">
        <f t="array" aca="1" ref="AD2457" ca="1">IFERROR(IF((LEFT(INDIRECT("$F"&amp;$S2457),4))="GOTS",IF($G2457="Organic","GOTS_Organic_raw",(IF($G2457="Responsible","GOTS_Responsible",(IF($G2457="No Attribute (Conventional)","GOTS_conventional",(IF($G2457="Recycled Pre/Post-Consumer","GOTS_pre_post",(IF($G2457="In-Conversion","GOTS_in_conversion",(IF($G2457="Sustainably Sourced","Sustainably_sourced",""))))))))))),IF($G2457="Organic","Organic",(IF($G2457="Responsible","Responsible",(IF($G2457="No Attribute (Conventional)","No_Attribute_Conventional",(IF($G2457="Recycled Pre/Post-Consumer","Recycled_Pre_Post_Consumer",(IF($G2457="In-Conversion","In_Conversion",(IF($G2457="Recycled Pre-Consumer","Recycled_Pre_Consumer",(IF($G2457="Recycled Post-Consumer","Recycled_Post_Consumer",(IF($G2457="Sustainably Sourced","Sustainably_sourced","")))))))))))))))),"")</f>
        <v/>
      </c>
      <c r="AE2457" s="13" t="e" cm="1">
        <f t="array" aca="1" ref="AE2457" ca="1">IF(INDIRECT("$F"&amp;$S2457)="","",IF(LEFT(INDIRECT("$F"&amp;$S2457),3)="GRS","GRS_RCS_RM",IF((LEFT(INDIRECT("$F"&amp;$S2457),3))="RCS","GRS_RCS_RM",IF(INDIRECT("$F"&amp;$S2457)="OCS (No Label)","OCS_Conversion_RM",IF(LEFT(INDIRECT("$F"&amp;$S2457),3)="OCS","OCS_RM",IF(RIGHT(INDIRECT("$F"&amp;$S2457),10)="conversion","GOTS_RM_conversion",IF((LEFT(INDIRECT("$F"&amp;$S2457),4))="GOTS","GOTS_RM","Responsible_RM")))))))</f>
        <v>#REF!</v>
      </c>
      <c r="AF2457" s="13" t="str" cm="1">
        <f t="array" aca="1" ref="AF2457" ca="1">IF($S2457="","",INDIRECT("$Z"&amp;$S2457))</f>
        <v/>
      </c>
      <c r="AG2457" s="155"/>
      <c r="AH2457" s="13" t="str" cm="1">
        <f t="array" aca="1" ref="AH2457" ca="1">IFERROR(INDIRECT("$ag"&amp;S2457),"")</f>
        <v/>
      </c>
      <c r="AI2457" s="13" t="e" cm="1">
        <f t="array" aca="1" ref="AI2457" ca="1">INDIRECT("O"&amp;S2456)</f>
        <v>#REF!</v>
      </c>
      <c r="AJ2457" s="13" t="str">
        <f>IF($I2457="","",INDEX('Raw Material'!$A$1:$J$75,MATCH(I2457,'Raw Material'!$A$1:$A$75,0),(MATCH(G2457,'Raw Material'!$A$1:$J$1,0))))</f>
        <v/>
      </c>
      <c r="AK2457" s="13" t="str">
        <f t="shared" si="1111"/>
        <v>YANLIŞRM</v>
      </c>
      <c r="AL2457" s="153" t="str">
        <f t="shared" si="1112"/>
        <v/>
      </c>
    </row>
    <row r="2458" spans="1:38" ht="16.5" customHeight="1">
      <c r="A2458" s="161"/>
      <c r="B2458" s="166"/>
      <c r="C2458" s="167"/>
      <c r="D2458" s="156"/>
      <c r="E2458" s="156"/>
      <c r="F2458" s="174"/>
      <c r="G2458" s="181"/>
      <c r="H2458" s="182"/>
      <c r="I2458" s="182"/>
      <c r="J2458" s="182"/>
      <c r="K2458" s="32"/>
      <c r="L2458" s="178"/>
      <c r="M2458" s="178"/>
      <c r="N2458" s="81"/>
      <c r="O2458" s="185"/>
      <c r="P2458" s="103"/>
      <c r="Q2458" s="84" t="str">
        <f t="shared" si="1113"/>
        <v/>
      </c>
      <c r="R2458" s="159"/>
      <c r="S2458" s="28" t="str" cm="1">
        <f t="array" aca="1" ref="S2458" ca="1">IF(INDIRECT("A"&amp;114+$U2458)&lt;&gt;"",114+$U2458,"")</f>
        <v/>
      </c>
      <c r="T2458" s="28" t="str">
        <f t="shared" ca="1" si="1114"/>
        <v>$B</v>
      </c>
      <c r="U2458" s="29">
        <f t="shared" si="1120"/>
        <v>2340</v>
      </c>
      <c r="V2458" s="29">
        <v>195.333333333349</v>
      </c>
      <c r="W2458" s="29">
        <f t="shared" si="1121"/>
        <v>195</v>
      </c>
      <c r="X2458" s="41" t="str" cm="1">
        <f t="array" aca="1" ref="X2458" ca="1">IFERROR(INDEX('PC&amp;PD'!$A$1:$AP$15,ROW('PC&amp;PD'!$A$15),MATCH(INDIRECT(T2458),'PC&amp;PD'!$A$1:$AP$1,0)),"")</f>
        <v/>
      </c>
      <c r="Z2458" s="155"/>
      <c r="AA2458" s="13" t="str">
        <f t="shared" si="1110"/>
        <v/>
      </c>
      <c r="AB2458" s="155"/>
      <c r="AC2458" s="13" t="str">
        <f t="shared" ca="1" si="1115"/>
        <v>$AB</v>
      </c>
      <c r="AD2458" s="13" t="str" cm="1">
        <f t="array" aca="1" ref="AD2458" ca="1">IFERROR(IF((LEFT(INDIRECT("$F"&amp;$S2458),4))="GOTS",IF($G2458="Organic","GOTS_Organic_raw",(IF($G2458="Responsible","GOTS_Responsible",(IF($G2458="No Attribute (Conventional)","GOTS_conventional",(IF($G2458="Recycled Pre/Post-Consumer","GOTS_pre_post",(IF($G2458="In-Conversion","GOTS_in_conversion",(IF($G2458="Sustainably Sourced","Sustainably_sourced",""))))))))))),IF($G2458="Organic","Organic",(IF($G2458="Responsible","Responsible",(IF($G2458="No Attribute (Conventional)","No_Attribute_Conventional",(IF($G2458="Recycled Pre/Post-Consumer","Recycled_Pre_Post_Consumer",(IF($G2458="In-Conversion","In_Conversion",(IF($G2458="Recycled Pre-Consumer","Recycled_Pre_Consumer",(IF($G2458="Recycled Post-Consumer","Recycled_Post_Consumer",(IF($G2458="Sustainably Sourced","Sustainably_sourced","")))))))))))))))),"")</f>
        <v/>
      </c>
      <c r="AE2458" s="13" t="e" cm="1">
        <f t="array" aca="1" ref="AE2458" ca="1">IF(INDIRECT("$F"&amp;$S2458)="","",IF(LEFT(INDIRECT("$F"&amp;$S2458),3)="GRS","GRS_RCS_RM",IF((LEFT(INDIRECT("$F"&amp;$S2458),3))="RCS","GRS_RCS_RM",IF(INDIRECT("$F"&amp;$S2458)="OCS (No Label)","OCS_Conversion_RM",IF(LEFT(INDIRECT("$F"&amp;$S2458),3)="OCS","OCS_RM",IF(RIGHT(INDIRECT("$F"&amp;$S2458),10)="conversion","GOTS_RM_conversion",IF((LEFT(INDIRECT("$F"&amp;$S2458),4))="GOTS","GOTS_RM","Responsible_RM")))))))</f>
        <v>#REF!</v>
      </c>
      <c r="AF2458" s="13" t="str" cm="1">
        <f t="array" aca="1" ref="AF2458" ca="1">IF($S2458="","",INDIRECT("$Z"&amp;$S2458))</f>
        <v/>
      </c>
      <c r="AG2458" s="155"/>
      <c r="AH2458" s="13" t="str" cm="1">
        <f t="array" aca="1" ref="AH2458" ca="1">IFERROR(INDIRECT("$ag"&amp;S2458),"")</f>
        <v/>
      </c>
      <c r="AI2458" s="13" t="e" cm="1">
        <f t="array" aca="1" ref="AI2458" ca="1">INDIRECT("O"&amp;S2457)</f>
        <v>#REF!</v>
      </c>
      <c r="AJ2458" s="13" t="str">
        <f>IF($I2458="","",INDEX('Raw Material'!$A$1:$J$75,MATCH(I2458,'Raw Material'!$A$1:$A$75,0),(MATCH(G2458,'Raw Material'!$A$1:$J$1,0))))</f>
        <v/>
      </c>
      <c r="AK2458" s="13" t="str">
        <f t="shared" si="1111"/>
        <v>YANLIŞRM</v>
      </c>
      <c r="AL2458" s="153" t="str">
        <f t="shared" si="1112"/>
        <v/>
      </c>
    </row>
    <row r="2459" spans="1:38" ht="16.5" customHeight="1">
      <c r="A2459" s="161"/>
      <c r="B2459" s="166"/>
      <c r="C2459" s="167"/>
      <c r="D2459" s="156"/>
      <c r="E2459" s="156"/>
      <c r="F2459" s="174"/>
      <c r="G2459" s="181"/>
      <c r="H2459" s="182"/>
      <c r="I2459" s="182"/>
      <c r="J2459" s="182"/>
      <c r="K2459" s="32"/>
      <c r="L2459" s="178"/>
      <c r="M2459" s="178"/>
      <c r="N2459" s="81"/>
      <c r="O2459" s="185"/>
      <c r="P2459" s="103"/>
      <c r="Q2459" s="84" t="str">
        <f t="shared" si="1113"/>
        <v/>
      </c>
      <c r="R2459" s="159"/>
      <c r="S2459" s="28" t="str" cm="1">
        <f t="array" aca="1" ref="S2459" ca="1">IF(INDIRECT("A"&amp;114+$U2459)&lt;&gt;"",114+$U2459,"")</f>
        <v/>
      </c>
      <c r="T2459" s="28" t="str">
        <f t="shared" ca="1" si="1114"/>
        <v>$B</v>
      </c>
      <c r="U2459" s="29">
        <f t="shared" si="1120"/>
        <v>2340</v>
      </c>
      <c r="V2459" s="29">
        <v>195.416666666682</v>
      </c>
      <c r="W2459" s="29">
        <f t="shared" si="1121"/>
        <v>195</v>
      </c>
      <c r="X2459" s="41" t="str" cm="1">
        <f t="array" aca="1" ref="X2459" ca="1">IFERROR(INDEX('PC&amp;PD'!$A$1:$AP$15,ROW('PC&amp;PD'!$A$15),MATCH(INDIRECT(T2459),'PC&amp;PD'!$A$1:$AP$1,0)),"")</f>
        <v/>
      </c>
      <c r="Z2459" s="155"/>
      <c r="AA2459" s="13" t="str">
        <f t="shared" si="1110"/>
        <v/>
      </c>
      <c r="AB2459" s="155"/>
      <c r="AC2459" s="13" t="str">
        <f t="shared" ca="1" si="1115"/>
        <v>$AB</v>
      </c>
      <c r="AD2459" s="13" t="str" cm="1">
        <f t="array" aca="1" ref="AD2459" ca="1">IFERROR(IF((LEFT(INDIRECT("$F"&amp;$S2459),4))="GOTS",IF($G2459="Organic","GOTS_Organic_raw",(IF($G2459="Responsible","GOTS_Responsible",(IF($G2459="No Attribute (Conventional)","GOTS_conventional",(IF($G2459="Recycled Pre/Post-Consumer","GOTS_pre_post",(IF($G2459="In-Conversion","GOTS_in_conversion",(IF($G2459="Sustainably Sourced","Sustainably_sourced",""))))))))))),IF($G2459="Organic","Organic",(IF($G2459="Responsible","Responsible",(IF($G2459="No Attribute (Conventional)","No_Attribute_Conventional",(IF($G2459="Recycled Pre/Post-Consumer","Recycled_Pre_Post_Consumer",(IF($G2459="In-Conversion","In_Conversion",(IF($G2459="Recycled Pre-Consumer","Recycled_Pre_Consumer",(IF($G2459="Recycled Post-Consumer","Recycled_Post_Consumer",(IF($G2459="Sustainably Sourced","Sustainably_sourced","")))))))))))))))),"")</f>
        <v/>
      </c>
      <c r="AE2459" s="13" t="e" cm="1">
        <f t="array" aca="1" ref="AE2459" ca="1">IF(INDIRECT("$F"&amp;$S2459)="","",IF(LEFT(INDIRECT("$F"&amp;$S2459),3)="GRS","GRS_RCS_RM",IF((LEFT(INDIRECT("$F"&amp;$S2459),3))="RCS","GRS_RCS_RM",IF(INDIRECT("$F"&amp;$S2459)="OCS (No Label)","OCS_Conversion_RM",IF(LEFT(INDIRECT("$F"&amp;$S2459),3)="OCS","OCS_RM",IF(RIGHT(INDIRECT("$F"&amp;$S2459),10)="conversion","GOTS_RM_conversion",IF((LEFT(INDIRECT("$F"&amp;$S2459),4))="GOTS","GOTS_RM","Responsible_RM")))))))</f>
        <v>#REF!</v>
      </c>
      <c r="AF2459" s="13" t="str" cm="1">
        <f t="array" aca="1" ref="AF2459" ca="1">IF($S2459="","",INDIRECT("$Z"&amp;$S2459))</f>
        <v/>
      </c>
      <c r="AG2459" s="155"/>
      <c r="AH2459" s="13" t="str" cm="1">
        <f t="array" aca="1" ref="AH2459" ca="1">IFERROR(INDIRECT("$ag"&amp;S2459),"")</f>
        <v/>
      </c>
      <c r="AI2459" s="13" t="e" cm="1">
        <f t="array" aca="1" ref="AI2459" ca="1">INDIRECT("O"&amp;S2458)</f>
        <v>#REF!</v>
      </c>
      <c r="AJ2459" s="13" t="str">
        <f>IF($I2459="","",INDEX('Raw Material'!$A$1:$J$75,MATCH(I2459,'Raw Material'!$A$1:$A$75,0),(MATCH(G2459,'Raw Material'!$A$1:$J$1,0))))</f>
        <v/>
      </c>
      <c r="AK2459" s="13" t="str">
        <f t="shared" si="1111"/>
        <v>YANLIŞRM</v>
      </c>
      <c r="AL2459" s="153" t="str">
        <f t="shared" si="1112"/>
        <v/>
      </c>
    </row>
    <row r="2460" spans="1:38" ht="16.5" customHeight="1">
      <c r="A2460" s="162"/>
      <c r="B2460" s="168"/>
      <c r="C2460" s="169"/>
      <c r="D2460" s="156"/>
      <c r="E2460" s="156"/>
      <c r="F2460" s="175"/>
      <c r="G2460" s="181"/>
      <c r="H2460" s="182"/>
      <c r="I2460" s="182"/>
      <c r="J2460" s="182"/>
      <c r="K2460" s="32"/>
      <c r="L2460" s="179"/>
      <c r="M2460" s="179"/>
      <c r="N2460" s="81"/>
      <c r="O2460" s="185"/>
      <c r="P2460" s="103"/>
      <c r="Q2460" s="84" t="str">
        <f t="shared" si="1113"/>
        <v/>
      </c>
      <c r="R2460" s="159"/>
      <c r="S2460" s="28" t="str" cm="1">
        <f t="array" aca="1" ref="S2460" ca="1">IF(INDIRECT("A"&amp;114+$U2460)&lt;&gt;"",114+$U2460,"")</f>
        <v/>
      </c>
      <c r="T2460" s="28" t="str">
        <f t="shared" ca="1" si="1114"/>
        <v>$B</v>
      </c>
      <c r="U2460" s="29">
        <f t="shared" si="1120"/>
        <v>2340</v>
      </c>
      <c r="V2460" s="29">
        <v>195.50000000001501</v>
      </c>
      <c r="W2460" s="29">
        <f t="shared" si="1121"/>
        <v>195</v>
      </c>
      <c r="X2460" s="41" t="str" cm="1">
        <f t="array" aca="1" ref="X2460" ca="1">IFERROR(INDEX('PC&amp;PD'!$A$1:$AP$15,ROW('PC&amp;PD'!$A$15),MATCH(INDIRECT(T2460),'PC&amp;PD'!$A$1:$AP$1,0)),"")</f>
        <v/>
      </c>
      <c r="Z2460" s="155"/>
      <c r="AA2460" s="13" t="str">
        <f t="shared" si="1110"/>
        <v/>
      </c>
      <c r="AB2460" s="155"/>
      <c r="AC2460" s="13" t="str">
        <f t="shared" ca="1" si="1115"/>
        <v>$AB</v>
      </c>
      <c r="AD2460" s="13" t="str" cm="1">
        <f t="array" aca="1" ref="AD2460" ca="1">IFERROR(IF((LEFT(INDIRECT("$F"&amp;$S2460),4))="GOTS",IF($G2460="Organic","GOTS_Organic_raw",(IF($G2460="Responsible","GOTS_Responsible",(IF($G2460="No Attribute (Conventional)","GOTS_conventional",(IF($G2460="Recycled Pre/Post-Consumer","GOTS_pre_post",(IF($G2460="In-Conversion","GOTS_in_conversion",(IF($G2460="Sustainably Sourced","Sustainably_sourced",""))))))))))),IF($G2460="Organic","Organic",(IF($G2460="Responsible","Responsible",(IF($G2460="No Attribute (Conventional)","No_Attribute_Conventional",(IF($G2460="Recycled Pre/Post-Consumer","Recycled_Pre_Post_Consumer",(IF($G2460="In-Conversion","In_Conversion",(IF($G2460="Recycled Pre-Consumer","Recycled_Pre_Consumer",(IF($G2460="Recycled Post-Consumer","Recycled_Post_Consumer",(IF($G2460="Sustainably Sourced","Sustainably_sourced","")))))))))))))))),"")</f>
        <v/>
      </c>
      <c r="AE2460" s="13" t="e" cm="1">
        <f t="array" aca="1" ref="AE2460" ca="1">IF(INDIRECT("$F"&amp;$S2460)="","",IF(LEFT(INDIRECT("$F"&amp;$S2460),3)="GRS","GRS_RCS_RM",IF((LEFT(INDIRECT("$F"&amp;$S2460),3))="RCS","GRS_RCS_RM",IF(INDIRECT("$F"&amp;$S2460)="OCS (No Label)","OCS_Conversion_RM",IF(LEFT(INDIRECT("$F"&amp;$S2460),3)="OCS","OCS_RM",IF(RIGHT(INDIRECT("$F"&amp;$S2460),10)="conversion","GOTS_RM_conversion",IF((LEFT(INDIRECT("$F"&amp;$S2460),4))="GOTS","GOTS_RM","Responsible_RM")))))))</f>
        <v>#REF!</v>
      </c>
      <c r="AF2460" s="13" t="str" cm="1">
        <f t="array" aca="1" ref="AF2460" ca="1">IF($S2460="","",INDIRECT("$Z"&amp;$S2460))</f>
        <v/>
      </c>
      <c r="AG2460" s="155"/>
      <c r="AH2460" s="13" t="str" cm="1">
        <f t="array" aca="1" ref="AH2460" ca="1">IFERROR(INDIRECT("$ag"&amp;S2460),"")</f>
        <v/>
      </c>
      <c r="AI2460" s="13" t="e" cm="1">
        <f t="array" aca="1" ref="AI2460" ca="1">INDIRECT("O"&amp;S2459)</f>
        <v>#REF!</v>
      </c>
      <c r="AJ2460" s="13" t="str">
        <f>IF($I2460="","",INDEX('Raw Material'!$A$1:$J$75,MATCH(I2460,'Raw Material'!$A$1:$A$75,0),(MATCH(G2460,'Raw Material'!$A$1:$J$1,0))))</f>
        <v/>
      </c>
      <c r="AK2460" s="13" t="str">
        <f t="shared" si="1111"/>
        <v>YANLIŞRM</v>
      </c>
      <c r="AL2460" s="153" t="str">
        <f t="shared" si="1112"/>
        <v/>
      </c>
    </row>
    <row r="2461" spans="1:38" ht="16.5" customHeight="1">
      <c r="A2461" s="162"/>
      <c r="B2461" s="168"/>
      <c r="C2461" s="169"/>
      <c r="D2461" s="156"/>
      <c r="E2461" s="156"/>
      <c r="F2461" s="175"/>
      <c r="G2461" s="181"/>
      <c r="H2461" s="182"/>
      <c r="I2461" s="182"/>
      <c r="J2461" s="182"/>
      <c r="K2461" s="32"/>
      <c r="L2461" s="179"/>
      <c r="M2461" s="179"/>
      <c r="N2461" s="81"/>
      <c r="O2461" s="185"/>
      <c r="P2461" s="103"/>
      <c r="Q2461" s="84" t="str">
        <f t="shared" si="1113"/>
        <v/>
      </c>
      <c r="R2461" s="159"/>
      <c r="S2461" s="28" t="str" cm="1">
        <f t="array" aca="1" ref="S2461" ca="1">IF(INDIRECT("A"&amp;114+$U2461)&lt;&gt;"",114+$U2461,"")</f>
        <v/>
      </c>
      <c r="T2461" s="28" t="str">
        <f t="shared" ca="1" si="1114"/>
        <v>$B</v>
      </c>
      <c r="U2461" s="29">
        <f t="shared" si="1120"/>
        <v>2340</v>
      </c>
      <c r="V2461" s="29">
        <v>195.583333333349</v>
      </c>
      <c r="W2461" s="29">
        <f t="shared" si="1121"/>
        <v>195</v>
      </c>
      <c r="X2461" s="41" t="str" cm="1">
        <f t="array" aca="1" ref="X2461" ca="1">IFERROR(INDEX('PC&amp;PD'!$A$1:$AP$15,ROW('PC&amp;PD'!$A$15),MATCH(INDIRECT(T2461),'PC&amp;PD'!$A$1:$AP$1,0)),"")</f>
        <v/>
      </c>
      <c r="Z2461" s="155"/>
      <c r="AA2461" s="13" t="str">
        <f t="shared" si="1110"/>
        <v/>
      </c>
      <c r="AB2461" s="155"/>
      <c r="AC2461" s="13" t="str">
        <f t="shared" ca="1" si="1115"/>
        <v>$AB</v>
      </c>
      <c r="AD2461" s="13" t="str" cm="1">
        <f t="array" aca="1" ref="AD2461" ca="1">IFERROR(IF((LEFT(INDIRECT("$F"&amp;$S2461),4))="GOTS",IF($G2461="Organic","GOTS_Organic_raw",(IF($G2461="Responsible","GOTS_Responsible",(IF($G2461="No Attribute (Conventional)","GOTS_conventional",(IF($G2461="Recycled Pre/Post-Consumer","GOTS_pre_post",(IF($G2461="In-Conversion","GOTS_in_conversion",(IF($G2461="Sustainably Sourced","Sustainably_sourced",""))))))))))),IF($G2461="Organic","Organic",(IF($G2461="Responsible","Responsible",(IF($G2461="No Attribute (Conventional)","No_Attribute_Conventional",(IF($G2461="Recycled Pre/Post-Consumer","Recycled_Pre_Post_Consumer",(IF($G2461="In-Conversion","In_Conversion",(IF($G2461="Recycled Pre-Consumer","Recycled_Pre_Consumer",(IF($G2461="Recycled Post-Consumer","Recycled_Post_Consumer",(IF($G2461="Sustainably Sourced","Sustainably_sourced","")))))))))))))))),"")</f>
        <v/>
      </c>
      <c r="AE2461" s="13" t="e" cm="1">
        <f t="array" aca="1" ref="AE2461" ca="1">IF(INDIRECT("$F"&amp;$S2461)="","",IF(LEFT(INDIRECT("$F"&amp;$S2461),3)="GRS","GRS_RCS_RM",IF((LEFT(INDIRECT("$F"&amp;$S2461),3))="RCS","GRS_RCS_RM",IF(INDIRECT("$F"&amp;$S2461)="OCS (No Label)","OCS_Conversion_RM",IF(LEFT(INDIRECT("$F"&amp;$S2461),3)="OCS","OCS_RM",IF(RIGHT(INDIRECT("$F"&amp;$S2461),10)="conversion","GOTS_RM_conversion",IF((LEFT(INDIRECT("$F"&amp;$S2461),4))="GOTS","GOTS_RM","Responsible_RM")))))))</f>
        <v>#REF!</v>
      </c>
      <c r="AF2461" s="13" t="str" cm="1">
        <f t="array" aca="1" ref="AF2461" ca="1">IF($S2461="","",INDIRECT("$Z"&amp;$S2461))</f>
        <v/>
      </c>
      <c r="AG2461" s="155"/>
      <c r="AH2461" s="13" t="str" cm="1">
        <f t="array" aca="1" ref="AH2461" ca="1">IFERROR(INDIRECT("$ag"&amp;S2461),"")</f>
        <v/>
      </c>
      <c r="AI2461" s="13" t="e" cm="1">
        <f t="array" aca="1" ref="AI2461" ca="1">INDIRECT("O"&amp;S2460)</f>
        <v>#REF!</v>
      </c>
      <c r="AJ2461" s="13" t="str">
        <f>IF($I2461="","",INDEX('Raw Material'!$A$1:$J$75,MATCH(I2461,'Raw Material'!$A$1:$A$75,0),(MATCH(G2461,'Raw Material'!$A$1:$J$1,0))))</f>
        <v/>
      </c>
      <c r="AK2461" s="13" t="str">
        <f t="shared" si="1111"/>
        <v>YANLIŞRM</v>
      </c>
      <c r="AL2461" s="153" t="str">
        <f t="shared" si="1112"/>
        <v/>
      </c>
    </row>
    <row r="2462" spans="1:38" ht="16.5" customHeight="1">
      <c r="A2462" s="162"/>
      <c r="B2462" s="168"/>
      <c r="C2462" s="169"/>
      <c r="D2462" s="156"/>
      <c r="E2462" s="156"/>
      <c r="F2462" s="175"/>
      <c r="G2462" s="181"/>
      <c r="H2462" s="182"/>
      <c r="I2462" s="182"/>
      <c r="J2462" s="182"/>
      <c r="K2462" s="32"/>
      <c r="L2462" s="179"/>
      <c r="M2462" s="179"/>
      <c r="N2462" s="81"/>
      <c r="O2462" s="185"/>
      <c r="P2462" s="103"/>
      <c r="Q2462" s="84" t="str">
        <f t="shared" si="1113"/>
        <v/>
      </c>
      <c r="R2462" s="159"/>
      <c r="S2462" s="28" t="str" cm="1">
        <f t="array" aca="1" ref="S2462" ca="1">IF(INDIRECT("A"&amp;114+$U2462)&lt;&gt;"",114+$U2462,"")</f>
        <v/>
      </c>
      <c r="T2462" s="28" t="str">
        <f t="shared" ca="1" si="1114"/>
        <v>$B</v>
      </c>
      <c r="U2462" s="29">
        <f t="shared" si="1120"/>
        <v>2340</v>
      </c>
      <c r="V2462" s="29">
        <v>195.666666666682</v>
      </c>
      <c r="W2462" s="29">
        <f t="shared" si="1121"/>
        <v>195</v>
      </c>
      <c r="X2462" s="41" t="str" cm="1">
        <f t="array" aca="1" ref="X2462" ca="1">IFERROR(INDEX('PC&amp;PD'!$A$1:$AP$15,ROW('PC&amp;PD'!$A$15),MATCH(INDIRECT(T2462),'PC&amp;PD'!$A$1:$AP$1,0)),"")</f>
        <v/>
      </c>
      <c r="Z2462" s="155"/>
      <c r="AA2462" s="13" t="str">
        <f t="shared" si="1110"/>
        <v/>
      </c>
      <c r="AB2462" s="155"/>
      <c r="AC2462" s="13" t="str">
        <f t="shared" ca="1" si="1115"/>
        <v>$AB</v>
      </c>
      <c r="AD2462" s="13" t="str" cm="1">
        <f t="array" aca="1" ref="AD2462" ca="1">IFERROR(IF((LEFT(INDIRECT("$F"&amp;$S2462),4))="GOTS",IF($G2462="Organic","GOTS_Organic_raw",(IF($G2462="Responsible","GOTS_Responsible",(IF($G2462="No Attribute (Conventional)","GOTS_conventional",(IF($G2462="Recycled Pre/Post-Consumer","GOTS_pre_post",(IF($G2462="In-Conversion","GOTS_in_conversion",(IF($G2462="Sustainably Sourced","Sustainably_sourced",""))))))))))),IF($G2462="Organic","Organic",(IF($G2462="Responsible","Responsible",(IF($G2462="No Attribute (Conventional)","No_Attribute_Conventional",(IF($G2462="Recycled Pre/Post-Consumer","Recycled_Pre_Post_Consumer",(IF($G2462="In-Conversion","In_Conversion",(IF($G2462="Recycled Pre-Consumer","Recycled_Pre_Consumer",(IF($G2462="Recycled Post-Consumer","Recycled_Post_Consumer",(IF($G2462="Sustainably Sourced","Sustainably_sourced","")))))))))))))))),"")</f>
        <v/>
      </c>
      <c r="AE2462" s="13" t="e" cm="1">
        <f t="array" aca="1" ref="AE2462" ca="1">IF(INDIRECT("$F"&amp;$S2462)="","",IF(LEFT(INDIRECT("$F"&amp;$S2462),3)="GRS","GRS_RCS_RM",IF((LEFT(INDIRECT("$F"&amp;$S2462),3))="RCS","GRS_RCS_RM",IF(INDIRECT("$F"&amp;$S2462)="OCS (No Label)","OCS_Conversion_RM",IF(LEFT(INDIRECT("$F"&amp;$S2462),3)="OCS","OCS_RM",IF(RIGHT(INDIRECT("$F"&amp;$S2462),10)="conversion","GOTS_RM_conversion",IF((LEFT(INDIRECT("$F"&amp;$S2462),4))="GOTS","GOTS_RM","Responsible_RM")))))))</f>
        <v>#REF!</v>
      </c>
      <c r="AF2462" s="13" t="str" cm="1">
        <f t="array" aca="1" ref="AF2462" ca="1">IF($S2462="","",INDIRECT("$Z"&amp;$S2462))</f>
        <v/>
      </c>
      <c r="AG2462" s="155"/>
      <c r="AH2462" s="13" t="str" cm="1">
        <f t="array" aca="1" ref="AH2462" ca="1">IFERROR(INDIRECT("$ag"&amp;S2462),"")</f>
        <v/>
      </c>
      <c r="AI2462" s="13" t="e" cm="1">
        <f t="array" aca="1" ref="AI2462" ca="1">INDIRECT("O"&amp;S2461)</f>
        <v>#REF!</v>
      </c>
      <c r="AJ2462" s="13" t="str">
        <f>IF($I2462="","",INDEX('Raw Material'!$A$1:$J$75,MATCH(I2462,'Raw Material'!$A$1:$A$75,0),(MATCH(G2462,'Raw Material'!$A$1:$J$1,0))))</f>
        <v/>
      </c>
      <c r="AK2462" s="13" t="str">
        <f t="shared" si="1111"/>
        <v>YANLIŞRM</v>
      </c>
      <c r="AL2462" s="153" t="str">
        <f t="shared" si="1112"/>
        <v/>
      </c>
    </row>
    <row r="2463" spans="1:38" ht="16.5" customHeight="1">
      <c r="A2463" s="162"/>
      <c r="B2463" s="168"/>
      <c r="C2463" s="169"/>
      <c r="D2463" s="156"/>
      <c r="E2463" s="156"/>
      <c r="F2463" s="175"/>
      <c r="G2463" s="181"/>
      <c r="H2463" s="182"/>
      <c r="I2463" s="182"/>
      <c r="J2463" s="182"/>
      <c r="K2463" s="32"/>
      <c r="L2463" s="179"/>
      <c r="M2463" s="179"/>
      <c r="N2463" s="81"/>
      <c r="O2463" s="185"/>
      <c r="P2463" s="103"/>
      <c r="Q2463" s="84" t="str">
        <f t="shared" si="1113"/>
        <v/>
      </c>
      <c r="R2463" s="159"/>
      <c r="S2463" s="28" t="str" cm="1">
        <f t="array" aca="1" ref="S2463" ca="1">IF(INDIRECT("A"&amp;114+$U2463)&lt;&gt;"",114+$U2463,"")</f>
        <v/>
      </c>
      <c r="T2463" s="28" t="str">
        <f t="shared" ca="1" si="1114"/>
        <v>$B</v>
      </c>
      <c r="U2463" s="29">
        <f t="shared" si="1120"/>
        <v>2340</v>
      </c>
      <c r="V2463" s="29">
        <v>195.75000000001501</v>
      </c>
      <c r="W2463" s="29">
        <f t="shared" si="1121"/>
        <v>195</v>
      </c>
      <c r="X2463" s="41" t="str" cm="1">
        <f t="array" aca="1" ref="X2463" ca="1">IFERROR(INDEX('PC&amp;PD'!$A$1:$AP$15,ROW('PC&amp;PD'!$A$15),MATCH(INDIRECT(T2463),'PC&amp;PD'!$A$1:$AP$1,0)),"")</f>
        <v/>
      </c>
      <c r="Z2463" s="155"/>
      <c r="AA2463" s="13" t="str">
        <f t="shared" si="1110"/>
        <v/>
      </c>
      <c r="AB2463" s="155"/>
      <c r="AC2463" s="13" t="str">
        <f t="shared" ca="1" si="1115"/>
        <v>$AB</v>
      </c>
      <c r="AD2463" s="13" t="str" cm="1">
        <f t="array" aca="1" ref="AD2463" ca="1">IFERROR(IF((LEFT(INDIRECT("$F"&amp;$S2463),4))="GOTS",IF($G2463="Organic","GOTS_Organic_raw",(IF($G2463="Responsible","GOTS_Responsible",(IF($G2463="No Attribute (Conventional)","GOTS_conventional",(IF($G2463="Recycled Pre/Post-Consumer","GOTS_pre_post",(IF($G2463="In-Conversion","GOTS_in_conversion",(IF($G2463="Sustainably Sourced","Sustainably_sourced",""))))))))))),IF($G2463="Organic","Organic",(IF($G2463="Responsible","Responsible",(IF($G2463="No Attribute (Conventional)","No_Attribute_Conventional",(IF($G2463="Recycled Pre/Post-Consumer","Recycled_Pre_Post_Consumer",(IF($G2463="In-Conversion","In_Conversion",(IF($G2463="Recycled Pre-Consumer","Recycled_Pre_Consumer",(IF($G2463="Recycled Post-Consumer","Recycled_Post_Consumer",(IF($G2463="Sustainably Sourced","Sustainably_sourced","")))))))))))))))),"")</f>
        <v/>
      </c>
      <c r="AE2463" s="13" t="e" cm="1">
        <f t="array" aca="1" ref="AE2463" ca="1">IF(INDIRECT("$F"&amp;$S2463)="","",IF(LEFT(INDIRECT("$F"&amp;$S2463),3)="GRS","GRS_RCS_RM",IF((LEFT(INDIRECT("$F"&amp;$S2463),3))="RCS","GRS_RCS_RM",IF(INDIRECT("$F"&amp;$S2463)="OCS (No Label)","OCS_Conversion_RM",IF(LEFT(INDIRECT("$F"&amp;$S2463),3)="OCS","OCS_RM",IF(RIGHT(INDIRECT("$F"&amp;$S2463),10)="conversion","GOTS_RM_conversion",IF((LEFT(INDIRECT("$F"&amp;$S2463),4))="GOTS","GOTS_RM","Responsible_RM")))))))</f>
        <v>#REF!</v>
      </c>
      <c r="AF2463" s="13" t="str" cm="1">
        <f t="array" aca="1" ref="AF2463" ca="1">IF($S2463="","",INDIRECT("$Z"&amp;$S2463))</f>
        <v/>
      </c>
      <c r="AG2463" s="155"/>
      <c r="AH2463" s="13" t="str" cm="1">
        <f t="array" aca="1" ref="AH2463" ca="1">IFERROR(INDIRECT("$ag"&amp;S2463),"")</f>
        <v/>
      </c>
      <c r="AI2463" s="13" t="e" cm="1">
        <f t="array" aca="1" ref="AI2463" ca="1">INDIRECT("O"&amp;S2462)</f>
        <v>#REF!</v>
      </c>
      <c r="AJ2463" s="13" t="str">
        <f>IF($I2463="","",INDEX('Raw Material'!$A$1:$J$75,MATCH(I2463,'Raw Material'!$A$1:$A$75,0),(MATCH(G2463,'Raw Material'!$A$1:$J$1,0))))</f>
        <v/>
      </c>
      <c r="AK2463" s="13" t="str">
        <f t="shared" si="1111"/>
        <v>YANLIŞRM</v>
      </c>
      <c r="AL2463" s="153" t="str">
        <f t="shared" si="1112"/>
        <v/>
      </c>
    </row>
    <row r="2464" spans="1:38" ht="16.5" customHeight="1">
      <c r="A2464" s="162"/>
      <c r="B2464" s="168"/>
      <c r="C2464" s="169"/>
      <c r="D2464" s="156"/>
      <c r="E2464" s="156"/>
      <c r="F2464" s="175"/>
      <c r="G2464" s="181"/>
      <c r="H2464" s="182"/>
      <c r="I2464" s="182"/>
      <c r="J2464" s="182"/>
      <c r="K2464" s="32"/>
      <c r="L2464" s="179"/>
      <c r="M2464" s="179"/>
      <c r="N2464" s="81"/>
      <c r="O2464" s="185"/>
      <c r="P2464" s="103"/>
      <c r="Q2464" s="84" t="str">
        <f t="shared" si="1113"/>
        <v/>
      </c>
      <c r="R2464" s="159"/>
      <c r="S2464" s="28" t="str" cm="1">
        <f t="array" aca="1" ref="S2464" ca="1">IF(INDIRECT("A"&amp;114+$U2464)&lt;&gt;"",114+$U2464,"")</f>
        <v/>
      </c>
      <c r="T2464" s="28" t="str">
        <f t="shared" ca="1" si="1114"/>
        <v>$B</v>
      </c>
      <c r="U2464" s="29">
        <f t="shared" si="1120"/>
        <v>2340</v>
      </c>
      <c r="V2464" s="29">
        <v>195.833333333349</v>
      </c>
      <c r="W2464" s="29">
        <f t="shared" si="1121"/>
        <v>195</v>
      </c>
      <c r="X2464" s="41" t="str" cm="1">
        <f t="array" aca="1" ref="X2464" ca="1">IFERROR(INDEX('PC&amp;PD'!$A$1:$AP$15,ROW('PC&amp;PD'!$A$15),MATCH(INDIRECT(T2464),'PC&amp;PD'!$A$1:$AP$1,0)),"")</f>
        <v/>
      </c>
      <c r="Z2464" s="155"/>
      <c r="AA2464" s="13" t="str">
        <f t="shared" si="1110"/>
        <v/>
      </c>
      <c r="AB2464" s="155"/>
      <c r="AC2464" s="13" t="str">
        <f t="shared" ca="1" si="1115"/>
        <v>$AB</v>
      </c>
      <c r="AD2464" s="13" t="str" cm="1">
        <f t="array" aca="1" ref="AD2464" ca="1">IFERROR(IF((LEFT(INDIRECT("$F"&amp;$S2464),4))="GOTS",IF($G2464="Organic","GOTS_Organic_raw",(IF($G2464="Responsible","GOTS_Responsible",(IF($G2464="No Attribute (Conventional)","GOTS_conventional",(IF($G2464="Recycled Pre/Post-Consumer","GOTS_pre_post",(IF($G2464="In-Conversion","GOTS_in_conversion",(IF($G2464="Sustainably Sourced","Sustainably_sourced",""))))))))))),IF($G2464="Organic","Organic",(IF($G2464="Responsible","Responsible",(IF($G2464="No Attribute (Conventional)","No_Attribute_Conventional",(IF($G2464="Recycled Pre/Post-Consumer","Recycled_Pre_Post_Consumer",(IF($G2464="In-Conversion","In_Conversion",(IF($G2464="Recycled Pre-Consumer","Recycled_Pre_Consumer",(IF($G2464="Recycled Post-Consumer","Recycled_Post_Consumer",(IF($G2464="Sustainably Sourced","Sustainably_sourced","")))))))))))))))),"")</f>
        <v/>
      </c>
      <c r="AE2464" s="13" t="e" cm="1">
        <f t="array" aca="1" ref="AE2464" ca="1">IF(INDIRECT("$F"&amp;$S2464)="","",IF(LEFT(INDIRECT("$F"&amp;$S2464),3)="GRS","GRS_RCS_RM",IF((LEFT(INDIRECT("$F"&amp;$S2464),3))="RCS","GRS_RCS_RM",IF(INDIRECT("$F"&amp;$S2464)="OCS (No Label)","OCS_Conversion_RM",IF(LEFT(INDIRECT("$F"&amp;$S2464),3)="OCS","OCS_RM",IF(RIGHT(INDIRECT("$F"&amp;$S2464),10)="conversion","GOTS_RM_conversion",IF((LEFT(INDIRECT("$F"&amp;$S2464),4))="GOTS","GOTS_RM","Responsible_RM")))))))</f>
        <v>#REF!</v>
      </c>
      <c r="AF2464" s="13" t="str" cm="1">
        <f t="array" aca="1" ref="AF2464" ca="1">IF($S2464="","",INDIRECT("$Z"&amp;$S2464))</f>
        <v/>
      </c>
      <c r="AG2464" s="155"/>
      <c r="AH2464" s="13" t="str" cm="1">
        <f t="array" aca="1" ref="AH2464" ca="1">IFERROR(INDIRECT("$ag"&amp;S2464),"")</f>
        <v/>
      </c>
      <c r="AI2464" s="13" t="e" cm="1">
        <f t="array" aca="1" ref="AI2464" ca="1">INDIRECT("O"&amp;S2463)</f>
        <v>#REF!</v>
      </c>
      <c r="AJ2464" s="13" t="str">
        <f>IF($I2464="","",INDEX('Raw Material'!$A$1:$J$75,MATCH(I2464,'Raw Material'!$A$1:$A$75,0),(MATCH(G2464,'Raw Material'!$A$1:$J$1,0))))</f>
        <v/>
      </c>
      <c r="AK2464" s="13" t="str">
        <f t="shared" si="1111"/>
        <v>YANLIŞRM</v>
      </c>
      <c r="AL2464" s="153" t="str">
        <f t="shared" si="1112"/>
        <v/>
      </c>
    </row>
    <row r="2465" spans="1:38" ht="16.5" customHeight="1" thickBot="1">
      <c r="A2465" s="163"/>
      <c r="B2465" s="170"/>
      <c r="C2465" s="171"/>
      <c r="D2465" s="156"/>
      <c r="E2465" s="156"/>
      <c r="F2465" s="176"/>
      <c r="G2465" s="157"/>
      <c r="H2465" s="158"/>
      <c r="I2465" s="158"/>
      <c r="J2465" s="158"/>
      <c r="K2465" s="33"/>
      <c r="L2465" s="180"/>
      <c r="M2465" s="180"/>
      <c r="N2465" s="82"/>
      <c r="O2465" s="186"/>
      <c r="P2465" s="103"/>
      <c r="Q2465" s="84" t="str">
        <f t="shared" si="1113"/>
        <v/>
      </c>
      <c r="R2465" s="159"/>
      <c r="S2465" s="28" t="str" cm="1">
        <f t="array" aca="1" ref="S2465" ca="1">IF(INDIRECT("A"&amp;114+$U2465)&lt;&gt;"",114+$U2465,"")</f>
        <v/>
      </c>
      <c r="T2465" s="28" t="str">
        <f t="shared" ca="1" si="1114"/>
        <v>$B</v>
      </c>
      <c r="U2465" s="29">
        <f t="shared" si="1120"/>
        <v>2340</v>
      </c>
      <c r="V2465" s="29">
        <v>195.916666666682</v>
      </c>
      <c r="W2465" s="29">
        <f t="shared" si="1121"/>
        <v>195</v>
      </c>
      <c r="X2465" s="41" t="str" cm="1">
        <f t="array" aca="1" ref="X2465" ca="1">IFERROR(INDEX('PC&amp;PD'!$A$1:$AP$15,ROW('PC&amp;PD'!$A$15),MATCH(INDIRECT(T2465),'PC&amp;PD'!$A$1:$AP$1,0)),"")</f>
        <v/>
      </c>
      <c r="Z2465" s="155"/>
      <c r="AA2465" s="13" t="str">
        <f t="shared" si="1110"/>
        <v/>
      </c>
      <c r="AB2465" s="155"/>
      <c r="AC2465" s="13" t="str">
        <f t="shared" ca="1" si="1115"/>
        <v>$AB</v>
      </c>
      <c r="AD2465" s="13" t="str" cm="1">
        <f t="array" aca="1" ref="AD2465" ca="1">IFERROR(IF((LEFT(INDIRECT("$F"&amp;$S2465),4))="GOTS",IF($G2465="Organic","GOTS_Organic_raw",(IF($G2465="Responsible","GOTS_Responsible",(IF($G2465="No Attribute (Conventional)","GOTS_conventional",(IF($G2465="Recycled Pre/Post-Consumer","GOTS_pre_post",(IF($G2465="In-Conversion","GOTS_in_conversion",(IF($G2465="Sustainably Sourced","Sustainably_sourced",""))))))))))),IF($G2465="Organic","Organic",(IF($G2465="Responsible","Responsible",(IF($G2465="No Attribute (Conventional)","No_Attribute_Conventional",(IF($G2465="Recycled Pre/Post-Consumer","Recycled_Pre_Post_Consumer",(IF($G2465="In-Conversion","In_Conversion",(IF($G2465="Recycled Pre-Consumer","Recycled_Pre_Consumer",(IF($G2465="Recycled Post-Consumer","Recycled_Post_Consumer",(IF($G2465="Sustainably Sourced","Sustainably_sourced","")))))))))))))))),"")</f>
        <v/>
      </c>
      <c r="AE2465" s="13" t="e" cm="1">
        <f t="array" aca="1" ref="AE2465" ca="1">IF(INDIRECT("$F"&amp;$S2465)="","",IF(LEFT(INDIRECT("$F"&amp;$S2465),3)="GRS","GRS_RCS_RM",IF((LEFT(INDIRECT("$F"&amp;$S2465),3))="RCS","GRS_RCS_RM",IF(INDIRECT("$F"&amp;$S2465)="OCS (No Label)","OCS_Conversion_RM",IF(LEFT(INDIRECT("$F"&amp;$S2465),3)="OCS","OCS_RM",IF(RIGHT(INDIRECT("$F"&amp;$S2465),10)="conversion","GOTS_RM_conversion",IF((LEFT(INDIRECT("$F"&amp;$S2465),4))="GOTS","GOTS_RM","Responsible_RM")))))))</f>
        <v>#REF!</v>
      </c>
      <c r="AF2465" s="13" t="str" cm="1">
        <f t="array" aca="1" ref="AF2465" ca="1">IF($S2465="","",INDIRECT("$Z"&amp;$S2465))</f>
        <v/>
      </c>
      <c r="AG2465" s="155"/>
      <c r="AH2465" s="13" t="str" cm="1">
        <f t="array" aca="1" ref="AH2465" ca="1">IFERROR(INDIRECT("$ag"&amp;S2465),"")</f>
        <v/>
      </c>
      <c r="AI2465" s="13" t="e" cm="1">
        <f t="array" aca="1" ref="AI2465" ca="1">INDIRECT("O"&amp;S2464)</f>
        <v>#REF!</v>
      </c>
      <c r="AJ2465" s="13" t="str">
        <f>IF($I2465="","",INDEX('Raw Material'!$A$1:$J$75,MATCH(I2465,'Raw Material'!$A$1:$A$75,0),(MATCH(G2465,'Raw Material'!$A$1:$J$1,0))))</f>
        <v/>
      </c>
      <c r="AK2465" s="13" t="str">
        <f t="shared" si="1111"/>
        <v>YANLIŞRM</v>
      </c>
      <c r="AL2465" s="153" t="str">
        <f t="shared" si="1112"/>
        <v/>
      </c>
    </row>
    <row r="2466" spans="1:38" ht="16.5" customHeight="1">
      <c r="A2466" s="160" t="str">
        <f>IF(B2466="","",COUNTA($B$114:$B2466))</f>
        <v/>
      </c>
      <c r="B2466" s="164"/>
      <c r="C2466" s="165"/>
      <c r="D2466" s="183"/>
      <c r="E2466" s="183"/>
      <c r="F2466" s="172"/>
      <c r="G2466" s="212"/>
      <c r="H2466" s="206"/>
      <c r="I2466" s="206"/>
      <c r="J2466" s="206"/>
      <c r="K2466" s="31"/>
      <c r="L2466" s="177" t="str">
        <f t="shared" ref="L2466" si="1131">IF(R2466="","",LEFT(R2466,LEN(R2466)-2))</f>
        <v/>
      </c>
      <c r="M2466" s="177"/>
      <c r="N2466" s="80"/>
      <c r="O2466" s="184"/>
      <c r="P2466" s="103"/>
      <c r="Q2466" s="84" t="str">
        <f t="shared" si="1113"/>
        <v/>
      </c>
      <c r="R2466" s="159" t="str">
        <f t="shared" ref="R2466" si="1132">CONCATENATE($Q2466,Q2467,Q2468,Q2469,Q2470,Q2471,$Q2472,$Q2473,$Q2474,$Q2475,Q2476,Q2477)</f>
        <v/>
      </c>
      <c r="S2466" s="28" t="str" cm="1">
        <f t="array" aca="1" ref="S2466" ca="1">IF(INDIRECT("A"&amp;114+$U2466)&lt;&gt;"",114+$U2466,"")</f>
        <v/>
      </c>
      <c r="T2466" s="28" t="str">
        <f t="shared" ca="1" si="1114"/>
        <v>$B</v>
      </c>
      <c r="U2466" s="29">
        <f t="shared" si="1120"/>
        <v>2352</v>
      </c>
      <c r="V2466" s="29">
        <v>196.00000000001501</v>
      </c>
      <c r="W2466" s="29">
        <f t="shared" si="1121"/>
        <v>196</v>
      </c>
      <c r="X2466" s="41" t="str" cm="1">
        <f t="array" aca="1" ref="X2466" ca="1">IFERROR(INDEX('PC&amp;PD'!$A$1:$AP$15,ROW('PC&amp;PD'!$A$15),MATCH(INDIRECT(T2466),'PC&amp;PD'!$A$1:$AP$1,0)),"")</f>
        <v/>
      </c>
      <c r="Z2466" s="155" t="str">
        <f t="shared" ref="Z2466" si="1133">IFERROR(IF($F2466="OCS 100","OCS (OCS 100)",IF($F2466="OCS Blended","OCS (OCS Blended)",IF($F2466="OCS (No Label)","OCS (No Label)",IF($F2466="RCS 100","RCS (RCS 100)",IF($F2466="RCS Blended","RCS (RCS Blended)",IF($F2466="GRS","GRS (GRS)",IF($F2466="GRS (No Label)", "GRS (No Label)",IF($F2466="RDS","RDS (RDS)",IF($F2466="RWS","RWS (RWS)",IF($F2466="RAS","RAS (RAS)",IF($F2466="RMS","RMS (RMS)",IF($F2466="GOTS Organic","GOTS (Organic)",IF($F2466="GOTS Made with organic","GOTS (Made with Organic)",IF($F2466="GOTS Organic - in conversion","GOTS (Organic - In Conversion)",IF($F2466="GOTS Made with organic - in conversion","GOTS (Made with Organic - In Conversion)",""))))))))))))))),"")</f>
        <v/>
      </c>
      <c r="AA2466" s="13" t="str">
        <f t="shared" si="1110"/>
        <v/>
      </c>
      <c r="AB2466" s="155" t="str">
        <f t="shared" ref="AB2466" si="1134">IFERROR(IF($F2466="OCS 100", "OCS_100",IF($F2466="OCS Blended", "OCS_Blended",IF($F2466="OCS (No Label)", "OCS_No_Label",IF($F2466="RCS 100", "RCS_100",IF($F2466="RCS Blended","RCS_Blended",IF($F2466="GRS","GRS",IF($F2466="GRS (No Label)", "GRS_No_Label",IF($F2466="RDS","RDS",IF($F2466="RWS","RWS",IF($F2466="RMS","RMS",IF($F2466="GOTS Organic","GOTS_Organic",IF($F2466="GOTS Made with organic","GOTS_Made_with_organic",IF($F2466="GOTS Organic - in conversion","GOTS_Organic_in_Conversion",IF($F2466="GOTS Made with organic - in conversion","GOTS_Made_with_Organic_in_Conversion",IF($F2466="RAS","RAS",""))))))))))))))),"")</f>
        <v/>
      </c>
      <c r="AC2466" s="13" t="str">
        <f t="shared" ca="1" si="1115"/>
        <v>$AB</v>
      </c>
      <c r="AD2466" s="13" t="str" cm="1">
        <f t="array" aca="1" ref="AD2466" ca="1">IFERROR(IF((LEFT(INDIRECT("$F"&amp;$S2466),4))="GOTS",IF($G2466="Organic","GOTS_Organic_raw",(IF($G2466="Responsible","GOTS_Responsible",(IF($G2466="No Attribute (Conventional)","GOTS_conventional",(IF($G2466="Recycled Pre/Post-Consumer","GOTS_pre_post",(IF($G2466="In-Conversion","GOTS_in_conversion",(IF($G2466="Sustainably Sourced","Sustainably_sourced",""))))))))))),IF($G2466="Organic","Organic",(IF($G2466="Responsible","Responsible",(IF($G2466="No Attribute (Conventional)","No_Attribute_Conventional",(IF($G2466="Recycled Pre/Post-Consumer","Recycled_Pre_Post_Consumer",(IF($G2466="In-Conversion","In_Conversion",(IF($G2466="Recycled Pre-Consumer","Recycled_Pre_Consumer",(IF($G2466="Recycled Post-Consumer","Recycled_Post_Consumer",(IF($G2466="Sustainably Sourced","Sustainably_sourced","")))))))))))))))),"")</f>
        <v/>
      </c>
      <c r="AE2466" s="13" t="e" cm="1">
        <f t="array" aca="1" ref="AE2466" ca="1">IF(INDIRECT("$F"&amp;$S2466)="","",IF(LEFT(INDIRECT("$F"&amp;$S2466),3)="GRS","GRS_RCS_RM",IF((LEFT(INDIRECT("$F"&amp;$S2466),3))="RCS","GRS_RCS_RM",IF(INDIRECT("$F"&amp;$S2466)="OCS (No Label)","OCS_Conversion_RM",IF(LEFT(INDIRECT("$F"&amp;$S2466),3)="OCS","OCS_RM",IF(RIGHT(INDIRECT("$F"&amp;$S2466),10)="conversion","GOTS_RM_conversion",IF((LEFT(INDIRECT("$F"&amp;$S2466),4))="GOTS","GOTS_RM","Responsible_RM")))))))</f>
        <v>#REF!</v>
      </c>
      <c r="AF2466" s="13" t="str" cm="1">
        <f t="array" aca="1" ref="AF2466" ca="1">IF($S2466="","",INDIRECT("$Z"&amp;$S2466))</f>
        <v/>
      </c>
      <c r="AG2466" s="155" t="str">
        <f t="shared" si="1130"/>
        <v/>
      </c>
      <c r="AH2466" s="13" t="str" cm="1">
        <f t="array" aca="1" ref="AH2466" ca="1">IFERROR(INDIRECT("$ag"&amp;S2466),"")</f>
        <v/>
      </c>
      <c r="AI2466" s="13" t="e" cm="1">
        <f t="array" aca="1" ref="AI2466" ca="1">INDIRECT("O"&amp;S2465)</f>
        <v>#REF!</v>
      </c>
      <c r="AJ2466" s="13" t="str">
        <f>IF($I2466="","",INDEX('Raw Material'!$A$1:$J$75,MATCH(I2466,'Raw Material'!$A$1:$A$75,0),(MATCH(G2466,'Raw Material'!$A$1:$J$1,0))))</f>
        <v/>
      </c>
      <c r="AK2466" s="13" t="str">
        <f t="shared" si="1111"/>
        <v>YANLIŞRM</v>
      </c>
      <c r="AL2466" s="153" t="str">
        <f t="shared" si="1112"/>
        <v/>
      </c>
    </row>
    <row r="2467" spans="1:38" ht="16.5" customHeight="1">
      <c r="A2467" s="161"/>
      <c r="B2467" s="166"/>
      <c r="C2467" s="167"/>
      <c r="D2467" s="156"/>
      <c r="E2467" s="156"/>
      <c r="F2467" s="173"/>
      <c r="G2467" s="181"/>
      <c r="H2467" s="182"/>
      <c r="I2467" s="182"/>
      <c r="J2467" s="182"/>
      <c r="K2467" s="32"/>
      <c r="L2467" s="178"/>
      <c r="M2467" s="178"/>
      <c r="N2467" s="81"/>
      <c r="O2467" s="185"/>
      <c r="P2467" s="103"/>
      <c r="Q2467" s="84" t="str">
        <f t="shared" si="1113"/>
        <v/>
      </c>
      <c r="R2467" s="159"/>
      <c r="S2467" s="28" t="str" cm="1">
        <f t="array" aca="1" ref="S2467" ca="1">IF(INDIRECT("A"&amp;114+$U2467)&lt;&gt;"",114+$U2467,"")</f>
        <v/>
      </c>
      <c r="T2467" s="28" t="str">
        <f t="shared" ca="1" si="1114"/>
        <v>$B</v>
      </c>
      <c r="U2467" s="29">
        <f t="shared" si="1120"/>
        <v>2352</v>
      </c>
      <c r="V2467" s="29">
        <v>196.083333333349</v>
      </c>
      <c r="W2467" s="29">
        <f t="shared" si="1121"/>
        <v>196</v>
      </c>
      <c r="X2467" s="41" t="str" cm="1">
        <f t="array" aca="1" ref="X2467" ca="1">IFERROR(INDEX('PC&amp;PD'!$A$1:$AP$15,ROW('PC&amp;PD'!$A$15),MATCH(INDIRECT(T2467),'PC&amp;PD'!$A$1:$AP$1,0)),"")</f>
        <v/>
      </c>
      <c r="Z2467" s="155"/>
      <c r="AA2467" s="13" t="str">
        <f t="shared" si="1110"/>
        <v/>
      </c>
      <c r="AB2467" s="155"/>
      <c r="AC2467" s="13" t="str">
        <f t="shared" ca="1" si="1115"/>
        <v>$AB</v>
      </c>
      <c r="AD2467" s="13" t="str" cm="1">
        <f t="array" aca="1" ref="AD2467" ca="1">IFERROR(IF((LEFT(INDIRECT("$F"&amp;$S2467),4))="GOTS",IF($G2467="Organic","GOTS_Organic_raw",(IF($G2467="Responsible","GOTS_Responsible",(IF($G2467="No Attribute (Conventional)","GOTS_conventional",(IF($G2467="Recycled Pre/Post-Consumer","GOTS_pre_post",(IF($G2467="In-Conversion","GOTS_in_conversion",(IF($G2467="Sustainably Sourced","Sustainably_sourced",""))))))))))),IF($G2467="Organic","Organic",(IF($G2467="Responsible","Responsible",(IF($G2467="No Attribute (Conventional)","No_Attribute_Conventional",(IF($G2467="Recycled Pre/Post-Consumer","Recycled_Pre_Post_Consumer",(IF($G2467="In-Conversion","In_Conversion",(IF($G2467="Recycled Pre-Consumer","Recycled_Pre_Consumer",(IF($G2467="Recycled Post-Consumer","Recycled_Post_Consumer",(IF($G2467="Sustainably Sourced","Sustainably_sourced","")))))))))))))))),"")</f>
        <v/>
      </c>
      <c r="AE2467" s="13" t="e" cm="1">
        <f t="array" aca="1" ref="AE2467" ca="1">IF(INDIRECT("$F"&amp;$S2467)="","",IF(LEFT(INDIRECT("$F"&amp;$S2467),3)="GRS","GRS_RCS_RM",IF((LEFT(INDIRECT("$F"&amp;$S2467),3))="RCS","GRS_RCS_RM",IF(INDIRECT("$F"&amp;$S2467)="OCS (No Label)","OCS_Conversion_RM",IF(LEFT(INDIRECT("$F"&amp;$S2467),3)="OCS","OCS_RM",IF(RIGHT(INDIRECT("$F"&amp;$S2467),10)="conversion","GOTS_RM_conversion",IF((LEFT(INDIRECT("$F"&amp;$S2467),4))="GOTS","GOTS_RM","Responsible_RM")))))))</f>
        <v>#REF!</v>
      </c>
      <c r="AF2467" s="13" t="str" cm="1">
        <f t="array" aca="1" ref="AF2467" ca="1">IF($S2467="","",INDIRECT("$Z"&amp;$S2467))</f>
        <v/>
      </c>
      <c r="AG2467" s="155"/>
      <c r="AH2467" s="13" t="str" cm="1">
        <f t="array" aca="1" ref="AH2467" ca="1">IFERROR(INDIRECT("$ag"&amp;S2467),"")</f>
        <v/>
      </c>
      <c r="AI2467" s="13" t="e" cm="1">
        <f t="array" aca="1" ref="AI2467" ca="1">INDIRECT("O"&amp;S2466)</f>
        <v>#REF!</v>
      </c>
      <c r="AJ2467" s="13" t="str">
        <f>IF($I2467="","",INDEX('Raw Material'!$A$1:$J$75,MATCH(I2467,'Raw Material'!$A$1:$A$75,0),(MATCH(G2467,'Raw Material'!$A$1:$J$1,0))))</f>
        <v/>
      </c>
      <c r="AK2467" s="13" t="str">
        <f t="shared" si="1111"/>
        <v>YANLIŞRM</v>
      </c>
      <c r="AL2467" s="153" t="str">
        <f t="shared" si="1112"/>
        <v/>
      </c>
    </row>
    <row r="2468" spans="1:38" ht="16.5" customHeight="1">
      <c r="A2468" s="161"/>
      <c r="B2468" s="166"/>
      <c r="C2468" s="167"/>
      <c r="D2468" s="156"/>
      <c r="E2468" s="156"/>
      <c r="F2468" s="173"/>
      <c r="G2468" s="181"/>
      <c r="H2468" s="182"/>
      <c r="I2468" s="182"/>
      <c r="J2468" s="182"/>
      <c r="K2468" s="32"/>
      <c r="L2468" s="178"/>
      <c r="M2468" s="178"/>
      <c r="N2468" s="81"/>
      <c r="O2468" s="185"/>
      <c r="P2468" s="103"/>
      <c r="Q2468" s="84" t="str">
        <f t="shared" si="1113"/>
        <v/>
      </c>
      <c r="R2468" s="159"/>
      <c r="S2468" s="28" t="str" cm="1">
        <f t="array" aca="1" ref="S2468" ca="1">IF(INDIRECT("A"&amp;114+$U2468)&lt;&gt;"",114+$U2468,"")</f>
        <v/>
      </c>
      <c r="T2468" s="28" t="str">
        <f t="shared" ca="1" si="1114"/>
        <v>$B</v>
      </c>
      <c r="U2468" s="29">
        <f t="shared" si="1120"/>
        <v>2352</v>
      </c>
      <c r="V2468" s="29">
        <v>196.166666666682</v>
      </c>
      <c r="W2468" s="29">
        <f t="shared" si="1121"/>
        <v>196</v>
      </c>
      <c r="X2468" s="41" t="str" cm="1">
        <f t="array" aca="1" ref="X2468" ca="1">IFERROR(INDEX('PC&amp;PD'!$A$1:$AP$15,ROW('PC&amp;PD'!$A$15),MATCH(INDIRECT(T2468),'PC&amp;PD'!$A$1:$AP$1,0)),"")</f>
        <v/>
      </c>
      <c r="Z2468" s="155"/>
      <c r="AA2468" s="13" t="str">
        <f t="shared" si="1110"/>
        <v/>
      </c>
      <c r="AB2468" s="155"/>
      <c r="AC2468" s="13" t="str">
        <f t="shared" ca="1" si="1115"/>
        <v>$AB</v>
      </c>
      <c r="AD2468" s="13" t="str" cm="1">
        <f t="array" aca="1" ref="AD2468" ca="1">IFERROR(IF((LEFT(INDIRECT("$F"&amp;$S2468),4))="GOTS",IF($G2468="Organic","GOTS_Organic_raw",(IF($G2468="Responsible","GOTS_Responsible",(IF($G2468="No Attribute (Conventional)","GOTS_conventional",(IF($G2468="Recycled Pre/Post-Consumer","GOTS_pre_post",(IF($G2468="In-Conversion","GOTS_in_conversion",(IF($G2468="Sustainably Sourced","Sustainably_sourced",""))))))))))),IF($G2468="Organic","Organic",(IF($G2468="Responsible","Responsible",(IF($G2468="No Attribute (Conventional)","No_Attribute_Conventional",(IF($G2468="Recycled Pre/Post-Consumer","Recycled_Pre_Post_Consumer",(IF($G2468="In-Conversion","In_Conversion",(IF($G2468="Recycled Pre-Consumer","Recycled_Pre_Consumer",(IF($G2468="Recycled Post-Consumer","Recycled_Post_Consumer",(IF($G2468="Sustainably Sourced","Sustainably_sourced","")))))))))))))))),"")</f>
        <v/>
      </c>
      <c r="AE2468" s="13" t="e" cm="1">
        <f t="array" aca="1" ref="AE2468" ca="1">IF(INDIRECT("$F"&amp;$S2468)="","",IF(LEFT(INDIRECT("$F"&amp;$S2468),3)="GRS","GRS_RCS_RM",IF((LEFT(INDIRECT("$F"&amp;$S2468),3))="RCS","GRS_RCS_RM",IF(INDIRECT("$F"&amp;$S2468)="OCS (No Label)","OCS_Conversion_RM",IF(LEFT(INDIRECT("$F"&amp;$S2468),3)="OCS","OCS_RM",IF(RIGHT(INDIRECT("$F"&amp;$S2468),10)="conversion","GOTS_RM_conversion",IF((LEFT(INDIRECT("$F"&amp;$S2468),4))="GOTS","GOTS_RM","Responsible_RM")))))))</f>
        <v>#REF!</v>
      </c>
      <c r="AF2468" s="13" t="str" cm="1">
        <f t="array" aca="1" ref="AF2468" ca="1">IF($S2468="","",INDIRECT("$Z"&amp;$S2468))</f>
        <v/>
      </c>
      <c r="AG2468" s="155"/>
      <c r="AH2468" s="13" t="str" cm="1">
        <f t="array" aca="1" ref="AH2468" ca="1">IFERROR(INDIRECT("$ag"&amp;S2468),"")</f>
        <v/>
      </c>
      <c r="AI2468" s="13" t="e" cm="1">
        <f t="array" aca="1" ref="AI2468" ca="1">INDIRECT("O"&amp;S2467)</f>
        <v>#REF!</v>
      </c>
      <c r="AJ2468" s="13" t="str">
        <f>IF($I2468="","",INDEX('Raw Material'!$A$1:$J$75,MATCH(I2468,'Raw Material'!$A$1:$A$75,0),(MATCH(G2468,'Raw Material'!$A$1:$J$1,0))))</f>
        <v/>
      </c>
      <c r="AK2468" s="13" t="str">
        <f t="shared" si="1111"/>
        <v>YANLIŞRM</v>
      </c>
      <c r="AL2468" s="153" t="str">
        <f t="shared" si="1112"/>
        <v/>
      </c>
    </row>
    <row r="2469" spans="1:38" ht="16.5" customHeight="1">
      <c r="A2469" s="161"/>
      <c r="B2469" s="166"/>
      <c r="C2469" s="167"/>
      <c r="D2469" s="156"/>
      <c r="E2469" s="156"/>
      <c r="F2469" s="174"/>
      <c r="G2469" s="181"/>
      <c r="H2469" s="182"/>
      <c r="I2469" s="182"/>
      <c r="J2469" s="182"/>
      <c r="K2469" s="32"/>
      <c r="L2469" s="178"/>
      <c r="M2469" s="178"/>
      <c r="N2469" s="81"/>
      <c r="O2469" s="185"/>
      <c r="P2469" s="103"/>
      <c r="Q2469" s="84" t="str">
        <f t="shared" si="1113"/>
        <v/>
      </c>
      <c r="R2469" s="159"/>
      <c r="S2469" s="28" t="str" cm="1">
        <f t="array" aca="1" ref="S2469" ca="1">IF(INDIRECT("A"&amp;114+$U2469)&lt;&gt;"",114+$U2469,"")</f>
        <v/>
      </c>
      <c r="T2469" s="28" t="str">
        <f t="shared" ca="1" si="1114"/>
        <v>$B</v>
      </c>
      <c r="U2469" s="29">
        <f t="shared" si="1120"/>
        <v>2352</v>
      </c>
      <c r="V2469" s="29">
        <v>196.25000000001501</v>
      </c>
      <c r="W2469" s="29">
        <f t="shared" si="1121"/>
        <v>196</v>
      </c>
      <c r="X2469" s="41" t="str" cm="1">
        <f t="array" aca="1" ref="X2469" ca="1">IFERROR(INDEX('PC&amp;PD'!$A$1:$AP$15,ROW('PC&amp;PD'!$A$15),MATCH(INDIRECT(T2469),'PC&amp;PD'!$A$1:$AP$1,0)),"")</f>
        <v/>
      </c>
      <c r="Z2469" s="155"/>
      <c r="AA2469" s="13" t="str">
        <f t="shared" si="1110"/>
        <v/>
      </c>
      <c r="AB2469" s="155"/>
      <c r="AC2469" s="13" t="str">
        <f t="shared" ca="1" si="1115"/>
        <v>$AB</v>
      </c>
      <c r="AD2469" s="13" t="str" cm="1">
        <f t="array" aca="1" ref="AD2469" ca="1">IFERROR(IF((LEFT(INDIRECT("$F"&amp;$S2469),4))="GOTS",IF($G2469="Organic","GOTS_Organic_raw",(IF($G2469="Responsible","GOTS_Responsible",(IF($G2469="No Attribute (Conventional)","GOTS_conventional",(IF($G2469="Recycled Pre/Post-Consumer","GOTS_pre_post",(IF($G2469="In-Conversion","GOTS_in_conversion",(IF($G2469="Sustainably Sourced","Sustainably_sourced",""))))))))))),IF($G2469="Organic","Organic",(IF($G2469="Responsible","Responsible",(IF($G2469="No Attribute (Conventional)","No_Attribute_Conventional",(IF($G2469="Recycled Pre/Post-Consumer","Recycled_Pre_Post_Consumer",(IF($G2469="In-Conversion","In_Conversion",(IF($G2469="Recycled Pre-Consumer","Recycled_Pre_Consumer",(IF($G2469="Recycled Post-Consumer","Recycled_Post_Consumer",(IF($G2469="Sustainably Sourced","Sustainably_sourced","")))))))))))))))),"")</f>
        <v/>
      </c>
      <c r="AE2469" s="13" t="e" cm="1">
        <f t="array" aca="1" ref="AE2469" ca="1">IF(INDIRECT("$F"&amp;$S2469)="","",IF(LEFT(INDIRECT("$F"&amp;$S2469),3)="GRS","GRS_RCS_RM",IF((LEFT(INDIRECT("$F"&amp;$S2469),3))="RCS","GRS_RCS_RM",IF(INDIRECT("$F"&amp;$S2469)="OCS (No Label)","OCS_Conversion_RM",IF(LEFT(INDIRECT("$F"&amp;$S2469),3)="OCS","OCS_RM",IF(RIGHT(INDIRECT("$F"&amp;$S2469),10)="conversion","GOTS_RM_conversion",IF((LEFT(INDIRECT("$F"&amp;$S2469),4))="GOTS","GOTS_RM","Responsible_RM")))))))</f>
        <v>#REF!</v>
      </c>
      <c r="AF2469" s="13" t="str" cm="1">
        <f t="array" aca="1" ref="AF2469" ca="1">IF($S2469="","",INDIRECT("$Z"&amp;$S2469))</f>
        <v/>
      </c>
      <c r="AG2469" s="155"/>
      <c r="AH2469" s="13" t="str" cm="1">
        <f t="array" aca="1" ref="AH2469" ca="1">IFERROR(INDIRECT("$ag"&amp;S2469),"")</f>
        <v/>
      </c>
      <c r="AI2469" s="13" t="e" cm="1">
        <f t="array" aca="1" ref="AI2469" ca="1">INDIRECT("O"&amp;S2468)</f>
        <v>#REF!</v>
      </c>
      <c r="AJ2469" s="13" t="str">
        <f>IF($I2469="","",INDEX('Raw Material'!$A$1:$J$75,MATCH(I2469,'Raw Material'!$A$1:$A$75,0),(MATCH(G2469,'Raw Material'!$A$1:$J$1,0))))</f>
        <v/>
      </c>
      <c r="AK2469" s="13" t="str">
        <f t="shared" si="1111"/>
        <v>YANLIŞRM</v>
      </c>
      <c r="AL2469" s="153" t="str">
        <f t="shared" si="1112"/>
        <v/>
      </c>
    </row>
    <row r="2470" spans="1:38" ht="16.5" customHeight="1">
      <c r="A2470" s="161"/>
      <c r="B2470" s="166"/>
      <c r="C2470" s="167"/>
      <c r="D2470" s="156"/>
      <c r="E2470" s="156"/>
      <c r="F2470" s="174"/>
      <c r="G2470" s="181"/>
      <c r="H2470" s="182"/>
      <c r="I2470" s="182"/>
      <c r="J2470" s="182"/>
      <c r="K2470" s="32"/>
      <c r="L2470" s="178"/>
      <c r="M2470" s="178"/>
      <c r="N2470" s="81"/>
      <c r="O2470" s="185"/>
      <c r="P2470" s="103"/>
      <c r="Q2470" s="84" t="str">
        <f t="shared" si="1113"/>
        <v/>
      </c>
      <c r="R2470" s="159"/>
      <c r="S2470" s="28" t="str" cm="1">
        <f t="array" aca="1" ref="S2470" ca="1">IF(INDIRECT("A"&amp;114+$U2470)&lt;&gt;"",114+$U2470,"")</f>
        <v/>
      </c>
      <c r="T2470" s="28" t="str">
        <f t="shared" ca="1" si="1114"/>
        <v>$B</v>
      </c>
      <c r="U2470" s="29">
        <f t="shared" si="1120"/>
        <v>2352</v>
      </c>
      <c r="V2470" s="29">
        <v>196.333333333349</v>
      </c>
      <c r="W2470" s="29">
        <f t="shared" si="1121"/>
        <v>196</v>
      </c>
      <c r="X2470" s="41" t="str" cm="1">
        <f t="array" aca="1" ref="X2470" ca="1">IFERROR(INDEX('PC&amp;PD'!$A$1:$AP$15,ROW('PC&amp;PD'!$A$15),MATCH(INDIRECT(T2470),'PC&amp;PD'!$A$1:$AP$1,0)),"")</f>
        <v/>
      </c>
      <c r="Z2470" s="155"/>
      <c r="AA2470" s="13" t="str">
        <f t="shared" si="1110"/>
        <v/>
      </c>
      <c r="AB2470" s="155"/>
      <c r="AC2470" s="13" t="str">
        <f t="shared" ca="1" si="1115"/>
        <v>$AB</v>
      </c>
      <c r="AD2470" s="13" t="str" cm="1">
        <f t="array" aca="1" ref="AD2470" ca="1">IFERROR(IF((LEFT(INDIRECT("$F"&amp;$S2470),4))="GOTS",IF($G2470="Organic","GOTS_Organic_raw",(IF($G2470="Responsible","GOTS_Responsible",(IF($G2470="No Attribute (Conventional)","GOTS_conventional",(IF($G2470="Recycled Pre/Post-Consumer","GOTS_pre_post",(IF($G2470="In-Conversion","GOTS_in_conversion",(IF($G2470="Sustainably Sourced","Sustainably_sourced",""))))))))))),IF($G2470="Organic","Organic",(IF($G2470="Responsible","Responsible",(IF($G2470="No Attribute (Conventional)","No_Attribute_Conventional",(IF($G2470="Recycled Pre/Post-Consumer","Recycled_Pre_Post_Consumer",(IF($G2470="In-Conversion","In_Conversion",(IF($G2470="Recycled Pre-Consumer","Recycled_Pre_Consumer",(IF($G2470="Recycled Post-Consumer","Recycled_Post_Consumer",(IF($G2470="Sustainably Sourced","Sustainably_sourced","")))))))))))))))),"")</f>
        <v/>
      </c>
      <c r="AE2470" s="13" t="e" cm="1">
        <f t="array" aca="1" ref="AE2470" ca="1">IF(INDIRECT("$F"&amp;$S2470)="","",IF(LEFT(INDIRECT("$F"&amp;$S2470),3)="GRS","GRS_RCS_RM",IF((LEFT(INDIRECT("$F"&amp;$S2470),3))="RCS","GRS_RCS_RM",IF(INDIRECT("$F"&amp;$S2470)="OCS (No Label)","OCS_Conversion_RM",IF(LEFT(INDIRECT("$F"&amp;$S2470),3)="OCS","OCS_RM",IF(RIGHT(INDIRECT("$F"&amp;$S2470),10)="conversion","GOTS_RM_conversion",IF((LEFT(INDIRECT("$F"&amp;$S2470),4))="GOTS","GOTS_RM","Responsible_RM")))))))</f>
        <v>#REF!</v>
      </c>
      <c r="AF2470" s="13" t="str" cm="1">
        <f t="array" aca="1" ref="AF2470" ca="1">IF($S2470="","",INDIRECT("$Z"&amp;$S2470))</f>
        <v/>
      </c>
      <c r="AG2470" s="155"/>
      <c r="AH2470" s="13" t="str" cm="1">
        <f t="array" aca="1" ref="AH2470" ca="1">IFERROR(INDIRECT("$ag"&amp;S2470),"")</f>
        <v/>
      </c>
      <c r="AI2470" s="13" t="e" cm="1">
        <f t="array" aca="1" ref="AI2470" ca="1">INDIRECT("O"&amp;S2469)</f>
        <v>#REF!</v>
      </c>
      <c r="AJ2470" s="13" t="str">
        <f>IF($I2470="","",INDEX('Raw Material'!$A$1:$J$75,MATCH(I2470,'Raw Material'!$A$1:$A$75,0),(MATCH(G2470,'Raw Material'!$A$1:$J$1,0))))</f>
        <v/>
      </c>
      <c r="AK2470" s="13" t="str">
        <f t="shared" si="1111"/>
        <v>YANLIŞRM</v>
      </c>
      <c r="AL2470" s="153" t="str">
        <f t="shared" si="1112"/>
        <v/>
      </c>
    </row>
    <row r="2471" spans="1:38" ht="16.5" customHeight="1">
      <c r="A2471" s="161"/>
      <c r="B2471" s="166"/>
      <c r="C2471" s="167"/>
      <c r="D2471" s="156"/>
      <c r="E2471" s="156"/>
      <c r="F2471" s="174"/>
      <c r="G2471" s="181"/>
      <c r="H2471" s="182"/>
      <c r="I2471" s="182"/>
      <c r="J2471" s="182"/>
      <c r="K2471" s="32"/>
      <c r="L2471" s="178"/>
      <c r="M2471" s="178"/>
      <c r="N2471" s="81"/>
      <c r="O2471" s="185"/>
      <c r="P2471" s="103"/>
      <c r="Q2471" s="84" t="str">
        <f t="shared" si="1113"/>
        <v/>
      </c>
      <c r="R2471" s="159"/>
      <c r="S2471" s="28" t="str" cm="1">
        <f t="array" aca="1" ref="S2471" ca="1">IF(INDIRECT("A"&amp;114+$U2471)&lt;&gt;"",114+$U2471,"")</f>
        <v/>
      </c>
      <c r="T2471" s="28" t="str">
        <f t="shared" ca="1" si="1114"/>
        <v>$B</v>
      </c>
      <c r="U2471" s="29">
        <f t="shared" si="1120"/>
        <v>2352</v>
      </c>
      <c r="V2471" s="29">
        <v>196.416666666682</v>
      </c>
      <c r="W2471" s="29">
        <f t="shared" si="1121"/>
        <v>196</v>
      </c>
      <c r="X2471" s="41" t="str" cm="1">
        <f t="array" aca="1" ref="X2471" ca="1">IFERROR(INDEX('PC&amp;PD'!$A$1:$AP$15,ROW('PC&amp;PD'!$A$15),MATCH(INDIRECT(T2471),'PC&amp;PD'!$A$1:$AP$1,0)),"")</f>
        <v/>
      </c>
      <c r="Z2471" s="155"/>
      <c r="AA2471" s="13" t="str">
        <f t="shared" si="1110"/>
        <v/>
      </c>
      <c r="AB2471" s="155"/>
      <c r="AC2471" s="13" t="str">
        <f t="shared" ca="1" si="1115"/>
        <v>$AB</v>
      </c>
      <c r="AD2471" s="13" t="str" cm="1">
        <f t="array" aca="1" ref="AD2471" ca="1">IFERROR(IF((LEFT(INDIRECT("$F"&amp;$S2471),4))="GOTS",IF($G2471="Organic","GOTS_Organic_raw",(IF($G2471="Responsible","GOTS_Responsible",(IF($G2471="No Attribute (Conventional)","GOTS_conventional",(IF($G2471="Recycled Pre/Post-Consumer","GOTS_pre_post",(IF($G2471="In-Conversion","GOTS_in_conversion",(IF($G2471="Sustainably Sourced","Sustainably_sourced",""))))))))))),IF($G2471="Organic","Organic",(IF($G2471="Responsible","Responsible",(IF($G2471="No Attribute (Conventional)","No_Attribute_Conventional",(IF($G2471="Recycled Pre/Post-Consumer","Recycled_Pre_Post_Consumer",(IF($G2471="In-Conversion","In_Conversion",(IF($G2471="Recycled Pre-Consumer","Recycled_Pre_Consumer",(IF($G2471="Recycled Post-Consumer","Recycled_Post_Consumer",(IF($G2471="Sustainably Sourced","Sustainably_sourced","")))))))))))))))),"")</f>
        <v/>
      </c>
      <c r="AE2471" s="13" t="e" cm="1">
        <f t="array" aca="1" ref="AE2471" ca="1">IF(INDIRECT("$F"&amp;$S2471)="","",IF(LEFT(INDIRECT("$F"&amp;$S2471),3)="GRS","GRS_RCS_RM",IF((LEFT(INDIRECT("$F"&amp;$S2471),3))="RCS","GRS_RCS_RM",IF(INDIRECT("$F"&amp;$S2471)="OCS (No Label)","OCS_Conversion_RM",IF(LEFT(INDIRECT("$F"&amp;$S2471),3)="OCS","OCS_RM",IF(RIGHT(INDIRECT("$F"&amp;$S2471),10)="conversion","GOTS_RM_conversion",IF((LEFT(INDIRECT("$F"&amp;$S2471),4))="GOTS","GOTS_RM","Responsible_RM")))))))</f>
        <v>#REF!</v>
      </c>
      <c r="AF2471" s="13" t="str" cm="1">
        <f t="array" aca="1" ref="AF2471" ca="1">IF($S2471="","",INDIRECT("$Z"&amp;$S2471))</f>
        <v/>
      </c>
      <c r="AG2471" s="155"/>
      <c r="AH2471" s="13" t="str" cm="1">
        <f t="array" aca="1" ref="AH2471" ca="1">IFERROR(INDIRECT("$ag"&amp;S2471),"")</f>
        <v/>
      </c>
      <c r="AI2471" s="13" t="e" cm="1">
        <f t="array" aca="1" ref="AI2471" ca="1">INDIRECT("O"&amp;S2470)</f>
        <v>#REF!</v>
      </c>
      <c r="AJ2471" s="13" t="str">
        <f>IF($I2471="","",INDEX('Raw Material'!$A$1:$J$75,MATCH(I2471,'Raw Material'!$A$1:$A$75,0),(MATCH(G2471,'Raw Material'!$A$1:$J$1,0))))</f>
        <v/>
      </c>
      <c r="AK2471" s="13" t="str">
        <f t="shared" si="1111"/>
        <v>YANLIŞRM</v>
      </c>
      <c r="AL2471" s="153" t="str">
        <f t="shared" si="1112"/>
        <v/>
      </c>
    </row>
    <row r="2472" spans="1:38" ht="16.5" customHeight="1">
      <c r="A2472" s="162"/>
      <c r="B2472" s="168"/>
      <c r="C2472" s="169"/>
      <c r="D2472" s="156"/>
      <c r="E2472" s="156"/>
      <c r="F2472" s="175"/>
      <c r="G2472" s="181"/>
      <c r="H2472" s="182"/>
      <c r="I2472" s="182"/>
      <c r="J2472" s="182"/>
      <c r="K2472" s="32"/>
      <c r="L2472" s="179"/>
      <c r="M2472" s="179"/>
      <c r="N2472" s="81"/>
      <c r="O2472" s="185"/>
      <c r="P2472" s="103"/>
      <c r="Q2472" s="84" t="str">
        <f t="shared" si="1113"/>
        <v/>
      </c>
      <c r="R2472" s="159"/>
      <c r="S2472" s="28" t="str" cm="1">
        <f t="array" aca="1" ref="S2472" ca="1">IF(INDIRECT("A"&amp;114+$U2472)&lt;&gt;"",114+$U2472,"")</f>
        <v/>
      </c>
      <c r="T2472" s="28" t="str">
        <f t="shared" ca="1" si="1114"/>
        <v>$B</v>
      </c>
      <c r="U2472" s="29">
        <f t="shared" si="1120"/>
        <v>2352</v>
      </c>
      <c r="V2472" s="29">
        <v>196.50000000001501</v>
      </c>
      <c r="W2472" s="29">
        <f t="shared" si="1121"/>
        <v>196</v>
      </c>
      <c r="X2472" s="41" t="str" cm="1">
        <f t="array" aca="1" ref="X2472" ca="1">IFERROR(INDEX('PC&amp;PD'!$A$1:$AP$15,ROW('PC&amp;PD'!$A$15),MATCH(INDIRECT(T2472),'PC&amp;PD'!$A$1:$AP$1,0)),"")</f>
        <v/>
      </c>
      <c r="Z2472" s="155"/>
      <c r="AA2472" s="13" t="str">
        <f t="shared" si="1110"/>
        <v/>
      </c>
      <c r="AB2472" s="155"/>
      <c r="AC2472" s="13" t="str">
        <f t="shared" ca="1" si="1115"/>
        <v>$AB</v>
      </c>
      <c r="AD2472" s="13" t="str" cm="1">
        <f t="array" aca="1" ref="AD2472" ca="1">IFERROR(IF((LEFT(INDIRECT("$F"&amp;$S2472),4))="GOTS",IF($G2472="Organic","GOTS_Organic_raw",(IF($G2472="Responsible","GOTS_Responsible",(IF($G2472="No Attribute (Conventional)","GOTS_conventional",(IF($G2472="Recycled Pre/Post-Consumer","GOTS_pre_post",(IF($G2472="In-Conversion","GOTS_in_conversion",(IF($G2472="Sustainably Sourced","Sustainably_sourced",""))))))))))),IF($G2472="Organic","Organic",(IF($G2472="Responsible","Responsible",(IF($G2472="No Attribute (Conventional)","No_Attribute_Conventional",(IF($G2472="Recycled Pre/Post-Consumer","Recycled_Pre_Post_Consumer",(IF($G2472="In-Conversion","In_Conversion",(IF($G2472="Recycled Pre-Consumer","Recycled_Pre_Consumer",(IF($G2472="Recycled Post-Consumer","Recycled_Post_Consumer",(IF($G2472="Sustainably Sourced","Sustainably_sourced","")))))))))))))))),"")</f>
        <v/>
      </c>
      <c r="AE2472" s="13" t="e" cm="1">
        <f t="array" aca="1" ref="AE2472" ca="1">IF(INDIRECT("$F"&amp;$S2472)="","",IF(LEFT(INDIRECT("$F"&amp;$S2472),3)="GRS","GRS_RCS_RM",IF((LEFT(INDIRECT("$F"&amp;$S2472),3))="RCS","GRS_RCS_RM",IF(INDIRECT("$F"&amp;$S2472)="OCS (No Label)","OCS_Conversion_RM",IF(LEFT(INDIRECT("$F"&amp;$S2472),3)="OCS","OCS_RM",IF(RIGHT(INDIRECT("$F"&amp;$S2472),10)="conversion","GOTS_RM_conversion",IF((LEFT(INDIRECT("$F"&amp;$S2472),4))="GOTS","GOTS_RM","Responsible_RM")))))))</f>
        <v>#REF!</v>
      </c>
      <c r="AF2472" s="13" t="str" cm="1">
        <f t="array" aca="1" ref="AF2472" ca="1">IF($S2472="","",INDIRECT("$Z"&amp;$S2472))</f>
        <v/>
      </c>
      <c r="AG2472" s="155"/>
      <c r="AH2472" s="13" t="str" cm="1">
        <f t="array" aca="1" ref="AH2472" ca="1">IFERROR(INDIRECT("$ag"&amp;S2472),"")</f>
        <v/>
      </c>
      <c r="AI2472" s="13" t="e" cm="1">
        <f t="array" aca="1" ref="AI2472" ca="1">INDIRECT("O"&amp;S2471)</f>
        <v>#REF!</v>
      </c>
      <c r="AJ2472" s="13" t="str">
        <f>IF($I2472="","",INDEX('Raw Material'!$A$1:$J$75,MATCH(I2472,'Raw Material'!$A$1:$A$75,0),(MATCH(G2472,'Raw Material'!$A$1:$J$1,0))))</f>
        <v/>
      </c>
      <c r="AK2472" s="13" t="str">
        <f t="shared" si="1111"/>
        <v>YANLIŞRM</v>
      </c>
      <c r="AL2472" s="153" t="str">
        <f t="shared" si="1112"/>
        <v/>
      </c>
    </row>
    <row r="2473" spans="1:38" ht="16.5" customHeight="1">
      <c r="A2473" s="162"/>
      <c r="B2473" s="168"/>
      <c r="C2473" s="169"/>
      <c r="D2473" s="156"/>
      <c r="E2473" s="156"/>
      <c r="F2473" s="175"/>
      <c r="G2473" s="181"/>
      <c r="H2473" s="182"/>
      <c r="I2473" s="182"/>
      <c r="J2473" s="182"/>
      <c r="K2473" s="32"/>
      <c r="L2473" s="179"/>
      <c r="M2473" s="179"/>
      <c r="N2473" s="81"/>
      <c r="O2473" s="185"/>
      <c r="P2473" s="103"/>
      <c r="Q2473" s="84" t="str">
        <f t="shared" si="1113"/>
        <v/>
      </c>
      <c r="R2473" s="159"/>
      <c r="S2473" s="28" t="str" cm="1">
        <f t="array" aca="1" ref="S2473" ca="1">IF(INDIRECT("A"&amp;114+$U2473)&lt;&gt;"",114+$U2473,"")</f>
        <v/>
      </c>
      <c r="T2473" s="28" t="str">
        <f t="shared" ca="1" si="1114"/>
        <v>$B</v>
      </c>
      <c r="U2473" s="29">
        <f t="shared" si="1120"/>
        <v>2352</v>
      </c>
      <c r="V2473" s="29">
        <v>196.583333333349</v>
      </c>
      <c r="W2473" s="29">
        <f t="shared" si="1121"/>
        <v>196</v>
      </c>
      <c r="X2473" s="41" t="str" cm="1">
        <f t="array" aca="1" ref="X2473" ca="1">IFERROR(INDEX('PC&amp;PD'!$A$1:$AP$15,ROW('PC&amp;PD'!$A$15),MATCH(INDIRECT(T2473),'PC&amp;PD'!$A$1:$AP$1,0)),"")</f>
        <v/>
      </c>
      <c r="Z2473" s="155"/>
      <c r="AA2473" s="13" t="str">
        <f t="shared" si="1110"/>
        <v/>
      </c>
      <c r="AB2473" s="155"/>
      <c r="AC2473" s="13" t="str">
        <f t="shared" ca="1" si="1115"/>
        <v>$AB</v>
      </c>
      <c r="AD2473" s="13" t="str" cm="1">
        <f t="array" aca="1" ref="AD2473" ca="1">IFERROR(IF((LEFT(INDIRECT("$F"&amp;$S2473),4))="GOTS",IF($G2473="Organic","GOTS_Organic_raw",(IF($G2473="Responsible","GOTS_Responsible",(IF($G2473="No Attribute (Conventional)","GOTS_conventional",(IF($G2473="Recycled Pre/Post-Consumer","GOTS_pre_post",(IF($G2473="In-Conversion","GOTS_in_conversion",(IF($G2473="Sustainably Sourced","Sustainably_sourced",""))))))))))),IF($G2473="Organic","Organic",(IF($G2473="Responsible","Responsible",(IF($G2473="No Attribute (Conventional)","No_Attribute_Conventional",(IF($G2473="Recycled Pre/Post-Consumer","Recycled_Pre_Post_Consumer",(IF($G2473="In-Conversion","In_Conversion",(IF($G2473="Recycled Pre-Consumer","Recycled_Pre_Consumer",(IF($G2473="Recycled Post-Consumer","Recycled_Post_Consumer",(IF($G2473="Sustainably Sourced","Sustainably_sourced","")))))))))))))))),"")</f>
        <v/>
      </c>
      <c r="AE2473" s="13" t="e" cm="1">
        <f t="array" aca="1" ref="AE2473" ca="1">IF(INDIRECT("$F"&amp;$S2473)="","",IF(LEFT(INDIRECT("$F"&amp;$S2473),3)="GRS","GRS_RCS_RM",IF((LEFT(INDIRECT("$F"&amp;$S2473),3))="RCS","GRS_RCS_RM",IF(INDIRECT("$F"&amp;$S2473)="OCS (No Label)","OCS_Conversion_RM",IF(LEFT(INDIRECT("$F"&amp;$S2473),3)="OCS","OCS_RM",IF(RIGHT(INDIRECT("$F"&amp;$S2473),10)="conversion","GOTS_RM_conversion",IF((LEFT(INDIRECT("$F"&amp;$S2473),4))="GOTS","GOTS_RM","Responsible_RM")))))))</f>
        <v>#REF!</v>
      </c>
      <c r="AF2473" s="13" t="str" cm="1">
        <f t="array" aca="1" ref="AF2473" ca="1">IF($S2473="","",INDIRECT("$Z"&amp;$S2473))</f>
        <v/>
      </c>
      <c r="AG2473" s="155"/>
      <c r="AH2473" s="13" t="str" cm="1">
        <f t="array" aca="1" ref="AH2473" ca="1">IFERROR(INDIRECT("$ag"&amp;S2473),"")</f>
        <v/>
      </c>
      <c r="AI2473" s="13" t="e" cm="1">
        <f t="array" aca="1" ref="AI2473" ca="1">INDIRECT("O"&amp;S2472)</f>
        <v>#REF!</v>
      </c>
      <c r="AJ2473" s="13" t="str">
        <f>IF($I2473="","",INDEX('Raw Material'!$A$1:$J$75,MATCH(I2473,'Raw Material'!$A$1:$A$75,0),(MATCH(G2473,'Raw Material'!$A$1:$J$1,0))))</f>
        <v/>
      </c>
      <c r="AK2473" s="13" t="str">
        <f t="shared" si="1111"/>
        <v>YANLIŞRM</v>
      </c>
      <c r="AL2473" s="153" t="str">
        <f t="shared" si="1112"/>
        <v/>
      </c>
    </row>
    <row r="2474" spans="1:38" ht="16.5" customHeight="1">
      <c r="A2474" s="162"/>
      <c r="B2474" s="168"/>
      <c r="C2474" s="169"/>
      <c r="D2474" s="156"/>
      <c r="E2474" s="156"/>
      <c r="F2474" s="175"/>
      <c r="G2474" s="181"/>
      <c r="H2474" s="182"/>
      <c r="I2474" s="182"/>
      <c r="J2474" s="182"/>
      <c r="K2474" s="32"/>
      <c r="L2474" s="179"/>
      <c r="M2474" s="179"/>
      <c r="N2474" s="81"/>
      <c r="O2474" s="185"/>
      <c r="P2474" s="103"/>
      <c r="Q2474" s="84" t="str">
        <f t="shared" si="1113"/>
        <v/>
      </c>
      <c r="R2474" s="159"/>
      <c r="S2474" s="28" t="str" cm="1">
        <f t="array" aca="1" ref="S2474" ca="1">IF(INDIRECT("A"&amp;114+$U2474)&lt;&gt;"",114+$U2474,"")</f>
        <v/>
      </c>
      <c r="T2474" s="28" t="str">
        <f t="shared" ca="1" si="1114"/>
        <v>$B</v>
      </c>
      <c r="U2474" s="29">
        <f t="shared" si="1120"/>
        <v>2352</v>
      </c>
      <c r="V2474" s="29">
        <v>196.666666666682</v>
      </c>
      <c r="W2474" s="29">
        <f t="shared" si="1121"/>
        <v>196</v>
      </c>
      <c r="X2474" s="41" t="str" cm="1">
        <f t="array" aca="1" ref="X2474" ca="1">IFERROR(INDEX('PC&amp;PD'!$A$1:$AP$15,ROW('PC&amp;PD'!$A$15),MATCH(INDIRECT(T2474),'PC&amp;PD'!$A$1:$AP$1,0)),"")</f>
        <v/>
      </c>
      <c r="Z2474" s="155"/>
      <c r="AA2474" s="13" t="str">
        <f t="shared" si="1110"/>
        <v/>
      </c>
      <c r="AB2474" s="155"/>
      <c r="AC2474" s="13" t="str">
        <f t="shared" ca="1" si="1115"/>
        <v>$AB</v>
      </c>
      <c r="AD2474" s="13" t="str" cm="1">
        <f t="array" aca="1" ref="AD2474" ca="1">IFERROR(IF((LEFT(INDIRECT("$F"&amp;$S2474),4))="GOTS",IF($G2474="Organic","GOTS_Organic_raw",(IF($G2474="Responsible","GOTS_Responsible",(IF($G2474="No Attribute (Conventional)","GOTS_conventional",(IF($G2474="Recycled Pre/Post-Consumer","GOTS_pre_post",(IF($G2474="In-Conversion","GOTS_in_conversion",(IF($G2474="Sustainably Sourced","Sustainably_sourced",""))))))))))),IF($G2474="Organic","Organic",(IF($G2474="Responsible","Responsible",(IF($G2474="No Attribute (Conventional)","No_Attribute_Conventional",(IF($G2474="Recycled Pre/Post-Consumer","Recycled_Pre_Post_Consumer",(IF($G2474="In-Conversion","In_Conversion",(IF($G2474="Recycled Pre-Consumer","Recycled_Pre_Consumer",(IF($G2474="Recycled Post-Consumer","Recycled_Post_Consumer",(IF($G2474="Sustainably Sourced","Sustainably_sourced","")))))))))))))))),"")</f>
        <v/>
      </c>
      <c r="AE2474" s="13" t="e" cm="1">
        <f t="array" aca="1" ref="AE2474" ca="1">IF(INDIRECT("$F"&amp;$S2474)="","",IF(LEFT(INDIRECT("$F"&amp;$S2474),3)="GRS","GRS_RCS_RM",IF((LEFT(INDIRECT("$F"&amp;$S2474),3))="RCS","GRS_RCS_RM",IF(INDIRECT("$F"&amp;$S2474)="OCS (No Label)","OCS_Conversion_RM",IF(LEFT(INDIRECT("$F"&amp;$S2474),3)="OCS","OCS_RM",IF(RIGHT(INDIRECT("$F"&amp;$S2474),10)="conversion","GOTS_RM_conversion",IF((LEFT(INDIRECT("$F"&amp;$S2474),4))="GOTS","GOTS_RM","Responsible_RM")))))))</f>
        <v>#REF!</v>
      </c>
      <c r="AF2474" s="13" t="str" cm="1">
        <f t="array" aca="1" ref="AF2474" ca="1">IF($S2474="","",INDIRECT("$Z"&amp;$S2474))</f>
        <v/>
      </c>
      <c r="AG2474" s="155"/>
      <c r="AH2474" s="13" t="str" cm="1">
        <f t="array" aca="1" ref="AH2474" ca="1">IFERROR(INDIRECT("$ag"&amp;S2474),"")</f>
        <v/>
      </c>
      <c r="AI2474" s="13" t="e" cm="1">
        <f t="array" aca="1" ref="AI2474" ca="1">INDIRECT("O"&amp;S2473)</f>
        <v>#REF!</v>
      </c>
      <c r="AJ2474" s="13" t="str">
        <f>IF($I2474="","",INDEX('Raw Material'!$A$1:$J$75,MATCH(I2474,'Raw Material'!$A$1:$A$75,0),(MATCH(G2474,'Raw Material'!$A$1:$J$1,0))))</f>
        <v/>
      </c>
      <c r="AK2474" s="13" t="str">
        <f t="shared" si="1111"/>
        <v>YANLIŞRM</v>
      </c>
      <c r="AL2474" s="153" t="str">
        <f t="shared" si="1112"/>
        <v/>
      </c>
    </row>
    <row r="2475" spans="1:38" ht="16.5" customHeight="1">
      <c r="A2475" s="162"/>
      <c r="B2475" s="168"/>
      <c r="C2475" s="169"/>
      <c r="D2475" s="156"/>
      <c r="E2475" s="156"/>
      <c r="F2475" s="175"/>
      <c r="G2475" s="181"/>
      <c r="H2475" s="182"/>
      <c r="I2475" s="182"/>
      <c r="J2475" s="182"/>
      <c r="K2475" s="32"/>
      <c r="L2475" s="179"/>
      <c r="M2475" s="179"/>
      <c r="N2475" s="81"/>
      <c r="O2475" s="185"/>
      <c r="P2475" s="103"/>
      <c r="Q2475" s="84" t="str">
        <f t="shared" si="1113"/>
        <v/>
      </c>
      <c r="R2475" s="159"/>
      <c r="S2475" s="28" t="str" cm="1">
        <f t="array" aca="1" ref="S2475" ca="1">IF(INDIRECT("A"&amp;114+$U2475)&lt;&gt;"",114+$U2475,"")</f>
        <v/>
      </c>
      <c r="T2475" s="28" t="str">
        <f t="shared" ca="1" si="1114"/>
        <v>$B</v>
      </c>
      <c r="U2475" s="29">
        <f t="shared" si="1120"/>
        <v>2352</v>
      </c>
      <c r="V2475" s="29">
        <v>196.75000000001501</v>
      </c>
      <c r="W2475" s="29">
        <f t="shared" si="1121"/>
        <v>196</v>
      </c>
      <c r="X2475" s="41" t="str" cm="1">
        <f t="array" aca="1" ref="X2475" ca="1">IFERROR(INDEX('PC&amp;PD'!$A$1:$AP$15,ROW('PC&amp;PD'!$A$15),MATCH(INDIRECT(T2475),'PC&amp;PD'!$A$1:$AP$1,0)),"")</f>
        <v/>
      </c>
      <c r="Z2475" s="155"/>
      <c r="AA2475" s="13" t="str">
        <f t="shared" si="1110"/>
        <v/>
      </c>
      <c r="AB2475" s="155"/>
      <c r="AC2475" s="13" t="str">
        <f t="shared" ca="1" si="1115"/>
        <v>$AB</v>
      </c>
      <c r="AD2475" s="13" t="str" cm="1">
        <f t="array" aca="1" ref="AD2475" ca="1">IFERROR(IF((LEFT(INDIRECT("$F"&amp;$S2475),4))="GOTS",IF($G2475="Organic","GOTS_Organic_raw",(IF($G2475="Responsible","GOTS_Responsible",(IF($G2475="No Attribute (Conventional)","GOTS_conventional",(IF($G2475="Recycled Pre/Post-Consumer","GOTS_pre_post",(IF($G2475="In-Conversion","GOTS_in_conversion",(IF($G2475="Sustainably Sourced","Sustainably_sourced",""))))))))))),IF($G2475="Organic","Organic",(IF($G2475="Responsible","Responsible",(IF($G2475="No Attribute (Conventional)","No_Attribute_Conventional",(IF($G2475="Recycled Pre/Post-Consumer","Recycled_Pre_Post_Consumer",(IF($G2475="In-Conversion","In_Conversion",(IF($G2475="Recycled Pre-Consumer","Recycled_Pre_Consumer",(IF($G2475="Recycled Post-Consumer","Recycled_Post_Consumer",(IF($G2475="Sustainably Sourced","Sustainably_sourced","")))))))))))))))),"")</f>
        <v/>
      </c>
      <c r="AE2475" s="13" t="e" cm="1">
        <f t="array" aca="1" ref="AE2475" ca="1">IF(INDIRECT("$F"&amp;$S2475)="","",IF(LEFT(INDIRECT("$F"&amp;$S2475),3)="GRS","GRS_RCS_RM",IF((LEFT(INDIRECT("$F"&amp;$S2475),3))="RCS","GRS_RCS_RM",IF(INDIRECT("$F"&amp;$S2475)="OCS (No Label)","OCS_Conversion_RM",IF(LEFT(INDIRECT("$F"&amp;$S2475),3)="OCS","OCS_RM",IF(RIGHT(INDIRECT("$F"&amp;$S2475),10)="conversion","GOTS_RM_conversion",IF((LEFT(INDIRECT("$F"&amp;$S2475),4))="GOTS","GOTS_RM","Responsible_RM")))))))</f>
        <v>#REF!</v>
      </c>
      <c r="AF2475" s="13" t="str" cm="1">
        <f t="array" aca="1" ref="AF2475" ca="1">IF($S2475="","",INDIRECT("$Z"&amp;$S2475))</f>
        <v/>
      </c>
      <c r="AG2475" s="155"/>
      <c r="AH2475" s="13" t="str" cm="1">
        <f t="array" aca="1" ref="AH2475" ca="1">IFERROR(INDIRECT("$ag"&amp;S2475),"")</f>
        <v/>
      </c>
      <c r="AI2475" s="13" t="e" cm="1">
        <f t="array" aca="1" ref="AI2475" ca="1">INDIRECT("O"&amp;S2474)</f>
        <v>#REF!</v>
      </c>
      <c r="AJ2475" s="13" t="str">
        <f>IF($I2475="","",INDEX('Raw Material'!$A$1:$J$75,MATCH(I2475,'Raw Material'!$A$1:$A$75,0),(MATCH(G2475,'Raw Material'!$A$1:$J$1,0))))</f>
        <v/>
      </c>
      <c r="AK2475" s="13" t="str">
        <f t="shared" si="1111"/>
        <v>YANLIŞRM</v>
      </c>
      <c r="AL2475" s="153" t="str">
        <f t="shared" si="1112"/>
        <v/>
      </c>
    </row>
    <row r="2476" spans="1:38" ht="16.5" customHeight="1">
      <c r="A2476" s="162"/>
      <c r="B2476" s="168"/>
      <c r="C2476" s="169"/>
      <c r="D2476" s="156"/>
      <c r="E2476" s="156"/>
      <c r="F2476" s="175"/>
      <c r="G2476" s="181"/>
      <c r="H2476" s="182"/>
      <c r="I2476" s="182"/>
      <c r="J2476" s="182"/>
      <c r="K2476" s="32"/>
      <c r="L2476" s="179"/>
      <c r="M2476" s="179"/>
      <c r="N2476" s="81"/>
      <c r="O2476" s="185"/>
      <c r="P2476" s="103"/>
      <c r="Q2476" s="84" t="str">
        <f t="shared" si="1113"/>
        <v/>
      </c>
      <c r="R2476" s="159"/>
      <c r="S2476" s="28" t="str" cm="1">
        <f t="array" aca="1" ref="S2476" ca="1">IF(INDIRECT("A"&amp;114+$U2476)&lt;&gt;"",114+$U2476,"")</f>
        <v/>
      </c>
      <c r="T2476" s="28" t="str">
        <f t="shared" ca="1" si="1114"/>
        <v>$B</v>
      </c>
      <c r="U2476" s="29">
        <f t="shared" si="1120"/>
        <v>2352</v>
      </c>
      <c r="V2476" s="29">
        <v>196.833333333349</v>
      </c>
      <c r="W2476" s="29">
        <f t="shared" si="1121"/>
        <v>196</v>
      </c>
      <c r="X2476" s="41" t="str" cm="1">
        <f t="array" aca="1" ref="X2476" ca="1">IFERROR(INDEX('PC&amp;PD'!$A$1:$AP$15,ROW('PC&amp;PD'!$A$15),MATCH(INDIRECT(T2476),'PC&amp;PD'!$A$1:$AP$1,0)),"")</f>
        <v/>
      </c>
      <c r="Z2476" s="155"/>
      <c r="AA2476" s="13" t="str">
        <f t="shared" si="1110"/>
        <v/>
      </c>
      <c r="AB2476" s="155"/>
      <c r="AC2476" s="13" t="str">
        <f t="shared" ca="1" si="1115"/>
        <v>$AB</v>
      </c>
      <c r="AD2476" s="13" t="str" cm="1">
        <f t="array" aca="1" ref="AD2476" ca="1">IFERROR(IF((LEFT(INDIRECT("$F"&amp;$S2476),4))="GOTS",IF($G2476="Organic","GOTS_Organic_raw",(IF($G2476="Responsible","GOTS_Responsible",(IF($G2476="No Attribute (Conventional)","GOTS_conventional",(IF($G2476="Recycled Pre/Post-Consumer","GOTS_pre_post",(IF($G2476="In-Conversion","GOTS_in_conversion",(IF($G2476="Sustainably Sourced","Sustainably_sourced",""))))))))))),IF($G2476="Organic","Organic",(IF($G2476="Responsible","Responsible",(IF($G2476="No Attribute (Conventional)","No_Attribute_Conventional",(IF($G2476="Recycled Pre/Post-Consumer","Recycled_Pre_Post_Consumer",(IF($G2476="In-Conversion","In_Conversion",(IF($G2476="Recycled Pre-Consumer","Recycled_Pre_Consumer",(IF($G2476="Recycled Post-Consumer","Recycled_Post_Consumer",(IF($G2476="Sustainably Sourced","Sustainably_sourced","")))))))))))))))),"")</f>
        <v/>
      </c>
      <c r="AE2476" s="13" t="e" cm="1">
        <f t="array" aca="1" ref="AE2476" ca="1">IF(INDIRECT("$F"&amp;$S2476)="","",IF(LEFT(INDIRECT("$F"&amp;$S2476),3)="GRS","GRS_RCS_RM",IF((LEFT(INDIRECT("$F"&amp;$S2476),3))="RCS","GRS_RCS_RM",IF(INDIRECT("$F"&amp;$S2476)="OCS (No Label)","OCS_Conversion_RM",IF(LEFT(INDIRECT("$F"&amp;$S2476),3)="OCS","OCS_RM",IF(RIGHT(INDIRECT("$F"&amp;$S2476),10)="conversion","GOTS_RM_conversion",IF((LEFT(INDIRECT("$F"&amp;$S2476),4))="GOTS","GOTS_RM","Responsible_RM")))))))</f>
        <v>#REF!</v>
      </c>
      <c r="AF2476" s="13" t="str" cm="1">
        <f t="array" aca="1" ref="AF2476" ca="1">IF($S2476="","",INDIRECT("$Z"&amp;$S2476))</f>
        <v/>
      </c>
      <c r="AG2476" s="155"/>
      <c r="AH2476" s="13" t="str" cm="1">
        <f t="array" aca="1" ref="AH2476" ca="1">IFERROR(INDIRECT("$ag"&amp;S2476),"")</f>
        <v/>
      </c>
      <c r="AI2476" s="13" t="e" cm="1">
        <f t="array" aca="1" ref="AI2476" ca="1">INDIRECT("O"&amp;S2475)</f>
        <v>#REF!</v>
      </c>
      <c r="AJ2476" s="13" t="str">
        <f>IF($I2476="","",INDEX('Raw Material'!$A$1:$J$75,MATCH(I2476,'Raw Material'!$A$1:$A$75,0),(MATCH(G2476,'Raw Material'!$A$1:$J$1,0))))</f>
        <v/>
      </c>
      <c r="AK2476" s="13" t="str">
        <f t="shared" si="1111"/>
        <v>YANLIŞRM</v>
      </c>
      <c r="AL2476" s="153" t="str">
        <f t="shared" si="1112"/>
        <v/>
      </c>
    </row>
    <row r="2477" spans="1:38" ht="16.5" customHeight="1" thickBot="1">
      <c r="A2477" s="163"/>
      <c r="B2477" s="170"/>
      <c r="C2477" s="171"/>
      <c r="D2477" s="156"/>
      <c r="E2477" s="156"/>
      <c r="F2477" s="176"/>
      <c r="G2477" s="157"/>
      <c r="H2477" s="158"/>
      <c r="I2477" s="158"/>
      <c r="J2477" s="158"/>
      <c r="K2477" s="33"/>
      <c r="L2477" s="180"/>
      <c r="M2477" s="180"/>
      <c r="N2477" s="82"/>
      <c r="O2477" s="186"/>
      <c r="P2477" s="103"/>
      <c r="Q2477" s="84" t="str">
        <f t="shared" si="1113"/>
        <v/>
      </c>
      <c r="R2477" s="159"/>
      <c r="S2477" s="28" t="str" cm="1">
        <f t="array" aca="1" ref="S2477" ca="1">IF(INDIRECT("A"&amp;114+$U2477)&lt;&gt;"",114+$U2477,"")</f>
        <v/>
      </c>
      <c r="T2477" s="28" t="str">
        <f t="shared" ca="1" si="1114"/>
        <v>$B</v>
      </c>
      <c r="U2477" s="29">
        <f t="shared" si="1120"/>
        <v>2352</v>
      </c>
      <c r="V2477" s="29">
        <v>196.916666666682</v>
      </c>
      <c r="W2477" s="29">
        <f t="shared" si="1121"/>
        <v>196</v>
      </c>
      <c r="X2477" s="41" t="str" cm="1">
        <f t="array" aca="1" ref="X2477" ca="1">IFERROR(INDEX('PC&amp;PD'!$A$1:$AP$15,ROW('PC&amp;PD'!$A$15),MATCH(INDIRECT(T2477),'PC&amp;PD'!$A$1:$AP$1,0)),"")</f>
        <v/>
      </c>
      <c r="Z2477" s="155"/>
      <c r="AA2477" s="13" t="str">
        <f t="shared" si="1110"/>
        <v/>
      </c>
      <c r="AB2477" s="155"/>
      <c r="AC2477" s="13" t="str">
        <f t="shared" ca="1" si="1115"/>
        <v>$AB</v>
      </c>
      <c r="AD2477" s="13" t="str" cm="1">
        <f t="array" aca="1" ref="AD2477" ca="1">IFERROR(IF((LEFT(INDIRECT("$F"&amp;$S2477),4))="GOTS",IF($G2477="Organic","GOTS_Organic_raw",(IF($G2477="Responsible","GOTS_Responsible",(IF($G2477="No Attribute (Conventional)","GOTS_conventional",(IF($G2477="Recycled Pre/Post-Consumer","GOTS_pre_post",(IF($G2477="In-Conversion","GOTS_in_conversion",(IF($G2477="Sustainably Sourced","Sustainably_sourced",""))))))))))),IF($G2477="Organic","Organic",(IF($G2477="Responsible","Responsible",(IF($G2477="No Attribute (Conventional)","No_Attribute_Conventional",(IF($G2477="Recycled Pre/Post-Consumer","Recycled_Pre_Post_Consumer",(IF($G2477="In-Conversion","In_Conversion",(IF($G2477="Recycled Pre-Consumer","Recycled_Pre_Consumer",(IF($G2477="Recycled Post-Consumer","Recycled_Post_Consumer",(IF($G2477="Sustainably Sourced","Sustainably_sourced","")))))))))))))))),"")</f>
        <v/>
      </c>
      <c r="AE2477" s="13" t="e" cm="1">
        <f t="array" aca="1" ref="AE2477" ca="1">IF(INDIRECT("$F"&amp;$S2477)="","",IF(LEFT(INDIRECT("$F"&amp;$S2477),3)="GRS","GRS_RCS_RM",IF((LEFT(INDIRECT("$F"&amp;$S2477),3))="RCS","GRS_RCS_RM",IF(INDIRECT("$F"&amp;$S2477)="OCS (No Label)","OCS_Conversion_RM",IF(LEFT(INDIRECT("$F"&amp;$S2477),3)="OCS","OCS_RM",IF(RIGHT(INDIRECT("$F"&amp;$S2477),10)="conversion","GOTS_RM_conversion",IF((LEFT(INDIRECT("$F"&amp;$S2477),4))="GOTS","GOTS_RM","Responsible_RM")))))))</f>
        <v>#REF!</v>
      </c>
      <c r="AF2477" s="13" t="str" cm="1">
        <f t="array" aca="1" ref="AF2477" ca="1">IF($S2477="","",INDIRECT("$Z"&amp;$S2477))</f>
        <v/>
      </c>
      <c r="AG2477" s="155"/>
      <c r="AH2477" s="13" t="str" cm="1">
        <f t="array" aca="1" ref="AH2477" ca="1">IFERROR(INDIRECT("$ag"&amp;S2477),"")</f>
        <v/>
      </c>
      <c r="AI2477" s="13" t="e" cm="1">
        <f t="array" aca="1" ref="AI2477" ca="1">INDIRECT("O"&amp;S2476)</f>
        <v>#REF!</v>
      </c>
      <c r="AJ2477" s="13" t="str">
        <f>IF($I2477="","",INDEX('Raw Material'!$A$1:$J$75,MATCH(I2477,'Raw Material'!$A$1:$A$75,0),(MATCH(G2477,'Raw Material'!$A$1:$J$1,0))))</f>
        <v/>
      </c>
      <c r="AK2477" s="13" t="str">
        <f t="shared" si="1111"/>
        <v>YANLIŞRM</v>
      </c>
      <c r="AL2477" s="153" t="str">
        <f t="shared" si="1112"/>
        <v/>
      </c>
    </row>
    <row r="2478" spans="1:38" ht="16.5" customHeight="1">
      <c r="A2478" s="160" t="str">
        <f>IF(B2478="","",COUNTA($B$114:$B2478))</f>
        <v/>
      </c>
      <c r="B2478" s="164"/>
      <c r="C2478" s="165"/>
      <c r="D2478" s="183"/>
      <c r="E2478" s="183"/>
      <c r="F2478" s="172"/>
      <c r="G2478" s="212"/>
      <c r="H2478" s="206"/>
      <c r="I2478" s="206"/>
      <c r="J2478" s="206"/>
      <c r="K2478" s="31"/>
      <c r="L2478" s="177" t="str">
        <f t="shared" ref="L2478" si="1135">IF(R2478="","",LEFT(R2478,LEN(R2478)-2))</f>
        <v/>
      </c>
      <c r="M2478" s="177"/>
      <c r="N2478" s="80"/>
      <c r="O2478" s="184"/>
      <c r="P2478" s="103"/>
      <c r="Q2478" s="84" t="str">
        <f t="shared" si="1113"/>
        <v/>
      </c>
      <c r="R2478" s="159" t="str">
        <f t="shared" ref="R2478" si="1136">CONCATENATE($Q2478,Q2479,Q2480,Q2481,Q2482,Q2483,$Q2484,$Q2485,$Q2486,$Q2487,Q2488,Q2489)</f>
        <v/>
      </c>
      <c r="S2478" s="28" t="str" cm="1">
        <f t="array" aca="1" ref="S2478" ca="1">IF(INDIRECT("A"&amp;114+$U2478)&lt;&gt;"",114+$U2478,"")</f>
        <v/>
      </c>
      <c r="T2478" s="28" t="str">
        <f t="shared" ca="1" si="1114"/>
        <v>$B</v>
      </c>
      <c r="U2478" s="29">
        <f t="shared" si="1120"/>
        <v>2364</v>
      </c>
      <c r="V2478" s="29">
        <v>197.00000000001501</v>
      </c>
      <c r="W2478" s="29">
        <f t="shared" si="1121"/>
        <v>197</v>
      </c>
      <c r="X2478" s="41" t="str" cm="1">
        <f t="array" aca="1" ref="X2478" ca="1">IFERROR(INDEX('PC&amp;PD'!$A$1:$AP$15,ROW('PC&amp;PD'!$A$15),MATCH(INDIRECT(T2478),'PC&amp;PD'!$A$1:$AP$1,0)),"")</f>
        <v/>
      </c>
      <c r="Z2478" s="155" t="str">
        <f t="shared" ref="Z2478" si="1137">IFERROR(IF($F2478="OCS 100","OCS (OCS 100)",IF($F2478="OCS Blended","OCS (OCS Blended)",IF($F2478="OCS (No Label)","OCS (No Label)",IF($F2478="RCS 100","RCS (RCS 100)",IF($F2478="RCS Blended","RCS (RCS Blended)",IF($F2478="GRS","GRS (GRS)",IF($F2478="GRS (No Label)", "GRS (No Label)",IF($F2478="RDS","RDS (RDS)",IF($F2478="RWS","RWS (RWS)",IF($F2478="RAS","RAS (RAS)",IF($F2478="RMS","RMS (RMS)",IF($F2478="GOTS Organic","GOTS (Organic)",IF($F2478="GOTS Made with organic","GOTS (Made with Organic)",IF($F2478="GOTS Organic - in conversion","GOTS (Organic - In Conversion)",IF($F2478="GOTS Made with organic - in conversion","GOTS (Made with Organic - In Conversion)",""))))))))))))))),"")</f>
        <v/>
      </c>
      <c r="AA2478" s="13" t="str">
        <f t="shared" si="1110"/>
        <v/>
      </c>
      <c r="AB2478" s="155" t="str">
        <f t="shared" ref="AB2478" si="1138">IFERROR(IF($F2478="OCS 100", "OCS_100",IF($F2478="OCS Blended", "OCS_Blended",IF($F2478="OCS (No Label)", "OCS_No_Label",IF($F2478="RCS 100", "RCS_100",IF($F2478="RCS Blended","RCS_Blended",IF($F2478="GRS","GRS",IF($F2478="GRS (No Label)", "GRS_No_Label",IF($F2478="RDS","RDS",IF($F2478="RWS","RWS",IF($F2478="RMS","RMS",IF($F2478="GOTS Organic","GOTS_Organic",IF($F2478="GOTS Made with organic","GOTS_Made_with_organic",IF($F2478="GOTS Organic - in conversion","GOTS_Organic_in_Conversion",IF($F2478="GOTS Made with organic - in conversion","GOTS_Made_with_Organic_in_Conversion",IF($F2478="RAS","RAS",""))))))))))))))),"")</f>
        <v/>
      </c>
      <c r="AC2478" s="13" t="str">
        <f t="shared" ca="1" si="1115"/>
        <v>$AB</v>
      </c>
      <c r="AD2478" s="13" t="str" cm="1">
        <f t="array" aca="1" ref="AD2478" ca="1">IFERROR(IF((LEFT(INDIRECT("$F"&amp;$S2478),4))="GOTS",IF($G2478="Organic","GOTS_Organic_raw",(IF($G2478="Responsible","GOTS_Responsible",(IF($G2478="No Attribute (Conventional)","GOTS_conventional",(IF($G2478="Recycled Pre/Post-Consumer","GOTS_pre_post",(IF($G2478="In-Conversion","GOTS_in_conversion",(IF($G2478="Sustainably Sourced","Sustainably_sourced",""))))))))))),IF($G2478="Organic","Organic",(IF($G2478="Responsible","Responsible",(IF($G2478="No Attribute (Conventional)","No_Attribute_Conventional",(IF($G2478="Recycled Pre/Post-Consumer","Recycled_Pre_Post_Consumer",(IF($G2478="In-Conversion","In_Conversion",(IF($G2478="Recycled Pre-Consumer","Recycled_Pre_Consumer",(IF($G2478="Recycled Post-Consumer","Recycled_Post_Consumer",(IF($G2478="Sustainably Sourced","Sustainably_sourced","")))))))))))))))),"")</f>
        <v/>
      </c>
      <c r="AE2478" s="13" t="e" cm="1">
        <f t="array" aca="1" ref="AE2478" ca="1">IF(INDIRECT("$F"&amp;$S2478)="","",IF(LEFT(INDIRECT("$F"&amp;$S2478),3)="GRS","GRS_RCS_RM",IF((LEFT(INDIRECT("$F"&amp;$S2478),3))="RCS","GRS_RCS_RM",IF(INDIRECT("$F"&amp;$S2478)="OCS (No Label)","OCS_Conversion_RM",IF(LEFT(INDIRECT("$F"&amp;$S2478),3)="OCS","OCS_RM",IF(RIGHT(INDIRECT("$F"&amp;$S2478),10)="conversion","GOTS_RM_conversion",IF((LEFT(INDIRECT("$F"&amp;$S2478),4))="GOTS","GOTS_RM","Responsible_RM")))))))</f>
        <v>#REF!</v>
      </c>
      <c r="AF2478" s="13" t="str" cm="1">
        <f t="array" aca="1" ref="AF2478" ca="1">IF($S2478="","",INDIRECT("$Z"&amp;$S2478))</f>
        <v/>
      </c>
      <c r="AG2478" s="155" t="str">
        <f t="shared" si="1130"/>
        <v/>
      </c>
      <c r="AH2478" s="13" t="str" cm="1">
        <f t="array" aca="1" ref="AH2478" ca="1">IFERROR(INDIRECT("$ag"&amp;S2478),"")</f>
        <v/>
      </c>
      <c r="AI2478" s="13" t="e" cm="1">
        <f t="array" aca="1" ref="AI2478" ca="1">INDIRECT("O"&amp;S2477)</f>
        <v>#REF!</v>
      </c>
      <c r="AJ2478" s="13" t="str">
        <f>IF($I2478="","",INDEX('Raw Material'!$A$1:$J$75,MATCH(I2478,'Raw Material'!$A$1:$A$75,0),(MATCH(G2478,'Raw Material'!$A$1:$J$1,0))))</f>
        <v/>
      </c>
      <c r="AK2478" s="13" t="str">
        <f t="shared" si="1111"/>
        <v>YANLIŞRM</v>
      </c>
      <c r="AL2478" s="153" t="str">
        <f t="shared" si="1112"/>
        <v/>
      </c>
    </row>
    <row r="2479" spans="1:38" ht="16.5" customHeight="1">
      <c r="A2479" s="161"/>
      <c r="B2479" s="166"/>
      <c r="C2479" s="167"/>
      <c r="D2479" s="156"/>
      <c r="E2479" s="156"/>
      <c r="F2479" s="173"/>
      <c r="G2479" s="181"/>
      <c r="H2479" s="182"/>
      <c r="I2479" s="182"/>
      <c r="J2479" s="182"/>
      <c r="K2479" s="32"/>
      <c r="L2479" s="178"/>
      <c r="M2479" s="178"/>
      <c r="N2479" s="81"/>
      <c r="O2479" s="185"/>
      <c r="P2479" s="103"/>
      <c r="Q2479" s="84" t="str">
        <f t="shared" si="1113"/>
        <v/>
      </c>
      <c r="R2479" s="159"/>
      <c r="S2479" s="28" t="str" cm="1">
        <f t="array" aca="1" ref="S2479" ca="1">IF(INDIRECT("A"&amp;114+$U2479)&lt;&gt;"",114+$U2479,"")</f>
        <v/>
      </c>
      <c r="T2479" s="28" t="str">
        <f t="shared" ca="1" si="1114"/>
        <v>$B</v>
      </c>
      <c r="U2479" s="29">
        <f t="shared" si="1120"/>
        <v>2364</v>
      </c>
      <c r="V2479" s="29">
        <v>197.083333333349</v>
      </c>
      <c r="W2479" s="29">
        <f t="shared" si="1121"/>
        <v>197</v>
      </c>
      <c r="X2479" s="41" t="str" cm="1">
        <f t="array" aca="1" ref="X2479" ca="1">IFERROR(INDEX('PC&amp;PD'!$A$1:$AP$15,ROW('PC&amp;PD'!$A$15),MATCH(INDIRECT(T2479),'PC&amp;PD'!$A$1:$AP$1,0)),"")</f>
        <v/>
      </c>
      <c r="Z2479" s="155"/>
      <c r="AA2479" s="13" t="str">
        <f t="shared" si="1110"/>
        <v/>
      </c>
      <c r="AB2479" s="155"/>
      <c r="AC2479" s="13" t="str">
        <f t="shared" ca="1" si="1115"/>
        <v>$AB</v>
      </c>
      <c r="AD2479" s="13" t="str" cm="1">
        <f t="array" aca="1" ref="AD2479" ca="1">IFERROR(IF((LEFT(INDIRECT("$F"&amp;$S2479),4))="GOTS",IF($G2479="Organic","GOTS_Organic_raw",(IF($G2479="Responsible","GOTS_Responsible",(IF($G2479="No Attribute (Conventional)","GOTS_conventional",(IF($G2479="Recycled Pre/Post-Consumer","GOTS_pre_post",(IF($G2479="In-Conversion","GOTS_in_conversion",(IF($G2479="Sustainably Sourced","Sustainably_sourced",""))))))))))),IF($G2479="Organic","Organic",(IF($G2479="Responsible","Responsible",(IF($G2479="No Attribute (Conventional)","No_Attribute_Conventional",(IF($G2479="Recycled Pre/Post-Consumer","Recycled_Pre_Post_Consumer",(IF($G2479="In-Conversion","In_Conversion",(IF($G2479="Recycled Pre-Consumer","Recycled_Pre_Consumer",(IF($G2479="Recycled Post-Consumer","Recycled_Post_Consumer",(IF($G2479="Sustainably Sourced","Sustainably_sourced","")))))))))))))))),"")</f>
        <v/>
      </c>
      <c r="AE2479" s="13" t="e" cm="1">
        <f t="array" aca="1" ref="AE2479" ca="1">IF(INDIRECT("$F"&amp;$S2479)="","",IF(LEFT(INDIRECT("$F"&amp;$S2479),3)="GRS","GRS_RCS_RM",IF((LEFT(INDIRECT("$F"&amp;$S2479),3))="RCS","GRS_RCS_RM",IF(INDIRECT("$F"&amp;$S2479)="OCS (No Label)","OCS_Conversion_RM",IF(LEFT(INDIRECT("$F"&amp;$S2479),3)="OCS","OCS_RM",IF(RIGHT(INDIRECT("$F"&amp;$S2479),10)="conversion","GOTS_RM_conversion",IF((LEFT(INDIRECT("$F"&amp;$S2479),4))="GOTS","GOTS_RM","Responsible_RM")))))))</f>
        <v>#REF!</v>
      </c>
      <c r="AF2479" s="13" t="str" cm="1">
        <f t="array" aca="1" ref="AF2479" ca="1">IF($S2479="","",INDIRECT("$Z"&amp;$S2479))</f>
        <v/>
      </c>
      <c r="AG2479" s="155"/>
      <c r="AH2479" s="13" t="str" cm="1">
        <f t="array" aca="1" ref="AH2479" ca="1">IFERROR(INDIRECT("$ag"&amp;S2479),"")</f>
        <v/>
      </c>
      <c r="AI2479" s="13" t="e" cm="1">
        <f t="array" aca="1" ref="AI2479" ca="1">INDIRECT("O"&amp;S2478)</f>
        <v>#REF!</v>
      </c>
      <c r="AJ2479" s="13" t="str">
        <f>IF($I2479="","",INDEX('Raw Material'!$A$1:$J$75,MATCH(I2479,'Raw Material'!$A$1:$A$75,0),(MATCH(G2479,'Raw Material'!$A$1:$J$1,0))))</f>
        <v/>
      </c>
      <c r="AK2479" s="13" t="str">
        <f t="shared" si="1111"/>
        <v>YANLIŞRM</v>
      </c>
      <c r="AL2479" s="153" t="str">
        <f t="shared" si="1112"/>
        <v/>
      </c>
    </row>
    <row r="2480" spans="1:38" ht="16.5" customHeight="1">
      <c r="A2480" s="161"/>
      <c r="B2480" s="166"/>
      <c r="C2480" s="167"/>
      <c r="D2480" s="156"/>
      <c r="E2480" s="156"/>
      <c r="F2480" s="173"/>
      <c r="G2480" s="181"/>
      <c r="H2480" s="182"/>
      <c r="I2480" s="182"/>
      <c r="J2480" s="182"/>
      <c r="K2480" s="32"/>
      <c r="L2480" s="178"/>
      <c r="M2480" s="178"/>
      <c r="N2480" s="81"/>
      <c r="O2480" s="185"/>
      <c r="P2480" s="103"/>
      <c r="Q2480" s="84" t="str">
        <f t="shared" si="1113"/>
        <v/>
      </c>
      <c r="R2480" s="159"/>
      <c r="S2480" s="28" t="str" cm="1">
        <f t="array" aca="1" ref="S2480" ca="1">IF(INDIRECT("A"&amp;114+$U2480)&lt;&gt;"",114+$U2480,"")</f>
        <v/>
      </c>
      <c r="T2480" s="28" t="str">
        <f t="shared" ca="1" si="1114"/>
        <v>$B</v>
      </c>
      <c r="U2480" s="29">
        <f t="shared" si="1120"/>
        <v>2364</v>
      </c>
      <c r="V2480" s="29">
        <v>197.166666666682</v>
      </c>
      <c r="W2480" s="29">
        <f t="shared" si="1121"/>
        <v>197</v>
      </c>
      <c r="X2480" s="41" t="str" cm="1">
        <f t="array" aca="1" ref="X2480" ca="1">IFERROR(INDEX('PC&amp;PD'!$A$1:$AP$15,ROW('PC&amp;PD'!$A$15),MATCH(INDIRECT(T2480),'PC&amp;PD'!$A$1:$AP$1,0)),"")</f>
        <v/>
      </c>
      <c r="Z2480" s="155"/>
      <c r="AA2480" s="13" t="str">
        <f t="shared" si="1110"/>
        <v/>
      </c>
      <c r="AB2480" s="155"/>
      <c r="AC2480" s="13" t="str">
        <f t="shared" ca="1" si="1115"/>
        <v>$AB</v>
      </c>
      <c r="AD2480" s="13" t="str" cm="1">
        <f t="array" aca="1" ref="AD2480" ca="1">IFERROR(IF((LEFT(INDIRECT("$F"&amp;$S2480),4))="GOTS",IF($G2480="Organic","GOTS_Organic_raw",(IF($G2480="Responsible","GOTS_Responsible",(IF($G2480="No Attribute (Conventional)","GOTS_conventional",(IF($G2480="Recycled Pre/Post-Consumer","GOTS_pre_post",(IF($G2480="In-Conversion","GOTS_in_conversion",(IF($G2480="Sustainably Sourced","Sustainably_sourced",""))))))))))),IF($G2480="Organic","Organic",(IF($G2480="Responsible","Responsible",(IF($G2480="No Attribute (Conventional)","No_Attribute_Conventional",(IF($G2480="Recycled Pre/Post-Consumer","Recycled_Pre_Post_Consumer",(IF($G2480="In-Conversion","In_Conversion",(IF($G2480="Recycled Pre-Consumer","Recycled_Pre_Consumer",(IF($G2480="Recycled Post-Consumer","Recycled_Post_Consumer",(IF($G2480="Sustainably Sourced","Sustainably_sourced","")))))))))))))))),"")</f>
        <v/>
      </c>
      <c r="AE2480" s="13" t="e" cm="1">
        <f t="array" aca="1" ref="AE2480" ca="1">IF(INDIRECT("$F"&amp;$S2480)="","",IF(LEFT(INDIRECT("$F"&amp;$S2480),3)="GRS","GRS_RCS_RM",IF((LEFT(INDIRECT("$F"&amp;$S2480),3))="RCS","GRS_RCS_RM",IF(INDIRECT("$F"&amp;$S2480)="OCS (No Label)","OCS_Conversion_RM",IF(LEFT(INDIRECT("$F"&amp;$S2480),3)="OCS","OCS_RM",IF(RIGHT(INDIRECT("$F"&amp;$S2480),10)="conversion","GOTS_RM_conversion",IF((LEFT(INDIRECT("$F"&amp;$S2480),4))="GOTS","GOTS_RM","Responsible_RM")))))))</f>
        <v>#REF!</v>
      </c>
      <c r="AF2480" s="13" t="str" cm="1">
        <f t="array" aca="1" ref="AF2480" ca="1">IF($S2480="","",INDIRECT("$Z"&amp;$S2480))</f>
        <v/>
      </c>
      <c r="AG2480" s="155"/>
      <c r="AH2480" s="13" t="str" cm="1">
        <f t="array" aca="1" ref="AH2480" ca="1">IFERROR(INDIRECT("$ag"&amp;S2480),"")</f>
        <v/>
      </c>
      <c r="AI2480" s="13" t="e" cm="1">
        <f t="array" aca="1" ref="AI2480" ca="1">INDIRECT("O"&amp;S2479)</f>
        <v>#REF!</v>
      </c>
      <c r="AJ2480" s="13" t="str">
        <f>IF($I2480="","",INDEX('Raw Material'!$A$1:$J$75,MATCH(I2480,'Raw Material'!$A$1:$A$75,0),(MATCH(G2480,'Raw Material'!$A$1:$J$1,0))))</f>
        <v/>
      </c>
      <c r="AK2480" s="13" t="str">
        <f t="shared" si="1111"/>
        <v>YANLIŞRM</v>
      </c>
      <c r="AL2480" s="153" t="str">
        <f t="shared" si="1112"/>
        <v/>
      </c>
    </row>
    <row r="2481" spans="1:38" ht="16.5" customHeight="1">
      <c r="A2481" s="161"/>
      <c r="B2481" s="166"/>
      <c r="C2481" s="167"/>
      <c r="D2481" s="156"/>
      <c r="E2481" s="156"/>
      <c r="F2481" s="174"/>
      <c r="G2481" s="181"/>
      <c r="H2481" s="182"/>
      <c r="I2481" s="182"/>
      <c r="J2481" s="182"/>
      <c r="K2481" s="32"/>
      <c r="L2481" s="178"/>
      <c r="M2481" s="178"/>
      <c r="N2481" s="81"/>
      <c r="O2481" s="185"/>
      <c r="P2481" s="103"/>
      <c r="Q2481" s="84" t="str">
        <f t="shared" si="1113"/>
        <v/>
      </c>
      <c r="R2481" s="159"/>
      <c r="S2481" s="28" t="str" cm="1">
        <f t="array" aca="1" ref="S2481" ca="1">IF(INDIRECT("A"&amp;114+$U2481)&lt;&gt;"",114+$U2481,"")</f>
        <v/>
      </c>
      <c r="T2481" s="28" t="str">
        <f t="shared" ca="1" si="1114"/>
        <v>$B</v>
      </c>
      <c r="U2481" s="29">
        <f t="shared" si="1120"/>
        <v>2364</v>
      </c>
      <c r="V2481" s="29">
        <v>197.250000000016</v>
      </c>
      <c r="W2481" s="29">
        <f t="shared" si="1121"/>
        <v>197</v>
      </c>
      <c r="X2481" s="41" t="str" cm="1">
        <f t="array" aca="1" ref="X2481" ca="1">IFERROR(INDEX('PC&amp;PD'!$A$1:$AP$15,ROW('PC&amp;PD'!$A$15),MATCH(INDIRECT(T2481),'PC&amp;PD'!$A$1:$AP$1,0)),"")</f>
        <v/>
      </c>
      <c r="Z2481" s="155"/>
      <c r="AA2481" s="13" t="str">
        <f t="shared" si="1110"/>
        <v/>
      </c>
      <c r="AB2481" s="155"/>
      <c r="AC2481" s="13" t="str">
        <f t="shared" ca="1" si="1115"/>
        <v>$AB</v>
      </c>
      <c r="AD2481" s="13" t="str" cm="1">
        <f t="array" aca="1" ref="AD2481" ca="1">IFERROR(IF((LEFT(INDIRECT("$F"&amp;$S2481),4))="GOTS",IF($G2481="Organic","GOTS_Organic_raw",(IF($G2481="Responsible","GOTS_Responsible",(IF($G2481="No Attribute (Conventional)","GOTS_conventional",(IF($G2481="Recycled Pre/Post-Consumer","GOTS_pre_post",(IF($G2481="In-Conversion","GOTS_in_conversion",(IF($G2481="Sustainably Sourced","Sustainably_sourced",""))))))))))),IF($G2481="Organic","Organic",(IF($G2481="Responsible","Responsible",(IF($G2481="No Attribute (Conventional)","No_Attribute_Conventional",(IF($G2481="Recycled Pre/Post-Consumer","Recycled_Pre_Post_Consumer",(IF($G2481="In-Conversion","In_Conversion",(IF($G2481="Recycled Pre-Consumer","Recycled_Pre_Consumer",(IF($G2481="Recycled Post-Consumer","Recycled_Post_Consumer",(IF($G2481="Sustainably Sourced","Sustainably_sourced","")))))))))))))))),"")</f>
        <v/>
      </c>
      <c r="AE2481" s="13" t="e" cm="1">
        <f t="array" aca="1" ref="AE2481" ca="1">IF(INDIRECT("$F"&amp;$S2481)="","",IF(LEFT(INDIRECT("$F"&amp;$S2481),3)="GRS","GRS_RCS_RM",IF((LEFT(INDIRECT("$F"&amp;$S2481),3))="RCS","GRS_RCS_RM",IF(INDIRECT("$F"&amp;$S2481)="OCS (No Label)","OCS_Conversion_RM",IF(LEFT(INDIRECT("$F"&amp;$S2481),3)="OCS","OCS_RM",IF(RIGHT(INDIRECT("$F"&amp;$S2481),10)="conversion","GOTS_RM_conversion",IF((LEFT(INDIRECT("$F"&amp;$S2481),4))="GOTS","GOTS_RM","Responsible_RM")))))))</f>
        <v>#REF!</v>
      </c>
      <c r="AF2481" s="13" t="str" cm="1">
        <f t="array" aca="1" ref="AF2481" ca="1">IF($S2481="","",INDIRECT("$Z"&amp;$S2481))</f>
        <v/>
      </c>
      <c r="AG2481" s="155"/>
      <c r="AH2481" s="13" t="str" cm="1">
        <f t="array" aca="1" ref="AH2481" ca="1">IFERROR(INDIRECT("$ag"&amp;S2481),"")</f>
        <v/>
      </c>
      <c r="AI2481" s="13" t="e" cm="1">
        <f t="array" aca="1" ref="AI2481" ca="1">INDIRECT("O"&amp;S2480)</f>
        <v>#REF!</v>
      </c>
      <c r="AJ2481" s="13" t="str">
        <f>IF($I2481="","",INDEX('Raw Material'!$A$1:$J$75,MATCH(I2481,'Raw Material'!$A$1:$A$75,0),(MATCH(G2481,'Raw Material'!$A$1:$J$1,0))))</f>
        <v/>
      </c>
      <c r="AK2481" s="13" t="str">
        <f t="shared" si="1111"/>
        <v>YANLIŞRM</v>
      </c>
      <c r="AL2481" s="153" t="str">
        <f t="shared" si="1112"/>
        <v/>
      </c>
    </row>
    <row r="2482" spans="1:38" ht="16.5" customHeight="1">
      <c r="A2482" s="161"/>
      <c r="B2482" s="166"/>
      <c r="C2482" s="167"/>
      <c r="D2482" s="156"/>
      <c r="E2482" s="156"/>
      <c r="F2482" s="174"/>
      <c r="G2482" s="181"/>
      <c r="H2482" s="182"/>
      <c r="I2482" s="182"/>
      <c r="J2482" s="182"/>
      <c r="K2482" s="32"/>
      <c r="L2482" s="178"/>
      <c r="M2482" s="178"/>
      <c r="N2482" s="81"/>
      <c r="O2482" s="185"/>
      <c r="P2482" s="103"/>
      <c r="Q2482" s="84" t="str">
        <f t="shared" si="1113"/>
        <v/>
      </c>
      <c r="R2482" s="159"/>
      <c r="S2482" s="28" t="str" cm="1">
        <f t="array" aca="1" ref="S2482" ca="1">IF(INDIRECT("A"&amp;114+$U2482)&lt;&gt;"",114+$U2482,"")</f>
        <v/>
      </c>
      <c r="T2482" s="28" t="str">
        <f t="shared" ca="1" si="1114"/>
        <v>$B</v>
      </c>
      <c r="U2482" s="29">
        <f t="shared" si="1120"/>
        <v>2364</v>
      </c>
      <c r="V2482" s="29">
        <v>197.333333333349</v>
      </c>
      <c r="W2482" s="29">
        <f t="shared" si="1121"/>
        <v>197</v>
      </c>
      <c r="X2482" s="41" t="str" cm="1">
        <f t="array" aca="1" ref="X2482" ca="1">IFERROR(INDEX('PC&amp;PD'!$A$1:$AP$15,ROW('PC&amp;PD'!$A$15),MATCH(INDIRECT(T2482),'PC&amp;PD'!$A$1:$AP$1,0)),"")</f>
        <v/>
      </c>
      <c r="Z2482" s="155"/>
      <c r="AA2482" s="13" t="str">
        <f t="shared" si="1110"/>
        <v/>
      </c>
      <c r="AB2482" s="155"/>
      <c r="AC2482" s="13" t="str">
        <f t="shared" ca="1" si="1115"/>
        <v>$AB</v>
      </c>
      <c r="AD2482" s="13" t="str" cm="1">
        <f t="array" aca="1" ref="AD2482" ca="1">IFERROR(IF((LEFT(INDIRECT("$F"&amp;$S2482),4))="GOTS",IF($G2482="Organic","GOTS_Organic_raw",(IF($G2482="Responsible","GOTS_Responsible",(IF($G2482="No Attribute (Conventional)","GOTS_conventional",(IF($G2482="Recycled Pre/Post-Consumer","GOTS_pre_post",(IF($G2482="In-Conversion","GOTS_in_conversion",(IF($G2482="Sustainably Sourced","Sustainably_sourced",""))))))))))),IF($G2482="Organic","Organic",(IF($G2482="Responsible","Responsible",(IF($G2482="No Attribute (Conventional)","No_Attribute_Conventional",(IF($G2482="Recycled Pre/Post-Consumer","Recycled_Pre_Post_Consumer",(IF($G2482="In-Conversion","In_Conversion",(IF($G2482="Recycled Pre-Consumer","Recycled_Pre_Consumer",(IF($G2482="Recycled Post-Consumer","Recycled_Post_Consumer",(IF($G2482="Sustainably Sourced","Sustainably_sourced","")))))))))))))))),"")</f>
        <v/>
      </c>
      <c r="AE2482" s="13" t="e" cm="1">
        <f t="array" aca="1" ref="AE2482" ca="1">IF(INDIRECT("$F"&amp;$S2482)="","",IF(LEFT(INDIRECT("$F"&amp;$S2482),3)="GRS","GRS_RCS_RM",IF((LEFT(INDIRECT("$F"&amp;$S2482),3))="RCS","GRS_RCS_RM",IF(INDIRECT("$F"&amp;$S2482)="OCS (No Label)","OCS_Conversion_RM",IF(LEFT(INDIRECT("$F"&amp;$S2482),3)="OCS","OCS_RM",IF(RIGHT(INDIRECT("$F"&amp;$S2482),10)="conversion","GOTS_RM_conversion",IF((LEFT(INDIRECT("$F"&amp;$S2482),4))="GOTS","GOTS_RM","Responsible_RM")))))))</f>
        <v>#REF!</v>
      </c>
      <c r="AF2482" s="13" t="str" cm="1">
        <f t="array" aca="1" ref="AF2482" ca="1">IF($S2482="","",INDIRECT("$Z"&amp;$S2482))</f>
        <v/>
      </c>
      <c r="AG2482" s="155"/>
      <c r="AH2482" s="13" t="str" cm="1">
        <f t="array" aca="1" ref="AH2482" ca="1">IFERROR(INDIRECT("$ag"&amp;S2482),"")</f>
        <v/>
      </c>
      <c r="AI2482" s="13" t="e" cm="1">
        <f t="array" aca="1" ref="AI2482" ca="1">INDIRECT("O"&amp;S2481)</f>
        <v>#REF!</v>
      </c>
      <c r="AJ2482" s="13" t="str">
        <f>IF($I2482="","",INDEX('Raw Material'!$A$1:$J$75,MATCH(I2482,'Raw Material'!$A$1:$A$75,0),(MATCH(G2482,'Raw Material'!$A$1:$J$1,0))))</f>
        <v/>
      </c>
      <c r="AK2482" s="13" t="str">
        <f t="shared" si="1111"/>
        <v>YANLIŞRM</v>
      </c>
      <c r="AL2482" s="153" t="str">
        <f t="shared" si="1112"/>
        <v/>
      </c>
    </row>
    <row r="2483" spans="1:38" ht="16.5" customHeight="1">
      <c r="A2483" s="161"/>
      <c r="B2483" s="166"/>
      <c r="C2483" s="167"/>
      <c r="D2483" s="156"/>
      <c r="E2483" s="156"/>
      <c r="F2483" s="174"/>
      <c r="G2483" s="181"/>
      <c r="H2483" s="182"/>
      <c r="I2483" s="182"/>
      <c r="J2483" s="182"/>
      <c r="K2483" s="32"/>
      <c r="L2483" s="178"/>
      <c r="M2483" s="178"/>
      <c r="N2483" s="81"/>
      <c r="O2483" s="185"/>
      <c r="P2483" s="103"/>
      <c r="Q2483" s="84" t="str">
        <f t="shared" si="1113"/>
        <v/>
      </c>
      <c r="R2483" s="159"/>
      <c r="S2483" s="28" t="str" cm="1">
        <f t="array" aca="1" ref="S2483" ca="1">IF(INDIRECT("A"&amp;114+$U2483)&lt;&gt;"",114+$U2483,"")</f>
        <v/>
      </c>
      <c r="T2483" s="28" t="str">
        <f t="shared" ca="1" si="1114"/>
        <v>$B</v>
      </c>
      <c r="U2483" s="29">
        <f t="shared" si="1120"/>
        <v>2364</v>
      </c>
      <c r="V2483" s="29">
        <v>197.416666666682</v>
      </c>
      <c r="W2483" s="29">
        <f t="shared" si="1121"/>
        <v>197</v>
      </c>
      <c r="X2483" s="41" t="str" cm="1">
        <f t="array" aca="1" ref="X2483" ca="1">IFERROR(INDEX('PC&amp;PD'!$A$1:$AP$15,ROW('PC&amp;PD'!$A$15),MATCH(INDIRECT(T2483),'PC&amp;PD'!$A$1:$AP$1,0)),"")</f>
        <v/>
      </c>
      <c r="Z2483" s="155"/>
      <c r="AA2483" s="13" t="str">
        <f t="shared" ref="AA2483:AA2546" si="1139">IFERROR(IF(G2483="","",IF(G2483="No Attribute (Conventional)","",G2483)),"")</f>
        <v/>
      </c>
      <c r="AB2483" s="155"/>
      <c r="AC2483" s="13" t="str">
        <f t="shared" ca="1" si="1115"/>
        <v>$AB</v>
      </c>
      <c r="AD2483" s="13" t="str" cm="1">
        <f t="array" aca="1" ref="AD2483" ca="1">IFERROR(IF((LEFT(INDIRECT("$F"&amp;$S2483),4))="GOTS",IF($G2483="Organic","GOTS_Organic_raw",(IF($G2483="Responsible","GOTS_Responsible",(IF($G2483="No Attribute (Conventional)","GOTS_conventional",(IF($G2483="Recycled Pre/Post-Consumer","GOTS_pre_post",(IF($G2483="In-Conversion","GOTS_in_conversion",(IF($G2483="Sustainably Sourced","Sustainably_sourced",""))))))))))),IF($G2483="Organic","Organic",(IF($G2483="Responsible","Responsible",(IF($G2483="No Attribute (Conventional)","No_Attribute_Conventional",(IF($G2483="Recycled Pre/Post-Consumer","Recycled_Pre_Post_Consumer",(IF($G2483="In-Conversion","In_Conversion",(IF($G2483="Recycled Pre-Consumer","Recycled_Pre_Consumer",(IF($G2483="Recycled Post-Consumer","Recycled_Post_Consumer",(IF($G2483="Sustainably Sourced","Sustainably_sourced","")))))))))))))))),"")</f>
        <v/>
      </c>
      <c r="AE2483" s="13" t="e" cm="1">
        <f t="array" aca="1" ref="AE2483" ca="1">IF(INDIRECT("$F"&amp;$S2483)="","",IF(LEFT(INDIRECT("$F"&amp;$S2483),3)="GRS","GRS_RCS_RM",IF((LEFT(INDIRECT("$F"&amp;$S2483),3))="RCS","GRS_RCS_RM",IF(INDIRECT("$F"&amp;$S2483)="OCS (No Label)","OCS_Conversion_RM",IF(LEFT(INDIRECT("$F"&amp;$S2483),3)="OCS","OCS_RM",IF(RIGHT(INDIRECT("$F"&amp;$S2483),10)="conversion","GOTS_RM_conversion",IF((LEFT(INDIRECT("$F"&amp;$S2483),4))="GOTS","GOTS_RM","Responsible_RM")))))))</f>
        <v>#REF!</v>
      </c>
      <c r="AF2483" s="13" t="str" cm="1">
        <f t="array" aca="1" ref="AF2483" ca="1">IF($S2483="","",INDIRECT("$Z"&amp;$S2483))</f>
        <v/>
      </c>
      <c r="AG2483" s="155"/>
      <c r="AH2483" s="13" t="str" cm="1">
        <f t="array" aca="1" ref="AH2483" ca="1">IFERROR(INDIRECT("$ag"&amp;S2483),"")</f>
        <v/>
      </c>
      <c r="AI2483" s="13" t="e" cm="1">
        <f t="array" aca="1" ref="AI2483" ca="1">INDIRECT("O"&amp;S2482)</f>
        <v>#REF!</v>
      </c>
      <c r="AJ2483" s="13" t="str">
        <f>IF($I2483="","",INDEX('Raw Material'!$A$1:$J$75,MATCH(I2483,'Raw Material'!$A$1:$A$75,0),(MATCH(G2483,'Raw Material'!$A$1:$J$1,0))))</f>
        <v/>
      </c>
      <c r="AK2483" s="13" t="str">
        <f t="shared" ref="AK2483:AK2546" si="1140">$U$17&amp;"RM"</f>
        <v>YANLIŞRM</v>
      </c>
      <c r="AL2483" s="153" t="str">
        <f t="shared" ref="AL2483:AL2546" si="1141">IF($G2483="Organic","Organic",IF($G2483="No Attribute (Conventional)","No_Attribute_Conventional",IF($G2483="Recycled pre-consumer","Recycled_pre_consumer",IF($G2483="Recycled post-consumer","Recycled_post_consumer",IF($G2483="Responsible","Responsible",IF($G2483="Sustainably sourced","Sustainable_sourced",IF($G2483="ın-conversion","In_conversion","")))))))</f>
        <v/>
      </c>
    </row>
    <row r="2484" spans="1:38" ht="16.5" customHeight="1">
      <c r="A2484" s="162"/>
      <c r="B2484" s="168"/>
      <c r="C2484" s="169"/>
      <c r="D2484" s="156"/>
      <c r="E2484" s="156"/>
      <c r="F2484" s="175"/>
      <c r="G2484" s="181"/>
      <c r="H2484" s="182"/>
      <c r="I2484" s="182"/>
      <c r="J2484" s="182"/>
      <c r="K2484" s="32"/>
      <c r="L2484" s="179"/>
      <c r="M2484" s="179"/>
      <c r="N2484" s="81"/>
      <c r="O2484" s="185"/>
      <c r="P2484" s="103"/>
      <c r="Q2484" s="84" t="str">
        <f t="shared" si="1113"/>
        <v/>
      </c>
      <c r="R2484" s="159"/>
      <c r="S2484" s="28" t="str" cm="1">
        <f t="array" aca="1" ref="S2484" ca="1">IF(INDIRECT("A"&amp;114+$U2484)&lt;&gt;"",114+$U2484,"")</f>
        <v/>
      </c>
      <c r="T2484" s="28" t="str">
        <f t="shared" ca="1" si="1114"/>
        <v>$B</v>
      </c>
      <c r="U2484" s="29">
        <f t="shared" si="1120"/>
        <v>2364</v>
      </c>
      <c r="V2484" s="29">
        <v>197.500000000016</v>
      </c>
      <c r="W2484" s="29">
        <f t="shared" si="1121"/>
        <v>197</v>
      </c>
      <c r="X2484" s="41" t="str" cm="1">
        <f t="array" aca="1" ref="X2484" ca="1">IFERROR(INDEX('PC&amp;PD'!$A$1:$AP$15,ROW('PC&amp;PD'!$A$15),MATCH(INDIRECT(T2484),'PC&amp;PD'!$A$1:$AP$1,0)),"")</f>
        <v/>
      </c>
      <c r="Z2484" s="155"/>
      <c r="AA2484" s="13" t="str">
        <f t="shared" si="1139"/>
        <v/>
      </c>
      <c r="AB2484" s="155"/>
      <c r="AC2484" s="13" t="str">
        <f t="shared" ca="1" si="1115"/>
        <v>$AB</v>
      </c>
      <c r="AD2484" s="13" t="str" cm="1">
        <f t="array" aca="1" ref="AD2484" ca="1">IFERROR(IF((LEFT(INDIRECT("$F"&amp;$S2484),4))="GOTS",IF($G2484="Organic","GOTS_Organic_raw",(IF($G2484="Responsible","GOTS_Responsible",(IF($G2484="No Attribute (Conventional)","GOTS_conventional",(IF($G2484="Recycled Pre/Post-Consumer","GOTS_pre_post",(IF($G2484="In-Conversion","GOTS_in_conversion",(IF($G2484="Sustainably Sourced","Sustainably_sourced",""))))))))))),IF($G2484="Organic","Organic",(IF($G2484="Responsible","Responsible",(IF($G2484="No Attribute (Conventional)","No_Attribute_Conventional",(IF($G2484="Recycled Pre/Post-Consumer","Recycled_Pre_Post_Consumer",(IF($G2484="In-Conversion","In_Conversion",(IF($G2484="Recycled Pre-Consumer","Recycled_Pre_Consumer",(IF($G2484="Recycled Post-Consumer","Recycled_Post_Consumer",(IF($G2484="Sustainably Sourced","Sustainably_sourced","")))))))))))))))),"")</f>
        <v/>
      </c>
      <c r="AE2484" s="13" t="e" cm="1">
        <f t="array" aca="1" ref="AE2484" ca="1">IF(INDIRECT("$F"&amp;$S2484)="","",IF(LEFT(INDIRECT("$F"&amp;$S2484),3)="GRS","GRS_RCS_RM",IF((LEFT(INDIRECT("$F"&amp;$S2484),3))="RCS","GRS_RCS_RM",IF(INDIRECT("$F"&amp;$S2484)="OCS (No Label)","OCS_Conversion_RM",IF(LEFT(INDIRECT("$F"&amp;$S2484),3)="OCS","OCS_RM",IF(RIGHT(INDIRECT("$F"&amp;$S2484),10)="conversion","GOTS_RM_conversion",IF((LEFT(INDIRECT("$F"&amp;$S2484),4))="GOTS","GOTS_RM","Responsible_RM")))))))</f>
        <v>#REF!</v>
      </c>
      <c r="AF2484" s="13" t="str" cm="1">
        <f t="array" aca="1" ref="AF2484" ca="1">IF($S2484="","",INDIRECT("$Z"&amp;$S2484))</f>
        <v/>
      </c>
      <c r="AG2484" s="155"/>
      <c r="AH2484" s="13" t="str" cm="1">
        <f t="array" aca="1" ref="AH2484" ca="1">IFERROR(INDIRECT("$ag"&amp;S2484),"")</f>
        <v/>
      </c>
      <c r="AI2484" s="13" t="e" cm="1">
        <f t="array" aca="1" ref="AI2484" ca="1">INDIRECT("O"&amp;S2483)</f>
        <v>#REF!</v>
      </c>
      <c r="AJ2484" s="13" t="str">
        <f>IF($I2484="","",INDEX('Raw Material'!$A$1:$J$75,MATCH(I2484,'Raw Material'!$A$1:$A$75,0),(MATCH(G2484,'Raw Material'!$A$1:$J$1,0))))</f>
        <v/>
      </c>
      <c r="AK2484" s="13" t="str">
        <f t="shared" si="1140"/>
        <v>YANLIŞRM</v>
      </c>
      <c r="AL2484" s="153" t="str">
        <f t="shared" si="1141"/>
        <v/>
      </c>
    </row>
    <row r="2485" spans="1:38" ht="16.5" customHeight="1">
      <c r="A2485" s="162"/>
      <c r="B2485" s="168"/>
      <c r="C2485" s="169"/>
      <c r="D2485" s="156"/>
      <c r="E2485" s="156"/>
      <c r="F2485" s="175"/>
      <c r="G2485" s="181"/>
      <c r="H2485" s="182"/>
      <c r="I2485" s="182"/>
      <c r="J2485" s="182"/>
      <c r="K2485" s="32"/>
      <c r="L2485" s="179"/>
      <c r="M2485" s="179"/>
      <c r="N2485" s="81"/>
      <c r="O2485" s="185"/>
      <c r="P2485" s="103"/>
      <c r="Q2485" s="84" t="str">
        <f t="shared" ref="Q2485:Q2548" si="1142">IF(OR($G2485="",$I2485="",$K2485="",$AJ2485="–"),"",CONCATENATE($K2485," ",$AA2485," ",$I2485," (",$AJ2485,") + "))</f>
        <v/>
      </c>
      <c r="R2485" s="159"/>
      <c r="S2485" s="28" t="str" cm="1">
        <f t="array" aca="1" ref="S2485" ca="1">IF(INDIRECT("A"&amp;114+$U2485)&lt;&gt;"",114+$U2485,"")</f>
        <v/>
      </c>
      <c r="T2485" s="28" t="str">
        <f t="shared" ref="T2485:T2548" ca="1" si="1143">"$B"&amp;S2485</f>
        <v>$B</v>
      </c>
      <c r="U2485" s="29">
        <f t="shared" si="1120"/>
        <v>2364</v>
      </c>
      <c r="V2485" s="29">
        <v>197.583333333349</v>
      </c>
      <c r="W2485" s="29">
        <f t="shared" si="1121"/>
        <v>197</v>
      </c>
      <c r="X2485" s="41" t="str" cm="1">
        <f t="array" aca="1" ref="X2485" ca="1">IFERROR(INDEX('PC&amp;PD'!$A$1:$AP$15,ROW('PC&amp;PD'!$A$15),MATCH(INDIRECT(T2485),'PC&amp;PD'!$A$1:$AP$1,0)),"")</f>
        <v/>
      </c>
      <c r="Z2485" s="155"/>
      <c r="AA2485" s="13" t="str">
        <f t="shared" si="1139"/>
        <v/>
      </c>
      <c r="AB2485" s="155"/>
      <c r="AC2485" s="13" t="str">
        <f t="shared" ref="AC2485:AC2548" ca="1" si="1144">"$AB"&amp;S2485</f>
        <v>$AB</v>
      </c>
      <c r="AD2485" s="13" t="str" cm="1">
        <f t="array" aca="1" ref="AD2485" ca="1">IFERROR(IF((LEFT(INDIRECT("$F"&amp;$S2485),4))="GOTS",IF($G2485="Organic","GOTS_Organic_raw",(IF($G2485="Responsible","GOTS_Responsible",(IF($G2485="No Attribute (Conventional)","GOTS_conventional",(IF($G2485="Recycled Pre/Post-Consumer","GOTS_pre_post",(IF($G2485="In-Conversion","GOTS_in_conversion",(IF($G2485="Sustainably Sourced","Sustainably_sourced",""))))))))))),IF($G2485="Organic","Organic",(IF($G2485="Responsible","Responsible",(IF($G2485="No Attribute (Conventional)","No_Attribute_Conventional",(IF($G2485="Recycled Pre/Post-Consumer","Recycled_Pre_Post_Consumer",(IF($G2485="In-Conversion","In_Conversion",(IF($G2485="Recycled Pre-Consumer","Recycled_Pre_Consumer",(IF($G2485="Recycled Post-Consumer","Recycled_Post_Consumer",(IF($G2485="Sustainably Sourced","Sustainably_sourced","")))))))))))))))),"")</f>
        <v/>
      </c>
      <c r="AE2485" s="13" t="e" cm="1">
        <f t="array" aca="1" ref="AE2485" ca="1">IF(INDIRECT("$F"&amp;$S2485)="","",IF(LEFT(INDIRECT("$F"&amp;$S2485),3)="GRS","GRS_RCS_RM",IF((LEFT(INDIRECT("$F"&amp;$S2485),3))="RCS","GRS_RCS_RM",IF(INDIRECT("$F"&amp;$S2485)="OCS (No Label)","OCS_Conversion_RM",IF(LEFT(INDIRECT("$F"&amp;$S2485),3)="OCS","OCS_RM",IF(RIGHT(INDIRECT("$F"&amp;$S2485),10)="conversion","GOTS_RM_conversion",IF((LEFT(INDIRECT("$F"&amp;$S2485),4))="GOTS","GOTS_RM","Responsible_RM")))))))</f>
        <v>#REF!</v>
      </c>
      <c r="AF2485" s="13" t="str" cm="1">
        <f t="array" aca="1" ref="AF2485" ca="1">IF($S2485="","",INDIRECT("$Z"&amp;$S2485))</f>
        <v/>
      </c>
      <c r="AG2485" s="155"/>
      <c r="AH2485" s="13" t="str" cm="1">
        <f t="array" aca="1" ref="AH2485" ca="1">IFERROR(INDIRECT("$ag"&amp;S2485),"")</f>
        <v/>
      </c>
      <c r="AI2485" s="13" t="e" cm="1">
        <f t="array" aca="1" ref="AI2485" ca="1">INDIRECT("O"&amp;S2484)</f>
        <v>#REF!</v>
      </c>
      <c r="AJ2485" s="13" t="str">
        <f>IF($I2485="","",INDEX('Raw Material'!$A$1:$J$75,MATCH(I2485,'Raw Material'!$A$1:$A$75,0),(MATCH(G2485,'Raw Material'!$A$1:$J$1,0))))</f>
        <v/>
      </c>
      <c r="AK2485" s="13" t="str">
        <f t="shared" si="1140"/>
        <v>YANLIŞRM</v>
      </c>
      <c r="AL2485" s="153" t="str">
        <f t="shared" si="1141"/>
        <v/>
      </c>
    </row>
    <row r="2486" spans="1:38" ht="16.5" customHeight="1">
      <c r="A2486" s="162"/>
      <c r="B2486" s="168"/>
      <c r="C2486" s="169"/>
      <c r="D2486" s="156"/>
      <c r="E2486" s="156"/>
      <c r="F2486" s="175"/>
      <c r="G2486" s="181"/>
      <c r="H2486" s="182"/>
      <c r="I2486" s="182"/>
      <c r="J2486" s="182"/>
      <c r="K2486" s="32"/>
      <c r="L2486" s="179"/>
      <c r="M2486" s="179"/>
      <c r="N2486" s="81"/>
      <c r="O2486" s="185"/>
      <c r="P2486" s="103"/>
      <c r="Q2486" s="84" t="str">
        <f t="shared" si="1142"/>
        <v/>
      </c>
      <c r="R2486" s="159"/>
      <c r="S2486" s="28" t="str" cm="1">
        <f t="array" aca="1" ref="S2486" ca="1">IF(INDIRECT("A"&amp;114+$U2486)&lt;&gt;"",114+$U2486,"")</f>
        <v/>
      </c>
      <c r="T2486" s="28" t="str">
        <f t="shared" ca="1" si="1143"/>
        <v>$B</v>
      </c>
      <c r="U2486" s="29">
        <f t="shared" si="1120"/>
        <v>2364</v>
      </c>
      <c r="V2486" s="29">
        <v>197.666666666682</v>
      </c>
      <c r="W2486" s="29">
        <f t="shared" si="1121"/>
        <v>197</v>
      </c>
      <c r="X2486" s="41" t="str" cm="1">
        <f t="array" aca="1" ref="X2486" ca="1">IFERROR(INDEX('PC&amp;PD'!$A$1:$AP$15,ROW('PC&amp;PD'!$A$15),MATCH(INDIRECT(T2486),'PC&amp;PD'!$A$1:$AP$1,0)),"")</f>
        <v/>
      </c>
      <c r="Z2486" s="155"/>
      <c r="AA2486" s="13" t="str">
        <f t="shared" si="1139"/>
        <v/>
      </c>
      <c r="AB2486" s="155"/>
      <c r="AC2486" s="13" t="str">
        <f t="shared" ca="1" si="1144"/>
        <v>$AB</v>
      </c>
      <c r="AD2486" s="13" t="str" cm="1">
        <f t="array" aca="1" ref="AD2486" ca="1">IFERROR(IF((LEFT(INDIRECT("$F"&amp;$S2486),4))="GOTS",IF($G2486="Organic","GOTS_Organic_raw",(IF($G2486="Responsible","GOTS_Responsible",(IF($G2486="No Attribute (Conventional)","GOTS_conventional",(IF($G2486="Recycled Pre/Post-Consumer","GOTS_pre_post",(IF($G2486="In-Conversion","GOTS_in_conversion",(IF($G2486="Sustainably Sourced","Sustainably_sourced",""))))))))))),IF($G2486="Organic","Organic",(IF($G2486="Responsible","Responsible",(IF($G2486="No Attribute (Conventional)","No_Attribute_Conventional",(IF($G2486="Recycled Pre/Post-Consumer","Recycled_Pre_Post_Consumer",(IF($G2486="In-Conversion","In_Conversion",(IF($G2486="Recycled Pre-Consumer","Recycled_Pre_Consumer",(IF($G2486="Recycled Post-Consumer","Recycled_Post_Consumer",(IF($G2486="Sustainably Sourced","Sustainably_sourced","")))))))))))))))),"")</f>
        <v/>
      </c>
      <c r="AE2486" s="13" t="e" cm="1">
        <f t="array" aca="1" ref="AE2486" ca="1">IF(INDIRECT("$F"&amp;$S2486)="","",IF(LEFT(INDIRECT("$F"&amp;$S2486),3)="GRS","GRS_RCS_RM",IF((LEFT(INDIRECT("$F"&amp;$S2486),3))="RCS","GRS_RCS_RM",IF(INDIRECT("$F"&amp;$S2486)="OCS (No Label)","OCS_Conversion_RM",IF(LEFT(INDIRECT("$F"&amp;$S2486),3)="OCS","OCS_RM",IF(RIGHT(INDIRECT("$F"&amp;$S2486),10)="conversion","GOTS_RM_conversion",IF((LEFT(INDIRECT("$F"&amp;$S2486),4))="GOTS","GOTS_RM","Responsible_RM")))))))</f>
        <v>#REF!</v>
      </c>
      <c r="AF2486" s="13" t="str" cm="1">
        <f t="array" aca="1" ref="AF2486" ca="1">IF($S2486="","",INDIRECT("$Z"&amp;$S2486))</f>
        <v/>
      </c>
      <c r="AG2486" s="155"/>
      <c r="AH2486" s="13" t="str" cm="1">
        <f t="array" aca="1" ref="AH2486" ca="1">IFERROR(INDIRECT("$ag"&amp;S2486),"")</f>
        <v/>
      </c>
      <c r="AI2486" s="13" t="e" cm="1">
        <f t="array" aca="1" ref="AI2486" ca="1">INDIRECT("O"&amp;S2485)</f>
        <v>#REF!</v>
      </c>
      <c r="AJ2486" s="13" t="str">
        <f>IF($I2486="","",INDEX('Raw Material'!$A$1:$J$75,MATCH(I2486,'Raw Material'!$A$1:$A$75,0),(MATCH(G2486,'Raw Material'!$A$1:$J$1,0))))</f>
        <v/>
      </c>
      <c r="AK2486" s="13" t="str">
        <f t="shared" si="1140"/>
        <v>YANLIŞRM</v>
      </c>
      <c r="AL2486" s="153" t="str">
        <f t="shared" si="1141"/>
        <v/>
      </c>
    </row>
    <row r="2487" spans="1:38" ht="16.5" customHeight="1">
      <c r="A2487" s="162"/>
      <c r="B2487" s="168"/>
      <c r="C2487" s="169"/>
      <c r="D2487" s="156"/>
      <c r="E2487" s="156"/>
      <c r="F2487" s="175"/>
      <c r="G2487" s="181"/>
      <c r="H2487" s="182"/>
      <c r="I2487" s="182"/>
      <c r="J2487" s="182"/>
      <c r="K2487" s="32"/>
      <c r="L2487" s="179"/>
      <c r="M2487" s="179"/>
      <c r="N2487" s="81"/>
      <c r="O2487" s="185"/>
      <c r="P2487" s="103"/>
      <c r="Q2487" s="84" t="str">
        <f t="shared" si="1142"/>
        <v/>
      </c>
      <c r="R2487" s="159"/>
      <c r="S2487" s="28" t="str" cm="1">
        <f t="array" aca="1" ref="S2487" ca="1">IF(INDIRECT("A"&amp;114+$U2487)&lt;&gt;"",114+$U2487,"")</f>
        <v/>
      </c>
      <c r="T2487" s="28" t="str">
        <f t="shared" ca="1" si="1143"/>
        <v>$B</v>
      </c>
      <c r="U2487" s="29">
        <f t="shared" si="1120"/>
        <v>2364</v>
      </c>
      <c r="V2487" s="29">
        <v>197.750000000016</v>
      </c>
      <c r="W2487" s="29">
        <f t="shared" si="1121"/>
        <v>197</v>
      </c>
      <c r="X2487" s="41" t="str" cm="1">
        <f t="array" aca="1" ref="X2487" ca="1">IFERROR(INDEX('PC&amp;PD'!$A$1:$AP$15,ROW('PC&amp;PD'!$A$15),MATCH(INDIRECT(T2487),'PC&amp;PD'!$A$1:$AP$1,0)),"")</f>
        <v/>
      </c>
      <c r="Z2487" s="155"/>
      <c r="AA2487" s="13" t="str">
        <f t="shared" si="1139"/>
        <v/>
      </c>
      <c r="AB2487" s="155"/>
      <c r="AC2487" s="13" t="str">
        <f t="shared" ca="1" si="1144"/>
        <v>$AB</v>
      </c>
      <c r="AD2487" s="13" t="str" cm="1">
        <f t="array" aca="1" ref="AD2487" ca="1">IFERROR(IF((LEFT(INDIRECT("$F"&amp;$S2487),4))="GOTS",IF($G2487="Organic","GOTS_Organic_raw",(IF($G2487="Responsible","GOTS_Responsible",(IF($G2487="No Attribute (Conventional)","GOTS_conventional",(IF($G2487="Recycled Pre/Post-Consumer","GOTS_pre_post",(IF($G2487="In-Conversion","GOTS_in_conversion",(IF($G2487="Sustainably Sourced","Sustainably_sourced",""))))))))))),IF($G2487="Organic","Organic",(IF($G2487="Responsible","Responsible",(IF($G2487="No Attribute (Conventional)","No_Attribute_Conventional",(IF($G2487="Recycled Pre/Post-Consumer","Recycled_Pre_Post_Consumer",(IF($G2487="In-Conversion","In_Conversion",(IF($G2487="Recycled Pre-Consumer","Recycled_Pre_Consumer",(IF($G2487="Recycled Post-Consumer","Recycled_Post_Consumer",(IF($G2487="Sustainably Sourced","Sustainably_sourced","")))))))))))))))),"")</f>
        <v/>
      </c>
      <c r="AE2487" s="13" t="e" cm="1">
        <f t="array" aca="1" ref="AE2487" ca="1">IF(INDIRECT("$F"&amp;$S2487)="","",IF(LEFT(INDIRECT("$F"&amp;$S2487),3)="GRS","GRS_RCS_RM",IF((LEFT(INDIRECT("$F"&amp;$S2487),3))="RCS","GRS_RCS_RM",IF(INDIRECT("$F"&amp;$S2487)="OCS (No Label)","OCS_Conversion_RM",IF(LEFT(INDIRECT("$F"&amp;$S2487),3)="OCS","OCS_RM",IF(RIGHT(INDIRECT("$F"&amp;$S2487),10)="conversion","GOTS_RM_conversion",IF((LEFT(INDIRECT("$F"&amp;$S2487),4))="GOTS","GOTS_RM","Responsible_RM")))))))</f>
        <v>#REF!</v>
      </c>
      <c r="AF2487" s="13" t="str" cm="1">
        <f t="array" aca="1" ref="AF2487" ca="1">IF($S2487="","",INDIRECT("$Z"&amp;$S2487))</f>
        <v/>
      </c>
      <c r="AG2487" s="155"/>
      <c r="AH2487" s="13" t="str" cm="1">
        <f t="array" aca="1" ref="AH2487" ca="1">IFERROR(INDIRECT("$ag"&amp;S2487),"")</f>
        <v/>
      </c>
      <c r="AI2487" s="13" t="e" cm="1">
        <f t="array" aca="1" ref="AI2487" ca="1">INDIRECT("O"&amp;S2486)</f>
        <v>#REF!</v>
      </c>
      <c r="AJ2487" s="13" t="str">
        <f>IF($I2487="","",INDEX('Raw Material'!$A$1:$J$75,MATCH(I2487,'Raw Material'!$A$1:$A$75,0),(MATCH(G2487,'Raw Material'!$A$1:$J$1,0))))</f>
        <v/>
      </c>
      <c r="AK2487" s="13" t="str">
        <f t="shared" si="1140"/>
        <v>YANLIŞRM</v>
      </c>
      <c r="AL2487" s="153" t="str">
        <f t="shared" si="1141"/>
        <v/>
      </c>
    </row>
    <row r="2488" spans="1:38" ht="16.5" customHeight="1">
      <c r="A2488" s="162"/>
      <c r="B2488" s="168"/>
      <c r="C2488" s="169"/>
      <c r="D2488" s="156"/>
      <c r="E2488" s="156"/>
      <c r="F2488" s="175"/>
      <c r="G2488" s="181"/>
      <c r="H2488" s="182"/>
      <c r="I2488" s="182"/>
      <c r="J2488" s="182"/>
      <c r="K2488" s="32"/>
      <c r="L2488" s="179"/>
      <c r="M2488" s="179"/>
      <c r="N2488" s="81"/>
      <c r="O2488" s="185"/>
      <c r="P2488" s="103"/>
      <c r="Q2488" s="84" t="str">
        <f t="shared" si="1142"/>
        <v/>
      </c>
      <c r="R2488" s="159"/>
      <c r="S2488" s="28" t="str" cm="1">
        <f t="array" aca="1" ref="S2488" ca="1">IF(INDIRECT("A"&amp;114+$U2488)&lt;&gt;"",114+$U2488,"")</f>
        <v/>
      </c>
      <c r="T2488" s="28" t="str">
        <f t="shared" ca="1" si="1143"/>
        <v>$B</v>
      </c>
      <c r="U2488" s="29">
        <f t="shared" si="1120"/>
        <v>2364</v>
      </c>
      <c r="V2488" s="29">
        <v>197.833333333349</v>
      </c>
      <c r="W2488" s="29">
        <f t="shared" si="1121"/>
        <v>197</v>
      </c>
      <c r="X2488" s="41" t="str" cm="1">
        <f t="array" aca="1" ref="X2488" ca="1">IFERROR(INDEX('PC&amp;PD'!$A$1:$AP$15,ROW('PC&amp;PD'!$A$15),MATCH(INDIRECT(T2488),'PC&amp;PD'!$A$1:$AP$1,0)),"")</f>
        <v/>
      </c>
      <c r="Z2488" s="155"/>
      <c r="AA2488" s="13" t="str">
        <f t="shared" si="1139"/>
        <v/>
      </c>
      <c r="AB2488" s="155"/>
      <c r="AC2488" s="13" t="str">
        <f t="shared" ca="1" si="1144"/>
        <v>$AB</v>
      </c>
      <c r="AD2488" s="13" t="str" cm="1">
        <f t="array" aca="1" ref="AD2488" ca="1">IFERROR(IF((LEFT(INDIRECT("$F"&amp;$S2488),4))="GOTS",IF($G2488="Organic","GOTS_Organic_raw",(IF($G2488="Responsible","GOTS_Responsible",(IF($G2488="No Attribute (Conventional)","GOTS_conventional",(IF($G2488="Recycled Pre/Post-Consumer","GOTS_pre_post",(IF($G2488="In-Conversion","GOTS_in_conversion",(IF($G2488="Sustainably Sourced","Sustainably_sourced",""))))))))))),IF($G2488="Organic","Organic",(IF($G2488="Responsible","Responsible",(IF($G2488="No Attribute (Conventional)","No_Attribute_Conventional",(IF($G2488="Recycled Pre/Post-Consumer","Recycled_Pre_Post_Consumer",(IF($G2488="In-Conversion","In_Conversion",(IF($G2488="Recycled Pre-Consumer","Recycled_Pre_Consumer",(IF($G2488="Recycled Post-Consumer","Recycled_Post_Consumer",(IF($G2488="Sustainably Sourced","Sustainably_sourced","")))))))))))))))),"")</f>
        <v/>
      </c>
      <c r="AE2488" s="13" t="e" cm="1">
        <f t="array" aca="1" ref="AE2488" ca="1">IF(INDIRECT("$F"&amp;$S2488)="","",IF(LEFT(INDIRECT("$F"&amp;$S2488),3)="GRS","GRS_RCS_RM",IF((LEFT(INDIRECT("$F"&amp;$S2488),3))="RCS","GRS_RCS_RM",IF(INDIRECT("$F"&amp;$S2488)="OCS (No Label)","OCS_Conversion_RM",IF(LEFT(INDIRECT("$F"&amp;$S2488),3)="OCS","OCS_RM",IF(RIGHT(INDIRECT("$F"&amp;$S2488),10)="conversion","GOTS_RM_conversion",IF((LEFT(INDIRECT("$F"&amp;$S2488),4))="GOTS","GOTS_RM","Responsible_RM")))))))</f>
        <v>#REF!</v>
      </c>
      <c r="AF2488" s="13" t="str" cm="1">
        <f t="array" aca="1" ref="AF2488" ca="1">IF($S2488="","",INDIRECT("$Z"&amp;$S2488))</f>
        <v/>
      </c>
      <c r="AG2488" s="155"/>
      <c r="AH2488" s="13" t="str" cm="1">
        <f t="array" aca="1" ref="AH2488" ca="1">IFERROR(INDIRECT("$ag"&amp;S2488),"")</f>
        <v/>
      </c>
      <c r="AI2488" s="13" t="e" cm="1">
        <f t="array" aca="1" ref="AI2488" ca="1">INDIRECT("O"&amp;S2487)</f>
        <v>#REF!</v>
      </c>
      <c r="AJ2488" s="13" t="str">
        <f>IF($I2488="","",INDEX('Raw Material'!$A$1:$J$75,MATCH(I2488,'Raw Material'!$A$1:$A$75,0),(MATCH(G2488,'Raw Material'!$A$1:$J$1,0))))</f>
        <v/>
      </c>
      <c r="AK2488" s="13" t="str">
        <f t="shared" si="1140"/>
        <v>YANLIŞRM</v>
      </c>
      <c r="AL2488" s="153" t="str">
        <f t="shared" si="1141"/>
        <v/>
      </c>
    </row>
    <row r="2489" spans="1:38" ht="16.5" customHeight="1" thickBot="1">
      <c r="A2489" s="163"/>
      <c r="B2489" s="170"/>
      <c r="C2489" s="171"/>
      <c r="D2489" s="156"/>
      <c r="E2489" s="156"/>
      <c r="F2489" s="176"/>
      <c r="G2489" s="157"/>
      <c r="H2489" s="158"/>
      <c r="I2489" s="158"/>
      <c r="J2489" s="158"/>
      <c r="K2489" s="33"/>
      <c r="L2489" s="180"/>
      <c r="M2489" s="180"/>
      <c r="N2489" s="82"/>
      <c r="O2489" s="186"/>
      <c r="P2489" s="103"/>
      <c r="Q2489" s="84" t="str">
        <f t="shared" si="1142"/>
        <v/>
      </c>
      <c r="R2489" s="159"/>
      <c r="S2489" s="28" t="str" cm="1">
        <f t="array" aca="1" ref="S2489" ca="1">IF(INDIRECT("A"&amp;114+$U2489)&lt;&gt;"",114+$U2489,"")</f>
        <v/>
      </c>
      <c r="T2489" s="28" t="str">
        <f t="shared" ca="1" si="1143"/>
        <v>$B</v>
      </c>
      <c r="U2489" s="29">
        <f t="shared" si="1120"/>
        <v>2364</v>
      </c>
      <c r="V2489" s="29">
        <v>197.916666666682</v>
      </c>
      <c r="W2489" s="29">
        <f t="shared" si="1121"/>
        <v>197</v>
      </c>
      <c r="X2489" s="41" t="str" cm="1">
        <f t="array" aca="1" ref="X2489" ca="1">IFERROR(INDEX('PC&amp;PD'!$A$1:$AP$15,ROW('PC&amp;PD'!$A$15),MATCH(INDIRECT(T2489),'PC&amp;PD'!$A$1:$AP$1,0)),"")</f>
        <v/>
      </c>
      <c r="Z2489" s="155"/>
      <c r="AA2489" s="13" t="str">
        <f t="shared" si="1139"/>
        <v/>
      </c>
      <c r="AB2489" s="155"/>
      <c r="AC2489" s="13" t="str">
        <f t="shared" ca="1" si="1144"/>
        <v>$AB</v>
      </c>
      <c r="AD2489" s="13" t="str" cm="1">
        <f t="array" aca="1" ref="AD2489" ca="1">IFERROR(IF((LEFT(INDIRECT("$F"&amp;$S2489),4))="GOTS",IF($G2489="Organic","GOTS_Organic_raw",(IF($G2489="Responsible","GOTS_Responsible",(IF($G2489="No Attribute (Conventional)","GOTS_conventional",(IF($G2489="Recycled Pre/Post-Consumer","GOTS_pre_post",(IF($G2489="In-Conversion","GOTS_in_conversion",(IF($G2489="Sustainably Sourced","Sustainably_sourced",""))))))))))),IF($G2489="Organic","Organic",(IF($G2489="Responsible","Responsible",(IF($G2489="No Attribute (Conventional)","No_Attribute_Conventional",(IF($G2489="Recycled Pre/Post-Consumer","Recycled_Pre_Post_Consumer",(IF($G2489="In-Conversion","In_Conversion",(IF($G2489="Recycled Pre-Consumer","Recycled_Pre_Consumer",(IF($G2489="Recycled Post-Consumer","Recycled_Post_Consumer",(IF($G2489="Sustainably Sourced","Sustainably_sourced","")))))))))))))))),"")</f>
        <v/>
      </c>
      <c r="AE2489" s="13" t="e" cm="1">
        <f t="array" aca="1" ref="AE2489" ca="1">IF(INDIRECT("$F"&amp;$S2489)="","",IF(LEFT(INDIRECT("$F"&amp;$S2489),3)="GRS","GRS_RCS_RM",IF((LEFT(INDIRECT("$F"&amp;$S2489),3))="RCS","GRS_RCS_RM",IF(INDIRECT("$F"&amp;$S2489)="OCS (No Label)","OCS_Conversion_RM",IF(LEFT(INDIRECT("$F"&amp;$S2489),3)="OCS","OCS_RM",IF(RIGHT(INDIRECT("$F"&amp;$S2489),10)="conversion","GOTS_RM_conversion",IF((LEFT(INDIRECT("$F"&amp;$S2489),4))="GOTS","GOTS_RM","Responsible_RM")))))))</f>
        <v>#REF!</v>
      </c>
      <c r="AF2489" s="13" t="str" cm="1">
        <f t="array" aca="1" ref="AF2489" ca="1">IF($S2489="","",INDIRECT("$Z"&amp;$S2489))</f>
        <v/>
      </c>
      <c r="AG2489" s="155"/>
      <c r="AH2489" s="13" t="str" cm="1">
        <f t="array" aca="1" ref="AH2489" ca="1">IFERROR(INDIRECT("$ag"&amp;S2489),"")</f>
        <v/>
      </c>
      <c r="AI2489" s="13" t="e" cm="1">
        <f t="array" aca="1" ref="AI2489" ca="1">INDIRECT("O"&amp;S2488)</f>
        <v>#REF!</v>
      </c>
      <c r="AJ2489" s="13" t="str">
        <f>IF($I2489="","",INDEX('Raw Material'!$A$1:$J$75,MATCH(I2489,'Raw Material'!$A$1:$A$75,0),(MATCH(G2489,'Raw Material'!$A$1:$J$1,0))))</f>
        <v/>
      </c>
      <c r="AK2489" s="13" t="str">
        <f t="shared" si="1140"/>
        <v>YANLIŞRM</v>
      </c>
      <c r="AL2489" s="153" t="str">
        <f t="shared" si="1141"/>
        <v/>
      </c>
    </row>
    <row r="2490" spans="1:38" ht="16.5" customHeight="1">
      <c r="A2490" s="160" t="str">
        <f>IF(B2490="","",COUNTA($B$114:$B2490))</f>
        <v/>
      </c>
      <c r="B2490" s="164"/>
      <c r="C2490" s="165"/>
      <c r="D2490" s="183"/>
      <c r="E2490" s="183"/>
      <c r="F2490" s="172"/>
      <c r="G2490" s="212"/>
      <c r="H2490" s="206"/>
      <c r="I2490" s="206"/>
      <c r="J2490" s="206"/>
      <c r="K2490" s="31"/>
      <c r="L2490" s="177" t="str">
        <f t="shared" ref="L2490" si="1145">IF(R2490="","",LEFT(R2490,LEN(R2490)-2))</f>
        <v/>
      </c>
      <c r="M2490" s="177"/>
      <c r="N2490" s="80"/>
      <c r="O2490" s="184"/>
      <c r="P2490" s="103"/>
      <c r="Q2490" s="84" t="str">
        <f t="shared" si="1142"/>
        <v/>
      </c>
      <c r="R2490" s="159" t="str">
        <f t="shared" ref="R2490" si="1146">CONCATENATE($Q2490,Q2491,Q2492,Q2493,Q2494,Q2495,$Q2496,$Q2497,$Q2498,$Q2499,Q2500,Q2501)</f>
        <v/>
      </c>
      <c r="S2490" s="28" t="str" cm="1">
        <f t="array" aca="1" ref="S2490" ca="1">IF(INDIRECT("A"&amp;114+$U2490)&lt;&gt;"",114+$U2490,"")</f>
        <v/>
      </c>
      <c r="T2490" s="28" t="str">
        <f t="shared" ca="1" si="1143"/>
        <v>$B</v>
      </c>
      <c r="U2490" s="29">
        <f t="shared" si="1120"/>
        <v>2376</v>
      </c>
      <c r="V2490" s="29">
        <v>198.000000000016</v>
      </c>
      <c r="W2490" s="29">
        <f t="shared" si="1121"/>
        <v>198</v>
      </c>
      <c r="X2490" s="41" t="str" cm="1">
        <f t="array" aca="1" ref="X2490" ca="1">IFERROR(INDEX('PC&amp;PD'!$A$1:$AP$15,ROW('PC&amp;PD'!$A$15),MATCH(INDIRECT(T2490),'PC&amp;PD'!$A$1:$AP$1,0)),"")</f>
        <v/>
      </c>
      <c r="Z2490" s="155" t="str">
        <f t="shared" ref="Z2490" si="1147">IFERROR(IF($F2490="OCS 100","OCS (OCS 100)",IF($F2490="OCS Blended","OCS (OCS Blended)",IF($F2490="OCS (No Label)","OCS (No Label)",IF($F2490="RCS 100","RCS (RCS 100)",IF($F2490="RCS Blended","RCS (RCS Blended)",IF($F2490="GRS","GRS (GRS)",IF($F2490="GRS (No Label)", "GRS (No Label)",IF($F2490="RDS","RDS (RDS)",IF($F2490="RWS","RWS (RWS)",IF($F2490="RAS","RAS (RAS)",IF($F2490="RMS","RMS (RMS)",IF($F2490="GOTS Organic","GOTS (Organic)",IF($F2490="GOTS Made with organic","GOTS (Made with Organic)",IF($F2490="GOTS Organic - in conversion","GOTS (Organic - In Conversion)",IF($F2490="GOTS Made with organic - in conversion","GOTS (Made with Organic - In Conversion)",""))))))))))))))),"")</f>
        <v/>
      </c>
      <c r="AA2490" s="13" t="str">
        <f t="shared" si="1139"/>
        <v/>
      </c>
      <c r="AB2490" s="155" t="str">
        <f t="shared" ref="AB2490" si="1148">IFERROR(IF($F2490="OCS 100", "OCS_100",IF($F2490="OCS Blended", "OCS_Blended",IF($F2490="OCS (No Label)", "OCS_No_Label",IF($F2490="RCS 100", "RCS_100",IF($F2490="RCS Blended","RCS_Blended",IF($F2490="GRS","GRS",IF($F2490="GRS (No Label)", "GRS_No_Label",IF($F2490="RDS","RDS",IF($F2490="RWS","RWS",IF($F2490="RMS","RMS",IF($F2490="GOTS Organic","GOTS_Organic",IF($F2490="GOTS Made with organic","GOTS_Made_with_organic",IF($F2490="GOTS Organic - in conversion","GOTS_Organic_in_Conversion",IF($F2490="GOTS Made with organic - in conversion","GOTS_Made_with_Organic_in_Conversion",IF($F2490="RAS","RAS",""))))))))))))))),"")</f>
        <v/>
      </c>
      <c r="AC2490" s="13" t="str">
        <f t="shared" ca="1" si="1144"/>
        <v>$AB</v>
      </c>
      <c r="AD2490" s="13" t="str" cm="1">
        <f t="array" aca="1" ref="AD2490" ca="1">IFERROR(IF((LEFT(INDIRECT("$F"&amp;$S2490),4))="GOTS",IF($G2490="Organic","GOTS_Organic_raw",(IF($G2490="Responsible","GOTS_Responsible",(IF($G2490="No Attribute (Conventional)","GOTS_conventional",(IF($G2490="Recycled Pre/Post-Consumer","GOTS_pre_post",(IF($G2490="In-Conversion","GOTS_in_conversion",(IF($G2490="Sustainably Sourced","Sustainably_sourced",""))))))))))),IF($G2490="Organic","Organic",(IF($G2490="Responsible","Responsible",(IF($G2490="No Attribute (Conventional)","No_Attribute_Conventional",(IF($G2490="Recycled Pre/Post-Consumer","Recycled_Pre_Post_Consumer",(IF($G2490="In-Conversion","In_Conversion",(IF($G2490="Recycled Pre-Consumer","Recycled_Pre_Consumer",(IF($G2490="Recycled Post-Consumer","Recycled_Post_Consumer",(IF($G2490="Sustainably Sourced","Sustainably_sourced","")))))))))))))))),"")</f>
        <v/>
      </c>
      <c r="AE2490" s="13" t="e" cm="1">
        <f t="array" aca="1" ref="AE2490" ca="1">IF(INDIRECT("$F"&amp;$S2490)="","",IF(LEFT(INDIRECT("$F"&amp;$S2490),3)="GRS","GRS_RCS_RM",IF((LEFT(INDIRECT("$F"&amp;$S2490),3))="RCS","GRS_RCS_RM",IF(INDIRECT("$F"&amp;$S2490)="OCS (No Label)","OCS_Conversion_RM",IF(LEFT(INDIRECT("$F"&amp;$S2490),3)="OCS","OCS_RM",IF(RIGHT(INDIRECT("$F"&amp;$S2490),10)="conversion","GOTS_RM_conversion",IF((LEFT(INDIRECT("$F"&amp;$S2490),4))="GOTS","GOTS_RM","Responsible_RM")))))))</f>
        <v>#REF!</v>
      </c>
      <c r="AF2490" s="13" t="str" cm="1">
        <f t="array" aca="1" ref="AF2490" ca="1">IF($S2490="","",INDIRECT("$Z"&amp;$S2490))</f>
        <v/>
      </c>
      <c r="AG2490" s="155" t="str">
        <f t="shared" si="1130"/>
        <v/>
      </c>
      <c r="AH2490" s="13" t="str" cm="1">
        <f t="array" aca="1" ref="AH2490" ca="1">IFERROR(INDIRECT("$ag"&amp;S2490),"")</f>
        <v/>
      </c>
      <c r="AI2490" s="13" t="e" cm="1">
        <f t="array" aca="1" ref="AI2490" ca="1">INDIRECT("O"&amp;S2489)</f>
        <v>#REF!</v>
      </c>
      <c r="AJ2490" s="13" t="str">
        <f>IF($I2490="","",INDEX('Raw Material'!$A$1:$J$75,MATCH(I2490,'Raw Material'!$A$1:$A$75,0),(MATCH(G2490,'Raw Material'!$A$1:$J$1,0))))</f>
        <v/>
      </c>
      <c r="AK2490" s="13" t="str">
        <f t="shared" si="1140"/>
        <v>YANLIŞRM</v>
      </c>
      <c r="AL2490" s="153" t="str">
        <f t="shared" si="1141"/>
        <v/>
      </c>
    </row>
    <row r="2491" spans="1:38" ht="16.5" customHeight="1">
      <c r="A2491" s="161"/>
      <c r="B2491" s="166"/>
      <c r="C2491" s="167"/>
      <c r="D2491" s="156"/>
      <c r="E2491" s="156"/>
      <c r="F2491" s="173"/>
      <c r="G2491" s="181"/>
      <c r="H2491" s="182"/>
      <c r="I2491" s="182"/>
      <c r="J2491" s="182"/>
      <c r="K2491" s="32"/>
      <c r="L2491" s="178"/>
      <c r="M2491" s="178"/>
      <c r="N2491" s="81"/>
      <c r="O2491" s="185"/>
      <c r="P2491" s="103"/>
      <c r="Q2491" s="84" t="str">
        <f t="shared" si="1142"/>
        <v/>
      </c>
      <c r="R2491" s="159"/>
      <c r="S2491" s="28" t="str" cm="1">
        <f t="array" aca="1" ref="S2491" ca="1">IF(INDIRECT("A"&amp;114+$U2491)&lt;&gt;"",114+$U2491,"")</f>
        <v/>
      </c>
      <c r="T2491" s="28" t="str">
        <f t="shared" ca="1" si="1143"/>
        <v>$B</v>
      </c>
      <c r="U2491" s="29">
        <f t="shared" si="1120"/>
        <v>2376</v>
      </c>
      <c r="V2491" s="29">
        <v>198.083333333349</v>
      </c>
      <c r="W2491" s="29">
        <f t="shared" si="1121"/>
        <v>198</v>
      </c>
      <c r="X2491" s="41" t="str" cm="1">
        <f t="array" aca="1" ref="X2491" ca="1">IFERROR(INDEX('PC&amp;PD'!$A$1:$AP$15,ROW('PC&amp;PD'!$A$15),MATCH(INDIRECT(T2491),'PC&amp;PD'!$A$1:$AP$1,0)),"")</f>
        <v/>
      </c>
      <c r="Z2491" s="155"/>
      <c r="AA2491" s="13" t="str">
        <f t="shared" si="1139"/>
        <v/>
      </c>
      <c r="AB2491" s="155"/>
      <c r="AC2491" s="13" t="str">
        <f t="shared" ca="1" si="1144"/>
        <v>$AB</v>
      </c>
      <c r="AD2491" s="13" t="str" cm="1">
        <f t="array" aca="1" ref="AD2491" ca="1">IFERROR(IF((LEFT(INDIRECT("$F"&amp;$S2491),4))="GOTS",IF($G2491="Organic","GOTS_Organic_raw",(IF($G2491="Responsible","GOTS_Responsible",(IF($G2491="No Attribute (Conventional)","GOTS_conventional",(IF($G2491="Recycled Pre/Post-Consumer","GOTS_pre_post",(IF($G2491="In-Conversion","GOTS_in_conversion",(IF($G2491="Sustainably Sourced","Sustainably_sourced",""))))))))))),IF($G2491="Organic","Organic",(IF($G2491="Responsible","Responsible",(IF($G2491="No Attribute (Conventional)","No_Attribute_Conventional",(IF($G2491="Recycled Pre/Post-Consumer","Recycled_Pre_Post_Consumer",(IF($G2491="In-Conversion","In_Conversion",(IF($G2491="Recycled Pre-Consumer","Recycled_Pre_Consumer",(IF($G2491="Recycled Post-Consumer","Recycled_Post_Consumer",(IF($G2491="Sustainably Sourced","Sustainably_sourced","")))))))))))))))),"")</f>
        <v/>
      </c>
      <c r="AE2491" s="13" t="e" cm="1">
        <f t="array" aca="1" ref="AE2491" ca="1">IF(INDIRECT("$F"&amp;$S2491)="","",IF(LEFT(INDIRECT("$F"&amp;$S2491),3)="GRS","GRS_RCS_RM",IF((LEFT(INDIRECT("$F"&amp;$S2491),3))="RCS","GRS_RCS_RM",IF(INDIRECT("$F"&amp;$S2491)="OCS (No Label)","OCS_Conversion_RM",IF(LEFT(INDIRECT("$F"&amp;$S2491),3)="OCS","OCS_RM",IF(RIGHT(INDIRECT("$F"&amp;$S2491),10)="conversion","GOTS_RM_conversion",IF((LEFT(INDIRECT("$F"&amp;$S2491),4))="GOTS","GOTS_RM","Responsible_RM")))))))</f>
        <v>#REF!</v>
      </c>
      <c r="AF2491" s="13" t="str" cm="1">
        <f t="array" aca="1" ref="AF2491" ca="1">IF($S2491="","",INDIRECT("$Z"&amp;$S2491))</f>
        <v/>
      </c>
      <c r="AG2491" s="155"/>
      <c r="AH2491" s="13" t="str" cm="1">
        <f t="array" aca="1" ref="AH2491" ca="1">IFERROR(INDIRECT("$ag"&amp;S2491),"")</f>
        <v/>
      </c>
      <c r="AI2491" s="13" t="e" cm="1">
        <f t="array" aca="1" ref="AI2491" ca="1">INDIRECT("O"&amp;S2490)</f>
        <v>#REF!</v>
      </c>
      <c r="AJ2491" s="13" t="str">
        <f>IF($I2491="","",INDEX('Raw Material'!$A$1:$J$75,MATCH(I2491,'Raw Material'!$A$1:$A$75,0),(MATCH(G2491,'Raw Material'!$A$1:$J$1,0))))</f>
        <v/>
      </c>
      <c r="AK2491" s="13" t="str">
        <f t="shared" si="1140"/>
        <v>YANLIŞRM</v>
      </c>
      <c r="AL2491" s="153" t="str">
        <f t="shared" si="1141"/>
        <v/>
      </c>
    </row>
    <row r="2492" spans="1:38" ht="16.5" customHeight="1">
      <c r="A2492" s="161"/>
      <c r="B2492" s="166"/>
      <c r="C2492" s="167"/>
      <c r="D2492" s="156"/>
      <c r="E2492" s="156"/>
      <c r="F2492" s="173"/>
      <c r="G2492" s="181"/>
      <c r="H2492" s="182"/>
      <c r="I2492" s="182"/>
      <c r="J2492" s="182"/>
      <c r="K2492" s="32"/>
      <c r="L2492" s="178"/>
      <c r="M2492" s="178"/>
      <c r="N2492" s="81"/>
      <c r="O2492" s="185"/>
      <c r="P2492" s="103"/>
      <c r="Q2492" s="84" t="str">
        <f t="shared" si="1142"/>
        <v/>
      </c>
      <c r="R2492" s="159"/>
      <c r="S2492" s="28" t="str" cm="1">
        <f t="array" aca="1" ref="S2492" ca="1">IF(INDIRECT("A"&amp;114+$U2492)&lt;&gt;"",114+$U2492,"")</f>
        <v/>
      </c>
      <c r="T2492" s="28" t="str">
        <f t="shared" ca="1" si="1143"/>
        <v>$B</v>
      </c>
      <c r="U2492" s="29">
        <f t="shared" si="1120"/>
        <v>2376</v>
      </c>
      <c r="V2492" s="29">
        <v>198.166666666682</v>
      </c>
      <c r="W2492" s="29">
        <f t="shared" si="1121"/>
        <v>198</v>
      </c>
      <c r="X2492" s="41" t="str" cm="1">
        <f t="array" aca="1" ref="X2492" ca="1">IFERROR(INDEX('PC&amp;PD'!$A$1:$AP$15,ROW('PC&amp;PD'!$A$15),MATCH(INDIRECT(T2492),'PC&amp;PD'!$A$1:$AP$1,0)),"")</f>
        <v/>
      </c>
      <c r="Z2492" s="155"/>
      <c r="AA2492" s="13" t="str">
        <f t="shared" si="1139"/>
        <v/>
      </c>
      <c r="AB2492" s="155"/>
      <c r="AC2492" s="13" t="str">
        <f t="shared" ca="1" si="1144"/>
        <v>$AB</v>
      </c>
      <c r="AD2492" s="13" t="str" cm="1">
        <f t="array" aca="1" ref="AD2492" ca="1">IFERROR(IF((LEFT(INDIRECT("$F"&amp;$S2492),4))="GOTS",IF($G2492="Organic","GOTS_Organic_raw",(IF($G2492="Responsible","GOTS_Responsible",(IF($G2492="No Attribute (Conventional)","GOTS_conventional",(IF($G2492="Recycled Pre/Post-Consumer","GOTS_pre_post",(IF($G2492="In-Conversion","GOTS_in_conversion",(IF($G2492="Sustainably Sourced","Sustainably_sourced",""))))))))))),IF($G2492="Organic","Organic",(IF($G2492="Responsible","Responsible",(IF($G2492="No Attribute (Conventional)","No_Attribute_Conventional",(IF($G2492="Recycled Pre/Post-Consumer","Recycled_Pre_Post_Consumer",(IF($G2492="In-Conversion","In_Conversion",(IF($G2492="Recycled Pre-Consumer","Recycled_Pre_Consumer",(IF($G2492="Recycled Post-Consumer","Recycled_Post_Consumer",(IF($G2492="Sustainably Sourced","Sustainably_sourced","")))))))))))))))),"")</f>
        <v/>
      </c>
      <c r="AE2492" s="13" t="e" cm="1">
        <f t="array" aca="1" ref="AE2492" ca="1">IF(INDIRECT("$F"&amp;$S2492)="","",IF(LEFT(INDIRECT("$F"&amp;$S2492),3)="GRS","GRS_RCS_RM",IF((LEFT(INDIRECT("$F"&amp;$S2492),3))="RCS","GRS_RCS_RM",IF(INDIRECT("$F"&amp;$S2492)="OCS (No Label)","OCS_Conversion_RM",IF(LEFT(INDIRECT("$F"&amp;$S2492),3)="OCS","OCS_RM",IF(RIGHT(INDIRECT("$F"&amp;$S2492),10)="conversion","GOTS_RM_conversion",IF((LEFT(INDIRECT("$F"&amp;$S2492),4))="GOTS","GOTS_RM","Responsible_RM")))))))</f>
        <v>#REF!</v>
      </c>
      <c r="AF2492" s="13" t="str" cm="1">
        <f t="array" aca="1" ref="AF2492" ca="1">IF($S2492="","",INDIRECT("$Z"&amp;$S2492))</f>
        <v/>
      </c>
      <c r="AG2492" s="155"/>
      <c r="AH2492" s="13" t="str" cm="1">
        <f t="array" aca="1" ref="AH2492" ca="1">IFERROR(INDIRECT("$ag"&amp;S2492),"")</f>
        <v/>
      </c>
      <c r="AI2492" s="13" t="e" cm="1">
        <f t="array" aca="1" ref="AI2492" ca="1">INDIRECT("O"&amp;S2491)</f>
        <v>#REF!</v>
      </c>
      <c r="AJ2492" s="13" t="str">
        <f>IF($I2492="","",INDEX('Raw Material'!$A$1:$J$75,MATCH(I2492,'Raw Material'!$A$1:$A$75,0),(MATCH(G2492,'Raw Material'!$A$1:$J$1,0))))</f>
        <v/>
      </c>
      <c r="AK2492" s="13" t="str">
        <f t="shared" si="1140"/>
        <v>YANLIŞRM</v>
      </c>
      <c r="AL2492" s="153" t="str">
        <f t="shared" si="1141"/>
        <v/>
      </c>
    </row>
    <row r="2493" spans="1:38" ht="16.5" customHeight="1">
      <c r="A2493" s="161"/>
      <c r="B2493" s="166"/>
      <c r="C2493" s="167"/>
      <c r="D2493" s="156"/>
      <c r="E2493" s="156"/>
      <c r="F2493" s="174"/>
      <c r="G2493" s="181"/>
      <c r="H2493" s="182"/>
      <c r="I2493" s="182"/>
      <c r="J2493" s="182"/>
      <c r="K2493" s="32"/>
      <c r="L2493" s="178"/>
      <c r="M2493" s="178"/>
      <c r="N2493" s="81"/>
      <c r="O2493" s="185"/>
      <c r="P2493" s="103"/>
      <c r="Q2493" s="84" t="str">
        <f t="shared" si="1142"/>
        <v/>
      </c>
      <c r="R2493" s="159"/>
      <c r="S2493" s="28" t="str" cm="1">
        <f t="array" aca="1" ref="S2493" ca="1">IF(INDIRECT("A"&amp;114+$U2493)&lt;&gt;"",114+$U2493,"")</f>
        <v/>
      </c>
      <c r="T2493" s="28" t="str">
        <f t="shared" ca="1" si="1143"/>
        <v>$B</v>
      </c>
      <c r="U2493" s="29">
        <f t="shared" si="1120"/>
        <v>2376</v>
      </c>
      <c r="V2493" s="29">
        <v>198.250000000016</v>
      </c>
      <c r="W2493" s="29">
        <f t="shared" si="1121"/>
        <v>198</v>
      </c>
      <c r="X2493" s="41" t="str" cm="1">
        <f t="array" aca="1" ref="X2493" ca="1">IFERROR(INDEX('PC&amp;PD'!$A$1:$AP$15,ROW('PC&amp;PD'!$A$15),MATCH(INDIRECT(T2493),'PC&amp;PD'!$A$1:$AP$1,0)),"")</f>
        <v/>
      </c>
      <c r="Z2493" s="155"/>
      <c r="AA2493" s="13" t="str">
        <f t="shared" si="1139"/>
        <v/>
      </c>
      <c r="AB2493" s="155"/>
      <c r="AC2493" s="13" t="str">
        <f t="shared" ca="1" si="1144"/>
        <v>$AB</v>
      </c>
      <c r="AD2493" s="13" t="str" cm="1">
        <f t="array" aca="1" ref="AD2493" ca="1">IFERROR(IF((LEFT(INDIRECT("$F"&amp;$S2493),4))="GOTS",IF($G2493="Organic","GOTS_Organic_raw",(IF($G2493="Responsible","GOTS_Responsible",(IF($G2493="No Attribute (Conventional)","GOTS_conventional",(IF($G2493="Recycled Pre/Post-Consumer","GOTS_pre_post",(IF($G2493="In-Conversion","GOTS_in_conversion",(IF($G2493="Sustainably Sourced","Sustainably_sourced",""))))))))))),IF($G2493="Organic","Organic",(IF($G2493="Responsible","Responsible",(IF($G2493="No Attribute (Conventional)","No_Attribute_Conventional",(IF($G2493="Recycled Pre/Post-Consumer","Recycled_Pre_Post_Consumer",(IF($G2493="In-Conversion","In_Conversion",(IF($G2493="Recycled Pre-Consumer","Recycled_Pre_Consumer",(IF($G2493="Recycled Post-Consumer","Recycled_Post_Consumer",(IF($G2493="Sustainably Sourced","Sustainably_sourced","")))))))))))))))),"")</f>
        <v/>
      </c>
      <c r="AE2493" s="13" t="e" cm="1">
        <f t="array" aca="1" ref="AE2493" ca="1">IF(INDIRECT("$F"&amp;$S2493)="","",IF(LEFT(INDIRECT("$F"&amp;$S2493),3)="GRS","GRS_RCS_RM",IF((LEFT(INDIRECT("$F"&amp;$S2493),3))="RCS","GRS_RCS_RM",IF(INDIRECT("$F"&amp;$S2493)="OCS (No Label)","OCS_Conversion_RM",IF(LEFT(INDIRECT("$F"&amp;$S2493),3)="OCS","OCS_RM",IF(RIGHT(INDIRECT("$F"&amp;$S2493),10)="conversion","GOTS_RM_conversion",IF((LEFT(INDIRECT("$F"&amp;$S2493),4))="GOTS","GOTS_RM","Responsible_RM")))))))</f>
        <v>#REF!</v>
      </c>
      <c r="AF2493" s="13" t="str" cm="1">
        <f t="array" aca="1" ref="AF2493" ca="1">IF($S2493="","",INDIRECT("$Z"&amp;$S2493))</f>
        <v/>
      </c>
      <c r="AG2493" s="155"/>
      <c r="AH2493" s="13" t="str" cm="1">
        <f t="array" aca="1" ref="AH2493" ca="1">IFERROR(INDIRECT("$ag"&amp;S2493),"")</f>
        <v/>
      </c>
      <c r="AI2493" s="13" t="e" cm="1">
        <f t="array" aca="1" ref="AI2493" ca="1">INDIRECT("O"&amp;S2492)</f>
        <v>#REF!</v>
      </c>
      <c r="AJ2493" s="13" t="str">
        <f>IF($I2493="","",INDEX('Raw Material'!$A$1:$J$75,MATCH(I2493,'Raw Material'!$A$1:$A$75,0),(MATCH(G2493,'Raw Material'!$A$1:$J$1,0))))</f>
        <v/>
      </c>
      <c r="AK2493" s="13" t="str">
        <f t="shared" si="1140"/>
        <v>YANLIŞRM</v>
      </c>
      <c r="AL2493" s="153" t="str">
        <f t="shared" si="1141"/>
        <v/>
      </c>
    </row>
    <row r="2494" spans="1:38" ht="16.5" customHeight="1">
      <c r="A2494" s="161"/>
      <c r="B2494" s="166"/>
      <c r="C2494" s="167"/>
      <c r="D2494" s="156"/>
      <c r="E2494" s="156"/>
      <c r="F2494" s="174"/>
      <c r="G2494" s="181"/>
      <c r="H2494" s="182"/>
      <c r="I2494" s="182"/>
      <c r="J2494" s="182"/>
      <c r="K2494" s="32"/>
      <c r="L2494" s="178"/>
      <c r="M2494" s="178"/>
      <c r="N2494" s="81"/>
      <c r="O2494" s="185"/>
      <c r="P2494" s="103"/>
      <c r="Q2494" s="84" t="str">
        <f t="shared" si="1142"/>
        <v/>
      </c>
      <c r="R2494" s="159"/>
      <c r="S2494" s="28" t="str" cm="1">
        <f t="array" aca="1" ref="S2494" ca="1">IF(INDIRECT("A"&amp;114+$U2494)&lt;&gt;"",114+$U2494,"")</f>
        <v/>
      </c>
      <c r="T2494" s="28" t="str">
        <f t="shared" ca="1" si="1143"/>
        <v>$B</v>
      </c>
      <c r="U2494" s="29">
        <f t="shared" si="1120"/>
        <v>2376</v>
      </c>
      <c r="V2494" s="29">
        <v>198.333333333349</v>
      </c>
      <c r="W2494" s="29">
        <f t="shared" si="1121"/>
        <v>198</v>
      </c>
      <c r="X2494" s="41" t="str" cm="1">
        <f t="array" aca="1" ref="X2494" ca="1">IFERROR(INDEX('PC&amp;PD'!$A$1:$AP$15,ROW('PC&amp;PD'!$A$15),MATCH(INDIRECT(T2494),'PC&amp;PD'!$A$1:$AP$1,0)),"")</f>
        <v/>
      </c>
      <c r="Z2494" s="155"/>
      <c r="AA2494" s="13" t="str">
        <f t="shared" si="1139"/>
        <v/>
      </c>
      <c r="AB2494" s="155"/>
      <c r="AC2494" s="13" t="str">
        <f t="shared" ca="1" si="1144"/>
        <v>$AB</v>
      </c>
      <c r="AD2494" s="13" t="str" cm="1">
        <f t="array" aca="1" ref="AD2494" ca="1">IFERROR(IF((LEFT(INDIRECT("$F"&amp;$S2494),4))="GOTS",IF($G2494="Organic","GOTS_Organic_raw",(IF($G2494="Responsible","GOTS_Responsible",(IF($G2494="No Attribute (Conventional)","GOTS_conventional",(IF($G2494="Recycled Pre/Post-Consumer","GOTS_pre_post",(IF($G2494="In-Conversion","GOTS_in_conversion",(IF($G2494="Sustainably Sourced","Sustainably_sourced",""))))))))))),IF($G2494="Organic","Organic",(IF($G2494="Responsible","Responsible",(IF($G2494="No Attribute (Conventional)","No_Attribute_Conventional",(IF($G2494="Recycled Pre/Post-Consumer","Recycled_Pre_Post_Consumer",(IF($G2494="In-Conversion","In_Conversion",(IF($G2494="Recycled Pre-Consumer","Recycled_Pre_Consumer",(IF($G2494="Recycled Post-Consumer","Recycled_Post_Consumer",(IF($G2494="Sustainably Sourced","Sustainably_sourced","")))))))))))))))),"")</f>
        <v/>
      </c>
      <c r="AE2494" s="13" t="e" cm="1">
        <f t="array" aca="1" ref="AE2494" ca="1">IF(INDIRECT("$F"&amp;$S2494)="","",IF(LEFT(INDIRECT("$F"&amp;$S2494),3)="GRS","GRS_RCS_RM",IF((LEFT(INDIRECT("$F"&amp;$S2494),3))="RCS","GRS_RCS_RM",IF(INDIRECT("$F"&amp;$S2494)="OCS (No Label)","OCS_Conversion_RM",IF(LEFT(INDIRECT("$F"&amp;$S2494),3)="OCS","OCS_RM",IF(RIGHT(INDIRECT("$F"&amp;$S2494),10)="conversion","GOTS_RM_conversion",IF((LEFT(INDIRECT("$F"&amp;$S2494),4))="GOTS","GOTS_RM","Responsible_RM")))))))</f>
        <v>#REF!</v>
      </c>
      <c r="AF2494" s="13" t="str" cm="1">
        <f t="array" aca="1" ref="AF2494" ca="1">IF($S2494="","",INDIRECT("$Z"&amp;$S2494))</f>
        <v/>
      </c>
      <c r="AG2494" s="155"/>
      <c r="AH2494" s="13" t="str" cm="1">
        <f t="array" aca="1" ref="AH2494" ca="1">IFERROR(INDIRECT("$ag"&amp;S2494),"")</f>
        <v/>
      </c>
      <c r="AI2494" s="13" t="e" cm="1">
        <f t="array" aca="1" ref="AI2494" ca="1">INDIRECT("O"&amp;S2493)</f>
        <v>#REF!</v>
      </c>
      <c r="AJ2494" s="13" t="str">
        <f>IF($I2494="","",INDEX('Raw Material'!$A$1:$J$75,MATCH(I2494,'Raw Material'!$A$1:$A$75,0),(MATCH(G2494,'Raw Material'!$A$1:$J$1,0))))</f>
        <v/>
      </c>
      <c r="AK2494" s="13" t="str">
        <f t="shared" si="1140"/>
        <v>YANLIŞRM</v>
      </c>
      <c r="AL2494" s="153" t="str">
        <f t="shared" si="1141"/>
        <v/>
      </c>
    </row>
    <row r="2495" spans="1:38" ht="16.5" customHeight="1">
      <c r="A2495" s="161"/>
      <c r="B2495" s="166"/>
      <c r="C2495" s="167"/>
      <c r="D2495" s="156"/>
      <c r="E2495" s="156"/>
      <c r="F2495" s="174"/>
      <c r="G2495" s="181"/>
      <c r="H2495" s="182"/>
      <c r="I2495" s="182"/>
      <c r="J2495" s="182"/>
      <c r="K2495" s="32"/>
      <c r="L2495" s="178"/>
      <c r="M2495" s="178"/>
      <c r="N2495" s="81"/>
      <c r="O2495" s="185"/>
      <c r="P2495" s="103"/>
      <c r="Q2495" s="84" t="str">
        <f t="shared" si="1142"/>
        <v/>
      </c>
      <c r="R2495" s="159"/>
      <c r="S2495" s="28" t="str" cm="1">
        <f t="array" aca="1" ref="S2495" ca="1">IF(INDIRECT("A"&amp;114+$U2495)&lt;&gt;"",114+$U2495,"")</f>
        <v/>
      </c>
      <c r="T2495" s="28" t="str">
        <f t="shared" ca="1" si="1143"/>
        <v>$B</v>
      </c>
      <c r="U2495" s="29">
        <f t="shared" ref="U2495:U2558" si="1149">(12*W2495)</f>
        <v>2376</v>
      </c>
      <c r="V2495" s="29">
        <v>198.416666666682</v>
      </c>
      <c r="W2495" s="29">
        <f t="shared" si="1121"/>
        <v>198</v>
      </c>
      <c r="X2495" s="41" t="str" cm="1">
        <f t="array" aca="1" ref="X2495" ca="1">IFERROR(INDEX('PC&amp;PD'!$A$1:$AP$15,ROW('PC&amp;PD'!$A$15),MATCH(INDIRECT(T2495),'PC&amp;PD'!$A$1:$AP$1,0)),"")</f>
        <v/>
      </c>
      <c r="Z2495" s="155"/>
      <c r="AA2495" s="13" t="str">
        <f t="shared" si="1139"/>
        <v/>
      </c>
      <c r="AB2495" s="155"/>
      <c r="AC2495" s="13" t="str">
        <f t="shared" ca="1" si="1144"/>
        <v>$AB</v>
      </c>
      <c r="AD2495" s="13" t="str" cm="1">
        <f t="array" aca="1" ref="AD2495" ca="1">IFERROR(IF((LEFT(INDIRECT("$F"&amp;$S2495),4))="GOTS",IF($G2495="Organic","GOTS_Organic_raw",(IF($G2495="Responsible","GOTS_Responsible",(IF($G2495="No Attribute (Conventional)","GOTS_conventional",(IF($G2495="Recycled Pre/Post-Consumer","GOTS_pre_post",(IF($G2495="In-Conversion","GOTS_in_conversion",(IF($G2495="Sustainably Sourced","Sustainably_sourced",""))))))))))),IF($G2495="Organic","Organic",(IF($G2495="Responsible","Responsible",(IF($G2495="No Attribute (Conventional)","No_Attribute_Conventional",(IF($G2495="Recycled Pre/Post-Consumer","Recycled_Pre_Post_Consumer",(IF($G2495="In-Conversion","In_Conversion",(IF($G2495="Recycled Pre-Consumer","Recycled_Pre_Consumer",(IF($G2495="Recycled Post-Consumer","Recycled_Post_Consumer",(IF($G2495="Sustainably Sourced","Sustainably_sourced","")))))))))))))))),"")</f>
        <v/>
      </c>
      <c r="AE2495" s="13" t="e" cm="1">
        <f t="array" aca="1" ref="AE2495" ca="1">IF(INDIRECT("$F"&amp;$S2495)="","",IF(LEFT(INDIRECT("$F"&amp;$S2495),3)="GRS","GRS_RCS_RM",IF((LEFT(INDIRECT("$F"&amp;$S2495),3))="RCS","GRS_RCS_RM",IF(INDIRECT("$F"&amp;$S2495)="OCS (No Label)","OCS_Conversion_RM",IF(LEFT(INDIRECT("$F"&amp;$S2495),3)="OCS","OCS_RM",IF(RIGHT(INDIRECT("$F"&amp;$S2495),10)="conversion","GOTS_RM_conversion",IF((LEFT(INDIRECT("$F"&amp;$S2495),4))="GOTS","GOTS_RM","Responsible_RM")))))))</f>
        <v>#REF!</v>
      </c>
      <c r="AF2495" s="13" t="str" cm="1">
        <f t="array" aca="1" ref="AF2495" ca="1">IF($S2495="","",INDIRECT("$Z"&amp;$S2495))</f>
        <v/>
      </c>
      <c r="AG2495" s="155"/>
      <c r="AH2495" s="13" t="str" cm="1">
        <f t="array" aca="1" ref="AH2495" ca="1">IFERROR(INDIRECT("$ag"&amp;S2495),"")</f>
        <v/>
      </c>
      <c r="AI2495" s="13" t="e" cm="1">
        <f t="array" aca="1" ref="AI2495" ca="1">INDIRECT("O"&amp;S2494)</f>
        <v>#REF!</v>
      </c>
      <c r="AJ2495" s="13" t="str">
        <f>IF($I2495="","",INDEX('Raw Material'!$A$1:$J$75,MATCH(I2495,'Raw Material'!$A$1:$A$75,0),(MATCH(G2495,'Raw Material'!$A$1:$J$1,0))))</f>
        <v/>
      </c>
      <c r="AK2495" s="13" t="str">
        <f t="shared" si="1140"/>
        <v>YANLIŞRM</v>
      </c>
      <c r="AL2495" s="153" t="str">
        <f t="shared" si="1141"/>
        <v/>
      </c>
    </row>
    <row r="2496" spans="1:38" ht="16.5" customHeight="1">
      <c r="A2496" s="162"/>
      <c r="B2496" s="168"/>
      <c r="C2496" s="169"/>
      <c r="D2496" s="156"/>
      <c r="E2496" s="156"/>
      <c r="F2496" s="175"/>
      <c r="G2496" s="181"/>
      <c r="H2496" s="182"/>
      <c r="I2496" s="182"/>
      <c r="J2496" s="182"/>
      <c r="K2496" s="32"/>
      <c r="L2496" s="179"/>
      <c r="M2496" s="179"/>
      <c r="N2496" s="81"/>
      <c r="O2496" s="185"/>
      <c r="P2496" s="103"/>
      <c r="Q2496" s="84" t="str">
        <f t="shared" si="1142"/>
        <v/>
      </c>
      <c r="R2496" s="159"/>
      <c r="S2496" s="28" t="str" cm="1">
        <f t="array" aca="1" ref="S2496" ca="1">IF(INDIRECT("A"&amp;114+$U2496)&lt;&gt;"",114+$U2496,"")</f>
        <v/>
      </c>
      <c r="T2496" s="28" t="str">
        <f t="shared" ca="1" si="1143"/>
        <v>$B</v>
      </c>
      <c r="U2496" s="29">
        <f t="shared" si="1149"/>
        <v>2376</v>
      </c>
      <c r="V2496" s="29">
        <v>198.500000000016</v>
      </c>
      <c r="W2496" s="29">
        <f t="shared" si="1121"/>
        <v>198</v>
      </c>
      <c r="X2496" s="41" t="str" cm="1">
        <f t="array" aca="1" ref="X2496" ca="1">IFERROR(INDEX('PC&amp;PD'!$A$1:$AP$15,ROW('PC&amp;PD'!$A$15),MATCH(INDIRECT(T2496),'PC&amp;PD'!$A$1:$AP$1,0)),"")</f>
        <v/>
      </c>
      <c r="Z2496" s="155"/>
      <c r="AA2496" s="13" t="str">
        <f t="shared" si="1139"/>
        <v/>
      </c>
      <c r="AB2496" s="155"/>
      <c r="AC2496" s="13" t="str">
        <f t="shared" ca="1" si="1144"/>
        <v>$AB</v>
      </c>
      <c r="AD2496" s="13" t="str" cm="1">
        <f t="array" aca="1" ref="AD2496" ca="1">IFERROR(IF((LEFT(INDIRECT("$F"&amp;$S2496),4))="GOTS",IF($G2496="Organic","GOTS_Organic_raw",(IF($G2496="Responsible","GOTS_Responsible",(IF($G2496="No Attribute (Conventional)","GOTS_conventional",(IF($G2496="Recycled Pre/Post-Consumer","GOTS_pre_post",(IF($G2496="In-Conversion","GOTS_in_conversion",(IF($G2496="Sustainably Sourced","Sustainably_sourced",""))))))))))),IF($G2496="Organic","Organic",(IF($G2496="Responsible","Responsible",(IF($G2496="No Attribute (Conventional)","No_Attribute_Conventional",(IF($G2496="Recycled Pre/Post-Consumer","Recycled_Pre_Post_Consumer",(IF($G2496="In-Conversion","In_Conversion",(IF($G2496="Recycled Pre-Consumer","Recycled_Pre_Consumer",(IF($G2496="Recycled Post-Consumer","Recycled_Post_Consumer",(IF($G2496="Sustainably Sourced","Sustainably_sourced","")))))))))))))))),"")</f>
        <v/>
      </c>
      <c r="AE2496" s="13" t="e" cm="1">
        <f t="array" aca="1" ref="AE2496" ca="1">IF(INDIRECT("$F"&amp;$S2496)="","",IF(LEFT(INDIRECT("$F"&amp;$S2496),3)="GRS","GRS_RCS_RM",IF((LEFT(INDIRECT("$F"&amp;$S2496),3))="RCS","GRS_RCS_RM",IF(INDIRECT("$F"&amp;$S2496)="OCS (No Label)","OCS_Conversion_RM",IF(LEFT(INDIRECT("$F"&amp;$S2496),3)="OCS","OCS_RM",IF(RIGHT(INDIRECT("$F"&amp;$S2496),10)="conversion","GOTS_RM_conversion",IF((LEFT(INDIRECT("$F"&amp;$S2496),4))="GOTS","GOTS_RM","Responsible_RM")))))))</f>
        <v>#REF!</v>
      </c>
      <c r="AF2496" s="13" t="str" cm="1">
        <f t="array" aca="1" ref="AF2496" ca="1">IF($S2496="","",INDIRECT("$Z"&amp;$S2496))</f>
        <v/>
      </c>
      <c r="AG2496" s="155"/>
      <c r="AH2496" s="13" t="str" cm="1">
        <f t="array" aca="1" ref="AH2496" ca="1">IFERROR(INDIRECT("$ag"&amp;S2496),"")</f>
        <v/>
      </c>
      <c r="AI2496" s="13" t="e" cm="1">
        <f t="array" aca="1" ref="AI2496" ca="1">INDIRECT("O"&amp;S2495)</f>
        <v>#REF!</v>
      </c>
      <c r="AJ2496" s="13" t="str">
        <f>IF($I2496="","",INDEX('Raw Material'!$A$1:$J$75,MATCH(I2496,'Raw Material'!$A$1:$A$75,0),(MATCH(G2496,'Raw Material'!$A$1:$J$1,0))))</f>
        <v/>
      </c>
      <c r="AK2496" s="13" t="str">
        <f t="shared" si="1140"/>
        <v>YANLIŞRM</v>
      </c>
      <c r="AL2496" s="153" t="str">
        <f t="shared" si="1141"/>
        <v/>
      </c>
    </row>
    <row r="2497" spans="1:38" ht="16.5" customHeight="1">
      <c r="A2497" s="162"/>
      <c r="B2497" s="168"/>
      <c r="C2497" s="169"/>
      <c r="D2497" s="156"/>
      <c r="E2497" s="156"/>
      <c r="F2497" s="175"/>
      <c r="G2497" s="181"/>
      <c r="H2497" s="182"/>
      <c r="I2497" s="182"/>
      <c r="J2497" s="182"/>
      <c r="K2497" s="32"/>
      <c r="L2497" s="179"/>
      <c r="M2497" s="179"/>
      <c r="N2497" s="81"/>
      <c r="O2497" s="185"/>
      <c r="P2497" s="103"/>
      <c r="Q2497" s="84" t="str">
        <f t="shared" si="1142"/>
        <v/>
      </c>
      <c r="R2497" s="159"/>
      <c r="S2497" s="28" t="str" cm="1">
        <f t="array" aca="1" ref="S2497" ca="1">IF(INDIRECT("A"&amp;114+$U2497)&lt;&gt;"",114+$U2497,"")</f>
        <v/>
      </c>
      <c r="T2497" s="28" t="str">
        <f t="shared" ca="1" si="1143"/>
        <v>$B</v>
      </c>
      <c r="U2497" s="29">
        <f t="shared" si="1149"/>
        <v>2376</v>
      </c>
      <c r="V2497" s="29">
        <v>198.583333333349</v>
      </c>
      <c r="W2497" s="29">
        <f t="shared" si="1121"/>
        <v>198</v>
      </c>
      <c r="X2497" s="41" t="str" cm="1">
        <f t="array" aca="1" ref="X2497" ca="1">IFERROR(INDEX('PC&amp;PD'!$A$1:$AP$15,ROW('PC&amp;PD'!$A$15),MATCH(INDIRECT(T2497),'PC&amp;PD'!$A$1:$AP$1,0)),"")</f>
        <v/>
      </c>
      <c r="Z2497" s="155"/>
      <c r="AA2497" s="13" t="str">
        <f t="shared" si="1139"/>
        <v/>
      </c>
      <c r="AB2497" s="155"/>
      <c r="AC2497" s="13" t="str">
        <f t="shared" ca="1" si="1144"/>
        <v>$AB</v>
      </c>
      <c r="AD2497" s="13" t="str" cm="1">
        <f t="array" aca="1" ref="AD2497" ca="1">IFERROR(IF((LEFT(INDIRECT("$F"&amp;$S2497),4))="GOTS",IF($G2497="Organic","GOTS_Organic_raw",(IF($G2497="Responsible","GOTS_Responsible",(IF($G2497="No Attribute (Conventional)","GOTS_conventional",(IF($G2497="Recycled Pre/Post-Consumer","GOTS_pre_post",(IF($G2497="In-Conversion","GOTS_in_conversion",(IF($G2497="Sustainably Sourced","Sustainably_sourced",""))))))))))),IF($G2497="Organic","Organic",(IF($G2497="Responsible","Responsible",(IF($G2497="No Attribute (Conventional)","No_Attribute_Conventional",(IF($G2497="Recycled Pre/Post-Consumer","Recycled_Pre_Post_Consumer",(IF($G2497="In-Conversion","In_Conversion",(IF($G2497="Recycled Pre-Consumer","Recycled_Pre_Consumer",(IF($G2497="Recycled Post-Consumer","Recycled_Post_Consumer",(IF($G2497="Sustainably Sourced","Sustainably_sourced","")))))))))))))))),"")</f>
        <v/>
      </c>
      <c r="AE2497" s="13" t="e" cm="1">
        <f t="array" aca="1" ref="AE2497" ca="1">IF(INDIRECT("$F"&amp;$S2497)="","",IF(LEFT(INDIRECT("$F"&amp;$S2497),3)="GRS","GRS_RCS_RM",IF((LEFT(INDIRECT("$F"&amp;$S2497),3))="RCS","GRS_RCS_RM",IF(INDIRECT("$F"&amp;$S2497)="OCS (No Label)","OCS_Conversion_RM",IF(LEFT(INDIRECT("$F"&amp;$S2497),3)="OCS","OCS_RM",IF(RIGHT(INDIRECT("$F"&amp;$S2497),10)="conversion","GOTS_RM_conversion",IF((LEFT(INDIRECT("$F"&amp;$S2497),4))="GOTS","GOTS_RM","Responsible_RM")))))))</f>
        <v>#REF!</v>
      </c>
      <c r="AF2497" s="13" t="str" cm="1">
        <f t="array" aca="1" ref="AF2497" ca="1">IF($S2497="","",INDIRECT("$Z"&amp;$S2497))</f>
        <v/>
      </c>
      <c r="AG2497" s="155"/>
      <c r="AH2497" s="13" t="str" cm="1">
        <f t="array" aca="1" ref="AH2497" ca="1">IFERROR(INDIRECT("$ag"&amp;S2497),"")</f>
        <v/>
      </c>
      <c r="AI2497" s="13" t="e" cm="1">
        <f t="array" aca="1" ref="AI2497" ca="1">INDIRECT("O"&amp;S2496)</f>
        <v>#REF!</v>
      </c>
      <c r="AJ2497" s="13" t="str">
        <f>IF($I2497="","",INDEX('Raw Material'!$A$1:$J$75,MATCH(I2497,'Raw Material'!$A$1:$A$75,0),(MATCH(G2497,'Raw Material'!$A$1:$J$1,0))))</f>
        <v/>
      </c>
      <c r="AK2497" s="13" t="str">
        <f t="shared" si="1140"/>
        <v>YANLIŞRM</v>
      </c>
      <c r="AL2497" s="153" t="str">
        <f t="shared" si="1141"/>
        <v/>
      </c>
    </row>
    <row r="2498" spans="1:38" ht="16.5" customHeight="1">
      <c r="A2498" s="162"/>
      <c r="B2498" s="168"/>
      <c r="C2498" s="169"/>
      <c r="D2498" s="156"/>
      <c r="E2498" s="156"/>
      <c r="F2498" s="175"/>
      <c r="G2498" s="181"/>
      <c r="H2498" s="182"/>
      <c r="I2498" s="182"/>
      <c r="J2498" s="182"/>
      <c r="K2498" s="32"/>
      <c r="L2498" s="179"/>
      <c r="M2498" s="179"/>
      <c r="N2498" s="81"/>
      <c r="O2498" s="185"/>
      <c r="P2498" s="103"/>
      <c r="Q2498" s="84" t="str">
        <f t="shared" si="1142"/>
        <v/>
      </c>
      <c r="R2498" s="159"/>
      <c r="S2498" s="28" t="str" cm="1">
        <f t="array" aca="1" ref="S2498" ca="1">IF(INDIRECT("A"&amp;114+$U2498)&lt;&gt;"",114+$U2498,"")</f>
        <v/>
      </c>
      <c r="T2498" s="28" t="str">
        <f t="shared" ca="1" si="1143"/>
        <v>$B</v>
      </c>
      <c r="U2498" s="29">
        <f t="shared" si="1149"/>
        <v>2376</v>
      </c>
      <c r="V2498" s="29">
        <v>198.666666666682</v>
      </c>
      <c r="W2498" s="29">
        <f t="shared" si="1121"/>
        <v>198</v>
      </c>
      <c r="X2498" s="41" t="str" cm="1">
        <f t="array" aca="1" ref="X2498" ca="1">IFERROR(INDEX('PC&amp;PD'!$A$1:$AP$15,ROW('PC&amp;PD'!$A$15),MATCH(INDIRECT(T2498),'PC&amp;PD'!$A$1:$AP$1,0)),"")</f>
        <v/>
      </c>
      <c r="Z2498" s="155"/>
      <c r="AA2498" s="13" t="str">
        <f t="shared" si="1139"/>
        <v/>
      </c>
      <c r="AB2498" s="155"/>
      <c r="AC2498" s="13" t="str">
        <f t="shared" ca="1" si="1144"/>
        <v>$AB</v>
      </c>
      <c r="AD2498" s="13" t="str" cm="1">
        <f t="array" aca="1" ref="AD2498" ca="1">IFERROR(IF((LEFT(INDIRECT("$F"&amp;$S2498),4))="GOTS",IF($G2498="Organic","GOTS_Organic_raw",(IF($G2498="Responsible","GOTS_Responsible",(IF($G2498="No Attribute (Conventional)","GOTS_conventional",(IF($G2498="Recycled Pre/Post-Consumer","GOTS_pre_post",(IF($G2498="In-Conversion","GOTS_in_conversion",(IF($G2498="Sustainably Sourced","Sustainably_sourced",""))))))))))),IF($G2498="Organic","Organic",(IF($G2498="Responsible","Responsible",(IF($G2498="No Attribute (Conventional)","No_Attribute_Conventional",(IF($G2498="Recycled Pre/Post-Consumer","Recycled_Pre_Post_Consumer",(IF($G2498="In-Conversion","In_Conversion",(IF($G2498="Recycled Pre-Consumer","Recycled_Pre_Consumer",(IF($G2498="Recycled Post-Consumer","Recycled_Post_Consumer",(IF($G2498="Sustainably Sourced","Sustainably_sourced","")))))))))))))))),"")</f>
        <v/>
      </c>
      <c r="AE2498" s="13" t="e" cm="1">
        <f t="array" aca="1" ref="AE2498" ca="1">IF(INDIRECT("$F"&amp;$S2498)="","",IF(LEFT(INDIRECT("$F"&amp;$S2498),3)="GRS","GRS_RCS_RM",IF((LEFT(INDIRECT("$F"&amp;$S2498),3))="RCS","GRS_RCS_RM",IF(INDIRECT("$F"&amp;$S2498)="OCS (No Label)","OCS_Conversion_RM",IF(LEFT(INDIRECT("$F"&amp;$S2498),3)="OCS","OCS_RM",IF(RIGHT(INDIRECT("$F"&amp;$S2498),10)="conversion","GOTS_RM_conversion",IF((LEFT(INDIRECT("$F"&amp;$S2498),4))="GOTS","GOTS_RM","Responsible_RM")))))))</f>
        <v>#REF!</v>
      </c>
      <c r="AF2498" s="13" t="str" cm="1">
        <f t="array" aca="1" ref="AF2498" ca="1">IF($S2498="","",INDIRECT("$Z"&amp;$S2498))</f>
        <v/>
      </c>
      <c r="AG2498" s="155"/>
      <c r="AH2498" s="13" t="str" cm="1">
        <f t="array" aca="1" ref="AH2498" ca="1">IFERROR(INDIRECT("$ag"&amp;S2498),"")</f>
        <v/>
      </c>
      <c r="AI2498" s="13" t="e" cm="1">
        <f t="array" aca="1" ref="AI2498" ca="1">INDIRECT("O"&amp;S2497)</f>
        <v>#REF!</v>
      </c>
      <c r="AJ2498" s="13" t="str">
        <f>IF($I2498="","",INDEX('Raw Material'!$A$1:$J$75,MATCH(I2498,'Raw Material'!$A$1:$A$75,0),(MATCH(G2498,'Raw Material'!$A$1:$J$1,0))))</f>
        <v/>
      </c>
      <c r="AK2498" s="13" t="str">
        <f t="shared" si="1140"/>
        <v>YANLIŞRM</v>
      </c>
      <c r="AL2498" s="153" t="str">
        <f t="shared" si="1141"/>
        <v/>
      </c>
    </row>
    <row r="2499" spans="1:38" ht="16.5" customHeight="1">
      <c r="A2499" s="162"/>
      <c r="B2499" s="168"/>
      <c r="C2499" s="169"/>
      <c r="D2499" s="156"/>
      <c r="E2499" s="156"/>
      <c r="F2499" s="175"/>
      <c r="G2499" s="181"/>
      <c r="H2499" s="182"/>
      <c r="I2499" s="182"/>
      <c r="J2499" s="182"/>
      <c r="K2499" s="32"/>
      <c r="L2499" s="179"/>
      <c r="M2499" s="179"/>
      <c r="N2499" s="81"/>
      <c r="O2499" s="185"/>
      <c r="P2499" s="103"/>
      <c r="Q2499" s="84" t="str">
        <f t="shared" si="1142"/>
        <v/>
      </c>
      <c r="R2499" s="159"/>
      <c r="S2499" s="28" t="str" cm="1">
        <f t="array" aca="1" ref="S2499" ca="1">IF(INDIRECT("A"&amp;114+$U2499)&lt;&gt;"",114+$U2499,"")</f>
        <v/>
      </c>
      <c r="T2499" s="28" t="str">
        <f t="shared" ca="1" si="1143"/>
        <v>$B</v>
      </c>
      <c r="U2499" s="29">
        <f t="shared" si="1149"/>
        <v>2376</v>
      </c>
      <c r="V2499" s="29">
        <v>198.750000000016</v>
      </c>
      <c r="W2499" s="29">
        <f t="shared" si="1121"/>
        <v>198</v>
      </c>
      <c r="X2499" s="41" t="str" cm="1">
        <f t="array" aca="1" ref="X2499" ca="1">IFERROR(INDEX('PC&amp;PD'!$A$1:$AP$15,ROW('PC&amp;PD'!$A$15),MATCH(INDIRECT(T2499),'PC&amp;PD'!$A$1:$AP$1,0)),"")</f>
        <v/>
      </c>
      <c r="Z2499" s="155"/>
      <c r="AA2499" s="13" t="str">
        <f t="shared" si="1139"/>
        <v/>
      </c>
      <c r="AB2499" s="155"/>
      <c r="AC2499" s="13" t="str">
        <f t="shared" ca="1" si="1144"/>
        <v>$AB</v>
      </c>
      <c r="AD2499" s="13" t="str" cm="1">
        <f t="array" aca="1" ref="AD2499" ca="1">IFERROR(IF((LEFT(INDIRECT("$F"&amp;$S2499),4))="GOTS",IF($G2499="Organic","GOTS_Organic_raw",(IF($G2499="Responsible","GOTS_Responsible",(IF($G2499="No Attribute (Conventional)","GOTS_conventional",(IF($G2499="Recycled Pre/Post-Consumer","GOTS_pre_post",(IF($G2499="In-Conversion","GOTS_in_conversion",(IF($G2499="Sustainably Sourced","Sustainably_sourced",""))))))))))),IF($G2499="Organic","Organic",(IF($G2499="Responsible","Responsible",(IF($G2499="No Attribute (Conventional)","No_Attribute_Conventional",(IF($G2499="Recycled Pre/Post-Consumer","Recycled_Pre_Post_Consumer",(IF($G2499="In-Conversion","In_Conversion",(IF($G2499="Recycled Pre-Consumer","Recycled_Pre_Consumer",(IF($G2499="Recycled Post-Consumer","Recycled_Post_Consumer",(IF($G2499="Sustainably Sourced","Sustainably_sourced","")))))))))))))))),"")</f>
        <v/>
      </c>
      <c r="AE2499" s="13" t="e" cm="1">
        <f t="array" aca="1" ref="AE2499" ca="1">IF(INDIRECT("$F"&amp;$S2499)="","",IF(LEFT(INDIRECT("$F"&amp;$S2499),3)="GRS","GRS_RCS_RM",IF((LEFT(INDIRECT("$F"&amp;$S2499),3))="RCS","GRS_RCS_RM",IF(INDIRECT("$F"&amp;$S2499)="OCS (No Label)","OCS_Conversion_RM",IF(LEFT(INDIRECT("$F"&amp;$S2499),3)="OCS","OCS_RM",IF(RIGHT(INDIRECT("$F"&amp;$S2499),10)="conversion","GOTS_RM_conversion",IF((LEFT(INDIRECT("$F"&amp;$S2499),4))="GOTS","GOTS_RM","Responsible_RM")))))))</f>
        <v>#REF!</v>
      </c>
      <c r="AF2499" s="13" t="str" cm="1">
        <f t="array" aca="1" ref="AF2499" ca="1">IF($S2499="","",INDIRECT("$Z"&amp;$S2499))</f>
        <v/>
      </c>
      <c r="AG2499" s="155"/>
      <c r="AH2499" s="13" t="str" cm="1">
        <f t="array" aca="1" ref="AH2499" ca="1">IFERROR(INDIRECT("$ag"&amp;S2499),"")</f>
        <v/>
      </c>
      <c r="AI2499" s="13" t="e" cm="1">
        <f t="array" aca="1" ref="AI2499" ca="1">INDIRECT("O"&amp;S2498)</f>
        <v>#REF!</v>
      </c>
      <c r="AJ2499" s="13" t="str">
        <f>IF($I2499="","",INDEX('Raw Material'!$A$1:$J$75,MATCH(I2499,'Raw Material'!$A$1:$A$75,0),(MATCH(G2499,'Raw Material'!$A$1:$J$1,0))))</f>
        <v/>
      </c>
      <c r="AK2499" s="13" t="str">
        <f t="shared" si="1140"/>
        <v>YANLIŞRM</v>
      </c>
      <c r="AL2499" s="153" t="str">
        <f t="shared" si="1141"/>
        <v/>
      </c>
    </row>
    <row r="2500" spans="1:38" ht="16.5" customHeight="1">
      <c r="A2500" s="162"/>
      <c r="B2500" s="168"/>
      <c r="C2500" s="169"/>
      <c r="D2500" s="156"/>
      <c r="E2500" s="156"/>
      <c r="F2500" s="175"/>
      <c r="G2500" s="181"/>
      <c r="H2500" s="182"/>
      <c r="I2500" s="182"/>
      <c r="J2500" s="182"/>
      <c r="K2500" s="32"/>
      <c r="L2500" s="179"/>
      <c r="M2500" s="179"/>
      <c r="N2500" s="81"/>
      <c r="O2500" s="185"/>
      <c r="P2500" s="103"/>
      <c r="Q2500" s="84" t="str">
        <f t="shared" si="1142"/>
        <v/>
      </c>
      <c r="R2500" s="159"/>
      <c r="S2500" s="28" t="str" cm="1">
        <f t="array" aca="1" ref="S2500" ca="1">IF(INDIRECT("A"&amp;114+$U2500)&lt;&gt;"",114+$U2500,"")</f>
        <v/>
      </c>
      <c r="T2500" s="28" t="str">
        <f t="shared" ca="1" si="1143"/>
        <v>$B</v>
      </c>
      <c r="U2500" s="29">
        <f t="shared" si="1149"/>
        <v>2376</v>
      </c>
      <c r="V2500" s="29">
        <v>198.833333333349</v>
      </c>
      <c r="W2500" s="29">
        <f t="shared" si="1121"/>
        <v>198</v>
      </c>
      <c r="X2500" s="41" t="str" cm="1">
        <f t="array" aca="1" ref="X2500" ca="1">IFERROR(INDEX('PC&amp;PD'!$A$1:$AP$15,ROW('PC&amp;PD'!$A$15),MATCH(INDIRECT(T2500),'PC&amp;PD'!$A$1:$AP$1,0)),"")</f>
        <v/>
      </c>
      <c r="Z2500" s="155"/>
      <c r="AA2500" s="13" t="str">
        <f t="shared" si="1139"/>
        <v/>
      </c>
      <c r="AB2500" s="155"/>
      <c r="AC2500" s="13" t="str">
        <f t="shared" ca="1" si="1144"/>
        <v>$AB</v>
      </c>
      <c r="AD2500" s="13" t="str" cm="1">
        <f t="array" aca="1" ref="AD2500" ca="1">IFERROR(IF((LEFT(INDIRECT("$F"&amp;$S2500),4))="GOTS",IF($G2500="Organic","GOTS_Organic_raw",(IF($G2500="Responsible","GOTS_Responsible",(IF($G2500="No Attribute (Conventional)","GOTS_conventional",(IF($G2500="Recycled Pre/Post-Consumer","GOTS_pre_post",(IF($G2500="In-Conversion","GOTS_in_conversion",(IF($G2500="Sustainably Sourced","Sustainably_sourced",""))))))))))),IF($G2500="Organic","Organic",(IF($G2500="Responsible","Responsible",(IF($G2500="No Attribute (Conventional)","No_Attribute_Conventional",(IF($G2500="Recycled Pre/Post-Consumer","Recycled_Pre_Post_Consumer",(IF($G2500="In-Conversion","In_Conversion",(IF($G2500="Recycled Pre-Consumer","Recycled_Pre_Consumer",(IF($G2500="Recycled Post-Consumer","Recycled_Post_Consumer",(IF($G2500="Sustainably Sourced","Sustainably_sourced","")))))))))))))))),"")</f>
        <v/>
      </c>
      <c r="AE2500" s="13" t="e" cm="1">
        <f t="array" aca="1" ref="AE2500" ca="1">IF(INDIRECT("$F"&amp;$S2500)="","",IF(LEFT(INDIRECT("$F"&amp;$S2500),3)="GRS","GRS_RCS_RM",IF((LEFT(INDIRECT("$F"&amp;$S2500),3))="RCS","GRS_RCS_RM",IF(INDIRECT("$F"&amp;$S2500)="OCS (No Label)","OCS_Conversion_RM",IF(LEFT(INDIRECT("$F"&amp;$S2500),3)="OCS","OCS_RM",IF(RIGHT(INDIRECT("$F"&amp;$S2500),10)="conversion","GOTS_RM_conversion",IF((LEFT(INDIRECT("$F"&amp;$S2500),4))="GOTS","GOTS_RM","Responsible_RM")))))))</f>
        <v>#REF!</v>
      </c>
      <c r="AF2500" s="13" t="str" cm="1">
        <f t="array" aca="1" ref="AF2500" ca="1">IF($S2500="","",INDIRECT("$Z"&amp;$S2500))</f>
        <v/>
      </c>
      <c r="AG2500" s="155"/>
      <c r="AH2500" s="13" t="str" cm="1">
        <f t="array" aca="1" ref="AH2500" ca="1">IFERROR(INDIRECT("$ag"&amp;S2500),"")</f>
        <v/>
      </c>
      <c r="AI2500" s="13" t="e" cm="1">
        <f t="array" aca="1" ref="AI2500" ca="1">INDIRECT("O"&amp;S2499)</f>
        <v>#REF!</v>
      </c>
      <c r="AJ2500" s="13" t="str">
        <f>IF($I2500="","",INDEX('Raw Material'!$A$1:$J$75,MATCH(I2500,'Raw Material'!$A$1:$A$75,0),(MATCH(G2500,'Raw Material'!$A$1:$J$1,0))))</f>
        <v/>
      </c>
      <c r="AK2500" s="13" t="str">
        <f t="shared" si="1140"/>
        <v>YANLIŞRM</v>
      </c>
      <c r="AL2500" s="153" t="str">
        <f t="shared" si="1141"/>
        <v/>
      </c>
    </row>
    <row r="2501" spans="1:38" ht="16.5" customHeight="1" thickBot="1">
      <c r="A2501" s="163"/>
      <c r="B2501" s="170"/>
      <c r="C2501" s="171"/>
      <c r="D2501" s="156"/>
      <c r="E2501" s="156"/>
      <c r="F2501" s="176"/>
      <c r="G2501" s="157"/>
      <c r="H2501" s="158"/>
      <c r="I2501" s="158"/>
      <c r="J2501" s="158"/>
      <c r="K2501" s="33"/>
      <c r="L2501" s="180"/>
      <c r="M2501" s="180"/>
      <c r="N2501" s="82"/>
      <c r="O2501" s="186"/>
      <c r="P2501" s="103"/>
      <c r="Q2501" s="84" t="str">
        <f t="shared" si="1142"/>
        <v/>
      </c>
      <c r="R2501" s="159"/>
      <c r="S2501" s="28" t="str" cm="1">
        <f t="array" aca="1" ref="S2501" ca="1">IF(INDIRECT("A"&amp;114+$U2501)&lt;&gt;"",114+$U2501,"")</f>
        <v/>
      </c>
      <c r="T2501" s="28" t="str">
        <f t="shared" ca="1" si="1143"/>
        <v>$B</v>
      </c>
      <c r="U2501" s="29">
        <f t="shared" si="1149"/>
        <v>2376</v>
      </c>
      <c r="V2501" s="29">
        <v>198.916666666682</v>
      </c>
      <c r="W2501" s="29">
        <f t="shared" si="1121"/>
        <v>198</v>
      </c>
      <c r="X2501" s="41" t="str" cm="1">
        <f t="array" aca="1" ref="X2501" ca="1">IFERROR(INDEX('PC&amp;PD'!$A$1:$AP$15,ROW('PC&amp;PD'!$A$15),MATCH(INDIRECT(T2501),'PC&amp;PD'!$A$1:$AP$1,0)),"")</f>
        <v/>
      </c>
      <c r="Z2501" s="155"/>
      <c r="AA2501" s="13" t="str">
        <f t="shared" si="1139"/>
        <v/>
      </c>
      <c r="AB2501" s="155"/>
      <c r="AC2501" s="13" t="str">
        <f t="shared" ca="1" si="1144"/>
        <v>$AB</v>
      </c>
      <c r="AD2501" s="13" t="str" cm="1">
        <f t="array" aca="1" ref="AD2501" ca="1">IFERROR(IF((LEFT(INDIRECT("$F"&amp;$S2501),4))="GOTS",IF($G2501="Organic","GOTS_Organic_raw",(IF($G2501="Responsible","GOTS_Responsible",(IF($G2501="No Attribute (Conventional)","GOTS_conventional",(IF($G2501="Recycled Pre/Post-Consumer","GOTS_pre_post",(IF($G2501="In-Conversion","GOTS_in_conversion",(IF($G2501="Sustainably Sourced","Sustainably_sourced",""))))))))))),IF($G2501="Organic","Organic",(IF($G2501="Responsible","Responsible",(IF($G2501="No Attribute (Conventional)","No_Attribute_Conventional",(IF($G2501="Recycled Pre/Post-Consumer","Recycled_Pre_Post_Consumer",(IF($G2501="In-Conversion","In_Conversion",(IF($G2501="Recycled Pre-Consumer","Recycled_Pre_Consumer",(IF($G2501="Recycled Post-Consumer","Recycled_Post_Consumer",(IF($G2501="Sustainably Sourced","Sustainably_sourced","")))))))))))))))),"")</f>
        <v/>
      </c>
      <c r="AE2501" s="13" t="e" cm="1">
        <f t="array" aca="1" ref="AE2501" ca="1">IF(INDIRECT("$F"&amp;$S2501)="","",IF(LEFT(INDIRECT("$F"&amp;$S2501),3)="GRS","GRS_RCS_RM",IF((LEFT(INDIRECT("$F"&amp;$S2501),3))="RCS","GRS_RCS_RM",IF(INDIRECT("$F"&amp;$S2501)="OCS (No Label)","OCS_Conversion_RM",IF(LEFT(INDIRECT("$F"&amp;$S2501),3)="OCS","OCS_RM",IF(RIGHT(INDIRECT("$F"&amp;$S2501),10)="conversion","GOTS_RM_conversion",IF((LEFT(INDIRECT("$F"&amp;$S2501),4))="GOTS","GOTS_RM","Responsible_RM")))))))</f>
        <v>#REF!</v>
      </c>
      <c r="AF2501" s="13" t="str" cm="1">
        <f t="array" aca="1" ref="AF2501" ca="1">IF($S2501="","",INDIRECT("$Z"&amp;$S2501))</f>
        <v/>
      </c>
      <c r="AG2501" s="155"/>
      <c r="AH2501" s="13" t="str" cm="1">
        <f t="array" aca="1" ref="AH2501" ca="1">IFERROR(INDIRECT("$ag"&amp;S2501),"")</f>
        <v/>
      </c>
      <c r="AI2501" s="13" t="e" cm="1">
        <f t="array" aca="1" ref="AI2501" ca="1">INDIRECT("O"&amp;S2500)</f>
        <v>#REF!</v>
      </c>
      <c r="AJ2501" s="13" t="str">
        <f>IF($I2501="","",INDEX('Raw Material'!$A$1:$J$75,MATCH(I2501,'Raw Material'!$A$1:$A$75,0),(MATCH(G2501,'Raw Material'!$A$1:$J$1,0))))</f>
        <v/>
      </c>
      <c r="AK2501" s="13" t="str">
        <f t="shared" si="1140"/>
        <v>YANLIŞRM</v>
      </c>
      <c r="AL2501" s="153" t="str">
        <f t="shared" si="1141"/>
        <v/>
      </c>
    </row>
    <row r="2502" spans="1:38" ht="16.5" customHeight="1">
      <c r="A2502" s="160" t="str">
        <f>IF(B2502="","",COUNTA($B$114:$B2502))</f>
        <v/>
      </c>
      <c r="B2502" s="164"/>
      <c r="C2502" s="165"/>
      <c r="D2502" s="183"/>
      <c r="E2502" s="183"/>
      <c r="F2502" s="172"/>
      <c r="G2502" s="212"/>
      <c r="H2502" s="206"/>
      <c r="I2502" s="206"/>
      <c r="J2502" s="206"/>
      <c r="K2502" s="31"/>
      <c r="L2502" s="177" t="str">
        <f t="shared" ref="L2502" si="1150">IF(R2502="","",LEFT(R2502,LEN(R2502)-2))</f>
        <v/>
      </c>
      <c r="M2502" s="177"/>
      <c r="N2502" s="80"/>
      <c r="O2502" s="184"/>
      <c r="P2502" s="103"/>
      <c r="Q2502" s="84" t="str">
        <f t="shared" si="1142"/>
        <v/>
      </c>
      <c r="R2502" s="159" t="str">
        <f t="shared" ref="R2502" si="1151">CONCATENATE($Q2502,Q2503,Q2504,Q2505,Q2506,Q2507,$Q2508,$Q2509,$Q2510,$Q2511,Q2512,Q2513)</f>
        <v/>
      </c>
      <c r="S2502" s="28" t="str" cm="1">
        <f t="array" aca="1" ref="S2502" ca="1">IF(INDIRECT("A"&amp;114+$U2502)&lt;&gt;"",114+$U2502,"")</f>
        <v/>
      </c>
      <c r="T2502" s="28" t="str">
        <f t="shared" ca="1" si="1143"/>
        <v>$B</v>
      </c>
      <c r="U2502" s="29">
        <f t="shared" si="1149"/>
        <v>2388</v>
      </c>
      <c r="V2502" s="29">
        <v>199.000000000016</v>
      </c>
      <c r="W2502" s="29">
        <f t="shared" si="1121"/>
        <v>199</v>
      </c>
      <c r="X2502" s="41" t="str" cm="1">
        <f t="array" aca="1" ref="X2502" ca="1">IFERROR(INDEX('PC&amp;PD'!$A$1:$AP$15,ROW('PC&amp;PD'!$A$15),MATCH(INDIRECT(T2502),'PC&amp;PD'!$A$1:$AP$1,0)),"")</f>
        <v/>
      </c>
      <c r="Z2502" s="155" t="str">
        <f t="shared" ref="Z2502" si="1152">IFERROR(IF($F2502="OCS 100","OCS (OCS 100)",IF($F2502="OCS Blended","OCS (OCS Blended)",IF($F2502="OCS (No Label)","OCS (No Label)",IF($F2502="RCS 100","RCS (RCS 100)",IF($F2502="RCS Blended","RCS (RCS Blended)",IF($F2502="GRS","GRS (GRS)",IF($F2502="GRS (No Label)", "GRS (No Label)",IF($F2502="RDS","RDS (RDS)",IF($F2502="RWS","RWS (RWS)",IF($F2502="RAS","RAS (RAS)",IF($F2502="RMS","RMS (RMS)",IF($F2502="GOTS Organic","GOTS (Organic)",IF($F2502="GOTS Made with organic","GOTS (Made with Organic)",IF($F2502="GOTS Organic - in conversion","GOTS (Organic - In Conversion)",IF($F2502="GOTS Made with organic - in conversion","GOTS (Made with Organic - In Conversion)",""))))))))))))))),"")</f>
        <v/>
      </c>
      <c r="AA2502" s="13" t="str">
        <f t="shared" si="1139"/>
        <v/>
      </c>
      <c r="AB2502" s="155" t="str">
        <f t="shared" ref="AB2502" si="1153">IFERROR(IF($F2502="OCS 100", "OCS_100",IF($F2502="OCS Blended", "OCS_Blended",IF($F2502="OCS (No Label)", "OCS_No_Label",IF($F2502="RCS 100", "RCS_100",IF($F2502="RCS Blended","RCS_Blended",IF($F2502="GRS","GRS",IF($F2502="GRS (No Label)", "GRS_No_Label",IF($F2502="RDS","RDS",IF($F2502="RWS","RWS",IF($F2502="RMS","RMS",IF($F2502="GOTS Organic","GOTS_Organic",IF($F2502="GOTS Made with organic","GOTS_Made_with_organic",IF($F2502="GOTS Organic - in conversion","GOTS_Organic_in_Conversion",IF($F2502="GOTS Made with organic - in conversion","GOTS_Made_with_Organic_in_Conversion",IF($F2502="RAS","RAS",""))))))))))))))),"")</f>
        <v/>
      </c>
      <c r="AC2502" s="13" t="str">
        <f t="shared" ca="1" si="1144"/>
        <v>$AB</v>
      </c>
      <c r="AD2502" s="13" t="str" cm="1">
        <f t="array" aca="1" ref="AD2502" ca="1">IFERROR(IF((LEFT(INDIRECT("$F"&amp;$S2502),4))="GOTS",IF($G2502="Organic","GOTS_Organic_raw",(IF($G2502="Responsible","GOTS_Responsible",(IF($G2502="No Attribute (Conventional)","GOTS_conventional",(IF($G2502="Recycled Pre/Post-Consumer","GOTS_pre_post",(IF($G2502="In-Conversion","GOTS_in_conversion",(IF($G2502="Sustainably Sourced","Sustainably_sourced",""))))))))))),IF($G2502="Organic","Organic",(IF($G2502="Responsible","Responsible",(IF($G2502="No Attribute (Conventional)","No_Attribute_Conventional",(IF($G2502="Recycled Pre/Post-Consumer","Recycled_Pre_Post_Consumer",(IF($G2502="In-Conversion","In_Conversion",(IF($G2502="Recycled Pre-Consumer","Recycled_Pre_Consumer",(IF($G2502="Recycled Post-Consumer","Recycled_Post_Consumer",(IF($G2502="Sustainably Sourced","Sustainably_sourced","")))))))))))))))),"")</f>
        <v/>
      </c>
      <c r="AE2502" s="13" t="e" cm="1">
        <f t="array" aca="1" ref="AE2502" ca="1">IF(INDIRECT("$F"&amp;$S2502)="","",IF(LEFT(INDIRECT("$F"&amp;$S2502),3)="GRS","GRS_RCS_RM",IF((LEFT(INDIRECT("$F"&amp;$S2502),3))="RCS","GRS_RCS_RM",IF(INDIRECT("$F"&amp;$S2502)="OCS (No Label)","OCS_Conversion_RM",IF(LEFT(INDIRECT("$F"&amp;$S2502),3)="OCS","OCS_RM",IF(RIGHT(INDIRECT("$F"&amp;$S2502),10)="conversion","GOTS_RM_conversion",IF((LEFT(INDIRECT("$F"&amp;$S2502),4))="GOTS","GOTS_RM","Responsible_RM")))))))</f>
        <v>#REF!</v>
      </c>
      <c r="AF2502" s="13" t="str" cm="1">
        <f t="array" aca="1" ref="AF2502" ca="1">IF($S2502="","",INDIRECT("$Z"&amp;$S2502))</f>
        <v/>
      </c>
      <c r="AG2502" s="155" t="str">
        <f t="shared" si="1130"/>
        <v/>
      </c>
      <c r="AH2502" s="13" t="str" cm="1">
        <f t="array" aca="1" ref="AH2502" ca="1">IFERROR(INDIRECT("$ag"&amp;S2502),"")</f>
        <v/>
      </c>
      <c r="AI2502" s="13" t="e" cm="1">
        <f t="array" aca="1" ref="AI2502" ca="1">INDIRECT("O"&amp;S2501)</f>
        <v>#REF!</v>
      </c>
      <c r="AJ2502" s="13" t="str">
        <f>IF($I2502="","",INDEX('Raw Material'!$A$1:$J$75,MATCH(I2502,'Raw Material'!$A$1:$A$75,0),(MATCH(G2502,'Raw Material'!$A$1:$J$1,0))))</f>
        <v/>
      </c>
      <c r="AK2502" s="13" t="str">
        <f t="shared" si="1140"/>
        <v>YANLIŞRM</v>
      </c>
      <c r="AL2502" s="153" t="str">
        <f t="shared" si="1141"/>
        <v/>
      </c>
    </row>
    <row r="2503" spans="1:38" ht="16.5" customHeight="1">
      <c r="A2503" s="161"/>
      <c r="B2503" s="166"/>
      <c r="C2503" s="167"/>
      <c r="D2503" s="156"/>
      <c r="E2503" s="156"/>
      <c r="F2503" s="173"/>
      <c r="G2503" s="181"/>
      <c r="H2503" s="182"/>
      <c r="I2503" s="182"/>
      <c r="J2503" s="182"/>
      <c r="K2503" s="32"/>
      <c r="L2503" s="178"/>
      <c r="M2503" s="178"/>
      <c r="N2503" s="81"/>
      <c r="O2503" s="185"/>
      <c r="P2503" s="103"/>
      <c r="Q2503" s="84" t="str">
        <f t="shared" si="1142"/>
        <v/>
      </c>
      <c r="R2503" s="159"/>
      <c r="S2503" s="28" t="str" cm="1">
        <f t="array" aca="1" ref="S2503" ca="1">IF(INDIRECT("A"&amp;114+$U2503)&lt;&gt;"",114+$U2503,"")</f>
        <v/>
      </c>
      <c r="T2503" s="28" t="str">
        <f t="shared" ca="1" si="1143"/>
        <v>$B</v>
      </c>
      <c r="U2503" s="29">
        <f t="shared" si="1149"/>
        <v>2388</v>
      </c>
      <c r="V2503" s="29">
        <v>199.083333333349</v>
      </c>
      <c r="W2503" s="29">
        <f t="shared" si="1121"/>
        <v>199</v>
      </c>
      <c r="X2503" s="41" t="str" cm="1">
        <f t="array" aca="1" ref="X2503" ca="1">IFERROR(INDEX('PC&amp;PD'!$A$1:$AP$15,ROW('PC&amp;PD'!$A$15),MATCH(INDIRECT(T2503),'PC&amp;PD'!$A$1:$AP$1,0)),"")</f>
        <v/>
      </c>
      <c r="Z2503" s="155"/>
      <c r="AA2503" s="13" t="str">
        <f t="shared" si="1139"/>
        <v/>
      </c>
      <c r="AB2503" s="155"/>
      <c r="AC2503" s="13" t="str">
        <f t="shared" ca="1" si="1144"/>
        <v>$AB</v>
      </c>
      <c r="AD2503" s="13" t="str" cm="1">
        <f t="array" aca="1" ref="AD2503" ca="1">IFERROR(IF((LEFT(INDIRECT("$F"&amp;$S2503),4))="GOTS",IF($G2503="Organic","GOTS_Organic_raw",(IF($G2503="Responsible","GOTS_Responsible",(IF($G2503="No Attribute (Conventional)","GOTS_conventional",(IF($G2503="Recycled Pre/Post-Consumer","GOTS_pre_post",(IF($G2503="In-Conversion","GOTS_in_conversion",(IF($G2503="Sustainably Sourced","Sustainably_sourced",""))))))))))),IF($G2503="Organic","Organic",(IF($G2503="Responsible","Responsible",(IF($G2503="No Attribute (Conventional)","No_Attribute_Conventional",(IF($G2503="Recycled Pre/Post-Consumer","Recycled_Pre_Post_Consumer",(IF($G2503="In-Conversion","In_Conversion",(IF($G2503="Recycled Pre-Consumer","Recycled_Pre_Consumer",(IF($G2503="Recycled Post-Consumer","Recycled_Post_Consumer",(IF($G2503="Sustainably Sourced","Sustainably_sourced","")))))))))))))))),"")</f>
        <v/>
      </c>
      <c r="AE2503" s="13" t="e" cm="1">
        <f t="array" aca="1" ref="AE2503" ca="1">IF(INDIRECT("$F"&amp;$S2503)="","",IF(LEFT(INDIRECT("$F"&amp;$S2503),3)="GRS","GRS_RCS_RM",IF((LEFT(INDIRECT("$F"&amp;$S2503),3))="RCS","GRS_RCS_RM",IF(INDIRECT("$F"&amp;$S2503)="OCS (No Label)","OCS_Conversion_RM",IF(LEFT(INDIRECT("$F"&amp;$S2503),3)="OCS","OCS_RM",IF(RIGHT(INDIRECT("$F"&amp;$S2503),10)="conversion","GOTS_RM_conversion",IF((LEFT(INDIRECT("$F"&amp;$S2503),4))="GOTS","GOTS_RM","Responsible_RM")))))))</f>
        <v>#REF!</v>
      </c>
      <c r="AF2503" s="13" t="str" cm="1">
        <f t="array" aca="1" ref="AF2503" ca="1">IF($S2503="","",INDIRECT("$Z"&amp;$S2503))</f>
        <v/>
      </c>
      <c r="AG2503" s="155"/>
      <c r="AH2503" s="13" t="str" cm="1">
        <f t="array" aca="1" ref="AH2503" ca="1">IFERROR(INDIRECT("$ag"&amp;S2503),"")</f>
        <v/>
      </c>
      <c r="AI2503" s="13" t="e" cm="1">
        <f t="array" aca="1" ref="AI2503" ca="1">INDIRECT("O"&amp;S2502)</f>
        <v>#REF!</v>
      </c>
      <c r="AJ2503" s="13" t="str">
        <f>IF($I2503="","",INDEX('Raw Material'!$A$1:$J$75,MATCH(I2503,'Raw Material'!$A$1:$A$75,0),(MATCH(G2503,'Raw Material'!$A$1:$J$1,0))))</f>
        <v/>
      </c>
      <c r="AK2503" s="13" t="str">
        <f t="shared" si="1140"/>
        <v>YANLIŞRM</v>
      </c>
      <c r="AL2503" s="153" t="str">
        <f t="shared" si="1141"/>
        <v/>
      </c>
    </row>
    <row r="2504" spans="1:38" ht="16.5" customHeight="1">
      <c r="A2504" s="161"/>
      <c r="B2504" s="166"/>
      <c r="C2504" s="167"/>
      <c r="D2504" s="156"/>
      <c r="E2504" s="156"/>
      <c r="F2504" s="173"/>
      <c r="G2504" s="181"/>
      <c r="H2504" s="182"/>
      <c r="I2504" s="182"/>
      <c r="J2504" s="182"/>
      <c r="K2504" s="32"/>
      <c r="L2504" s="178"/>
      <c r="M2504" s="178"/>
      <c r="N2504" s="81"/>
      <c r="O2504" s="185"/>
      <c r="P2504" s="103"/>
      <c r="Q2504" s="84" t="str">
        <f t="shared" si="1142"/>
        <v/>
      </c>
      <c r="R2504" s="159"/>
      <c r="S2504" s="28" t="str" cm="1">
        <f t="array" aca="1" ref="S2504" ca="1">IF(INDIRECT("A"&amp;114+$U2504)&lt;&gt;"",114+$U2504,"")</f>
        <v/>
      </c>
      <c r="T2504" s="28" t="str">
        <f t="shared" ca="1" si="1143"/>
        <v>$B</v>
      </c>
      <c r="U2504" s="29">
        <f t="shared" si="1149"/>
        <v>2388</v>
      </c>
      <c r="V2504" s="29">
        <v>199.166666666682</v>
      </c>
      <c r="W2504" s="29">
        <f t="shared" si="1121"/>
        <v>199</v>
      </c>
      <c r="X2504" s="41" t="str" cm="1">
        <f t="array" aca="1" ref="X2504" ca="1">IFERROR(INDEX('PC&amp;PD'!$A$1:$AP$15,ROW('PC&amp;PD'!$A$15),MATCH(INDIRECT(T2504),'PC&amp;PD'!$A$1:$AP$1,0)),"")</f>
        <v/>
      </c>
      <c r="Z2504" s="155"/>
      <c r="AA2504" s="13" t="str">
        <f t="shared" si="1139"/>
        <v/>
      </c>
      <c r="AB2504" s="155"/>
      <c r="AC2504" s="13" t="str">
        <f t="shared" ca="1" si="1144"/>
        <v>$AB</v>
      </c>
      <c r="AD2504" s="13" t="str" cm="1">
        <f t="array" aca="1" ref="AD2504" ca="1">IFERROR(IF((LEFT(INDIRECT("$F"&amp;$S2504),4))="GOTS",IF($G2504="Organic","GOTS_Organic_raw",(IF($G2504="Responsible","GOTS_Responsible",(IF($G2504="No Attribute (Conventional)","GOTS_conventional",(IF($G2504="Recycled Pre/Post-Consumer","GOTS_pre_post",(IF($G2504="In-Conversion","GOTS_in_conversion",(IF($G2504="Sustainably Sourced","Sustainably_sourced",""))))))))))),IF($G2504="Organic","Organic",(IF($G2504="Responsible","Responsible",(IF($G2504="No Attribute (Conventional)","No_Attribute_Conventional",(IF($G2504="Recycled Pre/Post-Consumer","Recycled_Pre_Post_Consumer",(IF($G2504="In-Conversion","In_Conversion",(IF($G2504="Recycled Pre-Consumer","Recycled_Pre_Consumer",(IF($G2504="Recycled Post-Consumer","Recycled_Post_Consumer",(IF($G2504="Sustainably Sourced","Sustainably_sourced","")))))))))))))))),"")</f>
        <v/>
      </c>
      <c r="AE2504" s="13" t="e" cm="1">
        <f t="array" aca="1" ref="AE2504" ca="1">IF(INDIRECT("$F"&amp;$S2504)="","",IF(LEFT(INDIRECT("$F"&amp;$S2504),3)="GRS","GRS_RCS_RM",IF((LEFT(INDIRECT("$F"&amp;$S2504),3))="RCS","GRS_RCS_RM",IF(INDIRECT("$F"&amp;$S2504)="OCS (No Label)","OCS_Conversion_RM",IF(LEFT(INDIRECT("$F"&amp;$S2504),3)="OCS","OCS_RM",IF(RIGHT(INDIRECT("$F"&amp;$S2504),10)="conversion","GOTS_RM_conversion",IF((LEFT(INDIRECT("$F"&amp;$S2504),4))="GOTS","GOTS_RM","Responsible_RM")))))))</f>
        <v>#REF!</v>
      </c>
      <c r="AF2504" s="13" t="str" cm="1">
        <f t="array" aca="1" ref="AF2504" ca="1">IF($S2504="","",INDIRECT("$Z"&amp;$S2504))</f>
        <v/>
      </c>
      <c r="AG2504" s="155"/>
      <c r="AH2504" s="13" t="str" cm="1">
        <f t="array" aca="1" ref="AH2504" ca="1">IFERROR(INDIRECT("$ag"&amp;S2504),"")</f>
        <v/>
      </c>
      <c r="AI2504" s="13" t="e" cm="1">
        <f t="array" aca="1" ref="AI2504" ca="1">INDIRECT("O"&amp;S2503)</f>
        <v>#REF!</v>
      </c>
      <c r="AJ2504" s="13" t="str">
        <f>IF($I2504="","",INDEX('Raw Material'!$A$1:$J$75,MATCH(I2504,'Raw Material'!$A$1:$A$75,0),(MATCH(G2504,'Raw Material'!$A$1:$J$1,0))))</f>
        <v/>
      </c>
      <c r="AK2504" s="13" t="str">
        <f t="shared" si="1140"/>
        <v>YANLIŞRM</v>
      </c>
      <c r="AL2504" s="153" t="str">
        <f t="shared" si="1141"/>
        <v/>
      </c>
    </row>
    <row r="2505" spans="1:38" ht="16.5" customHeight="1">
      <c r="A2505" s="161"/>
      <c r="B2505" s="166"/>
      <c r="C2505" s="167"/>
      <c r="D2505" s="156"/>
      <c r="E2505" s="156"/>
      <c r="F2505" s="174"/>
      <c r="G2505" s="181"/>
      <c r="H2505" s="182"/>
      <c r="I2505" s="182"/>
      <c r="J2505" s="182"/>
      <c r="K2505" s="32"/>
      <c r="L2505" s="178"/>
      <c r="M2505" s="178"/>
      <c r="N2505" s="81"/>
      <c r="O2505" s="185"/>
      <c r="P2505" s="103"/>
      <c r="Q2505" s="84" t="str">
        <f t="shared" si="1142"/>
        <v/>
      </c>
      <c r="R2505" s="159"/>
      <c r="S2505" s="28" t="str" cm="1">
        <f t="array" aca="1" ref="S2505" ca="1">IF(INDIRECT("A"&amp;114+$U2505)&lt;&gt;"",114+$U2505,"")</f>
        <v/>
      </c>
      <c r="T2505" s="28" t="str">
        <f t="shared" ca="1" si="1143"/>
        <v>$B</v>
      </c>
      <c r="U2505" s="29">
        <f t="shared" si="1149"/>
        <v>2388</v>
      </c>
      <c r="V2505" s="29">
        <v>199.250000000016</v>
      </c>
      <c r="W2505" s="29">
        <f t="shared" ref="W2505:W2568" si="1154">ROUNDDOWN(V2505,0)</f>
        <v>199</v>
      </c>
      <c r="X2505" s="41" t="str" cm="1">
        <f t="array" aca="1" ref="X2505" ca="1">IFERROR(INDEX('PC&amp;PD'!$A$1:$AP$15,ROW('PC&amp;PD'!$A$15),MATCH(INDIRECT(T2505),'PC&amp;PD'!$A$1:$AP$1,0)),"")</f>
        <v/>
      </c>
      <c r="Z2505" s="155"/>
      <c r="AA2505" s="13" t="str">
        <f t="shared" si="1139"/>
        <v/>
      </c>
      <c r="AB2505" s="155"/>
      <c r="AC2505" s="13" t="str">
        <f t="shared" ca="1" si="1144"/>
        <v>$AB</v>
      </c>
      <c r="AD2505" s="13" t="str" cm="1">
        <f t="array" aca="1" ref="AD2505" ca="1">IFERROR(IF((LEFT(INDIRECT("$F"&amp;$S2505),4))="GOTS",IF($G2505="Organic","GOTS_Organic_raw",(IF($G2505="Responsible","GOTS_Responsible",(IF($G2505="No Attribute (Conventional)","GOTS_conventional",(IF($G2505="Recycled Pre/Post-Consumer","GOTS_pre_post",(IF($G2505="In-Conversion","GOTS_in_conversion",(IF($G2505="Sustainably Sourced","Sustainably_sourced",""))))))))))),IF($G2505="Organic","Organic",(IF($G2505="Responsible","Responsible",(IF($G2505="No Attribute (Conventional)","No_Attribute_Conventional",(IF($G2505="Recycled Pre/Post-Consumer","Recycled_Pre_Post_Consumer",(IF($G2505="In-Conversion","In_Conversion",(IF($G2505="Recycled Pre-Consumer","Recycled_Pre_Consumer",(IF($G2505="Recycled Post-Consumer","Recycled_Post_Consumer",(IF($G2505="Sustainably Sourced","Sustainably_sourced","")))))))))))))))),"")</f>
        <v/>
      </c>
      <c r="AE2505" s="13" t="e" cm="1">
        <f t="array" aca="1" ref="AE2505" ca="1">IF(INDIRECT("$F"&amp;$S2505)="","",IF(LEFT(INDIRECT("$F"&amp;$S2505),3)="GRS","GRS_RCS_RM",IF((LEFT(INDIRECT("$F"&amp;$S2505),3))="RCS","GRS_RCS_RM",IF(INDIRECT("$F"&amp;$S2505)="OCS (No Label)","OCS_Conversion_RM",IF(LEFT(INDIRECT("$F"&amp;$S2505),3)="OCS","OCS_RM",IF(RIGHT(INDIRECT("$F"&amp;$S2505),10)="conversion","GOTS_RM_conversion",IF((LEFT(INDIRECT("$F"&amp;$S2505),4))="GOTS","GOTS_RM","Responsible_RM")))))))</f>
        <v>#REF!</v>
      </c>
      <c r="AF2505" s="13" t="str" cm="1">
        <f t="array" aca="1" ref="AF2505" ca="1">IF($S2505="","",INDIRECT("$Z"&amp;$S2505))</f>
        <v/>
      </c>
      <c r="AG2505" s="155"/>
      <c r="AH2505" s="13" t="str" cm="1">
        <f t="array" aca="1" ref="AH2505" ca="1">IFERROR(INDIRECT("$ag"&amp;S2505),"")</f>
        <v/>
      </c>
      <c r="AI2505" s="13" t="e" cm="1">
        <f t="array" aca="1" ref="AI2505" ca="1">INDIRECT("O"&amp;S2504)</f>
        <v>#REF!</v>
      </c>
      <c r="AJ2505" s="13" t="str">
        <f>IF($I2505="","",INDEX('Raw Material'!$A$1:$J$75,MATCH(I2505,'Raw Material'!$A$1:$A$75,0),(MATCH(G2505,'Raw Material'!$A$1:$J$1,0))))</f>
        <v/>
      </c>
      <c r="AK2505" s="13" t="str">
        <f t="shared" si="1140"/>
        <v>YANLIŞRM</v>
      </c>
      <c r="AL2505" s="153" t="str">
        <f t="shared" si="1141"/>
        <v/>
      </c>
    </row>
    <row r="2506" spans="1:38" ht="16.5" customHeight="1">
      <c r="A2506" s="161"/>
      <c r="B2506" s="166"/>
      <c r="C2506" s="167"/>
      <c r="D2506" s="156"/>
      <c r="E2506" s="156"/>
      <c r="F2506" s="174"/>
      <c r="G2506" s="181"/>
      <c r="H2506" s="182"/>
      <c r="I2506" s="182"/>
      <c r="J2506" s="182"/>
      <c r="K2506" s="32"/>
      <c r="L2506" s="178"/>
      <c r="M2506" s="178"/>
      <c r="N2506" s="81"/>
      <c r="O2506" s="185"/>
      <c r="P2506" s="103"/>
      <c r="Q2506" s="84" t="str">
        <f t="shared" si="1142"/>
        <v/>
      </c>
      <c r="R2506" s="159"/>
      <c r="S2506" s="28" t="str" cm="1">
        <f t="array" aca="1" ref="S2506" ca="1">IF(INDIRECT("A"&amp;114+$U2506)&lt;&gt;"",114+$U2506,"")</f>
        <v/>
      </c>
      <c r="T2506" s="28" t="str">
        <f t="shared" ca="1" si="1143"/>
        <v>$B</v>
      </c>
      <c r="U2506" s="29">
        <f t="shared" si="1149"/>
        <v>2388</v>
      </c>
      <c r="V2506" s="29">
        <v>199.333333333349</v>
      </c>
      <c r="W2506" s="29">
        <f t="shared" si="1154"/>
        <v>199</v>
      </c>
      <c r="X2506" s="41" t="str" cm="1">
        <f t="array" aca="1" ref="X2506" ca="1">IFERROR(INDEX('PC&amp;PD'!$A$1:$AP$15,ROW('PC&amp;PD'!$A$15),MATCH(INDIRECT(T2506),'PC&amp;PD'!$A$1:$AP$1,0)),"")</f>
        <v/>
      </c>
      <c r="Z2506" s="155"/>
      <c r="AA2506" s="13" t="str">
        <f t="shared" si="1139"/>
        <v/>
      </c>
      <c r="AB2506" s="155"/>
      <c r="AC2506" s="13" t="str">
        <f t="shared" ca="1" si="1144"/>
        <v>$AB</v>
      </c>
      <c r="AD2506" s="13" t="str" cm="1">
        <f t="array" aca="1" ref="AD2506" ca="1">IFERROR(IF((LEFT(INDIRECT("$F"&amp;$S2506),4))="GOTS",IF($G2506="Organic","GOTS_Organic_raw",(IF($G2506="Responsible","GOTS_Responsible",(IF($G2506="No Attribute (Conventional)","GOTS_conventional",(IF($G2506="Recycled Pre/Post-Consumer","GOTS_pre_post",(IF($G2506="In-Conversion","GOTS_in_conversion",(IF($G2506="Sustainably Sourced","Sustainably_sourced",""))))))))))),IF($G2506="Organic","Organic",(IF($G2506="Responsible","Responsible",(IF($G2506="No Attribute (Conventional)","No_Attribute_Conventional",(IF($G2506="Recycled Pre/Post-Consumer","Recycled_Pre_Post_Consumer",(IF($G2506="In-Conversion","In_Conversion",(IF($G2506="Recycled Pre-Consumer","Recycled_Pre_Consumer",(IF($G2506="Recycled Post-Consumer","Recycled_Post_Consumer",(IF($G2506="Sustainably Sourced","Sustainably_sourced","")))))))))))))))),"")</f>
        <v/>
      </c>
      <c r="AE2506" s="13" t="e" cm="1">
        <f t="array" aca="1" ref="AE2506" ca="1">IF(INDIRECT("$F"&amp;$S2506)="","",IF(LEFT(INDIRECT("$F"&amp;$S2506),3)="GRS","GRS_RCS_RM",IF((LEFT(INDIRECT("$F"&amp;$S2506),3))="RCS","GRS_RCS_RM",IF(INDIRECT("$F"&amp;$S2506)="OCS (No Label)","OCS_Conversion_RM",IF(LEFT(INDIRECT("$F"&amp;$S2506),3)="OCS","OCS_RM",IF(RIGHT(INDIRECT("$F"&amp;$S2506),10)="conversion","GOTS_RM_conversion",IF((LEFT(INDIRECT("$F"&amp;$S2506),4))="GOTS","GOTS_RM","Responsible_RM")))))))</f>
        <v>#REF!</v>
      </c>
      <c r="AF2506" s="13" t="str" cm="1">
        <f t="array" aca="1" ref="AF2506" ca="1">IF($S2506="","",INDIRECT("$Z"&amp;$S2506))</f>
        <v/>
      </c>
      <c r="AG2506" s="155"/>
      <c r="AH2506" s="13" t="str" cm="1">
        <f t="array" aca="1" ref="AH2506" ca="1">IFERROR(INDIRECT("$ag"&amp;S2506),"")</f>
        <v/>
      </c>
      <c r="AI2506" s="13" t="e" cm="1">
        <f t="array" aca="1" ref="AI2506" ca="1">INDIRECT("O"&amp;S2505)</f>
        <v>#REF!</v>
      </c>
      <c r="AJ2506" s="13" t="str">
        <f>IF($I2506="","",INDEX('Raw Material'!$A$1:$J$75,MATCH(I2506,'Raw Material'!$A$1:$A$75,0),(MATCH(G2506,'Raw Material'!$A$1:$J$1,0))))</f>
        <v/>
      </c>
      <c r="AK2506" s="13" t="str">
        <f t="shared" si="1140"/>
        <v>YANLIŞRM</v>
      </c>
      <c r="AL2506" s="153" t="str">
        <f t="shared" si="1141"/>
        <v/>
      </c>
    </row>
    <row r="2507" spans="1:38" ht="16.5" customHeight="1">
      <c r="A2507" s="161"/>
      <c r="B2507" s="166"/>
      <c r="C2507" s="167"/>
      <c r="D2507" s="156"/>
      <c r="E2507" s="156"/>
      <c r="F2507" s="174"/>
      <c r="G2507" s="181"/>
      <c r="H2507" s="182"/>
      <c r="I2507" s="182"/>
      <c r="J2507" s="182"/>
      <c r="K2507" s="32"/>
      <c r="L2507" s="178"/>
      <c r="M2507" s="178"/>
      <c r="N2507" s="81"/>
      <c r="O2507" s="185"/>
      <c r="P2507" s="103"/>
      <c r="Q2507" s="84" t="str">
        <f t="shared" si="1142"/>
        <v/>
      </c>
      <c r="R2507" s="159"/>
      <c r="S2507" s="28" t="str" cm="1">
        <f t="array" aca="1" ref="S2507" ca="1">IF(INDIRECT("A"&amp;114+$U2507)&lt;&gt;"",114+$U2507,"")</f>
        <v/>
      </c>
      <c r="T2507" s="28" t="str">
        <f t="shared" ca="1" si="1143"/>
        <v>$B</v>
      </c>
      <c r="U2507" s="29">
        <f t="shared" si="1149"/>
        <v>2388</v>
      </c>
      <c r="V2507" s="29">
        <v>199.416666666682</v>
      </c>
      <c r="W2507" s="29">
        <f t="shared" si="1154"/>
        <v>199</v>
      </c>
      <c r="X2507" s="41" t="str" cm="1">
        <f t="array" aca="1" ref="X2507" ca="1">IFERROR(INDEX('PC&amp;PD'!$A$1:$AP$15,ROW('PC&amp;PD'!$A$15),MATCH(INDIRECT(T2507),'PC&amp;PD'!$A$1:$AP$1,0)),"")</f>
        <v/>
      </c>
      <c r="Z2507" s="155"/>
      <c r="AA2507" s="13" t="str">
        <f t="shared" si="1139"/>
        <v/>
      </c>
      <c r="AB2507" s="155"/>
      <c r="AC2507" s="13" t="str">
        <f t="shared" ca="1" si="1144"/>
        <v>$AB</v>
      </c>
      <c r="AD2507" s="13" t="str" cm="1">
        <f t="array" aca="1" ref="AD2507" ca="1">IFERROR(IF((LEFT(INDIRECT("$F"&amp;$S2507),4))="GOTS",IF($G2507="Organic","GOTS_Organic_raw",(IF($G2507="Responsible","GOTS_Responsible",(IF($G2507="No Attribute (Conventional)","GOTS_conventional",(IF($G2507="Recycled Pre/Post-Consumer","GOTS_pre_post",(IF($G2507="In-Conversion","GOTS_in_conversion",(IF($G2507="Sustainably Sourced","Sustainably_sourced",""))))))))))),IF($G2507="Organic","Organic",(IF($G2507="Responsible","Responsible",(IF($G2507="No Attribute (Conventional)","No_Attribute_Conventional",(IF($G2507="Recycled Pre/Post-Consumer","Recycled_Pre_Post_Consumer",(IF($G2507="In-Conversion","In_Conversion",(IF($G2507="Recycled Pre-Consumer","Recycled_Pre_Consumer",(IF($G2507="Recycled Post-Consumer","Recycled_Post_Consumer",(IF($G2507="Sustainably Sourced","Sustainably_sourced","")))))))))))))))),"")</f>
        <v/>
      </c>
      <c r="AE2507" s="13" t="e" cm="1">
        <f t="array" aca="1" ref="AE2507" ca="1">IF(INDIRECT("$F"&amp;$S2507)="","",IF(LEFT(INDIRECT("$F"&amp;$S2507),3)="GRS","GRS_RCS_RM",IF((LEFT(INDIRECT("$F"&amp;$S2507),3))="RCS","GRS_RCS_RM",IF(INDIRECT("$F"&amp;$S2507)="OCS (No Label)","OCS_Conversion_RM",IF(LEFT(INDIRECT("$F"&amp;$S2507),3)="OCS","OCS_RM",IF(RIGHT(INDIRECT("$F"&amp;$S2507),10)="conversion","GOTS_RM_conversion",IF((LEFT(INDIRECT("$F"&amp;$S2507),4))="GOTS","GOTS_RM","Responsible_RM")))))))</f>
        <v>#REF!</v>
      </c>
      <c r="AF2507" s="13" t="str" cm="1">
        <f t="array" aca="1" ref="AF2507" ca="1">IF($S2507="","",INDIRECT("$Z"&amp;$S2507))</f>
        <v/>
      </c>
      <c r="AG2507" s="155"/>
      <c r="AH2507" s="13" t="str" cm="1">
        <f t="array" aca="1" ref="AH2507" ca="1">IFERROR(INDIRECT("$ag"&amp;S2507),"")</f>
        <v/>
      </c>
      <c r="AI2507" s="13" t="e" cm="1">
        <f t="array" aca="1" ref="AI2507" ca="1">INDIRECT("O"&amp;S2506)</f>
        <v>#REF!</v>
      </c>
      <c r="AJ2507" s="13" t="str">
        <f>IF($I2507="","",INDEX('Raw Material'!$A$1:$J$75,MATCH(I2507,'Raw Material'!$A$1:$A$75,0),(MATCH(G2507,'Raw Material'!$A$1:$J$1,0))))</f>
        <v/>
      </c>
      <c r="AK2507" s="13" t="str">
        <f t="shared" si="1140"/>
        <v>YANLIŞRM</v>
      </c>
      <c r="AL2507" s="153" t="str">
        <f t="shared" si="1141"/>
        <v/>
      </c>
    </row>
    <row r="2508" spans="1:38" ht="16.5" customHeight="1">
      <c r="A2508" s="162"/>
      <c r="B2508" s="168"/>
      <c r="C2508" s="169"/>
      <c r="D2508" s="156"/>
      <c r="E2508" s="156"/>
      <c r="F2508" s="175"/>
      <c r="G2508" s="181"/>
      <c r="H2508" s="182"/>
      <c r="I2508" s="182"/>
      <c r="J2508" s="182"/>
      <c r="K2508" s="32"/>
      <c r="L2508" s="179"/>
      <c r="M2508" s="179"/>
      <c r="N2508" s="81"/>
      <c r="O2508" s="185"/>
      <c r="P2508" s="103"/>
      <c r="Q2508" s="84" t="str">
        <f t="shared" si="1142"/>
        <v/>
      </c>
      <c r="R2508" s="159"/>
      <c r="S2508" s="28" t="str" cm="1">
        <f t="array" aca="1" ref="S2508" ca="1">IF(INDIRECT("A"&amp;114+$U2508)&lt;&gt;"",114+$U2508,"")</f>
        <v/>
      </c>
      <c r="T2508" s="28" t="str">
        <f t="shared" ca="1" si="1143"/>
        <v>$B</v>
      </c>
      <c r="U2508" s="29">
        <f t="shared" si="1149"/>
        <v>2388</v>
      </c>
      <c r="V2508" s="29">
        <v>199.500000000016</v>
      </c>
      <c r="W2508" s="29">
        <f t="shared" si="1154"/>
        <v>199</v>
      </c>
      <c r="X2508" s="41" t="str" cm="1">
        <f t="array" aca="1" ref="X2508" ca="1">IFERROR(INDEX('PC&amp;PD'!$A$1:$AP$15,ROW('PC&amp;PD'!$A$15),MATCH(INDIRECT(T2508),'PC&amp;PD'!$A$1:$AP$1,0)),"")</f>
        <v/>
      </c>
      <c r="Z2508" s="155"/>
      <c r="AA2508" s="13" t="str">
        <f t="shared" si="1139"/>
        <v/>
      </c>
      <c r="AB2508" s="155"/>
      <c r="AC2508" s="13" t="str">
        <f t="shared" ca="1" si="1144"/>
        <v>$AB</v>
      </c>
      <c r="AD2508" s="13" t="str" cm="1">
        <f t="array" aca="1" ref="AD2508" ca="1">IFERROR(IF((LEFT(INDIRECT("$F"&amp;$S2508),4))="GOTS",IF($G2508="Organic","GOTS_Organic_raw",(IF($G2508="Responsible","GOTS_Responsible",(IF($G2508="No Attribute (Conventional)","GOTS_conventional",(IF($G2508="Recycled Pre/Post-Consumer","GOTS_pre_post",(IF($G2508="In-Conversion","GOTS_in_conversion",(IF($G2508="Sustainably Sourced","Sustainably_sourced",""))))))))))),IF($G2508="Organic","Organic",(IF($G2508="Responsible","Responsible",(IF($G2508="No Attribute (Conventional)","No_Attribute_Conventional",(IF($G2508="Recycled Pre/Post-Consumer","Recycled_Pre_Post_Consumer",(IF($G2508="In-Conversion","In_Conversion",(IF($G2508="Recycled Pre-Consumer","Recycled_Pre_Consumer",(IF($G2508="Recycled Post-Consumer","Recycled_Post_Consumer",(IF($G2508="Sustainably Sourced","Sustainably_sourced","")))))))))))))))),"")</f>
        <v/>
      </c>
      <c r="AE2508" s="13" t="e" cm="1">
        <f t="array" aca="1" ref="AE2508" ca="1">IF(INDIRECT("$F"&amp;$S2508)="","",IF(LEFT(INDIRECT("$F"&amp;$S2508),3)="GRS","GRS_RCS_RM",IF((LEFT(INDIRECT("$F"&amp;$S2508),3))="RCS","GRS_RCS_RM",IF(INDIRECT("$F"&amp;$S2508)="OCS (No Label)","OCS_Conversion_RM",IF(LEFT(INDIRECT("$F"&amp;$S2508),3)="OCS","OCS_RM",IF(RIGHT(INDIRECT("$F"&amp;$S2508),10)="conversion","GOTS_RM_conversion",IF((LEFT(INDIRECT("$F"&amp;$S2508),4))="GOTS","GOTS_RM","Responsible_RM")))))))</f>
        <v>#REF!</v>
      </c>
      <c r="AF2508" s="13" t="str" cm="1">
        <f t="array" aca="1" ref="AF2508" ca="1">IF($S2508="","",INDIRECT("$Z"&amp;$S2508))</f>
        <v/>
      </c>
      <c r="AG2508" s="155"/>
      <c r="AH2508" s="13" t="str" cm="1">
        <f t="array" aca="1" ref="AH2508" ca="1">IFERROR(INDIRECT("$ag"&amp;S2508),"")</f>
        <v/>
      </c>
      <c r="AI2508" s="13" t="e" cm="1">
        <f t="array" aca="1" ref="AI2508" ca="1">INDIRECT("O"&amp;S2507)</f>
        <v>#REF!</v>
      </c>
      <c r="AJ2508" s="13" t="str">
        <f>IF($I2508="","",INDEX('Raw Material'!$A$1:$J$75,MATCH(I2508,'Raw Material'!$A$1:$A$75,0),(MATCH(G2508,'Raw Material'!$A$1:$J$1,0))))</f>
        <v/>
      </c>
      <c r="AK2508" s="13" t="str">
        <f t="shared" si="1140"/>
        <v>YANLIŞRM</v>
      </c>
      <c r="AL2508" s="153" t="str">
        <f t="shared" si="1141"/>
        <v/>
      </c>
    </row>
    <row r="2509" spans="1:38" ht="16.5" customHeight="1">
      <c r="A2509" s="162"/>
      <c r="B2509" s="168"/>
      <c r="C2509" s="169"/>
      <c r="D2509" s="156"/>
      <c r="E2509" s="156"/>
      <c r="F2509" s="175"/>
      <c r="G2509" s="181"/>
      <c r="H2509" s="182"/>
      <c r="I2509" s="182"/>
      <c r="J2509" s="182"/>
      <c r="K2509" s="32"/>
      <c r="L2509" s="179"/>
      <c r="M2509" s="179"/>
      <c r="N2509" s="81"/>
      <c r="O2509" s="185"/>
      <c r="P2509" s="103"/>
      <c r="Q2509" s="84" t="str">
        <f t="shared" si="1142"/>
        <v/>
      </c>
      <c r="R2509" s="159"/>
      <c r="S2509" s="28" t="str" cm="1">
        <f t="array" aca="1" ref="S2509" ca="1">IF(INDIRECT("A"&amp;114+$U2509)&lt;&gt;"",114+$U2509,"")</f>
        <v/>
      </c>
      <c r="T2509" s="28" t="str">
        <f t="shared" ca="1" si="1143"/>
        <v>$B</v>
      </c>
      <c r="U2509" s="29">
        <f t="shared" si="1149"/>
        <v>2388</v>
      </c>
      <c r="V2509" s="29">
        <v>199.583333333349</v>
      </c>
      <c r="W2509" s="29">
        <f t="shared" si="1154"/>
        <v>199</v>
      </c>
      <c r="X2509" s="41" t="str" cm="1">
        <f t="array" aca="1" ref="X2509" ca="1">IFERROR(INDEX('PC&amp;PD'!$A$1:$AP$15,ROW('PC&amp;PD'!$A$15),MATCH(INDIRECT(T2509),'PC&amp;PD'!$A$1:$AP$1,0)),"")</f>
        <v/>
      </c>
      <c r="Z2509" s="155"/>
      <c r="AA2509" s="13" t="str">
        <f t="shared" si="1139"/>
        <v/>
      </c>
      <c r="AB2509" s="155"/>
      <c r="AC2509" s="13" t="str">
        <f t="shared" ca="1" si="1144"/>
        <v>$AB</v>
      </c>
      <c r="AD2509" s="13" t="str" cm="1">
        <f t="array" aca="1" ref="AD2509" ca="1">IFERROR(IF((LEFT(INDIRECT("$F"&amp;$S2509),4))="GOTS",IF($G2509="Organic","GOTS_Organic_raw",(IF($G2509="Responsible","GOTS_Responsible",(IF($G2509="No Attribute (Conventional)","GOTS_conventional",(IF($G2509="Recycled Pre/Post-Consumer","GOTS_pre_post",(IF($G2509="In-Conversion","GOTS_in_conversion",(IF($G2509="Sustainably Sourced","Sustainably_sourced",""))))))))))),IF($G2509="Organic","Organic",(IF($G2509="Responsible","Responsible",(IF($G2509="No Attribute (Conventional)","No_Attribute_Conventional",(IF($G2509="Recycled Pre/Post-Consumer","Recycled_Pre_Post_Consumer",(IF($G2509="In-Conversion","In_Conversion",(IF($G2509="Recycled Pre-Consumer","Recycled_Pre_Consumer",(IF($G2509="Recycled Post-Consumer","Recycled_Post_Consumer",(IF($G2509="Sustainably Sourced","Sustainably_sourced","")))))))))))))))),"")</f>
        <v/>
      </c>
      <c r="AE2509" s="13" t="e" cm="1">
        <f t="array" aca="1" ref="AE2509" ca="1">IF(INDIRECT("$F"&amp;$S2509)="","",IF(LEFT(INDIRECT("$F"&amp;$S2509),3)="GRS","GRS_RCS_RM",IF((LEFT(INDIRECT("$F"&amp;$S2509),3))="RCS","GRS_RCS_RM",IF(INDIRECT("$F"&amp;$S2509)="OCS (No Label)","OCS_Conversion_RM",IF(LEFT(INDIRECT("$F"&amp;$S2509),3)="OCS","OCS_RM",IF(RIGHT(INDIRECT("$F"&amp;$S2509),10)="conversion","GOTS_RM_conversion",IF((LEFT(INDIRECT("$F"&amp;$S2509),4))="GOTS","GOTS_RM","Responsible_RM")))))))</f>
        <v>#REF!</v>
      </c>
      <c r="AF2509" s="13" t="str" cm="1">
        <f t="array" aca="1" ref="AF2509" ca="1">IF($S2509="","",INDIRECT("$Z"&amp;$S2509))</f>
        <v/>
      </c>
      <c r="AG2509" s="155"/>
      <c r="AH2509" s="13" t="str" cm="1">
        <f t="array" aca="1" ref="AH2509" ca="1">IFERROR(INDIRECT("$ag"&amp;S2509),"")</f>
        <v/>
      </c>
      <c r="AI2509" s="13" t="e" cm="1">
        <f t="array" aca="1" ref="AI2509" ca="1">INDIRECT("O"&amp;S2508)</f>
        <v>#REF!</v>
      </c>
      <c r="AJ2509" s="13" t="str">
        <f>IF($I2509="","",INDEX('Raw Material'!$A$1:$J$75,MATCH(I2509,'Raw Material'!$A$1:$A$75,0),(MATCH(G2509,'Raw Material'!$A$1:$J$1,0))))</f>
        <v/>
      </c>
      <c r="AK2509" s="13" t="str">
        <f t="shared" si="1140"/>
        <v>YANLIŞRM</v>
      </c>
      <c r="AL2509" s="153" t="str">
        <f t="shared" si="1141"/>
        <v/>
      </c>
    </row>
    <row r="2510" spans="1:38" ht="16.5" customHeight="1">
      <c r="A2510" s="162"/>
      <c r="B2510" s="168"/>
      <c r="C2510" s="169"/>
      <c r="D2510" s="156"/>
      <c r="E2510" s="156"/>
      <c r="F2510" s="175"/>
      <c r="G2510" s="181"/>
      <c r="H2510" s="182"/>
      <c r="I2510" s="182"/>
      <c r="J2510" s="182"/>
      <c r="K2510" s="32"/>
      <c r="L2510" s="179"/>
      <c r="M2510" s="179"/>
      <c r="N2510" s="81"/>
      <c r="O2510" s="185"/>
      <c r="P2510" s="103"/>
      <c r="Q2510" s="84" t="str">
        <f t="shared" si="1142"/>
        <v/>
      </c>
      <c r="R2510" s="159"/>
      <c r="S2510" s="28" t="str" cm="1">
        <f t="array" aca="1" ref="S2510" ca="1">IF(INDIRECT("A"&amp;114+$U2510)&lt;&gt;"",114+$U2510,"")</f>
        <v/>
      </c>
      <c r="T2510" s="28" t="str">
        <f t="shared" ca="1" si="1143"/>
        <v>$B</v>
      </c>
      <c r="U2510" s="29">
        <f t="shared" si="1149"/>
        <v>2388</v>
      </c>
      <c r="V2510" s="29">
        <v>199.666666666682</v>
      </c>
      <c r="W2510" s="29">
        <f t="shared" si="1154"/>
        <v>199</v>
      </c>
      <c r="X2510" s="41" t="str" cm="1">
        <f t="array" aca="1" ref="X2510" ca="1">IFERROR(INDEX('PC&amp;PD'!$A$1:$AP$15,ROW('PC&amp;PD'!$A$15),MATCH(INDIRECT(T2510),'PC&amp;PD'!$A$1:$AP$1,0)),"")</f>
        <v/>
      </c>
      <c r="Z2510" s="155"/>
      <c r="AA2510" s="13" t="str">
        <f t="shared" si="1139"/>
        <v/>
      </c>
      <c r="AB2510" s="155"/>
      <c r="AC2510" s="13" t="str">
        <f t="shared" ca="1" si="1144"/>
        <v>$AB</v>
      </c>
      <c r="AD2510" s="13" t="str" cm="1">
        <f t="array" aca="1" ref="AD2510" ca="1">IFERROR(IF((LEFT(INDIRECT("$F"&amp;$S2510),4))="GOTS",IF($G2510="Organic","GOTS_Organic_raw",(IF($G2510="Responsible","GOTS_Responsible",(IF($G2510="No Attribute (Conventional)","GOTS_conventional",(IF($G2510="Recycled Pre/Post-Consumer","GOTS_pre_post",(IF($G2510="In-Conversion","GOTS_in_conversion",(IF($G2510="Sustainably Sourced","Sustainably_sourced",""))))))))))),IF($G2510="Organic","Organic",(IF($G2510="Responsible","Responsible",(IF($G2510="No Attribute (Conventional)","No_Attribute_Conventional",(IF($G2510="Recycled Pre/Post-Consumer","Recycled_Pre_Post_Consumer",(IF($G2510="In-Conversion","In_Conversion",(IF($G2510="Recycled Pre-Consumer","Recycled_Pre_Consumer",(IF($G2510="Recycled Post-Consumer","Recycled_Post_Consumer",(IF($G2510="Sustainably Sourced","Sustainably_sourced","")))))))))))))))),"")</f>
        <v/>
      </c>
      <c r="AE2510" s="13" t="e" cm="1">
        <f t="array" aca="1" ref="AE2510" ca="1">IF(INDIRECT("$F"&amp;$S2510)="","",IF(LEFT(INDIRECT("$F"&amp;$S2510),3)="GRS","GRS_RCS_RM",IF((LEFT(INDIRECT("$F"&amp;$S2510),3))="RCS","GRS_RCS_RM",IF(INDIRECT("$F"&amp;$S2510)="OCS (No Label)","OCS_Conversion_RM",IF(LEFT(INDIRECT("$F"&amp;$S2510),3)="OCS","OCS_RM",IF(RIGHT(INDIRECT("$F"&amp;$S2510),10)="conversion","GOTS_RM_conversion",IF((LEFT(INDIRECT("$F"&amp;$S2510),4))="GOTS","GOTS_RM","Responsible_RM")))))))</f>
        <v>#REF!</v>
      </c>
      <c r="AF2510" s="13" t="str" cm="1">
        <f t="array" aca="1" ref="AF2510" ca="1">IF($S2510="","",INDIRECT("$Z"&amp;$S2510))</f>
        <v/>
      </c>
      <c r="AG2510" s="155"/>
      <c r="AH2510" s="13" t="str" cm="1">
        <f t="array" aca="1" ref="AH2510" ca="1">IFERROR(INDIRECT("$ag"&amp;S2510),"")</f>
        <v/>
      </c>
      <c r="AI2510" s="13" t="e" cm="1">
        <f t="array" aca="1" ref="AI2510" ca="1">INDIRECT("O"&amp;S2509)</f>
        <v>#REF!</v>
      </c>
      <c r="AJ2510" s="13" t="str">
        <f>IF($I2510="","",INDEX('Raw Material'!$A$1:$J$75,MATCH(I2510,'Raw Material'!$A$1:$A$75,0),(MATCH(G2510,'Raw Material'!$A$1:$J$1,0))))</f>
        <v/>
      </c>
      <c r="AK2510" s="13" t="str">
        <f t="shared" si="1140"/>
        <v>YANLIŞRM</v>
      </c>
      <c r="AL2510" s="153" t="str">
        <f t="shared" si="1141"/>
        <v/>
      </c>
    </row>
    <row r="2511" spans="1:38" ht="16.5" customHeight="1">
      <c r="A2511" s="162"/>
      <c r="B2511" s="168"/>
      <c r="C2511" s="169"/>
      <c r="D2511" s="156"/>
      <c r="E2511" s="156"/>
      <c r="F2511" s="175"/>
      <c r="G2511" s="181"/>
      <c r="H2511" s="182"/>
      <c r="I2511" s="182"/>
      <c r="J2511" s="182"/>
      <c r="K2511" s="32"/>
      <c r="L2511" s="179"/>
      <c r="M2511" s="179"/>
      <c r="N2511" s="81"/>
      <c r="O2511" s="185"/>
      <c r="P2511" s="103"/>
      <c r="Q2511" s="84" t="str">
        <f t="shared" si="1142"/>
        <v/>
      </c>
      <c r="R2511" s="159"/>
      <c r="S2511" s="28" t="str" cm="1">
        <f t="array" aca="1" ref="S2511" ca="1">IF(INDIRECT("A"&amp;114+$U2511)&lt;&gt;"",114+$U2511,"")</f>
        <v/>
      </c>
      <c r="T2511" s="28" t="str">
        <f t="shared" ca="1" si="1143"/>
        <v>$B</v>
      </c>
      <c r="U2511" s="29">
        <f t="shared" si="1149"/>
        <v>2388</v>
      </c>
      <c r="V2511" s="29">
        <v>199.750000000016</v>
      </c>
      <c r="W2511" s="29">
        <f t="shared" si="1154"/>
        <v>199</v>
      </c>
      <c r="X2511" s="41" t="str" cm="1">
        <f t="array" aca="1" ref="X2511" ca="1">IFERROR(INDEX('PC&amp;PD'!$A$1:$AP$15,ROW('PC&amp;PD'!$A$15),MATCH(INDIRECT(T2511),'PC&amp;PD'!$A$1:$AP$1,0)),"")</f>
        <v/>
      </c>
      <c r="Z2511" s="155"/>
      <c r="AA2511" s="13" t="str">
        <f t="shared" si="1139"/>
        <v/>
      </c>
      <c r="AB2511" s="155"/>
      <c r="AC2511" s="13" t="str">
        <f t="shared" ca="1" si="1144"/>
        <v>$AB</v>
      </c>
      <c r="AD2511" s="13" t="str" cm="1">
        <f t="array" aca="1" ref="AD2511" ca="1">IFERROR(IF((LEFT(INDIRECT("$F"&amp;$S2511),4))="GOTS",IF($G2511="Organic","GOTS_Organic_raw",(IF($G2511="Responsible","GOTS_Responsible",(IF($G2511="No Attribute (Conventional)","GOTS_conventional",(IF($G2511="Recycled Pre/Post-Consumer","GOTS_pre_post",(IF($G2511="In-Conversion","GOTS_in_conversion",(IF($G2511="Sustainably Sourced","Sustainably_sourced",""))))))))))),IF($G2511="Organic","Organic",(IF($G2511="Responsible","Responsible",(IF($G2511="No Attribute (Conventional)","No_Attribute_Conventional",(IF($G2511="Recycled Pre/Post-Consumer","Recycled_Pre_Post_Consumer",(IF($G2511="In-Conversion","In_Conversion",(IF($G2511="Recycled Pre-Consumer","Recycled_Pre_Consumer",(IF($G2511="Recycled Post-Consumer","Recycled_Post_Consumer",(IF($G2511="Sustainably Sourced","Sustainably_sourced","")))))))))))))))),"")</f>
        <v/>
      </c>
      <c r="AE2511" s="13" t="e" cm="1">
        <f t="array" aca="1" ref="AE2511" ca="1">IF(INDIRECT("$F"&amp;$S2511)="","",IF(LEFT(INDIRECT("$F"&amp;$S2511),3)="GRS","GRS_RCS_RM",IF((LEFT(INDIRECT("$F"&amp;$S2511),3))="RCS","GRS_RCS_RM",IF(INDIRECT("$F"&amp;$S2511)="OCS (No Label)","OCS_Conversion_RM",IF(LEFT(INDIRECT("$F"&amp;$S2511),3)="OCS","OCS_RM",IF(RIGHT(INDIRECT("$F"&amp;$S2511),10)="conversion","GOTS_RM_conversion",IF((LEFT(INDIRECT("$F"&amp;$S2511),4))="GOTS","GOTS_RM","Responsible_RM")))))))</f>
        <v>#REF!</v>
      </c>
      <c r="AF2511" s="13" t="str" cm="1">
        <f t="array" aca="1" ref="AF2511" ca="1">IF($S2511="","",INDIRECT("$Z"&amp;$S2511))</f>
        <v/>
      </c>
      <c r="AG2511" s="155"/>
      <c r="AH2511" s="13" t="str" cm="1">
        <f t="array" aca="1" ref="AH2511" ca="1">IFERROR(INDIRECT("$ag"&amp;S2511),"")</f>
        <v/>
      </c>
      <c r="AI2511" s="13" t="e" cm="1">
        <f t="array" aca="1" ref="AI2511" ca="1">INDIRECT("O"&amp;S2510)</f>
        <v>#REF!</v>
      </c>
      <c r="AJ2511" s="13" t="str">
        <f>IF($I2511="","",INDEX('Raw Material'!$A$1:$J$75,MATCH(I2511,'Raw Material'!$A$1:$A$75,0),(MATCH(G2511,'Raw Material'!$A$1:$J$1,0))))</f>
        <v/>
      </c>
      <c r="AK2511" s="13" t="str">
        <f t="shared" si="1140"/>
        <v>YANLIŞRM</v>
      </c>
      <c r="AL2511" s="153" t="str">
        <f t="shared" si="1141"/>
        <v/>
      </c>
    </row>
    <row r="2512" spans="1:38" ht="16.5" customHeight="1">
      <c r="A2512" s="162"/>
      <c r="B2512" s="168"/>
      <c r="C2512" s="169"/>
      <c r="D2512" s="156"/>
      <c r="E2512" s="156"/>
      <c r="F2512" s="175"/>
      <c r="G2512" s="181"/>
      <c r="H2512" s="182"/>
      <c r="I2512" s="182"/>
      <c r="J2512" s="182"/>
      <c r="K2512" s="32"/>
      <c r="L2512" s="179"/>
      <c r="M2512" s="179"/>
      <c r="N2512" s="81"/>
      <c r="O2512" s="185"/>
      <c r="P2512" s="103"/>
      <c r="Q2512" s="84" t="str">
        <f t="shared" si="1142"/>
        <v/>
      </c>
      <c r="R2512" s="159"/>
      <c r="S2512" s="28" t="str" cm="1">
        <f t="array" aca="1" ref="S2512" ca="1">IF(INDIRECT("A"&amp;114+$U2512)&lt;&gt;"",114+$U2512,"")</f>
        <v/>
      </c>
      <c r="T2512" s="28" t="str">
        <f t="shared" ca="1" si="1143"/>
        <v>$B</v>
      </c>
      <c r="U2512" s="29">
        <f t="shared" si="1149"/>
        <v>2388</v>
      </c>
      <c r="V2512" s="29">
        <v>199.833333333349</v>
      </c>
      <c r="W2512" s="29">
        <f t="shared" si="1154"/>
        <v>199</v>
      </c>
      <c r="X2512" s="41" t="str" cm="1">
        <f t="array" aca="1" ref="X2512" ca="1">IFERROR(INDEX('PC&amp;PD'!$A$1:$AP$15,ROW('PC&amp;PD'!$A$15),MATCH(INDIRECT(T2512),'PC&amp;PD'!$A$1:$AP$1,0)),"")</f>
        <v/>
      </c>
      <c r="Z2512" s="155"/>
      <c r="AA2512" s="13" t="str">
        <f t="shared" si="1139"/>
        <v/>
      </c>
      <c r="AB2512" s="155"/>
      <c r="AC2512" s="13" t="str">
        <f t="shared" ca="1" si="1144"/>
        <v>$AB</v>
      </c>
      <c r="AD2512" s="13" t="str" cm="1">
        <f t="array" aca="1" ref="AD2512" ca="1">IFERROR(IF((LEFT(INDIRECT("$F"&amp;$S2512),4))="GOTS",IF($G2512="Organic","GOTS_Organic_raw",(IF($G2512="Responsible","GOTS_Responsible",(IF($G2512="No Attribute (Conventional)","GOTS_conventional",(IF($G2512="Recycled Pre/Post-Consumer","GOTS_pre_post",(IF($G2512="In-Conversion","GOTS_in_conversion",(IF($G2512="Sustainably Sourced","Sustainably_sourced",""))))))))))),IF($G2512="Organic","Organic",(IF($G2512="Responsible","Responsible",(IF($G2512="No Attribute (Conventional)","No_Attribute_Conventional",(IF($G2512="Recycled Pre/Post-Consumer","Recycled_Pre_Post_Consumer",(IF($G2512="In-Conversion","In_Conversion",(IF($G2512="Recycled Pre-Consumer","Recycled_Pre_Consumer",(IF($G2512="Recycled Post-Consumer","Recycled_Post_Consumer",(IF($G2512="Sustainably Sourced","Sustainably_sourced","")))))))))))))))),"")</f>
        <v/>
      </c>
      <c r="AE2512" s="13" t="e" cm="1">
        <f t="array" aca="1" ref="AE2512" ca="1">IF(INDIRECT("$F"&amp;$S2512)="","",IF(LEFT(INDIRECT("$F"&amp;$S2512),3)="GRS","GRS_RCS_RM",IF((LEFT(INDIRECT("$F"&amp;$S2512),3))="RCS","GRS_RCS_RM",IF(INDIRECT("$F"&amp;$S2512)="OCS (No Label)","OCS_Conversion_RM",IF(LEFT(INDIRECT("$F"&amp;$S2512),3)="OCS","OCS_RM",IF(RIGHT(INDIRECT("$F"&amp;$S2512),10)="conversion","GOTS_RM_conversion",IF((LEFT(INDIRECT("$F"&amp;$S2512),4))="GOTS","GOTS_RM","Responsible_RM")))))))</f>
        <v>#REF!</v>
      </c>
      <c r="AF2512" s="13" t="str" cm="1">
        <f t="array" aca="1" ref="AF2512" ca="1">IF($S2512="","",INDIRECT("$Z"&amp;$S2512))</f>
        <v/>
      </c>
      <c r="AG2512" s="155"/>
      <c r="AH2512" s="13" t="str" cm="1">
        <f t="array" aca="1" ref="AH2512" ca="1">IFERROR(INDIRECT("$ag"&amp;S2512),"")</f>
        <v/>
      </c>
      <c r="AI2512" s="13" t="e" cm="1">
        <f t="array" aca="1" ref="AI2512" ca="1">INDIRECT("O"&amp;S2511)</f>
        <v>#REF!</v>
      </c>
      <c r="AJ2512" s="13" t="str">
        <f>IF($I2512="","",INDEX('Raw Material'!$A$1:$J$75,MATCH(I2512,'Raw Material'!$A$1:$A$75,0),(MATCH(G2512,'Raw Material'!$A$1:$J$1,0))))</f>
        <v/>
      </c>
      <c r="AK2512" s="13" t="str">
        <f t="shared" si="1140"/>
        <v>YANLIŞRM</v>
      </c>
      <c r="AL2512" s="153" t="str">
        <f t="shared" si="1141"/>
        <v/>
      </c>
    </row>
    <row r="2513" spans="1:38" ht="16.5" customHeight="1" thickBot="1">
      <c r="A2513" s="163"/>
      <c r="B2513" s="170"/>
      <c r="C2513" s="171"/>
      <c r="D2513" s="156"/>
      <c r="E2513" s="156"/>
      <c r="F2513" s="176"/>
      <c r="G2513" s="157"/>
      <c r="H2513" s="158"/>
      <c r="I2513" s="158"/>
      <c r="J2513" s="158"/>
      <c r="K2513" s="33"/>
      <c r="L2513" s="180"/>
      <c r="M2513" s="180"/>
      <c r="N2513" s="82"/>
      <c r="O2513" s="186"/>
      <c r="P2513" s="103"/>
      <c r="Q2513" s="84" t="str">
        <f t="shared" si="1142"/>
        <v/>
      </c>
      <c r="R2513" s="159"/>
      <c r="S2513" s="28" t="str" cm="1">
        <f t="array" aca="1" ref="S2513" ca="1">IF(INDIRECT("A"&amp;114+$U2513)&lt;&gt;"",114+$U2513,"")</f>
        <v/>
      </c>
      <c r="T2513" s="28" t="str">
        <f t="shared" ca="1" si="1143"/>
        <v>$B</v>
      </c>
      <c r="U2513" s="29">
        <f t="shared" si="1149"/>
        <v>2388</v>
      </c>
      <c r="V2513" s="29">
        <v>199.916666666682</v>
      </c>
      <c r="W2513" s="29">
        <f t="shared" si="1154"/>
        <v>199</v>
      </c>
      <c r="X2513" s="41" t="str" cm="1">
        <f t="array" aca="1" ref="X2513" ca="1">IFERROR(INDEX('PC&amp;PD'!$A$1:$AP$15,ROW('PC&amp;PD'!$A$15),MATCH(INDIRECT(T2513),'PC&amp;PD'!$A$1:$AP$1,0)),"")</f>
        <v/>
      </c>
      <c r="Z2513" s="155"/>
      <c r="AA2513" s="13" t="str">
        <f t="shared" si="1139"/>
        <v/>
      </c>
      <c r="AB2513" s="155"/>
      <c r="AC2513" s="13" t="str">
        <f t="shared" ca="1" si="1144"/>
        <v>$AB</v>
      </c>
      <c r="AD2513" s="13" t="str" cm="1">
        <f t="array" aca="1" ref="AD2513" ca="1">IFERROR(IF((LEFT(INDIRECT("$F"&amp;$S2513),4))="GOTS",IF($G2513="Organic","GOTS_Organic_raw",(IF($G2513="Responsible","GOTS_Responsible",(IF($G2513="No Attribute (Conventional)","GOTS_conventional",(IF($G2513="Recycled Pre/Post-Consumer","GOTS_pre_post",(IF($G2513="In-Conversion","GOTS_in_conversion",(IF($G2513="Sustainably Sourced","Sustainably_sourced",""))))))))))),IF($G2513="Organic","Organic",(IF($G2513="Responsible","Responsible",(IF($G2513="No Attribute (Conventional)","No_Attribute_Conventional",(IF($G2513="Recycled Pre/Post-Consumer","Recycled_Pre_Post_Consumer",(IF($G2513="In-Conversion","In_Conversion",(IF($G2513="Recycled Pre-Consumer","Recycled_Pre_Consumer",(IF($G2513="Recycled Post-Consumer","Recycled_Post_Consumer",(IF($G2513="Sustainably Sourced","Sustainably_sourced","")))))))))))))))),"")</f>
        <v/>
      </c>
      <c r="AE2513" s="13" t="e" cm="1">
        <f t="array" aca="1" ref="AE2513" ca="1">IF(INDIRECT("$F"&amp;$S2513)="","",IF(LEFT(INDIRECT("$F"&amp;$S2513),3)="GRS","GRS_RCS_RM",IF((LEFT(INDIRECT("$F"&amp;$S2513),3))="RCS","GRS_RCS_RM",IF(INDIRECT("$F"&amp;$S2513)="OCS (No Label)","OCS_Conversion_RM",IF(LEFT(INDIRECT("$F"&amp;$S2513),3)="OCS","OCS_RM",IF(RIGHT(INDIRECT("$F"&amp;$S2513),10)="conversion","GOTS_RM_conversion",IF((LEFT(INDIRECT("$F"&amp;$S2513),4))="GOTS","GOTS_RM","Responsible_RM")))))))</f>
        <v>#REF!</v>
      </c>
      <c r="AF2513" s="13" t="str" cm="1">
        <f t="array" aca="1" ref="AF2513" ca="1">IF($S2513="","",INDIRECT("$Z"&amp;$S2513))</f>
        <v/>
      </c>
      <c r="AG2513" s="155"/>
      <c r="AH2513" s="13" t="str" cm="1">
        <f t="array" aca="1" ref="AH2513" ca="1">IFERROR(INDIRECT("$ag"&amp;S2513),"")</f>
        <v/>
      </c>
      <c r="AI2513" s="13" t="e" cm="1">
        <f t="array" aca="1" ref="AI2513" ca="1">INDIRECT("O"&amp;S2512)</f>
        <v>#REF!</v>
      </c>
      <c r="AJ2513" s="13" t="str">
        <f>IF($I2513="","",INDEX('Raw Material'!$A$1:$J$75,MATCH(I2513,'Raw Material'!$A$1:$A$75,0),(MATCH(G2513,'Raw Material'!$A$1:$J$1,0))))</f>
        <v/>
      </c>
      <c r="AK2513" s="13" t="str">
        <f t="shared" si="1140"/>
        <v>YANLIŞRM</v>
      </c>
      <c r="AL2513" s="153" t="str">
        <f t="shared" si="1141"/>
        <v/>
      </c>
    </row>
    <row r="2514" spans="1:38" ht="16.5" customHeight="1">
      <c r="A2514" s="160" t="str">
        <f>IF(B2514="","",COUNTA($B$114:$B2514))</f>
        <v/>
      </c>
      <c r="B2514" s="164"/>
      <c r="C2514" s="165"/>
      <c r="D2514" s="183"/>
      <c r="E2514" s="183"/>
      <c r="F2514" s="172"/>
      <c r="G2514" s="212"/>
      <c r="H2514" s="206"/>
      <c r="I2514" s="206"/>
      <c r="J2514" s="206"/>
      <c r="K2514" s="31"/>
      <c r="L2514" s="177" t="str">
        <f t="shared" ref="L2514" si="1155">IF(R2514="","",LEFT(R2514,LEN(R2514)-2))</f>
        <v/>
      </c>
      <c r="M2514" s="177"/>
      <c r="N2514" s="80"/>
      <c r="O2514" s="184"/>
      <c r="P2514" s="103"/>
      <c r="Q2514" s="84" t="str">
        <f t="shared" si="1142"/>
        <v/>
      </c>
      <c r="R2514" s="159" t="str">
        <f t="shared" ref="R2514" si="1156">CONCATENATE($Q2514,Q2515,Q2516,Q2517,Q2518,Q2519,$Q2520,$Q2521,$Q2522,$Q2523,Q2524,Q2525)</f>
        <v/>
      </c>
      <c r="S2514" s="28" t="str" cm="1">
        <f t="array" aca="1" ref="S2514" ca="1">IF(INDIRECT("A"&amp;114+$U2514)&lt;&gt;"",114+$U2514,"")</f>
        <v/>
      </c>
      <c r="T2514" s="28" t="str">
        <f t="shared" ca="1" si="1143"/>
        <v>$B</v>
      </c>
      <c r="U2514" s="29">
        <f t="shared" si="1149"/>
        <v>2400</v>
      </c>
      <c r="V2514" s="29">
        <v>200.000000000016</v>
      </c>
      <c r="W2514" s="29">
        <f t="shared" si="1154"/>
        <v>200</v>
      </c>
      <c r="X2514" s="41" t="str" cm="1">
        <f t="array" aca="1" ref="X2514" ca="1">IFERROR(INDEX('PC&amp;PD'!$A$1:$AP$15,ROW('PC&amp;PD'!$A$15),MATCH(INDIRECT(T2514),'PC&amp;PD'!$A$1:$AP$1,0)),"")</f>
        <v/>
      </c>
      <c r="Z2514" s="155" t="str">
        <f t="shared" ref="Z2514" si="1157">IFERROR(IF($F2514="OCS 100","OCS (OCS 100)",IF($F2514="OCS Blended","OCS (OCS Blended)",IF($F2514="OCS (No Label)","OCS (No Label)",IF($F2514="RCS 100","RCS (RCS 100)",IF($F2514="RCS Blended","RCS (RCS Blended)",IF($F2514="GRS","GRS (GRS)",IF($F2514="GRS (No Label)", "GRS (No Label)",IF($F2514="RDS","RDS (RDS)",IF($F2514="RWS","RWS (RWS)",IF($F2514="RAS","RAS (RAS)",IF($F2514="RMS","RMS (RMS)",IF($F2514="GOTS Organic","GOTS (Organic)",IF($F2514="GOTS Made with organic","GOTS (Made with Organic)",IF($F2514="GOTS Organic - in conversion","GOTS (Organic - In Conversion)",IF($F2514="GOTS Made with organic - in conversion","GOTS (Made with Organic - In Conversion)",""))))))))))))))),"")</f>
        <v/>
      </c>
      <c r="AA2514" s="13" t="str">
        <f t="shared" si="1139"/>
        <v/>
      </c>
      <c r="AB2514" s="155" t="str">
        <f t="shared" ref="AB2514" si="1158">IFERROR(IF($F2514="OCS 100", "OCS_100",IF($F2514="OCS Blended", "OCS_Blended",IF($F2514="OCS (No Label)", "OCS_No_Label",IF($F2514="RCS 100", "RCS_100",IF($F2514="RCS Blended","RCS_Blended",IF($F2514="GRS","GRS",IF($F2514="GRS (No Label)", "GRS_No_Label",IF($F2514="RDS","RDS",IF($F2514="RWS","RWS",IF($F2514="RMS","RMS",IF($F2514="GOTS Organic","GOTS_Organic",IF($F2514="GOTS Made with organic","GOTS_Made_with_organic",IF($F2514="GOTS Organic - in conversion","GOTS_Organic_in_Conversion",IF($F2514="GOTS Made with organic - in conversion","GOTS_Made_with_Organic_in_Conversion",IF($F2514="RAS","RAS",""))))))))))))))),"")</f>
        <v/>
      </c>
      <c r="AC2514" s="13" t="str">
        <f t="shared" ca="1" si="1144"/>
        <v>$AB</v>
      </c>
      <c r="AD2514" s="13" t="str" cm="1">
        <f t="array" aca="1" ref="AD2514" ca="1">IFERROR(IF((LEFT(INDIRECT("$F"&amp;$S2514),4))="GOTS",IF($G2514="Organic","GOTS_Organic_raw",(IF($G2514="Responsible","GOTS_Responsible",(IF($G2514="No Attribute (Conventional)","GOTS_conventional",(IF($G2514="Recycled Pre/Post-Consumer","GOTS_pre_post",(IF($G2514="In-Conversion","GOTS_in_conversion",(IF($G2514="Sustainably Sourced","Sustainably_sourced",""))))))))))),IF($G2514="Organic","Organic",(IF($G2514="Responsible","Responsible",(IF($G2514="No Attribute (Conventional)","No_Attribute_Conventional",(IF($G2514="Recycled Pre/Post-Consumer","Recycled_Pre_Post_Consumer",(IF($G2514="In-Conversion","In_Conversion",(IF($G2514="Recycled Pre-Consumer","Recycled_Pre_Consumer",(IF($G2514="Recycled Post-Consumer","Recycled_Post_Consumer",(IF($G2514="Sustainably Sourced","Sustainably_sourced","")))))))))))))))),"")</f>
        <v/>
      </c>
      <c r="AE2514" s="13" t="e" cm="1">
        <f t="array" aca="1" ref="AE2514" ca="1">IF(INDIRECT("$F"&amp;$S2514)="","",IF(LEFT(INDIRECT("$F"&amp;$S2514),3)="GRS","GRS_RCS_RM",IF((LEFT(INDIRECT("$F"&amp;$S2514),3))="RCS","GRS_RCS_RM",IF(INDIRECT("$F"&amp;$S2514)="OCS (No Label)","OCS_Conversion_RM",IF(LEFT(INDIRECT("$F"&amp;$S2514),3)="OCS","OCS_RM",IF(RIGHT(INDIRECT("$F"&amp;$S2514),10)="conversion","GOTS_RM_conversion",IF((LEFT(INDIRECT("$F"&amp;$S2514),4))="GOTS","GOTS_RM","Responsible_RM")))))))</f>
        <v>#REF!</v>
      </c>
      <c r="AF2514" s="13" t="str" cm="1">
        <f t="array" aca="1" ref="AF2514" ca="1">IF($S2514="","",INDIRECT("$Z"&amp;$S2514))</f>
        <v/>
      </c>
      <c r="AG2514" s="155" t="str">
        <f t="shared" si="1130"/>
        <v/>
      </c>
      <c r="AH2514" s="13" t="str" cm="1">
        <f t="array" aca="1" ref="AH2514" ca="1">IFERROR(INDIRECT("$ag"&amp;S2514),"")</f>
        <v/>
      </c>
      <c r="AI2514" s="13" t="e" cm="1">
        <f t="array" aca="1" ref="AI2514" ca="1">INDIRECT("O"&amp;S2513)</f>
        <v>#REF!</v>
      </c>
      <c r="AJ2514" s="13" t="str">
        <f>IF($I2514="","",INDEX('Raw Material'!$A$1:$J$75,MATCH(I2514,'Raw Material'!$A$1:$A$75,0),(MATCH(G2514,'Raw Material'!$A$1:$J$1,0))))</f>
        <v/>
      </c>
      <c r="AK2514" s="13" t="str">
        <f t="shared" si="1140"/>
        <v>YANLIŞRM</v>
      </c>
      <c r="AL2514" s="153" t="str">
        <f t="shared" si="1141"/>
        <v/>
      </c>
    </row>
    <row r="2515" spans="1:38" ht="16.5" customHeight="1">
      <c r="A2515" s="161"/>
      <c r="B2515" s="166"/>
      <c r="C2515" s="167"/>
      <c r="D2515" s="156"/>
      <c r="E2515" s="156"/>
      <c r="F2515" s="173"/>
      <c r="G2515" s="181"/>
      <c r="H2515" s="182"/>
      <c r="I2515" s="182"/>
      <c r="J2515" s="182"/>
      <c r="K2515" s="32"/>
      <c r="L2515" s="178"/>
      <c r="M2515" s="178"/>
      <c r="N2515" s="81"/>
      <c r="O2515" s="185"/>
      <c r="P2515" s="103"/>
      <c r="Q2515" s="84" t="str">
        <f t="shared" si="1142"/>
        <v/>
      </c>
      <c r="R2515" s="159"/>
      <c r="S2515" s="28" t="str" cm="1">
        <f t="array" aca="1" ref="S2515" ca="1">IF(INDIRECT("A"&amp;114+$U2515)&lt;&gt;"",114+$U2515,"")</f>
        <v/>
      </c>
      <c r="T2515" s="28" t="str">
        <f t="shared" ca="1" si="1143"/>
        <v>$B</v>
      </c>
      <c r="U2515" s="29">
        <f t="shared" si="1149"/>
        <v>2400</v>
      </c>
      <c r="V2515" s="29">
        <v>200.083333333349</v>
      </c>
      <c r="W2515" s="29">
        <f t="shared" si="1154"/>
        <v>200</v>
      </c>
      <c r="X2515" s="41" t="str" cm="1">
        <f t="array" aca="1" ref="X2515" ca="1">IFERROR(INDEX('PC&amp;PD'!$A$1:$AP$15,ROW('PC&amp;PD'!$A$15),MATCH(INDIRECT(T2515),'PC&amp;PD'!$A$1:$AP$1,0)),"")</f>
        <v/>
      </c>
      <c r="Z2515" s="155"/>
      <c r="AA2515" s="13" t="str">
        <f t="shared" si="1139"/>
        <v/>
      </c>
      <c r="AB2515" s="155"/>
      <c r="AC2515" s="13" t="str">
        <f t="shared" ca="1" si="1144"/>
        <v>$AB</v>
      </c>
      <c r="AD2515" s="13" t="str" cm="1">
        <f t="array" aca="1" ref="AD2515" ca="1">IFERROR(IF((LEFT(INDIRECT("$F"&amp;$S2515),4))="GOTS",IF($G2515="Organic","GOTS_Organic_raw",(IF($G2515="Responsible","GOTS_Responsible",(IF($G2515="No Attribute (Conventional)","GOTS_conventional",(IF($G2515="Recycled Pre/Post-Consumer","GOTS_pre_post",(IF($G2515="In-Conversion","GOTS_in_conversion",(IF($G2515="Sustainably Sourced","Sustainably_sourced",""))))))))))),IF($G2515="Organic","Organic",(IF($G2515="Responsible","Responsible",(IF($G2515="No Attribute (Conventional)","No_Attribute_Conventional",(IF($G2515="Recycled Pre/Post-Consumer","Recycled_Pre_Post_Consumer",(IF($G2515="In-Conversion","In_Conversion",(IF($G2515="Recycled Pre-Consumer","Recycled_Pre_Consumer",(IF($G2515="Recycled Post-Consumer","Recycled_Post_Consumer",(IF($G2515="Sustainably Sourced","Sustainably_sourced","")))))))))))))))),"")</f>
        <v/>
      </c>
      <c r="AE2515" s="13" t="e" cm="1">
        <f t="array" aca="1" ref="AE2515" ca="1">IF(INDIRECT("$F"&amp;$S2515)="","",IF(LEFT(INDIRECT("$F"&amp;$S2515),3)="GRS","GRS_RCS_RM",IF((LEFT(INDIRECT("$F"&amp;$S2515),3))="RCS","GRS_RCS_RM",IF(INDIRECT("$F"&amp;$S2515)="OCS (No Label)","OCS_Conversion_RM",IF(LEFT(INDIRECT("$F"&amp;$S2515),3)="OCS","OCS_RM",IF(RIGHT(INDIRECT("$F"&amp;$S2515),10)="conversion","GOTS_RM_conversion",IF((LEFT(INDIRECT("$F"&amp;$S2515),4))="GOTS","GOTS_RM","Responsible_RM")))))))</f>
        <v>#REF!</v>
      </c>
      <c r="AF2515" s="13" t="str" cm="1">
        <f t="array" aca="1" ref="AF2515" ca="1">IF($S2515="","",INDIRECT("$Z"&amp;$S2515))</f>
        <v/>
      </c>
      <c r="AG2515" s="155"/>
      <c r="AH2515" s="13" t="str" cm="1">
        <f t="array" aca="1" ref="AH2515" ca="1">IFERROR(INDIRECT("$ag"&amp;S2515),"")</f>
        <v/>
      </c>
      <c r="AI2515" s="13" t="e" cm="1">
        <f t="array" aca="1" ref="AI2515" ca="1">INDIRECT("O"&amp;S2514)</f>
        <v>#REF!</v>
      </c>
      <c r="AJ2515" s="13" t="str">
        <f>IF($I2515="","",INDEX('Raw Material'!$A$1:$J$75,MATCH(I2515,'Raw Material'!$A$1:$A$75,0),(MATCH(G2515,'Raw Material'!$A$1:$J$1,0))))</f>
        <v/>
      </c>
      <c r="AK2515" s="13" t="str">
        <f t="shared" si="1140"/>
        <v>YANLIŞRM</v>
      </c>
      <c r="AL2515" s="153" t="str">
        <f t="shared" si="1141"/>
        <v/>
      </c>
    </row>
    <row r="2516" spans="1:38" ht="16.5" customHeight="1">
      <c r="A2516" s="161"/>
      <c r="B2516" s="166"/>
      <c r="C2516" s="167"/>
      <c r="D2516" s="156"/>
      <c r="E2516" s="156"/>
      <c r="F2516" s="173"/>
      <c r="G2516" s="181"/>
      <c r="H2516" s="182"/>
      <c r="I2516" s="182"/>
      <c r="J2516" s="182"/>
      <c r="K2516" s="32"/>
      <c r="L2516" s="178"/>
      <c r="M2516" s="178"/>
      <c r="N2516" s="81"/>
      <c r="O2516" s="185"/>
      <c r="P2516" s="103"/>
      <c r="Q2516" s="84" t="str">
        <f t="shared" si="1142"/>
        <v/>
      </c>
      <c r="R2516" s="159"/>
      <c r="S2516" s="28" t="str" cm="1">
        <f t="array" aca="1" ref="S2516" ca="1">IF(INDIRECT("A"&amp;114+$U2516)&lt;&gt;"",114+$U2516,"")</f>
        <v/>
      </c>
      <c r="T2516" s="28" t="str">
        <f t="shared" ca="1" si="1143"/>
        <v>$B</v>
      </c>
      <c r="U2516" s="29">
        <f t="shared" si="1149"/>
        <v>2400</v>
      </c>
      <c r="V2516" s="29">
        <v>200.166666666682</v>
      </c>
      <c r="W2516" s="29">
        <f t="shared" si="1154"/>
        <v>200</v>
      </c>
      <c r="X2516" s="41" t="str" cm="1">
        <f t="array" aca="1" ref="X2516" ca="1">IFERROR(INDEX('PC&amp;PD'!$A$1:$AP$15,ROW('PC&amp;PD'!$A$15),MATCH(INDIRECT(T2516),'PC&amp;PD'!$A$1:$AP$1,0)),"")</f>
        <v/>
      </c>
      <c r="Z2516" s="155"/>
      <c r="AA2516" s="13" t="str">
        <f t="shared" si="1139"/>
        <v/>
      </c>
      <c r="AB2516" s="155"/>
      <c r="AC2516" s="13" t="str">
        <f t="shared" ca="1" si="1144"/>
        <v>$AB</v>
      </c>
      <c r="AD2516" s="13" t="str" cm="1">
        <f t="array" aca="1" ref="AD2516" ca="1">IFERROR(IF((LEFT(INDIRECT("$F"&amp;$S2516),4))="GOTS",IF($G2516="Organic","GOTS_Organic_raw",(IF($G2516="Responsible","GOTS_Responsible",(IF($G2516="No Attribute (Conventional)","GOTS_conventional",(IF($G2516="Recycled Pre/Post-Consumer","GOTS_pre_post",(IF($G2516="In-Conversion","GOTS_in_conversion",(IF($G2516="Sustainably Sourced","Sustainably_sourced",""))))))))))),IF($G2516="Organic","Organic",(IF($G2516="Responsible","Responsible",(IF($G2516="No Attribute (Conventional)","No_Attribute_Conventional",(IF($G2516="Recycled Pre/Post-Consumer","Recycled_Pre_Post_Consumer",(IF($G2516="In-Conversion","In_Conversion",(IF($G2516="Recycled Pre-Consumer","Recycled_Pre_Consumer",(IF($G2516="Recycled Post-Consumer","Recycled_Post_Consumer",(IF($G2516="Sustainably Sourced","Sustainably_sourced","")))))))))))))))),"")</f>
        <v/>
      </c>
      <c r="AE2516" s="13" t="e" cm="1">
        <f t="array" aca="1" ref="AE2516" ca="1">IF(INDIRECT("$F"&amp;$S2516)="","",IF(LEFT(INDIRECT("$F"&amp;$S2516),3)="GRS","GRS_RCS_RM",IF((LEFT(INDIRECT("$F"&amp;$S2516),3))="RCS","GRS_RCS_RM",IF(INDIRECT("$F"&amp;$S2516)="OCS (No Label)","OCS_Conversion_RM",IF(LEFT(INDIRECT("$F"&amp;$S2516),3)="OCS","OCS_RM",IF(RIGHT(INDIRECT("$F"&amp;$S2516),10)="conversion","GOTS_RM_conversion",IF((LEFT(INDIRECT("$F"&amp;$S2516),4))="GOTS","GOTS_RM","Responsible_RM")))))))</f>
        <v>#REF!</v>
      </c>
      <c r="AF2516" s="13" t="str" cm="1">
        <f t="array" aca="1" ref="AF2516" ca="1">IF($S2516="","",INDIRECT("$Z"&amp;$S2516))</f>
        <v/>
      </c>
      <c r="AG2516" s="155"/>
      <c r="AH2516" s="13" t="str" cm="1">
        <f t="array" aca="1" ref="AH2516" ca="1">IFERROR(INDIRECT("$ag"&amp;S2516),"")</f>
        <v/>
      </c>
      <c r="AI2516" s="13" t="e" cm="1">
        <f t="array" aca="1" ref="AI2516" ca="1">INDIRECT("O"&amp;S2515)</f>
        <v>#REF!</v>
      </c>
      <c r="AJ2516" s="13" t="str">
        <f>IF($I2516="","",INDEX('Raw Material'!$A$1:$J$75,MATCH(I2516,'Raw Material'!$A$1:$A$75,0),(MATCH(G2516,'Raw Material'!$A$1:$J$1,0))))</f>
        <v/>
      </c>
      <c r="AK2516" s="13" t="str">
        <f t="shared" si="1140"/>
        <v>YANLIŞRM</v>
      </c>
      <c r="AL2516" s="153" t="str">
        <f t="shared" si="1141"/>
        <v/>
      </c>
    </row>
    <row r="2517" spans="1:38" ht="16.5" customHeight="1">
      <c r="A2517" s="161"/>
      <c r="B2517" s="166"/>
      <c r="C2517" s="167"/>
      <c r="D2517" s="156"/>
      <c r="E2517" s="156"/>
      <c r="F2517" s="174"/>
      <c r="G2517" s="181"/>
      <c r="H2517" s="182"/>
      <c r="I2517" s="182"/>
      <c r="J2517" s="182"/>
      <c r="K2517" s="32"/>
      <c r="L2517" s="178"/>
      <c r="M2517" s="178"/>
      <c r="N2517" s="81"/>
      <c r="O2517" s="185"/>
      <c r="P2517" s="103"/>
      <c r="Q2517" s="84" t="str">
        <f t="shared" si="1142"/>
        <v/>
      </c>
      <c r="R2517" s="159"/>
      <c r="S2517" s="28" t="str" cm="1">
        <f t="array" aca="1" ref="S2517" ca="1">IF(INDIRECT("A"&amp;114+$U2517)&lt;&gt;"",114+$U2517,"")</f>
        <v/>
      </c>
      <c r="T2517" s="28" t="str">
        <f t="shared" ca="1" si="1143"/>
        <v>$B</v>
      </c>
      <c r="U2517" s="29">
        <f t="shared" si="1149"/>
        <v>2400</v>
      </c>
      <c r="V2517" s="29">
        <v>200.250000000016</v>
      </c>
      <c r="W2517" s="29">
        <f t="shared" si="1154"/>
        <v>200</v>
      </c>
      <c r="X2517" s="41" t="str" cm="1">
        <f t="array" aca="1" ref="X2517" ca="1">IFERROR(INDEX('PC&amp;PD'!$A$1:$AP$15,ROW('PC&amp;PD'!$A$15),MATCH(INDIRECT(T2517),'PC&amp;PD'!$A$1:$AP$1,0)),"")</f>
        <v/>
      </c>
      <c r="Z2517" s="155"/>
      <c r="AA2517" s="13" t="str">
        <f t="shared" si="1139"/>
        <v/>
      </c>
      <c r="AB2517" s="155"/>
      <c r="AC2517" s="13" t="str">
        <f t="shared" ca="1" si="1144"/>
        <v>$AB</v>
      </c>
      <c r="AD2517" s="13" t="str" cm="1">
        <f t="array" aca="1" ref="AD2517" ca="1">IFERROR(IF((LEFT(INDIRECT("$F"&amp;$S2517),4))="GOTS",IF($G2517="Organic","GOTS_Organic_raw",(IF($G2517="Responsible","GOTS_Responsible",(IF($G2517="No Attribute (Conventional)","GOTS_conventional",(IF($G2517="Recycled Pre/Post-Consumer","GOTS_pre_post",(IF($G2517="In-Conversion","GOTS_in_conversion",(IF($G2517="Sustainably Sourced","Sustainably_sourced",""))))))))))),IF($G2517="Organic","Organic",(IF($G2517="Responsible","Responsible",(IF($G2517="No Attribute (Conventional)","No_Attribute_Conventional",(IF($G2517="Recycled Pre/Post-Consumer","Recycled_Pre_Post_Consumer",(IF($G2517="In-Conversion","In_Conversion",(IF($G2517="Recycled Pre-Consumer","Recycled_Pre_Consumer",(IF($G2517="Recycled Post-Consumer","Recycled_Post_Consumer",(IF($G2517="Sustainably Sourced","Sustainably_sourced","")))))))))))))))),"")</f>
        <v/>
      </c>
      <c r="AE2517" s="13" t="e" cm="1">
        <f t="array" aca="1" ref="AE2517" ca="1">IF(INDIRECT("$F"&amp;$S2517)="","",IF(LEFT(INDIRECT("$F"&amp;$S2517),3)="GRS","GRS_RCS_RM",IF((LEFT(INDIRECT("$F"&amp;$S2517),3))="RCS","GRS_RCS_RM",IF(INDIRECT("$F"&amp;$S2517)="OCS (No Label)","OCS_Conversion_RM",IF(LEFT(INDIRECT("$F"&amp;$S2517),3)="OCS","OCS_RM",IF(RIGHT(INDIRECT("$F"&amp;$S2517),10)="conversion","GOTS_RM_conversion",IF((LEFT(INDIRECT("$F"&amp;$S2517),4))="GOTS","GOTS_RM","Responsible_RM")))))))</f>
        <v>#REF!</v>
      </c>
      <c r="AF2517" s="13" t="str" cm="1">
        <f t="array" aca="1" ref="AF2517" ca="1">IF($S2517="","",INDIRECT("$Z"&amp;$S2517))</f>
        <v/>
      </c>
      <c r="AG2517" s="155"/>
      <c r="AH2517" s="13" t="str" cm="1">
        <f t="array" aca="1" ref="AH2517" ca="1">IFERROR(INDIRECT("$ag"&amp;S2517),"")</f>
        <v/>
      </c>
      <c r="AI2517" s="13" t="e" cm="1">
        <f t="array" aca="1" ref="AI2517" ca="1">INDIRECT("O"&amp;S2516)</f>
        <v>#REF!</v>
      </c>
      <c r="AJ2517" s="13" t="str">
        <f>IF($I2517="","",INDEX('Raw Material'!$A$1:$J$75,MATCH(I2517,'Raw Material'!$A$1:$A$75,0),(MATCH(G2517,'Raw Material'!$A$1:$J$1,0))))</f>
        <v/>
      </c>
      <c r="AK2517" s="13" t="str">
        <f t="shared" si="1140"/>
        <v>YANLIŞRM</v>
      </c>
      <c r="AL2517" s="153" t="str">
        <f t="shared" si="1141"/>
        <v/>
      </c>
    </row>
    <row r="2518" spans="1:38" ht="16.5" customHeight="1">
      <c r="A2518" s="161"/>
      <c r="B2518" s="166"/>
      <c r="C2518" s="167"/>
      <c r="D2518" s="156"/>
      <c r="E2518" s="156"/>
      <c r="F2518" s="174"/>
      <c r="G2518" s="181"/>
      <c r="H2518" s="182"/>
      <c r="I2518" s="182"/>
      <c r="J2518" s="182"/>
      <c r="K2518" s="32"/>
      <c r="L2518" s="178"/>
      <c r="M2518" s="178"/>
      <c r="N2518" s="81"/>
      <c r="O2518" s="185"/>
      <c r="P2518" s="103"/>
      <c r="Q2518" s="84" t="str">
        <f t="shared" si="1142"/>
        <v/>
      </c>
      <c r="R2518" s="159"/>
      <c r="S2518" s="28" t="str" cm="1">
        <f t="array" aca="1" ref="S2518" ca="1">IF(INDIRECT("A"&amp;114+$U2518)&lt;&gt;"",114+$U2518,"")</f>
        <v/>
      </c>
      <c r="T2518" s="28" t="str">
        <f t="shared" ca="1" si="1143"/>
        <v>$B</v>
      </c>
      <c r="U2518" s="29">
        <f t="shared" si="1149"/>
        <v>2400</v>
      </c>
      <c r="V2518" s="29">
        <v>200.333333333349</v>
      </c>
      <c r="W2518" s="29">
        <f t="shared" si="1154"/>
        <v>200</v>
      </c>
      <c r="X2518" s="41" t="str" cm="1">
        <f t="array" aca="1" ref="X2518" ca="1">IFERROR(INDEX('PC&amp;PD'!$A$1:$AP$15,ROW('PC&amp;PD'!$A$15),MATCH(INDIRECT(T2518),'PC&amp;PD'!$A$1:$AP$1,0)),"")</f>
        <v/>
      </c>
      <c r="Z2518" s="155"/>
      <c r="AA2518" s="13" t="str">
        <f t="shared" si="1139"/>
        <v/>
      </c>
      <c r="AB2518" s="155"/>
      <c r="AC2518" s="13" t="str">
        <f t="shared" ca="1" si="1144"/>
        <v>$AB</v>
      </c>
      <c r="AD2518" s="13" t="str" cm="1">
        <f t="array" aca="1" ref="AD2518" ca="1">IFERROR(IF((LEFT(INDIRECT("$F"&amp;$S2518),4))="GOTS",IF($G2518="Organic","GOTS_Organic_raw",(IF($G2518="Responsible","GOTS_Responsible",(IF($G2518="No Attribute (Conventional)","GOTS_conventional",(IF($G2518="Recycled Pre/Post-Consumer","GOTS_pre_post",(IF($G2518="In-Conversion","GOTS_in_conversion",(IF($G2518="Sustainably Sourced","Sustainably_sourced",""))))))))))),IF($G2518="Organic","Organic",(IF($G2518="Responsible","Responsible",(IF($G2518="No Attribute (Conventional)","No_Attribute_Conventional",(IF($G2518="Recycled Pre/Post-Consumer","Recycled_Pre_Post_Consumer",(IF($G2518="In-Conversion","In_Conversion",(IF($G2518="Recycled Pre-Consumer","Recycled_Pre_Consumer",(IF($G2518="Recycled Post-Consumer","Recycled_Post_Consumer",(IF($G2518="Sustainably Sourced","Sustainably_sourced","")))))))))))))))),"")</f>
        <v/>
      </c>
      <c r="AE2518" s="13" t="e" cm="1">
        <f t="array" aca="1" ref="AE2518" ca="1">IF(INDIRECT("$F"&amp;$S2518)="","",IF(LEFT(INDIRECT("$F"&amp;$S2518),3)="GRS","GRS_RCS_RM",IF((LEFT(INDIRECT("$F"&amp;$S2518),3))="RCS","GRS_RCS_RM",IF(INDIRECT("$F"&amp;$S2518)="OCS (No Label)","OCS_Conversion_RM",IF(LEFT(INDIRECT("$F"&amp;$S2518),3)="OCS","OCS_RM",IF(RIGHT(INDIRECT("$F"&amp;$S2518),10)="conversion","GOTS_RM_conversion",IF((LEFT(INDIRECT("$F"&amp;$S2518),4))="GOTS","GOTS_RM","Responsible_RM")))))))</f>
        <v>#REF!</v>
      </c>
      <c r="AF2518" s="13" t="str" cm="1">
        <f t="array" aca="1" ref="AF2518" ca="1">IF($S2518="","",INDIRECT("$Z"&amp;$S2518))</f>
        <v/>
      </c>
      <c r="AG2518" s="155"/>
      <c r="AH2518" s="13" t="str" cm="1">
        <f t="array" aca="1" ref="AH2518" ca="1">IFERROR(INDIRECT("$ag"&amp;S2518),"")</f>
        <v/>
      </c>
      <c r="AI2518" s="13" t="e" cm="1">
        <f t="array" aca="1" ref="AI2518" ca="1">INDIRECT("O"&amp;S2517)</f>
        <v>#REF!</v>
      </c>
      <c r="AJ2518" s="13" t="str">
        <f>IF($I2518="","",INDEX('Raw Material'!$A$1:$J$75,MATCH(I2518,'Raw Material'!$A$1:$A$75,0),(MATCH(G2518,'Raw Material'!$A$1:$J$1,0))))</f>
        <v/>
      </c>
      <c r="AK2518" s="13" t="str">
        <f t="shared" si="1140"/>
        <v>YANLIŞRM</v>
      </c>
      <c r="AL2518" s="153" t="str">
        <f t="shared" si="1141"/>
        <v/>
      </c>
    </row>
    <row r="2519" spans="1:38" ht="16.5" customHeight="1">
      <c r="A2519" s="161"/>
      <c r="B2519" s="166"/>
      <c r="C2519" s="167"/>
      <c r="D2519" s="156"/>
      <c r="E2519" s="156"/>
      <c r="F2519" s="174"/>
      <c r="G2519" s="181"/>
      <c r="H2519" s="182"/>
      <c r="I2519" s="182"/>
      <c r="J2519" s="182"/>
      <c r="K2519" s="32"/>
      <c r="L2519" s="178"/>
      <c r="M2519" s="178"/>
      <c r="N2519" s="81"/>
      <c r="O2519" s="185"/>
      <c r="P2519" s="103"/>
      <c r="Q2519" s="84" t="str">
        <f t="shared" si="1142"/>
        <v/>
      </c>
      <c r="R2519" s="159"/>
      <c r="S2519" s="28" t="str" cm="1">
        <f t="array" aca="1" ref="S2519" ca="1">IF(INDIRECT("A"&amp;114+$U2519)&lt;&gt;"",114+$U2519,"")</f>
        <v/>
      </c>
      <c r="T2519" s="28" t="str">
        <f t="shared" ca="1" si="1143"/>
        <v>$B</v>
      </c>
      <c r="U2519" s="29">
        <f t="shared" si="1149"/>
        <v>2400</v>
      </c>
      <c r="V2519" s="29">
        <v>200.416666666682</v>
      </c>
      <c r="W2519" s="29">
        <f t="shared" si="1154"/>
        <v>200</v>
      </c>
      <c r="X2519" s="41" t="str" cm="1">
        <f t="array" aca="1" ref="X2519" ca="1">IFERROR(INDEX('PC&amp;PD'!$A$1:$AP$15,ROW('PC&amp;PD'!$A$15),MATCH(INDIRECT(T2519),'PC&amp;PD'!$A$1:$AP$1,0)),"")</f>
        <v/>
      </c>
      <c r="Z2519" s="155"/>
      <c r="AA2519" s="13" t="str">
        <f t="shared" si="1139"/>
        <v/>
      </c>
      <c r="AB2519" s="155"/>
      <c r="AC2519" s="13" t="str">
        <f t="shared" ca="1" si="1144"/>
        <v>$AB</v>
      </c>
      <c r="AD2519" s="13" t="str" cm="1">
        <f t="array" aca="1" ref="AD2519" ca="1">IFERROR(IF((LEFT(INDIRECT("$F"&amp;$S2519),4))="GOTS",IF($G2519="Organic","GOTS_Organic_raw",(IF($G2519="Responsible","GOTS_Responsible",(IF($G2519="No Attribute (Conventional)","GOTS_conventional",(IF($G2519="Recycled Pre/Post-Consumer","GOTS_pre_post",(IF($G2519="In-Conversion","GOTS_in_conversion",(IF($G2519="Sustainably Sourced","Sustainably_sourced",""))))))))))),IF($G2519="Organic","Organic",(IF($G2519="Responsible","Responsible",(IF($G2519="No Attribute (Conventional)","No_Attribute_Conventional",(IF($G2519="Recycled Pre/Post-Consumer","Recycled_Pre_Post_Consumer",(IF($G2519="In-Conversion","In_Conversion",(IF($G2519="Recycled Pre-Consumer","Recycled_Pre_Consumer",(IF($G2519="Recycled Post-Consumer","Recycled_Post_Consumer",(IF($G2519="Sustainably Sourced","Sustainably_sourced","")))))))))))))))),"")</f>
        <v/>
      </c>
      <c r="AE2519" s="13" t="e" cm="1">
        <f t="array" aca="1" ref="AE2519" ca="1">IF(INDIRECT("$F"&amp;$S2519)="","",IF(LEFT(INDIRECT("$F"&amp;$S2519),3)="GRS","GRS_RCS_RM",IF((LEFT(INDIRECT("$F"&amp;$S2519),3))="RCS","GRS_RCS_RM",IF(INDIRECT("$F"&amp;$S2519)="OCS (No Label)","OCS_Conversion_RM",IF(LEFT(INDIRECT("$F"&amp;$S2519),3)="OCS","OCS_RM",IF(RIGHT(INDIRECT("$F"&amp;$S2519),10)="conversion","GOTS_RM_conversion",IF((LEFT(INDIRECT("$F"&amp;$S2519),4))="GOTS","GOTS_RM","Responsible_RM")))))))</f>
        <v>#REF!</v>
      </c>
      <c r="AF2519" s="13" t="str" cm="1">
        <f t="array" aca="1" ref="AF2519" ca="1">IF($S2519="","",INDIRECT("$Z"&amp;$S2519))</f>
        <v/>
      </c>
      <c r="AG2519" s="155"/>
      <c r="AH2519" s="13" t="str" cm="1">
        <f t="array" aca="1" ref="AH2519" ca="1">IFERROR(INDIRECT("$ag"&amp;S2519),"")</f>
        <v/>
      </c>
      <c r="AI2519" s="13" t="e" cm="1">
        <f t="array" aca="1" ref="AI2519" ca="1">INDIRECT("O"&amp;S2518)</f>
        <v>#REF!</v>
      </c>
      <c r="AJ2519" s="13" t="str">
        <f>IF($I2519="","",INDEX('Raw Material'!$A$1:$J$75,MATCH(I2519,'Raw Material'!$A$1:$A$75,0),(MATCH(G2519,'Raw Material'!$A$1:$J$1,0))))</f>
        <v/>
      </c>
      <c r="AK2519" s="13" t="str">
        <f t="shared" si="1140"/>
        <v>YANLIŞRM</v>
      </c>
      <c r="AL2519" s="153" t="str">
        <f t="shared" si="1141"/>
        <v/>
      </c>
    </row>
    <row r="2520" spans="1:38" ht="16.5" customHeight="1">
      <c r="A2520" s="162"/>
      <c r="B2520" s="168"/>
      <c r="C2520" s="169"/>
      <c r="D2520" s="156"/>
      <c r="E2520" s="156"/>
      <c r="F2520" s="175"/>
      <c r="G2520" s="181"/>
      <c r="H2520" s="182"/>
      <c r="I2520" s="182"/>
      <c r="J2520" s="182"/>
      <c r="K2520" s="32"/>
      <c r="L2520" s="179"/>
      <c r="M2520" s="179"/>
      <c r="N2520" s="81"/>
      <c r="O2520" s="185"/>
      <c r="P2520" s="103"/>
      <c r="Q2520" s="84" t="str">
        <f t="shared" si="1142"/>
        <v/>
      </c>
      <c r="R2520" s="159"/>
      <c r="S2520" s="28" t="str" cm="1">
        <f t="array" aca="1" ref="S2520" ca="1">IF(INDIRECT("A"&amp;114+$U2520)&lt;&gt;"",114+$U2520,"")</f>
        <v/>
      </c>
      <c r="T2520" s="28" t="str">
        <f t="shared" ca="1" si="1143"/>
        <v>$B</v>
      </c>
      <c r="U2520" s="29">
        <f t="shared" si="1149"/>
        <v>2400</v>
      </c>
      <c r="V2520" s="29">
        <v>200.500000000016</v>
      </c>
      <c r="W2520" s="29">
        <f t="shared" si="1154"/>
        <v>200</v>
      </c>
      <c r="X2520" s="41" t="str" cm="1">
        <f t="array" aca="1" ref="X2520" ca="1">IFERROR(INDEX('PC&amp;PD'!$A$1:$AP$15,ROW('PC&amp;PD'!$A$15),MATCH(INDIRECT(T2520),'PC&amp;PD'!$A$1:$AP$1,0)),"")</f>
        <v/>
      </c>
      <c r="Z2520" s="155"/>
      <c r="AA2520" s="13" t="str">
        <f t="shared" si="1139"/>
        <v/>
      </c>
      <c r="AB2520" s="155"/>
      <c r="AC2520" s="13" t="str">
        <f t="shared" ca="1" si="1144"/>
        <v>$AB</v>
      </c>
      <c r="AD2520" s="13" t="str" cm="1">
        <f t="array" aca="1" ref="AD2520" ca="1">IFERROR(IF((LEFT(INDIRECT("$F"&amp;$S2520),4))="GOTS",IF($G2520="Organic","GOTS_Organic_raw",(IF($G2520="Responsible","GOTS_Responsible",(IF($G2520="No Attribute (Conventional)","GOTS_conventional",(IF($G2520="Recycled Pre/Post-Consumer","GOTS_pre_post",(IF($G2520="In-Conversion","GOTS_in_conversion",(IF($G2520="Sustainably Sourced","Sustainably_sourced",""))))))))))),IF($G2520="Organic","Organic",(IF($G2520="Responsible","Responsible",(IF($G2520="No Attribute (Conventional)","No_Attribute_Conventional",(IF($G2520="Recycled Pre/Post-Consumer","Recycled_Pre_Post_Consumer",(IF($G2520="In-Conversion","In_Conversion",(IF($G2520="Recycled Pre-Consumer","Recycled_Pre_Consumer",(IF($G2520="Recycled Post-Consumer","Recycled_Post_Consumer",(IF($G2520="Sustainably Sourced","Sustainably_sourced","")))))))))))))))),"")</f>
        <v/>
      </c>
      <c r="AE2520" s="13" t="e" cm="1">
        <f t="array" aca="1" ref="AE2520" ca="1">IF(INDIRECT("$F"&amp;$S2520)="","",IF(LEFT(INDIRECT("$F"&amp;$S2520),3)="GRS","GRS_RCS_RM",IF((LEFT(INDIRECT("$F"&amp;$S2520),3))="RCS","GRS_RCS_RM",IF(INDIRECT("$F"&amp;$S2520)="OCS (No Label)","OCS_Conversion_RM",IF(LEFT(INDIRECT("$F"&amp;$S2520),3)="OCS","OCS_RM",IF(RIGHT(INDIRECT("$F"&amp;$S2520),10)="conversion","GOTS_RM_conversion",IF((LEFT(INDIRECT("$F"&amp;$S2520),4))="GOTS","GOTS_RM","Responsible_RM")))))))</f>
        <v>#REF!</v>
      </c>
      <c r="AF2520" s="13" t="str" cm="1">
        <f t="array" aca="1" ref="AF2520" ca="1">IF($S2520="","",INDIRECT("$Z"&amp;$S2520))</f>
        <v/>
      </c>
      <c r="AG2520" s="155"/>
      <c r="AH2520" s="13" t="str" cm="1">
        <f t="array" aca="1" ref="AH2520" ca="1">IFERROR(INDIRECT("$ag"&amp;S2520),"")</f>
        <v/>
      </c>
      <c r="AI2520" s="13" t="e" cm="1">
        <f t="array" aca="1" ref="AI2520" ca="1">INDIRECT("O"&amp;S2519)</f>
        <v>#REF!</v>
      </c>
      <c r="AJ2520" s="13" t="str">
        <f>IF($I2520="","",INDEX('Raw Material'!$A$1:$J$75,MATCH(I2520,'Raw Material'!$A$1:$A$75,0),(MATCH(G2520,'Raw Material'!$A$1:$J$1,0))))</f>
        <v/>
      </c>
      <c r="AK2520" s="13" t="str">
        <f t="shared" si="1140"/>
        <v>YANLIŞRM</v>
      </c>
      <c r="AL2520" s="153" t="str">
        <f t="shared" si="1141"/>
        <v/>
      </c>
    </row>
    <row r="2521" spans="1:38" ht="16.5" customHeight="1">
      <c r="A2521" s="162"/>
      <c r="B2521" s="168"/>
      <c r="C2521" s="169"/>
      <c r="D2521" s="156"/>
      <c r="E2521" s="156"/>
      <c r="F2521" s="175"/>
      <c r="G2521" s="181"/>
      <c r="H2521" s="182"/>
      <c r="I2521" s="182"/>
      <c r="J2521" s="182"/>
      <c r="K2521" s="32"/>
      <c r="L2521" s="179"/>
      <c r="M2521" s="179"/>
      <c r="N2521" s="81"/>
      <c r="O2521" s="185"/>
      <c r="P2521" s="103"/>
      <c r="Q2521" s="84" t="str">
        <f t="shared" si="1142"/>
        <v/>
      </c>
      <c r="R2521" s="159"/>
      <c r="S2521" s="28" t="str" cm="1">
        <f t="array" aca="1" ref="S2521" ca="1">IF(INDIRECT("A"&amp;114+$U2521)&lt;&gt;"",114+$U2521,"")</f>
        <v/>
      </c>
      <c r="T2521" s="28" t="str">
        <f t="shared" ca="1" si="1143"/>
        <v>$B</v>
      </c>
      <c r="U2521" s="29">
        <f t="shared" si="1149"/>
        <v>2400</v>
      </c>
      <c r="V2521" s="29">
        <v>200.583333333349</v>
      </c>
      <c r="W2521" s="29">
        <f t="shared" si="1154"/>
        <v>200</v>
      </c>
      <c r="X2521" s="41" t="str" cm="1">
        <f t="array" aca="1" ref="X2521" ca="1">IFERROR(INDEX('PC&amp;PD'!$A$1:$AP$15,ROW('PC&amp;PD'!$A$15),MATCH(INDIRECT(T2521),'PC&amp;PD'!$A$1:$AP$1,0)),"")</f>
        <v/>
      </c>
      <c r="Z2521" s="155"/>
      <c r="AA2521" s="13" t="str">
        <f t="shared" si="1139"/>
        <v/>
      </c>
      <c r="AB2521" s="155"/>
      <c r="AC2521" s="13" t="str">
        <f t="shared" ca="1" si="1144"/>
        <v>$AB</v>
      </c>
      <c r="AD2521" s="13" t="str" cm="1">
        <f t="array" aca="1" ref="AD2521" ca="1">IFERROR(IF((LEFT(INDIRECT("$F"&amp;$S2521),4))="GOTS",IF($G2521="Organic","GOTS_Organic_raw",(IF($G2521="Responsible","GOTS_Responsible",(IF($G2521="No Attribute (Conventional)","GOTS_conventional",(IF($G2521="Recycled Pre/Post-Consumer","GOTS_pre_post",(IF($G2521="In-Conversion","GOTS_in_conversion",(IF($G2521="Sustainably Sourced","Sustainably_sourced",""))))))))))),IF($G2521="Organic","Organic",(IF($G2521="Responsible","Responsible",(IF($G2521="No Attribute (Conventional)","No_Attribute_Conventional",(IF($G2521="Recycled Pre/Post-Consumer","Recycled_Pre_Post_Consumer",(IF($G2521="In-Conversion","In_Conversion",(IF($G2521="Recycled Pre-Consumer","Recycled_Pre_Consumer",(IF($G2521="Recycled Post-Consumer","Recycled_Post_Consumer",(IF($G2521="Sustainably Sourced","Sustainably_sourced","")))))))))))))))),"")</f>
        <v/>
      </c>
      <c r="AE2521" s="13" t="e" cm="1">
        <f t="array" aca="1" ref="AE2521" ca="1">IF(INDIRECT("$F"&amp;$S2521)="","",IF(LEFT(INDIRECT("$F"&amp;$S2521),3)="GRS","GRS_RCS_RM",IF((LEFT(INDIRECT("$F"&amp;$S2521),3))="RCS","GRS_RCS_RM",IF(INDIRECT("$F"&amp;$S2521)="OCS (No Label)","OCS_Conversion_RM",IF(LEFT(INDIRECT("$F"&amp;$S2521),3)="OCS","OCS_RM",IF(RIGHT(INDIRECT("$F"&amp;$S2521),10)="conversion","GOTS_RM_conversion",IF((LEFT(INDIRECT("$F"&amp;$S2521),4))="GOTS","GOTS_RM","Responsible_RM")))))))</f>
        <v>#REF!</v>
      </c>
      <c r="AF2521" s="13" t="str" cm="1">
        <f t="array" aca="1" ref="AF2521" ca="1">IF($S2521="","",INDIRECT("$Z"&amp;$S2521))</f>
        <v/>
      </c>
      <c r="AG2521" s="155"/>
      <c r="AH2521" s="13" t="str" cm="1">
        <f t="array" aca="1" ref="AH2521" ca="1">IFERROR(INDIRECT("$ag"&amp;S2521),"")</f>
        <v/>
      </c>
      <c r="AI2521" s="13" t="e" cm="1">
        <f t="array" aca="1" ref="AI2521" ca="1">INDIRECT("O"&amp;S2520)</f>
        <v>#REF!</v>
      </c>
      <c r="AJ2521" s="13" t="str">
        <f>IF($I2521="","",INDEX('Raw Material'!$A$1:$J$75,MATCH(I2521,'Raw Material'!$A$1:$A$75,0),(MATCH(G2521,'Raw Material'!$A$1:$J$1,0))))</f>
        <v/>
      </c>
      <c r="AK2521" s="13" t="str">
        <f t="shared" si="1140"/>
        <v>YANLIŞRM</v>
      </c>
      <c r="AL2521" s="153" t="str">
        <f t="shared" si="1141"/>
        <v/>
      </c>
    </row>
    <row r="2522" spans="1:38" ht="16.5" customHeight="1">
      <c r="A2522" s="162"/>
      <c r="B2522" s="168"/>
      <c r="C2522" s="169"/>
      <c r="D2522" s="156"/>
      <c r="E2522" s="156"/>
      <c r="F2522" s="175"/>
      <c r="G2522" s="181"/>
      <c r="H2522" s="182"/>
      <c r="I2522" s="182"/>
      <c r="J2522" s="182"/>
      <c r="K2522" s="32"/>
      <c r="L2522" s="179"/>
      <c r="M2522" s="179"/>
      <c r="N2522" s="81"/>
      <c r="O2522" s="185"/>
      <c r="P2522" s="103"/>
      <c r="Q2522" s="84" t="str">
        <f t="shared" si="1142"/>
        <v/>
      </c>
      <c r="R2522" s="159"/>
      <c r="S2522" s="28" t="str" cm="1">
        <f t="array" aca="1" ref="S2522" ca="1">IF(INDIRECT("A"&amp;114+$U2522)&lt;&gt;"",114+$U2522,"")</f>
        <v/>
      </c>
      <c r="T2522" s="28" t="str">
        <f t="shared" ca="1" si="1143"/>
        <v>$B</v>
      </c>
      <c r="U2522" s="29">
        <f t="shared" si="1149"/>
        <v>2400</v>
      </c>
      <c r="V2522" s="29">
        <v>200.666666666682</v>
      </c>
      <c r="W2522" s="29">
        <f t="shared" si="1154"/>
        <v>200</v>
      </c>
      <c r="X2522" s="41" t="str" cm="1">
        <f t="array" aca="1" ref="X2522" ca="1">IFERROR(INDEX('PC&amp;PD'!$A$1:$AP$15,ROW('PC&amp;PD'!$A$15),MATCH(INDIRECT(T2522),'PC&amp;PD'!$A$1:$AP$1,0)),"")</f>
        <v/>
      </c>
      <c r="Z2522" s="155"/>
      <c r="AA2522" s="13" t="str">
        <f t="shared" si="1139"/>
        <v/>
      </c>
      <c r="AB2522" s="155"/>
      <c r="AC2522" s="13" t="str">
        <f t="shared" ca="1" si="1144"/>
        <v>$AB</v>
      </c>
      <c r="AD2522" s="13" t="str" cm="1">
        <f t="array" aca="1" ref="AD2522" ca="1">IFERROR(IF((LEFT(INDIRECT("$F"&amp;$S2522),4))="GOTS",IF($G2522="Organic","GOTS_Organic_raw",(IF($G2522="Responsible","GOTS_Responsible",(IF($G2522="No Attribute (Conventional)","GOTS_conventional",(IF($G2522="Recycled Pre/Post-Consumer","GOTS_pre_post",(IF($G2522="In-Conversion","GOTS_in_conversion",(IF($G2522="Sustainably Sourced","Sustainably_sourced",""))))))))))),IF($G2522="Organic","Organic",(IF($G2522="Responsible","Responsible",(IF($G2522="No Attribute (Conventional)","No_Attribute_Conventional",(IF($G2522="Recycled Pre/Post-Consumer","Recycled_Pre_Post_Consumer",(IF($G2522="In-Conversion","In_Conversion",(IF($G2522="Recycled Pre-Consumer","Recycled_Pre_Consumer",(IF($G2522="Recycled Post-Consumer","Recycled_Post_Consumer",(IF($G2522="Sustainably Sourced","Sustainably_sourced","")))))))))))))))),"")</f>
        <v/>
      </c>
      <c r="AE2522" s="13" t="e" cm="1">
        <f t="array" aca="1" ref="AE2522" ca="1">IF(INDIRECT("$F"&amp;$S2522)="","",IF(LEFT(INDIRECT("$F"&amp;$S2522),3)="GRS","GRS_RCS_RM",IF((LEFT(INDIRECT("$F"&amp;$S2522),3))="RCS","GRS_RCS_RM",IF(INDIRECT("$F"&amp;$S2522)="OCS (No Label)","OCS_Conversion_RM",IF(LEFT(INDIRECT("$F"&amp;$S2522),3)="OCS","OCS_RM",IF(RIGHT(INDIRECT("$F"&amp;$S2522),10)="conversion","GOTS_RM_conversion",IF((LEFT(INDIRECT("$F"&amp;$S2522),4))="GOTS","GOTS_RM","Responsible_RM")))))))</f>
        <v>#REF!</v>
      </c>
      <c r="AF2522" s="13" t="str" cm="1">
        <f t="array" aca="1" ref="AF2522" ca="1">IF($S2522="","",INDIRECT("$Z"&amp;$S2522))</f>
        <v/>
      </c>
      <c r="AG2522" s="155"/>
      <c r="AH2522" s="13" t="str" cm="1">
        <f t="array" aca="1" ref="AH2522" ca="1">IFERROR(INDIRECT("$ag"&amp;S2522),"")</f>
        <v/>
      </c>
      <c r="AI2522" s="13" t="e" cm="1">
        <f t="array" aca="1" ref="AI2522" ca="1">INDIRECT("O"&amp;S2521)</f>
        <v>#REF!</v>
      </c>
      <c r="AJ2522" s="13" t="str">
        <f>IF($I2522="","",INDEX('Raw Material'!$A$1:$J$75,MATCH(I2522,'Raw Material'!$A$1:$A$75,0),(MATCH(G2522,'Raw Material'!$A$1:$J$1,0))))</f>
        <v/>
      </c>
      <c r="AK2522" s="13" t="str">
        <f t="shared" si="1140"/>
        <v>YANLIŞRM</v>
      </c>
      <c r="AL2522" s="153" t="str">
        <f t="shared" si="1141"/>
        <v/>
      </c>
    </row>
    <row r="2523" spans="1:38" ht="16.5" customHeight="1">
      <c r="A2523" s="162"/>
      <c r="B2523" s="168"/>
      <c r="C2523" s="169"/>
      <c r="D2523" s="156"/>
      <c r="E2523" s="156"/>
      <c r="F2523" s="175"/>
      <c r="G2523" s="181"/>
      <c r="H2523" s="182"/>
      <c r="I2523" s="182"/>
      <c r="J2523" s="182"/>
      <c r="K2523" s="32"/>
      <c r="L2523" s="179"/>
      <c r="M2523" s="179"/>
      <c r="N2523" s="81"/>
      <c r="O2523" s="185"/>
      <c r="P2523" s="103"/>
      <c r="Q2523" s="84" t="str">
        <f t="shared" si="1142"/>
        <v/>
      </c>
      <c r="R2523" s="159"/>
      <c r="S2523" s="28" t="str" cm="1">
        <f t="array" aca="1" ref="S2523" ca="1">IF(INDIRECT("A"&amp;114+$U2523)&lt;&gt;"",114+$U2523,"")</f>
        <v/>
      </c>
      <c r="T2523" s="28" t="str">
        <f t="shared" ca="1" si="1143"/>
        <v>$B</v>
      </c>
      <c r="U2523" s="29">
        <f t="shared" si="1149"/>
        <v>2400</v>
      </c>
      <c r="V2523" s="29">
        <v>200.750000000016</v>
      </c>
      <c r="W2523" s="29">
        <f t="shared" si="1154"/>
        <v>200</v>
      </c>
      <c r="X2523" s="41" t="str" cm="1">
        <f t="array" aca="1" ref="X2523" ca="1">IFERROR(INDEX('PC&amp;PD'!$A$1:$AP$15,ROW('PC&amp;PD'!$A$15),MATCH(INDIRECT(T2523),'PC&amp;PD'!$A$1:$AP$1,0)),"")</f>
        <v/>
      </c>
      <c r="Z2523" s="155"/>
      <c r="AA2523" s="13" t="str">
        <f t="shared" si="1139"/>
        <v/>
      </c>
      <c r="AB2523" s="155"/>
      <c r="AC2523" s="13" t="str">
        <f t="shared" ca="1" si="1144"/>
        <v>$AB</v>
      </c>
      <c r="AD2523" s="13" t="str" cm="1">
        <f t="array" aca="1" ref="AD2523" ca="1">IFERROR(IF((LEFT(INDIRECT("$F"&amp;$S2523),4))="GOTS",IF($G2523="Organic","GOTS_Organic_raw",(IF($G2523="Responsible","GOTS_Responsible",(IF($G2523="No Attribute (Conventional)","GOTS_conventional",(IF($G2523="Recycled Pre/Post-Consumer","GOTS_pre_post",(IF($G2523="In-Conversion","GOTS_in_conversion",(IF($G2523="Sustainably Sourced","Sustainably_sourced",""))))))))))),IF($G2523="Organic","Organic",(IF($G2523="Responsible","Responsible",(IF($G2523="No Attribute (Conventional)","No_Attribute_Conventional",(IF($G2523="Recycled Pre/Post-Consumer","Recycled_Pre_Post_Consumer",(IF($G2523="In-Conversion","In_Conversion",(IF($G2523="Recycled Pre-Consumer","Recycled_Pre_Consumer",(IF($G2523="Recycled Post-Consumer","Recycled_Post_Consumer",(IF($G2523="Sustainably Sourced","Sustainably_sourced","")))))))))))))))),"")</f>
        <v/>
      </c>
      <c r="AE2523" s="13" t="e" cm="1">
        <f t="array" aca="1" ref="AE2523" ca="1">IF(INDIRECT("$F"&amp;$S2523)="","",IF(LEFT(INDIRECT("$F"&amp;$S2523),3)="GRS","GRS_RCS_RM",IF((LEFT(INDIRECT("$F"&amp;$S2523),3))="RCS","GRS_RCS_RM",IF(INDIRECT("$F"&amp;$S2523)="OCS (No Label)","OCS_Conversion_RM",IF(LEFT(INDIRECT("$F"&amp;$S2523),3)="OCS","OCS_RM",IF(RIGHT(INDIRECT("$F"&amp;$S2523),10)="conversion","GOTS_RM_conversion",IF((LEFT(INDIRECT("$F"&amp;$S2523),4))="GOTS","GOTS_RM","Responsible_RM")))))))</f>
        <v>#REF!</v>
      </c>
      <c r="AF2523" s="13" t="str" cm="1">
        <f t="array" aca="1" ref="AF2523" ca="1">IF($S2523="","",INDIRECT("$Z"&amp;$S2523))</f>
        <v/>
      </c>
      <c r="AG2523" s="155"/>
      <c r="AH2523" s="13" t="str" cm="1">
        <f t="array" aca="1" ref="AH2523" ca="1">IFERROR(INDIRECT("$ag"&amp;S2523),"")</f>
        <v/>
      </c>
      <c r="AI2523" s="13" t="e" cm="1">
        <f t="array" aca="1" ref="AI2523" ca="1">INDIRECT("O"&amp;S2522)</f>
        <v>#REF!</v>
      </c>
      <c r="AJ2523" s="13" t="str">
        <f>IF($I2523="","",INDEX('Raw Material'!$A$1:$J$75,MATCH(I2523,'Raw Material'!$A$1:$A$75,0),(MATCH(G2523,'Raw Material'!$A$1:$J$1,0))))</f>
        <v/>
      </c>
      <c r="AK2523" s="13" t="str">
        <f t="shared" si="1140"/>
        <v>YANLIŞRM</v>
      </c>
      <c r="AL2523" s="153" t="str">
        <f t="shared" si="1141"/>
        <v/>
      </c>
    </row>
    <row r="2524" spans="1:38" ht="16.5" customHeight="1">
      <c r="A2524" s="162"/>
      <c r="B2524" s="168"/>
      <c r="C2524" s="169"/>
      <c r="D2524" s="156"/>
      <c r="E2524" s="156"/>
      <c r="F2524" s="175"/>
      <c r="G2524" s="181"/>
      <c r="H2524" s="182"/>
      <c r="I2524" s="182"/>
      <c r="J2524" s="182"/>
      <c r="K2524" s="32"/>
      <c r="L2524" s="179"/>
      <c r="M2524" s="179"/>
      <c r="N2524" s="81"/>
      <c r="O2524" s="185"/>
      <c r="P2524" s="103"/>
      <c r="Q2524" s="84" t="str">
        <f t="shared" si="1142"/>
        <v/>
      </c>
      <c r="R2524" s="159"/>
      <c r="S2524" s="28" t="str" cm="1">
        <f t="array" aca="1" ref="S2524" ca="1">IF(INDIRECT("A"&amp;114+$U2524)&lt;&gt;"",114+$U2524,"")</f>
        <v/>
      </c>
      <c r="T2524" s="28" t="str">
        <f t="shared" ca="1" si="1143"/>
        <v>$B</v>
      </c>
      <c r="U2524" s="29">
        <f t="shared" si="1149"/>
        <v>2400</v>
      </c>
      <c r="V2524" s="29">
        <v>200.833333333349</v>
      </c>
      <c r="W2524" s="29">
        <f t="shared" si="1154"/>
        <v>200</v>
      </c>
      <c r="X2524" s="41" t="str" cm="1">
        <f t="array" aca="1" ref="X2524" ca="1">IFERROR(INDEX('PC&amp;PD'!$A$1:$AP$15,ROW('PC&amp;PD'!$A$15),MATCH(INDIRECT(T2524),'PC&amp;PD'!$A$1:$AP$1,0)),"")</f>
        <v/>
      </c>
      <c r="Z2524" s="155"/>
      <c r="AA2524" s="13" t="str">
        <f t="shared" si="1139"/>
        <v/>
      </c>
      <c r="AB2524" s="155"/>
      <c r="AC2524" s="13" t="str">
        <f t="shared" ca="1" si="1144"/>
        <v>$AB</v>
      </c>
      <c r="AD2524" s="13" t="str" cm="1">
        <f t="array" aca="1" ref="AD2524" ca="1">IFERROR(IF((LEFT(INDIRECT("$F"&amp;$S2524),4))="GOTS",IF($G2524="Organic","GOTS_Organic_raw",(IF($G2524="Responsible","GOTS_Responsible",(IF($G2524="No Attribute (Conventional)","GOTS_conventional",(IF($G2524="Recycled Pre/Post-Consumer","GOTS_pre_post",(IF($G2524="In-Conversion","GOTS_in_conversion",(IF($G2524="Sustainably Sourced","Sustainably_sourced",""))))))))))),IF($G2524="Organic","Organic",(IF($G2524="Responsible","Responsible",(IF($G2524="No Attribute (Conventional)","No_Attribute_Conventional",(IF($G2524="Recycled Pre/Post-Consumer","Recycled_Pre_Post_Consumer",(IF($G2524="In-Conversion","In_Conversion",(IF($G2524="Recycled Pre-Consumer","Recycled_Pre_Consumer",(IF($G2524="Recycled Post-Consumer","Recycled_Post_Consumer",(IF($G2524="Sustainably Sourced","Sustainably_sourced","")))))))))))))))),"")</f>
        <v/>
      </c>
      <c r="AE2524" s="13" t="e" cm="1">
        <f t="array" aca="1" ref="AE2524" ca="1">IF(INDIRECT("$F"&amp;$S2524)="","",IF(LEFT(INDIRECT("$F"&amp;$S2524),3)="GRS","GRS_RCS_RM",IF((LEFT(INDIRECT("$F"&amp;$S2524),3))="RCS","GRS_RCS_RM",IF(INDIRECT("$F"&amp;$S2524)="OCS (No Label)","OCS_Conversion_RM",IF(LEFT(INDIRECT("$F"&amp;$S2524),3)="OCS","OCS_RM",IF(RIGHT(INDIRECT("$F"&amp;$S2524),10)="conversion","GOTS_RM_conversion",IF((LEFT(INDIRECT("$F"&amp;$S2524),4))="GOTS","GOTS_RM","Responsible_RM")))))))</f>
        <v>#REF!</v>
      </c>
      <c r="AF2524" s="13" t="str" cm="1">
        <f t="array" aca="1" ref="AF2524" ca="1">IF($S2524="","",INDIRECT("$Z"&amp;$S2524))</f>
        <v/>
      </c>
      <c r="AG2524" s="155"/>
      <c r="AH2524" s="13" t="str" cm="1">
        <f t="array" aca="1" ref="AH2524" ca="1">IFERROR(INDIRECT("$ag"&amp;S2524),"")</f>
        <v/>
      </c>
      <c r="AI2524" s="13" t="e" cm="1">
        <f t="array" aca="1" ref="AI2524" ca="1">INDIRECT("O"&amp;S2523)</f>
        <v>#REF!</v>
      </c>
      <c r="AJ2524" s="13" t="str">
        <f>IF($I2524="","",INDEX('Raw Material'!$A$1:$J$75,MATCH(I2524,'Raw Material'!$A$1:$A$75,0),(MATCH(G2524,'Raw Material'!$A$1:$J$1,0))))</f>
        <v/>
      </c>
      <c r="AK2524" s="13" t="str">
        <f t="shared" si="1140"/>
        <v>YANLIŞRM</v>
      </c>
      <c r="AL2524" s="153" t="str">
        <f t="shared" si="1141"/>
        <v/>
      </c>
    </row>
    <row r="2525" spans="1:38" ht="16.5" customHeight="1" thickBot="1">
      <c r="A2525" s="163"/>
      <c r="B2525" s="170"/>
      <c r="C2525" s="171"/>
      <c r="D2525" s="156"/>
      <c r="E2525" s="156"/>
      <c r="F2525" s="176"/>
      <c r="G2525" s="157"/>
      <c r="H2525" s="158"/>
      <c r="I2525" s="158"/>
      <c r="J2525" s="158"/>
      <c r="K2525" s="33"/>
      <c r="L2525" s="180"/>
      <c r="M2525" s="180"/>
      <c r="N2525" s="82"/>
      <c r="O2525" s="186"/>
      <c r="P2525" s="103"/>
      <c r="Q2525" s="84" t="str">
        <f t="shared" si="1142"/>
        <v/>
      </c>
      <c r="R2525" s="159"/>
      <c r="S2525" s="28" t="str" cm="1">
        <f t="array" aca="1" ref="S2525" ca="1">IF(INDIRECT("A"&amp;114+$U2525)&lt;&gt;"",114+$U2525,"")</f>
        <v/>
      </c>
      <c r="T2525" s="28" t="str">
        <f t="shared" ca="1" si="1143"/>
        <v>$B</v>
      </c>
      <c r="U2525" s="29">
        <f t="shared" si="1149"/>
        <v>2400</v>
      </c>
      <c r="V2525" s="29">
        <v>200.916666666682</v>
      </c>
      <c r="W2525" s="29">
        <f t="shared" si="1154"/>
        <v>200</v>
      </c>
      <c r="X2525" s="41" t="str" cm="1">
        <f t="array" aca="1" ref="X2525" ca="1">IFERROR(INDEX('PC&amp;PD'!$A$1:$AP$15,ROW('PC&amp;PD'!$A$15),MATCH(INDIRECT(T2525),'PC&amp;PD'!$A$1:$AP$1,0)),"")</f>
        <v/>
      </c>
      <c r="Z2525" s="155"/>
      <c r="AA2525" s="13" t="str">
        <f t="shared" si="1139"/>
        <v/>
      </c>
      <c r="AB2525" s="155"/>
      <c r="AC2525" s="13" t="str">
        <f t="shared" ca="1" si="1144"/>
        <v>$AB</v>
      </c>
      <c r="AD2525" s="13" t="str" cm="1">
        <f t="array" aca="1" ref="AD2525" ca="1">IFERROR(IF((LEFT(INDIRECT("$F"&amp;$S2525),4))="GOTS",IF($G2525="Organic","GOTS_Organic_raw",(IF($G2525="Responsible","GOTS_Responsible",(IF($G2525="No Attribute (Conventional)","GOTS_conventional",(IF($G2525="Recycled Pre/Post-Consumer","GOTS_pre_post",(IF($G2525="In-Conversion","GOTS_in_conversion",(IF($G2525="Sustainably Sourced","Sustainably_sourced",""))))))))))),IF($G2525="Organic","Organic",(IF($G2525="Responsible","Responsible",(IF($G2525="No Attribute (Conventional)","No_Attribute_Conventional",(IF($G2525="Recycled Pre/Post-Consumer","Recycled_Pre_Post_Consumer",(IF($G2525="In-Conversion","In_Conversion",(IF($G2525="Recycled Pre-Consumer","Recycled_Pre_Consumer",(IF($G2525="Recycled Post-Consumer","Recycled_Post_Consumer",(IF($G2525="Sustainably Sourced","Sustainably_sourced","")))))))))))))))),"")</f>
        <v/>
      </c>
      <c r="AE2525" s="13" t="e" cm="1">
        <f t="array" aca="1" ref="AE2525" ca="1">IF(INDIRECT("$F"&amp;$S2525)="","",IF(LEFT(INDIRECT("$F"&amp;$S2525),3)="GRS","GRS_RCS_RM",IF((LEFT(INDIRECT("$F"&amp;$S2525),3))="RCS","GRS_RCS_RM",IF(INDIRECT("$F"&amp;$S2525)="OCS (No Label)","OCS_Conversion_RM",IF(LEFT(INDIRECT("$F"&amp;$S2525),3)="OCS","OCS_RM",IF(RIGHT(INDIRECT("$F"&amp;$S2525),10)="conversion","GOTS_RM_conversion",IF((LEFT(INDIRECT("$F"&amp;$S2525),4))="GOTS","GOTS_RM","Responsible_RM")))))))</f>
        <v>#REF!</v>
      </c>
      <c r="AF2525" s="13" t="str" cm="1">
        <f t="array" aca="1" ref="AF2525" ca="1">IF($S2525="","",INDIRECT("$Z"&amp;$S2525))</f>
        <v/>
      </c>
      <c r="AG2525" s="155"/>
      <c r="AH2525" s="13" t="str" cm="1">
        <f t="array" aca="1" ref="AH2525" ca="1">IFERROR(INDIRECT("$ag"&amp;S2525),"")</f>
        <v/>
      </c>
      <c r="AI2525" s="13" t="e" cm="1">
        <f t="array" aca="1" ref="AI2525" ca="1">INDIRECT("O"&amp;S2524)</f>
        <v>#REF!</v>
      </c>
      <c r="AJ2525" s="13" t="str">
        <f>IF($I2525="","",INDEX('Raw Material'!$A$1:$J$75,MATCH(I2525,'Raw Material'!$A$1:$A$75,0),(MATCH(G2525,'Raw Material'!$A$1:$J$1,0))))</f>
        <v/>
      </c>
      <c r="AK2525" s="13" t="str">
        <f t="shared" si="1140"/>
        <v>YANLIŞRM</v>
      </c>
      <c r="AL2525" s="153" t="str">
        <f t="shared" si="1141"/>
        <v/>
      </c>
    </row>
    <row r="2526" spans="1:38" ht="16.5" customHeight="1">
      <c r="A2526" s="160" t="str">
        <f>IF(B2526="","",COUNTA($B$114:$B2526))</f>
        <v/>
      </c>
      <c r="B2526" s="164"/>
      <c r="C2526" s="165"/>
      <c r="D2526" s="183"/>
      <c r="E2526" s="183"/>
      <c r="F2526" s="172"/>
      <c r="G2526" s="212"/>
      <c r="H2526" s="206"/>
      <c r="I2526" s="206"/>
      <c r="J2526" s="206"/>
      <c r="K2526" s="31"/>
      <c r="L2526" s="177" t="str">
        <f t="shared" ref="L2526" si="1159">IF(R2526="","",LEFT(R2526,LEN(R2526)-2))</f>
        <v/>
      </c>
      <c r="M2526" s="177"/>
      <c r="N2526" s="80"/>
      <c r="O2526" s="184"/>
      <c r="P2526" s="103"/>
      <c r="Q2526" s="84" t="str">
        <f t="shared" si="1142"/>
        <v/>
      </c>
      <c r="R2526" s="159" t="str">
        <f t="shared" ref="R2526" si="1160">CONCATENATE($Q2526,Q2527,Q2528,Q2529,Q2530,Q2531,$Q2532,$Q2533,$Q2534,$Q2535,Q2536,Q2537)</f>
        <v/>
      </c>
      <c r="S2526" s="28" t="str" cm="1">
        <f t="array" aca="1" ref="S2526" ca="1">IF(INDIRECT("A"&amp;114+$U2526)&lt;&gt;"",114+$U2526,"")</f>
        <v/>
      </c>
      <c r="T2526" s="28" t="str">
        <f t="shared" ca="1" si="1143"/>
        <v>$B</v>
      </c>
      <c r="U2526" s="29">
        <f t="shared" si="1149"/>
        <v>2412</v>
      </c>
      <c r="V2526" s="29">
        <v>201.000000000016</v>
      </c>
      <c r="W2526" s="29">
        <f t="shared" si="1154"/>
        <v>201</v>
      </c>
      <c r="X2526" s="41" t="str" cm="1">
        <f t="array" aca="1" ref="X2526" ca="1">IFERROR(INDEX('PC&amp;PD'!$A$1:$AP$15,ROW('PC&amp;PD'!$A$15),MATCH(INDIRECT(T2526),'PC&amp;PD'!$A$1:$AP$1,0)),"")</f>
        <v/>
      </c>
      <c r="Z2526" s="155" t="str">
        <f t="shared" ref="Z2526" si="1161">IFERROR(IF($F2526="OCS 100","OCS (OCS 100)",IF($F2526="OCS Blended","OCS (OCS Blended)",IF($F2526="OCS (No Label)","OCS (No Label)",IF($F2526="RCS 100","RCS (RCS 100)",IF($F2526="RCS Blended","RCS (RCS Blended)",IF($F2526="GRS","GRS (GRS)",IF($F2526="GRS (No Label)", "GRS (No Label)",IF($F2526="RDS","RDS (RDS)",IF($F2526="RWS","RWS (RWS)",IF($F2526="RAS","RAS (RAS)",IF($F2526="RMS","RMS (RMS)",IF($F2526="GOTS Organic","GOTS (Organic)",IF($F2526="GOTS Made with organic","GOTS (Made with Organic)",IF($F2526="GOTS Organic - in conversion","GOTS (Organic - In Conversion)",IF($F2526="GOTS Made with organic - in conversion","GOTS (Made with Organic - In Conversion)",""))))))))))))))),"")</f>
        <v/>
      </c>
      <c r="AA2526" s="13" t="str">
        <f t="shared" si="1139"/>
        <v/>
      </c>
      <c r="AB2526" s="155" t="str">
        <f t="shared" ref="AB2526" si="1162">IFERROR(IF($F2526="OCS 100", "OCS_100",IF($F2526="OCS Blended", "OCS_Blended",IF($F2526="OCS (No Label)", "OCS_No_Label",IF($F2526="RCS 100", "RCS_100",IF($F2526="RCS Blended","RCS_Blended",IF($F2526="GRS","GRS",IF($F2526="GRS (No Label)", "GRS_No_Label",IF($F2526="RDS","RDS",IF($F2526="RWS","RWS",IF($F2526="RMS","RMS",IF($F2526="GOTS Organic","GOTS_Organic",IF($F2526="GOTS Made with organic","GOTS_Made_with_organic",IF($F2526="GOTS Organic - in conversion","GOTS_Organic_in_Conversion",IF($F2526="GOTS Made with organic - in conversion","GOTS_Made_with_Organic_in_Conversion",IF($F2526="RAS","RAS",""))))))))))))))),"")</f>
        <v/>
      </c>
      <c r="AC2526" s="13" t="str">
        <f t="shared" ca="1" si="1144"/>
        <v>$AB</v>
      </c>
      <c r="AD2526" s="13" t="str" cm="1">
        <f t="array" aca="1" ref="AD2526" ca="1">IFERROR(IF((LEFT(INDIRECT("$F"&amp;$S2526),4))="GOTS",IF($G2526="Organic","GOTS_Organic_raw",(IF($G2526="Responsible","GOTS_Responsible",(IF($G2526="No Attribute (Conventional)","GOTS_conventional",(IF($G2526="Recycled Pre/Post-Consumer","GOTS_pre_post",(IF($G2526="In-Conversion","GOTS_in_conversion",(IF($G2526="Sustainably Sourced","Sustainably_sourced",""))))))))))),IF($G2526="Organic","Organic",(IF($G2526="Responsible","Responsible",(IF($G2526="No Attribute (Conventional)","No_Attribute_Conventional",(IF($G2526="Recycled Pre/Post-Consumer","Recycled_Pre_Post_Consumer",(IF($G2526="In-Conversion","In_Conversion",(IF($G2526="Recycled Pre-Consumer","Recycled_Pre_Consumer",(IF($G2526="Recycled Post-Consumer","Recycled_Post_Consumer",(IF($G2526="Sustainably Sourced","Sustainably_sourced","")))))))))))))))),"")</f>
        <v/>
      </c>
      <c r="AE2526" s="13" t="e" cm="1">
        <f t="array" aca="1" ref="AE2526" ca="1">IF(INDIRECT("$F"&amp;$S2526)="","",IF(LEFT(INDIRECT("$F"&amp;$S2526),3)="GRS","GRS_RCS_RM",IF((LEFT(INDIRECT("$F"&amp;$S2526),3))="RCS","GRS_RCS_RM",IF(INDIRECT("$F"&amp;$S2526)="OCS (No Label)","OCS_Conversion_RM",IF(LEFT(INDIRECT("$F"&amp;$S2526),3)="OCS","OCS_RM",IF(RIGHT(INDIRECT("$F"&amp;$S2526),10)="conversion","GOTS_RM_conversion",IF((LEFT(INDIRECT("$F"&amp;$S2526),4))="GOTS","GOTS_RM","Responsible_RM")))))))</f>
        <v>#REF!</v>
      </c>
      <c r="AF2526" s="13" t="str" cm="1">
        <f t="array" aca="1" ref="AF2526" ca="1">IF($S2526="","",INDIRECT("$Z"&amp;$S2526))</f>
        <v/>
      </c>
      <c r="AG2526" s="155" t="str">
        <f t="shared" ref="AG2526:AG2574" si="1163">IF(AND(Y2526="",Y2527="",Y2528="",Y2529="",Y2530="",Y2531="",Y2532="",Y2533="",Y2534="",Y2535="",Y2536="",Y2537=""),"",CONCATENATE(Y2526&amp;", "&amp;Y2527&amp;", "&amp;Y2528&amp;", "&amp;Y2529&amp;", "&amp;Y2530&amp;", "&amp;Y2531&amp;", "&amp;Y2532&amp;", "&amp;Y2533&amp;", "&amp;Y2534&amp;", "&amp;Y2535&amp;", "&amp;Y2536&amp;", "&amp;Y2537))</f>
        <v/>
      </c>
      <c r="AH2526" s="13" t="str" cm="1">
        <f t="array" aca="1" ref="AH2526" ca="1">IFERROR(INDIRECT("$ag"&amp;S2526),"")</f>
        <v/>
      </c>
      <c r="AI2526" s="13" t="e" cm="1">
        <f t="array" aca="1" ref="AI2526" ca="1">INDIRECT("O"&amp;S2525)</f>
        <v>#REF!</v>
      </c>
      <c r="AJ2526" s="13" t="str">
        <f>IF($I2526="","",INDEX('Raw Material'!$A$1:$J$75,MATCH(I2526,'Raw Material'!$A$1:$A$75,0),(MATCH(G2526,'Raw Material'!$A$1:$J$1,0))))</f>
        <v/>
      </c>
      <c r="AK2526" s="13" t="str">
        <f t="shared" si="1140"/>
        <v>YANLIŞRM</v>
      </c>
      <c r="AL2526" s="153" t="str">
        <f t="shared" si="1141"/>
        <v/>
      </c>
    </row>
    <row r="2527" spans="1:38" ht="16.5" customHeight="1">
      <c r="A2527" s="161"/>
      <c r="B2527" s="166"/>
      <c r="C2527" s="167"/>
      <c r="D2527" s="156"/>
      <c r="E2527" s="156"/>
      <c r="F2527" s="173"/>
      <c r="G2527" s="181"/>
      <c r="H2527" s="182"/>
      <c r="I2527" s="182"/>
      <c r="J2527" s="182"/>
      <c r="K2527" s="32"/>
      <c r="L2527" s="178"/>
      <c r="M2527" s="178"/>
      <c r="N2527" s="81"/>
      <c r="O2527" s="185"/>
      <c r="P2527" s="103"/>
      <c r="Q2527" s="84" t="str">
        <f t="shared" si="1142"/>
        <v/>
      </c>
      <c r="R2527" s="159"/>
      <c r="S2527" s="28" t="str" cm="1">
        <f t="array" aca="1" ref="S2527" ca="1">IF(INDIRECT("A"&amp;114+$U2527)&lt;&gt;"",114+$U2527,"")</f>
        <v/>
      </c>
      <c r="T2527" s="28" t="str">
        <f t="shared" ca="1" si="1143"/>
        <v>$B</v>
      </c>
      <c r="U2527" s="29">
        <f t="shared" si="1149"/>
        <v>2412</v>
      </c>
      <c r="V2527" s="29">
        <v>201.083333333349</v>
      </c>
      <c r="W2527" s="29">
        <f t="shared" si="1154"/>
        <v>201</v>
      </c>
      <c r="X2527" s="41" t="str" cm="1">
        <f t="array" aca="1" ref="X2527" ca="1">IFERROR(INDEX('PC&amp;PD'!$A$1:$AP$15,ROW('PC&amp;PD'!$A$15),MATCH(INDIRECT(T2527),'PC&amp;PD'!$A$1:$AP$1,0)),"")</f>
        <v/>
      </c>
      <c r="Z2527" s="155"/>
      <c r="AA2527" s="13" t="str">
        <f t="shared" si="1139"/>
        <v/>
      </c>
      <c r="AB2527" s="155"/>
      <c r="AC2527" s="13" t="str">
        <f t="shared" ca="1" si="1144"/>
        <v>$AB</v>
      </c>
      <c r="AD2527" s="13" t="str" cm="1">
        <f t="array" aca="1" ref="AD2527" ca="1">IFERROR(IF((LEFT(INDIRECT("$F"&amp;$S2527),4))="GOTS",IF($G2527="Organic","GOTS_Organic_raw",(IF($G2527="Responsible","GOTS_Responsible",(IF($G2527="No Attribute (Conventional)","GOTS_conventional",(IF($G2527="Recycled Pre/Post-Consumer","GOTS_pre_post",(IF($G2527="In-Conversion","GOTS_in_conversion",(IF($G2527="Sustainably Sourced","Sustainably_sourced",""))))))))))),IF($G2527="Organic","Organic",(IF($G2527="Responsible","Responsible",(IF($G2527="No Attribute (Conventional)","No_Attribute_Conventional",(IF($G2527="Recycled Pre/Post-Consumer","Recycled_Pre_Post_Consumer",(IF($G2527="In-Conversion","In_Conversion",(IF($G2527="Recycled Pre-Consumer","Recycled_Pre_Consumer",(IF($G2527="Recycled Post-Consumer","Recycled_Post_Consumer",(IF($G2527="Sustainably Sourced","Sustainably_sourced","")))))))))))))))),"")</f>
        <v/>
      </c>
      <c r="AE2527" s="13" t="e" cm="1">
        <f t="array" aca="1" ref="AE2527" ca="1">IF(INDIRECT("$F"&amp;$S2527)="","",IF(LEFT(INDIRECT("$F"&amp;$S2527),3)="GRS","GRS_RCS_RM",IF((LEFT(INDIRECT("$F"&amp;$S2527),3))="RCS","GRS_RCS_RM",IF(INDIRECT("$F"&amp;$S2527)="OCS (No Label)","OCS_Conversion_RM",IF(LEFT(INDIRECT("$F"&amp;$S2527),3)="OCS","OCS_RM",IF(RIGHT(INDIRECT("$F"&amp;$S2527),10)="conversion","GOTS_RM_conversion",IF((LEFT(INDIRECT("$F"&amp;$S2527),4))="GOTS","GOTS_RM","Responsible_RM")))))))</f>
        <v>#REF!</v>
      </c>
      <c r="AF2527" s="13" t="str" cm="1">
        <f t="array" aca="1" ref="AF2527" ca="1">IF($S2527="","",INDIRECT("$Z"&amp;$S2527))</f>
        <v/>
      </c>
      <c r="AG2527" s="155"/>
      <c r="AH2527" s="13" t="str" cm="1">
        <f t="array" aca="1" ref="AH2527" ca="1">IFERROR(INDIRECT("$ag"&amp;S2527),"")</f>
        <v/>
      </c>
      <c r="AI2527" s="13" t="e" cm="1">
        <f t="array" aca="1" ref="AI2527" ca="1">INDIRECT("O"&amp;S2526)</f>
        <v>#REF!</v>
      </c>
      <c r="AJ2527" s="13" t="str">
        <f>IF($I2527="","",INDEX('Raw Material'!$A$1:$J$75,MATCH(I2527,'Raw Material'!$A$1:$A$75,0),(MATCH(G2527,'Raw Material'!$A$1:$J$1,0))))</f>
        <v/>
      </c>
      <c r="AK2527" s="13" t="str">
        <f t="shared" si="1140"/>
        <v>YANLIŞRM</v>
      </c>
      <c r="AL2527" s="153" t="str">
        <f t="shared" si="1141"/>
        <v/>
      </c>
    </row>
    <row r="2528" spans="1:38" ht="16.5" customHeight="1">
      <c r="A2528" s="161"/>
      <c r="B2528" s="166"/>
      <c r="C2528" s="167"/>
      <c r="D2528" s="156"/>
      <c r="E2528" s="156"/>
      <c r="F2528" s="173"/>
      <c r="G2528" s="181"/>
      <c r="H2528" s="182"/>
      <c r="I2528" s="182"/>
      <c r="J2528" s="182"/>
      <c r="K2528" s="32"/>
      <c r="L2528" s="178"/>
      <c r="M2528" s="178"/>
      <c r="N2528" s="81"/>
      <c r="O2528" s="185"/>
      <c r="P2528" s="103"/>
      <c r="Q2528" s="84" t="str">
        <f t="shared" si="1142"/>
        <v/>
      </c>
      <c r="R2528" s="159"/>
      <c r="S2528" s="28" t="str" cm="1">
        <f t="array" aca="1" ref="S2528" ca="1">IF(INDIRECT("A"&amp;114+$U2528)&lt;&gt;"",114+$U2528,"")</f>
        <v/>
      </c>
      <c r="T2528" s="28" t="str">
        <f t="shared" ca="1" si="1143"/>
        <v>$B</v>
      </c>
      <c r="U2528" s="29">
        <f t="shared" si="1149"/>
        <v>2412</v>
      </c>
      <c r="V2528" s="29">
        <v>201.166666666682</v>
      </c>
      <c r="W2528" s="29">
        <f t="shared" si="1154"/>
        <v>201</v>
      </c>
      <c r="X2528" s="41" t="str" cm="1">
        <f t="array" aca="1" ref="X2528" ca="1">IFERROR(INDEX('PC&amp;PD'!$A$1:$AP$15,ROW('PC&amp;PD'!$A$15),MATCH(INDIRECT(T2528),'PC&amp;PD'!$A$1:$AP$1,0)),"")</f>
        <v/>
      </c>
      <c r="Z2528" s="155"/>
      <c r="AA2528" s="13" t="str">
        <f t="shared" si="1139"/>
        <v/>
      </c>
      <c r="AB2528" s="155"/>
      <c r="AC2528" s="13" t="str">
        <f t="shared" ca="1" si="1144"/>
        <v>$AB</v>
      </c>
      <c r="AD2528" s="13" t="str" cm="1">
        <f t="array" aca="1" ref="AD2528" ca="1">IFERROR(IF((LEFT(INDIRECT("$F"&amp;$S2528),4))="GOTS",IF($G2528="Organic","GOTS_Organic_raw",(IF($G2528="Responsible","GOTS_Responsible",(IF($G2528="No Attribute (Conventional)","GOTS_conventional",(IF($G2528="Recycled Pre/Post-Consumer","GOTS_pre_post",(IF($G2528="In-Conversion","GOTS_in_conversion",(IF($G2528="Sustainably Sourced","Sustainably_sourced",""))))))))))),IF($G2528="Organic","Organic",(IF($G2528="Responsible","Responsible",(IF($G2528="No Attribute (Conventional)","No_Attribute_Conventional",(IF($G2528="Recycled Pre/Post-Consumer","Recycled_Pre_Post_Consumer",(IF($G2528="In-Conversion","In_Conversion",(IF($G2528="Recycled Pre-Consumer","Recycled_Pre_Consumer",(IF($G2528="Recycled Post-Consumer","Recycled_Post_Consumer",(IF($G2528="Sustainably Sourced","Sustainably_sourced","")))))))))))))))),"")</f>
        <v/>
      </c>
      <c r="AE2528" s="13" t="e" cm="1">
        <f t="array" aca="1" ref="AE2528" ca="1">IF(INDIRECT("$F"&amp;$S2528)="","",IF(LEFT(INDIRECT("$F"&amp;$S2528),3)="GRS","GRS_RCS_RM",IF((LEFT(INDIRECT("$F"&amp;$S2528),3))="RCS","GRS_RCS_RM",IF(INDIRECT("$F"&amp;$S2528)="OCS (No Label)","OCS_Conversion_RM",IF(LEFT(INDIRECT("$F"&amp;$S2528),3)="OCS","OCS_RM",IF(RIGHT(INDIRECT("$F"&amp;$S2528),10)="conversion","GOTS_RM_conversion",IF((LEFT(INDIRECT("$F"&amp;$S2528),4))="GOTS","GOTS_RM","Responsible_RM")))))))</f>
        <v>#REF!</v>
      </c>
      <c r="AF2528" s="13" t="str" cm="1">
        <f t="array" aca="1" ref="AF2528" ca="1">IF($S2528="","",INDIRECT("$Z"&amp;$S2528))</f>
        <v/>
      </c>
      <c r="AG2528" s="155"/>
      <c r="AH2528" s="13" t="str" cm="1">
        <f t="array" aca="1" ref="AH2528" ca="1">IFERROR(INDIRECT("$ag"&amp;S2528),"")</f>
        <v/>
      </c>
      <c r="AI2528" s="13" t="e" cm="1">
        <f t="array" aca="1" ref="AI2528" ca="1">INDIRECT("O"&amp;S2527)</f>
        <v>#REF!</v>
      </c>
      <c r="AJ2528" s="13" t="str">
        <f>IF($I2528="","",INDEX('Raw Material'!$A$1:$J$75,MATCH(I2528,'Raw Material'!$A$1:$A$75,0),(MATCH(G2528,'Raw Material'!$A$1:$J$1,0))))</f>
        <v/>
      </c>
      <c r="AK2528" s="13" t="str">
        <f t="shared" si="1140"/>
        <v>YANLIŞRM</v>
      </c>
      <c r="AL2528" s="153" t="str">
        <f t="shared" si="1141"/>
        <v/>
      </c>
    </row>
    <row r="2529" spans="1:38" ht="16.5" customHeight="1">
      <c r="A2529" s="161"/>
      <c r="B2529" s="166"/>
      <c r="C2529" s="167"/>
      <c r="D2529" s="156"/>
      <c r="E2529" s="156"/>
      <c r="F2529" s="174"/>
      <c r="G2529" s="181"/>
      <c r="H2529" s="182"/>
      <c r="I2529" s="182"/>
      <c r="J2529" s="182"/>
      <c r="K2529" s="32"/>
      <c r="L2529" s="178"/>
      <c r="M2529" s="178"/>
      <c r="N2529" s="81"/>
      <c r="O2529" s="185"/>
      <c r="P2529" s="103"/>
      <c r="Q2529" s="84" t="str">
        <f t="shared" si="1142"/>
        <v/>
      </c>
      <c r="R2529" s="159"/>
      <c r="S2529" s="28" t="str" cm="1">
        <f t="array" aca="1" ref="S2529" ca="1">IF(INDIRECT("A"&amp;114+$U2529)&lt;&gt;"",114+$U2529,"")</f>
        <v/>
      </c>
      <c r="T2529" s="28" t="str">
        <f t="shared" ca="1" si="1143"/>
        <v>$B</v>
      </c>
      <c r="U2529" s="29">
        <f t="shared" si="1149"/>
        <v>2412</v>
      </c>
      <c r="V2529" s="29">
        <v>201.250000000016</v>
      </c>
      <c r="W2529" s="29">
        <f t="shared" si="1154"/>
        <v>201</v>
      </c>
      <c r="X2529" s="41" t="str" cm="1">
        <f t="array" aca="1" ref="X2529" ca="1">IFERROR(INDEX('PC&amp;PD'!$A$1:$AP$15,ROW('PC&amp;PD'!$A$15),MATCH(INDIRECT(T2529),'PC&amp;PD'!$A$1:$AP$1,0)),"")</f>
        <v/>
      </c>
      <c r="Z2529" s="155"/>
      <c r="AA2529" s="13" t="str">
        <f t="shared" si="1139"/>
        <v/>
      </c>
      <c r="AB2529" s="155"/>
      <c r="AC2529" s="13" t="str">
        <f t="shared" ca="1" si="1144"/>
        <v>$AB</v>
      </c>
      <c r="AD2529" s="13" t="str" cm="1">
        <f t="array" aca="1" ref="AD2529" ca="1">IFERROR(IF((LEFT(INDIRECT("$F"&amp;$S2529),4))="GOTS",IF($G2529="Organic","GOTS_Organic_raw",(IF($G2529="Responsible","GOTS_Responsible",(IF($G2529="No Attribute (Conventional)","GOTS_conventional",(IF($G2529="Recycled Pre/Post-Consumer","GOTS_pre_post",(IF($G2529="In-Conversion","GOTS_in_conversion",(IF($G2529="Sustainably Sourced","Sustainably_sourced",""))))))))))),IF($G2529="Organic","Organic",(IF($G2529="Responsible","Responsible",(IF($G2529="No Attribute (Conventional)","No_Attribute_Conventional",(IF($G2529="Recycled Pre/Post-Consumer","Recycled_Pre_Post_Consumer",(IF($G2529="In-Conversion","In_Conversion",(IF($G2529="Recycled Pre-Consumer","Recycled_Pre_Consumer",(IF($G2529="Recycled Post-Consumer","Recycled_Post_Consumer",(IF($G2529="Sustainably Sourced","Sustainably_sourced","")))))))))))))))),"")</f>
        <v/>
      </c>
      <c r="AE2529" s="13" t="e" cm="1">
        <f t="array" aca="1" ref="AE2529" ca="1">IF(INDIRECT("$F"&amp;$S2529)="","",IF(LEFT(INDIRECT("$F"&amp;$S2529),3)="GRS","GRS_RCS_RM",IF((LEFT(INDIRECT("$F"&amp;$S2529),3))="RCS","GRS_RCS_RM",IF(INDIRECT("$F"&amp;$S2529)="OCS (No Label)","OCS_Conversion_RM",IF(LEFT(INDIRECT("$F"&amp;$S2529),3)="OCS","OCS_RM",IF(RIGHT(INDIRECT("$F"&amp;$S2529),10)="conversion","GOTS_RM_conversion",IF((LEFT(INDIRECT("$F"&amp;$S2529),4))="GOTS","GOTS_RM","Responsible_RM")))))))</f>
        <v>#REF!</v>
      </c>
      <c r="AF2529" s="13" t="str" cm="1">
        <f t="array" aca="1" ref="AF2529" ca="1">IF($S2529="","",INDIRECT("$Z"&amp;$S2529))</f>
        <v/>
      </c>
      <c r="AG2529" s="155"/>
      <c r="AH2529" s="13" t="str" cm="1">
        <f t="array" aca="1" ref="AH2529" ca="1">IFERROR(INDIRECT("$ag"&amp;S2529),"")</f>
        <v/>
      </c>
      <c r="AI2529" s="13" t="e" cm="1">
        <f t="array" aca="1" ref="AI2529" ca="1">INDIRECT("O"&amp;S2528)</f>
        <v>#REF!</v>
      </c>
      <c r="AJ2529" s="13" t="str">
        <f>IF($I2529="","",INDEX('Raw Material'!$A$1:$J$75,MATCH(I2529,'Raw Material'!$A$1:$A$75,0),(MATCH(G2529,'Raw Material'!$A$1:$J$1,0))))</f>
        <v/>
      </c>
      <c r="AK2529" s="13" t="str">
        <f t="shared" si="1140"/>
        <v>YANLIŞRM</v>
      </c>
      <c r="AL2529" s="153" t="str">
        <f t="shared" si="1141"/>
        <v/>
      </c>
    </row>
    <row r="2530" spans="1:38" ht="16.5" customHeight="1">
      <c r="A2530" s="161"/>
      <c r="B2530" s="166"/>
      <c r="C2530" s="167"/>
      <c r="D2530" s="156"/>
      <c r="E2530" s="156"/>
      <c r="F2530" s="174"/>
      <c r="G2530" s="181"/>
      <c r="H2530" s="182"/>
      <c r="I2530" s="182"/>
      <c r="J2530" s="182"/>
      <c r="K2530" s="32"/>
      <c r="L2530" s="178"/>
      <c r="M2530" s="178"/>
      <c r="N2530" s="81"/>
      <c r="O2530" s="185"/>
      <c r="P2530" s="103"/>
      <c r="Q2530" s="84" t="str">
        <f t="shared" si="1142"/>
        <v/>
      </c>
      <c r="R2530" s="159"/>
      <c r="S2530" s="28" t="str" cm="1">
        <f t="array" aca="1" ref="S2530" ca="1">IF(INDIRECT("A"&amp;114+$U2530)&lt;&gt;"",114+$U2530,"")</f>
        <v/>
      </c>
      <c r="T2530" s="28" t="str">
        <f t="shared" ca="1" si="1143"/>
        <v>$B</v>
      </c>
      <c r="U2530" s="29">
        <f t="shared" si="1149"/>
        <v>2412</v>
      </c>
      <c r="V2530" s="29">
        <v>201.333333333349</v>
      </c>
      <c r="W2530" s="29">
        <f t="shared" si="1154"/>
        <v>201</v>
      </c>
      <c r="X2530" s="41" t="str" cm="1">
        <f t="array" aca="1" ref="X2530" ca="1">IFERROR(INDEX('PC&amp;PD'!$A$1:$AP$15,ROW('PC&amp;PD'!$A$15),MATCH(INDIRECT(T2530),'PC&amp;PD'!$A$1:$AP$1,0)),"")</f>
        <v/>
      </c>
      <c r="Z2530" s="155"/>
      <c r="AA2530" s="13" t="str">
        <f t="shared" si="1139"/>
        <v/>
      </c>
      <c r="AB2530" s="155"/>
      <c r="AC2530" s="13" t="str">
        <f t="shared" ca="1" si="1144"/>
        <v>$AB</v>
      </c>
      <c r="AD2530" s="13" t="str" cm="1">
        <f t="array" aca="1" ref="AD2530" ca="1">IFERROR(IF((LEFT(INDIRECT("$F"&amp;$S2530),4))="GOTS",IF($G2530="Organic","GOTS_Organic_raw",(IF($G2530="Responsible","GOTS_Responsible",(IF($G2530="No Attribute (Conventional)","GOTS_conventional",(IF($G2530="Recycled Pre/Post-Consumer","GOTS_pre_post",(IF($G2530="In-Conversion","GOTS_in_conversion",(IF($G2530="Sustainably Sourced","Sustainably_sourced",""))))))))))),IF($G2530="Organic","Organic",(IF($G2530="Responsible","Responsible",(IF($G2530="No Attribute (Conventional)","No_Attribute_Conventional",(IF($G2530="Recycled Pre/Post-Consumer","Recycled_Pre_Post_Consumer",(IF($G2530="In-Conversion","In_Conversion",(IF($G2530="Recycled Pre-Consumer","Recycled_Pre_Consumer",(IF($G2530="Recycled Post-Consumer","Recycled_Post_Consumer",(IF($G2530="Sustainably Sourced","Sustainably_sourced","")))))))))))))))),"")</f>
        <v/>
      </c>
      <c r="AE2530" s="13" t="e" cm="1">
        <f t="array" aca="1" ref="AE2530" ca="1">IF(INDIRECT("$F"&amp;$S2530)="","",IF(LEFT(INDIRECT("$F"&amp;$S2530),3)="GRS","GRS_RCS_RM",IF((LEFT(INDIRECT("$F"&amp;$S2530),3))="RCS","GRS_RCS_RM",IF(INDIRECT("$F"&amp;$S2530)="OCS (No Label)","OCS_Conversion_RM",IF(LEFT(INDIRECT("$F"&amp;$S2530),3)="OCS","OCS_RM",IF(RIGHT(INDIRECT("$F"&amp;$S2530),10)="conversion","GOTS_RM_conversion",IF((LEFT(INDIRECT("$F"&amp;$S2530),4))="GOTS","GOTS_RM","Responsible_RM")))))))</f>
        <v>#REF!</v>
      </c>
      <c r="AF2530" s="13" t="str" cm="1">
        <f t="array" aca="1" ref="AF2530" ca="1">IF($S2530="","",INDIRECT("$Z"&amp;$S2530))</f>
        <v/>
      </c>
      <c r="AG2530" s="155"/>
      <c r="AH2530" s="13" t="str" cm="1">
        <f t="array" aca="1" ref="AH2530" ca="1">IFERROR(INDIRECT("$ag"&amp;S2530),"")</f>
        <v/>
      </c>
      <c r="AI2530" s="13" t="e" cm="1">
        <f t="array" aca="1" ref="AI2530" ca="1">INDIRECT("O"&amp;S2529)</f>
        <v>#REF!</v>
      </c>
      <c r="AJ2530" s="13" t="str">
        <f>IF($I2530="","",INDEX('Raw Material'!$A$1:$J$75,MATCH(I2530,'Raw Material'!$A$1:$A$75,0),(MATCH(G2530,'Raw Material'!$A$1:$J$1,0))))</f>
        <v/>
      </c>
      <c r="AK2530" s="13" t="str">
        <f t="shared" si="1140"/>
        <v>YANLIŞRM</v>
      </c>
      <c r="AL2530" s="153" t="str">
        <f t="shared" si="1141"/>
        <v/>
      </c>
    </row>
    <row r="2531" spans="1:38" ht="16.5" customHeight="1">
      <c r="A2531" s="161"/>
      <c r="B2531" s="166"/>
      <c r="C2531" s="167"/>
      <c r="D2531" s="156"/>
      <c r="E2531" s="156"/>
      <c r="F2531" s="174"/>
      <c r="G2531" s="181"/>
      <c r="H2531" s="182"/>
      <c r="I2531" s="182"/>
      <c r="J2531" s="182"/>
      <c r="K2531" s="32"/>
      <c r="L2531" s="178"/>
      <c r="M2531" s="178"/>
      <c r="N2531" s="81"/>
      <c r="O2531" s="185"/>
      <c r="P2531" s="103"/>
      <c r="Q2531" s="84" t="str">
        <f t="shared" si="1142"/>
        <v/>
      </c>
      <c r="R2531" s="159"/>
      <c r="S2531" s="28" t="str" cm="1">
        <f t="array" aca="1" ref="S2531" ca="1">IF(INDIRECT("A"&amp;114+$U2531)&lt;&gt;"",114+$U2531,"")</f>
        <v/>
      </c>
      <c r="T2531" s="28" t="str">
        <f t="shared" ca="1" si="1143"/>
        <v>$B</v>
      </c>
      <c r="U2531" s="29">
        <f t="shared" si="1149"/>
        <v>2412</v>
      </c>
      <c r="V2531" s="29">
        <v>201.416666666683</v>
      </c>
      <c r="W2531" s="29">
        <f t="shared" si="1154"/>
        <v>201</v>
      </c>
      <c r="X2531" s="41" t="str" cm="1">
        <f t="array" aca="1" ref="X2531" ca="1">IFERROR(INDEX('PC&amp;PD'!$A$1:$AP$15,ROW('PC&amp;PD'!$A$15),MATCH(INDIRECT(T2531),'PC&amp;PD'!$A$1:$AP$1,0)),"")</f>
        <v/>
      </c>
      <c r="Z2531" s="155"/>
      <c r="AA2531" s="13" t="str">
        <f t="shared" si="1139"/>
        <v/>
      </c>
      <c r="AB2531" s="155"/>
      <c r="AC2531" s="13" t="str">
        <f t="shared" ca="1" si="1144"/>
        <v>$AB</v>
      </c>
      <c r="AD2531" s="13" t="str" cm="1">
        <f t="array" aca="1" ref="AD2531" ca="1">IFERROR(IF((LEFT(INDIRECT("$F"&amp;$S2531),4))="GOTS",IF($G2531="Organic","GOTS_Organic_raw",(IF($G2531="Responsible","GOTS_Responsible",(IF($G2531="No Attribute (Conventional)","GOTS_conventional",(IF($G2531="Recycled Pre/Post-Consumer","GOTS_pre_post",(IF($G2531="In-Conversion","GOTS_in_conversion",(IF($G2531="Sustainably Sourced","Sustainably_sourced",""))))))))))),IF($G2531="Organic","Organic",(IF($G2531="Responsible","Responsible",(IF($G2531="No Attribute (Conventional)","No_Attribute_Conventional",(IF($G2531="Recycled Pre/Post-Consumer","Recycled_Pre_Post_Consumer",(IF($G2531="In-Conversion","In_Conversion",(IF($G2531="Recycled Pre-Consumer","Recycled_Pre_Consumer",(IF($G2531="Recycled Post-Consumer","Recycled_Post_Consumer",(IF($G2531="Sustainably Sourced","Sustainably_sourced","")))))))))))))))),"")</f>
        <v/>
      </c>
      <c r="AE2531" s="13" t="e" cm="1">
        <f t="array" aca="1" ref="AE2531" ca="1">IF(INDIRECT("$F"&amp;$S2531)="","",IF(LEFT(INDIRECT("$F"&amp;$S2531),3)="GRS","GRS_RCS_RM",IF((LEFT(INDIRECT("$F"&amp;$S2531),3))="RCS","GRS_RCS_RM",IF(INDIRECT("$F"&amp;$S2531)="OCS (No Label)","OCS_Conversion_RM",IF(LEFT(INDIRECT("$F"&amp;$S2531),3)="OCS","OCS_RM",IF(RIGHT(INDIRECT("$F"&amp;$S2531),10)="conversion","GOTS_RM_conversion",IF((LEFT(INDIRECT("$F"&amp;$S2531),4))="GOTS","GOTS_RM","Responsible_RM")))))))</f>
        <v>#REF!</v>
      </c>
      <c r="AF2531" s="13" t="str" cm="1">
        <f t="array" aca="1" ref="AF2531" ca="1">IF($S2531="","",INDIRECT("$Z"&amp;$S2531))</f>
        <v/>
      </c>
      <c r="AG2531" s="155"/>
      <c r="AH2531" s="13" t="str" cm="1">
        <f t="array" aca="1" ref="AH2531" ca="1">IFERROR(INDIRECT("$ag"&amp;S2531),"")</f>
        <v/>
      </c>
      <c r="AI2531" s="13" t="e" cm="1">
        <f t="array" aca="1" ref="AI2531" ca="1">INDIRECT("O"&amp;S2530)</f>
        <v>#REF!</v>
      </c>
      <c r="AJ2531" s="13" t="str">
        <f>IF($I2531="","",INDEX('Raw Material'!$A$1:$J$75,MATCH(I2531,'Raw Material'!$A$1:$A$75,0),(MATCH(G2531,'Raw Material'!$A$1:$J$1,0))))</f>
        <v/>
      </c>
      <c r="AK2531" s="13" t="str">
        <f t="shared" si="1140"/>
        <v>YANLIŞRM</v>
      </c>
      <c r="AL2531" s="153" t="str">
        <f t="shared" si="1141"/>
        <v/>
      </c>
    </row>
    <row r="2532" spans="1:38" ht="16.5" customHeight="1">
      <c r="A2532" s="162"/>
      <c r="B2532" s="168"/>
      <c r="C2532" s="169"/>
      <c r="D2532" s="156"/>
      <c r="E2532" s="156"/>
      <c r="F2532" s="175"/>
      <c r="G2532" s="181"/>
      <c r="H2532" s="182"/>
      <c r="I2532" s="182"/>
      <c r="J2532" s="182"/>
      <c r="K2532" s="32"/>
      <c r="L2532" s="179"/>
      <c r="M2532" s="179"/>
      <c r="N2532" s="81"/>
      <c r="O2532" s="185"/>
      <c r="P2532" s="103"/>
      <c r="Q2532" s="84" t="str">
        <f t="shared" si="1142"/>
        <v/>
      </c>
      <c r="R2532" s="159"/>
      <c r="S2532" s="28" t="str" cm="1">
        <f t="array" aca="1" ref="S2532" ca="1">IF(INDIRECT("A"&amp;114+$U2532)&lt;&gt;"",114+$U2532,"")</f>
        <v/>
      </c>
      <c r="T2532" s="28" t="str">
        <f t="shared" ca="1" si="1143"/>
        <v>$B</v>
      </c>
      <c r="U2532" s="29">
        <f t="shared" si="1149"/>
        <v>2412</v>
      </c>
      <c r="V2532" s="29">
        <v>201.500000000016</v>
      </c>
      <c r="W2532" s="29">
        <f t="shared" si="1154"/>
        <v>201</v>
      </c>
      <c r="X2532" s="41" t="str" cm="1">
        <f t="array" aca="1" ref="X2532" ca="1">IFERROR(INDEX('PC&amp;PD'!$A$1:$AP$15,ROW('PC&amp;PD'!$A$15),MATCH(INDIRECT(T2532),'PC&amp;PD'!$A$1:$AP$1,0)),"")</f>
        <v/>
      </c>
      <c r="Z2532" s="155"/>
      <c r="AA2532" s="13" t="str">
        <f t="shared" si="1139"/>
        <v/>
      </c>
      <c r="AB2532" s="155"/>
      <c r="AC2532" s="13" t="str">
        <f t="shared" ca="1" si="1144"/>
        <v>$AB</v>
      </c>
      <c r="AD2532" s="13" t="str" cm="1">
        <f t="array" aca="1" ref="AD2532" ca="1">IFERROR(IF((LEFT(INDIRECT("$F"&amp;$S2532),4))="GOTS",IF($G2532="Organic","GOTS_Organic_raw",(IF($G2532="Responsible","GOTS_Responsible",(IF($G2532="No Attribute (Conventional)","GOTS_conventional",(IF($G2532="Recycled Pre/Post-Consumer","GOTS_pre_post",(IF($G2532="In-Conversion","GOTS_in_conversion",(IF($G2532="Sustainably Sourced","Sustainably_sourced",""))))))))))),IF($G2532="Organic","Organic",(IF($G2532="Responsible","Responsible",(IF($G2532="No Attribute (Conventional)","No_Attribute_Conventional",(IF($G2532="Recycled Pre/Post-Consumer","Recycled_Pre_Post_Consumer",(IF($G2532="In-Conversion","In_Conversion",(IF($G2532="Recycled Pre-Consumer","Recycled_Pre_Consumer",(IF($G2532="Recycled Post-Consumer","Recycled_Post_Consumer",(IF($G2532="Sustainably Sourced","Sustainably_sourced","")))))))))))))))),"")</f>
        <v/>
      </c>
      <c r="AE2532" s="13" t="e" cm="1">
        <f t="array" aca="1" ref="AE2532" ca="1">IF(INDIRECT("$F"&amp;$S2532)="","",IF(LEFT(INDIRECT("$F"&amp;$S2532),3)="GRS","GRS_RCS_RM",IF((LEFT(INDIRECT("$F"&amp;$S2532),3))="RCS","GRS_RCS_RM",IF(INDIRECT("$F"&amp;$S2532)="OCS (No Label)","OCS_Conversion_RM",IF(LEFT(INDIRECT("$F"&amp;$S2532),3)="OCS","OCS_RM",IF(RIGHT(INDIRECT("$F"&amp;$S2532),10)="conversion","GOTS_RM_conversion",IF((LEFT(INDIRECT("$F"&amp;$S2532),4))="GOTS","GOTS_RM","Responsible_RM")))))))</f>
        <v>#REF!</v>
      </c>
      <c r="AF2532" s="13" t="str" cm="1">
        <f t="array" aca="1" ref="AF2532" ca="1">IF($S2532="","",INDIRECT("$Z"&amp;$S2532))</f>
        <v/>
      </c>
      <c r="AG2532" s="155"/>
      <c r="AH2532" s="13" t="str" cm="1">
        <f t="array" aca="1" ref="AH2532" ca="1">IFERROR(INDIRECT("$ag"&amp;S2532),"")</f>
        <v/>
      </c>
      <c r="AI2532" s="13" t="e" cm="1">
        <f t="array" aca="1" ref="AI2532" ca="1">INDIRECT("O"&amp;S2531)</f>
        <v>#REF!</v>
      </c>
      <c r="AJ2532" s="13" t="str">
        <f>IF($I2532="","",INDEX('Raw Material'!$A$1:$J$75,MATCH(I2532,'Raw Material'!$A$1:$A$75,0),(MATCH(G2532,'Raw Material'!$A$1:$J$1,0))))</f>
        <v/>
      </c>
      <c r="AK2532" s="13" t="str">
        <f t="shared" si="1140"/>
        <v>YANLIŞRM</v>
      </c>
      <c r="AL2532" s="153" t="str">
        <f t="shared" si="1141"/>
        <v/>
      </c>
    </row>
    <row r="2533" spans="1:38" ht="16.5" customHeight="1">
      <c r="A2533" s="162"/>
      <c r="B2533" s="168"/>
      <c r="C2533" s="169"/>
      <c r="D2533" s="156"/>
      <c r="E2533" s="156"/>
      <c r="F2533" s="175"/>
      <c r="G2533" s="181"/>
      <c r="H2533" s="182"/>
      <c r="I2533" s="182"/>
      <c r="J2533" s="182"/>
      <c r="K2533" s="32"/>
      <c r="L2533" s="179"/>
      <c r="M2533" s="179"/>
      <c r="N2533" s="81"/>
      <c r="O2533" s="185"/>
      <c r="P2533" s="103"/>
      <c r="Q2533" s="84" t="str">
        <f t="shared" si="1142"/>
        <v/>
      </c>
      <c r="R2533" s="159"/>
      <c r="S2533" s="28" t="str" cm="1">
        <f t="array" aca="1" ref="S2533" ca="1">IF(INDIRECT("A"&amp;114+$U2533)&lt;&gt;"",114+$U2533,"")</f>
        <v/>
      </c>
      <c r="T2533" s="28" t="str">
        <f t="shared" ca="1" si="1143"/>
        <v>$B</v>
      </c>
      <c r="U2533" s="29">
        <f t="shared" si="1149"/>
        <v>2412</v>
      </c>
      <c r="V2533" s="29">
        <v>201.583333333349</v>
      </c>
      <c r="W2533" s="29">
        <f t="shared" si="1154"/>
        <v>201</v>
      </c>
      <c r="X2533" s="41" t="str" cm="1">
        <f t="array" aca="1" ref="X2533" ca="1">IFERROR(INDEX('PC&amp;PD'!$A$1:$AP$15,ROW('PC&amp;PD'!$A$15),MATCH(INDIRECT(T2533),'PC&amp;PD'!$A$1:$AP$1,0)),"")</f>
        <v/>
      </c>
      <c r="Z2533" s="155"/>
      <c r="AA2533" s="13" t="str">
        <f t="shared" si="1139"/>
        <v/>
      </c>
      <c r="AB2533" s="155"/>
      <c r="AC2533" s="13" t="str">
        <f t="shared" ca="1" si="1144"/>
        <v>$AB</v>
      </c>
      <c r="AD2533" s="13" t="str" cm="1">
        <f t="array" aca="1" ref="AD2533" ca="1">IFERROR(IF((LEFT(INDIRECT("$F"&amp;$S2533),4))="GOTS",IF($G2533="Organic","GOTS_Organic_raw",(IF($G2533="Responsible","GOTS_Responsible",(IF($G2533="No Attribute (Conventional)","GOTS_conventional",(IF($G2533="Recycled Pre/Post-Consumer","GOTS_pre_post",(IF($G2533="In-Conversion","GOTS_in_conversion",(IF($G2533="Sustainably Sourced","Sustainably_sourced",""))))))))))),IF($G2533="Organic","Organic",(IF($G2533="Responsible","Responsible",(IF($G2533="No Attribute (Conventional)","No_Attribute_Conventional",(IF($G2533="Recycled Pre/Post-Consumer","Recycled_Pre_Post_Consumer",(IF($G2533="In-Conversion","In_Conversion",(IF($G2533="Recycled Pre-Consumer","Recycled_Pre_Consumer",(IF($G2533="Recycled Post-Consumer","Recycled_Post_Consumer",(IF($G2533="Sustainably Sourced","Sustainably_sourced","")))))))))))))))),"")</f>
        <v/>
      </c>
      <c r="AE2533" s="13" t="e" cm="1">
        <f t="array" aca="1" ref="AE2533" ca="1">IF(INDIRECT("$F"&amp;$S2533)="","",IF(LEFT(INDIRECT("$F"&amp;$S2533),3)="GRS","GRS_RCS_RM",IF((LEFT(INDIRECT("$F"&amp;$S2533),3))="RCS","GRS_RCS_RM",IF(INDIRECT("$F"&amp;$S2533)="OCS (No Label)","OCS_Conversion_RM",IF(LEFT(INDIRECT("$F"&amp;$S2533),3)="OCS","OCS_RM",IF(RIGHT(INDIRECT("$F"&amp;$S2533),10)="conversion","GOTS_RM_conversion",IF((LEFT(INDIRECT("$F"&amp;$S2533),4))="GOTS","GOTS_RM","Responsible_RM")))))))</f>
        <v>#REF!</v>
      </c>
      <c r="AF2533" s="13" t="str" cm="1">
        <f t="array" aca="1" ref="AF2533" ca="1">IF($S2533="","",INDIRECT("$Z"&amp;$S2533))</f>
        <v/>
      </c>
      <c r="AG2533" s="155"/>
      <c r="AH2533" s="13" t="str" cm="1">
        <f t="array" aca="1" ref="AH2533" ca="1">IFERROR(INDIRECT("$ag"&amp;S2533),"")</f>
        <v/>
      </c>
      <c r="AI2533" s="13" t="e" cm="1">
        <f t="array" aca="1" ref="AI2533" ca="1">INDIRECT("O"&amp;S2532)</f>
        <v>#REF!</v>
      </c>
      <c r="AJ2533" s="13" t="str">
        <f>IF($I2533="","",INDEX('Raw Material'!$A$1:$J$75,MATCH(I2533,'Raw Material'!$A$1:$A$75,0),(MATCH(G2533,'Raw Material'!$A$1:$J$1,0))))</f>
        <v/>
      </c>
      <c r="AK2533" s="13" t="str">
        <f t="shared" si="1140"/>
        <v>YANLIŞRM</v>
      </c>
      <c r="AL2533" s="153" t="str">
        <f t="shared" si="1141"/>
        <v/>
      </c>
    </row>
    <row r="2534" spans="1:38" ht="16.5" customHeight="1">
      <c r="A2534" s="162"/>
      <c r="B2534" s="168"/>
      <c r="C2534" s="169"/>
      <c r="D2534" s="156"/>
      <c r="E2534" s="156"/>
      <c r="F2534" s="175"/>
      <c r="G2534" s="181"/>
      <c r="H2534" s="182"/>
      <c r="I2534" s="182"/>
      <c r="J2534" s="182"/>
      <c r="K2534" s="32"/>
      <c r="L2534" s="179"/>
      <c r="M2534" s="179"/>
      <c r="N2534" s="81"/>
      <c r="O2534" s="185"/>
      <c r="P2534" s="103"/>
      <c r="Q2534" s="84" t="str">
        <f t="shared" si="1142"/>
        <v/>
      </c>
      <c r="R2534" s="159"/>
      <c r="S2534" s="28" t="str" cm="1">
        <f t="array" aca="1" ref="S2534" ca="1">IF(INDIRECT("A"&amp;114+$U2534)&lt;&gt;"",114+$U2534,"")</f>
        <v/>
      </c>
      <c r="T2534" s="28" t="str">
        <f t="shared" ca="1" si="1143"/>
        <v>$B</v>
      </c>
      <c r="U2534" s="29">
        <f t="shared" si="1149"/>
        <v>2412</v>
      </c>
      <c r="V2534" s="29">
        <v>201.666666666683</v>
      </c>
      <c r="W2534" s="29">
        <f t="shared" si="1154"/>
        <v>201</v>
      </c>
      <c r="X2534" s="41" t="str" cm="1">
        <f t="array" aca="1" ref="X2534" ca="1">IFERROR(INDEX('PC&amp;PD'!$A$1:$AP$15,ROW('PC&amp;PD'!$A$15),MATCH(INDIRECT(T2534),'PC&amp;PD'!$A$1:$AP$1,0)),"")</f>
        <v/>
      </c>
      <c r="Z2534" s="155"/>
      <c r="AA2534" s="13" t="str">
        <f t="shared" si="1139"/>
        <v/>
      </c>
      <c r="AB2534" s="155"/>
      <c r="AC2534" s="13" t="str">
        <f t="shared" ca="1" si="1144"/>
        <v>$AB</v>
      </c>
      <c r="AD2534" s="13" t="str" cm="1">
        <f t="array" aca="1" ref="AD2534" ca="1">IFERROR(IF((LEFT(INDIRECT("$F"&amp;$S2534),4))="GOTS",IF($G2534="Organic","GOTS_Organic_raw",(IF($G2534="Responsible","GOTS_Responsible",(IF($G2534="No Attribute (Conventional)","GOTS_conventional",(IF($G2534="Recycled Pre/Post-Consumer","GOTS_pre_post",(IF($G2534="In-Conversion","GOTS_in_conversion",(IF($G2534="Sustainably Sourced","Sustainably_sourced",""))))))))))),IF($G2534="Organic","Organic",(IF($G2534="Responsible","Responsible",(IF($G2534="No Attribute (Conventional)","No_Attribute_Conventional",(IF($G2534="Recycled Pre/Post-Consumer","Recycled_Pre_Post_Consumer",(IF($G2534="In-Conversion","In_Conversion",(IF($G2534="Recycled Pre-Consumer","Recycled_Pre_Consumer",(IF($G2534="Recycled Post-Consumer","Recycled_Post_Consumer",(IF($G2534="Sustainably Sourced","Sustainably_sourced","")))))))))))))))),"")</f>
        <v/>
      </c>
      <c r="AE2534" s="13" t="e" cm="1">
        <f t="array" aca="1" ref="AE2534" ca="1">IF(INDIRECT("$F"&amp;$S2534)="","",IF(LEFT(INDIRECT("$F"&amp;$S2534),3)="GRS","GRS_RCS_RM",IF((LEFT(INDIRECT("$F"&amp;$S2534),3))="RCS","GRS_RCS_RM",IF(INDIRECT("$F"&amp;$S2534)="OCS (No Label)","OCS_Conversion_RM",IF(LEFT(INDIRECT("$F"&amp;$S2534),3)="OCS","OCS_RM",IF(RIGHT(INDIRECT("$F"&amp;$S2534),10)="conversion","GOTS_RM_conversion",IF((LEFT(INDIRECT("$F"&amp;$S2534),4))="GOTS","GOTS_RM","Responsible_RM")))))))</f>
        <v>#REF!</v>
      </c>
      <c r="AF2534" s="13" t="str" cm="1">
        <f t="array" aca="1" ref="AF2534" ca="1">IF($S2534="","",INDIRECT("$Z"&amp;$S2534))</f>
        <v/>
      </c>
      <c r="AG2534" s="155"/>
      <c r="AH2534" s="13" t="str" cm="1">
        <f t="array" aca="1" ref="AH2534" ca="1">IFERROR(INDIRECT("$ag"&amp;S2534),"")</f>
        <v/>
      </c>
      <c r="AI2534" s="13" t="e" cm="1">
        <f t="array" aca="1" ref="AI2534" ca="1">INDIRECT("O"&amp;S2533)</f>
        <v>#REF!</v>
      </c>
      <c r="AJ2534" s="13" t="str">
        <f>IF($I2534="","",INDEX('Raw Material'!$A$1:$J$75,MATCH(I2534,'Raw Material'!$A$1:$A$75,0),(MATCH(G2534,'Raw Material'!$A$1:$J$1,0))))</f>
        <v/>
      </c>
      <c r="AK2534" s="13" t="str">
        <f t="shared" si="1140"/>
        <v>YANLIŞRM</v>
      </c>
      <c r="AL2534" s="153" t="str">
        <f t="shared" si="1141"/>
        <v/>
      </c>
    </row>
    <row r="2535" spans="1:38" ht="16.5" customHeight="1">
      <c r="A2535" s="162"/>
      <c r="B2535" s="168"/>
      <c r="C2535" s="169"/>
      <c r="D2535" s="156"/>
      <c r="E2535" s="156"/>
      <c r="F2535" s="175"/>
      <c r="G2535" s="181"/>
      <c r="H2535" s="182"/>
      <c r="I2535" s="182"/>
      <c r="J2535" s="182"/>
      <c r="K2535" s="32"/>
      <c r="L2535" s="179"/>
      <c r="M2535" s="179"/>
      <c r="N2535" s="81"/>
      <c r="O2535" s="185"/>
      <c r="P2535" s="103"/>
      <c r="Q2535" s="84" t="str">
        <f t="shared" si="1142"/>
        <v/>
      </c>
      <c r="R2535" s="159"/>
      <c r="S2535" s="28" t="str" cm="1">
        <f t="array" aca="1" ref="S2535" ca="1">IF(INDIRECT("A"&amp;114+$U2535)&lt;&gt;"",114+$U2535,"")</f>
        <v/>
      </c>
      <c r="T2535" s="28" t="str">
        <f t="shared" ca="1" si="1143"/>
        <v>$B</v>
      </c>
      <c r="U2535" s="29">
        <f t="shared" si="1149"/>
        <v>2412</v>
      </c>
      <c r="V2535" s="29">
        <v>201.750000000016</v>
      </c>
      <c r="W2535" s="29">
        <f t="shared" si="1154"/>
        <v>201</v>
      </c>
      <c r="X2535" s="41" t="str" cm="1">
        <f t="array" aca="1" ref="X2535" ca="1">IFERROR(INDEX('PC&amp;PD'!$A$1:$AP$15,ROW('PC&amp;PD'!$A$15),MATCH(INDIRECT(T2535),'PC&amp;PD'!$A$1:$AP$1,0)),"")</f>
        <v/>
      </c>
      <c r="Z2535" s="155"/>
      <c r="AA2535" s="13" t="str">
        <f t="shared" si="1139"/>
        <v/>
      </c>
      <c r="AB2535" s="155"/>
      <c r="AC2535" s="13" t="str">
        <f t="shared" ca="1" si="1144"/>
        <v>$AB</v>
      </c>
      <c r="AD2535" s="13" t="str" cm="1">
        <f t="array" aca="1" ref="AD2535" ca="1">IFERROR(IF((LEFT(INDIRECT("$F"&amp;$S2535),4))="GOTS",IF($G2535="Organic","GOTS_Organic_raw",(IF($G2535="Responsible","GOTS_Responsible",(IF($G2535="No Attribute (Conventional)","GOTS_conventional",(IF($G2535="Recycled Pre/Post-Consumer","GOTS_pre_post",(IF($G2535="In-Conversion","GOTS_in_conversion",(IF($G2535="Sustainably Sourced","Sustainably_sourced",""))))))))))),IF($G2535="Organic","Organic",(IF($G2535="Responsible","Responsible",(IF($G2535="No Attribute (Conventional)","No_Attribute_Conventional",(IF($G2535="Recycled Pre/Post-Consumer","Recycled_Pre_Post_Consumer",(IF($G2535="In-Conversion","In_Conversion",(IF($G2535="Recycled Pre-Consumer","Recycled_Pre_Consumer",(IF($G2535="Recycled Post-Consumer","Recycled_Post_Consumer",(IF($G2535="Sustainably Sourced","Sustainably_sourced","")))))))))))))))),"")</f>
        <v/>
      </c>
      <c r="AE2535" s="13" t="e" cm="1">
        <f t="array" aca="1" ref="AE2535" ca="1">IF(INDIRECT("$F"&amp;$S2535)="","",IF(LEFT(INDIRECT("$F"&amp;$S2535),3)="GRS","GRS_RCS_RM",IF((LEFT(INDIRECT("$F"&amp;$S2535),3))="RCS","GRS_RCS_RM",IF(INDIRECT("$F"&amp;$S2535)="OCS (No Label)","OCS_Conversion_RM",IF(LEFT(INDIRECT("$F"&amp;$S2535),3)="OCS","OCS_RM",IF(RIGHT(INDIRECT("$F"&amp;$S2535),10)="conversion","GOTS_RM_conversion",IF((LEFT(INDIRECT("$F"&amp;$S2535),4))="GOTS","GOTS_RM","Responsible_RM")))))))</f>
        <v>#REF!</v>
      </c>
      <c r="AF2535" s="13" t="str" cm="1">
        <f t="array" aca="1" ref="AF2535" ca="1">IF($S2535="","",INDIRECT("$Z"&amp;$S2535))</f>
        <v/>
      </c>
      <c r="AG2535" s="155"/>
      <c r="AH2535" s="13" t="str" cm="1">
        <f t="array" aca="1" ref="AH2535" ca="1">IFERROR(INDIRECT("$ag"&amp;S2535),"")</f>
        <v/>
      </c>
      <c r="AI2535" s="13" t="e" cm="1">
        <f t="array" aca="1" ref="AI2535" ca="1">INDIRECT("O"&amp;S2534)</f>
        <v>#REF!</v>
      </c>
      <c r="AJ2535" s="13" t="str">
        <f>IF($I2535="","",INDEX('Raw Material'!$A$1:$J$75,MATCH(I2535,'Raw Material'!$A$1:$A$75,0),(MATCH(G2535,'Raw Material'!$A$1:$J$1,0))))</f>
        <v/>
      </c>
      <c r="AK2535" s="13" t="str">
        <f t="shared" si="1140"/>
        <v>YANLIŞRM</v>
      </c>
      <c r="AL2535" s="153" t="str">
        <f t="shared" si="1141"/>
        <v/>
      </c>
    </row>
    <row r="2536" spans="1:38" ht="16.5" customHeight="1">
      <c r="A2536" s="162"/>
      <c r="B2536" s="168"/>
      <c r="C2536" s="169"/>
      <c r="D2536" s="156"/>
      <c r="E2536" s="156"/>
      <c r="F2536" s="175"/>
      <c r="G2536" s="181"/>
      <c r="H2536" s="182"/>
      <c r="I2536" s="182"/>
      <c r="J2536" s="182"/>
      <c r="K2536" s="32"/>
      <c r="L2536" s="179"/>
      <c r="M2536" s="179"/>
      <c r="N2536" s="81"/>
      <c r="O2536" s="185"/>
      <c r="P2536" s="103"/>
      <c r="Q2536" s="84" t="str">
        <f t="shared" si="1142"/>
        <v/>
      </c>
      <c r="R2536" s="159"/>
      <c r="S2536" s="28" t="str" cm="1">
        <f t="array" aca="1" ref="S2536" ca="1">IF(INDIRECT("A"&amp;114+$U2536)&lt;&gt;"",114+$U2536,"")</f>
        <v/>
      </c>
      <c r="T2536" s="28" t="str">
        <f t="shared" ca="1" si="1143"/>
        <v>$B</v>
      </c>
      <c r="U2536" s="29">
        <f t="shared" si="1149"/>
        <v>2412</v>
      </c>
      <c r="V2536" s="29">
        <v>201.833333333349</v>
      </c>
      <c r="W2536" s="29">
        <f t="shared" si="1154"/>
        <v>201</v>
      </c>
      <c r="X2536" s="41" t="str" cm="1">
        <f t="array" aca="1" ref="X2536" ca="1">IFERROR(INDEX('PC&amp;PD'!$A$1:$AP$15,ROW('PC&amp;PD'!$A$15),MATCH(INDIRECT(T2536),'PC&amp;PD'!$A$1:$AP$1,0)),"")</f>
        <v/>
      </c>
      <c r="Z2536" s="155"/>
      <c r="AA2536" s="13" t="str">
        <f t="shared" si="1139"/>
        <v/>
      </c>
      <c r="AB2536" s="155"/>
      <c r="AC2536" s="13" t="str">
        <f t="shared" ca="1" si="1144"/>
        <v>$AB</v>
      </c>
      <c r="AD2536" s="13" t="str" cm="1">
        <f t="array" aca="1" ref="AD2536" ca="1">IFERROR(IF((LEFT(INDIRECT("$F"&amp;$S2536),4))="GOTS",IF($G2536="Organic","GOTS_Organic_raw",(IF($G2536="Responsible","GOTS_Responsible",(IF($G2536="No Attribute (Conventional)","GOTS_conventional",(IF($G2536="Recycled Pre/Post-Consumer","GOTS_pre_post",(IF($G2536="In-Conversion","GOTS_in_conversion",(IF($G2536="Sustainably Sourced","Sustainably_sourced",""))))))))))),IF($G2536="Organic","Organic",(IF($G2536="Responsible","Responsible",(IF($G2536="No Attribute (Conventional)","No_Attribute_Conventional",(IF($G2536="Recycled Pre/Post-Consumer","Recycled_Pre_Post_Consumer",(IF($G2536="In-Conversion","In_Conversion",(IF($G2536="Recycled Pre-Consumer","Recycled_Pre_Consumer",(IF($G2536="Recycled Post-Consumer","Recycled_Post_Consumer",(IF($G2536="Sustainably Sourced","Sustainably_sourced","")))))))))))))))),"")</f>
        <v/>
      </c>
      <c r="AE2536" s="13" t="e" cm="1">
        <f t="array" aca="1" ref="AE2536" ca="1">IF(INDIRECT("$F"&amp;$S2536)="","",IF(LEFT(INDIRECT("$F"&amp;$S2536),3)="GRS","GRS_RCS_RM",IF((LEFT(INDIRECT("$F"&amp;$S2536),3))="RCS","GRS_RCS_RM",IF(INDIRECT("$F"&amp;$S2536)="OCS (No Label)","OCS_Conversion_RM",IF(LEFT(INDIRECT("$F"&amp;$S2536),3)="OCS","OCS_RM",IF(RIGHT(INDIRECT("$F"&amp;$S2536),10)="conversion","GOTS_RM_conversion",IF((LEFT(INDIRECT("$F"&amp;$S2536),4))="GOTS","GOTS_RM","Responsible_RM")))))))</f>
        <v>#REF!</v>
      </c>
      <c r="AF2536" s="13" t="str" cm="1">
        <f t="array" aca="1" ref="AF2536" ca="1">IF($S2536="","",INDIRECT("$Z"&amp;$S2536))</f>
        <v/>
      </c>
      <c r="AG2536" s="155"/>
      <c r="AH2536" s="13" t="str" cm="1">
        <f t="array" aca="1" ref="AH2536" ca="1">IFERROR(INDIRECT("$ag"&amp;S2536),"")</f>
        <v/>
      </c>
      <c r="AI2536" s="13" t="e" cm="1">
        <f t="array" aca="1" ref="AI2536" ca="1">INDIRECT("O"&amp;S2535)</f>
        <v>#REF!</v>
      </c>
      <c r="AJ2536" s="13" t="str">
        <f>IF($I2536="","",INDEX('Raw Material'!$A$1:$J$75,MATCH(I2536,'Raw Material'!$A$1:$A$75,0),(MATCH(G2536,'Raw Material'!$A$1:$J$1,0))))</f>
        <v/>
      </c>
      <c r="AK2536" s="13" t="str">
        <f t="shared" si="1140"/>
        <v>YANLIŞRM</v>
      </c>
      <c r="AL2536" s="153" t="str">
        <f t="shared" si="1141"/>
        <v/>
      </c>
    </row>
    <row r="2537" spans="1:38" ht="16.5" customHeight="1" thickBot="1">
      <c r="A2537" s="163"/>
      <c r="B2537" s="170"/>
      <c r="C2537" s="171"/>
      <c r="D2537" s="156"/>
      <c r="E2537" s="156"/>
      <c r="F2537" s="176"/>
      <c r="G2537" s="157"/>
      <c r="H2537" s="158"/>
      <c r="I2537" s="158"/>
      <c r="J2537" s="158"/>
      <c r="K2537" s="33"/>
      <c r="L2537" s="180"/>
      <c r="M2537" s="180"/>
      <c r="N2537" s="82"/>
      <c r="O2537" s="186"/>
      <c r="P2537" s="103"/>
      <c r="Q2537" s="84" t="str">
        <f t="shared" si="1142"/>
        <v/>
      </c>
      <c r="R2537" s="159"/>
      <c r="S2537" s="28" t="str" cm="1">
        <f t="array" aca="1" ref="S2537" ca="1">IF(INDIRECT("A"&amp;114+$U2537)&lt;&gt;"",114+$U2537,"")</f>
        <v/>
      </c>
      <c r="T2537" s="28" t="str">
        <f t="shared" ca="1" si="1143"/>
        <v>$B</v>
      </c>
      <c r="U2537" s="29">
        <f t="shared" si="1149"/>
        <v>2412</v>
      </c>
      <c r="V2537" s="29">
        <v>201.916666666683</v>
      </c>
      <c r="W2537" s="29">
        <f t="shared" si="1154"/>
        <v>201</v>
      </c>
      <c r="X2537" s="41" t="str" cm="1">
        <f t="array" aca="1" ref="X2537" ca="1">IFERROR(INDEX('PC&amp;PD'!$A$1:$AP$15,ROW('PC&amp;PD'!$A$15),MATCH(INDIRECT(T2537),'PC&amp;PD'!$A$1:$AP$1,0)),"")</f>
        <v/>
      </c>
      <c r="Z2537" s="155"/>
      <c r="AA2537" s="13" t="str">
        <f t="shared" si="1139"/>
        <v/>
      </c>
      <c r="AB2537" s="155"/>
      <c r="AC2537" s="13" t="str">
        <f t="shared" ca="1" si="1144"/>
        <v>$AB</v>
      </c>
      <c r="AD2537" s="13" t="str" cm="1">
        <f t="array" aca="1" ref="AD2537" ca="1">IFERROR(IF((LEFT(INDIRECT("$F"&amp;$S2537),4))="GOTS",IF($G2537="Organic","GOTS_Organic_raw",(IF($G2537="Responsible","GOTS_Responsible",(IF($G2537="No Attribute (Conventional)","GOTS_conventional",(IF($G2537="Recycled Pre/Post-Consumer","GOTS_pre_post",(IF($G2537="In-Conversion","GOTS_in_conversion",(IF($G2537="Sustainably Sourced","Sustainably_sourced",""))))))))))),IF($G2537="Organic","Organic",(IF($G2537="Responsible","Responsible",(IF($G2537="No Attribute (Conventional)","No_Attribute_Conventional",(IF($G2537="Recycled Pre/Post-Consumer","Recycled_Pre_Post_Consumer",(IF($G2537="In-Conversion","In_Conversion",(IF($G2537="Recycled Pre-Consumer","Recycled_Pre_Consumer",(IF($G2537="Recycled Post-Consumer","Recycled_Post_Consumer",(IF($G2537="Sustainably Sourced","Sustainably_sourced","")))))))))))))))),"")</f>
        <v/>
      </c>
      <c r="AE2537" s="13" t="e" cm="1">
        <f t="array" aca="1" ref="AE2537" ca="1">IF(INDIRECT("$F"&amp;$S2537)="","",IF(LEFT(INDIRECT("$F"&amp;$S2537),3)="GRS","GRS_RCS_RM",IF((LEFT(INDIRECT("$F"&amp;$S2537),3))="RCS","GRS_RCS_RM",IF(INDIRECT("$F"&amp;$S2537)="OCS (No Label)","OCS_Conversion_RM",IF(LEFT(INDIRECT("$F"&amp;$S2537),3)="OCS","OCS_RM",IF(RIGHT(INDIRECT("$F"&amp;$S2537),10)="conversion","GOTS_RM_conversion",IF((LEFT(INDIRECT("$F"&amp;$S2537),4))="GOTS","GOTS_RM","Responsible_RM")))))))</f>
        <v>#REF!</v>
      </c>
      <c r="AF2537" s="13" t="str" cm="1">
        <f t="array" aca="1" ref="AF2537" ca="1">IF($S2537="","",INDIRECT("$Z"&amp;$S2537))</f>
        <v/>
      </c>
      <c r="AG2537" s="155"/>
      <c r="AH2537" s="13" t="str" cm="1">
        <f t="array" aca="1" ref="AH2537" ca="1">IFERROR(INDIRECT("$ag"&amp;S2537),"")</f>
        <v/>
      </c>
      <c r="AI2537" s="13" t="e" cm="1">
        <f t="array" aca="1" ref="AI2537" ca="1">INDIRECT("O"&amp;S2536)</f>
        <v>#REF!</v>
      </c>
      <c r="AJ2537" s="13" t="str">
        <f>IF($I2537="","",INDEX('Raw Material'!$A$1:$J$75,MATCH(I2537,'Raw Material'!$A$1:$A$75,0),(MATCH(G2537,'Raw Material'!$A$1:$J$1,0))))</f>
        <v/>
      </c>
      <c r="AK2537" s="13" t="str">
        <f t="shared" si="1140"/>
        <v>YANLIŞRM</v>
      </c>
      <c r="AL2537" s="153" t="str">
        <f t="shared" si="1141"/>
        <v/>
      </c>
    </row>
    <row r="2538" spans="1:38" ht="16.5" customHeight="1">
      <c r="A2538" s="160" t="str">
        <f>IF(B2538="","",COUNTA($B$114:$B2538))</f>
        <v/>
      </c>
      <c r="B2538" s="164"/>
      <c r="C2538" s="165"/>
      <c r="D2538" s="183"/>
      <c r="E2538" s="183"/>
      <c r="F2538" s="172"/>
      <c r="G2538" s="212"/>
      <c r="H2538" s="206"/>
      <c r="I2538" s="206"/>
      <c r="J2538" s="206"/>
      <c r="K2538" s="31"/>
      <c r="L2538" s="177" t="str">
        <f t="shared" ref="L2538" si="1164">IF(R2538="","",LEFT(R2538,LEN(R2538)-2))</f>
        <v/>
      </c>
      <c r="M2538" s="177"/>
      <c r="N2538" s="80"/>
      <c r="O2538" s="184"/>
      <c r="P2538" s="103"/>
      <c r="Q2538" s="84" t="str">
        <f t="shared" si="1142"/>
        <v/>
      </c>
      <c r="R2538" s="159" t="str">
        <f t="shared" ref="R2538" si="1165">CONCATENATE($Q2538,Q2539,Q2540,Q2541,Q2542,Q2543,$Q2544,$Q2545,$Q2546,$Q2547,Q2548,Q2549)</f>
        <v/>
      </c>
      <c r="S2538" s="28" t="str" cm="1">
        <f t="array" aca="1" ref="S2538" ca="1">IF(INDIRECT("A"&amp;114+$U2538)&lt;&gt;"",114+$U2538,"")</f>
        <v/>
      </c>
      <c r="T2538" s="28" t="str">
        <f t="shared" ca="1" si="1143"/>
        <v>$B</v>
      </c>
      <c r="U2538" s="29">
        <f t="shared" si="1149"/>
        <v>2424</v>
      </c>
      <c r="V2538" s="29">
        <v>202.000000000016</v>
      </c>
      <c r="W2538" s="29">
        <f t="shared" si="1154"/>
        <v>202</v>
      </c>
      <c r="X2538" s="41" t="str" cm="1">
        <f t="array" aca="1" ref="X2538" ca="1">IFERROR(INDEX('PC&amp;PD'!$A$1:$AP$15,ROW('PC&amp;PD'!$A$15),MATCH(INDIRECT(T2538),'PC&amp;PD'!$A$1:$AP$1,0)),"")</f>
        <v/>
      </c>
      <c r="Z2538" s="155" t="str">
        <f t="shared" ref="Z2538" si="1166">IFERROR(IF($F2538="OCS 100","OCS (OCS 100)",IF($F2538="OCS Blended","OCS (OCS Blended)",IF($F2538="OCS (No Label)","OCS (No Label)",IF($F2538="RCS 100","RCS (RCS 100)",IF($F2538="RCS Blended","RCS (RCS Blended)",IF($F2538="GRS","GRS (GRS)",IF($F2538="GRS (No Label)", "GRS (No Label)",IF($F2538="RDS","RDS (RDS)",IF($F2538="RWS","RWS (RWS)",IF($F2538="RAS","RAS (RAS)",IF($F2538="RMS","RMS (RMS)",IF($F2538="GOTS Organic","GOTS (Organic)",IF($F2538="GOTS Made with organic","GOTS (Made with Organic)",IF($F2538="GOTS Organic - in conversion","GOTS (Organic - In Conversion)",IF($F2538="GOTS Made with organic - in conversion","GOTS (Made with Organic - In Conversion)",""))))))))))))))),"")</f>
        <v/>
      </c>
      <c r="AA2538" s="13" t="str">
        <f t="shared" si="1139"/>
        <v/>
      </c>
      <c r="AB2538" s="155" t="str">
        <f t="shared" ref="AB2538" si="1167">IFERROR(IF($F2538="OCS 100", "OCS_100",IF($F2538="OCS Blended", "OCS_Blended",IF($F2538="OCS (No Label)", "OCS_No_Label",IF($F2538="RCS 100", "RCS_100",IF($F2538="RCS Blended","RCS_Blended",IF($F2538="GRS","GRS",IF($F2538="GRS (No Label)", "GRS_No_Label",IF($F2538="RDS","RDS",IF($F2538="RWS","RWS",IF($F2538="RMS","RMS",IF($F2538="GOTS Organic","GOTS_Organic",IF($F2538="GOTS Made with organic","GOTS_Made_with_organic",IF($F2538="GOTS Organic - in conversion","GOTS_Organic_in_Conversion",IF($F2538="GOTS Made with organic - in conversion","GOTS_Made_with_Organic_in_Conversion",IF($F2538="RAS","RAS",""))))))))))))))),"")</f>
        <v/>
      </c>
      <c r="AC2538" s="13" t="str">
        <f t="shared" ca="1" si="1144"/>
        <v>$AB</v>
      </c>
      <c r="AD2538" s="13" t="str" cm="1">
        <f t="array" aca="1" ref="AD2538" ca="1">IFERROR(IF((LEFT(INDIRECT("$F"&amp;$S2538),4))="GOTS",IF($G2538="Organic","GOTS_Organic_raw",(IF($G2538="Responsible","GOTS_Responsible",(IF($G2538="No Attribute (Conventional)","GOTS_conventional",(IF($G2538="Recycled Pre/Post-Consumer","GOTS_pre_post",(IF($G2538="In-Conversion","GOTS_in_conversion",(IF($G2538="Sustainably Sourced","Sustainably_sourced",""))))))))))),IF($G2538="Organic","Organic",(IF($G2538="Responsible","Responsible",(IF($G2538="No Attribute (Conventional)","No_Attribute_Conventional",(IF($G2538="Recycled Pre/Post-Consumer","Recycled_Pre_Post_Consumer",(IF($G2538="In-Conversion","In_Conversion",(IF($G2538="Recycled Pre-Consumer","Recycled_Pre_Consumer",(IF($G2538="Recycled Post-Consumer","Recycled_Post_Consumer",(IF($G2538="Sustainably Sourced","Sustainably_sourced","")))))))))))))))),"")</f>
        <v/>
      </c>
      <c r="AE2538" s="13" t="e" cm="1">
        <f t="array" aca="1" ref="AE2538" ca="1">IF(INDIRECT("$F"&amp;$S2538)="","",IF(LEFT(INDIRECT("$F"&amp;$S2538),3)="GRS","GRS_RCS_RM",IF((LEFT(INDIRECT("$F"&amp;$S2538),3))="RCS","GRS_RCS_RM",IF(INDIRECT("$F"&amp;$S2538)="OCS (No Label)","OCS_Conversion_RM",IF(LEFT(INDIRECT("$F"&amp;$S2538),3)="OCS","OCS_RM",IF(RIGHT(INDIRECT("$F"&amp;$S2538),10)="conversion","GOTS_RM_conversion",IF((LEFT(INDIRECT("$F"&amp;$S2538),4))="GOTS","GOTS_RM","Responsible_RM")))))))</f>
        <v>#REF!</v>
      </c>
      <c r="AF2538" s="13" t="str" cm="1">
        <f t="array" aca="1" ref="AF2538" ca="1">IF($S2538="","",INDIRECT("$Z"&amp;$S2538))</f>
        <v/>
      </c>
      <c r="AG2538" s="155" t="str">
        <f t="shared" si="1163"/>
        <v/>
      </c>
      <c r="AH2538" s="13" t="str" cm="1">
        <f t="array" aca="1" ref="AH2538" ca="1">IFERROR(INDIRECT("$ag"&amp;S2538),"")</f>
        <v/>
      </c>
      <c r="AI2538" s="13" t="e" cm="1">
        <f t="array" aca="1" ref="AI2538" ca="1">INDIRECT("O"&amp;S2537)</f>
        <v>#REF!</v>
      </c>
      <c r="AJ2538" s="13" t="str">
        <f>IF($I2538="","",INDEX('Raw Material'!$A$1:$J$75,MATCH(I2538,'Raw Material'!$A$1:$A$75,0),(MATCH(G2538,'Raw Material'!$A$1:$J$1,0))))</f>
        <v/>
      </c>
      <c r="AK2538" s="13" t="str">
        <f t="shared" si="1140"/>
        <v>YANLIŞRM</v>
      </c>
      <c r="AL2538" s="153" t="str">
        <f t="shared" si="1141"/>
        <v/>
      </c>
    </row>
    <row r="2539" spans="1:38" ht="16.5" customHeight="1">
      <c r="A2539" s="161"/>
      <c r="B2539" s="166"/>
      <c r="C2539" s="167"/>
      <c r="D2539" s="156"/>
      <c r="E2539" s="156"/>
      <c r="F2539" s="173"/>
      <c r="G2539" s="181"/>
      <c r="H2539" s="182"/>
      <c r="I2539" s="182"/>
      <c r="J2539" s="182"/>
      <c r="K2539" s="32"/>
      <c r="L2539" s="178"/>
      <c r="M2539" s="178"/>
      <c r="N2539" s="81"/>
      <c r="O2539" s="185"/>
      <c r="P2539" s="103"/>
      <c r="Q2539" s="84" t="str">
        <f t="shared" si="1142"/>
        <v/>
      </c>
      <c r="R2539" s="159"/>
      <c r="S2539" s="28" t="str" cm="1">
        <f t="array" aca="1" ref="S2539" ca="1">IF(INDIRECT("A"&amp;114+$U2539)&lt;&gt;"",114+$U2539,"")</f>
        <v/>
      </c>
      <c r="T2539" s="28" t="str">
        <f t="shared" ca="1" si="1143"/>
        <v>$B</v>
      </c>
      <c r="U2539" s="29">
        <f t="shared" si="1149"/>
        <v>2424</v>
      </c>
      <c r="V2539" s="29">
        <v>202.083333333349</v>
      </c>
      <c r="W2539" s="29">
        <f t="shared" si="1154"/>
        <v>202</v>
      </c>
      <c r="X2539" s="41" t="str" cm="1">
        <f t="array" aca="1" ref="X2539" ca="1">IFERROR(INDEX('PC&amp;PD'!$A$1:$AP$15,ROW('PC&amp;PD'!$A$15),MATCH(INDIRECT(T2539),'PC&amp;PD'!$A$1:$AP$1,0)),"")</f>
        <v/>
      </c>
      <c r="Z2539" s="155"/>
      <c r="AA2539" s="13" t="str">
        <f t="shared" si="1139"/>
        <v/>
      </c>
      <c r="AB2539" s="155"/>
      <c r="AC2539" s="13" t="str">
        <f t="shared" ca="1" si="1144"/>
        <v>$AB</v>
      </c>
      <c r="AD2539" s="13" t="str" cm="1">
        <f t="array" aca="1" ref="AD2539" ca="1">IFERROR(IF((LEFT(INDIRECT("$F"&amp;$S2539),4))="GOTS",IF($G2539="Organic","GOTS_Organic_raw",(IF($G2539="Responsible","GOTS_Responsible",(IF($G2539="No Attribute (Conventional)","GOTS_conventional",(IF($G2539="Recycled Pre/Post-Consumer","GOTS_pre_post",(IF($G2539="In-Conversion","GOTS_in_conversion",(IF($G2539="Sustainably Sourced","Sustainably_sourced",""))))))))))),IF($G2539="Organic","Organic",(IF($G2539="Responsible","Responsible",(IF($G2539="No Attribute (Conventional)","No_Attribute_Conventional",(IF($G2539="Recycled Pre/Post-Consumer","Recycled_Pre_Post_Consumer",(IF($G2539="In-Conversion","In_Conversion",(IF($G2539="Recycled Pre-Consumer","Recycled_Pre_Consumer",(IF($G2539="Recycled Post-Consumer","Recycled_Post_Consumer",(IF($G2539="Sustainably Sourced","Sustainably_sourced","")))))))))))))))),"")</f>
        <v/>
      </c>
      <c r="AE2539" s="13" t="e" cm="1">
        <f t="array" aca="1" ref="AE2539" ca="1">IF(INDIRECT("$F"&amp;$S2539)="","",IF(LEFT(INDIRECT("$F"&amp;$S2539),3)="GRS","GRS_RCS_RM",IF((LEFT(INDIRECT("$F"&amp;$S2539),3))="RCS","GRS_RCS_RM",IF(INDIRECT("$F"&amp;$S2539)="OCS (No Label)","OCS_Conversion_RM",IF(LEFT(INDIRECT("$F"&amp;$S2539),3)="OCS","OCS_RM",IF(RIGHT(INDIRECT("$F"&amp;$S2539),10)="conversion","GOTS_RM_conversion",IF((LEFT(INDIRECT("$F"&amp;$S2539),4))="GOTS","GOTS_RM","Responsible_RM")))))))</f>
        <v>#REF!</v>
      </c>
      <c r="AF2539" s="13" t="str" cm="1">
        <f t="array" aca="1" ref="AF2539" ca="1">IF($S2539="","",INDIRECT("$Z"&amp;$S2539))</f>
        <v/>
      </c>
      <c r="AG2539" s="155"/>
      <c r="AH2539" s="13" t="str" cm="1">
        <f t="array" aca="1" ref="AH2539" ca="1">IFERROR(INDIRECT("$ag"&amp;S2539),"")</f>
        <v/>
      </c>
      <c r="AI2539" s="13" t="e" cm="1">
        <f t="array" aca="1" ref="AI2539" ca="1">INDIRECT("O"&amp;S2538)</f>
        <v>#REF!</v>
      </c>
      <c r="AJ2539" s="13" t="str">
        <f>IF($I2539="","",INDEX('Raw Material'!$A$1:$J$75,MATCH(I2539,'Raw Material'!$A$1:$A$75,0),(MATCH(G2539,'Raw Material'!$A$1:$J$1,0))))</f>
        <v/>
      </c>
      <c r="AK2539" s="13" t="str">
        <f t="shared" si="1140"/>
        <v>YANLIŞRM</v>
      </c>
      <c r="AL2539" s="153" t="str">
        <f t="shared" si="1141"/>
        <v/>
      </c>
    </row>
    <row r="2540" spans="1:38" ht="16.5" customHeight="1">
      <c r="A2540" s="161"/>
      <c r="B2540" s="166"/>
      <c r="C2540" s="167"/>
      <c r="D2540" s="156"/>
      <c r="E2540" s="156"/>
      <c r="F2540" s="173"/>
      <c r="G2540" s="181"/>
      <c r="H2540" s="182"/>
      <c r="I2540" s="182"/>
      <c r="J2540" s="182"/>
      <c r="K2540" s="32"/>
      <c r="L2540" s="178"/>
      <c r="M2540" s="178"/>
      <c r="N2540" s="81"/>
      <c r="O2540" s="185"/>
      <c r="P2540" s="103"/>
      <c r="Q2540" s="84" t="str">
        <f t="shared" si="1142"/>
        <v/>
      </c>
      <c r="R2540" s="159"/>
      <c r="S2540" s="28" t="str" cm="1">
        <f t="array" aca="1" ref="S2540" ca="1">IF(INDIRECT("A"&amp;114+$U2540)&lt;&gt;"",114+$U2540,"")</f>
        <v/>
      </c>
      <c r="T2540" s="28" t="str">
        <f t="shared" ca="1" si="1143"/>
        <v>$B</v>
      </c>
      <c r="U2540" s="29">
        <f t="shared" si="1149"/>
        <v>2424</v>
      </c>
      <c r="V2540" s="29">
        <v>202.166666666683</v>
      </c>
      <c r="W2540" s="29">
        <f t="shared" si="1154"/>
        <v>202</v>
      </c>
      <c r="X2540" s="41" t="str" cm="1">
        <f t="array" aca="1" ref="X2540" ca="1">IFERROR(INDEX('PC&amp;PD'!$A$1:$AP$15,ROW('PC&amp;PD'!$A$15),MATCH(INDIRECT(T2540),'PC&amp;PD'!$A$1:$AP$1,0)),"")</f>
        <v/>
      </c>
      <c r="Z2540" s="155"/>
      <c r="AA2540" s="13" t="str">
        <f t="shared" si="1139"/>
        <v/>
      </c>
      <c r="AB2540" s="155"/>
      <c r="AC2540" s="13" t="str">
        <f t="shared" ca="1" si="1144"/>
        <v>$AB</v>
      </c>
      <c r="AD2540" s="13" t="str" cm="1">
        <f t="array" aca="1" ref="AD2540" ca="1">IFERROR(IF((LEFT(INDIRECT("$F"&amp;$S2540),4))="GOTS",IF($G2540="Organic","GOTS_Organic_raw",(IF($G2540="Responsible","GOTS_Responsible",(IF($G2540="No Attribute (Conventional)","GOTS_conventional",(IF($G2540="Recycled Pre/Post-Consumer","GOTS_pre_post",(IF($G2540="In-Conversion","GOTS_in_conversion",(IF($G2540="Sustainably Sourced","Sustainably_sourced",""))))))))))),IF($G2540="Organic","Organic",(IF($G2540="Responsible","Responsible",(IF($G2540="No Attribute (Conventional)","No_Attribute_Conventional",(IF($G2540="Recycled Pre/Post-Consumer","Recycled_Pre_Post_Consumer",(IF($G2540="In-Conversion","In_Conversion",(IF($G2540="Recycled Pre-Consumer","Recycled_Pre_Consumer",(IF($G2540="Recycled Post-Consumer","Recycled_Post_Consumer",(IF($G2540="Sustainably Sourced","Sustainably_sourced","")))))))))))))))),"")</f>
        <v/>
      </c>
      <c r="AE2540" s="13" t="e" cm="1">
        <f t="array" aca="1" ref="AE2540" ca="1">IF(INDIRECT("$F"&amp;$S2540)="","",IF(LEFT(INDIRECT("$F"&amp;$S2540),3)="GRS","GRS_RCS_RM",IF((LEFT(INDIRECT("$F"&amp;$S2540),3))="RCS","GRS_RCS_RM",IF(INDIRECT("$F"&amp;$S2540)="OCS (No Label)","OCS_Conversion_RM",IF(LEFT(INDIRECT("$F"&amp;$S2540),3)="OCS","OCS_RM",IF(RIGHT(INDIRECT("$F"&amp;$S2540),10)="conversion","GOTS_RM_conversion",IF((LEFT(INDIRECT("$F"&amp;$S2540),4))="GOTS","GOTS_RM","Responsible_RM")))))))</f>
        <v>#REF!</v>
      </c>
      <c r="AF2540" s="13" t="str" cm="1">
        <f t="array" aca="1" ref="AF2540" ca="1">IF($S2540="","",INDIRECT("$Z"&amp;$S2540))</f>
        <v/>
      </c>
      <c r="AG2540" s="155"/>
      <c r="AH2540" s="13" t="str" cm="1">
        <f t="array" aca="1" ref="AH2540" ca="1">IFERROR(INDIRECT("$ag"&amp;S2540),"")</f>
        <v/>
      </c>
      <c r="AI2540" s="13" t="e" cm="1">
        <f t="array" aca="1" ref="AI2540" ca="1">INDIRECT("O"&amp;S2539)</f>
        <v>#REF!</v>
      </c>
      <c r="AJ2540" s="13" t="str">
        <f>IF($I2540="","",INDEX('Raw Material'!$A$1:$J$75,MATCH(I2540,'Raw Material'!$A$1:$A$75,0),(MATCH(G2540,'Raw Material'!$A$1:$J$1,0))))</f>
        <v/>
      </c>
      <c r="AK2540" s="13" t="str">
        <f t="shared" si="1140"/>
        <v>YANLIŞRM</v>
      </c>
      <c r="AL2540" s="153" t="str">
        <f t="shared" si="1141"/>
        <v/>
      </c>
    </row>
    <row r="2541" spans="1:38" ht="16.5" customHeight="1">
      <c r="A2541" s="161"/>
      <c r="B2541" s="166"/>
      <c r="C2541" s="167"/>
      <c r="D2541" s="156"/>
      <c r="E2541" s="156"/>
      <c r="F2541" s="174"/>
      <c r="G2541" s="181"/>
      <c r="H2541" s="182"/>
      <c r="I2541" s="182"/>
      <c r="J2541" s="182"/>
      <c r="K2541" s="32"/>
      <c r="L2541" s="178"/>
      <c r="M2541" s="178"/>
      <c r="N2541" s="81"/>
      <c r="O2541" s="185"/>
      <c r="P2541" s="103"/>
      <c r="Q2541" s="84" t="str">
        <f t="shared" si="1142"/>
        <v/>
      </c>
      <c r="R2541" s="159"/>
      <c r="S2541" s="28" t="str" cm="1">
        <f t="array" aca="1" ref="S2541" ca="1">IF(INDIRECT("A"&amp;114+$U2541)&lt;&gt;"",114+$U2541,"")</f>
        <v/>
      </c>
      <c r="T2541" s="28" t="str">
        <f t="shared" ca="1" si="1143"/>
        <v>$B</v>
      </c>
      <c r="U2541" s="29">
        <f t="shared" si="1149"/>
        <v>2424</v>
      </c>
      <c r="V2541" s="29">
        <v>202.250000000016</v>
      </c>
      <c r="W2541" s="29">
        <f t="shared" si="1154"/>
        <v>202</v>
      </c>
      <c r="X2541" s="41" t="str" cm="1">
        <f t="array" aca="1" ref="X2541" ca="1">IFERROR(INDEX('PC&amp;PD'!$A$1:$AP$15,ROW('PC&amp;PD'!$A$15),MATCH(INDIRECT(T2541),'PC&amp;PD'!$A$1:$AP$1,0)),"")</f>
        <v/>
      </c>
      <c r="Z2541" s="155"/>
      <c r="AA2541" s="13" t="str">
        <f t="shared" si="1139"/>
        <v/>
      </c>
      <c r="AB2541" s="155"/>
      <c r="AC2541" s="13" t="str">
        <f t="shared" ca="1" si="1144"/>
        <v>$AB</v>
      </c>
      <c r="AD2541" s="13" t="str" cm="1">
        <f t="array" aca="1" ref="AD2541" ca="1">IFERROR(IF((LEFT(INDIRECT("$F"&amp;$S2541),4))="GOTS",IF($G2541="Organic","GOTS_Organic_raw",(IF($G2541="Responsible","GOTS_Responsible",(IF($G2541="No Attribute (Conventional)","GOTS_conventional",(IF($G2541="Recycled Pre/Post-Consumer","GOTS_pre_post",(IF($G2541="In-Conversion","GOTS_in_conversion",(IF($G2541="Sustainably Sourced","Sustainably_sourced",""))))))))))),IF($G2541="Organic","Organic",(IF($G2541="Responsible","Responsible",(IF($G2541="No Attribute (Conventional)","No_Attribute_Conventional",(IF($G2541="Recycled Pre/Post-Consumer","Recycled_Pre_Post_Consumer",(IF($G2541="In-Conversion","In_Conversion",(IF($G2541="Recycled Pre-Consumer","Recycled_Pre_Consumer",(IF($G2541="Recycled Post-Consumer","Recycled_Post_Consumer",(IF($G2541="Sustainably Sourced","Sustainably_sourced","")))))))))))))))),"")</f>
        <v/>
      </c>
      <c r="AE2541" s="13" t="e" cm="1">
        <f t="array" aca="1" ref="AE2541" ca="1">IF(INDIRECT("$F"&amp;$S2541)="","",IF(LEFT(INDIRECT("$F"&amp;$S2541),3)="GRS","GRS_RCS_RM",IF((LEFT(INDIRECT("$F"&amp;$S2541),3))="RCS","GRS_RCS_RM",IF(INDIRECT("$F"&amp;$S2541)="OCS (No Label)","OCS_Conversion_RM",IF(LEFT(INDIRECT("$F"&amp;$S2541),3)="OCS","OCS_RM",IF(RIGHT(INDIRECT("$F"&amp;$S2541),10)="conversion","GOTS_RM_conversion",IF((LEFT(INDIRECT("$F"&amp;$S2541),4))="GOTS","GOTS_RM","Responsible_RM")))))))</f>
        <v>#REF!</v>
      </c>
      <c r="AF2541" s="13" t="str" cm="1">
        <f t="array" aca="1" ref="AF2541" ca="1">IF($S2541="","",INDIRECT("$Z"&amp;$S2541))</f>
        <v/>
      </c>
      <c r="AG2541" s="155"/>
      <c r="AH2541" s="13" t="str" cm="1">
        <f t="array" aca="1" ref="AH2541" ca="1">IFERROR(INDIRECT("$ag"&amp;S2541),"")</f>
        <v/>
      </c>
      <c r="AI2541" s="13" t="e" cm="1">
        <f t="array" aca="1" ref="AI2541" ca="1">INDIRECT("O"&amp;S2540)</f>
        <v>#REF!</v>
      </c>
      <c r="AJ2541" s="13" t="str">
        <f>IF($I2541="","",INDEX('Raw Material'!$A$1:$J$75,MATCH(I2541,'Raw Material'!$A$1:$A$75,0),(MATCH(G2541,'Raw Material'!$A$1:$J$1,0))))</f>
        <v/>
      </c>
      <c r="AK2541" s="13" t="str">
        <f t="shared" si="1140"/>
        <v>YANLIŞRM</v>
      </c>
      <c r="AL2541" s="153" t="str">
        <f t="shared" si="1141"/>
        <v/>
      </c>
    </row>
    <row r="2542" spans="1:38" ht="16.5" customHeight="1">
      <c r="A2542" s="161"/>
      <c r="B2542" s="166"/>
      <c r="C2542" s="167"/>
      <c r="D2542" s="156"/>
      <c r="E2542" s="156"/>
      <c r="F2542" s="174"/>
      <c r="G2542" s="181"/>
      <c r="H2542" s="182"/>
      <c r="I2542" s="182"/>
      <c r="J2542" s="182"/>
      <c r="K2542" s="32"/>
      <c r="L2542" s="178"/>
      <c r="M2542" s="178"/>
      <c r="N2542" s="81"/>
      <c r="O2542" s="185"/>
      <c r="P2542" s="103"/>
      <c r="Q2542" s="84" t="str">
        <f t="shared" si="1142"/>
        <v/>
      </c>
      <c r="R2542" s="159"/>
      <c r="S2542" s="28" t="str" cm="1">
        <f t="array" aca="1" ref="S2542" ca="1">IF(INDIRECT("A"&amp;114+$U2542)&lt;&gt;"",114+$U2542,"")</f>
        <v/>
      </c>
      <c r="T2542" s="28" t="str">
        <f t="shared" ca="1" si="1143"/>
        <v>$B</v>
      </c>
      <c r="U2542" s="29">
        <f t="shared" si="1149"/>
        <v>2424</v>
      </c>
      <c r="V2542" s="29">
        <v>202.333333333349</v>
      </c>
      <c r="W2542" s="29">
        <f t="shared" si="1154"/>
        <v>202</v>
      </c>
      <c r="X2542" s="41" t="str" cm="1">
        <f t="array" aca="1" ref="X2542" ca="1">IFERROR(INDEX('PC&amp;PD'!$A$1:$AP$15,ROW('PC&amp;PD'!$A$15),MATCH(INDIRECT(T2542),'PC&amp;PD'!$A$1:$AP$1,0)),"")</f>
        <v/>
      </c>
      <c r="Z2542" s="155"/>
      <c r="AA2542" s="13" t="str">
        <f t="shared" si="1139"/>
        <v/>
      </c>
      <c r="AB2542" s="155"/>
      <c r="AC2542" s="13" t="str">
        <f t="shared" ca="1" si="1144"/>
        <v>$AB</v>
      </c>
      <c r="AD2542" s="13" t="str" cm="1">
        <f t="array" aca="1" ref="AD2542" ca="1">IFERROR(IF((LEFT(INDIRECT("$F"&amp;$S2542),4))="GOTS",IF($G2542="Organic","GOTS_Organic_raw",(IF($G2542="Responsible","GOTS_Responsible",(IF($G2542="No Attribute (Conventional)","GOTS_conventional",(IF($G2542="Recycled Pre/Post-Consumer","GOTS_pre_post",(IF($G2542="In-Conversion","GOTS_in_conversion",(IF($G2542="Sustainably Sourced","Sustainably_sourced",""))))))))))),IF($G2542="Organic","Organic",(IF($G2542="Responsible","Responsible",(IF($G2542="No Attribute (Conventional)","No_Attribute_Conventional",(IF($G2542="Recycled Pre/Post-Consumer","Recycled_Pre_Post_Consumer",(IF($G2542="In-Conversion","In_Conversion",(IF($G2542="Recycled Pre-Consumer","Recycled_Pre_Consumer",(IF($G2542="Recycled Post-Consumer","Recycled_Post_Consumer",(IF($G2542="Sustainably Sourced","Sustainably_sourced","")))))))))))))))),"")</f>
        <v/>
      </c>
      <c r="AE2542" s="13" t="e" cm="1">
        <f t="array" aca="1" ref="AE2542" ca="1">IF(INDIRECT("$F"&amp;$S2542)="","",IF(LEFT(INDIRECT("$F"&amp;$S2542),3)="GRS","GRS_RCS_RM",IF((LEFT(INDIRECT("$F"&amp;$S2542),3))="RCS","GRS_RCS_RM",IF(INDIRECT("$F"&amp;$S2542)="OCS (No Label)","OCS_Conversion_RM",IF(LEFT(INDIRECT("$F"&amp;$S2542),3)="OCS","OCS_RM",IF(RIGHT(INDIRECT("$F"&amp;$S2542),10)="conversion","GOTS_RM_conversion",IF((LEFT(INDIRECT("$F"&amp;$S2542),4))="GOTS","GOTS_RM","Responsible_RM")))))))</f>
        <v>#REF!</v>
      </c>
      <c r="AF2542" s="13" t="str" cm="1">
        <f t="array" aca="1" ref="AF2542" ca="1">IF($S2542="","",INDIRECT("$Z"&amp;$S2542))</f>
        <v/>
      </c>
      <c r="AG2542" s="155"/>
      <c r="AH2542" s="13" t="str" cm="1">
        <f t="array" aca="1" ref="AH2542" ca="1">IFERROR(INDIRECT("$ag"&amp;S2542),"")</f>
        <v/>
      </c>
      <c r="AI2542" s="13" t="e" cm="1">
        <f t="array" aca="1" ref="AI2542" ca="1">INDIRECT("O"&amp;S2541)</f>
        <v>#REF!</v>
      </c>
      <c r="AJ2542" s="13" t="str">
        <f>IF($I2542="","",INDEX('Raw Material'!$A$1:$J$75,MATCH(I2542,'Raw Material'!$A$1:$A$75,0),(MATCH(G2542,'Raw Material'!$A$1:$J$1,0))))</f>
        <v/>
      </c>
      <c r="AK2542" s="13" t="str">
        <f t="shared" si="1140"/>
        <v>YANLIŞRM</v>
      </c>
      <c r="AL2542" s="153" t="str">
        <f t="shared" si="1141"/>
        <v/>
      </c>
    </row>
    <row r="2543" spans="1:38" ht="16.5" customHeight="1">
      <c r="A2543" s="161"/>
      <c r="B2543" s="166"/>
      <c r="C2543" s="167"/>
      <c r="D2543" s="156"/>
      <c r="E2543" s="156"/>
      <c r="F2543" s="174"/>
      <c r="G2543" s="181"/>
      <c r="H2543" s="182"/>
      <c r="I2543" s="182"/>
      <c r="J2543" s="182"/>
      <c r="K2543" s="32"/>
      <c r="L2543" s="178"/>
      <c r="M2543" s="178"/>
      <c r="N2543" s="81"/>
      <c r="O2543" s="185"/>
      <c r="P2543" s="103"/>
      <c r="Q2543" s="84" t="str">
        <f t="shared" si="1142"/>
        <v/>
      </c>
      <c r="R2543" s="159"/>
      <c r="S2543" s="28" t="str" cm="1">
        <f t="array" aca="1" ref="S2543" ca="1">IF(INDIRECT("A"&amp;114+$U2543)&lt;&gt;"",114+$U2543,"")</f>
        <v/>
      </c>
      <c r="T2543" s="28" t="str">
        <f t="shared" ca="1" si="1143"/>
        <v>$B</v>
      </c>
      <c r="U2543" s="29">
        <f t="shared" si="1149"/>
        <v>2424</v>
      </c>
      <c r="V2543" s="29">
        <v>202.416666666683</v>
      </c>
      <c r="W2543" s="29">
        <f t="shared" si="1154"/>
        <v>202</v>
      </c>
      <c r="X2543" s="41" t="str" cm="1">
        <f t="array" aca="1" ref="X2543" ca="1">IFERROR(INDEX('PC&amp;PD'!$A$1:$AP$15,ROW('PC&amp;PD'!$A$15),MATCH(INDIRECT(T2543),'PC&amp;PD'!$A$1:$AP$1,0)),"")</f>
        <v/>
      </c>
      <c r="Z2543" s="155"/>
      <c r="AA2543" s="13" t="str">
        <f t="shared" si="1139"/>
        <v/>
      </c>
      <c r="AB2543" s="155"/>
      <c r="AC2543" s="13" t="str">
        <f t="shared" ca="1" si="1144"/>
        <v>$AB</v>
      </c>
      <c r="AD2543" s="13" t="str" cm="1">
        <f t="array" aca="1" ref="AD2543" ca="1">IFERROR(IF((LEFT(INDIRECT("$F"&amp;$S2543),4))="GOTS",IF($G2543="Organic","GOTS_Organic_raw",(IF($G2543="Responsible","GOTS_Responsible",(IF($G2543="No Attribute (Conventional)","GOTS_conventional",(IF($G2543="Recycled Pre/Post-Consumer","GOTS_pre_post",(IF($G2543="In-Conversion","GOTS_in_conversion",(IF($G2543="Sustainably Sourced","Sustainably_sourced",""))))))))))),IF($G2543="Organic","Organic",(IF($G2543="Responsible","Responsible",(IF($G2543="No Attribute (Conventional)","No_Attribute_Conventional",(IF($G2543="Recycled Pre/Post-Consumer","Recycled_Pre_Post_Consumer",(IF($G2543="In-Conversion","In_Conversion",(IF($G2543="Recycled Pre-Consumer","Recycled_Pre_Consumer",(IF($G2543="Recycled Post-Consumer","Recycled_Post_Consumer",(IF($G2543="Sustainably Sourced","Sustainably_sourced","")))))))))))))))),"")</f>
        <v/>
      </c>
      <c r="AE2543" s="13" t="e" cm="1">
        <f t="array" aca="1" ref="AE2543" ca="1">IF(INDIRECT("$F"&amp;$S2543)="","",IF(LEFT(INDIRECT("$F"&amp;$S2543),3)="GRS","GRS_RCS_RM",IF((LEFT(INDIRECT("$F"&amp;$S2543),3))="RCS","GRS_RCS_RM",IF(INDIRECT("$F"&amp;$S2543)="OCS (No Label)","OCS_Conversion_RM",IF(LEFT(INDIRECT("$F"&amp;$S2543),3)="OCS","OCS_RM",IF(RIGHT(INDIRECT("$F"&amp;$S2543),10)="conversion","GOTS_RM_conversion",IF((LEFT(INDIRECT("$F"&amp;$S2543),4))="GOTS","GOTS_RM","Responsible_RM")))))))</f>
        <v>#REF!</v>
      </c>
      <c r="AF2543" s="13" t="str" cm="1">
        <f t="array" aca="1" ref="AF2543" ca="1">IF($S2543="","",INDIRECT("$Z"&amp;$S2543))</f>
        <v/>
      </c>
      <c r="AG2543" s="155"/>
      <c r="AH2543" s="13" t="str" cm="1">
        <f t="array" aca="1" ref="AH2543" ca="1">IFERROR(INDIRECT("$ag"&amp;S2543),"")</f>
        <v/>
      </c>
      <c r="AI2543" s="13" t="e" cm="1">
        <f t="array" aca="1" ref="AI2543" ca="1">INDIRECT("O"&amp;S2542)</f>
        <v>#REF!</v>
      </c>
      <c r="AJ2543" s="13" t="str">
        <f>IF($I2543="","",INDEX('Raw Material'!$A$1:$J$75,MATCH(I2543,'Raw Material'!$A$1:$A$75,0),(MATCH(G2543,'Raw Material'!$A$1:$J$1,0))))</f>
        <v/>
      </c>
      <c r="AK2543" s="13" t="str">
        <f t="shared" si="1140"/>
        <v>YANLIŞRM</v>
      </c>
      <c r="AL2543" s="153" t="str">
        <f t="shared" si="1141"/>
        <v/>
      </c>
    </row>
    <row r="2544" spans="1:38" ht="16.5" customHeight="1">
      <c r="A2544" s="162"/>
      <c r="B2544" s="168"/>
      <c r="C2544" s="169"/>
      <c r="D2544" s="156"/>
      <c r="E2544" s="156"/>
      <c r="F2544" s="175"/>
      <c r="G2544" s="181"/>
      <c r="H2544" s="182"/>
      <c r="I2544" s="182"/>
      <c r="J2544" s="182"/>
      <c r="K2544" s="32"/>
      <c r="L2544" s="179"/>
      <c r="M2544" s="179"/>
      <c r="N2544" s="81"/>
      <c r="O2544" s="185"/>
      <c r="P2544" s="103"/>
      <c r="Q2544" s="84" t="str">
        <f t="shared" si="1142"/>
        <v/>
      </c>
      <c r="R2544" s="159"/>
      <c r="S2544" s="28" t="str" cm="1">
        <f t="array" aca="1" ref="S2544" ca="1">IF(INDIRECT("A"&amp;114+$U2544)&lt;&gt;"",114+$U2544,"")</f>
        <v/>
      </c>
      <c r="T2544" s="28" t="str">
        <f t="shared" ca="1" si="1143"/>
        <v>$B</v>
      </c>
      <c r="U2544" s="29">
        <f t="shared" si="1149"/>
        <v>2424</v>
      </c>
      <c r="V2544" s="29">
        <v>202.500000000016</v>
      </c>
      <c r="W2544" s="29">
        <f t="shared" si="1154"/>
        <v>202</v>
      </c>
      <c r="X2544" s="41" t="str" cm="1">
        <f t="array" aca="1" ref="X2544" ca="1">IFERROR(INDEX('PC&amp;PD'!$A$1:$AP$15,ROW('PC&amp;PD'!$A$15),MATCH(INDIRECT(T2544),'PC&amp;PD'!$A$1:$AP$1,0)),"")</f>
        <v/>
      </c>
      <c r="Z2544" s="155"/>
      <c r="AA2544" s="13" t="str">
        <f t="shared" si="1139"/>
        <v/>
      </c>
      <c r="AB2544" s="155"/>
      <c r="AC2544" s="13" t="str">
        <f t="shared" ca="1" si="1144"/>
        <v>$AB</v>
      </c>
      <c r="AD2544" s="13" t="str" cm="1">
        <f t="array" aca="1" ref="AD2544" ca="1">IFERROR(IF((LEFT(INDIRECT("$F"&amp;$S2544),4))="GOTS",IF($G2544="Organic","GOTS_Organic_raw",(IF($G2544="Responsible","GOTS_Responsible",(IF($G2544="No Attribute (Conventional)","GOTS_conventional",(IF($G2544="Recycled Pre/Post-Consumer","GOTS_pre_post",(IF($G2544="In-Conversion","GOTS_in_conversion",(IF($G2544="Sustainably Sourced","Sustainably_sourced",""))))))))))),IF($G2544="Organic","Organic",(IF($G2544="Responsible","Responsible",(IF($G2544="No Attribute (Conventional)","No_Attribute_Conventional",(IF($G2544="Recycled Pre/Post-Consumer","Recycled_Pre_Post_Consumer",(IF($G2544="In-Conversion","In_Conversion",(IF($G2544="Recycled Pre-Consumer","Recycled_Pre_Consumer",(IF($G2544="Recycled Post-Consumer","Recycled_Post_Consumer",(IF($G2544="Sustainably Sourced","Sustainably_sourced","")))))))))))))))),"")</f>
        <v/>
      </c>
      <c r="AE2544" s="13" t="e" cm="1">
        <f t="array" aca="1" ref="AE2544" ca="1">IF(INDIRECT("$F"&amp;$S2544)="","",IF(LEFT(INDIRECT("$F"&amp;$S2544),3)="GRS","GRS_RCS_RM",IF((LEFT(INDIRECT("$F"&amp;$S2544),3))="RCS","GRS_RCS_RM",IF(INDIRECT("$F"&amp;$S2544)="OCS (No Label)","OCS_Conversion_RM",IF(LEFT(INDIRECT("$F"&amp;$S2544),3)="OCS","OCS_RM",IF(RIGHT(INDIRECT("$F"&amp;$S2544),10)="conversion","GOTS_RM_conversion",IF((LEFT(INDIRECT("$F"&amp;$S2544),4))="GOTS","GOTS_RM","Responsible_RM")))))))</f>
        <v>#REF!</v>
      </c>
      <c r="AF2544" s="13" t="str" cm="1">
        <f t="array" aca="1" ref="AF2544" ca="1">IF($S2544="","",INDIRECT("$Z"&amp;$S2544))</f>
        <v/>
      </c>
      <c r="AG2544" s="155"/>
      <c r="AH2544" s="13" t="str" cm="1">
        <f t="array" aca="1" ref="AH2544" ca="1">IFERROR(INDIRECT("$ag"&amp;S2544),"")</f>
        <v/>
      </c>
      <c r="AI2544" s="13" t="e" cm="1">
        <f t="array" aca="1" ref="AI2544" ca="1">INDIRECT("O"&amp;S2543)</f>
        <v>#REF!</v>
      </c>
      <c r="AJ2544" s="13" t="str">
        <f>IF($I2544="","",INDEX('Raw Material'!$A$1:$J$75,MATCH(I2544,'Raw Material'!$A$1:$A$75,0),(MATCH(G2544,'Raw Material'!$A$1:$J$1,0))))</f>
        <v/>
      </c>
      <c r="AK2544" s="13" t="str">
        <f t="shared" si="1140"/>
        <v>YANLIŞRM</v>
      </c>
      <c r="AL2544" s="153" t="str">
        <f t="shared" si="1141"/>
        <v/>
      </c>
    </row>
    <row r="2545" spans="1:38" ht="16.5" customHeight="1">
      <c r="A2545" s="162"/>
      <c r="B2545" s="168"/>
      <c r="C2545" s="169"/>
      <c r="D2545" s="156"/>
      <c r="E2545" s="156"/>
      <c r="F2545" s="175"/>
      <c r="G2545" s="181"/>
      <c r="H2545" s="182"/>
      <c r="I2545" s="182"/>
      <c r="J2545" s="182"/>
      <c r="K2545" s="32"/>
      <c r="L2545" s="179"/>
      <c r="M2545" s="179"/>
      <c r="N2545" s="81"/>
      <c r="O2545" s="185"/>
      <c r="P2545" s="103"/>
      <c r="Q2545" s="84" t="str">
        <f t="shared" si="1142"/>
        <v/>
      </c>
      <c r="R2545" s="159"/>
      <c r="S2545" s="28" t="str" cm="1">
        <f t="array" aca="1" ref="S2545" ca="1">IF(INDIRECT("A"&amp;114+$U2545)&lt;&gt;"",114+$U2545,"")</f>
        <v/>
      </c>
      <c r="T2545" s="28" t="str">
        <f t="shared" ca="1" si="1143"/>
        <v>$B</v>
      </c>
      <c r="U2545" s="29">
        <f t="shared" si="1149"/>
        <v>2424</v>
      </c>
      <c r="V2545" s="29">
        <v>202.583333333349</v>
      </c>
      <c r="W2545" s="29">
        <f t="shared" si="1154"/>
        <v>202</v>
      </c>
      <c r="X2545" s="41" t="str" cm="1">
        <f t="array" aca="1" ref="X2545" ca="1">IFERROR(INDEX('PC&amp;PD'!$A$1:$AP$15,ROW('PC&amp;PD'!$A$15),MATCH(INDIRECT(T2545),'PC&amp;PD'!$A$1:$AP$1,0)),"")</f>
        <v/>
      </c>
      <c r="Z2545" s="155"/>
      <c r="AA2545" s="13" t="str">
        <f t="shared" si="1139"/>
        <v/>
      </c>
      <c r="AB2545" s="155"/>
      <c r="AC2545" s="13" t="str">
        <f t="shared" ca="1" si="1144"/>
        <v>$AB</v>
      </c>
      <c r="AD2545" s="13" t="str" cm="1">
        <f t="array" aca="1" ref="AD2545" ca="1">IFERROR(IF((LEFT(INDIRECT("$F"&amp;$S2545),4))="GOTS",IF($G2545="Organic","GOTS_Organic_raw",(IF($G2545="Responsible","GOTS_Responsible",(IF($G2545="No Attribute (Conventional)","GOTS_conventional",(IF($G2545="Recycled Pre/Post-Consumer","GOTS_pre_post",(IF($G2545="In-Conversion","GOTS_in_conversion",(IF($G2545="Sustainably Sourced","Sustainably_sourced",""))))))))))),IF($G2545="Organic","Organic",(IF($G2545="Responsible","Responsible",(IF($G2545="No Attribute (Conventional)","No_Attribute_Conventional",(IF($G2545="Recycled Pre/Post-Consumer","Recycled_Pre_Post_Consumer",(IF($G2545="In-Conversion","In_Conversion",(IF($G2545="Recycled Pre-Consumer","Recycled_Pre_Consumer",(IF($G2545="Recycled Post-Consumer","Recycled_Post_Consumer",(IF($G2545="Sustainably Sourced","Sustainably_sourced","")))))))))))))))),"")</f>
        <v/>
      </c>
      <c r="AE2545" s="13" t="e" cm="1">
        <f t="array" aca="1" ref="AE2545" ca="1">IF(INDIRECT("$F"&amp;$S2545)="","",IF(LEFT(INDIRECT("$F"&amp;$S2545),3)="GRS","GRS_RCS_RM",IF((LEFT(INDIRECT("$F"&amp;$S2545),3))="RCS","GRS_RCS_RM",IF(INDIRECT("$F"&amp;$S2545)="OCS (No Label)","OCS_Conversion_RM",IF(LEFT(INDIRECT("$F"&amp;$S2545),3)="OCS","OCS_RM",IF(RIGHT(INDIRECT("$F"&amp;$S2545),10)="conversion","GOTS_RM_conversion",IF((LEFT(INDIRECT("$F"&amp;$S2545),4))="GOTS","GOTS_RM","Responsible_RM")))))))</f>
        <v>#REF!</v>
      </c>
      <c r="AF2545" s="13" t="str" cm="1">
        <f t="array" aca="1" ref="AF2545" ca="1">IF($S2545="","",INDIRECT("$Z"&amp;$S2545))</f>
        <v/>
      </c>
      <c r="AG2545" s="155"/>
      <c r="AH2545" s="13" t="str" cm="1">
        <f t="array" aca="1" ref="AH2545" ca="1">IFERROR(INDIRECT("$ag"&amp;S2545),"")</f>
        <v/>
      </c>
      <c r="AI2545" s="13" t="e" cm="1">
        <f t="array" aca="1" ref="AI2545" ca="1">INDIRECT("O"&amp;S2544)</f>
        <v>#REF!</v>
      </c>
      <c r="AJ2545" s="13" t="str">
        <f>IF($I2545="","",INDEX('Raw Material'!$A$1:$J$75,MATCH(I2545,'Raw Material'!$A$1:$A$75,0),(MATCH(G2545,'Raw Material'!$A$1:$J$1,0))))</f>
        <v/>
      </c>
      <c r="AK2545" s="13" t="str">
        <f t="shared" si="1140"/>
        <v>YANLIŞRM</v>
      </c>
      <c r="AL2545" s="153" t="str">
        <f t="shared" si="1141"/>
        <v/>
      </c>
    </row>
    <row r="2546" spans="1:38" ht="16.5" customHeight="1">
      <c r="A2546" s="162"/>
      <c r="B2546" s="168"/>
      <c r="C2546" s="169"/>
      <c r="D2546" s="156"/>
      <c r="E2546" s="156"/>
      <c r="F2546" s="175"/>
      <c r="G2546" s="181"/>
      <c r="H2546" s="182"/>
      <c r="I2546" s="182"/>
      <c r="J2546" s="182"/>
      <c r="K2546" s="32"/>
      <c r="L2546" s="179"/>
      <c r="M2546" s="179"/>
      <c r="N2546" s="81"/>
      <c r="O2546" s="185"/>
      <c r="P2546" s="103"/>
      <c r="Q2546" s="84" t="str">
        <f t="shared" si="1142"/>
        <v/>
      </c>
      <c r="R2546" s="159"/>
      <c r="S2546" s="28" t="str" cm="1">
        <f t="array" aca="1" ref="S2546" ca="1">IF(INDIRECT("A"&amp;114+$U2546)&lt;&gt;"",114+$U2546,"")</f>
        <v/>
      </c>
      <c r="T2546" s="28" t="str">
        <f t="shared" ca="1" si="1143"/>
        <v>$B</v>
      </c>
      <c r="U2546" s="29">
        <f t="shared" si="1149"/>
        <v>2424</v>
      </c>
      <c r="V2546" s="29">
        <v>202.666666666683</v>
      </c>
      <c r="W2546" s="29">
        <f t="shared" si="1154"/>
        <v>202</v>
      </c>
      <c r="X2546" s="41" t="str" cm="1">
        <f t="array" aca="1" ref="X2546" ca="1">IFERROR(INDEX('PC&amp;PD'!$A$1:$AP$15,ROW('PC&amp;PD'!$A$15),MATCH(INDIRECT(T2546),'PC&amp;PD'!$A$1:$AP$1,0)),"")</f>
        <v/>
      </c>
      <c r="Z2546" s="155"/>
      <c r="AA2546" s="13" t="str">
        <f t="shared" si="1139"/>
        <v/>
      </c>
      <c r="AB2546" s="155"/>
      <c r="AC2546" s="13" t="str">
        <f t="shared" ca="1" si="1144"/>
        <v>$AB</v>
      </c>
      <c r="AD2546" s="13" t="str" cm="1">
        <f t="array" aca="1" ref="AD2546" ca="1">IFERROR(IF((LEFT(INDIRECT("$F"&amp;$S2546),4))="GOTS",IF($G2546="Organic","GOTS_Organic_raw",(IF($G2546="Responsible","GOTS_Responsible",(IF($G2546="No Attribute (Conventional)","GOTS_conventional",(IF($G2546="Recycled Pre/Post-Consumer","GOTS_pre_post",(IF($G2546="In-Conversion","GOTS_in_conversion",(IF($G2546="Sustainably Sourced","Sustainably_sourced",""))))))))))),IF($G2546="Organic","Organic",(IF($G2546="Responsible","Responsible",(IF($G2546="No Attribute (Conventional)","No_Attribute_Conventional",(IF($G2546="Recycled Pre/Post-Consumer","Recycled_Pre_Post_Consumer",(IF($G2546="In-Conversion","In_Conversion",(IF($G2546="Recycled Pre-Consumer","Recycled_Pre_Consumer",(IF($G2546="Recycled Post-Consumer","Recycled_Post_Consumer",(IF($G2546="Sustainably Sourced","Sustainably_sourced","")))))))))))))))),"")</f>
        <v/>
      </c>
      <c r="AE2546" s="13" t="e" cm="1">
        <f t="array" aca="1" ref="AE2546" ca="1">IF(INDIRECT("$F"&amp;$S2546)="","",IF(LEFT(INDIRECT("$F"&amp;$S2546),3)="GRS","GRS_RCS_RM",IF((LEFT(INDIRECT("$F"&amp;$S2546),3))="RCS","GRS_RCS_RM",IF(INDIRECT("$F"&amp;$S2546)="OCS (No Label)","OCS_Conversion_RM",IF(LEFT(INDIRECT("$F"&amp;$S2546),3)="OCS","OCS_RM",IF(RIGHT(INDIRECT("$F"&amp;$S2546),10)="conversion","GOTS_RM_conversion",IF((LEFT(INDIRECT("$F"&amp;$S2546),4))="GOTS","GOTS_RM","Responsible_RM")))))))</f>
        <v>#REF!</v>
      </c>
      <c r="AF2546" s="13" t="str" cm="1">
        <f t="array" aca="1" ref="AF2546" ca="1">IF($S2546="","",INDIRECT("$Z"&amp;$S2546))</f>
        <v/>
      </c>
      <c r="AG2546" s="155"/>
      <c r="AH2546" s="13" t="str" cm="1">
        <f t="array" aca="1" ref="AH2546" ca="1">IFERROR(INDIRECT("$ag"&amp;S2546),"")</f>
        <v/>
      </c>
      <c r="AI2546" s="13" t="e" cm="1">
        <f t="array" aca="1" ref="AI2546" ca="1">INDIRECT("O"&amp;S2545)</f>
        <v>#REF!</v>
      </c>
      <c r="AJ2546" s="13" t="str">
        <f>IF($I2546="","",INDEX('Raw Material'!$A$1:$J$75,MATCH(I2546,'Raw Material'!$A$1:$A$75,0),(MATCH(G2546,'Raw Material'!$A$1:$J$1,0))))</f>
        <v/>
      </c>
      <c r="AK2546" s="13" t="str">
        <f t="shared" si="1140"/>
        <v>YANLIŞRM</v>
      </c>
      <c r="AL2546" s="153" t="str">
        <f t="shared" si="1141"/>
        <v/>
      </c>
    </row>
    <row r="2547" spans="1:38" ht="16.5" customHeight="1">
      <c r="A2547" s="162"/>
      <c r="B2547" s="168"/>
      <c r="C2547" s="169"/>
      <c r="D2547" s="156"/>
      <c r="E2547" s="156"/>
      <c r="F2547" s="175"/>
      <c r="G2547" s="181"/>
      <c r="H2547" s="182"/>
      <c r="I2547" s="182"/>
      <c r="J2547" s="182"/>
      <c r="K2547" s="32"/>
      <c r="L2547" s="179"/>
      <c r="M2547" s="179"/>
      <c r="N2547" s="81"/>
      <c r="O2547" s="185"/>
      <c r="P2547" s="103"/>
      <c r="Q2547" s="84" t="str">
        <f t="shared" si="1142"/>
        <v/>
      </c>
      <c r="R2547" s="159"/>
      <c r="S2547" s="28" t="str" cm="1">
        <f t="array" aca="1" ref="S2547" ca="1">IF(INDIRECT("A"&amp;114+$U2547)&lt;&gt;"",114+$U2547,"")</f>
        <v/>
      </c>
      <c r="T2547" s="28" t="str">
        <f t="shared" ca="1" si="1143"/>
        <v>$B</v>
      </c>
      <c r="U2547" s="29">
        <f t="shared" si="1149"/>
        <v>2424</v>
      </c>
      <c r="V2547" s="29">
        <v>202.750000000016</v>
      </c>
      <c r="W2547" s="29">
        <f t="shared" si="1154"/>
        <v>202</v>
      </c>
      <c r="X2547" s="41" t="str" cm="1">
        <f t="array" aca="1" ref="X2547" ca="1">IFERROR(INDEX('PC&amp;PD'!$A$1:$AP$15,ROW('PC&amp;PD'!$A$15),MATCH(INDIRECT(T2547),'PC&amp;PD'!$A$1:$AP$1,0)),"")</f>
        <v/>
      </c>
      <c r="Z2547" s="155"/>
      <c r="AA2547" s="13" t="str">
        <f t="shared" ref="AA2547:AA2610" si="1168">IFERROR(IF(G2547="","",IF(G2547="No Attribute (Conventional)","",G2547)),"")</f>
        <v/>
      </c>
      <c r="AB2547" s="155"/>
      <c r="AC2547" s="13" t="str">
        <f t="shared" ca="1" si="1144"/>
        <v>$AB</v>
      </c>
      <c r="AD2547" s="13" t="str" cm="1">
        <f t="array" aca="1" ref="AD2547" ca="1">IFERROR(IF((LEFT(INDIRECT("$F"&amp;$S2547),4))="GOTS",IF($G2547="Organic","GOTS_Organic_raw",(IF($G2547="Responsible","GOTS_Responsible",(IF($G2547="No Attribute (Conventional)","GOTS_conventional",(IF($G2547="Recycled Pre/Post-Consumer","GOTS_pre_post",(IF($G2547="In-Conversion","GOTS_in_conversion",(IF($G2547="Sustainably Sourced","Sustainably_sourced",""))))))))))),IF($G2547="Organic","Organic",(IF($G2547="Responsible","Responsible",(IF($G2547="No Attribute (Conventional)","No_Attribute_Conventional",(IF($G2547="Recycled Pre/Post-Consumer","Recycled_Pre_Post_Consumer",(IF($G2547="In-Conversion","In_Conversion",(IF($G2547="Recycled Pre-Consumer","Recycled_Pre_Consumer",(IF($G2547="Recycled Post-Consumer","Recycled_Post_Consumer",(IF($G2547="Sustainably Sourced","Sustainably_sourced","")))))))))))))))),"")</f>
        <v/>
      </c>
      <c r="AE2547" s="13" t="e" cm="1">
        <f t="array" aca="1" ref="AE2547" ca="1">IF(INDIRECT("$F"&amp;$S2547)="","",IF(LEFT(INDIRECT("$F"&amp;$S2547),3)="GRS","GRS_RCS_RM",IF((LEFT(INDIRECT("$F"&amp;$S2547),3))="RCS","GRS_RCS_RM",IF(INDIRECT("$F"&amp;$S2547)="OCS (No Label)","OCS_Conversion_RM",IF(LEFT(INDIRECT("$F"&amp;$S2547),3)="OCS","OCS_RM",IF(RIGHT(INDIRECT("$F"&amp;$S2547),10)="conversion","GOTS_RM_conversion",IF((LEFT(INDIRECT("$F"&amp;$S2547),4))="GOTS","GOTS_RM","Responsible_RM")))))))</f>
        <v>#REF!</v>
      </c>
      <c r="AF2547" s="13" t="str" cm="1">
        <f t="array" aca="1" ref="AF2547" ca="1">IF($S2547="","",INDIRECT("$Z"&amp;$S2547))</f>
        <v/>
      </c>
      <c r="AG2547" s="155"/>
      <c r="AH2547" s="13" t="str" cm="1">
        <f t="array" aca="1" ref="AH2547" ca="1">IFERROR(INDIRECT("$ag"&amp;S2547),"")</f>
        <v/>
      </c>
      <c r="AI2547" s="13" t="e" cm="1">
        <f t="array" aca="1" ref="AI2547" ca="1">INDIRECT("O"&amp;S2546)</f>
        <v>#REF!</v>
      </c>
      <c r="AJ2547" s="13" t="str">
        <f>IF($I2547="","",INDEX('Raw Material'!$A$1:$J$75,MATCH(I2547,'Raw Material'!$A$1:$A$75,0),(MATCH(G2547,'Raw Material'!$A$1:$J$1,0))))</f>
        <v/>
      </c>
      <c r="AK2547" s="13" t="str">
        <f t="shared" ref="AK2547:AK2610" si="1169">$U$17&amp;"RM"</f>
        <v>YANLIŞRM</v>
      </c>
      <c r="AL2547" s="153" t="str">
        <f t="shared" ref="AL2547:AL2610" si="1170">IF($G2547="Organic","Organic",IF($G2547="No Attribute (Conventional)","No_Attribute_Conventional",IF($G2547="Recycled pre-consumer","Recycled_pre_consumer",IF($G2547="Recycled post-consumer","Recycled_post_consumer",IF($G2547="Responsible","Responsible",IF($G2547="Sustainably sourced","Sustainable_sourced",IF($G2547="ın-conversion","In_conversion","")))))))</f>
        <v/>
      </c>
    </row>
    <row r="2548" spans="1:38" ht="16.5" customHeight="1">
      <c r="A2548" s="162"/>
      <c r="B2548" s="168"/>
      <c r="C2548" s="169"/>
      <c r="D2548" s="156"/>
      <c r="E2548" s="156"/>
      <c r="F2548" s="175"/>
      <c r="G2548" s="181"/>
      <c r="H2548" s="182"/>
      <c r="I2548" s="182"/>
      <c r="J2548" s="182"/>
      <c r="K2548" s="32"/>
      <c r="L2548" s="179"/>
      <c r="M2548" s="179"/>
      <c r="N2548" s="81"/>
      <c r="O2548" s="185"/>
      <c r="P2548" s="103"/>
      <c r="Q2548" s="84" t="str">
        <f t="shared" si="1142"/>
        <v/>
      </c>
      <c r="R2548" s="159"/>
      <c r="S2548" s="28" t="str" cm="1">
        <f t="array" aca="1" ref="S2548" ca="1">IF(INDIRECT("A"&amp;114+$U2548)&lt;&gt;"",114+$U2548,"")</f>
        <v/>
      </c>
      <c r="T2548" s="28" t="str">
        <f t="shared" ca="1" si="1143"/>
        <v>$B</v>
      </c>
      <c r="U2548" s="29">
        <f t="shared" si="1149"/>
        <v>2424</v>
      </c>
      <c r="V2548" s="29">
        <v>202.833333333349</v>
      </c>
      <c r="W2548" s="29">
        <f t="shared" si="1154"/>
        <v>202</v>
      </c>
      <c r="X2548" s="41" t="str" cm="1">
        <f t="array" aca="1" ref="X2548" ca="1">IFERROR(INDEX('PC&amp;PD'!$A$1:$AP$15,ROW('PC&amp;PD'!$A$15),MATCH(INDIRECT(T2548),'PC&amp;PD'!$A$1:$AP$1,0)),"")</f>
        <v/>
      </c>
      <c r="Z2548" s="155"/>
      <c r="AA2548" s="13" t="str">
        <f t="shared" si="1168"/>
        <v/>
      </c>
      <c r="AB2548" s="155"/>
      <c r="AC2548" s="13" t="str">
        <f t="shared" ca="1" si="1144"/>
        <v>$AB</v>
      </c>
      <c r="AD2548" s="13" t="str" cm="1">
        <f t="array" aca="1" ref="AD2548" ca="1">IFERROR(IF((LEFT(INDIRECT("$F"&amp;$S2548),4))="GOTS",IF($G2548="Organic","GOTS_Organic_raw",(IF($G2548="Responsible","GOTS_Responsible",(IF($G2548="No Attribute (Conventional)","GOTS_conventional",(IF($G2548="Recycled Pre/Post-Consumer","GOTS_pre_post",(IF($G2548="In-Conversion","GOTS_in_conversion",(IF($G2548="Sustainably Sourced","Sustainably_sourced",""))))))))))),IF($G2548="Organic","Organic",(IF($G2548="Responsible","Responsible",(IF($G2548="No Attribute (Conventional)","No_Attribute_Conventional",(IF($G2548="Recycled Pre/Post-Consumer","Recycled_Pre_Post_Consumer",(IF($G2548="In-Conversion","In_Conversion",(IF($G2548="Recycled Pre-Consumer","Recycled_Pre_Consumer",(IF($G2548="Recycled Post-Consumer","Recycled_Post_Consumer",(IF($G2548="Sustainably Sourced","Sustainably_sourced","")))))))))))))))),"")</f>
        <v/>
      </c>
      <c r="AE2548" s="13" t="e" cm="1">
        <f t="array" aca="1" ref="AE2548" ca="1">IF(INDIRECT("$F"&amp;$S2548)="","",IF(LEFT(INDIRECT("$F"&amp;$S2548),3)="GRS","GRS_RCS_RM",IF((LEFT(INDIRECT("$F"&amp;$S2548),3))="RCS","GRS_RCS_RM",IF(INDIRECT("$F"&amp;$S2548)="OCS (No Label)","OCS_Conversion_RM",IF(LEFT(INDIRECT("$F"&amp;$S2548),3)="OCS","OCS_RM",IF(RIGHT(INDIRECT("$F"&amp;$S2548),10)="conversion","GOTS_RM_conversion",IF((LEFT(INDIRECT("$F"&amp;$S2548),4))="GOTS","GOTS_RM","Responsible_RM")))))))</f>
        <v>#REF!</v>
      </c>
      <c r="AF2548" s="13" t="str" cm="1">
        <f t="array" aca="1" ref="AF2548" ca="1">IF($S2548="","",INDIRECT("$Z"&amp;$S2548))</f>
        <v/>
      </c>
      <c r="AG2548" s="155"/>
      <c r="AH2548" s="13" t="str" cm="1">
        <f t="array" aca="1" ref="AH2548" ca="1">IFERROR(INDIRECT("$ag"&amp;S2548),"")</f>
        <v/>
      </c>
      <c r="AI2548" s="13" t="e" cm="1">
        <f t="array" aca="1" ref="AI2548" ca="1">INDIRECT("O"&amp;S2547)</f>
        <v>#REF!</v>
      </c>
      <c r="AJ2548" s="13" t="str">
        <f>IF($I2548="","",INDEX('Raw Material'!$A$1:$J$75,MATCH(I2548,'Raw Material'!$A$1:$A$75,0),(MATCH(G2548,'Raw Material'!$A$1:$J$1,0))))</f>
        <v/>
      </c>
      <c r="AK2548" s="13" t="str">
        <f t="shared" si="1169"/>
        <v>YANLIŞRM</v>
      </c>
      <c r="AL2548" s="153" t="str">
        <f t="shared" si="1170"/>
        <v/>
      </c>
    </row>
    <row r="2549" spans="1:38" ht="16.5" customHeight="1" thickBot="1">
      <c r="A2549" s="163"/>
      <c r="B2549" s="170"/>
      <c r="C2549" s="171"/>
      <c r="D2549" s="156"/>
      <c r="E2549" s="156"/>
      <c r="F2549" s="176"/>
      <c r="G2549" s="157"/>
      <c r="H2549" s="158"/>
      <c r="I2549" s="158"/>
      <c r="J2549" s="158"/>
      <c r="K2549" s="33"/>
      <c r="L2549" s="180"/>
      <c r="M2549" s="180"/>
      <c r="N2549" s="82"/>
      <c r="O2549" s="186"/>
      <c r="P2549" s="103"/>
      <c r="Q2549" s="84" t="str">
        <f t="shared" ref="Q2549:Q2612" si="1171">IF(OR($G2549="",$I2549="",$K2549="",$AJ2549="–"),"",CONCATENATE($K2549," ",$AA2549," ",$I2549," (",$AJ2549,") + "))</f>
        <v/>
      </c>
      <c r="R2549" s="159"/>
      <c r="S2549" s="28" t="str" cm="1">
        <f t="array" aca="1" ref="S2549" ca="1">IF(INDIRECT("A"&amp;114+$U2549)&lt;&gt;"",114+$U2549,"")</f>
        <v/>
      </c>
      <c r="T2549" s="28" t="str">
        <f t="shared" ref="T2549:T2612" ca="1" si="1172">"$B"&amp;S2549</f>
        <v>$B</v>
      </c>
      <c r="U2549" s="29">
        <f t="shared" si="1149"/>
        <v>2424</v>
      </c>
      <c r="V2549" s="29">
        <v>202.916666666683</v>
      </c>
      <c r="W2549" s="29">
        <f t="shared" si="1154"/>
        <v>202</v>
      </c>
      <c r="X2549" s="41" t="str" cm="1">
        <f t="array" aca="1" ref="X2549" ca="1">IFERROR(INDEX('PC&amp;PD'!$A$1:$AP$15,ROW('PC&amp;PD'!$A$15),MATCH(INDIRECT(T2549),'PC&amp;PD'!$A$1:$AP$1,0)),"")</f>
        <v/>
      </c>
      <c r="Z2549" s="155"/>
      <c r="AA2549" s="13" t="str">
        <f t="shared" si="1168"/>
        <v/>
      </c>
      <c r="AB2549" s="155"/>
      <c r="AC2549" s="13" t="str">
        <f t="shared" ref="AC2549:AC2612" ca="1" si="1173">"$AB"&amp;S2549</f>
        <v>$AB</v>
      </c>
      <c r="AD2549" s="13" t="str" cm="1">
        <f t="array" aca="1" ref="AD2549" ca="1">IFERROR(IF((LEFT(INDIRECT("$F"&amp;$S2549),4))="GOTS",IF($G2549="Organic","GOTS_Organic_raw",(IF($G2549="Responsible","GOTS_Responsible",(IF($G2549="No Attribute (Conventional)","GOTS_conventional",(IF($G2549="Recycled Pre/Post-Consumer","GOTS_pre_post",(IF($G2549="In-Conversion","GOTS_in_conversion",(IF($G2549="Sustainably Sourced","Sustainably_sourced",""))))))))))),IF($G2549="Organic","Organic",(IF($G2549="Responsible","Responsible",(IF($G2549="No Attribute (Conventional)","No_Attribute_Conventional",(IF($G2549="Recycled Pre/Post-Consumer","Recycled_Pre_Post_Consumer",(IF($G2549="In-Conversion","In_Conversion",(IF($G2549="Recycled Pre-Consumer","Recycled_Pre_Consumer",(IF($G2549="Recycled Post-Consumer","Recycled_Post_Consumer",(IF($G2549="Sustainably Sourced","Sustainably_sourced","")))))))))))))))),"")</f>
        <v/>
      </c>
      <c r="AE2549" s="13" t="e" cm="1">
        <f t="array" aca="1" ref="AE2549" ca="1">IF(INDIRECT("$F"&amp;$S2549)="","",IF(LEFT(INDIRECT("$F"&amp;$S2549),3)="GRS","GRS_RCS_RM",IF((LEFT(INDIRECT("$F"&amp;$S2549),3))="RCS","GRS_RCS_RM",IF(INDIRECT("$F"&amp;$S2549)="OCS (No Label)","OCS_Conversion_RM",IF(LEFT(INDIRECT("$F"&amp;$S2549),3)="OCS","OCS_RM",IF(RIGHT(INDIRECT("$F"&amp;$S2549),10)="conversion","GOTS_RM_conversion",IF((LEFT(INDIRECT("$F"&amp;$S2549),4))="GOTS","GOTS_RM","Responsible_RM")))))))</f>
        <v>#REF!</v>
      </c>
      <c r="AF2549" s="13" t="str" cm="1">
        <f t="array" aca="1" ref="AF2549" ca="1">IF($S2549="","",INDIRECT("$Z"&amp;$S2549))</f>
        <v/>
      </c>
      <c r="AG2549" s="155"/>
      <c r="AH2549" s="13" t="str" cm="1">
        <f t="array" aca="1" ref="AH2549" ca="1">IFERROR(INDIRECT("$ag"&amp;S2549),"")</f>
        <v/>
      </c>
      <c r="AI2549" s="13" t="e" cm="1">
        <f t="array" aca="1" ref="AI2549" ca="1">INDIRECT("O"&amp;S2548)</f>
        <v>#REF!</v>
      </c>
      <c r="AJ2549" s="13" t="str">
        <f>IF($I2549="","",INDEX('Raw Material'!$A$1:$J$75,MATCH(I2549,'Raw Material'!$A$1:$A$75,0),(MATCH(G2549,'Raw Material'!$A$1:$J$1,0))))</f>
        <v/>
      </c>
      <c r="AK2549" s="13" t="str">
        <f t="shared" si="1169"/>
        <v>YANLIŞRM</v>
      </c>
      <c r="AL2549" s="153" t="str">
        <f t="shared" si="1170"/>
        <v/>
      </c>
    </row>
    <row r="2550" spans="1:38" ht="16.5" customHeight="1">
      <c r="A2550" s="160" t="str">
        <f>IF(B2550="","",COUNTA($B$114:$B2550))</f>
        <v/>
      </c>
      <c r="B2550" s="164"/>
      <c r="C2550" s="165"/>
      <c r="D2550" s="183"/>
      <c r="E2550" s="183"/>
      <c r="F2550" s="172"/>
      <c r="G2550" s="212"/>
      <c r="H2550" s="206"/>
      <c r="I2550" s="206"/>
      <c r="J2550" s="206"/>
      <c r="K2550" s="31"/>
      <c r="L2550" s="177" t="str">
        <f t="shared" ref="L2550" si="1174">IF(R2550="","",LEFT(R2550,LEN(R2550)-2))</f>
        <v/>
      </c>
      <c r="M2550" s="177"/>
      <c r="N2550" s="80"/>
      <c r="O2550" s="184"/>
      <c r="P2550" s="103"/>
      <c r="Q2550" s="84" t="str">
        <f t="shared" si="1171"/>
        <v/>
      </c>
      <c r="R2550" s="159" t="str">
        <f t="shared" ref="R2550" si="1175">CONCATENATE($Q2550,Q2551,Q2552,Q2553,Q2554,Q2555,$Q2556,$Q2557,$Q2558,$Q2559,Q2560,Q2561)</f>
        <v/>
      </c>
      <c r="S2550" s="28" t="str" cm="1">
        <f t="array" aca="1" ref="S2550" ca="1">IF(INDIRECT("A"&amp;114+$U2550)&lt;&gt;"",114+$U2550,"")</f>
        <v/>
      </c>
      <c r="T2550" s="28" t="str">
        <f t="shared" ca="1" si="1172"/>
        <v>$B</v>
      </c>
      <c r="U2550" s="29">
        <f t="shared" si="1149"/>
        <v>2436</v>
      </c>
      <c r="V2550" s="29">
        <v>203.000000000016</v>
      </c>
      <c r="W2550" s="29">
        <f t="shared" si="1154"/>
        <v>203</v>
      </c>
      <c r="X2550" s="41" t="str" cm="1">
        <f t="array" aca="1" ref="X2550" ca="1">IFERROR(INDEX('PC&amp;PD'!$A$1:$AP$15,ROW('PC&amp;PD'!$A$15),MATCH(INDIRECT(T2550),'PC&amp;PD'!$A$1:$AP$1,0)),"")</f>
        <v/>
      </c>
      <c r="Z2550" s="155" t="str">
        <f t="shared" ref="Z2550" si="1176">IFERROR(IF($F2550="OCS 100","OCS (OCS 100)",IF($F2550="OCS Blended","OCS (OCS Blended)",IF($F2550="OCS (No Label)","OCS (No Label)",IF($F2550="RCS 100","RCS (RCS 100)",IF($F2550="RCS Blended","RCS (RCS Blended)",IF($F2550="GRS","GRS (GRS)",IF($F2550="GRS (No Label)", "GRS (No Label)",IF($F2550="RDS","RDS (RDS)",IF($F2550="RWS","RWS (RWS)",IF($F2550="RAS","RAS (RAS)",IF($F2550="RMS","RMS (RMS)",IF($F2550="GOTS Organic","GOTS (Organic)",IF($F2550="GOTS Made with organic","GOTS (Made with Organic)",IF($F2550="GOTS Organic - in conversion","GOTS (Organic - In Conversion)",IF($F2550="GOTS Made with organic - in conversion","GOTS (Made with Organic - In Conversion)",""))))))))))))))),"")</f>
        <v/>
      </c>
      <c r="AA2550" s="13" t="str">
        <f t="shared" si="1168"/>
        <v/>
      </c>
      <c r="AB2550" s="155" t="str">
        <f t="shared" ref="AB2550" si="1177">IFERROR(IF($F2550="OCS 100", "OCS_100",IF($F2550="OCS Blended", "OCS_Blended",IF($F2550="OCS (No Label)", "OCS_No_Label",IF($F2550="RCS 100", "RCS_100",IF($F2550="RCS Blended","RCS_Blended",IF($F2550="GRS","GRS",IF($F2550="GRS (No Label)", "GRS_No_Label",IF($F2550="RDS","RDS",IF($F2550="RWS","RWS",IF($F2550="RMS","RMS",IF($F2550="GOTS Organic","GOTS_Organic",IF($F2550="GOTS Made with organic","GOTS_Made_with_organic",IF($F2550="GOTS Organic - in conversion","GOTS_Organic_in_Conversion",IF($F2550="GOTS Made with organic - in conversion","GOTS_Made_with_Organic_in_Conversion",IF($F2550="RAS","RAS",""))))))))))))))),"")</f>
        <v/>
      </c>
      <c r="AC2550" s="13" t="str">
        <f t="shared" ca="1" si="1173"/>
        <v>$AB</v>
      </c>
      <c r="AD2550" s="13" t="str" cm="1">
        <f t="array" aca="1" ref="AD2550" ca="1">IFERROR(IF((LEFT(INDIRECT("$F"&amp;$S2550),4))="GOTS",IF($G2550="Organic","GOTS_Organic_raw",(IF($G2550="Responsible","GOTS_Responsible",(IF($G2550="No Attribute (Conventional)","GOTS_conventional",(IF($G2550="Recycled Pre/Post-Consumer","GOTS_pre_post",(IF($G2550="In-Conversion","GOTS_in_conversion",(IF($G2550="Sustainably Sourced","Sustainably_sourced",""))))))))))),IF($G2550="Organic","Organic",(IF($G2550="Responsible","Responsible",(IF($G2550="No Attribute (Conventional)","No_Attribute_Conventional",(IF($G2550="Recycled Pre/Post-Consumer","Recycled_Pre_Post_Consumer",(IF($G2550="In-Conversion","In_Conversion",(IF($G2550="Recycled Pre-Consumer","Recycled_Pre_Consumer",(IF($G2550="Recycled Post-Consumer","Recycled_Post_Consumer",(IF($G2550="Sustainably Sourced","Sustainably_sourced","")))))))))))))))),"")</f>
        <v/>
      </c>
      <c r="AE2550" s="13" t="e" cm="1">
        <f t="array" aca="1" ref="AE2550" ca="1">IF(INDIRECT("$F"&amp;$S2550)="","",IF(LEFT(INDIRECT("$F"&amp;$S2550),3)="GRS","GRS_RCS_RM",IF((LEFT(INDIRECT("$F"&amp;$S2550),3))="RCS","GRS_RCS_RM",IF(INDIRECT("$F"&amp;$S2550)="OCS (No Label)","OCS_Conversion_RM",IF(LEFT(INDIRECT("$F"&amp;$S2550),3)="OCS","OCS_RM",IF(RIGHT(INDIRECT("$F"&amp;$S2550),10)="conversion","GOTS_RM_conversion",IF((LEFT(INDIRECT("$F"&amp;$S2550),4))="GOTS","GOTS_RM","Responsible_RM")))))))</f>
        <v>#REF!</v>
      </c>
      <c r="AF2550" s="13" t="str" cm="1">
        <f t="array" aca="1" ref="AF2550" ca="1">IF($S2550="","",INDIRECT("$Z"&amp;$S2550))</f>
        <v/>
      </c>
      <c r="AG2550" s="155" t="str">
        <f t="shared" si="1163"/>
        <v/>
      </c>
      <c r="AH2550" s="13" t="str" cm="1">
        <f t="array" aca="1" ref="AH2550" ca="1">IFERROR(INDIRECT("$ag"&amp;S2550),"")</f>
        <v/>
      </c>
      <c r="AI2550" s="13" t="e" cm="1">
        <f t="array" aca="1" ref="AI2550" ca="1">INDIRECT("O"&amp;S2549)</f>
        <v>#REF!</v>
      </c>
      <c r="AJ2550" s="13" t="str">
        <f>IF($I2550="","",INDEX('Raw Material'!$A$1:$J$75,MATCH(I2550,'Raw Material'!$A$1:$A$75,0),(MATCH(G2550,'Raw Material'!$A$1:$J$1,0))))</f>
        <v/>
      </c>
      <c r="AK2550" s="13" t="str">
        <f t="shared" si="1169"/>
        <v>YANLIŞRM</v>
      </c>
      <c r="AL2550" s="153" t="str">
        <f t="shared" si="1170"/>
        <v/>
      </c>
    </row>
    <row r="2551" spans="1:38" ht="16.5" customHeight="1">
      <c r="A2551" s="161"/>
      <c r="B2551" s="166"/>
      <c r="C2551" s="167"/>
      <c r="D2551" s="156"/>
      <c r="E2551" s="156"/>
      <c r="F2551" s="173"/>
      <c r="G2551" s="181"/>
      <c r="H2551" s="182"/>
      <c r="I2551" s="182"/>
      <c r="J2551" s="182"/>
      <c r="K2551" s="32"/>
      <c r="L2551" s="178"/>
      <c r="M2551" s="178"/>
      <c r="N2551" s="81"/>
      <c r="O2551" s="185"/>
      <c r="P2551" s="103"/>
      <c r="Q2551" s="84" t="str">
        <f t="shared" si="1171"/>
        <v/>
      </c>
      <c r="R2551" s="159"/>
      <c r="S2551" s="28" t="str" cm="1">
        <f t="array" aca="1" ref="S2551" ca="1">IF(INDIRECT("A"&amp;114+$U2551)&lt;&gt;"",114+$U2551,"")</f>
        <v/>
      </c>
      <c r="T2551" s="28" t="str">
        <f t="shared" ca="1" si="1172"/>
        <v>$B</v>
      </c>
      <c r="U2551" s="29">
        <f t="shared" si="1149"/>
        <v>2436</v>
      </c>
      <c r="V2551" s="29">
        <v>203.083333333349</v>
      </c>
      <c r="W2551" s="29">
        <f t="shared" si="1154"/>
        <v>203</v>
      </c>
      <c r="X2551" s="41" t="str" cm="1">
        <f t="array" aca="1" ref="X2551" ca="1">IFERROR(INDEX('PC&amp;PD'!$A$1:$AP$15,ROW('PC&amp;PD'!$A$15),MATCH(INDIRECT(T2551),'PC&amp;PD'!$A$1:$AP$1,0)),"")</f>
        <v/>
      </c>
      <c r="Z2551" s="155"/>
      <c r="AA2551" s="13" t="str">
        <f t="shared" si="1168"/>
        <v/>
      </c>
      <c r="AB2551" s="155"/>
      <c r="AC2551" s="13" t="str">
        <f t="shared" ca="1" si="1173"/>
        <v>$AB</v>
      </c>
      <c r="AD2551" s="13" t="str" cm="1">
        <f t="array" aca="1" ref="AD2551" ca="1">IFERROR(IF((LEFT(INDIRECT("$F"&amp;$S2551),4))="GOTS",IF($G2551="Organic","GOTS_Organic_raw",(IF($G2551="Responsible","GOTS_Responsible",(IF($G2551="No Attribute (Conventional)","GOTS_conventional",(IF($G2551="Recycled Pre/Post-Consumer","GOTS_pre_post",(IF($G2551="In-Conversion","GOTS_in_conversion",(IF($G2551="Sustainably Sourced","Sustainably_sourced",""))))))))))),IF($G2551="Organic","Organic",(IF($G2551="Responsible","Responsible",(IF($G2551="No Attribute (Conventional)","No_Attribute_Conventional",(IF($G2551="Recycled Pre/Post-Consumer","Recycled_Pre_Post_Consumer",(IF($G2551="In-Conversion","In_Conversion",(IF($G2551="Recycled Pre-Consumer","Recycled_Pre_Consumer",(IF($G2551="Recycled Post-Consumer","Recycled_Post_Consumer",(IF($G2551="Sustainably Sourced","Sustainably_sourced","")))))))))))))))),"")</f>
        <v/>
      </c>
      <c r="AE2551" s="13" t="e" cm="1">
        <f t="array" aca="1" ref="AE2551" ca="1">IF(INDIRECT("$F"&amp;$S2551)="","",IF(LEFT(INDIRECT("$F"&amp;$S2551),3)="GRS","GRS_RCS_RM",IF((LEFT(INDIRECT("$F"&amp;$S2551),3))="RCS","GRS_RCS_RM",IF(INDIRECT("$F"&amp;$S2551)="OCS (No Label)","OCS_Conversion_RM",IF(LEFT(INDIRECT("$F"&amp;$S2551),3)="OCS","OCS_RM",IF(RIGHT(INDIRECT("$F"&amp;$S2551),10)="conversion","GOTS_RM_conversion",IF((LEFT(INDIRECT("$F"&amp;$S2551),4))="GOTS","GOTS_RM","Responsible_RM")))))))</f>
        <v>#REF!</v>
      </c>
      <c r="AF2551" s="13" t="str" cm="1">
        <f t="array" aca="1" ref="AF2551" ca="1">IF($S2551="","",INDIRECT("$Z"&amp;$S2551))</f>
        <v/>
      </c>
      <c r="AG2551" s="155"/>
      <c r="AH2551" s="13" t="str" cm="1">
        <f t="array" aca="1" ref="AH2551" ca="1">IFERROR(INDIRECT("$ag"&amp;S2551),"")</f>
        <v/>
      </c>
      <c r="AI2551" s="13" t="e" cm="1">
        <f t="array" aca="1" ref="AI2551" ca="1">INDIRECT("O"&amp;S2550)</f>
        <v>#REF!</v>
      </c>
      <c r="AJ2551" s="13" t="str">
        <f>IF($I2551="","",INDEX('Raw Material'!$A$1:$J$75,MATCH(I2551,'Raw Material'!$A$1:$A$75,0),(MATCH(G2551,'Raw Material'!$A$1:$J$1,0))))</f>
        <v/>
      </c>
      <c r="AK2551" s="13" t="str">
        <f t="shared" si="1169"/>
        <v>YANLIŞRM</v>
      </c>
      <c r="AL2551" s="153" t="str">
        <f t="shared" si="1170"/>
        <v/>
      </c>
    </row>
    <row r="2552" spans="1:38" ht="16.5" customHeight="1">
      <c r="A2552" s="161"/>
      <c r="B2552" s="166"/>
      <c r="C2552" s="167"/>
      <c r="D2552" s="156"/>
      <c r="E2552" s="156"/>
      <c r="F2552" s="173"/>
      <c r="G2552" s="181"/>
      <c r="H2552" s="182"/>
      <c r="I2552" s="182"/>
      <c r="J2552" s="182"/>
      <c r="K2552" s="32"/>
      <c r="L2552" s="178"/>
      <c r="M2552" s="178"/>
      <c r="N2552" s="81"/>
      <c r="O2552" s="185"/>
      <c r="P2552" s="103"/>
      <c r="Q2552" s="84" t="str">
        <f t="shared" si="1171"/>
        <v/>
      </c>
      <c r="R2552" s="159"/>
      <c r="S2552" s="28" t="str" cm="1">
        <f t="array" aca="1" ref="S2552" ca="1">IF(INDIRECT("A"&amp;114+$U2552)&lt;&gt;"",114+$U2552,"")</f>
        <v/>
      </c>
      <c r="T2552" s="28" t="str">
        <f t="shared" ca="1" si="1172"/>
        <v>$B</v>
      </c>
      <c r="U2552" s="29">
        <f t="shared" si="1149"/>
        <v>2436</v>
      </c>
      <c r="V2552" s="29">
        <v>203.166666666683</v>
      </c>
      <c r="W2552" s="29">
        <f t="shared" si="1154"/>
        <v>203</v>
      </c>
      <c r="X2552" s="41" t="str" cm="1">
        <f t="array" aca="1" ref="X2552" ca="1">IFERROR(INDEX('PC&amp;PD'!$A$1:$AP$15,ROW('PC&amp;PD'!$A$15),MATCH(INDIRECT(T2552),'PC&amp;PD'!$A$1:$AP$1,0)),"")</f>
        <v/>
      </c>
      <c r="Z2552" s="155"/>
      <c r="AA2552" s="13" t="str">
        <f t="shared" si="1168"/>
        <v/>
      </c>
      <c r="AB2552" s="155"/>
      <c r="AC2552" s="13" t="str">
        <f t="shared" ca="1" si="1173"/>
        <v>$AB</v>
      </c>
      <c r="AD2552" s="13" t="str" cm="1">
        <f t="array" aca="1" ref="AD2552" ca="1">IFERROR(IF((LEFT(INDIRECT("$F"&amp;$S2552),4))="GOTS",IF($G2552="Organic","GOTS_Organic_raw",(IF($G2552="Responsible","GOTS_Responsible",(IF($G2552="No Attribute (Conventional)","GOTS_conventional",(IF($G2552="Recycled Pre/Post-Consumer","GOTS_pre_post",(IF($G2552="In-Conversion","GOTS_in_conversion",(IF($G2552="Sustainably Sourced","Sustainably_sourced",""))))))))))),IF($G2552="Organic","Organic",(IF($G2552="Responsible","Responsible",(IF($G2552="No Attribute (Conventional)","No_Attribute_Conventional",(IF($G2552="Recycled Pre/Post-Consumer","Recycled_Pre_Post_Consumer",(IF($G2552="In-Conversion","In_Conversion",(IF($G2552="Recycled Pre-Consumer","Recycled_Pre_Consumer",(IF($G2552="Recycled Post-Consumer","Recycled_Post_Consumer",(IF($G2552="Sustainably Sourced","Sustainably_sourced","")))))))))))))))),"")</f>
        <v/>
      </c>
      <c r="AE2552" s="13" t="e" cm="1">
        <f t="array" aca="1" ref="AE2552" ca="1">IF(INDIRECT("$F"&amp;$S2552)="","",IF(LEFT(INDIRECT("$F"&amp;$S2552),3)="GRS","GRS_RCS_RM",IF((LEFT(INDIRECT("$F"&amp;$S2552),3))="RCS","GRS_RCS_RM",IF(INDIRECT("$F"&amp;$S2552)="OCS (No Label)","OCS_Conversion_RM",IF(LEFT(INDIRECT("$F"&amp;$S2552),3)="OCS","OCS_RM",IF(RIGHT(INDIRECT("$F"&amp;$S2552),10)="conversion","GOTS_RM_conversion",IF((LEFT(INDIRECT("$F"&amp;$S2552),4))="GOTS","GOTS_RM","Responsible_RM")))))))</f>
        <v>#REF!</v>
      </c>
      <c r="AF2552" s="13" t="str" cm="1">
        <f t="array" aca="1" ref="AF2552" ca="1">IF($S2552="","",INDIRECT("$Z"&amp;$S2552))</f>
        <v/>
      </c>
      <c r="AG2552" s="155"/>
      <c r="AH2552" s="13" t="str" cm="1">
        <f t="array" aca="1" ref="AH2552" ca="1">IFERROR(INDIRECT("$ag"&amp;S2552),"")</f>
        <v/>
      </c>
      <c r="AI2552" s="13" t="e" cm="1">
        <f t="array" aca="1" ref="AI2552" ca="1">INDIRECT("O"&amp;S2551)</f>
        <v>#REF!</v>
      </c>
      <c r="AJ2552" s="13" t="str">
        <f>IF($I2552="","",INDEX('Raw Material'!$A$1:$J$75,MATCH(I2552,'Raw Material'!$A$1:$A$75,0),(MATCH(G2552,'Raw Material'!$A$1:$J$1,0))))</f>
        <v/>
      </c>
      <c r="AK2552" s="13" t="str">
        <f t="shared" si="1169"/>
        <v>YANLIŞRM</v>
      </c>
      <c r="AL2552" s="153" t="str">
        <f t="shared" si="1170"/>
        <v/>
      </c>
    </row>
    <row r="2553" spans="1:38" ht="16.5" customHeight="1">
      <c r="A2553" s="161"/>
      <c r="B2553" s="166"/>
      <c r="C2553" s="167"/>
      <c r="D2553" s="156"/>
      <c r="E2553" s="156"/>
      <c r="F2553" s="174"/>
      <c r="G2553" s="181"/>
      <c r="H2553" s="182"/>
      <c r="I2553" s="182"/>
      <c r="J2553" s="182"/>
      <c r="K2553" s="32"/>
      <c r="L2553" s="178"/>
      <c r="M2553" s="178"/>
      <c r="N2553" s="81"/>
      <c r="O2553" s="185"/>
      <c r="P2553" s="103"/>
      <c r="Q2553" s="84" t="str">
        <f t="shared" si="1171"/>
        <v/>
      </c>
      <c r="R2553" s="159"/>
      <c r="S2553" s="28" t="str" cm="1">
        <f t="array" aca="1" ref="S2553" ca="1">IF(INDIRECT("A"&amp;114+$U2553)&lt;&gt;"",114+$U2553,"")</f>
        <v/>
      </c>
      <c r="T2553" s="28" t="str">
        <f t="shared" ca="1" si="1172"/>
        <v>$B</v>
      </c>
      <c r="U2553" s="29">
        <f t="shared" si="1149"/>
        <v>2436</v>
      </c>
      <c r="V2553" s="29">
        <v>203.250000000016</v>
      </c>
      <c r="W2553" s="29">
        <f t="shared" si="1154"/>
        <v>203</v>
      </c>
      <c r="X2553" s="41" t="str" cm="1">
        <f t="array" aca="1" ref="X2553" ca="1">IFERROR(INDEX('PC&amp;PD'!$A$1:$AP$15,ROW('PC&amp;PD'!$A$15),MATCH(INDIRECT(T2553),'PC&amp;PD'!$A$1:$AP$1,0)),"")</f>
        <v/>
      </c>
      <c r="Z2553" s="155"/>
      <c r="AA2553" s="13" t="str">
        <f t="shared" si="1168"/>
        <v/>
      </c>
      <c r="AB2553" s="155"/>
      <c r="AC2553" s="13" t="str">
        <f t="shared" ca="1" si="1173"/>
        <v>$AB</v>
      </c>
      <c r="AD2553" s="13" t="str" cm="1">
        <f t="array" aca="1" ref="AD2553" ca="1">IFERROR(IF((LEFT(INDIRECT("$F"&amp;$S2553),4))="GOTS",IF($G2553="Organic","GOTS_Organic_raw",(IF($G2553="Responsible","GOTS_Responsible",(IF($G2553="No Attribute (Conventional)","GOTS_conventional",(IF($G2553="Recycled Pre/Post-Consumer","GOTS_pre_post",(IF($G2553="In-Conversion","GOTS_in_conversion",(IF($G2553="Sustainably Sourced","Sustainably_sourced",""))))))))))),IF($G2553="Organic","Organic",(IF($G2553="Responsible","Responsible",(IF($G2553="No Attribute (Conventional)","No_Attribute_Conventional",(IF($G2553="Recycled Pre/Post-Consumer","Recycled_Pre_Post_Consumer",(IF($G2553="In-Conversion","In_Conversion",(IF($G2553="Recycled Pre-Consumer","Recycled_Pre_Consumer",(IF($G2553="Recycled Post-Consumer","Recycled_Post_Consumer",(IF($G2553="Sustainably Sourced","Sustainably_sourced","")))))))))))))))),"")</f>
        <v/>
      </c>
      <c r="AE2553" s="13" t="e" cm="1">
        <f t="array" aca="1" ref="AE2553" ca="1">IF(INDIRECT("$F"&amp;$S2553)="","",IF(LEFT(INDIRECT("$F"&amp;$S2553),3)="GRS","GRS_RCS_RM",IF((LEFT(INDIRECT("$F"&amp;$S2553),3))="RCS","GRS_RCS_RM",IF(INDIRECT("$F"&amp;$S2553)="OCS (No Label)","OCS_Conversion_RM",IF(LEFT(INDIRECT("$F"&amp;$S2553),3)="OCS","OCS_RM",IF(RIGHT(INDIRECT("$F"&amp;$S2553),10)="conversion","GOTS_RM_conversion",IF((LEFT(INDIRECT("$F"&amp;$S2553),4))="GOTS","GOTS_RM","Responsible_RM")))))))</f>
        <v>#REF!</v>
      </c>
      <c r="AF2553" s="13" t="str" cm="1">
        <f t="array" aca="1" ref="AF2553" ca="1">IF($S2553="","",INDIRECT("$Z"&amp;$S2553))</f>
        <v/>
      </c>
      <c r="AG2553" s="155"/>
      <c r="AH2553" s="13" t="str" cm="1">
        <f t="array" aca="1" ref="AH2553" ca="1">IFERROR(INDIRECT("$ag"&amp;S2553),"")</f>
        <v/>
      </c>
      <c r="AI2553" s="13" t="e" cm="1">
        <f t="array" aca="1" ref="AI2553" ca="1">INDIRECT("O"&amp;S2552)</f>
        <v>#REF!</v>
      </c>
      <c r="AJ2553" s="13" t="str">
        <f>IF($I2553="","",INDEX('Raw Material'!$A$1:$J$75,MATCH(I2553,'Raw Material'!$A$1:$A$75,0),(MATCH(G2553,'Raw Material'!$A$1:$J$1,0))))</f>
        <v/>
      </c>
      <c r="AK2553" s="13" t="str">
        <f t="shared" si="1169"/>
        <v>YANLIŞRM</v>
      </c>
      <c r="AL2553" s="153" t="str">
        <f t="shared" si="1170"/>
        <v/>
      </c>
    </row>
    <row r="2554" spans="1:38" ht="16.5" customHeight="1">
      <c r="A2554" s="161"/>
      <c r="B2554" s="166"/>
      <c r="C2554" s="167"/>
      <c r="D2554" s="156"/>
      <c r="E2554" s="156"/>
      <c r="F2554" s="174"/>
      <c r="G2554" s="181"/>
      <c r="H2554" s="182"/>
      <c r="I2554" s="182"/>
      <c r="J2554" s="182"/>
      <c r="K2554" s="32"/>
      <c r="L2554" s="178"/>
      <c r="M2554" s="178"/>
      <c r="N2554" s="81"/>
      <c r="O2554" s="185"/>
      <c r="P2554" s="103"/>
      <c r="Q2554" s="84" t="str">
        <f t="shared" si="1171"/>
        <v/>
      </c>
      <c r="R2554" s="159"/>
      <c r="S2554" s="28" t="str" cm="1">
        <f t="array" aca="1" ref="S2554" ca="1">IF(INDIRECT("A"&amp;114+$U2554)&lt;&gt;"",114+$U2554,"")</f>
        <v/>
      </c>
      <c r="T2554" s="28" t="str">
        <f t="shared" ca="1" si="1172"/>
        <v>$B</v>
      </c>
      <c r="U2554" s="29">
        <f t="shared" si="1149"/>
        <v>2436</v>
      </c>
      <c r="V2554" s="29">
        <v>203.333333333349</v>
      </c>
      <c r="W2554" s="29">
        <f t="shared" si="1154"/>
        <v>203</v>
      </c>
      <c r="X2554" s="41" t="str" cm="1">
        <f t="array" aca="1" ref="X2554" ca="1">IFERROR(INDEX('PC&amp;PD'!$A$1:$AP$15,ROW('PC&amp;PD'!$A$15),MATCH(INDIRECT(T2554),'PC&amp;PD'!$A$1:$AP$1,0)),"")</f>
        <v/>
      </c>
      <c r="Z2554" s="155"/>
      <c r="AA2554" s="13" t="str">
        <f t="shared" si="1168"/>
        <v/>
      </c>
      <c r="AB2554" s="155"/>
      <c r="AC2554" s="13" t="str">
        <f t="shared" ca="1" si="1173"/>
        <v>$AB</v>
      </c>
      <c r="AD2554" s="13" t="str" cm="1">
        <f t="array" aca="1" ref="AD2554" ca="1">IFERROR(IF((LEFT(INDIRECT("$F"&amp;$S2554),4))="GOTS",IF($G2554="Organic","GOTS_Organic_raw",(IF($G2554="Responsible","GOTS_Responsible",(IF($G2554="No Attribute (Conventional)","GOTS_conventional",(IF($G2554="Recycled Pre/Post-Consumer","GOTS_pre_post",(IF($G2554="In-Conversion","GOTS_in_conversion",(IF($G2554="Sustainably Sourced","Sustainably_sourced",""))))))))))),IF($G2554="Organic","Organic",(IF($G2554="Responsible","Responsible",(IF($G2554="No Attribute (Conventional)","No_Attribute_Conventional",(IF($G2554="Recycled Pre/Post-Consumer","Recycled_Pre_Post_Consumer",(IF($G2554="In-Conversion","In_Conversion",(IF($G2554="Recycled Pre-Consumer","Recycled_Pre_Consumer",(IF($G2554="Recycled Post-Consumer","Recycled_Post_Consumer",(IF($G2554="Sustainably Sourced","Sustainably_sourced","")))))))))))))))),"")</f>
        <v/>
      </c>
      <c r="AE2554" s="13" t="e" cm="1">
        <f t="array" aca="1" ref="AE2554" ca="1">IF(INDIRECT("$F"&amp;$S2554)="","",IF(LEFT(INDIRECT("$F"&amp;$S2554),3)="GRS","GRS_RCS_RM",IF((LEFT(INDIRECT("$F"&amp;$S2554),3))="RCS","GRS_RCS_RM",IF(INDIRECT("$F"&amp;$S2554)="OCS (No Label)","OCS_Conversion_RM",IF(LEFT(INDIRECT("$F"&amp;$S2554),3)="OCS","OCS_RM",IF(RIGHT(INDIRECT("$F"&amp;$S2554),10)="conversion","GOTS_RM_conversion",IF((LEFT(INDIRECT("$F"&amp;$S2554),4))="GOTS","GOTS_RM","Responsible_RM")))))))</f>
        <v>#REF!</v>
      </c>
      <c r="AF2554" s="13" t="str" cm="1">
        <f t="array" aca="1" ref="AF2554" ca="1">IF($S2554="","",INDIRECT("$Z"&amp;$S2554))</f>
        <v/>
      </c>
      <c r="AG2554" s="155"/>
      <c r="AH2554" s="13" t="str" cm="1">
        <f t="array" aca="1" ref="AH2554" ca="1">IFERROR(INDIRECT("$ag"&amp;S2554),"")</f>
        <v/>
      </c>
      <c r="AI2554" s="13" t="e" cm="1">
        <f t="array" aca="1" ref="AI2554" ca="1">INDIRECT("O"&amp;S2553)</f>
        <v>#REF!</v>
      </c>
      <c r="AJ2554" s="13" t="str">
        <f>IF($I2554="","",INDEX('Raw Material'!$A$1:$J$75,MATCH(I2554,'Raw Material'!$A$1:$A$75,0),(MATCH(G2554,'Raw Material'!$A$1:$J$1,0))))</f>
        <v/>
      </c>
      <c r="AK2554" s="13" t="str">
        <f t="shared" si="1169"/>
        <v>YANLIŞRM</v>
      </c>
      <c r="AL2554" s="153" t="str">
        <f t="shared" si="1170"/>
        <v/>
      </c>
    </row>
    <row r="2555" spans="1:38" ht="16.5" customHeight="1">
      <c r="A2555" s="161"/>
      <c r="B2555" s="166"/>
      <c r="C2555" s="167"/>
      <c r="D2555" s="156"/>
      <c r="E2555" s="156"/>
      <c r="F2555" s="174"/>
      <c r="G2555" s="181"/>
      <c r="H2555" s="182"/>
      <c r="I2555" s="182"/>
      <c r="J2555" s="182"/>
      <c r="K2555" s="32"/>
      <c r="L2555" s="178"/>
      <c r="M2555" s="178"/>
      <c r="N2555" s="81"/>
      <c r="O2555" s="185"/>
      <c r="P2555" s="103"/>
      <c r="Q2555" s="84" t="str">
        <f t="shared" si="1171"/>
        <v/>
      </c>
      <c r="R2555" s="159"/>
      <c r="S2555" s="28" t="str" cm="1">
        <f t="array" aca="1" ref="S2555" ca="1">IF(INDIRECT("A"&amp;114+$U2555)&lt;&gt;"",114+$U2555,"")</f>
        <v/>
      </c>
      <c r="T2555" s="28" t="str">
        <f t="shared" ca="1" si="1172"/>
        <v>$B</v>
      </c>
      <c r="U2555" s="29">
        <f t="shared" si="1149"/>
        <v>2436</v>
      </c>
      <c r="V2555" s="29">
        <v>203.416666666683</v>
      </c>
      <c r="W2555" s="29">
        <f t="shared" si="1154"/>
        <v>203</v>
      </c>
      <c r="X2555" s="41" t="str" cm="1">
        <f t="array" aca="1" ref="X2555" ca="1">IFERROR(INDEX('PC&amp;PD'!$A$1:$AP$15,ROW('PC&amp;PD'!$A$15),MATCH(INDIRECT(T2555),'PC&amp;PD'!$A$1:$AP$1,0)),"")</f>
        <v/>
      </c>
      <c r="Z2555" s="155"/>
      <c r="AA2555" s="13" t="str">
        <f t="shared" si="1168"/>
        <v/>
      </c>
      <c r="AB2555" s="155"/>
      <c r="AC2555" s="13" t="str">
        <f t="shared" ca="1" si="1173"/>
        <v>$AB</v>
      </c>
      <c r="AD2555" s="13" t="str" cm="1">
        <f t="array" aca="1" ref="AD2555" ca="1">IFERROR(IF((LEFT(INDIRECT("$F"&amp;$S2555),4))="GOTS",IF($G2555="Organic","GOTS_Organic_raw",(IF($G2555="Responsible","GOTS_Responsible",(IF($G2555="No Attribute (Conventional)","GOTS_conventional",(IF($G2555="Recycled Pre/Post-Consumer","GOTS_pre_post",(IF($G2555="In-Conversion","GOTS_in_conversion",(IF($G2555="Sustainably Sourced","Sustainably_sourced",""))))))))))),IF($G2555="Organic","Organic",(IF($G2555="Responsible","Responsible",(IF($G2555="No Attribute (Conventional)","No_Attribute_Conventional",(IF($G2555="Recycled Pre/Post-Consumer","Recycled_Pre_Post_Consumer",(IF($G2555="In-Conversion","In_Conversion",(IF($G2555="Recycled Pre-Consumer","Recycled_Pre_Consumer",(IF($G2555="Recycled Post-Consumer","Recycled_Post_Consumer",(IF($G2555="Sustainably Sourced","Sustainably_sourced","")))))))))))))))),"")</f>
        <v/>
      </c>
      <c r="AE2555" s="13" t="e" cm="1">
        <f t="array" aca="1" ref="AE2555" ca="1">IF(INDIRECT("$F"&amp;$S2555)="","",IF(LEFT(INDIRECT("$F"&amp;$S2555),3)="GRS","GRS_RCS_RM",IF((LEFT(INDIRECT("$F"&amp;$S2555),3))="RCS","GRS_RCS_RM",IF(INDIRECT("$F"&amp;$S2555)="OCS (No Label)","OCS_Conversion_RM",IF(LEFT(INDIRECT("$F"&amp;$S2555),3)="OCS","OCS_RM",IF(RIGHT(INDIRECT("$F"&amp;$S2555),10)="conversion","GOTS_RM_conversion",IF((LEFT(INDIRECT("$F"&amp;$S2555),4))="GOTS","GOTS_RM","Responsible_RM")))))))</f>
        <v>#REF!</v>
      </c>
      <c r="AF2555" s="13" t="str" cm="1">
        <f t="array" aca="1" ref="AF2555" ca="1">IF($S2555="","",INDIRECT("$Z"&amp;$S2555))</f>
        <v/>
      </c>
      <c r="AG2555" s="155"/>
      <c r="AH2555" s="13" t="str" cm="1">
        <f t="array" aca="1" ref="AH2555" ca="1">IFERROR(INDIRECT("$ag"&amp;S2555),"")</f>
        <v/>
      </c>
      <c r="AI2555" s="13" t="e" cm="1">
        <f t="array" aca="1" ref="AI2555" ca="1">INDIRECT("O"&amp;S2554)</f>
        <v>#REF!</v>
      </c>
      <c r="AJ2555" s="13" t="str">
        <f>IF($I2555="","",INDEX('Raw Material'!$A$1:$J$75,MATCH(I2555,'Raw Material'!$A$1:$A$75,0),(MATCH(G2555,'Raw Material'!$A$1:$J$1,0))))</f>
        <v/>
      </c>
      <c r="AK2555" s="13" t="str">
        <f t="shared" si="1169"/>
        <v>YANLIŞRM</v>
      </c>
      <c r="AL2555" s="153" t="str">
        <f t="shared" si="1170"/>
        <v/>
      </c>
    </row>
    <row r="2556" spans="1:38" ht="16.5" customHeight="1">
      <c r="A2556" s="162"/>
      <c r="B2556" s="168"/>
      <c r="C2556" s="169"/>
      <c r="D2556" s="156"/>
      <c r="E2556" s="156"/>
      <c r="F2556" s="175"/>
      <c r="G2556" s="181"/>
      <c r="H2556" s="182"/>
      <c r="I2556" s="182"/>
      <c r="J2556" s="182"/>
      <c r="K2556" s="32"/>
      <c r="L2556" s="179"/>
      <c r="M2556" s="179"/>
      <c r="N2556" s="81"/>
      <c r="O2556" s="185"/>
      <c r="P2556" s="103"/>
      <c r="Q2556" s="84" t="str">
        <f t="shared" si="1171"/>
        <v/>
      </c>
      <c r="R2556" s="159"/>
      <c r="S2556" s="28" t="str" cm="1">
        <f t="array" aca="1" ref="S2556" ca="1">IF(INDIRECT("A"&amp;114+$U2556)&lt;&gt;"",114+$U2556,"")</f>
        <v/>
      </c>
      <c r="T2556" s="28" t="str">
        <f t="shared" ca="1" si="1172"/>
        <v>$B</v>
      </c>
      <c r="U2556" s="29">
        <f t="shared" si="1149"/>
        <v>2436</v>
      </c>
      <c r="V2556" s="29">
        <v>203.500000000016</v>
      </c>
      <c r="W2556" s="29">
        <f t="shared" si="1154"/>
        <v>203</v>
      </c>
      <c r="X2556" s="41" t="str" cm="1">
        <f t="array" aca="1" ref="X2556" ca="1">IFERROR(INDEX('PC&amp;PD'!$A$1:$AP$15,ROW('PC&amp;PD'!$A$15),MATCH(INDIRECT(T2556),'PC&amp;PD'!$A$1:$AP$1,0)),"")</f>
        <v/>
      </c>
      <c r="Z2556" s="155"/>
      <c r="AA2556" s="13" t="str">
        <f t="shared" si="1168"/>
        <v/>
      </c>
      <c r="AB2556" s="155"/>
      <c r="AC2556" s="13" t="str">
        <f t="shared" ca="1" si="1173"/>
        <v>$AB</v>
      </c>
      <c r="AD2556" s="13" t="str" cm="1">
        <f t="array" aca="1" ref="AD2556" ca="1">IFERROR(IF((LEFT(INDIRECT("$F"&amp;$S2556),4))="GOTS",IF($G2556="Organic","GOTS_Organic_raw",(IF($G2556="Responsible","GOTS_Responsible",(IF($G2556="No Attribute (Conventional)","GOTS_conventional",(IF($G2556="Recycled Pre/Post-Consumer","GOTS_pre_post",(IF($G2556="In-Conversion","GOTS_in_conversion",(IF($G2556="Sustainably Sourced","Sustainably_sourced",""))))))))))),IF($G2556="Organic","Organic",(IF($G2556="Responsible","Responsible",(IF($G2556="No Attribute (Conventional)","No_Attribute_Conventional",(IF($G2556="Recycled Pre/Post-Consumer","Recycled_Pre_Post_Consumer",(IF($G2556="In-Conversion","In_Conversion",(IF($G2556="Recycled Pre-Consumer","Recycled_Pre_Consumer",(IF($G2556="Recycled Post-Consumer","Recycled_Post_Consumer",(IF($G2556="Sustainably Sourced","Sustainably_sourced","")))))))))))))))),"")</f>
        <v/>
      </c>
      <c r="AE2556" s="13" t="e" cm="1">
        <f t="array" aca="1" ref="AE2556" ca="1">IF(INDIRECT("$F"&amp;$S2556)="","",IF(LEFT(INDIRECT("$F"&amp;$S2556),3)="GRS","GRS_RCS_RM",IF((LEFT(INDIRECT("$F"&amp;$S2556),3))="RCS","GRS_RCS_RM",IF(INDIRECT("$F"&amp;$S2556)="OCS (No Label)","OCS_Conversion_RM",IF(LEFT(INDIRECT("$F"&amp;$S2556),3)="OCS","OCS_RM",IF(RIGHT(INDIRECT("$F"&amp;$S2556),10)="conversion","GOTS_RM_conversion",IF((LEFT(INDIRECT("$F"&amp;$S2556),4))="GOTS","GOTS_RM","Responsible_RM")))))))</f>
        <v>#REF!</v>
      </c>
      <c r="AF2556" s="13" t="str" cm="1">
        <f t="array" aca="1" ref="AF2556" ca="1">IF($S2556="","",INDIRECT("$Z"&amp;$S2556))</f>
        <v/>
      </c>
      <c r="AG2556" s="155"/>
      <c r="AH2556" s="13" t="str" cm="1">
        <f t="array" aca="1" ref="AH2556" ca="1">IFERROR(INDIRECT("$ag"&amp;S2556),"")</f>
        <v/>
      </c>
      <c r="AI2556" s="13" t="e" cm="1">
        <f t="array" aca="1" ref="AI2556" ca="1">INDIRECT("O"&amp;S2555)</f>
        <v>#REF!</v>
      </c>
      <c r="AJ2556" s="13" t="str">
        <f>IF($I2556="","",INDEX('Raw Material'!$A$1:$J$75,MATCH(I2556,'Raw Material'!$A$1:$A$75,0),(MATCH(G2556,'Raw Material'!$A$1:$J$1,0))))</f>
        <v/>
      </c>
      <c r="AK2556" s="13" t="str">
        <f t="shared" si="1169"/>
        <v>YANLIŞRM</v>
      </c>
      <c r="AL2556" s="153" t="str">
        <f t="shared" si="1170"/>
        <v/>
      </c>
    </row>
    <row r="2557" spans="1:38" ht="16.5" customHeight="1">
      <c r="A2557" s="162"/>
      <c r="B2557" s="168"/>
      <c r="C2557" s="169"/>
      <c r="D2557" s="156"/>
      <c r="E2557" s="156"/>
      <c r="F2557" s="175"/>
      <c r="G2557" s="181"/>
      <c r="H2557" s="182"/>
      <c r="I2557" s="182"/>
      <c r="J2557" s="182"/>
      <c r="K2557" s="32"/>
      <c r="L2557" s="179"/>
      <c r="M2557" s="179"/>
      <c r="N2557" s="81"/>
      <c r="O2557" s="185"/>
      <c r="P2557" s="103"/>
      <c r="Q2557" s="84" t="str">
        <f t="shared" si="1171"/>
        <v/>
      </c>
      <c r="R2557" s="159"/>
      <c r="S2557" s="28" t="str" cm="1">
        <f t="array" aca="1" ref="S2557" ca="1">IF(INDIRECT("A"&amp;114+$U2557)&lt;&gt;"",114+$U2557,"")</f>
        <v/>
      </c>
      <c r="T2557" s="28" t="str">
        <f t="shared" ca="1" si="1172"/>
        <v>$B</v>
      </c>
      <c r="U2557" s="29">
        <f t="shared" si="1149"/>
        <v>2436</v>
      </c>
      <c r="V2557" s="29">
        <v>203.583333333349</v>
      </c>
      <c r="W2557" s="29">
        <f t="shared" si="1154"/>
        <v>203</v>
      </c>
      <c r="X2557" s="41" t="str" cm="1">
        <f t="array" aca="1" ref="X2557" ca="1">IFERROR(INDEX('PC&amp;PD'!$A$1:$AP$15,ROW('PC&amp;PD'!$A$15),MATCH(INDIRECT(T2557),'PC&amp;PD'!$A$1:$AP$1,0)),"")</f>
        <v/>
      </c>
      <c r="Z2557" s="155"/>
      <c r="AA2557" s="13" t="str">
        <f t="shared" si="1168"/>
        <v/>
      </c>
      <c r="AB2557" s="155"/>
      <c r="AC2557" s="13" t="str">
        <f t="shared" ca="1" si="1173"/>
        <v>$AB</v>
      </c>
      <c r="AD2557" s="13" t="str" cm="1">
        <f t="array" aca="1" ref="AD2557" ca="1">IFERROR(IF((LEFT(INDIRECT("$F"&amp;$S2557),4))="GOTS",IF($G2557="Organic","GOTS_Organic_raw",(IF($G2557="Responsible","GOTS_Responsible",(IF($G2557="No Attribute (Conventional)","GOTS_conventional",(IF($G2557="Recycled Pre/Post-Consumer","GOTS_pre_post",(IF($G2557="In-Conversion","GOTS_in_conversion",(IF($G2557="Sustainably Sourced","Sustainably_sourced",""))))))))))),IF($G2557="Organic","Organic",(IF($G2557="Responsible","Responsible",(IF($G2557="No Attribute (Conventional)","No_Attribute_Conventional",(IF($G2557="Recycled Pre/Post-Consumer","Recycled_Pre_Post_Consumer",(IF($G2557="In-Conversion","In_Conversion",(IF($G2557="Recycled Pre-Consumer","Recycled_Pre_Consumer",(IF($G2557="Recycled Post-Consumer","Recycled_Post_Consumer",(IF($G2557="Sustainably Sourced","Sustainably_sourced","")))))))))))))))),"")</f>
        <v/>
      </c>
      <c r="AE2557" s="13" t="e" cm="1">
        <f t="array" aca="1" ref="AE2557" ca="1">IF(INDIRECT("$F"&amp;$S2557)="","",IF(LEFT(INDIRECT("$F"&amp;$S2557),3)="GRS","GRS_RCS_RM",IF((LEFT(INDIRECT("$F"&amp;$S2557),3))="RCS","GRS_RCS_RM",IF(INDIRECT("$F"&amp;$S2557)="OCS (No Label)","OCS_Conversion_RM",IF(LEFT(INDIRECT("$F"&amp;$S2557),3)="OCS","OCS_RM",IF(RIGHT(INDIRECT("$F"&amp;$S2557),10)="conversion","GOTS_RM_conversion",IF((LEFT(INDIRECT("$F"&amp;$S2557),4))="GOTS","GOTS_RM","Responsible_RM")))))))</f>
        <v>#REF!</v>
      </c>
      <c r="AF2557" s="13" t="str" cm="1">
        <f t="array" aca="1" ref="AF2557" ca="1">IF($S2557="","",INDIRECT("$Z"&amp;$S2557))</f>
        <v/>
      </c>
      <c r="AG2557" s="155"/>
      <c r="AH2557" s="13" t="str" cm="1">
        <f t="array" aca="1" ref="AH2557" ca="1">IFERROR(INDIRECT("$ag"&amp;S2557),"")</f>
        <v/>
      </c>
      <c r="AI2557" s="13" t="e" cm="1">
        <f t="array" aca="1" ref="AI2557" ca="1">INDIRECT("O"&amp;S2556)</f>
        <v>#REF!</v>
      </c>
      <c r="AJ2557" s="13" t="str">
        <f>IF($I2557="","",INDEX('Raw Material'!$A$1:$J$75,MATCH(I2557,'Raw Material'!$A$1:$A$75,0),(MATCH(G2557,'Raw Material'!$A$1:$J$1,0))))</f>
        <v/>
      </c>
      <c r="AK2557" s="13" t="str">
        <f t="shared" si="1169"/>
        <v>YANLIŞRM</v>
      </c>
      <c r="AL2557" s="153" t="str">
        <f t="shared" si="1170"/>
        <v/>
      </c>
    </row>
    <row r="2558" spans="1:38" ht="16.5" customHeight="1">
      <c r="A2558" s="162"/>
      <c r="B2558" s="168"/>
      <c r="C2558" s="169"/>
      <c r="D2558" s="156"/>
      <c r="E2558" s="156"/>
      <c r="F2558" s="175"/>
      <c r="G2558" s="181"/>
      <c r="H2558" s="182"/>
      <c r="I2558" s="182"/>
      <c r="J2558" s="182"/>
      <c r="K2558" s="32"/>
      <c r="L2558" s="179"/>
      <c r="M2558" s="179"/>
      <c r="N2558" s="81"/>
      <c r="O2558" s="185"/>
      <c r="P2558" s="103"/>
      <c r="Q2558" s="84" t="str">
        <f t="shared" si="1171"/>
        <v/>
      </c>
      <c r="R2558" s="159"/>
      <c r="S2558" s="28" t="str" cm="1">
        <f t="array" aca="1" ref="S2558" ca="1">IF(INDIRECT("A"&amp;114+$U2558)&lt;&gt;"",114+$U2558,"")</f>
        <v/>
      </c>
      <c r="T2558" s="28" t="str">
        <f t="shared" ca="1" si="1172"/>
        <v>$B</v>
      </c>
      <c r="U2558" s="29">
        <f t="shared" si="1149"/>
        <v>2436</v>
      </c>
      <c r="V2558" s="29">
        <v>203.666666666683</v>
      </c>
      <c r="W2558" s="29">
        <f t="shared" si="1154"/>
        <v>203</v>
      </c>
      <c r="X2558" s="41" t="str" cm="1">
        <f t="array" aca="1" ref="X2558" ca="1">IFERROR(INDEX('PC&amp;PD'!$A$1:$AP$15,ROW('PC&amp;PD'!$A$15),MATCH(INDIRECT(T2558),'PC&amp;PD'!$A$1:$AP$1,0)),"")</f>
        <v/>
      </c>
      <c r="Z2558" s="155"/>
      <c r="AA2558" s="13" t="str">
        <f t="shared" si="1168"/>
        <v/>
      </c>
      <c r="AB2558" s="155"/>
      <c r="AC2558" s="13" t="str">
        <f t="shared" ca="1" si="1173"/>
        <v>$AB</v>
      </c>
      <c r="AD2558" s="13" t="str" cm="1">
        <f t="array" aca="1" ref="AD2558" ca="1">IFERROR(IF((LEFT(INDIRECT("$F"&amp;$S2558),4))="GOTS",IF($G2558="Organic","GOTS_Organic_raw",(IF($G2558="Responsible","GOTS_Responsible",(IF($G2558="No Attribute (Conventional)","GOTS_conventional",(IF($G2558="Recycled Pre/Post-Consumer","GOTS_pre_post",(IF($G2558="In-Conversion","GOTS_in_conversion",(IF($G2558="Sustainably Sourced","Sustainably_sourced",""))))))))))),IF($G2558="Organic","Organic",(IF($G2558="Responsible","Responsible",(IF($G2558="No Attribute (Conventional)","No_Attribute_Conventional",(IF($G2558="Recycled Pre/Post-Consumer","Recycled_Pre_Post_Consumer",(IF($G2558="In-Conversion","In_Conversion",(IF($G2558="Recycled Pre-Consumer","Recycled_Pre_Consumer",(IF($G2558="Recycled Post-Consumer","Recycled_Post_Consumer",(IF($G2558="Sustainably Sourced","Sustainably_sourced","")))))))))))))))),"")</f>
        <v/>
      </c>
      <c r="AE2558" s="13" t="e" cm="1">
        <f t="array" aca="1" ref="AE2558" ca="1">IF(INDIRECT("$F"&amp;$S2558)="","",IF(LEFT(INDIRECT("$F"&amp;$S2558),3)="GRS","GRS_RCS_RM",IF((LEFT(INDIRECT("$F"&amp;$S2558),3))="RCS","GRS_RCS_RM",IF(INDIRECT("$F"&amp;$S2558)="OCS (No Label)","OCS_Conversion_RM",IF(LEFT(INDIRECT("$F"&amp;$S2558),3)="OCS","OCS_RM",IF(RIGHT(INDIRECT("$F"&amp;$S2558),10)="conversion","GOTS_RM_conversion",IF((LEFT(INDIRECT("$F"&amp;$S2558),4))="GOTS","GOTS_RM","Responsible_RM")))))))</f>
        <v>#REF!</v>
      </c>
      <c r="AF2558" s="13" t="str" cm="1">
        <f t="array" aca="1" ref="AF2558" ca="1">IF($S2558="","",INDIRECT("$Z"&amp;$S2558))</f>
        <v/>
      </c>
      <c r="AG2558" s="155"/>
      <c r="AH2558" s="13" t="str" cm="1">
        <f t="array" aca="1" ref="AH2558" ca="1">IFERROR(INDIRECT("$ag"&amp;S2558),"")</f>
        <v/>
      </c>
      <c r="AI2558" s="13" t="e" cm="1">
        <f t="array" aca="1" ref="AI2558" ca="1">INDIRECT("O"&amp;S2557)</f>
        <v>#REF!</v>
      </c>
      <c r="AJ2558" s="13" t="str">
        <f>IF($I2558="","",INDEX('Raw Material'!$A$1:$J$75,MATCH(I2558,'Raw Material'!$A$1:$A$75,0),(MATCH(G2558,'Raw Material'!$A$1:$J$1,0))))</f>
        <v/>
      </c>
      <c r="AK2558" s="13" t="str">
        <f t="shared" si="1169"/>
        <v>YANLIŞRM</v>
      </c>
      <c r="AL2558" s="153" t="str">
        <f t="shared" si="1170"/>
        <v/>
      </c>
    </row>
    <row r="2559" spans="1:38" ht="16.5" customHeight="1">
      <c r="A2559" s="162"/>
      <c r="B2559" s="168"/>
      <c r="C2559" s="169"/>
      <c r="D2559" s="156"/>
      <c r="E2559" s="156"/>
      <c r="F2559" s="175"/>
      <c r="G2559" s="181"/>
      <c r="H2559" s="182"/>
      <c r="I2559" s="182"/>
      <c r="J2559" s="182"/>
      <c r="K2559" s="32"/>
      <c r="L2559" s="179"/>
      <c r="M2559" s="179"/>
      <c r="N2559" s="81"/>
      <c r="O2559" s="185"/>
      <c r="P2559" s="103"/>
      <c r="Q2559" s="84" t="str">
        <f t="shared" si="1171"/>
        <v/>
      </c>
      <c r="R2559" s="159"/>
      <c r="S2559" s="28" t="str" cm="1">
        <f t="array" aca="1" ref="S2559" ca="1">IF(INDIRECT("A"&amp;114+$U2559)&lt;&gt;"",114+$U2559,"")</f>
        <v/>
      </c>
      <c r="T2559" s="28" t="str">
        <f t="shared" ca="1" si="1172"/>
        <v>$B</v>
      </c>
      <c r="U2559" s="29">
        <f t="shared" ref="U2559:U2622" si="1178">(12*W2559)</f>
        <v>2436</v>
      </c>
      <c r="V2559" s="29">
        <v>203.750000000016</v>
      </c>
      <c r="W2559" s="29">
        <f t="shared" si="1154"/>
        <v>203</v>
      </c>
      <c r="X2559" s="41" t="str" cm="1">
        <f t="array" aca="1" ref="X2559" ca="1">IFERROR(INDEX('PC&amp;PD'!$A$1:$AP$15,ROW('PC&amp;PD'!$A$15),MATCH(INDIRECT(T2559),'PC&amp;PD'!$A$1:$AP$1,0)),"")</f>
        <v/>
      </c>
      <c r="Z2559" s="155"/>
      <c r="AA2559" s="13" t="str">
        <f t="shared" si="1168"/>
        <v/>
      </c>
      <c r="AB2559" s="155"/>
      <c r="AC2559" s="13" t="str">
        <f t="shared" ca="1" si="1173"/>
        <v>$AB</v>
      </c>
      <c r="AD2559" s="13" t="str" cm="1">
        <f t="array" aca="1" ref="AD2559" ca="1">IFERROR(IF((LEFT(INDIRECT("$F"&amp;$S2559),4))="GOTS",IF($G2559="Organic","GOTS_Organic_raw",(IF($G2559="Responsible","GOTS_Responsible",(IF($G2559="No Attribute (Conventional)","GOTS_conventional",(IF($G2559="Recycled Pre/Post-Consumer","GOTS_pre_post",(IF($G2559="In-Conversion","GOTS_in_conversion",(IF($G2559="Sustainably Sourced","Sustainably_sourced",""))))))))))),IF($G2559="Organic","Organic",(IF($G2559="Responsible","Responsible",(IF($G2559="No Attribute (Conventional)","No_Attribute_Conventional",(IF($G2559="Recycled Pre/Post-Consumer","Recycled_Pre_Post_Consumer",(IF($G2559="In-Conversion","In_Conversion",(IF($G2559="Recycled Pre-Consumer","Recycled_Pre_Consumer",(IF($G2559="Recycled Post-Consumer","Recycled_Post_Consumer",(IF($G2559="Sustainably Sourced","Sustainably_sourced","")))))))))))))))),"")</f>
        <v/>
      </c>
      <c r="AE2559" s="13" t="e" cm="1">
        <f t="array" aca="1" ref="AE2559" ca="1">IF(INDIRECT("$F"&amp;$S2559)="","",IF(LEFT(INDIRECT("$F"&amp;$S2559),3)="GRS","GRS_RCS_RM",IF((LEFT(INDIRECT("$F"&amp;$S2559),3))="RCS","GRS_RCS_RM",IF(INDIRECT("$F"&amp;$S2559)="OCS (No Label)","OCS_Conversion_RM",IF(LEFT(INDIRECT("$F"&amp;$S2559),3)="OCS","OCS_RM",IF(RIGHT(INDIRECT("$F"&amp;$S2559),10)="conversion","GOTS_RM_conversion",IF((LEFT(INDIRECT("$F"&amp;$S2559),4))="GOTS","GOTS_RM","Responsible_RM")))))))</f>
        <v>#REF!</v>
      </c>
      <c r="AF2559" s="13" t="str" cm="1">
        <f t="array" aca="1" ref="AF2559" ca="1">IF($S2559="","",INDIRECT("$Z"&amp;$S2559))</f>
        <v/>
      </c>
      <c r="AG2559" s="155"/>
      <c r="AH2559" s="13" t="str" cm="1">
        <f t="array" aca="1" ref="AH2559" ca="1">IFERROR(INDIRECT("$ag"&amp;S2559),"")</f>
        <v/>
      </c>
      <c r="AI2559" s="13" t="e" cm="1">
        <f t="array" aca="1" ref="AI2559" ca="1">INDIRECT("O"&amp;S2558)</f>
        <v>#REF!</v>
      </c>
      <c r="AJ2559" s="13" t="str">
        <f>IF($I2559="","",INDEX('Raw Material'!$A$1:$J$75,MATCH(I2559,'Raw Material'!$A$1:$A$75,0),(MATCH(G2559,'Raw Material'!$A$1:$J$1,0))))</f>
        <v/>
      </c>
      <c r="AK2559" s="13" t="str">
        <f t="shared" si="1169"/>
        <v>YANLIŞRM</v>
      </c>
      <c r="AL2559" s="153" t="str">
        <f t="shared" si="1170"/>
        <v/>
      </c>
    </row>
    <row r="2560" spans="1:38" ht="16.5" customHeight="1">
      <c r="A2560" s="162"/>
      <c r="B2560" s="168"/>
      <c r="C2560" s="169"/>
      <c r="D2560" s="156"/>
      <c r="E2560" s="156"/>
      <c r="F2560" s="175"/>
      <c r="G2560" s="181"/>
      <c r="H2560" s="182"/>
      <c r="I2560" s="182"/>
      <c r="J2560" s="182"/>
      <c r="K2560" s="32"/>
      <c r="L2560" s="179"/>
      <c r="M2560" s="179"/>
      <c r="N2560" s="81"/>
      <c r="O2560" s="185"/>
      <c r="P2560" s="103"/>
      <c r="Q2560" s="84" t="str">
        <f t="shared" si="1171"/>
        <v/>
      </c>
      <c r="R2560" s="159"/>
      <c r="S2560" s="28" t="str" cm="1">
        <f t="array" aca="1" ref="S2560" ca="1">IF(INDIRECT("A"&amp;114+$U2560)&lt;&gt;"",114+$U2560,"")</f>
        <v/>
      </c>
      <c r="T2560" s="28" t="str">
        <f t="shared" ca="1" si="1172"/>
        <v>$B</v>
      </c>
      <c r="U2560" s="29">
        <f t="shared" si="1178"/>
        <v>2436</v>
      </c>
      <c r="V2560" s="29">
        <v>203.833333333349</v>
      </c>
      <c r="W2560" s="29">
        <f t="shared" si="1154"/>
        <v>203</v>
      </c>
      <c r="X2560" s="41" t="str" cm="1">
        <f t="array" aca="1" ref="X2560" ca="1">IFERROR(INDEX('PC&amp;PD'!$A$1:$AP$15,ROW('PC&amp;PD'!$A$15),MATCH(INDIRECT(T2560),'PC&amp;PD'!$A$1:$AP$1,0)),"")</f>
        <v/>
      </c>
      <c r="Z2560" s="155"/>
      <c r="AA2560" s="13" t="str">
        <f t="shared" si="1168"/>
        <v/>
      </c>
      <c r="AB2560" s="155"/>
      <c r="AC2560" s="13" t="str">
        <f t="shared" ca="1" si="1173"/>
        <v>$AB</v>
      </c>
      <c r="AD2560" s="13" t="str" cm="1">
        <f t="array" aca="1" ref="AD2560" ca="1">IFERROR(IF((LEFT(INDIRECT("$F"&amp;$S2560),4))="GOTS",IF($G2560="Organic","GOTS_Organic_raw",(IF($G2560="Responsible","GOTS_Responsible",(IF($G2560="No Attribute (Conventional)","GOTS_conventional",(IF($G2560="Recycled Pre/Post-Consumer","GOTS_pre_post",(IF($G2560="In-Conversion","GOTS_in_conversion",(IF($G2560="Sustainably Sourced","Sustainably_sourced",""))))))))))),IF($G2560="Organic","Organic",(IF($G2560="Responsible","Responsible",(IF($G2560="No Attribute (Conventional)","No_Attribute_Conventional",(IF($G2560="Recycled Pre/Post-Consumer","Recycled_Pre_Post_Consumer",(IF($G2560="In-Conversion","In_Conversion",(IF($G2560="Recycled Pre-Consumer","Recycled_Pre_Consumer",(IF($G2560="Recycled Post-Consumer","Recycled_Post_Consumer",(IF($G2560="Sustainably Sourced","Sustainably_sourced","")))))))))))))))),"")</f>
        <v/>
      </c>
      <c r="AE2560" s="13" t="e" cm="1">
        <f t="array" aca="1" ref="AE2560" ca="1">IF(INDIRECT("$F"&amp;$S2560)="","",IF(LEFT(INDIRECT("$F"&amp;$S2560),3)="GRS","GRS_RCS_RM",IF((LEFT(INDIRECT("$F"&amp;$S2560),3))="RCS","GRS_RCS_RM",IF(INDIRECT("$F"&amp;$S2560)="OCS (No Label)","OCS_Conversion_RM",IF(LEFT(INDIRECT("$F"&amp;$S2560),3)="OCS","OCS_RM",IF(RIGHT(INDIRECT("$F"&amp;$S2560),10)="conversion","GOTS_RM_conversion",IF((LEFT(INDIRECT("$F"&amp;$S2560),4))="GOTS","GOTS_RM","Responsible_RM")))))))</f>
        <v>#REF!</v>
      </c>
      <c r="AF2560" s="13" t="str" cm="1">
        <f t="array" aca="1" ref="AF2560" ca="1">IF($S2560="","",INDIRECT("$Z"&amp;$S2560))</f>
        <v/>
      </c>
      <c r="AG2560" s="155"/>
      <c r="AH2560" s="13" t="str" cm="1">
        <f t="array" aca="1" ref="AH2560" ca="1">IFERROR(INDIRECT("$ag"&amp;S2560),"")</f>
        <v/>
      </c>
      <c r="AI2560" s="13" t="e" cm="1">
        <f t="array" aca="1" ref="AI2560" ca="1">INDIRECT("O"&amp;S2559)</f>
        <v>#REF!</v>
      </c>
      <c r="AJ2560" s="13" t="str">
        <f>IF($I2560="","",INDEX('Raw Material'!$A$1:$J$75,MATCH(I2560,'Raw Material'!$A$1:$A$75,0),(MATCH(G2560,'Raw Material'!$A$1:$J$1,0))))</f>
        <v/>
      </c>
      <c r="AK2560" s="13" t="str">
        <f t="shared" si="1169"/>
        <v>YANLIŞRM</v>
      </c>
      <c r="AL2560" s="153" t="str">
        <f t="shared" si="1170"/>
        <v/>
      </c>
    </row>
    <row r="2561" spans="1:38" ht="16.5" customHeight="1" thickBot="1">
      <c r="A2561" s="163"/>
      <c r="B2561" s="170"/>
      <c r="C2561" s="171"/>
      <c r="D2561" s="156"/>
      <c r="E2561" s="156"/>
      <c r="F2561" s="176"/>
      <c r="G2561" s="157"/>
      <c r="H2561" s="158"/>
      <c r="I2561" s="158"/>
      <c r="J2561" s="158"/>
      <c r="K2561" s="33"/>
      <c r="L2561" s="180"/>
      <c r="M2561" s="180"/>
      <c r="N2561" s="82"/>
      <c r="O2561" s="186"/>
      <c r="P2561" s="103"/>
      <c r="Q2561" s="84" t="str">
        <f t="shared" si="1171"/>
        <v/>
      </c>
      <c r="R2561" s="159"/>
      <c r="S2561" s="28" t="str" cm="1">
        <f t="array" aca="1" ref="S2561" ca="1">IF(INDIRECT("A"&amp;114+$U2561)&lt;&gt;"",114+$U2561,"")</f>
        <v/>
      </c>
      <c r="T2561" s="28" t="str">
        <f t="shared" ca="1" si="1172"/>
        <v>$B</v>
      </c>
      <c r="U2561" s="29">
        <f t="shared" si="1178"/>
        <v>2436</v>
      </c>
      <c r="V2561" s="29">
        <v>203.916666666683</v>
      </c>
      <c r="W2561" s="29">
        <f t="shared" si="1154"/>
        <v>203</v>
      </c>
      <c r="X2561" s="41" t="str" cm="1">
        <f t="array" aca="1" ref="X2561" ca="1">IFERROR(INDEX('PC&amp;PD'!$A$1:$AP$15,ROW('PC&amp;PD'!$A$15),MATCH(INDIRECT(T2561),'PC&amp;PD'!$A$1:$AP$1,0)),"")</f>
        <v/>
      </c>
      <c r="Z2561" s="155"/>
      <c r="AA2561" s="13" t="str">
        <f t="shared" si="1168"/>
        <v/>
      </c>
      <c r="AB2561" s="155"/>
      <c r="AC2561" s="13" t="str">
        <f t="shared" ca="1" si="1173"/>
        <v>$AB</v>
      </c>
      <c r="AD2561" s="13" t="str" cm="1">
        <f t="array" aca="1" ref="AD2561" ca="1">IFERROR(IF((LEFT(INDIRECT("$F"&amp;$S2561),4))="GOTS",IF($G2561="Organic","GOTS_Organic_raw",(IF($G2561="Responsible","GOTS_Responsible",(IF($G2561="No Attribute (Conventional)","GOTS_conventional",(IF($G2561="Recycled Pre/Post-Consumer","GOTS_pre_post",(IF($G2561="In-Conversion","GOTS_in_conversion",(IF($G2561="Sustainably Sourced","Sustainably_sourced",""))))))))))),IF($G2561="Organic","Organic",(IF($G2561="Responsible","Responsible",(IF($G2561="No Attribute (Conventional)","No_Attribute_Conventional",(IF($G2561="Recycled Pre/Post-Consumer","Recycled_Pre_Post_Consumer",(IF($G2561="In-Conversion","In_Conversion",(IF($G2561="Recycled Pre-Consumer","Recycled_Pre_Consumer",(IF($G2561="Recycled Post-Consumer","Recycled_Post_Consumer",(IF($G2561="Sustainably Sourced","Sustainably_sourced","")))))))))))))))),"")</f>
        <v/>
      </c>
      <c r="AE2561" s="13" t="e" cm="1">
        <f t="array" aca="1" ref="AE2561" ca="1">IF(INDIRECT("$F"&amp;$S2561)="","",IF(LEFT(INDIRECT("$F"&amp;$S2561),3)="GRS","GRS_RCS_RM",IF((LEFT(INDIRECT("$F"&amp;$S2561),3))="RCS","GRS_RCS_RM",IF(INDIRECT("$F"&amp;$S2561)="OCS (No Label)","OCS_Conversion_RM",IF(LEFT(INDIRECT("$F"&amp;$S2561),3)="OCS","OCS_RM",IF(RIGHT(INDIRECT("$F"&amp;$S2561),10)="conversion","GOTS_RM_conversion",IF((LEFT(INDIRECT("$F"&amp;$S2561),4))="GOTS","GOTS_RM","Responsible_RM")))))))</f>
        <v>#REF!</v>
      </c>
      <c r="AF2561" s="13" t="str" cm="1">
        <f t="array" aca="1" ref="AF2561" ca="1">IF($S2561="","",INDIRECT("$Z"&amp;$S2561))</f>
        <v/>
      </c>
      <c r="AG2561" s="155"/>
      <c r="AH2561" s="13" t="str" cm="1">
        <f t="array" aca="1" ref="AH2561" ca="1">IFERROR(INDIRECT("$ag"&amp;S2561),"")</f>
        <v/>
      </c>
      <c r="AI2561" s="13" t="e" cm="1">
        <f t="array" aca="1" ref="AI2561" ca="1">INDIRECT("O"&amp;S2560)</f>
        <v>#REF!</v>
      </c>
      <c r="AJ2561" s="13" t="str">
        <f>IF($I2561="","",INDEX('Raw Material'!$A$1:$J$75,MATCH(I2561,'Raw Material'!$A$1:$A$75,0),(MATCH(G2561,'Raw Material'!$A$1:$J$1,0))))</f>
        <v/>
      </c>
      <c r="AK2561" s="13" t="str">
        <f t="shared" si="1169"/>
        <v>YANLIŞRM</v>
      </c>
      <c r="AL2561" s="153" t="str">
        <f t="shared" si="1170"/>
        <v/>
      </c>
    </row>
    <row r="2562" spans="1:38" ht="16.5" customHeight="1">
      <c r="A2562" s="160" t="str">
        <f>IF(B2562="","",COUNTA($B$114:$B2562))</f>
        <v/>
      </c>
      <c r="B2562" s="164"/>
      <c r="C2562" s="165"/>
      <c r="D2562" s="183"/>
      <c r="E2562" s="183"/>
      <c r="F2562" s="172"/>
      <c r="G2562" s="212"/>
      <c r="H2562" s="206"/>
      <c r="I2562" s="206"/>
      <c r="J2562" s="206"/>
      <c r="K2562" s="31"/>
      <c r="L2562" s="177" t="str">
        <f t="shared" ref="L2562" si="1179">IF(R2562="","",LEFT(R2562,LEN(R2562)-2))</f>
        <v/>
      </c>
      <c r="M2562" s="177"/>
      <c r="N2562" s="80"/>
      <c r="O2562" s="184"/>
      <c r="P2562" s="103"/>
      <c r="Q2562" s="84" t="str">
        <f t="shared" si="1171"/>
        <v/>
      </c>
      <c r="R2562" s="159" t="str">
        <f t="shared" ref="R2562" si="1180">CONCATENATE($Q2562,Q2563,Q2564,Q2565,Q2566,Q2567,$Q2568,$Q2569,$Q2570,$Q2571,Q2572,Q2573)</f>
        <v/>
      </c>
      <c r="S2562" s="28" t="str" cm="1">
        <f t="array" aca="1" ref="S2562" ca="1">IF(INDIRECT("A"&amp;114+$U2562)&lt;&gt;"",114+$U2562,"")</f>
        <v/>
      </c>
      <c r="T2562" s="28" t="str">
        <f t="shared" ca="1" si="1172"/>
        <v>$B</v>
      </c>
      <c r="U2562" s="29">
        <f t="shared" si="1178"/>
        <v>2448</v>
      </c>
      <c r="V2562" s="29">
        <v>204.000000000016</v>
      </c>
      <c r="W2562" s="29">
        <f t="shared" si="1154"/>
        <v>204</v>
      </c>
      <c r="X2562" s="41" t="str" cm="1">
        <f t="array" aca="1" ref="X2562" ca="1">IFERROR(INDEX('PC&amp;PD'!$A$1:$AP$15,ROW('PC&amp;PD'!$A$15),MATCH(INDIRECT(T2562),'PC&amp;PD'!$A$1:$AP$1,0)),"")</f>
        <v/>
      </c>
      <c r="Z2562" s="155" t="str">
        <f t="shared" ref="Z2562" si="1181">IFERROR(IF($F2562="OCS 100","OCS (OCS 100)",IF($F2562="OCS Blended","OCS (OCS Blended)",IF($F2562="OCS (No Label)","OCS (No Label)",IF($F2562="RCS 100","RCS (RCS 100)",IF($F2562="RCS Blended","RCS (RCS Blended)",IF($F2562="GRS","GRS (GRS)",IF($F2562="GRS (No Label)", "GRS (No Label)",IF($F2562="RDS","RDS (RDS)",IF($F2562="RWS","RWS (RWS)",IF($F2562="RAS","RAS (RAS)",IF($F2562="RMS","RMS (RMS)",IF($F2562="GOTS Organic","GOTS (Organic)",IF($F2562="GOTS Made with organic","GOTS (Made with Organic)",IF($F2562="GOTS Organic - in conversion","GOTS (Organic - In Conversion)",IF($F2562="GOTS Made with organic - in conversion","GOTS (Made with Organic - In Conversion)",""))))))))))))))),"")</f>
        <v/>
      </c>
      <c r="AA2562" s="13" t="str">
        <f t="shared" si="1168"/>
        <v/>
      </c>
      <c r="AB2562" s="155" t="str">
        <f t="shared" ref="AB2562" si="1182">IFERROR(IF($F2562="OCS 100", "OCS_100",IF($F2562="OCS Blended", "OCS_Blended",IF($F2562="OCS (No Label)", "OCS_No_Label",IF($F2562="RCS 100", "RCS_100",IF($F2562="RCS Blended","RCS_Blended",IF($F2562="GRS","GRS",IF($F2562="GRS (No Label)", "GRS_No_Label",IF($F2562="RDS","RDS",IF($F2562="RWS","RWS",IF($F2562="RMS","RMS",IF($F2562="GOTS Organic","GOTS_Organic",IF($F2562="GOTS Made with organic","GOTS_Made_with_organic",IF($F2562="GOTS Organic - in conversion","GOTS_Organic_in_Conversion",IF($F2562="GOTS Made with organic - in conversion","GOTS_Made_with_Organic_in_Conversion",IF($F2562="RAS","RAS",""))))))))))))))),"")</f>
        <v/>
      </c>
      <c r="AC2562" s="13" t="str">
        <f t="shared" ca="1" si="1173"/>
        <v>$AB</v>
      </c>
      <c r="AD2562" s="13" t="str" cm="1">
        <f t="array" aca="1" ref="AD2562" ca="1">IFERROR(IF((LEFT(INDIRECT("$F"&amp;$S2562),4))="GOTS",IF($G2562="Organic","GOTS_Organic_raw",(IF($G2562="Responsible","GOTS_Responsible",(IF($G2562="No Attribute (Conventional)","GOTS_conventional",(IF($G2562="Recycled Pre/Post-Consumer","GOTS_pre_post",(IF($G2562="In-Conversion","GOTS_in_conversion",(IF($G2562="Sustainably Sourced","Sustainably_sourced",""))))))))))),IF($G2562="Organic","Organic",(IF($G2562="Responsible","Responsible",(IF($G2562="No Attribute (Conventional)","No_Attribute_Conventional",(IF($G2562="Recycled Pre/Post-Consumer","Recycled_Pre_Post_Consumer",(IF($G2562="In-Conversion","In_Conversion",(IF($G2562="Recycled Pre-Consumer","Recycled_Pre_Consumer",(IF($G2562="Recycled Post-Consumer","Recycled_Post_Consumer",(IF($G2562="Sustainably Sourced","Sustainably_sourced","")))))))))))))))),"")</f>
        <v/>
      </c>
      <c r="AE2562" s="13" t="e" cm="1">
        <f t="array" aca="1" ref="AE2562" ca="1">IF(INDIRECT("$F"&amp;$S2562)="","",IF(LEFT(INDIRECT("$F"&amp;$S2562),3)="GRS","GRS_RCS_RM",IF((LEFT(INDIRECT("$F"&amp;$S2562),3))="RCS","GRS_RCS_RM",IF(INDIRECT("$F"&amp;$S2562)="OCS (No Label)","OCS_Conversion_RM",IF(LEFT(INDIRECT("$F"&amp;$S2562),3)="OCS","OCS_RM",IF(RIGHT(INDIRECT("$F"&amp;$S2562),10)="conversion","GOTS_RM_conversion",IF((LEFT(INDIRECT("$F"&amp;$S2562),4))="GOTS","GOTS_RM","Responsible_RM")))))))</f>
        <v>#REF!</v>
      </c>
      <c r="AF2562" s="13" t="str" cm="1">
        <f t="array" aca="1" ref="AF2562" ca="1">IF($S2562="","",INDIRECT("$Z"&amp;$S2562))</f>
        <v/>
      </c>
      <c r="AG2562" s="155" t="str">
        <f t="shared" si="1163"/>
        <v/>
      </c>
      <c r="AH2562" s="13" t="str" cm="1">
        <f t="array" aca="1" ref="AH2562" ca="1">IFERROR(INDIRECT("$ag"&amp;S2562),"")</f>
        <v/>
      </c>
      <c r="AI2562" s="13" t="e" cm="1">
        <f t="array" aca="1" ref="AI2562" ca="1">INDIRECT("O"&amp;S2561)</f>
        <v>#REF!</v>
      </c>
      <c r="AJ2562" s="13" t="str">
        <f>IF($I2562="","",INDEX('Raw Material'!$A$1:$J$75,MATCH(I2562,'Raw Material'!$A$1:$A$75,0),(MATCH(G2562,'Raw Material'!$A$1:$J$1,0))))</f>
        <v/>
      </c>
      <c r="AK2562" s="13" t="str">
        <f t="shared" si="1169"/>
        <v>YANLIŞRM</v>
      </c>
      <c r="AL2562" s="153" t="str">
        <f t="shared" si="1170"/>
        <v/>
      </c>
    </row>
    <row r="2563" spans="1:38" ht="16.5" customHeight="1">
      <c r="A2563" s="161"/>
      <c r="B2563" s="166"/>
      <c r="C2563" s="167"/>
      <c r="D2563" s="156"/>
      <c r="E2563" s="156"/>
      <c r="F2563" s="173"/>
      <c r="G2563" s="181"/>
      <c r="H2563" s="182"/>
      <c r="I2563" s="182"/>
      <c r="J2563" s="182"/>
      <c r="K2563" s="32"/>
      <c r="L2563" s="178"/>
      <c r="M2563" s="178"/>
      <c r="N2563" s="81"/>
      <c r="O2563" s="185"/>
      <c r="P2563" s="103"/>
      <c r="Q2563" s="84" t="str">
        <f t="shared" si="1171"/>
        <v/>
      </c>
      <c r="R2563" s="159"/>
      <c r="S2563" s="28" t="str" cm="1">
        <f t="array" aca="1" ref="S2563" ca="1">IF(INDIRECT("A"&amp;114+$U2563)&lt;&gt;"",114+$U2563,"")</f>
        <v/>
      </c>
      <c r="T2563" s="28" t="str">
        <f t="shared" ca="1" si="1172"/>
        <v>$B</v>
      </c>
      <c r="U2563" s="29">
        <f t="shared" si="1178"/>
        <v>2448</v>
      </c>
      <c r="V2563" s="29">
        <v>204.083333333349</v>
      </c>
      <c r="W2563" s="29">
        <f t="shared" si="1154"/>
        <v>204</v>
      </c>
      <c r="X2563" s="41" t="str" cm="1">
        <f t="array" aca="1" ref="X2563" ca="1">IFERROR(INDEX('PC&amp;PD'!$A$1:$AP$15,ROW('PC&amp;PD'!$A$15),MATCH(INDIRECT(T2563),'PC&amp;PD'!$A$1:$AP$1,0)),"")</f>
        <v/>
      </c>
      <c r="Z2563" s="155"/>
      <c r="AA2563" s="13" t="str">
        <f t="shared" si="1168"/>
        <v/>
      </c>
      <c r="AB2563" s="155"/>
      <c r="AC2563" s="13" t="str">
        <f t="shared" ca="1" si="1173"/>
        <v>$AB</v>
      </c>
      <c r="AD2563" s="13" t="str" cm="1">
        <f t="array" aca="1" ref="AD2563" ca="1">IFERROR(IF((LEFT(INDIRECT("$F"&amp;$S2563),4))="GOTS",IF($G2563="Organic","GOTS_Organic_raw",(IF($G2563="Responsible","GOTS_Responsible",(IF($G2563="No Attribute (Conventional)","GOTS_conventional",(IF($G2563="Recycled Pre/Post-Consumer","GOTS_pre_post",(IF($G2563="In-Conversion","GOTS_in_conversion",(IF($G2563="Sustainably Sourced","Sustainably_sourced",""))))))))))),IF($G2563="Organic","Organic",(IF($G2563="Responsible","Responsible",(IF($G2563="No Attribute (Conventional)","No_Attribute_Conventional",(IF($G2563="Recycled Pre/Post-Consumer","Recycled_Pre_Post_Consumer",(IF($G2563="In-Conversion","In_Conversion",(IF($G2563="Recycled Pre-Consumer","Recycled_Pre_Consumer",(IF($G2563="Recycled Post-Consumer","Recycled_Post_Consumer",(IF($G2563="Sustainably Sourced","Sustainably_sourced","")))))))))))))))),"")</f>
        <v/>
      </c>
      <c r="AE2563" s="13" t="e" cm="1">
        <f t="array" aca="1" ref="AE2563" ca="1">IF(INDIRECT("$F"&amp;$S2563)="","",IF(LEFT(INDIRECT("$F"&amp;$S2563),3)="GRS","GRS_RCS_RM",IF((LEFT(INDIRECT("$F"&amp;$S2563),3))="RCS","GRS_RCS_RM",IF(INDIRECT("$F"&amp;$S2563)="OCS (No Label)","OCS_Conversion_RM",IF(LEFT(INDIRECT("$F"&amp;$S2563),3)="OCS","OCS_RM",IF(RIGHT(INDIRECT("$F"&amp;$S2563),10)="conversion","GOTS_RM_conversion",IF((LEFT(INDIRECT("$F"&amp;$S2563),4))="GOTS","GOTS_RM","Responsible_RM")))))))</f>
        <v>#REF!</v>
      </c>
      <c r="AF2563" s="13" t="str" cm="1">
        <f t="array" aca="1" ref="AF2563" ca="1">IF($S2563="","",INDIRECT("$Z"&amp;$S2563))</f>
        <v/>
      </c>
      <c r="AG2563" s="155"/>
      <c r="AH2563" s="13" t="str" cm="1">
        <f t="array" aca="1" ref="AH2563" ca="1">IFERROR(INDIRECT("$ag"&amp;S2563),"")</f>
        <v/>
      </c>
      <c r="AI2563" s="13" t="e" cm="1">
        <f t="array" aca="1" ref="AI2563" ca="1">INDIRECT("O"&amp;S2562)</f>
        <v>#REF!</v>
      </c>
      <c r="AJ2563" s="13" t="str">
        <f>IF($I2563="","",INDEX('Raw Material'!$A$1:$J$75,MATCH(I2563,'Raw Material'!$A$1:$A$75,0),(MATCH(G2563,'Raw Material'!$A$1:$J$1,0))))</f>
        <v/>
      </c>
      <c r="AK2563" s="13" t="str">
        <f t="shared" si="1169"/>
        <v>YANLIŞRM</v>
      </c>
      <c r="AL2563" s="153" t="str">
        <f t="shared" si="1170"/>
        <v/>
      </c>
    </row>
    <row r="2564" spans="1:38" ht="16.5" customHeight="1">
      <c r="A2564" s="161"/>
      <c r="B2564" s="166"/>
      <c r="C2564" s="167"/>
      <c r="D2564" s="156"/>
      <c r="E2564" s="156"/>
      <c r="F2564" s="173"/>
      <c r="G2564" s="181"/>
      <c r="H2564" s="182"/>
      <c r="I2564" s="182"/>
      <c r="J2564" s="182"/>
      <c r="K2564" s="32"/>
      <c r="L2564" s="178"/>
      <c r="M2564" s="178"/>
      <c r="N2564" s="81"/>
      <c r="O2564" s="185"/>
      <c r="P2564" s="103"/>
      <c r="Q2564" s="84" t="str">
        <f t="shared" si="1171"/>
        <v/>
      </c>
      <c r="R2564" s="159"/>
      <c r="S2564" s="28" t="str" cm="1">
        <f t="array" aca="1" ref="S2564" ca="1">IF(INDIRECT("A"&amp;114+$U2564)&lt;&gt;"",114+$U2564,"")</f>
        <v/>
      </c>
      <c r="T2564" s="28" t="str">
        <f t="shared" ca="1" si="1172"/>
        <v>$B</v>
      </c>
      <c r="U2564" s="29">
        <f t="shared" si="1178"/>
        <v>2448</v>
      </c>
      <c r="V2564" s="29">
        <v>204.166666666683</v>
      </c>
      <c r="W2564" s="29">
        <f t="shared" si="1154"/>
        <v>204</v>
      </c>
      <c r="X2564" s="41" t="str" cm="1">
        <f t="array" aca="1" ref="X2564" ca="1">IFERROR(INDEX('PC&amp;PD'!$A$1:$AP$15,ROW('PC&amp;PD'!$A$15),MATCH(INDIRECT(T2564),'PC&amp;PD'!$A$1:$AP$1,0)),"")</f>
        <v/>
      </c>
      <c r="Z2564" s="155"/>
      <c r="AA2564" s="13" t="str">
        <f t="shared" si="1168"/>
        <v/>
      </c>
      <c r="AB2564" s="155"/>
      <c r="AC2564" s="13" t="str">
        <f t="shared" ca="1" si="1173"/>
        <v>$AB</v>
      </c>
      <c r="AD2564" s="13" t="str" cm="1">
        <f t="array" aca="1" ref="AD2564" ca="1">IFERROR(IF((LEFT(INDIRECT("$F"&amp;$S2564),4))="GOTS",IF($G2564="Organic","GOTS_Organic_raw",(IF($G2564="Responsible","GOTS_Responsible",(IF($G2564="No Attribute (Conventional)","GOTS_conventional",(IF($G2564="Recycled Pre/Post-Consumer","GOTS_pre_post",(IF($G2564="In-Conversion","GOTS_in_conversion",(IF($G2564="Sustainably Sourced","Sustainably_sourced",""))))))))))),IF($G2564="Organic","Organic",(IF($G2564="Responsible","Responsible",(IF($G2564="No Attribute (Conventional)","No_Attribute_Conventional",(IF($G2564="Recycled Pre/Post-Consumer","Recycled_Pre_Post_Consumer",(IF($G2564="In-Conversion","In_Conversion",(IF($G2564="Recycled Pre-Consumer","Recycled_Pre_Consumer",(IF($G2564="Recycled Post-Consumer","Recycled_Post_Consumer",(IF($G2564="Sustainably Sourced","Sustainably_sourced","")))))))))))))))),"")</f>
        <v/>
      </c>
      <c r="AE2564" s="13" t="e" cm="1">
        <f t="array" aca="1" ref="AE2564" ca="1">IF(INDIRECT("$F"&amp;$S2564)="","",IF(LEFT(INDIRECT("$F"&amp;$S2564),3)="GRS","GRS_RCS_RM",IF((LEFT(INDIRECT("$F"&amp;$S2564),3))="RCS","GRS_RCS_RM",IF(INDIRECT("$F"&amp;$S2564)="OCS (No Label)","OCS_Conversion_RM",IF(LEFT(INDIRECT("$F"&amp;$S2564),3)="OCS","OCS_RM",IF(RIGHT(INDIRECT("$F"&amp;$S2564),10)="conversion","GOTS_RM_conversion",IF((LEFT(INDIRECT("$F"&amp;$S2564),4))="GOTS","GOTS_RM","Responsible_RM")))))))</f>
        <v>#REF!</v>
      </c>
      <c r="AF2564" s="13" t="str" cm="1">
        <f t="array" aca="1" ref="AF2564" ca="1">IF($S2564="","",INDIRECT("$Z"&amp;$S2564))</f>
        <v/>
      </c>
      <c r="AG2564" s="155"/>
      <c r="AH2564" s="13" t="str" cm="1">
        <f t="array" aca="1" ref="AH2564" ca="1">IFERROR(INDIRECT("$ag"&amp;S2564),"")</f>
        <v/>
      </c>
      <c r="AI2564" s="13" t="e" cm="1">
        <f t="array" aca="1" ref="AI2564" ca="1">INDIRECT("O"&amp;S2563)</f>
        <v>#REF!</v>
      </c>
      <c r="AJ2564" s="13" t="str">
        <f>IF($I2564="","",INDEX('Raw Material'!$A$1:$J$75,MATCH(I2564,'Raw Material'!$A$1:$A$75,0),(MATCH(G2564,'Raw Material'!$A$1:$J$1,0))))</f>
        <v/>
      </c>
      <c r="AK2564" s="13" t="str">
        <f t="shared" si="1169"/>
        <v>YANLIŞRM</v>
      </c>
      <c r="AL2564" s="153" t="str">
        <f t="shared" si="1170"/>
        <v/>
      </c>
    </row>
    <row r="2565" spans="1:38" ht="16.5" customHeight="1">
      <c r="A2565" s="161"/>
      <c r="B2565" s="166"/>
      <c r="C2565" s="167"/>
      <c r="D2565" s="156"/>
      <c r="E2565" s="156"/>
      <c r="F2565" s="174"/>
      <c r="G2565" s="181"/>
      <c r="H2565" s="182"/>
      <c r="I2565" s="182"/>
      <c r="J2565" s="182"/>
      <c r="K2565" s="32"/>
      <c r="L2565" s="178"/>
      <c r="M2565" s="178"/>
      <c r="N2565" s="81"/>
      <c r="O2565" s="185"/>
      <c r="P2565" s="103"/>
      <c r="Q2565" s="84" t="str">
        <f t="shared" si="1171"/>
        <v/>
      </c>
      <c r="R2565" s="159"/>
      <c r="S2565" s="28" t="str" cm="1">
        <f t="array" aca="1" ref="S2565" ca="1">IF(INDIRECT("A"&amp;114+$U2565)&lt;&gt;"",114+$U2565,"")</f>
        <v/>
      </c>
      <c r="T2565" s="28" t="str">
        <f t="shared" ca="1" si="1172"/>
        <v>$B</v>
      </c>
      <c r="U2565" s="29">
        <f t="shared" si="1178"/>
        <v>2448</v>
      </c>
      <c r="V2565" s="29">
        <v>204.250000000016</v>
      </c>
      <c r="W2565" s="29">
        <f t="shared" si="1154"/>
        <v>204</v>
      </c>
      <c r="X2565" s="41" t="str" cm="1">
        <f t="array" aca="1" ref="X2565" ca="1">IFERROR(INDEX('PC&amp;PD'!$A$1:$AP$15,ROW('PC&amp;PD'!$A$15),MATCH(INDIRECT(T2565),'PC&amp;PD'!$A$1:$AP$1,0)),"")</f>
        <v/>
      </c>
      <c r="Z2565" s="155"/>
      <c r="AA2565" s="13" t="str">
        <f t="shared" si="1168"/>
        <v/>
      </c>
      <c r="AB2565" s="155"/>
      <c r="AC2565" s="13" t="str">
        <f t="shared" ca="1" si="1173"/>
        <v>$AB</v>
      </c>
      <c r="AD2565" s="13" t="str" cm="1">
        <f t="array" aca="1" ref="AD2565" ca="1">IFERROR(IF((LEFT(INDIRECT("$F"&amp;$S2565),4))="GOTS",IF($G2565="Organic","GOTS_Organic_raw",(IF($G2565="Responsible","GOTS_Responsible",(IF($G2565="No Attribute (Conventional)","GOTS_conventional",(IF($G2565="Recycled Pre/Post-Consumer","GOTS_pre_post",(IF($G2565="In-Conversion","GOTS_in_conversion",(IF($G2565="Sustainably Sourced","Sustainably_sourced",""))))))))))),IF($G2565="Organic","Organic",(IF($G2565="Responsible","Responsible",(IF($G2565="No Attribute (Conventional)","No_Attribute_Conventional",(IF($G2565="Recycled Pre/Post-Consumer","Recycled_Pre_Post_Consumer",(IF($G2565="In-Conversion","In_Conversion",(IF($G2565="Recycled Pre-Consumer","Recycled_Pre_Consumer",(IF($G2565="Recycled Post-Consumer","Recycled_Post_Consumer",(IF($G2565="Sustainably Sourced","Sustainably_sourced","")))))))))))))))),"")</f>
        <v/>
      </c>
      <c r="AE2565" s="13" t="e" cm="1">
        <f t="array" aca="1" ref="AE2565" ca="1">IF(INDIRECT("$F"&amp;$S2565)="","",IF(LEFT(INDIRECT("$F"&amp;$S2565),3)="GRS","GRS_RCS_RM",IF((LEFT(INDIRECT("$F"&amp;$S2565),3))="RCS","GRS_RCS_RM",IF(INDIRECT("$F"&amp;$S2565)="OCS (No Label)","OCS_Conversion_RM",IF(LEFT(INDIRECT("$F"&amp;$S2565),3)="OCS","OCS_RM",IF(RIGHT(INDIRECT("$F"&amp;$S2565),10)="conversion","GOTS_RM_conversion",IF((LEFT(INDIRECT("$F"&amp;$S2565),4))="GOTS","GOTS_RM","Responsible_RM")))))))</f>
        <v>#REF!</v>
      </c>
      <c r="AF2565" s="13" t="str" cm="1">
        <f t="array" aca="1" ref="AF2565" ca="1">IF($S2565="","",INDIRECT("$Z"&amp;$S2565))</f>
        <v/>
      </c>
      <c r="AG2565" s="155"/>
      <c r="AH2565" s="13" t="str" cm="1">
        <f t="array" aca="1" ref="AH2565" ca="1">IFERROR(INDIRECT("$ag"&amp;S2565),"")</f>
        <v/>
      </c>
      <c r="AI2565" s="13" t="e" cm="1">
        <f t="array" aca="1" ref="AI2565" ca="1">INDIRECT("O"&amp;S2564)</f>
        <v>#REF!</v>
      </c>
      <c r="AJ2565" s="13" t="str">
        <f>IF($I2565="","",INDEX('Raw Material'!$A$1:$J$75,MATCH(I2565,'Raw Material'!$A$1:$A$75,0),(MATCH(G2565,'Raw Material'!$A$1:$J$1,0))))</f>
        <v/>
      </c>
      <c r="AK2565" s="13" t="str">
        <f t="shared" si="1169"/>
        <v>YANLIŞRM</v>
      </c>
      <c r="AL2565" s="153" t="str">
        <f t="shared" si="1170"/>
        <v/>
      </c>
    </row>
    <row r="2566" spans="1:38" ht="16.5" customHeight="1">
      <c r="A2566" s="161"/>
      <c r="B2566" s="166"/>
      <c r="C2566" s="167"/>
      <c r="D2566" s="156"/>
      <c r="E2566" s="156"/>
      <c r="F2566" s="174"/>
      <c r="G2566" s="181"/>
      <c r="H2566" s="182"/>
      <c r="I2566" s="182"/>
      <c r="J2566" s="182"/>
      <c r="K2566" s="32"/>
      <c r="L2566" s="178"/>
      <c r="M2566" s="178"/>
      <c r="N2566" s="81"/>
      <c r="O2566" s="185"/>
      <c r="P2566" s="103"/>
      <c r="Q2566" s="84" t="str">
        <f t="shared" si="1171"/>
        <v/>
      </c>
      <c r="R2566" s="159"/>
      <c r="S2566" s="28" t="str" cm="1">
        <f t="array" aca="1" ref="S2566" ca="1">IF(INDIRECT("A"&amp;114+$U2566)&lt;&gt;"",114+$U2566,"")</f>
        <v/>
      </c>
      <c r="T2566" s="28" t="str">
        <f t="shared" ca="1" si="1172"/>
        <v>$B</v>
      </c>
      <c r="U2566" s="29">
        <f t="shared" si="1178"/>
        <v>2448</v>
      </c>
      <c r="V2566" s="29">
        <v>204.333333333349</v>
      </c>
      <c r="W2566" s="29">
        <f t="shared" si="1154"/>
        <v>204</v>
      </c>
      <c r="X2566" s="41" t="str" cm="1">
        <f t="array" aca="1" ref="X2566" ca="1">IFERROR(INDEX('PC&amp;PD'!$A$1:$AP$15,ROW('PC&amp;PD'!$A$15),MATCH(INDIRECT(T2566),'PC&amp;PD'!$A$1:$AP$1,0)),"")</f>
        <v/>
      </c>
      <c r="Z2566" s="155"/>
      <c r="AA2566" s="13" t="str">
        <f t="shared" si="1168"/>
        <v/>
      </c>
      <c r="AB2566" s="155"/>
      <c r="AC2566" s="13" t="str">
        <f t="shared" ca="1" si="1173"/>
        <v>$AB</v>
      </c>
      <c r="AD2566" s="13" t="str" cm="1">
        <f t="array" aca="1" ref="AD2566" ca="1">IFERROR(IF((LEFT(INDIRECT("$F"&amp;$S2566),4))="GOTS",IF($G2566="Organic","GOTS_Organic_raw",(IF($G2566="Responsible","GOTS_Responsible",(IF($G2566="No Attribute (Conventional)","GOTS_conventional",(IF($G2566="Recycled Pre/Post-Consumer","GOTS_pre_post",(IF($G2566="In-Conversion","GOTS_in_conversion",(IF($G2566="Sustainably Sourced","Sustainably_sourced",""))))))))))),IF($G2566="Organic","Organic",(IF($G2566="Responsible","Responsible",(IF($G2566="No Attribute (Conventional)","No_Attribute_Conventional",(IF($G2566="Recycled Pre/Post-Consumer","Recycled_Pre_Post_Consumer",(IF($G2566="In-Conversion","In_Conversion",(IF($G2566="Recycled Pre-Consumer","Recycled_Pre_Consumer",(IF($G2566="Recycled Post-Consumer","Recycled_Post_Consumer",(IF($G2566="Sustainably Sourced","Sustainably_sourced","")))))))))))))))),"")</f>
        <v/>
      </c>
      <c r="AE2566" s="13" t="e" cm="1">
        <f t="array" aca="1" ref="AE2566" ca="1">IF(INDIRECT("$F"&amp;$S2566)="","",IF(LEFT(INDIRECT("$F"&amp;$S2566),3)="GRS","GRS_RCS_RM",IF((LEFT(INDIRECT("$F"&amp;$S2566),3))="RCS","GRS_RCS_RM",IF(INDIRECT("$F"&amp;$S2566)="OCS (No Label)","OCS_Conversion_RM",IF(LEFT(INDIRECT("$F"&amp;$S2566),3)="OCS","OCS_RM",IF(RIGHT(INDIRECT("$F"&amp;$S2566),10)="conversion","GOTS_RM_conversion",IF((LEFT(INDIRECT("$F"&amp;$S2566),4))="GOTS","GOTS_RM","Responsible_RM")))))))</f>
        <v>#REF!</v>
      </c>
      <c r="AF2566" s="13" t="str" cm="1">
        <f t="array" aca="1" ref="AF2566" ca="1">IF($S2566="","",INDIRECT("$Z"&amp;$S2566))</f>
        <v/>
      </c>
      <c r="AG2566" s="155"/>
      <c r="AH2566" s="13" t="str" cm="1">
        <f t="array" aca="1" ref="AH2566" ca="1">IFERROR(INDIRECT("$ag"&amp;S2566),"")</f>
        <v/>
      </c>
      <c r="AI2566" s="13" t="e" cm="1">
        <f t="array" aca="1" ref="AI2566" ca="1">INDIRECT("O"&amp;S2565)</f>
        <v>#REF!</v>
      </c>
      <c r="AJ2566" s="13" t="str">
        <f>IF($I2566="","",INDEX('Raw Material'!$A$1:$J$75,MATCH(I2566,'Raw Material'!$A$1:$A$75,0),(MATCH(G2566,'Raw Material'!$A$1:$J$1,0))))</f>
        <v/>
      </c>
      <c r="AK2566" s="13" t="str">
        <f t="shared" si="1169"/>
        <v>YANLIŞRM</v>
      </c>
      <c r="AL2566" s="153" t="str">
        <f t="shared" si="1170"/>
        <v/>
      </c>
    </row>
    <row r="2567" spans="1:38" ht="16.5" customHeight="1">
      <c r="A2567" s="161"/>
      <c r="B2567" s="166"/>
      <c r="C2567" s="167"/>
      <c r="D2567" s="156"/>
      <c r="E2567" s="156"/>
      <c r="F2567" s="174"/>
      <c r="G2567" s="181"/>
      <c r="H2567" s="182"/>
      <c r="I2567" s="182"/>
      <c r="J2567" s="182"/>
      <c r="K2567" s="32"/>
      <c r="L2567" s="178"/>
      <c r="M2567" s="178"/>
      <c r="N2567" s="81"/>
      <c r="O2567" s="185"/>
      <c r="P2567" s="103"/>
      <c r="Q2567" s="84" t="str">
        <f t="shared" si="1171"/>
        <v/>
      </c>
      <c r="R2567" s="159"/>
      <c r="S2567" s="28" t="str" cm="1">
        <f t="array" aca="1" ref="S2567" ca="1">IF(INDIRECT("A"&amp;114+$U2567)&lt;&gt;"",114+$U2567,"")</f>
        <v/>
      </c>
      <c r="T2567" s="28" t="str">
        <f t="shared" ca="1" si="1172"/>
        <v>$B</v>
      </c>
      <c r="U2567" s="29">
        <f t="shared" si="1178"/>
        <v>2448</v>
      </c>
      <c r="V2567" s="29">
        <v>204.416666666683</v>
      </c>
      <c r="W2567" s="29">
        <f t="shared" si="1154"/>
        <v>204</v>
      </c>
      <c r="X2567" s="41" t="str" cm="1">
        <f t="array" aca="1" ref="X2567" ca="1">IFERROR(INDEX('PC&amp;PD'!$A$1:$AP$15,ROW('PC&amp;PD'!$A$15),MATCH(INDIRECT(T2567),'PC&amp;PD'!$A$1:$AP$1,0)),"")</f>
        <v/>
      </c>
      <c r="Z2567" s="155"/>
      <c r="AA2567" s="13" t="str">
        <f t="shared" si="1168"/>
        <v/>
      </c>
      <c r="AB2567" s="155"/>
      <c r="AC2567" s="13" t="str">
        <f t="shared" ca="1" si="1173"/>
        <v>$AB</v>
      </c>
      <c r="AD2567" s="13" t="str" cm="1">
        <f t="array" aca="1" ref="AD2567" ca="1">IFERROR(IF((LEFT(INDIRECT("$F"&amp;$S2567),4))="GOTS",IF($G2567="Organic","GOTS_Organic_raw",(IF($G2567="Responsible","GOTS_Responsible",(IF($G2567="No Attribute (Conventional)","GOTS_conventional",(IF($G2567="Recycled Pre/Post-Consumer","GOTS_pre_post",(IF($G2567="In-Conversion","GOTS_in_conversion",(IF($G2567="Sustainably Sourced","Sustainably_sourced",""))))))))))),IF($G2567="Organic","Organic",(IF($G2567="Responsible","Responsible",(IF($G2567="No Attribute (Conventional)","No_Attribute_Conventional",(IF($G2567="Recycled Pre/Post-Consumer","Recycled_Pre_Post_Consumer",(IF($G2567="In-Conversion","In_Conversion",(IF($G2567="Recycled Pre-Consumer","Recycled_Pre_Consumer",(IF($G2567="Recycled Post-Consumer","Recycled_Post_Consumer",(IF($G2567="Sustainably Sourced","Sustainably_sourced","")))))))))))))))),"")</f>
        <v/>
      </c>
      <c r="AE2567" s="13" t="e" cm="1">
        <f t="array" aca="1" ref="AE2567" ca="1">IF(INDIRECT("$F"&amp;$S2567)="","",IF(LEFT(INDIRECT("$F"&amp;$S2567),3)="GRS","GRS_RCS_RM",IF((LEFT(INDIRECT("$F"&amp;$S2567),3))="RCS","GRS_RCS_RM",IF(INDIRECT("$F"&amp;$S2567)="OCS (No Label)","OCS_Conversion_RM",IF(LEFT(INDIRECT("$F"&amp;$S2567),3)="OCS","OCS_RM",IF(RIGHT(INDIRECT("$F"&amp;$S2567),10)="conversion","GOTS_RM_conversion",IF((LEFT(INDIRECT("$F"&amp;$S2567),4))="GOTS","GOTS_RM","Responsible_RM")))))))</f>
        <v>#REF!</v>
      </c>
      <c r="AF2567" s="13" t="str" cm="1">
        <f t="array" aca="1" ref="AF2567" ca="1">IF($S2567="","",INDIRECT("$Z"&amp;$S2567))</f>
        <v/>
      </c>
      <c r="AG2567" s="155"/>
      <c r="AH2567" s="13" t="str" cm="1">
        <f t="array" aca="1" ref="AH2567" ca="1">IFERROR(INDIRECT("$ag"&amp;S2567),"")</f>
        <v/>
      </c>
      <c r="AI2567" s="13" t="e" cm="1">
        <f t="array" aca="1" ref="AI2567" ca="1">INDIRECT("O"&amp;S2566)</f>
        <v>#REF!</v>
      </c>
      <c r="AJ2567" s="13" t="str">
        <f>IF($I2567="","",INDEX('Raw Material'!$A$1:$J$75,MATCH(I2567,'Raw Material'!$A$1:$A$75,0),(MATCH(G2567,'Raw Material'!$A$1:$J$1,0))))</f>
        <v/>
      </c>
      <c r="AK2567" s="13" t="str">
        <f t="shared" si="1169"/>
        <v>YANLIŞRM</v>
      </c>
      <c r="AL2567" s="153" t="str">
        <f t="shared" si="1170"/>
        <v/>
      </c>
    </row>
    <row r="2568" spans="1:38" ht="16.5" customHeight="1">
      <c r="A2568" s="162"/>
      <c r="B2568" s="168"/>
      <c r="C2568" s="169"/>
      <c r="D2568" s="156"/>
      <c r="E2568" s="156"/>
      <c r="F2568" s="175"/>
      <c r="G2568" s="181"/>
      <c r="H2568" s="182"/>
      <c r="I2568" s="182"/>
      <c r="J2568" s="182"/>
      <c r="K2568" s="32"/>
      <c r="L2568" s="179"/>
      <c r="M2568" s="179"/>
      <c r="N2568" s="81"/>
      <c r="O2568" s="185"/>
      <c r="P2568" s="103"/>
      <c r="Q2568" s="84" t="str">
        <f t="shared" si="1171"/>
        <v/>
      </c>
      <c r="R2568" s="159"/>
      <c r="S2568" s="28" t="str" cm="1">
        <f t="array" aca="1" ref="S2568" ca="1">IF(INDIRECT("A"&amp;114+$U2568)&lt;&gt;"",114+$U2568,"")</f>
        <v/>
      </c>
      <c r="T2568" s="28" t="str">
        <f t="shared" ca="1" si="1172"/>
        <v>$B</v>
      </c>
      <c r="U2568" s="29">
        <f t="shared" si="1178"/>
        <v>2448</v>
      </c>
      <c r="V2568" s="29">
        <v>204.500000000016</v>
      </c>
      <c r="W2568" s="29">
        <f t="shared" si="1154"/>
        <v>204</v>
      </c>
      <c r="X2568" s="41" t="str" cm="1">
        <f t="array" aca="1" ref="X2568" ca="1">IFERROR(INDEX('PC&amp;PD'!$A$1:$AP$15,ROW('PC&amp;PD'!$A$15),MATCH(INDIRECT(T2568),'PC&amp;PD'!$A$1:$AP$1,0)),"")</f>
        <v/>
      </c>
      <c r="Z2568" s="155"/>
      <c r="AA2568" s="13" t="str">
        <f t="shared" si="1168"/>
        <v/>
      </c>
      <c r="AB2568" s="155"/>
      <c r="AC2568" s="13" t="str">
        <f t="shared" ca="1" si="1173"/>
        <v>$AB</v>
      </c>
      <c r="AD2568" s="13" t="str" cm="1">
        <f t="array" aca="1" ref="AD2568" ca="1">IFERROR(IF((LEFT(INDIRECT("$F"&amp;$S2568),4))="GOTS",IF($G2568="Organic","GOTS_Organic_raw",(IF($G2568="Responsible","GOTS_Responsible",(IF($G2568="No Attribute (Conventional)","GOTS_conventional",(IF($G2568="Recycled Pre/Post-Consumer","GOTS_pre_post",(IF($G2568="In-Conversion","GOTS_in_conversion",(IF($G2568="Sustainably Sourced","Sustainably_sourced",""))))))))))),IF($G2568="Organic","Organic",(IF($G2568="Responsible","Responsible",(IF($G2568="No Attribute (Conventional)","No_Attribute_Conventional",(IF($G2568="Recycled Pre/Post-Consumer","Recycled_Pre_Post_Consumer",(IF($G2568="In-Conversion","In_Conversion",(IF($G2568="Recycled Pre-Consumer","Recycled_Pre_Consumer",(IF($G2568="Recycled Post-Consumer","Recycled_Post_Consumer",(IF($G2568="Sustainably Sourced","Sustainably_sourced","")))))))))))))))),"")</f>
        <v/>
      </c>
      <c r="AE2568" s="13" t="e" cm="1">
        <f t="array" aca="1" ref="AE2568" ca="1">IF(INDIRECT("$F"&amp;$S2568)="","",IF(LEFT(INDIRECT("$F"&amp;$S2568),3)="GRS","GRS_RCS_RM",IF((LEFT(INDIRECT("$F"&amp;$S2568),3))="RCS","GRS_RCS_RM",IF(INDIRECT("$F"&amp;$S2568)="OCS (No Label)","OCS_Conversion_RM",IF(LEFT(INDIRECT("$F"&amp;$S2568),3)="OCS","OCS_RM",IF(RIGHT(INDIRECT("$F"&amp;$S2568),10)="conversion","GOTS_RM_conversion",IF((LEFT(INDIRECT("$F"&amp;$S2568),4))="GOTS","GOTS_RM","Responsible_RM")))))))</f>
        <v>#REF!</v>
      </c>
      <c r="AF2568" s="13" t="str" cm="1">
        <f t="array" aca="1" ref="AF2568" ca="1">IF($S2568="","",INDIRECT("$Z"&amp;$S2568))</f>
        <v/>
      </c>
      <c r="AG2568" s="155"/>
      <c r="AH2568" s="13" t="str" cm="1">
        <f t="array" aca="1" ref="AH2568" ca="1">IFERROR(INDIRECT("$ag"&amp;S2568),"")</f>
        <v/>
      </c>
      <c r="AI2568" s="13" t="e" cm="1">
        <f t="array" aca="1" ref="AI2568" ca="1">INDIRECT("O"&amp;S2567)</f>
        <v>#REF!</v>
      </c>
      <c r="AJ2568" s="13" t="str">
        <f>IF($I2568="","",INDEX('Raw Material'!$A$1:$J$75,MATCH(I2568,'Raw Material'!$A$1:$A$75,0),(MATCH(G2568,'Raw Material'!$A$1:$J$1,0))))</f>
        <v/>
      </c>
      <c r="AK2568" s="13" t="str">
        <f t="shared" si="1169"/>
        <v>YANLIŞRM</v>
      </c>
      <c r="AL2568" s="153" t="str">
        <f t="shared" si="1170"/>
        <v/>
      </c>
    </row>
    <row r="2569" spans="1:38" ht="16.5" customHeight="1">
      <c r="A2569" s="162"/>
      <c r="B2569" s="168"/>
      <c r="C2569" s="169"/>
      <c r="D2569" s="156"/>
      <c r="E2569" s="156"/>
      <c r="F2569" s="175"/>
      <c r="G2569" s="181"/>
      <c r="H2569" s="182"/>
      <c r="I2569" s="182"/>
      <c r="J2569" s="182"/>
      <c r="K2569" s="32"/>
      <c r="L2569" s="179"/>
      <c r="M2569" s="179"/>
      <c r="N2569" s="81"/>
      <c r="O2569" s="185"/>
      <c r="P2569" s="103"/>
      <c r="Q2569" s="84" t="str">
        <f t="shared" si="1171"/>
        <v/>
      </c>
      <c r="R2569" s="159"/>
      <c r="S2569" s="28" t="str" cm="1">
        <f t="array" aca="1" ref="S2569" ca="1">IF(INDIRECT("A"&amp;114+$U2569)&lt;&gt;"",114+$U2569,"")</f>
        <v/>
      </c>
      <c r="T2569" s="28" t="str">
        <f t="shared" ca="1" si="1172"/>
        <v>$B</v>
      </c>
      <c r="U2569" s="29">
        <f t="shared" si="1178"/>
        <v>2448</v>
      </c>
      <c r="V2569" s="29">
        <v>204.583333333349</v>
      </c>
      <c r="W2569" s="29">
        <f t="shared" ref="W2569:W2632" si="1183">ROUNDDOWN(V2569,0)</f>
        <v>204</v>
      </c>
      <c r="X2569" s="41" t="str" cm="1">
        <f t="array" aca="1" ref="X2569" ca="1">IFERROR(INDEX('PC&amp;PD'!$A$1:$AP$15,ROW('PC&amp;PD'!$A$15),MATCH(INDIRECT(T2569),'PC&amp;PD'!$A$1:$AP$1,0)),"")</f>
        <v/>
      </c>
      <c r="Z2569" s="155"/>
      <c r="AA2569" s="13" t="str">
        <f t="shared" si="1168"/>
        <v/>
      </c>
      <c r="AB2569" s="155"/>
      <c r="AC2569" s="13" t="str">
        <f t="shared" ca="1" si="1173"/>
        <v>$AB</v>
      </c>
      <c r="AD2569" s="13" t="str" cm="1">
        <f t="array" aca="1" ref="AD2569" ca="1">IFERROR(IF((LEFT(INDIRECT("$F"&amp;$S2569),4))="GOTS",IF($G2569="Organic","GOTS_Organic_raw",(IF($G2569="Responsible","GOTS_Responsible",(IF($G2569="No Attribute (Conventional)","GOTS_conventional",(IF($G2569="Recycled Pre/Post-Consumer","GOTS_pre_post",(IF($G2569="In-Conversion","GOTS_in_conversion",(IF($G2569="Sustainably Sourced","Sustainably_sourced",""))))))))))),IF($G2569="Organic","Organic",(IF($G2569="Responsible","Responsible",(IF($G2569="No Attribute (Conventional)","No_Attribute_Conventional",(IF($G2569="Recycled Pre/Post-Consumer","Recycled_Pre_Post_Consumer",(IF($G2569="In-Conversion","In_Conversion",(IF($G2569="Recycled Pre-Consumer","Recycled_Pre_Consumer",(IF($G2569="Recycled Post-Consumer","Recycled_Post_Consumer",(IF($G2569="Sustainably Sourced","Sustainably_sourced","")))))))))))))))),"")</f>
        <v/>
      </c>
      <c r="AE2569" s="13" t="e" cm="1">
        <f t="array" aca="1" ref="AE2569" ca="1">IF(INDIRECT("$F"&amp;$S2569)="","",IF(LEFT(INDIRECT("$F"&amp;$S2569),3)="GRS","GRS_RCS_RM",IF((LEFT(INDIRECT("$F"&amp;$S2569),3))="RCS","GRS_RCS_RM",IF(INDIRECT("$F"&amp;$S2569)="OCS (No Label)","OCS_Conversion_RM",IF(LEFT(INDIRECT("$F"&amp;$S2569),3)="OCS","OCS_RM",IF(RIGHT(INDIRECT("$F"&amp;$S2569),10)="conversion","GOTS_RM_conversion",IF((LEFT(INDIRECT("$F"&amp;$S2569),4))="GOTS","GOTS_RM","Responsible_RM")))))))</f>
        <v>#REF!</v>
      </c>
      <c r="AF2569" s="13" t="str" cm="1">
        <f t="array" aca="1" ref="AF2569" ca="1">IF($S2569="","",INDIRECT("$Z"&amp;$S2569))</f>
        <v/>
      </c>
      <c r="AG2569" s="155"/>
      <c r="AH2569" s="13" t="str" cm="1">
        <f t="array" aca="1" ref="AH2569" ca="1">IFERROR(INDIRECT("$ag"&amp;S2569),"")</f>
        <v/>
      </c>
      <c r="AI2569" s="13" t="e" cm="1">
        <f t="array" aca="1" ref="AI2569" ca="1">INDIRECT("O"&amp;S2568)</f>
        <v>#REF!</v>
      </c>
      <c r="AJ2569" s="13" t="str">
        <f>IF($I2569="","",INDEX('Raw Material'!$A$1:$J$75,MATCH(I2569,'Raw Material'!$A$1:$A$75,0),(MATCH(G2569,'Raw Material'!$A$1:$J$1,0))))</f>
        <v/>
      </c>
      <c r="AK2569" s="13" t="str">
        <f t="shared" si="1169"/>
        <v>YANLIŞRM</v>
      </c>
      <c r="AL2569" s="153" t="str">
        <f t="shared" si="1170"/>
        <v/>
      </c>
    </row>
    <row r="2570" spans="1:38" ht="16.5" customHeight="1">
      <c r="A2570" s="162"/>
      <c r="B2570" s="168"/>
      <c r="C2570" s="169"/>
      <c r="D2570" s="156"/>
      <c r="E2570" s="156"/>
      <c r="F2570" s="175"/>
      <c r="G2570" s="181"/>
      <c r="H2570" s="182"/>
      <c r="I2570" s="182"/>
      <c r="J2570" s="182"/>
      <c r="K2570" s="32"/>
      <c r="L2570" s="179"/>
      <c r="M2570" s="179"/>
      <c r="N2570" s="81"/>
      <c r="O2570" s="185"/>
      <c r="P2570" s="103"/>
      <c r="Q2570" s="84" t="str">
        <f t="shared" si="1171"/>
        <v/>
      </c>
      <c r="R2570" s="159"/>
      <c r="S2570" s="28" t="str" cm="1">
        <f t="array" aca="1" ref="S2570" ca="1">IF(INDIRECT("A"&amp;114+$U2570)&lt;&gt;"",114+$U2570,"")</f>
        <v/>
      </c>
      <c r="T2570" s="28" t="str">
        <f t="shared" ca="1" si="1172"/>
        <v>$B</v>
      </c>
      <c r="U2570" s="29">
        <f t="shared" si="1178"/>
        <v>2448</v>
      </c>
      <c r="V2570" s="29">
        <v>204.666666666683</v>
      </c>
      <c r="W2570" s="29">
        <f t="shared" si="1183"/>
        <v>204</v>
      </c>
      <c r="X2570" s="41" t="str" cm="1">
        <f t="array" aca="1" ref="X2570" ca="1">IFERROR(INDEX('PC&amp;PD'!$A$1:$AP$15,ROW('PC&amp;PD'!$A$15),MATCH(INDIRECT(T2570),'PC&amp;PD'!$A$1:$AP$1,0)),"")</f>
        <v/>
      </c>
      <c r="Z2570" s="155"/>
      <c r="AA2570" s="13" t="str">
        <f t="shared" si="1168"/>
        <v/>
      </c>
      <c r="AB2570" s="155"/>
      <c r="AC2570" s="13" t="str">
        <f t="shared" ca="1" si="1173"/>
        <v>$AB</v>
      </c>
      <c r="AD2570" s="13" t="str" cm="1">
        <f t="array" aca="1" ref="AD2570" ca="1">IFERROR(IF((LEFT(INDIRECT("$F"&amp;$S2570),4))="GOTS",IF($G2570="Organic","GOTS_Organic_raw",(IF($G2570="Responsible","GOTS_Responsible",(IF($G2570="No Attribute (Conventional)","GOTS_conventional",(IF($G2570="Recycled Pre/Post-Consumer","GOTS_pre_post",(IF($G2570="In-Conversion","GOTS_in_conversion",(IF($G2570="Sustainably Sourced","Sustainably_sourced",""))))))))))),IF($G2570="Organic","Organic",(IF($G2570="Responsible","Responsible",(IF($G2570="No Attribute (Conventional)","No_Attribute_Conventional",(IF($G2570="Recycled Pre/Post-Consumer","Recycled_Pre_Post_Consumer",(IF($G2570="In-Conversion","In_Conversion",(IF($G2570="Recycled Pre-Consumer","Recycled_Pre_Consumer",(IF($G2570="Recycled Post-Consumer","Recycled_Post_Consumer",(IF($G2570="Sustainably Sourced","Sustainably_sourced","")))))))))))))))),"")</f>
        <v/>
      </c>
      <c r="AE2570" s="13" t="e" cm="1">
        <f t="array" aca="1" ref="AE2570" ca="1">IF(INDIRECT("$F"&amp;$S2570)="","",IF(LEFT(INDIRECT("$F"&amp;$S2570),3)="GRS","GRS_RCS_RM",IF((LEFT(INDIRECT("$F"&amp;$S2570),3))="RCS","GRS_RCS_RM",IF(INDIRECT("$F"&amp;$S2570)="OCS (No Label)","OCS_Conversion_RM",IF(LEFT(INDIRECT("$F"&amp;$S2570),3)="OCS","OCS_RM",IF(RIGHT(INDIRECT("$F"&amp;$S2570),10)="conversion","GOTS_RM_conversion",IF((LEFT(INDIRECT("$F"&amp;$S2570),4))="GOTS","GOTS_RM","Responsible_RM")))))))</f>
        <v>#REF!</v>
      </c>
      <c r="AF2570" s="13" t="str" cm="1">
        <f t="array" aca="1" ref="AF2570" ca="1">IF($S2570="","",INDIRECT("$Z"&amp;$S2570))</f>
        <v/>
      </c>
      <c r="AG2570" s="155"/>
      <c r="AH2570" s="13" t="str" cm="1">
        <f t="array" aca="1" ref="AH2570" ca="1">IFERROR(INDIRECT("$ag"&amp;S2570),"")</f>
        <v/>
      </c>
      <c r="AI2570" s="13" t="e" cm="1">
        <f t="array" aca="1" ref="AI2570" ca="1">INDIRECT("O"&amp;S2569)</f>
        <v>#REF!</v>
      </c>
      <c r="AJ2570" s="13" t="str">
        <f>IF($I2570="","",INDEX('Raw Material'!$A$1:$J$75,MATCH(I2570,'Raw Material'!$A$1:$A$75,0),(MATCH(G2570,'Raw Material'!$A$1:$J$1,0))))</f>
        <v/>
      </c>
      <c r="AK2570" s="13" t="str">
        <f t="shared" si="1169"/>
        <v>YANLIŞRM</v>
      </c>
      <c r="AL2570" s="153" t="str">
        <f t="shared" si="1170"/>
        <v/>
      </c>
    </row>
    <row r="2571" spans="1:38" ht="16.5" customHeight="1">
      <c r="A2571" s="162"/>
      <c r="B2571" s="168"/>
      <c r="C2571" s="169"/>
      <c r="D2571" s="156"/>
      <c r="E2571" s="156"/>
      <c r="F2571" s="175"/>
      <c r="G2571" s="181"/>
      <c r="H2571" s="182"/>
      <c r="I2571" s="182"/>
      <c r="J2571" s="182"/>
      <c r="K2571" s="32"/>
      <c r="L2571" s="179"/>
      <c r="M2571" s="179"/>
      <c r="N2571" s="81"/>
      <c r="O2571" s="185"/>
      <c r="P2571" s="103"/>
      <c r="Q2571" s="84" t="str">
        <f t="shared" si="1171"/>
        <v/>
      </c>
      <c r="R2571" s="159"/>
      <c r="S2571" s="28" t="str" cm="1">
        <f t="array" aca="1" ref="S2571" ca="1">IF(INDIRECT("A"&amp;114+$U2571)&lt;&gt;"",114+$U2571,"")</f>
        <v/>
      </c>
      <c r="T2571" s="28" t="str">
        <f t="shared" ca="1" si="1172"/>
        <v>$B</v>
      </c>
      <c r="U2571" s="29">
        <f t="shared" si="1178"/>
        <v>2448</v>
      </c>
      <c r="V2571" s="29">
        <v>204.750000000016</v>
      </c>
      <c r="W2571" s="29">
        <f t="shared" si="1183"/>
        <v>204</v>
      </c>
      <c r="X2571" s="41" t="str" cm="1">
        <f t="array" aca="1" ref="X2571" ca="1">IFERROR(INDEX('PC&amp;PD'!$A$1:$AP$15,ROW('PC&amp;PD'!$A$15),MATCH(INDIRECT(T2571),'PC&amp;PD'!$A$1:$AP$1,0)),"")</f>
        <v/>
      </c>
      <c r="Z2571" s="155"/>
      <c r="AA2571" s="13" t="str">
        <f t="shared" si="1168"/>
        <v/>
      </c>
      <c r="AB2571" s="155"/>
      <c r="AC2571" s="13" t="str">
        <f t="shared" ca="1" si="1173"/>
        <v>$AB</v>
      </c>
      <c r="AD2571" s="13" t="str" cm="1">
        <f t="array" aca="1" ref="AD2571" ca="1">IFERROR(IF((LEFT(INDIRECT("$F"&amp;$S2571),4))="GOTS",IF($G2571="Organic","GOTS_Organic_raw",(IF($G2571="Responsible","GOTS_Responsible",(IF($G2571="No Attribute (Conventional)","GOTS_conventional",(IF($G2571="Recycled Pre/Post-Consumer","GOTS_pre_post",(IF($G2571="In-Conversion","GOTS_in_conversion",(IF($G2571="Sustainably Sourced","Sustainably_sourced",""))))))))))),IF($G2571="Organic","Organic",(IF($G2571="Responsible","Responsible",(IF($G2571="No Attribute (Conventional)","No_Attribute_Conventional",(IF($G2571="Recycled Pre/Post-Consumer","Recycled_Pre_Post_Consumer",(IF($G2571="In-Conversion","In_Conversion",(IF($G2571="Recycled Pre-Consumer","Recycled_Pre_Consumer",(IF($G2571="Recycled Post-Consumer","Recycled_Post_Consumer",(IF($G2571="Sustainably Sourced","Sustainably_sourced","")))))))))))))))),"")</f>
        <v/>
      </c>
      <c r="AE2571" s="13" t="e" cm="1">
        <f t="array" aca="1" ref="AE2571" ca="1">IF(INDIRECT("$F"&amp;$S2571)="","",IF(LEFT(INDIRECT("$F"&amp;$S2571),3)="GRS","GRS_RCS_RM",IF((LEFT(INDIRECT("$F"&amp;$S2571),3))="RCS","GRS_RCS_RM",IF(INDIRECT("$F"&amp;$S2571)="OCS (No Label)","OCS_Conversion_RM",IF(LEFT(INDIRECT("$F"&amp;$S2571),3)="OCS","OCS_RM",IF(RIGHT(INDIRECT("$F"&amp;$S2571),10)="conversion","GOTS_RM_conversion",IF((LEFT(INDIRECT("$F"&amp;$S2571),4))="GOTS","GOTS_RM","Responsible_RM")))))))</f>
        <v>#REF!</v>
      </c>
      <c r="AF2571" s="13" t="str" cm="1">
        <f t="array" aca="1" ref="AF2571" ca="1">IF($S2571="","",INDIRECT("$Z"&amp;$S2571))</f>
        <v/>
      </c>
      <c r="AG2571" s="155"/>
      <c r="AH2571" s="13" t="str" cm="1">
        <f t="array" aca="1" ref="AH2571" ca="1">IFERROR(INDIRECT("$ag"&amp;S2571),"")</f>
        <v/>
      </c>
      <c r="AI2571" s="13" t="e" cm="1">
        <f t="array" aca="1" ref="AI2571" ca="1">INDIRECT("O"&amp;S2570)</f>
        <v>#REF!</v>
      </c>
      <c r="AJ2571" s="13" t="str">
        <f>IF($I2571="","",INDEX('Raw Material'!$A$1:$J$75,MATCH(I2571,'Raw Material'!$A$1:$A$75,0),(MATCH(G2571,'Raw Material'!$A$1:$J$1,0))))</f>
        <v/>
      </c>
      <c r="AK2571" s="13" t="str">
        <f t="shared" si="1169"/>
        <v>YANLIŞRM</v>
      </c>
      <c r="AL2571" s="153" t="str">
        <f t="shared" si="1170"/>
        <v/>
      </c>
    </row>
    <row r="2572" spans="1:38" ht="16.5" customHeight="1">
      <c r="A2572" s="162"/>
      <c r="B2572" s="168"/>
      <c r="C2572" s="169"/>
      <c r="D2572" s="156"/>
      <c r="E2572" s="156"/>
      <c r="F2572" s="175"/>
      <c r="G2572" s="181"/>
      <c r="H2572" s="182"/>
      <c r="I2572" s="182"/>
      <c r="J2572" s="182"/>
      <c r="K2572" s="32"/>
      <c r="L2572" s="179"/>
      <c r="M2572" s="179"/>
      <c r="N2572" s="81"/>
      <c r="O2572" s="185"/>
      <c r="P2572" s="103"/>
      <c r="Q2572" s="84" t="str">
        <f t="shared" si="1171"/>
        <v/>
      </c>
      <c r="R2572" s="159"/>
      <c r="S2572" s="28" t="str" cm="1">
        <f t="array" aca="1" ref="S2572" ca="1">IF(INDIRECT("A"&amp;114+$U2572)&lt;&gt;"",114+$U2572,"")</f>
        <v/>
      </c>
      <c r="T2572" s="28" t="str">
        <f t="shared" ca="1" si="1172"/>
        <v>$B</v>
      </c>
      <c r="U2572" s="29">
        <f t="shared" si="1178"/>
        <v>2448</v>
      </c>
      <c r="V2572" s="29">
        <v>204.833333333349</v>
      </c>
      <c r="W2572" s="29">
        <f t="shared" si="1183"/>
        <v>204</v>
      </c>
      <c r="X2572" s="41" t="str" cm="1">
        <f t="array" aca="1" ref="X2572" ca="1">IFERROR(INDEX('PC&amp;PD'!$A$1:$AP$15,ROW('PC&amp;PD'!$A$15),MATCH(INDIRECT(T2572),'PC&amp;PD'!$A$1:$AP$1,0)),"")</f>
        <v/>
      </c>
      <c r="Z2572" s="155"/>
      <c r="AA2572" s="13" t="str">
        <f t="shared" si="1168"/>
        <v/>
      </c>
      <c r="AB2572" s="155"/>
      <c r="AC2572" s="13" t="str">
        <f t="shared" ca="1" si="1173"/>
        <v>$AB</v>
      </c>
      <c r="AD2572" s="13" t="str" cm="1">
        <f t="array" aca="1" ref="AD2572" ca="1">IFERROR(IF((LEFT(INDIRECT("$F"&amp;$S2572),4))="GOTS",IF($G2572="Organic","GOTS_Organic_raw",(IF($G2572="Responsible","GOTS_Responsible",(IF($G2572="No Attribute (Conventional)","GOTS_conventional",(IF($G2572="Recycled Pre/Post-Consumer","GOTS_pre_post",(IF($G2572="In-Conversion","GOTS_in_conversion",(IF($G2572="Sustainably Sourced","Sustainably_sourced",""))))))))))),IF($G2572="Organic","Organic",(IF($G2572="Responsible","Responsible",(IF($G2572="No Attribute (Conventional)","No_Attribute_Conventional",(IF($G2572="Recycled Pre/Post-Consumer","Recycled_Pre_Post_Consumer",(IF($G2572="In-Conversion","In_Conversion",(IF($G2572="Recycled Pre-Consumer","Recycled_Pre_Consumer",(IF($G2572="Recycled Post-Consumer","Recycled_Post_Consumer",(IF($G2572="Sustainably Sourced","Sustainably_sourced","")))))))))))))))),"")</f>
        <v/>
      </c>
      <c r="AE2572" s="13" t="e" cm="1">
        <f t="array" aca="1" ref="AE2572" ca="1">IF(INDIRECT("$F"&amp;$S2572)="","",IF(LEFT(INDIRECT("$F"&amp;$S2572),3)="GRS","GRS_RCS_RM",IF((LEFT(INDIRECT("$F"&amp;$S2572),3))="RCS","GRS_RCS_RM",IF(INDIRECT("$F"&amp;$S2572)="OCS (No Label)","OCS_Conversion_RM",IF(LEFT(INDIRECT("$F"&amp;$S2572),3)="OCS","OCS_RM",IF(RIGHT(INDIRECT("$F"&amp;$S2572),10)="conversion","GOTS_RM_conversion",IF((LEFT(INDIRECT("$F"&amp;$S2572),4))="GOTS","GOTS_RM","Responsible_RM")))))))</f>
        <v>#REF!</v>
      </c>
      <c r="AF2572" s="13" t="str" cm="1">
        <f t="array" aca="1" ref="AF2572" ca="1">IF($S2572="","",INDIRECT("$Z"&amp;$S2572))</f>
        <v/>
      </c>
      <c r="AG2572" s="155"/>
      <c r="AH2572" s="13" t="str" cm="1">
        <f t="array" aca="1" ref="AH2572" ca="1">IFERROR(INDIRECT("$ag"&amp;S2572),"")</f>
        <v/>
      </c>
      <c r="AI2572" s="13" t="e" cm="1">
        <f t="array" aca="1" ref="AI2572" ca="1">INDIRECT("O"&amp;S2571)</f>
        <v>#REF!</v>
      </c>
      <c r="AJ2572" s="13" t="str">
        <f>IF($I2572="","",INDEX('Raw Material'!$A$1:$J$75,MATCH(I2572,'Raw Material'!$A$1:$A$75,0),(MATCH(G2572,'Raw Material'!$A$1:$J$1,0))))</f>
        <v/>
      </c>
      <c r="AK2572" s="13" t="str">
        <f t="shared" si="1169"/>
        <v>YANLIŞRM</v>
      </c>
      <c r="AL2572" s="153" t="str">
        <f t="shared" si="1170"/>
        <v/>
      </c>
    </row>
    <row r="2573" spans="1:38" ht="16.5" customHeight="1" thickBot="1">
      <c r="A2573" s="163"/>
      <c r="B2573" s="170"/>
      <c r="C2573" s="171"/>
      <c r="D2573" s="156"/>
      <c r="E2573" s="156"/>
      <c r="F2573" s="176"/>
      <c r="G2573" s="157"/>
      <c r="H2573" s="158"/>
      <c r="I2573" s="158"/>
      <c r="J2573" s="158"/>
      <c r="K2573" s="33"/>
      <c r="L2573" s="180"/>
      <c r="M2573" s="180"/>
      <c r="N2573" s="82"/>
      <c r="O2573" s="186"/>
      <c r="P2573" s="103"/>
      <c r="Q2573" s="84" t="str">
        <f t="shared" si="1171"/>
        <v/>
      </c>
      <c r="R2573" s="159"/>
      <c r="S2573" s="28" t="str" cm="1">
        <f t="array" aca="1" ref="S2573" ca="1">IF(INDIRECT("A"&amp;114+$U2573)&lt;&gt;"",114+$U2573,"")</f>
        <v/>
      </c>
      <c r="T2573" s="28" t="str">
        <f t="shared" ca="1" si="1172"/>
        <v>$B</v>
      </c>
      <c r="U2573" s="29">
        <f t="shared" si="1178"/>
        <v>2448</v>
      </c>
      <c r="V2573" s="29">
        <v>204.916666666683</v>
      </c>
      <c r="W2573" s="29">
        <f t="shared" si="1183"/>
        <v>204</v>
      </c>
      <c r="X2573" s="41" t="str" cm="1">
        <f t="array" aca="1" ref="X2573" ca="1">IFERROR(INDEX('PC&amp;PD'!$A$1:$AP$15,ROW('PC&amp;PD'!$A$15),MATCH(INDIRECT(T2573),'PC&amp;PD'!$A$1:$AP$1,0)),"")</f>
        <v/>
      </c>
      <c r="Z2573" s="155"/>
      <c r="AA2573" s="13" t="str">
        <f t="shared" si="1168"/>
        <v/>
      </c>
      <c r="AB2573" s="155"/>
      <c r="AC2573" s="13" t="str">
        <f t="shared" ca="1" si="1173"/>
        <v>$AB</v>
      </c>
      <c r="AD2573" s="13" t="str" cm="1">
        <f t="array" aca="1" ref="AD2573" ca="1">IFERROR(IF((LEFT(INDIRECT("$F"&amp;$S2573),4))="GOTS",IF($G2573="Organic","GOTS_Organic_raw",(IF($G2573="Responsible","GOTS_Responsible",(IF($G2573="No Attribute (Conventional)","GOTS_conventional",(IF($G2573="Recycled Pre/Post-Consumer","GOTS_pre_post",(IF($G2573="In-Conversion","GOTS_in_conversion",(IF($G2573="Sustainably Sourced","Sustainably_sourced",""))))))))))),IF($G2573="Organic","Organic",(IF($G2573="Responsible","Responsible",(IF($G2573="No Attribute (Conventional)","No_Attribute_Conventional",(IF($G2573="Recycled Pre/Post-Consumer","Recycled_Pre_Post_Consumer",(IF($G2573="In-Conversion","In_Conversion",(IF($G2573="Recycled Pre-Consumer","Recycled_Pre_Consumer",(IF($G2573="Recycled Post-Consumer","Recycled_Post_Consumer",(IF($G2573="Sustainably Sourced","Sustainably_sourced","")))))))))))))))),"")</f>
        <v/>
      </c>
      <c r="AE2573" s="13" t="e" cm="1">
        <f t="array" aca="1" ref="AE2573" ca="1">IF(INDIRECT("$F"&amp;$S2573)="","",IF(LEFT(INDIRECT("$F"&amp;$S2573),3)="GRS","GRS_RCS_RM",IF((LEFT(INDIRECT("$F"&amp;$S2573),3))="RCS","GRS_RCS_RM",IF(INDIRECT("$F"&amp;$S2573)="OCS (No Label)","OCS_Conversion_RM",IF(LEFT(INDIRECT("$F"&amp;$S2573),3)="OCS","OCS_RM",IF(RIGHT(INDIRECT("$F"&amp;$S2573),10)="conversion","GOTS_RM_conversion",IF((LEFT(INDIRECT("$F"&amp;$S2573),4))="GOTS","GOTS_RM","Responsible_RM")))))))</f>
        <v>#REF!</v>
      </c>
      <c r="AF2573" s="13" t="str" cm="1">
        <f t="array" aca="1" ref="AF2573" ca="1">IF($S2573="","",INDIRECT("$Z"&amp;$S2573))</f>
        <v/>
      </c>
      <c r="AG2573" s="155"/>
      <c r="AH2573" s="13" t="str" cm="1">
        <f t="array" aca="1" ref="AH2573" ca="1">IFERROR(INDIRECT("$ag"&amp;S2573),"")</f>
        <v/>
      </c>
      <c r="AI2573" s="13" t="e" cm="1">
        <f t="array" aca="1" ref="AI2573" ca="1">INDIRECT("O"&amp;S2572)</f>
        <v>#REF!</v>
      </c>
      <c r="AJ2573" s="13" t="str">
        <f>IF($I2573="","",INDEX('Raw Material'!$A$1:$J$75,MATCH(I2573,'Raw Material'!$A$1:$A$75,0),(MATCH(G2573,'Raw Material'!$A$1:$J$1,0))))</f>
        <v/>
      </c>
      <c r="AK2573" s="13" t="str">
        <f t="shared" si="1169"/>
        <v>YANLIŞRM</v>
      </c>
      <c r="AL2573" s="153" t="str">
        <f t="shared" si="1170"/>
        <v/>
      </c>
    </row>
    <row r="2574" spans="1:38" ht="16.5" customHeight="1">
      <c r="A2574" s="160" t="str">
        <f>IF(B2574="","",COUNTA($B$114:$B2574))</f>
        <v/>
      </c>
      <c r="B2574" s="164"/>
      <c r="C2574" s="165"/>
      <c r="D2574" s="183"/>
      <c r="E2574" s="183"/>
      <c r="F2574" s="172"/>
      <c r="G2574" s="212"/>
      <c r="H2574" s="206"/>
      <c r="I2574" s="206"/>
      <c r="J2574" s="206"/>
      <c r="K2574" s="31"/>
      <c r="L2574" s="177" t="str">
        <f t="shared" ref="L2574" si="1184">IF(R2574="","",LEFT(R2574,LEN(R2574)-2))</f>
        <v/>
      </c>
      <c r="M2574" s="177"/>
      <c r="N2574" s="80"/>
      <c r="O2574" s="184"/>
      <c r="P2574" s="103"/>
      <c r="Q2574" s="84" t="str">
        <f t="shared" si="1171"/>
        <v/>
      </c>
      <c r="R2574" s="159" t="str">
        <f t="shared" ref="R2574" si="1185">CONCATENATE($Q2574,Q2575,Q2576,Q2577,Q2578,Q2579,$Q2580,$Q2581,$Q2582,$Q2583,Q2584,Q2585)</f>
        <v/>
      </c>
      <c r="S2574" s="28" t="str" cm="1">
        <f t="array" aca="1" ref="S2574" ca="1">IF(INDIRECT("A"&amp;114+$U2574)&lt;&gt;"",114+$U2574,"")</f>
        <v/>
      </c>
      <c r="T2574" s="28" t="str">
        <f t="shared" ca="1" si="1172"/>
        <v>$B</v>
      </c>
      <c r="U2574" s="29">
        <f t="shared" si="1178"/>
        <v>2460</v>
      </c>
      <c r="V2574" s="29">
        <v>205.000000000016</v>
      </c>
      <c r="W2574" s="29">
        <f t="shared" si="1183"/>
        <v>205</v>
      </c>
      <c r="X2574" s="41" t="str" cm="1">
        <f t="array" aca="1" ref="X2574" ca="1">IFERROR(INDEX('PC&amp;PD'!$A$1:$AP$15,ROW('PC&amp;PD'!$A$15),MATCH(INDIRECT(T2574),'PC&amp;PD'!$A$1:$AP$1,0)),"")</f>
        <v/>
      </c>
      <c r="Z2574" s="155" t="str">
        <f t="shared" ref="Z2574" si="1186">IFERROR(IF($F2574="OCS 100","OCS (OCS 100)",IF($F2574="OCS Blended","OCS (OCS Blended)",IF($F2574="OCS (No Label)","OCS (No Label)",IF($F2574="RCS 100","RCS (RCS 100)",IF($F2574="RCS Blended","RCS (RCS Blended)",IF($F2574="GRS","GRS (GRS)",IF($F2574="GRS (No Label)", "GRS (No Label)",IF($F2574="RDS","RDS (RDS)",IF($F2574="RWS","RWS (RWS)",IF($F2574="RAS","RAS (RAS)",IF($F2574="RMS","RMS (RMS)",IF($F2574="GOTS Organic","GOTS (Organic)",IF($F2574="GOTS Made with organic","GOTS (Made with Organic)",IF($F2574="GOTS Organic - in conversion","GOTS (Organic - In Conversion)",IF($F2574="GOTS Made with organic - in conversion","GOTS (Made with Organic - In Conversion)",""))))))))))))))),"")</f>
        <v/>
      </c>
      <c r="AA2574" s="13" t="str">
        <f t="shared" si="1168"/>
        <v/>
      </c>
      <c r="AB2574" s="155" t="str">
        <f t="shared" ref="AB2574" si="1187">IFERROR(IF($F2574="OCS 100", "OCS_100",IF($F2574="OCS Blended", "OCS_Blended",IF($F2574="OCS (No Label)", "OCS_No_Label",IF($F2574="RCS 100", "RCS_100",IF($F2574="RCS Blended","RCS_Blended",IF($F2574="GRS","GRS",IF($F2574="GRS (No Label)", "GRS_No_Label",IF($F2574="RDS","RDS",IF($F2574="RWS","RWS",IF($F2574="RMS","RMS",IF($F2574="GOTS Organic","GOTS_Organic",IF($F2574="GOTS Made with organic","GOTS_Made_with_organic",IF($F2574="GOTS Organic - in conversion","GOTS_Organic_in_Conversion",IF($F2574="GOTS Made with organic - in conversion","GOTS_Made_with_Organic_in_Conversion",IF($F2574="RAS","RAS",""))))))))))))))),"")</f>
        <v/>
      </c>
      <c r="AC2574" s="13" t="str">
        <f t="shared" ca="1" si="1173"/>
        <v>$AB</v>
      </c>
      <c r="AD2574" s="13" t="str" cm="1">
        <f t="array" aca="1" ref="AD2574" ca="1">IFERROR(IF((LEFT(INDIRECT("$F"&amp;$S2574),4))="GOTS",IF($G2574="Organic","GOTS_Organic_raw",(IF($G2574="Responsible","GOTS_Responsible",(IF($G2574="No Attribute (Conventional)","GOTS_conventional",(IF($G2574="Recycled Pre/Post-Consumer","GOTS_pre_post",(IF($G2574="In-Conversion","GOTS_in_conversion",(IF($G2574="Sustainably Sourced","Sustainably_sourced",""))))))))))),IF($G2574="Organic","Organic",(IF($G2574="Responsible","Responsible",(IF($G2574="No Attribute (Conventional)","No_Attribute_Conventional",(IF($G2574="Recycled Pre/Post-Consumer","Recycled_Pre_Post_Consumer",(IF($G2574="In-Conversion","In_Conversion",(IF($G2574="Recycled Pre-Consumer","Recycled_Pre_Consumer",(IF($G2574="Recycled Post-Consumer","Recycled_Post_Consumer",(IF($G2574="Sustainably Sourced","Sustainably_sourced","")))))))))))))))),"")</f>
        <v/>
      </c>
      <c r="AE2574" s="13" t="e" cm="1">
        <f t="array" aca="1" ref="AE2574" ca="1">IF(INDIRECT("$F"&amp;$S2574)="","",IF(LEFT(INDIRECT("$F"&amp;$S2574),3)="GRS","GRS_RCS_RM",IF((LEFT(INDIRECT("$F"&amp;$S2574),3))="RCS","GRS_RCS_RM",IF(INDIRECT("$F"&amp;$S2574)="OCS (No Label)","OCS_Conversion_RM",IF(LEFT(INDIRECT("$F"&amp;$S2574),3)="OCS","OCS_RM",IF(RIGHT(INDIRECT("$F"&amp;$S2574),10)="conversion","GOTS_RM_conversion",IF((LEFT(INDIRECT("$F"&amp;$S2574),4))="GOTS","GOTS_RM","Responsible_RM")))))))</f>
        <v>#REF!</v>
      </c>
      <c r="AF2574" s="13" t="str" cm="1">
        <f t="array" aca="1" ref="AF2574" ca="1">IF($S2574="","",INDIRECT("$Z"&amp;$S2574))</f>
        <v/>
      </c>
      <c r="AG2574" s="155" t="str">
        <f t="shared" si="1163"/>
        <v/>
      </c>
      <c r="AH2574" s="13" t="str" cm="1">
        <f t="array" aca="1" ref="AH2574" ca="1">IFERROR(INDIRECT("$ag"&amp;S2574),"")</f>
        <v/>
      </c>
      <c r="AI2574" s="13" t="e" cm="1">
        <f t="array" aca="1" ref="AI2574" ca="1">INDIRECT("O"&amp;S2573)</f>
        <v>#REF!</v>
      </c>
      <c r="AJ2574" s="13" t="str">
        <f>IF($I2574="","",INDEX('Raw Material'!$A$1:$J$75,MATCH(I2574,'Raw Material'!$A$1:$A$75,0),(MATCH(G2574,'Raw Material'!$A$1:$J$1,0))))</f>
        <v/>
      </c>
      <c r="AK2574" s="13" t="str">
        <f t="shared" si="1169"/>
        <v>YANLIŞRM</v>
      </c>
      <c r="AL2574" s="153" t="str">
        <f t="shared" si="1170"/>
        <v/>
      </c>
    </row>
    <row r="2575" spans="1:38" ht="16.5" customHeight="1">
      <c r="A2575" s="161"/>
      <c r="B2575" s="166"/>
      <c r="C2575" s="167"/>
      <c r="D2575" s="156"/>
      <c r="E2575" s="156"/>
      <c r="F2575" s="173"/>
      <c r="G2575" s="181"/>
      <c r="H2575" s="182"/>
      <c r="I2575" s="182"/>
      <c r="J2575" s="182"/>
      <c r="K2575" s="32"/>
      <c r="L2575" s="178"/>
      <c r="M2575" s="178"/>
      <c r="N2575" s="81"/>
      <c r="O2575" s="185"/>
      <c r="P2575" s="103"/>
      <c r="Q2575" s="84" t="str">
        <f t="shared" si="1171"/>
        <v/>
      </c>
      <c r="R2575" s="159"/>
      <c r="S2575" s="28" t="str" cm="1">
        <f t="array" aca="1" ref="S2575" ca="1">IF(INDIRECT("A"&amp;114+$U2575)&lt;&gt;"",114+$U2575,"")</f>
        <v/>
      </c>
      <c r="T2575" s="28" t="str">
        <f t="shared" ca="1" si="1172"/>
        <v>$B</v>
      </c>
      <c r="U2575" s="29">
        <f t="shared" si="1178"/>
        <v>2460</v>
      </c>
      <c r="V2575" s="29">
        <v>205.083333333349</v>
      </c>
      <c r="W2575" s="29">
        <f t="shared" si="1183"/>
        <v>205</v>
      </c>
      <c r="X2575" s="41" t="str" cm="1">
        <f t="array" aca="1" ref="X2575" ca="1">IFERROR(INDEX('PC&amp;PD'!$A$1:$AP$15,ROW('PC&amp;PD'!$A$15),MATCH(INDIRECT(T2575),'PC&amp;PD'!$A$1:$AP$1,0)),"")</f>
        <v/>
      </c>
      <c r="Z2575" s="155"/>
      <c r="AA2575" s="13" t="str">
        <f t="shared" si="1168"/>
        <v/>
      </c>
      <c r="AB2575" s="155"/>
      <c r="AC2575" s="13" t="str">
        <f t="shared" ca="1" si="1173"/>
        <v>$AB</v>
      </c>
      <c r="AD2575" s="13" t="str" cm="1">
        <f t="array" aca="1" ref="AD2575" ca="1">IFERROR(IF((LEFT(INDIRECT("$F"&amp;$S2575),4))="GOTS",IF($G2575="Organic","GOTS_Organic_raw",(IF($G2575="Responsible","GOTS_Responsible",(IF($G2575="No Attribute (Conventional)","GOTS_conventional",(IF($G2575="Recycled Pre/Post-Consumer","GOTS_pre_post",(IF($G2575="In-Conversion","GOTS_in_conversion",(IF($G2575="Sustainably Sourced","Sustainably_sourced",""))))))))))),IF($G2575="Organic","Organic",(IF($G2575="Responsible","Responsible",(IF($G2575="No Attribute (Conventional)","No_Attribute_Conventional",(IF($G2575="Recycled Pre/Post-Consumer","Recycled_Pre_Post_Consumer",(IF($G2575="In-Conversion","In_Conversion",(IF($G2575="Recycled Pre-Consumer","Recycled_Pre_Consumer",(IF($G2575="Recycled Post-Consumer","Recycled_Post_Consumer",(IF($G2575="Sustainably Sourced","Sustainably_sourced","")))))))))))))))),"")</f>
        <v/>
      </c>
      <c r="AE2575" s="13" t="e" cm="1">
        <f t="array" aca="1" ref="AE2575" ca="1">IF(INDIRECT("$F"&amp;$S2575)="","",IF(LEFT(INDIRECT("$F"&amp;$S2575),3)="GRS","GRS_RCS_RM",IF((LEFT(INDIRECT("$F"&amp;$S2575),3))="RCS","GRS_RCS_RM",IF(INDIRECT("$F"&amp;$S2575)="OCS (No Label)","OCS_Conversion_RM",IF(LEFT(INDIRECT("$F"&amp;$S2575),3)="OCS","OCS_RM",IF(RIGHT(INDIRECT("$F"&amp;$S2575),10)="conversion","GOTS_RM_conversion",IF((LEFT(INDIRECT("$F"&amp;$S2575),4))="GOTS","GOTS_RM","Responsible_RM")))))))</f>
        <v>#REF!</v>
      </c>
      <c r="AF2575" s="13" t="str" cm="1">
        <f t="array" aca="1" ref="AF2575" ca="1">IF($S2575="","",INDIRECT("$Z"&amp;$S2575))</f>
        <v/>
      </c>
      <c r="AG2575" s="155"/>
      <c r="AH2575" s="13" t="str" cm="1">
        <f t="array" aca="1" ref="AH2575" ca="1">IFERROR(INDIRECT("$ag"&amp;S2575),"")</f>
        <v/>
      </c>
      <c r="AI2575" s="13" t="e" cm="1">
        <f t="array" aca="1" ref="AI2575" ca="1">INDIRECT("O"&amp;S2574)</f>
        <v>#REF!</v>
      </c>
      <c r="AJ2575" s="13" t="str">
        <f>IF($I2575="","",INDEX('Raw Material'!$A$1:$J$75,MATCH(I2575,'Raw Material'!$A$1:$A$75,0),(MATCH(G2575,'Raw Material'!$A$1:$J$1,0))))</f>
        <v/>
      </c>
      <c r="AK2575" s="13" t="str">
        <f t="shared" si="1169"/>
        <v>YANLIŞRM</v>
      </c>
      <c r="AL2575" s="153" t="str">
        <f t="shared" si="1170"/>
        <v/>
      </c>
    </row>
    <row r="2576" spans="1:38" ht="16.5" customHeight="1">
      <c r="A2576" s="161"/>
      <c r="B2576" s="166"/>
      <c r="C2576" s="167"/>
      <c r="D2576" s="156"/>
      <c r="E2576" s="156"/>
      <c r="F2576" s="173"/>
      <c r="G2576" s="181"/>
      <c r="H2576" s="182"/>
      <c r="I2576" s="182"/>
      <c r="J2576" s="182"/>
      <c r="K2576" s="32"/>
      <c r="L2576" s="178"/>
      <c r="M2576" s="178"/>
      <c r="N2576" s="81"/>
      <c r="O2576" s="185"/>
      <c r="P2576" s="103"/>
      <c r="Q2576" s="84" t="str">
        <f t="shared" si="1171"/>
        <v/>
      </c>
      <c r="R2576" s="159"/>
      <c r="S2576" s="28" t="str" cm="1">
        <f t="array" aca="1" ref="S2576" ca="1">IF(INDIRECT("A"&amp;114+$U2576)&lt;&gt;"",114+$U2576,"")</f>
        <v/>
      </c>
      <c r="T2576" s="28" t="str">
        <f t="shared" ca="1" si="1172"/>
        <v>$B</v>
      </c>
      <c r="U2576" s="29">
        <f t="shared" si="1178"/>
        <v>2460</v>
      </c>
      <c r="V2576" s="29">
        <v>205.166666666683</v>
      </c>
      <c r="W2576" s="29">
        <f t="shared" si="1183"/>
        <v>205</v>
      </c>
      <c r="X2576" s="41" t="str" cm="1">
        <f t="array" aca="1" ref="X2576" ca="1">IFERROR(INDEX('PC&amp;PD'!$A$1:$AP$15,ROW('PC&amp;PD'!$A$15),MATCH(INDIRECT(T2576),'PC&amp;PD'!$A$1:$AP$1,0)),"")</f>
        <v/>
      </c>
      <c r="Z2576" s="155"/>
      <c r="AA2576" s="13" t="str">
        <f t="shared" si="1168"/>
        <v/>
      </c>
      <c r="AB2576" s="155"/>
      <c r="AC2576" s="13" t="str">
        <f t="shared" ca="1" si="1173"/>
        <v>$AB</v>
      </c>
      <c r="AD2576" s="13" t="str" cm="1">
        <f t="array" aca="1" ref="AD2576" ca="1">IFERROR(IF((LEFT(INDIRECT("$F"&amp;$S2576),4))="GOTS",IF($G2576="Organic","GOTS_Organic_raw",(IF($G2576="Responsible","GOTS_Responsible",(IF($G2576="No Attribute (Conventional)","GOTS_conventional",(IF($G2576="Recycled Pre/Post-Consumer","GOTS_pre_post",(IF($G2576="In-Conversion","GOTS_in_conversion",(IF($G2576="Sustainably Sourced","Sustainably_sourced",""))))))))))),IF($G2576="Organic","Organic",(IF($G2576="Responsible","Responsible",(IF($G2576="No Attribute (Conventional)","No_Attribute_Conventional",(IF($G2576="Recycled Pre/Post-Consumer","Recycled_Pre_Post_Consumer",(IF($G2576="In-Conversion","In_Conversion",(IF($G2576="Recycled Pre-Consumer","Recycled_Pre_Consumer",(IF($G2576="Recycled Post-Consumer","Recycled_Post_Consumer",(IF($G2576="Sustainably Sourced","Sustainably_sourced","")))))))))))))))),"")</f>
        <v/>
      </c>
      <c r="AE2576" s="13" t="e" cm="1">
        <f t="array" aca="1" ref="AE2576" ca="1">IF(INDIRECT("$F"&amp;$S2576)="","",IF(LEFT(INDIRECT("$F"&amp;$S2576),3)="GRS","GRS_RCS_RM",IF((LEFT(INDIRECT("$F"&amp;$S2576),3))="RCS","GRS_RCS_RM",IF(INDIRECT("$F"&amp;$S2576)="OCS (No Label)","OCS_Conversion_RM",IF(LEFT(INDIRECT("$F"&amp;$S2576),3)="OCS","OCS_RM",IF(RIGHT(INDIRECT("$F"&amp;$S2576),10)="conversion","GOTS_RM_conversion",IF((LEFT(INDIRECT("$F"&amp;$S2576),4))="GOTS","GOTS_RM","Responsible_RM")))))))</f>
        <v>#REF!</v>
      </c>
      <c r="AF2576" s="13" t="str" cm="1">
        <f t="array" aca="1" ref="AF2576" ca="1">IF($S2576="","",INDIRECT("$Z"&amp;$S2576))</f>
        <v/>
      </c>
      <c r="AG2576" s="155"/>
      <c r="AH2576" s="13" t="str" cm="1">
        <f t="array" aca="1" ref="AH2576" ca="1">IFERROR(INDIRECT("$ag"&amp;S2576),"")</f>
        <v/>
      </c>
      <c r="AI2576" s="13" t="e" cm="1">
        <f t="array" aca="1" ref="AI2576" ca="1">INDIRECT("O"&amp;S2575)</f>
        <v>#REF!</v>
      </c>
      <c r="AJ2576" s="13" t="str">
        <f>IF($I2576="","",INDEX('Raw Material'!$A$1:$J$75,MATCH(I2576,'Raw Material'!$A$1:$A$75,0),(MATCH(G2576,'Raw Material'!$A$1:$J$1,0))))</f>
        <v/>
      </c>
      <c r="AK2576" s="13" t="str">
        <f t="shared" si="1169"/>
        <v>YANLIŞRM</v>
      </c>
      <c r="AL2576" s="153" t="str">
        <f t="shared" si="1170"/>
        <v/>
      </c>
    </row>
    <row r="2577" spans="1:38" ht="16.5" customHeight="1">
      <c r="A2577" s="161"/>
      <c r="B2577" s="166"/>
      <c r="C2577" s="167"/>
      <c r="D2577" s="156"/>
      <c r="E2577" s="156"/>
      <c r="F2577" s="174"/>
      <c r="G2577" s="181"/>
      <c r="H2577" s="182"/>
      <c r="I2577" s="182"/>
      <c r="J2577" s="182"/>
      <c r="K2577" s="32"/>
      <c r="L2577" s="178"/>
      <c r="M2577" s="178"/>
      <c r="N2577" s="81"/>
      <c r="O2577" s="185"/>
      <c r="P2577" s="103"/>
      <c r="Q2577" s="84" t="str">
        <f t="shared" si="1171"/>
        <v/>
      </c>
      <c r="R2577" s="159"/>
      <c r="S2577" s="28" t="str" cm="1">
        <f t="array" aca="1" ref="S2577" ca="1">IF(INDIRECT("A"&amp;114+$U2577)&lt;&gt;"",114+$U2577,"")</f>
        <v/>
      </c>
      <c r="T2577" s="28" t="str">
        <f t="shared" ca="1" si="1172"/>
        <v>$B</v>
      </c>
      <c r="U2577" s="29">
        <f t="shared" si="1178"/>
        <v>2460</v>
      </c>
      <c r="V2577" s="29">
        <v>205.250000000016</v>
      </c>
      <c r="W2577" s="29">
        <f t="shared" si="1183"/>
        <v>205</v>
      </c>
      <c r="X2577" s="41" t="str" cm="1">
        <f t="array" aca="1" ref="X2577" ca="1">IFERROR(INDEX('PC&amp;PD'!$A$1:$AP$15,ROW('PC&amp;PD'!$A$15),MATCH(INDIRECT(T2577),'PC&amp;PD'!$A$1:$AP$1,0)),"")</f>
        <v/>
      </c>
      <c r="Z2577" s="155"/>
      <c r="AA2577" s="13" t="str">
        <f t="shared" si="1168"/>
        <v/>
      </c>
      <c r="AB2577" s="155"/>
      <c r="AC2577" s="13" t="str">
        <f t="shared" ca="1" si="1173"/>
        <v>$AB</v>
      </c>
      <c r="AD2577" s="13" t="str" cm="1">
        <f t="array" aca="1" ref="AD2577" ca="1">IFERROR(IF((LEFT(INDIRECT("$F"&amp;$S2577),4))="GOTS",IF($G2577="Organic","GOTS_Organic_raw",(IF($G2577="Responsible","GOTS_Responsible",(IF($G2577="No Attribute (Conventional)","GOTS_conventional",(IF($G2577="Recycled Pre/Post-Consumer","GOTS_pre_post",(IF($G2577="In-Conversion","GOTS_in_conversion",(IF($G2577="Sustainably Sourced","Sustainably_sourced",""))))))))))),IF($G2577="Organic","Organic",(IF($G2577="Responsible","Responsible",(IF($G2577="No Attribute (Conventional)","No_Attribute_Conventional",(IF($G2577="Recycled Pre/Post-Consumer","Recycled_Pre_Post_Consumer",(IF($G2577="In-Conversion","In_Conversion",(IF($G2577="Recycled Pre-Consumer","Recycled_Pre_Consumer",(IF($G2577="Recycled Post-Consumer","Recycled_Post_Consumer",(IF($G2577="Sustainably Sourced","Sustainably_sourced","")))))))))))))))),"")</f>
        <v/>
      </c>
      <c r="AE2577" s="13" t="e" cm="1">
        <f t="array" aca="1" ref="AE2577" ca="1">IF(INDIRECT("$F"&amp;$S2577)="","",IF(LEFT(INDIRECT("$F"&amp;$S2577),3)="GRS","GRS_RCS_RM",IF((LEFT(INDIRECT("$F"&amp;$S2577),3))="RCS","GRS_RCS_RM",IF(INDIRECT("$F"&amp;$S2577)="OCS (No Label)","OCS_Conversion_RM",IF(LEFT(INDIRECT("$F"&amp;$S2577),3)="OCS","OCS_RM",IF(RIGHT(INDIRECT("$F"&amp;$S2577),10)="conversion","GOTS_RM_conversion",IF((LEFT(INDIRECT("$F"&amp;$S2577),4))="GOTS","GOTS_RM","Responsible_RM")))))))</f>
        <v>#REF!</v>
      </c>
      <c r="AF2577" s="13" t="str" cm="1">
        <f t="array" aca="1" ref="AF2577" ca="1">IF($S2577="","",INDIRECT("$Z"&amp;$S2577))</f>
        <v/>
      </c>
      <c r="AG2577" s="155"/>
      <c r="AH2577" s="13" t="str" cm="1">
        <f t="array" aca="1" ref="AH2577" ca="1">IFERROR(INDIRECT("$ag"&amp;S2577),"")</f>
        <v/>
      </c>
      <c r="AI2577" s="13" t="e" cm="1">
        <f t="array" aca="1" ref="AI2577" ca="1">INDIRECT("O"&amp;S2576)</f>
        <v>#REF!</v>
      </c>
      <c r="AJ2577" s="13" t="str">
        <f>IF($I2577="","",INDEX('Raw Material'!$A$1:$J$75,MATCH(I2577,'Raw Material'!$A$1:$A$75,0),(MATCH(G2577,'Raw Material'!$A$1:$J$1,0))))</f>
        <v/>
      </c>
      <c r="AK2577" s="13" t="str">
        <f t="shared" si="1169"/>
        <v>YANLIŞRM</v>
      </c>
      <c r="AL2577" s="153" t="str">
        <f t="shared" si="1170"/>
        <v/>
      </c>
    </row>
    <row r="2578" spans="1:38" ht="16.5" customHeight="1">
      <c r="A2578" s="161"/>
      <c r="B2578" s="166"/>
      <c r="C2578" s="167"/>
      <c r="D2578" s="156"/>
      <c r="E2578" s="156"/>
      <c r="F2578" s="174"/>
      <c r="G2578" s="181"/>
      <c r="H2578" s="182"/>
      <c r="I2578" s="182"/>
      <c r="J2578" s="182"/>
      <c r="K2578" s="32"/>
      <c r="L2578" s="178"/>
      <c r="M2578" s="178"/>
      <c r="N2578" s="81"/>
      <c r="O2578" s="185"/>
      <c r="P2578" s="103"/>
      <c r="Q2578" s="84" t="str">
        <f t="shared" si="1171"/>
        <v/>
      </c>
      <c r="R2578" s="159"/>
      <c r="S2578" s="28" t="str" cm="1">
        <f t="array" aca="1" ref="S2578" ca="1">IF(INDIRECT("A"&amp;114+$U2578)&lt;&gt;"",114+$U2578,"")</f>
        <v/>
      </c>
      <c r="T2578" s="28" t="str">
        <f t="shared" ca="1" si="1172"/>
        <v>$B</v>
      </c>
      <c r="U2578" s="29">
        <f t="shared" si="1178"/>
        <v>2460</v>
      </c>
      <c r="V2578" s="29">
        <v>205.333333333349</v>
      </c>
      <c r="W2578" s="29">
        <f t="shared" si="1183"/>
        <v>205</v>
      </c>
      <c r="X2578" s="41" t="str" cm="1">
        <f t="array" aca="1" ref="X2578" ca="1">IFERROR(INDEX('PC&amp;PD'!$A$1:$AP$15,ROW('PC&amp;PD'!$A$15),MATCH(INDIRECT(T2578),'PC&amp;PD'!$A$1:$AP$1,0)),"")</f>
        <v/>
      </c>
      <c r="Z2578" s="155"/>
      <c r="AA2578" s="13" t="str">
        <f t="shared" si="1168"/>
        <v/>
      </c>
      <c r="AB2578" s="155"/>
      <c r="AC2578" s="13" t="str">
        <f t="shared" ca="1" si="1173"/>
        <v>$AB</v>
      </c>
      <c r="AD2578" s="13" t="str" cm="1">
        <f t="array" aca="1" ref="AD2578" ca="1">IFERROR(IF((LEFT(INDIRECT("$F"&amp;$S2578),4))="GOTS",IF($G2578="Organic","GOTS_Organic_raw",(IF($G2578="Responsible","GOTS_Responsible",(IF($G2578="No Attribute (Conventional)","GOTS_conventional",(IF($G2578="Recycled Pre/Post-Consumer","GOTS_pre_post",(IF($G2578="In-Conversion","GOTS_in_conversion",(IF($G2578="Sustainably Sourced","Sustainably_sourced",""))))))))))),IF($G2578="Organic","Organic",(IF($G2578="Responsible","Responsible",(IF($G2578="No Attribute (Conventional)","No_Attribute_Conventional",(IF($G2578="Recycled Pre/Post-Consumer","Recycled_Pre_Post_Consumer",(IF($G2578="In-Conversion","In_Conversion",(IF($G2578="Recycled Pre-Consumer","Recycled_Pre_Consumer",(IF($G2578="Recycled Post-Consumer","Recycled_Post_Consumer",(IF($G2578="Sustainably Sourced","Sustainably_sourced","")))))))))))))))),"")</f>
        <v/>
      </c>
      <c r="AE2578" s="13" t="e" cm="1">
        <f t="array" aca="1" ref="AE2578" ca="1">IF(INDIRECT("$F"&amp;$S2578)="","",IF(LEFT(INDIRECT("$F"&amp;$S2578),3)="GRS","GRS_RCS_RM",IF((LEFT(INDIRECT("$F"&amp;$S2578),3))="RCS","GRS_RCS_RM",IF(INDIRECT("$F"&amp;$S2578)="OCS (No Label)","OCS_Conversion_RM",IF(LEFT(INDIRECT("$F"&amp;$S2578),3)="OCS","OCS_RM",IF(RIGHT(INDIRECT("$F"&amp;$S2578),10)="conversion","GOTS_RM_conversion",IF((LEFT(INDIRECT("$F"&amp;$S2578),4))="GOTS","GOTS_RM","Responsible_RM")))))))</f>
        <v>#REF!</v>
      </c>
      <c r="AF2578" s="13" t="str" cm="1">
        <f t="array" aca="1" ref="AF2578" ca="1">IF($S2578="","",INDIRECT("$Z"&amp;$S2578))</f>
        <v/>
      </c>
      <c r="AG2578" s="155"/>
      <c r="AH2578" s="13" t="str" cm="1">
        <f t="array" aca="1" ref="AH2578" ca="1">IFERROR(INDIRECT("$ag"&amp;S2578),"")</f>
        <v/>
      </c>
      <c r="AI2578" s="13" t="e" cm="1">
        <f t="array" aca="1" ref="AI2578" ca="1">INDIRECT("O"&amp;S2577)</f>
        <v>#REF!</v>
      </c>
      <c r="AJ2578" s="13" t="str">
        <f>IF($I2578="","",INDEX('Raw Material'!$A$1:$J$75,MATCH(I2578,'Raw Material'!$A$1:$A$75,0),(MATCH(G2578,'Raw Material'!$A$1:$J$1,0))))</f>
        <v/>
      </c>
      <c r="AK2578" s="13" t="str">
        <f t="shared" si="1169"/>
        <v>YANLIŞRM</v>
      </c>
      <c r="AL2578" s="153" t="str">
        <f t="shared" si="1170"/>
        <v/>
      </c>
    </row>
    <row r="2579" spans="1:38" ht="16.5" customHeight="1">
      <c r="A2579" s="161"/>
      <c r="B2579" s="166"/>
      <c r="C2579" s="167"/>
      <c r="D2579" s="156"/>
      <c r="E2579" s="156"/>
      <c r="F2579" s="174"/>
      <c r="G2579" s="181"/>
      <c r="H2579" s="182"/>
      <c r="I2579" s="182"/>
      <c r="J2579" s="182"/>
      <c r="K2579" s="32"/>
      <c r="L2579" s="178"/>
      <c r="M2579" s="178"/>
      <c r="N2579" s="81"/>
      <c r="O2579" s="185"/>
      <c r="P2579" s="103"/>
      <c r="Q2579" s="84" t="str">
        <f t="shared" si="1171"/>
        <v/>
      </c>
      <c r="R2579" s="159"/>
      <c r="S2579" s="28" t="str" cm="1">
        <f t="array" aca="1" ref="S2579" ca="1">IF(INDIRECT("A"&amp;114+$U2579)&lt;&gt;"",114+$U2579,"")</f>
        <v/>
      </c>
      <c r="T2579" s="28" t="str">
        <f t="shared" ca="1" si="1172"/>
        <v>$B</v>
      </c>
      <c r="U2579" s="29">
        <f t="shared" si="1178"/>
        <v>2460</v>
      </c>
      <c r="V2579" s="29">
        <v>205.416666666683</v>
      </c>
      <c r="W2579" s="29">
        <f t="shared" si="1183"/>
        <v>205</v>
      </c>
      <c r="X2579" s="41" t="str" cm="1">
        <f t="array" aca="1" ref="X2579" ca="1">IFERROR(INDEX('PC&amp;PD'!$A$1:$AP$15,ROW('PC&amp;PD'!$A$15),MATCH(INDIRECT(T2579),'PC&amp;PD'!$A$1:$AP$1,0)),"")</f>
        <v/>
      </c>
      <c r="Z2579" s="155"/>
      <c r="AA2579" s="13" t="str">
        <f t="shared" si="1168"/>
        <v/>
      </c>
      <c r="AB2579" s="155"/>
      <c r="AC2579" s="13" t="str">
        <f t="shared" ca="1" si="1173"/>
        <v>$AB</v>
      </c>
      <c r="AD2579" s="13" t="str" cm="1">
        <f t="array" aca="1" ref="AD2579" ca="1">IFERROR(IF((LEFT(INDIRECT("$F"&amp;$S2579),4))="GOTS",IF($G2579="Organic","GOTS_Organic_raw",(IF($G2579="Responsible","GOTS_Responsible",(IF($G2579="No Attribute (Conventional)","GOTS_conventional",(IF($G2579="Recycled Pre/Post-Consumer","GOTS_pre_post",(IF($G2579="In-Conversion","GOTS_in_conversion",(IF($G2579="Sustainably Sourced","Sustainably_sourced",""))))))))))),IF($G2579="Organic","Organic",(IF($G2579="Responsible","Responsible",(IF($G2579="No Attribute (Conventional)","No_Attribute_Conventional",(IF($G2579="Recycled Pre/Post-Consumer","Recycled_Pre_Post_Consumer",(IF($G2579="In-Conversion","In_Conversion",(IF($G2579="Recycled Pre-Consumer","Recycled_Pre_Consumer",(IF($G2579="Recycled Post-Consumer","Recycled_Post_Consumer",(IF($G2579="Sustainably Sourced","Sustainably_sourced","")))))))))))))))),"")</f>
        <v/>
      </c>
      <c r="AE2579" s="13" t="e" cm="1">
        <f t="array" aca="1" ref="AE2579" ca="1">IF(INDIRECT("$F"&amp;$S2579)="","",IF(LEFT(INDIRECT("$F"&amp;$S2579),3)="GRS","GRS_RCS_RM",IF((LEFT(INDIRECT("$F"&amp;$S2579),3))="RCS","GRS_RCS_RM",IF(INDIRECT("$F"&amp;$S2579)="OCS (No Label)","OCS_Conversion_RM",IF(LEFT(INDIRECT("$F"&amp;$S2579),3)="OCS","OCS_RM",IF(RIGHT(INDIRECT("$F"&amp;$S2579),10)="conversion","GOTS_RM_conversion",IF((LEFT(INDIRECT("$F"&amp;$S2579),4))="GOTS","GOTS_RM","Responsible_RM")))))))</f>
        <v>#REF!</v>
      </c>
      <c r="AF2579" s="13" t="str" cm="1">
        <f t="array" aca="1" ref="AF2579" ca="1">IF($S2579="","",INDIRECT("$Z"&amp;$S2579))</f>
        <v/>
      </c>
      <c r="AG2579" s="155"/>
      <c r="AH2579" s="13" t="str" cm="1">
        <f t="array" aca="1" ref="AH2579" ca="1">IFERROR(INDIRECT("$ag"&amp;S2579),"")</f>
        <v/>
      </c>
      <c r="AI2579" s="13" t="e" cm="1">
        <f t="array" aca="1" ref="AI2579" ca="1">INDIRECT("O"&amp;S2578)</f>
        <v>#REF!</v>
      </c>
      <c r="AJ2579" s="13" t="str">
        <f>IF($I2579="","",INDEX('Raw Material'!$A$1:$J$75,MATCH(I2579,'Raw Material'!$A$1:$A$75,0),(MATCH(G2579,'Raw Material'!$A$1:$J$1,0))))</f>
        <v/>
      </c>
      <c r="AK2579" s="13" t="str">
        <f t="shared" si="1169"/>
        <v>YANLIŞRM</v>
      </c>
      <c r="AL2579" s="153" t="str">
        <f t="shared" si="1170"/>
        <v/>
      </c>
    </row>
    <row r="2580" spans="1:38" ht="16.5" customHeight="1">
      <c r="A2580" s="162"/>
      <c r="B2580" s="168"/>
      <c r="C2580" s="169"/>
      <c r="D2580" s="156"/>
      <c r="E2580" s="156"/>
      <c r="F2580" s="175"/>
      <c r="G2580" s="181"/>
      <c r="H2580" s="182"/>
      <c r="I2580" s="182"/>
      <c r="J2580" s="182"/>
      <c r="K2580" s="32"/>
      <c r="L2580" s="179"/>
      <c r="M2580" s="179"/>
      <c r="N2580" s="81"/>
      <c r="O2580" s="185"/>
      <c r="P2580" s="103"/>
      <c r="Q2580" s="84" t="str">
        <f t="shared" si="1171"/>
        <v/>
      </c>
      <c r="R2580" s="159"/>
      <c r="S2580" s="28" t="str" cm="1">
        <f t="array" aca="1" ref="S2580" ca="1">IF(INDIRECT("A"&amp;114+$U2580)&lt;&gt;"",114+$U2580,"")</f>
        <v/>
      </c>
      <c r="T2580" s="28" t="str">
        <f t="shared" ca="1" si="1172"/>
        <v>$B</v>
      </c>
      <c r="U2580" s="29">
        <f t="shared" si="1178"/>
        <v>2460</v>
      </c>
      <c r="V2580" s="29">
        <v>205.500000000016</v>
      </c>
      <c r="W2580" s="29">
        <f t="shared" si="1183"/>
        <v>205</v>
      </c>
      <c r="X2580" s="41" t="str" cm="1">
        <f t="array" aca="1" ref="X2580" ca="1">IFERROR(INDEX('PC&amp;PD'!$A$1:$AP$15,ROW('PC&amp;PD'!$A$15),MATCH(INDIRECT(T2580),'PC&amp;PD'!$A$1:$AP$1,0)),"")</f>
        <v/>
      </c>
      <c r="Z2580" s="155"/>
      <c r="AA2580" s="13" t="str">
        <f t="shared" si="1168"/>
        <v/>
      </c>
      <c r="AB2580" s="155"/>
      <c r="AC2580" s="13" t="str">
        <f t="shared" ca="1" si="1173"/>
        <v>$AB</v>
      </c>
      <c r="AD2580" s="13" t="str" cm="1">
        <f t="array" aca="1" ref="AD2580" ca="1">IFERROR(IF((LEFT(INDIRECT("$F"&amp;$S2580),4))="GOTS",IF($G2580="Organic","GOTS_Organic_raw",(IF($G2580="Responsible","GOTS_Responsible",(IF($G2580="No Attribute (Conventional)","GOTS_conventional",(IF($G2580="Recycled Pre/Post-Consumer","GOTS_pre_post",(IF($G2580="In-Conversion","GOTS_in_conversion",(IF($G2580="Sustainably Sourced","Sustainably_sourced",""))))))))))),IF($G2580="Organic","Organic",(IF($G2580="Responsible","Responsible",(IF($G2580="No Attribute (Conventional)","No_Attribute_Conventional",(IF($G2580="Recycled Pre/Post-Consumer","Recycled_Pre_Post_Consumer",(IF($G2580="In-Conversion","In_Conversion",(IF($G2580="Recycled Pre-Consumer","Recycled_Pre_Consumer",(IF($G2580="Recycled Post-Consumer","Recycled_Post_Consumer",(IF($G2580="Sustainably Sourced","Sustainably_sourced","")))))))))))))))),"")</f>
        <v/>
      </c>
      <c r="AE2580" s="13" t="e" cm="1">
        <f t="array" aca="1" ref="AE2580" ca="1">IF(INDIRECT("$F"&amp;$S2580)="","",IF(LEFT(INDIRECT("$F"&amp;$S2580),3)="GRS","GRS_RCS_RM",IF((LEFT(INDIRECT("$F"&amp;$S2580),3))="RCS","GRS_RCS_RM",IF(INDIRECT("$F"&amp;$S2580)="OCS (No Label)","OCS_Conversion_RM",IF(LEFT(INDIRECT("$F"&amp;$S2580),3)="OCS","OCS_RM",IF(RIGHT(INDIRECT("$F"&amp;$S2580),10)="conversion","GOTS_RM_conversion",IF((LEFT(INDIRECT("$F"&amp;$S2580),4))="GOTS","GOTS_RM","Responsible_RM")))))))</f>
        <v>#REF!</v>
      </c>
      <c r="AF2580" s="13" t="str" cm="1">
        <f t="array" aca="1" ref="AF2580" ca="1">IF($S2580="","",INDIRECT("$Z"&amp;$S2580))</f>
        <v/>
      </c>
      <c r="AG2580" s="155"/>
      <c r="AH2580" s="13" t="str" cm="1">
        <f t="array" aca="1" ref="AH2580" ca="1">IFERROR(INDIRECT("$ag"&amp;S2580),"")</f>
        <v/>
      </c>
      <c r="AI2580" s="13" t="e" cm="1">
        <f t="array" aca="1" ref="AI2580" ca="1">INDIRECT("O"&amp;S2579)</f>
        <v>#REF!</v>
      </c>
      <c r="AJ2580" s="13" t="str">
        <f>IF($I2580="","",INDEX('Raw Material'!$A$1:$J$75,MATCH(I2580,'Raw Material'!$A$1:$A$75,0),(MATCH(G2580,'Raw Material'!$A$1:$J$1,0))))</f>
        <v/>
      </c>
      <c r="AK2580" s="13" t="str">
        <f t="shared" si="1169"/>
        <v>YANLIŞRM</v>
      </c>
      <c r="AL2580" s="153" t="str">
        <f t="shared" si="1170"/>
        <v/>
      </c>
    </row>
    <row r="2581" spans="1:38" ht="16.5" customHeight="1">
      <c r="A2581" s="162"/>
      <c r="B2581" s="168"/>
      <c r="C2581" s="169"/>
      <c r="D2581" s="156"/>
      <c r="E2581" s="156"/>
      <c r="F2581" s="175"/>
      <c r="G2581" s="181"/>
      <c r="H2581" s="182"/>
      <c r="I2581" s="182"/>
      <c r="J2581" s="182"/>
      <c r="K2581" s="32"/>
      <c r="L2581" s="179"/>
      <c r="M2581" s="179"/>
      <c r="N2581" s="81"/>
      <c r="O2581" s="185"/>
      <c r="P2581" s="103"/>
      <c r="Q2581" s="84" t="str">
        <f t="shared" si="1171"/>
        <v/>
      </c>
      <c r="R2581" s="159"/>
      <c r="S2581" s="28" t="str" cm="1">
        <f t="array" aca="1" ref="S2581" ca="1">IF(INDIRECT("A"&amp;114+$U2581)&lt;&gt;"",114+$U2581,"")</f>
        <v/>
      </c>
      <c r="T2581" s="28" t="str">
        <f t="shared" ca="1" si="1172"/>
        <v>$B</v>
      </c>
      <c r="U2581" s="29">
        <f t="shared" si="1178"/>
        <v>2460</v>
      </c>
      <c r="V2581" s="29">
        <v>205.58333333335</v>
      </c>
      <c r="W2581" s="29">
        <f t="shared" si="1183"/>
        <v>205</v>
      </c>
      <c r="X2581" s="41" t="str" cm="1">
        <f t="array" aca="1" ref="X2581" ca="1">IFERROR(INDEX('PC&amp;PD'!$A$1:$AP$15,ROW('PC&amp;PD'!$A$15),MATCH(INDIRECT(T2581),'PC&amp;PD'!$A$1:$AP$1,0)),"")</f>
        <v/>
      </c>
      <c r="Z2581" s="155"/>
      <c r="AA2581" s="13" t="str">
        <f t="shared" si="1168"/>
        <v/>
      </c>
      <c r="AB2581" s="155"/>
      <c r="AC2581" s="13" t="str">
        <f t="shared" ca="1" si="1173"/>
        <v>$AB</v>
      </c>
      <c r="AD2581" s="13" t="str" cm="1">
        <f t="array" aca="1" ref="AD2581" ca="1">IFERROR(IF((LEFT(INDIRECT("$F"&amp;$S2581),4))="GOTS",IF($G2581="Organic","GOTS_Organic_raw",(IF($G2581="Responsible","GOTS_Responsible",(IF($G2581="No Attribute (Conventional)","GOTS_conventional",(IF($G2581="Recycled Pre/Post-Consumer","GOTS_pre_post",(IF($G2581="In-Conversion","GOTS_in_conversion",(IF($G2581="Sustainably Sourced","Sustainably_sourced",""))))))))))),IF($G2581="Organic","Organic",(IF($G2581="Responsible","Responsible",(IF($G2581="No Attribute (Conventional)","No_Attribute_Conventional",(IF($G2581="Recycled Pre/Post-Consumer","Recycled_Pre_Post_Consumer",(IF($G2581="In-Conversion","In_Conversion",(IF($G2581="Recycled Pre-Consumer","Recycled_Pre_Consumer",(IF($G2581="Recycled Post-Consumer","Recycled_Post_Consumer",(IF($G2581="Sustainably Sourced","Sustainably_sourced","")))))))))))))))),"")</f>
        <v/>
      </c>
      <c r="AE2581" s="13" t="e" cm="1">
        <f t="array" aca="1" ref="AE2581" ca="1">IF(INDIRECT("$F"&amp;$S2581)="","",IF(LEFT(INDIRECT("$F"&amp;$S2581),3)="GRS","GRS_RCS_RM",IF((LEFT(INDIRECT("$F"&amp;$S2581),3))="RCS","GRS_RCS_RM",IF(INDIRECT("$F"&amp;$S2581)="OCS (No Label)","OCS_Conversion_RM",IF(LEFT(INDIRECT("$F"&amp;$S2581),3)="OCS","OCS_RM",IF(RIGHT(INDIRECT("$F"&amp;$S2581),10)="conversion","GOTS_RM_conversion",IF((LEFT(INDIRECT("$F"&amp;$S2581),4))="GOTS","GOTS_RM","Responsible_RM")))))))</f>
        <v>#REF!</v>
      </c>
      <c r="AF2581" s="13" t="str" cm="1">
        <f t="array" aca="1" ref="AF2581" ca="1">IF($S2581="","",INDIRECT("$Z"&amp;$S2581))</f>
        <v/>
      </c>
      <c r="AG2581" s="155"/>
      <c r="AH2581" s="13" t="str" cm="1">
        <f t="array" aca="1" ref="AH2581" ca="1">IFERROR(INDIRECT("$ag"&amp;S2581),"")</f>
        <v/>
      </c>
      <c r="AI2581" s="13" t="e" cm="1">
        <f t="array" aca="1" ref="AI2581" ca="1">INDIRECT("O"&amp;S2580)</f>
        <v>#REF!</v>
      </c>
      <c r="AJ2581" s="13" t="str">
        <f>IF($I2581="","",INDEX('Raw Material'!$A$1:$J$75,MATCH(I2581,'Raw Material'!$A$1:$A$75,0),(MATCH(G2581,'Raw Material'!$A$1:$J$1,0))))</f>
        <v/>
      </c>
      <c r="AK2581" s="13" t="str">
        <f t="shared" si="1169"/>
        <v>YANLIŞRM</v>
      </c>
      <c r="AL2581" s="153" t="str">
        <f t="shared" si="1170"/>
        <v/>
      </c>
    </row>
    <row r="2582" spans="1:38" ht="16.5" customHeight="1">
      <c r="A2582" s="162"/>
      <c r="B2582" s="168"/>
      <c r="C2582" s="169"/>
      <c r="D2582" s="156"/>
      <c r="E2582" s="156"/>
      <c r="F2582" s="175"/>
      <c r="G2582" s="181"/>
      <c r="H2582" s="182"/>
      <c r="I2582" s="182"/>
      <c r="J2582" s="182"/>
      <c r="K2582" s="32"/>
      <c r="L2582" s="179"/>
      <c r="M2582" s="179"/>
      <c r="N2582" s="81"/>
      <c r="O2582" s="185"/>
      <c r="P2582" s="103"/>
      <c r="Q2582" s="84" t="str">
        <f t="shared" si="1171"/>
        <v/>
      </c>
      <c r="R2582" s="159"/>
      <c r="S2582" s="28" t="str" cm="1">
        <f t="array" aca="1" ref="S2582" ca="1">IF(INDIRECT("A"&amp;114+$U2582)&lt;&gt;"",114+$U2582,"")</f>
        <v/>
      </c>
      <c r="T2582" s="28" t="str">
        <f t="shared" ca="1" si="1172"/>
        <v>$B</v>
      </c>
      <c r="U2582" s="29">
        <f t="shared" si="1178"/>
        <v>2460</v>
      </c>
      <c r="V2582" s="29">
        <v>205.666666666683</v>
      </c>
      <c r="W2582" s="29">
        <f t="shared" si="1183"/>
        <v>205</v>
      </c>
      <c r="X2582" s="41" t="str" cm="1">
        <f t="array" aca="1" ref="X2582" ca="1">IFERROR(INDEX('PC&amp;PD'!$A$1:$AP$15,ROW('PC&amp;PD'!$A$15),MATCH(INDIRECT(T2582),'PC&amp;PD'!$A$1:$AP$1,0)),"")</f>
        <v/>
      </c>
      <c r="Z2582" s="155"/>
      <c r="AA2582" s="13" t="str">
        <f t="shared" si="1168"/>
        <v/>
      </c>
      <c r="AB2582" s="155"/>
      <c r="AC2582" s="13" t="str">
        <f t="shared" ca="1" si="1173"/>
        <v>$AB</v>
      </c>
      <c r="AD2582" s="13" t="str" cm="1">
        <f t="array" aca="1" ref="AD2582" ca="1">IFERROR(IF((LEFT(INDIRECT("$F"&amp;$S2582),4))="GOTS",IF($G2582="Organic","GOTS_Organic_raw",(IF($G2582="Responsible","GOTS_Responsible",(IF($G2582="No Attribute (Conventional)","GOTS_conventional",(IF($G2582="Recycled Pre/Post-Consumer","GOTS_pre_post",(IF($G2582="In-Conversion","GOTS_in_conversion",(IF($G2582="Sustainably Sourced","Sustainably_sourced",""))))))))))),IF($G2582="Organic","Organic",(IF($G2582="Responsible","Responsible",(IF($G2582="No Attribute (Conventional)","No_Attribute_Conventional",(IF($G2582="Recycled Pre/Post-Consumer","Recycled_Pre_Post_Consumer",(IF($G2582="In-Conversion","In_Conversion",(IF($G2582="Recycled Pre-Consumer","Recycled_Pre_Consumer",(IF($G2582="Recycled Post-Consumer","Recycled_Post_Consumer",(IF($G2582="Sustainably Sourced","Sustainably_sourced","")))))))))))))))),"")</f>
        <v/>
      </c>
      <c r="AE2582" s="13" t="e" cm="1">
        <f t="array" aca="1" ref="AE2582" ca="1">IF(INDIRECT("$F"&amp;$S2582)="","",IF(LEFT(INDIRECT("$F"&amp;$S2582),3)="GRS","GRS_RCS_RM",IF((LEFT(INDIRECT("$F"&amp;$S2582),3))="RCS","GRS_RCS_RM",IF(INDIRECT("$F"&amp;$S2582)="OCS (No Label)","OCS_Conversion_RM",IF(LEFT(INDIRECT("$F"&amp;$S2582),3)="OCS","OCS_RM",IF(RIGHT(INDIRECT("$F"&amp;$S2582),10)="conversion","GOTS_RM_conversion",IF((LEFT(INDIRECT("$F"&amp;$S2582),4))="GOTS","GOTS_RM","Responsible_RM")))))))</f>
        <v>#REF!</v>
      </c>
      <c r="AF2582" s="13" t="str" cm="1">
        <f t="array" aca="1" ref="AF2582" ca="1">IF($S2582="","",INDIRECT("$Z"&amp;$S2582))</f>
        <v/>
      </c>
      <c r="AG2582" s="155"/>
      <c r="AH2582" s="13" t="str" cm="1">
        <f t="array" aca="1" ref="AH2582" ca="1">IFERROR(INDIRECT("$ag"&amp;S2582),"")</f>
        <v/>
      </c>
      <c r="AI2582" s="13" t="e" cm="1">
        <f t="array" aca="1" ref="AI2582" ca="1">INDIRECT("O"&amp;S2581)</f>
        <v>#REF!</v>
      </c>
      <c r="AJ2582" s="13" t="str">
        <f>IF($I2582="","",INDEX('Raw Material'!$A$1:$J$75,MATCH(I2582,'Raw Material'!$A$1:$A$75,0),(MATCH(G2582,'Raw Material'!$A$1:$J$1,0))))</f>
        <v/>
      </c>
      <c r="AK2582" s="13" t="str">
        <f t="shared" si="1169"/>
        <v>YANLIŞRM</v>
      </c>
      <c r="AL2582" s="153" t="str">
        <f t="shared" si="1170"/>
        <v/>
      </c>
    </row>
    <row r="2583" spans="1:38" ht="16.5" customHeight="1">
      <c r="A2583" s="162"/>
      <c r="B2583" s="168"/>
      <c r="C2583" s="169"/>
      <c r="D2583" s="156"/>
      <c r="E2583" s="156"/>
      <c r="F2583" s="175"/>
      <c r="G2583" s="181"/>
      <c r="H2583" s="182"/>
      <c r="I2583" s="182"/>
      <c r="J2583" s="182"/>
      <c r="K2583" s="32"/>
      <c r="L2583" s="179"/>
      <c r="M2583" s="179"/>
      <c r="N2583" s="81"/>
      <c r="O2583" s="185"/>
      <c r="P2583" s="103"/>
      <c r="Q2583" s="84" t="str">
        <f t="shared" si="1171"/>
        <v/>
      </c>
      <c r="R2583" s="159"/>
      <c r="S2583" s="28" t="str" cm="1">
        <f t="array" aca="1" ref="S2583" ca="1">IF(INDIRECT("A"&amp;114+$U2583)&lt;&gt;"",114+$U2583,"")</f>
        <v/>
      </c>
      <c r="T2583" s="28" t="str">
        <f t="shared" ca="1" si="1172"/>
        <v>$B</v>
      </c>
      <c r="U2583" s="29">
        <f t="shared" si="1178"/>
        <v>2460</v>
      </c>
      <c r="V2583" s="29">
        <v>205.750000000016</v>
      </c>
      <c r="W2583" s="29">
        <f t="shared" si="1183"/>
        <v>205</v>
      </c>
      <c r="X2583" s="41" t="str" cm="1">
        <f t="array" aca="1" ref="X2583" ca="1">IFERROR(INDEX('PC&amp;PD'!$A$1:$AP$15,ROW('PC&amp;PD'!$A$15),MATCH(INDIRECT(T2583),'PC&amp;PD'!$A$1:$AP$1,0)),"")</f>
        <v/>
      </c>
      <c r="Z2583" s="155"/>
      <c r="AA2583" s="13" t="str">
        <f t="shared" si="1168"/>
        <v/>
      </c>
      <c r="AB2583" s="155"/>
      <c r="AC2583" s="13" t="str">
        <f t="shared" ca="1" si="1173"/>
        <v>$AB</v>
      </c>
      <c r="AD2583" s="13" t="str" cm="1">
        <f t="array" aca="1" ref="AD2583" ca="1">IFERROR(IF((LEFT(INDIRECT("$F"&amp;$S2583),4))="GOTS",IF($G2583="Organic","GOTS_Organic_raw",(IF($G2583="Responsible","GOTS_Responsible",(IF($G2583="No Attribute (Conventional)","GOTS_conventional",(IF($G2583="Recycled Pre/Post-Consumer","GOTS_pre_post",(IF($G2583="In-Conversion","GOTS_in_conversion",(IF($G2583="Sustainably Sourced","Sustainably_sourced",""))))))))))),IF($G2583="Organic","Organic",(IF($G2583="Responsible","Responsible",(IF($G2583="No Attribute (Conventional)","No_Attribute_Conventional",(IF($G2583="Recycled Pre/Post-Consumer","Recycled_Pre_Post_Consumer",(IF($G2583="In-Conversion","In_Conversion",(IF($G2583="Recycled Pre-Consumer","Recycled_Pre_Consumer",(IF($G2583="Recycled Post-Consumer","Recycled_Post_Consumer",(IF($G2583="Sustainably Sourced","Sustainably_sourced","")))))))))))))))),"")</f>
        <v/>
      </c>
      <c r="AE2583" s="13" t="e" cm="1">
        <f t="array" aca="1" ref="AE2583" ca="1">IF(INDIRECT("$F"&amp;$S2583)="","",IF(LEFT(INDIRECT("$F"&amp;$S2583),3)="GRS","GRS_RCS_RM",IF((LEFT(INDIRECT("$F"&amp;$S2583),3))="RCS","GRS_RCS_RM",IF(INDIRECT("$F"&amp;$S2583)="OCS (No Label)","OCS_Conversion_RM",IF(LEFT(INDIRECT("$F"&amp;$S2583),3)="OCS","OCS_RM",IF(RIGHT(INDIRECT("$F"&amp;$S2583),10)="conversion","GOTS_RM_conversion",IF((LEFT(INDIRECT("$F"&amp;$S2583),4))="GOTS","GOTS_RM","Responsible_RM")))))))</f>
        <v>#REF!</v>
      </c>
      <c r="AF2583" s="13" t="str" cm="1">
        <f t="array" aca="1" ref="AF2583" ca="1">IF($S2583="","",INDIRECT("$Z"&amp;$S2583))</f>
        <v/>
      </c>
      <c r="AG2583" s="155"/>
      <c r="AH2583" s="13" t="str" cm="1">
        <f t="array" aca="1" ref="AH2583" ca="1">IFERROR(INDIRECT("$ag"&amp;S2583),"")</f>
        <v/>
      </c>
      <c r="AI2583" s="13" t="e" cm="1">
        <f t="array" aca="1" ref="AI2583" ca="1">INDIRECT("O"&amp;S2582)</f>
        <v>#REF!</v>
      </c>
      <c r="AJ2583" s="13" t="str">
        <f>IF($I2583="","",INDEX('Raw Material'!$A$1:$J$75,MATCH(I2583,'Raw Material'!$A$1:$A$75,0),(MATCH(G2583,'Raw Material'!$A$1:$J$1,0))))</f>
        <v/>
      </c>
      <c r="AK2583" s="13" t="str">
        <f t="shared" si="1169"/>
        <v>YANLIŞRM</v>
      </c>
      <c r="AL2583" s="153" t="str">
        <f t="shared" si="1170"/>
        <v/>
      </c>
    </row>
    <row r="2584" spans="1:38" ht="16.5" customHeight="1">
      <c r="A2584" s="162"/>
      <c r="B2584" s="168"/>
      <c r="C2584" s="169"/>
      <c r="D2584" s="156"/>
      <c r="E2584" s="156"/>
      <c r="F2584" s="175"/>
      <c r="G2584" s="181"/>
      <c r="H2584" s="182"/>
      <c r="I2584" s="182"/>
      <c r="J2584" s="182"/>
      <c r="K2584" s="32"/>
      <c r="L2584" s="179"/>
      <c r="M2584" s="179"/>
      <c r="N2584" s="81"/>
      <c r="O2584" s="185"/>
      <c r="P2584" s="103"/>
      <c r="Q2584" s="84" t="str">
        <f t="shared" si="1171"/>
        <v/>
      </c>
      <c r="R2584" s="159"/>
      <c r="S2584" s="28" t="str" cm="1">
        <f t="array" aca="1" ref="S2584" ca="1">IF(INDIRECT("A"&amp;114+$U2584)&lt;&gt;"",114+$U2584,"")</f>
        <v/>
      </c>
      <c r="T2584" s="28" t="str">
        <f t="shared" ca="1" si="1172"/>
        <v>$B</v>
      </c>
      <c r="U2584" s="29">
        <f t="shared" si="1178"/>
        <v>2460</v>
      </c>
      <c r="V2584" s="29">
        <v>205.83333333335</v>
      </c>
      <c r="W2584" s="29">
        <f t="shared" si="1183"/>
        <v>205</v>
      </c>
      <c r="X2584" s="41" t="str" cm="1">
        <f t="array" aca="1" ref="X2584" ca="1">IFERROR(INDEX('PC&amp;PD'!$A$1:$AP$15,ROW('PC&amp;PD'!$A$15),MATCH(INDIRECT(T2584),'PC&amp;PD'!$A$1:$AP$1,0)),"")</f>
        <v/>
      </c>
      <c r="Z2584" s="155"/>
      <c r="AA2584" s="13" t="str">
        <f t="shared" si="1168"/>
        <v/>
      </c>
      <c r="AB2584" s="155"/>
      <c r="AC2584" s="13" t="str">
        <f t="shared" ca="1" si="1173"/>
        <v>$AB</v>
      </c>
      <c r="AD2584" s="13" t="str" cm="1">
        <f t="array" aca="1" ref="AD2584" ca="1">IFERROR(IF((LEFT(INDIRECT("$F"&amp;$S2584),4))="GOTS",IF($G2584="Organic","GOTS_Organic_raw",(IF($G2584="Responsible","GOTS_Responsible",(IF($G2584="No Attribute (Conventional)","GOTS_conventional",(IF($G2584="Recycled Pre/Post-Consumer","GOTS_pre_post",(IF($G2584="In-Conversion","GOTS_in_conversion",(IF($G2584="Sustainably Sourced","Sustainably_sourced",""))))))))))),IF($G2584="Organic","Organic",(IF($G2584="Responsible","Responsible",(IF($G2584="No Attribute (Conventional)","No_Attribute_Conventional",(IF($G2584="Recycled Pre/Post-Consumer","Recycled_Pre_Post_Consumer",(IF($G2584="In-Conversion","In_Conversion",(IF($G2584="Recycled Pre-Consumer","Recycled_Pre_Consumer",(IF($G2584="Recycled Post-Consumer","Recycled_Post_Consumer",(IF($G2584="Sustainably Sourced","Sustainably_sourced","")))))))))))))))),"")</f>
        <v/>
      </c>
      <c r="AE2584" s="13" t="e" cm="1">
        <f t="array" aca="1" ref="AE2584" ca="1">IF(INDIRECT("$F"&amp;$S2584)="","",IF(LEFT(INDIRECT("$F"&amp;$S2584),3)="GRS","GRS_RCS_RM",IF((LEFT(INDIRECT("$F"&amp;$S2584),3))="RCS","GRS_RCS_RM",IF(INDIRECT("$F"&amp;$S2584)="OCS (No Label)","OCS_Conversion_RM",IF(LEFT(INDIRECT("$F"&amp;$S2584),3)="OCS","OCS_RM",IF(RIGHT(INDIRECT("$F"&amp;$S2584),10)="conversion","GOTS_RM_conversion",IF((LEFT(INDIRECT("$F"&amp;$S2584),4))="GOTS","GOTS_RM","Responsible_RM")))))))</f>
        <v>#REF!</v>
      </c>
      <c r="AF2584" s="13" t="str" cm="1">
        <f t="array" aca="1" ref="AF2584" ca="1">IF($S2584="","",INDIRECT("$Z"&amp;$S2584))</f>
        <v/>
      </c>
      <c r="AG2584" s="155"/>
      <c r="AH2584" s="13" t="str" cm="1">
        <f t="array" aca="1" ref="AH2584" ca="1">IFERROR(INDIRECT("$ag"&amp;S2584),"")</f>
        <v/>
      </c>
      <c r="AI2584" s="13" t="e" cm="1">
        <f t="array" aca="1" ref="AI2584" ca="1">INDIRECT("O"&amp;S2583)</f>
        <v>#REF!</v>
      </c>
      <c r="AJ2584" s="13" t="str">
        <f>IF($I2584="","",INDEX('Raw Material'!$A$1:$J$75,MATCH(I2584,'Raw Material'!$A$1:$A$75,0),(MATCH(G2584,'Raw Material'!$A$1:$J$1,0))))</f>
        <v/>
      </c>
      <c r="AK2584" s="13" t="str">
        <f t="shared" si="1169"/>
        <v>YANLIŞRM</v>
      </c>
      <c r="AL2584" s="153" t="str">
        <f t="shared" si="1170"/>
        <v/>
      </c>
    </row>
    <row r="2585" spans="1:38" ht="16.5" customHeight="1" thickBot="1">
      <c r="A2585" s="163"/>
      <c r="B2585" s="170"/>
      <c r="C2585" s="171"/>
      <c r="D2585" s="156"/>
      <c r="E2585" s="156"/>
      <c r="F2585" s="176"/>
      <c r="G2585" s="157"/>
      <c r="H2585" s="158"/>
      <c r="I2585" s="158"/>
      <c r="J2585" s="158"/>
      <c r="K2585" s="33"/>
      <c r="L2585" s="180"/>
      <c r="M2585" s="180"/>
      <c r="N2585" s="82"/>
      <c r="O2585" s="186"/>
      <c r="P2585" s="103"/>
      <c r="Q2585" s="84" t="str">
        <f t="shared" si="1171"/>
        <v/>
      </c>
      <c r="R2585" s="159"/>
      <c r="S2585" s="28" t="str" cm="1">
        <f t="array" aca="1" ref="S2585" ca="1">IF(INDIRECT("A"&amp;114+$U2585)&lt;&gt;"",114+$U2585,"")</f>
        <v/>
      </c>
      <c r="T2585" s="28" t="str">
        <f t="shared" ca="1" si="1172"/>
        <v>$B</v>
      </c>
      <c r="U2585" s="29">
        <f t="shared" si="1178"/>
        <v>2460</v>
      </c>
      <c r="V2585" s="29">
        <v>205.916666666683</v>
      </c>
      <c r="W2585" s="29">
        <f t="shared" si="1183"/>
        <v>205</v>
      </c>
      <c r="X2585" s="41" t="str" cm="1">
        <f t="array" aca="1" ref="X2585" ca="1">IFERROR(INDEX('PC&amp;PD'!$A$1:$AP$15,ROW('PC&amp;PD'!$A$15),MATCH(INDIRECT(T2585),'PC&amp;PD'!$A$1:$AP$1,0)),"")</f>
        <v/>
      </c>
      <c r="Z2585" s="155"/>
      <c r="AA2585" s="13" t="str">
        <f t="shared" si="1168"/>
        <v/>
      </c>
      <c r="AB2585" s="155"/>
      <c r="AC2585" s="13" t="str">
        <f t="shared" ca="1" si="1173"/>
        <v>$AB</v>
      </c>
      <c r="AD2585" s="13" t="str" cm="1">
        <f t="array" aca="1" ref="AD2585" ca="1">IFERROR(IF((LEFT(INDIRECT("$F"&amp;$S2585),4))="GOTS",IF($G2585="Organic","GOTS_Organic_raw",(IF($G2585="Responsible","GOTS_Responsible",(IF($G2585="No Attribute (Conventional)","GOTS_conventional",(IF($G2585="Recycled Pre/Post-Consumer","GOTS_pre_post",(IF($G2585="In-Conversion","GOTS_in_conversion",(IF($G2585="Sustainably Sourced","Sustainably_sourced",""))))))))))),IF($G2585="Organic","Organic",(IF($G2585="Responsible","Responsible",(IF($G2585="No Attribute (Conventional)","No_Attribute_Conventional",(IF($G2585="Recycled Pre/Post-Consumer","Recycled_Pre_Post_Consumer",(IF($G2585="In-Conversion","In_Conversion",(IF($G2585="Recycled Pre-Consumer","Recycled_Pre_Consumer",(IF($G2585="Recycled Post-Consumer","Recycled_Post_Consumer",(IF($G2585="Sustainably Sourced","Sustainably_sourced","")))))))))))))))),"")</f>
        <v/>
      </c>
      <c r="AE2585" s="13" t="e" cm="1">
        <f t="array" aca="1" ref="AE2585" ca="1">IF(INDIRECT("$F"&amp;$S2585)="","",IF(LEFT(INDIRECT("$F"&amp;$S2585),3)="GRS","GRS_RCS_RM",IF((LEFT(INDIRECT("$F"&amp;$S2585),3))="RCS","GRS_RCS_RM",IF(INDIRECT("$F"&amp;$S2585)="OCS (No Label)","OCS_Conversion_RM",IF(LEFT(INDIRECT("$F"&amp;$S2585),3)="OCS","OCS_RM",IF(RIGHT(INDIRECT("$F"&amp;$S2585),10)="conversion","GOTS_RM_conversion",IF((LEFT(INDIRECT("$F"&amp;$S2585),4))="GOTS","GOTS_RM","Responsible_RM")))))))</f>
        <v>#REF!</v>
      </c>
      <c r="AF2585" s="13" t="str" cm="1">
        <f t="array" aca="1" ref="AF2585" ca="1">IF($S2585="","",INDIRECT("$Z"&amp;$S2585))</f>
        <v/>
      </c>
      <c r="AG2585" s="155"/>
      <c r="AH2585" s="13" t="str" cm="1">
        <f t="array" aca="1" ref="AH2585" ca="1">IFERROR(INDIRECT("$ag"&amp;S2585),"")</f>
        <v/>
      </c>
      <c r="AI2585" s="13" t="e" cm="1">
        <f t="array" aca="1" ref="AI2585" ca="1">INDIRECT("O"&amp;S2584)</f>
        <v>#REF!</v>
      </c>
      <c r="AJ2585" s="13" t="str">
        <f>IF($I2585="","",INDEX('Raw Material'!$A$1:$J$75,MATCH(I2585,'Raw Material'!$A$1:$A$75,0),(MATCH(G2585,'Raw Material'!$A$1:$J$1,0))))</f>
        <v/>
      </c>
      <c r="AK2585" s="13" t="str">
        <f t="shared" si="1169"/>
        <v>YANLIŞRM</v>
      </c>
      <c r="AL2585" s="153" t="str">
        <f t="shared" si="1170"/>
        <v/>
      </c>
    </row>
    <row r="2586" spans="1:38" ht="16.5" customHeight="1">
      <c r="A2586" s="160" t="str">
        <f>IF(B2586="","",COUNTA($B$114:$B2586))</f>
        <v/>
      </c>
      <c r="B2586" s="164"/>
      <c r="C2586" s="165"/>
      <c r="D2586" s="183"/>
      <c r="E2586" s="183"/>
      <c r="F2586" s="172"/>
      <c r="G2586" s="212"/>
      <c r="H2586" s="206"/>
      <c r="I2586" s="206"/>
      <c r="J2586" s="206"/>
      <c r="K2586" s="31"/>
      <c r="L2586" s="177" t="str">
        <f t="shared" ref="L2586" si="1188">IF(R2586="","",LEFT(R2586,LEN(R2586)-2))</f>
        <v/>
      </c>
      <c r="M2586" s="177"/>
      <c r="N2586" s="80"/>
      <c r="O2586" s="184"/>
      <c r="P2586" s="103"/>
      <c r="Q2586" s="84" t="str">
        <f t="shared" si="1171"/>
        <v/>
      </c>
      <c r="R2586" s="159" t="str">
        <f t="shared" ref="R2586" si="1189">CONCATENATE($Q2586,Q2587,Q2588,Q2589,Q2590,Q2591,$Q2592,$Q2593,$Q2594,$Q2595,Q2596,Q2597)</f>
        <v/>
      </c>
      <c r="S2586" s="28" t="str" cm="1">
        <f t="array" aca="1" ref="S2586" ca="1">IF(INDIRECT("A"&amp;114+$U2586)&lt;&gt;"",114+$U2586,"")</f>
        <v/>
      </c>
      <c r="T2586" s="28" t="str">
        <f t="shared" ca="1" si="1172"/>
        <v>$B</v>
      </c>
      <c r="U2586" s="29">
        <f t="shared" si="1178"/>
        <v>2472</v>
      </c>
      <c r="V2586" s="29">
        <v>206.000000000016</v>
      </c>
      <c r="W2586" s="29">
        <f t="shared" si="1183"/>
        <v>206</v>
      </c>
      <c r="X2586" s="41" t="str" cm="1">
        <f t="array" aca="1" ref="X2586" ca="1">IFERROR(INDEX('PC&amp;PD'!$A$1:$AP$15,ROW('PC&amp;PD'!$A$15),MATCH(INDIRECT(T2586),'PC&amp;PD'!$A$1:$AP$1,0)),"")</f>
        <v/>
      </c>
      <c r="Z2586" s="155" t="str">
        <f t="shared" ref="Z2586" si="1190">IFERROR(IF($F2586="OCS 100","OCS (OCS 100)",IF($F2586="OCS Blended","OCS (OCS Blended)",IF($F2586="OCS (No Label)","OCS (No Label)",IF($F2586="RCS 100","RCS (RCS 100)",IF($F2586="RCS Blended","RCS (RCS Blended)",IF($F2586="GRS","GRS (GRS)",IF($F2586="GRS (No Label)", "GRS (No Label)",IF($F2586="RDS","RDS (RDS)",IF($F2586="RWS","RWS (RWS)",IF($F2586="RAS","RAS (RAS)",IF($F2586="RMS","RMS (RMS)",IF($F2586="GOTS Organic","GOTS (Organic)",IF($F2586="GOTS Made with organic","GOTS (Made with Organic)",IF($F2586="GOTS Organic - in conversion","GOTS (Organic - In Conversion)",IF($F2586="GOTS Made with organic - in conversion","GOTS (Made with Organic - In Conversion)",""))))))))))))))),"")</f>
        <v/>
      </c>
      <c r="AA2586" s="13" t="str">
        <f t="shared" si="1168"/>
        <v/>
      </c>
      <c r="AB2586" s="155" t="str">
        <f t="shared" ref="AB2586" si="1191">IFERROR(IF($F2586="OCS 100", "OCS_100",IF($F2586="OCS Blended", "OCS_Blended",IF($F2586="OCS (No Label)", "OCS_No_Label",IF($F2586="RCS 100", "RCS_100",IF($F2586="RCS Blended","RCS_Blended",IF($F2586="GRS","GRS",IF($F2586="GRS (No Label)", "GRS_No_Label",IF($F2586="RDS","RDS",IF($F2586="RWS","RWS",IF($F2586="RMS","RMS",IF($F2586="GOTS Organic","GOTS_Organic",IF($F2586="GOTS Made with organic","GOTS_Made_with_organic",IF($F2586="GOTS Organic - in conversion","GOTS_Organic_in_Conversion",IF($F2586="GOTS Made with organic - in conversion","GOTS_Made_with_Organic_in_Conversion",IF($F2586="RAS","RAS",""))))))))))))))),"")</f>
        <v/>
      </c>
      <c r="AC2586" s="13" t="str">
        <f t="shared" ca="1" si="1173"/>
        <v>$AB</v>
      </c>
      <c r="AD2586" s="13" t="str" cm="1">
        <f t="array" aca="1" ref="AD2586" ca="1">IFERROR(IF((LEFT(INDIRECT("$F"&amp;$S2586),4))="GOTS",IF($G2586="Organic","GOTS_Organic_raw",(IF($G2586="Responsible","GOTS_Responsible",(IF($G2586="No Attribute (Conventional)","GOTS_conventional",(IF($G2586="Recycled Pre/Post-Consumer","GOTS_pre_post",(IF($G2586="In-Conversion","GOTS_in_conversion",(IF($G2586="Sustainably Sourced","Sustainably_sourced",""))))))))))),IF($G2586="Organic","Organic",(IF($G2586="Responsible","Responsible",(IF($G2586="No Attribute (Conventional)","No_Attribute_Conventional",(IF($G2586="Recycled Pre/Post-Consumer","Recycled_Pre_Post_Consumer",(IF($G2586="In-Conversion","In_Conversion",(IF($G2586="Recycled Pre-Consumer","Recycled_Pre_Consumer",(IF($G2586="Recycled Post-Consumer","Recycled_Post_Consumer",(IF($G2586="Sustainably Sourced","Sustainably_sourced","")))))))))))))))),"")</f>
        <v/>
      </c>
      <c r="AE2586" s="13" t="e" cm="1">
        <f t="array" aca="1" ref="AE2586" ca="1">IF(INDIRECT("$F"&amp;$S2586)="","",IF(LEFT(INDIRECT("$F"&amp;$S2586),3)="GRS","GRS_RCS_RM",IF((LEFT(INDIRECT("$F"&amp;$S2586),3))="RCS","GRS_RCS_RM",IF(INDIRECT("$F"&amp;$S2586)="OCS (No Label)","OCS_Conversion_RM",IF(LEFT(INDIRECT("$F"&amp;$S2586),3)="OCS","OCS_RM",IF(RIGHT(INDIRECT("$F"&amp;$S2586),10)="conversion","GOTS_RM_conversion",IF((LEFT(INDIRECT("$F"&amp;$S2586),4))="GOTS","GOTS_RM","Responsible_RM")))))))</f>
        <v>#REF!</v>
      </c>
      <c r="AF2586" s="13" t="str" cm="1">
        <f t="array" aca="1" ref="AF2586" ca="1">IF($S2586="","",INDIRECT("$Z"&amp;$S2586))</f>
        <v/>
      </c>
      <c r="AG2586" s="155" t="str">
        <f t="shared" ref="AG2586:AG2646" si="1192">IF(AND(Y2586="",Y2587="",Y2588="",Y2589="",Y2590="",Y2591="",Y2592="",Y2593="",Y2594="",Y2595="",Y2596="",Y2597=""),"",CONCATENATE(Y2586&amp;", "&amp;Y2587&amp;", "&amp;Y2588&amp;", "&amp;Y2589&amp;", "&amp;Y2590&amp;", "&amp;Y2591&amp;", "&amp;Y2592&amp;", "&amp;Y2593&amp;", "&amp;Y2594&amp;", "&amp;Y2595&amp;", "&amp;Y2596&amp;", "&amp;Y2597))</f>
        <v/>
      </c>
      <c r="AH2586" s="13" t="str" cm="1">
        <f t="array" aca="1" ref="AH2586" ca="1">IFERROR(INDIRECT("$ag"&amp;S2586),"")</f>
        <v/>
      </c>
      <c r="AI2586" s="13" t="e" cm="1">
        <f t="array" aca="1" ref="AI2586" ca="1">INDIRECT("O"&amp;S2585)</f>
        <v>#REF!</v>
      </c>
      <c r="AJ2586" s="13" t="str">
        <f>IF($I2586="","",INDEX('Raw Material'!$A$1:$J$75,MATCH(I2586,'Raw Material'!$A$1:$A$75,0),(MATCH(G2586,'Raw Material'!$A$1:$J$1,0))))</f>
        <v/>
      </c>
      <c r="AK2586" s="13" t="str">
        <f t="shared" si="1169"/>
        <v>YANLIŞRM</v>
      </c>
      <c r="AL2586" s="153" t="str">
        <f t="shared" si="1170"/>
        <v/>
      </c>
    </row>
    <row r="2587" spans="1:38" ht="16.5" customHeight="1">
      <c r="A2587" s="161"/>
      <c r="B2587" s="166"/>
      <c r="C2587" s="167"/>
      <c r="D2587" s="156"/>
      <c r="E2587" s="156"/>
      <c r="F2587" s="173"/>
      <c r="G2587" s="181"/>
      <c r="H2587" s="182"/>
      <c r="I2587" s="182"/>
      <c r="J2587" s="182"/>
      <c r="K2587" s="32"/>
      <c r="L2587" s="178"/>
      <c r="M2587" s="178"/>
      <c r="N2587" s="81"/>
      <c r="O2587" s="185"/>
      <c r="P2587" s="103"/>
      <c r="Q2587" s="84" t="str">
        <f t="shared" si="1171"/>
        <v/>
      </c>
      <c r="R2587" s="159"/>
      <c r="S2587" s="28" t="str" cm="1">
        <f t="array" aca="1" ref="S2587" ca="1">IF(INDIRECT("A"&amp;114+$U2587)&lt;&gt;"",114+$U2587,"")</f>
        <v/>
      </c>
      <c r="T2587" s="28" t="str">
        <f t="shared" ca="1" si="1172"/>
        <v>$B</v>
      </c>
      <c r="U2587" s="29">
        <f t="shared" si="1178"/>
        <v>2472</v>
      </c>
      <c r="V2587" s="29">
        <v>206.08333333335</v>
      </c>
      <c r="W2587" s="29">
        <f t="shared" si="1183"/>
        <v>206</v>
      </c>
      <c r="X2587" s="41" t="str" cm="1">
        <f t="array" aca="1" ref="X2587" ca="1">IFERROR(INDEX('PC&amp;PD'!$A$1:$AP$15,ROW('PC&amp;PD'!$A$15),MATCH(INDIRECT(T2587),'PC&amp;PD'!$A$1:$AP$1,0)),"")</f>
        <v/>
      </c>
      <c r="Z2587" s="155"/>
      <c r="AA2587" s="13" t="str">
        <f t="shared" si="1168"/>
        <v/>
      </c>
      <c r="AB2587" s="155"/>
      <c r="AC2587" s="13" t="str">
        <f t="shared" ca="1" si="1173"/>
        <v>$AB</v>
      </c>
      <c r="AD2587" s="13" t="str" cm="1">
        <f t="array" aca="1" ref="AD2587" ca="1">IFERROR(IF((LEFT(INDIRECT("$F"&amp;$S2587),4))="GOTS",IF($G2587="Organic","GOTS_Organic_raw",(IF($G2587="Responsible","GOTS_Responsible",(IF($G2587="No Attribute (Conventional)","GOTS_conventional",(IF($G2587="Recycled Pre/Post-Consumer","GOTS_pre_post",(IF($G2587="In-Conversion","GOTS_in_conversion",(IF($G2587="Sustainably Sourced","Sustainably_sourced",""))))))))))),IF($G2587="Organic","Organic",(IF($G2587="Responsible","Responsible",(IF($G2587="No Attribute (Conventional)","No_Attribute_Conventional",(IF($G2587="Recycled Pre/Post-Consumer","Recycled_Pre_Post_Consumer",(IF($G2587="In-Conversion","In_Conversion",(IF($G2587="Recycled Pre-Consumer","Recycled_Pre_Consumer",(IF($G2587="Recycled Post-Consumer","Recycled_Post_Consumer",(IF($G2587="Sustainably Sourced","Sustainably_sourced","")))))))))))))))),"")</f>
        <v/>
      </c>
      <c r="AE2587" s="13" t="e" cm="1">
        <f t="array" aca="1" ref="AE2587" ca="1">IF(INDIRECT("$F"&amp;$S2587)="","",IF(LEFT(INDIRECT("$F"&amp;$S2587),3)="GRS","GRS_RCS_RM",IF((LEFT(INDIRECT("$F"&amp;$S2587),3))="RCS","GRS_RCS_RM",IF(INDIRECT("$F"&amp;$S2587)="OCS (No Label)","OCS_Conversion_RM",IF(LEFT(INDIRECT("$F"&amp;$S2587),3)="OCS","OCS_RM",IF(RIGHT(INDIRECT("$F"&amp;$S2587),10)="conversion","GOTS_RM_conversion",IF((LEFT(INDIRECT("$F"&amp;$S2587),4))="GOTS","GOTS_RM","Responsible_RM")))))))</f>
        <v>#REF!</v>
      </c>
      <c r="AF2587" s="13" t="str" cm="1">
        <f t="array" aca="1" ref="AF2587" ca="1">IF($S2587="","",INDIRECT("$Z"&amp;$S2587))</f>
        <v/>
      </c>
      <c r="AG2587" s="155"/>
      <c r="AH2587" s="13" t="str" cm="1">
        <f t="array" aca="1" ref="AH2587" ca="1">IFERROR(INDIRECT("$ag"&amp;S2587),"")</f>
        <v/>
      </c>
      <c r="AI2587" s="13" t="e" cm="1">
        <f t="array" aca="1" ref="AI2587" ca="1">INDIRECT("O"&amp;S2586)</f>
        <v>#REF!</v>
      </c>
      <c r="AJ2587" s="13" t="str">
        <f>IF($I2587="","",INDEX('Raw Material'!$A$1:$J$75,MATCH(I2587,'Raw Material'!$A$1:$A$75,0),(MATCH(G2587,'Raw Material'!$A$1:$J$1,0))))</f>
        <v/>
      </c>
      <c r="AK2587" s="13" t="str">
        <f t="shared" si="1169"/>
        <v>YANLIŞRM</v>
      </c>
      <c r="AL2587" s="153" t="str">
        <f t="shared" si="1170"/>
        <v/>
      </c>
    </row>
    <row r="2588" spans="1:38" ht="16.5" customHeight="1">
      <c r="A2588" s="161"/>
      <c r="B2588" s="166"/>
      <c r="C2588" s="167"/>
      <c r="D2588" s="156"/>
      <c r="E2588" s="156"/>
      <c r="F2588" s="173"/>
      <c r="G2588" s="181"/>
      <c r="H2588" s="182"/>
      <c r="I2588" s="182"/>
      <c r="J2588" s="182"/>
      <c r="K2588" s="32"/>
      <c r="L2588" s="178"/>
      <c r="M2588" s="178"/>
      <c r="N2588" s="81"/>
      <c r="O2588" s="185"/>
      <c r="P2588" s="103"/>
      <c r="Q2588" s="84" t="str">
        <f t="shared" si="1171"/>
        <v/>
      </c>
      <c r="R2588" s="159"/>
      <c r="S2588" s="28" t="str" cm="1">
        <f t="array" aca="1" ref="S2588" ca="1">IF(INDIRECT("A"&amp;114+$U2588)&lt;&gt;"",114+$U2588,"")</f>
        <v/>
      </c>
      <c r="T2588" s="28" t="str">
        <f t="shared" ca="1" si="1172"/>
        <v>$B</v>
      </c>
      <c r="U2588" s="29">
        <f t="shared" si="1178"/>
        <v>2472</v>
      </c>
      <c r="V2588" s="29">
        <v>206.166666666683</v>
      </c>
      <c r="W2588" s="29">
        <f t="shared" si="1183"/>
        <v>206</v>
      </c>
      <c r="X2588" s="41" t="str" cm="1">
        <f t="array" aca="1" ref="X2588" ca="1">IFERROR(INDEX('PC&amp;PD'!$A$1:$AP$15,ROW('PC&amp;PD'!$A$15),MATCH(INDIRECT(T2588),'PC&amp;PD'!$A$1:$AP$1,0)),"")</f>
        <v/>
      </c>
      <c r="Z2588" s="155"/>
      <c r="AA2588" s="13" t="str">
        <f t="shared" si="1168"/>
        <v/>
      </c>
      <c r="AB2588" s="155"/>
      <c r="AC2588" s="13" t="str">
        <f t="shared" ca="1" si="1173"/>
        <v>$AB</v>
      </c>
      <c r="AD2588" s="13" t="str" cm="1">
        <f t="array" aca="1" ref="AD2588" ca="1">IFERROR(IF((LEFT(INDIRECT("$F"&amp;$S2588),4))="GOTS",IF($G2588="Organic","GOTS_Organic_raw",(IF($G2588="Responsible","GOTS_Responsible",(IF($G2588="No Attribute (Conventional)","GOTS_conventional",(IF($G2588="Recycled Pre/Post-Consumer","GOTS_pre_post",(IF($G2588="In-Conversion","GOTS_in_conversion",(IF($G2588="Sustainably Sourced","Sustainably_sourced",""))))))))))),IF($G2588="Organic","Organic",(IF($G2588="Responsible","Responsible",(IF($G2588="No Attribute (Conventional)","No_Attribute_Conventional",(IF($G2588="Recycled Pre/Post-Consumer","Recycled_Pre_Post_Consumer",(IF($G2588="In-Conversion","In_Conversion",(IF($G2588="Recycled Pre-Consumer","Recycled_Pre_Consumer",(IF($G2588="Recycled Post-Consumer","Recycled_Post_Consumer",(IF($G2588="Sustainably Sourced","Sustainably_sourced","")))))))))))))))),"")</f>
        <v/>
      </c>
      <c r="AE2588" s="13" t="e" cm="1">
        <f t="array" aca="1" ref="AE2588" ca="1">IF(INDIRECT("$F"&amp;$S2588)="","",IF(LEFT(INDIRECT("$F"&amp;$S2588),3)="GRS","GRS_RCS_RM",IF((LEFT(INDIRECT("$F"&amp;$S2588),3))="RCS","GRS_RCS_RM",IF(INDIRECT("$F"&amp;$S2588)="OCS (No Label)","OCS_Conversion_RM",IF(LEFT(INDIRECT("$F"&amp;$S2588),3)="OCS","OCS_RM",IF(RIGHT(INDIRECT("$F"&amp;$S2588),10)="conversion","GOTS_RM_conversion",IF((LEFT(INDIRECT("$F"&amp;$S2588),4))="GOTS","GOTS_RM","Responsible_RM")))))))</f>
        <v>#REF!</v>
      </c>
      <c r="AF2588" s="13" t="str" cm="1">
        <f t="array" aca="1" ref="AF2588" ca="1">IF($S2588="","",INDIRECT("$Z"&amp;$S2588))</f>
        <v/>
      </c>
      <c r="AG2588" s="155"/>
      <c r="AH2588" s="13" t="str" cm="1">
        <f t="array" aca="1" ref="AH2588" ca="1">IFERROR(INDIRECT("$ag"&amp;S2588),"")</f>
        <v/>
      </c>
      <c r="AI2588" s="13" t="e" cm="1">
        <f t="array" aca="1" ref="AI2588" ca="1">INDIRECT("O"&amp;S2587)</f>
        <v>#REF!</v>
      </c>
      <c r="AJ2588" s="13" t="str">
        <f>IF($I2588="","",INDEX('Raw Material'!$A$1:$J$75,MATCH(I2588,'Raw Material'!$A$1:$A$75,0),(MATCH(G2588,'Raw Material'!$A$1:$J$1,0))))</f>
        <v/>
      </c>
      <c r="AK2588" s="13" t="str">
        <f t="shared" si="1169"/>
        <v>YANLIŞRM</v>
      </c>
      <c r="AL2588" s="153" t="str">
        <f t="shared" si="1170"/>
        <v/>
      </c>
    </row>
    <row r="2589" spans="1:38" ht="16.5" customHeight="1">
      <c r="A2589" s="161"/>
      <c r="B2589" s="166"/>
      <c r="C2589" s="167"/>
      <c r="D2589" s="156"/>
      <c r="E2589" s="156"/>
      <c r="F2589" s="174"/>
      <c r="G2589" s="181"/>
      <c r="H2589" s="182"/>
      <c r="I2589" s="182"/>
      <c r="J2589" s="182"/>
      <c r="K2589" s="32"/>
      <c r="L2589" s="178"/>
      <c r="M2589" s="178"/>
      <c r="N2589" s="81"/>
      <c r="O2589" s="185"/>
      <c r="P2589" s="103"/>
      <c r="Q2589" s="84" t="str">
        <f t="shared" si="1171"/>
        <v/>
      </c>
      <c r="R2589" s="159"/>
      <c r="S2589" s="28" t="str" cm="1">
        <f t="array" aca="1" ref="S2589" ca="1">IF(INDIRECT("A"&amp;114+$U2589)&lt;&gt;"",114+$U2589,"")</f>
        <v/>
      </c>
      <c r="T2589" s="28" t="str">
        <f t="shared" ca="1" si="1172"/>
        <v>$B</v>
      </c>
      <c r="U2589" s="29">
        <f t="shared" si="1178"/>
        <v>2472</v>
      </c>
      <c r="V2589" s="29">
        <v>206.250000000016</v>
      </c>
      <c r="W2589" s="29">
        <f t="shared" si="1183"/>
        <v>206</v>
      </c>
      <c r="X2589" s="41" t="str" cm="1">
        <f t="array" aca="1" ref="X2589" ca="1">IFERROR(INDEX('PC&amp;PD'!$A$1:$AP$15,ROW('PC&amp;PD'!$A$15),MATCH(INDIRECT(T2589),'PC&amp;PD'!$A$1:$AP$1,0)),"")</f>
        <v/>
      </c>
      <c r="Z2589" s="155"/>
      <c r="AA2589" s="13" t="str">
        <f t="shared" si="1168"/>
        <v/>
      </c>
      <c r="AB2589" s="155"/>
      <c r="AC2589" s="13" t="str">
        <f t="shared" ca="1" si="1173"/>
        <v>$AB</v>
      </c>
      <c r="AD2589" s="13" t="str" cm="1">
        <f t="array" aca="1" ref="AD2589" ca="1">IFERROR(IF((LEFT(INDIRECT("$F"&amp;$S2589),4))="GOTS",IF($G2589="Organic","GOTS_Organic_raw",(IF($G2589="Responsible","GOTS_Responsible",(IF($G2589="No Attribute (Conventional)","GOTS_conventional",(IF($G2589="Recycled Pre/Post-Consumer","GOTS_pre_post",(IF($G2589="In-Conversion","GOTS_in_conversion",(IF($G2589="Sustainably Sourced","Sustainably_sourced",""))))))))))),IF($G2589="Organic","Organic",(IF($G2589="Responsible","Responsible",(IF($G2589="No Attribute (Conventional)","No_Attribute_Conventional",(IF($G2589="Recycled Pre/Post-Consumer","Recycled_Pre_Post_Consumer",(IF($G2589="In-Conversion","In_Conversion",(IF($G2589="Recycled Pre-Consumer","Recycled_Pre_Consumer",(IF($G2589="Recycled Post-Consumer","Recycled_Post_Consumer",(IF($G2589="Sustainably Sourced","Sustainably_sourced","")))))))))))))))),"")</f>
        <v/>
      </c>
      <c r="AE2589" s="13" t="e" cm="1">
        <f t="array" aca="1" ref="AE2589" ca="1">IF(INDIRECT("$F"&amp;$S2589)="","",IF(LEFT(INDIRECT("$F"&amp;$S2589),3)="GRS","GRS_RCS_RM",IF((LEFT(INDIRECT("$F"&amp;$S2589),3))="RCS","GRS_RCS_RM",IF(INDIRECT("$F"&amp;$S2589)="OCS (No Label)","OCS_Conversion_RM",IF(LEFT(INDIRECT("$F"&amp;$S2589),3)="OCS","OCS_RM",IF(RIGHT(INDIRECT("$F"&amp;$S2589),10)="conversion","GOTS_RM_conversion",IF((LEFT(INDIRECT("$F"&amp;$S2589),4))="GOTS","GOTS_RM","Responsible_RM")))))))</f>
        <v>#REF!</v>
      </c>
      <c r="AF2589" s="13" t="str" cm="1">
        <f t="array" aca="1" ref="AF2589" ca="1">IF($S2589="","",INDIRECT("$Z"&amp;$S2589))</f>
        <v/>
      </c>
      <c r="AG2589" s="155"/>
      <c r="AH2589" s="13" t="str" cm="1">
        <f t="array" aca="1" ref="AH2589" ca="1">IFERROR(INDIRECT("$ag"&amp;S2589),"")</f>
        <v/>
      </c>
      <c r="AI2589" s="13" t="e" cm="1">
        <f t="array" aca="1" ref="AI2589" ca="1">INDIRECT("O"&amp;S2588)</f>
        <v>#REF!</v>
      </c>
      <c r="AJ2589" s="13" t="str">
        <f>IF($I2589="","",INDEX('Raw Material'!$A$1:$J$75,MATCH(I2589,'Raw Material'!$A$1:$A$75,0),(MATCH(G2589,'Raw Material'!$A$1:$J$1,0))))</f>
        <v/>
      </c>
      <c r="AK2589" s="13" t="str">
        <f t="shared" si="1169"/>
        <v>YANLIŞRM</v>
      </c>
      <c r="AL2589" s="153" t="str">
        <f t="shared" si="1170"/>
        <v/>
      </c>
    </row>
    <row r="2590" spans="1:38" ht="16.5" customHeight="1">
      <c r="A2590" s="161"/>
      <c r="B2590" s="166"/>
      <c r="C2590" s="167"/>
      <c r="D2590" s="156"/>
      <c r="E2590" s="156"/>
      <c r="F2590" s="174"/>
      <c r="G2590" s="181"/>
      <c r="H2590" s="182"/>
      <c r="I2590" s="182"/>
      <c r="J2590" s="182"/>
      <c r="K2590" s="32"/>
      <c r="L2590" s="178"/>
      <c r="M2590" s="178"/>
      <c r="N2590" s="81"/>
      <c r="O2590" s="185"/>
      <c r="P2590" s="103"/>
      <c r="Q2590" s="84" t="str">
        <f t="shared" si="1171"/>
        <v/>
      </c>
      <c r="R2590" s="159"/>
      <c r="S2590" s="28" t="str" cm="1">
        <f t="array" aca="1" ref="S2590" ca="1">IF(INDIRECT("A"&amp;114+$U2590)&lt;&gt;"",114+$U2590,"")</f>
        <v/>
      </c>
      <c r="T2590" s="28" t="str">
        <f t="shared" ca="1" si="1172"/>
        <v>$B</v>
      </c>
      <c r="U2590" s="29">
        <f t="shared" si="1178"/>
        <v>2472</v>
      </c>
      <c r="V2590" s="29">
        <v>206.33333333335</v>
      </c>
      <c r="W2590" s="29">
        <f t="shared" si="1183"/>
        <v>206</v>
      </c>
      <c r="X2590" s="41" t="str" cm="1">
        <f t="array" aca="1" ref="X2590" ca="1">IFERROR(INDEX('PC&amp;PD'!$A$1:$AP$15,ROW('PC&amp;PD'!$A$15),MATCH(INDIRECT(T2590),'PC&amp;PD'!$A$1:$AP$1,0)),"")</f>
        <v/>
      </c>
      <c r="Z2590" s="155"/>
      <c r="AA2590" s="13" t="str">
        <f t="shared" si="1168"/>
        <v/>
      </c>
      <c r="AB2590" s="155"/>
      <c r="AC2590" s="13" t="str">
        <f t="shared" ca="1" si="1173"/>
        <v>$AB</v>
      </c>
      <c r="AD2590" s="13" t="str" cm="1">
        <f t="array" aca="1" ref="AD2590" ca="1">IFERROR(IF((LEFT(INDIRECT("$F"&amp;$S2590),4))="GOTS",IF($G2590="Organic","GOTS_Organic_raw",(IF($G2590="Responsible","GOTS_Responsible",(IF($G2590="No Attribute (Conventional)","GOTS_conventional",(IF($G2590="Recycled Pre/Post-Consumer","GOTS_pre_post",(IF($G2590="In-Conversion","GOTS_in_conversion",(IF($G2590="Sustainably Sourced","Sustainably_sourced",""))))))))))),IF($G2590="Organic","Organic",(IF($G2590="Responsible","Responsible",(IF($G2590="No Attribute (Conventional)","No_Attribute_Conventional",(IF($G2590="Recycled Pre/Post-Consumer","Recycled_Pre_Post_Consumer",(IF($G2590="In-Conversion","In_Conversion",(IF($G2590="Recycled Pre-Consumer","Recycled_Pre_Consumer",(IF($G2590="Recycled Post-Consumer","Recycled_Post_Consumer",(IF($G2590="Sustainably Sourced","Sustainably_sourced","")))))))))))))))),"")</f>
        <v/>
      </c>
      <c r="AE2590" s="13" t="e" cm="1">
        <f t="array" aca="1" ref="AE2590" ca="1">IF(INDIRECT("$F"&amp;$S2590)="","",IF(LEFT(INDIRECT("$F"&amp;$S2590),3)="GRS","GRS_RCS_RM",IF((LEFT(INDIRECT("$F"&amp;$S2590),3))="RCS","GRS_RCS_RM",IF(INDIRECT("$F"&amp;$S2590)="OCS (No Label)","OCS_Conversion_RM",IF(LEFT(INDIRECT("$F"&amp;$S2590),3)="OCS","OCS_RM",IF(RIGHT(INDIRECT("$F"&amp;$S2590),10)="conversion","GOTS_RM_conversion",IF((LEFT(INDIRECT("$F"&amp;$S2590),4))="GOTS","GOTS_RM","Responsible_RM")))))))</f>
        <v>#REF!</v>
      </c>
      <c r="AF2590" s="13" t="str" cm="1">
        <f t="array" aca="1" ref="AF2590" ca="1">IF($S2590="","",INDIRECT("$Z"&amp;$S2590))</f>
        <v/>
      </c>
      <c r="AG2590" s="155"/>
      <c r="AH2590" s="13" t="str" cm="1">
        <f t="array" aca="1" ref="AH2590" ca="1">IFERROR(INDIRECT("$ag"&amp;S2590),"")</f>
        <v/>
      </c>
      <c r="AI2590" s="13" t="e" cm="1">
        <f t="array" aca="1" ref="AI2590" ca="1">INDIRECT("O"&amp;S2589)</f>
        <v>#REF!</v>
      </c>
      <c r="AJ2590" s="13" t="str">
        <f>IF($I2590="","",INDEX('Raw Material'!$A$1:$J$75,MATCH(I2590,'Raw Material'!$A$1:$A$75,0),(MATCH(G2590,'Raw Material'!$A$1:$J$1,0))))</f>
        <v/>
      </c>
      <c r="AK2590" s="13" t="str">
        <f t="shared" si="1169"/>
        <v>YANLIŞRM</v>
      </c>
      <c r="AL2590" s="153" t="str">
        <f t="shared" si="1170"/>
        <v/>
      </c>
    </row>
    <row r="2591" spans="1:38" ht="16.5" customHeight="1">
      <c r="A2591" s="161"/>
      <c r="B2591" s="166"/>
      <c r="C2591" s="167"/>
      <c r="D2591" s="156"/>
      <c r="E2591" s="156"/>
      <c r="F2591" s="174"/>
      <c r="G2591" s="181"/>
      <c r="H2591" s="182"/>
      <c r="I2591" s="182"/>
      <c r="J2591" s="182"/>
      <c r="K2591" s="32"/>
      <c r="L2591" s="178"/>
      <c r="M2591" s="178"/>
      <c r="N2591" s="81"/>
      <c r="O2591" s="185"/>
      <c r="P2591" s="103"/>
      <c r="Q2591" s="84" t="str">
        <f t="shared" si="1171"/>
        <v/>
      </c>
      <c r="R2591" s="159"/>
      <c r="S2591" s="28" t="str" cm="1">
        <f t="array" aca="1" ref="S2591" ca="1">IF(INDIRECT("A"&amp;114+$U2591)&lt;&gt;"",114+$U2591,"")</f>
        <v/>
      </c>
      <c r="T2591" s="28" t="str">
        <f t="shared" ca="1" si="1172"/>
        <v>$B</v>
      </c>
      <c r="U2591" s="29">
        <f t="shared" si="1178"/>
        <v>2472</v>
      </c>
      <c r="V2591" s="29">
        <v>206.416666666683</v>
      </c>
      <c r="W2591" s="29">
        <f t="shared" si="1183"/>
        <v>206</v>
      </c>
      <c r="X2591" s="41" t="str" cm="1">
        <f t="array" aca="1" ref="X2591" ca="1">IFERROR(INDEX('PC&amp;PD'!$A$1:$AP$15,ROW('PC&amp;PD'!$A$15),MATCH(INDIRECT(T2591),'PC&amp;PD'!$A$1:$AP$1,0)),"")</f>
        <v/>
      </c>
      <c r="Z2591" s="155"/>
      <c r="AA2591" s="13" t="str">
        <f t="shared" si="1168"/>
        <v/>
      </c>
      <c r="AB2591" s="155"/>
      <c r="AC2591" s="13" t="str">
        <f t="shared" ca="1" si="1173"/>
        <v>$AB</v>
      </c>
      <c r="AD2591" s="13" t="str" cm="1">
        <f t="array" aca="1" ref="AD2591" ca="1">IFERROR(IF((LEFT(INDIRECT("$F"&amp;$S2591),4))="GOTS",IF($G2591="Organic","GOTS_Organic_raw",(IF($G2591="Responsible","GOTS_Responsible",(IF($G2591="No Attribute (Conventional)","GOTS_conventional",(IF($G2591="Recycled Pre/Post-Consumer","GOTS_pre_post",(IF($G2591="In-Conversion","GOTS_in_conversion",(IF($G2591="Sustainably Sourced","Sustainably_sourced",""))))))))))),IF($G2591="Organic","Organic",(IF($G2591="Responsible","Responsible",(IF($G2591="No Attribute (Conventional)","No_Attribute_Conventional",(IF($G2591="Recycled Pre/Post-Consumer","Recycled_Pre_Post_Consumer",(IF($G2591="In-Conversion","In_Conversion",(IF($G2591="Recycled Pre-Consumer","Recycled_Pre_Consumer",(IF($G2591="Recycled Post-Consumer","Recycled_Post_Consumer",(IF($G2591="Sustainably Sourced","Sustainably_sourced","")))))))))))))))),"")</f>
        <v/>
      </c>
      <c r="AE2591" s="13" t="e" cm="1">
        <f t="array" aca="1" ref="AE2591" ca="1">IF(INDIRECT("$F"&amp;$S2591)="","",IF(LEFT(INDIRECT("$F"&amp;$S2591),3)="GRS","GRS_RCS_RM",IF((LEFT(INDIRECT("$F"&amp;$S2591),3))="RCS","GRS_RCS_RM",IF(INDIRECT("$F"&amp;$S2591)="OCS (No Label)","OCS_Conversion_RM",IF(LEFT(INDIRECT("$F"&amp;$S2591),3)="OCS","OCS_RM",IF(RIGHT(INDIRECT("$F"&amp;$S2591),10)="conversion","GOTS_RM_conversion",IF((LEFT(INDIRECT("$F"&amp;$S2591),4))="GOTS","GOTS_RM","Responsible_RM")))))))</f>
        <v>#REF!</v>
      </c>
      <c r="AF2591" s="13" t="str" cm="1">
        <f t="array" aca="1" ref="AF2591" ca="1">IF($S2591="","",INDIRECT("$Z"&amp;$S2591))</f>
        <v/>
      </c>
      <c r="AG2591" s="155"/>
      <c r="AH2591" s="13" t="str" cm="1">
        <f t="array" aca="1" ref="AH2591" ca="1">IFERROR(INDIRECT("$ag"&amp;S2591),"")</f>
        <v/>
      </c>
      <c r="AI2591" s="13" t="e" cm="1">
        <f t="array" aca="1" ref="AI2591" ca="1">INDIRECT("O"&amp;S2590)</f>
        <v>#REF!</v>
      </c>
      <c r="AJ2591" s="13" t="str">
        <f>IF($I2591="","",INDEX('Raw Material'!$A$1:$J$75,MATCH(I2591,'Raw Material'!$A$1:$A$75,0),(MATCH(G2591,'Raw Material'!$A$1:$J$1,0))))</f>
        <v/>
      </c>
      <c r="AK2591" s="13" t="str">
        <f t="shared" si="1169"/>
        <v>YANLIŞRM</v>
      </c>
      <c r="AL2591" s="153" t="str">
        <f t="shared" si="1170"/>
        <v/>
      </c>
    </row>
    <row r="2592" spans="1:38" ht="16.5" customHeight="1">
      <c r="A2592" s="162"/>
      <c r="B2592" s="168"/>
      <c r="C2592" s="169"/>
      <c r="D2592" s="156"/>
      <c r="E2592" s="156"/>
      <c r="F2592" s="175"/>
      <c r="G2592" s="181"/>
      <c r="H2592" s="182"/>
      <c r="I2592" s="182"/>
      <c r="J2592" s="182"/>
      <c r="K2592" s="32"/>
      <c r="L2592" s="179"/>
      <c r="M2592" s="179"/>
      <c r="N2592" s="81"/>
      <c r="O2592" s="185"/>
      <c r="P2592" s="103"/>
      <c r="Q2592" s="84" t="str">
        <f t="shared" si="1171"/>
        <v/>
      </c>
      <c r="R2592" s="159"/>
      <c r="S2592" s="28" t="str" cm="1">
        <f t="array" aca="1" ref="S2592" ca="1">IF(INDIRECT("A"&amp;114+$U2592)&lt;&gt;"",114+$U2592,"")</f>
        <v/>
      </c>
      <c r="T2592" s="28" t="str">
        <f t="shared" ca="1" si="1172"/>
        <v>$B</v>
      </c>
      <c r="U2592" s="29">
        <f t="shared" si="1178"/>
        <v>2472</v>
      </c>
      <c r="V2592" s="29">
        <v>206.500000000016</v>
      </c>
      <c r="W2592" s="29">
        <f t="shared" si="1183"/>
        <v>206</v>
      </c>
      <c r="X2592" s="41" t="str" cm="1">
        <f t="array" aca="1" ref="X2592" ca="1">IFERROR(INDEX('PC&amp;PD'!$A$1:$AP$15,ROW('PC&amp;PD'!$A$15),MATCH(INDIRECT(T2592),'PC&amp;PD'!$A$1:$AP$1,0)),"")</f>
        <v/>
      </c>
      <c r="Z2592" s="155"/>
      <c r="AA2592" s="13" t="str">
        <f t="shared" si="1168"/>
        <v/>
      </c>
      <c r="AB2592" s="155"/>
      <c r="AC2592" s="13" t="str">
        <f t="shared" ca="1" si="1173"/>
        <v>$AB</v>
      </c>
      <c r="AD2592" s="13" t="str" cm="1">
        <f t="array" aca="1" ref="AD2592" ca="1">IFERROR(IF((LEFT(INDIRECT("$F"&amp;$S2592),4))="GOTS",IF($G2592="Organic","GOTS_Organic_raw",(IF($G2592="Responsible","GOTS_Responsible",(IF($G2592="No Attribute (Conventional)","GOTS_conventional",(IF($G2592="Recycled Pre/Post-Consumer","GOTS_pre_post",(IF($G2592="In-Conversion","GOTS_in_conversion",(IF($G2592="Sustainably Sourced","Sustainably_sourced",""))))))))))),IF($G2592="Organic","Organic",(IF($G2592="Responsible","Responsible",(IF($G2592="No Attribute (Conventional)","No_Attribute_Conventional",(IF($G2592="Recycled Pre/Post-Consumer","Recycled_Pre_Post_Consumer",(IF($G2592="In-Conversion","In_Conversion",(IF($G2592="Recycled Pre-Consumer","Recycled_Pre_Consumer",(IF($G2592="Recycled Post-Consumer","Recycled_Post_Consumer",(IF($G2592="Sustainably Sourced","Sustainably_sourced","")))))))))))))))),"")</f>
        <v/>
      </c>
      <c r="AE2592" s="13" t="e" cm="1">
        <f t="array" aca="1" ref="AE2592" ca="1">IF(INDIRECT("$F"&amp;$S2592)="","",IF(LEFT(INDIRECT("$F"&amp;$S2592),3)="GRS","GRS_RCS_RM",IF((LEFT(INDIRECT("$F"&amp;$S2592),3))="RCS","GRS_RCS_RM",IF(INDIRECT("$F"&amp;$S2592)="OCS (No Label)","OCS_Conversion_RM",IF(LEFT(INDIRECT("$F"&amp;$S2592),3)="OCS","OCS_RM",IF(RIGHT(INDIRECT("$F"&amp;$S2592),10)="conversion","GOTS_RM_conversion",IF((LEFT(INDIRECT("$F"&amp;$S2592),4))="GOTS","GOTS_RM","Responsible_RM")))))))</f>
        <v>#REF!</v>
      </c>
      <c r="AF2592" s="13" t="str" cm="1">
        <f t="array" aca="1" ref="AF2592" ca="1">IF($S2592="","",INDIRECT("$Z"&amp;$S2592))</f>
        <v/>
      </c>
      <c r="AG2592" s="155"/>
      <c r="AH2592" s="13" t="str" cm="1">
        <f t="array" aca="1" ref="AH2592" ca="1">IFERROR(INDIRECT("$ag"&amp;S2592),"")</f>
        <v/>
      </c>
      <c r="AI2592" s="13" t="e" cm="1">
        <f t="array" aca="1" ref="AI2592" ca="1">INDIRECT("O"&amp;S2591)</f>
        <v>#REF!</v>
      </c>
      <c r="AJ2592" s="13" t="str">
        <f>IF($I2592="","",INDEX('Raw Material'!$A$1:$J$75,MATCH(I2592,'Raw Material'!$A$1:$A$75,0),(MATCH(G2592,'Raw Material'!$A$1:$J$1,0))))</f>
        <v/>
      </c>
      <c r="AK2592" s="13" t="str">
        <f t="shared" si="1169"/>
        <v>YANLIŞRM</v>
      </c>
      <c r="AL2592" s="153" t="str">
        <f t="shared" si="1170"/>
        <v/>
      </c>
    </row>
    <row r="2593" spans="1:38" ht="16.5" customHeight="1">
      <c r="A2593" s="162"/>
      <c r="B2593" s="168"/>
      <c r="C2593" s="169"/>
      <c r="D2593" s="156"/>
      <c r="E2593" s="156"/>
      <c r="F2593" s="175"/>
      <c r="G2593" s="181"/>
      <c r="H2593" s="182"/>
      <c r="I2593" s="182"/>
      <c r="J2593" s="182"/>
      <c r="K2593" s="32"/>
      <c r="L2593" s="179"/>
      <c r="M2593" s="179"/>
      <c r="N2593" s="81"/>
      <c r="O2593" s="185"/>
      <c r="P2593" s="103"/>
      <c r="Q2593" s="84" t="str">
        <f t="shared" si="1171"/>
        <v/>
      </c>
      <c r="R2593" s="159"/>
      <c r="S2593" s="28" t="str" cm="1">
        <f t="array" aca="1" ref="S2593" ca="1">IF(INDIRECT("A"&amp;114+$U2593)&lt;&gt;"",114+$U2593,"")</f>
        <v/>
      </c>
      <c r="T2593" s="28" t="str">
        <f t="shared" ca="1" si="1172"/>
        <v>$B</v>
      </c>
      <c r="U2593" s="29">
        <f t="shared" si="1178"/>
        <v>2472</v>
      </c>
      <c r="V2593" s="29">
        <v>206.58333333335</v>
      </c>
      <c r="W2593" s="29">
        <f t="shared" si="1183"/>
        <v>206</v>
      </c>
      <c r="X2593" s="41" t="str" cm="1">
        <f t="array" aca="1" ref="X2593" ca="1">IFERROR(INDEX('PC&amp;PD'!$A$1:$AP$15,ROW('PC&amp;PD'!$A$15),MATCH(INDIRECT(T2593),'PC&amp;PD'!$A$1:$AP$1,0)),"")</f>
        <v/>
      </c>
      <c r="Z2593" s="155"/>
      <c r="AA2593" s="13" t="str">
        <f t="shared" si="1168"/>
        <v/>
      </c>
      <c r="AB2593" s="155"/>
      <c r="AC2593" s="13" t="str">
        <f t="shared" ca="1" si="1173"/>
        <v>$AB</v>
      </c>
      <c r="AD2593" s="13" t="str" cm="1">
        <f t="array" aca="1" ref="AD2593" ca="1">IFERROR(IF((LEFT(INDIRECT("$F"&amp;$S2593),4))="GOTS",IF($G2593="Organic","GOTS_Organic_raw",(IF($G2593="Responsible","GOTS_Responsible",(IF($G2593="No Attribute (Conventional)","GOTS_conventional",(IF($G2593="Recycled Pre/Post-Consumer","GOTS_pre_post",(IF($G2593="In-Conversion","GOTS_in_conversion",(IF($G2593="Sustainably Sourced","Sustainably_sourced",""))))))))))),IF($G2593="Organic","Organic",(IF($G2593="Responsible","Responsible",(IF($G2593="No Attribute (Conventional)","No_Attribute_Conventional",(IF($G2593="Recycled Pre/Post-Consumer","Recycled_Pre_Post_Consumer",(IF($G2593="In-Conversion","In_Conversion",(IF($G2593="Recycled Pre-Consumer","Recycled_Pre_Consumer",(IF($G2593="Recycled Post-Consumer","Recycled_Post_Consumer",(IF($G2593="Sustainably Sourced","Sustainably_sourced","")))))))))))))))),"")</f>
        <v/>
      </c>
      <c r="AE2593" s="13" t="e" cm="1">
        <f t="array" aca="1" ref="AE2593" ca="1">IF(INDIRECT("$F"&amp;$S2593)="","",IF(LEFT(INDIRECT("$F"&amp;$S2593),3)="GRS","GRS_RCS_RM",IF((LEFT(INDIRECT("$F"&amp;$S2593),3))="RCS","GRS_RCS_RM",IF(INDIRECT("$F"&amp;$S2593)="OCS (No Label)","OCS_Conversion_RM",IF(LEFT(INDIRECT("$F"&amp;$S2593),3)="OCS","OCS_RM",IF(RIGHT(INDIRECT("$F"&amp;$S2593),10)="conversion","GOTS_RM_conversion",IF((LEFT(INDIRECT("$F"&amp;$S2593),4))="GOTS","GOTS_RM","Responsible_RM")))))))</f>
        <v>#REF!</v>
      </c>
      <c r="AF2593" s="13" t="str" cm="1">
        <f t="array" aca="1" ref="AF2593" ca="1">IF($S2593="","",INDIRECT("$Z"&amp;$S2593))</f>
        <v/>
      </c>
      <c r="AG2593" s="155"/>
      <c r="AH2593" s="13" t="str" cm="1">
        <f t="array" aca="1" ref="AH2593" ca="1">IFERROR(INDIRECT("$ag"&amp;S2593),"")</f>
        <v/>
      </c>
      <c r="AI2593" s="13" t="e" cm="1">
        <f t="array" aca="1" ref="AI2593" ca="1">INDIRECT("O"&amp;S2592)</f>
        <v>#REF!</v>
      </c>
      <c r="AJ2593" s="13" t="str">
        <f>IF($I2593="","",INDEX('Raw Material'!$A$1:$J$75,MATCH(I2593,'Raw Material'!$A$1:$A$75,0),(MATCH(G2593,'Raw Material'!$A$1:$J$1,0))))</f>
        <v/>
      </c>
      <c r="AK2593" s="13" t="str">
        <f t="shared" si="1169"/>
        <v>YANLIŞRM</v>
      </c>
      <c r="AL2593" s="153" t="str">
        <f t="shared" si="1170"/>
        <v/>
      </c>
    </row>
    <row r="2594" spans="1:38" ht="16.5" customHeight="1">
      <c r="A2594" s="162"/>
      <c r="B2594" s="168"/>
      <c r="C2594" s="169"/>
      <c r="D2594" s="156"/>
      <c r="E2594" s="156"/>
      <c r="F2594" s="175"/>
      <c r="G2594" s="181"/>
      <c r="H2594" s="182"/>
      <c r="I2594" s="182"/>
      <c r="J2594" s="182"/>
      <c r="K2594" s="32"/>
      <c r="L2594" s="179"/>
      <c r="M2594" s="179"/>
      <c r="N2594" s="81"/>
      <c r="O2594" s="185"/>
      <c r="P2594" s="103"/>
      <c r="Q2594" s="84" t="str">
        <f t="shared" si="1171"/>
        <v/>
      </c>
      <c r="R2594" s="159"/>
      <c r="S2594" s="28" t="str" cm="1">
        <f t="array" aca="1" ref="S2594" ca="1">IF(INDIRECT("A"&amp;114+$U2594)&lt;&gt;"",114+$U2594,"")</f>
        <v/>
      </c>
      <c r="T2594" s="28" t="str">
        <f t="shared" ca="1" si="1172"/>
        <v>$B</v>
      </c>
      <c r="U2594" s="29">
        <f t="shared" si="1178"/>
        <v>2472</v>
      </c>
      <c r="V2594" s="29">
        <v>206.666666666683</v>
      </c>
      <c r="W2594" s="29">
        <f t="shared" si="1183"/>
        <v>206</v>
      </c>
      <c r="X2594" s="41" t="str" cm="1">
        <f t="array" aca="1" ref="X2594" ca="1">IFERROR(INDEX('PC&amp;PD'!$A$1:$AP$15,ROW('PC&amp;PD'!$A$15),MATCH(INDIRECT(T2594),'PC&amp;PD'!$A$1:$AP$1,0)),"")</f>
        <v/>
      </c>
      <c r="Z2594" s="155"/>
      <c r="AA2594" s="13" t="str">
        <f t="shared" si="1168"/>
        <v/>
      </c>
      <c r="AB2594" s="155"/>
      <c r="AC2594" s="13" t="str">
        <f t="shared" ca="1" si="1173"/>
        <v>$AB</v>
      </c>
      <c r="AD2594" s="13" t="str" cm="1">
        <f t="array" aca="1" ref="AD2594" ca="1">IFERROR(IF((LEFT(INDIRECT("$F"&amp;$S2594),4))="GOTS",IF($G2594="Organic","GOTS_Organic_raw",(IF($G2594="Responsible","GOTS_Responsible",(IF($G2594="No Attribute (Conventional)","GOTS_conventional",(IF($G2594="Recycled Pre/Post-Consumer","GOTS_pre_post",(IF($G2594="In-Conversion","GOTS_in_conversion",(IF($G2594="Sustainably Sourced","Sustainably_sourced",""))))))))))),IF($G2594="Organic","Organic",(IF($G2594="Responsible","Responsible",(IF($G2594="No Attribute (Conventional)","No_Attribute_Conventional",(IF($G2594="Recycled Pre/Post-Consumer","Recycled_Pre_Post_Consumer",(IF($G2594="In-Conversion","In_Conversion",(IF($G2594="Recycled Pre-Consumer","Recycled_Pre_Consumer",(IF($G2594="Recycled Post-Consumer","Recycled_Post_Consumer",(IF($G2594="Sustainably Sourced","Sustainably_sourced","")))))))))))))))),"")</f>
        <v/>
      </c>
      <c r="AE2594" s="13" t="e" cm="1">
        <f t="array" aca="1" ref="AE2594" ca="1">IF(INDIRECT("$F"&amp;$S2594)="","",IF(LEFT(INDIRECT("$F"&amp;$S2594),3)="GRS","GRS_RCS_RM",IF((LEFT(INDIRECT("$F"&amp;$S2594),3))="RCS","GRS_RCS_RM",IF(INDIRECT("$F"&amp;$S2594)="OCS (No Label)","OCS_Conversion_RM",IF(LEFT(INDIRECT("$F"&amp;$S2594),3)="OCS","OCS_RM",IF(RIGHT(INDIRECT("$F"&amp;$S2594),10)="conversion","GOTS_RM_conversion",IF((LEFT(INDIRECT("$F"&amp;$S2594),4))="GOTS","GOTS_RM","Responsible_RM")))))))</f>
        <v>#REF!</v>
      </c>
      <c r="AF2594" s="13" t="str" cm="1">
        <f t="array" aca="1" ref="AF2594" ca="1">IF($S2594="","",INDIRECT("$Z"&amp;$S2594))</f>
        <v/>
      </c>
      <c r="AG2594" s="155"/>
      <c r="AH2594" s="13" t="str" cm="1">
        <f t="array" aca="1" ref="AH2594" ca="1">IFERROR(INDIRECT("$ag"&amp;S2594),"")</f>
        <v/>
      </c>
      <c r="AI2594" s="13" t="e" cm="1">
        <f t="array" aca="1" ref="AI2594" ca="1">INDIRECT("O"&amp;S2593)</f>
        <v>#REF!</v>
      </c>
      <c r="AJ2594" s="13" t="str">
        <f>IF($I2594="","",INDEX('Raw Material'!$A$1:$J$75,MATCH(I2594,'Raw Material'!$A$1:$A$75,0),(MATCH(G2594,'Raw Material'!$A$1:$J$1,0))))</f>
        <v/>
      </c>
      <c r="AK2594" s="13" t="str">
        <f t="shared" si="1169"/>
        <v>YANLIŞRM</v>
      </c>
      <c r="AL2594" s="153" t="str">
        <f t="shared" si="1170"/>
        <v/>
      </c>
    </row>
    <row r="2595" spans="1:38" ht="16.5" customHeight="1">
      <c r="A2595" s="162"/>
      <c r="B2595" s="168"/>
      <c r="C2595" s="169"/>
      <c r="D2595" s="156"/>
      <c r="E2595" s="156"/>
      <c r="F2595" s="175"/>
      <c r="G2595" s="181"/>
      <c r="H2595" s="182"/>
      <c r="I2595" s="182"/>
      <c r="J2595" s="182"/>
      <c r="K2595" s="32"/>
      <c r="L2595" s="179"/>
      <c r="M2595" s="179"/>
      <c r="N2595" s="81"/>
      <c r="O2595" s="185"/>
      <c r="P2595" s="103"/>
      <c r="Q2595" s="84" t="str">
        <f t="shared" si="1171"/>
        <v/>
      </c>
      <c r="R2595" s="159"/>
      <c r="S2595" s="28" t="str" cm="1">
        <f t="array" aca="1" ref="S2595" ca="1">IF(INDIRECT("A"&amp;114+$U2595)&lt;&gt;"",114+$U2595,"")</f>
        <v/>
      </c>
      <c r="T2595" s="28" t="str">
        <f t="shared" ca="1" si="1172"/>
        <v>$B</v>
      </c>
      <c r="U2595" s="29">
        <f t="shared" si="1178"/>
        <v>2472</v>
      </c>
      <c r="V2595" s="29">
        <v>206.750000000016</v>
      </c>
      <c r="W2595" s="29">
        <f t="shared" si="1183"/>
        <v>206</v>
      </c>
      <c r="X2595" s="41" t="str" cm="1">
        <f t="array" aca="1" ref="X2595" ca="1">IFERROR(INDEX('PC&amp;PD'!$A$1:$AP$15,ROW('PC&amp;PD'!$A$15),MATCH(INDIRECT(T2595),'PC&amp;PD'!$A$1:$AP$1,0)),"")</f>
        <v/>
      </c>
      <c r="Z2595" s="155"/>
      <c r="AA2595" s="13" t="str">
        <f t="shared" si="1168"/>
        <v/>
      </c>
      <c r="AB2595" s="155"/>
      <c r="AC2595" s="13" t="str">
        <f t="shared" ca="1" si="1173"/>
        <v>$AB</v>
      </c>
      <c r="AD2595" s="13" t="str" cm="1">
        <f t="array" aca="1" ref="AD2595" ca="1">IFERROR(IF((LEFT(INDIRECT("$F"&amp;$S2595),4))="GOTS",IF($G2595="Organic","GOTS_Organic_raw",(IF($G2595="Responsible","GOTS_Responsible",(IF($G2595="No Attribute (Conventional)","GOTS_conventional",(IF($G2595="Recycled Pre/Post-Consumer","GOTS_pre_post",(IF($G2595="In-Conversion","GOTS_in_conversion",(IF($G2595="Sustainably Sourced","Sustainably_sourced",""))))))))))),IF($G2595="Organic","Organic",(IF($G2595="Responsible","Responsible",(IF($G2595="No Attribute (Conventional)","No_Attribute_Conventional",(IF($G2595="Recycled Pre/Post-Consumer","Recycled_Pre_Post_Consumer",(IF($G2595="In-Conversion","In_Conversion",(IF($G2595="Recycled Pre-Consumer","Recycled_Pre_Consumer",(IF($G2595="Recycled Post-Consumer","Recycled_Post_Consumer",(IF($G2595="Sustainably Sourced","Sustainably_sourced","")))))))))))))))),"")</f>
        <v/>
      </c>
      <c r="AE2595" s="13" t="e" cm="1">
        <f t="array" aca="1" ref="AE2595" ca="1">IF(INDIRECT("$F"&amp;$S2595)="","",IF(LEFT(INDIRECT("$F"&amp;$S2595),3)="GRS","GRS_RCS_RM",IF((LEFT(INDIRECT("$F"&amp;$S2595),3))="RCS","GRS_RCS_RM",IF(INDIRECT("$F"&amp;$S2595)="OCS (No Label)","OCS_Conversion_RM",IF(LEFT(INDIRECT("$F"&amp;$S2595),3)="OCS","OCS_RM",IF(RIGHT(INDIRECT("$F"&amp;$S2595),10)="conversion","GOTS_RM_conversion",IF((LEFT(INDIRECT("$F"&amp;$S2595),4))="GOTS","GOTS_RM","Responsible_RM")))))))</f>
        <v>#REF!</v>
      </c>
      <c r="AF2595" s="13" t="str" cm="1">
        <f t="array" aca="1" ref="AF2595" ca="1">IF($S2595="","",INDIRECT("$Z"&amp;$S2595))</f>
        <v/>
      </c>
      <c r="AG2595" s="155"/>
      <c r="AH2595" s="13" t="str" cm="1">
        <f t="array" aca="1" ref="AH2595" ca="1">IFERROR(INDIRECT("$ag"&amp;S2595),"")</f>
        <v/>
      </c>
      <c r="AI2595" s="13" t="e" cm="1">
        <f t="array" aca="1" ref="AI2595" ca="1">INDIRECT("O"&amp;S2594)</f>
        <v>#REF!</v>
      </c>
      <c r="AJ2595" s="13" t="str">
        <f>IF($I2595="","",INDEX('Raw Material'!$A$1:$J$75,MATCH(I2595,'Raw Material'!$A$1:$A$75,0),(MATCH(G2595,'Raw Material'!$A$1:$J$1,0))))</f>
        <v/>
      </c>
      <c r="AK2595" s="13" t="str">
        <f t="shared" si="1169"/>
        <v>YANLIŞRM</v>
      </c>
      <c r="AL2595" s="153" t="str">
        <f t="shared" si="1170"/>
        <v/>
      </c>
    </row>
    <row r="2596" spans="1:38" ht="16.5" customHeight="1">
      <c r="A2596" s="162"/>
      <c r="B2596" s="168"/>
      <c r="C2596" s="169"/>
      <c r="D2596" s="156"/>
      <c r="E2596" s="156"/>
      <c r="F2596" s="175"/>
      <c r="G2596" s="181"/>
      <c r="H2596" s="182"/>
      <c r="I2596" s="182"/>
      <c r="J2596" s="182"/>
      <c r="K2596" s="32"/>
      <c r="L2596" s="179"/>
      <c r="M2596" s="179"/>
      <c r="N2596" s="81"/>
      <c r="O2596" s="185"/>
      <c r="P2596" s="103"/>
      <c r="Q2596" s="84" t="str">
        <f t="shared" si="1171"/>
        <v/>
      </c>
      <c r="R2596" s="159"/>
      <c r="S2596" s="28" t="str" cm="1">
        <f t="array" aca="1" ref="S2596" ca="1">IF(INDIRECT("A"&amp;114+$U2596)&lt;&gt;"",114+$U2596,"")</f>
        <v/>
      </c>
      <c r="T2596" s="28" t="str">
        <f t="shared" ca="1" si="1172"/>
        <v>$B</v>
      </c>
      <c r="U2596" s="29">
        <f t="shared" si="1178"/>
        <v>2472</v>
      </c>
      <c r="V2596" s="29">
        <v>206.83333333335</v>
      </c>
      <c r="W2596" s="29">
        <f t="shared" si="1183"/>
        <v>206</v>
      </c>
      <c r="X2596" s="41" t="str" cm="1">
        <f t="array" aca="1" ref="X2596" ca="1">IFERROR(INDEX('PC&amp;PD'!$A$1:$AP$15,ROW('PC&amp;PD'!$A$15),MATCH(INDIRECT(T2596),'PC&amp;PD'!$A$1:$AP$1,0)),"")</f>
        <v/>
      </c>
      <c r="Z2596" s="155"/>
      <c r="AA2596" s="13" t="str">
        <f t="shared" si="1168"/>
        <v/>
      </c>
      <c r="AB2596" s="155"/>
      <c r="AC2596" s="13" t="str">
        <f t="shared" ca="1" si="1173"/>
        <v>$AB</v>
      </c>
      <c r="AD2596" s="13" t="str" cm="1">
        <f t="array" aca="1" ref="AD2596" ca="1">IFERROR(IF((LEFT(INDIRECT("$F"&amp;$S2596),4))="GOTS",IF($G2596="Organic","GOTS_Organic_raw",(IF($G2596="Responsible","GOTS_Responsible",(IF($G2596="No Attribute (Conventional)","GOTS_conventional",(IF($G2596="Recycled Pre/Post-Consumer","GOTS_pre_post",(IF($G2596="In-Conversion","GOTS_in_conversion",(IF($G2596="Sustainably Sourced","Sustainably_sourced",""))))))))))),IF($G2596="Organic","Organic",(IF($G2596="Responsible","Responsible",(IF($G2596="No Attribute (Conventional)","No_Attribute_Conventional",(IF($G2596="Recycled Pre/Post-Consumer","Recycled_Pre_Post_Consumer",(IF($G2596="In-Conversion","In_Conversion",(IF($G2596="Recycled Pre-Consumer","Recycled_Pre_Consumer",(IF($G2596="Recycled Post-Consumer","Recycled_Post_Consumer",(IF($G2596="Sustainably Sourced","Sustainably_sourced","")))))))))))))))),"")</f>
        <v/>
      </c>
      <c r="AE2596" s="13" t="e" cm="1">
        <f t="array" aca="1" ref="AE2596" ca="1">IF(INDIRECT("$F"&amp;$S2596)="","",IF(LEFT(INDIRECT("$F"&amp;$S2596),3)="GRS","GRS_RCS_RM",IF((LEFT(INDIRECT("$F"&amp;$S2596),3))="RCS","GRS_RCS_RM",IF(INDIRECT("$F"&amp;$S2596)="OCS (No Label)","OCS_Conversion_RM",IF(LEFT(INDIRECT("$F"&amp;$S2596),3)="OCS","OCS_RM",IF(RIGHT(INDIRECT("$F"&amp;$S2596),10)="conversion","GOTS_RM_conversion",IF((LEFT(INDIRECT("$F"&amp;$S2596),4))="GOTS","GOTS_RM","Responsible_RM")))))))</f>
        <v>#REF!</v>
      </c>
      <c r="AF2596" s="13" t="str" cm="1">
        <f t="array" aca="1" ref="AF2596" ca="1">IF($S2596="","",INDIRECT("$Z"&amp;$S2596))</f>
        <v/>
      </c>
      <c r="AG2596" s="155"/>
      <c r="AH2596" s="13" t="str" cm="1">
        <f t="array" aca="1" ref="AH2596" ca="1">IFERROR(INDIRECT("$ag"&amp;S2596),"")</f>
        <v/>
      </c>
      <c r="AI2596" s="13" t="e" cm="1">
        <f t="array" aca="1" ref="AI2596" ca="1">INDIRECT("O"&amp;S2595)</f>
        <v>#REF!</v>
      </c>
      <c r="AJ2596" s="13" t="str">
        <f>IF($I2596="","",INDEX('Raw Material'!$A$1:$J$75,MATCH(I2596,'Raw Material'!$A$1:$A$75,0),(MATCH(G2596,'Raw Material'!$A$1:$J$1,0))))</f>
        <v/>
      </c>
      <c r="AK2596" s="13" t="str">
        <f t="shared" si="1169"/>
        <v>YANLIŞRM</v>
      </c>
      <c r="AL2596" s="153" t="str">
        <f t="shared" si="1170"/>
        <v/>
      </c>
    </row>
    <row r="2597" spans="1:38" ht="16.5" customHeight="1" thickBot="1">
      <c r="A2597" s="163"/>
      <c r="B2597" s="170"/>
      <c r="C2597" s="171"/>
      <c r="D2597" s="156"/>
      <c r="E2597" s="156"/>
      <c r="F2597" s="176"/>
      <c r="G2597" s="157"/>
      <c r="H2597" s="158"/>
      <c r="I2597" s="158"/>
      <c r="J2597" s="158"/>
      <c r="K2597" s="33"/>
      <c r="L2597" s="180"/>
      <c r="M2597" s="180"/>
      <c r="N2597" s="82"/>
      <c r="O2597" s="186"/>
      <c r="P2597" s="103"/>
      <c r="Q2597" s="84" t="str">
        <f t="shared" si="1171"/>
        <v/>
      </c>
      <c r="R2597" s="159"/>
      <c r="S2597" s="28" t="str" cm="1">
        <f t="array" aca="1" ref="S2597" ca="1">IF(INDIRECT("A"&amp;114+$U2597)&lt;&gt;"",114+$U2597,"")</f>
        <v/>
      </c>
      <c r="T2597" s="28" t="str">
        <f t="shared" ca="1" si="1172"/>
        <v>$B</v>
      </c>
      <c r="U2597" s="29">
        <f t="shared" si="1178"/>
        <v>2472</v>
      </c>
      <c r="V2597" s="29">
        <v>206.916666666683</v>
      </c>
      <c r="W2597" s="29">
        <f t="shared" si="1183"/>
        <v>206</v>
      </c>
      <c r="X2597" s="41" t="str" cm="1">
        <f t="array" aca="1" ref="X2597" ca="1">IFERROR(INDEX('PC&amp;PD'!$A$1:$AP$15,ROW('PC&amp;PD'!$A$15),MATCH(INDIRECT(T2597),'PC&amp;PD'!$A$1:$AP$1,0)),"")</f>
        <v/>
      </c>
      <c r="Z2597" s="155"/>
      <c r="AA2597" s="13" t="str">
        <f t="shared" si="1168"/>
        <v/>
      </c>
      <c r="AB2597" s="155"/>
      <c r="AC2597" s="13" t="str">
        <f t="shared" ca="1" si="1173"/>
        <v>$AB</v>
      </c>
      <c r="AD2597" s="13" t="str" cm="1">
        <f t="array" aca="1" ref="AD2597" ca="1">IFERROR(IF((LEFT(INDIRECT("$F"&amp;$S2597),4))="GOTS",IF($G2597="Organic","GOTS_Organic_raw",(IF($G2597="Responsible","GOTS_Responsible",(IF($G2597="No Attribute (Conventional)","GOTS_conventional",(IF($G2597="Recycled Pre/Post-Consumer","GOTS_pre_post",(IF($G2597="In-Conversion","GOTS_in_conversion",(IF($G2597="Sustainably Sourced","Sustainably_sourced",""))))))))))),IF($G2597="Organic","Organic",(IF($G2597="Responsible","Responsible",(IF($G2597="No Attribute (Conventional)","No_Attribute_Conventional",(IF($G2597="Recycled Pre/Post-Consumer","Recycled_Pre_Post_Consumer",(IF($G2597="In-Conversion","In_Conversion",(IF($G2597="Recycled Pre-Consumer","Recycled_Pre_Consumer",(IF($G2597="Recycled Post-Consumer","Recycled_Post_Consumer",(IF($G2597="Sustainably Sourced","Sustainably_sourced","")))))))))))))))),"")</f>
        <v/>
      </c>
      <c r="AE2597" s="13" t="e" cm="1">
        <f t="array" aca="1" ref="AE2597" ca="1">IF(INDIRECT("$F"&amp;$S2597)="","",IF(LEFT(INDIRECT("$F"&amp;$S2597),3)="GRS","GRS_RCS_RM",IF((LEFT(INDIRECT("$F"&amp;$S2597),3))="RCS","GRS_RCS_RM",IF(INDIRECT("$F"&amp;$S2597)="OCS (No Label)","OCS_Conversion_RM",IF(LEFT(INDIRECT("$F"&amp;$S2597),3)="OCS","OCS_RM",IF(RIGHT(INDIRECT("$F"&amp;$S2597),10)="conversion","GOTS_RM_conversion",IF((LEFT(INDIRECT("$F"&amp;$S2597),4))="GOTS","GOTS_RM","Responsible_RM")))))))</f>
        <v>#REF!</v>
      </c>
      <c r="AF2597" s="13" t="str" cm="1">
        <f t="array" aca="1" ref="AF2597" ca="1">IF($S2597="","",INDIRECT("$Z"&amp;$S2597))</f>
        <v/>
      </c>
      <c r="AG2597" s="155"/>
      <c r="AH2597" s="13" t="str" cm="1">
        <f t="array" aca="1" ref="AH2597" ca="1">IFERROR(INDIRECT("$ag"&amp;S2597),"")</f>
        <v/>
      </c>
      <c r="AI2597" s="13" t="e" cm="1">
        <f t="array" aca="1" ref="AI2597" ca="1">INDIRECT("O"&amp;S2596)</f>
        <v>#REF!</v>
      </c>
      <c r="AJ2597" s="13" t="str">
        <f>IF($I2597="","",INDEX('Raw Material'!$A$1:$J$75,MATCH(I2597,'Raw Material'!$A$1:$A$75,0),(MATCH(G2597,'Raw Material'!$A$1:$J$1,0))))</f>
        <v/>
      </c>
      <c r="AK2597" s="13" t="str">
        <f t="shared" si="1169"/>
        <v>YANLIŞRM</v>
      </c>
      <c r="AL2597" s="153" t="str">
        <f t="shared" si="1170"/>
        <v/>
      </c>
    </row>
    <row r="2598" spans="1:38" ht="16.5" customHeight="1">
      <c r="A2598" s="160" t="str">
        <f>IF(B2598="","",COUNTA($B$114:$B2598))</f>
        <v/>
      </c>
      <c r="B2598" s="164"/>
      <c r="C2598" s="165"/>
      <c r="D2598" s="183"/>
      <c r="E2598" s="183"/>
      <c r="F2598" s="172"/>
      <c r="G2598" s="212"/>
      <c r="H2598" s="206"/>
      <c r="I2598" s="206"/>
      <c r="J2598" s="206"/>
      <c r="K2598" s="31"/>
      <c r="L2598" s="177" t="str">
        <f t="shared" ref="L2598" si="1193">IF(R2598="","",LEFT(R2598,LEN(R2598)-2))</f>
        <v/>
      </c>
      <c r="M2598" s="177"/>
      <c r="N2598" s="80"/>
      <c r="O2598" s="184"/>
      <c r="P2598" s="103"/>
      <c r="Q2598" s="84" t="str">
        <f t="shared" si="1171"/>
        <v/>
      </c>
      <c r="R2598" s="159" t="str">
        <f t="shared" ref="R2598" si="1194">CONCATENATE($Q2598,Q2599,Q2600,Q2601,Q2602,Q2603,$Q2604,$Q2605,$Q2606,$Q2607,Q2608,Q2609)</f>
        <v/>
      </c>
      <c r="S2598" s="28" t="str" cm="1">
        <f t="array" aca="1" ref="S2598" ca="1">IF(INDIRECT("A"&amp;114+$U2598)&lt;&gt;"",114+$U2598,"")</f>
        <v/>
      </c>
      <c r="T2598" s="28" t="str">
        <f t="shared" ca="1" si="1172"/>
        <v>$B</v>
      </c>
      <c r="U2598" s="29">
        <f t="shared" si="1178"/>
        <v>2484</v>
      </c>
      <c r="V2598" s="29">
        <v>207.000000000016</v>
      </c>
      <c r="W2598" s="29">
        <f t="shared" si="1183"/>
        <v>207</v>
      </c>
      <c r="X2598" s="41" t="str" cm="1">
        <f t="array" aca="1" ref="X2598" ca="1">IFERROR(INDEX('PC&amp;PD'!$A$1:$AP$15,ROW('PC&amp;PD'!$A$15),MATCH(INDIRECT(T2598),'PC&amp;PD'!$A$1:$AP$1,0)),"")</f>
        <v/>
      </c>
      <c r="Z2598" s="155" t="str">
        <f t="shared" ref="Z2598" si="1195">IFERROR(IF($F2598="OCS 100","OCS (OCS 100)",IF($F2598="OCS Blended","OCS (OCS Blended)",IF($F2598="OCS (No Label)","OCS (No Label)",IF($F2598="RCS 100","RCS (RCS 100)",IF($F2598="RCS Blended","RCS (RCS Blended)",IF($F2598="GRS","GRS (GRS)",IF($F2598="GRS (No Label)", "GRS (No Label)",IF($F2598="RDS","RDS (RDS)",IF($F2598="RWS","RWS (RWS)",IF($F2598="RAS","RAS (RAS)",IF($F2598="RMS","RMS (RMS)",IF($F2598="GOTS Organic","GOTS (Organic)",IF($F2598="GOTS Made with organic","GOTS (Made with Organic)",IF($F2598="GOTS Organic - in conversion","GOTS (Organic - In Conversion)",IF($F2598="GOTS Made with organic - in conversion","GOTS (Made with Organic - In Conversion)",""))))))))))))))),"")</f>
        <v/>
      </c>
      <c r="AA2598" s="13" t="str">
        <f t="shared" si="1168"/>
        <v/>
      </c>
      <c r="AB2598" s="155" t="str">
        <f t="shared" ref="AB2598" si="1196">IFERROR(IF($F2598="OCS 100", "OCS_100",IF($F2598="OCS Blended", "OCS_Blended",IF($F2598="OCS (No Label)", "OCS_No_Label",IF($F2598="RCS 100", "RCS_100",IF($F2598="RCS Blended","RCS_Blended",IF($F2598="GRS","GRS",IF($F2598="GRS (No Label)", "GRS_No_Label",IF($F2598="RDS","RDS",IF($F2598="RWS","RWS",IF($F2598="RMS","RMS",IF($F2598="GOTS Organic","GOTS_Organic",IF($F2598="GOTS Made with organic","GOTS_Made_with_organic",IF($F2598="GOTS Organic - in conversion","GOTS_Organic_in_Conversion",IF($F2598="GOTS Made with organic - in conversion","GOTS_Made_with_Organic_in_Conversion",IF($F2598="RAS","RAS",""))))))))))))))),"")</f>
        <v/>
      </c>
      <c r="AC2598" s="13" t="str">
        <f t="shared" ca="1" si="1173"/>
        <v>$AB</v>
      </c>
      <c r="AD2598" s="13" t="str" cm="1">
        <f t="array" aca="1" ref="AD2598" ca="1">IFERROR(IF((LEFT(INDIRECT("$F"&amp;$S2598),4))="GOTS",IF($G2598="Organic","GOTS_Organic_raw",(IF($G2598="Responsible","GOTS_Responsible",(IF($G2598="No Attribute (Conventional)","GOTS_conventional",(IF($G2598="Recycled Pre/Post-Consumer","GOTS_pre_post",(IF($G2598="In-Conversion","GOTS_in_conversion",(IF($G2598="Sustainably Sourced","Sustainably_sourced",""))))))))))),IF($G2598="Organic","Organic",(IF($G2598="Responsible","Responsible",(IF($G2598="No Attribute (Conventional)","No_Attribute_Conventional",(IF($G2598="Recycled Pre/Post-Consumer","Recycled_Pre_Post_Consumer",(IF($G2598="In-Conversion","In_Conversion",(IF($G2598="Recycled Pre-Consumer","Recycled_Pre_Consumer",(IF($G2598="Recycled Post-Consumer","Recycled_Post_Consumer",(IF($G2598="Sustainably Sourced","Sustainably_sourced","")))))))))))))))),"")</f>
        <v/>
      </c>
      <c r="AE2598" s="13" t="e" cm="1">
        <f t="array" aca="1" ref="AE2598" ca="1">IF(INDIRECT("$F"&amp;$S2598)="","",IF(LEFT(INDIRECT("$F"&amp;$S2598),3)="GRS","GRS_RCS_RM",IF((LEFT(INDIRECT("$F"&amp;$S2598),3))="RCS","GRS_RCS_RM",IF(INDIRECT("$F"&amp;$S2598)="OCS (No Label)","OCS_Conversion_RM",IF(LEFT(INDIRECT("$F"&amp;$S2598),3)="OCS","OCS_RM",IF(RIGHT(INDIRECT("$F"&amp;$S2598),10)="conversion","GOTS_RM_conversion",IF((LEFT(INDIRECT("$F"&amp;$S2598),4))="GOTS","GOTS_RM","Responsible_RM")))))))</f>
        <v>#REF!</v>
      </c>
      <c r="AF2598" s="13" t="str" cm="1">
        <f t="array" aca="1" ref="AF2598" ca="1">IF($S2598="","",INDIRECT("$Z"&amp;$S2598))</f>
        <v/>
      </c>
      <c r="AG2598" s="155" t="str">
        <f t="shared" si="1192"/>
        <v/>
      </c>
      <c r="AH2598" s="13" t="str" cm="1">
        <f t="array" aca="1" ref="AH2598" ca="1">IFERROR(INDIRECT("$ag"&amp;S2598),"")</f>
        <v/>
      </c>
      <c r="AI2598" s="13" t="e" cm="1">
        <f t="array" aca="1" ref="AI2598" ca="1">INDIRECT("O"&amp;S2597)</f>
        <v>#REF!</v>
      </c>
      <c r="AJ2598" s="13" t="str">
        <f>IF($I2598="","",INDEX('Raw Material'!$A$1:$J$75,MATCH(I2598,'Raw Material'!$A$1:$A$75,0),(MATCH(G2598,'Raw Material'!$A$1:$J$1,0))))</f>
        <v/>
      </c>
      <c r="AK2598" s="13" t="str">
        <f t="shared" si="1169"/>
        <v>YANLIŞRM</v>
      </c>
      <c r="AL2598" s="153" t="str">
        <f t="shared" si="1170"/>
        <v/>
      </c>
    </row>
    <row r="2599" spans="1:38" ht="16.5" customHeight="1">
      <c r="A2599" s="161"/>
      <c r="B2599" s="166"/>
      <c r="C2599" s="167"/>
      <c r="D2599" s="156"/>
      <c r="E2599" s="156"/>
      <c r="F2599" s="173"/>
      <c r="G2599" s="181"/>
      <c r="H2599" s="182"/>
      <c r="I2599" s="182"/>
      <c r="J2599" s="182"/>
      <c r="K2599" s="32"/>
      <c r="L2599" s="178"/>
      <c r="M2599" s="178"/>
      <c r="N2599" s="81"/>
      <c r="O2599" s="185"/>
      <c r="P2599" s="103"/>
      <c r="Q2599" s="84" t="str">
        <f t="shared" si="1171"/>
        <v/>
      </c>
      <c r="R2599" s="159"/>
      <c r="S2599" s="28" t="str" cm="1">
        <f t="array" aca="1" ref="S2599" ca="1">IF(INDIRECT("A"&amp;114+$U2599)&lt;&gt;"",114+$U2599,"")</f>
        <v/>
      </c>
      <c r="T2599" s="28" t="str">
        <f t="shared" ca="1" si="1172"/>
        <v>$B</v>
      </c>
      <c r="U2599" s="29">
        <f t="shared" si="1178"/>
        <v>2484</v>
      </c>
      <c r="V2599" s="29">
        <v>207.08333333335</v>
      </c>
      <c r="W2599" s="29">
        <f t="shared" si="1183"/>
        <v>207</v>
      </c>
      <c r="X2599" s="41" t="str" cm="1">
        <f t="array" aca="1" ref="X2599" ca="1">IFERROR(INDEX('PC&amp;PD'!$A$1:$AP$15,ROW('PC&amp;PD'!$A$15),MATCH(INDIRECT(T2599),'PC&amp;PD'!$A$1:$AP$1,0)),"")</f>
        <v/>
      </c>
      <c r="Z2599" s="155"/>
      <c r="AA2599" s="13" t="str">
        <f t="shared" si="1168"/>
        <v/>
      </c>
      <c r="AB2599" s="155"/>
      <c r="AC2599" s="13" t="str">
        <f t="shared" ca="1" si="1173"/>
        <v>$AB</v>
      </c>
      <c r="AD2599" s="13" t="str" cm="1">
        <f t="array" aca="1" ref="AD2599" ca="1">IFERROR(IF((LEFT(INDIRECT("$F"&amp;$S2599),4))="GOTS",IF($G2599="Organic","GOTS_Organic_raw",(IF($G2599="Responsible","GOTS_Responsible",(IF($G2599="No Attribute (Conventional)","GOTS_conventional",(IF($G2599="Recycled Pre/Post-Consumer","GOTS_pre_post",(IF($G2599="In-Conversion","GOTS_in_conversion",(IF($G2599="Sustainably Sourced","Sustainably_sourced",""))))))))))),IF($G2599="Organic","Organic",(IF($G2599="Responsible","Responsible",(IF($G2599="No Attribute (Conventional)","No_Attribute_Conventional",(IF($G2599="Recycled Pre/Post-Consumer","Recycled_Pre_Post_Consumer",(IF($G2599="In-Conversion","In_Conversion",(IF($G2599="Recycled Pre-Consumer","Recycled_Pre_Consumer",(IF($G2599="Recycled Post-Consumer","Recycled_Post_Consumer",(IF($G2599="Sustainably Sourced","Sustainably_sourced","")))))))))))))))),"")</f>
        <v/>
      </c>
      <c r="AE2599" s="13" t="e" cm="1">
        <f t="array" aca="1" ref="AE2599" ca="1">IF(INDIRECT("$F"&amp;$S2599)="","",IF(LEFT(INDIRECT("$F"&amp;$S2599),3)="GRS","GRS_RCS_RM",IF((LEFT(INDIRECT("$F"&amp;$S2599),3))="RCS","GRS_RCS_RM",IF(INDIRECT("$F"&amp;$S2599)="OCS (No Label)","OCS_Conversion_RM",IF(LEFT(INDIRECT("$F"&amp;$S2599),3)="OCS","OCS_RM",IF(RIGHT(INDIRECT("$F"&amp;$S2599),10)="conversion","GOTS_RM_conversion",IF((LEFT(INDIRECT("$F"&amp;$S2599),4))="GOTS","GOTS_RM","Responsible_RM")))))))</f>
        <v>#REF!</v>
      </c>
      <c r="AF2599" s="13" t="str" cm="1">
        <f t="array" aca="1" ref="AF2599" ca="1">IF($S2599="","",INDIRECT("$Z"&amp;$S2599))</f>
        <v/>
      </c>
      <c r="AG2599" s="155"/>
      <c r="AH2599" s="13" t="str" cm="1">
        <f t="array" aca="1" ref="AH2599" ca="1">IFERROR(INDIRECT("$ag"&amp;S2599),"")</f>
        <v/>
      </c>
      <c r="AI2599" s="13" t="e" cm="1">
        <f t="array" aca="1" ref="AI2599" ca="1">INDIRECT("O"&amp;S2598)</f>
        <v>#REF!</v>
      </c>
      <c r="AJ2599" s="13" t="str">
        <f>IF($I2599="","",INDEX('Raw Material'!$A$1:$J$75,MATCH(I2599,'Raw Material'!$A$1:$A$75,0),(MATCH(G2599,'Raw Material'!$A$1:$J$1,0))))</f>
        <v/>
      </c>
      <c r="AK2599" s="13" t="str">
        <f t="shared" si="1169"/>
        <v>YANLIŞRM</v>
      </c>
      <c r="AL2599" s="153" t="str">
        <f t="shared" si="1170"/>
        <v/>
      </c>
    </row>
    <row r="2600" spans="1:38" ht="16.5" customHeight="1">
      <c r="A2600" s="161"/>
      <c r="B2600" s="166"/>
      <c r="C2600" s="167"/>
      <c r="D2600" s="156"/>
      <c r="E2600" s="156"/>
      <c r="F2600" s="173"/>
      <c r="G2600" s="181"/>
      <c r="H2600" s="182"/>
      <c r="I2600" s="182"/>
      <c r="J2600" s="182"/>
      <c r="K2600" s="32"/>
      <c r="L2600" s="178"/>
      <c r="M2600" s="178"/>
      <c r="N2600" s="81"/>
      <c r="O2600" s="185"/>
      <c r="P2600" s="103"/>
      <c r="Q2600" s="84" t="str">
        <f t="shared" si="1171"/>
        <v/>
      </c>
      <c r="R2600" s="159"/>
      <c r="S2600" s="28" t="str" cm="1">
        <f t="array" aca="1" ref="S2600" ca="1">IF(INDIRECT("A"&amp;114+$U2600)&lt;&gt;"",114+$U2600,"")</f>
        <v/>
      </c>
      <c r="T2600" s="28" t="str">
        <f t="shared" ca="1" si="1172"/>
        <v>$B</v>
      </c>
      <c r="U2600" s="29">
        <f t="shared" si="1178"/>
        <v>2484</v>
      </c>
      <c r="V2600" s="29">
        <v>207.166666666683</v>
      </c>
      <c r="W2600" s="29">
        <f t="shared" si="1183"/>
        <v>207</v>
      </c>
      <c r="X2600" s="41" t="str" cm="1">
        <f t="array" aca="1" ref="X2600" ca="1">IFERROR(INDEX('PC&amp;PD'!$A$1:$AP$15,ROW('PC&amp;PD'!$A$15),MATCH(INDIRECT(T2600),'PC&amp;PD'!$A$1:$AP$1,0)),"")</f>
        <v/>
      </c>
      <c r="Z2600" s="155"/>
      <c r="AA2600" s="13" t="str">
        <f t="shared" si="1168"/>
        <v/>
      </c>
      <c r="AB2600" s="155"/>
      <c r="AC2600" s="13" t="str">
        <f t="shared" ca="1" si="1173"/>
        <v>$AB</v>
      </c>
      <c r="AD2600" s="13" t="str" cm="1">
        <f t="array" aca="1" ref="AD2600" ca="1">IFERROR(IF((LEFT(INDIRECT("$F"&amp;$S2600),4))="GOTS",IF($G2600="Organic","GOTS_Organic_raw",(IF($G2600="Responsible","GOTS_Responsible",(IF($G2600="No Attribute (Conventional)","GOTS_conventional",(IF($G2600="Recycled Pre/Post-Consumer","GOTS_pre_post",(IF($G2600="In-Conversion","GOTS_in_conversion",(IF($G2600="Sustainably Sourced","Sustainably_sourced",""))))))))))),IF($G2600="Organic","Organic",(IF($G2600="Responsible","Responsible",(IF($G2600="No Attribute (Conventional)","No_Attribute_Conventional",(IF($G2600="Recycled Pre/Post-Consumer","Recycled_Pre_Post_Consumer",(IF($G2600="In-Conversion","In_Conversion",(IF($G2600="Recycled Pre-Consumer","Recycled_Pre_Consumer",(IF($G2600="Recycled Post-Consumer","Recycled_Post_Consumer",(IF($G2600="Sustainably Sourced","Sustainably_sourced","")))))))))))))))),"")</f>
        <v/>
      </c>
      <c r="AE2600" s="13" t="e" cm="1">
        <f t="array" aca="1" ref="AE2600" ca="1">IF(INDIRECT("$F"&amp;$S2600)="","",IF(LEFT(INDIRECT("$F"&amp;$S2600),3)="GRS","GRS_RCS_RM",IF((LEFT(INDIRECT("$F"&amp;$S2600),3))="RCS","GRS_RCS_RM",IF(INDIRECT("$F"&amp;$S2600)="OCS (No Label)","OCS_Conversion_RM",IF(LEFT(INDIRECT("$F"&amp;$S2600),3)="OCS","OCS_RM",IF(RIGHT(INDIRECT("$F"&amp;$S2600),10)="conversion","GOTS_RM_conversion",IF((LEFT(INDIRECT("$F"&amp;$S2600),4))="GOTS","GOTS_RM","Responsible_RM")))))))</f>
        <v>#REF!</v>
      </c>
      <c r="AF2600" s="13" t="str" cm="1">
        <f t="array" aca="1" ref="AF2600" ca="1">IF($S2600="","",INDIRECT("$Z"&amp;$S2600))</f>
        <v/>
      </c>
      <c r="AG2600" s="155"/>
      <c r="AH2600" s="13" t="str" cm="1">
        <f t="array" aca="1" ref="AH2600" ca="1">IFERROR(INDIRECT("$ag"&amp;S2600),"")</f>
        <v/>
      </c>
      <c r="AI2600" s="13" t="e" cm="1">
        <f t="array" aca="1" ref="AI2600" ca="1">INDIRECT("O"&amp;S2599)</f>
        <v>#REF!</v>
      </c>
      <c r="AJ2600" s="13" t="str">
        <f>IF($I2600="","",INDEX('Raw Material'!$A$1:$J$75,MATCH(I2600,'Raw Material'!$A$1:$A$75,0),(MATCH(G2600,'Raw Material'!$A$1:$J$1,0))))</f>
        <v/>
      </c>
      <c r="AK2600" s="13" t="str">
        <f t="shared" si="1169"/>
        <v>YANLIŞRM</v>
      </c>
      <c r="AL2600" s="153" t="str">
        <f t="shared" si="1170"/>
        <v/>
      </c>
    </row>
    <row r="2601" spans="1:38" ht="16.5" customHeight="1">
      <c r="A2601" s="161"/>
      <c r="B2601" s="166"/>
      <c r="C2601" s="167"/>
      <c r="D2601" s="156"/>
      <c r="E2601" s="156"/>
      <c r="F2601" s="174"/>
      <c r="G2601" s="181"/>
      <c r="H2601" s="182"/>
      <c r="I2601" s="182"/>
      <c r="J2601" s="182"/>
      <c r="K2601" s="32"/>
      <c r="L2601" s="178"/>
      <c r="M2601" s="178"/>
      <c r="N2601" s="81"/>
      <c r="O2601" s="185"/>
      <c r="P2601" s="103"/>
      <c r="Q2601" s="84" t="str">
        <f t="shared" si="1171"/>
        <v/>
      </c>
      <c r="R2601" s="159"/>
      <c r="S2601" s="28" t="str" cm="1">
        <f t="array" aca="1" ref="S2601" ca="1">IF(INDIRECT("A"&amp;114+$U2601)&lt;&gt;"",114+$U2601,"")</f>
        <v/>
      </c>
      <c r="T2601" s="28" t="str">
        <f t="shared" ca="1" si="1172"/>
        <v>$B</v>
      </c>
      <c r="U2601" s="29">
        <f t="shared" si="1178"/>
        <v>2484</v>
      </c>
      <c r="V2601" s="29">
        <v>207.250000000016</v>
      </c>
      <c r="W2601" s="29">
        <f t="shared" si="1183"/>
        <v>207</v>
      </c>
      <c r="X2601" s="41" t="str" cm="1">
        <f t="array" aca="1" ref="X2601" ca="1">IFERROR(INDEX('PC&amp;PD'!$A$1:$AP$15,ROW('PC&amp;PD'!$A$15),MATCH(INDIRECT(T2601),'PC&amp;PD'!$A$1:$AP$1,0)),"")</f>
        <v/>
      </c>
      <c r="Z2601" s="155"/>
      <c r="AA2601" s="13" t="str">
        <f t="shared" si="1168"/>
        <v/>
      </c>
      <c r="AB2601" s="155"/>
      <c r="AC2601" s="13" t="str">
        <f t="shared" ca="1" si="1173"/>
        <v>$AB</v>
      </c>
      <c r="AD2601" s="13" t="str" cm="1">
        <f t="array" aca="1" ref="AD2601" ca="1">IFERROR(IF((LEFT(INDIRECT("$F"&amp;$S2601),4))="GOTS",IF($G2601="Organic","GOTS_Organic_raw",(IF($G2601="Responsible","GOTS_Responsible",(IF($G2601="No Attribute (Conventional)","GOTS_conventional",(IF($G2601="Recycled Pre/Post-Consumer","GOTS_pre_post",(IF($G2601="In-Conversion","GOTS_in_conversion",(IF($G2601="Sustainably Sourced","Sustainably_sourced",""))))))))))),IF($G2601="Organic","Organic",(IF($G2601="Responsible","Responsible",(IF($G2601="No Attribute (Conventional)","No_Attribute_Conventional",(IF($G2601="Recycled Pre/Post-Consumer","Recycled_Pre_Post_Consumer",(IF($G2601="In-Conversion","In_Conversion",(IF($G2601="Recycled Pre-Consumer","Recycled_Pre_Consumer",(IF($G2601="Recycled Post-Consumer","Recycled_Post_Consumer",(IF($G2601="Sustainably Sourced","Sustainably_sourced","")))))))))))))))),"")</f>
        <v/>
      </c>
      <c r="AE2601" s="13" t="e" cm="1">
        <f t="array" aca="1" ref="AE2601" ca="1">IF(INDIRECT("$F"&amp;$S2601)="","",IF(LEFT(INDIRECT("$F"&amp;$S2601),3)="GRS","GRS_RCS_RM",IF((LEFT(INDIRECT("$F"&amp;$S2601),3))="RCS","GRS_RCS_RM",IF(INDIRECT("$F"&amp;$S2601)="OCS (No Label)","OCS_Conversion_RM",IF(LEFT(INDIRECT("$F"&amp;$S2601),3)="OCS","OCS_RM",IF(RIGHT(INDIRECT("$F"&amp;$S2601),10)="conversion","GOTS_RM_conversion",IF((LEFT(INDIRECT("$F"&amp;$S2601),4))="GOTS","GOTS_RM","Responsible_RM")))))))</f>
        <v>#REF!</v>
      </c>
      <c r="AF2601" s="13" t="str" cm="1">
        <f t="array" aca="1" ref="AF2601" ca="1">IF($S2601="","",INDIRECT("$Z"&amp;$S2601))</f>
        <v/>
      </c>
      <c r="AG2601" s="155"/>
      <c r="AH2601" s="13" t="str" cm="1">
        <f t="array" aca="1" ref="AH2601" ca="1">IFERROR(INDIRECT("$ag"&amp;S2601),"")</f>
        <v/>
      </c>
      <c r="AI2601" s="13" t="e" cm="1">
        <f t="array" aca="1" ref="AI2601" ca="1">INDIRECT("O"&amp;S2600)</f>
        <v>#REF!</v>
      </c>
      <c r="AJ2601" s="13" t="str">
        <f>IF($I2601="","",INDEX('Raw Material'!$A$1:$J$75,MATCH(I2601,'Raw Material'!$A$1:$A$75,0),(MATCH(G2601,'Raw Material'!$A$1:$J$1,0))))</f>
        <v/>
      </c>
      <c r="AK2601" s="13" t="str">
        <f t="shared" si="1169"/>
        <v>YANLIŞRM</v>
      </c>
      <c r="AL2601" s="153" t="str">
        <f t="shared" si="1170"/>
        <v/>
      </c>
    </row>
    <row r="2602" spans="1:38" ht="16.5" customHeight="1">
      <c r="A2602" s="161"/>
      <c r="B2602" s="166"/>
      <c r="C2602" s="167"/>
      <c r="D2602" s="156"/>
      <c r="E2602" s="156"/>
      <c r="F2602" s="174"/>
      <c r="G2602" s="181"/>
      <c r="H2602" s="182"/>
      <c r="I2602" s="182"/>
      <c r="J2602" s="182"/>
      <c r="K2602" s="32"/>
      <c r="L2602" s="178"/>
      <c r="M2602" s="178"/>
      <c r="N2602" s="81"/>
      <c r="O2602" s="185"/>
      <c r="P2602" s="103"/>
      <c r="Q2602" s="84" t="str">
        <f t="shared" si="1171"/>
        <v/>
      </c>
      <c r="R2602" s="159"/>
      <c r="S2602" s="28" t="str" cm="1">
        <f t="array" aca="1" ref="S2602" ca="1">IF(INDIRECT("A"&amp;114+$U2602)&lt;&gt;"",114+$U2602,"")</f>
        <v/>
      </c>
      <c r="T2602" s="28" t="str">
        <f t="shared" ca="1" si="1172"/>
        <v>$B</v>
      </c>
      <c r="U2602" s="29">
        <f t="shared" si="1178"/>
        <v>2484</v>
      </c>
      <c r="V2602" s="29">
        <v>207.33333333335</v>
      </c>
      <c r="W2602" s="29">
        <f t="shared" si="1183"/>
        <v>207</v>
      </c>
      <c r="X2602" s="41" t="str" cm="1">
        <f t="array" aca="1" ref="X2602" ca="1">IFERROR(INDEX('PC&amp;PD'!$A$1:$AP$15,ROW('PC&amp;PD'!$A$15),MATCH(INDIRECT(T2602),'PC&amp;PD'!$A$1:$AP$1,0)),"")</f>
        <v/>
      </c>
      <c r="Z2602" s="155"/>
      <c r="AA2602" s="13" t="str">
        <f t="shared" si="1168"/>
        <v/>
      </c>
      <c r="AB2602" s="155"/>
      <c r="AC2602" s="13" t="str">
        <f t="shared" ca="1" si="1173"/>
        <v>$AB</v>
      </c>
      <c r="AD2602" s="13" t="str" cm="1">
        <f t="array" aca="1" ref="AD2602" ca="1">IFERROR(IF((LEFT(INDIRECT("$F"&amp;$S2602),4))="GOTS",IF($G2602="Organic","GOTS_Organic_raw",(IF($G2602="Responsible","GOTS_Responsible",(IF($G2602="No Attribute (Conventional)","GOTS_conventional",(IF($G2602="Recycled Pre/Post-Consumer","GOTS_pre_post",(IF($G2602="In-Conversion","GOTS_in_conversion",(IF($G2602="Sustainably Sourced","Sustainably_sourced",""))))))))))),IF($G2602="Organic","Organic",(IF($G2602="Responsible","Responsible",(IF($G2602="No Attribute (Conventional)","No_Attribute_Conventional",(IF($G2602="Recycled Pre/Post-Consumer","Recycled_Pre_Post_Consumer",(IF($G2602="In-Conversion","In_Conversion",(IF($G2602="Recycled Pre-Consumer","Recycled_Pre_Consumer",(IF($G2602="Recycled Post-Consumer","Recycled_Post_Consumer",(IF($G2602="Sustainably Sourced","Sustainably_sourced","")))))))))))))))),"")</f>
        <v/>
      </c>
      <c r="AE2602" s="13" t="e" cm="1">
        <f t="array" aca="1" ref="AE2602" ca="1">IF(INDIRECT("$F"&amp;$S2602)="","",IF(LEFT(INDIRECT("$F"&amp;$S2602),3)="GRS","GRS_RCS_RM",IF((LEFT(INDIRECT("$F"&amp;$S2602),3))="RCS","GRS_RCS_RM",IF(INDIRECT("$F"&amp;$S2602)="OCS (No Label)","OCS_Conversion_RM",IF(LEFT(INDIRECT("$F"&amp;$S2602),3)="OCS","OCS_RM",IF(RIGHT(INDIRECT("$F"&amp;$S2602),10)="conversion","GOTS_RM_conversion",IF((LEFT(INDIRECT("$F"&amp;$S2602),4))="GOTS","GOTS_RM","Responsible_RM")))))))</f>
        <v>#REF!</v>
      </c>
      <c r="AF2602" s="13" t="str" cm="1">
        <f t="array" aca="1" ref="AF2602" ca="1">IF($S2602="","",INDIRECT("$Z"&amp;$S2602))</f>
        <v/>
      </c>
      <c r="AG2602" s="155"/>
      <c r="AH2602" s="13" t="str" cm="1">
        <f t="array" aca="1" ref="AH2602" ca="1">IFERROR(INDIRECT("$ag"&amp;S2602),"")</f>
        <v/>
      </c>
      <c r="AI2602" s="13" t="e" cm="1">
        <f t="array" aca="1" ref="AI2602" ca="1">INDIRECT("O"&amp;S2601)</f>
        <v>#REF!</v>
      </c>
      <c r="AJ2602" s="13" t="str">
        <f>IF($I2602="","",INDEX('Raw Material'!$A$1:$J$75,MATCH(I2602,'Raw Material'!$A$1:$A$75,0),(MATCH(G2602,'Raw Material'!$A$1:$J$1,0))))</f>
        <v/>
      </c>
      <c r="AK2602" s="13" t="str">
        <f t="shared" si="1169"/>
        <v>YANLIŞRM</v>
      </c>
      <c r="AL2602" s="153" t="str">
        <f t="shared" si="1170"/>
        <v/>
      </c>
    </row>
    <row r="2603" spans="1:38" ht="16.5" customHeight="1">
      <c r="A2603" s="161"/>
      <c r="B2603" s="166"/>
      <c r="C2603" s="167"/>
      <c r="D2603" s="156"/>
      <c r="E2603" s="156"/>
      <c r="F2603" s="174"/>
      <c r="G2603" s="181"/>
      <c r="H2603" s="182"/>
      <c r="I2603" s="182"/>
      <c r="J2603" s="182"/>
      <c r="K2603" s="32"/>
      <c r="L2603" s="178"/>
      <c r="M2603" s="178"/>
      <c r="N2603" s="81"/>
      <c r="O2603" s="185"/>
      <c r="P2603" s="103"/>
      <c r="Q2603" s="84" t="str">
        <f t="shared" si="1171"/>
        <v/>
      </c>
      <c r="R2603" s="159"/>
      <c r="S2603" s="28" t="str" cm="1">
        <f t="array" aca="1" ref="S2603" ca="1">IF(INDIRECT("A"&amp;114+$U2603)&lt;&gt;"",114+$U2603,"")</f>
        <v/>
      </c>
      <c r="T2603" s="28" t="str">
        <f t="shared" ca="1" si="1172"/>
        <v>$B</v>
      </c>
      <c r="U2603" s="29">
        <f t="shared" si="1178"/>
        <v>2484</v>
      </c>
      <c r="V2603" s="29">
        <v>207.416666666683</v>
      </c>
      <c r="W2603" s="29">
        <f t="shared" si="1183"/>
        <v>207</v>
      </c>
      <c r="X2603" s="41" t="str" cm="1">
        <f t="array" aca="1" ref="X2603" ca="1">IFERROR(INDEX('PC&amp;PD'!$A$1:$AP$15,ROW('PC&amp;PD'!$A$15),MATCH(INDIRECT(T2603),'PC&amp;PD'!$A$1:$AP$1,0)),"")</f>
        <v/>
      </c>
      <c r="Z2603" s="155"/>
      <c r="AA2603" s="13" t="str">
        <f t="shared" si="1168"/>
        <v/>
      </c>
      <c r="AB2603" s="155"/>
      <c r="AC2603" s="13" t="str">
        <f t="shared" ca="1" si="1173"/>
        <v>$AB</v>
      </c>
      <c r="AD2603" s="13" t="str" cm="1">
        <f t="array" aca="1" ref="AD2603" ca="1">IFERROR(IF((LEFT(INDIRECT("$F"&amp;$S2603),4))="GOTS",IF($G2603="Organic","GOTS_Organic_raw",(IF($G2603="Responsible","GOTS_Responsible",(IF($G2603="No Attribute (Conventional)","GOTS_conventional",(IF($G2603="Recycled Pre/Post-Consumer","GOTS_pre_post",(IF($G2603="In-Conversion","GOTS_in_conversion",(IF($G2603="Sustainably Sourced","Sustainably_sourced",""))))))))))),IF($G2603="Organic","Organic",(IF($G2603="Responsible","Responsible",(IF($G2603="No Attribute (Conventional)","No_Attribute_Conventional",(IF($G2603="Recycled Pre/Post-Consumer","Recycled_Pre_Post_Consumer",(IF($G2603="In-Conversion","In_Conversion",(IF($G2603="Recycled Pre-Consumer","Recycled_Pre_Consumer",(IF($G2603="Recycled Post-Consumer","Recycled_Post_Consumer",(IF($G2603="Sustainably Sourced","Sustainably_sourced","")))))))))))))))),"")</f>
        <v/>
      </c>
      <c r="AE2603" s="13" t="e" cm="1">
        <f t="array" aca="1" ref="AE2603" ca="1">IF(INDIRECT("$F"&amp;$S2603)="","",IF(LEFT(INDIRECT("$F"&amp;$S2603),3)="GRS","GRS_RCS_RM",IF((LEFT(INDIRECT("$F"&amp;$S2603),3))="RCS","GRS_RCS_RM",IF(INDIRECT("$F"&amp;$S2603)="OCS (No Label)","OCS_Conversion_RM",IF(LEFT(INDIRECT("$F"&amp;$S2603),3)="OCS","OCS_RM",IF(RIGHT(INDIRECT("$F"&amp;$S2603),10)="conversion","GOTS_RM_conversion",IF((LEFT(INDIRECT("$F"&amp;$S2603),4))="GOTS","GOTS_RM","Responsible_RM")))))))</f>
        <v>#REF!</v>
      </c>
      <c r="AF2603" s="13" t="str" cm="1">
        <f t="array" aca="1" ref="AF2603" ca="1">IF($S2603="","",INDIRECT("$Z"&amp;$S2603))</f>
        <v/>
      </c>
      <c r="AG2603" s="155"/>
      <c r="AH2603" s="13" t="str" cm="1">
        <f t="array" aca="1" ref="AH2603" ca="1">IFERROR(INDIRECT("$ag"&amp;S2603),"")</f>
        <v/>
      </c>
      <c r="AI2603" s="13" t="e" cm="1">
        <f t="array" aca="1" ref="AI2603" ca="1">INDIRECT("O"&amp;S2602)</f>
        <v>#REF!</v>
      </c>
      <c r="AJ2603" s="13" t="str">
        <f>IF($I2603="","",INDEX('Raw Material'!$A$1:$J$75,MATCH(I2603,'Raw Material'!$A$1:$A$75,0),(MATCH(G2603,'Raw Material'!$A$1:$J$1,0))))</f>
        <v/>
      </c>
      <c r="AK2603" s="13" t="str">
        <f t="shared" si="1169"/>
        <v>YANLIŞRM</v>
      </c>
      <c r="AL2603" s="153" t="str">
        <f t="shared" si="1170"/>
        <v/>
      </c>
    </row>
    <row r="2604" spans="1:38" ht="16.5" customHeight="1">
      <c r="A2604" s="162"/>
      <c r="B2604" s="168"/>
      <c r="C2604" s="169"/>
      <c r="D2604" s="156"/>
      <c r="E2604" s="156"/>
      <c r="F2604" s="175"/>
      <c r="G2604" s="181"/>
      <c r="H2604" s="182"/>
      <c r="I2604" s="182"/>
      <c r="J2604" s="182"/>
      <c r="K2604" s="32"/>
      <c r="L2604" s="179"/>
      <c r="M2604" s="179"/>
      <c r="N2604" s="81"/>
      <c r="O2604" s="185"/>
      <c r="P2604" s="103"/>
      <c r="Q2604" s="84" t="str">
        <f t="shared" si="1171"/>
        <v/>
      </c>
      <c r="R2604" s="159"/>
      <c r="S2604" s="28" t="str" cm="1">
        <f t="array" aca="1" ref="S2604" ca="1">IF(INDIRECT("A"&amp;114+$U2604)&lt;&gt;"",114+$U2604,"")</f>
        <v/>
      </c>
      <c r="T2604" s="28" t="str">
        <f t="shared" ca="1" si="1172"/>
        <v>$B</v>
      </c>
      <c r="U2604" s="29">
        <f t="shared" si="1178"/>
        <v>2484</v>
      </c>
      <c r="V2604" s="29">
        <v>207.500000000016</v>
      </c>
      <c r="W2604" s="29">
        <f t="shared" si="1183"/>
        <v>207</v>
      </c>
      <c r="X2604" s="41" t="str" cm="1">
        <f t="array" aca="1" ref="X2604" ca="1">IFERROR(INDEX('PC&amp;PD'!$A$1:$AP$15,ROW('PC&amp;PD'!$A$15),MATCH(INDIRECT(T2604),'PC&amp;PD'!$A$1:$AP$1,0)),"")</f>
        <v/>
      </c>
      <c r="Z2604" s="155"/>
      <c r="AA2604" s="13" t="str">
        <f t="shared" si="1168"/>
        <v/>
      </c>
      <c r="AB2604" s="155"/>
      <c r="AC2604" s="13" t="str">
        <f t="shared" ca="1" si="1173"/>
        <v>$AB</v>
      </c>
      <c r="AD2604" s="13" t="str" cm="1">
        <f t="array" aca="1" ref="AD2604" ca="1">IFERROR(IF((LEFT(INDIRECT("$F"&amp;$S2604),4))="GOTS",IF($G2604="Organic","GOTS_Organic_raw",(IF($G2604="Responsible","GOTS_Responsible",(IF($G2604="No Attribute (Conventional)","GOTS_conventional",(IF($G2604="Recycled Pre/Post-Consumer","GOTS_pre_post",(IF($G2604="In-Conversion","GOTS_in_conversion",(IF($G2604="Sustainably Sourced","Sustainably_sourced",""))))))))))),IF($G2604="Organic","Organic",(IF($G2604="Responsible","Responsible",(IF($G2604="No Attribute (Conventional)","No_Attribute_Conventional",(IF($G2604="Recycled Pre/Post-Consumer","Recycled_Pre_Post_Consumer",(IF($G2604="In-Conversion","In_Conversion",(IF($G2604="Recycled Pre-Consumer","Recycled_Pre_Consumer",(IF($G2604="Recycled Post-Consumer","Recycled_Post_Consumer",(IF($G2604="Sustainably Sourced","Sustainably_sourced","")))))))))))))))),"")</f>
        <v/>
      </c>
      <c r="AE2604" s="13" t="e" cm="1">
        <f t="array" aca="1" ref="AE2604" ca="1">IF(INDIRECT("$F"&amp;$S2604)="","",IF(LEFT(INDIRECT("$F"&amp;$S2604),3)="GRS","GRS_RCS_RM",IF((LEFT(INDIRECT("$F"&amp;$S2604),3))="RCS","GRS_RCS_RM",IF(INDIRECT("$F"&amp;$S2604)="OCS (No Label)","OCS_Conversion_RM",IF(LEFT(INDIRECT("$F"&amp;$S2604),3)="OCS","OCS_RM",IF(RIGHT(INDIRECT("$F"&amp;$S2604),10)="conversion","GOTS_RM_conversion",IF((LEFT(INDIRECT("$F"&amp;$S2604),4))="GOTS","GOTS_RM","Responsible_RM")))))))</f>
        <v>#REF!</v>
      </c>
      <c r="AF2604" s="13" t="str" cm="1">
        <f t="array" aca="1" ref="AF2604" ca="1">IF($S2604="","",INDIRECT("$Z"&amp;$S2604))</f>
        <v/>
      </c>
      <c r="AG2604" s="155"/>
      <c r="AH2604" s="13" t="str" cm="1">
        <f t="array" aca="1" ref="AH2604" ca="1">IFERROR(INDIRECT("$ag"&amp;S2604),"")</f>
        <v/>
      </c>
      <c r="AI2604" s="13" t="e" cm="1">
        <f t="array" aca="1" ref="AI2604" ca="1">INDIRECT("O"&amp;S2603)</f>
        <v>#REF!</v>
      </c>
      <c r="AJ2604" s="13" t="str">
        <f>IF($I2604="","",INDEX('Raw Material'!$A$1:$J$75,MATCH(I2604,'Raw Material'!$A$1:$A$75,0),(MATCH(G2604,'Raw Material'!$A$1:$J$1,0))))</f>
        <v/>
      </c>
      <c r="AK2604" s="13" t="str">
        <f t="shared" si="1169"/>
        <v>YANLIŞRM</v>
      </c>
      <c r="AL2604" s="153" t="str">
        <f t="shared" si="1170"/>
        <v/>
      </c>
    </row>
    <row r="2605" spans="1:38" ht="16.5" customHeight="1">
      <c r="A2605" s="162"/>
      <c r="B2605" s="168"/>
      <c r="C2605" s="169"/>
      <c r="D2605" s="156"/>
      <c r="E2605" s="156"/>
      <c r="F2605" s="175"/>
      <c r="G2605" s="181"/>
      <c r="H2605" s="182"/>
      <c r="I2605" s="182"/>
      <c r="J2605" s="182"/>
      <c r="K2605" s="32"/>
      <c r="L2605" s="179"/>
      <c r="M2605" s="179"/>
      <c r="N2605" s="81"/>
      <c r="O2605" s="185"/>
      <c r="P2605" s="103"/>
      <c r="Q2605" s="84" t="str">
        <f t="shared" si="1171"/>
        <v/>
      </c>
      <c r="R2605" s="159"/>
      <c r="S2605" s="28" t="str" cm="1">
        <f t="array" aca="1" ref="S2605" ca="1">IF(INDIRECT("A"&amp;114+$U2605)&lt;&gt;"",114+$U2605,"")</f>
        <v/>
      </c>
      <c r="T2605" s="28" t="str">
        <f t="shared" ca="1" si="1172"/>
        <v>$B</v>
      </c>
      <c r="U2605" s="29">
        <f t="shared" si="1178"/>
        <v>2484</v>
      </c>
      <c r="V2605" s="29">
        <v>207.58333333335</v>
      </c>
      <c r="W2605" s="29">
        <f t="shared" si="1183"/>
        <v>207</v>
      </c>
      <c r="X2605" s="41" t="str" cm="1">
        <f t="array" aca="1" ref="X2605" ca="1">IFERROR(INDEX('PC&amp;PD'!$A$1:$AP$15,ROW('PC&amp;PD'!$A$15),MATCH(INDIRECT(T2605),'PC&amp;PD'!$A$1:$AP$1,0)),"")</f>
        <v/>
      </c>
      <c r="Z2605" s="155"/>
      <c r="AA2605" s="13" t="str">
        <f t="shared" si="1168"/>
        <v/>
      </c>
      <c r="AB2605" s="155"/>
      <c r="AC2605" s="13" t="str">
        <f t="shared" ca="1" si="1173"/>
        <v>$AB</v>
      </c>
      <c r="AD2605" s="13" t="str" cm="1">
        <f t="array" aca="1" ref="AD2605" ca="1">IFERROR(IF((LEFT(INDIRECT("$F"&amp;$S2605),4))="GOTS",IF($G2605="Organic","GOTS_Organic_raw",(IF($G2605="Responsible","GOTS_Responsible",(IF($G2605="No Attribute (Conventional)","GOTS_conventional",(IF($G2605="Recycled Pre/Post-Consumer","GOTS_pre_post",(IF($G2605="In-Conversion","GOTS_in_conversion",(IF($G2605="Sustainably Sourced","Sustainably_sourced",""))))))))))),IF($G2605="Organic","Organic",(IF($G2605="Responsible","Responsible",(IF($G2605="No Attribute (Conventional)","No_Attribute_Conventional",(IF($G2605="Recycled Pre/Post-Consumer","Recycled_Pre_Post_Consumer",(IF($G2605="In-Conversion","In_Conversion",(IF($G2605="Recycled Pre-Consumer","Recycled_Pre_Consumer",(IF($G2605="Recycled Post-Consumer","Recycled_Post_Consumer",(IF($G2605="Sustainably Sourced","Sustainably_sourced","")))))))))))))))),"")</f>
        <v/>
      </c>
      <c r="AE2605" s="13" t="e" cm="1">
        <f t="array" aca="1" ref="AE2605" ca="1">IF(INDIRECT("$F"&amp;$S2605)="","",IF(LEFT(INDIRECT("$F"&amp;$S2605),3)="GRS","GRS_RCS_RM",IF((LEFT(INDIRECT("$F"&amp;$S2605),3))="RCS","GRS_RCS_RM",IF(INDIRECT("$F"&amp;$S2605)="OCS (No Label)","OCS_Conversion_RM",IF(LEFT(INDIRECT("$F"&amp;$S2605),3)="OCS","OCS_RM",IF(RIGHT(INDIRECT("$F"&amp;$S2605),10)="conversion","GOTS_RM_conversion",IF((LEFT(INDIRECT("$F"&amp;$S2605),4))="GOTS","GOTS_RM","Responsible_RM")))))))</f>
        <v>#REF!</v>
      </c>
      <c r="AF2605" s="13" t="str" cm="1">
        <f t="array" aca="1" ref="AF2605" ca="1">IF($S2605="","",INDIRECT("$Z"&amp;$S2605))</f>
        <v/>
      </c>
      <c r="AG2605" s="155"/>
      <c r="AH2605" s="13" t="str" cm="1">
        <f t="array" aca="1" ref="AH2605" ca="1">IFERROR(INDIRECT("$ag"&amp;S2605),"")</f>
        <v/>
      </c>
      <c r="AI2605" s="13" t="e" cm="1">
        <f t="array" aca="1" ref="AI2605" ca="1">INDIRECT("O"&amp;S2604)</f>
        <v>#REF!</v>
      </c>
      <c r="AJ2605" s="13" t="str">
        <f>IF($I2605="","",INDEX('Raw Material'!$A$1:$J$75,MATCH(I2605,'Raw Material'!$A$1:$A$75,0),(MATCH(G2605,'Raw Material'!$A$1:$J$1,0))))</f>
        <v/>
      </c>
      <c r="AK2605" s="13" t="str">
        <f t="shared" si="1169"/>
        <v>YANLIŞRM</v>
      </c>
      <c r="AL2605" s="153" t="str">
        <f t="shared" si="1170"/>
        <v/>
      </c>
    </row>
    <row r="2606" spans="1:38" ht="16.5" customHeight="1">
      <c r="A2606" s="162"/>
      <c r="B2606" s="168"/>
      <c r="C2606" s="169"/>
      <c r="D2606" s="156"/>
      <c r="E2606" s="156"/>
      <c r="F2606" s="175"/>
      <c r="G2606" s="181"/>
      <c r="H2606" s="182"/>
      <c r="I2606" s="182"/>
      <c r="J2606" s="182"/>
      <c r="K2606" s="32"/>
      <c r="L2606" s="179"/>
      <c r="M2606" s="179"/>
      <c r="N2606" s="81"/>
      <c r="O2606" s="185"/>
      <c r="P2606" s="103"/>
      <c r="Q2606" s="84" t="str">
        <f t="shared" si="1171"/>
        <v/>
      </c>
      <c r="R2606" s="159"/>
      <c r="S2606" s="28" t="str" cm="1">
        <f t="array" aca="1" ref="S2606" ca="1">IF(INDIRECT("A"&amp;114+$U2606)&lt;&gt;"",114+$U2606,"")</f>
        <v/>
      </c>
      <c r="T2606" s="28" t="str">
        <f t="shared" ca="1" si="1172"/>
        <v>$B</v>
      </c>
      <c r="U2606" s="29">
        <f t="shared" si="1178"/>
        <v>2484</v>
      </c>
      <c r="V2606" s="29">
        <v>207.666666666683</v>
      </c>
      <c r="W2606" s="29">
        <f t="shared" si="1183"/>
        <v>207</v>
      </c>
      <c r="X2606" s="41" t="str" cm="1">
        <f t="array" aca="1" ref="X2606" ca="1">IFERROR(INDEX('PC&amp;PD'!$A$1:$AP$15,ROW('PC&amp;PD'!$A$15),MATCH(INDIRECT(T2606),'PC&amp;PD'!$A$1:$AP$1,0)),"")</f>
        <v/>
      </c>
      <c r="Z2606" s="155"/>
      <c r="AA2606" s="13" t="str">
        <f t="shared" si="1168"/>
        <v/>
      </c>
      <c r="AB2606" s="155"/>
      <c r="AC2606" s="13" t="str">
        <f t="shared" ca="1" si="1173"/>
        <v>$AB</v>
      </c>
      <c r="AD2606" s="13" t="str" cm="1">
        <f t="array" aca="1" ref="AD2606" ca="1">IFERROR(IF((LEFT(INDIRECT("$F"&amp;$S2606),4))="GOTS",IF($G2606="Organic","GOTS_Organic_raw",(IF($G2606="Responsible","GOTS_Responsible",(IF($G2606="No Attribute (Conventional)","GOTS_conventional",(IF($G2606="Recycled Pre/Post-Consumer","GOTS_pre_post",(IF($G2606="In-Conversion","GOTS_in_conversion",(IF($G2606="Sustainably Sourced","Sustainably_sourced",""))))))))))),IF($G2606="Organic","Organic",(IF($G2606="Responsible","Responsible",(IF($G2606="No Attribute (Conventional)","No_Attribute_Conventional",(IF($G2606="Recycled Pre/Post-Consumer","Recycled_Pre_Post_Consumer",(IF($G2606="In-Conversion","In_Conversion",(IF($G2606="Recycled Pre-Consumer","Recycled_Pre_Consumer",(IF($G2606="Recycled Post-Consumer","Recycled_Post_Consumer",(IF($G2606="Sustainably Sourced","Sustainably_sourced","")))))))))))))))),"")</f>
        <v/>
      </c>
      <c r="AE2606" s="13" t="e" cm="1">
        <f t="array" aca="1" ref="AE2606" ca="1">IF(INDIRECT("$F"&amp;$S2606)="","",IF(LEFT(INDIRECT("$F"&amp;$S2606),3)="GRS","GRS_RCS_RM",IF((LEFT(INDIRECT("$F"&amp;$S2606),3))="RCS","GRS_RCS_RM",IF(INDIRECT("$F"&amp;$S2606)="OCS (No Label)","OCS_Conversion_RM",IF(LEFT(INDIRECT("$F"&amp;$S2606),3)="OCS","OCS_RM",IF(RIGHT(INDIRECT("$F"&amp;$S2606),10)="conversion","GOTS_RM_conversion",IF((LEFT(INDIRECT("$F"&amp;$S2606),4))="GOTS","GOTS_RM","Responsible_RM")))))))</f>
        <v>#REF!</v>
      </c>
      <c r="AF2606" s="13" t="str" cm="1">
        <f t="array" aca="1" ref="AF2606" ca="1">IF($S2606="","",INDIRECT("$Z"&amp;$S2606))</f>
        <v/>
      </c>
      <c r="AG2606" s="155"/>
      <c r="AH2606" s="13" t="str" cm="1">
        <f t="array" aca="1" ref="AH2606" ca="1">IFERROR(INDIRECT("$ag"&amp;S2606),"")</f>
        <v/>
      </c>
      <c r="AI2606" s="13" t="e" cm="1">
        <f t="array" aca="1" ref="AI2606" ca="1">INDIRECT("O"&amp;S2605)</f>
        <v>#REF!</v>
      </c>
      <c r="AJ2606" s="13" t="str">
        <f>IF($I2606="","",INDEX('Raw Material'!$A$1:$J$75,MATCH(I2606,'Raw Material'!$A$1:$A$75,0),(MATCH(G2606,'Raw Material'!$A$1:$J$1,0))))</f>
        <v/>
      </c>
      <c r="AK2606" s="13" t="str">
        <f t="shared" si="1169"/>
        <v>YANLIŞRM</v>
      </c>
      <c r="AL2606" s="153" t="str">
        <f t="shared" si="1170"/>
        <v/>
      </c>
    </row>
    <row r="2607" spans="1:38" ht="16.5" customHeight="1">
      <c r="A2607" s="162"/>
      <c r="B2607" s="168"/>
      <c r="C2607" s="169"/>
      <c r="D2607" s="156"/>
      <c r="E2607" s="156"/>
      <c r="F2607" s="175"/>
      <c r="G2607" s="181"/>
      <c r="H2607" s="182"/>
      <c r="I2607" s="182"/>
      <c r="J2607" s="182"/>
      <c r="K2607" s="32"/>
      <c r="L2607" s="179"/>
      <c r="M2607" s="179"/>
      <c r="N2607" s="81"/>
      <c r="O2607" s="185"/>
      <c r="P2607" s="103"/>
      <c r="Q2607" s="84" t="str">
        <f t="shared" si="1171"/>
        <v/>
      </c>
      <c r="R2607" s="159"/>
      <c r="S2607" s="28" t="str" cm="1">
        <f t="array" aca="1" ref="S2607" ca="1">IF(INDIRECT("A"&amp;114+$U2607)&lt;&gt;"",114+$U2607,"")</f>
        <v/>
      </c>
      <c r="T2607" s="28" t="str">
        <f t="shared" ca="1" si="1172"/>
        <v>$B</v>
      </c>
      <c r="U2607" s="29">
        <f t="shared" si="1178"/>
        <v>2484</v>
      </c>
      <c r="V2607" s="29">
        <v>207.750000000016</v>
      </c>
      <c r="W2607" s="29">
        <f t="shared" si="1183"/>
        <v>207</v>
      </c>
      <c r="X2607" s="41" t="str" cm="1">
        <f t="array" aca="1" ref="X2607" ca="1">IFERROR(INDEX('PC&amp;PD'!$A$1:$AP$15,ROW('PC&amp;PD'!$A$15),MATCH(INDIRECT(T2607),'PC&amp;PD'!$A$1:$AP$1,0)),"")</f>
        <v/>
      </c>
      <c r="Z2607" s="155"/>
      <c r="AA2607" s="13" t="str">
        <f t="shared" si="1168"/>
        <v/>
      </c>
      <c r="AB2607" s="155"/>
      <c r="AC2607" s="13" t="str">
        <f t="shared" ca="1" si="1173"/>
        <v>$AB</v>
      </c>
      <c r="AD2607" s="13" t="str" cm="1">
        <f t="array" aca="1" ref="AD2607" ca="1">IFERROR(IF((LEFT(INDIRECT("$F"&amp;$S2607),4))="GOTS",IF($G2607="Organic","GOTS_Organic_raw",(IF($G2607="Responsible","GOTS_Responsible",(IF($G2607="No Attribute (Conventional)","GOTS_conventional",(IF($G2607="Recycled Pre/Post-Consumer","GOTS_pre_post",(IF($G2607="In-Conversion","GOTS_in_conversion",(IF($G2607="Sustainably Sourced","Sustainably_sourced",""))))))))))),IF($G2607="Organic","Organic",(IF($G2607="Responsible","Responsible",(IF($G2607="No Attribute (Conventional)","No_Attribute_Conventional",(IF($G2607="Recycled Pre/Post-Consumer","Recycled_Pre_Post_Consumer",(IF($G2607="In-Conversion","In_Conversion",(IF($G2607="Recycled Pre-Consumer","Recycled_Pre_Consumer",(IF($G2607="Recycled Post-Consumer","Recycled_Post_Consumer",(IF($G2607="Sustainably Sourced","Sustainably_sourced","")))))))))))))))),"")</f>
        <v/>
      </c>
      <c r="AE2607" s="13" t="e" cm="1">
        <f t="array" aca="1" ref="AE2607" ca="1">IF(INDIRECT("$F"&amp;$S2607)="","",IF(LEFT(INDIRECT("$F"&amp;$S2607),3)="GRS","GRS_RCS_RM",IF((LEFT(INDIRECT("$F"&amp;$S2607),3))="RCS","GRS_RCS_RM",IF(INDIRECT("$F"&amp;$S2607)="OCS (No Label)","OCS_Conversion_RM",IF(LEFT(INDIRECT("$F"&amp;$S2607),3)="OCS","OCS_RM",IF(RIGHT(INDIRECT("$F"&amp;$S2607),10)="conversion","GOTS_RM_conversion",IF((LEFT(INDIRECT("$F"&amp;$S2607),4))="GOTS","GOTS_RM","Responsible_RM")))))))</f>
        <v>#REF!</v>
      </c>
      <c r="AF2607" s="13" t="str" cm="1">
        <f t="array" aca="1" ref="AF2607" ca="1">IF($S2607="","",INDIRECT("$Z"&amp;$S2607))</f>
        <v/>
      </c>
      <c r="AG2607" s="155"/>
      <c r="AH2607" s="13" t="str" cm="1">
        <f t="array" aca="1" ref="AH2607" ca="1">IFERROR(INDIRECT("$ag"&amp;S2607),"")</f>
        <v/>
      </c>
      <c r="AI2607" s="13" t="e" cm="1">
        <f t="array" aca="1" ref="AI2607" ca="1">INDIRECT("O"&amp;S2606)</f>
        <v>#REF!</v>
      </c>
      <c r="AJ2607" s="13" t="str">
        <f>IF($I2607="","",INDEX('Raw Material'!$A$1:$J$75,MATCH(I2607,'Raw Material'!$A$1:$A$75,0),(MATCH(G2607,'Raw Material'!$A$1:$J$1,0))))</f>
        <v/>
      </c>
      <c r="AK2607" s="13" t="str">
        <f t="shared" si="1169"/>
        <v>YANLIŞRM</v>
      </c>
      <c r="AL2607" s="153" t="str">
        <f t="shared" si="1170"/>
        <v/>
      </c>
    </row>
    <row r="2608" spans="1:38" ht="16.5" customHeight="1">
      <c r="A2608" s="162"/>
      <c r="B2608" s="168"/>
      <c r="C2608" s="169"/>
      <c r="D2608" s="156"/>
      <c r="E2608" s="156"/>
      <c r="F2608" s="175"/>
      <c r="G2608" s="181"/>
      <c r="H2608" s="182"/>
      <c r="I2608" s="182"/>
      <c r="J2608" s="182"/>
      <c r="K2608" s="32"/>
      <c r="L2608" s="179"/>
      <c r="M2608" s="179"/>
      <c r="N2608" s="81"/>
      <c r="O2608" s="185"/>
      <c r="P2608" s="103"/>
      <c r="Q2608" s="84" t="str">
        <f t="shared" si="1171"/>
        <v/>
      </c>
      <c r="R2608" s="159"/>
      <c r="S2608" s="28" t="str" cm="1">
        <f t="array" aca="1" ref="S2608" ca="1">IF(INDIRECT("A"&amp;114+$U2608)&lt;&gt;"",114+$U2608,"")</f>
        <v/>
      </c>
      <c r="T2608" s="28" t="str">
        <f t="shared" ca="1" si="1172"/>
        <v>$B</v>
      </c>
      <c r="U2608" s="29">
        <f t="shared" si="1178"/>
        <v>2484</v>
      </c>
      <c r="V2608" s="29">
        <v>207.83333333335</v>
      </c>
      <c r="W2608" s="29">
        <f t="shared" si="1183"/>
        <v>207</v>
      </c>
      <c r="X2608" s="41" t="str" cm="1">
        <f t="array" aca="1" ref="X2608" ca="1">IFERROR(INDEX('PC&amp;PD'!$A$1:$AP$15,ROW('PC&amp;PD'!$A$15),MATCH(INDIRECT(T2608),'PC&amp;PD'!$A$1:$AP$1,0)),"")</f>
        <v/>
      </c>
      <c r="Z2608" s="155"/>
      <c r="AA2608" s="13" t="str">
        <f t="shared" si="1168"/>
        <v/>
      </c>
      <c r="AB2608" s="155"/>
      <c r="AC2608" s="13" t="str">
        <f t="shared" ca="1" si="1173"/>
        <v>$AB</v>
      </c>
      <c r="AD2608" s="13" t="str" cm="1">
        <f t="array" aca="1" ref="AD2608" ca="1">IFERROR(IF((LEFT(INDIRECT("$F"&amp;$S2608),4))="GOTS",IF($G2608="Organic","GOTS_Organic_raw",(IF($G2608="Responsible","GOTS_Responsible",(IF($G2608="No Attribute (Conventional)","GOTS_conventional",(IF($G2608="Recycled Pre/Post-Consumer","GOTS_pre_post",(IF($G2608="In-Conversion","GOTS_in_conversion",(IF($G2608="Sustainably Sourced","Sustainably_sourced",""))))))))))),IF($G2608="Organic","Organic",(IF($G2608="Responsible","Responsible",(IF($G2608="No Attribute (Conventional)","No_Attribute_Conventional",(IF($G2608="Recycled Pre/Post-Consumer","Recycled_Pre_Post_Consumer",(IF($G2608="In-Conversion","In_Conversion",(IF($G2608="Recycled Pre-Consumer","Recycled_Pre_Consumer",(IF($G2608="Recycled Post-Consumer","Recycled_Post_Consumer",(IF($G2608="Sustainably Sourced","Sustainably_sourced","")))))))))))))))),"")</f>
        <v/>
      </c>
      <c r="AE2608" s="13" t="e" cm="1">
        <f t="array" aca="1" ref="AE2608" ca="1">IF(INDIRECT("$F"&amp;$S2608)="","",IF(LEFT(INDIRECT("$F"&amp;$S2608),3)="GRS","GRS_RCS_RM",IF((LEFT(INDIRECT("$F"&amp;$S2608),3))="RCS","GRS_RCS_RM",IF(INDIRECT("$F"&amp;$S2608)="OCS (No Label)","OCS_Conversion_RM",IF(LEFT(INDIRECT("$F"&amp;$S2608),3)="OCS","OCS_RM",IF(RIGHT(INDIRECT("$F"&amp;$S2608),10)="conversion","GOTS_RM_conversion",IF((LEFT(INDIRECT("$F"&amp;$S2608),4))="GOTS","GOTS_RM","Responsible_RM")))))))</f>
        <v>#REF!</v>
      </c>
      <c r="AF2608" s="13" t="str" cm="1">
        <f t="array" aca="1" ref="AF2608" ca="1">IF($S2608="","",INDIRECT("$Z"&amp;$S2608))</f>
        <v/>
      </c>
      <c r="AG2608" s="155"/>
      <c r="AH2608" s="13" t="str" cm="1">
        <f t="array" aca="1" ref="AH2608" ca="1">IFERROR(INDIRECT("$ag"&amp;S2608),"")</f>
        <v/>
      </c>
      <c r="AI2608" s="13" t="e" cm="1">
        <f t="array" aca="1" ref="AI2608" ca="1">INDIRECT("O"&amp;S2607)</f>
        <v>#REF!</v>
      </c>
      <c r="AJ2608" s="13" t="str">
        <f>IF($I2608="","",INDEX('Raw Material'!$A$1:$J$75,MATCH(I2608,'Raw Material'!$A$1:$A$75,0),(MATCH(G2608,'Raw Material'!$A$1:$J$1,0))))</f>
        <v/>
      </c>
      <c r="AK2608" s="13" t="str">
        <f t="shared" si="1169"/>
        <v>YANLIŞRM</v>
      </c>
      <c r="AL2608" s="153" t="str">
        <f t="shared" si="1170"/>
        <v/>
      </c>
    </row>
    <row r="2609" spans="1:38" ht="16.5" customHeight="1" thickBot="1">
      <c r="A2609" s="163"/>
      <c r="B2609" s="170"/>
      <c r="C2609" s="171"/>
      <c r="D2609" s="156"/>
      <c r="E2609" s="156"/>
      <c r="F2609" s="176"/>
      <c r="G2609" s="157"/>
      <c r="H2609" s="158"/>
      <c r="I2609" s="158"/>
      <c r="J2609" s="158"/>
      <c r="K2609" s="33"/>
      <c r="L2609" s="180"/>
      <c r="M2609" s="180"/>
      <c r="N2609" s="82"/>
      <c r="O2609" s="186"/>
      <c r="P2609" s="103"/>
      <c r="Q2609" s="84" t="str">
        <f t="shared" si="1171"/>
        <v/>
      </c>
      <c r="R2609" s="159"/>
      <c r="S2609" s="28" t="str" cm="1">
        <f t="array" aca="1" ref="S2609" ca="1">IF(INDIRECT("A"&amp;114+$U2609)&lt;&gt;"",114+$U2609,"")</f>
        <v/>
      </c>
      <c r="T2609" s="28" t="str">
        <f t="shared" ca="1" si="1172"/>
        <v>$B</v>
      </c>
      <c r="U2609" s="29">
        <f t="shared" si="1178"/>
        <v>2484</v>
      </c>
      <c r="V2609" s="29">
        <v>207.916666666683</v>
      </c>
      <c r="W2609" s="29">
        <f t="shared" si="1183"/>
        <v>207</v>
      </c>
      <c r="X2609" s="41" t="str" cm="1">
        <f t="array" aca="1" ref="X2609" ca="1">IFERROR(INDEX('PC&amp;PD'!$A$1:$AP$15,ROW('PC&amp;PD'!$A$15),MATCH(INDIRECT(T2609),'PC&amp;PD'!$A$1:$AP$1,0)),"")</f>
        <v/>
      </c>
      <c r="Z2609" s="155"/>
      <c r="AA2609" s="13" t="str">
        <f t="shared" si="1168"/>
        <v/>
      </c>
      <c r="AB2609" s="155"/>
      <c r="AC2609" s="13" t="str">
        <f t="shared" ca="1" si="1173"/>
        <v>$AB</v>
      </c>
      <c r="AD2609" s="13" t="str" cm="1">
        <f t="array" aca="1" ref="AD2609" ca="1">IFERROR(IF((LEFT(INDIRECT("$F"&amp;$S2609),4))="GOTS",IF($G2609="Organic","GOTS_Organic_raw",(IF($G2609="Responsible","GOTS_Responsible",(IF($G2609="No Attribute (Conventional)","GOTS_conventional",(IF($G2609="Recycled Pre/Post-Consumer","GOTS_pre_post",(IF($G2609="In-Conversion","GOTS_in_conversion",(IF($G2609="Sustainably Sourced","Sustainably_sourced",""))))))))))),IF($G2609="Organic","Organic",(IF($G2609="Responsible","Responsible",(IF($G2609="No Attribute (Conventional)","No_Attribute_Conventional",(IF($G2609="Recycled Pre/Post-Consumer","Recycled_Pre_Post_Consumer",(IF($G2609="In-Conversion","In_Conversion",(IF($G2609="Recycled Pre-Consumer","Recycled_Pre_Consumer",(IF($G2609="Recycled Post-Consumer","Recycled_Post_Consumer",(IF($G2609="Sustainably Sourced","Sustainably_sourced","")))))))))))))))),"")</f>
        <v/>
      </c>
      <c r="AE2609" s="13" t="e" cm="1">
        <f t="array" aca="1" ref="AE2609" ca="1">IF(INDIRECT("$F"&amp;$S2609)="","",IF(LEFT(INDIRECT("$F"&amp;$S2609),3)="GRS","GRS_RCS_RM",IF((LEFT(INDIRECT("$F"&amp;$S2609),3))="RCS","GRS_RCS_RM",IF(INDIRECT("$F"&amp;$S2609)="OCS (No Label)","OCS_Conversion_RM",IF(LEFT(INDIRECT("$F"&amp;$S2609),3)="OCS","OCS_RM",IF(RIGHT(INDIRECT("$F"&amp;$S2609),10)="conversion","GOTS_RM_conversion",IF((LEFT(INDIRECT("$F"&amp;$S2609),4))="GOTS","GOTS_RM","Responsible_RM")))))))</f>
        <v>#REF!</v>
      </c>
      <c r="AF2609" s="13" t="str" cm="1">
        <f t="array" aca="1" ref="AF2609" ca="1">IF($S2609="","",INDIRECT("$Z"&amp;$S2609))</f>
        <v/>
      </c>
      <c r="AG2609" s="155"/>
      <c r="AH2609" s="13" t="str" cm="1">
        <f t="array" aca="1" ref="AH2609" ca="1">IFERROR(INDIRECT("$ag"&amp;S2609),"")</f>
        <v/>
      </c>
      <c r="AI2609" s="13" t="e" cm="1">
        <f t="array" aca="1" ref="AI2609" ca="1">INDIRECT("O"&amp;S2608)</f>
        <v>#REF!</v>
      </c>
      <c r="AJ2609" s="13" t="str">
        <f>IF($I2609="","",INDEX('Raw Material'!$A$1:$J$75,MATCH(I2609,'Raw Material'!$A$1:$A$75,0),(MATCH(G2609,'Raw Material'!$A$1:$J$1,0))))</f>
        <v/>
      </c>
      <c r="AK2609" s="13" t="str">
        <f t="shared" si="1169"/>
        <v>YANLIŞRM</v>
      </c>
      <c r="AL2609" s="153" t="str">
        <f t="shared" si="1170"/>
        <v/>
      </c>
    </row>
    <row r="2610" spans="1:38" ht="16.5" customHeight="1">
      <c r="A2610" s="160" t="str">
        <f>IF(B2610="","",COUNTA($B$114:$B2610))</f>
        <v/>
      </c>
      <c r="B2610" s="164"/>
      <c r="C2610" s="165"/>
      <c r="D2610" s="183"/>
      <c r="E2610" s="183"/>
      <c r="F2610" s="172"/>
      <c r="G2610" s="212"/>
      <c r="H2610" s="206"/>
      <c r="I2610" s="206"/>
      <c r="J2610" s="206"/>
      <c r="K2610" s="31"/>
      <c r="L2610" s="177" t="str">
        <f t="shared" ref="L2610" si="1197">IF(R2610="","",LEFT(R2610,LEN(R2610)-2))</f>
        <v/>
      </c>
      <c r="M2610" s="177"/>
      <c r="N2610" s="80"/>
      <c r="O2610" s="184"/>
      <c r="P2610" s="103"/>
      <c r="Q2610" s="84" t="str">
        <f t="shared" si="1171"/>
        <v/>
      </c>
      <c r="R2610" s="159" t="str">
        <f t="shared" ref="R2610" si="1198">CONCATENATE($Q2610,Q2611,Q2612,Q2613,Q2614,Q2615,$Q2616,$Q2617,$Q2618,$Q2619,Q2620,Q2621)</f>
        <v/>
      </c>
      <c r="S2610" s="28" t="str" cm="1">
        <f t="array" aca="1" ref="S2610" ca="1">IF(INDIRECT("A"&amp;114+$U2610)&lt;&gt;"",114+$U2610,"")</f>
        <v/>
      </c>
      <c r="T2610" s="28" t="str">
        <f t="shared" ca="1" si="1172"/>
        <v>$B</v>
      </c>
      <c r="U2610" s="29">
        <f t="shared" si="1178"/>
        <v>2496</v>
      </c>
      <c r="V2610" s="29">
        <v>208.000000000016</v>
      </c>
      <c r="W2610" s="29">
        <f t="shared" si="1183"/>
        <v>208</v>
      </c>
      <c r="X2610" s="41" t="str" cm="1">
        <f t="array" aca="1" ref="X2610" ca="1">IFERROR(INDEX('PC&amp;PD'!$A$1:$AP$15,ROW('PC&amp;PD'!$A$15),MATCH(INDIRECT(T2610),'PC&amp;PD'!$A$1:$AP$1,0)),"")</f>
        <v/>
      </c>
      <c r="Z2610" s="155" t="str">
        <f t="shared" ref="Z2610" si="1199">IFERROR(IF($F2610="OCS 100","OCS (OCS 100)",IF($F2610="OCS Blended","OCS (OCS Blended)",IF($F2610="OCS (No Label)","OCS (No Label)",IF($F2610="RCS 100","RCS (RCS 100)",IF($F2610="RCS Blended","RCS (RCS Blended)",IF($F2610="GRS","GRS (GRS)",IF($F2610="GRS (No Label)", "GRS (No Label)",IF($F2610="RDS","RDS (RDS)",IF($F2610="RWS","RWS (RWS)",IF($F2610="RAS","RAS (RAS)",IF($F2610="RMS","RMS (RMS)",IF($F2610="GOTS Organic","GOTS (Organic)",IF($F2610="GOTS Made with organic","GOTS (Made with Organic)",IF($F2610="GOTS Organic - in conversion","GOTS (Organic - In Conversion)",IF($F2610="GOTS Made with organic - in conversion","GOTS (Made with Organic - In Conversion)",""))))))))))))))),"")</f>
        <v/>
      </c>
      <c r="AA2610" s="13" t="str">
        <f t="shared" si="1168"/>
        <v/>
      </c>
      <c r="AB2610" s="155" t="str">
        <f t="shared" ref="AB2610" si="1200">IFERROR(IF($F2610="OCS 100", "OCS_100",IF($F2610="OCS Blended", "OCS_Blended",IF($F2610="OCS (No Label)", "OCS_No_Label",IF($F2610="RCS 100", "RCS_100",IF($F2610="RCS Blended","RCS_Blended",IF($F2610="GRS","GRS",IF($F2610="GRS (No Label)", "GRS_No_Label",IF($F2610="RDS","RDS",IF($F2610="RWS","RWS",IF($F2610="RMS","RMS",IF($F2610="GOTS Organic","GOTS_Organic",IF($F2610="GOTS Made with organic","GOTS_Made_with_organic",IF($F2610="GOTS Organic - in conversion","GOTS_Organic_in_Conversion",IF($F2610="GOTS Made with organic - in conversion","GOTS_Made_with_Organic_in_Conversion",IF($F2610="RAS","RAS",""))))))))))))))),"")</f>
        <v/>
      </c>
      <c r="AC2610" s="13" t="str">
        <f t="shared" ca="1" si="1173"/>
        <v>$AB</v>
      </c>
      <c r="AD2610" s="13" t="str" cm="1">
        <f t="array" aca="1" ref="AD2610" ca="1">IFERROR(IF((LEFT(INDIRECT("$F"&amp;$S2610),4))="GOTS",IF($G2610="Organic","GOTS_Organic_raw",(IF($G2610="Responsible","GOTS_Responsible",(IF($G2610="No Attribute (Conventional)","GOTS_conventional",(IF($G2610="Recycled Pre/Post-Consumer","GOTS_pre_post",(IF($G2610="In-Conversion","GOTS_in_conversion",(IF($G2610="Sustainably Sourced","Sustainably_sourced",""))))))))))),IF($G2610="Organic","Organic",(IF($G2610="Responsible","Responsible",(IF($G2610="No Attribute (Conventional)","No_Attribute_Conventional",(IF($G2610="Recycled Pre/Post-Consumer","Recycled_Pre_Post_Consumer",(IF($G2610="In-Conversion","In_Conversion",(IF($G2610="Recycled Pre-Consumer","Recycled_Pre_Consumer",(IF($G2610="Recycled Post-Consumer","Recycled_Post_Consumer",(IF($G2610="Sustainably Sourced","Sustainably_sourced","")))))))))))))))),"")</f>
        <v/>
      </c>
      <c r="AE2610" s="13" t="e" cm="1">
        <f t="array" aca="1" ref="AE2610" ca="1">IF(INDIRECT("$F"&amp;$S2610)="","",IF(LEFT(INDIRECT("$F"&amp;$S2610),3)="GRS","GRS_RCS_RM",IF((LEFT(INDIRECT("$F"&amp;$S2610),3))="RCS","GRS_RCS_RM",IF(INDIRECT("$F"&amp;$S2610)="OCS (No Label)","OCS_Conversion_RM",IF(LEFT(INDIRECT("$F"&amp;$S2610),3)="OCS","OCS_RM",IF(RIGHT(INDIRECT("$F"&amp;$S2610),10)="conversion","GOTS_RM_conversion",IF((LEFT(INDIRECT("$F"&amp;$S2610),4))="GOTS","GOTS_RM","Responsible_RM")))))))</f>
        <v>#REF!</v>
      </c>
      <c r="AF2610" s="13" t="str" cm="1">
        <f t="array" aca="1" ref="AF2610" ca="1">IF($S2610="","",INDIRECT("$Z"&amp;$S2610))</f>
        <v/>
      </c>
      <c r="AG2610" s="155" t="str">
        <f t="shared" si="1192"/>
        <v/>
      </c>
      <c r="AH2610" s="13" t="str" cm="1">
        <f t="array" aca="1" ref="AH2610" ca="1">IFERROR(INDIRECT("$ag"&amp;S2610),"")</f>
        <v/>
      </c>
      <c r="AI2610" s="13" t="e" cm="1">
        <f t="array" aca="1" ref="AI2610" ca="1">INDIRECT("O"&amp;S2609)</f>
        <v>#REF!</v>
      </c>
      <c r="AJ2610" s="13" t="str">
        <f>IF($I2610="","",INDEX('Raw Material'!$A$1:$J$75,MATCH(I2610,'Raw Material'!$A$1:$A$75,0),(MATCH(G2610,'Raw Material'!$A$1:$J$1,0))))</f>
        <v/>
      </c>
      <c r="AK2610" s="13" t="str">
        <f t="shared" si="1169"/>
        <v>YANLIŞRM</v>
      </c>
      <c r="AL2610" s="153" t="str">
        <f t="shared" si="1170"/>
        <v/>
      </c>
    </row>
    <row r="2611" spans="1:38" ht="16.5" customHeight="1">
      <c r="A2611" s="161"/>
      <c r="B2611" s="166"/>
      <c r="C2611" s="167"/>
      <c r="D2611" s="156"/>
      <c r="E2611" s="156"/>
      <c r="F2611" s="173"/>
      <c r="G2611" s="181"/>
      <c r="H2611" s="182"/>
      <c r="I2611" s="182"/>
      <c r="J2611" s="182"/>
      <c r="K2611" s="32"/>
      <c r="L2611" s="178"/>
      <c r="M2611" s="178"/>
      <c r="N2611" s="81"/>
      <c r="O2611" s="185"/>
      <c r="P2611" s="103"/>
      <c r="Q2611" s="84" t="str">
        <f t="shared" si="1171"/>
        <v/>
      </c>
      <c r="R2611" s="159"/>
      <c r="S2611" s="28" t="str" cm="1">
        <f t="array" aca="1" ref="S2611" ca="1">IF(INDIRECT("A"&amp;114+$U2611)&lt;&gt;"",114+$U2611,"")</f>
        <v/>
      </c>
      <c r="T2611" s="28" t="str">
        <f t="shared" ca="1" si="1172"/>
        <v>$B</v>
      </c>
      <c r="U2611" s="29">
        <f t="shared" si="1178"/>
        <v>2496</v>
      </c>
      <c r="V2611" s="29">
        <v>208.08333333335</v>
      </c>
      <c r="W2611" s="29">
        <f t="shared" si="1183"/>
        <v>208</v>
      </c>
      <c r="X2611" s="41" t="str" cm="1">
        <f t="array" aca="1" ref="X2611" ca="1">IFERROR(INDEX('PC&amp;PD'!$A$1:$AP$15,ROW('PC&amp;PD'!$A$15),MATCH(INDIRECT(T2611),'PC&amp;PD'!$A$1:$AP$1,0)),"")</f>
        <v/>
      </c>
      <c r="Z2611" s="155"/>
      <c r="AA2611" s="13" t="str">
        <f t="shared" ref="AA2611:AA2674" si="1201">IFERROR(IF(G2611="","",IF(G2611="No Attribute (Conventional)","",G2611)),"")</f>
        <v/>
      </c>
      <c r="AB2611" s="155"/>
      <c r="AC2611" s="13" t="str">
        <f t="shared" ca="1" si="1173"/>
        <v>$AB</v>
      </c>
      <c r="AD2611" s="13" t="str" cm="1">
        <f t="array" aca="1" ref="AD2611" ca="1">IFERROR(IF((LEFT(INDIRECT("$F"&amp;$S2611),4))="GOTS",IF($G2611="Organic","GOTS_Organic_raw",(IF($G2611="Responsible","GOTS_Responsible",(IF($G2611="No Attribute (Conventional)","GOTS_conventional",(IF($G2611="Recycled Pre/Post-Consumer","GOTS_pre_post",(IF($G2611="In-Conversion","GOTS_in_conversion",(IF($G2611="Sustainably Sourced","Sustainably_sourced",""))))))))))),IF($G2611="Organic","Organic",(IF($G2611="Responsible","Responsible",(IF($G2611="No Attribute (Conventional)","No_Attribute_Conventional",(IF($G2611="Recycled Pre/Post-Consumer","Recycled_Pre_Post_Consumer",(IF($G2611="In-Conversion","In_Conversion",(IF($G2611="Recycled Pre-Consumer","Recycled_Pre_Consumer",(IF($G2611="Recycled Post-Consumer","Recycled_Post_Consumer",(IF($G2611="Sustainably Sourced","Sustainably_sourced","")))))))))))))))),"")</f>
        <v/>
      </c>
      <c r="AE2611" s="13" t="e" cm="1">
        <f t="array" aca="1" ref="AE2611" ca="1">IF(INDIRECT("$F"&amp;$S2611)="","",IF(LEFT(INDIRECT("$F"&amp;$S2611),3)="GRS","GRS_RCS_RM",IF((LEFT(INDIRECT("$F"&amp;$S2611),3))="RCS","GRS_RCS_RM",IF(INDIRECT("$F"&amp;$S2611)="OCS (No Label)","OCS_Conversion_RM",IF(LEFT(INDIRECT("$F"&amp;$S2611),3)="OCS","OCS_RM",IF(RIGHT(INDIRECT("$F"&amp;$S2611),10)="conversion","GOTS_RM_conversion",IF((LEFT(INDIRECT("$F"&amp;$S2611),4))="GOTS","GOTS_RM","Responsible_RM")))))))</f>
        <v>#REF!</v>
      </c>
      <c r="AF2611" s="13" t="str" cm="1">
        <f t="array" aca="1" ref="AF2611" ca="1">IF($S2611="","",INDIRECT("$Z"&amp;$S2611))</f>
        <v/>
      </c>
      <c r="AG2611" s="155"/>
      <c r="AH2611" s="13" t="str" cm="1">
        <f t="array" aca="1" ref="AH2611" ca="1">IFERROR(INDIRECT("$ag"&amp;S2611),"")</f>
        <v/>
      </c>
      <c r="AI2611" s="13" t="e" cm="1">
        <f t="array" aca="1" ref="AI2611" ca="1">INDIRECT("O"&amp;S2610)</f>
        <v>#REF!</v>
      </c>
      <c r="AJ2611" s="13" t="str">
        <f>IF($I2611="","",INDEX('Raw Material'!$A$1:$J$75,MATCH(I2611,'Raw Material'!$A$1:$A$75,0),(MATCH(G2611,'Raw Material'!$A$1:$J$1,0))))</f>
        <v/>
      </c>
      <c r="AK2611" s="13" t="str">
        <f t="shared" ref="AK2611:AK2674" si="1202">$U$17&amp;"RM"</f>
        <v>YANLIŞRM</v>
      </c>
      <c r="AL2611" s="153" t="str">
        <f t="shared" ref="AL2611:AL2674" si="1203">IF($G2611="Organic","Organic",IF($G2611="No Attribute (Conventional)","No_Attribute_Conventional",IF($G2611="Recycled pre-consumer","Recycled_pre_consumer",IF($G2611="Recycled post-consumer","Recycled_post_consumer",IF($G2611="Responsible","Responsible",IF($G2611="Sustainably sourced","Sustainable_sourced",IF($G2611="ın-conversion","In_conversion","")))))))</f>
        <v/>
      </c>
    </row>
    <row r="2612" spans="1:38" ht="16.5" customHeight="1">
      <c r="A2612" s="161"/>
      <c r="B2612" s="166"/>
      <c r="C2612" s="167"/>
      <c r="D2612" s="156"/>
      <c r="E2612" s="156"/>
      <c r="F2612" s="173"/>
      <c r="G2612" s="181"/>
      <c r="H2612" s="182"/>
      <c r="I2612" s="182"/>
      <c r="J2612" s="182"/>
      <c r="K2612" s="32"/>
      <c r="L2612" s="178"/>
      <c r="M2612" s="178"/>
      <c r="N2612" s="81"/>
      <c r="O2612" s="185"/>
      <c r="P2612" s="103"/>
      <c r="Q2612" s="84" t="str">
        <f t="shared" si="1171"/>
        <v/>
      </c>
      <c r="R2612" s="159"/>
      <c r="S2612" s="28" t="str" cm="1">
        <f t="array" aca="1" ref="S2612" ca="1">IF(INDIRECT("A"&amp;114+$U2612)&lt;&gt;"",114+$U2612,"")</f>
        <v/>
      </c>
      <c r="T2612" s="28" t="str">
        <f t="shared" ca="1" si="1172"/>
        <v>$B</v>
      </c>
      <c r="U2612" s="29">
        <f t="shared" si="1178"/>
        <v>2496</v>
      </c>
      <c r="V2612" s="29">
        <v>208.166666666683</v>
      </c>
      <c r="W2612" s="29">
        <f t="shared" si="1183"/>
        <v>208</v>
      </c>
      <c r="X2612" s="41" t="str" cm="1">
        <f t="array" aca="1" ref="X2612" ca="1">IFERROR(INDEX('PC&amp;PD'!$A$1:$AP$15,ROW('PC&amp;PD'!$A$15),MATCH(INDIRECT(T2612),'PC&amp;PD'!$A$1:$AP$1,0)),"")</f>
        <v/>
      </c>
      <c r="Z2612" s="155"/>
      <c r="AA2612" s="13" t="str">
        <f t="shared" si="1201"/>
        <v/>
      </c>
      <c r="AB2612" s="155"/>
      <c r="AC2612" s="13" t="str">
        <f t="shared" ca="1" si="1173"/>
        <v>$AB</v>
      </c>
      <c r="AD2612" s="13" t="str" cm="1">
        <f t="array" aca="1" ref="AD2612" ca="1">IFERROR(IF((LEFT(INDIRECT("$F"&amp;$S2612),4))="GOTS",IF($G2612="Organic","GOTS_Organic_raw",(IF($G2612="Responsible","GOTS_Responsible",(IF($G2612="No Attribute (Conventional)","GOTS_conventional",(IF($G2612="Recycled Pre/Post-Consumer","GOTS_pre_post",(IF($G2612="In-Conversion","GOTS_in_conversion",(IF($G2612="Sustainably Sourced","Sustainably_sourced",""))))))))))),IF($G2612="Organic","Organic",(IF($G2612="Responsible","Responsible",(IF($G2612="No Attribute (Conventional)","No_Attribute_Conventional",(IF($G2612="Recycled Pre/Post-Consumer","Recycled_Pre_Post_Consumer",(IF($G2612="In-Conversion","In_Conversion",(IF($G2612="Recycled Pre-Consumer","Recycled_Pre_Consumer",(IF($G2612="Recycled Post-Consumer","Recycled_Post_Consumer",(IF($G2612="Sustainably Sourced","Sustainably_sourced","")))))))))))))))),"")</f>
        <v/>
      </c>
      <c r="AE2612" s="13" t="e" cm="1">
        <f t="array" aca="1" ref="AE2612" ca="1">IF(INDIRECT("$F"&amp;$S2612)="","",IF(LEFT(INDIRECT("$F"&amp;$S2612),3)="GRS","GRS_RCS_RM",IF((LEFT(INDIRECT("$F"&amp;$S2612),3))="RCS","GRS_RCS_RM",IF(INDIRECT("$F"&amp;$S2612)="OCS (No Label)","OCS_Conversion_RM",IF(LEFT(INDIRECT("$F"&amp;$S2612),3)="OCS","OCS_RM",IF(RIGHT(INDIRECT("$F"&amp;$S2612),10)="conversion","GOTS_RM_conversion",IF((LEFT(INDIRECT("$F"&amp;$S2612),4))="GOTS","GOTS_RM","Responsible_RM")))))))</f>
        <v>#REF!</v>
      </c>
      <c r="AF2612" s="13" t="str" cm="1">
        <f t="array" aca="1" ref="AF2612" ca="1">IF($S2612="","",INDIRECT("$Z"&amp;$S2612))</f>
        <v/>
      </c>
      <c r="AG2612" s="155"/>
      <c r="AH2612" s="13" t="str" cm="1">
        <f t="array" aca="1" ref="AH2612" ca="1">IFERROR(INDIRECT("$ag"&amp;S2612),"")</f>
        <v/>
      </c>
      <c r="AI2612" s="13" t="e" cm="1">
        <f t="array" aca="1" ref="AI2612" ca="1">INDIRECT("O"&amp;S2611)</f>
        <v>#REF!</v>
      </c>
      <c r="AJ2612" s="13" t="str">
        <f>IF($I2612="","",INDEX('Raw Material'!$A$1:$J$75,MATCH(I2612,'Raw Material'!$A$1:$A$75,0),(MATCH(G2612,'Raw Material'!$A$1:$J$1,0))))</f>
        <v/>
      </c>
      <c r="AK2612" s="13" t="str">
        <f t="shared" si="1202"/>
        <v>YANLIŞRM</v>
      </c>
      <c r="AL2612" s="153" t="str">
        <f t="shared" si="1203"/>
        <v/>
      </c>
    </row>
    <row r="2613" spans="1:38" ht="16.5" customHeight="1">
      <c r="A2613" s="161"/>
      <c r="B2613" s="166"/>
      <c r="C2613" s="167"/>
      <c r="D2613" s="156"/>
      <c r="E2613" s="156"/>
      <c r="F2613" s="174"/>
      <c r="G2613" s="181"/>
      <c r="H2613" s="182"/>
      <c r="I2613" s="182"/>
      <c r="J2613" s="182"/>
      <c r="K2613" s="32"/>
      <c r="L2613" s="178"/>
      <c r="M2613" s="178"/>
      <c r="N2613" s="81"/>
      <c r="O2613" s="185"/>
      <c r="P2613" s="103"/>
      <c r="Q2613" s="84" t="str">
        <f t="shared" ref="Q2613:Q2676" si="1204">IF(OR($G2613="",$I2613="",$K2613="",$AJ2613="–"),"",CONCATENATE($K2613," ",$AA2613," ",$I2613," (",$AJ2613,") + "))</f>
        <v/>
      </c>
      <c r="R2613" s="159"/>
      <c r="S2613" s="28" t="str" cm="1">
        <f t="array" aca="1" ref="S2613" ca="1">IF(INDIRECT("A"&amp;114+$U2613)&lt;&gt;"",114+$U2613,"")</f>
        <v/>
      </c>
      <c r="T2613" s="28" t="str">
        <f t="shared" ref="T2613:T2676" ca="1" si="1205">"$B"&amp;S2613</f>
        <v>$B</v>
      </c>
      <c r="U2613" s="29">
        <f t="shared" si="1178"/>
        <v>2496</v>
      </c>
      <c r="V2613" s="29">
        <v>208.250000000016</v>
      </c>
      <c r="W2613" s="29">
        <f t="shared" si="1183"/>
        <v>208</v>
      </c>
      <c r="X2613" s="41" t="str" cm="1">
        <f t="array" aca="1" ref="X2613" ca="1">IFERROR(INDEX('PC&amp;PD'!$A$1:$AP$15,ROW('PC&amp;PD'!$A$15),MATCH(INDIRECT(T2613),'PC&amp;PD'!$A$1:$AP$1,0)),"")</f>
        <v/>
      </c>
      <c r="Z2613" s="155"/>
      <c r="AA2613" s="13" t="str">
        <f t="shared" si="1201"/>
        <v/>
      </c>
      <c r="AB2613" s="155"/>
      <c r="AC2613" s="13" t="str">
        <f t="shared" ref="AC2613:AC2676" ca="1" si="1206">"$AB"&amp;S2613</f>
        <v>$AB</v>
      </c>
      <c r="AD2613" s="13" t="str" cm="1">
        <f t="array" aca="1" ref="AD2613" ca="1">IFERROR(IF((LEFT(INDIRECT("$F"&amp;$S2613),4))="GOTS",IF($G2613="Organic","GOTS_Organic_raw",(IF($G2613="Responsible","GOTS_Responsible",(IF($G2613="No Attribute (Conventional)","GOTS_conventional",(IF($G2613="Recycled Pre/Post-Consumer","GOTS_pre_post",(IF($G2613="In-Conversion","GOTS_in_conversion",(IF($G2613="Sustainably Sourced","Sustainably_sourced",""))))))))))),IF($G2613="Organic","Organic",(IF($G2613="Responsible","Responsible",(IF($G2613="No Attribute (Conventional)","No_Attribute_Conventional",(IF($G2613="Recycled Pre/Post-Consumer","Recycled_Pre_Post_Consumer",(IF($G2613="In-Conversion","In_Conversion",(IF($G2613="Recycled Pre-Consumer","Recycled_Pre_Consumer",(IF($G2613="Recycled Post-Consumer","Recycled_Post_Consumer",(IF($G2613="Sustainably Sourced","Sustainably_sourced","")))))))))))))))),"")</f>
        <v/>
      </c>
      <c r="AE2613" s="13" t="e" cm="1">
        <f t="array" aca="1" ref="AE2613" ca="1">IF(INDIRECT("$F"&amp;$S2613)="","",IF(LEFT(INDIRECT("$F"&amp;$S2613),3)="GRS","GRS_RCS_RM",IF((LEFT(INDIRECT("$F"&amp;$S2613),3))="RCS","GRS_RCS_RM",IF(INDIRECT("$F"&amp;$S2613)="OCS (No Label)","OCS_Conversion_RM",IF(LEFT(INDIRECT("$F"&amp;$S2613),3)="OCS","OCS_RM",IF(RIGHT(INDIRECT("$F"&amp;$S2613),10)="conversion","GOTS_RM_conversion",IF((LEFT(INDIRECT("$F"&amp;$S2613),4))="GOTS","GOTS_RM","Responsible_RM")))))))</f>
        <v>#REF!</v>
      </c>
      <c r="AF2613" s="13" t="str" cm="1">
        <f t="array" aca="1" ref="AF2613" ca="1">IF($S2613="","",INDIRECT("$Z"&amp;$S2613))</f>
        <v/>
      </c>
      <c r="AG2613" s="155"/>
      <c r="AH2613" s="13" t="str" cm="1">
        <f t="array" aca="1" ref="AH2613" ca="1">IFERROR(INDIRECT("$ag"&amp;S2613),"")</f>
        <v/>
      </c>
      <c r="AI2613" s="13" t="e" cm="1">
        <f t="array" aca="1" ref="AI2613" ca="1">INDIRECT("O"&amp;S2612)</f>
        <v>#REF!</v>
      </c>
      <c r="AJ2613" s="13" t="str">
        <f>IF($I2613="","",INDEX('Raw Material'!$A$1:$J$75,MATCH(I2613,'Raw Material'!$A$1:$A$75,0),(MATCH(G2613,'Raw Material'!$A$1:$J$1,0))))</f>
        <v/>
      </c>
      <c r="AK2613" s="13" t="str">
        <f t="shared" si="1202"/>
        <v>YANLIŞRM</v>
      </c>
      <c r="AL2613" s="153" t="str">
        <f t="shared" si="1203"/>
        <v/>
      </c>
    </row>
    <row r="2614" spans="1:38" ht="16.5" customHeight="1">
      <c r="A2614" s="161"/>
      <c r="B2614" s="166"/>
      <c r="C2614" s="167"/>
      <c r="D2614" s="156"/>
      <c r="E2614" s="156"/>
      <c r="F2614" s="174"/>
      <c r="G2614" s="181"/>
      <c r="H2614" s="182"/>
      <c r="I2614" s="182"/>
      <c r="J2614" s="182"/>
      <c r="K2614" s="32"/>
      <c r="L2614" s="178"/>
      <c r="M2614" s="178"/>
      <c r="N2614" s="81"/>
      <c r="O2614" s="185"/>
      <c r="P2614" s="103"/>
      <c r="Q2614" s="84" t="str">
        <f t="shared" si="1204"/>
        <v/>
      </c>
      <c r="R2614" s="159"/>
      <c r="S2614" s="28" t="str" cm="1">
        <f t="array" aca="1" ref="S2614" ca="1">IF(INDIRECT("A"&amp;114+$U2614)&lt;&gt;"",114+$U2614,"")</f>
        <v/>
      </c>
      <c r="T2614" s="28" t="str">
        <f t="shared" ca="1" si="1205"/>
        <v>$B</v>
      </c>
      <c r="U2614" s="29">
        <f t="shared" si="1178"/>
        <v>2496</v>
      </c>
      <c r="V2614" s="29">
        <v>208.33333333335</v>
      </c>
      <c r="W2614" s="29">
        <f t="shared" si="1183"/>
        <v>208</v>
      </c>
      <c r="X2614" s="41" t="str" cm="1">
        <f t="array" aca="1" ref="X2614" ca="1">IFERROR(INDEX('PC&amp;PD'!$A$1:$AP$15,ROW('PC&amp;PD'!$A$15),MATCH(INDIRECT(T2614),'PC&amp;PD'!$A$1:$AP$1,0)),"")</f>
        <v/>
      </c>
      <c r="Z2614" s="155"/>
      <c r="AA2614" s="13" t="str">
        <f t="shared" si="1201"/>
        <v/>
      </c>
      <c r="AB2614" s="155"/>
      <c r="AC2614" s="13" t="str">
        <f t="shared" ca="1" si="1206"/>
        <v>$AB</v>
      </c>
      <c r="AD2614" s="13" t="str" cm="1">
        <f t="array" aca="1" ref="AD2614" ca="1">IFERROR(IF((LEFT(INDIRECT("$F"&amp;$S2614),4))="GOTS",IF($G2614="Organic","GOTS_Organic_raw",(IF($G2614="Responsible","GOTS_Responsible",(IF($G2614="No Attribute (Conventional)","GOTS_conventional",(IF($G2614="Recycled Pre/Post-Consumer","GOTS_pre_post",(IF($G2614="In-Conversion","GOTS_in_conversion",(IF($G2614="Sustainably Sourced","Sustainably_sourced",""))))))))))),IF($G2614="Organic","Organic",(IF($G2614="Responsible","Responsible",(IF($G2614="No Attribute (Conventional)","No_Attribute_Conventional",(IF($G2614="Recycled Pre/Post-Consumer","Recycled_Pre_Post_Consumer",(IF($G2614="In-Conversion","In_Conversion",(IF($G2614="Recycled Pre-Consumer","Recycled_Pre_Consumer",(IF($G2614="Recycled Post-Consumer","Recycled_Post_Consumer",(IF($G2614="Sustainably Sourced","Sustainably_sourced","")))))))))))))))),"")</f>
        <v/>
      </c>
      <c r="AE2614" s="13" t="e" cm="1">
        <f t="array" aca="1" ref="AE2614" ca="1">IF(INDIRECT("$F"&amp;$S2614)="","",IF(LEFT(INDIRECT("$F"&amp;$S2614),3)="GRS","GRS_RCS_RM",IF((LEFT(INDIRECT("$F"&amp;$S2614),3))="RCS","GRS_RCS_RM",IF(INDIRECT("$F"&amp;$S2614)="OCS (No Label)","OCS_Conversion_RM",IF(LEFT(INDIRECT("$F"&amp;$S2614),3)="OCS","OCS_RM",IF(RIGHT(INDIRECT("$F"&amp;$S2614),10)="conversion","GOTS_RM_conversion",IF((LEFT(INDIRECT("$F"&amp;$S2614),4))="GOTS","GOTS_RM","Responsible_RM")))))))</f>
        <v>#REF!</v>
      </c>
      <c r="AF2614" s="13" t="str" cm="1">
        <f t="array" aca="1" ref="AF2614" ca="1">IF($S2614="","",INDIRECT("$Z"&amp;$S2614))</f>
        <v/>
      </c>
      <c r="AG2614" s="155"/>
      <c r="AH2614" s="13" t="str" cm="1">
        <f t="array" aca="1" ref="AH2614" ca="1">IFERROR(INDIRECT("$ag"&amp;S2614),"")</f>
        <v/>
      </c>
      <c r="AI2614" s="13" t="e" cm="1">
        <f t="array" aca="1" ref="AI2614" ca="1">INDIRECT("O"&amp;S2613)</f>
        <v>#REF!</v>
      </c>
      <c r="AJ2614" s="13" t="str">
        <f>IF($I2614="","",INDEX('Raw Material'!$A$1:$J$75,MATCH(I2614,'Raw Material'!$A$1:$A$75,0),(MATCH(G2614,'Raw Material'!$A$1:$J$1,0))))</f>
        <v/>
      </c>
      <c r="AK2614" s="13" t="str">
        <f t="shared" si="1202"/>
        <v>YANLIŞRM</v>
      </c>
      <c r="AL2614" s="153" t="str">
        <f t="shared" si="1203"/>
        <v/>
      </c>
    </row>
    <row r="2615" spans="1:38" ht="16.5" customHeight="1">
      <c r="A2615" s="161"/>
      <c r="B2615" s="166"/>
      <c r="C2615" s="167"/>
      <c r="D2615" s="156"/>
      <c r="E2615" s="156"/>
      <c r="F2615" s="174"/>
      <c r="G2615" s="181"/>
      <c r="H2615" s="182"/>
      <c r="I2615" s="182"/>
      <c r="J2615" s="182"/>
      <c r="K2615" s="32"/>
      <c r="L2615" s="178"/>
      <c r="M2615" s="178"/>
      <c r="N2615" s="81"/>
      <c r="O2615" s="185"/>
      <c r="P2615" s="103"/>
      <c r="Q2615" s="84" t="str">
        <f t="shared" si="1204"/>
        <v/>
      </c>
      <c r="R2615" s="159"/>
      <c r="S2615" s="28" t="str" cm="1">
        <f t="array" aca="1" ref="S2615" ca="1">IF(INDIRECT("A"&amp;114+$U2615)&lt;&gt;"",114+$U2615,"")</f>
        <v/>
      </c>
      <c r="T2615" s="28" t="str">
        <f t="shared" ca="1" si="1205"/>
        <v>$B</v>
      </c>
      <c r="U2615" s="29">
        <f t="shared" si="1178"/>
        <v>2496</v>
      </c>
      <c r="V2615" s="29">
        <v>208.416666666683</v>
      </c>
      <c r="W2615" s="29">
        <f t="shared" si="1183"/>
        <v>208</v>
      </c>
      <c r="X2615" s="41" t="str" cm="1">
        <f t="array" aca="1" ref="X2615" ca="1">IFERROR(INDEX('PC&amp;PD'!$A$1:$AP$15,ROW('PC&amp;PD'!$A$15),MATCH(INDIRECT(T2615),'PC&amp;PD'!$A$1:$AP$1,0)),"")</f>
        <v/>
      </c>
      <c r="Z2615" s="155"/>
      <c r="AA2615" s="13" t="str">
        <f t="shared" si="1201"/>
        <v/>
      </c>
      <c r="AB2615" s="155"/>
      <c r="AC2615" s="13" t="str">
        <f t="shared" ca="1" si="1206"/>
        <v>$AB</v>
      </c>
      <c r="AD2615" s="13" t="str" cm="1">
        <f t="array" aca="1" ref="AD2615" ca="1">IFERROR(IF((LEFT(INDIRECT("$F"&amp;$S2615),4))="GOTS",IF($G2615="Organic","GOTS_Organic_raw",(IF($G2615="Responsible","GOTS_Responsible",(IF($G2615="No Attribute (Conventional)","GOTS_conventional",(IF($G2615="Recycled Pre/Post-Consumer","GOTS_pre_post",(IF($G2615="In-Conversion","GOTS_in_conversion",(IF($G2615="Sustainably Sourced","Sustainably_sourced",""))))))))))),IF($G2615="Organic","Organic",(IF($G2615="Responsible","Responsible",(IF($G2615="No Attribute (Conventional)","No_Attribute_Conventional",(IF($G2615="Recycled Pre/Post-Consumer","Recycled_Pre_Post_Consumer",(IF($G2615="In-Conversion","In_Conversion",(IF($G2615="Recycled Pre-Consumer","Recycled_Pre_Consumer",(IF($G2615="Recycled Post-Consumer","Recycled_Post_Consumer",(IF($G2615="Sustainably Sourced","Sustainably_sourced","")))))))))))))))),"")</f>
        <v/>
      </c>
      <c r="AE2615" s="13" t="e" cm="1">
        <f t="array" aca="1" ref="AE2615" ca="1">IF(INDIRECT("$F"&amp;$S2615)="","",IF(LEFT(INDIRECT("$F"&amp;$S2615),3)="GRS","GRS_RCS_RM",IF((LEFT(INDIRECT("$F"&amp;$S2615),3))="RCS","GRS_RCS_RM",IF(INDIRECT("$F"&amp;$S2615)="OCS (No Label)","OCS_Conversion_RM",IF(LEFT(INDIRECT("$F"&amp;$S2615),3)="OCS","OCS_RM",IF(RIGHT(INDIRECT("$F"&amp;$S2615),10)="conversion","GOTS_RM_conversion",IF((LEFT(INDIRECT("$F"&amp;$S2615),4))="GOTS","GOTS_RM","Responsible_RM")))))))</f>
        <v>#REF!</v>
      </c>
      <c r="AF2615" s="13" t="str" cm="1">
        <f t="array" aca="1" ref="AF2615" ca="1">IF($S2615="","",INDIRECT("$Z"&amp;$S2615))</f>
        <v/>
      </c>
      <c r="AG2615" s="155"/>
      <c r="AH2615" s="13" t="str" cm="1">
        <f t="array" aca="1" ref="AH2615" ca="1">IFERROR(INDIRECT("$ag"&amp;S2615),"")</f>
        <v/>
      </c>
      <c r="AI2615" s="13" t="e" cm="1">
        <f t="array" aca="1" ref="AI2615" ca="1">INDIRECT("O"&amp;S2614)</f>
        <v>#REF!</v>
      </c>
      <c r="AJ2615" s="13" t="str">
        <f>IF($I2615="","",INDEX('Raw Material'!$A$1:$J$75,MATCH(I2615,'Raw Material'!$A$1:$A$75,0),(MATCH(G2615,'Raw Material'!$A$1:$J$1,0))))</f>
        <v/>
      </c>
      <c r="AK2615" s="13" t="str">
        <f t="shared" si="1202"/>
        <v>YANLIŞRM</v>
      </c>
      <c r="AL2615" s="153" t="str">
        <f t="shared" si="1203"/>
        <v/>
      </c>
    </row>
    <row r="2616" spans="1:38" ht="16.5" customHeight="1">
      <c r="A2616" s="162"/>
      <c r="B2616" s="168"/>
      <c r="C2616" s="169"/>
      <c r="D2616" s="156"/>
      <c r="E2616" s="156"/>
      <c r="F2616" s="175"/>
      <c r="G2616" s="181"/>
      <c r="H2616" s="182"/>
      <c r="I2616" s="182"/>
      <c r="J2616" s="182"/>
      <c r="K2616" s="32"/>
      <c r="L2616" s="179"/>
      <c r="M2616" s="179"/>
      <c r="N2616" s="81"/>
      <c r="O2616" s="185"/>
      <c r="P2616" s="103"/>
      <c r="Q2616" s="84" t="str">
        <f t="shared" si="1204"/>
        <v/>
      </c>
      <c r="R2616" s="159"/>
      <c r="S2616" s="28" t="str" cm="1">
        <f t="array" aca="1" ref="S2616" ca="1">IF(INDIRECT("A"&amp;114+$U2616)&lt;&gt;"",114+$U2616,"")</f>
        <v/>
      </c>
      <c r="T2616" s="28" t="str">
        <f t="shared" ca="1" si="1205"/>
        <v>$B</v>
      </c>
      <c r="U2616" s="29">
        <f t="shared" si="1178"/>
        <v>2496</v>
      </c>
      <c r="V2616" s="29">
        <v>208.500000000016</v>
      </c>
      <c r="W2616" s="29">
        <f t="shared" si="1183"/>
        <v>208</v>
      </c>
      <c r="X2616" s="41" t="str" cm="1">
        <f t="array" aca="1" ref="X2616" ca="1">IFERROR(INDEX('PC&amp;PD'!$A$1:$AP$15,ROW('PC&amp;PD'!$A$15),MATCH(INDIRECT(T2616),'PC&amp;PD'!$A$1:$AP$1,0)),"")</f>
        <v/>
      </c>
      <c r="Z2616" s="155"/>
      <c r="AA2616" s="13" t="str">
        <f t="shared" si="1201"/>
        <v/>
      </c>
      <c r="AB2616" s="155"/>
      <c r="AC2616" s="13" t="str">
        <f t="shared" ca="1" si="1206"/>
        <v>$AB</v>
      </c>
      <c r="AD2616" s="13" t="str" cm="1">
        <f t="array" aca="1" ref="AD2616" ca="1">IFERROR(IF((LEFT(INDIRECT("$F"&amp;$S2616),4))="GOTS",IF($G2616="Organic","GOTS_Organic_raw",(IF($G2616="Responsible","GOTS_Responsible",(IF($G2616="No Attribute (Conventional)","GOTS_conventional",(IF($G2616="Recycled Pre/Post-Consumer","GOTS_pre_post",(IF($G2616="In-Conversion","GOTS_in_conversion",(IF($G2616="Sustainably Sourced","Sustainably_sourced",""))))))))))),IF($G2616="Organic","Organic",(IF($G2616="Responsible","Responsible",(IF($G2616="No Attribute (Conventional)","No_Attribute_Conventional",(IF($G2616="Recycled Pre/Post-Consumer","Recycled_Pre_Post_Consumer",(IF($G2616="In-Conversion","In_Conversion",(IF($G2616="Recycled Pre-Consumer","Recycled_Pre_Consumer",(IF($G2616="Recycled Post-Consumer","Recycled_Post_Consumer",(IF($G2616="Sustainably Sourced","Sustainably_sourced","")))))))))))))))),"")</f>
        <v/>
      </c>
      <c r="AE2616" s="13" t="e" cm="1">
        <f t="array" aca="1" ref="AE2616" ca="1">IF(INDIRECT("$F"&amp;$S2616)="","",IF(LEFT(INDIRECT("$F"&amp;$S2616),3)="GRS","GRS_RCS_RM",IF((LEFT(INDIRECT("$F"&amp;$S2616),3))="RCS","GRS_RCS_RM",IF(INDIRECT("$F"&amp;$S2616)="OCS (No Label)","OCS_Conversion_RM",IF(LEFT(INDIRECT("$F"&amp;$S2616),3)="OCS","OCS_RM",IF(RIGHT(INDIRECT("$F"&amp;$S2616),10)="conversion","GOTS_RM_conversion",IF((LEFT(INDIRECT("$F"&amp;$S2616),4))="GOTS","GOTS_RM","Responsible_RM")))))))</f>
        <v>#REF!</v>
      </c>
      <c r="AF2616" s="13" t="str" cm="1">
        <f t="array" aca="1" ref="AF2616" ca="1">IF($S2616="","",INDIRECT("$Z"&amp;$S2616))</f>
        <v/>
      </c>
      <c r="AG2616" s="155"/>
      <c r="AH2616" s="13" t="str" cm="1">
        <f t="array" aca="1" ref="AH2616" ca="1">IFERROR(INDIRECT("$ag"&amp;S2616),"")</f>
        <v/>
      </c>
      <c r="AI2616" s="13" t="e" cm="1">
        <f t="array" aca="1" ref="AI2616" ca="1">INDIRECT("O"&amp;S2615)</f>
        <v>#REF!</v>
      </c>
      <c r="AJ2616" s="13" t="str">
        <f>IF($I2616="","",INDEX('Raw Material'!$A$1:$J$75,MATCH(I2616,'Raw Material'!$A$1:$A$75,0),(MATCH(G2616,'Raw Material'!$A$1:$J$1,0))))</f>
        <v/>
      </c>
      <c r="AK2616" s="13" t="str">
        <f t="shared" si="1202"/>
        <v>YANLIŞRM</v>
      </c>
      <c r="AL2616" s="153" t="str">
        <f t="shared" si="1203"/>
        <v/>
      </c>
    </row>
    <row r="2617" spans="1:38" ht="16.5" customHeight="1">
      <c r="A2617" s="162"/>
      <c r="B2617" s="168"/>
      <c r="C2617" s="169"/>
      <c r="D2617" s="156"/>
      <c r="E2617" s="156"/>
      <c r="F2617" s="175"/>
      <c r="G2617" s="181"/>
      <c r="H2617" s="182"/>
      <c r="I2617" s="182"/>
      <c r="J2617" s="182"/>
      <c r="K2617" s="32"/>
      <c r="L2617" s="179"/>
      <c r="M2617" s="179"/>
      <c r="N2617" s="81"/>
      <c r="O2617" s="185"/>
      <c r="P2617" s="103"/>
      <c r="Q2617" s="84" t="str">
        <f t="shared" si="1204"/>
        <v/>
      </c>
      <c r="R2617" s="159"/>
      <c r="S2617" s="28" t="str" cm="1">
        <f t="array" aca="1" ref="S2617" ca="1">IF(INDIRECT("A"&amp;114+$U2617)&lt;&gt;"",114+$U2617,"")</f>
        <v/>
      </c>
      <c r="T2617" s="28" t="str">
        <f t="shared" ca="1" si="1205"/>
        <v>$B</v>
      </c>
      <c r="U2617" s="29">
        <f t="shared" si="1178"/>
        <v>2496</v>
      </c>
      <c r="V2617" s="29">
        <v>208.58333333335</v>
      </c>
      <c r="W2617" s="29">
        <f t="shared" si="1183"/>
        <v>208</v>
      </c>
      <c r="X2617" s="41" t="str" cm="1">
        <f t="array" aca="1" ref="X2617" ca="1">IFERROR(INDEX('PC&amp;PD'!$A$1:$AP$15,ROW('PC&amp;PD'!$A$15),MATCH(INDIRECT(T2617),'PC&amp;PD'!$A$1:$AP$1,0)),"")</f>
        <v/>
      </c>
      <c r="Z2617" s="155"/>
      <c r="AA2617" s="13" t="str">
        <f t="shared" si="1201"/>
        <v/>
      </c>
      <c r="AB2617" s="155"/>
      <c r="AC2617" s="13" t="str">
        <f t="shared" ca="1" si="1206"/>
        <v>$AB</v>
      </c>
      <c r="AD2617" s="13" t="str" cm="1">
        <f t="array" aca="1" ref="AD2617" ca="1">IFERROR(IF((LEFT(INDIRECT("$F"&amp;$S2617),4))="GOTS",IF($G2617="Organic","GOTS_Organic_raw",(IF($G2617="Responsible","GOTS_Responsible",(IF($G2617="No Attribute (Conventional)","GOTS_conventional",(IF($G2617="Recycled Pre/Post-Consumer","GOTS_pre_post",(IF($G2617="In-Conversion","GOTS_in_conversion",(IF($G2617="Sustainably Sourced","Sustainably_sourced",""))))))))))),IF($G2617="Organic","Organic",(IF($G2617="Responsible","Responsible",(IF($G2617="No Attribute (Conventional)","No_Attribute_Conventional",(IF($G2617="Recycled Pre/Post-Consumer","Recycled_Pre_Post_Consumer",(IF($G2617="In-Conversion","In_Conversion",(IF($G2617="Recycled Pre-Consumer","Recycled_Pre_Consumer",(IF($G2617="Recycled Post-Consumer","Recycled_Post_Consumer",(IF($G2617="Sustainably Sourced","Sustainably_sourced","")))))))))))))))),"")</f>
        <v/>
      </c>
      <c r="AE2617" s="13" t="e" cm="1">
        <f t="array" aca="1" ref="AE2617" ca="1">IF(INDIRECT("$F"&amp;$S2617)="","",IF(LEFT(INDIRECT("$F"&amp;$S2617),3)="GRS","GRS_RCS_RM",IF((LEFT(INDIRECT("$F"&amp;$S2617),3))="RCS","GRS_RCS_RM",IF(INDIRECT("$F"&amp;$S2617)="OCS (No Label)","OCS_Conversion_RM",IF(LEFT(INDIRECT("$F"&amp;$S2617),3)="OCS","OCS_RM",IF(RIGHT(INDIRECT("$F"&amp;$S2617),10)="conversion","GOTS_RM_conversion",IF((LEFT(INDIRECT("$F"&amp;$S2617),4))="GOTS","GOTS_RM","Responsible_RM")))))))</f>
        <v>#REF!</v>
      </c>
      <c r="AF2617" s="13" t="str" cm="1">
        <f t="array" aca="1" ref="AF2617" ca="1">IF($S2617="","",INDIRECT("$Z"&amp;$S2617))</f>
        <v/>
      </c>
      <c r="AG2617" s="155"/>
      <c r="AH2617" s="13" t="str" cm="1">
        <f t="array" aca="1" ref="AH2617" ca="1">IFERROR(INDIRECT("$ag"&amp;S2617),"")</f>
        <v/>
      </c>
      <c r="AI2617" s="13" t="e" cm="1">
        <f t="array" aca="1" ref="AI2617" ca="1">INDIRECT("O"&amp;S2616)</f>
        <v>#REF!</v>
      </c>
      <c r="AJ2617" s="13" t="str">
        <f>IF($I2617="","",INDEX('Raw Material'!$A$1:$J$75,MATCH(I2617,'Raw Material'!$A$1:$A$75,0),(MATCH(G2617,'Raw Material'!$A$1:$J$1,0))))</f>
        <v/>
      </c>
      <c r="AK2617" s="13" t="str">
        <f t="shared" si="1202"/>
        <v>YANLIŞRM</v>
      </c>
      <c r="AL2617" s="153" t="str">
        <f t="shared" si="1203"/>
        <v/>
      </c>
    </row>
    <row r="2618" spans="1:38" ht="16.5" customHeight="1">
      <c r="A2618" s="162"/>
      <c r="B2618" s="168"/>
      <c r="C2618" s="169"/>
      <c r="D2618" s="156"/>
      <c r="E2618" s="156"/>
      <c r="F2618" s="175"/>
      <c r="G2618" s="181"/>
      <c r="H2618" s="182"/>
      <c r="I2618" s="182"/>
      <c r="J2618" s="182"/>
      <c r="K2618" s="32"/>
      <c r="L2618" s="179"/>
      <c r="M2618" s="179"/>
      <c r="N2618" s="81"/>
      <c r="O2618" s="185"/>
      <c r="P2618" s="103"/>
      <c r="Q2618" s="84" t="str">
        <f t="shared" si="1204"/>
        <v/>
      </c>
      <c r="R2618" s="159"/>
      <c r="S2618" s="28" t="str" cm="1">
        <f t="array" aca="1" ref="S2618" ca="1">IF(INDIRECT("A"&amp;114+$U2618)&lt;&gt;"",114+$U2618,"")</f>
        <v/>
      </c>
      <c r="T2618" s="28" t="str">
        <f t="shared" ca="1" si="1205"/>
        <v>$B</v>
      </c>
      <c r="U2618" s="29">
        <f t="shared" si="1178"/>
        <v>2496</v>
      </c>
      <c r="V2618" s="29">
        <v>208.666666666683</v>
      </c>
      <c r="W2618" s="29">
        <f t="shared" si="1183"/>
        <v>208</v>
      </c>
      <c r="X2618" s="41" t="str" cm="1">
        <f t="array" aca="1" ref="X2618" ca="1">IFERROR(INDEX('PC&amp;PD'!$A$1:$AP$15,ROW('PC&amp;PD'!$A$15),MATCH(INDIRECT(T2618),'PC&amp;PD'!$A$1:$AP$1,0)),"")</f>
        <v/>
      </c>
      <c r="Z2618" s="155"/>
      <c r="AA2618" s="13" t="str">
        <f t="shared" si="1201"/>
        <v/>
      </c>
      <c r="AB2618" s="155"/>
      <c r="AC2618" s="13" t="str">
        <f t="shared" ca="1" si="1206"/>
        <v>$AB</v>
      </c>
      <c r="AD2618" s="13" t="str" cm="1">
        <f t="array" aca="1" ref="AD2618" ca="1">IFERROR(IF((LEFT(INDIRECT("$F"&amp;$S2618),4))="GOTS",IF($G2618="Organic","GOTS_Organic_raw",(IF($G2618="Responsible","GOTS_Responsible",(IF($G2618="No Attribute (Conventional)","GOTS_conventional",(IF($G2618="Recycled Pre/Post-Consumer","GOTS_pre_post",(IF($G2618="In-Conversion","GOTS_in_conversion",(IF($G2618="Sustainably Sourced","Sustainably_sourced",""))))))))))),IF($G2618="Organic","Organic",(IF($G2618="Responsible","Responsible",(IF($G2618="No Attribute (Conventional)","No_Attribute_Conventional",(IF($G2618="Recycled Pre/Post-Consumer","Recycled_Pre_Post_Consumer",(IF($G2618="In-Conversion","In_Conversion",(IF($G2618="Recycled Pre-Consumer","Recycled_Pre_Consumer",(IF($G2618="Recycled Post-Consumer","Recycled_Post_Consumer",(IF($G2618="Sustainably Sourced","Sustainably_sourced","")))))))))))))))),"")</f>
        <v/>
      </c>
      <c r="AE2618" s="13" t="e" cm="1">
        <f t="array" aca="1" ref="AE2618" ca="1">IF(INDIRECT("$F"&amp;$S2618)="","",IF(LEFT(INDIRECT("$F"&amp;$S2618),3)="GRS","GRS_RCS_RM",IF((LEFT(INDIRECT("$F"&amp;$S2618),3))="RCS","GRS_RCS_RM",IF(INDIRECT("$F"&amp;$S2618)="OCS (No Label)","OCS_Conversion_RM",IF(LEFT(INDIRECT("$F"&amp;$S2618),3)="OCS","OCS_RM",IF(RIGHT(INDIRECT("$F"&amp;$S2618),10)="conversion","GOTS_RM_conversion",IF((LEFT(INDIRECT("$F"&amp;$S2618),4))="GOTS","GOTS_RM","Responsible_RM")))))))</f>
        <v>#REF!</v>
      </c>
      <c r="AF2618" s="13" t="str" cm="1">
        <f t="array" aca="1" ref="AF2618" ca="1">IF($S2618="","",INDIRECT("$Z"&amp;$S2618))</f>
        <v/>
      </c>
      <c r="AG2618" s="155"/>
      <c r="AH2618" s="13" t="str" cm="1">
        <f t="array" aca="1" ref="AH2618" ca="1">IFERROR(INDIRECT("$ag"&amp;S2618),"")</f>
        <v/>
      </c>
      <c r="AI2618" s="13" t="e" cm="1">
        <f t="array" aca="1" ref="AI2618" ca="1">INDIRECT("O"&amp;S2617)</f>
        <v>#REF!</v>
      </c>
      <c r="AJ2618" s="13" t="str">
        <f>IF($I2618="","",INDEX('Raw Material'!$A$1:$J$75,MATCH(I2618,'Raw Material'!$A$1:$A$75,0),(MATCH(G2618,'Raw Material'!$A$1:$J$1,0))))</f>
        <v/>
      </c>
      <c r="AK2618" s="13" t="str">
        <f t="shared" si="1202"/>
        <v>YANLIŞRM</v>
      </c>
      <c r="AL2618" s="153" t="str">
        <f t="shared" si="1203"/>
        <v/>
      </c>
    </row>
    <row r="2619" spans="1:38" ht="16.5" customHeight="1">
      <c r="A2619" s="162"/>
      <c r="B2619" s="168"/>
      <c r="C2619" s="169"/>
      <c r="D2619" s="156"/>
      <c r="E2619" s="156"/>
      <c r="F2619" s="175"/>
      <c r="G2619" s="181"/>
      <c r="H2619" s="182"/>
      <c r="I2619" s="182"/>
      <c r="J2619" s="182"/>
      <c r="K2619" s="32"/>
      <c r="L2619" s="179"/>
      <c r="M2619" s="179"/>
      <c r="N2619" s="81"/>
      <c r="O2619" s="185"/>
      <c r="P2619" s="103"/>
      <c r="Q2619" s="84" t="str">
        <f t="shared" si="1204"/>
        <v/>
      </c>
      <c r="R2619" s="159"/>
      <c r="S2619" s="28" t="str" cm="1">
        <f t="array" aca="1" ref="S2619" ca="1">IF(INDIRECT("A"&amp;114+$U2619)&lt;&gt;"",114+$U2619,"")</f>
        <v/>
      </c>
      <c r="T2619" s="28" t="str">
        <f t="shared" ca="1" si="1205"/>
        <v>$B</v>
      </c>
      <c r="U2619" s="29">
        <f t="shared" si="1178"/>
        <v>2496</v>
      </c>
      <c r="V2619" s="29">
        <v>208.750000000016</v>
      </c>
      <c r="W2619" s="29">
        <f t="shared" si="1183"/>
        <v>208</v>
      </c>
      <c r="X2619" s="41" t="str" cm="1">
        <f t="array" aca="1" ref="X2619" ca="1">IFERROR(INDEX('PC&amp;PD'!$A$1:$AP$15,ROW('PC&amp;PD'!$A$15),MATCH(INDIRECT(T2619),'PC&amp;PD'!$A$1:$AP$1,0)),"")</f>
        <v/>
      </c>
      <c r="Z2619" s="155"/>
      <c r="AA2619" s="13" t="str">
        <f t="shared" si="1201"/>
        <v/>
      </c>
      <c r="AB2619" s="155"/>
      <c r="AC2619" s="13" t="str">
        <f t="shared" ca="1" si="1206"/>
        <v>$AB</v>
      </c>
      <c r="AD2619" s="13" t="str" cm="1">
        <f t="array" aca="1" ref="AD2619" ca="1">IFERROR(IF((LEFT(INDIRECT("$F"&amp;$S2619),4))="GOTS",IF($G2619="Organic","GOTS_Organic_raw",(IF($G2619="Responsible","GOTS_Responsible",(IF($G2619="No Attribute (Conventional)","GOTS_conventional",(IF($G2619="Recycled Pre/Post-Consumer","GOTS_pre_post",(IF($G2619="In-Conversion","GOTS_in_conversion",(IF($G2619="Sustainably Sourced","Sustainably_sourced",""))))))))))),IF($G2619="Organic","Organic",(IF($G2619="Responsible","Responsible",(IF($G2619="No Attribute (Conventional)","No_Attribute_Conventional",(IF($G2619="Recycled Pre/Post-Consumer","Recycled_Pre_Post_Consumer",(IF($G2619="In-Conversion","In_Conversion",(IF($G2619="Recycled Pre-Consumer","Recycled_Pre_Consumer",(IF($G2619="Recycled Post-Consumer","Recycled_Post_Consumer",(IF($G2619="Sustainably Sourced","Sustainably_sourced","")))))))))))))))),"")</f>
        <v/>
      </c>
      <c r="AE2619" s="13" t="e" cm="1">
        <f t="array" aca="1" ref="AE2619" ca="1">IF(INDIRECT("$F"&amp;$S2619)="","",IF(LEFT(INDIRECT("$F"&amp;$S2619),3)="GRS","GRS_RCS_RM",IF((LEFT(INDIRECT("$F"&amp;$S2619),3))="RCS","GRS_RCS_RM",IF(INDIRECT("$F"&amp;$S2619)="OCS (No Label)","OCS_Conversion_RM",IF(LEFT(INDIRECT("$F"&amp;$S2619),3)="OCS","OCS_RM",IF(RIGHT(INDIRECT("$F"&amp;$S2619),10)="conversion","GOTS_RM_conversion",IF((LEFT(INDIRECT("$F"&amp;$S2619),4))="GOTS","GOTS_RM","Responsible_RM")))))))</f>
        <v>#REF!</v>
      </c>
      <c r="AF2619" s="13" t="str" cm="1">
        <f t="array" aca="1" ref="AF2619" ca="1">IF($S2619="","",INDIRECT("$Z"&amp;$S2619))</f>
        <v/>
      </c>
      <c r="AG2619" s="155"/>
      <c r="AH2619" s="13" t="str" cm="1">
        <f t="array" aca="1" ref="AH2619" ca="1">IFERROR(INDIRECT("$ag"&amp;S2619),"")</f>
        <v/>
      </c>
      <c r="AI2619" s="13" t="e" cm="1">
        <f t="array" aca="1" ref="AI2619" ca="1">INDIRECT("O"&amp;S2618)</f>
        <v>#REF!</v>
      </c>
      <c r="AJ2619" s="13" t="str">
        <f>IF($I2619="","",INDEX('Raw Material'!$A$1:$J$75,MATCH(I2619,'Raw Material'!$A$1:$A$75,0),(MATCH(G2619,'Raw Material'!$A$1:$J$1,0))))</f>
        <v/>
      </c>
      <c r="AK2619" s="13" t="str">
        <f t="shared" si="1202"/>
        <v>YANLIŞRM</v>
      </c>
      <c r="AL2619" s="153" t="str">
        <f t="shared" si="1203"/>
        <v/>
      </c>
    </row>
    <row r="2620" spans="1:38" ht="16.5" customHeight="1">
      <c r="A2620" s="162"/>
      <c r="B2620" s="168"/>
      <c r="C2620" s="169"/>
      <c r="D2620" s="156"/>
      <c r="E2620" s="156"/>
      <c r="F2620" s="175"/>
      <c r="G2620" s="181"/>
      <c r="H2620" s="182"/>
      <c r="I2620" s="182"/>
      <c r="J2620" s="182"/>
      <c r="K2620" s="32"/>
      <c r="L2620" s="179"/>
      <c r="M2620" s="179"/>
      <c r="N2620" s="81"/>
      <c r="O2620" s="185"/>
      <c r="P2620" s="103"/>
      <c r="Q2620" s="84" t="str">
        <f t="shared" si="1204"/>
        <v/>
      </c>
      <c r="R2620" s="159"/>
      <c r="S2620" s="28" t="str" cm="1">
        <f t="array" aca="1" ref="S2620" ca="1">IF(INDIRECT("A"&amp;114+$U2620)&lt;&gt;"",114+$U2620,"")</f>
        <v/>
      </c>
      <c r="T2620" s="28" t="str">
        <f t="shared" ca="1" si="1205"/>
        <v>$B</v>
      </c>
      <c r="U2620" s="29">
        <f t="shared" si="1178"/>
        <v>2496</v>
      </c>
      <c r="V2620" s="29">
        <v>208.83333333335</v>
      </c>
      <c r="W2620" s="29">
        <f t="shared" si="1183"/>
        <v>208</v>
      </c>
      <c r="X2620" s="41" t="str" cm="1">
        <f t="array" aca="1" ref="X2620" ca="1">IFERROR(INDEX('PC&amp;PD'!$A$1:$AP$15,ROW('PC&amp;PD'!$A$15),MATCH(INDIRECT(T2620),'PC&amp;PD'!$A$1:$AP$1,0)),"")</f>
        <v/>
      </c>
      <c r="Z2620" s="155"/>
      <c r="AA2620" s="13" t="str">
        <f t="shared" si="1201"/>
        <v/>
      </c>
      <c r="AB2620" s="155"/>
      <c r="AC2620" s="13" t="str">
        <f t="shared" ca="1" si="1206"/>
        <v>$AB</v>
      </c>
      <c r="AD2620" s="13" t="str" cm="1">
        <f t="array" aca="1" ref="AD2620" ca="1">IFERROR(IF((LEFT(INDIRECT("$F"&amp;$S2620),4))="GOTS",IF($G2620="Organic","GOTS_Organic_raw",(IF($G2620="Responsible","GOTS_Responsible",(IF($G2620="No Attribute (Conventional)","GOTS_conventional",(IF($G2620="Recycled Pre/Post-Consumer","GOTS_pre_post",(IF($G2620="In-Conversion","GOTS_in_conversion",(IF($G2620="Sustainably Sourced","Sustainably_sourced",""))))))))))),IF($G2620="Organic","Organic",(IF($G2620="Responsible","Responsible",(IF($G2620="No Attribute (Conventional)","No_Attribute_Conventional",(IF($G2620="Recycled Pre/Post-Consumer","Recycled_Pre_Post_Consumer",(IF($G2620="In-Conversion","In_Conversion",(IF($G2620="Recycled Pre-Consumer","Recycled_Pre_Consumer",(IF($G2620="Recycled Post-Consumer","Recycled_Post_Consumer",(IF($G2620="Sustainably Sourced","Sustainably_sourced","")))))))))))))))),"")</f>
        <v/>
      </c>
      <c r="AE2620" s="13" t="e" cm="1">
        <f t="array" aca="1" ref="AE2620" ca="1">IF(INDIRECT("$F"&amp;$S2620)="","",IF(LEFT(INDIRECT("$F"&amp;$S2620),3)="GRS","GRS_RCS_RM",IF((LEFT(INDIRECT("$F"&amp;$S2620),3))="RCS","GRS_RCS_RM",IF(INDIRECT("$F"&amp;$S2620)="OCS (No Label)","OCS_Conversion_RM",IF(LEFT(INDIRECT("$F"&amp;$S2620),3)="OCS","OCS_RM",IF(RIGHT(INDIRECT("$F"&amp;$S2620),10)="conversion","GOTS_RM_conversion",IF((LEFT(INDIRECT("$F"&amp;$S2620),4))="GOTS","GOTS_RM","Responsible_RM")))))))</f>
        <v>#REF!</v>
      </c>
      <c r="AF2620" s="13" t="str" cm="1">
        <f t="array" aca="1" ref="AF2620" ca="1">IF($S2620="","",INDIRECT("$Z"&amp;$S2620))</f>
        <v/>
      </c>
      <c r="AG2620" s="155"/>
      <c r="AH2620" s="13" t="str" cm="1">
        <f t="array" aca="1" ref="AH2620" ca="1">IFERROR(INDIRECT("$ag"&amp;S2620),"")</f>
        <v/>
      </c>
      <c r="AI2620" s="13" t="e" cm="1">
        <f t="array" aca="1" ref="AI2620" ca="1">INDIRECT("O"&amp;S2619)</f>
        <v>#REF!</v>
      </c>
      <c r="AJ2620" s="13" t="str">
        <f>IF($I2620="","",INDEX('Raw Material'!$A$1:$J$75,MATCH(I2620,'Raw Material'!$A$1:$A$75,0),(MATCH(G2620,'Raw Material'!$A$1:$J$1,0))))</f>
        <v/>
      </c>
      <c r="AK2620" s="13" t="str">
        <f t="shared" si="1202"/>
        <v>YANLIŞRM</v>
      </c>
      <c r="AL2620" s="153" t="str">
        <f t="shared" si="1203"/>
        <v/>
      </c>
    </row>
    <row r="2621" spans="1:38" ht="16.5" customHeight="1" thickBot="1">
      <c r="A2621" s="163"/>
      <c r="B2621" s="170"/>
      <c r="C2621" s="171"/>
      <c r="D2621" s="156"/>
      <c r="E2621" s="156"/>
      <c r="F2621" s="176"/>
      <c r="G2621" s="157"/>
      <c r="H2621" s="158"/>
      <c r="I2621" s="158"/>
      <c r="J2621" s="158"/>
      <c r="K2621" s="33"/>
      <c r="L2621" s="180"/>
      <c r="M2621" s="180"/>
      <c r="N2621" s="82"/>
      <c r="O2621" s="186"/>
      <c r="P2621" s="103"/>
      <c r="Q2621" s="84" t="str">
        <f t="shared" si="1204"/>
        <v/>
      </c>
      <c r="R2621" s="159"/>
      <c r="S2621" s="28" t="str" cm="1">
        <f t="array" aca="1" ref="S2621" ca="1">IF(INDIRECT("A"&amp;114+$U2621)&lt;&gt;"",114+$U2621,"")</f>
        <v/>
      </c>
      <c r="T2621" s="28" t="str">
        <f t="shared" ca="1" si="1205"/>
        <v>$B</v>
      </c>
      <c r="U2621" s="29">
        <f t="shared" si="1178"/>
        <v>2496</v>
      </c>
      <c r="V2621" s="29">
        <v>208.916666666683</v>
      </c>
      <c r="W2621" s="29">
        <f t="shared" si="1183"/>
        <v>208</v>
      </c>
      <c r="X2621" s="41" t="str" cm="1">
        <f t="array" aca="1" ref="X2621" ca="1">IFERROR(INDEX('PC&amp;PD'!$A$1:$AP$15,ROW('PC&amp;PD'!$A$15),MATCH(INDIRECT(T2621),'PC&amp;PD'!$A$1:$AP$1,0)),"")</f>
        <v/>
      </c>
      <c r="Z2621" s="155"/>
      <c r="AA2621" s="13" t="str">
        <f t="shared" si="1201"/>
        <v/>
      </c>
      <c r="AB2621" s="155"/>
      <c r="AC2621" s="13" t="str">
        <f t="shared" ca="1" si="1206"/>
        <v>$AB</v>
      </c>
      <c r="AD2621" s="13" t="str" cm="1">
        <f t="array" aca="1" ref="AD2621" ca="1">IFERROR(IF((LEFT(INDIRECT("$F"&amp;$S2621),4))="GOTS",IF($G2621="Organic","GOTS_Organic_raw",(IF($G2621="Responsible","GOTS_Responsible",(IF($G2621="No Attribute (Conventional)","GOTS_conventional",(IF($G2621="Recycled Pre/Post-Consumer","GOTS_pre_post",(IF($G2621="In-Conversion","GOTS_in_conversion",(IF($G2621="Sustainably Sourced","Sustainably_sourced",""))))))))))),IF($G2621="Organic","Organic",(IF($G2621="Responsible","Responsible",(IF($G2621="No Attribute (Conventional)","No_Attribute_Conventional",(IF($G2621="Recycled Pre/Post-Consumer","Recycled_Pre_Post_Consumer",(IF($G2621="In-Conversion","In_Conversion",(IF($G2621="Recycled Pre-Consumer","Recycled_Pre_Consumer",(IF($G2621="Recycled Post-Consumer","Recycled_Post_Consumer",(IF($G2621="Sustainably Sourced","Sustainably_sourced","")))))))))))))))),"")</f>
        <v/>
      </c>
      <c r="AE2621" s="13" t="e" cm="1">
        <f t="array" aca="1" ref="AE2621" ca="1">IF(INDIRECT("$F"&amp;$S2621)="","",IF(LEFT(INDIRECT("$F"&amp;$S2621),3)="GRS","GRS_RCS_RM",IF((LEFT(INDIRECT("$F"&amp;$S2621),3))="RCS","GRS_RCS_RM",IF(INDIRECT("$F"&amp;$S2621)="OCS (No Label)","OCS_Conversion_RM",IF(LEFT(INDIRECT("$F"&amp;$S2621),3)="OCS","OCS_RM",IF(RIGHT(INDIRECT("$F"&amp;$S2621),10)="conversion","GOTS_RM_conversion",IF((LEFT(INDIRECT("$F"&amp;$S2621),4))="GOTS","GOTS_RM","Responsible_RM")))))))</f>
        <v>#REF!</v>
      </c>
      <c r="AF2621" s="13" t="str" cm="1">
        <f t="array" aca="1" ref="AF2621" ca="1">IF($S2621="","",INDIRECT("$Z"&amp;$S2621))</f>
        <v/>
      </c>
      <c r="AG2621" s="155"/>
      <c r="AH2621" s="13" t="str" cm="1">
        <f t="array" aca="1" ref="AH2621" ca="1">IFERROR(INDIRECT("$ag"&amp;S2621),"")</f>
        <v/>
      </c>
      <c r="AI2621" s="13" t="e" cm="1">
        <f t="array" aca="1" ref="AI2621" ca="1">INDIRECT("O"&amp;S2620)</f>
        <v>#REF!</v>
      </c>
      <c r="AJ2621" s="13" t="str">
        <f>IF($I2621="","",INDEX('Raw Material'!$A$1:$J$75,MATCH(I2621,'Raw Material'!$A$1:$A$75,0),(MATCH(G2621,'Raw Material'!$A$1:$J$1,0))))</f>
        <v/>
      </c>
      <c r="AK2621" s="13" t="str">
        <f t="shared" si="1202"/>
        <v>YANLIŞRM</v>
      </c>
      <c r="AL2621" s="153" t="str">
        <f t="shared" si="1203"/>
        <v/>
      </c>
    </row>
    <row r="2622" spans="1:38" ht="16.5" customHeight="1">
      <c r="A2622" s="160" t="str">
        <f>IF(B2622="","",COUNTA($B$114:$B2622))</f>
        <v/>
      </c>
      <c r="B2622" s="164"/>
      <c r="C2622" s="165"/>
      <c r="D2622" s="183"/>
      <c r="E2622" s="183"/>
      <c r="F2622" s="172"/>
      <c r="G2622" s="212"/>
      <c r="H2622" s="206"/>
      <c r="I2622" s="206"/>
      <c r="J2622" s="206"/>
      <c r="K2622" s="31"/>
      <c r="L2622" s="177" t="str">
        <f t="shared" ref="L2622" si="1207">IF(R2622="","",LEFT(R2622,LEN(R2622)-2))</f>
        <v/>
      </c>
      <c r="M2622" s="177"/>
      <c r="N2622" s="80"/>
      <c r="O2622" s="184"/>
      <c r="P2622" s="103"/>
      <c r="Q2622" s="84" t="str">
        <f t="shared" si="1204"/>
        <v/>
      </c>
      <c r="R2622" s="159" t="str">
        <f t="shared" ref="R2622" si="1208">CONCATENATE($Q2622,Q2623,Q2624,Q2625,Q2626,Q2627,$Q2628,$Q2629,$Q2630,$Q2631,Q2632,Q2633)</f>
        <v/>
      </c>
      <c r="S2622" s="28" t="str" cm="1">
        <f t="array" aca="1" ref="S2622" ca="1">IF(INDIRECT("A"&amp;114+$U2622)&lt;&gt;"",114+$U2622,"")</f>
        <v/>
      </c>
      <c r="T2622" s="28" t="str">
        <f t="shared" ca="1" si="1205"/>
        <v>$B</v>
      </c>
      <c r="U2622" s="29">
        <f t="shared" si="1178"/>
        <v>2508</v>
      </c>
      <c r="V2622" s="29">
        <v>209.000000000016</v>
      </c>
      <c r="W2622" s="29">
        <f t="shared" si="1183"/>
        <v>209</v>
      </c>
      <c r="X2622" s="41" t="str" cm="1">
        <f t="array" aca="1" ref="X2622" ca="1">IFERROR(INDEX('PC&amp;PD'!$A$1:$AP$15,ROW('PC&amp;PD'!$A$15),MATCH(INDIRECT(T2622),'PC&amp;PD'!$A$1:$AP$1,0)),"")</f>
        <v/>
      </c>
      <c r="Z2622" s="155" t="str">
        <f t="shared" ref="Z2622" si="1209">IFERROR(IF($F2622="OCS 100","OCS (OCS 100)",IF($F2622="OCS Blended","OCS (OCS Blended)",IF($F2622="OCS (No Label)","OCS (No Label)",IF($F2622="RCS 100","RCS (RCS 100)",IF($F2622="RCS Blended","RCS (RCS Blended)",IF($F2622="GRS","GRS (GRS)",IF($F2622="GRS (No Label)", "GRS (No Label)",IF($F2622="RDS","RDS (RDS)",IF($F2622="RWS","RWS (RWS)",IF($F2622="RAS","RAS (RAS)",IF($F2622="RMS","RMS (RMS)",IF($F2622="GOTS Organic","GOTS (Organic)",IF($F2622="GOTS Made with organic","GOTS (Made with Organic)",IF($F2622="GOTS Organic - in conversion","GOTS (Organic - In Conversion)",IF($F2622="GOTS Made with organic - in conversion","GOTS (Made with Organic - In Conversion)",""))))))))))))))),"")</f>
        <v/>
      </c>
      <c r="AA2622" s="13" t="str">
        <f t="shared" si="1201"/>
        <v/>
      </c>
      <c r="AB2622" s="155" t="str">
        <f t="shared" ref="AB2622" si="1210">IFERROR(IF($F2622="OCS 100", "OCS_100",IF($F2622="OCS Blended", "OCS_Blended",IF($F2622="OCS (No Label)", "OCS_No_Label",IF($F2622="RCS 100", "RCS_100",IF($F2622="RCS Blended","RCS_Blended",IF($F2622="GRS","GRS",IF($F2622="GRS (No Label)", "GRS_No_Label",IF($F2622="RDS","RDS",IF($F2622="RWS","RWS",IF($F2622="RMS","RMS",IF($F2622="GOTS Organic","GOTS_Organic",IF($F2622="GOTS Made with organic","GOTS_Made_with_organic",IF($F2622="GOTS Organic - in conversion","GOTS_Organic_in_Conversion",IF($F2622="GOTS Made with organic - in conversion","GOTS_Made_with_Organic_in_Conversion",IF($F2622="RAS","RAS",""))))))))))))))),"")</f>
        <v/>
      </c>
      <c r="AC2622" s="13" t="str">
        <f t="shared" ca="1" si="1206"/>
        <v>$AB</v>
      </c>
      <c r="AD2622" s="13" t="str" cm="1">
        <f t="array" aca="1" ref="AD2622" ca="1">IFERROR(IF((LEFT(INDIRECT("$F"&amp;$S2622),4))="GOTS",IF($G2622="Organic","GOTS_Organic_raw",(IF($G2622="Responsible","GOTS_Responsible",(IF($G2622="No Attribute (Conventional)","GOTS_conventional",(IF($G2622="Recycled Pre/Post-Consumer","GOTS_pre_post",(IF($G2622="In-Conversion","GOTS_in_conversion",(IF($G2622="Sustainably Sourced","Sustainably_sourced",""))))))))))),IF($G2622="Organic","Organic",(IF($G2622="Responsible","Responsible",(IF($G2622="No Attribute (Conventional)","No_Attribute_Conventional",(IF($G2622="Recycled Pre/Post-Consumer","Recycled_Pre_Post_Consumer",(IF($G2622="In-Conversion","In_Conversion",(IF($G2622="Recycled Pre-Consumer","Recycled_Pre_Consumer",(IF($G2622="Recycled Post-Consumer","Recycled_Post_Consumer",(IF($G2622="Sustainably Sourced","Sustainably_sourced","")))))))))))))))),"")</f>
        <v/>
      </c>
      <c r="AE2622" s="13" t="e" cm="1">
        <f t="array" aca="1" ref="AE2622" ca="1">IF(INDIRECT("$F"&amp;$S2622)="","",IF(LEFT(INDIRECT("$F"&amp;$S2622),3)="GRS","GRS_RCS_RM",IF((LEFT(INDIRECT("$F"&amp;$S2622),3))="RCS","GRS_RCS_RM",IF(INDIRECT("$F"&amp;$S2622)="OCS (No Label)","OCS_Conversion_RM",IF(LEFT(INDIRECT("$F"&amp;$S2622),3)="OCS","OCS_RM",IF(RIGHT(INDIRECT("$F"&amp;$S2622),10)="conversion","GOTS_RM_conversion",IF((LEFT(INDIRECT("$F"&amp;$S2622),4))="GOTS","GOTS_RM","Responsible_RM")))))))</f>
        <v>#REF!</v>
      </c>
      <c r="AF2622" s="13" t="str" cm="1">
        <f t="array" aca="1" ref="AF2622" ca="1">IF($S2622="","",INDIRECT("$Z"&amp;$S2622))</f>
        <v/>
      </c>
      <c r="AG2622" s="155" t="str">
        <f t="shared" si="1192"/>
        <v/>
      </c>
      <c r="AH2622" s="13" t="str" cm="1">
        <f t="array" aca="1" ref="AH2622" ca="1">IFERROR(INDIRECT("$ag"&amp;S2622),"")</f>
        <v/>
      </c>
      <c r="AI2622" s="13" t="e" cm="1">
        <f t="array" aca="1" ref="AI2622" ca="1">INDIRECT("O"&amp;S2621)</f>
        <v>#REF!</v>
      </c>
      <c r="AJ2622" s="13" t="str">
        <f>IF($I2622="","",INDEX('Raw Material'!$A$1:$J$75,MATCH(I2622,'Raw Material'!$A$1:$A$75,0),(MATCH(G2622,'Raw Material'!$A$1:$J$1,0))))</f>
        <v/>
      </c>
      <c r="AK2622" s="13" t="str">
        <f t="shared" si="1202"/>
        <v>YANLIŞRM</v>
      </c>
      <c r="AL2622" s="153" t="str">
        <f t="shared" si="1203"/>
        <v/>
      </c>
    </row>
    <row r="2623" spans="1:38" ht="16.5" customHeight="1">
      <c r="A2623" s="161"/>
      <c r="B2623" s="166"/>
      <c r="C2623" s="167"/>
      <c r="D2623" s="156"/>
      <c r="E2623" s="156"/>
      <c r="F2623" s="173"/>
      <c r="G2623" s="181"/>
      <c r="H2623" s="182"/>
      <c r="I2623" s="182"/>
      <c r="J2623" s="182"/>
      <c r="K2623" s="32"/>
      <c r="L2623" s="178"/>
      <c r="M2623" s="178"/>
      <c r="N2623" s="81"/>
      <c r="O2623" s="185"/>
      <c r="P2623" s="103"/>
      <c r="Q2623" s="84" t="str">
        <f t="shared" si="1204"/>
        <v/>
      </c>
      <c r="R2623" s="159"/>
      <c r="S2623" s="28" t="str" cm="1">
        <f t="array" aca="1" ref="S2623" ca="1">IF(INDIRECT("A"&amp;114+$U2623)&lt;&gt;"",114+$U2623,"")</f>
        <v/>
      </c>
      <c r="T2623" s="28" t="str">
        <f t="shared" ca="1" si="1205"/>
        <v>$B</v>
      </c>
      <c r="U2623" s="29">
        <f t="shared" ref="U2623:U2686" si="1211">(12*W2623)</f>
        <v>2508</v>
      </c>
      <c r="V2623" s="29">
        <v>209.08333333335</v>
      </c>
      <c r="W2623" s="29">
        <f t="shared" si="1183"/>
        <v>209</v>
      </c>
      <c r="X2623" s="41" t="str" cm="1">
        <f t="array" aca="1" ref="X2623" ca="1">IFERROR(INDEX('PC&amp;PD'!$A$1:$AP$15,ROW('PC&amp;PD'!$A$15),MATCH(INDIRECT(T2623),'PC&amp;PD'!$A$1:$AP$1,0)),"")</f>
        <v/>
      </c>
      <c r="Z2623" s="155"/>
      <c r="AA2623" s="13" t="str">
        <f t="shared" si="1201"/>
        <v/>
      </c>
      <c r="AB2623" s="155"/>
      <c r="AC2623" s="13" t="str">
        <f t="shared" ca="1" si="1206"/>
        <v>$AB</v>
      </c>
      <c r="AD2623" s="13" t="str" cm="1">
        <f t="array" aca="1" ref="AD2623" ca="1">IFERROR(IF((LEFT(INDIRECT("$F"&amp;$S2623),4))="GOTS",IF($G2623="Organic","GOTS_Organic_raw",(IF($G2623="Responsible","GOTS_Responsible",(IF($G2623="No Attribute (Conventional)","GOTS_conventional",(IF($G2623="Recycled Pre/Post-Consumer","GOTS_pre_post",(IF($G2623="In-Conversion","GOTS_in_conversion",(IF($G2623="Sustainably Sourced","Sustainably_sourced",""))))))))))),IF($G2623="Organic","Organic",(IF($G2623="Responsible","Responsible",(IF($G2623="No Attribute (Conventional)","No_Attribute_Conventional",(IF($G2623="Recycled Pre/Post-Consumer","Recycled_Pre_Post_Consumer",(IF($G2623="In-Conversion","In_Conversion",(IF($G2623="Recycled Pre-Consumer","Recycled_Pre_Consumer",(IF($G2623="Recycled Post-Consumer","Recycled_Post_Consumer",(IF($G2623="Sustainably Sourced","Sustainably_sourced","")))))))))))))))),"")</f>
        <v/>
      </c>
      <c r="AE2623" s="13" t="e" cm="1">
        <f t="array" aca="1" ref="AE2623" ca="1">IF(INDIRECT("$F"&amp;$S2623)="","",IF(LEFT(INDIRECT("$F"&amp;$S2623),3)="GRS","GRS_RCS_RM",IF((LEFT(INDIRECT("$F"&amp;$S2623),3))="RCS","GRS_RCS_RM",IF(INDIRECT("$F"&amp;$S2623)="OCS (No Label)","OCS_Conversion_RM",IF(LEFT(INDIRECT("$F"&amp;$S2623),3)="OCS","OCS_RM",IF(RIGHT(INDIRECT("$F"&amp;$S2623),10)="conversion","GOTS_RM_conversion",IF((LEFT(INDIRECT("$F"&amp;$S2623),4))="GOTS","GOTS_RM","Responsible_RM")))))))</f>
        <v>#REF!</v>
      </c>
      <c r="AF2623" s="13" t="str" cm="1">
        <f t="array" aca="1" ref="AF2623" ca="1">IF($S2623="","",INDIRECT("$Z"&amp;$S2623))</f>
        <v/>
      </c>
      <c r="AG2623" s="155"/>
      <c r="AH2623" s="13" t="str" cm="1">
        <f t="array" aca="1" ref="AH2623" ca="1">IFERROR(INDIRECT("$ag"&amp;S2623),"")</f>
        <v/>
      </c>
      <c r="AI2623" s="13" t="e" cm="1">
        <f t="array" aca="1" ref="AI2623" ca="1">INDIRECT("O"&amp;S2622)</f>
        <v>#REF!</v>
      </c>
      <c r="AJ2623" s="13" t="str">
        <f>IF($I2623="","",INDEX('Raw Material'!$A$1:$J$75,MATCH(I2623,'Raw Material'!$A$1:$A$75,0),(MATCH(G2623,'Raw Material'!$A$1:$J$1,0))))</f>
        <v/>
      </c>
      <c r="AK2623" s="13" t="str">
        <f t="shared" si="1202"/>
        <v>YANLIŞRM</v>
      </c>
      <c r="AL2623" s="153" t="str">
        <f t="shared" si="1203"/>
        <v/>
      </c>
    </row>
    <row r="2624" spans="1:38" ht="16.5" customHeight="1">
      <c r="A2624" s="161"/>
      <c r="B2624" s="166"/>
      <c r="C2624" s="167"/>
      <c r="D2624" s="156"/>
      <c r="E2624" s="156"/>
      <c r="F2624" s="173"/>
      <c r="G2624" s="181"/>
      <c r="H2624" s="182"/>
      <c r="I2624" s="182"/>
      <c r="J2624" s="182"/>
      <c r="K2624" s="32"/>
      <c r="L2624" s="178"/>
      <c r="M2624" s="178"/>
      <c r="N2624" s="81"/>
      <c r="O2624" s="185"/>
      <c r="P2624" s="103"/>
      <c r="Q2624" s="84" t="str">
        <f t="shared" si="1204"/>
        <v/>
      </c>
      <c r="R2624" s="159"/>
      <c r="S2624" s="28" t="str" cm="1">
        <f t="array" aca="1" ref="S2624" ca="1">IF(INDIRECT("A"&amp;114+$U2624)&lt;&gt;"",114+$U2624,"")</f>
        <v/>
      </c>
      <c r="T2624" s="28" t="str">
        <f t="shared" ca="1" si="1205"/>
        <v>$B</v>
      </c>
      <c r="U2624" s="29">
        <f t="shared" si="1211"/>
        <v>2508</v>
      </c>
      <c r="V2624" s="29">
        <v>209.166666666683</v>
      </c>
      <c r="W2624" s="29">
        <f t="shared" si="1183"/>
        <v>209</v>
      </c>
      <c r="X2624" s="41" t="str" cm="1">
        <f t="array" aca="1" ref="X2624" ca="1">IFERROR(INDEX('PC&amp;PD'!$A$1:$AP$15,ROW('PC&amp;PD'!$A$15),MATCH(INDIRECT(T2624),'PC&amp;PD'!$A$1:$AP$1,0)),"")</f>
        <v/>
      </c>
      <c r="Z2624" s="155"/>
      <c r="AA2624" s="13" t="str">
        <f t="shared" si="1201"/>
        <v/>
      </c>
      <c r="AB2624" s="155"/>
      <c r="AC2624" s="13" t="str">
        <f t="shared" ca="1" si="1206"/>
        <v>$AB</v>
      </c>
      <c r="AD2624" s="13" t="str" cm="1">
        <f t="array" aca="1" ref="AD2624" ca="1">IFERROR(IF((LEFT(INDIRECT("$F"&amp;$S2624),4))="GOTS",IF($G2624="Organic","GOTS_Organic_raw",(IF($G2624="Responsible","GOTS_Responsible",(IF($G2624="No Attribute (Conventional)","GOTS_conventional",(IF($G2624="Recycled Pre/Post-Consumer","GOTS_pre_post",(IF($G2624="In-Conversion","GOTS_in_conversion",(IF($G2624="Sustainably Sourced","Sustainably_sourced",""))))))))))),IF($G2624="Organic","Organic",(IF($G2624="Responsible","Responsible",(IF($G2624="No Attribute (Conventional)","No_Attribute_Conventional",(IF($G2624="Recycled Pre/Post-Consumer","Recycled_Pre_Post_Consumer",(IF($G2624="In-Conversion","In_Conversion",(IF($G2624="Recycled Pre-Consumer","Recycled_Pre_Consumer",(IF($G2624="Recycled Post-Consumer","Recycled_Post_Consumer",(IF($G2624="Sustainably Sourced","Sustainably_sourced","")))))))))))))))),"")</f>
        <v/>
      </c>
      <c r="AE2624" s="13" t="e" cm="1">
        <f t="array" aca="1" ref="AE2624" ca="1">IF(INDIRECT("$F"&amp;$S2624)="","",IF(LEFT(INDIRECT("$F"&amp;$S2624),3)="GRS","GRS_RCS_RM",IF((LEFT(INDIRECT("$F"&amp;$S2624),3))="RCS","GRS_RCS_RM",IF(INDIRECT("$F"&amp;$S2624)="OCS (No Label)","OCS_Conversion_RM",IF(LEFT(INDIRECT("$F"&amp;$S2624),3)="OCS","OCS_RM",IF(RIGHT(INDIRECT("$F"&amp;$S2624),10)="conversion","GOTS_RM_conversion",IF((LEFT(INDIRECT("$F"&amp;$S2624),4))="GOTS","GOTS_RM","Responsible_RM")))))))</f>
        <v>#REF!</v>
      </c>
      <c r="AF2624" s="13" t="str" cm="1">
        <f t="array" aca="1" ref="AF2624" ca="1">IF($S2624="","",INDIRECT("$Z"&amp;$S2624))</f>
        <v/>
      </c>
      <c r="AG2624" s="155"/>
      <c r="AH2624" s="13" t="str" cm="1">
        <f t="array" aca="1" ref="AH2624" ca="1">IFERROR(INDIRECT("$ag"&amp;S2624),"")</f>
        <v/>
      </c>
      <c r="AI2624" s="13" t="e" cm="1">
        <f t="array" aca="1" ref="AI2624" ca="1">INDIRECT("O"&amp;S2623)</f>
        <v>#REF!</v>
      </c>
      <c r="AJ2624" s="13" t="str">
        <f>IF($I2624="","",INDEX('Raw Material'!$A$1:$J$75,MATCH(I2624,'Raw Material'!$A$1:$A$75,0),(MATCH(G2624,'Raw Material'!$A$1:$J$1,0))))</f>
        <v/>
      </c>
      <c r="AK2624" s="13" t="str">
        <f t="shared" si="1202"/>
        <v>YANLIŞRM</v>
      </c>
      <c r="AL2624" s="153" t="str">
        <f t="shared" si="1203"/>
        <v/>
      </c>
    </row>
    <row r="2625" spans="1:38" ht="16.5" customHeight="1">
      <c r="A2625" s="161"/>
      <c r="B2625" s="166"/>
      <c r="C2625" s="167"/>
      <c r="D2625" s="156"/>
      <c r="E2625" s="156"/>
      <c r="F2625" s="174"/>
      <c r="G2625" s="181"/>
      <c r="H2625" s="182"/>
      <c r="I2625" s="182"/>
      <c r="J2625" s="182"/>
      <c r="K2625" s="32"/>
      <c r="L2625" s="178"/>
      <c r="M2625" s="178"/>
      <c r="N2625" s="81"/>
      <c r="O2625" s="185"/>
      <c r="P2625" s="103"/>
      <c r="Q2625" s="84" t="str">
        <f t="shared" si="1204"/>
        <v/>
      </c>
      <c r="R2625" s="159"/>
      <c r="S2625" s="28" t="str" cm="1">
        <f t="array" aca="1" ref="S2625" ca="1">IF(INDIRECT("A"&amp;114+$U2625)&lt;&gt;"",114+$U2625,"")</f>
        <v/>
      </c>
      <c r="T2625" s="28" t="str">
        <f t="shared" ca="1" si="1205"/>
        <v>$B</v>
      </c>
      <c r="U2625" s="29">
        <f t="shared" si="1211"/>
        <v>2508</v>
      </c>
      <c r="V2625" s="29">
        <v>209.250000000016</v>
      </c>
      <c r="W2625" s="29">
        <f t="shared" si="1183"/>
        <v>209</v>
      </c>
      <c r="X2625" s="41" t="str" cm="1">
        <f t="array" aca="1" ref="X2625" ca="1">IFERROR(INDEX('PC&amp;PD'!$A$1:$AP$15,ROW('PC&amp;PD'!$A$15),MATCH(INDIRECT(T2625),'PC&amp;PD'!$A$1:$AP$1,0)),"")</f>
        <v/>
      </c>
      <c r="Z2625" s="155"/>
      <c r="AA2625" s="13" t="str">
        <f t="shared" si="1201"/>
        <v/>
      </c>
      <c r="AB2625" s="155"/>
      <c r="AC2625" s="13" t="str">
        <f t="shared" ca="1" si="1206"/>
        <v>$AB</v>
      </c>
      <c r="AD2625" s="13" t="str" cm="1">
        <f t="array" aca="1" ref="AD2625" ca="1">IFERROR(IF((LEFT(INDIRECT("$F"&amp;$S2625),4))="GOTS",IF($G2625="Organic","GOTS_Organic_raw",(IF($G2625="Responsible","GOTS_Responsible",(IF($G2625="No Attribute (Conventional)","GOTS_conventional",(IF($G2625="Recycled Pre/Post-Consumer","GOTS_pre_post",(IF($G2625="In-Conversion","GOTS_in_conversion",(IF($G2625="Sustainably Sourced","Sustainably_sourced",""))))))))))),IF($G2625="Organic","Organic",(IF($G2625="Responsible","Responsible",(IF($G2625="No Attribute (Conventional)","No_Attribute_Conventional",(IF($G2625="Recycled Pre/Post-Consumer","Recycled_Pre_Post_Consumer",(IF($G2625="In-Conversion","In_Conversion",(IF($G2625="Recycled Pre-Consumer","Recycled_Pre_Consumer",(IF($G2625="Recycled Post-Consumer","Recycled_Post_Consumer",(IF($G2625="Sustainably Sourced","Sustainably_sourced","")))))))))))))))),"")</f>
        <v/>
      </c>
      <c r="AE2625" s="13" t="e" cm="1">
        <f t="array" aca="1" ref="AE2625" ca="1">IF(INDIRECT("$F"&amp;$S2625)="","",IF(LEFT(INDIRECT("$F"&amp;$S2625),3)="GRS","GRS_RCS_RM",IF((LEFT(INDIRECT("$F"&amp;$S2625),3))="RCS","GRS_RCS_RM",IF(INDIRECT("$F"&amp;$S2625)="OCS (No Label)","OCS_Conversion_RM",IF(LEFT(INDIRECT("$F"&amp;$S2625),3)="OCS","OCS_RM",IF(RIGHT(INDIRECT("$F"&amp;$S2625),10)="conversion","GOTS_RM_conversion",IF((LEFT(INDIRECT("$F"&amp;$S2625),4))="GOTS","GOTS_RM","Responsible_RM")))))))</f>
        <v>#REF!</v>
      </c>
      <c r="AF2625" s="13" t="str" cm="1">
        <f t="array" aca="1" ref="AF2625" ca="1">IF($S2625="","",INDIRECT("$Z"&amp;$S2625))</f>
        <v/>
      </c>
      <c r="AG2625" s="155"/>
      <c r="AH2625" s="13" t="str" cm="1">
        <f t="array" aca="1" ref="AH2625" ca="1">IFERROR(INDIRECT("$ag"&amp;S2625),"")</f>
        <v/>
      </c>
      <c r="AI2625" s="13" t="e" cm="1">
        <f t="array" aca="1" ref="AI2625" ca="1">INDIRECT("O"&amp;S2624)</f>
        <v>#REF!</v>
      </c>
      <c r="AJ2625" s="13" t="str">
        <f>IF($I2625="","",INDEX('Raw Material'!$A$1:$J$75,MATCH(I2625,'Raw Material'!$A$1:$A$75,0),(MATCH(G2625,'Raw Material'!$A$1:$J$1,0))))</f>
        <v/>
      </c>
      <c r="AK2625" s="13" t="str">
        <f t="shared" si="1202"/>
        <v>YANLIŞRM</v>
      </c>
      <c r="AL2625" s="153" t="str">
        <f t="shared" si="1203"/>
        <v/>
      </c>
    </row>
    <row r="2626" spans="1:38" ht="16.5" customHeight="1">
      <c r="A2626" s="161"/>
      <c r="B2626" s="166"/>
      <c r="C2626" s="167"/>
      <c r="D2626" s="156"/>
      <c r="E2626" s="156"/>
      <c r="F2626" s="174"/>
      <c r="G2626" s="181"/>
      <c r="H2626" s="182"/>
      <c r="I2626" s="182"/>
      <c r="J2626" s="182"/>
      <c r="K2626" s="32"/>
      <c r="L2626" s="178"/>
      <c r="M2626" s="178"/>
      <c r="N2626" s="81"/>
      <c r="O2626" s="185"/>
      <c r="P2626" s="103"/>
      <c r="Q2626" s="84" t="str">
        <f t="shared" si="1204"/>
        <v/>
      </c>
      <c r="R2626" s="159"/>
      <c r="S2626" s="28" t="str" cm="1">
        <f t="array" aca="1" ref="S2626" ca="1">IF(INDIRECT("A"&amp;114+$U2626)&lt;&gt;"",114+$U2626,"")</f>
        <v/>
      </c>
      <c r="T2626" s="28" t="str">
        <f t="shared" ca="1" si="1205"/>
        <v>$B</v>
      </c>
      <c r="U2626" s="29">
        <f t="shared" si="1211"/>
        <v>2508</v>
      </c>
      <c r="V2626" s="29">
        <v>209.33333333335</v>
      </c>
      <c r="W2626" s="29">
        <f t="shared" si="1183"/>
        <v>209</v>
      </c>
      <c r="X2626" s="41" t="str" cm="1">
        <f t="array" aca="1" ref="X2626" ca="1">IFERROR(INDEX('PC&amp;PD'!$A$1:$AP$15,ROW('PC&amp;PD'!$A$15),MATCH(INDIRECT(T2626),'PC&amp;PD'!$A$1:$AP$1,0)),"")</f>
        <v/>
      </c>
      <c r="Z2626" s="155"/>
      <c r="AA2626" s="13" t="str">
        <f t="shared" si="1201"/>
        <v/>
      </c>
      <c r="AB2626" s="155"/>
      <c r="AC2626" s="13" t="str">
        <f t="shared" ca="1" si="1206"/>
        <v>$AB</v>
      </c>
      <c r="AD2626" s="13" t="str" cm="1">
        <f t="array" aca="1" ref="AD2626" ca="1">IFERROR(IF((LEFT(INDIRECT("$F"&amp;$S2626),4))="GOTS",IF($G2626="Organic","GOTS_Organic_raw",(IF($G2626="Responsible","GOTS_Responsible",(IF($G2626="No Attribute (Conventional)","GOTS_conventional",(IF($G2626="Recycled Pre/Post-Consumer","GOTS_pre_post",(IF($G2626="In-Conversion","GOTS_in_conversion",(IF($G2626="Sustainably Sourced","Sustainably_sourced",""))))))))))),IF($G2626="Organic","Organic",(IF($G2626="Responsible","Responsible",(IF($G2626="No Attribute (Conventional)","No_Attribute_Conventional",(IF($G2626="Recycled Pre/Post-Consumer","Recycled_Pre_Post_Consumer",(IF($G2626="In-Conversion","In_Conversion",(IF($G2626="Recycled Pre-Consumer","Recycled_Pre_Consumer",(IF($G2626="Recycled Post-Consumer","Recycled_Post_Consumer",(IF($G2626="Sustainably Sourced","Sustainably_sourced","")))))))))))))))),"")</f>
        <v/>
      </c>
      <c r="AE2626" s="13" t="e" cm="1">
        <f t="array" aca="1" ref="AE2626" ca="1">IF(INDIRECT("$F"&amp;$S2626)="","",IF(LEFT(INDIRECT("$F"&amp;$S2626),3)="GRS","GRS_RCS_RM",IF((LEFT(INDIRECT("$F"&amp;$S2626),3))="RCS","GRS_RCS_RM",IF(INDIRECT("$F"&amp;$S2626)="OCS (No Label)","OCS_Conversion_RM",IF(LEFT(INDIRECT("$F"&amp;$S2626),3)="OCS","OCS_RM",IF(RIGHT(INDIRECT("$F"&amp;$S2626),10)="conversion","GOTS_RM_conversion",IF((LEFT(INDIRECT("$F"&amp;$S2626),4))="GOTS","GOTS_RM","Responsible_RM")))))))</f>
        <v>#REF!</v>
      </c>
      <c r="AF2626" s="13" t="str" cm="1">
        <f t="array" aca="1" ref="AF2626" ca="1">IF($S2626="","",INDIRECT("$Z"&amp;$S2626))</f>
        <v/>
      </c>
      <c r="AG2626" s="155"/>
      <c r="AH2626" s="13" t="str" cm="1">
        <f t="array" aca="1" ref="AH2626" ca="1">IFERROR(INDIRECT("$ag"&amp;S2626),"")</f>
        <v/>
      </c>
      <c r="AI2626" s="13" t="e" cm="1">
        <f t="array" aca="1" ref="AI2626" ca="1">INDIRECT("O"&amp;S2625)</f>
        <v>#REF!</v>
      </c>
      <c r="AJ2626" s="13" t="str">
        <f>IF($I2626="","",INDEX('Raw Material'!$A$1:$J$75,MATCH(I2626,'Raw Material'!$A$1:$A$75,0),(MATCH(G2626,'Raw Material'!$A$1:$J$1,0))))</f>
        <v/>
      </c>
      <c r="AK2626" s="13" t="str">
        <f t="shared" si="1202"/>
        <v>YANLIŞRM</v>
      </c>
      <c r="AL2626" s="153" t="str">
        <f t="shared" si="1203"/>
        <v/>
      </c>
    </row>
    <row r="2627" spans="1:38" ht="16.5" customHeight="1">
      <c r="A2627" s="161"/>
      <c r="B2627" s="166"/>
      <c r="C2627" s="167"/>
      <c r="D2627" s="156"/>
      <c r="E2627" s="156"/>
      <c r="F2627" s="174"/>
      <c r="G2627" s="181"/>
      <c r="H2627" s="182"/>
      <c r="I2627" s="182"/>
      <c r="J2627" s="182"/>
      <c r="K2627" s="32"/>
      <c r="L2627" s="178"/>
      <c r="M2627" s="178"/>
      <c r="N2627" s="81"/>
      <c r="O2627" s="185"/>
      <c r="P2627" s="103"/>
      <c r="Q2627" s="84" t="str">
        <f t="shared" si="1204"/>
        <v/>
      </c>
      <c r="R2627" s="159"/>
      <c r="S2627" s="28" t="str" cm="1">
        <f t="array" aca="1" ref="S2627" ca="1">IF(INDIRECT("A"&amp;114+$U2627)&lt;&gt;"",114+$U2627,"")</f>
        <v/>
      </c>
      <c r="T2627" s="28" t="str">
        <f t="shared" ca="1" si="1205"/>
        <v>$B</v>
      </c>
      <c r="U2627" s="29">
        <f t="shared" si="1211"/>
        <v>2508</v>
      </c>
      <c r="V2627" s="29">
        <v>209.416666666683</v>
      </c>
      <c r="W2627" s="29">
        <f t="shared" si="1183"/>
        <v>209</v>
      </c>
      <c r="X2627" s="41" t="str" cm="1">
        <f t="array" aca="1" ref="X2627" ca="1">IFERROR(INDEX('PC&amp;PD'!$A$1:$AP$15,ROW('PC&amp;PD'!$A$15),MATCH(INDIRECT(T2627),'PC&amp;PD'!$A$1:$AP$1,0)),"")</f>
        <v/>
      </c>
      <c r="Z2627" s="155"/>
      <c r="AA2627" s="13" t="str">
        <f t="shared" si="1201"/>
        <v/>
      </c>
      <c r="AB2627" s="155"/>
      <c r="AC2627" s="13" t="str">
        <f t="shared" ca="1" si="1206"/>
        <v>$AB</v>
      </c>
      <c r="AD2627" s="13" t="str" cm="1">
        <f t="array" aca="1" ref="AD2627" ca="1">IFERROR(IF((LEFT(INDIRECT("$F"&amp;$S2627),4))="GOTS",IF($G2627="Organic","GOTS_Organic_raw",(IF($G2627="Responsible","GOTS_Responsible",(IF($G2627="No Attribute (Conventional)","GOTS_conventional",(IF($G2627="Recycled Pre/Post-Consumer","GOTS_pre_post",(IF($G2627="In-Conversion","GOTS_in_conversion",(IF($G2627="Sustainably Sourced","Sustainably_sourced",""))))))))))),IF($G2627="Organic","Organic",(IF($G2627="Responsible","Responsible",(IF($G2627="No Attribute (Conventional)","No_Attribute_Conventional",(IF($G2627="Recycled Pre/Post-Consumer","Recycled_Pre_Post_Consumer",(IF($G2627="In-Conversion","In_Conversion",(IF($G2627="Recycled Pre-Consumer","Recycled_Pre_Consumer",(IF($G2627="Recycled Post-Consumer","Recycled_Post_Consumer",(IF($G2627="Sustainably Sourced","Sustainably_sourced","")))))))))))))))),"")</f>
        <v/>
      </c>
      <c r="AE2627" s="13" t="e" cm="1">
        <f t="array" aca="1" ref="AE2627" ca="1">IF(INDIRECT("$F"&amp;$S2627)="","",IF(LEFT(INDIRECT("$F"&amp;$S2627),3)="GRS","GRS_RCS_RM",IF((LEFT(INDIRECT("$F"&amp;$S2627),3))="RCS","GRS_RCS_RM",IF(INDIRECT("$F"&amp;$S2627)="OCS (No Label)","OCS_Conversion_RM",IF(LEFT(INDIRECT("$F"&amp;$S2627),3)="OCS","OCS_RM",IF(RIGHT(INDIRECT("$F"&amp;$S2627),10)="conversion","GOTS_RM_conversion",IF((LEFT(INDIRECT("$F"&amp;$S2627),4))="GOTS","GOTS_RM","Responsible_RM")))))))</f>
        <v>#REF!</v>
      </c>
      <c r="AF2627" s="13" t="str" cm="1">
        <f t="array" aca="1" ref="AF2627" ca="1">IF($S2627="","",INDIRECT("$Z"&amp;$S2627))</f>
        <v/>
      </c>
      <c r="AG2627" s="155"/>
      <c r="AH2627" s="13" t="str" cm="1">
        <f t="array" aca="1" ref="AH2627" ca="1">IFERROR(INDIRECT("$ag"&amp;S2627),"")</f>
        <v/>
      </c>
      <c r="AI2627" s="13" t="e" cm="1">
        <f t="array" aca="1" ref="AI2627" ca="1">INDIRECT("O"&amp;S2626)</f>
        <v>#REF!</v>
      </c>
      <c r="AJ2627" s="13" t="str">
        <f>IF($I2627="","",INDEX('Raw Material'!$A$1:$J$75,MATCH(I2627,'Raw Material'!$A$1:$A$75,0),(MATCH(G2627,'Raw Material'!$A$1:$J$1,0))))</f>
        <v/>
      </c>
      <c r="AK2627" s="13" t="str">
        <f t="shared" si="1202"/>
        <v>YANLIŞRM</v>
      </c>
      <c r="AL2627" s="153" t="str">
        <f t="shared" si="1203"/>
        <v/>
      </c>
    </row>
    <row r="2628" spans="1:38" ht="16.5" customHeight="1">
      <c r="A2628" s="162"/>
      <c r="B2628" s="168"/>
      <c r="C2628" s="169"/>
      <c r="D2628" s="156"/>
      <c r="E2628" s="156"/>
      <c r="F2628" s="175"/>
      <c r="G2628" s="181"/>
      <c r="H2628" s="182"/>
      <c r="I2628" s="182"/>
      <c r="J2628" s="182"/>
      <c r="K2628" s="32"/>
      <c r="L2628" s="179"/>
      <c r="M2628" s="179"/>
      <c r="N2628" s="81"/>
      <c r="O2628" s="185"/>
      <c r="P2628" s="103"/>
      <c r="Q2628" s="84" t="str">
        <f t="shared" si="1204"/>
        <v/>
      </c>
      <c r="R2628" s="159"/>
      <c r="S2628" s="28" t="str" cm="1">
        <f t="array" aca="1" ref="S2628" ca="1">IF(INDIRECT("A"&amp;114+$U2628)&lt;&gt;"",114+$U2628,"")</f>
        <v/>
      </c>
      <c r="T2628" s="28" t="str">
        <f t="shared" ca="1" si="1205"/>
        <v>$B</v>
      </c>
      <c r="U2628" s="29">
        <f t="shared" si="1211"/>
        <v>2508</v>
      </c>
      <c r="V2628" s="29">
        <v>209.500000000016</v>
      </c>
      <c r="W2628" s="29">
        <f t="shared" si="1183"/>
        <v>209</v>
      </c>
      <c r="X2628" s="41" t="str" cm="1">
        <f t="array" aca="1" ref="X2628" ca="1">IFERROR(INDEX('PC&amp;PD'!$A$1:$AP$15,ROW('PC&amp;PD'!$A$15),MATCH(INDIRECT(T2628),'PC&amp;PD'!$A$1:$AP$1,0)),"")</f>
        <v/>
      </c>
      <c r="Z2628" s="155"/>
      <c r="AA2628" s="13" t="str">
        <f t="shared" si="1201"/>
        <v/>
      </c>
      <c r="AB2628" s="155"/>
      <c r="AC2628" s="13" t="str">
        <f t="shared" ca="1" si="1206"/>
        <v>$AB</v>
      </c>
      <c r="AD2628" s="13" t="str" cm="1">
        <f t="array" aca="1" ref="AD2628" ca="1">IFERROR(IF((LEFT(INDIRECT("$F"&amp;$S2628),4))="GOTS",IF($G2628="Organic","GOTS_Organic_raw",(IF($G2628="Responsible","GOTS_Responsible",(IF($G2628="No Attribute (Conventional)","GOTS_conventional",(IF($G2628="Recycled Pre/Post-Consumer","GOTS_pre_post",(IF($G2628="In-Conversion","GOTS_in_conversion",(IF($G2628="Sustainably Sourced","Sustainably_sourced",""))))))))))),IF($G2628="Organic","Organic",(IF($G2628="Responsible","Responsible",(IF($G2628="No Attribute (Conventional)","No_Attribute_Conventional",(IF($G2628="Recycled Pre/Post-Consumer","Recycled_Pre_Post_Consumer",(IF($G2628="In-Conversion","In_Conversion",(IF($G2628="Recycled Pre-Consumer","Recycled_Pre_Consumer",(IF($G2628="Recycled Post-Consumer","Recycled_Post_Consumer",(IF($G2628="Sustainably Sourced","Sustainably_sourced","")))))))))))))))),"")</f>
        <v/>
      </c>
      <c r="AE2628" s="13" t="e" cm="1">
        <f t="array" aca="1" ref="AE2628" ca="1">IF(INDIRECT("$F"&amp;$S2628)="","",IF(LEFT(INDIRECT("$F"&amp;$S2628),3)="GRS","GRS_RCS_RM",IF((LEFT(INDIRECT("$F"&amp;$S2628),3))="RCS","GRS_RCS_RM",IF(INDIRECT("$F"&amp;$S2628)="OCS (No Label)","OCS_Conversion_RM",IF(LEFT(INDIRECT("$F"&amp;$S2628),3)="OCS","OCS_RM",IF(RIGHT(INDIRECT("$F"&amp;$S2628),10)="conversion","GOTS_RM_conversion",IF((LEFT(INDIRECT("$F"&amp;$S2628),4))="GOTS","GOTS_RM","Responsible_RM")))))))</f>
        <v>#REF!</v>
      </c>
      <c r="AF2628" s="13" t="str" cm="1">
        <f t="array" aca="1" ref="AF2628" ca="1">IF($S2628="","",INDIRECT("$Z"&amp;$S2628))</f>
        <v/>
      </c>
      <c r="AG2628" s="155"/>
      <c r="AH2628" s="13" t="str" cm="1">
        <f t="array" aca="1" ref="AH2628" ca="1">IFERROR(INDIRECT("$ag"&amp;S2628),"")</f>
        <v/>
      </c>
      <c r="AI2628" s="13" t="e" cm="1">
        <f t="array" aca="1" ref="AI2628" ca="1">INDIRECT("O"&amp;S2627)</f>
        <v>#REF!</v>
      </c>
      <c r="AJ2628" s="13" t="str">
        <f>IF($I2628="","",INDEX('Raw Material'!$A$1:$J$75,MATCH(I2628,'Raw Material'!$A$1:$A$75,0),(MATCH(G2628,'Raw Material'!$A$1:$J$1,0))))</f>
        <v/>
      </c>
      <c r="AK2628" s="13" t="str">
        <f t="shared" si="1202"/>
        <v>YANLIŞRM</v>
      </c>
      <c r="AL2628" s="153" t="str">
        <f t="shared" si="1203"/>
        <v/>
      </c>
    </row>
    <row r="2629" spans="1:38" ht="16.5" customHeight="1">
      <c r="A2629" s="162"/>
      <c r="B2629" s="168"/>
      <c r="C2629" s="169"/>
      <c r="D2629" s="156"/>
      <c r="E2629" s="156"/>
      <c r="F2629" s="175"/>
      <c r="G2629" s="181"/>
      <c r="H2629" s="182"/>
      <c r="I2629" s="182"/>
      <c r="J2629" s="182"/>
      <c r="K2629" s="32"/>
      <c r="L2629" s="179"/>
      <c r="M2629" s="179"/>
      <c r="N2629" s="81"/>
      <c r="O2629" s="185"/>
      <c r="P2629" s="103"/>
      <c r="Q2629" s="84" t="str">
        <f t="shared" si="1204"/>
        <v/>
      </c>
      <c r="R2629" s="159"/>
      <c r="S2629" s="28" t="str" cm="1">
        <f t="array" aca="1" ref="S2629" ca="1">IF(INDIRECT("A"&amp;114+$U2629)&lt;&gt;"",114+$U2629,"")</f>
        <v/>
      </c>
      <c r="T2629" s="28" t="str">
        <f t="shared" ca="1" si="1205"/>
        <v>$B</v>
      </c>
      <c r="U2629" s="29">
        <f t="shared" si="1211"/>
        <v>2508</v>
      </c>
      <c r="V2629" s="29">
        <v>209.58333333335</v>
      </c>
      <c r="W2629" s="29">
        <f t="shared" si="1183"/>
        <v>209</v>
      </c>
      <c r="X2629" s="41" t="str" cm="1">
        <f t="array" aca="1" ref="X2629" ca="1">IFERROR(INDEX('PC&amp;PD'!$A$1:$AP$15,ROW('PC&amp;PD'!$A$15),MATCH(INDIRECT(T2629),'PC&amp;PD'!$A$1:$AP$1,0)),"")</f>
        <v/>
      </c>
      <c r="Z2629" s="155"/>
      <c r="AA2629" s="13" t="str">
        <f t="shared" si="1201"/>
        <v/>
      </c>
      <c r="AB2629" s="155"/>
      <c r="AC2629" s="13" t="str">
        <f t="shared" ca="1" si="1206"/>
        <v>$AB</v>
      </c>
      <c r="AD2629" s="13" t="str" cm="1">
        <f t="array" aca="1" ref="AD2629" ca="1">IFERROR(IF((LEFT(INDIRECT("$F"&amp;$S2629),4))="GOTS",IF($G2629="Organic","GOTS_Organic_raw",(IF($G2629="Responsible","GOTS_Responsible",(IF($G2629="No Attribute (Conventional)","GOTS_conventional",(IF($G2629="Recycled Pre/Post-Consumer","GOTS_pre_post",(IF($G2629="In-Conversion","GOTS_in_conversion",(IF($G2629="Sustainably Sourced","Sustainably_sourced",""))))))))))),IF($G2629="Organic","Organic",(IF($G2629="Responsible","Responsible",(IF($G2629="No Attribute (Conventional)","No_Attribute_Conventional",(IF($G2629="Recycled Pre/Post-Consumer","Recycled_Pre_Post_Consumer",(IF($G2629="In-Conversion","In_Conversion",(IF($G2629="Recycled Pre-Consumer","Recycled_Pre_Consumer",(IF($G2629="Recycled Post-Consumer","Recycled_Post_Consumer",(IF($G2629="Sustainably Sourced","Sustainably_sourced","")))))))))))))))),"")</f>
        <v/>
      </c>
      <c r="AE2629" s="13" t="e" cm="1">
        <f t="array" aca="1" ref="AE2629" ca="1">IF(INDIRECT("$F"&amp;$S2629)="","",IF(LEFT(INDIRECT("$F"&amp;$S2629),3)="GRS","GRS_RCS_RM",IF((LEFT(INDIRECT("$F"&amp;$S2629),3))="RCS","GRS_RCS_RM",IF(INDIRECT("$F"&amp;$S2629)="OCS (No Label)","OCS_Conversion_RM",IF(LEFT(INDIRECT("$F"&amp;$S2629),3)="OCS","OCS_RM",IF(RIGHT(INDIRECT("$F"&amp;$S2629),10)="conversion","GOTS_RM_conversion",IF((LEFT(INDIRECT("$F"&amp;$S2629),4))="GOTS","GOTS_RM","Responsible_RM")))))))</f>
        <v>#REF!</v>
      </c>
      <c r="AF2629" s="13" t="str" cm="1">
        <f t="array" aca="1" ref="AF2629" ca="1">IF($S2629="","",INDIRECT("$Z"&amp;$S2629))</f>
        <v/>
      </c>
      <c r="AG2629" s="155"/>
      <c r="AH2629" s="13" t="str" cm="1">
        <f t="array" aca="1" ref="AH2629" ca="1">IFERROR(INDIRECT("$ag"&amp;S2629),"")</f>
        <v/>
      </c>
      <c r="AI2629" s="13" t="e" cm="1">
        <f t="array" aca="1" ref="AI2629" ca="1">INDIRECT("O"&amp;S2628)</f>
        <v>#REF!</v>
      </c>
      <c r="AJ2629" s="13" t="str">
        <f>IF($I2629="","",INDEX('Raw Material'!$A$1:$J$75,MATCH(I2629,'Raw Material'!$A$1:$A$75,0),(MATCH(G2629,'Raw Material'!$A$1:$J$1,0))))</f>
        <v/>
      </c>
      <c r="AK2629" s="13" t="str">
        <f t="shared" si="1202"/>
        <v>YANLIŞRM</v>
      </c>
      <c r="AL2629" s="153" t="str">
        <f t="shared" si="1203"/>
        <v/>
      </c>
    </row>
    <row r="2630" spans="1:38" ht="16.5" customHeight="1">
      <c r="A2630" s="162"/>
      <c r="B2630" s="168"/>
      <c r="C2630" s="169"/>
      <c r="D2630" s="156"/>
      <c r="E2630" s="156"/>
      <c r="F2630" s="175"/>
      <c r="G2630" s="181"/>
      <c r="H2630" s="182"/>
      <c r="I2630" s="182"/>
      <c r="J2630" s="182"/>
      <c r="K2630" s="32"/>
      <c r="L2630" s="179"/>
      <c r="M2630" s="179"/>
      <c r="N2630" s="81"/>
      <c r="O2630" s="185"/>
      <c r="P2630" s="103"/>
      <c r="Q2630" s="84" t="str">
        <f t="shared" si="1204"/>
        <v/>
      </c>
      <c r="R2630" s="159"/>
      <c r="S2630" s="28" t="str" cm="1">
        <f t="array" aca="1" ref="S2630" ca="1">IF(INDIRECT("A"&amp;114+$U2630)&lt;&gt;"",114+$U2630,"")</f>
        <v/>
      </c>
      <c r="T2630" s="28" t="str">
        <f t="shared" ca="1" si="1205"/>
        <v>$B</v>
      </c>
      <c r="U2630" s="29">
        <f t="shared" si="1211"/>
        <v>2508</v>
      </c>
      <c r="V2630" s="29">
        <v>209.666666666683</v>
      </c>
      <c r="W2630" s="29">
        <f t="shared" si="1183"/>
        <v>209</v>
      </c>
      <c r="X2630" s="41" t="str" cm="1">
        <f t="array" aca="1" ref="X2630" ca="1">IFERROR(INDEX('PC&amp;PD'!$A$1:$AP$15,ROW('PC&amp;PD'!$A$15),MATCH(INDIRECT(T2630),'PC&amp;PD'!$A$1:$AP$1,0)),"")</f>
        <v/>
      </c>
      <c r="Z2630" s="155"/>
      <c r="AA2630" s="13" t="str">
        <f t="shared" si="1201"/>
        <v/>
      </c>
      <c r="AB2630" s="155"/>
      <c r="AC2630" s="13" t="str">
        <f t="shared" ca="1" si="1206"/>
        <v>$AB</v>
      </c>
      <c r="AD2630" s="13" t="str" cm="1">
        <f t="array" aca="1" ref="AD2630" ca="1">IFERROR(IF((LEFT(INDIRECT("$F"&amp;$S2630),4))="GOTS",IF($G2630="Organic","GOTS_Organic_raw",(IF($G2630="Responsible","GOTS_Responsible",(IF($G2630="No Attribute (Conventional)","GOTS_conventional",(IF($G2630="Recycled Pre/Post-Consumer","GOTS_pre_post",(IF($G2630="In-Conversion","GOTS_in_conversion",(IF($G2630="Sustainably Sourced","Sustainably_sourced",""))))))))))),IF($G2630="Organic","Organic",(IF($G2630="Responsible","Responsible",(IF($G2630="No Attribute (Conventional)","No_Attribute_Conventional",(IF($G2630="Recycled Pre/Post-Consumer","Recycled_Pre_Post_Consumer",(IF($G2630="In-Conversion","In_Conversion",(IF($G2630="Recycled Pre-Consumer","Recycled_Pre_Consumer",(IF($G2630="Recycled Post-Consumer","Recycled_Post_Consumer",(IF($G2630="Sustainably Sourced","Sustainably_sourced","")))))))))))))))),"")</f>
        <v/>
      </c>
      <c r="AE2630" s="13" t="e" cm="1">
        <f t="array" aca="1" ref="AE2630" ca="1">IF(INDIRECT("$F"&amp;$S2630)="","",IF(LEFT(INDIRECT("$F"&amp;$S2630),3)="GRS","GRS_RCS_RM",IF((LEFT(INDIRECT("$F"&amp;$S2630),3))="RCS","GRS_RCS_RM",IF(INDIRECT("$F"&amp;$S2630)="OCS (No Label)","OCS_Conversion_RM",IF(LEFT(INDIRECT("$F"&amp;$S2630),3)="OCS","OCS_RM",IF(RIGHT(INDIRECT("$F"&amp;$S2630),10)="conversion","GOTS_RM_conversion",IF((LEFT(INDIRECT("$F"&amp;$S2630),4))="GOTS","GOTS_RM","Responsible_RM")))))))</f>
        <v>#REF!</v>
      </c>
      <c r="AF2630" s="13" t="str" cm="1">
        <f t="array" aca="1" ref="AF2630" ca="1">IF($S2630="","",INDIRECT("$Z"&amp;$S2630))</f>
        <v/>
      </c>
      <c r="AG2630" s="155"/>
      <c r="AH2630" s="13" t="str" cm="1">
        <f t="array" aca="1" ref="AH2630" ca="1">IFERROR(INDIRECT("$ag"&amp;S2630),"")</f>
        <v/>
      </c>
      <c r="AI2630" s="13" t="e" cm="1">
        <f t="array" aca="1" ref="AI2630" ca="1">INDIRECT("O"&amp;S2629)</f>
        <v>#REF!</v>
      </c>
      <c r="AJ2630" s="13" t="str">
        <f>IF($I2630="","",INDEX('Raw Material'!$A$1:$J$75,MATCH(I2630,'Raw Material'!$A$1:$A$75,0),(MATCH(G2630,'Raw Material'!$A$1:$J$1,0))))</f>
        <v/>
      </c>
      <c r="AK2630" s="13" t="str">
        <f t="shared" si="1202"/>
        <v>YANLIŞRM</v>
      </c>
      <c r="AL2630" s="153" t="str">
        <f t="shared" si="1203"/>
        <v/>
      </c>
    </row>
    <row r="2631" spans="1:38" ht="16.5" customHeight="1">
      <c r="A2631" s="162"/>
      <c r="B2631" s="168"/>
      <c r="C2631" s="169"/>
      <c r="D2631" s="156"/>
      <c r="E2631" s="156"/>
      <c r="F2631" s="175"/>
      <c r="G2631" s="181"/>
      <c r="H2631" s="182"/>
      <c r="I2631" s="182"/>
      <c r="J2631" s="182"/>
      <c r="K2631" s="32"/>
      <c r="L2631" s="179"/>
      <c r="M2631" s="179"/>
      <c r="N2631" s="81"/>
      <c r="O2631" s="185"/>
      <c r="P2631" s="103"/>
      <c r="Q2631" s="84" t="str">
        <f t="shared" si="1204"/>
        <v/>
      </c>
      <c r="R2631" s="159"/>
      <c r="S2631" s="28" t="str" cm="1">
        <f t="array" aca="1" ref="S2631" ca="1">IF(INDIRECT("A"&amp;114+$U2631)&lt;&gt;"",114+$U2631,"")</f>
        <v/>
      </c>
      <c r="T2631" s="28" t="str">
        <f t="shared" ca="1" si="1205"/>
        <v>$B</v>
      </c>
      <c r="U2631" s="29">
        <f t="shared" si="1211"/>
        <v>2508</v>
      </c>
      <c r="V2631" s="29">
        <v>209.750000000017</v>
      </c>
      <c r="W2631" s="29">
        <f t="shared" si="1183"/>
        <v>209</v>
      </c>
      <c r="X2631" s="41" t="str" cm="1">
        <f t="array" aca="1" ref="X2631" ca="1">IFERROR(INDEX('PC&amp;PD'!$A$1:$AP$15,ROW('PC&amp;PD'!$A$15),MATCH(INDIRECT(T2631),'PC&amp;PD'!$A$1:$AP$1,0)),"")</f>
        <v/>
      </c>
      <c r="Z2631" s="155"/>
      <c r="AA2631" s="13" t="str">
        <f t="shared" si="1201"/>
        <v/>
      </c>
      <c r="AB2631" s="155"/>
      <c r="AC2631" s="13" t="str">
        <f t="shared" ca="1" si="1206"/>
        <v>$AB</v>
      </c>
      <c r="AD2631" s="13" t="str" cm="1">
        <f t="array" aca="1" ref="AD2631" ca="1">IFERROR(IF((LEFT(INDIRECT("$F"&amp;$S2631),4))="GOTS",IF($G2631="Organic","GOTS_Organic_raw",(IF($G2631="Responsible","GOTS_Responsible",(IF($G2631="No Attribute (Conventional)","GOTS_conventional",(IF($G2631="Recycled Pre/Post-Consumer","GOTS_pre_post",(IF($G2631="In-Conversion","GOTS_in_conversion",(IF($G2631="Sustainably Sourced","Sustainably_sourced",""))))))))))),IF($G2631="Organic","Organic",(IF($G2631="Responsible","Responsible",(IF($G2631="No Attribute (Conventional)","No_Attribute_Conventional",(IF($G2631="Recycled Pre/Post-Consumer","Recycled_Pre_Post_Consumer",(IF($G2631="In-Conversion","In_Conversion",(IF($G2631="Recycled Pre-Consumer","Recycled_Pre_Consumer",(IF($G2631="Recycled Post-Consumer","Recycled_Post_Consumer",(IF($G2631="Sustainably Sourced","Sustainably_sourced","")))))))))))))))),"")</f>
        <v/>
      </c>
      <c r="AE2631" s="13" t="e" cm="1">
        <f t="array" aca="1" ref="AE2631" ca="1">IF(INDIRECT("$F"&amp;$S2631)="","",IF(LEFT(INDIRECT("$F"&amp;$S2631),3)="GRS","GRS_RCS_RM",IF((LEFT(INDIRECT("$F"&amp;$S2631),3))="RCS","GRS_RCS_RM",IF(INDIRECT("$F"&amp;$S2631)="OCS (No Label)","OCS_Conversion_RM",IF(LEFT(INDIRECT("$F"&amp;$S2631),3)="OCS","OCS_RM",IF(RIGHT(INDIRECT("$F"&amp;$S2631),10)="conversion","GOTS_RM_conversion",IF((LEFT(INDIRECT("$F"&amp;$S2631),4))="GOTS","GOTS_RM","Responsible_RM")))))))</f>
        <v>#REF!</v>
      </c>
      <c r="AF2631" s="13" t="str" cm="1">
        <f t="array" aca="1" ref="AF2631" ca="1">IF($S2631="","",INDIRECT("$Z"&amp;$S2631))</f>
        <v/>
      </c>
      <c r="AG2631" s="155"/>
      <c r="AH2631" s="13" t="str" cm="1">
        <f t="array" aca="1" ref="AH2631" ca="1">IFERROR(INDIRECT("$ag"&amp;S2631),"")</f>
        <v/>
      </c>
      <c r="AI2631" s="13" t="e" cm="1">
        <f t="array" aca="1" ref="AI2631" ca="1">INDIRECT("O"&amp;S2630)</f>
        <v>#REF!</v>
      </c>
      <c r="AJ2631" s="13" t="str">
        <f>IF($I2631="","",INDEX('Raw Material'!$A$1:$J$75,MATCH(I2631,'Raw Material'!$A$1:$A$75,0),(MATCH(G2631,'Raw Material'!$A$1:$J$1,0))))</f>
        <v/>
      </c>
      <c r="AK2631" s="13" t="str">
        <f t="shared" si="1202"/>
        <v>YANLIŞRM</v>
      </c>
      <c r="AL2631" s="153" t="str">
        <f t="shared" si="1203"/>
        <v/>
      </c>
    </row>
    <row r="2632" spans="1:38" ht="16.5" customHeight="1">
      <c r="A2632" s="162"/>
      <c r="B2632" s="168"/>
      <c r="C2632" s="169"/>
      <c r="D2632" s="156"/>
      <c r="E2632" s="156"/>
      <c r="F2632" s="175"/>
      <c r="G2632" s="181"/>
      <c r="H2632" s="182"/>
      <c r="I2632" s="182"/>
      <c r="J2632" s="182"/>
      <c r="K2632" s="32"/>
      <c r="L2632" s="179"/>
      <c r="M2632" s="179"/>
      <c r="N2632" s="81"/>
      <c r="O2632" s="185"/>
      <c r="P2632" s="103"/>
      <c r="Q2632" s="84" t="str">
        <f t="shared" si="1204"/>
        <v/>
      </c>
      <c r="R2632" s="159"/>
      <c r="S2632" s="28" t="str" cm="1">
        <f t="array" aca="1" ref="S2632" ca="1">IF(INDIRECT("A"&amp;114+$U2632)&lt;&gt;"",114+$U2632,"")</f>
        <v/>
      </c>
      <c r="T2632" s="28" t="str">
        <f t="shared" ca="1" si="1205"/>
        <v>$B</v>
      </c>
      <c r="U2632" s="29">
        <f t="shared" si="1211"/>
        <v>2508</v>
      </c>
      <c r="V2632" s="29">
        <v>209.83333333335</v>
      </c>
      <c r="W2632" s="29">
        <f t="shared" si="1183"/>
        <v>209</v>
      </c>
      <c r="X2632" s="41" t="str" cm="1">
        <f t="array" aca="1" ref="X2632" ca="1">IFERROR(INDEX('PC&amp;PD'!$A$1:$AP$15,ROW('PC&amp;PD'!$A$15),MATCH(INDIRECT(T2632),'PC&amp;PD'!$A$1:$AP$1,0)),"")</f>
        <v/>
      </c>
      <c r="Z2632" s="155"/>
      <c r="AA2632" s="13" t="str">
        <f t="shared" si="1201"/>
        <v/>
      </c>
      <c r="AB2632" s="155"/>
      <c r="AC2632" s="13" t="str">
        <f t="shared" ca="1" si="1206"/>
        <v>$AB</v>
      </c>
      <c r="AD2632" s="13" t="str" cm="1">
        <f t="array" aca="1" ref="AD2632" ca="1">IFERROR(IF((LEFT(INDIRECT("$F"&amp;$S2632),4))="GOTS",IF($G2632="Organic","GOTS_Organic_raw",(IF($G2632="Responsible","GOTS_Responsible",(IF($G2632="No Attribute (Conventional)","GOTS_conventional",(IF($G2632="Recycled Pre/Post-Consumer","GOTS_pre_post",(IF($G2632="In-Conversion","GOTS_in_conversion",(IF($G2632="Sustainably Sourced","Sustainably_sourced",""))))))))))),IF($G2632="Organic","Organic",(IF($G2632="Responsible","Responsible",(IF($G2632="No Attribute (Conventional)","No_Attribute_Conventional",(IF($G2632="Recycled Pre/Post-Consumer","Recycled_Pre_Post_Consumer",(IF($G2632="In-Conversion","In_Conversion",(IF($G2632="Recycled Pre-Consumer","Recycled_Pre_Consumer",(IF($G2632="Recycled Post-Consumer","Recycled_Post_Consumer",(IF($G2632="Sustainably Sourced","Sustainably_sourced","")))))))))))))))),"")</f>
        <v/>
      </c>
      <c r="AE2632" s="13" t="e" cm="1">
        <f t="array" aca="1" ref="AE2632" ca="1">IF(INDIRECT("$F"&amp;$S2632)="","",IF(LEFT(INDIRECT("$F"&amp;$S2632),3)="GRS","GRS_RCS_RM",IF((LEFT(INDIRECT("$F"&amp;$S2632),3))="RCS","GRS_RCS_RM",IF(INDIRECT("$F"&amp;$S2632)="OCS (No Label)","OCS_Conversion_RM",IF(LEFT(INDIRECT("$F"&amp;$S2632),3)="OCS","OCS_RM",IF(RIGHT(INDIRECT("$F"&amp;$S2632),10)="conversion","GOTS_RM_conversion",IF((LEFT(INDIRECT("$F"&amp;$S2632),4))="GOTS","GOTS_RM","Responsible_RM")))))))</f>
        <v>#REF!</v>
      </c>
      <c r="AF2632" s="13" t="str" cm="1">
        <f t="array" aca="1" ref="AF2632" ca="1">IF($S2632="","",INDIRECT("$Z"&amp;$S2632))</f>
        <v/>
      </c>
      <c r="AG2632" s="155"/>
      <c r="AH2632" s="13" t="str" cm="1">
        <f t="array" aca="1" ref="AH2632" ca="1">IFERROR(INDIRECT("$ag"&amp;S2632),"")</f>
        <v/>
      </c>
      <c r="AI2632" s="13" t="e" cm="1">
        <f t="array" aca="1" ref="AI2632" ca="1">INDIRECT("O"&amp;S2631)</f>
        <v>#REF!</v>
      </c>
      <c r="AJ2632" s="13" t="str">
        <f>IF($I2632="","",INDEX('Raw Material'!$A$1:$J$75,MATCH(I2632,'Raw Material'!$A$1:$A$75,0),(MATCH(G2632,'Raw Material'!$A$1:$J$1,0))))</f>
        <v/>
      </c>
      <c r="AK2632" s="13" t="str">
        <f t="shared" si="1202"/>
        <v>YANLIŞRM</v>
      </c>
      <c r="AL2632" s="153" t="str">
        <f t="shared" si="1203"/>
        <v/>
      </c>
    </row>
    <row r="2633" spans="1:38" ht="16.5" customHeight="1" thickBot="1">
      <c r="A2633" s="163"/>
      <c r="B2633" s="170"/>
      <c r="C2633" s="171"/>
      <c r="D2633" s="156"/>
      <c r="E2633" s="156"/>
      <c r="F2633" s="176"/>
      <c r="G2633" s="157"/>
      <c r="H2633" s="158"/>
      <c r="I2633" s="158"/>
      <c r="J2633" s="158"/>
      <c r="K2633" s="33"/>
      <c r="L2633" s="180"/>
      <c r="M2633" s="180"/>
      <c r="N2633" s="82"/>
      <c r="O2633" s="186"/>
      <c r="P2633" s="103"/>
      <c r="Q2633" s="84" t="str">
        <f t="shared" si="1204"/>
        <v/>
      </c>
      <c r="R2633" s="159"/>
      <c r="S2633" s="28" t="str" cm="1">
        <f t="array" aca="1" ref="S2633" ca="1">IF(INDIRECT("A"&amp;114+$U2633)&lt;&gt;"",114+$U2633,"")</f>
        <v/>
      </c>
      <c r="T2633" s="28" t="str">
        <f t="shared" ca="1" si="1205"/>
        <v>$B</v>
      </c>
      <c r="U2633" s="29">
        <f t="shared" si="1211"/>
        <v>2508</v>
      </c>
      <c r="V2633" s="29">
        <v>209.916666666683</v>
      </c>
      <c r="W2633" s="29">
        <f t="shared" ref="W2633:W2696" si="1212">ROUNDDOWN(V2633,0)</f>
        <v>209</v>
      </c>
      <c r="X2633" s="41" t="str" cm="1">
        <f t="array" aca="1" ref="X2633" ca="1">IFERROR(INDEX('PC&amp;PD'!$A$1:$AP$15,ROW('PC&amp;PD'!$A$15),MATCH(INDIRECT(T2633),'PC&amp;PD'!$A$1:$AP$1,0)),"")</f>
        <v/>
      </c>
      <c r="Z2633" s="155"/>
      <c r="AA2633" s="13" t="str">
        <f t="shared" si="1201"/>
        <v/>
      </c>
      <c r="AB2633" s="155"/>
      <c r="AC2633" s="13" t="str">
        <f t="shared" ca="1" si="1206"/>
        <v>$AB</v>
      </c>
      <c r="AD2633" s="13" t="str" cm="1">
        <f t="array" aca="1" ref="AD2633" ca="1">IFERROR(IF((LEFT(INDIRECT("$F"&amp;$S2633),4))="GOTS",IF($G2633="Organic","GOTS_Organic_raw",(IF($G2633="Responsible","GOTS_Responsible",(IF($G2633="No Attribute (Conventional)","GOTS_conventional",(IF($G2633="Recycled Pre/Post-Consumer","GOTS_pre_post",(IF($G2633="In-Conversion","GOTS_in_conversion",(IF($G2633="Sustainably Sourced","Sustainably_sourced",""))))))))))),IF($G2633="Organic","Organic",(IF($G2633="Responsible","Responsible",(IF($G2633="No Attribute (Conventional)","No_Attribute_Conventional",(IF($G2633="Recycled Pre/Post-Consumer","Recycled_Pre_Post_Consumer",(IF($G2633="In-Conversion","In_Conversion",(IF($G2633="Recycled Pre-Consumer","Recycled_Pre_Consumer",(IF($G2633="Recycled Post-Consumer","Recycled_Post_Consumer",(IF($G2633="Sustainably Sourced","Sustainably_sourced","")))))))))))))))),"")</f>
        <v/>
      </c>
      <c r="AE2633" s="13" t="e" cm="1">
        <f t="array" aca="1" ref="AE2633" ca="1">IF(INDIRECT("$F"&amp;$S2633)="","",IF(LEFT(INDIRECT("$F"&amp;$S2633),3)="GRS","GRS_RCS_RM",IF((LEFT(INDIRECT("$F"&amp;$S2633),3))="RCS","GRS_RCS_RM",IF(INDIRECT("$F"&amp;$S2633)="OCS (No Label)","OCS_Conversion_RM",IF(LEFT(INDIRECT("$F"&amp;$S2633),3)="OCS","OCS_RM",IF(RIGHT(INDIRECT("$F"&amp;$S2633),10)="conversion","GOTS_RM_conversion",IF((LEFT(INDIRECT("$F"&amp;$S2633),4))="GOTS","GOTS_RM","Responsible_RM")))))))</f>
        <v>#REF!</v>
      </c>
      <c r="AF2633" s="13" t="str" cm="1">
        <f t="array" aca="1" ref="AF2633" ca="1">IF($S2633="","",INDIRECT("$Z"&amp;$S2633))</f>
        <v/>
      </c>
      <c r="AG2633" s="155"/>
      <c r="AH2633" s="13" t="str" cm="1">
        <f t="array" aca="1" ref="AH2633" ca="1">IFERROR(INDIRECT("$ag"&amp;S2633),"")</f>
        <v/>
      </c>
      <c r="AI2633" s="13" t="e" cm="1">
        <f t="array" aca="1" ref="AI2633" ca="1">INDIRECT("O"&amp;S2632)</f>
        <v>#REF!</v>
      </c>
      <c r="AJ2633" s="13" t="str">
        <f>IF($I2633="","",INDEX('Raw Material'!$A$1:$J$75,MATCH(I2633,'Raw Material'!$A$1:$A$75,0),(MATCH(G2633,'Raw Material'!$A$1:$J$1,0))))</f>
        <v/>
      </c>
      <c r="AK2633" s="13" t="str">
        <f t="shared" si="1202"/>
        <v>YANLIŞRM</v>
      </c>
      <c r="AL2633" s="153" t="str">
        <f t="shared" si="1203"/>
        <v/>
      </c>
    </row>
    <row r="2634" spans="1:38" ht="16.5" customHeight="1">
      <c r="A2634" s="160" t="str">
        <f>IF(B2634="","",COUNTA($B$114:$B2634))</f>
        <v/>
      </c>
      <c r="B2634" s="164"/>
      <c r="C2634" s="165"/>
      <c r="D2634" s="183"/>
      <c r="E2634" s="183"/>
      <c r="F2634" s="172"/>
      <c r="G2634" s="212"/>
      <c r="H2634" s="206"/>
      <c r="I2634" s="206"/>
      <c r="J2634" s="206"/>
      <c r="K2634" s="31"/>
      <c r="L2634" s="177" t="str">
        <f t="shared" ref="L2634" si="1213">IF(R2634="","",LEFT(R2634,LEN(R2634)-2))</f>
        <v/>
      </c>
      <c r="M2634" s="177"/>
      <c r="N2634" s="80"/>
      <c r="O2634" s="184"/>
      <c r="P2634" s="103"/>
      <c r="Q2634" s="84" t="str">
        <f t="shared" si="1204"/>
        <v/>
      </c>
      <c r="R2634" s="159" t="str">
        <f t="shared" ref="R2634" si="1214">CONCATENATE($Q2634,Q2635,Q2636,Q2637,Q2638,Q2639,$Q2640,$Q2641,$Q2642,$Q2643,Q2644,Q2645)</f>
        <v/>
      </c>
      <c r="S2634" s="28" t="str" cm="1">
        <f t="array" aca="1" ref="S2634" ca="1">IF(INDIRECT("A"&amp;114+$U2634)&lt;&gt;"",114+$U2634,"")</f>
        <v/>
      </c>
      <c r="T2634" s="28" t="str">
        <f t="shared" ca="1" si="1205"/>
        <v>$B</v>
      </c>
      <c r="U2634" s="29">
        <f t="shared" si="1211"/>
        <v>2520</v>
      </c>
      <c r="V2634" s="29">
        <v>210.000000000017</v>
      </c>
      <c r="W2634" s="29">
        <f t="shared" si="1212"/>
        <v>210</v>
      </c>
      <c r="X2634" s="41" t="str" cm="1">
        <f t="array" aca="1" ref="X2634" ca="1">IFERROR(INDEX('PC&amp;PD'!$A$1:$AP$15,ROW('PC&amp;PD'!$A$15),MATCH(INDIRECT(T2634),'PC&amp;PD'!$A$1:$AP$1,0)),"")</f>
        <v/>
      </c>
      <c r="Z2634" s="155" t="str">
        <f t="shared" ref="Z2634" si="1215">IFERROR(IF($F2634="OCS 100","OCS (OCS 100)",IF($F2634="OCS Blended","OCS (OCS Blended)",IF($F2634="OCS (No Label)","OCS (No Label)",IF($F2634="RCS 100","RCS (RCS 100)",IF($F2634="RCS Blended","RCS (RCS Blended)",IF($F2634="GRS","GRS (GRS)",IF($F2634="GRS (No Label)", "GRS (No Label)",IF($F2634="RDS","RDS (RDS)",IF($F2634="RWS","RWS (RWS)",IF($F2634="RAS","RAS (RAS)",IF($F2634="RMS","RMS (RMS)",IF($F2634="GOTS Organic","GOTS (Organic)",IF($F2634="GOTS Made with organic","GOTS (Made with Organic)",IF($F2634="GOTS Organic - in conversion","GOTS (Organic - In Conversion)",IF($F2634="GOTS Made with organic - in conversion","GOTS (Made with Organic - In Conversion)",""))))))))))))))),"")</f>
        <v/>
      </c>
      <c r="AA2634" s="13" t="str">
        <f t="shared" si="1201"/>
        <v/>
      </c>
      <c r="AB2634" s="155" t="str">
        <f t="shared" ref="AB2634" si="1216">IFERROR(IF($F2634="OCS 100", "OCS_100",IF($F2634="OCS Blended", "OCS_Blended",IF($F2634="OCS (No Label)", "OCS_No_Label",IF($F2634="RCS 100", "RCS_100",IF($F2634="RCS Blended","RCS_Blended",IF($F2634="GRS","GRS",IF($F2634="GRS (No Label)", "GRS_No_Label",IF($F2634="RDS","RDS",IF($F2634="RWS","RWS",IF($F2634="RMS","RMS",IF($F2634="GOTS Organic","GOTS_Organic",IF($F2634="GOTS Made with organic","GOTS_Made_with_organic",IF($F2634="GOTS Organic - in conversion","GOTS_Organic_in_Conversion",IF($F2634="GOTS Made with organic - in conversion","GOTS_Made_with_Organic_in_Conversion",IF($F2634="RAS","RAS",""))))))))))))))),"")</f>
        <v/>
      </c>
      <c r="AC2634" s="13" t="str">
        <f t="shared" ca="1" si="1206"/>
        <v>$AB</v>
      </c>
      <c r="AD2634" s="13" t="str" cm="1">
        <f t="array" aca="1" ref="AD2634" ca="1">IFERROR(IF((LEFT(INDIRECT("$F"&amp;$S2634),4))="GOTS",IF($G2634="Organic","GOTS_Organic_raw",(IF($G2634="Responsible","GOTS_Responsible",(IF($G2634="No Attribute (Conventional)","GOTS_conventional",(IF($G2634="Recycled Pre/Post-Consumer","GOTS_pre_post",(IF($G2634="In-Conversion","GOTS_in_conversion",(IF($G2634="Sustainably Sourced","Sustainably_sourced",""))))))))))),IF($G2634="Organic","Organic",(IF($G2634="Responsible","Responsible",(IF($G2634="No Attribute (Conventional)","No_Attribute_Conventional",(IF($G2634="Recycled Pre/Post-Consumer","Recycled_Pre_Post_Consumer",(IF($G2634="In-Conversion","In_Conversion",(IF($G2634="Recycled Pre-Consumer","Recycled_Pre_Consumer",(IF($G2634="Recycled Post-Consumer","Recycled_Post_Consumer",(IF($G2634="Sustainably Sourced","Sustainably_sourced","")))))))))))))))),"")</f>
        <v/>
      </c>
      <c r="AE2634" s="13" t="e" cm="1">
        <f t="array" aca="1" ref="AE2634" ca="1">IF(INDIRECT("$F"&amp;$S2634)="","",IF(LEFT(INDIRECT("$F"&amp;$S2634),3)="GRS","GRS_RCS_RM",IF((LEFT(INDIRECT("$F"&amp;$S2634),3))="RCS","GRS_RCS_RM",IF(INDIRECT("$F"&amp;$S2634)="OCS (No Label)","OCS_Conversion_RM",IF(LEFT(INDIRECT("$F"&amp;$S2634),3)="OCS","OCS_RM",IF(RIGHT(INDIRECT("$F"&amp;$S2634),10)="conversion","GOTS_RM_conversion",IF((LEFT(INDIRECT("$F"&amp;$S2634),4))="GOTS","GOTS_RM","Responsible_RM")))))))</f>
        <v>#REF!</v>
      </c>
      <c r="AF2634" s="13" t="str" cm="1">
        <f t="array" aca="1" ref="AF2634" ca="1">IF($S2634="","",INDIRECT("$Z"&amp;$S2634))</f>
        <v/>
      </c>
      <c r="AG2634" s="155" t="str">
        <f t="shared" si="1192"/>
        <v/>
      </c>
      <c r="AH2634" s="13" t="str" cm="1">
        <f t="array" aca="1" ref="AH2634" ca="1">IFERROR(INDIRECT("$ag"&amp;S2634),"")</f>
        <v/>
      </c>
      <c r="AI2634" s="13" t="e" cm="1">
        <f t="array" aca="1" ref="AI2634" ca="1">INDIRECT("O"&amp;S2633)</f>
        <v>#REF!</v>
      </c>
      <c r="AJ2634" s="13" t="str">
        <f>IF($I2634="","",INDEX('Raw Material'!$A$1:$J$75,MATCH(I2634,'Raw Material'!$A$1:$A$75,0),(MATCH(G2634,'Raw Material'!$A$1:$J$1,0))))</f>
        <v/>
      </c>
      <c r="AK2634" s="13" t="str">
        <f t="shared" si="1202"/>
        <v>YANLIŞRM</v>
      </c>
      <c r="AL2634" s="153" t="str">
        <f t="shared" si="1203"/>
        <v/>
      </c>
    </row>
    <row r="2635" spans="1:38" ht="16.5" customHeight="1">
      <c r="A2635" s="161"/>
      <c r="B2635" s="166"/>
      <c r="C2635" s="167"/>
      <c r="D2635" s="156"/>
      <c r="E2635" s="156"/>
      <c r="F2635" s="173"/>
      <c r="G2635" s="181"/>
      <c r="H2635" s="182"/>
      <c r="I2635" s="182"/>
      <c r="J2635" s="182"/>
      <c r="K2635" s="32"/>
      <c r="L2635" s="178"/>
      <c r="M2635" s="178"/>
      <c r="N2635" s="81"/>
      <c r="O2635" s="185"/>
      <c r="P2635" s="103"/>
      <c r="Q2635" s="84" t="str">
        <f t="shared" si="1204"/>
        <v/>
      </c>
      <c r="R2635" s="159"/>
      <c r="S2635" s="28" t="str" cm="1">
        <f t="array" aca="1" ref="S2635" ca="1">IF(INDIRECT("A"&amp;114+$U2635)&lt;&gt;"",114+$U2635,"")</f>
        <v/>
      </c>
      <c r="T2635" s="28" t="str">
        <f t="shared" ca="1" si="1205"/>
        <v>$B</v>
      </c>
      <c r="U2635" s="29">
        <f t="shared" si="1211"/>
        <v>2520</v>
      </c>
      <c r="V2635" s="29">
        <v>210.08333333335</v>
      </c>
      <c r="W2635" s="29">
        <f t="shared" si="1212"/>
        <v>210</v>
      </c>
      <c r="X2635" s="41" t="str" cm="1">
        <f t="array" aca="1" ref="X2635" ca="1">IFERROR(INDEX('PC&amp;PD'!$A$1:$AP$15,ROW('PC&amp;PD'!$A$15),MATCH(INDIRECT(T2635),'PC&amp;PD'!$A$1:$AP$1,0)),"")</f>
        <v/>
      </c>
      <c r="Z2635" s="155"/>
      <c r="AA2635" s="13" t="str">
        <f t="shared" si="1201"/>
        <v/>
      </c>
      <c r="AB2635" s="155"/>
      <c r="AC2635" s="13" t="str">
        <f t="shared" ca="1" si="1206"/>
        <v>$AB</v>
      </c>
      <c r="AD2635" s="13" t="str" cm="1">
        <f t="array" aca="1" ref="AD2635" ca="1">IFERROR(IF((LEFT(INDIRECT("$F"&amp;$S2635),4))="GOTS",IF($G2635="Organic","GOTS_Organic_raw",(IF($G2635="Responsible","GOTS_Responsible",(IF($G2635="No Attribute (Conventional)","GOTS_conventional",(IF($G2635="Recycled Pre/Post-Consumer","GOTS_pre_post",(IF($G2635="In-Conversion","GOTS_in_conversion",(IF($G2635="Sustainably Sourced","Sustainably_sourced",""))))))))))),IF($G2635="Organic","Organic",(IF($G2635="Responsible","Responsible",(IF($G2635="No Attribute (Conventional)","No_Attribute_Conventional",(IF($G2635="Recycled Pre/Post-Consumer","Recycled_Pre_Post_Consumer",(IF($G2635="In-Conversion","In_Conversion",(IF($G2635="Recycled Pre-Consumer","Recycled_Pre_Consumer",(IF($G2635="Recycled Post-Consumer","Recycled_Post_Consumer",(IF($G2635="Sustainably Sourced","Sustainably_sourced","")))))))))))))))),"")</f>
        <v/>
      </c>
      <c r="AE2635" s="13" t="e" cm="1">
        <f t="array" aca="1" ref="AE2635" ca="1">IF(INDIRECT("$F"&amp;$S2635)="","",IF(LEFT(INDIRECT("$F"&amp;$S2635),3)="GRS","GRS_RCS_RM",IF((LEFT(INDIRECT("$F"&amp;$S2635),3))="RCS","GRS_RCS_RM",IF(INDIRECT("$F"&amp;$S2635)="OCS (No Label)","OCS_Conversion_RM",IF(LEFT(INDIRECT("$F"&amp;$S2635),3)="OCS","OCS_RM",IF(RIGHT(INDIRECT("$F"&amp;$S2635),10)="conversion","GOTS_RM_conversion",IF((LEFT(INDIRECT("$F"&amp;$S2635),4))="GOTS","GOTS_RM","Responsible_RM")))))))</f>
        <v>#REF!</v>
      </c>
      <c r="AF2635" s="13" t="str" cm="1">
        <f t="array" aca="1" ref="AF2635" ca="1">IF($S2635="","",INDIRECT("$Z"&amp;$S2635))</f>
        <v/>
      </c>
      <c r="AG2635" s="155"/>
      <c r="AH2635" s="13" t="str" cm="1">
        <f t="array" aca="1" ref="AH2635" ca="1">IFERROR(INDIRECT("$ag"&amp;S2635),"")</f>
        <v/>
      </c>
      <c r="AI2635" s="13" t="e" cm="1">
        <f t="array" aca="1" ref="AI2635" ca="1">INDIRECT("O"&amp;S2634)</f>
        <v>#REF!</v>
      </c>
      <c r="AJ2635" s="13" t="str">
        <f>IF($I2635="","",INDEX('Raw Material'!$A$1:$J$75,MATCH(I2635,'Raw Material'!$A$1:$A$75,0),(MATCH(G2635,'Raw Material'!$A$1:$J$1,0))))</f>
        <v/>
      </c>
      <c r="AK2635" s="13" t="str">
        <f t="shared" si="1202"/>
        <v>YANLIŞRM</v>
      </c>
      <c r="AL2635" s="153" t="str">
        <f t="shared" si="1203"/>
        <v/>
      </c>
    </row>
    <row r="2636" spans="1:38" ht="16.5" customHeight="1">
      <c r="A2636" s="161"/>
      <c r="B2636" s="166"/>
      <c r="C2636" s="167"/>
      <c r="D2636" s="156"/>
      <c r="E2636" s="156"/>
      <c r="F2636" s="173"/>
      <c r="G2636" s="181"/>
      <c r="H2636" s="182"/>
      <c r="I2636" s="182"/>
      <c r="J2636" s="182"/>
      <c r="K2636" s="32"/>
      <c r="L2636" s="178"/>
      <c r="M2636" s="178"/>
      <c r="N2636" s="81"/>
      <c r="O2636" s="185"/>
      <c r="P2636" s="103"/>
      <c r="Q2636" s="84" t="str">
        <f t="shared" si="1204"/>
        <v/>
      </c>
      <c r="R2636" s="159"/>
      <c r="S2636" s="28" t="str" cm="1">
        <f t="array" aca="1" ref="S2636" ca="1">IF(INDIRECT("A"&amp;114+$U2636)&lt;&gt;"",114+$U2636,"")</f>
        <v/>
      </c>
      <c r="T2636" s="28" t="str">
        <f t="shared" ca="1" si="1205"/>
        <v>$B</v>
      </c>
      <c r="U2636" s="29">
        <f t="shared" si="1211"/>
        <v>2520</v>
      </c>
      <c r="V2636" s="29">
        <v>210.166666666683</v>
      </c>
      <c r="W2636" s="29">
        <f t="shared" si="1212"/>
        <v>210</v>
      </c>
      <c r="X2636" s="41" t="str" cm="1">
        <f t="array" aca="1" ref="X2636" ca="1">IFERROR(INDEX('PC&amp;PD'!$A$1:$AP$15,ROW('PC&amp;PD'!$A$15),MATCH(INDIRECT(T2636),'PC&amp;PD'!$A$1:$AP$1,0)),"")</f>
        <v/>
      </c>
      <c r="Z2636" s="155"/>
      <c r="AA2636" s="13" t="str">
        <f t="shared" si="1201"/>
        <v/>
      </c>
      <c r="AB2636" s="155"/>
      <c r="AC2636" s="13" t="str">
        <f t="shared" ca="1" si="1206"/>
        <v>$AB</v>
      </c>
      <c r="AD2636" s="13" t="str" cm="1">
        <f t="array" aca="1" ref="AD2636" ca="1">IFERROR(IF((LEFT(INDIRECT("$F"&amp;$S2636),4))="GOTS",IF($G2636="Organic","GOTS_Organic_raw",(IF($G2636="Responsible","GOTS_Responsible",(IF($G2636="No Attribute (Conventional)","GOTS_conventional",(IF($G2636="Recycled Pre/Post-Consumer","GOTS_pre_post",(IF($G2636="In-Conversion","GOTS_in_conversion",(IF($G2636="Sustainably Sourced","Sustainably_sourced",""))))))))))),IF($G2636="Organic","Organic",(IF($G2636="Responsible","Responsible",(IF($G2636="No Attribute (Conventional)","No_Attribute_Conventional",(IF($G2636="Recycled Pre/Post-Consumer","Recycled_Pre_Post_Consumer",(IF($G2636="In-Conversion","In_Conversion",(IF($G2636="Recycled Pre-Consumer","Recycled_Pre_Consumer",(IF($G2636="Recycled Post-Consumer","Recycled_Post_Consumer",(IF($G2636="Sustainably Sourced","Sustainably_sourced","")))))))))))))))),"")</f>
        <v/>
      </c>
      <c r="AE2636" s="13" t="e" cm="1">
        <f t="array" aca="1" ref="AE2636" ca="1">IF(INDIRECT("$F"&amp;$S2636)="","",IF(LEFT(INDIRECT("$F"&amp;$S2636),3)="GRS","GRS_RCS_RM",IF((LEFT(INDIRECT("$F"&amp;$S2636),3))="RCS","GRS_RCS_RM",IF(INDIRECT("$F"&amp;$S2636)="OCS (No Label)","OCS_Conversion_RM",IF(LEFT(INDIRECT("$F"&amp;$S2636),3)="OCS","OCS_RM",IF(RIGHT(INDIRECT("$F"&amp;$S2636),10)="conversion","GOTS_RM_conversion",IF((LEFT(INDIRECT("$F"&amp;$S2636),4))="GOTS","GOTS_RM","Responsible_RM")))))))</f>
        <v>#REF!</v>
      </c>
      <c r="AF2636" s="13" t="str" cm="1">
        <f t="array" aca="1" ref="AF2636" ca="1">IF($S2636="","",INDIRECT("$Z"&amp;$S2636))</f>
        <v/>
      </c>
      <c r="AG2636" s="155"/>
      <c r="AH2636" s="13" t="str" cm="1">
        <f t="array" aca="1" ref="AH2636" ca="1">IFERROR(INDIRECT("$ag"&amp;S2636),"")</f>
        <v/>
      </c>
      <c r="AI2636" s="13" t="e" cm="1">
        <f t="array" aca="1" ref="AI2636" ca="1">INDIRECT("O"&amp;S2635)</f>
        <v>#REF!</v>
      </c>
      <c r="AJ2636" s="13" t="str">
        <f>IF($I2636="","",INDEX('Raw Material'!$A$1:$J$75,MATCH(I2636,'Raw Material'!$A$1:$A$75,0),(MATCH(G2636,'Raw Material'!$A$1:$J$1,0))))</f>
        <v/>
      </c>
      <c r="AK2636" s="13" t="str">
        <f t="shared" si="1202"/>
        <v>YANLIŞRM</v>
      </c>
      <c r="AL2636" s="153" t="str">
        <f t="shared" si="1203"/>
        <v/>
      </c>
    </row>
    <row r="2637" spans="1:38" ht="16.5" customHeight="1">
      <c r="A2637" s="161"/>
      <c r="B2637" s="166"/>
      <c r="C2637" s="167"/>
      <c r="D2637" s="156"/>
      <c r="E2637" s="156"/>
      <c r="F2637" s="174"/>
      <c r="G2637" s="181"/>
      <c r="H2637" s="182"/>
      <c r="I2637" s="182"/>
      <c r="J2637" s="182"/>
      <c r="K2637" s="32"/>
      <c r="L2637" s="178"/>
      <c r="M2637" s="178"/>
      <c r="N2637" s="81"/>
      <c r="O2637" s="185"/>
      <c r="P2637" s="103"/>
      <c r="Q2637" s="84" t="str">
        <f t="shared" si="1204"/>
        <v/>
      </c>
      <c r="R2637" s="159"/>
      <c r="S2637" s="28" t="str" cm="1">
        <f t="array" aca="1" ref="S2637" ca="1">IF(INDIRECT("A"&amp;114+$U2637)&lt;&gt;"",114+$U2637,"")</f>
        <v/>
      </c>
      <c r="T2637" s="28" t="str">
        <f t="shared" ca="1" si="1205"/>
        <v>$B</v>
      </c>
      <c r="U2637" s="29">
        <f t="shared" si="1211"/>
        <v>2520</v>
      </c>
      <c r="V2637" s="29">
        <v>210.250000000017</v>
      </c>
      <c r="W2637" s="29">
        <f t="shared" si="1212"/>
        <v>210</v>
      </c>
      <c r="X2637" s="41" t="str" cm="1">
        <f t="array" aca="1" ref="X2637" ca="1">IFERROR(INDEX('PC&amp;PD'!$A$1:$AP$15,ROW('PC&amp;PD'!$A$15),MATCH(INDIRECT(T2637),'PC&amp;PD'!$A$1:$AP$1,0)),"")</f>
        <v/>
      </c>
      <c r="Z2637" s="155"/>
      <c r="AA2637" s="13" t="str">
        <f t="shared" si="1201"/>
        <v/>
      </c>
      <c r="AB2637" s="155"/>
      <c r="AC2637" s="13" t="str">
        <f t="shared" ca="1" si="1206"/>
        <v>$AB</v>
      </c>
      <c r="AD2637" s="13" t="str" cm="1">
        <f t="array" aca="1" ref="AD2637" ca="1">IFERROR(IF((LEFT(INDIRECT("$F"&amp;$S2637),4))="GOTS",IF($G2637="Organic","GOTS_Organic_raw",(IF($G2637="Responsible","GOTS_Responsible",(IF($G2637="No Attribute (Conventional)","GOTS_conventional",(IF($G2637="Recycled Pre/Post-Consumer","GOTS_pre_post",(IF($G2637="In-Conversion","GOTS_in_conversion",(IF($G2637="Sustainably Sourced","Sustainably_sourced",""))))))))))),IF($G2637="Organic","Organic",(IF($G2637="Responsible","Responsible",(IF($G2637="No Attribute (Conventional)","No_Attribute_Conventional",(IF($G2637="Recycled Pre/Post-Consumer","Recycled_Pre_Post_Consumer",(IF($G2637="In-Conversion","In_Conversion",(IF($G2637="Recycled Pre-Consumer","Recycled_Pre_Consumer",(IF($G2637="Recycled Post-Consumer","Recycled_Post_Consumer",(IF($G2637="Sustainably Sourced","Sustainably_sourced","")))))))))))))))),"")</f>
        <v/>
      </c>
      <c r="AE2637" s="13" t="e" cm="1">
        <f t="array" aca="1" ref="AE2637" ca="1">IF(INDIRECT("$F"&amp;$S2637)="","",IF(LEFT(INDIRECT("$F"&amp;$S2637),3)="GRS","GRS_RCS_RM",IF((LEFT(INDIRECT("$F"&amp;$S2637),3))="RCS","GRS_RCS_RM",IF(INDIRECT("$F"&amp;$S2637)="OCS (No Label)","OCS_Conversion_RM",IF(LEFT(INDIRECT("$F"&amp;$S2637),3)="OCS","OCS_RM",IF(RIGHT(INDIRECT("$F"&amp;$S2637),10)="conversion","GOTS_RM_conversion",IF((LEFT(INDIRECT("$F"&amp;$S2637),4))="GOTS","GOTS_RM","Responsible_RM")))))))</f>
        <v>#REF!</v>
      </c>
      <c r="AF2637" s="13" t="str" cm="1">
        <f t="array" aca="1" ref="AF2637" ca="1">IF($S2637="","",INDIRECT("$Z"&amp;$S2637))</f>
        <v/>
      </c>
      <c r="AG2637" s="155"/>
      <c r="AH2637" s="13" t="str" cm="1">
        <f t="array" aca="1" ref="AH2637" ca="1">IFERROR(INDIRECT("$ag"&amp;S2637),"")</f>
        <v/>
      </c>
      <c r="AI2637" s="13" t="e" cm="1">
        <f t="array" aca="1" ref="AI2637" ca="1">INDIRECT("O"&amp;S2636)</f>
        <v>#REF!</v>
      </c>
      <c r="AJ2637" s="13" t="str">
        <f>IF($I2637="","",INDEX('Raw Material'!$A$1:$J$75,MATCH(I2637,'Raw Material'!$A$1:$A$75,0),(MATCH(G2637,'Raw Material'!$A$1:$J$1,0))))</f>
        <v/>
      </c>
      <c r="AK2637" s="13" t="str">
        <f t="shared" si="1202"/>
        <v>YANLIŞRM</v>
      </c>
      <c r="AL2637" s="153" t="str">
        <f t="shared" si="1203"/>
        <v/>
      </c>
    </row>
    <row r="2638" spans="1:38" ht="16.5" customHeight="1">
      <c r="A2638" s="161"/>
      <c r="B2638" s="166"/>
      <c r="C2638" s="167"/>
      <c r="D2638" s="156"/>
      <c r="E2638" s="156"/>
      <c r="F2638" s="174"/>
      <c r="G2638" s="181"/>
      <c r="H2638" s="182"/>
      <c r="I2638" s="182"/>
      <c r="J2638" s="182"/>
      <c r="K2638" s="32"/>
      <c r="L2638" s="178"/>
      <c r="M2638" s="178"/>
      <c r="N2638" s="81"/>
      <c r="O2638" s="185"/>
      <c r="P2638" s="103"/>
      <c r="Q2638" s="84" t="str">
        <f t="shared" si="1204"/>
        <v/>
      </c>
      <c r="R2638" s="159"/>
      <c r="S2638" s="28" t="str" cm="1">
        <f t="array" aca="1" ref="S2638" ca="1">IF(INDIRECT("A"&amp;114+$U2638)&lt;&gt;"",114+$U2638,"")</f>
        <v/>
      </c>
      <c r="T2638" s="28" t="str">
        <f t="shared" ca="1" si="1205"/>
        <v>$B</v>
      </c>
      <c r="U2638" s="29">
        <f t="shared" si="1211"/>
        <v>2520</v>
      </c>
      <c r="V2638" s="29">
        <v>210.33333333335</v>
      </c>
      <c r="W2638" s="29">
        <f t="shared" si="1212"/>
        <v>210</v>
      </c>
      <c r="X2638" s="41" t="str" cm="1">
        <f t="array" aca="1" ref="X2638" ca="1">IFERROR(INDEX('PC&amp;PD'!$A$1:$AP$15,ROW('PC&amp;PD'!$A$15),MATCH(INDIRECT(T2638),'PC&amp;PD'!$A$1:$AP$1,0)),"")</f>
        <v/>
      </c>
      <c r="Z2638" s="155"/>
      <c r="AA2638" s="13" t="str">
        <f t="shared" si="1201"/>
        <v/>
      </c>
      <c r="AB2638" s="155"/>
      <c r="AC2638" s="13" t="str">
        <f t="shared" ca="1" si="1206"/>
        <v>$AB</v>
      </c>
      <c r="AD2638" s="13" t="str" cm="1">
        <f t="array" aca="1" ref="AD2638" ca="1">IFERROR(IF((LEFT(INDIRECT("$F"&amp;$S2638),4))="GOTS",IF($G2638="Organic","GOTS_Organic_raw",(IF($G2638="Responsible","GOTS_Responsible",(IF($G2638="No Attribute (Conventional)","GOTS_conventional",(IF($G2638="Recycled Pre/Post-Consumer","GOTS_pre_post",(IF($G2638="In-Conversion","GOTS_in_conversion",(IF($G2638="Sustainably Sourced","Sustainably_sourced",""))))))))))),IF($G2638="Organic","Organic",(IF($G2638="Responsible","Responsible",(IF($G2638="No Attribute (Conventional)","No_Attribute_Conventional",(IF($G2638="Recycled Pre/Post-Consumer","Recycled_Pre_Post_Consumer",(IF($G2638="In-Conversion","In_Conversion",(IF($G2638="Recycled Pre-Consumer","Recycled_Pre_Consumer",(IF($G2638="Recycled Post-Consumer","Recycled_Post_Consumer",(IF($G2638="Sustainably Sourced","Sustainably_sourced","")))))))))))))))),"")</f>
        <v/>
      </c>
      <c r="AE2638" s="13" t="e" cm="1">
        <f t="array" aca="1" ref="AE2638" ca="1">IF(INDIRECT("$F"&amp;$S2638)="","",IF(LEFT(INDIRECT("$F"&amp;$S2638),3)="GRS","GRS_RCS_RM",IF((LEFT(INDIRECT("$F"&amp;$S2638),3))="RCS","GRS_RCS_RM",IF(INDIRECT("$F"&amp;$S2638)="OCS (No Label)","OCS_Conversion_RM",IF(LEFT(INDIRECT("$F"&amp;$S2638),3)="OCS","OCS_RM",IF(RIGHT(INDIRECT("$F"&amp;$S2638),10)="conversion","GOTS_RM_conversion",IF((LEFT(INDIRECT("$F"&amp;$S2638),4))="GOTS","GOTS_RM","Responsible_RM")))))))</f>
        <v>#REF!</v>
      </c>
      <c r="AF2638" s="13" t="str" cm="1">
        <f t="array" aca="1" ref="AF2638" ca="1">IF($S2638="","",INDIRECT("$Z"&amp;$S2638))</f>
        <v/>
      </c>
      <c r="AG2638" s="155"/>
      <c r="AH2638" s="13" t="str" cm="1">
        <f t="array" aca="1" ref="AH2638" ca="1">IFERROR(INDIRECT("$ag"&amp;S2638),"")</f>
        <v/>
      </c>
      <c r="AI2638" s="13" t="e" cm="1">
        <f t="array" aca="1" ref="AI2638" ca="1">INDIRECT("O"&amp;S2637)</f>
        <v>#REF!</v>
      </c>
      <c r="AJ2638" s="13" t="str">
        <f>IF($I2638="","",INDEX('Raw Material'!$A$1:$J$75,MATCH(I2638,'Raw Material'!$A$1:$A$75,0),(MATCH(G2638,'Raw Material'!$A$1:$J$1,0))))</f>
        <v/>
      </c>
      <c r="AK2638" s="13" t="str">
        <f t="shared" si="1202"/>
        <v>YANLIŞRM</v>
      </c>
      <c r="AL2638" s="153" t="str">
        <f t="shared" si="1203"/>
        <v/>
      </c>
    </row>
    <row r="2639" spans="1:38" ht="16.5" customHeight="1">
      <c r="A2639" s="161"/>
      <c r="B2639" s="166"/>
      <c r="C2639" s="167"/>
      <c r="D2639" s="156"/>
      <c r="E2639" s="156"/>
      <c r="F2639" s="174"/>
      <c r="G2639" s="181"/>
      <c r="H2639" s="182"/>
      <c r="I2639" s="182"/>
      <c r="J2639" s="182"/>
      <c r="K2639" s="32"/>
      <c r="L2639" s="178"/>
      <c r="M2639" s="178"/>
      <c r="N2639" s="81"/>
      <c r="O2639" s="185"/>
      <c r="P2639" s="103"/>
      <c r="Q2639" s="84" t="str">
        <f t="shared" si="1204"/>
        <v/>
      </c>
      <c r="R2639" s="159"/>
      <c r="S2639" s="28" t="str" cm="1">
        <f t="array" aca="1" ref="S2639" ca="1">IF(INDIRECT("A"&amp;114+$U2639)&lt;&gt;"",114+$U2639,"")</f>
        <v/>
      </c>
      <c r="T2639" s="28" t="str">
        <f t="shared" ca="1" si="1205"/>
        <v>$B</v>
      </c>
      <c r="U2639" s="29">
        <f t="shared" si="1211"/>
        <v>2520</v>
      </c>
      <c r="V2639" s="29">
        <v>210.416666666683</v>
      </c>
      <c r="W2639" s="29">
        <f t="shared" si="1212"/>
        <v>210</v>
      </c>
      <c r="X2639" s="41" t="str" cm="1">
        <f t="array" aca="1" ref="X2639" ca="1">IFERROR(INDEX('PC&amp;PD'!$A$1:$AP$15,ROW('PC&amp;PD'!$A$15),MATCH(INDIRECT(T2639),'PC&amp;PD'!$A$1:$AP$1,0)),"")</f>
        <v/>
      </c>
      <c r="Z2639" s="155"/>
      <c r="AA2639" s="13" t="str">
        <f t="shared" si="1201"/>
        <v/>
      </c>
      <c r="AB2639" s="155"/>
      <c r="AC2639" s="13" t="str">
        <f t="shared" ca="1" si="1206"/>
        <v>$AB</v>
      </c>
      <c r="AD2639" s="13" t="str" cm="1">
        <f t="array" aca="1" ref="AD2639" ca="1">IFERROR(IF((LEFT(INDIRECT("$F"&amp;$S2639),4))="GOTS",IF($G2639="Organic","GOTS_Organic_raw",(IF($G2639="Responsible","GOTS_Responsible",(IF($G2639="No Attribute (Conventional)","GOTS_conventional",(IF($G2639="Recycled Pre/Post-Consumer","GOTS_pre_post",(IF($G2639="In-Conversion","GOTS_in_conversion",(IF($G2639="Sustainably Sourced","Sustainably_sourced",""))))))))))),IF($G2639="Organic","Organic",(IF($G2639="Responsible","Responsible",(IF($G2639="No Attribute (Conventional)","No_Attribute_Conventional",(IF($G2639="Recycled Pre/Post-Consumer","Recycled_Pre_Post_Consumer",(IF($G2639="In-Conversion","In_Conversion",(IF($G2639="Recycled Pre-Consumer","Recycled_Pre_Consumer",(IF($G2639="Recycled Post-Consumer","Recycled_Post_Consumer",(IF($G2639="Sustainably Sourced","Sustainably_sourced","")))))))))))))))),"")</f>
        <v/>
      </c>
      <c r="AE2639" s="13" t="e" cm="1">
        <f t="array" aca="1" ref="AE2639" ca="1">IF(INDIRECT("$F"&amp;$S2639)="","",IF(LEFT(INDIRECT("$F"&amp;$S2639),3)="GRS","GRS_RCS_RM",IF((LEFT(INDIRECT("$F"&amp;$S2639),3))="RCS","GRS_RCS_RM",IF(INDIRECT("$F"&amp;$S2639)="OCS (No Label)","OCS_Conversion_RM",IF(LEFT(INDIRECT("$F"&amp;$S2639),3)="OCS","OCS_RM",IF(RIGHT(INDIRECT("$F"&amp;$S2639),10)="conversion","GOTS_RM_conversion",IF((LEFT(INDIRECT("$F"&amp;$S2639),4))="GOTS","GOTS_RM","Responsible_RM")))))))</f>
        <v>#REF!</v>
      </c>
      <c r="AF2639" s="13" t="str" cm="1">
        <f t="array" aca="1" ref="AF2639" ca="1">IF($S2639="","",INDIRECT("$Z"&amp;$S2639))</f>
        <v/>
      </c>
      <c r="AG2639" s="155"/>
      <c r="AH2639" s="13" t="str" cm="1">
        <f t="array" aca="1" ref="AH2639" ca="1">IFERROR(INDIRECT("$ag"&amp;S2639),"")</f>
        <v/>
      </c>
      <c r="AI2639" s="13" t="e" cm="1">
        <f t="array" aca="1" ref="AI2639" ca="1">INDIRECT("O"&amp;S2638)</f>
        <v>#REF!</v>
      </c>
      <c r="AJ2639" s="13" t="str">
        <f>IF($I2639="","",INDEX('Raw Material'!$A$1:$J$75,MATCH(I2639,'Raw Material'!$A$1:$A$75,0),(MATCH(G2639,'Raw Material'!$A$1:$J$1,0))))</f>
        <v/>
      </c>
      <c r="AK2639" s="13" t="str">
        <f t="shared" si="1202"/>
        <v>YANLIŞRM</v>
      </c>
      <c r="AL2639" s="153" t="str">
        <f t="shared" si="1203"/>
        <v/>
      </c>
    </row>
    <row r="2640" spans="1:38" ht="16.5" customHeight="1">
      <c r="A2640" s="162"/>
      <c r="B2640" s="168"/>
      <c r="C2640" s="169"/>
      <c r="D2640" s="156"/>
      <c r="E2640" s="156"/>
      <c r="F2640" s="175"/>
      <c r="G2640" s="181"/>
      <c r="H2640" s="182"/>
      <c r="I2640" s="182"/>
      <c r="J2640" s="182"/>
      <c r="K2640" s="32"/>
      <c r="L2640" s="179"/>
      <c r="M2640" s="179"/>
      <c r="N2640" s="81"/>
      <c r="O2640" s="185"/>
      <c r="P2640" s="103"/>
      <c r="Q2640" s="84" t="str">
        <f t="shared" si="1204"/>
        <v/>
      </c>
      <c r="R2640" s="159"/>
      <c r="S2640" s="28" t="str" cm="1">
        <f t="array" aca="1" ref="S2640" ca="1">IF(INDIRECT("A"&amp;114+$U2640)&lt;&gt;"",114+$U2640,"")</f>
        <v/>
      </c>
      <c r="T2640" s="28" t="str">
        <f t="shared" ca="1" si="1205"/>
        <v>$B</v>
      </c>
      <c r="U2640" s="29">
        <f t="shared" si="1211"/>
        <v>2520</v>
      </c>
      <c r="V2640" s="29">
        <v>210.500000000017</v>
      </c>
      <c r="W2640" s="29">
        <f t="shared" si="1212"/>
        <v>210</v>
      </c>
      <c r="X2640" s="41" t="str" cm="1">
        <f t="array" aca="1" ref="X2640" ca="1">IFERROR(INDEX('PC&amp;PD'!$A$1:$AP$15,ROW('PC&amp;PD'!$A$15),MATCH(INDIRECT(T2640),'PC&amp;PD'!$A$1:$AP$1,0)),"")</f>
        <v/>
      </c>
      <c r="Z2640" s="155"/>
      <c r="AA2640" s="13" t="str">
        <f t="shared" si="1201"/>
        <v/>
      </c>
      <c r="AB2640" s="155"/>
      <c r="AC2640" s="13" t="str">
        <f t="shared" ca="1" si="1206"/>
        <v>$AB</v>
      </c>
      <c r="AD2640" s="13" t="str" cm="1">
        <f t="array" aca="1" ref="AD2640" ca="1">IFERROR(IF((LEFT(INDIRECT("$F"&amp;$S2640),4))="GOTS",IF($G2640="Organic","GOTS_Organic_raw",(IF($G2640="Responsible","GOTS_Responsible",(IF($G2640="No Attribute (Conventional)","GOTS_conventional",(IF($G2640="Recycled Pre/Post-Consumer","GOTS_pre_post",(IF($G2640="In-Conversion","GOTS_in_conversion",(IF($G2640="Sustainably Sourced","Sustainably_sourced",""))))))))))),IF($G2640="Organic","Organic",(IF($G2640="Responsible","Responsible",(IF($G2640="No Attribute (Conventional)","No_Attribute_Conventional",(IF($G2640="Recycled Pre/Post-Consumer","Recycled_Pre_Post_Consumer",(IF($G2640="In-Conversion","In_Conversion",(IF($G2640="Recycled Pre-Consumer","Recycled_Pre_Consumer",(IF($G2640="Recycled Post-Consumer","Recycled_Post_Consumer",(IF($G2640="Sustainably Sourced","Sustainably_sourced","")))))))))))))))),"")</f>
        <v/>
      </c>
      <c r="AE2640" s="13" t="e" cm="1">
        <f t="array" aca="1" ref="AE2640" ca="1">IF(INDIRECT("$F"&amp;$S2640)="","",IF(LEFT(INDIRECT("$F"&amp;$S2640),3)="GRS","GRS_RCS_RM",IF((LEFT(INDIRECT("$F"&amp;$S2640),3))="RCS","GRS_RCS_RM",IF(INDIRECT("$F"&amp;$S2640)="OCS (No Label)","OCS_Conversion_RM",IF(LEFT(INDIRECT("$F"&amp;$S2640),3)="OCS","OCS_RM",IF(RIGHT(INDIRECT("$F"&amp;$S2640),10)="conversion","GOTS_RM_conversion",IF((LEFT(INDIRECT("$F"&amp;$S2640),4))="GOTS","GOTS_RM","Responsible_RM")))))))</f>
        <v>#REF!</v>
      </c>
      <c r="AF2640" s="13" t="str" cm="1">
        <f t="array" aca="1" ref="AF2640" ca="1">IF($S2640="","",INDIRECT("$Z"&amp;$S2640))</f>
        <v/>
      </c>
      <c r="AG2640" s="155"/>
      <c r="AH2640" s="13" t="str" cm="1">
        <f t="array" aca="1" ref="AH2640" ca="1">IFERROR(INDIRECT("$ag"&amp;S2640),"")</f>
        <v/>
      </c>
      <c r="AI2640" s="13" t="e" cm="1">
        <f t="array" aca="1" ref="AI2640" ca="1">INDIRECT("O"&amp;S2639)</f>
        <v>#REF!</v>
      </c>
      <c r="AJ2640" s="13" t="str">
        <f>IF($I2640="","",INDEX('Raw Material'!$A$1:$J$75,MATCH(I2640,'Raw Material'!$A$1:$A$75,0),(MATCH(G2640,'Raw Material'!$A$1:$J$1,0))))</f>
        <v/>
      </c>
      <c r="AK2640" s="13" t="str">
        <f t="shared" si="1202"/>
        <v>YANLIŞRM</v>
      </c>
      <c r="AL2640" s="153" t="str">
        <f t="shared" si="1203"/>
        <v/>
      </c>
    </row>
    <row r="2641" spans="1:38" ht="16.5" customHeight="1">
      <c r="A2641" s="162"/>
      <c r="B2641" s="168"/>
      <c r="C2641" s="169"/>
      <c r="D2641" s="156"/>
      <c r="E2641" s="156"/>
      <c r="F2641" s="175"/>
      <c r="G2641" s="181"/>
      <c r="H2641" s="182"/>
      <c r="I2641" s="182"/>
      <c r="J2641" s="182"/>
      <c r="K2641" s="32"/>
      <c r="L2641" s="179"/>
      <c r="M2641" s="179"/>
      <c r="N2641" s="81"/>
      <c r="O2641" s="185"/>
      <c r="P2641" s="103"/>
      <c r="Q2641" s="84" t="str">
        <f t="shared" si="1204"/>
        <v/>
      </c>
      <c r="R2641" s="159"/>
      <c r="S2641" s="28" t="str" cm="1">
        <f t="array" aca="1" ref="S2641" ca="1">IF(INDIRECT("A"&amp;114+$U2641)&lt;&gt;"",114+$U2641,"")</f>
        <v/>
      </c>
      <c r="T2641" s="28" t="str">
        <f t="shared" ca="1" si="1205"/>
        <v>$B</v>
      </c>
      <c r="U2641" s="29">
        <f t="shared" si="1211"/>
        <v>2520</v>
      </c>
      <c r="V2641" s="29">
        <v>210.58333333335</v>
      </c>
      <c r="W2641" s="29">
        <f t="shared" si="1212"/>
        <v>210</v>
      </c>
      <c r="X2641" s="41" t="str" cm="1">
        <f t="array" aca="1" ref="X2641" ca="1">IFERROR(INDEX('PC&amp;PD'!$A$1:$AP$15,ROW('PC&amp;PD'!$A$15),MATCH(INDIRECT(T2641),'PC&amp;PD'!$A$1:$AP$1,0)),"")</f>
        <v/>
      </c>
      <c r="Z2641" s="155"/>
      <c r="AA2641" s="13" t="str">
        <f t="shared" si="1201"/>
        <v/>
      </c>
      <c r="AB2641" s="155"/>
      <c r="AC2641" s="13" t="str">
        <f t="shared" ca="1" si="1206"/>
        <v>$AB</v>
      </c>
      <c r="AD2641" s="13" t="str" cm="1">
        <f t="array" aca="1" ref="AD2641" ca="1">IFERROR(IF((LEFT(INDIRECT("$F"&amp;$S2641),4))="GOTS",IF($G2641="Organic","GOTS_Organic_raw",(IF($G2641="Responsible","GOTS_Responsible",(IF($G2641="No Attribute (Conventional)","GOTS_conventional",(IF($G2641="Recycled Pre/Post-Consumer","GOTS_pre_post",(IF($G2641="In-Conversion","GOTS_in_conversion",(IF($G2641="Sustainably Sourced","Sustainably_sourced",""))))))))))),IF($G2641="Organic","Organic",(IF($G2641="Responsible","Responsible",(IF($G2641="No Attribute (Conventional)","No_Attribute_Conventional",(IF($G2641="Recycled Pre/Post-Consumer","Recycled_Pre_Post_Consumer",(IF($G2641="In-Conversion","In_Conversion",(IF($G2641="Recycled Pre-Consumer","Recycled_Pre_Consumer",(IF($G2641="Recycled Post-Consumer","Recycled_Post_Consumer",(IF($G2641="Sustainably Sourced","Sustainably_sourced","")))))))))))))))),"")</f>
        <v/>
      </c>
      <c r="AE2641" s="13" t="e" cm="1">
        <f t="array" aca="1" ref="AE2641" ca="1">IF(INDIRECT("$F"&amp;$S2641)="","",IF(LEFT(INDIRECT("$F"&amp;$S2641),3)="GRS","GRS_RCS_RM",IF((LEFT(INDIRECT("$F"&amp;$S2641),3))="RCS","GRS_RCS_RM",IF(INDIRECT("$F"&amp;$S2641)="OCS (No Label)","OCS_Conversion_RM",IF(LEFT(INDIRECT("$F"&amp;$S2641),3)="OCS","OCS_RM",IF(RIGHT(INDIRECT("$F"&amp;$S2641),10)="conversion","GOTS_RM_conversion",IF((LEFT(INDIRECT("$F"&amp;$S2641),4))="GOTS","GOTS_RM","Responsible_RM")))))))</f>
        <v>#REF!</v>
      </c>
      <c r="AF2641" s="13" t="str" cm="1">
        <f t="array" aca="1" ref="AF2641" ca="1">IF($S2641="","",INDIRECT("$Z"&amp;$S2641))</f>
        <v/>
      </c>
      <c r="AG2641" s="155"/>
      <c r="AH2641" s="13" t="str" cm="1">
        <f t="array" aca="1" ref="AH2641" ca="1">IFERROR(INDIRECT("$ag"&amp;S2641),"")</f>
        <v/>
      </c>
      <c r="AI2641" s="13" t="e" cm="1">
        <f t="array" aca="1" ref="AI2641" ca="1">INDIRECT("O"&amp;S2640)</f>
        <v>#REF!</v>
      </c>
      <c r="AJ2641" s="13" t="str">
        <f>IF($I2641="","",INDEX('Raw Material'!$A$1:$J$75,MATCH(I2641,'Raw Material'!$A$1:$A$75,0),(MATCH(G2641,'Raw Material'!$A$1:$J$1,0))))</f>
        <v/>
      </c>
      <c r="AK2641" s="13" t="str">
        <f t="shared" si="1202"/>
        <v>YANLIŞRM</v>
      </c>
      <c r="AL2641" s="153" t="str">
        <f t="shared" si="1203"/>
        <v/>
      </c>
    </row>
    <row r="2642" spans="1:38" ht="16.5" customHeight="1">
      <c r="A2642" s="162"/>
      <c r="B2642" s="168"/>
      <c r="C2642" s="169"/>
      <c r="D2642" s="156"/>
      <c r="E2642" s="156"/>
      <c r="F2642" s="175"/>
      <c r="G2642" s="181"/>
      <c r="H2642" s="182"/>
      <c r="I2642" s="182"/>
      <c r="J2642" s="182"/>
      <c r="K2642" s="32"/>
      <c r="L2642" s="179"/>
      <c r="M2642" s="179"/>
      <c r="N2642" s="81"/>
      <c r="O2642" s="185"/>
      <c r="P2642" s="103"/>
      <c r="Q2642" s="84" t="str">
        <f t="shared" si="1204"/>
        <v/>
      </c>
      <c r="R2642" s="159"/>
      <c r="S2642" s="28" t="str" cm="1">
        <f t="array" aca="1" ref="S2642" ca="1">IF(INDIRECT("A"&amp;114+$U2642)&lt;&gt;"",114+$U2642,"")</f>
        <v/>
      </c>
      <c r="T2642" s="28" t="str">
        <f t="shared" ca="1" si="1205"/>
        <v>$B</v>
      </c>
      <c r="U2642" s="29">
        <f t="shared" si="1211"/>
        <v>2520</v>
      </c>
      <c r="V2642" s="29">
        <v>210.666666666683</v>
      </c>
      <c r="W2642" s="29">
        <f t="shared" si="1212"/>
        <v>210</v>
      </c>
      <c r="X2642" s="41" t="str" cm="1">
        <f t="array" aca="1" ref="X2642" ca="1">IFERROR(INDEX('PC&amp;PD'!$A$1:$AP$15,ROW('PC&amp;PD'!$A$15),MATCH(INDIRECT(T2642),'PC&amp;PD'!$A$1:$AP$1,0)),"")</f>
        <v/>
      </c>
      <c r="Z2642" s="155"/>
      <c r="AA2642" s="13" t="str">
        <f t="shared" si="1201"/>
        <v/>
      </c>
      <c r="AB2642" s="155"/>
      <c r="AC2642" s="13" t="str">
        <f t="shared" ca="1" si="1206"/>
        <v>$AB</v>
      </c>
      <c r="AD2642" s="13" t="str" cm="1">
        <f t="array" aca="1" ref="AD2642" ca="1">IFERROR(IF((LEFT(INDIRECT("$F"&amp;$S2642),4))="GOTS",IF($G2642="Organic","GOTS_Organic_raw",(IF($G2642="Responsible","GOTS_Responsible",(IF($G2642="No Attribute (Conventional)","GOTS_conventional",(IF($G2642="Recycled Pre/Post-Consumer","GOTS_pre_post",(IF($G2642="In-Conversion","GOTS_in_conversion",(IF($G2642="Sustainably Sourced","Sustainably_sourced",""))))))))))),IF($G2642="Organic","Organic",(IF($G2642="Responsible","Responsible",(IF($G2642="No Attribute (Conventional)","No_Attribute_Conventional",(IF($G2642="Recycled Pre/Post-Consumer","Recycled_Pre_Post_Consumer",(IF($G2642="In-Conversion","In_Conversion",(IF($G2642="Recycled Pre-Consumer","Recycled_Pre_Consumer",(IF($G2642="Recycled Post-Consumer","Recycled_Post_Consumer",(IF($G2642="Sustainably Sourced","Sustainably_sourced","")))))))))))))))),"")</f>
        <v/>
      </c>
      <c r="AE2642" s="13" t="e" cm="1">
        <f t="array" aca="1" ref="AE2642" ca="1">IF(INDIRECT("$F"&amp;$S2642)="","",IF(LEFT(INDIRECT("$F"&amp;$S2642),3)="GRS","GRS_RCS_RM",IF((LEFT(INDIRECT("$F"&amp;$S2642),3))="RCS","GRS_RCS_RM",IF(INDIRECT("$F"&amp;$S2642)="OCS (No Label)","OCS_Conversion_RM",IF(LEFT(INDIRECT("$F"&amp;$S2642),3)="OCS","OCS_RM",IF(RIGHT(INDIRECT("$F"&amp;$S2642),10)="conversion","GOTS_RM_conversion",IF((LEFT(INDIRECT("$F"&amp;$S2642),4))="GOTS","GOTS_RM","Responsible_RM")))))))</f>
        <v>#REF!</v>
      </c>
      <c r="AF2642" s="13" t="str" cm="1">
        <f t="array" aca="1" ref="AF2642" ca="1">IF($S2642="","",INDIRECT("$Z"&amp;$S2642))</f>
        <v/>
      </c>
      <c r="AG2642" s="155"/>
      <c r="AH2642" s="13" t="str" cm="1">
        <f t="array" aca="1" ref="AH2642" ca="1">IFERROR(INDIRECT("$ag"&amp;S2642),"")</f>
        <v/>
      </c>
      <c r="AI2642" s="13" t="e" cm="1">
        <f t="array" aca="1" ref="AI2642" ca="1">INDIRECT("O"&amp;S2641)</f>
        <v>#REF!</v>
      </c>
      <c r="AJ2642" s="13" t="str">
        <f>IF($I2642="","",INDEX('Raw Material'!$A$1:$J$75,MATCH(I2642,'Raw Material'!$A$1:$A$75,0),(MATCH(G2642,'Raw Material'!$A$1:$J$1,0))))</f>
        <v/>
      </c>
      <c r="AK2642" s="13" t="str">
        <f t="shared" si="1202"/>
        <v>YANLIŞRM</v>
      </c>
      <c r="AL2642" s="153" t="str">
        <f t="shared" si="1203"/>
        <v/>
      </c>
    </row>
    <row r="2643" spans="1:38" ht="16.5" customHeight="1">
      <c r="A2643" s="162"/>
      <c r="B2643" s="168"/>
      <c r="C2643" s="169"/>
      <c r="D2643" s="156"/>
      <c r="E2643" s="156"/>
      <c r="F2643" s="175"/>
      <c r="G2643" s="181"/>
      <c r="H2643" s="182"/>
      <c r="I2643" s="182"/>
      <c r="J2643" s="182"/>
      <c r="K2643" s="32"/>
      <c r="L2643" s="179"/>
      <c r="M2643" s="179"/>
      <c r="N2643" s="81"/>
      <c r="O2643" s="185"/>
      <c r="P2643" s="103"/>
      <c r="Q2643" s="84" t="str">
        <f t="shared" si="1204"/>
        <v/>
      </c>
      <c r="R2643" s="159"/>
      <c r="S2643" s="28" t="str" cm="1">
        <f t="array" aca="1" ref="S2643" ca="1">IF(INDIRECT("A"&amp;114+$U2643)&lt;&gt;"",114+$U2643,"")</f>
        <v/>
      </c>
      <c r="T2643" s="28" t="str">
        <f t="shared" ca="1" si="1205"/>
        <v>$B</v>
      </c>
      <c r="U2643" s="29">
        <f t="shared" si="1211"/>
        <v>2520</v>
      </c>
      <c r="V2643" s="29">
        <v>210.750000000017</v>
      </c>
      <c r="W2643" s="29">
        <f t="shared" si="1212"/>
        <v>210</v>
      </c>
      <c r="X2643" s="41" t="str" cm="1">
        <f t="array" aca="1" ref="X2643" ca="1">IFERROR(INDEX('PC&amp;PD'!$A$1:$AP$15,ROW('PC&amp;PD'!$A$15),MATCH(INDIRECT(T2643),'PC&amp;PD'!$A$1:$AP$1,0)),"")</f>
        <v/>
      </c>
      <c r="Z2643" s="155"/>
      <c r="AA2643" s="13" t="str">
        <f t="shared" si="1201"/>
        <v/>
      </c>
      <c r="AB2643" s="155"/>
      <c r="AC2643" s="13" t="str">
        <f t="shared" ca="1" si="1206"/>
        <v>$AB</v>
      </c>
      <c r="AD2643" s="13" t="str" cm="1">
        <f t="array" aca="1" ref="AD2643" ca="1">IFERROR(IF((LEFT(INDIRECT("$F"&amp;$S2643),4))="GOTS",IF($G2643="Organic","GOTS_Organic_raw",(IF($G2643="Responsible","GOTS_Responsible",(IF($G2643="No Attribute (Conventional)","GOTS_conventional",(IF($G2643="Recycled Pre/Post-Consumer","GOTS_pre_post",(IF($G2643="In-Conversion","GOTS_in_conversion",(IF($G2643="Sustainably Sourced","Sustainably_sourced",""))))))))))),IF($G2643="Organic","Organic",(IF($G2643="Responsible","Responsible",(IF($G2643="No Attribute (Conventional)","No_Attribute_Conventional",(IF($G2643="Recycled Pre/Post-Consumer","Recycled_Pre_Post_Consumer",(IF($G2643="In-Conversion","In_Conversion",(IF($G2643="Recycled Pre-Consumer","Recycled_Pre_Consumer",(IF($G2643="Recycled Post-Consumer","Recycled_Post_Consumer",(IF($G2643="Sustainably Sourced","Sustainably_sourced","")))))))))))))))),"")</f>
        <v/>
      </c>
      <c r="AE2643" s="13" t="e" cm="1">
        <f t="array" aca="1" ref="AE2643" ca="1">IF(INDIRECT("$F"&amp;$S2643)="","",IF(LEFT(INDIRECT("$F"&amp;$S2643),3)="GRS","GRS_RCS_RM",IF((LEFT(INDIRECT("$F"&amp;$S2643),3))="RCS","GRS_RCS_RM",IF(INDIRECT("$F"&amp;$S2643)="OCS (No Label)","OCS_Conversion_RM",IF(LEFT(INDIRECT("$F"&amp;$S2643),3)="OCS","OCS_RM",IF(RIGHT(INDIRECT("$F"&amp;$S2643),10)="conversion","GOTS_RM_conversion",IF((LEFT(INDIRECT("$F"&amp;$S2643),4))="GOTS","GOTS_RM","Responsible_RM")))))))</f>
        <v>#REF!</v>
      </c>
      <c r="AF2643" s="13" t="str" cm="1">
        <f t="array" aca="1" ref="AF2643" ca="1">IF($S2643="","",INDIRECT("$Z"&amp;$S2643))</f>
        <v/>
      </c>
      <c r="AG2643" s="155"/>
      <c r="AH2643" s="13" t="str" cm="1">
        <f t="array" aca="1" ref="AH2643" ca="1">IFERROR(INDIRECT("$ag"&amp;S2643),"")</f>
        <v/>
      </c>
      <c r="AI2643" s="13" t="e" cm="1">
        <f t="array" aca="1" ref="AI2643" ca="1">INDIRECT("O"&amp;S2642)</f>
        <v>#REF!</v>
      </c>
      <c r="AJ2643" s="13" t="str">
        <f>IF($I2643="","",INDEX('Raw Material'!$A$1:$J$75,MATCH(I2643,'Raw Material'!$A$1:$A$75,0),(MATCH(G2643,'Raw Material'!$A$1:$J$1,0))))</f>
        <v/>
      </c>
      <c r="AK2643" s="13" t="str">
        <f t="shared" si="1202"/>
        <v>YANLIŞRM</v>
      </c>
      <c r="AL2643" s="153" t="str">
        <f t="shared" si="1203"/>
        <v/>
      </c>
    </row>
    <row r="2644" spans="1:38" ht="16.5" customHeight="1">
      <c r="A2644" s="162"/>
      <c r="B2644" s="168"/>
      <c r="C2644" s="169"/>
      <c r="D2644" s="156"/>
      <c r="E2644" s="156"/>
      <c r="F2644" s="175"/>
      <c r="G2644" s="181"/>
      <c r="H2644" s="182"/>
      <c r="I2644" s="182"/>
      <c r="J2644" s="182"/>
      <c r="K2644" s="32"/>
      <c r="L2644" s="179"/>
      <c r="M2644" s="179"/>
      <c r="N2644" s="81"/>
      <c r="O2644" s="185"/>
      <c r="P2644" s="103"/>
      <c r="Q2644" s="84" t="str">
        <f t="shared" si="1204"/>
        <v/>
      </c>
      <c r="R2644" s="159"/>
      <c r="S2644" s="28" t="str" cm="1">
        <f t="array" aca="1" ref="S2644" ca="1">IF(INDIRECT("A"&amp;114+$U2644)&lt;&gt;"",114+$U2644,"")</f>
        <v/>
      </c>
      <c r="T2644" s="28" t="str">
        <f t="shared" ca="1" si="1205"/>
        <v>$B</v>
      </c>
      <c r="U2644" s="29">
        <f t="shared" si="1211"/>
        <v>2520</v>
      </c>
      <c r="V2644" s="29">
        <v>210.83333333335</v>
      </c>
      <c r="W2644" s="29">
        <f t="shared" si="1212"/>
        <v>210</v>
      </c>
      <c r="X2644" s="41" t="str" cm="1">
        <f t="array" aca="1" ref="X2644" ca="1">IFERROR(INDEX('PC&amp;PD'!$A$1:$AP$15,ROW('PC&amp;PD'!$A$15),MATCH(INDIRECT(T2644),'PC&amp;PD'!$A$1:$AP$1,0)),"")</f>
        <v/>
      </c>
      <c r="Z2644" s="155"/>
      <c r="AA2644" s="13" t="str">
        <f t="shared" si="1201"/>
        <v/>
      </c>
      <c r="AB2644" s="155"/>
      <c r="AC2644" s="13" t="str">
        <f t="shared" ca="1" si="1206"/>
        <v>$AB</v>
      </c>
      <c r="AD2644" s="13" t="str" cm="1">
        <f t="array" aca="1" ref="AD2644" ca="1">IFERROR(IF((LEFT(INDIRECT("$F"&amp;$S2644),4))="GOTS",IF($G2644="Organic","GOTS_Organic_raw",(IF($G2644="Responsible","GOTS_Responsible",(IF($G2644="No Attribute (Conventional)","GOTS_conventional",(IF($G2644="Recycled Pre/Post-Consumer","GOTS_pre_post",(IF($G2644="In-Conversion","GOTS_in_conversion",(IF($G2644="Sustainably Sourced","Sustainably_sourced",""))))))))))),IF($G2644="Organic","Organic",(IF($G2644="Responsible","Responsible",(IF($G2644="No Attribute (Conventional)","No_Attribute_Conventional",(IF($G2644="Recycled Pre/Post-Consumer","Recycled_Pre_Post_Consumer",(IF($G2644="In-Conversion","In_Conversion",(IF($G2644="Recycled Pre-Consumer","Recycled_Pre_Consumer",(IF($G2644="Recycled Post-Consumer","Recycled_Post_Consumer",(IF($G2644="Sustainably Sourced","Sustainably_sourced","")))))))))))))))),"")</f>
        <v/>
      </c>
      <c r="AE2644" s="13" t="e" cm="1">
        <f t="array" aca="1" ref="AE2644" ca="1">IF(INDIRECT("$F"&amp;$S2644)="","",IF(LEFT(INDIRECT("$F"&amp;$S2644),3)="GRS","GRS_RCS_RM",IF((LEFT(INDIRECT("$F"&amp;$S2644),3))="RCS","GRS_RCS_RM",IF(INDIRECT("$F"&amp;$S2644)="OCS (No Label)","OCS_Conversion_RM",IF(LEFT(INDIRECT("$F"&amp;$S2644),3)="OCS","OCS_RM",IF(RIGHT(INDIRECT("$F"&amp;$S2644),10)="conversion","GOTS_RM_conversion",IF((LEFT(INDIRECT("$F"&amp;$S2644),4))="GOTS","GOTS_RM","Responsible_RM")))))))</f>
        <v>#REF!</v>
      </c>
      <c r="AF2644" s="13" t="str" cm="1">
        <f t="array" aca="1" ref="AF2644" ca="1">IF($S2644="","",INDIRECT("$Z"&amp;$S2644))</f>
        <v/>
      </c>
      <c r="AG2644" s="155"/>
      <c r="AH2644" s="13" t="str" cm="1">
        <f t="array" aca="1" ref="AH2644" ca="1">IFERROR(INDIRECT("$ag"&amp;S2644),"")</f>
        <v/>
      </c>
      <c r="AI2644" s="13" t="e" cm="1">
        <f t="array" aca="1" ref="AI2644" ca="1">INDIRECT("O"&amp;S2643)</f>
        <v>#REF!</v>
      </c>
      <c r="AJ2644" s="13" t="str">
        <f>IF($I2644="","",INDEX('Raw Material'!$A$1:$J$75,MATCH(I2644,'Raw Material'!$A$1:$A$75,0),(MATCH(G2644,'Raw Material'!$A$1:$J$1,0))))</f>
        <v/>
      </c>
      <c r="AK2644" s="13" t="str">
        <f t="shared" si="1202"/>
        <v>YANLIŞRM</v>
      </c>
      <c r="AL2644" s="153" t="str">
        <f t="shared" si="1203"/>
        <v/>
      </c>
    </row>
    <row r="2645" spans="1:38" ht="16.5" customHeight="1" thickBot="1">
      <c r="A2645" s="163"/>
      <c r="B2645" s="170"/>
      <c r="C2645" s="171"/>
      <c r="D2645" s="156"/>
      <c r="E2645" s="156"/>
      <c r="F2645" s="176"/>
      <c r="G2645" s="157"/>
      <c r="H2645" s="158"/>
      <c r="I2645" s="158"/>
      <c r="J2645" s="158"/>
      <c r="K2645" s="33"/>
      <c r="L2645" s="180"/>
      <c r="M2645" s="180"/>
      <c r="N2645" s="82"/>
      <c r="O2645" s="186"/>
      <c r="P2645" s="103"/>
      <c r="Q2645" s="84" t="str">
        <f t="shared" si="1204"/>
        <v/>
      </c>
      <c r="R2645" s="159"/>
      <c r="S2645" s="28" t="str" cm="1">
        <f t="array" aca="1" ref="S2645" ca="1">IF(INDIRECT("A"&amp;114+$U2645)&lt;&gt;"",114+$U2645,"")</f>
        <v/>
      </c>
      <c r="T2645" s="28" t="str">
        <f t="shared" ca="1" si="1205"/>
        <v>$B</v>
      </c>
      <c r="U2645" s="29">
        <f t="shared" si="1211"/>
        <v>2520</v>
      </c>
      <c r="V2645" s="29">
        <v>210.916666666683</v>
      </c>
      <c r="W2645" s="29">
        <f t="shared" si="1212"/>
        <v>210</v>
      </c>
      <c r="X2645" s="41" t="str" cm="1">
        <f t="array" aca="1" ref="X2645" ca="1">IFERROR(INDEX('PC&amp;PD'!$A$1:$AP$15,ROW('PC&amp;PD'!$A$15),MATCH(INDIRECT(T2645),'PC&amp;PD'!$A$1:$AP$1,0)),"")</f>
        <v/>
      </c>
      <c r="Z2645" s="155"/>
      <c r="AA2645" s="13" t="str">
        <f t="shared" si="1201"/>
        <v/>
      </c>
      <c r="AB2645" s="155"/>
      <c r="AC2645" s="13" t="str">
        <f t="shared" ca="1" si="1206"/>
        <v>$AB</v>
      </c>
      <c r="AD2645" s="13" t="str" cm="1">
        <f t="array" aca="1" ref="AD2645" ca="1">IFERROR(IF((LEFT(INDIRECT("$F"&amp;$S2645),4))="GOTS",IF($G2645="Organic","GOTS_Organic_raw",(IF($G2645="Responsible","GOTS_Responsible",(IF($G2645="No Attribute (Conventional)","GOTS_conventional",(IF($G2645="Recycled Pre/Post-Consumer","GOTS_pre_post",(IF($G2645="In-Conversion","GOTS_in_conversion",(IF($G2645="Sustainably Sourced","Sustainably_sourced",""))))))))))),IF($G2645="Organic","Organic",(IF($G2645="Responsible","Responsible",(IF($G2645="No Attribute (Conventional)","No_Attribute_Conventional",(IF($G2645="Recycled Pre/Post-Consumer","Recycled_Pre_Post_Consumer",(IF($G2645="In-Conversion","In_Conversion",(IF($G2645="Recycled Pre-Consumer","Recycled_Pre_Consumer",(IF($G2645="Recycled Post-Consumer","Recycled_Post_Consumer",(IF($G2645="Sustainably Sourced","Sustainably_sourced","")))))))))))))))),"")</f>
        <v/>
      </c>
      <c r="AE2645" s="13" t="e" cm="1">
        <f t="array" aca="1" ref="AE2645" ca="1">IF(INDIRECT("$F"&amp;$S2645)="","",IF(LEFT(INDIRECT("$F"&amp;$S2645),3)="GRS","GRS_RCS_RM",IF((LEFT(INDIRECT("$F"&amp;$S2645),3))="RCS","GRS_RCS_RM",IF(INDIRECT("$F"&amp;$S2645)="OCS (No Label)","OCS_Conversion_RM",IF(LEFT(INDIRECT("$F"&amp;$S2645),3)="OCS","OCS_RM",IF(RIGHT(INDIRECT("$F"&amp;$S2645),10)="conversion","GOTS_RM_conversion",IF((LEFT(INDIRECT("$F"&amp;$S2645),4))="GOTS","GOTS_RM","Responsible_RM")))))))</f>
        <v>#REF!</v>
      </c>
      <c r="AF2645" s="13" t="str" cm="1">
        <f t="array" aca="1" ref="AF2645" ca="1">IF($S2645="","",INDIRECT("$Z"&amp;$S2645))</f>
        <v/>
      </c>
      <c r="AG2645" s="155"/>
      <c r="AH2645" s="13" t="str" cm="1">
        <f t="array" aca="1" ref="AH2645" ca="1">IFERROR(INDIRECT("$ag"&amp;S2645),"")</f>
        <v/>
      </c>
      <c r="AI2645" s="13" t="e" cm="1">
        <f t="array" aca="1" ref="AI2645" ca="1">INDIRECT("O"&amp;S2644)</f>
        <v>#REF!</v>
      </c>
      <c r="AJ2645" s="13" t="str">
        <f>IF($I2645="","",INDEX('Raw Material'!$A$1:$J$75,MATCH(I2645,'Raw Material'!$A$1:$A$75,0),(MATCH(G2645,'Raw Material'!$A$1:$J$1,0))))</f>
        <v/>
      </c>
      <c r="AK2645" s="13" t="str">
        <f t="shared" si="1202"/>
        <v>YANLIŞRM</v>
      </c>
      <c r="AL2645" s="153" t="str">
        <f t="shared" si="1203"/>
        <v/>
      </c>
    </row>
    <row r="2646" spans="1:38" ht="16.5" customHeight="1">
      <c r="A2646" s="160" t="str">
        <f>IF(B2646="","",COUNTA($B$114:$B2646))</f>
        <v/>
      </c>
      <c r="B2646" s="164"/>
      <c r="C2646" s="165"/>
      <c r="D2646" s="183"/>
      <c r="E2646" s="183"/>
      <c r="F2646" s="172"/>
      <c r="G2646" s="212"/>
      <c r="H2646" s="206"/>
      <c r="I2646" s="206"/>
      <c r="J2646" s="206"/>
      <c r="K2646" s="31"/>
      <c r="L2646" s="177" t="str">
        <f t="shared" ref="L2646" si="1217">IF(R2646="","",LEFT(R2646,LEN(R2646)-2))</f>
        <v/>
      </c>
      <c r="M2646" s="177"/>
      <c r="N2646" s="80"/>
      <c r="O2646" s="184"/>
      <c r="P2646" s="103"/>
      <c r="Q2646" s="84" t="str">
        <f t="shared" si="1204"/>
        <v/>
      </c>
      <c r="R2646" s="159" t="str">
        <f t="shared" ref="R2646" si="1218">CONCATENATE($Q2646,Q2647,Q2648,Q2649,Q2650,Q2651,$Q2652,$Q2653,$Q2654,$Q2655,Q2656,Q2657)</f>
        <v/>
      </c>
      <c r="S2646" s="28" t="str" cm="1">
        <f t="array" aca="1" ref="S2646" ca="1">IF(INDIRECT("A"&amp;114+$U2646)&lt;&gt;"",114+$U2646,"")</f>
        <v/>
      </c>
      <c r="T2646" s="28" t="str">
        <f t="shared" ca="1" si="1205"/>
        <v>$B</v>
      </c>
      <c r="U2646" s="29">
        <f t="shared" si="1211"/>
        <v>2532</v>
      </c>
      <c r="V2646" s="29">
        <v>211.000000000017</v>
      </c>
      <c r="W2646" s="29">
        <f t="shared" si="1212"/>
        <v>211</v>
      </c>
      <c r="X2646" s="41" t="str" cm="1">
        <f t="array" aca="1" ref="X2646" ca="1">IFERROR(INDEX('PC&amp;PD'!$A$1:$AP$15,ROW('PC&amp;PD'!$A$15),MATCH(INDIRECT(T2646),'PC&amp;PD'!$A$1:$AP$1,0)),"")</f>
        <v/>
      </c>
      <c r="Z2646" s="155" t="str">
        <f t="shared" ref="Z2646" si="1219">IFERROR(IF($F2646="OCS 100","OCS (OCS 100)",IF($F2646="OCS Blended","OCS (OCS Blended)",IF($F2646="OCS (No Label)","OCS (No Label)",IF($F2646="RCS 100","RCS (RCS 100)",IF($F2646="RCS Blended","RCS (RCS Blended)",IF($F2646="GRS","GRS (GRS)",IF($F2646="GRS (No Label)", "GRS (No Label)",IF($F2646="RDS","RDS (RDS)",IF($F2646="RWS","RWS (RWS)",IF($F2646="RAS","RAS (RAS)",IF($F2646="RMS","RMS (RMS)",IF($F2646="GOTS Organic","GOTS (Organic)",IF($F2646="GOTS Made with organic","GOTS (Made with Organic)",IF($F2646="GOTS Organic - in conversion","GOTS (Organic - In Conversion)",IF($F2646="GOTS Made with organic - in conversion","GOTS (Made with Organic - In Conversion)",""))))))))))))))),"")</f>
        <v/>
      </c>
      <c r="AA2646" s="13" t="str">
        <f t="shared" si="1201"/>
        <v/>
      </c>
      <c r="AB2646" s="155" t="str">
        <f t="shared" ref="AB2646" si="1220">IFERROR(IF($F2646="OCS 100", "OCS_100",IF($F2646="OCS Blended", "OCS_Blended",IF($F2646="OCS (No Label)", "OCS_No_Label",IF($F2646="RCS 100", "RCS_100",IF($F2646="RCS Blended","RCS_Blended",IF($F2646="GRS","GRS",IF($F2646="GRS (No Label)", "GRS_No_Label",IF($F2646="RDS","RDS",IF($F2646="RWS","RWS",IF($F2646="RMS","RMS",IF($F2646="GOTS Organic","GOTS_Organic",IF($F2646="GOTS Made with organic","GOTS_Made_with_organic",IF($F2646="GOTS Organic - in conversion","GOTS_Organic_in_Conversion",IF($F2646="GOTS Made with organic - in conversion","GOTS_Made_with_Organic_in_Conversion",IF($F2646="RAS","RAS",""))))))))))))))),"")</f>
        <v/>
      </c>
      <c r="AC2646" s="13" t="str">
        <f t="shared" ca="1" si="1206"/>
        <v>$AB</v>
      </c>
      <c r="AD2646" s="13" t="str" cm="1">
        <f t="array" aca="1" ref="AD2646" ca="1">IFERROR(IF((LEFT(INDIRECT("$F"&amp;$S2646),4))="GOTS",IF($G2646="Organic","GOTS_Organic_raw",(IF($G2646="Responsible","GOTS_Responsible",(IF($G2646="No Attribute (Conventional)","GOTS_conventional",(IF($G2646="Recycled Pre/Post-Consumer","GOTS_pre_post",(IF($G2646="In-Conversion","GOTS_in_conversion",(IF($G2646="Sustainably Sourced","Sustainably_sourced",""))))))))))),IF($G2646="Organic","Organic",(IF($G2646="Responsible","Responsible",(IF($G2646="No Attribute (Conventional)","No_Attribute_Conventional",(IF($G2646="Recycled Pre/Post-Consumer","Recycled_Pre_Post_Consumer",(IF($G2646="In-Conversion","In_Conversion",(IF($G2646="Recycled Pre-Consumer","Recycled_Pre_Consumer",(IF($G2646="Recycled Post-Consumer","Recycled_Post_Consumer",(IF($G2646="Sustainably Sourced","Sustainably_sourced","")))))))))))))))),"")</f>
        <v/>
      </c>
      <c r="AE2646" s="13" t="e" cm="1">
        <f t="array" aca="1" ref="AE2646" ca="1">IF(INDIRECT("$F"&amp;$S2646)="","",IF(LEFT(INDIRECT("$F"&amp;$S2646),3)="GRS","GRS_RCS_RM",IF((LEFT(INDIRECT("$F"&amp;$S2646),3))="RCS","GRS_RCS_RM",IF(INDIRECT("$F"&amp;$S2646)="OCS (No Label)","OCS_Conversion_RM",IF(LEFT(INDIRECT("$F"&amp;$S2646),3)="OCS","OCS_RM",IF(RIGHT(INDIRECT("$F"&amp;$S2646),10)="conversion","GOTS_RM_conversion",IF((LEFT(INDIRECT("$F"&amp;$S2646),4))="GOTS","GOTS_RM","Responsible_RM")))))))</f>
        <v>#REF!</v>
      </c>
      <c r="AF2646" s="13" t="str" cm="1">
        <f t="array" aca="1" ref="AF2646" ca="1">IF($S2646="","",INDIRECT("$Z"&amp;$S2646))</f>
        <v/>
      </c>
      <c r="AG2646" s="155" t="str">
        <f t="shared" si="1192"/>
        <v/>
      </c>
      <c r="AH2646" s="13" t="str" cm="1">
        <f t="array" aca="1" ref="AH2646" ca="1">IFERROR(INDIRECT("$ag"&amp;S2646),"")</f>
        <v/>
      </c>
      <c r="AI2646" s="13" t="e" cm="1">
        <f t="array" aca="1" ref="AI2646" ca="1">INDIRECT("O"&amp;S2645)</f>
        <v>#REF!</v>
      </c>
      <c r="AJ2646" s="13" t="str">
        <f>IF($I2646="","",INDEX('Raw Material'!$A$1:$J$75,MATCH(I2646,'Raw Material'!$A$1:$A$75,0),(MATCH(G2646,'Raw Material'!$A$1:$J$1,0))))</f>
        <v/>
      </c>
      <c r="AK2646" s="13" t="str">
        <f t="shared" si="1202"/>
        <v>YANLIŞRM</v>
      </c>
      <c r="AL2646" s="153" t="str">
        <f t="shared" si="1203"/>
        <v/>
      </c>
    </row>
    <row r="2647" spans="1:38" ht="16.5" customHeight="1">
      <c r="A2647" s="161"/>
      <c r="B2647" s="166"/>
      <c r="C2647" s="167"/>
      <c r="D2647" s="156"/>
      <c r="E2647" s="156"/>
      <c r="F2647" s="173"/>
      <c r="G2647" s="181"/>
      <c r="H2647" s="182"/>
      <c r="I2647" s="182"/>
      <c r="J2647" s="182"/>
      <c r="K2647" s="32"/>
      <c r="L2647" s="178"/>
      <c r="M2647" s="178"/>
      <c r="N2647" s="81"/>
      <c r="O2647" s="185"/>
      <c r="P2647" s="103"/>
      <c r="Q2647" s="84" t="str">
        <f t="shared" si="1204"/>
        <v/>
      </c>
      <c r="R2647" s="159"/>
      <c r="S2647" s="28" t="str" cm="1">
        <f t="array" aca="1" ref="S2647" ca="1">IF(INDIRECT("A"&amp;114+$U2647)&lt;&gt;"",114+$U2647,"")</f>
        <v/>
      </c>
      <c r="T2647" s="28" t="str">
        <f t="shared" ca="1" si="1205"/>
        <v>$B</v>
      </c>
      <c r="U2647" s="29">
        <f t="shared" si="1211"/>
        <v>2532</v>
      </c>
      <c r="V2647" s="29">
        <v>211.08333333335</v>
      </c>
      <c r="W2647" s="29">
        <f t="shared" si="1212"/>
        <v>211</v>
      </c>
      <c r="X2647" s="41" t="str" cm="1">
        <f t="array" aca="1" ref="X2647" ca="1">IFERROR(INDEX('PC&amp;PD'!$A$1:$AP$15,ROW('PC&amp;PD'!$A$15),MATCH(INDIRECT(T2647),'PC&amp;PD'!$A$1:$AP$1,0)),"")</f>
        <v/>
      </c>
      <c r="Z2647" s="155"/>
      <c r="AA2647" s="13" t="str">
        <f t="shared" si="1201"/>
        <v/>
      </c>
      <c r="AB2647" s="155"/>
      <c r="AC2647" s="13" t="str">
        <f t="shared" ca="1" si="1206"/>
        <v>$AB</v>
      </c>
      <c r="AD2647" s="13" t="str" cm="1">
        <f t="array" aca="1" ref="AD2647" ca="1">IFERROR(IF((LEFT(INDIRECT("$F"&amp;$S2647),4))="GOTS",IF($G2647="Organic","GOTS_Organic_raw",(IF($G2647="Responsible","GOTS_Responsible",(IF($G2647="No Attribute (Conventional)","GOTS_conventional",(IF($G2647="Recycled Pre/Post-Consumer","GOTS_pre_post",(IF($G2647="In-Conversion","GOTS_in_conversion",(IF($G2647="Sustainably Sourced","Sustainably_sourced",""))))))))))),IF($G2647="Organic","Organic",(IF($G2647="Responsible","Responsible",(IF($G2647="No Attribute (Conventional)","No_Attribute_Conventional",(IF($G2647="Recycled Pre/Post-Consumer","Recycled_Pre_Post_Consumer",(IF($G2647="In-Conversion","In_Conversion",(IF($G2647="Recycled Pre-Consumer","Recycled_Pre_Consumer",(IF($G2647="Recycled Post-Consumer","Recycled_Post_Consumer",(IF($G2647="Sustainably Sourced","Sustainably_sourced","")))))))))))))))),"")</f>
        <v/>
      </c>
      <c r="AE2647" s="13" t="e" cm="1">
        <f t="array" aca="1" ref="AE2647" ca="1">IF(INDIRECT("$F"&amp;$S2647)="","",IF(LEFT(INDIRECT("$F"&amp;$S2647),3)="GRS","GRS_RCS_RM",IF((LEFT(INDIRECT("$F"&amp;$S2647),3))="RCS","GRS_RCS_RM",IF(INDIRECT("$F"&amp;$S2647)="OCS (No Label)","OCS_Conversion_RM",IF(LEFT(INDIRECT("$F"&amp;$S2647),3)="OCS","OCS_RM",IF(RIGHT(INDIRECT("$F"&amp;$S2647),10)="conversion","GOTS_RM_conversion",IF((LEFT(INDIRECT("$F"&amp;$S2647),4))="GOTS","GOTS_RM","Responsible_RM")))))))</f>
        <v>#REF!</v>
      </c>
      <c r="AF2647" s="13" t="str" cm="1">
        <f t="array" aca="1" ref="AF2647" ca="1">IF($S2647="","",INDIRECT("$Z"&amp;$S2647))</f>
        <v/>
      </c>
      <c r="AG2647" s="155"/>
      <c r="AH2647" s="13" t="str" cm="1">
        <f t="array" aca="1" ref="AH2647" ca="1">IFERROR(INDIRECT("$ag"&amp;S2647),"")</f>
        <v/>
      </c>
      <c r="AI2647" s="13" t="e" cm="1">
        <f t="array" aca="1" ref="AI2647" ca="1">INDIRECT("O"&amp;S2646)</f>
        <v>#REF!</v>
      </c>
      <c r="AJ2647" s="13" t="str">
        <f>IF($I2647="","",INDEX('Raw Material'!$A$1:$J$75,MATCH(I2647,'Raw Material'!$A$1:$A$75,0),(MATCH(G2647,'Raw Material'!$A$1:$J$1,0))))</f>
        <v/>
      </c>
      <c r="AK2647" s="13" t="str">
        <f t="shared" si="1202"/>
        <v>YANLIŞRM</v>
      </c>
      <c r="AL2647" s="153" t="str">
        <f t="shared" si="1203"/>
        <v/>
      </c>
    </row>
    <row r="2648" spans="1:38" ht="16.5" customHeight="1">
      <c r="A2648" s="161"/>
      <c r="B2648" s="166"/>
      <c r="C2648" s="167"/>
      <c r="D2648" s="156"/>
      <c r="E2648" s="156"/>
      <c r="F2648" s="173"/>
      <c r="G2648" s="181"/>
      <c r="H2648" s="182"/>
      <c r="I2648" s="182"/>
      <c r="J2648" s="182"/>
      <c r="K2648" s="32"/>
      <c r="L2648" s="178"/>
      <c r="M2648" s="178"/>
      <c r="N2648" s="81"/>
      <c r="O2648" s="185"/>
      <c r="P2648" s="103"/>
      <c r="Q2648" s="84" t="str">
        <f t="shared" si="1204"/>
        <v/>
      </c>
      <c r="R2648" s="159"/>
      <c r="S2648" s="28" t="str" cm="1">
        <f t="array" aca="1" ref="S2648" ca="1">IF(INDIRECT("A"&amp;114+$U2648)&lt;&gt;"",114+$U2648,"")</f>
        <v/>
      </c>
      <c r="T2648" s="28" t="str">
        <f t="shared" ca="1" si="1205"/>
        <v>$B</v>
      </c>
      <c r="U2648" s="29">
        <f t="shared" si="1211"/>
        <v>2532</v>
      </c>
      <c r="V2648" s="29">
        <v>211.166666666683</v>
      </c>
      <c r="W2648" s="29">
        <f t="shared" si="1212"/>
        <v>211</v>
      </c>
      <c r="X2648" s="41" t="str" cm="1">
        <f t="array" aca="1" ref="X2648" ca="1">IFERROR(INDEX('PC&amp;PD'!$A$1:$AP$15,ROW('PC&amp;PD'!$A$15),MATCH(INDIRECT(T2648),'PC&amp;PD'!$A$1:$AP$1,0)),"")</f>
        <v/>
      </c>
      <c r="Z2648" s="155"/>
      <c r="AA2648" s="13" t="str">
        <f t="shared" si="1201"/>
        <v/>
      </c>
      <c r="AB2648" s="155"/>
      <c r="AC2648" s="13" t="str">
        <f t="shared" ca="1" si="1206"/>
        <v>$AB</v>
      </c>
      <c r="AD2648" s="13" t="str" cm="1">
        <f t="array" aca="1" ref="AD2648" ca="1">IFERROR(IF((LEFT(INDIRECT("$F"&amp;$S2648),4))="GOTS",IF($G2648="Organic","GOTS_Organic_raw",(IF($G2648="Responsible","GOTS_Responsible",(IF($G2648="No Attribute (Conventional)","GOTS_conventional",(IF($G2648="Recycled Pre/Post-Consumer","GOTS_pre_post",(IF($G2648="In-Conversion","GOTS_in_conversion",(IF($G2648="Sustainably Sourced","Sustainably_sourced",""))))))))))),IF($G2648="Organic","Organic",(IF($G2648="Responsible","Responsible",(IF($G2648="No Attribute (Conventional)","No_Attribute_Conventional",(IF($G2648="Recycled Pre/Post-Consumer","Recycled_Pre_Post_Consumer",(IF($G2648="In-Conversion","In_Conversion",(IF($G2648="Recycled Pre-Consumer","Recycled_Pre_Consumer",(IF($G2648="Recycled Post-Consumer","Recycled_Post_Consumer",(IF($G2648="Sustainably Sourced","Sustainably_sourced","")))))))))))))))),"")</f>
        <v/>
      </c>
      <c r="AE2648" s="13" t="e" cm="1">
        <f t="array" aca="1" ref="AE2648" ca="1">IF(INDIRECT("$F"&amp;$S2648)="","",IF(LEFT(INDIRECT("$F"&amp;$S2648),3)="GRS","GRS_RCS_RM",IF((LEFT(INDIRECT("$F"&amp;$S2648),3))="RCS","GRS_RCS_RM",IF(INDIRECT("$F"&amp;$S2648)="OCS (No Label)","OCS_Conversion_RM",IF(LEFT(INDIRECT("$F"&amp;$S2648),3)="OCS","OCS_RM",IF(RIGHT(INDIRECT("$F"&amp;$S2648),10)="conversion","GOTS_RM_conversion",IF((LEFT(INDIRECT("$F"&amp;$S2648),4))="GOTS","GOTS_RM","Responsible_RM")))))))</f>
        <v>#REF!</v>
      </c>
      <c r="AF2648" s="13" t="str" cm="1">
        <f t="array" aca="1" ref="AF2648" ca="1">IF($S2648="","",INDIRECT("$Z"&amp;$S2648))</f>
        <v/>
      </c>
      <c r="AG2648" s="155"/>
      <c r="AH2648" s="13" t="str" cm="1">
        <f t="array" aca="1" ref="AH2648" ca="1">IFERROR(INDIRECT("$ag"&amp;S2648),"")</f>
        <v/>
      </c>
      <c r="AI2648" s="13" t="e" cm="1">
        <f t="array" aca="1" ref="AI2648" ca="1">INDIRECT("O"&amp;S2647)</f>
        <v>#REF!</v>
      </c>
      <c r="AJ2648" s="13" t="str">
        <f>IF($I2648="","",INDEX('Raw Material'!$A$1:$J$75,MATCH(I2648,'Raw Material'!$A$1:$A$75,0),(MATCH(G2648,'Raw Material'!$A$1:$J$1,0))))</f>
        <v/>
      </c>
      <c r="AK2648" s="13" t="str">
        <f t="shared" si="1202"/>
        <v>YANLIŞRM</v>
      </c>
      <c r="AL2648" s="153" t="str">
        <f t="shared" si="1203"/>
        <v/>
      </c>
    </row>
    <row r="2649" spans="1:38" ht="16.5" customHeight="1">
      <c r="A2649" s="161"/>
      <c r="B2649" s="166"/>
      <c r="C2649" s="167"/>
      <c r="D2649" s="156"/>
      <c r="E2649" s="156"/>
      <c r="F2649" s="174"/>
      <c r="G2649" s="181"/>
      <c r="H2649" s="182"/>
      <c r="I2649" s="182"/>
      <c r="J2649" s="182"/>
      <c r="K2649" s="32"/>
      <c r="L2649" s="178"/>
      <c r="M2649" s="178"/>
      <c r="N2649" s="81"/>
      <c r="O2649" s="185"/>
      <c r="P2649" s="103"/>
      <c r="Q2649" s="84" t="str">
        <f t="shared" si="1204"/>
        <v/>
      </c>
      <c r="R2649" s="159"/>
      <c r="S2649" s="28" t="str" cm="1">
        <f t="array" aca="1" ref="S2649" ca="1">IF(INDIRECT("A"&amp;114+$U2649)&lt;&gt;"",114+$U2649,"")</f>
        <v/>
      </c>
      <c r="T2649" s="28" t="str">
        <f t="shared" ca="1" si="1205"/>
        <v>$B</v>
      </c>
      <c r="U2649" s="29">
        <f t="shared" si="1211"/>
        <v>2532</v>
      </c>
      <c r="V2649" s="29">
        <v>211.250000000017</v>
      </c>
      <c r="W2649" s="29">
        <f t="shared" si="1212"/>
        <v>211</v>
      </c>
      <c r="X2649" s="41" t="str" cm="1">
        <f t="array" aca="1" ref="X2649" ca="1">IFERROR(INDEX('PC&amp;PD'!$A$1:$AP$15,ROW('PC&amp;PD'!$A$15),MATCH(INDIRECT(T2649),'PC&amp;PD'!$A$1:$AP$1,0)),"")</f>
        <v/>
      </c>
      <c r="Z2649" s="155"/>
      <c r="AA2649" s="13" t="str">
        <f t="shared" si="1201"/>
        <v/>
      </c>
      <c r="AB2649" s="155"/>
      <c r="AC2649" s="13" t="str">
        <f t="shared" ca="1" si="1206"/>
        <v>$AB</v>
      </c>
      <c r="AD2649" s="13" t="str" cm="1">
        <f t="array" aca="1" ref="AD2649" ca="1">IFERROR(IF((LEFT(INDIRECT("$F"&amp;$S2649),4))="GOTS",IF($G2649="Organic","GOTS_Organic_raw",(IF($G2649="Responsible","GOTS_Responsible",(IF($G2649="No Attribute (Conventional)","GOTS_conventional",(IF($G2649="Recycled Pre/Post-Consumer","GOTS_pre_post",(IF($G2649="In-Conversion","GOTS_in_conversion",(IF($G2649="Sustainably Sourced","Sustainably_sourced",""))))))))))),IF($G2649="Organic","Organic",(IF($G2649="Responsible","Responsible",(IF($G2649="No Attribute (Conventional)","No_Attribute_Conventional",(IF($G2649="Recycled Pre/Post-Consumer","Recycled_Pre_Post_Consumer",(IF($G2649="In-Conversion","In_Conversion",(IF($G2649="Recycled Pre-Consumer","Recycled_Pre_Consumer",(IF($G2649="Recycled Post-Consumer","Recycled_Post_Consumer",(IF($G2649="Sustainably Sourced","Sustainably_sourced","")))))))))))))))),"")</f>
        <v/>
      </c>
      <c r="AE2649" s="13" t="e" cm="1">
        <f t="array" aca="1" ref="AE2649" ca="1">IF(INDIRECT("$F"&amp;$S2649)="","",IF(LEFT(INDIRECT("$F"&amp;$S2649),3)="GRS","GRS_RCS_RM",IF((LEFT(INDIRECT("$F"&amp;$S2649),3))="RCS","GRS_RCS_RM",IF(INDIRECT("$F"&amp;$S2649)="OCS (No Label)","OCS_Conversion_RM",IF(LEFT(INDIRECT("$F"&amp;$S2649),3)="OCS","OCS_RM",IF(RIGHT(INDIRECT("$F"&amp;$S2649),10)="conversion","GOTS_RM_conversion",IF((LEFT(INDIRECT("$F"&amp;$S2649),4))="GOTS","GOTS_RM","Responsible_RM")))))))</f>
        <v>#REF!</v>
      </c>
      <c r="AF2649" s="13" t="str" cm="1">
        <f t="array" aca="1" ref="AF2649" ca="1">IF($S2649="","",INDIRECT("$Z"&amp;$S2649))</f>
        <v/>
      </c>
      <c r="AG2649" s="155"/>
      <c r="AH2649" s="13" t="str" cm="1">
        <f t="array" aca="1" ref="AH2649" ca="1">IFERROR(INDIRECT("$ag"&amp;S2649),"")</f>
        <v/>
      </c>
      <c r="AI2649" s="13" t="e" cm="1">
        <f t="array" aca="1" ref="AI2649" ca="1">INDIRECT("O"&amp;S2648)</f>
        <v>#REF!</v>
      </c>
      <c r="AJ2649" s="13" t="str">
        <f>IF($I2649="","",INDEX('Raw Material'!$A$1:$J$75,MATCH(I2649,'Raw Material'!$A$1:$A$75,0),(MATCH(G2649,'Raw Material'!$A$1:$J$1,0))))</f>
        <v/>
      </c>
      <c r="AK2649" s="13" t="str">
        <f t="shared" si="1202"/>
        <v>YANLIŞRM</v>
      </c>
      <c r="AL2649" s="153" t="str">
        <f t="shared" si="1203"/>
        <v/>
      </c>
    </row>
    <row r="2650" spans="1:38" ht="16.5" customHeight="1">
      <c r="A2650" s="161"/>
      <c r="B2650" s="166"/>
      <c r="C2650" s="167"/>
      <c r="D2650" s="156"/>
      <c r="E2650" s="156"/>
      <c r="F2650" s="174"/>
      <c r="G2650" s="181"/>
      <c r="H2650" s="182"/>
      <c r="I2650" s="182"/>
      <c r="J2650" s="182"/>
      <c r="K2650" s="32"/>
      <c r="L2650" s="178"/>
      <c r="M2650" s="178"/>
      <c r="N2650" s="81"/>
      <c r="O2650" s="185"/>
      <c r="P2650" s="103"/>
      <c r="Q2650" s="84" t="str">
        <f t="shared" si="1204"/>
        <v/>
      </c>
      <c r="R2650" s="159"/>
      <c r="S2650" s="28" t="str" cm="1">
        <f t="array" aca="1" ref="S2650" ca="1">IF(INDIRECT("A"&amp;114+$U2650)&lt;&gt;"",114+$U2650,"")</f>
        <v/>
      </c>
      <c r="T2650" s="28" t="str">
        <f t="shared" ca="1" si="1205"/>
        <v>$B</v>
      </c>
      <c r="U2650" s="29">
        <f t="shared" si="1211"/>
        <v>2532</v>
      </c>
      <c r="V2650" s="29">
        <v>211.33333333335</v>
      </c>
      <c r="W2650" s="29">
        <f t="shared" si="1212"/>
        <v>211</v>
      </c>
      <c r="X2650" s="41" t="str" cm="1">
        <f t="array" aca="1" ref="X2650" ca="1">IFERROR(INDEX('PC&amp;PD'!$A$1:$AP$15,ROW('PC&amp;PD'!$A$15),MATCH(INDIRECT(T2650),'PC&amp;PD'!$A$1:$AP$1,0)),"")</f>
        <v/>
      </c>
      <c r="Z2650" s="155"/>
      <c r="AA2650" s="13" t="str">
        <f t="shared" si="1201"/>
        <v/>
      </c>
      <c r="AB2650" s="155"/>
      <c r="AC2650" s="13" t="str">
        <f t="shared" ca="1" si="1206"/>
        <v>$AB</v>
      </c>
      <c r="AD2650" s="13" t="str" cm="1">
        <f t="array" aca="1" ref="AD2650" ca="1">IFERROR(IF((LEFT(INDIRECT("$F"&amp;$S2650),4))="GOTS",IF($G2650="Organic","GOTS_Organic_raw",(IF($G2650="Responsible","GOTS_Responsible",(IF($G2650="No Attribute (Conventional)","GOTS_conventional",(IF($G2650="Recycled Pre/Post-Consumer","GOTS_pre_post",(IF($G2650="In-Conversion","GOTS_in_conversion",(IF($G2650="Sustainably Sourced","Sustainably_sourced",""))))))))))),IF($G2650="Organic","Organic",(IF($G2650="Responsible","Responsible",(IF($G2650="No Attribute (Conventional)","No_Attribute_Conventional",(IF($G2650="Recycled Pre/Post-Consumer","Recycled_Pre_Post_Consumer",(IF($G2650="In-Conversion","In_Conversion",(IF($G2650="Recycled Pre-Consumer","Recycled_Pre_Consumer",(IF($G2650="Recycled Post-Consumer","Recycled_Post_Consumer",(IF($G2650="Sustainably Sourced","Sustainably_sourced","")))))))))))))))),"")</f>
        <v/>
      </c>
      <c r="AE2650" s="13" t="e" cm="1">
        <f t="array" aca="1" ref="AE2650" ca="1">IF(INDIRECT("$F"&amp;$S2650)="","",IF(LEFT(INDIRECT("$F"&amp;$S2650),3)="GRS","GRS_RCS_RM",IF((LEFT(INDIRECT("$F"&amp;$S2650),3))="RCS","GRS_RCS_RM",IF(INDIRECT("$F"&amp;$S2650)="OCS (No Label)","OCS_Conversion_RM",IF(LEFT(INDIRECT("$F"&amp;$S2650),3)="OCS","OCS_RM",IF(RIGHT(INDIRECT("$F"&amp;$S2650),10)="conversion","GOTS_RM_conversion",IF((LEFT(INDIRECT("$F"&amp;$S2650),4))="GOTS","GOTS_RM","Responsible_RM")))))))</f>
        <v>#REF!</v>
      </c>
      <c r="AF2650" s="13" t="str" cm="1">
        <f t="array" aca="1" ref="AF2650" ca="1">IF($S2650="","",INDIRECT("$Z"&amp;$S2650))</f>
        <v/>
      </c>
      <c r="AG2650" s="155"/>
      <c r="AH2650" s="13" t="str" cm="1">
        <f t="array" aca="1" ref="AH2650" ca="1">IFERROR(INDIRECT("$ag"&amp;S2650),"")</f>
        <v/>
      </c>
      <c r="AI2650" s="13" t="e" cm="1">
        <f t="array" aca="1" ref="AI2650" ca="1">INDIRECT("O"&amp;S2649)</f>
        <v>#REF!</v>
      </c>
      <c r="AJ2650" s="13" t="str">
        <f>IF($I2650="","",INDEX('Raw Material'!$A$1:$J$75,MATCH(I2650,'Raw Material'!$A$1:$A$75,0),(MATCH(G2650,'Raw Material'!$A$1:$J$1,0))))</f>
        <v/>
      </c>
      <c r="AK2650" s="13" t="str">
        <f t="shared" si="1202"/>
        <v>YANLIŞRM</v>
      </c>
      <c r="AL2650" s="153" t="str">
        <f t="shared" si="1203"/>
        <v/>
      </c>
    </row>
    <row r="2651" spans="1:38" ht="16.5" customHeight="1">
      <c r="A2651" s="161"/>
      <c r="B2651" s="166"/>
      <c r="C2651" s="167"/>
      <c r="D2651" s="156"/>
      <c r="E2651" s="156"/>
      <c r="F2651" s="174"/>
      <c r="G2651" s="181"/>
      <c r="H2651" s="182"/>
      <c r="I2651" s="182"/>
      <c r="J2651" s="182"/>
      <c r="K2651" s="32"/>
      <c r="L2651" s="178"/>
      <c r="M2651" s="178"/>
      <c r="N2651" s="81"/>
      <c r="O2651" s="185"/>
      <c r="P2651" s="103"/>
      <c r="Q2651" s="84" t="str">
        <f t="shared" si="1204"/>
        <v/>
      </c>
      <c r="R2651" s="159"/>
      <c r="S2651" s="28" t="str" cm="1">
        <f t="array" aca="1" ref="S2651" ca="1">IF(INDIRECT("A"&amp;114+$U2651)&lt;&gt;"",114+$U2651,"")</f>
        <v/>
      </c>
      <c r="T2651" s="28" t="str">
        <f t="shared" ca="1" si="1205"/>
        <v>$B</v>
      </c>
      <c r="U2651" s="29">
        <f t="shared" si="1211"/>
        <v>2532</v>
      </c>
      <c r="V2651" s="29">
        <v>211.416666666683</v>
      </c>
      <c r="W2651" s="29">
        <f t="shared" si="1212"/>
        <v>211</v>
      </c>
      <c r="X2651" s="41" t="str" cm="1">
        <f t="array" aca="1" ref="X2651" ca="1">IFERROR(INDEX('PC&amp;PD'!$A$1:$AP$15,ROW('PC&amp;PD'!$A$15),MATCH(INDIRECT(T2651),'PC&amp;PD'!$A$1:$AP$1,0)),"")</f>
        <v/>
      </c>
      <c r="Z2651" s="155"/>
      <c r="AA2651" s="13" t="str">
        <f t="shared" si="1201"/>
        <v/>
      </c>
      <c r="AB2651" s="155"/>
      <c r="AC2651" s="13" t="str">
        <f t="shared" ca="1" si="1206"/>
        <v>$AB</v>
      </c>
      <c r="AD2651" s="13" t="str" cm="1">
        <f t="array" aca="1" ref="AD2651" ca="1">IFERROR(IF((LEFT(INDIRECT("$F"&amp;$S2651),4))="GOTS",IF($G2651="Organic","GOTS_Organic_raw",(IF($G2651="Responsible","GOTS_Responsible",(IF($G2651="No Attribute (Conventional)","GOTS_conventional",(IF($G2651="Recycled Pre/Post-Consumer","GOTS_pre_post",(IF($G2651="In-Conversion","GOTS_in_conversion",(IF($G2651="Sustainably Sourced","Sustainably_sourced",""))))))))))),IF($G2651="Organic","Organic",(IF($G2651="Responsible","Responsible",(IF($G2651="No Attribute (Conventional)","No_Attribute_Conventional",(IF($G2651="Recycled Pre/Post-Consumer","Recycled_Pre_Post_Consumer",(IF($G2651="In-Conversion","In_Conversion",(IF($G2651="Recycled Pre-Consumer","Recycled_Pre_Consumer",(IF($G2651="Recycled Post-Consumer","Recycled_Post_Consumer",(IF($G2651="Sustainably Sourced","Sustainably_sourced","")))))))))))))))),"")</f>
        <v/>
      </c>
      <c r="AE2651" s="13" t="e" cm="1">
        <f t="array" aca="1" ref="AE2651" ca="1">IF(INDIRECT("$F"&amp;$S2651)="","",IF(LEFT(INDIRECT("$F"&amp;$S2651),3)="GRS","GRS_RCS_RM",IF((LEFT(INDIRECT("$F"&amp;$S2651),3))="RCS","GRS_RCS_RM",IF(INDIRECT("$F"&amp;$S2651)="OCS (No Label)","OCS_Conversion_RM",IF(LEFT(INDIRECT("$F"&amp;$S2651),3)="OCS","OCS_RM",IF(RIGHT(INDIRECT("$F"&amp;$S2651),10)="conversion","GOTS_RM_conversion",IF((LEFT(INDIRECT("$F"&amp;$S2651),4))="GOTS","GOTS_RM","Responsible_RM")))))))</f>
        <v>#REF!</v>
      </c>
      <c r="AF2651" s="13" t="str" cm="1">
        <f t="array" aca="1" ref="AF2651" ca="1">IF($S2651="","",INDIRECT("$Z"&amp;$S2651))</f>
        <v/>
      </c>
      <c r="AG2651" s="155"/>
      <c r="AH2651" s="13" t="str" cm="1">
        <f t="array" aca="1" ref="AH2651" ca="1">IFERROR(INDIRECT("$ag"&amp;S2651),"")</f>
        <v/>
      </c>
      <c r="AI2651" s="13" t="e" cm="1">
        <f t="array" aca="1" ref="AI2651" ca="1">INDIRECT("O"&amp;S2650)</f>
        <v>#REF!</v>
      </c>
      <c r="AJ2651" s="13" t="str">
        <f>IF($I2651="","",INDEX('Raw Material'!$A$1:$J$75,MATCH(I2651,'Raw Material'!$A$1:$A$75,0),(MATCH(G2651,'Raw Material'!$A$1:$J$1,0))))</f>
        <v/>
      </c>
      <c r="AK2651" s="13" t="str">
        <f t="shared" si="1202"/>
        <v>YANLIŞRM</v>
      </c>
      <c r="AL2651" s="153" t="str">
        <f t="shared" si="1203"/>
        <v/>
      </c>
    </row>
    <row r="2652" spans="1:38" ht="16.5" customHeight="1">
      <c r="A2652" s="162"/>
      <c r="B2652" s="168"/>
      <c r="C2652" s="169"/>
      <c r="D2652" s="156"/>
      <c r="E2652" s="156"/>
      <c r="F2652" s="175"/>
      <c r="G2652" s="181"/>
      <c r="H2652" s="182"/>
      <c r="I2652" s="182"/>
      <c r="J2652" s="182"/>
      <c r="K2652" s="32"/>
      <c r="L2652" s="179"/>
      <c r="M2652" s="179"/>
      <c r="N2652" s="81"/>
      <c r="O2652" s="185"/>
      <c r="P2652" s="103"/>
      <c r="Q2652" s="84" t="str">
        <f t="shared" si="1204"/>
        <v/>
      </c>
      <c r="R2652" s="159"/>
      <c r="S2652" s="28" t="str" cm="1">
        <f t="array" aca="1" ref="S2652" ca="1">IF(INDIRECT("A"&amp;114+$U2652)&lt;&gt;"",114+$U2652,"")</f>
        <v/>
      </c>
      <c r="T2652" s="28" t="str">
        <f t="shared" ca="1" si="1205"/>
        <v>$B</v>
      </c>
      <c r="U2652" s="29">
        <f t="shared" si="1211"/>
        <v>2532</v>
      </c>
      <c r="V2652" s="29">
        <v>211.500000000017</v>
      </c>
      <c r="W2652" s="29">
        <f t="shared" si="1212"/>
        <v>211</v>
      </c>
      <c r="X2652" s="41" t="str" cm="1">
        <f t="array" aca="1" ref="X2652" ca="1">IFERROR(INDEX('PC&amp;PD'!$A$1:$AP$15,ROW('PC&amp;PD'!$A$15),MATCH(INDIRECT(T2652),'PC&amp;PD'!$A$1:$AP$1,0)),"")</f>
        <v/>
      </c>
      <c r="Z2652" s="155"/>
      <c r="AA2652" s="13" t="str">
        <f t="shared" si="1201"/>
        <v/>
      </c>
      <c r="AB2652" s="155"/>
      <c r="AC2652" s="13" t="str">
        <f t="shared" ca="1" si="1206"/>
        <v>$AB</v>
      </c>
      <c r="AD2652" s="13" t="str" cm="1">
        <f t="array" aca="1" ref="AD2652" ca="1">IFERROR(IF((LEFT(INDIRECT("$F"&amp;$S2652),4))="GOTS",IF($G2652="Organic","GOTS_Organic_raw",(IF($G2652="Responsible","GOTS_Responsible",(IF($G2652="No Attribute (Conventional)","GOTS_conventional",(IF($G2652="Recycled Pre/Post-Consumer","GOTS_pre_post",(IF($G2652="In-Conversion","GOTS_in_conversion",(IF($G2652="Sustainably Sourced","Sustainably_sourced",""))))))))))),IF($G2652="Organic","Organic",(IF($G2652="Responsible","Responsible",(IF($G2652="No Attribute (Conventional)","No_Attribute_Conventional",(IF($G2652="Recycled Pre/Post-Consumer","Recycled_Pre_Post_Consumer",(IF($G2652="In-Conversion","In_Conversion",(IF($G2652="Recycled Pre-Consumer","Recycled_Pre_Consumer",(IF($G2652="Recycled Post-Consumer","Recycled_Post_Consumer",(IF($G2652="Sustainably Sourced","Sustainably_sourced","")))))))))))))))),"")</f>
        <v/>
      </c>
      <c r="AE2652" s="13" t="e" cm="1">
        <f t="array" aca="1" ref="AE2652" ca="1">IF(INDIRECT("$F"&amp;$S2652)="","",IF(LEFT(INDIRECT("$F"&amp;$S2652),3)="GRS","GRS_RCS_RM",IF((LEFT(INDIRECT("$F"&amp;$S2652),3))="RCS","GRS_RCS_RM",IF(INDIRECT("$F"&amp;$S2652)="OCS (No Label)","OCS_Conversion_RM",IF(LEFT(INDIRECT("$F"&amp;$S2652),3)="OCS","OCS_RM",IF(RIGHT(INDIRECT("$F"&amp;$S2652),10)="conversion","GOTS_RM_conversion",IF((LEFT(INDIRECT("$F"&amp;$S2652),4))="GOTS","GOTS_RM","Responsible_RM")))))))</f>
        <v>#REF!</v>
      </c>
      <c r="AF2652" s="13" t="str" cm="1">
        <f t="array" aca="1" ref="AF2652" ca="1">IF($S2652="","",INDIRECT("$Z"&amp;$S2652))</f>
        <v/>
      </c>
      <c r="AG2652" s="155"/>
      <c r="AH2652" s="13" t="str" cm="1">
        <f t="array" aca="1" ref="AH2652" ca="1">IFERROR(INDIRECT("$ag"&amp;S2652),"")</f>
        <v/>
      </c>
      <c r="AI2652" s="13" t="e" cm="1">
        <f t="array" aca="1" ref="AI2652" ca="1">INDIRECT("O"&amp;S2651)</f>
        <v>#REF!</v>
      </c>
      <c r="AJ2652" s="13" t="str">
        <f>IF($I2652="","",INDEX('Raw Material'!$A$1:$J$75,MATCH(I2652,'Raw Material'!$A$1:$A$75,0),(MATCH(G2652,'Raw Material'!$A$1:$J$1,0))))</f>
        <v/>
      </c>
      <c r="AK2652" s="13" t="str">
        <f t="shared" si="1202"/>
        <v>YANLIŞRM</v>
      </c>
      <c r="AL2652" s="153" t="str">
        <f t="shared" si="1203"/>
        <v/>
      </c>
    </row>
    <row r="2653" spans="1:38" ht="16.5" customHeight="1">
      <c r="A2653" s="162"/>
      <c r="B2653" s="168"/>
      <c r="C2653" s="169"/>
      <c r="D2653" s="156"/>
      <c r="E2653" s="156"/>
      <c r="F2653" s="175"/>
      <c r="G2653" s="181"/>
      <c r="H2653" s="182"/>
      <c r="I2653" s="182"/>
      <c r="J2653" s="182"/>
      <c r="K2653" s="32"/>
      <c r="L2653" s="179"/>
      <c r="M2653" s="179"/>
      <c r="N2653" s="81"/>
      <c r="O2653" s="185"/>
      <c r="P2653" s="103"/>
      <c r="Q2653" s="84" t="str">
        <f t="shared" si="1204"/>
        <v/>
      </c>
      <c r="R2653" s="159"/>
      <c r="S2653" s="28" t="str" cm="1">
        <f t="array" aca="1" ref="S2653" ca="1">IF(INDIRECT("A"&amp;114+$U2653)&lt;&gt;"",114+$U2653,"")</f>
        <v/>
      </c>
      <c r="T2653" s="28" t="str">
        <f t="shared" ca="1" si="1205"/>
        <v>$B</v>
      </c>
      <c r="U2653" s="29">
        <f t="shared" si="1211"/>
        <v>2532</v>
      </c>
      <c r="V2653" s="29">
        <v>211.58333333335</v>
      </c>
      <c r="W2653" s="29">
        <f t="shared" si="1212"/>
        <v>211</v>
      </c>
      <c r="X2653" s="41" t="str" cm="1">
        <f t="array" aca="1" ref="X2653" ca="1">IFERROR(INDEX('PC&amp;PD'!$A$1:$AP$15,ROW('PC&amp;PD'!$A$15),MATCH(INDIRECT(T2653),'PC&amp;PD'!$A$1:$AP$1,0)),"")</f>
        <v/>
      </c>
      <c r="Z2653" s="155"/>
      <c r="AA2653" s="13" t="str">
        <f t="shared" si="1201"/>
        <v/>
      </c>
      <c r="AB2653" s="155"/>
      <c r="AC2653" s="13" t="str">
        <f t="shared" ca="1" si="1206"/>
        <v>$AB</v>
      </c>
      <c r="AD2653" s="13" t="str" cm="1">
        <f t="array" aca="1" ref="AD2653" ca="1">IFERROR(IF((LEFT(INDIRECT("$F"&amp;$S2653),4))="GOTS",IF($G2653="Organic","GOTS_Organic_raw",(IF($G2653="Responsible","GOTS_Responsible",(IF($G2653="No Attribute (Conventional)","GOTS_conventional",(IF($G2653="Recycled Pre/Post-Consumer","GOTS_pre_post",(IF($G2653="In-Conversion","GOTS_in_conversion",(IF($G2653="Sustainably Sourced","Sustainably_sourced",""))))))))))),IF($G2653="Organic","Organic",(IF($G2653="Responsible","Responsible",(IF($G2653="No Attribute (Conventional)","No_Attribute_Conventional",(IF($G2653="Recycled Pre/Post-Consumer","Recycled_Pre_Post_Consumer",(IF($G2653="In-Conversion","In_Conversion",(IF($G2653="Recycled Pre-Consumer","Recycled_Pre_Consumer",(IF($G2653="Recycled Post-Consumer","Recycled_Post_Consumer",(IF($G2653="Sustainably Sourced","Sustainably_sourced","")))))))))))))))),"")</f>
        <v/>
      </c>
      <c r="AE2653" s="13" t="e" cm="1">
        <f t="array" aca="1" ref="AE2653" ca="1">IF(INDIRECT("$F"&amp;$S2653)="","",IF(LEFT(INDIRECT("$F"&amp;$S2653),3)="GRS","GRS_RCS_RM",IF((LEFT(INDIRECT("$F"&amp;$S2653),3))="RCS","GRS_RCS_RM",IF(INDIRECT("$F"&amp;$S2653)="OCS (No Label)","OCS_Conversion_RM",IF(LEFT(INDIRECT("$F"&amp;$S2653),3)="OCS","OCS_RM",IF(RIGHT(INDIRECT("$F"&amp;$S2653),10)="conversion","GOTS_RM_conversion",IF((LEFT(INDIRECT("$F"&amp;$S2653),4))="GOTS","GOTS_RM","Responsible_RM")))))))</f>
        <v>#REF!</v>
      </c>
      <c r="AF2653" s="13" t="str" cm="1">
        <f t="array" aca="1" ref="AF2653" ca="1">IF($S2653="","",INDIRECT("$Z"&amp;$S2653))</f>
        <v/>
      </c>
      <c r="AG2653" s="155"/>
      <c r="AH2653" s="13" t="str" cm="1">
        <f t="array" aca="1" ref="AH2653" ca="1">IFERROR(INDIRECT("$ag"&amp;S2653),"")</f>
        <v/>
      </c>
      <c r="AI2653" s="13" t="e" cm="1">
        <f t="array" aca="1" ref="AI2653" ca="1">INDIRECT("O"&amp;S2652)</f>
        <v>#REF!</v>
      </c>
      <c r="AJ2653" s="13" t="str">
        <f>IF($I2653="","",INDEX('Raw Material'!$A$1:$J$75,MATCH(I2653,'Raw Material'!$A$1:$A$75,0),(MATCH(G2653,'Raw Material'!$A$1:$J$1,0))))</f>
        <v/>
      </c>
      <c r="AK2653" s="13" t="str">
        <f t="shared" si="1202"/>
        <v>YANLIŞRM</v>
      </c>
      <c r="AL2653" s="153" t="str">
        <f t="shared" si="1203"/>
        <v/>
      </c>
    </row>
    <row r="2654" spans="1:38" ht="16.5" customHeight="1">
      <c r="A2654" s="162"/>
      <c r="B2654" s="168"/>
      <c r="C2654" s="169"/>
      <c r="D2654" s="156"/>
      <c r="E2654" s="156"/>
      <c r="F2654" s="175"/>
      <c r="G2654" s="181"/>
      <c r="H2654" s="182"/>
      <c r="I2654" s="182"/>
      <c r="J2654" s="182"/>
      <c r="K2654" s="32"/>
      <c r="L2654" s="179"/>
      <c r="M2654" s="179"/>
      <c r="N2654" s="81"/>
      <c r="O2654" s="185"/>
      <c r="P2654" s="103"/>
      <c r="Q2654" s="84" t="str">
        <f t="shared" si="1204"/>
        <v/>
      </c>
      <c r="R2654" s="159"/>
      <c r="S2654" s="28" t="str" cm="1">
        <f t="array" aca="1" ref="S2654" ca="1">IF(INDIRECT("A"&amp;114+$U2654)&lt;&gt;"",114+$U2654,"")</f>
        <v/>
      </c>
      <c r="T2654" s="28" t="str">
        <f t="shared" ca="1" si="1205"/>
        <v>$B</v>
      </c>
      <c r="U2654" s="29">
        <f t="shared" si="1211"/>
        <v>2532</v>
      </c>
      <c r="V2654" s="29">
        <v>211.666666666683</v>
      </c>
      <c r="W2654" s="29">
        <f t="shared" si="1212"/>
        <v>211</v>
      </c>
      <c r="X2654" s="41" t="str" cm="1">
        <f t="array" aca="1" ref="X2654" ca="1">IFERROR(INDEX('PC&amp;PD'!$A$1:$AP$15,ROW('PC&amp;PD'!$A$15),MATCH(INDIRECT(T2654),'PC&amp;PD'!$A$1:$AP$1,0)),"")</f>
        <v/>
      </c>
      <c r="Z2654" s="155"/>
      <c r="AA2654" s="13" t="str">
        <f t="shared" si="1201"/>
        <v/>
      </c>
      <c r="AB2654" s="155"/>
      <c r="AC2654" s="13" t="str">
        <f t="shared" ca="1" si="1206"/>
        <v>$AB</v>
      </c>
      <c r="AD2654" s="13" t="str" cm="1">
        <f t="array" aca="1" ref="AD2654" ca="1">IFERROR(IF((LEFT(INDIRECT("$F"&amp;$S2654),4))="GOTS",IF($G2654="Organic","GOTS_Organic_raw",(IF($G2654="Responsible","GOTS_Responsible",(IF($G2654="No Attribute (Conventional)","GOTS_conventional",(IF($G2654="Recycled Pre/Post-Consumer","GOTS_pre_post",(IF($G2654="In-Conversion","GOTS_in_conversion",(IF($G2654="Sustainably Sourced","Sustainably_sourced",""))))))))))),IF($G2654="Organic","Organic",(IF($G2654="Responsible","Responsible",(IF($G2654="No Attribute (Conventional)","No_Attribute_Conventional",(IF($G2654="Recycled Pre/Post-Consumer","Recycled_Pre_Post_Consumer",(IF($G2654="In-Conversion","In_Conversion",(IF($G2654="Recycled Pre-Consumer","Recycled_Pre_Consumer",(IF($G2654="Recycled Post-Consumer","Recycled_Post_Consumer",(IF($G2654="Sustainably Sourced","Sustainably_sourced","")))))))))))))))),"")</f>
        <v/>
      </c>
      <c r="AE2654" s="13" t="e" cm="1">
        <f t="array" aca="1" ref="AE2654" ca="1">IF(INDIRECT("$F"&amp;$S2654)="","",IF(LEFT(INDIRECT("$F"&amp;$S2654),3)="GRS","GRS_RCS_RM",IF((LEFT(INDIRECT("$F"&amp;$S2654),3))="RCS","GRS_RCS_RM",IF(INDIRECT("$F"&amp;$S2654)="OCS (No Label)","OCS_Conversion_RM",IF(LEFT(INDIRECT("$F"&amp;$S2654),3)="OCS","OCS_RM",IF(RIGHT(INDIRECT("$F"&amp;$S2654),10)="conversion","GOTS_RM_conversion",IF((LEFT(INDIRECT("$F"&amp;$S2654),4))="GOTS","GOTS_RM","Responsible_RM")))))))</f>
        <v>#REF!</v>
      </c>
      <c r="AF2654" s="13" t="str" cm="1">
        <f t="array" aca="1" ref="AF2654" ca="1">IF($S2654="","",INDIRECT("$Z"&amp;$S2654))</f>
        <v/>
      </c>
      <c r="AG2654" s="155"/>
      <c r="AH2654" s="13" t="str" cm="1">
        <f t="array" aca="1" ref="AH2654" ca="1">IFERROR(INDIRECT("$ag"&amp;S2654),"")</f>
        <v/>
      </c>
      <c r="AI2654" s="13" t="e" cm="1">
        <f t="array" aca="1" ref="AI2654" ca="1">INDIRECT("O"&amp;S2653)</f>
        <v>#REF!</v>
      </c>
      <c r="AJ2654" s="13" t="str">
        <f>IF($I2654="","",INDEX('Raw Material'!$A$1:$J$75,MATCH(I2654,'Raw Material'!$A$1:$A$75,0),(MATCH(G2654,'Raw Material'!$A$1:$J$1,0))))</f>
        <v/>
      </c>
      <c r="AK2654" s="13" t="str">
        <f t="shared" si="1202"/>
        <v>YANLIŞRM</v>
      </c>
      <c r="AL2654" s="153" t="str">
        <f t="shared" si="1203"/>
        <v/>
      </c>
    </row>
    <row r="2655" spans="1:38" ht="16.5" customHeight="1">
      <c r="A2655" s="162"/>
      <c r="B2655" s="168"/>
      <c r="C2655" s="169"/>
      <c r="D2655" s="156"/>
      <c r="E2655" s="156"/>
      <c r="F2655" s="175"/>
      <c r="G2655" s="181"/>
      <c r="H2655" s="182"/>
      <c r="I2655" s="182"/>
      <c r="J2655" s="182"/>
      <c r="K2655" s="32"/>
      <c r="L2655" s="179"/>
      <c r="M2655" s="179"/>
      <c r="N2655" s="81"/>
      <c r="O2655" s="185"/>
      <c r="P2655" s="103"/>
      <c r="Q2655" s="84" t="str">
        <f t="shared" si="1204"/>
        <v/>
      </c>
      <c r="R2655" s="159"/>
      <c r="S2655" s="28" t="str" cm="1">
        <f t="array" aca="1" ref="S2655" ca="1">IF(INDIRECT("A"&amp;114+$U2655)&lt;&gt;"",114+$U2655,"")</f>
        <v/>
      </c>
      <c r="T2655" s="28" t="str">
        <f t="shared" ca="1" si="1205"/>
        <v>$B</v>
      </c>
      <c r="U2655" s="29">
        <f t="shared" si="1211"/>
        <v>2532</v>
      </c>
      <c r="V2655" s="29">
        <v>211.750000000017</v>
      </c>
      <c r="W2655" s="29">
        <f t="shared" si="1212"/>
        <v>211</v>
      </c>
      <c r="X2655" s="41" t="str" cm="1">
        <f t="array" aca="1" ref="X2655" ca="1">IFERROR(INDEX('PC&amp;PD'!$A$1:$AP$15,ROW('PC&amp;PD'!$A$15),MATCH(INDIRECT(T2655),'PC&amp;PD'!$A$1:$AP$1,0)),"")</f>
        <v/>
      </c>
      <c r="Z2655" s="155"/>
      <c r="AA2655" s="13" t="str">
        <f t="shared" si="1201"/>
        <v/>
      </c>
      <c r="AB2655" s="155"/>
      <c r="AC2655" s="13" t="str">
        <f t="shared" ca="1" si="1206"/>
        <v>$AB</v>
      </c>
      <c r="AD2655" s="13" t="str" cm="1">
        <f t="array" aca="1" ref="AD2655" ca="1">IFERROR(IF((LEFT(INDIRECT("$F"&amp;$S2655),4))="GOTS",IF($G2655="Organic","GOTS_Organic_raw",(IF($G2655="Responsible","GOTS_Responsible",(IF($G2655="No Attribute (Conventional)","GOTS_conventional",(IF($G2655="Recycled Pre/Post-Consumer","GOTS_pre_post",(IF($G2655="In-Conversion","GOTS_in_conversion",(IF($G2655="Sustainably Sourced","Sustainably_sourced",""))))))))))),IF($G2655="Organic","Organic",(IF($G2655="Responsible","Responsible",(IF($G2655="No Attribute (Conventional)","No_Attribute_Conventional",(IF($G2655="Recycled Pre/Post-Consumer","Recycled_Pre_Post_Consumer",(IF($G2655="In-Conversion","In_Conversion",(IF($G2655="Recycled Pre-Consumer","Recycled_Pre_Consumer",(IF($G2655="Recycled Post-Consumer","Recycled_Post_Consumer",(IF($G2655="Sustainably Sourced","Sustainably_sourced","")))))))))))))))),"")</f>
        <v/>
      </c>
      <c r="AE2655" s="13" t="e" cm="1">
        <f t="array" aca="1" ref="AE2655" ca="1">IF(INDIRECT("$F"&amp;$S2655)="","",IF(LEFT(INDIRECT("$F"&amp;$S2655),3)="GRS","GRS_RCS_RM",IF((LEFT(INDIRECT("$F"&amp;$S2655),3))="RCS","GRS_RCS_RM",IF(INDIRECT("$F"&amp;$S2655)="OCS (No Label)","OCS_Conversion_RM",IF(LEFT(INDIRECT("$F"&amp;$S2655),3)="OCS","OCS_RM",IF(RIGHT(INDIRECT("$F"&amp;$S2655),10)="conversion","GOTS_RM_conversion",IF((LEFT(INDIRECT("$F"&amp;$S2655),4))="GOTS","GOTS_RM","Responsible_RM")))))))</f>
        <v>#REF!</v>
      </c>
      <c r="AF2655" s="13" t="str" cm="1">
        <f t="array" aca="1" ref="AF2655" ca="1">IF($S2655="","",INDIRECT("$Z"&amp;$S2655))</f>
        <v/>
      </c>
      <c r="AG2655" s="155"/>
      <c r="AH2655" s="13" t="str" cm="1">
        <f t="array" aca="1" ref="AH2655" ca="1">IFERROR(INDIRECT("$ag"&amp;S2655),"")</f>
        <v/>
      </c>
      <c r="AI2655" s="13" t="e" cm="1">
        <f t="array" aca="1" ref="AI2655" ca="1">INDIRECT("O"&amp;S2654)</f>
        <v>#REF!</v>
      </c>
      <c r="AJ2655" s="13" t="str">
        <f>IF($I2655="","",INDEX('Raw Material'!$A$1:$J$75,MATCH(I2655,'Raw Material'!$A$1:$A$75,0),(MATCH(G2655,'Raw Material'!$A$1:$J$1,0))))</f>
        <v/>
      </c>
      <c r="AK2655" s="13" t="str">
        <f t="shared" si="1202"/>
        <v>YANLIŞRM</v>
      </c>
      <c r="AL2655" s="153" t="str">
        <f t="shared" si="1203"/>
        <v/>
      </c>
    </row>
    <row r="2656" spans="1:38" ht="16.5" customHeight="1">
      <c r="A2656" s="162"/>
      <c r="B2656" s="168"/>
      <c r="C2656" s="169"/>
      <c r="D2656" s="156"/>
      <c r="E2656" s="156"/>
      <c r="F2656" s="175"/>
      <c r="G2656" s="181"/>
      <c r="H2656" s="182"/>
      <c r="I2656" s="182"/>
      <c r="J2656" s="182"/>
      <c r="K2656" s="32"/>
      <c r="L2656" s="179"/>
      <c r="M2656" s="179"/>
      <c r="N2656" s="81"/>
      <c r="O2656" s="185"/>
      <c r="P2656" s="103"/>
      <c r="Q2656" s="84" t="str">
        <f t="shared" si="1204"/>
        <v/>
      </c>
      <c r="R2656" s="159"/>
      <c r="S2656" s="28" t="str" cm="1">
        <f t="array" aca="1" ref="S2656" ca="1">IF(INDIRECT("A"&amp;114+$U2656)&lt;&gt;"",114+$U2656,"")</f>
        <v/>
      </c>
      <c r="T2656" s="28" t="str">
        <f t="shared" ca="1" si="1205"/>
        <v>$B</v>
      </c>
      <c r="U2656" s="29">
        <f t="shared" si="1211"/>
        <v>2532</v>
      </c>
      <c r="V2656" s="29">
        <v>211.83333333335</v>
      </c>
      <c r="W2656" s="29">
        <f t="shared" si="1212"/>
        <v>211</v>
      </c>
      <c r="X2656" s="41" t="str" cm="1">
        <f t="array" aca="1" ref="X2656" ca="1">IFERROR(INDEX('PC&amp;PD'!$A$1:$AP$15,ROW('PC&amp;PD'!$A$15),MATCH(INDIRECT(T2656),'PC&amp;PD'!$A$1:$AP$1,0)),"")</f>
        <v/>
      </c>
      <c r="Z2656" s="155"/>
      <c r="AA2656" s="13" t="str">
        <f t="shared" si="1201"/>
        <v/>
      </c>
      <c r="AB2656" s="155"/>
      <c r="AC2656" s="13" t="str">
        <f t="shared" ca="1" si="1206"/>
        <v>$AB</v>
      </c>
      <c r="AD2656" s="13" t="str" cm="1">
        <f t="array" aca="1" ref="AD2656" ca="1">IFERROR(IF((LEFT(INDIRECT("$F"&amp;$S2656),4))="GOTS",IF($G2656="Organic","GOTS_Organic_raw",(IF($G2656="Responsible","GOTS_Responsible",(IF($G2656="No Attribute (Conventional)","GOTS_conventional",(IF($G2656="Recycled Pre/Post-Consumer","GOTS_pre_post",(IF($G2656="In-Conversion","GOTS_in_conversion",(IF($G2656="Sustainably Sourced","Sustainably_sourced",""))))))))))),IF($G2656="Organic","Organic",(IF($G2656="Responsible","Responsible",(IF($G2656="No Attribute (Conventional)","No_Attribute_Conventional",(IF($G2656="Recycled Pre/Post-Consumer","Recycled_Pre_Post_Consumer",(IF($G2656="In-Conversion","In_Conversion",(IF($G2656="Recycled Pre-Consumer","Recycled_Pre_Consumer",(IF($G2656="Recycled Post-Consumer","Recycled_Post_Consumer",(IF($G2656="Sustainably Sourced","Sustainably_sourced","")))))))))))))))),"")</f>
        <v/>
      </c>
      <c r="AE2656" s="13" t="e" cm="1">
        <f t="array" aca="1" ref="AE2656" ca="1">IF(INDIRECT("$F"&amp;$S2656)="","",IF(LEFT(INDIRECT("$F"&amp;$S2656),3)="GRS","GRS_RCS_RM",IF((LEFT(INDIRECT("$F"&amp;$S2656),3))="RCS","GRS_RCS_RM",IF(INDIRECT("$F"&amp;$S2656)="OCS (No Label)","OCS_Conversion_RM",IF(LEFT(INDIRECT("$F"&amp;$S2656),3)="OCS","OCS_RM",IF(RIGHT(INDIRECT("$F"&amp;$S2656),10)="conversion","GOTS_RM_conversion",IF((LEFT(INDIRECT("$F"&amp;$S2656),4))="GOTS","GOTS_RM","Responsible_RM")))))))</f>
        <v>#REF!</v>
      </c>
      <c r="AF2656" s="13" t="str" cm="1">
        <f t="array" aca="1" ref="AF2656" ca="1">IF($S2656="","",INDIRECT("$Z"&amp;$S2656))</f>
        <v/>
      </c>
      <c r="AG2656" s="155"/>
      <c r="AH2656" s="13" t="str" cm="1">
        <f t="array" aca="1" ref="AH2656" ca="1">IFERROR(INDIRECT("$ag"&amp;S2656),"")</f>
        <v/>
      </c>
      <c r="AI2656" s="13" t="e" cm="1">
        <f t="array" aca="1" ref="AI2656" ca="1">INDIRECT("O"&amp;S2655)</f>
        <v>#REF!</v>
      </c>
      <c r="AJ2656" s="13" t="str">
        <f>IF($I2656="","",INDEX('Raw Material'!$A$1:$J$75,MATCH(I2656,'Raw Material'!$A$1:$A$75,0),(MATCH(G2656,'Raw Material'!$A$1:$J$1,0))))</f>
        <v/>
      </c>
      <c r="AK2656" s="13" t="str">
        <f t="shared" si="1202"/>
        <v>YANLIŞRM</v>
      </c>
      <c r="AL2656" s="153" t="str">
        <f t="shared" si="1203"/>
        <v/>
      </c>
    </row>
    <row r="2657" spans="1:38" ht="16.5" customHeight="1" thickBot="1">
      <c r="A2657" s="163"/>
      <c r="B2657" s="170"/>
      <c r="C2657" s="171"/>
      <c r="D2657" s="156"/>
      <c r="E2657" s="156"/>
      <c r="F2657" s="176"/>
      <c r="G2657" s="157"/>
      <c r="H2657" s="158"/>
      <c r="I2657" s="158"/>
      <c r="J2657" s="158"/>
      <c r="K2657" s="33"/>
      <c r="L2657" s="180"/>
      <c r="M2657" s="180"/>
      <c r="N2657" s="82"/>
      <c r="O2657" s="186"/>
      <c r="P2657" s="103"/>
      <c r="Q2657" s="84" t="str">
        <f t="shared" si="1204"/>
        <v/>
      </c>
      <c r="R2657" s="159"/>
      <c r="S2657" s="28" t="str" cm="1">
        <f t="array" aca="1" ref="S2657" ca="1">IF(INDIRECT("A"&amp;114+$U2657)&lt;&gt;"",114+$U2657,"")</f>
        <v/>
      </c>
      <c r="T2657" s="28" t="str">
        <f t="shared" ca="1" si="1205"/>
        <v>$B</v>
      </c>
      <c r="U2657" s="29">
        <f t="shared" si="1211"/>
        <v>2532</v>
      </c>
      <c r="V2657" s="29">
        <v>211.916666666683</v>
      </c>
      <c r="W2657" s="29">
        <f t="shared" si="1212"/>
        <v>211</v>
      </c>
      <c r="X2657" s="41" t="str" cm="1">
        <f t="array" aca="1" ref="X2657" ca="1">IFERROR(INDEX('PC&amp;PD'!$A$1:$AP$15,ROW('PC&amp;PD'!$A$15),MATCH(INDIRECT(T2657),'PC&amp;PD'!$A$1:$AP$1,0)),"")</f>
        <v/>
      </c>
      <c r="Z2657" s="155"/>
      <c r="AA2657" s="13" t="str">
        <f t="shared" si="1201"/>
        <v/>
      </c>
      <c r="AB2657" s="155"/>
      <c r="AC2657" s="13" t="str">
        <f t="shared" ca="1" si="1206"/>
        <v>$AB</v>
      </c>
      <c r="AD2657" s="13" t="str" cm="1">
        <f t="array" aca="1" ref="AD2657" ca="1">IFERROR(IF((LEFT(INDIRECT("$F"&amp;$S2657),4))="GOTS",IF($G2657="Organic","GOTS_Organic_raw",(IF($G2657="Responsible","GOTS_Responsible",(IF($G2657="No Attribute (Conventional)","GOTS_conventional",(IF($G2657="Recycled Pre/Post-Consumer","GOTS_pre_post",(IF($G2657="In-Conversion","GOTS_in_conversion",(IF($G2657="Sustainably Sourced","Sustainably_sourced",""))))))))))),IF($G2657="Organic","Organic",(IF($G2657="Responsible","Responsible",(IF($G2657="No Attribute (Conventional)","No_Attribute_Conventional",(IF($G2657="Recycled Pre/Post-Consumer","Recycled_Pre_Post_Consumer",(IF($G2657="In-Conversion","In_Conversion",(IF($G2657="Recycled Pre-Consumer","Recycled_Pre_Consumer",(IF($G2657="Recycled Post-Consumer","Recycled_Post_Consumer",(IF($G2657="Sustainably Sourced","Sustainably_sourced","")))))))))))))))),"")</f>
        <v/>
      </c>
      <c r="AE2657" s="13" t="e" cm="1">
        <f t="array" aca="1" ref="AE2657" ca="1">IF(INDIRECT("$F"&amp;$S2657)="","",IF(LEFT(INDIRECT("$F"&amp;$S2657),3)="GRS","GRS_RCS_RM",IF((LEFT(INDIRECT("$F"&amp;$S2657),3))="RCS","GRS_RCS_RM",IF(INDIRECT("$F"&amp;$S2657)="OCS (No Label)","OCS_Conversion_RM",IF(LEFT(INDIRECT("$F"&amp;$S2657),3)="OCS","OCS_RM",IF(RIGHT(INDIRECT("$F"&amp;$S2657),10)="conversion","GOTS_RM_conversion",IF((LEFT(INDIRECT("$F"&amp;$S2657),4))="GOTS","GOTS_RM","Responsible_RM")))))))</f>
        <v>#REF!</v>
      </c>
      <c r="AF2657" s="13" t="str" cm="1">
        <f t="array" aca="1" ref="AF2657" ca="1">IF($S2657="","",INDIRECT("$Z"&amp;$S2657))</f>
        <v/>
      </c>
      <c r="AG2657" s="155"/>
      <c r="AH2657" s="13" t="str" cm="1">
        <f t="array" aca="1" ref="AH2657" ca="1">IFERROR(INDIRECT("$ag"&amp;S2657),"")</f>
        <v/>
      </c>
      <c r="AI2657" s="13" t="e" cm="1">
        <f t="array" aca="1" ref="AI2657" ca="1">INDIRECT("O"&amp;S2656)</f>
        <v>#REF!</v>
      </c>
      <c r="AJ2657" s="13" t="str">
        <f>IF($I2657="","",INDEX('Raw Material'!$A$1:$J$75,MATCH(I2657,'Raw Material'!$A$1:$A$75,0),(MATCH(G2657,'Raw Material'!$A$1:$J$1,0))))</f>
        <v/>
      </c>
      <c r="AK2657" s="13" t="str">
        <f t="shared" si="1202"/>
        <v>YANLIŞRM</v>
      </c>
      <c r="AL2657" s="153" t="str">
        <f t="shared" si="1203"/>
        <v/>
      </c>
    </row>
    <row r="2658" spans="1:38" ht="16.5" customHeight="1">
      <c r="A2658" s="160" t="str">
        <f>IF(B2658="","",COUNTA($B$114:$B2658))</f>
        <v/>
      </c>
      <c r="B2658" s="164"/>
      <c r="C2658" s="165"/>
      <c r="D2658" s="183"/>
      <c r="E2658" s="183"/>
      <c r="F2658" s="172"/>
      <c r="G2658" s="212"/>
      <c r="H2658" s="206"/>
      <c r="I2658" s="206"/>
      <c r="J2658" s="206"/>
      <c r="K2658" s="31"/>
      <c r="L2658" s="177" t="str">
        <f t="shared" ref="L2658" si="1221">IF(R2658="","",LEFT(R2658,LEN(R2658)-2))</f>
        <v/>
      </c>
      <c r="M2658" s="177"/>
      <c r="N2658" s="80"/>
      <c r="O2658" s="184"/>
      <c r="P2658" s="103"/>
      <c r="Q2658" s="84" t="str">
        <f t="shared" si="1204"/>
        <v/>
      </c>
      <c r="R2658" s="159" t="str">
        <f t="shared" ref="R2658" si="1222">CONCATENATE($Q2658,Q2659,Q2660,Q2661,Q2662,Q2663,$Q2664,$Q2665,$Q2666,$Q2667,Q2668,Q2669)</f>
        <v/>
      </c>
      <c r="S2658" s="28" t="str" cm="1">
        <f t="array" aca="1" ref="S2658" ca="1">IF(INDIRECT("A"&amp;114+$U2658)&lt;&gt;"",114+$U2658,"")</f>
        <v/>
      </c>
      <c r="T2658" s="28" t="str">
        <f t="shared" ca="1" si="1205"/>
        <v>$B</v>
      </c>
      <c r="U2658" s="29">
        <f t="shared" si="1211"/>
        <v>2544</v>
      </c>
      <c r="V2658" s="29">
        <v>212.000000000017</v>
      </c>
      <c r="W2658" s="29">
        <f t="shared" si="1212"/>
        <v>212</v>
      </c>
      <c r="X2658" s="41" t="str" cm="1">
        <f t="array" aca="1" ref="X2658" ca="1">IFERROR(INDEX('PC&amp;PD'!$A$1:$AP$15,ROW('PC&amp;PD'!$A$15),MATCH(INDIRECT(T2658),'PC&amp;PD'!$A$1:$AP$1,0)),"")</f>
        <v/>
      </c>
      <c r="Z2658" s="155" t="str">
        <f t="shared" ref="Z2658" si="1223">IFERROR(IF($F2658="OCS 100","OCS (OCS 100)",IF($F2658="OCS Blended","OCS (OCS Blended)",IF($F2658="OCS (No Label)","OCS (No Label)",IF($F2658="RCS 100","RCS (RCS 100)",IF($F2658="RCS Blended","RCS (RCS Blended)",IF($F2658="GRS","GRS (GRS)",IF($F2658="GRS (No Label)", "GRS (No Label)",IF($F2658="RDS","RDS (RDS)",IF($F2658="RWS","RWS (RWS)",IF($F2658="RAS","RAS (RAS)",IF($F2658="RMS","RMS (RMS)",IF($F2658="GOTS Organic","GOTS (Organic)",IF($F2658="GOTS Made with organic","GOTS (Made with Organic)",IF($F2658="GOTS Organic - in conversion","GOTS (Organic - In Conversion)",IF($F2658="GOTS Made with organic - in conversion","GOTS (Made with Organic - In Conversion)",""))))))))))))))),"")</f>
        <v/>
      </c>
      <c r="AA2658" s="13" t="str">
        <f t="shared" si="1201"/>
        <v/>
      </c>
      <c r="AB2658" s="155" t="str">
        <f t="shared" ref="AB2658" si="1224">IFERROR(IF($F2658="OCS 100", "OCS_100",IF($F2658="OCS Blended", "OCS_Blended",IF($F2658="OCS (No Label)", "OCS_No_Label",IF($F2658="RCS 100", "RCS_100",IF($F2658="RCS Blended","RCS_Blended",IF($F2658="GRS","GRS",IF($F2658="GRS (No Label)", "GRS_No_Label",IF($F2658="RDS","RDS",IF($F2658="RWS","RWS",IF($F2658="RMS","RMS",IF($F2658="GOTS Organic","GOTS_Organic",IF($F2658="GOTS Made with organic","GOTS_Made_with_organic",IF($F2658="GOTS Organic - in conversion","GOTS_Organic_in_Conversion",IF($F2658="GOTS Made with organic - in conversion","GOTS_Made_with_Organic_in_Conversion",IF($F2658="RAS","RAS",""))))))))))))))),"")</f>
        <v/>
      </c>
      <c r="AC2658" s="13" t="str">
        <f t="shared" ca="1" si="1206"/>
        <v>$AB</v>
      </c>
      <c r="AD2658" s="13" t="str" cm="1">
        <f t="array" aca="1" ref="AD2658" ca="1">IFERROR(IF((LEFT(INDIRECT("$F"&amp;$S2658),4))="GOTS",IF($G2658="Organic","GOTS_Organic_raw",(IF($G2658="Responsible","GOTS_Responsible",(IF($G2658="No Attribute (Conventional)","GOTS_conventional",(IF($G2658="Recycled Pre/Post-Consumer","GOTS_pre_post",(IF($G2658="In-Conversion","GOTS_in_conversion",(IF($G2658="Sustainably Sourced","Sustainably_sourced",""))))))))))),IF($G2658="Organic","Organic",(IF($G2658="Responsible","Responsible",(IF($G2658="No Attribute (Conventional)","No_Attribute_Conventional",(IF($G2658="Recycled Pre/Post-Consumer","Recycled_Pre_Post_Consumer",(IF($G2658="In-Conversion","In_Conversion",(IF($G2658="Recycled Pre-Consumer","Recycled_Pre_Consumer",(IF($G2658="Recycled Post-Consumer","Recycled_Post_Consumer",(IF($G2658="Sustainably Sourced","Sustainably_sourced","")))))))))))))))),"")</f>
        <v/>
      </c>
      <c r="AE2658" s="13" t="e" cm="1">
        <f t="array" aca="1" ref="AE2658" ca="1">IF(INDIRECT("$F"&amp;$S2658)="","",IF(LEFT(INDIRECT("$F"&amp;$S2658),3)="GRS","GRS_RCS_RM",IF((LEFT(INDIRECT("$F"&amp;$S2658),3))="RCS","GRS_RCS_RM",IF(INDIRECT("$F"&amp;$S2658)="OCS (No Label)","OCS_Conversion_RM",IF(LEFT(INDIRECT("$F"&amp;$S2658),3)="OCS","OCS_RM",IF(RIGHT(INDIRECT("$F"&amp;$S2658),10)="conversion","GOTS_RM_conversion",IF((LEFT(INDIRECT("$F"&amp;$S2658),4))="GOTS","GOTS_RM","Responsible_RM")))))))</f>
        <v>#REF!</v>
      </c>
      <c r="AF2658" s="13" t="str" cm="1">
        <f t="array" aca="1" ref="AF2658" ca="1">IF($S2658="","",INDIRECT("$Z"&amp;$S2658))</f>
        <v/>
      </c>
      <c r="AG2658" s="155" t="str">
        <f t="shared" ref="AG2658:AG2718" si="1225">IF(AND(Y2658="",Y2659="",Y2660="",Y2661="",Y2662="",Y2663="",Y2664="",Y2665="",Y2666="",Y2667="",Y2668="",Y2669=""),"",CONCATENATE(Y2658&amp;", "&amp;Y2659&amp;", "&amp;Y2660&amp;", "&amp;Y2661&amp;", "&amp;Y2662&amp;", "&amp;Y2663&amp;", "&amp;Y2664&amp;", "&amp;Y2665&amp;", "&amp;Y2666&amp;", "&amp;Y2667&amp;", "&amp;Y2668&amp;", "&amp;Y2669))</f>
        <v/>
      </c>
      <c r="AH2658" s="13" t="str" cm="1">
        <f t="array" aca="1" ref="AH2658" ca="1">IFERROR(INDIRECT("$ag"&amp;S2658),"")</f>
        <v/>
      </c>
      <c r="AI2658" s="13" t="e" cm="1">
        <f t="array" aca="1" ref="AI2658" ca="1">INDIRECT("O"&amp;S2657)</f>
        <v>#REF!</v>
      </c>
      <c r="AJ2658" s="13" t="str">
        <f>IF($I2658="","",INDEX('Raw Material'!$A$1:$J$75,MATCH(I2658,'Raw Material'!$A$1:$A$75,0),(MATCH(G2658,'Raw Material'!$A$1:$J$1,0))))</f>
        <v/>
      </c>
      <c r="AK2658" s="13" t="str">
        <f t="shared" si="1202"/>
        <v>YANLIŞRM</v>
      </c>
      <c r="AL2658" s="153" t="str">
        <f t="shared" si="1203"/>
        <v/>
      </c>
    </row>
    <row r="2659" spans="1:38" ht="16.5" customHeight="1">
      <c r="A2659" s="161"/>
      <c r="B2659" s="166"/>
      <c r="C2659" s="167"/>
      <c r="D2659" s="156"/>
      <c r="E2659" s="156"/>
      <c r="F2659" s="173"/>
      <c r="G2659" s="181"/>
      <c r="H2659" s="182"/>
      <c r="I2659" s="182"/>
      <c r="J2659" s="182"/>
      <c r="K2659" s="32"/>
      <c r="L2659" s="178"/>
      <c r="M2659" s="178"/>
      <c r="N2659" s="81"/>
      <c r="O2659" s="185"/>
      <c r="P2659" s="103"/>
      <c r="Q2659" s="84" t="str">
        <f t="shared" si="1204"/>
        <v/>
      </c>
      <c r="R2659" s="159"/>
      <c r="S2659" s="28" t="str" cm="1">
        <f t="array" aca="1" ref="S2659" ca="1">IF(INDIRECT("A"&amp;114+$U2659)&lt;&gt;"",114+$U2659,"")</f>
        <v/>
      </c>
      <c r="T2659" s="28" t="str">
        <f t="shared" ca="1" si="1205"/>
        <v>$B</v>
      </c>
      <c r="U2659" s="29">
        <f t="shared" si="1211"/>
        <v>2544</v>
      </c>
      <c r="V2659" s="29">
        <v>212.08333333335</v>
      </c>
      <c r="W2659" s="29">
        <f t="shared" si="1212"/>
        <v>212</v>
      </c>
      <c r="X2659" s="41" t="str" cm="1">
        <f t="array" aca="1" ref="X2659" ca="1">IFERROR(INDEX('PC&amp;PD'!$A$1:$AP$15,ROW('PC&amp;PD'!$A$15),MATCH(INDIRECT(T2659),'PC&amp;PD'!$A$1:$AP$1,0)),"")</f>
        <v/>
      </c>
      <c r="Z2659" s="155"/>
      <c r="AA2659" s="13" t="str">
        <f t="shared" si="1201"/>
        <v/>
      </c>
      <c r="AB2659" s="155"/>
      <c r="AC2659" s="13" t="str">
        <f t="shared" ca="1" si="1206"/>
        <v>$AB</v>
      </c>
      <c r="AD2659" s="13" t="str" cm="1">
        <f t="array" aca="1" ref="AD2659" ca="1">IFERROR(IF((LEFT(INDIRECT("$F"&amp;$S2659),4))="GOTS",IF($G2659="Organic","GOTS_Organic_raw",(IF($G2659="Responsible","GOTS_Responsible",(IF($G2659="No Attribute (Conventional)","GOTS_conventional",(IF($G2659="Recycled Pre/Post-Consumer","GOTS_pre_post",(IF($G2659="In-Conversion","GOTS_in_conversion",(IF($G2659="Sustainably Sourced","Sustainably_sourced",""))))))))))),IF($G2659="Organic","Organic",(IF($G2659="Responsible","Responsible",(IF($G2659="No Attribute (Conventional)","No_Attribute_Conventional",(IF($G2659="Recycled Pre/Post-Consumer","Recycled_Pre_Post_Consumer",(IF($G2659="In-Conversion","In_Conversion",(IF($G2659="Recycled Pre-Consumer","Recycled_Pre_Consumer",(IF($G2659="Recycled Post-Consumer","Recycled_Post_Consumer",(IF($G2659="Sustainably Sourced","Sustainably_sourced","")))))))))))))))),"")</f>
        <v/>
      </c>
      <c r="AE2659" s="13" t="e" cm="1">
        <f t="array" aca="1" ref="AE2659" ca="1">IF(INDIRECT("$F"&amp;$S2659)="","",IF(LEFT(INDIRECT("$F"&amp;$S2659),3)="GRS","GRS_RCS_RM",IF((LEFT(INDIRECT("$F"&amp;$S2659),3))="RCS","GRS_RCS_RM",IF(INDIRECT("$F"&amp;$S2659)="OCS (No Label)","OCS_Conversion_RM",IF(LEFT(INDIRECT("$F"&amp;$S2659),3)="OCS","OCS_RM",IF(RIGHT(INDIRECT("$F"&amp;$S2659),10)="conversion","GOTS_RM_conversion",IF((LEFT(INDIRECT("$F"&amp;$S2659),4))="GOTS","GOTS_RM","Responsible_RM")))))))</f>
        <v>#REF!</v>
      </c>
      <c r="AF2659" s="13" t="str" cm="1">
        <f t="array" aca="1" ref="AF2659" ca="1">IF($S2659="","",INDIRECT("$Z"&amp;$S2659))</f>
        <v/>
      </c>
      <c r="AG2659" s="155"/>
      <c r="AH2659" s="13" t="str" cm="1">
        <f t="array" aca="1" ref="AH2659" ca="1">IFERROR(INDIRECT("$ag"&amp;S2659),"")</f>
        <v/>
      </c>
      <c r="AI2659" s="13" t="e" cm="1">
        <f t="array" aca="1" ref="AI2659" ca="1">INDIRECT("O"&amp;S2658)</f>
        <v>#REF!</v>
      </c>
      <c r="AJ2659" s="13" t="str">
        <f>IF($I2659="","",INDEX('Raw Material'!$A$1:$J$75,MATCH(I2659,'Raw Material'!$A$1:$A$75,0),(MATCH(G2659,'Raw Material'!$A$1:$J$1,0))))</f>
        <v/>
      </c>
      <c r="AK2659" s="13" t="str">
        <f t="shared" si="1202"/>
        <v>YANLIŞRM</v>
      </c>
      <c r="AL2659" s="153" t="str">
        <f t="shared" si="1203"/>
        <v/>
      </c>
    </row>
    <row r="2660" spans="1:38" ht="16.5" customHeight="1">
      <c r="A2660" s="161"/>
      <c r="B2660" s="166"/>
      <c r="C2660" s="167"/>
      <c r="D2660" s="156"/>
      <c r="E2660" s="156"/>
      <c r="F2660" s="173"/>
      <c r="G2660" s="181"/>
      <c r="H2660" s="182"/>
      <c r="I2660" s="182"/>
      <c r="J2660" s="182"/>
      <c r="K2660" s="32"/>
      <c r="L2660" s="178"/>
      <c r="M2660" s="178"/>
      <c r="N2660" s="81"/>
      <c r="O2660" s="185"/>
      <c r="P2660" s="103"/>
      <c r="Q2660" s="84" t="str">
        <f t="shared" si="1204"/>
        <v/>
      </c>
      <c r="R2660" s="159"/>
      <c r="S2660" s="28" t="str" cm="1">
        <f t="array" aca="1" ref="S2660" ca="1">IF(INDIRECT("A"&amp;114+$U2660)&lt;&gt;"",114+$U2660,"")</f>
        <v/>
      </c>
      <c r="T2660" s="28" t="str">
        <f t="shared" ca="1" si="1205"/>
        <v>$B</v>
      </c>
      <c r="U2660" s="29">
        <f t="shared" si="1211"/>
        <v>2544</v>
      </c>
      <c r="V2660" s="29">
        <v>212.166666666683</v>
      </c>
      <c r="W2660" s="29">
        <f t="shared" si="1212"/>
        <v>212</v>
      </c>
      <c r="X2660" s="41" t="str" cm="1">
        <f t="array" aca="1" ref="X2660" ca="1">IFERROR(INDEX('PC&amp;PD'!$A$1:$AP$15,ROW('PC&amp;PD'!$A$15),MATCH(INDIRECT(T2660),'PC&amp;PD'!$A$1:$AP$1,0)),"")</f>
        <v/>
      </c>
      <c r="Z2660" s="155"/>
      <c r="AA2660" s="13" t="str">
        <f t="shared" si="1201"/>
        <v/>
      </c>
      <c r="AB2660" s="155"/>
      <c r="AC2660" s="13" t="str">
        <f t="shared" ca="1" si="1206"/>
        <v>$AB</v>
      </c>
      <c r="AD2660" s="13" t="str" cm="1">
        <f t="array" aca="1" ref="AD2660" ca="1">IFERROR(IF((LEFT(INDIRECT("$F"&amp;$S2660),4))="GOTS",IF($G2660="Organic","GOTS_Organic_raw",(IF($G2660="Responsible","GOTS_Responsible",(IF($G2660="No Attribute (Conventional)","GOTS_conventional",(IF($G2660="Recycled Pre/Post-Consumer","GOTS_pre_post",(IF($G2660="In-Conversion","GOTS_in_conversion",(IF($G2660="Sustainably Sourced","Sustainably_sourced",""))))))))))),IF($G2660="Organic","Organic",(IF($G2660="Responsible","Responsible",(IF($G2660="No Attribute (Conventional)","No_Attribute_Conventional",(IF($G2660="Recycled Pre/Post-Consumer","Recycled_Pre_Post_Consumer",(IF($G2660="In-Conversion","In_Conversion",(IF($G2660="Recycled Pre-Consumer","Recycled_Pre_Consumer",(IF($G2660="Recycled Post-Consumer","Recycled_Post_Consumer",(IF($G2660="Sustainably Sourced","Sustainably_sourced","")))))))))))))))),"")</f>
        <v/>
      </c>
      <c r="AE2660" s="13" t="e" cm="1">
        <f t="array" aca="1" ref="AE2660" ca="1">IF(INDIRECT("$F"&amp;$S2660)="","",IF(LEFT(INDIRECT("$F"&amp;$S2660),3)="GRS","GRS_RCS_RM",IF((LEFT(INDIRECT("$F"&amp;$S2660),3))="RCS","GRS_RCS_RM",IF(INDIRECT("$F"&amp;$S2660)="OCS (No Label)","OCS_Conversion_RM",IF(LEFT(INDIRECT("$F"&amp;$S2660),3)="OCS","OCS_RM",IF(RIGHT(INDIRECT("$F"&amp;$S2660),10)="conversion","GOTS_RM_conversion",IF((LEFT(INDIRECT("$F"&amp;$S2660),4))="GOTS","GOTS_RM","Responsible_RM")))))))</f>
        <v>#REF!</v>
      </c>
      <c r="AF2660" s="13" t="str" cm="1">
        <f t="array" aca="1" ref="AF2660" ca="1">IF($S2660="","",INDIRECT("$Z"&amp;$S2660))</f>
        <v/>
      </c>
      <c r="AG2660" s="155"/>
      <c r="AH2660" s="13" t="str" cm="1">
        <f t="array" aca="1" ref="AH2660" ca="1">IFERROR(INDIRECT("$ag"&amp;S2660),"")</f>
        <v/>
      </c>
      <c r="AI2660" s="13" t="e" cm="1">
        <f t="array" aca="1" ref="AI2660" ca="1">INDIRECT("O"&amp;S2659)</f>
        <v>#REF!</v>
      </c>
      <c r="AJ2660" s="13" t="str">
        <f>IF($I2660="","",INDEX('Raw Material'!$A$1:$J$75,MATCH(I2660,'Raw Material'!$A$1:$A$75,0),(MATCH(G2660,'Raw Material'!$A$1:$J$1,0))))</f>
        <v/>
      </c>
      <c r="AK2660" s="13" t="str">
        <f t="shared" si="1202"/>
        <v>YANLIŞRM</v>
      </c>
      <c r="AL2660" s="153" t="str">
        <f t="shared" si="1203"/>
        <v/>
      </c>
    </row>
    <row r="2661" spans="1:38" ht="16.5" customHeight="1">
      <c r="A2661" s="161"/>
      <c r="B2661" s="166"/>
      <c r="C2661" s="167"/>
      <c r="D2661" s="156"/>
      <c r="E2661" s="156"/>
      <c r="F2661" s="174"/>
      <c r="G2661" s="181"/>
      <c r="H2661" s="182"/>
      <c r="I2661" s="182"/>
      <c r="J2661" s="182"/>
      <c r="K2661" s="32"/>
      <c r="L2661" s="178"/>
      <c r="M2661" s="178"/>
      <c r="N2661" s="81"/>
      <c r="O2661" s="185"/>
      <c r="P2661" s="103"/>
      <c r="Q2661" s="84" t="str">
        <f t="shared" si="1204"/>
        <v/>
      </c>
      <c r="R2661" s="159"/>
      <c r="S2661" s="28" t="str" cm="1">
        <f t="array" aca="1" ref="S2661" ca="1">IF(INDIRECT("A"&amp;114+$U2661)&lt;&gt;"",114+$U2661,"")</f>
        <v/>
      </c>
      <c r="T2661" s="28" t="str">
        <f t="shared" ca="1" si="1205"/>
        <v>$B</v>
      </c>
      <c r="U2661" s="29">
        <f t="shared" si="1211"/>
        <v>2544</v>
      </c>
      <c r="V2661" s="29">
        <v>212.250000000017</v>
      </c>
      <c r="W2661" s="29">
        <f t="shared" si="1212"/>
        <v>212</v>
      </c>
      <c r="X2661" s="41" t="str" cm="1">
        <f t="array" aca="1" ref="X2661" ca="1">IFERROR(INDEX('PC&amp;PD'!$A$1:$AP$15,ROW('PC&amp;PD'!$A$15),MATCH(INDIRECT(T2661),'PC&amp;PD'!$A$1:$AP$1,0)),"")</f>
        <v/>
      </c>
      <c r="Z2661" s="155"/>
      <c r="AA2661" s="13" t="str">
        <f t="shared" si="1201"/>
        <v/>
      </c>
      <c r="AB2661" s="155"/>
      <c r="AC2661" s="13" t="str">
        <f t="shared" ca="1" si="1206"/>
        <v>$AB</v>
      </c>
      <c r="AD2661" s="13" t="str" cm="1">
        <f t="array" aca="1" ref="AD2661" ca="1">IFERROR(IF((LEFT(INDIRECT("$F"&amp;$S2661),4))="GOTS",IF($G2661="Organic","GOTS_Organic_raw",(IF($G2661="Responsible","GOTS_Responsible",(IF($G2661="No Attribute (Conventional)","GOTS_conventional",(IF($G2661="Recycled Pre/Post-Consumer","GOTS_pre_post",(IF($G2661="In-Conversion","GOTS_in_conversion",(IF($G2661="Sustainably Sourced","Sustainably_sourced",""))))))))))),IF($G2661="Organic","Organic",(IF($G2661="Responsible","Responsible",(IF($G2661="No Attribute (Conventional)","No_Attribute_Conventional",(IF($G2661="Recycled Pre/Post-Consumer","Recycled_Pre_Post_Consumer",(IF($G2661="In-Conversion","In_Conversion",(IF($G2661="Recycled Pre-Consumer","Recycled_Pre_Consumer",(IF($G2661="Recycled Post-Consumer","Recycled_Post_Consumer",(IF($G2661="Sustainably Sourced","Sustainably_sourced","")))))))))))))))),"")</f>
        <v/>
      </c>
      <c r="AE2661" s="13" t="e" cm="1">
        <f t="array" aca="1" ref="AE2661" ca="1">IF(INDIRECT("$F"&amp;$S2661)="","",IF(LEFT(INDIRECT("$F"&amp;$S2661),3)="GRS","GRS_RCS_RM",IF((LEFT(INDIRECT("$F"&amp;$S2661),3))="RCS","GRS_RCS_RM",IF(INDIRECT("$F"&amp;$S2661)="OCS (No Label)","OCS_Conversion_RM",IF(LEFT(INDIRECT("$F"&amp;$S2661),3)="OCS","OCS_RM",IF(RIGHT(INDIRECT("$F"&amp;$S2661),10)="conversion","GOTS_RM_conversion",IF((LEFT(INDIRECT("$F"&amp;$S2661),4))="GOTS","GOTS_RM","Responsible_RM")))))))</f>
        <v>#REF!</v>
      </c>
      <c r="AF2661" s="13" t="str" cm="1">
        <f t="array" aca="1" ref="AF2661" ca="1">IF($S2661="","",INDIRECT("$Z"&amp;$S2661))</f>
        <v/>
      </c>
      <c r="AG2661" s="155"/>
      <c r="AH2661" s="13" t="str" cm="1">
        <f t="array" aca="1" ref="AH2661" ca="1">IFERROR(INDIRECT("$ag"&amp;S2661),"")</f>
        <v/>
      </c>
      <c r="AI2661" s="13" t="e" cm="1">
        <f t="array" aca="1" ref="AI2661" ca="1">INDIRECT("O"&amp;S2660)</f>
        <v>#REF!</v>
      </c>
      <c r="AJ2661" s="13" t="str">
        <f>IF($I2661="","",INDEX('Raw Material'!$A$1:$J$75,MATCH(I2661,'Raw Material'!$A$1:$A$75,0),(MATCH(G2661,'Raw Material'!$A$1:$J$1,0))))</f>
        <v/>
      </c>
      <c r="AK2661" s="13" t="str">
        <f t="shared" si="1202"/>
        <v>YANLIŞRM</v>
      </c>
      <c r="AL2661" s="153" t="str">
        <f t="shared" si="1203"/>
        <v/>
      </c>
    </row>
    <row r="2662" spans="1:38" ht="16.5" customHeight="1">
      <c r="A2662" s="161"/>
      <c r="B2662" s="166"/>
      <c r="C2662" s="167"/>
      <c r="D2662" s="156"/>
      <c r="E2662" s="156"/>
      <c r="F2662" s="174"/>
      <c r="G2662" s="181"/>
      <c r="H2662" s="182"/>
      <c r="I2662" s="182"/>
      <c r="J2662" s="182"/>
      <c r="K2662" s="32"/>
      <c r="L2662" s="178"/>
      <c r="M2662" s="178"/>
      <c r="N2662" s="81"/>
      <c r="O2662" s="185"/>
      <c r="P2662" s="103"/>
      <c r="Q2662" s="84" t="str">
        <f t="shared" si="1204"/>
        <v/>
      </c>
      <c r="R2662" s="159"/>
      <c r="S2662" s="28" t="str" cm="1">
        <f t="array" aca="1" ref="S2662" ca="1">IF(INDIRECT("A"&amp;114+$U2662)&lt;&gt;"",114+$U2662,"")</f>
        <v/>
      </c>
      <c r="T2662" s="28" t="str">
        <f t="shared" ca="1" si="1205"/>
        <v>$B</v>
      </c>
      <c r="U2662" s="29">
        <f t="shared" si="1211"/>
        <v>2544</v>
      </c>
      <c r="V2662" s="29">
        <v>212.33333333335</v>
      </c>
      <c r="W2662" s="29">
        <f t="shared" si="1212"/>
        <v>212</v>
      </c>
      <c r="X2662" s="41" t="str" cm="1">
        <f t="array" aca="1" ref="X2662" ca="1">IFERROR(INDEX('PC&amp;PD'!$A$1:$AP$15,ROW('PC&amp;PD'!$A$15),MATCH(INDIRECT(T2662),'PC&amp;PD'!$A$1:$AP$1,0)),"")</f>
        <v/>
      </c>
      <c r="Z2662" s="155"/>
      <c r="AA2662" s="13" t="str">
        <f t="shared" si="1201"/>
        <v/>
      </c>
      <c r="AB2662" s="155"/>
      <c r="AC2662" s="13" t="str">
        <f t="shared" ca="1" si="1206"/>
        <v>$AB</v>
      </c>
      <c r="AD2662" s="13" t="str" cm="1">
        <f t="array" aca="1" ref="AD2662" ca="1">IFERROR(IF((LEFT(INDIRECT("$F"&amp;$S2662),4))="GOTS",IF($G2662="Organic","GOTS_Organic_raw",(IF($G2662="Responsible","GOTS_Responsible",(IF($G2662="No Attribute (Conventional)","GOTS_conventional",(IF($G2662="Recycled Pre/Post-Consumer","GOTS_pre_post",(IF($G2662="In-Conversion","GOTS_in_conversion",(IF($G2662="Sustainably Sourced","Sustainably_sourced",""))))))))))),IF($G2662="Organic","Organic",(IF($G2662="Responsible","Responsible",(IF($G2662="No Attribute (Conventional)","No_Attribute_Conventional",(IF($G2662="Recycled Pre/Post-Consumer","Recycled_Pre_Post_Consumer",(IF($G2662="In-Conversion","In_Conversion",(IF($G2662="Recycled Pre-Consumer","Recycled_Pre_Consumer",(IF($G2662="Recycled Post-Consumer","Recycled_Post_Consumer",(IF($G2662="Sustainably Sourced","Sustainably_sourced","")))))))))))))))),"")</f>
        <v/>
      </c>
      <c r="AE2662" s="13" t="e" cm="1">
        <f t="array" aca="1" ref="AE2662" ca="1">IF(INDIRECT("$F"&amp;$S2662)="","",IF(LEFT(INDIRECT("$F"&amp;$S2662),3)="GRS","GRS_RCS_RM",IF((LEFT(INDIRECT("$F"&amp;$S2662),3))="RCS","GRS_RCS_RM",IF(INDIRECT("$F"&amp;$S2662)="OCS (No Label)","OCS_Conversion_RM",IF(LEFT(INDIRECT("$F"&amp;$S2662),3)="OCS","OCS_RM",IF(RIGHT(INDIRECT("$F"&amp;$S2662),10)="conversion","GOTS_RM_conversion",IF((LEFT(INDIRECT("$F"&amp;$S2662),4))="GOTS","GOTS_RM","Responsible_RM")))))))</f>
        <v>#REF!</v>
      </c>
      <c r="AF2662" s="13" t="str" cm="1">
        <f t="array" aca="1" ref="AF2662" ca="1">IF($S2662="","",INDIRECT("$Z"&amp;$S2662))</f>
        <v/>
      </c>
      <c r="AG2662" s="155"/>
      <c r="AH2662" s="13" t="str" cm="1">
        <f t="array" aca="1" ref="AH2662" ca="1">IFERROR(INDIRECT("$ag"&amp;S2662),"")</f>
        <v/>
      </c>
      <c r="AI2662" s="13" t="e" cm="1">
        <f t="array" aca="1" ref="AI2662" ca="1">INDIRECT("O"&amp;S2661)</f>
        <v>#REF!</v>
      </c>
      <c r="AJ2662" s="13" t="str">
        <f>IF($I2662="","",INDEX('Raw Material'!$A$1:$J$75,MATCH(I2662,'Raw Material'!$A$1:$A$75,0),(MATCH(G2662,'Raw Material'!$A$1:$J$1,0))))</f>
        <v/>
      </c>
      <c r="AK2662" s="13" t="str">
        <f t="shared" si="1202"/>
        <v>YANLIŞRM</v>
      </c>
      <c r="AL2662" s="153" t="str">
        <f t="shared" si="1203"/>
        <v/>
      </c>
    </row>
    <row r="2663" spans="1:38" ht="16.5" customHeight="1">
      <c r="A2663" s="161"/>
      <c r="B2663" s="166"/>
      <c r="C2663" s="167"/>
      <c r="D2663" s="156"/>
      <c r="E2663" s="156"/>
      <c r="F2663" s="174"/>
      <c r="G2663" s="181"/>
      <c r="H2663" s="182"/>
      <c r="I2663" s="182"/>
      <c r="J2663" s="182"/>
      <c r="K2663" s="32"/>
      <c r="L2663" s="178"/>
      <c r="M2663" s="178"/>
      <c r="N2663" s="81"/>
      <c r="O2663" s="185"/>
      <c r="P2663" s="103"/>
      <c r="Q2663" s="84" t="str">
        <f t="shared" si="1204"/>
        <v/>
      </c>
      <c r="R2663" s="159"/>
      <c r="S2663" s="28" t="str" cm="1">
        <f t="array" aca="1" ref="S2663" ca="1">IF(INDIRECT("A"&amp;114+$U2663)&lt;&gt;"",114+$U2663,"")</f>
        <v/>
      </c>
      <c r="T2663" s="28" t="str">
        <f t="shared" ca="1" si="1205"/>
        <v>$B</v>
      </c>
      <c r="U2663" s="29">
        <f t="shared" si="1211"/>
        <v>2544</v>
      </c>
      <c r="V2663" s="29">
        <v>212.416666666683</v>
      </c>
      <c r="W2663" s="29">
        <f t="shared" si="1212"/>
        <v>212</v>
      </c>
      <c r="X2663" s="41" t="str" cm="1">
        <f t="array" aca="1" ref="X2663" ca="1">IFERROR(INDEX('PC&amp;PD'!$A$1:$AP$15,ROW('PC&amp;PD'!$A$15),MATCH(INDIRECT(T2663),'PC&amp;PD'!$A$1:$AP$1,0)),"")</f>
        <v/>
      </c>
      <c r="Z2663" s="155"/>
      <c r="AA2663" s="13" t="str">
        <f t="shared" si="1201"/>
        <v/>
      </c>
      <c r="AB2663" s="155"/>
      <c r="AC2663" s="13" t="str">
        <f t="shared" ca="1" si="1206"/>
        <v>$AB</v>
      </c>
      <c r="AD2663" s="13" t="str" cm="1">
        <f t="array" aca="1" ref="AD2663" ca="1">IFERROR(IF((LEFT(INDIRECT("$F"&amp;$S2663),4))="GOTS",IF($G2663="Organic","GOTS_Organic_raw",(IF($G2663="Responsible","GOTS_Responsible",(IF($G2663="No Attribute (Conventional)","GOTS_conventional",(IF($G2663="Recycled Pre/Post-Consumer","GOTS_pre_post",(IF($G2663="In-Conversion","GOTS_in_conversion",(IF($G2663="Sustainably Sourced","Sustainably_sourced",""))))))))))),IF($G2663="Organic","Organic",(IF($G2663="Responsible","Responsible",(IF($G2663="No Attribute (Conventional)","No_Attribute_Conventional",(IF($G2663="Recycled Pre/Post-Consumer","Recycled_Pre_Post_Consumer",(IF($G2663="In-Conversion","In_Conversion",(IF($G2663="Recycled Pre-Consumer","Recycled_Pre_Consumer",(IF($G2663="Recycled Post-Consumer","Recycled_Post_Consumer",(IF($G2663="Sustainably Sourced","Sustainably_sourced","")))))))))))))))),"")</f>
        <v/>
      </c>
      <c r="AE2663" s="13" t="e" cm="1">
        <f t="array" aca="1" ref="AE2663" ca="1">IF(INDIRECT("$F"&amp;$S2663)="","",IF(LEFT(INDIRECT("$F"&amp;$S2663),3)="GRS","GRS_RCS_RM",IF((LEFT(INDIRECT("$F"&amp;$S2663),3))="RCS","GRS_RCS_RM",IF(INDIRECT("$F"&amp;$S2663)="OCS (No Label)","OCS_Conversion_RM",IF(LEFT(INDIRECT("$F"&amp;$S2663),3)="OCS","OCS_RM",IF(RIGHT(INDIRECT("$F"&amp;$S2663),10)="conversion","GOTS_RM_conversion",IF((LEFT(INDIRECT("$F"&amp;$S2663),4))="GOTS","GOTS_RM","Responsible_RM")))))))</f>
        <v>#REF!</v>
      </c>
      <c r="AF2663" s="13" t="str" cm="1">
        <f t="array" aca="1" ref="AF2663" ca="1">IF($S2663="","",INDIRECT("$Z"&amp;$S2663))</f>
        <v/>
      </c>
      <c r="AG2663" s="155"/>
      <c r="AH2663" s="13" t="str" cm="1">
        <f t="array" aca="1" ref="AH2663" ca="1">IFERROR(INDIRECT("$ag"&amp;S2663),"")</f>
        <v/>
      </c>
      <c r="AI2663" s="13" t="e" cm="1">
        <f t="array" aca="1" ref="AI2663" ca="1">INDIRECT("O"&amp;S2662)</f>
        <v>#REF!</v>
      </c>
      <c r="AJ2663" s="13" t="str">
        <f>IF($I2663="","",INDEX('Raw Material'!$A$1:$J$75,MATCH(I2663,'Raw Material'!$A$1:$A$75,0),(MATCH(G2663,'Raw Material'!$A$1:$J$1,0))))</f>
        <v/>
      </c>
      <c r="AK2663" s="13" t="str">
        <f t="shared" si="1202"/>
        <v>YANLIŞRM</v>
      </c>
      <c r="AL2663" s="153" t="str">
        <f t="shared" si="1203"/>
        <v/>
      </c>
    </row>
    <row r="2664" spans="1:38" ht="16.5" customHeight="1">
      <c r="A2664" s="162"/>
      <c r="B2664" s="168"/>
      <c r="C2664" s="169"/>
      <c r="D2664" s="156"/>
      <c r="E2664" s="156"/>
      <c r="F2664" s="175"/>
      <c r="G2664" s="181"/>
      <c r="H2664" s="182"/>
      <c r="I2664" s="182"/>
      <c r="J2664" s="182"/>
      <c r="K2664" s="32"/>
      <c r="L2664" s="179"/>
      <c r="M2664" s="179"/>
      <c r="N2664" s="81"/>
      <c r="O2664" s="185"/>
      <c r="P2664" s="103"/>
      <c r="Q2664" s="84" t="str">
        <f t="shared" si="1204"/>
        <v/>
      </c>
      <c r="R2664" s="159"/>
      <c r="S2664" s="28" t="str" cm="1">
        <f t="array" aca="1" ref="S2664" ca="1">IF(INDIRECT("A"&amp;114+$U2664)&lt;&gt;"",114+$U2664,"")</f>
        <v/>
      </c>
      <c r="T2664" s="28" t="str">
        <f t="shared" ca="1" si="1205"/>
        <v>$B</v>
      </c>
      <c r="U2664" s="29">
        <f t="shared" si="1211"/>
        <v>2544</v>
      </c>
      <c r="V2664" s="29">
        <v>212.500000000017</v>
      </c>
      <c r="W2664" s="29">
        <f t="shared" si="1212"/>
        <v>212</v>
      </c>
      <c r="X2664" s="41" t="str" cm="1">
        <f t="array" aca="1" ref="X2664" ca="1">IFERROR(INDEX('PC&amp;PD'!$A$1:$AP$15,ROW('PC&amp;PD'!$A$15),MATCH(INDIRECT(T2664),'PC&amp;PD'!$A$1:$AP$1,0)),"")</f>
        <v/>
      </c>
      <c r="Z2664" s="155"/>
      <c r="AA2664" s="13" t="str">
        <f t="shared" si="1201"/>
        <v/>
      </c>
      <c r="AB2664" s="155"/>
      <c r="AC2664" s="13" t="str">
        <f t="shared" ca="1" si="1206"/>
        <v>$AB</v>
      </c>
      <c r="AD2664" s="13" t="str" cm="1">
        <f t="array" aca="1" ref="AD2664" ca="1">IFERROR(IF((LEFT(INDIRECT("$F"&amp;$S2664),4))="GOTS",IF($G2664="Organic","GOTS_Organic_raw",(IF($G2664="Responsible","GOTS_Responsible",(IF($G2664="No Attribute (Conventional)","GOTS_conventional",(IF($G2664="Recycled Pre/Post-Consumer","GOTS_pre_post",(IF($G2664="In-Conversion","GOTS_in_conversion",(IF($G2664="Sustainably Sourced","Sustainably_sourced",""))))))))))),IF($G2664="Organic","Organic",(IF($G2664="Responsible","Responsible",(IF($G2664="No Attribute (Conventional)","No_Attribute_Conventional",(IF($G2664="Recycled Pre/Post-Consumer","Recycled_Pre_Post_Consumer",(IF($G2664="In-Conversion","In_Conversion",(IF($G2664="Recycled Pre-Consumer","Recycled_Pre_Consumer",(IF($G2664="Recycled Post-Consumer","Recycled_Post_Consumer",(IF($G2664="Sustainably Sourced","Sustainably_sourced","")))))))))))))))),"")</f>
        <v/>
      </c>
      <c r="AE2664" s="13" t="e" cm="1">
        <f t="array" aca="1" ref="AE2664" ca="1">IF(INDIRECT("$F"&amp;$S2664)="","",IF(LEFT(INDIRECT("$F"&amp;$S2664),3)="GRS","GRS_RCS_RM",IF((LEFT(INDIRECT("$F"&amp;$S2664),3))="RCS","GRS_RCS_RM",IF(INDIRECT("$F"&amp;$S2664)="OCS (No Label)","OCS_Conversion_RM",IF(LEFT(INDIRECT("$F"&amp;$S2664),3)="OCS","OCS_RM",IF(RIGHT(INDIRECT("$F"&amp;$S2664),10)="conversion","GOTS_RM_conversion",IF((LEFT(INDIRECT("$F"&amp;$S2664),4))="GOTS","GOTS_RM","Responsible_RM")))))))</f>
        <v>#REF!</v>
      </c>
      <c r="AF2664" s="13" t="str" cm="1">
        <f t="array" aca="1" ref="AF2664" ca="1">IF($S2664="","",INDIRECT("$Z"&amp;$S2664))</f>
        <v/>
      </c>
      <c r="AG2664" s="155"/>
      <c r="AH2664" s="13" t="str" cm="1">
        <f t="array" aca="1" ref="AH2664" ca="1">IFERROR(INDIRECT("$ag"&amp;S2664),"")</f>
        <v/>
      </c>
      <c r="AI2664" s="13" t="e" cm="1">
        <f t="array" aca="1" ref="AI2664" ca="1">INDIRECT("O"&amp;S2663)</f>
        <v>#REF!</v>
      </c>
      <c r="AJ2664" s="13" t="str">
        <f>IF($I2664="","",INDEX('Raw Material'!$A$1:$J$75,MATCH(I2664,'Raw Material'!$A$1:$A$75,0),(MATCH(G2664,'Raw Material'!$A$1:$J$1,0))))</f>
        <v/>
      </c>
      <c r="AK2664" s="13" t="str">
        <f t="shared" si="1202"/>
        <v>YANLIŞRM</v>
      </c>
      <c r="AL2664" s="153" t="str">
        <f t="shared" si="1203"/>
        <v/>
      </c>
    </row>
    <row r="2665" spans="1:38" ht="16.5" customHeight="1">
      <c r="A2665" s="162"/>
      <c r="B2665" s="168"/>
      <c r="C2665" s="169"/>
      <c r="D2665" s="156"/>
      <c r="E2665" s="156"/>
      <c r="F2665" s="175"/>
      <c r="G2665" s="181"/>
      <c r="H2665" s="182"/>
      <c r="I2665" s="182"/>
      <c r="J2665" s="182"/>
      <c r="K2665" s="32"/>
      <c r="L2665" s="179"/>
      <c r="M2665" s="179"/>
      <c r="N2665" s="81"/>
      <c r="O2665" s="185"/>
      <c r="P2665" s="103"/>
      <c r="Q2665" s="84" t="str">
        <f t="shared" si="1204"/>
        <v/>
      </c>
      <c r="R2665" s="159"/>
      <c r="S2665" s="28" t="str" cm="1">
        <f t="array" aca="1" ref="S2665" ca="1">IF(INDIRECT("A"&amp;114+$U2665)&lt;&gt;"",114+$U2665,"")</f>
        <v/>
      </c>
      <c r="T2665" s="28" t="str">
        <f t="shared" ca="1" si="1205"/>
        <v>$B</v>
      </c>
      <c r="U2665" s="29">
        <f t="shared" si="1211"/>
        <v>2544</v>
      </c>
      <c r="V2665" s="29">
        <v>212.58333333335</v>
      </c>
      <c r="W2665" s="29">
        <f t="shared" si="1212"/>
        <v>212</v>
      </c>
      <c r="X2665" s="41" t="str" cm="1">
        <f t="array" aca="1" ref="X2665" ca="1">IFERROR(INDEX('PC&amp;PD'!$A$1:$AP$15,ROW('PC&amp;PD'!$A$15),MATCH(INDIRECT(T2665),'PC&amp;PD'!$A$1:$AP$1,0)),"")</f>
        <v/>
      </c>
      <c r="Z2665" s="155"/>
      <c r="AA2665" s="13" t="str">
        <f t="shared" si="1201"/>
        <v/>
      </c>
      <c r="AB2665" s="155"/>
      <c r="AC2665" s="13" t="str">
        <f t="shared" ca="1" si="1206"/>
        <v>$AB</v>
      </c>
      <c r="AD2665" s="13" t="str" cm="1">
        <f t="array" aca="1" ref="AD2665" ca="1">IFERROR(IF((LEFT(INDIRECT("$F"&amp;$S2665),4))="GOTS",IF($G2665="Organic","GOTS_Organic_raw",(IF($G2665="Responsible","GOTS_Responsible",(IF($G2665="No Attribute (Conventional)","GOTS_conventional",(IF($G2665="Recycled Pre/Post-Consumer","GOTS_pre_post",(IF($G2665="In-Conversion","GOTS_in_conversion",(IF($G2665="Sustainably Sourced","Sustainably_sourced",""))))))))))),IF($G2665="Organic","Organic",(IF($G2665="Responsible","Responsible",(IF($G2665="No Attribute (Conventional)","No_Attribute_Conventional",(IF($G2665="Recycled Pre/Post-Consumer","Recycled_Pre_Post_Consumer",(IF($G2665="In-Conversion","In_Conversion",(IF($G2665="Recycled Pre-Consumer","Recycled_Pre_Consumer",(IF($G2665="Recycled Post-Consumer","Recycled_Post_Consumer",(IF($G2665="Sustainably Sourced","Sustainably_sourced","")))))))))))))))),"")</f>
        <v/>
      </c>
      <c r="AE2665" s="13" t="e" cm="1">
        <f t="array" aca="1" ref="AE2665" ca="1">IF(INDIRECT("$F"&amp;$S2665)="","",IF(LEFT(INDIRECT("$F"&amp;$S2665),3)="GRS","GRS_RCS_RM",IF((LEFT(INDIRECT("$F"&amp;$S2665),3))="RCS","GRS_RCS_RM",IF(INDIRECT("$F"&amp;$S2665)="OCS (No Label)","OCS_Conversion_RM",IF(LEFT(INDIRECT("$F"&amp;$S2665),3)="OCS","OCS_RM",IF(RIGHT(INDIRECT("$F"&amp;$S2665),10)="conversion","GOTS_RM_conversion",IF((LEFT(INDIRECT("$F"&amp;$S2665),4))="GOTS","GOTS_RM","Responsible_RM")))))))</f>
        <v>#REF!</v>
      </c>
      <c r="AF2665" s="13" t="str" cm="1">
        <f t="array" aca="1" ref="AF2665" ca="1">IF($S2665="","",INDIRECT("$Z"&amp;$S2665))</f>
        <v/>
      </c>
      <c r="AG2665" s="155"/>
      <c r="AH2665" s="13" t="str" cm="1">
        <f t="array" aca="1" ref="AH2665" ca="1">IFERROR(INDIRECT("$ag"&amp;S2665),"")</f>
        <v/>
      </c>
      <c r="AI2665" s="13" t="e" cm="1">
        <f t="array" aca="1" ref="AI2665" ca="1">INDIRECT("O"&amp;S2664)</f>
        <v>#REF!</v>
      </c>
      <c r="AJ2665" s="13" t="str">
        <f>IF($I2665="","",INDEX('Raw Material'!$A$1:$J$75,MATCH(I2665,'Raw Material'!$A$1:$A$75,0),(MATCH(G2665,'Raw Material'!$A$1:$J$1,0))))</f>
        <v/>
      </c>
      <c r="AK2665" s="13" t="str">
        <f t="shared" si="1202"/>
        <v>YANLIŞRM</v>
      </c>
      <c r="AL2665" s="153" t="str">
        <f t="shared" si="1203"/>
        <v/>
      </c>
    </row>
    <row r="2666" spans="1:38" ht="16.5" customHeight="1">
      <c r="A2666" s="162"/>
      <c r="B2666" s="168"/>
      <c r="C2666" s="169"/>
      <c r="D2666" s="156"/>
      <c r="E2666" s="156"/>
      <c r="F2666" s="175"/>
      <c r="G2666" s="181"/>
      <c r="H2666" s="182"/>
      <c r="I2666" s="182"/>
      <c r="J2666" s="182"/>
      <c r="K2666" s="32"/>
      <c r="L2666" s="179"/>
      <c r="M2666" s="179"/>
      <c r="N2666" s="81"/>
      <c r="O2666" s="185"/>
      <c r="P2666" s="103"/>
      <c r="Q2666" s="84" t="str">
        <f t="shared" si="1204"/>
        <v/>
      </c>
      <c r="R2666" s="159"/>
      <c r="S2666" s="28" t="str" cm="1">
        <f t="array" aca="1" ref="S2666" ca="1">IF(INDIRECT("A"&amp;114+$U2666)&lt;&gt;"",114+$U2666,"")</f>
        <v/>
      </c>
      <c r="T2666" s="28" t="str">
        <f t="shared" ca="1" si="1205"/>
        <v>$B</v>
      </c>
      <c r="U2666" s="29">
        <f t="shared" si="1211"/>
        <v>2544</v>
      </c>
      <c r="V2666" s="29">
        <v>212.666666666683</v>
      </c>
      <c r="W2666" s="29">
        <f t="shared" si="1212"/>
        <v>212</v>
      </c>
      <c r="X2666" s="41" t="str" cm="1">
        <f t="array" aca="1" ref="X2666" ca="1">IFERROR(INDEX('PC&amp;PD'!$A$1:$AP$15,ROW('PC&amp;PD'!$A$15),MATCH(INDIRECT(T2666),'PC&amp;PD'!$A$1:$AP$1,0)),"")</f>
        <v/>
      </c>
      <c r="Z2666" s="155"/>
      <c r="AA2666" s="13" t="str">
        <f t="shared" si="1201"/>
        <v/>
      </c>
      <c r="AB2666" s="155"/>
      <c r="AC2666" s="13" t="str">
        <f t="shared" ca="1" si="1206"/>
        <v>$AB</v>
      </c>
      <c r="AD2666" s="13" t="str" cm="1">
        <f t="array" aca="1" ref="AD2666" ca="1">IFERROR(IF((LEFT(INDIRECT("$F"&amp;$S2666),4))="GOTS",IF($G2666="Organic","GOTS_Organic_raw",(IF($G2666="Responsible","GOTS_Responsible",(IF($G2666="No Attribute (Conventional)","GOTS_conventional",(IF($G2666="Recycled Pre/Post-Consumer","GOTS_pre_post",(IF($G2666="In-Conversion","GOTS_in_conversion",(IF($G2666="Sustainably Sourced","Sustainably_sourced",""))))))))))),IF($G2666="Organic","Organic",(IF($G2666="Responsible","Responsible",(IF($G2666="No Attribute (Conventional)","No_Attribute_Conventional",(IF($G2666="Recycled Pre/Post-Consumer","Recycled_Pre_Post_Consumer",(IF($G2666="In-Conversion","In_Conversion",(IF($G2666="Recycled Pre-Consumer","Recycled_Pre_Consumer",(IF($G2666="Recycled Post-Consumer","Recycled_Post_Consumer",(IF($G2666="Sustainably Sourced","Sustainably_sourced","")))))))))))))))),"")</f>
        <v/>
      </c>
      <c r="AE2666" s="13" t="e" cm="1">
        <f t="array" aca="1" ref="AE2666" ca="1">IF(INDIRECT("$F"&amp;$S2666)="","",IF(LEFT(INDIRECT("$F"&amp;$S2666),3)="GRS","GRS_RCS_RM",IF((LEFT(INDIRECT("$F"&amp;$S2666),3))="RCS","GRS_RCS_RM",IF(INDIRECT("$F"&amp;$S2666)="OCS (No Label)","OCS_Conversion_RM",IF(LEFT(INDIRECT("$F"&amp;$S2666),3)="OCS","OCS_RM",IF(RIGHT(INDIRECT("$F"&amp;$S2666),10)="conversion","GOTS_RM_conversion",IF((LEFT(INDIRECT("$F"&amp;$S2666),4))="GOTS","GOTS_RM","Responsible_RM")))))))</f>
        <v>#REF!</v>
      </c>
      <c r="AF2666" s="13" t="str" cm="1">
        <f t="array" aca="1" ref="AF2666" ca="1">IF($S2666="","",INDIRECT("$Z"&amp;$S2666))</f>
        <v/>
      </c>
      <c r="AG2666" s="155"/>
      <c r="AH2666" s="13" t="str" cm="1">
        <f t="array" aca="1" ref="AH2666" ca="1">IFERROR(INDIRECT("$ag"&amp;S2666),"")</f>
        <v/>
      </c>
      <c r="AI2666" s="13" t="e" cm="1">
        <f t="array" aca="1" ref="AI2666" ca="1">INDIRECT("O"&amp;S2665)</f>
        <v>#REF!</v>
      </c>
      <c r="AJ2666" s="13" t="str">
        <f>IF($I2666="","",INDEX('Raw Material'!$A$1:$J$75,MATCH(I2666,'Raw Material'!$A$1:$A$75,0),(MATCH(G2666,'Raw Material'!$A$1:$J$1,0))))</f>
        <v/>
      </c>
      <c r="AK2666" s="13" t="str">
        <f t="shared" si="1202"/>
        <v>YANLIŞRM</v>
      </c>
      <c r="AL2666" s="153" t="str">
        <f t="shared" si="1203"/>
        <v/>
      </c>
    </row>
    <row r="2667" spans="1:38" ht="16.5" customHeight="1">
      <c r="A2667" s="162"/>
      <c r="B2667" s="168"/>
      <c r="C2667" s="169"/>
      <c r="D2667" s="156"/>
      <c r="E2667" s="156"/>
      <c r="F2667" s="175"/>
      <c r="G2667" s="181"/>
      <c r="H2667" s="182"/>
      <c r="I2667" s="182"/>
      <c r="J2667" s="182"/>
      <c r="K2667" s="32"/>
      <c r="L2667" s="179"/>
      <c r="M2667" s="179"/>
      <c r="N2667" s="81"/>
      <c r="O2667" s="185"/>
      <c r="P2667" s="103"/>
      <c r="Q2667" s="84" t="str">
        <f t="shared" si="1204"/>
        <v/>
      </c>
      <c r="R2667" s="159"/>
      <c r="S2667" s="28" t="str" cm="1">
        <f t="array" aca="1" ref="S2667" ca="1">IF(INDIRECT("A"&amp;114+$U2667)&lt;&gt;"",114+$U2667,"")</f>
        <v/>
      </c>
      <c r="T2667" s="28" t="str">
        <f t="shared" ca="1" si="1205"/>
        <v>$B</v>
      </c>
      <c r="U2667" s="29">
        <f t="shared" si="1211"/>
        <v>2544</v>
      </c>
      <c r="V2667" s="29">
        <v>212.750000000017</v>
      </c>
      <c r="W2667" s="29">
        <f t="shared" si="1212"/>
        <v>212</v>
      </c>
      <c r="X2667" s="41" t="str" cm="1">
        <f t="array" aca="1" ref="X2667" ca="1">IFERROR(INDEX('PC&amp;PD'!$A$1:$AP$15,ROW('PC&amp;PD'!$A$15),MATCH(INDIRECT(T2667),'PC&amp;PD'!$A$1:$AP$1,0)),"")</f>
        <v/>
      </c>
      <c r="Z2667" s="155"/>
      <c r="AA2667" s="13" t="str">
        <f t="shared" si="1201"/>
        <v/>
      </c>
      <c r="AB2667" s="155"/>
      <c r="AC2667" s="13" t="str">
        <f t="shared" ca="1" si="1206"/>
        <v>$AB</v>
      </c>
      <c r="AD2667" s="13" t="str" cm="1">
        <f t="array" aca="1" ref="AD2667" ca="1">IFERROR(IF((LEFT(INDIRECT("$F"&amp;$S2667),4))="GOTS",IF($G2667="Organic","GOTS_Organic_raw",(IF($G2667="Responsible","GOTS_Responsible",(IF($G2667="No Attribute (Conventional)","GOTS_conventional",(IF($G2667="Recycled Pre/Post-Consumer","GOTS_pre_post",(IF($G2667="In-Conversion","GOTS_in_conversion",(IF($G2667="Sustainably Sourced","Sustainably_sourced",""))))))))))),IF($G2667="Organic","Organic",(IF($G2667="Responsible","Responsible",(IF($G2667="No Attribute (Conventional)","No_Attribute_Conventional",(IF($G2667="Recycled Pre/Post-Consumer","Recycled_Pre_Post_Consumer",(IF($G2667="In-Conversion","In_Conversion",(IF($G2667="Recycled Pre-Consumer","Recycled_Pre_Consumer",(IF($G2667="Recycled Post-Consumer","Recycled_Post_Consumer",(IF($G2667="Sustainably Sourced","Sustainably_sourced","")))))))))))))))),"")</f>
        <v/>
      </c>
      <c r="AE2667" s="13" t="e" cm="1">
        <f t="array" aca="1" ref="AE2667" ca="1">IF(INDIRECT("$F"&amp;$S2667)="","",IF(LEFT(INDIRECT("$F"&amp;$S2667),3)="GRS","GRS_RCS_RM",IF((LEFT(INDIRECT("$F"&amp;$S2667),3))="RCS","GRS_RCS_RM",IF(INDIRECT("$F"&amp;$S2667)="OCS (No Label)","OCS_Conversion_RM",IF(LEFT(INDIRECT("$F"&amp;$S2667),3)="OCS","OCS_RM",IF(RIGHT(INDIRECT("$F"&amp;$S2667),10)="conversion","GOTS_RM_conversion",IF((LEFT(INDIRECT("$F"&amp;$S2667),4))="GOTS","GOTS_RM","Responsible_RM")))))))</f>
        <v>#REF!</v>
      </c>
      <c r="AF2667" s="13" t="str" cm="1">
        <f t="array" aca="1" ref="AF2667" ca="1">IF($S2667="","",INDIRECT("$Z"&amp;$S2667))</f>
        <v/>
      </c>
      <c r="AG2667" s="155"/>
      <c r="AH2667" s="13" t="str" cm="1">
        <f t="array" aca="1" ref="AH2667" ca="1">IFERROR(INDIRECT("$ag"&amp;S2667),"")</f>
        <v/>
      </c>
      <c r="AI2667" s="13" t="e" cm="1">
        <f t="array" aca="1" ref="AI2667" ca="1">INDIRECT("O"&amp;S2666)</f>
        <v>#REF!</v>
      </c>
      <c r="AJ2667" s="13" t="str">
        <f>IF($I2667="","",INDEX('Raw Material'!$A$1:$J$75,MATCH(I2667,'Raw Material'!$A$1:$A$75,0),(MATCH(G2667,'Raw Material'!$A$1:$J$1,0))))</f>
        <v/>
      </c>
      <c r="AK2667" s="13" t="str">
        <f t="shared" si="1202"/>
        <v>YANLIŞRM</v>
      </c>
      <c r="AL2667" s="153" t="str">
        <f t="shared" si="1203"/>
        <v/>
      </c>
    </row>
    <row r="2668" spans="1:38" ht="16.5" customHeight="1">
      <c r="A2668" s="162"/>
      <c r="B2668" s="168"/>
      <c r="C2668" s="169"/>
      <c r="D2668" s="156"/>
      <c r="E2668" s="156"/>
      <c r="F2668" s="175"/>
      <c r="G2668" s="181"/>
      <c r="H2668" s="182"/>
      <c r="I2668" s="182"/>
      <c r="J2668" s="182"/>
      <c r="K2668" s="32"/>
      <c r="L2668" s="179"/>
      <c r="M2668" s="179"/>
      <c r="N2668" s="81"/>
      <c r="O2668" s="185"/>
      <c r="P2668" s="103"/>
      <c r="Q2668" s="84" t="str">
        <f t="shared" si="1204"/>
        <v/>
      </c>
      <c r="R2668" s="159"/>
      <c r="S2668" s="28" t="str" cm="1">
        <f t="array" aca="1" ref="S2668" ca="1">IF(INDIRECT("A"&amp;114+$U2668)&lt;&gt;"",114+$U2668,"")</f>
        <v/>
      </c>
      <c r="T2668" s="28" t="str">
        <f t="shared" ca="1" si="1205"/>
        <v>$B</v>
      </c>
      <c r="U2668" s="29">
        <f t="shared" si="1211"/>
        <v>2544</v>
      </c>
      <c r="V2668" s="29">
        <v>212.83333333335</v>
      </c>
      <c r="W2668" s="29">
        <f t="shared" si="1212"/>
        <v>212</v>
      </c>
      <c r="X2668" s="41" t="str" cm="1">
        <f t="array" aca="1" ref="X2668" ca="1">IFERROR(INDEX('PC&amp;PD'!$A$1:$AP$15,ROW('PC&amp;PD'!$A$15),MATCH(INDIRECT(T2668),'PC&amp;PD'!$A$1:$AP$1,0)),"")</f>
        <v/>
      </c>
      <c r="Z2668" s="155"/>
      <c r="AA2668" s="13" t="str">
        <f t="shared" si="1201"/>
        <v/>
      </c>
      <c r="AB2668" s="155"/>
      <c r="AC2668" s="13" t="str">
        <f t="shared" ca="1" si="1206"/>
        <v>$AB</v>
      </c>
      <c r="AD2668" s="13" t="str" cm="1">
        <f t="array" aca="1" ref="AD2668" ca="1">IFERROR(IF((LEFT(INDIRECT("$F"&amp;$S2668),4))="GOTS",IF($G2668="Organic","GOTS_Organic_raw",(IF($G2668="Responsible","GOTS_Responsible",(IF($G2668="No Attribute (Conventional)","GOTS_conventional",(IF($G2668="Recycled Pre/Post-Consumer","GOTS_pre_post",(IF($G2668="In-Conversion","GOTS_in_conversion",(IF($G2668="Sustainably Sourced","Sustainably_sourced",""))))))))))),IF($G2668="Organic","Organic",(IF($G2668="Responsible","Responsible",(IF($G2668="No Attribute (Conventional)","No_Attribute_Conventional",(IF($G2668="Recycled Pre/Post-Consumer","Recycled_Pre_Post_Consumer",(IF($G2668="In-Conversion","In_Conversion",(IF($G2668="Recycled Pre-Consumer","Recycled_Pre_Consumer",(IF($G2668="Recycled Post-Consumer","Recycled_Post_Consumer",(IF($G2668="Sustainably Sourced","Sustainably_sourced","")))))))))))))))),"")</f>
        <v/>
      </c>
      <c r="AE2668" s="13" t="e" cm="1">
        <f t="array" aca="1" ref="AE2668" ca="1">IF(INDIRECT("$F"&amp;$S2668)="","",IF(LEFT(INDIRECT("$F"&amp;$S2668),3)="GRS","GRS_RCS_RM",IF((LEFT(INDIRECT("$F"&amp;$S2668),3))="RCS","GRS_RCS_RM",IF(INDIRECT("$F"&amp;$S2668)="OCS (No Label)","OCS_Conversion_RM",IF(LEFT(INDIRECT("$F"&amp;$S2668),3)="OCS","OCS_RM",IF(RIGHT(INDIRECT("$F"&amp;$S2668),10)="conversion","GOTS_RM_conversion",IF((LEFT(INDIRECT("$F"&amp;$S2668),4))="GOTS","GOTS_RM","Responsible_RM")))))))</f>
        <v>#REF!</v>
      </c>
      <c r="AF2668" s="13" t="str" cm="1">
        <f t="array" aca="1" ref="AF2668" ca="1">IF($S2668="","",INDIRECT("$Z"&amp;$S2668))</f>
        <v/>
      </c>
      <c r="AG2668" s="155"/>
      <c r="AH2668" s="13" t="str" cm="1">
        <f t="array" aca="1" ref="AH2668" ca="1">IFERROR(INDIRECT("$ag"&amp;S2668),"")</f>
        <v/>
      </c>
      <c r="AI2668" s="13" t="e" cm="1">
        <f t="array" aca="1" ref="AI2668" ca="1">INDIRECT("O"&amp;S2667)</f>
        <v>#REF!</v>
      </c>
      <c r="AJ2668" s="13" t="str">
        <f>IF($I2668="","",INDEX('Raw Material'!$A$1:$J$75,MATCH(I2668,'Raw Material'!$A$1:$A$75,0),(MATCH(G2668,'Raw Material'!$A$1:$J$1,0))))</f>
        <v/>
      </c>
      <c r="AK2668" s="13" t="str">
        <f t="shared" si="1202"/>
        <v>YANLIŞRM</v>
      </c>
      <c r="AL2668" s="153" t="str">
        <f t="shared" si="1203"/>
        <v/>
      </c>
    </row>
    <row r="2669" spans="1:38" ht="16.5" customHeight="1" thickBot="1">
      <c r="A2669" s="163"/>
      <c r="B2669" s="170"/>
      <c r="C2669" s="171"/>
      <c r="D2669" s="156"/>
      <c r="E2669" s="156"/>
      <c r="F2669" s="176"/>
      <c r="G2669" s="157"/>
      <c r="H2669" s="158"/>
      <c r="I2669" s="158"/>
      <c r="J2669" s="158"/>
      <c r="K2669" s="33"/>
      <c r="L2669" s="180"/>
      <c r="M2669" s="180"/>
      <c r="N2669" s="82"/>
      <c r="O2669" s="186"/>
      <c r="P2669" s="103"/>
      <c r="Q2669" s="84" t="str">
        <f t="shared" si="1204"/>
        <v/>
      </c>
      <c r="R2669" s="159"/>
      <c r="S2669" s="28" t="str" cm="1">
        <f t="array" aca="1" ref="S2669" ca="1">IF(INDIRECT("A"&amp;114+$U2669)&lt;&gt;"",114+$U2669,"")</f>
        <v/>
      </c>
      <c r="T2669" s="28" t="str">
        <f t="shared" ca="1" si="1205"/>
        <v>$B</v>
      </c>
      <c r="U2669" s="29">
        <f t="shared" si="1211"/>
        <v>2544</v>
      </c>
      <c r="V2669" s="29">
        <v>212.916666666683</v>
      </c>
      <c r="W2669" s="29">
        <f t="shared" si="1212"/>
        <v>212</v>
      </c>
      <c r="X2669" s="41" t="str" cm="1">
        <f t="array" aca="1" ref="X2669" ca="1">IFERROR(INDEX('PC&amp;PD'!$A$1:$AP$15,ROW('PC&amp;PD'!$A$15),MATCH(INDIRECT(T2669),'PC&amp;PD'!$A$1:$AP$1,0)),"")</f>
        <v/>
      </c>
      <c r="Z2669" s="155"/>
      <c r="AA2669" s="13" t="str">
        <f t="shared" si="1201"/>
        <v/>
      </c>
      <c r="AB2669" s="155"/>
      <c r="AC2669" s="13" t="str">
        <f t="shared" ca="1" si="1206"/>
        <v>$AB</v>
      </c>
      <c r="AD2669" s="13" t="str" cm="1">
        <f t="array" aca="1" ref="AD2669" ca="1">IFERROR(IF((LEFT(INDIRECT("$F"&amp;$S2669),4))="GOTS",IF($G2669="Organic","GOTS_Organic_raw",(IF($G2669="Responsible","GOTS_Responsible",(IF($G2669="No Attribute (Conventional)","GOTS_conventional",(IF($G2669="Recycled Pre/Post-Consumer","GOTS_pre_post",(IF($G2669="In-Conversion","GOTS_in_conversion",(IF($G2669="Sustainably Sourced","Sustainably_sourced",""))))))))))),IF($G2669="Organic","Organic",(IF($G2669="Responsible","Responsible",(IF($G2669="No Attribute (Conventional)","No_Attribute_Conventional",(IF($G2669="Recycled Pre/Post-Consumer","Recycled_Pre_Post_Consumer",(IF($G2669="In-Conversion","In_Conversion",(IF($G2669="Recycled Pre-Consumer","Recycled_Pre_Consumer",(IF($G2669="Recycled Post-Consumer","Recycled_Post_Consumer",(IF($G2669="Sustainably Sourced","Sustainably_sourced","")))))))))))))))),"")</f>
        <v/>
      </c>
      <c r="AE2669" s="13" t="e" cm="1">
        <f t="array" aca="1" ref="AE2669" ca="1">IF(INDIRECT("$F"&amp;$S2669)="","",IF(LEFT(INDIRECT("$F"&amp;$S2669),3)="GRS","GRS_RCS_RM",IF((LEFT(INDIRECT("$F"&amp;$S2669),3))="RCS","GRS_RCS_RM",IF(INDIRECT("$F"&amp;$S2669)="OCS (No Label)","OCS_Conversion_RM",IF(LEFT(INDIRECT("$F"&amp;$S2669),3)="OCS","OCS_RM",IF(RIGHT(INDIRECT("$F"&amp;$S2669),10)="conversion","GOTS_RM_conversion",IF((LEFT(INDIRECT("$F"&amp;$S2669),4))="GOTS","GOTS_RM","Responsible_RM")))))))</f>
        <v>#REF!</v>
      </c>
      <c r="AF2669" s="13" t="str" cm="1">
        <f t="array" aca="1" ref="AF2669" ca="1">IF($S2669="","",INDIRECT("$Z"&amp;$S2669))</f>
        <v/>
      </c>
      <c r="AG2669" s="155"/>
      <c r="AH2669" s="13" t="str" cm="1">
        <f t="array" aca="1" ref="AH2669" ca="1">IFERROR(INDIRECT("$ag"&amp;S2669),"")</f>
        <v/>
      </c>
      <c r="AI2669" s="13" t="e" cm="1">
        <f t="array" aca="1" ref="AI2669" ca="1">INDIRECT("O"&amp;S2668)</f>
        <v>#REF!</v>
      </c>
      <c r="AJ2669" s="13" t="str">
        <f>IF($I2669="","",INDEX('Raw Material'!$A$1:$J$75,MATCH(I2669,'Raw Material'!$A$1:$A$75,0),(MATCH(G2669,'Raw Material'!$A$1:$J$1,0))))</f>
        <v/>
      </c>
      <c r="AK2669" s="13" t="str">
        <f t="shared" si="1202"/>
        <v>YANLIŞRM</v>
      </c>
      <c r="AL2669" s="153" t="str">
        <f t="shared" si="1203"/>
        <v/>
      </c>
    </row>
    <row r="2670" spans="1:38" ht="16.5" customHeight="1">
      <c r="A2670" s="160" t="str">
        <f>IF(B2670="","",COUNTA($B$114:$B2670))</f>
        <v/>
      </c>
      <c r="B2670" s="164"/>
      <c r="C2670" s="165"/>
      <c r="D2670" s="183"/>
      <c r="E2670" s="183"/>
      <c r="F2670" s="172"/>
      <c r="G2670" s="212"/>
      <c r="H2670" s="206"/>
      <c r="I2670" s="206"/>
      <c r="J2670" s="206"/>
      <c r="K2670" s="31"/>
      <c r="L2670" s="177" t="str">
        <f t="shared" ref="L2670" si="1226">IF(R2670="","",LEFT(R2670,LEN(R2670)-2))</f>
        <v/>
      </c>
      <c r="M2670" s="177"/>
      <c r="N2670" s="80"/>
      <c r="O2670" s="184"/>
      <c r="P2670" s="103"/>
      <c r="Q2670" s="84" t="str">
        <f t="shared" si="1204"/>
        <v/>
      </c>
      <c r="R2670" s="159" t="str">
        <f t="shared" ref="R2670" si="1227">CONCATENATE($Q2670,Q2671,Q2672,Q2673,Q2674,Q2675,$Q2676,$Q2677,$Q2678,$Q2679,Q2680,Q2681)</f>
        <v/>
      </c>
      <c r="S2670" s="28" t="str" cm="1">
        <f t="array" aca="1" ref="S2670" ca="1">IF(INDIRECT("A"&amp;114+$U2670)&lt;&gt;"",114+$U2670,"")</f>
        <v/>
      </c>
      <c r="T2670" s="28" t="str">
        <f t="shared" ca="1" si="1205"/>
        <v>$B</v>
      </c>
      <c r="U2670" s="29">
        <f t="shared" si="1211"/>
        <v>2556</v>
      </c>
      <c r="V2670" s="29">
        <v>213.000000000017</v>
      </c>
      <c r="W2670" s="29">
        <f t="shared" si="1212"/>
        <v>213</v>
      </c>
      <c r="X2670" s="41" t="str" cm="1">
        <f t="array" aca="1" ref="X2670" ca="1">IFERROR(INDEX('PC&amp;PD'!$A$1:$AP$15,ROW('PC&amp;PD'!$A$15),MATCH(INDIRECT(T2670),'PC&amp;PD'!$A$1:$AP$1,0)),"")</f>
        <v/>
      </c>
      <c r="Z2670" s="155" t="str">
        <f t="shared" ref="Z2670" si="1228">IFERROR(IF($F2670="OCS 100","OCS (OCS 100)",IF($F2670="OCS Blended","OCS (OCS Blended)",IF($F2670="OCS (No Label)","OCS (No Label)",IF($F2670="RCS 100","RCS (RCS 100)",IF($F2670="RCS Blended","RCS (RCS Blended)",IF($F2670="GRS","GRS (GRS)",IF($F2670="GRS (No Label)", "GRS (No Label)",IF($F2670="RDS","RDS (RDS)",IF($F2670="RWS","RWS (RWS)",IF($F2670="RAS","RAS (RAS)",IF($F2670="RMS","RMS (RMS)",IF($F2670="GOTS Organic","GOTS (Organic)",IF($F2670="GOTS Made with organic","GOTS (Made with Organic)",IF($F2670="GOTS Organic - in conversion","GOTS (Organic - In Conversion)",IF($F2670="GOTS Made with organic - in conversion","GOTS (Made with Organic - In Conversion)",""))))))))))))))),"")</f>
        <v/>
      </c>
      <c r="AA2670" s="13" t="str">
        <f t="shared" si="1201"/>
        <v/>
      </c>
      <c r="AB2670" s="155" t="str">
        <f t="shared" ref="AB2670" si="1229">IFERROR(IF($F2670="OCS 100", "OCS_100",IF($F2670="OCS Blended", "OCS_Blended",IF($F2670="OCS (No Label)", "OCS_No_Label",IF($F2670="RCS 100", "RCS_100",IF($F2670="RCS Blended","RCS_Blended",IF($F2670="GRS","GRS",IF($F2670="GRS (No Label)", "GRS_No_Label",IF($F2670="RDS","RDS",IF($F2670="RWS","RWS",IF($F2670="RMS","RMS",IF($F2670="GOTS Organic","GOTS_Organic",IF($F2670="GOTS Made with organic","GOTS_Made_with_organic",IF($F2670="GOTS Organic - in conversion","GOTS_Organic_in_Conversion",IF($F2670="GOTS Made with organic - in conversion","GOTS_Made_with_Organic_in_Conversion",IF($F2670="RAS","RAS",""))))))))))))))),"")</f>
        <v/>
      </c>
      <c r="AC2670" s="13" t="str">
        <f t="shared" ca="1" si="1206"/>
        <v>$AB</v>
      </c>
      <c r="AD2670" s="13" t="str" cm="1">
        <f t="array" aca="1" ref="AD2670" ca="1">IFERROR(IF((LEFT(INDIRECT("$F"&amp;$S2670),4))="GOTS",IF($G2670="Organic","GOTS_Organic_raw",(IF($G2670="Responsible","GOTS_Responsible",(IF($G2670="No Attribute (Conventional)","GOTS_conventional",(IF($G2670="Recycled Pre/Post-Consumer","GOTS_pre_post",(IF($G2670="In-Conversion","GOTS_in_conversion",(IF($G2670="Sustainably Sourced","Sustainably_sourced",""))))))))))),IF($G2670="Organic","Organic",(IF($G2670="Responsible","Responsible",(IF($G2670="No Attribute (Conventional)","No_Attribute_Conventional",(IF($G2670="Recycled Pre/Post-Consumer","Recycled_Pre_Post_Consumer",(IF($G2670="In-Conversion","In_Conversion",(IF($G2670="Recycled Pre-Consumer","Recycled_Pre_Consumer",(IF($G2670="Recycled Post-Consumer","Recycled_Post_Consumer",(IF($G2670="Sustainably Sourced","Sustainably_sourced","")))))))))))))))),"")</f>
        <v/>
      </c>
      <c r="AE2670" s="13" t="e" cm="1">
        <f t="array" aca="1" ref="AE2670" ca="1">IF(INDIRECT("$F"&amp;$S2670)="","",IF(LEFT(INDIRECT("$F"&amp;$S2670),3)="GRS","GRS_RCS_RM",IF((LEFT(INDIRECT("$F"&amp;$S2670),3))="RCS","GRS_RCS_RM",IF(INDIRECT("$F"&amp;$S2670)="OCS (No Label)","OCS_Conversion_RM",IF(LEFT(INDIRECT("$F"&amp;$S2670),3)="OCS","OCS_RM",IF(RIGHT(INDIRECT("$F"&amp;$S2670),10)="conversion","GOTS_RM_conversion",IF((LEFT(INDIRECT("$F"&amp;$S2670),4))="GOTS","GOTS_RM","Responsible_RM")))))))</f>
        <v>#REF!</v>
      </c>
      <c r="AF2670" s="13" t="str" cm="1">
        <f t="array" aca="1" ref="AF2670" ca="1">IF($S2670="","",INDIRECT("$Z"&amp;$S2670))</f>
        <v/>
      </c>
      <c r="AG2670" s="155" t="str">
        <f t="shared" si="1225"/>
        <v/>
      </c>
      <c r="AH2670" s="13" t="str" cm="1">
        <f t="array" aca="1" ref="AH2670" ca="1">IFERROR(INDIRECT("$ag"&amp;S2670),"")</f>
        <v/>
      </c>
      <c r="AI2670" s="13" t="e" cm="1">
        <f t="array" aca="1" ref="AI2670" ca="1">INDIRECT("O"&amp;S2669)</f>
        <v>#REF!</v>
      </c>
      <c r="AJ2670" s="13" t="str">
        <f>IF($I2670="","",INDEX('Raw Material'!$A$1:$J$75,MATCH(I2670,'Raw Material'!$A$1:$A$75,0),(MATCH(G2670,'Raw Material'!$A$1:$J$1,0))))</f>
        <v/>
      </c>
      <c r="AK2670" s="13" t="str">
        <f t="shared" si="1202"/>
        <v>YANLIŞRM</v>
      </c>
      <c r="AL2670" s="153" t="str">
        <f t="shared" si="1203"/>
        <v/>
      </c>
    </row>
    <row r="2671" spans="1:38" ht="16.5" customHeight="1">
      <c r="A2671" s="161"/>
      <c r="B2671" s="166"/>
      <c r="C2671" s="167"/>
      <c r="D2671" s="156"/>
      <c r="E2671" s="156"/>
      <c r="F2671" s="173"/>
      <c r="G2671" s="181"/>
      <c r="H2671" s="182"/>
      <c r="I2671" s="182"/>
      <c r="J2671" s="182"/>
      <c r="K2671" s="32"/>
      <c r="L2671" s="178"/>
      <c r="M2671" s="178"/>
      <c r="N2671" s="81"/>
      <c r="O2671" s="185"/>
      <c r="P2671" s="103"/>
      <c r="Q2671" s="84" t="str">
        <f t="shared" si="1204"/>
        <v/>
      </c>
      <c r="R2671" s="159"/>
      <c r="S2671" s="28" t="str" cm="1">
        <f t="array" aca="1" ref="S2671" ca="1">IF(INDIRECT("A"&amp;114+$U2671)&lt;&gt;"",114+$U2671,"")</f>
        <v/>
      </c>
      <c r="T2671" s="28" t="str">
        <f t="shared" ca="1" si="1205"/>
        <v>$B</v>
      </c>
      <c r="U2671" s="29">
        <f t="shared" si="1211"/>
        <v>2556</v>
      </c>
      <c r="V2671" s="29">
        <v>213.08333333335</v>
      </c>
      <c r="W2671" s="29">
        <f t="shared" si="1212"/>
        <v>213</v>
      </c>
      <c r="X2671" s="41" t="str" cm="1">
        <f t="array" aca="1" ref="X2671" ca="1">IFERROR(INDEX('PC&amp;PD'!$A$1:$AP$15,ROW('PC&amp;PD'!$A$15),MATCH(INDIRECT(T2671),'PC&amp;PD'!$A$1:$AP$1,0)),"")</f>
        <v/>
      </c>
      <c r="Z2671" s="155"/>
      <c r="AA2671" s="13" t="str">
        <f t="shared" si="1201"/>
        <v/>
      </c>
      <c r="AB2671" s="155"/>
      <c r="AC2671" s="13" t="str">
        <f t="shared" ca="1" si="1206"/>
        <v>$AB</v>
      </c>
      <c r="AD2671" s="13" t="str" cm="1">
        <f t="array" aca="1" ref="AD2671" ca="1">IFERROR(IF((LEFT(INDIRECT("$F"&amp;$S2671),4))="GOTS",IF($G2671="Organic","GOTS_Organic_raw",(IF($G2671="Responsible","GOTS_Responsible",(IF($G2671="No Attribute (Conventional)","GOTS_conventional",(IF($G2671="Recycled Pre/Post-Consumer","GOTS_pre_post",(IF($G2671="In-Conversion","GOTS_in_conversion",(IF($G2671="Sustainably Sourced","Sustainably_sourced",""))))))))))),IF($G2671="Organic","Organic",(IF($G2671="Responsible","Responsible",(IF($G2671="No Attribute (Conventional)","No_Attribute_Conventional",(IF($G2671="Recycled Pre/Post-Consumer","Recycled_Pre_Post_Consumer",(IF($G2671="In-Conversion","In_Conversion",(IF($G2671="Recycled Pre-Consumer","Recycled_Pre_Consumer",(IF($G2671="Recycled Post-Consumer","Recycled_Post_Consumer",(IF($G2671="Sustainably Sourced","Sustainably_sourced","")))))))))))))))),"")</f>
        <v/>
      </c>
      <c r="AE2671" s="13" t="e" cm="1">
        <f t="array" aca="1" ref="AE2671" ca="1">IF(INDIRECT("$F"&amp;$S2671)="","",IF(LEFT(INDIRECT("$F"&amp;$S2671),3)="GRS","GRS_RCS_RM",IF((LEFT(INDIRECT("$F"&amp;$S2671),3))="RCS","GRS_RCS_RM",IF(INDIRECT("$F"&amp;$S2671)="OCS (No Label)","OCS_Conversion_RM",IF(LEFT(INDIRECT("$F"&amp;$S2671),3)="OCS","OCS_RM",IF(RIGHT(INDIRECT("$F"&amp;$S2671),10)="conversion","GOTS_RM_conversion",IF((LEFT(INDIRECT("$F"&amp;$S2671),4))="GOTS","GOTS_RM","Responsible_RM")))))))</f>
        <v>#REF!</v>
      </c>
      <c r="AF2671" s="13" t="str" cm="1">
        <f t="array" aca="1" ref="AF2671" ca="1">IF($S2671="","",INDIRECT("$Z"&amp;$S2671))</f>
        <v/>
      </c>
      <c r="AG2671" s="155"/>
      <c r="AH2671" s="13" t="str" cm="1">
        <f t="array" aca="1" ref="AH2671" ca="1">IFERROR(INDIRECT("$ag"&amp;S2671),"")</f>
        <v/>
      </c>
      <c r="AI2671" s="13" t="e" cm="1">
        <f t="array" aca="1" ref="AI2671" ca="1">INDIRECT("O"&amp;S2670)</f>
        <v>#REF!</v>
      </c>
      <c r="AJ2671" s="13" t="str">
        <f>IF($I2671="","",INDEX('Raw Material'!$A$1:$J$75,MATCH(I2671,'Raw Material'!$A$1:$A$75,0),(MATCH(G2671,'Raw Material'!$A$1:$J$1,0))))</f>
        <v/>
      </c>
      <c r="AK2671" s="13" t="str">
        <f t="shared" si="1202"/>
        <v>YANLIŞRM</v>
      </c>
      <c r="AL2671" s="153" t="str">
        <f t="shared" si="1203"/>
        <v/>
      </c>
    </row>
    <row r="2672" spans="1:38" ht="16.5" customHeight="1">
      <c r="A2672" s="161"/>
      <c r="B2672" s="166"/>
      <c r="C2672" s="167"/>
      <c r="D2672" s="156"/>
      <c r="E2672" s="156"/>
      <c r="F2672" s="173"/>
      <c r="G2672" s="181"/>
      <c r="H2672" s="182"/>
      <c r="I2672" s="182"/>
      <c r="J2672" s="182"/>
      <c r="K2672" s="32"/>
      <c r="L2672" s="178"/>
      <c r="M2672" s="178"/>
      <c r="N2672" s="81"/>
      <c r="O2672" s="185"/>
      <c r="P2672" s="103"/>
      <c r="Q2672" s="84" t="str">
        <f t="shared" si="1204"/>
        <v/>
      </c>
      <c r="R2672" s="159"/>
      <c r="S2672" s="28" t="str" cm="1">
        <f t="array" aca="1" ref="S2672" ca="1">IF(INDIRECT("A"&amp;114+$U2672)&lt;&gt;"",114+$U2672,"")</f>
        <v/>
      </c>
      <c r="T2672" s="28" t="str">
        <f t="shared" ca="1" si="1205"/>
        <v>$B</v>
      </c>
      <c r="U2672" s="29">
        <f t="shared" si="1211"/>
        <v>2556</v>
      </c>
      <c r="V2672" s="29">
        <v>213.166666666683</v>
      </c>
      <c r="W2672" s="29">
        <f t="shared" si="1212"/>
        <v>213</v>
      </c>
      <c r="X2672" s="41" t="str" cm="1">
        <f t="array" aca="1" ref="X2672" ca="1">IFERROR(INDEX('PC&amp;PD'!$A$1:$AP$15,ROW('PC&amp;PD'!$A$15),MATCH(INDIRECT(T2672),'PC&amp;PD'!$A$1:$AP$1,0)),"")</f>
        <v/>
      </c>
      <c r="Z2672" s="155"/>
      <c r="AA2672" s="13" t="str">
        <f t="shared" si="1201"/>
        <v/>
      </c>
      <c r="AB2672" s="155"/>
      <c r="AC2672" s="13" t="str">
        <f t="shared" ca="1" si="1206"/>
        <v>$AB</v>
      </c>
      <c r="AD2672" s="13" t="str" cm="1">
        <f t="array" aca="1" ref="AD2672" ca="1">IFERROR(IF((LEFT(INDIRECT("$F"&amp;$S2672),4))="GOTS",IF($G2672="Organic","GOTS_Organic_raw",(IF($G2672="Responsible","GOTS_Responsible",(IF($G2672="No Attribute (Conventional)","GOTS_conventional",(IF($G2672="Recycled Pre/Post-Consumer","GOTS_pre_post",(IF($G2672="In-Conversion","GOTS_in_conversion",(IF($G2672="Sustainably Sourced","Sustainably_sourced",""))))))))))),IF($G2672="Organic","Organic",(IF($G2672="Responsible","Responsible",(IF($G2672="No Attribute (Conventional)","No_Attribute_Conventional",(IF($G2672="Recycled Pre/Post-Consumer","Recycled_Pre_Post_Consumer",(IF($G2672="In-Conversion","In_Conversion",(IF($G2672="Recycled Pre-Consumer","Recycled_Pre_Consumer",(IF($G2672="Recycled Post-Consumer","Recycled_Post_Consumer",(IF($G2672="Sustainably Sourced","Sustainably_sourced","")))))))))))))))),"")</f>
        <v/>
      </c>
      <c r="AE2672" s="13" t="e" cm="1">
        <f t="array" aca="1" ref="AE2672" ca="1">IF(INDIRECT("$F"&amp;$S2672)="","",IF(LEFT(INDIRECT("$F"&amp;$S2672),3)="GRS","GRS_RCS_RM",IF((LEFT(INDIRECT("$F"&amp;$S2672),3))="RCS","GRS_RCS_RM",IF(INDIRECT("$F"&amp;$S2672)="OCS (No Label)","OCS_Conversion_RM",IF(LEFT(INDIRECT("$F"&amp;$S2672),3)="OCS","OCS_RM",IF(RIGHT(INDIRECT("$F"&amp;$S2672),10)="conversion","GOTS_RM_conversion",IF((LEFT(INDIRECT("$F"&amp;$S2672),4))="GOTS","GOTS_RM","Responsible_RM")))))))</f>
        <v>#REF!</v>
      </c>
      <c r="AF2672" s="13" t="str" cm="1">
        <f t="array" aca="1" ref="AF2672" ca="1">IF($S2672="","",INDIRECT("$Z"&amp;$S2672))</f>
        <v/>
      </c>
      <c r="AG2672" s="155"/>
      <c r="AH2672" s="13" t="str" cm="1">
        <f t="array" aca="1" ref="AH2672" ca="1">IFERROR(INDIRECT("$ag"&amp;S2672),"")</f>
        <v/>
      </c>
      <c r="AI2672" s="13" t="e" cm="1">
        <f t="array" aca="1" ref="AI2672" ca="1">INDIRECT("O"&amp;S2671)</f>
        <v>#REF!</v>
      </c>
      <c r="AJ2672" s="13" t="str">
        <f>IF($I2672="","",INDEX('Raw Material'!$A$1:$J$75,MATCH(I2672,'Raw Material'!$A$1:$A$75,0),(MATCH(G2672,'Raw Material'!$A$1:$J$1,0))))</f>
        <v/>
      </c>
      <c r="AK2672" s="13" t="str">
        <f t="shared" si="1202"/>
        <v>YANLIŞRM</v>
      </c>
      <c r="AL2672" s="153" t="str">
        <f t="shared" si="1203"/>
        <v/>
      </c>
    </row>
    <row r="2673" spans="1:38" ht="16.5" customHeight="1">
      <c r="A2673" s="161"/>
      <c r="B2673" s="166"/>
      <c r="C2673" s="167"/>
      <c r="D2673" s="156"/>
      <c r="E2673" s="156"/>
      <c r="F2673" s="174"/>
      <c r="G2673" s="181"/>
      <c r="H2673" s="182"/>
      <c r="I2673" s="182"/>
      <c r="J2673" s="182"/>
      <c r="K2673" s="32"/>
      <c r="L2673" s="178"/>
      <c r="M2673" s="178"/>
      <c r="N2673" s="81"/>
      <c r="O2673" s="185"/>
      <c r="P2673" s="103"/>
      <c r="Q2673" s="84" t="str">
        <f t="shared" si="1204"/>
        <v/>
      </c>
      <c r="R2673" s="159"/>
      <c r="S2673" s="28" t="str" cm="1">
        <f t="array" aca="1" ref="S2673" ca="1">IF(INDIRECT("A"&amp;114+$U2673)&lt;&gt;"",114+$U2673,"")</f>
        <v/>
      </c>
      <c r="T2673" s="28" t="str">
        <f t="shared" ca="1" si="1205"/>
        <v>$B</v>
      </c>
      <c r="U2673" s="29">
        <f t="shared" si="1211"/>
        <v>2556</v>
      </c>
      <c r="V2673" s="29">
        <v>213.250000000017</v>
      </c>
      <c r="W2673" s="29">
        <f t="shared" si="1212"/>
        <v>213</v>
      </c>
      <c r="X2673" s="41" t="str" cm="1">
        <f t="array" aca="1" ref="X2673" ca="1">IFERROR(INDEX('PC&amp;PD'!$A$1:$AP$15,ROW('PC&amp;PD'!$A$15),MATCH(INDIRECT(T2673),'PC&amp;PD'!$A$1:$AP$1,0)),"")</f>
        <v/>
      </c>
      <c r="Z2673" s="155"/>
      <c r="AA2673" s="13" t="str">
        <f t="shared" si="1201"/>
        <v/>
      </c>
      <c r="AB2673" s="155"/>
      <c r="AC2673" s="13" t="str">
        <f t="shared" ca="1" si="1206"/>
        <v>$AB</v>
      </c>
      <c r="AD2673" s="13" t="str" cm="1">
        <f t="array" aca="1" ref="AD2673" ca="1">IFERROR(IF((LEFT(INDIRECT("$F"&amp;$S2673),4))="GOTS",IF($G2673="Organic","GOTS_Organic_raw",(IF($G2673="Responsible","GOTS_Responsible",(IF($G2673="No Attribute (Conventional)","GOTS_conventional",(IF($G2673="Recycled Pre/Post-Consumer","GOTS_pre_post",(IF($G2673="In-Conversion","GOTS_in_conversion",(IF($G2673="Sustainably Sourced","Sustainably_sourced",""))))))))))),IF($G2673="Organic","Organic",(IF($G2673="Responsible","Responsible",(IF($G2673="No Attribute (Conventional)","No_Attribute_Conventional",(IF($G2673="Recycled Pre/Post-Consumer","Recycled_Pre_Post_Consumer",(IF($G2673="In-Conversion","In_Conversion",(IF($G2673="Recycled Pre-Consumer","Recycled_Pre_Consumer",(IF($G2673="Recycled Post-Consumer","Recycled_Post_Consumer",(IF($G2673="Sustainably Sourced","Sustainably_sourced","")))))))))))))))),"")</f>
        <v/>
      </c>
      <c r="AE2673" s="13" t="e" cm="1">
        <f t="array" aca="1" ref="AE2673" ca="1">IF(INDIRECT("$F"&amp;$S2673)="","",IF(LEFT(INDIRECT("$F"&amp;$S2673),3)="GRS","GRS_RCS_RM",IF((LEFT(INDIRECT("$F"&amp;$S2673),3))="RCS","GRS_RCS_RM",IF(INDIRECT("$F"&amp;$S2673)="OCS (No Label)","OCS_Conversion_RM",IF(LEFT(INDIRECT("$F"&amp;$S2673),3)="OCS","OCS_RM",IF(RIGHT(INDIRECT("$F"&amp;$S2673),10)="conversion","GOTS_RM_conversion",IF((LEFT(INDIRECT("$F"&amp;$S2673),4))="GOTS","GOTS_RM","Responsible_RM")))))))</f>
        <v>#REF!</v>
      </c>
      <c r="AF2673" s="13" t="str" cm="1">
        <f t="array" aca="1" ref="AF2673" ca="1">IF($S2673="","",INDIRECT("$Z"&amp;$S2673))</f>
        <v/>
      </c>
      <c r="AG2673" s="155"/>
      <c r="AH2673" s="13" t="str" cm="1">
        <f t="array" aca="1" ref="AH2673" ca="1">IFERROR(INDIRECT("$ag"&amp;S2673),"")</f>
        <v/>
      </c>
      <c r="AI2673" s="13" t="e" cm="1">
        <f t="array" aca="1" ref="AI2673" ca="1">INDIRECT("O"&amp;S2672)</f>
        <v>#REF!</v>
      </c>
      <c r="AJ2673" s="13" t="str">
        <f>IF($I2673="","",INDEX('Raw Material'!$A$1:$J$75,MATCH(I2673,'Raw Material'!$A$1:$A$75,0),(MATCH(G2673,'Raw Material'!$A$1:$J$1,0))))</f>
        <v/>
      </c>
      <c r="AK2673" s="13" t="str">
        <f t="shared" si="1202"/>
        <v>YANLIŞRM</v>
      </c>
      <c r="AL2673" s="153" t="str">
        <f t="shared" si="1203"/>
        <v/>
      </c>
    </row>
    <row r="2674" spans="1:38" ht="16.5" customHeight="1">
      <c r="A2674" s="161"/>
      <c r="B2674" s="166"/>
      <c r="C2674" s="167"/>
      <c r="D2674" s="156"/>
      <c r="E2674" s="156"/>
      <c r="F2674" s="174"/>
      <c r="G2674" s="181"/>
      <c r="H2674" s="182"/>
      <c r="I2674" s="182"/>
      <c r="J2674" s="182"/>
      <c r="K2674" s="32"/>
      <c r="L2674" s="178"/>
      <c r="M2674" s="178"/>
      <c r="N2674" s="81"/>
      <c r="O2674" s="185"/>
      <c r="P2674" s="103"/>
      <c r="Q2674" s="84" t="str">
        <f t="shared" si="1204"/>
        <v/>
      </c>
      <c r="R2674" s="159"/>
      <c r="S2674" s="28" t="str" cm="1">
        <f t="array" aca="1" ref="S2674" ca="1">IF(INDIRECT("A"&amp;114+$U2674)&lt;&gt;"",114+$U2674,"")</f>
        <v/>
      </c>
      <c r="T2674" s="28" t="str">
        <f t="shared" ca="1" si="1205"/>
        <v>$B</v>
      </c>
      <c r="U2674" s="29">
        <f t="shared" si="1211"/>
        <v>2556</v>
      </c>
      <c r="V2674" s="29">
        <v>213.33333333335</v>
      </c>
      <c r="W2674" s="29">
        <f t="shared" si="1212"/>
        <v>213</v>
      </c>
      <c r="X2674" s="41" t="str" cm="1">
        <f t="array" aca="1" ref="X2674" ca="1">IFERROR(INDEX('PC&amp;PD'!$A$1:$AP$15,ROW('PC&amp;PD'!$A$15),MATCH(INDIRECT(T2674),'PC&amp;PD'!$A$1:$AP$1,0)),"")</f>
        <v/>
      </c>
      <c r="Z2674" s="155"/>
      <c r="AA2674" s="13" t="str">
        <f t="shared" si="1201"/>
        <v/>
      </c>
      <c r="AB2674" s="155"/>
      <c r="AC2674" s="13" t="str">
        <f t="shared" ca="1" si="1206"/>
        <v>$AB</v>
      </c>
      <c r="AD2674" s="13" t="str" cm="1">
        <f t="array" aca="1" ref="AD2674" ca="1">IFERROR(IF((LEFT(INDIRECT("$F"&amp;$S2674),4))="GOTS",IF($G2674="Organic","GOTS_Organic_raw",(IF($G2674="Responsible","GOTS_Responsible",(IF($G2674="No Attribute (Conventional)","GOTS_conventional",(IF($G2674="Recycled Pre/Post-Consumer","GOTS_pre_post",(IF($G2674="In-Conversion","GOTS_in_conversion",(IF($G2674="Sustainably Sourced","Sustainably_sourced",""))))))))))),IF($G2674="Organic","Organic",(IF($G2674="Responsible","Responsible",(IF($G2674="No Attribute (Conventional)","No_Attribute_Conventional",(IF($G2674="Recycled Pre/Post-Consumer","Recycled_Pre_Post_Consumer",(IF($G2674="In-Conversion","In_Conversion",(IF($G2674="Recycled Pre-Consumer","Recycled_Pre_Consumer",(IF($G2674="Recycled Post-Consumer","Recycled_Post_Consumer",(IF($G2674="Sustainably Sourced","Sustainably_sourced","")))))))))))))))),"")</f>
        <v/>
      </c>
      <c r="AE2674" s="13" t="e" cm="1">
        <f t="array" aca="1" ref="AE2674" ca="1">IF(INDIRECT("$F"&amp;$S2674)="","",IF(LEFT(INDIRECT("$F"&amp;$S2674),3)="GRS","GRS_RCS_RM",IF((LEFT(INDIRECT("$F"&amp;$S2674),3))="RCS","GRS_RCS_RM",IF(INDIRECT("$F"&amp;$S2674)="OCS (No Label)","OCS_Conversion_RM",IF(LEFT(INDIRECT("$F"&amp;$S2674),3)="OCS","OCS_RM",IF(RIGHT(INDIRECT("$F"&amp;$S2674),10)="conversion","GOTS_RM_conversion",IF((LEFT(INDIRECT("$F"&amp;$S2674),4))="GOTS","GOTS_RM","Responsible_RM")))))))</f>
        <v>#REF!</v>
      </c>
      <c r="AF2674" s="13" t="str" cm="1">
        <f t="array" aca="1" ref="AF2674" ca="1">IF($S2674="","",INDIRECT("$Z"&amp;$S2674))</f>
        <v/>
      </c>
      <c r="AG2674" s="155"/>
      <c r="AH2674" s="13" t="str" cm="1">
        <f t="array" aca="1" ref="AH2674" ca="1">IFERROR(INDIRECT("$ag"&amp;S2674),"")</f>
        <v/>
      </c>
      <c r="AI2674" s="13" t="e" cm="1">
        <f t="array" aca="1" ref="AI2674" ca="1">INDIRECT("O"&amp;S2673)</f>
        <v>#REF!</v>
      </c>
      <c r="AJ2674" s="13" t="str">
        <f>IF($I2674="","",INDEX('Raw Material'!$A$1:$J$75,MATCH(I2674,'Raw Material'!$A$1:$A$75,0),(MATCH(G2674,'Raw Material'!$A$1:$J$1,0))))</f>
        <v/>
      </c>
      <c r="AK2674" s="13" t="str">
        <f t="shared" si="1202"/>
        <v>YANLIŞRM</v>
      </c>
      <c r="AL2674" s="153" t="str">
        <f t="shared" si="1203"/>
        <v/>
      </c>
    </row>
    <row r="2675" spans="1:38" ht="16.5" customHeight="1">
      <c r="A2675" s="161"/>
      <c r="B2675" s="166"/>
      <c r="C2675" s="167"/>
      <c r="D2675" s="156"/>
      <c r="E2675" s="156"/>
      <c r="F2675" s="174"/>
      <c r="G2675" s="181"/>
      <c r="H2675" s="182"/>
      <c r="I2675" s="182"/>
      <c r="J2675" s="182"/>
      <c r="K2675" s="32"/>
      <c r="L2675" s="178"/>
      <c r="M2675" s="178"/>
      <c r="N2675" s="81"/>
      <c r="O2675" s="185"/>
      <c r="P2675" s="103"/>
      <c r="Q2675" s="84" t="str">
        <f t="shared" si="1204"/>
        <v/>
      </c>
      <c r="R2675" s="159"/>
      <c r="S2675" s="28" t="str" cm="1">
        <f t="array" aca="1" ref="S2675" ca="1">IF(INDIRECT("A"&amp;114+$U2675)&lt;&gt;"",114+$U2675,"")</f>
        <v/>
      </c>
      <c r="T2675" s="28" t="str">
        <f t="shared" ca="1" si="1205"/>
        <v>$B</v>
      </c>
      <c r="U2675" s="29">
        <f t="shared" si="1211"/>
        <v>2556</v>
      </c>
      <c r="V2675" s="29">
        <v>213.416666666683</v>
      </c>
      <c r="W2675" s="29">
        <f t="shared" si="1212"/>
        <v>213</v>
      </c>
      <c r="X2675" s="41" t="str" cm="1">
        <f t="array" aca="1" ref="X2675" ca="1">IFERROR(INDEX('PC&amp;PD'!$A$1:$AP$15,ROW('PC&amp;PD'!$A$15),MATCH(INDIRECT(T2675),'PC&amp;PD'!$A$1:$AP$1,0)),"")</f>
        <v/>
      </c>
      <c r="Z2675" s="155"/>
      <c r="AA2675" s="13" t="str">
        <f t="shared" ref="AA2675:AA2738" si="1230">IFERROR(IF(G2675="","",IF(G2675="No Attribute (Conventional)","",G2675)),"")</f>
        <v/>
      </c>
      <c r="AB2675" s="155"/>
      <c r="AC2675" s="13" t="str">
        <f t="shared" ca="1" si="1206"/>
        <v>$AB</v>
      </c>
      <c r="AD2675" s="13" t="str" cm="1">
        <f t="array" aca="1" ref="AD2675" ca="1">IFERROR(IF((LEFT(INDIRECT("$F"&amp;$S2675),4))="GOTS",IF($G2675="Organic","GOTS_Organic_raw",(IF($G2675="Responsible","GOTS_Responsible",(IF($G2675="No Attribute (Conventional)","GOTS_conventional",(IF($G2675="Recycled Pre/Post-Consumer","GOTS_pre_post",(IF($G2675="In-Conversion","GOTS_in_conversion",(IF($G2675="Sustainably Sourced","Sustainably_sourced",""))))))))))),IF($G2675="Organic","Organic",(IF($G2675="Responsible","Responsible",(IF($G2675="No Attribute (Conventional)","No_Attribute_Conventional",(IF($G2675="Recycled Pre/Post-Consumer","Recycled_Pre_Post_Consumer",(IF($G2675="In-Conversion","In_Conversion",(IF($G2675="Recycled Pre-Consumer","Recycled_Pre_Consumer",(IF($G2675="Recycled Post-Consumer","Recycled_Post_Consumer",(IF($G2675="Sustainably Sourced","Sustainably_sourced","")))))))))))))))),"")</f>
        <v/>
      </c>
      <c r="AE2675" s="13" t="e" cm="1">
        <f t="array" aca="1" ref="AE2675" ca="1">IF(INDIRECT("$F"&amp;$S2675)="","",IF(LEFT(INDIRECT("$F"&amp;$S2675),3)="GRS","GRS_RCS_RM",IF((LEFT(INDIRECT("$F"&amp;$S2675),3))="RCS","GRS_RCS_RM",IF(INDIRECT("$F"&amp;$S2675)="OCS (No Label)","OCS_Conversion_RM",IF(LEFT(INDIRECT("$F"&amp;$S2675),3)="OCS","OCS_RM",IF(RIGHT(INDIRECT("$F"&amp;$S2675),10)="conversion","GOTS_RM_conversion",IF((LEFT(INDIRECT("$F"&amp;$S2675),4))="GOTS","GOTS_RM","Responsible_RM")))))))</f>
        <v>#REF!</v>
      </c>
      <c r="AF2675" s="13" t="str" cm="1">
        <f t="array" aca="1" ref="AF2675" ca="1">IF($S2675="","",INDIRECT("$Z"&amp;$S2675))</f>
        <v/>
      </c>
      <c r="AG2675" s="155"/>
      <c r="AH2675" s="13" t="str" cm="1">
        <f t="array" aca="1" ref="AH2675" ca="1">IFERROR(INDIRECT("$ag"&amp;S2675),"")</f>
        <v/>
      </c>
      <c r="AI2675" s="13" t="e" cm="1">
        <f t="array" aca="1" ref="AI2675" ca="1">INDIRECT("O"&amp;S2674)</f>
        <v>#REF!</v>
      </c>
      <c r="AJ2675" s="13" t="str">
        <f>IF($I2675="","",INDEX('Raw Material'!$A$1:$J$75,MATCH(I2675,'Raw Material'!$A$1:$A$75,0),(MATCH(G2675,'Raw Material'!$A$1:$J$1,0))))</f>
        <v/>
      </c>
      <c r="AK2675" s="13" t="str">
        <f t="shared" ref="AK2675:AK2738" si="1231">$U$17&amp;"RM"</f>
        <v>YANLIŞRM</v>
      </c>
      <c r="AL2675" s="153" t="str">
        <f t="shared" ref="AL2675:AL2738" si="1232">IF($G2675="Organic","Organic",IF($G2675="No Attribute (Conventional)","No_Attribute_Conventional",IF($G2675="Recycled pre-consumer","Recycled_pre_consumer",IF($G2675="Recycled post-consumer","Recycled_post_consumer",IF($G2675="Responsible","Responsible",IF($G2675="Sustainably sourced","Sustainable_sourced",IF($G2675="ın-conversion","In_conversion","")))))))</f>
        <v/>
      </c>
    </row>
    <row r="2676" spans="1:38" ht="16.5" customHeight="1">
      <c r="A2676" s="162"/>
      <c r="B2676" s="168"/>
      <c r="C2676" s="169"/>
      <c r="D2676" s="156"/>
      <c r="E2676" s="156"/>
      <c r="F2676" s="175"/>
      <c r="G2676" s="181"/>
      <c r="H2676" s="182"/>
      <c r="I2676" s="182"/>
      <c r="J2676" s="182"/>
      <c r="K2676" s="32"/>
      <c r="L2676" s="179"/>
      <c r="M2676" s="179"/>
      <c r="N2676" s="81"/>
      <c r="O2676" s="185"/>
      <c r="P2676" s="103"/>
      <c r="Q2676" s="84" t="str">
        <f t="shared" si="1204"/>
        <v/>
      </c>
      <c r="R2676" s="159"/>
      <c r="S2676" s="28" t="str" cm="1">
        <f t="array" aca="1" ref="S2676" ca="1">IF(INDIRECT("A"&amp;114+$U2676)&lt;&gt;"",114+$U2676,"")</f>
        <v/>
      </c>
      <c r="T2676" s="28" t="str">
        <f t="shared" ca="1" si="1205"/>
        <v>$B</v>
      </c>
      <c r="U2676" s="29">
        <f t="shared" si="1211"/>
        <v>2556</v>
      </c>
      <c r="V2676" s="29">
        <v>213.500000000017</v>
      </c>
      <c r="W2676" s="29">
        <f t="shared" si="1212"/>
        <v>213</v>
      </c>
      <c r="X2676" s="41" t="str" cm="1">
        <f t="array" aca="1" ref="X2676" ca="1">IFERROR(INDEX('PC&amp;PD'!$A$1:$AP$15,ROW('PC&amp;PD'!$A$15),MATCH(INDIRECT(T2676),'PC&amp;PD'!$A$1:$AP$1,0)),"")</f>
        <v/>
      </c>
      <c r="Z2676" s="155"/>
      <c r="AA2676" s="13" t="str">
        <f t="shared" si="1230"/>
        <v/>
      </c>
      <c r="AB2676" s="155"/>
      <c r="AC2676" s="13" t="str">
        <f t="shared" ca="1" si="1206"/>
        <v>$AB</v>
      </c>
      <c r="AD2676" s="13" t="str" cm="1">
        <f t="array" aca="1" ref="AD2676" ca="1">IFERROR(IF((LEFT(INDIRECT("$F"&amp;$S2676),4))="GOTS",IF($G2676="Organic","GOTS_Organic_raw",(IF($G2676="Responsible","GOTS_Responsible",(IF($G2676="No Attribute (Conventional)","GOTS_conventional",(IF($G2676="Recycled Pre/Post-Consumer","GOTS_pre_post",(IF($G2676="In-Conversion","GOTS_in_conversion",(IF($G2676="Sustainably Sourced","Sustainably_sourced",""))))))))))),IF($G2676="Organic","Organic",(IF($G2676="Responsible","Responsible",(IF($G2676="No Attribute (Conventional)","No_Attribute_Conventional",(IF($G2676="Recycled Pre/Post-Consumer","Recycled_Pre_Post_Consumer",(IF($G2676="In-Conversion","In_Conversion",(IF($G2676="Recycled Pre-Consumer","Recycled_Pre_Consumer",(IF($G2676="Recycled Post-Consumer","Recycled_Post_Consumer",(IF($G2676="Sustainably Sourced","Sustainably_sourced","")))))))))))))))),"")</f>
        <v/>
      </c>
      <c r="AE2676" s="13" t="e" cm="1">
        <f t="array" aca="1" ref="AE2676" ca="1">IF(INDIRECT("$F"&amp;$S2676)="","",IF(LEFT(INDIRECT("$F"&amp;$S2676),3)="GRS","GRS_RCS_RM",IF((LEFT(INDIRECT("$F"&amp;$S2676),3))="RCS","GRS_RCS_RM",IF(INDIRECT("$F"&amp;$S2676)="OCS (No Label)","OCS_Conversion_RM",IF(LEFT(INDIRECT("$F"&amp;$S2676),3)="OCS","OCS_RM",IF(RIGHT(INDIRECT("$F"&amp;$S2676),10)="conversion","GOTS_RM_conversion",IF((LEFT(INDIRECT("$F"&amp;$S2676),4))="GOTS","GOTS_RM","Responsible_RM")))))))</f>
        <v>#REF!</v>
      </c>
      <c r="AF2676" s="13" t="str" cm="1">
        <f t="array" aca="1" ref="AF2676" ca="1">IF($S2676="","",INDIRECT("$Z"&amp;$S2676))</f>
        <v/>
      </c>
      <c r="AG2676" s="155"/>
      <c r="AH2676" s="13" t="str" cm="1">
        <f t="array" aca="1" ref="AH2676" ca="1">IFERROR(INDIRECT("$ag"&amp;S2676),"")</f>
        <v/>
      </c>
      <c r="AI2676" s="13" t="e" cm="1">
        <f t="array" aca="1" ref="AI2676" ca="1">INDIRECT("O"&amp;S2675)</f>
        <v>#REF!</v>
      </c>
      <c r="AJ2676" s="13" t="str">
        <f>IF($I2676="","",INDEX('Raw Material'!$A$1:$J$75,MATCH(I2676,'Raw Material'!$A$1:$A$75,0),(MATCH(G2676,'Raw Material'!$A$1:$J$1,0))))</f>
        <v/>
      </c>
      <c r="AK2676" s="13" t="str">
        <f t="shared" si="1231"/>
        <v>YANLIŞRM</v>
      </c>
      <c r="AL2676" s="153" t="str">
        <f t="shared" si="1232"/>
        <v/>
      </c>
    </row>
    <row r="2677" spans="1:38" ht="16.5" customHeight="1">
      <c r="A2677" s="162"/>
      <c r="B2677" s="168"/>
      <c r="C2677" s="169"/>
      <c r="D2677" s="156"/>
      <c r="E2677" s="156"/>
      <c r="F2677" s="175"/>
      <c r="G2677" s="181"/>
      <c r="H2677" s="182"/>
      <c r="I2677" s="182"/>
      <c r="J2677" s="182"/>
      <c r="K2677" s="32"/>
      <c r="L2677" s="179"/>
      <c r="M2677" s="179"/>
      <c r="N2677" s="81"/>
      <c r="O2677" s="185"/>
      <c r="P2677" s="103"/>
      <c r="Q2677" s="84" t="str">
        <f t="shared" ref="Q2677:Q2740" si="1233">IF(OR($G2677="",$I2677="",$K2677="",$AJ2677="–"),"",CONCATENATE($K2677," ",$AA2677," ",$I2677," (",$AJ2677,") + "))</f>
        <v/>
      </c>
      <c r="R2677" s="159"/>
      <c r="S2677" s="28" t="str" cm="1">
        <f t="array" aca="1" ref="S2677" ca="1">IF(INDIRECT("A"&amp;114+$U2677)&lt;&gt;"",114+$U2677,"")</f>
        <v/>
      </c>
      <c r="T2677" s="28" t="str">
        <f t="shared" ref="T2677:T2740" ca="1" si="1234">"$B"&amp;S2677</f>
        <v>$B</v>
      </c>
      <c r="U2677" s="29">
        <f t="shared" si="1211"/>
        <v>2556</v>
      </c>
      <c r="V2677" s="29">
        <v>213.58333333335</v>
      </c>
      <c r="W2677" s="29">
        <f t="shared" si="1212"/>
        <v>213</v>
      </c>
      <c r="X2677" s="41" t="str" cm="1">
        <f t="array" aca="1" ref="X2677" ca="1">IFERROR(INDEX('PC&amp;PD'!$A$1:$AP$15,ROW('PC&amp;PD'!$A$15),MATCH(INDIRECT(T2677),'PC&amp;PD'!$A$1:$AP$1,0)),"")</f>
        <v/>
      </c>
      <c r="Z2677" s="155"/>
      <c r="AA2677" s="13" t="str">
        <f t="shared" si="1230"/>
        <v/>
      </c>
      <c r="AB2677" s="155"/>
      <c r="AC2677" s="13" t="str">
        <f t="shared" ref="AC2677:AC2740" ca="1" si="1235">"$AB"&amp;S2677</f>
        <v>$AB</v>
      </c>
      <c r="AD2677" s="13" t="str" cm="1">
        <f t="array" aca="1" ref="AD2677" ca="1">IFERROR(IF((LEFT(INDIRECT("$F"&amp;$S2677),4))="GOTS",IF($G2677="Organic","GOTS_Organic_raw",(IF($G2677="Responsible","GOTS_Responsible",(IF($G2677="No Attribute (Conventional)","GOTS_conventional",(IF($G2677="Recycled Pre/Post-Consumer","GOTS_pre_post",(IF($G2677="In-Conversion","GOTS_in_conversion",(IF($G2677="Sustainably Sourced","Sustainably_sourced",""))))))))))),IF($G2677="Organic","Organic",(IF($G2677="Responsible","Responsible",(IF($G2677="No Attribute (Conventional)","No_Attribute_Conventional",(IF($G2677="Recycled Pre/Post-Consumer","Recycled_Pre_Post_Consumer",(IF($G2677="In-Conversion","In_Conversion",(IF($G2677="Recycled Pre-Consumer","Recycled_Pre_Consumer",(IF($G2677="Recycled Post-Consumer","Recycled_Post_Consumer",(IF($G2677="Sustainably Sourced","Sustainably_sourced","")))))))))))))))),"")</f>
        <v/>
      </c>
      <c r="AE2677" s="13" t="e" cm="1">
        <f t="array" aca="1" ref="AE2677" ca="1">IF(INDIRECT("$F"&amp;$S2677)="","",IF(LEFT(INDIRECT("$F"&amp;$S2677),3)="GRS","GRS_RCS_RM",IF((LEFT(INDIRECT("$F"&amp;$S2677),3))="RCS","GRS_RCS_RM",IF(INDIRECT("$F"&amp;$S2677)="OCS (No Label)","OCS_Conversion_RM",IF(LEFT(INDIRECT("$F"&amp;$S2677),3)="OCS","OCS_RM",IF(RIGHT(INDIRECT("$F"&amp;$S2677),10)="conversion","GOTS_RM_conversion",IF((LEFT(INDIRECT("$F"&amp;$S2677),4))="GOTS","GOTS_RM","Responsible_RM")))))))</f>
        <v>#REF!</v>
      </c>
      <c r="AF2677" s="13" t="str" cm="1">
        <f t="array" aca="1" ref="AF2677" ca="1">IF($S2677="","",INDIRECT("$Z"&amp;$S2677))</f>
        <v/>
      </c>
      <c r="AG2677" s="155"/>
      <c r="AH2677" s="13" t="str" cm="1">
        <f t="array" aca="1" ref="AH2677" ca="1">IFERROR(INDIRECT("$ag"&amp;S2677),"")</f>
        <v/>
      </c>
      <c r="AI2677" s="13" t="e" cm="1">
        <f t="array" aca="1" ref="AI2677" ca="1">INDIRECT("O"&amp;S2676)</f>
        <v>#REF!</v>
      </c>
      <c r="AJ2677" s="13" t="str">
        <f>IF($I2677="","",INDEX('Raw Material'!$A$1:$J$75,MATCH(I2677,'Raw Material'!$A$1:$A$75,0),(MATCH(G2677,'Raw Material'!$A$1:$J$1,0))))</f>
        <v/>
      </c>
      <c r="AK2677" s="13" t="str">
        <f t="shared" si="1231"/>
        <v>YANLIŞRM</v>
      </c>
      <c r="AL2677" s="153" t="str">
        <f t="shared" si="1232"/>
        <v/>
      </c>
    </row>
    <row r="2678" spans="1:38" ht="16.5" customHeight="1">
      <c r="A2678" s="162"/>
      <c r="B2678" s="168"/>
      <c r="C2678" s="169"/>
      <c r="D2678" s="156"/>
      <c r="E2678" s="156"/>
      <c r="F2678" s="175"/>
      <c r="G2678" s="181"/>
      <c r="H2678" s="182"/>
      <c r="I2678" s="182"/>
      <c r="J2678" s="182"/>
      <c r="K2678" s="32"/>
      <c r="L2678" s="179"/>
      <c r="M2678" s="179"/>
      <c r="N2678" s="81"/>
      <c r="O2678" s="185"/>
      <c r="P2678" s="103"/>
      <c r="Q2678" s="84" t="str">
        <f t="shared" si="1233"/>
        <v/>
      </c>
      <c r="R2678" s="159"/>
      <c r="S2678" s="28" t="str" cm="1">
        <f t="array" aca="1" ref="S2678" ca="1">IF(INDIRECT("A"&amp;114+$U2678)&lt;&gt;"",114+$U2678,"")</f>
        <v/>
      </c>
      <c r="T2678" s="28" t="str">
        <f t="shared" ca="1" si="1234"/>
        <v>$B</v>
      </c>
      <c r="U2678" s="29">
        <f t="shared" si="1211"/>
        <v>2556</v>
      </c>
      <c r="V2678" s="29">
        <v>213.666666666683</v>
      </c>
      <c r="W2678" s="29">
        <f t="shared" si="1212"/>
        <v>213</v>
      </c>
      <c r="X2678" s="41" t="str" cm="1">
        <f t="array" aca="1" ref="X2678" ca="1">IFERROR(INDEX('PC&amp;PD'!$A$1:$AP$15,ROW('PC&amp;PD'!$A$15),MATCH(INDIRECT(T2678),'PC&amp;PD'!$A$1:$AP$1,0)),"")</f>
        <v/>
      </c>
      <c r="Z2678" s="155"/>
      <c r="AA2678" s="13" t="str">
        <f t="shared" si="1230"/>
        <v/>
      </c>
      <c r="AB2678" s="155"/>
      <c r="AC2678" s="13" t="str">
        <f t="shared" ca="1" si="1235"/>
        <v>$AB</v>
      </c>
      <c r="AD2678" s="13" t="str" cm="1">
        <f t="array" aca="1" ref="AD2678" ca="1">IFERROR(IF((LEFT(INDIRECT("$F"&amp;$S2678),4))="GOTS",IF($G2678="Organic","GOTS_Organic_raw",(IF($G2678="Responsible","GOTS_Responsible",(IF($G2678="No Attribute (Conventional)","GOTS_conventional",(IF($G2678="Recycled Pre/Post-Consumer","GOTS_pre_post",(IF($G2678="In-Conversion","GOTS_in_conversion",(IF($G2678="Sustainably Sourced","Sustainably_sourced",""))))))))))),IF($G2678="Organic","Organic",(IF($G2678="Responsible","Responsible",(IF($G2678="No Attribute (Conventional)","No_Attribute_Conventional",(IF($G2678="Recycled Pre/Post-Consumer","Recycled_Pre_Post_Consumer",(IF($G2678="In-Conversion","In_Conversion",(IF($G2678="Recycled Pre-Consumer","Recycled_Pre_Consumer",(IF($G2678="Recycled Post-Consumer","Recycled_Post_Consumer",(IF($G2678="Sustainably Sourced","Sustainably_sourced","")))))))))))))))),"")</f>
        <v/>
      </c>
      <c r="AE2678" s="13" t="e" cm="1">
        <f t="array" aca="1" ref="AE2678" ca="1">IF(INDIRECT("$F"&amp;$S2678)="","",IF(LEFT(INDIRECT("$F"&amp;$S2678),3)="GRS","GRS_RCS_RM",IF((LEFT(INDIRECT("$F"&amp;$S2678),3))="RCS","GRS_RCS_RM",IF(INDIRECT("$F"&amp;$S2678)="OCS (No Label)","OCS_Conversion_RM",IF(LEFT(INDIRECT("$F"&amp;$S2678),3)="OCS","OCS_RM",IF(RIGHT(INDIRECT("$F"&amp;$S2678),10)="conversion","GOTS_RM_conversion",IF((LEFT(INDIRECT("$F"&amp;$S2678),4))="GOTS","GOTS_RM","Responsible_RM")))))))</f>
        <v>#REF!</v>
      </c>
      <c r="AF2678" s="13" t="str" cm="1">
        <f t="array" aca="1" ref="AF2678" ca="1">IF($S2678="","",INDIRECT("$Z"&amp;$S2678))</f>
        <v/>
      </c>
      <c r="AG2678" s="155"/>
      <c r="AH2678" s="13" t="str" cm="1">
        <f t="array" aca="1" ref="AH2678" ca="1">IFERROR(INDIRECT("$ag"&amp;S2678),"")</f>
        <v/>
      </c>
      <c r="AI2678" s="13" t="e" cm="1">
        <f t="array" aca="1" ref="AI2678" ca="1">INDIRECT("O"&amp;S2677)</f>
        <v>#REF!</v>
      </c>
      <c r="AJ2678" s="13" t="str">
        <f>IF($I2678="","",INDEX('Raw Material'!$A$1:$J$75,MATCH(I2678,'Raw Material'!$A$1:$A$75,0),(MATCH(G2678,'Raw Material'!$A$1:$J$1,0))))</f>
        <v/>
      </c>
      <c r="AK2678" s="13" t="str">
        <f t="shared" si="1231"/>
        <v>YANLIŞRM</v>
      </c>
      <c r="AL2678" s="153" t="str">
        <f t="shared" si="1232"/>
        <v/>
      </c>
    </row>
    <row r="2679" spans="1:38" ht="16.5" customHeight="1">
      <c r="A2679" s="162"/>
      <c r="B2679" s="168"/>
      <c r="C2679" s="169"/>
      <c r="D2679" s="156"/>
      <c r="E2679" s="156"/>
      <c r="F2679" s="175"/>
      <c r="G2679" s="181"/>
      <c r="H2679" s="182"/>
      <c r="I2679" s="182"/>
      <c r="J2679" s="182"/>
      <c r="K2679" s="32"/>
      <c r="L2679" s="179"/>
      <c r="M2679" s="179"/>
      <c r="N2679" s="81"/>
      <c r="O2679" s="185"/>
      <c r="P2679" s="103"/>
      <c r="Q2679" s="84" t="str">
        <f t="shared" si="1233"/>
        <v/>
      </c>
      <c r="R2679" s="159"/>
      <c r="S2679" s="28" t="str" cm="1">
        <f t="array" aca="1" ref="S2679" ca="1">IF(INDIRECT("A"&amp;114+$U2679)&lt;&gt;"",114+$U2679,"")</f>
        <v/>
      </c>
      <c r="T2679" s="28" t="str">
        <f t="shared" ca="1" si="1234"/>
        <v>$B</v>
      </c>
      <c r="U2679" s="29">
        <f t="shared" si="1211"/>
        <v>2556</v>
      </c>
      <c r="V2679" s="29">
        <v>213.750000000017</v>
      </c>
      <c r="W2679" s="29">
        <f t="shared" si="1212"/>
        <v>213</v>
      </c>
      <c r="X2679" s="41" t="str" cm="1">
        <f t="array" aca="1" ref="X2679" ca="1">IFERROR(INDEX('PC&amp;PD'!$A$1:$AP$15,ROW('PC&amp;PD'!$A$15),MATCH(INDIRECT(T2679),'PC&amp;PD'!$A$1:$AP$1,0)),"")</f>
        <v/>
      </c>
      <c r="Z2679" s="155"/>
      <c r="AA2679" s="13" t="str">
        <f t="shared" si="1230"/>
        <v/>
      </c>
      <c r="AB2679" s="155"/>
      <c r="AC2679" s="13" t="str">
        <f t="shared" ca="1" si="1235"/>
        <v>$AB</v>
      </c>
      <c r="AD2679" s="13" t="str" cm="1">
        <f t="array" aca="1" ref="AD2679" ca="1">IFERROR(IF((LEFT(INDIRECT("$F"&amp;$S2679),4))="GOTS",IF($G2679="Organic","GOTS_Organic_raw",(IF($G2679="Responsible","GOTS_Responsible",(IF($G2679="No Attribute (Conventional)","GOTS_conventional",(IF($G2679="Recycled Pre/Post-Consumer","GOTS_pre_post",(IF($G2679="In-Conversion","GOTS_in_conversion",(IF($G2679="Sustainably Sourced","Sustainably_sourced",""))))))))))),IF($G2679="Organic","Organic",(IF($G2679="Responsible","Responsible",(IF($G2679="No Attribute (Conventional)","No_Attribute_Conventional",(IF($G2679="Recycled Pre/Post-Consumer","Recycled_Pre_Post_Consumer",(IF($G2679="In-Conversion","In_Conversion",(IF($G2679="Recycled Pre-Consumer","Recycled_Pre_Consumer",(IF($G2679="Recycled Post-Consumer","Recycled_Post_Consumer",(IF($G2679="Sustainably Sourced","Sustainably_sourced","")))))))))))))))),"")</f>
        <v/>
      </c>
      <c r="AE2679" s="13" t="e" cm="1">
        <f t="array" aca="1" ref="AE2679" ca="1">IF(INDIRECT("$F"&amp;$S2679)="","",IF(LEFT(INDIRECT("$F"&amp;$S2679),3)="GRS","GRS_RCS_RM",IF((LEFT(INDIRECT("$F"&amp;$S2679),3))="RCS","GRS_RCS_RM",IF(INDIRECT("$F"&amp;$S2679)="OCS (No Label)","OCS_Conversion_RM",IF(LEFT(INDIRECT("$F"&amp;$S2679),3)="OCS","OCS_RM",IF(RIGHT(INDIRECT("$F"&amp;$S2679),10)="conversion","GOTS_RM_conversion",IF((LEFT(INDIRECT("$F"&amp;$S2679),4))="GOTS","GOTS_RM","Responsible_RM")))))))</f>
        <v>#REF!</v>
      </c>
      <c r="AF2679" s="13" t="str" cm="1">
        <f t="array" aca="1" ref="AF2679" ca="1">IF($S2679="","",INDIRECT("$Z"&amp;$S2679))</f>
        <v/>
      </c>
      <c r="AG2679" s="155"/>
      <c r="AH2679" s="13" t="str" cm="1">
        <f t="array" aca="1" ref="AH2679" ca="1">IFERROR(INDIRECT("$ag"&amp;S2679),"")</f>
        <v/>
      </c>
      <c r="AI2679" s="13" t="e" cm="1">
        <f t="array" aca="1" ref="AI2679" ca="1">INDIRECT("O"&amp;S2678)</f>
        <v>#REF!</v>
      </c>
      <c r="AJ2679" s="13" t="str">
        <f>IF($I2679="","",INDEX('Raw Material'!$A$1:$J$75,MATCH(I2679,'Raw Material'!$A$1:$A$75,0),(MATCH(G2679,'Raw Material'!$A$1:$J$1,0))))</f>
        <v/>
      </c>
      <c r="AK2679" s="13" t="str">
        <f t="shared" si="1231"/>
        <v>YANLIŞRM</v>
      </c>
      <c r="AL2679" s="153" t="str">
        <f t="shared" si="1232"/>
        <v/>
      </c>
    </row>
    <row r="2680" spans="1:38" ht="16.5" customHeight="1">
      <c r="A2680" s="162"/>
      <c r="B2680" s="168"/>
      <c r="C2680" s="169"/>
      <c r="D2680" s="156"/>
      <c r="E2680" s="156"/>
      <c r="F2680" s="175"/>
      <c r="G2680" s="181"/>
      <c r="H2680" s="182"/>
      <c r="I2680" s="182"/>
      <c r="J2680" s="182"/>
      <c r="K2680" s="32"/>
      <c r="L2680" s="179"/>
      <c r="M2680" s="179"/>
      <c r="N2680" s="81"/>
      <c r="O2680" s="185"/>
      <c r="P2680" s="103"/>
      <c r="Q2680" s="84" t="str">
        <f t="shared" si="1233"/>
        <v/>
      </c>
      <c r="R2680" s="159"/>
      <c r="S2680" s="28" t="str" cm="1">
        <f t="array" aca="1" ref="S2680" ca="1">IF(INDIRECT("A"&amp;114+$U2680)&lt;&gt;"",114+$U2680,"")</f>
        <v/>
      </c>
      <c r="T2680" s="28" t="str">
        <f t="shared" ca="1" si="1234"/>
        <v>$B</v>
      </c>
      <c r="U2680" s="29">
        <f t="shared" si="1211"/>
        <v>2556</v>
      </c>
      <c r="V2680" s="29">
        <v>213.83333333335</v>
      </c>
      <c r="W2680" s="29">
        <f t="shared" si="1212"/>
        <v>213</v>
      </c>
      <c r="X2680" s="41" t="str" cm="1">
        <f t="array" aca="1" ref="X2680" ca="1">IFERROR(INDEX('PC&amp;PD'!$A$1:$AP$15,ROW('PC&amp;PD'!$A$15),MATCH(INDIRECT(T2680),'PC&amp;PD'!$A$1:$AP$1,0)),"")</f>
        <v/>
      </c>
      <c r="Z2680" s="155"/>
      <c r="AA2680" s="13" t="str">
        <f t="shared" si="1230"/>
        <v/>
      </c>
      <c r="AB2680" s="155"/>
      <c r="AC2680" s="13" t="str">
        <f t="shared" ca="1" si="1235"/>
        <v>$AB</v>
      </c>
      <c r="AD2680" s="13" t="str" cm="1">
        <f t="array" aca="1" ref="AD2680" ca="1">IFERROR(IF((LEFT(INDIRECT("$F"&amp;$S2680),4))="GOTS",IF($G2680="Organic","GOTS_Organic_raw",(IF($G2680="Responsible","GOTS_Responsible",(IF($G2680="No Attribute (Conventional)","GOTS_conventional",(IF($G2680="Recycled Pre/Post-Consumer","GOTS_pre_post",(IF($G2680="In-Conversion","GOTS_in_conversion",(IF($G2680="Sustainably Sourced","Sustainably_sourced",""))))))))))),IF($G2680="Organic","Organic",(IF($G2680="Responsible","Responsible",(IF($G2680="No Attribute (Conventional)","No_Attribute_Conventional",(IF($G2680="Recycled Pre/Post-Consumer","Recycled_Pre_Post_Consumer",(IF($G2680="In-Conversion","In_Conversion",(IF($G2680="Recycled Pre-Consumer","Recycled_Pre_Consumer",(IF($G2680="Recycled Post-Consumer","Recycled_Post_Consumer",(IF($G2680="Sustainably Sourced","Sustainably_sourced","")))))))))))))))),"")</f>
        <v/>
      </c>
      <c r="AE2680" s="13" t="e" cm="1">
        <f t="array" aca="1" ref="AE2680" ca="1">IF(INDIRECT("$F"&amp;$S2680)="","",IF(LEFT(INDIRECT("$F"&amp;$S2680),3)="GRS","GRS_RCS_RM",IF((LEFT(INDIRECT("$F"&amp;$S2680),3))="RCS","GRS_RCS_RM",IF(INDIRECT("$F"&amp;$S2680)="OCS (No Label)","OCS_Conversion_RM",IF(LEFT(INDIRECT("$F"&amp;$S2680),3)="OCS","OCS_RM",IF(RIGHT(INDIRECT("$F"&amp;$S2680),10)="conversion","GOTS_RM_conversion",IF((LEFT(INDIRECT("$F"&amp;$S2680),4))="GOTS","GOTS_RM","Responsible_RM")))))))</f>
        <v>#REF!</v>
      </c>
      <c r="AF2680" s="13" t="str" cm="1">
        <f t="array" aca="1" ref="AF2680" ca="1">IF($S2680="","",INDIRECT("$Z"&amp;$S2680))</f>
        <v/>
      </c>
      <c r="AG2680" s="155"/>
      <c r="AH2680" s="13" t="str" cm="1">
        <f t="array" aca="1" ref="AH2680" ca="1">IFERROR(INDIRECT("$ag"&amp;S2680),"")</f>
        <v/>
      </c>
      <c r="AI2680" s="13" t="e" cm="1">
        <f t="array" aca="1" ref="AI2680" ca="1">INDIRECT("O"&amp;S2679)</f>
        <v>#REF!</v>
      </c>
      <c r="AJ2680" s="13" t="str">
        <f>IF($I2680="","",INDEX('Raw Material'!$A$1:$J$75,MATCH(I2680,'Raw Material'!$A$1:$A$75,0),(MATCH(G2680,'Raw Material'!$A$1:$J$1,0))))</f>
        <v/>
      </c>
      <c r="AK2680" s="13" t="str">
        <f t="shared" si="1231"/>
        <v>YANLIŞRM</v>
      </c>
      <c r="AL2680" s="153" t="str">
        <f t="shared" si="1232"/>
        <v/>
      </c>
    </row>
    <row r="2681" spans="1:38" ht="16.5" customHeight="1" thickBot="1">
      <c r="A2681" s="163"/>
      <c r="B2681" s="170"/>
      <c r="C2681" s="171"/>
      <c r="D2681" s="156"/>
      <c r="E2681" s="156"/>
      <c r="F2681" s="176"/>
      <c r="G2681" s="157"/>
      <c r="H2681" s="158"/>
      <c r="I2681" s="158"/>
      <c r="J2681" s="158"/>
      <c r="K2681" s="33"/>
      <c r="L2681" s="180"/>
      <c r="M2681" s="180"/>
      <c r="N2681" s="82"/>
      <c r="O2681" s="186"/>
      <c r="P2681" s="103"/>
      <c r="Q2681" s="84" t="str">
        <f t="shared" si="1233"/>
        <v/>
      </c>
      <c r="R2681" s="159"/>
      <c r="S2681" s="28" t="str" cm="1">
        <f t="array" aca="1" ref="S2681" ca="1">IF(INDIRECT("A"&amp;114+$U2681)&lt;&gt;"",114+$U2681,"")</f>
        <v/>
      </c>
      <c r="T2681" s="28" t="str">
        <f t="shared" ca="1" si="1234"/>
        <v>$B</v>
      </c>
      <c r="U2681" s="29">
        <f t="shared" si="1211"/>
        <v>2556</v>
      </c>
      <c r="V2681" s="29">
        <v>213.91666666668399</v>
      </c>
      <c r="W2681" s="29">
        <f t="shared" si="1212"/>
        <v>213</v>
      </c>
      <c r="X2681" s="41" t="str" cm="1">
        <f t="array" aca="1" ref="X2681" ca="1">IFERROR(INDEX('PC&amp;PD'!$A$1:$AP$15,ROW('PC&amp;PD'!$A$15),MATCH(INDIRECT(T2681),'PC&amp;PD'!$A$1:$AP$1,0)),"")</f>
        <v/>
      </c>
      <c r="Z2681" s="155"/>
      <c r="AA2681" s="13" t="str">
        <f t="shared" si="1230"/>
        <v/>
      </c>
      <c r="AB2681" s="155"/>
      <c r="AC2681" s="13" t="str">
        <f t="shared" ca="1" si="1235"/>
        <v>$AB</v>
      </c>
      <c r="AD2681" s="13" t="str" cm="1">
        <f t="array" aca="1" ref="AD2681" ca="1">IFERROR(IF((LEFT(INDIRECT("$F"&amp;$S2681),4))="GOTS",IF($G2681="Organic","GOTS_Organic_raw",(IF($G2681="Responsible","GOTS_Responsible",(IF($G2681="No Attribute (Conventional)","GOTS_conventional",(IF($G2681="Recycled Pre/Post-Consumer","GOTS_pre_post",(IF($G2681="In-Conversion","GOTS_in_conversion",(IF($G2681="Sustainably Sourced","Sustainably_sourced",""))))))))))),IF($G2681="Organic","Organic",(IF($G2681="Responsible","Responsible",(IF($G2681="No Attribute (Conventional)","No_Attribute_Conventional",(IF($G2681="Recycled Pre/Post-Consumer","Recycled_Pre_Post_Consumer",(IF($G2681="In-Conversion","In_Conversion",(IF($G2681="Recycled Pre-Consumer","Recycled_Pre_Consumer",(IF($G2681="Recycled Post-Consumer","Recycled_Post_Consumer",(IF($G2681="Sustainably Sourced","Sustainably_sourced","")))))))))))))))),"")</f>
        <v/>
      </c>
      <c r="AE2681" s="13" t="e" cm="1">
        <f t="array" aca="1" ref="AE2681" ca="1">IF(INDIRECT("$F"&amp;$S2681)="","",IF(LEFT(INDIRECT("$F"&amp;$S2681),3)="GRS","GRS_RCS_RM",IF((LEFT(INDIRECT("$F"&amp;$S2681),3))="RCS","GRS_RCS_RM",IF(INDIRECT("$F"&amp;$S2681)="OCS (No Label)","OCS_Conversion_RM",IF(LEFT(INDIRECT("$F"&amp;$S2681),3)="OCS","OCS_RM",IF(RIGHT(INDIRECT("$F"&amp;$S2681),10)="conversion","GOTS_RM_conversion",IF((LEFT(INDIRECT("$F"&amp;$S2681),4))="GOTS","GOTS_RM","Responsible_RM")))))))</f>
        <v>#REF!</v>
      </c>
      <c r="AF2681" s="13" t="str" cm="1">
        <f t="array" aca="1" ref="AF2681" ca="1">IF($S2681="","",INDIRECT("$Z"&amp;$S2681))</f>
        <v/>
      </c>
      <c r="AG2681" s="155"/>
      <c r="AH2681" s="13" t="str" cm="1">
        <f t="array" aca="1" ref="AH2681" ca="1">IFERROR(INDIRECT("$ag"&amp;S2681),"")</f>
        <v/>
      </c>
      <c r="AI2681" s="13" t="e" cm="1">
        <f t="array" aca="1" ref="AI2681" ca="1">INDIRECT("O"&amp;S2680)</f>
        <v>#REF!</v>
      </c>
      <c r="AJ2681" s="13" t="str">
        <f>IF($I2681="","",INDEX('Raw Material'!$A$1:$J$75,MATCH(I2681,'Raw Material'!$A$1:$A$75,0),(MATCH(G2681,'Raw Material'!$A$1:$J$1,0))))</f>
        <v/>
      </c>
      <c r="AK2681" s="13" t="str">
        <f t="shared" si="1231"/>
        <v>YANLIŞRM</v>
      </c>
      <c r="AL2681" s="153" t="str">
        <f t="shared" si="1232"/>
        <v/>
      </c>
    </row>
    <row r="2682" spans="1:38" ht="16.5" customHeight="1">
      <c r="A2682" s="160" t="str">
        <f>IF(B2682="","",COUNTA($B$114:$B2682))</f>
        <v/>
      </c>
      <c r="B2682" s="164"/>
      <c r="C2682" s="165"/>
      <c r="D2682" s="183"/>
      <c r="E2682" s="183"/>
      <c r="F2682" s="172"/>
      <c r="G2682" s="212"/>
      <c r="H2682" s="206"/>
      <c r="I2682" s="206"/>
      <c r="J2682" s="206"/>
      <c r="K2682" s="31"/>
      <c r="L2682" s="177" t="str">
        <f t="shared" ref="L2682" si="1236">IF(R2682="","",LEFT(R2682,LEN(R2682)-2))</f>
        <v/>
      </c>
      <c r="M2682" s="177"/>
      <c r="N2682" s="80"/>
      <c r="O2682" s="184"/>
      <c r="P2682" s="103"/>
      <c r="Q2682" s="84" t="str">
        <f t="shared" si="1233"/>
        <v/>
      </c>
      <c r="R2682" s="159" t="str">
        <f t="shared" ref="R2682" si="1237">CONCATENATE($Q2682,Q2683,Q2684,Q2685,Q2686,Q2687,$Q2688,$Q2689,$Q2690,$Q2691,Q2692,Q2693)</f>
        <v/>
      </c>
      <c r="S2682" s="28" t="str" cm="1">
        <f t="array" aca="1" ref="S2682" ca="1">IF(INDIRECT("A"&amp;114+$U2682)&lt;&gt;"",114+$U2682,"")</f>
        <v/>
      </c>
      <c r="T2682" s="28" t="str">
        <f t="shared" ca="1" si="1234"/>
        <v>$B</v>
      </c>
      <c r="U2682" s="29">
        <f t="shared" si="1211"/>
        <v>2568</v>
      </c>
      <c r="V2682" s="29">
        <v>214.000000000017</v>
      </c>
      <c r="W2682" s="29">
        <f t="shared" si="1212"/>
        <v>214</v>
      </c>
      <c r="X2682" s="41" t="str" cm="1">
        <f t="array" aca="1" ref="X2682" ca="1">IFERROR(INDEX('PC&amp;PD'!$A$1:$AP$15,ROW('PC&amp;PD'!$A$15),MATCH(INDIRECT(T2682),'PC&amp;PD'!$A$1:$AP$1,0)),"")</f>
        <v/>
      </c>
      <c r="Z2682" s="155" t="str">
        <f t="shared" ref="Z2682" si="1238">IFERROR(IF($F2682="OCS 100","OCS (OCS 100)",IF($F2682="OCS Blended","OCS (OCS Blended)",IF($F2682="OCS (No Label)","OCS (No Label)",IF($F2682="RCS 100","RCS (RCS 100)",IF($F2682="RCS Blended","RCS (RCS Blended)",IF($F2682="GRS","GRS (GRS)",IF($F2682="GRS (No Label)", "GRS (No Label)",IF($F2682="RDS","RDS (RDS)",IF($F2682="RWS","RWS (RWS)",IF($F2682="RAS","RAS (RAS)",IF($F2682="RMS","RMS (RMS)",IF($F2682="GOTS Organic","GOTS (Organic)",IF($F2682="GOTS Made with organic","GOTS (Made with Organic)",IF($F2682="GOTS Organic - in conversion","GOTS (Organic - In Conversion)",IF($F2682="GOTS Made with organic - in conversion","GOTS (Made with Organic - In Conversion)",""))))))))))))))),"")</f>
        <v/>
      </c>
      <c r="AA2682" s="13" t="str">
        <f t="shared" si="1230"/>
        <v/>
      </c>
      <c r="AB2682" s="155" t="str">
        <f t="shared" ref="AB2682" si="1239">IFERROR(IF($F2682="OCS 100", "OCS_100",IF($F2682="OCS Blended", "OCS_Blended",IF($F2682="OCS (No Label)", "OCS_No_Label",IF($F2682="RCS 100", "RCS_100",IF($F2682="RCS Blended","RCS_Blended",IF($F2682="GRS","GRS",IF($F2682="GRS (No Label)", "GRS_No_Label",IF($F2682="RDS","RDS",IF($F2682="RWS","RWS",IF($F2682="RMS","RMS",IF($F2682="GOTS Organic","GOTS_Organic",IF($F2682="GOTS Made with organic","GOTS_Made_with_organic",IF($F2682="GOTS Organic - in conversion","GOTS_Organic_in_Conversion",IF($F2682="GOTS Made with organic - in conversion","GOTS_Made_with_Organic_in_Conversion",IF($F2682="RAS","RAS",""))))))))))))))),"")</f>
        <v/>
      </c>
      <c r="AC2682" s="13" t="str">
        <f t="shared" ca="1" si="1235"/>
        <v>$AB</v>
      </c>
      <c r="AD2682" s="13" t="str" cm="1">
        <f t="array" aca="1" ref="AD2682" ca="1">IFERROR(IF((LEFT(INDIRECT("$F"&amp;$S2682),4))="GOTS",IF($G2682="Organic","GOTS_Organic_raw",(IF($G2682="Responsible","GOTS_Responsible",(IF($G2682="No Attribute (Conventional)","GOTS_conventional",(IF($G2682="Recycled Pre/Post-Consumer","GOTS_pre_post",(IF($G2682="In-Conversion","GOTS_in_conversion",(IF($G2682="Sustainably Sourced","Sustainably_sourced",""))))))))))),IF($G2682="Organic","Organic",(IF($G2682="Responsible","Responsible",(IF($G2682="No Attribute (Conventional)","No_Attribute_Conventional",(IF($G2682="Recycled Pre/Post-Consumer","Recycled_Pre_Post_Consumer",(IF($G2682="In-Conversion","In_Conversion",(IF($G2682="Recycled Pre-Consumer","Recycled_Pre_Consumer",(IF($G2682="Recycled Post-Consumer","Recycled_Post_Consumer",(IF($G2682="Sustainably Sourced","Sustainably_sourced","")))))))))))))))),"")</f>
        <v/>
      </c>
      <c r="AE2682" s="13" t="e" cm="1">
        <f t="array" aca="1" ref="AE2682" ca="1">IF(INDIRECT("$F"&amp;$S2682)="","",IF(LEFT(INDIRECT("$F"&amp;$S2682),3)="GRS","GRS_RCS_RM",IF((LEFT(INDIRECT("$F"&amp;$S2682),3))="RCS","GRS_RCS_RM",IF(INDIRECT("$F"&amp;$S2682)="OCS (No Label)","OCS_Conversion_RM",IF(LEFT(INDIRECT("$F"&amp;$S2682),3)="OCS","OCS_RM",IF(RIGHT(INDIRECT("$F"&amp;$S2682),10)="conversion","GOTS_RM_conversion",IF((LEFT(INDIRECT("$F"&amp;$S2682),4))="GOTS","GOTS_RM","Responsible_RM")))))))</f>
        <v>#REF!</v>
      </c>
      <c r="AF2682" s="13" t="str" cm="1">
        <f t="array" aca="1" ref="AF2682" ca="1">IF($S2682="","",INDIRECT("$Z"&amp;$S2682))</f>
        <v/>
      </c>
      <c r="AG2682" s="155" t="str">
        <f t="shared" si="1225"/>
        <v/>
      </c>
      <c r="AH2682" s="13" t="str" cm="1">
        <f t="array" aca="1" ref="AH2682" ca="1">IFERROR(INDIRECT("$ag"&amp;S2682),"")</f>
        <v/>
      </c>
      <c r="AI2682" s="13" t="e" cm="1">
        <f t="array" aca="1" ref="AI2682" ca="1">INDIRECT("O"&amp;S2681)</f>
        <v>#REF!</v>
      </c>
      <c r="AJ2682" s="13" t="str">
        <f>IF($I2682="","",INDEX('Raw Material'!$A$1:$J$75,MATCH(I2682,'Raw Material'!$A$1:$A$75,0),(MATCH(G2682,'Raw Material'!$A$1:$J$1,0))))</f>
        <v/>
      </c>
      <c r="AK2682" s="13" t="str">
        <f t="shared" si="1231"/>
        <v>YANLIŞRM</v>
      </c>
      <c r="AL2682" s="153" t="str">
        <f t="shared" si="1232"/>
        <v/>
      </c>
    </row>
    <row r="2683" spans="1:38" ht="16.5" customHeight="1">
      <c r="A2683" s="161"/>
      <c r="B2683" s="166"/>
      <c r="C2683" s="167"/>
      <c r="D2683" s="156"/>
      <c r="E2683" s="156"/>
      <c r="F2683" s="173"/>
      <c r="G2683" s="181"/>
      <c r="H2683" s="182"/>
      <c r="I2683" s="182"/>
      <c r="J2683" s="182"/>
      <c r="K2683" s="32"/>
      <c r="L2683" s="178"/>
      <c r="M2683" s="178"/>
      <c r="N2683" s="81"/>
      <c r="O2683" s="185"/>
      <c r="P2683" s="103"/>
      <c r="Q2683" s="84" t="str">
        <f t="shared" si="1233"/>
        <v/>
      </c>
      <c r="R2683" s="159"/>
      <c r="S2683" s="28" t="str" cm="1">
        <f t="array" aca="1" ref="S2683" ca="1">IF(INDIRECT("A"&amp;114+$U2683)&lt;&gt;"",114+$U2683,"")</f>
        <v/>
      </c>
      <c r="T2683" s="28" t="str">
        <f t="shared" ca="1" si="1234"/>
        <v>$B</v>
      </c>
      <c r="U2683" s="29">
        <f t="shared" si="1211"/>
        <v>2568</v>
      </c>
      <c r="V2683" s="29">
        <v>214.08333333335</v>
      </c>
      <c r="W2683" s="29">
        <f t="shared" si="1212"/>
        <v>214</v>
      </c>
      <c r="X2683" s="41" t="str" cm="1">
        <f t="array" aca="1" ref="X2683" ca="1">IFERROR(INDEX('PC&amp;PD'!$A$1:$AP$15,ROW('PC&amp;PD'!$A$15),MATCH(INDIRECT(T2683),'PC&amp;PD'!$A$1:$AP$1,0)),"")</f>
        <v/>
      </c>
      <c r="Z2683" s="155"/>
      <c r="AA2683" s="13" t="str">
        <f t="shared" si="1230"/>
        <v/>
      </c>
      <c r="AB2683" s="155"/>
      <c r="AC2683" s="13" t="str">
        <f t="shared" ca="1" si="1235"/>
        <v>$AB</v>
      </c>
      <c r="AD2683" s="13" t="str" cm="1">
        <f t="array" aca="1" ref="AD2683" ca="1">IFERROR(IF((LEFT(INDIRECT("$F"&amp;$S2683),4))="GOTS",IF($G2683="Organic","GOTS_Organic_raw",(IF($G2683="Responsible","GOTS_Responsible",(IF($G2683="No Attribute (Conventional)","GOTS_conventional",(IF($G2683="Recycled Pre/Post-Consumer","GOTS_pre_post",(IF($G2683="In-Conversion","GOTS_in_conversion",(IF($G2683="Sustainably Sourced","Sustainably_sourced",""))))))))))),IF($G2683="Organic","Organic",(IF($G2683="Responsible","Responsible",(IF($G2683="No Attribute (Conventional)","No_Attribute_Conventional",(IF($G2683="Recycled Pre/Post-Consumer","Recycled_Pre_Post_Consumer",(IF($G2683="In-Conversion","In_Conversion",(IF($G2683="Recycled Pre-Consumer","Recycled_Pre_Consumer",(IF($G2683="Recycled Post-Consumer","Recycled_Post_Consumer",(IF($G2683="Sustainably Sourced","Sustainably_sourced","")))))))))))))))),"")</f>
        <v/>
      </c>
      <c r="AE2683" s="13" t="e" cm="1">
        <f t="array" aca="1" ref="AE2683" ca="1">IF(INDIRECT("$F"&amp;$S2683)="","",IF(LEFT(INDIRECT("$F"&amp;$S2683),3)="GRS","GRS_RCS_RM",IF((LEFT(INDIRECT("$F"&amp;$S2683),3))="RCS","GRS_RCS_RM",IF(INDIRECT("$F"&amp;$S2683)="OCS (No Label)","OCS_Conversion_RM",IF(LEFT(INDIRECT("$F"&amp;$S2683),3)="OCS","OCS_RM",IF(RIGHT(INDIRECT("$F"&amp;$S2683),10)="conversion","GOTS_RM_conversion",IF((LEFT(INDIRECT("$F"&amp;$S2683),4))="GOTS","GOTS_RM","Responsible_RM")))))))</f>
        <v>#REF!</v>
      </c>
      <c r="AF2683" s="13" t="str" cm="1">
        <f t="array" aca="1" ref="AF2683" ca="1">IF($S2683="","",INDIRECT("$Z"&amp;$S2683))</f>
        <v/>
      </c>
      <c r="AG2683" s="155"/>
      <c r="AH2683" s="13" t="str" cm="1">
        <f t="array" aca="1" ref="AH2683" ca="1">IFERROR(INDIRECT("$ag"&amp;S2683),"")</f>
        <v/>
      </c>
      <c r="AI2683" s="13" t="e" cm="1">
        <f t="array" aca="1" ref="AI2683" ca="1">INDIRECT("O"&amp;S2682)</f>
        <v>#REF!</v>
      </c>
      <c r="AJ2683" s="13" t="str">
        <f>IF($I2683="","",INDEX('Raw Material'!$A$1:$J$75,MATCH(I2683,'Raw Material'!$A$1:$A$75,0),(MATCH(G2683,'Raw Material'!$A$1:$J$1,0))))</f>
        <v/>
      </c>
      <c r="AK2683" s="13" t="str">
        <f t="shared" si="1231"/>
        <v>YANLIŞRM</v>
      </c>
      <c r="AL2683" s="153" t="str">
        <f t="shared" si="1232"/>
        <v/>
      </c>
    </row>
    <row r="2684" spans="1:38" ht="16.5" customHeight="1">
      <c r="A2684" s="161"/>
      <c r="B2684" s="166"/>
      <c r="C2684" s="167"/>
      <c r="D2684" s="156"/>
      <c r="E2684" s="156"/>
      <c r="F2684" s="173"/>
      <c r="G2684" s="181"/>
      <c r="H2684" s="182"/>
      <c r="I2684" s="182"/>
      <c r="J2684" s="182"/>
      <c r="K2684" s="32"/>
      <c r="L2684" s="178"/>
      <c r="M2684" s="178"/>
      <c r="N2684" s="81"/>
      <c r="O2684" s="185"/>
      <c r="P2684" s="103"/>
      <c r="Q2684" s="84" t="str">
        <f t="shared" si="1233"/>
        <v/>
      </c>
      <c r="R2684" s="159"/>
      <c r="S2684" s="28" t="str" cm="1">
        <f t="array" aca="1" ref="S2684" ca="1">IF(INDIRECT("A"&amp;114+$U2684)&lt;&gt;"",114+$U2684,"")</f>
        <v/>
      </c>
      <c r="T2684" s="28" t="str">
        <f t="shared" ca="1" si="1234"/>
        <v>$B</v>
      </c>
      <c r="U2684" s="29">
        <f t="shared" si="1211"/>
        <v>2568</v>
      </c>
      <c r="V2684" s="29">
        <v>214.16666666668399</v>
      </c>
      <c r="W2684" s="29">
        <f t="shared" si="1212"/>
        <v>214</v>
      </c>
      <c r="X2684" s="41" t="str" cm="1">
        <f t="array" aca="1" ref="X2684" ca="1">IFERROR(INDEX('PC&amp;PD'!$A$1:$AP$15,ROW('PC&amp;PD'!$A$15),MATCH(INDIRECT(T2684),'PC&amp;PD'!$A$1:$AP$1,0)),"")</f>
        <v/>
      </c>
      <c r="Z2684" s="155"/>
      <c r="AA2684" s="13" t="str">
        <f t="shared" si="1230"/>
        <v/>
      </c>
      <c r="AB2684" s="155"/>
      <c r="AC2684" s="13" t="str">
        <f t="shared" ca="1" si="1235"/>
        <v>$AB</v>
      </c>
      <c r="AD2684" s="13" t="str" cm="1">
        <f t="array" aca="1" ref="AD2684" ca="1">IFERROR(IF((LEFT(INDIRECT("$F"&amp;$S2684),4))="GOTS",IF($G2684="Organic","GOTS_Organic_raw",(IF($G2684="Responsible","GOTS_Responsible",(IF($G2684="No Attribute (Conventional)","GOTS_conventional",(IF($G2684="Recycled Pre/Post-Consumer","GOTS_pre_post",(IF($G2684="In-Conversion","GOTS_in_conversion",(IF($G2684="Sustainably Sourced","Sustainably_sourced",""))))))))))),IF($G2684="Organic","Organic",(IF($G2684="Responsible","Responsible",(IF($G2684="No Attribute (Conventional)","No_Attribute_Conventional",(IF($G2684="Recycled Pre/Post-Consumer","Recycled_Pre_Post_Consumer",(IF($G2684="In-Conversion","In_Conversion",(IF($G2684="Recycled Pre-Consumer","Recycled_Pre_Consumer",(IF($G2684="Recycled Post-Consumer","Recycled_Post_Consumer",(IF($G2684="Sustainably Sourced","Sustainably_sourced","")))))))))))))))),"")</f>
        <v/>
      </c>
      <c r="AE2684" s="13" t="e" cm="1">
        <f t="array" aca="1" ref="AE2684" ca="1">IF(INDIRECT("$F"&amp;$S2684)="","",IF(LEFT(INDIRECT("$F"&amp;$S2684),3)="GRS","GRS_RCS_RM",IF((LEFT(INDIRECT("$F"&amp;$S2684),3))="RCS","GRS_RCS_RM",IF(INDIRECT("$F"&amp;$S2684)="OCS (No Label)","OCS_Conversion_RM",IF(LEFT(INDIRECT("$F"&amp;$S2684),3)="OCS","OCS_RM",IF(RIGHT(INDIRECT("$F"&amp;$S2684),10)="conversion","GOTS_RM_conversion",IF((LEFT(INDIRECT("$F"&amp;$S2684),4))="GOTS","GOTS_RM","Responsible_RM")))))))</f>
        <v>#REF!</v>
      </c>
      <c r="AF2684" s="13" t="str" cm="1">
        <f t="array" aca="1" ref="AF2684" ca="1">IF($S2684="","",INDIRECT("$Z"&amp;$S2684))</f>
        <v/>
      </c>
      <c r="AG2684" s="155"/>
      <c r="AH2684" s="13" t="str" cm="1">
        <f t="array" aca="1" ref="AH2684" ca="1">IFERROR(INDIRECT("$ag"&amp;S2684),"")</f>
        <v/>
      </c>
      <c r="AI2684" s="13" t="e" cm="1">
        <f t="array" aca="1" ref="AI2684" ca="1">INDIRECT("O"&amp;S2683)</f>
        <v>#REF!</v>
      </c>
      <c r="AJ2684" s="13" t="str">
        <f>IF($I2684="","",INDEX('Raw Material'!$A$1:$J$75,MATCH(I2684,'Raw Material'!$A$1:$A$75,0),(MATCH(G2684,'Raw Material'!$A$1:$J$1,0))))</f>
        <v/>
      </c>
      <c r="AK2684" s="13" t="str">
        <f t="shared" si="1231"/>
        <v>YANLIŞRM</v>
      </c>
      <c r="AL2684" s="153" t="str">
        <f t="shared" si="1232"/>
        <v/>
      </c>
    </row>
    <row r="2685" spans="1:38" ht="16.5" customHeight="1">
      <c r="A2685" s="161"/>
      <c r="B2685" s="166"/>
      <c r="C2685" s="167"/>
      <c r="D2685" s="156"/>
      <c r="E2685" s="156"/>
      <c r="F2685" s="174"/>
      <c r="G2685" s="181"/>
      <c r="H2685" s="182"/>
      <c r="I2685" s="182"/>
      <c r="J2685" s="182"/>
      <c r="K2685" s="32"/>
      <c r="L2685" s="178"/>
      <c r="M2685" s="178"/>
      <c r="N2685" s="81"/>
      <c r="O2685" s="185"/>
      <c r="P2685" s="103"/>
      <c r="Q2685" s="84" t="str">
        <f t="shared" si="1233"/>
        <v/>
      </c>
      <c r="R2685" s="159"/>
      <c r="S2685" s="28" t="str" cm="1">
        <f t="array" aca="1" ref="S2685" ca="1">IF(INDIRECT("A"&amp;114+$U2685)&lt;&gt;"",114+$U2685,"")</f>
        <v/>
      </c>
      <c r="T2685" s="28" t="str">
        <f t="shared" ca="1" si="1234"/>
        <v>$B</v>
      </c>
      <c r="U2685" s="29">
        <f t="shared" si="1211"/>
        <v>2568</v>
      </c>
      <c r="V2685" s="29">
        <v>214.250000000017</v>
      </c>
      <c r="W2685" s="29">
        <f t="shared" si="1212"/>
        <v>214</v>
      </c>
      <c r="X2685" s="41" t="str" cm="1">
        <f t="array" aca="1" ref="X2685" ca="1">IFERROR(INDEX('PC&amp;PD'!$A$1:$AP$15,ROW('PC&amp;PD'!$A$15),MATCH(INDIRECT(T2685),'PC&amp;PD'!$A$1:$AP$1,0)),"")</f>
        <v/>
      </c>
      <c r="Z2685" s="155"/>
      <c r="AA2685" s="13" t="str">
        <f t="shared" si="1230"/>
        <v/>
      </c>
      <c r="AB2685" s="155"/>
      <c r="AC2685" s="13" t="str">
        <f t="shared" ca="1" si="1235"/>
        <v>$AB</v>
      </c>
      <c r="AD2685" s="13" t="str" cm="1">
        <f t="array" aca="1" ref="AD2685" ca="1">IFERROR(IF((LEFT(INDIRECT("$F"&amp;$S2685),4))="GOTS",IF($G2685="Organic","GOTS_Organic_raw",(IF($G2685="Responsible","GOTS_Responsible",(IF($G2685="No Attribute (Conventional)","GOTS_conventional",(IF($G2685="Recycled Pre/Post-Consumer","GOTS_pre_post",(IF($G2685="In-Conversion","GOTS_in_conversion",(IF($G2685="Sustainably Sourced","Sustainably_sourced",""))))))))))),IF($G2685="Organic","Organic",(IF($G2685="Responsible","Responsible",(IF($G2685="No Attribute (Conventional)","No_Attribute_Conventional",(IF($G2685="Recycled Pre/Post-Consumer","Recycled_Pre_Post_Consumer",(IF($G2685="In-Conversion","In_Conversion",(IF($G2685="Recycled Pre-Consumer","Recycled_Pre_Consumer",(IF($G2685="Recycled Post-Consumer","Recycled_Post_Consumer",(IF($G2685="Sustainably Sourced","Sustainably_sourced","")))))))))))))))),"")</f>
        <v/>
      </c>
      <c r="AE2685" s="13" t="e" cm="1">
        <f t="array" aca="1" ref="AE2685" ca="1">IF(INDIRECT("$F"&amp;$S2685)="","",IF(LEFT(INDIRECT("$F"&amp;$S2685),3)="GRS","GRS_RCS_RM",IF((LEFT(INDIRECT("$F"&amp;$S2685),3))="RCS","GRS_RCS_RM",IF(INDIRECT("$F"&amp;$S2685)="OCS (No Label)","OCS_Conversion_RM",IF(LEFT(INDIRECT("$F"&amp;$S2685),3)="OCS","OCS_RM",IF(RIGHT(INDIRECT("$F"&amp;$S2685),10)="conversion","GOTS_RM_conversion",IF((LEFT(INDIRECT("$F"&amp;$S2685),4))="GOTS","GOTS_RM","Responsible_RM")))))))</f>
        <v>#REF!</v>
      </c>
      <c r="AF2685" s="13" t="str" cm="1">
        <f t="array" aca="1" ref="AF2685" ca="1">IF($S2685="","",INDIRECT("$Z"&amp;$S2685))</f>
        <v/>
      </c>
      <c r="AG2685" s="155"/>
      <c r="AH2685" s="13" t="str" cm="1">
        <f t="array" aca="1" ref="AH2685" ca="1">IFERROR(INDIRECT("$ag"&amp;S2685),"")</f>
        <v/>
      </c>
      <c r="AI2685" s="13" t="e" cm="1">
        <f t="array" aca="1" ref="AI2685" ca="1">INDIRECT("O"&amp;S2684)</f>
        <v>#REF!</v>
      </c>
      <c r="AJ2685" s="13" t="str">
        <f>IF($I2685="","",INDEX('Raw Material'!$A$1:$J$75,MATCH(I2685,'Raw Material'!$A$1:$A$75,0),(MATCH(G2685,'Raw Material'!$A$1:$J$1,0))))</f>
        <v/>
      </c>
      <c r="AK2685" s="13" t="str">
        <f t="shared" si="1231"/>
        <v>YANLIŞRM</v>
      </c>
      <c r="AL2685" s="153" t="str">
        <f t="shared" si="1232"/>
        <v/>
      </c>
    </row>
    <row r="2686" spans="1:38" ht="16.5" customHeight="1">
      <c r="A2686" s="161"/>
      <c r="B2686" s="166"/>
      <c r="C2686" s="167"/>
      <c r="D2686" s="156"/>
      <c r="E2686" s="156"/>
      <c r="F2686" s="174"/>
      <c r="G2686" s="181"/>
      <c r="H2686" s="182"/>
      <c r="I2686" s="182"/>
      <c r="J2686" s="182"/>
      <c r="K2686" s="32"/>
      <c r="L2686" s="178"/>
      <c r="M2686" s="178"/>
      <c r="N2686" s="81"/>
      <c r="O2686" s="185"/>
      <c r="P2686" s="103"/>
      <c r="Q2686" s="84" t="str">
        <f t="shared" si="1233"/>
        <v/>
      </c>
      <c r="R2686" s="159"/>
      <c r="S2686" s="28" t="str" cm="1">
        <f t="array" aca="1" ref="S2686" ca="1">IF(INDIRECT("A"&amp;114+$U2686)&lt;&gt;"",114+$U2686,"")</f>
        <v/>
      </c>
      <c r="T2686" s="28" t="str">
        <f t="shared" ca="1" si="1234"/>
        <v>$B</v>
      </c>
      <c r="U2686" s="29">
        <f t="shared" si="1211"/>
        <v>2568</v>
      </c>
      <c r="V2686" s="29">
        <v>214.33333333335</v>
      </c>
      <c r="W2686" s="29">
        <f t="shared" si="1212"/>
        <v>214</v>
      </c>
      <c r="X2686" s="41" t="str" cm="1">
        <f t="array" aca="1" ref="X2686" ca="1">IFERROR(INDEX('PC&amp;PD'!$A$1:$AP$15,ROW('PC&amp;PD'!$A$15),MATCH(INDIRECT(T2686),'PC&amp;PD'!$A$1:$AP$1,0)),"")</f>
        <v/>
      </c>
      <c r="Z2686" s="155"/>
      <c r="AA2686" s="13" t="str">
        <f t="shared" si="1230"/>
        <v/>
      </c>
      <c r="AB2686" s="155"/>
      <c r="AC2686" s="13" t="str">
        <f t="shared" ca="1" si="1235"/>
        <v>$AB</v>
      </c>
      <c r="AD2686" s="13" t="str" cm="1">
        <f t="array" aca="1" ref="AD2686" ca="1">IFERROR(IF((LEFT(INDIRECT("$F"&amp;$S2686),4))="GOTS",IF($G2686="Organic","GOTS_Organic_raw",(IF($G2686="Responsible","GOTS_Responsible",(IF($G2686="No Attribute (Conventional)","GOTS_conventional",(IF($G2686="Recycled Pre/Post-Consumer","GOTS_pre_post",(IF($G2686="In-Conversion","GOTS_in_conversion",(IF($G2686="Sustainably Sourced","Sustainably_sourced",""))))))))))),IF($G2686="Organic","Organic",(IF($G2686="Responsible","Responsible",(IF($G2686="No Attribute (Conventional)","No_Attribute_Conventional",(IF($G2686="Recycled Pre/Post-Consumer","Recycled_Pre_Post_Consumer",(IF($G2686="In-Conversion","In_Conversion",(IF($G2686="Recycled Pre-Consumer","Recycled_Pre_Consumer",(IF($G2686="Recycled Post-Consumer","Recycled_Post_Consumer",(IF($G2686="Sustainably Sourced","Sustainably_sourced","")))))))))))))))),"")</f>
        <v/>
      </c>
      <c r="AE2686" s="13" t="e" cm="1">
        <f t="array" aca="1" ref="AE2686" ca="1">IF(INDIRECT("$F"&amp;$S2686)="","",IF(LEFT(INDIRECT("$F"&amp;$S2686),3)="GRS","GRS_RCS_RM",IF((LEFT(INDIRECT("$F"&amp;$S2686),3))="RCS","GRS_RCS_RM",IF(INDIRECT("$F"&amp;$S2686)="OCS (No Label)","OCS_Conversion_RM",IF(LEFT(INDIRECT("$F"&amp;$S2686),3)="OCS","OCS_RM",IF(RIGHT(INDIRECT("$F"&amp;$S2686),10)="conversion","GOTS_RM_conversion",IF((LEFT(INDIRECT("$F"&amp;$S2686),4))="GOTS","GOTS_RM","Responsible_RM")))))))</f>
        <v>#REF!</v>
      </c>
      <c r="AF2686" s="13" t="str" cm="1">
        <f t="array" aca="1" ref="AF2686" ca="1">IF($S2686="","",INDIRECT("$Z"&amp;$S2686))</f>
        <v/>
      </c>
      <c r="AG2686" s="155"/>
      <c r="AH2686" s="13" t="str" cm="1">
        <f t="array" aca="1" ref="AH2686" ca="1">IFERROR(INDIRECT("$ag"&amp;S2686),"")</f>
        <v/>
      </c>
      <c r="AI2686" s="13" t="e" cm="1">
        <f t="array" aca="1" ref="AI2686" ca="1">INDIRECT("O"&amp;S2685)</f>
        <v>#REF!</v>
      </c>
      <c r="AJ2686" s="13" t="str">
        <f>IF($I2686="","",INDEX('Raw Material'!$A$1:$J$75,MATCH(I2686,'Raw Material'!$A$1:$A$75,0),(MATCH(G2686,'Raw Material'!$A$1:$J$1,0))))</f>
        <v/>
      </c>
      <c r="AK2686" s="13" t="str">
        <f t="shared" si="1231"/>
        <v>YANLIŞRM</v>
      </c>
      <c r="AL2686" s="153" t="str">
        <f t="shared" si="1232"/>
        <v/>
      </c>
    </row>
    <row r="2687" spans="1:38" ht="16.5" customHeight="1">
      <c r="A2687" s="161"/>
      <c r="B2687" s="166"/>
      <c r="C2687" s="167"/>
      <c r="D2687" s="156"/>
      <c r="E2687" s="156"/>
      <c r="F2687" s="174"/>
      <c r="G2687" s="181"/>
      <c r="H2687" s="182"/>
      <c r="I2687" s="182"/>
      <c r="J2687" s="182"/>
      <c r="K2687" s="32"/>
      <c r="L2687" s="178"/>
      <c r="M2687" s="178"/>
      <c r="N2687" s="81"/>
      <c r="O2687" s="185"/>
      <c r="P2687" s="103"/>
      <c r="Q2687" s="84" t="str">
        <f t="shared" si="1233"/>
        <v/>
      </c>
      <c r="R2687" s="159"/>
      <c r="S2687" s="28" t="str" cm="1">
        <f t="array" aca="1" ref="S2687" ca="1">IF(INDIRECT("A"&amp;114+$U2687)&lt;&gt;"",114+$U2687,"")</f>
        <v/>
      </c>
      <c r="T2687" s="28" t="str">
        <f t="shared" ca="1" si="1234"/>
        <v>$B</v>
      </c>
      <c r="U2687" s="29">
        <f t="shared" ref="U2687:U2750" si="1240">(12*W2687)</f>
        <v>2568</v>
      </c>
      <c r="V2687" s="29">
        <v>214.41666666668399</v>
      </c>
      <c r="W2687" s="29">
        <f t="shared" si="1212"/>
        <v>214</v>
      </c>
      <c r="X2687" s="41" t="str" cm="1">
        <f t="array" aca="1" ref="X2687" ca="1">IFERROR(INDEX('PC&amp;PD'!$A$1:$AP$15,ROW('PC&amp;PD'!$A$15),MATCH(INDIRECT(T2687),'PC&amp;PD'!$A$1:$AP$1,0)),"")</f>
        <v/>
      </c>
      <c r="Z2687" s="155"/>
      <c r="AA2687" s="13" t="str">
        <f t="shared" si="1230"/>
        <v/>
      </c>
      <c r="AB2687" s="155"/>
      <c r="AC2687" s="13" t="str">
        <f t="shared" ca="1" si="1235"/>
        <v>$AB</v>
      </c>
      <c r="AD2687" s="13" t="str" cm="1">
        <f t="array" aca="1" ref="AD2687" ca="1">IFERROR(IF((LEFT(INDIRECT("$F"&amp;$S2687),4))="GOTS",IF($G2687="Organic","GOTS_Organic_raw",(IF($G2687="Responsible","GOTS_Responsible",(IF($G2687="No Attribute (Conventional)","GOTS_conventional",(IF($G2687="Recycled Pre/Post-Consumer","GOTS_pre_post",(IF($G2687="In-Conversion","GOTS_in_conversion",(IF($G2687="Sustainably Sourced","Sustainably_sourced",""))))))))))),IF($G2687="Organic","Organic",(IF($G2687="Responsible","Responsible",(IF($G2687="No Attribute (Conventional)","No_Attribute_Conventional",(IF($G2687="Recycled Pre/Post-Consumer","Recycled_Pre_Post_Consumer",(IF($G2687="In-Conversion","In_Conversion",(IF($G2687="Recycled Pre-Consumer","Recycled_Pre_Consumer",(IF($G2687="Recycled Post-Consumer","Recycled_Post_Consumer",(IF($G2687="Sustainably Sourced","Sustainably_sourced","")))))))))))))))),"")</f>
        <v/>
      </c>
      <c r="AE2687" s="13" t="e" cm="1">
        <f t="array" aca="1" ref="AE2687" ca="1">IF(INDIRECT("$F"&amp;$S2687)="","",IF(LEFT(INDIRECT("$F"&amp;$S2687),3)="GRS","GRS_RCS_RM",IF((LEFT(INDIRECT("$F"&amp;$S2687),3))="RCS","GRS_RCS_RM",IF(INDIRECT("$F"&amp;$S2687)="OCS (No Label)","OCS_Conversion_RM",IF(LEFT(INDIRECT("$F"&amp;$S2687),3)="OCS","OCS_RM",IF(RIGHT(INDIRECT("$F"&amp;$S2687),10)="conversion","GOTS_RM_conversion",IF((LEFT(INDIRECT("$F"&amp;$S2687),4))="GOTS","GOTS_RM","Responsible_RM")))))))</f>
        <v>#REF!</v>
      </c>
      <c r="AF2687" s="13" t="str" cm="1">
        <f t="array" aca="1" ref="AF2687" ca="1">IF($S2687="","",INDIRECT("$Z"&amp;$S2687))</f>
        <v/>
      </c>
      <c r="AG2687" s="155"/>
      <c r="AH2687" s="13" t="str" cm="1">
        <f t="array" aca="1" ref="AH2687" ca="1">IFERROR(INDIRECT("$ag"&amp;S2687),"")</f>
        <v/>
      </c>
      <c r="AI2687" s="13" t="e" cm="1">
        <f t="array" aca="1" ref="AI2687" ca="1">INDIRECT("O"&amp;S2686)</f>
        <v>#REF!</v>
      </c>
      <c r="AJ2687" s="13" t="str">
        <f>IF($I2687="","",INDEX('Raw Material'!$A$1:$J$75,MATCH(I2687,'Raw Material'!$A$1:$A$75,0),(MATCH(G2687,'Raw Material'!$A$1:$J$1,0))))</f>
        <v/>
      </c>
      <c r="AK2687" s="13" t="str">
        <f t="shared" si="1231"/>
        <v>YANLIŞRM</v>
      </c>
      <c r="AL2687" s="153" t="str">
        <f t="shared" si="1232"/>
        <v/>
      </c>
    </row>
    <row r="2688" spans="1:38" ht="16.5" customHeight="1">
      <c r="A2688" s="162"/>
      <c r="B2688" s="168"/>
      <c r="C2688" s="169"/>
      <c r="D2688" s="156"/>
      <c r="E2688" s="156"/>
      <c r="F2688" s="175"/>
      <c r="G2688" s="181"/>
      <c r="H2688" s="182"/>
      <c r="I2688" s="182"/>
      <c r="J2688" s="182"/>
      <c r="K2688" s="32"/>
      <c r="L2688" s="179"/>
      <c r="M2688" s="179"/>
      <c r="N2688" s="81"/>
      <c r="O2688" s="185"/>
      <c r="P2688" s="103"/>
      <c r="Q2688" s="84" t="str">
        <f t="shared" si="1233"/>
        <v/>
      </c>
      <c r="R2688" s="159"/>
      <c r="S2688" s="28" t="str" cm="1">
        <f t="array" aca="1" ref="S2688" ca="1">IF(INDIRECT("A"&amp;114+$U2688)&lt;&gt;"",114+$U2688,"")</f>
        <v/>
      </c>
      <c r="T2688" s="28" t="str">
        <f t="shared" ca="1" si="1234"/>
        <v>$B</v>
      </c>
      <c r="U2688" s="29">
        <f t="shared" si="1240"/>
        <v>2568</v>
      </c>
      <c r="V2688" s="29">
        <v>214.500000000017</v>
      </c>
      <c r="W2688" s="29">
        <f t="shared" si="1212"/>
        <v>214</v>
      </c>
      <c r="X2688" s="41" t="str" cm="1">
        <f t="array" aca="1" ref="X2688" ca="1">IFERROR(INDEX('PC&amp;PD'!$A$1:$AP$15,ROW('PC&amp;PD'!$A$15),MATCH(INDIRECT(T2688),'PC&amp;PD'!$A$1:$AP$1,0)),"")</f>
        <v/>
      </c>
      <c r="Z2688" s="155"/>
      <c r="AA2688" s="13" t="str">
        <f t="shared" si="1230"/>
        <v/>
      </c>
      <c r="AB2688" s="155"/>
      <c r="AC2688" s="13" t="str">
        <f t="shared" ca="1" si="1235"/>
        <v>$AB</v>
      </c>
      <c r="AD2688" s="13" t="str" cm="1">
        <f t="array" aca="1" ref="AD2688" ca="1">IFERROR(IF((LEFT(INDIRECT("$F"&amp;$S2688),4))="GOTS",IF($G2688="Organic","GOTS_Organic_raw",(IF($G2688="Responsible","GOTS_Responsible",(IF($G2688="No Attribute (Conventional)","GOTS_conventional",(IF($G2688="Recycled Pre/Post-Consumer","GOTS_pre_post",(IF($G2688="In-Conversion","GOTS_in_conversion",(IF($G2688="Sustainably Sourced","Sustainably_sourced",""))))))))))),IF($G2688="Organic","Organic",(IF($G2688="Responsible","Responsible",(IF($G2688="No Attribute (Conventional)","No_Attribute_Conventional",(IF($G2688="Recycled Pre/Post-Consumer","Recycled_Pre_Post_Consumer",(IF($G2688="In-Conversion","In_Conversion",(IF($G2688="Recycled Pre-Consumer","Recycled_Pre_Consumer",(IF($G2688="Recycled Post-Consumer","Recycled_Post_Consumer",(IF($G2688="Sustainably Sourced","Sustainably_sourced","")))))))))))))))),"")</f>
        <v/>
      </c>
      <c r="AE2688" s="13" t="e" cm="1">
        <f t="array" aca="1" ref="AE2688" ca="1">IF(INDIRECT("$F"&amp;$S2688)="","",IF(LEFT(INDIRECT("$F"&amp;$S2688),3)="GRS","GRS_RCS_RM",IF((LEFT(INDIRECT("$F"&amp;$S2688),3))="RCS","GRS_RCS_RM",IF(INDIRECT("$F"&amp;$S2688)="OCS (No Label)","OCS_Conversion_RM",IF(LEFT(INDIRECT("$F"&amp;$S2688),3)="OCS","OCS_RM",IF(RIGHT(INDIRECT("$F"&amp;$S2688),10)="conversion","GOTS_RM_conversion",IF((LEFT(INDIRECT("$F"&amp;$S2688),4))="GOTS","GOTS_RM","Responsible_RM")))))))</f>
        <v>#REF!</v>
      </c>
      <c r="AF2688" s="13" t="str" cm="1">
        <f t="array" aca="1" ref="AF2688" ca="1">IF($S2688="","",INDIRECT("$Z"&amp;$S2688))</f>
        <v/>
      </c>
      <c r="AG2688" s="155"/>
      <c r="AH2688" s="13" t="str" cm="1">
        <f t="array" aca="1" ref="AH2688" ca="1">IFERROR(INDIRECT("$ag"&amp;S2688),"")</f>
        <v/>
      </c>
      <c r="AI2688" s="13" t="e" cm="1">
        <f t="array" aca="1" ref="AI2688" ca="1">INDIRECT("O"&amp;S2687)</f>
        <v>#REF!</v>
      </c>
      <c r="AJ2688" s="13" t="str">
        <f>IF($I2688="","",INDEX('Raw Material'!$A$1:$J$75,MATCH(I2688,'Raw Material'!$A$1:$A$75,0),(MATCH(G2688,'Raw Material'!$A$1:$J$1,0))))</f>
        <v/>
      </c>
      <c r="AK2688" s="13" t="str">
        <f t="shared" si="1231"/>
        <v>YANLIŞRM</v>
      </c>
      <c r="AL2688" s="153" t="str">
        <f t="shared" si="1232"/>
        <v/>
      </c>
    </row>
    <row r="2689" spans="1:38" ht="16.5" customHeight="1">
      <c r="A2689" s="162"/>
      <c r="B2689" s="168"/>
      <c r="C2689" s="169"/>
      <c r="D2689" s="156"/>
      <c r="E2689" s="156"/>
      <c r="F2689" s="175"/>
      <c r="G2689" s="181"/>
      <c r="H2689" s="182"/>
      <c r="I2689" s="182"/>
      <c r="J2689" s="182"/>
      <c r="K2689" s="32"/>
      <c r="L2689" s="179"/>
      <c r="M2689" s="179"/>
      <c r="N2689" s="81"/>
      <c r="O2689" s="185"/>
      <c r="P2689" s="103"/>
      <c r="Q2689" s="84" t="str">
        <f t="shared" si="1233"/>
        <v/>
      </c>
      <c r="R2689" s="159"/>
      <c r="S2689" s="28" t="str" cm="1">
        <f t="array" aca="1" ref="S2689" ca="1">IF(INDIRECT("A"&amp;114+$U2689)&lt;&gt;"",114+$U2689,"")</f>
        <v/>
      </c>
      <c r="T2689" s="28" t="str">
        <f t="shared" ca="1" si="1234"/>
        <v>$B</v>
      </c>
      <c r="U2689" s="29">
        <f t="shared" si="1240"/>
        <v>2568</v>
      </c>
      <c r="V2689" s="29">
        <v>214.58333333335</v>
      </c>
      <c r="W2689" s="29">
        <f t="shared" si="1212"/>
        <v>214</v>
      </c>
      <c r="X2689" s="41" t="str" cm="1">
        <f t="array" aca="1" ref="X2689" ca="1">IFERROR(INDEX('PC&amp;PD'!$A$1:$AP$15,ROW('PC&amp;PD'!$A$15),MATCH(INDIRECT(T2689),'PC&amp;PD'!$A$1:$AP$1,0)),"")</f>
        <v/>
      </c>
      <c r="Z2689" s="155"/>
      <c r="AA2689" s="13" t="str">
        <f t="shared" si="1230"/>
        <v/>
      </c>
      <c r="AB2689" s="155"/>
      <c r="AC2689" s="13" t="str">
        <f t="shared" ca="1" si="1235"/>
        <v>$AB</v>
      </c>
      <c r="AD2689" s="13" t="str" cm="1">
        <f t="array" aca="1" ref="AD2689" ca="1">IFERROR(IF((LEFT(INDIRECT("$F"&amp;$S2689),4))="GOTS",IF($G2689="Organic","GOTS_Organic_raw",(IF($G2689="Responsible","GOTS_Responsible",(IF($G2689="No Attribute (Conventional)","GOTS_conventional",(IF($G2689="Recycled Pre/Post-Consumer","GOTS_pre_post",(IF($G2689="In-Conversion","GOTS_in_conversion",(IF($G2689="Sustainably Sourced","Sustainably_sourced",""))))))))))),IF($G2689="Organic","Organic",(IF($G2689="Responsible","Responsible",(IF($G2689="No Attribute (Conventional)","No_Attribute_Conventional",(IF($G2689="Recycled Pre/Post-Consumer","Recycled_Pre_Post_Consumer",(IF($G2689="In-Conversion","In_Conversion",(IF($G2689="Recycled Pre-Consumer","Recycled_Pre_Consumer",(IF($G2689="Recycled Post-Consumer","Recycled_Post_Consumer",(IF($G2689="Sustainably Sourced","Sustainably_sourced","")))))))))))))))),"")</f>
        <v/>
      </c>
      <c r="AE2689" s="13" t="e" cm="1">
        <f t="array" aca="1" ref="AE2689" ca="1">IF(INDIRECT("$F"&amp;$S2689)="","",IF(LEFT(INDIRECT("$F"&amp;$S2689),3)="GRS","GRS_RCS_RM",IF((LEFT(INDIRECT("$F"&amp;$S2689),3))="RCS","GRS_RCS_RM",IF(INDIRECT("$F"&amp;$S2689)="OCS (No Label)","OCS_Conversion_RM",IF(LEFT(INDIRECT("$F"&amp;$S2689),3)="OCS","OCS_RM",IF(RIGHT(INDIRECT("$F"&amp;$S2689),10)="conversion","GOTS_RM_conversion",IF((LEFT(INDIRECT("$F"&amp;$S2689),4))="GOTS","GOTS_RM","Responsible_RM")))))))</f>
        <v>#REF!</v>
      </c>
      <c r="AF2689" s="13" t="str" cm="1">
        <f t="array" aca="1" ref="AF2689" ca="1">IF($S2689="","",INDIRECT("$Z"&amp;$S2689))</f>
        <v/>
      </c>
      <c r="AG2689" s="155"/>
      <c r="AH2689" s="13" t="str" cm="1">
        <f t="array" aca="1" ref="AH2689" ca="1">IFERROR(INDIRECT("$ag"&amp;S2689),"")</f>
        <v/>
      </c>
      <c r="AI2689" s="13" t="e" cm="1">
        <f t="array" aca="1" ref="AI2689" ca="1">INDIRECT("O"&amp;S2688)</f>
        <v>#REF!</v>
      </c>
      <c r="AJ2689" s="13" t="str">
        <f>IF($I2689="","",INDEX('Raw Material'!$A$1:$J$75,MATCH(I2689,'Raw Material'!$A$1:$A$75,0),(MATCH(G2689,'Raw Material'!$A$1:$J$1,0))))</f>
        <v/>
      </c>
      <c r="AK2689" s="13" t="str">
        <f t="shared" si="1231"/>
        <v>YANLIŞRM</v>
      </c>
      <c r="AL2689" s="153" t="str">
        <f t="shared" si="1232"/>
        <v/>
      </c>
    </row>
    <row r="2690" spans="1:38" ht="16.5" customHeight="1">
      <c r="A2690" s="162"/>
      <c r="B2690" s="168"/>
      <c r="C2690" s="169"/>
      <c r="D2690" s="156"/>
      <c r="E2690" s="156"/>
      <c r="F2690" s="175"/>
      <c r="G2690" s="181"/>
      <c r="H2690" s="182"/>
      <c r="I2690" s="182"/>
      <c r="J2690" s="182"/>
      <c r="K2690" s="32"/>
      <c r="L2690" s="179"/>
      <c r="M2690" s="179"/>
      <c r="N2690" s="81"/>
      <c r="O2690" s="185"/>
      <c r="P2690" s="103"/>
      <c r="Q2690" s="84" t="str">
        <f t="shared" si="1233"/>
        <v/>
      </c>
      <c r="R2690" s="159"/>
      <c r="S2690" s="28" t="str" cm="1">
        <f t="array" aca="1" ref="S2690" ca="1">IF(INDIRECT("A"&amp;114+$U2690)&lt;&gt;"",114+$U2690,"")</f>
        <v/>
      </c>
      <c r="T2690" s="28" t="str">
        <f t="shared" ca="1" si="1234"/>
        <v>$B</v>
      </c>
      <c r="U2690" s="29">
        <f t="shared" si="1240"/>
        <v>2568</v>
      </c>
      <c r="V2690" s="29">
        <v>214.66666666668399</v>
      </c>
      <c r="W2690" s="29">
        <f t="shared" si="1212"/>
        <v>214</v>
      </c>
      <c r="X2690" s="41" t="str" cm="1">
        <f t="array" aca="1" ref="X2690" ca="1">IFERROR(INDEX('PC&amp;PD'!$A$1:$AP$15,ROW('PC&amp;PD'!$A$15),MATCH(INDIRECT(T2690),'PC&amp;PD'!$A$1:$AP$1,0)),"")</f>
        <v/>
      </c>
      <c r="Z2690" s="155"/>
      <c r="AA2690" s="13" t="str">
        <f t="shared" si="1230"/>
        <v/>
      </c>
      <c r="AB2690" s="155"/>
      <c r="AC2690" s="13" t="str">
        <f t="shared" ca="1" si="1235"/>
        <v>$AB</v>
      </c>
      <c r="AD2690" s="13" t="str" cm="1">
        <f t="array" aca="1" ref="AD2690" ca="1">IFERROR(IF((LEFT(INDIRECT("$F"&amp;$S2690),4))="GOTS",IF($G2690="Organic","GOTS_Organic_raw",(IF($G2690="Responsible","GOTS_Responsible",(IF($G2690="No Attribute (Conventional)","GOTS_conventional",(IF($G2690="Recycled Pre/Post-Consumer","GOTS_pre_post",(IF($G2690="In-Conversion","GOTS_in_conversion",(IF($G2690="Sustainably Sourced","Sustainably_sourced",""))))))))))),IF($G2690="Organic","Organic",(IF($G2690="Responsible","Responsible",(IF($G2690="No Attribute (Conventional)","No_Attribute_Conventional",(IF($G2690="Recycled Pre/Post-Consumer","Recycled_Pre_Post_Consumer",(IF($G2690="In-Conversion","In_Conversion",(IF($G2690="Recycled Pre-Consumer","Recycled_Pre_Consumer",(IF($G2690="Recycled Post-Consumer","Recycled_Post_Consumer",(IF($G2690="Sustainably Sourced","Sustainably_sourced","")))))))))))))))),"")</f>
        <v/>
      </c>
      <c r="AE2690" s="13" t="e" cm="1">
        <f t="array" aca="1" ref="AE2690" ca="1">IF(INDIRECT("$F"&amp;$S2690)="","",IF(LEFT(INDIRECT("$F"&amp;$S2690),3)="GRS","GRS_RCS_RM",IF((LEFT(INDIRECT("$F"&amp;$S2690),3))="RCS","GRS_RCS_RM",IF(INDIRECT("$F"&amp;$S2690)="OCS (No Label)","OCS_Conversion_RM",IF(LEFT(INDIRECT("$F"&amp;$S2690),3)="OCS","OCS_RM",IF(RIGHT(INDIRECT("$F"&amp;$S2690),10)="conversion","GOTS_RM_conversion",IF((LEFT(INDIRECT("$F"&amp;$S2690),4))="GOTS","GOTS_RM","Responsible_RM")))))))</f>
        <v>#REF!</v>
      </c>
      <c r="AF2690" s="13" t="str" cm="1">
        <f t="array" aca="1" ref="AF2690" ca="1">IF($S2690="","",INDIRECT("$Z"&amp;$S2690))</f>
        <v/>
      </c>
      <c r="AG2690" s="155"/>
      <c r="AH2690" s="13" t="str" cm="1">
        <f t="array" aca="1" ref="AH2690" ca="1">IFERROR(INDIRECT("$ag"&amp;S2690),"")</f>
        <v/>
      </c>
      <c r="AI2690" s="13" t="e" cm="1">
        <f t="array" aca="1" ref="AI2690" ca="1">INDIRECT("O"&amp;S2689)</f>
        <v>#REF!</v>
      </c>
      <c r="AJ2690" s="13" t="str">
        <f>IF($I2690="","",INDEX('Raw Material'!$A$1:$J$75,MATCH(I2690,'Raw Material'!$A$1:$A$75,0),(MATCH(G2690,'Raw Material'!$A$1:$J$1,0))))</f>
        <v/>
      </c>
      <c r="AK2690" s="13" t="str">
        <f t="shared" si="1231"/>
        <v>YANLIŞRM</v>
      </c>
      <c r="AL2690" s="153" t="str">
        <f t="shared" si="1232"/>
        <v/>
      </c>
    </row>
    <row r="2691" spans="1:38" ht="16.5" customHeight="1">
      <c r="A2691" s="162"/>
      <c r="B2691" s="168"/>
      <c r="C2691" s="169"/>
      <c r="D2691" s="156"/>
      <c r="E2691" s="156"/>
      <c r="F2691" s="175"/>
      <c r="G2691" s="181"/>
      <c r="H2691" s="182"/>
      <c r="I2691" s="182"/>
      <c r="J2691" s="182"/>
      <c r="K2691" s="32"/>
      <c r="L2691" s="179"/>
      <c r="M2691" s="179"/>
      <c r="N2691" s="81"/>
      <c r="O2691" s="185"/>
      <c r="P2691" s="103"/>
      <c r="Q2691" s="84" t="str">
        <f t="shared" si="1233"/>
        <v/>
      </c>
      <c r="R2691" s="159"/>
      <c r="S2691" s="28" t="str" cm="1">
        <f t="array" aca="1" ref="S2691" ca="1">IF(INDIRECT("A"&amp;114+$U2691)&lt;&gt;"",114+$U2691,"")</f>
        <v/>
      </c>
      <c r="T2691" s="28" t="str">
        <f t="shared" ca="1" si="1234"/>
        <v>$B</v>
      </c>
      <c r="U2691" s="29">
        <f t="shared" si="1240"/>
        <v>2568</v>
      </c>
      <c r="V2691" s="29">
        <v>214.750000000017</v>
      </c>
      <c r="W2691" s="29">
        <f t="shared" si="1212"/>
        <v>214</v>
      </c>
      <c r="X2691" s="41" t="str" cm="1">
        <f t="array" aca="1" ref="X2691" ca="1">IFERROR(INDEX('PC&amp;PD'!$A$1:$AP$15,ROW('PC&amp;PD'!$A$15),MATCH(INDIRECT(T2691),'PC&amp;PD'!$A$1:$AP$1,0)),"")</f>
        <v/>
      </c>
      <c r="Z2691" s="155"/>
      <c r="AA2691" s="13" t="str">
        <f t="shared" si="1230"/>
        <v/>
      </c>
      <c r="AB2691" s="155"/>
      <c r="AC2691" s="13" t="str">
        <f t="shared" ca="1" si="1235"/>
        <v>$AB</v>
      </c>
      <c r="AD2691" s="13" t="str" cm="1">
        <f t="array" aca="1" ref="AD2691" ca="1">IFERROR(IF((LEFT(INDIRECT("$F"&amp;$S2691),4))="GOTS",IF($G2691="Organic","GOTS_Organic_raw",(IF($G2691="Responsible","GOTS_Responsible",(IF($G2691="No Attribute (Conventional)","GOTS_conventional",(IF($G2691="Recycled Pre/Post-Consumer","GOTS_pre_post",(IF($G2691="In-Conversion","GOTS_in_conversion",(IF($G2691="Sustainably Sourced","Sustainably_sourced",""))))))))))),IF($G2691="Organic","Organic",(IF($G2691="Responsible","Responsible",(IF($G2691="No Attribute (Conventional)","No_Attribute_Conventional",(IF($G2691="Recycled Pre/Post-Consumer","Recycled_Pre_Post_Consumer",(IF($G2691="In-Conversion","In_Conversion",(IF($G2691="Recycled Pre-Consumer","Recycled_Pre_Consumer",(IF($G2691="Recycled Post-Consumer","Recycled_Post_Consumer",(IF($G2691="Sustainably Sourced","Sustainably_sourced","")))))))))))))))),"")</f>
        <v/>
      </c>
      <c r="AE2691" s="13" t="e" cm="1">
        <f t="array" aca="1" ref="AE2691" ca="1">IF(INDIRECT("$F"&amp;$S2691)="","",IF(LEFT(INDIRECT("$F"&amp;$S2691),3)="GRS","GRS_RCS_RM",IF((LEFT(INDIRECT("$F"&amp;$S2691),3))="RCS","GRS_RCS_RM",IF(INDIRECT("$F"&amp;$S2691)="OCS (No Label)","OCS_Conversion_RM",IF(LEFT(INDIRECT("$F"&amp;$S2691),3)="OCS","OCS_RM",IF(RIGHT(INDIRECT("$F"&amp;$S2691),10)="conversion","GOTS_RM_conversion",IF((LEFT(INDIRECT("$F"&amp;$S2691),4))="GOTS","GOTS_RM","Responsible_RM")))))))</f>
        <v>#REF!</v>
      </c>
      <c r="AF2691" s="13" t="str" cm="1">
        <f t="array" aca="1" ref="AF2691" ca="1">IF($S2691="","",INDIRECT("$Z"&amp;$S2691))</f>
        <v/>
      </c>
      <c r="AG2691" s="155"/>
      <c r="AH2691" s="13" t="str" cm="1">
        <f t="array" aca="1" ref="AH2691" ca="1">IFERROR(INDIRECT("$ag"&amp;S2691),"")</f>
        <v/>
      </c>
      <c r="AI2691" s="13" t="e" cm="1">
        <f t="array" aca="1" ref="AI2691" ca="1">INDIRECT("O"&amp;S2690)</f>
        <v>#REF!</v>
      </c>
      <c r="AJ2691" s="13" t="str">
        <f>IF($I2691="","",INDEX('Raw Material'!$A$1:$J$75,MATCH(I2691,'Raw Material'!$A$1:$A$75,0),(MATCH(G2691,'Raw Material'!$A$1:$J$1,0))))</f>
        <v/>
      </c>
      <c r="AK2691" s="13" t="str">
        <f t="shared" si="1231"/>
        <v>YANLIŞRM</v>
      </c>
      <c r="AL2691" s="153" t="str">
        <f t="shared" si="1232"/>
        <v/>
      </c>
    </row>
    <row r="2692" spans="1:38" ht="16.5" customHeight="1">
      <c r="A2692" s="162"/>
      <c r="B2692" s="168"/>
      <c r="C2692" s="169"/>
      <c r="D2692" s="156"/>
      <c r="E2692" s="156"/>
      <c r="F2692" s="175"/>
      <c r="G2692" s="181"/>
      <c r="H2692" s="182"/>
      <c r="I2692" s="182"/>
      <c r="J2692" s="182"/>
      <c r="K2692" s="32"/>
      <c r="L2692" s="179"/>
      <c r="M2692" s="179"/>
      <c r="N2692" s="81"/>
      <c r="O2692" s="185"/>
      <c r="P2692" s="103"/>
      <c r="Q2692" s="84" t="str">
        <f t="shared" si="1233"/>
        <v/>
      </c>
      <c r="R2692" s="159"/>
      <c r="S2692" s="28" t="str" cm="1">
        <f t="array" aca="1" ref="S2692" ca="1">IF(INDIRECT("A"&amp;114+$U2692)&lt;&gt;"",114+$U2692,"")</f>
        <v/>
      </c>
      <c r="T2692" s="28" t="str">
        <f t="shared" ca="1" si="1234"/>
        <v>$B</v>
      </c>
      <c r="U2692" s="29">
        <f t="shared" si="1240"/>
        <v>2568</v>
      </c>
      <c r="V2692" s="29">
        <v>214.83333333335</v>
      </c>
      <c r="W2692" s="29">
        <f t="shared" si="1212"/>
        <v>214</v>
      </c>
      <c r="X2692" s="41" t="str" cm="1">
        <f t="array" aca="1" ref="X2692" ca="1">IFERROR(INDEX('PC&amp;PD'!$A$1:$AP$15,ROW('PC&amp;PD'!$A$15),MATCH(INDIRECT(T2692),'PC&amp;PD'!$A$1:$AP$1,0)),"")</f>
        <v/>
      </c>
      <c r="Z2692" s="155"/>
      <c r="AA2692" s="13" t="str">
        <f t="shared" si="1230"/>
        <v/>
      </c>
      <c r="AB2692" s="155"/>
      <c r="AC2692" s="13" t="str">
        <f t="shared" ca="1" si="1235"/>
        <v>$AB</v>
      </c>
      <c r="AD2692" s="13" t="str" cm="1">
        <f t="array" aca="1" ref="AD2692" ca="1">IFERROR(IF((LEFT(INDIRECT("$F"&amp;$S2692),4))="GOTS",IF($G2692="Organic","GOTS_Organic_raw",(IF($G2692="Responsible","GOTS_Responsible",(IF($G2692="No Attribute (Conventional)","GOTS_conventional",(IF($G2692="Recycled Pre/Post-Consumer","GOTS_pre_post",(IF($G2692="In-Conversion","GOTS_in_conversion",(IF($G2692="Sustainably Sourced","Sustainably_sourced",""))))))))))),IF($G2692="Organic","Organic",(IF($G2692="Responsible","Responsible",(IF($G2692="No Attribute (Conventional)","No_Attribute_Conventional",(IF($G2692="Recycled Pre/Post-Consumer","Recycled_Pre_Post_Consumer",(IF($G2692="In-Conversion","In_Conversion",(IF($G2692="Recycled Pre-Consumer","Recycled_Pre_Consumer",(IF($G2692="Recycled Post-Consumer","Recycled_Post_Consumer",(IF($G2692="Sustainably Sourced","Sustainably_sourced","")))))))))))))))),"")</f>
        <v/>
      </c>
      <c r="AE2692" s="13" t="e" cm="1">
        <f t="array" aca="1" ref="AE2692" ca="1">IF(INDIRECT("$F"&amp;$S2692)="","",IF(LEFT(INDIRECT("$F"&amp;$S2692),3)="GRS","GRS_RCS_RM",IF((LEFT(INDIRECT("$F"&amp;$S2692),3))="RCS","GRS_RCS_RM",IF(INDIRECT("$F"&amp;$S2692)="OCS (No Label)","OCS_Conversion_RM",IF(LEFT(INDIRECT("$F"&amp;$S2692),3)="OCS","OCS_RM",IF(RIGHT(INDIRECT("$F"&amp;$S2692),10)="conversion","GOTS_RM_conversion",IF((LEFT(INDIRECT("$F"&amp;$S2692),4))="GOTS","GOTS_RM","Responsible_RM")))))))</f>
        <v>#REF!</v>
      </c>
      <c r="AF2692" s="13" t="str" cm="1">
        <f t="array" aca="1" ref="AF2692" ca="1">IF($S2692="","",INDIRECT("$Z"&amp;$S2692))</f>
        <v/>
      </c>
      <c r="AG2692" s="155"/>
      <c r="AH2692" s="13" t="str" cm="1">
        <f t="array" aca="1" ref="AH2692" ca="1">IFERROR(INDIRECT("$ag"&amp;S2692),"")</f>
        <v/>
      </c>
      <c r="AI2692" s="13" t="e" cm="1">
        <f t="array" aca="1" ref="AI2692" ca="1">INDIRECT("O"&amp;S2691)</f>
        <v>#REF!</v>
      </c>
      <c r="AJ2692" s="13" t="str">
        <f>IF($I2692="","",INDEX('Raw Material'!$A$1:$J$75,MATCH(I2692,'Raw Material'!$A$1:$A$75,0),(MATCH(G2692,'Raw Material'!$A$1:$J$1,0))))</f>
        <v/>
      </c>
      <c r="AK2692" s="13" t="str">
        <f t="shared" si="1231"/>
        <v>YANLIŞRM</v>
      </c>
      <c r="AL2692" s="153" t="str">
        <f t="shared" si="1232"/>
        <v/>
      </c>
    </row>
    <row r="2693" spans="1:38" ht="16.5" customHeight="1" thickBot="1">
      <c r="A2693" s="163"/>
      <c r="B2693" s="170"/>
      <c r="C2693" s="171"/>
      <c r="D2693" s="156"/>
      <c r="E2693" s="156"/>
      <c r="F2693" s="176"/>
      <c r="G2693" s="157"/>
      <c r="H2693" s="158"/>
      <c r="I2693" s="158"/>
      <c r="J2693" s="158"/>
      <c r="K2693" s="33"/>
      <c r="L2693" s="180"/>
      <c r="M2693" s="180"/>
      <c r="N2693" s="82"/>
      <c r="O2693" s="186"/>
      <c r="P2693" s="103"/>
      <c r="Q2693" s="84" t="str">
        <f t="shared" si="1233"/>
        <v/>
      </c>
      <c r="R2693" s="159"/>
      <c r="S2693" s="28" t="str" cm="1">
        <f t="array" aca="1" ref="S2693" ca="1">IF(INDIRECT("A"&amp;114+$U2693)&lt;&gt;"",114+$U2693,"")</f>
        <v/>
      </c>
      <c r="T2693" s="28" t="str">
        <f t="shared" ca="1" si="1234"/>
        <v>$B</v>
      </c>
      <c r="U2693" s="29">
        <f t="shared" si="1240"/>
        <v>2568</v>
      </c>
      <c r="V2693" s="29">
        <v>214.91666666668399</v>
      </c>
      <c r="W2693" s="29">
        <f t="shared" si="1212"/>
        <v>214</v>
      </c>
      <c r="X2693" s="41" t="str" cm="1">
        <f t="array" aca="1" ref="X2693" ca="1">IFERROR(INDEX('PC&amp;PD'!$A$1:$AP$15,ROW('PC&amp;PD'!$A$15),MATCH(INDIRECT(T2693),'PC&amp;PD'!$A$1:$AP$1,0)),"")</f>
        <v/>
      </c>
      <c r="Z2693" s="155"/>
      <c r="AA2693" s="13" t="str">
        <f t="shared" si="1230"/>
        <v/>
      </c>
      <c r="AB2693" s="155"/>
      <c r="AC2693" s="13" t="str">
        <f t="shared" ca="1" si="1235"/>
        <v>$AB</v>
      </c>
      <c r="AD2693" s="13" t="str" cm="1">
        <f t="array" aca="1" ref="AD2693" ca="1">IFERROR(IF((LEFT(INDIRECT("$F"&amp;$S2693),4))="GOTS",IF($G2693="Organic","GOTS_Organic_raw",(IF($G2693="Responsible","GOTS_Responsible",(IF($G2693="No Attribute (Conventional)","GOTS_conventional",(IF($G2693="Recycled Pre/Post-Consumer","GOTS_pre_post",(IF($G2693="In-Conversion","GOTS_in_conversion",(IF($G2693="Sustainably Sourced","Sustainably_sourced",""))))))))))),IF($G2693="Organic","Organic",(IF($G2693="Responsible","Responsible",(IF($G2693="No Attribute (Conventional)","No_Attribute_Conventional",(IF($G2693="Recycled Pre/Post-Consumer","Recycled_Pre_Post_Consumer",(IF($G2693="In-Conversion","In_Conversion",(IF($G2693="Recycled Pre-Consumer","Recycled_Pre_Consumer",(IF($G2693="Recycled Post-Consumer","Recycled_Post_Consumer",(IF($G2693="Sustainably Sourced","Sustainably_sourced","")))))))))))))))),"")</f>
        <v/>
      </c>
      <c r="AE2693" s="13" t="e" cm="1">
        <f t="array" aca="1" ref="AE2693" ca="1">IF(INDIRECT("$F"&amp;$S2693)="","",IF(LEFT(INDIRECT("$F"&amp;$S2693),3)="GRS","GRS_RCS_RM",IF((LEFT(INDIRECT("$F"&amp;$S2693),3))="RCS","GRS_RCS_RM",IF(INDIRECT("$F"&amp;$S2693)="OCS (No Label)","OCS_Conversion_RM",IF(LEFT(INDIRECT("$F"&amp;$S2693),3)="OCS","OCS_RM",IF(RIGHT(INDIRECT("$F"&amp;$S2693),10)="conversion","GOTS_RM_conversion",IF((LEFT(INDIRECT("$F"&amp;$S2693),4))="GOTS","GOTS_RM","Responsible_RM")))))))</f>
        <v>#REF!</v>
      </c>
      <c r="AF2693" s="13" t="str" cm="1">
        <f t="array" aca="1" ref="AF2693" ca="1">IF($S2693="","",INDIRECT("$Z"&amp;$S2693))</f>
        <v/>
      </c>
      <c r="AG2693" s="155"/>
      <c r="AH2693" s="13" t="str" cm="1">
        <f t="array" aca="1" ref="AH2693" ca="1">IFERROR(INDIRECT("$ag"&amp;S2693),"")</f>
        <v/>
      </c>
      <c r="AI2693" s="13" t="e" cm="1">
        <f t="array" aca="1" ref="AI2693" ca="1">INDIRECT("O"&amp;S2692)</f>
        <v>#REF!</v>
      </c>
      <c r="AJ2693" s="13" t="str">
        <f>IF($I2693="","",INDEX('Raw Material'!$A$1:$J$75,MATCH(I2693,'Raw Material'!$A$1:$A$75,0),(MATCH(G2693,'Raw Material'!$A$1:$J$1,0))))</f>
        <v/>
      </c>
      <c r="AK2693" s="13" t="str">
        <f t="shared" si="1231"/>
        <v>YANLIŞRM</v>
      </c>
      <c r="AL2693" s="153" t="str">
        <f t="shared" si="1232"/>
        <v/>
      </c>
    </row>
    <row r="2694" spans="1:38" ht="16.5" customHeight="1">
      <c r="A2694" s="160" t="str">
        <f>IF(B2694="","",COUNTA($B$114:$B2694))</f>
        <v/>
      </c>
      <c r="B2694" s="164"/>
      <c r="C2694" s="165"/>
      <c r="D2694" s="183"/>
      <c r="E2694" s="183"/>
      <c r="F2694" s="172"/>
      <c r="G2694" s="212"/>
      <c r="H2694" s="206"/>
      <c r="I2694" s="206"/>
      <c r="J2694" s="206"/>
      <c r="K2694" s="31"/>
      <c r="L2694" s="177" t="str">
        <f t="shared" ref="L2694" si="1241">IF(R2694="","",LEFT(R2694,LEN(R2694)-2))</f>
        <v/>
      </c>
      <c r="M2694" s="177"/>
      <c r="N2694" s="80"/>
      <c r="O2694" s="184"/>
      <c r="P2694" s="103"/>
      <c r="Q2694" s="84" t="str">
        <f t="shared" si="1233"/>
        <v/>
      </c>
      <c r="R2694" s="159" t="str">
        <f t="shared" ref="R2694" si="1242">CONCATENATE($Q2694,Q2695,Q2696,Q2697,Q2698,Q2699,$Q2700,$Q2701,$Q2702,$Q2703,Q2704,Q2705)</f>
        <v/>
      </c>
      <c r="S2694" s="28" t="str" cm="1">
        <f t="array" aca="1" ref="S2694" ca="1">IF(INDIRECT("A"&amp;114+$U2694)&lt;&gt;"",114+$U2694,"")</f>
        <v/>
      </c>
      <c r="T2694" s="28" t="str">
        <f t="shared" ca="1" si="1234"/>
        <v>$B</v>
      </c>
      <c r="U2694" s="29">
        <f t="shared" si="1240"/>
        <v>2580</v>
      </c>
      <c r="V2694" s="29">
        <v>215.000000000017</v>
      </c>
      <c r="W2694" s="29">
        <f t="shared" si="1212"/>
        <v>215</v>
      </c>
      <c r="X2694" s="41" t="str" cm="1">
        <f t="array" aca="1" ref="X2694" ca="1">IFERROR(INDEX('PC&amp;PD'!$A$1:$AP$15,ROW('PC&amp;PD'!$A$15),MATCH(INDIRECT(T2694),'PC&amp;PD'!$A$1:$AP$1,0)),"")</f>
        <v/>
      </c>
      <c r="Z2694" s="155" t="str">
        <f t="shared" ref="Z2694" si="1243">IFERROR(IF($F2694="OCS 100","OCS (OCS 100)",IF($F2694="OCS Blended","OCS (OCS Blended)",IF($F2694="OCS (No Label)","OCS (No Label)",IF($F2694="RCS 100","RCS (RCS 100)",IF($F2694="RCS Blended","RCS (RCS Blended)",IF($F2694="GRS","GRS (GRS)",IF($F2694="GRS (No Label)", "GRS (No Label)",IF($F2694="RDS","RDS (RDS)",IF($F2694="RWS","RWS (RWS)",IF($F2694="RAS","RAS (RAS)",IF($F2694="RMS","RMS (RMS)",IF($F2694="GOTS Organic","GOTS (Organic)",IF($F2694="GOTS Made with organic","GOTS (Made with Organic)",IF($F2694="GOTS Organic - in conversion","GOTS (Organic - In Conversion)",IF($F2694="GOTS Made with organic - in conversion","GOTS (Made with Organic - In Conversion)",""))))))))))))))),"")</f>
        <v/>
      </c>
      <c r="AA2694" s="13" t="str">
        <f t="shared" si="1230"/>
        <v/>
      </c>
      <c r="AB2694" s="155" t="str">
        <f t="shared" ref="AB2694" si="1244">IFERROR(IF($F2694="OCS 100", "OCS_100",IF($F2694="OCS Blended", "OCS_Blended",IF($F2694="OCS (No Label)", "OCS_No_Label",IF($F2694="RCS 100", "RCS_100",IF($F2694="RCS Blended","RCS_Blended",IF($F2694="GRS","GRS",IF($F2694="GRS (No Label)", "GRS_No_Label",IF($F2694="RDS","RDS",IF($F2694="RWS","RWS",IF($F2694="RMS","RMS",IF($F2694="GOTS Organic","GOTS_Organic",IF($F2694="GOTS Made with organic","GOTS_Made_with_organic",IF($F2694="GOTS Organic - in conversion","GOTS_Organic_in_Conversion",IF($F2694="GOTS Made with organic - in conversion","GOTS_Made_with_Organic_in_Conversion",IF($F2694="RAS","RAS",""))))))))))))))),"")</f>
        <v/>
      </c>
      <c r="AC2694" s="13" t="str">
        <f t="shared" ca="1" si="1235"/>
        <v>$AB</v>
      </c>
      <c r="AD2694" s="13" t="str" cm="1">
        <f t="array" aca="1" ref="AD2694" ca="1">IFERROR(IF((LEFT(INDIRECT("$F"&amp;$S2694),4))="GOTS",IF($G2694="Organic","GOTS_Organic_raw",(IF($G2694="Responsible","GOTS_Responsible",(IF($G2694="No Attribute (Conventional)","GOTS_conventional",(IF($G2694="Recycled Pre/Post-Consumer","GOTS_pre_post",(IF($G2694="In-Conversion","GOTS_in_conversion",(IF($G2694="Sustainably Sourced","Sustainably_sourced",""))))))))))),IF($G2694="Organic","Organic",(IF($G2694="Responsible","Responsible",(IF($G2694="No Attribute (Conventional)","No_Attribute_Conventional",(IF($G2694="Recycled Pre/Post-Consumer","Recycled_Pre_Post_Consumer",(IF($G2694="In-Conversion","In_Conversion",(IF($G2694="Recycled Pre-Consumer","Recycled_Pre_Consumer",(IF($G2694="Recycled Post-Consumer","Recycled_Post_Consumer",(IF($G2694="Sustainably Sourced","Sustainably_sourced","")))))))))))))))),"")</f>
        <v/>
      </c>
      <c r="AE2694" s="13" t="e" cm="1">
        <f t="array" aca="1" ref="AE2694" ca="1">IF(INDIRECT("$F"&amp;$S2694)="","",IF(LEFT(INDIRECT("$F"&amp;$S2694),3)="GRS","GRS_RCS_RM",IF((LEFT(INDIRECT("$F"&amp;$S2694),3))="RCS","GRS_RCS_RM",IF(INDIRECT("$F"&amp;$S2694)="OCS (No Label)","OCS_Conversion_RM",IF(LEFT(INDIRECT("$F"&amp;$S2694),3)="OCS","OCS_RM",IF(RIGHT(INDIRECT("$F"&amp;$S2694),10)="conversion","GOTS_RM_conversion",IF((LEFT(INDIRECT("$F"&amp;$S2694),4))="GOTS","GOTS_RM","Responsible_RM")))))))</f>
        <v>#REF!</v>
      </c>
      <c r="AF2694" s="13" t="str" cm="1">
        <f t="array" aca="1" ref="AF2694" ca="1">IF($S2694="","",INDIRECT("$Z"&amp;$S2694))</f>
        <v/>
      </c>
      <c r="AG2694" s="155" t="str">
        <f t="shared" si="1225"/>
        <v/>
      </c>
      <c r="AH2694" s="13" t="str" cm="1">
        <f t="array" aca="1" ref="AH2694" ca="1">IFERROR(INDIRECT("$ag"&amp;S2694),"")</f>
        <v/>
      </c>
      <c r="AI2694" s="13" t="e" cm="1">
        <f t="array" aca="1" ref="AI2694" ca="1">INDIRECT("O"&amp;S2693)</f>
        <v>#REF!</v>
      </c>
      <c r="AJ2694" s="13" t="str">
        <f>IF($I2694="","",INDEX('Raw Material'!$A$1:$J$75,MATCH(I2694,'Raw Material'!$A$1:$A$75,0),(MATCH(G2694,'Raw Material'!$A$1:$J$1,0))))</f>
        <v/>
      </c>
      <c r="AK2694" s="13" t="str">
        <f t="shared" si="1231"/>
        <v>YANLIŞRM</v>
      </c>
      <c r="AL2694" s="153" t="str">
        <f t="shared" si="1232"/>
        <v/>
      </c>
    </row>
    <row r="2695" spans="1:38" ht="16.5" customHeight="1">
      <c r="A2695" s="161"/>
      <c r="B2695" s="166"/>
      <c r="C2695" s="167"/>
      <c r="D2695" s="156"/>
      <c r="E2695" s="156"/>
      <c r="F2695" s="173"/>
      <c r="G2695" s="181"/>
      <c r="H2695" s="182"/>
      <c r="I2695" s="182"/>
      <c r="J2695" s="182"/>
      <c r="K2695" s="32"/>
      <c r="L2695" s="178"/>
      <c r="M2695" s="178"/>
      <c r="N2695" s="81"/>
      <c r="O2695" s="185"/>
      <c r="P2695" s="103"/>
      <c r="Q2695" s="84" t="str">
        <f t="shared" si="1233"/>
        <v/>
      </c>
      <c r="R2695" s="159"/>
      <c r="S2695" s="28" t="str" cm="1">
        <f t="array" aca="1" ref="S2695" ca="1">IF(INDIRECT("A"&amp;114+$U2695)&lt;&gt;"",114+$U2695,"")</f>
        <v/>
      </c>
      <c r="T2695" s="28" t="str">
        <f t="shared" ca="1" si="1234"/>
        <v>$B</v>
      </c>
      <c r="U2695" s="29">
        <f t="shared" si="1240"/>
        <v>2580</v>
      </c>
      <c r="V2695" s="29">
        <v>215.08333333335</v>
      </c>
      <c r="W2695" s="29">
        <f t="shared" si="1212"/>
        <v>215</v>
      </c>
      <c r="X2695" s="41" t="str" cm="1">
        <f t="array" aca="1" ref="X2695" ca="1">IFERROR(INDEX('PC&amp;PD'!$A$1:$AP$15,ROW('PC&amp;PD'!$A$15),MATCH(INDIRECT(T2695),'PC&amp;PD'!$A$1:$AP$1,0)),"")</f>
        <v/>
      </c>
      <c r="Z2695" s="155"/>
      <c r="AA2695" s="13" t="str">
        <f t="shared" si="1230"/>
        <v/>
      </c>
      <c r="AB2695" s="155"/>
      <c r="AC2695" s="13" t="str">
        <f t="shared" ca="1" si="1235"/>
        <v>$AB</v>
      </c>
      <c r="AD2695" s="13" t="str" cm="1">
        <f t="array" aca="1" ref="AD2695" ca="1">IFERROR(IF((LEFT(INDIRECT("$F"&amp;$S2695),4))="GOTS",IF($G2695="Organic","GOTS_Organic_raw",(IF($G2695="Responsible","GOTS_Responsible",(IF($G2695="No Attribute (Conventional)","GOTS_conventional",(IF($G2695="Recycled Pre/Post-Consumer","GOTS_pre_post",(IF($G2695="In-Conversion","GOTS_in_conversion",(IF($G2695="Sustainably Sourced","Sustainably_sourced",""))))))))))),IF($G2695="Organic","Organic",(IF($G2695="Responsible","Responsible",(IF($G2695="No Attribute (Conventional)","No_Attribute_Conventional",(IF($G2695="Recycled Pre/Post-Consumer","Recycled_Pre_Post_Consumer",(IF($G2695="In-Conversion","In_Conversion",(IF($G2695="Recycled Pre-Consumer","Recycled_Pre_Consumer",(IF($G2695="Recycled Post-Consumer","Recycled_Post_Consumer",(IF($G2695="Sustainably Sourced","Sustainably_sourced","")))))))))))))))),"")</f>
        <v/>
      </c>
      <c r="AE2695" s="13" t="e" cm="1">
        <f t="array" aca="1" ref="AE2695" ca="1">IF(INDIRECT("$F"&amp;$S2695)="","",IF(LEFT(INDIRECT("$F"&amp;$S2695),3)="GRS","GRS_RCS_RM",IF((LEFT(INDIRECT("$F"&amp;$S2695),3))="RCS","GRS_RCS_RM",IF(INDIRECT("$F"&amp;$S2695)="OCS (No Label)","OCS_Conversion_RM",IF(LEFT(INDIRECT("$F"&amp;$S2695),3)="OCS","OCS_RM",IF(RIGHT(INDIRECT("$F"&amp;$S2695),10)="conversion","GOTS_RM_conversion",IF((LEFT(INDIRECT("$F"&amp;$S2695),4))="GOTS","GOTS_RM","Responsible_RM")))))))</f>
        <v>#REF!</v>
      </c>
      <c r="AF2695" s="13" t="str" cm="1">
        <f t="array" aca="1" ref="AF2695" ca="1">IF($S2695="","",INDIRECT("$Z"&amp;$S2695))</f>
        <v/>
      </c>
      <c r="AG2695" s="155"/>
      <c r="AH2695" s="13" t="str" cm="1">
        <f t="array" aca="1" ref="AH2695" ca="1">IFERROR(INDIRECT("$ag"&amp;S2695),"")</f>
        <v/>
      </c>
      <c r="AI2695" s="13" t="e" cm="1">
        <f t="array" aca="1" ref="AI2695" ca="1">INDIRECT("O"&amp;S2694)</f>
        <v>#REF!</v>
      </c>
      <c r="AJ2695" s="13" t="str">
        <f>IF($I2695="","",INDEX('Raw Material'!$A$1:$J$75,MATCH(I2695,'Raw Material'!$A$1:$A$75,0),(MATCH(G2695,'Raw Material'!$A$1:$J$1,0))))</f>
        <v/>
      </c>
      <c r="AK2695" s="13" t="str">
        <f t="shared" si="1231"/>
        <v>YANLIŞRM</v>
      </c>
      <c r="AL2695" s="153" t="str">
        <f t="shared" si="1232"/>
        <v/>
      </c>
    </row>
    <row r="2696" spans="1:38" ht="16.5" customHeight="1">
      <c r="A2696" s="161"/>
      <c r="B2696" s="166"/>
      <c r="C2696" s="167"/>
      <c r="D2696" s="156"/>
      <c r="E2696" s="156"/>
      <c r="F2696" s="173"/>
      <c r="G2696" s="181"/>
      <c r="H2696" s="182"/>
      <c r="I2696" s="182"/>
      <c r="J2696" s="182"/>
      <c r="K2696" s="32"/>
      <c r="L2696" s="178"/>
      <c r="M2696" s="178"/>
      <c r="N2696" s="81"/>
      <c r="O2696" s="185"/>
      <c r="P2696" s="103"/>
      <c r="Q2696" s="84" t="str">
        <f t="shared" si="1233"/>
        <v/>
      </c>
      <c r="R2696" s="159"/>
      <c r="S2696" s="28" t="str" cm="1">
        <f t="array" aca="1" ref="S2696" ca="1">IF(INDIRECT("A"&amp;114+$U2696)&lt;&gt;"",114+$U2696,"")</f>
        <v/>
      </c>
      <c r="T2696" s="28" t="str">
        <f t="shared" ca="1" si="1234"/>
        <v>$B</v>
      </c>
      <c r="U2696" s="29">
        <f t="shared" si="1240"/>
        <v>2580</v>
      </c>
      <c r="V2696" s="29">
        <v>215.16666666668399</v>
      </c>
      <c r="W2696" s="29">
        <f t="shared" si="1212"/>
        <v>215</v>
      </c>
      <c r="X2696" s="41" t="str" cm="1">
        <f t="array" aca="1" ref="X2696" ca="1">IFERROR(INDEX('PC&amp;PD'!$A$1:$AP$15,ROW('PC&amp;PD'!$A$15),MATCH(INDIRECT(T2696),'PC&amp;PD'!$A$1:$AP$1,0)),"")</f>
        <v/>
      </c>
      <c r="Z2696" s="155"/>
      <c r="AA2696" s="13" t="str">
        <f t="shared" si="1230"/>
        <v/>
      </c>
      <c r="AB2696" s="155"/>
      <c r="AC2696" s="13" t="str">
        <f t="shared" ca="1" si="1235"/>
        <v>$AB</v>
      </c>
      <c r="AD2696" s="13" t="str" cm="1">
        <f t="array" aca="1" ref="AD2696" ca="1">IFERROR(IF((LEFT(INDIRECT("$F"&amp;$S2696),4))="GOTS",IF($G2696="Organic","GOTS_Organic_raw",(IF($G2696="Responsible","GOTS_Responsible",(IF($G2696="No Attribute (Conventional)","GOTS_conventional",(IF($G2696="Recycled Pre/Post-Consumer","GOTS_pre_post",(IF($G2696="In-Conversion","GOTS_in_conversion",(IF($G2696="Sustainably Sourced","Sustainably_sourced",""))))))))))),IF($G2696="Organic","Organic",(IF($G2696="Responsible","Responsible",(IF($G2696="No Attribute (Conventional)","No_Attribute_Conventional",(IF($G2696="Recycled Pre/Post-Consumer","Recycled_Pre_Post_Consumer",(IF($G2696="In-Conversion","In_Conversion",(IF($G2696="Recycled Pre-Consumer","Recycled_Pre_Consumer",(IF($G2696="Recycled Post-Consumer","Recycled_Post_Consumer",(IF($G2696="Sustainably Sourced","Sustainably_sourced","")))))))))))))))),"")</f>
        <v/>
      </c>
      <c r="AE2696" s="13" t="e" cm="1">
        <f t="array" aca="1" ref="AE2696" ca="1">IF(INDIRECT("$F"&amp;$S2696)="","",IF(LEFT(INDIRECT("$F"&amp;$S2696),3)="GRS","GRS_RCS_RM",IF((LEFT(INDIRECT("$F"&amp;$S2696),3))="RCS","GRS_RCS_RM",IF(INDIRECT("$F"&amp;$S2696)="OCS (No Label)","OCS_Conversion_RM",IF(LEFT(INDIRECT("$F"&amp;$S2696),3)="OCS","OCS_RM",IF(RIGHT(INDIRECT("$F"&amp;$S2696),10)="conversion","GOTS_RM_conversion",IF((LEFT(INDIRECT("$F"&amp;$S2696),4))="GOTS","GOTS_RM","Responsible_RM")))))))</f>
        <v>#REF!</v>
      </c>
      <c r="AF2696" s="13" t="str" cm="1">
        <f t="array" aca="1" ref="AF2696" ca="1">IF($S2696="","",INDIRECT("$Z"&amp;$S2696))</f>
        <v/>
      </c>
      <c r="AG2696" s="155"/>
      <c r="AH2696" s="13" t="str" cm="1">
        <f t="array" aca="1" ref="AH2696" ca="1">IFERROR(INDIRECT("$ag"&amp;S2696),"")</f>
        <v/>
      </c>
      <c r="AI2696" s="13" t="e" cm="1">
        <f t="array" aca="1" ref="AI2696" ca="1">INDIRECT("O"&amp;S2695)</f>
        <v>#REF!</v>
      </c>
      <c r="AJ2696" s="13" t="str">
        <f>IF($I2696="","",INDEX('Raw Material'!$A$1:$J$75,MATCH(I2696,'Raw Material'!$A$1:$A$75,0),(MATCH(G2696,'Raw Material'!$A$1:$J$1,0))))</f>
        <v/>
      </c>
      <c r="AK2696" s="13" t="str">
        <f t="shared" si="1231"/>
        <v>YANLIŞRM</v>
      </c>
      <c r="AL2696" s="153" t="str">
        <f t="shared" si="1232"/>
        <v/>
      </c>
    </row>
    <row r="2697" spans="1:38" ht="16.5" customHeight="1">
      <c r="A2697" s="161"/>
      <c r="B2697" s="166"/>
      <c r="C2697" s="167"/>
      <c r="D2697" s="156"/>
      <c r="E2697" s="156"/>
      <c r="F2697" s="174"/>
      <c r="G2697" s="181"/>
      <c r="H2697" s="182"/>
      <c r="I2697" s="182"/>
      <c r="J2697" s="182"/>
      <c r="K2697" s="32"/>
      <c r="L2697" s="178"/>
      <c r="M2697" s="178"/>
      <c r="N2697" s="81"/>
      <c r="O2697" s="185"/>
      <c r="P2697" s="103"/>
      <c r="Q2697" s="84" t="str">
        <f t="shared" si="1233"/>
        <v/>
      </c>
      <c r="R2697" s="159"/>
      <c r="S2697" s="28" t="str" cm="1">
        <f t="array" aca="1" ref="S2697" ca="1">IF(INDIRECT("A"&amp;114+$U2697)&lt;&gt;"",114+$U2697,"")</f>
        <v/>
      </c>
      <c r="T2697" s="28" t="str">
        <f t="shared" ca="1" si="1234"/>
        <v>$B</v>
      </c>
      <c r="U2697" s="29">
        <f t="shared" si="1240"/>
        <v>2580</v>
      </c>
      <c r="V2697" s="29">
        <v>215.250000000017</v>
      </c>
      <c r="W2697" s="29">
        <f t="shared" ref="W2697:W2760" si="1245">ROUNDDOWN(V2697,0)</f>
        <v>215</v>
      </c>
      <c r="X2697" s="41" t="str" cm="1">
        <f t="array" aca="1" ref="X2697" ca="1">IFERROR(INDEX('PC&amp;PD'!$A$1:$AP$15,ROW('PC&amp;PD'!$A$15),MATCH(INDIRECT(T2697),'PC&amp;PD'!$A$1:$AP$1,0)),"")</f>
        <v/>
      </c>
      <c r="Z2697" s="155"/>
      <c r="AA2697" s="13" t="str">
        <f t="shared" si="1230"/>
        <v/>
      </c>
      <c r="AB2697" s="155"/>
      <c r="AC2697" s="13" t="str">
        <f t="shared" ca="1" si="1235"/>
        <v>$AB</v>
      </c>
      <c r="AD2697" s="13" t="str" cm="1">
        <f t="array" aca="1" ref="AD2697" ca="1">IFERROR(IF((LEFT(INDIRECT("$F"&amp;$S2697),4))="GOTS",IF($G2697="Organic","GOTS_Organic_raw",(IF($G2697="Responsible","GOTS_Responsible",(IF($G2697="No Attribute (Conventional)","GOTS_conventional",(IF($G2697="Recycled Pre/Post-Consumer","GOTS_pre_post",(IF($G2697="In-Conversion","GOTS_in_conversion",(IF($G2697="Sustainably Sourced","Sustainably_sourced",""))))))))))),IF($G2697="Organic","Organic",(IF($G2697="Responsible","Responsible",(IF($G2697="No Attribute (Conventional)","No_Attribute_Conventional",(IF($G2697="Recycled Pre/Post-Consumer","Recycled_Pre_Post_Consumer",(IF($G2697="In-Conversion","In_Conversion",(IF($G2697="Recycled Pre-Consumer","Recycled_Pre_Consumer",(IF($G2697="Recycled Post-Consumer","Recycled_Post_Consumer",(IF($G2697="Sustainably Sourced","Sustainably_sourced","")))))))))))))))),"")</f>
        <v/>
      </c>
      <c r="AE2697" s="13" t="e" cm="1">
        <f t="array" aca="1" ref="AE2697" ca="1">IF(INDIRECT("$F"&amp;$S2697)="","",IF(LEFT(INDIRECT("$F"&amp;$S2697),3)="GRS","GRS_RCS_RM",IF((LEFT(INDIRECT("$F"&amp;$S2697),3))="RCS","GRS_RCS_RM",IF(INDIRECT("$F"&amp;$S2697)="OCS (No Label)","OCS_Conversion_RM",IF(LEFT(INDIRECT("$F"&amp;$S2697),3)="OCS","OCS_RM",IF(RIGHT(INDIRECT("$F"&amp;$S2697),10)="conversion","GOTS_RM_conversion",IF((LEFT(INDIRECT("$F"&amp;$S2697),4))="GOTS","GOTS_RM","Responsible_RM")))))))</f>
        <v>#REF!</v>
      </c>
      <c r="AF2697" s="13" t="str" cm="1">
        <f t="array" aca="1" ref="AF2697" ca="1">IF($S2697="","",INDIRECT("$Z"&amp;$S2697))</f>
        <v/>
      </c>
      <c r="AG2697" s="155"/>
      <c r="AH2697" s="13" t="str" cm="1">
        <f t="array" aca="1" ref="AH2697" ca="1">IFERROR(INDIRECT("$ag"&amp;S2697),"")</f>
        <v/>
      </c>
      <c r="AI2697" s="13" t="e" cm="1">
        <f t="array" aca="1" ref="AI2697" ca="1">INDIRECT("O"&amp;S2696)</f>
        <v>#REF!</v>
      </c>
      <c r="AJ2697" s="13" t="str">
        <f>IF($I2697="","",INDEX('Raw Material'!$A$1:$J$75,MATCH(I2697,'Raw Material'!$A$1:$A$75,0),(MATCH(G2697,'Raw Material'!$A$1:$J$1,0))))</f>
        <v/>
      </c>
      <c r="AK2697" s="13" t="str">
        <f t="shared" si="1231"/>
        <v>YANLIŞRM</v>
      </c>
      <c r="AL2697" s="153" t="str">
        <f t="shared" si="1232"/>
        <v/>
      </c>
    </row>
    <row r="2698" spans="1:38" ht="16.5" customHeight="1">
      <c r="A2698" s="161"/>
      <c r="B2698" s="166"/>
      <c r="C2698" s="167"/>
      <c r="D2698" s="156"/>
      <c r="E2698" s="156"/>
      <c r="F2698" s="174"/>
      <c r="G2698" s="181"/>
      <c r="H2698" s="182"/>
      <c r="I2698" s="182"/>
      <c r="J2698" s="182"/>
      <c r="K2698" s="32"/>
      <c r="L2698" s="178"/>
      <c r="M2698" s="178"/>
      <c r="N2698" s="81"/>
      <c r="O2698" s="185"/>
      <c r="P2698" s="103"/>
      <c r="Q2698" s="84" t="str">
        <f t="shared" si="1233"/>
        <v/>
      </c>
      <c r="R2698" s="159"/>
      <c r="S2698" s="28" t="str" cm="1">
        <f t="array" aca="1" ref="S2698" ca="1">IF(INDIRECT("A"&amp;114+$U2698)&lt;&gt;"",114+$U2698,"")</f>
        <v/>
      </c>
      <c r="T2698" s="28" t="str">
        <f t="shared" ca="1" si="1234"/>
        <v>$B</v>
      </c>
      <c r="U2698" s="29">
        <f t="shared" si="1240"/>
        <v>2580</v>
      </c>
      <c r="V2698" s="29">
        <v>215.33333333335</v>
      </c>
      <c r="W2698" s="29">
        <f t="shared" si="1245"/>
        <v>215</v>
      </c>
      <c r="X2698" s="41" t="str" cm="1">
        <f t="array" aca="1" ref="X2698" ca="1">IFERROR(INDEX('PC&amp;PD'!$A$1:$AP$15,ROW('PC&amp;PD'!$A$15),MATCH(INDIRECT(T2698),'PC&amp;PD'!$A$1:$AP$1,0)),"")</f>
        <v/>
      </c>
      <c r="Z2698" s="155"/>
      <c r="AA2698" s="13" t="str">
        <f t="shared" si="1230"/>
        <v/>
      </c>
      <c r="AB2698" s="155"/>
      <c r="AC2698" s="13" t="str">
        <f t="shared" ca="1" si="1235"/>
        <v>$AB</v>
      </c>
      <c r="AD2698" s="13" t="str" cm="1">
        <f t="array" aca="1" ref="AD2698" ca="1">IFERROR(IF((LEFT(INDIRECT("$F"&amp;$S2698),4))="GOTS",IF($G2698="Organic","GOTS_Organic_raw",(IF($G2698="Responsible","GOTS_Responsible",(IF($G2698="No Attribute (Conventional)","GOTS_conventional",(IF($G2698="Recycled Pre/Post-Consumer","GOTS_pre_post",(IF($G2698="In-Conversion","GOTS_in_conversion",(IF($G2698="Sustainably Sourced","Sustainably_sourced",""))))))))))),IF($G2698="Organic","Organic",(IF($G2698="Responsible","Responsible",(IF($G2698="No Attribute (Conventional)","No_Attribute_Conventional",(IF($G2698="Recycled Pre/Post-Consumer","Recycled_Pre_Post_Consumer",(IF($G2698="In-Conversion","In_Conversion",(IF($G2698="Recycled Pre-Consumer","Recycled_Pre_Consumer",(IF($G2698="Recycled Post-Consumer","Recycled_Post_Consumer",(IF($G2698="Sustainably Sourced","Sustainably_sourced","")))))))))))))))),"")</f>
        <v/>
      </c>
      <c r="AE2698" s="13" t="e" cm="1">
        <f t="array" aca="1" ref="AE2698" ca="1">IF(INDIRECT("$F"&amp;$S2698)="","",IF(LEFT(INDIRECT("$F"&amp;$S2698),3)="GRS","GRS_RCS_RM",IF((LEFT(INDIRECT("$F"&amp;$S2698),3))="RCS","GRS_RCS_RM",IF(INDIRECT("$F"&amp;$S2698)="OCS (No Label)","OCS_Conversion_RM",IF(LEFT(INDIRECT("$F"&amp;$S2698),3)="OCS","OCS_RM",IF(RIGHT(INDIRECT("$F"&amp;$S2698),10)="conversion","GOTS_RM_conversion",IF((LEFT(INDIRECT("$F"&amp;$S2698),4))="GOTS","GOTS_RM","Responsible_RM")))))))</f>
        <v>#REF!</v>
      </c>
      <c r="AF2698" s="13" t="str" cm="1">
        <f t="array" aca="1" ref="AF2698" ca="1">IF($S2698="","",INDIRECT("$Z"&amp;$S2698))</f>
        <v/>
      </c>
      <c r="AG2698" s="155"/>
      <c r="AH2698" s="13" t="str" cm="1">
        <f t="array" aca="1" ref="AH2698" ca="1">IFERROR(INDIRECT("$ag"&amp;S2698),"")</f>
        <v/>
      </c>
      <c r="AI2698" s="13" t="e" cm="1">
        <f t="array" aca="1" ref="AI2698" ca="1">INDIRECT("O"&amp;S2697)</f>
        <v>#REF!</v>
      </c>
      <c r="AJ2698" s="13" t="str">
        <f>IF($I2698="","",INDEX('Raw Material'!$A$1:$J$75,MATCH(I2698,'Raw Material'!$A$1:$A$75,0),(MATCH(G2698,'Raw Material'!$A$1:$J$1,0))))</f>
        <v/>
      </c>
      <c r="AK2698" s="13" t="str">
        <f t="shared" si="1231"/>
        <v>YANLIŞRM</v>
      </c>
      <c r="AL2698" s="153" t="str">
        <f t="shared" si="1232"/>
        <v/>
      </c>
    </row>
    <row r="2699" spans="1:38" ht="16.5" customHeight="1">
      <c r="A2699" s="161"/>
      <c r="B2699" s="166"/>
      <c r="C2699" s="167"/>
      <c r="D2699" s="156"/>
      <c r="E2699" s="156"/>
      <c r="F2699" s="174"/>
      <c r="G2699" s="181"/>
      <c r="H2699" s="182"/>
      <c r="I2699" s="182"/>
      <c r="J2699" s="182"/>
      <c r="K2699" s="32"/>
      <c r="L2699" s="178"/>
      <c r="M2699" s="178"/>
      <c r="N2699" s="81"/>
      <c r="O2699" s="185"/>
      <c r="P2699" s="103"/>
      <c r="Q2699" s="84" t="str">
        <f t="shared" si="1233"/>
        <v/>
      </c>
      <c r="R2699" s="159"/>
      <c r="S2699" s="28" t="str" cm="1">
        <f t="array" aca="1" ref="S2699" ca="1">IF(INDIRECT("A"&amp;114+$U2699)&lt;&gt;"",114+$U2699,"")</f>
        <v/>
      </c>
      <c r="T2699" s="28" t="str">
        <f t="shared" ca="1" si="1234"/>
        <v>$B</v>
      </c>
      <c r="U2699" s="29">
        <f t="shared" si="1240"/>
        <v>2580</v>
      </c>
      <c r="V2699" s="29">
        <v>215.41666666668399</v>
      </c>
      <c r="W2699" s="29">
        <f t="shared" si="1245"/>
        <v>215</v>
      </c>
      <c r="X2699" s="41" t="str" cm="1">
        <f t="array" aca="1" ref="X2699" ca="1">IFERROR(INDEX('PC&amp;PD'!$A$1:$AP$15,ROW('PC&amp;PD'!$A$15),MATCH(INDIRECT(T2699),'PC&amp;PD'!$A$1:$AP$1,0)),"")</f>
        <v/>
      </c>
      <c r="Z2699" s="155"/>
      <c r="AA2699" s="13" t="str">
        <f t="shared" si="1230"/>
        <v/>
      </c>
      <c r="AB2699" s="155"/>
      <c r="AC2699" s="13" t="str">
        <f t="shared" ca="1" si="1235"/>
        <v>$AB</v>
      </c>
      <c r="AD2699" s="13" t="str" cm="1">
        <f t="array" aca="1" ref="AD2699" ca="1">IFERROR(IF((LEFT(INDIRECT("$F"&amp;$S2699),4))="GOTS",IF($G2699="Organic","GOTS_Organic_raw",(IF($G2699="Responsible","GOTS_Responsible",(IF($G2699="No Attribute (Conventional)","GOTS_conventional",(IF($G2699="Recycled Pre/Post-Consumer","GOTS_pre_post",(IF($G2699="In-Conversion","GOTS_in_conversion",(IF($G2699="Sustainably Sourced","Sustainably_sourced",""))))))))))),IF($G2699="Organic","Organic",(IF($G2699="Responsible","Responsible",(IF($G2699="No Attribute (Conventional)","No_Attribute_Conventional",(IF($G2699="Recycled Pre/Post-Consumer","Recycled_Pre_Post_Consumer",(IF($G2699="In-Conversion","In_Conversion",(IF($G2699="Recycled Pre-Consumer","Recycled_Pre_Consumer",(IF($G2699="Recycled Post-Consumer","Recycled_Post_Consumer",(IF($G2699="Sustainably Sourced","Sustainably_sourced","")))))))))))))))),"")</f>
        <v/>
      </c>
      <c r="AE2699" s="13" t="e" cm="1">
        <f t="array" aca="1" ref="AE2699" ca="1">IF(INDIRECT("$F"&amp;$S2699)="","",IF(LEFT(INDIRECT("$F"&amp;$S2699),3)="GRS","GRS_RCS_RM",IF((LEFT(INDIRECT("$F"&amp;$S2699),3))="RCS","GRS_RCS_RM",IF(INDIRECT("$F"&amp;$S2699)="OCS (No Label)","OCS_Conversion_RM",IF(LEFT(INDIRECT("$F"&amp;$S2699),3)="OCS","OCS_RM",IF(RIGHT(INDIRECT("$F"&amp;$S2699),10)="conversion","GOTS_RM_conversion",IF((LEFT(INDIRECT("$F"&amp;$S2699),4))="GOTS","GOTS_RM","Responsible_RM")))))))</f>
        <v>#REF!</v>
      </c>
      <c r="AF2699" s="13" t="str" cm="1">
        <f t="array" aca="1" ref="AF2699" ca="1">IF($S2699="","",INDIRECT("$Z"&amp;$S2699))</f>
        <v/>
      </c>
      <c r="AG2699" s="155"/>
      <c r="AH2699" s="13" t="str" cm="1">
        <f t="array" aca="1" ref="AH2699" ca="1">IFERROR(INDIRECT("$ag"&amp;S2699),"")</f>
        <v/>
      </c>
      <c r="AI2699" s="13" t="e" cm="1">
        <f t="array" aca="1" ref="AI2699" ca="1">INDIRECT("O"&amp;S2698)</f>
        <v>#REF!</v>
      </c>
      <c r="AJ2699" s="13" t="str">
        <f>IF($I2699="","",INDEX('Raw Material'!$A$1:$J$75,MATCH(I2699,'Raw Material'!$A$1:$A$75,0),(MATCH(G2699,'Raw Material'!$A$1:$J$1,0))))</f>
        <v/>
      </c>
      <c r="AK2699" s="13" t="str">
        <f t="shared" si="1231"/>
        <v>YANLIŞRM</v>
      </c>
      <c r="AL2699" s="153" t="str">
        <f t="shared" si="1232"/>
        <v/>
      </c>
    </row>
    <row r="2700" spans="1:38" ht="16.5" customHeight="1">
      <c r="A2700" s="162"/>
      <c r="B2700" s="168"/>
      <c r="C2700" s="169"/>
      <c r="D2700" s="156"/>
      <c r="E2700" s="156"/>
      <c r="F2700" s="175"/>
      <c r="G2700" s="181"/>
      <c r="H2700" s="182"/>
      <c r="I2700" s="182"/>
      <c r="J2700" s="182"/>
      <c r="K2700" s="32"/>
      <c r="L2700" s="179"/>
      <c r="M2700" s="179"/>
      <c r="N2700" s="81"/>
      <c r="O2700" s="185"/>
      <c r="P2700" s="103"/>
      <c r="Q2700" s="84" t="str">
        <f t="shared" si="1233"/>
        <v/>
      </c>
      <c r="R2700" s="159"/>
      <c r="S2700" s="28" t="str" cm="1">
        <f t="array" aca="1" ref="S2700" ca="1">IF(INDIRECT("A"&amp;114+$U2700)&lt;&gt;"",114+$U2700,"")</f>
        <v/>
      </c>
      <c r="T2700" s="28" t="str">
        <f t="shared" ca="1" si="1234"/>
        <v>$B</v>
      </c>
      <c r="U2700" s="29">
        <f t="shared" si="1240"/>
        <v>2580</v>
      </c>
      <c r="V2700" s="29">
        <v>215.500000000017</v>
      </c>
      <c r="W2700" s="29">
        <f t="shared" si="1245"/>
        <v>215</v>
      </c>
      <c r="X2700" s="41" t="str" cm="1">
        <f t="array" aca="1" ref="X2700" ca="1">IFERROR(INDEX('PC&amp;PD'!$A$1:$AP$15,ROW('PC&amp;PD'!$A$15),MATCH(INDIRECT(T2700),'PC&amp;PD'!$A$1:$AP$1,0)),"")</f>
        <v/>
      </c>
      <c r="Z2700" s="155"/>
      <c r="AA2700" s="13" t="str">
        <f t="shared" si="1230"/>
        <v/>
      </c>
      <c r="AB2700" s="155"/>
      <c r="AC2700" s="13" t="str">
        <f t="shared" ca="1" si="1235"/>
        <v>$AB</v>
      </c>
      <c r="AD2700" s="13" t="str" cm="1">
        <f t="array" aca="1" ref="AD2700" ca="1">IFERROR(IF((LEFT(INDIRECT("$F"&amp;$S2700),4))="GOTS",IF($G2700="Organic","GOTS_Organic_raw",(IF($G2700="Responsible","GOTS_Responsible",(IF($G2700="No Attribute (Conventional)","GOTS_conventional",(IF($G2700="Recycled Pre/Post-Consumer","GOTS_pre_post",(IF($G2700="In-Conversion","GOTS_in_conversion",(IF($G2700="Sustainably Sourced","Sustainably_sourced",""))))))))))),IF($G2700="Organic","Organic",(IF($G2700="Responsible","Responsible",(IF($G2700="No Attribute (Conventional)","No_Attribute_Conventional",(IF($G2700="Recycled Pre/Post-Consumer","Recycled_Pre_Post_Consumer",(IF($G2700="In-Conversion","In_Conversion",(IF($G2700="Recycled Pre-Consumer","Recycled_Pre_Consumer",(IF($G2700="Recycled Post-Consumer","Recycled_Post_Consumer",(IF($G2700="Sustainably Sourced","Sustainably_sourced","")))))))))))))))),"")</f>
        <v/>
      </c>
      <c r="AE2700" s="13" t="e" cm="1">
        <f t="array" aca="1" ref="AE2700" ca="1">IF(INDIRECT("$F"&amp;$S2700)="","",IF(LEFT(INDIRECT("$F"&amp;$S2700),3)="GRS","GRS_RCS_RM",IF((LEFT(INDIRECT("$F"&amp;$S2700),3))="RCS","GRS_RCS_RM",IF(INDIRECT("$F"&amp;$S2700)="OCS (No Label)","OCS_Conversion_RM",IF(LEFT(INDIRECT("$F"&amp;$S2700),3)="OCS","OCS_RM",IF(RIGHT(INDIRECT("$F"&amp;$S2700),10)="conversion","GOTS_RM_conversion",IF((LEFT(INDIRECT("$F"&amp;$S2700),4))="GOTS","GOTS_RM","Responsible_RM")))))))</f>
        <v>#REF!</v>
      </c>
      <c r="AF2700" s="13" t="str" cm="1">
        <f t="array" aca="1" ref="AF2700" ca="1">IF($S2700="","",INDIRECT("$Z"&amp;$S2700))</f>
        <v/>
      </c>
      <c r="AG2700" s="155"/>
      <c r="AH2700" s="13" t="str" cm="1">
        <f t="array" aca="1" ref="AH2700" ca="1">IFERROR(INDIRECT("$ag"&amp;S2700),"")</f>
        <v/>
      </c>
      <c r="AI2700" s="13" t="e" cm="1">
        <f t="array" aca="1" ref="AI2700" ca="1">INDIRECT("O"&amp;S2699)</f>
        <v>#REF!</v>
      </c>
      <c r="AJ2700" s="13" t="str">
        <f>IF($I2700="","",INDEX('Raw Material'!$A$1:$J$75,MATCH(I2700,'Raw Material'!$A$1:$A$75,0),(MATCH(G2700,'Raw Material'!$A$1:$J$1,0))))</f>
        <v/>
      </c>
      <c r="AK2700" s="13" t="str">
        <f t="shared" si="1231"/>
        <v>YANLIŞRM</v>
      </c>
      <c r="AL2700" s="153" t="str">
        <f t="shared" si="1232"/>
        <v/>
      </c>
    </row>
    <row r="2701" spans="1:38" ht="16.5" customHeight="1">
      <c r="A2701" s="162"/>
      <c r="B2701" s="168"/>
      <c r="C2701" s="169"/>
      <c r="D2701" s="156"/>
      <c r="E2701" s="156"/>
      <c r="F2701" s="175"/>
      <c r="G2701" s="181"/>
      <c r="H2701" s="182"/>
      <c r="I2701" s="182"/>
      <c r="J2701" s="182"/>
      <c r="K2701" s="32"/>
      <c r="L2701" s="179"/>
      <c r="M2701" s="179"/>
      <c r="N2701" s="81"/>
      <c r="O2701" s="185"/>
      <c r="P2701" s="103"/>
      <c r="Q2701" s="84" t="str">
        <f t="shared" si="1233"/>
        <v/>
      </c>
      <c r="R2701" s="159"/>
      <c r="S2701" s="28" t="str" cm="1">
        <f t="array" aca="1" ref="S2701" ca="1">IF(INDIRECT("A"&amp;114+$U2701)&lt;&gt;"",114+$U2701,"")</f>
        <v/>
      </c>
      <c r="T2701" s="28" t="str">
        <f t="shared" ca="1" si="1234"/>
        <v>$B</v>
      </c>
      <c r="U2701" s="29">
        <f t="shared" si="1240"/>
        <v>2580</v>
      </c>
      <c r="V2701" s="29">
        <v>215.58333333335</v>
      </c>
      <c r="W2701" s="29">
        <f t="shared" si="1245"/>
        <v>215</v>
      </c>
      <c r="X2701" s="41" t="str" cm="1">
        <f t="array" aca="1" ref="X2701" ca="1">IFERROR(INDEX('PC&amp;PD'!$A$1:$AP$15,ROW('PC&amp;PD'!$A$15),MATCH(INDIRECT(T2701),'PC&amp;PD'!$A$1:$AP$1,0)),"")</f>
        <v/>
      </c>
      <c r="Z2701" s="155"/>
      <c r="AA2701" s="13" t="str">
        <f t="shared" si="1230"/>
        <v/>
      </c>
      <c r="AB2701" s="155"/>
      <c r="AC2701" s="13" t="str">
        <f t="shared" ca="1" si="1235"/>
        <v>$AB</v>
      </c>
      <c r="AD2701" s="13" t="str" cm="1">
        <f t="array" aca="1" ref="AD2701" ca="1">IFERROR(IF((LEFT(INDIRECT("$F"&amp;$S2701),4))="GOTS",IF($G2701="Organic","GOTS_Organic_raw",(IF($G2701="Responsible","GOTS_Responsible",(IF($G2701="No Attribute (Conventional)","GOTS_conventional",(IF($G2701="Recycled Pre/Post-Consumer","GOTS_pre_post",(IF($G2701="In-Conversion","GOTS_in_conversion",(IF($G2701="Sustainably Sourced","Sustainably_sourced",""))))))))))),IF($G2701="Organic","Organic",(IF($G2701="Responsible","Responsible",(IF($G2701="No Attribute (Conventional)","No_Attribute_Conventional",(IF($G2701="Recycled Pre/Post-Consumer","Recycled_Pre_Post_Consumer",(IF($G2701="In-Conversion","In_Conversion",(IF($G2701="Recycled Pre-Consumer","Recycled_Pre_Consumer",(IF($G2701="Recycled Post-Consumer","Recycled_Post_Consumer",(IF($G2701="Sustainably Sourced","Sustainably_sourced","")))))))))))))))),"")</f>
        <v/>
      </c>
      <c r="AE2701" s="13" t="e" cm="1">
        <f t="array" aca="1" ref="AE2701" ca="1">IF(INDIRECT("$F"&amp;$S2701)="","",IF(LEFT(INDIRECT("$F"&amp;$S2701),3)="GRS","GRS_RCS_RM",IF((LEFT(INDIRECT("$F"&amp;$S2701),3))="RCS","GRS_RCS_RM",IF(INDIRECT("$F"&amp;$S2701)="OCS (No Label)","OCS_Conversion_RM",IF(LEFT(INDIRECT("$F"&amp;$S2701),3)="OCS","OCS_RM",IF(RIGHT(INDIRECT("$F"&amp;$S2701),10)="conversion","GOTS_RM_conversion",IF((LEFT(INDIRECT("$F"&amp;$S2701),4))="GOTS","GOTS_RM","Responsible_RM")))))))</f>
        <v>#REF!</v>
      </c>
      <c r="AF2701" s="13" t="str" cm="1">
        <f t="array" aca="1" ref="AF2701" ca="1">IF($S2701="","",INDIRECT("$Z"&amp;$S2701))</f>
        <v/>
      </c>
      <c r="AG2701" s="155"/>
      <c r="AH2701" s="13" t="str" cm="1">
        <f t="array" aca="1" ref="AH2701" ca="1">IFERROR(INDIRECT("$ag"&amp;S2701),"")</f>
        <v/>
      </c>
      <c r="AI2701" s="13" t="e" cm="1">
        <f t="array" aca="1" ref="AI2701" ca="1">INDIRECT("O"&amp;S2700)</f>
        <v>#REF!</v>
      </c>
      <c r="AJ2701" s="13" t="str">
        <f>IF($I2701="","",INDEX('Raw Material'!$A$1:$J$75,MATCH(I2701,'Raw Material'!$A$1:$A$75,0),(MATCH(G2701,'Raw Material'!$A$1:$J$1,0))))</f>
        <v/>
      </c>
      <c r="AK2701" s="13" t="str">
        <f t="shared" si="1231"/>
        <v>YANLIŞRM</v>
      </c>
      <c r="AL2701" s="153" t="str">
        <f t="shared" si="1232"/>
        <v/>
      </c>
    </row>
    <row r="2702" spans="1:38" ht="16.5" customHeight="1">
      <c r="A2702" s="162"/>
      <c r="B2702" s="168"/>
      <c r="C2702" s="169"/>
      <c r="D2702" s="156"/>
      <c r="E2702" s="156"/>
      <c r="F2702" s="175"/>
      <c r="G2702" s="181"/>
      <c r="H2702" s="182"/>
      <c r="I2702" s="182"/>
      <c r="J2702" s="182"/>
      <c r="K2702" s="32"/>
      <c r="L2702" s="179"/>
      <c r="M2702" s="179"/>
      <c r="N2702" s="81"/>
      <c r="O2702" s="185"/>
      <c r="P2702" s="103"/>
      <c r="Q2702" s="84" t="str">
        <f t="shared" si="1233"/>
        <v/>
      </c>
      <c r="R2702" s="159"/>
      <c r="S2702" s="28" t="str" cm="1">
        <f t="array" aca="1" ref="S2702" ca="1">IF(INDIRECT("A"&amp;114+$U2702)&lt;&gt;"",114+$U2702,"")</f>
        <v/>
      </c>
      <c r="T2702" s="28" t="str">
        <f t="shared" ca="1" si="1234"/>
        <v>$B</v>
      </c>
      <c r="U2702" s="29">
        <f t="shared" si="1240"/>
        <v>2580</v>
      </c>
      <c r="V2702" s="29">
        <v>215.66666666668399</v>
      </c>
      <c r="W2702" s="29">
        <f t="shared" si="1245"/>
        <v>215</v>
      </c>
      <c r="X2702" s="41" t="str" cm="1">
        <f t="array" aca="1" ref="X2702" ca="1">IFERROR(INDEX('PC&amp;PD'!$A$1:$AP$15,ROW('PC&amp;PD'!$A$15),MATCH(INDIRECT(T2702),'PC&amp;PD'!$A$1:$AP$1,0)),"")</f>
        <v/>
      </c>
      <c r="Z2702" s="155"/>
      <c r="AA2702" s="13" t="str">
        <f t="shared" si="1230"/>
        <v/>
      </c>
      <c r="AB2702" s="155"/>
      <c r="AC2702" s="13" t="str">
        <f t="shared" ca="1" si="1235"/>
        <v>$AB</v>
      </c>
      <c r="AD2702" s="13" t="str" cm="1">
        <f t="array" aca="1" ref="AD2702" ca="1">IFERROR(IF((LEFT(INDIRECT("$F"&amp;$S2702),4))="GOTS",IF($G2702="Organic","GOTS_Organic_raw",(IF($G2702="Responsible","GOTS_Responsible",(IF($G2702="No Attribute (Conventional)","GOTS_conventional",(IF($G2702="Recycled Pre/Post-Consumer","GOTS_pre_post",(IF($G2702="In-Conversion","GOTS_in_conversion",(IF($G2702="Sustainably Sourced","Sustainably_sourced",""))))))))))),IF($G2702="Organic","Organic",(IF($G2702="Responsible","Responsible",(IF($G2702="No Attribute (Conventional)","No_Attribute_Conventional",(IF($G2702="Recycled Pre/Post-Consumer","Recycled_Pre_Post_Consumer",(IF($G2702="In-Conversion","In_Conversion",(IF($G2702="Recycled Pre-Consumer","Recycled_Pre_Consumer",(IF($G2702="Recycled Post-Consumer","Recycled_Post_Consumer",(IF($G2702="Sustainably Sourced","Sustainably_sourced","")))))))))))))))),"")</f>
        <v/>
      </c>
      <c r="AE2702" s="13" t="e" cm="1">
        <f t="array" aca="1" ref="AE2702" ca="1">IF(INDIRECT("$F"&amp;$S2702)="","",IF(LEFT(INDIRECT("$F"&amp;$S2702),3)="GRS","GRS_RCS_RM",IF((LEFT(INDIRECT("$F"&amp;$S2702),3))="RCS","GRS_RCS_RM",IF(INDIRECT("$F"&amp;$S2702)="OCS (No Label)","OCS_Conversion_RM",IF(LEFT(INDIRECT("$F"&amp;$S2702),3)="OCS","OCS_RM",IF(RIGHT(INDIRECT("$F"&amp;$S2702),10)="conversion","GOTS_RM_conversion",IF((LEFT(INDIRECT("$F"&amp;$S2702),4))="GOTS","GOTS_RM","Responsible_RM")))))))</f>
        <v>#REF!</v>
      </c>
      <c r="AF2702" s="13" t="str" cm="1">
        <f t="array" aca="1" ref="AF2702" ca="1">IF($S2702="","",INDIRECT("$Z"&amp;$S2702))</f>
        <v/>
      </c>
      <c r="AG2702" s="155"/>
      <c r="AH2702" s="13" t="str" cm="1">
        <f t="array" aca="1" ref="AH2702" ca="1">IFERROR(INDIRECT("$ag"&amp;S2702),"")</f>
        <v/>
      </c>
      <c r="AI2702" s="13" t="e" cm="1">
        <f t="array" aca="1" ref="AI2702" ca="1">INDIRECT("O"&amp;S2701)</f>
        <v>#REF!</v>
      </c>
      <c r="AJ2702" s="13" t="str">
        <f>IF($I2702="","",INDEX('Raw Material'!$A$1:$J$75,MATCH(I2702,'Raw Material'!$A$1:$A$75,0),(MATCH(G2702,'Raw Material'!$A$1:$J$1,0))))</f>
        <v/>
      </c>
      <c r="AK2702" s="13" t="str">
        <f t="shared" si="1231"/>
        <v>YANLIŞRM</v>
      </c>
      <c r="AL2702" s="153" t="str">
        <f t="shared" si="1232"/>
        <v/>
      </c>
    </row>
    <row r="2703" spans="1:38" ht="16.5" customHeight="1">
      <c r="A2703" s="162"/>
      <c r="B2703" s="168"/>
      <c r="C2703" s="169"/>
      <c r="D2703" s="156"/>
      <c r="E2703" s="156"/>
      <c r="F2703" s="175"/>
      <c r="G2703" s="181"/>
      <c r="H2703" s="182"/>
      <c r="I2703" s="182"/>
      <c r="J2703" s="182"/>
      <c r="K2703" s="32"/>
      <c r="L2703" s="179"/>
      <c r="M2703" s="179"/>
      <c r="N2703" s="81"/>
      <c r="O2703" s="185"/>
      <c r="P2703" s="103"/>
      <c r="Q2703" s="84" t="str">
        <f t="shared" si="1233"/>
        <v/>
      </c>
      <c r="R2703" s="159"/>
      <c r="S2703" s="28" t="str" cm="1">
        <f t="array" aca="1" ref="S2703" ca="1">IF(INDIRECT("A"&amp;114+$U2703)&lt;&gt;"",114+$U2703,"")</f>
        <v/>
      </c>
      <c r="T2703" s="28" t="str">
        <f t="shared" ca="1" si="1234"/>
        <v>$B</v>
      </c>
      <c r="U2703" s="29">
        <f t="shared" si="1240"/>
        <v>2580</v>
      </c>
      <c r="V2703" s="29">
        <v>215.750000000017</v>
      </c>
      <c r="W2703" s="29">
        <f t="shared" si="1245"/>
        <v>215</v>
      </c>
      <c r="X2703" s="41" t="str" cm="1">
        <f t="array" aca="1" ref="X2703" ca="1">IFERROR(INDEX('PC&amp;PD'!$A$1:$AP$15,ROW('PC&amp;PD'!$A$15),MATCH(INDIRECT(T2703),'PC&amp;PD'!$A$1:$AP$1,0)),"")</f>
        <v/>
      </c>
      <c r="Z2703" s="155"/>
      <c r="AA2703" s="13" t="str">
        <f t="shared" si="1230"/>
        <v/>
      </c>
      <c r="AB2703" s="155"/>
      <c r="AC2703" s="13" t="str">
        <f t="shared" ca="1" si="1235"/>
        <v>$AB</v>
      </c>
      <c r="AD2703" s="13" t="str" cm="1">
        <f t="array" aca="1" ref="AD2703" ca="1">IFERROR(IF((LEFT(INDIRECT("$F"&amp;$S2703),4))="GOTS",IF($G2703="Organic","GOTS_Organic_raw",(IF($G2703="Responsible","GOTS_Responsible",(IF($G2703="No Attribute (Conventional)","GOTS_conventional",(IF($G2703="Recycled Pre/Post-Consumer","GOTS_pre_post",(IF($G2703="In-Conversion","GOTS_in_conversion",(IF($G2703="Sustainably Sourced","Sustainably_sourced",""))))))))))),IF($G2703="Organic","Organic",(IF($G2703="Responsible","Responsible",(IF($G2703="No Attribute (Conventional)","No_Attribute_Conventional",(IF($G2703="Recycled Pre/Post-Consumer","Recycled_Pre_Post_Consumer",(IF($G2703="In-Conversion","In_Conversion",(IF($G2703="Recycled Pre-Consumer","Recycled_Pre_Consumer",(IF($G2703="Recycled Post-Consumer","Recycled_Post_Consumer",(IF($G2703="Sustainably Sourced","Sustainably_sourced","")))))))))))))))),"")</f>
        <v/>
      </c>
      <c r="AE2703" s="13" t="e" cm="1">
        <f t="array" aca="1" ref="AE2703" ca="1">IF(INDIRECT("$F"&amp;$S2703)="","",IF(LEFT(INDIRECT("$F"&amp;$S2703),3)="GRS","GRS_RCS_RM",IF((LEFT(INDIRECT("$F"&amp;$S2703),3))="RCS","GRS_RCS_RM",IF(INDIRECT("$F"&amp;$S2703)="OCS (No Label)","OCS_Conversion_RM",IF(LEFT(INDIRECT("$F"&amp;$S2703),3)="OCS","OCS_RM",IF(RIGHT(INDIRECT("$F"&amp;$S2703),10)="conversion","GOTS_RM_conversion",IF((LEFT(INDIRECT("$F"&amp;$S2703),4))="GOTS","GOTS_RM","Responsible_RM")))))))</f>
        <v>#REF!</v>
      </c>
      <c r="AF2703" s="13" t="str" cm="1">
        <f t="array" aca="1" ref="AF2703" ca="1">IF($S2703="","",INDIRECT("$Z"&amp;$S2703))</f>
        <v/>
      </c>
      <c r="AG2703" s="155"/>
      <c r="AH2703" s="13" t="str" cm="1">
        <f t="array" aca="1" ref="AH2703" ca="1">IFERROR(INDIRECT("$ag"&amp;S2703),"")</f>
        <v/>
      </c>
      <c r="AI2703" s="13" t="e" cm="1">
        <f t="array" aca="1" ref="AI2703" ca="1">INDIRECT("O"&amp;S2702)</f>
        <v>#REF!</v>
      </c>
      <c r="AJ2703" s="13" t="str">
        <f>IF($I2703="","",INDEX('Raw Material'!$A$1:$J$75,MATCH(I2703,'Raw Material'!$A$1:$A$75,0),(MATCH(G2703,'Raw Material'!$A$1:$J$1,0))))</f>
        <v/>
      </c>
      <c r="AK2703" s="13" t="str">
        <f t="shared" si="1231"/>
        <v>YANLIŞRM</v>
      </c>
      <c r="AL2703" s="153" t="str">
        <f t="shared" si="1232"/>
        <v/>
      </c>
    </row>
    <row r="2704" spans="1:38" ht="16.5" customHeight="1">
      <c r="A2704" s="162"/>
      <c r="B2704" s="168"/>
      <c r="C2704" s="169"/>
      <c r="D2704" s="156"/>
      <c r="E2704" s="156"/>
      <c r="F2704" s="175"/>
      <c r="G2704" s="181"/>
      <c r="H2704" s="182"/>
      <c r="I2704" s="182"/>
      <c r="J2704" s="182"/>
      <c r="K2704" s="32"/>
      <c r="L2704" s="179"/>
      <c r="M2704" s="179"/>
      <c r="N2704" s="81"/>
      <c r="O2704" s="185"/>
      <c r="P2704" s="103"/>
      <c r="Q2704" s="84" t="str">
        <f t="shared" si="1233"/>
        <v/>
      </c>
      <c r="R2704" s="159"/>
      <c r="S2704" s="28" t="str" cm="1">
        <f t="array" aca="1" ref="S2704" ca="1">IF(INDIRECT("A"&amp;114+$U2704)&lt;&gt;"",114+$U2704,"")</f>
        <v/>
      </c>
      <c r="T2704" s="28" t="str">
        <f t="shared" ca="1" si="1234"/>
        <v>$B</v>
      </c>
      <c r="U2704" s="29">
        <f t="shared" si="1240"/>
        <v>2580</v>
      </c>
      <c r="V2704" s="29">
        <v>215.83333333335</v>
      </c>
      <c r="W2704" s="29">
        <f t="shared" si="1245"/>
        <v>215</v>
      </c>
      <c r="X2704" s="41" t="str" cm="1">
        <f t="array" aca="1" ref="X2704" ca="1">IFERROR(INDEX('PC&amp;PD'!$A$1:$AP$15,ROW('PC&amp;PD'!$A$15),MATCH(INDIRECT(T2704),'PC&amp;PD'!$A$1:$AP$1,0)),"")</f>
        <v/>
      </c>
      <c r="Z2704" s="155"/>
      <c r="AA2704" s="13" t="str">
        <f t="shared" si="1230"/>
        <v/>
      </c>
      <c r="AB2704" s="155"/>
      <c r="AC2704" s="13" t="str">
        <f t="shared" ca="1" si="1235"/>
        <v>$AB</v>
      </c>
      <c r="AD2704" s="13" t="str" cm="1">
        <f t="array" aca="1" ref="AD2704" ca="1">IFERROR(IF((LEFT(INDIRECT("$F"&amp;$S2704),4))="GOTS",IF($G2704="Organic","GOTS_Organic_raw",(IF($G2704="Responsible","GOTS_Responsible",(IF($G2704="No Attribute (Conventional)","GOTS_conventional",(IF($G2704="Recycled Pre/Post-Consumer","GOTS_pre_post",(IF($G2704="In-Conversion","GOTS_in_conversion",(IF($G2704="Sustainably Sourced","Sustainably_sourced",""))))))))))),IF($G2704="Organic","Organic",(IF($G2704="Responsible","Responsible",(IF($G2704="No Attribute (Conventional)","No_Attribute_Conventional",(IF($G2704="Recycled Pre/Post-Consumer","Recycled_Pre_Post_Consumer",(IF($G2704="In-Conversion","In_Conversion",(IF($G2704="Recycled Pre-Consumer","Recycled_Pre_Consumer",(IF($G2704="Recycled Post-Consumer","Recycled_Post_Consumer",(IF($G2704="Sustainably Sourced","Sustainably_sourced","")))))))))))))))),"")</f>
        <v/>
      </c>
      <c r="AE2704" s="13" t="e" cm="1">
        <f t="array" aca="1" ref="AE2704" ca="1">IF(INDIRECT("$F"&amp;$S2704)="","",IF(LEFT(INDIRECT("$F"&amp;$S2704),3)="GRS","GRS_RCS_RM",IF((LEFT(INDIRECT("$F"&amp;$S2704),3))="RCS","GRS_RCS_RM",IF(INDIRECT("$F"&amp;$S2704)="OCS (No Label)","OCS_Conversion_RM",IF(LEFT(INDIRECT("$F"&amp;$S2704),3)="OCS","OCS_RM",IF(RIGHT(INDIRECT("$F"&amp;$S2704),10)="conversion","GOTS_RM_conversion",IF((LEFT(INDIRECT("$F"&amp;$S2704),4))="GOTS","GOTS_RM","Responsible_RM")))))))</f>
        <v>#REF!</v>
      </c>
      <c r="AF2704" s="13" t="str" cm="1">
        <f t="array" aca="1" ref="AF2704" ca="1">IF($S2704="","",INDIRECT("$Z"&amp;$S2704))</f>
        <v/>
      </c>
      <c r="AG2704" s="155"/>
      <c r="AH2704" s="13" t="str" cm="1">
        <f t="array" aca="1" ref="AH2704" ca="1">IFERROR(INDIRECT("$ag"&amp;S2704),"")</f>
        <v/>
      </c>
      <c r="AI2704" s="13" t="e" cm="1">
        <f t="array" aca="1" ref="AI2704" ca="1">INDIRECT("O"&amp;S2703)</f>
        <v>#REF!</v>
      </c>
      <c r="AJ2704" s="13" t="str">
        <f>IF($I2704="","",INDEX('Raw Material'!$A$1:$J$75,MATCH(I2704,'Raw Material'!$A$1:$A$75,0),(MATCH(G2704,'Raw Material'!$A$1:$J$1,0))))</f>
        <v/>
      </c>
      <c r="AK2704" s="13" t="str">
        <f t="shared" si="1231"/>
        <v>YANLIŞRM</v>
      </c>
      <c r="AL2704" s="153" t="str">
        <f t="shared" si="1232"/>
        <v/>
      </c>
    </row>
    <row r="2705" spans="1:38" ht="16.5" customHeight="1" thickBot="1">
      <c r="A2705" s="163"/>
      <c r="B2705" s="170"/>
      <c r="C2705" s="171"/>
      <c r="D2705" s="156"/>
      <c r="E2705" s="156"/>
      <c r="F2705" s="176"/>
      <c r="G2705" s="157"/>
      <c r="H2705" s="158"/>
      <c r="I2705" s="158"/>
      <c r="J2705" s="158"/>
      <c r="K2705" s="33"/>
      <c r="L2705" s="180"/>
      <c r="M2705" s="180"/>
      <c r="N2705" s="82"/>
      <c r="O2705" s="186"/>
      <c r="P2705" s="103"/>
      <c r="Q2705" s="84" t="str">
        <f t="shared" si="1233"/>
        <v/>
      </c>
      <c r="R2705" s="159"/>
      <c r="S2705" s="28" t="str" cm="1">
        <f t="array" aca="1" ref="S2705" ca="1">IF(INDIRECT("A"&amp;114+$U2705)&lt;&gt;"",114+$U2705,"")</f>
        <v/>
      </c>
      <c r="T2705" s="28" t="str">
        <f t="shared" ca="1" si="1234"/>
        <v>$B</v>
      </c>
      <c r="U2705" s="29">
        <f t="shared" si="1240"/>
        <v>2580</v>
      </c>
      <c r="V2705" s="29">
        <v>215.91666666668399</v>
      </c>
      <c r="W2705" s="29">
        <f t="shared" si="1245"/>
        <v>215</v>
      </c>
      <c r="X2705" s="41" t="str" cm="1">
        <f t="array" aca="1" ref="X2705" ca="1">IFERROR(INDEX('PC&amp;PD'!$A$1:$AP$15,ROW('PC&amp;PD'!$A$15),MATCH(INDIRECT(T2705),'PC&amp;PD'!$A$1:$AP$1,0)),"")</f>
        <v/>
      </c>
      <c r="Z2705" s="155"/>
      <c r="AA2705" s="13" t="str">
        <f t="shared" si="1230"/>
        <v/>
      </c>
      <c r="AB2705" s="155"/>
      <c r="AC2705" s="13" t="str">
        <f t="shared" ca="1" si="1235"/>
        <v>$AB</v>
      </c>
      <c r="AD2705" s="13" t="str" cm="1">
        <f t="array" aca="1" ref="AD2705" ca="1">IFERROR(IF((LEFT(INDIRECT("$F"&amp;$S2705),4))="GOTS",IF($G2705="Organic","GOTS_Organic_raw",(IF($G2705="Responsible","GOTS_Responsible",(IF($G2705="No Attribute (Conventional)","GOTS_conventional",(IF($G2705="Recycled Pre/Post-Consumer","GOTS_pre_post",(IF($G2705="In-Conversion","GOTS_in_conversion",(IF($G2705="Sustainably Sourced","Sustainably_sourced",""))))))))))),IF($G2705="Organic","Organic",(IF($G2705="Responsible","Responsible",(IF($G2705="No Attribute (Conventional)","No_Attribute_Conventional",(IF($G2705="Recycled Pre/Post-Consumer","Recycled_Pre_Post_Consumer",(IF($G2705="In-Conversion","In_Conversion",(IF($G2705="Recycled Pre-Consumer","Recycled_Pre_Consumer",(IF($G2705="Recycled Post-Consumer","Recycled_Post_Consumer",(IF($G2705="Sustainably Sourced","Sustainably_sourced","")))))))))))))))),"")</f>
        <v/>
      </c>
      <c r="AE2705" s="13" t="e" cm="1">
        <f t="array" aca="1" ref="AE2705" ca="1">IF(INDIRECT("$F"&amp;$S2705)="","",IF(LEFT(INDIRECT("$F"&amp;$S2705),3)="GRS","GRS_RCS_RM",IF((LEFT(INDIRECT("$F"&amp;$S2705),3))="RCS","GRS_RCS_RM",IF(INDIRECT("$F"&amp;$S2705)="OCS (No Label)","OCS_Conversion_RM",IF(LEFT(INDIRECT("$F"&amp;$S2705),3)="OCS","OCS_RM",IF(RIGHT(INDIRECT("$F"&amp;$S2705),10)="conversion","GOTS_RM_conversion",IF((LEFT(INDIRECT("$F"&amp;$S2705),4))="GOTS","GOTS_RM","Responsible_RM")))))))</f>
        <v>#REF!</v>
      </c>
      <c r="AF2705" s="13" t="str" cm="1">
        <f t="array" aca="1" ref="AF2705" ca="1">IF($S2705="","",INDIRECT("$Z"&amp;$S2705))</f>
        <v/>
      </c>
      <c r="AG2705" s="155"/>
      <c r="AH2705" s="13" t="str" cm="1">
        <f t="array" aca="1" ref="AH2705" ca="1">IFERROR(INDIRECT("$ag"&amp;S2705),"")</f>
        <v/>
      </c>
      <c r="AI2705" s="13" t="e" cm="1">
        <f t="array" aca="1" ref="AI2705" ca="1">INDIRECT("O"&amp;S2704)</f>
        <v>#REF!</v>
      </c>
      <c r="AJ2705" s="13" t="str">
        <f>IF($I2705="","",INDEX('Raw Material'!$A$1:$J$75,MATCH(I2705,'Raw Material'!$A$1:$A$75,0),(MATCH(G2705,'Raw Material'!$A$1:$J$1,0))))</f>
        <v/>
      </c>
      <c r="AK2705" s="13" t="str">
        <f t="shared" si="1231"/>
        <v>YANLIŞRM</v>
      </c>
      <c r="AL2705" s="153" t="str">
        <f t="shared" si="1232"/>
        <v/>
      </c>
    </row>
    <row r="2706" spans="1:38" ht="16.5" customHeight="1">
      <c r="A2706" s="160" t="str">
        <f>IF(B2706="","",COUNTA($B$114:$B2706))</f>
        <v/>
      </c>
      <c r="B2706" s="164"/>
      <c r="C2706" s="165"/>
      <c r="D2706" s="183"/>
      <c r="E2706" s="183"/>
      <c r="F2706" s="172"/>
      <c r="G2706" s="212"/>
      <c r="H2706" s="206"/>
      <c r="I2706" s="206"/>
      <c r="J2706" s="206"/>
      <c r="K2706" s="31"/>
      <c r="L2706" s="177" t="str">
        <f t="shared" ref="L2706" si="1246">IF(R2706="","",LEFT(R2706,LEN(R2706)-2))</f>
        <v/>
      </c>
      <c r="M2706" s="177"/>
      <c r="N2706" s="80"/>
      <c r="O2706" s="184"/>
      <c r="P2706" s="103"/>
      <c r="Q2706" s="84" t="str">
        <f t="shared" si="1233"/>
        <v/>
      </c>
      <c r="R2706" s="159" t="str">
        <f t="shared" ref="R2706" si="1247">CONCATENATE($Q2706,Q2707,Q2708,Q2709,Q2710,Q2711,$Q2712,$Q2713,$Q2714,$Q2715,Q2716,Q2717)</f>
        <v/>
      </c>
      <c r="S2706" s="28" t="str" cm="1">
        <f t="array" aca="1" ref="S2706" ca="1">IF(INDIRECT("A"&amp;114+$U2706)&lt;&gt;"",114+$U2706,"")</f>
        <v/>
      </c>
      <c r="T2706" s="28" t="str">
        <f t="shared" ca="1" si="1234"/>
        <v>$B</v>
      </c>
      <c r="U2706" s="29">
        <f t="shared" si="1240"/>
        <v>2592</v>
      </c>
      <c r="V2706" s="29">
        <v>216.000000000017</v>
      </c>
      <c r="W2706" s="29">
        <f t="shared" si="1245"/>
        <v>216</v>
      </c>
      <c r="X2706" s="41" t="str" cm="1">
        <f t="array" aca="1" ref="X2706" ca="1">IFERROR(INDEX('PC&amp;PD'!$A$1:$AP$15,ROW('PC&amp;PD'!$A$15),MATCH(INDIRECT(T2706),'PC&amp;PD'!$A$1:$AP$1,0)),"")</f>
        <v/>
      </c>
      <c r="Z2706" s="155" t="str">
        <f t="shared" ref="Z2706" si="1248">IFERROR(IF($F2706="OCS 100","OCS (OCS 100)",IF($F2706="OCS Blended","OCS (OCS Blended)",IF($F2706="OCS (No Label)","OCS (No Label)",IF($F2706="RCS 100","RCS (RCS 100)",IF($F2706="RCS Blended","RCS (RCS Blended)",IF($F2706="GRS","GRS (GRS)",IF($F2706="GRS (No Label)", "GRS (No Label)",IF($F2706="RDS","RDS (RDS)",IF($F2706="RWS","RWS (RWS)",IF($F2706="RAS","RAS (RAS)",IF($F2706="RMS","RMS (RMS)",IF($F2706="GOTS Organic","GOTS (Organic)",IF($F2706="GOTS Made with organic","GOTS (Made with Organic)",IF($F2706="GOTS Organic - in conversion","GOTS (Organic - In Conversion)",IF($F2706="GOTS Made with organic - in conversion","GOTS (Made with Organic - In Conversion)",""))))))))))))))),"")</f>
        <v/>
      </c>
      <c r="AA2706" s="13" t="str">
        <f t="shared" si="1230"/>
        <v/>
      </c>
      <c r="AB2706" s="155" t="str">
        <f t="shared" ref="AB2706" si="1249">IFERROR(IF($F2706="OCS 100", "OCS_100",IF($F2706="OCS Blended", "OCS_Blended",IF($F2706="OCS (No Label)", "OCS_No_Label",IF($F2706="RCS 100", "RCS_100",IF($F2706="RCS Blended","RCS_Blended",IF($F2706="GRS","GRS",IF($F2706="GRS (No Label)", "GRS_No_Label",IF($F2706="RDS","RDS",IF($F2706="RWS","RWS",IF($F2706="RMS","RMS",IF($F2706="GOTS Organic","GOTS_Organic",IF($F2706="GOTS Made with organic","GOTS_Made_with_organic",IF($F2706="GOTS Organic - in conversion","GOTS_Organic_in_Conversion",IF($F2706="GOTS Made with organic - in conversion","GOTS_Made_with_Organic_in_Conversion",IF($F2706="RAS","RAS",""))))))))))))))),"")</f>
        <v/>
      </c>
      <c r="AC2706" s="13" t="str">
        <f t="shared" ca="1" si="1235"/>
        <v>$AB</v>
      </c>
      <c r="AD2706" s="13" t="str" cm="1">
        <f t="array" aca="1" ref="AD2706" ca="1">IFERROR(IF((LEFT(INDIRECT("$F"&amp;$S2706),4))="GOTS",IF($G2706="Organic","GOTS_Organic_raw",(IF($G2706="Responsible","GOTS_Responsible",(IF($G2706="No Attribute (Conventional)","GOTS_conventional",(IF($G2706="Recycled Pre/Post-Consumer","GOTS_pre_post",(IF($G2706="In-Conversion","GOTS_in_conversion",(IF($G2706="Sustainably Sourced","Sustainably_sourced",""))))))))))),IF($G2706="Organic","Organic",(IF($G2706="Responsible","Responsible",(IF($G2706="No Attribute (Conventional)","No_Attribute_Conventional",(IF($G2706="Recycled Pre/Post-Consumer","Recycled_Pre_Post_Consumer",(IF($G2706="In-Conversion","In_Conversion",(IF($G2706="Recycled Pre-Consumer","Recycled_Pre_Consumer",(IF($G2706="Recycled Post-Consumer","Recycled_Post_Consumer",(IF($G2706="Sustainably Sourced","Sustainably_sourced","")))))))))))))))),"")</f>
        <v/>
      </c>
      <c r="AE2706" s="13" t="e" cm="1">
        <f t="array" aca="1" ref="AE2706" ca="1">IF(INDIRECT("$F"&amp;$S2706)="","",IF(LEFT(INDIRECT("$F"&amp;$S2706),3)="GRS","GRS_RCS_RM",IF((LEFT(INDIRECT("$F"&amp;$S2706),3))="RCS","GRS_RCS_RM",IF(INDIRECT("$F"&amp;$S2706)="OCS (No Label)","OCS_Conversion_RM",IF(LEFT(INDIRECT("$F"&amp;$S2706),3)="OCS","OCS_RM",IF(RIGHT(INDIRECT("$F"&amp;$S2706),10)="conversion","GOTS_RM_conversion",IF((LEFT(INDIRECT("$F"&amp;$S2706),4))="GOTS","GOTS_RM","Responsible_RM")))))))</f>
        <v>#REF!</v>
      </c>
      <c r="AF2706" s="13" t="str" cm="1">
        <f t="array" aca="1" ref="AF2706" ca="1">IF($S2706="","",INDIRECT("$Z"&amp;$S2706))</f>
        <v/>
      </c>
      <c r="AG2706" s="155" t="str">
        <f t="shared" si="1225"/>
        <v/>
      </c>
      <c r="AH2706" s="13" t="str" cm="1">
        <f t="array" aca="1" ref="AH2706" ca="1">IFERROR(INDIRECT("$ag"&amp;S2706),"")</f>
        <v/>
      </c>
      <c r="AI2706" s="13" t="e" cm="1">
        <f t="array" aca="1" ref="AI2706" ca="1">INDIRECT("O"&amp;S2705)</f>
        <v>#REF!</v>
      </c>
      <c r="AJ2706" s="13" t="str">
        <f>IF($I2706="","",INDEX('Raw Material'!$A$1:$J$75,MATCH(I2706,'Raw Material'!$A$1:$A$75,0),(MATCH(G2706,'Raw Material'!$A$1:$J$1,0))))</f>
        <v/>
      </c>
      <c r="AK2706" s="13" t="str">
        <f t="shared" si="1231"/>
        <v>YANLIŞRM</v>
      </c>
      <c r="AL2706" s="153" t="str">
        <f t="shared" si="1232"/>
        <v/>
      </c>
    </row>
    <row r="2707" spans="1:38" ht="16.5" customHeight="1">
      <c r="A2707" s="161"/>
      <c r="B2707" s="166"/>
      <c r="C2707" s="167"/>
      <c r="D2707" s="156"/>
      <c r="E2707" s="156"/>
      <c r="F2707" s="173"/>
      <c r="G2707" s="181"/>
      <c r="H2707" s="182"/>
      <c r="I2707" s="182"/>
      <c r="J2707" s="182"/>
      <c r="K2707" s="32"/>
      <c r="L2707" s="178"/>
      <c r="M2707" s="178"/>
      <c r="N2707" s="81"/>
      <c r="O2707" s="185"/>
      <c r="P2707" s="103"/>
      <c r="Q2707" s="84" t="str">
        <f t="shared" si="1233"/>
        <v/>
      </c>
      <c r="R2707" s="159"/>
      <c r="S2707" s="28" t="str" cm="1">
        <f t="array" aca="1" ref="S2707" ca="1">IF(INDIRECT("A"&amp;114+$U2707)&lt;&gt;"",114+$U2707,"")</f>
        <v/>
      </c>
      <c r="T2707" s="28" t="str">
        <f t="shared" ca="1" si="1234"/>
        <v>$B</v>
      </c>
      <c r="U2707" s="29">
        <f t="shared" si="1240"/>
        <v>2592</v>
      </c>
      <c r="V2707" s="29">
        <v>216.08333333335</v>
      </c>
      <c r="W2707" s="29">
        <f t="shared" si="1245"/>
        <v>216</v>
      </c>
      <c r="X2707" s="41" t="str" cm="1">
        <f t="array" aca="1" ref="X2707" ca="1">IFERROR(INDEX('PC&amp;PD'!$A$1:$AP$15,ROW('PC&amp;PD'!$A$15),MATCH(INDIRECT(T2707),'PC&amp;PD'!$A$1:$AP$1,0)),"")</f>
        <v/>
      </c>
      <c r="Z2707" s="155"/>
      <c r="AA2707" s="13" t="str">
        <f t="shared" si="1230"/>
        <v/>
      </c>
      <c r="AB2707" s="155"/>
      <c r="AC2707" s="13" t="str">
        <f t="shared" ca="1" si="1235"/>
        <v>$AB</v>
      </c>
      <c r="AD2707" s="13" t="str" cm="1">
        <f t="array" aca="1" ref="AD2707" ca="1">IFERROR(IF((LEFT(INDIRECT("$F"&amp;$S2707),4))="GOTS",IF($G2707="Organic","GOTS_Organic_raw",(IF($G2707="Responsible","GOTS_Responsible",(IF($G2707="No Attribute (Conventional)","GOTS_conventional",(IF($G2707="Recycled Pre/Post-Consumer","GOTS_pre_post",(IF($G2707="In-Conversion","GOTS_in_conversion",(IF($G2707="Sustainably Sourced","Sustainably_sourced",""))))))))))),IF($G2707="Organic","Organic",(IF($G2707="Responsible","Responsible",(IF($G2707="No Attribute (Conventional)","No_Attribute_Conventional",(IF($G2707="Recycled Pre/Post-Consumer","Recycled_Pre_Post_Consumer",(IF($G2707="In-Conversion","In_Conversion",(IF($G2707="Recycled Pre-Consumer","Recycled_Pre_Consumer",(IF($G2707="Recycled Post-Consumer","Recycled_Post_Consumer",(IF($G2707="Sustainably Sourced","Sustainably_sourced","")))))))))))))))),"")</f>
        <v/>
      </c>
      <c r="AE2707" s="13" t="e" cm="1">
        <f t="array" aca="1" ref="AE2707" ca="1">IF(INDIRECT("$F"&amp;$S2707)="","",IF(LEFT(INDIRECT("$F"&amp;$S2707),3)="GRS","GRS_RCS_RM",IF((LEFT(INDIRECT("$F"&amp;$S2707),3))="RCS","GRS_RCS_RM",IF(INDIRECT("$F"&amp;$S2707)="OCS (No Label)","OCS_Conversion_RM",IF(LEFT(INDIRECT("$F"&amp;$S2707),3)="OCS","OCS_RM",IF(RIGHT(INDIRECT("$F"&amp;$S2707),10)="conversion","GOTS_RM_conversion",IF((LEFT(INDIRECT("$F"&amp;$S2707),4))="GOTS","GOTS_RM","Responsible_RM")))))))</f>
        <v>#REF!</v>
      </c>
      <c r="AF2707" s="13" t="str" cm="1">
        <f t="array" aca="1" ref="AF2707" ca="1">IF($S2707="","",INDIRECT("$Z"&amp;$S2707))</f>
        <v/>
      </c>
      <c r="AG2707" s="155"/>
      <c r="AH2707" s="13" t="str" cm="1">
        <f t="array" aca="1" ref="AH2707" ca="1">IFERROR(INDIRECT("$ag"&amp;S2707),"")</f>
        <v/>
      </c>
      <c r="AI2707" s="13" t="e" cm="1">
        <f t="array" aca="1" ref="AI2707" ca="1">INDIRECT("O"&amp;S2706)</f>
        <v>#REF!</v>
      </c>
      <c r="AJ2707" s="13" t="str">
        <f>IF($I2707="","",INDEX('Raw Material'!$A$1:$J$75,MATCH(I2707,'Raw Material'!$A$1:$A$75,0),(MATCH(G2707,'Raw Material'!$A$1:$J$1,0))))</f>
        <v/>
      </c>
      <c r="AK2707" s="13" t="str">
        <f t="shared" si="1231"/>
        <v>YANLIŞRM</v>
      </c>
      <c r="AL2707" s="153" t="str">
        <f t="shared" si="1232"/>
        <v/>
      </c>
    </row>
    <row r="2708" spans="1:38" ht="16.5" customHeight="1">
      <c r="A2708" s="161"/>
      <c r="B2708" s="166"/>
      <c r="C2708" s="167"/>
      <c r="D2708" s="156"/>
      <c r="E2708" s="156"/>
      <c r="F2708" s="173"/>
      <c r="G2708" s="181"/>
      <c r="H2708" s="182"/>
      <c r="I2708" s="182"/>
      <c r="J2708" s="182"/>
      <c r="K2708" s="32"/>
      <c r="L2708" s="178"/>
      <c r="M2708" s="178"/>
      <c r="N2708" s="81"/>
      <c r="O2708" s="185"/>
      <c r="P2708" s="103"/>
      <c r="Q2708" s="84" t="str">
        <f t="shared" si="1233"/>
        <v/>
      </c>
      <c r="R2708" s="159"/>
      <c r="S2708" s="28" t="str" cm="1">
        <f t="array" aca="1" ref="S2708" ca="1">IF(INDIRECT("A"&amp;114+$U2708)&lt;&gt;"",114+$U2708,"")</f>
        <v/>
      </c>
      <c r="T2708" s="28" t="str">
        <f t="shared" ca="1" si="1234"/>
        <v>$B</v>
      </c>
      <c r="U2708" s="29">
        <f t="shared" si="1240"/>
        <v>2592</v>
      </c>
      <c r="V2708" s="29">
        <v>216.16666666668399</v>
      </c>
      <c r="W2708" s="29">
        <f t="shared" si="1245"/>
        <v>216</v>
      </c>
      <c r="X2708" s="41" t="str" cm="1">
        <f t="array" aca="1" ref="X2708" ca="1">IFERROR(INDEX('PC&amp;PD'!$A$1:$AP$15,ROW('PC&amp;PD'!$A$15),MATCH(INDIRECT(T2708),'PC&amp;PD'!$A$1:$AP$1,0)),"")</f>
        <v/>
      </c>
      <c r="Z2708" s="155"/>
      <c r="AA2708" s="13" t="str">
        <f t="shared" si="1230"/>
        <v/>
      </c>
      <c r="AB2708" s="155"/>
      <c r="AC2708" s="13" t="str">
        <f t="shared" ca="1" si="1235"/>
        <v>$AB</v>
      </c>
      <c r="AD2708" s="13" t="str" cm="1">
        <f t="array" aca="1" ref="AD2708" ca="1">IFERROR(IF((LEFT(INDIRECT("$F"&amp;$S2708),4))="GOTS",IF($G2708="Organic","GOTS_Organic_raw",(IF($G2708="Responsible","GOTS_Responsible",(IF($G2708="No Attribute (Conventional)","GOTS_conventional",(IF($G2708="Recycled Pre/Post-Consumer","GOTS_pre_post",(IF($G2708="In-Conversion","GOTS_in_conversion",(IF($G2708="Sustainably Sourced","Sustainably_sourced",""))))))))))),IF($G2708="Organic","Organic",(IF($G2708="Responsible","Responsible",(IF($G2708="No Attribute (Conventional)","No_Attribute_Conventional",(IF($G2708="Recycled Pre/Post-Consumer","Recycled_Pre_Post_Consumer",(IF($G2708="In-Conversion","In_Conversion",(IF($G2708="Recycled Pre-Consumer","Recycled_Pre_Consumer",(IF($G2708="Recycled Post-Consumer","Recycled_Post_Consumer",(IF($G2708="Sustainably Sourced","Sustainably_sourced","")))))))))))))))),"")</f>
        <v/>
      </c>
      <c r="AE2708" s="13" t="e" cm="1">
        <f t="array" aca="1" ref="AE2708" ca="1">IF(INDIRECT("$F"&amp;$S2708)="","",IF(LEFT(INDIRECT("$F"&amp;$S2708),3)="GRS","GRS_RCS_RM",IF((LEFT(INDIRECT("$F"&amp;$S2708),3))="RCS","GRS_RCS_RM",IF(INDIRECT("$F"&amp;$S2708)="OCS (No Label)","OCS_Conversion_RM",IF(LEFT(INDIRECT("$F"&amp;$S2708),3)="OCS","OCS_RM",IF(RIGHT(INDIRECT("$F"&amp;$S2708),10)="conversion","GOTS_RM_conversion",IF((LEFT(INDIRECT("$F"&amp;$S2708),4))="GOTS","GOTS_RM","Responsible_RM")))))))</f>
        <v>#REF!</v>
      </c>
      <c r="AF2708" s="13" t="str" cm="1">
        <f t="array" aca="1" ref="AF2708" ca="1">IF($S2708="","",INDIRECT("$Z"&amp;$S2708))</f>
        <v/>
      </c>
      <c r="AG2708" s="155"/>
      <c r="AH2708" s="13" t="str" cm="1">
        <f t="array" aca="1" ref="AH2708" ca="1">IFERROR(INDIRECT("$ag"&amp;S2708),"")</f>
        <v/>
      </c>
      <c r="AI2708" s="13" t="e" cm="1">
        <f t="array" aca="1" ref="AI2708" ca="1">INDIRECT("O"&amp;S2707)</f>
        <v>#REF!</v>
      </c>
      <c r="AJ2708" s="13" t="str">
        <f>IF($I2708="","",INDEX('Raw Material'!$A$1:$J$75,MATCH(I2708,'Raw Material'!$A$1:$A$75,0),(MATCH(G2708,'Raw Material'!$A$1:$J$1,0))))</f>
        <v/>
      </c>
      <c r="AK2708" s="13" t="str">
        <f t="shared" si="1231"/>
        <v>YANLIŞRM</v>
      </c>
      <c r="AL2708" s="153" t="str">
        <f t="shared" si="1232"/>
        <v/>
      </c>
    </row>
    <row r="2709" spans="1:38" ht="16.5" customHeight="1">
      <c r="A2709" s="161"/>
      <c r="B2709" s="166"/>
      <c r="C2709" s="167"/>
      <c r="D2709" s="156"/>
      <c r="E2709" s="156"/>
      <c r="F2709" s="174"/>
      <c r="G2709" s="181"/>
      <c r="H2709" s="182"/>
      <c r="I2709" s="182"/>
      <c r="J2709" s="182"/>
      <c r="K2709" s="32"/>
      <c r="L2709" s="178"/>
      <c r="M2709" s="178"/>
      <c r="N2709" s="81"/>
      <c r="O2709" s="185"/>
      <c r="P2709" s="103"/>
      <c r="Q2709" s="84" t="str">
        <f t="shared" si="1233"/>
        <v/>
      </c>
      <c r="R2709" s="159"/>
      <c r="S2709" s="28" t="str" cm="1">
        <f t="array" aca="1" ref="S2709" ca="1">IF(INDIRECT("A"&amp;114+$U2709)&lt;&gt;"",114+$U2709,"")</f>
        <v/>
      </c>
      <c r="T2709" s="28" t="str">
        <f t="shared" ca="1" si="1234"/>
        <v>$B</v>
      </c>
      <c r="U2709" s="29">
        <f t="shared" si="1240"/>
        <v>2592</v>
      </c>
      <c r="V2709" s="29">
        <v>216.250000000017</v>
      </c>
      <c r="W2709" s="29">
        <f t="shared" si="1245"/>
        <v>216</v>
      </c>
      <c r="X2709" s="41" t="str" cm="1">
        <f t="array" aca="1" ref="X2709" ca="1">IFERROR(INDEX('PC&amp;PD'!$A$1:$AP$15,ROW('PC&amp;PD'!$A$15),MATCH(INDIRECT(T2709),'PC&amp;PD'!$A$1:$AP$1,0)),"")</f>
        <v/>
      </c>
      <c r="Z2709" s="155"/>
      <c r="AA2709" s="13" t="str">
        <f t="shared" si="1230"/>
        <v/>
      </c>
      <c r="AB2709" s="155"/>
      <c r="AC2709" s="13" t="str">
        <f t="shared" ca="1" si="1235"/>
        <v>$AB</v>
      </c>
      <c r="AD2709" s="13" t="str" cm="1">
        <f t="array" aca="1" ref="AD2709" ca="1">IFERROR(IF((LEFT(INDIRECT("$F"&amp;$S2709),4))="GOTS",IF($G2709="Organic","GOTS_Organic_raw",(IF($G2709="Responsible","GOTS_Responsible",(IF($G2709="No Attribute (Conventional)","GOTS_conventional",(IF($G2709="Recycled Pre/Post-Consumer","GOTS_pre_post",(IF($G2709="In-Conversion","GOTS_in_conversion",(IF($G2709="Sustainably Sourced","Sustainably_sourced",""))))))))))),IF($G2709="Organic","Organic",(IF($G2709="Responsible","Responsible",(IF($G2709="No Attribute (Conventional)","No_Attribute_Conventional",(IF($G2709="Recycled Pre/Post-Consumer","Recycled_Pre_Post_Consumer",(IF($G2709="In-Conversion","In_Conversion",(IF($G2709="Recycled Pre-Consumer","Recycled_Pre_Consumer",(IF($G2709="Recycled Post-Consumer","Recycled_Post_Consumer",(IF($G2709="Sustainably Sourced","Sustainably_sourced","")))))))))))))))),"")</f>
        <v/>
      </c>
      <c r="AE2709" s="13" t="e" cm="1">
        <f t="array" aca="1" ref="AE2709" ca="1">IF(INDIRECT("$F"&amp;$S2709)="","",IF(LEFT(INDIRECT("$F"&amp;$S2709),3)="GRS","GRS_RCS_RM",IF((LEFT(INDIRECT("$F"&amp;$S2709),3))="RCS","GRS_RCS_RM",IF(INDIRECT("$F"&amp;$S2709)="OCS (No Label)","OCS_Conversion_RM",IF(LEFT(INDIRECT("$F"&amp;$S2709),3)="OCS","OCS_RM",IF(RIGHT(INDIRECT("$F"&amp;$S2709),10)="conversion","GOTS_RM_conversion",IF((LEFT(INDIRECT("$F"&amp;$S2709),4))="GOTS","GOTS_RM","Responsible_RM")))))))</f>
        <v>#REF!</v>
      </c>
      <c r="AF2709" s="13" t="str" cm="1">
        <f t="array" aca="1" ref="AF2709" ca="1">IF($S2709="","",INDIRECT("$Z"&amp;$S2709))</f>
        <v/>
      </c>
      <c r="AG2709" s="155"/>
      <c r="AH2709" s="13" t="str" cm="1">
        <f t="array" aca="1" ref="AH2709" ca="1">IFERROR(INDIRECT("$ag"&amp;S2709),"")</f>
        <v/>
      </c>
      <c r="AI2709" s="13" t="e" cm="1">
        <f t="array" aca="1" ref="AI2709" ca="1">INDIRECT("O"&amp;S2708)</f>
        <v>#REF!</v>
      </c>
      <c r="AJ2709" s="13" t="str">
        <f>IF($I2709="","",INDEX('Raw Material'!$A$1:$J$75,MATCH(I2709,'Raw Material'!$A$1:$A$75,0),(MATCH(G2709,'Raw Material'!$A$1:$J$1,0))))</f>
        <v/>
      </c>
      <c r="AK2709" s="13" t="str">
        <f t="shared" si="1231"/>
        <v>YANLIŞRM</v>
      </c>
      <c r="AL2709" s="153" t="str">
        <f t="shared" si="1232"/>
        <v/>
      </c>
    </row>
    <row r="2710" spans="1:38" ht="16.5" customHeight="1">
      <c r="A2710" s="161"/>
      <c r="B2710" s="166"/>
      <c r="C2710" s="167"/>
      <c r="D2710" s="156"/>
      <c r="E2710" s="156"/>
      <c r="F2710" s="174"/>
      <c r="G2710" s="181"/>
      <c r="H2710" s="182"/>
      <c r="I2710" s="182"/>
      <c r="J2710" s="182"/>
      <c r="K2710" s="32"/>
      <c r="L2710" s="178"/>
      <c r="M2710" s="178"/>
      <c r="N2710" s="81"/>
      <c r="O2710" s="185"/>
      <c r="P2710" s="103"/>
      <c r="Q2710" s="84" t="str">
        <f t="shared" si="1233"/>
        <v/>
      </c>
      <c r="R2710" s="159"/>
      <c r="S2710" s="28" t="str" cm="1">
        <f t="array" aca="1" ref="S2710" ca="1">IF(INDIRECT("A"&amp;114+$U2710)&lt;&gt;"",114+$U2710,"")</f>
        <v/>
      </c>
      <c r="T2710" s="28" t="str">
        <f t="shared" ca="1" si="1234"/>
        <v>$B</v>
      </c>
      <c r="U2710" s="29">
        <f t="shared" si="1240"/>
        <v>2592</v>
      </c>
      <c r="V2710" s="29">
        <v>216.33333333335</v>
      </c>
      <c r="W2710" s="29">
        <f t="shared" si="1245"/>
        <v>216</v>
      </c>
      <c r="X2710" s="41" t="str" cm="1">
        <f t="array" aca="1" ref="X2710" ca="1">IFERROR(INDEX('PC&amp;PD'!$A$1:$AP$15,ROW('PC&amp;PD'!$A$15),MATCH(INDIRECT(T2710),'PC&amp;PD'!$A$1:$AP$1,0)),"")</f>
        <v/>
      </c>
      <c r="Z2710" s="155"/>
      <c r="AA2710" s="13" t="str">
        <f t="shared" si="1230"/>
        <v/>
      </c>
      <c r="AB2710" s="155"/>
      <c r="AC2710" s="13" t="str">
        <f t="shared" ca="1" si="1235"/>
        <v>$AB</v>
      </c>
      <c r="AD2710" s="13" t="str" cm="1">
        <f t="array" aca="1" ref="AD2710" ca="1">IFERROR(IF((LEFT(INDIRECT("$F"&amp;$S2710),4))="GOTS",IF($G2710="Organic","GOTS_Organic_raw",(IF($G2710="Responsible","GOTS_Responsible",(IF($G2710="No Attribute (Conventional)","GOTS_conventional",(IF($G2710="Recycled Pre/Post-Consumer","GOTS_pre_post",(IF($G2710="In-Conversion","GOTS_in_conversion",(IF($G2710="Sustainably Sourced","Sustainably_sourced",""))))))))))),IF($G2710="Organic","Organic",(IF($G2710="Responsible","Responsible",(IF($G2710="No Attribute (Conventional)","No_Attribute_Conventional",(IF($G2710="Recycled Pre/Post-Consumer","Recycled_Pre_Post_Consumer",(IF($G2710="In-Conversion","In_Conversion",(IF($G2710="Recycled Pre-Consumer","Recycled_Pre_Consumer",(IF($G2710="Recycled Post-Consumer","Recycled_Post_Consumer",(IF($G2710="Sustainably Sourced","Sustainably_sourced","")))))))))))))))),"")</f>
        <v/>
      </c>
      <c r="AE2710" s="13" t="e" cm="1">
        <f t="array" aca="1" ref="AE2710" ca="1">IF(INDIRECT("$F"&amp;$S2710)="","",IF(LEFT(INDIRECT("$F"&amp;$S2710),3)="GRS","GRS_RCS_RM",IF((LEFT(INDIRECT("$F"&amp;$S2710),3))="RCS","GRS_RCS_RM",IF(INDIRECT("$F"&amp;$S2710)="OCS (No Label)","OCS_Conversion_RM",IF(LEFT(INDIRECT("$F"&amp;$S2710),3)="OCS","OCS_RM",IF(RIGHT(INDIRECT("$F"&amp;$S2710),10)="conversion","GOTS_RM_conversion",IF((LEFT(INDIRECT("$F"&amp;$S2710),4))="GOTS","GOTS_RM","Responsible_RM")))))))</f>
        <v>#REF!</v>
      </c>
      <c r="AF2710" s="13" t="str" cm="1">
        <f t="array" aca="1" ref="AF2710" ca="1">IF($S2710="","",INDIRECT("$Z"&amp;$S2710))</f>
        <v/>
      </c>
      <c r="AG2710" s="155"/>
      <c r="AH2710" s="13" t="str" cm="1">
        <f t="array" aca="1" ref="AH2710" ca="1">IFERROR(INDIRECT("$ag"&amp;S2710),"")</f>
        <v/>
      </c>
      <c r="AI2710" s="13" t="e" cm="1">
        <f t="array" aca="1" ref="AI2710" ca="1">INDIRECT("O"&amp;S2709)</f>
        <v>#REF!</v>
      </c>
      <c r="AJ2710" s="13" t="str">
        <f>IF($I2710="","",INDEX('Raw Material'!$A$1:$J$75,MATCH(I2710,'Raw Material'!$A$1:$A$75,0),(MATCH(G2710,'Raw Material'!$A$1:$J$1,0))))</f>
        <v/>
      </c>
      <c r="AK2710" s="13" t="str">
        <f t="shared" si="1231"/>
        <v>YANLIŞRM</v>
      </c>
      <c r="AL2710" s="153" t="str">
        <f t="shared" si="1232"/>
        <v/>
      </c>
    </row>
    <row r="2711" spans="1:38" ht="16.5" customHeight="1">
      <c r="A2711" s="161"/>
      <c r="B2711" s="166"/>
      <c r="C2711" s="167"/>
      <c r="D2711" s="156"/>
      <c r="E2711" s="156"/>
      <c r="F2711" s="174"/>
      <c r="G2711" s="181"/>
      <c r="H2711" s="182"/>
      <c r="I2711" s="182"/>
      <c r="J2711" s="182"/>
      <c r="K2711" s="32"/>
      <c r="L2711" s="178"/>
      <c r="M2711" s="178"/>
      <c r="N2711" s="81"/>
      <c r="O2711" s="185"/>
      <c r="P2711" s="103"/>
      <c r="Q2711" s="84" t="str">
        <f t="shared" si="1233"/>
        <v/>
      </c>
      <c r="R2711" s="159"/>
      <c r="S2711" s="28" t="str" cm="1">
        <f t="array" aca="1" ref="S2711" ca="1">IF(INDIRECT("A"&amp;114+$U2711)&lt;&gt;"",114+$U2711,"")</f>
        <v/>
      </c>
      <c r="T2711" s="28" t="str">
        <f t="shared" ca="1" si="1234"/>
        <v>$B</v>
      </c>
      <c r="U2711" s="29">
        <f t="shared" si="1240"/>
        <v>2592</v>
      </c>
      <c r="V2711" s="29">
        <v>216.41666666668399</v>
      </c>
      <c r="W2711" s="29">
        <f t="shared" si="1245"/>
        <v>216</v>
      </c>
      <c r="X2711" s="41" t="str" cm="1">
        <f t="array" aca="1" ref="X2711" ca="1">IFERROR(INDEX('PC&amp;PD'!$A$1:$AP$15,ROW('PC&amp;PD'!$A$15),MATCH(INDIRECT(T2711),'PC&amp;PD'!$A$1:$AP$1,0)),"")</f>
        <v/>
      </c>
      <c r="Z2711" s="155"/>
      <c r="AA2711" s="13" t="str">
        <f t="shared" si="1230"/>
        <v/>
      </c>
      <c r="AB2711" s="155"/>
      <c r="AC2711" s="13" t="str">
        <f t="shared" ca="1" si="1235"/>
        <v>$AB</v>
      </c>
      <c r="AD2711" s="13" t="str" cm="1">
        <f t="array" aca="1" ref="AD2711" ca="1">IFERROR(IF((LEFT(INDIRECT("$F"&amp;$S2711),4))="GOTS",IF($G2711="Organic","GOTS_Organic_raw",(IF($G2711="Responsible","GOTS_Responsible",(IF($G2711="No Attribute (Conventional)","GOTS_conventional",(IF($G2711="Recycled Pre/Post-Consumer","GOTS_pre_post",(IF($G2711="In-Conversion","GOTS_in_conversion",(IF($G2711="Sustainably Sourced","Sustainably_sourced",""))))))))))),IF($G2711="Organic","Organic",(IF($G2711="Responsible","Responsible",(IF($G2711="No Attribute (Conventional)","No_Attribute_Conventional",(IF($G2711="Recycled Pre/Post-Consumer","Recycled_Pre_Post_Consumer",(IF($G2711="In-Conversion","In_Conversion",(IF($G2711="Recycled Pre-Consumer","Recycled_Pre_Consumer",(IF($G2711="Recycled Post-Consumer","Recycled_Post_Consumer",(IF($G2711="Sustainably Sourced","Sustainably_sourced","")))))))))))))))),"")</f>
        <v/>
      </c>
      <c r="AE2711" s="13" t="e" cm="1">
        <f t="array" aca="1" ref="AE2711" ca="1">IF(INDIRECT("$F"&amp;$S2711)="","",IF(LEFT(INDIRECT("$F"&amp;$S2711),3)="GRS","GRS_RCS_RM",IF((LEFT(INDIRECT("$F"&amp;$S2711),3))="RCS","GRS_RCS_RM",IF(INDIRECT("$F"&amp;$S2711)="OCS (No Label)","OCS_Conversion_RM",IF(LEFT(INDIRECT("$F"&amp;$S2711),3)="OCS","OCS_RM",IF(RIGHT(INDIRECT("$F"&amp;$S2711),10)="conversion","GOTS_RM_conversion",IF((LEFT(INDIRECT("$F"&amp;$S2711),4))="GOTS","GOTS_RM","Responsible_RM")))))))</f>
        <v>#REF!</v>
      </c>
      <c r="AF2711" s="13" t="str" cm="1">
        <f t="array" aca="1" ref="AF2711" ca="1">IF($S2711="","",INDIRECT("$Z"&amp;$S2711))</f>
        <v/>
      </c>
      <c r="AG2711" s="155"/>
      <c r="AH2711" s="13" t="str" cm="1">
        <f t="array" aca="1" ref="AH2711" ca="1">IFERROR(INDIRECT("$ag"&amp;S2711),"")</f>
        <v/>
      </c>
      <c r="AI2711" s="13" t="e" cm="1">
        <f t="array" aca="1" ref="AI2711" ca="1">INDIRECT("O"&amp;S2710)</f>
        <v>#REF!</v>
      </c>
      <c r="AJ2711" s="13" t="str">
        <f>IF($I2711="","",INDEX('Raw Material'!$A$1:$J$75,MATCH(I2711,'Raw Material'!$A$1:$A$75,0),(MATCH(G2711,'Raw Material'!$A$1:$J$1,0))))</f>
        <v/>
      </c>
      <c r="AK2711" s="13" t="str">
        <f t="shared" si="1231"/>
        <v>YANLIŞRM</v>
      </c>
      <c r="AL2711" s="153" t="str">
        <f t="shared" si="1232"/>
        <v/>
      </c>
    </row>
    <row r="2712" spans="1:38" ht="16.5" customHeight="1">
      <c r="A2712" s="162"/>
      <c r="B2712" s="168"/>
      <c r="C2712" s="169"/>
      <c r="D2712" s="156"/>
      <c r="E2712" s="156"/>
      <c r="F2712" s="175"/>
      <c r="G2712" s="181"/>
      <c r="H2712" s="182"/>
      <c r="I2712" s="182"/>
      <c r="J2712" s="182"/>
      <c r="K2712" s="32"/>
      <c r="L2712" s="179"/>
      <c r="M2712" s="179"/>
      <c r="N2712" s="81"/>
      <c r="O2712" s="185"/>
      <c r="P2712" s="103"/>
      <c r="Q2712" s="84" t="str">
        <f t="shared" si="1233"/>
        <v/>
      </c>
      <c r="R2712" s="159"/>
      <c r="S2712" s="28" t="str" cm="1">
        <f t="array" aca="1" ref="S2712" ca="1">IF(INDIRECT("A"&amp;114+$U2712)&lt;&gt;"",114+$U2712,"")</f>
        <v/>
      </c>
      <c r="T2712" s="28" t="str">
        <f t="shared" ca="1" si="1234"/>
        <v>$B</v>
      </c>
      <c r="U2712" s="29">
        <f t="shared" si="1240"/>
        <v>2592</v>
      </c>
      <c r="V2712" s="29">
        <v>216.500000000017</v>
      </c>
      <c r="W2712" s="29">
        <f t="shared" si="1245"/>
        <v>216</v>
      </c>
      <c r="X2712" s="41" t="str" cm="1">
        <f t="array" aca="1" ref="X2712" ca="1">IFERROR(INDEX('PC&amp;PD'!$A$1:$AP$15,ROW('PC&amp;PD'!$A$15),MATCH(INDIRECT(T2712),'PC&amp;PD'!$A$1:$AP$1,0)),"")</f>
        <v/>
      </c>
      <c r="Z2712" s="155"/>
      <c r="AA2712" s="13" t="str">
        <f t="shared" si="1230"/>
        <v/>
      </c>
      <c r="AB2712" s="155"/>
      <c r="AC2712" s="13" t="str">
        <f t="shared" ca="1" si="1235"/>
        <v>$AB</v>
      </c>
      <c r="AD2712" s="13" t="str" cm="1">
        <f t="array" aca="1" ref="AD2712" ca="1">IFERROR(IF((LEFT(INDIRECT("$F"&amp;$S2712),4))="GOTS",IF($G2712="Organic","GOTS_Organic_raw",(IF($G2712="Responsible","GOTS_Responsible",(IF($G2712="No Attribute (Conventional)","GOTS_conventional",(IF($G2712="Recycled Pre/Post-Consumer","GOTS_pre_post",(IF($G2712="In-Conversion","GOTS_in_conversion",(IF($G2712="Sustainably Sourced","Sustainably_sourced",""))))))))))),IF($G2712="Organic","Organic",(IF($G2712="Responsible","Responsible",(IF($G2712="No Attribute (Conventional)","No_Attribute_Conventional",(IF($G2712="Recycled Pre/Post-Consumer","Recycled_Pre_Post_Consumer",(IF($G2712="In-Conversion","In_Conversion",(IF($G2712="Recycled Pre-Consumer","Recycled_Pre_Consumer",(IF($G2712="Recycled Post-Consumer","Recycled_Post_Consumer",(IF($G2712="Sustainably Sourced","Sustainably_sourced","")))))))))))))))),"")</f>
        <v/>
      </c>
      <c r="AE2712" s="13" t="e" cm="1">
        <f t="array" aca="1" ref="AE2712" ca="1">IF(INDIRECT("$F"&amp;$S2712)="","",IF(LEFT(INDIRECT("$F"&amp;$S2712),3)="GRS","GRS_RCS_RM",IF((LEFT(INDIRECT("$F"&amp;$S2712),3))="RCS","GRS_RCS_RM",IF(INDIRECT("$F"&amp;$S2712)="OCS (No Label)","OCS_Conversion_RM",IF(LEFT(INDIRECT("$F"&amp;$S2712),3)="OCS","OCS_RM",IF(RIGHT(INDIRECT("$F"&amp;$S2712),10)="conversion","GOTS_RM_conversion",IF((LEFT(INDIRECT("$F"&amp;$S2712),4))="GOTS","GOTS_RM","Responsible_RM")))))))</f>
        <v>#REF!</v>
      </c>
      <c r="AF2712" s="13" t="str" cm="1">
        <f t="array" aca="1" ref="AF2712" ca="1">IF($S2712="","",INDIRECT("$Z"&amp;$S2712))</f>
        <v/>
      </c>
      <c r="AG2712" s="155"/>
      <c r="AH2712" s="13" t="str" cm="1">
        <f t="array" aca="1" ref="AH2712" ca="1">IFERROR(INDIRECT("$ag"&amp;S2712),"")</f>
        <v/>
      </c>
      <c r="AI2712" s="13" t="e" cm="1">
        <f t="array" aca="1" ref="AI2712" ca="1">INDIRECT("O"&amp;S2711)</f>
        <v>#REF!</v>
      </c>
      <c r="AJ2712" s="13" t="str">
        <f>IF($I2712="","",INDEX('Raw Material'!$A$1:$J$75,MATCH(I2712,'Raw Material'!$A$1:$A$75,0),(MATCH(G2712,'Raw Material'!$A$1:$J$1,0))))</f>
        <v/>
      </c>
      <c r="AK2712" s="13" t="str">
        <f t="shared" si="1231"/>
        <v>YANLIŞRM</v>
      </c>
      <c r="AL2712" s="153" t="str">
        <f t="shared" si="1232"/>
        <v/>
      </c>
    </row>
    <row r="2713" spans="1:38" ht="16.5" customHeight="1">
      <c r="A2713" s="162"/>
      <c r="B2713" s="168"/>
      <c r="C2713" s="169"/>
      <c r="D2713" s="156"/>
      <c r="E2713" s="156"/>
      <c r="F2713" s="175"/>
      <c r="G2713" s="181"/>
      <c r="H2713" s="182"/>
      <c r="I2713" s="182"/>
      <c r="J2713" s="182"/>
      <c r="K2713" s="32"/>
      <c r="L2713" s="179"/>
      <c r="M2713" s="179"/>
      <c r="N2713" s="81"/>
      <c r="O2713" s="185"/>
      <c r="P2713" s="103"/>
      <c r="Q2713" s="84" t="str">
        <f t="shared" si="1233"/>
        <v/>
      </c>
      <c r="R2713" s="159"/>
      <c r="S2713" s="28" t="str" cm="1">
        <f t="array" aca="1" ref="S2713" ca="1">IF(INDIRECT("A"&amp;114+$U2713)&lt;&gt;"",114+$U2713,"")</f>
        <v/>
      </c>
      <c r="T2713" s="28" t="str">
        <f t="shared" ca="1" si="1234"/>
        <v>$B</v>
      </c>
      <c r="U2713" s="29">
        <f t="shared" si="1240"/>
        <v>2592</v>
      </c>
      <c r="V2713" s="29">
        <v>216.58333333335</v>
      </c>
      <c r="W2713" s="29">
        <f t="shared" si="1245"/>
        <v>216</v>
      </c>
      <c r="X2713" s="41" t="str" cm="1">
        <f t="array" aca="1" ref="X2713" ca="1">IFERROR(INDEX('PC&amp;PD'!$A$1:$AP$15,ROW('PC&amp;PD'!$A$15),MATCH(INDIRECT(T2713),'PC&amp;PD'!$A$1:$AP$1,0)),"")</f>
        <v/>
      </c>
      <c r="Z2713" s="155"/>
      <c r="AA2713" s="13" t="str">
        <f t="shared" si="1230"/>
        <v/>
      </c>
      <c r="AB2713" s="155"/>
      <c r="AC2713" s="13" t="str">
        <f t="shared" ca="1" si="1235"/>
        <v>$AB</v>
      </c>
      <c r="AD2713" s="13" t="str" cm="1">
        <f t="array" aca="1" ref="AD2713" ca="1">IFERROR(IF((LEFT(INDIRECT("$F"&amp;$S2713),4))="GOTS",IF($G2713="Organic","GOTS_Organic_raw",(IF($G2713="Responsible","GOTS_Responsible",(IF($G2713="No Attribute (Conventional)","GOTS_conventional",(IF($G2713="Recycled Pre/Post-Consumer","GOTS_pre_post",(IF($G2713="In-Conversion","GOTS_in_conversion",(IF($G2713="Sustainably Sourced","Sustainably_sourced",""))))))))))),IF($G2713="Organic","Organic",(IF($G2713="Responsible","Responsible",(IF($G2713="No Attribute (Conventional)","No_Attribute_Conventional",(IF($G2713="Recycled Pre/Post-Consumer","Recycled_Pre_Post_Consumer",(IF($G2713="In-Conversion","In_Conversion",(IF($G2713="Recycled Pre-Consumer","Recycled_Pre_Consumer",(IF($G2713="Recycled Post-Consumer","Recycled_Post_Consumer",(IF($G2713="Sustainably Sourced","Sustainably_sourced","")))))))))))))))),"")</f>
        <v/>
      </c>
      <c r="AE2713" s="13" t="e" cm="1">
        <f t="array" aca="1" ref="AE2713" ca="1">IF(INDIRECT("$F"&amp;$S2713)="","",IF(LEFT(INDIRECT("$F"&amp;$S2713),3)="GRS","GRS_RCS_RM",IF((LEFT(INDIRECT("$F"&amp;$S2713),3))="RCS","GRS_RCS_RM",IF(INDIRECT("$F"&amp;$S2713)="OCS (No Label)","OCS_Conversion_RM",IF(LEFT(INDIRECT("$F"&amp;$S2713),3)="OCS","OCS_RM",IF(RIGHT(INDIRECT("$F"&amp;$S2713),10)="conversion","GOTS_RM_conversion",IF((LEFT(INDIRECT("$F"&amp;$S2713),4))="GOTS","GOTS_RM","Responsible_RM")))))))</f>
        <v>#REF!</v>
      </c>
      <c r="AF2713" s="13" t="str" cm="1">
        <f t="array" aca="1" ref="AF2713" ca="1">IF($S2713="","",INDIRECT("$Z"&amp;$S2713))</f>
        <v/>
      </c>
      <c r="AG2713" s="155"/>
      <c r="AH2713" s="13" t="str" cm="1">
        <f t="array" aca="1" ref="AH2713" ca="1">IFERROR(INDIRECT("$ag"&amp;S2713),"")</f>
        <v/>
      </c>
      <c r="AI2713" s="13" t="e" cm="1">
        <f t="array" aca="1" ref="AI2713" ca="1">INDIRECT("O"&amp;S2712)</f>
        <v>#REF!</v>
      </c>
      <c r="AJ2713" s="13" t="str">
        <f>IF($I2713="","",INDEX('Raw Material'!$A$1:$J$75,MATCH(I2713,'Raw Material'!$A$1:$A$75,0),(MATCH(G2713,'Raw Material'!$A$1:$J$1,0))))</f>
        <v/>
      </c>
      <c r="AK2713" s="13" t="str">
        <f t="shared" si="1231"/>
        <v>YANLIŞRM</v>
      </c>
      <c r="AL2713" s="153" t="str">
        <f t="shared" si="1232"/>
        <v/>
      </c>
    </row>
    <row r="2714" spans="1:38" ht="16.5" customHeight="1">
      <c r="A2714" s="162"/>
      <c r="B2714" s="168"/>
      <c r="C2714" s="169"/>
      <c r="D2714" s="156"/>
      <c r="E2714" s="156"/>
      <c r="F2714" s="175"/>
      <c r="G2714" s="181"/>
      <c r="H2714" s="182"/>
      <c r="I2714" s="182"/>
      <c r="J2714" s="182"/>
      <c r="K2714" s="32"/>
      <c r="L2714" s="179"/>
      <c r="M2714" s="179"/>
      <c r="N2714" s="81"/>
      <c r="O2714" s="185"/>
      <c r="P2714" s="103"/>
      <c r="Q2714" s="84" t="str">
        <f t="shared" si="1233"/>
        <v/>
      </c>
      <c r="R2714" s="159"/>
      <c r="S2714" s="28" t="str" cm="1">
        <f t="array" aca="1" ref="S2714" ca="1">IF(INDIRECT("A"&amp;114+$U2714)&lt;&gt;"",114+$U2714,"")</f>
        <v/>
      </c>
      <c r="T2714" s="28" t="str">
        <f t="shared" ca="1" si="1234"/>
        <v>$B</v>
      </c>
      <c r="U2714" s="29">
        <f t="shared" si="1240"/>
        <v>2592</v>
      </c>
      <c r="V2714" s="29">
        <v>216.66666666668399</v>
      </c>
      <c r="W2714" s="29">
        <f t="shared" si="1245"/>
        <v>216</v>
      </c>
      <c r="X2714" s="41" t="str" cm="1">
        <f t="array" aca="1" ref="X2714" ca="1">IFERROR(INDEX('PC&amp;PD'!$A$1:$AP$15,ROW('PC&amp;PD'!$A$15),MATCH(INDIRECT(T2714),'PC&amp;PD'!$A$1:$AP$1,0)),"")</f>
        <v/>
      </c>
      <c r="Z2714" s="155"/>
      <c r="AA2714" s="13" t="str">
        <f t="shared" si="1230"/>
        <v/>
      </c>
      <c r="AB2714" s="155"/>
      <c r="AC2714" s="13" t="str">
        <f t="shared" ca="1" si="1235"/>
        <v>$AB</v>
      </c>
      <c r="AD2714" s="13" t="str" cm="1">
        <f t="array" aca="1" ref="AD2714" ca="1">IFERROR(IF((LEFT(INDIRECT("$F"&amp;$S2714),4))="GOTS",IF($G2714="Organic","GOTS_Organic_raw",(IF($G2714="Responsible","GOTS_Responsible",(IF($G2714="No Attribute (Conventional)","GOTS_conventional",(IF($G2714="Recycled Pre/Post-Consumer","GOTS_pre_post",(IF($G2714="In-Conversion","GOTS_in_conversion",(IF($G2714="Sustainably Sourced","Sustainably_sourced",""))))))))))),IF($G2714="Organic","Organic",(IF($G2714="Responsible","Responsible",(IF($G2714="No Attribute (Conventional)","No_Attribute_Conventional",(IF($G2714="Recycled Pre/Post-Consumer","Recycled_Pre_Post_Consumer",(IF($G2714="In-Conversion","In_Conversion",(IF($G2714="Recycled Pre-Consumer","Recycled_Pre_Consumer",(IF($G2714="Recycled Post-Consumer","Recycled_Post_Consumer",(IF($G2714="Sustainably Sourced","Sustainably_sourced","")))))))))))))))),"")</f>
        <v/>
      </c>
      <c r="AE2714" s="13" t="e" cm="1">
        <f t="array" aca="1" ref="AE2714" ca="1">IF(INDIRECT("$F"&amp;$S2714)="","",IF(LEFT(INDIRECT("$F"&amp;$S2714),3)="GRS","GRS_RCS_RM",IF((LEFT(INDIRECT("$F"&amp;$S2714),3))="RCS","GRS_RCS_RM",IF(INDIRECT("$F"&amp;$S2714)="OCS (No Label)","OCS_Conversion_RM",IF(LEFT(INDIRECT("$F"&amp;$S2714),3)="OCS","OCS_RM",IF(RIGHT(INDIRECT("$F"&amp;$S2714),10)="conversion","GOTS_RM_conversion",IF((LEFT(INDIRECT("$F"&amp;$S2714),4))="GOTS","GOTS_RM","Responsible_RM")))))))</f>
        <v>#REF!</v>
      </c>
      <c r="AF2714" s="13" t="str" cm="1">
        <f t="array" aca="1" ref="AF2714" ca="1">IF($S2714="","",INDIRECT("$Z"&amp;$S2714))</f>
        <v/>
      </c>
      <c r="AG2714" s="155"/>
      <c r="AH2714" s="13" t="str" cm="1">
        <f t="array" aca="1" ref="AH2714" ca="1">IFERROR(INDIRECT("$ag"&amp;S2714),"")</f>
        <v/>
      </c>
      <c r="AI2714" s="13" t="e" cm="1">
        <f t="array" aca="1" ref="AI2714" ca="1">INDIRECT("O"&amp;S2713)</f>
        <v>#REF!</v>
      </c>
      <c r="AJ2714" s="13" t="str">
        <f>IF($I2714="","",INDEX('Raw Material'!$A$1:$J$75,MATCH(I2714,'Raw Material'!$A$1:$A$75,0),(MATCH(G2714,'Raw Material'!$A$1:$J$1,0))))</f>
        <v/>
      </c>
      <c r="AK2714" s="13" t="str">
        <f t="shared" si="1231"/>
        <v>YANLIŞRM</v>
      </c>
      <c r="AL2714" s="153" t="str">
        <f t="shared" si="1232"/>
        <v/>
      </c>
    </row>
    <row r="2715" spans="1:38" ht="16.5" customHeight="1">
      <c r="A2715" s="162"/>
      <c r="B2715" s="168"/>
      <c r="C2715" s="169"/>
      <c r="D2715" s="156"/>
      <c r="E2715" s="156"/>
      <c r="F2715" s="175"/>
      <c r="G2715" s="181"/>
      <c r="H2715" s="182"/>
      <c r="I2715" s="182"/>
      <c r="J2715" s="182"/>
      <c r="K2715" s="32"/>
      <c r="L2715" s="179"/>
      <c r="M2715" s="179"/>
      <c r="N2715" s="81"/>
      <c r="O2715" s="185"/>
      <c r="P2715" s="103"/>
      <c r="Q2715" s="84" t="str">
        <f t="shared" si="1233"/>
        <v/>
      </c>
      <c r="R2715" s="159"/>
      <c r="S2715" s="28" t="str" cm="1">
        <f t="array" aca="1" ref="S2715" ca="1">IF(INDIRECT("A"&amp;114+$U2715)&lt;&gt;"",114+$U2715,"")</f>
        <v/>
      </c>
      <c r="T2715" s="28" t="str">
        <f t="shared" ca="1" si="1234"/>
        <v>$B</v>
      </c>
      <c r="U2715" s="29">
        <f t="shared" si="1240"/>
        <v>2592</v>
      </c>
      <c r="V2715" s="29">
        <v>216.750000000017</v>
      </c>
      <c r="W2715" s="29">
        <f t="shared" si="1245"/>
        <v>216</v>
      </c>
      <c r="X2715" s="41" t="str" cm="1">
        <f t="array" aca="1" ref="X2715" ca="1">IFERROR(INDEX('PC&amp;PD'!$A$1:$AP$15,ROW('PC&amp;PD'!$A$15),MATCH(INDIRECT(T2715),'PC&amp;PD'!$A$1:$AP$1,0)),"")</f>
        <v/>
      </c>
      <c r="Z2715" s="155"/>
      <c r="AA2715" s="13" t="str">
        <f t="shared" si="1230"/>
        <v/>
      </c>
      <c r="AB2715" s="155"/>
      <c r="AC2715" s="13" t="str">
        <f t="shared" ca="1" si="1235"/>
        <v>$AB</v>
      </c>
      <c r="AD2715" s="13" t="str" cm="1">
        <f t="array" aca="1" ref="AD2715" ca="1">IFERROR(IF((LEFT(INDIRECT("$F"&amp;$S2715),4))="GOTS",IF($G2715="Organic","GOTS_Organic_raw",(IF($G2715="Responsible","GOTS_Responsible",(IF($G2715="No Attribute (Conventional)","GOTS_conventional",(IF($G2715="Recycled Pre/Post-Consumer","GOTS_pre_post",(IF($G2715="In-Conversion","GOTS_in_conversion",(IF($G2715="Sustainably Sourced","Sustainably_sourced",""))))))))))),IF($G2715="Organic","Organic",(IF($G2715="Responsible","Responsible",(IF($G2715="No Attribute (Conventional)","No_Attribute_Conventional",(IF($G2715="Recycled Pre/Post-Consumer","Recycled_Pre_Post_Consumer",(IF($G2715="In-Conversion","In_Conversion",(IF($G2715="Recycled Pre-Consumer","Recycled_Pre_Consumer",(IF($G2715="Recycled Post-Consumer","Recycled_Post_Consumer",(IF($G2715="Sustainably Sourced","Sustainably_sourced","")))))))))))))))),"")</f>
        <v/>
      </c>
      <c r="AE2715" s="13" t="e" cm="1">
        <f t="array" aca="1" ref="AE2715" ca="1">IF(INDIRECT("$F"&amp;$S2715)="","",IF(LEFT(INDIRECT("$F"&amp;$S2715),3)="GRS","GRS_RCS_RM",IF((LEFT(INDIRECT("$F"&amp;$S2715),3))="RCS","GRS_RCS_RM",IF(INDIRECT("$F"&amp;$S2715)="OCS (No Label)","OCS_Conversion_RM",IF(LEFT(INDIRECT("$F"&amp;$S2715),3)="OCS","OCS_RM",IF(RIGHT(INDIRECT("$F"&amp;$S2715),10)="conversion","GOTS_RM_conversion",IF((LEFT(INDIRECT("$F"&amp;$S2715),4))="GOTS","GOTS_RM","Responsible_RM")))))))</f>
        <v>#REF!</v>
      </c>
      <c r="AF2715" s="13" t="str" cm="1">
        <f t="array" aca="1" ref="AF2715" ca="1">IF($S2715="","",INDIRECT("$Z"&amp;$S2715))</f>
        <v/>
      </c>
      <c r="AG2715" s="155"/>
      <c r="AH2715" s="13" t="str" cm="1">
        <f t="array" aca="1" ref="AH2715" ca="1">IFERROR(INDIRECT("$ag"&amp;S2715),"")</f>
        <v/>
      </c>
      <c r="AI2715" s="13" t="e" cm="1">
        <f t="array" aca="1" ref="AI2715" ca="1">INDIRECT("O"&amp;S2714)</f>
        <v>#REF!</v>
      </c>
      <c r="AJ2715" s="13" t="str">
        <f>IF($I2715="","",INDEX('Raw Material'!$A$1:$J$75,MATCH(I2715,'Raw Material'!$A$1:$A$75,0),(MATCH(G2715,'Raw Material'!$A$1:$J$1,0))))</f>
        <v/>
      </c>
      <c r="AK2715" s="13" t="str">
        <f t="shared" si="1231"/>
        <v>YANLIŞRM</v>
      </c>
      <c r="AL2715" s="153" t="str">
        <f t="shared" si="1232"/>
        <v/>
      </c>
    </row>
    <row r="2716" spans="1:38" ht="16.5" customHeight="1">
      <c r="A2716" s="162"/>
      <c r="B2716" s="168"/>
      <c r="C2716" s="169"/>
      <c r="D2716" s="156"/>
      <c r="E2716" s="156"/>
      <c r="F2716" s="175"/>
      <c r="G2716" s="181"/>
      <c r="H2716" s="182"/>
      <c r="I2716" s="182"/>
      <c r="J2716" s="182"/>
      <c r="K2716" s="32"/>
      <c r="L2716" s="179"/>
      <c r="M2716" s="179"/>
      <c r="N2716" s="81"/>
      <c r="O2716" s="185"/>
      <c r="P2716" s="103"/>
      <c r="Q2716" s="84" t="str">
        <f t="shared" si="1233"/>
        <v/>
      </c>
      <c r="R2716" s="159"/>
      <c r="S2716" s="28" t="str" cm="1">
        <f t="array" aca="1" ref="S2716" ca="1">IF(INDIRECT("A"&amp;114+$U2716)&lt;&gt;"",114+$U2716,"")</f>
        <v/>
      </c>
      <c r="T2716" s="28" t="str">
        <f t="shared" ca="1" si="1234"/>
        <v>$B</v>
      </c>
      <c r="U2716" s="29">
        <f t="shared" si="1240"/>
        <v>2592</v>
      </c>
      <c r="V2716" s="29">
        <v>216.83333333335</v>
      </c>
      <c r="W2716" s="29">
        <f t="shared" si="1245"/>
        <v>216</v>
      </c>
      <c r="X2716" s="41" t="str" cm="1">
        <f t="array" aca="1" ref="X2716" ca="1">IFERROR(INDEX('PC&amp;PD'!$A$1:$AP$15,ROW('PC&amp;PD'!$A$15),MATCH(INDIRECT(T2716),'PC&amp;PD'!$A$1:$AP$1,0)),"")</f>
        <v/>
      </c>
      <c r="Z2716" s="155"/>
      <c r="AA2716" s="13" t="str">
        <f t="shared" si="1230"/>
        <v/>
      </c>
      <c r="AB2716" s="155"/>
      <c r="AC2716" s="13" t="str">
        <f t="shared" ca="1" si="1235"/>
        <v>$AB</v>
      </c>
      <c r="AD2716" s="13" t="str" cm="1">
        <f t="array" aca="1" ref="AD2716" ca="1">IFERROR(IF((LEFT(INDIRECT("$F"&amp;$S2716),4))="GOTS",IF($G2716="Organic","GOTS_Organic_raw",(IF($G2716="Responsible","GOTS_Responsible",(IF($G2716="No Attribute (Conventional)","GOTS_conventional",(IF($G2716="Recycled Pre/Post-Consumer","GOTS_pre_post",(IF($G2716="In-Conversion","GOTS_in_conversion",(IF($G2716="Sustainably Sourced","Sustainably_sourced",""))))))))))),IF($G2716="Organic","Organic",(IF($G2716="Responsible","Responsible",(IF($G2716="No Attribute (Conventional)","No_Attribute_Conventional",(IF($G2716="Recycled Pre/Post-Consumer","Recycled_Pre_Post_Consumer",(IF($G2716="In-Conversion","In_Conversion",(IF($G2716="Recycled Pre-Consumer","Recycled_Pre_Consumer",(IF($G2716="Recycled Post-Consumer","Recycled_Post_Consumer",(IF($G2716="Sustainably Sourced","Sustainably_sourced","")))))))))))))))),"")</f>
        <v/>
      </c>
      <c r="AE2716" s="13" t="e" cm="1">
        <f t="array" aca="1" ref="AE2716" ca="1">IF(INDIRECT("$F"&amp;$S2716)="","",IF(LEFT(INDIRECT("$F"&amp;$S2716),3)="GRS","GRS_RCS_RM",IF((LEFT(INDIRECT("$F"&amp;$S2716),3))="RCS","GRS_RCS_RM",IF(INDIRECT("$F"&amp;$S2716)="OCS (No Label)","OCS_Conversion_RM",IF(LEFT(INDIRECT("$F"&amp;$S2716),3)="OCS","OCS_RM",IF(RIGHT(INDIRECT("$F"&amp;$S2716),10)="conversion","GOTS_RM_conversion",IF((LEFT(INDIRECT("$F"&amp;$S2716),4))="GOTS","GOTS_RM","Responsible_RM")))))))</f>
        <v>#REF!</v>
      </c>
      <c r="AF2716" s="13" t="str" cm="1">
        <f t="array" aca="1" ref="AF2716" ca="1">IF($S2716="","",INDIRECT("$Z"&amp;$S2716))</f>
        <v/>
      </c>
      <c r="AG2716" s="155"/>
      <c r="AH2716" s="13" t="str" cm="1">
        <f t="array" aca="1" ref="AH2716" ca="1">IFERROR(INDIRECT("$ag"&amp;S2716),"")</f>
        <v/>
      </c>
      <c r="AI2716" s="13" t="e" cm="1">
        <f t="array" aca="1" ref="AI2716" ca="1">INDIRECT("O"&amp;S2715)</f>
        <v>#REF!</v>
      </c>
      <c r="AJ2716" s="13" t="str">
        <f>IF($I2716="","",INDEX('Raw Material'!$A$1:$J$75,MATCH(I2716,'Raw Material'!$A$1:$A$75,0),(MATCH(G2716,'Raw Material'!$A$1:$J$1,0))))</f>
        <v/>
      </c>
      <c r="AK2716" s="13" t="str">
        <f t="shared" si="1231"/>
        <v>YANLIŞRM</v>
      </c>
      <c r="AL2716" s="153" t="str">
        <f t="shared" si="1232"/>
        <v/>
      </c>
    </row>
    <row r="2717" spans="1:38" ht="16.5" customHeight="1" thickBot="1">
      <c r="A2717" s="163"/>
      <c r="B2717" s="170"/>
      <c r="C2717" s="171"/>
      <c r="D2717" s="156"/>
      <c r="E2717" s="156"/>
      <c r="F2717" s="176"/>
      <c r="G2717" s="157"/>
      <c r="H2717" s="158"/>
      <c r="I2717" s="158"/>
      <c r="J2717" s="158"/>
      <c r="K2717" s="33"/>
      <c r="L2717" s="180"/>
      <c r="M2717" s="180"/>
      <c r="N2717" s="82"/>
      <c r="O2717" s="186"/>
      <c r="P2717" s="103"/>
      <c r="Q2717" s="84" t="str">
        <f t="shared" si="1233"/>
        <v/>
      </c>
      <c r="R2717" s="159"/>
      <c r="S2717" s="28" t="str" cm="1">
        <f t="array" aca="1" ref="S2717" ca="1">IF(INDIRECT("A"&amp;114+$U2717)&lt;&gt;"",114+$U2717,"")</f>
        <v/>
      </c>
      <c r="T2717" s="28" t="str">
        <f t="shared" ca="1" si="1234"/>
        <v>$B</v>
      </c>
      <c r="U2717" s="29">
        <f t="shared" si="1240"/>
        <v>2592</v>
      </c>
      <c r="V2717" s="29">
        <v>216.91666666668399</v>
      </c>
      <c r="W2717" s="29">
        <f t="shared" si="1245"/>
        <v>216</v>
      </c>
      <c r="X2717" s="41" t="str" cm="1">
        <f t="array" aca="1" ref="X2717" ca="1">IFERROR(INDEX('PC&amp;PD'!$A$1:$AP$15,ROW('PC&amp;PD'!$A$15),MATCH(INDIRECT(T2717),'PC&amp;PD'!$A$1:$AP$1,0)),"")</f>
        <v/>
      </c>
      <c r="Z2717" s="155"/>
      <c r="AA2717" s="13" t="str">
        <f t="shared" si="1230"/>
        <v/>
      </c>
      <c r="AB2717" s="155"/>
      <c r="AC2717" s="13" t="str">
        <f t="shared" ca="1" si="1235"/>
        <v>$AB</v>
      </c>
      <c r="AD2717" s="13" t="str" cm="1">
        <f t="array" aca="1" ref="AD2717" ca="1">IFERROR(IF((LEFT(INDIRECT("$F"&amp;$S2717),4))="GOTS",IF($G2717="Organic","GOTS_Organic_raw",(IF($G2717="Responsible","GOTS_Responsible",(IF($G2717="No Attribute (Conventional)","GOTS_conventional",(IF($G2717="Recycled Pre/Post-Consumer","GOTS_pre_post",(IF($G2717="In-Conversion","GOTS_in_conversion",(IF($G2717="Sustainably Sourced","Sustainably_sourced",""))))))))))),IF($G2717="Organic","Organic",(IF($G2717="Responsible","Responsible",(IF($G2717="No Attribute (Conventional)","No_Attribute_Conventional",(IF($G2717="Recycled Pre/Post-Consumer","Recycled_Pre_Post_Consumer",(IF($G2717="In-Conversion","In_Conversion",(IF($G2717="Recycled Pre-Consumer","Recycled_Pre_Consumer",(IF($G2717="Recycled Post-Consumer","Recycled_Post_Consumer",(IF($G2717="Sustainably Sourced","Sustainably_sourced","")))))))))))))))),"")</f>
        <v/>
      </c>
      <c r="AE2717" s="13" t="e" cm="1">
        <f t="array" aca="1" ref="AE2717" ca="1">IF(INDIRECT("$F"&amp;$S2717)="","",IF(LEFT(INDIRECT("$F"&amp;$S2717),3)="GRS","GRS_RCS_RM",IF((LEFT(INDIRECT("$F"&amp;$S2717),3))="RCS","GRS_RCS_RM",IF(INDIRECT("$F"&amp;$S2717)="OCS (No Label)","OCS_Conversion_RM",IF(LEFT(INDIRECT("$F"&amp;$S2717),3)="OCS","OCS_RM",IF(RIGHT(INDIRECT("$F"&amp;$S2717),10)="conversion","GOTS_RM_conversion",IF((LEFT(INDIRECT("$F"&amp;$S2717),4))="GOTS","GOTS_RM","Responsible_RM")))))))</f>
        <v>#REF!</v>
      </c>
      <c r="AF2717" s="13" t="str" cm="1">
        <f t="array" aca="1" ref="AF2717" ca="1">IF($S2717="","",INDIRECT("$Z"&amp;$S2717))</f>
        <v/>
      </c>
      <c r="AG2717" s="155"/>
      <c r="AH2717" s="13" t="str" cm="1">
        <f t="array" aca="1" ref="AH2717" ca="1">IFERROR(INDIRECT("$ag"&amp;S2717),"")</f>
        <v/>
      </c>
      <c r="AI2717" s="13" t="e" cm="1">
        <f t="array" aca="1" ref="AI2717" ca="1">INDIRECT("O"&amp;S2716)</f>
        <v>#REF!</v>
      </c>
      <c r="AJ2717" s="13" t="str">
        <f>IF($I2717="","",INDEX('Raw Material'!$A$1:$J$75,MATCH(I2717,'Raw Material'!$A$1:$A$75,0),(MATCH(G2717,'Raw Material'!$A$1:$J$1,0))))</f>
        <v/>
      </c>
      <c r="AK2717" s="13" t="str">
        <f t="shared" si="1231"/>
        <v>YANLIŞRM</v>
      </c>
      <c r="AL2717" s="153" t="str">
        <f t="shared" si="1232"/>
        <v/>
      </c>
    </row>
    <row r="2718" spans="1:38" ht="16.5" customHeight="1">
      <c r="A2718" s="160" t="str">
        <f>IF(B2718="","",COUNTA($B$114:$B2718))</f>
        <v/>
      </c>
      <c r="B2718" s="164"/>
      <c r="C2718" s="165"/>
      <c r="D2718" s="183"/>
      <c r="E2718" s="183"/>
      <c r="F2718" s="172"/>
      <c r="G2718" s="212"/>
      <c r="H2718" s="206"/>
      <c r="I2718" s="206"/>
      <c r="J2718" s="206"/>
      <c r="K2718" s="31"/>
      <c r="L2718" s="177" t="str">
        <f t="shared" ref="L2718" si="1250">IF(R2718="","",LEFT(R2718,LEN(R2718)-2))</f>
        <v/>
      </c>
      <c r="M2718" s="177"/>
      <c r="N2718" s="80"/>
      <c r="O2718" s="184"/>
      <c r="P2718" s="103"/>
      <c r="Q2718" s="84" t="str">
        <f t="shared" si="1233"/>
        <v/>
      </c>
      <c r="R2718" s="159" t="str">
        <f t="shared" ref="R2718" si="1251">CONCATENATE($Q2718,Q2719,Q2720,Q2721,Q2722,Q2723,$Q2724,$Q2725,$Q2726,$Q2727,Q2728,Q2729)</f>
        <v/>
      </c>
      <c r="S2718" s="28" t="str" cm="1">
        <f t="array" aca="1" ref="S2718" ca="1">IF(INDIRECT("A"&amp;114+$U2718)&lt;&gt;"",114+$U2718,"")</f>
        <v/>
      </c>
      <c r="T2718" s="28" t="str">
        <f t="shared" ca="1" si="1234"/>
        <v>$B</v>
      </c>
      <c r="U2718" s="29">
        <f t="shared" si="1240"/>
        <v>2604</v>
      </c>
      <c r="V2718" s="29">
        <v>217.000000000017</v>
      </c>
      <c r="W2718" s="29">
        <f t="shared" si="1245"/>
        <v>217</v>
      </c>
      <c r="X2718" s="41" t="str" cm="1">
        <f t="array" aca="1" ref="X2718" ca="1">IFERROR(INDEX('PC&amp;PD'!$A$1:$AP$15,ROW('PC&amp;PD'!$A$15),MATCH(INDIRECT(T2718),'PC&amp;PD'!$A$1:$AP$1,0)),"")</f>
        <v/>
      </c>
      <c r="Z2718" s="155" t="str">
        <f t="shared" ref="Z2718" si="1252">IFERROR(IF($F2718="OCS 100","OCS (OCS 100)",IF($F2718="OCS Blended","OCS (OCS Blended)",IF($F2718="OCS (No Label)","OCS (No Label)",IF($F2718="RCS 100","RCS (RCS 100)",IF($F2718="RCS Blended","RCS (RCS Blended)",IF($F2718="GRS","GRS (GRS)",IF($F2718="GRS (No Label)", "GRS (No Label)",IF($F2718="RDS","RDS (RDS)",IF($F2718="RWS","RWS (RWS)",IF($F2718="RAS","RAS (RAS)",IF($F2718="RMS","RMS (RMS)",IF($F2718="GOTS Organic","GOTS (Organic)",IF($F2718="GOTS Made with organic","GOTS (Made with Organic)",IF($F2718="GOTS Organic - in conversion","GOTS (Organic - In Conversion)",IF($F2718="GOTS Made with organic - in conversion","GOTS (Made with Organic - In Conversion)",""))))))))))))))),"")</f>
        <v/>
      </c>
      <c r="AA2718" s="13" t="str">
        <f t="shared" si="1230"/>
        <v/>
      </c>
      <c r="AB2718" s="155" t="str">
        <f t="shared" ref="AB2718" si="1253">IFERROR(IF($F2718="OCS 100", "OCS_100",IF($F2718="OCS Blended", "OCS_Blended",IF($F2718="OCS (No Label)", "OCS_No_Label",IF($F2718="RCS 100", "RCS_100",IF($F2718="RCS Blended","RCS_Blended",IF($F2718="GRS","GRS",IF($F2718="GRS (No Label)", "GRS_No_Label",IF($F2718="RDS","RDS",IF($F2718="RWS","RWS",IF($F2718="RMS","RMS",IF($F2718="GOTS Organic","GOTS_Organic",IF($F2718="GOTS Made with organic","GOTS_Made_with_organic",IF($F2718="GOTS Organic - in conversion","GOTS_Organic_in_Conversion",IF($F2718="GOTS Made with organic - in conversion","GOTS_Made_with_Organic_in_Conversion",IF($F2718="RAS","RAS",""))))))))))))))),"")</f>
        <v/>
      </c>
      <c r="AC2718" s="13" t="str">
        <f t="shared" ca="1" si="1235"/>
        <v>$AB</v>
      </c>
      <c r="AD2718" s="13" t="str" cm="1">
        <f t="array" aca="1" ref="AD2718" ca="1">IFERROR(IF((LEFT(INDIRECT("$F"&amp;$S2718),4))="GOTS",IF($G2718="Organic","GOTS_Organic_raw",(IF($G2718="Responsible","GOTS_Responsible",(IF($G2718="No Attribute (Conventional)","GOTS_conventional",(IF($G2718="Recycled Pre/Post-Consumer","GOTS_pre_post",(IF($G2718="In-Conversion","GOTS_in_conversion",(IF($G2718="Sustainably Sourced","Sustainably_sourced",""))))))))))),IF($G2718="Organic","Organic",(IF($G2718="Responsible","Responsible",(IF($G2718="No Attribute (Conventional)","No_Attribute_Conventional",(IF($G2718="Recycled Pre/Post-Consumer","Recycled_Pre_Post_Consumer",(IF($G2718="In-Conversion","In_Conversion",(IF($G2718="Recycled Pre-Consumer","Recycled_Pre_Consumer",(IF($G2718="Recycled Post-Consumer","Recycled_Post_Consumer",(IF($G2718="Sustainably Sourced","Sustainably_sourced","")))))))))))))))),"")</f>
        <v/>
      </c>
      <c r="AE2718" s="13" t="e" cm="1">
        <f t="array" aca="1" ref="AE2718" ca="1">IF(INDIRECT("$F"&amp;$S2718)="","",IF(LEFT(INDIRECT("$F"&amp;$S2718),3)="GRS","GRS_RCS_RM",IF((LEFT(INDIRECT("$F"&amp;$S2718),3))="RCS","GRS_RCS_RM",IF(INDIRECT("$F"&amp;$S2718)="OCS (No Label)","OCS_Conversion_RM",IF(LEFT(INDIRECT("$F"&amp;$S2718),3)="OCS","OCS_RM",IF(RIGHT(INDIRECT("$F"&amp;$S2718),10)="conversion","GOTS_RM_conversion",IF((LEFT(INDIRECT("$F"&amp;$S2718),4))="GOTS","GOTS_RM","Responsible_RM")))))))</f>
        <v>#REF!</v>
      </c>
      <c r="AF2718" s="13" t="str" cm="1">
        <f t="array" aca="1" ref="AF2718" ca="1">IF($S2718="","",INDIRECT("$Z"&amp;$S2718))</f>
        <v/>
      </c>
      <c r="AG2718" s="155" t="str">
        <f t="shared" si="1225"/>
        <v/>
      </c>
      <c r="AH2718" s="13" t="str" cm="1">
        <f t="array" aca="1" ref="AH2718" ca="1">IFERROR(INDIRECT("$ag"&amp;S2718),"")</f>
        <v/>
      </c>
      <c r="AI2718" s="13" t="e" cm="1">
        <f t="array" aca="1" ref="AI2718" ca="1">INDIRECT("O"&amp;S2717)</f>
        <v>#REF!</v>
      </c>
      <c r="AJ2718" s="13" t="str">
        <f>IF($I2718="","",INDEX('Raw Material'!$A$1:$J$75,MATCH(I2718,'Raw Material'!$A$1:$A$75,0),(MATCH(G2718,'Raw Material'!$A$1:$J$1,0))))</f>
        <v/>
      </c>
      <c r="AK2718" s="13" t="str">
        <f t="shared" si="1231"/>
        <v>YANLIŞRM</v>
      </c>
      <c r="AL2718" s="153" t="str">
        <f t="shared" si="1232"/>
        <v/>
      </c>
    </row>
    <row r="2719" spans="1:38" ht="16.5" customHeight="1">
      <c r="A2719" s="161"/>
      <c r="B2719" s="166"/>
      <c r="C2719" s="167"/>
      <c r="D2719" s="156"/>
      <c r="E2719" s="156"/>
      <c r="F2719" s="173"/>
      <c r="G2719" s="181"/>
      <c r="H2719" s="182"/>
      <c r="I2719" s="182"/>
      <c r="J2719" s="182"/>
      <c r="K2719" s="32"/>
      <c r="L2719" s="178"/>
      <c r="M2719" s="178"/>
      <c r="N2719" s="81"/>
      <c r="O2719" s="185"/>
      <c r="P2719" s="103"/>
      <c r="Q2719" s="84" t="str">
        <f t="shared" si="1233"/>
        <v/>
      </c>
      <c r="R2719" s="159"/>
      <c r="S2719" s="28" t="str" cm="1">
        <f t="array" aca="1" ref="S2719" ca="1">IF(INDIRECT("A"&amp;114+$U2719)&lt;&gt;"",114+$U2719,"")</f>
        <v/>
      </c>
      <c r="T2719" s="28" t="str">
        <f t="shared" ca="1" si="1234"/>
        <v>$B</v>
      </c>
      <c r="U2719" s="29">
        <f t="shared" si="1240"/>
        <v>2604</v>
      </c>
      <c r="V2719" s="29">
        <v>217.08333333335</v>
      </c>
      <c r="W2719" s="29">
        <f t="shared" si="1245"/>
        <v>217</v>
      </c>
      <c r="X2719" s="41" t="str" cm="1">
        <f t="array" aca="1" ref="X2719" ca="1">IFERROR(INDEX('PC&amp;PD'!$A$1:$AP$15,ROW('PC&amp;PD'!$A$15),MATCH(INDIRECT(T2719),'PC&amp;PD'!$A$1:$AP$1,0)),"")</f>
        <v/>
      </c>
      <c r="Z2719" s="155"/>
      <c r="AA2719" s="13" t="str">
        <f t="shared" si="1230"/>
        <v/>
      </c>
      <c r="AB2719" s="155"/>
      <c r="AC2719" s="13" t="str">
        <f t="shared" ca="1" si="1235"/>
        <v>$AB</v>
      </c>
      <c r="AD2719" s="13" t="str" cm="1">
        <f t="array" aca="1" ref="AD2719" ca="1">IFERROR(IF((LEFT(INDIRECT("$F"&amp;$S2719),4))="GOTS",IF($G2719="Organic","GOTS_Organic_raw",(IF($G2719="Responsible","GOTS_Responsible",(IF($G2719="No Attribute (Conventional)","GOTS_conventional",(IF($G2719="Recycled Pre/Post-Consumer","GOTS_pre_post",(IF($G2719="In-Conversion","GOTS_in_conversion",(IF($G2719="Sustainably Sourced","Sustainably_sourced",""))))))))))),IF($G2719="Organic","Organic",(IF($G2719="Responsible","Responsible",(IF($G2719="No Attribute (Conventional)","No_Attribute_Conventional",(IF($G2719="Recycled Pre/Post-Consumer","Recycled_Pre_Post_Consumer",(IF($G2719="In-Conversion","In_Conversion",(IF($G2719="Recycled Pre-Consumer","Recycled_Pre_Consumer",(IF($G2719="Recycled Post-Consumer","Recycled_Post_Consumer",(IF($G2719="Sustainably Sourced","Sustainably_sourced","")))))))))))))))),"")</f>
        <v/>
      </c>
      <c r="AE2719" s="13" t="e" cm="1">
        <f t="array" aca="1" ref="AE2719" ca="1">IF(INDIRECT("$F"&amp;$S2719)="","",IF(LEFT(INDIRECT("$F"&amp;$S2719),3)="GRS","GRS_RCS_RM",IF((LEFT(INDIRECT("$F"&amp;$S2719),3))="RCS","GRS_RCS_RM",IF(INDIRECT("$F"&amp;$S2719)="OCS (No Label)","OCS_Conversion_RM",IF(LEFT(INDIRECT("$F"&amp;$S2719),3)="OCS","OCS_RM",IF(RIGHT(INDIRECT("$F"&amp;$S2719),10)="conversion","GOTS_RM_conversion",IF((LEFT(INDIRECT("$F"&amp;$S2719),4))="GOTS","GOTS_RM","Responsible_RM")))))))</f>
        <v>#REF!</v>
      </c>
      <c r="AF2719" s="13" t="str" cm="1">
        <f t="array" aca="1" ref="AF2719" ca="1">IF($S2719="","",INDIRECT("$Z"&amp;$S2719))</f>
        <v/>
      </c>
      <c r="AG2719" s="155"/>
      <c r="AH2719" s="13" t="str" cm="1">
        <f t="array" aca="1" ref="AH2719" ca="1">IFERROR(INDIRECT("$ag"&amp;S2719),"")</f>
        <v/>
      </c>
      <c r="AI2719" s="13" t="e" cm="1">
        <f t="array" aca="1" ref="AI2719" ca="1">INDIRECT("O"&amp;S2718)</f>
        <v>#REF!</v>
      </c>
      <c r="AJ2719" s="13" t="str">
        <f>IF($I2719="","",INDEX('Raw Material'!$A$1:$J$75,MATCH(I2719,'Raw Material'!$A$1:$A$75,0),(MATCH(G2719,'Raw Material'!$A$1:$J$1,0))))</f>
        <v/>
      </c>
      <c r="AK2719" s="13" t="str">
        <f t="shared" si="1231"/>
        <v>YANLIŞRM</v>
      </c>
      <c r="AL2719" s="153" t="str">
        <f t="shared" si="1232"/>
        <v/>
      </c>
    </row>
    <row r="2720" spans="1:38" ht="16.5" customHeight="1">
      <c r="A2720" s="161"/>
      <c r="B2720" s="166"/>
      <c r="C2720" s="167"/>
      <c r="D2720" s="156"/>
      <c r="E2720" s="156"/>
      <c r="F2720" s="173"/>
      <c r="G2720" s="181"/>
      <c r="H2720" s="182"/>
      <c r="I2720" s="182"/>
      <c r="J2720" s="182"/>
      <c r="K2720" s="32"/>
      <c r="L2720" s="178"/>
      <c r="M2720" s="178"/>
      <c r="N2720" s="81"/>
      <c r="O2720" s="185"/>
      <c r="P2720" s="103"/>
      <c r="Q2720" s="84" t="str">
        <f t="shared" si="1233"/>
        <v/>
      </c>
      <c r="R2720" s="159"/>
      <c r="S2720" s="28" t="str" cm="1">
        <f t="array" aca="1" ref="S2720" ca="1">IF(INDIRECT("A"&amp;114+$U2720)&lt;&gt;"",114+$U2720,"")</f>
        <v/>
      </c>
      <c r="T2720" s="28" t="str">
        <f t="shared" ca="1" si="1234"/>
        <v>$B</v>
      </c>
      <c r="U2720" s="29">
        <f t="shared" si="1240"/>
        <v>2604</v>
      </c>
      <c r="V2720" s="29">
        <v>217.16666666668399</v>
      </c>
      <c r="W2720" s="29">
        <f t="shared" si="1245"/>
        <v>217</v>
      </c>
      <c r="X2720" s="41" t="str" cm="1">
        <f t="array" aca="1" ref="X2720" ca="1">IFERROR(INDEX('PC&amp;PD'!$A$1:$AP$15,ROW('PC&amp;PD'!$A$15),MATCH(INDIRECT(T2720),'PC&amp;PD'!$A$1:$AP$1,0)),"")</f>
        <v/>
      </c>
      <c r="Z2720" s="155"/>
      <c r="AA2720" s="13" t="str">
        <f t="shared" si="1230"/>
        <v/>
      </c>
      <c r="AB2720" s="155"/>
      <c r="AC2720" s="13" t="str">
        <f t="shared" ca="1" si="1235"/>
        <v>$AB</v>
      </c>
      <c r="AD2720" s="13" t="str" cm="1">
        <f t="array" aca="1" ref="AD2720" ca="1">IFERROR(IF((LEFT(INDIRECT("$F"&amp;$S2720),4))="GOTS",IF($G2720="Organic","GOTS_Organic_raw",(IF($G2720="Responsible","GOTS_Responsible",(IF($G2720="No Attribute (Conventional)","GOTS_conventional",(IF($G2720="Recycled Pre/Post-Consumer","GOTS_pre_post",(IF($G2720="In-Conversion","GOTS_in_conversion",(IF($G2720="Sustainably Sourced","Sustainably_sourced",""))))))))))),IF($G2720="Organic","Organic",(IF($G2720="Responsible","Responsible",(IF($G2720="No Attribute (Conventional)","No_Attribute_Conventional",(IF($G2720="Recycled Pre/Post-Consumer","Recycled_Pre_Post_Consumer",(IF($G2720="In-Conversion","In_Conversion",(IF($G2720="Recycled Pre-Consumer","Recycled_Pre_Consumer",(IF($G2720="Recycled Post-Consumer","Recycled_Post_Consumer",(IF($G2720="Sustainably Sourced","Sustainably_sourced","")))))))))))))))),"")</f>
        <v/>
      </c>
      <c r="AE2720" s="13" t="e" cm="1">
        <f t="array" aca="1" ref="AE2720" ca="1">IF(INDIRECT("$F"&amp;$S2720)="","",IF(LEFT(INDIRECT("$F"&amp;$S2720),3)="GRS","GRS_RCS_RM",IF((LEFT(INDIRECT("$F"&amp;$S2720),3))="RCS","GRS_RCS_RM",IF(INDIRECT("$F"&amp;$S2720)="OCS (No Label)","OCS_Conversion_RM",IF(LEFT(INDIRECT("$F"&amp;$S2720),3)="OCS","OCS_RM",IF(RIGHT(INDIRECT("$F"&amp;$S2720),10)="conversion","GOTS_RM_conversion",IF((LEFT(INDIRECT("$F"&amp;$S2720),4))="GOTS","GOTS_RM","Responsible_RM")))))))</f>
        <v>#REF!</v>
      </c>
      <c r="AF2720" s="13" t="str" cm="1">
        <f t="array" aca="1" ref="AF2720" ca="1">IF($S2720="","",INDIRECT("$Z"&amp;$S2720))</f>
        <v/>
      </c>
      <c r="AG2720" s="155"/>
      <c r="AH2720" s="13" t="str" cm="1">
        <f t="array" aca="1" ref="AH2720" ca="1">IFERROR(INDIRECT("$ag"&amp;S2720),"")</f>
        <v/>
      </c>
      <c r="AI2720" s="13" t="e" cm="1">
        <f t="array" aca="1" ref="AI2720" ca="1">INDIRECT("O"&amp;S2719)</f>
        <v>#REF!</v>
      </c>
      <c r="AJ2720" s="13" t="str">
        <f>IF($I2720="","",INDEX('Raw Material'!$A$1:$J$75,MATCH(I2720,'Raw Material'!$A$1:$A$75,0),(MATCH(G2720,'Raw Material'!$A$1:$J$1,0))))</f>
        <v/>
      </c>
      <c r="AK2720" s="13" t="str">
        <f t="shared" si="1231"/>
        <v>YANLIŞRM</v>
      </c>
      <c r="AL2720" s="153" t="str">
        <f t="shared" si="1232"/>
        <v/>
      </c>
    </row>
    <row r="2721" spans="1:38" ht="16.5" customHeight="1">
      <c r="A2721" s="161"/>
      <c r="B2721" s="166"/>
      <c r="C2721" s="167"/>
      <c r="D2721" s="156"/>
      <c r="E2721" s="156"/>
      <c r="F2721" s="174"/>
      <c r="G2721" s="181"/>
      <c r="H2721" s="182"/>
      <c r="I2721" s="182"/>
      <c r="J2721" s="182"/>
      <c r="K2721" s="32"/>
      <c r="L2721" s="178"/>
      <c r="M2721" s="178"/>
      <c r="N2721" s="81"/>
      <c r="O2721" s="185"/>
      <c r="P2721" s="103"/>
      <c r="Q2721" s="84" t="str">
        <f t="shared" si="1233"/>
        <v/>
      </c>
      <c r="R2721" s="159"/>
      <c r="S2721" s="28" t="str" cm="1">
        <f t="array" aca="1" ref="S2721" ca="1">IF(INDIRECT("A"&amp;114+$U2721)&lt;&gt;"",114+$U2721,"")</f>
        <v/>
      </c>
      <c r="T2721" s="28" t="str">
        <f t="shared" ca="1" si="1234"/>
        <v>$B</v>
      </c>
      <c r="U2721" s="29">
        <f t="shared" si="1240"/>
        <v>2604</v>
      </c>
      <c r="V2721" s="29">
        <v>217.250000000017</v>
      </c>
      <c r="W2721" s="29">
        <f t="shared" si="1245"/>
        <v>217</v>
      </c>
      <c r="X2721" s="41" t="str" cm="1">
        <f t="array" aca="1" ref="X2721" ca="1">IFERROR(INDEX('PC&amp;PD'!$A$1:$AP$15,ROW('PC&amp;PD'!$A$15),MATCH(INDIRECT(T2721),'PC&amp;PD'!$A$1:$AP$1,0)),"")</f>
        <v/>
      </c>
      <c r="Z2721" s="155"/>
      <c r="AA2721" s="13" t="str">
        <f t="shared" si="1230"/>
        <v/>
      </c>
      <c r="AB2721" s="155"/>
      <c r="AC2721" s="13" t="str">
        <f t="shared" ca="1" si="1235"/>
        <v>$AB</v>
      </c>
      <c r="AD2721" s="13" t="str" cm="1">
        <f t="array" aca="1" ref="AD2721" ca="1">IFERROR(IF((LEFT(INDIRECT("$F"&amp;$S2721),4))="GOTS",IF($G2721="Organic","GOTS_Organic_raw",(IF($G2721="Responsible","GOTS_Responsible",(IF($G2721="No Attribute (Conventional)","GOTS_conventional",(IF($G2721="Recycled Pre/Post-Consumer","GOTS_pre_post",(IF($G2721="In-Conversion","GOTS_in_conversion",(IF($G2721="Sustainably Sourced","Sustainably_sourced",""))))))))))),IF($G2721="Organic","Organic",(IF($G2721="Responsible","Responsible",(IF($G2721="No Attribute (Conventional)","No_Attribute_Conventional",(IF($G2721="Recycled Pre/Post-Consumer","Recycled_Pre_Post_Consumer",(IF($G2721="In-Conversion","In_Conversion",(IF($G2721="Recycled Pre-Consumer","Recycled_Pre_Consumer",(IF($G2721="Recycled Post-Consumer","Recycled_Post_Consumer",(IF($G2721="Sustainably Sourced","Sustainably_sourced","")))))))))))))))),"")</f>
        <v/>
      </c>
      <c r="AE2721" s="13" t="e" cm="1">
        <f t="array" aca="1" ref="AE2721" ca="1">IF(INDIRECT("$F"&amp;$S2721)="","",IF(LEFT(INDIRECT("$F"&amp;$S2721),3)="GRS","GRS_RCS_RM",IF((LEFT(INDIRECT("$F"&amp;$S2721),3))="RCS","GRS_RCS_RM",IF(INDIRECT("$F"&amp;$S2721)="OCS (No Label)","OCS_Conversion_RM",IF(LEFT(INDIRECT("$F"&amp;$S2721),3)="OCS","OCS_RM",IF(RIGHT(INDIRECT("$F"&amp;$S2721),10)="conversion","GOTS_RM_conversion",IF((LEFT(INDIRECT("$F"&amp;$S2721),4))="GOTS","GOTS_RM","Responsible_RM")))))))</f>
        <v>#REF!</v>
      </c>
      <c r="AF2721" s="13" t="str" cm="1">
        <f t="array" aca="1" ref="AF2721" ca="1">IF($S2721="","",INDIRECT("$Z"&amp;$S2721))</f>
        <v/>
      </c>
      <c r="AG2721" s="155"/>
      <c r="AH2721" s="13" t="str" cm="1">
        <f t="array" aca="1" ref="AH2721" ca="1">IFERROR(INDIRECT("$ag"&amp;S2721),"")</f>
        <v/>
      </c>
      <c r="AI2721" s="13" t="e" cm="1">
        <f t="array" aca="1" ref="AI2721" ca="1">INDIRECT("O"&amp;S2720)</f>
        <v>#REF!</v>
      </c>
      <c r="AJ2721" s="13" t="str">
        <f>IF($I2721="","",INDEX('Raw Material'!$A$1:$J$75,MATCH(I2721,'Raw Material'!$A$1:$A$75,0),(MATCH(G2721,'Raw Material'!$A$1:$J$1,0))))</f>
        <v/>
      </c>
      <c r="AK2721" s="13" t="str">
        <f t="shared" si="1231"/>
        <v>YANLIŞRM</v>
      </c>
      <c r="AL2721" s="153" t="str">
        <f t="shared" si="1232"/>
        <v/>
      </c>
    </row>
    <row r="2722" spans="1:38" ht="16.5" customHeight="1">
      <c r="A2722" s="161"/>
      <c r="B2722" s="166"/>
      <c r="C2722" s="167"/>
      <c r="D2722" s="156"/>
      <c r="E2722" s="156"/>
      <c r="F2722" s="174"/>
      <c r="G2722" s="181"/>
      <c r="H2722" s="182"/>
      <c r="I2722" s="182"/>
      <c r="J2722" s="182"/>
      <c r="K2722" s="32"/>
      <c r="L2722" s="178"/>
      <c r="M2722" s="178"/>
      <c r="N2722" s="81"/>
      <c r="O2722" s="185"/>
      <c r="P2722" s="103"/>
      <c r="Q2722" s="84" t="str">
        <f t="shared" si="1233"/>
        <v/>
      </c>
      <c r="R2722" s="159"/>
      <c r="S2722" s="28" t="str" cm="1">
        <f t="array" aca="1" ref="S2722" ca="1">IF(INDIRECT("A"&amp;114+$U2722)&lt;&gt;"",114+$U2722,"")</f>
        <v/>
      </c>
      <c r="T2722" s="28" t="str">
        <f t="shared" ca="1" si="1234"/>
        <v>$B</v>
      </c>
      <c r="U2722" s="29">
        <f t="shared" si="1240"/>
        <v>2604</v>
      </c>
      <c r="V2722" s="29">
        <v>217.33333333335</v>
      </c>
      <c r="W2722" s="29">
        <f t="shared" si="1245"/>
        <v>217</v>
      </c>
      <c r="X2722" s="41" t="str" cm="1">
        <f t="array" aca="1" ref="X2722" ca="1">IFERROR(INDEX('PC&amp;PD'!$A$1:$AP$15,ROW('PC&amp;PD'!$A$15),MATCH(INDIRECT(T2722),'PC&amp;PD'!$A$1:$AP$1,0)),"")</f>
        <v/>
      </c>
      <c r="Z2722" s="155"/>
      <c r="AA2722" s="13" t="str">
        <f t="shared" si="1230"/>
        <v/>
      </c>
      <c r="AB2722" s="155"/>
      <c r="AC2722" s="13" t="str">
        <f t="shared" ca="1" si="1235"/>
        <v>$AB</v>
      </c>
      <c r="AD2722" s="13" t="str" cm="1">
        <f t="array" aca="1" ref="AD2722" ca="1">IFERROR(IF((LEFT(INDIRECT("$F"&amp;$S2722),4))="GOTS",IF($G2722="Organic","GOTS_Organic_raw",(IF($G2722="Responsible","GOTS_Responsible",(IF($G2722="No Attribute (Conventional)","GOTS_conventional",(IF($G2722="Recycled Pre/Post-Consumer","GOTS_pre_post",(IF($G2722="In-Conversion","GOTS_in_conversion",(IF($G2722="Sustainably Sourced","Sustainably_sourced",""))))))))))),IF($G2722="Organic","Organic",(IF($G2722="Responsible","Responsible",(IF($G2722="No Attribute (Conventional)","No_Attribute_Conventional",(IF($G2722="Recycled Pre/Post-Consumer","Recycled_Pre_Post_Consumer",(IF($G2722="In-Conversion","In_Conversion",(IF($G2722="Recycled Pre-Consumer","Recycled_Pre_Consumer",(IF($G2722="Recycled Post-Consumer","Recycled_Post_Consumer",(IF($G2722="Sustainably Sourced","Sustainably_sourced","")))))))))))))))),"")</f>
        <v/>
      </c>
      <c r="AE2722" s="13" t="e" cm="1">
        <f t="array" aca="1" ref="AE2722" ca="1">IF(INDIRECT("$F"&amp;$S2722)="","",IF(LEFT(INDIRECT("$F"&amp;$S2722),3)="GRS","GRS_RCS_RM",IF((LEFT(INDIRECT("$F"&amp;$S2722),3))="RCS","GRS_RCS_RM",IF(INDIRECT("$F"&amp;$S2722)="OCS (No Label)","OCS_Conversion_RM",IF(LEFT(INDIRECT("$F"&amp;$S2722),3)="OCS","OCS_RM",IF(RIGHT(INDIRECT("$F"&amp;$S2722),10)="conversion","GOTS_RM_conversion",IF((LEFT(INDIRECT("$F"&amp;$S2722),4))="GOTS","GOTS_RM","Responsible_RM")))))))</f>
        <v>#REF!</v>
      </c>
      <c r="AF2722" s="13" t="str" cm="1">
        <f t="array" aca="1" ref="AF2722" ca="1">IF($S2722="","",INDIRECT("$Z"&amp;$S2722))</f>
        <v/>
      </c>
      <c r="AG2722" s="155"/>
      <c r="AH2722" s="13" t="str" cm="1">
        <f t="array" aca="1" ref="AH2722" ca="1">IFERROR(INDIRECT("$ag"&amp;S2722),"")</f>
        <v/>
      </c>
      <c r="AI2722" s="13" t="e" cm="1">
        <f t="array" aca="1" ref="AI2722" ca="1">INDIRECT("O"&amp;S2721)</f>
        <v>#REF!</v>
      </c>
      <c r="AJ2722" s="13" t="str">
        <f>IF($I2722="","",INDEX('Raw Material'!$A$1:$J$75,MATCH(I2722,'Raw Material'!$A$1:$A$75,0),(MATCH(G2722,'Raw Material'!$A$1:$J$1,0))))</f>
        <v/>
      </c>
      <c r="AK2722" s="13" t="str">
        <f t="shared" si="1231"/>
        <v>YANLIŞRM</v>
      </c>
      <c r="AL2722" s="153" t="str">
        <f t="shared" si="1232"/>
        <v/>
      </c>
    </row>
    <row r="2723" spans="1:38" ht="16.5" customHeight="1">
      <c r="A2723" s="161"/>
      <c r="B2723" s="166"/>
      <c r="C2723" s="167"/>
      <c r="D2723" s="156"/>
      <c r="E2723" s="156"/>
      <c r="F2723" s="174"/>
      <c r="G2723" s="181"/>
      <c r="H2723" s="182"/>
      <c r="I2723" s="182"/>
      <c r="J2723" s="182"/>
      <c r="K2723" s="32"/>
      <c r="L2723" s="178"/>
      <c r="M2723" s="178"/>
      <c r="N2723" s="81"/>
      <c r="O2723" s="185"/>
      <c r="P2723" s="103"/>
      <c r="Q2723" s="84" t="str">
        <f t="shared" si="1233"/>
        <v/>
      </c>
      <c r="R2723" s="159"/>
      <c r="S2723" s="28" t="str" cm="1">
        <f t="array" aca="1" ref="S2723" ca="1">IF(INDIRECT("A"&amp;114+$U2723)&lt;&gt;"",114+$U2723,"")</f>
        <v/>
      </c>
      <c r="T2723" s="28" t="str">
        <f t="shared" ca="1" si="1234"/>
        <v>$B</v>
      </c>
      <c r="U2723" s="29">
        <f t="shared" si="1240"/>
        <v>2604</v>
      </c>
      <c r="V2723" s="29">
        <v>217.41666666668399</v>
      </c>
      <c r="W2723" s="29">
        <f t="shared" si="1245"/>
        <v>217</v>
      </c>
      <c r="X2723" s="41" t="str" cm="1">
        <f t="array" aca="1" ref="X2723" ca="1">IFERROR(INDEX('PC&amp;PD'!$A$1:$AP$15,ROW('PC&amp;PD'!$A$15),MATCH(INDIRECT(T2723),'PC&amp;PD'!$A$1:$AP$1,0)),"")</f>
        <v/>
      </c>
      <c r="Z2723" s="155"/>
      <c r="AA2723" s="13" t="str">
        <f t="shared" si="1230"/>
        <v/>
      </c>
      <c r="AB2723" s="155"/>
      <c r="AC2723" s="13" t="str">
        <f t="shared" ca="1" si="1235"/>
        <v>$AB</v>
      </c>
      <c r="AD2723" s="13" t="str" cm="1">
        <f t="array" aca="1" ref="AD2723" ca="1">IFERROR(IF((LEFT(INDIRECT("$F"&amp;$S2723),4))="GOTS",IF($G2723="Organic","GOTS_Organic_raw",(IF($G2723="Responsible","GOTS_Responsible",(IF($G2723="No Attribute (Conventional)","GOTS_conventional",(IF($G2723="Recycled Pre/Post-Consumer","GOTS_pre_post",(IF($G2723="In-Conversion","GOTS_in_conversion",(IF($G2723="Sustainably Sourced","Sustainably_sourced",""))))))))))),IF($G2723="Organic","Organic",(IF($G2723="Responsible","Responsible",(IF($G2723="No Attribute (Conventional)","No_Attribute_Conventional",(IF($G2723="Recycled Pre/Post-Consumer","Recycled_Pre_Post_Consumer",(IF($G2723="In-Conversion","In_Conversion",(IF($G2723="Recycled Pre-Consumer","Recycled_Pre_Consumer",(IF($G2723="Recycled Post-Consumer","Recycled_Post_Consumer",(IF($G2723="Sustainably Sourced","Sustainably_sourced","")))))))))))))))),"")</f>
        <v/>
      </c>
      <c r="AE2723" s="13" t="e" cm="1">
        <f t="array" aca="1" ref="AE2723" ca="1">IF(INDIRECT("$F"&amp;$S2723)="","",IF(LEFT(INDIRECT("$F"&amp;$S2723),3)="GRS","GRS_RCS_RM",IF((LEFT(INDIRECT("$F"&amp;$S2723),3))="RCS","GRS_RCS_RM",IF(INDIRECT("$F"&amp;$S2723)="OCS (No Label)","OCS_Conversion_RM",IF(LEFT(INDIRECT("$F"&amp;$S2723),3)="OCS","OCS_RM",IF(RIGHT(INDIRECT("$F"&amp;$S2723),10)="conversion","GOTS_RM_conversion",IF((LEFT(INDIRECT("$F"&amp;$S2723),4))="GOTS","GOTS_RM","Responsible_RM")))))))</f>
        <v>#REF!</v>
      </c>
      <c r="AF2723" s="13" t="str" cm="1">
        <f t="array" aca="1" ref="AF2723" ca="1">IF($S2723="","",INDIRECT("$Z"&amp;$S2723))</f>
        <v/>
      </c>
      <c r="AG2723" s="155"/>
      <c r="AH2723" s="13" t="str" cm="1">
        <f t="array" aca="1" ref="AH2723" ca="1">IFERROR(INDIRECT("$ag"&amp;S2723),"")</f>
        <v/>
      </c>
      <c r="AI2723" s="13" t="e" cm="1">
        <f t="array" aca="1" ref="AI2723" ca="1">INDIRECT("O"&amp;S2722)</f>
        <v>#REF!</v>
      </c>
      <c r="AJ2723" s="13" t="str">
        <f>IF($I2723="","",INDEX('Raw Material'!$A$1:$J$75,MATCH(I2723,'Raw Material'!$A$1:$A$75,0),(MATCH(G2723,'Raw Material'!$A$1:$J$1,0))))</f>
        <v/>
      </c>
      <c r="AK2723" s="13" t="str">
        <f t="shared" si="1231"/>
        <v>YANLIŞRM</v>
      </c>
      <c r="AL2723" s="153" t="str">
        <f t="shared" si="1232"/>
        <v/>
      </c>
    </row>
    <row r="2724" spans="1:38" ht="16.5" customHeight="1">
      <c r="A2724" s="162"/>
      <c r="B2724" s="168"/>
      <c r="C2724" s="169"/>
      <c r="D2724" s="156"/>
      <c r="E2724" s="156"/>
      <c r="F2724" s="175"/>
      <c r="G2724" s="181"/>
      <c r="H2724" s="182"/>
      <c r="I2724" s="182"/>
      <c r="J2724" s="182"/>
      <c r="K2724" s="32"/>
      <c r="L2724" s="179"/>
      <c r="M2724" s="179"/>
      <c r="N2724" s="81"/>
      <c r="O2724" s="185"/>
      <c r="P2724" s="103"/>
      <c r="Q2724" s="84" t="str">
        <f t="shared" si="1233"/>
        <v/>
      </c>
      <c r="R2724" s="159"/>
      <c r="S2724" s="28" t="str" cm="1">
        <f t="array" aca="1" ref="S2724" ca="1">IF(INDIRECT("A"&amp;114+$U2724)&lt;&gt;"",114+$U2724,"")</f>
        <v/>
      </c>
      <c r="T2724" s="28" t="str">
        <f t="shared" ca="1" si="1234"/>
        <v>$B</v>
      </c>
      <c r="U2724" s="29">
        <f t="shared" si="1240"/>
        <v>2604</v>
      </c>
      <c r="V2724" s="29">
        <v>217.500000000017</v>
      </c>
      <c r="W2724" s="29">
        <f t="shared" si="1245"/>
        <v>217</v>
      </c>
      <c r="X2724" s="41" t="str" cm="1">
        <f t="array" aca="1" ref="X2724" ca="1">IFERROR(INDEX('PC&amp;PD'!$A$1:$AP$15,ROW('PC&amp;PD'!$A$15),MATCH(INDIRECT(T2724),'PC&amp;PD'!$A$1:$AP$1,0)),"")</f>
        <v/>
      </c>
      <c r="Z2724" s="155"/>
      <c r="AA2724" s="13" t="str">
        <f t="shared" si="1230"/>
        <v/>
      </c>
      <c r="AB2724" s="155"/>
      <c r="AC2724" s="13" t="str">
        <f t="shared" ca="1" si="1235"/>
        <v>$AB</v>
      </c>
      <c r="AD2724" s="13" t="str" cm="1">
        <f t="array" aca="1" ref="AD2724" ca="1">IFERROR(IF((LEFT(INDIRECT("$F"&amp;$S2724),4))="GOTS",IF($G2724="Organic","GOTS_Organic_raw",(IF($G2724="Responsible","GOTS_Responsible",(IF($G2724="No Attribute (Conventional)","GOTS_conventional",(IF($G2724="Recycled Pre/Post-Consumer","GOTS_pre_post",(IF($G2724="In-Conversion","GOTS_in_conversion",(IF($G2724="Sustainably Sourced","Sustainably_sourced",""))))))))))),IF($G2724="Organic","Organic",(IF($G2724="Responsible","Responsible",(IF($G2724="No Attribute (Conventional)","No_Attribute_Conventional",(IF($G2724="Recycled Pre/Post-Consumer","Recycled_Pre_Post_Consumer",(IF($G2724="In-Conversion","In_Conversion",(IF($G2724="Recycled Pre-Consumer","Recycled_Pre_Consumer",(IF($G2724="Recycled Post-Consumer","Recycled_Post_Consumer",(IF($G2724="Sustainably Sourced","Sustainably_sourced","")))))))))))))))),"")</f>
        <v/>
      </c>
      <c r="AE2724" s="13" t="e" cm="1">
        <f t="array" aca="1" ref="AE2724" ca="1">IF(INDIRECT("$F"&amp;$S2724)="","",IF(LEFT(INDIRECT("$F"&amp;$S2724),3)="GRS","GRS_RCS_RM",IF((LEFT(INDIRECT("$F"&amp;$S2724),3))="RCS","GRS_RCS_RM",IF(INDIRECT("$F"&amp;$S2724)="OCS (No Label)","OCS_Conversion_RM",IF(LEFT(INDIRECT("$F"&amp;$S2724),3)="OCS","OCS_RM",IF(RIGHT(INDIRECT("$F"&amp;$S2724),10)="conversion","GOTS_RM_conversion",IF((LEFT(INDIRECT("$F"&amp;$S2724),4))="GOTS","GOTS_RM","Responsible_RM")))))))</f>
        <v>#REF!</v>
      </c>
      <c r="AF2724" s="13" t="str" cm="1">
        <f t="array" aca="1" ref="AF2724" ca="1">IF($S2724="","",INDIRECT("$Z"&amp;$S2724))</f>
        <v/>
      </c>
      <c r="AG2724" s="155"/>
      <c r="AH2724" s="13" t="str" cm="1">
        <f t="array" aca="1" ref="AH2724" ca="1">IFERROR(INDIRECT("$ag"&amp;S2724),"")</f>
        <v/>
      </c>
      <c r="AI2724" s="13" t="e" cm="1">
        <f t="array" aca="1" ref="AI2724" ca="1">INDIRECT("O"&amp;S2723)</f>
        <v>#REF!</v>
      </c>
      <c r="AJ2724" s="13" t="str">
        <f>IF($I2724="","",INDEX('Raw Material'!$A$1:$J$75,MATCH(I2724,'Raw Material'!$A$1:$A$75,0),(MATCH(G2724,'Raw Material'!$A$1:$J$1,0))))</f>
        <v/>
      </c>
      <c r="AK2724" s="13" t="str">
        <f t="shared" si="1231"/>
        <v>YANLIŞRM</v>
      </c>
      <c r="AL2724" s="153" t="str">
        <f t="shared" si="1232"/>
        <v/>
      </c>
    </row>
    <row r="2725" spans="1:38" ht="16.5" customHeight="1">
      <c r="A2725" s="162"/>
      <c r="B2725" s="168"/>
      <c r="C2725" s="169"/>
      <c r="D2725" s="156"/>
      <c r="E2725" s="156"/>
      <c r="F2725" s="175"/>
      <c r="G2725" s="181"/>
      <c r="H2725" s="182"/>
      <c r="I2725" s="182"/>
      <c r="J2725" s="182"/>
      <c r="K2725" s="32"/>
      <c r="L2725" s="179"/>
      <c r="M2725" s="179"/>
      <c r="N2725" s="81"/>
      <c r="O2725" s="185"/>
      <c r="P2725" s="103"/>
      <c r="Q2725" s="84" t="str">
        <f t="shared" si="1233"/>
        <v/>
      </c>
      <c r="R2725" s="159"/>
      <c r="S2725" s="28" t="str" cm="1">
        <f t="array" aca="1" ref="S2725" ca="1">IF(INDIRECT("A"&amp;114+$U2725)&lt;&gt;"",114+$U2725,"")</f>
        <v/>
      </c>
      <c r="T2725" s="28" t="str">
        <f t="shared" ca="1" si="1234"/>
        <v>$B</v>
      </c>
      <c r="U2725" s="29">
        <f t="shared" si="1240"/>
        <v>2604</v>
      </c>
      <c r="V2725" s="29">
        <v>217.58333333335</v>
      </c>
      <c r="W2725" s="29">
        <f t="shared" si="1245"/>
        <v>217</v>
      </c>
      <c r="X2725" s="41" t="str" cm="1">
        <f t="array" aca="1" ref="X2725" ca="1">IFERROR(INDEX('PC&amp;PD'!$A$1:$AP$15,ROW('PC&amp;PD'!$A$15),MATCH(INDIRECT(T2725),'PC&amp;PD'!$A$1:$AP$1,0)),"")</f>
        <v/>
      </c>
      <c r="Z2725" s="155"/>
      <c r="AA2725" s="13" t="str">
        <f t="shared" si="1230"/>
        <v/>
      </c>
      <c r="AB2725" s="155"/>
      <c r="AC2725" s="13" t="str">
        <f t="shared" ca="1" si="1235"/>
        <v>$AB</v>
      </c>
      <c r="AD2725" s="13" t="str" cm="1">
        <f t="array" aca="1" ref="AD2725" ca="1">IFERROR(IF((LEFT(INDIRECT("$F"&amp;$S2725),4))="GOTS",IF($G2725="Organic","GOTS_Organic_raw",(IF($G2725="Responsible","GOTS_Responsible",(IF($G2725="No Attribute (Conventional)","GOTS_conventional",(IF($G2725="Recycled Pre/Post-Consumer","GOTS_pre_post",(IF($G2725="In-Conversion","GOTS_in_conversion",(IF($G2725="Sustainably Sourced","Sustainably_sourced",""))))))))))),IF($G2725="Organic","Organic",(IF($G2725="Responsible","Responsible",(IF($G2725="No Attribute (Conventional)","No_Attribute_Conventional",(IF($G2725="Recycled Pre/Post-Consumer","Recycled_Pre_Post_Consumer",(IF($G2725="In-Conversion","In_Conversion",(IF($G2725="Recycled Pre-Consumer","Recycled_Pre_Consumer",(IF($G2725="Recycled Post-Consumer","Recycled_Post_Consumer",(IF($G2725="Sustainably Sourced","Sustainably_sourced","")))))))))))))))),"")</f>
        <v/>
      </c>
      <c r="AE2725" s="13" t="e" cm="1">
        <f t="array" aca="1" ref="AE2725" ca="1">IF(INDIRECT("$F"&amp;$S2725)="","",IF(LEFT(INDIRECT("$F"&amp;$S2725),3)="GRS","GRS_RCS_RM",IF((LEFT(INDIRECT("$F"&amp;$S2725),3))="RCS","GRS_RCS_RM",IF(INDIRECT("$F"&amp;$S2725)="OCS (No Label)","OCS_Conversion_RM",IF(LEFT(INDIRECT("$F"&amp;$S2725),3)="OCS","OCS_RM",IF(RIGHT(INDIRECT("$F"&amp;$S2725),10)="conversion","GOTS_RM_conversion",IF((LEFT(INDIRECT("$F"&amp;$S2725),4))="GOTS","GOTS_RM","Responsible_RM")))))))</f>
        <v>#REF!</v>
      </c>
      <c r="AF2725" s="13" t="str" cm="1">
        <f t="array" aca="1" ref="AF2725" ca="1">IF($S2725="","",INDIRECT("$Z"&amp;$S2725))</f>
        <v/>
      </c>
      <c r="AG2725" s="155"/>
      <c r="AH2725" s="13" t="str" cm="1">
        <f t="array" aca="1" ref="AH2725" ca="1">IFERROR(INDIRECT("$ag"&amp;S2725),"")</f>
        <v/>
      </c>
      <c r="AI2725" s="13" t="e" cm="1">
        <f t="array" aca="1" ref="AI2725" ca="1">INDIRECT("O"&amp;S2724)</f>
        <v>#REF!</v>
      </c>
      <c r="AJ2725" s="13" t="str">
        <f>IF($I2725="","",INDEX('Raw Material'!$A$1:$J$75,MATCH(I2725,'Raw Material'!$A$1:$A$75,0),(MATCH(G2725,'Raw Material'!$A$1:$J$1,0))))</f>
        <v/>
      </c>
      <c r="AK2725" s="13" t="str">
        <f t="shared" si="1231"/>
        <v>YANLIŞRM</v>
      </c>
      <c r="AL2725" s="153" t="str">
        <f t="shared" si="1232"/>
        <v/>
      </c>
    </row>
    <row r="2726" spans="1:38" ht="16.5" customHeight="1">
      <c r="A2726" s="162"/>
      <c r="B2726" s="168"/>
      <c r="C2726" s="169"/>
      <c r="D2726" s="156"/>
      <c r="E2726" s="156"/>
      <c r="F2726" s="175"/>
      <c r="G2726" s="181"/>
      <c r="H2726" s="182"/>
      <c r="I2726" s="182"/>
      <c r="J2726" s="182"/>
      <c r="K2726" s="32"/>
      <c r="L2726" s="179"/>
      <c r="M2726" s="179"/>
      <c r="N2726" s="81"/>
      <c r="O2726" s="185"/>
      <c r="P2726" s="103"/>
      <c r="Q2726" s="84" t="str">
        <f t="shared" si="1233"/>
        <v/>
      </c>
      <c r="R2726" s="159"/>
      <c r="S2726" s="28" t="str" cm="1">
        <f t="array" aca="1" ref="S2726" ca="1">IF(INDIRECT("A"&amp;114+$U2726)&lt;&gt;"",114+$U2726,"")</f>
        <v/>
      </c>
      <c r="T2726" s="28" t="str">
        <f t="shared" ca="1" si="1234"/>
        <v>$B</v>
      </c>
      <c r="U2726" s="29">
        <f t="shared" si="1240"/>
        <v>2604</v>
      </c>
      <c r="V2726" s="29">
        <v>217.66666666668399</v>
      </c>
      <c r="W2726" s="29">
        <f t="shared" si="1245"/>
        <v>217</v>
      </c>
      <c r="X2726" s="41" t="str" cm="1">
        <f t="array" aca="1" ref="X2726" ca="1">IFERROR(INDEX('PC&amp;PD'!$A$1:$AP$15,ROW('PC&amp;PD'!$A$15),MATCH(INDIRECT(T2726),'PC&amp;PD'!$A$1:$AP$1,0)),"")</f>
        <v/>
      </c>
      <c r="Z2726" s="155"/>
      <c r="AA2726" s="13" t="str">
        <f t="shared" si="1230"/>
        <v/>
      </c>
      <c r="AB2726" s="155"/>
      <c r="AC2726" s="13" t="str">
        <f t="shared" ca="1" si="1235"/>
        <v>$AB</v>
      </c>
      <c r="AD2726" s="13" t="str" cm="1">
        <f t="array" aca="1" ref="AD2726" ca="1">IFERROR(IF((LEFT(INDIRECT("$F"&amp;$S2726),4))="GOTS",IF($G2726="Organic","GOTS_Organic_raw",(IF($G2726="Responsible","GOTS_Responsible",(IF($G2726="No Attribute (Conventional)","GOTS_conventional",(IF($G2726="Recycled Pre/Post-Consumer","GOTS_pre_post",(IF($G2726="In-Conversion","GOTS_in_conversion",(IF($G2726="Sustainably Sourced","Sustainably_sourced",""))))))))))),IF($G2726="Organic","Organic",(IF($G2726="Responsible","Responsible",(IF($G2726="No Attribute (Conventional)","No_Attribute_Conventional",(IF($G2726="Recycled Pre/Post-Consumer","Recycled_Pre_Post_Consumer",(IF($G2726="In-Conversion","In_Conversion",(IF($G2726="Recycled Pre-Consumer","Recycled_Pre_Consumer",(IF($G2726="Recycled Post-Consumer","Recycled_Post_Consumer",(IF($G2726="Sustainably Sourced","Sustainably_sourced","")))))))))))))))),"")</f>
        <v/>
      </c>
      <c r="AE2726" s="13" t="e" cm="1">
        <f t="array" aca="1" ref="AE2726" ca="1">IF(INDIRECT("$F"&amp;$S2726)="","",IF(LEFT(INDIRECT("$F"&amp;$S2726),3)="GRS","GRS_RCS_RM",IF((LEFT(INDIRECT("$F"&amp;$S2726),3))="RCS","GRS_RCS_RM",IF(INDIRECT("$F"&amp;$S2726)="OCS (No Label)","OCS_Conversion_RM",IF(LEFT(INDIRECT("$F"&amp;$S2726),3)="OCS","OCS_RM",IF(RIGHT(INDIRECT("$F"&amp;$S2726),10)="conversion","GOTS_RM_conversion",IF((LEFT(INDIRECT("$F"&amp;$S2726),4))="GOTS","GOTS_RM","Responsible_RM")))))))</f>
        <v>#REF!</v>
      </c>
      <c r="AF2726" s="13" t="str" cm="1">
        <f t="array" aca="1" ref="AF2726" ca="1">IF($S2726="","",INDIRECT("$Z"&amp;$S2726))</f>
        <v/>
      </c>
      <c r="AG2726" s="155"/>
      <c r="AH2726" s="13" t="str" cm="1">
        <f t="array" aca="1" ref="AH2726" ca="1">IFERROR(INDIRECT("$ag"&amp;S2726),"")</f>
        <v/>
      </c>
      <c r="AI2726" s="13" t="e" cm="1">
        <f t="array" aca="1" ref="AI2726" ca="1">INDIRECT("O"&amp;S2725)</f>
        <v>#REF!</v>
      </c>
      <c r="AJ2726" s="13" t="str">
        <f>IF($I2726="","",INDEX('Raw Material'!$A$1:$J$75,MATCH(I2726,'Raw Material'!$A$1:$A$75,0),(MATCH(G2726,'Raw Material'!$A$1:$J$1,0))))</f>
        <v/>
      </c>
      <c r="AK2726" s="13" t="str">
        <f t="shared" si="1231"/>
        <v>YANLIŞRM</v>
      </c>
      <c r="AL2726" s="153" t="str">
        <f t="shared" si="1232"/>
        <v/>
      </c>
    </row>
    <row r="2727" spans="1:38" ht="16.5" customHeight="1">
      <c r="A2727" s="162"/>
      <c r="B2727" s="168"/>
      <c r="C2727" s="169"/>
      <c r="D2727" s="156"/>
      <c r="E2727" s="156"/>
      <c r="F2727" s="175"/>
      <c r="G2727" s="181"/>
      <c r="H2727" s="182"/>
      <c r="I2727" s="182"/>
      <c r="J2727" s="182"/>
      <c r="K2727" s="32"/>
      <c r="L2727" s="179"/>
      <c r="M2727" s="179"/>
      <c r="N2727" s="81"/>
      <c r="O2727" s="185"/>
      <c r="P2727" s="103"/>
      <c r="Q2727" s="84" t="str">
        <f t="shared" si="1233"/>
        <v/>
      </c>
      <c r="R2727" s="159"/>
      <c r="S2727" s="28" t="str" cm="1">
        <f t="array" aca="1" ref="S2727" ca="1">IF(INDIRECT("A"&amp;114+$U2727)&lt;&gt;"",114+$U2727,"")</f>
        <v/>
      </c>
      <c r="T2727" s="28" t="str">
        <f t="shared" ca="1" si="1234"/>
        <v>$B</v>
      </c>
      <c r="U2727" s="29">
        <f t="shared" si="1240"/>
        <v>2604</v>
      </c>
      <c r="V2727" s="29">
        <v>217.750000000017</v>
      </c>
      <c r="W2727" s="29">
        <f t="shared" si="1245"/>
        <v>217</v>
      </c>
      <c r="X2727" s="41" t="str" cm="1">
        <f t="array" aca="1" ref="X2727" ca="1">IFERROR(INDEX('PC&amp;PD'!$A$1:$AP$15,ROW('PC&amp;PD'!$A$15),MATCH(INDIRECT(T2727),'PC&amp;PD'!$A$1:$AP$1,0)),"")</f>
        <v/>
      </c>
      <c r="Z2727" s="155"/>
      <c r="AA2727" s="13" t="str">
        <f t="shared" si="1230"/>
        <v/>
      </c>
      <c r="AB2727" s="155"/>
      <c r="AC2727" s="13" t="str">
        <f t="shared" ca="1" si="1235"/>
        <v>$AB</v>
      </c>
      <c r="AD2727" s="13" t="str" cm="1">
        <f t="array" aca="1" ref="AD2727" ca="1">IFERROR(IF((LEFT(INDIRECT("$F"&amp;$S2727),4))="GOTS",IF($G2727="Organic","GOTS_Organic_raw",(IF($G2727="Responsible","GOTS_Responsible",(IF($G2727="No Attribute (Conventional)","GOTS_conventional",(IF($G2727="Recycled Pre/Post-Consumer","GOTS_pre_post",(IF($G2727="In-Conversion","GOTS_in_conversion",(IF($G2727="Sustainably Sourced","Sustainably_sourced",""))))))))))),IF($G2727="Organic","Organic",(IF($G2727="Responsible","Responsible",(IF($G2727="No Attribute (Conventional)","No_Attribute_Conventional",(IF($G2727="Recycled Pre/Post-Consumer","Recycled_Pre_Post_Consumer",(IF($G2727="In-Conversion","In_Conversion",(IF($G2727="Recycled Pre-Consumer","Recycled_Pre_Consumer",(IF($G2727="Recycled Post-Consumer","Recycled_Post_Consumer",(IF($G2727="Sustainably Sourced","Sustainably_sourced","")))))))))))))))),"")</f>
        <v/>
      </c>
      <c r="AE2727" s="13" t="e" cm="1">
        <f t="array" aca="1" ref="AE2727" ca="1">IF(INDIRECT("$F"&amp;$S2727)="","",IF(LEFT(INDIRECT("$F"&amp;$S2727),3)="GRS","GRS_RCS_RM",IF((LEFT(INDIRECT("$F"&amp;$S2727),3))="RCS","GRS_RCS_RM",IF(INDIRECT("$F"&amp;$S2727)="OCS (No Label)","OCS_Conversion_RM",IF(LEFT(INDIRECT("$F"&amp;$S2727),3)="OCS","OCS_RM",IF(RIGHT(INDIRECT("$F"&amp;$S2727),10)="conversion","GOTS_RM_conversion",IF((LEFT(INDIRECT("$F"&amp;$S2727),4))="GOTS","GOTS_RM","Responsible_RM")))))))</f>
        <v>#REF!</v>
      </c>
      <c r="AF2727" s="13" t="str" cm="1">
        <f t="array" aca="1" ref="AF2727" ca="1">IF($S2727="","",INDIRECT("$Z"&amp;$S2727))</f>
        <v/>
      </c>
      <c r="AG2727" s="155"/>
      <c r="AH2727" s="13" t="str" cm="1">
        <f t="array" aca="1" ref="AH2727" ca="1">IFERROR(INDIRECT("$ag"&amp;S2727),"")</f>
        <v/>
      </c>
      <c r="AI2727" s="13" t="e" cm="1">
        <f t="array" aca="1" ref="AI2727" ca="1">INDIRECT("O"&amp;S2726)</f>
        <v>#REF!</v>
      </c>
      <c r="AJ2727" s="13" t="str">
        <f>IF($I2727="","",INDEX('Raw Material'!$A$1:$J$75,MATCH(I2727,'Raw Material'!$A$1:$A$75,0),(MATCH(G2727,'Raw Material'!$A$1:$J$1,0))))</f>
        <v/>
      </c>
      <c r="AK2727" s="13" t="str">
        <f t="shared" si="1231"/>
        <v>YANLIŞRM</v>
      </c>
      <c r="AL2727" s="153" t="str">
        <f t="shared" si="1232"/>
        <v/>
      </c>
    </row>
    <row r="2728" spans="1:38" ht="16.5" customHeight="1">
      <c r="A2728" s="162"/>
      <c r="B2728" s="168"/>
      <c r="C2728" s="169"/>
      <c r="D2728" s="156"/>
      <c r="E2728" s="156"/>
      <c r="F2728" s="175"/>
      <c r="G2728" s="181"/>
      <c r="H2728" s="182"/>
      <c r="I2728" s="182"/>
      <c r="J2728" s="182"/>
      <c r="K2728" s="32"/>
      <c r="L2728" s="179"/>
      <c r="M2728" s="179"/>
      <c r="N2728" s="81"/>
      <c r="O2728" s="185"/>
      <c r="P2728" s="103"/>
      <c r="Q2728" s="84" t="str">
        <f t="shared" si="1233"/>
        <v/>
      </c>
      <c r="R2728" s="159"/>
      <c r="S2728" s="28" t="str" cm="1">
        <f t="array" aca="1" ref="S2728" ca="1">IF(INDIRECT("A"&amp;114+$U2728)&lt;&gt;"",114+$U2728,"")</f>
        <v/>
      </c>
      <c r="T2728" s="28" t="str">
        <f t="shared" ca="1" si="1234"/>
        <v>$B</v>
      </c>
      <c r="U2728" s="29">
        <f t="shared" si="1240"/>
        <v>2604</v>
      </c>
      <c r="V2728" s="29">
        <v>217.83333333335</v>
      </c>
      <c r="W2728" s="29">
        <f t="shared" si="1245"/>
        <v>217</v>
      </c>
      <c r="X2728" s="41" t="str" cm="1">
        <f t="array" aca="1" ref="X2728" ca="1">IFERROR(INDEX('PC&amp;PD'!$A$1:$AP$15,ROW('PC&amp;PD'!$A$15),MATCH(INDIRECT(T2728),'PC&amp;PD'!$A$1:$AP$1,0)),"")</f>
        <v/>
      </c>
      <c r="Z2728" s="155"/>
      <c r="AA2728" s="13" t="str">
        <f t="shared" si="1230"/>
        <v/>
      </c>
      <c r="AB2728" s="155"/>
      <c r="AC2728" s="13" t="str">
        <f t="shared" ca="1" si="1235"/>
        <v>$AB</v>
      </c>
      <c r="AD2728" s="13" t="str" cm="1">
        <f t="array" aca="1" ref="AD2728" ca="1">IFERROR(IF((LEFT(INDIRECT("$F"&amp;$S2728),4))="GOTS",IF($G2728="Organic","GOTS_Organic_raw",(IF($G2728="Responsible","GOTS_Responsible",(IF($G2728="No Attribute (Conventional)","GOTS_conventional",(IF($G2728="Recycled Pre/Post-Consumer","GOTS_pre_post",(IF($G2728="In-Conversion","GOTS_in_conversion",(IF($G2728="Sustainably Sourced","Sustainably_sourced",""))))))))))),IF($G2728="Organic","Organic",(IF($G2728="Responsible","Responsible",(IF($G2728="No Attribute (Conventional)","No_Attribute_Conventional",(IF($G2728="Recycled Pre/Post-Consumer","Recycled_Pre_Post_Consumer",(IF($G2728="In-Conversion","In_Conversion",(IF($G2728="Recycled Pre-Consumer","Recycled_Pre_Consumer",(IF($G2728="Recycled Post-Consumer","Recycled_Post_Consumer",(IF($G2728="Sustainably Sourced","Sustainably_sourced","")))))))))))))))),"")</f>
        <v/>
      </c>
      <c r="AE2728" s="13" t="e" cm="1">
        <f t="array" aca="1" ref="AE2728" ca="1">IF(INDIRECT("$F"&amp;$S2728)="","",IF(LEFT(INDIRECT("$F"&amp;$S2728),3)="GRS","GRS_RCS_RM",IF((LEFT(INDIRECT("$F"&amp;$S2728),3))="RCS","GRS_RCS_RM",IF(INDIRECT("$F"&amp;$S2728)="OCS (No Label)","OCS_Conversion_RM",IF(LEFT(INDIRECT("$F"&amp;$S2728),3)="OCS","OCS_RM",IF(RIGHT(INDIRECT("$F"&amp;$S2728),10)="conversion","GOTS_RM_conversion",IF((LEFT(INDIRECT("$F"&amp;$S2728),4))="GOTS","GOTS_RM","Responsible_RM")))))))</f>
        <v>#REF!</v>
      </c>
      <c r="AF2728" s="13" t="str" cm="1">
        <f t="array" aca="1" ref="AF2728" ca="1">IF($S2728="","",INDIRECT("$Z"&amp;$S2728))</f>
        <v/>
      </c>
      <c r="AG2728" s="155"/>
      <c r="AH2728" s="13" t="str" cm="1">
        <f t="array" aca="1" ref="AH2728" ca="1">IFERROR(INDIRECT("$ag"&amp;S2728),"")</f>
        <v/>
      </c>
      <c r="AI2728" s="13" t="e" cm="1">
        <f t="array" aca="1" ref="AI2728" ca="1">INDIRECT("O"&amp;S2727)</f>
        <v>#REF!</v>
      </c>
      <c r="AJ2728" s="13" t="str">
        <f>IF($I2728="","",INDEX('Raw Material'!$A$1:$J$75,MATCH(I2728,'Raw Material'!$A$1:$A$75,0),(MATCH(G2728,'Raw Material'!$A$1:$J$1,0))))</f>
        <v/>
      </c>
      <c r="AK2728" s="13" t="str">
        <f t="shared" si="1231"/>
        <v>YANLIŞRM</v>
      </c>
      <c r="AL2728" s="153" t="str">
        <f t="shared" si="1232"/>
        <v/>
      </c>
    </row>
    <row r="2729" spans="1:38" ht="16.5" customHeight="1" thickBot="1">
      <c r="A2729" s="163"/>
      <c r="B2729" s="170"/>
      <c r="C2729" s="171"/>
      <c r="D2729" s="156"/>
      <c r="E2729" s="156"/>
      <c r="F2729" s="176"/>
      <c r="G2729" s="157"/>
      <c r="H2729" s="158"/>
      <c r="I2729" s="158"/>
      <c r="J2729" s="158"/>
      <c r="K2729" s="33"/>
      <c r="L2729" s="180"/>
      <c r="M2729" s="180"/>
      <c r="N2729" s="82"/>
      <c r="O2729" s="186"/>
      <c r="P2729" s="103"/>
      <c r="Q2729" s="84" t="str">
        <f t="shared" si="1233"/>
        <v/>
      </c>
      <c r="R2729" s="159"/>
      <c r="S2729" s="28" t="str" cm="1">
        <f t="array" aca="1" ref="S2729" ca="1">IF(INDIRECT("A"&amp;114+$U2729)&lt;&gt;"",114+$U2729,"")</f>
        <v/>
      </c>
      <c r="T2729" s="28" t="str">
        <f t="shared" ca="1" si="1234"/>
        <v>$B</v>
      </c>
      <c r="U2729" s="29">
        <f t="shared" si="1240"/>
        <v>2604</v>
      </c>
      <c r="V2729" s="29">
        <v>217.91666666668399</v>
      </c>
      <c r="W2729" s="29">
        <f t="shared" si="1245"/>
        <v>217</v>
      </c>
      <c r="X2729" s="41" t="str" cm="1">
        <f t="array" aca="1" ref="X2729" ca="1">IFERROR(INDEX('PC&amp;PD'!$A$1:$AP$15,ROW('PC&amp;PD'!$A$15),MATCH(INDIRECT(T2729),'PC&amp;PD'!$A$1:$AP$1,0)),"")</f>
        <v/>
      </c>
      <c r="Z2729" s="155"/>
      <c r="AA2729" s="13" t="str">
        <f t="shared" si="1230"/>
        <v/>
      </c>
      <c r="AB2729" s="155"/>
      <c r="AC2729" s="13" t="str">
        <f t="shared" ca="1" si="1235"/>
        <v>$AB</v>
      </c>
      <c r="AD2729" s="13" t="str" cm="1">
        <f t="array" aca="1" ref="AD2729" ca="1">IFERROR(IF((LEFT(INDIRECT("$F"&amp;$S2729),4))="GOTS",IF($G2729="Organic","GOTS_Organic_raw",(IF($G2729="Responsible","GOTS_Responsible",(IF($G2729="No Attribute (Conventional)","GOTS_conventional",(IF($G2729="Recycled Pre/Post-Consumer","GOTS_pre_post",(IF($G2729="In-Conversion","GOTS_in_conversion",(IF($G2729="Sustainably Sourced","Sustainably_sourced",""))))))))))),IF($G2729="Organic","Organic",(IF($G2729="Responsible","Responsible",(IF($G2729="No Attribute (Conventional)","No_Attribute_Conventional",(IF($G2729="Recycled Pre/Post-Consumer","Recycled_Pre_Post_Consumer",(IF($G2729="In-Conversion","In_Conversion",(IF($G2729="Recycled Pre-Consumer","Recycled_Pre_Consumer",(IF($G2729="Recycled Post-Consumer","Recycled_Post_Consumer",(IF($G2729="Sustainably Sourced","Sustainably_sourced","")))))))))))))))),"")</f>
        <v/>
      </c>
      <c r="AE2729" s="13" t="e" cm="1">
        <f t="array" aca="1" ref="AE2729" ca="1">IF(INDIRECT("$F"&amp;$S2729)="","",IF(LEFT(INDIRECT("$F"&amp;$S2729),3)="GRS","GRS_RCS_RM",IF((LEFT(INDIRECT("$F"&amp;$S2729),3))="RCS","GRS_RCS_RM",IF(INDIRECT("$F"&amp;$S2729)="OCS (No Label)","OCS_Conversion_RM",IF(LEFT(INDIRECT("$F"&amp;$S2729),3)="OCS","OCS_RM",IF(RIGHT(INDIRECT("$F"&amp;$S2729),10)="conversion","GOTS_RM_conversion",IF((LEFT(INDIRECT("$F"&amp;$S2729),4))="GOTS","GOTS_RM","Responsible_RM")))))))</f>
        <v>#REF!</v>
      </c>
      <c r="AF2729" s="13" t="str" cm="1">
        <f t="array" aca="1" ref="AF2729" ca="1">IF($S2729="","",INDIRECT("$Z"&amp;$S2729))</f>
        <v/>
      </c>
      <c r="AG2729" s="155"/>
      <c r="AH2729" s="13" t="str" cm="1">
        <f t="array" aca="1" ref="AH2729" ca="1">IFERROR(INDIRECT("$ag"&amp;S2729),"")</f>
        <v/>
      </c>
      <c r="AI2729" s="13" t="e" cm="1">
        <f t="array" aca="1" ref="AI2729" ca="1">INDIRECT("O"&amp;S2728)</f>
        <v>#REF!</v>
      </c>
      <c r="AJ2729" s="13" t="str">
        <f>IF($I2729="","",INDEX('Raw Material'!$A$1:$J$75,MATCH(I2729,'Raw Material'!$A$1:$A$75,0),(MATCH(G2729,'Raw Material'!$A$1:$J$1,0))))</f>
        <v/>
      </c>
      <c r="AK2729" s="13" t="str">
        <f t="shared" si="1231"/>
        <v>YANLIŞRM</v>
      </c>
      <c r="AL2729" s="153" t="str">
        <f t="shared" si="1232"/>
        <v/>
      </c>
    </row>
    <row r="2730" spans="1:38" ht="16.5" customHeight="1">
      <c r="A2730" s="160" t="str">
        <f>IF(B2730="","",COUNTA($B$114:$B2730))</f>
        <v/>
      </c>
      <c r="B2730" s="164"/>
      <c r="C2730" s="165"/>
      <c r="D2730" s="183"/>
      <c r="E2730" s="183"/>
      <c r="F2730" s="172"/>
      <c r="G2730" s="212"/>
      <c r="H2730" s="206"/>
      <c r="I2730" s="206"/>
      <c r="J2730" s="206"/>
      <c r="K2730" s="31"/>
      <c r="L2730" s="177" t="str">
        <f t="shared" ref="L2730" si="1254">IF(R2730="","",LEFT(R2730,LEN(R2730)-2))</f>
        <v/>
      </c>
      <c r="M2730" s="177"/>
      <c r="N2730" s="80"/>
      <c r="O2730" s="184"/>
      <c r="P2730" s="103"/>
      <c r="Q2730" s="84" t="str">
        <f t="shared" si="1233"/>
        <v/>
      </c>
      <c r="R2730" s="159" t="str">
        <f t="shared" ref="R2730" si="1255">CONCATENATE($Q2730,Q2731,Q2732,Q2733,Q2734,Q2735,$Q2736,$Q2737,$Q2738,$Q2739,Q2740,Q2741)</f>
        <v/>
      </c>
      <c r="S2730" s="28" t="str" cm="1">
        <f t="array" aca="1" ref="S2730" ca="1">IF(INDIRECT("A"&amp;114+$U2730)&lt;&gt;"",114+$U2730,"")</f>
        <v/>
      </c>
      <c r="T2730" s="28" t="str">
        <f t="shared" ca="1" si="1234"/>
        <v>$B</v>
      </c>
      <c r="U2730" s="29">
        <f t="shared" si="1240"/>
        <v>2616</v>
      </c>
      <c r="V2730" s="29">
        <v>218.000000000017</v>
      </c>
      <c r="W2730" s="29">
        <f t="shared" si="1245"/>
        <v>218</v>
      </c>
      <c r="X2730" s="41" t="str" cm="1">
        <f t="array" aca="1" ref="X2730" ca="1">IFERROR(INDEX('PC&amp;PD'!$A$1:$AP$15,ROW('PC&amp;PD'!$A$15),MATCH(INDIRECT(T2730),'PC&amp;PD'!$A$1:$AP$1,0)),"")</f>
        <v/>
      </c>
      <c r="Z2730" s="155" t="str">
        <f t="shared" ref="Z2730" si="1256">IFERROR(IF($F2730="OCS 100","OCS (OCS 100)",IF($F2730="OCS Blended","OCS (OCS Blended)",IF($F2730="OCS (No Label)","OCS (No Label)",IF($F2730="RCS 100","RCS (RCS 100)",IF($F2730="RCS Blended","RCS (RCS Blended)",IF($F2730="GRS","GRS (GRS)",IF($F2730="GRS (No Label)", "GRS (No Label)",IF($F2730="RDS","RDS (RDS)",IF($F2730="RWS","RWS (RWS)",IF($F2730="RAS","RAS (RAS)",IF($F2730="RMS","RMS (RMS)",IF($F2730="GOTS Organic","GOTS (Organic)",IF($F2730="GOTS Made with organic","GOTS (Made with Organic)",IF($F2730="GOTS Organic - in conversion","GOTS (Organic - In Conversion)",IF($F2730="GOTS Made with organic - in conversion","GOTS (Made with Organic - In Conversion)",""))))))))))))))),"")</f>
        <v/>
      </c>
      <c r="AA2730" s="13" t="str">
        <f t="shared" si="1230"/>
        <v/>
      </c>
      <c r="AB2730" s="155" t="str">
        <f t="shared" ref="AB2730" si="1257">IFERROR(IF($F2730="OCS 100", "OCS_100",IF($F2730="OCS Blended", "OCS_Blended",IF($F2730="OCS (No Label)", "OCS_No_Label",IF($F2730="RCS 100", "RCS_100",IF($F2730="RCS Blended","RCS_Blended",IF($F2730="GRS","GRS",IF($F2730="GRS (No Label)", "GRS_No_Label",IF($F2730="RDS","RDS",IF($F2730="RWS","RWS",IF($F2730="RMS","RMS",IF($F2730="GOTS Organic","GOTS_Organic",IF($F2730="GOTS Made with organic","GOTS_Made_with_organic",IF($F2730="GOTS Organic - in conversion","GOTS_Organic_in_Conversion",IF($F2730="GOTS Made with organic - in conversion","GOTS_Made_with_Organic_in_Conversion",IF($F2730="RAS","RAS",""))))))))))))))),"")</f>
        <v/>
      </c>
      <c r="AC2730" s="13" t="str">
        <f t="shared" ca="1" si="1235"/>
        <v>$AB</v>
      </c>
      <c r="AD2730" s="13" t="str" cm="1">
        <f t="array" aca="1" ref="AD2730" ca="1">IFERROR(IF((LEFT(INDIRECT("$F"&amp;$S2730),4))="GOTS",IF($G2730="Organic","GOTS_Organic_raw",(IF($G2730="Responsible","GOTS_Responsible",(IF($G2730="No Attribute (Conventional)","GOTS_conventional",(IF($G2730="Recycled Pre/Post-Consumer","GOTS_pre_post",(IF($G2730="In-Conversion","GOTS_in_conversion",(IF($G2730="Sustainably Sourced","Sustainably_sourced",""))))))))))),IF($G2730="Organic","Organic",(IF($G2730="Responsible","Responsible",(IF($G2730="No Attribute (Conventional)","No_Attribute_Conventional",(IF($G2730="Recycled Pre/Post-Consumer","Recycled_Pre_Post_Consumer",(IF($G2730="In-Conversion","In_Conversion",(IF($G2730="Recycled Pre-Consumer","Recycled_Pre_Consumer",(IF($G2730="Recycled Post-Consumer","Recycled_Post_Consumer",(IF($G2730="Sustainably Sourced","Sustainably_sourced","")))))))))))))))),"")</f>
        <v/>
      </c>
      <c r="AE2730" s="13" t="e" cm="1">
        <f t="array" aca="1" ref="AE2730" ca="1">IF(INDIRECT("$F"&amp;$S2730)="","",IF(LEFT(INDIRECT("$F"&amp;$S2730),3)="GRS","GRS_RCS_RM",IF((LEFT(INDIRECT("$F"&amp;$S2730),3))="RCS","GRS_RCS_RM",IF(INDIRECT("$F"&amp;$S2730)="OCS (No Label)","OCS_Conversion_RM",IF(LEFT(INDIRECT("$F"&amp;$S2730),3)="OCS","OCS_RM",IF(RIGHT(INDIRECT("$F"&amp;$S2730),10)="conversion","GOTS_RM_conversion",IF((LEFT(INDIRECT("$F"&amp;$S2730),4))="GOTS","GOTS_RM","Responsible_RM")))))))</f>
        <v>#REF!</v>
      </c>
      <c r="AF2730" s="13" t="str" cm="1">
        <f t="array" aca="1" ref="AF2730" ca="1">IF($S2730="","",INDIRECT("$Z"&amp;$S2730))</f>
        <v/>
      </c>
      <c r="AG2730" s="155" t="str">
        <f t="shared" ref="AG2730:AG2790" si="1258">IF(AND(Y2730="",Y2731="",Y2732="",Y2733="",Y2734="",Y2735="",Y2736="",Y2737="",Y2738="",Y2739="",Y2740="",Y2741=""),"",CONCATENATE(Y2730&amp;", "&amp;Y2731&amp;", "&amp;Y2732&amp;", "&amp;Y2733&amp;", "&amp;Y2734&amp;", "&amp;Y2735&amp;", "&amp;Y2736&amp;", "&amp;Y2737&amp;", "&amp;Y2738&amp;", "&amp;Y2739&amp;", "&amp;Y2740&amp;", "&amp;Y2741))</f>
        <v/>
      </c>
      <c r="AH2730" s="13" t="str" cm="1">
        <f t="array" aca="1" ref="AH2730" ca="1">IFERROR(INDIRECT("$ag"&amp;S2730),"")</f>
        <v/>
      </c>
      <c r="AI2730" s="13" t="e" cm="1">
        <f t="array" aca="1" ref="AI2730" ca="1">INDIRECT("O"&amp;S2729)</f>
        <v>#REF!</v>
      </c>
      <c r="AJ2730" s="13" t="str">
        <f>IF($I2730="","",INDEX('Raw Material'!$A$1:$J$75,MATCH(I2730,'Raw Material'!$A$1:$A$75,0),(MATCH(G2730,'Raw Material'!$A$1:$J$1,0))))</f>
        <v/>
      </c>
      <c r="AK2730" s="13" t="str">
        <f t="shared" si="1231"/>
        <v>YANLIŞRM</v>
      </c>
      <c r="AL2730" s="153" t="str">
        <f t="shared" si="1232"/>
        <v/>
      </c>
    </row>
    <row r="2731" spans="1:38" ht="16.5" customHeight="1">
      <c r="A2731" s="161"/>
      <c r="B2731" s="166"/>
      <c r="C2731" s="167"/>
      <c r="D2731" s="156"/>
      <c r="E2731" s="156"/>
      <c r="F2731" s="173"/>
      <c r="G2731" s="181"/>
      <c r="H2731" s="182"/>
      <c r="I2731" s="182"/>
      <c r="J2731" s="182"/>
      <c r="K2731" s="32"/>
      <c r="L2731" s="178"/>
      <c r="M2731" s="178"/>
      <c r="N2731" s="81"/>
      <c r="O2731" s="185"/>
      <c r="P2731" s="103"/>
      <c r="Q2731" s="84" t="str">
        <f t="shared" si="1233"/>
        <v/>
      </c>
      <c r="R2731" s="159"/>
      <c r="S2731" s="28" t="str" cm="1">
        <f t="array" aca="1" ref="S2731" ca="1">IF(INDIRECT("A"&amp;114+$U2731)&lt;&gt;"",114+$U2731,"")</f>
        <v/>
      </c>
      <c r="T2731" s="28" t="str">
        <f t="shared" ca="1" si="1234"/>
        <v>$B</v>
      </c>
      <c r="U2731" s="29">
        <f t="shared" si="1240"/>
        <v>2616</v>
      </c>
      <c r="V2731" s="29">
        <v>218.08333333335</v>
      </c>
      <c r="W2731" s="29">
        <f t="shared" si="1245"/>
        <v>218</v>
      </c>
      <c r="X2731" s="41" t="str" cm="1">
        <f t="array" aca="1" ref="X2731" ca="1">IFERROR(INDEX('PC&amp;PD'!$A$1:$AP$15,ROW('PC&amp;PD'!$A$15),MATCH(INDIRECT(T2731),'PC&amp;PD'!$A$1:$AP$1,0)),"")</f>
        <v/>
      </c>
      <c r="Z2731" s="155"/>
      <c r="AA2731" s="13" t="str">
        <f t="shared" si="1230"/>
        <v/>
      </c>
      <c r="AB2731" s="155"/>
      <c r="AC2731" s="13" t="str">
        <f t="shared" ca="1" si="1235"/>
        <v>$AB</v>
      </c>
      <c r="AD2731" s="13" t="str" cm="1">
        <f t="array" aca="1" ref="AD2731" ca="1">IFERROR(IF((LEFT(INDIRECT("$F"&amp;$S2731),4))="GOTS",IF($G2731="Organic","GOTS_Organic_raw",(IF($G2731="Responsible","GOTS_Responsible",(IF($G2731="No Attribute (Conventional)","GOTS_conventional",(IF($G2731="Recycled Pre/Post-Consumer","GOTS_pre_post",(IF($G2731="In-Conversion","GOTS_in_conversion",(IF($G2731="Sustainably Sourced","Sustainably_sourced",""))))))))))),IF($G2731="Organic","Organic",(IF($G2731="Responsible","Responsible",(IF($G2731="No Attribute (Conventional)","No_Attribute_Conventional",(IF($G2731="Recycled Pre/Post-Consumer","Recycled_Pre_Post_Consumer",(IF($G2731="In-Conversion","In_Conversion",(IF($G2731="Recycled Pre-Consumer","Recycled_Pre_Consumer",(IF($G2731="Recycled Post-Consumer","Recycled_Post_Consumer",(IF($G2731="Sustainably Sourced","Sustainably_sourced","")))))))))))))))),"")</f>
        <v/>
      </c>
      <c r="AE2731" s="13" t="e" cm="1">
        <f t="array" aca="1" ref="AE2731" ca="1">IF(INDIRECT("$F"&amp;$S2731)="","",IF(LEFT(INDIRECT("$F"&amp;$S2731),3)="GRS","GRS_RCS_RM",IF((LEFT(INDIRECT("$F"&amp;$S2731),3))="RCS","GRS_RCS_RM",IF(INDIRECT("$F"&amp;$S2731)="OCS (No Label)","OCS_Conversion_RM",IF(LEFT(INDIRECT("$F"&amp;$S2731),3)="OCS","OCS_RM",IF(RIGHT(INDIRECT("$F"&amp;$S2731),10)="conversion","GOTS_RM_conversion",IF((LEFT(INDIRECT("$F"&amp;$S2731),4))="GOTS","GOTS_RM","Responsible_RM")))))))</f>
        <v>#REF!</v>
      </c>
      <c r="AF2731" s="13" t="str" cm="1">
        <f t="array" aca="1" ref="AF2731" ca="1">IF($S2731="","",INDIRECT("$Z"&amp;$S2731))</f>
        <v/>
      </c>
      <c r="AG2731" s="155"/>
      <c r="AH2731" s="13" t="str" cm="1">
        <f t="array" aca="1" ref="AH2731" ca="1">IFERROR(INDIRECT("$ag"&amp;S2731),"")</f>
        <v/>
      </c>
      <c r="AI2731" s="13" t="e" cm="1">
        <f t="array" aca="1" ref="AI2731" ca="1">INDIRECT("O"&amp;S2730)</f>
        <v>#REF!</v>
      </c>
      <c r="AJ2731" s="13" t="str">
        <f>IF($I2731="","",INDEX('Raw Material'!$A$1:$J$75,MATCH(I2731,'Raw Material'!$A$1:$A$75,0),(MATCH(G2731,'Raw Material'!$A$1:$J$1,0))))</f>
        <v/>
      </c>
      <c r="AK2731" s="13" t="str">
        <f t="shared" si="1231"/>
        <v>YANLIŞRM</v>
      </c>
      <c r="AL2731" s="153" t="str">
        <f t="shared" si="1232"/>
        <v/>
      </c>
    </row>
    <row r="2732" spans="1:38" ht="16.5" customHeight="1">
      <c r="A2732" s="161"/>
      <c r="B2732" s="166"/>
      <c r="C2732" s="167"/>
      <c r="D2732" s="156"/>
      <c r="E2732" s="156"/>
      <c r="F2732" s="173"/>
      <c r="G2732" s="181"/>
      <c r="H2732" s="182"/>
      <c r="I2732" s="182"/>
      <c r="J2732" s="182"/>
      <c r="K2732" s="32"/>
      <c r="L2732" s="178"/>
      <c r="M2732" s="178"/>
      <c r="N2732" s="81"/>
      <c r="O2732" s="185"/>
      <c r="P2732" s="103"/>
      <c r="Q2732" s="84" t="str">
        <f t="shared" si="1233"/>
        <v/>
      </c>
      <c r="R2732" s="159"/>
      <c r="S2732" s="28" t="str" cm="1">
        <f t="array" aca="1" ref="S2732" ca="1">IF(INDIRECT("A"&amp;114+$U2732)&lt;&gt;"",114+$U2732,"")</f>
        <v/>
      </c>
      <c r="T2732" s="28" t="str">
        <f t="shared" ca="1" si="1234"/>
        <v>$B</v>
      </c>
      <c r="U2732" s="29">
        <f t="shared" si="1240"/>
        <v>2616</v>
      </c>
      <c r="V2732" s="29">
        <v>218.16666666668399</v>
      </c>
      <c r="W2732" s="29">
        <f t="shared" si="1245"/>
        <v>218</v>
      </c>
      <c r="X2732" s="41" t="str" cm="1">
        <f t="array" aca="1" ref="X2732" ca="1">IFERROR(INDEX('PC&amp;PD'!$A$1:$AP$15,ROW('PC&amp;PD'!$A$15),MATCH(INDIRECT(T2732),'PC&amp;PD'!$A$1:$AP$1,0)),"")</f>
        <v/>
      </c>
      <c r="Z2732" s="155"/>
      <c r="AA2732" s="13" t="str">
        <f t="shared" si="1230"/>
        <v/>
      </c>
      <c r="AB2732" s="155"/>
      <c r="AC2732" s="13" t="str">
        <f t="shared" ca="1" si="1235"/>
        <v>$AB</v>
      </c>
      <c r="AD2732" s="13" t="str" cm="1">
        <f t="array" aca="1" ref="AD2732" ca="1">IFERROR(IF((LEFT(INDIRECT("$F"&amp;$S2732),4))="GOTS",IF($G2732="Organic","GOTS_Organic_raw",(IF($G2732="Responsible","GOTS_Responsible",(IF($G2732="No Attribute (Conventional)","GOTS_conventional",(IF($G2732="Recycled Pre/Post-Consumer","GOTS_pre_post",(IF($G2732="In-Conversion","GOTS_in_conversion",(IF($G2732="Sustainably Sourced","Sustainably_sourced",""))))))))))),IF($G2732="Organic","Organic",(IF($G2732="Responsible","Responsible",(IF($G2732="No Attribute (Conventional)","No_Attribute_Conventional",(IF($G2732="Recycled Pre/Post-Consumer","Recycled_Pre_Post_Consumer",(IF($G2732="In-Conversion","In_Conversion",(IF($G2732="Recycled Pre-Consumer","Recycled_Pre_Consumer",(IF($G2732="Recycled Post-Consumer","Recycled_Post_Consumer",(IF($G2732="Sustainably Sourced","Sustainably_sourced","")))))))))))))))),"")</f>
        <v/>
      </c>
      <c r="AE2732" s="13" t="e" cm="1">
        <f t="array" aca="1" ref="AE2732" ca="1">IF(INDIRECT("$F"&amp;$S2732)="","",IF(LEFT(INDIRECT("$F"&amp;$S2732),3)="GRS","GRS_RCS_RM",IF((LEFT(INDIRECT("$F"&amp;$S2732),3))="RCS","GRS_RCS_RM",IF(INDIRECT("$F"&amp;$S2732)="OCS (No Label)","OCS_Conversion_RM",IF(LEFT(INDIRECT("$F"&amp;$S2732),3)="OCS","OCS_RM",IF(RIGHT(INDIRECT("$F"&amp;$S2732),10)="conversion","GOTS_RM_conversion",IF((LEFT(INDIRECT("$F"&amp;$S2732),4))="GOTS","GOTS_RM","Responsible_RM")))))))</f>
        <v>#REF!</v>
      </c>
      <c r="AF2732" s="13" t="str" cm="1">
        <f t="array" aca="1" ref="AF2732" ca="1">IF($S2732="","",INDIRECT("$Z"&amp;$S2732))</f>
        <v/>
      </c>
      <c r="AG2732" s="155"/>
      <c r="AH2732" s="13" t="str" cm="1">
        <f t="array" aca="1" ref="AH2732" ca="1">IFERROR(INDIRECT("$ag"&amp;S2732),"")</f>
        <v/>
      </c>
      <c r="AI2732" s="13" t="e" cm="1">
        <f t="array" aca="1" ref="AI2732" ca="1">INDIRECT("O"&amp;S2731)</f>
        <v>#REF!</v>
      </c>
      <c r="AJ2732" s="13" t="str">
        <f>IF($I2732="","",INDEX('Raw Material'!$A$1:$J$75,MATCH(I2732,'Raw Material'!$A$1:$A$75,0),(MATCH(G2732,'Raw Material'!$A$1:$J$1,0))))</f>
        <v/>
      </c>
      <c r="AK2732" s="13" t="str">
        <f t="shared" si="1231"/>
        <v>YANLIŞRM</v>
      </c>
      <c r="AL2732" s="153" t="str">
        <f t="shared" si="1232"/>
        <v/>
      </c>
    </row>
    <row r="2733" spans="1:38" ht="16.5" customHeight="1">
      <c r="A2733" s="161"/>
      <c r="B2733" s="166"/>
      <c r="C2733" s="167"/>
      <c r="D2733" s="156"/>
      <c r="E2733" s="156"/>
      <c r="F2733" s="174"/>
      <c r="G2733" s="181"/>
      <c r="H2733" s="182"/>
      <c r="I2733" s="182"/>
      <c r="J2733" s="182"/>
      <c r="K2733" s="32"/>
      <c r="L2733" s="178"/>
      <c r="M2733" s="178"/>
      <c r="N2733" s="81"/>
      <c r="O2733" s="185"/>
      <c r="P2733" s="103"/>
      <c r="Q2733" s="84" t="str">
        <f t="shared" si="1233"/>
        <v/>
      </c>
      <c r="R2733" s="159"/>
      <c r="S2733" s="28" t="str" cm="1">
        <f t="array" aca="1" ref="S2733" ca="1">IF(INDIRECT("A"&amp;114+$U2733)&lt;&gt;"",114+$U2733,"")</f>
        <v/>
      </c>
      <c r="T2733" s="28" t="str">
        <f t="shared" ca="1" si="1234"/>
        <v>$B</v>
      </c>
      <c r="U2733" s="29">
        <f t="shared" si="1240"/>
        <v>2616</v>
      </c>
      <c r="V2733" s="29">
        <v>218.250000000017</v>
      </c>
      <c r="W2733" s="29">
        <f t="shared" si="1245"/>
        <v>218</v>
      </c>
      <c r="X2733" s="41" t="str" cm="1">
        <f t="array" aca="1" ref="X2733" ca="1">IFERROR(INDEX('PC&amp;PD'!$A$1:$AP$15,ROW('PC&amp;PD'!$A$15),MATCH(INDIRECT(T2733),'PC&amp;PD'!$A$1:$AP$1,0)),"")</f>
        <v/>
      </c>
      <c r="Z2733" s="155"/>
      <c r="AA2733" s="13" t="str">
        <f t="shared" si="1230"/>
        <v/>
      </c>
      <c r="AB2733" s="155"/>
      <c r="AC2733" s="13" t="str">
        <f t="shared" ca="1" si="1235"/>
        <v>$AB</v>
      </c>
      <c r="AD2733" s="13" t="str" cm="1">
        <f t="array" aca="1" ref="AD2733" ca="1">IFERROR(IF((LEFT(INDIRECT("$F"&amp;$S2733),4))="GOTS",IF($G2733="Organic","GOTS_Organic_raw",(IF($G2733="Responsible","GOTS_Responsible",(IF($G2733="No Attribute (Conventional)","GOTS_conventional",(IF($G2733="Recycled Pre/Post-Consumer","GOTS_pre_post",(IF($G2733="In-Conversion","GOTS_in_conversion",(IF($G2733="Sustainably Sourced","Sustainably_sourced",""))))))))))),IF($G2733="Organic","Organic",(IF($G2733="Responsible","Responsible",(IF($G2733="No Attribute (Conventional)","No_Attribute_Conventional",(IF($G2733="Recycled Pre/Post-Consumer","Recycled_Pre_Post_Consumer",(IF($G2733="In-Conversion","In_Conversion",(IF($G2733="Recycled Pre-Consumer","Recycled_Pre_Consumer",(IF($G2733="Recycled Post-Consumer","Recycled_Post_Consumer",(IF($G2733="Sustainably Sourced","Sustainably_sourced","")))))))))))))))),"")</f>
        <v/>
      </c>
      <c r="AE2733" s="13" t="e" cm="1">
        <f t="array" aca="1" ref="AE2733" ca="1">IF(INDIRECT("$F"&amp;$S2733)="","",IF(LEFT(INDIRECT("$F"&amp;$S2733),3)="GRS","GRS_RCS_RM",IF((LEFT(INDIRECT("$F"&amp;$S2733),3))="RCS","GRS_RCS_RM",IF(INDIRECT("$F"&amp;$S2733)="OCS (No Label)","OCS_Conversion_RM",IF(LEFT(INDIRECT("$F"&amp;$S2733),3)="OCS","OCS_RM",IF(RIGHT(INDIRECT("$F"&amp;$S2733),10)="conversion","GOTS_RM_conversion",IF((LEFT(INDIRECT("$F"&amp;$S2733),4))="GOTS","GOTS_RM","Responsible_RM")))))))</f>
        <v>#REF!</v>
      </c>
      <c r="AF2733" s="13" t="str" cm="1">
        <f t="array" aca="1" ref="AF2733" ca="1">IF($S2733="","",INDIRECT("$Z"&amp;$S2733))</f>
        <v/>
      </c>
      <c r="AG2733" s="155"/>
      <c r="AH2733" s="13" t="str" cm="1">
        <f t="array" aca="1" ref="AH2733" ca="1">IFERROR(INDIRECT("$ag"&amp;S2733),"")</f>
        <v/>
      </c>
      <c r="AI2733" s="13" t="e" cm="1">
        <f t="array" aca="1" ref="AI2733" ca="1">INDIRECT("O"&amp;S2732)</f>
        <v>#REF!</v>
      </c>
      <c r="AJ2733" s="13" t="str">
        <f>IF($I2733="","",INDEX('Raw Material'!$A$1:$J$75,MATCH(I2733,'Raw Material'!$A$1:$A$75,0),(MATCH(G2733,'Raw Material'!$A$1:$J$1,0))))</f>
        <v/>
      </c>
      <c r="AK2733" s="13" t="str">
        <f t="shared" si="1231"/>
        <v>YANLIŞRM</v>
      </c>
      <c r="AL2733" s="153" t="str">
        <f t="shared" si="1232"/>
        <v/>
      </c>
    </row>
    <row r="2734" spans="1:38" ht="16.5" customHeight="1">
      <c r="A2734" s="161"/>
      <c r="B2734" s="166"/>
      <c r="C2734" s="167"/>
      <c r="D2734" s="156"/>
      <c r="E2734" s="156"/>
      <c r="F2734" s="174"/>
      <c r="G2734" s="181"/>
      <c r="H2734" s="182"/>
      <c r="I2734" s="182"/>
      <c r="J2734" s="182"/>
      <c r="K2734" s="32"/>
      <c r="L2734" s="178"/>
      <c r="M2734" s="178"/>
      <c r="N2734" s="81"/>
      <c r="O2734" s="185"/>
      <c r="P2734" s="103"/>
      <c r="Q2734" s="84" t="str">
        <f t="shared" si="1233"/>
        <v/>
      </c>
      <c r="R2734" s="159"/>
      <c r="S2734" s="28" t="str" cm="1">
        <f t="array" aca="1" ref="S2734" ca="1">IF(INDIRECT("A"&amp;114+$U2734)&lt;&gt;"",114+$U2734,"")</f>
        <v/>
      </c>
      <c r="T2734" s="28" t="str">
        <f t="shared" ca="1" si="1234"/>
        <v>$B</v>
      </c>
      <c r="U2734" s="29">
        <f t="shared" si="1240"/>
        <v>2616</v>
      </c>
      <c r="V2734" s="29">
        <v>218.33333333335099</v>
      </c>
      <c r="W2734" s="29">
        <f t="shared" si="1245"/>
        <v>218</v>
      </c>
      <c r="X2734" s="41" t="str" cm="1">
        <f t="array" aca="1" ref="X2734" ca="1">IFERROR(INDEX('PC&amp;PD'!$A$1:$AP$15,ROW('PC&amp;PD'!$A$15),MATCH(INDIRECT(T2734),'PC&amp;PD'!$A$1:$AP$1,0)),"")</f>
        <v/>
      </c>
      <c r="Z2734" s="155"/>
      <c r="AA2734" s="13" t="str">
        <f t="shared" si="1230"/>
        <v/>
      </c>
      <c r="AB2734" s="155"/>
      <c r="AC2734" s="13" t="str">
        <f t="shared" ca="1" si="1235"/>
        <v>$AB</v>
      </c>
      <c r="AD2734" s="13" t="str" cm="1">
        <f t="array" aca="1" ref="AD2734" ca="1">IFERROR(IF((LEFT(INDIRECT("$F"&amp;$S2734),4))="GOTS",IF($G2734="Organic","GOTS_Organic_raw",(IF($G2734="Responsible","GOTS_Responsible",(IF($G2734="No Attribute (Conventional)","GOTS_conventional",(IF($G2734="Recycled Pre/Post-Consumer","GOTS_pre_post",(IF($G2734="In-Conversion","GOTS_in_conversion",(IF($G2734="Sustainably Sourced","Sustainably_sourced",""))))))))))),IF($G2734="Organic","Organic",(IF($G2734="Responsible","Responsible",(IF($G2734="No Attribute (Conventional)","No_Attribute_Conventional",(IF($G2734="Recycled Pre/Post-Consumer","Recycled_Pre_Post_Consumer",(IF($G2734="In-Conversion","In_Conversion",(IF($G2734="Recycled Pre-Consumer","Recycled_Pre_Consumer",(IF($G2734="Recycled Post-Consumer","Recycled_Post_Consumer",(IF($G2734="Sustainably Sourced","Sustainably_sourced","")))))))))))))))),"")</f>
        <v/>
      </c>
      <c r="AE2734" s="13" t="e" cm="1">
        <f t="array" aca="1" ref="AE2734" ca="1">IF(INDIRECT("$F"&amp;$S2734)="","",IF(LEFT(INDIRECT("$F"&amp;$S2734),3)="GRS","GRS_RCS_RM",IF((LEFT(INDIRECT("$F"&amp;$S2734),3))="RCS","GRS_RCS_RM",IF(INDIRECT("$F"&amp;$S2734)="OCS (No Label)","OCS_Conversion_RM",IF(LEFT(INDIRECT("$F"&amp;$S2734),3)="OCS","OCS_RM",IF(RIGHT(INDIRECT("$F"&amp;$S2734),10)="conversion","GOTS_RM_conversion",IF((LEFT(INDIRECT("$F"&amp;$S2734),4))="GOTS","GOTS_RM","Responsible_RM")))))))</f>
        <v>#REF!</v>
      </c>
      <c r="AF2734" s="13" t="str" cm="1">
        <f t="array" aca="1" ref="AF2734" ca="1">IF($S2734="","",INDIRECT("$Z"&amp;$S2734))</f>
        <v/>
      </c>
      <c r="AG2734" s="155"/>
      <c r="AH2734" s="13" t="str" cm="1">
        <f t="array" aca="1" ref="AH2734" ca="1">IFERROR(INDIRECT("$ag"&amp;S2734),"")</f>
        <v/>
      </c>
      <c r="AI2734" s="13" t="e" cm="1">
        <f t="array" aca="1" ref="AI2734" ca="1">INDIRECT("O"&amp;S2733)</f>
        <v>#REF!</v>
      </c>
      <c r="AJ2734" s="13" t="str">
        <f>IF($I2734="","",INDEX('Raw Material'!$A$1:$J$75,MATCH(I2734,'Raw Material'!$A$1:$A$75,0),(MATCH(G2734,'Raw Material'!$A$1:$J$1,0))))</f>
        <v/>
      </c>
      <c r="AK2734" s="13" t="str">
        <f t="shared" si="1231"/>
        <v>YANLIŞRM</v>
      </c>
      <c r="AL2734" s="153" t="str">
        <f t="shared" si="1232"/>
        <v/>
      </c>
    </row>
    <row r="2735" spans="1:38" ht="16.5" customHeight="1">
      <c r="A2735" s="161"/>
      <c r="B2735" s="166"/>
      <c r="C2735" s="167"/>
      <c r="D2735" s="156"/>
      <c r="E2735" s="156"/>
      <c r="F2735" s="174"/>
      <c r="G2735" s="181"/>
      <c r="H2735" s="182"/>
      <c r="I2735" s="182"/>
      <c r="J2735" s="182"/>
      <c r="K2735" s="32"/>
      <c r="L2735" s="178"/>
      <c r="M2735" s="178"/>
      <c r="N2735" s="81"/>
      <c r="O2735" s="185"/>
      <c r="P2735" s="103"/>
      <c r="Q2735" s="84" t="str">
        <f t="shared" si="1233"/>
        <v/>
      </c>
      <c r="R2735" s="159"/>
      <c r="S2735" s="28" t="str" cm="1">
        <f t="array" aca="1" ref="S2735" ca="1">IF(INDIRECT("A"&amp;114+$U2735)&lt;&gt;"",114+$U2735,"")</f>
        <v/>
      </c>
      <c r="T2735" s="28" t="str">
        <f t="shared" ca="1" si="1234"/>
        <v>$B</v>
      </c>
      <c r="U2735" s="29">
        <f t="shared" si="1240"/>
        <v>2616</v>
      </c>
      <c r="V2735" s="29">
        <v>218.41666666668399</v>
      </c>
      <c r="W2735" s="29">
        <f t="shared" si="1245"/>
        <v>218</v>
      </c>
      <c r="X2735" s="41" t="str" cm="1">
        <f t="array" aca="1" ref="X2735" ca="1">IFERROR(INDEX('PC&amp;PD'!$A$1:$AP$15,ROW('PC&amp;PD'!$A$15),MATCH(INDIRECT(T2735),'PC&amp;PD'!$A$1:$AP$1,0)),"")</f>
        <v/>
      </c>
      <c r="Z2735" s="155"/>
      <c r="AA2735" s="13" t="str">
        <f t="shared" si="1230"/>
        <v/>
      </c>
      <c r="AB2735" s="155"/>
      <c r="AC2735" s="13" t="str">
        <f t="shared" ca="1" si="1235"/>
        <v>$AB</v>
      </c>
      <c r="AD2735" s="13" t="str" cm="1">
        <f t="array" aca="1" ref="AD2735" ca="1">IFERROR(IF((LEFT(INDIRECT("$F"&amp;$S2735),4))="GOTS",IF($G2735="Organic","GOTS_Organic_raw",(IF($G2735="Responsible","GOTS_Responsible",(IF($G2735="No Attribute (Conventional)","GOTS_conventional",(IF($G2735="Recycled Pre/Post-Consumer","GOTS_pre_post",(IF($G2735="In-Conversion","GOTS_in_conversion",(IF($G2735="Sustainably Sourced","Sustainably_sourced",""))))))))))),IF($G2735="Organic","Organic",(IF($G2735="Responsible","Responsible",(IF($G2735="No Attribute (Conventional)","No_Attribute_Conventional",(IF($G2735="Recycled Pre/Post-Consumer","Recycled_Pre_Post_Consumer",(IF($G2735="In-Conversion","In_Conversion",(IF($G2735="Recycled Pre-Consumer","Recycled_Pre_Consumer",(IF($G2735="Recycled Post-Consumer","Recycled_Post_Consumer",(IF($G2735="Sustainably Sourced","Sustainably_sourced","")))))))))))))))),"")</f>
        <v/>
      </c>
      <c r="AE2735" s="13" t="e" cm="1">
        <f t="array" aca="1" ref="AE2735" ca="1">IF(INDIRECT("$F"&amp;$S2735)="","",IF(LEFT(INDIRECT("$F"&amp;$S2735),3)="GRS","GRS_RCS_RM",IF((LEFT(INDIRECT("$F"&amp;$S2735),3))="RCS","GRS_RCS_RM",IF(INDIRECT("$F"&amp;$S2735)="OCS (No Label)","OCS_Conversion_RM",IF(LEFT(INDIRECT("$F"&amp;$S2735),3)="OCS","OCS_RM",IF(RIGHT(INDIRECT("$F"&amp;$S2735),10)="conversion","GOTS_RM_conversion",IF((LEFT(INDIRECT("$F"&amp;$S2735),4))="GOTS","GOTS_RM","Responsible_RM")))))))</f>
        <v>#REF!</v>
      </c>
      <c r="AF2735" s="13" t="str" cm="1">
        <f t="array" aca="1" ref="AF2735" ca="1">IF($S2735="","",INDIRECT("$Z"&amp;$S2735))</f>
        <v/>
      </c>
      <c r="AG2735" s="155"/>
      <c r="AH2735" s="13" t="str" cm="1">
        <f t="array" aca="1" ref="AH2735" ca="1">IFERROR(INDIRECT("$ag"&amp;S2735),"")</f>
        <v/>
      </c>
      <c r="AI2735" s="13" t="e" cm="1">
        <f t="array" aca="1" ref="AI2735" ca="1">INDIRECT("O"&amp;S2734)</f>
        <v>#REF!</v>
      </c>
      <c r="AJ2735" s="13" t="str">
        <f>IF($I2735="","",INDEX('Raw Material'!$A$1:$J$75,MATCH(I2735,'Raw Material'!$A$1:$A$75,0),(MATCH(G2735,'Raw Material'!$A$1:$J$1,0))))</f>
        <v/>
      </c>
      <c r="AK2735" s="13" t="str">
        <f t="shared" si="1231"/>
        <v>YANLIŞRM</v>
      </c>
      <c r="AL2735" s="153" t="str">
        <f t="shared" si="1232"/>
        <v/>
      </c>
    </row>
    <row r="2736" spans="1:38" ht="16.5" customHeight="1">
      <c r="A2736" s="162"/>
      <c r="B2736" s="168"/>
      <c r="C2736" s="169"/>
      <c r="D2736" s="156"/>
      <c r="E2736" s="156"/>
      <c r="F2736" s="175"/>
      <c r="G2736" s="181"/>
      <c r="H2736" s="182"/>
      <c r="I2736" s="182"/>
      <c r="J2736" s="182"/>
      <c r="K2736" s="32"/>
      <c r="L2736" s="179"/>
      <c r="M2736" s="179"/>
      <c r="N2736" s="81"/>
      <c r="O2736" s="185"/>
      <c r="P2736" s="103"/>
      <c r="Q2736" s="84" t="str">
        <f t="shared" si="1233"/>
        <v/>
      </c>
      <c r="R2736" s="159"/>
      <c r="S2736" s="28" t="str" cm="1">
        <f t="array" aca="1" ref="S2736" ca="1">IF(INDIRECT("A"&amp;114+$U2736)&lt;&gt;"",114+$U2736,"")</f>
        <v/>
      </c>
      <c r="T2736" s="28" t="str">
        <f t="shared" ca="1" si="1234"/>
        <v>$B</v>
      </c>
      <c r="U2736" s="29">
        <f t="shared" si="1240"/>
        <v>2616</v>
      </c>
      <c r="V2736" s="29">
        <v>218.500000000017</v>
      </c>
      <c r="W2736" s="29">
        <f t="shared" si="1245"/>
        <v>218</v>
      </c>
      <c r="X2736" s="41" t="str" cm="1">
        <f t="array" aca="1" ref="X2736" ca="1">IFERROR(INDEX('PC&amp;PD'!$A$1:$AP$15,ROW('PC&amp;PD'!$A$15),MATCH(INDIRECT(T2736),'PC&amp;PD'!$A$1:$AP$1,0)),"")</f>
        <v/>
      </c>
      <c r="Z2736" s="155"/>
      <c r="AA2736" s="13" t="str">
        <f t="shared" si="1230"/>
        <v/>
      </c>
      <c r="AB2736" s="155"/>
      <c r="AC2736" s="13" t="str">
        <f t="shared" ca="1" si="1235"/>
        <v>$AB</v>
      </c>
      <c r="AD2736" s="13" t="str" cm="1">
        <f t="array" aca="1" ref="AD2736" ca="1">IFERROR(IF((LEFT(INDIRECT("$F"&amp;$S2736),4))="GOTS",IF($G2736="Organic","GOTS_Organic_raw",(IF($G2736="Responsible","GOTS_Responsible",(IF($G2736="No Attribute (Conventional)","GOTS_conventional",(IF($G2736="Recycled Pre/Post-Consumer","GOTS_pre_post",(IF($G2736="In-Conversion","GOTS_in_conversion",(IF($G2736="Sustainably Sourced","Sustainably_sourced",""))))))))))),IF($G2736="Organic","Organic",(IF($G2736="Responsible","Responsible",(IF($G2736="No Attribute (Conventional)","No_Attribute_Conventional",(IF($G2736="Recycled Pre/Post-Consumer","Recycled_Pre_Post_Consumer",(IF($G2736="In-Conversion","In_Conversion",(IF($G2736="Recycled Pre-Consumer","Recycled_Pre_Consumer",(IF($G2736="Recycled Post-Consumer","Recycled_Post_Consumer",(IF($G2736="Sustainably Sourced","Sustainably_sourced","")))))))))))))))),"")</f>
        <v/>
      </c>
      <c r="AE2736" s="13" t="e" cm="1">
        <f t="array" aca="1" ref="AE2736" ca="1">IF(INDIRECT("$F"&amp;$S2736)="","",IF(LEFT(INDIRECT("$F"&amp;$S2736),3)="GRS","GRS_RCS_RM",IF((LEFT(INDIRECT("$F"&amp;$S2736),3))="RCS","GRS_RCS_RM",IF(INDIRECT("$F"&amp;$S2736)="OCS (No Label)","OCS_Conversion_RM",IF(LEFT(INDIRECT("$F"&amp;$S2736),3)="OCS","OCS_RM",IF(RIGHT(INDIRECT("$F"&amp;$S2736),10)="conversion","GOTS_RM_conversion",IF((LEFT(INDIRECT("$F"&amp;$S2736),4))="GOTS","GOTS_RM","Responsible_RM")))))))</f>
        <v>#REF!</v>
      </c>
      <c r="AF2736" s="13" t="str" cm="1">
        <f t="array" aca="1" ref="AF2736" ca="1">IF($S2736="","",INDIRECT("$Z"&amp;$S2736))</f>
        <v/>
      </c>
      <c r="AG2736" s="155"/>
      <c r="AH2736" s="13" t="str" cm="1">
        <f t="array" aca="1" ref="AH2736" ca="1">IFERROR(INDIRECT("$ag"&amp;S2736),"")</f>
        <v/>
      </c>
      <c r="AI2736" s="13" t="e" cm="1">
        <f t="array" aca="1" ref="AI2736" ca="1">INDIRECT("O"&amp;S2735)</f>
        <v>#REF!</v>
      </c>
      <c r="AJ2736" s="13" t="str">
        <f>IF($I2736="","",INDEX('Raw Material'!$A$1:$J$75,MATCH(I2736,'Raw Material'!$A$1:$A$75,0),(MATCH(G2736,'Raw Material'!$A$1:$J$1,0))))</f>
        <v/>
      </c>
      <c r="AK2736" s="13" t="str">
        <f t="shared" si="1231"/>
        <v>YANLIŞRM</v>
      </c>
      <c r="AL2736" s="153" t="str">
        <f t="shared" si="1232"/>
        <v/>
      </c>
    </row>
    <row r="2737" spans="1:38" ht="16.5" customHeight="1">
      <c r="A2737" s="162"/>
      <c r="B2737" s="168"/>
      <c r="C2737" s="169"/>
      <c r="D2737" s="156"/>
      <c r="E2737" s="156"/>
      <c r="F2737" s="175"/>
      <c r="G2737" s="181"/>
      <c r="H2737" s="182"/>
      <c r="I2737" s="182"/>
      <c r="J2737" s="182"/>
      <c r="K2737" s="32"/>
      <c r="L2737" s="179"/>
      <c r="M2737" s="179"/>
      <c r="N2737" s="81"/>
      <c r="O2737" s="185"/>
      <c r="P2737" s="103"/>
      <c r="Q2737" s="84" t="str">
        <f t="shared" si="1233"/>
        <v/>
      </c>
      <c r="R2737" s="159"/>
      <c r="S2737" s="28" t="str" cm="1">
        <f t="array" aca="1" ref="S2737" ca="1">IF(INDIRECT("A"&amp;114+$U2737)&lt;&gt;"",114+$U2737,"")</f>
        <v/>
      </c>
      <c r="T2737" s="28" t="str">
        <f t="shared" ca="1" si="1234"/>
        <v>$B</v>
      </c>
      <c r="U2737" s="29">
        <f t="shared" si="1240"/>
        <v>2616</v>
      </c>
      <c r="V2737" s="29">
        <v>218.58333333335099</v>
      </c>
      <c r="W2737" s="29">
        <f t="shared" si="1245"/>
        <v>218</v>
      </c>
      <c r="X2737" s="41" t="str" cm="1">
        <f t="array" aca="1" ref="X2737" ca="1">IFERROR(INDEX('PC&amp;PD'!$A$1:$AP$15,ROW('PC&amp;PD'!$A$15),MATCH(INDIRECT(T2737),'PC&amp;PD'!$A$1:$AP$1,0)),"")</f>
        <v/>
      </c>
      <c r="Z2737" s="155"/>
      <c r="AA2737" s="13" t="str">
        <f t="shared" si="1230"/>
        <v/>
      </c>
      <c r="AB2737" s="155"/>
      <c r="AC2737" s="13" t="str">
        <f t="shared" ca="1" si="1235"/>
        <v>$AB</v>
      </c>
      <c r="AD2737" s="13" t="str" cm="1">
        <f t="array" aca="1" ref="AD2737" ca="1">IFERROR(IF((LEFT(INDIRECT("$F"&amp;$S2737),4))="GOTS",IF($G2737="Organic","GOTS_Organic_raw",(IF($G2737="Responsible","GOTS_Responsible",(IF($G2737="No Attribute (Conventional)","GOTS_conventional",(IF($G2737="Recycled Pre/Post-Consumer","GOTS_pre_post",(IF($G2737="In-Conversion","GOTS_in_conversion",(IF($G2737="Sustainably Sourced","Sustainably_sourced",""))))))))))),IF($G2737="Organic","Organic",(IF($G2737="Responsible","Responsible",(IF($G2737="No Attribute (Conventional)","No_Attribute_Conventional",(IF($G2737="Recycled Pre/Post-Consumer","Recycled_Pre_Post_Consumer",(IF($G2737="In-Conversion","In_Conversion",(IF($G2737="Recycled Pre-Consumer","Recycled_Pre_Consumer",(IF($G2737="Recycled Post-Consumer","Recycled_Post_Consumer",(IF($G2737="Sustainably Sourced","Sustainably_sourced","")))))))))))))))),"")</f>
        <v/>
      </c>
      <c r="AE2737" s="13" t="e" cm="1">
        <f t="array" aca="1" ref="AE2737" ca="1">IF(INDIRECT("$F"&amp;$S2737)="","",IF(LEFT(INDIRECT("$F"&amp;$S2737),3)="GRS","GRS_RCS_RM",IF((LEFT(INDIRECT("$F"&amp;$S2737),3))="RCS","GRS_RCS_RM",IF(INDIRECT("$F"&amp;$S2737)="OCS (No Label)","OCS_Conversion_RM",IF(LEFT(INDIRECT("$F"&amp;$S2737),3)="OCS","OCS_RM",IF(RIGHT(INDIRECT("$F"&amp;$S2737),10)="conversion","GOTS_RM_conversion",IF((LEFT(INDIRECT("$F"&amp;$S2737),4))="GOTS","GOTS_RM","Responsible_RM")))))))</f>
        <v>#REF!</v>
      </c>
      <c r="AF2737" s="13" t="str" cm="1">
        <f t="array" aca="1" ref="AF2737" ca="1">IF($S2737="","",INDIRECT("$Z"&amp;$S2737))</f>
        <v/>
      </c>
      <c r="AG2737" s="155"/>
      <c r="AH2737" s="13" t="str" cm="1">
        <f t="array" aca="1" ref="AH2737" ca="1">IFERROR(INDIRECT("$ag"&amp;S2737),"")</f>
        <v/>
      </c>
      <c r="AI2737" s="13" t="e" cm="1">
        <f t="array" aca="1" ref="AI2737" ca="1">INDIRECT("O"&amp;S2736)</f>
        <v>#REF!</v>
      </c>
      <c r="AJ2737" s="13" t="str">
        <f>IF($I2737="","",INDEX('Raw Material'!$A$1:$J$75,MATCH(I2737,'Raw Material'!$A$1:$A$75,0),(MATCH(G2737,'Raw Material'!$A$1:$J$1,0))))</f>
        <v/>
      </c>
      <c r="AK2737" s="13" t="str">
        <f t="shared" si="1231"/>
        <v>YANLIŞRM</v>
      </c>
      <c r="AL2737" s="153" t="str">
        <f t="shared" si="1232"/>
        <v/>
      </c>
    </row>
    <row r="2738" spans="1:38" ht="16.5" customHeight="1">
      <c r="A2738" s="162"/>
      <c r="B2738" s="168"/>
      <c r="C2738" s="169"/>
      <c r="D2738" s="156"/>
      <c r="E2738" s="156"/>
      <c r="F2738" s="175"/>
      <c r="G2738" s="181"/>
      <c r="H2738" s="182"/>
      <c r="I2738" s="182"/>
      <c r="J2738" s="182"/>
      <c r="K2738" s="32"/>
      <c r="L2738" s="179"/>
      <c r="M2738" s="179"/>
      <c r="N2738" s="81"/>
      <c r="O2738" s="185"/>
      <c r="P2738" s="103"/>
      <c r="Q2738" s="84" t="str">
        <f t="shared" si="1233"/>
        <v/>
      </c>
      <c r="R2738" s="159"/>
      <c r="S2738" s="28" t="str" cm="1">
        <f t="array" aca="1" ref="S2738" ca="1">IF(INDIRECT("A"&amp;114+$U2738)&lt;&gt;"",114+$U2738,"")</f>
        <v/>
      </c>
      <c r="T2738" s="28" t="str">
        <f t="shared" ca="1" si="1234"/>
        <v>$B</v>
      </c>
      <c r="U2738" s="29">
        <f t="shared" si="1240"/>
        <v>2616</v>
      </c>
      <c r="V2738" s="29">
        <v>218.66666666668399</v>
      </c>
      <c r="W2738" s="29">
        <f t="shared" si="1245"/>
        <v>218</v>
      </c>
      <c r="X2738" s="41" t="str" cm="1">
        <f t="array" aca="1" ref="X2738" ca="1">IFERROR(INDEX('PC&amp;PD'!$A$1:$AP$15,ROW('PC&amp;PD'!$A$15),MATCH(INDIRECT(T2738),'PC&amp;PD'!$A$1:$AP$1,0)),"")</f>
        <v/>
      </c>
      <c r="Z2738" s="155"/>
      <c r="AA2738" s="13" t="str">
        <f t="shared" si="1230"/>
        <v/>
      </c>
      <c r="AB2738" s="155"/>
      <c r="AC2738" s="13" t="str">
        <f t="shared" ca="1" si="1235"/>
        <v>$AB</v>
      </c>
      <c r="AD2738" s="13" t="str" cm="1">
        <f t="array" aca="1" ref="AD2738" ca="1">IFERROR(IF((LEFT(INDIRECT("$F"&amp;$S2738),4))="GOTS",IF($G2738="Organic","GOTS_Organic_raw",(IF($G2738="Responsible","GOTS_Responsible",(IF($G2738="No Attribute (Conventional)","GOTS_conventional",(IF($G2738="Recycled Pre/Post-Consumer","GOTS_pre_post",(IF($G2738="In-Conversion","GOTS_in_conversion",(IF($G2738="Sustainably Sourced","Sustainably_sourced",""))))))))))),IF($G2738="Organic","Organic",(IF($G2738="Responsible","Responsible",(IF($G2738="No Attribute (Conventional)","No_Attribute_Conventional",(IF($G2738="Recycled Pre/Post-Consumer","Recycled_Pre_Post_Consumer",(IF($G2738="In-Conversion","In_Conversion",(IF($G2738="Recycled Pre-Consumer","Recycled_Pre_Consumer",(IF($G2738="Recycled Post-Consumer","Recycled_Post_Consumer",(IF($G2738="Sustainably Sourced","Sustainably_sourced","")))))))))))))))),"")</f>
        <v/>
      </c>
      <c r="AE2738" s="13" t="e" cm="1">
        <f t="array" aca="1" ref="AE2738" ca="1">IF(INDIRECT("$F"&amp;$S2738)="","",IF(LEFT(INDIRECT("$F"&amp;$S2738),3)="GRS","GRS_RCS_RM",IF((LEFT(INDIRECT("$F"&amp;$S2738),3))="RCS","GRS_RCS_RM",IF(INDIRECT("$F"&amp;$S2738)="OCS (No Label)","OCS_Conversion_RM",IF(LEFT(INDIRECT("$F"&amp;$S2738),3)="OCS","OCS_RM",IF(RIGHT(INDIRECT("$F"&amp;$S2738),10)="conversion","GOTS_RM_conversion",IF((LEFT(INDIRECT("$F"&amp;$S2738),4))="GOTS","GOTS_RM","Responsible_RM")))))))</f>
        <v>#REF!</v>
      </c>
      <c r="AF2738" s="13" t="str" cm="1">
        <f t="array" aca="1" ref="AF2738" ca="1">IF($S2738="","",INDIRECT("$Z"&amp;$S2738))</f>
        <v/>
      </c>
      <c r="AG2738" s="155"/>
      <c r="AH2738" s="13" t="str" cm="1">
        <f t="array" aca="1" ref="AH2738" ca="1">IFERROR(INDIRECT("$ag"&amp;S2738),"")</f>
        <v/>
      </c>
      <c r="AI2738" s="13" t="e" cm="1">
        <f t="array" aca="1" ref="AI2738" ca="1">INDIRECT("O"&amp;S2737)</f>
        <v>#REF!</v>
      </c>
      <c r="AJ2738" s="13" t="str">
        <f>IF($I2738="","",INDEX('Raw Material'!$A$1:$J$75,MATCH(I2738,'Raw Material'!$A$1:$A$75,0),(MATCH(G2738,'Raw Material'!$A$1:$J$1,0))))</f>
        <v/>
      </c>
      <c r="AK2738" s="13" t="str">
        <f t="shared" si="1231"/>
        <v>YANLIŞRM</v>
      </c>
      <c r="AL2738" s="153" t="str">
        <f t="shared" si="1232"/>
        <v/>
      </c>
    </row>
    <row r="2739" spans="1:38" ht="16.5" customHeight="1">
      <c r="A2739" s="162"/>
      <c r="B2739" s="168"/>
      <c r="C2739" s="169"/>
      <c r="D2739" s="156"/>
      <c r="E2739" s="156"/>
      <c r="F2739" s="175"/>
      <c r="G2739" s="181"/>
      <c r="H2739" s="182"/>
      <c r="I2739" s="182"/>
      <c r="J2739" s="182"/>
      <c r="K2739" s="32"/>
      <c r="L2739" s="179"/>
      <c r="M2739" s="179"/>
      <c r="N2739" s="81"/>
      <c r="O2739" s="185"/>
      <c r="P2739" s="103"/>
      <c r="Q2739" s="84" t="str">
        <f t="shared" si="1233"/>
        <v/>
      </c>
      <c r="R2739" s="159"/>
      <c r="S2739" s="28" t="str" cm="1">
        <f t="array" aca="1" ref="S2739" ca="1">IF(INDIRECT("A"&amp;114+$U2739)&lt;&gt;"",114+$U2739,"")</f>
        <v/>
      </c>
      <c r="T2739" s="28" t="str">
        <f t="shared" ca="1" si="1234"/>
        <v>$B</v>
      </c>
      <c r="U2739" s="29">
        <f t="shared" si="1240"/>
        <v>2616</v>
      </c>
      <c r="V2739" s="29">
        <v>218.750000000017</v>
      </c>
      <c r="W2739" s="29">
        <f t="shared" si="1245"/>
        <v>218</v>
      </c>
      <c r="X2739" s="41" t="str" cm="1">
        <f t="array" aca="1" ref="X2739" ca="1">IFERROR(INDEX('PC&amp;PD'!$A$1:$AP$15,ROW('PC&amp;PD'!$A$15),MATCH(INDIRECT(T2739),'PC&amp;PD'!$A$1:$AP$1,0)),"")</f>
        <v/>
      </c>
      <c r="Z2739" s="155"/>
      <c r="AA2739" s="13" t="str">
        <f t="shared" ref="AA2739:AA2802" si="1259">IFERROR(IF(G2739="","",IF(G2739="No Attribute (Conventional)","",G2739)),"")</f>
        <v/>
      </c>
      <c r="AB2739" s="155"/>
      <c r="AC2739" s="13" t="str">
        <f t="shared" ca="1" si="1235"/>
        <v>$AB</v>
      </c>
      <c r="AD2739" s="13" t="str" cm="1">
        <f t="array" aca="1" ref="AD2739" ca="1">IFERROR(IF((LEFT(INDIRECT("$F"&amp;$S2739),4))="GOTS",IF($G2739="Organic","GOTS_Organic_raw",(IF($G2739="Responsible","GOTS_Responsible",(IF($G2739="No Attribute (Conventional)","GOTS_conventional",(IF($G2739="Recycled Pre/Post-Consumer","GOTS_pre_post",(IF($G2739="In-Conversion","GOTS_in_conversion",(IF($G2739="Sustainably Sourced","Sustainably_sourced",""))))))))))),IF($G2739="Organic","Organic",(IF($G2739="Responsible","Responsible",(IF($G2739="No Attribute (Conventional)","No_Attribute_Conventional",(IF($G2739="Recycled Pre/Post-Consumer","Recycled_Pre_Post_Consumer",(IF($G2739="In-Conversion","In_Conversion",(IF($G2739="Recycled Pre-Consumer","Recycled_Pre_Consumer",(IF($G2739="Recycled Post-Consumer","Recycled_Post_Consumer",(IF($G2739="Sustainably Sourced","Sustainably_sourced","")))))))))))))))),"")</f>
        <v/>
      </c>
      <c r="AE2739" s="13" t="e" cm="1">
        <f t="array" aca="1" ref="AE2739" ca="1">IF(INDIRECT("$F"&amp;$S2739)="","",IF(LEFT(INDIRECT("$F"&amp;$S2739),3)="GRS","GRS_RCS_RM",IF((LEFT(INDIRECT("$F"&amp;$S2739),3))="RCS","GRS_RCS_RM",IF(INDIRECT("$F"&amp;$S2739)="OCS (No Label)","OCS_Conversion_RM",IF(LEFT(INDIRECT("$F"&amp;$S2739),3)="OCS","OCS_RM",IF(RIGHT(INDIRECT("$F"&amp;$S2739),10)="conversion","GOTS_RM_conversion",IF((LEFT(INDIRECT("$F"&amp;$S2739),4))="GOTS","GOTS_RM","Responsible_RM")))))))</f>
        <v>#REF!</v>
      </c>
      <c r="AF2739" s="13" t="str" cm="1">
        <f t="array" aca="1" ref="AF2739" ca="1">IF($S2739="","",INDIRECT("$Z"&amp;$S2739))</f>
        <v/>
      </c>
      <c r="AG2739" s="155"/>
      <c r="AH2739" s="13" t="str" cm="1">
        <f t="array" aca="1" ref="AH2739" ca="1">IFERROR(INDIRECT("$ag"&amp;S2739),"")</f>
        <v/>
      </c>
      <c r="AI2739" s="13" t="e" cm="1">
        <f t="array" aca="1" ref="AI2739" ca="1">INDIRECT("O"&amp;S2738)</f>
        <v>#REF!</v>
      </c>
      <c r="AJ2739" s="13" t="str">
        <f>IF($I2739="","",INDEX('Raw Material'!$A$1:$J$75,MATCH(I2739,'Raw Material'!$A$1:$A$75,0),(MATCH(G2739,'Raw Material'!$A$1:$J$1,0))))</f>
        <v/>
      </c>
      <c r="AK2739" s="13" t="str">
        <f t="shared" ref="AK2739:AK2802" si="1260">$U$17&amp;"RM"</f>
        <v>YANLIŞRM</v>
      </c>
      <c r="AL2739" s="153" t="str">
        <f t="shared" ref="AL2739:AL2802" si="1261">IF($G2739="Organic","Organic",IF($G2739="No Attribute (Conventional)","No_Attribute_Conventional",IF($G2739="Recycled pre-consumer","Recycled_pre_consumer",IF($G2739="Recycled post-consumer","Recycled_post_consumer",IF($G2739="Responsible","Responsible",IF($G2739="Sustainably sourced","Sustainable_sourced",IF($G2739="ın-conversion","In_conversion","")))))))</f>
        <v/>
      </c>
    </row>
    <row r="2740" spans="1:38" ht="16.5" customHeight="1">
      <c r="A2740" s="162"/>
      <c r="B2740" s="168"/>
      <c r="C2740" s="169"/>
      <c r="D2740" s="156"/>
      <c r="E2740" s="156"/>
      <c r="F2740" s="175"/>
      <c r="G2740" s="181"/>
      <c r="H2740" s="182"/>
      <c r="I2740" s="182"/>
      <c r="J2740" s="182"/>
      <c r="K2740" s="32"/>
      <c r="L2740" s="179"/>
      <c r="M2740" s="179"/>
      <c r="N2740" s="81"/>
      <c r="O2740" s="185"/>
      <c r="P2740" s="103"/>
      <c r="Q2740" s="84" t="str">
        <f t="shared" si="1233"/>
        <v/>
      </c>
      <c r="R2740" s="159"/>
      <c r="S2740" s="28" t="str" cm="1">
        <f t="array" aca="1" ref="S2740" ca="1">IF(INDIRECT("A"&amp;114+$U2740)&lt;&gt;"",114+$U2740,"")</f>
        <v/>
      </c>
      <c r="T2740" s="28" t="str">
        <f t="shared" ca="1" si="1234"/>
        <v>$B</v>
      </c>
      <c r="U2740" s="29">
        <f t="shared" si="1240"/>
        <v>2616</v>
      </c>
      <c r="V2740" s="29">
        <v>218.83333333335099</v>
      </c>
      <c r="W2740" s="29">
        <f t="shared" si="1245"/>
        <v>218</v>
      </c>
      <c r="X2740" s="41" t="str" cm="1">
        <f t="array" aca="1" ref="X2740" ca="1">IFERROR(INDEX('PC&amp;PD'!$A$1:$AP$15,ROW('PC&amp;PD'!$A$15),MATCH(INDIRECT(T2740),'PC&amp;PD'!$A$1:$AP$1,0)),"")</f>
        <v/>
      </c>
      <c r="Z2740" s="155"/>
      <c r="AA2740" s="13" t="str">
        <f t="shared" si="1259"/>
        <v/>
      </c>
      <c r="AB2740" s="155"/>
      <c r="AC2740" s="13" t="str">
        <f t="shared" ca="1" si="1235"/>
        <v>$AB</v>
      </c>
      <c r="AD2740" s="13" t="str" cm="1">
        <f t="array" aca="1" ref="AD2740" ca="1">IFERROR(IF((LEFT(INDIRECT("$F"&amp;$S2740),4))="GOTS",IF($G2740="Organic","GOTS_Organic_raw",(IF($G2740="Responsible","GOTS_Responsible",(IF($G2740="No Attribute (Conventional)","GOTS_conventional",(IF($G2740="Recycled Pre/Post-Consumer","GOTS_pre_post",(IF($G2740="In-Conversion","GOTS_in_conversion",(IF($G2740="Sustainably Sourced","Sustainably_sourced",""))))))))))),IF($G2740="Organic","Organic",(IF($G2740="Responsible","Responsible",(IF($G2740="No Attribute (Conventional)","No_Attribute_Conventional",(IF($G2740="Recycled Pre/Post-Consumer","Recycled_Pre_Post_Consumer",(IF($G2740="In-Conversion","In_Conversion",(IF($G2740="Recycled Pre-Consumer","Recycled_Pre_Consumer",(IF($G2740="Recycled Post-Consumer","Recycled_Post_Consumer",(IF($G2740="Sustainably Sourced","Sustainably_sourced","")))))))))))))))),"")</f>
        <v/>
      </c>
      <c r="AE2740" s="13" t="e" cm="1">
        <f t="array" aca="1" ref="AE2740" ca="1">IF(INDIRECT("$F"&amp;$S2740)="","",IF(LEFT(INDIRECT("$F"&amp;$S2740),3)="GRS","GRS_RCS_RM",IF((LEFT(INDIRECT("$F"&amp;$S2740),3))="RCS","GRS_RCS_RM",IF(INDIRECT("$F"&amp;$S2740)="OCS (No Label)","OCS_Conversion_RM",IF(LEFT(INDIRECT("$F"&amp;$S2740),3)="OCS","OCS_RM",IF(RIGHT(INDIRECT("$F"&amp;$S2740),10)="conversion","GOTS_RM_conversion",IF((LEFT(INDIRECT("$F"&amp;$S2740),4))="GOTS","GOTS_RM","Responsible_RM")))))))</f>
        <v>#REF!</v>
      </c>
      <c r="AF2740" s="13" t="str" cm="1">
        <f t="array" aca="1" ref="AF2740" ca="1">IF($S2740="","",INDIRECT("$Z"&amp;$S2740))</f>
        <v/>
      </c>
      <c r="AG2740" s="155"/>
      <c r="AH2740" s="13" t="str" cm="1">
        <f t="array" aca="1" ref="AH2740" ca="1">IFERROR(INDIRECT("$ag"&amp;S2740),"")</f>
        <v/>
      </c>
      <c r="AI2740" s="13" t="e" cm="1">
        <f t="array" aca="1" ref="AI2740" ca="1">INDIRECT("O"&amp;S2739)</f>
        <v>#REF!</v>
      </c>
      <c r="AJ2740" s="13" t="str">
        <f>IF($I2740="","",INDEX('Raw Material'!$A$1:$J$75,MATCH(I2740,'Raw Material'!$A$1:$A$75,0),(MATCH(G2740,'Raw Material'!$A$1:$J$1,0))))</f>
        <v/>
      </c>
      <c r="AK2740" s="13" t="str">
        <f t="shared" si="1260"/>
        <v>YANLIŞRM</v>
      </c>
      <c r="AL2740" s="153" t="str">
        <f t="shared" si="1261"/>
        <v/>
      </c>
    </row>
    <row r="2741" spans="1:38" ht="16.5" customHeight="1" thickBot="1">
      <c r="A2741" s="163"/>
      <c r="B2741" s="170"/>
      <c r="C2741" s="171"/>
      <c r="D2741" s="156"/>
      <c r="E2741" s="156"/>
      <c r="F2741" s="176"/>
      <c r="G2741" s="157"/>
      <c r="H2741" s="158"/>
      <c r="I2741" s="158"/>
      <c r="J2741" s="158"/>
      <c r="K2741" s="33"/>
      <c r="L2741" s="180"/>
      <c r="M2741" s="180"/>
      <c r="N2741" s="82"/>
      <c r="O2741" s="186"/>
      <c r="P2741" s="103"/>
      <c r="Q2741" s="84" t="str">
        <f t="shared" ref="Q2741:Q2804" si="1262">IF(OR($G2741="",$I2741="",$K2741="",$AJ2741="–"),"",CONCATENATE($K2741," ",$AA2741," ",$I2741," (",$AJ2741,") + "))</f>
        <v/>
      </c>
      <c r="R2741" s="159"/>
      <c r="S2741" s="28" t="str" cm="1">
        <f t="array" aca="1" ref="S2741" ca="1">IF(INDIRECT("A"&amp;114+$U2741)&lt;&gt;"",114+$U2741,"")</f>
        <v/>
      </c>
      <c r="T2741" s="28" t="str">
        <f t="shared" ref="T2741:T2804" ca="1" si="1263">"$B"&amp;S2741</f>
        <v>$B</v>
      </c>
      <c r="U2741" s="29">
        <f t="shared" si="1240"/>
        <v>2616</v>
      </c>
      <c r="V2741" s="29">
        <v>218.91666666668399</v>
      </c>
      <c r="W2741" s="29">
        <f t="shared" si="1245"/>
        <v>218</v>
      </c>
      <c r="X2741" s="41" t="str" cm="1">
        <f t="array" aca="1" ref="X2741" ca="1">IFERROR(INDEX('PC&amp;PD'!$A$1:$AP$15,ROW('PC&amp;PD'!$A$15),MATCH(INDIRECT(T2741),'PC&amp;PD'!$A$1:$AP$1,0)),"")</f>
        <v/>
      </c>
      <c r="Z2741" s="155"/>
      <c r="AA2741" s="13" t="str">
        <f t="shared" si="1259"/>
        <v/>
      </c>
      <c r="AB2741" s="155"/>
      <c r="AC2741" s="13" t="str">
        <f t="shared" ref="AC2741:AC2804" ca="1" si="1264">"$AB"&amp;S2741</f>
        <v>$AB</v>
      </c>
      <c r="AD2741" s="13" t="str" cm="1">
        <f t="array" aca="1" ref="AD2741" ca="1">IFERROR(IF((LEFT(INDIRECT("$F"&amp;$S2741),4))="GOTS",IF($G2741="Organic","GOTS_Organic_raw",(IF($G2741="Responsible","GOTS_Responsible",(IF($G2741="No Attribute (Conventional)","GOTS_conventional",(IF($G2741="Recycled Pre/Post-Consumer","GOTS_pre_post",(IF($G2741="In-Conversion","GOTS_in_conversion",(IF($G2741="Sustainably Sourced","Sustainably_sourced",""))))))))))),IF($G2741="Organic","Organic",(IF($G2741="Responsible","Responsible",(IF($G2741="No Attribute (Conventional)","No_Attribute_Conventional",(IF($G2741="Recycled Pre/Post-Consumer","Recycled_Pre_Post_Consumer",(IF($G2741="In-Conversion","In_Conversion",(IF($G2741="Recycled Pre-Consumer","Recycled_Pre_Consumer",(IF($G2741="Recycled Post-Consumer","Recycled_Post_Consumer",(IF($G2741="Sustainably Sourced","Sustainably_sourced","")))))))))))))))),"")</f>
        <v/>
      </c>
      <c r="AE2741" s="13" t="e" cm="1">
        <f t="array" aca="1" ref="AE2741" ca="1">IF(INDIRECT("$F"&amp;$S2741)="","",IF(LEFT(INDIRECT("$F"&amp;$S2741),3)="GRS","GRS_RCS_RM",IF((LEFT(INDIRECT("$F"&amp;$S2741),3))="RCS","GRS_RCS_RM",IF(INDIRECT("$F"&amp;$S2741)="OCS (No Label)","OCS_Conversion_RM",IF(LEFT(INDIRECT("$F"&amp;$S2741),3)="OCS","OCS_RM",IF(RIGHT(INDIRECT("$F"&amp;$S2741),10)="conversion","GOTS_RM_conversion",IF((LEFT(INDIRECT("$F"&amp;$S2741),4))="GOTS","GOTS_RM","Responsible_RM")))))))</f>
        <v>#REF!</v>
      </c>
      <c r="AF2741" s="13" t="str" cm="1">
        <f t="array" aca="1" ref="AF2741" ca="1">IF($S2741="","",INDIRECT("$Z"&amp;$S2741))</f>
        <v/>
      </c>
      <c r="AG2741" s="155"/>
      <c r="AH2741" s="13" t="str" cm="1">
        <f t="array" aca="1" ref="AH2741" ca="1">IFERROR(INDIRECT("$ag"&amp;S2741),"")</f>
        <v/>
      </c>
      <c r="AI2741" s="13" t="e" cm="1">
        <f t="array" aca="1" ref="AI2741" ca="1">INDIRECT("O"&amp;S2740)</f>
        <v>#REF!</v>
      </c>
      <c r="AJ2741" s="13" t="str">
        <f>IF($I2741="","",INDEX('Raw Material'!$A$1:$J$75,MATCH(I2741,'Raw Material'!$A$1:$A$75,0),(MATCH(G2741,'Raw Material'!$A$1:$J$1,0))))</f>
        <v/>
      </c>
      <c r="AK2741" s="13" t="str">
        <f t="shared" si="1260"/>
        <v>YANLIŞRM</v>
      </c>
      <c r="AL2741" s="153" t="str">
        <f t="shared" si="1261"/>
        <v/>
      </c>
    </row>
    <row r="2742" spans="1:38" ht="16.5" customHeight="1">
      <c r="A2742" s="160" t="str">
        <f>IF(B2742="","",COUNTA($B$114:$B2742))</f>
        <v/>
      </c>
      <c r="B2742" s="164"/>
      <c r="C2742" s="165"/>
      <c r="D2742" s="183"/>
      <c r="E2742" s="183"/>
      <c r="F2742" s="172"/>
      <c r="G2742" s="212"/>
      <c r="H2742" s="206"/>
      <c r="I2742" s="206"/>
      <c r="J2742" s="206"/>
      <c r="K2742" s="31"/>
      <c r="L2742" s="177" t="str">
        <f t="shared" ref="L2742" si="1265">IF(R2742="","",LEFT(R2742,LEN(R2742)-2))</f>
        <v/>
      </c>
      <c r="M2742" s="177"/>
      <c r="N2742" s="80"/>
      <c r="O2742" s="184"/>
      <c r="P2742" s="103"/>
      <c r="Q2742" s="84" t="str">
        <f t="shared" si="1262"/>
        <v/>
      </c>
      <c r="R2742" s="159" t="str">
        <f t="shared" ref="R2742" si="1266">CONCATENATE($Q2742,Q2743,Q2744,Q2745,Q2746,Q2747,$Q2748,$Q2749,$Q2750,$Q2751,Q2752,Q2753)</f>
        <v/>
      </c>
      <c r="S2742" s="28" t="str" cm="1">
        <f t="array" aca="1" ref="S2742" ca="1">IF(INDIRECT("A"&amp;114+$U2742)&lt;&gt;"",114+$U2742,"")</f>
        <v/>
      </c>
      <c r="T2742" s="28" t="str">
        <f t="shared" ca="1" si="1263"/>
        <v>$B</v>
      </c>
      <c r="U2742" s="29">
        <f t="shared" si="1240"/>
        <v>2628</v>
      </c>
      <c r="V2742" s="29">
        <v>219.000000000017</v>
      </c>
      <c r="W2742" s="29">
        <f t="shared" si="1245"/>
        <v>219</v>
      </c>
      <c r="X2742" s="41" t="str" cm="1">
        <f t="array" aca="1" ref="X2742" ca="1">IFERROR(INDEX('PC&amp;PD'!$A$1:$AP$15,ROW('PC&amp;PD'!$A$15),MATCH(INDIRECT(T2742),'PC&amp;PD'!$A$1:$AP$1,0)),"")</f>
        <v/>
      </c>
      <c r="Z2742" s="155" t="str">
        <f t="shared" ref="Z2742" si="1267">IFERROR(IF($F2742="OCS 100","OCS (OCS 100)",IF($F2742="OCS Blended","OCS (OCS Blended)",IF($F2742="OCS (No Label)","OCS (No Label)",IF($F2742="RCS 100","RCS (RCS 100)",IF($F2742="RCS Blended","RCS (RCS Blended)",IF($F2742="GRS","GRS (GRS)",IF($F2742="GRS (No Label)", "GRS (No Label)",IF($F2742="RDS","RDS (RDS)",IF($F2742="RWS","RWS (RWS)",IF($F2742="RAS","RAS (RAS)",IF($F2742="RMS","RMS (RMS)",IF($F2742="GOTS Organic","GOTS (Organic)",IF($F2742="GOTS Made with organic","GOTS (Made with Organic)",IF($F2742="GOTS Organic - in conversion","GOTS (Organic - In Conversion)",IF($F2742="GOTS Made with organic - in conversion","GOTS (Made with Organic - In Conversion)",""))))))))))))))),"")</f>
        <v/>
      </c>
      <c r="AA2742" s="13" t="str">
        <f t="shared" si="1259"/>
        <v/>
      </c>
      <c r="AB2742" s="155" t="str">
        <f t="shared" ref="AB2742" si="1268">IFERROR(IF($F2742="OCS 100", "OCS_100",IF($F2742="OCS Blended", "OCS_Blended",IF($F2742="OCS (No Label)", "OCS_No_Label",IF($F2742="RCS 100", "RCS_100",IF($F2742="RCS Blended","RCS_Blended",IF($F2742="GRS","GRS",IF($F2742="GRS (No Label)", "GRS_No_Label",IF($F2742="RDS","RDS",IF($F2742="RWS","RWS",IF($F2742="RMS","RMS",IF($F2742="GOTS Organic","GOTS_Organic",IF($F2742="GOTS Made with organic","GOTS_Made_with_organic",IF($F2742="GOTS Organic - in conversion","GOTS_Organic_in_Conversion",IF($F2742="GOTS Made with organic - in conversion","GOTS_Made_with_Organic_in_Conversion",IF($F2742="RAS","RAS",""))))))))))))))),"")</f>
        <v/>
      </c>
      <c r="AC2742" s="13" t="str">
        <f t="shared" ca="1" si="1264"/>
        <v>$AB</v>
      </c>
      <c r="AD2742" s="13" t="str" cm="1">
        <f t="array" aca="1" ref="AD2742" ca="1">IFERROR(IF((LEFT(INDIRECT("$F"&amp;$S2742),4))="GOTS",IF($G2742="Organic","GOTS_Organic_raw",(IF($G2742="Responsible","GOTS_Responsible",(IF($G2742="No Attribute (Conventional)","GOTS_conventional",(IF($G2742="Recycled Pre/Post-Consumer","GOTS_pre_post",(IF($G2742="In-Conversion","GOTS_in_conversion",(IF($G2742="Sustainably Sourced","Sustainably_sourced",""))))))))))),IF($G2742="Organic","Organic",(IF($G2742="Responsible","Responsible",(IF($G2742="No Attribute (Conventional)","No_Attribute_Conventional",(IF($G2742="Recycled Pre/Post-Consumer","Recycled_Pre_Post_Consumer",(IF($G2742="In-Conversion","In_Conversion",(IF($G2742="Recycled Pre-Consumer","Recycled_Pre_Consumer",(IF($G2742="Recycled Post-Consumer","Recycled_Post_Consumer",(IF($G2742="Sustainably Sourced","Sustainably_sourced","")))))))))))))))),"")</f>
        <v/>
      </c>
      <c r="AE2742" s="13" t="e" cm="1">
        <f t="array" aca="1" ref="AE2742" ca="1">IF(INDIRECT("$F"&amp;$S2742)="","",IF(LEFT(INDIRECT("$F"&amp;$S2742),3)="GRS","GRS_RCS_RM",IF((LEFT(INDIRECT("$F"&amp;$S2742),3))="RCS","GRS_RCS_RM",IF(INDIRECT("$F"&amp;$S2742)="OCS (No Label)","OCS_Conversion_RM",IF(LEFT(INDIRECT("$F"&amp;$S2742),3)="OCS","OCS_RM",IF(RIGHT(INDIRECT("$F"&amp;$S2742),10)="conversion","GOTS_RM_conversion",IF((LEFT(INDIRECT("$F"&amp;$S2742),4))="GOTS","GOTS_RM","Responsible_RM")))))))</f>
        <v>#REF!</v>
      </c>
      <c r="AF2742" s="13" t="str" cm="1">
        <f t="array" aca="1" ref="AF2742" ca="1">IF($S2742="","",INDIRECT("$Z"&amp;$S2742))</f>
        <v/>
      </c>
      <c r="AG2742" s="155" t="str">
        <f t="shared" si="1258"/>
        <v/>
      </c>
      <c r="AH2742" s="13" t="str" cm="1">
        <f t="array" aca="1" ref="AH2742" ca="1">IFERROR(INDIRECT("$ag"&amp;S2742),"")</f>
        <v/>
      </c>
      <c r="AI2742" s="13" t="e" cm="1">
        <f t="array" aca="1" ref="AI2742" ca="1">INDIRECT("O"&amp;S2741)</f>
        <v>#REF!</v>
      </c>
      <c r="AJ2742" s="13" t="str">
        <f>IF($I2742="","",INDEX('Raw Material'!$A$1:$J$75,MATCH(I2742,'Raw Material'!$A$1:$A$75,0),(MATCH(G2742,'Raw Material'!$A$1:$J$1,0))))</f>
        <v/>
      </c>
      <c r="AK2742" s="13" t="str">
        <f t="shared" si="1260"/>
        <v>YANLIŞRM</v>
      </c>
      <c r="AL2742" s="153" t="str">
        <f t="shared" si="1261"/>
        <v/>
      </c>
    </row>
    <row r="2743" spans="1:38" ht="16.5" customHeight="1">
      <c r="A2743" s="161"/>
      <c r="B2743" s="166"/>
      <c r="C2743" s="167"/>
      <c r="D2743" s="156"/>
      <c r="E2743" s="156"/>
      <c r="F2743" s="173"/>
      <c r="G2743" s="181"/>
      <c r="H2743" s="182"/>
      <c r="I2743" s="182"/>
      <c r="J2743" s="182"/>
      <c r="K2743" s="32"/>
      <c r="L2743" s="178"/>
      <c r="M2743" s="178"/>
      <c r="N2743" s="81"/>
      <c r="O2743" s="185"/>
      <c r="P2743" s="103"/>
      <c r="Q2743" s="84" t="str">
        <f t="shared" si="1262"/>
        <v/>
      </c>
      <c r="R2743" s="159"/>
      <c r="S2743" s="28" t="str" cm="1">
        <f t="array" aca="1" ref="S2743" ca="1">IF(INDIRECT("A"&amp;114+$U2743)&lt;&gt;"",114+$U2743,"")</f>
        <v/>
      </c>
      <c r="T2743" s="28" t="str">
        <f t="shared" ca="1" si="1263"/>
        <v>$B</v>
      </c>
      <c r="U2743" s="29">
        <f t="shared" si="1240"/>
        <v>2628</v>
      </c>
      <c r="V2743" s="29">
        <v>219.08333333335099</v>
      </c>
      <c r="W2743" s="29">
        <f t="shared" si="1245"/>
        <v>219</v>
      </c>
      <c r="X2743" s="41" t="str" cm="1">
        <f t="array" aca="1" ref="X2743" ca="1">IFERROR(INDEX('PC&amp;PD'!$A$1:$AP$15,ROW('PC&amp;PD'!$A$15),MATCH(INDIRECT(T2743),'PC&amp;PD'!$A$1:$AP$1,0)),"")</f>
        <v/>
      </c>
      <c r="Z2743" s="155"/>
      <c r="AA2743" s="13" t="str">
        <f t="shared" si="1259"/>
        <v/>
      </c>
      <c r="AB2743" s="155"/>
      <c r="AC2743" s="13" t="str">
        <f t="shared" ca="1" si="1264"/>
        <v>$AB</v>
      </c>
      <c r="AD2743" s="13" t="str" cm="1">
        <f t="array" aca="1" ref="AD2743" ca="1">IFERROR(IF((LEFT(INDIRECT("$F"&amp;$S2743),4))="GOTS",IF($G2743="Organic","GOTS_Organic_raw",(IF($G2743="Responsible","GOTS_Responsible",(IF($G2743="No Attribute (Conventional)","GOTS_conventional",(IF($G2743="Recycled Pre/Post-Consumer","GOTS_pre_post",(IF($G2743="In-Conversion","GOTS_in_conversion",(IF($G2743="Sustainably Sourced","Sustainably_sourced",""))))))))))),IF($G2743="Organic","Organic",(IF($G2743="Responsible","Responsible",(IF($G2743="No Attribute (Conventional)","No_Attribute_Conventional",(IF($G2743="Recycled Pre/Post-Consumer","Recycled_Pre_Post_Consumer",(IF($G2743="In-Conversion","In_Conversion",(IF($G2743="Recycled Pre-Consumer","Recycled_Pre_Consumer",(IF($G2743="Recycled Post-Consumer","Recycled_Post_Consumer",(IF($G2743="Sustainably Sourced","Sustainably_sourced","")))))))))))))))),"")</f>
        <v/>
      </c>
      <c r="AE2743" s="13" t="e" cm="1">
        <f t="array" aca="1" ref="AE2743" ca="1">IF(INDIRECT("$F"&amp;$S2743)="","",IF(LEFT(INDIRECT("$F"&amp;$S2743),3)="GRS","GRS_RCS_RM",IF((LEFT(INDIRECT("$F"&amp;$S2743),3))="RCS","GRS_RCS_RM",IF(INDIRECT("$F"&amp;$S2743)="OCS (No Label)","OCS_Conversion_RM",IF(LEFT(INDIRECT("$F"&amp;$S2743),3)="OCS","OCS_RM",IF(RIGHT(INDIRECT("$F"&amp;$S2743),10)="conversion","GOTS_RM_conversion",IF((LEFT(INDIRECT("$F"&amp;$S2743),4))="GOTS","GOTS_RM","Responsible_RM")))))))</f>
        <v>#REF!</v>
      </c>
      <c r="AF2743" s="13" t="str" cm="1">
        <f t="array" aca="1" ref="AF2743" ca="1">IF($S2743="","",INDIRECT("$Z"&amp;$S2743))</f>
        <v/>
      </c>
      <c r="AG2743" s="155"/>
      <c r="AH2743" s="13" t="str" cm="1">
        <f t="array" aca="1" ref="AH2743" ca="1">IFERROR(INDIRECT("$ag"&amp;S2743),"")</f>
        <v/>
      </c>
      <c r="AI2743" s="13" t="e" cm="1">
        <f t="array" aca="1" ref="AI2743" ca="1">INDIRECT("O"&amp;S2742)</f>
        <v>#REF!</v>
      </c>
      <c r="AJ2743" s="13" t="str">
        <f>IF($I2743="","",INDEX('Raw Material'!$A$1:$J$75,MATCH(I2743,'Raw Material'!$A$1:$A$75,0),(MATCH(G2743,'Raw Material'!$A$1:$J$1,0))))</f>
        <v/>
      </c>
      <c r="AK2743" s="13" t="str">
        <f t="shared" si="1260"/>
        <v>YANLIŞRM</v>
      </c>
      <c r="AL2743" s="153" t="str">
        <f t="shared" si="1261"/>
        <v/>
      </c>
    </row>
    <row r="2744" spans="1:38" ht="16.5" customHeight="1">
      <c r="A2744" s="161"/>
      <c r="B2744" s="166"/>
      <c r="C2744" s="167"/>
      <c r="D2744" s="156"/>
      <c r="E2744" s="156"/>
      <c r="F2744" s="173"/>
      <c r="G2744" s="181"/>
      <c r="H2744" s="182"/>
      <c r="I2744" s="182"/>
      <c r="J2744" s="182"/>
      <c r="K2744" s="32"/>
      <c r="L2744" s="178"/>
      <c r="M2744" s="178"/>
      <c r="N2744" s="81"/>
      <c r="O2744" s="185"/>
      <c r="P2744" s="103"/>
      <c r="Q2744" s="84" t="str">
        <f t="shared" si="1262"/>
        <v/>
      </c>
      <c r="R2744" s="159"/>
      <c r="S2744" s="28" t="str" cm="1">
        <f t="array" aca="1" ref="S2744" ca="1">IF(INDIRECT("A"&amp;114+$U2744)&lt;&gt;"",114+$U2744,"")</f>
        <v/>
      </c>
      <c r="T2744" s="28" t="str">
        <f t="shared" ca="1" si="1263"/>
        <v>$B</v>
      </c>
      <c r="U2744" s="29">
        <f t="shared" si="1240"/>
        <v>2628</v>
      </c>
      <c r="V2744" s="29">
        <v>219.16666666668399</v>
      </c>
      <c r="W2744" s="29">
        <f t="shared" si="1245"/>
        <v>219</v>
      </c>
      <c r="X2744" s="41" t="str" cm="1">
        <f t="array" aca="1" ref="X2744" ca="1">IFERROR(INDEX('PC&amp;PD'!$A$1:$AP$15,ROW('PC&amp;PD'!$A$15),MATCH(INDIRECT(T2744),'PC&amp;PD'!$A$1:$AP$1,0)),"")</f>
        <v/>
      </c>
      <c r="Z2744" s="155"/>
      <c r="AA2744" s="13" t="str">
        <f t="shared" si="1259"/>
        <v/>
      </c>
      <c r="AB2744" s="155"/>
      <c r="AC2744" s="13" t="str">
        <f t="shared" ca="1" si="1264"/>
        <v>$AB</v>
      </c>
      <c r="AD2744" s="13" t="str" cm="1">
        <f t="array" aca="1" ref="AD2744" ca="1">IFERROR(IF((LEFT(INDIRECT("$F"&amp;$S2744),4))="GOTS",IF($G2744="Organic","GOTS_Organic_raw",(IF($G2744="Responsible","GOTS_Responsible",(IF($G2744="No Attribute (Conventional)","GOTS_conventional",(IF($G2744="Recycled Pre/Post-Consumer","GOTS_pre_post",(IF($G2744="In-Conversion","GOTS_in_conversion",(IF($G2744="Sustainably Sourced","Sustainably_sourced",""))))))))))),IF($G2744="Organic","Organic",(IF($G2744="Responsible","Responsible",(IF($G2744="No Attribute (Conventional)","No_Attribute_Conventional",(IF($G2744="Recycled Pre/Post-Consumer","Recycled_Pre_Post_Consumer",(IF($G2744="In-Conversion","In_Conversion",(IF($G2744="Recycled Pre-Consumer","Recycled_Pre_Consumer",(IF($G2744="Recycled Post-Consumer","Recycled_Post_Consumer",(IF($G2744="Sustainably Sourced","Sustainably_sourced","")))))))))))))))),"")</f>
        <v/>
      </c>
      <c r="AE2744" s="13" t="e" cm="1">
        <f t="array" aca="1" ref="AE2744" ca="1">IF(INDIRECT("$F"&amp;$S2744)="","",IF(LEFT(INDIRECT("$F"&amp;$S2744),3)="GRS","GRS_RCS_RM",IF((LEFT(INDIRECT("$F"&amp;$S2744),3))="RCS","GRS_RCS_RM",IF(INDIRECT("$F"&amp;$S2744)="OCS (No Label)","OCS_Conversion_RM",IF(LEFT(INDIRECT("$F"&amp;$S2744),3)="OCS","OCS_RM",IF(RIGHT(INDIRECT("$F"&amp;$S2744),10)="conversion","GOTS_RM_conversion",IF((LEFT(INDIRECT("$F"&amp;$S2744),4))="GOTS","GOTS_RM","Responsible_RM")))))))</f>
        <v>#REF!</v>
      </c>
      <c r="AF2744" s="13" t="str" cm="1">
        <f t="array" aca="1" ref="AF2744" ca="1">IF($S2744="","",INDIRECT("$Z"&amp;$S2744))</f>
        <v/>
      </c>
      <c r="AG2744" s="155"/>
      <c r="AH2744" s="13" t="str" cm="1">
        <f t="array" aca="1" ref="AH2744" ca="1">IFERROR(INDIRECT("$ag"&amp;S2744),"")</f>
        <v/>
      </c>
      <c r="AI2744" s="13" t="e" cm="1">
        <f t="array" aca="1" ref="AI2744" ca="1">INDIRECT("O"&amp;S2743)</f>
        <v>#REF!</v>
      </c>
      <c r="AJ2744" s="13" t="str">
        <f>IF($I2744="","",INDEX('Raw Material'!$A$1:$J$75,MATCH(I2744,'Raw Material'!$A$1:$A$75,0),(MATCH(G2744,'Raw Material'!$A$1:$J$1,0))))</f>
        <v/>
      </c>
      <c r="AK2744" s="13" t="str">
        <f t="shared" si="1260"/>
        <v>YANLIŞRM</v>
      </c>
      <c r="AL2744" s="153" t="str">
        <f t="shared" si="1261"/>
        <v/>
      </c>
    </row>
    <row r="2745" spans="1:38" ht="16.5" customHeight="1">
      <c r="A2745" s="161"/>
      <c r="B2745" s="166"/>
      <c r="C2745" s="167"/>
      <c r="D2745" s="156"/>
      <c r="E2745" s="156"/>
      <c r="F2745" s="174"/>
      <c r="G2745" s="181"/>
      <c r="H2745" s="182"/>
      <c r="I2745" s="182"/>
      <c r="J2745" s="182"/>
      <c r="K2745" s="32"/>
      <c r="L2745" s="178"/>
      <c r="M2745" s="178"/>
      <c r="N2745" s="81"/>
      <c r="O2745" s="185"/>
      <c r="P2745" s="103"/>
      <c r="Q2745" s="84" t="str">
        <f t="shared" si="1262"/>
        <v/>
      </c>
      <c r="R2745" s="159"/>
      <c r="S2745" s="28" t="str" cm="1">
        <f t="array" aca="1" ref="S2745" ca="1">IF(INDIRECT("A"&amp;114+$U2745)&lt;&gt;"",114+$U2745,"")</f>
        <v/>
      </c>
      <c r="T2745" s="28" t="str">
        <f t="shared" ca="1" si="1263"/>
        <v>$B</v>
      </c>
      <c r="U2745" s="29">
        <f t="shared" si="1240"/>
        <v>2628</v>
      </c>
      <c r="V2745" s="29">
        <v>219.250000000017</v>
      </c>
      <c r="W2745" s="29">
        <f t="shared" si="1245"/>
        <v>219</v>
      </c>
      <c r="X2745" s="41" t="str" cm="1">
        <f t="array" aca="1" ref="X2745" ca="1">IFERROR(INDEX('PC&amp;PD'!$A$1:$AP$15,ROW('PC&amp;PD'!$A$15),MATCH(INDIRECT(T2745),'PC&amp;PD'!$A$1:$AP$1,0)),"")</f>
        <v/>
      </c>
      <c r="Z2745" s="155"/>
      <c r="AA2745" s="13" t="str">
        <f t="shared" si="1259"/>
        <v/>
      </c>
      <c r="AB2745" s="155"/>
      <c r="AC2745" s="13" t="str">
        <f t="shared" ca="1" si="1264"/>
        <v>$AB</v>
      </c>
      <c r="AD2745" s="13" t="str" cm="1">
        <f t="array" aca="1" ref="AD2745" ca="1">IFERROR(IF((LEFT(INDIRECT("$F"&amp;$S2745),4))="GOTS",IF($G2745="Organic","GOTS_Organic_raw",(IF($G2745="Responsible","GOTS_Responsible",(IF($G2745="No Attribute (Conventional)","GOTS_conventional",(IF($G2745="Recycled Pre/Post-Consumer","GOTS_pre_post",(IF($G2745="In-Conversion","GOTS_in_conversion",(IF($G2745="Sustainably Sourced","Sustainably_sourced",""))))))))))),IF($G2745="Organic","Organic",(IF($G2745="Responsible","Responsible",(IF($G2745="No Attribute (Conventional)","No_Attribute_Conventional",(IF($G2745="Recycled Pre/Post-Consumer","Recycled_Pre_Post_Consumer",(IF($G2745="In-Conversion","In_Conversion",(IF($G2745="Recycled Pre-Consumer","Recycled_Pre_Consumer",(IF($G2745="Recycled Post-Consumer","Recycled_Post_Consumer",(IF($G2745="Sustainably Sourced","Sustainably_sourced","")))))))))))))))),"")</f>
        <v/>
      </c>
      <c r="AE2745" s="13" t="e" cm="1">
        <f t="array" aca="1" ref="AE2745" ca="1">IF(INDIRECT("$F"&amp;$S2745)="","",IF(LEFT(INDIRECT("$F"&amp;$S2745),3)="GRS","GRS_RCS_RM",IF((LEFT(INDIRECT("$F"&amp;$S2745),3))="RCS","GRS_RCS_RM",IF(INDIRECT("$F"&amp;$S2745)="OCS (No Label)","OCS_Conversion_RM",IF(LEFT(INDIRECT("$F"&amp;$S2745),3)="OCS","OCS_RM",IF(RIGHT(INDIRECT("$F"&amp;$S2745),10)="conversion","GOTS_RM_conversion",IF((LEFT(INDIRECT("$F"&amp;$S2745),4))="GOTS","GOTS_RM","Responsible_RM")))))))</f>
        <v>#REF!</v>
      </c>
      <c r="AF2745" s="13" t="str" cm="1">
        <f t="array" aca="1" ref="AF2745" ca="1">IF($S2745="","",INDIRECT("$Z"&amp;$S2745))</f>
        <v/>
      </c>
      <c r="AG2745" s="155"/>
      <c r="AH2745" s="13" t="str" cm="1">
        <f t="array" aca="1" ref="AH2745" ca="1">IFERROR(INDIRECT("$ag"&amp;S2745),"")</f>
        <v/>
      </c>
      <c r="AI2745" s="13" t="e" cm="1">
        <f t="array" aca="1" ref="AI2745" ca="1">INDIRECT("O"&amp;S2744)</f>
        <v>#REF!</v>
      </c>
      <c r="AJ2745" s="13" t="str">
        <f>IF($I2745="","",INDEX('Raw Material'!$A$1:$J$75,MATCH(I2745,'Raw Material'!$A$1:$A$75,0),(MATCH(G2745,'Raw Material'!$A$1:$J$1,0))))</f>
        <v/>
      </c>
      <c r="AK2745" s="13" t="str">
        <f t="shared" si="1260"/>
        <v>YANLIŞRM</v>
      </c>
      <c r="AL2745" s="153" t="str">
        <f t="shared" si="1261"/>
        <v/>
      </c>
    </row>
    <row r="2746" spans="1:38" ht="16.5" customHeight="1">
      <c r="A2746" s="161"/>
      <c r="B2746" s="166"/>
      <c r="C2746" s="167"/>
      <c r="D2746" s="156"/>
      <c r="E2746" s="156"/>
      <c r="F2746" s="174"/>
      <c r="G2746" s="181"/>
      <c r="H2746" s="182"/>
      <c r="I2746" s="182"/>
      <c r="J2746" s="182"/>
      <c r="K2746" s="32"/>
      <c r="L2746" s="178"/>
      <c r="M2746" s="178"/>
      <c r="N2746" s="81"/>
      <c r="O2746" s="185"/>
      <c r="P2746" s="103"/>
      <c r="Q2746" s="84" t="str">
        <f t="shared" si="1262"/>
        <v/>
      </c>
      <c r="R2746" s="159"/>
      <c r="S2746" s="28" t="str" cm="1">
        <f t="array" aca="1" ref="S2746" ca="1">IF(INDIRECT("A"&amp;114+$U2746)&lt;&gt;"",114+$U2746,"")</f>
        <v/>
      </c>
      <c r="T2746" s="28" t="str">
        <f t="shared" ca="1" si="1263"/>
        <v>$B</v>
      </c>
      <c r="U2746" s="29">
        <f t="shared" si="1240"/>
        <v>2628</v>
      </c>
      <c r="V2746" s="29">
        <v>219.33333333335099</v>
      </c>
      <c r="W2746" s="29">
        <f t="shared" si="1245"/>
        <v>219</v>
      </c>
      <c r="X2746" s="41" t="str" cm="1">
        <f t="array" aca="1" ref="X2746" ca="1">IFERROR(INDEX('PC&amp;PD'!$A$1:$AP$15,ROW('PC&amp;PD'!$A$15),MATCH(INDIRECT(T2746),'PC&amp;PD'!$A$1:$AP$1,0)),"")</f>
        <v/>
      </c>
      <c r="Z2746" s="155"/>
      <c r="AA2746" s="13" t="str">
        <f t="shared" si="1259"/>
        <v/>
      </c>
      <c r="AB2746" s="155"/>
      <c r="AC2746" s="13" t="str">
        <f t="shared" ca="1" si="1264"/>
        <v>$AB</v>
      </c>
      <c r="AD2746" s="13" t="str" cm="1">
        <f t="array" aca="1" ref="AD2746" ca="1">IFERROR(IF((LEFT(INDIRECT("$F"&amp;$S2746),4))="GOTS",IF($G2746="Organic","GOTS_Organic_raw",(IF($G2746="Responsible","GOTS_Responsible",(IF($G2746="No Attribute (Conventional)","GOTS_conventional",(IF($G2746="Recycled Pre/Post-Consumer","GOTS_pre_post",(IF($G2746="In-Conversion","GOTS_in_conversion",(IF($G2746="Sustainably Sourced","Sustainably_sourced",""))))))))))),IF($G2746="Organic","Organic",(IF($G2746="Responsible","Responsible",(IF($G2746="No Attribute (Conventional)","No_Attribute_Conventional",(IF($G2746="Recycled Pre/Post-Consumer","Recycled_Pre_Post_Consumer",(IF($G2746="In-Conversion","In_Conversion",(IF($G2746="Recycled Pre-Consumer","Recycled_Pre_Consumer",(IF($G2746="Recycled Post-Consumer","Recycled_Post_Consumer",(IF($G2746="Sustainably Sourced","Sustainably_sourced","")))))))))))))))),"")</f>
        <v/>
      </c>
      <c r="AE2746" s="13" t="e" cm="1">
        <f t="array" aca="1" ref="AE2746" ca="1">IF(INDIRECT("$F"&amp;$S2746)="","",IF(LEFT(INDIRECT("$F"&amp;$S2746),3)="GRS","GRS_RCS_RM",IF((LEFT(INDIRECT("$F"&amp;$S2746),3))="RCS","GRS_RCS_RM",IF(INDIRECT("$F"&amp;$S2746)="OCS (No Label)","OCS_Conversion_RM",IF(LEFT(INDIRECT("$F"&amp;$S2746),3)="OCS","OCS_RM",IF(RIGHT(INDIRECT("$F"&amp;$S2746),10)="conversion","GOTS_RM_conversion",IF((LEFT(INDIRECT("$F"&amp;$S2746),4))="GOTS","GOTS_RM","Responsible_RM")))))))</f>
        <v>#REF!</v>
      </c>
      <c r="AF2746" s="13" t="str" cm="1">
        <f t="array" aca="1" ref="AF2746" ca="1">IF($S2746="","",INDIRECT("$Z"&amp;$S2746))</f>
        <v/>
      </c>
      <c r="AG2746" s="155"/>
      <c r="AH2746" s="13" t="str" cm="1">
        <f t="array" aca="1" ref="AH2746" ca="1">IFERROR(INDIRECT("$ag"&amp;S2746),"")</f>
        <v/>
      </c>
      <c r="AI2746" s="13" t="e" cm="1">
        <f t="array" aca="1" ref="AI2746" ca="1">INDIRECT("O"&amp;S2745)</f>
        <v>#REF!</v>
      </c>
      <c r="AJ2746" s="13" t="str">
        <f>IF($I2746="","",INDEX('Raw Material'!$A$1:$J$75,MATCH(I2746,'Raw Material'!$A$1:$A$75,0),(MATCH(G2746,'Raw Material'!$A$1:$J$1,0))))</f>
        <v/>
      </c>
      <c r="AK2746" s="13" t="str">
        <f t="shared" si="1260"/>
        <v>YANLIŞRM</v>
      </c>
      <c r="AL2746" s="153" t="str">
        <f t="shared" si="1261"/>
        <v/>
      </c>
    </row>
    <row r="2747" spans="1:38" ht="16.5" customHeight="1">
      <c r="A2747" s="161"/>
      <c r="B2747" s="166"/>
      <c r="C2747" s="167"/>
      <c r="D2747" s="156"/>
      <c r="E2747" s="156"/>
      <c r="F2747" s="174"/>
      <c r="G2747" s="181"/>
      <c r="H2747" s="182"/>
      <c r="I2747" s="182"/>
      <c r="J2747" s="182"/>
      <c r="K2747" s="32"/>
      <c r="L2747" s="178"/>
      <c r="M2747" s="178"/>
      <c r="N2747" s="81"/>
      <c r="O2747" s="185"/>
      <c r="P2747" s="103"/>
      <c r="Q2747" s="84" t="str">
        <f t="shared" si="1262"/>
        <v/>
      </c>
      <c r="R2747" s="159"/>
      <c r="S2747" s="28" t="str" cm="1">
        <f t="array" aca="1" ref="S2747" ca="1">IF(INDIRECT("A"&amp;114+$U2747)&lt;&gt;"",114+$U2747,"")</f>
        <v/>
      </c>
      <c r="T2747" s="28" t="str">
        <f t="shared" ca="1" si="1263"/>
        <v>$B</v>
      </c>
      <c r="U2747" s="29">
        <f t="shared" si="1240"/>
        <v>2628</v>
      </c>
      <c r="V2747" s="29">
        <v>219.41666666668399</v>
      </c>
      <c r="W2747" s="29">
        <f t="shared" si="1245"/>
        <v>219</v>
      </c>
      <c r="X2747" s="41" t="str" cm="1">
        <f t="array" aca="1" ref="X2747" ca="1">IFERROR(INDEX('PC&amp;PD'!$A$1:$AP$15,ROW('PC&amp;PD'!$A$15),MATCH(INDIRECT(T2747),'PC&amp;PD'!$A$1:$AP$1,0)),"")</f>
        <v/>
      </c>
      <c r="Z2747" s="155"/>
      <c r="AA2747" s="13" t="str">
        <f t="shared" si="1259"/>
        <v/>
      </c>
      <c r="AB2747" s="155"/>
      <c r="AC2747" s="13" t="str">
        <f t="shared" ca="1" si="1264"/>
        <v>$AB</v>
      </c>
      <c r="AD2747" s="13" t="str" cm="1">
        <f t="array" aca="1" ref="AD2747" ca="1">IFERROR(IF((LEFT(INDIRECT("$F"&amp;$S2747),4))="GOTS",IF($G2747="Organic","GOTS_Organic_raw",(IF($G2747="Responsible","GOTS_Responsible",(IF($G2747="No Attribute (Conventional)","GOTS_conventional",(IF($G2747="Recycled Pre/Post-Consumer","GOTS_pre_post",(IF($G2747="In-Conversion","GOTS_in_conversion",(IF($G2747="Sustainably Sourced","Sustainably_sourced",""))))))))))),IF($G2747="Organic","Organic",(IF($G2747="Responsible","Responsible",(IF($G2747="No Attribute (Conventional)","No_Attribute_Conventional",(IF($G2747="Recycled Pre/Post-Consumer","Recycled_Pre_Post_Consumer",(IF($G2747="In-Conversion","In_Conversion",(IF($G2747="Recycled Pre-Consumer","Recycled_Pre_Consumer",(IF($G2747="Recycled Post-Consumer","Recycled_Post_Consumer",(IF($G2747="Sustainably Sourced","Sustainably_sourced","")))))))))))))))),"")</f>
        <v/>
      </c>
      <c r="AE2747" s="13" t="e" cm="1">
        <f t="array" aca="1" ref="AE2747" ca="1">IF(INDIRECT("$F"&amp;$S2747)="","",IF(LEFT(INDIRECT("$F"&amp;$S2747),3)="GRS","GRS_RCS_RM",IF((LEFT(INDIRECT("$F"&amp;$S2747),3))="RCS","GRS_RCS_RM",IF(INDIRECT("$F"&amp;$S2747)="OCS (No Label)","OCS_Conversion_RM",IF(LEFT(INDIRECT("$F"&amp;$S2747),3)="OCS","OCS_RM",IF(RIGHT(INDIRECT("$F"&amp;$S2747),10)="conversion","GOTS_RM_conversion",IF((LEFT(INDIRECT("$F"&amp;$S2747),4))="GOTS","GOTS_RM","Responsible_RM")))))))</f>
        <v>#REF!</v>
      </c>
      <c r="AF2747" s="13" t="str" cm="1">
        <f t="array" aca="1" ref="AF2747" ca="1">IF($S2747="","",INDIRECT("$Z"&amp;$S2747))</f>
        <v/>
      </c>
      <c r="AG2747" s="155"/>
      <c r="AH2747" s="13" t="str" cm="1">
        <f t="array" aca="1" ref="AH2747" ca="1">IFERROR(INDIRECT("$ag"&amp;S2747),"")</f>
        <v/>
      </c>
      <c r="AI2747" s="13" t="e" cm="1">
        <f t="array" aca="1" ref="AI2747" ca="1">INDIRECT("O"&amp;S2746)</f>
        <v>#REF!</v>
      </c>
      <c r="AJ2747" s="13" t="str">
        <f>IF($I2747="","",INDEX('Raw Material'!$A$1:$J$75,MATCH(I2747,'Raw Material'!$A$1:$A$75,0),(MATCH(G2747,'Raw Material'!$A$1:$J$1,0))))</f>
        <v/>
      </c>
      <c r="AK2747" s="13" t="str">
        <f t="shared" si="1260"/>
        <v>YANLIŞRM</v>
      </c>
      <c r="AL2747" s="153" t="str">
        <f t="shared" si="1261"/>
        <v/>
      </c>
    </row>
    <row r="2748" spans="1:38" ht="16.5" customHeight="1">
      <c r="A2748" s="162"/>
      <c r="B2748" s="168"/>
      <c r="C2748" s="169"/>
      <c r="D2748" s="156"/>
      <c r="E2748" s="156"/>
      <c r="F2748" s="175"/>
      <c r="G2748" s="181"/>
      <c r="H2748" s="182"/>
      <c r="I2748" s="182"/>
      <c r="J2748" s="182"/>
      <c r="K2748" s="32"/>
      <c r="L2748" s="179"/>
      <c r="M2748" s="179"/>
      <c r="N2748" s="81"/>
      <c r="O2748" s="185"/>
      <c r="P2748" s="103"/>
      <c r="Q2748" s="84" t="str">
        <f t="shared" si="1262"/>
        <v/>
      </c>
      <c r="R2748" s="159"/>
      <c r="S2748" s="28" t="str" cm="1">
        <f t="array" aca="1" ref="S2748" ca="1">IF(INDIRECT("A"&amp;114+$U2748)&lt;&gt;"",114+$U2748,"")</f>
        <v/>
      </c>
      <c r="T2748" s="28" t="str">
        <f t="shared" ca="1" si="1263"/>
        <v>$B</v>
      </c>
      <c r="U2748" s="29">
        <f t="shared" si="1240"/>
        <v>2628</v>
      </c>
      <c r="V2748" s="29">
        <v>219.500000000017</v>
      </c>
      <c r="W2748" s="29">
        <f t="shared" si="1245"/>
        <v>219</v>
      </c>
      <c r="X2748" s="41" t="str" cm="1">
        <f t="array" aca="1" ref="X2748" ca="1">IFERROR(INDEX('PC&amp;PD'!$A$1:$AP$15,ROW('PC&amp;PD'!$A$15),MATCH(INDIRECT(T2748),'PC&amp;PD'!$A$1:$AP$1,0)),"")</f>
        <v/>
      </c>
      <c r="Z2748" s="155"/>
      <c r="AA2748" s="13" t="str">
        <f t="shared" si="1259"/>
        <v/>
      </c>
      <c r="AB2748" s="155"/>
      <c r="AC2748" s="13" t="str">
        <f t="shared" ca="1" si="1264"/>
        <v>$AB</v>
      </c>
      <c r="AD2748" s="13" t="str" cm="1">
        <f t="array" aca="1" ref="AD2748" ca="1">IFERROR(IF((LEFT(INDIRECT("$F"&amp;$S2748),4))="GOTS",IF($G2748="Organic","GOTS_Organic_raw",(IF($G2748="Responsible","GOTS_Responsible",(IF($G2748="No Attribute (Conventional)","GOTS_conventional",(IF($G2748="Recycled Pre/Post-Consumer","GOTS_pre_post",(IF($G2748="In-Conversion","GOTS_in_conversion",(IF($G2748="Sustainably Sourced","Sustainably_sourced",""))))))))))),IF($G2748="Organic","Organic",(IF($G2748="Responsible","Responsible",(IF($G2748="No Attribute (Conventional)","No_Attribute_Conventional",(IF($G2748="Recycled Pre/Post-Consumer","Recycled_Pre_Post_Consumer",(IF($G2748="In-Conversion","In_Conversion",(IF($G2748="Recycled Pre-Consumer","Recycled_Pre_Consumer",(IF($G2748="Recycled Post-Consumer","Recycled_Post_Consumer",(IF($G2748="Sustainably Sourced","Sustainably_sourced","")))))))))))))))),"")</f>
        <v/>
      </c>
      <c r="AE2748" s="13" t="e" cm="1">
        <f t="array" aca="1" ref="AE2748" ca="1">IF(INDIRECT("$F"&amp;$S2748)="","",IF(LEFT(INDIRECT("$F"&amp;$S2748),3)="GRS","GRS_RCS_RM",IF((LEFT(INDIRECT("$F"&amp;$S2748),3))="RCS","GRS_RCS_RM",IF(INDIRECT("$F"&amp;$S2748)="OCS (No Label)","OCS_Conversion_RM",IF(LEFT(INDIRECT("$F"&amp;$S2748),3)="OCS","OCS_RM",IF(RIGHT(INDIRECT("$F"&amp;$S2748),10)="conversion","GOTS_RM_conversion",IF((LEFT(INDIRECT("$F"&amp;$S2748),4))="GOTS","GOTS_RM","Responsible_RM")))))))</f>
        <v>#REF!</v>
      </c>
      <c r="AF2748" s="13" t="str" cm="1">
        <f t="array" aca="1" ref="AF2748" ca="1">IF($S2748="","",INDIRECT("$Z"&amp;$S2748))</f>
        <v/>
      </c>
      <c r="AG2748" s="155"/>
      <c r="AH2748" s="13" t="str" cm="1">
        <f t="array" aca="1" ref="AH2748" ca="1">IFERROR(INDIRECT("$ag"&amp;S2748),"")</f>
        <v/>
      </c>
      <c r="AI2748" s="13" t="e" cm="1">
        <f t="array" aca="1" ref="AI2748" ca="1">INDIRECT("O"&amp;S2747)</f>
        <v>#REF!</v>
      </c>
      <c r="AJ2748" s="13" t="str">
        <f>IF($I2748="","",INDEX('Raw Material'!$A$1:$J$75,MATCH(I2748,'Raw Material'!$A$1:$A$75,0),(MATCH(G2748,'Raw Material'!$A$1:$J$1,0))))</f>
        <v/>
      </c>
      <c r="AK2748" s="13" t="str">
        <f t="shared" si="1260"/>
        <v>YANLIŞRM</v>
      </c>
      <c r="AL2748" s="153" t="str">
        <f t="shared" si="1261"/>
        <v/>
      </c>
    </row>
    <row r="2749" spans="1:38" ht="16.5" customHeight="1">
      <c r="A2749" s="162"/>
      <c r="B2749" s="168"/>
      <c r="C2749" s="169"/>
      <c r="D2749" s="156"/>
      <c r="E2749" s="156"/>
      <c r="F2749" s="175"/>
      <c r="G2749" s="181"/>
      <c r="H2749" s="182"/>
      <c r="I2749" s="182"/>
      <c r="J2749" s="182"/>
      <c r="K2749" s="32"/>
      <c r="L2749" s="179"/>
      <c r="M2749" s="179"/>
      <c r="N2749" s="81"/>
      <c r="O2749" s="185"/>
      <c r="P2749" s="103"/>
      <c r="Q2749" s="84" t="str">
        <f t="shared" si="1262"/>
        <v/>
      </c>
      <c r="R2749" s="159"/>
      <c r="S2749" s="28" t="str" cm="1">
        <f t="array" aca="1" ref="S2749" ca="1">IF(INDIRECT("A"&amp;114+$U2749)&lt;&gt;"",114+$U2749,"")</f>
        <v/>
      </c>
      <c r="T2749" s="28" t="str">
        <f t="shared" ca="1" si="1263"/>
        <v>$B</v>
      </c>
      <c r="U2749" s="29">
        <f t="shared" si="1240"/>
        <v>2628</v>
      </c>
      <c r="V2749" s="29">
        <v>219.58333333335099</v>
      </c>
      <c r="W2749" s="29">
        <f t="shared" si="1245"/>
        <v>219</v>
      </c>
      <c r="X2749" s="41" t="str" cm="1">
        <f t="array" aca="1" ref="X2749" ca="1">IFERROR(INDEX('PC&amp;PD'!$A$1:$AP$15,ROW('PC&amp;PD'!$A$15),MATCH(INDIRECT(T2749),'PC&amp;PD'!$A$1:$AP$1,0)),"")</f>
        <v/>
      </c>
      <c r="Z2749" s="155"/>
      <c r="AA2749" s="13" t="str">
        <f t="shared" si="1259"/>
        <v/>
      </c>
      <c r="AB2749" s="155"/>
      <c r="AC2749" s="13" t="str">
        <f t="shared" ca="1" si="1264"/>
        <v>$AB</v>
      </c>
      <c r="AD2749" s="13" t="str" cm="1">
        <f t="array" aca="1" ref="AD2749" ca="1">IFERROR(IF((LEFT(INDIRECT("$F"&amp;$S2749),4))="GOTS",IF($G2749="Organic","GOTS_Organic_raw",(IF($G2749="Responsible","GOTS_Responsible",(IF($G2749="No Attribute (Conventional)","GOTS_conventional",(IF($G2749="Recycled Pre/Post-Consumer","GOTS_pre_post",(IF($G2749="In-Conversion","GOTS_in_conversion",(IF($G2749="Sustainably Sourced","Sustainably_sourced",""))))))))))),IF($G2749="Organic","Organic",(IF($G2749="Responsible","Responsible",(IF($G2749="No Attribute (Conventional)","No_Attribute_Conventional",(IF($G2749="Recycled Pre/Post-Consumer","Recycled_Pre_Post_Consumer",(IF($G2749="In-Conversion","In_Conversion",(IF($G2749="Recycled Pre-Consumer","Recycled_Pre_Consumer",(IF($G2749="Recycled Post-Consumer","Recycled_Post_Consumer",(IF($G2749="Sustainably Sourced","Sustainably_sourced","")))))))))))))))),"")</f>
        <v/>
      </c>
      <c r="AE2749" s="13" t="e" cm="1">
        <f t="array" aca="1" ref="AE2749" ca="1">IF(INDIRECT("$F"&amp;$S2749)="","",IF(LEFT(INDIRECT("$F"&amp;$S2749),3)="GRS","GRS_RCS_RM",IF((LEFT(INDIRECT("$F"&amp;$S2749),3))="RCS","GRS_RCS_RM",IF(INDIRECT("$F"&amp;$S2749)="OCS (No Label)","OCS_Conversion_RM",IF(LEFT(INDIRECT("$F"&amp;$S2749),3)="OCS","OCS_RM",IF(RIGHT(INDIRECT("$F"&amp;$S2749),10)="conversion","GOTS_RM_conversion",IF((LEFT(INDIRECT("$F"&amp;$S2749),4))="GOTS","GOTS_RM","Responsible_RM")))))))</f>
        <v>#REF!</v>
      </c>
      <c r="AF2749" s="13" t="str" cm="1">
        <f t="array" aca="1" ref="AF2749" ca="1">IF($S2749="","",INDIRECT("$Z"&amp;$S2749))</f>
        <v/>
      </c>
      <c r="AG2749" s="155"/>
      <c r="AH2749" s="13" t="str" cm="1">
        <f t="array" aca="1" ref="AH2749" ca="1">IFERROR(INDIRECT("$ag"&amp;S2749),"")</f>
        <v/>
      </c>
      <c r="AI2749" s="13" t="e" cm="1">
        <f t="array" aca="1" ref="AI2749" ca="1">INDIRECT("O"&amp;S2748)</f>
        <v>#REF!</v>
      </c>
      <c r="AJ2749" s="13" t="str">
        <f>IF($I2749="","",INDEX('Raw Material'!$A$1:$J$75,MATCH(I2749,'Raw Material'!$A$1:$A$75,0),(MATCH(G2749,'Raw Material'!$A$1:$J$1,0))))</f>
        <v/>
      </c>
      <c r="AK2749" s="13" t="str">
        <f t="shared" si="1260"/>
        <v>YANLIŞRM</v>
      </c>
      <c r="AL2749" s="153" t="str">
        <f t="shared" si="1261"/>
        <v/>
      </c>
    </row>
    <row r="2750" spans="1:38" ht="16.5" customHeight="1">
      <c r="A2750" s="162"/>
      <c r="B2750" s="168"/>
      <c r="C2750" s="169"/>
      <c r="D2750" s="156"/>
      <c r="E2750" s="156"/>
      <c r="F2750" s="175"/>
      <c r="G2750" s="181"/>
      <c r="H2750" s="182"/>
      <c r="I2750" s="182"/>
      <c r="J2750" s="182"/>
      <c r="K2750" s="32"/>
      <c r="L2750" s="179"/>
      <c r="M2750" s="179"/>
      <c r="N2750" s="81"/>
      <c r="O2750" s="185"/>
      <c r="P2750" s="103"/>
      <c r="Q2750" s="84" t="str">
        <f t="shared" si="1262"/>
        <v/>
      </c>
      <c r="R2750" s="159"/>
      <c r="S2750" s="28" t="str" cm="1">
        <f t="array" aca="1" ref="S2750" ca="1">IF(INDIRECT("A"&amp;114+$U2750)&lt;&gt;"",114+$U2750,"")</f>
        <v/>
      </c>
      <c r="T2750" s="28" t="str">
        <f t="shared" ca="1" si="1263"/>
        <v>$B</v>
      </c>
      <c r="U2750" s="29">
        <f t="shared" si="1240"/>
        <v>2628</v>
      </c>
      <c r="V2750" s="29">
        <v>219.66666666668399</v>
      </c>
      <c r="W2750" s="29">
        <f t="shared" si="1245"/>
        <v>219</v>
      </c>
      <c r="X2750" s="41" t="str" cm="1">
        <f t="array" aca="1" ref="X2750" ca="1">IFERROR(INDEX('PC&amp;PD'!$A$1:$AP$15,ROW('PC&amp;PD'!$A$15),MATCH(INDIRECT(T2750),'PC&amp;PD'!$A$1:$AP$1,0)),"")</f>
        <v/>
      </c>
      <c r="Z2750" s="155"/>
      <c r="AA2750" s="13" t="str">
        <f t="shared" si="1259"/>
        <v/>
      </c>
      <c r="AB2750" s="155"/>
      <c r="AC2750" s="13" t="str">
        <f t="shared" ca="1" si="1264"/>
        <v>$AB</v>
      </c>
      <c r="AD2750" s="13" t="str" cm="1">
        <f t="array" aca="1" ref="AD2750" ca="1">IFERROR(IF((LEFT(INDIRECT("$F"&amp;$S2750),4))="GOTS",IF($G2750="Organic","GOTS_Organic_raw",(IF($G2750="Responsible","GOTS_Responsible",(IF($G2750="No Attribute (Conventional)","GOTS_conventional",(IF($G2750="Recycled Pre/Post-Consumer","GOTS_pre_post",(IF($G2750="In-Conversion","GOTS_in_conversion",(IF($G2750="Sustainably Sourced","Sustainably_sourced",""))))))))))),IF($G2750="Organic","Organic",(IF($G2750="Responsible","Responsible",(IF($G2750="No Attribute (Conventional)","No_Attribute_Conventional",(IF($G2750="Recycled Pre/Post-Consumer","Recycled_Pre_Post_Consumer",(IF($G2750="In-Conversion","In_Conversion",(IF($G2750="Recycled Pre-Consumer","Recycled_Pre_Consumer",(IF($G2750="Recycled Post-Consumer","Recycled_Post_Consumer",(IF($G2750="Sustainably Sourced","Sustainably_sourced","")))))))))))))))),"")</f>
        <v/>
      </c>
      <c r="AE2750" s="13" t="e" cm="1">
        <f t="array" aca="1" ref="AE2750" ca="1">IF(INDIRECT("$F"&amp;$S2750)="","",IF(LEFT(INDIRECT("$F"&amp;$S2750),3)="GRS","GRS_RCS_RM",IF((LEFT(INDIRECT("$F"&amp;$S2750),3))="RCS","GRS_RCS_RM",IF(INDIRECT("$F"&amp;$S2750)="OCS (No Label)","OCS_Conversion_RM",IF(LEFT(INDIRECT("$F"&amp;$S2750),3)="OCS","OCS_RM",IF(RIGHT(INDIRECT("$F"&amp;$S2750),10)="conversion","GOTS_RM_conversion",IF((LEFT(INDIRECT("$F"&amp;$S2750),4))="GOTS","GOTS_RM","Responsible_RM")))))))</f>
        <v>#REF!</v>
      </c>
      <c r="AF2750" s="13" t="str" cm="1">
        <f t="array" aca="1" ref="AF2750" ca="1">IF($S2750="","",INDIRECT("$Z"&amp;$S2750))</f>
        <v/>
      </c>
      <c r="AG2750" s="155"/>
      <c r="AH2750" s="13" t="str" cm="1">
        <f t="array" aca="1" ref="AH2750" ca="1">IFERROR(INDIRECT("$ag"&amp;S2750),"")</f>
        <v/>
      </c>
      <c r="AI2750" s="13" t="e" cm="1">
        <f t="array" aca="1" ref="AI2750" ca="1">INDIRECT("O"&amp;S2749)</f>
        <v>#REF!</v>
      </c>
      <c r="AJ2750" s="13" t="str">
        <f>IF($I2750="","",INDEX('Raw Material'!$A$1:$J$75,MATCH(I2750,'Raw Material'!$A$1:$A$75,0),(MATCH(G2750,'Raw Material'!$A$1:$J$1,0))))</f>
        <v/>
      </c>
      <c r="AK2750" s="13" t="str">
        <f t="shared" si="1260"/>
        <v>YANLIŞRM</v>
      </c>
      <c r="AL2750" s="153" t="str">
        <f t="shared" si="1261"/>
        <v/>
      </c>
    </row>
    <row r="2751" spans="1:38" ht="16.5" customHeight="1">
      <c r="A2751" s="162"/>
      <c r="B2751" s="168"/>
      <c r="C2751" s="169"/>
      <c r="D2751" s="156"/>
      <c r="E2751" s="156"/>
      <c r="F2751" s="175"/>
      <c r="G2751" s="181"/>
      <c r="H2751" s="182"/>
      <c r="I2751" s="182"/>
      <c r="J2751" s="182"/>
      <c r="K2751" s="32"/>
      <c r="L2751" s="179"/>
      <c r="M2751" s="179"/>
      <c r="N2751" s="81"/>
      <c r="O2751" s="185"/>
      <c r="P2751" s="103"/>
      <c r="Q2751" s="84" t="str">
        <f t="shared" si="1262"/>
        <v/>
      </c>
      <c r="R2751" s="159"/>
      <c r="S2751" s="28" t="str" cm="1">
        <f t="array" aca="1" ref="S2751" ca="1">IF(INDIRECT("A"&amp;114+$U2751)&lt;&gt;"",114+$U2751,"")</f>
        <v/>
      </c>
      <c r="T2751" s="28" t="str">
        <f t="shared" ca="1" si="1263"/>
        <v>$B</v>
      </c>
      <c r="U2751" s="29">
        <f t="shared" ref="U2751:U2814" si="1269">(12*W2751)</f>
        <v>2628</v>
      </c>
      <c r="V2751" s="29">
        <v>219.750000000017</v>
      </c>
      <c r="W2751" s="29">
        <f t="shared" si="1245"/>
        <v>219</v>
      </c>
      <c r="X2751" s="41" t="str" cm="1">
        <f t="array" aca="1" ref="X2751" ca="1">IFERROR(INDEX('PC&amp;PD'!$A$1:$AP$15,ROW('PC&amp;PD'!$A$15),MATCH(INDIRECT(T2751),'PC&amp;PD'!$A$1:$AP$1,0)),"")</f>
        <v/>
      </c>
      <c r="Z2751" s="155"/>
      <c r="AA2751" s="13" t="str">
        <f t="shared" si="1259"/>
        <v/>
      </c>
      <c r="AB2751" s="155"/>
      <c r="AC2751" s="13" t="str">
        <f t="shared" ca="1" si="1264"/>
        <v>$AB</v>
      </c>
      <c r="AD2751" s="13" t="str" cm="1">
        <f t="array" aca="1" ref="AD2751" ca="1">IFERROR(IF((LEFT(INDIRECT("$F"&amp;$S2751),4))="GOTS",IF($G2751="Organic","GOTS_Organic_raw",(IF($G2751="Responsible","GOTS_Responsible",(IF($G2751="No Attribute (Conventional)","GOTS_conventional",(IF($G2751="Recycled Pre/Post-Consumer","GOTS_pre_post",(IF($G2751="In-Conversion","GOTS_in_conversion",(IF($G2751="Sustainably Sourced","Sustainably_sourced",""))))))))))),IF($G2751="Organic","Organic",(IF($G2751="Responsible","Responsible",(IF($G2751="No Attribute (Conventional)","No_Attribute_Conventional",(IF($G2751="Recycled Pre/Post-Consumer","Recycled_Pre_Post_Consumer",(IF($G2751="In-Conversion","In_Conversion",(IF($G2751="Recycled Pre-Consumer","Recycled_Pre_Consumer",(IF($G2751="Recycled Post-Consumer","Recycled_Post_Consumer",(IF($G2751="Sustainably Sourced","Sustainably_sourced","")))))))))))))))),"")</f>
        <v/>
      </c>
      <c r="AE2751" s="13" t="e" cm="1">
        <f t="array" aca="1" ref="AE2751" ca="1">IF(INDIRECT("$F"&amp;$S2751)="","",IF(LEFT(INDIRECT("$F"&amp;$S2751),3)="GRS","GRS_RCS_RM",IF((LEFT(INDIRECT("$F"&amp;$S2751),3))="RCS","GRS_RCS_RM",IF(INDIRECT("$F"&amp;$S2751)="OCS (No Label)","OCS_Conversion_RM",IF(LEFT(INDIRECT("$F"&amp;$S2751),3)="OCS","OCS_RM",IF(RIGHT(INDIRECT("$F"&amp;$S2751),10)="conversion","GOTS_RM_conversion",IF((LEFT(INDIRECT("$F"&amp;$S2751),4))="GOTS","GOTS_RM","Responsible_RM")))))))</f>
        <v>#REF!</v>
      </c>
      <c r="AF2751" s="13" t="str" cm="1">
        <f t="array" aca="1" ref="AF2751" ca="1">IF($S2751="","",INDIRECT("$Z"&amp;$S2751))</f>
        <v/>
      </c>
      <c r="AG2751" s="155"/>
      <c r="AH2751" s="13" t="str" cm="1">
        <f t="array" aca="1" ref="AH2751" ca="1">IFERROR(INDIRECT("$ag"&amp;S2751),"")</f>
        <v/>
      </c>
      <c r="AI2751" s="13" t="e" cm="1">
        <f t="array" aca="1" ref="AI2751" ca="1">INDIRECT("O"&amp;S2750)</f>
        <v>#REF!</v>
      </c>
      <c r="AJ2751" s="13" t="str">
        <f>IF($I2751="","",INDEX('Raw Material'!$A$1:$J$75,MATCH(I2751,'Raw Material'!$A$1:$A$75,0),(MATCH(G2751,'Raw Material'!$A$1:$J$1,0))))</f>
        <v/>
      </c>
      <c r="AK2751" s="13" t="str">
        <f t="shared" si="1260"/>
        <v>YANLIŞRM</v>
      </c>
      <c r="AL2751" s="153" t="str">
        <f t="shared" si="1261"/>
        <v/>
      </c>
    </row>
    <row r="2752" spans="1:38" ht="16.5" customHeight="1">
      <c r="A2752" s="162"/>
      <c r="B2752" s="168"/>
      <c r="C2752" s="169"/>
      <c r="D2752" s="156"/>
      <c r="E2752" s="156"/>
      <c r="F2752" s="175"/>
      <c r="G2752" s="181"/>
      <c r="H2752" s="182"/>
      <c r="I2752" s="182"/>
      <c r="J2752" s="182"/>
      <c r="K2752" s="32"/>
      <c r="L2752" s="179"/>
      <c r="M2752" s="179"/>
      <c r="N2752" s="81"/>
      <c r="O2752" s="185"/>
      <c r="P2752" s="103"/>
      <c r="Q2752" s="84" t="str">
        <f t="shared" si="1262"/>
        <v/>
      </c>
      <c r="R2752" s="159"/>
      <c r="S2752" s="28" t="str" cm="1">
        <f t="array" aca="1" ref="S2752" ca="1">IF(INDIRECT("A"&amp;114+$U2752)&lt;&gt;"",114+$U2752,"")</f>
        <v/>
      </c>
      <c r="T2752" s="28" t="str">
        <f t="shared" ca="1" si="1263"/>
        <v>$B</v>
      </c>
      <c r="U2752" s="29">
        <f t="shared" si="1269"/>
        <v>2628</v>
      </c>
      <c r="V2752" s="29">
        <v>219.83333333335099</v>
      </c>
      <c r="W2752" s="29">
        <f t="shared" si="1245"/>
        <v>219</v>
      </c>
      <c r="X2752" s="41" t="str" cm="1">
        <f t="array" aca="1" ref="X2752" ca="1">IFERROR(INDEX('PC&amp;PD'!$A$1:$AP$15,ROW('PC&amp;PD'!$A$15),MATCH(INDIRECT(T2752),'PC&amp;PD'!$A$1:$AP$1,0)),"")</f>
        <v/>
      </c>
      <c r="Z2752" s="155"/>
      <c r="AA2752" s="13" t="str">
        <f t="shared" si="1259"/>
        <v/>
      </c>
      <c r="AB2752" s="155"/>
      <c r="AC2752" s="13" t="str">
        <f t="shared" ca="1" si="1264"/>
        <v>$AB</v>
      </c>
      <c r="AD2752" s="13" t="str" cm="1">
        <f t="array" aca="1" ref="AD2752" ca="1">IFERROR(IF((LEFT(INDIRECT("$F"&amp;$S2752),4))="GOTS",IF($G2752="Organic","GOTS_Organic_raw",(IF($G2752="Responsible","GOTS_Responsible",(IF($G2752="No Attribute (Conventional)","GOTS_conventional",(IF($G2752="Recycled Pre/Post-Consumer","GOTS_pre_post",(IF($G2752="In-Conversion","GOTS_in_conversion",(IF($G2752="Sustainably Sourced","Sustainably_sourced",""))))))))))),IF($G2752="Organic","Organic",(IF($G2752="Responsible","Responsible",(IF($G2752="No Attribute (Conventional)","No_Attribute_Conventional",(IF($G2752="Recycled Pre/Post-Consumer","Recycled_Pre_Post_Consumer",(IF($G2752="In-Conversion","In_Conversion",(IF($G2752="Recycled Pre-Consumer","Recycled_Pre_Consumer",(IF($G2752="Recycled Post-Consumer","Recycled_Post_Consumer",(IF($G2752="Sustainably Sourced","Sustainably_sourced","")))))))))))))))),"")</f>
        <v/>
      </c>
      <c r="AE2752" s="13" t="e" cm="1">
        <f t="array" aca="1" ref="AE2752" ca="1">IF(INDIRECT("$F"&amp;$S2752)="","",IF(LEFT(INDIRECT("$F"&amp;$S2752),3)="GRS","GRS_RCS_RM",IF((LEFT(INDIRECT("$F"&amp;$S2752),3))="RCS","GRS_RCS_RM",IF(INDIRECT("$F"&amp;$S2752)="OCS (No Label)","OCS_Conversion_RM",IF(LEFT(INDIRECT("$F"&amp;$S2752),3)="OCS","OCS_RM",IF(RIGHT(INDIRECT("$F"&amp;$S2752),10)="conversion","GOTS_RM_conversion",IF((LEFT(INDIRECT("$F"&amp;$S2752),4))="GOTS","GOTS_RM","Responsible_RM")))))))</f>
        <v>#REF!</v>
      </c>
      <c r="AF2752" s="13" t="str" cm="1">
        <f t="array" aca="1" ref="AF2752" ca="1">IF($S2752="","",INDIRECT("$Z"&amp;$S2752))</f>
        <v/>
      </c>
      <c r="AG2752" s="155"/>
      <c r="AH2752" s="13" t="str" cm="1">
        <f t="array" aca="1" ref="AH2752" ca="1">IFERROR(INDIRECT("$ag"&amp;S2752),"")</f>
        <v/>
      </c>
      <c r="AI2752" s="13" t="e" cm="1">
        <f t="array" aca="1" ref="AI2752" ca="1">INDIRECT("O"&amp;S2751)</f>
        <v>#REF!</v>
      </c>
      <c r="AJ2752" s="13" t="str">
        <f>IF($I2752="","",INDEX('Raw Material'!$A$1:$J$75,MATCH(I2752,'Raw Material'!$A$1:$A$75,0),(MATCH(G2752,'Raw Material'!$A$1:$J$1,0))))</f>
        <v/>
      </c>
      <c r="AK2752" s="13" t="str">
        <f t="shared" si="1260"/>
        <v>YANLIŞRM</v>
      </c>
      <c r="AL2752" s="153" t="str">
        <f t="shared" si="1261"/>
        <v/>
      </c>
    </row>
    <row r="2753" spans="1:38" ht="16.5" customHeight="1" thickBot="1">
      <c r="A2753" s="163"/>
      <c r="B2753" s="170"/>
      <c r="C2753" s="171"/>
      <c r="D2753" s="156"/>
      <c r="E2753" s="156"/>
      <c r="F2753" s="176"/>
      <c r="G2753" s="157"/>
      <c r="H2753" s="158"/>
      <c r="I2753" s="158"/>
      <c r="J2753" s="158"/>
      <c r="K2753" s="33"/>
      <c r="L2753" s="180"/>
      <c r="M2753" s="180"/>
      <c r="N2753" s="82"/>
      <c r="O2753" s="186"/>
      <c r="P2753" s="103"/>
      <c r="Q2753" s="84" t="str">
        <f t="shared" si="1262"/>
        <v/>
      </c>
      <c r="R2753" s="159"/>
      <c r="S2753" s="28" t="str" cm="1">
        <f t="array" aca="1" ref="S2753" ca="1">IF(INDIRECT("A"&amp;114+$U2753)&lt;&gt;"",114+$U2753,"")</f>
        <v/>
      </c>
      <c r="T2753" s="28" t="str">
        <f t="shared" ca="1" si="1263"/>
        <v>$B</v>
      </c>
      <c r="U2753" s="29">
        <f t="shared" si="1269"/>
        <v>2628</v>
      </c>
      <c r="V2753" s="29">
        <v>219.91666666668399</v>
      </c>
      <c r="W2753" s="29">
        <f t="shared" si="1245"/>
        <v>219</v>
      </c>
      <c r="X2753" s="41" t="str" cm="1">
        <f t="array" aca="1" ref="X2753" ca="1">IFERROR(INDEX('PC&amp;PD'!$A$1:$AP$15,ROW('PC&amp;PD'!$A$15),MATCH(INDIRECT(T2753),'PC&amp;PD'!$A$1:$AP$1,0)),"")</f>
        <v/>
      </c>
      <c r="Z2753" s="155"/>
      <c r="AA2753" s="13" t="str">
        <f t="shared" si="1259"/>
        <v/>
      </c>
      <c r="AB2753" s="155"/>
      <c r="AC2753" s="13" t="str">
        <f t="shared" ca="1" si="1264"/>
        <v>$AB</v>
      </c>
      <c r="AD2753" s="13" t="str" cm="1">
        <f t="array" aca="1" ref="AD2753" ca="1">IFERROR(IF((LEFT(INDIRECT("$F"&amp;$S2753),4))="GOTS",IF($G2753="Organic","GOTS_Organic_raw",(IF($G2753="Responsible","GOTS_Responsible",(IF($G2753="No Attribute (Conventional)","GOTS_conventional",(IF($G2753="Recycled Pre/Post-Consumer","GOTS_pre_post",(IF($G2753="In-Conversion","GOTS_in_conversion",(IF($G2753="Sustainably Sourced","Sustainably_sourced",""))))))))))),IF($G2753="Organic","Organic",(IF($G2753="Responsible","Responsible",(IF($G2753="No Attribute (Conventional)","No_Attribute_Conventional",(IF($G2753="Recycled Pre/Post-Consumer","Recycled_Pre_Post_Consumer",(IF($G2753="In-Conversion","In_Conversion",(IF($G2753="Recycled Pre-Consumer","Recycled_Pre_Consumer",(IF($G2753="Recycled Post-Consumer","Recycled_Post_Consumer",(IF($G2753="Sustainably Sourced","Sustainably_sourced","")))))))))))))))),"")</f>
        <v/>
      </c>
      <c r="AE2753" s="13" t="e" cm="1">
        <f t="array" aca="1" ref="AE2753" ca="1">IF(INDIRECT("$F"&amp;$S2753)="","",IF(LEFT(INDIRECT("$F"&amp;$S2753),3)="GRS","GRS_RCS_RM",IF((LEFT(INDIRECT("$F"&amp;$S2753),3))="RCS","GRS_RCS_RM",IF(INDIRECT("$F"&amp;$S2753)="OCS (No Label)","OCS_Conversion_RM",IF(LEFT(INDIRECT("$F"&amp;$S2753),3)="OCS","OCS_RM",IF(RIGHT(INDIRECT("$F"&amp;$S2753),10)="conversion","GOTS_RM_conversion",IF((LEFT(INDIRECT("$F"&amp;$S2753),4))="GOTS","GOTS_RM","Responsible_RM")))))))</f>
        <v>#REF!</v>
      </c>
      <c r="AF2753" s="13" t="str" cm="1">
        <f t="array" aca="1" ref="AF2753" ca="1">IF($S2753="","",INDIRECT("$Z"&amp;$S2753))</f>
        <v/>
      </c>
      <c r="AG2753" s="155"/>
      <c r="AH2753" s="13" t="str" cm="1">
        <f t="array" aca="1" ref="AH2753" ca="1">IFERROR(INDIRECT("$ag"&amp;S2753),"")</f>
        <v/>
      </c>
      <c r="AI2753" s="13" t="e" cm="1">
        <f t="array" aca="1" ref="AI2753" ca="1">INDIRECT("O"&amp;S2752)</f>
        <v>#REF!</v>
      </c>
      <c r="AJ2753" s="13" t="str">
        <f>IF($I2753="","",INDEX('Raw Material'!$A$1:$J$75,MATCH(I2753,'Raw Material'!$A$1:$A$75,0),(MATCH(G2753,'Raw Material'!$A$1:$J$1,0))))</f>
        <v/>
      </c>
      <c r="AK2753" s="13" t="str">
        <f t="shared" si="1260"/>
        <v>YANLIŞRM</v>
      </c>
      <c r="AL2753" s="153" t="str">
        <f t="shared" si="1261"/>
        <v/>
      </c>
    </row>
    <row r="2754" spans="1:38" ht="16.5" customHeight="1">
      <c r="A2754" s="160" t="str">
        <f>IF(B2754="","",COUNTA($B$114:$B2754))</f>
        <v/>
      </c>
      <c r="B2754" s="164"/>
      <c r="C2754" s="165"/>
      <c r="D2754" s="183"/>
      <c r="E2754" s="183"/>
      <c r="F2754" s="172"/>
      <c r="G2754" s="212"/>
      <c r="H2754" s="206"/>
      <c r="I2754" s="206"/>
      <c r="J2754" s="206"/>
      <c r="K2754" s="31"/>
      <c r="L2754" s="177" t="str">
        <f t="shared" ref="L2754" si="1270">IF(R2754="","",LEFT(R2754,LEN(R2754)-2))</f>
        <v/>
      </c>
      <c r="M2754" s="177"/>
      <c r="N2754" s="80"/>
      <c r="O2754" s="184"/>
      <c r="P2754" s="103"/>
      <c r="Q2754" s="84" t="str">
        <f t="shared" si="1262"/>
        <v/>
      </c>
      <c r="R2754" s="159" t="str">
        <f t="shared" ref="R2754" si="1271">CONCATENATE($Q2754,Q2755,Q2756,Q2757,Q2758,Q2759,$Q2760,$Q2761,$Q2762,$Q2763,Q2764,Q2765)</f>
        <v/>
      </c>
      <c r="S2754" s="28" t="str" cm="1">
        <f t="array" aca="1" ref="S2754" ca="1">IF(INDIRECT("A"&amp;114+$U2754)&lt;&gt;"",114+$U2754,"")</f>
        <v/>
      </c>
      <c r="T2754" s="28" t="str">
        <f t="shared" ca="1" si="1263"/>
        <v>$B</v>
      </c>
      <c r="U2754" s="29">
        <f t="shared" si="1269"/>
        <v>2640</v>
      </c>
      <c r="V2754" s="29">
        <v>220.000000000017</v>
      </c>
      <c r="W2754" s="29">
        <f t="shared" si="1245"/>
        <v>220</v>
      </c>
      <c r="X2754" s="41" t="str" cm="1">
        <f t="array" aca="1" ref="X2754" ca="1">IFERROR(INDEX('PC&amp;PD'!$A$1:$AP$15,ROW('PC&amp;PD'!$A$15),MATCH(INDIRECT(T2754),'PC&amp;PD'!$A$1:$AP$1,0)),"")</f>
        <v/>
      </c>
      <c r="Z2754" s="155" t="str">
        <f t="shared" ref="Z2754" si="1272">IFERROR(IF($F2754="OCS 100","OCS (OCS 100)",IF($F2754="OCS Blended","OCS (OCS Blended)",IF($F2754="OCS (No Label)","OCS (No Label)",IF($F2754="RCS 100","RCS (RCS 100)",IF($F2754="RCS Blended","RCS (RCS Blended)",IF($F2754="GRS","GRS (GRS)",IF($F2754="GRS (No Label)", "GRS (No Label)",IF($F2754="RDS","RDS (RDS)",IF($F2754="RWS","RWS (RWS)",IF($F2754="RAS","RAS (RAS)",IF($F2754="RMS","RMS (RMS)",IF($F2754="GOTS Organic","GOTS (Organic)",IF($F2754="GOTS Made with organic","GOTS (Made with Organic)",IF($F2754="GOTS Organic - in conversion","GOTS (Organic - In Conversion)",IF($F2754="GOTS Made with organic - in conversion","GOTS (Made with Organic - In Conversion)",""))))))))))))))),"")</f>
        <v/>
      </c>
      <c r="AA2754" s="13" t="str">
        <f t="shared" si="1259"/>
        <v/>
      </c>
      <c r="AB2754" s="155" t="str">
        <f t="shared" ref="AB2754" si="1273">IFERROR(IF($F2754="OCS 100", "OCS_100",IF($F2754="OCS Blended", "OCS_Blended",IF($F2754="OCS (No Label)", "OCS_No_Label",IF($F2754="RCS 100", "RCS_100",IF($F2754="RCS Blended","RCS_Blended",IF($F2754="GRS","GRS",IF($F2754="GRS (No Label)", "GRS_No_Label",IF($F2754="RDS","RDS",IF($F2754="RWS","RWS",IF($F2754="RMS","RMS",IF($F2754="GOTS Organic","GOTS_Organic",IF($F2754="GOTS Made with organic","GOTS_Made_with_organic",IF($F2754="GOTS Organic - in conversion","GOTS_Organic_in_Conversion",IF($F2754="GOTS Made with organic - in conversion","GOTS_Made_with_Organic_in_Conversion",IF($F2754="RAS","RAS",""))))))))))))))),"")</f>
        <v/>
      </c>
      <c r="AC2754" s="13" t="str">
        <f t="shared" ca="1" si="1264"/>
        <v>$AB</v>
      </c>
      <c r="AD2754" s="13" t="str" cm="1">
        <f t="array" aca="1" ref="AD2754" ca="1">IFERROR(IF((LEFT(INDIRECT("$F"&amp;$S2754),4))="GOTS",IF($G2754="Organic","GOTS_Organic_raw",(IF($G2754="Responsible","GOTS_Responsible",(IF($G2754="No Attribute (Conventional)","GOTS_conventional",(IF($G2754="Recycled Pre/Post-Consumer","GOTS_pre_post",(IF($G2754="In-Conversion","GOTS_in_conversion",(IF($G2754="Sustainably Sourced","Sustainably_sourced",""))))))))))),IF($G2754="Organic","Organic",(IF($G2754="Responsible","Responsible",(IF($G2754="No Attribute (Conventional)","No_Attribute_Conventional",(IF($G2754="Recycled Pre/Post-Consumer","Recycled_Pre_Post_Consumer",(IF($G2754="In-Conversion","In_Conversion",(IF($G2754="Recycled Pre-Consumer","Recycled_Pre_Consumer",(IF($G2754="Recycled Post-Consumer","Recycled_Post_Consumer",(IF($G2754="Sustainably Sourced","Sustainably_sourced","")))))))))))))))),"")</f>
        <v/>
      </c>
      <c r="AE2754" s="13" t="e" cm="1">
        <f t="array" aca="1" ref="AE2754" ca="1">IF(INDIRECT("$F"&amp;$S2754)="","",IF(LEFT(INDIRECT("$F"&amp;$S2754),3)="GRS","GRS_RCS_RM",IF((LEFT(INDIRECT("$F"&amp;$S2754),3))="RCS","GRS_RCS_RM",IF(INDIRECT("$F"&amp;$S2754)="OCS (No Label)","OCS_Conversion_RM",IF(LEFT(INDIRECT("$F"&amp;$S2754),3)="OCS","OCS_RM",IF(RIGHT(INDIRECT("$F"&amp;$S2754),10)="conversion","GOTS_RM_conversion",IF((LEFT(INDIRECT("$F"&amp;$S2754),4))="GOTS","GOTS_RM","Responsible_RM")))))))</f>
        <v>#REF!</v>
      </c>
      <c r="AF2754" s="13" t="str" cm="1">
        <f t="array" aca="1" ref="AF2754" ca="1">IF($S2754="","",INDIRECT("$Z"&amp;$S2754))</f>
        <v/>
      </c>
      <c r="AG2754" s="155" t="str">
        <f t="shared" si="1258"/>
        <v/>
      </c>
      <c r="AH2754" s="13" t="str" cm="1">
        <f t="array" aca="1" ref="AH2754" ca="1">IFERROR(INDIRECT("$ag"&amp;S2754),"")</f>
        <v/>
      </c>
      <c r="AI2754" s="13" t="e" cm="1">
        <f t="array" aca="1" ref="AI2754" ca="1">INDIRECT("O"&amp;S2753)</f>
        <v>#REF!</v>
      </c>
      <c r="AJ2754" s="13" t="str">
        <f>IF($I2754="","",INDEX('Raw Material'!$A$1:$J$75,MATCH(I2754,'Raw Material'!$A$1:$A$75,0),(MATCH(G2754,'Raw Material'!$A$1:$J$1,0))))</f>
        <v/>
      </c>
      <c r="AK2754" s="13" t="str">
        <f t="shared" si="1260"/>
        <v>YANLIŞRM</v>
      </c>
      <c r="AL2754" s="153" t="str">
        <f t="shared" si="1261"/>
        <v/>
      </c>
    </row>
    <row r="2755" spans="1:38" ht="16.5" customHeight="1">
      <c r="A2755" s="161"/>
      <c r="B2755" s="166"/>
      <c r="C2755" s="167"/>
      <c r="D2755" s="156"/>
      <c r="E2755" s="156"/>
      <c r="F2755" s="173"/>
      <c r="G2755" s="181"/>
      <c r="H2755" s="182"/>
      <c r="I2755" s="182"/>
      <c r="J2755" s="182"/>
      <c r="K2755" s="32"/>
      <c r="L2755" s="178"/>
      <c r="M2755" s="178"/>
      <c r="N2755" s="81"/>
      <c r="O2755" s="185"/>
      <c r="P2755" s="103"/>
      <c r="Q2755" s="84" t="str">
        <f t="shared" si="1262"/>
        <v/>
      </c>
      <c r="R2755" s="159"/>
      <c r="S2755" s="28" t="str" cm="1">
        <f t="array" aca="1" ref="S2755" ca="1">IF(INDIRECT("A"&amp;114+$U2755)&lt;&gt;"",114+$U2755,"")</f>
        <v/>
      </c>
      <c r="T2755" s="28" t="str">
        <f t="shared" ca="1" si="1263"/>
        <v>$B</v>
      </c>
      <c r="U2755" s="29">
        <f t="shared" si="1269"/>
        <v>2640</v>
      </c>
      <c r="V2755" s="29">
        <v>220.08333333335099</v>
      </c>
      <c r="W2755" s="29">
        <f t="shared" si="1245"/>
        <v>220</v>
      </c>
      <c r="X2755" s="41" t="str" cm="1">
        <f t="array" aca="1" ref="X2755" ca="1">IFERROR(INDEX('PC&amp;PD'!$A$1:$AP$15,ROW('PC&amp;PD'!$A$15),MATCH(INDIRECT(T2755),'PC&amp;PD'!$A$1:$AP$1,0)),"")</f>
        <v/>
      </c>
      <c r="Z2755" s="155"/>
      <c r="AA2755" s="13" t="str">
        <f t="shared" si="1259"/>
        <v/>
      </c>
      <c r="AB2755" s="155"/>
      <c r="AC2755" s="13" t="str">
        <f t="shared" ca="1" si="1264"/>
        <v>$AB</v>
      </c>
      <c r="AD2755" s="13" t="str" cm="1">
        <f t="array" aca="1" ref="AD2755" ca="1">IFERROR(IF((LEFT(INDIRECT("$F"&amp;$S2755),4))="GOTS",IF($G2755="Organic","GOTS_Organic_raw",(IF($G2755="Responsible","GOTS_Responsible",(IF($G2755="No Attribute (Conventional)","GOTS_conventional",(IF($G2755="Recycled Pre/Post-Consumer","GOTS_pre_post",(IF($G2755="In-Conversion","GOTS_in_conversion",(IF($G2755="Sustainably Sourced","Sustainably_sourced",""))))))))))),IF($G2755="Organic","Organic",(IF($G2755="Responsible","Responsible",(IF($G2755="No Attribute (Conventional)","No_Attribute_Conventional",(IF($G2755="Recycled Pre/Post-Consumer","Recycled_Pre_Post_Consumer",(IF($G2755="In-Conversion","In_Conversion",(IF($G2755="Recycled Pre-Consumer","Recycled_Pre_Consumer",(IF($G2755="Recycled Post-Consumer","Recycled_Post_Consumer",(IF($G2755="Sustainably Sourced","Sustainably_sourced","")))))))))))))))),"")</f>
        <v/>
      </c>
      <c r="AE2755" s="13" t="e" cm="1">
        <f t="array" aca="1" ref="AE2755" ca="1">IF(INDIRECT("$F"&amp;$S2755)="","",IF(LEFT(INDIRECT("$F"&amp;$S2755),3)="GRS","GRS_RCS_RM",IF((LEFT(INDIRECT("$F"&amp;$S2755),3))="RCS","GRS_RCS_RM",IF(INDIRECT("$F"&amp;$S2755)="OCS (No Label)","OCS_Conversion_RM",IF(LEFT(INDIRECT("$F"&amp;$S2755),3)="OCS","OCS_RM",IF(RIGHT(INDIRECT("$F"&amp;$S2755),10)="conversion","GOTS_RM_conversion",IF((LEFT(INDIRECT("$F"&amp;$S2755),4))="GOTS","GOTS_RM","Responsible_RM")))))))</f>
        <v>#REF!</v>
      </c>
      <c r="AF2755" s="13" t="str" cm="1">
        <f t="array" aca="1" ref="AF2755" ca="1">IF($S2755="","",INDIRECT("$Z"&amp;$S2755))</f>
        <v/>
      </c>
      <c r="AG2755" s="155"/>
      <c r="AH2755" s="13" t="str" cm="1">
        <f t="array" aca="1" ref="AH2755" ca="1">IFERROR(INDIRECT("$ag"&amp;S2755),"")</f>
        <v/>
      </c>
      <c r="AI2755" s="13" t="e" cm="1">
        <f t="array" aca="1" ref="AI2755" ca="1">INDIRECT("O"&amp;S2754)</f>
        <v>#REF!</v>
      </c>
      <c r="AJ2755" s="13" t="str">
        <f>IF($I2755="","",INDEX('Raw Material'!$A$1:$J$75,MATCH(I2755,'Raw Material'!$A$1:$A$75,0),(MATCH(G2755,'Raw Material'!$A$1:$J$1,0))))</f>
        <v/>
      </c>
      <c r="AK2755" s="13" t="str">
        <f t="shared" si="1260"/>
        <v>YANLIŞRM</v>
      </c>
      <c r="AL2755" s="153" t="str">
        <f t="shared" si="1261"/>
        <v/>
      </c>
    </row>
    <row r="2756" spans="1:38" ht="16.5" customHeight="1">
      <c r="A2756" s="161"/>
      <c r="B2756" s="166"/>
      <c r="C2756" s="167"/>
      <c r="D2756" s="156"/>
      <c r="E2756" s="156"/>
      <c r="F2756" s="173"/>
      <c r="G2756" s="181"/>
      <c r="H2756" s="182"/>
      <c r="I2756" s="182"/>
      <c r="J2756" s="182"/>
      <c r="K2756" s="32"/>
      <c r="L2756" s="178"/>
      <c r="M2756" s="178"/>
      <c r="N2756" s="81"/>
      <c r="O2756" s="185"/>
      <c r="P2756" s="103"/>
      <c r="Q2756" s="84" t="str">
        <f t="shared" si="1262"/>
        <v/>
      </c>
      <c r="R2756" s="159"/>
      <c r="S2756" s="28" t="str" cm="1">
        <f t="array" aca="1" ref="S2756" ca="1">IF(INDIRECT("A"&amp;114+$U2756)&lt;&gt;"",114+$U2756,"")</f>
        <v/>
      </c>
      <c r="T2756" s="28" t="str">
        <f t="shared" ca="1" si="1263"/>
        <v>$B</v>
      </c>
      <c r="U2756" s="29">
        <f t="shared" si="1269"/>
        <v>2640</v>
      </c>
      <c r="V2756" s="29">
        <v>220.16666666668399</v>
      </c>
      <c r="W2756" s="29">
        <f t="shared" si="1245"/>
        <v>220</v>
      </c>
      <c r="X2756" s="41" t="str" cm="1">
        <f t="array" aca="1" ref="X2756" ca="1">IFERROR(INDEX('PC&amp;PD'!$A$1:$AP$15,ROW('PC&amp;PD'!$A$15),MATCH(INDIRECT(T2756),'PC&amp;PD'!$A$1:$AP$1,0)),"")</f>
        <v/>
      </c>
      <c r="Z2756" s="155"/>
      <c r="AA2756" s="13" t="str">
        <f t="shared" si="1259"/>
        <v/>
      </c>
      <c r="AB2756" s="155"/>
      <c r="AC2756" s="13" t="str">
        <f t="shared" ca="1" si="1264"/>
        <v>$AB</v>
      </c>
      <c r="AD2756" s="13" t="str" cm="1">
        <f t="array" aca="1" ref="AD2756" ca="1">IFERROR(IF((LEFT(INDIRECT("$F"&amp;$S2756),4))="GOTS",IF($G2756="Organic","GOTS_Organic_raw",(IF($G2756="Responsible","GOTS_Responsible",(IF($G2756="No Attribute (Conventional)","GOTS_conventional",(IF($G2756="Recycled Pre/Post-Consumer","GOTS_pre_post",(IF($G2756="In-Conversion","GOTS_in_conversion",(IF($G2756="Sustainably Sourced","Sustainably_sourced",""))))))))))),IF($G2756="Organic","Organic",(IF($G2756="Responsible","Responsible",(IF($G2756="No Attribute (Conventional)","No_Attribute_Conventional",(IF($G2756="Recycled Pre/Post-Consumer","Recycled_Pre_Post_Consumer",(IF($G2756="In-Conversion","In_Conversion",(IF($G2756="Recycled Pre-Consumer","Recycled_Pre_Consumer",(IF($G2756="Recycled Post-Consumer","Recycled_Post_Consumer",(IF($G2756="Sustainably Sourced","Sustainably_sourced","")))))))))))))))),"")</f>
        <v/>
      </c>
      <c r="AE2756" s="13" t="e" cm="1">
        <f t="array" aca="1" ref="AE2756" ca="1">IF(INDIRECT("$F"&amp;$S2756)="","",IF(LEFT(INDIRECT("$F"&amp;$S2756),3)="GRS","GRS_RCS_RM",IF((LEFT(INDIRECT("$F"&amp;$S2756),3))="RCS","GRS_RCS_RM",IF(INDIRECT("$F"&amp;$S2756)="OCS (No Label)","OCS_Conversion_RM",IF(LEFT(INDIRECT("$F"&amp;$S2756),3)="OCS","OCS_RM",IF(RIGHT(INDIRECT("$F"&amp;$S2756),10)="conversion","GOTS_RM_conversion",IF((LEFT(INDIRECT("$F"&amp;$S2756),4))="GOTS","GOTS_RM","Responsible_RM")))))))</f>
        <v>#REF!</v>
      </c>
      <c r="AF2756" s="13" t="str" cm="1">
        <f t="array" aca="1" ref="AF2756" ca="1">IF($S2756="","",INDIRECT("$Z"&amp;$S2756))</f>
        <v/>
      </c>
      <c r="AG2756" s="155"/>
      <c r="AH2756" s="13" t="str" cm="1">
        <f t="array" aca="1" ref="AH2756" ca="1">IFERROR(INDIRECT("$ag"&amp;S2756),"")</f>
        <v/>
      </c>
      <c r="AI2756" s="13" t="e" cm="1">
        <f t="array" aca="1" ref="AI2756" ca="1">INDIRECT("O"&amp;S2755)</f>
        <v>#REF!</v>
      </c>
      <c r="AJ2756" s="13" t="str">
        <f>IF($I2756="","",INDEX('Raw Material'!$A$1:$J$75,MATCH(I2756,'Raw Material'!$A$1:$A$75,0),(MATCH(G2756,'Raw Material'!$A$1:$J$1,0))))</f>
        <v/>
      </c>
      <c r="AK2756" s="13" t="str">
        <f t="shared" si="1260"/>
        <v>YANLIŞRM</v>
      </c>
      <c r="AL2756" s="153" t="str">
        <f t="shared" si="1261"/>
        <v/>
      </c>
    </row>
    <row r="2757" spans="1:38" ht="16.5" customHeight="1">
      <c r="A2757" s="161"/>
      <c r="B2757" s="166"/>
      <c r="C2757" s="167"/>
      <c r="D2757" s="156"/>
      <c r="E2757" s="156"/>
      <c r="F2757" s="174"/>
      <c r="G2757" s="181"/>
      <c r="H2757" s="182"/>
      <c r="I2757" s="182"/>
      <c r="J2757" s="182"/>
      <c r="K2757" s="32"/>
      <c r="L2757" s="178"/>
      <c r="M2757" s="178"/>
      <c r="N2757" s="81"/>
      <c r="O2757" s="185"/>
      <c r="P2757" s="103"/>
      <c r="Q2757" s="84" t="str">
        <f t="shared" si="1262"/>
        <v/>
      </c>
      <c r="R2757" s="159"/>
      <c r="S2757" s="28" t="str" cm="1">
        <f t="array" aca="1" ref="S2757" ca="1">IF(INDIRECT("A"&amp;114+$U2757)&lt;&gt;"",114+$U2757,"")</f>
        <v/>
      </c>
      <c r="T2757" s="28" t="str">
        <f t="shared" ca="1" si="1263"/>
        <v>$B</v>
      </c>
      <c r="U2757" s="29">
        <f t="shared" si="1269"/>
        <v>2640</v>
      </c>
      <c r="V2757" s="29">
        <v>220.250000000017</v>
      </c>
      <c r="W2757" s="29">
        <f t="shared" si="1245"/>
        <v>220</v>
      </c>
      <c r="X2757" s="41" t="str" cm="1">
        <f t="array" aca="1" ref="X2757" ca="1">IFERROR(INDEX('PC&amp;PD'!$A$1:$AP$15,ROW('PC&amp;PD'!$A$15),MATCH(INDIRECT(T2757),'PC&amp;PD'!$A$1:$AP$1,0)),"")</f>
        <v/>
      </c>
      <c r="Z2757" s="155"/>
      <c r="AA2757" s="13" t="str">
        <f t="shared" si="1259"/>
        <v/>
      </c>
      <c r="AB2757" s="155"/>
      <c r="AC2757" s="13" t="str">
        <f t="shared" ca="1" si="1264"/>
        <v>$AB</v>
      </c>
      <c r="AD2757" s="13" t="str" cm="1">
        <f t="array" aca="1" ref="AD2757" ca="1">IFERROR(IF((LEFT(INDIRECT("$F"&amp;$S2757),4))="GOTS",IF($G2757="Organic","GOTS_Organic_raw",(IF($G2757="Responsible","GOTS_Responsible",(IF($G2757="No Attribute (Conventional)","GOTS_conventional",(IF($G2757="Recycled Pre/Post-Consumer","GOTS_pre_post",(IF($G2757="In-Conversion","GOTS_in_conversion",(IF($G2757="Sustainably Sourced","Sustainably_sourced",""))))))))))),IF($G2757="Organic","Organic",(IF($G2757="Responsible","Responsible",(IF($G2757="No Attribute (Conventional)","No_Attribute_Conventional",(IF($G2757="Recycled Pre/Post-Consumer","Recycled_Pre_Post_Consumer",(IF($G2757="In-Conversion","In_Conversion",(IF($G2757="Recycled Pre-Consumer","Recycled_Pre_Consumer",(IF($G2757="Recycled Post-Consumer","Recycled_Post_Consumer",(IF($G2757="Sustainably Sourced","Sustainably_sourced","")))))))))))))))),"")</f>
        <v/>
      </c>
      <c r="AE2757" s="13" t="e" cm="1">
        <f t="array" aca="1" ref="AE2757" ca="1">IF(INDIRECT("$F"&amp;$S2757)="","",IF(LEFT(INDIRECT("$F"&amp;$S2757),3)="GRS","GRS_RCS_RM",IF((LEFT(INDIRECT("$F"&amp;$S2757),3))="RCS","GRS_RCS_RM",IF(INDIRECT("$F"&amp;$S2757)="OCS (No Label)","OCS_Conversion_RM",IF(LEFT(INDIRECT("$F"&amp;$S2757),3)="OCS","OCS_RM",IF(RIGHT(INDIRECT("$F"&amp;$S2757),10)="conversion","GOTS_RM_conversion",IF((LEFT(INDIRECT("$F"&amp;$S2757),4))="GOTS","GOTS_RM","Responsible_RM")))))))</f>
        <v>#REF!</v>
      </c>
      <c r="AF2757" s="13" t="str" cm="1">
        <f t="array" aca="1" ref="AF2757" ca="1">IF($S2757="","",INDIRECT("$Z"&amp;$S2757))</f>
        <v/>
      </c>
      <c r="AG2757" s="155"/>
      <c r="AH2757" s="13" t="str" cm="1">
        <f t="array" aca="1" ref="AH2757" ca="1">IFERROR(INDIRECT("$ag"&amp;S2757),"")</f>
        <v/>
      </c>
      <c r="AI2757" s="13" t="e" cm="1">
        <f t="array" aca="1" ref="AI2757" ca="1">INDIRECT("O"&amp;S2756)</f>
        <v>#REF!</v>
      </c>
      <c r="AJ2757" s="13" t="str">
        <f>IF($I2757="","",INDEX('Raw Material'!$A$1:$J$75,MATCH(I2757,'Raw Material'!$A$1:$A$75,0),(MATCH(G2757,'Raw Material'!$A$1:$J$1,0))))</f>
        <v/>
      </c>
      <c r="AK2757" s="13" t="str">
        <f t="shared" si="1260"/>
        <v>YANLIŞRM</v>
      </c>
      <c r="AL2757" s="153" t="str">
        <f t="shared" si="1261"/>
        <v/>
      </c>
    </row>
    <row r="2758" spans="1:38" ht="16.5" customHeight="1">
      <c r="A2758" s="161"/>
      <c r="B2758" s="166"/>
      <c r="C2758" s="167"/>
      <c r="D2758" s="156"/>
      <c r="E2758" s="156"/>
      <c r="F2758" s="174"/>
      <c r="G2758" s="181"/>
      <c r="H2758" s="182"/>
      <c r="I2758" s="182"/>
      <c r="J2758" s="182"/>
      <c r="K2758" s="32"/>
      <c r="L2758" s="178"/>
      <c r="M2758" s="178"/>
      <c r="N2758" s="81"/>
      <c r="O2758" s="185"/>
      <c r="P2758" s="103"/>
      <c r="Q2758" s="84" t="str">
        <f t="shared" si="1262"/>
        <v/>
      </c>
      <c r="R2758" s="159"/>
      <c r="S2758" s="28" t="str" cm="1">
        <f t="array" aca="1" ref="S2758" ca="1">IF(INDIRECT("A"&amp;114+$U2758)&lt;&gt;"",114+$U2758,"")</f>
        <v/>
      </c>
      <c r="T2758" s="28" t="str">
        <f t="shared" ca="1" si="1263"/>
        <v>$B</v>
      </c>
      <c r="U2758" s="29">
        <f t="shared" si="1269"/>
        <v>2640</v>
      </c>
      <c r="V2758" s="29">
        <v>220.33333333335099</v>
      </c>
      <c r="W2758" s="29">
        <f t="shared" si="1245"/>
        <v>220</v>
      </c>
      <c r="X2758" s="41" t="str" cm="1">
        <f t="array" aca="1" ref="X2758" ca="1">IFERROR(INDEX('PC&amp;PD'!$A$1:$AP$15,ROW('PC&amp;PD'!$A$15),MATCH(INDIRECT(T2758),'PC&amp;PD'!$A$1:$AP$1,0)),"")</f>
        <v/>
      </c>
      <c r="Z2758" s="155"/>
      <c r="AA2758" s="13" t="str">
        <f t="shared" si="1259"/>
        <v/>
      </c>
      <c r="AB2758" s="155"/>
      <c r="AC2758" s="13" t="str">
        <f t="shared" ca="1" si="1264"/>
        <v>$AB</v>
      </c>
      <c r="AD2758" s="13" t="str" cm="1">
        <f t="array" aca="1" ref="AD2758" ca="1">IFERROR(IF((LEFT(INDIRECT("$F"&amp;$S2758),4))="GOTS",IF($G2758="Organic","GOTS_Organic_raw",(IF($G2758="Responsible","GOTS_Responsible",(IF($G2758="No Attribute (Conventional)","GOTS_conventional",(IF($G2758="Recycled Pre/Post-Consumer","GOTS_pre_post",(IF($G2758="In-Conversion","GOTS_in_conversion",(IF($G2758="Sustainably Sourced","Sustainably_sourced",""))))))))))),IF($G2758="Organic","Organic",(IF($G2758="Responsible","Responsible",(IF($G2758="No Attribute (Conventional)","No_Attribute_Conventional",(IF($G2758="Recycled Pre/Post-Consumer","Recycled_Pre_Post_Consumer",(IF($G2758="In-Conversion","In_Conversion",(IF($G2758="Recycled Pre-Consumer","Recycled_Pre_Consumer",(IF($G2758="Recycled Post-Consumer","Recycled_Post_Consumer",(IF($G2758="Sustainably Sourced","Sustainably_sourced","")))))))))))))))),"")</f>
        <v/>
      </c>
      <c r="AE2758" s="13" t="e" cm="1">
        <f t="array" aca="1" ref="AE2758" ca="1">IF(INDIRECT("$F"&amp;$S2758)="","",IF(LEFT(INDIRECT("$F"&amp;$S2758),3)="GRS","GRS_RCS_RM",IF((LEFT(INDIRECT("$F"&amp;$S2758),3))="RCS","GRS_RCS_RM",IF(INDIRECT("$F"&amp;$S2758)="OCS (No Label)","OCS_Conversion_RM",IF(LEFT(INDIRECT("$F"&amp;$S2758),3)="OCS","OCS_RM",IF(RIGHT(INDIRECT("$F"&amp;$S2758),10)="conversion","GOTS_RM_conversion",IF((LEFT(INDIRECT("$F"&amp;$S2758),4))="GOTS","GOTS_RM","Responsible_RM")))))))</f>
        <v>#REF!</v>
      </c>
      <c r="AF2758" s="13" t="str" cm="1">
        <f t="array" aca="1" ref="AF2758" ca="1">IF($S2758="","",INDIRECT("$Z"&amp;$S2758))</f>
        <v/>
      </c>
      <c r="AG2758" s="155"/>
      <c r="AH2758" s="13" t="str" cm="1">
        <f t="array" aca="1" ref="AH2758" ca="1">IFERROR(INDIRECT("$ag"&amp;S2758),"")</f>
        <v/>
      </c>
      <c r="AI2758" s="13" t="e" cm="1">
        <f t="array" aca="1" ref="AI2758" ca="1">INDIRECT("O"&amp;S2757)</f>
        <v>#REF!</v>
      </c>
      <c r="AJ2758" s="13" t="str">
        <f>IF($I2758="","",INDEX('Raw Material'!$A$1:$J$75,MATCH(I2758,'Raw Material'!$A$1:$A$75,0),(MATCH(G2758,'Raw Material'!$A$1:$J$1,0))))</f>
        <v/>
      </c>
      <c r="AK2758" s="13" t="str">
        <f t="shared" si="1260"/>
        <v>YANLIŞRM</v>
      </c>
      <c r="AL2758" s="153" t="str">
        <f t="shared" si="1261"/>
        <v/>
      </c>
    </row>
    <row r="2759" spans="1:38" ht="16.5" customHeight="1">
      <c r="A2759" s="161"/>
      <c r="B2759" s="166"/>
      <c r="C2759" s="167"/>
      <c r="D2759" s="156"/>
      <c r="E2759" s="156"/>
      <c r="F2759" s="174"/>
      <c r="G2759" s="181"/>
      <c r="H2759" s="182"/>
      <c r="I2759" s="182"/>
      <c r="J2759" s="182"/>
      <c r="K2759" s="32"/>
      <c r="L2759" s="178"/>
      <c r="M2759" s="178"/>
      <c r="N2759" s="81"/>
      <c r="O2759" s="185"/>
      <c r="P2759" s="103"/>
      <c r="Q2759" s="84" t="str">
        <f t="shared" si="1262"/>
        <v/>
      </c>
      <c r="R2759" s="159"/>
      <c r="S2759" s="28" t="str" cm="1">
        <f t="array" aca="1" ref="S2759" ca="1">IF(INDIRECT("A"&amp;114+$U2759)&lt;&gt;"",114+$U2759,"")</f>
        <v/>
      </c>
      <c r="T2759" s="28" t="str">
        <f t="shared" ca="1" si="1263"/>
        <v>$B</v>
      </c>
      <c r="U2759" s="29">
        <f t="shared" si="1269"/>
        <v>2640</v>
      </c>
      <c r="V2759" s="29">
        <v>220.41666666668399</v>
      </c>
      <c r="W2759" s="29">
        <f t="shared" si="1245"/>
        <v>220</v>
      </c>
      <c r="X2759" s="41" t="str" cm="1">
        <f t="array" aca="1" ref="X2759" ca="1">IFERROR(INDEX('PC&amp;PD'!$A$1:$AP$15,ROW('PC&amp;PD'!$A$15),MATCH(INDIRECT(T2759),'PC&amp;PD'!$A$1:$AP$1,0)),"")</f>
        <v/>
      </c>
      <c r="Z2759" s="155"/>
      <c r="AA2759" s="13" t="str">
        <f t="shared" si="1259"/>
        <v/>
      </c>
      <c r="AB2759" s="155"/>
      <c r="AC2759" s="13" t="str">
        <f t="shared" ca="1" si="1264"/>
        <v>$AB</v>
      </c>
      <c r="AD2759" s="13" t="str" cm="1">
        <f t="array" aca="1" ref="AD2759" ca="1">IFERROR(IF((LEFT(INDIRECT("$F"&amp;$S2759),4))="GOTS",IF($G2759="Organic","GOTS_Organic_raw",(IF($G2759="Responsible","GOTS_Responsible",(IF($G2759="No Attribute (Conventional)","GOTS_conventional",(IF($G2759="Recycled Pre/Post-Consumer","GOTS_pre_post",(IF($G2759="In-Conversion","GOTS_in_conversion",(IF($G2759="Sustainably Sourced","Sustainably_sourced",""))))))))))),IF($G2759="Organic","Organic",(IF($G2759="Responsible","Responsible",(IF($G2759="No Attribute (Conventional)","No_Attribute_Conventional",(IF($G2759="Recycled Pre/Post-Consumer","Recycled_Pre_Post_Consumer",(IF($G2759="In-Conversion","In_Conversion",(IF($G2759="Recycled Pre-Consumer","Recycled_Pre_Consumer",(IF($G2759="Recycled Post-Consumer","Recycled_Post_Consumer",(IF($G2759="Sustainably Sourced","Sustainably_sourced","")))))))))))))))),"")</f>
        <v/>
      </c>
      <c r="AE2759" s="13" t="e" cm="1">
        <f t="array" aca="1" ref="AE2759" ca="1">IF(INDIRECT("$F"&amp;$S2759)="","",IF(LEFT(INDIRECT("$F"&amp;$S2759),3)="GRS","GRS_RCS_RM",IF((LEFT(INDIRECT("$F"&amp;$S2759),3))="RCS","GRS_RCS_RM",IF(INDIRECT("$F"&amp;$S2759)="OCS (No Label)","OCS_Conversion_RM",IF(LEFT(INDIRECT("$F"&amp;$S2759),3)="OCS","OCS_RM",IF(RIGHT(INDIRECT("$F"&amp;$S2759),10)="conversion","GOTS_RM_conversion",IF((LEFT(INDIRECT("$F"&amp;$S2759),4))="GOTS","GOTS_RM","Responsible_RM")))))))</f>
        <v>#REF!</v>
      </c>
      <c r="AF2759" s="13" t="str" cm="1">
        <f t="array" aca="1" ref="AF2759" ca="1">IF($S2759="","",INDIRECT("$Z"&amp;$S2759))</f>
        <v/>
      </c>
      <c r="AG2759" s="155"/>
      <c r="AH2759" s="13" t="str" cm="1">
        <f t="array" aca="1" ref="AH2759" ca="1">IFERROR(INDIRECT("$ag"&amp;S2759),"")</f>
        <v/>
      </c>
      <c r="AI2759" s="13" t="e" cm="1">
        <f t="array" aca="1" ref="AI2759" ca="1">INDIRECT("O"&amp;S2758)</f>
        <v>#REF!</v>
      </c>
      <c r="AJ2759" s="13" t="str">
        <f>IF($I2759="","",INDEX('Raw Material'!$A$1:$J$75,MATCH(I2759,'Raw Material'!$A$1:$A$75,0),(MATCH(G2759,'Raw Material'!$A$1:$J$1,0))))</f>
        <v/>
      </c>
      <c r="AK2759" s="13" t="str">
        <f t="shared" si="1260"/>
        <v>YANLIŞRM</v>
      </c>
      <c r="AL2759" s="153" t="str">
        <f t="shared" si="1261"/>
        <v/>
      </c>
    </row>
    <row r="2760" spans="1:38" ht="16.5" customHeight="1">
      <c r="A2760" s="162"/>
      <c r="B2760" s="168"/>
      <c r="C2760" s="169"/>
      <c r="D2760" s="156"/>
      <c r="E2760" s="156"/>
      <c r="F2760" s="175"/>
      <c r="G2760" s="181"/>
      <c r="H2760" s="182"/>
      <c r="I2760" s="182"/>
      <c r="J2760" s="182"/>
      <c r="K2760" s="32"/>
      <c r="L2760" s="179"/>
      <c r="M2760" s="179"/>
      <c r="N2760" s="81"/>
      <c r="O2760" s="185"/>
      <c r="P2760" s="103"/>
      <c r="Q2760" s="84" t="str">
        <f t="shared" si="1262"/>
        <v/>
      </c>
      <c r="R2760" s="159"/>
      <c r="S2760" s="28" t="str" cm="1">
        <f t="array" aca="1" ref="S2760" ca="1">IF(INDIRECT("A"&amp;114+$U2760)&lt;&gt;"",114+$U2760,"")</f>
        <v/>
      </c>
      <c r="T2760" s="28" t="str">
        <f t="shared" ca="1" si="1263"/>
        <v>$B</v>
      </c>
      <c r="U2760" s="29">
        <f t="shared" si="1269"/>
        <v>2640</v>
      </c>
      <c r="V2760" s="29">
        <v>220.500000000017</v>
      </c>
      <c r="W2760" s="29">
        <f t="shared" si="1245"/>
        <v>220</v>
      </c>
      <c r="X2760" s="41" t="str" cm="1">
        <f t="array" aca="1" ref="X2760" ca="1">IFERROR(INDEX('PC&amp;PD'!$A$1:$AP$15,ROW('PC&amp;PD'!$A$15),MATCH(INDIRECT(T2760),'PC&amp;PD'!$A$1:$AP$1,0)),"")</f>
        <v/>
      </c>
      <c r="Z2760" s="155"/>
      <c r="AA2760" s="13" t="str">
        <f t="shared" si="1259"/>
        <v/>
      </c>
      <c r="AB2760" s="155"/>
      <c r="AC2760" s="13" t="str">
        <f t="shared" ca="1" si="1264"/>
        <v>$AB</v>
      </c>
      <c r="AD2760" s="13" t="str" cm="1">
        <f t="array" aca="1" ref="AD2760" ca="1">IFERROR(IF((LEFT(INDIRECT("$F"&amp;$S2760),4))="GOTS",IF($G2760="Organic","GOTS_Organic_raw",(IF($G2760="Responsible","GOTS_Responsible",(IF($G2760="No Attribute (Conventional)","GOTS_conventional",(IF($G2760="Recycled Pre/Post-Consumer","GOTS_pre_post",(IF($G2760="In-Conversion","GOTS_in_conversion",(IF($G2760="Sustainably Sourced","Sustainably_sourced",""))))))))))),IF($G2760="Organic","Organic",(IF($G2760="Responsible","Responsible",(IF($G2760="No Attribute (Conventional)","No_Attribute_Conventional",(IF($G2760="Recycled Pre/Post-Consumer","Recycled_Pre_Post_Consumer",(IF($G2760="In-Conversion","In_Conversion",(IF($G2760="Recycled Pre-Consumer","Recycled_Pre_Consumer",(IF($G2760="Recycled Post-Consumer","Recycled_Post_Consumer",(IF($G2760="Sustainably Sourced","Sustainably_sourced","")))))))))))))))),"")</f>
        <v/>
      </c>
      <c r="AE2760" s="13" t="e" cm="1">
        <f t="array" aca="1" ref="AE2760" ca="1">IF(INDIRECT("$F"&amp;$S2760)="","",IF(LEFT(INDIRECT("$F"&amp;$S2760),3)="GRS","GRS_RCS_RM",IF((LEFT(INDIRECT("$F"&amp;$S2760),3))="RCS","GRS_RCS_RM",IF(INDIRECT("$F"&amp;$S2760)="OCS (No Label)","OCS_Conversion_RM",IF(LEFT(INDIRECT("$F"&amp;$S2760),3)="OCS","OCS_RM",IF(RIGHT(INDIRECT("$F"&amp;$S2760),10)="conversion","GOTS_RM_conversion",IF((LEFT(INDIRECT("$F"&amp;$S2760),4))="GOTS","GOTS_RM","Responsible_RM")))))))</f>
        <v>#REF!</v>
      </c>
      <c r="AF2760" s="13" t="str" cm="1">
        <f t="array" aca="1" ref="AF2760" ca="1">IF($S2760="","",INDIRECT("$Z"&amp;$S2760))</f>
        <v/>
      </c>
      <c r="AG2760" s="155"/>
      <c r="AH2760" s="13" t="str" cm="1">
        <f t="array" aca="1" ref="AH2760" ca="1">IFERROR(INDIRECT("$ag"&amp;S2760),"")</f>
        <v/>
      </c>
      <c r="AI2760" s="13" t="e" cm="1">
        <f t="array" aca="1" ref="AI2760" ca="1">INDIRECT("O"&amp;S2759)</f>
        <v>#REF!</v>
      </c>
      <c r="AJ2760" s="13" t="str">
        <f>IF($I2760="","",INDEX('Raw Material'!$A$1:$J$75,MATCH(I2760,'Raw Material'!$A$1:$A$75,0),(MATCH(G2760,'Raw Material'!$A$1:$J$1,0))))</f>
        <v/>
      </c>
      <c r="AK2760" s="13" t="str">
        <f t="shared" si="1260"/>
        <v>YANLIŞRM</v>
      </c>
      <c r="AL2760" s="153" t="str">
        <f t="shared" si="1261"/>
        <v/>
      </c>
    </row>
    <row r="2761" spans="1:38" ht="16.5" customHeight="1">
      <c r="A2761" s="162"/>
      <c r="B2761" s="168"/>
      <c r="C2761" s="169"/>
      <c r="D2761" s="156"/>
      <c r="E2761" s="156"/>
      <c r="F2761" s="175"/>
      <c r="G2761" s="181"/>
      <c r="H2761" s="182"/>
      <c r="I2761" s="182"/>
      <c r="J2761" s="182"/>
      <c r="K2761" s="32"/>
      <c r="L2761" s="179"/>
      <c r="M2761" s="179"/>
      <c r="N2761" s="81"/>
      <c r="O2761" s="185"/>
      <c r="P2761" s="103"/>
      <c r="Q2761" s="84" t="str">
        <f t="shared" si="1262"/>
        <v/>
      </c>
      <c r="R2761" s="159"/>
      <c r="S2761" s="28" t="str" cm="1">
        <f t="array" aca="1" ref="S2761" ca="1">IF(INDIRECT("A"&amp;114+$U2761)&lt;&gt;"",114+$U2761,"")</f>
        <v/>
      </c>
      <c r="T2761" s="28" t="str">
        <f t="shared" ca="1" si="1263"/>
        <v>$B</v>
      </c>
      <c r="U2761" s="29">
        <f t="shared" si="1269"/>
        <v>2640</v>
      </c>
      <c r="V2761" s="29">
        <v>220.58333333335099</v>
      </c>
      <c r="W2761" s="29">
        <f t="shared" ref="W2761:W2824" si="1274">ROUNDDOWN(V2761,0)</f>
        <v>220</v>
      </c>
      <c r="X2761" s="41" t="str" cm="1">
        <f t="array" aca="1" ref="X2761" ca="1">IFERROR(INDEX('PC&amp;PD'!$A$1:$AP$15,ROW('PC&amp;PD'!$A$15),MATCH(INDIRECT(T2761),'PC&amp;PD'!$A$1:$AP$1,0)),"")</f>
        <v/>
      </c>
      <c r="Z2761" s="155"/>
      <c r="AA2761" s="13" t="str">
        <f t="shared" si="1259"/>
        <v/>
      </c>
      <c r="AB2761" s="155"/>
      <c r="AC2761" s="13" t="str">
        <f t="shared" ca="1" si="1264"/>
        <v>$AB</v>
      </c>
      <c r="AD2761" s="13" t="str" cm="1">
        <f t="array" aca="1" ref="AD2761" ca="1">IFERROR(IF((LEFT(INDIRECT("$F"&amp;$S2761),4))="GOTS",IF($G2761="Organic","GOTS_Organic_raw",(IF($G2761="Responsible","GOTS_Responsible",(IF($G2761="No Attribute (Conventional)","GOTS_conventional",(IF($G2761="Recycled Pre/Post-Consumer","GOTS_pre_post",(IF($G2761="In-Conversion","GOTS_in_conversion",(IF($G2761="Sustainably Sourced","Sustainably_sourced",""))))))))))),IF($G2761="Organic","Organic",(IF($G2761="Responsible","Responsible",(IF($G2761="No Attribute (Conventional)","No_Attribute_Conventional",(IF($G2761="Recycled Pre/Post-Consumer","Recycled_Pre_Post_Consumer",(IF($G2761="In-Conversion","In_Conversion",(IF($G2761="Recycled Pre-Consumer","Recycled_Pre_Consumer",(IF($G2761="Recycled Post-Consumer","Recycled_Post_Consumer",(IF($G2761="Sustainably Sourced","Sustainably_sourced","")))))))))))))))),"")</f>
        <v/>
      </c>
      <c r="AE2761" s="13" t="e" cm="1">
        <f t="array" aca="1" ref="AE2761" ca="1">IF(INDIRECT("$F"&amp;$S2761)="","",IF(LEFT(INDIRECT("$F"&amp;$S2761),3)="GRS","GRS_RCS_RM",IF((LEFT(INDIRECT("$F"&amp;$S2761),3))="RCS","GRS_RCS_RM",IF(INDIRECT("$F"&amp;$S2761)="OCS (No Label)","OCS_Conversion_RM",IF(LEFT(INDIRECT("$F"&amp;$S2761),3)="OCS","OCS_RM",IF(RIGHT(INDIRECT("$F"&amp;$S2761),10)="conversion","GOTS_RM_conversion",IF((LEFT(INDIRECT("$F"&amp;$S2761),4))="GOTS","GOTS_RM","Responsible_RM")))))))</f>
        <v>#REF!</v>
      </c>
      <c r="AF2761" s="13" t="str" cm="1">
        <f t="array" aca="1" ref="AF2761" ca="1">IF($S2761="","",INDIRECT("$Z"&amp;$S2761))</f>
        <v/>
      </c>
      <c r="AG2761" s="155"/>
      <c r="AH2761" s="13" t="str" cm="1">
        <f t="array" aca="1" ref="AH2761" ca="1">IFERROR(INDIRECT("$ag"&amp;S2761),"")</f>
        <v/>
      </c>
      <c r="AI2761" s="13" t="e" cm="1">
        <f t="array" aca="1" ref="AI2761" ca="1">INDIRECT("O"&amp;S2760)</f>
        <v>#REF!</v>
      </c>
      <c r="AJ2761" s="13" t="str">
        <f>IF($I2761="","",INDEX('Raw Material'!$A$1:$J$75,MATCH(I2761,'Raw Material'!$A$1:$A$75,0),(MATCH(G2761,'Raw Material'!$A$1:$J$1,0))))</f>
        <v/>
      </c>
      <c r="AK2761" s="13" t="str">
        <f t="shared" si="1260"/>
        <v>YANLIŞRM</v>
      </c>
      <c r="AL2761" s="153" t="str">
        <f t="shared" si="1261"/>
        <v/>
      </c>
    </row>
    <row r="2762" spans="1:38" ht="16.5" customHeight="1">
      <c r="A2762" s="162"/>
      <c r="B2762" s="168"/>
      <c r="C2762" s="169"/>
      <c r="D2762" s="156"/>
      <c r="E2762" s="156"/>
      <c r="F2762" s="175"/>
      <c r="G2762" s="181"/>
      <c r="H2762" s="182"/>
      <c r="I2762" s="182"/>
      <c r="J2762" s="182"/>
      <c r="K2762" s="32"/>
      <c r="L2762" s="179"/>
      <c r="M2762" s="179"/>
      <c r="N2762" s="81"/>
      <c r="O2762" s="185"/>
      <c r="P2762" s="103"/>
      <c r="Q2762" s="84" t="str">
        <f t="shared" si="1262"/>
        <v/>
      </c>
      <c r="R2762" s="159"/>
      <c r="S2762" s="28" t="str" cm="1">
        <f t="array" aca="1" ref="S2762" ca="1">IF(INDIRECT("A"&amp;114+$U2762)&lt;&gt;"",114+$U2762,"")</f>
        <v/>
      </c>
      <c r="T2762" s="28" t="str">
        <f t="shared" ca="1" si="1263"/>
        <v>$B</v>
      </c>
      <c r="U2762" s="29">
        <f t="shared" si="1269"/>
        <v>2640</v>
      </c>
      <c r="V2762" s="29">
        <v>220.66666666668399</v>
      </c>
      <c r="W2762" s="29">
        <f t="shared" si="1274"/>
        <v>220</v>
      </c>
      <c r="X2762" s="41" t="str" cm="1">
        <f t="array" aca="1" ref="X2762" ca="1">IFERROR(INDEX('PC&amp;PD'!$A$1:$AP$15,ROW('PC&amp;PD'!$A$15),MATCH(INDIRECT(T2762),'PC&amp;PD'!$A$1:$AP$1,0)),"")</f>
        <v/>
      </c>
      <c r="Z2762" s="155"/>
      <c r="AA2762" s="13" t="str">
        <f t="shared" si="1259"/>
        <v/>
      </c>
      <c r="AB2762" s="155"/>
      <c r="AC2762" s="13" t="str">
        <f t="shared" ca="1" si="1264"/>
        <v>$AB</v>
      </c>
      <c r="AD2762" s="13" t="str" cm="1">
        <f t="array" aca="1" ref="AD2762" ca="1">IFERROR(IF((LEFT(INDIRECT("$F"&amp;$S2762),4))="GOTS",IF($G2762="Organic","GOTS_Organic_raw",(IF($G2762="Responsible","GOTS_Responsible",(IF($G2762="No Attribute (Conventional)","GOTS_conventional",(IF($G2762="Recycled Pre/Post-Consumer","GOTS_pre_post",(IF($G2762="In-Conversion","GOTS_in_conversion",(IF($G2762="Sustainably Sourced","Sustainably_sourced",""))))))))))),IF($G2762="Organic","Organic",(IF($G2762="Responsible","Responsible",(IF($G2762="No Attribute (Conventional)","No_Attribute_Conventional",(IF($G2762="Recycled Pre/Post-Consumer","Recycled_Pre_Post_Consumer",(IF($G2762="In-Conversion","In_Conversion",(IF($G2762="Recycled Pre-Consumer","Recycled_Pre_Consumer",(IF($G2762="Recycled Post-Consumer","Recycled_Post_Consumer",(IF($G2762="Sustainably Sourced","Sustainably_sourced","")))))))))))))))),"")</f>
        <v/>
      </c>
      <c r="AE2762" s="13" t="e" cm="1">
        <f t="array" aca="1" ref="AE2762" ca="1">IF(INDIRECT("$F"&amp;$S2762)="","",IF(LEFT(INDIRECT("$F"&amp;$S2762),3)="GRS","GRS_RCS_RM",IF((LEFT(INDIRECT("$F"&amp;$S2762),3))="RCS","GRS_RCS_RM",IF(INDIRECT("$F"&amp;$S2762)="OCS (No Label)","OCS_Conversion_RM",IF(LEFT(INDIRECT("$F"&amp;$S2762),3)="OCS","OCS_RM",IF(RIGHT(INDIRECT("$F"&amp;$S2762),10)="conversion","GOTS_RM_conversion",IF((LEFT(INDIRECT("$F"&amp;$S2762),4))="GOTS","GOTS_RM","Responsible_RM")))))))</f>
        <v>#REF!</v>
      </c>
      <c r="AF2762" s="13" t="str" cm="1">
        <f t="array" aca="1" ref="AF2762" ca="1">IF($S2762="","",INDIRECT("$Z"&amp;$S2762))</f>
        <v/>
      </c>
      <c r="AG2762" s="155"/>
      <c r="AH2762" s="13" t="str" cm="1">
        <f t="array" aca="1" ref="AH2762" ca="1">IFERROR(INDIRECT("$ag"&amp;S2762),"")</f>
        <v/>
      </c>
      <c r="AI2762" s="13" t="e" cm="1">
        <f t="array" aca="1" ref="AI2762" ca="1">INDIRECT("O"&amp;S2761)</f>
        <v>#REF!</v>
      </c>
      <c r="AJ2762" s="13" t="str">
        <f>IF($I2762="","",INDEX('Raw Material'!$A$1:$J$75,MATCH(I2762,'Raw Material'!$A$1:$A$75,0),(MATCH(G2762,'Raw Material'!$A$1:$J$1,0))))</f>
        <v/>
      </c>
      <c r="AK2762" s="13" t="str">
        <f t="shared" si="1260"/>
        <v>YANLIŞRM</v>
      </c>
      <c r="AL2762" s="153" t="str">
        <f t="shared" si="1261"/>
        <v/>
      </c>
    </row>
    <row r="2763" spans="1:38" ht="16.5" customHeight="1">
      <c r="A2763" s="162"/>
      <c r="B2763" s="168"/>
      <c r="C2763" s="169"/>
      <c r="D2763" s="156"/>
      <c r="E2763" s="156"/>
      <c r="F2763" s="175"/>
      <c r="G2763" s="181"/>
      <c r="H2763" s="182"/>
      <c r="I2763" s="182"/>
      <c r="J2763" s="182"/>
      <c r="K2763" s="32"/>
      <c r="L2763" s="179"/>
      <c r="M2763" s="179"/>
      <c r="N2763" s="81"/>
      <c r="O2763" s="185"/>
      <c r="P2763" s="103"/>
      <c r="Q2763" s="84" t="str">
        <f t="shared" si="1262"/>
        <v/>
      </c>
      <c r="R2763" s="159"/>
      <c r="S2763" s="28" t="str" cm="1">
        <f t="array" aca="1" ref="S2763" ca="1">IF(INDIRECT("A"&amp;114+$U2763)&lt;&gt;"",114+$U2763,"")</f>
        <v/>
      </c>
      <c r="T2763" s="28" t="str">
        <f t="shared" ca="1" si="1263"/>
        <v>$B</v>
      </c>
      <c r="U2763" s="29">
        <f t="shared" si="1269"/>
        <v>2640</v>
      </c>
      <c r="V2763" s="29">
        <v>220.750000000017</v>
      </c>
      <c r="W2763" s="29">
        <f t="shared" si="1274"/>
        <v>220</v>
      </c>
      <c r="X2763" s="41" t="str" cm="1">
        <f t="array" aca="1" ref="X2763" ca="1">IFERROR(INDEX('PC&amp;PD'!$A$1:$AP$15,ROW('PC&amp;PD'!$A$15),MATCH(INDIRECT(T2763),'PC&amp;PD'!$A$1:$AP$1,0)),"")</f>
        <v/>
      </c>
      <c r="Z2763" s="155"/>
      <c r="AA2763" s="13" t="str">
        <f t="shared" si="1259"/>
        <v/>
      </c>
      <c r="AB2763" s="155"/>
      <c r="AC2763" s="13" t="str">
        <f t="shared" ca="1" si="1264"/>
        <v>$AB</v>
      </c>
      <c r="AD2763" s="13" t="str" cm="1">
        <f t="array" aca="1" ref="AD2763" ca="1">IFERROR(IF((LEFT(INDIRECT("$F"&amp;$S2763),4))="GOTS",IF($G2763="Organic","GOTS_Organic_raw",(IF($G2763="Responsible","GOTS_Responsible",(IF($G2763="No Attribute (Conventional)","GOTS_conventional",(IF($G2763="Recycled Pre/Post-Consumer","GOTS_pre_post",(IF($G2763="In-Conversion","GOTS_in_conversion",(IF($G2763="Sustainably Sourced","Sustainably_sourced",""))))))))))),IF($G2763="Organic","Organic",(IF($G2763="Responsible","Responsible",(IF($G2763="No Attribute (Conventional)","No_Attribute_Conventional",(IF($G2763="Recycled Pre/Post-Consumer","Recycled_Pre_Post_Consumer",(IF($G2763="In-Conversion","In_Conversion",(IF($G2763="Recycled Pre-Consumer","Recycled_Pre_Consumer",(IF($G2763="Recycled Post-Consumer","Recycled_Post_Consumer",(IF($G2763="Sustainably Sourced","Sustainably_sourced","")))))))))))))))),"")</f>
        <v/>
      </c>
      <c r="AE2763" s="13" t="e" cm="1">
        <f t="array" aca="1" ref="AE2763" ca="1">IF(INDIRECT("$F"&amp;$S2763)="","",IF(LEFT(INDIRECT("$F"&amp;$S2763),3)="GRS","GRS_RCS_RM",IF((LEFT(INDIRECT("$F"&amp;$S2763),3))="RCS","GRS_RCS_RM",IF(INDIRECT("$F"&amp;$S2763)="OCS (No Label)","OCS_Conversion_RM",IF(LEFT(INDIRECT("$F"&amp;$S2763),3)="OCS","OCS_RM",IF(RIGHT(INDIRECT("$F"&amp;$S2763),10)="conversion","GOTS_RM_conversion",IF((LEFT(INDIRECT("$F"&amp;$S2763),4))="GOTS","GOTS_RM","Responsible_RM")))))))</f>
        <v>#REF!</v>
      </c>
      <c r="AF2763" s="13" t="str" cm="1">
        <f t="array" aca="1" ref="AF2763" ca="1">IF($S2763="","",INDIRECT("$Z"&amp;$S2763))</f>
        <v/>
      </c>
      <c r="AG2763" s="155"/>
      <c r="AH2763" s="13" t="str" cm="1">
        <f t="array" aca="1" ref="AH2763" ca="1">IFERROR(INDIRECT("$ag"&amp;S2763),"")</f>
        <v/>
      </c>
      <c r="AI2763" s="13" t="e" cm="1">
        <f t="array" aca="1" ref="AI2763" ca="1">INDIRECT("O"&amp;S2762)</f>
        <v>#REF!</v>
      </c>
      <c r="AJ2763" s="13" t="str">
        <f>IF($I2763="","",INDEX('Raw Material'!$A$1:$J$75,MATCH(I2763,'Raw Material'!$A$1:$A$75,0),(MATCH(G2763,'Raw Material'!$A$1:$J$1,0))))</f>
        <v/>
      </c>
      <c r="AK2763" s="13" t="str">
        <f t="shared" si="1260"/>
        <v>YANLIŞRM</v>
      </c>
      <c r="AL2763" s="153" t="str">
        <f t="shared" si="1261"/>
        <v/>
      </c>
    </row>
    <row r="2764" spans="1:38" ht="16.5" customHeight="1">
      <c r="A2764" s="162"/>
      <c r="B2764" s="168"/>
      <c r="C2764" s="169"/>
      <c r="D2764" s="156"/>
      <c r="E2764" s="156"/>
      <c r="F2764" s="175"/>
      <c r="G2764" s="181"/>
      <c r="H2764" s="182"/>
      <c r="I2764" s="182"/>
      <c r="J2764" s="182"/>
      <c r="K2764" s="32"/>
      <c r="L2764" s="179"/>
      <c r="M2764" s="179"/>
      <c r="N2764" s="81"/>
      <c r="O2764" s="185"/>
      <c r="P2764" s="103"/>
      <c r="Q2764" s="84" t="str">
        <f t="shared" si="1262"/>
        <v/>
      </c>
      <c r="R2764" s="159"/>
      <c r="S2764" s="28" t="str" cm="1">
        <f t="array" aca="1" ref="S2764" ca="1">IF(INDIRECT("A"&amp;114+$U2764)&lt;&gt;"",114+$U2764,"")</f>
        <v/>
      </c>
      <c r="T2764" s="28" t="str">
        <f t="shared" ca="1" si="1263"/>
        <v>$B</v>
      </c>
      <c r="U2764" s="29">
        <f t="shared" si="1269"/>
        <v>2640</v>
      </c>
      <c r="V2764" s="29">
        <v>220.83333333335099</v>
      </c>
      <c r="W2764" s="29">
        <f t="shared" si="1274"/>
        <v>220</v>
      </c>
      <c r="X2764" s="41" t="str" cm="1">
        <f t="array" aca="1" ref="X2764" ca="1">IFERROR(INDEX('PC&amp;PD'!$A$1:$AP$15,ROW('PC&amp;PD'!$A$15),MATCH(INDIRECT(T2764),'PC&amp;PD'!$A$1:$AP$1,0)),"")</f>
        <v/>
      </c>
      <c r="Z2764" s="155"/>
      <c r="AA2764" s="13" t="str">
        <f t="shared" si="1259"/>
        <v/>
      </c>
      <c r="AB2764" s="155"/>
      <c r="AC2764" s="13" t="str">
        <f t="shared" ca="1" si="1264"/>
        <v>$AB</v>
      </c>
      <c r="AD2764" s="13" t="str" cm="1">
        <f t="array" aca="1" ref="AD2764" ca="1">IFERROR(IF((LEFT(INDIRECT("$F"&amp;$S2764),4))="GOTS",IF($G2764="Organic","GOTS_Organic_raw",(IF($G2764="Responsible","GOTS_Responsible",(IF($G2764="No Attribute (Conventional)","GOTS_conventional",(IF($G2764="Recycled Pre/Post-Consumer","GOTS_pre_post",(IF($G2764="In-Conversion","GOTS_in_conversion",(IF($G2764="Sustainably Sourced","Sustainably_sourced",""))))))))))),IF($G2764="Organic","Organic",(IF($G2764="Responsible","Responsible",(IF($G2764="No Attribute (Conventional)","No_Attribute_Conventional",(IF($G2764="Recycled Pre/Post-Consumer","Recycled_Pre_Post_Consumer",(IF($G2764="In-Conversion","In_Conversion",(IF($G2764="Recycled Pre-Consumer","Recycled_Pre_Consumer",(IF($G2764="Recycled Post-Consumer","Recycled_Post_Consumer",(IF($G2764="Sustainably Sourced","Sustainably_sourced","")))))))))))))))),"")</f>
        <v/>
      </c>
      <c r="AE2764" s="13" t="e" cm="1">
        <f t="array" aca="1" ref="AE2764" ca="1">IF(INDIRECT("$F"&amp;$S2764)="","",IF(LEFT(INDIRECT("$F"&amp;$S2764),3)="GRS","GRS_RCS_RM",IF((LEFT(INDIRECT("$F"&amp;$S2764),3))="RCS","GRS_RCS_RM",IF(INDIRECT("$F"&amp;$S2764)="OCS (No Label)","OCS_Conversion_RM",IF(LEFT(INDIRECT("$F"&amp;$S2764),3)="OCS","OCS_RM",IF(RIGHT(INDIRECT("$F"&amp;$S2764),10)="conversion","GOTS_RM_conversion",IF((LEFT(INDIRECT("$F"&amp;$S2764),4))="GOTS","GOTS_RM","Responsible_RM")))))))</f>
        <v>#REF!</v>
      </c>
      <c r="AF2764" s="13" t="str" cm="1">
        <f t="array" aca="1" ref="AF2764" ca="1">IF($S2764="","",INDIRECT("$Z"&amp;$S2764))</f>
        <v/>
      </c>
      <c r="AG2764" s="155"/>
      <c r="AH2764" s="13" t="str" cm="1">
        <f t="array" aca="1" ref="AH2764" ca="1">IFERROR(INDIRECT("$ag"&amp;S2764),"")</f>
        <v/>
      </c>
      <c r="AI2764" s="13" t="e" cm="1">
        <f t="array" aca="1" ref="AI2764" ca="1">INDIRECT("O"&amp;S2763)</f>
        <v>#REF!</v>
      </c>
      <c r="AJ2764" s="13" t="str">
        <f>IF($I2764="","",INDEX('Raw Material'!$A$1:$J$75,MATCH(I2764,'Raw Material'!$A$1:$A$75,0),(MATCH(G2764,'Raw Material'!$A$1:$J$1,0))))</f>
        <v/>
      </c>
      <c r="AK2764" s="13" t="str">
        <f t="shared" si="1260"/>
        <v>YANLIŞRM</v>
      </c>
      <c r="AL2764" s="153" t="str">
        <f t="shared" si="1261"/>
        <v/>
      </c>
    </row>
    <row r="2765" spans="1:38" ht="16.5" customHeight="1" thickBot="1">
      <c r="A2765" s="163"/>
      <c r="B2765" s="170"/>
      <c r="C2765" s="171"/>
      <c r="D2765" s="156"/>
      <c r="E2765" s="156"/>
      <c r="F2765" s="176"/>
      <c r="G2765" s="157"/>
      <c r="H2765" s="158"/>
      <c r="I2765" s="158"/>
      <c r="J2765" s="158"/>
      <c r="K2765" s="33"/>
      <c r="L2765" s="180"/>
      <c r="M2765" s="180"/>
      <c r="N2765" s="82"/>
      <c r="O2765" s="186"/>
      <c r="P2765" s="103"/>
      <c r="Q2765" s="84" t="str">
        <f t="shared" si="1262"/>
        <v/>
      </c>
      <c r="R2765" s="159"/>
      <c r="S2765" s="28" t="str" cm="1">
        <f t="array" aca="1" ref="S2765" ca="1">IF(INDIRECT("A"&amp;114+$U2765)&lt;&gt;"",114+$U2765,"")</f>
        <v/>
      </c>
      <c r="T2765" s="28" t="str">
        <f t="shared" ca="1" si="1263"/>
        <v>$B</v>
      </c>
      <c r="U2765" s="29">
        <f t="shared" si="1269"/>
        <v>2640</v>
      </c>
      <c r="V2765" s="29">
        <v>220.91666666668399</v>
      </c>
      <c r="W2765" s="29">
        <f t="shared" si="1274"/>
        <v>220</v>
      </c>
      <c r="X2765" s="41" t="str" cm="1">
        <f t="array" aca="1" ref="X2765" ca="1">IFERROR(INDEX('PC&amp;PD'!$A$1:$AP$15,ROW('PC&amp;PD'!$A$15),MATCH(INDIRECT(T2765),'PC&amp;PD'!$A$1:$AP$1,0)),"")</f>
        <v/>
      </c>
      <c r="Z2765" s="155"/>
      <c r="AA2765" s="13" t="str">
        <f t="shared" si="1259"/>
        <v/>
      </c>
      <c r="AB2765" s="155"/>
      <c r="AC2765" s="13" t="str">
        <f t="shared" ca="1" si="1264"/>
        <v>$AB</v>
      </c>
      <c r="AD2765" s="13" t="str" cm="1">
        <f t="array" aca="1" ref="AD2765" ca="1">IFERROR(IF((LEFT(INDIRECT("$F"&amp;$S2765),4))="GOTS",IF($G2765="Organic","GOTS_Organic_raw",(IF($G2765="Responsible","GOTS_Responsible",(IF($G2765="No Attribute (Conventional)","GOTS_conventional",(IF($G2765="Recycled Pre/Post-Consumer","GOTS_pre_post",(IF($G2765="In-Conversion","GOTS_in_conversion",(IF($G2765="Sustainably Sourced","Sustainably_sourced",""))))))))))),IF($G2765="Organic","Organic",(IF($G2765="Responsible","Responsible",(IF($G2765="No Attribute (Conventional)","No_Attribute_Conventional",(IF($G2765="Recycled Pre/Post-Consumer","Recycled_Pre_Post_Consumer",(IF($G2765="In-Conversion","In_Conversion",(IF($G2765="Recycled Pre-Consumer","Recycled_Pre_Consumer",(IF($G2765="Recycled Post-Consumer","Recycled_Post_Consumer",(IF($G2765="Sustainably Sourced","Sustainably_sourced","")))))))))))))))),"")</f>
        <v/>
      </c>
      <c r="AE2765" s="13" t="e" cm="1">
        <f t="array" aca="1" ref="AE2765" ca="1">IF(INDIRECT("$F"&amp;$S2765)="","",IF(LEFT(INDIRECT("$F"&amp;$S2765),3)="GRS","GRS_RCS_RM",IF((LEFT(INDIRECT("$F"&amp;$S2765),3))="RCS","GRS_RCS_RM",IF(INDIRECT("$F"&amp;$S2765)="OCS (No Label)","OCS_Conversion_RM",IF(LEFT(INDIRECT("$F"&amp;$S2765),3)="OCS","OCS_RM",IF(RIGHT(INDIRECT("$F"&amp;$S2765),10)="conversion","GOTS_RM_conversion",IF((LEFT(INDIRECT("$F"&amp;$S2765),4))="GOTS","GOTS_RM","Responsible_RM")))))))</f>
        <v>#REF!</v>
      </c>
      <c r="AF2765" s="13" t="str" cm="1">
        <f t="array" aca="1" ref="AF2765" ca="1">IF($S2765="","",INDIRECT("$Z"&amp;$S2765))</f>
        <v/>
      </c>
      <c r="AG2765" s="155"/>
      <c r="AH2765" s="13" t="str" cm="1">
        <f t="array" aca="1" ref="AH2765" ca="1">IFERROR(INDIRECT("$ag"&amp;S2765),"")</f>
        <v/>
      </c>
      <c r="AI2765" s="13" t="e" cm="1">
        <f t="array" aca="1" ref="AI2765" ca="1">INDIRECT("O"&amp;S2764)</f>
        <v>#REF!</v>
      </c>
      <c r="AJ2765" s="13" t="str">
        <f>IF($I2765="","",INDEX('Raw Material'!$A$1:$J$75,MATCH(I2765,'Raw Material'!$A$1:$A$75,0),(MATCH(G2765,'Raw Material'!$A$1:$J$1,0))))</f>
        <v/>
      </c>
      <c r="AK2765" s="13" t="str">
        <f t="shared" si="1260"/>
        <v>YANLIŞRM</v>
      </c>
      <c r="AL2765" s="153" t="str">
        <f t="shared" si="1261"/>
        <v/>
      </c>
    </row>
    <row r="2766" spans="1:38" ht="16.5" customHeight="1">
      <c r="A2766" s="160" t="str">
        <f>IF(B2766="","",COUNTA($B$114:$B2766))</f>
        <v/>
      </c>
      <c r="B2766" s="164"/>
      <c r="C2766" s="165"/>
      <c r="D2766" s="183"/>
      <c r="E2766" s="183"/>
      <c r="F2766" s="172"/>
      <c r="G2766" s="212"/>
      <c r="H2766" s="206"/>
      <c r="I2766" s="206"/>
      <c r="J2766" s="206"/>
      <c r="K2766" s="31"/>
      <c r="L2766" s="177" t="str">
        <f t="shared" ref="L2766" si="1275">IF(R2766="","",LEFT(R2766,LEN(R2766)-2))</f>
        <v/>
      </c>
      <c r="M2766" s="177"/>
      <c r="N2766" s="80"/>
      <c r="O2766" s="184"/>
      <c r="P2766" s="103"/>
      <c r="Q2766" s="84" t="str">
        <f t="shared" si="1262"/>
        <v/>
      </c>
      <c r="R2766" s="159" t="str">
        <f t="shared" ref="R2766" si="1276">CONCATENATE($Q2766,Q2767,Q2768,Q2769,Q2770,Q2771,$Q2772,$Q2773,$Q2774,$Q2775,Q2776,Q2777)</f>
        <v/>
      </c>
      <c r="S2766" s="28" t="str" cm="1">
        <f t="array" aca="1" ref="S2766" ca="1">IF(INDIRECT("A"&amp;114+$U2766)&lt;&gt;"",114+$U2766,"")</f>
        <v/>
      </c>
      <c r="T2766" s="28" t="str">
        <f t="shared" ca="1" si="1263"/>
        <v>$B</v>
      </c>
      <c r="U2766" s="29">
        <f t="shared" si="1269"/>
        <v>2652</v>
      </c>
      <c r="V2766" s="29">
        <v>221.000000000017</v>
      </c>
      <c r="W2766" s="29">
        <f t="shared" si="1274"/>
        <v>221</v>
      </c>
      <c r="X2766" s="41" t="str" cm="1">
        <f t="array" aca="1" ref="X2766" ca="1">IFERROR(INDEX('PC&amp;PD'!$A$1:$AP$15,ROW('PC&amp;PD'!$A$15),MATCH(INDIRECT(T2766),'PC&amp;PD'!$A$1:$AP$1,0)),"")</f>
        <v/>
      </c>
      <c r="Z2766" s="155" t="str">
        <f t="shared" ref="Z2766" si="1277">IFERROR(IF($F2766="OCS 100","OCS (OCS 100)",IF($F2766="OCS Blended","OCS (OCS Blended)",IF($F2766="OCS (No Label)","OCS (No Label)",IF($F2766="RCS 100","RCS (RCS 100)",IF($F2766="RCS Blended","RCS (RCS Blended)",IF($F2766="GRS","GRS (GRS)",IF($F2766="GRS (No Label)", "GRS (No Label)",IF($F2766="RDS","RDS (RDS)",IF($F2766="RWS","RWS (RWS)",IF($F2766="RAS","RAS (RAS)",IF($F2766="RMS","RMS (RMS)",IF($F2766="GOTS Organic","GOTS (Organic)",IF($F2766="GOTS Made with organic","GOTS (Made with Organic)",IF($F2766="GOTS Organic - in conversion","GOTS (Organic - In Conversion)",IF($F2766="GOTS Made with organic - in conversion","GOTS (Made with Organic - In Conversion)",""))))))))))))))),"")</f>
        <v/>
      </c>
      <c r="AA2766" s="13" t="str">
        <f t="shared" si="1259"/>
        <v/>
      </c>
      <c r="AB2766" s="155" t="str">
        <f t="shared" ref="AB2766" si="1278">IFERROR(IF($F2766="OCS 100", "OCS_100",IF($F2766="OCS Blended", "OCS_Blended",IF($F2766="OCS (No Label)", "OCS_No_Label",IF($F2766="RCS 100", "RCS_100",IF($F2766="RCS Blended","RCS_Blended",IF($F2766="GRS","GRS",IF($F2766="GRS (No Label)", "GRS_No_Label",IF($F2766="RDS","RDS",IF($F2766="RWS","RWS",IF($F2766="RMS","RMS",IF($F2766="GOTS Organic","GOTS_Organic",IF($F2766="GOTS Made with organic","GOTS_Made_with_organic",IF($F2766="GOTS Organic - in conversion","GOTS_Organic_in_Conversion",IF($F2766="GOTS Made with organic - in conversion","GOTS_Made_with_Organic_in_Conversion",IF($F2766="RAS","RAS",""))))))))))))))),"")</f>
        <v/>
      </c>
      <c r="AC2766" s="13" t="str">
        <f t="shared" ca="1" si="1264"/>
        <v>$AB</v>
      </c>
      <c r="AD2766" s="13" t="str" cm="1">
        <f t="array" aca="1" ref="AD2766" ca="1">IFERROR(IF((LEFT(INDIRECT("$F"&amp;$S2766),4))="GOTS",IF($G2766="Organic","GOTS_Organic_raw",(IF($G2766="Responsible","GOTS_Responsible",(IF($G2766="No Attribute (Conventional)","GOTS_conventional",(IF($G2766="Recycled Pre/Post-Consumer","GOTS_pre_post",(IF($G2766="In-Conversion","GOTS_in_conversion",(IF($G2766="Sustainably Sourced","Sustainably_sourced",""))))))))))),IF($G2766="Organic","Organic",(IF($G2766="Responsible","Responsible",(IF($G2766="No Attribute (Conventional)","No_Attribute_Conventional",(IF($G2766="Recycled Pre/Post-Consumer","Recycled_Pre_Post_Consumer",(IF($G2766="In-Conversion","In_Conversion",(IF($G2766="Recycled Pre-Consumer","Recycled_Pre_Consumer",(IF($G2766="Recycled Post-Consumer","Recycled_Post_Consumer",(IF($G2766="Sustainably Sourced","Sustainably_sourced","")))))))))))))))),"")</f>
        <v/>
      </c>
      <c r="AE2766" s="13" t="e" cm="1">
        <f t="array" aca="1" ref="AE2766" ca="1">IF(INDIRECT("$F"&amp;$S2766)="","",IF(LEFT(INDIRECT("$F"&amp;$S2766),3)="GRS","GRS_RCS_RM",IF((LEFT(INDIRECT("$F"&amp;$S2766),3))="RCS","GRS_RCS_RM",IF(INDIRECT("$F"&amp;$S2766)="OCS (No Label)","OCS_Conversion_RM",IF(LEFT(INDIRECT("$F"&amp;$S2766),3)="OCS","OCS_RM",IF(RIGHT(INDIRECT("$F"&amp;$S2766),10)="conversion","GOTS_RM_conversion",IF((LEFT(INDIRECT("$F"&amp;$S2766),4))="GOTS","GOTS_RM","Responsible_RM")))))))</f>
        <v>#REF!</v>
      </c>
      <c r="AF2766" s="13" t="str" cm="1">
        <f t="array" aca="1" ref="AF2766" ca="1">IF($S2766="","",INDIRECT("$Z"&amp;$S2766))</f>
        <v/>
      </c>
      <c r="AG2766" s="155" t="str">
        <f t="shared" si="1258"/>
        <v/>
      </c>
      <c r="AH2766" s="13" t="str" cm="1">
        <f t="array" aca="1" ref="AH2766" ca="1">IFERROR(INDIRECT("$ag"&amp;S2766),"")</f>
        <v/>
      </c>
      <c r="AI2766" s="13" t="e" cm="1">
        <f t="array" aca="1" ref="AI2766" ca="1">INDIRECT("O"&amp;S2765)</f>
        <v>#REF!</v>
      </c>
      <c r="AJ2766" s="13" t="str">
        <f>IF($I2766="","",INDEX('Raw Material'!$A$1:$J$75,MATCH(I2766,'Raw Material'!$A$1:$A$75,0),(MATCH(G2766,'Raw Material'!$A$1:$J$1,0))))</f>
        <v/>
      </c>
      <c r="AK2766" s="13" t="str">
        <f t="shared" si="1260"/>
        <v>YANLIŞRM</v>
      </c>
      <c r="AL2766" s="153" t="str">
        <f t="shared" si="1261"/>
        <v/>
      </c>
    </row>
    <row r="2767" spans="1:38" ht="16.5" customHeight="1">
      <c r="A2767" s="161"/>
      <c r="B2767" s="166"/>
      <c r="C2767" s="167"/>
      <c r="D2767" s="156"/>
      <c r="E2767" s="156"/>
      <c r="F2767" s="173"/>
      <c r="G2767" s="181"/>
      <c r="H2767" s="182"/>
      <c r="I2767" s="182"/>
      <c r="J2767" s="182"/>
      <c r="K2767" s="32"/>
      <c r="L2767" s="178"/>
      <c r="M2767" s="178"/>
      <c r="N2767" s="81"/>
      <c r="O2767" s="185"/>
      <c r="P2767" s="103"/>
      <c r="Q2767" s="84" t="str">
        <f t="shared" si="1262"/>
        <v/>
      </c>
      <c r="R2767" s="159"/>
      <c r="S2767" s="28" t="str" cm="1">
        <f t="array" aca="1" ref="S2767" ca="1">IF(INDIRECT("A"&amp;114+$U2767)&lt;&gt;"",114+$U2767,"")</f>
        <v/>
      </c>
      <c r="T2767" s="28" t="str">
        <f t="shared" ca="1" si="1263"/>
        <v>$B</v>
      </c>
      <c r="U2767" s="29">
        <f t="shared" si="1269"/>
        <v>2652</v>
      </c>
      <c r="V2767" s="29">
        <v>221.08333333335099</v>
      </c>
      <c r="W2767" s="29">
        <f t="shared" si="1274"/>
        <v>221</v>
      </c>
      <c r="X2767" s="41" t="str" cm="1">
        <f t="array" aca="1" ref="X2767" ca="1">IFERROR(INDEX('PC&amp;PD'!$A$1:$AP$15,ROW('PC&amp;PD'!$A$15),MATCH(INDIRECT(T2767),'PC&amp;PD'!$A$1:$AP$1,0)),"")</f>
        <v/>
      </c>
      <c r="Z2767" s="155"/>
      <c r="AA2767" s="13" t="str">
        <f t="shared" si="1259"/>
        <v/>
      </c>
      <c r="AB2767" s="155"/>
      <c r="AC2767" s="13" t="str">
        <f t="shared" ca="1" si="1264"/>
        <v>$AB</v>
      </c>
      <c r="AD2767" s="13" t="str" cm="1">
        <f t="array" aca="1" ref="AD2767" ca="1">IFERROR(IF((LEFT(INDIRECT("$F"&amp;$S2767),4))="GOTS",IF($G2767="Organic","GOTS_Organic_raw",(IF($G2767="Responsible","GOTS_Responsible",(IF($G2767="No Attribute (Conventional)","GOTS_conventional",(IF($G2767="Recycled Pre/Post-Consumer","GOTS_pre_post",(IF($G2767="In-Conversion","GOTS_in_conversion",(IF($G2767="Sustainably Sourced","Sustainably_sourced",""))))))))))),IF($G2767="Organic","Organic",(IF($G2767="Responsible","Responsible",(IF($G2767="No Attribute (Conventional)","No_Attribute_Conventional",(IF($G2767="Recycled Pre/Post-Consumer","Recycled_Pre_Post_Consumer",(IF($G2767="In-Conversion","In_Conversion",(IF($G2767="Recycled Pre-Consumer","Recycled_Pre_Consumer",(IF($G2767="Recycled Post-Consumer","Recycled_Post_Consumer",(IF($G2767="Sustainably Sourced","Sustainably_sourced","")))))))))))))))),"")</f>
        <v/>
      </c>
      <c r="AE2767" s="13" t="e" cm="1">
        <f t="array" aca="1" ref="AE2767" ca="1">IF(INDIRECT("$F"&amp;$S2767)="","",IF(LEFT(INDIRECT("$F"&amp;$S2767),3)="GRS","GRS_RCS_RM",IF((LEFT(INDIRECT("$F"&amp;$S2767),3))="RCS","GRS_RCS_RM",IF(INDIRECT("$F"&amp;$S2767)="OCS (No Label)","OCS_Conversion_RM",IF(LEFT(INDIRECT("$F"&amp;$S2767),3)="OCS","OCS_RM",IF(RIGHT(INDIRECT("$F"&amp;$S2767),10)="conversion","GOTS_RM_conversion",IF((LEFT(INDIRECT("$F"&amp;$S2767),4))="GOTS","GOTS_RM","Responsible_RM")))))))</f>
        <v>#REF!</v>
      </c>
      <c r="AF2767" s="13" t="str" cm="1">
        <f t="array" aca="1" ref="AF2767" ca="1">IF($S2767="","",INDIRECT("$Z"&amp;$S2767))</f>
        <v/>
      </c>
      <c r="AG2767" s="155"/>
      <c r="AH2767" s="13" t="str" cm="1">
        <f t="array" aca="1" ref="AH2767" ca="1">IFERROR(INDIRECT("$ag"&amp;S2767),"")</f>
        <v/>
      </c>
      <c r="AI2767" s="13" t="e" cm="1">
        <f t="array" aca="1" ref="AI2767" ca="1">INDIRECT("O"&amp;S2766)</f>
        <v>#REF!</v>
      </c>
      <c r="AJ2767" s="13" t="str">
        <f>IF($I2767="","",INDEX('Raw Material'!$A$1:$J$75,MATCH(I2767,'Raw Material'!$A$1:$A$75,0),(MATCH(G2767,'Raw Material'!$A$1:$J$1,0))))</f>
        <v/>
      </c>
      <c r="AK2767" s="13" t="str">
        <f t="shared" si="1260"/>
        <v>YANLIŞRM</v>
      </c>
      <c r="AL2767" s="153" t="str">
        <f t="shared" si="1261"/>
        <v/>
      </c>
    </row>
    <row r="2768" spans="1:38" ht="16.5" customHeight="1">
      <c r="A2768" s="161"/>
      <c r="B2768" s="166"/>
      <c r="C2768" s="167"/>
      <c r="D2768" s="156"/>
      <c r="E2768" s="156"/>
      <c r="F2768" s="173"/>
      <c r="G2768" s="181"/>
      <c r="H2768" s="182"/>
      <c r="I2768" s="182"/>
      <c r="J2768" s="182"/>
      <c r="K2768" s="32"/>
      <c r="L2768" s="178"/>
      <c r="M2768" s="178"/>
      <c r="N2768" s="81"/>
      <c r="O2768" s="185"/>
      <c r="P2768" s="103"/>
      <c r="Q2768" s="84" t="str">
        <f t="shared" si="1262"/>
        <v/>
      </c>
      <c r="R2768" s="159"/>
      <c r="S2768" s="28" t="str" cm="1">
        <f t="array" aca="1" ref="S2768" ca="1">IF(INDIRECT("A"&amp;114+$U2768)&lt;&gt;"",114+$U2768,"")</f>
        <v/>
      </c>
      <c r="T2768" s="28" t="str">
        <f t="shared" ca="1" si="1263"/>
        <v>$B</v>
      </c>
      <c r="U2768" s="29">
        <f t="shared" si="1269"/>
        <v>2652</v>
      </c>
      <c r="V2768" s="29">
        <v>221.16666666668399</v>
      </c>
      <c r="W2768" s="29">
        <f t="shared" si="1274"/>
        <v>221</v>
      </c>
      <c r="X2768" s="41" t="str" cm="1">
        <f t="array" aca="1" ref="X2768" ca="1">IFERROR(INDEX('PC&amp;PD'!$A$1:$AP$15,ROW('PC&amp;PD'!$A$15),MATCH(INDIRECT(T2768),'PC&amp;PD'!$A$1:$AP$1,0)),"")</f>
        <v/>
      </c>
      <c r="Z2768" s="155"/>
      <c r="AA2768" s="13" t="str">
        <f t="shared" si="1259"/>
        <v/>
      </c>
      <c r="AB2768" s="155"/>
      <c r="AC2768" s="13" t="str">
        <f t="shared" ca="1" si="1264"/>
        <v>$AB</v>
      </c>
      <c r="AD2768" s="13" t="str" cm="1">
        <f t="array" aca="1" ref="AD2768" ca="1">IFERROR(IF((LEFT(INDIRECT("$F"&amp;$S2768),4))="GOTS",IF($G2768="Organic","GOTS_Organic_raw",(IF($G2768="Responsible","GOTS_Responsible",(IF($G2768="No Attribute (Conventional)","GOTS_conventional",(IF($G2768="Recycled Pre/Post-Consumer","GOTS_pre_post",(IF($G2768="In-Conversion","GOTS_in_conversion",(IF($G2768="Sustainably Sourced","Sustainably_sourced",""))))))))))),IF($G2768="Organic","Organic",(IF($G2768="Responsible","Responsible",(IF($G2768="No Attribute (Conventional)","No_Attribute_Conventional",(IF($G2768="Recycled Pre/Post-Consumer","Recycled_Pre_Post_Consumer",(IF($G2768="In-Conversion","In_Conversion",(IF($G2768="Recycled Pre-Consumer","Recycled_Pre_Consumer",(IF($G2768="Recycled Post-Consumer","Recycled_Post_Consumer",(IF($G2768="Sustainably Sourced","Sustainably_sourced","")))))))))))))))),"")</f>
        <v/>
      </c>
      <c r="AE2768" s="13" t="e" cm="1">
        <f t="array" aca="1" ref="AE2768" ca="1">IF(INDIRECT("$F"&amp;$S2768)="","",IF(LEFT(INDIRECT("$F"&amp;$S2768),3)="GRS","GRS_RCS_RM",IF((LEFT(INDIRECT("$F"&amp;$S2768),3))="RCS","GRS_RCS_RM",IF(INDIRECT("$F"&amp;$S2768)="OCS (No Label)","OCS_Conversion_RM",IF(LEFT(INDIRECT("$F"&amp;$S2768),3)="OCS","OCS_RM",IF(RIGHT(INDIRECT("$F"&amp;$S2768),10)="conversion","GOTS_RM_conversion",IF((LEFT(INDIRECT("$F"&amp;$S2768),4))="GOTS","GOTS_RM","Responsible_RM")))))))</f>
        <v>#REF!</v>
      </c>
      <c r="AF2768" s="13" t="str" cm="1">
        <f t="array" aca="1" ref="AF2768" ca="1">IF($S2768="","",INDIRECT("$Z"&amp;$S2768))</f>
        <v/>
      </c>
      <c r="AG2768" s="155"/>
      <c r="AH2768" s="13" t="str" cm="1">
        <f t="array" aca="1" ref="AH2768" ca="1">IFERROR(INDIRECT("$ag"&amp;S2768),"")</f>
        <v/>
      </c>
      <c r="AI2768" s="13" t="e" cm="1">
        <f t="array" aca="1" ref="AI2768" ca="1">INDIRECT("O"&amp;S2767)</f>
        <v>#REF!</v>
      </c>
      <c r="AJ2768" s="13" t="str">
        <f>IF($I2768="","",INDEX('Raw Material'!$A$1:$J$75,MATCH(I2768,'Raw Material'!$A$1:$A$75,0),(MATCH(G2768,'Raw Material'!$A$1:$J$1,0))))</f>
        <v/>
      </c>
      <c r="AK2768" s="13" t="str">
        <f t="shared" si="1260"/>
        <v>YANLIŞRM</v>
      </c>
      <c r="AL2768" s="153" t="str">
        <f t="shared" si="1261"/>
        <v/>
      </c>
    </row>
    <row r="2769" spans="1:38" ht="16.5" customHeight="1">
      <c r="A2769" s="161"/>
      <c r="B2769" s="166"/>
      <c r="C2769" s="167"/>
      <c r="D2769" s="156"/>
      <c r="E2769" s="156"/>
      <c r="F2769" s="174"/>
      <c r="G2769" s="181"/>
      <c r="H2769" s="182"/>
      <c r="I2769" s="182"/>
      <c r="J2769" s="182"/>
      <c r="K2769" s="32"/>
      <c r="L2769" s="178"/>
      <c r="M2769" s="178"/>
      <c r="N2769" s="81"/>
      <c r="O2769" s="185"/>
      <c r="P2769" s="103"/>
      <c r="Q2769" s="84" t="str">
        <f t="shared" si="1262"/>
        <v/>
      </c>
      <c r="R2769" s="159"/>
      <c r="S2769" s="28" t="str" cm="1">
        <f t="array" aca="1" ref="S2769" ca="1">IF(INDIRECT("A"&amp;114+$U2769)&lt;&gt;"",114+$U2769,"")</f>
        <v/>
      </c>
      <c r="T2769" s="28" t="str">
        <f t="shared" ca="1" si="1263"/>
        <v>$B</v>
      </c>
      <c r="U2769" s="29">
        <f t="shared" si="1269"/>
        <v>2652</v>
      </c>
      <c r="V2769" s="29">
        <v>221.250000000017</v>
      </c>
      <c r="W2769" s="29">
        <f t="shared" si="1274"/>
        <v>221</v>
      </c>
      <c r="X2769" s="41" t="str" cm="1">
        <f t="array" aca="1" ref="X2769" ca="1">IFERROR(INDEX('PC&amp;PD'!$A$1:$AP$15,ROW('PC&amp;PD'!$A$15),MATCH(INDIRECT(T2769),'PC&amp;PD'!$A$1:$AP$1,0)),"")</f>
        <v/>
      </c>
      <c r="Z2769" s="155"/>
      <c r="AA2769" s="13" t="str">
        <f t="shared" si="1259"/>
        <v/>
      </c>
      <c r="AB2769" s="155"/>
      <c r="AC2769" s="13" t="str">
        <f t="shared" ca="1" si="1264"/>
        <v>$AB</v>
      </c>
      <c r="AD2769" s="13" t="str" cm="1">
        <f t="array" aca="1" ref="AD2769" ca="1">IFERROR(IF((LEFT(INDIRECT("$F"&amp;$S2769),4))="GOTS",IF($G2769="Organic","GOTS_Organic_raw",(IF($G2769="Responsible","GOTS_Responsible",(IF($G2769="No Attribute (Conventional)","GOTS_conventional",(IF($G2769="Recycled Pre/Post-Consumer","GOTS_pre_post",(IF($G2769="In-Conversion","GOTS_in_conversion",(IF($G2769="Sustainably Sourced","Sustainably_sourced",""))))))))))),IF($G2769="Organic","Organic",(IF($G2769="Responsible","Responsible",(IF($G2769="No Attribute (Conventional)","No_Attribute_Conventional",(IF($G2769="Recycled Pre/Post-Consumer","Recycled_Pre_Post_Consumer",(IF($G2769="In-Conversion","In_Conversion",(IF($G2769="Recycled Pre-Consumer","Recycled_Pre_Consumer",(IF($G2769="Recycled Post-Consumer","Recycled_Post_Consumer",(IF($G2769="Sustainably Sourced","Sustainably_sourced","")))))))))))))))),"")</f>
        <v/>
      </c>
      <c r="AE2769" s="13" t="e" cm="1">
        <f t="array" aca="1" ref="AE2769" ca="1">IF(INDIRECT("$F"&amp;$S2769)="","",IF(LEFT(INDIRECT("$F"&amp;$S2769),3)="GRS","GRS_RCS_RM",IF((LEFT(INDIRECT("$F"&amp;$S2769),3))="RCS","GRS_RCS_RM",IF(INDIRECT("$F"&amp;$S2769)="OCS (No Label)","OCS_Conversion_RM",IF(LEFT(INDIRECT("$F"&amp;$S2769),3)="OCS","OCS_RM",IF(RIGHT(INDIRECT("$F"&amp;$S2769),10)="conversion","GOTS_RM_conversion",IF((LEFT(INDIRECT("$F"&amp;$S2769),4))="GOTS","GOTS_RM","Responsible_RM")))))))</f>
        <v>#REF!</v>
      </c>
      <c r="AF2769" s="13" t="str" cm="1">
        <f t="array" aca="1" ref="AF2769" ca="1">IF($S2769="","",INDIRECT("$Z"&amp;$S2769))</f>
        <v/>
      </c>
      <c r="AG2769" s="155"/>
      <c r="AH2769" s="13" t="str" cm="1">
        <f t="array" aca="1" ref="AH2769" ca="1">IFERROR(INDIRECT("$ag"&amp;S2769),"")</f>
        <v/>
      </c>
      <c r="AI2769" s="13" t="e" cm="1">
        <f t="array" aca="1" ref="AI2769" ca="1">INDIRECT("O"&amp;S2768)</f>
        <v>#REF!</v>
      </c>
      <c r="AJ2769" s="13" t="str">
        <f>IF($I2769="","",INDEX('Raw Material'!$A$1:$J$75,MATCH(I2769,'Raw Material'!$A$1:$A$75,0),(MATCH(G2769,'Raw Material'!$A$1:$J$1,0))))</f>
        <v/>
      </c>
      <c r="AK2769" s="13" t="str">
        <f t="shared" si="1260"/>
        <v>YANLIŞRM</v>
      </c>
      <c r="AL2769" s="153" t="str">
        <f t="shared" si="1261"/>
        <v/>
      </c>
    </row>
    <row r="2770" spans="1:38" ht="16.5" customHeight="1">
      <c r="A2770" s="161"/>
      <c r="B2770" s="166"/>
      <c r="C2770" s="167"/>
      <c r="D2770" s="156"/>
      <c r="E2770" s="156"/>
      <c r="F2770" s="174"/>
      <c r="G2770" s="181"/>
      <c r="H2770" s="182"/>
      <c r="I2770" s="182"/>
      <c r="J2770" s="182"/>
      <c r="K2770" s="32"/>
      <c r="L2770" s="178"/>
      <c r="M2770" s="178"/>
      <c r="N2770" s="81"/>
      <c r="O2770" s="185"/>
      <c r="P2770" s="103"/>
      <c r="Q2770" s="84" t="str">
        <f t="shared" si="1262"/>
        <v/>
      </c>
      <c r="R2770" s="159"/>
      <c r="S2770" s="28" t="str" cm="1">
        <f t="array" aca="1" ref="S2770" ca="1">IF(INDIRECT("A"&amp;114+$U2770)&lt;&gt;"",114+$U2770,"")</f>
        <v/>
      </c>
      <c r="T2770" s="28" t="str">
        <f t="shared" ca="1" si="1263"/>
        <v>$B</v>
      </c>
      <c r="U2770" s="29">
        <f t="shared" si="1269"/>
        <v>2652</v>
      </c>
      <c r="V2770" s="29">
        <v>221.33333333335099</v>
      </c>
      <c r="W2770" s="29">
        <f t="shared" si="1274"/>
        <v>221</v>
      </c>
      <c r="X2770" s="41" t="str" cm="1">
        <f t="array" aca="1" ref="X2770" ca="1">IFERROR(INDEX('PC&amp;PD'!$A$1:$AP$15,ROW('PC&amp;PD'!$A$15),MATCH(INDIRECT(T2770),'PC&amp;PD'!$A$1:$AP$1,0)),"")</f>
        <v/>
      </c>
      <c r="Z2770" s="155"/>
      <c r="AA2770" s="13" t="str">
        <f t="shared" si="1259"/>
        <v/>
      </c>
      <c r="AB2770" s="155"/>
      <c r="AC2770" s="13" t="str">
        <f t="shared" ca="1" si="1264"/>
        <v>$AB</v>
      </c>
      <c r="AD2770" s="13" t="str" cm="1">
        <f t="array" aca="1" ref="AD2770" ca="1">IFERROR(IF((LEFT(INDIRECT("$F"&amp;$S2770),4))="GOTS",IF($G2770="Organic","GOTS_Organic_raw",(IF($G2770="Responsible","GOTS_Responsible",(IF($G2770="No Attribute (Conventional)","GOTS_conventional",(IF($G2770="Recycled Pre/Post-Consumer","GOTS_pre_post",(IF($G2770="In-Conversion","GOTS_in_conversion",(IF($G2770="Sustainably Sourced","Sustainably_sourced",""))))))))))),IF($G2770="Organic","Organic",(IF($G2770="Responsible","Responsible",(IF($G2770="No Attribute (Conventional)","No_Attribute_Conventional",(IF($G2770="Recycled Pre/Post-Consumer","Recycled_Pre_Post_Consumer",(IF($G2770="In-Conversion","In_Conversion",(IF($G2770="Recycled Pre-Consumer","Recycled_Pre_Consumer",(IF($G2770="Recycled Post-Consumer","Recycled_Post_Consumer",(IF($G2770="Sustainably Sourced","Sustainably_sourced","")))))))))))))))),"")</f>
        <v/>
      </c>
      <c r="AE2770" s="13" t="e" cm="1">
        <f t="array" aca="1" ref="AE2770" ca="1">IF(INDIRECT("$F"&amp;$S2770)="","",IF(LEFT(INDIRECT("$F"&amp;$S2770),3)="GRS","GRS_RCS_RM",IF((LEFT(INDIRECT("$F"&amp;$S2770),3))="RCS","GRS_RCS_RM",IF(INDIRECT("$F"&amp;$S2770)="OCS (No Label)","OCS_Conversion_RM",IF(LEFT(INDIRECT("$F"&amp;$S2770),3)="OCS","OCS_RM",IF(RIGHT(INDIRECT("$F"&amp;$S2770),10)="conversion","GOTS_RM_conversion",IF((LEFT(INDIRECT("$F"&amp;$S2770),4))="GOTS","GOTS_RM","Responsible_RM")))))))</f>
        <v>#REF!</v>
      </c>
      <c r="AF2770" s="13" t="str" cm="1">
        <f t="array" aca="1" ref="AF2770" ca="1">IF($S2770="","",INDIRECT("$Z"&amp;$S2770))</f>
        <v/>
      </c>
      <c r="AG2770" s="155"/>
      <c r="AH2770" s="13" t="str" cm="1">
        <f t="array" aca="1" ref="AH2770" ca="1">IFERROR(INDIRECT("$ag"&amp;S2770),"")</f>
        <v/>
      </c>
      <c r="AI2770" s="13" t="e" cm="1">
        <f t="array" aca="1" ref="AI2770" ca="1">INDIRECT("O"&amp;S2769)</f>
        <v>#REF!</v>
      </c>
      <c r="AJ2770" s="13" t="str">
        <f>IF($I2770="","",INDEX('Raw Material'!$A$1:$J$75,MATCH(I2770,'Raw Material'!$A$1:$A$75,0),(MATCH(G2770,'Raw Material'!$A$1:$J$1,0))))</f>
        <v/>
      </c>
      <c r="AK2770" s="13" t="str">
        <f t="shared" si="1260"/>
        <v>YANLIŞRM</v>
      </c>
      <c r="AL2770" s="153" t="str">
        <f t="shared" si="1261"/>
        <v/>
      </c>
    </row>
    <row r="2771" spans="1:38" ht="16.5" customHeight="1">
      <c r="A2771" s="161"/>
      <c r="B2771" s="166"/>
      <c r="C2771" s="167"/>
      <c r="D2771" s="156"/>
      <c r="E2771" s="156"/>
      <c r="F2771" s="174"/>
      <c r="G2771" s="181"/>
      <c r="H2771" s="182"/>
      <c r="I2771" s="182"/>
      <c r="J2771" s="182"/>
      <c r="K2771" s="32"/>
      <c r="L2771" s="178"/>
      <c r="M2771" s="178"/>
      <c r="N2771" s="81"/>
      <c r="O2771" s="185"/>
      <c r="P2771" s="103"/>
      <c r="Q2771" s="84" t="str">
        <f t="shared" si="1262"/>
        <v/>
      </c>
      <c r="R2771" s="159"/>
      <c r="S2771" s="28" t="str" cm="1">
        <f t="array" aca="1" ref="S2771" ca="1">IF(INDIRECT("A"&amp;114+$U2771)&lt;&gt;"",114+$U2771,"")</f>
        <v/>
      </c>
      <c r="T2771" s="28" t="str">
        <f t="shared" ca="1" si="1263"/>
        <v>$B</v>
      </c>
      <c r="U2771" s="29">
        <f t="shared" si="1269"/>
        <v>2652</v>
      </c>
      <c r="V2771" s="29">
        <v>221.41666666668399</v>
      </c>
      <c r="W2771" s="29">
        <f t="shared" si="1274"/>
        <v>221</v>
      </c>
      <c r="X2771" s="41" t="str" cm="1">
        <f t="array" aca="1" ref="X2771" ca="1">IFERROR(INDEX('PC&amp;PD'!$A$1:$AP$15,ROW('PC&amp;PD'!$A$15),MATCH(INDIRECT(T2771),'PC&amp;PD'!$A$1:$AP$1,0)),"")</f>
        <v/>
      </c>
      <c r="Z2771" s="155"/>
      <c r="AA2771" s="13" t="str">
        <f t="shared" si="1259"/>
        <v/>
      </c>
      <c r="AB2771" s="155"/>
      <c r="AC2771" s="13" t="str">
        <f t="shared" ca="1" si="1264"/>
        <v>$AB</v>
      </c>
      <c r="AD2771" s="13" t="str" cm="1">
        <f t="array" aca="1" ref="AD2771" ca="1">IFERROR(IF((LEFT(INDIRECT("$F"&amp;$S2771),4))="GOTS",IF($G2771="Organic","GOTS_Organic_raw",(IF($G2771="Responsible","GOTS_Responsible",(IF($G2771="No Attribute (Conventional)","GOTS_conventional",(IF($G2771="Recycled Pre/Post-Consumer","GOTS_pre_post",(IF($G2771="In-Conversion","GOTS_in_conversion",(IF($G2771="Sustainably Sourced","Sustainably_sourced",""))))))))))),IF($G2771="Organic","Organic",(IF($G2771="Responsible","Responsible",(IF($G2771="No Attribute (Conventional)","No_Attribute_Conventional",(IF($G2771="Recycled Pre/Post-Consumer","Recycled_Pre_Post_Consumer",(IF($G2771="In-Conversion","In_Conversion",(IF($G2771="Recycled Pre-Consumer","Recycled_Pre_Consumer",(IF($G2771="Recycled Post-Consumer","Recycled_Post_Consumer",(IF($G2771="Sustainably Sourced","Sustainably_sourced","")))))))))))))))),"")</f>
        <v/>
      </c>
      <c r="AE2771" s="13" t="e" cm="1">
        <f t="array" aca="1" ref="AE2771" ca="1">IF(INDIRECT("$F"&amp;$S2771)="","",IF(LEFT(INDIRECT("$F"&amp;$S2771),3)="GRS","GRS_RCS_RM",IF((LEFT(INDIRECT("$F"&amp;$S2771),3))="RCS","GRS_RCS_RM",IF(INDIRECT("$F"&amp;$S2771)="OCS (No Label)","OCS_Conversion_RM",IF(LEFT(INDIRECT("$F"&amp;$S2771),3)="OCS","OCS_RM",IF(RIGHT(INDIRECT("$F"&amp;$S2771),10)="conversion","GOTS_RM_conversion",IF((LEFT(INDIRECT("$F"&amp;$S2771),4))="GOTS","GOTS_RM","Responsible_RM")))))))</f>
        <v>#REF!</v>
      </c>
      <c r="AF2771" s="13" t="str" cm="1">
        <f t="array" aca="1" ref="AF2771" ca="1">IF($S2771="","",INDIRECT("$Z"&amp;$S2771))</f>
        <v/>
      </c>
      <c r="AG2771" s="155"/>
      <c r="AH2771" s="13" t="str" cm="1">
        <f t="array" aca="1" ref="AH2771" ca="1">IFERROR(INDIRECT("$ag"&amp;S2771),"")</f>
        <v/>
      </c>
      <c r="AI2771" s="13" t="e" cm="1">
        <f t="array" aca="1" ref="AI2771" ca="1">INDIRECT("O"&amp;S2770)</f>
        <v>#REF!</v>
      </c>
      <c r="AJ2771" s="13" t="str">
        <f>IF($I2771="","",INDEX('Raw Material'!$A$1:$J$75,MATCH(I2771,'Raw Material'!$A$1:$A$75,0),(MATCH(G2771,'Raw Material'!$A$1:$J$1,0))))</f>
        <v/>
      </c>
      <c r="AK2771" s="13" t="str">
        <f t="shared" si="1260"/>
        <v>YANLIŞRM</v>
      </c>
      <c r="AL2771" s="153" t="str">
        <f t="shared" si="1261"/>
        <v/>
      </c>
    </row>
    <row r="2772" spans="1:38" ht="16.5" customHeight="1">
      <c r="A2772" s="162"/>
      <c r="B2772" s="168"/>
      <c r="C2772" s="169"/>
      <c r="D2772" s="156"/>
      <c r="E2772" s="156"/>
      <c r="F2772" s="175"/>
      <c r="G2772" s="181"/>
      <c r="H2772" s="182"/>
      <c r="I2772" s="182"/>
      <c r="J2772" s="182"/>
      <c r="K2772" s="32"/>
      <c r="L2772" s="179"/>
      <c r="M2772" s="179"/>
      <c r="N2772" s="81"/>
      <c r="O2772" s="185"/>
      <c r="P2772" s="103"/>
      <c r="Q2772" s="84" t="str">
        <f t="shared" si="1262"/>
        <v/>
      </c>
      <c r="R2772" s="159"/>
      <c r="S2772" s="28" t="str" cm="1">
        <f t="array" aca="1" ref="S2772" ca="1">IF(INDIRECT("A"&amp;114+$U2772)&lt;&gt;"",114+$U2772,"")</f>
        <v/>
      </c>
      <c r="T2772" s="28" t="str">
        <f t="shared" ca="1" si="1263"/>
        <v>$B</v>
      </c>
      <c r="U2772" s="29">
        <f t="shared" si="1269"/>
        <v>2652</v>
      </c>
      <c r="V2772" s="29">
        <v>221.500000000017</v>
      </c>
      <c r="W2772" s="29">
        <f t="shared" si="1274"/>
        <v>221</v>
      </c>
      <c r="X2772" s="41" t="str" cm="1">
        <f t="array" aca="1" ref="X2772" ca="1">IFERROR(INDEX('PC&amp;PD'!$A$1:$AP$15,ROW('PC&amp;PD'!$A$15),MATCH(INDIRECT(T2772),'PC&amp;PD'!$A$1:$AP$1,0)),"")</f>
        <v/>
      </c>
      <c r="Z2772" s="155"/>
      <c r="AA2772" s="13" t="str">
        <f t="shared" si="1259"/>
        <v/>
      </c>
      <c r="AB2772" s="155"/>
      <c r="AC2772" s="13" t="str">
        <f t="shared" ca="1" si="1264"/>
        <v>$AB</v>
      </c>
      <c r="AD2772" s="13" t="str" cm="1">
        <f t="array" aca="1" ref="AD2772" ca="1">IFERROR(IF((LEFT(INDIRECT("$F"&amp;$S2772),4))="GOTS",IF($G2772="Organic","GOTS_Organic_raw",(IF($G2772="Responsible","GOTS_Responsible",(IF($G2772="No Attribute (Conventional)","GOTS_conventional",(IF($G2772="Recycled Pre/Post-Consumer","GOTS_pre_post",(IF($G2772="In-Conversion","GOTS_in_conversion",(IF($G2772="Sustainably Sourced","Sustainably_sourced",""))))))))))),IF($G2772="Organic","Organic",(IF($G2772="Responsible","Responsible",(IF($G2772="No Attribute (Conventional)","No_Attribute_Conventional",(IF($G2772="Recycled Pre/Post-Consumer","Recycled_Pre_Post_Consumer",(IF($G2772="In-Conversion","In_Conversion",(IF($G2772="Recycled Pre-Consumer","Recycled_Pre_Consumer",(IF($G2772="Recycled Post-Consumer","Recycled_Post_Consumer",(IF($G2772="Sustainably Sourced","Sustainably_sourced","")))))))))))))))),"")</f>
        <v/>
      </c>
      <c r="AE2772" s="13" t="e" cm="1">
        <f t="array" aca="1" ref="AE2772" ca="1">IF(INDIRECT("$F"&amp;$S2772)="","",IF(LEFT(INDIRECT("$F"&amp;$S2772),3)="GRS","GRS_RCS_RM",IF((LEFT(INDIRECT("$F"&amp;$S2772),3))="RCS","GRS_RCS_RM",IF(INDIRECT("$F"&amp;$S2772)="OCS (No Label)","OCS_Conversion_RM",IF(LEFT(INDIRECT("$F"&amp;$S2772),3)="OCS","OCS_RM",IF(RIGHT(INDIRECT("$F"&amp;$S2772),10)="conversion","GOTS_RM_conversion",IF((LEFT(INDIRECT("$F"&amp;$S2772),4))="GOTS","GOTS_RM","Responsible_RM")))))))</f>
        <v>#REF!</v>
      </c>
      <c r="AF2772" s="13" t="str" cm="1">
        <f t="array" aca="1" ref="AF2772" ca="1">IF($S2772="","",INDIRECT("$Z"&amp;$S2772))</f>
        <v/>
      </c>
      <c r="AG2772" s="155"/>
      <c r="AH2772" s="13" t="str" cm="1">
        <f t="array" aca="1" ref="AH2772" ca="1">IFERROR(INDIRECT("$ag"&amp;S2772),"")</f>
        <v/>
      </c>
      <c r="AI2772" s="13" t="e" cm="1">
        <f t="array" aca="1" ref="AI2772" ca="1">INDIRECT("O"&amp;S2771)</f>
        <v>#REF!</v>
      </c>
      <c r="AJ2772" s="13" t="str">
        <f>IF($I2772="","",INDEX('Raw Material'!$A$1:$J$75,MATCH(I2772,'Raw Material'!$A$1:$A$75,0),(MATCH(G2772,'Raw Material'!$A$1:$J$1,0))))</f>
        <v/>
      </c>
      <c r="AK2772" s="13" t="str">
        <f t="shared" si="1260"/>
        <v>YANLIŞRM</v>
      </c>
      <c r="AL2772" s="153" t="str">
        <f t="shared" si="1261"/>
        <v/>
      </c>
    </row>
    <row r="2773" spans="1:38" ht="16.5" customHeight="1">
      <c r="A2773" s="162"/>
      <c r="B2773" s="168"/>
      <c r="C2773" s="169"/>
      <c r="D2773" s="156"/>
      <c r="E2773" s="156"/>
      <c r="F2773" s="175"/>
      <c r="G2773" s="181"/>
      <c r="H2773" s="182"/>
      <c r="I2773" s="182"/>
      <c r="J2773" s="182"/>
      <c r="K2773" s="32"/>
      <c r="L2773" s="179"/>
      <c r="M2773" s="179"/>
      <c r="N2773" s="81"/>
      <c r="O2773" s="185"/>
      <c r="P2773" s="103"/>
      <c r="Q2773" s="84" t="str">
        <f t="shared" si="1262"/>
        <v/>
      </c>
      <c r="R2773" s="159"/>
      <c r="S2773" s="28" t="str" cm="1">
        <f t="array" aca="1" ref="S2773" ca="1">IF(INDIRECT("A"&amp;114+$U2773)&lt;&gt;"",114+$U2773,"")</f>
        <v/>
      </c>
      <c r="T2773" s="28" t="str">
        <f t="shared" ca="1" si="1263"/>
        <v>$B</v>
      </c>
      <c r="U2773" s="29">
        <f t="shared" si="1269"/>
        <v>2652</v>
      </c>
      <c r="V2773" s="29">
        <v>221.58333333335099</v>
      </c>
      <c r="W2773" s="29">
        <f t="shared" si="1274"/>
        <v>221</v>
      </c>
      <c r="X2773" s="41" t="str" cm="1">
        <f t="array" aca="1" ref="X2773" ca="1">IFERROR(INDEX('PC&amp;PD'!$A$1:$AP$15,ROW('PC&amp;PD'!$A$15),MATCH(INDIRECT(T2773),'PC&amp;PD'!$A$1:$AP$1,0)),"")</f>
        <v/>
      </c>
      <c r="Z2773" s="155"/>
      <c r="AA2773" s="13" t="str">
        <f t="shared" si="1259"/>
        <v/>
      </c>
      <c r="AB2773" s="155"/>
      <c r="AC2773" s="13" t="str">
        <f t="shared" ca="1" si="1264"/>
        <v>$AB</v>
      </c>
      <c r="AD2773" s="13" t="str" cm="1">
        <f t="array" aca="1" ref="AD2773" ca="1">IFERROR(IF((LEFT(INDIRECT("$F"&amp;$S2773),4))="GOTS",IF($G2773="Organic","GOTS_Organic_raw",(IF($G2773="Responsible","GOTS_Responsible",(IF($G2773="No Attribute (Conventional)","GOTS_conventional",(IF($G2773="Recycled Pre/Post-Consumer","GOTS_pre_post",(IF($G2773="In-Conversion","GOTS_in_conversion",(IF($G2773="Sustainably Sourced","Sustainably_sourced",""))))))))))),IF($G2773="Organic","Organic",(IF($G2773="Responsible","Responsible",(IF($G2773="No Attribute (Conventional)","No_Attribute_Conventional",(IF($G2773="Recycled Pre/Post-Consumer","Recycled_Pre_Post_Consumer",(IF($G2773="In-Conversion","In_Conversion",(IF($G2773="Recycled Pre-Consumer","Recycled_Pre_Consumer",(IF($G2773="Recycled Post-Consumer","Recycled_Post_Consumer",(IF($G2773="Sustainably Sourced","Sustainably_sourced","")))))))))))))))),"")</f>
        <v/>
      </c>
      <c r="AE2773" s="13" t="e" cm="1">
        <f t="array" aca="1" ref="AE2773" ca="1">IF(INDIRECT("$F"&amp;$S2773)="","",IF(LEFT(INDIRECT("$F"&amp;$S2773),3)="GRS","GRS_RCS_RM",IF((LEFT(INDIRECT("$F"&amp;$S2773),3))="RCS","GRS_RCS_RM",IF(INDIRECT("$F"&amp;$S2773)="OCS (No Label)","OCS_Conversion_RM",IF(LEFT(INDIRECT("$F"&amp;$S2773),3)="OCS","OCS_RM",IF(RIGHT(INDIRECT("$F"&amp;$S2773),10)="conversion","GOTS_RM_conversion",IF((LEFT(INDIRECT("$F"&amp;$S2773),4))="GOTS","GOTS_RM","Responsible_RM")))))))</f>
        <v>#REF!</v>
      </c>
      <c r="AF2773" s="13" t="str" cm="1">
        <f t="array" aca="1" ref="AF2773" ca="1">IF($S2773="","",INDIRECT("$Z"&amp;$S2773))</f>
        <v/>
      </c>
      <c r="AG2773" s="155"/>
      <c r="AH2773" s="13" t="str" cm="1">
        <f t="array" aca="1" ref="AH2773" ca="1">IFERROR(INDIRECT("$ag"&amp;S2773),"")</f>
        <v/>
      </c>
      <c r="AI2773" s="13" t="e" cm="1">
        <f t="array" aca="1" ref="AI2773" ca="1">INDIRECT("O"&amp;S2772)</f>
        <v>#REF!</v>
      </c>
      <c r="AJ2773" s="13" t="str">
        <f>IF($I2773="","",INDEX('Raw Material'!$A$1:$J$75,MATCH(I2773,'Raw Material'!$A$1:$A$75,0),(MATCH(G2773,'Raw Material'!$A$1:$J$1,0))))</f>
        <v/>
      </c>
      <c r="AK2773" s="13" t="str">
        <f t="shared" si="1260"/>
        <v>YANLIŞRM</v>
      </c>
      <c r="AL2773" s="153" t="str">
        <f t="shared" si="1261"/>
        <v/>
      </c>
    </row>
    <row r="2774" spans="1:38" ht="16.5" customHeight="1">
      <c r="A2774" s="162"/>
      <c r="B2774" s="168"/>
      <c r="C2774" s="169"/>
      <c r="D2774" s="156"/>
      <c r="E2774" s="156"/>
      <c r="F2774" s="175"/>
      <c r="G2774" s="181"/>
      <c r="H2774" s="182"/>
      <c r="I2774" s="182"/>
      <c r="J2774" s="182"/>
      <c r="K2774" s="32"/>
      <c r="L2774" s="179"/>
      <c r="M2774" s="179"/>
      <c r="N2774" s="81"/>
      <c r="O2774" s="185"/>
      <c r="P2774" s="103"/>
      <c r="Q2774" s="84" t="str">
        <f t="shared" si="1262"/>
        <v/>
      </c>
      <c r="R2774" s="159"/>
      <c r="S2774" s="28" t="str" cm="1">
        <f t="array" aca="1" ref="S2774" ca="1">IF(INDIRECT("A"&amp;114+$U2774)&lt;&gt;"",114+$U2774,"")</f>
        <v/>
      </c>
      <c r="T2774" s="28" t="str">
        <f t="shared" ca="1" si="1263"/>
        <v>$B</v>
      </c>
      <c r="U2774" s="29">
        <f t="shared" si="1269"/>
        <v>2652</v>
      </c>
      <c r="V2774" s="29">
        <v>221.66666666668399</v>
      </c>
      <c r="W2774" s="29">
        <f t="shared" si="1274"/>
        <v>221</v>
      </c>
      <c r="X2774" s="41" t="str" cm="1">
        <f t="array" aca="1" ref="X2774" ca="1">IFERROR(INDEX('PC&amp;PD'!$A$1:$AP$15,ROW('PC&amp;PD'!$A$15),MATCH(INDIRECT(T2774),'PC&amp;PD'!$A$1:$AP$1,0)),"")</f>
        <v/>
      </c>
      <c r="Z2774" s="155"/>
      <c r="AA2774" s="13" t="str">
        <f t="shared" si="1259"/>
        <v/>
      </c>
      <c r="AB2774" s="155"/>
      <c r="AC2774" s="13" t="str">
        <f t="shared" ca="1" si="1264"/>
        <v>$AB</v>
      </c>
      <c r="AD2774" s="13" t="str" cm="1">
        <f t="array" aca="1" ref="AD2774" ca="1">IFERROR(IF((LEFT(INDIRECT("$F"&amp;$S2774),4))="GOTS",IF($G2774="Organic","GOTS_Organic_raw",(IF($G2774="Responsible","GOTS_Responsible",(IF($G2774="No Attribute (Conventional)","GOTS_conventional",(IF($G2774="Recycled Pre/Post-Consumer","GOTS_pre_post",(IF($G2774="In-Conversion","GOTS_in_conversion",(IF($G2774="Sustainably Sourced","Sustainably_sourced",""))))))))))),IF($G2774="Organic","Organic",(IF($G2774="Responsible","Responsible",(IF($G2774="No Attribute (Conventional)","No_Attribute_Conventional",(IF($G2774="Recycled Pre/Post-Consumer","Recycled_Pre_Post_Consumer",(IF($G2774="In-Conversion","In_Conversion",(IF($G2774="Recycled Pre-Consumer","Recycled_Pre_Consumer",(IF($G2774="Recycled Post-Consumer","Recycled_Post_Consumer",(IF($G2774="Sustainably Sourced","Sustainably_sourced","")))))))))))))))),"")</f>
        <v/>
      </c>
      <c r="AE2774" s="13" t="e" cm="1">
        <f t="array" aca="1" ref="AE2774" ca="1">IF(INDIRECT("$F"&amp;$S2774)="","",IF(LEFT(INDIRECT("$F"&amp;$S2774),3)="GRS","GRS_RCS_RM",IF((LEFT(INDIRECT("$F"&amp;$S2774),3))="RCS","GRS_RCS_RM",IF(INDIRECT("$F"&amp;$S2774)="OCS (No Label)","OCS_Conversion_RM",IF(LEFT(INDIRECT("$F"&amp;$S2774),3)="OCS","OCS_RM",IF(RIGHT(INDIRECT("$F"&amp;$S2774),10)="conversion","GOTS_RM_conversion",IF((LEFT(INDIRECT("$F"&amp;$S2774),4))="GOTS","GOTS_RM","Responsible_RM")))))))</f>
        <v>#REF!</v>
      </c>
      <c r="AF2774" s="13" t="str" cm="1">
        <f t="array" aca="1" ref="AF2774" ca="1">IF($S2774="","",INDIRECT("$Z"&amp;$S2774))</f>
        <v/>
      </c>
      <c r="AG2774" s="155"/>
      <c r="AH2774" s="13" t="str" cm="1">
        <f t="array" aca="1" ref="AH2774" ca="1">IFERROR(INDIRECT("$ag"&amp;S2774),"")</f>
        <v/>
      </c>
      <c r="AI2774" s="13" t="e" cm="1">
        <f t="array" aca="1" ref="AI2774" ca="1">INDIRECT("O"&amp;S2773)</f>
        <v>#REF!</v>
      </c>
      <c r="AJ2774" s="13" t="str">
        <f>IF($I2774="","",INDEX('Raw Material'!$A$1:$J$75,MATCH(I2774,'Raw Material'!$A$1:$A$75,0),(MATCH(G2774,'Raw Material'!$A$1:$J$1,0))))</f>
        <v/>
      </c>
      <c r="AK2774" s="13" t="str">
        <f t="shared" si="1260"/>
        <v>YANLIŞRM</v>
      </c>
      <c r="AL2774" s="153" t="str">
        <f t="shared" si="1261"/>
        <v/>
      </c>
    </row>
    <row r="2775" spans="1:38" ht="16.5" customHeight="1">
      <c r="A2775" s="162"/>
      <c r="B2775" s="168"/>
      <c r="C2775" s="169"/>
      <c r="D2775" s="156"/>
      <c r="E2775" s="156"/>
      <c r="F2775" s="175"/>
      <c r="G2775" s="181"/>
      <c r="H2775" s="182"/>
      <c r="I2775" s="182"/>
      <c r="J2775" s="182"/>
      <c r="K2775" s="32"/>
      <c r="L2775" s="179"/>
      <c r="M2775" s="179"/>
      <c r="N2775" s="81"/>
      <c r="O2775" s="185"/>
      <c r="P2775" s="103"/>
      <c r="Q2775" s="84" t="str">
        <f t="shared" si="1262"/>
        <v/>
      </c>
      <c r="R2775" s="159"/>
      <c r="S2775" s="28" t="str" cm="1">
        <f t="array" aca="1" ref="S2775" ca="1">IF(INDIRECT("A"&amp;114+$U2775)&lt;&gt;"",114+$U2775,"")</f>
        <v/>
      </c>
      <c r="T2775" s="28" t="str">
        <f t="shared" ca="1" si="1263"/>
        <v>$B</v>
      </c>
      <c r="U2775" s="29">
        <f t="shared" si="1269"/>
        <v>2652</v>
      </c>
      <c r="V2775" s="29">
        <v>221.750000000017</v>
      </c>
      <c r="W2775" s="29">
        <f t="shared" si="1274"/>
        <v>221</v>
      </c>
      <c r="X2775" s="41" t="str" cm="1">
        <f t="array" aca="1" ref="X2775" ca="1">IFERROR(INDEX('PC&amp;PD'!$A$1:$AP$15,ROW('PC&amp;PD'!$A$15),MATCH(INDIRECT(T2775),'PC&amp;PD'!$A$1:$AP$1,0)),"")</f>
        <v/>
      </c>
      <c r="Z2775" s="155"/>
      <c r="AA2775" s="13" t="str">
        <f t="shared" si="1259"/>
        <v/>
      </c>
      <c r="AB2775" s="155"/>
      <c r="AC2775" s="13" t="str">
        <f t="shared" ca="1" si="1264"/>
        <v>$AB</v>
      </c>
      <c r="AD2775" s="13" t="str" cm="1">
        <f t="array" aca="1" ref="AD2775" ca="1">IFERROR(IF((LEFT(INDIRECT("$F"&amp;$S2775),4))="GOTS",IF($G2775="Organic","GOTS_Organic_raw",(IF($G2775="Responsible","GOTS_Responsible",(IF($G2775="No Attribute (Conventional)","GOTS_conventional",(IF($G2775="Recycled Pre/Post-Consumer","GOTS_pre_post",(IF($G2775="In-Conversion","GOTS_in_conversion",(IF($G2775="Sustainably Sourced","Sustainably_sourced",""))))))))))),IF($G2775="Organic","Organic",(IF($G2775="Responsible","Responsible",(IF($G2775="No Attribute (Conventional)","No_Attribute_Conventional",(IF($G2775="Recycled Pre/Post-Consumer","Recycled_Pre_Post_Consumer",(IF($G2775="In-Conversion","In_Conversion",(IF($G2775="Recycled Pre-Consumer","Recycled_Pre_Consumer",(IF($G2775="Recycled Post-Consumer","Recycled_Post_Consumer",(IF($G2775="Sustainably Sourced","Sustainably_sourced","")))))))))))))))),"")</f>
        <v/>
      </c>
      <c r="AE2775" s="13" t="e" cm="1">
        <f t="array" aca="1" ref="AE2775" ca="1">IF(INDIRECT("$F"&amp;$S2775)="","",IF(LEFT(INDIRECT("$F"&amp;$S2775),3)="GRS","GRS_RCS_RM",IF((LEFT(INDIRECT("$F"&amp;$S2775),3))="RCS","GRS_RCS_RM",IF(INDIRECT("$F"&amp;$S2775)="OCS (No Label)","OCS_Conversion_RM",IF(LEFT(INDIRECT("$F"&amp;$S2775),3)="OCS","OCS_RM",IF(RIGHT(INDIRECT("$F"&amp;$S2775),10)="conversion","GOTS_RM_conversion",IF((LEFT(INDIRECT("$F"&amp;$S2775),4))="GOTS","GOTS_RM","Responsible_RM")))))))</f>
        <v>#REF!</v>
      </c>
      <c r="AF2775" s="13" t="str" cm="1">
        <f t="array" aca="1" ref="AF2775" ca="1">IF($S2775="","",INDIRECT("$Z"&amp;$S2775))</f>
        <v/>
      </c>
      <c r="AG2775" s="155"/>
      <c r="AH2775" s="13" t="str" cm="1">
        <f t="array" aca="1" ref="AH2775" ca="1">IFERROR(INDIRECT("$ag"&amp;S2775),"")</f>
        <v/>
      </c>
      <c r="AI2775" s="13" t="e" cm="1">
        <f t="array" aca="1" ref="AI2775" ca="1">INDIRECT("O"&amp;S2774)</f>
        <v>#REF!</v>
      </c>
      <c r="AJ2775" s="13" t="str">
        <f>IF($I2775="","",INDEX('Raw Material'!$A$1:$J$75,MATCH(I2775,'Raw Material'!$A$1:$A$75,0),(MATCH(G2775,'Raw Material'!$A$1:$J$1,0))))</f>
        <v/>
      </c>
      <c r="AK2775" s="13" t="str">
        <f t="shared" si="1260"/>
        <v>YANLIŞRM</v>
      </c>
      <c r="AL2775" s="153" t="str">
        <f t="shared" si="1261"/>
        <v/>
      </c>
    </row>
    <row r="2776" spans="1:38" ht="16.5" customHeight="1">
      <c r="A2776" s="162"/>
      <c r="B2776" s="168"/>
      <c r="C2776" s="169"/>
      <c r="D2776" s="156"/>
      <c r="E2776" s="156"/>
      <c r="F2776" s="175"/>
      <c r="G2776" s="181"/>
      <c r="H2776" s="182"/>
      <c r="I2776" s="182"/>
      <c r="J2776" s="182"/>
      <c r="K2776" s="32"/>
      <c r="L2776" s="179"/>
      <c r="M2776" s="179"/>
      <c r="N2776" s="81"/>
      <c r="O2776" s="185"/>
      <c r="P2776" s="103"/>
      <c r="Q2776" s="84" t="str">
        <f t="shared" si="1262"/>
        <v/>
      </c>
      <c r="R2776" s="159"/>
      <c r="S2776" s="28" t="str" cm="1">
        <f t="array" aca="1" ref="S2776" ca="1">IF(INDIRECT("A"&amp;114+$U2776)&lt;&gt;"",114+$U2776,"")</f>
        <v/>
      </c>
      <c r="T2776" s="28" t="str">
        <f t="shared" ca="1" si="1263"/>
        <v>$B</v>
      </c>
      <c r="U2776" s="29">
        <f t="shared" si="1269"/>
        <v>2652</v>
      </c>
      <c r="V2776" s="29">
        <v>221.83333333335099</v>
      </c>
      <c r="W2776" s="29">
        <f t="shared" si="1274"/>
        <v>221</v>
      </c>
      <c r="X2776" s="41" t="str" cm="1">
        <f t="array" aca="1" ref="X2776" ca="1">IFERROR(INDEX('PC&amp;PD'!$A$1:$AP$15,ROW('PC&amp;PD'!$A$15),MATCH(INDIRECT(T2776),'PC&amp;PD'!$A$1:$AP$1,0)),"")</f>
        <v/>
      </c>
      <c r="Z2776" s="155"/>
      <c r="AA2776" s="13" t="str">
        <f t="shared" si="1259"/>
        <v/>
      </c>
      <c r="AB2776" s="155"/>
      <c r="AC2776" s="13" t="str">
        <f t="shared" ca="1" si="1264"/>
        <v>$AB</v>
      </c>
      <c r="AD2776" s="13" t="str" cm="1">
        <f t="array" aca="1" ref="AD2776" ca="1">IFERROR(IF((LEFT(INDIRECT("$F"&amp;$S2776),4))="GOTS",IF($G2776="Organic","GOTS_Organic_raw",(IF($G2776="Responsible","GOTS_Responsible",(IF($G2776="No Attribute (Conventional)","GOTS_conventional",(IF($G2776="Recycled Pre/Post-Consumer","GOTS_pre_post",(IF($G2776="In-Conversion","GOTS_in_conversion",(IF($G2776="Sustainably Sourced","Sustainably_sourced",""))))))))))),IF($G2776="Organic","Organic",(IF($G2776="Responsible","Responsible",(IF($G2776="No Attribute (Conventional)","No_Attribute_Conventional",(IF($G2776="Recycled Pre/Post-Consumer","Recycled_Pre_Post_Consumer",(IF($G2776="In-Conversion","In_Conversion",(IF($G2776="Recycled Pre-Consumer","Recycled_Pre_Consumer",(IF($G2776="Recycled Post-Consumer","Recycled_Post_Consumer",(IF($G2776="Sustainably Sourced","Sustainably_sourced","")))))))))))))))),"")</f>
        <v/>
      </c>
      <c r="AE2776" s="13" t="e" cm="1">
        <f t="array" aca="1" ref="AE2776" ca="1">IF(INDIRECT("$F"&amp;$S2776)="","",IF(LEFT(INDIRECT("$F"&amp;$S2776),3)="GRS","GRS_RCS_RM",IF((LEFT(INDIRECT("$F"&amp;$S2776),3))="RCS","GRS_RCS_RM",IF(INDIRECT("$F"&amp;$S2776)="OCS (No Label)","OCS_Conversion_RM",IF(LEFT(INDIRECT("$F"&amp;$S2776),3)="OCS","OCS_RM",IF(RIGHT(INDIRECT("$F"&amp;$S2776),10)="conversion","GOTS_RM_conversion",IF((LEFT(INDIRECT("$F"&amp;$S2776),4))="GOTS","GOTS_RM","Responsible_RM")))))))</f>
        <v>#REF!</v>
      </c>
      <c r="AF2776" s="13" t="str" cm="1">
        <f t="array" aca="1" ref="AF2776" ca="1">IF($S2776="","",INDIRECT("$Z"&amp;$S2776))</f>
        <v/>
      </c>
      <c r="AG2776" s="155"/>
      <c r="AH2776" s="13" t="str" cm="1">
        <f t="array" aca="1" ref="AH2776" ca="1">IFERROR(INDIRECT("$ag"&amp;S2776),"")</f>
        <v/>
      </c>
      <c r="AI2776" s="13" t="e" cm="1">
        <f t="array" aca="1" ref="AI2776" ca="1">INDIRECT("O"&amp;S2775)</f>
        <v>#REF!</v>
      </c>
      <c r="AJ2776" s="13" t="str">
        <f>IF($I2776="","",INDEX('Raw Material'!$A$1:$J$75,MATCH(I2776,'Raw Material'!$A$1:$A$75,0),(MATCH(G2776,'Raw Material'!$A$1:$J$1,0))))</f>
        <v/>
      </c>
      <c r="AK2776" s="13" t="str">
        <f t="shared" si="1260"/>
        <v>YANLIŞRM</v>
      </c>
      <c r="AL2776" s="153" t="str">
        <f t="shared" si="1261"/>
        <v/>
      </c>
    </row>
    <row r="2777" spans="1:38" ht="16.5" customHeight="1" thickBot="1">
      <c r="A2777" s="163"/>
      <c r="B2777" s="170"/>
      <c r="C2777" s="171"/>
      <c r="D2777" s="156"/>
      <c r="E2777" s="156"/>
      <c r="F2777" s="176"/>
      <c r="G2777" s="157"/>
      <c r="H2777" s="158"/>
      <c r="I2777" s="158"/>
      <c r="J2777" s="158"/>
      <c r="K2777" s="33"/>
      <c r="L2777" s="180"/>
      <c r="M2777" s="180"/>
      <c r="N2777" s="82"/>
      <c r="O2777" s="186"/>
      <c r="P2777" s="103"/>
      <c r="Q2777" s="84" t="str">
        <f t="shared" si="1262"/>
        <v/>
      </c>
      <c r="R2777" s="159"/>
      <c r="S2777" s="28" t="str" cm="1">
        <f t="array" aca="1" ref="S2777" ca="1">IF(INDIRECT("A"&amp;114+$U2777)&lt;&gt;"",114+$U2777,"")</f>
        <v/>
      </c>
      <c r="T2777" s="28" t="str">
        <f t="shared" ca="1" si="1263"/>
        <v>$B</v>
      </c>
      <c r="U2777" s="29">
        <f t="shared" si="1269"/>
        <v>2652</v>
      </c>
      <c r="V2777" s="29">
        <v>221.91666666668399</v>
      </c>
      <c r="W2777" s="29">
        <f t="shared" si="1274"/>
        <v>221</v>
      </c>
      <c r="X2777" s="41" t="str" cm="1">
        <f t="array" aca="1" ref="X2777" ca="1">IFERROR(INDEX('PC&amp;PD'!$A$1:$AP$15,ROW('PC&amp;PD'!$A$15),MATCH(INDIRECT(T2777),'PC&amp;PD'!$A$1:$AP$1,0)),"")</f>
        <v/>
      </c>
      <c r="Z2777" s="155"/>
      <c r="AA2777" s="13" t="str">
        <f t="shared" si="1259"/>
        <v/>
      </c>
      <c r="AB2777" s="155"/>
      <c r="AC2777" s="13" t="str">
        <f t="shared" ca="1" si="1264"/>
        <v>$AB</v>
      </c>
      <c r="AD2777" s="13" t="str" cm="1">
        <f t="array" aca="1" ref="AD2777" ca="1">IFERROR(IF((LEFT(INDIRECT("$F"&amp;$S2777),4))="GOTS",IF($G2777="Organic","GOTS_Organic_raw",(IF($G2777="Responsible","GOTS_Responsible",(IF($G2777="No Attribute (Conventional)","GOTS_conventional",(IF($G2777="Recycled Pre/Post-Consumer","GOTS_pre_post",(IF($G2777="In-Conversion","GOTS_in_conversion",(IF($G2777="Sustainably Sourced","Sustainably_sourced",""))))))))))),IF($G2777="Organic","Organic",(IF($G2777="Responsible","Responsible",(IF($G2777="No Attribute (Conventional)","No_Attribute_Conventional",(IF($G2777="Recycled Pre/Post-Consumer","Recycled_Pre_Post_Consumer",(IF($G2777="In-Conversion","In_Conversion",(IF($G2777="Recycled Pre-Consumer","Recycled_Pre_Consumer",(IF($G2777="Recycled Post-Consumer","Recycled_Post_Consumer",(IF($G2777="Sustainably Sourced","Sustainably_sourced","")))))))))))))))),"")</f>
        <v/>
      </c>
      <c r="AE2777" s="13" t="e" cm="1">
        <f t="array" aca="1" ref="AE2777" ca="1">IF(INDIRECT("$F"&amp;$S2777)="","",IF(LEFT(INDIRECT("$F"&amp;$S2777),3)="GRS","GRS_RCS_RM",IF((LEFT(INDIRECT("$F"&amp;$S2777),3))="RCS","GRS_RCS_RM",IF(INDIRECT("$F"&amp;$S2777)="OCS (No Label)","OCS_Conversion_RM",IF(LEFT(INDIRECT("$F"&amp;$S2777),3)="OCS","OCS_RM",IF(RIGHT(INDIRECT("$F"&amp;$S2777),10)="conversion","GOTS_RM_conversion",IF((LEFT(INDIRECT("$F"&amp;$S2777),4))="GOTS","GOTS_RM","Responsible_RM")))))))</f>
        <v>#REF!</v>
      </c>
      <c r="AF2777" s="13" t="str" cm="1">
        <f t="array" aca="1" ref="AF2777" ca="1">IF($S2777="","",INDIRECT("$Z"&amp;$S2777))</f>
        <v/>
      </c>
      <c r="AG2777" s="155"/>
      <c r="AH2777" s="13" t="str" cm="1">
        <f t="array" aca="1" ref="AH2777" ca="1">IFERROR(INDIRECT("$ag"&amp;S2777),"")</f>
        <v/>
      </c>
      <c r="AI2777" s="13" t="e" cm="1">
        <f t="array" aca="1" ref="AI2777" ca="1">INDIRECT("O"&amp;S2776)</f>
        <v>#REF!</v>
      </c>
      <c r="AJ2777" s="13" t="str">
        <f>IF($I2777="","",INDEX('Raw Material'!$A$1:$J$75,MATCH(I2777,'Raw Material'!$A$1:$A$75,0),(MATCH(G2777,'Raw Material'!$A$1:$J$1,0))))</f>
        <v/>
      </c>
      <c r="AK2777" s="13" t="str">
        <f t="shared" si="1260"/>
        <v>YANLIŞRM</v>
      </c>
      <c r="AL2777" s="153" t="str">
        <f t="shared" si="1261"/>
        <v/>
      </c>
    </row>
    <row r="2778" spans="1:38" ht="16.5" customHeight="1">
      <c r="A2778" s="160" t="str">
        <f>IF(B2778="","",COUNTA($B$114:$B2778))</f>
        <v/>
      </c>
      <c r="B2778" s="164"/>
      <c r="C2778" s="165"/>
      <c r="D2778" s="183"/>
      <c r="E2778" s="183"/>
      <c r="F2778" s="172"/>
      <c r="G2778" s="212"/>
      <c r="H2778" s="206"/>
      <c r="I2778" s="206"/>
      <c r="J2778" s="206"/>
      <c r="K2778" s="31"/>
      <c r="L2778" s="177" t="str">
        <f t="shared" ref="L2778" si="1279">IF(R2778="","",LEFT(R2778,LEN(R2778)-2))</f>
        <v/>
      </c>
      <c r="M2778" s="177"/>
      <c r="N2778" s="80"/>
      <c r="O2778" s="184"/>
      <c r="P2778" s="103"/>
      <c r="Q2778" s="84" t="str">
        <f t="shared" si="1262"/>
        <v/>
      </c>
      <c r="R2778" s="159" t="str">
        <f t="shared" ref="R2778" si="1280">CONCATENATE($Q2778,Q2779,Q2780,Q2781,Q2782,Q2783,$Q2784,$Q2785,$Q2786,$Q2787,Q2788,Q2789)</f>
        <v/>
      </c>
      <c r="S2778" s="28" t="str" cm="1">
        <f t="array" aca="1" ref="S2778" ca="1">IF(INDIRECT("A"&amp;114+$U2778)&lt;&gt;"",114+$U2778,"")</f>
        <v/>
      </c>
      <c r="T2778" s="28" t="str">
        <f t="shared" ca="1" si="1263"/>
        <v>$B</v>
      </c>
      <c r="U2778" s="29">
        <f t="shared" si="1269"/>
        <v>2664</v>
      </c>
      <c r="V2778" s="29">
        <v>222.000000000017</v>
      </c>
      <c r="W2778" s="29">
        <f t="shared" si="1274"/>
        <v>222</v>
      </c>
      <c r="X2778" s="41" t="str" cm="1">
        <f t="array" aca="1" ref="X2778" ca="1">IFERROR(INDEX('PC&amp;PD'!$A$1:$AP$15,ROW('PC&amp;PD'!$A$15),MATCH(INDIRECT(T2778),'PC&amp;PD'!$A$1:$AP$1,0)),"")</f>
        <v/>
      </c>
      <c r="Z2778" s="155" t="str">
        <f t="shared" ref="Z2778" si="1281">IFERROR(IF($F2778="OCS 100","OCS (OCS 100)",IF($F2778="OCS Blended","OCS (OCS Blended)",IF($F2778="OCS (No Label)","OCS (No Label)",IF($F2778="RCS 100","RCS (RCS 100)",IF($F2778="RCS Blended","RCS (RCS Blended)",IF($F2778="GRS","GRS (GRS)",IF($F2778="GRS (No Label)", "GRS (No Label)",IF($F2778="RDS","RDS (RDS)",IF($F2778="RWS","RWS (RWS)",IF($F2778="RAS","RAS (RAS)",IF($F2778="RMS","RMS (RMS)",IF($F2778="GOTS Organic","GOTS (Organic)",IF($F2778="GOTS Made with organic","GOTS (Made with Organic)",IF($F2778="GOTS Organic - in conversion","GOTS (Organic - In Conversion)",IF($F2778="GOTS Made with organic - in conversion","GOTS (Made with Organic - In Conversion)",""))))))))))))))),"")</f>
        <v/>
      </c>
      <c r="AA2778" s="13" t="str">
        <f t="shared" si="1259"/>
        <v/>
      </c>
      <c r="AB2778" s="155" t="str">
        <f t="shared" ref="AB2778" si="1282">IFERROR(IF($F2778="OCS 100", "OCS_100",IF($F2778="OCS Blended", "OCS_Blended",IF($F2778="OCS (No Label)", "OCS_No_Label",IF($F2778="RCS 100", "RCS_100",IF($F2778="RCS Blended","RCS_Blended",IF($F2778="GRS","GRS",IF($F2778="GRS (No Label)", "GRS_No_Label",IF($F2778="RDS","RDS",IF($F2778="RWS","RWS",IF($F2778="RMS","RMS",IF($F2778="GOTS Organic","GOTS_Organic",IF($F2778="GOTS Made with organic","GOTS_Made_with_organic",IF($F2778="GOTS Organic - in conversion","GOTS_Organic_in_Conversion",IF($F2778="GOTS Made with organic - in conversion","GOTS_Made_with_Organic_in_Conversion",IF($F2778="RAS","RAS",""))))))))))))))),"")</f>
        <v/>
      </c>
      <c r="AC2778" s="13" t="str">
        <f t="shared" ca="1" si="1264"/>
        <v>$AB</v>
      </c>
      <c r="AD2778" s="13" t="str" cm="1">
        <f t="array" aca="1" ref="AD2778" ca="1">IFERROR(IF((LEFT(INDIRECT("$F"&amp;$S2778),4))="GOTS",IF($G2778="Organic","GOTS_Organic_raw",(IF($G2778="Responsible","GOTS_Responsible",(IF($G2778="No Attribute (Conventional)","GOTS_conventional",(IF($G2778="Recycled Pre/Post-Consumer","GOTS_pre_post",(IF($G2778="In-Conversion","GOTS_in_conversion",(IF($G2778="Sustainably Sourced","Sustainably_sourced",""))))))))))),IF($G2778="Organic","Organic",(IF($G2778="Responsible","Responsible",(IF($G2778="No Attribute (Conventional)","No_Attribute_Conventional",(IF($G2778="Recycled Pre/Post-Consumer","Recycled_Pre_Post_Consumer",(IF($G2778="In-Conversion","In_Conversion",(IF($G2778="Recycled Pre-Consumer","Recycled_Pre_Consumer",(IF($G2778="Recycled Post-Consumer","Recycled_Post_Consumer",(IF($G2778="Sustainably Sourced","Sustainably_sourced","")))))))))))))))),"")</f>
        <v/>
      </c>
      <c r="AE2778" s="13" t="e" cm="1">
        <f t="array" aca="1" ref="AE2778" ca="1">IF(INDIRECT("$F"&amp;$S2778)="","",IF(LEFT(INDIRECT("$F"&amp;$S2778),3)="GRS","GRS_RCS_RM",IF((LEFT(INDIRECT("$F"&amp;$S2778),3))="RCS","GRS_RCS_RM",IF(INDIRECT("$F"&amp;$S2778)="OCS (No Label)","OCS_Conversion_RM",IF(LEFT(INDIRECT("$F"&amp;$S2778),3)="OCS","OCS_RM",IF(RIGHT(INDIRECT("$F"&amp;$S2778),10)="conversion","GOTS_RM_conversion",IF((LEFT(INDIRECT("$F"&amp;$S2778),4))="GOTS","GOTS_RM","Responsible_RM")))))))</f>
        <v>#REF!</v>
      </c>
      <c r="AF2778" s="13" t="str" cm="1">
        <f t="array" aca="1" ref="AF2778" ca="1">IF($S2778="","",INDIRECT("$Z"&amp;$S2778))</f>
        <v/>
      </c>
      <c r="AG2778" s="155" t="str">
        <f t="shared" si="1258"/>
        <v/>
      </c>
      <c r="AH2778" s="13" t="str" cm="1">
        <f t="array" aca="1" ref="AH2778" ca="1">IFERROR(INDIRECT("$ag"&amp;S2778),"")</f>
        <v/>
      </c>
      <c r="AI2778" s="13" t="e" cm="1">
        <f t="array" aca="1" ref="AI2778" ca="1">INDIRECT("O"&amp;S2777)</f>
        <v>#REF!</v>
      </c>
      <c r="AJ2778" s="13" t="str">
        <f>IF($I2778="","",INDEX('Raw Material'!$A$1:$J$75,MATCH(I2778,'Raw Material'!$A$1:$A$75,0),(MATCH(G2778,'Raw Material'!$A$1:$J$1,0))))</f>
        <v/>
      </c>
      <c r="AK2778" s="13" t="str">
        <f t="shared" si="1260"/>
        <v>YANLIŞRM</v>
      </c>
      <c r="AL2778" s="153" t="str">
        <f t="shared" si="1261"/>
        <v/>
      </c>
    </row>
    <row r="2779" spans="1:38" ht="16.5" customHeight="1">
      <c r="A2779" s="161"/>
      <c r="B2779" s="166"/>
      <c r="C2779" s="167"/>
      <c r="D2779" s="156"/>
      <c r="E2779" s="156"/>
      <c r="F2779" s="173"/>
      <c r="G2779" s="181"/>
      <c r="H2779" s="182"/>
      <c r="I2779" s="182"/>
      <c r="J2779" s="182"/>
      <c r="K2779" s="32"/>
      <c r="L2779" s="178"/>
      <c r="M2779" s="178"/>
      <c r="N2779" s="81"/>
      <c r="O2779" s="185"/>
      <c r="P2779" s="103"/>
      <c r="Q2779" s="84" t="str">
        <f t="shared" si="1262"/>
        <v/>
      </c>
      <c r="R2779" s="159"/>
      <c r="S2779" s="28" t="str" cm="1">
        <f t="array" aca="1" ref="S2779" ca="1">IF(INDIRECT("A"&amp;114+$U2779)&lt;&gt;"",114+$U2779,"")</f>
        <v/>
      </c>
      <c r="T2779" s="28" t="str">
        <f t="shared" ca="1" si="1263"/>
        <v>$B</v>
      </c>
      <c r="U2779" s="29">
        <f t="shared" si="1269"/>
        <v>2664</v>
      </c>
      <c r="V2779" s="29">
        <v>222.08333333335099</v>
      </c>
      <c r="W2779" s="29">
        <f t="shared" si="1274"/>
        <v>222</v>
      </c>
      <c r="X2779" s="41" t="str" cm="1">
        <f t="array" aca="1" ref="X2779" ca="1">IFERROR(INDEX('PC&amp;PD'!$A$1:$AP$15,ROW('PC&amp;PD'!$A$15),MATCH(INDIRECT(T2779),'PC&amp;PD'!$A$1:$AP$1,0)),"")</f>
        <v/>
      </c>
      <c r="Z2779" s="155"/>
      <c r="AA2779" s="13" t="str">
        <f t="shared" si="1259"/>
        <v/>
      </c>
      <c r="AB2779" s="155"/>
      <c r="AC2779" s="13" t="str">
        <f t="shared" ca="1" si="1264"/>
        <v>$AB</v>
      </c>
      <c r="AD2779" s="13" t="str" cm="1">
        <f t="array" aca="1" ref="AD2779" ca="1">IFERROR(IF((LEFT(INDIRECT("$F"&amp;$S2779),4))="GOTS",IF($G2779="Organic","GOTS_Organic_raw",(IF($G2779="Responsible","GOTS_Responsible",(IF($G2779="No Attribute (Conventional)","GOTS_conventional",(IF($G2779="Recycled Pre/Post-Consumer","GOTS_pre_post",(IF($G2779="In-Conversion","GOTS_in_conversion",(IF($G2779="Sustainably Sourced","Sustainably_sourced",""))))))))))),IF($G2779="Organic","Organic",(IF($G2779="Responsible","Responsible",(IF($G2779="No Attribute (Conventional)","No_Attribute_Conventional",(IF($G2779="Recycled Pre/Post-Consumer","Recycled_Pre_Post_Consumer",(IF($G2779="In-Conversion","In_Conversion",(IF($G2779="Recycled Pre-Consumer","Recycled_Pre_Consumer",(IF($G2779="Recycled Post-Consumer","Recycled_Post_Consumer",(IF($G2779="Sustainably Sourced","Sustainably_sourced","")))))))))))))))),"")</f>
        <v/>
      </c>
      <c r="AE2779" s="13" t="e" cm="1">
        <f t="array" aca="1" ref="AE2779" ca="1">IF(INDIRECT("$F"&amp;$S2779)="","",IF(LEFT(INDIRECT("$F"&amp;$S2779),3)="GRS","GRS_RCS_RM",IF((LEFT(INDIRECT("$F"&amp;$S2779),3))="RCS","GRS_RCS_RM",IF(INDIRECT("$F"&amp;$S2779)="OCS (No Label)","OCS_Conversion_RM",IF(LEFT(INDIRECT("$F"&amp;$S2779),3)="OCS","OCS_RM",IF(RIGHT(INDIRECT("$F"&amp;$S2779),10)="conversion","GOTS_RM_conversion",IF((LEFT(INDIRECT("$F"&amp;$S2779),4))="GOTS","GOTS_RM","Responsible_RM")))))))</f>
        <v>#REF!</v>
      </c>
      <c r="AF2779" s="13" t="str" cm="1">
        <f t="array" aca="1" ref="AF2779" ca="1">IF($S2779="","",INDIRECT("$Z"&amp;$S2779))</f>
        <v/>
      </c>
      <c r="AG2779" s="155"/>
      <c r="AH2779" s="13" t="str" cm="1">
        <f t="array" aca="1" ref="AH2779" ca="1">IFERROR(INDIRECT("$ag"&amp;S2779),"")</f>
        <v/>
      </c>
      <c r="AI2779" s="13" t="e" cm="1">
        <f t="array" aca="1" ref="AI2779" ca="1">INDIRECT("O"&amp;S2778)</f>
        <v>#REF!</v>
      </c>
      <c r="AJ2779" s="13" t="str">
        <f>IF($I2779="","",INDEX('Raw Material'!$A$1:$J$75,MATCH(I2779,'Raw Material'!$A$1:$A$75,0),(MATCH(G2779,'Raw Material'!$A$1:$J$1,0))))</f>
        <v/>
      </c>
      <c r="AK2779" s="13" t="str">
        <f t="shared" si="1260"/>
        <v>YANLIŞRM</v>
      </c>
      <c r="AL2779" s="153" t="str">
        <f t="shared" si="1261"/>
        <v/>
      </c>
    </row>
    <row r="2780" spans="1:38" ht="16.5" customHeight="1">
      <c r="A2780" s="161"/>
      <c r="B2780" s="166"/>
      <c r="C2780" s="167"/>
      <c r="D2780" s="156"/>
      <c r="E2780" s="156"/>
      <c r="F2780" s="173"/>
      <c r="G2780" s="181"/>
      <c r="H2780" s="182"/>
      <c r="I2780" s="182"/>
      <c r="J2780" s="182"/>
      <c r="K2780" s="32"/>
      <c r="L2780" s="178"/>
      <c r="M2780" s="178"/>
      <c r="N2780" s="81"/>
      <c r="O2780" s="185"/>
      <c r="P2780" s="103"/>
      <c r="Q2780" s="84" t="str">
        <f t="shared" si="1262"/>
        <v/>
      </c>
      <c r="R2780" s="159"/>
      <c r="S2780" s="28" t="str" cm="1">
        <f t="array" aca="1" ref="S2780" ca="1">IF(INDIRECT("A"&amp;114+$U2780)&lt;&gt;"",114+$U2780,"")</f>
        <v/>
      </c>
      <c r="T2780" s="28" t="str">
        <f t="shared" ca="1" si="1263"/>
        <v>$B</v>
      </c>
      <c r="U2780" s="29">
        <f t="shared" si="1269"/>
        <v>2664</v>
      </c>
      <c r="V2780" s="29">
        <v>222.16666666668399</v>
      </c>
      <c r="W2780" s="29">
        <f t="shared" si="1274"/>
        <v>222</v>
      </c>
      <c r="X2780" s="41" t="str" cm="1">
        <f t="array" aca="1" ref="X2780" ca="1">IFERROR(INDEX('PC&amp;PD'!$A$1:$AP$15,ROW('PC&amp;PD'!$A$15),MATCH(INDIRECT(T2780),'PC&amp;PD'!$A$1:$AP$1,0)),"")</f>
        <v/>
      </c>
      <c r="Z2780" s="155"/>
      <c r="AA2780" s="13" t="str">
        <f t="shared" si="1259"/>
        <v/>
      </c>
      <c r="AB2780" s="155"/>
      <c r="AC2780" s="13" t="str">
        <f t="shared" ca="1" si="1264"/>
        <v>$AB</v>
      </c>
      <c r="AD2780" s="13" t="str" cm="1">
        <f t="array" aca="1" ref="AD2780" ca="1">IFERROR(IF((LEFT(INDIRECT("$F"&amp;$S2780),4))="GOTS",IF($G2780="Organic","GOTS_Organic_raw",(IF($G2780="Responsible","GOTS_Responsible",(IF($G2780="No Attribute (Conventional)","GOTS_conventional",(IF($G2780="Recycled Pre/Post-Consumer","GOTS_pre_post",(IF($G2780="In-Conversion","GOTS_in_conversion",(IF($G2780="Sustainably Sourced","Sustainably_sourced",""))))))))))),IF($G2780="Organic","Organic",(IF($G2780="Responsible","Responsible",(IF($G2780="No Attribute (Conventional)","No_Attribute_Conventional",(IF($G2780="Recycled Pre/Post-Consumer","Recycled_Pre_Post_Consumer",(IF($G2780="In-Conversion","In_Conversion",(IF($G2780="Recycled Pre-Consumer","Recycled_Pre_Consumer",(IF($G2780="Recycled Post-Consumer","Recycled_Post_Consumer",(IF($G2780="Sustainably Sourced","Sustainably_sourced","")))))))))))))))),"")</f>
        <v/>
      </c>
      <c r="AE2780" s="13" t="e" cm="1">
        <f t="array" aca="1" ref="AE2780" ca="1">IF(INDIRECT("$F"&amp;$S2780)="","",IF(LEFT(INDIRECT("$F"&amp;$S2780),3)="GRS","GRS_RCS_RM",IF((LEFT(INDIRECT("$F"&amp;$S2780),3))="RCS","GRS_RCS_RM",IF(INDIRECT("$F"&amp;$S2780)="OCS (No Label)","OCS_Conversion_RM",IF(LEFT(INDIRECT("$F"&amp;$S2780),3)="OCS","OCS_RM",IF(RIGHT(INDIRECT("$F"&amp;$S2780),10)="conversion","GOTS_RM_conversion",IF((LEFT(INDIRECT("$F"&amp;$S2780),4))="GOTS","GOTS_RM","Responsible_RM")))))))</f>
        <v>#REF!</v>
      </c>
      <c r="AF2780" s="13" t="str" cm="1">
        <f t="array" aca="1" ref="AF2780" ca="1">IF($S2780="","",INDIRECT("$Z"&amp;$S2780))</f>
        <v/>
      </c>
      <c r="AG2780" s="155"/>
      <c r="AH2780" s="13" t="str" cm="1">
        <f t="array" aca="1" ref="AH2780" ca="1">IFERROR(INDIRECT("$ag"&amp;S2780),"")</f>
        <v/>
      </c>
      <c r="AI2780" s="13" t="e" cm="1">
        <f t="array" aca="1" ref="AI2780" ca="1">INDIRECT("O"&amp;S2779)</f>
        <v>#REF!</v>
      </c>
      <c r="AJ2780" s="13" t="str">
        <f>IF($I2780="","",INDEX('Raw Material'!$A$1:$J$75,MATCH(I2780,'Raw Material'!$A$1:$A$75,0),(MATCH(G2780,'Raw Material'!$A$1:$J$1,0))))</f>
        <v/>
      </c>
      <c r="AK2780" s="13" t="str">
        <f t="shared" si="1260"/>
        <v>YANLIŞRM</v>
      </c>
      <c r="AL2780" s="153" t="str">
        <f t="shared" si="1261"/>
        <v/>
      </c>
    </row>
    <row r="2781" spans="1:38" ht="16.5" customHeight="1">
      <c r="A2781" s="161"/>
      <c r="B2781" s="166"/>
      <c r="C2781" s="167"/>
      <c r="D2781" s="156"/>
      <c r="E2781" s="156"/>
      <c r="F2781" s="174"/>
      <c r="G2781" s="181"/>
      <c r="H2781" s="182"/>
      <c r="I2781" s="182"/>
      <c r="J2781" s="182"/>
      <c r="K2781" s="32"/>
      <c r="L2781" s="178"/>
      <c r="M2781" s="178"/>
      <c r="N2781" s="81"/>
      <c r="O2781" s="185"/>
      <c r="P2781" s="103"/>
      <c r="Q2781" s="84" t="str">
        <f t="shared" si="1262"/>
        <v/>
      </c>
      <c r="R2781" s="159"/>
      <c r="S2781" s="28" t="str" cm="1">
        <f t="array" aca="1" ref="S2781" ca="1">IF(INDIRECT("A"&amp;114+$U2781)&lt;&gt;"",114+$U2781,"")</f>
        <v/>
      </c>
      <c r="T2781" s="28" t="str">
        <f t="shared" ca="1" si="1263"/>
        <v>$B</v>
      </c>
      <c r="U2781" s="29">
        <f t="shared" si="1269"/>
        <v>2664</v>
      </c>
      <c r="V2781" s="29">
        <v>222.250000000017</v>
      </c>
      <c r="W2781" s="29">
        <f t="shared" si="1274"/>
        <v>222</v>
      </c>
      <c r="X2781" s="41" t="str" cm="1">
        <f t="array" aca="1" ref="X2781" ca="1">IFERROR(INDEX('PC&amp;PD'!$A$1:$AP$15,ROW('PC&amp;PD'!$A$15),MATCH(INDIRECT(T2781),'PC&amp;PD'!$A$1:$AP$1,0)),"")</f>
        <v/>
      </c>
      <c r="Z2781" s="155"/>
      <c r="AA2781" s="13" t="str">
        <f t="shared" si="1259"/>
        <v/>
      </c>
      <c r="AB2781" s="155"/>
      <c r="AC2781" s="13" t="str">
        <f t="shared" ca="1" si="1264"/>
        <v>$AB</v>
      </c>
      <c r="AD2781" s="13" t="str" cm="1">
        <f t="array" aca="1" ref="AD2781" ca="1">IFERROR(IF((LEFT(INDIRECT("$F"&amp;$S2781),4))="GOTS",IF($G2781="Organic","GOTS_Organic_raw",(IF($G2781="Responsible","GOTS_Responsible",(IF($G2781="No Attribute (Conventional)","GOTS_conventional",(IF($G2781="Recycled Pre/Post-Consumer","GOTS_pre_post",(IF($G2781="In-Conversion","GOTS_in_conversion",(IF($G2781="Sustainably Sourced","Sustainably_sourced",""))))))))))),IF($G2781="Organic","Organic",(IF($G2781="Responsible","Responsible",(IF($G2781="No Attribute (Conventional)","No_Attribute_Conventional",(IF($G2781="Recycled Pre/Post-Consumer","Recycled_Pre_Post_Consumer",(IF($G2781="In-Conversion","In_Conversion",(IF($G2781="Recycled Pre-Consumer","Recycled_Pre_Consumer",(IF($G2781="Recycled Post-Consumer","Recycled_Post_Consumer",(IF($G2781="Sustainably Sourced","Sustainably_sourced","")))))))))))))))),"")</f>
        <v/>
      </c>
      <c r="AE2781" s="13" t="e" cm="1">
        <f t="array" aca="1" ref="AE2781" ca="1">IF(INDIRECT("$F"&amp;$S2781)="","",IF(LEFT(INDIRECT("$F"&amp;$S2781),3)="GRS","GRS_RCS_RM",IF((LEFT(INDIRECT("$F"&amp;$S2781),3))="RCS","GRS_RCS_RM",IF(INDIRECT("$F"&amp;$S2781)="OCS (No Label)","OCS_Conversion_RM",IF(LEFT(INDIRECT("$F"&amp;$S2781),3)="OCS","OCS_RM",IF(RIGHT(INDIRECT("$F"&amp;$S2781),10)="conversion","GOTS_RM_conversion",IF((LEFT(INDIRECT("$F"&amp;$S2781),4))="GOTS","GOTS_RM","Responsible_RM")))))))</f>
        <v>#REF!</v>
      </c>
      <c r="AF2781" s="13" t="str" cm="1">
        <f t="array" aca="1" ref="AF2781" ca="1">IF($S2781="","",INDIRECT("$Z"&amp;$S2781))</f>
        <v/>
      </c>
      <c r="AG2781" s="155"/>
      <c r="AH2781" s="13" t="str" cm="1">
        <f t="array" aca="1" ref="AH2781" ca="1">IFERROR(INDIRECT("$ag"&amp;S2781),"")</f>
        <v/>
      </c>
      <c r="AI2781" s="13" t="e" cm="1">
        <f t="array" aca="1" ref="AI2781" ca="1">INDIRECT("O"&amp;S2780)</f>
        <v>#REF!</v>
      </c>
      <c r="AJ2781" s="13" t="str">
        <f>IF($I2781="","",INDEX('Raw Material'!$A$1:$J$75,MATCH(I2781,'Raw Material'!$A$1:$A$75,0),(MATCH(G2781,'Raw Material'!$A$1:$J$1,0))))</f>
        <v/>
      </c>
      <c r="AK2781" s="13" t="str">
        <f t="shared" si="1260"/>
        <v>YANLIŞRM</v>
      </c>
      <c r="AL2781" s="153" t="str">
        <f t="shared" si="1261"/>
        <v/>
      </c>
    </row>
    <row r="2782" spans="1:38" ht="16.5" customHeight="1">
      <c r="A2782" s="161"/>
      <c r="B2782" s="166"/>
      <c r="C2782" s="167"/>
      <c r="D2782" s="156"/>
      <c r="E2782" s="156"/>
      <c r="F2782" s="174"/>
      <c r="G2782" s="181"/>
      <c r="H2782" s="182"/>
      <c r="I2782" s="182"/>
      <c r="J2782" s="182"/>
      <c r="K2782" s="32"/>
      <c r="L2782" s="178"/>
      <c r="M2782" s="178"/>
      <c r="N2782" s="81"/>
      <c r="O2782" s="185"/>
      <c r="P2782" s="103"/>
      <c r="Q2782" s="84" t="str">
        <f t="shared" si="1262"/>
        <v/>
      </c>
      <c r="R2782" s="159"/>
      <c r="S2782" s="28" t="str" cm="1">
        <f t="array" aca="1" ref="S2782" ca="1">IF(INDIRECT("A"&amp;114+$U2782)&lt;&gt;"",114+$U2782,"")</f>
        <v/>
      </c>
      <c r="T2782" s="28" t="str">
        <f t="shared" ca="1" si="1263"/>
        <v>$B</v>
      </c>
      <c r="U2782" s="29">
        <f t="shared" si="1269"/>
        <v>2664</v>
      </c>
      <c r="V2782" s="29">
        <v>222.33333333335099</v>
      </c>
      <c r="W2782" s="29">
        <f t="shared" si="1274"/>
        <v>222</v>
      </c>
      <c r="X2782" s="41" t="str" cm="1">
        <f t="array" aca="1" ref="X2782" ca="1">IFERROR(INDEX('PC&amp;PD'!$A$1:$AP$15,ROW('PC&amp;PD'!$A$15),MATCH(INDIRECT(T2782),'PC&amp;PD'!$A$1:$AP$1,0)),"")</f>
        <v/>
      </c>
      <c r="Z2782" s="155"/>
      <c r="AA2782" s="13" t="str">
        <f t="shared" si="1259"/>
        <v/>
      </c>
      <c r="AB2782" s="155"/>
      <c r="AC2782" s="13" t="str">
        <f t="shared" ca="1" si="1264"/>
        <v>$AB</v>
      </c>
      <c r="AD2782" s="13" t="str" cm="1">
        <f t="array" aca="1" ref="AD2782" ca="1">IFERROR(IF((LEFT(INDIRECT("$F"&amp;$S2782),4))="GOTS",IF($G2782="Organic","GOTS_Organic_raw",(IF($G2782="Responsible","GOTS_Responsible",(IF($G2782="No Attribute (Conventional)","GOTS_conventional",(IF($G2782="Recycled Pre/Post-Consumer","GOTS_pre_post",(IF($G2782="In-Conversion","GOTS_in_conversion",(IF($G2782="Sustainably Sourced","Sustainably_sourced",""))))))))))),IF($G2782="Organic","Organic",(IF($G2782="Responsible","Responsible",(IF($G2782="No Attribute (Conventional)","No_Attribute_Conventional",(IF($G2782="Recycled Pre/Post-Consumer","Recycled_Pre_Post_Consumer",(IF($G2782="In-Conversion","In_Conversion",(IF($G2782="Recycled Pre-Consumer","Recycled_Pre_Consumer",(IF($G2782="Recycled Post-Consumer","Recycled_Post_Consumer",(IF($G2782="Sustainably Sourced","Sustainably_sourced","")))))))))))))))),"")</f>
        <v/>
      </c>
      <c r="AE2782" s="13" t="e" cm="1">
        <f t="array" aca="1" ref="AE2782" ca="1">IF(INDIRECT("$F"&amp;$S2782)="","",IF(LEFT(INDIRECT("$F"&amp;$S2782),3)="GRS","GRS_RCS_RM",IF((LEFT(INDIRECT("$F"&amp;$S2782),3))="RCS","GRS_RCS_RM",IF(INDIRECT("$F"&amp;$S2782)="OCS (No Label)","OCS_Conversion_RM",IF(LEFT(INDIRECT("$F"&amp;$S2782),3)="OCS","OCS_RM",IF(RIGHT(INDIRECT("$F"&amp;$S2782),10)="conversion","GOTS_RM_conversion",IF((LEFT(INDIRECT("$F"&amp;$S2782),4))="GOTS","GOTS_RM","Responsible_RM")))))))</f>
        <v>#REF!</v>
      </c>
      <c r="AF2782" s="13" t="str" cm="1">
        <f t="array" aca="1" ref="AF2782" ca="1">IF($S2782="","",INDIRECT("$Z"&amp;$S2782))</f>
        <v/>
      </c>
      <c r="AG2782" s="155"/>
      <c r="AH2782" s="13" t="str" cm="1">
        <f t="array" aca="1" ref="AH2782" ca="1">IFERROR(INDIRECT("$ag"&amp;S2782),"")</f>
        <v/>
      </c>
      <c r="AI2782" s="13" t="e" cm="1">
        <f t="array" aca="1" ref="AI2782" ca="1">INDIRECT("O"&amp;S2781)</f>
        <v>#REF!</v>
      </c>
      <c r="AJ2782" s="13" t="str">
        <f>IF($I2782="","",INDEX('Raw Material'!$A$1:$J$75,MATCH(I2782,'Raw Material'!$A$1:$A$75,0),(MATCH(G2782,'Raw Material'!$A$1:$J$1,0))))</f>
        <v/>
      </c>
      <c r="AK2782" s="13" t="str">
        <f t="shared" si="1260"/>
        <v>YANLIŞRM</v>
      </c>
      <c r="AL2782" s="153" t="str">
        <f t="shared" si="1261"/>
        <v/>
      </c>
    </row>
    <row r="2783" spans="1:38" ht="16.5" customHeight="1">
      <c r="A2783" s="161"/>
      <c r="B2783" s="166"/>
      <c r="C2783" s="167"/>
      <c r="D2783" s="156"/>
      <c r="E2783" s="156"/>
      <c r="F2783" s="174"/>
      <c r="G2783" s="181"/>
      <c r="H2783" s="182"/>
      <c r="I2783" s="182"/>
      <c r="J2783" s="182"/>
      <c r="K2783" s="32"/>
      <c r="L2783" s="178"/>
      <c r="M2783" s="178"/>
      <c r="N2783" s="81"/>
      <c r="O2783" s="185"/>
      <c r="P2783" s="103"/>
      <c r="Q2783" s="84" t="str">
        <f t="shared" si="1262"/>
        <v/>
      </c>
      <c r="R2783" s="159"/>
      <c r="S2783" s="28" t="str" cm="1">
        <f t="array" aca="1" ref="S2783" ca="1">IF(INDIRECT("A"&amp;114+$U2783)&lt;&gt;"",114+$U2783,"")</f>
        <v/>
      </c>
      <c r="T2783" s="28" t="str">
        <f t="shared" ca="1" si="1263"/>
        <v>$B</v>
      </c>
      <c r="U2783" s="29">
        <f t="shared" si="1269"/>
        <v>2664</v>
      </c>
      <c r="V2783" s="29">
        <v>222.41666666668399</v>
      </c>
      <c r="W2783" s="29">
        <f t="shared" si="1274"/>
        <v>222</v>
      </c>
      <c r="X2783" s="41" t="str" cm="1">
        <f t="array" aca="1" ref="X2783" ca="1">IFERROR(INDEX('PC&amp;PD'!$A$1:$AP$15,ROW('PC&amp;PD'!$A$15),MATCH(INDIRECT(T2783),'PC&amp;PD'!$A$1:$AP$1,0)),"")</f>
        <v/>
      </c>
      <c r="Z2783" s="155"/>
      <c r="AA2783" s="13" t="str">
        <f t="shared" si="1259"/>
        <v/>
      </c>
      <c r="AB2783" s="155"/>
      <c r="AC2783" s="13" t="str">
        <f t="shared" ca="1" si="1264"/>
        <v>$AB</v>
      </c>
      <c r="AD2783" s="13" t="str" cm="1">
        <f t="array" aca="1" ref="AD2783" ca="1">IFERROR(IF((LEFT(INDIRECT("$F"&amp;$S2783),4))="GOTS",IF($G2783="Organic","GOTS_Organic_raw",(IF($G2783="Responsible","GOTS_Responsible",(IF($G2783="No Attribute (Conventional)","GOTS_conventional",(IF($G2783="Recycled Pre/Post-Consumer","GOTS_pre_post",(IF($G2783="In-Conversion","GOTS_in_conversion",(IF($G2783="Sustainably Sourced","Sustainably_sourced",""))))))))))),IF($G2783="Organic","Organic",(IF($G2783="Responsible","Responsible",(IF($G2783="No Attribute (Conventional)","No_Attribute_Conventional",(IF($G2783="Recycled Pre/Post-Consumer","Recycled_Pre_Post_Consumer",(IF($G2783="In-Conversion","In_Conversion",(IF($G2783="Recycled Pre-Consumer","Recycled_Pre_Consumer",(IF($G2783="Recycled Post-Consumer","Recycled_Post_Consumer",(IF($G2783="Sustainably Sourced","Sustainably_sourced","")))))))))))))))),"")</f>
        <v/>
      </c>
      <c r="AE2783" s="13" t="e" cm="1">
        <f t="array" aca="1" ref="AE2783" ca="1">IF(INDIRECT("$F"&amp;$S2783)="","",IF(LEFT(INDIRECT("$F"&amp;$S2783),3)="GRS","GRS_RCS_RM",IF((LEFT(INDIRECT("$F"&amp;$S2783),3))="RCS","GRS_RCS_RM",IF(INDIRECT("$F"&amp;$S2783)="OCS (No Label)","OCS_Conversion_RM",IF(LEFT(INDIRECT("$F"&amp;$S2783),3)="OCS","OCS_RM",IF(RIGHT(INDIRECT("$F"&amp;$S2783),10)="conversion","GOTS_RM_conversion",IF((LEFT(INDIRECT("$F"&amp;$S2783),4))="GOTS","GOTS_RM","Responsible_RM")))))))</f>
        <v>#REF!</v>
      </c>
      <c r="AF2783" s="13" t="str" cm="1">
        <f t="array" aca="1" ref="AF2783" ca="1">IF($S2783="","",INDIRECT("$Z"&amp;$S2783))</f>
        <v/>
      </c>
      <c r="AG2783" s="155"/>
      <c r="AH2783" s="13" t="str" cm="1">
        <f t="array" aca="1" ref="AH2783" ca="1">IFERROR(INDIRECT("$ag"&amp;S2783),"")</f>
        <v/>
      </c>
      <c r="AI2783" s="13" t="e" cm="1">
        <f t="array" aca="1" ref="AI2783" ca="1">INDIRECT("O"&amp;S2782)</f>
        <v>#REF!</v>
      </c>
      <c r="AJ2783" s="13" t="str">
        <f>IF($I2783="","",INDEX('Raw Material'!$A$1:$J$75,MATCH(I2783,'Raw Material'!$A$1:$A$75,0),(MATCH(G2783,'Raw Material'!$A$1:$J$1,0))))</f>
        <v/>
      </c>
      <c r="AK2783" s="13" t="str">
        <f t="shared" si="1260"/>
        <v>YANLIŞRM</v>
      </c>
      <c r="AL2783" s="153" t="str">
        <f t="shared" si="1261"/>
        <v/>
      </c>
    </row>
    <row r="2784" spans="1:38" ht="16.5" customHeight="1">
      <c r="A2784" s="162"/>
      <c r="B2784" s="168"/>
      <c r="C2784" s="169"/>
      <c r="D2784" s="156"/>
      <c r="E2784" s="156"/>
      <c r="F2784" s="175"/>
      <c r="G2784" s="181"/>
      <c r="H2784" s="182"/>
      <c r="I2784" s="182"/>
      <c r="J2784" s="182"/>
      <c r="K2784" s="32"/>
      <c r="L2784" s="179"/>
      <c r="M2784" s="179"/>
      <c r="N2784" s="81"/>
      <c r="O2784" s="185"/>
      <c r="P2784" s="103"/>
      <c r="Q2784" s="84" t="str">
        <f t="shared" si="1262"/>
        <v/>
      </c>
      <c r="R2784" s="159"/>
      <c r="S2784" s="28" t="str" cm="1">
        <f t="array" aca="1" ref="S2784" ca="1">IF(INDIRECT("A"&amp;114+$U2784)&lt;&gt;"",114+$U2784,"")</f>
        <v/>
      </c>
      <c r="T2784" s="28" t="str">
        <f t="shared" ca="1" si="1263"/>
        <v>$B</v>
      </c>
      <c r="U2784" s="29">
        <f t="shared" si="1269"/>
        <v>2664</v>
      </c>
      <c r="V2784" s="29">
        <v>222.50000000001799</v>
      </c>
      <c r="W2784" s="29">
        <f t="shared" si="1274"/>
        <v>222</v>
      </c>
      <c r="X2784" s="41" t="str" cm="1">
        <f t="array" aca="1" ref="X2784" ca="1">IFERROR(INDEX('PC&amp;PD'!$A$1:$AP$15,ROW('PC&amp;PD'!$A$15),MATCH(INDIRECT(T2784),'PC&amp;PD'!$A$1:$AP$1,0)),"")</f>
        <v/>
      </c>
      <c r="Z2784" s="155"/>
      <c r="AA2784" s="13" t="str">
        <f t="shared" si="1259"/>
        <v/>
      </c>
      <c r="AB2784" s="155"/>
      <c r="AC2784" s="13" t="str">
        <f t="shared" ca="1" si="1264"/>
        <v>$AB</v>
      </c>
      <c r="AD2784" s="13" t="str" cm="1">
        <f t="array" aca="1" ref="AD2784" ca="1">IFERROR(IF((LEFT(INDIRECT("$F"&amp;$S2784),4))="GOTS",IF($G2784="Organic","GOTS_Organic_raw",(IF($G2784="Responsible","GOTS_Responsible",(IF($G2784="No Attribute (Conventional)","GOTS_conventional",(IF($G2784="Recycled Pre/Post-Consumer","GOTS_pre_post",(IF($G2784="In-Conversion","GOTS_in_conversion",(IF($G2784="Sustainably Sourced","Sustainably_sourced",""))))))))))),IF($G2784="Organic","Organic",(IF($G2784="Responsible","Responsible",(IF($G2784="No Attribute (Conventional)","No_Attribute_Conventional",(IF($G2784="Recycled Pre/Post-Consumer","Recycled_Pre_Post_Consumer",(IF($G2784="In-Conversion","In_Conversion",(IF($G2784="Recycled Pre-Consumer","Recycled_Pre_Consumer",(IF($G2784="Recycled Post-Consumer","Recycled_Post_Consumer",(IF($G2784="Sustainably Sourced","Sustainably_sourced","")))))))))))))))),"")</f>
        <v/>
      </c>
      <c r="AE2784" s="13" t="e" cm="1">
        <f t="array" aca="1" ref="AE2784" ca="1">IF(INDIRECT("$F"&amp;$S2784)="","",IF(LEFT(INDIRECT("$F"&amp;$S2784),3)="GRS","GRS_RCS_RM",IF((LEFT(INDIRECT("$F"&amp;$S2784),3))="RCS","GRS_RCS_RM",IF(INDIRECT("$F"&amp;$S2784)="OCS (No Label)","OCS_Conversion_RM",IF(LEFT(INDIRECT("$F"&amp;$S2784),3)="OCS","OCS_RM",IF(RIGHT(INDIRECT("$F"&amp;$S2784),10)="conversion","GOTS_RM_conversion",IF((LEFT(INDIRECT("$F"&amp;$S2784),4))="GOTS","GOTS_RM","Responsible_RM")))))))</f>
        <v>#REF!</v>
      </c>
      <c r="AF2784" s="13" t="str" cm="1">
        <f t="array" aca="1" ref="AF2784" ca="1">IF($S2784="","",INDIRECT("$Z"&amp;$S2784))</f>
        <v/>
      </c>
      <c r="AG2784" s="155"/>
      <c r="AH2784" s="13" t="str" cm="1">
        <f t="array" aca="1" ref="AH2784" ca="1">IFERROR(INDIRECT("$ag"&amp;S2784),"")</f>
        <v/>
      </c>
      <c r="AI2784" s="13" t="e" cm="1">
        <f t="array" aca="1" ref="AI2784" ca="1">INDIRECT("O"&amp;S2783)</f>
        <v>#REF!</v>
      </c>
      <c r="AJ2784" s="13" t="str">
        <f>IF($I2784="","",INDEX('Raw Material'!$A$1:$J$75,MATCH(I2784,'Raw Material'!$A$1:$A$75,0),(MATCH(G2784,'Raw Material'!$A$1:$J$1,0))))</f>
        <v/>
      </c>
      <c r="AK2784" s="13" t="str">
        <f t="shared" si="1260"/>
        <v>YANLIŞRM</v>
      </c>
      <c r="AL2784" s="153" t="str">
        <f t="shared" si="1261"/>
        <v/>
      </c>
    </row>
    <row r="2785" spans="1:38" ht="16.5" customHeight="1">
      <c r="A2785" s="162"/>
      <c r="B2785" s="168"/>
      <c r="C2785" s="169"/>
      <c r="D2785" s="156"/>
      <c r="E2785" s="156"/>
      <c r="F2785" s="175"/>
      <c r="G2785" s="181"/>
      <c r="H2785" s="182"/>
      <c r="I2785" s="182"/>
      <c r="J2785" s="182"/>
      <c r="K2785" s="32"/>
      <c r="L2785" s="179"/>
      <c r="M2785" s="179"/>
      <c r="N2785" s="81"/>
      <c r="O2785" s="185"/>
      <c r="P2785" s="103"/>
      <c r="Q2785" s="84" t="str">
        <f t="shared" si="1262"/>
        <v/>
      </c>
      <c r="R2785" s="159"/>
      <c r="S2785" s="28" t="str" cm="1">
        <f t="array" aca="1" ref="S2785" ca="1">IF(INDIRECT("A"&amp;114+$U2785)&lt;&gt;"",114+$U2785,"")</f>
        <v/>
      </c>
      <c r="T2785" s="28" t="str">
        <f t="shared" ca="1" si="1263"/>
        <v>$B</v>
      </c>
      <c r="U2785" s="29">
        <f t="shared" si="1269"/>
        <v>2664</v>
      </c>
      <c r="V2785" s="29">
        <v>222.58333333335099</v>
      </c>
      <c r="W2785" s="29">
        <f t="shared" si="1274"/>
        <v>222</v>
      </c>
      <c r="X2785" s="41" t="str" cm="1">
        <f t="array" aca="1" ref="X2785" ca="1">IFERROR(INDEX('PC&amp;PD'!$A$1:$AP$15,ROW('PC&amp;PD'!$A$15),MATCH(INDIRECT(T2785),'PC&amp;PD'!$A$1:$AP$1,0)),"")</f>
        <v/>
      </c>
      <c r="Z2785" s="155"/>
      <c r="AA2785" s="13" t="str">
        <f t="shared" si="1259"/>
        <v/>
      </c>
      <c r="AB2785" s="155"/>
      <c r="AC2785" s="13" t="str">
        <f t="shared" ca="1" si="1264"/>
        <v>$AB</v>
      </c>
      <c r="AD2785" s="13" t="str" cm="1">
        <f t="array" aca="1" ref="AD2785" ca="1">IFERROR(IF((LEFT(INDIRECT("$F"&amp;$S2785),4))="GOTS",IF($G2785="Organic","GOTS_Organic_raw",(IF($G2785="Responsible","GOTS_Responsible",(IF($G2785="No Attribute (Conventional)","GOTS_conventional",(IF($G2785="Recycled Pre/Post-Consumer","GOTS_pre_post",(IF($G2785="In-Conversion","GOTS_in_conversion",(IF($G2785="Sustainably Sourced","Sustainably_sourced",""))))))))))),IF($G2785="Organic","Organic",(IF($G2785="Responsible","Responsible",(IF($G2785="No Attribute (Conventional)","No_Attribute_Conventional",(IF($G2785="Recycled Pre/Post-Consumer","Recycled_Pre_Post_Consumer",(IF($G2785="In-Conversion","In_Conversion",(IF($G2785="Recycled Pre-Consumer","Recycled_Pre_Consumer",(IF($G2785="Recycled Post-Consumer","Recycled_Post_Consumer",(IF($G2785="Sustainably Sourced","Sustainably_sourced","")))))))))))))))),"")</f>
        <v/>
      </c>
      <c r="AE2785" s="13" t="e" cm="1">
        <f t="array" aca="1" ref="AE2785" ca="1">IF(INDIRECT("$F"&amp;$S2785)="","",IF(LEFT(INDIRECT("$F"&amp;$S2785),3)="GRS","GRS_RCS_RM",IF((LEFT(INDIRECT("$F"&amp;$S2785),3))="RCS","GRS_RCS_RM",IF(INDIRECT("$F"&amp;$S2785)="OCS (No Label)","OCS_Conversion_RM",IF(LEFT(INDIRECT("$F"&amp;$S2785),3)="OCS","OCS_RM",IF(RIGHT(INDIRECT("$F"&amp;$S2785),10)="conversion","GOTS_RM_conversion",IF((LEFT(INDIRECT("$F"&amp;$S2785),4))="GOTS","GOTS_RM","Responsible_RM")))))))</f>
        <v>#REF!</v>
      </c>
      <c r="AF2785" s="13" t="str" cm="1">
        <f t="array" aca="1" ref="AF2785" ca="1">IF($S2785="","",INDIRECT("$Z"&amp;$S2785))</f>
        <v/>
      </c>
      <c r="AG2785" s="155"/>
      <c r="AH2785" s="13" t="str" cm="1">
        <f t="array" aca="1" ref="AH2785" ca="1">IFERROR(INDIRECT("$ag"&amp;S2785),"")</f>
        <v/>
      </c>
      <c r="AI2785" s="13" t="e" cm="1">
        <f t="array" aca="1" ref="AI2785" ca="1">INDIRECT("O"&amp;S2784)</f>
        <v>#REF!</v>
      </c>
      <c r="AJ2785" s="13" t="str">
        <f>IF($I2785="","",INDEX('Raw Material'!$A$1:$J$75,MATCH(I2785,'Raw Material'!$A$1:$A$75,0),(MATCH(G2785,'Raw Material'!$A$1:$J$1,0))))</f>
        <v/>
      </c>
      <c r="AK2785" s="13" t="str">
        <f t="shared" si="1260"/>
        <v>YANLIŞRM</v>
      </c>
      <c r="AL2785" s="153" t="str">
        <f t="shared" si="1261"/>
        <v/>
      </c>
    </row>
    <row r="2786" spans="1:38" ht="16.5" customHeight="1">
      <c r="A2786" s="162"/>
      <c r="B2786" s="168"/>
      <c r="C2786" s="169"/>
      <c r="D2786" s="156"/>
      <c r="E2786" s="156"/>
      <c r="F2786" s="175"/>
      <c r="G2786" s="181"/>
      <c r="H2786" s="182"/>
      <c r="I2786" s="182"/>
      <c r="J2786" s="182"/>
      <c r="K2786" s="32"/>
      <c r="L2786" s="179"/>
      <c r="M2786" s="179"/>
      <c r="N2786" s="81"/>
      <c r="O2786" s="185"/>
      <c r="P2786" s="103"/>
      <c r="Q2786" s="84" t="str">
        <f t="shared" si="1262"/>
        <v/>
      </c>
      <c r="R2786" s="159"/>
      <c r="S2786" s="28" t="str" cm="1">
        <f t="array" aca="1" ref="S2786" ca="1">IF(INDIRECT("A"&amp;114+$U2786)&lt;&gt;"",114+$U2786,"")</f>
        <v/>
      </c>
      <c r="T2786" s="28" t="str">
        <f t="shared" ca="1" si="1263"/>
        <v>$B</v>
      </c>
      <c r="U2786" s="29">
        <f t="shared" si="1269"/>
        <v>2664</v>
      </c>
      <c r="V2786" s="29">
        <v>222.66666666668399</v>
      </c>
      <c r="W2786" s="29">
        <f t="shared" si="1274"/>
        <v>222</v>
      </c>
      <c r="X2786" s="41" t="str" cm="1">
        <f t="array" aca="1" ref="X2786" ca="1">IFERROR(INDEX('PC&amp;PD'!$A$1:$AP$15,ROW('PC&amp;PD'!$A$15),MATCH(INDIRECT(T2786),'PC&amp;PD'!$A$1:$AP$1,0)),"")</f>
        <v/>
      </c>
      <c r="Z2786" s="155"/>
      <c r="AA2786" s="13" t="str">
        <f t="shared" si="1259"/>
        <v/>
      </c>
      <c r="AB2786" s="155"/>
      <c r="AC2786" s="13" t="str">
        <f t="shared" ca="1" si="1264"/>
        <v>$AB</v>
      </c>
      <c r="AD2786" s="13" t="str" cm="1">
        <f t="array" aca="1" ref="AD2786" ca="1">IFERROR(IF((LEFT(INDIRECT("$F"&amp;$S2786),4))="GOTS",IF($G2786="Organic","GOTS_Organic_raw",(IF($G2786="Responsible","GOTS_Responsible",(IF($G2786="No Attribute (Conventional)","GOTS_conventional",(IF($G2786="Recycled Pre/Post-Consumer","GOTS_pre_post",(IF($G2786="In-Conversion","GOTS_in_conversion",(IF($G2786="Sustainably Sourced","Sustainably_sourced",""))))))))))),IF($G2786="Organic","Organic",(IF($G2786="Responsible","Responsible",(IF($G2786="No Attribute (Conventional)","No_Attribute_Conventional",(IF($G2786="Recycled Pre/Post-Consumer","Recycled_Pre_Post_Consumer",(IF($G2786="In-Conversion","In_Conversion",(IF($G2786="Recycled Pre-Consumer","Recycled_Pre_Consumer",(IF($G2786="Recycled Post-Consumer","Recycled_Post_Consumer",(IF($G2786="Sustainably Sourced","Sustainably_sourced","")))))))))))))))),"")</f>
        <v/>
      </c>
      <c r="AE2786" s="13" t="e" cm="1">
        <f t="array" aca="1" ref="AE2786" ca="1">IF(INDIRECT("$F"&amp;$S2786)="","",IF(LEFT(INDIRECT("$F"&amp;$S2786),3)="GRS","GRS_RCS_RM",IF((LEFT(INDIRECT("$F"&amp;$S2786),3))="RCS","GRS_RCS_RM",IF(INDIRECT("$F"&amp;$S2786)="OCS (No Label)","OCS_Conversion_RM",IF(LEFT(INDIRECT("$F"&amp;$S2786),3)="OCS","OCS_RM",IF(RIGHT(INDIRECT("$F"&amp;$S2786),10)="conversion","GOTS_RM_conversion",IF((LEFT(INDIRECT("$F"&amp;$S2786),4))="GOTS","GOTS_RM","Responsible_RM")))))))</f>
        <v>#REF!</v>
      </c>
      <c r="AF2786" s="13" t="str" cm="1">
        <f t="array" aca="1" ref="AF2786" ca="1">IF($S2786="","",INDIRECT("$Z"&amp;$S2786))</f>
        <v/>
      </c>
      <c r="AG2786" s="155"/>
      <c r="AH2786" s="13" t="str" cm="1">
        <f t="array" aca="1" ref="AH2786" ca="1">IFERROR(INDIRECT("$ag"&amp;S2786),"")</f>
        <v/>
      </c>
      <c r="AI2786" s="13" t="e" cm="1">
        <f t="array" aca="1" ref="AI2786" ca="1">INDIRECT("O"&amp;S2785)</f>
        <v>#REF!</v>
      </c>
      <c r="AJ2786" s="13" t="str">
        <f>IF($I2786="","",INDEX('Raw Material'!$A$1:$J$75,MATCH(I2786,'Raw Material'!$A$1:$A$75,0),(MATCH(G2786,'Raw Material'!$A$1:$J$1,0))))</f>
        <v/>
      </c>
      <c r="AK2786" s="13" t="str">
        <f t="shared" si="1260"/>
        <v>YANLIŞRM</v>
      </c>
      <c r="AL2786" s="153" t="str">
        <f t="shared" si="1261"/>
        <v/>
      </c>
    </row>
    <row r="2787" spans="1:38" ht="16.5" customHeight="1">
      <c r="A2787" s="162"/>
      <c r="B2787" s="168"/>
      <c r="C2787" s="169"/>
      <c r="D2787" s="156"/>
      <c r="E2787" s="156"/>
      <c r="F2787" s="175"/>
      <c r="G2787" s="181"/>
      <c r="H2787" s="182"/>
      <c r="I2787" s="182"/>
      <c r="J2787" s="182"/>
      <c r="K2787" s="32"/>
      <c r="L2787" s="179"/>
      <c r="M2787" s="179"/>
      <c r="N2787" s="81"/>
      <c r="O2787" s="185"/>
      <c r="P2787" s="103"/>
      <c r="Q2787" s="84" t="str">
        <f t="shared" si="1262"/>
        <v/>
      </c>
      <c r="R2787" s="159"/>
      <c r="S2787" s="28" t="str" cm="1">
        <f t="array" aca="1" ref="S2787" ca="1">IF(INDIRECT("A"&amp;114+$U2787)&lt;&gt;"",114+$U2787,"")</f>
        <v/>
      </c>
      <c r="T2787" s="28" t="str">
        <f t="shared" ca="1" si="1263"/>
        <v>$B</v>
      </c>
      <c r="U2787" s="29">
        <f t="shared" si="1269"/>
        <v>2664</v>
      </c>
      <c r="V2787" s="29">
        <v>222.75000000001799</v>
      </c>
      <c r="W2787" s="29">
        <f t="shared" si="1274"/>
        <v>222</v>
      </c>
      <c r="X2787" s="41" t="str" cm="1">
        <f t="array" aca="1" ref="X2787" ca="1">IFERROR(INDEX('PC&amp;PD'!$A$1:$AP$15,ROW('PC&amp;PD'!$A$15),MATCH(INDIRECT(T2787),'PC&amp;PD'!$A$1:$AP$1,0)),"")</f>
        <v/>
      </c>
      <c r="Z2787" s="155"/>
      <c r="AA2787" s="13" t="str">
        <f t="shared" si="1259"/>
        <v/>
      </c>
      <c r="AB2787" s="155"/>
      <c r="AC2787" s="13" t="str">
        <f t="shared" ca="1" si="1264"/>
        <v>$AB</v>
      </c>
      <c r="AD2787" s="13" t="str" cm="1">
        <f t="array" aca="1" ref="AD2787" ca="1">IFERROR(IF((LEFT(INDIRECT("$F"&amp;$S2787),4))="GOTS",IF($G2787="Organic","GOTS_Organic_raw",(IF($G2787="Responsible","GOTS_Responsible",(IF($G2787="No Attribute (Conventional)","GOTS_conventional",(IF($G2787="Recycled Pre/Post-Consumer","GOTS_pre_post",(IF($G2787="In-Conversion","GOTS_in_conversion",(IF($G2787="Sustainably Sourced","Sustainably_sourced",""))))))))))),IF($G2787="Organic","Organic",(IF($G2787="Responsible","Responsible",(IF($G2787="No Attribute (Conventional)","No_Attribute_Conventional",(IF($G2787="Recycled Pre/Post-Consumer","Recycled_Pre_Post_Consumer",(IF($G2787="In-Conversion","In_Conversion",(IF($G2787="Recycled Pre-Consumer","Recycled_Pre_Consumer",(IF($G2787="Recycled Post-Consumer","Recycled_Post_Consumer",(IF($G2787="Sustainably Sourced","Sustainably_sourced","")))))))))))))))),"")</f>
        <v/>
      </c>
      <c r="AE2787" s="13" t="e" cm="1">
        <f t="array" aca="1" ref="AE2787" ca="1">IF(INDIRECT("$F"&amp;$S2787)="","",IF(LEFT(INDIRECT("$F"&amp;$S2787),3)="GRS","GRS_RCS_RM",IF((LEFT(INDIRECT("$F"&amp;$S2787),3))="RCS","GRS_RCS_RM",IF(INDIRECT("$F"&amp;$S2787)="OCS (No Label)","OCS_Conversion_RM",IF(LEFT(INDIRECT("$F"&amp;$S2787),3)="OCS","OCS_RM",IF(RIGHT(INDIRECT("$F"&amp;$S2787),10)="conversion","GOTS_RM_conversion",IF((LEFT(INDIRECT("$F"&amp;$S2787),4))="GOTS","GOTS_RM","Responsible_RM")))))))</f>
        <v>#REF!</v>
      </c>
      <c r="AF2787" s="13" t="str" cm="1">
        <f t="array" aca="1" ref="AF2787" ca="1">IF($S2787="","",INDIRECT("$Z"&amp;$S2787))</f>
        <v/>
      </c>
      <c r="AG2787" s="155"/>
      <c r="AH2787" s="13" t="str" cm="1">
        <f t="array" aca="1" ref="AH2787" ca="1">IFERROR(INDIRECT("$ag"&amp;S2787),"")</f>
        <v/>
      </c>
      <c r="AI2787" s="13" t="e" cm="1">
        <f t="array" aca="1" ref="AI2787" ca="1">INDIRECT("O"&amp;S2786)</f>
        <v>#REF!</v>
      </c>
      <c r="AJ2787" s="13" t="str">
        <f>IF($I2787="","",INDEX('Raw Material'!$A$1:$J$75,MATCH(I2787,'Raw Material'!$A$1:$A$75,0),(MATCH(G2787,'Raw Material'!$A$1:$J$1,0))))</f>
        <v/>
      </c>
      <c r="AK2787" s="13" t="str">
        <f t="shared" si="1260"/>
        <v>YANLIŞRM</v>
      </c>
      <c r="AL2787" s="153" t="str">
        <f t="shared" si="1261"/>
        <v/>
      </c>
    </row>
    <row r="2788" spans="1:38" ht="16.5" customHeight="1">
      <c r="A2788" s="162"/>
      <c r="B2788" s="168"/>
      <c r="C2788" s="169"/>
      <c r="D2788" s="156"/>
      <c r="E2788" s="156"/>
      <c r="F2788" s="175"/>
      <c r="G2788" s="181"/>
      <c r="H2788" s="182"/>
      <c r="I2788" s="182"/>
      <c r="J2788" s="182"/>
      <c r="K2788" s="32"/>
      <c r="L2788" s="179"/>
      <c r="M2788" s="179"/>
      <c r="N2788" s="81"/>
      <c r="O2788" s="185"/>
      <c r="P2788" s="103"/>
      <c r="Q2788" s="84" t="str">
        <f t="shared" si="1262"/>
        <v/>
      </c>
      <c r="R2788" s="159"/>
      <c r="S2788" s="28" t="str" cm="1">
        <f t="array" aca="1" ref="S2788" ca="1">IF(INDIRECT("A"&amp;114+$U2788)&lt;&gt;"",114+$U2788,"")</f>
        <v/>
      </c>
      <c r="T2788" s="28" t="str">
        <f t="shared" ca="1" si="1263"/>
        <v>$B</v>
      </c>
      <c r="U2788" s="29">
        <f t="shared" si="1269"/>
        <v>2664</v>
      </c>
      <c r="V2788" s="29">
        <v>222.83333333335099</v>
      </c>
      <c r="W2788" s="29">
        <f t="shared" si="1274"/>
        <v>222</v>
      </c>
      <c r="X2788" s="41" t="str" cm="1">
        <f t="array" aca="1" ref="X2788" ca="1">IFERROR(INDEX('PC&amp;PD'!$A$1:$AP$15,ROW('PC&amp;PD'!$A$15),MATCH(INDIRECT(T2788),'PC&amp;PD'!$A$1:$AP$1,0)),"")</f>
        <v/>
      </c>
      <c r="Z2788" s="155"/>
      <c r="AA2788" s="13" t="str">
        <f t="shared" si="1259"/>
        <v/>
      </c>
      <c r="AB2788" s="155"/>
      <c r="AC2788" s="13" t="str">
        <f t="shared" ca="1" si="1264"/>
        <v>$AB</v>
      </c>
      <c r="AD2788" s="13" t="str" cm="1">
        <f t="array" aca="1" ref="AD2788" ca="1">IFERROR(IF((LEFT(INDIRECT("$F"&amp;$S2788),4))="GOTS",IF($G2788="Organic","GOTS_Organic_raw",(IF($G2788="Responsible","GOTS_Responsible",(IF($G2788="No Attribute (Conventional)","GOTS_conventional",(IF($G2788="Recycled Pre/Post-Consumer","GOTS_pre_post",(IF($G2788="In-Conversion","GOTS_in_conversion",(IF($G2788="Sustainably Sourced","Sustainably_sourced",""))))))))))),IF($G2788="Organic","Organic",(IF($G2788="Responsible","Responsible",(IF($G2788="No Attribute (Conventional)","No_Attribute_Conventional",(IF($G2788="Recycled Pre/Post-Consumer","Recycled_Pre_Post_Consumer",(IF($G2788="In-Conversion","In_Conversion",(IF($G2788="Recycled Pre-Consumer","Recycled_Pre_Consumer",(IF($G2788="Recycled Post-Consumer","Recycled_Post_Consumer",(IF($G2788="Sustainably Sourced","Sustainably_sourced","")))))))))))))))),"")</f>
        <v/>
      </c>
      <c r="AE2788" s="13" t="e" cm="1">
        <f t="array" aca="1" ref="AE2788" ca="1">IF(INDIRECT("$F"&amp;$S2788)="","",IF(LEFT(INDIRECT("$F"&amp;$S2788),3)="GRS","GRS_RCS_RM",IF((LEFT(INDIRECT("$F"&amp;$S2788),3))="RCS","GRS_RCS_RM",IF(INDIRECT("$F"&amp;$S2788)="OCS (No Label)","OCS_Conversion_RM",IF(LEFT(INDIRECT("$F"&amp;$S2788),3)="OCS","OCS_RM",IF(RIGHT(INDIRECT("$F"&amp;$S2788),10)="conversion","GOTS_RM_conversion",IF((LEFT(INDIRECT("$F"&amp;$S2788),4))="GOTS","GOTS_RM","Responsible_RM")))))))</f>
        <v>#REF!</v>
      </c>
      <c r="AF2788" s="13" t="str" cm="1">
        <f t="array" aca="1" ref="AF2788" ca="1">IF($S2788="","",INDIRECT("$Z"&amp;$S2788))</f>
        <v/>
      </c>
      <c r="AG2788" s="155"/>
      <c r="AH2788" s="13" t="str" cm="1">
        <f t="array" aca="1" ref="AH2788" ca="1">IFERROR(INDIRECT("$ag"&amp;S2788),"")</f>
        <v/>
      </c>
      <c r="AI2788" s="13" t="e" cm="1">
        <f t="array" aca="1" ref="AI2788" ca="1">INDIRECT("O"&amp;S2787)</f>
        <v>#REF!</v>
      </c>
      <c r="AJ2788" s="13" t="str">
        <f>IF($I2788="","",INDEX('Raw Material'!$A$1:$J$75,MATCH(I2788,'Raw Material'!$A$1:$A$75,0),(MATCH(G2788,'Raw Material'!$A$1:$J$1,0))))</f>
        <v/>
      </c>
      <c r="AK2788" s="13" t="str">
        <f t="shared" si="1260"/>
        <v>YANLIŞRM</v>
      </c>
      <c r="AL2788" s="153" t="str">
        <f t="shared" si="1261"/>
        <v/>
      </c>
    </row>
    <row r="2789" spans="1:38" ht="16.5" customHeight="1" thickBot="1">
      <c r="A2789" s="163"/>
      <c r="B2789" s="170"/>
      <c r="C2789" s="171"/>
      <c r="D2789" s="156"/>
      <c r="E2789" s="156"/>
      <c r="F2789" s="176"/>
      <c r="G2789" s="157"/>
      <c r="H2789" s="158"/>
      <c r="I2789" s="158"/>
      <c r="J2789" s="158"/>
      <c r="K2789" s="33"/>
      <c r="L2789" s="180"/>
      <c r="M2789" s="180"/>
      <c r="N2789" s="82"/>
      <c r="O2789" s="186"/>
      <c r="P2789" s="103"/>
      <c r="Q2789" s="84" t="str">
        <f t="shared" si="1262"/>
        <v/>
      </c>
      <c r="R2789" s="159"/>
      <c r="S2789" s="28" t="str" cm="1">
        <f t="array" aca="1" ref="S2789" ca="1">IF(INDIRECT("A"&amp;114+$U2789)&lt;&gt;"",114+$U2789,"")</f>
        <v/>
      </c>
      <c r="T2789" s="28" t="str">
        <f t="shared" ca="1" si="1263"/>
        <v>$B</v>
      </c>
      <c r="U2789" s="29">
        <f t="shared" si="1269"/>
        <v>2664</v>
      </c>
      <c r="V2789" s="29">
        <v>222.91666666668399</v>
      </c>
      <c r="W2789" s="29">
        <f t="shared" si="1274"/>
        <v>222</v>
      </c>
      <c r="X2789" s="41" t="str" cm="1">
        <f t="array" aca="1" ref="X2789" ca="1">IFERROR(INDEX('PC&amp;PD'!$A$1:$AP$15,ROW('PC&amp;PD'!$A$15),MATCH(INDIRECT(T2789),'PC&amp;PD'!$A$1:$AP$1,0)),"")</f>
        <v/>
      </c>
      <c r="Z2789" s="155"/>
      <c r="AA2789" s="13" t="str">
        <f t="shared" si="1259"/>
        <v/>
      </c>
      <c r="AB2789" s="155"/>
      <c r="AC2789" s="13" t="str">
        <f t="shared" ca="1" si="1264"/>
        <v>$AB</v>
      </c>
      <c r="AD2789" s="13" t="str" cm="1">
        <f t="array" aca="1" ref="AD2789" ca="1">IFERROR(IF((LEFT(INDIRECT("$F"&amp;$S2789),4))="GOTS",IF($G2789="Organic","GOTS_Organic_raw",(IF($G2789="Responsible","GOTS_Responsible",(IF($G2789="No Attribute (Conventional)","GOTS_conventional",(IF($G2789="Recycled Pre/Post-Consumer","GOTS_pre_post",(IF($G2789="In-Conversion","GOTS_in_conversion",(IF($G2789="Sustainably Sourced","Sustainably_sourced",""))))))))))),IF($G2789="Organic","Organic",(IF($G2789="Responsible","Responsible",(IF($G2789="No Attribute (Conventional)","No_Attribute_Conventional",(IF($G2789="Recycled Pre/Post-Consumer","Recycled_Pre_Post_Consumer",(IF($G2789="In-Conversion","In_Conversion",(IF($G2789="Recycled Pre-Consumer","Recycled_Pre_Consumer",(IF($G2789="Recycled Post-Consumer","Recycled_Post_Consumer",(IF($G2789="Sustainably Sourced","Sustainably_sourced","")))))))))))))))),"")</f>
        <v/>
      </c>
      <c r="AE2789" s="13" t="e" cm="1">
        <f t="array" aca="1" ref="AE2789" ca="1">IF(INDIRECT("$F"&amp;$S2789)="","",IF(LEFT(INDIRECT("$F"&amp;$S2789),3)="GRS","GRS_RCS_RM",IF((LEFT(INDIRECT("$F"&amp;$S2789),3))="RCS","GRS_RCS_RM",IF(INDIRECT("$F"&amp;$S2789)="OCS (No Label)","OCS_Conversion_RM",IF(LEFT(INDIRECT("$F"&amp;$S2789),3)="OCS","OCS_RM",IF(RIGHT(INDIRECT("$F"&amp;$S2789),10)="conversion","GOTS_RM_conversion",IF((LEFT(INDIRECT("$F"&amp;$S2789),4))="GOTS","GOTS_RM","Responsible_RM")))))))</f>
        <v>#REF!</v>
      </c>
      <c r="AF2789" s="13" t="str" cm="1">
        <f t="array" aca="1" ref="AF2789" ca="1">IF($S2789="","",INDIRECT("$Z"&amp;$S2789))</f>
        <v/>
      </c>
      <c r="AG2789" s="155"/>
      <c r="AH2789" s="13" t="str" cm="1">
        <f t="array" aca="1" ref="AH2789" ca="1">IFERROR(INDIRECT("$ag"&amp;S2789),"")</f>
        <v/>
      </c>
      <c r="AI2789" s="13" t="e" cm="1">
        <f t="array" aca="1" ref="AI2789" ca="1">INDIRECT("O"&amp;S2788)</f>
        <v>#REF!</v>
      </c>
      <c r="AJ2789" s="13" t="str">
        <f>IF($I2789="","",INDEX('Raw Material'!$A$1:$J$75,MATCH(I2789,'Raw Material'!$A$1:$A$75,0),(MATCH(G2789,'Raw Material'!$A$1:$J$1,0))))</f>
        <v/>
      </c>
      <c r="AK2789" s="13" t="str">
        <f t="shared" si="1260"/>
        <v>YANLIŞRM</v>
      </c>
      <c r="AL2789" s="153" t="str">
        <f t="shared" si="1261"/>
        <v/>
      </c>
    </row>
    <row r="2790" spans="1:38" ht="16.5" customHeight="1">
      <c r="A2790" s="160" t="str">
        <f>IF(B2790="","",COUNTA($B$114:$B2790))</f>
        <v/>
      </c>
      <c r="B2790" s="164"/>
      <c r="C2790" s="165"/>
      <c r="D2790" s="183"/>
      <c r="E2790" s="183"/>
      <c r="F2790" s="172"/>
      <c r="G2790" s="212"/>
      <c r="H2790" s="206"/>
      <c r="I2790" s="206"/>
      <c r="J2790" s="206"/>
      <c r="K2790" s="31"/>
      <c r="L2790" s="177" t="str">
        <f t="shared" ref="L2790" si="1283">IF(R2790="","",LEFT(R2790,LEN(R2790)-2))</f>
        <v/>
      </c>
      <c r="M2790" s="177"/>
      <c r="N2790" s="80"/>
      <c r="O2790" s="184"/>
      <c r="P2790" s="103"/>
      <c r="Q2790" s="84" t="str">
        <f t="shared" si="1262"/>
        <v/>
      </c>
      <c r="R2790" s="159" t="str">
        <f t="shared" ref="R2790" si="1284">CONCATENATE($Q2790,Q2791,Q2792,Q2793,Q2794,Q2795,$Q2796,$Q2797,$Q2798,$Q2799,Q2800,Q2801)</f>
        <v/>
      </c>
      <c r="S2790" s="28" t="str" cm="1">
        <f t="array" aca="1" ref="S2790" ca="1">IF(INDIRECT("A"&amp;114+$U2790)&lt;&gt;"",114+$U2790,"")</f>
        <v/>
      </c>
      <c r="T2790" s="28" t="str">
        <f t="shared" ca="1" si="1263"/>
        <v>$B</v>
      </c>
      <c r="U2790" s="29">
        <f t="shared" si="1269"/>
        <v>2676</v>
      </c>
      <c r="V2790" s="29">
        <v>223.00000000001799</v>
      </c>
      <c r="W2790" s="29">
        <f t="shared" si="1274"/>
        <v>223</v>
      </c>
      <c r="X2790" s="41" t="str" cm="1">
        <f t="array" aca="1" ref="X2790" ca="1">IFERROR(INDEX('PC&amp;PD'!$A$1:$AP$15,ROW('PC&amp;PD'!$A$15),MATCH(INDIRECT(T2790),'PC&amp;PD'!$A$1:$AP$1,0)),"")</f>
        <v/>
      </c>
      <c r="Z2790" s="155" t="str">
        <f t="shared" ref="Z2790" si="1285">IFERROR(IF($F2790="OCS 100","OCS (OCS 100)",IF($F2790="OCS Blended","OCS (OCS Blended)",IF($F2790="OCS (No Label)","OCS (No Label)",IF($F2790="RCS 100","RCS (RCS 100)",IF($F2790="RCS Blended","RCS (RCS Blended)",IF($F2790="GRS","GRS (GRS)",IF($F2790="GRS (No Label)", "GRS (No Label)",IF($F2790="RDS","RDS (RDS)",IF($F2790="RWS","RWS (RWS)",IF($F2790="RAS","RAS (RAS)",IF($F2790="RMS","RMS (RMS)",IF($F2790="GOTS Organic","GOTS (Organic)",IF($F2790="GOTS Made with organic","GOTS (Made with Organic)",IF($F2790="GOTS Organic - in conversion","GOTS (Organic - In Conversion)",IF($F2790="GOTS Made with organic - in conversion","GOTS (Made with Organic - In Conversion)",""))))))))))))))),"")</f>
        <v/>
      </c>
      <c r="AA2790" s="13" t="str">
        <f t="shared" si="1259"/>
        <v/>
      </c>
      <c r="AB2790" s="155" t="str">
        <f t="shared" ref="AB2790" si="1286">IFERROR(IF($F2790="OCS 100", "OCS_100",IF($F2790="OCS Blended", "OCS_Blended",IF($F2790="OCS (No Label)", "OCS_No_Label",IF($F2790="RCS 100", "RCS_100",IF($F2790="RCS Blended","RCS_Blended",IF($F2790="GRS","GRS",IF($F2790="GRS (No Label)", "GRS_No_Label",IF($F2790="RDS","RDS",IF($F2790="RWS","RWS",IF($F2790="RMS","RMS",IF($F2790="GOTS Organic","GOTS_Organic",IF($F2790="GOTS Made with organic","GOTS_Made_with_organic",IF($F2790="GOTS Organic - in conversion","GOTS_Organic_in_Conversion",IF($F2790="GOTS Made with organic - in conversion","GOTS_Made_with_Organic_in_Conversion",IF($F2790="RAS","RAS",""))))))))))))))),"")</f>
        <v/>
      </c>
      <c r="AC2790" s="13" t="str">
        <f t="shared" ca="1" si="1264"/>
        <v>$AB</v>
      </c>
      <c r="AD2790" s="13" t="str" cm="1">
        <f t="array" aca="1" ref="AD2790" ca="1">IFERROR(IF((LEFT(INDIRECT("$F"&amp;$S2790),4))="GOTS",IF($G2790="Organic","GOTS_Organic_raw",(IF($G2790="Responsible","GOTS_Responsible",(IF($G2790="No Attribute (Conventional)","GOTS_conventional",(IF($G2790="Recycled Pre/Post-Consumer","GOTS_pre_post",(IF($G2790="In-Conversion","GOTS_in_conversion",(IF($G2790="Sustainably Sourced","Sustainably_sourced",""))))))))))),IF($G2790="Organic","Organic",(IF($G2790="Responsible","Responsible",(IF($G2790="No Attribute (Conventional)","No_Attribute_Conventional",(IF($G2790="Recycled Pre/Post-Consumer","Recycled_Pre_Post_Consumer",(IF($G2790="In-Conversion","In_Conversion",(IF($G2790="Recycled Pre-Consumer","Recycled_Pre_Consumer",(IF($G2790="Recycled Post-Consumer","Recycled_Post_Consumer",(IF($G2790="Sustainably Sourced","Sustainably_sourced","")))))))))))))))),"")</f>
        <v/>
      </c>
      <c r="AE2790" s="13" t="e" cm="1">
        <f t="array" aca="1" ref="AE2790" ca="1">IF(INDIRECT("$F"&amp;$S2790)="","",IF(LEFT(INDIRECT("$F"&amp;$S2790),3)="GRS","GRS_RCS_RM",IF((LEFT(INDIRECT("$F"&amp;$S2790),3))="RCS","GRS_RCS_RM",IF(INDIRECT("$F"&amp;$S2790)="OCS (No Label)","OCS_Conversion_RM",IF(LEFT(INDIRECT("$F"&amp;$S2790),3)="OCS","OCS_RM",IF(RIGHT(INDIRECT("$F"&amp;$S2790),10)="conversion","GOTS_RM_conversion",IF((LEFT(INDIRECT("$F"&amp;$S2790),4))="GOTS","GOTS_RM","Responsible_RM")))))))</f>
        <v>#REF!</v>
      </c>
      <c r="AF2790" s="13" t="str" cm="1">
        <f t="array" aca="1" ref="AF2790" ca="1">IF($S2790="","",INDIRECT("$Z"&amp;$S2790))</f>
        <v/>
      </c>
      <c r="AG2790" s="155" t="str">
        <f t="shared" si="1258"/>
        <v/>
      </c>
      <c r="AH2790" s="13" t="str" cm="1">
        <f t="array" aca="1" ref="AH2790" ca="1">IFERROR(INDIRECT("$ag"&amp;S2790),"")</f>
        <v/>
      </c>
      <c r="AI2790" s="13" t="e" cm="1">
        <f t="array" aca="1" ref="AI2790" ca="1">INDIRECT("O"&amp;S2789)</f>
        <v>#REF!</v>
      </c>
      <c r="AJ2790" s="13" t="str">
        <f>IF($I2790="","",INDEX('Raw Material'!$A$1:$J$75,MATCH(I2790,'Raw Material'!$A$1:$A$75,0),(MATCH(G2790,'Raw Material'!$A$1:$J$1,0))))</f>
        <v/>
      </c>
      <c r="AK2790" s="13" t="str">
        <f t="shared" si="1260"/>
        <v>YANLIŞRM</v>
      </c>
      <c r="AL2790" s="153" t="str">
        <f t="shared" si="1261"/>
        <v/>
      </c>
    </row>
    <row r="2791" spans="1:38" ht="16.5" customHeight="1">
      <c r="A2791" s="161"/>
      <c r="B2791" s="166"/>
      <c r="C2791" s="167"/>
      <c r="D2791" s="156"/>
      <c r="E2791" s="156"/>
      <c r="F2791" s="173"/>
      <c r="G2791" s="181"/>
      <c r="H2791" s="182"/>
      <c r="I2791" s="182"/>
      <c r="J2791" s="182"/>
      <c r="K2791" s="32"/>
      <c r="L2791" s="178"/>
      <c r="M2791" s="178"/>
      <c r="N2791" s="81"/>
      <c r="O2791" s="185"/>
      <c r="P2791" s="103"/>
      <c r="Q2791" s="84" t="str">
        <f t="shared" si="1262"/>
        <v/>
      </c>
      <c r="R2791" s="159"/>
      <c r="S2791" s="28" t="str" cm="1">
        <f t="array" aca="1" ref="S2791" ca="1">IF(INDIRECT("A"&amp;114+$U2791)&lt;&gt;"",114+$U2791,"")</f>
        <v/>
      </c>
      <c r="T2791" s="28" t="str">
        <f t="shared" ca="1" si="1263"/>
        <v>$B</v>
      </c>
      <c r="U2791" s="29">
        <f t="shared" si="1269"/>
        <v>2676</v>
      </c>
      <c r="V2791" s="29">
        <v>223.08333333335099</v>
      </c>
      <c r="W2791" s="29">
        <f t="shared" si="1274"/>
        <v>223</v>
      </c>
      <c r="X2791" s="41" t="str" cm="1">
        <f t="array" aca="1" ref="X2791" ca="1">IFERROR(INDEX('PC&amp;PD'!$A$1:$AP$15,ROW('PC&amp;PD'!$A$15),MATCH(INDIRECT(T2791),'PC&amp;PD'!$A$1:$AP$1,0)),"")</f>
        <v/>
      </c>
      <c r="Z2791" s="155"/>
      <c r="AA2791" s="13" t="str">
        <f t="shared" si="1259"/>
        <v/>
      </c>
      <c r="AB2791" s="155"/>
      <c r="AC2791" s="13" t="str">
        <f t="shared" ca="1" si="1264"/>
        <v>$AB</v>
      </c>
      <c r="AD2791" s="13" t="str" cm="1">
        <f t="array" aca="1" ref="AD2791" ca="1">IFERROR(IF((LEFT(INDIRECT("$F"&amp;$S2791),4))="GOTS",IF($G2791="Organic","GOTS_Organic_raw",(IF($G2791="Responsible","GOTS_Responsible",(IF($G2791="No Attribute (Conventional)","GOTS_conventional",(IF($G2791="Recycled Pre/Post-Consumer","GOTS_pre_post",(IF($G2791="In-Conversion","GOTS_in_conversion",(IF($G2791="Sustainably Sourced","Sustainably_sourced",""))))))))))),IF($G2791="Organic","Organic",(IF($G2791="Responsible","Responsible",(IF($G2791="No Attribute (Conventional)","No_Attribute_Conventional",(IF($G2791="Recycled Pre/Post-Consumer","Recycled_Pre_Post_Consumer",(IF($G2791="In-Conversion","In_Conversion",(IF($G2791="Recycled Pre-Consumer","Recycled_Pre_Consumer",(IF($G2791="Recycled Post-Consumer","Recycled_Post_Consumer",(IF($G2791="Sustainably Sourced","Sustainably_sourced","")))))))))))))))),"")</f>
        <v/>
      </c>
      <c r="AE2791" s="13" t="e" cm="1">
        <f t="array" aca="1" ref="AE2791" ca="1">IF(INDIRECT("$F"&amp;$S2791)="","",IF(LEFT(INDIRECT("$F"&amp;$S2791),3)="GRS","GRS_RCS_RM",IF((LEFT(INDIRECT("$F"&amp;$S2791),3))="RCS","GRS_RCS_RM",IF(INDIRECT("$F"&amp;$S2791)="OCS (No Label)","OCS_Conversion_RM",IF(LEFT(INDIRECT("$F"&amp;$S2791),3)="OCS","OCS_RM",IF(RIGHT(INDIRECT("$F"&amp;$S2791),10)="conversion","GOTS_RM_conversion",IF((LEFT(INDIRECT("$F"&amp;$S2791),4))="GOTS","GOTS_RM","Responsible_RM")))))))</f>
        <v>#REF!</v>
      </c>
      <c r="AF2791" s="13" t="str" cm="1">
        <f t="array" aca="1" ref="AF2791" ca="1">IF($S2791="","",INDIRECT("$Z"&amp;$S2791))</f>
        <v/>
      </c>
      <c r="AG2791" s="155"/>
      <c r="AH2791" s="13" t="str" cm="1">
        <f t="array" aca="1" ref="AH2791" ca="1">IFERROR(INDIRECT("$ag"&amp;S2791),"")</f>
        <v/>
      </c>
      <c r="AI2791" s="13" t="e" cm="1">
        <f t="array" aca="1" ref="AI2791" ca="1">INDIRECT("O"&amp;S2790)</f>
        <v>#REF!</v>
      </c>
      <c r="AJ2791" s="13" t="str">
        <f>IF($I2791="","",INDEX('Raw Material'!$A$1:$J$75,MATCH(I2791,'Raw Material'!$A$1:$A$75,0),(MATCH(G2791,'Raw Material'!$A$1:$J$1,0))))</f>
        <v/>
      </c>
      <c r="AK2791" s="13" t="str">
        <f t="shared" si="1260"/>
        <v>YANLIŞRM</v>
      </c>
      <c r="AL2791" s="153" t="str">
        <f t="shared" si="1261"/>
        <v/>
      </c>
    </row>
    <row r="2792" spans="1:38" ht="16.5" customHeight="1">
      <c r="A2792" s="161"/>
      <c r="B2792" s="166"/>
      <c r="C2792" s="167"/>
      <c r="D2792" s="156"/>
      <c r="E2792" s="156"/>
      <c r="F2792" s="173"/>
      <c r="G2792" s="181"/>
      <c r="H2792" s="182"/>
      <c r="I2792" s="182"/>
      <c r="J2792" s="182"/>
      <c r="K2792" s="32"/>
      <c r="L2792" s="178"/>
      <c r="M2792" s="178"/>
      <c r="N2792" s="81"/>
      <c r="O2792" s="185"/>
      <c r="P2792" s="103"/>
      <c r="Q2792" s="84" t="str">
        <f t="shared" si="1262"/>
        <v/>
      </c>
      <c r="R2792" s="159"/>
      <c r="S2792" s="28" t="str" cm="1">
        <f t="array" aca="1" ref="S2792" ca="1">IF(INDIRECT("A"&amp;114+$U2792)&lt;&gt;"",114+$U2792,"")</f>
        <v/>
      </c>
      <c r="T2792" s="28" t="str">
        <f t="shared" ca="1" si="1263"/>
        <v>$B</v>
      </c>
      <c r="U2792" s="29">
        <f t="shared" si="1269"/>
        <v>2676</v>
      </c>
      <c r="V2792" s="29">
        <v>223.16666666668399</v>
      </c>
      <c r="W2792" s="29">
        <f t="shared" si="1274"/>
        <v>223</v>
      </c>
      <c r="X2792" s="41" t="str" cm="1">
        <f t="array" aca="1" ref="X2792" ca="1">IFERROR(INDEX('PC&amp;PD'!$A$1:$AP$15,ROW('PC&amp;PD'!$A$15),MATCH(INDIRECT(T2792),'PC&amp;PD'!$A$1:$AP$1,0)),"")</f>
        <v/>
      </c>
      <c r="Z2792" s="155"/>
      <c r="AA2792" s="13" t="str">
        <f t="shared" si="1259"/>
        <v/>
      </c>
      <c r="AB2792" s="155"/>
      <c r="AC2792" s="13" t="str">
        <f t="shared" ca="1" si="1264"/>
        <v>$AB</v>
      </c>
      <c r="AD2792" s="13" t="str" cm="1">
        <f t="array" aca="1" ref="AD2792" ca="1">IFERROR(IF((LEFT(INDIRECT("$F"&amp;$S2792),4))="GOTS",IF($G2792="Organic","GOTS_Organic_raw",(IF($G2792="Responsible","GOTS_Responsible",(IF($G2792="No Attribute (Conventional)","GOTS_conventional",(IF($G2792="Recycled Pre/Post-Consumer","GOTS_pre_post",(IF($G2792="In-Conversion","GOTS_in_conversion",(IF($G2792="Sustainably Sourced","Sustainably_sourced",""))))))))))),IF($G2792="Organic","Organic",(IF($G2792="Responsible","Responsible",(IF($G2792="No Attribute (Conventional)","No_Attribute_Conventional",(IF($G2792="Recycled Pre/Post-Consumer","Recycled_Pre_Post_Consumer",(IF($G2792="In-Conversion","In_Conversion",(IF($G2792="Recycled Pre-Consumer","Recycled_Pre_Consumer",(IF($G2792="Recycled Post-Consumer","Recycled_Post_Consumer",(IF($G2792="Sustainably Sourced","Sustainably_sourced","")))))))))))))))),"")</f>
        <v/>
      </c>
      <c r="AE2792" s="13" t="e" cm="1">
        <f t="array" aca="1" ref="AE2792" ca="1">IF(INDIRECT("$F"&amp;$S2792)="","",IF(LEFT(INDIRECT("$F"&amp;$S2792),3)="GRS","GRS_RCS_RM",IF((LEFT(INDIRECT("$F"&amp;$S2792),3))="RCS","GRS_RCS_RM",IF(INDIRECT("$F"&amp;$S2792)="OCS (No Label)","OCS_Conversion_RM",IF(LEFT(INDIRECT("$F"&amp;$S2792),3)="OCS","OCS_RM",IF(RIGHT(INDIRECT("$F"&amp;$S2792),10)="conversion","GOTS_RM_conversion",IF((LEFT(INDIRECT("$F"&amp;$S2792),4))="GOTS","GOTS_RM","Responsible_RM")))))))</f>
        <v>#REF!</v>
      </c>
      <c r="AF2792" s="13" t="str" cm="1">
        <f t="array" aca="1" ref="AF2792" ca="1">IF($S2792="","",INDIRECT("$Z"&amp;$S2792))</f>
        <v/>
      </c>
      <c r="AG2792" s="155"/>
      <c r="AH2792" s="13" t="str" cm="1">
        <f t="array" aca="1" ref="AH2792" ca="1">IFERROR(INDIRECT("$ag"&amp;S2792),"")</f>
        <v/>
      </c>
      <c r="AI2792" s="13" t="e" cm="1">
        <f t="array" aca="1" ref="AI2792" ca="1">INDIRECT("O"&amp;S2791)</f>
        <v>#REF!</v>
      </c>
      <c r="AJ2792" s="13" t="str">
        <f>IF($I2792="","",INDEX('Raw Material'!$A$1:$J$75,MATCH(I2792,'Raw Material'!$A$1:$A$75,0),(MATCH(G2792,'Raw Material'!$A$1:$J$1,0))))</f>
        <v/>
      </c>
      <c r="AK2792" s="13" t="str">
        <f t="shared" si="1260"/>
        <v>YANLIŞRM</v>
      </c>
      <c r="AL2792" s="153" t="str">
        <f t="shared" si="1261"/>
        <v/>
      </c>
    </row>
    <row r="2793" spans="1:38" ht="16.5" customHeight="1">
      <c r="A2793" s="161"/>
      <c r="B2793" s="166"/>
      <c r="C2793" s="167"/>
      <c r="D2793" s="156"/>
      <c r="E2793" s="156"/>
      <c r="F2793" s="174"/>
      <c r="G2793" s="181"/>
      <c r="H2793" s="182"/>
      <c r="I2793" s="182"/>
      <c r="J2793" s="182"/>
      <c r="K2793" s="32"/>
      <c r="L2793" s="178"/>
      <c r="M2793" s="178"/>
      <c r="N2793" s="81"/>
      <c r="O2793" s="185"/>
      <c r="P2793" s="103"/>
      <c r="Q2793" s="84" t="str">
        <f t="shared" si="1262"/>
        <v/>
      </c>
      <c r="R2793" s="159"/>
      <c r="S2793" s="28" t="str" cm="1">
        <f t="array" aca="1" ref="S2793" ca="1">IF(INDIRECT("A"&amp;114+$U2793)&lt;&gt;"",114+$U2793,"")</f>
        <v/>
      </c>
      <c r="T2793" s="28" t="str">
        <f t="shared" ca="1" si="1263"/>
        <v>$B</v>
      </c>
      <c r="U2793" s="29">
        <f t="shared" si="1269"/>
        <v>2676</v>
      </c>
      <c r="V2793" s="29">
        <v>223.25000000001799</v>
      </c>
      <c r="W2793" s="29">
        <f t="shared" si="1274"/>
        <v>223</v>
      </c>
      <c r="X2793" s="41" t="str" cm="1">
        <f t="array" aca="1" ref="X2793" ca="1">IFERROR(INDEX('PC&amp;PD'!$A$1:$AP$15,ROW('PC&amp;PD'!$A$15),MATCH(INDIRECT(T2793),'PC&amp;PD'!$A$1:$AP$1,0)),"")</f>
        <v/>
      </c>
      <c r="Z2793" s="155"/>
      <c r="AA2793" s="13" t="str">
        <f t="shared" si="1259"/>
        <v/>
      </c>
      <c r="AB2793" s="155"/>
      <c r="AC2793" s="13" t="str">
        <f t="shared" ca="1" si="1264"/>
        <v>$AB</v>
      </c>
      <c r="AD2793" s="13" t="str" cm="1">
        <f t="array" aca="1" ref="AD2793" ca="1">IFERROR(IF((LEFT(INDIRECT("$F"&amp;$S2793),4))="GOTS",IF($G2793="Organic","GOTS_Organic_raw",(IF($G2793="Responsible","GOTS_Responsible",(IF($G2793="No Attribute (Conventional)","GOTS_conventional",(IF($G2793="Recycled Pre/Post-Consumer","GOTS_pre_post",(IF($G2793="In-Conversion","GOTS_in_conversion",(IF($G2793="Sustainably Sourced","Sustainably_sourced",""))))))))))),IF($G2793="Organic","Organic",(IF($G2793="Responsible","Responsible",(IF($G2793="No Attribute (Conventional)","No_Attribute_Conventional",(IF($G2793="Recycled Pre/Post-Consumer","Recycled_Pre_Post_Consumer",(IF($G2793="In-Conversion","In_Conversion",(IF($G2793="Recycled Pre-Consumer","Recycled_Pre_Consumer",(IF($G2793="Recycled Post-Consumer","Recycled_Post_Consumer",(IF($G2793="Sustainably Sourced","Sustainably_sourced","")))))))))))))))),"")</f>
        <v/>
      </c>
      <c r="AE2793" s="13" t="e" cm="1">
        <f t="array" aca="1" ref="AE2793" ca="1">IF(INDIRECT("$F"&amp;$S2793)="","",IF(LEFT(INDIRECT("$F"&amp;$S2793),3)="GRS","GRS_RCS_RM",IF((LEFT(INDIRECT("$F"&amp;$S2793),3))="RCS","GRS_RCS_RM",IF(INDIRECT("$F"&amp;$S2793)="OCS (No Label)","OCS_Conversion_RM",IF(LEFT(INDIRECT("$F"&amp;$S2793),3)="OCS","OCS_RM",IF(RIGHT(INDIRECT("$F"&amp;$S2793),10)="conversion","GOTS_RM_conversion",IF((LEFT(INDIRECT("$F"&amp;$S2793),4))="GOTS","GOTS_RM","Responsible_RM")))))))</f>
        <v>#REF!</v>
      </c>
      <c r="AF2793" s="13" t="str" cm="1">
        <f t="array" aca="1" ref="AF2793" ca="1">IF($S2793="","",INDIRECT("$Z"&amp;$S2793))</f>
        <v/>
      </c>
      <c r="AG2793" s="155"/>
      <c r="AH2793" s="13" t="str" cm="1">
        <f t="array" aca="1" ref="AH2793" ca="1">IFERROR(INDIRECT("$ag"&amp;S2793),"")</f>
        <v/>
      </c>
      <c r="AI2793" s="13" t="e" cm="1">
        <f t="array" aca="1" ref="AI2793" ca="1">INDIRECT("O"&amp;S2792)</f>
        <v>#REF!</v>
      </c>
      <c r="AJ2793" s="13" t="str">
        <f>IF($I2793="","",INDEX('Raw Material'!$A$1:$J$75,MATCH(I2793,'Raw Material'!$A$1:$A$75,0),(MATCH(G2793,'Raw Material'!$A$1:$J$1,0))))</f>
        <v/>
      </c>
      <c r="AK2793" s="13" t="str">
        <f t="shared" si="1260"/>
        <v>YANLIŞRM</v>
      </c>
      <c r="AL2793" s="153" t="str">
        <f t="shared" si="1261"/>
        <v/>
      </c>
    </row>
    <row r="2794" spans="1:38" ht="16.5" customHeight="1">
      <c r="A2794" s="161"/>
      <c r="B2794" s="166"/>
      <c r="C2794" s="167"/>
      <c r="D2794" s="156"/>
      <c r="E2794" s="156"/>
      <c r="F2794" s="174"/>
      <c r="G2794" s="181"/>
      <c r="H2794" s="182"/>
      <c r="I2794" s="182"/>
      <c r="J2794" s="182"/>
      <c r="K2794" s="32"/>
      <c r="L2794" s="178"/>
      <c r="M2794" s="178"/>
      <c r="N2794" s="81"/>
      <c r="O2794" s="185"/>
      <c r="P2794" s="103"/>
      <c r="Q2794" s="84" t="str">
        <f t="shared" si="1262"/>
        <v/>
      </c>
      <c r="R2794" s="159"/>
      <c r="S2794" s="28" t="str" cm="1">
        <f t="array" aca="1" ref="S2794" ca="1">IF(INDIRECT("A"&amp;114+$U2794)&lt;&gt;"",114+$U2794,"")</f>
        <v/>
      </c>
      <c r="T2794" s="28" t="str">
        <f t="shared" ca="1" si="1263"/>
        <v>$B</v>
      </c>
      <c r="U2794" s="29">
        <f t="shared" si="1269"/>
        <v>2676</v>
      </c>
      <c r="V2794" s="29">
        <v>223.33333333335099</v>
      </c>
      <c r="W2794" s="29">
        <f t="shared" si="1274"/>
        <v>223</v>
      </c>
      <c r="X2794" s="41" t="str" cm="1">
        <f t="array" aca="1" ref="X2794" ca="1">IFERROR(INDEX('PC&amp;PD'!$A$1:$AP$15,ROW('PC&amp;PD'!$A$15),MATCH(INDIRECT(T2794),'PC&amp;PD'!$A$1:$AP$1,0)),"")</f>
        <v/>
      </c>
      <c r="Z2794" s="155"/>
      <c r="AA2794" s="13" t="str">
        <f t="shared" si="1259"/>
        <v/>
      </c>
      <c r="AB2794" s="155"/>
      <c r="AC2794" s="13" t="str">
        <f t="shared" ca="1" si="1264"/>
        <v>$AB</v>
      </c>
      <c r="AD2794" s="13" t="str" cm="1">
        <f t="array" aca="1" ref="AD2794" ca="1">IFERROR(IF((LEFT(INDIRECT("$F"&amp;$S2794),4))="GOTS",IF($G2794="Organic","GOTS_Organic_raw",(IF($G2794="Responsible","GOTS_Responsible",(IF($G2794="No Attribute (Conventional)","GOTS_conventional",(IF($G2794="Recycled Pre/Post-Consumer","GOTS_pre_post",(IF($G2794="In-Conversion","GOTS_in_conversion",(IF($G2794="Sustainably Sourced","Sustainably_sourced",""))))))))))),IF($G2794="Organic","Organic",(IF($G2794="Responsible","Responsible",(IF($G2794="No Attribute (Conventional)","No_Attribute_Conventional",(IF($G2794="Recycled Pre/Post-Consumer","Recycled_Pre_Post_Consumer",(IF($G2794="In-Conversion","In_Conversion",(IF($G2794="Recycled Pre-Consumer","Recycled_Pre_Consumer",(IF($G2794="Recycled Post-Consumer","Recycled_Post_Consumer",(IF($G2794="Sustainably Sourced","Sustainably_sourced","")))))))))))))))),"")</f>
        <v/>
      </c>
      <c r="AE2794" s="13" t="e" cm="1">
        <f t="array" aca="1" ref="AE2794" ca="1">IF(INDIRECT("$F"&amp;$S2794)="","",IF(LEFT(INDIRECT("$F"&amp;$S2794),3)="GRS","GRS_RCS_RM",IF((LEFT(INDIRECT("$F"&amp;$S2794),3))="RCS","GRS_RCS_RM",IF(INDIRECT("$F"&amp;$S2794)="OCS (No Label)","OCS_Conversion_RM",IF(LEFT(INDIRECT("$F"&amp;$S2794),3)="OCS","OCS_RM",IF(RIGHT(INDIRECT("$F"&amp;$S2794),10)="conversion","GOTS_RM_conversion",IF((LEFT(INDIRECT("$F"&amp;$S2794),4))="GOTS","GOTS_RM","Responsible_RM")))))))</f>
        <v>#REF!</v>
      </c>
      <c r="AF2794" s="13" t="str" cm="1">
        <f t="array" aca="1" ref="AF2794" ca="1">IF($S2794="","",INDIRECT("$Z"&amp;$S2794))</f>
        <v/>
      </c>
      <c r="AG2794" s="155"/>
      <c r="AH2794" s="13" t="str" cm="1">
        <f t="array" aca="1" ref="AH2794" ca="1">IFERROR(INDIRECT("$ag"&amp;S2794),"")</f>
        <v/>
      </c>
      <c r="AI2794" s="13" t="e" cm="1">
        <f t="array" aca="1" ref="AI2794" ca="1">INDIRECT("O"&amp;S2793)</f>
        <v>#REF!</v>
      </c>
      <c r="AJ2794" s="13" t="str">
        <f>IF($I2794="","",INDEX('Raw Material'!$A$1:$J$75,MATCH(I2794,'Raw Material'!$A$1:$A$75,0),(MATCH(G2794,'Raw Material'!$A$1:$J$1,0))))</f>
        <v/>
      </c>
      <c r="AK2794" s="13" t="str">
        <f t="shared" si="1260"/>
        <v>YANLIŞRM</v>
      </c>
      <c r="AL2794" s="153" t="str">
        <f t="shared" si="1261"/>
        <v/>
      </c>
    </row>
    <row r="2795" spans="1:38" ht="16.5" customHeight="1">
      <c r="A2795" s="161"/>
      <c r="B2795" s="166"/>
      <c r="C2795" s="167"/>
      <c r="D2795" s="156"/>
      <c r="E2795" s="156"/>
      <c r="F2795" s="174"/>
      <c r="G2795" s="181"/>
      <c r="H2795" s="182"/>
      <c r="I2795" s="182"/>
      <c r="J2795" s="182"/>
      <c r="K2795" s="32"/>
      <c r="L2795" s="178"/>
      <c r="M2795" s="178"/>
      <c r="N2795" s="81"/>
      <c r="O2795" s="185"/>
      <c r="P2795" s="103"/>
      <c r="Q2795" s="84" t="str">
        <f t="shared" si="1262"/>
        <v/>
      </c>
      <c r="R2795" s="159"/>
      <c r="S2795" s="28" t="str" cm="1">
        <f t="array" aca="1" ref="S2795" ca="1">IF(INDIRECT("A"&amp;114+$U2795)&lt;&gt;"",114+$U2795,"")</f>
        <v/>
      </c>
      <c r="T2795" s="28" t="str">
        <f t="shared" ca="1" si="1263"/>
        <v>$B</v>
      </c>
      <c r="U2795" s="29">
        <f t="shared" si="1269"/>
        <v>2676</v>
      </c>
      <c r="V2795" s="29">
        <v>223.41666666668399</v>
      </c>
      <c r="W2795" s="29">
        <f t="shared" si="1274"/>
        <v>223</v>
      </c>
      <c r="X2795" s="41" t="str" cm="1">
        <f t="array" aca="1" ref="X2795" ca="1">IFERROR(INDEX('PC&amp;PD'!$A$1:$AP$15,ROW('PC&amp;PD'!$A$15),MATCH(INDIRECT(T2795),'PC&amp;PD'!$A$1:$AP$1,0)),"")</f>
        <v/>
      </c>
      <c r="Z2795" s="155"/>
      <c r="AA2795" s="13" t="str">
        <f t="shared" si="1259"/>
        <v/>
      </c>
      <c r="AB2795" s="155"/>
      <c r="AC2795" s="13" t="str">
        <f t="shared" ca="1" si="1264"/>
        <v>$AB</v>
      </c>
      <c r="AD2795" s="13" t="str" cm="1">
        <f t="array" aca="1" ref="AD2795" ca="1">IFERROR(IF((LEFT(INDIRECT("$F"&amp;$S2795),4))="GOTS",IF($G2795="Organic","GOTS_Organic_raw",(IF($G2795="Responsible","GOTS_Responsible",(IF($G2795="No Attribute (Conventional)","GOTS_conventional",(IF($G2795="Recycled Pre/Post-Consumer","GOTS_pre_post",(IF($G2795="In-Conversion","GOTS_in_conversion",(IF($G2795="Sustainably Sourced","Sustainably_sourced",""))))))))))),IF($G2795="Organic","Organic",(IF($G2795="Responsible","Responsible",(IF($G2795="No Attribute (Conventional)","No_Attribute_Conventional",(IF($G2795="Recycled Pre/Post-Consumer","Recycled_Pre_Post_Consumer",(IF($G2795="In-Conversion","In_Conversion",(IF($G2795="Recycled Pre-Consumer","Recycled_Pre_Consumer",(IF($G2795="Recycled Post-Consumer","Recycled_Post_Consumer",(IF($G2795="Sustainably Sourced","Sustainably_sourced","")))))))))))))))),"")</f>
        <v/>
      </c>
      <c r="AE2795" s="13" t="e" cm="1">
        <f t="array" aca="1" ref="AE2795" ca="1">IF(INDIRECT("$F"&amp;$S2795)="","",IF(LEFT(INDIRECT("$F"&amp;$S2795),3)="GRS","GRS_RCS_RM",IF((LEFT(INDIRECT("$F"&amp;$S2795),3))="RCS","GRS_RCS_RM",IF(INDIRECT("$F"&amp;$S2795)="OCS (No Label)","OCS_Conversion_RM",IF(LEFT(INDIRECT("$F"&amp;$S2795),3)="OCS","OCS_RM",IF(RIGHT(INDIRECT("$F"&amp;$S2795),10)="conversion","GOTS_RM_conversion",IF((LEFT(INDIRECT("$F"&amp;$S2795),4))="GOTS","GOTS_RM","Responsible_RM")))))))</f>
        <v>#REF!</v>
      </c>
      <c r="AF2795" s="13" t="str" cm="1">
        <f t="array" aca="1" ref="AF2795" ca="1">IF($S2795="","",INDIRECT("$Z"&amp;$S2795))</f>
        <v/>
      </c>
      <c r="AG2795" s="155"/>
      <c r="AH2795" s="13" t="str" cm="1">
        <f t="array" aca="1" ref="AH2795" ca="1">IFERROR(INDIRECT("$ag"&amp;S2795),"")</f>
        <v/>
      </c>
      <c r="AI2795" s="13" t="e" cm="1">
        <f t="array" aca="1" ref="AI2795" ca="1">INDIRECT("O"&amp;S2794)</f>
        <v>#REF!</v>
      </c>
      <c r="AJ2795" s="13" t="str">
        <f>IF($I2795="","",INDEX('Raw Material'!$A$1:$J$75,MATCH(I2795,'Raw Material'!$A$1:$A$75,0),(MATCH(G2795,'Raw Material'!$A$1:$J$1,0))))</f>
        <v/>
      </c>
      <c r="AK2795" s="13" t="str">
        <f t="shared" si="1260"/>
        <v>YANLIŞRM</v>
      </c>
      <c r="AL2795" s="153" t="str">
        <f t="shared" si="1261"/>
        <v/>
      </c>
    </row>
    <row r="2796" spans="1:38" ht="16.5" customHeight="1">
      <c r="A2796" s="162"/>
      <c r="B2796" s="168"/>
      <c r="C2796" s="169"/>
      <c r="D2796" s="156"/>
      <c r="E2796" s="156"/>
      <c r="F2796" s="175"/>
      <c r="G2796" s="181"/>
      <c r="H2796" s="182"/>
      <c r="I2796" s="182"/>
      <c r="J2796" s="182"/>
      <c r="K2796" s="32"/>
      <c r="L2796" s="179"/>
      <c r="M2796" s="179"/>
      <c r="N2796" s="81"/>
      <c r="O2796" s="185"/>
      <c r="P2796" s="103"/>
      <c r="Q2796" s="84" t="str">
        <f t="shared" si="1262"/>
        <v/>
      </c>
      <c r="R2796" s="159"/>
      <c r="S2796" s="28" t="str" cm="1">
        <f t="array" aca="1" ref="S2796" ca="1">IF(INDIRECT("A"&amp;114+$U2796)&lt;&gt;"",114+$U2796,"")</f>
        <v/>
      </c>
      <c r="T2796" s="28" t="str">
        <f t="shared" ca="1" si="1263"/>
        <v>$B</v>
      </c>
      <c r="U2796" s="29">
        <f t="shared" si="1269"/>
        <v>2676</v>
      </c>
      <c r="V2796" s="29">
        <v>223.50000000001799</v>
      </c>
      <c r="W2796" s="29">
        <f t="shared" si="1274"/>
        <v>223</v>
      </c>
      <c r="X2796" s="41" t="str" cm="1">
        <f t="array" aca="1" ref="X2796" ca="1">IFERROR(INDEX('PC&amp;PD'!$A$1:$AP$15,ROW('PC&amp;PD'!$A$15),MATCH(INDIRECT(T2796),'PC&amp;PD'!$A$1:$AP$1,0)),"")</f>
        <v/>
      </c>
      <c r="Z2796" s="155"/>
      <c r="AA2796" s="13" t="str">
        <f t="shared" si="1259"/>
        <v/>
      </c>
      <c r="AB2796" s="155"/>
      <c r="AC2796" s="13" t="str">
        <f t="shared" ca="1" si="1264"/>
        <v>$AB</v>
      </c>
      <c r="AD2796" s="13" t="str" cm="1">
        <f t="array" aca="1" ref="AD2796" ca="1">IFERROR(IF((LEFT(INDIRECT("$F"&amp;$S2796),4))="GOTS",IF($G2796="Organic","GOTS_Organic_raw",(IF($G2796="Responsible","GOTS_Responsible",(IF($G2796="No Attribute (Conventional)","GOTS_conventional",(IF($G2796="Recycled Pre/Post-Consumer","GOTS_pre_post",(IF($G2796="In-Conversion","GOTS_in_conversion",(IF($G2796="Sustainably Sourced","Sustainably_sourced",""))))))))))),IF($G2796="Organic","Organic",(IF($G2796="Responsible","Responsible",(IF($G2796="No Attribute (Conventional)","No_Attribute_Conventional",(IF($G2796="Recycled Pre/Post-Consumer","Recycled_Pre_Post_Consumer",(IF($G2796="In-Conversion","In_Conversion",(IF($G2796="Recycled Pre-Consumer","Recycled_Pre_Consumer",(IF($G2796="Recycled Post-Consumer","Recycled_Post_Consumer",(IF($G2796="Sustainably Sourced","Sustainably_sourced","")))))))))))))))),"")</f>
        <v/>
      </c>
      <c r="AE2796" s="13" t="e" cm="1">
        <f t="array" aca="1" ref="AE2796" ca="1">IF(INDIRECT("$F"&amp;$S2796)="","",IF(LEFT(INDIRECT("$F"&amp;$S2796),3)="GRS","GRS_RCS_RM",IF((LEFT(INDIRECT("$F"&amp;$S2796),3))="RCS","GRS_RCS_RM",IF(INDIRECT("$F"&amp;$S2796)="OCS (No Label)","OCS_Conversion_RM",IF(LEFT(INDIRECT("$F"&amp;$S2796),3)="OCS","OCS_RM",IF(RIGHT(INDIRECT("$F"&amp;$S2796),10)="conversion","GOTS_RM_conversion",IF((LEFT(INDIRECT("$F"&amp;$S2796),4))="GOTS","GOTS_RM","Responsible_RM")))))))</f>
        <v>#REF!</v>
      </c>
      <c r="AF2796" s="13" t="str" cm="1">
        <f t="array" aca="1" ref="AF2796" ca="1">IF($S2796="","",INDIRECT("$Z"&amp;$S2796))</f>
        <v/>
      </c>
      <c r="AG2796" s="155"/>
      <c r="AH2796" s="13" t="str" cm="1">
        <f t="array" aca="1" ref="AH2796" ca="1">IFERROR(INDIRECT("$ag"&amp;S2796),"")</f>
        <v/>
      </c>
      <c r="AI2796" s="13" t="e" cm="1">
        <f t="array" aca="1" ref="AI2796" ca="1">INDIRECT("O"&amp;S2795)</f>
        <v>#REF!</v>
      </c>
      <c r="AJ2796" s="13" t="str">
        <f>IF($I2796="","",INDEX('Raw Material'!$A$1:$J$75,MATCH(I2796,'Raw Material'!$A$1:$A$75,0),(MATCH(G2796,'Raw Material'!$A$1:$J$1,0))))</f>
        <v/>
      </c>
      <c r="AK2796" s="13" t="str">
        <f t="shared" si="1260"/>
        <v>YANLIŞRM</v>
      </c>
      <c r="AL2796" s="153" t="str">
        <f t="shared" si="1261"/>
        <v/>
      </c>
    </row>
    <row r="2797" spans="1:38" ht="16.5" customHeight="1">
      <c r="A2797" s="162"/>
      <c r="B2797" s="168"/>
      <c r="C2797" s="169"/>
      <c r="D2797" s="156"/>
      <c r="E2797" s="156"/>
      <c r="F2797" s="175"/>
      <c r="G2797" s="181"/>
      <c r="H2797" s="182"/>
      <c r="I2797" s="182"/>
      <c r="J2797" s="182"/>
      <c r="K2797" s="32"/>
      <c r="L2797" s="179"/>
      <c r="M2797" s="179"/>
      <c r="N2797" s="81"/>
      <c r="O2797" s="185"/>
      <c r="P2797" s="103"/>
      <c r="Q2797" s="84" t="str">
        <f t="shared" si="1262"/>
        <v/>
      </c>
      <c r="R2797" s="159"/>
      <c r="S2797" s="28" t="str" cm="1">
        <f t="array" aca="1" ref="S2797" ca="1">IF(INDIRECT("A"&amp;114+$U2797)&lt;&gt;"",114+$U2797,"")</f>
        <v/>
      </c>
      <c r="T2797" s="28" t="str">
        <f t="shared" ca="1" si="1263"/>
        <v>$B</v>
      </c>
      <c r="U2797" s="29">
        <f t="shared" si="1269"/>
        <v>2676</v>
      </c>
      <c r="V2797" s="29">
        <v>223.58333333335099</v>
      </c>
      <c r="W2797" s="29">
        <f t="shared" si="1274"/>
        <v>223</v>
      </c>
      <c r="X2797" s="41" t="str" cm="1">
        <f t="array" aca="1" ref="X2797" ca="1">IFERROR(INDEX('PC&amp;PD'!$A$1:$AP$15,ROW('PC&amp;PD'!$A$15),MATCH(INDIRECT(T2797),'PC&amp;PD'!$A$1:$AP$1,0)),"")</f>
        <v/>
      </c>
      <c r="Z2797" s="155"/>
      <c r="AA2797" s="13" t="str">
        <f t="shared" si="1259"/>
        <v/>
      </c>
      <c r="AB2797" s="155"/>
      <c r="AC2797" s="13" t="str">
        <f t="shared" ca="1" si="1264"/>
        <v>$AB</v>
      </c>
      <c r="AD2797" s="13" t="str" cm="1">
        <f t="array" aca="1" ref="AD2797" ca="1">IFERROR(IF((LEFT(INDIRECT("$F"&amp;$S2797),4))="GOTS",IF($G2797="Organic","GOTS_Organic_raw",(IF($G2797="Responsible","GOTS_Responsible",(IF($G2797="No Attribute (Conventional)","GOTS_conventional",(IF($G2797="Recycled Pre/Post-Consumer","GOTS_pre_post",(IF($G2797="In-Conversion","GOTS_in_conversion",(IF($G2797="Sustainably Sourced","Sustainably_sourced",""))))))))))),IF($G2797="Organic","Organic",(IF($G2797="Responsible","Responsible",(IF($G2797="No Attribute (Conventional)","No_Attribute_Conventional",(IF($G2797="Recycled Pre/Post-Consumer","Recycled_Pre_Post_Consumer",(IF($G2797="In-Conversion","In_Conversion",(IF($G2797="Recycled Pre-Consumer","Recycled_Pre_Consumer",(IF($G2797="Recycled Post-Consumer","Recycled_Post_Consumer",(IF($G2797="Sustainably Sourced","Sustainably_sourced","")))))))))))))))),"")</f>
        <v/>
      </c>
      <c r="AE2797" s="13" t="e" cm="1">
        <f t="array" aca="1" ref="AE2797" ca="1">IF(INDIRECT("$F"&amp;$S2797)="","",IF(LEFT(INDIRECT("$F"&amp;$S2797),3)="GRS","GRS_RCS_RM",IF((LEFT(INDIRECT("$F"&amp;$S2797),3))="RCS","GRS_RCS_RM",IF(INDIRECT("$F"&amp;$S2797)="OCS (No Label)","OCS_Conversion_RM",IF(LEFT(INDIRECT("$F"&amp;$S2797),3)="OCS","OCS_RM",IF(RIGHT(INDIRECT("$F"&amp;$S2797),10)="conversion","GOTS_RM_conversion",IF((LEFT(INDIRECT("$F"&amp;$S2797),4))="GOTS","GOTS_RM","Responsible_RM")))))))</f>
        <v>#REF!</v>
      </c>
      <c r="AF2797" s="13" t="str" cm="1">
        <f t="array" aca="1" ref="AF2797" ca="1">IF($S2797="","",INDIRECT("$Z"&amp;$S2797))</f>
        <v/>
      </c>
      <c r="AG2797" s="155"/>
      <c r="AH2797" s="13" t="str" cm="1">
        <f t="array" aca="1" ref="AH2797" ca="1">IFERROR(INDIRECT("$ag"&amp;S2797),"")</f>
        <v/>
      </c>
      <c r="AI2797" s="13" t="e" cm="1">
        <f t="array" aca="1" ref="AI2797" ca="1">INDIRECT("O"&amp;S2796)</f>
        <v>#REF!</v>
      </c>
      <c r="AJ2797" s="13" t="str">
        <f>IF($I2797="","",INDEX('Raw Material'!$A$1:$J$75,MATCH(I2797,'Raw Material'!$A$1:$A$75,0),(MATCH(G2797,'Raw Material'!$A$1:$J$1,0))))</f>
        <v/>
      </c>
      <c r="AK2797" s="13" t="str">
        <f t="shared" si="1260"/>
        <v>YANLIŞRM</v>
      </c>
      <c r="AL2797" s="153" t="str">
        <f t="shared" si="1261"/>
        <v/>
      </c>
    </row>
    <row r="2798" spans="1:38" ht="16.5" customHeight="1">
      <c r="A2798" s="162"/>
      <c r="B2798" s="168"/>
      <c r="C2798" s="169"/>
      <c r="D2798" s="156"/>
      <c r="E2798" s="156"/>
      <c r="F2798" s="175"/>
      <c r="G2798" s="181"/>
      <c r="H2798" s="182"/>
      <c r="I2798" s="182"/>
      <c r="J2798" s="182"/>
      <c r="K2798" s="32"/>
      <c r="L2798" s="179"/>
      <c r="M2798" s="179"/>
      <c r="N2798" s="81"/>
      <c r="O2798" s="185"/>
      <c r="P2798" s="103"/>
      <c r="Q2798" s="84" t="str">
        <f t="shared" si="1262"/>
        <v/>
      </c>
      <c r="R2798" s="159"/>
      <c r="S2798" s="28" t="str" cm="1">
        <f t="array" aca="1" ref="S2798" ca="1">IF(INDIRECT("A"&amp;114+$U2798)&lt;&gt;"",114+$U2798,"")</f>
        <v/>
      </c>
      <c r="T2798" s="28" t="str">
        <f t="shared" ca="1" si="1263"/>
        <v>$B</v>
      </c>
      <c r="U2798" s="29">
        <f t="shared" si="1269"/>
        <v>2676</v>
      </c>
      <c r="V2798" s="29">
        <v>223.66666666668399</v>
      </c>
      <c r="W2798" s="29">
        <f t="shared" si="1274"/>
        <v>223</v>
      </c>
      <c r="X2798" s="41" t="str" cm="1">
        <f t="array" aca="1" ref="X2798" ca="1">IFERROR(INDEX('PC&amp;PD'!$A$1:$AP$15,ROW('PC&amp;PD'!$A$15),MATCH(INDIRECT(T2798),'PC&amp;PD'!$A$1:$AP$1,0)),"")</f>
        <v/>
      </c>
      <c r="Z2798" s="155"/>
      <c r="AA2798" s="13" t="str">
        <f t="shared" si="1259"/>
        <v/>
      </c>
      <c r="AB2798" s="155"/>
      <c r="AC2798" s="13" t="str">
        <f t="shared" ca="1" si="1264"/>
        <v>$AB</v>
      </c>
      <c r="AD2798" s="13" t="str" cm="1">
        <f t="array" aca="1" ref="AD2798" ca="1">IFERROR(IF((LEFT(INDIRECT("$F"&amp;$S2798),4))="GOTS",IF($G2798="Organic","GOTS_Organic_raw",(IF($G2798="Responsible","GOTS_Responsible",(IF($G2798="No Attribute (Conventional)","GOTS_conventional",(IF($G2798="Recycled Pre/Post-Consumer","GOTS_pre_post",(IF($G2798="In-Conversion","GOTS_in_conversion",(IF($G2798="Sustainably Sourced","Sustainably_sourced",""))))))))))),IF($G2798="Organic","Organic",(IF($G2798="Responsible","Responsible",(IF($G2798="No Attribute (Conventional)","No_Attribute_Conventional",(IF($G2798="Recycled Pre/Post-Consumer","Recycled_Pre_Post_Consumer",(IF($G2798="In-Conversion","In_Conversion",(IF($G2798="Recycled Pre-Consumer","Recycled_Pre_Consumer",(IF($G2798="Recycled Post-Consumer","Recycled_Post_Consumer",(IF($G2798="Sustainably Sourced","Sustainably_sourced","")))))))))))))))),"")</f>
        <v/>
      </c>
      <c r="AE2798" s="13" t="e" cm="1">
        <f t="array" aca="1" ref="AE2798" ca="1">IF(INDIRECT("$F"&amp;$S2798)="","",IF(LEFT(INDIRECT("$F"&amp;$S2798),3)="GRS","GRS_RCS_RM",IF((LEFT(INDIRECT("$F"&amp;$S2798),3))="RCS","GRS_RCS_RM",IF(INDIRECT("$F"&amp;$S2798)="OCS (No Label)","OCS_Conversion_RM",IF(LEFT(INDIRECT("$F"&amp;$S2798),3)="OCS","OCS_RM",IF(RIGHT(INDIRECT("$F"&amp;$S2798),10)="conversion","GOTS_RM_conversion",IF((LEFT(INDIRECT("$F"&amp;$S2798),4))="GOTS","GOTS_RM","Responsible_RM")))))))</f>
        <v>#REF!</v>
      </c>
      <c r="AF2798" s="13" t="str" cm="1">
        <f t="array" aca="1" ref="AF2798" ca="1">IF($S2798="","",INDIRECT("$Z"&amp;$S2798))</f>
        <v/>
      </c>
      <c r="AG2798" s="155"/>
      <c r="AH2798" s="13" t="str" cm="1">
        <f t="array" aca="1" ref="AH2798" ca="1">IFERROR(INDIRECT("$ag"&amp;S2798),"")</f>
        <v/>
      </c>
      <c r="AI2798" s="13" t="e" cm="1">
        <f t="array" aca="1" ref="AI2798" ca="1">INDIRECT("O"&amp;S2797)</f>
        <v>#REF!</v>
      </c>
      <c r="AJ2798" s="13" t="str">
        <f>IF($I2798="","",INDEX('Raw Material'!$A$1:$J$75,MATCH(I2798,'Raw Material'!$A$1:$A$75,0),(MATCH(G2798,'Raw Material'!$A$1:$J$1,0))))</f>
        <v/>
      </c>
      <c r="AK2798" s="13" t="str">
        <f t="shared" si="1260"/>
        <v>YANLIŞRM</v>
      </c>
      <c r="AL2798" s="153" t="str">
        <f t="shared" si="1261"/>
        <v/>
      </c>
    </row>
    <row r="2799" spans="1:38" ht="16.5" customHeight="1">
      <c r="A2799" s="162"/>
      <c r="B2799" s="168"/>
      <c r="C2799" s="169"/>
      <c r="D2799" s="156"/>
      <c r="E2799" s="156"/>
      <c r="F2799" s="175"/>
      <c r="G2799" s="181"/>
      <c r="H2799" s="182"/>
      <c r="I2799" s="182"/>
      <c r="J2799" s="182"/>
      <c r="K2799" s="32"/>
      <c r="L2799" s="179"/>
      <c r="M2799" s="179"/>
      <c r="N2799" s="81"/>
      <c r="O2799" s="185"/>
      <c r="P2799" s="103"/>
      <c r="Q2799" s="84" t="str">
        <f t="shared" si="1262"/>
        <v/>
      </c>
      <c r="R2799" s="159"/>
      <c r="S2799" s="28" t="str" cm="1">
        <f t="array" aca="1" ref="S2799" ca="1">IF(INDIRECT("A"&amp;114+$U2799)&lt;&gt;"",114+$U2799,"")</f>
        <v/>
      </c>
      <c r="T2799" s="28" t="str">
        <f t="shared" ca="1" si="1263"/>
        <v>$B</v>
      </c>
      <c r="U2799" s="29">
        <f t="shared" si="1269"/>
        <v>2676</v>
      </c>
      <c r="V2799" s="29">
        <v>223.75000000001799</v>
      </c>
      <c r="W2799" s="29">
        <f t="shared" si="1274"/>
        <v>223</v>
      </c>
      <c r="X2799" s="41" t="str" cm="1">
        <f t="array" aca="1" ref="X2799" ca="1">IFERROR(INDEX('PC&amp;PD'!$A$1:$AP$15,ROW('PC&amp;PD'!$A$15),MATCH(INDIRECT(T2799),'PC&amp;PD'!$A$1:$AP$1,0)),"")</f>
        <v/>
      </c>
      <c r="Z2799" s="155"/>
      <c r="AA2799" s="13" t="str">
        <f t="shared" si="1259"/>
        <v/>
      </c>
      <c r="AB2799" s="155"/>
      <c r="AC2799" s="13" t="str">
        <f t="shared" ca="1" si="1264"/>
        <v>$AB</v>
      </c>
      <c r="AD2799" s="13" t="str" cm="1">
        <f t="array" aca="1" ref="AD2799" ca="1">IFERROR(IF((LEFT(INDIRECT("$F"&amp;$S2799),4))="GOTS",IF($G2799="Organic","GOTS_Organic_raw",(IF($G2799="Responsible","GOTS_Responsible",(IF($G2799="No Attribute (Conventional)","GOTS_conventional",(IF($G2799="Recycled Pre/Post-Consumer","GOTS_pre_post",(IF($G2799="In-Conversion","GOTS_in_conversion",(IF($G2799="Sustainably Sourced","Sustainably_sourced",""))))))))))),IF($G2799="Organic","Organic",(IF($G2799="Responsible","Responsible",(IF($G2799="No Attribute (Conventional)","No_Attribute_Conventional",(IF($G2799="Recycled Pre/Post-Consumer","Recycled_Pre_Post_Consumer",(IF($G2799="In-Conversion","In_Conversion",(IF($G2799="Recycled Pre-Consumer","Recycled_Pre_Consumer",(IF($G2799="Recycled Post-Consumer","Recycled_Post_Consumer",(IF($G2799="Sustainably Sourced","Sustainably_sourced","")))))))))))))))),"")</f>
        <v/>
      </c>
      <c r="AE2799" s="13" t="e" cm="1">
        <f t="array" aca="1" ref="AE2799" ca="1">IF(INDIRECT("$F"&amp;$S2799)="","",IF(LEFT(INDIRECT("$F"&amp;$S2799),3)="GRS","GRS_RCS_RM",IF((LEFT(INDIRECT("$F"&amp;$S2799),3))="RCS","GRS_RCS_RM",IF(INDIRECT("$F"&amp;$S2799)="OCS (No Label)","OCS_Conversion_RM",IF(LEFT(INDIRECT("$F"&amp;$S2799),3)="OCS","OCS_RM",IF(RIGHT(INDIRECT("$F"&amp;$S2799),10)="conversion","GOTS_RM_conversion",IF((LEFT(INDIRECT("$F"&amp;$S2799),4))="GOTS","GOTS_RM","Responsible_RM")))))))</f>
        <v>#REF!</v>
      </c>
      <c r="AF2799" s="13" t="str" cm="1">
        <f t="array" aca="1" ref="AF2799" ca="1">IF($S2799="","",INDIRECT("$Z"&amp;$S2799))</f>
        <v/>
      </c>
      <c r="AG2799" s="155"/>
      <c r="AH2799" s="13" t="str" cm="1">
        <f t="array" aca="1" ref="AH2799" ca="1">IFERROR(INDIRECT("$ag"&amp;S2799),"")</f>
        <v/>
      </c>
      <c r="AI2799" s="13" t="e" cm="1">
        <f t="array" aca="1" ref="AI2799" ca="1">INDIRECT("O"&amp;S2798)</f>
        <v>#REF!</v>
      </c>
      <c r="AJ2799" s="13" t="str">
        <f>IF($I2799="","",INDEX('Raw Material'!$A$1:$J$75,MATCH(I2799,'Raw Material'!$A$1:$A$75,0),(MATCH(G2799,'Raw Material'!$A$1:$J$1,0))))</f>
        <v/>
      </c>
      <c r="AK2799" s="13" t="str">
        <f t="shared" si="1260"/>
        <v>YANLIŞRM</v>
      </c>
      <c r="AL2799" s="153" t="str">
        <f t="shared" si="1261"/>
        <v/>
      </c>
    </row>
    <row r="2800" spans="1:38" ht="16.5" customHeight="1">
      <c r="A2800" s="162"/>
      <c r="B2800" s="168"/>
      <c r="C2800" s="169"/>
      <c r="D2800" s="156"/>
      <c r="E2800" s="156"/>
      <c r="F2800" s="175"/>
      <c r="G2800" s="181"/>
      <c r="H2800" s="182"/>
      <c r="I2800" s="182"/>
      <c r="J2800" s="182"/>
      <c r="K2800" s="32"/>
      <c r="L2800" s="179"/>
      <c r="M2800" s="179"/>
      <c r="N2800" s="81"/>
      <c r="O2800" s="185"/>
      <c r="P2800" s="103"/>
      <c r="Q2800" s="84" t="str">
        <f t="shared" si="1262"/>
        <v/>
      </c>
      <c r="R2800" s="159"/>
      <c r="S2800" s="28" t="str" cm="1">
        <f t="array" aca="1" ref="S2800" ca="1">IF(INDIRECT("A"&amp;114+$U2800)&lt;&gt;"",114+$U2800,"")</f>
        <v/>
      </c>
      <c r="T2800" s="28" t="str">
        <f t="shared" ca="1" si="1263"/>
        <v>$B</v>
      </c>
      <c r="U2800" s="29">
        <f t="shared" si="1269"/>
        <v>2676</v>
      </c>
      <c r="V2800" s="29">
        <v>223.83333333335099</v>
      </c>
      <c r="W2800" s="29">
        <f t="shared" si="1274"/>
        <v>223</v>
      </c>
      <c r="X2800" s="41" t="str" cm="1">
        <f t="array" aca="1" ref="X2800" ca="1">IFERROR(INDEX('PC&amp;PD'!$A$1:$AP$15,ROW('PC&amp;PD'!$A$15),MATCH(INDIRECT(T2800),'PC&amp;PD'!$A$1:$AP$1,0)),"")</f>
        <v/>
      </c>
      <c r="Z2800" s="155"/>
      <c r="AA2800" s="13" t="str">
        <f t="shared" si="1259"/>
        <v/>
      </c>
      <c r="AB2800" s="155"/>
      <c r="AC2800" s="13" t="str">
        <f t="shared" ca="1" si="1264"/>
        <v>$AB</v>
      </c>
      <c r="AD2800" s="13" t="str" cm="1">
        <f t="array" aca="1" ref="AD2800" ca="1">IFERROR(IF((LEFT(INDIRECT("$F"&amp;$S2800),4))="GOTS",IF($G2800="Organic","GOTS_Organic_raw",(IF($G2800="Responsible","GOTS_Responsible",(IF($G2800="No Attribute (Conventional)","GOTS_conventional",(IF($G2800="Recycled Pre/Post-Consumer","GOTS_pre_post",(IF($G2800="In-Conversion","GOTS_in_conversion",(IF($G2800="Sustainably Sourced","Sustainably_sourced",""))))))))))),IF($G2800="Organic","Organic",(IF($G2800="Responsible","Responsible",(IF($G2800="No Attribute (Conventional)","No_Attribute_Conventional",(IF($G2800="Recycled Pre/Post-Consumer","Recycled_Pre_Post_Consumer",(IF($G2800="In-Conversion","In_Conversion",(IF($G2800="Recycled Pre-Consumer","Recycled_Pre_Consumer",(IF($G2800="Recycled Post-Consumer","Recycled_Post_Consumer",(IF($G2800="Sustainably Sourced","Sustainably_sourced","")))))))))))))))),"")</f>
        <v/>
      </c>
      <c r="AE2800" s="13" t="e" cm="1">
        <f t="array" aca="1" ref="AE2800" ca="1">IF(INDIRECT("$F"&amp;$S2800)="","",IF(LEFT(INDIRECT("$F"&amp;$S2800),3)="GRS","GRS_RCS_RM",IF((LEFT(INDIRECT("$F"&amp;$S2800),3))="RCS","GRS_RCS_RM",IF(INDIRECT("$F"&amp;$S2800)="OCS (No Label)","OCS_Conversion_RM",IF(LEFT(INDIRECT("$F"&amp;$S2800),3)="OCS","OCS_RM",IF(RIGHT(INDIRECT("$F"&amp;$S2800),10)="conversion","GOTS_RM_conversion",IF((LEFT(INDIRECT("$F"&amp;$S2800),4))="GOTS","GOTS_RM","Responsible_RM")))))))</f>
        <v>#REF!</v>
      </c>
      <c r="AF2800" s="13" t="str" cm="1">
        <f t="array" aca="1" ref="AF2800" ca="1">IF($S2800="","",INDIRECT("$Z"&amp;$S2800))</f>
        <v/>
      </c>
      <c r="AG2800" s="155"/>
      <c r="AH2800" s="13" t="str" cm="1">
        <f t="array" aca="1" ref="AH2800" ca="1">IFERROR(INDIRECT("$ag"&amp;S2800),"")</f>
        <v/>
      </c>
      <c r="AI2800" s="13" t="e" cm="1">
        <f t="array" aca="1" ref="AI2800" ca="1">INDIRECT("O"&amp;S2799)</f>
        <v>#REF!</v>
      </c>
      <c r="AJ2800" s="13" t="str">
        <f>IF($I2800="","",INDEX('Raw Material'!$A$1:$J$75,MATCH(I2800,'Raw Material'!$A$1:$A$75,0),(MATCH(G2800,'Raw Material'!$A$1:$J$1,0))))</f>
        <v/>
      </c>
      <c r="AK2800" s="13" t="str">
        <f t="shared" si="1260"/>
        <v>YANLIŞRM</v>
      </c>
      <c r="AL2800" s="153" t="str">
        <f t="shared" si="1261"/>
        <v/>
      </c>
    </row>
    <row r="2801" spans="1:38" ht="16.5" customHeight="1" thickBot="1">
      <c r="A2801" s="163"/>
      <c r="B2801" s="170"/>
      <c r="C2801" s="171"/>
      <c r="D2801" s="156"/>
      <c r="E2801" s="156"/>
      <c r="F2801" s="176"/>
      <c r="G2801" s="157"/>
      <c r="H2801" s="158"/>
      <c r="I2801" s="158"/>
      <c r="J2801" s="158"/>
      <c r="K2801" s="33"/>
      <c r="L2801" s="180"/>
      <c r="M2801" s="180"/>
      <c r="N2801" s="82"/>
      <c r="O2801" s="186"/>
      <c r="P2801" s="103"/>
      <c r="Q2801" s="84" t="str">
        <f t="shared" si="1262"/>
        <v/>
      </c>
      <c r="R2801" s="159"/>
      <c r="S2801" s="28" t="str" cm="1">
        <f t="array" aca="1" ref="S2801" ca="1">IF(INDIRECT("A"&amp;114+$U2801)&lt;&gt;"",114+$U2801,"")</f>
        <v/>
      </c>
      <c r="T2801" s="28" t="str">
        <f t="shared" ca="1" si="1263"/>
        <v>$B</v>
      </c>
      <c r="U2801" s="29">
        <f t="shared" si="1269"/>
        <v>2676</v>
      </c>
      <c r="V2801" s="29">
        <v>223.91666666668399</v>
      </c>
      <c r="W2801" s="29">
        <f t="shared" si="1274"/>
        <v>223</v>
      </c>
      <c r="X2801" s="41" t="str" cm="1">
        <f t="array" aca="1" ref="X2801" ca="1">IFERROR(INDEX('PC&amp;PD'!$A$1:$AP$15,ROW('PC&amp;PD'!$A$15),MATCH(INDIRECT(T2801),'PC&amp;PD'!$A$1:$AP$1,0)),"")</f>
        <v/>
      </c>
      <c r="Z2801" s="155"/>
      <c r="AA2801" s="13" t="str">
        <f t="shared" si="1259"/>
        <v/>
      </c>
      <c r="AB2801" s="155"/>
      <c r="AC2801" s="13" t="str">
        <f t="shared" ca="1" si="1264"/>
        <v>$AB</v>
      </c>
      <c r="AD2801" s="13" t="str" cm="1">
        <f t="array" aca="1" ref="AD2801" ca="1">IFERROR(IF((LEFT(INDIRECT("$F"&amp;$S2801),4))="GOTS",IF($G2801="Organic","GOTS_Organic_raw",(IF($G2801="Responsible","GOTS_Responsible",(IF($G2801="No Attribute (Conventional)","GOTS_conventional",(IF($G2801="Recycled Pre/Post-Consumer","GOTS_pre_post",(IF($G2801="In-Conversion","GOTS_in_conversion",(IF($G2801="Sustainably Sourced","Sustainably_sourced",""))))))))))),IF($G2801="Organic","Organic",(IF($G2801="Responsible","Responsible",(IF($G2801="No Attribute (Conventional)","No_Attribute_Conventional",(IF($G2801="Recycled Pre/Post-Consumer","Recycled_Pre_Post_Consumer",(IF($G2801="In-Conversion","In_Conversion",(IF($G2801="Recycled Pre-Consumer","Recycled_Pre_Consumer",(IF($G2801="Recycled Post-Consumer","Recycled_Post_Consumer",(IF($G2801="Sustainably Sourced","Sustainably_sourced","")))))))))))))))),"")</f>
        <v/>
      </c>
      <c r="AE2801" s="13" t="e" cm="1">
        <f t="array" aca="1" ref="AE2801" ca="1">IF(INDIRECT("$F"&amp;$S2801)="","",IF(LEFT(INDIRECT("$F"&amp;$S2801),3)="GRS","GRS_RCS_RM",IF((LEFT(INDIRECT("$F"&amp;$S2801),3))="RCS","GRS_RCS_RM",IF(INDIRECT("$F"&amp;$S2801)="OCS (No Label)","OCS_Conversion_RM",IF(LEFT(INDIRECT("$F"&amp;$S2801),3)="OCS","OCS_RM",IF(RIGHT(INDIRECT("$F"&amp;$S2801),10)="conversion","GOTS_RM_conversion",IF((LEFT(INDIRECT("$F"&amp;$S2801),4))="GOTS","GOTS_RM","Responsible_RM")))))))</f>
        <v>#REF!</v>
      </c>
      <c r="AF2801" s="13" t="str" cm="1">
        <f t="array" aca="1" ref="AF2801" ca="1">IF($S2801="","",INDIRECT("$Z"&amp;$S2801))</f>
        <v/>
      </c>
      <c r="AG2801" s="155"/>
      <c r="AH2801" s="13" t="str" cm="1">
        <f t="array" aca="1" ref="AH2801" ca="1">IFERROR(INDIRECT("$ag"&amp;S2801),"")</f>
        <v/>
      </c>
      <c r="AI2801" s="13" t="e" cm="1">
        <f t="array" aca="1" ref="AI2801" ca="1">INDIRECT("O"&amp;S2800)</f>
        <v>#REF!</v>
      </c>
      <c r="AJ2801" s="13" t="str">
        <f>IF($I2801="","",INDEX('Raw Material'!$A$1:$J$75,MATCH(I2801,'Raw Material'!$A$1:$A$75,0),(MATCH(G2801,'Raw Material'!$A$1:$J$1,0))))</f>
        <v/>
      </c>
      <c r="AK2801" s="13" t="str">
        <f t="shared" si="1260"/>
        <v>YANLIŞRM</v>
      </c>
      <c r="AL2801" s="153" t="str">
        <f t="shared" si="1261"/>
        <v/>
      </c>
    </row>
    <row r="2802" spans="1:38" ht="16.5" customHeight="1">
      <c r="A2802" s="160" t="str">
        <f>IF(B2802="","",COUNTA($B$114:$B2802))</f>
        <v/>
      </c>
      <c r="B2802" s="164"/>
      <c r="C2802" s="165"/>
      <c r="D2802" s="183"/>
      <c r="E2802" s="183"/>
      <c r="F2802" s="172"/>
      <c r="G2802" s="212"/>
      <c r="H2802" s="206"/>
      <c r="I2802" s="206"/>
      <c r="J2802" s="206"/>
      <c r="K2802" s="31"/>
      <c r="L2802" s="177" t="str">
        <f t="shared" ref="L2802" si="1287">IF(R2802="","",LEFT(R2802,LEN(R2802)-2))</f>
        <v/>
      </c>
      <c r="M2802" s="177"/>
      <c r="N2802" s="80"/>
      <c r="O2802" s="184"/>
      <c r="P2802" s="103"/>
      <c r="Q2802" s="84" t="str">
        <f t="shared" si="1262"/>
        <v/>
      </c>
      <c r="R2802" s="159" t="str">
        <f t="shared" ref="R2802" si="1288">CONCATENATE($Q2802,Q2803,Q2804,Q2805,Q2806,Q2807,$Q2808,$Q2809,$Q2810,$Q2811,Q2812,Q2813)</f>
        <v/>
      </c>
      <c r="S2802" s="28" t="str" cm="1">
        <f t="array" aca="1" ref="S2802" ca="1">IF(INDIRECT("A"&amp;114+$U2802)&lt;&gt;"",114+$U2802,"")</f>
        <v/>
      </c>
      <c r="T2802" s="28" t="str">
        <f t="shared" ca="1" si="1263"/>
        <v>$B</v>
      </c>
      <c r="U2802" s="29">
        <f t="shared" si="1269"/>
        <v>2688</v>
      </c>
      <c r="V2802" s="29">
        <v>224.00000000001799</v>
      </c>
      <c r="W2802" s="29">
        <f t="shared" si="1274"/>
        <v>224</v>
      </c>
      <c r="X2802" s="41" t="str" cm="1">
        <f t="array" aca="1" ref="X2802" ca="1">IFERROR(INDEX('PC&amp;PD'!$A$1:$AP$15,ROW('PC&amp;PD'!$A$15),MATCH(INDIRECT(T2802),'PC&amp;PD'!$A$1:$AP$1,0)),"")</f>
        <v/>
      </c>
      <c r="Z2802" s="155" t="str">
        <f t="shared" ref="Z2802" si="1289">IFERROR(IF($F2802="OCS 100","OCS (OCS 100)",IF($F2802="OCS Blended","OCS (OCS Blended)",IF($F2802="OCS (No Label)","OCS (No Label)",IF($F2802="RCS 100","RCS (RCS 100)",IF($F2802="RCS Blended","RCS (RCS Blended)",IF($F2802="GRS","GRS (GRS)",IF($F2802="GRS (No Label)", "GRS (No Label)",IF($F2802="RDS","RDS (RDS)",IF($F2802="RWS","RWS (RWS)",IF($F2802="RAS","RAS (RAS)",IF($F2802="RMS","RMS (RMS)",IF($F2802="GOTS Organic","GOTS (Organic)",IF($F2802="GOTS Made with organic","GOTS (Made with Organic)",IF($F2802="GOTS Organic - in conversion","GOTS (Organic - In Conversion)",IF($F2802="GOTS Made with organic - in conversion","GOTS (Made with Organic - In Conversion)",""))))))))))))))),"")</f>
        <v/>
      </c>
      <c r="AA2802" s="13" t="str">
        <f t="shared" si="1259"/>
        <v/>
      </c>
      <c r="AB2802" s="155" t="str">
        <f t="shared" ref="AB2802" si="1290">IFERROR(IF($F2802="OCS 100", "OCS_100",IF($F2802="OCS Blended", "OCS_Blended",IF($F2802="OCS (No Label)", "OCS_No_Label",IF($F2802="RCS 100", "RCS_100",IF($F2802="RCS Blended","RCS_Blended",IF($F2802="GRS","GRS",IF($F2802="GRS (No Label)", "GRS_No_Label",IF($F2802="RDS","RDS",IF($F2802="RWS","RWS",IF($F2802="RMS","RMS",IF($F2802="GOTS Organic","GOTS_Organic",IF($F2802="GOTS Made with organic","GOTS_Made_with_organic",IF($F2802="GOTS Organic - in conversion","GOTS_Organic_in_Conversion",IF($F2802="GOTS Made with organic - in conversion","GOTS_Made_with_Organic_in_Conversion",IF($F2802="RAS","RAS",""))))))))))))))),"")</f>
        <v/>
      </c>
      <c r="AC2802" s="13" t="str">
        <f t="shared" ca="1" si="1264"/>
        <v>$AB</v>
      </c>
      <c r="AD2802" s="13" t="str" cm="1">
        <f t="array" aca="1" ref="AD2802" ca="1">IFERROR(IF((LEFT(INDIRECT("$F"&amp;$S2802),4))="GOTS",IF($G2802="Organic","GOTS_Organic_raw",(IF($G2802="Responsible","GOTS_Responsible",(IF($G2802="No Attribute (Conventional)","GOTS_conventional",(IF($G2802="Recycled Pre/Post-Consumer","GOTS_pre_post",(IF($G2802="In-Conversion","GOTS_in_conversion",(IF($G2802="Sustainably Sourced","Sustainably_sourced",""))))))))))),IF($G2802="Organic","Organic",(IF($G2802="Responsible","Responsible",(IF($G2802="No Attribute (Conventional)","No_Attribute_Conventional",(IF($G2802="Recycled Pre/Post-Consumer","Recycled_Pre_Post_Consumer",(IF($G2802="In-Conversion","In_Conversion",(IF($G2802="Recycled Pre-Consumer","Recycled_Pre_Consumer",(IF($G2802="Recycled Post-Consumer","Recycled_Post_Consumer",(IF($G2802="Sustainably Sourced","Sustainably_sourced","")))))))))))))))),"")</f>
        <v/>
      </c>
      <c r="AE2802" s="13" t="e" cm="1">
        <f t="array" aca="1" ref="AE2802" ca="1">IF(INDIRECT("$F"&amp;$S2802)="","",IF(LEFT(INDIRECT("$F"&amp;$S2802),3)="GRS","GRS_RCS_RM",IF((LEFT(INDIRECT("$F"&amp;$S2802),3))="RCS","GRS_RCS_RM",IF(INDIRECT("$F"&amp;$S2802)="OCS (No Label)","OCS_Conversion_RM",IF(LEFT(INDIRECT("$F"&amp;$S2802),3)="OCS","OCS_RM",IF(RIGHT(INDIRECT("$F"&amp;$S2802),10)="conversion","GOTS_RM_conversion",IF((LEFT(INDIRECT("$F"&amp;$S2802),4))="GOTS","GOTS_RM","Responsible_RM")))))))</f>
        <v>#REF!</v>
      </c>
      <c r="AF2802" s="13" t="str" cm="1">
        <f t="array" aca="1" ref="AF2802" ca="1">IF($S2802="","",INDIRECT("$Z"&amp;$S2802))</f>
        <v/>
      </c>
      <c r="AG2802" s="155" t="str">
        <f t="shared" ref="AG2802:AG2862" si="1291">IF(AND(Y2802="",Y2803="",Y2804="",Y2805="",Y2806="",Y2807="",Y2808="",Y2809="",Y2810="",Y2811="",Y2812="",Y2813=""),"",CONCATENATE(Y2802&amp;", "&amp;Y2803&amp;", "&amp;Y2804&amp;", "&amp;Y2805&amp;", "&amp;Y2806&amp;", "&amp;Y2807&amp;", "&amp;Y2808&amp;", "&amp;Y2809&amp;", "&amp;Y2810&amp;", "&amp;Y2811&amp;", "&amp;Y2812&amp;", "&amp;Y2813))</f>
        <v/>
      </c>
      <c r="AH2802" s="13" t="str" cm="1">
        <f t="array" aca="1" ref="AH2802" ca="1">IFERROR(INDIRECT("$ag"&amp;S2802),"")</f>
        <v/>
      </c>
      <c r="AI2802" s="13" t="e" cm="1">
        <f t="array" aca="1" ref="AI2802" ca="1">INDIRECT("O"&amp;S2801)</f>
        <v>#REF!</v>
      </c>
      <c r="AJ2802" s="13" t="str">
        <f>IF($I2802="","",INDEX('Raw Material'!$A$1:$J$75,MATCH(I2802,'Raw Material'!$A$1:$A$75,0),(MATCH(G2802,'Raw Material'!$A$1:$J$1,0))))</f>
        <v/>
      </c>
      <c r="AK2802" s="13" t="str">
        <f t="shared" si="1260"/>
        <v>YANLIŞRM</v>
      </c>
      <c r="AL2802" s="153" t="str">
        <f t="shared" si="1261"/>
        <v/>
      </c>
    </row>
    <row r="2803" spans="1:38" ht="16.5" customHeight="1">
      <c r="A2803" s="161"/>
      <c r="B2803" s="166"/>
      <c r="C2803" s="167"/>
      <c r="D2803" s="156"/>
      <c r="E2803" s="156"/>
      <c r="F2803" s="173"/>
      <c r="G2803" s="181"/>
      <c r="H2803" s="182"/>
      <c r="I2803" s="182"/>
      <c r="J2803" s="182"/>
      <c r="K2803" s="32"/>
      <c r="L2803" s="178"/>
      <c r="M2803" s="178"/>
      <c r="N2803" s="81"/>
      <c r="O2803" s="185"/>
      <c r="P2803" s="103"/>
      <c r="Q2803" s="84" t="str">
        <f t="shared" si="1262"/>
        <v/>
      </c>
      <c r="R2803" s="159"/>
      <c r="S2803" s="28" t="str" cm="1">
        <f t="array" aca="1" ref="S2803" ca="1">IF(INDIRECT("A"&amp;114+$U2803)&lt;&gt;"",114+$U2803,"")</f>
        <v/>
      </c>
      <c r="T2803" s="28" t="str">
        <f t="shared" ca="1" si="1263"/>
        <v>$B</v>
      </c>
      <c r="U2803" s="29">
        <f t="shared" si="1269"/>
        <v>2688</v>
      </c>
      <c r="V2803" s="29">
        <v>224.08333333335099</v>
      </c>
      <c r="W2803" s="29">
        <f t="shared" si="1274"/>
        <v>224</v>
      </c>
      <c r="X2803" s="41" t="str" cm="1">
        <f t="array" aca="1" ref="X2803" ca="1">IFERROR(INDEX('PC&amp;PD'!$A$1:$AP$15,ROW('PC&amp;PD'!$A$15),MATCH(INDIRECT(T2803),'PC&amp;PD'!$A$1:$AP$1,0)),"")</f>
        <v/>
      </c>
      <c r="Z2803" s="155"/>
      <c r="AA2803" s="13" t="str">
        <f t="shared" ref="AA2803:AA2866" si="1292">IFERROR(IF(G2803="","",IF(G2803="No Attribute (Conventional)","",G2803)),"")</f>
        <v/>
      </c>
      <c r="AB2803" s="155"/>
      <c r="AC2803" s="13" t="str">
        <f t="shared" ca="1" si="1264"/>
        <v>$AB</v>
      </c>
      <c r="AD2803" s="13" t="str" cm="1">
        <f t="array" aca="1" ref="AD2803" ca="1">IFERROR(IF((LEFT(INDIRECT("$F"&amp;$S2803),4))="GOTS",IF($G2803="Organic","GOTS_Organic_raw",(IF($G2803="Responsible","GOTS_Responsible",(IF($G2803="No Attribute (Conventional)","GOTS_conventional",(IF($G2803="Recycled Pre/Post-Consumer","GOTS_pre_post",(IF($G2803="In-Conversion","GOTS_in_conversion",(IF($G2803="Sustainably Sourced","Sustainably_sourced",""))))))))))),IF($G2803="Organic","Organic",(IF($G2803="Responsible","Responsible",(IF($G2803="No Attribute (Conventional)","No_Attribute_Conventional",(IF($G2803="Recycled Pre/Post-Consumer","Recycled_Pre_Post_Consumer",(IF($G2803="In-Conversion","In_Conversion",(IF($G2803="Recycled Pre-Consumer","Recycled_Pre_Consumer",(IF($G2803="Recycled Post-Consumer","Recycled_Post_Consumer",(IF($G2803="Sustainably Sourced","Sustainably_sourced","")))))))))))))))),"")</f>
        <v/>
      </c>
      <c r="AE2803" s="13" t="e" cm="1">
        <f t="array" aca="1" ref="AE2803" ca="1">IF(INDIRECT("$F"&amp;$S2803)="","",IF(LEFT(INDIRECT("$F"&amp;$S2803),3)="GRS","GRS_RCS_RM",IF((LEFT(INDIRECT("$F"&amp;$S2803),3))="RCS","GRS_RCS_RM",IF(INDIRECT("$F"&amp;$S2803)="OCS (No Label)","OCS_Conversion_RM",IF(LEFT(INDIRECT("$F"&amp;$S2803),3)="OCS","OCS_RM",IF(RIGHT(INDIRECT("$F"&amp;$S2803),10)="conversion","GOTS_RM_conversion",IF((LEFT(INDIRECT("$F"&amp;$S2803),4))="GOTS","GOTS_RM","Responsible_RM")))))))</f>
        <v>#REF!</v>
      </c>
      <c r="AF2803" s="13" t="str" cm="1">
        <f t="array" aca="1" ref="AF2803" ca="1">IF($S2803="","",INDIRECT("$Z"&amp;$S2803))</f>
        <v/>
      </c>
      <c r="AG2803" s="155"/>
      <c r="AH2803" s="13" t="str" cm="1">
        <f t="array" aca="1" ref="AH2803" ca="1">IFERROR(INDIRECT("$ag"&amp;S2803),"")</f>
        <v/>
      </c>
      <c r="AI2803" s="13" t="e" cm="1">
        <f t="array" aca="1" ref="AI2803" ca="1">INDIRECT("O"&amp;S2802)</f>
        <v>#REF!</v>
      </c>
      <c r="AJ2803" s="13" t="str">
        <f>IF($I2803="","",INDEX('Raw Material'!$A$1:$J$75,MATCH(I2803,'Raw Material'!$A$1:$A$75,0),(MATCH(G2803,'Raw Material'!$A$1:$J$1,0))))</f>
        <v/>
      </c>
      <c r="AK2803" s="13" t="str">
        <f t="shared" ref="AK2803:AK2866" si="1293">$U$17&amp;"RM"</f>
        <v>YANLIŞRM</v>
      </c>
      <c r="AL2803" s="153" t="str">
        <f t="shared" ref="AL2803:AL2866" si="1294">IF($G2803="Organic","Organic",IF($G2803="No Attribute (Conventional)","No_Attribute_Conventional",IF($G2803="Recycled pre-consumer","Recycled_pre_consumer",IF($G2803="Recycled post-consumer","Recycled_post_consumer",IF($G2803="Responsible","Responsible",IF($G2803="Sustainably sourced","Sustainable_sourced",IF($G2803="ın-conversion","In_conversion","")))))))</f>
        <v/>
      </c>
    </row>
    <row r="2804" spans="1:38" ht="16.5" customHeight="1">
      <c r="A2804" s="161"/>
      <c r="B2804" s="166"/>
      <c r="C2804" s="167"/>
      <c r="D2804" s="156"/>
      <c r="E2804" s="156"/>
      <c r="F2804" s="173"/>
      <c r="G2804" s="181"/>
      <c r="H2804" s="182"/>
      <c r="I2804" s="182"/>
      <c r="J2804" s="182"/>
      <c r="K2804" s="32"/>
      <c r="L2804" s="178"/>
      <c r="M2804" s="178"/>
      <c r="N2804" s="81"/>
      <c r="O2804" s="185"/>
      <c r="P2804" s="103"/>
      <c r="Q2804" s="84" t="str">
        <f t="shared" si="1262"/>
        <v/>
      </c>
      <c r="R2804" s="159"/>
      <c r="S2804" s="28" t="str" cm="1">
        <f t="array" aca="1" ref="S2804" ca="1">IF(INDIRECT("A"&amp;114+$U2804)&lt;&gt;"",114+$U2804,"")</f>
        <v/>
      </c>
      <c r="T2804" s="28" t="str">
        <f t="shared" ca="1" si="1263"/>
        <v>$B</v>
      </c>
      <c r="U2804" s="29">
        <f t="shared" si="1269"/>
        <v>2688</v>
      </c>
      <c r="V2804" s="29">
        <v>224.16666666668399</v>
      </c>
      <c r="W2804" s="29">
        <f t="shared" si="1274"/>
        <v>224</v>
      </c>
      <c r="X2804" s="41" t="str" cm="1">
        <f t="array" aca="1" ref="X2804" ca="1">IFERROR(INDEX('PC&amp;PD'!$A$1:$AP$15,ROW('PC&amp;PD'!$A$15),MATCH(INDIRECT(T2804),'PC&amp;PD'!$A$1:$AP$1,0)),"")</f>
        <v/>
      </c>
      <c r="Z2804" s="155"/>
      <c r="AA2804" s="13" t="str">
        <f t="shared" si="1292"/>
        <v/>
      </c>
      <c r="AB2804" s="155"/>
      <c r="AC2804" s="13" t="str">
        <f t="shared" ca="1" si="1264"/>
        <v>$AB</v>
      </c>
      <c r="AD2804" s="13" t="str" cm="1">
        <f t="array" aca="1" ref="AD2804" ca="1">IFERROR(IF((LEFT(INDIRECT("$F"&amp;$S2804),4))="GOTS",IF($G2804="Organic","GOTS_Organic_raw",(IF($G2804="Responsible","GOTS_Responsible",(IF($G2804="No Attribute (Conventional)","GOTS_conventional",(IF($G2804="Recycled Pre/Post-Consumer","GOTS_pre_post",(IF($G2804="In-Conversion","GOTS_in_conversion",(IF($G2804="Sustainably Sourced","Sustainably_sourced",""))))))))))),IF($G2804="Organic","Organic",(IF($G2804="Responsible","Responsible",(IF($G2804="No Attribute (Conventional)","No_Attribute_Conventional",(IF($G2804="Recycled Pre/Post-Consumer","Recycled_Pre_Post_Consumer",(IF($G2804="In-Conversion","In_Conversion",(IF($G2804="Recycled Pre-Consumer","Recycled_Pre_Consumer",(IF($G2804="Recycled Post-Consumer","Recycled_Post_Consumer",(IF($G2804="Sustainably Sourced","Sustainably_sourced","")))))))))))))))),"")</f>
        <v/>
      </c>
      <c r="AE2804" s="13" t="e" cm="1">
        <f t="array" aca="1" ref="AE2804" ca="1">IF(INDIRECT("$F"&amp;$S2804)="","",IF(LEFT(INDIRECT("$F"&amp;$S2804),3)="GRS","GRS_RCS_RM",IF((LEFT(INDIRECT("$F"&amp;$S2804),3))="RCS","GRS_RCS_RM",IF(INDIRECT("$F"&amp;$S2804)="OCS (No Label)","OCS_Conversion_RM",IF(LEFT(INDIRECT("$F"&amp;$S2804),3)="OCS","OCS_RM",IF(RIGHT(INDIRECT("$F"&amp;$S2804),10)="conversion","GOTS_RM_conversion",IF((LEFT(INDIRECT("$F"&amp;$S2804),4))="GOTS","GOTS_RM","Responsible_RM")))))))</f>
        <v>#REF!</v>
      </c>
      <c r="AF2804" s="13" t="str" cm="1">
        <f t="array" aca="1" ref="AF2804" ca="1">IF($S2804="","",INDIRECT("$Z"&amp;$S2804))</f>
        <v/>
      </c>
      <c r="AG2804" s="155"/>
      <c r="AH2804" s="13" t="str" cm="1">
        <f t="array" aca="1" ref="AH2804" ca="1">IFERROR(INDIRECT("$ag"&amp;S2804),"")</f>
        <v/>
      </c>
      <c r="AI2804" s="13" t="e" cm="1">
        <f t="array" aca="1" ref="AI2804" ca="1">INDIRECT("O"&amp;S2803)</f>
        <v>#REF!</v>
      </c>
      <c r="AJ2804" s="13" t="str">
        <f>IF($I2804="","",INDEX('Raw Material'!$A$1:$J$75,MATCH(I2804,'Raw Material'!$A$1:$A$75,0),(MATCH(G2804,'Raw Material'!$A$1:$J$1,0))))</f>
        <v/>
      </c>
      <c r="AK2804" s="13" t="str">
        <f t="shared" si="1293"/>
        <v>YANLIŞRM</v>
      </c>
      <c r="AL2804" s="153" t="str">
        <f t="shared" si="1294"/>
        <v/>
      </c>
    </row>
    <row r="2805" spans="1:38" ht="16.5" customHeight="1">
      <c r="A2805" s="161"/>
      <c r="B2805" s="166"/>
      <c r="C2805" s="167"/>
      <c r="D2805" s="156"/>
      <c r="E2805" s="156"/>
      <c r="F2805" s="174"/>
      <c r="G2805" s="181"/>
      <c r="H2805" s="182"/>
      <c r="I2805" s="182"/>
      <c r="J2805" s="182"/>
      <c r="K2805" s="32"/>
      <c r="L2805" s="178"/>
      <c r="M2805" s="178"/>
      <c r="N2805" s="81"/>
      <c r="O2805" s="185"/>
      <c r="P2805" s="103"/>
      <c r="Q2805" s="84" t="str">
        <f t="shared" ref="Q2805:Q2868" si="1295">IF(OR($G2805="",$I2805="",$K2805="",$AJ2805="–"),"",CONCATENATE($K2805," ",$AA2805," ",$I2805," (",$AJ2805,") + "))</f>
        <v/>
      </c>
      <c r="R2805" s="159"/>
      <c r="S2805" s="28" t="str" cm="1">
        <f t="array" aca="1" ref="S2805" ca="1">IF(INDIRECT("A"&amp;114+$U2805)&lt;&gt;"",114+$U2805,"")</f>
        <v/>
      </c>
      <c r="T2805" s="28" t="str">
        <f t="shared" ref="T2805:T2868" ca="1" si="1296">"$B"&amp;S2805</f>
        <v>$B</v>
      </c>
      <c r="U2805" s="29">
        <f t="shared" si="1269"/>
        <v>2688</v>
      </c>
      <c r="V2805" s="29">
        <v>224.25000000001799</v>
      </c>
      <c r="W2805" s="29">
        <f t="shared" si="1274"/>
        <v>224</v>
      </c>
      <c r="X2805" s="41" t="str" cm="1">
        <f t="array" aca="1" ref="X2805" ca="1">IFERROR(INDEX('PC&amp;PD'!$A$1:$AP$15,ROW('PC&amp;PD'!$A$15),MATCH(INDIRECT(T2805),'PC&amp;PD'!$A$1:$AP$1,0)),"")</f>
        <v/>
      </c>
      <c r="Z2805" s="155"/>
      <c r="AA2805" s="13" t="str">
        <f t="shared" si="1292"/>
        <v/>
      </c>
      <c r="AB2805" s="155"/>
      <c r="AC2805" s="13" t="str">
        <f t="shared" ref="AC2805:AC2868" ca="1" si="1297">"$AB"&amp;S2805</f>
        <v>$AB</v>
      </c>
      <c r="AD2805" s="13" t="str" cm="1">
        <f t="array" aca="1" ref="AD2805" ca="1">IFERROR(IF((LEFT(INDIRECT("$F"&amp;$S2805),4))="GOTS",IF($G2805="Organic","GOTS_Organic_raw",(IF($G2805="Responsible","GOTS_Responsible",(IF($G2805="No Attribute (Conventional)","GOTS_conventional",(IF($G2805="Recycled Pre/Post-Consumer","GOTS_pre_post",(IF($G2805="In-Conversion","GOTS_in_conversion",(IF($G2805="Sustainably Sourced","Sustainably_sourced",""))))))))))),IF($G2805="Organic","Organic",(IF($G2805="Responsible","Responsible",(IF($G2805="No Attribute (Conventional)","No_Attribute_Conventional",(IF($G2805="Recycled Pre/Post-Consumer","Recycled_Pre_Post_Consumer",(IF($G2805="In-Conversion","In_Conversion",(IF($G2805="Recycled Pre-Consumer","Recycled_Pre_Consumer",(IF($G2805="Recycled Post-Consumer","Recycled_Post_Consumer",(IF($G2805="Sustainably Sourced","Sustainably_sourced","")))))))))))))))),"")</f>
        <v/>
      </c>
      <c r="AE2805" s="13" t="e" cm="1">
        <f t="array" aca="1" ref="AE2805" ca="1">IF(INDIRECT("$F"&amp;$S2805)="","",IF(LEFT(INDIRECT("$F"&amp;$S2805),3)="GRS","GRS_RCS_RM",IF((LEFT(INDIRECT("$F"&amp;$S2805),3))="RCS","GRS_RCS_RM",IF(INDIRECT("$F"&amp;$S2805)="OCS (No Label)","OCS_Conversion_RM",IF(LEFT(INDIRECT("$F"&amp;$S2805),3)="OCS","OCS_RM",IF(RIGHT(INDIRECT("$F"&amp;$S2805),10)="conversion","GOTS_RM_conversion",IF((LEFT(INDIRECT("$F"&amp;$S2805),4))="GOTS","GOTS_RM","Responsible_RM")))))))</f>
        <v>#REF!</v>
      </c>
      <c r="AF2805" s="13" t="str" cm="1">
        <f t="array" aca="1" ref="AF2805" ca="1">IF($S2805="","",INDIRECT("$Z"&amp;$S2805))</f>
        <v/>
      </c>
      <c r="AG2805" s="155"/>
      <c r="AH2805" s="13" t="str" cm="1">
        <f t="array" aca="1" ref="AH2805" ca="1">IFERROR(INDIRECT("$ag"&amp;S2805),"")</f>
        <v/>
      </c>
      <c r="AI2805" s="13" t="e" cm="1">
        <f t="array" aca="1" ref="AI2805" ca="1">INDIRECT("O"&amp;S2804)</f>
        <v>#REF!</v>
      </c>
      <c r="AJ2805" s="13" t="str">
        <f>IF($I2805="","",INDEX('Raw Material'!$A$1:$J$75,MATCH(I2805,'Raw Material'!$A$1:$A$75,0),(MATCH(G2805,'Raw Material'!$A$1:$J$1,0))))</f>
        <v/>
      </c>
      <c r="AK2805" s="13" t="str">
        <f t="shared" si="1293"/>
        <v>YANLIŞRM</v>
      </c>
      <c r="AL2805" s="153" t="str">
        <f t="shared" si="1294"/>
        <v/>
      </c>
    </row>
    <row r="2806" spans="1:38" ht="16.5" customHeight="1">
      <c r="A2806" s="161"/>
      <c r="B2806" s="166"/>
      <c r="C2806" s="167"/>
      <c r="D2806" s="156"/>
      <c r="E2806" s="156"/>
      <c r="F2806" s="174"/>
      <c r="G2806" s="181"/>
      <c r="H2806" s="182"/>
      <c r="I2806" s="182"/>
      <c r="J2806" s="182"/>
      <c r="K2806" s="32"/>
      <c r="L2806" s="178"/>
      <c r="M2806" s="178"/>
      <c r="N2806" s="81"/>
      <c r="O2806" s="185"/>
      <c r="P2806" s="103"/>
      <c r="Q2806" s="84" t="str">
        <f t="shared" si="1295"/>
        <v/>
      </c>
      <c r="R2806" s="159"/>
      <c r="S2806" s="28" t="str" cm="1">
        <f t="array" aca="1" ref="S2806" ca="1">IF(INDIRECT("A"&amp;114+$U2806)&lt;&gt;"",114+$U2806,"")</f>
        <v/>
      </c>
      <c r="T2806" s="28" t="str">
        <f t="shared" ca="1" si="1296"/>
        <v>$B</v>
      </c>
      <c r="U2806" s="29">
        <f t="shared" si="1269"/>
        <v>2688</v>
      </c>
      <c r="V2806" s="29">
        <v>224.33333333335099</v>
      </c>
      <c r="W2806" s="29">
        <f t="shared" si="1274"/>
        <v>224</v>
      </c>
      <c r="X2806" s="41" t="str" cm="1">
        <f t="array" aca="1" ref="X2806" ca="1">IFERROR(INDEX('PC&amp;PD'!$A$1:$AP$15,ROW('PC&amp;PD'!$A$15),MATCH(INDIRECT(T2806),'PC&amp;PD'!$A$1:$AP$1,0)),"")</f>
        <v/>
      </c>
      <c r="Z2806" s="155"/>
      <c r="AA2806" s="13" t="str">
        <f t="shared" si="1292"/>
        <v/>
      </c>
      <c r="AB2806" s="155"/>
      <c r="AC2806" s="13" t="str">
        <f t="shared" ca="1" si="1297"/>
        <v>$AB</v>
      </c>
      <c r="AD2806" s="13" t="str" cm="1">
        <f t="array" aca="1" ref="AD2806" ca="1">IFERROR(IF((LEFT(INDIRECT("$F"&amp;$S2806),4))="GOTS",IF($G2806="Organic","GOTS_Organic_raw",(IF($G2806="Responsible","GOTS_Responsible",(IF($G2806="No Attribute (Conventional)","GOTS_conventional",(IF($G2806="Recycled Pre/Post-Consumer","GOTS_pre_post",(IF($G2806="In-Conversion","GOTS_in_conversion",(IF($G2806="Sustainably Sourced","Sustainably_sourced",""))))))))))),IF($G2806="Organic","Organic",(IF($G2806="Responsible","Responsible",(IF($G2806="No Attribute (Conventional)","No_Attribute_Conventional",(IF($G2806="Recycled Pre/Post-Consumer","Recycled_Pre_Post_Consumer",(IF($G2806="In-Conversion","In_Conversion",(IF($G2806="Recycled Pre-Consumer","Recycled_Pre_Consumer",(IF($G2806="Recycled Post-Consumer","Recycled_Post_Consumer",(IF($G2806="Sustainably Sourced","Sustainably_sourced","")))))))))))))))),"")</f>
        <v/>
      </c>
      <c r="AE2806" s="13" t="e" cm="1">
        <f t="array" aca="1" ref="AE2806" ca="1">IF(INDIRECT("$F"&amp;$S2806)="","",IF(LEFT(INDIRECT("$F"&amp;$S2806),3)="GRS","GRS_RCS_RM",IF((LEFT(INDIRECT("$F"&amp;$S2806),3))="RCS","GRS_RCS_RM",IF(INDIRECT("$F"&amp;$S2806)="OCS (No Label)","OCS_Conversion_RM",IF(LEFT(INDIRECT("$F"&amp;$S2806),3)="OCS","OCS_RM",IF(RIGHT(INDIRECT("$F"&amp;$S2806),10)="conversion","GOTS_RM_conversion",IF((LEFT(INDIRECT("$F"&amp;$S2806),4))="GOTS","GOTS_RM","Responsible_RM")))))))</f>
        <v>#REF!</v>
      </c>
      <c r="AF2806" s="13" t="str" cm="1">
        <f t="array" aca="1" ref="AF2806" ca="1">IF($S2806="","",INDIRECT("$Z"&amp;$S2806))</f>
        <v/>
      </c>
      <c r="AG2806" s="155"/>
      <c r="AH2806" s="13" t="str" cm="1">
        <f t="array" aca="1" ref="AH2806" ca="1">IFERROR(INDIRECT("$ag"&amp;S2806),"")</f>
        <v/>
      </c>
      <c r="AI2806" s="13" t="e" cm="1">
        <f t="array" aca="1" ref="AI2806" ca="1">INDIRECT("O"&amp;S2805)</f>
        <v>#REF!</v>
      </c>
      <c r="AJ2806" s="13" t="str">
        <f>IF($I2806="","",INDEX('Raw Material'!$A$1:$J$75,MATCH(I2806,'Raw Material'!$A$1:$A$75,0),(MATCH(G2806,'Raw Material'!$A$1:$J$1,0))))</f>
        <v/>
      </c>
      <c r="AK2806" s="13" t="str">
        <f t="shared" si="1293"/>
        <v>YANLIŞRM</v>
      </c>
      <c r="AL2806" s="153" t="str">
        <f t="shared" si="1294"/>
        <v/>
      </c>
    </row>
    <row r="2807" spans="1:38" ht="16.5" customHeight="1">
      <c r="A2807" s="161"/>
      <c r="B2807" s="166"/>
      <c r="C2807" s="167"/>
      <c r="D2807" s="156"/>
      <c r="E2807" s="156"/>
      <c r="F2807" s="174"/>
      <c r="G2807" s="181"/>
      <c r="H2807" s="182"/>
      <c r="I2807" s="182"/>
      <c r="J2807" s="182"/>
      <c r="K2807" s="32"/>
      <c r="L2807" s="178"/>
      <c r="M2807" s="178"/>
      <c r="N2807" s="81"/>
      <c r="O2807" s="185"/>
      <c r="P2807" s="103"/>
      <c r="Q2807" s="84" t="str">
        <f t="shared" si="1295"/>
        <v/>
      </c>
      <c r="R2807" s="159"/>
      <c r="S2807" s="28" t="str" cm="1">
        <f t="array" aca="1" ref="S2807" ca="1">IF(INDIRECT("A"&amp;114+$U2807)&lt;&gt;"",114+$U2807,"")</f>
        <v/>
      </c>
      <c r="T2807" s="28" t="str">
        <f t="shared" ca="1" si="1296"/>
        <v>$B</v>
      </c>
      <c r="U2807" s="29">
        <f t="shared" si="1269"/>
        <v>2688</v>
      </c>
      <c r="V2807" s="29">
        <v>224.41666666668399</v>
      </c>
      <c r="W2807" s="29">
        <f t="shared" si="1274"/>
        <v>224</v>
      </c>
      <c r="X2807" s="41" t="str" cm="1">
        <f t="array" aca="1" ref="X2807" ca="1">IFERROR(INDEX('PC&amp;PD'!$A$1:$AP$15,ROW('PC&amp;PD'!$A$15),MATCH(INDIRECT(T2807),'PC&amp;PD'!$A$1:$AP$1,0)),"")</f>
        <v/>
      </c>
      <c r="Z2807" s="155"/>
      <c r="AA2807" s="13" t="str">
        <f t="shared" si="1292"/>
        <v/>
      </c>
      <c r="AB2807" s="155"/>
      <c r="AC2807" s="13" t="str">
        <f t="shared" ca="1" si="1297"/>
        <v>$AB</v>
      </c>
      <c r="AD2807" s="13" t="str" cm="1">
        <f t="array" aca="1" ref="AD2807" ca="1">IFERROR(IF((LEFT(INDIRECT("$F"&amp;$S2807),4))="GOTS",IF($G2807="Organic","GOTS_Organic_raw",(IF($G2807="Responsible","GOTS_Responsible",(IF($G2807="No Attribute (Conventional)","GOTS_conventional",(IF($G2807="Recycled Pre/Post-Consumer","GOTS_pre_post",(IF($G2807="In-Conversion","GOTS_in_conversion",(IF($G2807="Sustainably Sourced","Sustainably_sourced",""))))))))))),IF($G2807="Organic","Organic",(IF($G2807="Responsible","Responsible",(IF($G2807="No Attribute (Conventional)","No_Attribute_Conventional",(IF($G2807="Recycled Pre/Post-Consumer","Recycled_Pre_Post_Consumer",(IF($G2807="In-Conversion","In_Conversion",(IF($G2807="Recycled Pre-Consumer","Recycled_Pre_Consumer",(IF($G2807="Recycled Post-Consumer","Recycled_Post_Consumer",(IF($G2807="Sustainably Sourced","Sustainably_sourced","")))))))))))))))),"")</f>
        <v/>
      </c>
      <c r="AE2807" s="13" t="e" cm="1">
        <f t="array" aca="1" ref="AE2807" ca="1">IF(INDIRECT("$F"&amp;$S2807)="","",IF(LEFT(INDIRECT("$F"&amp;$S2807),3)="GRS","GRS_RCS_RM",IF((LEFT(INDIRECT("$F"&amp;$S2807),3))="RCS","GRS_RCS_RM",IF(INDIRECT("$F"&amp;$S2807)="OCS (No Label)","OCS_Conversion_RM",IF(LEFT(INDIRECT("$F"&amp;$S2807),3)="OCS","OCS_RM",IF(RIGHT(INDIRECT("$F"&amp;$S2807),10)="conversion","GOTS_RM_conversion",IF((LEFT(INDIRECT("$F"&amp;$S2807),4))="GOTS","GOTS_RM","Responsible_RM")))))))</f>
        <v>#REF!</v>
      </c>
      <c r="AF2807" s="13" t="str" cm="1">
        <f t="array" aca="1" ref="AF2807" ca="1">IF($S2807="","",INDIRECT("$Z"&amp;$S2807))</f>
        <v/>
      </c>
      <c r="AG2807" s="155"/>
      <c r="AH2807" s="13" t="str" cm="1">
        <f t="array" aca="1" ref="AH2807" ca="1">IFERROR(INDIRECT("$ag"&amp;S2807),"")</f>
        <v/>
      </c>
      <c r="AI2807" s="13" t="e" cm="1">
        <f t="array" aca="1" ref="AI2807" ca="1">INDIRECT("O"&amp;S2806)</f>
        <v>#REF!</v>
      </c>
      <c r="AJ2807" s="13" t="str">
        <f>IF($I2807="","",INDEX('Raw Material'!$A$1:$J$75,MATCH(I2807,'Raw Material'!$A$1:$A$75,0),(MATCH(G2807,'Raw Material'!$A$1:$J$1,0))))</f>
        <v/>
      </c>
      <c r="AK2807" s="13" t="str">
        <f t="shared" si="1293"/>
        <v>YANLIŞRM</v>
      </c>
      <c r="AL2807" s="153" t="str">
        <f t="shared" si="1294"/>
        <v/>
      </c>
    </row>
    <row r="2808" spans="1:38" ht="16.5" customHeight="1">
      <c r="A2808" s="162"/>
      <c r="B2808" s="168"/>
      <c r="C2808" s="169"/>
      <c r="D2808" s="156"/>
      <c r="E2808" s="156"/>
      <c r="F2808" s="175"/>
      <c r="G2808" s="181"/>
      <c r="H2808" s="182"/>
      <c r="I2808" s="182"/>
      <c r="J2808" s="182"/>
      <c r="K2808" s="32"/>
      <c r="L2808" s="179"/>
      <c r="M2808" s="179"/>
      <c r="N2808" s="81"/>
      <c r="O2808" s="185"/>
      <c r="P2808" s="103"/>
      <c r="Q2808" s="84" t="str">
        <f t="shared" si="1295"/>
        <v/>
      </c>
      <c r="R2808" s="159"/>
      <c r="S2808" s="28" t="str" cm="1">
        <f t="array" aca="1" ref="S2808" ca="1">IF(INDIRECT("A"&amp;114+$U2808)&lt;&gt;"",114+$U2808,"")</f>
        <v/>
      </c>
      <c r="T2808" s="28" t="str">
        <f t="shared" ca="1" si="1296"/>
        <v>$B</v>
      </c>
      <c r="U2808" s="29">
        <f t="shared" si="1269"/>
        <v>2688</v>
      </c>
      <c r="V2808" s="29">
        <v>224.50000000001799</v>
      </c>
      <c r="W2808" s="29">
        <f t="shared" si="1274"/>
        <v>224</v>
      </c>
      <c r="X2808" s="41" t="str" cm="1">
        <f t="array" aca="1" ref="X2808" ca="1">IFERROR(INDEX('PC&amp;PD'!$A$1:$AP$15,ROW('PC&amp;PD'!$A$15),MATCH(INDIRECT(T2808),'PC&amp;PD'!$A$1:$AP$1,0)),"")</f>
        <v/>
      </c>
      <c r="Z2808" s="155"/>
      <c r="AA2808" s="13" t="str">
        <f t="shared" si="1292"/>
        <v/>
      </c>
      <c r="AB2808" s="155"/>
      <c r="AC2808" s="13" t="str">
        <f t="shared" ca="1" si="1297"/>
        <v>$AB</v>
      </c>
      <c r="AD2808" s="13" t="str" cm="1">
        <f t="array" aca="1" ref="AD2808" ca="1">IFERROR(IF((LEFT(INDIRECT("$F"&amp;$S2808),4))="GOTS",IF($G2808="Organic","GOTS_Organic_raw",(IF($G2808="Responsible","GOTS_Responsible",(IF($G2808="No Attribute (Conventional)","GOTS_conventional",(IF($G2808="Recycled Pre/Post-Consumer","GOTS_pre_post",(IF($G2808="In-Conversion","GOTS_in_conversion",(IF($G2808="Sustainably Sourced","Sustainably_sourced",""))))))))))),IF($G2808="Organic","Organic",(IF($G2808="Responsible","Responsible",(IF($G2808="No Attribute (Conventional)","No_Attribute_Conventional",(IF($G2808="Recycled Pre/Post-Consumer","Recycled_Pre_Post_Consumer",(IF($G2808="In-Conversion","In_Conversion",(IF($G2808="Recycled Pre-Consumer","Recycled_Pre_Consumer",(IF($G2808="Recycled Post-Consumer","Recycled_Post_Consumer",(IF($G2808="Sustainably Sourced","Sustainably_sourced","")))))))))))))))),"")</f>
        <v/>
      </c>
      <c r="AE2808" s="13" t="e" cm="1">
        <f t="array" aca="1" ref="AE2808" ca="1">IF(INDIRECT("$F"&amp;$S2808)="","",IF(LEFT(INDIRECT("$F"&amp;$S2808),3)="GRS","GRS_RCS_RM",IF((LEFT(INDIRECT("$F"&amp;$S2808),3))="RCS","GRS_RCS_RM",IF(INDIRECT("$F"&amp;$S2808)="OCS (No Label)","OCS_Conversion_RM",IF(LEFT(INDIRECT("$F"&amp;$S2808),3)="OCS","OCS_RM",IF(RIGHT(INDIRECT("$F"&amp;$S2808),10)="conversion","GOTS_RM_conversion",IF((LEFT(INDIRECT("$F"&amp;$S2808),4))="GOTS","GOTS_RM","Responsible_RM")))))))</f>
        <v>#REF!</v>
      </c>
      <c r="AF2808" s="13" t="str" cm="1">
        <f t="array" aca="1" ref="AF2808" ca="1">IF($S2808="","",INDIRECT("$Z"&amp;$S2808))</f>
        <v/>
      </c>
      <c r="AG2808" s="155"/>
      <c r="AH2808" s="13" t="str" cm="1">
        <f t="array" aca="1" ref="AH2808" ca="1">IFERROR(INDIRECT("$ag"&amp;S2808),"")</f>
        <v/>
      </c>
      <c r="AI2808" s="13" t="e" cm="1">
        <f t="array" aca="1" ref="AI2808" ca="1">INDIRECT("O"&amp;S2807)</f>
        <v>#REF!</v>
      </c>
      <c r="AJ2808" s="13" t="str">
        <f>IF($I2808="","",INDEX('Raw Material'!$A$1:$J$75,MATCH(I2808,'Raw Material'!$A$1:$A$75,0),(MATCH(G2808,'Raw Material'!$A$1:$J$1,0))))</f>
        <v/>
      </c>
      <c r="AK2808" s="13" t="str">
        <f t="shared" si="1293"/>
        <v>YANLIŞRM</v>
      </c>
      <c r="AL2808" s="153" t="str">
        <f t="shared" si="1294"/>
        <v/>
      </c>
    </row>
    <row r="2809" spans="1:38" ht="16.5" customHeight="1">
      <c r="A2809" s="162"/>
      <c r="B2809" s="168"/>
      <c r="C2809" s="169"/>
      <c r="D2809" s="156"/>
      <c r="E2809" s="156"/>
      <c r="F2809" s="175"/>
      <c r="G2809" s="181"/>
      <c r="H2809" s="182"/>
      <c r="I2809" s="182"/>
      <c r="J2809" s="182"/>
      <c r="K2809" s="32"/>
      <c r="L2809" s="179"/>
      <c r="M2809" s="179"/>
      <c r="N2809" s="81"/>
      <c r="O2809" s="185"/>
      <c r="P2809" s="103"/>
      <c r="Q2809" s="84" t="str">
        <f t="shared" si="1295"/>
        <v/>
      </c>
      <c r="R2809" s="159"/>
      <c r="S2809" s="28" t="str" cm="1">
        <f t="array" aca="1" ref="S2809" ca="1">IF(INDIRECT("A"&amp;114+$U2809)&lt;&gt;"",114+$U2809,"")</f>
        <v/>
      </c>
      <c r="T2809" s="28" t="str">
        <f t="shared" ca="1" si="1296"/>
        <v>$B</v>
      </c>
      <c r="U2809" s="29">
        <f t="shared" si="1269"/>
        <v>2688</v>
      </c>
      <c r="V2809" s="29">
        <v>224.58333333335099</v>
      </c>
      <c r="W2809" s="29">
        <f t="shared" si="1274"/>
        <v>224</v>
      </c>
      <c r="X2809" s="41" t="str" cm="1">
        <f t="array" aca="1" ref="X2809" ca="1">IFERROR(INDEX('PC&amp;PD'!$A$1:$AP$15,ROW('PC&amp;PD'!$A$15),MATCH(INDIRECT(T2809),'PC&amp;PD'!$A$1:$AP$1,0)),"")</f>
        <v/>
      </c>
      <c r="Z2809" s="155"/>
      <c r="AA2809" s="13" t="str">
        <f t="shared" si="1292"/>
        <v/>
      </c>
      <c r="AB2809" s="155"/>
      <c r="AC2809" s="13" t="str">
        <f t="shared" ca="1" si="1297"/>
        <v>$AB</v>
      </c>
      <c r="AD2809" s="13" t="str" cm="1">
        <f t="array" aca="1" ref="AD2809" ca="1">IFERROR(IF((LEFT(INDIRECT("$F"&amp;$S2809),4))="GOTS",IF($G2809="Organic","GOTS_Organic_raw",(IF($G2809="Responsible","GOTS_Responsible",(IF($G2809="No Attribute (Conventional)","GOTS_conventional",(IF($G2809="Recycled Pre/Post-Consumer","GOTS_pre_post",(IF($G2809="In-Conversion","GOTS_in_conversion",(IF($G2809="Sustainably Sourced","Sustainably_sourced",""))))))))))),IF($G2809="Organic","Organic",(IF($G2809="Responsible","Responsible",(IF($G2809="No Attribute (Conventional)","No_Attribute_Conventional",(IF($G2809="Recycled Pre/Post-Consumer","Recycled_Pre_Post_Consumer",(IF($G2809="In-Conversion","In_Conversion",(IF($G2809="Recycled Pre-Consumer","Recycled_Pre_Consumer",(IF($G2809="Recycled Post-Consumer","Recycled_Post_Consumer",(IF($G2809="Sustainably Sourced","Sustainably_sourced","")))))))))))))))),"")</f>
        <v/>
      </c>
      <c r="AE2809" s="13" t="e" cm="1">
        <f t="array" aca="1" ref="AE2809" ca="1">IF(INDIRECT("$F"&amp;$S2809)="","",IF(LEFT(INDIRECT("$F"&amp;$S2809),3)="GRS","GRS_RCS_RM",IF((LEFT(INDIRECT("$F"&amp;$S2809),3))="RCS","GRS_RCS_RM",IF(INDIRECT("$F"&amp;$S2809)="OCS (No Label)","OCS_Conversion_RM",IF(LEFT(INDIRECT("$F"&amp;$S2809),3)="OCS","OCS_RM",IF(RIGHT(INDIRECT("$F"&amp;$S2809),10)="conversion","GOTS_RM_conversion",IF((LEFT(INDIRECT("$F"&amp;$S2809),4))="GOTS","GOTS_RM","Responsible_RM")))))))</f>
        <v>#REF!</v>
      </c>
      <c r="AF2809" s="13" t="str" cm="1">
        <f t="array" aca="1" ref="AF2809" ca="1">IF($S2809="","",INDIRECT("$Z"&amp;$S2809))</f>
        <v/>
      </c>
      <c r="AG2809" s="155"/>
      <c r="AH2809" s="13" t="str" cm="1">
        <f t="array" aca="1" ref="AH2809" ca="1">IFERROR(INDIRECT("$ag"&amp;S2809),"")</f>
        <v/>
      </c>
      <c r="AI2809" s="13" t="e" cm="1">
        <f t="array" aca="1" ref="AI2809" ca="1">INDIRECT("O"&amp;S2808)</f>
        <v>#REF!</v>
      </c>
      <c r="AJ2809" s="13" t="str">
        <f>IF($I2809="","",INDEX('Raw Material'!$A$1:$J$75,MATCH(I2809,'Raw Material'!$A$1:$A$75,0),(MATCH(G2809,'Raw Material'!$A$1:$J$1,0))))</f>
        <v/>
      </c>
      <c r="AK2809" s="13" t="str">
        <f t="shared" si="1293"/>
        <v>YANLIŞRM</v>
      </c>
      <c r="AL2809" s="153" t="str">
        <f t="shared" si="1294"/>
        <v/>
      </c>
    </row>
    <row r="2810" spans="1:38" ht="16.5" customHeight="1">
      <c r="A2810" s="162"/>
      <c r="B2810" s="168"/>
      <c r="C2810" s="169"/>
      <c r="D2810" s="156"/>
      <c r="E2810" s="156"/>
      <c r="F2810" s="175"/>
      <c r="G2810" s="181"/>
      <c r="H2810" s="182"/>
      <c r="I2810" s="182"/>
      <c r="J2810" s="182"/>
      <c r="K2810" s="32"/>
      <c r="L2810" s="179"/>
      <c r="M2810" s="179"/>
      <c r="N2810" s="81"/>
      <c r="O2810" s="185"/>
      <c r="P2810" s="103"/>
      <c r="Q2810" s="84" t="str">
        <f t="shared" si="1295"/>
        <v/>
      </c>
      <c r="R2810" s="159"/>
      <c r="S2810" s="28" t="str" cm="1">
        <f t="array" aca="1" ref="S2810" ca="1">IF(INDIRECT("A"&amp;114+$U2810)&lt;&gt;"",114+$U2810,"")</f>
        <v/>
      </c>
      <c r="T2810" s="28" t="str">
        <f t="shared" ca="1" si="1296"/>
        <v>$B</v>
      </c>
      <c r="U2810" s="29">
        <f t="shared" si="1269"/>
        <v>2688</v>
      </c>
      <c r="V2810" s="29">
        <v>224.66666666668399</v>
      </c>
      <c r="W2810" s="29">
        <f t="shared" si="1274"/>
        <v>224</v>
      </c>
      <c r="X2810" s="41" t="str" cm="1">
        <f t="array" aca="1" ref="X2810" ca="1">IFERROR(INDEX('PC&amp;PD'!$A$1:$AP$15,ROW('PC&amp;PD'!$A$15),MATCH(INDIRECT(T2810),'PC&amp;PD'!$A$1:$AP$1,0)),"")</f>
        <v/>
      </c>
      <c r="Z2810" s="155"/>
      <c r="AA2810" s="13" t="str">
        <f t="shared" si="1292"/>
        <v/>
      </c>
      <c r="AB2810" s="155"/>
      <c r="AC2810" s="13" t="str">
        <f t="shared" ca="1" si="1297"/>
        <v>$AB</v>
      </c>
      <c r="AD2810" s="13" t="str" cm="1">
        <f t="array" aca="1" ref="AD2810" ca="1">IFERROR(IF((LEFT(INDIRECT("$F"&amp;$S2810),4))="GOTS",IF($G2810="Organic","GOTS_Organic_raw",(IF($G2810="Responsible","GOTS_Responsible",(IF($G2810="No Attribute (Conventional)","GOTS_conventional",(IF($G2810="Recycled Pre/Post-Consumer","GOTS_pre_post",(IF($G2810="In-Conversion","GOTS_in_conversion",(IF($G2810="Sustainably Sourced","Sustainably_sourced",""))))))))))),IF($G2810="Organic","Organic",(IF($G2810="Responsible","Responsible",(IF($G2810="No Attribute (Conventional)","No_Attribute_Conventional",(IF($G2810="Recycled Pre/Post-Consumer","Recycled_Pre_Post_Consumer",(IF($G2810="In-Conversion","In_Conversion",(IF($G2810="Recycled Pre-Consumer","Recycled_Pre_Consumer",(IF($G2810="Recycled Post-Consumer","Recycled_Post_Consumer",(IF($G2810="Sustainably Sourced","Sustainably_sourced","")))))))))))))))),"")</f>
        <v/>
      </c>
      <c r="AE2810" s="13" t="e" cm="1">
        <f t="array" aca="1" ref="AE2810" ca="1">IF(INDIRECT("$F"&amp;$S2810)="","",IF(LEFT(INDIRECT("$F"&amp;$S2810),3)="GRS","GRS_RCS_RM",IF((LEFT(INDIRECT("$F"&amp;$S2810),3))="RCS","GRS_RCS_RM",IF(INDIRECT("$F"&amp;$S2810)="OCS (No Label)","OCS_Conversion_RM",IF(LEFT(INDIRECT("$F"&amp;$S2810),3)="OCS","OCS_RM",IF(RIGHT(INDIRECT("$F"&amp;$S2810),10)="conversion","GOTS_RM_conversion",IF((LEFT(INDIRECT("$F"&amp;$S2810),4))="GOTS","GOTS_RM","Responsible_RM")))))))</f>
        <v>#REF!</v>
      </c>
      <c r="AF2810" s="13" t="str" cm="1">
        <f t="array" aca="1" ref="AF2810" ca="1">IF($S2810="","",INDIRECT("$Z"&amp;$S2810))</f>
        <v/>
      </c>
      <c r="AG2810" s="155"/>
      <c r="AH2810" s="13" t="str" cm="1">
        <f t="array" aca="1" ref="AH2810" ca="1">IFERROR(INDIRECT("$ag"&amp;S2810),"")</f>
        <v/>
      </c>
      <c r="AI2810" s="13" t="e" cm="1">
        <f t="array" aca="1" ref="AI2810" ca="1">INDIRECT("O"&amp;S2809)</f>
        <v>#REF!</v>
      </c>
      <c r="AJ2810" s="13" t="str">
        <f>IF($I2810="","",INDEX('Raw Material'!$A$1:$J$75,MATCH(I2810,'Raw Material'!$A$1:$A$75,0),(MATCH(G2810,'Raw Material'!$A$1:$J$1,0))))</f>
        <v/>
      </c>
      <c r="AK2810" s="13" t="str">
        <f t="shared" si="1293"/>
        <v>YANLIŞRM</v>
      </c>
      <c r="AL2810" s="153" t="str">
        <f t="shared" si="1294"/>
        <v/>
      </c>
    </row>
    <row r="2811" spans="1:38" ht="16.5" customHeight="1">
      <c r="A2811" s="162"/>
      <c r="B2811" s="168"/>
      <c r="C2811" s="169"/>
      <c r="D2811" s="156"/>
      <c r="E2811" s="156"/>
      <c r="F2811" s="175"/>
      <c r="G2811" s="181"/>
      <c r="H2811" s="182"/>
      <c r="I2811" s="182"/>
      <c r="J2811" s="182"/>
      <c r="K2811" s="32"/>
      <c r="L2811" s="179"/>
      <c r="M2811" s="179"/>
      <c r="N2811" s="81"/>
      <c r="O2811" s="185"/>
      <c r="P2811" s="103"/>
      <c r="Q2811" s="84" t="str">
        <f t="shared" si="1295"/>
        <v/>
      </c>
      <c r="R2811" s="159"/>
      <c r="S2811" s="28" t="str" cm="1">
        <f t="array" aca="1" ref="S2811" ca="1">IF(INDIRECT("A"&amp;114+$U2811)&lt;&gt;"",114+$U2811,"")</f>
        <v/>
      </c>
      <c r="T2811" s="28" t="str">
        <f t="shared" ca="1" si="1296"/>
        <v>$B</v>
      </c>
      <c r="U2811" s="29">
        <f t="shared" si="1269"/>
        <v>2688</v>
      </c>
      <c r="V2811" s="29">
        <v>224.75000000001799</v>
      </c>
      <c r="W2811" s="29">
        <f t="shared" si="1274"/>
        <v>224</v>
      </c>
      <c r="X2811" s="41" t="str" cm="1">
        <f t="array" aca="1" ref="X2811" ca="1">IFERROR(INDEX('PC&amp;PD'!$A$1:$AP$15,ROW('PC&amp;PD'!$A$15),MATCH(INDIRECT(T2811),'PC&amp;PD'!$A$1:$AP$1,0)),"")</f>
        <v/>
      </c>
      <c r="Z2811" s="155"/>
      <c r="AA2811" s="13" t="str">
        <f t="shared" si="1292"/>
        <v/>
      </c>
      <c r="AB2811" s="155"/>
      <c r="AC2811" s="13" t="str">
        <f t="shared" ca="1" si="1297"/>
        <v>$AB</v>
      </c>
      <c r="AD2811" s="13" t="str" cm="1">
        <f t="array" aca="1" ref="AD2811" ca="1">IFERROR(IF((LEFT(INDIRECT("$F"&amp;$S2811),4))="GOTS",IF($G2811="Organic","GOTS_Organic_raw",(IF($G2811="Responsible","GOTS_Responsible",(IF($G2811="No Attribute (Conventional)","GOTS_conventional",(IF($G2811="Recycled Pre/Post-Consumer","GOTS_pre_post",(IF($G2811="In-Conversion","GOTS_in_conversion",(IF($G2811="Sustainably Sourced","Sustainably_sourced",""))))))))))),IF($G2811="Organic","Organic",(IF($G2811="Responsible","Responsible",(IF($G2811="No Attribute (Conventional)","No_Attribute_Conventional",(IF($G2811="Recycled Pre/Post-Consumer","Recycled_Pre_Post_Consumer",(IF($G2811="In-Conversion","In_Conversion",(IF($G2811="Recycled Pre-Consumer","Recycled_Pre_Consumer",(IF($G2811="Recycled Post-Consumer","Recycled_Post_Consumer",(IF($G2811="Sustainably Sourced","Sustainably_sourced","")))))))))))))))),"")</f>
        <v/>
      </c>
      <c r="AE2811" s="13" t="e" cm="1">
        <f t="array" aca="1" ref="AE2811" ca="1">IF(INDIRECT("$F"&amp;$S2811)="","",IF(LEFT(INDIRECT("$F"&amp;$S2811),3)="GRS","GRS_RCS_RM",IF((LEFT(INDIRECT("$F"&amp;$S2811),3))="RCS","GRS_RCS_RM",IF(INDIRECT("$F"&amp;$S2811)="OCS (No Label)","OCS_Conversion_RM",IF(LEFT(INDIRECT("$F"&amp;$S2811),3)="OCS","OCS_RM",IF(RIGHT(INDIRECT("$F"&amp;$S2811),10)="conversion","GOTS_RM_conversion",IF((LEFT(INDIRECT("$F"&amp;$S2811),4))="GOTS","GOTS_RM","Responsible_RM")))))))</f>
        <v>#REF!</v>
      </c>
      <c r="AF2811" s="13" t="str" cm="1">
        <f t="array" aca="1" ref="AF2811" ca="1">IF($S2811="","",INDIRECT("$Z"&amp;$S2811))</f>
        <v/>
      </c>
      <c r="AG2811" s="155"/>
      <c r="AH2811" s="13" t="str" cm="1">
        <f t="array" aca="1" ref="AH2811" ca="1">IFERROR(INDIRECT("$ag"&amp;S2811),"")</f>
        <v/>
      </c>
      <c r="AI2811" s="13" t="e" cm="1">
        <f t="array" aca="1" ref="AI2811" ca="1">INDIRECT("O"&amp;S2810)</f>
        <v>#REF!</v>
      </c>
      <c r="AJ2811" s="13" t="str">
        <f>IF($I2811="","",INDEX('Raw Material'!$A$1:$J$75,MATCH(I2811,'Raw Material'!$A$1:$A$75,0),(MATCH(G2811,'Raw Material'!$A$1:$J$1,0))))</f>
        <v/>
      </c>
      <c r="AK2811" s="13" t="str">
        <f t="shared" si="1293"/>
        <v>YANLIŞRM</v>
      </c>
      <c r="AL2811" s="153" t="str">
        <f t="shared" si="1294"/>
        <v/>
      </c>
    </row>
    <row r="2812" spans="1:38" ht="16.5" customHeight="1">
      <c r="A2812" s="162"/>
      <c r="B2812" s="168"/>
      <c r="C2812" s="169"/>
      <c r="D2812" s="156"/>
      <c r="E2812" s="156"/>
      <c r="F2812" s="175"/>
      <c r="G2812" s="181"/>
      <c r="H2812" s="182"/>
      <c r="I2812" s="182"/>
      <c r="J2812" s="182"/>
      <c r="K2812" s="32"/>
      <c r="L2812" s="179"/>
      <c r="M2812" s="179"/>
      <c r="N2812" s="81"/>
      <c r="O2812" s="185"/>
      <c r="P2812" s="103"/>
      <c r="Q2812" s="84" t="str">
        <f t="shared" si="1295"/>
        <v/>
      </c>
      <c r="R2812" s="159"/>
      <c r="S2812" s="28" t="str" cm="1">
        <f t="array" aca="1" ref="S2812" ca="1">IF(INDIRECT("A"&amp;114+$U2812)&lt;&gt;"",114+$U2812,"")</f>
        <v/>
      </c>
      <c r="T2812" s="28" t="str">
        <f t="shared" ca="1" si="1296"/>
        <v>$B</v>
      </c>
      <c r="U2812" s="29">
        <f t="shared" si="1269"/>
        <v>2688</v>
      </c>
      <c r="V2812" s="29">
        <v>224.83333333335099</v>
      </c>
      <c r="W2812" s="29">
        <f t="shared" si="1274"/>
        <v>224</v>
      </c>
      <c r="X2812" s="41" t="str" cm="1">
        <f t="array" aca="1" ref="X2812" ca="1">IFERROR(INDEX('PC&amp;PD'!$A$1:$AP$15,ROW('PC&amp;PD'!$A$15),MATCH(INDIRECT(T2812),'PC&amp;PD'!$A$1:$AP$1,0)),"")</f>
        <v/>
      </c>
      <c r="Z2812" s="155"/>
      <c r="AA2812" s="13" t="str">
        <f t="shared" si="1292"/>
        <v/>
      </c>
      <c r="AB2812" s="155"/>
      <c r="AC2812" s="13" t="str">
        <f t="shared" ca="1" si="1297"/>
        <v>$AB</v>
      </c>
      <c r="AD2812" s="13" t="str" cm="1">
        <f t="array" aca="1" ref="AD2812" ca="1">IFERROR(IF((LEFT(INDIRECT("$F"&amp;$S2812),4))="GOTS",IF($G2812="Organic","GOTS_Organic_raw",(IF($G2812="Responsible","GOTS_Responsible",(IF($G2812="No Attribute (Conventional)","GOTS_conventional",(IF($G2812="Recycled Pre/Post-Consumer","GOTS_pre_post",(IF($G2812="In-Conversion","GOTS_in_conversion",(IF($G2812="Sustainably Sourced","Sustainably_sourced",""))))))))))),IF($G2812="Organic","Organic",(IF($G2812="Responsible","Responsible",(IF($G2812="No Attribute (Conventional)","No_Attribute_Conventional",(IF($G2812="Recycled Pre/Post-Consumer","Recycled_Pre_Post_Consumer",(IF($G2812="In-Conversion","In_Conversion",(IF($G2812="Recycled Pre-Consumer","Recycled_Pre_Consumer",(IF($G2812="Recycled Post-Consumer","Recycled_Post_Consumer",(IF($G2812="Sustainably Sourced","Sustainably_sourced","")))))))))))))))),"")</f>
        <v/>
      </c>
      <c r="AE2812" s="13" t="e" cm="1">
        <f t="array" aca="1" ref="AE2812" ca="1">IF(INDIRECT("$F"&amp;$S2812)="","",IF(LEFT(INDIRECT("$F"&amp;$S2812),3)="GRS","GRS_RCS_RM",IF((LEFT(INDIRECT("$F"&amp;$S2812),3))="RCS","GRS_RCS_RM",IF(INDIRECT("$F"&amp;$S2812)="OCS (No Label)","OCS_Conversion_RM",IF(LEFT(INDIRECT("$F"&amp;$S2812),3)="OCS","OCS_RM",IF(RIGHT(INDIRECT("$F"&amp;$S2812),10)="conversion","GOTS_RM_conversion",IF((LEFT(INDIRECT("$F"&amp;$S2812),4))="GOTS","GOTS_RM","Responsible_RM")))))))</f>
        <v>#REF!</v>
      </c>
      <c r="AF2812" s="13" t="str" cm="1">
        <f t="array" aca="1" ref="AF2812" ca="1">IF($S2812="","",INDIRECT("$Z"&amp;$S2812))</f>
        <v/>
      </c>
      <c r="AG2812" s="155"/>
      <c r="AH2812" s="13" t="str" cm="1">
        <f t="array" aca="1" ref="AH2812" ca="1">IFERROR(INDIRECT("$ag"&amp;S2812),"")</f>
        <v/>
      </c>
      <c r="AI2812" s="13" t="e" cm="1">
        <f t="array" aca="1" ref="AI2812" ca="1">INDIRECT("O"&amp;S2811)</f>
        <v>#REF!</v>
      </c>
      <c r="AJ2812" s="13" t="str">
        <f>IF($I2812="","",INDEX('Raw Material'!$A$1:$J$75,MATCH(I2812,'Raw Material'!$A$1:$A$75,0),(MATCH(G2812,'Raw Material'!$A$1:$J$1,0))))</f>
        <v/>
      </c>
      <c r="AK2812" s="13" t="str">
        <f t="shared" si="1293"/>
        <v>YANLIŞRM</v>
      </c>
      <c r="AL2812" s="153" t="str">
        <f t="shared" si="1294"/>
        <v/>
      </c>
    </row>
    <row r="2813" spans="1:38" ht="16.5" customHeight="1" thickBot="1">
      <c r="A2813" s="163"/>
      <c r="B2813" s="170"/>
      <c r="C2813" s="171"/>
      <c r="D2813" s="156"/>
      <c r="E2813" s="156"/>
      <c r="F2813" s="176"/>
      <c r="G2813" s="157"/>
      <c r="H2813" s="158"/>
      <c r="I2813" s="158"/>
      <c r="J2813" s="158"/>
      <c r="K2813" s="33"/>
      <c r="L2813" s="180"/>
      <c r="M2813" s="180"/>
      <c r="N2813" s="82"/>
      <c r="O2813" s="186"/>
      <c r="P2813" s="103"/>
      <c r="Q2813" s="84" t="str">
        <f t="shared" si="1295"/>
        <v/>
      </c>
      <c r="R2813" s="159"/>
      <c r="S2813" s="28" t="str" cm="1">
        <f t="array" aca="1" ref="S2813" ca="1">IF(INDIRECT("A"&amp;114+$U2813)&lt;&gt;"",114+$U2813,"")</f>
        <v/>
      </c>
      <c r="T2813" s="28" t="str">
        <f t="shared" ca="1" si="1296"/>
        <v>$B</v>
      </c>
      <c r="U2813" s="29">
        <f t="shared" si="1269"/>
        <v>2688</v>
      </c>
      <c r="V2813" s="29">
        <v>224.91666666668399</v>
      </c>
      <c r="W2813" s="29">
        <f t="shared" si="1274"/>
        <v>224</v>
      </c>
      <c r="X2813" s="41" t="str" cm="1">
        <f t="array" aca="1" ref="X2813" ca="1">IFERROR(INDEX('PC&amp;PD'!$A$1:$AP$15,ROW('PC&amp;PD'!$A$15),MATCH(INDIRECT(T2813),'PC&amp;PD'!$A$1:$AP$1,0)),"")</f>
        <v/>
      </c>
      <c r="Z2813" s="155"/>
      <c r="AA2813" s="13" t="str">
        <f t="shared" si="1292"/>
        <v/>
      </c>
      <c r="AB2813" s="155"/>
      <c r="AC2813" s="13" t="str">
        <f t="shared" ca="1" si="1297"/>
        <v>$AB</v>
      </c>
      <c r="AD2813" s="13" t="str" cm="1">
        <f t="array" aca="1" ref="AD2813" ca="1">IFERROR(IF((LEFT(INDIRECT("$F"&amp;$S2813),4))="GOTS",IF($G2813="Organic","GOTS_Organic_raw",(IF($G2813="Responsible","GOTS_Responsible",(IF($G2813="No Attribute (Conventional)","GOTS_conventional",(IF($G2813="Recycled Pre/Post-Consumer","GOTS_pre_post",(IF($G2813="In-Conversion","GOTS_in_conversion",(IF($G2813="Sustainably Sourced","Sustainably_sourced",""))))))))))),IF($G2813="Organic","Organic",(IF($G2813="Responsible","Responsible",(IF($G2813="No Attribute (Conventional)","No_Attribute_Conventional",(IF($G2813="Recycled Pre/Post-Consumer","Recycled_Pre_Post_Consumer",(IF($G2813="In-Conversion","In_Conversion",(IF($G2813="Recycled Pre-Consumer","Recycled_Pre_Consumer",(IF($G2813="Recycled Post-Consumer","Recycled_Post_Consumer",(IF($G2813="Sustainably Sourced","Sustainably_sourced","")))))))))))))))),"")</f>
        <v/>
      </c>
      <c r="AE2813" s="13" t="e" cm="1">
        <f t="array" aca="1" ref="AE2813" ca="1">IF(INDIRECT("$F"&amp;$S2813)="","",IF(LEFT(INDIRECT("$F"&amp;$S2813),3)="GRS","GRS_RCS_RM",IF((LEFT(INDIRECT("$F"&amp;$S2813),3))="RCS","GRS_RCS_RM",IF(INDIRECT("$F"&amp;$S2813)="OCS (No Label)","OCS_Conversion_RM",IF(LEFT(INDIRECT("$F"&amp;$S2813),3)="OCS","OCS_RM",IF(RIGHT(INDIRECT("$F"&amp;$S2813),10)="conversion","GOTS_RM_conversion",IF((LEFT(INDIRECT("$F"&amp;$S2813),4))="GOTS","GOTS_RM","Responsible_RM")))))))</f>
        <v>#REF!</v>
      </c>
      <c r="AF2813" s="13" t="str" cm="1">
        <f t="array" aca="1" ref="AF2813" ca="1">IF($S2813="","",INDIRECT("$Z"&amp;$S2813))</f>
        <v/>
      </c>
      <c r="AG2813" s="155"/>
      <c r="AH2813" s="13" t="str" cm="1">
        <f t="array" aca="1" ref="AH2813" ca="1">IFERROR(INDIRECT("$ag"&amp;S2813),"")</f>
        <v/>
      </c>
      <c r="AI2813" s="13" t="e" cm="1">
        <f t="array" aca="1" ref="AI2813" ca="1">INDIRECT("O"&amp;S2812)</f>
        <v>#REF!</v>
      </c>
      <c r="AJ2813" s="13" t="str">
        <f>IF($I2813="","",INDEX('Raw Material'!$A$1:$J$75,MATCH(I2813,'Raw Material'!$A$1:$A$75,0),(MATCH(G2813,'Raw Material'!$A$1:$J$1,0))))</f>
        <v/>
      </c>
      <c r="AK2813" s="13" t="str">
        <f t="shared" si="1293"/>
        <v>YANLIŞRM</v>
      </c>
      <c r="AL2813" s="153" t="str">
        <f t="shared" si="1294"/>
        <v/>
      </c>
    </row>
    <row r="2814" spans="1:38" ht="16.5" customHeight="1">
      <c r="A2814" s="160" t="str">
        <f>IF(B2814="","",COUNTA($B$114:$B2814))</f>
        <v/>
      </c>
      <c r="B2814" s="164"/>
      <c r="C2814" s="165"/>
      <c r="D2814" s="183"/>
      <c r="E2814" s="183"/>
      <c r="F2814" s="172"/>
      <c r="G2814" s="212"/>
      <c r="H2814" s="206"/>
      <c r="I2814" s="206"/>
      <c r="J2814" s="206"/>
      <c r="K2814" s="31"/>
      <c r="L2814" s="177" t="str">
        <f t="shared" ref="L2814" si="1298">IF(R2814="","",LEFT(R2814,LEN(R2814)-2))</f>
        <v/>
      </c>
      <c r="M2814" s="177"/>
      <c r="N2814" s="80"/>
      <c r="O2814" s="184"/>
      <c r="P2814" s="103"/>
      <c r="Q2814" s="84" t="str">
        <f t="shared" si="1295"/>
        <v/>
      </c>
      <c r="R2814" s="159" t="str">
        <f t="shared" ref="R2814" si="1299">CONCATENATE($Q2814,Q2815,Q2816,Q2817,Q2818,Q2819,$Q2820,$Q2821,$Q2822,$Q2823,Q2824,Q2825)</f>
        <v/>
      </c>
      <c r="S2814" s="28" t="str" cm="1">
        <f t="array" aca="1" ref="S2814" ca="1">IF(INDIRECT("A"&amp;114+$U2814)&lt;&gt;"",114+$U2814,"")</f>
        <v/>
      </c>
      <c r="T2814" s="28" t="str">
        <f t="shared" ca="1" si="1296"/>
        <v>$B</v>
      </c>
      <c r="U2814" s="29">
        <f t="shared" si="1269"/>
        <v>2700</v>
      </c>
      <c r="V2814" s="29">
        <v>225.00000000001799</v>
      </c>
      <c r="W2814" s="29">
        <f t="shared" si="1274"/>
        <v>225</v>
      </c>
      <c r="X2814" s="41" t="str" cm="1">
        <f t="array" aca="1" ref="X2814" ca="1">IFERROR(INDEX('PC&amp;PD'!$A$1:$AP$15,ROW('PC&amp;PD'!$A$15),MATCH(INDIRECT(T2814),'PC&amp;PD'!$A$1:$AP$1,0)),"")</f>
        <v/>
      </c>
      <c r="Z2814" s="155" t="str">
        <f t="shared" ref="Z2814" si="1300">IFERROR(IF($F2814="OCS 100","OCS (OCS 100)",IF($F2814="OCS Blended","OCS (OCS Blended)",IF($F2814="OCS (No Label)","OCS (No Label)",IF($F2814="RCS 100","RCS (RCS 100)",IF($F2814="RCS Blended","RCS (RCS Blended)",IF($F2814="GRS","GRS (GRS)",IF($F2814="GRS (No Label)", "GRS (No Label)",IF($F2814="RDS","RDS (RDS)",IF($F2814="RWS","RWS (RWS)",IF($F2814="RAS","RAS (RAS)",IF($F2814="RMS","RMS (RMS)",IF($F2814="GOTS Organic","GOTS (Organic)",IF($F2814="GOTS Made with organic","GOTS (Made with Organic)",IF($F2814="GOTS Organic - in conversion","GOTS (Organic - In Conversion)",IF($F2814="GOTS Made with organic - in conversion","GOTS (Made with Organic - In Conversion)",""))))))))))))))),"")</f>
        <v/>
      </c>
      <c r="AA2814" s="13" t="str">
        <f t="shared" si="1292"/>
        <v/>
      </c>
      <c r="AB2814" s="155" t="str">
        <f t="shared" ref="AB2814" si="1301">IFERROR(IF($F2814="OCS 100", "OCS_100",IF($F2814="OCS Blended", "OCS_Blended",IF($F2814="OCS (No Label)", "OCS_No_Label",IF($F2814="RCS 100", "RCS_100",IF($F2814="RCS Blended","RCS_Blended",IF($F2814="GRS","GRS",IF($F2814="GRS (No Label)", "GRS_No_Label",IF($F2814="RDS","RDS",IF($F2814="RWS","RWS",IF($F2814="RMS","RMS",IF($F2814="GOTS Organic","GOTS_Organic",IF($F2814="GOTS Made with organic","GOTS_Made_with_organic",IF($F2814="GOTS Organic - in conversion","GOTS_Organic_in_Conversion",IF($F2814="GOTS Made with organic - in conversion","GOTS_Made_with_Organic_in_Conversion",IF($F2814="RAS","RAS",""))))))))))))))),"")</f>
        <v/>
      </c>
      <c r="AC2814" s="13" t="str">
        <f t="shared" ca="1" si="1297"/>
        <v>$AB</v>
      </c>
      <c r="AD2814" s="13" t="str" cm="1">
        <f t="array" aca="1" ref="AD2814" ca="1">IFERROR(IF((LEFT(INDIRECT("$F"&amp;$S2814),4))="GOTS",IF($G2814="Organic","GOTS_Organic_raw",(IF($G2814="Responsible","GOTS_Responsible",(IF($G2814="No Attribute (Conventional)","GOTS_conventional",(IF($G2814="Recycled Pre/Post-Consumer","GOTS_pre_post",(IF($G2814="In-Conversion","GOTS_in_conversion",(IF($G2814="Sustainably Sourced","Sustainably_sourced",""))))))))))),IF($G2814="Organic","Organic",(IF($G2814="Responsible","Responsible",(IF($G2814="No Attribute (Conventional)","No_Attribute_Conventional",(IF($G2814="Recycled Pre/Post-Consumer","Recycled_Pre_Post_Consumer",(IF($G2814="In-Conversion","In_Conversion",(IF($G2814="Recycled Pre-Consumer","Recycled_Pre_Consumer",(IF($G2814="Recycled Post-Consumer","Recycled_Post_Consumer",(IF($G2814="Sustainably Sourced","Sustainably_sourced","")))))))))))))))),"")</f>
        <v/>
      </c>
      <c r="AE2814" s="13" t="e" cm="1">
        <f t="array" aca="1" ref="AE2814" ca="1">IF(INDIRECT("$F"&amp;$S2814)="","",IF(LEFT(INDIRECT("$F"&amp;$S2814),3)="GRS","GRS_RCS_RM",IF((LEFT(INDIRECT("$F"&amp;$S2814),3))="RCS","GRS_RCS_RM",IF(INDIRECT("$F"&amp;$S2814)="OCS (No Label)","OCS_Conversion_RM",IF(LEFT(INDIRECT("$F"&amp;$S2814),3)="OCS","OCS_RM",IF(RIGHT(INDIRECT("$F"&amp;$S2814),10)="conversion","GOTS_RM_conversion",IF((LEFT(INDIRECT("$F"&amp;$S2814),4))="GOTS","GOTS_RM","Responsible_RM")))))))</f>
        <v>#REF!</v>
      </c>
      <c r="AF2814" s="13" t="str" cm="1">
        <f t="array" aca="1" ref="AF2814" ca="1">IF($S2814="","",INDIRECT("$Z"&amp;$S2814))</f>
        <v/>
      </c>
      <c r="AG2814" s="155" t="str">
        <f t="shared" si="1291"/>
        <v/>
      </c>
      <c r="AH2814" s="13" t="str" cm="1">
        <f t="array" aca="1" ref="AH2814" ca="1">IFERROR(INDIRECT("$ag"&amp;S2814),"")</f>
        <v/>
      </c>
      <c r="AI2814" s="13" t="e" cm="1">
        <f t="array" aca="1" ref="AI2814" ca="1">INDIRECT("O"&amp;S2813)</f>
        <v>#REF!</v>
      </c>
      <c r="AJ2814" s="13" t="str">
        <f>IF($I2814="","",INDEX('Raw Material'!$A$1:$J$75,MATCH(I2814,'Raw Material'!$A$1:$A$75,0),(MATCH(G2814,'Raw Material'!$A$1:$J$1,0))))</f>
        <v/>
      </c>
      <c r="AK2814" s="13" t="str">
        <f t="shared" si="1293"/>
        <v>YANLIŞRM</v>
      </c>
      <c r="AL2814" s="153" t="str">
        <f t="shared" si="1294"/>
        <v/>
      </c>
    </row>
    <row r="2815" spans="1:38" ht="16.5" customHeight="1">
      <c r="A2815" s="161"/>
      <c r="B2815" s="166"/>
      <c r="C2815" s="167"/>
      <c r="D2815" s="156"/>
      <c r="E2815" s="156"/>
      <c r="F2815" s="173"/>
      <c r="G2815" s="181"/>
      <c r="H2815" s="182"/>
      <c r="I2815" s="182"/>
      <c r="J2815" s="182"/>
      <c r="K2815" s="32"/>
      <c r="L2815" s="178"/>
      <c r="M2815" s="178"/>
      <c r="N2815" s="81"/>
      <c r="O2815" s="185"/>
      <c r="P2815" s="103"/>
      <c r="Q2815" s="84" t="str">
        <f t="shared" si="1295"/>
        <v/>
      </c>
      <c r="R2815" s="159"/>
      <c r="S2815" s="28" t="str" cm="1">
        <f t="array" aca="1" ref="S2815" ca="1">IF(INDIRECT("A"&amp;114+$U2815)&lt;&gt;"",114+$U2815,"")</f>
        <v/>
      </c>
      <c r="T2815" s="28" t="str">
        <f t="shared" ca="1" si="1296"/>
        <v>$B</v>
      </c>
      <c r="U2815" s="29">
        <f t="shared" ref="U2815:U2878" si="1302">(12*W2815)</f>
        <v>2700</v>
      </c>
      <c r="V2815" s="29">
        <v>225.08333333335099</v>
      </c>
      <c r="W2815" s="29">
        <f t="shared" si="1274"/>
        <v>225</v>
      </c>
      <c r="X2815" s="41" t="str" cm="1">
        <f t="array" aca="1" ref="X2815" ca="1">IFERROR(INDEX('PC&amp;PD'!$A$1:$AP$15,ROW('PC&amp;PD'!$A$15),MATCH(INDIRECT(T2815),'PC&amp;PD'!$A$1:$AP$1,0)),"")</f>
        <v/>
      </c>
      <c r="Z2815" s="155"/>
      <c r="AA2815" s="13" t="str">
        <f t="shared" si="1292"/>
        <v/>
      </c>
      <c r="AB2815" s="155"/>
      <c r="AC2815" s="13" t="str">
        <f t="shared" ca="1" si="1297"/>
        <v>$AB</v>
      </c>
      <c r="AD2815" s="13" t="str" cm="1">
        <f t="array" aca="1" ref="AD2815" ca="1">IFERROR(IF((LEFT(INDIRECT("$F"&amp;$S2815),4))="GOTS",IF($G2815="Organic","GOTS_Organic_raw",(IF($G2815="Responsible","GOTS_Responsible",(IF($G2815="No Attribute (Conventional)","GOTS_conventional",(IF($G2815="Recycled Pre/Post-Consumer","GOTS_pre_post",(IF($G2815="In-Conversion","GOTS_in_conversion",(IF($G2815="Sustainably Sourced","Sustainably_sourced",""))))))))))),IF($G2815="Organic","Organic",(IF($G2815="Responsible","Responsible",(IF($G2815="No Attribute (Conventional)","No_Attribute_Conventional",(IF($G2815="Recycled Pre/Post-Consumer","Recycled_Pre_Post_Consumer",(IF($G2815="In-Conversion","In_Conversion",(IF($G2815="Recycled Pre-Consumer","Recycled_Pre_Consumer",(IF($G2815="Recycled Post-Consumer","Recycled_Post_Consumer",(IF($G2815="Sustainably Sourced","Sustainably_sourced","")))))))))))))))),"")</f>
        <v/>
      </c>
      <c r="AE2815" s="13" t="e" cm="1">
        <f t="array" aca="1" ref="AE2815" ca="1">IF(INDIRECT("$F"&amp;$S2815)="","",IF(LEFT(INDIRECT("$F"&amp;$S2815),3)="GRS","GRS_RCS_RM",IF((LEFT(INDIRECT("$F"&amp;$S2815),3))="RCS","GRS_RCS_RM",IF(INDIRECT("$F"&amp;$S2815)="OCS (No Label)","OCS_Conversion_RM",IF(LEFT(INDIRECT("$F"&amp;$S2815),3)="OCS","OCS_RM",IF(RIGHT(INDIRECT("$F"&amp;$S2815),10)="conversion","GOTS_RM_conversion",IF((LEFT(INDIRECT("$F"&amp;$S2815),4))="GOTS","GOTS_RM","Responsible_RM")))))))</f>
        <v>#REF!</v>
      </c>
      <c r="AF2815" s="13" t="str" cm="1">
        <f t="array" aca="1" ref="AF2815" ca="1">IF($S2815="","",INDIRECT("$Z"&amp;$S2815))</f>
        <v/>
      </c>
      <c r="AG2815" s="155"/>
      <c r="AH2815" s="13" t="str" cm="1">
        <f t="array" aca="1" ref="AH2815" ca="1">IFERROR(INDIRECT("$ag"&amp;S2815),"")</f>
        <v/>
      </c>
      <c r="AI2815" s="13" t="e" cm="1">
        <f t="array" aca="1" ref="AI2815" ca="1">INDIRECT("O"&amp;S2814)</f>
        <v>#REF!</v>
      </c>
      <c r="AJ2815" s="13" t="str">
        <f>IF($I2815="","",INDEX('Raw Material'!$A$1:$J$75,MATCH(I2815,'Raw Material'!$A$1:$A$75,0),(MATCH(G2815,'Raw Material'!$A$1:$J$1,0))))</f>
        <v/>
      </c>
      <c r="AK2815" s="13" t="str">
        <f t="shared" si="1293"/>
        <v>YANLIŞRM</v>
      </c>
      <c r="AL2815" s="153" t="str">
        <f t="shared" si="1294"/>
        <v/>
      </c>
    </row>
    <row r="2816" spans="1:38" ht="16.5" customHeight="1">
      <c r="A2816" s="161"/>
      <c r="B2816" s="166"/>
      <c r="C2816" s="167"/>
      <c r="D2816" s="156"/>
      <c r="E2816" s="156"/>
      <c r="F2816" s="173"/>
      <c r="G2816" s="181"/>
      <c r="H2816" s="182"/>
      <c r="I2816" s="182"/>
      <c r="J2816" s="182"/>
      <c r="K2816" s="32"/>
      <c r="L2816" s="178"/>
      <c r="M2816" s="178"/>
      <c r="N2816" s="81"/>
      <c r="O2816" s="185"/>
      <c r="P2816" s="103"/>
      <c r="Q2816" s="84" t="str">
        <f t="shared" si="1295"/>
        <v/>
      </c>
      <c r="R2816" s="159"/>
      <c r="S2816" s="28" t="str" cm="1">
        <f t="array" aca="1" ref="S2816" ca="1">IF(INDIRECT("A"&amp;114+$U2816)&lt;&gt;"",114+$U2816,"")</f>
        <v/>
      </c>
      <c r="T2816" s="28" t="str">
        <f t="shared" ca="1" si="1296"/>
        <v>$B</v>
      </c>
      <c r="U2816" s="29">
        <f t="shared" si="1302"/>
        <v>2700</v>
      </c>
      <c r="V2816" s="29">
        <v>225.16666666668399</v>
      </c>
      <c r="W2816" s="29">
        <f t="shared" si="1274"/>
        <v>225</v>
      </c>
      <c r="X2816" s="41" t="str" cm="1">
        <f t="array" aca="1" ref="X2816" ca="1">IFERROR(INDEX('PC&amp;PD'!$A$1:$AP$15,ROW('PC&amp;PD'!$A$15),MATCH(INDIRECT(T2816),'PC&amp;PD'!$A$1:$AP$1,0)),"")</f>
        <v/>
      </c>
      <c r="Z2816" s="155"/>
      <c r="AA2816" s="13" t="str">
        <f t="shared" si="1292"/>
        <v/>
      </c>
      <c r="AB2816" s="155"/>
      <c r="AC2816" s="13" t="str">
        <f t="shared" ca="1" si="1297"/>
        <v>$AB</v>
      </c>
      <c r="AD2816" s="13" t="str" cm="1">
        <f t="array" aca="1" ref="AD2816" ca="1">IFERROR(IF((LEFT(INDIRECT("$F"&amp;$S2816),4))="GOTS",IF($G2816="Organic","GOTS_Organic_raw",(IF($G2816="Responsible","GOTS_Responsible",(IF($G2816="No Attribute (Conventional)","GOTS_conventional",(IF($G2816="Recycled Pre/Post-Consumer","GOTS_pre_post",(IF($G2816="In-Conversion","GOTS_in_conversion",(IF($G2816="Sustainably Sourced","Sustainably_sourced",""))))))))))),IF($G2816="Organic","Organic",(IF($G2816="Responsible","Responsible",(IF($G2816="No Attribute (Conventional)","No_Attribute_Conventional",(IF($G2816="Recycled Pre/Post-Consumer","Recycled_Pre_Post_Consumer",(IF($G2816="In-Conversion","In_Conversion",(IF($G2816="Recycled Pre-Consumer","Recycled_Pre_Consumer",(IF($G2816="Recycled Post-Consumer","Recycled_Post_Consumer",(IF($G2816="Sustainably Sourced","Sustainably_sourced","")))))))))))))))),"")</f>
        <v/>
      </c>
      <c r="AE2816" s="13" t="e" cm="1">
        <f t="array" aca="1" ref="AE2816" ca="1">IF(INDIRECT("$F"&amp;$S2816)="","",IF(LEFT(INDIRECT("$F"&amp;$S2816),3)="GRS","GRS_RCS_RM",IF((LEFT(INDIRECT("$F"&amp;$S2816),3))="RCS","GRS_RCS_RM",IF(INDIRECT("$F"&amp;$S2816)="OCS (No Label)","OCS_Conversion_RM",IF(LEFT(INDIRECT("$F"&amp;$S2816),3)="OCS","OCS_RM",IF(RIGHT(INDIRECT("$F"&amp;$S2816),10)="conversion","GOTS_RM_conversion",IF((LEFT(INDIRECT("$F"&amp;$S2816),4))="GOTS","GOTS_RM","Responsible_RM")))))))</f>
        <v>#REF!</v>
      </c>
      <c r="AF2816" s="13" t="str" cm="1">
        <f t="array" aca="1" ref="AF2816" ca="1">IF($S2816="","",INDIRECT("$Z"&amp;$S2816))</f>
        <v/>
      </c>
      <c r="AG2816" s="155"/>
      <c r="AH2816" s="13" t="str" cm="1">
        <f t="array" aca="1" ref="AH2816" ca="1">IFERROR(INDIRECT("$ag"&amp;S2816),"")</f>
        <v/>
      </c>
      <c r="AI2816" s="13" t="e" cm="1">
        <f t="array" aca="1" ref="AI2816" ca="1">INDIRECT("O"&amp;S2815)</f>
        <v>#REF!</v>
      </c>
      <c r="AJ2816" s="13" t="str">
        <f>IF($I2816="","",INDEX('Raw Material'!$A$1:$J$75,MATCH(I2816,'Raw Material'!$A$1:$A$75,0),(MATCH(G2816,'Raw Material'!$A$1:$J$1,0))))</f>
        <v/>
      </c>
      <c r="AK2816" s="13" t="str">
        <f t="shared" si="1293"/>
        <v>YANLIŞRM</v>
      </c>
      <c r="AL2816" s="153" t="str">
        <f t="shared" si="1294"/>
        <v/>
      </c>
    </row>
    <row r="2817" spans="1:38" ht="16.5" customHeight="1">
      <c r="A2817" s="161"/>
      <c r="B2817" s="166"/>
      <c r="C2817" s="167"/>
      <c r="D2817" s="156"/>
      <c r="E2817" s="156"/>
      <c r="F2817" s="174"/>
      <c r="G2817" s="181"/>
      <c r="H2817" s="182"/>
      <c r="I2817" s="182"/>
      <c r="J2817" s="182"/>
      <c r="K2817" s="32"/>
      <c r="L2817" s="178"/>
      <c r="M2817" s="178"/>
      <c r="N2817" s="81"/>
      <c r="O2817" s="185"/>
      <c r="P2817" s="103"/>
      <c r="Q2817" s="84" t="str">
        <f t="shared" si="1295"/>
        <v/>
      </c>
      <c r="R2817" s="159"/>
      <c r="S2817" s="28" t="str" cm="1">
        <f t="array" aca="1" ref="S2817" ca="1">IF(INDIRECT("A"&amp;114+$U2817)&lt;&gt;"",114+$U2817,"")</f>
        <v/>
      </c>
      <c r="T2817" s="28" t="str">
        <f t="shared" ca="1" si="1296"/>
        <v>$B</v>
      </c>
      <c r="U2817" s="29">
        <f t="shared" si="1302"/>
        <v>2700</v>
      </c>
      <c r="V2817" s="29">
        <v>225.25000000001799</v>
      </c>
      <c r="W2817" s="29">
        <f t="shared" si="1274"/>
        <v>225</v>
      </c>
      <c r="X2817" s="41" t="str" cm="1">
        <f t="array" aca="1" ref="X2817" ca="1">IFERROR(INDEX('PC&amp;PD'!$A$1:$AP$15,ROW('PC&amp;PD'!$A$15),MATCH(INDIRECT(T2817),'PC&amp;PD'!$A$1:$AP$1,0)),"")</f>
        <v/>
      </c>
      <c r="Z2817" s="155"/>
      <c r="AA2817" s="13" t="str">
        <f t="shared" si="1292"/>
        <v/>
      </c>
      <c r="AB2817" s="155"/>
      <c r="AC2817" s="13" t="str">
        <f t="shared" ca="1" si="1297"/>
        <v>$AB</v>
      </c>
      <c r="AD2817" s="13" t="str" cm="1">
        <f t="array" aca="1" ref="AD2817" ca="1">IFERROR(IF((LEFT(INDIRECT("$F"&amp;$S2817),4))="GOTS",IF($G2817="Organic","GOTS_Organic_raw",(IF($G2817="Responsible","GOTS_Responsible",(IF($G2817="No Attribute (Conventional)","GOTS_conventional",(IF($G2817="Recycled Pre/Post-Consumer","GOTS_pre_post",(IF($G2817="In-Conversion","GOTS_in_conversion",(IF($G2817="Sustainably Sourced","Sustainably_sourced",""))))))))))),IF($G2817="Organic","Organic",(IF($G2817="Responsible","Responsible",(IF($G2817="No Attribute (Conventional)","No_Attribute_Conventional",(IF($G2817="Recycled Pre/Post-Consumer","Recycled_Pre_Post_Consumer",(IF($G2817="In-Conversion","In_Conversion",(IF($G2817="Recycled Pre-Consumer","Recycled_Pre_Consumer",(IF($G2817="Recycled Post-Consumer","Recycled_Post_Consumer",(IF($G2817="Sustainably Sourced","Sustainably_sourced","")))))))))))))))),"")</f>
        <v/>
      </c>
      <c r="AE2817" s="13" t="e" cm="1">
        <f t="array" aca="1" ref="AE2817" ca="1">IF(INDIRECT("$F"&amp;$S2817)="","",IF(LEFT(INDIRECT("$F"&amp;$S2817),3)="GRS","GRS_RCS_RM",IF((LEFT(INDIRECT("$F"&amp;$S2817),3))="RCS","GRS_RCS_RM",IF(INDIRECT("$F"&amp;$S2817)="OCS (No Label)","OCS_Conversion_RM",IF(LEFT(INDIRECT("$F"&amp;$S2817),3)="OCS","OCS_RM",IF(RIGHT(INDIRECT("$F"&amp;$S2817),10)="conversion","GOTS_RM_conversion",IF((LEFT(INDIRECT("$F"&amp;$S2817),4))="GOTS","GOTS_RM","Responsible_RM")))))))</f>
        <v>#REF!</v>
      </c>
      <c r="AF2817" s="13" t="str" cm="1">
        <f t="array" aca="1" ref="AF2817" ca="1">IF($S2817="","",INDIRECT("$Z"&amp;$S2817))</f>
        <v/>
      </c>
      <c r="AG2817" s="155"/>
      <c r="AH2817" s="13" t="str" cm="1">
        <f t="array" aca="1" ref="AH2817" ca="1">IFERROR(INDIRECT("$ag"&amp;S2817),"")</f>
        <v/>
      </c>
      <c r="AI2817" s="13" t="e" cm="1">
        <f t="array" aca="1" ref="AI2817" ca="1">INDIRECT("O"&amp;S2816)</f>
        <v>#REF!</v>
      </c>
      <c r="AJ2817" s="13" t="str">
        <f>IF($I2817="","",INDEX('Raw Material'!$A$1:$J$75,MATCH(I2817,'Raw Material'!$A$1:$A$75,0),(MATCH(G2817,'Raw Material'!$A$1:$J$1,0))))</f>
        <v/>
      </c>
      <c r="AK2817" s="13" t="str">
        <f t="shared" si="1293"/>
        <v>YANLIŞRM</v>
      </c>
      <c r="AL2817" s="153" t="str">
        <f t="shared" si="1294"/>
        <v/>
      </c>
    </row>
    <row r="2818" spans="1:38" ht="16.5" customHeight="1">
      <c r="A2818" s="161"/>
      <c r="B2818" s="166"/>
      <c r="C2818" s="167"/>
      <c r="D2818" s="156"/>
      <c r="E2818" s="156"/>
      <c r="F2818" s="174"/>
      <c r="G2818" s="181"/>
      <c r="H2818" s="182"/>
      <c r="I2818" s="182"/>
      <c r="J2818" s="182"/>
      <c r="K2818" s="32"/>
      <c r="L2818" s="178"/>
      <c r="M2818" s="178"/>
      <c r="N2818" s="81"/>
      <c r="O2818" s="185"/>
      <c r="P2818" s="103"/>
      <c r="Q2818" s="84" t="str">
        <f t="shared" si="1295"/>
        <v/>
      </c>
      <c r="R2818" s="159"/>
      <c r="S2818" s="28" t="str" cm="1">
        <f t="array" aca="1" ref="S2818" ca="1">IF(INDIRECT("A"&amp;114+$U2818)&lt;&gt;"",114+$U2818,"")</f>
        <v/>
      </c>
      <c r="T2818" s="28" t="str">
        <f t="shared" ca="1" si="1296"/>
        <v>$B</v>
      </c>
      <c r="U2818" s="29">
        <f t="shared" si="1302"/>
        <v>2700</v>
      </c>
      <c r="V2818" s="29">
        <v>225.33333333335099</v>
      </c>
      <c r="W2818" s="29">
        <f t="shared" si="1274"/>
        <v>225</v>
      </c>
      <c r="X2818" s="41" t="str" cm="1">
        <f t="array" aca="1" ref="X2818" ca="1">IFERROR(INDEX('PC&amp;PD'!$A$1:$AP$15,ROW('PC&amp;PD'!$A$15),MATCH(INDIRECT(T2818),'PC&amp;PD'!$A$1:$AP$1,0)),"")</f>
        <v/>
      </c>
      <c r="Z2818" s="155"/>
      <c r="AA2818" s="13" t="str">
        <f t="shared" si="1292"/>
        <v/>
      </c>
      <c r="AB2818" s="155"/>
      <c r="AC2818" s="13" t="str">
        <f t="shared" ca="1" si="1297"/>
        <v>$AB</v>
      </c>
      <c r="AD2818" s="13" t="str" cm="1">
        <f t="array" aca="1" ref="AD2818" ca="1">IFERROR(IF((LEFT(INDIRECT("$F"&amp;$S2818),4))="GOTS",IF($G2818="Organic","GOTS_Organic_raw",(IF($G2818="Responsible","GOTS_Responsible",(IF($G2818="No Attribute (Conventional)","GOTS_conventional",(IF($G2818="Recycled Pre/Post-Consumer","GOTS_pre_post",(IF($G2818="In-Conversion","GOTS_in_conversion",(IF($G2818="Sustainably Sourced","Sustainably_sourced",""))))))))))),IF($G2818="Organic","Organic",(IF($G2818="Responsible","Responsible",(IF($G2818="No Attribute (Conventional)","No_Attribute_Conventional",(IF($G2818="Recycled Pre/Post-Consumer","Recycled_Pre_Post_Consumer",(IF($G2818="In-Conversion","In_Conversion",(IF($G2818="Recycled Pre-Consumer","Recycled_Pre_Consumer",(IF($G2818="Recycled Post-Consumer","Recycled_Post_Consumer",(IF($G2818="Sustainably Sourced","Sustainably_sourced","")))))))))))))))),"")</f>
        <v/>
      </c>
      <c r="AE2818" s="13" t="e" cm="1">
        <f t="array" aca="1" ref="AE2818" ca="1">IF(INDIRECT("$F"&amp;$S2818)="","",IF(LEFT(INDIRECT("$F"&amp;$S2818),3)="GRS","GRS_RCS_RM",IF((LEFT(INDIRECT("$F"&amp;$S2818),3))="RCS","GRS_RCS_RM",IF(INDIRECT("$F"&amp;$S2818)="OCS (No Label)","OCS_Conversion_RM",IF(LEFT(INDIRECT("$F"&amp;$S2818),3)="OCS","OCS_RM",IF(RIGHT(INDIRECT("$F"&amp;$S2818),10)="conversion","GOTS_RM_conversion",IF((LEFT(INDIRECT("$F"&amp;$S2818),4))="GOTS","GOTS_RM","Responsible_RM")))))))</f>
        <v>#REF!</v>
      </c>
      <c r="AF2818" s="13" t="str" cm="1">
        <f t="array" aca="1" ref="AF2818" ca="1">IF($S2818="","",INDIRECT("$Z"&amp;$S2818))</f>
        <v/>
      </c>
      <c r="AG2818" s="155"/>
      <c r="AH2818" s="13" t="str" cm="1">
        <f t="array" aca="1" ref="AH2818" ca="1">IFERROR(INDIRECT("$ag"&amp;S2818),"")</f>
        <v/>
      </c>
      <c r="AI2818" s="13" t="e" cm="1">
        <f t="array" aca="1" ref="AI2818" ca="1">INDIRECT("O"&amp;S2817)</f>
        <v>#REF!</v>
      </c>
      <c r="AJ2818" s="13" t="str">
        <f>IF($I2818="","",INDEX('Raw Material'!$A$1:$J$75,MATCH(I2818,'Raw Material'!$A$1:$A$75,0),(MATCH(G2818,'Raw Material'!$A$1:$J$1,0))))</f>
        <v/>
      </c>
      <c r="AK2818" s="13" t="str">
        <f t="shared" si="1293"/>
        <v>YANLIŞRM</v>
      </c>
      <c r="AL2818" s="153" t="str">
        <f t="shared" si="1294"/>
        <v/>
      </c>
    </row>
    <row r="2819" spans="1:38" ht="16.5" customHeight="1">
      <c r="A2819" s="161"/>
      <c r="B2819" s="166"/>
      <c r="C2819" s="167"/>
      <c r="D2819" s="156"/>
      <c r="E2819" s="156"/>
      <c r="F2819" s="174"/>
      <c r="G2819" s="181"/>
      <c r="H2819" s="182"/>
      <c r="I2819" s="182"/>
      <c r="J2819" s="182"/>
      <c r="K2819" s="32"/>
      <c r="L2819" s="178"/>
      <c r="M2819" s="178"/>
      <c r="N2819" s="81"/>
      <c r="O2819" s="185"/>
      <c r="P2819" s="103"/>
      <c r="Q2819" s="84" t="str">
        <f t="shared" si="1295"/>
        <v/>
      </c>
      <c r="R2819" s="159"/>
      <c r="S2819" s="28" t="str" cm="1">
        <f t="array" aca="1" ref="S2819" ca="1">IF(INDIRECT("A"&amp;114+$U2819)&lt;&gt;"",114+$U2819,"")</f>
        <v/>
      </c>
      <c r="T2819" s="28" t="str">
        <f t="shared" ca="1" si="1296"/>
        <v>$B</v>
      </c>
      <c r="U2819" s="29">
        <f t="shared" si="1302"/>
        <v>2700</v>
      </c>
      <c r="V2819" s="29">
        <v>225.41666666668399</v>
      </c>
      <c r="W2819" s="29">
        <f t="shared" si="1274"/>
        <v>225</v>
      </c>
      <c r="X2819" s="41" t="str" cm="1">
        <f t="array" aca="1" ref="X2819" ca="1">IFERROR(INDEX('PC&amp;PD'!$A$1:$AP$15,ROW('PC&amp;PD'!$A$15),MATCH(INDIRECT(T2819),'PC&amp;PD'!$A$1:$AP$1,0)),"")</f>
        <v/>
      </c>
      <c r="Z2819" s="155"/>
      <c r="AA2819" s="13" t="str">
        <f t="shared" si="1292"/>
        <v/>
      </c>
      <c r="AB2819" s="155"/>
      <c r="AC2819" s="13" t="str">
        <f t="shared" ca="1" si="1297"/>
        <v>$AB</v>
      </c>
      <c r="AD2819" s="13" t="str" cm="1">
        <f t="array" aca="1" ref="AD2819" ca="1">IFERROR(IF((LEFT(INDIRECT("$F"&amp;$S2819),4))="GOTS",IF($G2819="Organic","GOTS_Organic_raw",(IF($G2819="Responsible","GOTS_Responsible",(IF($G2819="No Attribute (Conventional)","GOTS_conventional",(IF($G2819="Recycled Pre/Post-Consumer","GOTS_pre_post",(IF($G2819="In-Conversion","GOTS_in_conversion",(IF($G2819="Sustainably Sourced","Sustainably_sourced",""))))))))))),IF($G2819="Organic","Organic",(IF($G2819="Responsible","Responsible",(IF($G2819="No Attribute (Conventional)","No_Attribute_Conventional",(IF($G2819="Recycled Pre/Post-Consumer","Recycled_Pre_Post_Consumer",(IF($G2819="In-Conversion","In_Conversion",(IF($G2819="Recycled Pre-Consumer","Recycled_Pre_Consumer",(IF($G2819="Recycled Post-Consumer","Recycled_Post_Consumer",(IF($G2819="Sustainably Sourced","Sustainably_sourced","")))))))))))))))),"")</f>
        <v/>
      </c>
      <c r="AE2819" s="13" t="e" cm="1">
        <f t="array" aca="1" ref="AE2819" ca="1">IF(INDIRECT("$F"&amp;$S2819)="","",IF(LEFT(INDIRECT("$F"&amp;$S2819),3)="GRS","GRS_RCS_RM",IF((LEFT(INDIRECT("$F"&amp;$S2819),3))="RCS","GRS_RCS_RM",IF(INDIRECT("$F"&amp;$S2819)="OCS (No Label)","OCS_Conversion_RM",IF(LEFT(INDIRECT("$F"&amp;$S2819),3)="OCS","OCS_RM",IF(RIGHT(INDIRECT("$F"&amp;$S2819),10)="conversion","GOTS_RM_conversion",IF((LEFT(INDIRECT("$F"&amp;$S2819),4))="GOTS","GOTS_RM","Responsible_RM")))))))</f>
        <v>#REF!</v>
      </c>
      <c r="AF2819" s="13" t="str" cm="1">
        <f t="array" aca="1" ref="AF2819" ca="1">IF($S2819="","",INDIRECT("$Z"&amp;$S2819))</f>
        <v/>
      </c>
      <c r="AG2819" s="155"/>
      <c r="AH2819" s="13" t="str" cm="1">
        <f t="array" aca="1" ref="AH2819" ca="1">IFERROR(INDIRECT("$ag"&amp;S2819),"")</f>
        <v/>
      </c>
      <c r="AI2819" s="13" t="e" cm="1">
        <f t="array" aca="1" ref="AI2819" ca="1">INDIRECT("O"&amp;S2818)</f>
        <v>#REF!</v>
      </c>
      <c r="AJ2819" s="13" t="str">
        <f>IF($I2819="","",INDEX('Raw Material'!$A$1:$J$75,MATCH(I2819,'Raw Material'!$A$1:$A$75,0),(MATCH(G2819,'Raw Material'!$A$1:$J$1,0))))</f>
        <v/>
      </c>
      <c r="AK2819" s="13" t="str">
        <f t="shared" si="1293"/>
        <v>YANLIŞRM</v>
      </c>
      <c r="AL2819" s="153" t="str">
        <f t="shared" si="1294"/>
        <v/>
      </c>
    </row>
    <row r="2820" spans="1:38" ht="16.5" customHeight="1">
      <c r="A2820" s="162"/>
      <c r="B2820" s="168"/>
      <c r="C2820" s="169"/>
      <c r="D2820" s="156"/>
      <c r="E2820" s="156"/>
      <c r="F2820" s="175"/>
      <c r="G2820" s="181"/>
      <c r="H2820" s="182"/>
      <c r="I2820" s="182"/>
      <c r="J2820" s="182"/>
      <c r="K2820" s="32"/>
      <c r="L2820" s="179"/>
      <c r="M2820" s="179"/>
      <c r="N2820" s="81"/>
      <c r="O2820" s="185"/>
      <c r="P2820" s="103"/>
      <c r="Q2820" s="84" t="str">
        <f t="shared" si="1295"/>
        <v/>
      </c>
      <c r="R2820" s="159"/>
      <c r="S2820" s="28" t="str" cm="1">
        <f t="array" aca="1" ref="S2820" ca="1">IF(INDIRECT("A"&amp;114+$U2820)&lt;&gt;"",114+$U2820,"")</f>
        <v/>
      </c>
      <c r="T2820" s="28" t="str">
        <f t="shared" ca="1" si="1296"/>
        <v>$B</v>
      </c>
      <c r="U2820" s="29">
        <f t="shared" si="1302"/>
        <v>2700</v>
      </c>
      <c r="V2820" s="29">
        <v>225.50000000001799</v>
      </c>
      <c r="W2820" s="29">
        <f t="shared" si="1274"/>
        <v>225</v>
      </c>
      <c r="X2820" s="41" t="str" cm="1">
        <f t="array" aca="1" ref="X2820" ca="1">IFERROR(INDEX('PC&amp;PD'!$A$1:$AP$15,ROW('PC&amp;PD'!$A$15),MATCH(INDIRECT(T2820),'PC&amp;PD'!$A$1:$AP$1,0)),"")</f>
        <v/>
      </c>
      <c r="Z2820" s="155"/>
      <c r="AA2820" s="13" t="str">
        <f t="shared" si="1292"/>
        <v/>
      </c>
      <c r="AB2820" s="155"/>
      <c r="AC2820" s="13" t="str">
        <f t="shared" ca="1" si="1297"/>
        <v>$AB</v>
      </c>
      <c r="AD2820" s="13" t="str" cm="1">
        <f t="array" aca="1" ref="AD2820" ca="1">IFERROR(IF((LEFT(INDIRECT("$F"&amp;$S2820),4))="GOTS",IF($G2820="Organic","GOTS_Organic_raw",(IF($G2820="Responsible","GOTS_Responsible",(IF($G2820="No Attribute (Conventional)","GOTS_conventional",(IF($G2820="Recycled Pre/Post-Consumer","GOTS_pre_post",(IF($G2820="In-Conversion","GOTS_in_conversion",(IF($G2820="Sustainably Sourced","Sustainably_sourced",""))))))))))),IF($G2820="Organic","Organic",(IF($G2820="Responsible","Responsible",(IF($G2820="No Attribute (Conventional)","No_Attribute_Conventional",(IF($G2820="Recycled Pre/Post-Consumer","Recycled_Pre_Post_Consumer",(IF($G2820="In-Conversion","In_Conversion",(IF($G2820="Recycled Pre-Consumer","Recycled_Pre_Consumer",(IF($G2820="Recycled Post-Consumer","Recycled_Post_Consumer",(IF($G2820="Sustainably Sourced","Sustainably_sourced","")))))))))))))))),"")</f>
        <v/>
      </c>
      <c r="AE2820" s="13" t="e" cm="1">
        <f t="array" aca="1" ref="AE2820" ca="1">IF(INDIRECT("$F"&amp;$S2820)="","",IF(LEFT(INDIRECT("$F"&amp;$S2820),3)="GRS","GRS_RCS_RM",IF((LEFT(INDIRECT("$F"&amp;$S2820),3))="RCS","GRS_RCS_RM",IF(INDIRECT("$F"&amp;$S2820)="OCS (No Label)","OCS_Conversion_RM",IF(LEFT(INDIRECT("$F"&amp;$S2820),3)="OCS","OCS_RM",IF(RIGHT(INDIRECT("$F"&amp;$S2820),10)="conversion","GOTS_RM_conversion",IF((LEFT(INDIRECT("$F"&amp;$S2820),4))="GOTS","GOTS_RM","Responsible_RM")))))))</f>
        <v>#REF!</v>
      </c>
      <c r="AF2820" s="13" t="str" cm="1">
        <f t="array" aca="1" ref="AF2820" ca="1">IF($S2820="","",INDIRECT("$Z"&amp;$S2820))</f>
        <v/>
      </c>
      <c r="AG2820" s="155"/>
      <c r="AH2820" s="13" t="str" cm="1">
        <f t="array" aca="1" ref="AH2820" ca="1">IFERROR(INDIRECT("$ag"&amp;S2820),"")</f>
        <v/>
      </c>
      <c r="AI2820" s="13" t="e" cm="1">
        <f t="array" aca="1" ref="AI2820" ca="1">INDIRECT("O"&amp;S2819)</f>
        <v>#REF!</v>
      </c>
      <c r="AJ2820" s="13" t="str">
        <f>IF($I2820="","",INDEX('Raw Material'!$A$1:$J$75,MATCH(I2820,'Raw Material'!$A$1:$A$75,0),(MATCH(G2820,'Raw Material'!$A$1:$J$1,0))))</f>
        <v/>
      </c>
      <c r="AK2820" s="13" t="str">
        <f t="shared" si="1293"/>
        <v>YANLIŞRM</v>
      </c>
      <c r="AL2820" s="153" t="str">
        <f t="shared" si="1294"/>
        <v/>
      </c>
    </row>
    <row r="2821" spans="1:38" ht="16.5" customHeight="1">
      <c r="A2821" s="162"/>
      <c r="B2821" s="168"/>
      <c r="C2821" s="169"/>
      <c r="D2821" s="156"/>
      <c r="E2821" s="156"/>
      <c r="F2821" s="175"/>
      <c r="G2821" s="181"/>
      <c r="H2821" s="182"/>
      <c r="I2821" s="182"/>
      <c r="J2821" s="182"/>
      <c r="K2821" s="32"/>
      <c r="L2821" s="179"/>
      <c r="M2821" s="179"/>
      <c r="N2821" s="81"/>
      <c r="O2821" s="185"/>
      <c r="P2821" s="103"/>
      <c r="Q2821" s="84" t="str">
        <f t="shared" si="1295"/>
        <v/>
      </c>
      <c r="R2821" s="159"/>
      <c r="S2821" s="28" t="str" cm="1">
        <f t="array" aca="1" ref="S2821" ca="1">IF(INDIRECT("A"&amp;114+$U2821)&lt;&gt;"",114+$U2821,"")</f>
        <v/>
      </c>
      <c r="T2821" s="28" t="str">
        <f t="shared" ca="1" si="1296"/>
        <v>$B</v>
      </c>
      <c r="U2821" s="29">
        <f t="shared" si="1302"/>
        <v>2700</v>
      </c>
      <c r="V2821" s="29">
        <v>225.58333333335099</v>
      </c>
      <c r="W2821" s="29">
        <f t="shared" si="1274"/>
        <v>225</v>
      </c>
      <c r="X2821" s="41" t="str" cm="1">
        <f t="array" aca="1" ref="X2821" ca="1">IFERROR(INDEX('PC&amp;PD'!$A$1:$AP$15,ROW('PC&amp;PD'!$A$15),MATCH(INDIRECT(T2821),'PC&amp;PD'!$A$1:$AP$1,0)),"")</f>
        <v/>
      </c>
      <c r="Z2821" s="155"/>
      <c r="AA2821" s="13" t="str">
        <f t="shared" si="1292"/>
        <v/>
      </c>
      <c r="AB2821" s="155"/>
      <c r="AC2821" s="13" t="str">
        <f t="shared" ca="1" si="1297"/>
        <v>$AB</v>
      </c>
      <c r="AD2821" s="13" t="str" cm="1">
        <f t="array" aca="1" ref="AD2821" ca="1">IFERROR(IF((LEFT(INDIRECT("$F"&amp;$S2821),4))="GOTS",IF($G2821="Organic","GOTS_Organic_raw",(IF($G2821="Responsible","GOTS_Responsible",(IF($G2821="No Attribute (Conventional)","GOTS_conventional",(IF($G2821="Recycled Pre/Post-Consumer","GOTS_pre_post",(IF($G2821="In-Conversion","GOTS_in_conversion",(IF($G2821="Sustainably Sourced","Sustainably_sourced",""))))))))))),IF($G2821="Organic","Organic",(IF($G2821="Responsible","Responsible",(IF($G2821="No Attribute (Conventional)","No_Attribute_Conventional",(IF($G2821="Recycled Pre/Post-Consumer","Recycled_Pre_Post_Consumer",(IF($G2821="In-Conversion","In_Conversion",(IF($G2821="Recycled Pre-Consumer","Recycled_Pre_Consumer",(IF($G2821="Recycled Post-Consumer","Recycled_Post_Consumer",(IF($G2821="Sustainably Sourced","Sustainably_sourced","")))))))))))))))),"")</f>
        <v/>
      </c>
      <c r="AE2821" s="13" t="e" cm="1">
        <f t="array" aca="1" ref="AE2821" ca="1">IF(INDIRECT("$F"&amp;$S2821)="","",IF(LEFT(INDIRECT("$F"&amp;$S2821),3)="GRS","GRS_RCS_RM",IF((LEFT(INDIRECT("$F"&amp;$S2821),3))="RCS","GRS_RCS_RM",IF(INDIRECT("$F"&amp;$S2821)="OCS (No Label)","OCS_Conversion_RM",IF(LEFT(INDIRECT("$F"&amp;$S2821),3)="OCS","OCS_RM",IF(RIGHT(INDIRECT("$F"&amp;$S2821),10)="conversion","GOTS_RM_conversion",IF((LEFT(INDIRECT("$F"&amp;$S2821),4))="GOTS","GOTS_RM","Responsible_RM")))))))</f>
        <v>#REF!</v>
      </c>
      <c r="AF2821" s="13" t="str" cm="1">
        <f t="array" aca="1" ref="AF2821" ca="1">IF($S2821="","",INDIRECT("$Z"&amp;$S2821))</f>
        <v/>
      </c>
      <c r="AG2821" s="155"/>
      <c r="AH2821" s="13" t="str" cm="1">
        <f t="array" aca="1" ref="AH2821" ca="1">IFERROR(INDIRECT("$ag"&amp;S2821),"")</f>
        <v/>
      </c>
      <c r="AI2821" s="13" t="e" cm="1">
        <f t="array" aca="1" ref="AI2821" ca="1">INDIRECT("O"&amp;S2820)</f>
        <v>#REF!</v>
      </c>
      <c r="AJ2821" s="13" t="str">
        <f>IF($I2821="","",INDEX('Raw Material'!$A$1:$J$75,MATCH(I2821,'Raw Material'!$A$1:$A$75,0),(MATCH(G2821,'Raw Material'!$A$1:$J$1,0))))</f>
        <v/>
      </c>
      <c r="AK2821" s="13" t="str">
        <f t="shared" si="1293"/>
        <v>YANLIŞRM</v>
      </c>
      <c r="AL2821" s="153" t="str">
        <f t="shared" si="1294"/>
        <v/>
      </c>
    </row>
    <row r="2822" spans="1:38" ht="16.5" customHeight="1">
      <c r="A2822" s="162"/>
      <c r="B2822" s="168"/>
      <c r="C2822" s="169"/>
      <c r="D2822" s="156"/>
      <c r="E2822" s="156"/>
      <c r="F2822" s="175"/>
      <c r="G2822" s="181"/>
      <c r="H2822" s="182"/>
      <c r="I2822" s="182"/>
      <c r="J2822" s="182"/>
      <c r="K2822" s="32"/>
      <c r="L2822" s="179"/>
      <c r="M2822" s="179"/>
      <c r="N2822" s="81"/>
      <c r="O2822" s="185"/>
      <c r="P2822" s="103"/>
      <c r="Q2822" s="84" t="str">
        <f t="shared" si="1295"/>
        <v/>
      </c>
      <c r="R2822" s="159"/>
      <c r="S2822" s="28" t="str" cm="1">
        <f t="array" aca="1" ref="S2822" ca="1">IF(INDIRECT("A"&amp;114+$U2822)&lt;&gt;"",114+$U2822,"")</f>
        <v/>
      </c>
      <c r="T2822" s="28" t="str">
        <f t="shared" ca="1" si="1296"/>
        <v>$B</v>
      </c>
      <c r="U2822" s="29">
        <f t="shared" si="1302"/>
        <v>2700</v>
      </c>
      <c r="V2822" s="29">
        <v>225.66666666668399</v>
      </c>
      <c r="W2822" s="29">
        <f t="shared" si="1274"/>
        <v>225</v>
      </c>
      <c r="X2822" s="41" t="str" cm="1">
        <f t="array" aca="1" ref="X2822" ca="1">IFERROR(INDEX('PC&amp;PD'!$A$1:$AP$15,ROW('PC&amp;PD'!$A$15),MATCH(INDIRECT(T2822),'PC&amp;PD'!$A$1:$AP$1,0)),"")</f>
        <v/>
      </c>
      <c r="Z2822" s="155"/>
      <c r="AA2822" s="13" t="str">
        <f t="shared" si="1292"/>
        <v/>
      </c>
      <c r="AB2822" s="155"/>
      <c r="AC2822" s="13" t="str">
        <f t="shared" ca="1" si="1297"/>
        <v>$AB</v>
      </c>
      <c r="AD2822" s="13" t="str" cm="1">
        <f t="array" aca="1" ref="AD2822" ca="1">IFERROR(IF((LEFT(INDIRECT("$F"&amp;$S2822),4))="GOTS",IF($G2822="Organic","GOTS_Organic_raw",(IF($G2822="Responsible","GOTS_Responsible",(IF($G2822="No Attribute (Conventional)","GOTS_conventional",(IF($G2822="Recycled Pre/Post-Consumer","GOTS_pre_post",(IF($G2822="In-Conversion","GOTS_in_conversion",(IF($G2822="Sustainably Sourced","Sustainably_sourced",""))))))))))),IF($G2822="Organic","Organic",(IF($G2822="Responsible","Responsible",(IF($G2822="No Attribute (Conventional)","No_Attribute_Conventional",(IF($G2822="Recycled Pre/Post-Consumer","Recycled_Pre_Post_Consumer",(IF($G2822="In-Conversion","In_Conversion",(IF($G2822="Recycled Pre-Consumer","Recycled_Pre_Consumer",(IF($G2822="Recycled Post-Consumer","Recycled_Post_Consumer",(IF($G2822="Sustainably Sourced","Sustainably_sourced","")))))))))))))))),"")</f>
        <v/>
      </c>
      <c r="AE2822" s="13" t="e" cm="1">
        <f t="array" aca="1" ref="AE2822" ca="1">IF(INDIRECT("$F"&amp;$S2822)="","",IF(LEFT(INDIRECT("$F"&amp;$S2822),3)="GRS","GRS_RCS_RM",IF((LEFT(INDIRECT("$F"&amp;$S2822),3))="RCS","GRS_RCS_RM",IF(INDIRECT("$F"&amp;$S2822)="OCS (No Label)","OCS_Conversion_RM",IF(LEFT(INDIRECT("$F"&amp;$S2822),3)="OCS","OCS_RM",IF(RIGHT(INDIRECT("$F"&amp;$S2822),10)="conversion","GOTS_RM_conversion",IF((LEFT(INDIRECT("$F"&amp;$S2822),4))="GOTS","GOTS_RM","Responsible_RM")))))))</f>
        <v>#REF!</v>
      </c>
      <c r="AF2822" s="13" t="str" cm="1">
        <f t="array" aca="1" ref="AF2822" ca="1">IF($S2822="","",INDIRECT("$Z"&amp;$S2822))</f>
        <v/>
      </c>
      <c r="AG2822" s="155"/>
      <c r="AH2822" s="13" t="str" cm="1">
        <f t="array" aca="1" ref="AH2822" ca="1">IFERROR(INDIRECT("$ag"&amp;S2822),"")</f>
        <v/>
      </c>
      <c r="AI2822" s="13" t="e" cm="1">
        <f t="array" aca="1" ref="AI2822" ca="1">INDIRECT("O"&amp;S2821)</f>
        <v>#REF!</v>
      </c>
      <c r="AJ2822" s="13" t="str">
        <f>IF($I2822="","",INDEX('Raw Material'!$A$1:$J$75,MATCH(I2822,'Raw Material'!$A$1:$A$75,0),(MATCH(G2822,'Raw Material'!$A$1:$J$1,0))))</f>
        <v/>
      </c>
      <c r="AK2822" s="13" t="str">
        <f t="shared" si="1293"/>
        <v>YANLIŞRM</v>
      </c>
      <c r="AL2822" s="153" t="str">
        <f t="shared" si="1294"/>
        <v/>
      </c>
    </row>
    <row r="2823" spans="1:38" ht="16.5" customHeight="1">
      <c r="A2823" s="162"/>
      <c r="B2823" s="168"/>
      <c r="C2823" s="169"/>
      <c r="D2823" s="156"/>
      <c r="E2823" s="156"/>
      <c r="F2823" s="175"/>
      <c r="G2823" s="181"/>
      <c r="H2823" s="182"/>
      <c r="I2823" s="182"/>
      <c r="J2823" s="182"/>
      <c r="K2823" s="32"/>
      <c r="L2823" s="179"/>
      <c r="M2823" s="179"/>
      <c r="N2823" s="81"/>
      <c r="O2823" s="185"/>
      <c r="P2823" s="103"/>
      <c r="Q2823" s="84" t="str">
        <f t="shared" si="1295"/>
        <v/>
      </c>
      <c r="R2823" s="159"/>
      <c r="S2823" s="28" t="str" cm="1">
        <f t="array" aca="1" ref="S2823" ca="1">IF(INDIRECT("A"&amp;114+$U2823)&lt;&gt;"",114+$U2823,"")</f>
        <v/>
      </c>
      <c r="T2823" s="28" t="str">
        <f t="shared" ca="1" si="1296"/>
        <v>$B</v>
      </c>
      <c r="U2823" s="29">
        <f t="shared" si="1302"/>
        <v>2700</v>
      </c>
      <c r="V2823" s="29">
        <v>225.75000000001799</v>
      </c>
      <c r="W2823" s="29">
        <f t="shared" si="1274"/>
        <v>225</v>
      </c>
      <c r="X2823" s="41" t="str" cm="1">
        <f t="array" aca="1" ref="X2823" ca="1">IFERROR(INDEX('PC&amp;PD'!$A$1:$AP$15,ROW('PC&amp;PD'!$A$15),MATCH(INDIRECT(T2823),'PC&amp;PD'!$A$1:$AP$1,0)),"")</f>
        <v/>
      </c>
      <c r="Z2823" s="155"/>
      <c r="AA2823" s="13" t="str">
        <f t="shared" si="1292"/>
        <v/>
      </c>
      <c r="AB2823" s="155"/>
      <c r="AC2823" s="13" t="str">
        <f t="shared" ca="1" si="1297"/>
        <v>$AB</v>
      </c>
      <c r="AD2823" s="13" t="str" cm="1">
        <f t="array" aca="1" ref="AD2823" ca="1">IFERROR(IF((LEFT(INDIRECT("$F"&amp;$S2823),4))="GOTS",IF($G2823="Organic","GOTS_Organic_raw",(IF($G2823="Responsible","GOTS_Responsible",(IF($G2823="No Attribute (Conventional)","GOTS_conventional",(IF($G2823="Recycled Pre/Post-Consumer","GOTS_pre_post",(IF($G2823="In-Conversion","GOTS_in_conversion",(IF($G2823="Sustainably Sourced","Sustainably_sourced",""))))))))))),IF($G2823="Organic","Organic",(IF($G2823="Responsible","Responsible",(IF($G2823="No Attribute (Conventional)","No_Attribute_Conventional",(IF($G2823="Recycled Pre/Post-Consumer","Recycled_Pre_Post_Consumer",(IF($G2823="In-Conversion","In_Conversion",(IF($G2823="Recycled Pre-Consumer","Recycled_Pre_Consumer",(IF($G2823="Recycled Post-Consumer","Recycled_Post_Consumer",(IF($G2823="Sustainably Sourced","Sustainably_sourced","")))))))))))))))),"")</f>
        <v/>
      </c>
      <c r="AE2823" s="13" t="e" cm="1">
        <f t="array" aca="1" ref="AE2823" ca="1">IF(INDIRECT("$F"&amp;$S2823)="","",IF(LEFT(INDIRECT("$F"&amp;$S2823),3)="GRS","GRS_RCS_RM",IF((LEFT(INDIRECT("$F"&amp;$S2823),3))="RCS","GRS_RCS_RM",IF(INDIRECT("$F"&amp;$S2823)="OCS (No Label)","OCS_Conversion_RM",IF(LEFT(INDIRECT("$F"&amp;$S2823),3)="OCS","OCS_RM",IF(RIGHT(INDIRECT("$F"&amp;$S2823),10)="conversion","GOTS_RM_conversion",IF((LEFT(INDIRECT("$F"&amp;$S2823),4))="GOTS","GOTS_RM","Responsible_RM")))))))</f>
        <v>#REF!</v>
      </c>
      <c r="AF2823" s="13" t="str" cm="1">
        <f t="array" aca="1" ref="AF2823" ca="1">IF($S2823="","",INDIRECT("$Z"&amp;$S2823))</f>
        <v/>
      </c>
      <c r="AG2823" s="155"/>
      <c r="AH2823" s="13" t="str" cm="1">
        <f t="array" aca="1" ref="AH2823" ca="1">IFERROR(INDIRECT("$ag"&amp;S2823),"")</f>
        <v/>
      </c>
      <c r="AI2823" s="13" t="e" cm="1">
        <f t="array" aca="1" ref="AI2823" ca="1">INDIRECT("O"&amp;S2822)</f>
        <v>#REF!</v>
      </c>
      <c r="AJ2823" s="13" t="str">
        <f>IF($I2823="","",INDEX('Raw Material'!$A$1:$J$75,MATCH(I2823,'Raw Material'!$A$1:$A$75,0),(MATCH(G2823,'Raw Material'!$A$1:$J$1,0))))</f>
        <v/>
      </c>
      <c r="AK2823" s="13" t="str">
        <f t="shared" si="1293"/>
        <v>YANLIŞRM</v>
      </c>
      <c r="AL2823" s="153" t="str">
        <f t="shared" si="1294"/>
        <v/>
      </c>
    </row>
    <row r="2824" spans="1:38" ht="16.5" customHeight="1">
      <c r="A2824" s="162"/>
      <c r="B2824" s="168"/>
      <c r="C2824" s="169"/>
      <c r="D2824" s="156"/>
      <c r="E2824" s="156"/>
      <c r="F2824" s="175"/>
      <c r="G2824" s="181"/>
      <c r="H2824" s="182"/>
      <c r="I2824" s="182"/>
      <c r="J2824" s="182"/>
      <c r="K2824" s="32"/>
      <c r="L2824" s="179"/>
      <c r="M2824" s="179"/>
      <c r="N2824" s="81"/>
      <c r="O2824" s="185"/>
      <c r="P2824" s="103"/>
      <c r="Q2824" s="84" t="str">
        <f t="shared" si="1295"/>
        <v/>
      </c>
      <c r="R2824" s="159"/>
      <c r="S2824" s="28" t="str" cm="1">
        <f t="array" aca="1" ref="S2824" ca="1">IF(INDIRECT("A"&amp;114+$U2824)&lt;&gt;"",114+$U2824,"")</f>
        <v/>
      </c>
      <c r="T2824" s="28" t="str">
        <f t="shared" ca="1" si="1296"/>
        <v>$B</v>
      </c>
      <c r="U2824" s="29">
        <f t="shared" si="1302"/>
        <v>2700</v>
      </c>
      <c r="V2824" s="29">
        <v>225.83333333335099</v>
      </c>
      <c r="W2824" s="29">
        <f t="shared" si="1274"/>
        <v>225</v>
      </c>
      <c r="X2824" s="41" t="str" cm="1">
        <f t="array" aca="1" ref="X2824" ca="1">IFERROR(INDEX('PC&amp;PD'!$A$1:$AP$15,ROW('PC&amp;PD'!$A$15),MATCH(INDIRECT(T2824),'PC&amp;PD'!$A$1:$AP$1,0)),"")</f>
        <v/>
      </c>
      <c r="Z2824" s="155"/>
      <c r="AA2824" s="13" t="str">
        <f t="shared" si="1292"/>
        <v/>
      </c>
      <c r="AB2824" s="155"/>
      <c r="AC2824" s="13" t="str">
        <f t="shared" ca="1" si="1297"/>
        <v>$AB</v>
      </c>
      <c r="AD2824" s="13" t="str" cm="1">
        <f t="array" aca="1" ref="AD2824" ca="1">IFERROR(IF((LEFT(INDIRECT("$F"&amp;$S2824),4))="GOTS",IF($G2824="Organic","GOTS_Organic_raw",(IF($G2824="Responsible","GOTS_Responsible",(IF($G2824="No Attribute (Conventional)","GOTS_conventional",(IF($G2824="Recycled Pre/Post-Consumer","GOTS_pre_post",(IF($G2824="In-Conversion","GOTS_in_conversion",(IF($G2824="Sustainably Sourced","Sustainably_sourced",""))))))))))),IF($G2824="Organic","Organic",(IF($G2824="Responsible","Responsible",(IF($G2824="No Attribute (Conventional)","No_Attribute_Conventional",(IF($G2824="Recycled Pre/Post-Consumer","Recycled_Pre_Post_Consumer",(IF($G2824="In-Conversion","In_Conversion",(IF($G2824="Recycled Pre-Consumer","Recycled_Pre_Consumer",(IF($G2824="Recycled Post-Consumer","Recycled_Post_Consumer",(IF($G2824="Sustainably Sourced","Sustainably_sourced","")))))))))))))))),"")</f>
        <v/>
      </c>
      <c r="AE2824" s="13" t="e" cm="1">
        <f t="array" aca="1" ref="AE2824" ca="1">IF(INDIRECT("$F"&amp;$S2824)="","",IF(LEFT(INDIRECT("$F"&amp;$S2824),3)="GRS","GRS_RCS_RM",IF((LEFT(INDIRECT("$F"&amp;$S2824),3))="RCS","GRS_RCS_RM",IF(INDIRECT("$F"&amp;$S2824)="OCS (No Label)","OCS_Conversion_RM",IF(LEFT(INDIRECT("$F"&amp;$S2824),3)="OCS","OCS_RM",IF(RIGHT(INDIRECT("$F"&amp;$S2824),10)="conversion","GOTS_RM_conversion",IF((LEFT(INDIRECT("$F"&amp;$S2824),4))="GOTS","GOTS_RM","Responsible_RM")))))))</f>
        <v>#REF!</v>
      </c>
      <c r="AF2824" s="13" t="str" cm="1">
        <f t="array" aca="1" ref="AF2824" ca="1">IF($S2824="","",INDIRECT("$Z"&amp;$S2824))</f>
        <v/>
      </c>
      <c r="AG2824" s="155"/>
      <c r="AH2824" s="13" t="str" cm="1">
        <f t="array" aca="1" ref="AH2824" ca="1">IFERROR(INDIRECT("$ag"&amp;S2824),"")</f>
        <v/>
      </c>
      <c r="AI2824" s="13" t="e" cm="1">
        <f t="array" aca="1" ref="AI2824" ca="1">INDIRECT("O"&amp;S2823)</f>
        <v>#REF!</v>
      </c>
      <c r="AJ2824" s="13" t="str">
        <f>IF($I2824="","",INDEX('Raw Material'!$A$1:$J$75,MATCH(I2824,'Raw Material'!$A$1:$A$75,0),(MATCH(G2824,'Raw Material'!$A$1:$J$1,0))))</f>
        <v/>
      </c>
      <c r="AK2824" s="13" t="str">
        <f t="shared" si="1293"/>
        <v>YANLIŞRM</v>
      </c>
      <c r="AL2824" s="153" t="str">
        <f t="shared" si="1294"/>
        <v/>
      </c>
    </row>
    <row r="2825" spans="1:38" ht="16.5" customHeight="1" thickBot="1">
      <c r="A2825" s="163"/>
      <c r="B2825" s="170"/>
      <c r="C2825" s="171"/>
      <c r="D2825" s="156"/>
      <c r="E2825" s="156"/>
      <c r="F2825" s="176"/>
      <c r="G2825" s="157"/>
      <c r="H2825" s="158"/>
      <c r="I2825" s="158"/>
      <c r="J2825" s="158"/>
      <c r="K2825" s="33"/>
      <c r="L2825" s="180"/>
      <c r="M2825" s="180"/>
      <c r="N2825" s="82"/>
      <c r="O2825" s="186"/>
      <c r="P2825" s="103"/>
      <c r="Q2825" s="84" t="str">
        <f t="shared" si="1295"/>
        <v/>
      </c>
      <c r="R2825" s="159"/>
      <c r="S2825" s="28" t="str" cm="1">
        <f t="array" aca="1" ref="S2825" ca="1">IF(INDIRECT("A"&amp;114+$U2825)&lt;&gt;"",114+$U2825,"")</f>
        <v/>
      </c>
      <c r="T2825" s="28" t="str">
        <f t="shared" ca="1" si="1296"/>
        <v>$B</v>
      </c>
      <c r="U2825" s="29">
        <f t="shared" si="1302"/>
        <v>2700</v>
      </c>
      <c r="V2825" s="29">
        <v>225.91666666668399</v>
      </c>
      <c r="W2825" s="29">
        <f t="shared" ref="W2825:W2888" si="1303">ROUNDDOWN(V2825,0)</f>
        <v>225</v>
      </c>
      <c r="X2825" s="41" t="str" cm="1">
        <f t="array" aca="1" ref="X2825" ca="1">IFERROR(INDEX('PC&amp;PD'!$A$1:$AP$15,ROW('PC&amp;PD'!$A$15),MATCH(INDIRECT(T2825),'PC&amp;PD'!$A$1:$AP$1,0)),"")</f>
        <v/>
      </c>
      <c r="Z2825" s="155"/>
      <c r="AA2825" s="13" t="str">
        <f t="shared" si="1292"/>
        <v/>
      </c>
      <c r="AB2825" s="155"/>
      <c r="AC2825" s="13" t="str">
        <f t="shared" ca="1" si="1297"/>
        <v>$AB</v>
      </c>
      <c r="AD2825" s="13" t="str" cm="1">
        <f t="array" aca="1" ref="AD2825" ca="1">IFERROR(IF((LEFT(INDIRECT("$F"&amp;$S2825),4))="GOTS",IF($G2825="Organic","GOTS_Organic_raw",(IF($G2825="Responsible","GOTS_Responsible",(IF($G2825="No Attribute (Conventional)","GOTS_conventional",(IF($G2825="Recycled Pre/Post-Consumer","GOTS_pre_post",(IF($G2825="In-Conversion","GOTS_in_conversion",(IF($G2825="Sustainably Sourced","Sustainably_sourced",""))))))))))),IF($G2825="Organic","Organic",(IF($G2825="Responsible","Responsible",(IF($G2825="No Attribute (Conventional)","No_Attribute_Conventional",(IF($G2825="Recycled Pre/Post-Consumer","Recycled_Pre_Post_Consumer",(IF($G2825="In-Conversion","In_Conversion",(IF($G2825="Recycled Pre-Consumer","Recycled_Pre_Consumer",(IF($G2825="Recycled Post-Consumer","Recycled_Post_Consumer",(IF($G2825="Sustainably Sourced","Sustainably_sourced","")))))))))))))))),"")</f>
        <v/>
      </c>
      <c r="AE2825" s="13" t="e" cm="1">
        <f t="array" aca="1" ref="AE2825" ca="1">IF(INDIRECT("$F"&amp;$S2825)="","",IF(LEFT(INDIRECT("$F"&amp;$S2825),3)="GRS","GRS_RCS_RM",IF((LEFT(INDIRECT("$F"&amp;$S2825),3))="RCS","GRS_RCS_RM",IF(INDIRECT("$F"&amp;$S2825)="OCS (No Label)","OCS_Conversion_RM",IF(LEFT(INDIRECT("$F"&amp;$S2825),3)="OCS","OCS_RM",IF(RIGHT(INDIRECT("$F"&amp;$S2825),10)="conversion","GOTS_RM_conversion",IF((LEFT(INDIRECT("$F"&amp;$S2825),4))="GOTS","GOTS_RM","Responsible_RM")))))))</f>
        <v>#REF!</v>
      </c>
      <c r="AF2825" s="13" t="str" cm="1">
        <f t="array" aca="1" ref="AF2825" ca="1">IF($S2825="","",INDIRECT("$Z"&amp;$S2825))</f>
        <v/>
      </c>
      <c r="AG2825" s="155"/>
      <c r="AH2825" s="13" t="str" cm="1">
        <f t="array" aca="1" ref="AH2825" ca="1">IFERROR(INDIRECT("$ag"&amp;S2825),"")</f>
        <v/>
      </c>
      <c r="AI2825" s="13" t="e" cm="1">
        <f t="array" aca="1" ref="AI2825" ca="1">INDIRECT("O"&amp;S2824)</f>
        <v>#REF!</v>
      </c>
      <c r="AJ2825" s="13" t="str">
        <f>IF($I2825="","",INDEX('Raw Material'!$A$1:$J$75,MATCH(I2825,'Raw Material'!$A$1:$A$75,0),(MATCH(G2825,'Raw Material'!$A$1:$J$1,0))))</f>
        <v/>
      </c>
      <c r="AK2825" s="13" t="str">
        <f t="shared" si="1293"/>
        <v>YANLIŞRM</v>
      </c>
      <c r="AL2825" s="153" t="str">
        <f t="shared" si="1294"/>
        <v/>
      </c>
    </row>
    <row r="2826" spans="1:38" ht="16.5" customHeight="1">
      <c r="A2826" s="160" t="str">
        <f>IF(B2826="","",COUNTA($B$114:$B2826))</f>
        <v/>
      </c>
      <c r="B2826" s="164"/>
      <c r="C2826" s="165"/>
      <c r="D2826" s="183"/>
      <c r="E2826" s="183"/>
      <c r="F2826" s="172"/>
      <c r="G2826" s="212"/>
      <c r="H2826" s="206"/>
      <c r="I2826" s="206"/>
      <c r="J2826" s="206"/>
      <c r="K2826" s="31"/>
      <c r="L2826" s="177" t="str">
        <f t="shared" ref="L2826" si="1304">IF(R2826="","",LEFT(R2826,LEN(R2826)-2))</f>
        <v/>
      </c>
      <c r="M2826" s="177"/>
      <c r="N2826" s="80"/>
      <c r="O2826" s="184"/>
      <c r="P2826" s="103"/>
      <c r="Q2826" s="84" t="str">
        <f t="shared" si="1295"/>
        <v/>
      </c>
      <c r="R2826" s="159" t="str">
        <f t="shared" ref="R2826" si="1305">CONCATENATE($Q2826,Q2827,Q2828,Q2829,Q2830,Q2831,$Q2832,$Q2833,$Q2834,$Q2835,Q2836,Q2837)</f>
        <v/>
      </c>
      <c r="S2826" s="28" t="str" cm="1">
        <f t="array" aca="1" ref="S2826" ca="1">IF(INDIRECT("A"&amp;114+$U2826)&lt;&gt;"",114+$U2826,"")</f>
        <v/>
      </c>
      <c r="T2826" s="28" t="str">
        <f t="shared" ca="1" si="1296"/>
        <v>$B</v>
      </c>
      <c r="U2826" s="29">
        <f t="shared" si="1302"/>
        <v>2712</v>
      </c>
      <c r="V2826" s="29">
        <v>226.00000000001799</v>
      </c>
      <c r="W2826" s="29">
        <f t="shared" si="1303"/>
        <v>226</v>
      </c>
      <c r="X2826" s="41" t="str" cm="1">
        <f t="array" aca="1" ref="X2826" ca="1">IFERROR(INDEX('PC&amp;PD'!$A$1:$AP$15,ROW('PC&amp;PD'!$A$15),MATCH(INDIRECT(T2826),'PC&amp;PD'!$A$1:$AP$1,0)),"")</f>
        <v/>
      </c>
      <c r="Z2826" s="155" t="str">
        <f t="shared" ref="Z2826" si="1306">IFERROR(IF($F2826="OCS 100","OCS (OCS 100)",IF($F2826="OCS Blended","OCS (OCS Blended)",IF($F2826="OCS (No Label)","OCS (No Label)",IF($F2826="RCS 100","RCS (RCS 100)",IF($F2826="RCS Blended","RCS (RCS Blended)",IF($F2826="GRS","GRS (GRS)",IF($F2826="GRS (No Label)", "GRS (No Label)",IF($F2826="RDS","RDS (RDS)",IF($F2826="RWS","RWS (RWS)",IF($F2826="RAS","RAS (RAS)",IF($F2826="RMS","RMS (RMS)",IF($F2826="GOTS Organic","GOTS (Organic)",IF($F2826="GOTS Made with organic","GOTS (Made with Organic)",IF($F2826="GOTS Organic - in conversion","GOTS (Organic - In Conversion)",IF($F2826="GOTS Made with organic - in conversion","GOTS (Made with Organic - In Conversion)",""))))))))))))))),"")</f>
        <v/>
      </c>
      <c r="AA2826" s="13" t="str">
        <f t="shared" si="1292"/>
        <v/>
      </c>
      <c r="AB2826" s="155" t="str">
        <f t="shared" ref="AB2826" si="1307">IFERROR(IF($F2826="OCS 100", "OCS_100",IF($F2826="OCS Blended", "OCS_Blended",IF($F2826="OCS (No Label)", "OCS_No_Label",IF($F2826="RCS 100", "RCS_100",IF($F2826="RCS Blended","RCS_Blended",IF($F2826="GRS","GRS",IF($F2826="GRS (No Label)", "GRS_No_Label",IF($F2826="RDS","RDS",IF($F2826="RWS","RWS",IF($F2826="RMS","RMS",IF($F2826="GOTS Organic","GOTS_Organic",IF($F2826="GOTS Made with organic","GOTS_Made_with_organic",IF($F2826="GOTS Organic - in conversion","GOTS_Organic_in_Conversion",IF($F2826="GOTS Made with organic - in conversion","GOTS_Made_with_Organic_in_Conversion",IF($F2826="RAS","RAS",""))))))))))))))),"")</f>
        <v/>
      </c>
      <c r="AC2826" s="13" t="str">
        <f t="shared" ca="1" si="1297"/>
        <v>$AB</v>
      </c>
      <c r="AD2826" s="13" t="str" cm="1">
        <f t="array" aca="1" ref="AD2826" ca="1">IFERROR(IF((LEFT(INDIRECT("$F"&amp;$S2826),4))="GOTS",IF($G2826="Organic","GOTS_Organic_raw",(IF($G2826="Responsible","GOTS_Responsible",(IF($G2826="No Attribute (Conventional)","GOTS_conventional",(IF($G2826="Recycled Pre/Post-Consumer","GOTS_pre_post",(IF($G2826="In-Conversion","GOTS_in_conversion",(IF($G2826="Sustainably Sourced","Sustainably_sourced",""))))))))))),IF($G2826="Organic","Organic",(IF($G2826="Responsible","Responsible",(IF($G2826="No Attribute (Conventional)","No_Attribute_Conventional",(IF($G2826="Recycled Pre/Post-Consumer","Recycled_Pre_Post_Consumer",(IF($G2826="In-Conversion","In_Conversion",(IF($G2826="Recycled Pre-Consumer","Recycled_Pre_Consumer",(IF($G2826="Recycled Post-Consumer","Recycled_Post_Consumer",(IF($G2826="Sustainably Sourced","Sustainably_sourced","")))))))))))))))),"")</f>
        <v/>
      </c>
      <c r="AE2826" s="13" t="e" cm="1">
        <f t="array" aca="1" ref="AE2826" ca="1">IF(INDIRECT("$F"&amp;$S2826)="","",IF(LEFT(INDIRECT("$F"&amp;$S2826),3)="GRS","GRS_RCS_RM",IF((LEFT(INDIRECT("$F"&amp;$S2826),3))="RCS","GRS_RCS_RM",IF(INDIRECT("$F"&amp;$S2826)="OCS (No Label)","OCS_Conversion_RM",IF(LEFT(INDIRECT("$F"&amp;$S2826),3)="OCS","OCS_RM",IF(RIGHT(INDIRECT("$F"&amp;$S2826),10)="conversion","GOTS_RM_conversion",IF((LEFT(INDIRECT("$F"&amp;$S2826),4))="GOTS","GOTS_RM","Responsible_RM")))))))</f>
        <v>#REF!</v>
      </c>
      <c r="AF2826" s="13" t="str" cm="1">
        <f t="array" aca="1" ref="AF2826" ca="1">IF($S2826="","",INDIRECT("$Z"&amp;$S2826))</f>
        <v/>
      </c>
      <c r="AG2826" s="155" t="str">
        <f t="shared" si="1291"/>
        <v/>
      </c>
      <c r="AH2826" s="13" t="str" cm="1">
        <f t="array" aca="1" ref="AH2826" ca="1">IFERROR(INDIRECT("$ag"&amp;S2826),"")</f>
        <v/>
      </c>
      <c r="AI2826" s="13" t="e" cm="1">
        <f t="array" aca="1" ref="AI2826" ca="1">INDIRECT("O"&amp;S2825)</f>
        <v>#REF!</v>
      </c>
      <c r="AJ2826" s="13" t="str">
        <f>IF($I2826="","",INDEX('Raw Material'!$A$1:$J$75,MATCH(I2826,'Raw Material'!$A$1:$A$75,0),(MATCH(G2826,'Raw Material'!$A$1:$J$1,0))))</f>
        <v/>
      </c>
      <c r="AK2826" s="13" t="str">
        <f t="shared" si="1293"/>
        <v>YANLIŞRM</v>
      </c>
      <c r="AL2826" s="153" t="str">
        <f t="shared" si="1294"/>
        <v/>
      </c>
    </row>
    <row r="2827" spans="1:38" ht="16.5" customHeight="1">
      <c r="A2827" s="161"/>
      <c r="B2827" s="166"/>
      <c r="C2827" s="167"/>
      <c r="D2827" s="156"/>
      <c r="E2827" s="156"/>
      <c r="F2827" s="173"/>
      <c r="G2827" s="181"/>
      <c r="H2827" s="182"/>
      <c r="I2827" s="182"/>
      <c r="J2827" s="182"/>
      <c r="K2827" s="32"/>
      <c r="L2827" s="178"/>
      <c r="M2827" s="178"/>
      <c r="N2827" s="81"/>
      <c r="O2827" s="185"/>
      <c r="P2827" s="103"/>
      <c r="Q2827" s="84" t="str">
        <f t="shared" si="1295"/>
        <v/>
      </c>
      <c r="R2827" s="159"/>
      <c r="S2827" s="28" t="str" cm="1">
        <f t="array" aca="1" ref="S2827" ca="1">IF(INDIRECT("A"&amp;114+$U2827)&lt;&gt;"",114+$U2827,"")</f>
        <v/>
      </c>
      <c r="T2827" s="28" t="str">
        <f t="shared" ca="1" si="1296"/>
        <v>$B</v>
      </c>
      <c r="U2827" s="29">
        <f t="shared" si="1302"/>
        <v>2712</v>
      </c>
      <c r="V2827" s="29">
        <v>226.08333333335099</v>
      </c>
      <c r="W2827" s="29">
        <f t="shared" si="1303"/>
        <v>226</v>
      </c>
      <c r="X2827" s="41" t="str" cm="1">
        <f t="array" aca="1" ref="X2827" ca="1">IFERROR(INDEX('PC&amp;PD'!$A$1:$AP$15,ROW('PC&amp;PD'!$A$15),MATCH(INDIRECT(T2827),'PC&amp;PD'!$A$1:$AP$1,0)),"")</f>
        <v/>
      </c>
      <c r="Z2827" s="155"/>
      <c r="AA2827" s="13" t="str">
        <f t="shared" si="1292"/>
        <v/>
      </c>
      <c r="AB2827" s="155"/>
      <c r="AC2827" s="13" t="str">
        <f t="shared" ca="1" si="1297"/>
        <v>$AB</v>
      </c>
      <c r="AD2827" s="13" t="str" cm="1">
        <f t="array" aca="1" ref="AD2827" ca="1">IFERROR(IF((LEFT(INDIRECT("$F"&amp;$S2827),4))="GOTS",IF($G2827="Organic","GOTS_Organic_raw",(IF($G2827="Responsible","GOTS_Responsible",(IF($G2827="No Attribute (Conventional)","GOTS_conventional",(IF($G2827="Recycled Pre/Post-Consumer","GOTS_pre_post",(IF($G2827="In-Conversion","GOTS_in_conversion",(IF($G2827="Sustainably Sourced","Sustainably_sourced",""))))))))))),IF($G2827="Organic","Organic",(IF($G2827="Responsible","Responsible",(IF($G2827="No Attribute (Conventional)","No_Attribute_Conventional",(IF($G2827="Recycled Pre/Post-Consumer","Recycled_Pre_Post_Consumer",(IF($G2827="In-Conversion","In_Conversion",(IF($G2827="Recycled Pre-Consumer","Recycled_Pre_Consumer",(IF($G2827="Recycled Post-Consumer","Recycled_Post_Consumer",(IF($G2827="Sustainably Sourced","Sustainably_sourced","")))))))))))))))),"")</f>
        <v/>
      </c>
      <c r="AE2827" s="13" t="e" cm="1">
        <f t="array" aca="1" ref="AE2827" ca="1">IF(INDIRECT("$F"&amp;$S2827)="","",IF(LEFT(INDIRECT("$F"&amp;$S2827),3)="GRS","GRS_RCS_RM",IF((LEFT(INDIRECT("$F"&amp;$S2827),3))="RCS","GRS_RCS_RM",IF(INDIRECT("$F"&amp;$S2827)="OCS (No Label)","OCS_Conversion_RM",IF(LEFT(INDIRECT("$F"&amp;$S2827),3)="OCS","OCS_RM",IF(RIGHT(INDIRECT("$F"&amp;$S2827),10)="conversion","GOTS_RM_conversion",IF((LEFT(INDIRECT("$F"&amp;$S2827),4))="GOTS","GOTS_RM","Responsible_RM")))))))</f>
        <v>#REF!</v>
      </c>
      <c r="AF2827" s="13" t="str" cm="1">
        <f t="array" aca="1" ref="AF2827" ca="1">IF($S2827="","",INDIRECT("$Z"&amp;$S2827))</f>
        <v/>
      </c>
      <c r="AG2827" s="155"/>
      <c r="AH2827" s="13" t="str" cm="1">
        <f t="array" aca="1" ref="AH2827" ca="1">IFERROR(INDIRECT("$ag"&amp;S2827),"")</f>
        <v/>
      </c>
      <c r="AI2827" s="13" t="e" cm="1">
        <f t="array" aca="1" ref="AI2827" ca="1">INDIRECT("O"&amp;S2826)</f>
        <v>#REF!</v>
      </c>
      <c r="AJ2827" s="13" t="str">
        <f>IF($I2827="","",INDEX('Raw Material'!$A$1:$J$75,MATCH(I2827,'Raw Material'!$A$1:$A$75,0),(MATCH(G2827,'Raw Material'!$A$1:$J$1,0))))</f>
        <v/>
      </c>
      <c r="AK2827" s="13" t="str">
        <f t="shared" si="1293"/>
        <v>YANLIŞRM</v>
      </c>
      <c r="AL2827" s="153" t="str">
        <f t="shared" si="1294"/>
        <v/>
      </c>
    </row>
    <row r="2828" spans="1:38" ht="16.5" customHeight="1">
      <c r="A2828" s="161"/>
      <c r="B2828" s="166"/>
      <c r="C2828" s="167"/>
      <c r="D2828" s="156"/>
      <c r="E2828" s="156"/>
      <c r="F2828" s="173"/>
      <c r="G2828" s="181"/>
      <c r="H2828" s="182"/>
      <c r="I2828" s="182"/>
      <c r="J2828" s="182"/>
      <c r="K2828" s="32"/>
      <c r="L2828" s="178"/>
      <c r="M2828" s="178"/>
      <c r="N2828" s="81"/>
      <c r="O2828" s="185"/>
      <c r="P2828" s="103"/>
      <c r="Q2828" s="84" t="str">
        <f t="shared" si="1295"/>
        <v/>
      </c>
      <c r="R2828" s="159"/>
      <c r="S2828" s="28" t="str" cm="1">
        <f t="array" aca="1" ref="S2828" ca="1">IF(INDIRECT("A"&amp;114+$U2828)&lt;&gt;"",114+$U2828,"")</f>
        <v/>
      </c>
      <c r="T2828" s="28" t="str">
        <f t="shared" ca="1" si="1296"/>
        <v>$B</v>
      </c>
      <c r="U2828" s="29">
        <f t="shared" si="1302"/>
        <v>2712</v>
      </c>
      <c r="V2828" s="29">
        <v>226.16666666668399</v>
      </c>
      <c r="W2828" s="29">
        <f t="shared" si="1303"/>
        <v>226</v>
      </c>
      <c r="X2828" s="41" t="str" cm="1">
        <f t="array" aca="1" ref="X2828" ca="1">IFERROR(INDEX('PC&amp;PD'!$A$1:$AP$15,ROW('PC&amp;PD'!$A$15),MATCH(INDIRECT(T2828),'PC&amp;PD'!$A$1:$AP$1,0)),"")</f>
        <v/>
      </c>
      <c r="Z2828" s="155"/>
      <c r="AA2828" s="13" t="str">
        <f t="shared" si="1292"/>
        <v/>
      </c>
      <c r="AB2828" s="155"/>
      <c r="AC2828" s="13" t="str">
        <f t="shared" ca="1" si="1297"/>
        <v>$AB</v>
      </c>
      <c r="AD2828" s="13" t="str" cm="1">
        <f t="array" aca="1" ref="AD2828" ca="1">IFERROR(IF((LEFT(INDIRECT("$F"&amp;$S2828),4))="GOTS",IF($G2828="Organic","GOTS_Organic_raw",(IF($G2828="Responsible","GOTS_Responsible",(IF($G2828="No Attribute (Conventional)","GOTS_conventional",(IF($G2828="Recycled Pre/Post-Consumer","GOTS_pre_post",(IF($G2828="In-Conversion","GOTS_in_conversion",(IF($G2828="Sustainably Sourced","Sustainably_sourced",""))))))))))),IF($G2828="Organic","Organic",(IF($G2828="Responsible","Responsible",(IF($G2828="No Attribute (Conventional)","No_Attribute_Conventional",(IF($G2828="Recycled Pre/Post-Consumer","Recycled_Pre_Post_Consumer",(IF($G2828="In-Conversion","In_Conversion",(IF($G2828="Recycled Pre-Consumer","Recycled_Pre_Consumer",(IF($G2828="Recycled Post-Consumer","Recycled_Post_Consumer",(IF($G2828="Sustainably Sourced","Sustainably_sourced","")))))))))))))))),"")</f>
        <v/>
      </c>
      <c r="AE2828" s="13" t="e" cm="1">
        <f t="array" aca="1" ref="AE2828" ca="1">IF(INDIRECT("$F"&amp;$S2828)="","",IF(LEFT(INDIRECT("$F"&amp;$S2828),3)="GRS","GRS_RCS_RM",IF((LEFT(INDIRECT("$F"&amp;$S2828),3))="RCS","GRS_RCS_RM",IF(INDIRECT("$F"&amp;$S2828)="OCS (No Label)","OCS_Conversion_RM",IF(LEFT(INDIRECT("$F"&amp;$S2828),3)="OCS","OCS_RM",IF(RIGHT(INDIRECT("$F"&amp;$S2828),10)="conversion","GOTS_RM_conversion",IF((LEFT(INDIRECT("$F"&amp;$S2828),4))="GOTS","GOTS_RM","Responsible_RM")))))))</f>
        <v>#REF!</v>
      </c>
      <c r="AF2828" s="13" t="str" cm="1">
        <f t="array" aca="1" ref="AF2828" ca="1">IF($S2828="","",INDIRECT("$Z"&amp;$S2828))</f>
        <v/>
      </c>
      <c r="AG2828" s="155"/>
      <c r="AH2828" s="13" t="str" cm="1">
        <f t="array" aca="1" ref="AH2828" ca="1">IFERROR(INDIRECT("$ag"&amp;S2828),"")</f>
        <v/>
      </c>
      <c r="AI2828" s="13" t="e" cm="1">
        <f t="array" aca="1" ref="AI2828" ca="1">INDIRECT("O"&amp;S2827)</f>
        <v>#REF!</v>
      </c>
      <c r="AJ2828" s="13" t="str">
        <f>IF($I2828="","",INDEX('Raw Material'!$A$1:$J$75,MATCH(I2828,'Raw Material'!$A$1:$A$75,0),(MATCH(G2828,'Raw Material'!$A$1:$J$1,0))))</f>
        <v/>
      </c>
      <c r="AK2828" s="13" t="str">
        <f t="shared" si="1293"/>
        <v>YANLIŞRM</v>
      </c>
      <c r="AL2828" s="153" t="str">
        <f t="shared" si="1294"/>
        <v/>
      </c>
    </row>
    <row r="2829" spans="1:38" ht="16.5" customHeight="1">
      <c r="A2829" s="161"/>
      <c r="B2829" s="166"/>
      <c r="C2829" s="167"/>
      <c r="D2829" s="156"/>
      <c r="E2829" s="156"/>
      <c r="F2829" s="174"/>
      <c r="G2829" s="181"/>
      <c r="H2829" s="182"/>
      <c r="I2829" s="182"/>
      <c r="J2829" s="182"/>
      <c r="K2829" s="32"/>
      <c r="L2829" s="178"/>
      <c r="M2829" s="178"/>
      <c r="N2829" s="81"/>
      <c r="O2829" s="185"/>
      <c r="P2829" s="103"/>
      <c r="Q2829" s="84" t="str">
        <f t="shared" si="1295"/>
        <v/>
      </c>
      <c r="R2829" s="159"/>
      <c r="S2829" s="28" t="str" cm="1">
        <f t="array" aca="1" ref="S2829" ca="1">IF(INDIRECT("A"&amp;114+$U2829)&lt;&gt;"",114+$U2829,"")</f>
        <v/>
      </c>
      <c r="T2829" s="28" t="str">
        <f t="shared" ca="1" si="1296"/>
        <v>$B</v>
      </c>
      <c r="U2829" s="29">
        <f t="shared" si="1302"/>
        <v>2712</v>
      </c>
      <c r="V2829" s="29">
        <v>226.25000000001799</v>
      </c>
      <c r="W2829" s="29">
        <f t="shared" si="1303"/>
        <v>226</v>
      </c>
      <c r="X2829" s="41" t="str" cm="1">
        <f t="array" aca="1" ref="X2829" ca="1">IFERROR(INDEX('PC&amp;PD'!$A$1:$AP$15,ROW('PC&amp;PD'!$A$15),MATCH(INDIRECT(T2829),'PC&amp;PD'!$A$1:$AP$1,0)),"")</f>
        <v/>
      </c>
      <c r="Z2829" s="155"/>
      <c r="AA2829" s="13" t="str">
        <f t="shared" si="1292"/>
        <v/>
      </c>
      <c r="AB2829" s="155"/>
      <c r="AC2829" s="13" t="str">
        <f t="shared" ca="1" si="1297"/>
        <v>$AB</v>
      </c>
      <c r="AD2829" s="13" t="str" cm="1">
        <f t="array" aca="1" ref="AD2829" ca="1">IFERROR(IF((LEFT(INDIRECT("$F"&amp;$S2829),4))="GOTS",IF($G2829="Organic","GOTS_Organic_raw",(IF($G2829="Responsible","GOTS_Responsible",(IF($G2829="No Attribute (Conventional)","GOTS_conventional",(IF($G2829="Recycled Pre/Post-Consumer","GOTS_pre_post",(IF($G2829="In-Conversion","GOTS_in_conversion",(IF($G2829="Sustainably Sourced","Sustainably_sourced",""))))))))))),IF($G2829="Organic","Organic",(IF($G2829="Responsible","Responsible",(IF($G2829="No Attribute (Conventional)","No_Attribute_Conventional",(IF($G2829="Recycled Pre/Post-Consumer","Recycled_Pre_Post_Consumer",(IF($G2829="In-Conversion","In_Conversion",(IF($G2829="Recycled Pre-Consumer","Recycled_Pre_Consumer",(IF($G2829="Recycled Post-Consumer","Recycled_Post_Consumer",(IF($G2829="Sustainably Sourced","Sustainably_sourced","")))))))))))))))),"")</f>
        <v/>
      </c>
      <c r="AE2829" s="13" t="e" cm="1">
        <f t="array" aca="1" ref="AE2829" ca="1">IF(INDIRECT("$F"&amp;$S2829)="","",IF(LEFT(INDIRECT("$F"&amp;$S2829),3)="GRS","GRS_RCS_RM",IF((LEFT(INDIRECT("$F"&amp;$S2829),3))="RCS","GRS_RCS_RM",IF(INDIRECT("$F"&amp;$S2829)="OCS (No Label)","OCS_Conversion_RM",IF(LEFT(INDIRECT("$F"&amp;$S2829),3)="OCS","OCS_RM",IF(RIGHT(INDIRECT("$F"&amp;$S2829),10)="conversion","GOTS_RM_conversion",IF((LEFT(INDIRECT("$F"&amp;$S2829),4))="GOTS","GOTS_RM","Responsible_RM")))))))</f>
        <v>#REF!</v>
      </c>
      <c r="AF2829" s="13" t="str" cm="1">
        <f t="array" aca="1" ref="AF2829" ca="1">IF($S2829="","",INDIRECT("$Z"&amp;$S2829))</f>
        <v/>
      </c>
      <c r="AG2829" s="155"/>
      <c r="AH2829" s="13" t="str" cm="1">
        <f t="array" aca="1" ref="AH2829" ca="1">IFERROR(INDIRECT("$ag"&amp;S2829),"")</f>
        <v/>
      </c>
      <c r="AI2829" s="13" t="e" cm="1">
        <f t="array" aca="1" ref="AI2829" ca="1">INDIRECT("O"&amp;S2828)</f>
        <v>#REF!</v>
      </c>
      <c r="AJ2829" s="13" t="str">
        <f>IF($I2829="","",INDEX('Raw Material'!$A$1:$J$75,MATCH(I2829,'Raw Material'!$A$1:$A$75,0),(MATCH(G2829,'Raw Material'!$A$1:$J$1,0))))</f>
        <v/>
      </c>
      <c r="AK2829" s="13" t="str">
        <f t="shared" si="1293"/>
        <v>YANLIŞRM</v>
      </c>
      <c r="AL2829" s="153" t="str">
        <f t="shared" si="1294"/>
        <v/>
      </c>
    </row>
    <row r="2830" spans="1:38" ht="16.5" customHeight="1">
      <c r="A2830" s="161"/>
      <c r="B2830" s="166"/>
      <c r="C2830" s="167"/>
      <c r="D2830" s="156"/>
      <c r="E2830" s="156"/>
      <c r="F2830" s="174"/>
      <c r="G2830" s="181"/>
      <c r="H2830" s="182"/>
      <c r="I2830" s="182"/>
      <c r="J2830" s="182"/>
      <c r="K2830" s="32"/>
      <c r="L2830" s="178"/>
      <c r="M2830" s="178"/>
      <c r="N2830" s="81"/>
      <c r="O2830" s="185"/>
      <c r="P2830" s="103"/>
      <c r="Q2830" s="84" t="str">
        <f t="shared" si="1295"/>
        <v/>
      </c>
      <c r="R2830" s="159"/>
      <c r="S2830" s="28" t="str" cm="1">
        <f t="array" aca="1" ref="S2830" ca="1">IF(INDIRECT("A"&amp;114+$U2830)&lt;&gt;"",114+$U2830,"")</f>
        <v/>
      </c>
      <c r="T2830" s="28" t="str">
        <f t="shared" ca="1" si="1296"/>
        <v>$B</v>
      </c>
      <c r="U2830" s="29">
        <f t="shared" si="1302"/>
        <v>2712</v>
      </c>
      <c r="V2830" s="29">
        <v>226.33333333335099</v>
      </c>
      <c r="W2830" s="29">
        <f t="shared" si="1303"/>
        <v>226</v>
      </c>
      <c r="X2830" s="41" t="str" cm="1">
        <f t="array" aca="1" ref="X2830" ca="1">IFERROR(INDEX('PC&amp;PD'!$A$1:$AP$15,ROW('PC&amp;PD'!$A$15),MATCH(INDIRECT(T2830),'PC&amp;PD'!$A$1:$AP$1,0)),"")</f>
        <v/>
      </c>
      <c r="Z2830" s="155"/>
      <c r="AA2830" s="13" t="str">
        <f t="shared" si="1292"/>
        <v/>
      </c>
      <c r="AB2830" s="155"/>
      <c r="AC2830" s="13" t="str">
        <f t="shared" ca="1" si="1297"/>
        <v>$AB</v>
      </c>
      <c r="AD2830" s="13" t="str" cm="1">
        <f t="array" aca="1" ref="AD2830" ca="1">IFERROR(IF((LEFT(INDIRECT("$F"&amp;$S2830),4))="GOTS",IF($G2830="Organic","GOTS_Organic_raw",(IF($G2830="Responsible","GOTS_Responsible",(IF($G2830="No Attribute (Conventional)","GOTS_conventional",(IF($G2830="Recycled Pre/Post-Consumer","GOTS_pre_post",(IF($G2830="In-Conversion","GOTS_in_conversion",(IF($G2830="Sustainably Sourced","Sustainably_sourced",""))))))))))),IF($G2830="Organic","Organic",(IF($G2830="Responsible","Responsible",(IF($G2830="No Attribute (Conventional)","No_Attribute_Conventional",(IF($G2830="Recycled Pre/Post-Consumer","Recycled_Pre_Post_Consumer",(IF($G2830="In-Conversion","In_Conversion",(IF($G2830="Recycled Pre-Consumer","Recycled_Pre_Consumer",(IF($G2830="Recycled Post-Consumer","Recycled_Post_Consumer",(IF($G2830="Sustainably Sourced","Sustainably_sourced","")))))))))))))))),"")</f>
        <v/>
      </c>
      <c r="AE2830" s="13" t="e" cm="1">
        <f t="array" aca="1" ref="AE2830" ca="1">IF(INDIRECT("$F"&amp;$S2830)="","",IF(LEFT(INDIRECT("$F"&amp;$S2830),3)="GRS","GRS_RCS_RM",IF((LEFT(INDIRECT("$F"&amp;$S2830),3))="RCS","GRS_RCS_RM",IF(INDIRECT("$F"&amp;$S2830)="OCS (No Label)","OCS_Conversion_RM",IF(LEFT(INDIRECT("$F"&amp;$S2830),3)="OCS","OCS_RM",IF(RIGHT(INDIRECT("$F"&amp;$S2830),10)="conversion","GOTS_RM_conversion",IF((LEFT(INDIRECT("$F"&amp;$S2830),4))="GOTS","GOTS_RM","Responsible_RM")))))))</f>
        <v>#REF!</v>
      </c>
      <c r="AF2830" s="13" t="str" cm="1">
        <f t="array" aca="1" ref="AF2830" ca="1">IF($S2830="","",INDIRECT("$Z"&amp;$S2830))</f>
        <v/>
      </c>
      <c r="AG2830" s="155"/>
      <c r="AH2830" s="13" t="str" cm="1">
        <f t="array" aca="1" ref="AH2830" ca="1">IFERROR(INDIRECT("$ag"&amp;S2830),"")</f>
        <v/>
      </c>
      <c r="AI2830" s="13" t="e" cm="1">
        <f t="array" aca="1" ref="AI2830" ca="1">INDIRECT("O"&amp;S2829)</f>
        <v>#REF!</v>
      </c>
      <c r="AJ2830" s="13" t="str">
        <f>IF($I2830="","",INDEX('Raw Material'!$A$1:$J$75,MATCH(I2830,'Raw Material'!$A$1:$A$75,0),(MATCH(G2830,'Raw Material'!$A$1:$J$1,0))))</f>
        <v/>
      </c>
      <c r="AK2830" s="13" t="str">
        <f t="shared" si="1293"/>
        <v>YANLIŞRM</v>
      </c>
      <c r="AL2830" s="153" t="str">
        <f t="shared" si="1294"/>
        <v/>
      </c>
    </row>
    <row r="2831" spans="1:38" ht="16.5" customHeight="1">
      <c r="A2831" s="161"/>
      <c r="B2831" s="166"/>
      <c r="C2831" s="167"/>
      <c r="D2831" s="156"/>
      <c r="E2831" s="156"/>
      <c r="F2831" s="174"/>
      <c r="G2831" s="181"/>
      <c r="H2831" s="182"/>
      <c r="I2831" s="182"/>
      <c r="J2831" s="182"/>
      <c r="K2831" s="32"/>
      <c r="L2831" s="178"/>
      <c r="M2831" s="178"/>
      <c r="N2831" s="81"/>
      <c r="O2831" s="185"/>
      <c r="P2831" s="103"/>
      <c r="Q2831" s="84" t="str">
        <f t="shared" si="1295"/>
        <v/>
      </c>
      <c r="R2831" s="159"/>
      <c r="S2831" s="28" t="str" cm="1">
        <f t="array" aca="1" ref="S2831" ca="1">IF(INDIRECT("A"&amp;114+$U2831)&lt;&gt;"",114+$U2831,"")</f>
        <v/>
      </c>
      <c r="T2831" s="28" t="str">
        <f t="shared" ca="1" si="1296"/>
        <v>$B</v>
      </c>
      <c r="U2831" s="29">
        <f t="shared" si="1302"/>
        <v>2712</v>
      </c>
      <c r="V2831" s="29">
        <v>226.41666666668399</v>
      </c>
      <c r="W2831" s="29">
        <f t="shared" si="1303"/>
        <v>226</v>
      </c>
      <c r="X2831" s="41" t="str" cm="1">
        <f t="array" aca="1" ref="X2831" ca="1">IFERROR(INDEX('PC&amp;PD'!$A$1:$AP$15,ROW('PC&amp;PD'!$A$15),MATCH(INDIRECT(T2831),'PC&amp;PD'!$A$1:$AP$1,0)),"")</f>
        <v/>
      </c>
      <c r="Z2831" s="155"/>
      <c r="AA2831" s="13" t="str">
        <f t="shared" si="1292"/>
        <v/>
      </c>
      <c r="AB2831" s="155"/>
      <c r="AC2831" s="13" t="str">
        <f t="shared" ca="1" si="1297"/>
        <v>$AB</v>
      </c>
      <c r="AD2831" s="13" t="str" cm="1">
        <f t="array" aca="1" ref="AD2831" ca="1">IFERROR(IF((LEFT(INDIRECT("$F"&amp;$S2831),4))="GOTS",IF($G2831="Organic","GOTS_Organic_raw",(IF($G2831="Responsible","GOTS_Responsible",(IF($G2831="No Attribute (Conventional)","GOTS_conventional",(IF($G2831="Recycled Pre/Post-Consumer","GOTS_pre_post",(IF($G2831="In-Conversion","GOTS_in_conversion",(IF($G2831="Sustainably Sourced","Sustainably_sourced",""))))))))))),IF($G2831="Organic","Organic",(IF($G2831="Responsible","Responsible",(IF($G2831="No Attribute (Conventional)","No_Attribute_Conventional",(IF($G2831="Recycled Pre/Post-Consumer","Recycled_Pre_Post_Consumer",(IF($G2831="In-Conversion","In_Conversion",(IF($G2831="Recycled Pre-Consumer","Recycled_Pre_Consumer",(IF($G2831="Recycled Post-Consumer","Recycled_Post_Consumer",(IF($G2831="Sustainably Sourced","Sustainably_sourced","")))))))))))))))),"")</f>
        <v/>
      </c>
      <c r="AE2831" s="13" t="e" cm="1">
        <f t="array" aca="1" ref="AE2831" ca="1">IF(INDIRECT("$F"&amp;$S2831)="","",IF(LEFT(INDIRECT("$F"&amp;$S2831),3)="GRS","GRS_RCS_RM",IF((LEFT(INDIRECT("$F"&amp;$S2831),3))="RCS","GRS_RCS_RM",IF(INDIRECT("$F"&amp;$S2831)="OCS (No Label)","OCS_Conversion_RM",IF(LEFT(INDIRECT("$F"&amp;$S2831),3)="OCS","OCS_RM",IF(RIGHT(INDIRECT("$F"&amp;$S2831),10)="conversion","GOTS_RM_conversion",IF((LEFT(INDIRECT("$F"&amp;$S2831),4))="GOTS","GOTS_RM","Responsible_RM")))))))</f>
        <v>#REF!</v>
      </c>
      <c r="AF2831" s="13" t="str" cm="1">
        <f t="array" aca="1" ref="AF2831" ca="1">IF($S2831="","",INDIRECT("$Z"&amp;$S2831))</f>
        <v/>
      </c>
      <c r="AG2831" s="155"/>
      <c r="AH2831" s="13" t="str" cm="1">
        <f t="array" aca="1" ref="AH2831" ca="1">IFERROR(INDIRECT("$ag"&amp;S2831),"")</f>
        <v/>
      </c>
      <c r="AI2831" s="13" t="e" cm="1">
        <f t="array" aca="1" ref="AI2831" ca="1">INDIRECT("O"&amp;S2830)</f>
        <v>#REF!</v>
      </c>
      <c r="AJ2831" s="13" t="str">
        <f>IF($I2831="","",INDEX('Raw Material'!$A$1:$J$75,MATCH(I2831,'Raw Material'!$A$1:$A$75,0),(MATCH(G2831,'Raw Material'!$A$1:$J$1,0))))</f>
        <v/>
      </c>
      <c r="AK2831" s="13" t="str">
        <f t="shared" si="1293"/>
        <v>YANLIŞRM</v>
      </c>
      <c r="AL2831" s="153" t="str">
        <f t="shared" si="1294"/>
        <v/>
      </c>
    </row>
    <row r="2832" spans="1:38" ht="16.5" customHeight="1">
      <c r="A2832" s="162"/>
      <c r="B2832" s="168"/>
      <c r="C2832" s="169"/>
      <c r="D2832" s="156"/>
      <c r="E2832" s="156"/>
      <c r="F2832" s="175"/>
      <c r="G2832" s="181"/>
      <c r="H2832" s="182"/>
      <c r="I2832" s="182"/>
      <c r="J2832" s="182"/>
      <c r="K2832" s="32"/>
      <c r="L2832" s="179"/>
      <c r="M2832" s="179"/>
      <c r="N2832" s="81"/>
      <c r="O2832" s="185"/>
      <c r="P2832" s="103"/>
      <c r="Q2832" s="84" t="str">
        <f t="shared" si="1295"/>
        <v/>
      </c>
      <c r="R2832" s="159"/>
      <c r="S2832" s="28" t="str" cm="1">
        <f t="array" aca="1" ref="S2832" ca="1">IF(INDIRECT("A"&amp;114+$U2832)&lt;&gt;"",114+$U2832,"")</f>
        <v/>
      </c>
      <c r="T2832" s="28" t="str">
        <f t="shared" ca="1" si="1296"/>
        <v>$B</v>
      </c>
      <c r="U2832" s="29">
        <f t="shared" si="1302"/>
        <v>2712</v>
      </c>
      <c r="V2832" s="29">
        <v>226.50000000001799</v>
      </c>
      <c r="W2832" s="29">
        <f t="shared" si="1303"/>
        <v>226</v>
      </c>
      <c r="X2832" s="41" t="str" cm="1">
        <f t="array" aca="1" ref="X2832" ca="1">IFERROR(INDEX('PC&amp;PD'!$A$1:$AP$15,ROW('PC&amp;PD'!$A$15),MATCH(INDIRECT(T2832),'PC&amp;PD'!$A$1:$AP$1,0)),"")</f>
        <v/>
      </c>
      <c r="Z2832" s="155"/>
      <c r="AA2832" s="13" t="str">
        <f t="shared" si="1292"/>
        <v/>
      </c>
      <c r="AB2832" s="155"/>
      <c r="AC2832" s="13" t="str">
        <f t="shared" ca="1" si="1297"/>
        <v>$AB</v>
      </c>
      <c r="AD2832" s="13" t="str" cm="1">
        <f t="array" aca="1" ref="AD2832" ca="1">IFERROR(IF((LEFT(INDIRECT("$F"&amp;$S2832),4))="GOTS",IF($G2832="Organic","GOTS_Organic_raw",(IF($G2832="Responsible","GOTS_Responsible",(IF($G2832="No Attribute (Conventional)","GOTS_conventional",(IF($G2832="Recycled Pre/Post-Consumer","GOTS_pre_post",(IF($G2832="In-Conversion","GOTS_in_conversion",(IF($G2832="Sustainably Sourced","Sustainably_sourced",""))))))))))),IF($G2832="Organic","Organic",(IF($G2832="Responsible","Responsible",(IF($G2832="No Attribute (Conventional)","No_Attribute_Conventional",(IF($G2832="Recycled Pre/Post-Consumer","Recycled_Pre_Post_Consumer",(IF($G2832="In-Conversion","In_Conversion",(IF($G2832="Recycled Pre-Consumer","Recycled_Pre_Consumer",(IF($G2832="Recycled Post-Consumer","Recycled_Post_Consumer",(IF($G2832="Sustainably Sourced","Sustainably_sourced","")))))))))))))))),"")</f>
        <v/>
      </c>
      <c r="AE2832" s="13" t="e" cm="1">
        <f t="array" aca="1" ref="AE2832" ca="1">IF(INDIRECT("$F"&amp;$S2832)="","",IF(LEFT(INDIRECT("$F"&amp;$S2832),3)="GRS","GRS_RCS_RM",IF((LEFT(INDIRECT("$F"&amp;$S2832),3))="RCS","GRS_RCS_RM",IF(INDIRECT("$F"&amp;$S2832)="OCS (No Label)","OCS_Conversion_RM",IF(LEFT(INDIRECT("$F"&amp;$S2832),3)="OCS","OCS_RM",IF(RIGHT(INDIRECT("$F"&amp;$S2832),10)="conversion","GOTS_RM_conversion",IF((LEFT(INDIRECT("$F"&amp;$S2832),4))="GOTS","GOTS_RM","Responsible_RM")))))))</f>
        <v>#REF!</v>
      </c>
      <c r="AF2832" s="13" t="str" cm="1">
        <f t="array" aca="1" ref="AF2832" ca="1">IF($S2832="","",INDIRECT("$Z"&amp;$S2832))</f>
        <v/>
      </c>
      <c r="AG2832" s="155"/>
      <c r="AH2832" s="13" t="str" cm="1">
        <f t="array" aca="1" ref="AH2832" ca="1">IFERROR(INDIRECT("$ag"&amp;S2832),"")</f>
        <v/>
      </c>
      <c r="AI2832" s="13" t="e" cm="1">
        <f t="array" aca="1" ref="AI2832" ca="1">INDIRECT("O"&amp;S2831)</f>
        <v>#REF!</v>
      </c>
      <c r="AJ2832" s="13" t="str">
        <f>IF($I2832="","",INDEX('Raw Material'!$A$1:$J$75,MATCH(I2832,'Raw Material'!$A$1:$A$75,0),(MATCH(G2832,'Raw Material'!$A$1:$J$1,0))))</f>
        <v/>
      </c>
      <c r="AK2832" s="13" t="str">
        <f t="shared" si="1293"/>
        <v>YANLIŞRM</v>
      </c>
      <c r="AL2832" s="153" t="str">
        <f t="shared" si="1294"/>
        <v/>
      </c>
    </row>
    <row r="2833" spans="1:38" ht="16.5" customHeight="1">
      <c r="A2833" s="162"/>
      <c r="B2833" s="168"/>
      <c r="C2833" s="169"/>
      <c r="D2833" s="156"/>
      <c r="E2833" s="156"/>
      <c r="F2833" s="175"/>
      <c r="G2833" s="181"/>
      <c r="H2833" s="182"/>
      <c r="I2833" s="182"/>
      <c r="J2833" s="182"/>
      <c r="K2833" s="32"/>
      <c r="L2833" s="179"/>
      <c r="M2833" s="179"/>
      <c r="N2833" s="81"/>
      <c r="O2833" s="185"/>
      <c r="P2833" s="103"/>
      <c r="Q2833" s="84" t="str">
        <f t="shared" si="1295"/>
        <v/>
      </c>
      <c r="R2833" s="159"/>
      <c r="S2833" s="28" t="str" cm="1">
        <f t="array" aca="1" ref="S2833" ca="1">IF(INDIRECT("A"&amp;114+$U2833)&lt;&gt;"",114+$U2833,"")</f>
        <v/>
      </c>
      <c r="T2833" s="28" t="str">
        <f t="shared" ca="1" si="1296"/>
        <v>$B</v>
      </c>
      <c r="U2833" s="29">
        <f t="shared" si="1302"/>
        <v>2712</v>
      </c>
      <c r="V2833" s="29">
        <v>226.58333333335099</v>
      </c>
      <c r="W2833" s="29">
        <f t="shared" si="1303"/>
        <v>226</v>
      </c>
      <c r="X2833" s="41" t="str" cm="1">
        <f t="array" aca="1" ref="X2833" ca="1">IFERROR(INDEX('PC&amp;PD'!$A$1:$AP$15,ROW('PC&amp;PD'!$A$15),MATCH(INDIRECT(T2833),'PC&amp;PD'!$A$1:$AP$1,0)),"")</f>
        <v/>
      </c>
      <c r="Z2833" s="155"/>
      <c r="AA2833" s="13" t="str">
        <f t="shared" si="1292"/>
        <v/>
      </c>
      <c r="AB2833" s="155"/>
      <c r="AC2833" s="13" t="str">
        <f t="shared" ca="1" si="1297"/>
        <v>$AB</v>
      </c>
      <c r="AD2833" s="13" t="str" cm="1">
        <f t="array" aca="1" ref="AD2833" ca="1">IFERROR(IF((LEFT(INDIRECT("$F"&amp;$S2833),4))="GOTS",IF($G2833="Organic","GOTS_Organic_raw",(IF($G2833="Responsible","GOTS_Responsible",(IF($G2833="No Attribute (Conventional)","GOTS_conventional",(IF($G2833="Recycled Pre/Post-Consumer","GOTS_pre_post",(IF($G2833="In-Conversion","GOTS_in_conversion",(IF($G2833="Sustainably Sourced","Sustainably_sourced",""))))))))))),IF($G2833="Organic","Organic",(IF($G2833="Responsible","Responsible",(IF($G2833="No Attribute (Conventional)","No_Attribute_Conventional",(IF($G2833="Recycled Pre/Post-Consumer","Recycled_Pre_Post_Consumer",(IF($G2833="In-Conversion","In_Conversion",(IF($G2833="Recycled Pre-Consumer","Recycled_Pre_Consumer",(IF($G2833="Recycled Post-Consumer","Recycled_Post_Consumer",(IF($G2833="Sustainably Sourced","Sustainably_sourced","")))))))))))))))),"")</f>
        <v/>
      </c>
      <c r="AE2833" s="13" t="e" cm="1">
        <f t="array" aca="1" ref="AE2833" ca="1">IF(INDIRECT("$F"&amp;$S2833)="","",IF(LEFT(INDIRECT("$F"&amp;$S2833),3)="GRS","GRS_RCS_RM",IF((LEFT(INDIRECT("$F"&amp;$S2833),3))="RCS","GRS_RCS_RM",IF(INDIRECT("$F"&amp;$S2833)="OCS (No Label)","OCS_Conversion_RM",IF(LEFT(INDIRECT("$F"&amp;$S2833),3)="OCS","OCS_RM",IF(RIGHT(INDIRECT("$F"&amp;$S2833),10)="conversion","GOTS_RM_conversion",IF((LEFT(INDIRECT("$F"&amp;$S2833),4))="GOTS","GOTS_RM","Responsible_RM")))))))</f>
        <v>#REF!</v>
      </c>
      <c r="AF2833" s="13" t="str" cm="1">
        <f t="array" aca="1" ref="AF2833" ca="1">IF($S2833="","",INDIRECT("$Z"&amp;$S2833))</f>
        <v/>
      </c>
      <c r="AG2833" s="155"/>
      <c r="AH2833" s="13" t="str" cm="1">
        <f t="array" aca="1" ref="AH2833" ca="1">IFERROR(INDIRECT("$ag"&amp;S2833),"")</f>
        <v/>
      </c>
      <c r="AI2833" s="13" t="e" cm="1">
        <f t="array" aca="1" ref="AI2833" ca="1">INDIRECT("O"&amp;S2832)</f>
        <v>#REF!</v>
      </c>
      <c r="AJ2833" s="13" t="str">
        <f>IF($I2833="","",INDEX('Raw Material'!$A$1:$J$75,MATCH(I2833,'Raw Material'!$A$1:$A$75,0),(MATCH(G2833,'Raw Material'!$A$1:$J$1,0))))</f>
        <v/>
      </c>
      <c r="AK2833" s="13" t="str">
        <f t="shared" si="1293"/>
        <v>YANLIŞRM</v>
      </c>
      <c r="AL2833" s="153" t="str">
        <f t="shared" si="1294"/>
        <v/>
      </c>
    </row>
    <row r="2834" spans="1:38" ht="16.5" customHeight="1">
      <c r="A2834" s="162"/>
      <c r="B2834" s="168"/>
      <c r="C2834" s="169"/>
      <c r="D2834" s="156"/>
      <c r="E2834" s="156"/>
      <c r="F2834" s="175"/>
      <c r="G2834" s="181"/>
      <c r="H2834" s="182"/>
      <c r="I2834" s="182"/>
      <c r="J2834" s="182"/>
      <c r="K2834" s="32"/>
      <c r="L2834" s="179"/>
      <c r="M2834" s="179"/>
      <c r="N2834" s="81"/>
      <c r="O2834" s="185"/>
      <c r="P2834" s="103"/>
      <c r="Q2834" s="84" t="str">
        <f t="shared" si="1295"/>
        <v/>
      </c>
      <c r="R2834" s="159"/>
      <c r="S2834" s="28" t="str" cm="1">
        <f t="array" aca="1" ref="S2834" ca="1">IF(INDIRECT("A"&amp;114+$U2834)&lt;&gt;"",114+$U2834,"")</f>
        <v/>
      </c>
      <c r="T2834" s="28" t="str">
        <f t="shared" ca="1" si="1296"/>
        <v>$B</v>
      </c>
      <c r="U2834" s="29">
        <f t="shared" si="1302"/>
        <v>2712</v>
      </c>
      <c r="V2834" s="29">
        <v>226.66666666668499</v>
      </c>
      <c r="W2834" s="29">
        <f t="shared" si="1303"/>
        <v>226</v>
      </c>
      <c r="X2834" s="41" t="str" cm="1">
        <f t="array" aca="1" ref="X2834" ca="1">IFERROR(INDEX('PC&amp;PD'!$A$1:$AP$15,ROW('PC&amp;PD'!$A$15),MATCH(INDIRECT(T2834),'PC&amp;PD'!$A$1:$AP$1,0)),"")</f>
        <v/>
      </c>
      <c r="Z2834" s="155"/>
      <c r="AA2834" s="13" t="str">
        <f t="shared" si="1292"/>
        <v/>
      </c>
      <c r="AB2834" s="155"/>
      <c r="AC2834" s="13" t="str">
        <f t="shared" ca="1" si="1297"/>
        <v>$AB</v>
      </c>
      <c r="AD2834" s="13" t="str" cm="1">
        <f t="array" aca="1" ref="AD2834" ca="1">IFERROR(IF((LEFT(INDIRECT("$F"&amp;$S2834),4))="GOTS",IF($G2834="Organic","GOTS_Organic_raw",(IF($G2834="Responsible","GOTS_Responsible",(IF($G2834="No Attribute (Conventional)","GOTS_conventional",(IF($G2834="Recycled Pre/Post-Consumer","GOTS_pre_post",(IF($G2834="In-Conversion","GOTS_in_conversion",(IF($G2834="Sustainably Sourced","Sustainably_sourced",""))))))))))),IF($G2834="Organic","Organic",(IF($G2834="Responsible","Responsible",(IF($G2834="No Attribute (Conventional)","No_Attribute_Conventional",(IF($G2834="Recycled Pre/Post-Consumer","Recycled_Pre_Post_Consumer",(IF($G2834="In-Conversion","In_Conversion",(IF($G2834="Recycled Pre-Consumer","Recycled_Pre_Consumer",(IF($G2834="Recycled Post-Consumer","Recycled_Post_Consumer",(IF($G2834="Sustainably Sourced","Sustainably_sourced","")))))))))))))))),"")</f>
        <v/>
      </c>
      <c r="AE2834" s="13" t="e" cm="1">
        <f t="array" aca="1" ref="AE2834" ca="1">IF(INDIRECT("$F"&amp;$S2834)="","",IF(LEFT(INDIRECT("$F"&amp;$S2834),3)="GRS","GRS_RCS_RM",IF((LEFT(INDIRECT("$F"&amp;$S2834),3))="RCS","GRS_RCS_RM",IF(INDIRECT("$F"&amp;$S2834)="OCS (No Label)","OCS_Conversion_RM",IF(LEFT(INDIRECT("$F"&amp;$S2834),3)="OCS","OCS_RM",IF(RIGHT(INDIRECT("$F"&amp;$S2834),10)="conversion","GOTS_RM_conversion",IF((LEFT(INDIRECT("$F"&amp;$S2834),4))="GOTS","GOTS_RM","Responsible_RM")))))))</f>
        <v>#REF!</v>
      </c>
      <c r="AF2834" s="13" t="str" cm="1">
        <f t="array" aca="1" ref="AF2834" ca="1">IF($S2834="","",INDIRECT("$Z"&amp;$S2834))</f>
        <v/>
      </c>
      <c r="AG2834" s="155"/>
      <c r="AH2834" s="13" t="str" cm="1">
        <f t="array" aca="1" ref="AH2834" ca="1">IFERROR(INDIRECT("$ag"&amp;S2834),"")</f>
        <v/>
      </c>
      <c r="AI2834" s="13" t="e" cm="1">
        <f t="array" aca="1" ref="AI2834" ca="1">INDIRECT("O"&amp;S2833)</f>
        <v>#REF!</v>
      </c>
      <c r="AJ2834" s="13" t="str">
        <f>IF($I2834="","",INDEX('Raw Material'!$A$1:$J$75,MATCH(I2834,'Raw Material'!$A$1:$A$75,0),(MATCH(G2834,'Raw Material'!$A$1:$J$1,0))))</f>
        <v/>
      </c>
      <c r="AK2834" s="13" t="str">
        <f t="shared" si="1293"/>
        <v>YANLIŞRM</v>
      </c>
      <c r="AL2834" s="153" t="str">
        <f t="shared" si="1294"/>
        <v/>
      </c>
    </row>
    <row r="2835" spans="1:38" ht="16.5" customHeight="1">
      <c r="A2835" s="162"/>
      <c r="B2835" s="168"/>
      <c r="C2835" s="169"/>
      <c r="D2835" s="156"/>
      <c r="E2835" s="156"/>
      <c r="F2835" s="175"/>
      <c r="G2835" s="181"/>
      <c r="H2835" s="182"/>
      <c r="I2835" s="182"/>
      <c r="J2835" s="182"/>
      <c r="K2835" s="32"/>
      <c r="L2835" s="179"/>
      <c r="M2835" s="179"/>
      <c r="N2835" s="81"/>
      <c r="O2835" s="185"/>
      <c r="P2835" s="103"/>
      <c r="Q2835" s="84" t="str">
        <f t="shared" si="1295"/>
        <v/>
      </c>
      <c r="R2835" s="159"/>
      <c r="S2835" s="28" t="str" cm="1">
        <f t="array" aca="1" ref="S2835" ca="1">IF(INDIRECT("A"&amp;114+$U2835)&lt;&gt;"",114+$U2835,"")</f>
        <v/>
      </c>
      <c r="T2835" s="28" t="str">
        <f t="shared" ca="1" si="1296"/>
        <v>$B</v>
      </c>
      <c r="U2835" s="29">
        <f t="shared" si="1302"/>
        <v>2712</v>
      </c>
      <c r="V2835" s="29">
        <v>226.75000000001799</v>
      </c>
      <c r="W2835" s="29">
        <f t="shared" si="1303"/>
        <v>226</v>
      </c>
      <c r="X2835" s="41" t="str" cm="1">
        <f t="array" aca="1" ref="X2835" ca="1">IFERROR(INDEX('PC&amp;PD'!$A$1:$AP$15,ROW('PC&amp;PD'!$A$15),MATCH(INDIRECT(T2835),'PC&amp;PD'!$A$1:$AP$1,0)),"")</f>
        <v/>
      </c>
      <c r="Z2835" s="155"/>
      <c r="AA2835" s="13" t="str">
        <f t="shared" si="1292"/>
        <v/>
      </c>
      <c r="AB2835" s="155"/>
      <c r="AC2835" s="13" t="str">
        <f t="shared" ca="1" si="1297"/>
        <v>$AB</v>
      </c>
      <c r="AD2835" s="13" t="str" cm="1">
        <f t="array" aca="1" ref="AD2835" ca="1">IFERROR(IF((LEFT(INDIRECT("$F"&amp;$S2835),4))="GOTS",IF($G2835="Organic","GOTS_Organic_raw",(IF($G2835="Responsible","GOTS_Responsible",(IF($G2835="No Attribute (Conventional)","GOTS_conventional",(IF($G2835="Recycled Pre/Post-Consumer","GOTS_pre_post",(IF($G2835="In-Conversion","GOTS_in_conversion",(IF($G2835="Sustainably Sourced","Sustainably_sourced",""))))))))))),IF($G2835="Organic","Organic",(IF($G2835="Responsible","Responsible",(IF($G2835="No Attribute (Conventional)","No_Attribute_Conventional",(IF($G2835="Recycled Pre/Post-Consumer","Recycled_Pre_Post_Consumer",(IF($G2835="In-Conversion","In_Conversion",(IF($G2835="Recycled Pre-Consumer","Recycled_Pre_Consumer",(IF($G2835="Recycled Post-Consumer","Recycled_Post_Consumer",(IF($G2835="Sustainably Sourced","Sustainably_sourced","")))))))))))))))),"")</f>
        <v/>
      </c>
      <c r="AE2835" s="13" t="e" cm="1">
        <f t="array" aca="1" ref="AE2835" ca="1">IF(INDIRECT("$F"&amp;$S2835)="","",IF(LEFT(INDIRECT("$F"&amp;$S2835),3)="GRS","GRS_RCS_RM",IF((LEFT(INDIRECT("$F"&amp;$S2835),3))="RCS","GRS_RCS_RM",IF(INDIRECT("$F"&amp;$S2835)="OCS (No Label)","OCS_Conversion_RM",IF(LEFT(INDIRECT("$F"&amp;$S2835),3)="OCS","OCS_RM",IF(RIGHT(INDIRECT("$F"&amp;$S2835),10)="conversion","GOTS_RM_conversion",IF((LEFT(INDIRECT("$F"&amp;$S2835),4))="GOTS","GOTS_RM","Responsible_RM")))))))</f>
        <v>#REF!</v>
      </c>
      <c r="AF2835" s="13" t="str" cm="1">
        <f t="array" aca="1" ref="AF2835" ca="1">IF($S2835="","",INDIRECT("$Z"&amp;$S2835))</f>
        <v/>
      </c>
      <c r="AG2835" s="155"/>
      <c r="AH2835" s="13" t="str" cm="1">
        <f t="array" aca="1" ref="AH2835" ca="1">IFERROR(INDIRECT("$ag"&amp;S2835),"")</f>
        <v/>
      </c>
      <c r="AI2835" s="13" t="e" cm="1">
        <f t="array" aca="1" ref="AI2835" ca="1">INDIRECT("O"&amp;S2834)</f>
        <v>#REF!</v>
      </c>
      <c r="AJ2835" s="13" t="str">
        <f>IF($I2835="","",INDEX('Raw Material'!$A$1:$J$75,MATCH(I2835,'Raw Material'!$A$1:$A$75,0),(MATCH(G2835,'Raw Material'!$A$1:$J$1,0))))</f>
        <v/>
      </c>
      <c r="AK2835" s="13" t="str">
        <f t="shared" si="1293"/>
        <v>YANLIŞRM</v>
      </c>
      <c r="AL2835" s="153" t="str">
        <f t="shared" si="1294"/>
        <v/>
      </c>
    </row>
    <row r="2836" spans="1:38" ht="16.5" customHeight="1">
      <c r="A2836" s="162"/>
      <c r="B2836" s="168"/>
      <c r="C2836" s="169"/>
      <c r="D2836" s="156"/>
      <c r="E2836" s="156"/>
      <c r="F2836" s="175"/>
      <c r="G2836" s="181"/>
      <c r="H2836" s="182"/>
      <c r="I2836" s="182"/>
      <c r="J2836" s="182"/>
      <c r="K2836" s="32"/>
      <c r="L2836" s="179"/>
      <c r="M2836" s="179"/>
      <c r="N2836" s="81"/>
      <c r="O2836" s="185"/>
      <c r="P2836" s="103"/>
      <c r="Q2836" s="84" t="str">
        <f t="shared" si="1295"/>
        <v/>
      </c>
      <c r="R2836" s="159"/>
      <c r="S2836" s="28" t="str" cm="1">
        <f t="array" aca="1" ref="S2836" ca="1">IF(INDIRECT("A"&amp;114+$U2836)&lt;&gt;"",114+$U2836,"")</f>
        <v/>
      </c>
      <c r="T2836" s="28" t="str">
        <f t="shared" ca="1" si="1296"/>
        <v>$B</v>
      </c>
      <c r="U2836" s="29">
        <f t="shared" si="1302"/>
        <v>2712</v>
      </c>
      <c r="V2836" s="29">
        <v>226.83333333335099</v>
      </c>
      <c r="W2836" s="29">
        <f t="shared" si="1303"/>
        <v>226</v>
      </c>
      <c r="X2836" s="41" t="str" cm="1">
        <f t="array" aca="1" ref="X2836" ca="1">IFERROR(INDEX('PC&amp;PD'!$A$1:$AP$15,ROW('PC&amp;PD'!$A$15),MATCH(INDIRECT(T2836),'PC&amp;PD'!$A$1:$AP$1,0)),"")</f>
        <v/>
      </c>
      <c r="Z2836" s="155"/>
      <c r="AA2836" s="13" t="str">
        <f t="shared" si="1292"/>
        <v/>
      </c>
      <c r="AB2836" s="155"/>
      <c r="AC2836" s="13" t="str">
        <f t="shared" ca="1" si="1297"/>
        <v>$AB</v>
      </c>
      <c r="AD2836" s="13" t="str" cm="1">
        <f t="array" aca="1" ref="AD2836" ca="1">IFERROR(IF((LEFT(INDIRECT("$F"&amp;$S2836),4))="GOTS",IF($G2836="Organic","GOTS_Organic_raw",(IF($G2836="Responsible","GOTS_Responsible",(IF($G2836="No Attribute (Conventional)","GOTS_conventional",(IF($G2836="Recycled Pre/Post-Consumer","GOTS_pre_post",(IF($G2836="In-Conversion","GOTS_in_conversion",(IF($G2836="Sustainably Sourced","Sustainably_sourced",""))))))))))),IF($G2836="Organic","Organic",(IF($G2836="Responsible","Responsible",(IF($G2836="No Attribute (Conventional)","No_Attribute_Conventional",(IF($G2836="Recycled Pre/Post-Consumer","Recycled_Pre_Post_Consumer",(IF($G2836="In-Conversion","In_Conversion",(IF($G2836="Recycled Pre-Consumer","Recycled_Pre_Consumer",(IF($G2836="Recycled Post-Consumer","Recycled_Post_Consumer",(IF($G2836="Sustainably Sourced","Sustainably_sourced","")))))))))))))))),"")</f>
        <v/>
      </c>
      <c r="AE2836" s="13" t="e" cm="1">
        <f t="array" aca="1" ref="AE2836" ca="1">IF(INDIRECT("$F"&amp;$S2836)="","",IF(LEFT(INDIRECT("$F"&amp;$S2836),3)="GRS","GRS_RCS_RM",IF((LEFT(INDIRECT("$F"&amp;$S2836),3))="RCS","GRS_RCS_RM",IF(INDIRECT("$F"&amp;$S2836)="OCS (No Label)","OCS_Conversion_RM",IF(LEFT(INDIRECT("$F"&amp;$S2836),3)="OCS","OCS_RM",IF(RIGHT(INDIRECT("$F"&amp;$S2836),10)="conversion","GOTS_RM_conversion",IF((LEFT(INDIRECT("$F"&amp;$S2836),4))="GOTS","GOTS_RM","Responsible_RM")))))))</f>
        <v>#REF!</v>
      </c>
      <c r="AF2836" s="13" t="str" cm="1">
        <f t="array" aca="1" ref="AF2836" ca="1">IF($S2836="","",INDIRECT("$Z"&amp;$S2836))</f>
        <v/>
      </c>
      <c r="AG2836" s="155"/>
      <c r="AH2836" s="13" t="str" cm="1">
        <f t="array" aca="1" ref="AH2836" ca="1">IFERROR(INDIRECT("$ag"&amp;S2836),"")</f>
        <v/>
      </c>
      <c r="AI2836" s="13" t="e" cm="1">
        <f t="array" aca="1" ref="AI2836" ca="1">INDIRECT("O"&amp;S2835)</f>
        <v>#REF!</v>
      </c>
      <c r="AJ2836" s="13" t="str">
        <f>IF($I2836="","",INDEX('Raw Material'!$A$1:$J$75,MATCH(I2836,'Raw Material'!$A$1:$A$75,0),(MATCH(G2836,'Raw Material'!$A$1:$J$1,0))))</f>
        <v/>
      </c>
      <c r="AK2836" s="13" t="str">
        <f t="shared" si="1293"/>
        <v>YANLIŞRM</v>
      </c>
      <c r="AL2836" s="153" t="str">
        <f t="shared" si="1294"/>
        <v/>
      </c>
    </row>
    <row r="2837" spans="1:38" ht="16.5" customHeight="1" thickBot="1">
      <c r="A2837" s="163"/>
      <c r="B2837" s="170"/>
      <c r="C2837" s="171"/>
      <c r="D2837" s="156"/>
      <c r="E2837" s="156"/>
      <c r="F2837" s="176"/>
      <c r="G2837" s="157"/>
      <c r="H2837" s="158"/>
      <c r="I2837" s="158"/>
      <c r="J2837" s="158"/>
      <c r="K2837" s="33"/>
      <c r="L2837" s="180"/>
      <c r="M2837" s="180"/>
      <c r="N2837" s="82"/>
      <c r="O2837" s="186"/>
      <c r="P2837" s="103"/>
      <c r="Q2837" s="84" t="str">
        <f t="shared" si="1295"/>
        <v/>
      </c>
      <c r="R2837" s="159"/>
      <c r="S2837" s="28" t="str" cm="1">
        <f t="array" aca="1" ref="S2837" ca="1">IF(INDIRECT("A"&amp;114+$U2837)&lt;&gt;"",114+$U2837,"")</f>
        <v/>
      </c>
      <c r="T2837" s="28" t="str">
        <f t="shared" ca="1" si="1296"/>
        <v>$B</v>
      </c>
      <c r="U2837" s="29">
        <f t="shared" si="1302"/>
        <v>2712</v>
      </c>
      <c r="V2837" s="29">
        <v>226.91666666668499</v>
      </c>
      <c r="W2837" s="29">
        <f t="shared" si="1303"/>
        <v>226</v>
      </c>
      <c r="X2837" s="41" t="str" cm="1">
        <f t="array" aca="1" ref="X2837" ca="1">IFERROR(INDEX('PC&amp;PD'!$A$1:$AP$15,ROW('PC&amp;PD'!$A$15),MATCH(INDIRECT(T2837),'PC&amp;PD'!$A$1:$AP$1,0)),"")</f>
        <v/>
      </c>
      <c r="Z2837" s="155"/>
      <c r="AA2837" s="13" t="str">
        <f t="shared" si="1292"/>
        <v/>
      </c>
      <c r="AB2837" s="155"/>
      <c r="AC2837" s="13" t="str">
        <f t="shared" ca="1" si="1297"/>
        <v>$AB</v>
      </c>
      <c r="AD2837" s="13" t="str" cm="1">
        <f t="array" aca="1" ref="AD2837" ca="1">IFERROR(IF((LEFT(INDIRECT("$F"&amp;$S2837),4))="GOTS",IF($G2837="Organic","GOTS_Organic_raw",(IF($G2837="Responsible","GOTS_Responsible",(IF($G2837="No Attribute (Conventional)","GOTS_conventional",(IF($G2837="Recycled Pre/Post-Consumer","GOTS_pre_post",(IF($G2837="In-Conversion","GOTS_in_conversion",(IF($G2837="Sustainably Sourced","Sustainably_sourced",""))))))))))),IF($G2837="Organic","Organic",(IF($G2837="Responsible","Responsible",(IF($G2837="No Attribute (Conventional)","No_Attribute_Conventional",(IF($G2837="Recycled Pre/Post-Consumer","Recycled_Pre_Post_Consumer",(IF($G2837="In-Conversion","In_Conversion",(IF($G2837="Recycled Pre-Consumer","Recycled_Pre_Consumer",(IF($G2837="Recycled Post-Consumer","Recycled_Post_Consumer",(IF($G2837="Sustainably Sourced","Sustainably_sourced","")))))))))))))))),"")</f>
        <v/>
      </c>
      <c r="AE2837" s="13" t="e" cm="1">
        <f t="array" aca="1" ref="AE2837" ca="1">IF(INDIRECT("$F"&amp;$S2837)="","",IF(LEFT(INDIRECT("$F"&amp;$S2837),3)="GRS","GRS_RCS_RM",IF((LEFT(INDIRECT("$F"&amp;$S2837),3))="RCS","GRS_RCS_RM",IF(INDIRECT("$F"&amp;$S2837)="OCS (No Label)","OCS_Conversion_RM",IF(LEFT(INDIRECT("$F"&amp;$S2837),3)="OCS","OCS_RM",IF(RIGHT(INDIRECT("$F"&amp;$S2837),10)="conversion","GOTS_RM_conversion",IF((LEFT(INDIRECT("$F"&amp;$S2837),4))="GOTS","GOTS_RM","Responsible_RM")))))))</f>
        <v>#REF!</v>
      </c>
      <c r="AF2837" s="13" t="str" cm="1">
        <f t="array" aca="1" ref="AF2837" ca="1">IF($S2837="","",INDIRECT("$Z"&amp;$S2837))</f>
        <v/>
      </c>
      <c r="AG2837" s="155"/>
      <c r="AH2837" s="13" t="str" cm="1">
        <f t="array" aca="1" ref="AH2837" ca="1">IFERROR(INDIRECT("$ag"&amp;S2837),"")</f>
        <v/>
      </c>
      <c r="AI2837" s="13" t="e" cm="1">
        <f t="array" aca="1" ref="AI2837" ca="1">INDIRECT("O"&amp;S2836)</f>
        <v>#REF!</v>
      </c>
      <c r="AJ2837" s="13" t="str">
        <f>IF($I2837="","",INDEX('Raw Material'!$A$1:$J$75,MATCH(I2837,'Raw Material'!$A$1:$A$75,0),(MATCH(G2837,'Raw Material'!$A$1:$J$1,0))))</f>
        <v/>
      </c>
      <c r="AK2837" s="13" t="str">
        <f t="shared" si="1293"/>
        <v>YANLIŞRM</v>
      </c>
      <c r="AL2837" s="153" t="str">
        <f t="shared" si="1294"/>
        <v/>
      </c>
    </row>
    <row r="2838" spans="1:38" ht="16.5" customHeight="1">
      <c r="A2838" s="160" t="str">
        <f>IF(B2838="","",COUNTA($B$114:$B2838))</f>
        <v/>
      </c>
      <c r="B2838" s="164"/>
      <c r="C2838" s="165"/>
      <c r="D2838" s="183"/>
      <c r="E2838" s="183"/>
      <c r="F2838" s="172"/>
      <c r="G2838" s="212"/>
      <c r="H2838" s="206"/>
      <c r="I2838" s="206"/>
      <c r="J2838" s="206"/>
      <c r="K2838" s="31"/>
      <c r="L2838" s="177" t="str">
        <f t="shared" ref="L2838" si="1308">IF(R2838="","",LEFT(R2838,LEN(R2838)-2))</f>
        <v/>
      </c>
      <c r="M2838" s="177"/>
      <c r="N2838" s="80"/>
      <c r="O2838" s="184"/>
      <c r="P2838" s="103"/>
      <c r="Q2838" s="84" t="str">
        <f t="shared" si="1295"/>
        <v/>
      </c>
      <c r="R2838" s="159" t="str">
        <f t="shared" ref="R2838" si="1309">CONCATENATE($Q2838,Q2839,Q2840,Q2841,Q2842,Q2843,$Q2844,$Q2845,$Q2846,$Q2847,Q2848,Q2849)</f>
        <v/>
      </c>
      <c r="S2838" s="28" t="str" cm="1">
        <f t="array" aca="1" ref="S2838" ca="1">IF(INDIRECT("A"&amp;114+$U2838)&lt;&gt;"",114+$U2838,"")</f>
        <v/>
      </c>
      <c r="T2838" s="28" t="str">
        <f t="shared" ca="1" si="1296"/>
        <v>$B</v>
      </c>
      <c r="U2838" s="29">
        <f t="shared" si="1302"/>
        <v>2724</v>
      </c>
      <c r="V2838" s="29">
        <v>227.00000000001799</v>
      </c>
      <c r="W2838" s="29">
        <f t="shared" si="1303"/>
        <v>227</v>
      </c>
      <c r="X2838" s="41" t="str" cm="1">
        <f t="array" aca="1" ref="X2838" ca="1">IFERROR(INDEX('PC&amp;PD'!$A$1:$AP$15,ROW('PC&amp;PD'!$A$15),MATCH(INDIRECT(T2838),'PC&amp;PD'!$A$1:$AP$1,0)),"")</f>
        <v/>
      </c>
      <c r="Z2838" s="155" t="str">
        <f t="shared" ref="Z2838" si="1310">IFERROR(IF($F2838="OCS 100","OCS (OCS 100)",IF($F2838="OCS Blended","OCS (OCS Blended)",IF($F2838="OCS (No Label)","OCS (No Label)",IF($F2838="RCS 100","RCS (RCS 100)",IF($F2838="RCS Blended","RCS (RCS Blended)",IF($F2838="GRS","GRS (GRS)",IF($F2838="GRS (No Label)", "GRS (No Label)",IF($F2838="RDS","RDS (RDS)",IF($F2838="RWS","RWS (RWS)",IF($F2838="RAS","RAS (RAS)",IF($F2838="RMS","RMS (RMS)",IF($F2838="GOTS Organic","GOTS (Organic)",IF($F2838="GOTS Made with organic","GOTS (Made with Organic)",IF($F2838="GOTS Organic - in conversion","GOTS (Organic - In Conversion)",IF($F2838="GOTS Made with organic - in conversion","GOTS (Made with Organic - In Conversion)",""))))))))))))))),"")</f>
        <v/>
      </c>
      <c r="AA2838" s="13" t="str">
        <f t="shared" si="1292"/>
        <v/>
      </c>
      <c r="AB2838" s="155" t="str">
        <f t="shared" ref="AB2838" si="1311">IFERROR(IF($F2838="OCS 100", "OCS_100",IF($F2838="OCS Blended", "OCS_Blended",IF($F2838="OCS (No Label)", "OCS_No_Label",IF($F2838="RCS 100", "RCS_100",IF($F2838="RCS Blended","RCS_Blended",IF($F2838="GRS","GRS",IF($F2838="GRS (No Label)", "GRS_No_Label",IF($F2838="RDS","RDS",IF($F2838="RWS","RWS",IF($F2838="RMS","RMS",IF($F2838="GOTS Organic","GOTS_Organic",IF($F2838="GOTS Made with organic","GOTS_Made_with_organic",IF($F2838="GOTS Organic - in conversion","GOTS_Organic_in_Conversion",IF($F2838="GOTS Made with organic - in conversion","GOTS_Made_with_Organic_in_Conversion",IF($F2838="RAS","RAS",""))))))))))))))),"")</f>
        <v/>
      </c>
      <c r="AC2838" s="13" t="str">
        <f t="shared" ca="1" si="1297"/>
        <v>$AB</v>
      </c>
      <c r="AD2838" s="13" t="str" cm="1">
        <f t="array" aca="1" ref="AD2838" ca="1">IFERROR(IF((LEFT(INDIRECT("$F"&amp;$S2838),4))="GOTS",IF($G2838="Organic","GOTS_Organic_raw",(IF($G2838="Responsible","GOTS_Responsible",(IF($G2838="No Attribute (Conventional)","GOTS_conventional",(IF($G2838="Recycled Pre/Post-Consumer","GOTS_pre_post",(IF($G2838="In-Conversion","GOTS_in_conversion",(IF($G2838="Sustainably Sourced","Sustainably_sourced",""))))))))))),IF($G2838="Organic","Organic",(IF($G2838="Responsible","Responsible",(IF($G2838="No Attribute (Conventional)","No_Attribute_Conventional",(IF($G2838="Recycled Pre/Post-Consumer","Recycled_Pre_Post_Consumer",(IF($G2838="In-Conversion","In_Conversion",(IF($G2838="Recycled Pre-Consumer","Recycled_Pre_Consumer",(IF($G2838="Recycled Post-Consumer","Recycled_Post_Consumer",(IF($G2838="Sustainably Sourced","Sustainably_sourced","")))))))))))))))),"")</f>
        <v/>
      </c>
      <c r="AE2838" s="13" t="e" cm="1">
        <f t="array" aca="1" ref="AE2838" ca="1">IF(INDIRECT("$F"&amp;$S2838)="","",IF(LEFT(INDIRECT("$F"&amp;$S2838),3)="GRS","GRS_RCS_RM",IF((LEFT(INDIRECT("$F"&amp;$S2838),3))="RCS","GRS_RCS_RM",IF(INDIRECT("$F"&amp;$S2838)="OCS (No Label)","OCS_Conversion_RM",IF(LEFT(INDIRECT("$F"&amp;$S2838),3)="OCS","OCS_RM",IF(RIGHT(INDIRECT("$F"&amp;$S2838),10)="conversion","GOTS_RM_conversion",IF((LEFT(INDIRECT("$F"&amp;$S2838),4))="GOTS","GOTS_RM","Responsible_RM")))))))</f>
        <v>#REF!</v>
      </c>
      <c r="AF2838" s="13" t="str" cm="1">
        <f t="array" aca="1" ref="AF2838" ca="1">IF($S2838="","",INDIRECT("$Z"&amp;$S2838))</f>
        <v/>
      </c>
      <c r="AG2838" s="155" t="str">
        <f t="shared" si="1291"/>
        <v/>
      </c>
      <c r="AH2838" s="13" t="str" cm="1">
        <f t="array" aca="1" ref="AH2838" ca="1">IFERROR(INDIRECT("$ag"&amp;S2838),"")</f>
        <v/>
      </c>
      <c r="AI2838" s="13" t="e" cm="1">
        <f t="array" aca="1" ref="AI2838" ca="1">INDIRECT("O"&amp;S2837)</f>
        <v>#REF!</v>
      </c>
      <c r="AJ2838" s="13" t="str">
        <f>IF($I2838="","",INDEX('Raw Material'!$A$1:$J$75,MATCH(I2838,'Raw Material'!$A$1:$A$75,0),(MATCH(G2838,'Raw Material'!$A$1:$J$1,0))))</f>
        <v/>
      </c>
      <c r="AK2838" s="13" t="str">
        <f t="shared" si="1293"/>
        <v>YANLIŞRM</v>
      </c>
      <c r="AL2838" s="153" t="str">
        <f t="shared" si="1294"/>
        <v/>
      </c>
    </row>
    <row r="2839" spans="1:38" ht="16.5" customHeight="1">
      <c r="A2839" s="161"/>
      <c r="B2839" s="166"/>
      <c r="C2839" s="167"/>
      <c r="D2839" s="156"/>
      <c r="E2839" s="156"/>
      <c r="F2839" s="173"/>
      <c r="G2839" s="181"/>
      <c r="H2839" s="182"/>
      <c r="I2839" s="182"/>
      <c r="J2839" s="182"/>
      <c r="K2839" s="32"/>
      <c r="L2839" s="178"/>
      <c r="M2839" s="178"/>
      <c r="N2839" s="81"/>
      <c r="O2839" s="185"/>
      <c r="P2839" s="103"/>
      <c r="Q2839" s="84" t="str">
        <f t="shared" si="1295"/>
        <v/>
      </c>
      <c r="R2839" s="159"/>
      <c r="S2839" s="28" t="str" cm="1">
        <f t="array" aca="1" ref="S2839" ca="1">IF(INDIRECT("A"&amp;114+$U2839)&lt;&gt;"",114+$U2839,"")</f>
        <v/>
      </c>
      <c r="T2839" s="28" t="str">
        <f t="shared" ca="1" si="1296"/>
        <v>$B</v>
      </c>
      <c r="U2839" s="29">
        <f t="shared" si="1302"/>
        <v>2724</v>
      </c>
      <c r="V2839" s="29">
        <v>227.08333333335099</v>
      </c>
      <c r="W2839" s="29">
        <f t="shared" si="1303"/>
        <v>227</v>
      </c>
      <c r="X2839" s="41" t="str" cm="1">
        <f t="array" aca="1" ref="X2839" ca="1">IFERROR(INDEX('PC&amp;PD'!$A$1:$AP$15,ROW('PC&amp;PD'!$A$15),MATCH(INDIRECT(T2839),'PC&amp;PD'!$A$1:$AP$1,0)),"")</f>
        <v/>
      </c>
      <c r="Z2839" s="155"/>
      <c r="AA2839" s="13" t="str">
        <f t="shared" si="1292"/>
        <v/>
      </c>
      <c r="AB2839" s="155"/>
      <c r="AC2839" s="13" t="str">
        <f t="shared" ca="1" si="1297"/>
        <v>$AB</v>
      </c>
      <c r="AD2839" s="13" t="str" cm="1">
        <f t="array" aca="1" ref="AD2839" ca="1">IFERROR(IF((LEFT(INDIRECT("$F"&amp;$S2839),4))="GOTS",IF($G2839="Organic","GOTS_Organic_raw",(IF($G2839="Responsible","GOTS_Responsible",(IF($G2839="No Attribute (Conventional)","GOTS_conventional",(IF($G2839="Recycled Pre/Post-Consumer","GOTS_pre_post",(IF($G2839="In-Conversion","GOTS_in_conversion",(IF($G2839="Sustainably Sourced","Sustainably_sourced",""))))))))))),IF($G2839="Organic","Organic",(IF($G2839="Responsible","Responsible",(IF($G2839="No Attribute (Conventional)","No_Attribute_Conventional",(IF($G2839="Recycled Pre/Post-Consumer","Recycled_Pre_Post_Consumer",(IF($G2839="In-Conversion","In_Conversion",(IF($G2839="Recycled Pre-Consumer","Recycled_Pre_Consumer",(IF($G2839="Recycled Post-Consumer","Recycled_Post_Consumer",(IF($G2839="Sustainably Sourced","Sustainably_sourced","")))))))))))))))),"")</f>
        <v/>
      </c>
      <c r="AE2839" s="13" t="e" cm="1">
        <f t="array" aca="1" ref="AE2839" ca="1">IF(INDIRECT("$F"&amp;$S2839)="","",IF(LEFT(INDIRECT("$F"&amp;$S2839),3)="GRS","GRS_RCS_RM",IF((LEFT(INDIRECT("$F"&amp;$S2839),3))="RCS","GRS_RCS_RM",IF(INDIRECT("$F"&amp;$S2839)="OCS (No Label)","OCS_Conversion_RM",IF(LEFT(INDIRECT("$F"&amp;$S2839),3)="OCS","OCS_RM",IF(RIGHT(INDIRECT("$F"&amp;$S2839),10)="conversion","GOTS_RM_conversion",IF((LEFT(INDIRECT("$F"&amp;$S2839),4))="GOTS","GOTS_RM","Responsible_RM")))))))</f>
        <v>#REF!</v>
      </c>
      <c r="AF2839" s="13" t="str" cm="1">
        <f t="array" aca="1" ref="AF2839" ca="1">IF($S2839="","",INDIRECT("$Z"&amp;$S2839))</f>
        <v/>
      </c>
      <c r="AG2839" s="155"/>
      <c r="AH2839" s="13" t="str" cm="1">
        <f t="array" aca="1" ref="AH2839" ca="1">IFERROR(INDIRECT("$ag"&amp;S2839),"")</f>
        <v/>
      </c>
      <c r="AI2839" s="13" t="e" cm="1">
        <f t="array" aca="1" ref="AI2839" ca="1">INDIRECT("O"&amp;S2838)</f>
        <v>#REF!</v>
      </c>
      <c r="AJ2839" s="13" t="str">
        <f>IF($I2839="","",INDEX('Raw Material'!$A$1:$J$75,MATCH(I2839,'Raw Material'!$A$1:$A$75,0),(MATCH(G2839,'Raw Material'!$A$1:$J$1,0))))</f>
        <v/>
      </c>
      <c r="AK2839" s="13" t="str">
        <f t="shared" si="1293"/>
        <v>YANLIŞRM</v>
      </c>
      <c r="AL2839" s="153" t="str">
        <f t="shared" si="1294"/>
        <v/>
      </c>
    </row>
    <row r="2840" spans="1:38" ht="16.5" customHeight="1">
      <c r="A2840" s="161"/>
      <c r="B2840" s="166"/>
      <c r="C2840" s="167"/>
      <c r="D2840" s="156"/>
      <c r="E2840" s="156"/>
      <c r="F2840" s="173"/>
      <c r="G2840" s="181"/>
      <c r="H2840" s="182"/>
      <c r="I2840" s="182"/>
      <c r="J2840" s="182"/>
      <c r="K2840" s="32"/>
      <c r="L2840" s="178"/>
      <c r="M2840" s="178"/>
      <c r="N2840" s="81"/>
      <c r="O2840" s="185"/>
      <c r="P2840" s="103"/>
      <c r="Q2840" s="84" t="str">
        <f t="shared" si="1295"/>
        <v/>
      </c>
      <c r="R2840" s="159"/>
      <c r="S2840" s="28" t="str" cm="1">
        <f t="array" aca="1" ref="S2840" ca="1">IF(INDIRECT("A"&amp;114+$U2840)&lt;&gt;"",114+$U2840,"")</f>
        <v/>
      </c>
      <c r="T2840" s="28" t="str">
        <f t="shared" ca="1" si="1296"/>
        <v>$B</v>
      </c>
      <c r="U2840" s="29">
        <f t="shared" si="1302"/>
        <v>2724</v>
      </c>
      <c r="V2840" s="29">
        <v>227.16666666668499</v>
      </c>
      <c r="W2840" s="29">
        <f t="shared" si="1303"/>
        <v>227</v>
      </c>
      <c r="X2840" s="41" t="str" cm="1">
        <f t="array" aca="1" ref="X2840" ca="1">IFERROR(INDEX('PC&amp;PD'!$A$1:$AP$15,ROW('PC&amp;PD'!$A$15),MATCH(INDIRECT(T2840),'PC&amp;PD'!$A$1:$AP$1,0)),"")</f>
        <v/>
      </c>
      <c r="Z2840" s="155"/>
      <c r="AA2840" s="13" t="str">
        <f t="shared" si="1292"/>
        <v/>
      </c>
      <c r="AB2840" s="155"/>
      <c r="AC2840" s="13" t="str">
        <f t="shared" ca="1" si="1297"/>
        <v>$AB</v>
      </c>
      <c r="AD2840" s="13" t="str" cm="1">
        <f t="array" aca="1" ref="AD2840" ca="1">IFERROR(IF((LEFT(INDIRECT("$F"&amp;$S2840),4))="GOTS",IF($G2840="Organic","GOTS_Organic_raw",(IF($G2840="Responsible","GOTS_Responsible",(IF($G2840="No Attribute (Conventional)","GOTS_conventional",(IF($G2840="Recycled Pre/Post-Consumer","GOTS_pre_post",(IF($G2840="In-Conversion","GOTS_in_conversion",(IF($G2840="Sustainably Sourced","Sustainably_sourced",""))))))))))),IF($G2840="Organic","Organic",(IF($G2840="Responsible","Responsible",(IF($G2840="No Attribute (Conventional)","No_Attribute_Conventional",(IF($G2840="Recycled Pre/Post-Consumer","Recycled_Pre_Post_Consumer",(IF($G2840="In-Conversion","In_Conversion",(IF($G2840="Recycled Pre-Consumer","Recycled_Pre_Consumer",(IF($G2840="Recycled Post-Consumer","Recycled_Post_Consumer",(IF($G2840="Sustainably Sourced","Sustainably_sourced","")))))))))))))))),"")</f>
        <v/>
      </c>
      <c r="AE2840" s="13" t="e" cm="1">
        <f t="array" aca="1" ref="AE2840" ca="1">IF(INDIRECT("$F"&amp;$S2840)="","",IF(LEFT(INDIRECT("$F"&amp;$S2840),3)="GRS","GRS_RCS_RM",IF((LEFT(INDIRECT("$F"&amp;$S2840),3))="RCS","GRS_RCS_RM",IF(INDIRECT("$F"&amp;$S2840)="OCS (No Label)","OCS_Conversion_RM",IF(LEFT(INDIRECT("$F"&amp;$S2840),3)="OCS","OCS_RM",IF(RIGHT(INDIRECT("$F"&amp;$S2840),10)="conversion","GOTS_RM_conversion",IF((LEFT(INDIRECT("$F"&amp;$S2840),4))="GOTS","GOTS_RM","Responsible_RM")))))))</f>
        <v>#REF!</v>
      </c>
      <c r="AF2840" s="13" t="str" cm="1">
        <f t="array" aca="1" ref="AF2840" ca="1">IF($S2840="","",INDIRECT("$Z"&amp;$S2840))</f>
        <v/>
      </c>
      <c r="AG2840" s="155"/>
      <c r="AH2840" s="13" t="str" cm="1">
        <f t="array" aca="1" ref="AH2840" ca="1">IFERROR(INDIRECT("$ag"&amp;S2840),"")</f>
        <v/>
      </c>
      <c r="AI2840" s="13" t="e" cm="1">
        <f t="array" aca="1" ref="AI2840" ca="1">INDIRECT("O"&amp;S2839)</f>
        <v>#REF!</v>
      </c>
      <c r="AJ2840" s="13" t="str">
        <f>IF($I2840="","",INDEX('Raw Material'!$A$1:$J$75,MATCH(I2840,'Raw Material'!$A$1:$A$75,0),(MATCH(G2840,'Raw Material'!$A$1:$J$1,0))))</f>
        <v/>
      </c>
      <c r="AK2840" s="13" t="str">
        <f t="shared" si="1293"/>
        <v>YANLIŞRM</v>
      </c>
      <c r="AL2840" s="153" t="str">
        <f t="shared" si="1294"/>
        <v/>
      </c>
    </row>
    <row r="2841" spans="1:38" ht="16.5" customHeight="1">
      <c r="A2841" s="161"/>
      <c r="B2841" s="166"/>
      <c r="C2841" s="167"/>
      <c r="D2841" s="156"/>
      <c r="E2841" s="156"/>
      <c r="F2841" s="174"/>
      <c r="G2841" s="181"/>
      <c r="H2841" s="182"/>
      <c r="I2841" s="182"/>
      <c r="J2841" s="182"/>
      <c r="K2841" s="32"/>
      <c r="L2841" s="178"/>
      <c r="M2841" s="178"/>
      <c r="N2841" s="81"/>
      <c r="O2841" s="185"/>
      <c r="P2841" s="103"/>
      <c r="Q2841" s="84" t="str">
        <f t="shared" si="1295"/>
        <v/>
      </c>
      <c r="R2841" s="159"/>
      <c r="S2841" s="28" t="str" cm="1">
        <f t="array" aca="1" ref="S2841" ca="1">IF(INDIRECT("A"&amp;114+$U2841)&lt;&gt;"",114+$U2841,"")</f>
        <v/>
      </c>
      <c r="T2841" s="28" t="str">
        <f t="shared" ca="1" si="1296"/>
        <v>$B</v>
      </c>
      <c r="U2841" s="29">
        <f t="shared" si="1302"/>
        <v>2724</v>
      </c>
      <c r="V2841" s="29">
        <v>227.25000000001799</v>
      </c>
      <c r="W2841" s="29">
        <f t="shared" si="1303"/>
        <v>227</v>
      </c>
      <c r="X2841" s="41" t="str" cm="1">
        <f t="array" aca="1" ref="X2841" ca="1">IFERROR(INDEX('PC&amp;PD'!$A$1:$AP$15,ROW('PC&amp;PD'!$A$15),MATCH(INDIRECT(T2841),'PC&amp;PD'!$A$1:$AP$1,0)),"")</f>
        <v/>
      </c>
      <c r="Z2841" s="155"/>
      <c r="AA2841" s="13" t="str">
        <f t="shared" si="1292"/>
        <v/>
      </c>
      <c r="AB2841" s="155"/>
      <c r="AC2841" s="13" t="str">
        <f t="shared" ca="1" si="1297"/>
        <v>$AB</v>
      </c>
      <c r="AD2841" s="13" t="str" cm="1">
        <f t="array" aca="1" ref="AD2841" ca="1">IFERROR(IF((LEFT(INDIRECT("$F"&amp;$S2841),4))="GOTS",IF($G2841="Organic","GOTS_Organic_raw",(IF($G2841="Responsible","GOTS_Responsible",(IF($G2841="No Attribute (Conventional)","GOTS_conventional",(IF($G2841="Recycled Pre/Post-Consumer","GOTS_pre_post",(IF($G2841="In-Conversion","GOTS_in_conversion",(IF($G2841="Sustainably Sourced","Sustainably_sourced",""))))))))))),IF($G2841="Organic","Organic",(IF($G2841="Responsible","Responsible",(IF($G2841="No Attribute (Conventional)","No_Attribute_Conventional",(IF($G2841="Recycled Pre/Post-Consumer","Recycled_Pre_Post_Consumer",(IF($G2841="In-Conversion","In_Conversion",(IF($G2841="Recycled Pre-Consumer","Recycled_Pre_Consumer",(IF($G2841="Recycled Post-Consumer","Recycled_Post_Consumer",(IF($G2841="Sustainably Sourced","Sustainably_sourced","")))))))))))))))),"")</f>
        <v/>
      </c>
      <c r="AE2841" s="13" t="e" cm="1">
        <f t="array" aca="1" ref="AE2841" ca="1">IF(INDIRECT("$F"&amp;$S2841)="","",IF(LEFT(INDIRECT("$F"&amp;$S2841),3)="GRS","GRS_RCS_RM",IF((LEFT(INDIRECT("$F"&amp;$S2841),3))="RCS","GRS_RCS_RM",IF(INDIRECT("$F"&amp;$S2841)="OCS (No Label)","OCS_Conversion_RM",IF(LEFT(INDIRECT("$F"&amp;$S2841),3)="OCS","OCS_RM",IF(RIGHT(INDIRECT("$F"&amp;$S2841),10)="conversion","GOTS_RM_conversion",IF((LEFT(INDIRECT("$F"&amp;$S2841),4))="GOTS","GOTS_RM","Responsible_RM")))))))</f>
        <v>#REF!</v>
      </c>
      <c r="AF2841" s="13" t="str" cm="1">
        <f t="array" aca="1" ref="AF2841" ca="1">IF($S2841="","",INDIRECT("$Z"&amp;$S2841))</f>
        <v/>
      </c>
      <c r="AG2841" s="155"/>
      <c r="AH2841" s="13" t="str" cm="1">
        <f t="array" aca="1" ref="AH2841" ca="1">IFERROR(INDIRECT("$ag"&amp;S2841),"")</f>
        <v/>
      </c>
      <c r="AI2841" s="13" t="e" cm="1">
        <f t="array" aca="1" ref="AI2841" ca="1">INDIRECT("O"&amp;S2840)</f>
        <v>#REF!</v>
      </c>
      <c r="AJ2841" s="13" t="str">
        <f>IF($I2841="","",INDEX('Raw Material'!$A$1:$J$75,MATCH(I2841,'Raw Material'!$A$1:$A$75,0),(MATCH(G2841,'Raw Material'!$A$1:$J$1,0))))</f>
        <v/>
      </c>
      <c r="AK2841" s="13" t="str">
        <f t="shared" si="1293"/>
        <v>YANLIŞRM</v>
      </c>
      <c r="AL2841" s="153" t="str">
        <f t="shared" si="1294"/>
        <v/>
      </c>
    </row>
    <row r="2842" spans="1:38" ht="16.5" customHeight="1">
      <c r="A2842" s="161"/>
      <c r="B2842" s="166"/>
      <c r="C2842" s="167"/>
      <c r="D2842" s="156"/>
      <c r="E2842" s="156"/>
      <c r="F2842" s="174"/>
      <c r="G2842" s="181"/>
      <c r="H2842" s="182"/>
      <c r="I2842" s="182"/>
      <c r="J2842" s="182"/>
      <c r="K2842" s="32"/>
      <c r="L2842" s="178"/>
      <c r="M2842" s="178"/>
      <c r="N2842" s="81"/>
      <c r="O2842" s="185"/>
      <c r="P2842" s="103"/>
      <c r="Q2842" s="84" t="str">
        <f t="shared" si="1295"/>
        <v/>
      </c>
      <c r="R2842" s="159"/>
      <c r="S2842" s="28" t="str" cm="1">
        <f t="array" aca="1" ref="S2842" ca="1">IF(INDIRECT("A"&amp;114+$U2842)&lt;&gt;"",114+$U2842,"")</f>
        <v/>
      </c>
      <c r="T2842" s="28" t="str">
        <f t="shared" ca="1" si="1296"/>
        <v>$B</v>
      </c>
      <c r="U2842" s="29">
        <f t="shared" si="1302"/>
        <v>2724</v>
      </c>
      <c r="V2842" s="29">
        <v>227.33333333335099</v>
      </c>
      <c r="W2842" s="29">
        <f t="shared" si="1303"/>
        <v>227</v>
      </c>
      <c r="X2842" s="41" t="str" cm="1">
        <f t="array" aca="1" ref="X2842" ca="1">IFERROR(INDEX('PC&amp;PD'!$A$1:$AP$15,ROW('PC&amp;PD'!$A$15),MATCH(INDIRECT(T2842),'PC&amp;PD'!$A$1:$AP$1,0)),"")</f>
        <v/>
      </c>
      <c r="Z2842" s="155"/>
      <c r="AA2842" s="13" t="str">
        <f t="shared" si="1292"/>
        <v/>
      </c>
      <c r="AB2842" s="155"/>
      <c r="AC2842" s="13" t="str">
        <f t="shared" ca="1" si="1297"/>
        <v>$AB</v>
      </c>
      <c r="AD2842" s="13" t="str" cm="1">
        <f t="array" aca="1" ref="AD2842" ca="1">IFERROR(IF((LEFT(INDIRECT("$F"&amp;$S2842),4))="GOTS",IF($G2842="Organic","GOTS_Organic_raw",(IF($G2842="Responsible","GOTS_Responsible",(IF($G2842="No Attribute (Conventional)","GOTS_conventional",(IF($G2842="Recycled Pre/Post-Consumer","GOTS_pre_post",(IF($G2842="In-Conversion","GOTS_in_conversion",(IF($G2842="Sustainably Sourced","Sustainably_sourced",""))))))))))),IF($G2842="Organic","Organic",(IF($G2842="Responsible","Responsible",(IF($G2842="No Attribute (Conventional)","No_Attribute_Conventional",(IF($G2842="Recycled Pre/Post-Consumer","Recycled_Pre_Post_Consumer",(IF($G2842="In-Conversion","In_Conversion",(IF($G2842="Recycled Pre-Consumer","Recycled_Pre_Consumer",(IF($G2842="Recycled Post-Consumer","Recycled_Post_Consumer",(IF($G2842="Sustainably Sourced","Sustainably_sourced","")))))))))))))))),"")</f>
        <v/>
      </c>
      <c r="AE2842" s="13" t="e" cm="1">
        <f t="array" aca="1" ref="AE2842" ca="1">IF(INDIRECT("$F"&amp;$S2842)="","",IF(LEFT(INDIRECT("$F"&amp;$S2842),3)="GRS","GRS_RCS_RM",IF((LEFT(INDIRECT("$F"&amp;$S2842),3))="RCS","GRS_RCS_RM",IF(INDIRECT("$F"&amp;$S2842)="OCS (No Label)","OCS_Conversion_RM",IF(LEFT(INDIRECT("$F"&amp;$S2842),3)="OCS","OCS_RM",IF(RIGHT(INDIRECT("$F"&amp;$S2842),10)="conversion","GOTS_RM_conversion",IF((LEFT(INDIRECT("$F"&amp;$S2842),4))="GOTS","GOTS_RM","Responsible_RM")))))))</f>
        <v>#REF!</v>
      </c>
      <c r="AF2842" s="13" t="str" cm="1">
        <f t="array" aca="1" ref="AF2842" ca="1">IF($S2842="","",INDIRECT("$Z"&amp;$S2842))</f>
        <v/>
      </c>
      <c r="AG2842" s="155"/>
      <c r="AH2842" s="13" t="str" cm="1">
        <f t="array" aca="1" ref="AH2842" ca="1">IFERROR(INDIRECT("$ag"&amp;S2842),"")</f>
        <v/>
      </c>
      <c r="AI2842" s="13" t="e" cm="1">
        <f t="array" aca="1" ref="AI2842" ca="1">INDIRECT("O"&amp;S2841)</f>
        <v>#REF!</v>
      </c>
      <c r="AJ2842" s="13" t="str">
        <f>IF($I2842="","",INDEX('Raw Material'!$A$1:$J$75,MATCH(I2842,'Raw Material'!$A$1:$A$75,0),(MATCH(G2842,'Raw Material'!$A$1:$J$1,0))))</f>
        <v/>
      </c>
      <c r="AK2842" s="13" t="str">
        <f t="shared" si="1293"/>
        <v>YANLIŞRM</v>
      </c>
      <c r="AL2842" s="153" t="str">
        <f t="shared" si="1294"/>
        <v/>
      </c>
    </row>
    <row r="2843" spans="1:38" ht="16.5" customHeight="1">
      <c r="A2843" s="161"/>
      <c r="B2843" s="166"/>
      <c r="C2843" s="167"/>
      <c r="D2843" s="156"/>
      <c r="E2843" s="156"/>
      <c r="F2843" s="174"/>
      <c r="G2843" s="181"/>
      <c r="H2843" s="182"/>
      <c r="I2843" s="182"/>
      <c r="J2843" s="182"/>
      <c r="K2843" s="32"/>
      <c r="L2843" s="178"/>
      <c r="M2843" s="178"/>
      <c r="N2843" s="81"/>
      <c r="O2843" s="185"/>
      <c r="P2843" s="103"/>
      <c r="Q2843" s="84" t="str">
        <f t="shared" si="1295"/>
        <v/>
      </c>
      <c r="R2843" s="159"/>
      <c r="S2843" s="28" t="str" cm="1">
        <f t="array" aca="1" ref="S2843" ca="1">IF(INDIRECT("A"&amp;114+$U2843)&lt;&gt;"",114+$U2843,"")</f>
        <v/>
      </c>
      <c r="T2843" s="28" t="str">
        <f t="shared" ca="1" si="1296"/>
        <v>$B</v>
      </c>
      <c r="U2843" s="29">
        <f t="shared" si="1302"/>
        <v>2724</v>
      </c>
      <c r="V2843" s="29">
        <v>227.41666666668499</v>
      </c>
      <c r="W2843" s="29">
        <f t="shared" si="1303"/>
        <v>227</v>
      </c>
      <c r="X2843" s="41" t="str" cm="1">
        <f t="array" aca="1" ref="X2843" ca="1">IFERROR(INDEX('PC&amp;PD'!$A$1:$AP$15,ROW('PC&amp;PD'!$A$15),MATCH(INDIRECT(T2843),'PC&amp;PD'!$A$1:$AP$1,0)),"")</f>
        <v/>
      </c>
      <c r="Z2843" s="155"/>
      <c r="AA2843" s="13" t="str">
        <f t="shared" si="1292"/>
        <v/>
      </c>
      <c r="AB2843" s="155"/>
      <c r="AC2843" s="13" t="str">
        <f t="shared" ca="1" si="1297"/>
        <v>$AB</v>
      </c>
      <c r="AD2843" s="13" t="str" cm="1">
        <f t="array" aca="1" ref="AD2843" ca="1">IFERROR(IF((LEFT(INDIRECT("$F"&amp;$S2843),4))="GOTS",IF($G2843="Organic","GOTS_Organic_raw",(IF($G2843="Responsible","GOTS_Responsible",(IF($G2843="No Attribute (Conventional)","GOTS_conventional",(IF($G2843="Recycled Pre/Post-Consumer","GOTS_pre_post",(IF($G2843="In-Conversion","GOTS_in_conversion",(IF($G2843="Sustainably Sourced","Sustainably_sourced",""))))))))))),IF($G2843="Organic","Organic",(IF($G2843="Responsible","Responsible",(IF($G2843="No Attribute (Conventional)","No_Attribute_Conventional",(IF($G2843="Recycled Pre/Post-Consumer","Recycled_Pre_Post_Consumer",(IF($G2843="In-Conversion","In_Conversion",(IF($G2843="Recycled Pre-Consumer","Recycled_Pre_Consumer",(IF($G2843="Recycled Post-Consumer","Recycled_Post_Consumer",(IF($G2843="Sustainably Sourced","Sustainably_sourced","")))))))))))))))),"")</f>
        <v/>
      </c>
      <c r="AE2843" s="13" t="e" cm="1">
        <f t="array" aca="1" ref="AE2843" ca="1">IF(INDIRECT("$F"&amp;$S2843)="","",IF(LEFT(INDIRECT("$F"&amp;$S2843),3)="GRS","GRS_RCS_RM",IF((LEFT(INDIRECT("$F"&amp;$S2843),3))="RCS","GRS_RCS_RM",IF(INDIRECT("$F"&amp;$S2843)="OCS (No Label)","OCS_Conversion_RM",IF(LEFT(INDIRECT("$F"&amp;$S2843),3)="OCS","OCS_RM",IF(RIGHT(INDIRECT("$F"&amp;$S2843),10)="conversion","GOTS_RM_conversion",IF((LEFT(INDIRECT("$F"&amp;$S2843),4))="GOTS","GOTS_RM","Responsible_RM")))))))</f>
        <v>#REF!</v>
      </c>
      <c r="AF2843" s="13" t="str" cm="1">
        <f t="array" aca="1" ref="AF2843" ca="1">IF($S2843="","",INDIRECT("$Z"&amp;$S2843))</f>
        <v/>
      </c>
      <c r="AG2843" s="155"/>
      <c r="AH2843" s="13" t="str" cm="1">
        <f t="array" aca="1" ref="AH2843" ca="1">IFERROR(INDIRECT("$ag"&amp;S2843),"")</f>
        <v/>
      </c>
      <c r="AI2843" s="13" t="e" cm="1">
        <f t="array" aca="1" ref="AI2843" ca="1">INDIRECT("O"&amp;S2842)</f>
        <v>#REF!</v>
      </c>
      <c r="AJ2843" s="13" t="str">
        <f>IF($I2843="","",INDEX('Raw Material'!$A$1:$J$75,MATCH(I2843,'Raw Material'!$A$1:$A$75,0),(MATCH(G2843,'Raw Material'!$A$1:$J$1,0))))</f>
        <v/>
      </c>
      <c r="AK2843" s="13" t="str">
        <f t="shared" si="1293"/>
        <v>YANLIŞRM</v>
      </c>
      <c r="AL2843" s="153" t="str">
        <f t="shared" si="1294"/>
        <v/>
      </c>
    </row>
    <row r="2844" spans="1:38" ht="16.5" customHeight="1">
      <c r="A2844" s="162"/>
      <c r="B2844" s="168"/>
      <c r="C2844" s="169"/>
      <c r="D2844" s="156"/>
      <c r="E2844" s="156"/>
      <c r="F2844" s="175"/>
      <c r="G2844" s="181"/>
      <c r="H2844" s="182"/>
      <c r="I2844" s="182"/>
      <c r="J2844" s="182"/>
      <c r="K2844" s="32"/>
      <c r="L2844" s="179"/>
      <c r="M2844" s="179"/>
      <c r="N2844" s="81"/>
      <c r="O2844" s="185"/>
      <c r="P2844" s="103"/>
      <c r="Q2844" s="84" t="str">
        <f t="shared" si="1295"/>
        <v/>
      </c>
      <c r="R2844" s="159"/>
      <c r="S2844" s="28" t="str" cm="1">
        <f t="array" aca="1" ref="S2844" ca="1">IF(INDIRECT("A"&amp;114+$U2844)&lt;&gt;"",114+$U2844,"")</f>
        <v/>
      </c>
      <c r="T2844" s="28" t="str">
        <f t="shared" ca="1" si="1296"/>
        <v>$B</v>
      </c>
      <c r="U2844" s="29">
        <f t="shared" si="1302"/>
        <v>2724</v>
      </c>
      <c r="V2844" s="29">
        <v>227.50000000001799</v>
      </c>
      <c r="W2844" s="29">
        <f t="shared" si="1303"/>
        <v>227</v>
      </c>
      <c r="X2844" s="41" t="str" cm="1">
        <f t="array" aca="1" ref="X2844" ca="1">IFERROR(INDEX('PC&amp;PD'!$A$1:$AP$15,ROW('PC&amp;PD'!$A$15),MATCH(INDIRECT(T2844),'PC&amp;PD'!$A$1:$AP$1,0)),"")</f>
        <v/>
      </c>
      <c r="Z2844" s="155"/>
      <c r="AA2844" s="13" t="str">
        <f t="shared" si="1292"/>
        <v/>
      </c>
      <c r="AB2844" s="155"/>
      <c r="AC2844" s="13" t="str">
        <f t="shared" ca="1" si="1297"/>
        <v>$AB</v>
      </c>
      <c r="AD2844" s="13" t="str" cm="1">
        <f t="array" aca="1" ref="AD2844" ca="1">IFERROR(IF((LEFT(INDIRECT("$F"&amp;$S2844),4))="GOTS",IF($G2844="Organic","GOTS_Organic_raw",(IF($G2844="Responsible","GOTS_Responsible",(IF($G2844="No Attribute (Conventional)","GOTS_conventional",(IF($G2844="Recycled Pre/Post-Consumer","GOTS_pre_post",(IF($G2844="In-Conversion","GOTS_in_conversion",(IF($G2844="Sustainably Sourced","Sustainably_sourced",""))))))))))),IF($G2844="Organic","Organic",(IF($G2844="Responsible","Responsible",(IF($G2844="No Attribute (Conventional)","No_Attribute_Conventional",(IF($G2844="Recycled Pre/Post-Consumer","Recycled_Pre_Post_Consumer",(IF($G2844="In-Conversion","In_Conversion",(IF($G2844="Recycled Pre-Consumer","Recycled_Pre_Consumer",(IF($G2844="Recycled Post-Consumer","Recycled_Post_Consumer",(IF($G2844="Sustainably Sourced","Sustainably_sourced","")))))))))))))))),"")</f>
        <v/>
      </c>
      <c r="AE2844" s="13" t="e" cm="1">
        <f t="array" aca="1" ref="AE2844" ca="1">IF(INDIRECT("$F"&amp;$S2844)="","",IF(LEFT(INDIRECT("$F"&amp;$S2844),3)="GRS","GRS_RCS_RM",IF((LEFT(INDIRECT("$F"&amp;$S2844),3))="RCS","GRS_RCS_RM",IF(INDIRECT("$F"&amp;$S2844)="OCS (No Label)","OCS_Conversion_RM",IF(LEFT(INDIRECT("$F"&amp;$S2844),3)="OCS","OCS_RM",IF(RIGHT(INDIRECT("$F"&amp;$S2844),10)="conversion","GOTS_RM_conversion",IF((LEFT(INDIRECT("$F"&amp;$S2844),4))="GOTS","GOTS_RM","Responsible_RM")))))))</f>
        <v>#REF!</v>
      </c>
      <c r="AF2844" s="13" t="str" cm="1">
        <f t="array" aca="1" ref="AF2844" ca="1">IF($S2844="","",INDIRECT("$Z"&amp;$S2844))</f>
        <v/>
      </c>
      <c r="AG2844" s="155"/>
      <c r="AH2844" s="13" t="str" cm="1">
        <f t="array" aca="1" ref="AH2844" ca="1">IFERROR(INDIRECT("$ag"&amp;S2844),"")</f>
        <v/>
      </c>
      <c r="AI2844" s="13" t="e" cm="1">
        <f t="array" aca="1" ref="AI2844" ca="1">INDIRECT("O"&amp;S2843)</f>
        <v>#REF!</v>
      </c>
      <c r="AJ2844" s="13" t="str">
        <f>IF($I2844="","",INDEX('Raw Material'!$A$1:$J$75,MATCH(I2844,'Raw Material'!$A$1:$A$75,0),(MATCH(G2844,'Raw Material'!$A$1:$J$1,0))))</f>
        <v/>
      </c>
      <c r="AK2844" s="13" t="str">
        <f t="shared" si="1293"/>
        <v>YANLIŞRM</v>
      </c>
      <c r="AL2844" s="153" t="str">
        <f t="shared" si="1294"/>
        <v/>
      </c>
    </row>
    <row r="2845" spans="1:38" ht="16.5" customHeight="1">
      <c r="A2845" s="162"/>
      <c r="B2845" s="168"/>
      <c r="C2845" s="169"/>
      <c r="D2845" s="156"/>
      <c r="E2845" s="156"/>
      <c r="F2845" s="175"/>
      <c r="G2845" s="181"/>
      <c r="H2845" s="182"/>
      <c r="I2845" s="182"/>
      <c r="J2845" s="182"/>
      <c r="K2845" s="32"/>
      <c r="L2845" s="179"/>
      <c r="M2845" s="179"/>
      <c r="N2845" s="81"/>
      <c r="O2845" s="185"/>
      <c r="P2845" s="103"/>
      <c r="Q2845" s="84" t="str">
        <f t="shared" si="1295"/>
        <v/>
      </c>
      <c r="R2845" s="159"/>
      <c r="S2845" s="28" t="str" cm="1">
        <f t="array" aca="1" ref="S2845" ca="1">IF(INDIRECT("A"&amp;114+$U2845)&lt;&gt;"",114+$U2845,"")</f>
        <v/>
      </c>
      <c r="T2845" s="28" t="str">
        <f t="shared" ca="1" si="1296"/>
        <v>$B</v>
      </c>
      <c r="U2845" s="29">
        <f t="shared" si="1302"/>
        <v>2724</v>
      </c>
      <c r="V2845" s="29">
        <v>227.58333333335099</v>
      </c>
      <c r="W2845" s="29">
        <f t="shared" si="1303"/>
        <v>227</v>
      </c>
      <c r="X2845" s="41" t="str" cm="1">
        <f t="array" aca="1" ref="X2845" ca="1">IFERROR(INDEX('PC&amp;PD'!$A$1:$AP$15,ROW('PC&amp;PD'!$A$15),MATCH(INDIRECT(T2845),'PC&amp;PD'!$A$1:$AP$1,0)),"")</f>
        <v/>
      </c>
      <c r="Z2845" s="155"/>
      <c r="AA2845" s="13" t="str">
        <f t="shared" si="1292"/>
        <v/>
      </c>
      <c r="AB2845" s="155"/>
      <c r="AC2845" s="13" t="str">
        <f t="shared" ca="1" si="1297"/>
        <v>$AB</v>
      </c>
      <c r="AD2845" s="13" t="str" cm="1">
        <f t="array" aca="1" ref="AD2845" ca="1">IFERROR(IF((LEFT(INDIRECT("$F"&amp;$S2845),4))="GOTS",IF($G2845="Organic","GOTS_Organic_raw",(IF($G2845="Responsible","GOTS_Responsible",(IF($G2845="No Attribute (Conventional)","GOTS_conventional",(IF($G2845="Recycled Pre/Post-Consumer","GOTS_pre_post",(IF($G2845="In-Conversion","GOTS_in_conversion",(IF($G2845="Sustainably Sourced","Sustainably_sourced",""))))))))))),IF($G2845="Organic","Organic",(IF($G2845="Responsible","Responsible",(IF($G2845="No Attribute (Conventional)","No_Attribute_Conventional",(IF($G2845="Recycled Pre/Post-Consumer","Recycled_Pre_Post_Consumer",(IF($G2845="In-Conversion","In_Conversion",(IF($G2845="Recycled Pre-Consumer","Recycled_Pre_Consumer",(IF($G2845="Recycled Post-Consumer","Recycled_Post_Consumer",(IF($G2845="Sustainably Sourced","Sustainably_sourced","")))))))))))))))),"")</f>
        <v/>
      </c>
      <c r="AE2845" s="13" t="e" cm="1">
        <f t="array" aca="1" ref="AE2845" ca="1">IF(INDIRECT("$F"&amp;$S2845)="","",IF(LEFT(INDIRECT("$F"&amp;$S2845),3)="GRS","GRS_RCS_RM",IF((LEFT(INDIRECT("$F"&amp;$S2845),3))="RCS","GRS_RCS_RM",IF(INDIRECT("$F"&amp;$S2845)="OCS (No Label)","OCS_Conversion_RM",IF(LEFT(INDIRECT("$F"&amp;$S2845),3)="OCS","OCS_RM",IF(RIGHT(INDIRECT("$F"&amp;$S2845),10)="conversion","GOTS_RM_conversion",IF((LEFT(INDIRECT("$F"&amp;$S2845),4))="GOTS","GOTS_RM","Responsible_RM")))))))</f>
        <v>#REF!</v>
      </c>
      <c r="AF2845" s="13" t="str" cm="1">
        <f t="array" aca="1" ref="AF2845" ca="1">IF($S2845="","",INDIRECT("$Z"&amp;$S2845))</f>
        <v/>
      </c>
      <c r="AG2845" s="155"/>
      <c r="AH2845" s="13" t="str" cm="1">
        <f t="array" aca="1" ref="AH2845" ca="1">IFERROR(INDIRECT("$ag"&amp;S2845),"")</f>
        <v/>
      </c>
      <c r="AI2845" s="13" t="e" cm="1">
        <f t="array" aca="1" ref="AI2845" ca="1">INDIRECT("O"&amp;S2844)</f>
        <v>#REF!</v>
      </c>
      <c r="AJ2845" s="13" t="str">
        <f>IF($I2845="","",INDEX('Raw Material'!$A$1:$J$75,MATCH(I2845,'Raw Material'!$A$1:$A$75,0),(MATCH(G2845,'Raw Material'!$A$1:$J$1,0))))</f>
        <v/>
      </c>
      <c r="AK2845" s="13" t="str">
        <f t="shared" si="1293"/>
        <v>YANLIŞRM</v>
      </c>
      <c r="AL2845" s="153" t="str">
        <f t="shared" si="1294"/>
        <v/>
      </c>
    </row>
    <row r="2846" spans="1:38" ht="16.5" customHeight="1">
      <c r="A2846" s="162"/>
      <c r="B2846" s="168"/>
      <c r="C2846" s="169"/>
      <c r="D2846" s="156"/>
      <c r="E2846" s="156"/>
      <c r="F2846" s="175"/>
      <c r="G2846" s="181"/>
      <c r="H2846" s="182"/>
      <c r="I2846" s="182"/>
      <c r="J2846" s="182"/>
      <c r="K2846" s="32"/>
      <c r="L2846" s="179"/>
      <c r="M2846" s="179"/>
      <c r="N2846" s="81"/>
      <c r="O2846" s="185"/>
      <c r="P2846" s="103"/>
      <c r="Q2846" s="84" t="str">
        <f t="shared" si="1295"/>
        <v/>
      </c>
      <c r="R2846" s="159"/>
      <c r="S2846" s="28" t="str" cm="1">
        <f t="array" aca="1" ref="S2846" ca="1">IF(INDIRECT("A"&amp;114+$U2846)&lt;&gt;"",114+$U2846,"")</f>
        <v/>
      </c>
      <c r="T2846" s="28" t="str">
        <f t="shared" ca="1" si="1296"/>
        <v>$B</v>
      </c>
      <c r="U2846" s="29">
        <f t="shared" si="1302"/>
        <v>2724</v>
      </c>
      <c r="V2846" s="29">
        <v>227.66666666668499</v>
      </c>
      <c r="W2846" s="29">
        <f t="shared" si="1303"/>
        <v>227</v>
      </c>
      <c r="X2846" s="41" t="str" cm="1">
        <f t="array" aca="1" ref="X2846" ca="1">IFERROR(INDEX('PC&amp;PD'!$A$1:$AP$15,ROW('PC&amp;PD'!$A$15),MATCH(INDIRECT(T2846),'PC&amp;PD'!$A$1:$AP$1,0)),"")</f>
        <v/>
      </c>
      <c r="Z2846" s="155"/>
      <c r="AA2846" s="13" t="str">
        <f t="shared" si="1292"/>
        <v/>
      </c>
      <c r="AB2846" s="155"/>
      <c r="AC2846" s="13" t="str">
        <f t="shared" ca="1" si="1297"/>
        <v>$AB</v>
      </c>
      <c r="AD2846" s="13" t="str" cm="1">
        <f t="array" aca="1" ref="AD2846" ca="1">IFERROR(IF((LEFT(INDIRECT("$F"&amp;$S2846),4))="GOTS",IF($G2846="Organic","GOTS_Organic_raw",(IF($G2846="Responsible","GOTS_Responsible",(IF($G2846="No Attribute (Conventional)","GOTS_conventional",(IF($G2846="Recycled Pre/Post-Consumer","GOTS_pre_post",(IF($G2846="In-Conversion","GOTS_in_conversion",(IF($G2846="Sustainably Sourced","Sustainably_sourced",""))))))))))),IF($G2846="Organic","Organic",(IF($G2846="Responsible","Responsible",(IF($G2846="No Attribute (Conventional)","No_Attribute_Conventional",(IF($G2846="Recycled Pre/Post-Consumer","Recycled_Pre_Post_Consumer",(IF($G2846="In-Conversion","In_Conversion",(IF($G2846="Recycled Pre-Consumer","Recycled_Pre_Consumer",(IF($G2846="Recycled Post-Consumer","Recycled_Post_Consumer",(IF($G2846="Sustainably Sourced","Sustainably_sourced","")))))))))))))))),"")</f>
        <v/>
      </c>
      <c r="AE2846" s="13" t="e" cm="1">
        <f t="array" aca="1" ref="AE2846" ca="1">IF(INDIRECT("$F"&amp;$S2846)="","",IF(LEFT(INDIRECT("$F"&amp;$S2846),3)="GRS","GRS_RCS_RM",IF((LEFT(INDIRECT("$F"&amp;$S2846),3))="RCS","GRS_RCS_RM",IF(INDIRECT("$F"&amp;$S2846)="OCS (No Label)","OCS_Conversion_RM",IF(LEFT(INDIRECT("$F"&amp;$S2846),3)="OCS","OCS_RM",IF(RIGHT(INDIRECT("$F"&amp;$S2846),10)="conversion","GOTS_RM_conversion",IF((LEFT(INDIRECT("$F"&amp;$S2846),4))="GOTS","GOTS_RM","Responsible_RM")))))))</f>
        <v>#REF!</v>
      </c>
      <c r="AF2846" s="13" t="str" cm="1">
        <f t="array" aca="1" ref="AF2846" ca="1">IF($S2846="","",INDIRECT("$Z"&amp;$S2846))</f>
        <v/>
      </c>
      <c r="AG2846" s="155"/>
      <c r="AH2846" s="13" t="str" cm="1">
        <f t="array" aca="1" ref="AH2846" ca="1">IFERROR(INDIRECT("$ag"&amp;S2846),"")</f>
        <v/>
      </c>
      <c r="AI2846" s="13" t="e" cm="1">
        <f t="array" aca="1" ref="AI2846" ca="1">INDIRECT("O"&amp;S2845)</f>
        <v>#REF!</v>
      </c>
      <c r="AJ2846" s="13" t="str">
        <f>IF($I2846="","",INDEX('Raw Material'!$A$1:$J$75,MATCH(I2846,'Raw Material'!$A$1:$A$75,0),(MATCH(G2846,'Raw Material'!$A$1:$J$1,0))))</f>
        <v/>
      </c>
      <c r="AK2846" s="13" t="str">
        <f t="shared" si="1293"/>
        <v>YANLIŞRM</v>
      </c>
      <c r="AL2846" s="153" t="str">
        <f t="shared" si="1294"/>
        <v/>
      </c>
    </row>
    <row r="2847" spans="1:38" ht="16.5" customHeight="1">
      <c r="A2847" s="162"/>
      <c r="B2847" s="168"/>
      <c r="C2847" s="169"/>
      <c r="D2847" s="156"/>
      <c r="E2847" s="156"/>
      <c r="F2847" s="175"/>
      <c r="G2847" s="181"/>
      <c r="H2847" s="182"/>
      <c r="I2847" s="182"/>
      <c r="J2847" s="182"/>
      <c r="K2847" s="32"/>
      <c r="L2847" s="179"/>
      <c r="M2847" s="179"/>
      <c r="N2847" s="81"/>
      <c r="O2847" s="185"/>
      <c r="P2847" s="103"/>
      <c r="Q2847" s="84" t="str">
        <f t="shared" si="1295"/>
        <v/>
      </c>
      <c r="R2847" s="159"/>
      <c r="S2847" s="28" t="str" cm="1">
        <f t="array" aca="1" ref="S2847" ca="1">IF(INDIRECT("A"&amp;114+$U2847)&lt;&gt;"",114+$U2847,"")</f>
        <v/>
      </c>
      <c r="T2847" s="28" t="str">
        <f t="shared" ca="1" si="1296"/>
        <v>$B</v>
      </c>
      <c r="U2847" s="29">
        <f t="shared" si="1302"/>
        <v>2724</v>
      </c>
      <c r="V2847" s="29">
        <v>227.75000000001799</v>
      </c>
      <c r="W2847" s="29">
        <f t="shared" si="1303"/>
        <v>227</v>
      </c>
      <c r="X2847" s="41" t="str" cm="1">
        <f t="array" aca="1" ref="X2847" ca="1">IFERROR(INDEX('PC&amp;PD'!$A$1:$AP$15,ROW('PC&amp;PD'!$A$15),MATCH(INDIRECT(T2847),'PC&amp;PD'!$A$1:$AP$1,0)),"")</f>
        <v/>
      </c>
      <c r="Z2847" s="155"/>
      <c r="AA2847" s="13" t="str">
        <f t="shared" si="1292"/>
        <v/>
      </c>
      <c r="AB2847" s="155"/>
      <c r="AC2847" s="13" t="str">
        <f t="shared" ca="1" si="1297"/>
        <v>$AB</v>
      </c>
      <c r="AD2847" s="13" t="str" cm="1">
        <f t="array" aca="1" ref="AD2847" ca="1">IFERROR(IF((LEFT(INDIRECT("$F"&amp;$S2847),4))="GOTS",IF($G2847="Organic","GOTS_Organic_raw",(IF($G2847="Responsible","GOTS_Responsible",(IF($G2847="No Attribute (Conventional)","GOTS_conventional",(IF($G2847="Recycled Pre/Post-Consumer","GOTS_pre_post",(IF($G2847="In-Conversion","GOTS_in_conversion",(IF($G2847="Sustainably Sourced","Sustainably_sourced",""))))))))))),IF($G2847="Organic","Organic",(IF($G2847="Responsible","Responsible",(IF($G2847="No Attribute (Conventional)","No_Attribute_Conventional",(IF($G2847="Recycled Pre/Post-Consumer","Recycled_Pre_Post_Consumer",(IF($G2847="In-Conversion","In_Conversion",(IF($G2847="Recycled Pre-Consumer","Recycled_Pre_Consumer",(IF($G2847="Recycled Post-Consumer","Recycled_Post_Consumer",(IF($G2847="Sustainably Sourced","Sustainably_sourced","")))))))))))))))),"")</f>
        <v/>
      </c>
      <c r="AE2847" s="13" t="e" cm="1">
        <f t="array" aca="1" ref="AE2847" ca="1">IF(INDIRECT("$F"&amp;$S2847)="","",IF(LEFT(INDIRECT("$F"&amp;$S2847),3)="GRS","GRS_RCS_RM",IF((LEFT(INDIRECT("$F"&amp;$S2847),3))="RCS","GRS_RCS_RM",IF(INDIRECT("$F"&amp;$S2847)="OCS (No Label)","OCS_Conversion_RM",IF(LEFT(INDIRECT("$F"&amp;$S2847),3)="OCS","OCS_RM",IF(RIGHT(INDIRECT("$F"&amp;$S2847),10)="conversion","GOTS_RM_conversion",IF((LEFT(INDIRECT("$F"&amp;$S2847),4))="GOTS","GOTS_RM","Responsible_RM")))))))</f>
        <v>#REF!</v>
      </c>
      <c r="AF2847" s="13" t="str" cm="1">
        <f t="array" aca="1" ref="AF2847" ca="1">IF($S2847="","",INDIRECT("$Z"&amp;$S2847))</f>
        <v/>
      </c>
      <c r="AG2847" s="155"/>
      <c r="AH2847" s="13" t="str" cm="1">
        <f t="array" aca="1" ref="AH2847" ca="1">IFERROR(INDIRECT("$ag"&amp;S2847),"")</f>
        <v/>
      </c>
      <c r="AI2847" s="13" t="e" cm="1">
        <f t="array" aca="1" ref="AI2847" ca="1">INDIRECT("O"&amp;S2846)</f>
        <v>#REF!</v>
      </c>
      <c r="AJ2847" s="13" t="str">
        <f>IF($I2847="","",INDEX('Raw Material'!$A$1:$J$75,MATCH(I2847,'Raw Material'!$A$1:$A$75,0),(MATCH(G2847,'Raw Material'!$A$1:$J$1,0))))</f>
        <v/>
      </c>
      <c r="AK2847" s="13" t="str">
        <f t="shared" si="1293"/>
        <v>YANLIŞRM</v>
      </c>
      <c r="AL2847" s="153" t="str">
        <f t="shared" si="1294"/>
        <v/>
      </c>
    </row>
    <row r="2848" spans="1:38" ht="16.5" customHeight="1">
      <c r="A2848" s="162"/>
      <c r="B2848" s="168"/>
      <c r="C2848" s="169"/>
      <c r="D2848" s="156"/>
      <c r="E2848" s="156"/>
      <c r="F2848" s="175"/>
      <c r="G2848" s="181"/>
      <c r="H2848" s="182"/>
      <c r="I2848" s="182"/>
      <c r="J2848" s="182"/>
      <c r="K2848" s="32"/>
      <c r="L2848" s="179"/>
      <c r="M2848" s="179"/>
      <c r="N2848" s="81"/>
      <c r="O2848" s="185"/>
      <c r="P2848" s="103"/>
      <c r="Q2848" s="84" t="str">
        <f t="shared" si="1295"/>
        <v/>
      </c>
      <c r="R2848" s="159"/>
      <c r="S2848" s="28" t="str" cm="1">
        <f t="array" aca="1" ref="S2848" ca="1">IF(INDIRECT("A"&amp;114+$U2848)&lt;&gt;"",114+$U2848,"")</f>
        <v/>
      </c>
      <c r="T2848" s="28" t="str">
        <f t="shared" ca="1" si="1296"/>
        <v>$B</v>
      </c>
      <c r="U2848" s="29">
        <f t="shared" si="1302"/>
        <v>2724</v>
      </c>
      <c r="V2848" s="29">
        <v>227.83333333335099</v>
      </c>
      <c r="W2848" s="29">
        <f t="shared" si="1303"/>
        <v>227</v>
      </c>
      <c r="X2848" s="41" t="str" cm="1">
        <f t="array" aca="1" ref="X2848" ca="1">IFERROR(INDEX('PC&amp;PD'!$A$1:$AP$15,ROW('PC&amp;PD'!$A$15),MATCH(INDIRECT(T2848),'PC&amp;PD'!$A$1:$AP$1,0)),"")</f>
        <v/>
      </c>
      <c r="Z2848" s="155"/>
      <c r="AA2848" s="13" t="str">
        <f t="shared" si="1292"/>
        <v/>
      </c>
      <c r="AB2848" s="155"/>
      <c r="AC2848" s="13" t="str">
        <f t="shared" ca="1" si="1297"/>
        <v>$AB</v>
      </c>
      <c r="AD2848" s="13" t="str" cm="1">
        <f t="array" aca="1" ref="AD2848" ca="1">IFERROR(IF((LEFT(INDIRECT("$F"&amp;$S2848),4))="GOTS",IF($G2848="Organic","GOTS_Organic_raw",(IF($G2848="Responsible","GOTS_Responsible",(IF($G2848="No Attribute (Conventional)","GOTS_conventional",(IF($G2848="Recycled Pre/Post-Consumer","GOTS_pre_post",(IF($G2848="In-Conversion","GOTS_in_conversion",(IF($G2848="Sustainably Sourced","Sustainably_sourced",""))))))))))),IF($G2848="Organic","Organic",(IF($G2848="Responsible","Responsible",(IF($G2848="No Attribute (Conventional)","No_Attribute_Conventional",(IF($G2848="Recycled Pre/Post-Consumer","Recycled_Pre_Post_Consumer",(IF($G2848="In-Conversion","In_Conversion",(IF($G2848="Recycled Pre-Consumer","Recycled_Pre_Consumer",(IF($G2848="Recycled Post-Consumer","Recycled_Post_Consumer",(IF($G2848="Sustainably Sourced","Sustainably_sourced","")))))))))))))))),"")</f>
        <v/>
      </c>
      <c r="AE2848" s="13" t="e" cm="1">
        <f t="array" aca="1" ref="AE2848" ca="1">IF(INDIRECT("$F"&amp;$S2848)="","",IF(LEFT(INDIRECT("$F"&amp;$S2848),3)="GRS","GRS_RCS_RM",IF((LEFT(INDIRECT("$F"&amp;$S2848),3))="RCS","GRS_RCS_RM",IF(INDIRECT("$F"&amp;$S2848)="OCS (No Label)","OCS_Conversion_RM",IF(LEFT(INDIRECT("$F"&amp;$S2848),3)="OCS","OCS_RM",IF(RIGHT(INDIRECT("$F"&amp;$S2848),10)="conversion","GOTS_RM_conversion",IF((LEFT(INDIRECT("$F"&amp;$S2848),4))="GOTS","GOTS_RM","Responsible_RM")))))))</f>
        <v>#REF!</v>
      </c>
      <c r="AF2848" s="13" t="str" cm="1">
        <f t="array" aca="1" ref="AF2848" ca="1">IF($S2848="","",INDIRECT("$Z"&amp;$S2848))</f>
        <v/>
      </c>
      <c r="AG2848" s="155"/>
      <c r="AH2848" s="13" t="str" cm="1">
        <f t="array" aca="1" ref="AH2848" ca="1">IFERROR(INDIRECT("$ag"&amp;S2848),"")</f>
        <v/>
      </c>
      <c r="AI2848" s="13" t="e" cm="1">
        <f t="array" aca="1" ref="AI2848" ca="1">INDIRECT("O"&amp;S2847)</f>
        <v>#REF!</v>
      </c>
      <c r="AJ2848" s="13" t="str">
        <f>IF($I2848="","",INDEX('Raw Material'!$A$1:$J$75,MATCH(I2848,'Raw Material'!$A$1:$A$75,0),(MATCH(G2848,'Raw Material'!$A$1:$J$1,0))))</f>
        <v/>
      </c>
      <c r="AK2848" s="13" t="str">
        <f t="shared" si="1293"/>
        <v>YANLIŞRM</v>
      </c>
      <c r="AL2848" s="153" t="str">
        <f t="shared" si="1294"/>
        <v/>
      </c>
    </row>
    <row r="2849" spans="1:38" ht="16.5" customHeight="1" thickBot="1">
      <c r="A2849" s="163"/>
      <c r="B2849" s="170"/>
      <c r="C2849" s="171"/>
      <c r="D2849" s="156"/>
      <c r="E2849" s="156"/>
      <c r="F2849" s="176"/>
      <c r="G2849" s="157"/>
      <c r="H2849" s="158"/>
      <c r="I2849" s="158"/>
      <c r="J2849" s="158"/>
      <c r="K2849" s="33"/>
      <c r="L2849" s="180"/>
      <c r="M2849" s="180"/>
      <c r="N2849" s="82"/>
      <c r="O2849" s="186"/>
      <c r="P2849" s="103"/>
      <c r="Q2849" s="84" t="str">
        <f t="shared" si="1295"/>
        <v/>
      </c>
      <c r="R2849" s="159"/>
      <c r="S2849" s="28" t="str" cm="1">
        <f t="array" aca="1" ref="S2849" ca="1">IF(INDIRECT("A"&amp;114+$U2849)&lt;&gt;"",114+$U2849,"")</f>
        <v/>
      </c>
      <c r="T2849" s="28" t="str">
        <f t="shared" ca="1" si="1296"/>
        <v>$B</v>
      </c>
      <c r="U2849" s="29">
        <f t="shared" si="1302"/>
        <v>2724</v>
      </c>
      <c r="V2849" s="29">
        <v>227.91666666668499</v>
      </c>
      <c r="W2849" s="29">
        <f t="shared" si="1303"/>
        <v>227</v>
      </c>
      <c r="X2849" s="41" t="str" cm="1">
        <f t="array" aca="1" ref="X2849" ca="1">IFERROR(INDEX('PC&amp;PD'!$A$1:$AP$15,ROW('PC&amp;PD'!$A$15),MATCH(INDIRECT(T2849),'PC&amp;PD'!$A$1:$AP$1,0)),"")</f>
        <v/>
      </c>
      <c r="Z2849" s="155"/>
      <c r="AA2849" s="13" t="str">
        <f t="shared" si="1292"/>
        <v/>
      </c>
      <c r="AB2849" s="155"/>
      <c r="AC2849" s="13" t="str">
        <f t="shared" ca="1" si="1297"/>
        <v>$AB</v>
      </c>
      <c r="AD2849" s="13" t="str" cm="1">
        <f t="array" aca="1" ref="AD2849" ca="1">IFERROR(IF((LEFT(INDIRECT("$F"&amp;$S2849),4))="GOTS",IF($G2849="Organic","GOTS_Organic_raw",(IF($G2849="Responsible","GOTS_Responsible",(IF($G2849="No Attribute (Conventional)","GOTS_conventional",(IF($G2849="Recycled Pre/Post-Consumer","GOTS_pre_post",(IF($G2849="In-Conversion","GOTS_in_conversion",(IF($G2849="Sustainably Sourced","Sustainably_sourced",""))))))))))),IF($G2849="Organic","Organic",(IF($G2849="Responsible","Responsible",(IF($G2849="No Attribute (Conventional)","No_Attribute_Conventional",(IF($G2849="Recycled Pre/Post-Consumer","Recycled_Pre_Post_Consumer",(IF($G2849="In-Conversion","In_Conversion",(IF($G2849="Recycled Pre-Consumer","Recycled_Pre_Consumer",(IF($G2849="Recycled Post-Consumer","Recycled_Post_Consumer",(IF($G2849="Sustainably Sourced","Sustainably_sourced","")))))))))))))))),"")</f>
        <v/>
      </c>
      <c r="AE2849" s="13" t="e" cm="1">
        <f t="array" aca="1" ref="AE2849" ca="1">IF(INDIRECT("$F"&amp;$S2849)="","",IF(LEFT(INDIRECT("$F"&amp;$S2849),3)="GRS","GRS_RCS_RM",IF((LEFT(INDIRECT("$F"&amp;$S2849),3))="RCS","GRS_RCS_RM",IF(INDIRECT("$F"&amp;$S2849)="OCS (No Label)","OCS_Conversion_RM",IF(LEFT(INDIRECT("$F"&amp;$S2849),3)="OCS","OCS_RM",IF(RIGHT(INDIRECT("$F"&amp;$S2849),10)="conversion","GOTS_RM_conversion",IF((LEFT(INDIRECT("$F"&amp;$S2849),4))="GOTS","GOTS_RM","Responsible_RM")))))))</f>
        <v>#REF!</v>
      </c>
      <c r="AF2849" s="13" t="str" cm="1">
        <f t="array" aca="1" ref="AF2849" ca="1">IF($S2849="","",INDIRECT("$Z"&amp;$S2849))</f>
        <v/>
      </c>
      <c r="AG2849" s="155"/>
      <c r="AH2849" s="13" t="str" cm="1">
        <f t="array" aca="1" ref="AH2849" ca="1">IFERROR(INDIRECT("$ag"&amp;S2849),"")</f>
        <v/>
      </c>
      <c r="AI2849" s="13" t="e" cm="1">
        <f t="array" aca="1" ref="AI2849" ca="1">INDIRECT("O"&amp;S2848)</f>
        <v>#REF!</v>
      </c>
      <c r="AJ2849" s="13" t="str">
        <f>IF($I2849="","",INDEX('Raw Material'!$A$1:$J$75,MATCH(I2849,'Raw Material'!$A$1:$A$75,0),(MATCH(G2849,'Raw Material'!$A$1:$J$1,0))))</f>
        <v/>
      </c>
      <c r="AK2849" s="13" t="str">
        <f t="shared" si="1293"/>
        <v>YANLIŞRM</v>
      </c>
      <c r="AL2849" s="153" t="str">
        <f t="shared" si="1294"/>
        <v/>
      </c>
    </row>
    <row r="2850" spans="1:38" ht="16.5" customHeight="1">
      <c r="A2850" s="160" t="str">
        <f>IF(B2850="","",COUNTA($B$114:$B2850))</f>
        <v/>
      </c>
      <c r="B2850" s="164"/>
      <c r="C2850" s="165"/>
      <c r="D2850" s="183"/>
      <c r="E2850" s="183"/>
      <c r="F2850" s="172"/>
      <c r="G2850" s="212"/>
      <c r="H2850" s="206"/>
      <c r="I2850" s="206"/>
      <c r="J2850" s="206"/>
      <c r="K2850" s="31"/>
      <c r="L2850" s="177" t="str">
        <f t="shared" ref="L2850" si="1312">IF(R2850="","",LEFT(R2850,LEN(R2850)-2))</f>
        <v/>
      </c>
      <c r="M2850" s="177"/>
      <c r="N2850" s="80"/>
      <c r="O2850" s="184"/>
      <c r="P2850" s="103"/>
      <c r="Q2850" s="84" t="str">
        <f t="shared" si="1295"/>
        <v/>
      </c>
      <c r="R2850" s="159" t="str">
        <f t="shared" ref="R2850" si="1313">CONCATENATE($Q2850,Q2851,Q2852,Q2853,Q2854,Q2855,$Q2856,$Q2857,$Q2858,$Q2859,Q2860,Q2861)</f>
        <v/>
      </c>
      <c r="S2850" s="28" t="str" cm="1">
        <f t="array" aca="1" ref="S2850" ca="1">IF(INDIRECT("A"&amp;114+$U2850)&lt;&gt;"",114+$U2850,"")</f>
        <v/>
      </c>
      <c r="T2850" s="28" t="str">
        <f t="shared" ca="1" si="1296"/>
        <v>$B</v>
      </c>
      <c r="U2850" s="29">
        <f t="shared" si="1302"/>
        <v>2736</v>
      </c>
      <c r="V2850" s="29">
        <v>228.00000000001799</v>
      </c>
      <c r="W2850" s="29">
        <f t="shared" si="1303"/>
        <v>228</v>
      </c>
      <c r="X2850" s="41" t="str" cm="1">
        <f t="array" aca="1" ref="X2850" ca="1">IFERROR(INDEX('PC&amp;PD'!$A$1:$AP$15,ROW('PC&amp;PD'!$A$15),MATCH(INDIRECT(T2850),'PC&amp;PD'!$A$1:$AP$1,0)),"")</f>
        <v/>
      </c>
      <c r="Z2850" s="155" t="str">
        <f t="shared" ref="Z2850" si="1314">IFERROR(IF($F2850="OCS 100","OCS (OCS 100)",IF($F2850="OCS Blended","OCS (OCS Blended)",IF($F2850="OCS (No Label)","OCS (No Label)",IF($F2850="RCS 100","RCS (RCS 100)",IF($F2850="RCS Blended","RCS (RCS Blended)",IF($F2850="GRS","GRS (GRS)",IF($F2850="GRS (No Label)", "GRS (No Label)",IF($F2850="RDS","RDS (RDS)",IF($F2850="RWS","RWS (RWS)",IF($F2850="RAS","RAS (RAS)",IF($F2850="RMS","RMS (RMS)",IF($F2850="GOTS Organic","GOTS (Organic)",IF($F2850="GOTS Made with organic","GOTS (Made with Organic)",IF($F2850="GOTS Organic - in conversion","GOTS (Organic - In Conversion)",IF($F2850="GOTS Made with organic - in conversion","GOTS (Made with Organic - In Conversion)",""))))))))))))))),"")</f>
        <v/>
      </c>
      <c r="AA2850" s="13" t="str">
        <f t="shared" si="1292"/>
        <v/>
      </c>
      <c r="AB2850" s="155" t="str">
        <f t="shared" ref="AB2850" si="1315">IFERROR(IF($F2850="OCS 100", "OCS_100",IF($F2850="OCS Blended", "OCS_Blended",IF($F2850="OCS (No Label)", "OCS_No_Label",IF($F2850="RCS 100", "RCS_100",IF($F2850="RCS Blended","RCS_Blended",IF($F2850="GRS","GRS",IF($F2850="GRS (No Label)", "GRS_No_Label",IF($F2850="RDS","RDS",IF($F2850="RWS","RWS",IF($F2850="RMS","RMS",IF($F2850="GOTS Organic","GOTS_Organic",IF($F2850="GOTS Made with organic","GOTS_Made_with_organic",IF($F2850="GOTS Organic - in conversion","GOTS_Organic_in_Conversion",IF($F2850="GOTS Made with organic - in conversion","GOTS_Made_with_Organic_in_Conversion",IF($F2850="RAS","RAS",""))))))))))))))),"")</f>
        <v/>
      </c>
      <c r="AC2850" s="13" t="str">
        <f t="shared" ca="1" si="1297"/>
        <v>$AB</v>
      </c>
      <c r="AD2850" s="13" t="str" cm="1">
        <f t="array" aca="1" ref="AD2850" ca="1">IFERROR(IF((LEFT(INDIRECT("$F"&amp;$S2850),4))="GOTS",IF($G2850="Organic","GOTS_Organic_raw",(IF($G2850="Responsible","GOTS_Responsible",(IF($G2850="No Attribute (Conventional)","GOTS_conventional",(IF($G2850="Recycled Pre/Post-Consumer","GOTS_pre_post",(IF($G2850="In-Conversion","GOTS_in_conversion",(IF($G2850="Sustainably Sourced","Sustainably_sourced",""))))))))))),IF($G2850="Organic","Organic",(IF($G2850="Responsible","Responsible",(IF($G2850="No Attribute (Conventional)","No_Attribute_Conventional",(IF($G2850="Recycled Pre/Post-Consumer","Recycled_Pre_Post_Consumer",(IF($G2850="In-Conversion","In_Conversion",(IF($G2850="Recycled Pre-Consumer","Recycled_Pre_Consumer",(IF($G2850="Recycled Post-Consumer","Recycled_Post_Consumer",(IF($G2850="Sustainably Sourced","Sustainably_sourced","")))))))))))))))),"")</f>
        <v/>
      </c>
      <c r="AE2850" s="13" t="e" cm="1">
        <f t="array" aca="1" ref="AE2850" ca="1">IF(INDIRECT("$F"&amp;$S2850)="","",IF(LEFT(INDIRECT("$F"&amp;$S2850),3)="GRS","GRS_RCS_RM",IF((LEFT(INDIRECT("$F"&amp;$S2850),3))="RCS","GRS_RCS_RM",IF(INDIRECT("$F"&amp;$S2850)="OCS (No Label)","OCS_Conversion_RM",IF(LEFT(INDIRECT("$F"&amp;$S2850),3)="OCS","OCS_RM",IF(RIGHT(INDIRECT("$F"&amp;$S2850),10)="conversion","GOTS_RM_conversion",IF((LEFT(INDIRECT("$F"&amp;$S2850),4))="GOTS","GOTS_RM","Responsible_RM")))))))</f>
        <v>#REF!</v>
      </c>
      <c r="AF2850" s="13" t="str" cm="1">
        <f t="array" aca="1" ref="AF2850" ca="1">IF($S2850="","",INDIRECT("$Z"&amp;$S2850))</f>
        <v/>
      </c>
      <c r="AG2850" s="155" t="str">
        <f t="shared" si="1291"/>
        <v/>
      </c>
      <c r="AH2850" s="13" t="str" cm="1">
        <f t="array" aca="1" ref="AH2850" ca="1">IFERROR(INDIRECT("$ag"&amp;S2850),"")</f>
        <v/>
      </c>
      <c r="AI2850" s="13" t="e" cm="1">
        <f t="array" aca="1" ref="AI2850" ca="1">INDIRECT("O"&amp;S2849)</f>
        <v>#REF!</v>
      </c>
      <c r="AJ2850" s="13" t="str">
        <f>IF($I2850="","",INDEX('Raw Material'!$A$1:$J$75,MATCH(I2850,'Raw Material'!$A$1:$A$75,0),(MATCH(G2850,'Raw Material'!$A$1:$J$1,0))))</f>
        <v/>
      </c>
      <c r="AK2850" s="13" t="str">
        <f t="shared" si="1293"/>
        <v>YANLIŞRM</v>
      </c>
      <c r="AL2850" s="153" t="str">
        <f t="shared" si="1294"/>
        <v/>
      </c>
    </row>
    <row r="2851" spans="1:38" ht="16.5" customHeight="1">
      <c r="A2851" s="161"/>
      <c r="B2851" s="166"/>
      <c r="C2851" s="167"/>
      <c r="D2851" s="156"/>
      <c r="E2851" s="156"/>
      <c r="F2851" s="173"/>
      <c r="G2851" s="181"/>
      <c r="H2851" s="182"/>
      <c r="I2851" s="182"/>
      <c r="J2851" s="182"/>
      <c r="K2851" s="32"/>
      <c r="L2851" s="178"/>
      <c r="M2851" s="178"/>
      <c r="N2851" s="81"/>
      <c r="O2851" s="185"/>
      <c r="P2851" s="103"/>
      <c r="Q2851" s="84" t="str">
        <f t="shared" si="1295"/>
        <v/>
      </c>
      <c r="R2851" s="159"/>
      <c r="S2851" s="28" t="str" cm="1">
        <f t="array" aca="1" ref="S2851" ca="1">IF(INDIRECT("A"&amp;114+$U2851)&lt;&gt;"",114+$U2851,"")</f>
        <v/>
      </c>
      <c r="T2851" s="28" t="str">
        <f t="shared" ca="1" si="1296"/>
        <v>$B</v>
      </c>
      <c r="U2851" s="29">
        <f t="shared" si="1302"/>
        <v>2736</v>
      </c>
      <c r="V2851" s="29">
        <v>228.08333333335099</v>
      </c>
      <c r="W2851" s="29">
        <f t="shared" si="1303"/>
        <v>228</v>
      </c>
      <c r="X2851" s="41" t="str" cm="1">
        <f t="array" aca="1" ref="X2851" ca="1">IFERROR(INDEX('PC&amp;PD'!$A$1:$AP$15,ROW('PC&amp;PD'!$A$15),MATCH(INDIRECT(T2851),'PC&amp;PD'!$A$1:$AP$1,0)),"")</f>
        <v/>
      </c>
      <c r="Z2851" s="155"/>
      <c r="AA2851" s="13" t="str">
        <f t="shared" si="1292"/>
        <v/>
      </c>
      <c r="AB2851" s="155"/>
      <c r="AC2851" s="13" t="str">
        <f t="shared" ca="1" si="1297"/>
        <v>$AB</v>
      </c>
      <c r="AD2851" s="13" t="str" cm="1">
        <f t="array" aca="1" ref="AD2851" ca="1">IFERROR(IF((LEFT(INDIRECT("$F"&amp;$S2851),4))="GOTS",IF($G2851="Organic","GOTS_Organic_raw",(IF($G2851="Responsible","GOTS_Responsible",(IF($G2851="No Attribute (Conventional)","GOTS_conventional",(IF($G2851="Recycled Pre/Post-Consumer","GOTS_pre_post",(IF($G2851="In-Conversion","GOTS_in_conversion",(IF($G2851="Sustainably Sourced","Sustainably_sourced",""))))))))))),IF($G2851="Organic","Organic",(IF($G2851="Responsible","Responsible",(IF($G2851="No Attribute (Conventional)","No_Attribute_Conventional",(IF($G2851="Recycled Pre/Post-Consumer","Recycled_Pre_Post_Consumer",(IF($G2851="In-Conversion","In_Conversion",(IF($G2851="Recycled Pre-Consumer","Recycled_Pre_Consumer",(IF($G2851="Recycled Post-Consumer","Recycled_Post_Consumer",(IF($G2851="Sustainably Sourced","Sustainably_sourced","")))))))))))))))),"")</f>
        <v/>
      </c>
      <c r="AE2851" s="13" t="e" cm="1">
        <f t="array" aca="1" ref="AE2851" ca="1">IF(INDIRECT("$F"&amp;$S2851)="","",IF(LEFT(INDIRECT("$F"&amp;$S2851),3)="GRS","GRS_RCS_RM",IF((LEFT(INDIRECT("$F"&amp;$S2851),3))="RCS","GRS_RCS_RM",IF(INDIRECT("$F"&amp;$S2851)="OCS (No Label)","OCS_Conversion_RM",IF(LEFT(INDIRECT("$F"&amp;$S2851),3)="OCS","OCS_RM",IF(RIGHT(INDIRECT("$F"&amp;$S2851),10)="conversion","GOTS_RM_conversion",IF((LEFT(INDIRECT("$F"&amp;$S2851),4))="GOTS","GOTS_RM","Responsible_RM")))))))</f>
        <v>#REF!</v>
      </c>
      <c r="AF2851" s="13" t="str" cm="1">
        <f t="array" aca="1" ref="AF2851" ca="1">IF($S2851="","",INDIRECT("$Z"&amp;$S2851))</f>
        <v/>
      </c>
      <c r="AG2851" s="155"/>
      <c r="AH2851" s="13" t="str" cm="1">
        <f t="array" aca="1" ref="AH2851" ca="1">IFERROR(INDIRECT("$ag"&amp;S2851),"")</f>
        <v/>
      </c>
      <c r="AI2851" s="13" t="e" cm="1">
        <f t="array" aca="1" ref="AI2851" ca="1">INDIRECT("O"&amp;S2850)</f>
        <v>#REF!</v>
      </c>
      <c r="AJ2851" s="13" t="str">
        <f>IF($I2851="","",INDEX('Raw Material'!$A$1:$J$75,MATCH(I2851,'Raw Material'!$A$1:$A$75,0),(MATCH(G2851,'Raw Material'!$A$1:$J$1,0))))</f>
        <v/>
      </c>
      <c r="AK2851" s="13" t="str">
        <f t="shared" si="1293"/>
        <v>YANLIŞRM</v>
      </c>
      <c r="AL2851" s="153" t="str">
        <f t="shared" si="1294"/>
        <v/>
      </c>
    </row>
    <row r="2852" spans="1:38" ht="16.5" customHeight="1">
      <c r="A2852" s="161"/>
      <c r="B2852" s="166"/>
      <c r="C2852" s="167"/>
      <c r="D2852" s="156"/>
      <c r="E2852" s="156"/>
      <c r="F2852" s="173"/>
      <c r="G2852" s="181"/>
      <c r="H2852" s="182"/>
      <c r="I2852" s="182"/>
      <c r="J2852" s="182"/>
      <c r="K2852" s="32"/>
      <c r="L2852" s="178"/>
      <c r="M2852" s="178"/>
      <c r="N2852" s="81"/>
      <c r="O2852" s="185"/>
      <c r="P2852" s="103"/>
      <c r="Q2852" s="84" t="str">
        <f t="shared" si="1295"/>
        <v/>
      </c>
      <c r="R2852" s="159"/>
      <c r="S2852" s="28" t="str" cm="1">
        <f t="array" aca="1" ref="S2852" ca="1">IF(INDIRECT("A"&amp;114+$U2852)&lt;&gt;"",114+$U2852,"")</f>
        <v/>
      </c>
      <c r="T2852" s="28" t="str">
        <f t="shared" ca="1" si="1296"/>
        <v>$B</v>
      </c>
      <c r="U2852" s="29">
        <f t="shared" si="1302"/>
        <v>2736</v>
      </c>
      <c r="V2852" s="29">
        <v>228.16666666668499</v>
      </c>
      <c r="W2852" s="29">
        <f t="shared" si="1303"/>
        <v>228</v>
      </c>
      <c r="X2852" s="41" t="str" cm="1">
        <f t="array" aca="1" ref="X2852" ca="1">IFERROR(INDEX('PC&amp;PD'!$A$1:$AP$15,ROW('PC&amp;PD'!$A$15),MATCH(INDIRECT(T2852),'PC&amp;PD'!$A$1:$AP$1,0)),"")</f>
        <v/>
      </c>
      <c r="Z2852" s="155"/>
      <c r="AA2852" s="13" t="str">
        <f t="shared" si="1292"/>
        <v/>
      </c>
      <c r="AB2852" s="155"/>
      <c r="AC2852" s="13" t="str">
        <f t="shared" ca="1" si="1297"/>
        <v>$AB</v>
      </c>
      <c r="AD2852" s="13" t="str" cm="1">
        <f t="array" aca="1" ref="AD2852" ca="1">IFERROR(IF((LEFT(INDIRECT("$F"&amp;$S2852),4))="GOTS",IF($G2852="Organic","GOTS_Organic_raw",(IF($G2852="Responsible","GOTS_Responsible",(IF($G2852="No Attribute (Conventional)","GOTS_conventional",(IF($G2852="Recycled Pre/Post-Consumer","GOTS_pre_post",(IF($G2852="In-Conversion","GOTS_in_conversion",(IF($G2852="Sustainably Sourced","Sustainably_sourced",""))))))))))),IF($G2852="Organic","Organic",(IF($G2852="Responsible","Responsible",(IF($G2852="No Attribute (Conventional)","No_Attribute_Conventional",(IF($G2852="Recycled Pre/Post-Consumer","Recycled_Pre_Post_Consumer",(IF($G2852="In-Conversion","In_Conversion",(IF($G2852="Recycled Pre-Consumer","Recycled_Pre_Consumer",(IF($G2852="Recycled Post-Consumer","Recycled_Post_Consumer",(IF($G2852="Sustainably Sourced","Sustainably_sourced","")))))))))))))))),"")</f>
        <v/>
      </c>
      <c r="AE2852" s="13" t="e" cm="1">
        <f t="array" aca="1" ref="AE2852" ca="1">IF(INDIRECT("$F"&amp;$S2852)="","",IF(LEFT(INDIRECT("$F"&amp;$S2852),3)="GRS","GRS_RCS_RM",IF((LEFT(INDIRECT("$F"&amp;$S2852),3))="RCS","GRS_RCS_RM",IF(INDIRECT("$F"&amp;$S2852)="OCS (No Label)","OCS_Conversion_RM",IF(LEFT(INDIRECT("$F"&amp;$S2852),3)="OCS","OCS_RM",IF(RIGHT(INDIRECT("$F"&amp;$S2852),10)="conversion","GOTS_RM_conversion",IF((LEFT(INDIRECT("$F"&amp;$S2852),4))="GOTS","GOTS_RM","Responsible_RM")))))))</f>
        <v>#REF!</v>
      </c>
      <c r="AF2852" s="13" t="str" cm="1">
        <f t="array" aca="1" ref="AF2852" ca="1">IF($S2852="","",INDIRECT("$Z"&amp;$S2852))</f>
        <v/>
      </c>
      <c r="AG2852" s="155"/>
      <c r="AH2852" s="13" t="str" cm="1">
        <f t="array" aca="1" ref="AH2852" ca="1">IFERROR(INDIRECT("$ag"&amp;S2852),"")</f>
        <v/>
      </c>
      <c r="AI2852" s="13" t="e" cm="1">
        <f t="array" aca="1" ref="AI2852" ca="1">INDIRECT("O"&amp;S2851)</f>
        <v>#REF!</v>
      </c>
      <c r="AJ2852" s="13" t="str">
        <f>IF($I2852="","",INDEX('Raw Material'!$A$1:$J$75,MATCH(I2852,'Raw Material'!$A$1:$A$75,0),(MATCH(G2852,'Raw Material'!$A$1:$J$1,0))))</f>
        <v/>
      </c>
      <c r="AK2852" s="13" t="str">
        <f t="shared" si="1293"/>
        <v>YANLIŞRM</v>
      </c>
      <c r="AL2852" s="153" t="str">
        <f t="shared" si="1294"/>
        <v/>
      </c>
    </row>
    <row r="2853" spans="1:38" ht="16.5" customHeight="1">
      <c r="A2853" s="161"/>
      <c r="B2853" s="166"/>
      <c r="C2853" s="167"/>
      <c r="D2853" s="156"/>
      <c r="E2853" s="156"/>
      <c r="F2853" s="174"/>
      <c r="G2853" s="181"/>
      <c r="H2853" s="182"/>
      <c r="I2853" s="182"/>
      <c r="J2853" s="182"/>
      <c r="K2853" s="32"/>
      <c r="L2853" s="178"/>
      <c r="M2853" s="178"/>
      <c r="N2853" s="81"/>
      <c r="O2853" s="185"/>
      <c r="P2853" s="103"/>
      <c r="Q2853" s="84" t="str">
        <f t="shared" si="1295"/>
        <v/>
      </c>
      <c r="R2853" s="159"/>
      <c r="S2853" s="28" t="str" cm="1">
        <f t="array" aca="1" ref="S2853" ca="1">IF(INDIRECT("A"&amp;114+$U2853)&lt;&gt;"",114+$U2853,"")</f>
        <v/>
      </c>
      <c r="T2853" s="28" t="str">
        <f t="shared" ca="1" si="1296"/>
        <v>$B</v>
      </c>
      <c r="U2853" s="29">
        <f t="shared" si="1302"/>
        <v>2736</v>
      </c>
      <c r="V2853" s="29">
        <v>228.25000000001799</v>
      </c>
      <c r="W2853" s="29">
        <f t="shared" si="1303"/>
        <v>228</v>
      </c>
      <c r="X2853" s="41" t="str" cm="1">
        <f t="array" aca="1" ref="X2853" ca="1">IFERROR(INDEX('PC&amp;PD'!$A$1:$AP$15,ROW('PC&amp;PD'!$A$15),MATCH(INDIRECT(T2853),'PC&amp;PD'!$A$1:$AP$1,0)),"")</f>
        <v/>
      </c>
      <c r="Z2853" s="155"/>
      <c r="AA2853" s="13" t="str">
        <f t="shared" si="1292"/>
        <v/>
      </c>
      <c r="AB2853" s="155"/>
      <c r="AC2853" s="13" t="str">
        <f t="shared" ca="1" si="1297"/>
        <v>$AB</v>
      </c>
      <c r="AD2853" s="13" t="str" cm="1">
        <f t="array" aca="1" ref="AD2853" ca="1">IFERROR(IF((LEFT(INDIRECT("$F"&amp;$S2853),4))="GOTS",IF($G2853="Organic","GOTS_Organic_raw",(IF($G2853="Responsible","GOTS_Responsible",(IF($G2853="No Attribute (Conventional)","GOTS_conventional",(IF($G2853="Recycled Pre/Post-Consumer","GOTS_pre_post",(IF($G2853="In-Conversion","GOTS_in_conversion",(IF($G2853="Sustainably Sourced","Sustainably_sourced",""))))))))))),IF($G2853="Organic","Organic",(IF($G2853="Responsible","Responsible",(IF($G2853="No Attribute (Conventional)","No_Attribute_Conventional",(IF($G2853="Recycled Pre/Post-Consumer","Recycled_Pre_Post_Consumer",(IF($G2853="In-Conversion","In_Conversion",(IF($G2853="Recycled Pre-Consumer","Recycled_Pre_Consumer",(IF($G2853="Recycled Post-Consumer","Recycled_Post_Consumer",(IF($G2853="Sustainably Sourced","Sustainably_sourced","")))))))))))))))),"")</f>
        <v/>
      </c>
      <c r="AE2853" s="13" t="e" cm="1">
        <f t="array" aca="1" ref="AE2853" ca="1">IF(INDIRECT("$F"&amp;$S2853)="","",IF(LEFT(INDIRECT("$F"&amp;$S2853),3)="GRS","GRS_RCS_RM",IF((LEFT(INDIRECT("$F"&amp;$S2853),3))="RCS","GRS_RCS_RM",IF(INDIRECT("$F"&amp;$S2853)="OCS (No Label)","OCS_Conversion_RM",IF(LEFT(INDIRECT("$F"&amp;$S2853),3)="OCS","OCS_RM",IF(RIGHT(INDIRECT("$F"&amp;$S2853),10)="conversion","GOTS_RM_conversion",IF((LEFT(INDIRECT("$F"&amp;$S2853),4))="GOTS","GOTS_RM","Responsible_RM")))))))</f>
        <v>#REF!</v>
      </c>
      <c r="AF2853" s="13" t="str" cm="1">
        <f t="array" aca="1" ref="AF2853" ca="1">IF($S2853="","",INDIRECT("$Z"&amp;$S2853))</f>
        <v/>
      </c>
      <c r="AG2853" s="155"/>
      <c r="AH2853" s="13" t="str" cm="1">
        <f t="array" aca="1" ref="AH2853" ca="1">IFERROR(INDIRECT("$ag"&amp;S2853),"")</f>
        <v/>
      </c>
      <c r="AI2853" s="13" t="e" cm="1">
        <f t="array" aca="1" ref="AI2853" ca="1">INDIRECT("O"&amp;S2852)</f>
        <v>#REF!</v>
      </c>
      <c r="AJ2853" s="13" t="str">
        <f>IF($I2853="","",INDEX('Raw Material'!$A$1:$J$75,MATCH(I2853,'Raw Material'!$A$1:$A$75,0),(MATCH(G2853,'Raw Material'!$A$1:$J$1,0))))</f>
        <v/>
      </c>
      <c r="AK2853" s="13" t="str">
        <f t="shared" si="1293"/>
        <v>YANLIŞRM</v>
      </c>
      <c r="AL2853" s="153" t="str">
        <f t="shared" si="1294"/>
        <v/>
      </c>
    </row>
    <row r="2854" spans="1:38" ht="16.5" customHeight="1">
      <c r="A2854" s="161"/>
      <c r="B2854" s="166"/>
      <c r="C2854" s="167"/>
      <c r="D2854" s="156"/>
      <c r="E2854" s="156"/>
      <c r="F2854" s="174"/>
      <c r="G2854" s="181"/>
      <c r="H2854" s="182"/>
      <c r="I2854" s="182"/>
      <c r="J2854" s="182"/>
      <c r="K2854" s="32"/>
      <c r="L2854" s="178"/>
      <c r="M2854" s="178"/>
      <c r="N2854" s="81"/>
      <c r="O2854" s="185"/>
      <c r="P2854" s="103"/>
      <c r="Q2854" s="84" t="str">
        <f t="shared" si="1295"/>
        <v/>
      </c>
      <c r="R2854" s="159"/>
      <c r="S2854" s="28" t="str" cm="1">
        <f t="array" aca="1" ref="S2854" ca="1">IF(INDIRECT("A"&amp;114+$U2854)&lt;&gt;"",114+$U2854,"")</f>
        <v/>
      </c>
      <c r="T2854" s="28" t="str">
        <f t="shared" ca="1" si="1296"/>
        <v>$B</v>
      </c>
      <c r="U2854" s="29">
        <f t="shared" si="1302"/>
        <v>2736</v>
      </c>
      <c r="V2854" s="29">
        <v>228.33333333335099</v>
      </c>
      <c r="W2854" s="29">
        <f t="shared" si="1303"/>
        <v>228</v>
      </c>
      <c r="X2854" s="41" t="str" cm="1">
        <f t="array" aca="1" ref="X2854" ca="1">IFERROR(INDEX('PC&amp;PD'!$A$1:$AP$15,ROW('PC&amp;PD'!$A$15),MATCH(INDIRECT(T2854),'PC&amp;PD'!$A$1:$AP$1,0)),"")</f>
        <v/>
      </c>
      <c r="Z2854" s="155"/>
      <c r="AA2854" s="13" t="str">
        <f t="shared" si="1292"/>
        <v/>
      </c>
      <c r="AB2854" s="155"/>
      <c r="AC2854" s="13" t="str">
        <f t="shared" ca="1" si="1297"/>
        <v>$AB</v>
      </c>
      <c r="AD2854" s="13" t="str" cm="1">
        <f t="array" aca="1" ref="AD2854" ca="1">IFERROR(IF((LEFT(INDIRECT("$F"&amp;$S2854),4))="GOTS",IF($G2854="Organic","GOTS_Organic_raw",(IF($G2854="Responsible","GOTS_Responsible",(IF($G2854="No Attribute (Conventional)","GOTS_conventional",(IF($G2854="Recycled Pre/Post-Consumer","GOTS_pre_post",(IF($G2854="In-Conversion","GOTS_in_conversion",(IF($G2854="Sustainably Sourced","Sustainably_sourced",""))))))))))),IF($G2854="Organic","Organic",(IF($G2854="Responsible","Responsible",(IF($G2854="No Attribute (Conventional)","No_Attribute_Conventional",(IF($G2854="Recycled Pre/Post-Consumer","Recycled_Pre_Post_Consumer",(IF($G2854="In-Conversion","In_Conversion",(IF($G2854="Recycled Pre-Consumer","Recycled_Pre_Consumer",(IF($G2854="Recycled Post-Consumer","Recycled_Post_Consumer",(IF($G2854="Sustainably Sourced","Sustainably_sourced","")))))))))))))))),"")</f>
        <v/>
      </c>
      <c r="AE2854" s="13" t="e" cm="1">
        <f t="array" aca="1" ref="AE2854" ca="1">IF(INDIRECT("$F"&amp;$S2854)="","",IF(LEFT(INDIRECT("$F"&amp;$S2854),3)="GRS","GRS_RCS_RM",IF((LEFT(INDIRECT("$F"&amp;$S2854),3))="RCS","GRS_RCS_RM",IF(INDIRECT("$F"&amp;$S2854)="OCS (No Label)","OCS_Conversion_RM",IF(LEFT(INDIRECT("$F"&amp;$S2854),3)="OCS","OCS_RM",IF(RIGHT(INDIRECT("$F"&amp;$S2854),10)="conversion","GOTS_RM_conversion",IF((LEFT(INDIRECT("$F"&amp;$S2854),4))="GOTS","GOTS_RM","Responsible_RM")))))))</f>
        <v>#REF!</v>
      </c>
      <c r="AF2854" s="13" t="str" cm="1">
        <f t="array" aca="1" ref="AF2854" ca="1">IF($S2854="","",INDIRECT("$Z"&amp;$S2854))</f>
        <v/>
      </c>
      <c r="AG2854" s="155"/>
      <c r="AH2854" s="13" t="str" cm="1">
        <f t="array" aca="1" ref="AH2854" ca="1">IFERROR(INDIRECT("$ag"&amp;S2854),"")</f>
        <v/>
      </c>
      <c r="AI2854" s="13" t="e" cm="1">
        <f t="array" aca="1" ref="AI2854" ca="1">INDIRECT("O"&amp;S2853)</f>
        <v>#REF!</v>
      </c>
      <c r="AJ2854" s="13" t="str">
        <f>IF($I2854="","",INDEX('Raw Material'!$A$1:$J$75,MATCH(I2854,'Raw Material'!$A$1:$A$75,0),(MATCH(G2854,'Raw Material'!$A$1:$J$1,0))))</f>
        <v/>
      </c>
      <c r="AK2854" s="13" t="str">
        <f t="shared" si="1293"/>
        <v>YANLIŞRM</v>
      </c>
      <c r="AL2854" s="153" t="str">
        <f t="shared" si="1294"/>
        <v/>
      </c>
    </row>
    <row r="2855" spans="1:38" ht="16.5" customHeight="1">
      <c r="A2855" s="161"/>
      <c r="B2855" s="166"/>
      <c r="C2855" s="167"/>
      <c r="D2855" s="156"/>
      <c r="E2855" s="156"/>
      <c r="F2855" s="174"/>
      <c r="G2855" s="181"/>
      <c r="H2855" s="182"/>
      <c r="I2855" s="182"/>
      <c r="J2855" s="182"/>
      <c r="K2855" s="32"/>
      <c r="L2855" s="178"/>
      <c r="M2855" s="178"/>
      <c r="N2855" s="81"/>
      <c r="O2855" s="185"/>
      <c r="P2855" s="103"/>
      <c r="Q2855" s="84" t="str">
        <f t="shared" si="1295"/>
        <v/>
      </c>
      <c r="R2855" s="159"/>
      <c r="S2855" s="28" t="str" cm="1">
        <f t="array" aca="1" ref="S2855" ca="1">IF(INDIRECT("A"&amp;114+$U2855)&lt;&gt;"",114+$U2855,"")</f>
        <v/>
      </c>
      <c r="T2855" s="28" t="str">
        <f t="shared" ca="1" si="1296"/>
        <v>$B</v>
      </c>
      <c r="U2855" s="29">
        <f t="shared" si="1302"/>
        <v>2736</v>
      </c>
      <c r="V2855" s="29">
        <v>228.41666666668499</v>
      </c>
      <c r="W2855" s="29">
        <f t="shared" si="1303"/>
        <v>228</v>
      </c>
      <c r="X2855" s="41" t="str" cm="1">
        <f t="array" aca="1" ref="X2855" ca="1">IFERROR(INDEX('PC&amp;PD'!$A$1:$AP$15,ROW('PC&amp;PD'!$A$15),MATCH(INDIRECT(T2855),'PC&amp;PD'!$A$1:$AP$1,0)),"")</f>
        <v/>
      </c>
      <c r="Z2855" s="155"/>
      <c r="AA2855" s="13" t="str">
        <f t="shared" si="1292"/>
        <v/>
      </c>
      <c r="AB2855" s="155"/>
      <c r="AC2855" s="13" t="str">
        <f t="shared" ca="1" si="1297"/>
        <v>$AB</v>
      </c>
      <c r="AD2855" s="13" t="str" cm="1">
        <f t="array" aca="1" ref="AD2855" ca="1">IFERROR(IF((LEFT(INDIRECT("$F"&amp;$S2855),4))="GOTS",IF($G2855="Organic","GOTS_Organic_raw",(IF($G2855="Responsible","GOTS_Responsible",(IF($G2855="No Attribute (Conventional)","GOTS_conventional",(IF($G2855="Recycled Pre/Post-Consumer","GOTS_pre_post",(IF($G2855="In-Conversion","GOTS_in_conversion",(IF($G2855="Sustainably Sourced","Sustainably_sourced",""))))))))))),IF($G2855="Organic","Organic",(IF($G2855="Responsible","Responsible",(IF($G2855="No Attribute (Conventional)","No_Attribute_Conventional",(IF($G2855="Recycled Pre/Post-Consumer","Recycled_Pre_Post_Consumer",(IF($G2855="In-Conversion","In_Conversion",(IF($G2855="Recycled Pre-Consumer","Recycled_Pre_Consumer",(IF($G2855="Recycled Post-Consumer","Recycled_Post_Consumer",(IF($G2855="Sustainably Sourced","Sustainably_sourced","")))))))))))))))),"")</f>
        <v/>
      </c>
      <c r="AE2855" s="13" t="e" cm="1">
        <f t="array" aca="1" ref="AE2855" ca="1">IF(INDIRECT("$F"&amp;$S2855)="","",IF(LEFT(INDIRECT("$F"&amp;$S2855),3)="GRS","GRS_RCS_RM",IF((LEFT(INDIRECT("$F"&amp;$S2855),3))="RCS","GRS_RCS_RM",IF(INDIRECT("$F"&amp;$S2855)="OCS (No Label)","OCS_Conversion_RM",IF(LEFT(INDIRECT("$F"&amp;$S2855),3)="OCS","OCS_RM",IF(RIGHT(INDIRECT("$F"&amp;$S2855),10)="conversion","GOTS_RM_conversion",IF((LEFT(INDIRECT("$F"&amp;$S2855),4))="GOTS","GOTS_RM","Responsible_RM")))))))</f>
        <v>#REF!</v>
      </c>
      <c r="AF2855" s="13" t="str" cm="1">
        <f t="array" aca="1" ref="AF2855" ca="1">IF($S2855="","",INDIRECT("$Z"&amp;$S2855))</f>
        <v/>
      </c>
      <c r="AG2855" s="155"/>
      <c r="AH2855" s="13" t="str" cm="1">
        <f t="array" aca="1" ref="AH2855" ca="1">IFERROR(INDIRECT("$ag"&amp;S2855),"")</f>
        <v/>
      </c>
      <c r="AI2855" s="13" t="e" cm="1">
        <f t="array" aca="1" ref="AI2855" ca="1">INDIRECT("O"&amp;S2854)</f>
        <v>#REF!</v>
      </c>
      <c r="AJ2855" s="13" t="str">
        <f>IF($I2855="","",INDEX('Raw Material'!$A$1:$J$75,MATCH(I2855,'Raw Material'!$A$1:$A$75,0),(MATCH(G2855,'Raw Material'!$A$1:$J$1,0))))</f>
        <v/>
      </c>
      <c r="AK2855" s="13" t="str">
        <f t="shared" si="1293"/>
        <v>YANLIŞRM</v>
      </c>
      <c r="AL2855" s="153" t="str">
        <f t="shared" si="1294"/>
        <v/>
      </c>
    </row>
    <row r="2856" spans="1:38" ht="16.5" customHeight="1">
      <c r="A2856" s="162"/>
      <c r="B2856" s="168"/>
      <c r="C2856" s="169"/>
      <c r="D2856" s="156"/>
      <c r="E2856" s="156"/>
      <c r="F2856" s="175"/>
      <c r="G2856" s="181"/>
      <c r="H2856" s="182"/>
      <c r="I2856" s="182"/>
      <c r="J2856" s="182"/>
      <c r="K2856" s="32"/>
      <c r="L2856" s="179"/>
      <c r="M2856" s="179"/>
      <c r="N2856" s="81"/>
      <c r="O2856" s="185"/>
      <c r="P2856" s="103"/>
      <c r="Q2856" s="84" t="str">
        <f t="shared" si="1295"/>
        <v/>
      </c>
      <c r="R2856" s="159"/>
      <c r="S2856" s="28" t="str" cm="1">
        <f t="array" aca="1" ref="S2856" ca="1">IF(INDIRECT("A"&amp;114+$U2856)&lt;&gt;"",114+$U2856,"")</f>
        <v/>
      </c>
      <c r="T2856" s="28" t="str">
        <f t="shared" ca="1" si="1296"/>
        <v>$B</v>
      </c>
      <c r="U2856" s="29">
        <f t="shared" si="1302"/>
        <v>2736</v>
      </c>
      <c r="V2856" s="29">
        <v>228.50000000001799</v>
      </c>
      <c r="W2856" s="29">
        <f t="shared" si="1303"/>
        <v>228</v>
      </c>
      <c r="X2856" s="41" t="str" cm="1">
        <f t="array" aca="1" ref="X2856" ca="1">IFERROR(INDEX('PC&amp;PD'!$A$1:$AP$15,ROW('PC&amp;PD'!$A$15),MATCH(INDIRECT(T2856),'PC&amp;PD'!$A$1:$AP$1,0)),"")</f>
        <v/>
      </c>
      <c r="Z2856" s="155"/>
      <c r="AA2856" s="13" t="str">
        <f t="shared" si="1292"/>
        <v/>
      </c>
      <c r="AB2856" s="155"/>
      <c r="AC2856" s="13" t="str">
        <f t="shared" ca="1" si="1297"/>
        <v>$AB</v>
      </c>
      <c r="AD2856" s="13" t="str" cm="1">
        <f t="array" aca="1" ref="AD2856" ca="1">IFERROR(IF((LEFT(INDIRECT("$F"&amp;$S2856),4))="GOTS",IF($G2856="Organic","GOTS_Organic_raw",(IF($G2856="Responsible","GOTS_Responsible",(IF($G2856="No Attribute (Conventional)","GOTS_conventional",(IF($G2856="Recycled Pre/Post-Consumer","GOTS_pre_post",(IF($G2856="In-Conversion","GOTS_in_conversion",(IF($G2856="Sustainably Sourced","Sustainably_sourced",""))))))))))),IF($G2856="Organic","Organic",(IF($G2856="Responsible","Responsible",(IF($G2856="No Attribute (Conventional)","No_Attribute_Conventional",(IF($G2856="Recycled Pre/Post-Consumer","Recycled_Pre_Post_Consumer",(IF($G2856="In-Conversion","In_Conversion",(IF($G2856="Recycled Pre-Consumer","Recycled_Pre_Consumer",(IF($G2856="Recycled Post-Consumer","Recycled_Post_Consumer",(IF($G2856="Sustainably Sourced","Sustainably_sourced","")))))))))))))))),"")</f>
        <v/>
      </c>
      <c r="AE2856" s="13" t="e" cm="1">
        <f t="array" aca="1" ref="AE2856" ca="1">IF(INDIRECT("$F"&amp;$S2856)="","",IF(LEFT(INDIRECT("$F"&amp;$S2856),3)="GRS","GRS_RCS_RM",IF((LEFT(INDIRECT("$F"&amp;$S2856),3))="RCS","GRS_RCS_RM",IF(INDIRECT("$F"&amp;$S2856)="OCS (No Label)","OCS_Conversion_RM",IF(LEFT(INDIRECT("$F"&amp;$S2856),3)="OCS","OCS_RM",IF(RIGHT(INDIRECT("$F"&amp;$S2856),10)="conversion","GOTS_RM_conversion",IF((LEFT(INDIRECT("$F"&amp;$S2856),4))="GOTS","GOTS_RM","Responsible_RM")))))))</f>
        <v>#REF!</v>
      </c>
      <c r="AF2856" s="13" t="str" cm="1">
        <f t="array" aca="1" ref="AF2856" ca="1">IF($S2856="","",INDIRECT("$Z"&amp;$S2856))</f>
        <v/>
      </c>
      <c r="AG2856" s="155"/>
      <c r="AH2856" s="13" t="str" cm="1">
        <f t="array" aca="1" ref="AH2856" ca="1">IFERROR(INDIRECT("$ag"&amp;S2856),"")</f>
        <v/>
      </c>
      <c r="AI2856" s="13" t="e" cm="1">
        <f t="array" aca="1" ref="AI2856" ca="1">INDIRECT("O"&amp;S2855)</f>
        <v>#REF!</v>
      </c>
      <c r="AJ2856" s="13" t="str">
        <f>IF($I2856="","",INDEX('Raw Material'!$A$1:$J$75,MATCH(I2856,'Raw Material'!$A$1:$A$75,0),(MATCH(G2856,'Raw Material'!$A$1:$J$1,0))))</f>
        <v/>
      </c>
      <c r="AK2856" s="13" t="str">
        <f t="shared" si="1293"/>
        <v>YANLIŞRM</v>
      </c>
      <c r="AL2856" s="153" t="str">
        <f t="shared" si="1294"/>
        <v/>
      </c>
    </row>
    <row r="2857" spans="1:38" ht="16.5" customHeight="1">
      <c r="A2857" s="162"/>
      <c r="B2857" s="168"/>
      <c r="C2857" s="169"/>
      <c r="D2857" s="156"/>
      <c r="E2857" s="156"/>
      <c r="F2857" s="175"/>
      <c r="G2857" s="181"/>
      <c r="H2857" s="182"/>
      <c r="I2857" s="182"/>
      <c r="J2857" s="182"/>
      <c r="K2857" s="32"/>
      <c r="L2857" s="179"/>
      <c r="M2857" s="179"/>
      <c r="N2857" s="81"/>
      <c r="O2857" s="185"/>
      <c r="P2857" s="103"/>
      <c r="Q2857" s="84" t="str">
        <f t="shared" si="1295"/>
        <v/>
      </c>
      <c r="R2857" s="159"/>
      <c r="S2857" s="28" t="str" cm="1">
        <f t="array" aca="1" ref="S2857" ca="1">IF(INDIRECT("A"&amp;114+$U2857)&lt;&gt;"",114+$U2857,"")</f>
        <v/>
      </c>
      <c r="T2857" s="28" t="str">
        <f t="shared" ca="1" si="1296"/>
        <v>$B</v>
      </c>
      <c r="U2857" s="29">
        <f t="shared" si="1302"/>
        <v>2736</v>
      </c>
      <c r="V2857" s="29">
        <v>228.58333333335099</v>
      </c>
      <c r="W2857" s="29">
        <f t="shared" si="1303"/>
        <v>228</v>
      </c>
      <c r="X2857" s="41" t="str" cm="1">
        <f t="array" aca="1" ref="X2857" ca="1">IFERROR(INDEX('PC&amp;PD'!$A$1:$AP$15,ROW('PC&amp;PD'!$A$15),MATCH(INDIRECT(T2857),'PC&amp;PD'!$A$1:$AP$1,0)),"")</f>
        <v/>
      </c>
      <c r="Z2857" s="155"/>
      <c r="AA2857" s="13" t="str">
        <f t="shared" si="1292"/>
        <v/>
      </c>
      <c r="AB2857" s="155"/>
      <c r="AC2857" s="13" t="str">
        <f t="shared" ca="1" si="1297"/>
        <v>$AB</v>
      </c>
      <c r="AD2857" s="13" t="str" cm="1">
        <f t="array" aca="1" ref="AD2857" ca="1">IFERROR(IF((LEFT(INDIRECT("$F"&amp;$S2857),4))="GOTS",IF($G2857="Organic","GOTS_Organic_raw",(IF($G2857="Responsible","GOTS_Responsible",(IF($G2857="No Attribute (Conventional)","GOTS_conventional",(IF($G2857="Recycled Pre/Post-Consumer","GOTS_pre_post",(IF($G2857="In-Conversion","GOTS_in_conversion",(IF($G2857="Sustainably Sourced","Sustainably_sourced",""))))))))))),IF($G2857="Organic","Organic",(IF($G2857="Responsible","Responsible",(IF($G2857="No Attribute (Conventional)","No_Attribute_Conventional",(IF($G2857="Recycled Pre/Post-Consumer","Recycled_Pre_Post_Consumer",(IF($G2857="In-Conversion","In_Conversion",(IF($G2857="Recycled Pre-Consumer","Recycled_Pre_Consumer",(IF($G2857="Recycled Post-Consumer","Recycled_Post_Consumer",(IF($G2857="Sustainably Sourced","Sustainably_sourced","")))))))))))))))),"")</f>
        <v/>
      </c>
      <c r="AE2857" s="13" t="e" cm="1">
        <f t="array" aca="1" ref="AE2857" ca="1">IF(INDIRECT("$F"&amp;$S2857)="","",IF(LEFT(INDIRECT("$F"&amp;$S2857),3)="GRS","GRS_RCS_RM",IF((LEFT(INDIRECT("$F"&amp;$S2857),3))="RCS","GRS_RCS_RM",IF(INDIRECT("$F"&amp;$S2857)="OCS (No Label)","OCS_Conversion_RM",IF(LEFT(INDIRECT("$F"&amp;$S2857),3)="OCS","OCS_RM",IF(RIGHT(INDIRECT("$F"&amp;$S2857),10)="conversion","GOTS_RM_conversion",IF((LEFT(INDIRECT("$F"&amp;$S2857),4))="GOTS","GOTS_RM","Responsible_RM")))))))</f>
        <v>#REF!</v>
      </c>
      <c r="AF2857" s="13" t="str" cm="1">
        <f t="array" aca="1" ref="AF2857" ca="1">IF($S2857="","",INDIRECT("$Z"&amp;$S2857))</f>
        <v/>
      </c>
      <c r="AG2857" s="155"/>
      <c r="AH2857" s="13" t="str" cm="1">
        <f t="array" aca="1" ref="AH2857" ca="1">IFERROR(INDIRECT("$ag"&amp;S2857),"")</f>
        <v/>
      </c>
      <c r="AI2857" s="13" t="e" cm="1">
        <f t="array" aca="1" ref="AI2857" ca="1">INDIRECT("O"&amp;S2856)</f>
        <v>#REF!</v>
      </c>
      <c r="AJ2857" s="13" t="str">
        <f>IF($I2857="","",INDEX('Raw Material'!$A$1:$J$75,MATCH(I2857,'Raw Material'!$A$1:$A$75,0),(MATCH(G2857,'Raw Material'!$A$1:$J$1,0))))</f>
        <v/>
      </c>
      <c r="AK2857" s="13" t="str">
        <f t="shared" si="1293"/>
        <v>YANLIŞRM</v>
      </c>
      <c r="AL2857" s="153" t="str">
        <f t="shared" si="1294"/>
        <v/>
      </c>
    </row>
    <row r="2858" spans="1:38" ht="16.5" customHeight="1">
      <c r="A2858" s="162"/>
      <c r="B2858" s="168"/>
      <c r="C2858" s="169"/>
      <c r="D2858" s="156"/>
      <c r="E2858" s="156"/>
      <c r="F2858" s="175"/>
      <c r="G2858" s="181"/>
      <c r="H2858" s="182"/>
      <c r="I2858" s="182"/>
      <c r="J2858" s="182"/>
      <c r="K2858" s="32"/>
      <c r="L2858" s="179"/>
      <c r="M2858" s="179"/>
      <c r="N2858" s="81"/>
      <c r="O2858" s="185"/>
      <c r="P2858" s="103"/>
      <c r="Q2858" s="84" t="str">
        <f t="shared" si="1295"/>
        <v/>
      </c>
      <c r="R2858" s="159"/>
      <c r="S2858" s="28" t="str" cm="1">
        <f t="array" aca="1" ref="S2858" ca="1">IF(INDIRECT("A"&amp;114+$U2858)&lt;&gt;"",114+$U2858,"")</f>
        <v/>
      </c>
      <c r="T2858" s="28" t="str">
        <f t="shared" ca="1" si="1296"/>
        <v>$B</v>
      </c>
      <c r="U2858" s="29">
        <f t="shared" si="1302"/>
        <v>2736</v>
      </c>
      <c r="V2858" s="29">
        <v>228.66666666668499</v>
      </c>
      <c r="W2858" s="29">
        <f t="shared" si="1303"/>
        <v>228</v>
      </c>
      <c r="X2858" s="41" t="str" cm="1">
        <f t="array" aca="1" ref="X2858" ca="1">IFERROR(INDEX('PC&amp;PD'!$A$1:$AP$15,ROW('PC&amp;PD'!$A$15),MATCH(INDIRECT(T2858),'PC&amp;PD'!$A$1:$AP$1,0)),"")</f>
        <v/>
      </c>
      <c r="Z2858" s="155"/>
      <c r="AA2858" s="13" t="str">
        <f t="shared" si="1292"/>
        <v/>
      </c>
      <c r="AB2858" s="155"/>
      <c r="AC2858" s="13" t="str">
        <f t="shared" ca="1" si="1297"/>
        <v>$AB</v>
      </c>
      <c r="AD2858" s="13" t="str" cm="1">
        <f t="array" aca="1" ref="AD2858" ca="1">IFERROR(IF((LEFT(INDIRECT("$F"&amp;$S2858),4))="GOTS",IF($G2858="Organic","GOTS_Organic_raw",(IF($G2858="Responsible","GOTS_Responsible",(IF($G2858="No Attribute (Conventional)","GOTS_conventional",(IF($G2858="Recycled Pre/Post-Consumer","GOTS_pre_post",(IF($G2858="In-Conversion","GOTS_in_conversion",(IF($G2858="Sustainably Sourced","Sustainably_sourced",""))))))))))),IF($G2858="Organic","Organic",(IF($G2858="Responsible","Responsible",(IF($G2858="No Attribute (Conventional)","No_Attribute_Conventional",(IF($G2858="Recycled Pre/Post-Consumer","Recycled_Pre_Post_Consumer",(IF($G2858="In-Conversion","In_Conversion",(IF($G2858="Recycled Pre-Consumer","Recycled_Pre_Consumer",(IF($G2858="Recycled Post-Consumer","Recycled_Post_Consumer",(IF($G2858="Sustainably Sourced","Sustainably_sourced","")))))))))))))))),"")</f>
        <v/>
      </c>
      <c r="AE2858" s="13" t="e" cm="1">
        <f t="array" aca="1" ref="AE2858" ca="1">IF(INDIRECT("$F"&amp;$S2858)="","",IF(LEFT(INDIRECT("$F"&amp;$S2858),3)="GRS","GRS_RCS_RM",IF((LEFT(INDIRECT("$F"&amp;$S2858),3))="RCS","GRS_RCS_RM",IF(INDIRECT("$F"&amp;$S2858)="OCS (No Label)","OCS_Conversion_RM",IF(LEFT(INDIRECT("$F"&amp;$S2858),3)="OCS","OCS_RM",IF(RIGHT(INDIRECT("$F"&amp;$S2858),10)="conversion","GOTS_RM_conversion",IF((LEFT(INDIRECT("$F"&amp;$S2858),4))="GOTS","GOTS_RM","Responsible_RM")))))))</f>
        <v>#REF!</v>
      </c>
      <c r="AF2858" s="13" t="str" cm="1">
        <f t="array" aca="1" ref="AF2858" ca="1">IF($S2858="","",INDIRECT("$Z"&amp;$S2858))</f>
        <v/>
      </c>
      <c r="AG2858" s="155"/>
      <c r="AH2858" s="13" t="str" cm="1">
        <f t="array" aca="1" ref="AH2858" ca="1">IFERROR(INDIRECT("$ag"&amp;S2858),"")</f>
        <v/>
      </c>
      <c r="AI2858" s="13" t="e" cm="1">
        <f t="array" aca="1" ref="AI2858" ca="1">INDIRECT("O"&amp;S2857)</f>
        <v>#REF!</v>
      </c>
      <c r="AJ2858" s="13" t="str">
        <f>IF($I2858="","",INDEX('Raw Material'!$A$1:$J$75,MATCH(I2858,'Raw Material'!$A$1:$A$75,0),(MATCH(G2858,'Raw Material'!$A$1:$J$1,0))))</f>
        <v/>
      </c>
      <c r="AK2858" s="13" t="str">
        <f t="shared" si="1293"/>
        <v>YANLIŞRM</v>
      </c>
      <c r="AL2858" s="153" t="str">
        <f t="shared" si="1294"/>
        <v/>
      </c>
    </row>
    <row r="2859" spans="1:38" ht="16.5" customHeight="1">
      <c r="A2859" s="162"/>
      <c r="B2859" s="168"/>
      <c r="C2859" s="169"/>
      <c r="D2859" s="156"/>
      <c r="E2859" s="156"/>
      <c r="F2859" s="175"/>
      <c r="G2859" s="181"/>
      <c r="H2859" s="182"/>
      <c r="I2859" s="182"/>
      <c r="J2859" s="182"/>
      <c r="K2859" s="32"/>
      <c r="L2859" s="179"/>
      <c r="M2859" s="179"/>
      <c r="N2859" s="81"/>
      <c r="O2859" s="185"/>
      <c r="P2859" s="103"/>
      <c r="Q2859" s="84" t="str">
        <f t="shared" si="1295"/>
        <v/>
      </c>
      <c r="R2859" s="159"/>
      <c r="S2859" s="28" t="str" cm="1">
        <f t="array" aca="1" ref="S2859" ca="1">IF(INDIRECT("A"&amp;114+$U2859)&lt;&gt;"",114+$U2859,"")</f>
        <v/>
      </c>
      <c r="T2859" s="28" t="str">
        <f t="shared" ca="1" si="1296"/>
        <v>$B</v>
      </c>
      <c r="U2859" s="29">
        <f t="shared" si="1302"/>
        <v>2736</v>
      </c>
      <c r="V2859" s="29">
        <v>228.75000000001799</v>
      </c>
      <c r="W2859" s="29">
        <f t="shared" si="1303"/>
        <v>228</v>
      </c>
      <c r="X2859" s="41" t="str" cm="1">
        <f t="array" aca="1" ref="X2859" ca="1">IFERROR(INDEX('PC&amp;PD'!$A$1:$AP$15,ROW('PC&amp;PD'!$A$15),MATCH(INDIRECT(T2859),'PC&amp;PD'!$A$1:$AP$1,0)),"")</f>
        <v/>
      </c>
      <c r="Z2859" s="155"/>
      <c r="AA2859" s="13" t="str">
        <f t="shared" si="1292"/>
        <v/>
      </c>
      <c r="AB2859" s="155"/>
      <c r="AC2859" s="13" t="str">
        <f t="shared" ca="1" si="1297"/>
        <v>$AB</v>
      </c>
      <c r="AD2859" s="13" t="str" cm="1">
        <f t="array" aca="1" ref="AD2859" ca="1">IFERROR(IF((LEFT(INDIRECT("$F"&amp;$S2859),4))="GOTS",IF($G2859="Organic","GOTS_Organic_raw",(IF($G2859="Responsible","GOTS_Responsible",(IF($G2859="No Attribute (Conventional)","GOTS_conventional",(IF($G2859="Recycled Pre/Post-Consumer","GOTS_pre_post",(IF($G2859="In-Conversion","GOTS_in_conversion",(IF($G2859="Sustainably Sourced","Sustainably_sourced",""))))))))))),IF($G2859="Organic","Organic",(IF($G2859="Responsible","Responsible",(IF($G2859="No Attribute (Conventional)","No_Attribute_Conventional",(IF($G2859="Recycled Pre/Post-Consumer","Recycled_Pre_Post_Consumer",(IF($G2859="In-Conversion","In_Conversion",(IF($G2859="Recycled Pre-Consumer","Recycled_Pre_Consumer",(IF($G2859="Recycled Post-Consumer","Recycled_Post_Consumer",(IF($G2859="Sustainably Sourced","Sustainably_sourced","")))))))))))))))),"")</f>
        <v/>
      </c>
      <c r="AE2859" s="13" t="e" cm="1">
        <f t="array" aca="1" ref="AE2859" ca="1">IF(INDIRECT("$F"&amp;$S2859)="","",IF(LEFT(INDIRECT("$F"&amp;$S2859),3)="GRS","GRS_RCS_RM",IF((LEFT(INDIRECT("$F"&amp;$S2859),3))="RCS","GRS_RCS_RM",IF(INDIRECT("$F"&amp;$S2859)="OCS (No Label)","OCS_Conversion_RM",IF(LEFT(INDIRECT("$F"&amp;$S2859),3)="OCS","OCS_RM",IF(RIGHT(INDIRECT("$F"&amp;$S2859),10)="conversion","GOTS_RM_conversion",IF((LEFT(INDIRECT("$F"&amp;$S2859),4))="GOTS","GOTS_RM","Responsible_RM")))))))</f>
        <v>#REF!</v>
      </c>
      <c r="AF2859" s="13" t="str" cm="1">
        <f t="array" aca="1" ref="AF2859" ca="1">IF($S2859="","",INDIRECT("$Z"&amp;$S2859))</f>
        <v/>
      </c>
      <c r="AG2859" s="155"/>
      <c r="AH2859" s="13" t="str" cm="1">
        <f t="array" aca="1" ref="AH2859" ca="1">IFERROR(INDIRECT("$ag"&amp;S2859),"")</f>
        <v/>
      </c>
      <c r="AI2859" s="13" t="e" cm="1">
        <f t="array" aca="1" ref="AI2859" ca="1">INDIRECT("O"&amp;S2858)</f>
        <v>#REF!</v>
      </c>
      <c r="AJ2859" s="13" t="str">
        <f>IF($I2859="","",INDEX('Raw Material'!$A$1:$J$75,MATCH(I2859,'Raw Material'!$A$1:$A$75,0),(MATCH(G2859,'Raw Material'!$A$1:$J$1,0))))</f>
        <v/>
      </c>
      <c r="AK2859" s="13" t="str">
        <f t="shared" si="1293"/>
        <v>YANLIŞRM</v>
      </c>
      <c r="AL2859" s="153" t="str">
        <f t="shared" si="1294"/>
        <v/>
      </c>
    </row>
    <row r="2860" spans="1:38" ht="16.5" customHeight="1">
      <c r="A2860" s="162"/>
      <c r="B2860" s="168"/>
      <c r="C2860" s="169"/>
      <c r="D2860" s="156"/>
      <c r="E2860" s="156"/>
      <c r="F2860" s="175"/>
      <c r="G2860" s="181"/>
      <c r="H2860" s="182"/>
      <c r="I2860" s="182"/>
      <c r="J2860" s="182"/>
      <c r="K2860" s="32"/>
      <c r="L2860" s="179"/>
      <c r="M2860" s="179"/>
      <c r="N2860" s="81"/>
      <c r="O2860" s="185"/>
      <c r="P2860" s="103"/>
      <c r="Q2860" s="84" t="str">
        <f t="shared" si="1295"/>
        <v/>
      </c>
      <c r="R2860" s="159"/>
      <c r="S2860" s="28" t="str" cm="1">
        <f t="array" aca="1" ref="S2860" ca="1">IF(INDIRECT("A"&amp;114+$U2860)&lt;&gt;"",114+$U2860,"")</f>
        <v/>
      </c>
      <c r="T2860" s="28" t="str">
        <f t="shared" ca="1" si="1296"/>
        <v>$B</v>
      </c>
      <c r="U2860" s="29">
        <f t="shared" si="1302"/>
        <v>2736</v>
      </c>
      <c r="V2860" s="29">
        <v>228.83333333335099</v>
      </c>
      <c r="W2860" s="29">
        <f t="shared" si="1303"/>
        <v>228</v>
      </c>
      <c r="X2860" s="41" t="str" cm="1">
        <f t="array" aca="1" ref="X2860" ca="1">IFERROR(INDEX('PC&amp;PD'!$A$1:$AP$15,ROW('PC&amp;PD'!$A$15),MATCH(INDIRECT(T2860),'PC&amp;PD'!$A$1:$AP$1,0)),"")</f>
        <v/>
      </c>
      <c r="Z2860" s="155"/>
      <c r="AA2860" s="13" t="str">
        <f t="shared" si="1292"/>
        <v/>
      </c>
      <c r="AB2860" s="155"/>
      <c r="AC2860" s="13" t="str">
        <f t="shared" ca="1" si="1297"/>
        <v>$AB</v>
      </c>
      <c r="AD2860" s="13" t="str" cm="1">
        <f t="array" aca="1" ref="AD2860" ca="1">IFERROR(IF((LEFT(INDIRECT("$F"&amp;$S2860),4))="GOTS",IF($G2860="Organic","GOTS_Organic_raw",(IF($G2860="Responsible","GOTS_Responsible",(IF($G2860="No Attribute (Conventional)","GOTS_conventional",(IF($G2860="Recycled Pre/Post-Consumer","GOTS_pre_post",(IF($G2860="In-Conversion","GOTS_in_conversion",(IF($G2860="Sustainably Sourced","Sustainably_sourced",""))))))))))),IF($G2860="Organic","Organic",(IF($G2860="Responsible","Responsible",(IF($G2860="No Attribute (Conventional)","No_Attribute_Conventional",(IF($G2860="Recycled Pre/Post-Consumer","Recycled_Pre_Post_Consumer",(IF($G2860="In-Conversion","In_Conversion",(IF($G2860="Recycled Pre-Consumer","Recycled_Pre_Consumer",(IF($G2860="Recycled Post-Consumer","Recycled_Post_Consumer",(IF($G2860="Sustainably Sourced","Sustainably_sourced","")))))))))))))))),"")</f>
        <v/>
      </c>
      <c r="AE2860" s="13" t="e" cm="1">
        <f t="array" aca="1" ref="AE2860" ca="1">IF(INDIRECT("$F"&amp;$S2860)="","",IF(LEFT(INDIRECT("$F"&amp;$S2860),3)="GRS","GRS_RCS_RM",IF((LEFT(INDIRECT("$F"&amp;$S2860),3))="RCS","GRS_RCS_RM",IF(INDIRECT("$F"&amp;$S2860)="OCS (No Label)","OCS_Conversion_RM",IF(LEFT(INDIRECT("$F"&amp;$S2860),3)="OCS","OCS_RM",IF(RIGHT(INDIRECT("$F"&amp;$S2860),10)="conversion","GOTS_RM_conversion",IF((LEFT(INDIRECT("$F"&amp;$S2860),4))="GOTS","GOTS_RM","Responsible_RM")))))))</f>
        <v>#REF!</v>
      </c>
      <c r="AF2860" s="13" t="str" cm="1">
        <f t="array" aca="1" ref="AF2860" ca="1">IF($S2860="","",INDIRECT("$Z"&amp;$S2860))</f>
        <v/>
      </c>
      <c r="AG2860" s="155"/>
      <c r="AH2860" s="13" t="str" cm="1">
        <f t="array" aca="1" ref="AH2860" ca="1">IFERROR(INDIRECT("$ag"&amp;S2860),"")</f>
        <v/>
      </c>
      <c r="AI2860" s="13" t="e" cm="1">
        <f t="array" aca="1" ref="AI2860" ca="1">INDIRECT("O"&amp;S2859)</f>
        <v>#REF!</v>
      </c>
      <c r="AJ2860" s="13" t="str">
        <f>IF($I2860="","",INDEX('Raw Material'!$A$1:$J$75,MATCH(I2860,'Raw Material'!$A$1:$A$75,0),(MATCH(G2860,'Raw Material'!$A$1:$J$1,0))))</f>
        <v/>
      </c>
      <c r="AK2860" s="13" t="str">
        <f t="shared" si="1293"/>
        <v>YANLIŞRM</v>
      </c>
      <c r="AL2860" s="153" t="str">
        <f t="shared" si="1294"/>
        <v/>
      </c>
    </row>
    <row r="2861" spans="1:38" ht="16.5" customHeight="1" thickBot="1">
      <c r="A2861" s="163"/>
      <c r="B2861" s="170"/>
      <c r="C2861" s="171"/>
      <c r="D2861" s="156"/>
      <c r="E2861" s="156"/>
      <c r="F2861" s="176"/>
      <c r="G2861" s="157"/>
      <c r="H2861" s="158"/>
      <c r="I2861" s="158"/>
      <c r="J2861" s="158"/>
      <c r="K2861" s="33"/>
      <c r="L2861" s="180"/>
      <c r="M2861" s="180"/>
      <c r="N2861" s="82"/>
      <c r="O2861" s="186"/>
      <c r="P2861" s="103"/>
      <c r="Q2861" s="84" t="str">
        <f t="shared" si="1295"/>
        <v/>
      </c>
      <c r="R2861" s="159"/>
      <c r="S2861" s="28" t="str" cm="1">
        <f t="array" aca="1" ref="S2861" ca="1">IF(INDIRECT("A"&amp;114+$U2861)&lt;&gt;"",114+$U2861,"")</f>
        <v/>
      </c>
      <c r="T2861" s="28" t="str">
        <f t="shared" ca="1" si="1296"/>
        <v>$B</v>
      </c>
      <c r="U2861" s="29">
        <f t="shared" si="1302"/>
        <v>2736</v>
      </c>
      <c r="V2861" s="29">
        <v>228.91666666668499</v>
      </c>
      <c r="W2861" s="29">
        <f t="shared" si="1303"/>
        <v>228</v>
      </c>
      <c r="X2861" s="41" t="str" cm="1">
        <f t="array" aca="1" ref="X2861" ca="1">IFERROR(INDEX('PC&amp;PD'!$A$1:$AP$15,ROW('PC&amp;PD'!$A$15),MATCH(INDIRECT(T2861),'PC&amp;PD'!$A$1:$AP$1,0)),"")</f>
        <v/>
      </c>
      <c r="Z2861" s="155"/>
      <c r="AA2861" s="13" t="str">
        <f t="shared" si="1292"/>
        <v/>
      </c>
      <c r="AB2861" s="155"/>
      <c r="AC2861" s="13" t="str">
        <f t="shared" ca="1" si="1297"/>
        <v>$AB</v>
      </c>
      <c r="AD2861" s="13" t="str" cm="1">
        <f t="array" aca="1" ref="AD2861" ca="1">IFERROR(IF((LEFT(INDIRECT("$F"&amp;$S2861),4))="GOTS",IF($G2861="Organic","GOTS_Organic_raw",(IF($G2861="Responsible","GOTS_Responsible",(IF($G2861="No Attribute (Conventional)","GOTS_conventional",(IF($G2861="Recycled Pre/Post-Consumer","GOTS_pre_post",(IF($G2861="In-Conversion","GOTS_in_conversion",(IF($G2861="Sustainably Sourced","Sustainably_sourced",""))))))))))),IF($G2861="Organic","Organic",(IF($G2861="Responsible","Responsible",(IF($G2861="No Attribute (Conventional)","No_Attribute_Conventional",(IF($G2861="Recycled Pre/Post-Consumer","Recycled_Pre_Post_Consumer",(IF($G2861="In-Conversion","In_Conversion",(IF($G2861="Recycled Pre-Consumer","Recycled_Pre_Consumer",(IF($G2861="Recycled Post-Consumer","Recycled_Post_Consumer",(IF($G2861="Sustainably Sourced","Sustainably_sourced","")))))))))))))))),"")</f>
        <v/>
      </c>
      <c r="AE2861" s="13" t="e" cm="1">
        <f t="array" aca="1" ref="AE2861" ca="1">IF(INDIRECT("$F"&amp;$S2861)="","",IF(LEFT(INDIRECT("$F"&amp;$S2861),3)="GRS","GRS_RCS_RM",IF((LEFT(INDIRECT("$F"&amp;$S2861),3))="RCS","GRS_RCS_RM",IF(INDIRECT("$F"&amp;$S2861)="OCS (No Label)","OCS_Conversion_RM",IF(LEFT(INDIRECT("$F"&amp;$S2861),3)="OCS","OCS_RM",IF(RIGHT(INDIRECT("$F"&amp;$S2861),10)="conversion","GOTS_RM_conversion",IF((LEFT(INDIRECT("$F"&amp;$S2861),4))="GOTS","GOTS_RM","Responsible_RM")))))))</f>
        <v>#REF!</v>
      </c>
      <c r="AF2861" s="13" t="str" cm="1">
        <f t="array" aca="1" ref="AF2861" ca="1">IF($S2861="","",INDIRECT("$Z"&amp;$S2861))</f>
        <v/>
      </c>
      <c r="AG2861" s="155"/>
      <c r="AH2861" s="13" t="str" cm="1">
        <f t="array" aca="1" ref="AH2861" ca="1">IFERROR(INDIRECT("$ag"&amp;S2861),"")</f>
        <v/>
      </c>
      <c r="AI2861" s="13" t="e" cm="1">
        <f t="array" aca="1" ref="AI2861" ca="1">INDIRECT("O"&amp;S2860)</f>
        <v>#REF!</v>
      </c>
      <c r="AJ2861" s="13" t="str">
        <f>IF($I2861="","",INDEX('Raw Material'!$A$1:$J$75,MATCH(I2861,'Raw Material'!$A$1:$A$75,0),(MATCH(G2861,'Raw Material'!$A$1:$J$1,0))))</f>
        <v/>
      </c>
      <c r="AK2861" s="13" t="str">
        <f t="shared" si="1293"/>
        <v>YANLIŞRM</v>
      </c>
      <c r="AL2861" s="153" t="str">
        <f t="shared" si="1294"/>
        <v/>
      </c>
    </row>
    <row r="2862" spans="1:38" ht="16.5" customHeight="1">
      <c r="A2862" s="160" t="str">
        <f>IF(B2862="","",COUNTA($B$114:$B2862))</f>
        <v/>
      </c>
      <c r="B2862" s="164"/>
      <c r="C2862" s="165"/>
      <c r="D2862" s="183"/>
      <c r="E2862" s="183"/>
      <c r="F2862" s="172"/>
      <c r="G2862" s="212"/>
      <c r="H2862" s="206"/>
      <c r="I2862" s="206"/>
      <c r="J2862" s="206"/>
      <c r="K2862" s="31"/>
      <c r="L2862" s="177" t="str">
        <f t="shared" ref="L2862" si="1316">IF(R2862="","",LEFT(R2862,LEN(R2862)-2))</f>
        <v/>
      </c>
      <c r="M2862" s="177"/>
      <c r="N2862" s="80"/>
      <c r="O2862" s="184"/>
      <c r="P2862" s="103"/>
      <c r="Q2862" s="84" t="str">
        <f t="shared" si="1295"/>
        <v/>
      </c>
      <c r="R2862" s="159" t="str">
        <f t="shared" ref="R2862" si="1317">CONCATENATE($Q2862,Q2863,Q2864,Q2865,Q2866,Q2867,$Q2868,$Q2869,$Q2870,$Q2871,Q2872,Q2873)</f>
        <v/>
      </c>
      <c r="S2862" s="28" t="str" cm="1">
        <f t="array" aca="1" ref="S2862" ca="1">IF(INDIRECT("A"&amp;114+$U2862)&lt;&gt;"",114+$U2862,"")</f>
        <v/>
      </c>
      <c r="T2862" s="28" t="str">
        <f t="shared" ca="1" si="1296"/>
        <v>$B</v>
      </c>
      <c r="U2862" s="29">
        <f t="shared" si="1302"/>
        <v>2748</v>
      </c>
      <c r="V2862" s="29">
        <v>229.00000000001799</v>
      </c>
      <c r="W2862" s="29">
        <f t="shared" si="1303"/>
        <v>229</v>
      </c>
      <c r="X2862" s="41" t="str" cm="1">
        <f t="array" aca="1" ref="X2862" ca="1">IFERROR(INDEX('PC&amp;PD'!$A$1:$AP$15,ROW('PC&amp;PD'!$A$15),MATCH(INDIRECT(T2862),'PC&amp;PD'!$A$1:$AP$1,0)),"")</f>
        <v/>
      </c>
      <c r="Z2862" s="155" t="str">
        <f t="shared" ref="Z2862" si="1318">IFERROR(IF($F2862="OCS 100","OCS (OCS 100)",IF($F2862="OCS Blended","OCS (OCS Blended)",IF($F2862="OCS (No Label)","OCS (No Label)",IF($F2862="RCS 100","RCS (RCS 100)",IF($F2862="RCS Blended","RCS (RCS Blended)",IF($F2862="GRS","GRS (GRS)",IF($F2862="GRS (No Label)", "GRS (No Label)",IF($F2862="RDS","RDS (RDS)",IF($F2862="RWS","RWS (RWS)",IF($F2862="RAS","RAS (RAS)",IF($F2862="RMS","RMS (RMS)",IF($F2862="GOTS Organic","GOTS (Organic)",IF($F2862="GOTS Made with organic","GOTS (Made with Organic)",IF($F2862="GOTS Organic - in conversion","GOTS (Organic - In Conversion)",IF($F2862="GOTS Made with organic - in conversion","GOTS (Made with Organic - In Conversion)",""))))))))))))))),"")</f>
        <v/>
      </c>
      <c r="AA2862" s="13" t="str">
        <f t="shared" si="1292"/>
        <v/>
      </c>
      <c r="AB2862" s="155" t="str">
        <f t="shared" ref="AB2862" si="1319">IFERROR(IF($F2862="OCS 100", "OCS_100",IF($F2862="OCS Blended", "OCS_Blended",IF($F2862="OCS (No Label)", "OCS_No_Label",IF($F2862="RCS 100", "RCS_100",IF($F2862="RCS Blended","RCS_Blended",IF($F2862="GRS","GRS",IF($F2862="GRS (No Label)", "GRS_No_Label",IF($F2862="RDS","RDS",IF($F2862="RWS","RWS",IF($F2862="RMS","RMS",IF($F2862="GOTS Organic","GOTS_Organic",IF($F2862="GOTS Made with organic","GOTS_Made_with_organic",IF($F2862="GOTS Organic - in conversion","GOTS_Organic_in_Conversion",IF($F2862="GOTS Made with organic - in conversion","GOTS_Made_with_Organic_in_Conversion",IF($F2862="RAS","RAS",""))))))))))))))),"")</f>
        <v/>
      </c>
      <c r="AC2862" s="13" t="str">
        <f t="shared" ca="1" si="1297"/>
        <v>$AB</v>
      </c>
      <c r="AD2862" s="13" t="str" cm="1">
        <f t="array" aca="1" ref="AD2862" ca="1">IFERROR(IF((LEFT(INDIRECT("$F"&amp;$S2862),4))="GOTS",IF($G2862="Organic","GOTS_Organic_raw",(IF($G2862="Responsible","GOTS_Responsible",(IF($G2862="No Attribute (Conventional)","GOTS_conventional",(IF($G2862="Recycled Pre/Post-Consumer","GOTS_pre_post",(IF($G2862="In-Conversion","GOTS_in_conversion",(IF($G2862="Sustainably Sourced","Sustainably_sourced",""))))))))))),IF($G2862="Organic","Organic",(IF($G2862="Responsible","Responsible",(IF($G2862="No Attribute (Conventional)","No_Attribute_Conventional",(IF($G2862="Recycled Pre/Post-Consumer","Recycled_Pre_Post_Consumer",(IF($G2862="In-Conversion","In_Conversion",(IF($G2862="Recycled Pre-Consumer","Recycled_Pre_Consumer",(IF($G2862="Recycled Post-Consumer","Recycled_Post_Consumer",(IF($G2862="Sustainably Sourced","Sustainably_sourced","")))))))))))))))),"")</f>
        <v/>
      </c>
      <c r="AE2862" s="13" t="e" cm="1">
        <f t="array" aca="1" ref="AE2862" ca="1">IF(INDIRECT("$F"&amp;$S2862)="","",IF(LEFT(INDIRECT("$F"&amp;$S2862),3)="GRS","GRS_RCS_RM",IF((LEFT(INDIRECT("$F"&amp;$S2862),3))="RCS","GRS_RCS_RM",IF(INDIRECT("$F"&amp;$S2862)="OCS (No Label)","OCS_Conversion_RM",IF(LEFT(INDIRECT("$F"&amp;$S2862),3)="OCS","OCS_RM",IF(RIGHT(INDIRECT("$F"&amp;$S2862),10)="conversion","GOTS_RM_conversion",IF((LEFT(INDIRECT("$F"&amp;$S2862),4))="GOTS","GOTS_RM","Responsible_RM")))))))</f>
        <v>#REF!</v>
      </c>
      <c r="AF2862" s="13" t="str" cm="1">
        <f t="array" aca="1" ref="AF2862" ca="1">IF($S2862="","",INDIRECT("$Z"&amp;$S2862))</f>
        <v/>
      </c>
      <c r="AG2862" s="155" t="str">
        <f t="shared" si="1291"/>
        <v/>
      </c>
      <c r="AH2862" s="13" t="str" cm="1">
        <f t="array" aca="1" ref="AH2862" ca="1">IFERROR(INDIRECT("$ag"&amp;S2862),"")</f>
        <v/>
      </c>
      <c r="AI2862" s="13" t="e" cm="1">
        <f t="array" aca="1" ref="AI2862" ca="1">INDIRECT("O"&amp;S2861)</f>
        <v>#REF!</v>
      </c>
      <c r="AJ2862" s="13" t="str">
        <f>IF($I2862="","",INDEX('Raw Material'!$A$1:$J$75,MATCH(I2862,'Raw Material'!$A$1:$A$75,0),(MATCH(G2862,'Raw Material'!$A$1:$J$1,0))))</f>
        <v/>
      </c>
      <c r="AK2862" s="13" t="str">
        <f t="shared" si="1293"/>
        <v>YANLIŞRM</v>
      </c>
      <c r="AL2862" s="153" t="str">
        <f t="shared" si="1294"/>
        <v/>
      </c>
    </row>
    <row r="2863" spans="1:38" ht="16.5" customHeight="1">
      <c r="A2863" s="161"/>
      <c r="B2863" s="166"/>
      <c r="C2863" s="167"/>
      <c r="D2863" s="156"/>
      <c r="E2863" s="156"/>
      <c r="F2863" s="173"/>
      <c r="G2863" s="181"/>
      <c r="H2863" s="182"/>
      <c r="I2863" s="182"/>
      <c r="J2863" s="182"/>
      <c r="K2863" s="32"/>
      <c r="L2863" s="178"/>
      <c r="M2863" s="178"/>
      <c r="N2863" s="81"/>
      <c r="O2863" s="185"/>
      <c r="P2863" s="103"/>
      <c r="Q2863" s="84" t="str">
        <f t="shared" si="1295"/>
        <v/>
      </c>
      <c r="R2863" s="159"/>
      <c r="S2863" s="28" t="str" cm="1">
        <f t="array" aca="1" ref="S2863" ca="1">IF(INDIRECT("A"&amp;114+$U2863)&lt;&gt;"",114+$U2863,"")</f>
        <v/>
      </c>
      <c r="T2863" s="28" t="str">
        <f t="shared" ca="1" si="1296"/>
        <v>$B</v>
      </c>
      <c r="U2863" s="29">
        <f t="shared" si="1302"/>
        <v>2748</v>
      </c>
      <c r="V2863" s="29">
        <v>229.08333333335099</v>
      </c>
      <c r="W2863" s="29">
        <f t="shared" si="1303"/>
        <v>229</v>
      </c>
      <c r="X2863" s="41" t="str" cm="1">
        <f t="array" aca="1" ref="X2863" ca="1">IFERROR(INDEX('PC&amp;PD'!$A$1:$AP$15,ROW('PC&amp;PD'!$A$15),MATCH(INDIRECT(T2863),'PC&amp;PD'!$A$1:$AP$1,0)),"")</f>
        <v/>
      </c>
      <c r="Z2863" s="155"/>
      <c r="AA2863" s="13" t="str">
        <f t="shared" si="1292"/>
        <v/>
      </c>
      <c r="AB2863" s="155"/>
      <c r="AC2863" s="13" t="str">
        <f t="shared" ca="1" si="1297"/>
        <v>$AB</v>
      </c>
      <c r="AD2863" s="13" t="str" cm="1">
        <f t="array" aca="1" ref="AD2863" ca="1">IFERROR(IF((LEFT(INDIRECT("$F"&amp;$S2863),4))="GOTS",IF($G2863="Organic","GOTS_Organic_raw",(IF($G2863="Responsible","GOTS_Responsible",(IF($G2863="No Attribute (Conventional)","GOTS_conventional",(IF($G2863="Recycled Pre/Post-Consumer","GOTS_pre_post",(IF($G2863="In-Conversion","GOTS_in_conversion",(IF($G2863="Sustainably Sourced","Sustainably_sourced",""))))))))))),IF($G2863="Organic","Organic",(IF($G2863="Responsible","Responsible",(IF($G2863="No Attribute (Conventional)","No_Attribute_Conventional",(IF($G2863="Recycled Pre/Post-Consumer","Recycled_Pre_Post_Consumer",(IF($G2863="In-Conversion","In_Conversion",(IF($G2863="Recycled Pre-Consumer","Recycled_Pre_Consumer",(IF($G2863="Recycled Post-Consumer","Recycled_Post_Consumer",(IF($G2863="Sustainably Sourced","Sustainably_sourced","")))))))))))))))),"")</f>
        <v/>
      </c>
      <c r="AE2863" s="13" t="e" cm="1">
        <f t="array" aca="1" ref="AE2863" ca="1">IF(INDIRECT("$F"&amp;$S2863)="","",IF(LEFT(INDIRECT("$F"&amp;$S2863),3)="GRS","GRS_RCS_RM",IF((LEFT(INDIRECT("$F"&amp;$S2863),3))="RCS","GRS_RCS_RM",IF(INDIRECT("$F"&amp;$S2863)="OCS (No Label)","OCS_Conversion_RM",IF(LEFT(INDIRECT("$F"&amp;$S2863),3)="OCS","OCS_RM",IF(RIGHT(INDIRECT("$F"&amp;$S2863),10)="conversion","GOTS_RM_conversion",IF((LEFT(INDIRECT("$F"&amp;$S2863),4))="GOTS","GOTS_RM","Responsible_RM")))))))</f>
        <v>#REF!</v>
      </c>
      <c r="AF2863" s="13" t="str" cm="1">
        <f t="array" aca="1" ref="AF2863" ca="1">IF($S2863="","",INDIRECT("$Z"&amp;$S2863))</f>
        <v/>
      </c>
      <c r="AG2863" s="155"/>
      <c r="AH2863" s="13" t="str" cm="1">
        <f t="array" aca="1" ref="AH2863" ca="1">IFERROR(INDIRECT("$ag"&amp;S2863),"")</f>
        <v/>
      </c>
      <c r="AI2863" s="13" t="e" cm="1">
        <f t="array" aca="1" ref="AI2863" ca="1">INDIRECT("O"&amp;S2862)</f>
        <v>#REF!</v>
      </c>
      <c r="AJ2863" s="13" t="str">
        <f>IF($I2863="","",INDEX('Raw Material'!$A$1:$J$75,MATCH(I2863,'Raw Material'!$A$1:$A$75,0),(MATCH(G2863,'Raw Material'!$A$1:$J$1,0))))</f>
        <v/>
      </c>
      <c r="AK2863" s="13" t="str">
        <f t="shared" si="1293"/>
        <v>YANLIŞRM</v>
      </c>
      <c r="AL2863" s="153" t="str">
        <f t="shared" si="1294"/>
        <v/>
      </c>
    </row>
    <row r="2864" spans="1:38" ht="16.5" customHeight="1">
      <c r="A2864" s="161"/>
      <c r="B2864" s="166"/>
      <c r="C2864" s="167"/>
      <c r="D2864" s="156"/>
      <c r="E2864" s="156"/>
      <c r="F2864" s="173"/>
      <c r="G2864" s="181"/>
      <c r="H2864" s="182"/>
      <c r="I2864" s="182"/>
      <c r="J2864" s="182"/>
      <c r="K2864" s="32"/>
      <c r="L2864" s="178"/>
      <c r="M2864" s="178"/>
      <c r="N2864" s="81"/>
      <c r="O2864" s="185"/>
      <c r="P2864" s="103"/>
      <c r="Q2864" s="84" t="str">
        <f t="shared" si="1295"/>
        <v/>
      </c>
      <c r="R2864" s="159"/>
      <c r="S2864" s="28" t="str" cm="1">
        <f t="array" aca="1" ref="S2864" ca="1">IF(INDIRECT("A"&amp;114+$U2864)&lt;&gt;"",114+$U2864,"")</f>
        <v/>
      </c>
      <c r="T2864" s="28" t="str">
        <f t="shared" ca="1" si="1296"/>
        <v>$B</v>
      </c>
      <c r="U2864" s="29">
        <f t="shared" si="1302"/>
        <v>2748</v>
      </c>
      <c r="V2864" s="29">
        <v>229.16666666668499</v>
      </c>
      <c r="W2864" s="29">
        <f t="shared" si="1303"/>
        <v>229</v>
      </c>
      <c r="X2864" s="41" t="str" cm="1">
        <f t="array" aca="1" ref="X2864" ca="1">IFERROR(INDEX('PC&amp;PD'!$A$1:$AP$15,ROW('PC&amp;PD'!$A$15),MATCH(INDIRECT(T2864),'PC&amp;PD'!$A$1:$AP$1,0)),"")</f>
        <v/>
      </c>
      <c r="Z2864" s="155"/>
      <c r="AA2864" s="13" t="str">
        <f t="shared" si="1292"/>
        <v/>
      </c>
      <c r="AB2864" s="155"/>
      <c r="AC2864" s="13" t="str">
        <f t="shared" ca="1" si="1297"/>
        <v>$AB</v>
      </c>
      <c r="AD2864" s="13" t="str" cm="1">
        <f t="array" aca="1" ref="AD2864" ca="1">IFERROR(IF((LEFT(INDIRECT("$F"&amp;$S2864),4))="GOTS",IF($G2864="Organic","GOTS_Organic_raw",(IF($G2864="Responsible","GOTS_Responsible",(IF($G2864="No Attribute (Conventional)","GOTS_conventional",(IF($G2864="Recycled Pre/Post-Consumer","GOTS_pre_post",(IF($G2864="In-Conversion","GOTS_in_conversion",(IF($G2864="Sustainably Sourced","Sustainably_sourced",""))))))))))),IF($G2864="Organic","Organic",(IF($G2864="Responsible","Responsible",(IF($G2864="No Attribute (Conventional)","No_Attribute_Conventional",(IF($G2864="Recycled Pre/Post-Consumer","Recycled_Pre_Post_Consumer",(IF($G2864="In-Conversion","In_Conversion",(IF($G2864="Recycled Pre-Consumer","Recycled_Pre_Consumer",(IF($G2864="Recycled Post-Consumer","Recycled_Post_Consumer",(IF($G2864="Sustainably Sourced","Sustainably_sourced","")))))))))))))))),"")</f>
        <v/>
      </c>
      <c r="AE2864" s="13" t="e" cm="1">
        <f t="array" aca="1" ref="AE2864" ca="1">IF(INDIRECT("$F"&amp;$S2864)="","",IF(LEFT(INDIRECT("$F"&amp;$S2864),3)="GRS","GRS_RCS_RM",IF((LEFT(INDIRECT("$F"&amp;$S2864),3))="RCS","GRS_RCS_RM",IF(INDIRECT("$F"&amp;$S2864)="OCS (No Label)","OCS_Conversion_RM",IF(LEFT(INDIRECT("$F"&amp;$S2864),3)="OCS","OCS_RM",IF(RIGHT(INDIRECT("$F"&amp;$S2864),10)="conversion","GOTS_RM_conversion",IF((LEFT(INDIRECT("$F"&amp;$S2864),4))="GOTS","GOTS_RM","Responsible_RM")))))))</f>
        <v>#REF!</v>
      </c>
      <c r="AF2864" s="13" t="str" cm="1">
        <f t="array" aca="1" ref="AF2864" ca="1">IF($S2864="","",INDIRECT("$Z"&amp;$S2864))</f>
        <v/>
      </c>
      <c r="AG2864" s="155"/>
      <c r="AH2864" s="13" t="str" cm="1">
        <f t="array" aca="1" ref="AH2864" ca="1">IFERROR(INDIRECT("$ag"&amp;S2864),"")</f>
        <v/>
      </c>
      <c r="AI2864" s="13" t="e" cm="1">
        <f t="array" aca="1" ref="AI2864" ca="1">INDIRECT("O"&amp;S2863)</f>
        <v>#REF!</v>
      </c>
      <c r="AJ2864" s="13" t="str">
        <f>IF($I2864="","",INDEX('Raw Material'!$A$1:$J$75,MATCH(I2864,'Raw Material'!$A$1:$A$75,0),(MATCH(G2864,'Raw Material'!$A$1:$J$1,0))))</f>
        <v/>
      </c>
      <c r="AK2864" s="13" t="str">
        <f t="shared" si="1293"/>
        <v>YANLIŞRM</v>
      </c>
      <c r="AL2864" s="153" t="str">
        <f t="shared" si="1294"/>
        <v/>
      </c>
    </row>
    <row r="2865" spans="1:38" ht="16.5" customHeight="1">
      <c r="A2865" s="161"/>
      <c r="B2865" s="166"/>
      <c r="C2865" s="167"/>
      <c r="D2865" s="156"/>
      <c r="E2865" s="156"/>
      <c r="F2865" s="174"/>
      <c r="G2865" s="181"/>
      <c r="H2865" s="182"/>
      <c r="I2865" s="182"/>
      <c r="J2865" s="182"/>
      <c r="K2865" s="32"/>
      <c r="L2865" s="178"/>
      <c r="M2865" s="178"/>
      <c r="N2865" s="81"/>
      <c r="O2865" s="185"/>
      <c r="P2865" s="103"/>
      <c r="Q2865" s="84" t="str">
        <f t="shared" si="1295"/>
        <v/>
      </c>
      <c r="R2865" s="159"/>
      <c r="S2865" s="28" t="str" cm="1">
        <f t="array" aca="1" ref="S2865" ca="1">IF(INDIRECT("A"&amp;114+$U2865)&lt;&gt;"",114+$U2865,"")</f>
        <v/>
      </c>
      <c r="T2865" s="28" t="str">
        <f t="shared" ca="1" si="1296"/>
        <v>$B</v>
      </c>
      <c r="U2865" s="29">
        <f t="shared" si="1302"/>
        <v>2748</v>
      </c>
      <c r="V2865" s="29">
        <v>229.25000000001799</v>
      </c>
      <c r="W2865" s="29">
        <f t="shared" si="1303"/>
        <v>229</v>
      </c>
      <c r="X2865" s="41" t="str" cm="1">
        <f t="array" aca="1" ref="X2865" ca="1">IFERROR(INDEX('PC&amp;PD'!$A$1:$AP$15,ROW('PC&amp;PD'!$A$15),MATCH(INDIRECT(T2865),'PC&amp;PD'!$A$1:$AP$1,0)),"")</f>
        <v/>
      </c>
      <c r="Z2865" s="155"/>
      <c r="AA2865" s="13" t="str">
        <f t="shared" si="1292"/>
        <v/>
      </c>
      <c r="AB2865" s="155"/>
      <c r="AC2865" s="13" t="str">
        <f t="shared" ca="1" si="1297"/>
        <v>$AB</v>
      </c>
      <c r="AD2865" s="13" t="str" cm="1">
        <f t="array" aca="1" ref="AD2865" ca="1">IFERROR(IF((LEFT(INDIRECT("$F"&amp;$S2865),4))="GOTS",IF($G2865="Organic","GOTS_Organic_raw",(IF($G2865="Responsible","GOTS_Responsible",(IF($G2865="No Attribute (Conventional)","GOTS_conventional",(IF($G2865="Recycled Pre/Post-Consumer","GOTS_pre_post",(IF($G2865="In-Conversion","GOTS_in_conversion",(IF($G2865="Sustainably Sourced","Sustainably_sourced",""))))))))))),IF($G2865="Organic","Organic",(IF($G2865="Responsible","Responsible",(IF($G2865="No Attribute (Conventional)","No_Attribute_Conventional",(IF($G2865="Recycled Pre/Post-Consumer","Recycled_Pre_Post_Consumer",(IF($G2865="In-Conversion","In_Conversion",(IF($G2865="Recycled Pre-Consumer","Recycled_Pre_Consumer",(IF($G2865="Recycled Post-Consumer","Recycled_Post_Consumer",(IF($G2865="Sustainably Sourced","Sustainably_sourced","")))))))))))))))),"")</f>
        <v/>
      </c>
      <c r="AE2865" s="13" t="e" cm="1">
        <f t="array" aca="1" ref="AE2865" ca="1">IF(INDIRECT("$F"&amp;$S2865)="","",IF(LEFT(INDIRECT("$F"&amp;$S2865),3)="GRS","GRS_RCS_RM",IF((LEFT(INDIRECT("$F"&amp;$S2865),3))="RCS","GRS_RCS_RM",IF(INDIRECT("$F"&amp;$S2865)="OCS (No Label)","OCS_Conversion_RM",IF(LEFT(INDIRECT("$F"&amp;$S2865),3)="OCS","OCS_RM",IF(RIGHT(INDIRECT("$F"&amp;$S2865),10)="conversion","GOTS_RM_conversion",IF((LEFT(INDIRECT("$F"&amp;$S2865),4))="GOTS","GOTS_RM","Responsible_RM")))))))</f>
        <v>#REF!</v>
      </c>
      <c r="AF2865" s="13" t="str" cm="1">
        <f t="array" aca="1" ref="AF2865" ca="1">IF($S2865="","",INDIRECT("$Z"&amp;$S2865))</f>
        <v/>
      </c>
      <c r="AG2865" s="155"/>
      <c r="AH2865" s="13" t="str" cm="1">
        <f t="array" aca="1" ref="AH2865" ca="1">IFERROR(INDIRECT("$ag"&amp;S2865),"")</f>
        <v/>
      </c>
      <c r="AI2865" s="13" t="e" cm="1">
        <f t="array" aca="1" ref="AI2865" ca="1">INDIRECT("O"&amp;S2864)</f>
        <v>#REF!</v>
      </c>
      <c r="AJ2865" s="13" t="str">
        <f>IF($I2865="","",INDEX('Raw Material'!$A$1:$J$75,MATCH(I2865,'Raw Material'!$A$1:$A$75,0),(MATCH(G2865,'Raw Material'!$A$1:$J$1,0))))</f>
        <v/>
      </c>
      <c r="AK2865" s="13" t="str">
        <f t="shared" si="1293"/>
        <v>YANLIŞRM</v>
      </c>
      <c r="AL2865" s="153" t="str">
        <f t="shared" si="1294"/>
        <v/>
      </c>
    </row>
    <row r="2866" spans="1:38" ht="16.5" customHeight="1">
      <c r="A2866" s="161"/>
      <c r="B2866" s="166"/>
      <c r="C2866" s="167"/>
      <c r="D2866" s="156"/>
      <c r="E2866" s="156"/>
      <c r="F2866" s="174"/>
      <c r="G2866" s="181"/>
      <c r="H2866" s="182"/>
      <c r="I2866" s="182"/>
      <c r="J2866" s="182"/>
      <c r="K2866" s="32"/>
      <c r="L2866" s="178"/>
      <c r="M2866" s="178"/>
      <c r="N2866" s="81"/>
      <c r="O2866" s="185"/>
      <c r="P2866" s="103"/>
      <c r="Q2866" s="84" t="str">
        <f t="shared" si="1295"/>
        <v/>
      </c>
      <c r="R2866" s="159"/>
      <c r="S2866" s="28" t="str" cm="1">
        <f t="array" aca="1" ref="S2866" ca="1">IF(INDIRECT("A"&amp;114+$U2866)&lt;&gt;"",114+$U2866,"")</f>
        <v/>
      </c>
      <c r="T2866" s="28" t="str">
        <f t="shared" ca="1" si="1296"/>
        <v>$B</v>
      </c>
      <c r="U2866" s="29">
        <f t="shared" si="1302"/>
        <v>2748</v>
      </c>
      <c r="V2866" s="29">
        <v>229.33333333335099</v>
      </c>
      <c r="W2866" s="29">
        <f t="shared" si="1303"/>
        <v>229</v>
      </c>
      <c r="X2866" s="41" t="str" cm="1">
        <f t="array" aca="1" ref="X2866" ca="1">IFERROR(INDEX('PC&amp;PD'!$A$1:$AP$15,ROW('PC&amp;PD'!$A$15),MATCH(INDIRECT(T2866),'PC&amp;PD'!$A$1:$AP$1,0)),"")</f>
        <v/>
      </c>
      <c r="Z2866" s="155"/>
      <c r="AA2866" s="13" t="str">
        <f t="shared" si="1292"/>
        <v/>
      </c>
      <c r="AB2866" s="155"/>
      <c r="AC2866" s="13" t="str">
        <f t="shared" ca="1" si="1297"/>
        <v>$AB</v>
      </c>
      <c r="AD2866" s="13" t="str" cm="1">
        <f t="array" aca="1" ref="AD2866" ca="1">IFERROR(IF((LEFT(INDIRECT("$F"&amp;$S2866),4))="GOTS",IF($G2866="Organic","GOTS_Organic_raw",(IF($G2866="Responsible","GOTS_Responsible",(IF($G2866="No Attribute (Conventional)","GOTS_conventional",(IF($G2866="Recycled Pre/Post-Consumer","GOTS_pre_post",(IF($G2866="In-Conversion","GOTS_in_conversion",(IF($G2866="Sustainably Sourced","Sustainably_sourced",""))))))))))),IF($G2866="Organic","Organic",(IF($G2866="Responsible","Responsible",(IF($G2866="No Attribute (Conventional)","No_Attribute_Conventional",(IF($G2866="Recycled Pre/Post-Consumer","Recycled_Pre_Post_Consumer",(IF($G2866="In-Conversion","In_Conversion",(IF($G2866="Recycled Pre-Consumer","Recycled_Pre_Consumer",(IF($G2866="Recycled Post-Consumer","Recycled_Post_Consumer",(IF($G2866="Sustainably Sourced","Sustainably_sourced","")))))))))))))))),"")</f>
        <v/>
      </c>
      <c r="AE2866" s="13" t="e" cm="1">
        <f t="array" aca="1" ref="AE2866" ca="1">IF(INDIRECT("$F"&amp;$S2866)="","",IF(LEFT(INDIRECT("$F"&amp;$S2866),3)="GRS","GRS_RCS_RM",IF((LEFT(INDIRECT("$F"&amp;$S2866),3))="RCS","GRS_RCS_RM",IF(INDIRECT("$F"&amp;$S2866)="OCS (No Label)","OCS_Conversion_RM",IF(LEFT(INDIRECT("$F"&amp;$S2866),3)="OCS","OCS_RM",IF(RIGHT(INDIRECT("$F"&amp;$S2866),10)="conversion","GOTS_RM_conversion",IF((LEFT(INDIRECT("$F"&amp;$S2866),4))="GOTS","GOTS_RM","Responsible_RM")))))))</f>
        <v>#REF!</v>
      </c>
      <c r="AF2866" s="13" t="str" cm="1">
        <f t="array" aca="1" ref="AF2866" ca="1">IF($S2866="","",INDIRECT("$Z"&amp;$S2866))</f>
        <v/>
      </c>
      <c r="AG2866" s="155"/>
      <c r="AH2866" s="13" t="str" cm="1">
        <f t="array" aca="1" ref="AH2866" ca="1">IFERROR(INDIRECT("$ag"&amp;S2866),"")</f>
        <v/>
      </c>
      <c r="AI2866" s="13" t="e" cm="1">
        <f t="array" aca="1" ref="AI2866" ca="1">INDIRECT("O"&amp;S2865)</f>
        <v>#REF!</v>
      </c>
      <c r="AJ2866" s="13" t="str">
        <f>IF($I2866="","",INDEX('Raw Material'!$A$1:$J$75,MATCH(I2866,'Raw Material'!$A$1:$A$75,0),(MATCH(G2866,'Raw Material'!$A$1:$J$1,0))))</f>
        <v/>
      </c>
      <c r="AK2866" s="13" t="str">
        <f t="shared" si="1293"/>
        <v>YANLIŞRM</v>
      </c>
      <c r="AL2866" s="153" t="str">
        <f t="shared" si="1294"/>
        <v/>
      </c>
    </row>
    <row r="2867" spans="1:38" ht="16.5" customHeight="1">
      <c r="A2867" s="161"/>
      <c r="B2867" s="166"/>
      <c r="C2867" s="167"/>
      <c r="D2867" s="156"/>
      <c r="E2867" s="156"/>
      <c r="F2867" s="174"/>
      <c r="G2867" s="181"/>
      <c r="H2867" s="182"/>
      <c r="I2867" s="182"/>
      <c r="J2867" s="182"/>
      <c r="K2867" s="32"/>
      <c r="L2867" s="178"/>
      <c r="M2867" s="178"/>
      <c r="N2867" s="81"/>
      <c r="O2867" s="185"/>
      <c r="P2867" s="103"/>
      <c r="Q2867" s="84" t="str">
        <f t="shared" si="1295"/>
        <v/>
      </c>
      <c r="R2867" s="159"/>
      <c r="S2867" s="28" t="str" cm="1">
        <f t="array" aca="1" ref="S2867" ca="1">IF(INDIRECT("A"&amp;114+$U2867)&lt;&gt;"",114+$U2867,"")</f>
        <v/>
      </c>
      <c r="T2867" s="28" t="str">
        <f t="shared" ca="1" si="1296"/>
        <v>$B</v>
      </c>
      <c r="U2867" s="29">
        <f t="shared" si="1302"/>
        <v>2748</v>
      </c>
      <c r="V2867" s="29">
        <v>229.41666666668499</v>
      </c>
      <c r="W2867" s="29">
        <f t="shared" si="1303"/>
        <v>229</v>
      </c>
      <c r="X2867" s="41" t="str" cm="1">
        <f t="array" aca="1" ref="X2867" ca="1">IFERROR(INDEX('PC&amp;PD'!$A$1:$AP$15,ROW('PC&amp;PD'!$A$15),MATCH(INDIRECT(T2867),'PC&amp;PD'!$A$1:$AP$1,0)),"")</f>
        <v/>
      </c>
      <c r="Z2867" s="155"/>
      <c r="AA2867" s="13" t="str">
        <f t="shared" ref="AA2867:AA2930" si="1320">IFERROR(IF(G2867="","",IF(G2867="No Attribute (Conventional)","",G2867)),"")</f>
        <v/>
      </c>
      <c r="AB2867" s="155"/>
      <c r="AC2867" s="13" t="str">
        <f t="shared" ca="1" si="1297"/>
        <v>$AB</v>
      </c>
      <c r="AD2867" s="13" t="str" cm="1">
        <f t="array" aca="1" ref="AD2867" ca="1">IFERROR(IF((LEFT(INDIRECT("$F"&amp;$S2867),4))="GOTS",IF($G2867="Organic","GOTS_Organic_raw",(IF($G2867="Responsible","GOTS_Responsible",(IF($G2867="No Attribute (Conventional)","GOTS_conventional",(IF($G2867="Recycled Pre/Post-Consumer","GOTS_pre_post",(IF($G2867="In-Conversion","GOTS_in_conversion",(IF($G2867="Sustainably Sourced","Sustainably_sourced",""))))))))))),IF($G2867="Organic","Organic",(IF($G2867="Responsible","Responsible",(IF($G2867="No Attribute (Conventional)","No_Attribute_Conventional",(IF($G2867="Recycled Pre/Post-Consumer","Recycled_Pre_Post_Consumer",(IF($G2867="In-Conversion","In_Conversion",(IF($G2867="Recycled Pre-Consumer","Recycled_Pre_Consumer",(IF($G2867="Recycled Post-Consumer","Recycled_Post_Consumer",(IF($G2867="Sustainably Sourced","Sustainably_sourced","")))))))))))))))),"")</f>
        <v/>
      </c>
      <c r="AE2867" s="13" t="e" cm="1">
        <f t="array" aca="1" ref="AE2867" ca="1">IF(INDIRECT("$F"&amp;$S2867)="","",IF(LEFT(INDIRECT("$F"&amp;$S2867),3)="GRS","GRS_RCS_RM",IF((LEFT(INDIRECT("$F"&amp;$S2867),3))="RCS","GRS_RCS_RM",IF(INDIRECT("$F"&amp;$S2867)="OCS (No Label)","OCS_Conversion_RM",IF(LEFT(INDIRECT("$F"&amp;$S2867),3)="OCS","OCS_RM",IF(RIGHT(INDIRECT("$F"&amp;$S2867),10)="conversion","GOTS_RM_conversion",IF((LEFT(INDIRECT("$F"&amp;$S2867),4))="GOTS","GOTS_RM","Responsible_RM")))))))</f>
        <v>#REF!</v>
      </c>
      <c r="AF2867" s="13" t="str" cm="1">
        <f t="array" aca="1" ref="AF2867" ca="1">IF($S2867="","",INDIRECT("$Z"&amp;$S2867))</f>
        <v/>
      </c>
      <c r="AG2867" s="155"/>
      <c r="AH2867" s="13" t="str" cm="1">
        <f t="array" aca="1" ref="AH2867" ca="1">IFERROR(INDIRECT("$ag"&amp;S2867),"")</f>
        <v/>
      </c>
      <c r="AI2867" s="13" t="e" cm="1">
        <f t="array" aca="1" ref="AI2867" ca="1">INDIRECT("O"&amp;S2866)</f>
        <v>#REF!</v>
      </c>
      <c r="AJ2867" s="13" t="str">
        <f>IF($I2867="","",INDEX('Raw Material'!$A$1:$J$75,MATCH(I2867,'Raw Material'!$A$1:$A$75,0),(MATCH(G2867,'Raw Material'!$A$1:$J$1,0))))</f>
        <v/>
      </c>
      <c r="AK2867" s="13" t="str">
        <f t="shared" ref="AK2867:AK2930" si="1321">$U$17&amp;"RM"</f>
        <v>YANLIŞRM</v>
      </c>
      <c r="AL2867" s="153" t="str">
        <f t="shared" ref="AL2867:AL2930" si="1322">IF($G2867="Organic","Organic",IF($G2867="No Attribute (Conventional)","No_Attribute_Conventional",IF($G2867="Recycled pre-consumer","Recycled_pre_consumer",IF($G2867="Recycled post-consumer","Recycled_post_consumer",IF($G2867="Responsible","Responsible",IF($G2867="Sustainably sourced","Sustainable_sourced",IF($G2867="ın-conversion","In_conversion","")))))))</f>
        <v/>
      </c>
    </row>
    <row r="2868" spans="1:38" ht="16.5" customHeight="1">
      <c r="A2868" s="162"/>
      <c r="B2868" s="168"/>
      <c r="C2868" s="169"/>
      <c r="D2868" s="156"/>
      <c r="E2868" s="156"/>
      <c r="F2868" s="175"/>
      <c r="G2868" s="181"/>
      <c r="H2868" s="182"/>
      <c r="I2868" s="182"/>
      <c r="J2868" s="182"/>
      <c r="K2868" s="32"/>
      <c r="L2868" s="179"/>
      <c r="M2868" s="179"/>
      <c r="N2868" s="81"/>
      <c r="O2868" s="185"/>
      <c r="P2868" s="103"/>
      <c r="Q2868" s="84" t="str">
        <f t="shared" si="1295"/>
        <v/>
      </c>
      <c r="R2868" s="159"/>
      <c r="S2868" s="28" t="str" cm="1">
        <f t="array" aca="1" ref="S2868" ca="1">IF(INDIRECT("A"&amp;114+$U2868)&lt;&gt;"",114+$U2868,"")</f>
        <v/>
      </c>
      <c r="T2868" s="28" t="str">
        <f t="shared" ca="1" si="1296"/>
        <v>$B</v>
      </c>
      <c r="U2868" s="29">
        <f t="shared" si="1302"/>
        <v>2748</v>
      </c>
      <c r="V2868" s="29">
        <v>229.50000000001799</v>
      </c>
      <c r="W2868" s="29">
        <f t="shared" si="1303"/>
        <v>229</v>
      </c>
      <c r="X2868" s="41" t="str" cm="1">
        <f t="array" aca="1" ref="X2868" ca="1">IFERROR(INDEX('PC&amp;PD'!$A$1:$AP$15,ROW('PC&amp;PD'!$A$15),MATCH(INDIRECT(T2868),'PC&amp;PD'!$A$1:$AP$1,0)),"")</f>
        <v/>
      </c>
      <c r="Z2868" s="155"/>
      <c r="AA2868" s="13" t="str">
        <f t="shared" si="1320"/>
        <v/>
      </c>
      <c r="AB2868" s="155"/>
      <c r="AC2868" s="13" t="str">
        <f t="shared" ca="1" si="1297"/>
        <v>$AB</v>
      </c>
      <c r="AD2868" s="13" t="str" cm="1">
        <f t="array" aca="1" ref="AD2868" ca="1">IFERROR(IF((LEFT(INDIRECT("$F"&amp;$S2868),4))="GOTS",IF($G2868="Organic","GOTS_Organic_raw",(IF($G2868="Responsible","GOTS_Responsible",(IF($G2868="No Attribute (Conventional)","GOTS_conventional",(IF($G2868="Recycled Pre/Post-Consumer","GOTS_pre_post",(IF($G2868="In-Conversion","GOTS_in_conversion",(IF($G2868="Sustainably Sourced","Sustainably_sourced",""))))))))))),IF($G2868="Organic","Organic",(IF($G2868="Responsible","Responsible",(IF($G2868="No Attribute (Conventional)","No_Attribute_Conventional",(IF($G2868="Recycled Pre/Post-Consumer","Recycled_Pre_Post_Consumer",(IF($G2868="In-Conversion","In_Conversion",(IF($G2868="Recycled Pre-Consumer","Recycled_Pre_Consumer",(IF($G2868="Recycled Post-Consumer","Recycled_Post_Consumer",(IF($G2868="Sustainably Sourced","Sustainably_sourced","")))))))))))))))),"")</f>
        <v/>
      </c>
      <c r="AE2868" s="13" t="e" cm="1">
        <f t="array" aca="1" ref="AE2868" ca="1">IF(INDIRECT("$F"&amp;$S2868)="","",IF(LEFT(INDIRECT("$F"&amp;$S2868),3)="GRS","GRS_RCS_RM",IF((LEFT(INDIRECT("$F"&amp;$S2868),3))="RCS","GRS_RCS_RM",IF(INDIRECT("$F"&amp;$S2868)="OCS (No Label)","OCS_Conversion_RM",IF(LEFT(INDIRECT("$F"&amp;$S2868),3)="OCS","OCS_RM",IF(RIGHT(INDIRECT("$F"&amp;$S2868),10)="conversion","GOTS_RM_conversion",IF((LEFT(INDIRECT("$F"&amp;$S2868),4))="GOTS","GOTS_RM","Responsible_RM")))))))</f>
        <v>#REF!</v>
      </c>
      <c r="AF2868" s="13" t="str" cm="1">
        <f t="array" aca="1" ref="AF2868" ca="1">IF($S2868="","",INDIRECT("$Z"&amp;$S2868))</f>
        <v/>
      </c>
      <c r="AG2868" s="155"/>
      <c r="AH2868" s="13" t="str" cm="1">
        <f t="array" aca="1" ref="AH2868" ca="1">IFERROR(INDIRECT("$ag"&amp;S2868),"")</f>
        <v/>
      </c>
      <c r="AI2868" s="13" t="e" cm="1">
        <f t="array" aca="1" ref="AI2868" ca="1">INDIRECT("O"&amp;S2867)</f>
        <v>#REF!</v>
      </c>
      <c r="AJ2868" s="13" t="str">
        <f>IF($I2868="","",INDEX('Raw Material'!$A$1:$J$75,MATCH(I2868,'Raw Material'!$A$1:$A$75,0),(MATCH(G2868,'Raw Material'!$A$1:$J$1,0))))</f>
        <v/>
      </c>
      <c r="AK2868" s="13" t="str">
        <f t="shared" si="1321"/>
        <v>YANLIŞRM</v>
      </c>
      <c r="AL2868" s="153" t="str">
        <f t="shared" si="1322"/>
        <v/>
      </c>
    </row>
    <row r="2869" spans="1:38" ht="16.5" customHeight="1">
      <c r="A2869" s="162"/>
      <c r="B2869" s="168"/>
      <c r="C2869" s="169"/>
      <c r="D2869" s="156"/>
      <c r="E2869" s="156"/>
      <c r="F2869" s="175"/>
      <c r="G2869" s="181"/>
      <c r="H2869" s="182"/>
      <c r="I2869" s="182"/>
      <c r="J2869" s="182"/>
      <c r="K2869" s="32"/>
      <c r="L2869" s="179"/>
      <c r="M2869" s="179"/>
      <c r="N2869" s="81"/>
      <c r="O2869" s="185"/>
      <c r="P2869" s="103"/>
      <c r="Q2869" s="84" t="str">
        <f t="shared" ref="Q2869:Q2932" si="1323">IF(OR($G2869="",$I2869="",$K2869="",$AJ2869="–"),"",CONCATENATE($K2869," ",$AA2869," ",$I2869," (",$AJ2869,") + "))</f>
        <v/>
      </c>
      <c r="R2869" s="159"/>
      <c r="S2869" s="28" t="str" cm="1">
        <f t="array" aca="1" ref="S2869" ca="1">IF(INDIRECT("A"&amp;114+$U2869)&lt;&gt;"",114+$U2869,"")</f>
        <v/>
      </c>
      <c r="T2869" s="28" t="str">
        <f t="shared" ref="T2869:T2932" ca="1" si="1324">"$B"&amp;S2869</f>
        <v>$B</v>
      </c>
      <c r="U2869" s="29">
        <f t="shared" si="1302"/>
        <v>2748</v>
      </c>
      <c r="V2869" s="29">
        <v>229.58333333335099</v>
      </c>
      <c r="W2869" s="29">
        <f t="shared" si="1303"/>
        <v>229</v>
      </c>
      <c r="X2869" s="41" t="str" cm="1">
        <f t="array" aca="1" ref="X2869" ca="1">IFERROR(INDEX('PC&amp;PD'!$A$1:$AP$15,ROW('PC&amp;PD'!$A$15),MATCH(INDIRECT(T2869),'PC&amp;PD'!$A$1:$AP$1,0)),"")</f>
        <v/>
      </c>
      <c r="Z2869" s="155"/>
      <c r="AA2869" s="13" t="str">
        <f t="shared" si="1320"/>
        <v/>
      </c>
      <c r="AB2869" s="155"/>
      <c r="AC2869" s="13" t="str">
        <f t="shared" ref="AC2869:AC2932" ca="1" si="1325">"$AB"&amp;S2869</f>
        <v>$AB</v>
      </c>
      <c r="AD2869" s="13" t="str" cm="1">
        <f t="array" aca="1" ref="AD2869" ca="1">IFERROR(IF((LEFT(INDIRECT("$F"&amp;$S2869),4))="GOTS",IF($G2869="Organic","GOTS_Organic_raw",(IF($G2869="Responsible","GOTS_Responsible",(IF($G2869="No Attribute (Conventional)","GOTS_conventional",(IF($G2869="Recycled Pre/Post-Consumer","GOTS_pre_post",(IF($G2869="In-Conversion","GOTS_in_conversion",(IF($G2869="Sustainably Sourced","Sustainably_sourced",""))))))))))),IF($G2869="Organic","Organic",(IF($G2869="Responsible","Responsible",(IF($G2869="No Attribute (Conventional)","No_Attribute_Conventional",(IF($G2869="Recycled Pre/Post-Consumer","Recycled_Pre_Post_Consumer",(IF($G2869="In-Conversion","In_Conversion",(IF($G2869="Recycled Pre-Consumer","Recycled_Pre_Consumer",(IF($G2869="Recycled Post-Consumer","Recycled_Post_Consumer",(IF($G2869="Sustainably Sourced","Sustainably_sourced","")))))))))))))))),"")</f>
        <v/>
      </c>
      <c r="AE2869" s="13" t="e" cm="1">
        <f t="array" aca="1" ref="AE2869" ca="1">IF(INDIRECT("$F"&amp;$S2869)="","",IF(LEFT(INDIRECT("$F"&amp;$S2869),3)="GRS","GRS_RCS_RM",IF((LEFT(INDIRECT("$F"&amp;$S2869),3))="RCS","GRS_RCS_RM",IF(INDIRECT("$F"&amp;$S2869)="OCS (No Label)","OCS_Conversion_RM",IF(LEFT(INDIRECT("$F"&amp;$S2869),3)="OCS","OCS_RM",IF(RIGHT(INDIRECT("$F"&amp;$S2869),10)="conversion","GOTS_RM_conversion",IF((LEFT(INDIRECT("$F"&amp;$S2869),4))="GOTS","GOTS_RM","Responsible_RM")))))))</f>
        <v>#REF!</v>
      </c>
      <c r="AF2869" s="13" t="str" cm="1">
        <f t="array" aca="1" ref="AF2869" ca="1">IF($S2869="","",INDIRECT("$Z"&amp;$S2869))</f>
        <v/>
      </c>
      <c r="AG2869" s="155"/>
      <c r="AH2869" s="13" t="str" cm="1">
        <f t="array" aca="1" ref="AH2869" ca="1">IFERROR(INDIRECT("$ag"&amp;S2869),"")</f>
        <v/>
      </c>
      <c r="AI2869" s="13" t="e" cm="1">
        <f t="array" aca="1" ref="AI2869" ca="1">INDIRECT("O"&amp;S2868)</f>
        <v>#REF!</v>
      </c>
      <c r="AJ2869" s="13" t="str">
        <f>IF($I2869="","",INDEX('Raw Material'!$A$1:$J$75,MATCH(I2869,'Raw Material'!$A$1:$A$75,0),(MATCH(G2869,'Raw Material'!$A$1:$J$1,0))))</f>
        <v/>
      </c>
      <c r="AK2869" s="13" t="str">
        <f t="shared" si="1321"/>
        <v>YANLIŞRM</v>
      </c>
      <c r="AL2869" s="153" t="str">
        <f t="shared" si="1322"/>
        <v/>
      </c>
    </row>
    <row r="2870" spans="1:38" ht="16.5" customHeight="1">
      <c r="A2870" s="162"/>
      <c r="B2870" s="168"/>
      <c r="C2870" s="169"/>
      <c r="D2870" s="156"/>
      <c r="E2870" s="156"/>
      <c r="F2870" s="175"/>
      <c r="G2870" s="181"/>
      <c r="H2870" s="182"/>
      <c r="I2870" s="182"/>
      <c r="J2870" s="182"/>
      <c r="K2870" s="32"/>
      <c r="L2870" s="179"/>
      <c r="M2870" s="179"/>
      <c r="N2870" s="81"/>
      <c r="O2870" s="185"/>
      <c r="P2870" s="103"/>
      <c r="Q2870" s="84" t="str">
        <f t="shared" si="1323"/>
        <v/>
      </c>
      <c r="R2870" s="159"/>
      <c r="S2870" s="28" t="str" cm="1">
        <f t="array" aca="1" ref="S2870" ca="1">IF(INDIRECT("A"&amp;114+$U2870)&lt;&gt;"",114+$U2870,"")</f>
        <v/>
      </c>
      <c r="T2870" s="28" t="str">
        <f t="shared" ca="1" si="1324"/>
        <v>$B</v>
      </c>
      <c r="U2870" s="29">
        <f t="shared" si="1302"/>
        <v>2748</v>
      </c>
      <c r="V2870" s="29">
        <v>229.66666666668499</v>
      </c>
      <c r="W2870" s="29">
        <f t="shared" si="1303"/>
        <v>229</v>
      </c>
      <c r="X2870" s="41" t="str" cm="1">
        <f t="array" aca="1" ref="X2870" ca="1">IFERROR(INDEX('PC&amp;PD'!$A$1:$AP$15,ROW('PC&amp;PD'!$A$15),MATCH(INDIRECT(T2870),'PC&amp;PD'!$A$1:$AP$1,0)),"")</f>
        <v/>
      </c>
      <c r="Z2870" s="155"/>
      <c r="AA2870" s="13" t="str">
        <f t="shared" si="1320"/>
        <v/>
      </c>
      <c r="AB2870" s="155"/>
      <c r="AC2870" s="13" t="str">
        <f t="shared" ca="1" si="1325"/>
        <v>$AB</v>
      </c>
      <c r="AD2870" s="13" t="str" cm="1">
        <f t="array" aca="1" ref="AD2870" ca="1">IFERROR(IF((LEFT(INDIRECT("$F"&amp;$S2870),4))="GOTS",IF($G2870="Organic","GOTS_Organic_raw",(IF($G2870="Responsible","GOTS_Responsible",(IF($G2870="No Attribute (Conventional)","GOTS_conventional",(IF($G2870="Recycled Pre/Post-Consumer","GOTS_pre_post",(IF($G2870="In-Conversion","GOTS_in_conversion",(IF($G2870="Sustainably Sourced","Sustainably_sourced",""))))))))))),IF($G2870="Organic","Organic",(IF($G2870="Responsible","Responsible",(IF($G2870="No Attribute (Conventional)","No_Attribute_Conventional",(IF($G2870="Recycled Pre/Post-Consumer","Recycled_Pre_Post_Consumer",(IF($G2870="In-Conversion","In_Conversion",(IF($G2870="Recycled Pre-Consumer","Recycled_Pre_Consumer",(IF($G2870="Recycled Post-Consumer","Recycled_Post_Consumer",(IF($G2870="Sustainably Sourced","Sustainably_sourced","")))))))))))))))),"")</f>
        <v/>
      </c>
      <c r="AE2870" s="13" t="e" cm="1">
        <f t="array" aca="1" ref="AE2870" ca="1">IF(INDIRECT("$F"&amp;$S2870)="","",IF(LEFT(INDIRECT("$F"&amp;$S2870),3)="GRS","GRS_RCS_RM",IF((LEFT(INDIRECT("$F"&amp;$S2870),3))="RCS","GRS_RCS_RM",IF(INDIRECT("$F"&amp;$S2870)="OCS (No Label)","OCS_Conversion_RM",IF(LEFT(INDIRECT("$F"&amp;$S2870),3)="OCS","OCS_RM",IF(RIGHT(INDIRECT("$F"&amp;$S2870),10)="conversion","GOTS_RM_conversion",IF((LEFT(INDIRECT("$F"&amp;$S2870),4))="GOTS","GOTS_RM","Responsible_RM")))))))</f>
        <v>#REF!</v>
      </c>
      <c r="AF2870" s="13" t="str" cm="1">
        <f t="array" aca="1" ref="AF2870" ca="1">IF($S2870="","",INDIRECT("$Z"&amp;$S2870))</f>
        <v/>
      </c>
      <c r="AG2870" s="155"/>
      <c r="AH2870" s="13" t="str" cm="1">
        <f t="array" aca="1" ref="AH2870" ca="1">IFERROR(INDIRECT("$ag"&amp;S2870),"")</f>
        <v/>
      </c>
      <c r="AI2870" s="13" t="e" cm="1">
        <f t="array" aca="1" ref="AI2870" ca="1">INDIRECT("O"&amp;S2869)</f>
        <v>#REF!</v>
      </c>
      <c r="AJ2870" s="13" t="str">
        <f>IF($I2870="","",INDEX('Raw Material'!$A$1:$J$75,MATCH(I2870,'Raw Material'!$A$1:$A$75,0),(MATCH(G2870,'Raw Material'!$A$1:$J$1,0))))</f>
        <v/>
      </c>
      <c r="AK2870" s="13" t="str">
        <f t="shared" si="1321"/>
        <v>YANLIŞRM</v>
      </c>
      <c r="AL2870" s="153" t="str">
        <f t="shared" si="1322"/>
        <v/>
      </c>
    </row>
    <row r="2871" spans="1:38" ht="16.5" customHeight="1">
      <c r="A2871" s="162"/>
      <c r="B2871" s="168"/>
      <c r="C2871" s="169"/>
      <c r="D2871" s="156"/>
      <c r="E2871" s="156"/>
      <c r="F2871" s="175"/>
      <c r="G2871" s="181"/>
      <c r="H2871" s="182"/>
      <c r="I2871" s="182"/>
      <c r="J2871" s="182"/>
      <c r="K2871" s="32"/>
      <c r="L2871" s="179"/>
      <c r="M2871" s="179"/>
      <c r="N2871" s="81"/>
      <c r="O2871" s="185"/>
      <c r="P2871" s="103"/>
      <c r="Q2871" s="84" t="str">
        <f t="shared" si="1323"/>
        <v/>
      </c>
      <c r="R2871" s="159"/>
      <c r="S2871" s="28" t="str" cm="1">
        <f t="array" aca="1" ref="S2871" ca="1">IF(INDIRECT("A"&amp;114+$U2871)&lt;&gt;"",114+$U2871,"")</f>
        <v/>
      </c>
      <c r="T2871" s="28" t="str">
        <f t="shared" ca="1" si="1324"/>
        <v>$B</v>
      </c>
      <c r="U2871" s="29">
        <f t="shared" si="1302"/>
        <v>2748</v>
      </c>
      <c r="V2871" s="29">
        <v>229.75000000001799</v>
      </c>
      <c r="W2871" s="29">
        <f t="shared" si="1303"/>
        <v>229</v>
      </c>
      <c r="X2871" s="41" t="str" cm="1">
        <f t="array" aca="1" ref="X2871" ca="1">IFERROR(INDEX('PC&amp;PD'!$A$1:$AP$15,ROW('PC&amp;PD'!$A$15),MATCH(INDIRECT(T2871),'PC&amp;PD'!$A$1:$AP$1,0)),"")</f>
        <v/>
      </c>
      <c r="Z2871" s="155"/>
      <c r="AA2871" s="13" t="str">
        <f t="shared" si="1320"/>
        <v/>
      </c>
      <c r="AB2871" s="155"/>
      <c r="AC2871" s="13" t="str">
        <f t="shared" ca="1" si="1325"/>
        <v>$AB</v>
      </c>
      <c r="AD2871" s="13" t="str" cm="1">
        <f t="array" aca="1" ref="AD2871" ca="1">IFERROR(IF((LEFT(INDIRECT("$F"&amp;$S2871),4))="GOTS",IF($G2871="Organic","GOTS_Organic_raw",(IF($G2871="Responsible","GOTS_Responsible",(IF($G2871="No Attribute (Conventional)","GOTS_conventional",(IF($G2871="Recycled Pre/Post-Consumer","GOTS_pre_post",(IF($G2871="In-Conversion","GOTS_in_conversion",(IF($G2871="Sustainably Sourced","Sustainably_sourced",""))))))))))),IF($G2871="Organic","Organic",(IF($G2871="Responsible","Responsible",(IF($G2871="No Attribute (Conventional)","No_Attribute_Conventional",(IF($G2871="Recycled Pre/Post-Consumer","Recycled_Pre_Post_Consumer",(IF($G2871="In-Conversion","In_Conversion",(IF($G2871="Recycled Pre-Consumer","Recycled_Pre_Consumer",(IF($G2871="Recycled Post-Consumer","Recycled_Post_Consumer",(IF($G2871="Sustainably Sourced","Sustainably_sourced","")))))))))))))))),"")</f>
        <v/>
      </c>
      <c r="AE2871" s="13" t="e" cm="1">
        <f t="array" aca="1" ref="AE2871" ca="1">IF(INDIRECT("$F"&amp;$S2871)="","",IF(LEFT(INDIRECT("$F"&amp;$S2871),3)="GRS","GRS_RCS_RM",IF((LEFT(INDIRECT("$F"&amp;$S2871),3))="RCS","GRS_RCS_RM",IF(INDIRECT("$F"&amp;$S2871)="OCS (No Label)","OCS_Conversion_RM",IF(LEFT(INDIRECT("$F"&amp;$S2871),3)="OCS","OCS_RM",IF(RIGHT(INDIRECT("$F"&amp;$S2871),10)="conversion","GOTS_RM_conversion",IF((LEFT(INDIRECT("$F"&amp;$S2871),4))="GOTS","GOTS_RM","Responsible_RM")))))))</f>
        <v>#REF!</v>
      </c>
      <c r="AF2871" s="13" t="str" cm="1">
        <f t="array" aca="1" ref="AF2871" ca="1">IF($S2871="","",INDIRECT("$Z"&amp;$S2871))</f>
        <v/>
      </c>
      <c r="AG2871" s="155"/>
      <c r="AH2871" s="13" t="str" cm="1">
        <f t="array" aca="1" ref="AH2871" ca="1">IFERROR(INDIRECT("$ag"&amp;S2871),"")</f>
        <v/>
      </c>
      <c r="AI2871" s="13" t="e" cm="1">
        <f t="array" aca="1" ref="AI2871" ca="1">INDIRECT("O"&amp;S2870)</f>
        <v>#REF!</v>
      </c>
      <c r="AJ2871" s="13" t="str">
        <f>IF($I2871="","",INDEX('Raw Material'!$A$1:$J$75,MATCH(I2871,'Raw Material'!$A$1:$A$75,0),(MATCH(G2871,'Raw Material'!$A$1:$J$1,0))))</f>
        <v/>
      </c>
      <c r="AK2871" s="13" t="str">
        <f t="shared" si="1321"/>
        <v>YANLIŞRM</v>
      </c>
      <c r="AL2871" s="153" t="str">
        <f t="shared" si="1322"/>
        <v/>
      </c>
    </row>
    <row r="2872" spans="1:38" ht="16.5" customHeight="1">
      <c r="A2872" s="162"/>
      <c r="B2872" s="168"/>
      <c r="C2872" s="169"/>
      <c r="D2872" s="156"/>
      <c r="E2872" s="156"/>
      <c r="F2872" s="175"/>
      <c r="G2872" s="181"/>
      <c r="H2872" s="182"/>
      <c r="I2872" s="182"/>
      <c r="J2872" s="182"/>
      <c r="K2872" s="32"/>
      <c r="L2872" s="179"/>
      <c r="M2872" s="179"/>
      <c r="N2872" s="81"/>
      <c r="O2872" s="185"/>
      <c r="P2872" s="103"/>
      <c r="Q2872" s="84" t="str">
        <f t="shared" si="1323"/>
        <v/>
      </c>
      <c r="R2872" s="159"/>
      <c r="S2872" s="28" t="str" cm="1">
        <f t="array" aca="1" ref="S2872" ca="1">IF(INDIRECT("A"&amp;114+$U2872)&lt;&gt;"",114+$U2872,"")</f>
        <v/>
      </c>
      <c r="T2872" s="28" t="str">
        <f t="shared" ca="1" si="1324"/>
        <v>$B</v>
      </c>
      <c r="U2872" s="29">
        <f t="shared" si="1302"/>
        <v>2748</v>
      </c>
      <c r="V2872" s="29">
        <v>229.83333333335099</v>
      </c>
      <c r="W2872" s="29">
        <f t="shared" si="1303"/>
        <v>229</v>
      </c>
      <c r="X2872" s="41" t="str" cm="1">
        <f t="array" aca="1" ref="X2872" ca="1">IFERROR(INDEX('PC&amp;PD'!$A$1:$AP$15,ROW('PC&amp;PD'!$A$15),MATCH(INDIRECT(T2872),'PC&amp;PD'!$A$1:$AP$1,0)),"")</f>
        <v/>
      </c>
      <c r="Z2872" s="155"/>
      <c r="AA2872" s="13" t="str">
        <f t="shared" si="1320"/>
        <v/>
      </c>
      <c r="AB2872" s="155"/>
      <c r="AC2872" s="13" t="str">
        <f t="shared" ca="1" si="1325"/>
        <v>$AB</v>
      </c>
      <c r="AD2872" s="13" t="str" cm="1">
        <f t="array" aca="1" ref="AD2872" ca="1">IFERROR(IF((LEFT(INDIRECT("$F"&amp;$S2872),4))="GOTS",IF($G2872="Organic","GOTS_Organic_raw",(IF($G2872="Responsible","GOTS_Responsible",(IF($G2872="No Attribute (Conventional)","GOTS_conventional",(IF($G2872="Recycled Pre/Post-Consumer","GOTS_pre_post",(IF($G2872="In-Conversion","GOTS_in_conversion",(IF($G2872="Sustainably Sourced","Sustainably_sourced",""))))))))))),IF($G2872="Organic","Organic",(IF($G2872="Responsible","Responsible",(IF($G2872="No Attribute (Conventional)","No_Attribute_Conventional",(IF($G2872="Recycled Pre/Post-Consumer","Recycled_Pre_Post_Consumer",(IF($G2872="In-Conversion","In_Conversion",(IF($G2872="Recycled Pre-Consumer","Recycled_Pre_Consumer",(IF($G2872="Recycled Post-Consumer","Recycled_Post_Consumer",(IF($G2872="Sustainably Sourced","Sustainably_sourced","")))))))))))))))),"")</f>
        <v/>
      </c>
      <c r="AE2872" s="13" t="e" cm="1">
        <f t="array" aca="1" ref="AE2872" ca="1">IF(INDIRECT("$F"&amp;$S2872)="","",IF(LEFT(INDIRECT("$F"&amp;$S2872),3)="GRS","GRS_RCS_RM",IF((LEFT(INDIRECT("$F"&amp;$S2872),3))="RCS","GRS_RCS_RM",IF(INDIRECT("$F"&amp;$S2872)="OCS (No Label)","OCS_Conversion_RM",IF(LEFT(INDIRECT("$F"&amp;$S2872),3)="OCS","OCS_RM",IF(RIGHT(INDIRECT("$F"&amp;$S2872),10)="conversion","GOTS_RM_conversion",IF((LEFT(INDIRECT("$F"&amp;$S2872),4))="GOTS","GOTS_RM","Responsible_RM")))))))</f>
        <v>#REF!</v>
      </c>
      <c r="AF2872" s="13" t="str" cm="1">
        <f t="array" aca="1" ref="AF2872" ca="1">IF($S2872="","",INDIRECT("$Z"&amp;$S2872))</f>
        <v/>
      </c>
      <c r="AG2872" s="155"/>
      <c r="AH2872" s="13" t="str" cm="1">
        <f t="array" aca="1" ref="AH2872" ca="1">IFERROR(INDIRECT("$ag"&amp;S2872),"")</f>
        <v/>
      </c>
      <c r="AI2872" s="13" t="e" cm="1">
        <f t="array" aca="1" ref="AI2872" ca="1">INDIRECT("O"&amp;S2871)</f>
        <v>#REF!</v>
      </c>
      <c r="AJ2872" s="13" t="str">
        <f>IF($I2872="","",INDEX('Raw Material'!$A$1:$J$75,MATCH(I2872,'Raw Material'!$A$1:$A$75,0),(MATCH(G2872,'Raw Material'!$A$1:$J$1,0))))</f>
        <v/>
      </c>
      <c r="AK2872" s="13" t="str">
        <f t="shared" si="1321"/>
        <v>YANLIŞRM</v>
      </c>
      <c r="AL2872" s="153" t="str">
        <f t="shared" si="1322"/>
        <v/>
      </c>
    </row>
    <row r="2873" spans="1:38" ht="16.5" customHeight="1" thickBot="1">
      <c r="A2873" s="163"/>
      <c r="B2873" s="170"/>
      <c r="C2873" s="171"/>
      <c r="D2873" s="156"/>
      <c r="E2873" s="156"/>
      <c r="F2873" s="176"/>
      <c r="G2873" s="157"/>
      <c r="H2873" s="158"/>
      <c r="I2873" s="158"/>
      <c r="J2873" s="158"/>
      <c r="K2873" s="33"/>
      <c r="L2873" s="180"/>
      <c r="M2873" s="180"/>
      <c r="N2873" s="82"/>
      <c r="O2873" s="186"/>
      <c r="P2873" s="103"/>
      <c r="Q2873" s="84" t="str">
        <f t="shared" si="1323"/>
        <v/>
      </c>
      <c r="R2873" s="159"/>
      <c r="S2873" s="28" t="str" cm="1">
        <f t="array" aca="1" ref="S2873" ca="1">IF(INDIRECT("A"&amp;114+$U2873)&lt;&gt;"",114+$U2873,"")</f>
        <v/>
      </c>
      <c r="T2873" s="28" t="str">
        <f t="shared" ca="1" si="1324"/>
        <v>$B</v>
      </c>
      <c r="U2873" s="29">
        <f t="shared" si="1302"/>
        <v>2748</v>
      </c>
      <c r="V2873" s="29">
        <v>229.91666666668499</v>
      </c>
      <c r="W2873" s="29">
        <f t="shared" si="1303"/>
        <v>229</v>
      </c>
      <c r="X2873" s="41" t="str" cm="1">
        <f t="array" aca="1" ref="X2873" ca="1">IFERROR(INDEX('PC&amp;PD'!$A$1:$AP$15,ROW('PC&amp;PD'!$A$15),MATCH(INDIRECT(T2873),'PC&amp;PD'!$A$1:$AP$1,0)),"")</f>
        <v/>
      </c>
      <c r="Z2873" s="155"/>
      <c r="AA2873" s="13" t="str">
        <f t="shared" si="1320"/>
        <v/>
      </c>
      <c r="AB2873" s="155"/>
      <c r="AC2873" s="13" t="str">
        <f t="shared" ca="1" si="1325"/>
        <v>$AB</v>
      </c>
      <c r="AD2873" s="13" t="str" cm="1">
        <f t="array" aca="1" ref="AD2873" ca="1">IFERROR(IF((LEFT(INDIRECT("$F"&amp;$S2873),4))="GOTS",IF($G2873="Organic","GOTS_Organic_raw",(IF($G2873="Responsible","GOTS_Responsible",(IF($G2873="No Attribute (Conventional)","GOTS_conventional",(IF($G2873="Recycled Pre/Post-Consumer","GOTS_pre_post",(IF($G2873="In-Conversion","GOTS_in_conversion",(IF($G2873="Sustainably Sourced","Sustainably_sourced",""))))))))))),IF($G2873="Organic","Organic",(IF($G2873="Responsible","Responsible",(IF($G2873="No Attribute (Conventional)","No_Attribute_Conventional",(IF($G2873="Recycled Pre/Post-Consumer","Recycled_Pre_Post_Consumer",(IF($G2873="In-Conversion","In_Conversion",(IF($G2873="Recycled Pre-Consumer","Recycled_Pre_Consumer",(IF($G2873="Recycled Post-Consumer","Recycled_Post_Consumer",(IF($G2873="Sustainably Sourced","Sustainably_sourced","")))))))))))))))),"")</f>
        <v/>
      </c>
      <c r="AE2873" s="13" t="e" cm="1">
        <f t="array" aca="1" ref="AE2873" ca="1">IF(INDIRECT("$F"&amp;$S2873)="","",IF(LEFT(INDIRECT("$F"&amp;$S2873),3)="GRS","GRS_RCS_RM",IF((LEFT(INDIRECT("$F"&amp;$S2873),3))="RCS","GRS_RCS_RM",IF(INDIRECT("$F"&amp;$S2873)="OCS (No Label)","OCS_Conversion_RM",IF(LEFT(INDIRECT("$F"&amp;$S2873),3)="OCS","OCS_RM",IF(RIGHT(INDIRECT("$F"&amp;$S2873),10)="conversion","GOTS_RM_conversion",IF((LEFT(INDIRECT("$F"&amp;$S2873),4))="GOTS","GOTS_RM","Responsible_RM")))))))</f>
        <v>#REF!</v>
      </c>
      <c r="AF2873" s="13" t="str" cm="1">
        <f t="array" aca="1" ref="AF2873" ca="1">IF($S2873="","",INDIRECT("$Z"&amp;$S2873))</f>
        <v/>
      </c>
      <c r="AG2873" s="155"/>
      <c r="AH2873" s="13" t="str" cm="1">
        <f t="array" aca="1" ref="AH2873" ca="1">IFERROR(INDIRECT("$ag"&amp;S2873),"")</f>
        <v/>
      </c>
      <c r="AI2873" s="13" t="e" cm="1">
        <f t="array" aca="1" ref="AI2873" ca="1">INDIRECT("O"&amp;S2872)</f>
        <v>#REF!</v>
      </c>
      <c r="AJ2873" s="13" t="str">
        <f>IF($I2873="","",INDEX('Raw Material'!$A$1:$J$75,MATCH(I2873,'Raw Material'!$A$1:$A$75,0),(MATCH(G2873,'Raw Material'!$A$1:$J$1,0))))</f>
        <v/>
      </c>
      <c r="AK2873" s="13" t="str">
        <f t="shared" si="1321"/>
        <v>YANLIŞRM</v>
      </c>
      <c r="AL2873" s="153" t="str">
        <f t="shared" si="1322"/>
        <v/>
      </c>
    </row>
    <row r="2874" spans="1:38" ht="16.5" customHeight="1">
      <c r="A2874" s="160" t="str">
        <f>IF(B2874="","",COUNTA($B$114:$B2874))</f>
        <v/>
      </c>
      <c r="B2874" s="164"/>
      <c r="C2874" s="165"/>
      <c r="D2874" s="183"/>
      <c r="E2874" s="183"/>
      <c r="F2874" s="172"/>
      <c r="G2874" s="212"/>
      <c r="H2874" s="206"/>
      <c r="I2874" s="206"/>
      <c r="J2874" s="206"/>
      <c r="K2874" s="31"/>
      <c r="L2874" s="177" t="str">
        <f t="shared" ref="L2874" si="1326">IF(R2874="","",LEFT(R2874,LEN(R2874)-2))</f>
        <v/>
      </c>
      <c r="M2874" s="177"/>
      <c r="N2874" s="80"/>
      <c r="O2874" s="184"/>
      <c r="P2874" s="103"/>
      <c r="Q2874" s="84" t="str">
        <f t="shared" si="1323"/>
        <v/>
      </c>
      <c r="R2874" s="159" t="str">
        <f t="shared" ref="R2874" si="1327">CONCATENATE($Q2874,Q2875,Q2876,Q2877,Q2878,Q2879,$Q2880,$Q2881,$Q2882,$Q2883,Q2884,Q2885)</f>
        <v/>
      </c>
      <c r="S2874" s="28" t="str" cm="1">
        <f t="array" aca="1" ref="S2874" ca="1">IF(INDIRECT("A"&amp;114+$U2874)&lt;&gt;"",114+$U2874,"")</f>
        <v/>
      </c>
      <c r="T2874" s="28" t="str">
        <f t="shared" ca="1" si="1324"/>
        <v>$B</v>
      </c>
      <c r="U2874" s="29">
        <f t="shared" si="1302"/>
        <v>2760</v>
      </c>
      <c r="V2874" s="29">
        <v>230.00000000001799</v>
      </c>
      <c r="W2874" s="29">
        <f t="shared" si="1303"/>
        <v>230</v>
      </c>
      <c r="X2874" s="41" t="str" cm="1">
        <f t="array" aca="1" ref="X2874" ca="1">IFERROR(INDEX('PC&amp;PD'!$A$1:$AP$15,ROW('PC&amp;PD'!$A$15),MATCH(INDIRECT(T2874),'PC&amp;PD'!$A$1:$AP$1,0)),"")</f>
        <v/>
      </c>
      <c r="Z2874" s="155" t="str">
        <f t="shared" ref="Z2874" si="1328">IFERROR(IF($F2874="OCS 100","OCS (OCS 100)",IF($F2874="OCS Blended","OCS (OCS Blended)",IF($F2874="OCS (No Label)","OCS (No Label)",IF($F2874="RCS 100","RCS (RCS 100)",IF($F2874="RCS Blended","RCS (RCS Blended)",IF($F2874="GRS","GRS (GRS)",IF($F2874="GRS (No Label)", "GRS (No Label)",IF($F2874="RDS","RDS (RDS)",IF($F2874="RWS","RWS (RWS)",IF($F2874="RAS","RAS (RAS)",IF($F2874="RMS","RMS (RMS)",IF($F2874="GOTS Organic","GOTS (Organic)",IF($F2874="GOTS Made with organic","GOTS (Made with Organic)",IF($F2874="GOTS Organic - in conversion","GOTS (Organic - In Conversion)",IF($F2874="GOTS Made with organic - in conversion","GOTS (Made with Organic - In Conversion)",""))))))))))))))),"")</f>
        <v/>
      </c>
      <c r="AA2874" s="13" t="str">
        <f t="shared" si="1320"/>
        <v/>
      </c>
      <c r="AB2874" s="155" t="str">
        <f t="shared" ref="AB2874" si="1329">IFERROR(IF($F2874="OCS 100", "OCS_100",IF($F2874="OCS Blended", "OCS_Blended",IF($F2874="OCS (No Label)", "OCS_No_Label",IF($F2874="RCS 100", "RCS_100",IF($F2874="RCS Blended","RCS_Blended",IF($F2874="GRS","GRS",IF($F2874="GRS (No Label)", "GRS_No_Label",IF($F2874="RDS","RDS",IF($F2874="RWS","RWS",IF($F2874="RMS","RMS",IF($F2874="GOTS Organic","GOTS_Organic",IF($F2874="GOTS Made with organic","GOTS_Made_with_organic",IF($F2874="GOTS Organic - in conversion","GOTS_Organic_in_Conversion",IF($F2874="GOTS Made with organic - in conversion","GOTS_Made_with_Organic_in_Conversion",IF($F2874="RAS","RAS",""))))))))))))))),"")</f>
        <v/>
      </c>
      <c r="AC2874" s="13" t="str">
        <f t="shared" ca="1" si="1325"/>
        <v>$AB</v>
      </c>
      <c r="AD2874" s="13" t="str" cm="1">
        <f t="array" aca="1" ref="AD2874" ca="1">IFERROR(IF((LEFT(INDIRECT("$F"&amp;$S2874),4))="GOTS",IF($G2874="Organic","GOTS_Organic_raw",(IF($G2874="Responsible","GOTS_Responsible",(IF($G2874="No Attribute (Conventional)","GOTS_conventional",(IF($G2874="Recycled Pre/Post-Consumer","GOTS_pre_post",(IF($G2874="In-Conversion","GOTS_in_conversion",(IF($G2874="Sustainably Sourced","Sustainably_sourced",""))))))))))),IF($G2874="Organic","Organic",(IF($G2874="Responsible","Responsible",(IF($G2874="No Attribute (Conventional)","No_Attribute_Conventional",(IF($G2874="Recycled Pre/Post-Consumer","Recycled_Pre_Post_Consumer",(IF($G2874="In-Conversion","In_Conversion",(IF($G2874="Recycled Pre-Consumer","Recycled_Pre_Consumer",(IF($G2874="Recycled Post-Consumer","Recycled_Post_Consumer",(IF($G2874="Sustainably Sourced","Sustainably_sourced","")))))))))))))))),"")</f>
        <v/>
      </c>
      <c r="AE2874" s="13" t="e" cm="1">
        <f t="array" aca="1" ref="AE2874" ca="1">IF(INDIRECT("$F"&amp;$S2874)="","",IF(LEFT(INDIRECT("$F"&amp;$S2874),3)="GRS","GRS_RCS_RM",IF((LEFT(INDIRECT("$F"&amp;$S2874),3))="RCS","GRS_RCS_RM",IF(INDIRECT("$F"&amp;$S2874)="OCS (No Label)","OCS_Conversion_RM",IF(LEFT(INDIRECT("$F"&amp;$S2874),3)="OCS","OCS_RM",IF(RIGHT(INDIRECT("$F"&amp;$S2874),10)="conversion","GOTS_RM_conversion",IF((LEFT(INDIRECT("$F"&amp;$S2874),4))="GOTS","GOTS_RM","Responsible_RM")))))))</f>
        <v>#REF!</v>
      </c>
      <c r="AF2874" s="13" t="str" cm="1">
        <f t="array" aca="1" ref="AF2874" ca="1">IF($S2874="","",INDIRECT("$Z"&amp;$S2874))</f>
        <v/>
      </c>
      <c r="AG2874" s="155" t="str">
        <f t="shared" ref="AG2874:AG2934" si="1330">IF(AND(Y2874="",Y2875="",Y2876="",Y2877="",Y2878="",Y2879="",Y2880="",Y2881="",Y2882="",Y2883="",Y2884="",Y2885=""),"",CONCATENATE(Y2874&amp;", "&amp;Y2875&amp;", "&amp;Y2876&amp;", "&amp;Y2877&amp;", "&amp;Y2878&amp;", "&amp;Y2879&amp;", "&amp;Y2880&amp;", "&amp;Y2881&amp;", "&amp;Y2882&amp;", "&amp;Y2883&amp;", "&amp;Y2884&amp;", "&amp;Y2885))</f>
        <v/>
      </c>
      <c r="AH2874" s="13" t="str" cm="1">
        <f t="array" aca="1" ref="AH2874" ca="1">IFERROR(INDIRECT("$ag"&amp;S2874),"")</f>
        <v/>
      </c>
      <c r="AI2874" s="13" t="e" cm="1">
        <f t="array" aca="1" ref="AI2874" ca="1">INDIRECT("O"&amp;S2873)</f>
        <v>#REF!</v>
      </c>
      <c r="AJ2874" s="13" t="str">
        <f>IF($I2874="","",INDEX('Raw Material'!$A$1:$J$75,MATCH(I2874,'Raw Material'!$A$1:$A$75,0),(MATCH(G2874,'Raw Material'!$A$1:$J$1,0))))</f>
        <v/>
      </c>
      <c r="AK2874" s="13" t="str">
        <f t="shared" si="1321"/>
        <v>YANLIŞRM</v>
      </c>
      <c r="AL2874" s="153" t="str">
        <f t="shared" si="1322"/>
        <v/>
      </c>
    </row>
    <row r="2875" spans="1:38" ht="16.5" customHeight="1">
      <c r="A2875" s="161"/>
      <c r="B2875" s="166"/>
      <c r="C2875" s="167"/>
      <c r="D2875" s="156"/>
      <c r="E2875" s="156"/>
      <c r="F2875" s="173"/>
      <c r="G2875" s="181"/>
      <c r="H2875" s="182"/>
      <c r="I2875" s="182"/>
      <c r="J2875" s="182"/>
      <c r="K2875" s="32"/>
      <c r="L2875" s="178"/>
      <c r="M2875" s="178"/>
      <c r="N2875" s="81"/>
      <c r="O2875" s="185"/>
      <c r="P2875" s="103"/>
      <c r="Q2875" s="84" t="str">
        <f t="shared" si="1323"/>
        <v/>
      </c>
      <c r="R2875" s="159"/>
      <c r="S2875" s="28" t="str" cm="1">
        <f t="array" aca="1" ref="S2875" ca="1">IF(INDIRECT("A"&amp;114+$U2875)&lt;&gt;"",114+$U2875,"")</f>
        <v/>
      </c>
      <c r="T2875" s="28" t="str">
        <f t="shared" ca="1" si="1324"/>
        <v>$B</v>
      </c>
      <c r="U2875" s="29">
        <f t="shared" si="1302"/>
        <v>2760</v>
      </c>
      <c r="V2875" s="29">
        <v>230.08333333335099</v>
      </c>
      <c r="W2875" s="29">
        <f t="shared" si="1303"/>
        <v>230</v>
      </c>
      <c r="X2875" s="41" t="str" cm="1">
        <f t="array" aca="1" ref="X2875" ca="1">IFERROR(INDEX('PC&amp;PD'!$A$1:$AP$15,ROW('PC&amp;PD'!$A$15),MATCH(INDIRECT(T2875),'PC&amp;PD'!$A$1:$AP$1,0)),"")</f>
        <v/>
      </c>
      <c r="Z2875" s="155"/>
      <c r="AA2875" s="13" t="str">
        <f t="shared" si="1320"/>
        <v/>
      </c>
      <c r="AB2875" s="155"/>
      <c r="AC2875" s="13" t="str">
        <f t="shared" ca="1" si="1325"/>
        <v>$AB</v>
      </c>
      <c r="AD2875" s="13" t="str" cm="1">
        <f t="array" aca="1" ref="AD2875" ca="1">IFERROR(IF((LEFT(INDIRECT("$F"&amp;$S2875),4))="GOTS",IF($G2875="Organic","GOTS_Organic_raw",(IF($G2875="Responsible","GOTS_Responsible",(IF($G2875="No Attribute (Conventional)","GOTS_conventional",(IF($G2875="Recycled Pre/Post-Consumer","GOTS_pre_post",(IF($G2875="In-Conversion","GOTS_in_conversion",(IF($G2875="Sustainably Sourced","Sustainably_sourced",""))))))))))),IF($G2875="Organic","Organic",(IF($G2875="Responsible","Responsible",(IF($G2875="No Attribute (Conventional)","No_Attribute_Conventional",(IF($G2875="Recycled Pre/Post-Consumer","Recycled_Pre_Post_Consumer",(IF($G2875="In-Conversion","In_Conversion",(IF($G2875="Recycled Pre-Consumer","Recycled_Pre_Consumer",(IF($G2875="Recycled Post-Consumer","Recycled_Post_Consumer",(IF($G2875="Sustainably Sourced","Sustainably_sourced","")))))))))))))))),"")</f>
        <v/>
      </c>
      <c r="AE2875" s="13" t="e" cm="1">
        <f t="array" aca="1" ref="AE2875" ca="1">IF(INDIRECT("$F"&amp;$S2875)="","",IF(LEFT(INDIRECT("$F"&amp;$S2875),3)="GRS","GRS_RCS_RM",IF((LEFT(INDIRECT("$F"&amp;$S2875),3))="RCS","GRS_RCS_RM",IF(INDIRECT("$F"&amp;$S2875)="OCS (No Label)","OCS_Conversion_RM",IF(LEFT(INDIRECT("$F"&amp;$S2875),3)="OCS","OCS_RM",IF(RIGHT(INDIRECT("$F"&amp;$S2875),10)="conversion","GOTS_RM_conversion",IF((LEFT(INDIRECT("$F"&amp;$S2875),4))="GOTS","GOTS_RM","Responsible_RM")))))))</f>
        <v>#REF!</v>
      </c>
      <c r="AF2875" s="13" t="str" cm="1">
        <f t="array" aca="1" ref="AF2875" ca="1">IF($S2875="","",INDIRECT("$Z"&amp;$S2875))</f>
        <v/>
      </c>
      <c r="AG2875" s="155"/>
      <c r="AH2875" s="13" t="str" cm="1">
        <f t="array" aca="1" ref="AH2875" ca="1">IFERROR(INDIRECT("$ag"&amp;S2875),"")</f>
        <v/>
      </c>
      <c r="AI2875" s="13" t="e" cm="1">
        <f t="array" aca="1" ref="AI2875" ca="1">INDIRECT("O"&amp;S2874)</f>
        <v>#REF!</v>
      </c>
      <c r="AJ2875" s="13" t="str">
        <f>IF($I2875="","",INDEX('Raw Material'!$A$1:$J$75,MATCH(I2875,'Raw Material'!$A$1:$A$75,0),(MATCH(G2875,'Raw Material'!$A$1:$J$1,0))))</f>
        <v/>
      </c>
      <c r="AK2875" s="13" t="str">
        <f t="shared" si="1321"/>
        <v>YANLIŞRM</v>
      </c>
      <c r="AL2875" s="153" t="str">
        <f t="shared" si="1322"/>
        <v/>
      </c>
    </row>
    <row r="2876" spans="1:38" ht="16.5" customHeight="1">
      <c r="A2876" s="161"/>
      <c r="B2876" s="166"/>
      <c r="C2876" s="167"/>
      <c r="D2876" s="156"/>
      <c r="E2876" s="156"/>
      <c r="F2876" s="173"/>
      <c r="G2876" s="181"/>
      <c r="H2876" s="182"/>
      <c r="I2876" s="182"/>
      <c r="J2876" s="182"/>
      <c r="K2876" s="32"/>
      <c r="L2876" s="178"/>
      <c r="M2876" s="178"/>
      <c r="N2876" s="81"/>
      <c r="O2876" s="185"/>
      <c r="P2876" s="103"/>
      <c r="Q2876" s="84" t="str">
        <f t="shared" si="1323"/>
        <v/>
      </c>
      <c r="R2876" s="159"/>
      <c r="S2876" s="28" t="str" cm="1">
        <f t="array" aca="1" ref="S2876" ca="1">IF(INDIRECT("A"&amp;114+$U2876)&lt;&gt;"",114+$U2876,"")</f>
        <v/>
      </c>
      <c r="T2876" s="28" t="str">
        <f t="shared" ca="1" si="1324"/>
        <v>$B</v>
      </c>
      <c r="U2876" s="29">
        <f t="shared" si="1302"/>
        <v>2760</v>
      </c>
      <c r="V2876" s="29">
        <v>230.16666666668499</v>
      </c>
      <c r="W2876" s="29">
        <f t="shared" si="1303"/>
        <v>230</v>
      </c>
      <c r="X2876" s="41" t="str" cm="1">
        <f t="array" aca="1" ref="X2876" ca="1">IFERROR(INDEX('PC&amp;PD'!$A$1:$AP$15,ROW('PC&amp;PD'!$A$15),MATCH(INDIRECT(T2876),'PC&amp;PD'!$A$1:$AP$1,0)),"")</f>
        <v/>
      </c>
      <c r="Z2876" s="155"/>
      <c r="AA2876" s="13" t="str">
        <f t="shared" si="1320"/>
        <v/>
      </c>
      <c r="AB2876" s="155"/>
      <c r="AC2876" s="13" t="str">
        <f t="shared" ca="1" si="1325"/>
        <v>$AB</v>
      </c>
      <c r="AD2876" s="13" t="str" cm="1">
        <f t="array" aca="1" ref="AD2876" ca="1">IFERROR(IF((LEFT(INDIRECT("$F"&amp;$S2876),4))="GOTS",IF($G2876="Organic","GOTS_Organic_raw",(IF($G2876="Responsible","GOTS_Responsible",(IF($G2876="No Attribute (Conventional)","GOTS_conventional",(IF($G2876="Recycled Pre/Post-Consumer","GOTS_pre_post",(IF($G2876="In-Conversion","GOTS_in_conversion",(IF($G2876="Sustainably Sourced","Sustainably_sourced",""))))))))))),IF($G2876="Organic","Organic",(IF($G2876="Responsible","Responsible",(IF($G2876="No Attribute (Conventional)","No_Attribute_Conventional",(IF($G2876="Recycled Pre/Post-Consumer","Recycled_Pre_Post_Consumer",(IF($G2876="In-Conversion","In_Conversion",(IF($G2876="Recycled Pre-Consumer","Recycled_Pre_Consumer",(IF($G2876="Recycled Post-Consumer","Recycled_Post_Consumer",(IF($G2876="Sustainably Sourced","Sustainably_sourced","")))))))))))))))),"")</f>
        <v/>
      </c>
      <c r="AE2876" s="13" t="e" cm="1">
        <f t="array" aca="1" ref="AE2876" ca="1">IF(INDIRECT("$F"&amp;$S2876)="","",IF(LEFT(INDIRECT("$F"&amp;$S2876),3)="GRS","GRS_RCS_RM",IF((LEFT(INDIRECT("$F"&amp;$S2876),3))="RCS","GRS_RCS_RM",IF(INDIRECT("$F"&amp;$S2876)="OCS (No Label)","OCS_Conversion_RM",IF(LEFT(INDIRECT("$F"&amp;$S2876),3)="OCS","OCS_RM",IF(RIGHT(INDIRECT("$F"&amp;$S2876),10)="conversion","GOTS_RM_conversion",IF((LEFT(INDIRECT("$F"&amp;$S2876),4))="GOTS","GOTS_RM","Responsible_RM")))))))</f>
        <v>#REF!</v>
      </c>
      <c r="AF2876" s="13" t="str" cm="1">
        <f t="array" aca="1" ref="AF2876" ca="1">IF($S2876="","",INDIRECT("$Z"&amp;$S2876))</f>
        <v/>
      </c>
      <c r="AG2876" s="155"/>
      <c r="AH2876" s="13" t="str" cm="1">
        <f t="array" aca="1" ref="AH2876" ca="1">IFERROR(INDIRECT("$ag"&amp;S2876),"")</f>
        <v/>
      </c>
      <c r="AI2876" s="13" t="e" cm="1">
        <f t="array" aca="1" ref="AI2876" ca="1">INDIRECT("O"&amp;S2875)</f>
        <v>#REF!</v>
      </c>
      <c r="AJ2876" s="13" t="str">
        <f>IF($I2876="","",INDEX('Raw Material'!$A$1:$J$75,MATCH(I2876,'Raw Material'!$A$1:$A$75,0),(MATCH(G2876,'Raw Material'!$A$1:$J$1,0))))</f>
        <v/>
      </c>
      <c r="AK2876" s="13" t="str">
        <f t="shared" si="1321"/>
        <v>YANLIŞRM</v>
      </c>
      <c r="AL2876" s="153" t="str">
        <f t="shared" si="1322"/>
        <v/>
      </c>
    </row>
    <row r="2877" spans="1:38" ht="16.5" customHeight="1">
      <c r="A2877" s="161"/>
      <c r="B2877" s="166"/>
      <c r="C2877" s="167"/>
      <c r="D2877" s="156"/>
      <c r="E2877" s="156"/>
      <c r="F2877" s="174"/>
      <c r="G2877" s="181"/>
      <c r="H2877" s="182"/>
      <c r="I2877" s="182"/>
      <c r="J2877" s="182"/>
      <c r="K2877" s="32"/>
      <c r="L2877" s="178"/>
      <c r="M2877" s="178"/>
      <c r="N2877" s="81"/>
      <c r="O2877" s="185"/>
      <c r="P2877" s="103"/>
      <c r="Q2877" s="84" t="str">
        <f t="shared" si="1323"/>
        <v/>
      </c>
      <c r="R2877" s="159"/>
      <c r="S2877" s="28" t="str" cm="1">
        <f t="array" aca="1" ref="S2877" ca="1">IF(INDIRECT("A"&amp;114+$U2877)&lt;&gt;"",114+$U2877,"")</f>
        <v/>
      </c>
      <c r="T2877" s="28" t="str">
        <f t="shared" ca="1" si="1324"/>
        <v>$B</v>
      </c>
      <c r="U2877" s="29">
        <f t="shared" si="1302"/>
        <v>2760</v>
      </c>
      <c r="V2877" s="29">
        <v>230.25000000001799</v>
      </c>
      <c r="W2877" s="29">
        <f t="shared" si="1303"/>
        <v>230</v>
      </c>
      <c r="X2877" s="41" t="str" cm="1">
        <f t="array" aca="1" ref="X2877" ca="1">IFERROR(INDEX('PC&amp;PD'!$A$1:$AP$15,ROW('PC&amp;PD'!$A$15),MATCH(INDIRECT(T2877),'PC&amp;PD'!$A$1:$AP$1,0)),"")</f>
        <v/>
      </c>
      <c r="Z2877" s="155"/>
      <c r="AA2877" s="13" t="str">
        <f t="shared" si="1320"/>
        <v/>
      </c>
      <c r="AB2877" s="155"/>
      <c r="AC2877" s="13" t="str">
        <f t="shared" ca="1" si="1325"/>
        <v>$AB</v>
      </c>
      <c r="AD2877" s="13" t="str" cm="1">
        <f t="array" aca="1" ref="AD2877" ca="1">IFERROR(IF((LEFT(INDIRECT("$F"&amp;$S2877),4))="GOTS",IF($G2877="Organic","GOTS_Organic_raw",(IF($G2877="Responsible","GOTS_Responsible",(IF($G2877="No Attribute (Conventional)","GOTS_conventional",(IF($G2877="Recycled Pre/Post-Consumer","GOTS_pre_post",(IF($G2877="In-Conversion","GOTS_in_conversion",(IF($G2877="Sustainably Sourced","Sustainably_sourced",""))))))))))),IF($G2877="Organic","Organic",(IF($G2877="Responsible","Responsible",(IF($G2877="No Attribute (Conventional)","No_Attribute_Conventional",(IF($G2877="Recycled Pre/Post-Consumer","Recycled_Pre_Post_Consumer",(IF($G2877="In-Conversion","In_Conversion",(IF($G2877="Recycled Pre-Consumer","Recycled_Pre_Consumer",(IF($G2877="Recycled Post-Consumer","Recycled_Post_Consumer",(IF($G2877="Sustainably Sourced","Sustainably_sourced","")))))))))))))))),"")</f>
        <v/>
      </c>
      <c r="AE2877" s="13" t="e" cm="1">
        <f t="array" aca="1" ref="AE2877" ca="1">IF(INDIRECT("$F"&amp;$S2877)="","",IF(LEFT(INDIRECT("$F"&amp;$S2877),3)="GRS","GRS_RCS_RM",IF((LEFT(INDIRECT("$F"&amp;$S2877),3))="RCS","GRS_RCS_RM",IF(INDIRECT("$F"&amp;$S2877)="OCS (No Label)","OCS_Conversion_RM",IF(LEFT(INDIRECT("$F"&amp;$S2877),3)="OCS","OCS_RM",IF(RIGHT(INDIRECT("$F"&amp;$S2877),10)="conversion","GOTS_RM_conversion",IF((LEFT(INDIRECT("$F"&amp;$S2877),4))="GOTS","GOTS_RM","Responsible_RM")))))))</f>
        <v>#REF!</v>
      </c>
      <c r="AF2877" s="13" t="str" cm="1">
        <f t="array" aca="1" ref="AF2877" ca="1">IF($S2877="","",INDIRECT("$Z"&amp;$S2877))</f>
        <v/>
      </c>
      <c r="AG2877" s="155"/>
      <c r="AH2877" s="13" t="str" cm="1">
        <f t="array" aca="1" ref="AH2877" ca="1">IFERROR(INDIRECT("$ag"&amp;S2877),"")</f>
        <v/>
      </c>
      <c r="AI2877" s="13" t="e" cm="1">
        <f t="array" aca="1" ref="AI2877" ca="1">INDIRECT("O"&amp;S2876)</f>
        <v>#REF!</v>
      </c>
      <c r="AJ2877" s="13" t="str">
        <f>IF($I2877="","",INDEX('Raw Material'!$A$1:$J$75,MATCH(I2877,'Raw Material'!$A$1:$A$75,0),(MATCH(G2877,'Raw Material'!$A$1:$J$1,0))))</f>
        <v/>
      </c>
      <c r="AK2877" s="13" t="str">
        <f t="shared" si="1321"/>
        <v>YANLIŞRM</v>
      </c>
      <c r="AL2877" s="153" t="str">
        <f t="shared" si="1322"/>
        <v/>
      </c>
    </row>
    <row r="2878" spans="1:38" ht="16.5" customHeight="1">
      <c r="A2878" s="161"/>
      <c r="B2878" s="166"/>
      <c r="C2878" s="167"/>
      <c r="D2878" s="156"/>
      <c r="E2878" s="156"/>
      <c r="F2878" s="174"/>
      <c r="G2878" s="181"/>
      <c r="H2878" s="182"/>
      <c r="I2878" s="182"/>
      <c r="J2878" s="182"/>
      <c r="K2878" s="32"/>
      <c r="L2878" s="178"/>
      <c r="M2878" s="178"/>
      <c r="N2878" s="81"/>
      <c r="O2878" s="185"/>
      <c r="P2878" s="103"/>
      <c r="Q2878" s="84" t="str">
        <f t="shared" si="1323"/>
        <v/>
      </c>
      <c r="R2878" s="159"/>
      <c r="S2878" s="28" t="str" cm="1">
        <f t="array" aca="1" ref="S2878" ca="1">IF(INDIRECT("A"&amp;114+$U2878)&lt;&gt;"",114+$U2878,"")</f>
        <v/>
      </c>
      <c r="T2878" s="28" t="str">
        <f t="shared" ca="1" si="1324"/>
        <v>$B</v>
      </c>
      <c r="U2878" s="29">
        <f t="shared" si="1302"/>
        <v>2760</v>
      </c>
      <c r="V2878" s="29">
        <v>230.33333333335099</v>
      </c>
      <c r="W2878" s="29">
        <f t="shared" si="1303"/>
        <v>230</v>
      </c>
      <c r="X2878" s="41" t="str" cm="1">
        <f t="array" aca="1" ref="X2878" ca="1">IFERROR(INDEX('PC&amp;PD'!$A$1:$AP$15,ROW('PC&amp;PD'!$A$15),MATCH(INDIRECT(T2878),'PC&amp;PD'!$A$1:$AP$1,0)),"")</f>
        <v/>
      </c>
      <c r="Z2878" s="155"/>
      <c r="AA2878" s="13" t="str">
        <f t="shared" si="1320"/>
        <v/>
      </c>
      <c r="AB2878" s="155"/>
      <c r="AC2878" s="13" t="str">
        <f t="shared" ca="1" si="1325"/>
        <v>$AB</v>
      </c>
      <c r="AD2878" s="13" t="str" cm="1">
        <f t="array" aca="1" ref="AD2878" ca="1">IFERROR(IF((LEFT(INDIRECT("$F"&amp;$S2878),4))="GOTS",IF($G2878="Organic","GOTS_Organic_raw",(IF($G2878="Responsible","GOTS_Responsible",(IF($G2878="No Attribute (Conventional)","GOTS_conventional",(IF($G2878="Recycled Pre/Post-Consumer","GOTS_pre_post",(IF($G2878="In-Conversion","GOTS_in_conversion",(IF($G2878="Sustainably Sourced","Sustainably_sourced",""))))))))))),IF($G2878="Organic","Organic",(IF($G2878="Responsible","Responsible",(IF($G2878="No Attribute (Conventional)","No_Attribute_Conventional",(IF($G2878="Recycled Pre/Post-Consumer","Recycled_Pre_Post_Consumer",(IF($G2878="In-Conversion","In_Conversion",(IF($G2878="Recycled Pre-Consumer","Recycled_Pre_Consumer",(IF($G2878="Recycled Post-Consumer","Recycled_Post_Consumer",(IF($G2878="Sustainably Sourced","Sustainably_sourced","")))))))))))))))),"")</f>
        <v/>
      </c>
      <c r="AE2878" s="13" t="e" cm="1">
        <f t="array" aca="1" ref="AE2878" ca="1">IF(INDIRECT("$F"&amp;$S2878)="","",IF(LEFT(INDIRECT("$F"&amp;$S2878),3)="GRS","GRS_RCS_RM",IF((LEFT(INDIRECT("$F"&amp;$S2878),3))="RCS","GRS_RCS_RM",IF(INDIRECT("$F"&amp;$S2878)="OCS (No Label)","OCS_Conversion_RM",IF(LEFT(INDIRECT("$F"&amp;$S2878),3)="OCS","OCS_RM",IF(RIGHT(INDIRECT("$F"&amp;$S2878),10)="conversion","GOTS_RM_conversion",IF((LEFT(INDIRECT("$F"&amp;$S2878),4))="GOTS","GOTS_RM","Responsible_RM")))))))</f>
        <v>#REF!</v>
      </c>
      <c r="AF2878" s="13" t="str" cm="1">
        <f t="array" aca="1" ref="AF2878" ca="1">IF($S2878="","",INDIRECT("$Z"&amp;$S2878))</f>
        <v/>
      </c>
      <c r="AG2878" s="155"/>
      <c r="AH2878" s="13" t="str" cm="1">
        <f t="array" aca="1" ref="AH2878" ca="1">IFERROR(INDIRECT("$ag"&amp;S2878),"")</f>
        <v/>
      </c>
      <c r="AI2878" s="13" t="e" cm="1">
        <f t="array" aca="1" ref="AI2878" ca="1">INDIRECT("O"&amp;S2877)</f>
        <v>#REF!</v>
      </c>
      <c r="AJ2878" s="13" t="str">
        <f>IF($I2878="","",INDEX('Raw Material'!$A$1:$J$75,MATCH(I2878,'Raw Material'!$A$1:$A$75,0),(MATCH(G2878,'Raw Material'!$A$1:$J$1,0))))</f>
        <v/>
      </c>
      <c r="AK2878" s="13" t="str">
        <f t="shared" si="1321"/>
        <v>YANLIŞRM</v>
      </c>
      <c r="AL2878" s="153" t="str">
        <f t="shared" si="1322"/>
        <v/>
      </c>
    </row>
    <row r="2879" spans="1:38" ht="16.5" customHeight="1">
      <c r="A2879" s="161"/>
      <c r="B2879" s="166"/>
      <c r="C2879" s="167"/>
      <c r="D2879" s="156"/>
      <c r="E2879" s="156"/>
      <c r="F2879" s="174"/>
      <c r="G2879" s="181"/>
      <c r="H2879" s="182"/>
      <c r="I2879" s="182"/>
      <c r="J2879" s="182"/>
      <c r="K2879" s="32"/>
      <c r="L2879" s="178"/>
      <c r="M2879" s="178"/>
      <c r="N2879" s="81"/>
      <c r="O2879" s="185"/>
      <c r="P2879" s="103"/>
      <c r="Q2879" s="84" t="str">
        <f t="shared" si="1323"/>
        <v/>
      </c>
      <c r="R2879" s="159"/>
      <c r="S2879" s="28" t="str" cm="1">
        <f t="array" aca="1" ref="S2879" ca="1">IF(INDIRECT("A"&amp;114+$U2879)&lt;&gt;"",114+$U2879,"")</f>
        <v/>
      </c>
      <c r="T2879" s="28" t="str">
        <f t="shared" ca="1" si="1324"/>
        <v>$B</v>
      </c>
      <c r="U2879" s="29">
        <f t="shared" ref="U2879:U2942" si="1331">(12*W2879)</f>
        <v>2760</v>
      </c>
      <c r="V2879" s="29">
        <v>230.41666666668499</v>
      </c>
      <c r="W2879" s="29">
        <f t="shared" si="1303"/>
        <v>230</v>
      </c>
      <c r="X2879" s="41" t="str" cm="1">
        <f t="array" aca="1" ref="X2879" ca="1">IFERROR(INDEX('PC&amp;PD'!$A$1:$AP$15,ROW('PC&amp;PD'!$A$15),MATCH(INDIRECT(T2879),'PC&amp;PD'!$A$1:$AP$1,0)),"")</f>
        <v/>
      </c>
      <c r="Z2879" s="155"/>
      <c r="AA2879" s="13" t="str">
        <f t="shared" si="1320"/>
        <v/>
      </c>
      <c r="AB2879" s="155"/>
      <c r="AC2879" s="13" t="str">
        <f t="shared" ca="1" si="1325"/>
        <v>$AB</v>
      </c>
      <c r="AD2879" s="13" t="str" cm="1">
        <f t="array" aca="1" ref="AD2879" ca="1">IFERROR(IF((LEFT(INDIRECT("$F"&amp;$S2879),4))="GOTS",IF($G2879="Organic","GOTS_Organic_raw",(IF($G2879="Responsible","GOTS_Responsible",(IF($G2879="No Attribute (Conventional)","GOTS_conventional",(IF($G2879="Recycled Pre/Post-Consumer","GOTS_pre_post",(IF($G2879="In-Conversion","GOTS_in_conversion",(IF($G2879="Sustainably Sourced","Sustainably_sourced",""))))))))))),IF($G2879="Organic","Organic",(IF($G2879="Responsible","Responsible",(IF($G2879="No Attribute (Conventional)","No_Attribute_Conventional",(IF($G2879="Recycled Pre/Post-Consumer","Recycled_Pre_Post_Consumer",(IF($G2879="In-Conversion","In_Conversion",(IF($G2879="Recycled Pre-Consumer","Recycled_Pre_Consumer",(IF($G2879="Recycled Post-Consumer","Recycled_Post_Consumer",(IF($G2879="Sustainably Sourced","Sustainably_sourced","")))))))))))))))),"")</f>
        <v/>
      </c>
      <c r="AE2879" s="13" t="e" cm="1">
        <f t="array" aca="1" ref="AE2879" ca="1">IF(INDIRECT("$F"&amp;$S2879)="","",IF(LEFT(INDIRECT("$F"&amp;$S2879),3)="GRS","GRS_RCS_RM",IF((LEFT(INDIRECT("$F"&amp;$S2879),3))="RCS","GRS_RCS_RM",IF(INDIRECT("$F"&amp;$S2879)="OCS (No Label)","OCS_Conversion_RM",IF(LEFT(INDIRECT("$F"&amp;$S2879),3)="OCS","OCS_RM",IF(RIGHT(INDIRECT("$F"&amp;$S2879),10)="conversion","GOTS_RM_conversion",IF((LEFT(INDIRECT("$F"&amp;$S2879),4))="GOTS","GOTS_RM","Responsible_RM")))))))</f>
        <v>#REF!</v>
      </c>
      <c r="AF2879" s="13" t="str" cm="1">
        <f t="array" aca="1" ref="AF2879" ca="1">IF($S2879="","",INDIRECT("$Z"&amp;$S2879))</f>
        <v/>
      </c>
      <c r="AG2879" s="155"/>
      <c r="AH2879" s="13" t="str" cm="1">
        <f t="array" aca="1" ref="AH2879" ca="1">IFERROR(INDIRECT("$ag"&amp;S2879),"")</f>
        <v/>
      </c>
      <c r="AI2879" s="13" t="e" cm="1">
        <f t="array" aca="1" ref="AI2879" ca="1">INDIRECT("O"&amp;S2878)</f>
        <v>#REF!</v>
      </c>
      <c r="AJ2879" s="13" t="str">
        <f>IF($I2879="","",INDEX('Raw Material'!$A$1:$J$75,MATCH(I2879,'Raw Material'!$A$1:$A$75,0),(MATCH(G2879,'Raw Material'!$A$1:$J$1,0))))</f>
        <v/>
      </c>
      <c r="AK2879" s="13" t="str">
        <f t="shared" si="1321"/>
        <v>YANLIŞRM</v>
      </c>
      <c r="AL2879" s="153" t="str">
        <f t="shared" si="1322"/>
        <v/>
      </c>
    </row>
    <row r="2880" spans="1:38" ht="16.5" customHeight="1">
      <c r="A2880" s="162"/>
      <c r="B2880" s="168"/>
      <c r="C2880" s="169"/>
      <c r="D2880" s="156"/>
      <c r="E2880" s="156"/>
      <c r="F2880" s="175"/>
      <c r="G2880" s="181"/>
      <c r="H2880" s="182"/>
      <c r="I2880" s="182"/>
      <c r="J2880" s="182"/>
      <c r="K2880" s="32"/>
      <c r="L2880" s="179"/>
      <c r="M2880" s="179"/>
      <c r="N2880" s="81"/>
      <c r="O2880" s="185"/>
      <c r="P2880" s="103"/>
      <c r="Q2880" s="84" t="str">
        <f t="shared" si="1323"/>
        <v/>
      </c>
      <c r="R2880" s="159"/>
      <c r="S2880" s="28" t="str" cm="1">
        <f t="array" aca="1" ref="S2880" ca="1">IF(INDIRECT("A"&amp;114+$U2880)&lt;&gt;"",114+$U2880,"")</f>
        <v/>
      </c>
      <c r="T2880" s="28" t="str">
        <f t="shared" ca="1" si="1324"/>
        <v>$B</v>
      </c>
      <c r="U2880" s="29">
        <f t="shared" si="1331"/>
        <v>2760</v>
      </c>
      <c r="V2880" s="29">
        <v>230.50000000001799</v>
      </c>
      <c r="W2880" s="29">
        <f t="shared" si="1303"/>
        <v>230</v>
      </c>
      <c r="X2880" s="41" t="str" cm="1">
        <f t="array" aca="1" ref="X2880" ca="1">IFERROR(INDEX('PC&amp;PD'!$A$1:$AP$15,ROW('PC&amp;PD'!$A$15),MATCH(INDIRECT(T2880),'PC&amp;PD'!$A$1:$AP$1,0)),"")</f>
        <v/>
      </c>
      <c r="Z2880" s="155"/>
      <c r="AA2880" s="13" t="str">
        <f t="shared" si="1320"/>
        <v/>
      </c>
      <c r="AB2880" s="155"/>
      <c r="AC2880" s="13" t="str">
        <f t="shared" ca="1" si="1325"/>
        <v>$AB</v>
      </c>
      <c r="AD2880" s="13" t="str" cm="1">
        <f t="array" aca="1" ref="AD2880" ca="1">IFERROR(IF((LEFT(INDIRECT("$F"&amp;$S2880),4))="GOTS",IF($G2880="Organic","GOTS_Organic_raw",(IF($G2880="Responsible","GOTS_Responsible",(IF($G2880="No Attribute (Conventional)","GOTS_conventional",(IF($G2880="Recycled Pre/Post-Consumer","GOTS_pre_post",(IF($G2880="In-Conversion","GOTS_in_conversion",(IF($G2880="Sustainably Sourced","Sustainably_sourced",""))))))))))),IF($G2880="Organic","Organic",(IF($G2880="Responsible","Responsible",(IF($G2880="No Attribute (Conventional)","No_Attribute_Conventional",(IF($G2880="Recycled Pre/Post-Consumer","Recycled_Pre_Post_Consumer",(IF($G2880="In-Conversion","In_Conversion",(IF($G2880="Recycled Pre-Consumer","Recycled_Pre_Consumer",(IF($G2880="Recycled Post-Consumer","Recycled_Post_Consumer",(IF($G2880="Sustainably Sourced","Sustainably_sourced","")))))))))))))))),"")</f>
        <v/>
      </c>
      <c r="AE2880" s="13" t="e" cm="1">
        <f t="array" aca="1" ref="AE2880" ca="1">IF(INDIRECT("$F"&amp;$S2880)="","",IF(LEFT(INDIRECT("$F"&amp;$S2880),3)="GRS","GRS_RCS_RM",IF((LEFT(INDIRECT("$F"&amp;$S2880),3))="RCS","GRS_RCS_RM",IF(INDIRECT("$F"&amp;$S2880)="OCS (No Label)","OCS_Conversion_RM",IF(LEFT(INDIRECT("$F"&amp;$S2880),3)="OCS","OCS_RM",IF(RIGHT(INDIRECT("$F"&amp;$S2880),10)="conversion","GOTS_RM_conversion",IF((LEFT(INDIRECT("$F"&amp;$S2880),4))="GOTS","GOTS_RM","Responsible_RM")))))))</f>
        <v>#REF!</v>
      </c>
      <c r="AF2880" s="13" t="str" cm="1">
        <f t="array" aca="1" ref="AF2880" ca="1">IF($S2880="","",INDIRECT("$Z"&amp;$S2880))</f>
        <v/>
      </c>
      <c r="AG2880" s="155"/>
      <c r="AH2880" s="13" t="str" cm="1">
        <f t="array" aca="1" ref="AH2880" ca="1">IFERROR(INDIRECT("$ag"&amp;S2880),"")</f>
        <v/>
      </c>
      <c r="AI2880" s="13" t="e" cm="1">
        <f t="array" aca="1" ref="AI2880" ca="1">INDIRECT("O"&amp;S2879)</f>
        <v>#REF!</v>
      </c>
      <c r="AJ2880" s="13" t="str">
        <f>IF($I2880="","",INDEX('Raw Material'!$A$1:$J$75,MATCH(I2880,'Raw Material'!$A$1:$A$75,0),(MATCH(G2880,'Raw Material'!$A$1:$J$1,0))))</f>
        <v/>
      </c>
      <c r="AK2880" s="13" t="str">
        <f t="shared" si="1321"/>
        <v>YANLIŞRM</v>
      </c>
      <c r="AL2880" s="153" t="str">
        <f t="shared" si="1322"/>
        <v/>
      </c>
    </row>
    <row r="2881" spans="1:38" ht="16.5" customHeight="1">
      <c r="A2881" s="162"/>
      <c r="B2881" s="168"/>
      <c r="C2881" s="169"/>
      <c r="D2881" s="156"/>
      <c r="E2881" s="156"/>
      <c r="F2881" s="175"/>
      <c r="G2881" s="181"/>
      <c r="H2881" s="182"/>
      <c r="I2881" s="182"/>
      <c r="J2881" s="182"/>
      <c r="K2881" s="32"/>
      <c r="L2881" s="179"/>
      <c r="M2881" s="179"/>
      <c r="N2881" s="81"/>
      <c r="O2881" s="185"/>
      <c r="P2881" s="103"/>
      <c r="Q2881" s="84" t="str">
        <f t="shared" si="1323"/>
        <v/>
      </c>
      <c r="R2881" s="159"/>
      <c r="S2881" s="28" t="str" cm="1">
        <f t="array" aca="1" ref="S2881" ca="1">IF(INDIRECT("A"&amp;114+$U2881)&lt;&gt;"",114+$U2881,"")</f>
        <v/>
      </c>
      <c r="T2881" s="28" t="str">
        <f t="shared" ca="1" si="1324"/>
        <v>$B</v>
      </c>
      <c r="U2881" s="29">
        <f t="shared" si="1331"/>
        <v>2760</v>
      </c>
      <c r="V2881" s="29">
        <v>230.58333333335099</v>
      </c>
      <c r="W2881" s="29">
        <f t="shared" si="1303"/>
        <v>230</v>
      </c>
      <c r="X2881" s="41" t="str" cm="1">
        <f t="array" aca="1" ref="X2881" ca="1">IFERROR(INDEX('PC&amp;PD'!$A$1:$AP$15,ROW('PC&amp;PD'!$A$15),MATCH(INDIRECT(T2881),'PC&amp;PD'!$A$1:$AP$1,0)),"")</f>
        <v/>
      </c>
      <c r="Z2881" s="155"/>
      <c r="AA2881" s="13" t="str">
        <f t="shared" si="1320"/>
        <v/>
      </c>
      <c r="AB2881" s="155"/>
      <c r="AC2881" s="13" t="str">
        <f t="shared" ca="1" si="1325"/>
        <v>$AB</v>
      </c>
      <c r="AD2881" s="13" t="str" cm="1">
        <f t="array" aca="1" ref="AD2881" ca="1">IFERROR(IF((LEFT(INDIRECT("$F"&amp;$S2881),4))="GOTS",IF($G2881="Organic","GOTS_Organic_raw",(IF($G2881="Responsible","GOTS_Responsible",(IF($G2881="No Attribute (Conventional)","GOTS_conventional",(IF($G2881="Recycled Pre/Post-Consumer","GOTS_pre_post",(IF($G2881="In-Conversion","GOTS_in_conversion",(IF($G2881="Sustainably Sourced","Sustainably_sourced",""))))))))))),IF($G2881="Organic","Organic",(IF($G2881="Responsible","Responsible",(IF($G2881="No Attribute (Conventional)","No_Attribute_Conventional",(IF($G2881="Recycled Pre/Post-Consumer","Recycled_Pre_Post_Consumer",(IF($G2881="In-Conversion","In_Conversion",(IF($G2881="Recycled Pre-Consumer","Recycled_Pre_Consumer",(IF($G2881="Recycled Post-Consumer","Recycled_Post_Consumer",(IF($G2881="Sustainably Sourced","Sustainably_sourced","")))))))))))))))),"")</f>
        <v/>
      </c>
      <c r="AE2881" s="13" t="e" cm="1">
        <f t="array" aca="1" ref="AE2881" ca="1">IF(INDIRECT("$F"&amp;$S2881)="","",IF(LEFT(INDIRECT("$F"&amp;$S2881),3)="GRS","GRS_RCS_RM",IF((LEFT(INDIRECT("$F"&amp;$S2881),3))="RCS","GRS_RCS_RM",IF(INDIRECT("$F"&amp;$S2881)="OCS (No Label)","OCS_Conversion_RM",IF(LEFT(INDIRECT("$F"&amp;$S2881),3)="OCS","OCS_RM",IF(RIGHT(INDIRECT("$F"&amp;$S2881),10)="conversion","GOTS_RM_conversion",IF((LEFT(INDIRECT("$F"&amp;$S2881),4))="GOTS","GOTS_RM","Responsible_RM")))))))</f>
        <v>#REF!</v>
      </c>
      <c r="AF2881" s="13" t="str" cm="1">
        <f t="array" aca="1" ref="AF2881" ca="1">IF($S2881="","",INDIRECT("$Z"&amp;$S2881))</f>
        <v/>
      </c>
      <c r="AG2881" s="155"/>
      <c r="AH2881" s="13" t="str" cm="1">
        <f t="array" aca="1" ref="AH2881" ca="1">IFERROR(INDIRECT("$ag"&amp;S2881),"")</f>
        <v/>
      </c>
      <c r="AI2881" s="13" t="e" cm="1">
        <f t="array" aca="1" ref="AI2881" ca="1">INDIRECT("O"&amp;S2880)</f>
        <v>#REF!</v>
      </c>
      <c r="AJ2881" s="13" t="str">
        <f>IF($I2881="","",INDEX('Raw Material'!$A$1:$J$75,MATCH(I2881,'Raw Material'!$A$1:$A$75,0),(MATCH(G2881,'Raw Material'!$A$1:$J$1,0))))</f>
        <v/>
      </c>
      <c r="AK2881" s="13" t="str">
        <f t="shared" si="1321"/>
        <v>YANLIŞRM</v>
      </c>
      <c r="AL2881" s="153" t="str">
        <f t="shared" si="1322"/>
        <v/>
      </c>
    </row>
    <row r="2882" spans="1:38" ht="16.5" customHeight="1">
      <c r="A2882" s="162"/>
      <c r="B2882" s="168"/>
      <c r="C2882" s="169"/>
      <c r="D2882" s="156"/>
      <c r="E2882" s="156"/>
      <c r="F2882" s="175"/>
      <c r="G2882" s="181"/>
      <c r="H2882" s="182"/>
      <c r="I2882" s="182"/>
      <c r="J2882" s="182"/>
      <c r="K2882" s="32"/>
      <c r="L2882" s="179"/>
      <c r="M2882" s="179"/>
      <c r="N2882" s="81"/>
      <c r="O2882" s="185"/>
      <c r="P2882" s="103"/>
      <c r="Q2882" s="84" t="str">
        <f t="shared" si="1323"/>
        <v/>
      </c>
      <c r="R2882" s="159"/>
      <c r="S2882" s="28" t="str" cm="1">
        <f t="array" aca="1" ref="S2882" ca="1">IF(INDIRECT("A"&amp;114+$U2882)&lt;&gt;"",114+$U2882,"")</f>
        <v/>
      </c>
      <c r="T2882" s="28" t="str">
        <f t="shared" ca="1" si="1324"/>
        <v>$B</v>
      </c>
      <c r="U2882" s="29">
        <f t="shared" si="1331"/>
        <v>2760</v>
      </c>
      <c r="V2882" s="29">
        <v>230.66666666668499</v>
      </c>
      <c r="W2882" s="29">
        <f t="shared" si="1303"/>
        <v>230</v>
      </c>
      <c r="X2882" s="41" t="str" cm="1">
        <f t="array" aca="1" ref="X2882" ca="1">IFERROR(INDEX('PC&amp;PD'!$A$1:$AP$15,ROW('PC&amp;PD'!$A$15),MATCH(INDIRECT(T2882),'PC&amp;PD'!$A$1:$AP$1,0)),"")</f>
        <v/>
      </c>
      <c r="Z2882" s="155"/>
      <c r="AA2882" s="13" t="str">
        <f t="shared" si="1320"/>
        <v/>
      </c>
      <c r="AB2882" s="155"/>
      <c r="AC2882" s="13" t="str">
        <f t="shared" ca="1" si="1325"/>
        <v>$AB</v>
      </c>
      <c r="AD2882" s="13" t="str" cm="1">
        <f t="array" aca="1" ref="AD2882" ca="1">IFERROR(IF((LEFT(INDIRECT("$F"&amp;$S2882),4))="GOTS",IF($G2882="Organic","GOTS_Organic_raw",(IF($G2882="Responsible","GOTS_Responsible",(IF($G2882="No Attribute (Conventional)","GOTS_conventional",(IF($G2882="Recycled Pre/Post-Consumer","GOTS_pre_post",(IF($G2882="In-Conversion","GOTS_in_conversion",(IF($G2882="Sustainably Sourced","Sustainably_sourced",""))))))))))),IF($G2882="Organic","Organic",(IF($G2882="Responsible","Responsible",(IF($G2882="No Attribute (Conventional)","No_Attribute_Conventional",(IF($G2882="Recycled Pre/Post-Consumer","Recycled_Pre_Post_Consumer",(IF($G2882="In-Conversion","In_Conversion",(IF($G2882="Recycled Pre-Consumer","Recycled_Pre_Consumer",(IF($G2882="Recycled Post-Consumer","Recycled_Post_Consumer",(IF($G2882="Sustainably Sourced","Sustainably_sourced","")))))))))))))))),"")</f>
        <v/>
      </c>
      <c r="AE2882" s="13" t="e" cm="1">
        <f t="array" aca="1" ref="AE2882" ca="1">IF(INDIRECT("$F"&amp;$S2882)="","",IF(LEFT(INDIRECT("$F"&amp;$S2882),3)="GRS","GRS_RCS_RM",IF((LEFT(INDIRECT("$F"&amp;$S2882),3))="RCS","GRS_RCS_RM",IF(INDIRECT("$F"&amp;$S2882)="OCS (No Label)","OCS_Conversion_RM",IF(LEFT(INDIRECT("$F"&amp;$S2882),3)="OCS","OCS_RM",IF(RIGHT(INDIRECT("$F"&amp;$S2882),10)="conversion","GOTS_RM_conversion",IF((LEFT(INDIRECT("$F"&amp;$S2882),4))="GOTS","GOTS_RM","Responsible_RM")))))))</f>
        <v>#REF!</v>
      </c>
      <c r="AF2882" s="13" t="str" cm="1">
        <f t="array" aca="1" ref="AF2882" ca="1">IF($S2882="","",INDIRECT("$Z"&amp;$S2882))</f>
        <v/>
      </c>
      <c r="AG2882" s="155"/>
      <c r="AH2882" s="13" t="str" cm="1">
        <f t="array" aca="1" ref="AH2882" ca="1">IFERROR(INDIRECT("$ag"&amp;S2882),"")</f>
        <v/>
      </c>
      <c r="AI2882" s="13" t="e" cm="1">
        <f t="array" aca="1" ref="AI2882" ca="1">INDIRECT("O"&amp;S2881)</f>
        <v>#REF!</v>
      </c>
      <c r="AJ2882" s="13" t="str">
        <f>IF($I2882="","",INDEX('Raw Material'!$A$1:$J$75,MATCH(I2882,'Raw Material'!$A$1:$A$75,0),(MATCH(G2882,'Raw Material'!$A$1:$J$1,0))))</f>
        <v/>
      </c>
      <c r="AK2882" s="13" t="str">
        <f t="shared" si="1321"/>
        <v>YANLIŞRM</v>
      </c>
      <c r="AL2882" s="153" t="str">
        <f t="shared" si="1322"/>
        <v/>
      </c>
    </row>
    <row r="2883" spans="1:38" ht="16.5" customHeight="1">
      <c r="A2883" s="162"/>
      <c r="B2883" s="168"/>
      <c r="C2883" s="169"/>
      <c r="D2883" s="156"/>
      <c r="E2883" s="156"/>
      <c r="F2883" s="175"/>
      <c r="G2883" s="181"/>
      <c r="H2883" s="182"/>
      <c r="I2883" s="182"/>
      <c r="J2883" s="182"/>
      <c r="K2883" s="32"/>
      <c r="L2883" s="179"/>
      <c r="M2883" s="179"/>
      <c r="N2883" s="81"/>
      <c r="O2883" s="185"/>
      <c r="P2883" s="103"/>
      <c r="Q2883" s="84" t="str">
        <f t="shared" si="1323"/>
        <v/>
      </c>
      <c r="R2883" s="159"/>
      <c r="S2883" s="28" t="str" cm="1">
        <f t="array" aca="1" ref="S2883" ca="1">IF(INDIRECT("A"&amp;114+$U2883)&lt;&gt;"",114+$U2883,"")</f>
        <v/>
      </c>
      <c r="T2883" s="28" t="str">
        <f t="shared" ca="1" si="1324"/>
        <v>$B</v>
      </c>
      <c r="U2883" s="29">
        <f t="shared" si="1331"/>
        <v>2760</v>
      </c>
      <c r="V2883" s="29">
        <v>230.75000000001799</v>
      </c>
      <c r="W2883" s="29">
        <f t="shared" si="1303"/>
        <v>230</v>
      </c>
      <c r="X2883" s="41" t="str" cm="1">
        <f t="array" aca="1" ref="X2883" ca="1">IFERROR(INDEX('PC&amp;PD'!$A$1:$AP$15,ROW('PC&amp;PD'!$A$15),MATCH(INDIRECT(T2883),'PC&amp;PD'!$A$1:$AP$1,0)),"")</f>
        <v/>
      </c>
      <c r="Z2883" s="155"/>
      <c r="AA2883" s="13" t="str">
        <f t="shared" si="1320"/>
        <v/>
      </c>
      <c r="AB2883" s="155"/>
      <c r="AC2883" s="13" t="str">
        <f t="shared" ca="1" si="1325"/>
        <v>$AB</v>
      </c>
      <c r="AD2883" s="13" t="str" cm="1">
        <f t="array" aca="1" ref="AD2883" ca="1">IFERROR(IF((LEFT(INDIRECT("$F"&amp;$S2883),4))="GOTS",IF($G2883="Organic","GOTS_Organic_raw",(IF($G2883="Responsible","GOTS_Responsible",(IF($G2883="No Attribute (Conventional)","GOTS_conventional",(IF($G2883="Recycled Pre/Post-Consumer","GOTS_pre_post",(IF($G2883="In-Conversion","GOTS_in_conversion",(IF($G2883="Sustainably Sourced","Sustainably_sourced",""))))))))))),IF($G2883="Organic","Organic",(IF($G2883="Responsible","Responsible",(IF($G2883="No Attribute (Conventional)","No_Attribute_Conventional",(IF($G2883="Recycled Pre/Post-Consumer","Recycled_Pre_Post_Consumer",(IF($G2883="In-Conversion","In_Conversion",(IF($G2883="Recycled Pre-Consumer","Recycled_Pre_Consumer",(IF($G2883="Recycled Post-Consumer","Recycled_Post_Consumer",(IF($G2883="Sustainably Sourced","Sustainably_sourced","")))))))))))))))),"")</f>
        <v/>
      </c>
      <c r="AE2883" s="13" t="e" cm="1">
        <f t="array" aca="1" ref="AE2883" ca="1">IF(INDIRECT("$F"&amp;$S2883)="","",IF(LEFT(INDIRECT("$F"&amp;$S2883),3)="GRS","GRS_RCS_RM",IF((LEFT(INDIRECT("$F"&amp;$S2883),3))="RCS","GRS_RCS_RM",IF(INDIRECT("$F"&amp;$S2883)="OCS (No Label)","OCS_Conversion_RM",IF(LEFT(INDIRECT("$F"&amp;$S2883),3)="OCS","OCS_RM",IF(RIGHT(INDIRECT("$F"&amp;$S2883),10)="conversion","GOTS_RM_conversion",IF((LEFT(INDIRECT("$F"&amp;$S2883),4))="GOTS","GOTS_RM","Responsible_RM")))))))</f>
        <v>#REF!</v>
      </c>
      <c r="AF2883" s="13" t="str" cm="1">
        <f t="array" aca="1" ref="AF2883" ca="1">IF($S2883="","",INDIRECT("$Z"&amp;$S2883))</f>
        <v/>
      </c>
      <c r="AG2883" s="155"/>
      <c r="AH2883" s="13" t="str" cm="1">
        <f t="array" aca="1" ref="AH2883" ca="1">IFERROR(INDIRECT("$ag"&amp;S2883),"")</f>
        <v/>
      </c>
      <c r="AI2883" s="13" t="e" cm="1">
        <f t="array" aca="1" ref="AI2883" ca="1">INDIRECT("O"&amp;S2882)</f>
        <v>#REF!</v>
      </c>
      <c r="AJ2883" s="13" t="str">
        <f>IF($I2883="","",INDEX('Raw Material'!$A$1:$J$75,MATCH(I2883,'Raw Material'!$A$1:$A$75,0),(MATCH(G2883,'Raw Material'!$A$1:$J$1,0))))</f>
        <v/>
      </c>
      <c r="AK2883" s="13" t="str">
        <f t="shared" si="1321"/>
        <v>YANLIŞRM</v>
      </c>
      <c r="AL2883" s="153" t="str">
        <f t="shared" si="1322"/>
        <v/>
      </c>
    </row>
    <row r="2884" spans="1:38" ht="16.5" customHeight="1">
      <c r="A2884" s="162"/>
      <c r="B2884" s="168"/>
      <c r="C2884" s="169"/>
      <c r="D2884" s="156"/>
      <c r="E2884" s="156"/>
      <c r="F2884" s="175"/>
      <c r="G2884" s="181"/>
      <c r="H2884" s="182"/>
      <c r="I2884" s="182"/>
      <c r="J2884" s="182"/>
      <c r="K2884" s="32"/>
      <c r="L2884" s="179"/>
      <c r="M2884" s="179"/>
      <c r="N2884" s="81"/>
      <c r="O2884" s="185"/>
      <c r="P2884" s="103"/>
      <c r="Q2884" s="84" t="str">
        <f t="shared" si="1323"/>
        <v/>
      </c>
      <c r="R2884" s="159"/>
      <c r="S2884" s="28" t="str" cm="1">
        <f t="array" aca="1" ref="S2884" ca="1">IF(INDIRECT("A"&amp;114+$U2884)&lt;&gt;"",114+$U2884,"")</f>
        <v/>
      </c>
      <c r="T2884" s="28" t="str">
        <f t="shared" ca="1" si="1324"/>
        <v>$B</v>
      </c>
      <c r="U2884" s="29">
        <f t="shared" si="1331"/>
        <v>2760</v>
      </c>
      <c r="V2884" s="29">
        <v>230.83333333335199</v>
      </c>
      <c r="W2884" s="29">
        <f t="shared" si="1303"/>
        <v>230</v>
      </c>
      <c r="X2884" s="41" t="str" cm="1">
        <f t="array" aca="1" ref="X2884" ca="1">IFERROR(INDEX('PC&amp;PD'!$A$1:$AP$15,ROW('PC&amp;PD'!$A$15),MATCH(INDIRECT(T2884),'PC&amp;PD'!$A$1:$AP$1,0)),"")</f>
        <v/>
      </c>
      <c r="Z2884" s="155"/>
      <c r="AA2884" s="13" t="str">
        <f t="shared" si="1320"/>
        <v/>
      </c>
      <c r="AB2884" s="155"/>
      <c r="AC2884" s="13" t="str">
        <f t="shared" ca="1" si="1325"/>
        <v>$AB</v>
      </c>
      <c r="AD2884" s="13" t="str" cm="1">
        <f t="array" aca="1" ref="AD2884" ca="1">IFERROR(IF((LEFT(INDIRECT("$F"&amp;$S2884),4))="GOTS",IF($G2884="Organic","GOTS_Organic_raw",(IF($G2884="Responsible","GOTS_Responsible",(IF($G2884="No Attribute (Conventional)","GOTS_conventional",(IF($G2884="Recycled Pre/Post-Consumer","GOTS_pre_post",(IF($G2884="In-Conversion","GOTS_in_conversion",(IF($G2884="Sustainably Sourced","Sustainably_sourced",""))))))))))),IF($G2884="Organic","Organic",(IF($G2884="Responsible","Responsible",(IF($G2884="No Attribute (Conventional)","No_Attribute_Conventional",(IF($G2884="Recycled Pre/Post-Consumer","Recycled_Pre_Post_Consumer",(IF($G2884="In-Conversion","In_Conversion",(IF($G2884="Recycled Pre-Consumer","Recycled_Pre_Consumer",(IF($G2884="Recycled Post-Consumer","Recycled_Post_Consumer",(IF($G2884="Sustainably Sourced","Sustainably_sourced","")))))))))))))))),"")</f>
        <v/>
      </c>
      <c r="AE2884" s="13" t="e" cm="1">
        <f t="array" aca="1" ref="AE2884" ca="1">IF(INDIRECT("$F"&amp;$S2884)="","",IF(LEFT(INDIRECT("$F"&amp;$S2884),3)="GRS","GRS_RCS_RM",IF((LEFT(INDIRECT("$F"&amp;$S2884),3))="RCS","GRS_RCS_RM",IF(INDIRECT("$F"&amp;$S2884)="OCS (No Label)","OCS_Conversion_RM",IF(LEFT(INDIRECT("$F"&amp;$S2884),3)="OCS","OCS_RM",IF(RIGHT(INDIRECT("$F"&amp;$S2884),10)="conversion","GOTS_RM_conversion",IF((LEFT(INDIRECT("$F"&amp;$S2884),4))="GOTS","GOTS_RM","Responsible_RM")))))))</f>
        <v>#REF!</v>
      </c>
      <c r="AF2884" s="13" t="str" cm="1">
        <f t="array" aca="1" ref="AF2884" ca="1">IF($S2884="","",INDIRECT("$Z"&amp;$S2884))</f>
        <v/>
      </c>
      <c r="AG2884" s="155"/>
      <c r="AH2884" s="13" t="str" cm="1">
        <f t="array" aca="1" ref="AH2884" ca="1">IFERROR(INDIRECT("$ag"&amp;S2884),"")</f>
        <v/>
      </c>
      <c r="AI2884" s="13" t="e" cm="1">
        <f t="array" aca="1" ref="AI2884" ca="1">INDIRECT("O"&amp;S2883)</f>
        <v>#REF!</v>
      </c>
      <c r="AJ2884" s="13" t="str">
        <f>IF($I2884="","",INDEX('Raw Material'!$A$1:$J$75,MATCH(I2884,'Raw Material'!$A$1:$A$75,0),(MATCH(G2884,'Raw Material'!$A$1:$J$1,0))))</f>
        <v/>
      </c>
      <c r="AK2884" s="13" t="str">
        <f t="shared" si="1321"/>
        <v>YANLIŞRM</v>
      </c>
      <c r="AL2884" s="153" t="str">
        <f t="shared" si="1322"/>
        <v/>
      </c>
    </row>
    <row r="2885" spans="1:38" ht="16.5" customHeight="1" thickBot="1">
      <c r="A2885" s="163"/>
      <c r="B2885" s="170"/>
      <c r="C2885" s="171"/>
      <c r="D2885" s="156"/>
      <c r="E2885" s="156"/>
      <c r="F2885" s="176"/>
      <c r="G2885" s="157"/>
      <c r="H2885" s="158"/>
      <c r="I2885" s="158"/>
      <c r="J2885" s="158"/>
      <c r="K2885" s="33"/>
      <c r="L2885" s="180"/>
      <c r="M2885" s="180"/>
      <c r="N2885" s="82"/>
      <c r="O2885" s="186"/>
      <c r="P2885" s="103"/>
      <c r="Q2885" s="84" t="str">
        <f t="shared" si="1323"/>
        <v/>
      </c>
      <c r="R2885" s="159"/>
      <c r="S2885" s="28" t="str" cm="1">
        <f t="array" aca="1" ref="S2885" ca="1">IF(INDIRECT("A"&amp;114+$U2885)&lt;&gt;"",114+$U2885,"")</f>
        <v/>
      </c>
      <c r="T2885" s="28" t="str">
        <f t="shared" ca="1" si="1324"/>
        <v>$B</v>
      </c>
      <c r="U2885" s="29">
        <f t="shared" si="1331"/>
        <v>2760</v>
      </c>
      <c r="V2885" s="29">
        <v>230.91666666668499</v>
      </c>
      <c r="W2885" s="29">
        <f t="shared" si="1303"/>
        <v>230</v>
      </c>
      <c r="X2885" s="41" t="str" cm="1">
        <f t="array" aca="1" ref="X2885" ca="1">IFERROR(INDEX('PC&amp;PD'!$A$1:$AP$15,ROW('PC&amp;PD'!$A$15),MATCH(INDIRECT(T2885),'PC&amp;PD'!$A$1:$AP$1,0)),"")</f>
        <v/>
      </c>
      <c r="Z2885" s="155"/>
      <c r="AA2885" s="13" t="str">
        <f t="shared" si="1320"/>
        <v/>
      </c>
      <c r="AB2885" s="155"/>
      <c r="AC2885" s="13" t="str">
        <f t="shared" ca="1" si="1325"/>
        <v>$AB</v>
      </c>
      <c r="AD2885" s="13" t="str" cm="1">
        <f t="array" aca="1" ref="AD2885" ca="1">IFERROR(IF((LEFT(INDIRECT("$F"&amp;$S2885),4))="GOTS",IF($G2885="Organic","GOTS_Organic_raw",(IF($G2885="Responsible","GOTS_Responsible",(IF($G2885="No Attribute (Conventional)","GOTS_conventional",(IF($G2885="Recycled Pre/Post-Consumer","GOTS_pre_post",(IF($G2885="In-Conversion","GOTS_in_conversion",(IF($G2885="Sustainably Sourced","Sustainably_sourced",""))))))))))),IF($G2885="Organic","Organic",(IF($G2885="Responsible","Responsible",(IF($G2885="No Attribute (Conventional)","No_Attribute_Conventional",(IF($G2885="Recycled Pre/Post-Consumer","Recycled_Pre_Post_Consumer",(IF($G2885="In-Conversion","In_Conversion",(IF($G2885="Recycled Pre-Consumer","Recycled_Pre_Consumer",(IF($G2885="Recycled Post-Consumer","Recycled_Post_Consumer",(IF($G2885="Sustainably Sourced","Sustainably_sourced","")))))))))))))))),"")</f>
        <v/>
      </c>
      <c r="AE2885" s="13" t="e" cm="1">
        <f t="array" aca="1" ref="AE2885" ca="1">IF(INDIRECT("$F"&amp;$S2885)="","",IF(LEFT(INDIRECT("$F"&amp;$S2885),3)="GRS","GRS_RCS_RM",IF((LEFT(INDIRECT("$F"&amp;$S2885),3))="RCS","GRS_RCS_RM",IF(INDIRECT("$F"&amp;$S2885)="OCS (No Label)","OCS_Conversion_RM",IF(LEFT(INDIRECT("$F"&amp;$S2885),3)="OCS","OCS_RM",IF(RIGHT(INDIRECT("$F"&amp;$S2885),10)="conversion","GOTS_RM_conversion",IF((LEFT(INDIRECT("$F"&amp;$S2885),4))="GOTS","GOTS_RM","Responsible_RM")))))))</f>
        <v>#REF!</v>
      </c>
      <c r="AF2885" s="13" t="str" cm="1">
        <f t="array" aca="1" ref="AF2885" ca="1">IF($S2885="","",INDIRECT("$Z"&amp;$S2885))</f>
        <v/>
      </c>
      <c r="AG2885" s="155"/>
      <c r="AH2885" s="13" t="str" cm="1">
        <f t="array" aca="1" ref="AH2885" ca="1">IFERROR(INDIRECT("$ag"&amp;S2885),"")</f>
        <v/>
      </c>
      <c r="AI2885" s="13" t="e" cm="1">
        <f t="array" aca="1" ref="AI2885" ca="1">INDIRECT("O"&amp;S2884)</f>
        <v>#REF!</v>
      </c>
      <c r="AJ2885" s="13" t="str">
        <f>IF($I2885="","",INDEX('Raw Material'!$A$1:$J$75,MATCH(I2885,'Raw Material'!$A$1:$A$75,0),(MATCH(G2885,'Raw Material'!$A$1:$J$1,0))))</f>
        <v/>
      </c>
      <c r="AK2885" s="13" t="str">
        <f t="shared" si="1321"/>
        <v>YANLIŞRM</v>
      </c>
      <c r="AL2885" s="153" t="str">
        <f t="shared" si="1322"/>
        <v/>
      </c>
    </row>
    <row r="2886" spans="1:38" ht="16.5" customHeight="1">
      <c r="A2886" s="160" t="str">
        <f>IF(B2886="","",COUNTA($B$114:$B2886))</f>
        <v/>
      </c>
      <c r="B2886" s="164"/>
      <c r="C2886" s="165"/>
      <c r="D2886" s="183"/>
      <c r="E2886" s="183"/>
      <c r="F2886" s="172"/>
      <c r="G2886" s="212"/>
      <c r="H2886" s="206"/>
      <c r="I2886" s="206"/>
      <c r="J2886" s="206"/>
      <c r="K2886" s="31"/>
      <c r="L2886" s="177" t="str">
        <f t="shared" ref="L2886" si="1332">IF(R2886="","",LEFT(R2886,LEN(R2886)-2))</f>
        <v/>
      </c>
      <c r="M2886" s="177"/>
      <c r="N2886" s="80"/>
      <c r="O2886" s="184"/>
      <c r="P2886" s="103"/>
      <c r="Q2886" s="84" t="str">
        <f t="shared" si="1323"/>
        <v/>
      </c>
      <c r="R2886" s="159" t="str">
        <f t="shared" ref="R2886" si="1333">CONCATENATE($Q2886,Q2887,Q2888,Q2889,Q2890,Q2891,$Q2892,$Q2893,$Q2894,$Q2895,Q2896,Q2897)</f>
        <v/>
      </c>
      <c r="S2886" s="28" t="str" cm="1">
        <f t="array" aca="1" ref="S2886" ca="1">IF(INDIRECT("A"&amp;114+$U2886)&lt;&gt;"",114+$U2886,"")</f>
        <v/>
      </c>
      <c r="T2886" s="28" t="str">
        <f t="shared" ca="1" si="1324"/>
        <v>$B</v>
      </c>
      <c r="U2886" s="29">
        <f t="shared" si="1331"/>
        <v>2772</v>
      </c>
      <c r="V2886" s="29">
        <v>231.00000000001799</v>
      </c>
      <c r="W2886" s="29">
        <f t="shared" si="1303"/>
        <v>231</v>
      </c>
      <c r="X2886" s="41" t="str" cm="1">
        <f t="array" aca="1" ref="X2886" ca="1">IFERROR(INDEX('PC&amp;PD'!$A$1:$AP$15,ROW('PC&amp;PD'!$A$15),MATCH(INDIRECT(T2886),'PC&amp;PD'!$A$1:$AP$1,0)),"")</f>
        <v/>
      </c>
      <c r="Z2886" s="155" t="str">
        <f t="shared" ref="Z2886" si="1334">IFERROR(IF($F2886="OCS 100","OCS (OCS 100)",IF($F2886="OCS Blended","OCS (OCS Blended)",IF($F2886="OCS (No Label)","OCS (No Label)",IF($F2886="RCS 100","RCS (RCS 100)",IF($F2886="RCS Blended","RCS (RCS Blended)",IF($F2886="GRS","GRS (GRS)",IF($F2886="GRS (No Label)", "GRS (No Label)",IF($F2886="RDS","RDS (RDS)",IF($F2886="RWS","RWS (RWS)",IF($F2886="RAS","RAS (RAS)",IF($F2886="RMS","RMS (RMS)",IF($F2886="GOTS Organic","GOTS (Organic)",IF($F2886="GOTS Made with organic","GOTS (Made with Organic)",IF($F2886="GOTS Organic - in conversion","GOTS (Organic - In Conversion)",IF($F2886="GOTS Made with organic - in conversion","GOTS (Made with Organic - In Conversion)",""))))))))))))))),"")</f>
        <v/>
      </c>
      <c r="AA2886" s="13" t="str">
        <f t="shared" si="1320"/>
        <v/>
      </c>
      <c r="AB2886" s="155" t="str">
        <f t="shared" ref="AB2886" si="1335">IFERROR(IF($F2886="OCS 100", "OCS_100",IF($F2886="OCS Blended", "OCS_Blended",IF($F2886="OCS (No Label)", "OCS_No_Label",IF($F2886="RCS 100", "RCS_100",IF($F2886="RCS Blended","RCS_Blended",IF($F2886="GRS","GRS",IF($F2886="GRS (No Label)", "GRS_No_Label",IF($F2886="RDS","RDS",IF($F2886="RWS","RWS",IF($F2886="RMS","RMS",IF($F2886="GOTS Organic","GOTS_Organic",IF($F2886="GOTS Made with organic","GOTS_Made_with_organic",IF($F2886="GOTS Organic - in conversion","GOTS_Organic_in_Conversion",IF($F2886="GOTS Made with organic - in conversion","GOTS_Made_with_Organic_in_Conversion",IF($F2886="RAS","RAS",""))))))))))))))),"")</f>
        <v/>
      </c>
      <c r="AC2886" s="13" t="str">
        <f t="shared" ca="1" si="1325"/>
        <v>$AB</v>
      </c>
      <c r="AD2886" s="13" t="str" cm="1">
        <f t="array" aca="1" ref="AD2886" ca="1">IFERROR(IF((LEFT(INDIRECT("$F"&amp;$S2886),4))="GOTS",IF($G2886="Organic","GOTS_Organic_raw",(IF($G2886="Responsible","GOTS_Responsible",(IF($G2886="No Attribute (Conventional)","GOTS_conventional",(IF($G2886="Recycled Pre/Post-Consumer","GOTS_pre_post",(IF($G2886="In-Conversion","GOTS_in_conversion",(IF($G2886="Sustainably Sourced","Sustainably_sourced",""))))))))))),IF($G2886="Organic","Organic",(IF($G2886="Responsible","Responsible",(IF($G2886="No Attribute (Conventional)","No_Attribute_Conventional",(IF($G2886="Recycled Pre/Post-Consumer","Recycled_Pre_Post_Consumer",(IF($G2886="In-Conversion","In_Conversion",(IF($G2886="Recycled Pre-Consumer","Recycled_Pre_Consumer",(IF($G2886="Recycled Post-Consumer","Recycled_Post_Consumer",(IF($G2886="Sustainably Sourced","Sustainably_sourced","")))))))))))))))),"")</f>
        <v/>
      </c>
      <c r="AE2886" s="13" t="e" cm="1">
        <f t="array" aca="1" ref="AE2886" ca="1">IF(INDIRECT("$F"&amp;$S2886)="","",IF(LEFT(INDIRECT("$F"&amp;$S2886),3)="GRS","GRS_RCS_RM",IF((LEFT(INDIRECT("$F"&amp;$S2886),3))="RCS","GRS_RCS_RM",IF(INDIRECT("$F"&amp;$S2886)="OCS (No Label)","OCS_Conversion_RM",IF(LEFT(INDIRECT("$F"&amp;$S2886),3)="OCS","OCS_RM",IF(RIGHT(INDIRECT("$F"&amp;$S2886),10)="conversion","GOTS_RM_conversion",IF((LEFT(INDIRECT("$F"&amp;$S2886),4))="GOTS","GOTS_RM","Responsible_RM")))))))</f>
        <v>#REF!</v>
      </c>
      <c r="AF2886" s="13" t="str" cm="1">
        <f t="array" aca="1" ref="AF2886" ca="1">IF($S2886="","",INDIRECT("$Z"&amp;$S2886))</f>
        <v/>
      </c>
      <c r="AG2886" s="155" t="str">
        <f t="shared" si="1330"/>
        <v/>
      </c>
      <c r="AH2886" s="13" t="str" cm="1">
        <f t="array" aca="1" ref="AH2886" ca="1">IFERROR(INDIRECT("$ag"&amp;S2886),"")</f>
        <v/>
      </c>
      <c r="AI2886" s="13" t="e" cm="1">
        <f t="array" aca="1" ref="AI2886" ca="1">INDIRECT("O"&amp;S2885)</f>
        <v>#REF!</v>
      </c>
      <c r="AJ2886" s="13" t="str">
        <f>IF($I2886="","",INDEX('Raw Material'!$A$1:$J$75,MATCH(I2886,'Raw Material'!$A$1:$A$75,0),(MATCH(G2886,'Raw Material'!$A$1:$J$1,0))))</f>
        <v/>
      </c>
      <c r="AK2886" s="13" t="str">
        <f t="shared" si="1321"/>
        <v>YANLIŞRM</v>
      </c>
      <c r="AL2886" s="153" t="str">
        <f t="shared" si="1322"/>
        <v/>
      </c>
    </row>
    <row r="2887" spans="1:38" ht="16.5" customHeight="1">
      <c r="A2887" s="161"/>
      <c r="B2887" s="166"/>
      <c r="C2887" s="167"/>
      <c r="D2887" s="156"/>
      <c r="E2887" s="156"/>
      <c r="F2887" s="173"/>
      <c r="G2887" s="181"/>
      <c r="H2887" s="182"/>
      <c r="I2887" s="182"/>
      <c r="J2887" s="182"/>
      <c r="K2887" s="32"/>
      <c r="L2887" s="178"/>
      <c r="M2887" s="178"/>
      <c r="N2887" s="81"/>
      <c r="O2887" s="185"/>
      <c r="P2887" s="103"/>
      <c r="Q2887" s="84" t="str">
        <f t="shared" si="1323"/>
        <v/>
      </c>
      <c r="R2887" s="159"/>
      <c r="S2887" s="28" t="str" cm="1">
        <f t="array" aca="1" ref="S2887" ca="1">IF(INDIRECT("A"&amp;114+$U2887)&lt;&gt;"",114+$U2887,"")</f>
        <v/>
      </c>
      <c r="T2887" s="28" t="str">
        <f t="shared" ca="1" si="1324"/>
        <v>$B</v>
      </c>
      <c r="U2887" s="29">
        <f t="shared" si="1331"/>
        <v>2772</v>
      </c>
      <c r="V2887" s="29">
        <v>231.08333333335199</v>
      </c>
      <c r="W2887" s="29">
        <f t="shared" si="1303"/>
        <v>231</v>
      </c>
      <c r="X2887" s="41" t="str" cm="1">
        <f t="array" aca="1" ref="X2887" ca="1">IFERROR(INDEX('PC&amp;PD'!$A$1:$AP$15,ROW('PC&amp;PD'!$A$15),MATCH(INDIRECT(T2887),'PC&amp;PD'!$A$1:$AP$1,0)),"")</f>
        <v/>
      </c>
      <c r="Z2887" s="155"/>
      <c r="AA2887" s="13" t="str">
        <f t="shared" si="1320"/>
        <v/>
      </c>
      <c r="AB2887" s="155"/>
      <c r="AC2887" s="13" t="str">
        <f t="shared" ca="1" si="1325"/>
        <v>$AB</v>
      </c>
      <c r="AD2887" s="13" t="str" cm="1">
        <f t="array" aca="1" ref="AD2887" ca="1">IFERROR(IF((LEFT(INDIRECT("$F"&amp;$S2887),4))="GOTS",IF($G2887="Organic","GOTS_Organic_raw",(IF($G2887="Responsible","GOTS_Responsible",(IF($G2887="No Attribute (Conventional)","GOTS_conventional",(IF($G2887="Recycled Pre/Post-Consumer","GOTS_pre_post",(IF($G2887="In-Conversion","GOTS_in_conversion",(IF($G2887="Sustainably Sourced","Sustainably_sourced",""))))))))))),IF($G2887="Organic","Organic",(IF($G2887="Responsible","Responsible",(IF($G2887="No Attribute (Conventional)","No_Attribute_Conventional",(IF($G2887="Recycled Pre/Post-Consumer","Recycled_Pre_Post_Consumer",(IF($G2887="In-Conversion","In_Conversion",(IF($G2887="Recycled Pre-Consumer","Recycled_Pre_Consumer",(IF($G2887="Recycled Post-Consumer","Recycled_Post_Consumer",(IF($G2887="Sustainably Sourced","Sustainably_sourced","")))))))))))))))),"")</f>
        <v/>
      </c>
      <c r="AE2887" s="13" t="e" cm="1">
        <f t="array" aca="1" ref="AE2887" ca="1">IF(INDIRECT("$F"&amp;$S2887)="","",IF(LEFT(INDIRECT("$F"&amp;$S2887),3)="GRS","GRS_RCS_RM",IF((LEFT(INDIRECT("$F"&amp;$S2887),3))="RCS","GRS_RCS_RM",IF(INDIRECT("$F"&amp;$S2887)="OCS (No Label)","OCS_Conversion_RM",IF(LEFT(INDIRECT("$F"&amp;$S2887),3)="OCS","OCS_RM",IF(RIGHT(INDIRECT("$F"&amp;$S2887),10)="conversion","GOTS_RM_conversion",IF((LEFT(INDIRECT("$F"&amp;$S2887),4))="GOTS","GOTS_RM","Responsible_RM")))))))</f>
        <v>#REF!</v>
      </c>
      <c r="AF2887" s="13" t="str" cm="1">
        <f t="array" aca="1" ref="AF2887" ca="1">IF($S2887="","",INDIRECT("$Z"&amp;$S2887))</f>
        <v/>
      </c>
      <c r="AG2887" s="155"/>
      <c r="AH2887" s="13" t="str" cm="1">
        <f t="array" aca="1" ref="AH2887" ca="1">IFERROR(INDIRECT("$ag"&amp;S2887),"")</f>
        <v/>
      </c>
      <c r="AI2887" s="13" t="e" cm="1">
        <f t="array" aca="1" ref="AI2887" ca="1">INDIRECT("O"&amp;S2886)</f>
        <v>#REF!</v>
      </c>
      <c r="AJ2887" s="13" t="str">
        <f>IF($I2887="","",INDEX('Raw Material'!$A$1:$J$75,MATCH(I2887,'Raw Material'!$A$1:$A$75,0),(MATCH(G2887,'Raw Material'!$A$1:$J$1,0))))</f>
        <v/>
      </c>
      <c r="AK2887" s="13" t="str">
        <f t="shared" si="1321"/>
        <v>YANLIŞRM</v>
      </c>
      <c r="AL2887" s="153" t="str">
        <f t="shared" si="1322"/>
        <v/>
      </c>
    </row>
    <row r="2888" spans="1:38" ht="16.5" customHeight="1">
      <c r="A2888" s="161"/>
      <c r="B2888" s="166"/>
      <c r="C2888" s="167"/>
      <c r="D2888" s="156"/>
      <c r="E2888" s="156"/>
      <c r="F2888" s="173"/>
      <c r="G2888" s="181"/>
      <c r="H2888" s="182"/>
      <c r="I2888" s="182"/>
      <c r="J2888" s="182"/>
      <c r="K2888" s="32"/>
      <c r="L2888" s="178"/>
      <c r="M2888" s="178"/>
      <c r="N2888" s="81"/>
      <c r="O2888" s="185"/>
      <c r="P2888" s="103"/>
      <c r="Q2888" s="84" t="str">
        <f t="shared" si="1323"/>
        <v/>
      </c>
      <c r="R2888" s="159"/>
      <c r="S2888" s="28" t="str" cm="1">
        <f t="array" aca="1" ref="S2888" ca="1">IF(INDIRECT("A"&amp;114+$U2888)&lt;&gt;"",114+$U2888,"")</f>
        <v/>
      </c>
      <c r="T2888" s="28" t="str">
        <f t="shared" ca="1" si="1324"/>
        <v>$B</v>
      </c>
      <c r="U2888" s="29">
        <f t="shared" si="1331"/>
        <v>2772</v>
      </c>
      <c r="V2888" s="29">
        <v>231.16666666668499</v>
      </c>
      <c r="W2888" s="29">
        <f t="shared" si="1303"/>
        <v>231</v>
      </c>
      <c r="X2888" s="41" t="str" cm="1">
        <f t="array" aca="1" ref="X2888" ca="1">IFERROR(INDEX('PC&amp;PD'!$A$1:$AP$15,ROW('PC&amp;PD'!$A$15),MATCH(INDIRECT(T2888),'PC&amp;PD'!$A$1:$AP$1,0)),"")</f>
        <v/>
      </c>
      <c r="Z2888" s="155"/>
      <c r="AA2888" s="13" t="str">
        <f t="shared" si="1320"/>
        <v/>
      </c>
      <c r="AB2888" s="155"/>
      <c r="AC2888" s="13" t="str">
        <f t="shared" ca="1" si="1325"/>
        <v>$AB</v>
      </c>
      <c r="AD2888" s="13" t="str" cm="1">
        <f t="array" aca="1" ref="AD2888" ca="1">IFERROR(IF((LEFT(INDIRECT("$F"&amp;$S2888),4))="GOTS",IF($G2888="Organic","GOTS_Organic_raw",(IF($G2888="Responsible","GOTS_Responsible",(IF($G2888="No Attribute (Conventional)","GOTS_conventional",(IF($G2888="Recycled Pre/Post-Consumer","GOTS_pre_post",(IF($G2888="In-Conversion","GOTS_in_conversion",(IF($G2888="Sustainably Sourced","Sustainably_sourced",""))))))))))),IF($G2888="Organic","Organic",(IF($G2888="Responsible","Responsible",(IF($G2888="No Attribute (Conventional)","No_Attribute_Conventional",(IF($G2888="Recycled Pre/Post-Consumer","Recycled_Pre_Post_Consumer",(IF($G2888="In-Conversion","In_Conversion",(IF($G2888="Recycled Pre-Consumer","Recycled_Pre_Consumer",(IF($G2888="Recycled Post-Consumer","Recycled_Post_Consumer",(IF($G2888="Sustainably Sourced","Sustainably_sourced","")))))))))))))))),"")</f>
        <v/>
      </c>
      <c r="AE2888" s="13" t="e" cm="1">
        <f t="array" aca="1" ref="AE2888" ca="1">IF(INDIRECT("$F"&amp;$S2888)="","",IF(LEFT(INDIRECT("$F"&amp;$S2888),3)="GRS","GRS_RCS_RM",IF((LEFT(INDIRECT("$F"&amp;$S2888),3))="RCS","GRS_RCS_RM",IF(INDIRECT("$F"&amp;$S2888)="OCS (No Label)","OCS_Conversion_RM",IF(LEFT(INDIRECT("$F"&amp;$S2888),3)="OCS","OCS_RM",IF(RIGHT(INDIRECT("$F"&amp;$S2888),10)="conversion","GOTS_RM_conversion",IF((LEFT(INDIRECT("$F"&amp;$S2888),4))="GOTS","GOTS_RM","Responsible_RM")))))))</f>
        <v>#REF!</v>
      </c>
      <c r="AF2888" s="13" t="str" cm="1">
        <f t="array" aca="1" ref="AF2888" ca="1">IF($S2888="","",INDIRECT("$Z"&amp;$S2888))</f>
        <v/>
      </c>
      <c r="AG2888" s="155"/>
      <c r="AH2888" s="13" t="str" cm="1">
        <f t="array" aca="1" ref="AH2888" ca="1">IFERROR(INDIRECT("$ag"&amp;S2888),"")</f>
        <v/>
      </c>
      <c r="AI2888" s="13" t="e" cm="1">
        <f t="array" aca="1" ref="AI2888" ca="1">INDIRECT("O"&amp;S2887)</f>
        <v>#REF!</v>
      </c>
      <c r="AJ2888" s="13" t="str">
        <f>IF($I2888="","",INDEX('Raw Material'!$A$1:$J$75,MATCH(I2888,'Raw Material'!$A$1:$A$75,0),(MATCH(G2888,'Raw Material'!$A$1:$J$1,0))))</f>
        <v/>
      </c>
      <c r="AK2888" s="13" t="str">
        <f t="shared" si="1321"/>
        <v>YANLIŞRM</v>
      </c>
      <c r="AL2888" s="153" t="str">
        <f t="shared" si="1322"/>
        <v/>
      </c>
    </row>
    <row r="2889" spans="1:38" ht="16.5" customHeight="1">
      <c r="A2889" s="161"/>
      <c r="B2889" s="166"/>
      <c r="C2889" s="167"/>
      <c r="D2889" s="156"/>
      <c r="E2889" s="156"/>
      <c r="F2889" s="174"/>
      <c r="G2889" s="181"/>
      <c r="H2889" s="182"/>
      <c r="I2889" s="182"/>
      <c r="J2889" s="182"/>
      <c r="K2889" s="32"/>
      <c r="L2889" s="178"/>
      <c r="M2889" s="178"/>
      <c r="N2889" s="81"/>
      <c r="O2889" s="185"/>
      <c r="P2889" s="103"/>
      <c r="Q2889" s="84" t="str">
        <f t="shared" si="1323"/>
        <v/>
      </c>
      <c r="R2889" s="159"/>
      <c r="S2889" s="28" t="str" cm="1">
        <f t="array" aca="1" ref="S2889" ca="1">IF(INDIRECT("A"&amp;114+$U2889)&lt;&gt;"",114+$U2889,"")</f>
        <v/>
      </c>
      <c r="T2889" s="28" t="str">
        <f t="shared" ca="1" si="1324"/>
        <v>$B</v>
      </c>
      <c r="U2889" s="29">
        <f t="shared" si="1331"/>
        <v>2772</v>
      </c>
      <c r="V2889" s="29">
        <v>231.25000000001799</v>
      </c>
      <c r="W2889" s="29">
        <f t="shared" ref="W2889:W2952" si="1336">ROUNDDOWN(V2889,0)</f>
        <v>231</v>
      </c>
      <c r="X2889" s="41" t="str" cm="1">
        <f t="array" aca="1" ref="X2889" ca="1">IFERROR(INDEX('PC&amp;PD'!$A$1:$AP$15,ROW('PC&amp;PD'!$A$15),MATCH(INDIRECT(T2889),'PC&amp;PD'!$A$1:$AP$1,0)),"")</f>
        <v/>
      </c>
      <c r="Z2889" s="155"/>
      <c r="AA2889" s="13" t="str">
        <f t="shared" si="1320"/>
        <v/>
      </c>
      <c r="AB2889" s="155"/>
      <c r="AC2889" s="13" t="str">
        <f t="shared" ca="1" si="1325"/>
        <v>$AB</v>
      </c>
      <c r="AD2889" s="13" t="str" cm="1">
        <f t="array" aca="1" ref="AD2889" ca="1">IFERROR(IF((LEFT(INDIRECT("$F"&amp;$S2889),4))="GOTS",IF($G2889="Organic","GOTS_Organic_raw",(IF($G2889="Responsible","GOTS_Responsible",(IF($G2889="No Attribute (Conventional)","GOTS_conventional",(IF($G2889="Recycled Pre/Post-Consumer","GOTS_pre_post",(IF($G2889="In-Conversion","GOTS_in_conversion",(IF($G2889="Sustainably Sourced","Sustainably_sourced",""))))))))))),IF($G2889="Organic","Organic",(IF($G2889="Responsible","Responsible",(IF($G2889="No Attribute (Conventional)","No_Attribute_Conventional",(IF($G2889="Recycled Pre/Post-Consumer","Recycled_Pre_Post_Consumer",(IF($G2889="In-Conversion","In_Conversion",(IF($G2889="Recycled Pre-Consumer","Recycled_Pre_Consumer",(IF($G2889="Recycled Post-Consumer","Recycled_Post_Consumer",(IF($G2889="Sustainably Sourced","Sustainably_sourced","")))))))))))))))),"")</f>
        <v/>
      </c>
      <c r="AE2889" s="13" t="e" cm="1">
        <f t="array" aca="1" ref="AE2889" ca="1">IF(INDIRECT("$F"&amp;$S2889)="","",IF(LEFT(INDIRECT("$F"&amp;$S2889),3)="GRS","GRS_RCS_RM",IF((LEFT(INDIRECT("$F"&amp;$S2889),3))="RCS","GRS_RCS_RM",IF(INDIRECT("$F"&amp;$S2889)="OCS (No Label)","OCS_Conversion_RM",IF(LEFT(INDIRECT("$F"&amp;$S2889),3)="OCS","OCS_RM",IF(RIGHT(INDIRECT("$F"&amp;$S2889),10)="conversion","GOTS_RM_conversion",IF((LEFT(INDIRECT("$F"&amp;$S2889),4))="GOTS","GOTS_RM","Responsible_RM")))))))</f>
        <v>#REF!</v>
      </c>
      <c r="AF2889" s="13" t="str" cm="1">
        <f t="array" aca="1" ref="AF2889" ca="1">IF($S2889="","",INDIRECT("$Z"&amp;$S2889))</f>
        <v/>
      </c>
      <c r="AG2889" s="155"/>
      <c r="AH2889" s="13" t="str" cm="1">
        <f t="array" aca="1" ref="AH2889" ca="1">IFERROR(INDIRECT("$ag"&amp;S2889),"")</f>
        <v/>
      </c>
      <c r="AI2889" s="13" t="e" cm="1">
        <f t="array" aca="1" ref="AI2889" ca="1">INDIRECT("O"&amp;S2888)</f>
        <v>#REF!</v>
      </c>
      <c r="AJ2889" s="13" t="str">
        <f>IF($I2889="","",INDEX('Raw Material'!$A$1:$J$75,MATCH(I2889,'Raw Material'!$A$1:$A$75,0),(MATCH(G2889,'Raw Material'!$A$1:$J$1,0))))</f>
        <v/>
      </c>
      <c r="AK2889" s="13" t="str">
        <f t="shared" si="1321"/>
        <v>YANLIŞRM</v>
      </c>
      <c r="AL2889" s="153" t="str">
        <f t="shared" si="1322"/>
        <v/>
      </c>
    </row>
    <row r="2890" spans="1:38" ht="16.5" customHeight="1">
      <c r="A2890" s="161"/>
      <c r="B2890" s="166"/>
      <c r="C2890" s="167"/>
      <c r="D2890" s="156"/>
      <c r="E2890" s="156"/>
      <c r="F2890" s="174"/>
      <c r="G2890" s="181"/>
      <c r="H2890" s="182"/>
      <c r="I2890" s="182"/>
      <c r="J2890" s="182"/>
      <c r="K2890" s="32"/>
      <c r="L2890" s="178"/>
      <c r="M2890" s="178"/>
      <c r="N2890" s="81"/>
      <c r="O2890" s="185"/>
      <c r="P2890" s="103"/>
      <c r="Q2890" s="84" t="str">
        <f t="shared" si="1323"/>
        <v/>
      </c>
      <c r="R2890" s="159"/>
      <c r="S2890" s="28" t="str" cm="1">
        <f t="array" aca="1" ref="S2890" ca="1">IF(INDIRECT("A"&amp;114+$U2890)&lt;&gt;"",114+$U2890,"")</f>
        <v/>
      </c>
      <c r="T2890" s="28" t="str">
        <f t="shared" ca="1" si="1324"/>
        <v>$B</v>
      </c>
      <c r="U2890" s="29">
        <f t="shared" si="1331"/>
        <v>2772</v>
      </c>
      <c r="V2890" s="29">
        <v>231.33333333335199</v>
      </c>
      <c r="W2890" s="29">
        <f t="shared" si="1336"/>
        <v>231</v>
      </c>
      <c r="X2890" s="41" t="str" cm="1">
        <f t="array" aca="1" ref="X2890" ca="1">IFERROR(INDEX('PC&amp;PD'!$A$1:$AP$15,ROW('PC&amp;PD'!$A$15),MATCH(INDIRECT(T2890),'PC&amp;PD'!$A$1:$AP$1,0)),"")</f>
        <v/>
      </c>
      <c r="Z2890" s="155"/>
      <c r="AA2890" s="13" t="str">
        <f t="shared" si="1320"/>
        <v/>
      </c>
      <c r="AB2890" s="155"/>
      <c r="AC2890" s="13" t="str">
        <f t="shared" ca="1" si="1325"/>
        <v>$AB</v>
      </c>
      <c r="AD2890" s="13" t="str" cm="1">
        <f t="array" aca="1" ref="AD2890" ca="1">IFERROR(IF((LEFT(INDIRECT("$F"&amp;$S2890),4))="GOTS",IF($G2890="Organic","GOTS_Organic_raw",(IF($G2890="Responsible","GOTS_Responsible",(IF($G2890="No Attribute (Conventional)","GOTS_conventional",(IF($G2890="Recycled Pre/Post-Consumer","GOTS_pre_post",(IF($G2890="In-Conversion","GOTS_in_conversion",(IF($G2890="Sustainably Sourced","Sustainably_sourced",""))))))))))),IF($G2890="Organic","Organic",(IF($G2890="Responsible","Responsible",(IF($G2890="No Attribute (Conventional)","No_Attribute_Conventional",(IF($G2890="Recycled Pre/Post-Consumer","Recycled_Pre_Post_Consumer",(IF($G2890="In-Conversion","In_Conversion",(IF($G2890="Recycled Pre-Consumer","Recycled_Pre_Consumer",(IF($G2890="Recycled Post-Consumer","Recycled_Post_Consumer",(IF($G2890="Sustainably Sourced","Sustainably_sourced","")))))))))))))))),"")</f>
        <v/>
      </c>
      <c r="AE2890" s="13" t="e" cm="1">
        <f t="array" aca="1" ref="AE2890" ca="1">IF(INDIRECT("$F"&amp;$S2890)="","",IF(LEFT(INDIRECT("$F"&amp;$S2890),3)="GRS","GRS_RCS_RM",IF((LEFT(INDIRECT("$F"&amp;$S2890),3))="RCS","GRS_RCS_RM",IF(INDIRECT("$F"&amp;$S2890)="OCS (No Label)","OCS_Conversion_RM",IF(LEFT(INDIRECT("$F"&amp;$S2890),3)="OCS","OCS_RM",IF(RIGHT(INDIRECT("$F"&amp;$S2890),10)="conversion","GOTS_RM_conversion",IF((LEFT(INDIRECT("$F"&amp;$S2890),4))="GOTS","GOTS_RM","Responsible_RM")))))))</f>
        <v>#REF!</v>
      </c>
      <c r="AF2890" s="13" t="str" cm="1">
        <f t="array" aca="1" ref="AF2890" ca="1">IF($S2890="","",INDIRECT("$Z"&amp;$S2890))</f>
        <v/>
      </c>
      <c r="AG2890" s="155"/>
      <c r="AH2890" s="13" t="str" cm="1">
        <f t="array" aca="1" ref="AH2890" ca="1">IFERROR(INDIRECT("$ag"&amp;S2890),"")</f>
        <v/>
      </c>
      <c r="AI2890" s="13" t="e" cm="1">
        <f t="array" aca="1" ref="AI2890" ca="1">INDIRECT("O"&amp;S2889)</f>
        <v>#REF!</v>
      </c>
      <c r="AJ2890" s="13" t="str">
        <f>IF($I2890="","",INDEX('Raw Material'!$A$1:$J$75,MATCH(I2890,'Raw Material'!$A$1:$A$75,0),(MATCH(G2890,'Raw Material'!$A$1:$J$1,0))))</f>
        <v/>
      </c>
      <c r="AK2890" s="13" t="str">
        <f t="shared" si="1321"/>
        <v>YANLIŞRM</v>
      </c>
      <c r="AL2890" s="153" t="str">
        <f t="shared" si="1322"/>
        <v/>
      </c>
    </row>
    <row r="2891" spans="1:38" ht="16.5" customHeight="1">
      <c r="A2891" s="161"/>
      <c r="B2891" s="166"/>
      <c r="C2891" s="167"/>
      <c r="D2891" s="156"/>
      <c r="E2891" s="156"/>
      <c r="F2891" s="174"/>
      <c r="G2891" s="181"/>
      <c r="H2891" s="182"/>
      <c r="I2891" s="182"/>
      <c r="J2891" s="182"/>
      <c r="K2891" s="32"/>
      <c r="L2891" s="178"/>
      <c r="M2891" s="178"/>
      <c r="N2891" s="81"/>
      <c r="O2891" s="185"/>
      <c r="P2891" s="103"/>
      <c r="Q2891" s="84" t="str">
        <f t="shared" si="1323"/>
        <v/>
      </c>
      <c r="R2891" s="159"/>
      <c r="S2891" s="28" t="str" cm="1">
        <f t="array" aca="1" ref="S2891" ca="1">IF(INDIRECT("A"&amp;114+$U2891)&lt;&gt;"",114+$U2891,"")</f>
        <v/>
      </c>
      <c r="T2891" s="28" t="str">
        <f t="shared" ca="1" si="1324"/>
        <v>$B</v>
      </c>
      <c r="U2891" s="29">
        <f t="shared" si="1331"/>
        <v>2772</v>
      </c>
      <c r="V2891" s="29">
        <v>231.41666666668499</v>
      </c>
      <c r="W2891" s="29">
        <f t="shared" si="1336"/>
        <v>231</v>
      </c>
      <c r="X2891" s="41" t="str" cm="1">
        <f t="array" aca="1" ref="X2891" ca="1">IFERROR(INDEX('PC&amp;PD'!$A$1:$AP$15,ROW('PC&amp;PD'!$A$15),MATCH(INDIRECT(T2891),'PC&amp;PD'!$A$1:$AP$1,0)),"")</f>
        <v/>
      </c>
      <c r="Z2891" s="155"/>
      <c r="AA2891" s="13" t="str">
        <f t="shared" si="1320"/>
        <v/>
      </c>
      <c r="AB2891" s="155"/>
      <c r="AC2891" s="13" t="str">
        <f t="shared" ca="1" si="1325"/>
        <v>$AB</v>
      </c>
      <c r="AD2891" s="13" t="str" cm="1">
        <f t="array" aca="1" ref="AD2891" ca="1">IFERROR(IF((LEFT(INDIRECT("$F"&amp;$S2891),4))="GOTS",IF($G2891="Organic","GOTS_Organic_raw",(IF($G2891="Responsible","GOTS_Responsible",(IF($G2891="No Attribute (Conventional)","GOTS_conventional",(IF($G2891="Recycled Pre/Post-Consumer","GOTS_pre_post",(IF($G2891="In-Conversion","GOTS_in_conversion",(IF($G2891="Sustainably Sourced","Sustainably_sourced",""))))))))))),IF($G2891="Organic","Organic",(IF($G2891="Responsible","Responsible",(IF($G2891="No Attribute (Conventional)","No_Attribute_Conventional",(IF($G2891="Recycled Pre/Post-Consumer","Recycled_Pre_Post_Consumer",(IF($G2891="In-Conversion","In_Conversion",(IF($G2891="Recycled Pre-Consumer","Recycled_Pre_Consumer",(IF($G2891="Recycled Post-Consumer","Recycled_Post_Consumer",(IF($G2891="Sustainably Sourced","Sustainably_sourced","")))))))))))))))),"")</f>
        <v/>
      </c>
      <c r="AE2891" s="13" t="e" cm="1">
        <f t="array" aca="1" ref="AE2891" ca="1">IF(INDIRECT("$F"&amp;$S2891)="","",IF(LEFT(INDIRECT("$F"&amp;$S2891),3)="GRS","GRS_RCS_RM",IF((LEFT(INDIRECT("$F"&amp;$S2891),3))="RCS","GRS_RCS_RM",IF(INDIRECT("$F"&amp;$S2891)="OCS (No Label)","OCS_Conversion_RM",IF(LEFT(INDIRECT("$F"&amp;$S2891),3)="OCS","OCS_RM",IF(RIGHT(INDIRECT("$F"&amp;$S2891),10)="conversion","GOTS_RM_conversion",IF((LEFT(INDIRECT("$F"&amp;$S2891),4))="GOTS","GOTS_RM","Responsible_RM")))))))</f>
        <v>#REF!</v>
      </c>
      <c r="AF2891" s="13" t="str" cm="1">
        <f t="array" aca="1" ref="AF2891" ca="1">IF($S2891="","",INDIRECT("$Z"&amp;$S2891))</f>
        <v/>
      </c>
      <c r="AG2891" s="155"/>
      <c r="AH2891" s="13" t="str" cm="1">
        <f t="array" aca="1" ref="AH2891" ca="1">IFERROR(INDIRECT("$ag"&amp;S2891),"")</f>
        <v/>
      </c>
      <c r="AI2891" s="13" t="e" cm="1">
        <f t="array" aca="1" ref="AI2891" ca="1">INDIRECT("O"&amp;S2890)</f>
        <v>#REF!</v>
      </c>
      <c r="AJ2891" s="13" t="str">
        <f>IF($I2891="","",INDEX('Raw Material'!$A$1:$J$75,MATCH(I2891,'Raw Material'!$A$1:$A$75,0),(MATCH(G2891,'Raw Material'!$A$1:$J$1,0))))</f>
        <v/>
      </c>
      <c r="AK2891" s="13" t="str">
        <f t="shared" si="1321"/>
        <v>YANLIŞRM</v>
      </c>
      <c r="AL2891" s="153" t="str">
        <f t="shared" si="1322"/>
        <v/>
      </c>
    </row>
    <row r="2892" spans="1:38" ht="16.5" customHeight="1">
      <c r="A2892" s="162"/>
      <c r="B2892" s="168"/>
      <c r="C2892" s="169"/>
      <c r="D2892" s="156"/>
      <c r="E2892" s="156"/>
      <c r="F2892" s="175"/>
      <c r="G2892" s="181"/>
      <c r="H2892" s="182"/>
      <c r="I2892" s="182"/>
      <c r="J2892" s="182"/>
      <c r="K2892" s="32"/>
      <c r="L2892" s="179"/>
      <c r="M2892" s="179"/>
      <c r="N2892" s="81"/>
      <c r="O2892" s="185"/>
      <c r="P2892" s="103"/>
      <c r="Q2892" s="84" t="str">
        <f t="shared" si="1323"/>
        <v/>
      </c>
      <c r="R2892" s="159"/>
      <c r="S2892" s="28" t="str" cm="1">
        <f t="array" aca="1" ref="S2892" ca="1">IF(INDIRECT("A"&amp;114+$U2892)&lt;&gt;"",114+$U2892,"")</f>
        <v/>
      </c>
      <c r="T2892" s="28" t="str">
        <f t="shared" ca="1" si="1324"/>
        <v>$B</v>
      </c>
      <c r="U2892" s="29">
        <f t="shared" si="1331"/>
        <v>2772</v>
      </c>
      <c r="V2892" s="29">
        <v>231.50000000001799</v>
      </c>
      <c r="W2892" s="29">
        <f t="shared" si="1336"/>
        <v>231</v>
      </c>
      <c r="X2892" s="41" t="str" cm="1">
        <f t="array" aca="1" ref="X2892" ca="1">IFERROR(INDEX('PC&amp;PD'!$A$1:$AP$15,ROW('PC&amp;PD'!$A$15),MATCH(INDIRECT(T2892),'PC&amp;PD'!$A$1:$AP$1,0)),"")</f>
        <v/>
      </c>
      <c r="Z2892" s="155"/>
      <c r="AA2892" s="13" t="str">
        <f t="shared" si="1320"/>
        <v/>
      </c>
      <c r="AB2892" s="155"/>
      <c r="AC2892" s="13" t="str">
        <f t="shared" ca="1" si="1325"/>
        <v>$AB</v>
      </c>
      <c r="AD2892" s="13" t="str" cm="1">
        <f t="array" aca="1" ref="AD2892" ca="1">IFERROR(IF((LEFT(INDIRECT("$F"&amp;$S2892),4))="GOTS",IF($G2892="Organic","GOTS_Organic_raw",(IF($G2892="Responsible","GOTS_Responsible",(IF($G2892="No Attribute (Conventional)","GOTS_conventional",(IF($G2892="Recycled Pre/Post-Consumer","GOTS_pre_post",(IF($G2892="In-Conversion","GOTS_in_conversion",(IF($G2892="Sustainably Sourced","Sustainably_sourced",""))))))))))),IF($G2892="Organic","Organic",(IF($G2892="Responsible","Responsible",(IF($G2892="No Attribute (Conventional)","No_Attribute_Conventional",(IF($G2892="Recycled Pre/Post-Consumer","Recycled_Pre_Post_Consumer",(IF($G2892="In-Conversion","In_Conversion",(IF($G2892="Recycled Pre-Consumer","Recycled_Pre_Consumer",(IF($G2892="Recycled Post-Consumer","Recycled_Post_Consumer",(IF($G2892="Sustainably Sourced","Sustainably_sourced","")))))))))))))))),"")</f>
        <v/>
      </c>
      <c r="AE2892" s="13" t="e" cm="1">
        <f t="array" aca="1" ref="AE2892" ca="1">IF(INDIRECT("$F"&amp;$S2892)="","",IF(LEFT(INDIRECT("$F"&amp;$S2892),3)="GRS","GRS_RCS_RM",IF((LEFT(INDIRECT("$F"&amp;$S2892),3))="RCS","GRS_RCS_RM",IF(INDIRECT("$F"&amp;$S2892)="OCS (No Label)","OCS_Conversion_RM",IF(LEFT(INDIRECT("$F"&amp;$S2892),3)="OCS","OCS_RM",IF(RIGHT(INDIRECT("$F"&amp;$S2892),10)="conversion","GOTS_RM_conversion",IF((LEFT(INDIRECT("$F"&amp;$S2892),4))="GOTS","GOTS_RM","Responsible_RM")))))))</f>
        <v>#REF!</v>
      </c>
      <c r="AF2892" s="13" t="str" cm="1">
        <f t="array" aca="1" ref="AF2892" ca="1">IF($S2892="","",INDIRECT("$Z"&amp;$S2892))</f>
        <v/>
      </c>
      <c r="AG2892" s="155"/>
      <c r="AH2892" s="13" t="str" cm="1">
        <f t="array" aca="1" ref="AH2892" ca="1">IFERROR(INDIRECT("$ag"&amp;S2892),"")</f>
        <v/>
      </c>
      <c r="AI2892" s="13" t="e" cm="1">
        <f t="array" aca="1" ref="AI2892" ca="1">INDIRECT("O"&amp;S2891)</f>
        <v>#REF!</v>
      </c>
      <c r="AJ2892" s="13" t="str">
        <f>IF($I2892="","",INDEX('Raw Material'!$A$1:$J$75,MATCH(I2892,'Raw Material'!$A$1:$A$75,0),(MATCH(G2892,'Raw Material'!$A$1:$J$1,0))))</f>
        <v/>
      </c>
      <c r="AK2892" s="13" t="str">
        <f t="shared" si="1321"/>
        <v>YANLIŞRM</v>
      </c>
      <c r="AL2892" s="153" t="str">
        <f t="shared" si="1322"/>
        <v/>
      </c>
    </row>
    <row r="2893" spans="1:38" ht="16.5" customHeight="1">
      <c r="A2893" s="162"/>
      <c r="B2893" s="168"/>
      <c r="C2893" s="169"/>
      <c r="D2893" s="156"/>
      <c r="E2893" s="156"/>
      <c r="F2893" s="175"/>
      <c r="G2893" s="181"/>
      <c r="H2893" s="182"/>
      <c r="I2893" s="182"/>
      <c r="J2893" s="182"/>
      <c r="K2893" s="32"/>
      <c r="L2893" s="179"/>
      <c r="M2893" s="179"/>
      <c r="N2893" s="81"/>
      <c r="O2893" s="185"/>
      <c r="P2893" s="103"/>
      <c r="Q2893" s="84" t="str">
        <f t="shared" si="1323"/>
        <v/>
      </c>
      <c r="R2893" s="159"/>
      <c r="S2893" s="28" t="str" cm="1">
        <f t="array" aca="1" ref="S2893" ca="1">IF(INDIRECT("A"&amp;114+$U2893)&lt;&gt;"",114+$U2893,"")</f>
        <v/>
      </c>
      <c r="T2893" s="28" t="str">
        <f t="shared" ca="1" si="1324"/>
        <v>$B</v>
      </c>
      <c r="U2893" s="29">
        <f t="shared" si="1331"/>
        <v>2772</v>
      </c>
      <c r="V2893" s="29">
        <v>231.58333333335199</v>
      </c>
      <c r="W2893" s="29">
        <f t="shared" si="1336"/>
        <v>231</v>
      </c>
      <c r="X2893" s="41" t="str" cm="1">
        <f t="array" aca="1" ref="X2893" ca="1">IFERROR(INDEX('PC&amp;PD'!$A$1:$AP$15,ROW('PC&amp;PD'!$A$15),MATCH(INDIRECT(T2893),'PC&amp;PD'!$A$1:$AP$1,0)),"")</f>
        <v/>
      </c>
      <c r="Z2893" s="155"/>
      <c r="AA2893" s="13" t="str">
        <f t="shared" si="1320"/>
        <v/>
      </c>
      <c r="AB2893" s="155"/>
      <c r="AC2893" s="13" t="str">
        <f t="shared" ca="1" si="1325"/>
        <v>$AB</v>
      </c>
      <c r="AD2893" s="13" t="str" cm="1">
        <f t="array" aca="1" ref="AD2893" ca="1">IFERROR(IF((LEFT(INDIRECT("$F"&amp;$S2893),4))="GOTS",IF($G2893="Organic","GOTS_Organic_raw",(IF($G2893="Responsible","GOTS_Responsible",(IF($G2893="No Attribute (Conventional)","GOTS_conventional",(IF($G2893="Recycled Pre/Post-Consumer","GOTS_pre_post",(IF($G2893="In-Conversion","GOTS_in_conversion",(IF($G2893="Sustainably Sourced","Sustainably_sourced",""))))))))))),IF($G2893="Organic","Organic",(IF($G2893="Responsible","Responsible",(IF($G2893="No Attribute (Conventional)","No_Attribute_Conventional",(IF($G2893="Recycled Pre/Post-Consumer","Recycled_Pre_Post_Consumer",(IF($G2893="In-Conversion","In_Conversion",(IF($G2893="Recycled Pre-Consumer","Recycled_Pre_Consumer",(IF($G2893="Recycled Post-Consumer","Recycled_Post_Consumer",(IF($G2893="Sustainably Sourced","Sustainably_sourced","")))))))))))))))),"")</f>
        <v/>
      </c>
      <c r="AE2893" s="13" t="e" cm="1">
        <f t="array" aca="1" ref="AE2893" ca="1">IF(INDIRECT("$F"&amp;$S2893)="","",IF(LEFT(INDIRECT("$F"&amp;$S2893),3)="GRS","GRS_RCS_RM",IF((LEFT(INDIRECT("$F"&amp;$S2893),3))="RCS","GRS_RCS_RM",IF(INDIRECT("$F"&amp;$S2893)="OCS (No Label)","OCS_Conversion_RM",IF(LEFT(INDIRECT("$F"&amp;$S2893),3)="OCS","OCS_RM",IF(RIGHT(INDIRECT("$F"&amp;$S2893),10)="conversion","GOTS_RM_conversion",IF((LEFT(INDIRECT("$F"&amp;$S2893),4))="GOTS","GOTS_RM","Responsible_RM")))))))</f>
        <v>#REF!</v>
      </c>
      <c r="AF2893" s="13" t="str" cm="1">
        <f t="array" aca="1" ref="AF2893" ca="1">IF($S2893="","",INDIRECT("$Z"&amp;$S2893))</f>
        <v/>
      </c>
      <c r="AG2893" s="155"/>
      <c r="AH2893" s="13" t="str" cm="1">
        <f t="array" aca="1" ref="AH2893" ca="1">IFERROR(INDIRECT("$ag"&amp;S2893),"")</f>
        <v/>
      </c>
      <c r="AI2893" s="13" t="e" cm="1">
        <f t="array" aca="1" ref="AI2893" ca="1">INDIRECT("O"&amp;S2892)</f>
        <v>#REF!</v>
      </c>
      <c r="AJ2893" s="13" t="str">
        <f>IF($I2893="","",INDEX('Raw Material'!$A$1:$J$75,MATCH(I2893,'Raw Material'!$A$1:$A$75,0),(MATCH(G2893,'Raw Material'!$A$1:$J$1,0))))</f>
        <v/>
      </c>
      <c r="AK2893" s="13" t="str">
        <f t="shared" si="1321"/>
        <v>YANLIŞRM</v>
      </c>
      <c r="AL2893" s="153" t="str">
        <f t="shared" si="1322"/>
        <v/>
      </c>
    </row>
    <row r="2894" spans="1:38" ht="16.5" customHeight="1">
      <c r="A2894" s="162"/>
      <c r="B2894" s="168"/>
      <c r="C2894" s="169"/>
      <c r="D2894" s="156"/>
      <c r="E2894" s="156"/>
      <c r="F2894" s="175"/>
      <c r="G2894" s="181"/>
      <c r="H2894" s="182"/>
      <c r="I2894" s="182"/>
      <c r="J2894" s="182"/>
      <c r="K2894" s="32"/>
      <c r="L2894" s="179"/>
      <c r="M2894" s="179"/>
      <c r="N2894" s="81"/>
      <c r="O2894" s="185"/>
      <c r="P2894" s="103"/>
      <c r="Q2894" s="84" t="str">
        <f t="shared" si="1323"/>
        <v/>
      </c>
      <c r="R2894" s="159"/>
      <c r="S2894" s="28" t="str" cm="1">
        <f t="array" aca="1" ref="S2894" ca="1">IF(INDIRECT("A"&amp;114+$U2894)&lt;&gt;"",114+$U2894,"")</f>
        <v/>
      </c>
      <c r="T2894" s="28" t="str">
        <f t="shared" ca="1" si="1324"/>
        <v>$B</v>
      </c>
      <c r="U2894" s="29">
        <f t="shared" si="1331"/>
        <v>2772</v>
      </c>
      <c r="V2894" s="29">
        <v>231.66666666668499</v>
      </c>
      <c r="W2894" s="29">
        <f t="shared" si="1336"/>
        <v>231</v>
      </c>
      <c r="X2894" s="41" t="str" cm="1">
        <f t="array" aca="1" ref="X2894" ca="1">IFERROR(INDEX('PC&amp;PD'!$A$1:$AP$15,ROW('PC&amp;PD'!$A$15),MATCH(INDIRECT(T2894),'PC&amp;PD'!$A$1:$AP$1,0)),"")</f>
        <v/>
      </c>
      <c r="Z2894" s="155"/>
      <c r="AA2894" s="13" t="str">
        <f t="shared" si="1320"/>
        <v/>
      </c>
      <c r="AB2894" s="155"/>
      <c r="AC2894" s="13" t="str">
        <f t="shared" ca="1" si="1325"/>
        <v>$AB</v>
      </c>
      <c r="AD2894" s="13" t="str" cm="1">
        <f t="array" aca="1" ref="AD2894" ca="1">IFERROR(IF((LEFT(INDIRECT("$F"&amp;$S2894),4))="GOTS",IF($G2894="Organic","GOTS_Organic_raw",(IF($G2894="Responsible","GOTS_Responsible",(IF($G2894="No Attribute (Conventional)","GOTS_conventional",(IF($G2894="Recycled Pre/Post-Consumer","GOTS_pre_post",(IF($G2894="In-Conversion","GOTS_in_conversion",(IF($G2894="Sustainably Sourced","Sustainably_sourced",""))))))))))),IF($G2894="Organic","Organic",(IF($G2894="Responsible","Responsible",(IF($G2894="No Attribute (Conventional)","No_Attribute_Conventional",(IF($G2894="Recycled Pre/Post-Consumer","Recycled_Pre_Post_Consumer",(IF($G2894="In-Conversion","In_Conversion",(IF($G2894="Recycled Pre-Consumer","Recycled_Pre_Consumer",(IF($G2894="Recycled Post-Consumer","Recycled_Post_Consumer",(IF($G2894="Sustainably Sourced","Sustainably_sourced","")))))))))))))))),"")</f>
        <v/>
      </c>
      <c r="AE2894" s="13" t="e" cm="1">
        <f t="array" aca="1" ref="AE2894" ca="1">IF(INDIRECT("$F"&amp;$S2894)="","",IF(LEFT(INDIRECT("$F"&amp;$S2894),3)="GRS","GRS_RCS_RM",IF((LEFT(INDIRECT("$F"&amp;$S2894),3))="RCS","GRS_RCS_RM",IF(INDIRECT("$F"&amp;$S2894)="OCS (No Label)","OCS_Conversion_RM",IF(LEFT(INDIRECT("$F"&amp;$S2894),3)="OCS","OCS_RM",IF(RIGHT(INDIRECT("$F"&amp;$S2894),10)="conversion","GOTS_RM_conversion",IF((LEFT(INDIRECT("$F"&amp;$S2894),4))="GOTS","GOTS_RM","Responsible_RM")))))))</f>
        <v>#REF!</v>
      </c>
      <c r="AF2894" s="13" t="str" cm="1">
        <f t="array" aca="1" ref="AF2894" ca="1">IF($S2894="","",INDIRECT("$Z"&amp;$S2894))</f>
        <v/>
      </c>
      <c r="AG2894" s="155"/>
      <c r="AH2894" s="13" t="str" cm="1">
        <f t="array" aca="1" ref="AH2894" ca="1">IFERROR(INDIRECT("$ag"&amp;S2894),"")</f>
        <v/>
      </c>
      <c r="AI2894" s="13" t="e" cm="1">
        <f t="array" aca="1" ref="AI2894" ca="1">INDIRECT("O"&amp;S2893)</f>
        <v>#REF!</v>
      </c>
      <c r="AJ2894" s="13" t="str">
        <f>IF($I2894="","",INDEX('Raw Material'!$A$1:$J$75,MATCH(I2894,'Raw Material'!$A$1:$A$75,0),(MATCH(G2894,'Raw Material'!$A$1:$J$1,0))))</f>
        <v/>
      </c>
      <c r="AK2894" s="13" t="str">
        <f t="shared" si="1321"/>
        <v>YANLIŞRM</v>
      </c>
      <c r="AL2894" s="153" t="str">
        <f t="shared" si="1322"/>
        <v/>
      </c>
    </row>
    <row r="2895" spans="1:38" ht="16.5" customHeight="1">
      <c r="A2895" s="162"/>
      <c r="B2895" s="168"/>
      <c r="C2895" s="169"/>
      <c r="D2895" s="156"/>
      <c r="E2895" s="156"/>
      <c r="F2895" s="175"/>
      <c r="G2895" s="181"/>
      <c r="H2895" s="182"/>
      <c r="I2895" s="182"/>
      <c r="J2895" s="182"/>
      <c r="K2895" s="32"/>
      <c r="L2895" s="179"/>
      <c r="M2895" s="179"/>
      <c r="N2895" s="81"/>
      <c r="O2895" s="185"/>
      <c r="P2895" s="103"/>
      <c r="Q2895" s="84" t="str">
        <f t="shared" si="1323"/>
        <v/>
      </c>
      <c r="R2895" s="159"/>
      <c r="S2895" s="28" t="str" cm="1">
        <f t="array" aca="1" ref="S2895" ca="1">IF(INDIRECT("A"&amp;114+$U2895)&lt;&gt;"",114+$U2895,"")</f>
        <v/>
      </c>
      <c r="T2895" s="28" t="str">
        <f t="shared" ca="1" si="1324"/>
        <v>$B</v>
      </c>
      <c r="U2895" s="29">
        <f t="shared" si="1331"/>
        <v>2772</v>
      </c>
      <c r="V2895" s="29">
        <v>231.75000000001799</v>
      </c>
      <c r="W2895" s="29">
        <f t="shared" si="1336"/>
        <v>231</v>
      </c>
      <c r="X2895" s="41" t="str" cm="1">
        <f t="array" aca="1" ref="X2895" ca="1">IFERROR(INDEX('PC&amp;PD'!$A$1:$AP$15,ROW('PC&amp;PD'!$A$15),MATCH(INDIRECT(T2895),'PC&amp;PD'!$A$1:$AP$1,0)),"")</f>
        <v/>
      </c>
      <c r="Z2895" s="155"/>
      <c r="AA2895" s="13" t="str">
        <f t="shared" si="1320"/>
        <v/>
      </c>
      <c r="AB2895" s="155"/>
      <c r="AC2895" s="13" t="str">
        <f t="shared" ca="1" si="1325"/>
        <v>$AB</v>
      </c>
      <c r="AD2895" s="13" t="str" cm="1">
        <f t="array" aca="1" ref="AD2895" ca="1">IFERROR(IF((LEFT(INDIRECT("$F"&amp;$S2895),4))="GOTS",IF($G2895="Organic","GOTS_Organic_raw",(IF($G2895="Responsible","GOTS_Responsible",(IF($G2895="No Attribute (Conventional)","GOTS_conventional",(IF($G2895="Recycled Pre/Post-Consumer","GOTS_pre_post",(IF($G2895="In-Conversion","GOTS_in_conversion",(IF($G2895="Sustainably Sourced","Sustainably_sourced",""))))))))))),IF($G2895="Organic","Organic",(IF($G2895="Responsible","Responsible",(IF($G2895="No Attribute (Conventional)","No_Attribute_Conventional",(IF($G2895="Recycled Pre/Post-Consumer","Recycled_Pre_Post_Consumer",(IF($G2895="In-Conversion","In_Conversion",(IF($G2895="Recycled Pre-Consumer","Recycled_Pre_Consumer",(IF($G2895="Recycled Post-Consumer","Recycled_Post_Consumer",(IF($G2895="Sustainably Sourced","Sustainably_sourced","")))))))))))))))),"")</f>
        <v/>
      </c>
      <c r="AE2895" s="13" t="e" cm="1">
        <f t="array" aca="1" ref="AE2895" ca="1">IF(INDIRECT("$F"&amp;$S2895)="","",IF(LEFT(INDIRECT("$F"&amp;$S2895),3)="GRS","GRS_RCS_RM",IF((LEFT(INDIRECT("$F"&amp;$S2895),3))="RCS","GRS_RCS_RM",IF(INDIRECT("$F"&amp;$S2895)="OCS (No Label)","OCS_Conversion_RM",IF(LEFT(INDIRECT("$F"&amp;$S2895),3)="OCS","OCS_RM",IF(RIGHT(INDIRECT("$F"&amp;$S2895),10)="conversion","GOTS_RM_conversion",IF((LEFT(INDIRECT("$F"&amp;$S2895),4))="GOTS","GOTS_RM","Responsible_RM")))))))</f>
        <v>#REF!</v>
      </c>
      <c r="AF2895" s="13" t="str" cm="1">
        <f t="array" aca="1" ref="AF2895" ca="1">IF($S2895="","",INDIRECT("$Z"&amp;$S2895))</f>
        <v/>
      </c>
      <c r="AG2895" s="155"/>
      <c r="AH2895" s="13" t="str" cm="1">
        <f t="array" aca="1" ref="AH2895" ca="1">IFERROR(INDIRECT("$ag"&amp;S2895),"")</f>
        <v/>
      </c>
      <c r="AI2895" s="13" t="e" cm="1">
        <f t="array" aca="1" ref="AI2895" ca="1">INDIRECT("O"&amp;S2894)</f>
        <v>#REF!</v>
      </c>
      <c r="AJ2895" s="13" t="str">
        <f>IF($I2895="","",INDEX('Raw Material'!$A$1:$J$75,MATCH(I2895,'Raw Material'!$A$1:$A$75,0),(MATCH(G2895,'Raw Material'!$A$1:$J$1,0))))</f>
        <v/>
      </c>
      <c r="AK2895" s="13" t="str">
        <f t="shared" si="1321"/>
        <v>YANLIŞRM</v>
      </c>
      <c r="AL2895" s="153" t="str">
        <f t="shared" si="1322"/>
        <v/>
      </c>
    </row>
    <row r="2896" spans="1:38" ht="16.5" customHeight="1">
      <c r="A2896" s="162"/>
      <c r="B2896" s="168"/>
      <c r="C2896" s="169"/>
      <c r="D2896" s="156"/>
      <c r="E2896" s="156"/>
      <c r="F2896" s="175"/>
      <c r="G2896" s="181"/>
      <c r="H2896" s="182"/>
      <c r="I2896" s="182"/>
      <c r="J2896" s="182"/>
      <c r="K2896" s="32"/>
      <c r="L2896" s="179"/>
      <c r="M2896" s="179"/>
      <c r="N2896" s="81"/>
      <c r="O2896" s="185"/>
      <c r="P2896" s="103"/>
      <c r="Q2896" s="84" t="str">
        <f t="shared" si="1323"/>
        <v/>
      </c>
      <c r="R2896" s="159"/>
      <c r="S2896" s="28" t="str" cm="1">
        <f t="array" aca="1" ref="S2896" ca="1">IF(INDIRECT("A"&amp;114+$U2896)&lt;&gt;"",114+$U2896,"")</f>
        <v/>
      </c>
      <c r="T2896" s="28" t="str">
        <f t="shared" ca="1" si="1324"/>
        <v>$B</v>
      </c>
      <c r="U2896" s="29">
        <f t="shared" si="1331"/>
        <v>2772</v>
      </c>
      <c r="V2896" s="29">
        <v>231.83333333335199</v>
      </c>
      <c r="W2896" s="29">
        <f t="shared" si="1336"/>
        <v>231</v>
      </c>
      <c r="X2896" s="41" t="str" cm="1">
        <f t="array" aca="1" ref="X2896" ca="1">IFERROR(INDEX('PC&amp;PD'!$A$1:$AP$15,ROW('PC&amp;PD'!$A$15),MATCH(INDIRECT(T2896),'PC&amp;PD'!$A$1:$AP$1,0)),"")</f>
        <v/>
      </c>
      <c r="Z2896" s="155"/>
      <c r="AA2896" s="13" t="str">
        <f t="shared" si="1320"/>
        <v/>
      </c>
      <c r="AB2896" s="155"/>
      <c r="AC2896" s="13" t="str">
        <f t="shared" ca="1" si="1325"/>
        <v>$AB</v>
      </c>
      <c r="AD2896" s="13" t="str" cm="1">
        <f t="array" aca="1" ref="AD2896" ca="1">IFERROR(IF((LEFT(INDIRECT("$F"&amp;$S2896),4))="GOTS",IF($G2896="Organic","GOTS_Organic_raw",(IF($G2896="Responsible","GOTS_Responsible",(IF($G2896="No Attribute (Conventional)","GOTS_conventional",(IF($G2896="Recycled Pre/Post-Consumer","GOTS_pre_post",(IF($G2896="In-Conversion","GOTS_in_conversion",(IF($G2896="Sustainably Sourced","Sustainably_sourced",""))))))))))),IF($G2896="Organic","Organic",(IF($G2896="Responsible","Responsible",(IF($G2896="No Attribute (Conventional)","No_Attribute_Conventional",(IF($G2896="Recycled Pre/Post-Consumer","Recycled_Pre_Post_Consumer",(IF($G2896="In-Conversion","In_Conversion",(IF($G2896="Recycled Pre-Consumer","Recycled_Pre_Consumer",(IF($G2896="Recycled Post-Consumer","Recycled_Post_Consumer",(IF($G2896="Sustainably Sourced","Sustainably_sourced","")))))))))))))))),"")</f>
        <v/>
      </c>
      <c r="AE2896" s="13" t="e" cm="1">
        <f t="array" aca="1" ref="AE2896" ca="1">IF(INDIRECT("$F"&amp;$S2896)="","",IF(LEFT(INDIRECT("$F"&amp;$S2896),3)="GRS","GRS_RCS_RM",IF((LEFT(INDIRECT("$F"&amp;$S2896),3))="RCS","GRS_RCS_RM",IF(INDIRECT("$F"&amp;$S2896)="OCS (No Label)","OCS_Conversion_RM",IF(LEFT(INDIRECT("$F"&amp;$S2896),3)="OCS","OCS_RM",IF(RIGHT(INDIRECT("$F"&amp;$S2896),10)="conversion","GOTS_RM_conversion",IF((LEFT(INDIRECT("$F"&amp;$S2896),4))="GOTS","GOTS_RM","Responsible_RM")))))))</f>
        <v>#REF!</v>
      </c>
      <c r="AF2896" s="13" t="str" cm="1">
        <f t="array" aca="1" ref="AF2896" ca="1">IF($S2896="","",INDIRECT("$Z"&amp;$S2896))</f>
        <v/>
      </c>
      <c r="AG2896" s="155"/>
      <c r="AH2896" s="13" t="str" cm="1">
        <f t="array" aca="1" ref="AH2896" ca="1">IFERROR(INDIRECT("$ag"&amp;S2896),"")</f>
        <v/>
      </c>
      <c r="AI2896" s="13" t="e" cm="1">
        <f t="array" aca="1" ref="AI2896" ca="1">INDIRECT("O"&amp;S2895)</f>
        <v>#REF!</v>
      </c>
      <c r="AJ2896" s="13" t="str">
        <f>IF($I2896="","",INDEX('Raw Material'!$A$1:$J$75,MATCH(I2896,'Raw Material'!$A$1:$A$75,0),(MATCH(G2896,'Raw Material'!$A$1:$J$1,0))))</f>
        <v/>
      </c>
      <c r="AK2896" s="13" t="str">
        <f t="shared" si="1321"/>
        <v>YANLIŞRM</v>
      </c>
      <c r="AL2896" s="153" t="str">
        <f t="shared" si="1322"/>
        <v/>
      </c>
    </row>
    <row r="2897" spans="1:38" ht="16.5" customHeight="1" thickBot="1">
      <c r="A2897" s="163"/>
      <c r="B2897" s="170"/>
      <c r="C2897" s="171"/>
      <c r="D2897" s="156"/>
      <c r="E2897" s="156"/>
      <c r="F2897" s="176"/>
      <c r="G2897" s="157"/>
      <c r="H2897" s="158"/>
      <c r="I2897" s="158"/>
      <c r="J2897" s="158"/>
      <c r="K2897" s="33"/>
      <c r="L2897" s="180"/>
      <c r="M2897" s="180"/>
      <c r="N2897" s="82"/>
      <c r="O2897" s="186"/>
      <c r="P2897" s="103"/>
      <c r="Q2897" s="84" t="str">
        <f t="shared" si="1323"/>
        <v/>
      </c>
      <c r="R2897" s="159"/>
      <c r="S2897" s="28" t="str" cm="1">
        <f t="array" aca="1" ref="S2897" ca="1">IF(INDIRECT("A"&amp;114+$U2897)&lt;&gt;"",114+$U2897,"")</f>
        <v/>
      </c>
      <c r="T2897" s="28" t="str">
        <f t="shared" ca="1" si="1324"/>
        <v>$B</v>
      </c>
      <c r="U2897" s="29">
        <f t="shared" si="1331"/>
        <v>2772</v>
      </c>
      <c r="V2897" s="29">
        <v>231.91666666668499</v>
      </c>
      <c r="W2897" s="29">
        <f t="shared" si="1336"/>
        <v>231</v>
      </c>
      <c r="X2897" s="41" t="str" cm="1">
        <f t="array" aca="1" ref="X2897" ca="1">IFERROR(INDEX('PC&amp;PD'!$A$1:$AP$15,ROW('PC&amp;PD'!$A$15),MATCH(INDIRECT(T2897),'PC&amp;PD'!$A$1:$AP$1,0)),"")</f>
        <v/>
      </c>
      <c r="Z2897" s="155"/>
      <c r="AA2897" s="13" t="str">
        <f t="shared" si="1320"/>
        <v/>
      </c>
      <c r="AB2897" s="155"/>
      <c r="AC2897" s="13" t="str">
        <f t="shared" ca="1" si="1325"/>
        <v>$AB</v>
      </c>
      <c r="AD2897" s="13" t="str" cm="1">
        <f t="array" aca="1" ref="AD2897" ca="1">IFERROR(IF((LEFT(INDIRECT("$F"&amp;$S2897),4))="GOTS",IF($G2897="Organic","GOTS_Organic_raw",(IF($G2897="Responsible","GOTS_Responsible",(IF($G2897="No Attribute (Conventional)","GOTS_conventional",(IF($G2897="Recycled Pre/Post-Consumer","GOTS_pre_post",(IF($G2897="In-Conversion","GOTS_in_conversion",(IF($G2897="Sustainably Sourced","Sustainably_sourced",""))))))))))),IF($G2897="Organic","Organic",(IF($G2897="Responsible","Responsible",(IF($G2897="No Attribute (Conventional)","No_Attribute_Conventional",(IF($G2897="Recycled Pre/Post-Consumer","Recycled_Pre_Post_Consumer",(IF($G2897="In-Conversion","In_Conversion",(IF($G2897="Recycled Pre-Consumer","Recycled_Pre_Consumer",(IF($G2897="Recycled Post-Consumer","Recycled_Post_Consumer",(IF($G2897="Sustainably Sourced","Sustainably_sourced","")))))))))))))))),"")</f>
        <v/>
      </c>
      <c r="AE2897" s="13" t="e" cm="1">
        <f t="array" aca="1" ref="AE2897" ca="1">IF(INDIRECT("$F"&amp;$S2897)="","",IF(LEFT(INDIRECT("$F"&amp;$S2897),3)="GRS","GRS_RCS_RM",IF((LEFT(INDIRECT("$F"&amp;$S2897),3))="RCS","GRS_RCS_RM",IF(INDIRECT("$F"&amp;$S2897)="OCS (No Label)","OCS_Conversion_RM",IF(LEFT(INDIRECT("$F"&amp;$S2897),3)="OCS","OCS_RM",IF(RIGHT(INDIRECT("$F"&amp;$S2897),10)="conversion","GOTS_RM_conversion",IF((LEFT(INDIRECT("$F"&amp;$S2897),4))="GOTS","GOTS_RM","Responsible_RM")))))))</f>
        <v>#REF!</v>
      </c>
      <c r="AF2897" s="13" t="str" cm="1">
        <f t="array" aca="1" ref="AF2897" ca="1">IF($S2897="","",INDIRECT("$Z"&amp;$S2897))</f>
        <v/>
      </c>
      <c r="AG2897" s="155"/>
      <c r="AH2897" s="13" t="str" cm="1">
        <f t="array" aca="1" ref="AH2897" ca="1">IFERROR(INDIRECT("$ag"&amp;S2897),"")</f>
        <v/>
      </c>
      <c r="AI2897" s="13" t="e" cm="1">
        <f t="array" aca="1" ref="AI2897" ca="1">INDIRECT("O"&amp;S2896)</f>
        <v>#REF!</v>
      </c>
      <c r="AJ2897" s="13" t="str">
        <f>IF($I2897="","",INDEX('Raw Material'!$A$1:$J$75,MATCH(I2897,'Raw Material'!$A$1:$A$75,0),(MATCH(G2897,'Raw Material'!$A$1:$J$1,0))))</f>
        <v/>
      </c>
      <c r="AK2897" s="13" t="str">
        <f t="shared" si="1321"/>
        <v>YANLIŞRM</v>
      </c>
      <c r="AL2897" s="153" t="str">
        <f t="shared" si="1322"/>
        <v/>
      </c>
    </row>
    <row r="2898" spans="1:38" ht="16.5" customHeight="1">
      <c r="A2898" s="160" t="str">
        <f>IF(B2898="","",COUNTA($B$114:$B2898))</f>
        <v/>
      </c>
      <c r="B2898" s="164"/>
      <c r="C2898" s="165"/>
      <c r="D2898" s="183"/>
      <c r="E2898" s="183"/>
      <c r="F2898" s="172"/>
      <c r="G2898" s="212"/>
      <c r="H2898" s="206"/>
      <c r="I2898" s="206"/>
      <c r="J2898" s="206"/>
      <c r="K2898" s="31"/>
      <c r="L2898" s="177" t="str">
        <f t="shared" ref="L2898" si="1337">IF(R2898="","",LEFT(R2898,LEN(R2898)-2))</f>
        <v/>
      </c>
      <c r="M2898" s="177"/>
      <c r="N2898" s="80"/>
      <c r="O2898" s="184"/>
      <c r="P2898" s="103"/>
      <c r="Q2898" s="84" t="str">
        <f t="shared" si="1323"/>
        <v/>
      </c>
      <c r="R2898" s="159" t="str">
        <f t="shared" ref="R2898" si="1338">CONCATENATE($Q2898,Q2899,Q2900,Q2901,Q2902,Q2903,$Q2904,$Q2905,$Q2906,$Q2907,Q2908,Q2909)</f>
        <v/>
      </c>
      <c r="S2898" s="28" t="str" cm="1">
        <f t="array" aca="1" ref="S2898" ca="1">IF(INDIRECT("A"&amp;114+$U2898)&lt;&gt;"",114+$U2898,"")</f>
        <v/>
      </c>
      <c r="T2898" s="28" t="str">
        <f t="shared" ca="1" si="1324"/>
        <v>$B</v>
      </c>
      <c r="U2898" s="29">
        <f t="shared" si="1331"/>
        <v>2784</v>
      </c>
      <c r="V2898" s="29">
        <v>232.00000000001799</v>
      </c>
      <c r="W2898" s="29">
        <f t="shared" si="1336"/>
        <v>232</v>
      </c>
      <c r="X2898" s="41" t="str" cm="1">
        <f t="array" aca="1" ref="X2898" ca="1">IFERROR(INDEX('PC&amp;PD'!$A$1:$AP$15,ROW('PC&amp;PD'!$A$15),MATCH(INDIRECT(T2898),'PC&amp;PD'!$A$1:$AP$1,0)),"")</f>
        <v/>
      </c>
      <c r="Z2898" s="155" t="str">
        <f t="shared" ref="Z2898" si="1339">IFERROR(IF($F2898="OCS 100","OCS (OCS 100)",IF($F2898="OCS Blended","OCS (OCS Blended)",IF($F2898="OCS (No Label)","OCS (No Label)",IF($F2898="RCS 100","RCS (RCS 100)",IF($F2898="RCS Blended","RCS (RCS Blended)",IF($F2898="GRS","GRS (GRS)",IF($F2898="GRS (No Label)", "GRS (No Label)",IF($F2898="RDS","RDS (RDS)",IF($F2898="RWS","RWS (RWS)",IF($F2898="RAS","RAS (RAS)",IF($F2898="RMS","RMS (RMS)",IF($F2898="GOTS Organic","GOTS (Organic)",IF($F2898="GOTS Made with organic","GOTS (Made with Organic)",IF($F2898="GOTS Organic - in conversion","GOTS (Organic - In Conversion)",IF($F2898="GOTS Made with organic - in conversion","GOTS (Made with Organic - In Conversion)",""))))))))))))))),"")</f>
        <v/>
      </c>
      <c r="AA2898" s="13" t="str">
        <f t="shared" si="1320"/>
        <v/>
      </c>
      <c r="AB2898" s="155" t="str">
        <f t="shared" ref="AB2898" si="1340">IFERROR(IF($F2898="OCS 100", "OCS_100",IF($F2898="OCS Blended", "OCS_Blended",IF($F2898="OCS (No Label)", "OCS_No_Label",IF($F2898="RCS 100", "RCS_100",IF($F2898="RCS Blended","RCS_Blended",IF($F2898="GRS","GRS",IF($F2898="GRS (No Label)", "GRS_No_Label",IF($F2898="RDS","RDS",IF($F2898="RWS","RWS",IF($F2898="RMS","RMS",IF($F2898="GOTS Organic","GOTS_Organic",IF($F2898="GOTS Made with organic","GOTS_Made_with_organic",IF($F2898="GOTS Organic - in conversion","GOTS_Organic_in_Conversion",IF($F2898="GOTS Made with organic - in conversion","GOTS_Made_with_Organic_in_Conversion",IF($F2898="RAS","RAS",""))))))))))))))),"")</f>
        <v/>
      </c>
      <c r="AC2898" s="13" t="str">
        <f t="shared" ca="1" si="1325"/>
        <v>$AB</v>
      </c>
      <c r="AD2898" s="13" t="str" cm="1">
        <f t="array" aca="1" ref="AD2898" ca="1">IFERROR(IF((LEFT(INDIRECT("$F"&amp;$S2898),4))="GOTS",IF($G2898="Organic","GOTS_Organic_raw",(IF($G2898="Responsible","GOTS_Responsible",(IF($G2898="No Attribute (Conventional)","GOTS_conventional",(IF($G2898="Recycled Pre/Post-Consumer","GOTS_pre_post",(IF($G2898="In-Conversion","GOTS_in_conversion",(IF($G2898="Sustainably Sourced","Sustainably_sourced",""))))))))))),IF($G2898="Organic","Organic",(IF($G2898="Responsible","Responsible",(IF($G2898="No Attribute (Conventional)","No_Attribute_Conventional",(IF($G2898="Recycled Pre/Post-Consumer","Recycled_Pre_Post_Consumer",(IF($G2898="In-Conversion","In_Conversion",(IF($G2898="Recycled Pre-Consumer","Recycled_Pre_Consumer",(IF($G2898="Recycled Post-Consumer","Recycled_Post_Consumer",(IF($G2898="Sustainably Sourced","Sustainably_sourced","")))))))))))))))),"")</f>
        <v/>
      </c>
      <c r="AE2898" s="13" t="e" cm="1">
        <f t="array" aca="1" ref="AE2898" ca="1">IF(INDIRECT("$F"&amp;$S2898)="","",IF(LEFT(INDIRECT("$F"&amp;$S2898),3)="GRS","GRS_RCS_RM",IF((LEFT(INDIRECT("$F"&amp;$S2898),3))="RCS","GRS_RCS_RM",IF(INDIRECT("$F"&amp;$S2898)="OCS (No Label)","OCS_Conversion_RM",IF(LEFT(INDIRECT("$F"&amp;$S2898),3)="OCS","OCS_RM",IF(RIGHT(INDIRECT("$F"&amp;$S2898),10)="conversion","GOTS_RM_conversion",IF((LEFT(INDIRECT("$F"&amp;$S2898),4))="GOTS","GOTS_RM","Responsible_RM")))))))</f>
        <v>#REF!</v>
      </c>
      <c r="AF2898" s="13" t="str" cm="1">
        <f t="array" aca="1" ref="AF2898" ca="1">IF($S2898="","",INDIRECT("$Z"&amp;$S2898))</f>
        <v/>
      </c>
      <c r="AG2898" s="155" t="str">
        <f t="shared" si="1330"/>
        <v/>
      </c>
      <c r="AH2898" s="13" t="str" cm="1">
        <f t="array" aca="1" ref="AH2898" ca="1">IFERROR(INDIRECT("$ag"&amp;S2898),"")</f>
        <v/>
      </c>
      <c r="AI2898" s="13" t="e" cm="1">
        <f t="array" aca="1" ref="AI2898" ca="1">INDIRECT("O"&amp;S2897)</f>
        <v>#REF!</v>
      </c>
      <c r="AJ2898" s="13" t="str">
        <f>IF($I2898="","",INDEX('Raw Material'!$A$1:$J$75,MATCH(I2898,'Raw Material'!$A$1:$A$75,0),(MATCH(G2898,'Raw Material'!$A$1:$J$1,0))))</f>
        <v/>
      </c>
      <c r="AK2898" s="13" t="str">
        <f t="shared" si="1321"/>
        <v>YANLIŞRM</v>
      </c>
      <c r="AL2898" s="153" t="str">
        <f t="shared" si="1322"/>
        <v/>
      </c>
    </row>
    <row r="2899" spans="1:38" ht="16.5" customHeight="1">
      <c r="A2899" s="161"/>
      <c r="B2899" s="166"/>
      <c r="C2899" s="167"/>
      <c r="D2899" s="156"/>
      <c r="E2899" s="156"/>
      <c r="F2899" s="173"/>
      <c r="G2899" s="181"/>
      <c r="H2899" s="182"/>
      <c r="I2899" s="182"/>
      <c r="J2899" s="182"/>
      <c r="K2899" s="32"/>
      <c r="L2899" s="178"/>
      <c r="M2899" s="178"/>
      <c r="N2899" s="81"/>
      <c r="O2899" s="185"/>
      <c r="P2899" s="103"/>
      <c r="Q2899" s="84" t="str">
        <f t="shared" si="1323"/>
        <v/>
      </c>
      <c r="R2899" s="159"/>
      <c r="S2899" s="28" t="str" cm="1">
        <f t="array" aca="1" ref="S2899" ca="1">IF(INDIRECT("A"&amp;114+$U2899)&lt;&gt;"",114+$U2899,"")</f>
        <v/>
      </c>
      <c r="T2899" s="28" t="str">
        <f t="shared" ca="1" si="1324"/>
        <v>$B</v>
      </c>
      <c r="U2899" s="29">
        <f t="shared" si="1331"/>
        <v>2784</v>
      </c>
      <c r="V2899" s="29">
        <v>232.08333333335199</v>
      </c>
      <c r="W2899" s="29">
        <f t="shared" si="1336"/>
        <v>232</v>
      </c>
      <c r="X2899" s="41" t="str" cm="1">
        <f t="array" aca="1" ref="X2899" ca="1">IFERROR(INDEX('PC&amp;PD'!$A$1:$AP$15,ROW('PC&amp;PD'!$A$15),MATCH(INDIRECT(T2899),'PC&amp;PD'!$A$1:$AP$1,0)),"")</f>
        <v/>
      </c>
      <c r="Z2899" s="155"/>
      <c r="AA2899" s="13" t="str">
        <f t="shared" si="1320"/>
        <v/>
      </c>
      <c r="AB2899" s="155"/>
      <c r="AC2899" s="13" t="str">
        <f t="shared" ca="1" si="1325"/>
        <v>$AB</v>
      </c>
      <c r="AD2899" s="13" t="str" cm="1">
        <f t="array" aca="1" ref="AD2899" ca="1">IFERROR(IF((LEFT(INDIRECT("$F"&amp;$S2899),4))="GOTS",IF($G2899="Organic","GOTS_Organic_raw",(IF($G2899="Responsible","GOTS_Responsible",(IF($G2899="No Attribute (Conventional)","GOTS_conventional",(IF($G2899="Recycled Pre/Post-Consumer","GOTS_pre_post",(IF($G2899="In-Conversion","GOTS_in_conversion",(IF($G2899="Sustainably Sourced","Sustainably_sourced",""))))))))))),IF($G2899="Organic","Organic",(IF($G2899="Responsible","Responsible",(IF($G2899="No Attribute (Conventional)","No_Attribute_Conventional",(IF($G2899="Recycled Pre/Post-Consumer","Recycled_Pre_Post_Consumer",(IF($G2899="In-Conversion","In_Conversion",(IF($G2899="Recycled Pre-Consumer","Recycled_Pre_Consumer",(IF($G2899="Recycled Post-Consumer","Recycled_Post_Consumer",(IF($G2899="Sustainably Sourced","Sustainably_sourced","")))))))))))))))),"")</f>
        <v/>
      </c>
      <c r="AE2899" s="13" t="e" cm="1">
        <f t="array" aca="1" ref="AE2899" ca="1">IF(INDIRECT("$F"&amp;$S2899)="","",IF(LEFT(INDIRECT("$F"&amp;$S2899),3)="GRS","GRS_RCS_RM",IF((LEFT(INDIRECT("$F"&amp;$S2899),3))="RCS","GRS_RCS_RM",IF(INDIRECT("$F"&amp;$S2899)="OCS (No Label)","OCS_Conversion_RM",IF(LEFT(INDIRECT("$F"&amp;$S2899),3)="OCS","OCS_RM",IF(RIGHT(INDIRECT("$F"&amp;$S2899),10)="conversion","GOTS_RM_conversion",IF((LEFT(INDIRECT("$F"&amp;$S2899),4))="GOTS","GOTS_RM","Responsible_RM")))))))</f>
        <v>#REF!</v>
      </c>
      <c r="AF2899" s="13" t="str" cm="1">
        <f t="array" aca="1" ref="AF2899" ca="1">IF($S2899="","",INDIRECT("$Z"&amp;$S2899))</f>
        <v/>
      </c>
      <c r="AG2899" s="155"/>
      <c r="AH2899" s="13" t="str" cm="1">
        <f t="array" aca="1" ref="AH2899" ca="1">IFERROR(INDIRECT("$ag"&amp;S2899),"")</f>
        <v/>
      </c>
      <c r="AI2899" s="13" t="e" cm="1">
        <f t="array" aca="1" ref="AI2899" ca="1">INDIRECT("O"&amp;S2898)</f>
        <v>#REF!</v>
      </c>
      <c r="AJ2899" s="13" t="str">
        <f>IF($I2899="","",INDEX('Raw Material'!$A$1:$J$75,MATCH(I2899,'Raw Material'!$A$1:$A$75,0),(MATCH(G2899,'Raw Material'!$A$1:$J$1,0))))</f>
        <v/>
      </c>
      <c r="AK2899" s="13" t="str">
        <f t="shared" si="1321"/>
        <v>YANLIŞRM</v>
      </c>
      <c r="AL2899" s="153" t="str">
        <f t="shared" si="1322"/>
        <v/>
      </c>
    </row>
    <row r="2900" spans="1:38" ht="16.5" customHeight="1">
      <c r="A2900" s="161"/>
      <c r="B2900" s="166"/>
      <c r="C2900" s="167"/>
      <c r="D2900" s="156"/>
      <c r="E2900" s="156"/>
      <c r="F2900" s="173"/>
      <c r="G2900" s="181"/>
      <c r="H2900" s="182"/>
      <c r="I2900" s="182"/>
      <c r="J2900" s="182"/>
      <c r="K2900" s="32"/>
      <c r="L2900" s="178"/>
      <c r="M2900" s="178"/>
      <c r="N2900" s="81"/>
      <c r="O2900" s="185"/>
      <c r="P2900" s="103"/>
      <c r="Q2900" s="84" t="str">
        <f t="shared" si="1323"/>
        <v/>
      </c>
      <c r="R2900" s="159"/>
      <c r="S2900" s="28" t="str" cm="1">
        <f t="array" aca="1" ref="S2900" ca="1">IF(INDIRECT("A"&amp;114+$U2900)&lt;&gt;"",114+$U2900,"")</f>
        <v/>
      </c>
      <c r="T2900" s="28" t="str">
        <f t="shared" ca="1" si="1324"/>
        <v>$B</v>
      </c>
      <c r="U2900" s="29">
        <f t="shared" si="1331"/>
        <v>2784</v>
      </c>
      <c r="V2900" s="29">
        <v>232.16666666668499</v>
      </c>
      <c r="W2900" s="29">
        <f t="shared" si="1336"/>
        <v>232</v>
      </c>
      <c r="X2900" s="41" t="str" cm="1">
        <f t="array" aca="1" ref="X2900" ca="1">IFERROR(INDEX('PC&amp;PD'!$A$1:$AP$15,ROW('PC&amp;PD'!$A$15),MATCH(INDIRECT(T2900),'PC&amp;PD'!$A$1:$AP$1,0)),"")</f>
        <v/>
      </c>
      <c r="Z2900" s="155"/>
      <c r="AA2900" s="13" t="str">
        <f t="shared" si="1320"/>
        <v/>
      </c>
      <c r="AB2900" s="155"/>
      <c r="AC2900" s="13" t="str">
        <f t="shared" ca="1" si="1325"/>
        <v>$AB</v>
      </c>
      <c r="AD2900" s="13" t="str" cm="1">
        <f t="array" aca="1" ref="AD2900" ca="1">IFERROR(IF((LEFT(INDIRECT("$F"&amp;$S2900),4))="GOTS",IF($G2900="Organic","GOTS_Organic_raw",(IF($G2900="Responsible","GOTS_Responsible",(IF($G2900="No Attribute (Conventional)","GOTS_conventional",(IF($G2900="Recycled Pre/Post-Consumer","GOTS_pre_post",(IF($G2900="In-Conversion","GOTS_in_conversion",(IF($G2900="Sustainably Sourced","Sustainably_sourced",""))))))))))),IF($G2900="Organic","Organic",(IF($G2900="Responsible","Responsible",(IF($G2900="No Attribute (Conventional)","No_Attribute_Conventional",(IF($G2900="Recycled Pre/Post-Consumer","Recycled_Pre_Post_Consumer",(IF($G2900="In-Conversion","In_Conversion",(IF($G2900="Recycled Pre-Consumer","Recycled_Pre_Consumer",(IF($G2900="Recycled Post-Consumer","Recycled_Post_Consumer",(IF($G2900="Sustainably Sourced","Sustainably_sourced","")))))))))))))))),"")</f>
        <v/>
      </c>
      <c r="AE2900" s="13" t="e" cm="1">
        <f t="array" aca="1" ref="AE2900" ca="1">IF(INDIRECT("$F"&amp;$S2900)="","",IF(LEFT(INDIRECT("$F"&amp;$S2900),3)="GRS","GRS_RCS_RM",IF((LEFT(INDIRECT("$F"&amp;$S2900),3))="RCS","GRS_RCS_RM",IF(INDIRECT("$F"&amp;$S2900)="OCS (No Label)","OCS_Conversion_RM",IF(LEFT(INDIRECT("$F"&amp;$S2900),3)="OCS","OCS_RM",IF(RIGHT(INDIRECT("$F"&amp;$S2900),10)="conversion","GOTS_RM_conversion",IF((LEFT(INDIRECT("$F"&amp;$S2900),4))="GOTS","GOTS_RM","Responsible_RM")))))))</f>
        <v>#REF!</v>
      </c>
      <c r="AF2900" s="13" t="str" cm="1">
        <f t="array" aca="1" ref="AF2900" ca="1">IF($S2900="","",INDIRECT("$Z"&amp;$S2900))</f>
        <v/>
      </c>
      <c r="AG2900" s="155"/>
      <c r="AH2900" s="13" t="str" cm="1">
        <f t="array" aca="1" ref="AH2900" ca="1">IFERROR(INDIRECT("$ag"&amp;S2900),"")</f>
        <v/>
      </c>
      <c r="AI2900" s="13" t="e" cm="1">
        <f t="array" aca="1" ref="AI2900" ca="1">INDIRECT("O"&amp;S2899)</f>
        <v>#REF!</v>
      </c>
      <c r="AJ2900" s="13" t="str">
        <f>IF($I2900="","",INDEX('Raw Material'!$A$1:$J$75,MATCH(I2900,'Raw Material'!$A$1:$A$75,0),(MATCH(G2900,'Raw Material'!$A$1:$J$1,0))))</f>
        <v/>
      </c>
      <c r="AK2900" s="13" t="str">
        <f t="shared" si="1321"/>
        <v>YANLIŞRM</v>
      </c>
      <c r="AL2900" s="153" t="str">
        <f t="shared" si="1322"/>
        <v/>
      </c>
    </row>
    <row r="2901" spans="1:38" ht="16.5" customHeight="1">
      <c r="A2901" s="161"/>
      <c r="B2901" s="166"/>
      <c r="C2901" s="167"/>
      <c r="D2901" s="156"/>
      <c r="E2901" s="156"/>
      <c r="F2901" s="174"/>
      <c r="G2901" s="181"/>
      <c r="H2901" s="182"/>
      <c r="I2901" s="182"/>
      <c r="J2901" s="182"/>
      <c r="K2901" s="32"/>
      <c r="L2901" s="178"/>
      <c r="M2901" s="178"/>
      <c r="N2901" s="81"/>
      <c r="O2901" s="185"/>
      <c r="P2901" s="103"/>
      <c r="Q2901" s="84" t="str">
        <f t="shared" si="1323"/>
        <v/>
      </c>
      <c r="R2901" s="159"/>
      <c r="S2901" s="28" t="str" cm="1">
        <f t="array" aca="1" ref="S2901" ca="1">IF(INDIRECT("A"&amp;114+$U2901)&lt;&gt;"",114+$U2901,"")</f>
        <v/>
      </c>
      <c r="T2901" s="28" t="str">
        <f t="shared" ca="1" si="1324"/>
        <v>$B</v>
      </c>
      <c r="U2901" s="29">
        <f t="shared" si="1331"/>
        <v>2784</v>
      </c>
      <c r="V2901" s="29">
        <v>232.25000000001799</v>
      </c>
      <c r="W2901" s="29">
        <f t="shared" si="1336"/>
        <v>232</v>
      </c>
      <c r="X2901" s="41" t="str" cm="1">
        <f t="array" aca="1" ref="X2901" ca="1">IFERROR(INDEX('PC&amp;PD'!$A$1:$AP$15,ROW('PC&amp;PD'!$A$15),MATCH(INDIRECT(T2901),'PC&amp;PD'!$A$1:$AP$1,0)),"")</f>
        <v/>
      </c>
      <c r="Z2901" s="155"/>
      <c r="AA2901" s="13" t="str">
        <f t="shared" si="1320"/>
        <v/>
      </c>
      <c r="AB2901" s="155"/>
      <c r="AC2901" s="13" t="str">
        <f t="shared" ca="1" si="1325"/>
        <v>$AB</v>
      </c>
      <c r="AD2901" s="13" t="str" cm="1">
        <f t="array" aca="1" ref="AD2901" ca="1">IFERROR(IF((LEFT(INDIRECT("$F"&amp;$S2901),4))="GOTS",IF($G2901="Organic","GOTS_Organic_raw",(IF($G2901="Responsible","GOTS_Responsible",(IF($G2901="No Attribute (Conventional)","GOTS_conventional",(IF($G2901="Recycled Pre/Post-Consumer","GOTS_pre_post",(IF($G2901="In-Conversion","GOTS_in_conversion",(IF($G2901="Sustainably Sourced","Sustainably_sourced",""))))))))))),IF($G2901="Organic","Organic",(IF($G2901="Responsible","Responsible",(IF($G2901="No Attribute (Conventional)","No_Attribute_Conventional",(IF($G2901="Recycled Pre/Post-Consumer","Recycled_Pre_Post_Consumer",(IF($G2901="In-Conversion","In_Conversion",(IF($G2901="Recycled Pre-Consumer","Recycled_Pre_Consumer",(IF($G2901="Recycled Post-Consumer","Recycled_Post_Consumer",(IF($G2901="Sustainably Sourced","Sustainably_sourced","")))))))))))))))),"")</f>
        <v/>
      </c>
      <c r="AE2901" s="13" t="e" cm="1">
        <f t="array" aca="1" ref="AE2901" ca="1">IF(INDIRECT("$F"&amp;$S2901)="","",IF(LEFT(INDIRECT("$F"&amp;$S2901),3)="GRS","GRS_RCS_RM",IF((LEFT(INDIRECT("$F"&amp;$S2901),3))="RCS","GRS_RCS_RM",IF(INDIRECT("$F"&amp;$S2901)="OCS (No Label)","OCS_Conversion_RM",IF(LEFT(INDIRECT("$F"&amp;$S2901),3)="OCS","OCS_RM",IF(RIGHT(INDIRECT("$F"&amp;$S2901),10)="conversion","GOTS_RM_conversion",IF((LEFT(INDIRECT("$F"&amp;$S2901),4))="GOTS","GOTS_RM","Responsible_RM")))))))</f>
        <v>#REF!</v>
      </c>
      <c r="AF2901" s="13" t="str" cm="1">
        <f t="array" aca="1" ref="AF2901" ca="1">IF($S2901="","",INDIRECT("$Z"&amp;$S2901))</f>
        <v/>
      </c>
      <c r="AG2901" s="155"/>
      <c r="AH2901" s="13" t="str" cm="1">
        <f t="array" aca="1" ref="AH2901" ca="1">IFERROR(INDIRECT("$ag"&amp;S2901),"")</f>
        <v/>
      </c>
      <c r="AI2901" s="13" t="e" cm="1">
        <f t="array" aca="1" ref="AI2901" ca="1">INDIRECT("O"&amp;S2900)</f>
        <v>#REF!</v>
      </c>
      <c r="AJ2901" s="13" t="str">
        <f>IF($I2901="","",INDEX('Raw Material'!$A$1:$J$75,MATCH(I2901,'Raw Material'!$A$1:$A$75,0),(MATCH(G2901,'Raw Material'!$A$1:$J$1,0))))</f>
        <v/>
      </c>
      <c r="AK2901" s="13" t="str">
        <f t="shared" si="1321"/>
        <v>YANLIŞRM</v>
      </c>
      <c r="AL2901" s="153" t="str">
        <f t="shared" si="1322"/>
        <v/>
      </c>
    </row>
    <row r="2902" spans="1:38" ht="16.5" customHeight="1">
      <c r="A2902" s="161"/>
      <c r="B2902" s="166"/>
      <c r="C2902" s="167"/>
      <c r="D2902" s="156"/>
      <c r="E2902" s="156"/>
      <c r="F2902" s="174"/>
      <c r="G2902" s="181"/>
      <c r="H2902" s="182"/>
      <c r="I2902" s="182"/>
      <c r="J2902" s="182"/>
      <c r="K2902" s="32"/>
      <c r="L2902" s="178"/>
      <c r="M2902" s="178"/>
      <c r="N2902" s="81"/>
      <c r="O2902" s="185"/>
      <c r="P2902" s="103"/>
      <c r="Q2902" s="84" t="str">
        <f t="shared" si="1323"/>
        <v/>
      </c>
      <c r="R2902" s="159"/>
      <c r="S2902" s="28" t="str" cm="1">
        <f t="array" aca="1" ref="S2902" ca="1">IF(INDIRECT("A"&amp;114+$U2902)&lt;&gt;"",114+$U2902,"")</f>
        <v/>
      </c>
      <c r="T2902" s="28" t="str">
        <f t="shared" ca="1" si="1324"/>
        <v>$B</v>
      </c>
      <c r="U2902" s="29">
        <f t="shared" si="1331"/>
        <v>2784</v>
      </c>
      <c r="V2902" s="29">
        <v>232.33333333335199</v>
      </c>
      <c r="W2902" s="29">
        <f t="shared" si="1336"/>
        <v>232</v>
      </c>
      <c r="X2902" s="41" t="str" cm="1">
        <f t="array" aca="1" ref="X2902" ca="1">IFERROR(INDEX('PC&amp;PD'!$A$1:$AP$15,ROW('PC&amp;PD'!$A$15),MATCH(INDIRECT(T2902),'PC&amp;PD'!$A$1:$AP$1,0)),"")</f>
        <v/>
      </c>
      <c r="Z2902" s="155"/>
      <c r="AA2902" s="13" t="str">
        <f t="shared" si="1320"/>
        <v/>
      </c>
      <c r="AB2902" s="155"/>
      <c r="AC2902" s="13" t="str">
        <f t="shared" ca="1" si="1325"/>
        <v>$AB</v>
      </c>
      <c r="AD2902" s="13" t="str" cm="1">
        <f t="array" aca="1" ref="AD2902" ca="1">IFERROR(IF((LEFT(INDIRECT("$F"&amp;$S2902),4))="GOTS",IF($G2902="Organic","GOTS_Organic_raw",(IF($G2902="Responsible","GOTS_Responsible",(IF($G2902="No Attribute (Conventional)","GOTS_conventional",(IF($G2902="Recycled Pre/Post-Consumer","GOTS_pre_post",(IF($G2902="In-Conversion","GOTS_in_conversion",(IF($G2902="Sustainably Sourced","Sustainably_sourced",""))))))))))),IF($G2902="Organic","Organic",(IF($G2902="Responsible","Responsible",(IF($G2902="No Attribute (Conventional)","No_Attribute_Conventional",(IF($G2902="Recycled Pre/Post-Consumer","Recycled_Pre_Post_Consumer",(IF($G2902="In-Conversion","In_Conversion",(IF($G2902="Recycled Pre-Consumer","Recycled_Pre_Consumer",(IF($G2902="Recycled Post-Consumer","Recycled_Post_Consumer",(IF($G2902="Sustainably Sourced","Sustainably_sourced","")))))))))))))))),"")</f>
        <v/>
      </c>
      <c r="AE2902" s="13" t="e" cm="1">
        <f t="array" aca="1" ref="AE2902" ca="1">IF(INDIRECT("$F"&amp;$S2902)="","",IF(LEFT(INDIRECT("$F"&amp;$S2902),3)="GRS","GRS_RCS_RM",IF((LEFT(INDIRECT("$F"&amp;$S2902),3))="RCS","GRS_RCS_RM",IF(INDIRECT("$F"&amp;$S2902)="OCS (No Label)","OCS_Conversion_RM",IF(LEFT(INDIRECT("$F"&amp;$S2902),3)="OCS","OCS_RM",IF(RIGHT(INDIRECT("$F"&amp;$S2902),10)="conversion","GOTS_RM_conversion",IF((LEFT(INDIRECT("$F"&amp;$S2902),4))="GOTS","GOTS_RM","Responsible_RM")))))))</f>
        <v>#REF!</v>
      </c>
      <c r="AF2902" s="13" t="str" cm="1">
        <f t="array" aca="1" ref="AF2902" ca="1">IF($S2902="","",INDIRECT("$Z"&amp;$S2902))</f>
        <v/>
      </c>
      <c r="AG2902" s="155"/>
      <c r="AH2902" s="13" t="str" cm="1">
        <f t="array" aca="1" ref="AH2902" ca="1">IFERROR(INDIRECT("$ag"&amp;S2902),"")</f>
        <v/>
      </c>
      <c r="AI2902" s="13" t="e" cm="1">
        <f t="array" aca="1" ref="AI2902" ca="1">INDIRECT("O"&amp;S2901)</f>
        <v>#REF!</v>
      </c>
      <c r="AJ2902" s="13" t="str">
        <f>IF($I2902="","",INDEX('Raw Material'!$A$1:$J$75,MATCH(I2902,'Raw Material'!$A$1:$A$75,0),(MATCH(G2902,'Raw Material'!$A$1:$J$1,0))))</f>
        <v/>
      </c>
      <c r="AK2902" s="13" t="str">
        <f t="shared" si="1321"/>
        <v>YANLIŞRM</v>
      </c>
      <c r="AL2902" s="153" t="str">
        <f t="shared" si="1322"/>
        <v/>
      </c>
    </row>
    <row r="2903" spans="1:38" ht="16.5" customHeight="1">
      <c r="A2903" s="161"/>
      <c r="B2903" s="166"/>
      <c r="C2903" s="167"/>
      <c r="D2903" s="156"/>
      <c r="E2903" s="156"/>
      <c r="F2903" s="174"/>
      <c r="G2903" s="181"/>
      <c r="H2903" s="182"/>
      <c r="I2903" s="182"/>
      <c r="J2903" s="182"/>
      <c r="K2903" s="32"/>
      <c r="L2903" s="178"/>
      <c r="M2903" s="178"/>
      <c r="N2903" s="81"/>
      <c r="O2903" s="185"/>
      <c r="P2903" s="103"/>
      <c r="Q2903" s="84" t="str">
        <f t="shared" si="1323"/>
        <v/>
      </c>
      <c r="R2903" s="159"/>
      <c r="S2903" s="28" t="str" cm="1">
        <f t="array" aca="1" ref="S2903" ca="1">IF(INDIRECT("A"&amp;114+$U2903)&lt;&gt;"",114+$U2903,"")</f>
        <v/>
      </c>
      <c r="T2903" s="28" t="str">
        <f t="shared" ca="1" si="1324"/>
        <v>$B</v>
      </c>
      <c r="U2903" s="29">
        <f t="shared" si="1331"/>
        <v>2784</v>
      </c>
      <c r="V2903" s="29">
        <v>232.41666666668499</v>
      </c>
      <c r="W2903" s="29">
        <f t="shared" si="1336"/>
        <v>232</v>
      </c>
      <c r="X2903" s="41" t="str" cm="1">
        <f t="array" aca="1" ref="X2903" ca="1">IFERROR(INDEX('PC&amp;PD'!$A$1:$AP$15,ROW('PC&amp;PD'!$A$15),MATCH(INDIRECT(T2903),'PC&amp;PD'!$A$1:$AP$1,0)),"")</f>
        <v/>
      </c>
      <c r="Z2903" s="155"/>
      <c r="AA2903" s="13" t="str">
        <f t="shared" si="1320"/>
        <v/>
      </c>
      <c r="AB2903" s="155"/>
      <c r="AC2903" s="13" t="str">
        <f t="shared" ca="1" si="1325"/>
        <v>$AB</v>
      </c>
      <c r="AD2903" s="13" t="str" cm="1">
        <f t="array" aca="1" ref="AD2903" ca="1">IFERROR(IF((LEFT(INDIRECT("$F"&amp;$S2903),4))="GOTS",IF($G2903="Organic","GOTS_Organic_raw",(IF($G2903="Responsible","GOTS_Responsible",(IF($G2903="No Attribute (Conventional)","GOTS_conventional",(IF($G2903="Recycled Pre/Post-Consumer","GOTS_pre_post",(IF($G2903="In-Conversion","GOTS_in_conversion",(IF($G2903="Sustainably Sourced","Sustainably_sourced",""))))))))))),IF($G2903="Organic","Organic",(IF($G2903="Responsible","Responsible",(IF($G2903="No Attribute (Conventional)","No_Attribute_Conventional",(IF($G2903="Recycled Pre/Post-Consumer","Recycled_Pre_Post_Consumer",(IF($G2903="In-Conversion","In_Conversion",(IF($G2903="Recycled Pre-Consumer","Recycled_Pre_Consumer",(IF($G2903="Recycled Post-Consumer","Recycled_Post_Consumer",(IF($G2903="Sustainably Sourced","Sustainably_sourced","")))))))))))))))),"")</f>
        <v/>
      </c>
      <c r="AE2903" s="13" t="e" cm="1">
        <f t="array" aca="1" ref="AE2903" ca="1">IF(INDIRECT("$F"&amp;$S2903)="","",IF(LEFT(INDIRECT("$F"&amp;$S2903),3)="GRS","GRS_RCS_RM",IF((LEFT(INDIRECT("$F"&amp;$S2903),3))="RCS","GRS_RCS_RM",IF(INDIRECT("$F"&amp;$S2903)="OCS (No Label)","OCS_Conversion_RM",IF(LEFT(INDIRECT("$F"&amp;$S2903),3)="OCS","OCS_RM",IF(RIGHT(INDIRECT("$F"&amp;$S2903),10)="conversion","GOTS_RM_conversion",IF((LEFT(INDIRECT("$F"&amp;$S2903),4))="GOTS","GOTS_RM","Responsible_RM")))))))</f>
        <v>#REF!</v>
      </c>
      <c r="AF2903" s="13" t="str" cm="1">
        <f t="array" aca="1" ref="AF2903" ca="1">IF($S2903="","",INDIRECT("$Z"&amp;$S2903))</f>
        <v/>
      </c>
      <c r="AG2903" s="155"/>
      <c r="AH2903" s="13" t="str" cm="1">
        <f t="array" aca="1" ref="AH2903" ca="1">IFERROR(INDIRECT("$ag"&amp;S2903),"")</f>
        <v/>
      </c>
      <c r="AI2903" s="13" t="e" cm="1">
        <f t="array" aca="1" ref="AI2903" ca="1">INDIRECT("O"&amp;S2902)</f>
        <v>#REF!</v>
      </c>
      <c r="AJ2903" s="13" t="str">
        <f>IF($I2903="","",INDEX('Raw Material'!$A$1:$J$75,MATCH(I2903,'Raw Material'!$A$1:$A$75,0),(MATCH(G2903,'Raw Material'!$A$1:$J$1,0))))</f>
        <v/>
      </c>
      <c r="AK2903" s="13" t="str">
        <f t="shared" si="1321"/>
        <v>YANLIŞRM</v>
      </c>
      <c r="AL2903" s="153" t="str">
        <f t="shared" si="1322"/>
        <v/>
      </c>
    </row>
    <row r="2904" spans="1:38" ht="16.5" customHeight="1">
      <c r="A2904" s="162"/>
      <c r="B2904" s="168"/>
      <c r="C2904" s="169"/>
      <c r="D2904" s="156"/>
      <c r="E2904" s="156"/>
      <c r="F2904" s="175"/>
      <c r="G2904" s="181"/>
      <c r="H2904" s="182"/>
      <c r="I2904" s="182"/>
      <c r="J2904" s="182"/>
      <c r="K2904" s="32"/>
      <c r="L2904" s="179"/>
      <c r="M2904" s="179"/>
      <c r="N2904" s="81"/>
      <c r="O2904" s="185"/>
      <c r="P2904" s="103"/>
      <c r="Q2904" s="84" t="str">
        <f t="shared" si="1323"/>
        <v/>
      </c>
      <c r="R2904" s="159"/>
      <c r="S2904" s="28" t="str" cm="1">
        <f t="array" aca="1" ref="S2904" ca="1">IF(INDIRECT("A"&amp;114+$U2904)&lt;&gt;"",114+$U2904,"")</f>
        <v/>
      </c>
      <c r="T2904" s="28" t="str">
        <f t="shared" ca="1" si="1324"/>
        <v>$B</v>
      </c>
      <c r="U2904" s="29">
        <f t="shared" si="1331"/>
        <v>2784</v>
      </c>
      <c r="V2904" s="29">
        <v>232.50000000001799</v>
      </c>
      <c r="W2904" s="29">
        <f t="shared" si="1336"/>
        <v>232</v>
      </c>
      <c r="X2904" s="41" t="str" cm="1">
        <f t="array" aca="1" ref="X2904" ca="1">IFERROR(INDEX('PC&amp;PD'!$A$1:$AP$15,ROW('PC&amp;PD'!$A$15),MATCH(INDIRECT(T2904),'PC&amp;PD'!$A$1:$AP$1,0)),"")</f>
        <v/>
      </c>
      <c r="Z2904" s="155"/>
      <c r="AA2904" s="13" t="str">
        <f t="shared" si="1320"/>
        <v/>
      </c>
      <c r="AB2904" s="155"/>
      <c r="AC2904" s="13" t="str">
        <f t="shared" ca="1" si="1325"/>
        <v>$AB</v>
      </c>
      <c r="AD2904" s="13" t="str" cm="1">
        <f t="array" aca="1" ref="AD2904" ca="1">IFERROR(IF((LEFT(INDIRECT("$F"&amp;$S2904),4))="GOTS",IF($G2904="Organic","GOTS_Organic_raw",(IF($G2904="Responsible","GOTS_Responsible",(IF($G2904="No Attribute (Conventional)","GOTS_conventional",(IF($G2904="Recycled Pre/Post-Consumer","GOTS_pre_post",(IF($G2904="In-Conversion","GOTS_in_conversion",(IF($G2904="Sustainably Sourced","Sustainably_sourced",""))))))))))),IF($G2904="Organic","Organic",(IF($G2904="Responsible","Responsible",(IF($G2904="No Attribute (Conventional)","No_Attribute_Conventional",(IF($G2904="Recycled Pre/Post-Consumer","Recycled_Pre_Post_Consumer",(IF($G2904="In-Conversion","In_Conversion",(IF($G2904="Recycled Pre-Consumer","Recycled_Pre_Consumer",(IF($G2904="Recycled Post-Consumer","Recycled_Post_Consumer",(IF($G2904="Sustainably Sourced","Sustainably_sourced","")))))))))))))))),"")</f>
        <v/>
      </c>
      <c r="AE2904" s="13" t="e" cm="1">
        <f t="array" aca="1" ref="AE2904" ca="1">IF(INDIRECT("$F"&amp;$S2904)="","",IF(LEFT(INDIRECT("$F"&amp;$S2904),3)="GRS","GRS_RCS_RM",IF((LEFT(INDIRECT("$F"&amp;$S2904),3))="RCS","GRS_RCS_RM",IF(INDIRECT("$F"&amp;$S2904)="OCS (No Label)","OCS_Conversion_RM",IF(LEFT(INDIRECT("$F"&amp;$S2904),3)="OCS","OCS_RM",IF(RIGHT(INDIRECT("$F"&amp;$S2904),10)="conversion","GOTS_RM_conversion",IF((LEFT(INDIRECT("$F"&amp;$S2904),4))="GOTS","GOTS_RM","Responsible_RM")))))))</f>
        <v>#REF!</v>
      </c>
      <c r="AF2904" s="13" t="str" cm="1">
        <f t="array" aca="1" ref="AF2904" ca="1">IF($S2904="","",INDIRECT("$Z"&amp;$S2904))</f>
        <v/>
      </c>
      <c r="AG2904" s="155"/>
      <c r="AH2904" s="13" t="str" cm="1">
        <f t="array" aca="1" ref="AH2904" ca="1">IFERROR(INDIRECT("$ag"&amp;S2904),"")</f>
        <v/>
      </c>
      <c r="AI2904" s="13" t="e" cm="1">
        <f t="array" aca="1" ref="AI2904" ca="1">INDIRECT("O"&amp;S2903)</f>
        <v>#REF!</v>
      </c>
      <c r="AJ2904" s="13" t="str">
        <f>IF($I2904="","",INDEX('Raw Material'!$A$1:$J$75,MATCH(I2904,'Raw Material'!$A$1:$A$75,0),(MATCH(G2904,'Raw Material'!$A$1:$J$1,0))))</f>
        <v/>
      </c>
      <c r="AK2904" s="13" t="str">
        <f t="shared" si="1321"/>
        <v>YANLIŞRM</v>
      </c>
      <c r="AL2904" s="153" t="str">
        <f t="shared" si="1322"/>
        <v/>
      </c>
    </row>
    <row r="2905" spans="1:38" ht="16.5" customHeight="1">
      <c r="A2905" s="162"/>
      <c r="B2905" s="168"/>
      <c r="C2905" s="169"/>
      <c r="D2905" s="156"/>
      <c r="E2905" s="156"/>
      <c r="F2905" s="175"/>
      <c r="G2905" s="181"/>
      <c r="H2905" s="182"/>
      <c r="I2905" s="182"/>
      <c r="J2905" s="182"/>
      <c r="K2905" s="32"/>
      <c r="L2905" s="179"/>
      <c r="M2905" s="179"/>
      <c r="N2905" s="81"/>
      <c r="O2905" s="185"/>
      <c r="P2905" s="103"/>
      <c r="Q2905" s="84" t="str">
        <f t="shared" si="1323"/>
        <v/>
      </c>
      <c r="R2905" s="159"/>
      <c r="S2905" s="28" t="str" cm="1">
        <f t="array" aca="1" ref="S2905" ca="1">IF(INDIRECT("A"&amp;114+$U2905)&lt;&gt;"",114+$U2905,"")</f>
        <v/>
      </c>
      <c r="T2905" s="28" t="str">
        <f t="shared" ca="1" si="1324"/>
        <v>$B</v>
      </c>
      <c r="U2905" s="29">
        <f t="shared" si="1331"/>
        <v>2784</v>
      </c>
      <c r="V2905" s="29">
        <v>232.58333333335199</v>
      </c>
      <c r="W2905" s="29">
        <f t="shared" si="1336"/>
        <v>232</v>
      </c>
      <c r="X2905" s="41" t="str" cm="1">
        <f t="array" aca="1" ref="X2905" ca="1">IFERROR(INDEX('PC&amp;PD'!$A$1:$AP$15,ROW('PC&amp;PD'!$A$15),MATCH(INDIRECT(T2905),'PC&amp;PD'!$A$1:$AP$1,0)),"")</f>
        <v/>
      </c>
      <c r="Z2905" s="155"/>
      <c r="AA2905" s="13" t="str">
        <f t="shared" si="1320"/>
        <v/>
      </c>
      <c r="AB2905" s="155"/>
      <c r="AC2905" s="13" t="str">
        <f t="shared" ca="1" si="1325"/>
        <v>$AB</v>
      </c>
      <c r="AD2905" s="13" t="str" cm="1">
        <f t="array" aca="1" ref="AD2905" ca="1">IFERROR(IF((LEFT(INDIRECT("$F"&amp;$S2905),4))="GOTS",IF($G2905="Organic","GOTS_Organic_raw",(IF($G2905="Responsible","GOTS_Responsible",(IF($G2905="No Attribute (Conventional)","GOTS_conventional",(IF($G2905="Recycled Pre/Post-Consumer","GOTS_pre_post",(IF($G2905="In-Conversion","GOTS_in_conversion",(IF($G2905="Sustainably Sourced","Sustainably_sourced",""))))))))))),IF($G2905="Organic","Organic",(IF($G2905="Responsible","Responsible",(IF($G2905="No Attribute (Conventional)","No_Attribute_Conventional",(IF($G2905="Recycled Pre/Post-Consumer","Recycled_Pre_Post_Consumer",(IF($G2905="In-Conversion","In_Conversion",(IF($G2905="Recycled Pre-Consumer","Recycled_Pre_Consumer",(IF($G2905="Recycled Post-Consumer","Recycled_Post_Consumer",(IF($G2905="Sustainably Sourced","Sustainably_sourced","")))))))))))))))),"")</f>
        <v/>
      </c>
      <c r="AE2905" s="13" t="e" cm="1">
        <f t="array" aca="1" ref="AE2905" ca="1">IF(INDIRECT("$F"&amp;$S2905)="","",IF(LEFT(INDIRECT("$F"&amp;$S2905),3)="GRS","GRS_RCS_RM",IF((LEFT(INDIRECT("$F"&amp;$S2905),3))="RCS","GRS_RCS_RM",IF(INDIRECT("$F"&amp;$S2905)="OCS (No Label)","OCS_Conversion_RM",IF(LEFT(INDIRECT("$F"&amp;$S2905),3)="OCS","OCS_RM",IF(RIGHT(INDIRECT("$F"&amp;$S2905),10)="conversion","GOTS_RM_conversion",IF((LEFT(INDIRECT("$F"&amp;$S2905),4))="GOTS","GOTS_RM","Responsible_RM")))))))</f>
        <v>#REF!</v>
      </c>
      <c r="AF2905" s="13" t="str" cm="1">
        <f t="array" aca="1" ref="AF2905" ca="1">IF($S2905="","",INDIRECT("$Z"&amp;$S2905))</f>
        <v/>
      </c>
      <c r="AG2905" s="155"/>
      <c r="AH2905" s="13" t="str" cm="1">
        <f t="array" aca="1" ref="AH2905" ca="1">IFERROR(INDIRECT("$ag"&amp;S2905),"")</f>
        <v/>
      </c>
      <c r="AI2905" s="13" t="e" cm="1">
        <f t="array" aca="1" ref="AI2905" ca="1">INDIRECT("O"&amp;S2904)</f>
        <v>#REF!</v>
      </c>
      <c r="AJ2905" s="13" t="str">
        <f>IF($I2905="","",INDEX('Raw Material'!$A$1:$J$75,MATCH(I2905,'Raw Material'!$A$1:$A$75,0),(MATCH(G2905,'Raw Material'!$A$1:$J$1,0))))</f>
        <v/>
      </c>
      <c r="AK2905" s="13" t="str">
        <f t="shared" si="1321"/>
        <v>YANLIŞRM</v>
      </c>
      <c r="AL2905" s="153" t="str">
        <f t="shared" si="1322"/>
        <v/>
      </c>
    </row>
    <row r="2906" spans="1:38" ht="16.5" customHeight="1">
      <c r="A2906" s="162"/>
      <c r="B2906" s="168"/>
      <c r="C2906" s="169"/>
      <c r="D2906" s="156"/>
      <c r="E2906" s="156"/>
      <c r="F2906" s="175"/>
      <c r="G2906" s="181"/>
      <c r="H2906" s="182"/>
      <c r="I2906" s="182"/>
      <c r="J2906" s="182"/>
      <c r="K2906" s="32"/>
      <c r="L2906" s="179"/>
      <c r="M2906" s="179"/>
      <c r="N2906" s="81"/>
      <c r="O2906" s="185"/>
      <c r="P2906" s="103"/>
      <c r="Q2906" s="84" t="str">
        <f t="shared" si="1323"/>
        <v/>
      </c>
      <c r="R2906" s="159"/>
      <c r="S2906" s="28" t="str" cm="1">
        <f t="array" aca="1" ref="S2906" ca="1">IF(INDIRECT("A"&amp;114+$U2906)&lt;&gt;"",114+$U2906,"")</f>
        <v/>
      </c>
      <c r="T2906" s="28" t="str">
        <f t="shared" ca="1" si="1324"/>
        <v>$B</v>
      </c>
      <c r="U2906" s="29">
        <f t="shared" si="1331"/>
        <v>2784</v>
      </c>
      <c r="V2906" s="29">
        <v>232.66666666668499</v>
      </c>
      <c r="W2906" s="29">
        <f t="shared" si="1336"/>
        <v>232</v>
      </c>
      <c r="X2906" s="41" t="str" cm="1">
        <f t="array" aca="1" ref="X2906" ca="1">IFERROR(INDEX('PC&amp;PD'!$A$1:$AP$15,ROW('PC&amp;PD'!$A$15),MATCH(INDIRECT(T2906),'PC&amp;PD'!$A$1:$AP$1,0)),"")</f>
        <v/>
      </c>
      <c r="Z2906" s="155"/>
      <c r="AA2906" s="13" t="str">
        <f t="shared" si="1320"/>
        <v/>
      </c>
      <c r="AB2906" s="155"/>
      <c r="AC2906" s="13" t="str">
        <f t="shared" ca="1" si="1325"/>
        <v>$AB</v>
      </c>
      <c r="AD2906" s="13" t="str" cm="1">
        <f t="array" aca="1" ref="AD2906" ca="1">IFERROR(IF((LEFT(INDIRECT("$F"&amp;$S2906),4))="GOTS",IF($G2906="Organic","GOTS_Organic_raw",(IF($G2906="Responsible","GOTS_Responsible",(IF($G2906="No Attribute (Conventional)","GOTS_conventional",(IF($G2906="Recycled Pre/Post-Consumer","GOTS_pre_post",(IF($G2906="In-Conversion","GOTS_in_conversion",(IF($G2906="Sustainably Sourced","Sustainably_sourced",""))))))))))),IF($G2906="Organic","Organic",(IF($G2906="Responsible","Responsible",(IF($G2906="No Attribute (Conventional)","No_Attribute_Conventional",(IF($G2906="Recycled Pre/Post-Consumer","Recycled_Pre_Post_Consumer",(IF($G2906="In-Conversion","In_Conversion",(IF($G2906="Recycled Pre-Consumer","Recycled_Pre_Consumer",(IF($G2906="Recycled Post-Consumer","Recycled_Post_Consumer",(IF($G2906="Sustainably Sourced","Sustainably_sourced","")))))))))))))))),"")</f>
        <v/>
      </c>
      <c r="AE2906" s="13" t="e" cm="1">
        <f t="array" aca="1" ref="AE2906" ca="1">IF(INDIRECT("$F"&amp;$S2906)="","",IF(LEFT(INDIRECT("$F"&amp;$S2906),3)="GRS","GRS_RCS_RM",IF((LEFT(INDIRECT("$F"&amp;$S2906),3))="RCS","GRS_RCS_RM",IF(INDIRECT("$F"&amp;$S2906)="OCS (No Label)","OCS_Conversion_RM",IF(LEFT(INDIRECT("$F"&amp;$S2906),3)="OCS","OCS_RM",IF(RIGHT(INDIRECT("$F"&amp;$S2906),10)="conversion","GOTS_RM_conversion",IF((LEFT(INDIRECT("$F"&amp;$S2906),4))="GOTS","GOTS_RM","Responsible_RM")))))))</f>
        <v>#REF!</v>
      </c>
      <c r="AF2906" s="13" t="str" cm="1">
        <f t="array" aca="1" ref="AF2906" ca="1">IF($S2906="","",INDIRECT("$Z"&amp;$S2906))</f>
        <v/>
      </c>
      <c r="AG2906" s="155"/>
      <c r="AH2906" s="13" t="str" cm="1">
        <f t="array" aca="1" ref="AH2906" ca="1">IFERROR(INDIRECT("$ag"&amp;S2906),"")</f>
        <v/>
      </c>
      <c r="AI2906" s="13" t="e" cm="1">
        <f t="array" aca="1" ref="AI2906" ca="1">INDIRECT("O"&amp;S2905)</f>
        <v>#REF!</v>
      </c>
      <c r="AJ2906" s="13" t="str">
        <f>IF($I2906="","",INDEX('Raw Material'!$A$1:$J$75,MATCH(I2906,'Raw Material'!$A$1:$A$75,0),(MATCH(G2906,'Raw Material'!$A$1:$J$1,0))))</f>
        <v/>
      </c>
      <c r="AK2906" s="13" t="str">
        <f t="shared" si="1321"/>
        <v>YANLIŞRM</v>
      </c>
      <c r="AL2906" s="153" t="str">
        <f t="shared" si="1322"/>
        <v/>
      </c>
    </row>
    <row r="2907" spans="1:38" ht="16.5" customHeight="1">
      <c r="A2907" s="162"/>
      <c r="B2907" s="168"/>
      <c r="C2907" s="169"/>
      <c r="D2907" s="156"/>
      <c r="E2907" s="156"/>
      <c r="F2907" s="175"/>
      <c r="G2907" s="181"/>
      <c r="H2907" s="182"/>
      <c r="I2907" s="182"/>
      <c r="J2907" s="182"/>
      <c r="K2907" s="32"/>
      <c r="L2907" s="179"/>
      <c r="M2907" s="179"/>
      <c r="N2907" s="81"/>
      <c r="O2907" s="185"/>
      <c r="P2907" s="103"/>
      <c r="Q2907" s="84" t="str">
        <f t="shared" si="1323"/>
        <v/>
      </c>
      <c r="R2907" s="159"/>
      <c r="S2907" s="28" t="str" cm="1">
        <f t="array" aca="1" ref="S2907" ca="1">IF(INDIRECT("A"&amp;114+$U2907)&lt;&gt;"",114+$U2907,"")</f>
        <v/>
      </c>
      <c r="T2907" s="28" t="str">
        <f t="shared" ca="1" si="1324"/>
        <v>$B</v>
      </c>
      <c r="U2907" s="29">
        <f t="shared" si="1331"/>
        <v>2784</v>
      </c>
      <c r="V2907" s="29">
        <v>232.75000000001799</v>
      </c>
      <c r="W2907" s="29">
        <f t="shared" si="1336"/>
        <v>232</v>
      </c>
      <c r="X2907" s="41" t="str" cm="1">
        <f t="array" aca="1" ref="X2907" ca="1">IFERROR(INDEX('PC&amp;PD'!$A$1:$AP$15,ROW('PC&amp;PD'!$A$15),MATCH(INDIRECT(T2907),'PC&amp;PD'!$A$1:$AP$1,0)),"")</f>
        <v/>
      </c>
      <c r="Z2907" s="155"/>
      <c r="AA2907" s="13" t="str">
        <f t="shared" si="1320"/>
        <v/>
      </c>
      <c r="AB2907" s="155"/>
      <c r="AC2907" s="13" t="str">
        <f t="shared" ca="1" si="1325"/>
        <v>$AB</v>
      </c>
      <c r="AD2907" s="13" t="str" cm="1">
        <f t="array" aca="1" ref="AD2907" ca="1">IFERROR(IF((LEFT(INDIRECT("$F"&amp;$S2907),4))="GOTS",IF($G2907="Organic","GOTS_Organic_raw",(IF($G2907="Responsible","GOTS_Responsible",(IF($G2907="No Attribute (Conventional)","GOTS_conventional",(IF($G2907="Recycled Pre/Post-Consumer","GOTS_pre_post",(IF($G2907="In-Conversion","GOTS_in_conversion",(IF($G2907="Sustainably Sourced","Sustainably_sourced",""))))))))))),IF($G2907="Organic","Organic",(IF($G2907="Responsible","Responsible",(IF($G2907="No Attribute (Conventional)","No_Attribute_Conventional",(IF($G2907="Recycled Pre/Post-Consumer","Recycled_Pre_Post_Consumer",(IF($G2907="In-Conversion","In_Conversion",(IF($G2907="Recycled Pre-Consumer","Recycled_Pre_Consumer",(IF($G2907="Recycled Post-Consumer","Recycled_Post_Consumer",(IF($G2907="Sustainably Sourced","Sustainably_sourced","")))))))))))))))),"")</f>
        <v/>
      </c>
      <c r="AE2907" s="13" t="e" cm="1">
        <f t="array" aca="1" ref="AE2907" ca="1">IF(INDIRECT("$F"&amp;$S2907)="","",IF(LEFT(INDIRECT("$F"&amp;$S2907),3)="GRS","GRS_RCS_RM",IF((LEFT(INDIRECT("$F"&amp;$S2907),3))="RCS","GRS_RCS_RM",IF(INDIRECT("$F"&amp;$S2907)="OCS (No Label)","OCS_Conversion_RM",IF(LEFT(INDIRECT("$F"&amp;$S2907),3)="OCS","OCS_RM",IF(RIGHT(INDIRECT("$F"&amp;$S2907),10)="conversion","GOTS_RM_conversion",IF((LEFT(INDIRECT("$F"&amp;$S2907),4))="GOTS","GOTS_RM","Responsible_RM")))))))</f>
        <v>#REF!</v>
      </c>
      <c r="AF2907" s="13" t="str" cm="1">
        <f t="array" aca="1" ref="AF2907" ca="1">IF($S2907="","",INDIRECT("$Z"&amp;$S2907))</f>
        <v/>
      </c>
      <c r="AG2907" s="155"/>
      <c r="AH2907" s="13" t="str" cm="1">
        <f t="array" aca="1" ref="AH2907" ca="1">IFERROR(INDIRECT("$ag"&amp;S2907),"")</f>
        <v/>
      </c>
      <c r="AI2907" s="13" t="e" cm="1">
        <f t="array" aca="1" ref="AI2907" ca="1">INDIRECT("O"&amp;S2906)</f>
        <v>#REF!</v>
      </c>
      <c r="AJ2907" s="13" t="str">
        <f>IF($I2907="","",INDEX('Raw Material'!$A$1:$J$75,MATCH(I2907,'Raw Material'!$A$1:$A$75,0),(MATCH(G2907,'Raw Material'!$A$1:$J$1,0))))</f>
        <v/>
      </c>
      <c r="AK2907" s="13" t="str">
        <f t="shared" si="1321"/>
        <v>YANLIŞRM</v>
      </c>
      <c r="AL2907" s="153" t="str">
        <f t="shared" si="1322"/>
        <v/>
      </c>
    </row>
    <row r="2908" spans="1:38" ht="16.5" customHeight="1">
      <c r="A2908" s="162"/>
      <c r="B2908" s="168"/>
      <c r="C2908" s="169"/>
      <c r="D2908" s="156"/>
      <c r="E2908" s="156"/>
      <c r="F2908" s="175"/>
      <c r="G2908" s="181"/>
      <c r="H2908" s="182"/>
      <c r="I2908" s="182"/>
      <c r="J2908" s="182"/>
      <c r="K2908" s="32"/>
      <c r="L2908" s="179"/>
      <c r="M2908" s="179"/>
      <c r="N2908" s="81"/>
      <c r="O2908" s="185"/>
      <c r="P2908" s="103"/>
      <c r="Q2908" s="84" t="str">
        <f t="shared" si="1323"/>
        <v/>
      </c>
      <c r="R2908" s="159"/>
      <c r="S2908" s="28" t="str" cm="1">
        <f t="array" aca="1" ref="S2908" ca="1">IF(INDIRECT("A"&amp;114+$U2908)&lt;&gt;"",114+$U2908,"")</f>
        <v/>
      </c>
      <c r="T2908" s="28" t="str">
        <f t="shared" ca="1" si="1324"/>
        <v>$B</v>
      </c>
      <c r="U2908" s="29">
        <f t="shared" si="1331"/>
        <v>2784</v>
      </c>
      <c r="V2908" s="29">
        <v>232.83333333335199</v>
      </c>
      <c r="W2908" s="29">
        <f t="shared" si="1336"/>
        <v>232</v>
      </c>
      <c r="X2908" s="41" t="str" cm="1">
        <f t="array" aca="1" ref="X2908" ca="1">IFERROR(INDEX('PC&amp;PD'!$A$1:$AP$15,ROW('PC&amp;PD'!$A$15),MATCH(INDIRECT(T2908),'PC&amp;PD'!$A$1:$AP$1,0)),"")</f>
        <v/>
      </c>
      <c r="Z2908" s="155"/>
      <c r="AA2908" s="13" t="str">
        <f t="shared" si="1320"/>
        <v/>
      </c>
      <c r="AB2908" s="155"/>
      <c r="AC2908" s="13" t="str">
        <f t="shared" ca="1" si="1325"/>
        <v>$AB</v>
      </c>
      <c r="AD2908" s="13" t="str" cm="1">
        <f t="array" aca="1" ref="AD2908" ca="1">IFERROR(IF((LEFT(INDIRECT("$F"&amp;$S2908),4))="GOTS",IF($G2908="Organic","GOTS_Organic_raw",(IF($G2908="Responsible","GOTS_Responsible",(IF($G2908="No Attribute (Conventional)","GOTS_conventional",(IF($G2908="Recycled Pre/Post-Consumer","GOTS_pre_post",(IF($G2908="In-Conversion","GOTS_in_conversion",(IF($G2908="Sustainably Sourced","Sustainably_sourced",""))))))))))),IF($G2908="Organic","Organic",(IF($G2908="Responsible","Responsible",(IF($G2908="No Attribute (Conventional)","No_Attribute_Conventional",(IF($G2908="Recycled Pre/Post-Consumer","Recycled_Pre_Post_Consumer",(IF($G2908="In-Conversion","In_Conversion",(IF($G2908="Recycled Pre-Consumer","Recycled_Pre_Consumer",(IF($G2908="Recycled Post-Consumer","Recycled_Post_Consumer",(IF($G2908="Sustainably Sourced","Sustainably_sourced","")))))))))))))))),"")</f>
        <v/>
      </c>
      <c r="AE2908" s="13" t="e" cm="1">
        <f t="array" aca="1" ref="AE2908" ca="1">IF(INDIRECT("$F"&amp;$S2908)="","",IF(LEFT(INDIRECT("$F"&amp;$S2908),3)="GRS","GRS_RCS_RM",IF((LEFT(INDIRECT("$F"&amp;$S2908),3))="RCS","GRS_RCS_RM",IF(INDIRECT("$F"&amp;$S2908)="OCS (No Label)","OCS_Conversion_RM",IF(LEFT(INDIRECT("$F"&amp;$S2908),3)="OCS","OCS_RM",IF(RIGHT(INDIRECT("$F"&amp;$S2908),10)="conversion","GOTS_RM_conversion",IF((LEFT(INDIRECT("$F"&amp;$S2908),4))="GOTS","GOTS_RM","Responsible_RM")))))))</f>
        <v>#REF!</v>
      </c>
      <c r="AF2908" s="13" t="str" cm="1">
        <f t="array" aca="1" ref="AF2908" ca="1">IF($S2908="","",INDIRECT("$Z"&amp;$S2908))</f>
        <v/>
      </c>
      <c r="AG2908" s="155"/>
      <c r="AH2908" s="13" t="str" cm="1">
        <f t="array" aca="1" ref="AH2908" ca="1">IFERROR(INDIRECT("$ag"&amp;S2908),"")</f>
        <v/>
      </c>
      <c r="AI2908" s="13" t="e" cm="1">
        <f t="array" aca="1" ref="AI2908" ca="1">INDIRECT("O"&amp;S2907)</f>
        <v>#REF!</v>
      </c>
      <c r="AJ2908" s="13" t="str">
        <f>IF($I2908="","",INDEX('Raw Material'!$A$1:$J$75,MATCH(I2908,'Raw Material'!$A$1:$A$75,0),(MATCH(G2908,'Raw Material'!$A$1:$J$1,0))))</f>
        <v/>
      </c>
      <c r="AK2908" s="13" t="str">
        <f t="shared" si="1321"/>
        <v>YANLIŞRM</v>
      </c>
      <c r="AL2908" s="153" t="str">
        <f t="shared" si="1322"/>
        <v/>
      </c>
    </row>
    <row r="2909" spans="1:38" ht="16.5" customHeight="1" thickBot="1">
      <c r="A2909" s="163"/>
      <c r="B2909" s="170"/>
      <c r="C2909" s="171"/>
      <c r="D2909" s="156"/>
      <c r="E2909" s="156"/>
      <c r="F2909" s="176"/>
      <c r="G2909" s="157"/>
      <c r="H2909" s="158"/>
      <c r="I2909" s="158"/>
      <c r="J2909" s="158"/>
      <c r="K2909" s="33"/>
      <c r="L2909" s="180"/>
      <c r="M2909" s="180"/>
      <c r="N2909" s="82"/>
      <c r="O2909" s="186"/>
      <c r="P2909" s="103"/>
      <c r="Q2909" s="84" t="str">
        <f t="shared" si="1323"/>
        <v/>
      </c>
      <c r="R2909" s="159"/>
      <c r="S2909" s="28" t="str" cm="1">
        <f t="array" aca="1" ref="S2909" ca="1">IF(INDIRECT("A"&amp;114+$U2909)&lt;&gt;"",114+$U2909,"")</f>
        <v/>
      </c>
      <c r="T2909" s="28" t="str">
        <f t="shared" ca="1" si="1324"/>
        <v>$B</v>
      </c>
      <c r="U2909" s="29">
        <f t="shared" si="1331"/>
        <v>2784</v>
      </c>
      <c r="V2909" s="29">
        <v>232.91666666668499</v>
      </c>
      <c r="W2909" s="29">
        <f t="shared" si="1336"/>
        <v>232</v>
      </c>
      <c r="X2909" s="41" t="str" cm="1">
        <f t="array" aca="1" ref="X2909" ca="1">IFERROR(INDEX('PC&amp;PD'!$A$1:$AP$15,ROW('PC&amp;PD'!$A$15),MATCH(INDIRECT(T2909),'PC&amp;PD'!$A$1:$AP$1,0)),"")</f>
        <v/>
      </c>
      <c r="Z2909" s="155"/>
      <c r="AA2909" s="13" t="str">
        <f t="shared" si="1320"/>
        <v/>
      </c>
      <c r="AB2909" s="155"/>
      <c r="AC2909" s="13" t="str">
        <f t="shared" ca="1" si="1325"/>
        <v>$AB</v>
      </c>
      <c r="AD2909" s="13" t="str" cm="1">
        <f t="array" aca="1" ref="AD2909" ca="1">IFERROR(IF((LEFT(INDIRECT("$F"&amp;$S2909),4))="GOTS",IF($G2909="Organic","GOTS_Organic_raw",(IF($G2909="Responsible","GOTS_Responsible",(IF($G2909="No Attribute (Conventional)","GOTS_conventional",(IF($G2909="Recycled Pre/Post-Consumer","GOTS_pre_post",(IF($G2909="In-Conversion","GOTS_in_conversion",(IF($G2909="Sustainably Sourced","Sustainably_sourced",""))))))))))),IF($G2909="Organic","Organic",(IF($G2909="Responsible","Responsible",(IF($G2909="No Attribute (Conventional)","No_Attribute_Conventional",(IF($G2909="Recycled Pre/Post-Consumer","Recycled_Pre_Post_Consumer",(IF($G2909="In-Conversion","In_Conversion",(IF($G2909="Recycled Pre-Consumer","Recycled_Pre_Consumer",(IF($G2909="Recycled Post-Consumer","Recycled_Post_Consumer",(IF($G2909="Sustainably Sourced","Sustainably_sourced","")))))))))))))))),"")</f>
        <v/>
      </c>
      <c r="AE2909" s="13" t="e" cm="1">
        <f t="array" aca="1" ref="AE2909" ca="1">IF(INDIRECT("$F"&amp;$S2909)="","",IF(LEFT(INDIRECT("$F"&amp;$S2909),3)="GRS","GRS_RCS_RM",IF((LEFT(INDIRECT("$F"&amp;$S2909),3))="RCS","GRS_RCS_RM",IF(INDIRECT("$F"&amp;$S2909)="OCS (No Label)","OCS_Conversion_RM",IF(LEFT(INDIRECT("$F"&amp;$S2909),3)="OCS","OCS_RM",IF(RIGHT(INDIRECT("$F"&amp;$S2909),10)="conversion","GOTS_RM_conversion",IF((LEFT(INDIRECT("$F"&amp;$S2909),4))="GOTS","GOTS_RM","Responsible_RM")))))))</f>
        <v>#REF!</v>
      </c>
      <c r="AF2909" s="13" t="str" cm="1">
        <f t="array" aca="1" ref="AF2909" ca="1">IF($S2909="","",INDIRECT("$Z"&amp;$S2909))</f>
        <v/>
      </c>
      <c r="AG2909" s="155"/>
      <c r="AH2909" s="13" t="str" cm="1">
        <f t="array" aca="1" ref="AH2909" ca="1">IFERROR(INDIRECT("$ag"&amp;S2909),"")</f>
        <v/>
      </c>
      <c r="AI2909" s="13" t="e" cm="1">
        <f t="array" aca="1" ref="AI2909" ca="1">INDIRECT("O"&amp;S2908)</f>
        <v>#REF!</v>
      </c>
      <c r="AJ2909" s="13" t="str">
        <f>IF($I2909="","",INDEX('Raw Material'!$A$1:$J$75,MATCH(I2909,'Raw Material'!$A$1:$A$75,0),(MATCH(G2909,'Raw Material'!$A$1:$J$1,0))))</f>
        <v/>
      </c>
      <c r="AK2909" s="13" t="str">
        <f t="shared" si="1321"/>
        <v>YANLIŞRM</v>
      </c>
      <c r="AL2909" s="153" t="str">
        <f t="shared" si="1322"/>
        <v/>
      </c>
    </row>
    <row r="2910" spans="1:38" ht="16.5" customHeight="1">
      <c r="A2910" s="160" t="str">
        <f>IF(B2910="","",COUNTA($B$114:$B2910))</f>
        <v/>
      </c>
      <c r="B2910" s="164"/>
      <c r="C2910" s="165"/>
      <c r="D2910" s="183"/>
      <c r="E2910" s="183"/>
      <c r="F2910" s="172"/>
      <c r="G2910" s="212"/>
      <c r="H2910" s="206"/>
      <c r="I2910" s="206"/>
      <c r="J2910" s="206"/>
      <c r="K2910" s="31"/>
      <c r="L2910" s="177" t="str">
        <f t="shared" ref="L2910" si="1341">IF(R2910="","",LEFT(R2910,LEN(R2910)-2))</f>
        <v/>
      </c>
      <c r="M2910" s="177"/>
      <c r="N2910" s="80"/>
      <c r="O2910" s="184"/>
      <c r="P2910" s="103"/>
      <c r="Q2910" s="84" t="str">
        <f t="shared" si="1323"/>
        <v/>
      </c>
      <c r="R2910" s="159" t="str">
        <f t="shared" ref="R2910" si="1342">CONCATENATE($Q2910,Q2911,Q2912,Q2913,Q2914,Q2915,$Q2916,$Q2917,$Q2918,$Q2919,Q2920,Q2921)</f>
        <v/>
      </c>
      <c r="S2910" s="28" t="str" cm="1">
        <f t="array" aca="1" ref="S2910" ca="1">IF(INDIRECT("A"&amp;114+$U2910)&lt;&gt;"",114+$U2910,"")</f>
        <v/>
      </c>
      <c r="T2910" s="28" t="str">
        <f t="shared" ca="1" si="1324"/>
        <v>$B</v>
      </c>
      <c r="U2910" s="29">
        <f t="shared" si="1331"/>
        <v>2796</v>
      </c>
      <c r="V2910" s="29">
        <v>233.00000000001799</v>
      </c>
      <c r="W2910" s="29">
        <f t="shared" si="1336"/>
        <v>233</v>
      </c>
      <c r="X2910" s="41" t="str" cm="1">
        <f t="array" aca="1" ref="X2910" ca="1">IFERROR(INDEX('PC&amp;PD'!$A$1:$AP$15,ROW('PC&amp;PD'!$A$15),MATCH(INDIRECT(T2910),'PC&amp;PD'!$A$1:$AP$1,0)),"")</f>
        <v/>
      </c>
      <c r="Z2910" s="155" t="str">
        <f t="shared" ref="Z2910" si="1343">IFERROR(IF($F2910="OCS 100","OCS (OCS 100)",IF($F2910="OCS Blended","OCS (OCS Blended)",IF($F2910="OCS (No Label)","OCS (No Label)",IF($F2910="RCS 100","RCS (RCS 100)",IF($F2910="RCS Blended","RCS (RCS Blended)",IF($F2910="GRS","GRS (GRS)",IF($F2910="GRS (No Label)", "GRS (No Label)",IF($F2910="RDS","RDS (RDS)",IF($F2910="RWS","RWS (RWS)",IF($F2910="RAS","RAS (RAS)",IF($F2910="RMS","RMS (RMS)",IF($F2910="GOTS Organic","GOTS (Organic)",IF($F2910="GOTS Made with organic","GOTS (Made with Organic)",IF($F2910="GOTS Organic - in conversion","GOTS (Organic - In Conversion)",IF($F2910="GOTS Made with organic - in conversion","GOTS (Made with Organic - In Conversion)",""))))))))))))))),"")</f>
        <v/>
      </c>
      <c r="AA2910" s="13" t="str">
        <f t="shared" si="1320"/>
        <v/>
      </c>
      <c r="AB2910" s="155" t="str">
        <f t="shared" ref="AB2910" si="1344">IFERROR(IF($F2910="OCS 100", "OCS_100",IF($F2910="OCS Blended", "OCS_Blended",IF($F2910="OCS (No Label)", "OCS_No_Label",IF($F2910="RCS 100", "RCS_100",IF($F2910="RCS Blended","RCS_Blended",IF($F2910="GRS","GRS",IF($F2910="GRS (No Label)", "GRS_No_Label",IF($F2910="RDS","RDS",IF($F2910="RWS","RWS",IF($F2910="RMS","RMS",IF($F2910="GOTS Organic","GOTS_Organic",IF($F2910="GOTS Made with organic","GOTS_Made_with_organic",IF($F2910="GOTS Organic - in conversion","GOTS_Organic_in_Conversion",IF($F2910="GOTS Made with organic - in conversion","GOTS_Made_with_Organic_in_Conversion",IF($F2910="RAS","RAS",""))))))))))))))),"")</f>
        <v/>
      </c>
      <c r="AC2910" s="13" t="str">
        <f t="shared" ca="1" si="1325"/>
        <v>$AB</v>
      </c>
      <c r="AD2910" s="13" t="str" cm="1">
        <f t="array" aca="1" ref="AD2910" ca="1">IFERROR(IF((LEFT(INDIRECT("$F"&amp;$S2910),4))="GOTS",IF($G2910="Organic","GOTS_Organic_raw",(IF($G2910="Responsible","GOTS_Responsible",(IF($G2910="No Attribute (Conventional)","GOTS_conventional",(IF($G2910="Recycled Pre/Post-Consumer","GOTS_pre_post",(IF($G2910="In-Conversion","GOTS_in_conversion",(IF($G2910="Sustainably Sourced","Sustainably_sourced",""))))))))))),IF($G2910="Organic","Organic",(IF($G2910="Responsible","Responsible",(IF($G2910="No Attribute (Conventional)","No_Attribute_Conventional",(IF($G2910="Recycled Pre/Post-Consumer","Recycled_Pre_Post_Consumer",(IF($G2910="In-Conversion","In_Conversion",(IF($G2910="Recycled Pre-Consumer","Recycled_Pre_Consumer",(IF($G2910="Recycled Post-Consumer","Recycled_Post_Consumer",(IF($G2910="Sustainably Sourced","Sustainably_sourced","")))))))))))))))),"")</f>
        <v/>
      </c>
      <c r="AE2910" s="13" t="e" cm="1">
        <f t="array" aca="1" ref="AE2910" ca="1">IF(INDIRECT("$F"&amp;$S2910)="","",IF(LEFT(INDIRECT("$F"&amp;$S2910),3)="GRS","GRS_RCS_RM",IF((LEFT(INDIRECT("$F"&amp;$S2910),3))="RCS","GRS_RCS_RM",IF(INDIRECT("$F"&amp;$S2910)="OCS (No Label)","OCS_Conversion_RM",IF(LEFT(INDIRECT("$F"&amp;$S2910),3)="OCS","OCS_RM",IF(RIGHT(INDIRECT("$F"&amp;$S2910),10)="conversion","GOTS_RM_conversion",IF((LEFT(INDIRECT("$F"&amp;$S2910),4))="GOTS","GOTS_RM","Responsible_RM")))))))</f>
        <v>#REF!</v>
      </c>
      <c r="AF2910" s="13" t="str" cm="1">
        <f t="array" aca="1" ref="AF2910" ca="1">IF($S2910="","",INDIRECT("$Z"&amp;$S2910))</f>
        <v/>
      </c>
      <c r="AG2910" s="155" t="str">
        <f t="shared" si="1330"/>
        <v/>
      </c>
      <c r="AH2910" s="13" t="str" cm="1">
        <f t="array" aca="1" ref="AH2910" ca="1">IFERROR(INDIRECT("$ag"&amp;S2910),"")</f>
        <v/>
      </c>
      <c r="AI2910" s="13" t="e" cm="1">
        <f t="array" aca="1" ref="AI2910" ca="1">INDIRECT("O"&amp;S2909)</f>
        <v>#REF!</v>
      </c>
      <c r="AJ2910" s="13" t="str">
        <f>IF($I2910="","",INDEX('Raw Material'!$A$1:$J$75,MATCH(I2910,'Raw Material'!$A$1:$A$75,0),(MATCH(G2910,'Raw Material'!$A$1:$J$1,0))))</f>
        <v/>
      </c>
      <c r="AK2910" s="13" t="str">
        <f t="shared" si="1321"/>
        <v>YANLIŞRM</v>
      </c>
      <c r="AL2910" s="153" t="str">
        <f t="shared" si="1322"/>
        <v/>
      </c>
    </row>
    <row r="2911" spans="1:38" ht="16.5" customHeight="1">
      <c r="A2911" s="161"/>
      <c r="B2911" s="166"/>
      <c r="C2911" s="167"/>
      <c r="D2911" s="156"/>
      <c r="E2911" s="156"/>
      <c r="F2911" s="173"/>
      <c r="G2911" s="181"/>
      <c r="H2911" s="182"/>
      <c r="I2911" s="182"/>
      <c r="J2911" s="182"/>
      <c r="K2911" s="32"/>
      <c r="L2911" s="178"/>
      <c r="M2911" s="178"/>
      <c r="N2911" s="81"/>
      <c r="O2911" s="185"/>
      <c r="P2911" s="103"/>
      <c r="Q2911" s="84" t="str">
        <f t="shared" si="1323"/>
        <v/>
      </c>
      <c r="R2911" s="159"/>
      <c r="S2911" s="28" t="str" cm="1">
        <f t="array" aca="1" ref="S2911" ca="1">IF(INDIRECT("A"&amp;114+$U2911)&lt;&gt;"",114+$U2911,"")</f>
        <v/>
      </c>
      <c r="T2911" s="28" t="str">
        <f t="shared" ca="1" si="1324"/>
        <v>$B</v>
      </c>
      <c r="U2911" s="29">
        <f t="shared" si="1331"/>
        <v>2796</v>
      </c>
      <c r="V2911" s="29">
        <v>233.08333333335199</v>
      </c>
      <c r="W2911" s="29">
        <f t="shared" si="1336"/>
        <v>233</v>
      </c>
      <c r="X2911" s="41" t="str" cm="1">
        <f t="array" aca="1" ref="X2911" ca="1">IFERROR(INDEX('PC&amp;PD'!$A$1:$AP$15,ROW('PC&amp;PD'!$A$15),MATCH(INDIRECT(T2911),'PC&amp;PD'!$A$1:$AP$1,0)),"")</f>
        <v/>
      </c>
      <c r="Z2911" s="155"/>
      <c r="AA2911" s="13" t="str">
        <f t="shared" si="1320"/>
        <v/>
      </c>
      <c r="AB2911" s="155"/>
      <c r="AC2911" s="13" t="str">
        <f t="shared" ca="1" si="1325"/>
        <v>$AB</v>
      </c>
      <c r="AD2911" s="13" t="str" cm="1">
        <f t="array" aca="1" ref="AD2911" ca="1">IFERROR(IF((LEFT(INDIRECT("$F"&amp;$S2911),4))="GOTS",IF($G2911="Organic","GOTS_Organic_raw",(IF($G2911="Responsible","GOTS_Responsible",(IF($G2911="No Attribute (Conventional)","GOTS_conventional",(IF($G2911="Recycled Pre/Post-Consumer","GOTS_pre_post",(IF($G2911="In-Conversion","GOTS_in_conversion",(IF($G2911="Sustainably Sourced","Sustainably_sourced",""))))))))))),IF($G2911="Organic","Organic",(IF($G2911="Responsible","Responsible",(IF($G2911="No Attribute (Conventional)","No_Attribute_Conventional",(IF($G2911="Recycled Pre/Post-Consumer","Recycled_Pre_Post_Consumer",(IF($G2911="In-Conversion","In_Conversion",(IF($G2911="Recycled Pre-Consumer","Recycled_Pre_Consumer",(IF($G2911="Recycled Post-Consumer","Recycled_Post_Consumer",(IF($G2911="Sustainably Sourced","Sustainably_sourced","")))))))))))))))),"")</f>
        <v/>
      </c>
      <c r="AE2911" s="13" t="e" cm="1">
        <f t="array" aca="1" ref="AE2911" ca="1">IF(INDIRECT("$F"&amp;$S2911)="","",IF(LEFT(INDIRECT("$F"&amp;$S2911),3)="GRS","GRS_RCS_RM",IF((LEFT(INDIRECT("$F"&amp;$S2911),3))="RCS","GRS_RCS_RM",IF(INDIRECT("$F"&amp;$S2911)="OCS (No Label)","OCS_Conversion_RM",IF(LEFT(INDIRECT("$F"&amp;$S2911),3)="OCS","OCS_RM",IF(RIGHT(INDIRECT("$F"&amp;$S2911),10)="conversion","GOTS_RM_conversion",IF((LEFT(INDIRECT("$F"&amp;$S2911),4))="GOTS","GOTS_RM","Responsible_RM")))))))</f>
        <v>#REF!</v>
      </c>
      <c r="AF2911" s="13" t="str" cm="1">
        <f t="array" aca="1" ref="AF2911" ca="1">IF($S2911="","",INDIRECT("$Z"&amp;$S2911))</f>
        <v/>
      </c>
      <c r="AG2911" s="155"/>
      <c r="AH2911" s="13" t="str" cm="1">
        <f t="array" aca="1" ref="AH2911" ca="1">IFERROR(INDIRECT("$ag"&amp;S2911),"")</f>
        <v/>
      </c>
      <c r="AI2911" s="13" t="e" cm="1">
        <f t="array" aca="1" ref="AI2911" ca="1">INDIRECT("O"&amp;S2910)</f>
        <v>#REF!</v>
      </c>
      <c r="AJ2911" s="13" t="str">
        <f>IF($I2911="","",INDEX('Raw Material'!$A$1:$J$75,MATCH(I2911,'Raw Material'!$A$1:$A$75,0),(MATCH(G2911,'Raw Material'!$A$1:$J$1,0))))</f>
        <v/>
      </c>
      <c r="AK2911" s="13" t="str">
        <f t="shared" si="1321"/>
        <v>YANLIŞRM</v>
      </c>
      <c r="AL2911" s="153" t="str">
        <f t="shared" si="1322"/>
        <v/>
      </c>
    </row>
    <row r="2912" spans="1:38" ht="16.5" customHeight="1">
      <c r="A2912" s="161"/>
      <c r="B2912" s="166"/>
      <c r="C2912" s="167"/>
      <c r="D2912" s="156"/>
      <c r="E2912" s="156"/>
      <c r="F2912" s="173"/>
      <c r="G2912" s="181"/>
      <c r="H2912" s="182"/>
      <c r="I2912" s="182"/>
      <c r="J2912" s="182"/>
      <c r="K2912" s="32"/>
      <c r="L2912" s="178"/>
      <c r="M2912" s="178"/>
      <c r="N2912" s="81"/>
      <c r="O2912" s="185"/>
      <c r="P2912" s="103"/>
      <c r="Q2912" s="84" t="str">
        <f t="shared" si="1323"/>
        <v/>
      </c>
      <c r="R2912" s="159"/>
      <c r="S2912" s="28" t="str" cm="1">
        <f t="array" aca="1" ref="S2912" ca="1">IF(INDIRECT("A"&amp;114+$U2912)&lt;&gt;"",114+$U2912,"")</f>
        <v/>
      </c>
      <c r="T2912" s="28" t="str">
        <f t="shared" ca="1" si="1324"/>
        <v>$B</v>
      </c>
      <c r="U2912" s="29">
        <f t="shared" si="1331"/>
        <v>2796</v>
      </c>
      <c r="V2912" s="29">
        <v>233.16666666668499</v>
      </c>
      <c r="W2912" s="29">
        <f t="shared" si="1336"/>
        <v>233</v>
      </c>
      <c r="X2912" s="41" t="str" cm="1">
        <f t="array" aca="1" ref="X2912" ca="1">IFERROR(INDEX('PC&amp;PD'!$A$1:$AP$15,ROW('PC&amp;PD'!$A$15),MATCH(INDIRECT(T2912),'PC&amp;PD'!$A$1:$AP$1,0)),"")</f>
        <v/>
      </c>
      <c r="Z2912" s="155"/>
      <c r="AA2912" s="13" t="str">
        <f t="shared" si="1320"/>
        <v/>
      </c>
      <c r="AB2912" s="155"/>
      <c r="AC2912" s="13" t="str">
        <f t="shared" ca="1" si="1325"/>
        <v>$AB</v>
      </c>
      <c r="AD2912" s="13" t="str" cm="1">
        <f t="array" aca="1" ref="AD2912" ca="1">IFERROR(IF((LEFT(INDIRECT("$F"&amp;$S2912),4))="GOTS",IF($G2912="Organic","GOTS_Organic_raw",(IF($G2912="Responsible","GOTS_Responsible",(IF($G2912="No Attribute (Conventional)","GOTS_conventional",(IF($G2912="Recycled Pre/Post-Consumer","GOTS_pre_post",(IF($G2912="In-Conversion","GOTS_in_conversion",(IF($G2912="Sustainably Sourced","Sustainably_sourced",""))))))))))),IF($G2912="Organic","Organic",(IF($G2912="Responsible","Responsible",(IF($G2912="No Attribute (Conventional)","No_Attribute_Conventional",(IF($G2912="Recycled Pre/Post-Consumer","Recycled_Pre_Post_Consumer",(IF($G2912="In-Conversion","In_Conversion",(IF($G2912="Recycled Pre-Consumer","Recycled_Pre_Consumer",(IF($G2912="Recycled Post-Consumer","Recycled_Post_Consumer",(IF($G2912="Sustainably Sourced","Sustainably_sourced","")))))))))))))))),"")</f>
        <v/>
      </c>
      <c r="AE2912" s="13" t="e" cm="1">
        <f t="array" aca="1" ref="AE2912" ca="1">IF(INDIRECT("$F"&amp;$S2912)="","",IF(LEFT(INDIRECT("$F"&amp;$S2912),3)="GRS","GRS_RCS_RM",IF((LEFT(INDIRECT("$F"&amp;$S2912),3))="RCS","GRS_RCS_RM",IF(INDIRECT("$F"&amp;$S2912)="OCS (No Label)","OCS_Conversion_RM",IF(LEFT(INDIRECT("$F"&amp;$S2912),3)="OCS","OCS_RM",IF(RIGHT(INDIRECT("$F"&amp;$S2912),10)="conversion","GOTS_RM_conversion",IF((LEFT(INDIRECT("$F"&amp;$S2912),4))="GOTS","GOTS_RM","Responsible_RM")))))))</f>
        <v>#REF!</v>
      </c>
      <c r="AF2912" s="13" t="str" cm="1">
        <f t="array" aca="1" ref="AF2912" ca="1">IF($S2912="","",INDIRECT("$Z"&amp;$S2912))</f>
        <v/>
      </c>
      <c r="AG2912" s="155"/>
      <c r="AH2912" s="13" t="str" cm="1">
        <f t="array" aca="1" ref="AH2912" ca="1">IFERROR(INDIRECT("$ag"&amp;S2912),"")</f>
        <v/>
      </c>
      <c r="AI2912" s="13" t="e" cm="1">
        <f t="array" aca="1" ref="AI2912" ca="1">INDIRECT("O"&amp;S2911)</f>
        <v>#REF!</v>
      </c>
      <c r="AJ2912" s="13" t="str">
        <f>IF($I2912="","",INDEX('Raw Material'!$A$1:$J$75,MATCH(I2912,'Raw Material'!$A$1:$A$75,0),(MATCH(G2912,'Raw Material'!$A$1:$J$1,0))))</f>
        <v/>
      </c>
      <c r="AK2912" s="13" t="str">
        <f t="shared" si="1321"/>
        <v>YANLIŞRM</v>
      </c>
      <c r="AL2912" s="153" t="str">
        <f t="shared" si="1322"/>
        <v/>
      </c>
    </row>
    <row r="2913" spans="1:38" ht="16.5" customHeight="1">
      <c r="A2913" s="161"/>
      <c r="B2913" s="166"/>
      <c r="C2913" s="167"/>
      <c r="D2913" s="156"/>
      <c r="E2913" s="156"/>
      <c r="F2913" s="174"/>
      <c r="G2913" s="181"/>
      <c r="H2913" s="182"/>
      <c r="I2913" s="182"/>
      <c r="J2913" s="182"/>
      <c r="K2913" s="32"/>
      <c r="L2913" s="178"/>
      <c r="M2913" s="178"/>
      <c r="N2913" s="81"/>
      <c r="O2913" s="185"/>
      <c r="P2913" s="103"/>
      <c r="Q2913" s="84" t="str">
        <f t="shared" si="1323"/>
        <v/>
      </c>
      <c r="R2913" s="159"/>
      <c r="S2913" s="28" t="str" cm="1">
        <f t="array" aca="1" ref="S2913" ca="1">IF(INDIRECT("A"&amp;114+$U2913)&lt;&gt;"",114+$U2913,"")</f>
        <v/>
      </c>
      <c r="T2913" s="28" t="str">
        <f t="shared" ca="1" si="1324"/>
        <v>$B</v>
      </c>
      <c r="U2913" s="29">
        <f t="shared" si="1331"/>
        <v>2796</v>
      </c>
      <c r="V2913" s="29">
        <v>233.25000000001799</v>
      </c>
      <c r="W2913" s="29">
        <f t="shared" si="1336"/>
        <v>233</v>
      </c>
      <c r="X2913" s="41" t="str" cm="1">
        <f t="array" aca="1" ref="X2913" ca="1">IFERROR(INDEX('PC&amp;PD'!$A$1:$AP$15,ROW('PC&amp;PD'!$A$15),MATCH(INDIRECT(T2913),'PC&amp;PD'!$A$1:$AP$1,0)),"")</f>
        <v/>
      </c>
      <c r="Z2913" s="155"/>
      <c r="AA2913" s="13" t="str">
        <f t="shared" si="1320"/>
        <v/>
      </c>
      <c r="AB2913" s="155"/>
      <c r="AC2913" s="13" t="str">
        <f t="shared" ca="1" si="1325"/>
        <v>$AB</v>
      </c>
      <c r="AD2913" s="13" t="str" cm="1">
        <f t="array" aca="1" ref="AD2913" ca="1">IFERROR(IF((LEFT(INDIRECT("$F"&amp;$S2913),4))="GOTS",IF($G2913="Organic","GOTS_Organic_raw",(IF($G2913="Responsible","GOTS_Responsible",(IF($G2913="No Attribute (Conventional)","GOTS_conventional",(IF($G2913="Recycled Pre/Post-Consumer","GOTS_pre_post",(IF($G2913="In-Conversion","GOTS_in_conversion",(IF($G2913="Sustainably Sourced","Sustainably_sourced",""))))))))))),IF($G2913="Organic","Organic",(IF($G2913="Responsible","Responsible",(IF($G2913="No Attribute (Conventional)","No_Attribute_Conventional",(IF($G2913="Recycled Pre/Post-Consumer","Recycled_Pre_Post_Consumer",(IF($G2913="In-Conversion","In_Conversion",(IF($G2913="Recycled Pre-Consumer","Recycled_Pre_Consumer",(IF($G2913="Recycled Post-Consumer","Recycled_Post_Consumer",(IF($G2913="Sustainably Sourced","Sustainably_sourced","")))))))))))))))),"")</f>
        <v/>
      </c>
      <c r="AE2913" s="13" t="e" cm="1">
        <f t="array" aca="1" ref="AE2913" ca="1">IF(INDIRECT("$F"&amp;$S2913)="","",IF(LEFT(INDIRECT("$F"&amp;$S2913),3)="GRS","GRS_RCS_RM",IF((LEFT(INDIRECT("$F"&amp;$S2913),3))="RCS","GRS_RCS_RM",IF(INDIRECT("$F"&amp;$S2913)="OCS (No Label)","OCS_Conversion_RM",IF(LEFT(INDIRECT("$F"&amp;$S2913),3)="OCS","OCS_RM",IF(RIGHT(INDIRECT("$F"&amp;$S2913),10)="conversion","GOTS_RM_conversion",IF((LEFT(INDIRECT("$F"&amp;$S2913),4))="GOTS","GOTS_RM","Responsible_RM")))))))</f>
        <v>#REF!</v>
      </c>
      <c r="AF2913" s="13" t="str" cm="1">
        <f t="array" aca="1" ref="AF2913" ca="1">IF($S2913="","",INDIRECT("$Z"&amp;$S2913))</f>
        <v/>
      </c>
      <c r="AG2913" s="155"/>
      <c r="AH2913" s="13" t="str" cm="1">
        <f t="array" aca="1" ref="AH2913" ca="1">IFERROR(INDIRECT("$ag"&amp;S2913),"")</f>
        <v/>
      </c>
      <c r="AI2913" s="13" t="e" cm="1">
        <f t="array" aca="1" ref="AI2913" ca="1">INDIRECT("O"&amp;S2912)</f>
        <v>#REF!</v>
      </c>
      <c r="AJ2913" s="13" t="str">
        <f>IF($I2913="","",INDEX('Raw Material'!$A$1:$J$75,MATCH(I2913,'Raw Material'!$A$1:$A$75,0),(MATCH(G2913,'Raw Material'!$A$1:$J$1,0))))</f>
        <v/>
      </c>
      <c r="AK2913" s="13" t="str">
        <f t="shared" si="1321"/>
        <v>YANLIŞRM</v>
      </c>
      <c r="AL2913" s="153" t="str">
        <f t="shared" si="1322"/>
        <v/>
      </c>
    </row>
    <row r="2914" spans="1:38" ht="16.5" customHeight="1">
      <c r="A2914" s="161"/>
      <c r="B2914" s="166"/>
      <c r="C2914" s="167"/>
      <c r="D2914" s="156"/>
      <c r="E2914" s="156"/>
      <c r="F2914" s="174"/>
      <c r="G2914" s="181"/>
      <c r="H2914" s="182"/>
      <c r="I2914" s="182"/>
      <c r="J2914" s="182"/>
      <c r="K2914" s="32"/>
      <c r="L2914" s="178"/>
      <c r="M2914" s="178"/>
      <c r="N2914" s="81"/>
      <c r="O2914" s="185"/>
      <c r="P2914" s="103"/>
      <c r="Q2914" s="84" t="str">
        <f t="shared" si="1323"/>
        <v/>
      </c>
      <c r="R2914" s="159"/>
      <c r="S2914" s="28" t="str" cm="1">
        <f t="array" aca="1" ref="S2914" ca="1">IF(INDIRECT("A"&amp;114+$U2914)&lt;&gt;"",114+$U2914,"")</f>
        <v/>
      </c>
      <c r="T2914" s="28" t="str">
        <f t="shared" ca="1" si="1324"/>
        <v>$B</v>
      </c>
      <c r="U2914" s="29">
        <f t="shared" si="1331"/>
        <v>2796</v>
      </c>
      <c r="V2914" s="29">
        <v>233.33333333335199</v>
      </c>
      <c r="W2914" s="29">
        <f t="shared" si="1336"/>
        <v>233</v>
      </c>
      <c r="X2914" s="41" t="str" cm="1">
        <f t="array" aca="1" ref="X2914" ca="1">IFERROR(INDEX('PC&amp;PD'!$A$1:$AP$15,ROW('PC&amp;PD'!$A$15),MATCH(INDIRECT(T2914),'PC&amp;PD'!$A$1:$AP$1,0)),"")</f>
        <v/>
      </c>
      <c r="Z2914" s="155"/>
      <c r="AA2914" s="13" t="str">
        <f t="shared" si="1320"/>
        <v/>
      </c>
      <c r="AB2914" s="155"/>
      <c r="AC2914" s="13" t="str">
        <f t="shared" ca="1" si="1325"/>
        <v>$AB</v>
      </c>
      <c r="AD2914" s="13" t="str" cm="1">
        <f t="array" aca="1" ref="AD2914" ca="1">IFERROR(IF((LEFT(INDIRECT("$F"&amp;$S2914),4))="GOTS",IF($G2914="Organic","GOTS_Organic_raw",(IF($G2914="Responsible","GOTS_Responsible",(IF($G2914="No Attribute (Conventional)","GOTS_conventional",(IF($G2914="Recycled Pre/Post-Consumer","GOTS_pre_post",(IF($G2914="In-Conversion","GOTS_in_conversion",(IF($G2914="Sustainably Sourced","Sustainably_sourced",""))))))))))),IF($G2914="Organic","Organic",(IF($G2914="Responsible","Responsible",(IF($G2914="No Attribute (Conventional)","No_Attribute_Conventional",(IF($G2914="Recycled Pre/Post-Consumer","Recycled_Pre_Post_Consumer",(IF($G2914="In-Conversion","In_Conversion",(IF($G2914="Recycled Pre-Consumer","Recycled_Pre_Consumer",(IF($G2914="Recycled Post-Consumer","Recycled_Post_Consumer",(IF($G2914="Sustainably Sourced","Sustainably_sourced","")))))))))))))))),"")</f>
        <v/>
      </c>
      <c r="AE2914" s="13" t="e" cm="1">
        <f t="array" aca="1" ref="AE2914" ca="1">IF(INDIRECT("$F"&amp;$S2914)="","",IF(LEFT(INDIRECT("$F"&amp;$S2914),3)="GRS","GRS_RCS_RM",IF((LEFT(INDIRECT("$F"&amp;$S2914),3))="RCS","GRS_RCS_RM",IF(INDIRECT("$F"&amp;$S2914)="OCS (No Label)","OCS_Conversion_RM",IF(LEFT(INDIRECT("$F"&amp;$S2914),3)="OCS","OCS_RM",IF(RIGHT(INDIRECT("$F"&amp;$S2914),10)="conversion","GOTS_RM_conversion",IF((LEFT(INDIRECT("$F"&amp;$S2914),4))="GOTS","GOTS_RM","Responsible_RM")))))))</f>
        <v>#REF!</v>
      </c>
      <c r="AF2914" s="13" t="str" cm="1">
        <f t="array" aca="1" ref="AF2914" ca="1">IF($S2914="","",INDIRECT("$Z"&amp;$S2914))</f>
        <v/>
      </c>
      <c r="AG2914" s="155"/>
      <c r="AH2914" s="13" t="str" cm="1">
        <f t="array" aca="1" ref="AH2914" ca="1">IFERROR(INDIRECT("$ag"&amp;S2914),"")</f>
        <v/>
      </c>
      <c r="AI2914" s="13" t="e" cm="1">
        <f t="array" aca="1" ref="AI2914" ca="1">INDIRECT("O"&amp;S2913)</f>
        <v>#REF!</v>
      </c>
      <c r="AJ2914" s="13" t="str">
        <f>IF($I2914="","",INDEX('Raw Material'!$A$1:$J$75,MATCH(I2914,'Raw Material'!$A$1:$A$75,0),(MATCH(G2914,'Raw Material'!$A$1:$J$1,0))))</f>
        <v/>
      </c>
      <c r="AK2914" s="13" t="str">
        <f t="shared" si="1321"/>
        <v>YANLIŞRM</v>
      </c>
      <c r="AL2914" s="153" t="str">
        <f t="shared" si="1322"/>
        <v/>
      </c>
    </row>
    <row r="2915" spans="1:38" ht="16.5" customHeight="1">
      <c r="A2915" s="161"/>
      <c r="B2915" s="166"/>
      <c r="C2915" s="167"/>
      <c r="D2915" s="156"/>
      <c r="E2915" s="156"/>
      <c r="F2915" s="174"/>
      <c r="G2915" s="181"/>
      <c r="H2915" s="182"/>
      <c r="I2915" s="182"/>
      <c r="J2915" s="182"/>
      <c r="K2915" s="32"/>
      <c r="L2915" s="178"/>
      <c r="M2915" s="178"/>
      <c r="N2915" s="81"/>
      <c r="O2915" s="185"/>
      <c r="P2915" s="103"/>
      <c r="Q2915" s="84" t="str">
        <f t="shared" si="1323"/>
        <v/>
      </c>
      <c r="R2915" s="159"/>
      <c r="S2915" s="28" t="str" cm="1">
        <f t="array" aca="1" ref="S2915" ca="1">IF(INDIRECT("A"&amp;114+$U2915)&lt;&gt;"",114+$U2915,"")</f>
        <v/>
      </c>
      <c r="T2915" s="28" t="str">
        <f t="shared" ca="1" si="1324"/>
        <v>$B</v>
      </c>
      <c r="U2915" s="29">
        <f t="shared" si="1331"/>
        <v>2796</v>
      </c>
      <c r="V2915" s="29">
        <v>233.41666666668499</v>
      </c>
      <c r="W2915" s="29">
        <f t="shared" si="1336"/>
        <v>233</v>
      </c>
      <c r="X2915" s="41" t="str" cm="1">
        <f t="array" aca="1" ref="X2915" ca="1">IFERROR(INDEX('PC&amp;PD'!$A$1:$AP$15,ROW('PC&amp;PD'!$A$15),MATCH(INDIRECT(T2915),'PC&amp;PD'!$A$1:$AP$1,0)),"")</f>
        <v/>
      </c>
      <c r="Z2915" s="155"/>
      <c r="AA2915" s="13" t="str">
        <f t="shared" si="1320"/>
        <v/>
      </c>
      <c r="AB2915" s="155"/>
      <c r="AC2915" s="13" t="str">
        <f t="shared" ca="1" si="1325"/>
        <v>$AB</v>
      </c>
      <c r="AD2915" s="13" t="str" cm="1">
        <f t="array" aca="1" ref="AD2915" ca="1">IFERROR(IF((LEFT(INDIRECT("$F"&amp;$S2915),4))="GOTS",IF($G2915="Organic","GOTS_Organic_raw",(IF($G2915="Responsible","GOTS_Responsible",(IF($G2915="No Attribute (Conventional)","GOTS_conventional",(IF($G2915="Recycled Pre/Post-Consumer","GOTS_pre_post",(IF($G2915="In-Conversion","GOTS_in_conversion",(IF($G2915="Sustainably Sourced","Sustainably_sourced",""))))))))))),IF($G2915="Organic","Organic",(IF($G2915="Responsible","Responsible",(IF($G2915="No Attribute (Conventional)","No_Attribute_Conventional",(IF($G2915="Recycled Pre/Post-Consumer","Recycled_Pre_Post_Consumer",(IF($G2915="In-Conversion","In_Conversion",(IF($G2915="Recycled Pre-Consumer","Recycled_Pre_Consumer",(IF($G2915="Recycled Post-Consumer","Recycled_Post_Consumer",(IF($G2915="Sustainably Sourced","Sustainably_sourced","")))))))))))))))),"")</f>
        <v/>
      </c>
      <c r="AE2915" s="13" t="e" cm="1">
        <f t="array" aca="1" ref="AE2915" ca="1">IF(INDIRECT("$F"&amp;$S2915)="","",IF(LEFT(INDIRECT("$F"&amp;$S2915),3)="GRS","GRS_RCS_RM",IF((LEFT(INDIRECT("$F"&amp;$S2915),3))="RCS","GRS_RCS_RM",IF(INDIRECT("$F"&amp;$S2915)="OCS (No Label)","OCS_Conversion_RM",IF(LEFT(INDIRECT("$F"&amp;$S2915),3)="OCS","OCS_RM",IF(RIGHT(INDIRECT("$F"&amp;$S2915),10)="conversion","GOTS_RM_conversion",IF((LEFT(INDIRECT("$F"&amp;$S2915),4))="GOTS","GOTS_RM","Responsible_RM")))))))</f>
        <v>#REF!</v>
      </c>
      <c r="AF2915" s="13" t="str" cm="1">
        <f t="array" aca="1" ref="AF2915" ca="1">IF($S2915="","",INDIRECT("$Z"&amp;$S2915))</f>
        <v/>
      </c>
      <c r="AG2915" s="155"/>
      <c r="AH2915" s="13" t="str" cm="1">
        <f t="array" aca="1" ref="AH2915" ca="1">IFERROR(INDIRECT("$ag"&amp;S2915),"")</f>
        <v/>
      </c>
      <c r="AI2915" s="13" t="e" cm="1">
        <f t="array" aca="1" ref="AI2915" ca="1">INDIRECT("O"&amp;S2914)</f>
        <v>#REF!</v>
      </c>
      <c r="AJ2915" s="13" t="str">
        <f>IF($I2915="","",INDEX('Raw Material'!$A$1:$J$75,MATCH(I2915,'Raw Material'!$A$1:$A$75,0),(MATCH(G2915,'Raw Material'!$A$1:$J$1,0))))</f>
        <v/>
      </c>
      <c r="AK2915" s="13" t="str">
        <f t="shared" si="1321"/>
        <v>YANLIŞRM</v>
      </c>
      <c r="AL2915" s="153" t="str">
        <f t="shared" si="1322"/>
        <v/>
      </c>
    </row>
    <row r="2916" spans="1:38" ht="16.5" customHeight="1">
      <c r="A2916" s="162"/>
      <c r="B2916" s="168"/>
      <c r="C2916" s="169"/>
      <c r="D2916" s="156"/>
      <c r="E2916" s="156"/>
      <c r="F2916" s="175"/>
      <c r="G2916" s="181"/>
      <c r="H2916" s="182"/>
      <c r="I2916" s="182"/>
      <c r="J2916" s="182"/>
      <c r="K2916" s="32"/>
      <c r="L2916" s="179"/>
      <c r="M2916" s="179"/>
      <c r="N2916" s="81"/>
      <c r="O2916" s="185"/>
      <c r="P2916" s="103"/>
      <c r="Q2916" s="84" t="str">
        <f t="shared" si="1323"/>
        <v/>
      </c>
      <c r="R2916" s="159"/>
      <c r="S2916" s="28" t="str" cm="1">
        <f t="array" aca="1" ref="S2916" ca="1">IF(INDIRECT("A"&amp;114+$U2916)&lt;&gt;"",114+$U2916,"")</f>
        <v/>
      </c>
      <c r="T2916" s="28" t="str">
        <f t="shared" ca="1" si="1324"/>
        <v>$B</v>
      </c>
      <c r="U2916" s="29">
        <f t="shared" si="1331"/>
        <v>2796</v>
      </c>
      <c r="V2916" s="29">
        <v>233.50000000001799</v>
      </c>
      <c r="W2916" s="29">
        <f t="shared" si="1336"/>
        <v>233</v>
      </c>
      <c r="X2916" s="41" t="str" cm="1">
        <f t="array" aca="1" ref="X2916" ca="1">IFERROR(INDEX('PC&amp;PD'!$A$1:$AP$15,ROW('PC&amp;PD'!$A$15),MATCH(INDIRECT(T2916),'PC&amp;PD'!$A$1:$AP$1,0)),"")</f>
        <v/>
      </c>
      <c r="Z2916" s="155"/>
      <c r="AA2916" s="13" t="str">
        <f t="shared" si="1320"/>
        <v/>
      </c>
      <c r="AB2916" s="155"/>
      <c r="AC2916" s="13" t="str">
        <f t="shared" ca="1" si="1325"/>
        <v>$AB</v>
      </c>
      <c r="AD2916" s="13" t="str" cm="1">
        <f t="array" aca="1" ref="AD2916" ca="1">IFERROR(IF((LEFT(INDIRECT("$F"&amp;$S2916),4))="GOTS",IF($G2916="Organic","GOTS_Organic_raw",(IF($G2916="Responsible","GOTS_Responsible",(IF($G2916="No Attribute (Conventional)","GOTS_conventional",(IF($G2916="Recycled Pre/Post-Consumer","GOTS_pre_post",(IF($G2916="In-Conversion","GOTS_in_conversion",(IF($G2916="Sustainably Sourced","Sustainably_sourced",""))))))))))),IF($G2916="Organic","Organic",(IF($G2916="Responsible","Responsible",(IF($G2916="No Attribute (Conventional)","No_Attribute_Conventional",(IF($G2916="Recycled Pre/Post-Consumer","Recycled_Pre_Post_Consumer",(IF($G2916="In-Conversion","In_Conversion",(IF($G2916="Recycled Pre-Consumer","Recycled_Pre_Consumer",(IF($G2916="Recycled Post-Consumer","Recycled_Post_Consumer",(IF($G2916="Sustainably Sourced","Sustainably_sourced","")))))))))))))))),"")</f>
        <v/>
      </c>
      <c r="AE2916" s="13" t="e" cm="1">
        <f t="array" aca="1" ref="AE2916" ca="1">IF(INDIRECT("$F"&amp;$S2916)="","",IF(LEFT(INDIRECT("$F"&amp;$S2916),3)="GRS","GRS_RCS_RM",IF((LEFT(INDIRECT("$F"&amp;$S2916),3))="RCS","GRS_RCS_RM",IF(INDIRECT("$F"&amp;$S2916)="OCS (No Label)","OCS_Conversion_RM",IF(LEFT(INDIRECT("$F"&amp;$S2916),3)="OCS","OCS_RM",IF(RIGHT(INDIRECT("$F"&amp;$S2916),10)="conversion","GOTS_RM_conversion",IF((LEFT(INDIRECT("$F"&amp;$S2916),4))="GOTS","GOTS_RM","Responsible_RM")))))))</f>
        <v>#REF!</v>
      </c>
      <c r="AF2916" s="13" t="str" cm="1">
        <f t="array" aca="1" ref="AF2916" ca="1">IF($S2916="","",INDIRECT("$Z"&amp;$S2916))</f>
        <v/>
      </c>
      <c r="AG2916" s="155"/>
      <c r="AH2916" s="13" t="str" cm="1">
        <f t="array" aca="1" ref="AH2916" ca="1">IFERROR(INDIRECT("$ag"&amp;S2916),"")</f>
        <v/>
      </c>
      <c r="AI2916" s="13" t="e" cm="1">
        <f t="array" aca="1" ref="AI2916" ca="1">INDIRECT("O"&amp;S2915)</f>
        <v>#REF!</v>
      </c>
      <c r="AJ2916" s="13" t="str">
        <f>IF($I2916="","",INDEX('Raw Material'!$A$1:$J$75,MATCH(I2916,'Raw Material'!$A$1:$A$75,0),(MATCH(G2916,'Raw Material'!$A$1:$J$1,0))))</f>
        <v/>
      </c>
      <c r="AK2916" s="13" t="str">
        <f t="shared" si="1321"/>
        <v>YANLIŞRM</v>
      </c>
      <c r="AL2916" s="153" t="str">
        <f t="shared" si="1322"/>
        <v/>
      </c>
    </row>
    <row r="2917" spans="1:38" ht="16.5" customHeight="1">
      <c r="A2917" s="162"/>
      <c r="B2917" s="168"/>
      <c r="C2917" s="169"/>
      <c r="D2917" s="156"/>
      <c r="E2917" s="156"/>
      <c r="F2917" s="175"/>
      <c r="G2917" s="181"/>
      <c r="H2917" s="182"/>
      <c r="I2917" s="182"/>
      <c r="J2917" s="182"/>
      <c r="K2917" s="32"/>
      <c r="L2917" s="179"/>
      <c r="M2917" s="179"/>
      <c r="N2917" s="81"/>
      <c r="O2917" s="185"/>
      <c r="P2917" s="103"/>
      <c r="Q2917" s="84" t="str">
        <f t="shared" si="1323"/>
        <v/>
      </c>
      <c r="R2917" s="159"/>
      <c r="S2917" s="28" t="str" cm="1">
        <f t="array" aca="1" ref="S2917" ca="1">IF(INDIRECT("A"&amp;114+$U2917)&lt;&gt;"",114+$U2917,"")</f>
        <v/>
      </c>
      <c r="T2917" s="28" t="str">
        <f t="shared" ca="1" si="1324"/>
        <v>$B</v>
      </c>
      <c r="U2917" s="29">
        <f t="shared" si="1331"/>
        <v>2796</v>
      </c>
      <c r="V2917" s="29">
        <v>233.58333333335199</v>
      </c>
      <c r="W2917" s="29">
        <f t="shared" si="1336"/>
        <v>233</v>
      </c>
      <c r="X2917" s="41" t="str" cm="1">
        <f t="array" aca="1" ref="X2917" ca="1">IFERROR(INDEX('PC&amp;PD'!$A$1:$AP$15,ROW('PC&amp;PD'!$A$15),MATCH(INDIRECT(T2917),'PC&amp;PD'!$A$1:$AP$1,0)),"")</f>
        <v/>
      </c>
      <c r="Z2917" s="155"/>
      <c r="AA2917" s="13" t="str">
        <f t="shared" si="1320"/>
        <v/>
      </c>
      <c r="AB2917" s="155"/>
      <c r="AC2917" s="13" t="str">
        <f t="shared" ca="1" si="1325"/>
        <v>$AB</v>
      </c>
      <c r="AD2917" s="13" t="str" cm="1">
        <f t="array" aca="1" ref="AD2917" ca="1">IFERROR(IF((LEFT(INDIRECT("$F"&amp;$S2917),4))="GOTS",IF($G2917="Organic","GOTS_Organic_raw",(IF($G2917="Responsible","GOTS_Responsible",(IF($G2917="No Attribute (Conventional)","GOTS_conventional",(IF($G2917="Recycled Pre/Post-Consumer","GOTS_pre_post",(IF($G2917="In-Conversion","GOTS_in_conversion",(IF($G2917="Sustainably Sourced","Sustainably_sourced",""))))))))))),IF($G2917="Organic","Organic",(IF($G2917="Responsible","Responsible",(IF($G2917="No Attribute (Conventional)","No_Attribute_Conventional",(IF($G2917="Recycled Pre/Post-Consumer","Recycled_Pre_Post_Consumer",(IF($G2917="In-Conversion","In_Conversion",(IF($G2917="Recycled Pre-Consumer","Recycled_Pre_Consumer",(IF($G2917="Recycled Post-Consumer","Recycled_Post_Consumer",(IF($G2917="Sustainably Sourced","Sustainably_sourced","")))))))))))))))),"")</f>
        <v/>
      </c>
      <c r="AE2917" s="13" t="e" cm="1">
        <f t="array" aca="1" ref="AE2917" ca="1">IF(INDIRECT("$F"&amp;$S2917)="","",IF(LEFT(INDIRECT("$F"&amp;$S2917),3)="GRS","GRS_RCS_RM",IF((LEFT(INDIRECT("$F"&amp;$S2917),3))="RCS","GRS_RCS_RM",IF(INDIRECT("$F"&amp;$S2917)="OCS (No Label)","OCS_Conversion_RM",IF(LEFT(INDIRECT("$F"&amp;$S2917),3)="OCS","OCS_RM",IF(RIGHT(INDIRECT("$F"&amp;$S2917),10)="conversion","GOTS_RM_conversion",IF((LEFT(INDIRECT("$F"&amp;$S2917),4))="GOTS","GOTS_RM","Responsible_RM")))))))</f>
        <v>#REF!</v>
      </c>
      <c r="AF2917" s="13" t="str" cm="1">
        <f t="array" aca="1" ref="AF2917" ca="1">IF($S2917="","",INDIRECT("$Z"&amp;$S2917))</f>
        <v/>
      </c>
      <c r="AG2917" s="155"/>
      <c r="AH2917" s="13" t="str" cm="1">
        <f t="array" aca="1" ref="AH2917" ca="1">IFERROR(INDIRECT("$ag"&amp;S2917),"")</f>
        <v/>
      </c>
      <c r="AI2917" s="13" t="e" cm="1">
        <f t="array" aca="1" ref="AI2917" ca="1">INDIRECT("O"&amp;S2916)</f>
        <v>#REF!</v>
      </c>
      <c r="AJ2917" s="13" t="str">
        <f>IF($I2917="","",INDEX('Raw Material'!$A$1:$J$75,MATCH(I2917,'Raw Material'!$A$1:$A$75,0),(MATCH(G2917,'Raw Material'!$A$1:$J$1,0))))</f>
        <v/>
      </c>
      <c r="AK2917" s="13" t="str">
        <f t="shared" si="1321"/>
        <v>YANLIŞRM</v>
      </c>
      <c r="AL2917" s="153" t="str">
        <f t="shared" si="1322"/>
        <v/>
      </c>
    </row>
    <row r="2918" spans="1:38" ht="16.5" customHeight="1">
      <c r="A2918" s="162"/>
      <c r="B2918" s="168"/>
      <c r="C2918" s="169"/>
      <c r="D2918" s="156"/>
      <c r="E2918" s="156"/>
      <c r="F2918" s="175"/>
      <c r="G2918" s="181"/>
      <c r="H2918" s="182"/>
      <c r="I2918" s="182"/>
      <c r="J2918" s="182"/>
      <c r="K2918" s="32"/>
      <c r="L2918" s="179"/>
      <c r="M2918" s="179"/>
      <c r="N2918" s="81"/>
      <c r="O2918" s="185"/>
      <c r="P2918" s="103"/>
      <c r="Q2918" s="84" t="str">
        <f t="shared" si="1323"/>
        <v/>
      </c>
      <c r="R2918" s="159"/>
      <c r="S2918" s="28" t="str" cm="1">
        <f t="array" aca="1" ref="S2918" ca="1">IF(INDIRECT("A"&amp;114+$U2918)&lt;&gt;"",114+$U2918,"")</f>
        <v/>
      </c>
      <c r="T2918" s="28" t="str">
        <f t="shared" ca="1" si="1324"/>
        <v>$B</v>
      </c>
      <c r="U2918" s="29">
        <f t="shared" si="1331"/>
        <v>2796</v>
      </c>
      <c r="V2918" s="29">
        <v>233.66666666668499</v>
      </c>
      <c r="W2918" s="29">
        <f t="shared" si="1336"/>
        <v>233</v>
      </c>
      <c r="X2918" s="41" t="str" cm="1">
        <f t="array" aca="1" ref="X2918" ca="1">IFERROR(INDEX('PC&amp;PD'!$A$1:$AP$15,ROW('PC&amp;PD'!$A$15),MATCH(INDIRECT(T2918),'PC&amp;PD'!$A$1:$AP$1,0)),"")</f>
        <v/>
      </c>
      <c r="Z2918" s="155"/>
      <c r="AA2918" s="13" t="str">
        <f t="shared" si="1320"/>
        <v/>
      </c>
      <c r="AB2918" s="155"/>
      <c r="AC2918" s="13" t="str">
        <f t="shared" ca="1" si="1325"/>
        <v>$AB</v>
      </c>
      <c r="AD2918" s="13" t="str" cm="1">
        <f t="array" aca="1" ref="AD2918" ca="1">IFERROR(IF((LEFT(INDIRECT("$F"&amp;$S2918),4))="GOTS",IF($G2918="Organic","GOTS_Organic_raw",(IF($G2918="Responsible","GOTS_Responsible",(IF($G2918="No Attribute (Conventional)","GOTS_conventional",(IF($G2918="Recycled Pre/Post-Consumer","GOTS_pre_post",(IF($G2918="In-Conversion","GOTS_in_conversion",(IF($G2918="Sustainably Sourced","Sustainably_sourced",""))))))))))),IF($G2918="Organic","Organic",(IF($G2918="Responsible","Responsible",(IF($G2918="No Attribute (Conventional)","No_Attribute_Conventional",(IF($G2918="Recycled Pre/Post-Consumer","Recycled_Pre_Post_Consumer",(IF($G2918="In-Conversion","In_Conversion",(IF($G2918="Recycled Pre-Consumer","Recycled_Pre_Consumer",(IF($G2918="Recycled Post-Consumer","Recycled_Post_Consumer",(IF($G2918="Sustainably Sourced","Sustainably_sourced","")))))))))))))))),"")</f>
        <v/>
      </c>
      <c r="AE2918" s="13" t="e" cm="1">
        <f t="array" aca="1" ref="AE2918" ca="1">IF(INDIRECT("$F"&amp;$S2918)="","",IF(LEFT(INDIRECT("$F"&amp;$S2918),3)="GRS","GRS_RCS_RM",IF((LEFT(INDIRECT("$F"&amp;$S2918),3))="RCS","GRS_RCS_RM",IF(INDIRECT("$F"&amp;$S2918)="OCS (No Label)","OCS_Conversion_RM",IF(LEFT(INDIRECT("$F"&amp;$S2918),3)="OCS","OCS_RM",IF(RIGHT(INDIRECT("$F"&amp;$S2918),10)="conversion","GOTS_RM_conversion",IF((LEFT(INDIRECT("$F"&amp;$S2918),4))="GOTS","GOTS_RM","Responsible_RM")))))))</f>
        <v>#REF!</v>
      </c>
      <c r="AF2918" s="13" t="str" cm="1">
        <f t="array" aca="1" ref="AF2918" ca="1">IF($S2918="","",INDIRECT("$Z"&amp;$S2918))</f>
        <v/>
      </c>
      <c r="AG2918" s="155"/>
      <c r="AH2918" s="13" t="str" cm="1">
        <f t="array" aca="1" ref="AH2918" ca="1">IFERROR(INDIRECT("$ag"&amp;S2918),"")</f>
        <v/>
      </c>
      <c r="AI2918" s="13" t="e" cm="1">
        <f t="array" aca="1" ref="AI2918" ca="1">INDIRECT("O"&amp;S2917)</f>
        <v>#REF!</v>
      </c>
      <c r="AJ2918" s="13" t="str">
        <f>IF($I2918="","",INDEX('Raw Material'!$A$1:$J$75,MATCH(I2918,'Raw Material'!$A$1:$A$75,0),(MATCH(G2918,'Raw Material'!$A$1:$J$1,0))))</f>
        <v/>
      </c>
      <c r="AK2918" s="13" t="str">
        <f t="shared" si="1321"/>
        <v>YANLIŞRM</v>
      </c>
      <c r="AL2918" s="153" t="str">
        <f t="shared" si="1322"/>
        <v/>
      </c>
    </row>
    <row r="2919" spans="1:38" ht="16.5" customHeight="1">
      <c r="A2919" s="162"/>
      <c r="B2919" s="168"/>
      <c r="C2919" s="169"/>
      <c r="D2919" s="156"/>
      <c r="E2919" s="156"/>
      <c r="F2919" s="175"/>
      <c r="G2919" s="181"/>
      <c r="H2919" s="182"/>
      <c r="I2919" s="182"/>
      <c r="J2919" s="182"/>
      <c r="K2919" s="32"/>
      <c r="L2919" s="179"/>
      <c r="M2919" s="179"/>
      <c r="N2919" s="81"/>
      <c r="O2919" s="185"/>
      <c r="P2919" s="103"/>
      <c r="Q2919" s="84" t="str">
        <f t="shared" si="1323"/>
        <v/>
      </c>
      <c r="R2919" s="159"/>
      <c r="S2919" s="28" t="str" cm="1">
        <f t="array" aca="1" ref="S2919" ca="1">IF(INDIRECT("A"&amp;114+$U2919)&lt;&gt;"",114+$U2919,"")</f>
        <v/>
      </c>
      <c r="T2919" s="28" t="str">
        <f t="shared" ca="1" si="1324"/>
        <v>$B</v>
      </c>
      <c r="U2919" s="29">
        <f t="shared" si="1331"/>
        <v>2796</v>
      </c>
      <c r="V2919" s="29">
        <v>233.75000000001799</v>
      </c>
      <c r="W2919" s="29">
        <f t="shared" si="1336"/>
        <v>233</v>
      </c>
      <c r="X2919" s="41" t="str" cm="1">
        <f t="array" aca="1" ref="X2919" ca="1">IFERROR(INDEX('PC&amp;PD'!$A$1:$AP$15,ROW('PC&amp;PD'!$A$15),MATCH(INDIRECT(T2919),'PC&amp;PD'!$A$1:$AP$1,0)),"")</f>
        <v/>
      </c>
      <c r="Z2919" s="155"/>
      <c r="AA2919" s="13" t="str">
        <f t="shared" si="1320"/>
        <v/>
      </c>
      <c r="AB2919" s="155"/>
      <c r="AC2919" s="13" t="str">
        <f t="shared" ca="1" si="1325"/>
        <v>$AB</v>
      </c>
      <c r="AD2919" s="13" t="str" cm="1">
        <f t="array" aca="1" ref="AD2919" ca="1">IFERROR(IF((LEFT(INDIRECT("$F"&amp;$S2919),4))="GOTS",IF($G2919="Organic","GOTS_Organic_raw",(IF($G2919="Responsible","GOTS_Responsible",(IF($G2919="No Attribute (Conventional)","GOTS_conventional",(IF($G2919="Recycled Pre/Post-Consumer","GOTS_pre_post",(IF($G2919="In-Conversion","GOTS_in_conversion",(IF($G2919="Sustainably Sourced","Sustainably_sourced",""))))))))))),IF($G2919="Organic","Organic",(IF($G2919="Responsible","Responsible",(IF($G2919="No Attribute (Conventional)","No_Attribute_Conventional",(IF($G2919="Recycled Pre/Post-Consumer","Recycled_Pre_Post_Consumer",(IF($G2919="In-Conversion","In_Conversion",(IF($G2919="Recycled Pre-Consumer","Recycled_Pre_Consumer",(IF($G2919="Recycled Post-Consumer","Recycled_Post_Consumer",(IF($G2919="Sustainably Sourced","Sustainably_sourced","")))))))))))))))),"")</f>
        <v/>
      </c>
      <c r="AE2919" s="13" t="e" cm="1">
        <f t="array" aca="1" ref="AE2919" ca="1">IF(INDIRECT("$F"&amp;$S2919)="","",IF(LEFT(INDIRECT("$F"&amp;$S2919),3)="GRS","GRS_RCS_RM",IF((LEFT(INDIRECT("$F"&amp;$S2919),3))="RCS","GRS_RCS_RM",IF(INDIRECT("$F"&amp;$S2919)="OCS (No Label)","OCS_Conversion_RM",IF(LEFT(INDIRECT("$F"&amp;$S2919),3)="OCS","OCS_RM",IF(RIGHT(INDIRECT("$F"&amp;$S2919),10)="conversion","GOTS_RM_conversion",IF((LEFT(INDIRECT("$F"&amp;$S2919),4))="GOTS","GOTS_RM","Responsible_RM")))))))</f>
        <v>#REF!</v>
      </c>
      <c r="AF2919" s="13" t="str" cm="1">
        <f t="array" aca="1" ref="AF2919" ca="1">IF($S2919="","",INDIRECT("$Z"&amp;$S2919))</f>
        <v/>
      </c>
      <c r="AG2919" s="155"/>
      <c r="AH2919" s="13" t="str" cm="1">
        <f t="array" aca="1" ref="AH2919" ca="1">IFERROR(INDIRECT("$ag"&amp;S2919),"")</f>
        <v/>
      </c>
      <c r="AI2919" s="13" t="e" cm="1">
        <f t="array" aca="1" ref="AI2919" ca="1">INDIRECT("O"&amp;S2918)</f>
        <v>#REF!</v>
      </c>
      <c r="AJ2919" s="13" t="str">
        <f>IF($I2919="","",INDEX('Raw Material'!$A$1:$J$75,MATCH(I2919,'Raw Material'!$A$1:$A$75,0),(MATCH(G2919,'Raw Material'!$A$1:$J$1,0))))</f>
        <v/>
      </c>
      <c r="AK2919" s="13" t="str">
        <f t="shared" si="1321"/>
        <v>YANLIŞRM</v>
      </c>
      <c r="AL2919" s="153" t="str">
        <f t="shared" si="1322"/>
        <v/>
      </c>
    </row>
    <row r="2920" spans="1:38" ht="16.5" customHeight="1">
      <c r="A2920" s="162"/>
      <c r="B2920" s="168"/>
      <c r="C2920" s="169"/>
      <c r="D2920" s="156"/>
      <c r="E2920" s="156"/>
      <c r="F2920" s="175"/>
      <c r="G2920" s="181"/>
      <c r="H2920" s="182"/>
      <c r="I2920" s="182"/>
      <c r="J2920" s="182"/>
      <c r="K2920" s="32"/>
      <c r="L2920" s="179"/>
      <c r="M2920" s="179"/>
      <c r="N2920" s="81"/>
      <c r="O2920" s="185"/>
      <c r="P2920" s="103"/>
      <c r="Q2920" s="84" t="str">
        <f t="shared" si="1323"/>
        <v/>
      </c>
      <c r="R2920" s="159"/>
      <c r="S2920" s="28" t="str" cm="1">
        <f t="array" aca="1" ref="S2920" ca="1">IF(INDIRECT("A"&amp;114+$U2920)&lt;&gt;"",114+$U2920,"")</f>
        <v/>
      </c>
      <c r="T2920" s="28" t="str">
        <f t="shared" ca="1" si="1324"/>
        <v>$B</v>
      </c>
      <c r="U2920" s="29">
        <f t="shared" si="1331"/>
        <v>2796</v>
      </c>
      <c r="V2920" s="29">
        <v>233.83333333335199</v>
      </c>
      <c r="W2920" s="29">
        <f t="shared" si="1336"/>
        <v>233</v>
      </c>
      <c r="X2920" s="41" t="str" cm="1">
        <f t="array" aca="1" ref="X2920" ca="1">IFERROR(INDEX('PC&amp;PD'!$A$1:$AP$15,ROW('PC&amp;PD'!$A$15),MATCH(INDIRECT(T2920),'PC&amp;PD'!$A$1:$AP$1,0)),"")</f>
        <v/>
      </c>
      <c r="Z2920" s="155"/>
      <c r="AA2920" s="13" t="str">
        <f t="shared" si="1320"/>
        <v/>
      </c>
      <c r="AB2920" s="155"/>
      <c r="AC2920" s="13" t="str">
        <f t="shared" ca="1" si="1325"/>
        <v>$AB</v>
      </c>
      <c r="AD2920" s="13" t="str" cm="1">
        <f t="array" aca="1" ref="AD2920" ca="1">IFERROR(IF((LEFT(INDIRECT("$F"&amp;$S2920),4))="GOTS",IF($G2920="Organic","GOTS_Organic_raw",(IF($G2920="Responsible","GOTS_Responsible",(IF($G2920="No Attribute (Conventional)","GOTS_conventional",(IF($G2920="Recycled Pre/Post-Consumer","GOTS_pre_post",(IF($G2920="In-Conversion","GOTS_in_conversion",(IF($G2920="Sustainably Sourced","Sustainably_sourced",""))))))))))),IF($G2920="Organic","Organic",(IF($G2920="Responsible","Responsible",(IF($G2920="No Attribute (Conventional)","No_Attribute_Conventional",(IF($G2920="Recycled Pre/Post-Consumer","Recycled_Pre_Post_Consumer",(IF($G2920="In-Conversion","In_Conversion",(IF($G2920="Recycled Pre-Consumer","Recycled_Pre_Consumer",(IF($G2920="Recycled Post-Consumer","Recycled_Post_Consumer",(IF($G2920="Sustainably Sourced","Sustainably_sourced","")))))))))))))))),"")</f>
        <v/>
      </c>
      <c r="AE2920" s="13" t="e" cm="1">
        <f t="array" aca="1" ref="AE2920" ca="1">IF(INDIRECT("$F"&amp;$S2920)="","",IF(LEFT(INDIRECT("$F"&amp;$S2920),3)="GRS","GRS_RCS_RM",IF((LEFT(INDIRECT("$F"&amp;$S2920),3))="RCS","GRS_RCS_RM",IF(INDIRECT("$F"&amp;$S2920)="OCS (No Label)","OCS_Conversion_RM",IF(LEFT(INDIRECT("$F"&amp;$S2920),3)="OCS","OCS_RM",IF(RIGHT(INDIRECT("$F"&amp;$S2920),10)="conversion","GOTS_RM_conversion",IF((LEFT(INDIRECT("$F"&amp;$S2920),4))="GOTS","GOTS_RM","Responsible_RM")))))))</f>
        <v>#REF!</v>
      </c>
      <c r="AF2920" s="13" t="str" cm="1">
        <f t="array" aca="1" ref="AF2920" ca="1">IF($S2920="","",INDIRECT("$Z"&amp;$S2920))</f>
        <v/>
      </c>
      <c r="AG2920" s="155"/>
      <c r="AH2920" s="13" t="str" cm="1">
        <f t="array" aca="1" ref="AH2920" ca="1">IFERROR(INDIRECT("$ag"&amp;S2920),"")</f>
        <v/>
      </c>
      <c r="AI2920" s="13" t="e" cm="1">
        <f t="array" aca="1" ref="AI2920" ca="1">INDIRECT("O"&amp;S2919)</f>
        <v>#REF!</v>
      </c>
      <c r="AJ2920" s="13" t="str">
        <f>IF($I2920="","",INDEX('Raw Material'!$A$1:$J$75,MATCH(I2920,'Raw Material'!$A$1:$A$75,0),(MATCH(G2920,'Raw Material'!$A$1:$J$1,0))))</f>
        <v/>
      </c>
      <c r="AK2920" s="13" t="str">
        <f t="shared" si="1321"/>
        <v>YANLIŞRM</v>
      </c>
      <c r="AL2920" s="153" t="str">
        <f t="shared" si="1322"/>
        <v/>
      </c>
    </row>
    <row r="2921" spans="1:38" ht="16.5" customHeight="1" thickBot="1">
      <c r="A2921" s="163"/>
      <c r="B2921" s="170"/>
      <c r="C2921" s="171"/>
      <c r="D2921" s="156"/>
      <c r="E2921" s="156"/>
      <c r="F2921" s="176"/>
      <c r="G2921" s="157"/>
      <c r="H2921" s="158"/>
      <c r="I2921" s="158"/>
      <c r="J2921" s="158"/>
      <c r="K2921" s="33"/>
      <c r="L2921" s="180"/>
      <c r="M2921" s="180"/>
      <c r="N2921" s="82"/>
      <c r="O2921" s="186"/>
      <c r="P2921" s="103"/>
      <c r="Q2921" s="84" t="str">
        <f t="shared" si="1323"/>
        <v/>
      </c>
      <c r="R2921" s="159"/>
      <c r="S2921" s="28" t="str" cm="1">
        <f t="array" aca="1" ref="S2921" ca="1">IF(INDIRECT("A"&amp;114+$U2921)&lt;&gt;"",114+$U2921,"")</f>
        <v/>
      </c>
      <c r="T2921" s="28" t="str">
        <f t="shared" ca="1" si="1324"/>
        <v>$B</v>
      </c>
      <c r="U2921" s="29">
        <f t="shared" si="1331"/>
        <v>2796</v>
      </c>
      <c r="V2921" s="29">
        <v>233.91666666668499</v>
      </c>
      <c r="W2921" s="29">
        <f t="shared" si="1336"/>
        <v>233</v>
      </c>
      <c r="X2921" s="41" t="str" cm="1">
        <f t="array" aca="1" ref="X2921" ca="1">IFERROR(INDEX('PC&amp;PD'!$A$1:$AP$15,ROW('PC&amp;PD'!$A$15),MATCH(INDIRECT(T2921),'PC&amp;PD'!$A$1:$AP$1,0)),"")</f>
        <v/>
      </c>
      <c r="Z2921" s="155"/>
      <c r="AA2921" s="13" t="str">
        <f t="shared" si="1320"/>
        <v/>
      </c>
      <c r="AB2921" s="155"/>
      <c r="AC2921" s="13" t="str">
        <f t="shared" ca="1" si="1325"/>
        <v>$AB</v>
      </c>
      <c r="AD2921" s="13" t="str" cm="1">
        <f t="array" aca="1" ref="AD2921" ca="1">IFERROR(IF((LEFT(INDIRECT("$F"&amp;$S2921),4))="GOTS",IF($G2921="Organic","GOTS_Organic_raw",(IF($G2921="Responsible","GOTS_Responsible",(IF($G2921="No Attribute (Conventional)","GOTS_conventional",(IF($G2921="Recycled Pre/Post-Consumer","GOTS_pre_post",(IF($G2921="In-Conversion","GOTS_in_conversion",(IF($G2921="Sustainably Sourced","Sustainably_sourced",""))))))))))),IF($G2921="Organic","Organic",(IF($G2921="Responsible","Responsible",(IF($G2921="No Attribute (Conventional)","No_Attribute_Conventional",(IF($G2921="Recycled Pre/Post-Consumer","Recycled_Pre_Post_Consumer",(IF($G2921="In-Conversion","In_Conversion",(IF($G2921="Recycled Pre-Consumer","Recycled_Pre_Consumer",(IF($G2921="Recycled Post-Consumer","Recycled_Post_Consumer",(IF($G2921="Sustainably Sourced","Sustainably_sourced","")))))))))))))))),"")</f>
        <v/>
      </c>
      <c r="AE2921" s="13" t="e" cm="1">
        <f t="array" aca="1" ref="AE2921" ca="1">IF(INDIRECT("$F"&amp;$S2921)="","",IF(LEFT(INDIRECT("$F"&amp;$S2921),3)="GRS","GRS_RCS_RM",IF((LEFT(INDIRECT("$F"&amp;$S2921),3))="RCS","GRS_RCS_RM",IF(INDIRECT("$F"&amp;$S2921)="OCS (No Label)","OCS_Conversion_RM",IF(LEFT(INDIRECT("$F"&amp;$S2921),3)="OCS","OCS_RM",IF(RIGHT(INDIRECT("$F"&amp;$S2921),10)="conversion","GOTS_RM_conversion",IF((LEFT(INDIRECT("$F"&amp;$S2921),4))="GOTS","GOTS_RM","Responsible_RM")))))))</f>
        <v>#REF!</v>
      </c>
      <c r="AF2921" s="13" t="str" cm="1">
        <f t="array" aca="1" ref="AF2921" ca="1">IF($S2921="","",INDIRECT("$Z"&amp;$S2921))</f>
        <v/>
      </c>
      <c r="AG2921" s="155"/>
      <c r="AH2921" s="13" t="str" cm="1">
        <f t="array" aca="1" ref="AH2921" ca="1">IFERROR(INDIRECT("$ag"&amp;S2921),"")</f>
        <v/>
      </c>
      <c r="AI2921" s="13" t="e" cm="1">
        <f t="array" aca="1" ref="AI2921" ca="1">INDIRECT("O"&amp;S2920)</f>
        <v>#REF!</v>
      </c>
      <c r="AJ2921" s="13" t="str">
        <f>IF($I2921="","",INDEX('Raw Material'!$A$1:$J$75,MATCH(I2921,'Raw Material'!$A$1:$A$75,0),(MATCH(G2921,'Raw Material'!$A$1:$J$1,0))))</f>
        <v/>
      </c>
      <c r="AK2921" s="13" t="str">
        <f t="shared" si="1321"/>
        <v>YANLIŞRM</v>
      </c>
      <c r="AL2921" s="153" t="str">
        <f t="shared" si="1322"/>
        <v/>
      </c>
    </row>
    <row r="2922" spans="1:38" ht="16.5" customHeight="1">
      <c r="A2922" s="160" t="str">
        <f>IF(B2922="","",COUNTA($B$114:$B2922))</f>
        <v/>
      </c>
      <c r="B2922" s="164"/>
      <c r="C2922" s="165"/>
      <c r="D2922" s="183"/>
      <c r="E2922" s="183"/>
      <c r="F2922" s="172"/>
      <c r="G2922" s="212"/>
      <c r="H2922" s="206"/>
      <c r="I2922" s="206"/>
      <c r="J2922" s="206"/>
      <c r="K2922" s="31"/>
      <c r="L2922" s="177" t="str">
        <f t="shared" ref="L2922" si="1345">IF(R2922="","",LEFT(R2922,LEN(R2922)-2))</f>
        <v/>
      </c>
      <c r="M2922" s="177"/>
      <c r="N2922" s="80"/>
      <c r="O2922" s="184"/>
      <c r="P2922" s="103"/>
      <c r="Q2922" s="84" t="str">
        <f t="shared" si="1323"/>
        <v/>
      </c>
      <c r="R2922" s="159" t="str">
        <f t="shared" ref="R2922" si="1346">CONCATENATE($Q2922,Q2923,Q2924,Q2925,Q2926,Q2927,$Q2928,$Q2929,$Q2930,$Q2931,Q2932,Q2933)</f>
        <v/>
      </c>
      <c r="S2922" s="28" t="str" cm="1">
        <f t="array" aca="1" ref="S2922" ca="1">IF(INDIRECT("A"&amp;114+$U2922)&lt;&gt;"",114+$U2922,"")</f>
        <v/>
      </c>
      <c r="T2922" s="28" t="str">
        <f t="shared" ca="1" si="1324"/>
        <v>$B</v>
      </c>
      <c r="U2922" s="29">
        <f t="shared" si="1331"/>
        <v>2808</v>
      </c>
      <c r="V2922" s="29">
        <v>234.00000000001799</v>
      </c>
      <c r="W2922" s="29">
        <f t="shared" si="1336"/>
        <v>234</v>
      </c>
      <c r="X2922" s="41" t="str" cm="1">
        <f t="array" aca="1" ref="X2922" ca="1">IFERROR(INDEX('PC&amp;PD'!$A$1:$AP$15,ROW('PC&amp;PD'!$A$15),MATCH(INDIRECT(T2922),'PC&amp;PD'!$A$1:$AP$1,0)),"")</f>
        <v/>
      </c>
      <c r="Z2922" s="155" t="str">
        <f t="shared" ref="Z2922" si="1347">IFERROR(IF($F2922="OCS 100","OCS (OCS 100)",IF($F2922="OCS Blended","OCS (OCS Blended)",IF($F2922="OCS (No Label)","OCS (No Label)",IF($F2922="RCS 100","RCS (RCS 100)",IF($F2922="RCS Blended","RCS (RCS Blended)",IF($F2922="GRS","GRS (GRS)",IF($F2922="GRS (No Label)", "GRS (No Label)",IF($F2922="RDS","RDS (RDS)",IF($F2922="RWS","RWS (RWS)",IF($F2922="RAS","RAS (RAS)",IF($F2922="RMS","RMS (RMS)",IF($F2922="GOTS Organic","GOTS (Organic)",IF($F2922="GOTS Made with organic","GOTS (Made with Organic)",IF($F2922="GOTS Organic - in conversion","GOTS (Organic - In Conversion)",IF($F2922="GOTS Made with organic - in conversion","GOTS (Made with Organic - In Conversion)",""))))))))))))))),"")</f>
        <v/>
      </c>
      <c r="AA2922" s="13" t="str">
        <f t="shared" si="1320"/>
        <v/>
      </c>
      <c r="AB2922" s="155" t="str">
        <f t="shared" ref="AB2922" si="1348">IFERROR(IF($F2922="OCS 100", "OCS_100",IF($F2922="OCS Blended", "OCS_Blended",IF($F2922="OCS (No Label)", "OCS_No_Label",IF($F2922="RCS 100", "RCS_100",IF($F2922="RCS Blended","RCS_Blended",IF($F2922="GRS","GRS",IF($F2922="GRS (No Label)", "GRS_No_Label",IF($F2922="RDS","RDS",IF($F2922="RWS","RWS",IF($F2922="RMS","RMS",IF($F2922="GOTS Organic","GOTS_Organic",IF($F2922="GOTS Made with organic","GOTS_Made_with_organic",IF($F2922="GOTS Organic - in conversion","GOTS_Organic_in_Conversion",IF($F2922="GOTS Made with organic - in conversion","GOTS_Made_with_Organic_in_Conversion",IF($F2922="RAS","RAS",""))))))))))))))),"")</f>
        <v/>
      </c>
      <c r="AC2922" s="13" t="str">
        <f t="shared" ca="1" si="1325"/>
        <v>$AB</v>
      </c>
      <c r="AD2922" s="13" t="str" cm="1">
        <f t="array" aca="1" ref="AD2922" ca="1">IFERROR(IF((LEFT(INDIRECT("$F"&amp;$S2922),4))="GOTS",IF($G2922="Organic","GOTS_Organic_raw",(IF($G2922="Responsible","GOTS_Responsible",(IF($G2922="No Attribute (Conventional)","GOTS_conventional",(IF($G2922="Recycled Pre/Post-Consumer","GOTS_pre_post",(IF($G2922="In-Conversion","GOTS_in_conversion",(IF($G2922="Sustainably Sourced","Sustainably_sourced",""))))))))))),IF($G2922="Organic","Organic",(IF($G2922="Responsible","Responsible",(IF($G2922="No Attribute (Conventional)","No_Attribute_Conventional",(IF($G2922="Recycled Pre/Post-Consumer","Recycled_Pre_Post_Consumer",(IF($G2922="In-Conversion","In_Conversion",(IF($G2922="Recycled Pre-Consumer","Recycled_Pre_Consumer",(IF($G2922="Recycled Post-Consumer","Recycled_Post_Consumer",(IF($G2922="Sustainably Sourced","Sustainably_sourced","")))))))))))))))),"")</f>
        <v/>
      </c>
      <c r="AE2922" s="13" t="e" cm="1">
        <f t="array" aca="1" ref="AE2922" ca="1">IF(INDIRECT("$F"&amp;$S2922)="","",IF(LEFT(INDIRECT("$F"&amp;$S2922),3)="GRS","GRS_RCS_RM",IF((LEFT(INDIRECT("$F"&amp;$S2922),3))="RCS","GRS_RCS_RM",IF(INDIRECT("$F"&amp;$S2922)="OCS (No Label)","OCS_Conversion_RM",IF(LEFT(INDIRECT("$F"&amp;$S2922),3)="OCS","OCS_RM",IF(RIGHT(INDIRECT("$F"&amp;$S2922),10)="conversion","GOTS_RM_conversion",IF((LEFT(INDIRECT("$F"&amp;$S2922),4))="GOTS","GOTS_RM","Responsible_RM")))))))</f>
        <v>#REF!</v>
      </c>
      <c r="AF2922" s="13" t="str" cm="1">
        <f t="array" aca="1" ref="AF2922" ca="1">IF($S2922="","",INDIRECT("$Z"&amp;$S2922))</f>
        <v/>
      </c>
      <c r="AG2922" s="155" t="str">
        <f t="shared" si="1330"/>
        <v/>
      </c>
      <c r="AH2922" s="13" t="str" cm="1">
        <f t="array" aca="1" ref="AH2922" ca="1">IFERROR(INDIRECT("$ag"&amp;S2922),"")</f>
        <v/>
      </c>
      <c r="AI2922" s="13" t="e" cm="1">
        <f t="array" aca="1" ref="AI2922" ca="1">INDIRECT("O"&amp;S2921)</f>
        <v>#REF!</v>
      </c>
      <c r="AJ2922" s="13" t="str">
        <f>IF($I2922="","",INDEX('Raw Material'!$A$1:$J$75,MATCH(I2922,'Raw Material'!$A$1:$A$75,0),(MATCH(G2922,'Raw Material'!$A$1:$J$1,0))))</f>
        <v/>
      </c>
      <c r="AK2922" s="13" t="str">
        <f t="shared" si="1321"/>
        <v>YANLIŞRM</v>
      </c>
      <c r="AL2922" s="153" t="str">
        <f t="shared" si="1322"/>
        <v/>
      </c>
    </row>
    <row r="2923" spans="1:38" ht="16.5" customHeight="1">
      <c r="A2923" s="161"/>
      <c r="B2923" s="166"/>
      <c r="C2923" s="167"/>
      <c r="D2923" s="156"/>
      <c r="E2923" s="156"/>
      <c r="F2923" s="173"/>
      <c r="G2923" s="181"/>
      <c r="H2923" s="182"/>
      <c r="I2923" s="182"/>
      <c r="J2923" s="182"/>
      <c r="K2923" s="32"/>
      <c r="L2923" s="178"/>
      <c r="M2923" s="178"/>
      <c r="N2923" s="81"/>
      <c r="O2923" s="185"/>
      <c r="P2923" s="103"/>
      <c r="Q2923" s="84" t="str">
        <f t="shared" si="1323"/>
        <v/>
      </c>
      <c r="R2923" s="159"/>
      <c r="S2923" s="28" t="str" cm="1">
        <f t="array" aca="1" ref="S2923" ca="1">IF(INDIRECT("A"&amp;114+$U2923)&lt;&gt;"",114+$U2923,"")</f>
        <v/>
      </c>
      <c r="T2923" s="28" t="str">
        <f t="shared" ca="1" si="1324"/>
        <v>$B</v>
      </c>
      <c r="U2923" s="29">
        <f t="shared" si="1331"/>
        <v>2808</v>
      </c>
      <c r="V2923" s="29">
        <v>234.08333333335199</v>
      </c>
      <c r="W2923" s="29">
        <f t="shared" si="1336"/>
        <v>234</v>
      </c>
      <c r="X2923" s="41" t="str" cm="1">
        <f t="array" aca="1" ref="X2923" ca="1">IFERROR(INDEX('PC&amp;PD'!$A$1:$AP$15,ROW('PC&amp;PD'!$A$15),MATCH(INDIRECT(T2923),'PC&amp;PD'!$A$1:$AP$1,0)),"")</f>
        <v/>
      </c>
      <c r="Z2923" s="155"/>
      <c r="AA2923" s="13" t="str">
        <f t="shared" si="1320"/>
        <v/>
      </c>
      <c r="AB2923" s="155"/>
      <c r="AC2923" s="13" t="str">
        <f t="shared" ca="1" si="1325"/>
        <v>$AB</v>
      </c>
      <c r="AD2923" s="13" t="str" cm="1">
        <f t="array" aca="1" ref="AD2923" ca="1">IFERROR(IF((LEFT(INDIRECT("$F"&amp;$S2923),4))="GOTS",IF($G2923="Organic","GOTS_Organic_raw",(IF($G2923="Responsible","GOTS_Responsible",(IF($G2923="No Attribute (Conventional)","GOTS_conventional",(IF($G2923="Recycled Pre/Post-Consumer","GOTS_pre_post",(IF($G2923="In-Conversion","GOTS_in_conversion",(IF($G2923="Sustainably Sourced","Sustainably_sourced",""))))))))))),IF($G2923="Organic","Organic",(IF($G2923="Responsible","Responsible",(IF($G2923="No Attribute (Conventional)","No_Attribute_Conventional",(IF($G2923="Recycled Pre/Post-Consumer","Recycled_Pre_Post_Consumer",(IF($G2923="In-Conversion","In_Conversion",(IF($G2923="Recycled Pre-Consumer","Recycled_Pre_Consumer",(IF($G2923="Recycled Post-Consumer","Recycled_Post_Consumer",(IF($G2923="Sustainably Sourced","Sustainably_sourced","")))))))))))))))),"")</f>
        <v/>
      </c>
      <c r="AE2923" s="13" t="e" cm="1">
        <f t="array" aca="1" ref="AE2923" ca="1">IF(INDIRECT("$F"&amp;$S2923)="","",IF(LEFT(INDIRECT("$F"&amp;$S2923),3)="GRS","GRS_RCS_RM",IF((LEFT(INDIRECT("$F"&amp;$S2923),3))="RCS","GRS_RCS_RM",IF(INDIRECT("$F"&amp;$S2923)="OCS (No Label)","OCS_Conversion_RM",IF(LEFT(INDIRECT("$F"&amp;$S2923),3)="OCS","OCS_RM",IF(RIGHT(INDIRECT("$F"&amp;$S2923),10)="conversion","GOTS_RM_conversion",IF((LEFT(INDIRECT("$F"&amp;$S2923),4))="GOTS","GOTS_RM","Responsible_RM")))))))</f>
        <v>#REF!</v>
      </c>
      <c r="AF2923" s="13" t="str" cm="1">
        <f t="array" aca="1" ref="AF2923" ca="1">IF($S2923="","",INDIRECT("$Z"&amp;$S2923))</f>
        <v/>
      </c>
      <c r="AG2923" s="155"/>
      <c r="AH2923" s="13" t="str" cm="1">
        <f t="array" aca="1" ref="AH2923" ca="1">IFERROR(INDIRECT("$ag"&amp;S2923),"")</f>
        <v/>
      </c>
      <c r="AI2923" s="13" t="e" cm="1">
        <f t="array" aca="1" ref="AI2923" ca="1">INDIRECT("O"&amp;S2922)</f>
        <v>#REF!</v>
      </c>
      <c r="AJ2923" s="13" t="str">
        <f>IF($I2923="","",INDEX('Raw Material'!$A$1:$J$75,MATCH(I2923,'Raw Material'!$A$1:$A$75,0),(MATCH(G2923,'Raw Material'!$A$1:$J$1,0))))</f>
        <v/>
      </c>
      <c r="AK2923" s="13" t="str">
        <f t="shared" si="1321"/>
        <v>YANLIŞRM</v>
      </c>
      <c r="AL2923" s="153" t="str">
        <f t="shared" si="1322"/>
        <v/>
      </c>
    </row>
    <row r="2924" spans="1:38" ht="16.5" customHeight="1">
      <c r="A2924" s="161"/>
      <c r="B2924" s="166"/>
      <c r="C2924" s="167"/>
      <c r="D2924" s="156"/>
      <c r="E2924" s="156"/>
      <c r="F2924" s="173"/>
      <c r="G2924" s="181"/>
      <c r="H2924" s="182"/>
      <c r="I2924" s="182"/>
      <c r="J2924" s="182"/>
      <c r="K2924" s="32"/>
      <c r="L2924" s="178"/>
      <c r="M2924" s="178"/>
      <c r="N2924" s="81"/>
      <c r="O2924" s="185"/>
      <c r="P2924" s="103"/>
      <c r="Q2924" s="84" t="str">
        <f t="shared" si="1323"/>
        <v/>
      </c>
      <c r="R2924" s="159"/>
      <c r="S2924" s="28" t="str" cm="1">
        <f t="array" aca="1" ref="S2924" ca="1">IF(INDIRECT("A"&amp;114+$U2924)&lt;&gt;"",114+$U2924,"")</f>
        <v/>
      </c>
      <c r="T2924" s="28" t="str">
        <f t="shared" ca="1" si="1324"/>
        <v>$B</v>
      </c>
      <c r="U2924" s="29">
        <f t="shared" si="1331"/>
        <v>2808</v>
      </c>
      <c r="V2924" s="29">
        <v>234.16666666668499</v>
      </c>
      <c r="W2924" s="29">
        <f t="shared" si="1336"/>
        <v>234</v>
      </c>
      <c r="X2924" s="41" t="str" cm="1">
        <f t="array" aca="1" ref="X2924" ca="1">IFERROR(INDEX('PC&amp;PD'!$A$1:$AP$15,ROW('PC&amp;PD'!$A$15),MATCH(INDIRECT(T2924),'PC&amp;PD'!$A$1:$AP$1,0)),"")</f>
        <v/>
      </c>
      <c r="Z2924" s="155"/>
      <c r="AA2924" s="13" t="str">
        <f t="shared" si="1320"/>
        <v/>
      </c>
      <c r="AB2924" s="155"/>
      <c r="AC2924" s="13" t="str">
        <f t="shared" ca="1" si="1325"/>
        <v>$AB</v>
      </c>
      <c r="AD2924" s="13" t="str" cm="1">
        <f t="array" aca="1" ref="AD2924" ca="1">IFERROR(IF((LEFT(INDIRECT("$F"&amp;$S2924),4))="GOTS",IF($G2924="Organic","GOTS_Organic_raw",(IF($G2924="Responsible","GOTS_Responsible",(IF($G2924="No Attribute (Conventional)","GOTS_conventional",(IF($G2924="Recycled Pre/Post-Consumer","GOTS_pre_post",(IF($G2924="In-Conversion","GOTS_in_conversion",(IF($G2924="Sustainably Sourced","Sustainably_sourced",""))))))))))),IF($G2924="Organic","Organic",(IF($G2924="Responsible","Responsible",(IF($G2924="No Attribute (Conventional)","No_Attribute_Conventional",(IF($G2924="Recycled Pre/Post-Consumer","Recycled_Pre_Post_Consumer",(IF($G2924="In-Conversion","In_Conversion",(IF($G2924="Recycled Pre-Consumer","Recycled_Pre_Consumer",(IF($G2924="Recycled Post-Consumer","Recycled_Post_Consumer",(IF($G2924="Sustainably Sourced","Sustainably_sourced","")))))))))))))))),"")</f>
        <v/>
      </c>
      <c r="AE2924" s="13" t="e" cm="1">
        <f t="array" aca="1" ref="AE2924" ca="1">IF(INDIRECT("$F"&amp;$S2924)="","",IF(LEFT(INDIRECT("$F"&amp;$S2924),3)="GRS","GRS_RCS_RM",IF((LEFT(INDIRECT("$F"&amp;$S2924),3))="RCS","GRS_RCS_RM",IF(INDIRECT("$F"&amp;$S2924)="OCS (No Label)","OCS_Conversion_RM",IF(LEFT(INDIRECT("$F"&amp;$S2924),3)="OCS","OCS_RM",IF(RIGHT(INDIRECT("$F"&amp;$S2924),10)="conversion","GOTS_RM_conversion",IF((LEFT(INDIRECT("$F"&amp;$S2924),4))="GOTS","GOTS_RM","Responsible_RM")))))))</f>
        <v>#REF!</v>
      </c>
      <c r="AF2924" s="13" t="str" cm="1">
        <f t="array" aca="1" ref="AF2924" ca="1">IF($S2924="","",INDIRECT("$Z"&amp;$S2924))</f>
        <v/>
      </c>
      <c r="AG2924" s="155"/>
      <c r="AH2924" s="13" t="str" cm="1">
        <f t="array" aca="1" ref="AH2924" ca="1">IFERROR(INDIRECT("$ag"&amp;S2924),"")</f>
        <v/>
      </c>
      <c r="AI2924" s="13" t="e" cm="1">
        <f t="array" aca="1" ref="AI2924" ca="1">INDIRECT("O"&amp;S2923)</f>
        <v>#REF!</v>
      </c>
      <c r="AJ2924" s="13" t="str">
        <f>IF($I2924="","",INDEX('Raw Material'!$A$1:$J$75,MATCH(I2924,'Raw Material'!$A$1:$A$75,0),(MATCH(G2924,'Raw Material'!$A$1:$J$1,0))))</f>
        <v/>
      </c>
      <c r="AK2924" s="13" t="str">
        <f t="shared" si="1321"/>
        <v>YANLIŞRM</v>
      </c>
      <c r="AL2924" s="153" t="str">
        <f t="shared" si="1322"/>
        <v/>
      </c>
    </row>
    <row r="2925" spans="1:38" ht="16.5" customHeight="1">
      <c r="A2925" s="161"/>
      <c r="B2925" s="166"/>
      <c r="C2925" s="167"/>
      <c r="D2925" s="156"/>
      <c r="E2925" s="156"/>
      <c r="F2925" s="174"/>
      <c r="G2925" s="181"/>
      <c r="H2925" s="182"/>
      <c r="I2925" s="182"/>
      <c r="J2925" s="182"/>
      <c r="K2925" s="32"/>
      <c r="L2925" s="178"/>
      <c r="M2925" s="178"/>
      <c r="N2925" s="81"/>
      <c r="O2925" s="185"/>
      <c r="P2925" s="103"/>
      <c r="Q2925" s="84" t="str">
        <f t="shared" si="1323"/>
        <v/>
      </c>
      <c r="R2925" s="159"/>
      <c r="S2925" s="28" t="str" cm="1">
        <f t="array" aca="1" ref="S2925" ca="1">IF(INDIRECT("A"&amp;114+$U2925)&lt;&gt;"",114+$U2925,"")</f>
        <v/>
      </c>
      <c r="T2925" s="28" t="str">
        <f t="shared" ca="1" si="1324"/>
        <v>$B</v>
      </c>
      <c r="U2925" s="29">
        <f t="shared" si="1331"/>
        <v>2808</v>
      </c>
      <c r="V2925" s="29">
        <v>234.25000000001799</v>
      </c>
      <c r="W2925" s="29">
        <f t="shared" si="1336"/>
        <v>234</v>
      </c>
      <c r="X2925" s="41" t="str" cm="1">
        <f t="array" aca="1" ref="X2925" ca="1">IFERROR(INDEX('PC&amp;PD'!$A$1:$AP$15,ROW('PC&amp;PD'!$A$15),MATCH(INDIRECT(T2925),'PC&amp;PD'!$A$1:$AP$1,0)),"")</f>
        <v/>
      </c>
      <c r="Z2925" s="155"/>
      <c r="AA2925" s="13" t="str">
        <f t="shared" si="1320"/>
        <v/>
      </c>
      <c r="AB2925" s="155"/>
      <c r="AC2925" s="13" t="str">
        <f t="shared" ca="1" si="1325"/>
        <v>$AB</v>
      </c>
      <c r="AD2925" s="13" t="str" cm="1">
        <f t="array" aca="1" ref="AD2925" ca="1">IFERROR(IF((LEFT(INDIRECT("$F"&amp;$S2925),4))="GOTS",IF($G2925="Organic","GOTS_Organic_raw",(IF($G2925="Responsible","GOTS_Responsible",(IF($G2925="No Attribute (Conventional)","GOTS_conventional",(IF($G2925="Recycled Pre/Post-Consumer","GOTS_pre_post",(IF($G2925="In-Conversion","GOTS_in_conversion",(IF($G2925="Sustainably Sourced","Sustainably_sourced",""))))))))))),IF($G2925="Organic","Organic",(IF($G2925="Responsible","Responsible",(IF($G2925="No Attribute (Conventional)","No_Attribute_Conventional",(IF($G2925="Recycled Pre/Post-Consumer","Recycled_Pre_Post_Consumer",(IF($G2925="In-Conversion","In_Conversion",(IF($G2925="Recycled Pre-Consumer","Recycled_Pre_Consumer",(IF($G2925="Recycled Post-Consumer","Recycled_Post_Consumer",(IF($G2925="Sustainably Sourced","Sustainably_sourced","")))))))))))))))),"")</f>
        <v/>
      </c>
      <c r="AE2925" s="13" t="e" cm="1">
        <f t="array" aca="1" ref="AE2925" ca="1">IF(INDIRECT("$F"&amp;$S2925)="","",IF(LEFT(INDIRECT("$F"&amp;$S2925),3)="GRS","GRS_RCS_RM",IF((LEFT(INDIRECT("$F"&amp;$S2925),3))="RCS","GRS_RCS_RM",IF(INDIRECT("$F"&amp;$S2925)="OCS (No Label)","OCS_Conversion_RM",IF(LEFT(INDIRECT("$F"&amp;$S2925),3)="OCS","OCS_RM",IF(RIGHT(INDIRECT("$F"&amp;$S2925),10)="conversion","GOTS_RM_conversion",IF((LEFT(INDIRECT("$F"&amp;$S2925),4))="GOTS","GOTS_RM","Responsible_RM")))))))</f>
        <v>#REF!</v>
      </c>
      <c r="AF2925" s="13" t="str" cm="1">
        <f t="array" aca="1" ref="AF2925" ca="1">IF($S2925="","",INDIRECT("$Z"&amp;$S2925))</f>
        <v/>
      </c>
      <c r="AG2925" s="155"/>
      <c r="AH2925" s="13" t="str" cm="1">
        <f t="array" aca="1" ref="AH2925" ca="1">IFERROR(INDIRECT("$ag"&amp;S2925),"")</f>
        <v/>
      </c>
      <c r="AI2925" s="13" t="e" cm="1">
        <f t="array" aca="1" ref="AI2925" ca="1">INDIRECT("O"&amp;S2924)</f>
        <v>#REF!</v>
      </c>
      <c r="AJ2925" s="13" t="str">
        <f>IF($I2925="","",INDEX('Raw Material'!$A$1:$J$75,MATCH(I2925,'Raw Material'!$A$1:$A$75,0),(MATCH(G2925,'Raw Material'!$A$1:$J$1,0))))</f>
        <v/>
      </c>
      <c r="AK2925" s="13" t="str">
        <f t="shared" si="1321"/>
        <v>YANLIŞRM</v>
      </c>
      <c r="AL2925" s="153" t="str">
        <f t="shared" si="1322"/>
        <v/>
      </c>
    </row>
    <row r="2926" spans="1:38" ht="16.5" customHeight="1">
      <c r="A2926" s="161"/>
      <c r="B2926" s="166"/>
      <c r="C2926" s="167"/>
      <c r="D2926" s="156"/>
      <c r="E2926" s="156"/>
      <c r="F2926" s="174"/>
      <c r="G2926" s="181"/>
      <c r="H2926" s="182"/>
      <c r="I2926" s="182"/>
      <c r="J2926" s="182"/>
      <c r="K2926" s="32"/>
      <c r="L2926" s="178"/>
      <c r="M2926" s="178"/>
      <c r="N2926" s="81"/>
      <c r="O2926" s="185"/>
      <c r="P2926" s="103"/>
      <c r="Q2926" s="84" t="str">
        <f t="shared" si="1323"/>
        <v/>
      </c>
      <c r="R2926" s="159"/>
      <c r="S2926" s="28" t="str" cm="1">
        <f t="array" aca="1" ref="S2926" ca="1">IF(INDIRECT("A"&amp;114+$U2926)&lt;&gt;"",114+$U2926,"")</f>
        <v/>
      </c>
      <c r="T2926" s="28" t="str">
        <f t="shared" ca="1" si="1324"/>
        <v>$B</v>
      </c>
      <c r="U2926" s="29">
        <f t="shared" si="1331"/>
        <v>2808</v>
      </c>
      <c r="V2926" s="29">
        <v>234.33333333335199</v>
      </c>
      <c r="W2926" s="29">
        <f t="shared" si="1336"/>
        <v>234</v>
      </c>
      <c r="X2926" s="41" t="str" cm="1">
        <f t="array" aca="1" ref="X2926" ca="1">IFERROR(INDEX('PC&amp;PD'!$A$1:$AP$15,ROW('PC&amp;PD'!$A$15),MATCH(INDIRECT(T2926),'PC&amp;PD'!$A$1:$AP$1,0)),"")</f>
        <v/>
      </c>
      <c r="Z2926" s="155"/>
      <c r="AA2926" s="13" t="str">
        <f t="shared" si="1320"/>
        <v/>
      </c>
      <c r="AB2926" s="155"/>
      <c r="AC2926" s="13" t="str">
        <f t="shared" ca="1" si="1325"/>
        <v>$AB</v>
      </c>
      <c r="AD2926" s="13" t="str" cm="1">
        <f t="array" aca="1" ref="AD2926" ca="1">IFERROR(IF((LEFT(INDIRECT("$F"&amp;$S2926),4))="GOTS",IF($G2926="Organic","GOTS_Organic_raw",(IF($G2926="Responsible","GOTS_Responsible",(IF($G2926="No Attribute (Conventional)","GOTS_conventional",(IF($G2926="Recycled Pre/Post-Consumer","GOTS_pre_post",(IF($G2926="In-Conversion","GOTS_in_conversion",(IF($G2926="Sustainably Sourced","Sustainably_sourced",""))))))))))),IF($G2926="Organic","Organic",(IF($G2926="Responsible","Responsible",(IF($G2926="No Attribute (Conventional)","No_Attribute_Conventional",(IF($G2926="Recycled Pre/Post-Consumer","Recycled_Pre_Post_Consumer",(IF($G2926="In-Conversion","In_Conversion",(IF($G2926="Recycled Pre-Consumer","Recycled_Pre_Consumer",(IF($G2926="Recycled Post-Consumer","Recycled_Post_Consumer",(IF($G2926="Sustainably Sourced","Sustainably_sourced","")))))))))))))))),"")</f>
        <v/>
      </c>
      <c r="AE2926" s="13" t="e" cm="1">
        <f t="array" aca="1" ref="AE2926" ca="1">IF(INDIRECT("$F"&amp;$S2926)="","",IF(LEFT(INDIRECT("$F"&amp;$S2926),3)="GRS","GRS_RCS_RM",IF((LEFT(INDIRECT("$F"&amp;$S2926),3))="RCS","GRS_RCS_RM",IF(INDIRECT("$F"&amp;$S2926)="OCS (No Label)","OCS_Conversion_RM",IF(LEFT(INDIRECT("$F"&amp;$S2926),3)="OCS","OCS_RM",IF(RIGHT(INDIRECT("$F"&amp;$S2926),10)="conversion","GOTS_RM_conversion",IF((LEFT(INDIRECT("$F"&amp;$S2926),4))="GOTS","GOTS_RM","Responsible_RM")))))))</f>
        <v>#REF!</v>
      </c>
      <c r="AF2926" s="13" t="str" cm="1">
        <f t="array" aca="1" ref="AF2926" ca="1">IF($S2926="","",INDIRECT("$Z"&amp;$S2926))</f>
        <v/>
      </c>
      <c r="AG2926" s="155"/>
      <c r="AH2926" s="13" t="str" cm="1">
        <f t="array" aca="1" ref="AH2926" ca="1">IFERROR(INDIRECT("$ag"&amp;S2926),"")</f>
        <v/>
      </c>
      <c r="AI2926" s="13" t="e" cm="1">
        <f t="array" aca="1" ref="AI2926" ca="1">INDIRECT("O"&amp;S2925)</f>
        <v>#REF!</v>
      </c>
      <c r="AJ2926" s="13" t="str">
        <f>IF($I2926="","",INDEX('Raw Material'!$A$1:$J$75,MATCH(I2926,'Raw Material'!$A$1:$A$75,0),(MATCH(G2926,'Raw Material'!$A$1:$J$1,0))))</f>
        <v/>
      </c>
      <c r="AK2926" s="13" t="str">
        <f t="shared" si="1321"/>
        <v>YANLIŞRM</v>
      </c>
      <c r="AL2926" s="153" t="str">
        <f t="shared" si="1322"/>
        <v/>
      </c>
    </row>
    <row r="2927" spans="1:38" ht="16.5" customHeight="1">
      <c r="A2927" s="161"/>
      <c r="B2927" s="166"/>
      <c r="C2927" s="167"/>
      <c r="D2927" s="156"/>
      <c r="E2927" s="156"/>
      <c r="F2927" s="174"/>
      <c r="G2927" s="181"/>
      <c r="H2927" s="182"/>
      <c r="I2927" s="182"/>
      <c r="J2927" s="182"/>
      <c r="K2927" s="32"/>
      <c r="L2927" s="178"/>
      <c r="M2927" s="178"/>
      <c r="N2927" s="81"/>
      <c r="O2927" s="185"/>
      <c r="P2927" s="103"/>
      <c r="Q2927" s="84" t="str">
        <f t="shared" si="1323"/>
        <v/>
      </c>
      <c r="R2927" s="159"/>
      <c r="S2927" s="28" t="str" cm="1">
        <f t="array" aca="1" ref="S2927" ca="1">IF(INDIRECT("A"&amp;114+$U2927)&lt;&gt;"",114+$U2927,"")</f>
        <v/>
      </c>
      <c r="T2927" s="28" t="str">
        <f t="shared" ca="1" si="1324"/>
        <v>$B</v>
      </c>
      <c r="U2927" s="29">
        <f t="shared" si="1331"/>
        <v>2808</v>
      </c>
      <c r="V2927" s="29">
        <v>234.41666666668499</v>
      </c>
      <c r="W2927" s="29">
        <f t="shared" si="1336"/>
        <v>234</v>
      </c>
      <c r="X2927" s="41" t="str" cm="1">
        <f t="array" aca="1" ref="X2927" ca="1">IFERROR(INDEX('PC&amp;PD'!$A$1:$AP$15,ROW('PC&amp;PD'!$A$15),MATCH(INDIRECT(T2927),'PC&amp;PD'!$A$1:$AP$1,0)),"")</f>
        <v/>
      </c>
      <c r="Z2927" s="155"/>
      <c r="AA2927" s="13" t="str">
        <f t="shared" si="1320"/>
        <v/>
      </c>
      <c r="AB2927" s="155"/>
      <c r="AC2927" s="13" t="str">
        <f t="shared" ca="1" si="1325"/>
        <v>$AB</v>
      </c>
      <c r="AD2927" s="13" t="str" cm="1">
        <f t="array" aca="1" ref="AD2927" ca="1">IFERROR(IF((LEFT(INDIRECT("$F"&amp;$S2927),4))="GOTS",IF($G2927="Organic","GOTS_Organic_raw",(IF($G2927="Responsible","GOTS_Responsible",(IF($G2927="No Attribute (Conventional)","GOTS_conventional",(IF($G2927="Recycled Pre/Post-Consumer","GOTS_pre_post",(IF($G2927="In-Conversion","GOTS_in_conversion",(IF($G2927="Sustainably Sourced","Sustainably_sourced",""))))))))))),IF($G2927="Organic","Organic",(IF($G2927="Responsible","Responsible",(IF($G2927="No Attribute (Conventional)","No_Attribute_Conventional",(IF($G2927="Recycled Pre/Post-Consumer","Recycled_Pre_Post_Consumer",(IF($G2927="In-Conversion","In_Conversion",(IF($G2927="Recycled Pre-Consumer","Recycled_Pre_Consumer",(IF($G2927="Recycled Post-Consumer","Recycled_Post_Consumer",(IF($G2927="Sustainably Sourced","Sustainably_sourced","")))))))))))))))),"")</f>
        <v/>
      </c>
      <c r="AE2927" s="13" t="e" cm="1">
        <f t="array" aca="1" ref="AE2927" ca="1">IF(INDIRECT("$F"&amp;$S2927)="","",IF(LEFT(INDIRECT("$F"&amp;$S2927),3)="GRS","GRS_RCS_RM",IF((LEFT(INDIRECT("$F"&amp;$S2927),3))="RCS","GRS_RCS_RM",IF(INDIRECT("$F"&amp;$S2927)="OCS (No Label)","OCS_Conversion_RM",IF(LEFT(INDIRECT("$F"&amp;$S2927),3)="OCS","OCS_RM",IF(RIGHT(INDIRECT("$F"&amp;$S2927),10)="conversion","GOTS_RM_conversion",IF((LEFT(INDIRECT("$F"&amp;$S2927),4))="GOTS","GOTS_RM","Responsible_RM")))))))</f>
        <v>#REF!</v>
      </c>
      <c r="AF2927" s="13" t="str" cm="1">
        <f t="array" aca="1" ref="AF2927" ca="1">IF($S2927="","",INDIRECT("$Z"&amp;$S2927))</f>
        <v/>
      </c>
      <c r="AG2927" s="155"/>
      <c r="AH2927" s="13" t="str" cm="1">
        <f t="array" aca="1" ref="AH2927" ca="1">IFERROR(INDIRECT("$ag"&amp;S2927),"")</f>
        <v/>
      </c>
      <c r="AI2927" s="13" t="e" cm="1">
        <f t="array" aca="1" ref="AI2927" ca="1">INDIRECT("O"&amp;S2926)</f>
        <v>#REF!</v>
      </c>
      <c r="AJ2927" s="13" t="str">
        <f>IF($I2927="","",INDEX('Raw Material'!$A$1:$J$75,MATCH(I2927,'Raw Material'!$A$1:$A$75,0),(MATCH(G2927,'Raw Material'!$A$1:$J$1,0))))</f>
        <v/>
      </c>
      <c r="AK2927" s="13" t="str">
        <f t="shared" si="1321"/>
        <v>YANLIŞRM</v>
      </c>
      <c r="AL2927" s="153" t="str">
        <f t="shared" si="1322"/>
        <v/>
      </c>
    </row>
    <row r="2928" spans="1:38" ht="16.5" customHeight="1">
      <c r="A2928" s="162"/>
      <c r="B2928" s="168"/>
      <c r="C2928" s="169"/>
      <c r="D2928" s="156"/>
      <c r="E2928" s="156"/>
      <c r="F2928" s="175"/>
      <c r="G2928" s="181"/>
      <c r="H2928" s="182"/>
      <c r="I2928" s="182"/>
      <c r="J2928" s="182"/>
      <c r="K2928" s="32"/>
      <c r="L2928" s="179"/>
      <c r="M2928" s="179"/>
      <c r="N2928" s="81"/>
      <c r="O2928" s="185"/>
      <c r="P2928" s="103"/>
      <c r="Q2928" s="84" t="str">
        <f t="shared" si="1323"/>
        <v/>
      </c>
      <c r="R2928" s="159"/>
      <c r="S2928" s="28" t="str" cm="1">
        <f t="array" aca="1" ref="S2928" ca="1">IF(INDIRECT("A"&amp;114+$U2928)&lt;&gt;"",114+$U2928,"")</f>
        <v/>
      </c>
      <c r="T2928" s="28" t="str">
        <f t="shared" ca="1" si="1324"/>
        <v>$B</v>
      </c>
      <c r="U2928" s="29">
        <f t="shared" si="1331"/>
        <v>2808</v>
      </c>
      <c r="V2928" s="29">
        <v>234.50000000001799</v>
      </c>
      <c r="W2928" s="29">
        <f t="shared" si="1336"/>
        <v>234</v>
      </c>
      <c r="X2928" s="41" t="str" cm="1">
        <f t="array" aca="1" ref="X2928" ca="1">IFERROR(INDEX('PC&amp;PD'!$A$1:$AP$15,ROW('PC&amp;PD'!$A$15),MATCH(INDIRECT(T2928),'PC&amp;PD'!$A$1:$AP$1,0)),"")</f>
        <v/>
      </c>
      <c r="Z2928" s="155"/>
      <c r="AA2928" s="13" t="str">
        <f t="shared" si="1320"/>
        <v/>
      </c>
      <c r="AB2928" s="155"/>
      <c r="AC2928" s="13" t="str">
        <f t="shared" ca="1" si="1325"/>
        <v>$AB</v>
      </c>
      <c r="AD2928" s="13" t="str" cm="1">
        <f t="array" aca="1" ref="AD2928" ca="1">IFERROR(IF((LEFT(INDIRECT("$F"&amp;$S2928),4))="GOTS",IF($G2928="Organic","GOTS_Organic_raw",(IF($G2928="Responsible","GOTS_Responsible",(IF($G2928="No Attribute (Conventional)","GOTS_conventional",(IF($G2928="Recycled Pre/Post-Consumer","GOTS_pre_post",(IF($G2928="In-Conversion","GOTS_in_conversion",(IF($G2928="Sustainably Sourced","Sustainably_sourced",""))))))))))),IF($G2928="Organic","Organic",(IF($G2928="Responsible","Responsible",(IF($G2928="No Attribute (Conventional)","No_Attribute_Conventional",(IF($G2928="Recycled Pre/Post-Consumer","Recycled_Pre_Post_Consumer",(IF($G2928="In-Conversion","In_Conversion",(IF($G2928="Recycled Pre-Consumer","Recycled_Pre_Consumer",(IF($G2928="Recycled Post-Consumer","Recycled_Post_Consumer",(IF($G2928="Sustainably Sourced","Sustainably_sourced","")))))))))))))))),"")</f>
        <v/>
      </c>
      <c r="AE2928" s="13" t="e" cm="1">
        <f t="array" aca="1" ref="AE2928" ca="1">IF(INDIRECT("$F"&amp;$S2928)="","",IF(LEFT(INDIRECT("$F"&amp;$S2928),3)="GRS","GRS_RCS_RM",IF((LEFT(INDIRECT("$F"&amp;$S2928),3))="RCS","GRS_RCS_RM",IF(INDIRECT("$F"&amp;$S2928)="OCS (No Label)","OCS_Conversion_RM",IF(LEFT(INDIRECT("$F"&amp;$S2928),3)="OCS","OCS_RM",IF(RIGHT(INDIRECT("$F"&amp;$S2928),10)="conversion","GOTS_RM_conversion",IF((LEFT(INDIRECT("$F"&amp;$S2928),4))="GOTS","GOTS_RM","Responsible_RM")))))))</f>
        <v>#REF!</v>
      </c>
      <c r="AF2928" s="13" t="str" cm="1">
        <f t="array" aca="1" ref="AF2928" ca="1">IF($S2928="","",INDIRECT("$Z"&amp;$S2928))</f>
        <v/>
      </c>
      <c r="AG2928" s="155"/>
      <c r="AH2928" s="13" t="str" cm="1">
        <f t="array" aca="1" ref="AH2928" ca="1">IFERROR(INDIRECT("$ag"&amp;S2928),"")</f>
        <v/>
      </c>
      <c r="AI2928" s="13" t="e" cm="1">
        <f t="array" aca="1" ref="AI2928" ca="1">INDIRECT("O"&amp;S2927)</f>
        <v>#REF!</v>
      </c>
      <c r="AJ2928" s="13" t="str">
        <f>IF($I2928="","",INDEX('Raw Material'!$A$1:$J$75,MATCH(I2928,'Raw Material'!$A$1:$A$75,0),(MATCH(G2928,'Raw Material'!$A$1:$J$1,0))))</f>
        <v/>
      </c>
      <c r="AK2928" s="13" t="str">
        <f t="shared" si="1321"/>
        <v>YANLIŞRM</v>
      </c>
      <c r="AL2928" s="153" t="str">
        <f t="shared" si="1322"/>
        <v/>
      </c>
    </row>
    <row r="2929" spans="1:38" ht="16.5" customHeight="1">
      <c r="A2929" s="162"/>
      <c r="B2929" s="168"/>
      <c r="C2929" s="169"/>
      <c r="D2929" s="156"/>
      <c r="E2929" s="156"/>
      <c r="F2929" s="175"/>
      <c r="G2929" s="181"/>
      <c r="H2929" s="182"/>
      <c r="I2929" s="182"/>
      <c r="J2929" s="182"/>
      <c r="K2929" s="32"/>
      <c r="L2929" s="179"/>
      <c r="M2929" s="179"/>
      <c r="N2929" s="81"/>
      <c r="O2929" s="185"/>
      <c r="P2929" s="103"/>
      <c r="Q2929" s="84" t="str">
        <f t="shared" si="1323"/>
        <v/>
      </c>
      <c r="R2929" s="159"/>
      <c r="S2929" s="28" t="str" cm="1">
        <f t="array" aca="1" ref="S2929" ca="1">IF(INDIRECT("A"&amp;114+$U2929)&lt;&gt;"",114+$U2929,"")</f>
        <v/>
      </c>
      <c r="T2929" s="28" t="str">
        <f t="shared" ca="1" si="1324"/>
        <v>$B</v>
      </c>
      <c r="U2929" s="29">
        <f t="shared" si="1331"/>
        <v>2808</v>
      </c>
      <c r="V2929" s="29">
        <v>234.58333333335199</v>
      </c>
      <c r="W2929" s="29">
        <f t="shared" si="1336"/>
        <v>234</v>
      </c>
      <c r="X2929" s="41" t="str" cm="1">
        <f t="array" aca="1" ref="X2929" ca="1">IFERROR(INDEX('PC&amp;PD'!$A$1:$AP$15,ROW('PC&amp;PD'!$A$15),MATCH(INDIRECT(T2929),'PC&amp;PD'!$A$1:$AP$1,0)),"")</f>
        <v/>
      </c>
      <c r="Z2929" s="155"/>
      <c r="AA2929" s="13" t="str">
        <f t="shared" si="1320"/>
        <v/>
      </c>
      <c r="AB2929" s="155"/>
      <c r="AC2929" s="13" t="str">
        <f t="shared" ca="1" si="1325"/>
        <v>$AB</v>
      </c>
      <c r="AD2929" s="13" t="str" cm="1">
        <f t="array" aca="1" ref="AD2929" ca="1">IFERROR(IF((LEFT(INDIRECT("$F"&amp;$S2929),4))="GOTS",IF($G2929="Organic","GOTS_Organic_raw",(IF($G2929="Responsible","GOTS_Responsible",(IF($G2929="No Attribute (Conventional)","GOTS_conventional",(IF($G2929="Recycled Pre/Post-Consumer","GOTS_pre_post",(IF($G2929="In-Conversion","GOTS_in_conversion",(IF($G2929="Sustainably Sourced","Sustainably_sourced",""))))))))))),IF($G2929="Organic","Organic",(IF($G2929="Responsible","Responsible",(IF($G2929="No Attribute (Conventional)","No_Attribute_Conventional",(IF($G2929="Recycled Pre/Post-Consumer","Recycled_Pre_Post_Consumer",(IF($G2929="In-Conversion","In_Conversion",(IF($G2929="Recycled Pre-Consumer","Recycled_Pre_Consumer",(IF($G2929="Recycled Post-Consumer","Recycled_Post_Consumer",(IF($G2929="Sustainably Sourced","Sustainably_sourced","")))))))))))))))),"")</f>
        <v/>
      </c>
      <c r="AE2929" s="13" t="e" cm="1">
        <f t="array" aca="1" ref="AE2929" ca="1">IF(INDIRECT("$F"&amp;$S2929)="","",IF(LEFT(INDIRECT("$F"&amp;$S2929),3)="GRS","GRS_RCS_RM",IF((LEFT(INDIRECT("$F"&amp;$S2929),3))="RCS","GRS_RCS_RM",IF(INDIRECT("$F"&amp;$S2929)="OCS (No Label)","OCS_Conversion_RM",IF(LEFT(INDIRECT("$F"&amp;$S2929),3)="OCS","OCS_RM",IF(RIGHT(INDIRECT("$F"&amp;$S2929),10)="conversion","GOTS_RM_conversion",IF((LEFT(INDIRECT("$F"&amp;$S2929),4))="GOTS","GOTS_RM","Responsible_RM")))))))</f>
        <v>#REF!</v>
      </c>
      <c r="AF2929" s="13" t="str" cm="1">
        <f t="array" aca="1" ref="AF2929" ca="1">IF($S2929="","",INDIRECT("$Z"&amp;$S2929))</f>
        <v/>
      </c>
      <c r="AG2929" s="155"/>
      <c r="AH2929" s="13" t="str" cm="1">
        <f t="array" aca="1" ref="AH2929" ca="1">IFERROR(INDIRECT("$ag"&amp;S2929),"")</f>
        <v/>
      </c>
      <c r="AI2929" s="13" t="e" cm="1">
        <f t="array" aca="1" ref="AI2929" ca="1">INDIRECT("O"&amp;S2928)</f>
        <v>#REF!</v>
      </c>
      <c r="AJ2929" s="13" t="str">
        <f>IF($I2929="","",INDEX('Raw Material'!$A$1:$J$75,MATCH(I2929,'Raw Material'!$A$1:$A$75,0),(MATCH(G2929,'Raw Material'!$A$1:$J$1,0))))</f>
        <v/>
      </c>
      <c r="AK2929" s="13" t="str">
        <f t="shared" si="1321"/>
        <v>YANLIŞRM</v>
      </c>
      <c r="AL2929" s="153" t="str">
        <f t="shared" si="1322"/>
        <v/>
      </c>
    </row>
    <row r="2930" spans="1:38" ht="16.5" customHeight="1">
      <c r="A2930" s="162"/>
      <c r="B2930" s="168"/>
      <c r="C2930" s="169"/>
      <c r="D2930" s="156"/>
      <c r="E2930" s="156"/>
      <c r="F2930" s="175"/>
      <c r="G2930" s="181"/>
      <c r="H2930" s="182"/>
      <c r="I2930" s="182"/>
      <c r="J2930" s="182"/>
      <c r="K2930" s="32"/>
      <c r="L2930" s="179"/>
      <c r="M2930" s="179"/>
      <c r="N2930" s="81"/>
      <c r="O2930" s="185"/>
      <c r="P2930" s="103"/>
      <c r="Q2930" s="84" t="str">
        <f t="shared" si="1323"/>
        <v/>
      </c>
      <c r="R2930" s="159"/>
      <c r="S2930" s="28" t="str" cm="1">
        <f t="array" aca="1" ref="S2930" ca="1">IF(INDIRECT("A"&amp;114+$U2930)&lt;&gt;"",114+$U2930,"")</f>
        <v/>
      </c>
      <c r="T2930" s="28" t="str">
        <f t="shared" ca="1" si="1324"/>
        <v>$B</v>
      </c>
      <c r="U2930" s="29">
        <f t="shared" si="1331"/>
        <v>2808</v>
      </c>
      <c r="V2930" s="29">
        <v>234.66666666668499</v>
      </c>
      <c r="W2930" s="29">
        <f t="shared" si="1336"/>
        <v>234</v>
      </c>
      <c r="X2930" s="41" t="str" cm="1">
        <f t="array" aca="1" ref="X2930" ca="1">IFERROR(INDEX('PC&amp;PD'!$A$1:$AP$15,ROW('PC&amp;PD'!$A$15),MATCH(INDIRECT(T2930),'PC&amp;PD'!$A$1:$AP$1,0)),"")</f>
        <v/>
      </c>
      <c r="Z2930" s="155"/>
      <c r="AA2930" s="13" t="str">
        <f t="shared" si="1320"/>
        <v/>
      </c>
      <c r="AB2930" s="155"/>
      <c r="AC2930" s="13" t="str">
        <f t="shared" ca="1" si="1325"/>
        <v>$AB</v>
      </c>
      <c r="AD2930" s="13" t="str" cm="1">
        <f t="array" aca="1" ref="AD2930" ca="1">IFERROR(IF((LEFT(INDIRECT("$F"&amp;$S2930),4))="GOTS",IF($G2930="Organic","GOTS_Organic_raw",(IF($G2930="Responsible","GOTS_Responsible",(IF($G2930="No Attribute (Conventional)","GOTS_conventional",(IF($G2930="Recycled Pre/Post-Consumer","GOTS_pre_post",(IF($G2930="In-Conversion","GOTS_in_conversion",(IF($G2930="Sustainably Sourced","Sustainably_sourced",""))))))))))),IF($G2930="Organic","Organic",(IF($G2930="Responsible","Responsible",(IF($G2930="No Attribute (Conventional)","No_Attribute_Conventional",(IF($G2930="Recycled Pre/Post-Consumer","Recycled_Pre_Post_Consumer",(IF($G2930="In-Conversion","In_Conversion",(IF($G2930="Recycled Pre-Consumer","Recycled_Pre_Consumer",(IF($G2930="Recycled Post-Consumer","Recycled_Post_Consumer",(IF($G2930="Sustainably Sourced","Sustainably_sourced","")))))))))))))))),"")</f>
        <v/>
      </c>
      <c r="AE2930" s="13" t="e" cm="1">
        <f t="array" aca="1" ref="AE2930" ca="1">IF(INDIRECT("$F"&amp;$S2930)="","",IF(LEFT(INDIRECT("$F"&amp;$S2930),3)="GRS","GRS_RCS_RM",IF((LEFT(INDIRECT("$F"&amp;$S2930),3))="RCS","GRS_RCS_RM",IF(INDIRECT("$F"&amp;$S2930)="OCS (No Label)","OCS_Conversion_RM",IF(LEFT(INDIRECT("$F"&amp;$S2930),3)="OCS","OCS_RM",IF(RIGHT(INDIRECT("$F"&amp;$S2930),10)="conversion","GOTS_RM_conversion",IF((LEFT(INDIRECT("$F"&amp;$S2930),4))="GOTS","GOTS_RM","Responsible_RM")))))))</f>
        <v>#REF!</v>
      </c>
      <c r="AF2930" s="13" t="str" cm="1">
        <f t="array" aca="1" ref="AF2930" ca="1">IF($S2930="","",INDIRECT("$Z"&amp;$S2930))</f>
        <v/>
      </c>
      <c r="AG2930" s="155"/>
      <c r="AH2930" s="13" t="str" cm="1">
        <f t="array" aca="1" ref="AH2930" ca="1">IFERROR(INDIRECT("$ag"&amp;S2930),"")</f>
        <v/>
      </c>
      <c r="AI2930" s="13" t="e" cm="1">
        <f t="array" aca="1" ref="AI2930" ca="1">INDIRECT("O"&amp;S2929)</f>
        <v>#REF!</v>
      </c>
      <c r="AJ2930" s="13" t="str">
        <f>IF($I2930="","",INDEX('Raw Material'!$A$1:$J$75,MATCH(I2930,'Raw Material'!$A$1:$A$75,0),(MATCH(G2930,'Raw Material'!$A$1:$J$1,0))))</f>
        <v/>
      </c>
      <c r="AK2930" s="13" t="str">
        <f t="shared" si="1321"/>
        <v>YANLIŞRM</v>
      </c>
      <c r="AL2930" s="153" t="str">
        <f t="shared" si="1322"/>
        <v/>
      </c>
    </row>
    <row r="2931" spans="1:38" ht="16.5" customHeight="1">
      <c r="A2931" s="162"/>
      <c r="B2931" s="168"/>
      <c r="C2931" s="169"/>
      <c r="D2931" s="156"/>
      <c r="E2931" s="156"/>
      <c r="F2931" s="175"/>
      <c r="G2931" s="181"/>
      <c r="H2931" s="182"/>
      <c r="I2931" s="182"/>
      <c r="J2931" s="182"/>
      <c r="K2931" s="32"/>
      <c r="L2931" s="179"/>
      <c r="M2931" s="179"/>
      <c r="N2931" s="81"/>
      <c r="O2931" s="185"/>
      <c r="P2931" s="103"/>
      <c r="Q2931" s="84" t="str">
        <f t="shared" si="1323"/>
        <v/>
      </c>
      <c r="R2931" s="159"/>
      <c r="S2931" s="28" t="str" cm="1">
        <f t="array" aca="1" ref="S2931" ca="1">IF(INDIRECT("A"&amp;114+$U2931)&lt;&gt;"",114+$U2931,"")</f>
        <v/>
      </c>
      <c r="T2931" s="28" t="str">
        <f t="shared" ca="1" si="1324"/>
        <v>$B</v>
      </c>
      <c r="U2931" s="29">
        <f t="shared" si="1331"/>
        <v>2808</v>
      </c>
      <c r="V2931" s="29">
        <v>234.75000000001799</v>
      </c>
      <c r="W2931" s="29">
        <f t="shared" si="1336"/>
        <v>234</v>
      </c>
      <c r="X2931" s="41" t="str" cm="1">
        <f t="array" aca="1" ref="X2931" ca="1">IFERROR(INDEX('PC&amp;PD'!$A$1:$AP$15,ROW('PC&amp;PD'!$A$15),MATCH(INDIRECT(T2931),'PC&amp;PD'!$A$1:$AP$1,0)),"")</f>
        <v/>
      </c>
      <c r="Z2931" s="155"/>
      <c r="AA2931" s="13" t="str">
        <f t="shared" ref="AA2931:AA2994" si="1349">IFERROR(IF(G2931="","",IF(G2931="No Attribute (Conventional)","",G2931)),"")</f>
        <v/>
      </c>
      <c r="AB2931" s="155"/>
      <c r="AC2931" s="13" t="str">
        <f t="shared" ca="1" si="1325"/>
        <v>$AB</v>
      </c>
      <c r="AD2931" s="13" t="str" cm="1">
        <f t="array" aca="1" ref="AD2931" ca="1">IFERROR(IF((LEFT(INDIRECT("$F"&amp;$S2931),4))="GOTS",IF($G2931="Organic","GOTS_Organic_raw",(IF($G2931="Responsible","GOTS_Responsible",(IF($G2931="No Attribute (Conventional)","GOTS_conventional",(IF($G2931="Recycled Pre/Post-Consumer","GOTS_pre_post",(IF($G2931="In-Conversion","GOTS_in_conversion",(IF($G2931="Sustainably Sourced","Sustainably_sourced",""))))))))))),IF($G2931="Organic","Organic",(IF($G2931="Responsible","Responsible",(IF($G2931="No Attribute (Conventional)","No_Attribute_Conventional",(IF($G2931="Recycled Pre/Post-Consumer","Recycled_Pre_Post_Consumer",(IF($G2931="In-Conversion","In_Conversion",(IF($G2931="Recycled Pre-Consumer","Recycled_Pre_Consumer",(IF($G2931="Recycled Post-Consumer","Recycled_Post_Consumer",(IF($G2931="Sustainably Sourced","Sustainably_sourced","")))))))))))))))),"")</f>
        <v/>
      </c>
      <c r="AE2931" s="13" t="e" cm="1">
        <f t="array" aca="1" ref="AE2931" ca="1">IF(INDIRECT("$F"&amp;$S2931)="","",IF(LEFT(INDIRECT("$F"&amp;$S2931),3)="GRS","GRS_RCS_RM",IF((LEFT(INDIRECT("$F"&amp;$S2931),3))="RCS","GRS_RCS_RM",IF(INDIRECT("$F"&amp;$S2931)="OCS (No Label)","OCS_Conversion_RM",IF(LEFT(INDIRECT("$F"&amp;$S2931),3)="OCS","OCS_RM",IF(RIGHT(INDIRECT("$F"&amp;$S2931),10)="conversion","GOTS_RM_conversion",IF((LEFT(INDIRECT("$F"&amp;$S2931),4))="GOTS","GOTS_RM","Responsible_RM")))))))</f>
        <v>#REF!</v>
      </c>
      <c r="AF2931" s="13" t="str" cm="1">
        <f t="array" aca="1" ref="AF2931" ca="1">IF($S2931="","",INDIRECT("$Z"&amp;$S2931))</f>
        <v/>
      </c>
      <c r="AG2931" s="155"/>
      <c r="AH2931" s="13" t="str" cm="1">
        <f t="array" aca="1" ref="AH2931" ca="1">IFERROR(INDIRECT("$ag"&amp;S2931),"")</f>
        <v/>
      </c>
      <c r="AI2931" s="13" t="e" cm="1">
        <f t="array" aca="1" ref="AI2931" ca="1">INDIRECT("O"&amp;S2930)</f>
        <v>#REF!</v>
      </c>
      <c r="AJ2931" s="13" t="str">
        <f>IF($I2931="","",INDEX('Raw Material'!$A$1:$J$75,MATCH(I2931,'Raw Material'!$A$1:$A$75,0),(MATCH(G2931,'Raw Material'!$A$1:$J$1,0))))</f>
        <v/>
      </c>
      <c r="AK2931" s="13" t="str">
        <f t="shared" ref="AK2931:AK2994" si="1350">$U$17&amp;"RM"</f>
        <v>YANLIŞRM</v>
      </c>
      <c r="AL2931" s="153" t="str">
        <f t="shared" ref="AL2931:AL2994" si="1351">IF($G2931="Organic","Organic",IF($G2931="No Attribute (Conventional)","No_Attribute_Conventional",IF($G2931="Recycled pre-consumer","Recycled_pre_consumer",IF($G2931="Recycled post-consumer","Recycled_post_consumer",IF($G2931="Responsible","Responsible",IF($G2931="Sustainably sourced","Sustainable_sourced",IF($G2931="ın-conversion","In_conversion","")))))))</f>
        <v/>
      </c>
    </row>
    <row r="2932" spans="1:38" ht="16.5" customHeight="1">
      <c r="A2932" s="162"/>
      <c r="B2932" s="168"/>
      <c r="C2932" s="169"/>
      <c r="D2932" s="156"/>
      <c r="E2932" s="156"/>
      <c r="F2932" s="175"/>
      <c r="G2932" s="181"/>
      <c r="H2932" s="182"/>
      <c r="I2932" s="182"/>
      <c r="J2932" s="182"/>
      <c r="K2932" s="32"/>
      <c r="L2932" s="179"/>
      <c r="M2932" s="179"/>
      <c r="N2932" s="81"/>
      <c r="O2932" s="185"/>
      <c r="P2932" s="103"/>
      <c r="Q2932" s="84" t="str">
        <f t="shared" si="1323"/>
        <v/>
      </c>
      <c r="R2932" s="159"/>
      <c r="S2932" s="28" t="str" cm="1">
        <f t="array" aca="1" ref="S2932" ca="1">IF(INDIRECT("A"&amp;114+$U2932)&lt;&gt;"",114+$U2932,"")</f>
        <v/>
      </c>
      <c r="T2932" s="28" t="str">
        <f t="shared" ca="1" si="1324"/>
        <v>$B</v>
      </c>
      <c r="U2932" s="29">
        <f t="shared" si="1331"/>
        <v>2808</v>
      </c>
      <c r="V2932" s="29">
        <v>234.83333333335199</v>
      </c>
      <c r="W2932" s="29">
        <f t="shared" si="1336"/>
        <v>234</v>
      </c>
      <c r="X2932" s="41" t="str" cm="1">
        <f t="array" aca="1" ref="X2932" ca="1">IFERROR(INDEX('PC&amp;PD'!$A$1:$AP$15,ROW('PC&amp;PD'!$A$15),MATCH(INDIRECT(T2932),'PC&amp;PD'!$A$1:$AP$1,0)),"")</f>
        <v/>
      </c>
      <c r="Z2932" s="155"/>
      <c r="AA2932" s="13" t="str">
        <f t="shared" si="1349"/>
        <v/>
      </c>
      <c r="AB2932" s="155"/>
      <c r="AC2932" s="13" t="str">
        <f t="shared" ca="1" si="1325"/>
        <v>$AB</v>
      </c>
      <c r="AD2932" s="13" t="str" cm="1">
        <f t="array" aca="1" ref="AD2932" ca="1">IFERROR(IF((LEFT(INDIRECT("$F"&amp;$S2932),4))="GOTS",IF($G2932="Organic","GOTS_Organic_raw",(IF($G2932="Responsible","GOTS_Responsible",(IF($G2932="No Attribute (Conventional)","GOTS_conventional",(IF($G2932="Recycled Pre/Post-Consumer","GOTS_pre_post",(IF($G2932="In-Conversion","GOTS_in_conversion",(IF($G2932="Sustainably Sourced","Sustainably_sourced",""))))))))))),IF($G2932="Organic","Organic",(IF($G2932="Responsible","Responsible",(IF($G2932="No Attribute (Conventional)","No_Attribute_Conventional",(IF($G2932="Recycled Pre/Post-Consumer","Recycled_Pre_Post_Consumer",(IF($G2932="In-Conversion","In_Conversion",(IF($G2932="Recycled Pre-Consumer","Recycled_Pre_Consumer",(IF($G2932="Recycled Post-Consumer","Recycled_Post_Consumer",(IF($G2932="Sustainably Sourced","Sustainably_sourced","")))))))))))))))),"")</f>
        <v/>
      </c>
      <c r="AE2932" s="13" t="e" cm="1">
        <f t="array" aca="1" ref="AE2932" ca="1">IF(INDIRECT("$F"&amp;$S2932)="","",IF(LEFT(INDIRECT("$F"&amp;$S2932),3)="GRS","GRS_RCS_RM",IF((LEFT(INDIRECT("$F"&amp;$S2932),3))="RCS","GRS_RCS_RM",IF(INDIRECT("$F"&amp;$S2932)="OCS (No Label)","OCS_Conversion_RM",IF(LEFT(INDIRECT("$F"&amp;$S2932),3)="OCS","OCS_RM",IF(RIGHT(INDIRECT("$F"&amp;$S2932),10)="conversion","GOTS_RM_conversion",IF((LEFT(INDIRECT("$F"&amp;$S2932),4))="GOTS","GOTS_RM","Responsible_RM")))))))</f>
        <v>#REF!</v>
      </c>
      <c r="AF2932" s="13" t="str" cm="1">
        <f t="array" aca="1" ref="AF2932" ca="1">IF($S2932="","",INDIRECT("$Z"&amp;$S2932))</f>
        <v/>
      </c>
      <c r="AG2932" s="155"/>
      <c r="AH2932" s="13" t="str" cm="1">
        <f t="array" aca="1" ref="AH2932" ca="1">IFERROR(INDIRECT("$ag"&amp;S2932),"")</f>
        <v/>
      </c>
      <c r="AI2932" s="13" t="e" cm="1">
        <f t="array" aca="1" ref="AI2932" ca="1">INDIRECT("O"&amp;S2931)</f>
        <v>#REF!</v>
      </c>
      <c r="AJ2932" s="13" t="str">
        <f>IF($I2932="","",INDEX('Raw Material'!$A$1:$J$75,MATCH(I2932,'Raw Material'!$A$1:$A$75,0),(MATCH(G2932,'Raw Material'!$A$1:$J$1,0))))</f>
        <v/>
      </c>
      <c r="AK2932" s="13" t="str">
        <f t="shared" si="1350"/>
        <v>YANLIŞRM</v>
      </c>
      <c r="AL2932" s="153" t="str">
        <f t="shared" si="1351"/>
        <v/>
      </c>
    </row>
    <row r="2933" spans="1:38" ht="16.5" customHeight="1" thickBot="1">
      <c r="A2933" s="163"/>
      <c r="B2933" s="170"/>
      <c r="C2933" s="171"/>
      <c r="D2933" s="156"/>
      <c r="E2933" s="156"/>
      <c r="F2933" s="176"/>
      <c r="G2933" s="157"/>
      <c r="H2933" s="158"/>
      <c r="I2933" s="158"/>
      <c r="J2933" s="158"/>
      <c r="K2933" s="33"/>
      <c r="L2933" s="180"/>
      <c r="M2933" s="180"/>
      <c r="N2933" s="82"/>
      <c r="O2933" s="186"/>
      <c r="P2933" s="103"/>
      <c r="Q2933" s="84" t="str">
        <f t="shared" ref="Q2933:Q2996" si="1352">IF(OR($G2933="",$I2933="",$K2933="",$AJ2933="–"),"",CONCATENATE($K2933," ",$AA2933," ",$I2933," (",$AJ2933,") + "))</f>
        <v/>
      </c>
      <c r="R2933" s="159"/>
      <c r="S2933" s="28" t="str" cm="1">
        <f t="array" aca="1" ref="S2933" ca="1">IF(INDIRECT("A"&amp;114+$U2933)&lt;&gt;"",114+$U2933,"")</f>
        <v/>
      </c>
      <c r="T2933" s="28" t="str">
        <f t="shared" ref="T2933:T2996" ca="1" si="1353">"$B"&amp;S2933</f>
        <v>$B</v>
      </c>
      <c r="U2933" s="29">
        <f t="shared" si="1331"/>
        <v>2808</v>
      </c>
      <c r="V2933" s="29">
        <v>234.91666666668499</v>
      </c>
      <c r="W2933" s="29">
        <f t="shared" si="1336"/>
        <v>234</v>
      </c>
      <c r="X2933" s="41" t="str" cm="1">
        <f t="array" aca="1" ref="X2933" ca="1">IFERROR(INDEX('PC&amp;PD'!$A$1:$AP$15,ROW('PC&amp;PD'!$A$15),MATCH(INDIRECT(T2933),'PC&amp;PD'!$A$1:$AP$1,0)),"")</f>
        <v/>
      </c>
      <c r="Z2933" s="155"/>
      <c r="AA2933" s="13" t="str">
        <f t="shared" si="1349"/>
        <v/>
      </c>
      <c r="AB2933" s="155"/>
      <c r="AC2933" s="13" t="str">
        <f t="shared" ref="AC2933:AC2996" ca="1" si="1354">"$AB"&amp;S2933</f>
        <v>$AB</v>
      </c>
      <c r="AD2933" s="13" t="str" cm="1">
        <f t="array" aca="1" ref="AD2933" ca="1">IFERROR(IF((LEFT(INDIRECT("$F"&amp;$S2933),4))="GOTS",IF($G2933="Organic","GOTS_Organic_raw",(IF($G2933="Responsible","GOTS_Responsible",(IF($G2933="No Attribute (Conventional)","GOTS_conventional",(IF($G2933="Recycled Pre/Post-Consumer","GOTS_pre_post",(IF($G2933="In-Conversion","GOTS_in_conversion",(IF($G2933="Sustainably Sourced","Sustainably_sourced",""))))))))))),IF($G2933="Organic","Organic",(IF($G2933="Responsible","Responsible",(IF($G2933="No Attribute (Conventional)","No_Attribute_Conventional",(IF($G2933="Recycled Pre/Post-Consumer","Recycled_Pre_Post_Consumer",(IF($G2933="In-Conversion","In_Conversion",(IF($G2933="Recycled Pre-Consumer","Recycled_Pre_Consumer",(IF($G2933="Recycled Post-Consumer","Recycled_Post_Consumer",(IF($G2933="Sustainably Sourced","Sustainably_sourced","")))))))))))))))),"")</f>
        <v/>
      </c>
      <c r="AE2933" s="13" t="e" cm="1">
        <f t="array" aca="1" ref="AE2933" ca="1">IF(INDIRECT("$F"&amp;$S2933)="","",IF(LEFT(INDIRECT("$F"&amp;$S2933),3)="GRS","GRS_RCS_RM",IF((LEFT(INDIRECT("$F"&amp;$S2933),3))="RCS","GRS_RCS_RM",IF(INDIRECT("$F"&amp;$S2933)="OCS (No Label)","OCS_Conversion_RM",IF(LEFT(INDIRECT("$F"&amp;$S2933),3)="OCS","OCS_RM",IF(RIGHT(INDIRECT("$F"&amp;$S2933),10)="conversion","GOTS_RM_conversion",IF((LEFT(INDIRECT("$F"&amp;$S2933),4))="GOTS","GOTS_RM","Responsible_RM")))))))</f>
        <v>#REF!</v>
      </c>
      <c r="AF2933" s="13" t="str" cm="1">
        <f t="array" aca="1" ref="AF2933" ca="1">IF($S2933="","",INDIRECT("$Z"&amp;$S2933))</f>
        <v/>
      </c>
      <c r="AG2933" s="155"/>
      <c r="AH2933" s="13" t="str" cm="1">
        <f t="array" aca="1" ref="AH2933" ca="1">IFERROR(INDIRECT("$ag"&amp;S2933),"")</f>
        <v/>
      </c>
      <c r="AI2933" s="13" t="e" cm="1">
        <f t="array" aca="1" ref="AI2933" ca="1">INDIRECT("O"&amp;S2932)</f>
        <v>#REF!</v>
      </c>
      <c r="AJ2933" s="13" t="str">
        <f>IF($I2933="","",INDEX('Raw Material'!$A$1:$J$75,MATCH(I2933,'Raw Material'!$A$1:$A$75,0),(MATCH(G2933,'Raw Material'!$A$1:$J$1,0))))</f>
        <v/>
      </c>
      <c r="AK2933" s="13" t="str">
        <f t="shared" si="1350"/>
        <v>YANLIŞRM</v>
      </c>
      <c r="AL2933" s="153" t="str">
        <f t="shared" si="1351"/>
        <v/>
      </c>
    </row>
    <row r="2934" spans="1:38" ht="16.5" customHeight="1">
      <c r="A2934" s="160" t="str">
        <f>IF(B2934="","",COUNTA($B$114:$B2934))</f>
        <v/>
      </c>
      <c r="B2934" s="164"/>
      <c r="C2934" s="165"/>
      <c r="D2934" s="183"/>
      <c r="E2934" s="183"/>
      <c r="F2934" s="172"/>
      <c r="G2934" s="212"/>
      <c r="H2934" s="206"/>
      <c r="I2934" s="206"/>
      <c r="J2934" s="206"/>
      <c r="K2934" s="31"/>
      <c r="L2934" s="177" t="str">
        <f t="shared" ref="L2934" si="1355">IF(R2934="","",LEFT(R2934,LEN(R2934)-2))</f>
        <v/>
      </c>
      <c r="M2934" s="177"/>
      <c r="N2934" s="80"/>
      <c r="O2934" s="184"/>
      <c r="P2934" s="103"/>
      <c r="Q2934" s="84" t="str">
        <f t="shared" si="1352"/>
        <v/>
      </c>
      <c r="R2934" s="159" t="str">
        <f t="shared" ref="R2934" si="1356">CONCATENATE($Q2934,Q2935,Q2936,Q2937,Q2938,Q2939,$Q2940,$Q2941,$Q2942,$Q2943,Q2944,Q2945)</f>
        <v/>
      </c>
      <c r="S2934" s="28" t="str" cm="1">
        <f t="array" aca="1" ref="S2934" ca="1">IF(INDIRECT("A"&amp;114+$U2934)&lt;&gt;"",114+$U2934,"")</f>
        <v/>
      </c>
      <c r="T2934" s="28" t="str">
        <f t="shared" ca="1" si="1353"/>
        <v>$B</v>
      </c>
      <c r="U2934" s="29">
        <f t="shared" si="1331"/>
        <v>2820</v>
      </c>
      <c r="V2934" s="29">
        <v>235.00000000001901</v>
      </c>
      <c r="W2934" s="29">
        <f t="shared" si="1336"/>
        <v>235</v>
      </c>
      <c r="X2934" s="41" t="str" cm="1">
        <f t="array" aca="1" ref="X2934" ca="1">IFERROR(INDEX('PC&amp;PD'!$A$1:$AP$15,ROW('PC&amp;PD'!$A$15),MATCH(INDIRECT(T2934),'PC&amp;PD'!$A$1:$AP$1,0)),"")</f>
        <v/>
      </c>
      <c r="Z2934" s="155" t="str">
        <f t="shared" ref="Z2934" si="1357">IFERROR(IF($F2934="OCS 100","OCS (OCS 100)",IF($F2934="OCS Blended","OCS (OCS Blended)",IF($F2934="OCS (No Label)","OCS (No Label)",IF($F2934="RCS 100","RCS (RCS 100)",IF($F2934="RCS Blended","RCS (RCS Blended)",IF($F2934="GRS","GRS (GRS)",IF($F2934="GRS (No Label)", "GRS (No Label)",IF($F2934="RDS","RDS (RDS)",IF($F2934="RWS","RWS (RWS)",IF($F2934="RAS","RAS (RAS)",IF($F2934="RMS","RMS (RMS)",IF($F2934="GOTS Organic","GOTS (Organic)",IF($F2934="GOTS Made with organic","GOTS (Made with Organic)",IF($F2934="GOTS Organic - in conversion","GOTS (Organic - In Conversion)",IF($F2934="GOTS Made with organic - in conversion","GOTS (Made with Organic - In Conversion)",""))))))))))))))),"")</f>
        <v/>
      </c>
      <c r="AA2934" s="13" t="str">
        <f t="shared" si="1349"/>
        <v/>
      </c>
      <c r="AB2934" s="155" t="str">
        <f t="shared" ref="AB2934" si="1358">IFERROR(IF($F2934="OCS 100", "OCS_100",IF($F2934="OCS Blended", "OCS_Blended",IF($F2934="OCS (No Label)", "OCS_No_Label",IF($F2934="RCS 100", "RCS_100",IF($F2934="RCS Blended","RCS_Blended",IF($F2934="GRS","GRS",IF($F2934="GRS (No Label)", "GRS_No_Label",IF($F2934="RDS","RDS",IF($F2934="RWS","RWS",IF($F2934="RMS","RMS",IF($F2934="GOTS Organic","GOTS_Organic",IF($F2934="GOTS Made with organic","GOTS_Made_with_organic",IF($F2934="GOTS Organic - in conversion","GOTS_Organic_in_Conversion",IF($F2934="GOTS Made with organic - in conversion","GOTS_Made_with_Organic_in_Conversion",IF($F2934="RAS","RAS",""))))))))))))))),"")</f>
        <v/>
      </c>
      <c r="AC2934" s="13" t="str">
        <f t="shared" ca="1" si="1354"/>
        <v>$AB</v>
      </c>
      <c r="AD2934" s="13" t="str" cm="1">
        <f t="array" aca="1" ref="AD2934" ca="1">IFERROR(IF((LEFT(INDIRECT("$F"&amp;$S2934),4))="GOTS",IF($G2934="Organic","GOTS_Organic_raw",(IF($G2934="Responsible","GOTS_Responsible",(IF($G2934="No Attribute (Conventional)","GOTS_conventional",(IF($G2934="Recycled Pre/Post-Consumer","GOTS_pre_post",(IF($G2934="In-Conversion","GOTS_in_conversion",(IF($G2934="Sustainably Sourced","Sustainably_sourced",""))))))))))),IF($G2934="Organic","Organic",(IF($G2934="Responsible","Responsible",(IF($G2934="No Attribute (Conventional)","No_Attribute_Conventional",(IF($G2934="Recycled Pre/Post-Consumer","Recycled_Pre_Post_Consumer",(IF($G2934="In-Conversion","In_Conversion",(IF($G2934="Recycled Pre-Consumer","Recycled_Pre_Consumer",(IF($G2934="Recycled Post-Consumer","Recycled_Post_Consumer",(IF($G2934="Sustainably Sourced","Sustainably_sourced","")))))))))))))))),"")</f>
        <v/>
      </c>
      <c r="AE2934" s="13" t="e" cm="1">
        <f t="array" aca="1" ref="AE2934" ca="1">IF(INDIRECT("$F"&amp;$S2934)="","",IF(LEFT(INDIRECT("$F"&amp;$S2934),3)="GRS","GRS_RCS_RM",IF((LEFT(INDIRECT("$F"&amp;$S2934),3))="RCS","GRS_RCS_RM",IF(INDIRECT("$F"&amp;$S2934)="OCS (No Label)","OCS_Conversion_RM",IF(LEFT(INDIRECT("$F"&amp;$S2934),3)="OCS","OCS_RM",IF(RIGHT(INDIRECT("$F"&amp;$S2934),10)="conversion","GOTS_RM_conversion",IF((LEFT(INDIRECT("$F"&amp;$S2934),4))="GOTS","GOTS_RM","Responsible_RM")))))))</f>
        <v>#REF!</v>
      </c>
      <c r="AF2934" s="13" t="str" cm="1">
        <f t="array" aca="1" ref="AF2934" ca="1">IF($S2934="","",INDIRECT("$Z"&amp;$S2934))</f>
        <v/>
      </c>
      <c r="AG2934" s="155" t="str">
        <f t="shared" si="1330"/>
        <v/>
      </c>
      <c r="AH2934" s="13" t="str" cm="1">
        <f t="array" aca="1" ref="AH2934" ca="1">IFERROR(INDIRECT("$ag"&amp;S2934),"")</f>
        <v/>
      </c>
      <c r="AI2934" s="13" t="e" cm="1">
        <f t="array" aca="1" ref="AI2934" ca="1">INDIRECT("O"&amp;S2933)</f>
        <v>#REF!</v>
      </c>
      <c r="AJ2934" s="13" t="str">
        <f>IF($I2934="","",INDEX('Raw Material'!$A$1:$J$75,MATCH(I2934,'Raw Material'!$A$1:$A$75,0),(MATCH(G2934,'Raw Material'!$A$1:$J$1,0))))</f>
        <v/>
      </c>
      <c r="AK2934" s="13" t="str">
        <f t="shared" si="1350"/>
        <v>YANLIŞRM</v>
      </c>
      <c r="AL2934" s="153" t="str">
        <f t="shared" si="1351"/>
        <v/>
      </c>
    </row>
    <row r="2935" spans="1:38" ht="16.5" customHeight="1">
      <c r="A2935" s="161"/>
      <c r="B2935" s="166"/>
      <c r="C2935" s="167"/>
      <c r="D2935" s="156"/>
      <c r="E2935" s="156"/>
      <c r="F2935" s="173"/>
      <c r="G2935" s="181"/>
      <c r="H2935" s="182"/>
      <c r="I2935" s="182"/>
      <c r="J2935" s="182"/>
      <c r="K2935" s="32"/>
      <c r="L2935" s="178"/>
      <c r="M2935" s="178"/>
      <c r="N2935" s="81"/>
      <c r="O2935" s="185"/>
      <c r="P2935" s="103"/>
      <c r="Q2935" s="84" t="str">
        <f t="shared" si="1352"/>
        <v/>
      </c>
      <c r="R2935" s="159"/>
      <c r="S2935" s="28" t="str" cm="1">
        <f t="array" aca="1" ref="S2935" ca="1">IF(INDIRECT("A"&amp;114+$U2935)&lt;&gt;"",114+$U2935,"")</f>
        <v/>
      </c>
      <c r="T2935" s="28" t="str">
        <f t="shared" ca="1" si="1353"/>
        <v>$B</v>
      </c>
      <c r="U2935" s="29">
        <f t="shared" si="1331"/>
        <v>2820</v>
      </c>
      <c r="V2935" s="29">
        <v>235.08333333335199</v>
      </c>
      <c r="W2935" s="29">
        <f t="shared" si="1336"/>
        <v>235</v>
      </c>
      <c r="X2935" s="41" t="str" cm="1">
        <f t="array" aca="1" ref="X2935" ca="1">IFERROR(INDEX('PC&amp;PD'!$A$1:$AP$15,ROW('PC&amp;PD'!$A$15),MATCH(INDIRECT(T2935),'PC&amp;PD'!$A$1:$AP$1,0)),"")</f>
        <v/>
      </c>
      <c r="Z2935" s="155"/>
      <c r="AA2935" s="13" t="str">
        <f t="shared" si="1349"/>
        <v/>
      </c>
      <c r="AB2935" s="155"/>
      <c r="AC2935" s="13" t="str">
        <f t="shared" ca="1" si="1354"/>
        <v>$AB</v>
      </c>
      <c r="AD2935" s="13" t="str" cm="1">
        <f t="array" aca="1" ref="AD2935" ca="1">IFERROR(IF((LEFT(INDIRECT("$F"&amp;$S2935),4))="GOTS",IF($G2935="Organic","GOTS_Organic_raw",(IF($G2935="Responsible","GOTS_Responsible",(IF($G2935="No Attribute (Conventional)","GOTS_conventional",(IF($G2935="Recycled Pre/Post-Consumer","GOTS_pre_post",(IF($G2935="In-Conversion","GOTS_in_conversion",(IF($G2935="Sustainably Sourced","Sustainably_sourced",""))))))))))),IF($G2935="Organic","Organic",(IF($G2935="Responsible","Responsible",(IF($G2935="No Attribute (Conventional)","No_Attribute_Conventional",(IF($G2935="Recycled Pre/Post-Consumer","Recycled_Pre_Post_Consumer",(IF($G2935="In-Conversion","In_Conversion",(IF($G2935="Recycled Pre-Consumer","Recycled_Pre_Consumer",(IF($G2935="Recycled Post-Consumer","Recycled_Post_Consumer",(IF($G2935="Sustainably Sourced","Sustainably_sourced","")))))))))))))))),"")</f>
        <v/>
      </c>
      <c r="AE2935" s="13" t="e" cm="1">
        <f t="array" aca="1" ref="AE2935" ca="1">IF(INDIRECT("$F"&amp;$S2935)="","",IF(LEFT(INDIRECT("$F"&amp;$S2935),3)="GRS","GRS_RCS_RM",IF((LEFT(INDIRECT("$F"&amp;$S2935),3))="RCS","GRS_RCS_RM",IF(INDIRECT("$F"&amp;$S2935)="OCS (No Label)","OCS_Conversion_RM",IF(LEFT(INDIRECT("$F"&amp;$S2935),3)="OCS","OCS_RM",IF(RIGHT(INDIRECT("$F"&amp;$S2935),10)="conversion","GOTS_RM_conversion",IF((LEFT(INDIRECT("$F"&amp;$S2935),4))="GOTS","GOTS_RM","Responsible_RM")))))))</f>
        <v>#REF!</v>
      </c>
      <c r="AF2935" s="13" t="str" cm="1">
        <f t="array" aca="1" ref="AF2935" ca="1">IF($S2935="","",INDIRECT("$Z"&amp;$S2935))</f>
        <v/>
      </c>
      <c r="AG2935" s="155"/>
      <c r="AH2935" s="13" t="str" cm="1">
        <f t="array" aca="1" ref="AH2935" ca="1">IFERROR(INDIRECT("$ag"&amp;S2935),"")</f>
        <v/>
      </c>
      <c r="AI2935" s="13" t="e" cm="1">
        <f t="array" aca="1" ref="AI2935" ca="1">INDIRECT("O"&amp;S2934)</f>
        <v>#REF!</v>
      </c>
      <c r="AJ2935" s="13" t="str">
        <f>IF($I2935="","",INDEX('Raw Material'!$A$1:$J$75,MATCH(I2935,'Raw Material'!$A$1:$A$75,0),(MATCH(G2935,'Raw Material'!$A$1:$J$1,0))))</f>
        <v/>
      </c>
      <c r="AK2935" s="13" t="str">
        <f t="shared" si="1350"/>
        <v>YANLIŞRM</v>
      </c>
      <c r="AL2935" s="153" t="str">
        <f t="shared" si="1351"/>
        <v/>
      </c>
    </row>
    <row r="2936" spans="1:38" ht="16.5" customHeight="1">
      <c r="A2936" s="161"/>
      <c r="B2936" s="166"/>
      <c r="C2936" s="167"/>
      <c r="D2936" s="156"/>
      <c r="E2936" s="156"/>
      <c r="F2936" s="173"/>
      <c r="G2936" s="181"/>
      <c r="H2936" s="182"/>
      <c r="I2936" s="182"/>
      <c r="J2936" s="182"/>
      <c r="K2936" s="32"/>
      <c r="L2936" s="178"/>
      <c r="M2936" s="178"/>
      <c r="N2936" s="81"/>
      <c r="O2936" s="185"/>
      <c r="P2936" s="103"/>
      <c r="Q2936" s="84" t="str">
        <f t="shared" si="1352"/>
        <v/>
      </c>
      <c r="R2936" s="159"/>
      <c r="S2936" s="28" t="str" cm="1">
        <f t="array" aca="1" ref="S2936" ca="1">IF(INDIRECT("A"&amp;114+$U2936)&lt;&gt;"",114+$U2936,"")</f>
        <v/>
      </c>
      <c r="T2936" s="28" t="str">
        <f t="shared" ca="1" si="1353"/>
        <v>$B</v>
      </c>
      <c r="U2936" s="29">
        <f t="shared" si="1331"/>
        <v>2820</v>
      </c>
      <c r="V2936" s="29">
        <v>235.16666666668499</v>
      </c>
      <c r="W2936" s="29">
        <f t="shared" si="1336"/>
        <v>235</v>
      </c>
      <c r="X2936" s="41" t="str" cm="1">
        <f t="array" aca="1" ref="X2936" ca="1">IFERROR(INDEX('PC&amp;PD'!$A$1:$AP$15,ROW('PC&amp;PD'!$A$15),MATCH(INDIRECT(T2936),'PC&amp;PD'!$A$1:$AP$1,0)),"")</f>
        <v/>
      </c>
      <c r="Z2936" s="155"/>
      <c r="AA2936" s="13" t="str">
        <f t="shared" si="1349"/>
        <v/>
      </c>
      <c r="AB2936" s="155"/>
      <c r="AC2936" s="13" t="str">
        <f t="shared" ca="1" si="1354"/>
        <v>$AB</v>
      </c>
      <c r="AD2936" s="13" t="str" cm="1">
        <f t="array" aca="1" ref="AD2936" ca="1">IFERROR(IF((LEFT(INDIRECT("$F"&amp;$S2936),4))="GOTS",IF($G2936="Organic","GOTS_Organic_raw",(IF($G2936="Responsible","GOTS_Responsible",(IF($G2936="No Attribute (Conventional)","GOTS_conventional",(IF($G2936="Recycled Pre/Post-Consumer","GOTS_pre_post",(IF($G2936="In-Conversion","GOTS_in_conversion",(IF($G2936="Sustainably Sourced","Sustainably_sourced",""))))))))))),IF($G2936="Organic","Organic",(IF($G2936="Responsible","Responsible",(IF($G2936="No Attribute (Conventional)","No_Attribute_Conventional",(IF($G2936="Recycled Pre/Post-Consumer","Recycled_Pre_Post_Consumer",(IF($G2936="In-Conversion","In_Conversion",(IF($G2936="Recycled Pre-Consumer","Recycled_Pre_Consumer",(IF($G2936="Recycled Post-Consumer","Recycled_Post_Consumer",(IF($G2936="Sustainably Sourced","Sustainably_sourced","")))))))))))))))),"")</f>
        <v/>
      </c>
      <c r="AE2936" s="13" t="e" cm="1">
        <f t="array" aca="1" ref="AE2936" ca="1">IF(INDIRECT("$F"&amp;$S2936)="","",IF(LEFT(INDIRECT("$F"&amp;$S2936),3)="GRS","GRS_RCS_RM",IF((LEFT(INDIRECT("$F"&amp;$S2936),3))="RCS","GRS_RCS_RM",IF(INDIRECT("$F"&amp;$S2936)="OCS (No Label)","OCS_Conversion_RM",IF(LEFT(INDIRECT("$F"&amp;$S2936),3)="OCS","OCS_RM",IF(RIGHT(INDIRECT("$F"&amp;$S2936),10)="conversion","GOTS_RM_conversion",IF((LEFT(INDIRECT("$F"&amp;$S2936),4))="GOTS","GOTS_RM","Responsible_RM")))))))</f>
        <v>#REF!</v>
      </c>
      <c r="AF2936" s="13" t="str" cm="1">
        <f t="array" aca="1" ref="AF2936" ca="1">IF($S2936="","",INDIRECT("$Z"&amp;$S2936))</f>
        <v/>
      </c>
      <c r="AG2936" s="155"/>
      <c r="AH2936" s="13" t="str" cm="1">
        <f t="array" aca="1" ref="AH2936" ca="1">IFERROR(INDIRECT("$ag"&amp;S2936),"")</f>
        <v/>
      </c>
      <c r="AI2936" s="13" t="e" cm="1">
        <f t="array" aca="1" ref="AI2936" ca="1">INDIRECT("O"&amp;S2935)</f>
        <v>#REF!</v>
      </c>
      <c r="AJ2936" s="13" t="str">
        <f>IF($I2936="","",INDEX('Raw Material'!$A$1:$J$75,MATCH(I2936,'Raw Material'!$A$1:$A$75,0),(MATCH(G2936,'Raw Material'!$A$1:$J$1,0))))</f>
        <v/>
      </c>
      <c r="AK2936" s="13" t="str">
        <f t="shared" si="1350"/>
        <v>YANLIŞRM</v>
      </c>
      <c r="AL2936" s="153" t="str">
        <f t="shared" si="1351"/>
        <v/>
      </c>
    </row>
    <row r="2937" spans="1:38" ht="16.5" customHeight="1">
      <c r="A2937" s="161"/>
      <c r="B2937" s="166"/>
      <c r="C2937" s="167"/>
      <c r="D2937" s="156"/>
      <c r="E2937" s="156"/>
      <c r="F2937" s="174"/>
      <c r="G2937" s="181"/>
      <c r="H2937" s="182"/>
      <c r="I2937" s="182"/>
      <c r="J2937" s="182"/>
      <c r="K2937" s="32"/>
      <c r="L2937" s="178"/>
      <c r="M2937" s="178"/>
      <c r="N2937" s="81"/>
      <c r="O2937" s="185"/>
      <c r="P2937" s="103"/>
      <c r="Q2937" s="84" t="str">
        <f t="shared" si="1352"/>
        <v/>
      </c>
      <c r="R2937" s="159"/>
      <c r="S2937" s="28" t="str" cm="1">
        <f t="array" aca="1" ref="S2937" ca="1">IF(INDIRECT("A"&amp;114+$U2937)&lt;&gt;"",114+$U2937,"")</f>
        <v/>
      </c>
      <c r="T2937" s="28" t="str">
        <f t="shared" ca="1" si="1353"/>
        <v>$B</v>
      </c>
      <c r="U2937" s="29">
        <f t="shared" si="1331"/>
        <v>2820</v>
      </c>
      <c r="V2937" s="29">
        <v>235.25000000001901</v>
      </c>
      <c r="W2937" s="29">
        <f t="shared" si="1336"/>
        <v>235</v>
      </c>
      <c r="X2937" s="41" t="str" cm="1">
        <f t="array" aca="1" ref="X2937" ca="1">IFERROR(INDEX('PC&amp;PD'!$A$1:$AP$15,ROW('PC&amp;PD'!$A$15),MATCH(INDIRECT(T2937),'PC&amp;PD'!$A$1:$AP$1,0)),"")</f>
        <v/>
      </c>
      <c r="Z2937" s="155"/>
      <c r="AA2937" s="13" t="str">
        <f t="shared" si="1349"/>
        <v/>
      </c>
      <c r="AB2937" s="155"/>
      <c r="AC2937" s="13" t="str">
        <f t="shared" ca="1" si="1354"/>
        <v>$AB</v>
      </c>
      <c r="AD2937" s="13" t="str" cm="1">
        <f t="array" aca="1" ref="AD2937" ca="1">IFERROR(IF((LEFT(INDIRECT("$F"&amp;$S2937),4))="GOTS",IF($G2937="Organic","GOTS_Organic_raw",(IF($G2937="Responsible","GOTS_Responsible",(IF($G2937="No Attribute (Conventional)","GOTS_conventional",(IF($G2937="Recycled Pre/Post-Consumer","GOTS_pre_post",(IF($G2937="In-Conversion","GOTS_in_conversion",(IF($G2937="Sustainably Sourced","Sustainably_sourced",""))))))))))),IF($G2937="Organic","Organic",(IF($G2937="Responsible","Responsible",(IF($G2937="No Attribute (Conventional)","No_Attribute_Conventional",(IF($G2937="Recycled Pre/Post-Consumer","Recycled_Pre_Post_Consumer",(IF($G2937="In-Conversion","In_Conversion",(IF($G2937="Recycled Pre-Consumer","Recycled_Pre_Consumer",(IF($G2937="Recycled Post-Consumer","Recycled_Post_Consumer",(IF($G2937="Sustainably Sourced","Sustainably_sourced","")))))))))))))))),"")</f>
        <v/>
      </c>
      <c r="AE2937" s="13" t="e" cm="1">
        <f t="array" aca="1" ref="AE2937" ca="1">IF(INDIRECT("$F"&amp;$S2937)="","",IF(LEFT(INDIRECT("$F"&amp;$S2937),3)="GRS","GRS_RCS_RM",IF((LEFT(INDIRECT("$F"&amp;$S2937),3))="RCS","GRS_RCS_RM",IF(INDIRECT("$F"&amp;$S2937)="OCS (No Label)","OCS_Conversion_RM",IF(LEFT(INDIRECT("$F"&amp;$S2937),3)="OCS","OCS_RM",IF(RIGHT(INDIRECT("$F"&amp;$S2937),10)="conversion","GOTS_RM_conversion",IF((LEFT(INDIRECT("$F"&amp;$S2937),4))="GOTS","GOTS_RM","Responsible_RM")))))))</f>
        <v>#REF!</v>
      </c>
      <c r="AF2937" s="13" t="str" cm="1">
        <f t="array" aca="1" ref="AF2937" ca="1">IF($S2937="","",INDIRECT("$Z"&amp;$S2937))</f>
        <v/>
      </c>
      <c r="AG2937" s="155"/>
      <c r="AH2937" s="13" t="str" cm="1">
        <f t="array" aca="1" ref="AH2937" ca="1">IFERROR(INDIRECT("$ag"&amp;S2937),"")</f>
        <v/>
      </c>
      <c r="AI2937" s="13" t="e" cm="1">
        <f t="array" aca="1" ref="AI2937" ca="1">INDIRECT("O"&amp;S2936)</f>
        <v>#REF!</v>
      </c>
      <c r="AJ2937" s="13" t="str">
        <f>IF($I2937="","",INDEX('Raw Material'!$A$1:$J$75,MATCH(I2937,'Raw Material'!$A$1:$A$75,0),(MATCH(G2937,'Raw Material'!$A$1:$J$1,0))))</f>
        <v/>
      </c>
      <c r="AK2937" s="13" t="str">
        <f t="shared" si="1350"/>
        <v>YANLIŞRM</v>
      </c>
      <c r="AL2937" s="153" t="str">
        <f t="shared" si="1351"/>
        <v/>
      </c>
    </row>
    <row r="2938" spans="1:38" ht="16.5" customHeight="1">
      <c r="A2938" s="161"/>
      <c r="B2938" s="166"/>
      <c r="C2938" s="167"/>
      <c r="D2938" s="156"/>
      <c r="E2938" s="156"/>
      <c r="F2938" s="174"/>
      <c r="G2938" s="181"/>
      <c r="H2938" s="182"/>
      <c r="I2938" s="182"/>
      <c r="J2938" s="182"/>
      <c r="K2938" s="32"/>
      <c r="L2938" s="178"/>
      <c r="M2938" s="178"/>
      <c r="N2938" s="81"/>
      <c r="O2938" s="185"/>
      <c r="P2938" s="103"/>
      <c r="Q2938" s="84" t="str">
        <f t="shared" si="1352"/>
        <v/>
      </c>
      <c r="R2938" s="159"/>
      <c r="S2938" s="28" t="str" cm="1">
        <f t="array" aca="1" ref="S2938" ca="1">IF(INDIRECT("A"&amp;114+$U2938)&lt;&gt;"",114+$U2938,"")</f>
        <v/>
      </c>
      <c r="T2938" s="28" t="str">
        <f t="shared" ca="1" si="1353"/>
        <v>$B</v>
      </c>
      <c r="U2938" s="29">
        <f t="shared" si="1331"/>
        <v>2820</v>
      </c>
      <c r="V2938" s="29">
        <v>235.33333333335199</v>
      </c>
      <c r="W2938" s="29">
        <f t="shared" si="1336"/>
        <v>235</v>
      </c>
      <c r="X2938" s="41" t="str" cm="1">
        <f t="array" aca="1" ref="X2938" ca="1">IFERROR(INDEX('PC&amp;PD'!$A$1:$AP$15,ROW('PC&amp;PD'!$A$15),MATCH(INDIRECT(T2938),'PC&amp;PD'!$A$1:$AP$1,0)),"")</f>
        <v/>
      </c>
      <c r="Z2938" s="155"/>
      <c r="AA2938" s="13" t="str">
        <f t="shared" si="1349"/>
        <v/>
      </c>
      <c r="AB2938" s="155"/>
      <c r="AC2938" s="13" t="str">
        <f t="shared" ca="1" si="1354"/>
        <v>$AB</v>
      </c>
      <c r="AD2938" s="13" t="str" cm="1">
        <f t="array" aca="1" ref="AD2938" ca="1">IFERROR(IF((LEFT(INDIRECT("$F"&amp;$S2938),4))="GOTS",IF($G2938="Organic","GOTS_Organic_raw",(IF($G2938="Responsible","GOTS_Responsible",(IF($G2938="No Attribute (Conventional)","GOTS_conventional",(IF($G2938="Recycled Pre/Post-Consumer","GOTS_pre_post",(IF($G2938="In-Conversion","GOTS_in_conversion",(IF($G2938="Sustainably Sourced","Sustainably_sourced",""))))))))))),IF($G2938="Organic","Organic",(IF($G2938="Responsible","Responsible",(IF($G2938="No Attribute (Conventional)","No_Attribute_Conventional",(IF($G2938="Recycled Pre/Post-Consumer","Recycled_Pre_Post_Consumer",(IF($G2938="In-Conversion","In_Conversion",(IF($G2938="Recycled Pre-Consumer","Recycled_Pre_Consumer",(IF($G2938="Recycled Post-Consumer","Recycled_Post_Consumer",(IF($G2938="Sustainably Sourced","Sustainably_sourced","")))))))))))))))),"")</f>
        <v/>
      </c>
      <c r="AE2938" s="13" t="e" cm="1">
        <f t="array" aca="1" ref="AE2938" ca="1">IF(INDIRECT("$F"&amp;$S2938)="","",IF(LEFT(INDIRECT("$F"&amp;$S2938),3)="GRS","GRS_RCS_RM",IF((LEFT(INDIRECT("$F"&amp;$S2938),3))="RCS","GRS_RCS_RM",IF(INDIRECT("$F"&amp;$S2938)="OCS (No Label)","OCS_Conversion_RM",IF(LEFT(INDIRECT("$F"&amp;$S2938),3)="OCS","OCS_RM",IF(RIGHT(INDIRECT("$F"&amp;$S2938),10)="conversion","GOTS_RM_conversion",IF((LEFT(INDIRECT("$F"&amp;$S2938),4))="GOTS","GOTS_RM","Responsible_RM")))))))</f>
        <v>#REF!</v>
      </c>
      <c r="AF2938" s="13" t="str" cm="1">
        <f t="array" aca="1" ref="AF2938" ca="1">IF($S2938="","",INDIRECT("$Z"&amp;$S2938))</f>
        <v/>
      </c>
      <c r="AG2938" s="155"/>
      <c r="AH2938" s="13" t="str" cm="1">
        <f t="array" aca="1" ref="AH2938" ca="1">IFERROR(INDIRECT("$ag"&amp;S2938),"")</f>
        <v/>
      </c>
      <c r="AI2938" s="13" t="e" cm="1">
        <f t="array" aca="1" ref="AI2938" ca="1">INDIRECT("O"&amp;S2937)</f>
        <v>#REF!</v>
      </c>
      <c r="AJ2938" s="13" t="str">
        <f>IF($I2938="","",INDEX('Raw Material'!$A$1:$J$75,MATCH(I2938,'Raw Material'!$A$1:$A$75,0),(MATCH(G2938,'Raw Material'!$A$1:$J$1,0))))</f>
        <v/>
      </c>
      <c r="AK2938" s="13" t="str">
        <f t="shared" si="1350"/>
        <v>YANLIŞRM</v>
      </c>
      <c r="AL2938" s="153" t="str">
        <f t="shared" si="1351"/>
        <v/>
      </c>
    </row>
    <row r="2939" spans="1:38" ht="16.5" customHeight="1">
      <c r="A2939" s="161"/>
      <c r="B2939" s="166"/>
      <c r="C2939" s="167"/>
      <c r="D2939" s="156"/>
      <c r="E2939" s="156"/>
      <c r="F2939" s="174"/>
      <c r="G2939" s="181"/>
      <c r="H2939" s="182"/>
      <c r="I2939" s="182"/>
      <c r="J2939" s="182"/>
      <c r="K2939" s="32"/>
      <c r="L2939" s="178"/>
      <c r="M2939" s="178"/>
      <c r="N2939" s="81"/>
      <c r="O2939" s="185"/>
      <c r="P2939" s="103"/>
      <c r="Q2939" s="84" t="str">
        <f t="shared" si="1352"/>
        <v/>
      </c>
      <c r="R2939" s="159"/>
      <c r="S2939" s="28" t="str" cm="1">
        <f t="array" aca="1" ref="S2939" ca="1">IF(INDIRECT("A"&amp;114+$U2939)&lt;&gt;"",114+$U2939,"")</f>
        <v/>
      </c>
      <c r="T2939" s="28" t="str">
        <f t="shared" ca="1" si="1353"/>
        <v>$B</v>
      </c>
      <c r="U2939" s="29">
        <f t="shared" si="1331"/>
        <v>2820</v>
      </c>
      <c r="V2939" s="29">
        <v>235.41666666668499</v>
      </c>
      <c r="W2939" s="29">
        <f t="shared" si="1336"/>
        <v>235</v>
      </c>
      <c r="X2939" s="41" t="str" cm="1">
        <f t="array" aca="1" ref="X2939" ca="1">IFERROR(INDEX('PC&amp;PD'!$A$1:$AP$15,ROW('PC&amp;PD'!$A$15),MATCH(INDIRECT(T2939),'PC&amp;PD'!$A$1:$AP$1,0)),"")</f>
        <v/>
      </c>
      <c r="Z2939" s="155"/>
      <c r="AA2939" s="13" t="str">
        <f t="shared" si="1349"/>
        <v/>
      </c>
      <c r="AB2939" s="155"/>
      <c r="AC2939" s="13" t="str">
        <f t="shared" ca="1" si="1354"/>
        <v>$AB</v>
      </c>
      <c r="AD2939" s="13" t="str" cm="1">
        <f t="array" aca="1" ref="AD2939" ca="1">IFERROR(IF((LEFT(INDIRECT("$F"&amp;$S2939),4))="GOTS",IF($G2939="Organic","GOTS_Organic_raw",(IF($G2939="Responsible","GOTS_Responsible",(IF($G2939="No Attribute (Conventional)","GOTS_conventional",(IF($G2939="Recycled Pre/Post-Consumer","GOTS_pre_post",(IF($G2939="In-Conversion","GOTS_in_conversion",(IF($G2939="Sustainably Sourced","Sustainably_sourced",""))))))))))),IF($G2939="Organic","Organic",(IF($G2939="Responsible","Responsible",(IF($G2939="No Attribute (Conventional)","No_Attribute_Conventional",(IF($G2939="Recycled Pre/Post-Consumer","Recycled_Pre_Post_Consumer",(IF($G2939="In-Conversion","In_Conversion",(IF($G2939="Recycled Pre-Consumer","Recycled_Pre_Consumer",(IF($G2939="Recycled Post-Consumer","Recycled_Post_Consumer",(IF($G2939="Sustainably Sourced","Sustainably_sourced","")))))))))))))))),"")</f>
        <v/>
      </c>
      <c r="AE2939" s="13" t="e" cm="1">
        <f t="array" aca="1" ref="AE2939" ca="1">IF(INDIRECT("$F"&amp;$S2939)="","",IF(LEFT(INDIRECT("$F"&amp;$S2939),3)="GRS","GRS_RCS_RM",IF((LEFT(INDIRECT("$F"&amp;$S2939),3))="RCS","GRS_RCS_RM",IF(INDIRECT("$F"&amp;$S2939)="OCS (No Label)","OCS_Conversion_RM",IF(LEFT(INDIRECT("$F"&amp;$S2939),3)="OCS","OCS_RM",IF(RIGHT(INDIRECT("$F"&amp;$S2939),10)="conversion","GOTS_RM_conversion",IF((LEFT(INDIRECT("$F"&amp;$S2939),4))="GOTS","GOTS_RM","Responsible_RM")))))))</f>
        <v>#REF!</v>
      </c>
      <c r="AF2939" s="13" t="str" cm="1">
        <f t="array" aca="1" ref="AF2939" ca="1">IF($S2939="","",INDIRECT("$Z"&amp;$S2939))</f>
        <v/>
      </c>
      <c r="AG2939" s="155"/>
      <c r="AH2939" s="13" t="str" cm="1">
        <f t="array" aca="1" ref="AH2939" ca="1">IFERROR(INDIRECT("$ag"&amp;S2939),"")</f>
        <v/>
      </c>
      <c r="AI2939" s="13" t="e" cm="1">
        <f t="array" aca="1" ref="AI2939" ca="1">INDIRECT("O"&amp;S2938)</f>
        <v>#REF!</v>
      </c>
      <c r="AJ2939" s="13" t="str">
        <f>IF($I2939="","",INDEX('Raw Material'!$A$1:$J$75,MATCH(I2939,'Raw Material'!$A$1:$A$75,0),(MATCH(G2939,'Raw Material'!$A$1:$J$1,0))))</f>
        <v/>
      </c>
      <c r="AK2939" s="13" t="str">
        <f t="shared" si="1350"/>
        <v>YANLIŞRM</v>
      </c>
      <c r="AL2939" s="153" t="str">
        <f t="shared" si="1351"/>
        <v/>
      </c>
    </row>
    <row r="2940" spans="1:38" ht="16.5" customHeight="1">
      <c r="A2940" s="162"/>
      <c r="B2940" s="168"/>
      <c r="C2940" s="169"/>
      <c r="D2940" s="156"/>
      <c r="E2940" s="156"/>
      <c r="F2940" s="175"/>
      <c r="G2940" s="181"/>
      <c r="H2940" s="182"/>
      <c r="I2940" s="182"/>
      <c r="J2940" s="182"/>
      <c r="K2940" s="32"/>
      <c r="L2940" s="179"/>
      <c r="M2940" s="179"/>
      <c r="N2940" s="81"/>
      <c r="O2940" s="185"/>
      <c r="P2940" s="103"/>
      <c r="Q2940" s="84" t="str">
        <f t="shared" si="1352"/>
        <v/>
      </c>
      <c r="R2940" s="159"/>
      <c r="S2940" s="28" t="str" cm="1">
        <f t="array" aca="1" ref="S2940" ca="1">IF(INDIRECT("A"&amp;114+$U2940)&lt;&gt;"",114+$U2940,"")</f>
        <v/>
      </c>
      <c r="T2940" s="28" t="str">
        <f t="shared" ca="1" si="1353"/>
        <v>$B</v>
      </c>
      <c r="U2940" s="29">
        <f t="shared" si="1331"/>
        <v>2820</v>
      </c>
      <c r="V2940" s="29">
        <v>235.50000000001901</v>
      </c>
      <c r="W2940" s="29">
        <f t="shared" si="1336"/>
        <v>235</v>
      </c>
      <c r="X2940" s="41" t="str" cm="1">
        <f t="array" aca="1" ref="X2940" ca="1">IFERROR(INDEX('PC&amp;PD'!$A$1:$AP$15,ROW('PC&amp;PD'!$A$15),MATCH(INDIRECT(T2940),'PC&amp;PD'!$A$1:$AP$1,0)),"")</f>
        <v/>
      </c>
      <c r="Z2940" s="155"/>
      <c r="AA2940" s="13" t="str">
        <f t="shared" si="1349"/>
        <v/>
      </c>
      <c r="AB2940" s="155"/>
      <c r="AC2940" s="13" t="str">
        <f t="shared" ca="1" si="1354"/>
        <v>$AB</v>
      </c>
      <c r="AD2940" s="13" t="str" cm="1">
        <f t="array" aca="1" ref="AD2940" ca="1">IFERROR(IF((LEFT(INDIRECT("$F"&amp;$S2940),4))="GOTS",IF($G2940="Organic","GOTS_Organic_raw",(IF($G2940="Responsible","GOTS_Responsible",(IF($G2940="No Attribute (Conventional)","GOTS_conventional",(IF($G2940="Recycled Pre/Post-Consumer","GOTS_pre_post",(IF($G2940="In-Conversion","GOTS_in_conversion",(IF($G2940="Sustainably Sourced","Sustainably_sourced",""))))))))))),IF($G2940="Organic","Organic",(IF($G2940="Responsible","Responsible",(IF($G2940="No Attribute (Conventional)","No_Attribute_Conventional",(IF($G2940="Recycled Pre/Post-Consumer","Recycled_Pre_Post_Consumer",(IF($G2940="In-Conversion","In_Conversion",(IF($G2940="Recycled Pre-Consumer","Recycled_Pre_Consumer",(IF($G2940="Recycled Post-Consumer","Recycled_Post_Consumer",(IF($G2940="Sustainably Sourced","Sustainably_sourced","")))))))))))))))),"")</f>
        <v/>
      </c>
      <c r="AE2940" s="13" t="e" cm="1">
        <f t="array" aca="1" ref="AE2940" ca="1">IF(INDIRECT("$F"&amp;$S2940)="","",IF(LEFT(INDIRECT("$F"&amp;$S2940),3)="GRS","GRS_RCS_RM",IF((LEFT(INDIRECT("$F"&amp;$S2940),3))="RCS","GRS_RCS_RM",IF(INDIRECT("$F"&amp;$S2940)="OCS (No Label)","OCS_Conversion_RM",IF(LEFT(INDIRECT("$F"&amp;$S2940),3)="OCS","OCS_RM",IF(RIGHT(INDIRECT("$F"&amp;$S2940),10)="conversion","GOTS_RM_conversion",IF((LEFT(INDIRECT("$F"&amp;$S2940),4))="GOTS","GOTS_RM","Responsible_RM")))))))</f>
        <v>#REF!</v>
      </c>
      <c r="AF2940" s="13" t="str" cm="1">
        <f t="array" aca="1" ref="AF2940" ca="1">IF($S2940="","",INDIRECT("$Z"&amp;$S2940))</f>
        <v/>
      </c>
      <c r="AG2940" s="155"/>
      <c r="AH2940" s="13" t="str" cm="1">
        <f t="array" aca="1" ref="AH2940" ca="1">IFERROR(INDIRECT("$ag"&amp;S2940),"")</f>
        <v/>
      </c>
      <c r="AI2940" s="13" t="e" cm="1">
        <f t="array" aca="1" ref="AI2940" ca="1">INDIRECT("O"&amp;S2939)</f>
        <v>#REF!</v>
      </c>
      <c r="AJ2940" s="13" t="str">
        <f>IF($I2940="","",INDEX('Raw Material'!$A$1:$J$75,MATCH(I2940,'Raw Material'!$A$1:$A$75,0),(MATCH(G2940,'Raw Material'!$A$1:$J$1,0))))</f>
        <v/>
      </c>
      <c r="AK2940" s="13" t="str">
        <f t="shared" si="1350"/>
        <v>YANLIŞRM</v>
      </c>
      <c r="AL2940" s="153" t="str">
        <f t="shared" si="1351"/>
        <v/>
      </c>
    </row>
    <row r="2941" spans="1:38" ht="16.5" customHeight="1">
      <c r="A2941" s="162"/>
      <c r="B2941" s="168"/>
      <c r="C2941" s="169"/>
      <c r="D2941" s="156"/>
      <c r="E2941" s="156"/>
      <c r="F2941" s="175"/>
      <c r="G2941" s="181"/>
      <c r="H2941" s="182"/>
      <c r="I2941" s="182"/>
      <c r="J2941" s="182"/>
      <c r="K2941" s="32"/>
      <c r="L2941" s="179"/>
      <c r="M2941" s="179"/>
      <c r="N2941" s="81"/>
      <c r="O2941" s="185"/>
      <c r="P2941" s="103"/>
      <c r="Q2941" s="84" t="str">
        <f t="shared" si="1352"/>
        <v/>
      </c>
      <c r="R2941" s="159"/>
      <c r="S2941" s="28" t="str" cm="1">
        <f t="array" aca="1" ref="S2941" ca="1">IF(INDIRECT("A"&amp;114+$U2941)&lt;&gt;"",114+$U2941,"")</f>
        <v/>
      </c>
      <c r="T2941" s="28" t="str">
        <f t="shared" ca="1" si="1353"/>
        <v>$B</v>
      </c>
      <c r="U2941" s="29">
        <f t="shared" si="1331"/>
        <v>2820</v>
      </c>
      <c r="V2941" s="29">
        <v>235.58333333335199</v>
      </c>
      <c r="W2941" s="29">
        <f t="shared" si="1336"/>
        <v>235</v>
      </c>
      <c r="X2941" s="41" t="str" cm="1">
        <f t="array" aca="1" ref="X2941" ca="1">IFERROR(INDEX('PC&amp;PD'!$A$1:$AP$15,ROW('PC&amp;PD'!$A$15),MATCH(INDIRECT(T2941),'PC&amp;PD'!$A$1:$AP$1,0)),"")</f>
        <v/>
      </c>
      <c r="Z2941" s="155"/>
      <c r="AA2941" s="13" t="str">
        <f t="shared" si="1349"/>
        <v/>
      </c>
      <c r="AB2941" s="155"/>
      <c r="AC2941" s="13" t="str">
        <f t="shared" ca="1" si="1354"/>
        <v>$AB</v>
      </c>
      <c r="AD2941" s="13" t="str" cm="1">
        <f t="array" aca="1" ref="AD2941" ca="1">IFERROR(IF((LEFT(INDIRECT("$F"&amp;$S2941),4))="GOTS",IF($G2941="Organic","GOTS_Organic_raw",(IF($G2941="Responsible","GOTS_Responsible",(IF($G2941="No Attribute (Conventional)","GOTS_conventional",(IF($G2941="Recycled Pre/Post-Consumer","GOTS_pre_post",(IF($G2941="In-Conversion","GOTS_in_conversion",(IF($G2941="Sustainably Sourced","Sustainably_sourced",""))))))))))),IF($G2941="Organic","Organic",(IF($G2941="Responsible","Responsible",(IF($G2941="No Attribute (Conventional)","No_Attribute_Conventional",(IF($G2941="Recycled Pre/Post-Consumer","Recycled_Pre_Post_Consumer",(IF($G2941="In-Conversion","In_Conversion",(IF($G2941="Recycled Pre-Consumer","Recycled_Pre_Consumer",(IF($G2941="Recycled Post-Consumer","Recycled_Post_Consumer",(IF($G2941="Sustainably Sourced","Sustainably_sourced","")))))))))))))))),"")</f>
        <v/>
      </c>
      <c r="AE2941" s="13" t="e" cm="1">
        <f t="array" aca="1" ref="AE2941" ca="1">IF(INDIRECT("$F"&amp;$S2941)="","",IF(LEFT(INDIRECT("$F"&amp;$S2941),3)="GRS","GRS_RCS_RM",IF((LEFT(INDIRECT("$F"&amp;$S2941),3))="RCS","GRS_RCS_RM",IF(INDIRECT("$F"&amp;$S2941)="OCS (No Label)","OCS_Conversion_RM",IF(LEFT(INDIRECT("$F"&amp;$S2941),3)="OCS","OCS_RM",IF(RIGHT(INDIRECT("$F"&amp;$S2941),10)="conversion","GOTS_RM_conversion",IF((LEFT(INDIRECT("$F"&amp;$S2941),4))="GOTS","GOTS_RM","Responsible_RM")))))))</f>
        <v>#REF!</v>
      </c>
      <c r="AF2941" s="13" t="str" cm="1">
        <f t="array" aca="1" ref="AF2941" ca="1">IF($S2941="","",INDIRECT("$Z"&amp;$S2941))</f>
        <v/>
      </c>
      <c r="AG2941" s="155"/>
      <c r="AH2941" s="13" t="str" cm="1">
        <f t="array" aca="1" ref="AH2941" ca="1">IFERROR(INDIRECT("$ag"&amp;S2941),"")</f>
        <v/>
      </c>
      <c r="AI2941" s="13" t="e" cm="1">
        <f t="array" aca="1" ref="AI2941" ca="1">INDIRECT("O"&amp;S2940)</f>
        <v>#REF!</v>
      </c>
      <c r="AJ2941" s="13" t="str">
        <f>IF($I2941="","",INDEX('Raw Material'!$A$1:$J$75,MATCH(I2941,'Raw Material'!$A$1:$A$75,0),(MATCH(G2941,'Raw Material'!$A$1:$J$1,0))))</f>
        <v/>
      </c>
      <c r="AK2941" s="13" t="str">
        <f t="shared" si="1350"/>
        <v>YANLIŞRM</v>
      </c>
      <c r="AL2941" s="153" t="str">
        <f t="shared" si="1351"/>
        <v/>
      </c>
    </row>
    <row r="2942" spans="1:38" ht="16.5" customHeight="1">
      <c r="A2942" s="162"/>
      <c r="B2942" s="168"/>
      <c r="C2942" s="169"/>
      <c r="D2942" s="156"/>
      <c r="E2942" s="156"/>
      <c r="F2942" s="175"/>
      <c r="G2942" s="181"/>
      <c r="H2942" s="182"/>
      <c r="I2942" s="182"/>
      <c r="J2942" s="182"/>
      <c r="K2942" s="32"/>
      <c r="L2942" s="179"/>
      <c r="M2942" s="179"/>
      <c r="N2942" s="81"/>
      <c r="O2942" s="185"/>
      <c r="P2942" s="103"/>
      <c r="Q2942" s="84" t="str">
        <f t="shared" si="1352"/>
        <v/>
      </c>
      <c r="R2942" s="159"/>
      <c r="S2942" s="28" t="str" cm="1">
        <f t="array" aca="1" ref="S2942" ca="1">IF(INDIRECT("A"&amp;114+$U2942)&lt;&gt;"",114+$U2942,"")</f>
        <v/>
      </c>
      <c r="T2942" s="28" t="str">
        <f t="shared" ca="1" si="1353"/>
        <v>$B</v>
      </c>
      <c r="U2942" s="29">
        <f t="shared" si="1331"/>
        <v>2820</v>
      </c>
      <c r="V2942" s="29">
        <v>235.66666666668499</v>
      </c>
      <c r="W2942" s="29">
        <f t="shared" si="1336"/>
        <v>235</v>
      </c>
      <c r="X2942" s="41" t="str" cm="1">
        <f t="array" aca="1" ref="X2942" ca="1">IFERROR(INDEX('PC&amp;PD'!$A$1:$AP$15,ROW('PC&amp;PD'!$A$15),MATCH(INDIRECT(T2942),'PC&amp;PD'!$A$1:$AP$1,0)),"")</f>
        <v/>
      </c>
      <c r="Z2942" s="155"/>
      <c r="AA2942" s="13" t="str">
        <f t="shared" si="1349"/>
        <v/>
      </c>
      <c r="AB2942" s="155"/>
      <c r="AC2942" s="13" t="str">
        <f t="shared" ca="1" si="1354"/>
        <v>$AB</v>
      </c>
      <c r="AD2942" s="13" t="str" cm="1">
        <f t="array" aca="1" ref="AD2942" ca="1">IFERROR(IF((LEFT(INDIRECT("$F"&amp;$S2942),4))="GOTS",IF($G2942="Organic","GOTS_Organic_raw",(IF($G2942="Responsible","GOTS_Responsible",(IF($G2942="No Attribute (Conventional)","GOTS_conventional",(IF($G2942="Recycled Pre/Post-Consumer","GOTS_pre_post",(IF($G2942="In-Conversion","GOTS_in_conversion",(IF($G2942="Sustainably Sourced","Sustainably_sourced",""))))))))))),IF($G2942="Organic","Organic",(IF($G2942="Responsible","Responsible",(IF($G2942="No Attribute (Conventional)","No_Attribute_Conventional",(IF($G2942="Recycled Pre/Post-Consumer","Recycled_Pre_Post_Consumer",(IF($G2942="In-Conversion","In_Conversion",(IF($G2942="Recycled Pre-Consumer","Recycled_Pre_Consumer",(IF($G2942="Recycled Post-Consumer","Recycled_Post_Consumer",(IF($G2942="Sustainably Sourced","Sustainably_sourced","")))))))))))))))),"")</f>
        <v/>
      </c>
      <c r="AE2942" s="13" t="e" cm="1">
        <f t="array" aca="1" ref="AE2942" ca="1">IF(INDIRECT("$F"&amp;$S2942)="","",IF(LEFT(INDIRECT("$F"&amp;$S2942),3)="GRS","GRS_RCS_RM",IF((LEFT(INDIRECT("$F"&amp;$S2942),3))="RCS","GRS_RCS_RM",IF(INDIRECT("$F"&amp;$S2942)="OCS (No Label)","OCS_Conversion_RM",IF(LEFT(INDIRECT("$F"&amp;$S2942),3)="OCS","OCS_RM",IF(RIGHT(INDIRECT("$F"&amp;$S2942),10)="conversion","GOTS_RM_conversion",IF((LEFT(INDIRECT("$F"&amp;$S2942),4))="GOTS","GOTS_RM","Responsible_RM")))))))</f>
        <v>#REF!</v>
      </c>
      <c r="AF2942" s="13" t="str" cm="1">
        <f t="array" aca="1" ref="AF2942" ca="1">IF($S2942="","",INDIRECT("$Z"&amp;$S2942))</f>
        <v/>
      </c>
      <c r="AG2942" s="155"/>
      <c r="AH2942" s="13" t="str" cm="1">
        <f t="array" aca="1" ref="AH2942" ca="1">IFERROR(INDIRECT("$ag"&amp;S2942),"")</f>
        <v/>
      </c>
      <c r="AI2942" s="13" t="e" cm="1">
        <f t="array" aca="1" ref="AI2942" ca="1">INDIRECT("O"&amp;S2941)</f>
        <v>#REF!</v>
      </c>
      <c r="AJ2942" s="13" t="str">
        <f>IF($I2942="","",INDEX('Raw Material'!$A$1:$J$75,MATCH(I2942,'Raw Material'!$A$1:$A$75,0),(MATCH(G2942,'Raw Material'!$A$1:$J$1,0))))</f>
        <v/>
      </c>
      <c r="AK2942" s="13" t="str">
        <f t="shared" si="1350"/>
        <v>YANLIŞRM</v>
      </c>
      <c r="AL2942" s="153" t="str">
        <f t="shared" si="1351"/>
        <v/>
      </c>
    </row>
    <row r="2943" spans="1:38" ht="16.5" customHeight="1">
      <c r="A2943" s="162"/>
      <c r="B2943" s="168"/>
      <c r="C2943" s="169"/>
      <c r="D2943" s="156"/>
      <c r="E2943" s="156"/>
      <c r="F2943" s="175"/>
      <c r="G2943" s="181"/>
      <c r="H2943" s="182"/>
      <c r="I2943" s="182"/>
      <c r="J2943" s="182"/>
      <c r="K2943" s="32"/>
      <c r="L2943" s="179"/>
      <c r="M2943" s="179"/>
      <c r="N2943" s="81"/>
      <c r="O2943" s="185"/>
      <c r="P2943" s="103"/>
      <c r="Q2943" s="84" t="str">
        <f t="shared" si="1352"/>
        <v/>
      </c>
      <c r="R2943" s="159"/>
      <c r="S2943" s="28" t="str" cm="1">
        <f t="array" aca="1" ref="S2943" ca="1">IF(INDIRECT("A"&amp;114+$U2943)&lt;&gt;"",114+$U2943,"")</f>
        <v/>
      </c>
      <c r="T2943" s="28" t="str">
        <f t="shared" ca="1" si="1353"/>
        <v>$B</v>
      </c>
      <c r="U2943" s="29">
        <f t="shared" ref="U2943:U3006" si="1359">(12*W2943)</f>
        <v>2820</v>
      </c>
      <c r="V2943" s="29">
        <v>235.75000000001901</v>
      </c>
      <c r="W2943" s="29">
        <f t="shared" si="1336"/>
        <v>235</v>
      </c>
      <c r="X2943" s="41" t="str" cm="1">
        <f t="array" aca="1" ref="X2943" ca="1">IFERROR(INDEX('PC&amp;PD'!$A$1:$AP$15,ROW('PC&amp;PD'!$A$15),MATCH(INDIRECT(T2943),'PC&amp;PD'!$A$1:$AP$1,0)),"")</f>
        <v/>
      </c>
      <c r="Z2943" s="155"/>
      <c r="AA2943" s="13" t="str">
        <f t="shared" si="1349"/>
        <v/>
      </c>
      <c r="AB2943" s="155"/>
      <c r="AC2943" s="13" t="str">
        <f t="shared" ca="1" si="1354"/>
        <v>$AB</v>
      </c>
      <c r="AD2943" s="13" t="str" cm="1">
        <f t="array" aca="1" ref="AD2943" ca="1">IFERROR(IF((LEFT(INDIRECT("$F"&amp;$S2943),4))="GOTS",IF($G2943="Organic","GOTS_Organic_raw",(IF($G2943="Responsible","GOTS_Responsible",(IF($G2943="No Attribute (Conventional)","GOTS_conventional",(IF($G2943="Recycled Pre/Post-Consumer","GOTS_pre_post",(IF($G2943="In-Conversion","GOTS_in_conversion",(IF($G2943="Sustainably Sourced","Sustainably_sourced",""))))))))))),IF($G2943="Organic","Organic",(IF($G2943="Responsible","Responsible",(IF($G2943="No Attribute (Conventional)","No_Attribute_Conventional",(IF($G2943="Recycled Pre/Post-Consumer","Recycled_Pre_Post_Consumer",(IF($G2943="In-Conversion","In_Conversion",(IF($G2943="Recycled Pre-Consumer","Recycled_Pre_Consumer",(IF($G2943="Recycled Post-Consumer","Recycled_Post_Consumer",(IF($G2943="Sustainably Sourced","Sustainably_sourced","")))))))))))))))),"")</f>
        <v/>
      </c>
      <c r="AE2943" s="13" t="e" cm="1">
        <f t="array" aca="1" ref="AE2943" ca="1">IF(INDIRECT("$F"&amp;$S2943)="","",IF(LEFT(INDIRECT("$F"&amp;$S2943),3)="GRS","GRS_RCS_RM",IF((LEFT(INDIRECT("$F"&amp;$S2943),3))="RCS","GRS_RCS_RM",IF(INDIRECT("$F"&amp;$S2943)="OCS (No Label)","OCS_Conversion_RM",IF(LEFT(INDIRECT("$F"&amp;$S2943),3)="OCS","OCS_RM",IF(RIGHT(INDIRECT("$F"&amp;$S2943),10)="conversion","GOTS_RM_conversion",IF((LEFT(INDIRECT("$F"&amp;$S2943),4))="GOTS","GOTS_RM","Responsible_RM")))))))</f>
        <v>#REF!</v>
      </c>
      <c r="AF2943" s="13" t="str" cm="1">
        <f t="array" aca="1" ref="AF2943" ca="1">IF($S2943="","",INDIRECT("$Z"&amp;$S2943))</f>
        <v/>
      </c>
      <c r="AG2943" s="155"/>
      <c r="AH2943" s="13" t="str" cm="1">
        <f t="array" aca="1" ref="AH2943" ca="1">IFERROR(INDIRECT("$ag"&amp;S2943),"")</f>
        <v/>
      </c>
      <c r="AI2943" s="13" t="e" cm="1">
        <f t="array" aca="1" ref="AI2943" ca="1">INDIRECT("O"&amp;S2942)</f>
        <v>#REF!</v>
      </c>
      <c r="AJ2943" s="13" t="str">
        <f>IF($I2943="","",INDEX('Raw Material'!$A$1:$J$75,MATCH(I2943,'Raw Material'!$A$1:$A$75,0),(MATCH(G2943,'Raw Material'!$A$1:$J$1,0))))</f>
        <v/>
      </c>
      <c r="AK2943" s="13" t="str">
        <f t="shared" si="1350"/>
        <v>YANLIŞRM</v>
      </c>
      <c r="AL2943" s="153" t="str">
        <f t="shared" si="1351"/>
        <v/>
      </c>
    </row>
    <row r="2944" spans="1:38" ht="16.5" customHeight="1">
      <c r="A2944" s="162"/>
      <c r="B2944" s="168"/>
      <c r="C2944" s="169"/>
      <c r="D2944" s="156"/>
      <c r="E2944" s="156"/>
      <c r="F2944" s="175"/>
      <c r="G2944" s="181"/>
      <c r="H2944" s="182"/>
      <c r="I2944" s="182"/>
      <c r="J2944" s="182"/>
      <c r="K2944" s="32"/>
      <c r="L2944" s="179"/>
      <c r="M2944" s="179"/>
      <c r="N2944" s="81"/>
      <c r="O2944" s="185"/>
      <c r="P2944" s="103"/>
      <c r="Q2944" s="84" t="str">
        <f t="shared" si="1352"/>
        <v/>
      </c>
      <c r="R2944" s="159"/>
      <c r="S2944" s="28" t="str" cm="1">
        <f t="array" aca="1" ref="S2944" ca="1">IF(INDIRECT("A"&amp;114+$U2944)&lt;&gt;"",114+$U2944,"")</f>
        <v/>
      </c>
      <c r="T2944" s="28" t="str">
        <f t="shared" ca="1" si="1353"/>
        <v>$B</v>
      </c>
      <c r="U2944" s="29">
        <f t="shared" si="1359"/>
        <v>2820</v>
      </c>
      <c r="V2944" s="29">
        <v>235.83333333335199</v>
      </c>
      <c r="W2944" s="29">
        <f t="shared" si="1336"/>
        <v>235</v>
      </c>
      <c r="X2944" s="41" t="str" cm="1">
        <f t="array" aca="1" ref="X2944" ca="1">IFERROR(INDEX('PC&amp;PD'!$A$1:$AP$15,ROW('PC&amp;PD'!$A$15),MATCH(INDIRECT(T2944),'PC&amp;PD'!$A$1:$AP$1,0)),"")</f>
        <v/>
      </c>
      <c r="Z2944" s="155"/>
      <c r="AA2944" s="13" t="str">
        <f t="shared" si="1349"/>
        <v/>
      </c>
      <c r="AB2944" s="155"/>
      <c r="AC2944" s="13" t="str">
        <f t="shared" ca="1" si="1354"/>
        <v>$AB</v>
      </c>
      <c r="AD2944" s="13" t="str" cm="1">
        <f t="array" aca="1" ref="AD2944" ca="1">IFERROR(IF((LEFT(INDIRECT("$F"&amp;$S2944),4))="GOTS",IF($G2944="Organic","GOTS_Organic_raw",(IF($G2944="Responsible","GOTS_Responsible",(IF($G2944="No Attribute (Conventional)","GOTS_conventional",(IF($G2944="Recycled Pre/Post-Consumer","GOTS_pre_post",(IF($G2944="In-Conversion","GOTS_in_conversion",(IF($G2944="Sustainably Sourced","Sustainably_sourced",""))))))))))),IF($G2944="Organic","Organic",(IF($G2944="Responsible","Responsible",(IF($G2944="No Attribute (Conventional)","No_Attribute_Conventional",(IF($G2944="Recycled Pre/Post-Consumer","Recycled_Pre_Post_Consumer",(IF($G2944="In-Conversion","In_Conversion",(IF($G2944="Recycled Pre-Consumer","Recycled_Pre_Consumer",(IF($G2944="Recycled Post-Consumer","Recycled_Post_Consumer",(IF($G2944="Sustainably Sourced","Sustainably_sourced","")))))))))))))))),"")</f>
        <v/>
      </c>
      <c r="AE2944" s="13" t="e" cm="1">
        <f t="array" aca="1" ref="AE2944" ca="1">IF(INDIRECT("$F"&amp;$S2944)="","",IF(LEFT(INDIRECT("$F"&amp;$S2944),3)="GRS","GRS_RCS_RM",IF((LEFT(INDIRECT("$F"&amp;$S2944),3))="RCS","GRS_RCS_RM",IF(INDIRECT("$F"&amp;$S2944)="OCS (No Label)","OCS_Conversion_RM",IF(LEFT(INDIRECT("$F"&amp;$S2944),3)="OCS","OCS_RM",IF(RIGHT(INDIRECT("$F"&amp;$S2944),10)="conversion","GOTS_RM_conversion",IF((LEFT(INDIRECT("$F"&amp;$S2944),4))="GOTS","GOTS_RM","Responsible_RM")))))))</f>
        <v>#REF!</v>
      </c>
      <c r="AF2944" s="13" t="str" cm="1">
        <f t="array" aca="1" ref="AF2944" ca="1">IF($S2944="","",INDIRECT("$Z"&amp;$S2944))</f>
        <v/>
      </c>
      <c r="AG2944" s="155"/>
      <c r="AH2944" s="13" t="str" cm="1">
        <f t="array" aca="1" ref="AH2944" ca="1">IFERROR(INDIRECT("$ag"&amp;S2944),"")</f>
        <v/>
      </c>
      <c r="AI2944" s="13" t="e" cm="1">
        <f t="array" aca="1" ref="AI2944" ca="1">INDIRECT("O"&amp;S2943)</f>
        <v>#REF!</v>
      </c>
      <c r="AJ2944" s="13" t="str">
        <f>IF($I2944="","",INDEX('Raw Material'!$A$1:$J$75,MATCH(I2944,'Raw Material'!$A$1:$A$75,0),(MATCH(G2944,'Raw Material'!$A$1:$J$1,0))))</f>
        <v/>
      </c>
      <c r="AK2944" s="13" t="str">
        <f t="shared" si="1350"/>
        <v>YANLIŞRM</v>
      </c>
      <c r="AL2944" s="153" t="str">
        <f t="shared" si="1351"/>
        <v/>
      </c>
    </row>
    <row r="2945" spans="1:38" ht="16.5" customHeight="1" thickBot="1">
      <c r="A2945" s="163"/>
      <c r="B2945" s="170"/>
      <c r="C2945" s="171"/>
      <c r="D2945" s="156"/>
      <c r="E2945" s="156"/>
      <c r="F2945" s="176"/>
      <c r="G2945" s="157"/>
      <c r="H2945" s="158"/>
      <c r="I2945" s="158"/>
      <c r="J2945" s="158"/>
      <c r="K2945" s="33"/>
      <c r="L2945" s="180"/>
      <c r="M2945" s="180"/>
      <c r="N2945" s="82"/>
      <c r="O2945" s="186"/>
      <c r="P2945" s="103"/>
      <c r="Q2945" s="84" t="str">
        <f t="shared" si="1352"/>
        <v/>
      </c>
      <c r="R2945" s="159"/>
      <c r="S2945" s="28" t="str" cm="1">
        <f t="array" aca="1" ref="S2945" ca="1">IF(INDIRECT("A"&amp;114+$U2945)&lt;&gt;"",114+$U2945,"")</f>
        <v/>
      </c>
      <c r="T2945" s="28" t="str">
        <f t="shared" ca="1" si="1353"/>
        <v>$B</v>
      </c>
      <c r="U2945" s="29">
        <f t="shared" si="1359"/>
        <v>2820</v>
      </c>
      <c r="V2945" s="29">
        <v>235.91666666668499</v>
      </c>
      <c r="W2945" s="29">
        <f t="shared" si="1336"/>
        <v>235</v>
      </c>
      <c r="X2945" s="41" t="str" cm="1">
        <f t="array" aca="1" ref="X2945" ca="1">IFERROR(INDEX('PC&amp;PD'!$A$1:$AP$15,ROW('PC&amp;PD'!$A$15),MATCH(INDIRECT(T2945),'PC&amp;PD'!$A$1:$AP$1,0)),"")</f>
        <v/>
      </c>
      <c r="Z2945" s="155"/>
      <c r="AA2945" s="13" t="str">
        <f t="shared" si="1349"/>
        <v/>
      </c>
      <c r="AB2945" s="155"/>
      <c r="AC2945" s="13" t="str">
        <f t="shared" ca="1" si="1354"/>
        <v>$AB</v>
      </c>
      <c r="AD2945" s="13" t="str" cm="1">
        <f t="array" aca="1" ref="AD2945" ca="1">IFERROR(IF((LEFT(INDIRECT("$F"&amp;$S2945),4))="GOTS",IF($G2945="Organic","GOTS_Organic_raw",(IF($G2945="Responsible","GOTS_Responsible",(IF($G2945="No Attribute (Conventional)","GOTS_conventional",(IF($G2945="Recycled Pre/Post-Consumer","GOTS_pre_post",(IF($G2945="In-Conversion","GOTS_in_conversion",(IF($G2945="Sustainably Sourced","Sustainably_sourced",""))))))))))),IF($G2945="Organic","Organic",(IF($G2945="Responsible","Responsible",(IF($G2945="No Attribute (Conventional)","No_Attribute_Conventional",(IF($G2945="Recycled Pre/Post-Consumer","Recycled_Pre_Post_Consumer",(IF($G2945="In-Conversion","In_Conversion",(IF($G2945="Recycled Pre-Consumer","Recycled_Pre_Consumer",(IF($G2945="Recycled Post-Consumer","Recycled_Post_Consumer",(IF($G2945="Sustainably Sourced","Sustainably_sourced","")))))))))))))))),"")</f>
        <v/>
      </c>
      <c r="AE2945" s="13" t="e" cm="1">
        <f t="array" aca="1" ref="AE2945" ca="1">IF(INDIRECT("$F"&amp;$S2945)="","",IF(LEFT(INDIRECT("$F"&amp;$S2945),3)="GRS","GRS_RCS_RM",IF((LEFT(INDIRECT("$F"&amp;$S2945),3))="RCS","GRS_RCS_RM",IF(INDIRECT("$F"&amp;$S2945)="OCS (No Label)","OCS_Conversion_RM",IF(LEFT(INDIRECT("$F"&amp;$S2945),3)="OCS","OCS_RM",IF(RIGHT(INDIRECT("$F"&amp;$S2945),10)="conversion","GOTS_RM_conversion",IF((LEFT(INDIRECT("$F"&amp;$S2945),4))="GOTS","GOTS_RM","Responsible_RM")))))))</f>
        <v>#REF!</v>
      </c>
      <c r="AF2945" s="13" t="str" cm="1">
        <f t="array" aca="1" ref="AF2945" ca="1">IF($S2945="","",INDIRECT("$Z"&amp;$S2945))</f>
        <v/>
      </c>
      <c r="AG2945" s="155"/>
      <c r="AH2945" s="13" t="str" cm="1">
        <f t="array" aca="1" ref="AH2945" ca="1">IFERROR(INDIRECT("$ag"&amp;S2945),"")</f>
        <v/>
      </c>
      <c r="AI2945" s="13" t="e" cm="1">
        <f t="array" aca="1" ref="AI2945" ca="1">INDIRECT("O"&amp;S2944)</f>
        <v>#REF!</v>
      </c>
      <c r="AJ2945" s="13" t="str">
        <f>IF($I2945="","",INDEX('Raw Material'!$A$1:$J$75,MATCH(I2945,'Raw Material'!$A$1:$A$75,0),(MATCH(G2945,'Raw Material'!$A$1:$J$1,0))))</f>
        <v/>
      </c>
      <c r="AK2945" s="13" t="str">
        <f t="shared" si="1350"/>
        <v>YANLIŞRM</v>
      </c>
      <c r="AL2945" s="153" t="str">
        <f t="shared" si="1351"/>
        <v/>
      </c>
    </row>
    <row r="2946" spans="1:38" ht="16.5" customHeight="1">
      <c r="A2946" s="160" t="str">
        <f>IF(B2946="","",COUNTA($B$114:$B2946))</f>
        <v/>
      </c>
      <c r="B2946" s="164"/>
      <c r="C2946" s="165"/>
      <c r="D2946" s="183"/>
      <c r="E2946" s="183"/>
      <c r="F2946" s="172"/>
      <c r="G2946" s="212"/>
      <c r="H2946" s="206"/>
      <c r="I2946" s="206"/>
      <c r="J2946" s="206"/>
      <c r="K2946" s="31"/>
      <c r="L2946" s="177" t="str">
        <f t="shared" ref="L2946" si="1360">IF(R2946="","",LEFT(R2946,LEN(R2946)-2))</f>
        <v/>
      </c>
      <c r="M2946" s="177"/>
      <c r="N2946" s="80"/>
      <c r="O2946" s="184"/>
      <c r="P2946" s="103"/>
      <c r="Q2946" s="84" t="str">
        <f t="shared" si="1352"/>
        <v/>
      </c>
      <c r="R2946" s="159" t="str">
        <f t="shared" ref="R2946" si="1361">CONCATENATE($Q2946,Q2947,Q2948,Q2949,Q2950,Q2951,$Q2952,$Q2953,$Q2954,$Q2955,Q2956,Q2957)</f>
        <v/>
      </c>
      <c r="S2946" s="28" t="str" cm="1">
        <f t="array" aca="1" ref="S2946" ca="1">IF(INDIRECT("A"&amp;114+$U2946)&lt;&gt;"",114+$U2946,"")</f>
        <v/>
      </c>
      <c r="T2946" s="28" t="str">
        <f t="shared" ca="1" si="1353"/>
        <v>$B</v>
      </c>
      <c r="U2946" s="29">
        <f t="shared" si="1359"/>
        <v>2832</v>
      </c>
      <c r="V2946" s="29">
        <v>236.00000000001901</v>
      </c>
      <c r="W2946" s="29">
        <f t="shared" si="1336"/>
        <v>236</v>
      </c>
      <c r="X2946" s="41" t="str" cm="1">
        <f t="array" aca="1" ref="X2946" ca="1">IFERROR(INDEX('PC&amp;PD'!$A$1:$AP$15,ROW('PC&amp;PD'!$A$15),MATCH(INDIRECT(T2946),'PC&amp;PD'!$A$1:$AP$1,0)),"")</f>
        <v/>
      </c>
      <c r="Z2946" s="155" t="str">
        <f t="shared" ref="Z2946" si="1362">IFERROR(IF($F2946="OCS 100","OCS (OCS 100)",IF($F2946="OCS Blended","OCS (OCS Blended)",IF($F2946="OCS (No Label)","OCS (No Label)",IF($F2946="RCS 100","RCS (RCS 100)",IF($F2946="RCS Blended","RCS (RCS Blended)",IF($F2946="GRS","GRS (GRS)",IF($F2946="GRS (No Label)", "GRS (No Label)",IF($F2946="RDS","RDS (RDS)",IF($F2946="RWS","RWS (RWS)",IF($F2946="RAS","RAS (RAS)",IF($F2946="RMS","RMS (RMS)",IF($F2946="GOTS Organic","GOTS (Organic)",IF($F2946="GOTS Made with organic","GOTS (Made with Organic)",IF($F2946="GOTS Organic - in conversion","GOTS (Organic - In Conversion)",IF($F2946="GOTS Made with organic - in conversion","GOTS (Made with Organic - In Conversion)",""))))))))))))))),"")</f>
        <v/>
      </c>
      <c r="AA2946" s="13" t="str">
        <f t="shared" si="1349"/>
        <v/>
      </c>
      <c r="AB2946" s="155" t="str">
        <f t="shared" ref="AB2946" si="1363">IFERROR(IF($F2946="OCS 100", "OCS_100",IF($F2946="OCS Blended", "OCS_Blended",IF($F2946="OCS (No Label)", "OCS_No_Label",IF($F2946="RCS 100", "RCS_100",IF($F2946="RCS Blended","RCS_Blended",IF($F2946="GRS","GRS",IF($F2946="GRS (No Label)", "GRS_No_Label",IF($F2946="RDS","RDS",IF($F2946="RWS","RWS",IF($F2946="RMS","RMS",IF($F2946="GOTS Organic","GOTS_Organic",IF($F2946="GOTS Made with organic","GOTS_Made_with_organic",IF($F2946="GOTS Organic - in conversion","GOTS_Organic_in_Conversion",IF($F2946="GOTS Made with organic - in conversion","GOTS_Made_with_Organic_in_Conversion",IF($F2946="RAS","RAS",""))))))))))))))),"")</f>
        <v/>
      </c>
      <c r="AC2946" s="13" t="str">
        <f t="shared" ca="1" si="1354"/>
        <v>$AB</v>
      </c>
      <c r="AD2946" s="13" t="str" cm="1">
        <f t="array" aca="1" ref="AD2946" ca="1">IFERROR(IF((LEFT(INDIRECT("$F"&amp;$S2946),4))="GOTS",IF($G2946="Organic","GOTS_Organic_raw",(IF($G2946="Responsible","GOTS_Responsible",(IF($G2946="No Attribute (Conventional)","GOTS_conventional",(IF($G2946="Recycled Pre/Post-Consumer","GOTS_pre_post",(IF($G2946="In-Conversion","GOTS_in_conversion",(IF($G2946="Sustainably Sourced","Sustainably_sourced",""))))))))))),IF($G2946="Organic","Organic",(IF($G2946="Responsible","Responsible",(IF($G2946="No Attribute (Conventional)","No_Attribute_Conventional",(IF($G2946="Recycled Pre/Post-Consumer","Recycled_Pre_Post_Consumer",(IF($G2946="In-Conversion","In_Conversion",(IF($G2946="Recycled Pre-Consumer","Recycled_Pre_Consumer",(IF($G2946="Recycled Post-Consumer","Recycled_Post_Consumer",(IF($G2946="Sustainably Sourced","Sustainably_sourced","")))))))))))))))),"")</f>
        <v/>
      </c>
      <c r="AE2946" s="13" t="e" cm="1">
        <f t="array" aca="1" ref="AE2946" ca="1">IF(INDIRECT("$F"&amp;$S2946)="","",IF(LEFT(INDIRECT("$F"&amp;$S2946),3)="GRS","GRS_RCS_RM",IF((LEFT(INDIRECT("$F"&amp;$S2946),3))="RCS","GRS_RCS_RM",IF(INDIRECT("$F"&amp;$S2946)="OCS (No Label)","OCS_Conversion_RM",IF(LEFT(INDIRECT("$F"&amp;$S2946),3)="OCS","OCS_RM",IF(RIGHT(INDIRECT("$F"&amp;$S2946),10)="conversion","GOTS_RM_conversion",IF((LEFT(INDIRECT("$F"&amp;$S2946),4))="GOTS","GOTS_RM","Responsible_RM")))))))</f>
        <v>#REF!</v>
      </c>
      <c r="AF2946" s="13" t="str" cm="1">
        <f t="array" aca="1" ref="AF2946" ca="1">IF($S2946="","",INDIRECT("$Z"&amp;$S2946))</f>
        <v/>
      </c>
      <c r="AG2946" s="155" t="str">
        <f t="shared" ref="AG2946:AG3006" si="1364">IF(AND(Y2946="",Y2947="",Y2948="",Y2949="",Y2950="",Y2951="",Y2952="",Y2953="",Y2954="",Y2955="",Y2956="",Y2957=""),"",CONCATENATE(Y2946&amp;", "&amp;Y2947&amp;", "&amp;Y2948&amp;", "&amp;Y2949&amp;", "&amp;Y2950&amp;", "&amp;Y2951&amp;", "&amp;Y2952&amp;", "&amp;Y2953&amp;", "&amp;Y2954&amp;", "&amp;Y2955&amp;", "&amp;Y2956&amp;", "&amp;Y2957))</f>
        <v/>
      </c>
      <c r="AH2946" s="13" t="str" cm="1">
        <f t="array" aca="1" ref="AH2946" ca="1">IFERROR(INDIRECT("$ag"&amp;S2946),"")</f>
        <v/>
      </c>
      <c r="AI2946" s="13" t="e" cm="1">
        <f t="array" aca="1" ref="AI2946" ca="1">INDIRECT("O"&amp;S2945)</f>
        <v>#REF!</v>
      </c>
      <c r="AJ2946" s="13" t="str">
        <f>IF($I2946="","",INDEX('Raw Material'!$A$1:$J$75,MATCH(I2946,'Raw Material'!$A$1:$A$75,0),(MATCH(G2946,'Raw Material'!$A$1:$J$1,0))))</f>
        <v/>
      </c>
      <c r="AK2946" s="13" t="str">
        <f t="shared" si="1350"/>
        <v>YANLIŞRM</v>
      </c>
      <c r="AL2946" s="153" t="str">
        <f t="shared" si="1351"/>
        <v/>
      </c>
    </row>
    <row r="2947" spans="1:38" ht="16.5" customHeight="1">
      <c r="A2947" s="161"/>
      <c r="B2947" s="166"/>
      <c r="C2947" s="167"/>
      <c r="D2947" s="156"/>
      <c r="E2947" s="156"/>
      <c r="F2947" s="173"/>
      <c r="G2947" s="181"/>
      <c r="H2947" s="182"/>
      <c r="I2947" s="182"/>
      <c r="J2947" s="182"/>
      <c r="K2947" s="32"/>
      <c r="L2947" s="178"/>
      <c r="M2947" s="178"/>
      <c r="N2947" s="81"/>
      <c r="O2947" s="185"/>
      <c r="P2947" s="103"/>
      <c r="Q2947" s="84" t="str">
        <f t="shared" si="1352"/>
        <v/>
      </c>
      <c r="R2947" s="159"/>
      <c r="S2947" s="28" t="str" cm="1">
        <f t="array" aca="1" ref="S2947" ca="1">IF(INDIRECT("A"&amp;114+$U2947)&lt;&gt;"",114+$U2947,"")</f>
        <v/>
      </c>
      <c r="T2947" s="28" t="str">
        <f t="shared" ca="1" si="1353"/>
        <v>$B</v>
      </c>
      <c r="U2947" s="29">
        <f t="shared" si="1359"/>
        <v>2832</v>
      </c>
      <c r="V2947" s="29">
        <v>236.08333333335199</v>
      </c>
      <c r="W2947" s="29">
        <f t="shared" si="1336"/>
        <v>236</v>
      </c>
      <c r="X2947" s="41" t="str" cm="1">
        <f t="array" aca="1" ref="X2947" ca="1">IFERROR(INDEX('PC&amp;PD'!$A$1:$AP$15,ROW('PC&amp;PD'!$A$15),MATCH(INDIRECT(T2947),'PC&amp;PD'!$A$1:$AP$1,0)),"")</f>
        <v/>
      </c>
      <c r="Z2947" s="155"/>
      <c r="AA2947" s="13" t="str">
        <f t="shared" si="1349"/>
        <v/>
      </c>
      <c r="AB2947" s="155"/>
      <c r="AC2947" s="13" t="str">
        <f t="shared" ca="1" si="1354"/>
        <v>$AB</v>
      </c>
      <c r="AD2947" s="13" t="str" cm="1">
        <f t="array" aca="1" ref="AD2947" ca="1">IFERROR(IF((LEFT(INDIRECT("$F"&amp;$S2947),4))="GOTS",IF($G2947="Organic","GOTS_Organic_raw",(IF($G2947="Responsible","GOTS_Responsible",(IF($G2947="No Attribute (Conventional)","GOTS_conventional",(IF($G2947="Recycled Pre/Post-Consumer","GOTS_pre_post",(IF($G2947="In-Conversion","GOTS_in_conversion",(IF($G2947="Sustainably Sourced","Sustainably_sourced",""))))))))))),IF($G2947="Organic","Organic",(IF($G2947="Responsible","Responsible",(IF($G2947="No Attribute (Conventional)","No_Attribute_Conventional",(IF($G2947="Recycled Pre/Post-Consumer","Recycled_Pre_Post_Consumer",(IF($G2947="In-Conversion","In_Conversion",(IF($G2947="Recycled Pre-Consumer","Recycled_Pre_Consumer",(IF($G2947="Recycled Post-Consumer","Recycled_Post_Consumer",(IF($G2947="Sustainably Sourced","Sustainably_sourced","")))))))))))))))),"")</f>
        <v/>
      </c>
      <c r="AE2947" s="13" t="e" cm="1">
        <f t="array" aca="1" ref="AE2947" ca="1">IF(INDIRECT("$F"&amp;$S2947)="","",IF(LEFT(INDIRECT("$F"&amp;$S2947),3)="GRS","GRS_RCS_RM",IF((LEFT(INDIRECT("$F"&amp;$S2947),3))="RCS","GRS_RCS_RM",IF(INDIRECT("$F"&amp;$S2947)="OCS (No Label)","OCS_Conversion_RM",IF(LEFT(INDIRECT("$F"&amp;$S2947),3)="OCS","OCS_RM",IF(RIGHT(INDIRECT("$F"&amp;$S2947),10)="conversion","GOTS_RM_conversion",IF((LEFT(INDIRECT("$F"&amp;$S2947),4))="GOTS","GOTS_RM","Responsible_RM")))))))</f>
        <v>#REF!</v>
      </c>
      <c r="AF2947" s="13" t="str" cm="1">
        <f t="array" aca="1" ref="AF2947" ca="1">IF($S2947="","",INDIRECT("$Z"&amp;$S2947))</f>
        <v/>
      </c>
      <c r="AG2947" s="155"/>
      <c r="AH2947" s="13" t="str" cm="1">
        <f t="array" aca="1" ref="AH2947" ca="1">IFERROR(INDIRECT("$ag"&amp;S2947),"")</f>
        <v/>
      </c>
      <c r="AI2947" s="13" t="e" cm="1">
        <f t="array" aca="1" ref="AI2947" ca="1">INDIRECT("O"&amp;S2946)</f>
        <v>#REF!</v>
      </c>
      <c r="AJ2947" s="13" t="str">
        <f>IF($I2947="","",INDEX('Raw Material'!$A$1:$J$75,MATCH(I2947,'Raw Material'!$A$1:$A$75,0),(MATCH(G2947,'Raw Material'!$A$1:$J$1,0))))</f>
        <v/>
      </c>
      <c r="AK2947" s="13" t="str">
        <f t="shared" si="1350"/>
        <v>YANLIŞRM</v>
      </c>
      <c r="AL2947" s="153" t="str">
        <f t="shared" si="1351"/>
        <v/>
      </c>
    </row>
    <row r="2948" spans="1:38" ht="16.5" customHeight="1">
      <c r="A2948" s="161"/>
      <c r="B2948" s="166"/>
      <c r="C2948" s="167"/>
      <c r="D2948" s="156"/>
      <c r="E2948" s="156"/>
      <c r="F2948" s="173"/>
      <c r="G2948" s="181"/>
      <c r="H2948" s="182"/>
      <c r="I2948" s="182"/>
      <c r="J2948" s="182"/>
      <c r="K2948" s="32"/>
      <c r="L2948" s="178"/>
      <c r="M2948" s="178"/>
      <c r="N2948" s="81"/>
      <c r="O2948" s="185"/>
      <c r="P2948" s="103"/>
      <c r="Q2948" s="84" t="str">
        <f t="shared" si="1352"/>
        <v/>
      </c>
      <c r="R2948" s="159"/>
      <c r="S2948" s="28" t="str" cm="1">
        <f t="array" aca="1" ref="S2948" ca="1">IF(INDIRECT("A"&amp;114+$U2948)&lt;&gt;"",114+$U2948,"")</f>
        <v/>
      </c>
      <c r="T2948" s="28" t="str">
        <f t="shared" ca="1" si="1353"/>
        <v>$B</v>
      </c>
      <c r="U2948" s="29">
        <f t="shared" si="1359"/>
        <v>2832</v>
      </c>
      <c r="V2948" s="29">
        <v>236.16666666668499</v>
      </c>
      <c r="W2948" s="29">
        <f t="shared" si="1336"/>
        <v>236</v>
      </c>
      <c r="X2948" s="41" t="str" cm="1">
        <f t="array" aca="1" ref="X2948" ca="1">IFERROR(INDEX('PC&amp;PD'!$A$1:$AP$15,ROW('PC&amp;PD'!$A$15),MATCH(INDIRECT(T2948),'PC&amp;PD'!$A$1:$AP$1,0)),"")</f>
        <v/>
      </c>
      <c r="Z2948" s="155"/>
      <c r="AA2948" s="13" t="str">
        <f t="shared" si="1349"/>
        <v/>
      </c>
      <c r="AB2948" s="155"/>
      <c r="AC2948" s="13" t="str">
        <f t="shared" ca="1" si="1354"/>
        <v>$AB</v>
      </c>
      <c r="AD2948" s="13" t="str" cm="1">
        <f t="array" aca="1" ref="AD2948" ca="1">IFERROR(IF((LEFT(INDIRECT("$F"&amp;$S2948),4))="GOTS",IF($G2948="Organic","GOTS_Organic_raw",(IF($G2948="Responsible","GOTS_Responsible",(IF($G2948="No Attribute (Conventional)","GOTS_conventional",(IF($G2948="Recycled Pre/Post-Consumer","GOTS_pre_post",(IF($G2948="In-Conversion","GOTS_in_conversion",(IF($G2948="Sustainably Sourced","Sustainably_sourced",""))))))))))),IF($G2948="Organic","Organic",(IF($G2948="Responsible","Responsible",(IF($G2948="No Attribute (Conventional)","No_Attribute_Conventional",(IF($G2948="Recycled Pre/Post-Consumer","Recycled_Pre_Post_Consumer",(IF($G2948="In-Conversion","In_Conversion",(IF($G2948="Recycled Pre-Consumer","Recycled_Pre_Consumer",(IF($G2948="Recycled Post-Consumer","Recycled_Post_Consumer",(IF($G2948="Sustainably Sourced","Sustainably_sourced","")))))))))))))))),"")</f>
        <v/>
      </c>
      <c r="AE2948" s="13" t="e" cm="1">
        <f t="array" aca="1" ref="AE2948" ca="1">IF(INDIRECT("$F"&amp;$S2948)="","",IF(LEFT(INDIRECT("$F"&amp;$S2948),3)="GRS","GRS_RCS_RM",IF((LEFT(INDIRECT("$F"&amp;$S2948),3))="RCS","GRS_RCS_RM",IF(INDIRECT("$F"&amp;$S2948)="OCS (No Label)","OCS_Conversion_RM",IF(LEFT(INDIRECT("$F"&amp;$S2948),3)="OCS","OCS_RM",IF(RIGHT(INDIRECT("$F"&amp;$S2948),10)="conversion","GOTS_RM_conversion",IF((LEFT(INDIRECT("$F"&amp;$S2948),4))="GOTS","GOTS_RM","Responsible_RM")))))))</f>
        <v>#REF!</v>
      </c>
      <c r="AF2948" s="13" t="str" cm="1">
        <f t="array" aca="1" ref="AF2948" ca="1">IF($S2948="","",INDIRECT("$Z"&amp;$S2948))</f>
        <v/>
      </c>
      <c r="AG2948" s="155"/>
      <c r="AH2948" s="13" t="str" cm="1">
        <f t="array" aca="1" ref="AH2948" ca="1">IFERROR(INDIRECT("$ag"&amp;S2948),"")</f>
        <v/>
      </c>
      <c r="AI2948" s="13" t="e" cm="1">
        <f t="array" aca="1" ref="AI2948" ca="1">INDIRECT("O"&amp;S2947)</f>
        <v>#REF!</v>
      </c>
      <c r="AJ2948" s="13" t="str">
        <f>IF($I2948="","",INDEX('Raw Material'!$A$1:$J$75,MATCH(I2948,'Raw Material'!$A$1:$A$75,0),(MATCH(G2948,'Raw Material'!$A$1:$J$1,0))))</f>
        <v/>
      </c>
      <c r="AK2948" s="13" t="str">
        <f t="shared" si="1350"/>
        <v>YANLIŞRM</v>
      </c>
      <c r="AL2948" s="153" t="str">
        <f t="shared" si="1351"/>
        <v/>
      </c>
    </row>
    <row r="2949" spans="1:38" ht="16.5" customHeight="1">
      <c r="A2949" s="161"/>
      <c r="B2949" s="166"/>
      <c r="C2949" s="167"/>
      <c r="D2949" s="156"/>
      <c r="E2949" s="156"/>
      <c r="F2949" s="174"/>
      <c r="G2949" s="181"/>
      <c r="H2949" s="182"/>
      <c r="I2949" s="182"/>
      <c r="J2949" s="182"/>
      <c r="K2949" s="32"/>
      <c r="L2949" s="178"/>
      <c r="M2949" s="178"/>
      <c r="N2949" s="81"/>
      <c r="O2949" s="185"/>
      <c r="P2949" s="103"/>
      <c r="Q2949" s="84" t="str">
        <f t="shared" si="1352"/>
        <v/>
      </c>
      <c r="R2949" s="159"/>
      <c r="S2949" s="28" t="str" cm="1">
        <f t="array" aca="1" ref="S2949" ca="1">IF(INDIRECT("A"&amp;114+$U2949)&lt;&gt;"",114+$U2949,"")</f>
        <v/>
      </c>
      <c r="T2949" s="28" t="str">
        <f t="shared" ca="1" si="1353"/>
        <v>$B</v>
      </c>
      <c r="U2949" s="29">
        <f t="shared" si="1359"/>
        <v>2832</v>
      </c>
      <c r="V2949" s="29">
        <v>236.25000000001901</v>
      </c>
      <c r="W2949" s="29">
        <f t="shared" si="1336"/>
        <v>236</v>
      </c>
      <c r="X2949" s="41" t="str" cm="1">
        <f t="array" aca="1" ref="X2949" ca="1">IFERROR(INDEX('PC&amp;PD'!$A$1:$AP$15,ROW('PC&amp;PD'!$A$15),MATCH(INDIRECT(T2949),'PC&amp;PD'!$A$1:$AP$1,0)),"")</f>
        <v/>
      </c>
      <c r="Z2949" s="155"/>
      <c r="AA2949" s="13" t="str">
        <f t="shared" si="1349"/>
        <v/>
      </c>
      <c r="AB2949" s="155"/>
      <c r="AC2949" s="13" t="str">
        <f t="shared" ca="1" si="1354"/>
        <v>$AB</v>
      </c>
      <c r="AD2949" s="13" t="str" cm="1">
        <f t="array" aca="1" ref="AD2949" ca="1">IFERROR(IF((LEFT(INDIRECT("$F"&amp;$S2949),4))="GOTS",IF($G2949="Organic","GOTS_Organic_raw",(IF($G2949="Responsible","GOTS_Responsible",(IF($G2949="No Attribute (Conventional)","GOTS_conventional",(IF($G2949="Recycled Pre/Post-Consumer","GOTS_pre_post",(IF($G2949="In-Conversion","GOTS_in_conversion",(IF($G2949="Sustainably Sourced","Sustainably_sourced",""))))))))))),IF($G2949="Organic","Organic",(IF($G2949="Responsible","Responsible",(IF($G2949="No Attribute (Conventional)","No_Attribute_Conventional",(IF($G2949="Recycled Pre/Post-Consumer","Recycled_Pre_Post_Consumer",(IF($G2949="In-Conversion","In_Conversion",(IF($G2949="Recycled Pre-Consumer","Recycled_Pre_Consumer",(IF($G2949="Recycled Post-Consumer","Recycled_Post_Consumer",(IF($G2949="Sustainably Sourced","Sustainably_sourced","")))))))))))))))),"")</f>
        <v/>
      </c>
      <c r="AE2949" s="13" t="e" cm="1">
        <f t="array" aca="1" ref="AE2949" ca="1">IF(INDIRECT("$F"&amp;$S2949)="","",IF(LEFT(INDIRECT("$F"&amp;$S2949),3)="GRS","GRS_RCS_RM",IF((LEFT(INDIRECT("$F"&amp;$S2949),3))="RCS","GRS_RCS_RM",IF(INDIRECT("$F"&amp;$S2949)="OCS (No Label)","OCS_Conversion_RM",IF(LEFT(INDIRECT("$F"&amp;$S2949),3)="OCS","OCS_RM",IF(RIGHT(INDIRECT("$F"&amp;$S2949),10)="conversion","GOTS_RM_conversion",IF((LEFT(INDIRECT("$F"&amp;$S2949),4))="GOTS","GOTS_RM","Responsible_RM")))))))</f>
        <v>#REF!</v>
      </c>
      <c r="AF2949" s="13" t="str" cm="1">
        <f t="array" aca="1" ref="AF2949" ca="1">IF($S2949="","",INDIRECT("$Z"&amp;$S2949))</f>
        <v/>
      </c>
      <c r="AG2949" s="155"/>
      <c r="AH2949" s="13" t="str" cm="1">
        <f t="array" aca="1" ref="AH2949" ca="1">IFERROR(INDIRECT("$ag"&amp;S2949),"")</f>
        <v/>
      </c>
      <c r="AI2949" s="13" t="e" cm="1">
        <f t="array" aca="1" ref="AI2949" ca="1">INDIRECT("O"&amp;S2948)</f>
        <v>#REF!</v>
      </c>
      <c r="AJ2949" s="13" t="str">
        <f>IF($I2949="","",INDEX('Raw Material'!$A$1:$J$75,MATCH(I2949,'Raw Material'!$A$1:$A$75,0),(MATCH(G2949,'Raw Material'!$A$1:$J$1,0))))</f>
        <v/>
      </c>
      <c r="AK2949" s="13" t="str">
        <f t="shared" si="1350"/>
        <v>YANLIŞRM</v>
      </c>
      <c r="AL2949" s="153" t="str">
        <f t="shared" si="1351"/>
        <v/>
      </c>
    </row>
    <row r="2950" spans="1:38" ht="16.5" customHeight="1">
      <c r="A2950" s="161"/>
      <c r="B2950" s="166"/>
      <c r="C2950" s="167"/>
      <c r="D2950" s="156"/>
      <c r="E2950" s="156"/>
      <c r="F2950" s="174"/>
      <c r="G2950" s="181"/>
      <c r="H2950" s="182"/>
      <c r="I2950" s="182"/>
      <c r="J2950" s="182"/>
      <c r="K2950" s="32"/>
      <c r="L2950" s="178"/>
      <c r="M2950" s="178"/>
      <c r="N2950" s="81"/>
      <c r="O2950" s="185"/>
      <c r="P2950" s="103"/>
      <c r="Q2950" s="84" t="str">
        <f t="shared" si="1352"/>
        <v/>
      </c>
      <c r="R2950" s="159"/>
      <c r="S2950" s="28" t="str" cm="1">
        <f t="array" aca="1" ref="S2950" ca="1">IF(INDIRECT("A"&amp;114+$U2950)&lt;&gt;"",114+$U2950,"")</f>
        <v/>
      </c>
      <c r="T2950" s="28" t="str">
        <f t="shared" ca="1" si="1353"/>
        <v>$B</v>
      </c>
      <c r="U2950" s="29">
        <f t="shared" si="1359"/>
        <v>2832</v>
      </c>
      <c r="V2950" s="29">
        <v>236.33333333335199</v>
      </c>
      <c r="W2950" s="29">
        <f t="shared" si="1336"/>
        <v>236</v>
      </c>
      <c r="X2950" s="41" t="str" cm="1">
        <f t="array" aca="1" ref="X2950" ca="1">IFERROR(INDEX('PC&amp;PD'!$A$1:$AP$15,ROW('PC&amp;PD'!$A$15),MATCH(INDIRECT(T2950),'PC&amp;PD'!$A$1:$AP$1,0)),"")</f>
        <v/>
      </c>
      <c r="Z2950" s="155"/>
      <c r="AA2950" s="13" t="str">
        <f t="shared" si="1349"/>
        <v/>
      </c>
      <c r="AB2950" s="155"/>
      <c r="AC2950" s="13" t="str">
        <f t="shared" ca="1" si="1354"/>
        <v>$AB</v>
      </c>
      <c r="AD2950" s="13" t="str" cm="1">
        <f t="array" aca="1" ref="AD2950" ca="1">IFERROR(IF((LEFT(INDIRECT("$F"&amp;$S2950),4))="GOTS",IF($G2950="Organic","GOTS_Organic_raw",(IF($G2950="Responsible","GOTS_Responsible",(IF($G2950="No Attribute (Conventional)","GOTS_conventional",(IF($G2950="Recycled Pre/Post-Consumer","GOTS_pre_post",(IF($G2950="In-Conversion","GOTS_in_conversion",(IF($G2950="Sustainably Sourced","Sustainably_sourced",""))))))))))),IF($G2950="Organic","Organic",(IF($G2950="Responsible","Responsible",(IF($G2950="No Attribute (Conventional)","No_Attribute_Conventional",(IF($G2950="Recycled Pre/Post-Consumer","Recycled_Pre_Post_Consumer",(IF($G2950="In-Conversion","In_Conversion",(IF($G2950="Recycled Pre-Consumer","Recycled_Pre_Consumer",(IF($G2950="Recycled Post-Consumer","Recycled_Post_Consumer",(IF($G2950="Sustainably Sourced","Sustainably_sourced","")))))))))))))))),"")</f>
        <v/>
      </c>
      <c r="AE2950" s="13" t="e" cm="1">
        <f t="array" aca="1" ref="AE2950" ca="1">IF(INDIRECT("$F"&amp;$S2950)="","",IF(LEFT(INDIRECT("$F"&amp;$S2950),3)="GRS","GRS_RCS_RM",IF((LEFT(INDIRECT("$F"&amp;$S2950),3))="RCS","GRS_RCS_RM",IF(INDIRECT("$F"&amp;$S2950)="OCS (No Label)","OCS_Conversion_RM",IF(LEFT(INDIRECT("$F"&amp;$S2950),3)="OCS","OCS_RM",IF(RIGHT(INDIRECT("$F"&amp;$S2950),10)="conversion","GOTS_RM_conversion",IF((LEFT(INDIRECT("$F"&amp;$S2950),4))="GOTS","GOTS_RM","Responsible_RM")))))))</f>
        <v>#REF!</v>
      </c>
      <c r="AF2950" s="13" t="str" cm="1">
        <f t="array" aca="1" ref="AF2950" ca="1">IF($S2950="","",INDIRECT("$Z"&amp;$S2950))</f>
        <v/>
      </c>
      <c r="AG2950" s="155"/>
      <c r="AH2950" s="13" t="str" cm="1">
        <f t="array" aca="1" ref="AH2950" ca="1">IFERROR(INDIRECT("$ag"&amp;S2950),"")</f>
        <v/>
      </c>
      <c r="AI2950" s="13" t="e" cm="1">
        <f t="array" aca="1" ref="AI2950" ca="1">INDIRECT("O"&amp;S2949)</f>
        <v>#REF!</v>
      </c>
      <c r="AJ2950" s="13" t="str">
        <f>IF($I2950="","",INDEX('Raw Material'!$A$1:$J$75,MATCH(I2950,'Raw Material'!$A$1:$A$75,0),(MATCH(G2950,'Raw Material'!$A$1:$J$1,0))))</f>
        <v/>
      </c>
      <c r="AK2950" s="13" t="str">
        <f t="shared" si="1350"/>
        <v>YANLIŞRM</v>
      </c>
      <c r="AL2950" s="153" t="str">
        <f t="shared" si="1351"/>
        <v/>
      </c>
    </row>
    <row r="2951" spans="1:38" ht="16.5" customHeight="1">
      <c r="A2951" s="161"/>
      <c r="B2951" s="166"/>
      <c r="C2951" s="167"/>
      <c r="D2951" s="156"/>
      <c r="E2951" s="156"/>
      <c r="F2951" s="174"/>
      <c r="G2951" s="181"/>
      <c r="H2951" s="182"/>
      <c r="I2951" s="182"/>
      <c r="J2951" s="182"/>
      <c r="K2951" s="32"/>
      <c r="L2951" s="178"/>
      <c r="M2951" s="178"/>
      <c r="N2951" s="81"/>
      <c r="O2951" s="185"/>
      <c r="P2951" s="103"/>
      <c r="Q2951" s="84" t="str">
        <f t="shared" si="1352"/>
        <v/>
      </c>
      <c r="R2951" s="159"/>
      <c r="S2951" s="28" t="str" cm="1">
        <f t="array" aca="1" ref="S2951" ca="1">IF(INDIRECT("A"&amp;114+$U2951)&lt;&gt;"",114+$U2951,"")</f>
        <v/>
      </c>
      <c r="T2951" s="28" t="str">
        <f t="shared" ca="1" si="1353"/>
        <v>$B</v>
      </c>
      <c r="U2951" s="29">
        <f t="shared" si="1359"/>
        <v>2832</v>
      </c>
      <c r="V2951" s="29">
        <v>236.41666666668499</v>
      </c>
      <c r="W2951" s="29">
        <f t="shared" si="1336"/>
        <v>236</v>
      </c>
      <c r="X2951" s="41" t="str" cm="1">
        <f t="array" aca="1" ref="X2951" ca="1">IFERROR(INDEX('PC&amp;PD'!$A$1:$AP$15,ROW('PC&amp;PD'!$A$15),MATCH(INDIRECT(T2951),'PC&amp;PD'!$A$1:$AP$1,0)),"")</f>
        <v/>
      </c>
      <c r="Z2951" s="155"/>
      <c r="AA2951" s="13" t="str">
        <f t="shared" si="1349"/>
        <v/>
      </c>
      <c r="AB2951" s="155"/>
      <c r="AC2951" s="13" t="str">
        <f t="shared" ca="1" si="1354"/>
        <v>$AB</v>
      </c>
      <c r="AD2951" s="13" t="str" cm="1">
        <f t="array" aca="1" ref="AD2951" ca="1">IFERROR(IF((LEFT(INDIRECT("$F"&amp;$S2951),4))="GOTS",IF($G2951="Organic","GOTS_Organic_raw",(IF($G2951="Responsible","GOTS_Responsible",(IF($G2951="No Attribute (Conventional)","GOTS_conventional",(IF($G2951="Recycled Pre/Post-Consumer","GOTS_pre_post",(IF($G2951="In-Conversion","GOTS_in_conversion",(IF($G2951="Sustainably Sourced","Sustainably_sourced",""))))))))))),IF($G2951="Organic","Organic",(IF($G2951="Responsible","Responsible",(IF($G2951="No Attribute (Conventional)","No_Attribute_Conventional",(IF($G2951="Recycled Pre/Post-Consumer","Recycled_Pre_Post_Consumer",(IF($G2951="In-Conversion","In_Conversion",(IF($G2951="Recycled Pre-Consumer","Recycled_Pre_Consumer",(IF($G2951="Recycled Post-Consumer","Recycled_Post_Consumer",(IF($G2951="Sustainably Sourced","Sustainably_sourced","")))))))))))))))),"")</f>
        <v/>
      </c>
      <c r="AE2951" s="13" t="e" cm="1">
        <f t="array" aca="1" ref="AE2951" ca="1">IF(INDIRECT("$F"&amp;$S2951)="","",IF(LEFT(INDIRECT("$F"&amp;$S2951),3)="GRS","GRS_RCS_RM",IF((LEFT(INDIRECT("$F"&amp;$S2951),3))="RCS","GRS_RCS_RM",IF(INDIRECT("$F"&amp;$S2951)="OCS (No Label)","OCS_Conversion_RM",IF(LEFT(INDIRECT("$F"&amp;$S2951),3)="OCS","OCS_RM",IF(RIGHT(INDIRECT("$F"&amp;$S2951),10)="conversion","GOTS_RM_conversion",IF((LEFT(INDIRECT("$F"&amp;$S2951),4))="GOTS","GOTS_RM","Responsible_RM")))))))</f>
        <v>#REF!</v>
      </c>
      <c r="AF2951" s="13" t="str" cm="1">
        <f t="array" aca="1" ref="AF2951" ca="1">IF($S2951="","",INDIRECT("$Z"&amp;$S2951))</f>
        <v/>
      </c>
      <c r="AG2951" s="155"/>
      <c r="AH2951" s="13" t="str" cm="1">
        <f t="array" aca="1" ref="AH2951" ca="1">IFERROR(INDIRECT("$ag"&amp;S2951),"")</f>
        <v/>
      </c>
      <c r="AI2951" s="13" t="e" cm="1">
        <f t="array" aca="1" ref="AI2951" ca="1">INDIRECT("O"&amp;S2950)</f>
        <v>#REF!</v>
      </c>
      <c r="AJ2951" s="13" t="str">
        <f>IF($I2951="","",INDEX('Raw Material'!$A$1:$J$75,MATCH(I2951,'Raw Material'!$A$1:$A$75,0),(MATCH(G2951,'Raw Material'!$A$1:$J$1,0))))</f>
        <v/>
      </c>
      <c r="AK2951" s="13" t="str">
        <f t="shared" si="1350"/>
        <v>YANLIŞRM</v>
      </c>
      <c r="AL2951" s="153" t="str">
        <f t="shared" si="1351"/>
        <v/>
      </c>
    </row>
    <row r="2952" spans="1:38" ht="16.5" customHeight="1">
      <c r="A2952" s="162"/>
      <c r="B2952" s="168"/>
      <c r="C2952" s="169"/>
      <c r="D2952" s="156"/>
      <c r="E2952" s="156"/>
      <c r="F2952" s="175"/>
      <c r="G2952" s="181"/>
      <c r="H2952" s="182"/>
      <c r="I2952" s="182"/>
      <c r="J2952" s="182"/>
      <c r="K2952" s="32"/>
      <c r="L2952" s="179"/>
      <c r="M2952" s="179"/>
      <c r="N2952" s="81"/>
      <c r="O2952" s="185"/>
      <c r="P2952" s="103"/>
      <c r="Q2952" s="84" t="str">
        <f t="shared" si="1352"/>
        <v/>
      </c>
      <c r="R2952" s="159"/>
      <c r="S2952" s="28" t="str" cm="1">
        <f t="array" aca="1" ref="S2952" ca="1">IF(INDIRECT("A"&amp;114+$U2952)&lt;&gt;"",114+$U2952,"")</f>
        <v/>
      </c>
      <c r="T2952" s="28" t="str">
        <f t="shared" ca="1" si="1353"/>
        <v>$B</v>
      </c>
      <c r="U2952" s="29">
        <f t="shared" si="1359"/>
        <v>2832</v>
      </c>
      <c r="V2952" s="29">
        <v>236.50000000001901</v>
      </c>
      <c r="W2952" s="29">
        <f t="shared" si="1336"/>
        <v>236</v>
      </c>
      <c r="X2952" s="41" t="str" cm="1">
        <f t="array" aca="1" ref="X2952" ca="1">IFERROR(INDEX('PC&amp;PD'!$A$1:$AP$15,ROW('PC&amp;PD'!$A$15),MATCH(INDIRECT(T2952),'PC&amp;PD'!$A$1:$AP$1,0)),"")</f>
        <v/>
      </c>
      <c r="Z2952" s="155"/>
      <c r="AA2952" s="13" t="str">
        <f t="shared" si="1349"/>
        <v/>
      </c>
      <c r="AB2952" s="155"/>
      <c r="AC2952" s="13" t="str">
        <f t="shared" ca="1" si="1354"/>
        <v>$AB</v>
      </c>
      <c r="AD2952" s="13" t="str" cm="1">
        <f t="array" aca="1" ref="AD2952" ca="1">IFERROR(IF((LEFT(INDIRECT("$F"&amp;$S2952),4))="GOTS",IF($G2952="Organic","GOTS_Organic_raw",(IF($G2952="Responsible","GOTS_Responsible",(IF($G2952="No Attribute (Conventional)","GOTS_conventional",(IF($G2952="Recycled Pre/Post-Consumer","GOTS_pre_post",(IF($G2952="In-Conversion","GOTS_in_conversion",(IF($G2952="Sustainably Sourced","Sustainably_sourced",""))))))))))),IF($G2952="Organic","Organic",(IF($G2952="Responsible","Responsible",(IF($G2952="No Attribute (Conventional)","No_Attribute_Conventional",(IF($G2952="Recycled Pre/Post-Consumer","Recycled_Pre_Post_Consumer",(IF($G2952="In-Conversion","In_Conversion",(IF($G2952="Recycled Pre-Consumer","Recycled_Pre_Consumer",(IF($G2952="Recycled Post-Consumer","Recycled_Post_Consumer",(IF($G2952="Sustainably Sourced","Sustainably_sourced","")))))))))))))))),"")</f>
        <v/>
      </c>
      <c r="AE2952" s="13" t="e" cm="1">
        <f t="array" aca="1" ref="AE2952" ca="1">IF(INDIRECT("$F"&amp;$S2952)="","",IF(LEFT(INDIRECT("$F"&amp;$S2952),3)="GRS","GRS_RCS_RM",IF((LEFT(INDIRECT("$F"&amp;$S2952),3))="RCS","GRS_RCS_RM",IF(INDIRECT("$F"&amp;$S2952)="OCS (No Label)","OCS_Conversion_RM",IF(LEFT(INDIRECT("$F"&amp;$S2952),3)="OCS","OCS_RM",IF(RIGHT(INDIRECT("$F"&amp;$S2952),10)="conversion","GOTS_RM_conversion",IF((LEFT(INDIRECT("$F"&amp;$S2952),4))="GOTS","GOTS_RM","Responsible_RM")))))))</f>
        <v>#REF!</v>
      </c>
      <c r="AF2952" s="13" t="str" cm="1">
        <f t="array" aca="1" ref="AF2952" ca="1">IF($S2952="","",INDIRECT("$Z"&amp;$S2952))</f>
        <v/>
      </c>
      <c r="AG2952" s="155"/>
      <c r="AH2952" s="13" t="str" cm="1">
        <f t="array" aca="1" ref="AH2952" ca="1">IFERROR(INDIRECT("$ag"&amp;S2952),"")</f>
        <v/>
      </c>
      <c r="AI2952" s="13" t="e" cm="1">
        <f t="array" aca="1" ref="AI2952" ca="1">INDIRECT("O"&amp;S2951)</f>
        <v>#REF!</v>
      </c>
      <c r="AJ2952" s="13" t="str">
        <f>IF($I2952="","",INDEX('Raw Material'!$A$1:$J$75,MATCH(I2952,'Raw Material'!$A$1:$A$75,0),(MATCH(G2952,'Raw Material'!$A$1:$J$1,0))))</f>
        <v/>
      </c>
      <c r="AK2952" s="13" t="str">
        <f t="shared" si="1350"/>
        <v>YANLIŞRM</v>
      </c>
      <c r="AL2952" s="153" t="str">
        <f t="shared" si="1351"/>
        <v/>
      </c>
    </row>
    <row r="2953" spans="1:38" ht="16.5" customHeight="1">
      <c r="A2953" s="162"/>
      <c r="B2953" s="168"/>
      <c r="C2953" s="169"/>
      <c r="D2953" s="156"/>
      <c r="E2953" s="156"/>
      <c r="F2953" s="175"/>
      <c r="G2953" s="181"/>
      <c r="H2953" s="182"/>
      <c r="I2953" s="182"/>
      <c r="J2953" s="182"/>
      <c r="K2953" s="32"/>
      <c r="L2953" s="179"/>
      <c r="M2953" s="179"/>
      <c r="N2953" s="81"/>
      <c r="O2953" s="185"/>
      <c r="P2953" s="103"/>
      <c r="Q2953" s="84" t="str">
        <f t="shared" si="1352"/>
        <v/>
      </c>
      <c r="R2953" s="159"/>
      <c r="S2953" s="28" t="str" cm="1">
        <f t="array" aca="1" ref="S2953" ca="1">IF(INDIRECT("A"&amp;114+$U2953)&lt;&gt;"",114+$U2953,"")</f>
        <v/>
      </c>
      <c r="T2953" s="28" t="str">
        <f t="shared" ca="1" si="1353"/>
        <v>$B</v>
      </c>
      <c r="U2953" s="29">
        <f t="shared" si="1359"/>
        <v>2832</v>
      </c>
      <c r="V2953" s="29">
        <v>236.58333333335199</v>
      </c>
      <c r="W2953" s="29">
        <f t="shared" ref="W2953:W3016" si="1365">ROUNDDOWN(V2953,0)</f>
        <v>236</v>
      </c>
      <c r="X2953" s="41" t="str" cm="1">
        <f t="array" aca="1" ref="X2953" ca="1">IFERROR(INDEX('PC&amp;PD'!$A$1:$AP$15,ROW('PC&amp;PD'!$A$15),MATCH(INDIRECT(T2953),'PC&amp;PD'!$A$1:$AP$1,0)),"")</f>
        <v/>
      </c>
      <c r="Z2953" s="155"/>
      <c r="AA2953" s="13" t="str">
        <f t="shared" si="1349"/>
        <v/>
      </c>
      <c r="AB2953" s="155"/>
      <c r="AC2953" s="13" t="str">
        <f t="shared" ca="1" si="1354"/>
        <v>$AB</v>
      </c>
      <c r="AD2953" s="13" t="str" cm="1">
        <f t="array" aca="1" ref="AD2953" ca="1">IFERROR(IF((LEFT(INDIRECT("$F"&amp;$S2953),4))="GOTS",IF($G2953="Organic","GOTS_Organic_raw",(IF($G2953="Responsible","GOTS_Responsible",(IF($G2953="No Attribute (Conventional)","GOTS_conventional",(IF($G2953="Recycled Pre/Post-Consumer","GOTS_pre_post",(IF($G2953="In-Conversion","GOTS_in_conversion",(IF($G2953="Sustainably Sourced","Sustainably_sourced",""))))))))))),IF($G2953="Organic","Organic",(IF($G2953="Responsible","Responsible",(IF($G2953="No Attribute (Conventional)","No_Attribute_Conventional",(IF($G2953="Recycled Pre/Post-Consumer","Recycled_Pre_Post_Consumer",(IF($G2953="In-Conversion","In_Conversion",(IF($G2953="Recycled Pre-Consumer","Recycled_Pre_Consumer",(IF($G2953="Recycled Post-Consumer","Recycled_Post_Consumer",(IF($G2953="Sustainably Sourced","Sustainably_sourced","")))))))))))))))),"")</f>
        <v/>
      </c>
      <c r="AE2953" s="13" t="e" cm="1">
        <f t="array" aca="1" ref="AE2953" ca="1">IF(INDIRECT("$F"&amp;$S2953)="","",IF(LEFT(INDIRECT("$F"&amp;$S2953),3)="GRS","GRS_RCS_RM",IF((LEFT(INDIRECT("$F"&amp;$S2953),3))="RCS","GRS_RCS_RM",IF(INDIRECT("$F"&amp;$S2953)="OCS (No Label)","OCS_Conversion_RM",IF(LEFT(INDIRECT("$F"&amp;$S2953),3)="OCS","OCS_RM",IF(RIGHT(INDIRECT("$F"&amp;$S2953),10)="conversion","GOTS_RM_conversion",IF((LEFT(INDIRECT("$F"&amp;$S2953),4))="GOTS","GOTS_RM","Responsible_RM")))))))</f>
        <v>#REF!</v>
      </c>
      <c r="AF2953" s="13" t="str" cm="1">
        <f t="array" aca="1" ref="AF2953" ca="1">IF($S2953="","",INDIRECT("$Z"&amp;$S2953))</f>
        <v/>
      </c>
      <c r="AG2953" s="155"/>
      <c r="AH2953" s="13" t="str" cm="1">
        <f t="array" aca="1" ref="AH2953" ca="1">IFERROR(INDIRECT("$ag"&amp;S2953),"")</f>
        <v/>
      </c>
      <c r="AI2953" s="13" t="e" cm="1">
        <f t="array" aca="1" ref="AI2953" ca="1">INDIRECT("O"&amp;S2952)</f>
        <v>#REF!</v>
      </c>
      <c r="AJ2953" s="13" t="str">
        <f>IF($I2953="","",INDEX('Raw Material'!$A$1:$J$75,MATCH(I2953,'Raw Material'!$A$1:$A$75,0),(MATCH(G2953,'Raw Material'!$A$1:$J$1,0))))</f>
        <v/>
      </c>
      <c r="AK2953" s="13" t="str">
        <f t="shared" si="1350"/>
        <v>YANLIŞRM</v>
      </c>
      <c r="AL2953" s="153" t="str">
        <f t="shared" si="1351"/>
        <v/>
      </c>
    </row>
    <row r="2954" spans="1:38" ht="16.5" customHeight="1">
      <c r="A2954" s="162"/>
      <c r="B2954" s="168"/>
      <c r="C2954" s="169"/>
      <c r="D2954" s="156"/>
      <c r="E2954" s="156"/>
      <c r="F2954" s="175"/>
      <c r="G2954" s="181"/>
      <c r="H2954" s="182"/>
      <c r="I2954" s="182"/>
      <c r="J2954" s="182"/>
      <c r="K2954" s="32"/>
      <c r="L2954" s="179"/>
      <c r="M2954" s="179"/>
      <c r="N2954" s="81"/>
      <c r="O2954" s="185"/>
      <c r="P2954" s="103"/>
      <c r="Q2954" s="84" t="str">
        <f t="shared" si="1352"/>
        <v/>
      </c>
      <c r="R2954" s="159"/>
      <c r="S2954" s="28" t="str" cm="1">
        <f t="array" aca="1" ref="S2954" ca="1">IF(INDIRECT("A"&amp;114+$U2954)&lt;&gt;"",114+$U2954,"")</f>
        <v/>
      </c>
      <c r="T2954" s="28" t="str">
        <f t="shared" ca="1" si="1353"/>
        <v>$B</v>
      </c>
      <c r="U2954" s="29">
        <f t="shared" si="1359"/>
        <v>2832</v>
      </c>
      <c r="V2954" s="29">
        <v>236.66666666668499</v>
      </c>
      <c r="W2954" s="29">
        <f t="shared" si="1365"/>
        <v>236</v>
      </c>
      <c r="X2954" s="41" t="str" cm="1">
        <f t="array" aca="1" ref="X2954" ca="1">IFERROR(INDEX('PC&amp;PD'!$A$1:$AP$15,ROW('PC&amp;PD'!$A$15),MATCH(INDIRECT(T2954),'PC&amp;PD'!$A$1:$AP$1,0)),"")</f>
        <v/>
      </c>
      <c r="Z2954" s="155"/>
      <c r="AA2954" s="13" t="str">
        <f t="shared" si="1349"/>
        <v/>
      </c>
      <c r="AB2954" s="155"/>
      <c r="AC2954" s="13" t="str">
        <f t="shared" ca="1" si="1354"/>
        <v>$AB</v>
      </c>
      <c r="AD2954" s="13" t="str" cm="1">
        <f t="array" aca="1" ref="AD2954" ca="1">IFERROR(IF((LEFT(INDIRECT("$F"&amp;$S2954),4))="GOTS",IF($G2954="Organic","GOTS_Organic_raw",(IF($G2954="Responsible","GOTS_Responsible",(IF($G2954="No Attribute (Conventional)","GOTS_conventional",(IF($G2954="Recycled Pre/Post-Consumer","GOTS_pre_post",(IF($G2954="In-Conversion","GOTS_in_conversion",(IF($G2954="Sustainably Sourced","Sustainably_sourced",""))))))))))),IF($G2954="Organic","Organic",(IF($G2954="Responsible","Responsible",(IF($G2954="No Attribute (Conventional)","No_Attribute_Conventional",(IF($G2954="Recycled Pre/Post-Consumer","Recycled_Pre_Post_Consumer",(IF($G2954="In-Conversion","In_Conversion",(IF($G2954="Recycled Pre-Consumer","Recycled_Pre_Consumer",(IF($G2954="Recycled Post-Consumer","Recycled_Post_Consumer",(IF($G2954="Sustainably Sourced","Sustainably_sourced","")))))))))))))))),"")</f>
        <v/>
      </c>
      <c r="AE2954" s="13" t="e" cm="1">
        <f t="array" aca="1" ref="AE2954" ca="1">IF(INDIRECT("$F"&amp;$S2954)="","",IF(LEFT(INDIRECT("$F"&amp;$S2954),3)="GRS","GRS_RCS_RM",IF((LEFT(INDIRECT("$F"&amp;$S2954),3))="RCS","GRS_RCS_RM",IF(INDIRECT("$F"&amp;$S2954)="OCS (No Label)","OCS_Conversion_RM",IF(LEFT(INDIRECT("$F"&amp;$S2954),3)="OCS","OCS_RM",IF(RIGHT(INDIRECT("$F"&amp;$S2954),10)="conversion","GOTS_RM_conversion",IF((LEFT(INDIRECT("$F"&amp;$S2954),4))="GOTS","GOTS_RM","Responsible_RM")))))))</f>
        <v>#REF!</v>
      </c>
      <c r="AF2954" s="13" t="str" cm="1">
        <f t="array" aca="1" ref="AF2954" ca="1">IF($S2954="","",INDIRECT("$Z"&amp;$S2954))</f>
        <v/>
      </c>
      <c r="AG2954" s="155"/>
      <c r="AH2954" s="13" t="str" cm="1">
        <f t="array" aca="1" ref="AH2954" ca="1">IFERROR(INDIRECT("$ag"&amp;S2954),"")</f>
        <v/>
      </c>
      <c r="AI2954" s="13" t="e" cm="1">
        <f t="array" aca="1" ref="AI2954" ca="1">INDIRECT("O"&amp;S2953)</f>
        <v>#REF!</v>
      </c>
      <c r="AJ2954" s="13" t="str">
        <f>IF($I2954="","",INDEX('Raw Material'!$A$1:$J$75,MATCH(I2954,'Raw Material'!$A$1:$A$75,0),(MATCH(G2954,'Raw Material'!$A$1:$J$1,0))))</f>
        <v/>
      </c>
      <c r="AK2954" s="13" t="str">
        <f t="shared" si="1350"/>
        <v>YANLIŞRM</v>
      </c>
      <c r="AL2954" s="153" t="str">
        <f t="shared" si="1351"/>
        <v/>
      </c>
    </row>
    <row r="2955" spans="1:38" ht="16.5" customHeight="1">
      <c r="A2955" s="162"/>
      <c r="B2955" s="168"/>
      <c r="C2955" s="169"/>
      <c r="D2955" s="156"/>
      <c r="E2955" s="156"/>
      <c r="F2955" s="175"/>
      <c r="G2955" s="181"/>
      <c r="H2955" s="182"/>
      <c r="I2955" s="182"/>
      <c r="J2955" s="182"/>
      <c r="K2955" s="32"/>
      <c r="L2955" s="179"/>
      <c r="M2955" s="179"/>
      <c r="N2955" s="81"/>
      <c r="O2955" s="185"/>
      <c r="P2955" s="103"/>
      <c r="Q2955" s="84" t="str">
        <f t="shared" si="1352"/>
        <v/>
      </c>
      <c r="R2955" s="159"/>
      <c r="S2955" s="28" t="str" cm="1">
        <f t="array" aca="1" ref="S2955" ca="1">IF(INDIRECT("A"&amp;114+$U2955)&lt;&gt;"",114+$U2955,"")</f>
        <v/>
      </c>
      <c r="T2955" s="28" t="str">
        <f t="shared" ca="1" si="1353"/>
        <v>$B</v>
      </c>
      <c r="U2955" s="29">
        <f t="shared" si="1359"/>
        <v>2832</v>
      </c>
      <c r="V2955" s="29">
        <v>236.75000000001901</v>
      </c>
      <c r="W2955" s="29">
        <f t="shared" si="1365"/>
        <v>236</v>
      </c>
      <c r="X2955" s="41" t="str" cm="1">
        <f t="array" aca="1" ref="X2955" ca="1">IFERROR(INDEX('PC&amp;PD'!$A$1:$AP$15,ROW('PC&amp;PD'!$A$15),MATCH(INDIRECT(T2955),'PC&amp;PD'!$A$1:$AP$1,0)),"")</f>
        <v/>
      </c>
      <c r="Z2955" s="155"/>
      <c r="AA2955" s="13" t="str">
        <f t="shared" si="1349"/>
        <v/>
      </c>
      <c r="AB2955" s="155"/>
      <c r="AC2955" s="13" t="str">
        <f t="shared" ca="1" si="1354"/>
        <v>$AB</v>
      </c>
      <c r="AD2955" s="13" t="str" cm="1">
        <f t="array" aca="1" ref="AD2955" ca="1">IFERROR(IF((LEFT(INDIRECT("$F"&amp;$S2955),4))="GOTS",IF($G2955="Organic","GOTS_Organic_raw",(IF($G2955="Responsible","GOTS_Responsible",(IF($G2955="No Attribute (Conventional)","GOTS_conventional",(IF($G2955="Recycled Pre/Post-Consumer","GOTS_pre_post",(IF($G2955="In-Conversion","GOTS_in_conversion",(IF($G2955="Sustainably Sourced","Sustainably_sourced",""))))))))))),IF($G2955="Organic","Organic",(IF($G2955="Responsible","Responsible",(IF($G2955="No Attribute (Conventional)","No_Attribute_Conventional",(IF($G2955="Recycled Pre/Post-Consumer","Recycled_Pre_Post_Consumer",(IF($G2955="In-Conversion","In_Conversion",(IF($G2955="Recycled Pre-Consumer","Recycled_Pre_Consumer",(IF($G2955="Recycled Post-Consumer","Recycled_Post_Consumer",(IF($G2955="Sustainably Sourced","Sustainably_sourced","")))))))))))))))),"")</f>
        <v/>
      </c>
      <c r="AE2955" s="13" t="e" cm="1">
        <f t="array" aca="1" ref="AE2955" ca="1">IF(INDIRECT("$F"&amp;$S2955)="","",IF(LEFT(INDIRECT("$F"&amp;$S2955),3)="GRS","GRS_RCS_RM",IF((LEFT(INDIRECT("$F"&amp;$S2955),3))="RCS","GRS_RCS_RM",IF(INDIRECT("$F"&amp;$S2955)="OCS (No Label)","OCS_Conversion_RM",IF(LEFT(INDIRECT("$F"&amp;$S2955),3)="OCS","OCS_RM",IF(RIGHT(INDIRECT("$F"&amp;$S2955),10)="conversion","GOTS_RM_conversion",IF((LEFT(INDIRECT("$F"&amp;$S2955),4))="GOTS","GOTS_RM","Responsible_RM")))))))</f>
        <v>#REF!</v>
      </c>
      <c r="AF2955" s="13" t="str" cm="1">
        <f t="array" aca="1" ref="AF2955" ca="1">IF($S2955="","",INDIRECT("$Z"&amp;$S2955))</f>
        <v/>
      </c>
      <c r="AG2955" s="155"/>
      <c r="AH2955" s="13" t="str" cm="1">
        <f t="array" aca="1" ref="AH2955" ca="1">IFERROR(INDIRECT("$ag"&amp;S2955),"")</f>
        <v/>
      </c>
      <c r="AI2955" s="13" t="e" cm="1">
        <f t="array" aca="1" ref="AI2955" ca="1">INDIRECT("O"&amp;S2954)</f>
        <v>#REF!</v>
      </c>
      <c r="AJ2955" s="13" t="str">
        <f>IF($I2955="","",INDEX('Raw Material'!$A$1:$J$75,MATCH(I2955,'Raw Material'!$A$1:$A$75,0),(MATCH(G2955,'Raw Material'!$A$1:$J$1,0))))</f>
        <v/>
      </c>
      <c r="AK2955" s="13" t="str">
        <f t="shared" si="1350"/>
        <v>YANLIŞRM</v>
      </c>
      <c r="AL2955" s="153" t="str">
        <f t="shared" si="1351"/>
        <v/>
      </c>
    </row>
    <row r="2956" spans="1:38" ht="16.5" customHeight="1">
      <c r="A2956" s="162"/>
      <c r="B2956" s="168"/>
      <c r="C2956" s="169"/>
      <c r="D2956" s="156"/>
      <c r="E2956" s="156"/>
      <c r="F2956" s="175"/>
      <c r="G2956" s="181"/>
      <c r="H2956" s="182"/>
      <c r="I2956" s="182"/>
      <c r="J2956" s="182"/>
      <c r="K2956" s="32"/>
      <c r="L2956" s="179"/>
      <c r="M2956" s="179"/>
      <c r="N2956" s="81"/>
      <c r="O2956" s="185"/>
      <c r="P2956" s="103"/>
      <c r="Q2956" s="84" t="str">
        <f t="shared" si="1352"/>
        <v/>
      </c>
      <c r="R2956" s="159"/>
      <c r="S2956" s="28" t="str" cm="1">
        <f t="array" aca="1" ref="S2956" ca="1">IF(INDIRECT("A"&amp;114+$U2956)&lt;&gt;"",114+$U2956,"")</f>
        <v/>
      </c>
      <c r="T2956" s="28" t="str">
        <f t="shared" ca="1" si="1353"/>
        <v>$B</v>
      </c>
      <c r="U2956" s="29">
        <f t="shared" si="1359"/>
        <v>2832</v>
      </c>
      <c r="V2956" s="29">
        <v>236.83333333335199</v>
      </c>
      <c r="W2956" s="29">
        <f t="shared" si="1365"/>
        <v>236</v>
      </c>
      <c r="X2956" s="41" t="str" cm="1">
        <f t="array" aca="1" ref="X2956" ca="1">IFERROR(INDEX('PC&amp;PD'!$A$1:$AP$15,ROW('PC&amp;PD'!$A$15),MATCH(INDIRECT(T2956),'PC&amp;PD'!$A$1:$AP$1,0)),"")</f>
        <v/>
      </c>
      <c r="Z2956" s="155"/>
      <c r="AA2956" s="13" t="str">
        <f t="shared" si="1349"/>
        <v/>
      </c>
      <c r="AB2956" s="155"/>
      <c r="AC2956" s="13" t="str">
        <f t="shared" ca="1" si="1354"/>
        <v>$AB</v>
      </c>
      <c r="AD2956" s="13" t="str" cm="1">
        <f t="array" aca="1" ref="AD2956" ca="1">IFERROR(IF((LEFT(INDIRECT("$F"&amp;$S2956),4))="GOTS",IF($G2956="Organic","GOTS_Organic_raw",(IF($G2956="Responsible","GOTS_Responsible",(IF($G2956="No Attribute (Conventional)","GOTS_conventional",(IF($G2956="Recycled Pre/Post-Consumer","GOTS_pre_post",(IF($G2956="In-Conversion","GOTS_in_conversion",(IF($G2956="Sustainably Sourced","Sustainably_sourced",""))))))))))),IF($G2956="Organic","Organic",(IF($G2956="Responsible","Responsible",(IF($G2956="No Attribute (Conventional)","No_Attribute_Conventional",(IF($G2956="Recycled Pre/Post-Consumer","Recycled_Pre_Post_Consumer",(IF($G2956="In-Conversion","In_Conversion",(IF($G2956="Recycled Pre-Consumer","Recycled_Pre_Consumer",(IF($G2956="Recycled Post-Consumer","Recycled_Post_Consumer",(IF($G2956="Sustainably Sourced","Sustainably_sourced","")))))))))))))))),"")</f>
        <v/>
      </c>
      <c r="AE2956" s="13" t="e" cm="1">
        <f t="array" aca="1" ref="AE2956" ca="1">IF(INDIRECT("$F"&amp;$S2956)="","",IF(LEFT(INDIRECT("$F"&amp;$S2956),3)="GRS","GRS_RCS_RM",IF((LEFT(INDIRECT("$F"&amp;$S2956),3))="RCS","GRS_RCS_RM",IF(INDIRECT("$F"&amp;$S2956)="OCS (No Label)","OCS_Conversion_RM",IF(LEFT(INDIRECT("$F"&amp;$S2956),3)="OCS","OCS_RM",IF(RIGHT(INDIRECT("$F"&amp;$S2956),10)="conversion","GOTS_RM_conversion",IF((LEFT(INDIRECT("$F"&amp;$S2956),4))="GOTS","GOTS_RM","Responsible_RM")))))))</f>
        <v>#REF!</v>
      </c>
      <c r="AF2956" s="13" t="str" cm="1">
        <f t="array" aca="1" ref="AF2956" ca="1">IF($S2956="","",INDIRECT("$Z"&amp;$S2956))</f>
        <v/>
      </c>
      <c r="AG2956" s="155"/>
      <c r="AH2956" s="13" t="str" cm="1">
        <f t="array" aca="1" ref="AH2956" ca="1">IFERROR(INDIRECT("$ag"&amp;S2956),"")</f>
        <v/>
      </c>
      <c r="AI2956" s="13" t="e" cm="1">
        <f t="array" aca="1" ref="AI2956" ca="1">INDIRECT("O"&amp;S2955)</f>
        <v>#REF!</v>
      </c>
      <c r="AJ2956" s="13" t="str">
        <f>IF($I2956="","",INDEX('Raw Material'!$A$1:$J$75,MATCH(I2956,'Raw Material'!$A$1:$A$75,0),(MATCH(G2956,'Raw Material'!$A$1:$J$1,0))))</f>
        <v/>
      </c>
      <c r="AK2956" s="13" t="str">
        <f t="shared" si="1350"/>
        <v>YANLIŞRM</v>
      </c>
      <c r="AL2956" s="153" t="str">
        <f t="shared" si="1351"/>
        <v/>
      </c>
    </row>
    <row r="2957" spans="1:38" ht="16.5" customHeight="1" thickBot="1">
      <c r="A2957" s="163"/>
      <c r="B2957" s="170"/>
      <c r="C2957" s="171"/>
      <c r="D2957" s="156"/>
      <c r="E2957" s="156"/>
      <c r="F2957" s="176"/>
      <c r="G2957" s="157"/>
      <c r="H2957" s="158"/>
      <c r="I2957" s="158"/>
      <c r="J2957" s="158"/>
      <c r="K2957" s="33"/>
      <c r="L2957" s="180"/>
      <c r="M2957" s="180"/>
      <c r="N2957" s="82"/>
      <c r="O2957" s="186"/>
      <c r="P2957" s="103"/>
      <c r="Q2957" s="84" t="str">
        <f t="shared" si="1352"/>
        <v/>
      </c>
      <c r="R2957" s="159"/>
      <c r="S2957" s="28" t="str" cm="1">
        <f t="array" aca="1" ref="S2957" ca="1">IF(INDIRECT("A"&amp;114+$U2957)&lt;&gt;"",114+$U2957,"")</f>
        <v/>
      </c>
      <c r="T2957" s="28" t="str">
        <f t="shared" ca="1" si="1353"/>
        <v>$B</v>
      </c>
      <c r="U2957" s="29">
        <f t="shared" si="1359"/>
        <v>2832</v>
      </c>
      <c r="V2957" s="29">
        <v>236.91666666668499</v>
      </c>
      <c r="W2957" s="29">
        <f t="shared" si="1365"/>
        <v>236</v>
      </c>
      <c r="X2957" s="41" t="str" cm="1">
        <f t="array" aca="1" ref="X2957" ca="1">IFERROR(INDEX('PC&amp;PD'!$A$1:$AP$15,ROW('PC&amp;PD'!$A$15),MATCH(INDIRECT(T2957),'PC&amp;PD'!$A$1:$AP$1,0)),"")</f>
        <v/>
      </c>
      <c r="Z2957" s="155"/>
      <c r="AA2957" s="13" t="str">
        <f t="shared" si="1349"/>
        <v/>
      </c>
      <c r="AB2957" s="155"/>
      <c r="AC2957" s="13" t="str">
        <f t="shared" ca="1" si="1354"/>
        <v>$AB</v>
      </c>
      <c r="AD2957" s="13" t="str" cm="1">
        <f t="array" aca="1" ref="AD2957" ca="1">IFERROR(IF((LEFT(INDIRECT("$F"&amp;$S2957),4))="GOTS",IF($G2957="Organic","GOTS_Organic_raw",(IF($G2957="Responsible","GOTS_Responsible",(IF($G2957="No Attribute (Conventional)","GOTS_conventional",(IF($G2957="Recycled Pre/Post-Consumer","GOTS_pre_post",(IF($G2957="In-Conversion","GOTS_in_conversion",(IF($G2957="Sustainably Sourced","Sustainably_sourced",""))))))))))),IF($G2957="Organic","Organic",(IF($G2957="Responsible","Responsible",(IF($G2957="No Attribute (Conventional)","No_Attribute_Conventional",(IF($G2957="Recycled Pre/Post-Consumer","Recycled_Pre_Post_Consumer",(IF($G2957="In-Conversion","In_Conversion",(IF($G2957="Recycled Pre-Consumer","Recycled_Pre_Consumer",(IF($G2957="Recycled Post-Consumer","Recycled_Post_Consumer",(IF($G2957="Sustainably Sourced","Sustainably_sourced","")))))))))))))))),"")</f>
        <v/>
      </c>
      <c r="AE2957" s="13" t="e" cm="1">
        <f t="array" aca="1" ref="AE2957" ca="1">IF(INDIRECT("$F"&amp;$S2957)="","",IF(LEFT(INDIRECT("$F"&amp;$S2957),3)="GRS","GRS_RCS_RM",IF((LEFT(INDIRECT("$F"&amp;$S2957),3))="RCS","GRS_RCS_RM",IF(INDIRECT("$F"&amp;$S2957)="OCS (No Label)","OCS_Conversion_RM",IF(LEFT(INDIRECT("$F"&amp;$S2957),3)="OCS","OCS_RM",IF(RIGHT(INDIRECT("$F"&amp;$S2957),10)="conversion","GOTS_RM_conversion",IF((LEFT(INDIRECT("$F"&amp;$S2957),4))="GOTS","GOTS_RM","Responsible_RM")))))))</f>
        <v>#REF!</v>
      </c>
      <c r="AF2957" s="13" t="str" cm="1">
        <f t="array" aca="1" ref="AF2957" ca="1">IF($S2957="","",INDIRECT("$Z"&amp;$S2957))</f>
        <v/>
      </c>
      <c r="AG2957" s="155"/>
      <c r="AH2957" s="13" t="str" cm="1">
        <f t="array" aca="1" ref="AH2957" ca="1">IFERROR(INDIRECT("$ag"&amp;S2957),"")</f>
        <v/>
      </c>
      <c r="AI2957" s="13" t="e" cm="1">
        <f t="array" aca="1" ref="AI2957" ca="1">INDIRECT("O"&amp;S2956)</f>
        <v>#REF!</v>
      </c>
      <c r="AJ2957" s="13" t="str">
        <f>IF($I2957="","",INDEX('Raw Material'!$A$1:$J$75,MATCH(I2957,'Raw Material'!$A$1:$A$75,0),(MATCH(G2957,'Raw Material'!$A$1:$J$1,0))))</f>
        <v/>
      </c>
      <c r="AK2957" s="13" t="str">
        <f t="shared" si="1350"/>
        <v>YANLIŞRM</v>
      </c>
      <c r="AL2957" s="153" t="str">
        <f t="shared" si="1351"/>
        <v/>
      </c>
    </row>
    <row r="2958" spans="1:38" ht="16.5" customHeight="1">
      <c r="A2958" s="160" t="str">
        <f>IF(B2958="","",COUNTA($B$114:$B2958))</f>
        <v/>
      </c>
      <c r="B2958" s="164"/>
      <c r="C2958" s="165"/>
      <c r="D2958" s="183"/>
      <c r="E2958" s="183"/>
      <c r="F2958" s="172"/>
      <c r="G2958" s="212"/>
      <c r="H2958" s="206"/>
      <c r="I2958" s="206"/>
      <c r="J2958" s="206"/>
      <c r="K2958" s="31"/>
      <c r="L2958" s="177" t="str">
        <f t="shared" ref="L2958" si="1366">IF(R2958="","",LEFT(R2958,LEN(R2958)-2))</f>
        <v/>
      </c>
      <c r="M2958" s="177"/>
      <c r="N2958" s="80"/>
      <c r="O2958" s="184"/>
      <c r="P2958" s="103"/>
      <c r="Q2958" s="84" t="str">
        <f t="shared" si="1352"/>
        <v/>
      </c>
      <c r="R2958" s="159" t="str">
        <f t="shared" ref="R2958" si="1367">CONCATENATE($Q2958,Q2959,Q2960,Q2961,Q2962,Q2963,$Q2964,$Q2965,$Q2966,$Q2967,Q2968,Q2969)</f>
        <v/>
      </c>
      <c r="S2958" s="28" t="str" cm="1">
        <f t="array" aca="1" ref="S2958" ca="1">IF(INDIRECT("A"&amp;114+$U2958)&lt;&gt;"",114+$U2958,"")</f>
        <v/>
      </c>
      <c r="T2958" s="28" t="str">
        <f t="shared" ca="1" si="1353"/>
        <v>$B</v>
      </c>
      <c r="U2958" s="29">
        <f t="shared" si="1359"/>
        <v>2844</v>
      </c>
      <c r="V2958" s="29">
        <v>237.00000000001901</v>
      </c>
      <c r="W2958" s="29">
        <f t="shared" si="1365"/>
        <v>237</v>
      </c>
      <c r="X2958" s="41" t="str" cm="1">
        <f t="array" aca="1" ref="X2958" ca="1">IFERROR(INDEX('PC&amp;PD'!$A$1:$AP$15,ROW('PC&amp;PD'!$A$15),MATCH(INDIRECT(T2958),'PC&amp;PD'!$A$1:$AP$1,0)),"")</f>
        <v/>
      </c>
      <c r="Z2958" s="155" t="str">
        <f t="shared" ref="Z2958" si="1368">IFERROR(IF($F2958="OCS 100","OCS (OCS 100)",IF($F2958="OCS Blended","OCS (OCS Blended)",IF($F2958="OCS (No Label)","OCS (No Label)",IF($F2958="RCS 100","RCS (RCS 100)",IF($F2958="RCS Blended","RCS (RCS Blended)",IF($F2958="GRS","GRS (GRS)",IF($F2958="GRS (No Label)", "GRS (No Label)",IF($F2958="RDS","RDS (RDS)",IF($F2958="RWS","RWS (RWS)",IF($F2958="RAS","RAS (RAS)",IF($F2958="RMS","RMS (RMS)",IF($F2958="GOTS Organic","GOTS (Organic)",IF($F2958="GOTS Made with organic","GOTS (Made with Organic)",IF($F2958="GOTS Organic - in conversion","GOTS (Organic - In Conversion)",IF($F2958="GOTS Made with organic - in conversion","GOTS (Made with Organic - In Conversion)",""))))))))))))))),"")</f>
        <v/>
      </c>
      <c r="AA2958" s="13" t="str">
        <f t="shared" si="1349"/>
        <v/>
      </c>
      <c r="AB2958" s="155" t="str">
        <f t="shared" ref="AB2958" si="1369">IFERROR(IF($F2958="OCS 100", "OCS_100",IF($F2958="OCS Blended", "OCS_Blended",IF($F2958="OCS (No Label)", "OCS_No_Label",IF($F2958="RCS 100", "RCS_100",IF($F2958="RCS Blended","RCS_Blended",IF($F2958="GRS","GRS",IF($F2958="GRS (No Label)", "GRS_No_Label",IF($F2958="RDS","RDS",IF($F2958="RWS","RWS",IF($F2958="RMS","RMS",IF($F2958="GOTS Organic","GOTS_Organic",IF($F2958="GOTS Made with organic","GOTS_Made_with_organic",IF($F2958="GOTS Organic - in conversion","GOTS_Organic_in_Conversion",IF($F2958="GOTS Made with organic - in conversion","GOTS_Made_with_Organic_in_Conversion",IF($F2958="RAS","RAS",""))))))))))))))),"")</f>
        <v/>
      </c>
      <c r="AC2958" s="13" t="str">
        <f t="shared" ca="1" si="1354"/>
        <v>$AB</v>
      </c>
      <c r="AD2958" s="13" t="str" cm="1">
        <f t="array" aca="1" ref="AD2958" ca="1">IFERROR(IF((LEFT(INDIRECT("$F"&amp;$S2958),4))="GOTS",IF($G2958="Organic","GOTS_Organic_raw",(IF($G2958="Responsible","GOTS_Responsible",(IF($G2958="No Attribute (Conventional)","GOTS_conventional",(IF($G2958="Recycled Pre/Post-Consumer","GOTS_pre_post",(IF($G2958="In-Conversion","GOTS_in_conversion",(IF($G2958="Sustainably Sourced","Sustainably_sourced",""))))))))))),IF($G2958="Organic","Organic",(IF($G2958="Responsible","Responsible",(IF($G2958="No Attribute (Conventional)","No_Attribute_Conventional",(IF($G2958="Recycled Pre/Post-Consumer","Recycled_Pre_Post_Consumer",(IF($G2958="In-Conversion","In_Conversion",(IF($G2958="Recycled Pre-Consumer","Recycled_Pre_Consumer",(IF($G2958="Recycled Post-Consumer","Recycled_Post_Consumer",(IF($G2958="Sustainably Sourced","Sustainably_sourced","")))))))))))))))),"")</f>
        <v/>
      </c>
      <c r="AE2958" s="13" t="e" cm="1">
        <f t="array" aca="1" ref="AE2958" ca="1">IF(INDIRECT("$F"&amp;$S2958)="","",IF(LEFT(INDIRECT("$F"&amp;$S2958),3)="GRS","GRS_RCS_RM",IF((LEFT(INDIRECT("$F"&amp;$S2958),3))="RCS","GRS_RCS_RM",IF(INDIRECT("$F"&amp;$S2958)="OCS (No Label)","OCS_Conversion_RM",IF(LEFT(INDIRECT("$F"&amp;$S2958),3)="OCS","OCS_RM",IF(RIGHT(INDIRECT("$F"&amp;$S2958),10)="conversion","GOTS_RM_conversion",IF((LEFT(INDIRECT("$F"&amp;$S2958),4))="GOTS","GOTS_RM","Responsible_RM")))))))</f>
        <v>#REF!</v>
      </c>
      <c r="AF2958" s="13" t="str" cm="1">
        <f t="array" aca="1" ref="AF2958" ca="1">IF($S2958="","",INDIRECT("$Z"&amp;$S2958))</f>
        <v/>
      </c>
      <c r="AG2958" s="155" t="str">
        <f t="shared" si="1364"/>
        <v/>
      </c>
      <c r="AH2958" s="13" t="str" cm="1">
        <f t="array" aca="1" ref="AH2958" ca="1">IFERROR(INDIRECT("$ag"&amp;S2958),"")</f>
        <v/>
      </c>
      <c r="AI2958" s="13" t="e" cm="1">
        <f t="array" aca="1" ref="AI2958" ca="1">INDIRECT("O"&amp;S2957)</f>
        <v>#REF!</v>
      </c>
      <c r="AJ2958" s="13" t="str">
        <f>IF($I2958="","",INDEX('Raw Material'!$A$1:$J$75,MATCH(I2958,'Raw Material'!$A$1:$A$75,0),(MATCH(G2958,'Raw Material'!$A$1:$J$1,0))))</f>
        <v/>
      </c>
      <c r="AK2958" s="13" t="str">
        <f t="shared" si="1350"/>
        <v>YANLIŞRM</v>
      </c>
      <c r="AL2958" s="153" t="str">
        <f t="shared" si="1351"/>
        <v/>
      </c>
    </row>
    <row r="2959" spans="1:38" ht="16.5" customHeight="1">
      <c r="A2959" s="161"/>
      <c r="B2959" s="166"/>
      <c r="C2959" s="167"/>
      <c r="D2959" s="156"/>
      <c r="E2959" s="156"/>
      <c r="F2959" s="173"/>
      <c r="G2959" s="181"/>
      <c r="H2959" s="182"/>
      <c r="I2959" s="182"/>
      <c r="J2959" s="182"/>
      <c r="K2959" s="32"/>
      <c r="L2959" s="178"/>
      <c r="M2959" s="178"/>
      <c r="N2959" s="81"/>
      <c r="O2959" s="185"/>
      <c r="P2959" s="103"/>
      <c r="Q2959" s="84" t="str">
        <f t="shared" si="1352"/>
        <v/>
      </c>
      <c r="R2959" s="159"/>
      <c r="S2959" s="28" t="str" cm="1">
        <f t="array" aca="1" ref="S2959" ca="1">IF(INDIRECT("A"&amp;114+$U2959)&lt;&gt;"",114+$U2959,"")</f>
        <v/>
      </c>
      <c r="T2959" s="28" t="str">
        <f t="shared" ca="1" si="1353"/>
        <v>$B</v>
      </c>
      <c r="U2959" s="29">
        <f t="shared" si="1359"/>
        <v>2844</v>
      </c>
      <c r="V2959" s="29">
        <v>237.08333333335199</v>
      </c>
      <c r="W2959" s="29">
        <f t="shared" si="1365"/>
        <v>237</v>
      </c>
      <c r="X2959" s="41" t="str" cm="1">
        <f t="array" aca="1" ref="X2959" ca="1">IFERROR(INDEX('PC&amp;PD'!$A$1:$AP$15,ROW('PC&amp;PD'!$A$15),MATCH(INDIRECT(T2959),'PC&amp;PD'!$A$1:$AP$1,0)),"")</f>
        <v/>
      </c>
      <c r="Z2959" s="155"/>
      <c r="AA2959" s="13" t="str">
        <f t="shared" si="1349"/>
        <v/>
      </c>
      <c r="AB2959" s="155"/>
      <c r="AC2959" s="13" t="str">
        <f t="shared" ca="1" si="1354"/>
        <v>$AB</v>
      </c>
      <c r="AD2959" s="13" t="str" cm="1">
        <f t="array" aca="1" ref="AD2959" ca="1">IFERROR(IF((LEFT(INDIRECT("$F"&amp;$S2959),4))="GOTS",IF($G2959="Organic","GOTS_Organic_raw",(IF($G2959="Responsible","GOTS_Responsible",(IF($G2959="No Attribute (Conventional)","GOTS_conventional",(IF($G2959="Recycled Pre/Post-Consumer","GOTS_pre_post",(IF($G2959="In-Conversion","GOTS_in_conversion",(IF($G2959="Sustainably Sourced","Sustainably_sourced",""))))))))))),IF($G2959="Organic","Organic",(IF($G2959="Responsible","Responsible",(IF($G2959="No Attribute (Conventional)","No_Attribute_Conventional",(IF($G2959="Recycled Pre/Post-Consumer","Recycled_Pre_Post_Consumer",(IF($G2959="In-Conversion","In_Conversion",(IF($G2959="Recycled Pre-Consumer","Recycled_Pre_Consumer",(IF($G2959="Recycled Post-Consumer","Recycled_Post_Consumer",(IF($G2959="Sustainably Sourced","Sustainably_sourced","")))))))))))))))),"")</f>
        <v/>
      </c>
      <c r="AE2959" s="13" t="e" cm="1">
        <f t="array" aca="1" ref="AE2959" ca="1">IF(INDIRECT("$F"&amp;$S2959)="","",IF(LEFT(INDIRECT("$F"&amp;$S2959),3)="GRS","GRS_RCS_RM",IF((LEFT(INDIRECT("$F"&amp;$S2959),3))="RCS","GRS_RCS_RM",IF(INDIRECT("$F"&amp;$S2959)="OCS (No Label)","OCS_Conversion_RM",IF(LEFT(INDIRECT("$F"&amp;$S2959),3)="OCS","OCS_RM",IF(RIGHT(INDIRECT("$F"&amp;$S2959),10)="conversion","GOTS_RM_conversion",IF((LEFT(INDIRECT("$F"&amp;$S2959),4))="GOTS","GOTS_RM","Responsible_RM")))))))</f>
        <v>#REF!</v>
      </c>
      <c r="AF2959" s="13" t="str" cm="1">
        <f t="array" aca="1" ref="AF2959" ca="1">IF($S2959="","",INDIRECT("$Z"&amp;$S2959))</f>
        <v/>
      </c>
      <c r="AG2959" s="155"/>
      <c r="AH2959" s="13" t="str" cm="1">
        <f t="array" aca="1" ref="AH2959" ca="1">IFERROR(INDIRECT("$ag"&amp;S2959),"")</f>
        <v/>
      </c>
      <c r="AI2959" s="13" t="e" cm="1">
        <f t="array" aca="1" ref="AI2959" ca="1">INDIRECT("O"&amp;S2958)</f>
        <v>#REF!</v>
      </c>
      <c r="AJ2959" s="13" t="str">
        <f>IF($I2959="","",INDEX('Raw Material'!$A$1:$J$75,MATCH(I2959,'Raw Material'!$A$1:$A$75,0),(MATCH(G2959,'Raw Material'!$A$1:$J$1,0))))</f>
        <v/>
      </c>
      <c r="AK2959" s="13" t="str">
        <f t="shared" si="1350"/>
        <v>YANLIŞRM</v>
      </c>
      <c r="AL2959" s="153" t="str">
        <f t="shared" si="1351"/>
        <v/>
      </c>
    </row>
    <row r="2960" spans="1:38" ht="16.5" customHeight="1">
      <c r="A2960" s="161"/>
      <c r="B2960" s="166"/>
      <c r="C2960" s="167"/>
      <c r="D2960" s="156"/>
      <c r="E2960" s="156"/>
      <c r="F2960" s="173"/>
      <c r="G2960" s="181"/>
      <c r="H2960" s="182"/>
      <c r="I2960" s="182"/>
      <c r="J2960" s="182"/>
      <c r="K2960" s="32"/>
      <c r="L2960" s="178"/>
      <c r="M2960" s="178"/>
      <c r="N2960" s="81"/>
      <c r="O2960" s="185"/>
      <c r="P2960" s="103"/>
      <c r="Q2960" s="84" t="str">
        <f t="shared" si="1352"/>
        <v/>
      </c>
      <c r="R2960" s="159"/>
      <c r="S2960" s="28" t="str" cm="1">
        <f t="array" aca="1" ref="S2960" ca="1">IF(INDIRECT("A"&amp;114+$U2960)&lt;&gt;"",114+$U2960,"")</f>
        <v/>
      </c>
      <c r="T2960" s="28" t="str">
        <f t="shared" ca="1" si="1353"/>
        <v>$B</v>
      </c>
      <c r="U2960" s="29">
        <f t="shared" si="1359"/>
        <v>2844</v>
      </c>
      <c r="V2960" s="29">
        <v>237.16666666668499</v>
      </c>
      <c r="W2960" s="29">
        <f t="shared" si="1365"/>
        <v>237</v>
      </c>
      <c r="X2960" s="41" t="str" cm="1">
        <f t="array" aca="1" ref="X2960" ca="1">IFERROR(INDEX('PC&amp;PD'!$A$1:$AP$15,ROW('PC&amp;PD'!$A$15),MATCH(INDIRECT(T2960),'PC&amp;PD'!$A$1:$AP$1,0)),"")</f>
        <v/>
      </c>
      <c r="Z2960" s="155"/>
      <c r="AA2960" s="13" t="str">
        <f t="shared" si="1349"/>
        <v/>
      </c>
      <c r="AB2960" s="155"/>
      <c r="AC2960" s="13" t="str">
        <f t="shared" ca="1" si="1354"/>
        <v>$AB</v>
      </c>
      <c r="AD2960" s="13" t="str" cm="1">
        <f t="array" aca="1" ref="AD2960" ca="1">IFERROR(IF((LEFT(INDIRECT("$F"&amp;$S2960),4))="GOTS",IF($G2960="Organic","GOTS_Organic_raw",(IF($G2960="Responsible","GOTS_Responsible",(IF($G2960="No Attribute (Conventional)","GOTS_conventional",(IF($G2960="Recycled Pre/Post-Consumer","GOTS_pre_post",(IF($G2960="In-Conversion","GOTS_in_conversion",(IF($G2960="Sustainably Sourced","Sustainably_sourced",""))))))))))),IF($G2960="Organic","Organic",(IF($G2960="Responsible","Responsible",(IF($G2960="No Attribute (Conventional)","No_Attribute_Conventional",(IF($G2960="Recycled Pre/Post-Consumer","Recycled_Pre_Post_Consumer",(IF($G2960="In-Conversion","In_Conversion",(IF($G2960="Recycled Pre-Consumer","Recycled_Pre_Consumer",(IF($G2960="Recycled Post-Consumer","Recycled_Post_Consumer",(IF($G2960="Sustainably Sourced","Sustainably_sourced","")))))))))))))))),"")</f>
        <v/>
      </c>
      <c r="AE2960" s="13" t="e" cm="1">
        <f t="array" aca="1" ref="AE2960" ca="1">IF(INDIRECT("$F"&amp;$S2960)="","",IF(LEFT(INDIRECT("$F"&amp;$S2960),3)="GRS","GRS_RCS_RM",IF((LEFT(INDIRECT("$F"&amp;$S2960),3))="RCS","GRS_RCS_RM",IF(INDIRECT("$F"&amp;$S2960)="OCS (No Label)","OCS_Conversion_RM",IF(LEFT(INDIRECT("$F"&amp;$S2960),3)="OCS","OCS_RM",IF(RIGHT(INDIRECT("$F"&amp;$S2960),10)="conversion","GOTS_RM_conversion",IF((LEFT(INDIRECT("$F"&amp;$S2960),4))="GOTS","GOTS_RM","Responsible_RM")))))))</f>
        <v>#REF!</v>
      </c>
      <c r="AF2960" s="13" t="str" cm="1">
        <f t="array" aca="1" ref="AF2960" ca="1">IF($S2960="","",INDIRECT("$Z"&amp;$S2960))</f>
        <v/>
      </c>
      <c r="AG2960" s="155"/>
      <c r="AH2960" s="13" t="str" cm="1">
        <f t="array" aca="1" ref="AH2960" ca="1">IFERROR(INDIRECT("$ag"&amp;S2960),"")</f>
        <v/>
      </c>
      <c r="AI2960" s="13" t="e" cm="1">
        <f t="array" aca="1" ref="AI2960" ca="1">INDIRECT("O"&amp;S2959)</f>
        <v>#REF!</v>
      </c>
      <c r="AJ2960" s="13" t="str">
        <f>IF($I2960="","",INDEX('Raw Material'!$A$1:$J$75,MATCH(I2960,'Raw Material'!$A$1:$A$75,0),(MATCH(G2960,'Raw Material'!$A$1:$J$1,0))))</f>
        <v/>
      </c>
      <c r="AK2960" s="13" t="str">
        <f t="shared" si="1350"/>
        <v>YANLIŞRM</v>
      </c>
      <c r="AL2960" s="153" t="str">
        <f t="shared" si="1351"/>
        <v/>
      </c>
    </row>
    <row r="2961" spans="1:38" ht="16.5" customHeight="1">
      <c r="A2961" s="161"/>
      <c r="B2961" s="166"/>
      <c r="C2961" s="167"/>
      <c r="D2961" s="156"/>
      <c r="E2961" s="156"/>
      <c r="F2961" s="174"/>
      <c r="G2961" s="181"/>
      <c r="H2961" s="182"/>
      <c r="I2961" s="182"/>
      <c r="J2961" s="182"/>
      <c r="K2961" s="32"/>
      <c r="L2961" s="178"/>
      <c r="M2961" s="178"/>
      <c r="N2961" s="81"/>
      <c r="O2961" s="185"/>
      <c r="P2961" s="103"/>
      <c r="Q2961" s="84" t="str">
        <f t="shared" si="1352"/>
        <v/>
      </c>
      <c r="R2961" s="159"/>
      <c r="S2961" s="28" t="str" cm="1">
        <f t="array" aca="1" ref="S2961" ca="1">IF(INDIRECT("A"&amp;114+$U2961)&lt;&gt;"",114+$U2961,"")</f>
        <v/>
      </c>
      <c r="T2961" s="28" t="str">
        <f t="shared" ca="1" si="1353"/>
        <v>$B</v>
      </c>
      <c r="U2961" s="29">
        <f t="shared" si="1359"/>
        <v>2844</v>
      </c>
      <c r="V2961" s="29">
        <v>237.25000000001901</v>
      </c>
      <c r="W2961" s="29">
        <f t="shared" si="1365"/>
        <v>237</v>
      </c>
      <c r="X2961" s="41" t="str" cm="1">
        <f t="array" aca="1" ref="X2961" ca="1">IFERROR(INDEX('PC&amp;PD'!$A$1:$AP$15,ROW('PC&amp;PD'!$A$15),MATCH(INDIRECT(T2961),'PC&amp;PD'!$A$1:$AP$1,0)),"")</f>
        <v/>
      </c>
      <c r="Z2961" s="155"/>
      <c r="AA2961" s="13" t="str">
        <f t="shared" si="1349"/>
        <v/>
      </c>
      <c r="AB2961" s="155"/>
      <c r="AC2961" s="13" t="str">
        <f t="shared" ca="1" si="1354"/>
        <v>$AB</v>
      </c>
      <c r="AD2961" s="13" t="str" cm="1">
        <f t="array" aca="1" ref="AD2961" ca="1">IFERROR(IF((LEFT(INDIRECT("$F"&amp;$S2961),4))="GOTS",IF($G2961="Organic","GOTS_Organic_raw",(IF($G2961="Responsible","GOTS_Responsible",(IF($G2961="No Attribute (Conventional)","GOTS_conventional",(IF($G2961="Recycled Pre/Post-Consumer","GOTS_pre_post",(IF($G2961="In-Conversion","GOTS_in_conversion",(IF($G2961="Sustainably Sourced","Sustainably_sourced",""))))))))))),IF($G2961="Organic","Organic",(IF($G2961="Responsible","Responsible",(IF($G2961="No Attribute (Conventional)","No_Attribute_Conventional",(IF($G2961="Recycled Pre/Post-Consumer","Recycled_Pre_Post_Consumer",(IF($G2961="In-Conversion","In_Conversion",(IF($G2961="Recycled Pre-Consumer","Recycled_Pre_Consumer",(IF($G2961="Recycled Post-Consumer","Recycled_Post_Consumer",(IF($G2961="Sustainably Sourced","Sustainably_sourced","")))))))))))))))),"")</f>
        <v/>
      </c>
      <c r="AE2961" s="13" t="e" cm="1">
        <f t="array" aca="1" ref="AE2961" ca="1">IF(INDIRECT("$F"&amp;$S2961)="","",IF(LEFT(INDIRECT("$F"&amp;$S2961),3)="GRS","GRS_RCS_RM",IF((LEFT(INDIRECT("$F"&amp;$S2961),3))="RCS","GRS_RCS_RM",IF(INDIRECT("$F"&amp;$S2961)="OCS (No Label)","OCS_Conversion_RM",IF(LEFT(INDIRECT("$F"&amp;$S2961),3)="OCS","OCS_RM",IF(RIGHT(INDIRECT("$F"&amp;$S2961),10)="conversion","GOTS_RM_conversion",IF((LEFT(INDIRECT("$F"&amp;$S2961),4))="GOTS","GOTS_RM","Responsible_RM")))))))</f>
        <v>#REF!</v>
      </c>
      <c r="AF2961" s="13" t="str" cm="1">
        <f t="array" aca="1" ref="AF2961" ca="1">IF($S2961="","",INDIRECT("$Z"&amp;$S2961))</f>
        <v/>
      </c>
      <c r="AG2961" s="155"/>
      <c r="AH2961" s="13" t="str" cm="1">
        <f t="array" aca="1" ref="AH2961" ca="1">IFERROR(INDIRECT("$ag"&amp;S2961),"")</f>
        <v/>
      </c>
      <c r="AI2961" s="13" t="e" cm="1">
        <f t="array" aca="1" ref="AI2961" ca="1">INDIRECT("O"&amp;S2960)</f>
        <v>#REF!</v>
      </c>
      <c r="AJ2961" s="13" t="str">
        <f>IF($I2961="","",INDEX('Raw Material'!$A$1:$J$75,MATCH(I2961,'Raw Material'!$A$1:$A$75,0),(MATCH(G2961,'Raw Material'!$A$1:$J$1,0))))</f>
        <v/>
      </c>
      <c r="AK2961" s="13" t="str">
        <f t="shared" si="1350"/>
        <v>YANLIŞRM</v>
      </c>
      <c r="AL2961" s="153" t="str">
        <f t="shared" si="1351"/>
        <v/>
      </c>
    </row>
    <row r="2962" spans="1:38" ht="16.5" customHeight="1">
      <c r="A2962" s="161"/>
      <c r="B2962" s="166"/>
      <c r="C2962" s="167"/>
      <c r="D2962" s="156"/>
      <c r="E2962" s="156"/>
      <c r="F2962" s="174"/>
      <c r="G2962" s="181"/>
      <c r="H2962" s="182"/>
      <c r="I2962" s="182"/>
      <c r="J2962" s="182"/>
      <c r="K2962" s="32"/>
      <c r="L2962" s="178"/>
      <c r="M2962" s="178"/>
      <c r="N2962" s="81"/>
      <c r="O2962" s="185"/>
      <c r="P2962" s="103"/>
      <c r="Q2962" s="84" t="str">
        <f t="shared" si="1352"/>
        <v/>
      </c>
      <c r="R2962" s="159"/>
      <c r="S2962" s="28" t="str" cm="1">
        <f t="array" aca="1" ref="S2962" ca="1">IF(INDIRECT("A"&amp;114+$U2962)&lt;&gt;"",114+$U2962,"")</f>
        <v/>
      </c>
      <c r="T2962" s="28" t="str">
        <f t="shared" ca="1" si="1353"/>
        <v>$B</v>
      </c>
      <c r="U2962" s="29">
        <f t="shared" si="1359"/>
        <v>2844</v>
      </c>
      <c r="V2962" s="29">
        <v>237.33333333335199</v>
      </c>
      <c r="W2962" s="29">
        <f t="shared" si="1365"/>
        <v>237</v>
      </c>
      <c r="X2962" s="41" t="str" cm="1">
        <f t="array" aca="1" ref="X2962" ca="1">IFERROR(INDEX('PC&amp;PD'!$A$1:$AP$15,ROW('PC&amp;PD'!$A$15),MATCH(INDIRECT(T2962),'PC&amp;PD'!$A$1:$AP$1,0)),"")</f>
        <v/>
      </c>
      <c r="Z2962" s="155"/>
      <c r="AA2962" s="13" t="str">
        <f t="shared" si="1349"/>
        <v/>
      </c>
      <c r="AB2962" s="155"/>
      <c r="AC2962" s="13" t="str">
        <f t="shared" ca="1" si="1354"/>
        <v>$AB</v>
      </c>
      <c r="AD2962" s="13" t="str" cm="1">
        <f t="array" aca="1" ref="AD2962" ca="1">IFERROR(IF((LEFT(INDIRECT("$F"&amp;$S2962),4))="GOTS",IF($G2962="Organic","GOTS_Organic_raw",(IF($G2962="Responsible","GOTS_Responsible",(IF($G2962="No Attribute (Conventional)","GOTS_conventional",(IF($G2962="Recycled Pre/Post-Consumer","GOTS_pre_post",(IF($G2962="In-Conversion","GOTS_in_conversion",(IF($G2962="Sustainably Sourced","Sustainably_sourced",""))))))))))),IF($G2962="Organic","Organic",(IF($G2962="Responsible","Responsible",(IF($G2962="No Attribute (Conventional)","No_Attribute_Conventional",(IF($G2962="Recycled Pre/Post-Consumer","Recycled_Pre_Post_Consumer",(IF($G2962="In-Conversion","In_Conversion",(IF($G2962="Recycled Pre-Consumer","Recycled_Pre_Consumer",(IF($G2962="Recycled Post-Consumer","Recycled_Post_Consumer",(IF($G2962="Sustainably Sourced","Sustainably_sourced","")))))))))))))))),"")</f>
        <v/>
      </c>
      <c r="AE2962" s="13" t="e" cm="1">
        <f t="array" aca="1" ref="AE2962" ca="1">IF(INDIRECT("$F"&amp;$S2962)="","",IF(LEFT(INDIRECT("$F"&amp;$S2962),3)="GRS","GRS_RCS_RM",IF((LEFT(INDIRECT("$F"&amp;$S2962),3))="RCS","GRS_RCS_RM",IF(INDIRECT("$F"&amp;$S2962)="OCS (No Label)","OCS_Conversion_RM",IF(LEFT(INDIRECT("$F"&amp;$S2962),3)="OCS","OCS_RM",IF(RIGHT(INDIRECT("$F"&amp;$S2962),10)="conversion","GOTS_RM_conversion",IF((LEFT(INDIRECT("$F"&amp;$S2962),4))="GOTS","GOTS_RM","Responsible_RM")))))))</f>
        <v>#REF!</v>
      </c>
      <c r="AF2962" s="13" t="str" cm="1">
        <f t="array" aca="1" ref="AF2962" ca="1">IF($S2962="","",INDIRECT("$Z"&amp;$S2962))</f>
        <v/>
      </c>
      <c r="AG2962" s="155"/>
      <c r="AH2962" s="13" t="str" cm="1">
        <f t="array" aca="1" ref="AH2962" ca="1">IFERROR(INDIRECT("$ag"&amp;S2962),"")</f>
        <v/>
      </c>
      <c r="AI2962" s="13" t="e" cm="1">
        <f t="array" aca="1" ref="AI2962" ca="1">INDIRECT("O"&amp;S2961)</f>
        <v>#REF!</v>
      </c>
      <c r="AJ2962" s="13" t="str">
        <f>IF($I2962="","",INDEX('Raw Material'!$A$1:$J$75,MATCH(I2962,'Raw Material'!$A$1:$A$75,0),(MATCH(G2962,'Raw Material'!$A$1:$J$1,0))))</f>
        <v/>
      </c>
      <c r="AK2962" s="13" t="str">
        <f t="shared" si="1350"/>
        <v>YANLIŞRM</v>
      </c>
      <c r="AL2962" s="153" t="str">
        <f t="shared" si="1351"/>
        <v/>
      </c>
    </row>
    <row r="2963" spans="1:38" ht="16.5" customHeight="1">
      <c r="A2963" s="161"/>
      <c r="B2963" s="166"/>
      <c r="C2963" s="167"/>
      <c r="D2963" s="156"/>
      <c r="E2963" s="156"/>
      <c r="F2963" s="174"/>
      <c r="G2963" s="181"/>
      <c r="H2963" s="182"/>
      <c r="I2963" s="182"/>
      <c r="J2963" s="182"/>
      <c r="K2963" s="32"/>
      <c r="L2963" s="178"/>
      <c r="M2963" s="178"/>
      <c r="N2963" s="81"/>
      <c r="O2963" s="185"/>
      <c r="P2963" s="103"/>
      <c r="Q2963" s="84" t="str">
        <f t="shared" si="1352"/>
        <v/>
      </c>
      <c r="R2963" s="159"/>
      <c r="S2963" s="28" t="str" cm="1">
        <f t="array" aca="1" ref="S2963" ca="1">IF(INDIRECT("A"&amp;114+$U2963)&lt;&gt;"",114+$U2963,"")</f>
        <v/>
      </c>
      <c r="T2963" s="28" t="str">
        <f t="shared" ca="1" si="1353"/>
        <v>$B</v>
      </c>
      <c r="U2963" s="29">
        <f t="shared" si="1359"/>
        <v>2844</v>
      </c>
      <c r="V2963" s="29">
        <v>237.41666666668499</v>
      </c>
      <c r="W2963" s="29">
        <f t="shared" si="1365"/>
        <v>237</v>
      </c>
      <c r="X2963" s="41" t="str" cm="1">
        <f t="array" aca="1" ref="X2963" ca="1">IFERROR(INDEX('PC&amp;PD'!$A$1:$AP$15,ROW('PC&amp;PD'!$A$15),MATCH(INDIRECT(T2963),'PC&amp;PD'!$A$1:$AP$1,0)),"")</f>
        <v/>
      </c>
      <c r="Z2963" s="155"/>
      <c r="AA2963" s="13" t="str">
        <f t="shared" si="1349"/>
        <v/>
      </c>
      <c r="AB2963" s="155"/>
      <c r="AC2963" s="13" t="str">
        <f t="shared" ca="1" si="1354"/>
        <v>$AB</v>
      </c>
      <c r="AD2963" s="13" t="str" cm="1">
        <f t="array" aca="1" ref="AD2963" ca="1">IFERROR(IF((LEFT(INDIRECT("$F"&amp;$S2963),4))="GOTS",IF($G2963="Organic","GOTS_Organic_raw",(IF($G2963="Responsible","GOTS_Responsible",(IF($G2963="No Attribute (Conventional)","GOTS_conventional",(IF($G2963="Recycled Pre/Post-Consumer","GOTS_pre_post",(IF($G2963="In-Conversion","GOTS_in_conversion",(IF($G2963="Sustainably Sourced","Sustainably_sourced",""))))))))))),IF($G2963="Organic","Organic",(IF($G2963="Responsible","Responsible",(IF($G2963="No Attribute (Conventional)","No_Attribute_Conventional",(IF($G2963="Recycled Pre/Post-Consumer","Recycled_Pre_Post_Consumer",(IF($G2963="In-Conversion","In_Conversion",(IF($G2963="Recycled Pre-Consumer","Recycled_Pre_Consumer",(IF($G2963="Recycled Post-Consumer","Recycled_Post_Consumer",(IF($G2963="Sustainably Sourced","Sustainably_sourced","")))))))))))))))),"")</f>
        <v/>
      </c>
      <c r="AE2963" s="13" t="e" cm="1">
        <f t="array" aca="1" ref="AE2963" ca="1">IF(INDIRECT("$F"&amp;$S2963)="","",IF(LEFT(INDIRECT("$F"&amp;$S2963),3)="GRS","GRS_RCS_RM",IF((LEFT(INDIRECT("$F"&amp;$S2963),3))="RCS","GRS_RCS_RM",IF(INDIRECT("$F"&amp;$S2963)="OCS (No Label)","OCS_Conversion_RM",IF(LEFT(INDIRECT("$F"&amp;$S2963),3)="OCS","OCS_RM",IF(RIGHT(INDIRECT("$F"&amp;$S2963),10)="conversion","GOTS_RM_conversion",IF((LEFT(INDIRECT("$F"&amp;$S2963),4))="GOTS","GOTS_RM","Responsible_RM")))))))</f>
        <v>#REF!</v>
      </c>
      <c r="AF2963" s="13" t="str" cm="1">
        <f t="array" aca="1" ref="AF2963" ca="1">IF($S2963="","",INDIRECT("$Z"&amp;$S2963))</f>
        <v/>
      </c>
      <c r="AG2963" s="155"/>
      <c r="AH2963" s="13" t="str" cm="1">
        <f t="array" aca="1" ref="AH2963" ca="1">IFERROR(INDIRECT("$ag"&amp;S2963),"")</f>
        <v/>
      </c>
      <c r="AI2963" s="13" t="e" cm="1">
        <f t="array" aca="1" ref="AI2963" ca="1">INDIRECT("O"&amp;S2962)</f>
        <v>#REF!</v>
      </c>
      <c r="AJ2963" s="13" t="str">
        <f>IF($I2963="","",INDEX('Raw Material'!$A$1:$J$75,MATCH(I2963,'Raw Material'!$A$1:$A$75,0),(MATCH(G2963,'Raw Material'!$A$1:$J$1,0))))</f>
        <v/>
      </c>
      <c r="AK2963" s="13" t="str">
        <f t="shared" si="1350"/>
        <v>YANLIŞRM</v>
      </c>
      <c r="AL2963" s="153" t="str">
        <f t="shared" si="1351"/>
        <v/>
      </c>
    </row>
    <row r="2964" spans="1:38" ht="16.5" customHeight="1">
      <c r="A2964" s="162"/>
      <c r="B2964" s="168"/>
      <c r="C2964" s="169"/>
      <c r="D2964" s="156"/>
      <c r="E2964" s="156"/>
      <c r="F2964" s="175"/>
      <c r="G2964" s="181"/>
      <c r="H2964" s="182"/>
      <c r="I2964" s="182"/>
      <c r="J2964" s="182"/>
      <c r="K2964" s="32"/>
      <c r="L2964" s="179"/>
      <c r="M2964" s="179"/>
      <c r="N2964" s="81"/>
      <c r="O2964" s="185"/>
      <c r="P2964" s="103"/>
      <c r="Q2964" s="84" t="str">
        <f t="shared" si="1352"/>
        <v/>
      </c>
      <c r="R2964" s="159"/>
      <c r="S2964" s="28" t="str" cm="1">
        <f t="array" aca="1" ref="S2964" ca="1">IF(INDIRECT("A"&amp;114+$U2964)&lt;&gt;"",114+$U2964,"")</f>
        <v/>
      </c>
      <c r="T2964" s="28" t="str">
        <f t="shared" ca="1" si="1353"/>
        <v>$B</v>
      </c>
      <c r="U2964" s="29">
        <f t="shared" si="1359"/>
        <v>2844</v>
      </c>
      <c r="V2964" s="29">
        <v>237.50000000001901</v>
      </c>
      <c r="W2964" s="29">
        <f t="shared" si="1365"/>
        <v>237</v>
      </c>
      <c r="X2964" s="41" t="str" cm="1">
        <f t="array" aca="1" ref="X2964" ca="1">IFERROR(INDEX('PC&amp;PD'!$A$1:$AP$15,ROW('PC&amp;PD'!$A$15),MATCH(INDIRECT(T2964),'PC&amp;PD'!$A$1:$AP$1,0)),"")</f>
        <v/>
      </c>
      <c r="Z2964" s="155"/>
      <c r="AA2964" s="13" t="str">
        <f t="shared" si="1349"/>
        <v/>
      </c>
      <c r="AB2964" s="155"/>
      <c r="AC2964" s="13" t="str">
        <f t="shared" ca="1" si="1354"/>
        <v>$AB</v>
      </c>
      <c r="AD2964" s="13" t="str" cm="1">
        <f t="array" aca="1" ref="AD2964" ca="1">IFERROR(IF((LEFT(INDIRECT("$F"&amp;$S2964),4))="GOTS",IF($G2964="Organic","GOTS_Organic_raw",(IF($G2964="Responsible","GOTS_Responsible",(IF($G2964="No Attribute (Conventional)","GOTS_conventional",(IF($G2964="Recycled Pre/Post-Consumer","GOTS_pre_post",(IF($G2964="In-Conversion","GOTS_in_conversion",(IF($G2964="Sustainably Sourced","Sustainably_sourced",""))))))))))),IF($G2964="Organic","Organic",(IF($G2964="Responsible","Responsible",(IF($G2964="No Attribute (Conventional)","No_Attribute_Conventional",(IF($G2964="Recycled Pre/Post-Consumer","Recycled_Pre_Post_Consumer",(IF($G2964="In-Conversion","In_Conversion",(IF($G2964="Recycled Pre-Consumer","Recycled_Pre_Consumer",(IF($G2964="Recycled Post-Consumer","Recycled_Post_Consumer",(IF($G2964="Sustainably Sourced","Sustainably_sourced","")))))))))))))))),"")</f>
        <v/>
      </c>
      <c r="AE2964" s="13" t="e" cm="1">
        <f t="array" aca="1" ref="AE2964" ca="1">IF(INDIRECT("$F"&amp;$S2964)="","",IF(LEFT(INDIRECT("$F"&amp;$S2964),3)="GRS","GRS_RCS_RM",IF((LEFT(INDIRECT("$F"&amp;$S2964),3))="RCS","GRS_RCS_RM",IF(INDIRECT("$F"&amp;$S2964)="OCS (No Label)","OCS_Conversion_RM",IF(LEFT(INDIRECT("$F"&amp;$S2964),3)="OCS","OCS_RM",IF(RIGHT(INDIRECT("$F"&amp;$S2964),10)="conversion","GOTS_RM_conversion",IF((LEFT(INDIRECT("$F"&amp;$S2964),4))="GOTS","GOTS_RM","Responsible_RM")))))))</f>
        <v>#REF!</v>
      </c>
      <c r="AF2964" s="13" t="str" cm="1">
        <f t="array" aca="1" ref="AF2964" ca="1">IF($S2964="","",INDIRECT("$Z"&amp;$S2964))</f>
        <v/>
      </c>
      <c r="AG2964" s="155"/>
      <c r="AH2964" s="13" t="str" cm="1">
        <f t="array" aca="1" ref="AH2964" ca="1">IFERROR(INDIRECT("$ag"&amp;S2964),"")</f>
        <v/>
      </c>
      <c r="AI2964" s="13" t="e" cm="1">
        <f t="array" aca="1" ref="AI2964" ca="1">INDIRECT("O"&amp;S2963)</f>
        <v>#REF!</v>
      </c>
      <c r="AJ2964" s="13" t="str">
        <f>IF($I2964="","",INDEX('Raw Material'!$A$1:$J$75,MATCH(I2964,'Raw Material'!$A$1:$A$75,0),(MATCH(G2964,'Raw Material'!$A$1:$J$1,0))))</f>
        <v/>
      </c>
      <c r="AK2964" s="13" t="str">
        <f t="shared" si="1350"/>
        <v>YANLIŞRM</v>
      </c>
      <c r="AL2964" s="153" t="str">
        <f t="shared" si="1351"/>
        <v/>
      </c>
    </row>
    <row r="2965" spans="1:38" ht="16.5" customHeight="1">
      <c r="A2965" s="162"/>
      <c r="B2965" s="168"/>
      <c r="C2965" s="169"/>
      <c r="D2965" s="156"/>
      <c r="E2965" s="156"/>
      <c r="F2965" s="175"/>
      <c r="G2965" s="181"/>
      <c r="H2965" s="182"/>
      <c r="I2965" s="182"/>
      <c r="J2965" s="182"/>
      <c r="K2965" s="32"/>
      <c r="L2965" s="179"/>
      <c r="M2965" s="179"/>
      <c r="N2965" s="81"/>
      <c r="O2965" s="185"/>
      <c r="P2965" s="103"/>
      <c r="Q2965" s="84" t="str">
        <f t="shared" si="1352"/>
        <v/>
      </c>
      <c r="R2965" s="159"/>
      <c r="S2965" s="28" t="str" cm="1">
        <f t="array" aca="1" ref="S2965" ca="1">IF(INDIRECT("A"&amp;114+$U2965)&lt;&gt;"",114+$U2965,"")</f>
        <v/>
      </c>
      <c r="T2965" s="28" t="str">
        <f t="shared" ca="1" si="1353"/>
        <v>$B</v>
      </c>
      <c r="U2965" s="29">
        <f t="shared" si="1359"/>
        <v>2844</v>
      </c>
      <c r="V2965" s="29">
        <v>237.58333333335199</v>
      </c>
      <c r="W2965" s="29">
        <f t="shared" si="1365"/>
        <v>237</v>
      </c>
      <c r="X2965" s="41" t="str" cm="1">
        <f t="array" aca="1" ref="X2965" ca="1">IFERROR(INDEX('PC&amp;PD'!$A$1:$AP$15,ROW('PC&amp;PD'!$A$15),MATCH(INDIRECT(T2965),'PC&amp;PD'!$A$1:$AP$1,0)),"")</f>
        <v/>
      </c>
      <c r="Z2965" s="155"/>
      <c r="AA2965" s="13" t="str">
        <f t="shared" si="1349"/>
        <v/>
      </c>
      <c r="AB2965" s="155"/>
      <c r="AC2965" s="13" t="str">
        <f t="shared" ca="1" si="1354"/>
        <v>$AB</v>
      </c>
      <c r="AD2965" s="13" t="str" cm="1">
        <f t="array" aca="1" ref="AD2965" ca="1">IFERROR(IF((LEFT(INDIRECT("$F"&amp;$S2965),4))="GOTS",IF($G2965="Organic","GOTS_Organic_raw",(IF($G2965="Responsible","GOTS_Responsible",(IF($G2965="No Attribute (Conventional)","GOTS_conventional",(IF($G2965="Recycled Pre/Post-Consumer","GOTS_pre_post",(IF($G2965="In-Conversion","GOTS_in_conversion",(IF($G2965="Sustainably Sourced","Sustainably_sourced",""))))))))))),IF($G2965="Organic","Organic",(IF($G2965="Responsible","Responsible",(IF($G2965="No Attribute (Conventional)","No_Attribute_Conventional",(IF($G2965="Recycled Pre/Post-Consumer","Recycled_Pre_Post_Consumer",(IF($G2965="In-Conversion","In_Conversion",(IF($G2965="Recycled Pre-Consumer","Recycled_Pre_Consumer",(IF($G2965="Recycled Post-Consumer","Recycled_Post_Consumer",(IF($G2965="Sustainably Sourced","Sustainably_sourced","")))))))))))))))),"")</f>
        <v/>
      </c>
      <c r="AE2965" s="13" t="e" cm="1">
        <f t="array" aca="1" ref="AE2965" ca="1">IF(INDIRECT("$F"&amp;$S2965)="","",IF(LEFT(INDIRECT("$F"&amp;$S2965),3)="GRS","GRS_RCS_RM",IF((LEFT(INDIRECT("$F"&amp;$S2965),3))="RCS","GRS_RCS_RM",IF(INDIRECT("$F"&amp;$S2965)="OCS (No Label)","OCS_Conversion_RM",IF(LEFT(INDIRECT("$F"&amp;$S2965),3)="OCS","OCS_RM",IF(RIGHT(INDIRECT("$F"&amp;$S2965),10)="conversion","GOTS_RM_conversion",IF((LEFT(INDIRECT("$F"&amp;$S2965),4))="GOTS","GOTS_RM","Responsible_RM")))))))</f>
        <v>#REF!</v>
      </c>
      <c r="AF2965" s="13" t="str" cm="1">
        <f t="array" aca="1" ref="AF2965" ca="1">IF($S2965="","",INDIRECT("$Z"&amp;$S2965))</f>
        <v/>
      </c>
      <c r="AG2965" s="155"/>
      <c r="AH2965" s="13" t="str" cm="1">
        <f t="array" aca="1" ref="AH2965" ca="1">IFERROR(INDIRECT("$ag"&amp;S2965),"")</f>
        <v/>
      </c>
      <c r="AI2965" s="13" t="e" cm="1">
        <f t="array" aca="1" ref="AI2965" ca="1">INDIRECT("O"&amp;S2964)</f>
        <v>#REF!</v>
      </c>
      <c r="AJ2965" s="13" t="str">
        <f>IF($I2965="","",INDEX('Raw Material'!$A$1:$J$75,MATCH(I2965,'Raw Material'!$A$1:$A$75,0),(MATCH(G2965,'Raw Material'!$A$1:$J$1,0))))</f>
        <v/>
      </c>
      <c r="AK2965" s="13" t="str">
        <f t="shared" si="1350"/>
        <v>YANLIŞRM</v>
      </c>
      <c r="AL2965" s="153" t="str">
        <f t="shared" si="1351"/>
        <v/>
      </c>
    </row>
    <row r="2966" spans="1:38" ht="16.5" customHeight="1">
      <c r="A2966" s="162"/>
      <c r="B2966" s="168"/>
      <c r="C2966" s="169"/>
      <c r="D2966" s="156"/>
      <c r="E2966" s="156"/>
      <c r="F2966" s="175"/>
      <c r="G2966" s="181"/>
      <c r="H2966" s="182"/>
      <c r="I2966" s="182"/>
      <c r="J2966" s="182"/>
      <c r="K2966" s="32"/>
      <c r="L2966" s="179"/>
      <c r="M2966" s="179"/>
      <c r="N2966" s="81"/>
      <c r="O2966" s="185"/>
      <c r="P2966" s="103"/>
      <c r="Q2966" s="84" t="str">
        <f t="shared" si="1352"/>
        <v/>
      </c>
      <c r="R2966" s="159"/>
      <c r="S2966" s="28" t="str" cm="1">
        <f t="array" aca="1" ref="S2966" ca="1">IF(INDIRECT("A"&amp;114+$U2966)&lt;&gt;"",114+$U2966,"")</f>
        <v/>
      </c>
      <c r="T2966" s="28" t="str">
        <f t="shared" ca="1" si="1353"/>
        <v>$B</v>
      </c>
      <c r="U2966" s="29">
        <f t="shared" si="1359"/>
        <v>2844</v>
      </c>
      <c r="V2966" s="29">
        <v>237.66666666668499</v>
      </c>
      <c r="W2966" s="29">
        <f t="shared" si="1365"/>
        <v>237</v>
      </c>
      <c r="X2966" s="41" t="str" cm="1">
        <f t="array" aca="1" ref="X2966" ca="1">IFERROR(INDEX('PC&amp;PD'!$A$1:$AP$15,ROW('PC&amp;PD'!$A$15),MATCH(INDIRECT(T2966),'PC&amp;PD'!$A$1:$AP$1,0)),"")</f>
        <v/>
      </c>
      <c r="Z2966" s="155"/>
      <c r="AA2966" s="13" t="str">
        <f t="shared" si="1349"/>
        <v/>
      </c>
      <c r="AB2966" s="155"/>
      <c r="AC2966" s="13" t="str">
        <f t="shared" ca="1" si="1354"/>
        <v>$AB</v>
      </c>
      <c r="AD2966" s="13" t="str" cm="1">
        <f t="array" aca="1" ref="AD2966" ca="1">IFERROR(IF((LEFT(INDIRECT("$F"&amp;$S2966),4))="GOTS",IF($G2966="Organic","GOTS_Organic_raw",(IF($G2966="Responsible","GOTS_Responsible",(IF($G2966="No Attribute (Conventional)","GOTS_conventional",(IF($G2966="Recycled Pre/Post-Consumer","GOTS_pre_post",(IF($G2966="In-Conversion","GOTS_in_conversion",(IF($G2966="Sustainably Sourced","Sustainably_sourced",""))))))))))),IF($G2966="Organic","Organic",(IF($G2966="Responsible","Responsible",(IF($G2966="No Attribute (Conventional)","No_Attribute_Conventional",(IF($G2966="Recycled Pre/Post-Consumer","Recycled_Pre_Post_Consumer",(IF($G2966="In-Conversion","In_Conversion",(IF($G2966="Recycled Pre-Consumer","Recycled_Pre_Consumer",(IF($G2966="Recycled Post-Consumer","Recycled_Post_Consumer",(IF($G2966="Sustainably Sourced","Sustainably_sourced","")))))))))))))))),"")</f>
        <v/>
      </c>
      <c r="AE2966" s="13" t="e" cm="1">
        <f t="array" aca="1" ref="AE2966" ca="1">IF(INDIRECT("$F"&amp;$S2966)="","",IF(LEFT(INDIRECT("$F"&amp;$S2966),3)="GRS","GRS_RCS_RM",IF((LEFT(INDIRECT("$F"&amp;$S2966),3))="RCS","GRS_RCS_RM",IF(INDIRECT("$F"&amp;$S2966)="OCS (No Label)","OCS_Conversion_RM",IF(LEFT(INDIRECT("$F"&amp;$S2966),3)="OCS","OCS_RM",IF(RIGHT(INDIRECT("$F"&amp;$S2966),10)="conversion","GOTS_RM_conversion",IF((LEFT(INDIRECT("$F"&amp;$S2966),4))="GOTS","GOTS_RM","Responsible_RM")))))))</f>
        <v>#REF!</v>
      </c>
      <c r="AF2966" s="13" t="str" cm="1">
        <f t="array" aca="1" ref="AF2966" ca="1">IF($S2966="","",INDIRECT("$Z"&amp;$S2966))</f>
        <v/>
      </c>
      <c r="AG2966" s="155"/>
      <c r="AH2966" s="13" t="str" cm="1">
        <f t="array" aca="1" ref="AH2966" ca="1">IFERROR(INDIRECT("$ag"&amp;S2966),"")</f>
        <v/>
      </c>
      <c r="AI2966" s="13" t="e" cm="1">
        <f t="array" aca="1" ref="AI2966" ca="1">INDIRECT("O"&amp;S2965)</f>
        <v>#REF!</v>
      </c>
      <c r="AJ2966" s="13" t="str">
        <f>IF($I2966="","",INDEX('Raw Material'!$A$1:$J$75,MATCH(I2966,'Raw Material'!$A$1:$A$75,0),(MATCH(G2966,'Raw Material'!$A$1:$J$1,0))))</f>
        <v/>
      </c>
      <c r="AK2966" s="13" t="str">
        <f t="shared" si="1350"/>
        <v>YANLIŞRM</v>
      </c>
      <c r="AL2966" s="153" t="str">
        <f t="shared" si="1351"/>
        <v/>
      </c>
    </row>
    <row r="2967" spans="1:38" ht="16.5" customHeight="1">
      <c r="A2967" s="162"/>
      <c r="B2967" s="168"/>
      <c r="C2967" s="169"/>
      <c r="D2967" s="156"/>
      <c r="E2967" s="156"/>
      <c r="F2967" s="175"/>
      <c r="G2967" s="181"/>
      <c r="H2967" s="182"/>
      <c r="I2967" s="182"/>
      <c r="J2967" s="182"/>
      <c r="K2967" s="32"/>
      <c r="L2967" s="179"/>
      <c r="M2967" s="179"/>
      <c r="N2967" s="81"/>
      <c r="O2967" s="185"/>
      <c r="P2967" s="103"/>
      <c r="Q2967" s="84" t="str">
        <f t="shared" si="1352"/>
        <v/>
      </c>
      <c r="R2967" s="159"/>
      <c r="S2967" s="28" t="str" cm="1">
        <f t="array" aca="1" ref="S2967" ca="1">IF(INDIRECT("A"&amp;114+$U2967)&lt;&gt;"",114+$U2967,"")</f>
        <v/>
      </c>
      <c r="T2967" s="28" t="str">
        <f t="shared" ca="1" si="1353"/>
        <v>$B</v>
      </c>
      <c r="U2967" s="29">
        <f t="shared" si="1359"/>
        <v>2844</v>
      </c>
      <c r="V2967" s="29">
        <v>237.75000000001901</v>
      </c>
      <c r="W2967" s="29">
        <f t="shared" si="1365"/>
        <v>237</v>
      </c>
      <c r="X2967" s="41" t="str" cm="1">
        <f t="array" aca="1" ref="X2967" ca="1">IFERROR(INDEX('PC&amp;PD'!$A$1:$AP$15,ROW('PC&amp;PD'!$A$15),MATCH(INDIRECT(T2967),'PC&amp;PD'!$A$1:$AP$1,0)),"")</f>
        <v/>
      </c>
      <c r="Z2967" s="155"/>
      <c r="AA2967" s="13" t="str">
        <f t="shared" si="1349"/>
        <v/>
      </c>
      <c r="AB2967" s="155"/>
      <c r="AC2967" s="13" t="str">
        <f t="shared" ca="1" si="1354"/>
        <v>$AB</v>
      </c>
      <c r="AD2967" s="13" t="str" cm="1">
        <f t="array" aca="1" ref="AD2967" ca="1">IFERROR(IF((LEFT(INDIRECT("$F"&amp;$S2967),4))="GOTS",IF($G2967="Organic","GOTS_Organic_raw",(IF($G2967="Responsible","GOTS_Responsible",(IF($G2967="No Attribute (Conventional)","GOTS_conventional",(IF($G2967="Recycled Pre/Post-Consumer","GOTS_pre_post",(IF($G2967="In-Conversion","GOTS_in_conversion",(IF($G2967="Sustainably Sourced","Sustainably_sourced",""))))))))))),IF($G2967="Organic","Organic",(IF($G2967="Responsible","Responsible",(IF($G2967="No Attribute (Conventional)","No_Attribute_Conventional",(IF($G2967="Recycled Pre/Post-Consumer","Recycled_Pre_Post_Consumer",(IF($G2967="In-Conversion","In_Conversion",(IF($G2967="Recycled Pre-Consumer","Recycled_Pre_Consumer",(IF($G2967="Recycled Post-Consumer","Recycled_Post_Consumer",(IF($G2967="Sustainably Sourced","Sustainably_sourced","")))))))))))))))),"")</f>
        <v/>
      </c>
      <c r="AE2967" s="13" t="e" cm="1">
        <f t="array" aca="1" ref="AE2967" ca="1">IF(INDIRECT("$F"&amp;$S2967)="","",IF(LEFT(INDIRECT("$F"&amp;$S2967),3)="GRS","GRS_RCS_RM",IF((LEFT(INDIRECT("$F"&amp;$S2967),3))="RCS","GRS_RCS_RM",IF(INDIRECT("$F"&amp;$S2967)="OCS (No Label)","OCS_Conversion_RM",IF(LEFT(INDIRECT("$F"&amp;$S2967),3)="OCS","OCS_RM",IF(RIGHT(INDIRECT("$F"&amp;$S2967),10)="conversion","GOTS_RM_conversion",IF((LEFT(INDIRECT("$F"&amp;$S2967),4))="GOTS","GOTS_RM","Responsible_RM")))))))</f>
        <v>#REF!</v>
      </c>
      <c r="AF2967" s="13" t="str" cm="1">
        <f t="array" aca="1" ref="AF2967" ca="1">IF($S2967="","",INDIRECT("$Z"&amp;$S2967))</f>
        <v/>
      </c>
      <c r="AG2967" s="155"/>
      <c r="AH2967" s="13" t="str" cm="1">
        <f t="array" aca="1" ref="AH2967" ca="1">IFERROR(INDIRECT("$ag"&amp;S2967),"")</f>
        <v/>
      </c>
      <c r="AI2967" s="13" t="e" cm="1">
        <f t="array" aca="1" ref="AI2967" ca="1">INDIRECT("O"&amp;S2966)</f>
        <v>#REF!</v>
      </c>
      <c r="AJ2967" s="13" t="str">
        <f>IF($I2967="","",INDEX('Raw Material'!$A$1:$J$75,MATCH(I2967,'Raw Material'!$A$1:$A$75,0),(MATCH(G2967,'Raw Material'!$A$1:$J$1,0))))</f>
        <v/>
      </c>
      <c r="AK2967" s="13" t="str">
        <f t="shared" si="1350"/>
        <v>YANLIŞRM</v>
      </c>
      <c r="AL2967" s="153" t="str">
        <f t="shared" si="1351"/>
        <v/>
      </c>
    </row>
    <row r="2968" spans="1:38" ht="16.5" customHeight="1">
      <c r="A2968" s="162"/>
      <c r="B2968" s="168"/>
      <c r="C2968" s="169"/>
      <c r="D2968" s="156"/>
      <c r="E2968" s="156"/>
      <c r="F2968" s="175"/>
      <c r="G2968" s="181"/>
      <c r="H2968" s="182"/>
      <c r="I2968" s="182"/>
      <c r="J2968" s="182"/>
      <c r="K2968" s="32"/>
      <c r="L2968" s="179"/>
      <c r="M2968" s="179"/>
      <c r="N2968" s="81"/>
      <c r="O2968" s="185"/>
      <c r="P2968" s="103"/>
      <c r="Q2968" s="84" t="str">
        <f t="shared" si="1352"/>
        <v/>
      </c>
      <c r="R2968" s="159"/>
      <c r="S2968" s="28" t="str" cm="1">
        <f t="array" aca="1" ref="S2968" ca="1">IF(INDIRECT("A"&amp;114+$U2968)&lt;&gt;"",114+$U2968,"")</f>
        <v/>
      </c>
      <c r="T2968" s="28" t="str">
        <f t="shared" ca="1" si="1353"/>
        <v>$B</v>
      </c>
      <c r="U2968" s="29">
        <f t="shared" si="1359"/>
        <v>2844</v>
      </c>
      <c r="V2968" s="29">
        <v>237.83333333335199</v>
      </c>
      <c r="W2968" s="29">
        <f t="shared" si="1365"/>
        <v>237</v>
      </c>
      <c r="X2968" s="41" t="str" cm="1">
        <f t="array" aca="1" ref="X2968" ca="1">IFERROR(INDEX('PC&amp;PD'!$A$1:$AP$15,ROW('PC&amp;PD'!$A$15),MATCH(INDIRECT(T2968),'PC&amp;PD'!$A$1:$AP$1,0)),"")</f>
        <v/>
      </c>
      <c r="Z2968" s="155"/>
      <c r="AA2968" s="13" t="str">
        <f t="shared" si="1349"/>
        <v/>
      </c>
      <c r="AB2968" s="155"/>
      <c r="AC2968" s="13" t="str">
        <f t="shared" ca="1" si="1354"/>
        <v>$AB</v>
      </c>
      <c r="AD2968" s="13" t="str" cm="1">
        <f t="array" aca="1" ref="AD2968" ca="1">IFERROR(IF((LEFT(INDIRECT("$F"&amp;$S2968),4))="GOTS",IF($G2968="Organic","GOTS_Organic_raw",(IF($G2968="Responsible","GOTS_Responsible",(IF($G2968="No Attribute (Conventional)","GOTS_conventional",(IF($G2968="Recycled Pre/Post-Consumer","GOTS_pre_post",(IF($G2968="In-Conversion","GOTS_in_conversion",(IF($G2968="Sustainably Sourced","Sustainably_sourced",""))))))))))),IF($G2968="Organic","Organic",(IF($G2968="Responsible","Responsible",(IF($G2968="No Attribute (Conventional)","No_Attribute_Conventional",(IF($G2968="Recycled Pre/Post-Consumer","Recycled_Pre_Post_Consumer",(IF($G2968="In-Conversion","In_Conversion",(IF($G2968="Recycled Pre-Consumer","Recycled_Pre_Consumer",(IF($G2968="Recycled Post-Consumer","Recycled_Post_Consumer",(IF($G2968="Sustainably Sourced","Sustainably_sourced","")))))))))))))))),"")</f>
        <v/>
      </c>
      <c r="AE2968" s="13" t="e" cm="1">
        <f t="array" aca="1" ref="AE2968" ca="1">IF(INDIRECT("$F"&amp;$S2968)="","",IF(LEFT(INDIRECT("$F"&amp;$S2968),3)="GRS","GRS_RCS_RM",IF((LEFT(INDIRECT("$F"&amp;$S2968),3))="RCS","GRS_RCS_RM",IF(INDIRECT("$F"&amp;$S2968)="OCS (No Label)","OCS_Conversion_RM",IF(LEFT(INDIRECT("$F"&amp;$S2968),3)="OCS","OCS_RM",IF(RIGHT(INDIRECT("$F"&amp;$S2968),10)="conversion","GOTS_RM_conversion",IF((LEFT(INDIRECT("$F"&amp;$S2968),4))="GOTS","GOTS_RM","Responsible_RM")))))))</f>
        <v>#REF!</v>
      </c>
      <c r="AF2968" s="13" t="str" cm="1">
        <f t="array" aca="1" ref="AF2968" ca="1">IF($S2968="","",INDIRECT("$Z"&amp;$S2968))</f>
        <v/>
      </c>
      <c r="AG2968" s="155"/>
      <c r="AH2968" s="13" t="str" cm="1">
        <f t="array" aca="1" ref="AH2968" ca="1">IFERROR(INDIRECT("$ag"&amp;S2968),"")</f>
        <v/>
      </c>
      <c r="AI2968" s="13" t="e" cm="1">
        <f t="array" aca="1" ref="AI2968" ca="1">INDIRECT("O"&amp;S2967)</f>
        <v>#REF!</v>
      </c>
      <c r="AJ2968" s="13" t="str">
        <f>IF($I2968="","",INDEX('Raw Material'!$A$1:$J$75,MATCH(I2968,'Raw Material'!$A$1:$A$75,0),(MATCH(G2968,'Raw Material'!$A$1:$J$1,0))))</f>
        <v/>
      </c>
      <c r="AK2968" s="13" t="str">
        <f t="shared" si="1350"/>
        <v>YANLIŞRM</v>
      </c>
      <c r="AL2968" s="153" t="str">
        <f t="shared" si="1351"/>
        <v/>
      </c>
    </row>
    <row r="2969" spans="1:38" ht="16.5" customHeight="1" thickBot="1">
      <c r="A2969" s="163"/>
      <c r="B2969" s="170"/>
      <c r="C2969" s="171"/>
      <c r="D2969" s="156"/>
      <c r="E2969" s="156"/>
      <c r="F2969" s="176"/>
      <c r="G2969" s="157"/>
      <c r="H2969" s="158"/>
      <c r="I2969" s="158"/>
      <c r="J2969" s="158"/>
      <c r="K2969" s="33"/>
      <c r="L2969" s="180"/>
      <c r="M2969" s="180"/>
      <c r="N2969" s="82"/>
      <c r="O2969" s="186"/>
      <c r="P2969" s="103"/>
      <c r="Q2969" s="84" t="str">
        <f t="shared" si="1352"/>
        <v/>
      </c>
      <c r="R2969" s="159"/>
      <c r="S2969" s="28" t="str" cm="1">
        <f t="array" aca="1" ref="S2969" ca="1">IF(INDIRECT("A"&amp;114+$U2969)&lt;&gt;"",114+$U2969,"")</f>
        <v/>
      </c>
      <c r="T2969" s="28" t="str">
        <f t="shared" ca="1" si="1353"/>
        <v>$B</v>
      </c>
      <c r="U2969" s="29">
        <f t="shared" si="1359"/>
        <v>2844</v>
      </c>
      <c r="V2969" s="29">
        <v>237.91666666668499</v>
      </c>
      <c r="W2969" s="29">
        <f t="shared" si="1365"/>
        <v>237</v>
      </c>
      <c r="X2969" s="41" t="str" cm="1">
        <f t="array" aca="1" ref="X2969" ca="1">IFERROR(INDEX('PC&amp;PD'!$A$1:$AP$15,ROW('PC&amp;PD'!$A$15),MATCH(INDIRECT(T2969),'PC&amp;PD'!$A$1:$AP$1,0)),"")</f>
        <v/>
      </c>
      <c r="Z2969" s="155"/>
      <c r="AA2969" s="13" t="str">
        <f t="shared" si="1349"/>
        <v/>
      </c>
      <c r="AB2969" s="155"/>
      <c r="AC2969" s="13" t="str">
        <f t="shared" ca="1" si="1354"/>
        <v>$AB</v>
      </c>
      <c r="AD2969" s="13" t="str" cm="1">
        <f t="array" aca="1" ref="AD2969" ca="1">IFERROR(IF((LEFT(INDIRECT("$F"&amp;$S2969),4))="GOTS",IF($G2969="Organic","GOTS_Organic_raw",(IF($G2969="Responsible","GOTS_Responsible",(IF($G2969="No Attribute (Conventional)","GOTS_conventional",(IF($G2969="Recycled Pre/Post-Consumer","GOTS_pre_post",(IF($G2969="In-Conversion","GOTS_in_conversion",(IF($G2969="Sustainably Sourced","Sustainably_sourced",""))))))))))),IF($G2969="Organic","Organic",(IF($G2969="Responsible","Responsible",(IF($G2969="No Attribute (Conventional)","No_Attribute_Conventional",(IF($G2969="Recycled Pre/Post-Consumer","Recycled_Pre_Post_Consumer",(IF($G2969="In-Conversion","In_Conversion",(IF($G2969="Recycled Pre-Consumer","Recycled_Pre_Consumer",(IF($G2969="Recycled Post-Consumer","Recycled_Post_Consumer",(IF($G2969="Sustainably Sourced","Sustainably_sourced","")))))))))))))))),"")</f>
        <v/>
      </c>
      <c r="AE2969" s="13" t="e" cm="1">
        <f t="array" aca="1" ref="AE2969" ca="1">IF(INDIRECT("$F"&amp;$S2969)="","",IF(LEFT(INDIRECT("$F"&amp;$S2969),3)="GRS","GRS_RCS_RM",IF((LEFT(INDIRECT("$F"&amp;$S2969),3))="RCS","GRS_RCS_RM",IF(INDIRECT("$F"&amp;$S2969)="OCS (No Label)","OCS_Conversion_RM",IF(LEFT(INDIRECT("$F"&amp;$S2969),3)="OCS","OCS_RM",IF(RIGHT(INDIRECT("$F"&amp;$S2969),10)="conversion","GOTS_RM_conversion",IF((LEFT(INDIRECT("$F"&amp;$S2969),4))="GOTS","GOTS_RM","Responsible_RM")))))))</f>
        <v>#REF!</v>
      </c>
      <c r="AF2969" s="13" t="str" cm="1">
        <f t="array" aca="1" ref="AF2969" ca="1">IF($S2969="","",INDIRECT("$Z"&amp;$S2969))</f>
        <v/>
      </c>
      <c r="AG2969" s="155"/>
      <c r="AH2969" s="13" t="str" cm="1">
        <f t="array" aca="1" ref="AH2969" ca="1">IFERROR(INDIRECT("$ag"&amp;S2969),"")</f>
        <v/>
      </c>
      <c r="AI2969" s="13" t="e" cm="1">
        <f t="array" aca="1" ref="AI2969" ca="1">INDIRECT("O"&amp;S2968)</f>
        <v>#REF!</v>
      </c>
      <c r="AJ2969" s="13" t="str">
        <f>IF($I2969="","",INDEX('Raw Material'!$A$1:$J$75,MATCH(I2969,'Raw Material'!$A$1:$A$75,0),(MATCH(G2969,'Raw Material'!$A$1:$J$1,0))))</f>
        <v/>
      </c>
      <c r="AK2969" s="13" t="str">
        <f t="shared" si="1350"/>
        <v>YANLIŞRM</v>
      </c>
      <c r="AL2969" s="153" t="str">
        <f t="shared" si="1351"/>
        <v/>
      </c>
    </row>
    <row r="2970" spans="1:38" ht="16.5" customHeight="1">
      <c r="A2970" s="160" t="str">
        <f>IF(B2970="","",COUNTA($B$114:$B2970))</f>
        <v/>
      </c>
      <c r="B2970" s="164"/>
      <c r="C2970" s="165"/>
      <c r="D2970" s="183"/>
      <c r="E2970" s="183"/>
      <c r="F2970" s="172"/>
      <c r="G2970" s="212"/>
      <c r="H2970" s="206"/>
      <c r="I2970" s="206"/>
      <c r="J2970" s="206"/>
      <c r="K2970" s="31"/>
      <c r="L2970" s="177" t="str">
        <f t="shared" ref="L2970" si="1370">IF(R2970="","",LEFT(R2970,LEN(R2970)-2))</f>
        <v/>
      </c>
      <c r="M2970" s="177"/>
      <c r="N2970" s="80"/>
      <c r="O2970" s="184"/>
      <c r="P2970" s="103"/>
      <c r="Q2970" s="84" t="str">
        <f t="shared" si="1352"/>
        <v/>
      </c>
      <c r="R2970" s="159" t="str">
        <f t="shared" ref="R2970" si="1371">CONCATENATE($Q2970,Q2971,Q2972,Q2973,Q2974,Q2975,$Q2976,$Q2977,$Q2978,$Q2979,Q2980,Q2981)</f>
        <v/>
      </c>
      <c r="S2970" s="28" t="str" cm="1">
        <f t="array" aca="1" ref="S2970" ca="1">IF(INDIRECT("A"&amp;114+$U2970)&lt;&gt;"",114+$U2970,"")</f>
        <v/>
      </c>
      <c r="T2970" s="28" t="str">
        <f t="shared" ca="1" si="1353"/>
        <v>$B</v>
      </c>
      <c r="U2970" s="29">
        <f t="shared" si="1359"/>
        <v>2856</v>
      </c>
      <c r="V2970" s="29">
        <v>238.00000000001901</v>
      </c>
      <c r="W2970" s="29">
        <f t="shared" si="1365"/>
        <v>238</v>
      </c>
      <c r="X2970" s="41" t="str" cm="1">
        <f t="array" aca="1" ref="X2970" ca="1">IFERROR(INDEX('PC&amp;PD'!$A$1:$AP$15,ROW('PC&amp;PD'!$A$15),MATCH(INDIRECT(T2970),'PC&amp;PD'!$A$1:$AP$1,0)),"")</f>
        <v/>
      </c>
      <c r="Z2970" s="155" t="str">
        <f t="shared" ref="Z2970" si="1372">IFERROR(IF($F2970="OCS 100","OCS (OCS 100)",IF($F2970="OCS Blended","OCS (OCS Blended)",IF($F2970="OCS (No Label)","OCS (No Label)",IF($F2970="RCS 100","RCS (RCS 100)",IF($F2970="RCS Blended","RCS (RCS Blended)",IF($F2970="GRS","GRS (GRS)",IF($F2970="GRS (No Label)", "GRS (No Label)",IF($F2970="RDS","RDS (RDS)",IF($F2970="RWS","RWS (RWS)",IF($F2970="RAS","RAS (RAS)",IF($F2970="RMS","RMS (RMS)",IF($F2970="GOTS Organic","GOTS (Organic)",IF($F2970="GOTS Made with organic","GOTS (Made with Organic)",IF($F2970="GOTS Organic - in conversion","GOTS (Organic - In Conversion)",IF($F2970="GOTS Made with organic - in conversion","GOTS (Made with Organic - In Conversion)",""))))))))))))))),"")</f>
        <v/>
      </c>
      <c r="AA2970" s="13" t="str">
        <f t="shared" si="1349"/>
        <v/>
      </c>
      <c r="AB2970" s="155" t="str">
        <f t="shared" ref="AB2970" si="1373">IFERROR(IF($F2970="OCS 100", "OCS_100",IF($F2970="OCS Blended", "OCS_Blended",IF($F2970="OCS (No Label)", "OCS_No_Label",IF($F2970="RCS 100", "RCS_100",IF($F2970="RCS Blended","RCS_Blended",IF($F2970="GRS","GRS",IF($F2970="GRS (No Label)", "GRS_No_Label",IF($F2970="RDS","RDS",IF($F2970="RWS","RWS",IF($F2970="RMS","RMS",IF($F2970="GOTS Organic","GOTS_Organic",IF($F2970="GOTS Made with organic","GOTS_Made_with_organic",IF($F2970="GOTS Organic - in conversion","GOTS_Organic_in_Conversion",IF($F2970="GOTS Made with organic - in conversion","GOTS_Made_with_Organic_in_Conversion",IF($F2970="RAS","RAS",""))))))))))))))),"")</f>
        <v/>
      </c>
      <c r="AC2970" s="13" t="str">
        <f t="shared" ca="1" si="1354"/>
        <v>$AB</v>
      </c>
      <c r="AD2970" s="13" t="str" cm="1">
        <f t="array" aca="1" ref="AD2970" ca="1">IFERROR(IF((LEFT(INDIRECT("$F"&amp;$S2970),4))="GOTS",IF($G2970="Organic","GOTS_Organic_raw",(IF($G2970="Responsible","GOTS_Responsible",(IF($G2970="No Attribute (Conventional)","GOTS_conventional",(IF($G2970="Recycled Pre/Post-Consumer","GOTS_pre_post",(IF($G2970="In-Conversion","GOTS_in_conversion",(IF($G2970="Sustainably Sourced","Sustainably_sourced",""))))))))))),IF($G2970="Organic","Organic",(IF($G2970="Responsible","Responsible",(IF($G2970="No Attribute (Conventional)","No_Attribute_Conventional",(IF($G2970="Recycled Pre/Post-Consumer","Recycled_Pre_Post_Consumer",(IF($G2970="In-Conversion","In_Conversion",(IF($G2970="Recycled Pre-Consumer","Recycled_Pre_Consumer",(IF($G2970="Recycled Post-Consumer","Recycled_Post_Consumer",(IF($G2970="Sustainably Sourced","Sustainably_sourced","")))))))))))))))),"")</f>
        <v/>
      </c>
      <c r="AE2970" s="13" t="e" cm="1">
        <f t="array" aca="1" ref="AE2970" ca="1">IF(INDIRECT("$F"&amp;$S2970)="","",IF(LEFT(INDIRECT("$F"&amp;$S2970),3)="GRS","GRS_RCS_RM",IF((LEFT(INDIRECT("$F"&amp;$S2970),3))="RCS","GRS_RCS_RM",IF(INDIRECT("$F"&amp;$S2970)="OCS (No Label)","OCS_Conversion_RM",IF(LEFT(INDIRECT("$F"&amp;$S2970),3)="OCS","OCS_RM",IF(RIGHT(INDIRECT("$F"&amp;$S2970),10)="conversion","GOTS_RM_conversion",IF((LEFT(INDIRECT("$F"&amp;$S2970),4))="GOTS","GOTS_RM","Responsible_RM")))))))</f>
        <v>#REF!</v>
      </c>
      <c r="AF2970" s="13" t="str" cm="1">
        <f t="array" aca="1" ref="AF2970" ca="1">IF($S2970="","",INDIRECT("$Z"&amp;$S2970))</f>
        <v/>
      </c>
      <c r="AG2970" s="155" t="str">
        <f t="shared" si="1364"/>
        <v/>
      </c>
      <c r="AH2970" s="13" t="str" cm="1">
        <f t="array" aca="1" ref="AH2970" ca="1">IFERROR(INDIRECT("$ag"&amp;S2970),"")</f>
        <v/>
      </c>
      <c r="AI2970" s="13" t="e" cm="1">
        <f t="array" aca="1" ref="AI2970" ca="1">INDIRECT("O"&amp;S2969)</f>
        <v>#REF!</v>
      </c>
      <c r="AJ2970" s="13" t="str">
        <f>IF($I2970="","",INDEX('Raw Material'!$A$1:$J$75,MATCH(I2970,'Raw Material'!$A$1:$A$75,0),(MATCH(G2970,'Raw Material'!$A$1:$J$1,0))))</f>
        <v/>
      </c>
      <c r="AK2970" s="13" t="str">
        <f t="shared" si="1350"/>
        <v>YANLIŞRM</v>
      </c>
      <c r="AL2970" s="153" t="str">
        <f t="shared" si="1351"/>
        <v/>
      </c>
    </row>
    <row r="2971" spans="1:38" ht="16.5" customHeight="1">
      <c r="A2971" s="161"/>
      <c r="B2971" s="166"/>
      <c r="C2971" s="167"/>
      <c r="D2971" s="156"/>
      <c r="E2971" s="156"/>
      <c r="F2971" s="173"/>
      <c r="G2971" s="181"/>
      <c r="H2971" s="182"/>
      <c r="I2971" s="182"/>
      <c r="J2971" s="182"/>
      <c r="K2971" s="32"/>
      <c r="L2971" s="178"/>
      <c r="M2971" s="178"/>
      <c r="N2971" s="81"/>
      <c r="O2971" s="185"/>
      <c r="P2971" s="103"/>
      <c r="Q2971" s="84" t="str">
        <f t="shared" si="1352"/>
        <v/>
      </c>
      <c r="R2971" s="159"/>
      <c r="S2971" s="28" t="str" cm="1">
        <f t="array" aca="1" ref="S2971" ca="1">IF(INDIRECT("A"&amp;114+$U2971)&lt;&gt;"",114+$U2971,"")</f>
        <v/>
      </c>
      <c r="T2971" s="28" t="str">
        <f t="shared" ca="1" si="1353"/>
        <v>$B</v>
      </c>
      <c r="U2971" s="29">
        <f t="shared" si="1359"/>
        <v>2856</v>
      </c>
      <c r="V2971" s="29">
        <v>238.08333333335199</v>
      </c>
      <c r="W2971" s="29">
        <f t="shared" si="1365"/>
        <v>238</v>
      </c>
      <c r="X2971" s="41" t="str" cm="1">
        <f t="array" aca="1" ref="X2971" ca="1">IFERROR(INDEX('PC&amp;PD'!$A$1:$AP$15,ROW('PC&amp;PD'!$A$15),MATCH(INDIRECT(T2971),'PC&amp;PD'!$A$1:$AP$1,0)),"")</f>
        <v/>
      </c>
      <c r="Z2971" s="155"/>
      <c r="AA2971" s="13" t="str">
        <f t="shared" si="1349"/>
        <v/>
      </c>
      <c r="AB2971" s="155"/>
      <c r="AC2971" s="13" t="str">
        <f t="shared" ca="1" si="1354"/>
        <v>$AB</v>
      </c>
      <c r="AD2971" s="13" t="str" cm="1">
        <f t="array" aca="1" ref="AD2971" ca="1">IFERROR(IF((LEFT(INDIRECT("$F"&amp;$S2971),4))="GOTS",IF($G2971="Organic","GOTS_Organic_raw",(IF($G2971="Responsible","GOTS_Responsible",(IF($G2971="No Attribute (Conventional)","GOTS_conventional",(IF($G2971="Recycled Pre/Post-Consumer","GOTS_pre_post",(IF($G2971="In-Conversion","GOTS_in_conversion",(IF($G2971="Sustainably Sourced","Sustainably_sourced",""))))))))))),IF($G2971="Organic","Organic",(IF($G2971="Responsible","Responsible",(IF($G2971="No Attribute (Conventional)","No_Attribute_Conventional",(IF($G2971="Recycled Pre/Post-Consumer","Recycled_Pre_Post_Consumer",(IF($G2971="In-Conversion","In_Conversion",(IF($G2971="Recycled Pre-Consumer","Recycled_Pre_Consumer",(IF($G2971="Recycled Post-Consumer","Recycled_Post_Consumer",(IF($G2971="Sustainably Sourced","Sustainably_sourced","")))))))))))))))),"")</f>
        <v/>
      </c>
      <c r="AE2971" s="13" t="e" cm="1">
        <f t="array" aca="1" ref="AE2971" ca="1">IF(INDIRECT("$F"&amp;$S2971)="","",IF(LEFT(INDIRECT("$F"&amp;$S2971),3)="GRS","GRS_RCS_RM",IF((LEFT(INDIRECT("$F"&amp;$S2971),3))="RCS","GRS_RCS_RM",IF(INDIRECT("$F"&amp;$S2971)="OCS (No Label)","OCS_Conversion_RM",IF(LEFT(INDIRECT("$F"&amp;$S2971),3)="OCS","OCS_RM",IF(RIGHT(INDIRECT("$F"&amp;$S2971),10)="conversion","GOTS_RM_conversion",IF((LEFT(INDIRECT("$F"&amp;$S2971),4))="GOTS","GOTS_RM","Responsible_RM")))))))</f>
        <v>#REF!</v>
      </c>
      <c r="AF2971" s="13" t="str" cm="1">
        <f t="array" aca="1" ref="AF2971" ca="1">IF($S2971="","",INDIRECT("$Z"&amp;$S2971))</f>
        <v/>
      </c>
      <c r="AG2971" s="155"/>
      <c r="AH2971" s="13" t="str" cm="1">
        <f t="array" aca="1" ref="AH2971" ca="1">IFERROR(INDIRECT("$ag"&amp;S2971),"")</f>
        <v/>
      </c>
      <c r="AI2971" s="13" t="e" cm="1">
        <f t="array" aca="1" ref="AI2971" ca="1">INDIRECT("O"&amp;S2970)</f>
        <v>#REF!</v>
      </c>
      <c r="AJ2971" s="13" t="str">
        <f>IF($I2971="","",INDEX('Raw Material'!$A$1:$J$75,MATCH(I2971,'Raw Material'!$A$1:$A$75,0),(MATCH(G2971,'Raw Material'!$A$1:$J$1,0))))</f>
        <v/>
      </c>
      <c r="AK2971" s="13" t="str">
        <f t="shared" si="1350"/>
        <v>YANLIŞRM</v>
      </c>
      <c r="AL2971" s="153" t="str">
        <f t="shared" si="1351"/>
        <v/>
      </c>
    </row>
    <row r="2972" spans="1:38" ht="16.5" customHeight="1">
      <c r="A2972" s="161"/>
      <c r="B2972" s="166"/>
      <c r="C2972" s="167"/>
      <c r="D2972" s="156"/>
      <c r="E2972" s="156"/>
      <c r="F2972" s="173"/>
      <c r="G2972" s="181"/>
      <c r="H2972" s="182"/>
      <c r="I2972" s="182"/>
      <c r="J2972" s="182"/>
      <c r="K2972" s="32"/>
      <c r="L2972" s="178"/>
      <c r="M2972" s="178"/>
      <c r="N2972" s="81"/>
      <c r="O2972" s="185"/>
      <c r="P2972" s="103"/>
      <c r="Q2972" s="84" t="str">
        <f t="shared" si="1352"/>
        <v/>
      </c>
      <c r="R2972" s="159"/>
      <c r="S2972" s="28" t="str" cm="1">
        <f t="array" aca="1" ref="S2972" ca="1">IF(INDIRECT("A"&amp;114+$U2972)&lt;&gt;"",114+$U2972,"")</f>
        <v/>
      </c>
      <c r="T2972" s="28" t="str">
        <f t="shared" ca="1" si="1353"/>
        <v>$B</v>
      </c>
      <c r="U2972" s="29">
        <f t="shared" si="1359"/>
        <v>2856</v>
      </c>
      <c r="V2972" s="29">
        <v>238.16666666668499</v>
      </c>
      <c r="W2972" s="29">
        <f t="shared" si="1365"/>
        <v>238</v>
      </c>
      <c r="X2972" s="41" t="str" cm="1">
        <f t="array" aca="1" ref="X2972" ca="1">IFERROR(INDEX('PC&amp;PD'!$A$1:$AP$15,ROW('PC&amp;PD'!$A$15),MATCH(INDIRECT(T2972),'PC&amp;PD'!$A$1:$AP$1,0)),"")</f>
        <v/>
      </c>
      <c r="Z2972" s="155"/>
      <c r="AA2972" s="13" t="str">
        <f t="shared" si="1349"/>
        <v/>
      </c>
      <c r="AB2972" s="155"/>
      <c r="AC2972" s="13" t="str">
        <f t="shared" ca="1" si="1354"/>
        <v>$AB</v>
      </c>
      <c r="AD2972" s="13" t="str" cm="1">
        <f t="array" aca="1" ref="AD2972" ca="1">IFERROR(IF((LEFT(INDIRECT("$F"&amp;$S2972),4))="GOTS",IF($G2972="Organic","GOTS_Organic_raw",(IF($G2972="Responsible","GOTS_Responsible",(IF($G2972="No Attribute (Conventional)","GOTS_conventional",(IF($G2972="Recycled Pre/Post-Consumer","GOTS_pre_post",(IF($G2972="In-Conversion","GOTS_in_conversion",(IF($G2972="Sustainably Sourced","Sustainably_sourced",""))))))))))),IF($G2972="Organic","Organic",(IF($G2972="Responsible","Responsible",(IF($G2972="No Attribute (Conventional)","No_Attribute_Conventional",(IF($G2972="Recycled Pre/Post-Consumer","Recycled_Pre_Post_Consumer",(IF($G2972="In-Conversion","In_Conversion",(IF($G2972="Recycled Pre-Consumer","Recycled_Pre_Consumer",(IF($G2972="Recycled Post-Consumer","Recycled_Post_Consumer",(IF($G2972="Sustainably Sourced","Sustainably_sourced","")))))))))))))))),"")</f>
        <v/>
      </c>
      <c r="AE2972" s="13" t="e" cm="1">
        <f t="array" aca="1" ref="AE2972" ca="1">IF(INDIRECT("$F"&amp;$S2972)="","",IF(LEFT(INDIRECT("$F"&amp;$S2972),3)="GRS","GRS_RCS_RM",IF((LEFT(INDIRECT("$F"&amp;$S2972),3))="RCS","GRS_RCS_RM",IF(INDIRECT("$F"&amp;$S2972)="OCS (No Label)","OCS_Conversion_RM",IF(LEFT(INDIRECT("$F"&amp;$S2972),3)="OCS","OCS_RM",IF(RIGHT(INDIRECT("$F"&amp;$S2972),10)="conversion","GOTS_RM_conversion",IF((LEFT(INDIRECT("$F"&amp;$S2972),4))="GOTS","GOTS_RM","Responsible_RM")))))))</f>
        <v>#REF!</v>
      </c>
      <c r="AF2972" s="13" t="str" cm="1">
        <f t="array" aca="1" ref="AF2972" ca="1">IF($S2972="","",INDIRECT("$Z"&amp;$S2972))</f>
        <v/>
      </c>
      <c r="AG2972" s="155"/>
      <c r="AH2972" s="13" t="str" cm="1">
        <f t="array" aca="1" ref="AH2972" ca="1">IFERROR(INDIRECT("$ag"&amp;S2972),"")</f>
        <v/>
      </c>
      <c r="AI2972" s="13" t="e" cm="1">
        <f t="array" aca="1" ref="AI2972" ca="1">INDIRECT("O"&amp;S2971)</f>
        <v>#REF!</v>
      </c>
      <c r="AJ2972" s="13" t="str">
        <f>IF($I2972="","",INDEX('Raw Material'!$A$1:$J$75,MATCH(I2972,'Raw Material'!$A$1:$A$75,0),(MATCH(G2972,'Raw Material'!$A$1:$J$1,0))))</f>
        <v/>
      </c>
      <c r="AK2972" s="13" t="str">
        <f t="shared" si="1350"/>
        <v>YANLIŞRM</v>
      </c>
      <c r="AL2972" s="153" t="str">
        <f t="shared" si="1351"/>
        <v/>
      </c>
    </row>
    <row r="2973" spans="1:38" ht="16.5" customHeight="1">
      <c r="A2973" s="161"/>
      <c r="B2973" s="166"/>
      <c r="C2973" s="167"/>
      <c r="D2973" s="156"/>
      <c r="E2973" s="156"/>
      <c r="F2973" s="174"/>
      <c r="G2973" s="181"/>
      <c r="H2973" s="182"/>
      <c r="I2973" s="182"/>
      <c r="J2973" s="182"/>
      <c r="K2973" s="32"/>
      <c r="L2973" s="178"/>
      <c r="M2973" s="178"/>
      <c r="N2973" s="81"/>
      <c r="O2973" s="185"/>
      <c r="P2973" s="103"/>
      <c r="Q2973" s="84" t="str">
        <f t="shared" si="1352"/>
        <v/>
      </c>
      <c r="R2973" s="159"/>
      <c r="S2973" s="28" t="str" cm="1">
        <f t="array" aca="1" ref="S2973" ca="1">IF(INDIRECT("A"&amp;114+$U2973)&lt;&gt;"",114+$U2973,"")</f>
        <v/>
      </c>
      <c r="T2973" s="28" t="str">
        <f t="shared" ca="1" si="1353"/>
        <v>$B</v>
      </c>
      <c r="U2973" s="29">
        <f t="shared" si="1359"/>
        <v>2856</v>
      </c>
      <c r="V2973" s="29">
        <v>238.25000000001901</v>
      </c>
      <c r="W2973" s="29">
        <f t="shared" si="1365"/>
        <v>238</v>
      </c>
      <c r="X2973" s="41" t="str" cm="1">
        <f t="array" aca="1" ref="X2973" ca="1">IFERROR(INDEX('PC&amp;PD'!$A$1:$AP$15,ROW('PC&amp;PD'!$A$15),MATCH(INDIRECT(T2973),'PC&amp;PD'!$A$1:$AP$1,0)),"")</f>
        <v/>
      </c>
      <c r="Z2973" s="155"/>
      <c r="AA2973" s="13" t="str">
        <f t="shared" si="1349"/>
        <v/>
      </c>
      <c r="AB2973" s="155"/>
      <c r="AC2973" s="13" t="str">
        <f t="shared" ca="1" si="1354"/>
        <v>$AB</v>
      </c>
      <c r="AD2973" s="13" t="str" cm="1">
        <f t="array" aca="1" ref="AD2973" ca="1">IFERROR(IF((LEFT(INDIRECT("$F"&amp;$S2973),4))="GOTS",IF($G2973="Organic","GOTS_Organic_raw",(IF($G2973="Responsible","GOTS_Responsible",(IF($G2973="No Attribute (Conventional)","GOTS_conventional",(IF($G2973="Recycled Pre/Post-Consumer","GOTS_pre_post",(IF($G2973="In-Conversion","GOTS_in_conversion",(IF($G2973="Sustainably Sourced","Sustainably_sourced",""))))))))))),IF($G2973="Organic","Organic",(IF($G2973="Responsible","Responsible",(IF($G2973="No Attribute (Conventional)","No_Attribute_Conventional",(IF($G2973="Recycled Pre/Post-Consumer","Recycled_Pre_Post_Consumer",(IF($G2973="In-Conversion","In_Conversion",(IF($G2973="Recycled Pre-Consumer","Recycled_Pre_Consumer",(IF($G2973="Recycled Post-Consumer","Recycled_Post_Consumer",(IF($G2973="Sustainably Sourced","Sustainably_sourced","")))))))))))))))),"")</f>
        <v/>
      </c>
      <c r="AE2973" s="13" t="e" cm="1">
        <f t="array" aca="1" ref="AE2973" ca="1">IF(INDIRECT("$F"&amp;$S2973)="","",IF(LEFT(INDIRECT("$F"&amp;$S2973),3)="GRS","GRS_RCS_RM",IF((LEFT(INDIRECT("$F"&amp;$S2973),3))="RCS","GRS_RCS_RM",IF(INDIRECT("$F"&amp;$S2973)="OCS (No Label)","OCS_Conversion_RM",IF(LEFT(INDIRECT("$F"&amp;$S2973),3)="OCS","OCS_RM",IF(RIGHT(INDIRECT("$F"&amp;$S2973),10)="conversion","GOTS_RM_conversion",IF((LEFT(INDIRECT("$F"&amp;$S2973),4))="GOTS","GOTS_RM","Responsible_RM")))))))</f>
        <v>#REF!</v>
      </c>
      <c r="AF2973" s="13" t="str" cm="1">
        <f t="array" aca="1" ref="AF2973" ca="1">IF($S2973="","",INDIRECT("$Z"&amp;$S2973))</f>
        <v/>
      </c>
      <c r="AG2973" s="155"/>
      <c r="AH2973" s="13" t="str" cm="1">
        <f t="array" aca="1" ref="AH2973" ca="1">IFERROR(INDIRECT("$ag"&amp;S2973),"")</f>
        <v/>
      </c>
      <c r="AI2973" s="13" t="e" cm="1">
        <f t="array" aca="1" ref="AI2973" ca="1">INDIRECT("O"&amp;S2972)</f>
        <v>#REF!</v>
      </c>
      <c r="AJ2973" s="13" t="str">
        <f>IF($I2973="","",INDEX('Raw Material'!$A$1:$J$75,MATCH(I2973,'Raw Material'!$A$1:$A$75,0),(MATCH(G2973,'Raw Material'!$A$1:$J$1,0))))</f>
        <v/>
      </c>
      <c r="AK2973" s="13" t="str">
        <f t="shared" si="1350"/>
        <v>YANLIŞRM</v>
      </c>
      <c r="AL2973" s="153" t="str">
        <f t="shared" si="1351"/>
        <v/>
      </c>
    </row>
    <row r="2974" spans="1:38" ht="16.5" customHeight="1">
      <c r="A2974" s="161"/>
      <c r="B2974" s="166"/>
      <c r="C2974" s="167"/>
      <c r="D2974" s="156"/>
      <c r="E2974" s="156"/>
      <c r="F2974" s="174"/>
      <c r="G2974" s="181"/>
      <c r="H2974" s="182"/>
      <c r="I2974" s="182"/>
      <c r="J2974" s="182"/>
      <c r="K2974" s="32"/>
      <c r="L2974" s="178"/>
      <c r="M2974" s="178"/>
      <c r="N2974" s="81"/>
      <c r="O2974" s="185"/>
      <c r="P2974" s="103"/>
      <c r="Q2974" s="84" t="str">
        <f t="shared" si="1352"/>
        <v/>
      </c>
      <c r="R2974" s="159"/>
      <c r="S2974" s="28" t="str" cm="1">
        <f t="array" aca="1" ref="S2974" ca="1">IF(INDIRECT("A"&amp;114+$U2974)&lt;&gt;"",114+$U2974,"")</f>
        <v/>
      </c>
      <c r="T2974" s="28" t="str">
        <f t="shared" ca="1" si="1353"/>
        <v>$B</v>
      </c>
      <c r="U2974" s="29">
        <f t="shared" si="1359"/>
        <v>2856</v>
      </c>
      <c r="V2974" s="29">
        <v>238.33333333335199</v>
      </c>
      <c r="W2974" s="29">
        <f t="shared" si="1365"/>
        <v>238</v>
      </c>
      <c r="X2974" s="41" t="str" cm="1">
        <f t="array" aca="1" ref="X2974" ca="1">IFERROR(INDEX('PC&amp;PD'!$A$1:$AP$15,ROW('PC&amp;PD'!$A$15),MATCH(INDIRECT(T2974),'PC&amp;PD'!$A$1:$AP$1,0)),"")</f>
        <v/>
      </c>
      <c r="Z2974" s="155"/>
      <c r="AA2974" s="13" t="str">
        <f t="shared" si="1349"/>
        <v/>
      </c>
      <c r="AB2974" s="155"/>
      <c r="AC2974" s="13" t="str">
        <f t="shared" ca="1" si="1354"/>
        <v>$AB</v>
      </c>
      <c r="AD2974" s="13" t="str" cm="1">
        <f t="array" aca="1" ref="AD2974" ca="1">IFERROR(IF((LEFT(INDIRECT("$F"&amp;$S2974),4))="GOTS",IF($G2974="Organic","GOTS_Organic_raw",(IF($G2974="Responsible","GOTS_Responsible",(IF($G2974="No Attribute (Conventional)","GOTS_conventional",(IF($G2974="Recycled Pre/Post-Consumer","GOTS_pre_post",(IF($G2974="In-Conversion","GOTS_in_conversion",(IF($G2974="Sustainably Sourced","Sustainably_sourced",""))))))))))),IF($G2974="Organic","Organic",(IF($G2974="Responsible","Responsible",(IF($G2974="No Attribute (Conventional)","No_Attribute_Conventional",(IF($G2974="Recycled Pre/Post-Consumer","Recycled_Pre_Post_Consumer",(IF($G2974="In-Conversion","In_Conversion",(IF($G2974="Recycled Pre-Consumer","Recycled_Pre_Consumer",(IF($G2974="Recycled Post-Consumer","Recycled_Post_Consumer",(IF($G2974="Sustainably Sourced","Sustainably_sourced","")))))))))))))))),"")</f>
        <v/>
      </c>
      <c r="AE2974" s="13" t="e" cm="1">
        <f t="array" aca="1" ref="AE2974" ca="1">IF(INDIRECT("$F"&amp;$S2974)="","",IF(LEFT(INDIRECT("$F"&amp;$S2974),3)="GRS","GRS_RCS_RM",IF((LEFT(INDIRECT("$F"&amp;$S2974),3))="RCS","GRS_RCS_RM",IF(INDIRECT("$F"&amp;$S2974)="OCS (No Label)","OCS_Conversion_RM",IF(LEFT(INDIRECT("$F"&amp;$S2974),3)="OCS","OCS_RM",IF(RIGHT(INDIRECT("$F"&amp;$S2974),10)="conversion","GOTS_RM_conversion",IF((LEFT(INDIRECT("$F"&amp;$S2974),4))="GOTS","GOTS_RM","Responsible_RM")))))))</f>
        <v>#REF!</v>
      </c>
      <c r="AF2974" s="13" t="str" cm="1">
        <f t="array" aca="1" ref="AF2974" ca="1">IF($S2974="","",INDIRECT("$Z"&amp;$S2974))</f>
        <v/>
      </c>
      <c r="AG2974" s="155"/>
      <c r="AH2974" s="13" t="str" cm="1">
        <f t="array" aca="1" ref="AH2974" ca="1">IFERROR(INDIRECT("$ag"&amp;S2974),"")</f>
        <v/>
      </c>
      <c r="AI2974" s="13" t="e" cm="1">
        <f t="array" aca="1" ref="AI2974" ca="1">INDIRECT("O"&amp;S2973)</f>
        <v>#REF!</v>
      </c>
      <c r="AJ2974" s="13" t="str">
        <f>IF($I2974="","",INDEX('Raw Material'!$A$1:$J$75,MATCH(I2974,'Raw Material'!$A$1:$A$75,0),(MATCH(G2974,'Raw Material'!$A$1:$J$1,0))))</f>
        <v/>
      </c>
      <c r="AK2974" s="13" t="str">
        <f t="shared" si="1350"/>
        <v>YANLIŞRM</v>
      </c>
      <c r="AL2974" s="153" t="str">
        <f t="shared" si="1351"/>
        <v/>
      </c>
    </row>
    <row r="2975" spans="1:38" ht="16.5" customHeight="1">
      <c r="A2975" s="161"/>
      <c r="B2975" s="166"/>
      <c r="C2975" s="167"/>
      <c r="D2975" s="156"/>
      <c r="E2975" s="156"/>
      <c r="F2975" s="174"/>
      <c r="G2975" s="181"/>
      <c r="H2975" s="182"/>
      <c r="I2975" s="182"/>
      <c r="J2975" s="182"/>
      <c r="K2975" s="32"/>
      <c r="L2975" s="178"/>
      <c r="M2975" s="178"/>
      <c r="N2975" s="81"/>
      <c r="O2975" s="185"/>
      <c r="P2975" s="103"/>
      <c r="Q2975" s="84" t="str">
        <f t="shared" si="1352"/>
        <v/>
      </c>
      <c r="R2975" s="159"/>
      <c r="S2975" s="28" t="str" cm="1">
        <f t="array" aca="1" ref="S2975" ca="1">IF(INDIRECT("A"&amp;114+$U2975)&lt;&gt;"",114+$U2975,"")</f>
        <v/>
      </c>
      <c r="T2975" s="28" t="str">
        <f t="shared" ca="1" si="1353"/>
        <v>$B</v>
      </c>
      <c r="U2975" s="29">
        <f t="shared" si="1359"/>
        <v>2856</v>
      </c>
      <c r="V2975" s="29">
        <v>238.41666666668499</v>
      </c>
      <c r="W2975" s="29">
        <f t="shared" si="1365"/>
        <v>238</v>
      </c>
      <c r="X2975" s="41" t="str" cm="1">
        <f t="array" aca="1" ref="X2975" ca="1">IFERROR(INDEX('PC&amp;PD'!$A$1:$AP$15,ROW('PC&amp;PD'!$A$15),MATCH(INDIRECT(T2975),'PC&amp;PD'!$A$1:$AP$1,0)),"")</f>
        <v/>
      </c>
      <c r="Z2975" s="155"/>
      <c r="AA2975" s="13" t="str">
        <f t="shared" si="1349"/>
        <v/>
      </c>
      <c r="AB2975" s="155"/>
      <c r="AC2975" s="13" t="str">
        <f t="shared" ca="1" si="1354"/>
        <v>$AB</v>
      </c>
      <c r="AD2975" s="13" t="str" cm="1">
        <f t="array" aca="1" ref="AD2975" ca="1">IFERROR(IF((LEFT(INDIRECT("$F"&amp;$S2975),4))="GOTS",IF($G2975="Organic","GOTS_Organic_raw",(IF($G2975="Responsible","GOTS_Responsible",(IF($G2975="No Attribute (Conventional)","GOTS_conventional",(IF($G2975="Recycled Pre/Post-Consumer","GOTS_pre_post",(IF($G2975="In-Conversion","GOTS_in_conversion",(IF($G2975="Sustainably Sourced","Sustainably_sourced",""))))))))))),IF($G2975="Organic","Organic",(IF($G2975="Responsible","Responsible",(IF($G2975="No Attribute (Conventional)","No_Attribute_Conventional",(IF($G2975="Recycled Pre/Post-Consumer","Recycled_Pre_Post_Consumer",(IF($G2975="In-Conversion","In_Conversion",(IF($G2975="Recycled Pre-Consumer","Recycled_Pre_Consumer",(IF($G2975="Recycled Post-Consumer","Recycled_Post_Consumer",(IF($G2975="Sustainably Sourced","Sustainably_sourced","")))))))))))))))),"")</f>
        <v/>
      </c>
      <c r="AE2975" s="13" t="e" cm="1">
        <f t="array" aca="1" ref="AE2975" ca="1">IF(INDIRECT("$F"&amp;$S2975)="","",IF(LEFT(INDIRECT("$F"&amp;$S2975),3)="GRS","GRS_RCS_RM",IF((LEFT(INDIRECT("$F"&amp;$S2975),3))="RCS","GRS_RCS_RM",IF(INDIRECT("$F"&amp;$S2975)="OCS (No Label)","OCS_Conversion_RM",IF(LEFT(INDIRECT("$F"&amp;$S2975),3)="OCS","OCS_RM",IF(RIGHT(INDIRECT("$F"&amp;$S2975),10)="conversion","GOTS_RM_conversion",IF((LEFT(INDIRECT("$F"&amp;$S2975),4))="GOTS","GOTS_RM","Responsible_RM")))))))</f>
        <v>#REF!</v>
      </c>
      <c r="AF2975" s="13" t="str" cm="1">
        <f t="array" aca="1" ref="AF2975" ca="1">IF($S2975="","",INDIRECT("$Z"&amp;$S2975))</f>
        <v/>
      </c>
      <c r="AG2975" s="155"/>
      <c r="AH2975" s="13" t="str" cm="1">
        <f t="array" aca="1" ref="AH2975" ca="1">IFERROR(INDIRECT("$ag"&amp;S2975),"")</f>
        <v/>
      </c>
      <c r="AI2975" s="13" t="e" cm="1">
        <f t="array" aca="1" ref="AI2975" ca="1">INDIRECT("O"&amp;S2974)</f>
        <v>#REF!</v>
      </c>
      <c r="AJ2975" s="13" t="str">
        <f>IF($I2975="","",INDEX('Raw Material'!$A$1:$J$75,MATCH(I2975,'Raw Material'!$A$1:$A$75,0),(MATCH(G2975,'Raw Material'!$A$1:$J$1,0))))</f>
        <v/>
      </c>
      <c r="AK2975" s="13" t="str">
        <f t="shared" si="1350"/>
        <v>YANLIŞRM</v>
      </c>
      <c r="AL2975" s="153" t="str">
        <f t="shared" si="1351"/>
        <v/>
      </c>
    </row>
    <row r="2976" spans="1:38" ht="16.5" customHeight="1">
      <c r="A2976" s="162"/>
      <c r="B2976" s="168"/>
      <c r="C2976" s="169"/>
      <c r="D2976" s="156"/>
      <c r="E2976" s="156"/>
      <c r="F2976" s="175"/>
      <c r="G2976" s="181"/>
      <c r="H2976" s="182"/>
      <c r="I2976" s="182"/>
      <c r="J2976" s="182"/>
      <c r="K2976" s="32"/>
      <c r="L2976" s="179"/>
      <c r="M2976" s="179"/>
      <c r="N2976" s="81"/>
      <c r="O2976" s="185"/>
      <c r="P2976" s="103"/>
      <c r="Q2976" s="84" t="str">
        <f t="shared" si="1352"/>
        <v/>
      </c>
      <c r="R2976" s="159"/>
      <c r="S2976" s="28" t="str" cm="1">
        <f t="array" aca="1" ref="S2976" ca="1">IF(INDIRECT("A"&amp;114+$U2976)&lt;&gt;"",114+$U2976,"")</f>
        <v/>
      </c>
      <c r="T2976" s="28" t="str">
        <f t="shared" ca="1" si="1353"/>
        <v>$B</v>
      </c>
      <c r="U2976" s="29">
        <f t="shared" si="1359"/>
        <v>2856</v>
      </c>
      <c r="V2976" s="29">
        <v>238.50000000001901</v>
      </c>
      <c r="W2976" s="29">
        <f t="shared" si="1365"/>
        <v>238</v>
      </c>
      <c r="X2976" s="41" t="str" cm="1">
        <f t="array" aca="1" ref="X2976" ca="1">IFERROR(INDEX('PC&amp;PD'!$A$1:$AP$15,ROW('PC&amp;PD'!$A$15),MATCH(INDIRECT(T2976),'PC&amp;PD'!$A$1:$AP$1,0)),"")</f>
        <v/>
      </c>
      <c r="Z2976" s="155"/>
      <c r="AA2976" s="13" t="str">
        <f t="shared" si="1349"/>
        <v/>
      </c>
      <c r="AB2976" s="155"/>
      <c r="AC2976" s="13" t="str">
        <f t="shared" ca="1" si="1354"/>
        <v>$AB</v>
      </c>
      <c r="AD2976" s="13" t="str" cm="1">
        <f t="array" aca="1" ref="AD2976" ca="1">IFERROR(IF((LEFT(INDIRECT("$F"&amp;$S2976),4))="GOTS",IF($G2976="Organic","GOTS_Organic_raw",(IF($G2976="Responsible","GOTS_Responsible",(IF($G2976="No Attribute (Conventional)","GOTS_conventional",(IF($G2976="Recycled Pre/Post-Consumer","GOTS_pre_post",(IF($G2976="In-Conversion","GOTS_in_conversion",(IF($G2976="Sustainably Sourced","Sustainably_sourced",""))))))))))),IF($G2976="Organic","Organic",(IF($G2976="Responsible","Responsible",(IF($G2976="No Attribute (Conventional)","No_Attribute_Conventional",(IF($G2976="Recycled Pre/Post-Consumer","Recycled_Pre_Post_Consumer",(IF($G2976="In-Conversion","In_Conversion",(IF($G2976="Recycled Pre-Consumer","Recycled_Pre_Consumer",(IF($G2976="Recycled Post-Consumer","Recycled_Post_Consumer",(IF($G2976="Sustainably Sourced","Sustainably_sourced","")))))))))))))))),"")</f>
        <v/>
      </c>
      <c r="AE2976" s="13" t="e" cm="1">
        <f t="array" aca="1" ref="AE2976" ca="1">IF(INDIRECT("$F"&amp;$S2976)="","",IF(LEFT(INDIRECT("$F"&amp;$S2976),3)="GRS","GRS_RCS_RM",IF((LEFT(INDIRECT("$F"&amp;$S2976),3))="RCS","GRS_RCS_RM",IF(INDIRECT("$F"&amp;$S2976)="OCS (No Label)","OCS_Conversion_RM",IF(LEFT(INDIRECT("$F"&amp;$S2976),3)="OCS","OCS_RM",IF(RIGHT(INDIRECT("$F"&amp;$S2976),10)="conversion","GOTS_RM_conversion",IF((LEFT(INDIRECT("$F"&amp;$S2976),4))="GOTS","GOTS_RM","Responsible_RM")))))))</f>
        <v>#REF!</v>
      </c>
      <c r="AF2976" s="13" t="str" cm="1">
        <f t="array" aca="1" ref="AF2976" ca="1">IF($S2976="","",INDIRECT("$Z"&amp;$S2976))</f>
        <v/>
      </c>
      <c r="AG2976" s="155"/>
      <c r="AH2976" s="13" t="str" cm="1">
        <f t="array" aca="1" ref="AH2976" ca="1">IFERROR(INDIRECT("$ag"&amp;S2976),"")</f>
        <v/>
      </c>
      <c r="AI2976" s="13" t="e" cm="1">
        <f t="array" aca="1" ref="AI2976" ca="1">INDIRECT("O"&amp;S2975)</f>
        <v>#REF!</v>
      </c>
      <c r="AJ2976" s="13" t="str">
        <f>IF($I2976="","",INDEX('Raw Material'!$A$1:$J$75,MATCH(I2976,'Raw Material'!$A$1:$A$75,0),(MATCH(G2976,'Raw Material'!$A$1:$J$1,0))))</f>
        <v/>
      </c>
      <c r="AK2976" s="13" t="str">
        <f t="shared" si="1350"/>
        <v>YANLIŞRM</v>
      </c>
      <c r="AL2976" s="153" t="str">
        <f t="shared" si="1351"/>
        <v/>
      </c>
    </row>
    <row r="2977" spans="1:38" ht="16.5" customHeight="1">
      <c r="A2977" s="162"/>
      <c r="B2977" s="168"/>
      <c r="C2977" s="169"/>
      <c r="D2977" s="156"/>
      <c r="E2977" s="156"/>
      <c r="F2977" s="175"/>
      <c r="G2977" s="181"/>
      <c r="H2977" s="182"/>
      <c r="I2977" s="182"/>
      <c r="J2977" s="182"/>
      <c r="K2977" s="32"/>
      <c r="L2977" s="179"/>
      <c r="M2977" s="179"/>
      <c r="N2977" s="81"/>
      <c r="O2977" s="185"/>
      <c r="P2977" s="103"/>
      <c r="Q2977" s="84" t="str">
        <f t="shared" si="1352"/>
        <v/>
      </c>
      <c r="R2977" s="159"/>
      <c r="S2977" s="28" t="str" cm="1">
        <f t="array" aca="1" ref="S2977" ca="1">IF(INDIRECT("A"&amp;114+$U2977)&lt;&gt;"",114+$U2977,"")</f>
        <v/>
      </c>
      <c r="T2977" s="28" t="str">
        <f t="shared" ca="1" si="1353"/>
        <v>$B</v>
      </c>
      <c r="U2977" s="29">
        <f t="shared" si="1359"/>
        <v>2856</v>
      </c>
      <c r="V2977" s="29">
        <v>238.58333333335199</v>
      </c>
      <c r="W2977" s="29">
        <f t="shared" si="1365"/>
        <v>238</v>
      </c>
      <c r="X2977" s="41" t="str" cm="1">
        <f t="array" aca="1" ref="X2977" ca="1">IFERROR(INDEX('PC&amp;PD'!$A$1:$AP$15,ROW('PC&amp;PD'!$A$15),MATCH(INDIRECT(T2977),'PC&amp;PD'!$A$1:$AP$1,0)),"")</f>
        <v/>
      </c>
      <c r="Z2977" s="155"/>
      <c r="AA2977" s="13" t="str">
        <f t="shared" si="1349"/>
        <v/>
      </c>
      <c r="AB2977" s="155"/>
      <c r="AC2977" s="13" t="str">
        <f t="shared" ca="1" si="1354"/>
        <v>$AB</v>
      </c>
      <c r="AD2977" s="13" t="str" cm="1">
        <f t="array" aca="1" ref="AD2977" ca="1">IFERROR(IF((LEFT(INDIRECT("$F"&amp;$S2977),4))="GOTS",IF($G2977="Organic","GOTS_Organic_raw",(IF($G2977="Responsible","GOTS_Responsible",(IF($G2977="No Attribute (Conventional)","GOTS_conventional",(IF($G2977="Recycled Pre/Post-Consumer","GOTS_pre_post",(IF($G2977="In-Conversion","GOTS_in_conversion",(IF($G2977="Sustainably Sourced","Sustainably_sourced",""))))))))))),IF($G2977="Organic","Organic",(IF($G2977="Responsible","Responsible",(IF($G2977="No Attribute (Conventional)","No_Attribute_Conventional",(IF($G2977="Recycled Pre/Post-Consumer","Recycled_Pre_Post_Consumer",(IF($G2977="In-Conversion","In_Conversion",(IF($G2977="Recycled Pre-Consumer","Recycled_Pre_Consumer",(IF($G2977="Recycled Post-Consumer","Recycled_Post_Consumer",(IF($G2977="Sustainably Sourced","Sustainably_sourced","")))))))))))))))),"")</f>
        <v/>
      </c>
      <c r="AE2977" s="13" t="e" cm="1">
        <f t="array" aca="1" ref="AE2977" ca="1">IF(INDIRECT("$F"&amp;$S2977)="","",IF(LEFT(INDIRECT("$F"&amp;$S2977),3)="GRS","GRS_RCS_RM",IF((LEFT(INDIRECT("$F"&amp;$S2977),3))="RCS","GRS_RCS_RM",IF(INDIRECT("$F"&amp;$S2977)="OCS (No Label)","OCS_Conversion_RM",IF(LEFT(INDIRECT("$F"&amp;$S2977),3)="OCS","OCS_RM",IF(RIGHT(INDIRECT("$F"&amp;$S2977),10)="conversion","GOTS_RM_conversion",IF((LEFT(INDIRECT("$F"&amp;$S2977),4))="GOTS","GOTS_RM","Responsible_RM")))))))</f>
        <v>#REF!</v>
      </c>
      <c r="AF2977" s="13" t="str" cm="1">
        <f t="array" aca="1" ref="AF2977" ca="1">IF($S2977="","",INDIRECT("$Z"&amp;$S2977))</f>
        <v/>
      </c>
      <c r="AG2977" s="155"/>
      <c r="AH2977" s="13" t="str" cm="1">
        <f t="array" aca="1" ref="AH2977" ca="1">IFERROR(INDIRECT("$ag"&amp;S2977),"")</f>
        <v/>
      </c>
      <c r="AI2977" s="13" t="e" cm="1">
        <f t="array" aca="1" ref="AI2977" ca="1">INDIRECT("O"&amp;S2976)</f>
        <v>#REF!</v>
      </c>
      <c r="AJ2977" s="13" t="str">
        <f>IF($I2977="","",INDEX('Raw Material'!$A$1:$J$75,MATCH(I2977,'Raw Material'!$A$1:$A$75,0),(MATCH(G2977,'Raw Material'!$A$1:$J$1,0))))</f>
        <v/>
      </c>
      <c r="AK2977" s="13" t="str">
        <f t="shared" si="1350"/>
        <v>YANLIŞRM</v>
      </c>
      <c r="AL2977" s="153" t="str">
        <f t="shared" si="1351"/>
        <v/>
      </c>
    </row>
    <row r="2978" spans="1:38" ht="16.5" customHeight="1">
      <c r="A2978" s="162"/>
      <c r="B2978" s="168"/>
      <c r="C2978" s="169"/>
      <c r="D2978" s="156"/>
      <c r="E2978" s="156"/>
      <c r="F2978" s="175"/>
      <c r="G2978" s="181"/>
      <c r="H2978" s="182"/>
      <c r="I2978" s="182"/>
      <c r="J2978" s="182"/>
      <c r="K2978" s="32"/>
      <c r="L2978" s="179"/>
      <c r="M2978" s="179"/>
      <c r="N2978" s="81"/>
      <c r="O2978" s="185"/>
      <c r="P2978" s="103"/>
      <c r="Q2978" s="84" t="str">
        <f t="shared" si="1352"/>
        <v/>
      </c>
      <c r="R2978" s="159"/>
      <c r="S2978" s="28" t="str" cm="1">
        <f t="array" aca="1" ref="S2978" ca="1">IF(INDIRECT("A"&amp;114+$U2978)&lt;&gt;"",114+$U2978,"")</f>
        <v/>
      </c>
      <c r="T2978" s="28" t="str">
        <f t="shared" ca="1" si="1353"/>
        <v>$B</v>
      </c>
      <c r="U2978" s="29">
        <f t="shared" si="1359"/>
        <v>2856</v>
      </c>
      <c r="V2978" s="29">
        <v>238.66666666668499</v>
      </c>
      <c r="W2978" s="29">
        <f t="shared" si="1365"/>
        <v>238</v>
      </c>
      <c r="X2978" s="41" t="str" cm="1">
        <f t="array" aca="1" ref="X2978" ca="1">IFERROR(INDEX('PC&amp;PD'!$A$1:$AP$15,ROW('PC&amp;PD'!$A$15),MATCH(INDIRECT(T2978),'PC&amp;PD'!$A$1:$AP$1,0)),"")</f>
        <v/>
      </c>
      <c r="Z2978" s="155"/>
      <c r="AA2978" s="13" t="str">
        <f t="shared" si="1349"/>
        <v/>
      </c>
      <c r="AB2978" s="155"/>
      <c r="AC2978" s="13" t="str">
        <f t="shared" ca="1" si="1354"/>
        <v>$AB</v>
      </c>
      <c r="AD2978" s="13" t="str" cm="1">
        <f t="array" aca="1" ref="AD2978" ca="1">IFERROR(IF((LEFT(INDIRECT("$F"&amp;$S2978),4))="GOTS",IF($G2978="Organic","GOTS_Organic_raw",(IF($G2978="Responsible","GOTS_Responsible",(IF($G2978="No Attribute (Conventional)","GOTS_conventional",(IF($G2978="Recycled Pre/Post-Consumer","GOTS_pre_post",(IF($G2978="In-Conversion","GOTS_in_conversion",(IF($G2978="Sustainably Sourced","Sustainably_sourced",""))))))))))),IF($G2978="Organic","Organic",(IF($G2978="Responsible","Responsible",(IF($G2978="No Attribute (Conventional)","No_Attribute_Conventional",(IF($G2978="Recycled Pre/Post-Consumer","Recycled_Pre_Post_Consumer",(IF($G2978="In-Conversion","In_Conversion",(IF($G2978="Recycled Pre-Consumer","Recycled_Pre_Consumer",(IF($G2978="Recycled Post-Consumer","Recycled_Post_Consumer",(IF($G2978="Sustainably Sourced","Sustainably_sourced","")))))))))))))))),"")</f>
        <v/>
      </c>
      <c r="AE2978" s="13" t="e" cm="1">
        <f t="array" aca="1" ref="AE2978" ca="1">IF(INDIRECT("$F"&amp;$S2978)="","",IF(LEFT(INDIRECT("$F"&amp;$S2978),3)="GRS","GRS_RCS_RM",IF((LEFT(INDIRECT("$F"&amp;$S2978),3))="RCS","GRS_RCS_RM",IF(INDIRECT("$F"&amp;$S2978)="OCS (No Label)","OCS_Conversion_RM",IF(LEFT(INDIRECT("$F"&amp;$S2978),3)="OCS","OCS_RM",IF(RIGHT(INDIRECT("$F"&amp;$S2978),10)="conversion","GOTS_RM_conversion",IF((LEFT(INDIRECT("$F"&amp;$S2978),4))="GOTS","GOTS_RM","Responsible_RM")))))))</f>
        <v>#REF!</v>
      </c>
      <c r="AF2978" s="13" t="str" cm="1">
        <f t="array" aca="1" ref="AF2978" ca="1">IF($S2978="","",INDIRECT("$Z"&amp;$S2978))</f>
        <v/>
      </c>
      <c r="AG2978" s="155"/>
      <c r="AH2978" s="13" t="str" cm="1">
        <f t="array" aca="1" ref="AH2978" ca="1">IFERROR(INDIRECT("$ag"&amp;S2978),"")</f>
        <v/>
      </c>
      <c r="AI2978" s="13" t="e" cm="1">
        <f t="array" aca="1" ref="AI2978" ca="1">INDIRECT("O"&amp;S2977)</f>
        <v>#REF!</v>
      </c>
      <c r="AJ2978" s="13" t="str">
        <f>IF($I2978="","",INDEX('Raw Material'!$A$1:$J$75,MATCH(I2978,'Raw Material'!$A$1:$A$75,0),(MATCH(G2978,'Raw Material'!$A$1:$J$1,0))))</f>
        <v/>
      </c>
      <c r="AK2978" s="13" t="str">
        <f t="shared" si="1350"/>
        <v>YANLIŞRM</v>
      </c>
      <c r="AL2978" s="153" t="str">
        <f t="shared" si="1351"/>
        <v/>
      </c>
    </row>
    <row r="2979" spans="1:38" ht="16.5" customHeight="1">
      <c r="A2979" s="162"/>
      <c r="B2979" s="168"/>
      <c r="C2979" s="169"/>
      <c r="D2979" s="156"/>
      <c r="E2979" s="156"/>
      <c r="F2979" s="175"/>
      <c r="G2979" s="181"/>
      <c r="H2979" s="182"/>
      <c r="I2979" s="182"/>
      <c r="J2979" s="182"/>
      <c r="K2979" s="32"/>
      <c r="L2979" s="179"/>
      <c r="M2979" s="179"/>
      <c r="N2979" s="81"/>
      <c r="O2979" s="185"/>
      <c r="P2979" s="103"/>
      <c r="Q2979" s="84" t="str">
        <f t="shared" si="1352"/>
        <v/>
      </c>
      <c r="R2979" s="159"/>
      <c r="S2979" s="28" t="str" cm="1">
        <f t="array" aca="1" ref="S2979" ca="1">IF(INDIRECT("A"&amp;114+$U2979)&lt;&gt;"",114+$U2979,"")</f>
        <v/>
      </c>
      <c r="T2979" s="28" t="str">
        <f t="shared" ca="1" si="1353"/>
        <v>$B</v>
      </c>
      <c r="U2979" s="29">
        <f t="shared" si="1359"/>
        <v>2856</v>
      </c>
      <c r="V2979" s="29">
        <v>238.75000000001901</v>
      </c>
      <c r="W2979" s="29">
        <f t="shared" si="1365"/>
        <v>238</v>
      </c>
      <c r="X2979" s="41" t="str" cm="1">
        <f t="array" aca="1" ref="X2979" ca="1">IFERROR(INDEX('PC&amp;PD'!$A$1:$AP$15,ROW('PC&amp;PD'!$A$15),MATCH(INDIRECT(T2979),'PC&amp;PD'!$A$1:$AP$1,0)),"")</f>
        <v/>
      </c>
      <c r="Z2979" s="155"/>
      <c r="AA2979" s="13" t="str">
        <f t="shared" si="1349"/>
        <v/>
      </c>
      <c r="AB2979" s="155"/>
      <c r="AC2979" s="13" t="str">
        <f t="shared" ca="1" si="1354"/>
        <v>$AB</v>
      </c>
      <c r="AD2979" s="13" t="str" cm="1">
        <f t="array" aca="1" ref="AD2979" ca="1">IFERROR(IF((LEFT(INDIRECT("$F"&amp;$S2979),4))="GOTS",IF($G2979="Organic","GOTS_Organic_raw",(IF($G2979="Responsible","GOTS_Responsible",(IF($G2979="No Attribute (Conventional)","GOTS_conventional",(IF($G2979="Recycled Pre/Post-Consumer","GOTS_pre_post",(IF($G2979="In-Conversion","GOTS_in_conversion",(IF($G2979="Sustainably Sourced","Sustainably_sourced",""))))))))))),IF($G2979="Organic","Organic",(IF($G2979="Responsible","Responsible",(IF($G2979="No Attribute (Conventional)","No_Attribute_Conventional",(IF($G2979="Recycled Pre/Post-Consumer","Recycled_Pre_Post_Consumer",(IF($G2979="In-Conversion","In_Conversion",(IF($G2979="Recycled Pre-Consumer","Recycled_Pre_Consumer",(IF($G2979="Recycled Post-Consumer","Recycled_Post_Consumer",(IF($G2979="Sustainably Sourced","Sustainably_sourced","")))))))))))))))),"")</f>
        <v/>
      </c>
      <c r="AE2979" s="13" t="e" cm="1">
        <f t="array" aca="1" ref="AE2979" ca="1">IF(INDIRECT("$F"&amp;$S2979)="","",IF(LEFT(INDIRECT("$F"&amp;$S2979),3)="GRS","GRS_RCS_RM",IF((LEFT(INDIRECT("$F"&amp;$S2979),3))="RCS","GRS_RCS_RM",IF(INDIRECT("$F"&amp;$S2979)="OCS (No Label)","OCS_Conversion_RM",IF(LEFT(INDIRECT("$F"&amp;$S2979),3)="OCS","OCS_RM",IF(RIGHT(INDIRECT("$F"&amp;$S2979),10)="conversion","GOTS_RM_conversion",IF((LEFT(INDIRECT("$F"&amp;$S2979),4))="GOTS","GOTS_RM","Responsible_RM")))))))</f>
        <v>#REF!</v>
      </c>
      <c r="AF2979" s="13" t="str" cm="1">
        <f t="array" aca="1" ref="AF2979" ca="1">IF($S2979="","",INDIRECT("$Z"&amp;$S2979))</f>
        <v/>
      </c>
      <c r="AG2979" s="155"/>
      <c r="AH2979" s="13" t="str" cm="1">
        <f t="array" aca="1" ref="AH2979" ca="1">IFERROR(INDIRECT("$ag"&amp;S2979),"")</f>
        <v/>
      </c>
      <c r="AI2979" s="13" t="e" cm="1">
        <f t="array" aca="1" ref="AI2979" ca="1">INDIRECT("O"&amp;S2978)</f>
        <v>#REF!</v>
      </c>
      <c r="AJ2979" s="13" t="str">
        <f>IF($I2979="","",INDEX('Raw Material'!$A$1:$J$75,MATCH(I2979,'Raw Material'!$A$1:$A$75,0),(MATCH(G2979,'Raw Material'!$A$1:$J$1,0))))</f>
        <v/>
      </c>
      <c r="AK2979" s="13" t="str">
        <f t="shared" si="1350"/>
        <v>YANLIŞRM</v>
      </c>
      <c r="AL2979" s="153" t="str">
        <f t="shared" si="1351"/>
        <v/>
      </c>
    </row>
    <row r="2980" spans="1:38" ht="16.5" customHeight="1">
      <c r="A2980" s="162"/>
      <c r="B2980" s="168"/>
      <c r="C2980" s="169"/>
      <c r="D2980" s="156"/>
      <c r="E2980" s="156"/>
      <c r="F2980" s="175"/>
      <c r="G2980" s="181"/>
      <c r="H2980" s="182"/>
      <c r="I2980" s="182"/>
      <c r="J2980" s="182"/>
      <c r="K2980" s="32"/>
      <c r="L2980" s="179"/>
      <c r="M2980" s="179"/>
      <c r="N2980" s="81"/>
      <c r="O2980" s="185"/>
      <c r="P2980" s="103"/>
      <c r="Q2980" s="84" t="str">
        <f t="shared" si="1352"/>
        <v/>
      </c>
      <c r="R2980" s="159"/>
      <c r="S2980" s="28" t="str" cm="1">
        <f t="array" aca="1" ref="S2980" ca="1">IF(INDIRECT("A"&amp;114+$U2980)&lt;&gt;"",114+$U2980,"")</f>
        <v/>
      </c>
      <c r="T2980" s="28" t="str">
        <f t="shared" ca="1" si="1353"/>
        <v>$B</v>
      </c>
      <c r="U2980" s="29">
        <f t="shared" si="1359"/>
        <v>2856</v>
      </c>
      <c r="V2980" s="29">
        <v>238.83333333335199</v>
      </c>
      <c r="W2980" s="29">
        <f t="shared" si="1365"/>
        <v>238</v>
      </c>
      <c r="X2980" s="41" t="str" cm="1">
        <f t="array" aca="1" ref="X2980" ca="1">IFERROR(INDEX('PC&amp;PD'!$A$1:$AP$15,ROW('PC&amp;PD'!$A$15),MATCH(INDIRECT(T2980),'PC&amp;PD'!$A$1:$AP$1,0)),"")</f>
        <v/>
      </c>
      <c r="Z2980" s="155"/>
      <c r="AA2980" s="13" t="str">
        <f t="shared" si="1349"/>
        <v/>
      </c>
      <c r="AB2980" s="155"/>
      <c r="AC2980" s="13" t="str">
        <f t="shared" ca="1" si="1354"/>
        <v>$AB</v>
      </c>
      <c r="AD2980" s="13" t="str" cm="1">
        <f t="array" aca="1" ref="AD2980" ca="1">IFERROR(IF((LEFT(INDIRECT("$F"&amp;$S2980),4))="GOTS",IF($G2980="Organic","GOTS_Organic_raw",(IF($G2980="Responsible","GOTS_Responsible",(IF($G2980="No Attribute (Conventional)","GOTS_conventional",(IF($G2980="Recycled Pre/Post-Consumer","GOTS_pre_post",(IF($G2980="In-Conversion","GOTS_in_conversion",(IF($G2980="Sustainably Sourced","Sustainably_sourced",""))))))))))),IF($G2980="Organic","Organic",(IF($G2980="Responsible","Responsible",(IF($G2980="No Attribute (Conventional)","No_Attribute_Conventional",(IF($G2980="Recycled Pre/Post-Consumer","Recycled_Pre_Post_Consumer",(IF($G2980="In-Conversion","In_Conversion",(IF($G2980="Recycled Pre-Consumer","Recycled_Pre_Consumer",(IF($G2980="Recycled Post-Consumer","Recycled_Post_Consumer",(IF($G2980="Sustainably Sourced","Sustainably_sourced","")))))))))))))))),"")</f>
        <v/>
      </c>
      <c r="AE2980" s="13" t="e" cm="1">
        <f t="array" aca="1" ref="AE2980" ca="1">IF(INDIRECT("$F"&amp;$S2980)="","",IF(LEFT(INDIRECT("$F"&amp;$S2980),3)="GRS","GRS_RCS_RM",IF((LEFT(INDIRECT("$F"&amp;$S2980),3))="RCS","GRS_RCS_RM",IF(INDIRECT("$F"&amp;$S2980)="OCS (No Label)","OCS_Conversion_RM",IF(LEFT(INDIRECT("$F"&amp;$S2980),3)="OCS","OCS_RM",IF(RIGHT(INDIRECT("$F"&amp;$S2980),10)="conversion","GOTS_RM_conversion",IF((LEFT(INDIRECT("$F"&amp;$S2980),4))="GOTS","GOTS_RM","Responsible_RM")))))))</f>
        <v>#REF!</v>
      </c>
      <c r="AF2980" s="13" t="str" cm="1">
        <f t="array" aca="1" ref="AF2980" ca="1">IF($S2980="","",INDIRECT("$Z"&amp;$S2980))</f>
        <v/>
      </c>
      <c r="AG2980" s="155"/>
      <c r="AH2980" s="13" t="str" cm="1">
        <f t="array" aca="1" ref="AH2980" ca="1">IFERROR(INDIRECT("$ag"&amp;S2980),"")</f>
        <v/>
      </c>
      <c r="AI2980" s="13" t="e" cm="1">
        <f t="array" aca="1" ref="AI2980" ca="1">INDIRECT("O"&amp;S2979)</f>
        <v>#REF!</v>
      </c>
      <c r="AJ2980" s="13" t="str">
        <f>IF($I2980="","",INDEX('Raw Material'!$A$1:$J$75,MATCH(I2980,'Raw Material'!$A$1:$A$75,0),(MATCH(G2980,'Raw Material'!$A$1:$J$1,0))))</f>
        <v/>
      </c>
      <c r="AK2980" s="13" t="str">
        <f t="shared" si="1350"/>
        <v>YANLIŞRM</v>
      </c>
      <c r="AL2980" s="153" t="str">
        <f t="shared" si="1351"/>
        <v/>
      </c>
    </row>
    <row r="2981" spans="1:38" ht="16.5" customHeight="1" thickBot="1">
      <c r="A2981" s="163"/>
      <c r="B2981" s="170"/>
      <c r="C2981" s="171"/>
      <c r="D2981" s="156"/>
      <c r="E2981" s="156"/>
      <c r="F2981" s="176"/>
      <c r="G2981" s="157"/>
      <c r="H2981" s="158"/>
      <c r="I2981" s="158"/>
      <c r="J2981" s="158"/>
      <c r="K2981" s="33"/>
      <c r="L2981" s="180"/>
      <c r="M2981" s="180"/>
      <c r="N2981" s="82"/>
      <c r="O2981" s="186"/>
      <c r="P2981" s="103"/>
      <c r="Q2981" s="84" t="str">
        <f t="shared" si="1352"/>
        <v/>
      </c>
      <c r="R2981" s="159"/>
      <c r="S2981" s="28" t="str" cm="1">
        <f t="array" aca="1" ref="S2981" ca="1">IF(INDIRECT("A"&amp;114+$U2981)&lt;&gt;"",114+$U2981,"")</f>
        <v/>
      </c>
      <c r="T2981" s="28" t="str">
        <f t="shared" ca="1" si="1353"/>
        <v>$B</v>
      </c>
      <c r="U2981" s="29">
        <f t="shared" si="1359"/>
        <v>2856</v>
      </c>
      <c r="V2981" s="29">
        <v>238.91666666668499</v>
      </c>
      <c r="W2981" s="29">
        <f t="shared" si="1365"/>
        <v>238</v>
      </c>
      <c r="X2981" s="41" t="str" cm="1">
        <f t="array" aca="1" ref="X2981" ca="1">IFERROR(INDEX('PC&amp;PD'!$A$1:$AP$15,ROW('PC&amp;PD'!$A$15),MATCH(INDIRECT(T2981),'PC&amp;PD'!$A$1:$AP$1,0)),"")</f>
        <v/>
      </c>
      <c r="Z2981" s="155"/>
      <c r="AA2981" s="13" t="str">
        <f t="shared" si="1349"/>
        <v/>
      </c>
      <c r="AB2981" s="155"/>
      <c r="AC2981" s="13" t="str">
        <f t="shared" ca="1" si="1354"/>
        <v>$AB</v>
      </c>
      <c r="AD2981" s="13" t="str" cm="1">
        <f t="array" aca="1" ref="AD2981" ca="1">IFERROR(IF((LEFT(INDIRECT("$F"&amp;$S2981),4))="GOTS",IF($G2981="Organic","GOTS_Organic_raw",(IF($G2981="Responsible","GOTS_Responsible",(IF($G2981="No Attribute (Conventional)","GOTS_conventional",(IF($G2981="Recycled Pre/Post-Consumer","GOTS_pre_post",(IF($G2981="In-Conversion","GOTS_in_conversion",(IF($G2981="Sustainably Sourced","Sustainably_sourced",""))))))))))),IF($G2981="Organic","Organic",(IF($G2981="Responsible","Responsible",(IF($G2981="No Attribute (Conventional)","No_Attribute_Conventional",(IF($G2981="Recycled Pre/Post-Consumer","Recycled_Pre_Post_Consumer",(IF($G2981="In-Conversion","In_Conversion",(IF($G2981="Recycled Pre-Consumer","Recycled_Pre_Consumer",(IF($G2981="Recycled Post-Consumer","Recycled_Post_Consumer",(IF($G2981="Sustainably Sourced","Sustainably_sourced","")))))))))))))))),"")</f>
        <v/>
      </c>
      <c r="AE2981" s="13" t="e" cm="1">
        <f t="array" aca="1" ref="AE2981" ca="1">IF(INDIRECT("$F"&amp;$S2981)="","",IF(LEFT(INDIRECT("$F"&amp;$S2981),3)="GRS","GRS_RCS_RM",IF((LEFT(INDIRECT("$F"&amp;$S2981),3))="RCS","GRS_RCS_RM",IF(INDIRECT("$F"&amp;$S2981)="OCS (No Label)","OCS_Conversion_RM",IF(LEFT(INDIRECT("$F"&amp;$S2981),3)="OCS","OCS_RM",IF(RIGHT(INDIRECT("$F"&amp;$S2981),10)="conversion","GOTS_RM_conversion",IF((LEFT(INDIRECT("$F"&amp;$S2981),4))="GOTS","GOTS_RM","Responsible_RM")))))))</f>
        <v>#REF!</v>
      </c>
      <c r="AF2981" s="13" t="str" cm="1">
        <f t="array" aca="1" ref="AF2981" ca="1">IF($S2981="","",INDIRECT("$Z"&amp;$S2981))</f>
        <v/>
      </c>
      <c r="AG2981" s="155"/>
      <c r="AH2981" s="13" t="str" cm="1">
        <f t="array" aca="1" ref="AH2981" ca="1">IFERROR(INDIRECT("$ag"&amp;S2981),"")</f>
        <v/>
      </c>
      <c r="AI2981" s="13" t="e" cm="1">
        <f t="array" aca="1" ref="AI2981" ca="1">INDIRECT("O"&amp;S2980)</f>
        <v>#REF!</v>
      </c>
      <c r="AJ2981" s="13" t="str">
        <f>IF($I2981="","",INDEX('Raw Material'!$A$1:$J$75,MATCH(I2981,'Raw Material'!$A$1:$A$75,0),(MATCH(G2981,'Raw Material'!$A$1:$J$1,0))))</f>
        <v/>
      </c>
      <c r="AK2981" s="13" t="str">
        <f t="shared" si="1350"/>
        <v>YANLIŞRM</v>
      </c>
      <c r="AL2981" s="153" t="str">
        <f t="shared" si="1351"/>
        <v/>
      </c>
    </row>
    <row r="2982" spans="1:38" ht="16.5" customHeight="1">
      <c r="A2982" s="160" t="str">
        <f>IF(B2982="","",COUNTA($B$114:$B2982))</f>
        <v/>
      </c>
      <c r="B2982" s="164"/>
      <c r="C2982" s="165"/>
      <c r="D2982" s="183"/>
      <c r="E2982" s="183"/>
      <c r="F2982" s="172"/>
      <c r="G2982" s="212"/>
      <c r="H2982" s="206"/>
      <c r="I2982" s="206"/>
      <c r="J2982" s="206"/>
      <c r="K2982" s="31"/>
      <c r="L2982" s="177" t="str">
        <f t="shared" ref="L2982" si="1374">IF(R2982="","",LEFT(R2982,LEN(R2982)-2))</f>
        <v/>
      </c>
      <c r="M2982" s="177"/>
      <c r="N2982" s="80"/>
      <c r="O2982" s="184"/>
      <c r="P2982" s="103"/>
      <c r="Q2982" s="84" t="str">
        <f t="shared" si="1352"/>
        <v/>
      </c>
      <c r="R2982" s="159" t="str">
        <f t="shared" ref="R2982" si="1375">CONCATENATE($Q2982,Q2983,Q2984,Q2985,Q2986,Q2987,$Q2988,$Q2989,$Q2990,$Q2991,Q2992,Q2993)</f>
        <v/>
      </c>
      <c r="S2982" s="28" t="str" cm="1">
        <f t="array" aca="1" ref="S2982" ca="1">IF(INDIRECT("A"&amp;114+$U2982)&lt;&gt;"",114+$U2982,"")</f>
        <v/>
      </c>
      <c r="T2982" s="28" t="str">
        <f t="shared" ca="1" si="1353"/>
        <v>$B</v>
      </c>
      <c r="U2982" s="29">
        <f t="shared" si="1359"/>
        <v>2868</v>
      </c>
      <c r="V2982" s="29">
        <v>239.00000000001901</v>
      </c>
      <c r="W2982" s="29">
        <f t="shared" si="1365"/>
        <v>239</v>
      </c>
      <c r="X2982" s="41" t="str" cm="1">
        <f t="array" aca="1" ref="X2982" ca="1">IFERROR(INDEX('PC&amp;PD'!$A$1:$AP$15,ROW('PC&amp;PD'!$A$15),MATCH(INDIRECT(T2982),'PC&amp;PD'!$A$1:$AP$1,0)),"")</f>
        <v/>
      </c>
      <c r="Z2982" s="155" t="str">
        <f t="shared" ref="Z2982" si="1376">IFERROR(IF($F2982="OCS 100","OCS (OCS 100)",IF($F2982="OCS Blended","OCS (OCS Blended)",IF($F2982="OCS (No Label)","OCS (No Label)",IF($F2982="RCS 100","RCS (RCS 100)",IF($F2982="RCS Blended","RCS (RCS Blended)",IF($F2982="GRS","GRS (GRS)",IF($F2982="GRS (No Label)", "GRS (No Label)",IF($F2982="RDS","RDS (RDS)",IF($F2982="RWS","RWS (RWS)",IF($F2982="RAS","RAS (RAS)",IF($F2982="RMS","RMS (RMS)",IF($F2982="GOTS Organic","GOTS (Organic)",IF($F2982="GOTS Made with organic","GOTS (Made with Organic)",IF($F2982="GOTS Organic - in conversion","GOTS (Organic - In Conversion)",IF($F2982="GOTS Made with organic - in conversion","GOTS (Made with Organic - In Conversion)",""))))))))))))))),"")</f>
        <v/>
      </c>
      <c r="AA2982" s="13" t="str">
        <f t="shared" si="1349"/>
        <v/>
      </c>
      <c r="AB2982" s="155" t="str">
        <f t="shared" ref="AB2982" si="1377">IFERROR(IF($F2982="OCS 100", "OCS_100",IF($F2982="OCS Blended", "OCS_Blended",IF($F2982="OCS (No Label)", "OCS_No_Label",IF($F2982="RCS 100", "RCS_100",IF($F2982="RCS Blended","RCS_Blended",IF($F2982="GRS","GRS",IF($F2982="GRS (No Label)", "GRS_No_Label",IF($F2982="RDS","RDS",IF($F2982="RWS","RWS",IF($F2982="RMS","RMS",IF($F2982="GOTS Organic","GOTS_Organic",IF($F2982="GOTS Made with organic","GOTS_Made_with_organic",IF($F2982="GOTS Organic - in conversion","GOTS_Organic_in_Conversion",IF($F2982="GOTS Made with organic - in conversion","GOTS_Made_with_Organic_in_Conversion",IF($F2982="RAS","RAS",""))))))))))))))),"")</f>
        <v/>
      </c>
      <c r="AC2982" s="13" t="str">
        <f t="shared" ca="1" si="1354"/>
        <v>$AB</v>
      </c>
      <c r="AD2982" s="13" t="str" cm="1">
        <f t="array" aca="1" ref="AD2982" ca="1">IFERROR(IF((LEFT(INDIRECT("$F"&amp;$S2982),4))="GOTS",IF($G2982="Organic","GOTS_Organic_raw",(IF($G2982="Responsible","GOTS_Responsible",(IF($G2982="No Attribute (Conventional)","GOTS_conventional",(IF($G2982="Recycled Pre/Post-Consumer","GOTS_pre_post",(IF($G2982="In-Conversion","GOTS_in_conversion",(IF($G2982="Sustainably Sourced","Sustainably_sourced",""))))))))))),IF($G2982="Organic","Organic",(IF($G2982="Responsible","Responsible",(IF($G2982="No Attribute (Conventional)","No_Attribute_Conventional",(IF($G2982="Recycled Pre/Post-Consumer","Recycled_Pre_Post_Consumer",(IF($G2982="In-Conversion","In_Conversion",(IF($G2982="Recycled Pre-Consumer","Recycled_Pre_Consumer",(IF($G2982="Recycled Post-Consumer","Recycled_Post_Consumer",(IF($G2982="Sustainably Sourced","Sustainably_sourced","")))))))))))))))),"")</f>
        <v/>
      </c>
      <c r="AE2982" s="13" t="e" cm="1">
        <f t="array" aca="1" ref="AE2982" ca="1">IF(INDIRECT("$F"&amp;$S2982)="","",IF(LEFT(INDIRECT("$F"&amp;$S2982),3)="GRS","GRS_RCS_RM",IF((LEFT(INDIRECT("$F"&amp;$S2982),3))="RCS","GRS_RCS_RM",IF(INDIRECT("$F"&amp;$S2982)="OCS (No Label)","OCS_Conversion_RM",IF(LEFT(INDIRECT("$F"&amp;$S2982),3)="OCS","OCS_RM",IF(RIGHT(INDIRECT("$F"&amp;$S2982),10)="conversion","GOTS_RM_conversion",IF((LEFT(INDIRECT("$F"&amp;$S2982),4))="GOTS","GOTS_RM","Responsible_RM")))))))</f>
        <v>#REF!</v>
      </c>
      <c r="AF2982" s="13" t="str" cm="1">
        <f t="array" aca="1" ref="AF2982" ca="1">IF($S2982="","",INDIRECT("$Z"&amp;$S2982))</f>
        <v/>
      </c>
      <c r="AG2982" s="155" t="str">
        <f t="shared" si="1364"/>
        <v/>
      </c>
      <c r="AH2982" s="13" t="str" cm="1">
        <f t="array" aca="1" ref="AH2982" ca="1">IFERROR(INDIRECT("$ag"&amp;S2982),"")</f>
        <v/>
      </c>
      <c r="AI2982" s="13" t="e" cm="1">
        <f t="array" aca="1" ref="AI2982" ca="1">INDIRECT("O"&amp;S2981)</f>
        <v>#REF!</v>
      </c>
      <c r="AJ2982" s="13" t="str">
        <f>IF($I2982="","",INDEX('Raw Material'!$A$1:$J$75,MATCH(I2982,'Raw Material'!$A$1:$A$75,0),(MATCH(G2982,'Raw Material'!$A$1:$J$1,0))))</f>
        <v/>
      </c>
      <c r="AK2982" s="13" t="str">
        <f t="shared" si="1350"/>
        <v>YANLIŞRM</v>
      </c>
      <c r="AL2982" s="153" t="str">
        <f t="shared" si="1351"/>
        <v/>
      </c>
    </row>
    <row r="2983" spans="1:38" ht="16.5" customHeight="1">
      <c r="A2983" s="161"/>
      <c r="B2983" s="166"/>
      <c r="C2983" s="167"/>
      <c r="D2983" s="156"/>
      <c r="E2983" s="156"/>
      <c r="F2983" s="173"/>
      <c r="G2983" s="181"/>
      <c r="H2983" s="182"/>
      <c r="I2983" s="182"/>
      <c r="J2983" s="182"/>
      <c r="K2983" s="32"/>
      <c r="L2983" s="178"/>
      <c r="M2983" s="178"/>
      <c r="N2983" s="81"/>
      <c r="O2983" s="185"/>
      <c r="P2983" s="103"/>
      <c r="Q2983" s="84" t="str">
        <f t="shared" si="1352"/>
        <v/>
      </c>
      <c r="R2983" s="159"/>
      <c r="S2983" s="28" t="str" cm="1">
        <f t="array" aca="1" ref="S2983" ca="1">IF(INDIRECT("A"&amp;114+$U2983)&lt;&gt;"",114+$U2983,"")</f>
        <v/>
      </c>
      <c r="T2983" s="28" t="str">
        <f t="shared" ca="1" si="1353"/>
        <v>$B</v>
      </c>
      <c r="U2983" s="29">
        <f t="shared" si="1359"/>
        <v>2868</v>
      </c>
      <c r="V2983" s="29">
        <v>239.08333333335199</v>
      </c>
      <c r="W2983" s="29">
        <f t="shared" si="1365"/>
        <v>239</v>
      </c>
      <c r="X2983" s="41" t="str" cm="1">
        <f t="array" aca="1" ref="X2983" ca="1">IFERROR(INDEX('PC&amp;PD'!$A$1:$AP$15,ROW('PC&amp;PD'!$A$15),MATCH(INDIRECT(T2983),'PC&amp;PD'!$A$1:$AP$1,0)),"")</f>
        <v/>
      </c>
      <c r="Z2983" s="155"/>
      <c r="AA2983" s="13" t="str">
        <f t="shared" si="1349"/>
        <v/>
      </c>
      <c r="AB2983" s="155"/>
      <c r="AC2983" s="13" t="str">
        <f t="shared" ca="1" si="1354"/>
        <v>$AB</v>
      </c>
      <c r="AD2983" s="13" t="str" cm="1">
        <f t="array" aca="1" ref="AD2983" ca="1">IFERROR(IF((LEFT(INDIRECT("$F"&amp;$S2983),4))="GOTS",IF($G2983="Organic","GOTS_Organic_raw",(IF($G2983="Responsible","GOTS_Responsible",(IF($G2983="No Attribute (Conventional)","GOTS_conventional",(IF($G2983="Recycled Pre/Post-Consumer","GOTS_pre_post",(IF($G2983="In-Conversion","GOTS_in_conversion",(IF($G2983="Sustainably Sourced","Sustainably_sourced",""))))))))))),IF($G2983="Organic","Organic",(IF($G2983="Responsible","Responsible",(IF($G2983="No Attribute (Conventional)","No_Attribute_Conventional",(IF($G2983="Recycled Pre/Post-Consumer","Recycled_Pre_Post_Consumer",(IF($G2983="In-Conversion","In_Conversion",(IF($G2983="Recycled Pre-Consumer","Recycled_Pre_Consumer",(IF($G2983="Recycled Post-Consumer","Recycled_Post_Consumer",(IF($G2983="Sustainably Sourced","Sustainably_sourced","")))))))))))))))),"")</f>
        <v/>
      </c>
      <c r="AE2983" s="13" t="e" cm="1">
        <f t="array" aca="1" ref="AE2983" ca="1">IF(INDIRECT("$F"&amp;$S2983)="","",IF(LEFT(INDIRECT("$F"&amp;$S2983),3)="GRS","GRS_RCS_RM",IF((LEFT(INDIRECT("$F"&amp;$S2983),3))="RCS","GRS_RCS_RM",IF(INDIRECT("$F"&amp;$S2983)="OCS (No Label)","OCS_Conversion_RM",IF(LEFT(INDIRECT("$F"&amp;$S2983),3)="OCS","OCS_RM",IF(RIGHT(INDIRECT("$F"&amp;$S2983),10)="conversion","GOTS_RM_conversion",IF((LEFT(INDIRECT("$F"&amp;$S2983),4))="GOTS","GOTS_RM","Responsible_RM")))))))</f>
        <v>#REF!</v>
      </c>
      <c r="AF2983" s="13" t="str" cm="1">
        <f t="array" aca="1" ref="AF2983" ca="1">IF($S2983="","",INDIRECT("$Z"&amp;$S2983))</f>
        <v/>
      </c>
      <c r="AG2983" s="155"/>
      <c r="AH2983" s="13" t="str" cm="1">
        <f t="array" aca="1" ref="AH2983" ca="1">IFERROR(INDIRECT("$ag"&amp;S2983),"")</f>
        <v/>
      </c>
      <c r="AI2983" s="13" t="e" cm="1">
        <f t="array" aca="1" ref="AI2983" ca="1">INDIRECT("O"&amp;S2982)</f>
        <v>#REF!</v>
      </c>
      <c r="AJ2983" s="13" t="str">
        <f>IF($I2983="","",INDEX('Raw Material'!$A$1:$J$75,MATCH(I2983,'Raw Material'!$A$1:$A$75,0),(MATCH(G2983,'Raw Material'!$A$1:$J$1,0))))</f>
        <v/>
      </c>
      <c r="AK2983" s="13" t="str">
        <f t="shared" si="1350"/>
        <v>YANLIŞRM</v>
      </c>
      <c r="AL2983" s="153" t="str">
        <f t="shared" si="1351"/>
        <v/>
      </c>
    </row>
    <row r="2984" spans="1:38" ht="16.5" customHeight="1">
      <c r="A2984" s="161"/>
      <c r="B2984" s="166"/>
      <c r="C2984" s="167"/>
      <c r="D2984" s="156"/>
      <c r="E2984" s="156"/>
      <c r="F2984" s="173"/>
      <c r="G2984" s="181"/>
      <c r="H2984" s="182"/>
      <c r="I2984" s="182"/>
      <c r="J2984" s="182"/>
      <c r="K2984" s="32"/>
      <c r="L2984" s="178"/>
      <c r="M2984" s="178"/>
      <c r="N2984" s="81"/>
      <c r="O2984" s="185"/>
      <c r="P2984" s="103"/>
      <c r="Q2984" s="84" t="str">
        <f t="shared" si="1352"/>
        <v/>
      </c>
      <c r="R2984" s="159"/>
      <c r="S2984" s="28" t="str" cm="1">
        <f t="array" aca="1" ref="S2984" ca="1">IF(INDIRECT("A"&amp;114+$U2984)&lt;&gt;"",114+$U2984,"")</f>
        <v/>
      </c>
      <c r="T2984" s="28" t="str">
        <f t="shared" ca="1" si="1353"/>
        <v>$B</v>
      </c>
      <c r="U2984" s="29">
        <f t="shared" si="1359"/>
        <v>2868</v>
      </c>
      <c r="V2984" s="29">
        <v>239.16666666668601</v>
      </c>
      <c r="W2984" s="29">
        <f t="shared" si="1365"/>
        <v>239</v>
      </c>
      <c r="X2984" s="41" t="str" cm="1">
        <f t="array" aca="1" ref="X2984" ca="1">IFERROR(INDEX('PC&amp;PD'!$A$1:$AP$15,ROW('PC&amp;PD'!$A$15),MATCH(INDIRECT(T2984),'PC&amp;PD'!$A$1:$AP$1,0)),"")</f>
        <v/>
      </c>
      <c r="Z2984" s="155"/>
      <c r="AA2984" s="13" t="str">
        <f t="shared" si="1349"/>
        <v/>
      </c>
      <c r="AB2984" s="155"/>
      <c r="AC2984" s="13" t="str">
        <f t="shared" ca="1" si="1354"/>
        <v>$AB</v>
      </c>
      <c r="AD2984" s="13" t="str" cm="1">
        <f t="array" aca="1" ref="AD2984" ca="1">IFERROR(IF((LEFT(INDIRECT("$F"&amp;$S2984),4))="GOTS",IF($G2984="Organic","GOTS_Organic_raw",(IF($G2984="Responsible","GOTS_Responsible",(IF($G2984="No Attribute (Conventional)","GOTS_conventional",(IF($G2984="Recycled Pre/Post-Consumer","GOTS_pre_post",(IF($G2984="In-Conversion","GOTS_in_conversion",(IF($G2984="Sustainably Sourced","Sustainably_sourced",""))))))))))),IF($G2984="Organic","Organic",(IF($G2984="Responsible","Responsible",(IF($G2984="No Attribute (Conventional)","No_Attribute_Conventional",(IF($G2984="Recycled Pre/Post-Consumer","Recycled_Pre_Post_Consumer",(IF($G2984="In-Conversion","In_Conversion",(IF($G2984="Recycled Pre-Consumer","Recycled_Pre_Consumer",(IF($G2984="Recycled Post-Consumer","Recycled_Post_Consumer",(IF($G2984="Sustainably Sourced","Sustainably_sourced","")))))))))))))))),"")</f>
        <v/>
      </c>
      <c r="AE2984" s="13" t="e" cm="1">
        <f t="array" aca="1" ref="AE2984" ca="1">IF(INDIRECT("$F"&amp;$S2984)="","",IF(LEFT(INDIRECT("$F"&amp;$S2984),3)="GRS","GRS_RCS_RM",IF((LEFT(INDIRECT("$F"&amp;$S2984),3))="RCS","GRS_RCS_RM",IF(INDIRECT("$F"&amp;$S2984)="OCS (No Label)","OCS_Conversion_RM",IF(LEFT(INDIRECT("$F"&amp;$S2984),3)="OCS","OCS_RM",IF(RIGHT(INDIRECT("$F"&amp;$S2984),10)="conversion","GOTS_RM_conversion",IF((LEFT(INDIRECT("$F"&amp;$S2984),4))="GOTS","GOTS_RM","Responsible_RM")))))))</f>
        <v>#REF!</v>
      </c>
      <c r="AF2984" s="13" t="str" cm="1">
        <f t="array" aca="1" ref="AF2984" ca="1">IF($S2984="","",INDIRECT("$Z"&amp;$S2984))</f>
        <v/>
      </c>
      <c r="AG2984" s="155"/>
      <c r="AH2984" s="13" t="str" cm="1">
        <f t="array" aca="1" ref="AH2984" ca="1">IFERROR(INDIRECT("$ag"&amp;S2984),"")</f>
        <v/>
      </c>
      <c r="AI2984" s="13" t="e" cm="1">
        <f t="array" aca="1" ref="AI2984" ca="1">INDIRECT("O"&amp;S2983)</f>
        <v>#REF!</v>
      </c>
      <c r="AJ2984" s="13" t="str">
        <f>IF($I2984="","",INDEX('Raw Material'!$A$1:$J$75,MATCH(I2984,'Raw Material'!$A$1:$A$75,0),(MATCH(G2984,'Raw Material'!$A$1:$J$1,0))))</f>
        <v/>
      </c>
      <c r="AK2984" s="13" t="str">
        <f t="shared" si="1350"/>
        <v>YANLIŞRM</v>
      </c>
      <c r="AL2984" s="153" t="str">
        <f t="shared" si="1351"/>
        <v/>
      </c>
    </row>
    <row r="2985" spans="1:38" ht="16.5" customHeight="1">
      <c r="A2985" s="161"/>
      <c r="B2985" s="166"/>
      <c r="C2985" s="167"/>
      <c r="D2985" s="156"/>
      <c r="E2985" s="156"/>
      <c r="F2985" s="174"/>
      <c r="G2985" s="181"/>
      <c r="H2985" s="182"/>
      <c r="I2985" s="182"/>
      <c r="J2985" s="182"/>
      <c r="K2985" s="32"/>
      <c r="L2985" s="178"/>
      <c r="M2985" s="178"/>
      <c r="N2985" s="81"/>
      <c r="O2985" s="185"/>
      <c r="P2985" s="103"/>
      <c r="Q2985" s="84" t="str">
        <f t="shared" si="1352"/>
        <v/>
      </c>
      <c r="R2985" s="159"/>
      <c r="S2985" s="28" t="str" cm="1">
        <f t="array" aca="1" ref="S2985" ca="1">IF(INDIRECT("A"&amp;114+$U2985)&lt;&gt;"",114+$U2985,"")</f>
        <v/>
      </c>
      <c r="T2985" s="28" t="str">
        <f t="shared" ca="1" si="1353"/>
        <v>$B</v>
      </c>
      <c r="U2985" s="29">
        <f t="shared" si="1359"/>
        <v>2868</v>
      </c>
      <c r="V2985" s="29">
        <v>239.25000000001901</v>
      </c>
      <c r="W2985" s="29">
        <f t="shared" si="1365"/>
        <v>239</v>
      </c>
      <c r="X2985" s="41" t="str" cm="1">
        <f t="array" aca="1" ref="X2985" ca="1">IFERROR(INDEX('PC&amp;PD'!$A$1:$AP$15,ROW('PC&amp;PD'!$A$15),MATCH(INDIRECT(T2985),'PC&amp;PD'!$A$1:$AP$1,0)),"")</f>
        <v/>
      </c>
      <c r="Z2985" s="155"/>
      <c r="AA2985" s="13" t="str">
        <f t="shared" si="1349"/>
        <v/>
      </c>
      <c r="AB2985" s="155"/>
      <c r="AC2985" s="13" t="str">
        <f t="shared" ca="1" si="1354"/>
        <v>$AB</v>
      </c>
      <c r="AD2985" s="13" t="str" cm="1">
        <f t="array" aca="1" ref="AD2985" ca="1">IFERROR(IF((LEFT(INDIRECT("$F"&amp;$S2985),4))="GOTS",IF($G2985="Organic","GOTS_Organic_raw",(IF($G2985="Responsible","GOTS_Responsible",(IF($G2985="No Attribute (Conventional)","GOTS_conventional",(IF($G2985="Recycled Pre/Post-Consumer","GOTS_pre_post",(IF($G2985="In-Conversion","GOTS_in_conversion",(IF($G2985="Sustainably Sourced","Sustainably_sourced",""))))))))))),IF($G2985="Organic","Organic",(IF($G2985="Responsible","Responsible",(IF($G2985="No Attribute (Conventional)","No_Attribute_Conventional",(IF($G2985="Recycled Pre/Post-Consumer","Recycled_Pre_Post_Consumer",(IF($G2985="In-Conversion","In_Conversion",(IF($G2985="Recycled Pre-Consumer","Recycled_Pre_Consumer",(IF($G2985="Recycled Post-Consumer","Recycled_Post_Consumer",(IF($G2985="Sustainably Sourced","Sustainably_sourced","")))))))))))))))),"")</f>
        <v/>
      </c>
      <c r="AE2985" s="13" t="e" cm="1">
        <f t="array" aca="1" ref="AE2985" ca="1">IF(INDIRECT("$F"&amp;$S2985)="","",IF(LEFT(INDIRECT("$F"&amp;$S2985),3)="GRS","GRS_RCS_RM",IF((LEFT(INDIRECT("$F"&amp;$S2985),3))="RCS","GRS_RCS_RM",IF(INDIRECT("$F"&amp;$S2985)="OCS (No Label)","OCS_Conversion_RM",IF(LEFT(INDIRECT("$F"&amp;$S2985),3)="OCS","OCS_RM",IF(RIGHT(INDIRECT("$F"&amp;$S2985),10)="conversion","GOTS_RM_conversion",IF((LEFT(INDIRECT("$F"&amp;$S2985),4))="GOTS","GOTS_RM","Responsible_RM")))))))</f>
        <v>#REF!</v>
      </c>
      <c r="AF2985" s="13" t="str" cm="1">
        <f t="array" aca="1" ref="AF2985" ca="1">IF($S2985="","",INDIRECT("$Z"&amp;$S2985))</f>
        <v/>
      </c>
      <c r="AG2985" s="155"/>
      <c r="AH2985" s="13" t="str" cm="1">
        <f t="array" aca="1" ref="AH2985" ca="1">IFERROR(INDIRECT("$ag"&amp;S2985),"")</f>
        <v/>
      </c>
      <c r="AI2985" s="13" t="e" cm="1">
        <f t="array" aca="1" ref="AI2985" ca="1">INDIRECT("O"&amp;S2984)</f>
        <v>#REF!</v>
      </c>
      <c r="AJ2985" s="13" t="str">
        <f>IF($I2985="","",INDEX('Raw Material'!$A$1:$J$75,MATCH(I2985,'Raw Material'!$A$1:$A$75,0),(MATCH(G2985,'Raw Material'!$A$1:$J$1,0))))</f>
        <v/>
      </c>
      <c r="AK2985" s="13" t="str">
        <f t="shared" si="1350"/>
        <v>YANLIŞRM</v>
      </c>
      <c r="AL2985" s="153" t="str">
        <f t="shared" si="1351"/>
        <v/>
      </c>
    </row>
    <row r="2986" spans="1:38" ht="16.5" customHeight="1">
      <c r="A2986" s="161"/>
      <c r="B2986" s="166"/>
      <c r="C2986" s="167"/>
      <c r="D2986" s="156"/>
      <c r="E2986" s="156"/>
      <c r="F2986" s="174"/>
      <c r="G2986" s="181"/>
      <c r="H2986" s="182"/>
      <c r="I2986" s="182"/>
      <c r="J2986" s="182"/>
      <c r="K2986" s="32"/>
      <c r="L2986" s="178"/>
      <c r="M2986" s="178"/>
      <c r="N2986" s="81"/>
      <c r="O2986" s="185"/>
      <c r="P2986" s="103"/>
      <c r="Q2986" s="84" t="str">
        <f t="shared" si="1352"/>
        <v/>
      </c>
      <c r="R2986" s="159"/>
      <c r="S2986" s="28" t="str" cm="1">
        <f t="array" aca="1" ref="S2986" ca="1">IF(INDIRECT("A"&amp;114+$U2986)&lt;&gt;"",114+$U2986,"")</f>
        <v/>
      </c>
      <c r="T2986" s="28" t="str">
        <f t="shared" ca="1" si="1353"/>
        <v>$B</v>
      </c>
      <c r="U2986" s="29">
        <f t="shared" si="1359"/>
        <v>2868</v>
      </c>
      <c r="V2986" s="29">
        <v>239.33333333335199</v>
      </c>
      <c r="W2986" s="29">
        <f t="shared" si="1365"/>
        <v>239</v>
      </c>
      <c r="X2986" s="41" t="str" cm="1">
        <f t="array" aca="1" ref="X2986" ca="1">IFERROR(INDEX('PC&amp;PD'!$A$1:$AP$15,ROW('PC&amp;PD'!$A$15),MATCH(INDIRECT(T2986),'PC&amp;PD'!$A$1:$AP$1,0)),"")</f>
        <v/>
      </c>
      <c r="Z2986" s="155"/>
      <c r="AA2986" s="13" t="str">
        <f t="shared" si="1349"/>
        <v/>
      </c>
      <c r="AB2986" s="155"/>
      <c r="AC2986" s="13" t="str">
        <f t="shared" ca="1" si="1354"/>
        <v>$AB</v>
      </c>
      <c r="AD2986" s="13" t="str" cm="1">
        <f t="array" aca="1" ref="AD2986" ca="1">IFERROR(IF((LEFT(INDIRECT("$F"&amp;$S2986),4))="GOTS",IF($G2986="Organic","GOTS_Organic_raw",(IF($G2986="Responsible","GOTS_Responsible",(IF($G2986="No Attribute (Conventional)","GOTS_conventional",(IF($G2986="Recycled Pre/Post-Consumer","GOTS_pre_post",(IF($G2986="In-Conversion","GOTS_in_conversion",(IF($G2986="Sustainably Sourced","Sustainably_sourced",""))))))))))),IF($G2986="Organic","Organic",(IF($G2986="Responsible","Responsible",(IF($G2986="No Attribute (Conventional)","No_Attribute_Conventional",(IF($G2986="Recycled Pre/Post-Consumer","Recycled_Pre_Post_Consumer",(IF($G2986="In-Conversion","In_Conversion",(IF($G2986="Recycled Pre-Consumer","Recycled_Pre_Consumer",(IF($G2986="Recycled Post-Consumer","Recycled_Post_Consumer",(IF($G2986="Sustainably Sourced","Sustainably_sourced","")))))))))))))))),"")</f>
        <v/>
      </c>
      <c r="AE2986" s="13" t="e" cm="1">
        <f t="array" aca="1" ref="AE2986" ca="1">IF(INDIRECT("$F"&amp;$S2986)="","",IF(LEFT(INDIRECT("$F"&amp;$S2986),3)="GRS","GRS_RCS_RM",IF((LEFT(INDIRECT("$F"&amp;$S2986),3))="RCS","GRS_RCS_RM",IF(INDIRECT("$F"&amp;$S2986)="OCS (No Label)","OCS_Conversion_RM",IF(LEFT(INDIRECT("$F"&amp;$S2986),3)="OCS","OCS_RM",IF(RIGHT(INDIRECT("$F"&amp;$S2986),10)="conversion","GOTS_RM_conversion",IF((LEFT(INDIRECT("$F"&amp;$S2986),4))="GOTS","GOTS_RM","Responsible_RM")))))))</f>
        <v>#REF!</v>
      </c>
      <c r="AF2986" s="13" t="str" cm="1">
        <f t="array" aca="1" ref="AF2986" ca="1">IF($S2986="","",INDIRECT("$Z"&amp;$S2986))</f>
        <v/>
      </c>
      <c r="AG2986" s="155"/>
      <c r="AH2986" s="13" t="str" cm="1">
        <f t="array" aca="1" ref="AH2986" ca="1">IFERROR(INDIRECT("$ag"&amp;S2986),"")</f>
        <v/>
      </c>
      <c r="AI2986" s="13" t="e" cm="1">
        <f t="array" aca="1" ref="AI2986" ca="1">INDIRECT("O"&amp;S2985)</f>
        <v>#REF!</v>
      </c>
      <c r="AJ2986" s="13" t="str">
        <f>IF($I2986="","",INDEX('Raw Material'!$A$1:$J$75,MATCH(I2986,'Raw Material'!$A$1:$A$75,0),(MATCH(G2986,'Raw Material'!$A$1:$J$1,0))))</f>
        <v/>
      </c>
      <c r="AK2986" s="13" t="str">
        <f t="shared" si="1350"/>
        <v>YANLIŞRM</v>
      </c>
      <c r="AL2986" s="153" t="str">
        <f t="shared" si="1351"/>
        <v/>
      </c>
    </row>
    <row r="2987" spans="1:38" ht="16.5" customHeight="1">
      <c r="A2987" s="161"/>
      <c r="B2987" s="166"/>
      <c r="C2987" s="167"/>
      <c r="D2987" s="156"/>
      <c r="E2987" s="156"/>
      <c r="F2987" s="174"/>
      <c r="G2987" s="181"/>
      <c r="H2987" s="182"/>
      <c r="I2987" s="182"/>
      <c r="J2987" s="182"/>
      <c r="K2987" s="32"/>
      <c r="L2987" s="178"/>
      <c r="M2987" s="178"/>
      <c r="N2987" s="81"/>
      <c r="O2987" s="185"/>
      <c r="P2987" s="103"/>
      <c r="Q2987" s="84" t="str">
        <f t="shared" si="1352"/>
        <v/>
      </c>
      <c r="R2987" s="159"/>
      <c r="S2987" s="28" t="str" cm="1">
        <f t="array" aca="1" ref="S2987" ca="1">IF(INDIRECT("A"&amp;114+$U2987)&lt;&gt;"",114+$U2987,"")</f>
        <v/>
      </c>
      <c r="T2987" s="28" t="str">
        <f t="shared" ca="1" si="1353"/>
        <v>$B</v>
      </c>
      <c r="U2987" s="29">
        <f t="shared" si="1359"/>
        <v>2868</v>
      </c>
      <c r="V2987" s="29">
        <v>239.41666666668601</v>
      </c>
      <c r="W2987" s="29">
        <f t="shared" si="1365"/>
        <v>239</v>
      </c>
      <c r="X2987" s="41" t="str" cm="1">
        <f t="array" aca="1" ref="X2987" ca="1">IFERROR(INDEX('PC&amp;PD'!$A$1:$AP$15,ROW('PC&amp;PD'!$A$15),MATCH(INDIRECT(T2987),'PC&amp;PD'!$A$1:$AP$1,0)),"")</f>
        <v/>
      </c>
      <c r="Z2987" s="155"/>
      <c r="AA2987" s="13" t="str">
        <f t="shared" si="1349"/>
        <v/>
      </c>
      <c r="AB2987" s="155"/>
      <c r="AC2987" s="13" t="str">
        <f t="shared" ca="1" si="1354"/>
        <v>$AB</v>
      </c>
      <c r="AD2987" s="13" t="str" cm="1">
        <f t="array" aca="1" ref="AD2987" ca="1">IFERROR(IF((LEFT(INDIRECT("$F"&amp;$S2987),4))="GOTS",IF($G2987="Organic","GOTS_Organic_raw",(IF($G2987="Responsible","GOTS_Responsible",(IF($G2987="No Attribute (Conventional)","GOTS_conventional",(IF($G2987="Recycled Pre/Post-Consumer","GOTS_pre_post",(IF($G2987="In-Conversion","GOTS_in_conversion",(IF($G2987="Sustainably Sourced","Sustainably_sourced",""))))))))))),IF($G2987="Organic","Organic",(IF($G2987="Responsible","Responsible",(IF($G2987="No Attribute (Conventional)","No_Attribute_Conventional",(IF($G2987="Recycled Pre/Post-Consumer","Recycled_Pre_Post_Consumer",(IF($G2987="In-Conversion","In_Conversion",(IF($G2987="Recycled Pre-Consumer","Recycled_Pre_Consumer",(IF($G2987="Recycled Post-Consumer","Recycled_Post_Consumer",(IF($G2987="Sustainably Sourced","Sustainably_sourced","")))))))))))))))),"")</f>
        <v/>
      </c>
      <c r="AE2987" s="13" t="e" cm="1">
        <f t="array" aca="1" ref="AE2987" ca="1">IF(INDIRECT("$F"&amp;$S2987)="","",IF(LEFT(INDIRECT("$F"&amp;$S2987),3)="GRS","GRS_RCS_RM",IF((LEFT(INDIRECT("$F"&amp;$S2987),3))="RCS","GRS_RCS_RM",IF(INDIRECT("$F"&amp;$S2987)="OCS (No Label)","OCS_Conversion_RM",IF(LEFT(INDIRECT("$F"&amp;$S2987),3)="OCS","OCS_RM",IF(RIGHT(INDIRECT("$F"&amp;$S2987),10)="conversion","GOTS_RM_conversion",IF((LEFT(INDIRECT("$F"&amp;$S2987),4))="GOTS","GOTS_RM","Responsible_RM")))))))</f>
        <v>#REF!</v>
      </c>
      <c r="AF2987" s="13" t="str" cm="1">
        <f t="array" aca="1" ref="AF2987" ca="1">IF($S2987="","",INDIRECT("$Z"&amp;$S2987))</f>
        <v/>
      </c>
      <c r="AG2987" s="155"/>
      <c r="AH2987" s="13" t="str" cm="1">
        <f t="array" aca="1" ref="AH2987" ca="1">IFERROR(INDIRECT("$ag"&amp;S2987),"")</f>
        <v/>
      </c>
      <c r="AI2987" s="13" t="e" cm="1">
        <f t="array" aca="1" ref="AI2987" ca="1">INDIRECT("O"&amp;S2986)</f>
        <v>#REF!</v>
      </c>
      <c r="AJ2987" s="13" t="str">
        <f>IF($I2987="","",INDEX('Raw Material'!$A$1:$J$75,MATCH(I2987,'Raw Material'!$A$1:$A$75,0),(MATCH(G2987,'Raw Material'!$A$1:$J$1,0))))</f>
        <v/>
      </c>
      <c r="AK2987" s="13" t="str">
        <f t="shared" si="1350"/>
        <v>YANLIŞRM</v>
      </c>
      <c r="AL2987" s="153" t="str">
        <f t="shared" si="1351"/>
        <v/>
      </c>
    </row>
    <row r="2988" spans="1:38" ht="16.5" customHeight="1">
      <c r="A2988" s="162"/>
      <c r="B2988" s="168"/>
      <c r="C2988" s="169"/>
      <c r="D2988" s="156"/>
      <c r="E2988" s="156"/>
      <c r="F2988" s="175"/>
      <c r="G2988" s="181"/>
      <c r="H2988" s="182"/>
      <c r="I2988" s="182"/>
      <c r="J2988" s="182"/>
      <c r="K2988" s="32"/>
      <c r="L2988" s="179"/>
      <c r="M2988" s="179"/>
      <c r="N2988" s="81"/>
      <c r="O2988" s="185"/>
      <c r="P2988" s="103"/>
      <c r="Q2988" s="84" t="str">
        <f t="shared" si="1352"/>
        <v/>
      </c>
      <c r="R2988" s="159"/>
      <c r="S2988" s="28" t="str" cm="1">
        <f t="array" aca="1" ref="S2988" ca="1">IF(INDIRECT("A"&amp;114+$U2988)&lt;&gt;"",114+$U2988,"")</f>
        <v/>
      </c>
      <c r="T2988" s="28" t="str">
        <f t="shared" ca="1" si="1353"/>
        <v>$B</v>
      </c>
      <c r="U2988" s="29">
        <f t="shared" si="1359"/>
        <v>2868</v>
      </c>
      <c r="V2988" s="29">
        <v>239.50000000001901</v>
      </c>
      <c r="W2988" s="29">
        <f t="shared" si="1365"/>
        <v>239</v>
      </c>
      <c r="X2988" s="41" t="str" cm="1">
        <f t="array" aca="1" ref="X2988" ca="1">IFERROR(INDEX('PC&amp;PD'!$A$1:$AP$15,ROW('PC&amp;PD'!$A$15),MATCH(INDIRECT(T2988),'PC&amp;PD'!$A$1:$AP$1,0)),"")</f>
        <v/>
      </c>
      <c r="Z2988" s="155"/>
      <c r="AA2988" s="13" t="str">
        <f t="shared" si="1349"/>
        <v/>
      </c>
      <c r="AB2988" s="155"/>
      <c r="AC2988" s="13" t="str">
        <f t="shared" ca="1" si="1354"/>
        <v>$AB</v>
      </c>
      <c r="AD2988" s="13" t="str" cm="1">
        <f t="array" aca="1" ref="AD2988" ca="1">IFERROR(IF((LEFT(INDIRECT("$F"&amp;$S2988),4))="GOTS",IF($G2988="Organic","GOTS_Organic_raw",(IF($G2988="Responsible","GOTS_Responsible",(IF($G2988="No Attribute (Conventional)","GOTS_conventional",(IF($G2988="Recycled Pre/Post-Consumer","GOTS_pre_post",(IF($G2988="In-Conversion","GOTS_in_conversion",(IF($G2988="Sustainably Sourced","Sustainably_sourced",""))))))))))),IF($G2988="Organic","Organic",(IF($G2988="Responsible","Responsible",(IF($G2988="No Attribute (Conventional)","No_Attribute_Conventional",(IF($G2988="Recycled Pre/Post-Consumer","Recycled_Pre_Post_Consumer",(IF($G2988="In-Conversion","In_Conversion",(IF($G2988="Recycled Pre-Consumer","Recycled_Pre_Consumer",(IF($G2988="Recycled Post-Consumer","Recycled_Post_Consumer",(IF($G2988="Sustainably Sourced","Sustainably_sourced","")))))))))))))))),"")</f>
        <v/>
      </c>
      <c r="AE2988" s="13" t="e" cm="1">
        <f t="array" aca="1" ref="AE2988" ca="1">IF(INDIRECT("$F"&amp;$S2988)="","",IF(LEFT(INDIRECT("$F"&amp;$S2988),3)="GRS","GRS_RCS_RM",IF((LEFT(INDIRECT("$F"&amp;$S2988),3))="RCS","GRS_RCS_RM",IF(INDIRECT("$F"&amp;$S2988)="OCS (No Label)","OCS_Conversion_RM",IF(LEFT(INDIRECT("$F"&amp;$S2988),3)="OCS","OCS_RM",IF(RIGHT(INDIRECT("$F"&amp;$S2988),10)="conversion","GOTS_RM_conversion",IF((LEFT(INDIRECT("$F"&amp;$S2988),4))="GOTS","GOTS_RM","Responsible_RM")))))))</f>
        <v>#REF!</v>
      </c>
      <c r="AF2988" s="13" t="str" cm="1">
        <f t="array" aca="1" ref="AF2988" ca="1">IF($S2988="","",INDIRECT("$Z"&amp;$S2988))</f>
        <v/>
      </c>
      <c r="AG2988" s="155"/>
      <c r="AH2988" s="13" t="str" cm="1">
        <f t="array" aca="1" ref="AH2988" ca="1">IFERROR(INDIRECT("$ag"&amp;S2988),"")</f>
        <v/>
      </c>
      <c r="AI2988" s="13" t="e" cm="1">
        <f t="array" aca="1" ref="AI2988" ca="1">INDIRECT("O"&amp;S2987)</f>
        <v>#REF!</v>
      </c>
      <c r="AJ2988" s="13" t="str">
        <f>IF($I2988="","",INDEX('Raw Material'!$A$1:$J$75,MATCH(I2988,'Raw Material'!$A$1:$A$75,0),(MATCH(G2988,'Raw Material'!$A$1:$J$1,0))))</f>
        <v/>
      </c>
      <c r="AK2988" s="13" t="str">
        <f t="shared" si="1350"/>
        <v>YANLIŞRM</v>
      </c>
      <c r="AL2988" s="153" t="str">
        <f t="shared" si="1351"/>
        <v/>
      </c>
    </row>
    <row r="2989" spans="1:38" ht="16.5" customHeight="1">
      <c r="A2989" s="162"/>
      <c r="B2989" s="168"/>
      <c r="C2989" s="169"/>
      <c r="D2989" s="156"/>
      <c r="E2989" s="156"/>
      <c r="F2989" s="175"/>
      <c r="G2989" s="181"/>
      <c r="H2989" s="182"/>
      <c r="I2989" s="182"/>
      <c r="J2989" s="182"/>
      <c r="K2989" s="32"/>
      <c r="L2989" s="179"/>
      <c r="M2989" s="179"/>
      <c r="N2989" s="81"/>
      <c r="O2989" s="185"/>
      <c r="P2989" s="103"/>
      <c r="Q2989" s="84" t="str">
        <f t="shared" si="1352"/>
        <v/>
      </c>
      <c r="R2989" s="159"/>
      <c r="S2989" s="28" t="str" cm="1">
        <f t="array" aca="1" ref="S2989" ca="1">IF(INDIRECT("A"&amp;114+$U2989)&lt;&gt;"",114+$U2989,"")</f>
        <v/>
      </c>
      <c r="T2989" s="28" t="str">
        <f t="shared" ca="1" si="1353"/>
        <v>$B</v>
      </c>
      <c r="U2989" s="29">
        <f t="shared" si="1359"/>
        <v>2868</v>
      </c>
      <c r="V2989" s="29">
        <v>239.58333333335199</v>
      </c>
      <c r="W2989" s="29">
        <f t="shared" si="1365"/>
        <v>239</v>
      </c>
      <c r="X2989" s="41" t="str" cm="1">
        <f t="array" aca="1" ref="X2989" ca="1">IFERROR(INDEX('PC&amp;PD'!$A$1:$AP$15,ROW('PC&amp;PD'!$A$15),MATCH(INDIRECT(T2989),'PC&amp;PD'!$A$1:$AP$1,0)),"")</f>
        <v/>
      </c>
      <c r="Z2989" s="155"/>
      <c r="AA2989" s="13" t="str">
        <f t="shared" si="1349"/>
        <v/>
      </c>
      <c r="AB2989" s="155"/>
      <c r="AC2989" s="13" t="str">
        <f t="shared" ca="1" si="1354"/>
        <v>$AB</v>
      </c>
      <c r="AD2989" s="13" t="str" cm="1">
        <f t="array" aca="1" ref="AD2989" ca="1">IFERROR(IF((LEFT(INDIRECT("$F"&amp;$S2989),4))="GOTS",IF($G2989="Organic","GOTS_Organic_raw",(IF($G2989="Responsible","GOTS_Responsible",(IF($G2989="No Attribute (Conventional)","GOTS_conventional",(IF($G2989="Recycled Pre/Post-Consumer","GOTS_pre_post",(IF($G2989="In-Conversion","GOTS_in_conversion",(IF($G2989="Sustainably Sourced","Sustainably_sourced",""))))))))))),IF($G2989="Organic","Organic",(IF($G2989="Responsible","Responsible",(IF($G2989="No Attribute (Conventional)","No_Attribute_Conventional",(IF($G2989="Recycled Pre/Post-Consumer","Recycled_Pre_Post_Consumer",(IF($G2989="In-Conversion","In_Conversion",(IF($G2989="Recycled Pre-Consumer","Recycled_Pre_Consumer",(IF($G2989="Recycled Post-Consumer","Recycled_Post_Consumer",(IF($G2989="Sustainably Sourced","Sustainably_sourced","")))))))))))))))),"")</f>
        <v/>
      </c>
      <c r="AE2989" s="13" t="e" cm="1">
        <f t="array" aca="1" ref="AE2989" ca="1">IF(INDIRECT("$F"&amp;$S2989)="","",IF(LEFT(INDIRECT("$F"&amp;$S2989),3)="GRS","GRS_RCS_RM",IF((LEFT(INDIRECT("$F"&amp;$S2989),3))="RCS","GRS_RCS_RM",IF(INDIRECT("$F"&amp;$S2989)="OCS (No Label)","OCS_Conversion_RM",IF(LEFT(INDIRECT("$F"&amp;$S2989),3)="OCS","OCS_RM",IF(RIGHT(INDIRECT("$F"&amp;$S2989),10)="conversion","GOTS_RM_conversion",IF((LEFT(INDIRECT("$F"&amp;$S2989),4))="GOTS","GOTS_RM","Responsible_RM")))))))</f>
        <v>#REF!</v>
      </c>
      <c r="AF2989" s="13" t="str" cm="1">
        <f t="array" aca="1" ref="AF2989" ca="1">IF($S2989="","",INDIRECT("$Z"&amp;$S2989))</f>
        <v/>
      </c>
      <c r="AG2989" s="155"/>
      <c r="AH2989" s="13" t="str" cm="1">
        <f t="array" aca="1" ref="AH2989" ca="1">IFERROR(INDIRECT("$ag"&amp;S2989),"")</f>
        <v/>
      </c>
      <c r="AI2989" s="13" t="e" cm="1">
        <f t="array" aca="1" ref="AI2989" ca="1">INDIRECT("O"&amp;S2988)</f>
        <v>#REF!</v>
      </c>
      <c r="AJ2989" s="13" t="str">
        <f>IF($I2989="","",INDEX('Raw Material'!$A$1:$J$75,MATCH(I2989,'Raw Material'!$A$1:$A$75,0),(MATCH(G2989,'Raw Material'!$A$1:$J$1,0))))</f>
        <v/>
      </c>
      <c r="AK2989" s="13" t="str">
        <f t="shared" si="1350"/>
        <v>YANLIŞRM</v>
      </c>
      <c r="AL2989" s="153" t="str">
        <f t="shared" si="1351"/>
        <v/>
      </c>
    </row>
    <row r="2990" spans="1:38" ht="16.5" customHeight="1">
      <c r="A2990" s="162"/>
      <c r="B2990" s="168"/>
      <c r="C2990" s="169"/>
      <c r="D2990" s="156"/>
      <c r="E2990" s="156"/>
      <c r="F2990" s="175"/>
      <c r="G2990" s="181"/>
      <c r="H2990" s="182"/>
      <c r="I2990" s="182"/>
      <c r="J2990" s="182"/>
      <c r="K2990" s="32"/>
      <c r="L2990" s="179"/>
      <c r="M2990" s="179"/>
      <c r="N2990" s="81"/>
      <c r="O2990" s="185"/>
      <c r="P2990" s="103"/>
      <c r="Q2990" s="84" t="str">
        <f t="shared" si="1352"/>
        <v/>
      </c>
      <c r="R2990" s="159"/>
      <c r="S2990" s="28" t="str" cm="1">
        <f t="array" aca="1" ref="S2990" ca="1">IF(INDIRECT("A"&amp;114+$U2990)&lt;&gt;"",114+$U2990,"")</f>
        <v/>
      </c>
      <c r="T2990" s="28" t="str">
        <f t="shared" ca="1" si="1353"/>
        <v>$B</v>
      </c>
      <c r="U2990" s="29">
        <f t="shared" si="1359"/>
        <v>2868</v>
      </c>
      <c r="V2990" s="29">
        <v>239.66666666668601</v>
      </c>
      <c r="W2990" s="29">
        <f t="shared" si="1365"/>
        <v>239</v>
      </c>
      <c r="X2990" s="41" t="str" cm="1">
        <f t="array" aca="1" ref="X2990" ca="1">IFERROR(INDEX('PC&amp;PD'!$A$1:$AP$15,ROW('PC&amp;PD'!$A$15),MATCH(INDIRECT(T2990),'PC&amp;PD'!$A$1:$AP$1,0)),"")</f>
        <v/>
      </c>
      <c r="Z2990" s="155"/>
      <c r="AA2990" s="13" t="str">
        <f t="shared" si="1349"/>
        <v/>
      </c>
      <c r="AB2990" s="155"/>
      <c r="AC2990" s="13" t="str">
        <f t="shared" ca="1" si="1354"/>
        <v>$AB</v>
      </c>
      <c r="AD2990" s="13" t="str" cm="1">
        <f t="array" aca="1" ref="AD2990" ca="1">IFERROR(IF((LEFT(INDIRECT("$F"&amp;$S2990),4))="GOTS",IF($G2990="Organic","GOTS_Organic_raw",(IF($G2990="Responsible","GOTS_Responsible",(IF($G2990="No Attribute (Conventional)","GOTS_conventional",(IF($G2990="Recycled Pre/Post-Consumer","GOTS_pre_post",(IF($G2990="In-Conversion","GOTS_in_conversion",(IF($G2990="Sustainably Sourced","Sustainably_sourced",""))))))))))),IF($G2990="Organic","Organic",(IF($G2990="Responsible","Responsible",(IF($G2990="No Attribute (Conventional)","No_Attribute_Conventional",(IF($G2990="Recycled Pre/Post-Consumer","Recycled_Pre_Post_Consumer",(IF($G2990="In-Conversion","In_Conversion",(IF($G2990="Recycled Pre-Consumer","Recycled_Pre_Consumer",(IF($G2990="Recycled Post-Consumer","Recycled_Post_Consumer",(IF($G2990="Sustainably Sourced","Sustainably_sourced","")))))))))))))))),"")</f>
        <v/>
      </c>
      <c r="AE2990" s="13" t="e" cm="1">
        <f t="array" aca="1" ref="AE2990" ca="1">IF(INDIRECT("$F"&amp;$S2990)="","",IF(LEFT(INDIRECT("$F"&amp;$S2990),3)="GRS","GRS_RCS_RM",IF((LEFT(INDIRECT("$F"&amp;$S2990),3))="RCS","GRS_RCS_RM",IF(INDIRECT("$F"&amp;$S2990)="OCS (No Label)","OCS_Conversion_RM",IF(LEFT(INDIRECT("$F"&amp;$S2990),3)="OCS","OCS_RM",IF(RIGHT(INDIRECT("$F"&amp;$S2990),10)="conversion","GOTS_RM_conversion",IF((LEFT(INDIRECT("$F"&amp;$S2990),4))="GOTS","GOTS_RM","Responsible_RM")))))))</f>
        <v>#REF!</v>
      </c>
      <c r="AF2990" s="13" t="str" cm="1">
        <f t="array" aca="1" ref="AF2990" ca="1">IF($S2990="","",INDIRECT("$Z"&amp;$S2990))</f>
        <v/>
      </c>
      <c r="AG2990" s="155"/>
      <c r="AH2990" s="13" t="str" cm="1">
        <f t="array" aca="1" ref="AH2990" ca="1">IFERROR(INDIRECT("$ag"&amp;S2990),"")</f>
        <v/>
      </c>
      <c r="AI2990" s="13" t="e" cm="1">
        <f t="array" aca="1" ref="AI2990" ca="1">INDIRECT("O"&amp;S2989)</f>
        <v>#REF!</v>
      </c>
      <c r="AJ2990" s="13" t="str">
        <f>IF($I2990="","",INDEX('Raw Material'!$A$1:$J$75,MATCH(I2990,'Raw Material'!$A$1:$A$75,0),(MATCH(G2990,'Raw Material'!$A$1:$J$1,0))))</f>
        <v/>
      </c>
      <c r="AK2990" s="13" t="str">
        <f t="shared" si="1350"/>
        <v>YANLIŞRM</v>
      </c>
      <c r="AL2990" s="153" t="str">
        <f t="shared" si="1351"/>
        <v/>
      </c>
    </row>
    <row r="2991" spans="1:38" ht="16.5" customHeight="1">
      <c r="A2991" s="162"/>
      <c r="B2991" s="168"/>
      <c r="C2991" s="169"/>
      <c r="D2991" s="156"/>
      <c r="E2991" s="156"/>
      <c r="F2991" s="175"/>
      <c r="G2991" s="181"/>
      <c r="H2991" s="182"/>
      <c r="I2991" s="182"/>
      <c r="J2991" s="182"/>
      <c r="K2991" s="32"/>
      <c r="L2991" s="179"/>
      <c r="M2991" s="179"/>
      <c r="N2991" s="81"/>
      <c r="O2991" s="185"/>
      <c r="P2991" s="103"/>
      <c r="Q2991" s="84" t="str">
        <f t="shared" si="1352"/>
        <v/>
      </c>
      <c r="R2991" s="159"/>
      <c r="S2991" s="28" t="str" cm="1">
        <f t="array" aca="1" ref="S2991" ca="1">IF(INDIRECT("A"&amp;114+$U2991)&lt;&gt;"",114+$U2991,"")</f>
        <v/>
      </c>
      <c r="T2991" s="28" t="str">
        <f t="shared" ca="1" si="1353"/>
        <v>$B</v>
      </c>
      <c r="U2991" s="29">
        <f t="shared" si="1359"/>
        <v>2868</v>
      </c>
      <c r="V2991" s="29">
        <v>239.75000000001901</v>
      </c>
      <c r="W2991" s="29">
        <f t="shared" si="1365"/>
        <v>239</v>
      </c>
      <c r="X2991" s="41" t="str" cm="1">
        <f t="array" aca="1" ref="X2991" ca="1">IFERROR(INDEX('PC&amp;PD'!$A$1:$AP$15,ROW('PC&amp;PD'!$A$15),MATCH(INDIRECT(T2991),'PC&amp;PD'!$A$1:$AP$1,0)),"")</f>
        <v/>
      </c>
      <c r="Z2991" s="155"/>
      <c r="AA2991" s="13" t="str">
        <f t="shared" si="1349"/>
        <v/>
      </c>
      <c r="AB2991" s="155"/>
      <c r="AC2991" s="13" t="str">
        <f t="shared" ca="1" si="1354"/>
        <v>$AB</v>
      </c>
      <c r="AD2991" s="13" t="str" cm="1">
        <f t="array" aca="1" ref="AD2991" ca="1">IFERROR(IF((LEFT(INDIRECT("$F"&amp;$S2991),4))="GOTS",IF($G2991="Organic","GOTS_Organic_raw",(IF($G2991="Responsible","GOTS_Responsible",(IF($G2991="No Attribute (Conventional)","GOTS_conventional",(IF($G2991="Recycled Pre/Post-Consumer","GOTS_pre_post",(IF($G2991="In-Conversion","GOTS_in_conversion",(IF($G2991="Sustainably Sourced","Sustainably_sourced",""))))))))))),IF($G2991="Organic","Organic",(IF($G2991="Responsible","Responsible",(IF($G2991="No Attribute (Conventional)","No_Attribute_Conventional",(IF($G2991="Recycled Pre/Post-Consumer","Recycled_Pre_Post_Consumer",(IF($G2991="In-Conversion","In_Conversion",(IF($G2991="Recycled Pre-Consumer","Recycled_Pre_Consumer",(IF($G2991="Recycled Post-Consumer","Recycled_Post_Consumer",(IF($G2991="Sustainably Sourced","Sustainably_sourced","")))))))))))))))),"")</f>
        <v/>
      </c>
      <c r="AE2991" s="13" t="e" cm="1">
        <f t="array" aca="1" ref="AE2991" ca="1">IF(INDIRECT("$F"&amp;$S2991)="","",IF(LEFT(INDIRECT("$F"&amp;$S2991),3)="GRS","GRS_RCS_RM",IF((LEFT(INDIRECT("$F"&amp;$S2991),3))="RCS","GRS_RCS_RM",IF(INDIRECT("$F"&amp;$S2991)="OCS (No Label)","OCS_Conversion_RM",IF(LEFT(INDIRECT("$F"&amp;$S2991),3)="OCS","OCS_RM",IF(RIGHT(INDIRECT("$F"&amp;$S2991),10)="conversion","GOTS_RM_conversion",IF((LEFT(INDIRECT("$F"&amp;$S2991),4))="GOTS","GOTS_RM","Responsible_RM")))))))</f>
        <v>#REF!</v>
      </c>
      <c r="AF2991" s="13" t="str" cm="1">
        <f t="array" aca="1" ref="AF2991" ca="1">IF($S2991="","",INDIRECT("$Z"&amp;$S2991))</f>
        <v/>
      </c>
      <c r="AG2991" s="155"/>
      <c r="AH2991" s="13" t="str" cm="1">
        <f t="array" aca="1" ref="AH2991" ca="1">IFERROR(INDIRECT("$ag"&amp;S2991),"")</f>
        <v/>
      </c>
      <c r="AI2991" s="13" t="e" cm="1">
        <f t="array" aca="1" ref="AI2991" ca="1">INDIRECT("O"&amp;S2990)</f>
        <v>#REF!</v>
      </c>
      <c r="AJ2991" s="13" t="str">
        <f>IF($I2991="","",INDEX('Raw Material'!$A$1:$J$75,MATCH(I2991,'Raw Material'!$A$1:$A$75,0),(MATCH(G2991,'Raw Material'!$A$1:$J$1,0))))</f>
        <v/>
      </c>
      <c r="AK2991" s="13" t="str">
        <f t="shared" si="1350"/>
        <v>YANLIŞRM</v>
      </c>
      <c r="AL2991" s="153" t="str">
        <f t="shared" si="1351"/>
        <v/>
      </c>
    </row>
    <row r="2992" spans="1:38" ht="16.5" customHeight="1">
      <c r="A2992" s="162"/>
      <c r="B2992" s="168"/>
      <c r="C2992" s="169"/>
      <c r="D2992" s="156"/>
      <c r="E2992" s="156"/>
      <c r="F2992" s="175"/>
      <c r="G2992" s="181"/>
      <c r="H2992" s="182"/>
      <c r="I2992" s="182"/>
      <c r="J2992" s="182"/>
      <c r="K2992" s="32"/>
      <c r="L2992" s="179"/>
      <c r="M2992" s="179"/>
      <c r="N2992" s="81"/>
      <c r="O2992" s="185"/>
      <c r="P2992" s="103"/>
      <c r="Q2992" s="84" t="str">
        <f t="shared" si="1352"/>
        <v/>
      </c>
      <c r="R2992" s="159"/>
      <c r="S2992" s="28" t="str" cm="1">
        <f t="array" aca="1" ref="S2992" ca="1">IF(INDIRECT("A"&amp;114+$U2992)&lt;&gt;"",114+$U2992,"")</f>
        <v/>
      </c>
      <c r="T2992" s="28" t="str">
        <f t="shared" ca="1" si="1353"/>
        <v>$B</v>
      </c>
      <c r="U2992" s="29">
        <f t="shared" si="1359"/>
        <v>2868</v>
      </c>
      <c r="V2992" s="29">
        <v>239.83333333335199</v>
      </c>
      <c r="W2992" s="29">
        <f t="shared" si="1365"/>
        <v>239</v>
      </c>
      <c r="X2992" s="41" t="str" cm="1">
        <f t="array" aca="1" ref="X2992" ca="1">IFERROR(INDEX('PC&amp;PD'!$A$1:$AP$15,ROW('PC&amp;PD'!$A$15),MATCH(INDIRECT(T2992),'PC&amp;PD'!$A$1:$AP$1,0)),"")</f>
        <v/>
      </c>
      <c r="Z2992" s="155"/>
      <c r="AA2992" s="13" t="str">
        <f t="shared" si="1349"/>
        <v/>
      </c>
      <c r="AB2992" s="155"/>
      <c r="AC2992" s="13" t="str">
        <f t="shared" ca="1" si="1354"/>
        <v>$AB</v>
      </c>
      <c r="AD2992" s="13" t="str" cm="1">
        <f t="array" aca="1" ref="AD2992" ca="1">IFERROR(IF((LEFT(INDIRECT("$F"&amp;$S2992),4))="GOTS",IF($G2992="Organic","GOTS_Organic_raw",(IF($G2992="Responsible","GOTS_Responsible",(IF($G2992="No Attribute (Conventional)","GOTS_conventional",(IF($G2992="Recycled Pre/Post-Consumer","GOTS_pre_post",(IF($G2992="In-Conversion","GOTS_in_conversion",(IF($G2992="Sustainably Sourced","Sustainably_sourced",""))))))))))),IF($G2992="Organic","Organic",(IF($G2992="Responsible","Responsible",(IF($G2992="No Attribute (Conventional)","No_Attribute_Conventional",(IF($G2992="Recycled Pre/Post-Consumer","Recycled_Pre_Post_Consumer",(IF($G2992="In-Conversion","In_Conversion",(IF($G2992="Recycled Pre-Consumer","Recycled_Pre_Consumer",(IF($G2992="Recycled Post-Consumer","Recycled_Post_Consumer",(IF($G2992="Sustainably Sourced","Sustainably_sourced","")))))))))))))))),"")</f>
        <v/>
      </c>
      <c r="AE2992" s="13" t="e" cm="1">
        <f t="array" aca="1" ref="AE2992" ca="1">IF(INDIRECT("$F"&amp;$S2992)="","",IF(LEFT(INDIRECT("$F"&amp;$S2992),3)="GRS","GRS_RCS_RM",IF((LEFT(INDIRECT("$F"&amp;$S2992),3))="RCS","GRS_RCS_RM",IF(INDIRECT("$F"&amp;$S2992)="OCS (No Label)","OCS_Conversion_RM",IF(LEFT(INDIRECT("$F"&amp;$S2992),3)="OCS","OCS_RM",IF(RIGHT(INDIRECT("$F"&amp;$S2992),10)="conversion","GOTS_RM_conversion",IF((LEFT(INDIRECT("$F"&amp;$S2992),4))="GOTS","GOTS_RM","Responsible_RM")))))))</f>
        <v>#REF!</v>
      </c>
      <c r="AF2992" s="13" t="str" cm="1">
        <f t="array" aca="1" ref="AF2992" ca="1">IF($S2992="","",INDIRECT("$Z"&amp;$S2992))</f>
        <v/>
      </c>
      <c r="AG2992" s="155"/>
      <c r="AH2992" s="13" t="str" cm="1">
        <f t="array" aca="1" ref="AH2992" ca="1">IFERROR(INDIRECT("$ag"&amp;S2992),"")</f>
        <v/>
      </c>
      <c r="AI2992" s="13" t="e" cm="1">
        <f t="array" aca="1" ref="AI2992" ca="1">INDIRECT("O"&amp;S2991)</f>
        <v>#REF!</v>
      </c>
      <c r="AJ2992" s="13" t="str">
        <f>IF($I2992="","",INDEX('Raw Material'!$A$1:$J$75,MATCH(I2992,'Raw Material'!$A$1:$A$75,0),(MATCH(G2992,'Raw Material'!$A$1:$J$1,0))))</f>
        <v/>
      </c>
      <c r="AK2992" s="13" t="str">
        <f t="shared" si="1350"/>
        <v>YANLIŞRM</v>
      </c>
      <c r="AL2992" s="153" t="str">
        <f t="shared" si="1351"/>
        <v/>
      </c>
    </row>
    <row r="2993" spans="1:38" ht="16.5" customHeight="1" thickBot="1">
      <c r="A2993" s="163"/>
      <c r="B2993" s="170"/>
      <c r="C2993" s="171"/>
      <c r="D2993" s="156"/>
      <c r="E2993" s="156"/>
      <c r="F2993" s="176"/>
      <c r="G2993" s="157"/>
      <c r="H2993" s="158"/>
      <c r="I2993" s="158"/>
      <c r="J2993" s="158"/>
      <c r="K2993" s="33"/>
      <c r="L2993" s="180"/>
      <c r="M2993" s="180"/>
      <c r="N2993" s="82"/>
      <c r="O2993" s="186"/>
      <c r="P2993" s="103"/>
      <c r="Q2993" s="84" t="str">
        <f t="shared" si="1352"/>
        <v/>
      </c>
      <c r="R2993" s="159"/>
      <c r="S2993" s="28" t="str" cm="1">
        <f t="array" aca="1" ref="S2993" ca="1">IF(INDIRECT("A"&amp;114+$U2993)&lt;&gt;"",114+$U2993,"")</f>
        <v/>
      </c>
      <c r="T2993" s="28" t="str">
        <f t="shared" ca="1" si="1353"/>
        <v>$B</v>
      </c>
      <c r="U2993" s="29">
        <f t="shared" si="1359"/>
        <v>2868</v>
      </c>
      <c r="V2993" s="29">
        <v>239.91666666668601</v>
      </c>
      <c r="W2993" s="29">
        <f t="shared" si="1365"/>
        <v>239</v>
      </c>
      <c r="X2993" s="41" t="str" cm="1">
        <f t="array" aca="1" ref="X2993" ca="1">IFERROR(INDEX('PC&amp;PD'!$A$1:$AP$15,ROW('PC&amp;PD'!$A$15),MATCH(INDIRECT(T2993),'PC&amp;PD'!$A$1:$AP$1,0)),"")</f>
        <v/>
      </c>
      <c r="Z2993" s="155"/>
      <c r="AA2993" s="13" t="str">
        <f t="shared" si="1349"/>
        <v/>
      </c>
      <c r="AB2993" s="155"/>
      <c r="AC2993" s="13" t="str">
        <f t="shared" ca="1" si="1354"/>
        <v>$AB</v>
      </c>
      <c r="AD2993" s="13" t="str" cm="1">
        <f t="array" aca="1" ref="AD2993" ca="1">IFERROR(IF((LEFT(INDIRECT("$F"&amp;$S2993),4))="GOTS",IF($G2993="Organic","GOTS_Organic_raw",(IF($G2993="Responsible","GOTS_Responsible",(IF($G2993="No Attribute (Conventional)","GOTS_conventional",(IF($G2993="Recycled Pre/Post-Consumer","GOTS_pre_post",(IF($G2993="In-Conversion","GOTS_in_conversion",(IF($G2993="Sustainably Sourced","Sustainably_sourced",""))))))))))),IF($G2993="Organic","Organic",(IF($G2993="Responsible","Responsible",(IF($G2993="No Attribute (Conventional)","No_Attribute_Conventional",(IF($G2993="Recycled Pre/Post-Consumer","Recycled_Pre_Post_Consumer",(IF($G2993="In-Conversion","In_Conversion",(IF($G2993="Recycled Pre-Consumer","Recycled_Pre_Consumer",(IF($G2993="Recycled Post-Consumer","Recycled_Post_Consumer",(IF($G2993="Sustainably Sourced","Sustainably_sourced","")))))))))))))))),"")</f>
        <v/>
      </c>
      <c r="AE2993" s="13" t="e" cm="1">
        <f t="array" aca="1" ref="AE2993" ca="1">IF(INDIRECT("$F"&amp;$S2993)="","",IF(LEFT(INDIRECT("$F"&amp;$S2993),3)="GRS","GRS_RCS_RM",IF((LEFT(INDIRECT("$F"&amp;$S2993),3))="RCS","GRS_RCS_RM",IF(INDIRECT("$F"&amp;$S2993)="OCS (No Label)","OCS_Conversion_RM",IF(LEFT(INDIRECT("$F"&amp;$S2993),3)="OCS","OCS_RM",IF(RIGHT(INDIRECT("$F"&amp;$S2993),10)="conversion","GOTS_RM_conversion",IF((LEFT(INDIRECT("$F"&amp;$S2993),4))="GOTS","GOTS_RM","Responsible_RM")))))))</f>
        <v>#REF!</v>
      </c>
      <c r="AF2993" s="13" t="str" cm="1">
        <f t="array" aca="1" ref="AF2993" ca="1">IF($S2993="","",INDIRECT("$Z"&amp;$S2993))</f>
        <v/>
      </c>
      <c r="AG2993" s="155"/>
      <c r="AH2993" s="13" t="str" cm="1">
        <f t="array" aca="1" ref="AH2993" ca="1">IFERROR(INDIRECT("$ag"&amp;S2993),"")</f>
        <v/>
      </c>
      <c r="AI2993" s="13" t="e" cm="1">
        <f t="array" aca="1" ref="AI2993" ca="1">INDIRECT("O"&amp;S2992)</f>
        <v>#REF!</v>
      </c>
      <c r="AJ2993" s="13" t="str">
        <f>IF($I2993="","",INDEX('Raw Material'!$A$1:$J$75,MATCH(I2993,'Raw Material'!$A$1:$A$75,0),(MATCH(G2993,'Raw Material'!$A$1:$J$1,0))))</f>
        <v/>
      </c>
      <c r="AK2993" s="13" t="str">
        <f t="shared" si="1350"/>
        <v>YANLIŞRM</v>
      </c>
      <c r="AL2993" s="153" t="str">
        <f t="shared" si="1351"/>
        <v/>
      </c>
    </row>
    <row r="2994" spans="1:38" ht="16.5" customHeight="1">
      <c r="A2994" s="160" t="str">
        <f>IF(B2994="","",COUNTA($B$114:$B2994))</f>
        <v/>
      </c>
      <c r="B2994" s="164"/>
      <c r="C2994" s="165"/>
      <c r="D2994" s="183"/>
      <c r="E2994" s="183"/>
      <c r="F2994" s="172"/>
      <c r="G2994" s="212"/>
      <c r="H2994" s="206"/>
      <c r="I2994" s="206"/>
      <c r="J2994" s="206"/>
      <c r="K2994" s="31"/>
      <c r="L2994" s="177" t="str">
        <f t="shared" ref="L2994" si="1378">IF(R2994="","",LEFT(R2994,LEN(R2994)-2))</f>
        <v/>
      </c>
      <c r="M2994" s="177"/>
      <c r="N2994" s="80"/>
      <c r="O2994" s="184"/>
      <c r="P2994" s="103"/>
      <c r="Q2994" s="84" t="str">
        <f t="shared" si="1352"/>
        <v/>
      </c>
      <c r="R2994" s="159" t="str">
        <f t="shared" ref="R2994" si="1379">CONCATENATE($Q2994,Q2995,Q2996,Q2997,Q2998,Q2999,$Q3000,$Q3001,$Q3002,$Q3003,Q3004,Q3005)</f>
        <v/>
      </c>
      <c r="S2994" s="28" t="str" cm="1">
        <f t="array" aca="1" ref="S2994" ca="1">IF(INDIRECT("A"&amp;114+$U2994)&lt;&gt;"",114+$U2994,"")</f>
        <v/>
      </c>
      <c r="T2994" s="28" t="str">
        <f t="shared" ca="1" si="1353"/>
        <v>$B</v>
      </c>
      <c r="U2994" s="29">
        <f t="shared" si="1359"/>
        <v>2880</v>
      </c>
      <c r="V2994" s="29">
        <v>240.00000000001901</v>
      </c>
      <c r="W2994" s="29">
        <f t="shared" si="1365"/>
        <v>240</v>
      </c>
      <c r="X2994" s="41" t="str" cm="1">
        <f t="array" aca="1" ref="X2994" ca="1">IFERROR(INDEX('PC&amp;PD'!$A$1:$AP$15,ROW('PC&amp;PD'!$A$15),MATCH(INDIRECT(T2994),'PC&amp;PD'!$A$1:$AP$1,0)),"")</f>
        <v/>
      </c>
      <c r="Z2994" s="155" t="str">
        <f t="shared" ref="Z2994" si="1380">IFERROR(IF($F2994="OCS 100","OCS (OCS 100)",IF($F2994="OCS Blended","OCS (OCS Blended)",IF($F2994="OCS (No Label)","OCS (No Label)",IF($F2994="RCS 100","RCS (RCS 100)",IF($F2994="RCS Blended","RCS (RCS Blended)",IF($F2994="GRS","GRS (GRS)",IF($F2994="GRS (No Label)", "GRS (No Label)",IF($F2994="RDS","RDS (RDS)",IF($F2994="RWS","RWS (RWS)",IF($F2994="RAS","RAS (RAS)",IF($F2994="RMS","RMS (RMS)",IF($F2994="GOTS Organic","GOTS (Organic)",IF($F2994="GOTS Made with organic","GOTS (Made with Organic)",IF($F2994="GOTS Organic - in conversion","GOTS (Organic - In Conversion)",IF($F2994="GOTS Made with organic - in conversion","GOTS (Made with Organic - In Conversion)",""))))))))))))))),"")</f>
        <v/>
      </c>
      <c r="AA2994" s="13" t="str">
        <f t="shared" si="1349"/>
        <v/>
      </c>
      <c r="AB2994" s="155" t="str">
        <f t="shared" ref="AB2994" si="1381">IFERROR(IF($F2994="OCS 100", "OCS_100",IF($F2994="OCS Blended", "OCS_Blended",IF($F2994="OCS (No Label)", "OCS_No_Label",IF($F2994="RCS 100", "RCS_100",IF($F2994="RCS Blended","RCS_Blended",IF($F2994="GRS","GRS",IF($F2994="GRS (No Label)", "GRS_No_Label",IF($F2994="RDS","RDS",IF($F2994="RWS","RWS",IF($F2994="RMS","RMS",IF($F2994="GOTS Organic","GOTS_Organic",IF($F2994="GOTS Made with organic","GOTS_Made_with_organic",IF($F2994="GOTS Organic - in conversion","GOTS_Organic_in_Conversion",IF($F2994="GOTS Made with organic - in conversion","GOTS_Made_with_Organic_in_Conversion",IF($F2994="RAS","RAS",""))))))))))))))),"")</f>
        <v/>
      </c>
      <c r="AC2994" s="13" t="str">
        <f t="shared" ca="1" si="1354"/>
        <v>$AB</v>
      </c>
      <c r="AD2994" s="13" t="str" cm="1">
        <f t="array" aca="1" ref="AD2994" ca="1">IFERROR(IF((LEFT(INDIRECT("$F"&amp;$S2994),4))="GOTS",IF($G2994="Organic","GOTS_Organic_raw",(IF($G2994="Responsible","GOTS_Responsible",(IF($G2994="No Attribute (Conventional)","GOTS_conventional",(IF($G2994="Recycled Pre/Post-Consumer","GOTS_pre_post",(IF($G2994="In-Conversion","GOTS_in_conversion",(IF($G2994="Sustainably Sourced","Sustainably_sourced",""))))))))))),IF($G2994="Organic","Organic",(IF($G2994="Responsible","Responsible",(IF($G2994="No Attribute (Conventional)","No_Attribute_Conventional",(IF($G2994="Recycled Pre/Post-Consumer","Recycled_Pre_Post_Consumer",(IF($G2994="In-Conversion","In_Conversion",(IF($G2994="Recycled Pre-Consumer","Recycled_Pre_Consumer",(IF($G2994="Recycled Post-Consumer","Recycled_Post_Consumer",(IF($G2994="Sustainably Sourced","Sustainably_sourced","")))))))))))))))),"")</f>
        <v/>
      </c>
      <c r="AE2994" s="13" t="e" cm="1">
        <f t="array" aca="1" ref="AE2994" ca="1">IF(INDIRECT("$F"&amp;$S2994)="","",IF(LEFT(INDIRECT("$F"&amp;$S2994),3)="GRS","GRS_RCS_RM",IF((LEFT(INDIRECT("$F"&amp;$S2994),3))="RCS","GRS_RCS_RM",IF(INDIRECT("$F"&amp;$S2994)="OCS (No Label)","OCS_Conversion_RM",IF(LEFT(INDIRECT("$F"&amp;$S2994),3)="OCS","OCS_RM",IF(RIGHT(INDIRECT("$F"&amp;$S2994),10)="conversion","GOTS_RM_conversion",IF((LEFT(INDIRECT("$F"&amp;$S2994),4))="GOTS","GOTS_RM","Responsible_RM")))))))</f>
        <v>#REF!</v>
      </c>
      <c r="AF2994" s="13" t="str" cm="1">
        <f t="array" aca="1" ref="AF2994" ca="1">IF($S2994="","",INDIRECT("$Z"&amp;$S2994))</f>
        <v/>
      </c>
      <c r="AG2994" s="155" t="str">
        <f t="shared" si="1364"/>
        <v/>
      </c>
      <c r="AH2994" s="13" t="str" cm="1">
        <f t="array" aca="1" ref="AH2994" ca="1">IFERROR(INDIRECT("$ag"&amp;S2994),"")</f>
        <v/>
      </c>
      <c r="AI2994" s="13" t="e" cm="1">
        <f t="array" aca="1" ref="AI2994" ca="1">INDIRECT("O"&amp;S2993)</f>
        <v>#REF!</v>
      </c>
      <c r="AJ2994" s="13" t="str">
        <f>IF($I2994="","",INDEX('Raw Material'!$A$1:$J$75,MATCH(I2994,'Raw Material'!$A$1:$A$75,0),(MATCH(G2994,'Raw Material'!$A$1:$J$1,0))))</f>
        <v/>
      </c>
      <c r="AK2994" s="13" t="str">
        <f t="shared" si="1350"/>
        <v>YANLIŞRM</v>
      </c>
      <c r="AL2994" s="153" t="str">
        <f t="shared" si="1351"/>
        <v/>
      </c>
    </row>
    <row r="2995" spans="1:38" ht="16.5" customHeight="1">
      <c r="A2995" s="161"/>
      <c r="B2995" s="166"/>
      <c r="C2995" s="167"/>
      <c r="D2995" s="156"/>
      <c r="E2995" s="156"/>
      <c r="F2995" s="173"/>
      <c r="G2995" s="181"/>
      <c r="H2995" s="182"/>
      <c r="I2995" s="182"/>
      <c r="J2995" s="182"/>
      <c r="K2995" s="32"/>
      <c r="L2995" s="178"/>
      <c r="M2995" s="178"/>
      <c r="N2995" s="81"/>
      <c r="O2995" s="185"/>
      <c r="P2995" s="103"/>
      <c r="Q2995" s="84" t="str">
        <f t="shared" si="1352"/>
        <v/>
      </c>
      <c r="R2995" s="159"/>
      <c r="S2995" s="28" t="str" cm="1">
        <f t="array" aca="1" ref="S2995" ca="1">IF(INDIRECT("A"&amp;114+$U2995)&lt;&gt;"",114+$U2995,"")</f>
        <v/>
      </c>
      <c r="T2995" s="28" t="str">
        <f t="shared" ca="1" si="1353"/>
        <v>$B</v>
      </c>
      <c r="U2995" s="29">
        <f t="shared" si="1359"/>
        <v>2880</v>
      </c>
      <c r="V2995" s="29">
        <v>240.08333333335199</v>
      </c>
      <c r="W2995" s="29">
        <f t="shared" si="1365"/>
        <v>240</v>
      </c>
      <c r="X2995" s="41" t="str" cm="1">
        <f t="array" aca="1" ref="X2995" ca="1">IFERROR(INDEX('PC&amp;PD'!$A$1:$AP$15,ROW('PC&amp;PD'!$A$15),MATCH(INDIRECT(T2995),'PC&amp;PD'!$A$1:$AP$1,0)),"")</f>
        <v/>
      </c>
      <c r="Z2995" s="155"/>
      <c r="AA2995" s="13" t="str">
        <f t="shared" ref="AA2995:AA3058" si="1382">IFERROR(IF(G2995="","",IF(G2995="No Attribute (Conventional)","",G2995)),"")</f>
        <v/>
      </c>
      <c r="AB2995" s="155"/>
      <c r="AC2995" s="13" t="str">
        <f t="shared" ca="1" si="1354"/>
        <v>$AB</v>
      </c>
      <c r="AD2995" s="13" t="str" cm="1">
        <f t="array" aca="1" ref="AD2995" ca="1">IFERROR(IF((LEFT(INDIRECT("$F"&amp;$S2995),4))="GOTS",IF($G2995="Organic","GOTS_Organic_raw",(IF($G2995="Responsible","GOTS_Responsible",(IF($G2995="No Attribute (Conventional)","GOTS_conventional",(IF($G2995="Recycled Pre/Post-Consumer","GOTS_pre_post",(IF($G2995="In-Conversion","GOTS_in_conversion",(IF($G2995="Sustainably Sourced","Sustainably_sourced",""))))))))))),IF($G2995="Organic","Organic",(IF($G2995="Responsible","Responsible",(IF($G2995="No Attribute (Conventional)","No_Attribute_Conventional",(IF($G2995="Recycled Pre/Post-Consumer","Recycled_Pre_Post_Consumer",(IF($G2995="In-Conversion","In_Conversion",(IF($G2995="Recycled Pre-Consumer","Recycled_Pre_Consumer",(IF($G2995="Recycled Post-Consumer","Recycled_Post_Consumer",(IF($G2995="Sustainably Sourced","Sustainably_sourced","")))))))))))))))),"")</f>
        <v/>
      </c>
      <c r="AE2995" s="13" t="e" cm="1">
        <f t="array" aca="1" ref="AE2995" ca="1">IF(INDIRECT("$F"&amp;$S2995)="","",IF(LEFT(INDIRECT("$F"&amp;$S2995),3)="GRS","GRS_RCS_RM",IF((LEFT(INDIRECT("$F"&amp;$S2995),3))="RCS","GRS_RCS_RM",IF(INDIRECT("$F"&amp;$S2995)="OCS (No Label)","OCS_Conversion_RM",IF(LEFT(INDIRECT("$F"&amp;$S2995),3)="OCS","OCS_RM",IF(RIGHT(INDIRECT("$F"&amp;$S2995),10)="conversion","GOTS_RM_conversion",IF((LEFT(INDIRECT("$F"&amp;$S2995),4))="GOTS","GOTS_RM","Responsible_RM")))))))</f>
        <v>#REF!</v>
      </c>
      <c r="AF2995" s="13" t="str" cm="1">
        <f t="array" aca="1" ref="AF2995" ca="1">IF($S2995="","",INDIRECT("$Z"&amp;$S2995))</f>
        <v/>
      </c>
      <c r="AG2995" s="155"/>
      <c r="AH2995" s="13" t="str" cm="1">
        <f t="array" aca="1" ref="AH2995" ca="1">IFERROR(INDIRECT("$ag"&amp;S2995),"")</f>
        <v/>
      </c>
      <c r="AI2995" s="13" t="e" cm="1">
        <f t="array" aca="1" ref="AI2995" ca="1">INDIRECT("O"&amp;S2994)</f>
        <v>#REF!</v>
      </c>
      <c r="AJ2995" s="13" t="str">
        <f>IF($I2995="","",INDEX('Raw Material'!$A$1:$J$75,MATCH(I2995,'Raw Material'!$A$1:$A$75,0),(MATCH(G2995,'Raw Material'!$A$1:$J$1,0))))</f>
        <v/>
      </c>
      <c r="AK2995" s="13" t="str">
        <f t="shared" ref="AK2995:AK3058" si="1383">$U$17&amp;"RM"</f>
        <v>YANLIŞRM</v>
      </c>
      <c r="AL2995" s="153" t="str">
        <f t="shared" ref="AL2995:AL3058" si="1384">IF($G2995="Organic","Organic",IF($G2995="No Attribute (Conventional)","No_Attribute_Conventional",IF($G2995="Recycled pre-consumer","Recycled_pre_consumer",IF($G2995="Recycled post-consumer","Recycled_post_consumer",IF($G2995="Responsible","Responsible",IF($G2995="Sustainably sourced","Sustainable_sourced",IF($G2995="ın-conversion","In_conversion","")))))))</f>
        <v/>
      </c>
    </row>
    <row r="2996" spans="1:38" ht="16.5" customHeight="1">
      <c r="A2996" s="161"/>
      <c r="B2996" s="166"/>
      <c r="C2996" s="167"/>
      <c r="D2996" s="156"/>
      <c r="E2996" s="156"/>
      <c r="F2996" s="173"/>
      <c r="G2996" s="181"/>
      <c r="H2996" s="182"/>
      <c r="I2996" s="182"/>
      <c r="J2996" s="182"/>
      <c r="K2996" s="32"/>
      <c r="L2996" s="178"/>
      <c r="M2996" s="178"/>
      <c r="N2996" s="81"/>
      <c r="O2996" s="185"/>
      <c r="P2996" s="103"/>
      <c r="Q2996" s="84" t="str">
        <f t="shared" si="1352"/>
        <v/>
      </c>
      <c r="R2996" s="159"/>
      <c r="S2996" s="28" t="str" cm="1">
        <f t="array" aca="1" ref="S2996" ca="1">IF(INDIRECT("A"&amp;114+$U2996)&lt;&gt;"",114+$U2996,"")</f>
        <v/>
      </c>
      <c r="T2996" s="28" t="str">
        <f t="shared" ca="1" si="1353"/>
        <v>$B</v>
      </c>
      <c r="U2996" s="29">
        <f t="shared" si="1359"/>
        <v>2880</v>
      </c>
      <c r="V2996" s="29">
        <v>240.16666666668601</v>
      </c>
      <c r="W2996" s="29">
        <f t="shared" si="1365"/>
        <v>240</v>
      </c>
      <c r="X2996" s="41" t="str" cm="1">
        <f t="array" aca="1" ref="X2996" ca="1">IFERROR(INDEX('PC&amp;PD'!$A$1:$AP$15,ROW('PC&amp;PD'!$A$15),MATCH(INDIRECT(T2996),'PC&amp;PD'!$A$1:$AP$1,0)),"")</f>
        <v/>
      </c>
      <c r="Z2996" s="155"/>
      <c r="AA2996" s="13" t="str">
        <f t="shared" si="1382"/>
        <v/>
      </c>
      <c r="AB2996" s="155"/>
      <c r="AC2996" s="13" t="str">
        <f t="shared" ca="1" si="1354"/>
        <v>$AB</v>
      </c>
      <c r="AD2996" s="13" t="str" cm="1">
        <f t="array" aca="1" ref="AD2996" ca="1">IFERROR(IF((LEFT(INDIRECT("$F"&amp;$S2996),4))="GOTS",IF($G2996="Organic","GOTS_Organic_raw",(IF($G2996="Responsible","GOTS_Responsible",(IF($G2996="No Attribute (Conventional)","GOTS_conventional",(IF($G2996="Recycled Pre/Post-Consumer","GOTS_pre_post",(IF($G2996="In-Conversion","GOTS_in_conversion",(IF($G2996="Sustainably Sourced","Sustainably_sourced",""))))))))))),IF($G2996="Organic","Organic",(IF($G2996="Responsible","Responsible",(IF($G2996="No Attribute (Conventional)","No_Attribute_Conventional",(IF($G2996="Recycled Pre/Post-Consumer","Recycled_Pre_Post_Consumer",(IF($G2996="In-Conversion","In_Conversion",(IF($G2996="Recycled Pre-Consumer","Recycled_Pre_Consumer",(IF($G2996="Recycled Post-Consumer","Recycled_Post_Consumer",(IF($G2996="Sustainably Sourced","Sustainably_sourced","")))))))))))))))),"")</f>
        <v/>
      </c>
      <c r="AE2996" s="13" t="e" cm="1">
        <f t="array" aca="1" ref="AE2996" ca="1">IF(INDIRECT("$F"&amp;$S2996)="","",IF(LEFT(INDIRECT("$F"&amp;$S2996),3)="GRS","GRS_RCS_RM",IF((LEFT(INDIRECT("$F"&amp;$S2996),3))="RCS","GRS_RCS_RM",IF(INDIRECT("$F"&amp;$S2996)="OCS (No Label)","OCS_Conversion_RM",IF(LEFT(INDIRECT("$F"&amp;$S2996),3)="OCS","OCS_RM",IF(RIGHT(INDIRECT("$F"&amp;$S2996),10)="conversion","GOTS_RM_conversion",IF((LEFT(INDIRECT("$F"&amp;$S2996),4))="GOTS","GOTS_RM","Responsible_RM")))))))</f>
        <v>#REF!</v>
      </c>
      <c r="AF2996" s="13" t="str" cm="1">
        <f t="array" aca="1" ref="AF2996" ca="1">IF($S2996="","",INDIRECT("$Z"&amp;$S2996))</f>
        <v/>
      </c>
      <c r="AG2996" s="155"/>
      <c r="AH2996" s="13" t="str" cm="1">
        <f t="array" aca="1" ref="AH2996" ca="1">IFERROR(INDIRECT("$ag"&amp;S2996),"")</f>
        <v/>
      </c>
      <c r="AI2996" s="13" t="e" cm="1">
        <f t="array" aca="1" ref="AI2996" ca="1">INDIRECT("O"&amp;S2995)</f>
        <v>#REF!</v>
      </c>
      <c r="AJ2996" s="13" t="str">
        <f>IF($I2996="","",INDEX('Raw Material'!$A$1:$J$75,MATCH(I2996,'Raw Material'!$A$1:$A$75,0),(MATCH(G2996,'Raw Material'!$A$1:$J$1,0))))</f>
        <v/>
      </c>
      <c r="AK2996" s="13" t="str">
        <f t="shared" si="1383"/>
        <v>YANLIŞRM</v>
      </c>
      <c r="AL2996" s="153" t="str">
        <f t="shared" si="1384"/>
        <v/>
      </c>
    </row>
    <row r="2997" spans="1:38" ht="16.5" customHeight="1">
      <c r="A2997" s="161"/>
      <c r="B2997" s="166"/>
      <c r="C2997" s="167"/>
      <c r="D2997" s="156"/>
      <c r="E2997" s="156"/>
      <c r="F2997" s="174"/>
      <c r="G2997" s="181"/>
      <c r="H2997" s="182"/>
      <c r="I2997" s="182"/>
      <c r="J2997" s="182"/>
      <c r="K2997" s="32"/>
      <c r="L2997" s="178"/>
      <c r="M2997" s="178"/>
      <c r="N2997" s="81"/>
      <c r="O2997" s="185"/>
      <c r="P2997" s="103"/>
      <c r="Q2997" s="84" t="str">
        <f t="shared" ref="Q2997:Q3060" si="1385">IF(OR($G2997="",$I2997="",$K2997="",$AJ2997="–"),"",CONCATENATE($K2997," ",$AA2997," ",$I2997," (",$AJ2997,") + "))</f>
        <v/>
      </c>
      <c r="R2997" s="159"/>
      <c r="S2997" s="28" t="str" cm="1">
        <f t="array" aca="1" ref="S2997" ca="1">IF(INDIRECT("A"&amp;114+$U2997)&lt;&gt;"",114+$U2997,"")</f>
        <v/>
      </c>
      <c r="T2997" s="28" t="str">
        <f t="shared" ref="T2997:T3060" ca="1" si="1386">"$B"&amp;S2997</f>
        <v>$B</v>
      </c>
      <c r="U2997" s="29">
        <f t="shared" si="1359"/>
        <v>2880</v>
      </c>
      <c r="V2997" s="29">
        <v>240.25000000001901</v>
      </c>
      <c r="W2997" s="29">
        <f t="shared" si="1365"/>
        <v>240</v>
      </c>
      <c r="X2997" s="41" t="str" cm="1">
        <f t="array" aca="1" ref="X2997" ca="1">IFERROR(INDEX('PC&amp;PD'!$A$1:$AP$15,ROW('PC&amp;PD'!$A$15),MATCH(INDIRECT(T2997),'PC&amp;PD'!$A$1:$AP$1,0)),"")</f>
        <v/>
      </c>
      <c r="Z2997" s="155"/>
      <c r="AA2997" s="13" t="str">
        <f t="shared" si="1382"/>
        <v/>
      </c>
      <c r="AB2997" s="155"/>
      <c r="AC2997" s="13" t="str">
        <f t="shared" ref="AC2997:AC3060" ca="1" si="1387">"$AB"&amp;S2997</f>
        <v>$AB</v>
      </c>
      <c r="AD2997" s="13" t="str" cm="1">
        <f t="array" aca="1" ref="AD2997" ca="1">IFERROR(IF((LEFT(INDIRECT("$F"&amp;$S2997),4))="GOTS",IF($G2997="Organic","GOTS_Organic_raw",(IF($G2997="Responsible","GOTS_Responsible",(IF($G2997="No Attribute (Conventional)","GOTS_conventional",(IF($G2997="Recycled Pre/Post-Consumer","GOTS_pre_post",(IF($G2997="In-Conversion","GOTS_in_conversion",(IF($G2997="Sustainably Sourced","Sustainably_sourced",""))))))))))),IF($G2997="Organic","Organic",(IF($G2997="Responsible","Responsible",(IF($G2997="No Attribute (Conventional)","No_Attribute_Conventional",(IF($G2997="Recycled Pre/Post-Consumer","Recycled_Pre_Post_Consumer",(IF($G2997="In-Conversion","In_Conversion",(IF($G2997="Recycled Pre-Consumer","Recycled_Pre_Consumer",(IF($G2997="Recycled Post-Consumer","Recycled_Post_Consumer",(IF($G2997="Sustainably Sourced","Sustainably_sourced","")))))))))))))))),"")</f>
        <v/>
      </c>
      <c r="AE2997" s="13" t="e" cm="1">
        <f t="array" aca="1" ref="AE2997" ca="1">IF(INDIRECT("$F"&amp;$S2997)="","",IF(LEFT(INDIRECT("$F"&amp;$S2997),3)="GRS","GRS_RCS_RM",IF((LEFT(INDIRECT("$F"&amp;$S2997),3))="RCS","GRS_RCS_RM",IF(INDIRECT("$F"&amp;$S2997)="OCS (No Label)","OCS_Conversion_RM",IF(LEFT(INDIRECT("$F"&amp;$S2997),3)="OCS","OCS_RM",IF(RIGHT(INDIRECT("$F"&amp;$S2997),10)="conversion","GOTS_RM_conversion",IF((LEFT(INDIRECT("$F"&amp;$S2997),4))="GOTS","GOTS_RM","Responsible_RM")))))))</f>
        <v>#REF!</v>
      </c>
      <c r="AF2997" s="13" t="str" cm="1">
        <f t="array" aca="1" ref="AF2997" ca="1">IF($S2997="","",INDIRECT("$Z"&amp;$S2997))</f>
        <v/>
      </c>
      <c r="AG2997" s="155"/>
      <c r="AH2997" s="13" t="str" cm="1">
        <f t="array" aca="1" ref="AH2997" ca="1">IFERROR(INDIRECT("$ag"&amp;S2997),"")</f>
        <v/>
      </c>
      <c r="AI2997" s="13" t="e" cm="1">
        <f t="array" aca="1" ref="AI2997" ca="1">INDIRECT("O"&amp;S2996)</f>
        <v>#REF!</v>
      </c>
      <c r="AJ2997" s="13" t="str">
        <f>IF($I2997="","",INDEX('Raw Material'!$A$1:$J$75,MATCH(I2997,'Raw Material'!$A$1:$A$75,0),(MATCH(G2997,'Raw Material'!$A$1:$J$1,0))))</f>
        <v/>
      </c>
      <c r="AK2997" s="13" t="str">
        <f t="shared" si="1383"/>
        <v>YANLIŞRM</v>
      </c>
      <c r="AL2997" s="153" t="str">
        <f t="shared" si="1384"/>
        <v/>
      </c>
    </row>
    <row r="2998" spans="1:38" ht="16.5" customHeight="1">
      <c r="A2998" s="161"/>
      <c r="B2998" s="166"/>
      <c r="C2998" s="167"/>
      <c r="D2998" s="156"/>
      <c r="E2998" s="156"/>
      <c r="F2998" s="174"/>
      <c r="G2998" s="181"/>
      <c r="H2998" s="182"/>
      <c r="I2998" s="182"/>
      <c r="J2998" s="182"/>
      <c r="K2998" s="32"/>
      <c r="L2998" s="178"/>
      <c r="M2998" s="178"/>
      <c r="N2998" s="81"/>
      <c r="O2998" s="185"/>
      <c r="P2998" s="103"/>
      <c r="Q2998" s="84" t="str">
        <f t="shared" si="1385"/>
        <v/>
      </c>
      <c r="R2998" s="159"/>
      <c r="S2998" s="28" t="str" cm="1">
        <f t="array" aca="1" ref="S2998" ca="1">IF(INDIRECT("A"&amp;114+$U2998)&lt;&gt;"",114+$U2998,"")</f>
        <v/>
      </c>
      <c r="T2998" s="28" t="str">
        <f t="shared" ca="1" si="1386"/>
        <v>$B</v>
      </c>
      <c r="U2998" s="29">
        <f t="shared" si="1359"/>
        <v>2880</v>
      </c>
      <c r="V2998" s="29">
        <v>240.33333333335199</v>
      </c>
      <c r="W2998" s="29">
        <f t="shared" si="1365"/>
        <v>240</v>
      </c>
      <c r="X2998" s="41" t="str" cm="1">
        <f t="array" aca="1" ref="X2998" ca="1">IFERROR(INDEX('PC&amp;PD'!$A$1:$AP$15,ROW('PC&amp;PD'!$A$15),MATCH(INDIRECT(T2998),'PC&amp;PD'!$A$1:$AP$1,0)),"")</f>
        <v/>
      </c>
      <c r="Z2998" s="155"/>
      <c r="AA2998" s="13" t="str">
        <f t="shared" si="1382"/>
        <v/>
      </c>
      <c r="AB2998" s="155"/>
      <c r="AC2998" s="13" t="str">
        <f t="shared" ca="1" si="1387"/>
        <v>$AB</v>
      </c>
      <c r="AD2998" s="13" t="str" cm="1">
        <f t="array" aca="1" ref="AD2998" ca="1">IFERROR(IF((LEFT(INDIRECT("$F"&amp;$S2998),4))="GOTS",IF($G2998="Organic","GOTS_Organic_raw",(IF($G2998="Responsible","GOTS_Responsible",(IF($G2998="No Attribute (Conventional)","GOTS_conventional",(IF($G2998="Recycled Pre/Post-Consumer","GOTS_pre_post",(IF($G2998="In-Conversion","GOTS_in_conversion",(IF($G2998="Sustainably Sourced","Sustainably_sourced",""))))))))))),IF($G2998="Organic","Organic",(IF($G2998="Responsible","Responsible",(IF($G2998="No Attribute (Conventional)","No_Attribute_Conventional",(IF($G2998="Recycled Pre/Post-Consumer","Recycled_Pre_Post_Consumer",(IF($G2998="In-Conversion","In_Conversion",(IF($G2998="Recycled Pre-Consumer","Recycled_Pre_Consumer",(IF($G2998="Recycled Post-Consumer","Recycled_Post_Consumer",(IF($G2998="Sustainably Sourced","Sustainably_sourced","")))))))))))))))),"")</f>
        <v/>
      </c>
      <c r="AE2998" s="13" t="e" cm="1">
        <f t="array" aca="1" ref="AE2998" ca="1">IF(INDIRECT("$F"&amp;$S2998)="","",IF(LEFT(INDIRECT("$F"&amp;$S2998),3)="GRS","GRS_RCS_RM",IF((LEFT(INDIRECT("$F"&amp;$S2998),3))="RCS","GRS_RCS_RM",IF(INDIRECT("$F"&amp;$S2998)="OCS (No Label)","OCS_Conversion_RM",IF(LEFT(INDIRECT("$F"&amp;$S2998),3)="OCS","OCS_RM",IF(RIGHT(INDIRECT("$F"&amp;$S2998),10)="conversion","GOTS_RM_conversion",IF((LEFT(INDIRECT("$F"&amp;$S2998),4))="GOTS","GOTS_RM","Responsible_RM")))))))</f>
        <v>#REF!</v>
      </c>
      <c r="AF2998" s="13" t="str" cm="1">
        <f t="array" aca="1" ref="AF2998" ca="1">IF($S2998="","",INDIRECT("$Z"&amp;$S2998))</f>
        <v/>
      </c>
      <c r="AG2998" s="155"/>
      <c r="AH2998" s="13" t="str" cm="1">
        <f t="array" aca="1" ref="AH2998" ca="1">IFERROR(INDIRECT("$ag"&amp;S2998),"")</f>
        <v/>
      </c>
      <c r="AI2998" s="13" t="e" cm="1">
        <f t="array" aca="1" ref="AI2998" ca="1">INDIRECT("O"&amp;S2997)</f>
        <v>#REF!</v>
      </c>
      <c r="AJ2998" s="13" t="str">
        <f>IF($I2998="","",INDEX('Raw Material'!$A$1:$J$75,MATCH(I2998,'Raw Material'!$A$1:$A$75,0),(MATCH(G2998,'Raw Material'!$A$1:$J$1,0))))</f>
        <v/>
      </c>
      <c r="AK2998" s="13" t="str">
        <f t="shared" si="1383"/>
        <v>YANLIŞRM</v>
      </c>
      <c r="AL2998" s="153" t="str">
        <f t="shared" si="1384"/>
        <v/>
      </c>
    </row>
    <row r="2999" spans="1:38" ht="16.5" customHeight="1">
      <c r="A2999" s="161"/>
      <c r="B2999" s="166"/>
      <c r="C2999" s="167"/>
      <c r="D2999" s="156"/>
      <c r="E2999" s="156"/>
      <c r="F2999" s="174"/>
      <c r="G2999" s="181"/>
      <c r="H2999" s="182"/>
      <c r="I2999" s="182"/>
      <c r="J2999" s="182"/>
      <c r="K2999" s="32"/>
      <c r="L2999" s="178"/>
      <c r="M2999" s="178"/>
      <c r="N2999" s="81"/>
      <c r="O2999" s="185"/>
      <c r="P2999" s="103"/>
      <c r="Q2999" s="84" t="str">
        <f t="shared" si="1385"/>
        <v/>
      </c>
      <c r="R2999" s="159"/>
      <c r="S2999" s="28" t="str" cm="1">
        <f t="array" aca="1" ref="S2999" ca="1">IF(INDIRECT("A"&amp;114+$U2999)&lt;&gt;"",114+$U2999,"")</f>
        <v/>
      </c>
      <c r="T2999" s="28" t="str">
        <f t="shared" ca="1" si="1386"/>
        <v>$B</v>
      </c>
      <c r="U2999" s="29">
        <f t="shared" si="1359"/>
        <v>2880</v>
      </c>
      <c r="V2999" s="29">
        <v>240.41666666668601</v>
      </c>
      <c r="W2999" s="29">
        <f t="shared" si="1365"/>
        <v>240</v>
      </c>
      <c r="X2999" s="41" t="str" cm="1">
        <f t="array" aca="1" ref="X2999" ca="1">IFERROR(INDEX('PC&amp;PD'!$A$1:$AP$15,ROW('PC&amp;PD'!$A$15),MATCH(INDIRECT(T2999),'PC&amp;PD'!$A$1:$AP$1,0)),"")</f>
        <v/>
      </c>
      <c r="Z2999" s="155"/>
      <c r="AA2999" s="13" t="str">
        <f t="shared" si="1382"/>
        <v/>
      </c>
      <c r="AB2999" s="155"/>
      <c r="AC2999" s="13" t="str">
        <f t="shared" ca="1" si="1387"/>
        <v>$AB</v>
      </c>
      <c r="AD2999" s="13" t="str" cm="1">
        <f t="array" aca="1" ref="AD2999" ca="1">IFERROR(IF((LEFT(INDIRECT("$F"&amp;$S2999),4))="GOTS",IF($G2999="Organic","GOTS_Organic_raw",(IF($G2999="Responsible","GOTS_Responsible",(IF($G2999="No Attribute (Conventional)","GOTS_conventional",(IF($G2999="Recycled Pre/Post-Consumer","GOTS_pre_post",(IF($G2999="In-Conversion","GOTS_in_conversion",(IF($G2999="Sustainably Sourced","Sustainably_sourced",""))))))))))),IF($G2999="Organic","Organic",(IF($G2999="Responsible","Responsible",(IF($G2999="No Attribute (Conventional)","No_Attribute_Conventional",(IF($G2999="Recycled Pre/Post-Consumer","Recycled_Pre_Post_Consumer",(IF($G2999="In-Conversion","In_Conversion",(IF($G2999="Recycled Pre-Consumer","Recycled_Pre_Consumer",(IF($G2999="Recycled Post-Consumer","Recycled_Post_Consumer",(IF($G2999="Sustainably Sourced","Sustainably_sourced","")))))))))))))))),"")</f>
        <v/>
      </c>
      <c r="AE2999" s="13" t="e" cm="1">
        <f t="array" aca="1" ref="AE2999" ca="1">IF(INDIRECT("$F"&amp;$S2999)="","",IF(LEFT(INDIRECT("$F"&amp;$S2999),3)="GRS","GRS_RCS_RM",IF((LEFT(INDIRECT("$F"&amp;$S2999),3))="RCS","GRS_RCS_RM",IF(INDIRECT("$F"&amp;$S2999)="OCS (No Label)","OCS_Conversion_RM",IF(LEFT(INDIRECT("$F"&amp;$S2999),3)="OCS","OCS_RM",IF(RIGHT(INDIRECT("$F"&amp;$S2999),10)="conversion","GOTS_RM_conversion",IF((LEFT(INDIRECT("$F"&amp;$S2999),4))="GOTS","GOTS_RM","Responsible_RM")))))))</f>
        <v>#REF!</v>
      </c>
      <c r="AF2999" s="13" t="str" cm="1">
        <f t="array" aca="1" ref="AF2999" ca="1">IF($S2999="","",INDIRECT("$Z"&amp;$S2999))</f>
        <v/>
      </c>
      <c r="AG2999" s="155"/>
      <c r="AH2999" s="13" t="str" cm="1">
        <f t="array" aca="1" ref="AH2999" ca="1">IFERROR(INDIRECT("$ag"&amp;S2999),"")</f>
        <v/>
      </c>
      <c r="AI2999" s="13" t="e" cm="1">
        <f t="array" aca="1" ref="AI2999" ca="1">INDIRECT("O"&amp;S2998)</f>
        <v>#REF!</v>
      </c>
      <c r="AJ2999" s="13" t="str">
        <f>IF($I2999="","",INDEX('Raw Material'!$A$1:$J$75,MATCH(I2999,'Raw Material'!$A$1:$A$75,0),(MATCH(G2999,'Raw Material'!$A$1:$J$1,0))))</f>
        <v/>
      </c>
      <c r="AK2999" s="13" t="str">
        <f t="shared" si="1383"/>
        <v>YANLIŞRM</v>
      </c>
      <c r="AL2999" s="153" t="str">
        <f t="shared" si="1384"/>
        <v/>
      </c>
    </row>
    <row r="3000" spans="1:38" ht="16.5" customHeight="1">
      <c r="A3000" s="162"/>
      <c r="B3000" s="168"/>
      <c r="C3000" s="169"/>
      <c r="D3000" s="156"/>
      <c r="E3000" s="156"/>
      <c r="F3000" s="175"/>
      <c r="G3000" s="181"/>
      <c r="H3000" s="182"/>
      <c r="I3000" s="182"/>
      <c r="J3000" s="182"/>
      <c r="K3000" s="32"/>
      <c r="L3000" s="179"/>
      <c r="M3000" s="179"/>
      <c r="N3000" s="81"/>
      <c r="O3000" s="185"/>
      <c r="P3000" s="103"/>
      <c r="Q3000" s="84" t="str">
        <f t="shared" si="1385"/>
        <v/>
      </c>
      <c r="R3000" s="159"/>
      <c r="S3000" s="28" t="str" cm="1">
        <f t="array" aca="1" ref="S3000" ca="1">IF(INDIRECT("A"&amp;114+$U3000)&lt;&gt;"",114+$U3000,"")</f>
        <v/>
      </c>
      <c r="T3000" s="28" t="str">
        <f t="shared" ca="1" si="1386"/>
        <v>$B</v>
      </c>
      <c r="U3000" s="29">
        <f t="shared" si="1359"/>
        <v>2880</v>
      </c>
      <c r="V3000" s="29">
        <v>240.50000000001901</v>
      </c>
      <c r="W3000" s="29">
        <f t="shared" si="1365"/>
        <v>240</v>
      </c>
      <c r="X3000" s="41" t="str" cm="1">
        <f t="array" aca="1" ref="X3000" ca="1">IFERROR(INDEX('PC&amp;PD'!$A$1:$AP$15,ROW('PC&amp;PD'!$A$15),MATCH(INDIRECT(T3000),'PC&amp;PD'!$A$1:$AP$1,0)),"")</f>
        <v/>
      </c>
      <c r="Z3000" s="155"/>
      <c r="AA3000" s="13" t="str">
        <f t="shared" si="1382"/>
        <v/>
      </c>
      <c r="AB3000" s="155"/>
      <c r="AC3000" s="13" t="str">
        <f t="shared" ca="1" si="1387"/>
        <v>$AB</v>
      </c>
      <c r="AD3000" s="13" t="str" cm="1">
        <f t="array" aca="1" ref="AD3000" ca="1">IFERROR(IF((LEFT(INDIRECT("$F"&amp;$S3000),4))="GOTS",IF($G3000="Organic","GOTS_Organic_raw",(IF($G3000="Responsible","GOTS_Responsible",(IF($G3000="No Attribute (Conventional)","GOTS_conventional",(IF($G3000="Recycled Pre/Post-Consumer","GOTS_pre_post",(IF($G3000="In-Conversion","GOTS_in_conversion",(IF($G3000="Sustainably Sourced","Sustainably_sourced",""))))))))))),IF($G3000="Organic","Organic",(IF($G3000="Responsible","Responsible",(IF($G3000="No Attribute (Conventional)","No_Attribute_Conventional",(IF($G3000="Recycled Pre/Post-Consumer","Recycled_Pre_Post_Consumer",(IF($G3000="In-Conversion","In_Conversion",(IF($G3000="Recycled Pre-Consumer","Recycled_Pre_Consumer",(IF($G3000="Recycled Post-Consumer","Recycled_Post_Consumer",(IF($G3000="Sustainably Sourced","Sustainably_sourced","")))))))))))))))),"")</f>
        <v/>
      </c>
      <c r="AE3000" s="13" t="e" cm="1">
        <f t="array" aca="1" ref="AE3000" ca="1">IF(INDIRECT("$F"&amp;$S3000)="","",IF(LEFT(INDIRECT("$F"&amp;$S3000),3)="GRS","GRS_RCS_RM",IF((LEFT(INDIRECT("$F"&amp;$S3000),3))="RCS","GRS_RCS_RM",IF(INDIRECT("$F"&amp;$S3000)="OCS (No Label)","OCS_Conversion_RM",IF(LEFT(INDIRECT("$F"&amp;$S3000),3)="OCS","OCS_RM",IF(RIGHT(INDIRECT("$F"&amp;$S3000),10)="conversion","GOTS_RM_conversion",IF((LEFT(INDIRECT("$F"&amp;$S3000),4))="GOTS","GOTS_RM","Responsible_RM")))))))</f>
        <v>#REF!</v>
      </c>
      <c r="AF3000" s="13" t="str" cm="1">
        <f t="array" aca="1" ref="AF3000" ca="1">IF($S3000="","",INDIRECT("$Z"&amp;$S3000))</f>
        <v/>
      </c>
      <c r="AG3000" s="155"/>
      <c r="AH3000" s="13" t="str" cm="1">
        <f t="array" aca="1" ref="AH3000" ca="1">IFERROR(INDIRECT("$ag"&amp;S3000),"")</f>
        <v/>
      </c>
      <c r="AI3000" s="13" t="e" cm="1">
        <f t="array" aca="1" ref="AI3000" ca="1">INDIRECT("O"&amp;S2999)</f>
        <v>#REF!</v>
      </c>
      <c r="AJ3000" s="13" t="str">
        <f>IF($I3000="","",INDEX('Raw Material'!$A$1:$J$75,MATCH(I3000,'Raw Material'!$A$1:$A$75,0),(MATCH(G3000,'Raw Material'!$A$1:$J$1,0))))</f>
        <v/>
      </c>
      <c r="AK3000" s="13" t="str">
        <f t="shared" si="1383"/>
        <v>YANLIŞRM</v>
      </c>
      <c r="AL3000" s="153" t="str">
        <f t="shared" si="1384"/>
        <v/>
      </c>
    </row>
    <row r="3001" spans="1:38" ht="16.5" customHeight="1">
      <c r="A3001" s="162"/>
      <c r="B3001" s="168"/>
      <c r="C3001" s="169"/>
      <c r="D3001" s="156"/>
      <c r="E3001" s="156"/>
      <c r="F3001" s="175"/>
      <c r="G3001" s="181"/>
      <c r="H3001" s="182"/>
      <c r="I3001" s="182"/>
      <c r="J3001" s="182"/>
      <c r="K3001" s="32"/>
      <c r="L3001" s="179"/>
      <c r="M3001" s="179"/>
      <c r="N3001" s="81"/>
      <c r="O3001" s="185"/>
      <c r="P3001" s="103"/>
      <c r="Q3001" s="84" t="str">
        <f t="shared" si="1385"/>
        <v/>
      </c>
      <c r="R3001" s="159"/>
      <c r="S3001" s="28" t="str" cm="1">
        <f t="array" aca="1" ref="S3001" ca="1">IF(INDIRECT("A"&amp;114+$U3001)&lt;&gt;"",114+$U3001,"")</f>
        <v/>
      </c>
      <c r="T3001" s="28" t="str">
        <f t="shared" ca="1" si="1386"/>
        <v>$B</v>
      </c>
      <c r="U3001" s="29">
        <f t="shared" si="1359"/>
        <v>2880</v>
      </c>
      <c r="V3001" s="29">
        <v>240.58333333335199</v>
      </c>
      <c r="W3001" s="29">
        <f t="shared" si="1365"/>
        <v>240</v>
      </c>
      <c r="X3001" s="41" t="str" cm="1">
        <f t="array" aca="1" ref="X3001" ca="1">IFERROR(INDEX('PC&amp;PD'!$A$1:$AP$15,ROW('PC&amp;PD'!$A$15),MATCH(INDIRECT(T3001),'PC&amp;PD'!$A$1:$AP$1,0)),"")</f>
        <v/>
      </c>
      <c r="Z3001" s="155"/>
      <c r="AA3001" s="13" t="str">
        <f t="shared" si="1382"/>
        <v/>
      </c>
      <c r="AB3001" s="155"/>
      <c r="AC3001" s="13" t="str">
        <f t="shared" ca="1" si="1387"/>
        <v>$AB</v>
      </c>
      <c r="AD3001" s="13" t="str" cm="1">
        <f t="array" aca="1" ref="AD3001" ca="1">IFERROR(IF((LEFT(INDIRECT("$F"&amp;$S3001),4))="GOTS",IF($G3001="Organic","GOTS_Organic_raw",(IF($G3001="Responsible","GOTS_Responsible",(IF($G3001="No Attribute (Conventional)","GOTS_conventional",(IF($G3001="Recycled Pre/Post-Consumer","GOTS_pre_post",(IF($G3001="In-Conversion","GOTS_in_conversion",(IF($G3001="Sustainably Sourced","Sustainably_sourced",""))))))))))),IF($G3001="Organic","Organic",(IF($G3001="Responsible","Responsible",(IF($G3001="No Attribute (Conventional)","No_Attribute_Conventional",(IF($G3001="Recycled Pre/Post-Consumer","Recycled_Pre_Post_Consumer",(IF($G3001="In-Conversion","In_Conversion",(IF($G3001="Recycled Pre-Consumer","Recycled_Pre_Consumer",(IF($G3001="Recycled Post-Consumer","Recycled_Post_Consumer",(IF($G3001="Sustainably Sourced","Sustainably_sourced","")))))))))))))))),"")</f>
        <v/>
      </c>
      <c r="AE3001" s="13" t="e" cm="1">
        <f t="array" aca="1" ref="AE3001" ca="1">IF(INDIRECT("$F"&amp;$S3001)="","",IF(LEFT(INDIRECT("$F"&amp;$S3001),3)="GRS","GRS_RCS_RM",IF((LEFT(INDIRECT("$F"&amp;$S3001),3))="RCS","GRS_RCS_RM",IF(INDIRECT("$F"&amp;$S3001)="OCS (No Label)","OCS_Conversion_RM",IF(LEFT(INDIRECT("$F"&amp;$S3001),3)="OCS","OCS_RM",IF(RIGHT(INDIRECT("$F"&amp;$S3001),10)="conversion","GOTS_RM_conversion",IF((LEFT(INDIRECT("$F"&amp;$S3001),4))="GOTS","GOTS_RM","Responsible_RM")))))))</f>
        <v>#REF!</v>
      </c>
      <c r="AF3001" s="13" t="str" cm="1">
        <f t="array" aca="1" ref="AF3001" ca="1">IF($S3001="","",INDIRECT("$Z"&amp;$S3001))</f>
        <v/>
      </c>
      <c r="AG3001" s="155"/>
      <c r="AH3001" s="13" t="str" cm="1">
        <f t="array" aca="1" ref="AH3001" ca="1">IFERROR(INDIRECT("$ag"&amp;S3001),"")</f>
        <v/>
      </c>
      <c r="AI3001" s="13" t="e" cm="1">
        <f t="array" aca="1" ref="AI3001" ca="1">INDIRECT("O"&amp;S3000)</f>
        <v>#REF!</v>
      </c>
      <c r="AJ3001" s="13" t="str">
        <f>IF($I3001="","",INDEX('Raw Material'!$A$1:$J$75,MATCH(I3001,'Raw Material'!$A$1:$A$75,0),(MATCH(G3001,'Raw Material'!$A$1:$J$1,0))))</f>
        <v/>
      </c>
      <c r="AK3001" s="13" t="str">
        <f t="shared" si="1383"/>
        <v>YANLIŞRM</v>
      </c>
      <c r="AL3001" s="153" t="str">
        <f t="shared" si="1384"/>
        <v/>
      </c>
    </row>
    <row r="3002" spans="1:38" ht="16.5" customHeight="1">
      <c r="A3002" s="162"/>
      <c r="B3002" s="168"/>
      <c r="C3002" s="169"/>
      <c r="D3002" s="156"/>
      <c r="E3002" s="156"/>
      <c r="F3002" s="175"/>
      <c r="G3002" s="181"/>
      <c r="H3002" s="182"/>
      <c r="I3002" s="182"/>
      <c r="J3002" s="182"/>
      <c r="K3002" s="32"/>
      <c r="L3002" s="179"/>
      <c r="M3002" s="179"/>
      <c r="N3002" s="81"/>
      <c r="O3002" s="185"/>
      <c r="P3002" s="103"/>
      <c r="Q3002" s="84" t="str">
        <f t="shared" si="1385"/>
        <v/>
      </c>
      <c r="R3002" s="159"/>
      <c r="S3002" s="28" t="str" cm="1">
        <f t="array" aca="1" ref="S3002" ca="1">IF(INDIRECT("A"&amp;114+$U3002)&lt;&gt;"",114+$U3002,"")</f>
        <v/>
      </c>
      <c r="T3002" s="28" t="str">
        <f t="shared" ca="1" si="1386"/>
        <v>$B</v>
      </c>
      <c r="U3002" s="29">
        <f t="shared" si="1359"/>
        <v>2880</v>
      </c>
      <c r="V3002" s="29">
        <v>240.66666666668601</v>
      </c>
      <c r="W3002" s="29">
        <f t="shared" si="1365"/>
        <v>240</v>
      </c>
      <c r="X3002" s="41" t="str" cm="1">
        <f t="array" aca="1" ref="X3002" ca="1">IFERROR(INDEX('PC&amp;PD'!$A$1:$AP$15,ROW('PC&amp;PD'!$A$15),MATCH(INDIRECT(T3002),'PC&amp;PD'!$A$1:$AP$1,0)),"")</f>
        <v/>
      </c>
      <c r="Z3002" s="155"/>
      <c r="AA3002" s="13" t="str">
        <f t="shared" si="1382"/>
        <v/>
      </c>
      <c r="AB3002" s="155"/>
      <c r="AC3002" s="13" t="str">
        <f t="shared" ca="1" si="1387"/>
        <v>$AB</v>
      </c>
      <c r="AD3002" s="13" t="str" cm="1">
        <f t="array" aca="1" ref="AD3002" ca="1">IFERROR(IF((LEFT(INDIRECT("$F"&amp;$S3002),4))="GOTS",IF($G3002="Organic","GOTS_Organic_raw",(IF($G3002="Responsible","GOTS_Responsible",(IF($G3002="No Attribute (Conventional)","GOTS_conventional",(IF($G3002="Recycled Pre/Post-Consumer","GOTS_pre_post",(IF($G3002="In-Conversion","GOTS_in_conversion",(IF($G3002="Sustainably Sourced","Sustainably_sourced",""))))))))))),IF($G3002="Organic","Organic",(IF($G3002="Responsible","Responsible",(IF($G3002="No Attribute (Conventional)","No_Attribute_Conventional",(IF($G3002="Recycled Pre/Post-Consumer","Recycled_Pre_Post_Consumer",(IF($G3002="In-Conversion","In_Conversion",(IF($G3002="Recycled Pre-Consumer","Recycled_Pre_Consumer",(IF($G3002="Recycled Post-Consumer","Recycled_Post_Consumer",(IF($G3002="Sustainably Sourced","Sustainably_sourced","")))))))))))))))),"")</f>
        <v/>
      </c>
      <c r="AE3002" s="13" t="e" cm="1">
        <f t="array" aca="1" ref="AE3002" ca="1">IF(INDIRECT("$F"&amp;$S3002)="","",IF(LEFT(INDIRECT("$F"&amp;$S3002),3)="GRS","GRS_RCS_RM",IF((LEFT(INDIRECT("$F"&amp;$S3002),3))="RCS","GRS_RCS_RM",IF(INDIRECT("$F"&amp;$S3002)="OCS (No Label)","OCS_Conversion_RM",IF(LEFT(INDIRECT("$F"&amp;$S3002),3)="OCS","OCS_RM",IF(RIGHT(INDIRECT("$F"&amp;$S3002),10)="conversion","GOTS_RM_conversion",IF((LEFT(INDIRECT("$F"&amp;$S3002),4))="GOTS","GOTS_RM","Responsible_RM")))))))</f>
        <v>#REF!</v>
      </c>
      <c r="AF3002" s="13" t="str" cm="1">
        <f t="array" aca="1" ref="AF3002" ca="1">IF($S3002="","",INDIRECT("$Z"&amp;$S3002))</f>
        <v/>
      </c>
      <c r="AG3002" s="155"/>
      <c r="AH3002" s="13" t="str" cm="1">
        <f t="array" aca="1" ref="AH3002" ca="1">IFERROR(INDIRECT("$ag"&amp;S3002),"")</f>
        <v/>
      </c>
      <c r="AI3002" s="13" t="e" cm="1">
        <f t="array" aca="1" ref="AI3002" ca="1">INDIRECT("O"&amp;S3001)</f>
        <v>#REF!</v>
      </c>
      <c r="AJ3002" s="13" t="str">
        <f>IF($I3002="","",INDEX('Raw Material'!$A$1:$J$75,MATCH(I3002,'Raw Material'!$A$1:$A$75,0),(MATCH(G3002,'Raw Material'!$A$1:$J$1,0))))</f>
        <v/>
      </c>
      <c r="AK3002" s="13" t="str">
        <f t="shared" si="1383"/>
        <v>YANLIŞRM</v>
      </c>
      <c r="AL3002" s="153" t="str">
        <f t="shared" si="1384"/>
        <v/>
      </c>
    </row>
    <row r="3003" spans="1:38" ht="16.5" customHeight="1">
      <c r="A3003" s="162"/>
      <c r="B3003" s="168"/>
      <c r="C3003" s="169"/>
      <c r="D3003" s="156"/>
      <c r="E3003" s="156"/>
      <c r="F3003" s="175"/>
      <c r="G3003" s="181"/>
      <c r="H3003" s="182"/>
      <c r="I3003" s="182"/>
      <c r="J3003" s="182"/>
      <c r="K3003" s="32"/>
      <c r="L3003" s="179"/>
      <c r="M3003" s="179"/>
      <c r="N3003" s="81"/>
      <c r="O3003" s="185"/>
      <c r="P3003" s="103"/>
      <c r="Q3003" s="84" t="str">
        <f t="shared" si="1385"/>
        <v/>
      </c>
      <c r="R3003" s="159"/>
      <c r="S3003" s="28" t="str" cm="1">
        <f t="array" aca="1" ref="S3003" ca="1">IF(INDIRECT("A"&amp;114+$U3003)&lt;&gt;"",114+$U3003,"")</f>
        <v/>
      </c>
      <c r="T3003" s="28" t="str">
        <f t="shared" ca="1" si="1386"/>
        <v>$B</v>
      </c>
      <c r="U3003" s="29">
        <f t="shared" si="1359"/>
        <v>2880</v>
      </c>
      <c r="V3003" s="29">
        <v>240.75000000001901</v>
      </c>
      <c r="W3003" s="29">
        <f t="shared" si="1365"/>
        <v>240</v>
      </c>
      <c r="X3003" s="41" t="str" cm="1">
        <f t="array" aca="1" ref="X3003" ca="1">IFERROR(INDEX('PC&amp;PD'!$A$1:$AP$15,ROW('PC&amp;PD'!$A$15),MATCH(INDIRECT(T3003),'PC&amp;PD'!$A$1:$AP$1,0)),"")</f>
        <v/>
      </c>
      <c r="Z3003" s="155"/>
      <c r="AA3003" s="13" t="str">
        <f t="shared" si="1382"/>
        <v/>
      </c>
      <c r="AB3003" s="155"/>
      <c r="AC3003" s="13" t="str">
        <f t="shared" ca="1" si="1387"/>
        <v>$AB</v>
      </c>
      <c r="AD3003" s="13" t="str" cm="1">
        <f t="array" aca="1" ref="AD3003" ca="1">IFERROR(IF((LEFT(INDIRECT("$F"&amp;$S3003),4))="GOTS",IF($G3003="Organic","GOTS_Organic_raw",(IF($G3003="Responsible","GOTS_Responsible",(IF($G3003="No Attribute (Conventional)","GOTS_conventional",(IF($G3003="Recycled Pre/Post-Consumer","GOTS_pre_post",(IF($G3003="In-Conversion","GOTS_in_conversion",(IF($G3003="Sustainably Sourced","Sustainably_sourced",""))))))))))),IF($G3003="Organic","Organic",(IF($G3003="Responsible","Responsible",(IF($G3003="No Attribute (Conventional)","No_Attribute_Conventional",(IF($G3003="Recycled Pre/Post-Consumer","Recycled_Pre_Post_Consumer",(IF($G3003="In-Conversion","In_Conversion",(IF($G3003="Recycled Pre-Consumer","Recycled_Pre_Consumer",(IF($G3003="Recycled Post-Consumer","Recycled_Post_Consumer",(IF($G3003="Sustainably Sourced","Sustainably_sourced","")))))))))))))))),"")</f>
        <v/>
      </c>
      <c r="AE3003" s="13" t="e" cm="1">
        <f t="array" aca="1" ref="AE3003" ca="1">IF(INDIRECT("$F"&amp;$S3003)="","",IF(LEFT(INDIRECT("$F"&amp;$S3003),3)="GRS","GRS_RCS_RM",IF((LEFT(INDIRECT("$F"&amp;$S3003),3))="RCS","GRS_RCS_RM",IF(INDIRECT("$F"&amp;$S3003)="OCS (No Label)","OCS_Conversion_RM",IF(LEFT(INDIRECT("$F"&amp;$S3003),3)="OCS","OCS_RM",IF(RIGHT(INDIRECT("$F"&amp;$S3003),10)="conversion","GOTS_RM_conversion",IF((LEFT(INDIRECT("$F"&amp;$S3003),4))="GOTS","GOTS_RM","Responsible_RM")))))))</f>
        <v>#REF!</v>
      </c>
      <c r="AF3003" s="13" t="str" cm="1">
        <f t="array" aca="1" ref="AF3003" ca="1">IF($S3003="","",INDIRECT("$Z"&amp;$S3003))</f>
        <v/>
      </c>
      <c r="AG3003" s="155"/>
      <c r="AH3003" s="13" t="str" cm="1">
        <f t="array" aca="1" ref="AH3003" ca="1">IFERROR(INDIRECT("$ag"&amp;S3003),"")</f>
        <v/>
      </c>
      <c r="AI3003" s="13" t="e" cm="1">
        <f t="array" aca="1" ref="AI3003" ca="1">INDIRECT("O"&amp;S3002)</f>
        <v>#REF!</v>
      </c>
      <c r="AJ3003" s="13" t="str">
        <f>IF($I3003="","",INDEX('Raw Material'!$A$1:$J$75,MATCH(I3003,'Raw Material'!$A$1:$A$75,0),(MATCH(G3003,'Raw Material'!$A$1:$J$1,0))))</f>
        <v/>
      </c>
      <c r="AK3003" s="13" t="str">
        <f t="shared" si="1383"/>
        <v>YANLIŞRM</v>
      </c>
      <c r="AL3003" s="153" t="str">
        <f t="shared" si="1384"/>
        <v/>
      </c>
    </row>
    <row r="3004" spans="1:38" ht="16.5" customHeight="1">
      <c r="A3004" s="162"/>
      <c r="B3004" s="168"/>
      <c r="C3004" s="169"/>
      <c r="D3004" s="156"/>
      <c r="E3004" s="156"/>
      <c r="F3004" s="175"/>
      <c r="G3004" s="181"/>
      <c r="H3004" s="182"/>
      <c r="I3004" s="182"/>
      <c r="J3004" s="182"/>
      <c r="K3004" s="32"/>
      <c r="L3004" s="179"/>
      <c r="M3004" s="179"/>
      <c r="N3004" s="81"/>
      <c r="O3004" s="185"/>
      <c r="P3004" s="103"/>
      <c r="Q3004" s="84" t="str">
        <f t="shared" si="1385"/>
        <v/>
      </c>
      <c r="R3004" s="159"/>
      <c r="S3004" s="28" t="str" cm="1">
        <f t="array" aca="1" ref="S3004" ca="1">IF(INDIRECT("A"&amp;114+$U3004)&lt;&gt;"",114+$U3004,"")</f>
        <v/>
      </c>
      <c r="T3004" s="28" t="str">
        <f t="shared" ca="1" si="1386"/>
        <v>$B</v>
      </c>
      <c r="U3004" s="29">
        <f t="shared" si="1359"/>
        <v>2880</v>
      </c>
      <c r="V3004" s="29">
        <v>240.83333333335199</v>
      </c>
      <c r="W3004" s="29">
        <f t="shared" si="1365"/>
        <v>240</v>
      </c>
      <c r="X3004" s="41" t="str" cm="1">
        <f t="array" aca="1" ref="X3004" ca="1">IFERROR(INDEX('PC&amp;PD'!$A$1:$AP$15,ROW('PC&amp;PD'!$A$15),MATCH(INDIRECT(T3004),'PC&amp;PD'!$A$1:$AP$1,0)),"")</f>
        <v/>
      </c>
      <c r="Z3004" s="155"/>
      <c r="AA3004" s="13" t="str">
        <f t="shared" si="1382"/>
        <v/>
      </c>
      <c r="AB3004" s="155"/>
      <c r="AC3004" s="13" t="str">
        <f t="shared" ca="1" si="1387"/>
        <v>$AB</v>
      </c>
      <c r="AD3004" s="13" t="str" cm="1">
        <f t="array" aca="1" ref="AD3004" ca="1">IFERROR(IF((LEFT(INDIRECT("$F"&amp;$S3004),4))="GOTS",IF($G3004="Organic","GOTS_Organic_raw",(IF($G3004="Responsible","GOTS_Responsible",(IF($G3004="No Attribute (Conventional)","GOTS_conventional",(IF($G3004="Recycled Pre/Post-Consumer","GOTS_pre_post",(IF($G3004="In-Conversion","GOTS_in_conversion",(IF($G3004="Sustainably Sourced","Sustainably_sourced",""))))))))))),IF($G3004="Organic","Organic",(IF($G3004="Responsible","Responsible",(IF($G3004="No Attribute (Conventional)","No_Attribute_Conventional",(IF($G3004="Recycled Pre/Post-Consumer","Recycled_Pre_Post_Consumer",(IF($G3004="In-Conversion","In_Conversion",(IF($G3004="Recycled Pre-Consumer","Recycled_Pre_Consumer",(IF($G3004="Recycled Post-Consumer","Recycled_Post_Consumer",(IF($G3004="Sustainably Sourced","Sustainably_sourced","")))))))))))))))),"")</f>
        <v/>
      </c>
      <c r="AE3004" s="13" t="e" cm="1">
        <f t="array" aca="1" ref="AE3004" ca="1">IF(INDIRECT("$F"&amp;$S3004)="","",IF(LEFT(INDIRECT("$F"&amp;$S3004),3)="GRS","GRS_RCS_RM",IF((LEFT(INDIRECT("$F"&amp;$S3004),3))="RCS","GRS_RCS_RM",IF(INDIRECT("$F"&amp;$S3004)="OCS (No Label)","OCS_Conversion_RM",IF(LEFT(INDIRECT("$F"&amp;$S3004),3)="OCS","OCS_RM",IF(RIGHT(INDIRECT("$F"&amp;$S3004),10)="conversion","GOTS_RM_conversion",IF((LEFT(INDIRECT("$F"&amp;$S3004),4))="GOTS","GOTS_RM","Responsible_RM")))))))</f>
        <v>#REF!</v>
      </c>
      <c r="AF3004" s="13" t="str" cm="1">
        <f t="array" aca="1" ref="AF3004" ca="1">IF($S3004="","",INDIRECT("$Z"&amp;$S3004))</f>
        <v/>
      </c>
      <c r="AG3004" s="155"/>
      <c r="AH3004" s="13" t="str" cm="1">
        <f t="array" aca="1" ref="AH3004" ca="1">IFERROR(INDIRECT("$ag"&amp;S3004),"")</f>
        <v/>
      </c>
      <c r="AI3004" s="13" t="e" cm="1">
        <f t="array" aca="1" ref="AI3004" ca="1">INDIRECT("O"&amp;S3003)</f>
        <v>#REF!</v>
      </c>
      <c r="AJ3004" s="13" t="str">
        <f>IF($I3004="","",INDEX('Raw Material'!$A$1:$J$75,MATCH(I3004,'Raw Material'!$A$1:$A$75,0),(MATCH(G3004,'Raw Material'!$A$1:$J$1,0))))</f>
        <v/>
      </c>
      <c r="AK3004" s="13" t="str">
        <f t="shared" si="1383"/>
        <v>YANLIŞRM</v>
      </c>
      <c r="AL3004" s="153" t="str">
        <f t="shared" si="1384"/>
        <v/>
      </c>
    </row>
    <row r="3005" spans="1:38" ht="16.5" customHeight="1" thickBot="1">
      <c r="A3005" s="163"/>
      <c r="B3005" s="170"/>
      <c r="C3005" s="171"/>
      <c r="D3005" s="156"/>
      <c r="E3005" s="156"/>
      <c r="F3005" s="176"/>
      <c r="G3005" s="157"/>
      <c r="H3005" s="158"/>
      <c r="I3005" s="158"/>
      <c r="J3005" s="158"/>
      <c r="K3005" s="33"/>
      <c r="L3005" s="180"/>
      <c r="M3005" s="180"/>
      <c r="N3005" s="82"/>
      <c r="O3005" s="186"/>
      <c r="P3005" s="103"/>
      <c r="Q3005" s="84" t="str">
        <f t="shared" si="1385"/>
        <v/>
      </c>
      <c r="R3005" s="159"/>
      <c r="S3005" s="28" t="str" cm="1">
        <f t="array" aca="1" ref="S3005" ca="1">IF(INDIRECT("A"&amp;114+$U3005)&lt;&gt;"",114+$U3005,"")</f>
        <v/>
      </c>
      <c r="T3005" s="28" t="str">
        <f t="shared" ca="1" si="1386"/>
        <v>$B</v>
      </c>
      <c r="U3005" s="29">
        <f t="shared" si="1359"/>
        <v>2880</v>
      </c>
      <c r="V3005" s="29">
        <v>240.91666666668601</v>
      </c>
      <c r="W3005" s="29">
        <f t="shared" si="1365"/>
        <v>240</v>
      </c>
      <c r="X3005" s="41" t="str" cm="1">
        <f t="array" aca="1" ref="X3005" ca="1">IFERROR(INDEX('PC&amp;PD'!$A$1:$AP$15,ROW('PC&amp;PD'!$A$15),MATCH(INDIRECT(T3005),'PC&amp;PD'!$A$1:$AP$1,0)),"")</f>
        <v/>
      </c>
      <c r="Z3005" s="155"/>
      <c r="AA3005" s="13" t="str">
        <f t="shared" si="1382"/>
        <v/>
      </c>
      <c r="AB3005" s="155"/>
      <c r="AC3005" s="13" t="str">
        <f t="shared" ca="1" si="1387"/>
        <v>$AB</v>
      </c>
      <c r="AD3005" s="13" t="str" cm="1">
        <f t="array" aca="1" ref="AD3005" ca="1">IFERROR(IF((LEFT(INDIRECT("$F"&amp;$S3005),4))="GOTS",IF($G3005="Organic","GOTS_Organic_raw",(IF($G3005="Responsible","GOTS_Responsible",(IF($G3005="No Attribute (Conventional)","GOTS_conventional",(IF($G3005="Recycled Pre/Post-Consumer","GOTS_pre_post",(IF($G3005="In-Conversion","GOTS_in_conversion",(IF($G3005="Sustainably Sourced","Sustainably_sourced",""))))))))))),IF($G3005="Organic","Organic",(IF($G3005="Responsible","Responsible",(IF($G3005="No Attribute (Conventional)","No_Attribute_Conventional",(IF($G3005="Recycled Pre/Post-Consumer","Recycled_Pre_Post_Consumer",(IF($G3005="In-Conversion","In_Conversion",(IF($G3005="Recycled Pre-Consumer","Recycled_Pre_Consumer",(IF($G3005="Recycled Post-Consumer","Recycled_Post_Consumer",(IF($G3005="Sustainably Sourced","Sustainably_sourced","")))))))))))))))),"")</f>
        <v/>
      </c>
      <c r="AE3005" s="13" t="e" cm="1">
        <f t="array" aca="1" ref="AE3005" ca="1">IF(INDIRECT("$F"&amp;$S3005)="","",IF(LEFT(INDIRECT("$F"&amp;$S3005),3)="GRS","GRS_RCS_RM",IF((LEFT(INDIRECT("$F"&amp;$S3005),3))="RCS","GRS_RCS_RM",IF(INDIRECT("$F"&amp;$S3005)="OCS (No Label)","OCS_Conversion_RM",IF(LEFT(INDIRECT("$F"&amp;$S3005),3)="OCS","OCS_RM",IF(RIGHT(INDIRECT("$F"&amp;$S3005),10)="conversion","GOTS_RM_conversion",IF((LEFT(INDIRECT("$F"&amp;$S3005),4))="GOTS","GOTS_RM","Responsible_RM")))))))</f>
        <v>#REF!</v>
      </c>
      <c r="AF3005" s="13" t="str" cm="1">
        <f t="array" aca="1" ref="AF3005" ca="1">IF($S3005="","",INDIRECT("$Z"&amp;$S3005))</f>
        <v/>
      </c>
      <c r="AG3005" s="155"/>
      <c r="AH3005" s="13" t="str" cm="1">
        <f t="array" aca="1" ref="AH3005" ca="1">IFERROR(INDIRECT("$ag"&amp;S3005),"")</f>
        <v/>
      </c>
      <c r="AI3005" s="13" t="e" cm="1">
        <f t="array" aca="1" ref="AI3005" ca="1">INDIRECT("O"&amp;S3004)</f>
        <v>#REF!</v>
      </c>
      <c r="AJ3005" s="13" t="str">
        <f>IF($I3005="","",INDEX('Raw Material'!$A$1:$J$75,MATCH(I3005,'Raw Material'!$A$1:$A$75,0),(MATCH(G3005,'Raw Material'!$A$1:$J$1,0))))</f>
        <v/>
      </c>
      <c r="AK3005" s="13" t="str">
        <f t="shared" si="1383"/>
        <v>YANLIŞRM</v>
      </c>
      <c r="AL3005" s="153" t="str">
        <f t="shared" si="1384"/>
        <v/>
      </c>
    </row>
    <row r="3006" spans="1:38" ht="16.5" customHeight="1">
      <c r="A3006" s="160" t="str">
        <f>IF(B3006="","",COUNTA($B$114:$B3006))</f>
        <v/>
      </c>
      <c r="B3006" s="164"/>
      <c r="C3006" s="165"/>
      <c r="D3006" s="183"/>
      <c r="E3006" s="183"/>
      <c r="F3006" s="172"/>
      <c r="G3006" s="212"/>
      <c r="H3006" s="206"/>
      <c r="I3006" s="206"/>
      <c r="J3006" s="206"/>
      <c r="K3006" s="31"/>
      <c r="L3006" s="177" t="str">
        <f t="shared" ref="L3006" si="1388">IF(R3006="","",LEFT(R3006,LEN(R3006)-2))</f>
        <v/>
      </c>
      <c r="M3006" s="177"/>
      <c r="N3006" s="80"/>
      <c r="O3006" s="184"/>
      <c r="P3006" s="103"/>
      <c r="Q3006" s="84" t="str">
        <f t="shared" si="1385"/>
        <v/>
      </c>
      <c r="R3006" s="159" t="str">
        <f t="shared" ref="R3006" si="1389">CONCATENATE($Q3006,Q3007,Q3008,Q3009,Q3010,Q3011,$Q3012,$Q3013,$Q3014,$Q3015,Q3016,Q3017)</f>
        <v/>
      </c>
      <c r="S3006" s="28" t="str" cm="1">
        <f t="array" aca="1" ref="S3006" ca="1">IF(INDIRECT("A"&amp;114+$U3006)&lt;&gt;"",114+$U3006,"")</f>
        <v/>
      </c>
      <c r="T3006" s="28" t="str">
        <f t="shared" ca="1" si="1386"/>
        <v>$B</v>
      </c>
      <c r="U3006" s="29">
        <f t="shared" si="1359"/>
        <v>2892</v>
      </c>
      <c r="V3006" s="29">
        <v>241.00000000001901</v>
      </c>
      <c r="W3006" s="29">
        <f t="shared" si="1365"/>
        <v>241</v>
      </c>
      <c r="X3006" s="41" t="str" cm="1">
        <f t="array" aca="1" ref="X3006" ca="1">IFERROR(INDEX('PC&amp;PD'!$A$1:$AP$15,ROW('PC&amp;PD'!$A$15),MATCH(INDIRECT(T3006),'PC&amp;PD'!$A$1:$AP$1,0)),"")</f>
        <v/>
      </c>
      <c r="Z3006" s="155" t="str">
        <f t="shared" ref="Z3006" si="1390">IFERROR(IF($F3006="OCS 100","OCS (OCS 100)",IF($F3006="OCS Blended","OCS (OCS Blended)",IF($F3006="OCS (No Label)","OCS (No Label)",IF($F3006="RCS 100","RCS (RCS 100)",IF($F3006="RCS Blended","RCS (RCS Blended)",IF($F3006="GRS","GRS (GRS)",IF($F3006="GRS (No Label)", "GRS (No Label)",IF($F3006="RDS","RDS (RDS)",IF($F3006="RWS","RWS (RWS)",IF($F3006="RAS","RAS (RAS)",IF($F3006="RMS","RMS (RMS)",IF($F3006="GOTS Organic","GOTS (Organic)",IF($F3006="GOTS Made with organic","GOTS (Made with Organic)",IF($F3006="GOTS Organic - in conversion","GOTS (Organic - In Conversion)",IF($F3006="GOTS Made with organic - in conversion","GOTS (Made with Organic - In Conversion)",""))))))))))))))),"")</f>
        <v/>
      </c>
      <c r="AA3006" s="13" t="str">
        <f t="shared" si="1382"/>
        <v/>
      </c>
      <c r="AB3006" s="155" t="str">
        <f t="shared" ref="AB3006" si="1391">IFERROR(IF($F3006="OCS 100", "OCS_100",IF($F3006="OCS Blended", "OCS_Blended",IF($F3006="OCS (No Label)", "OCS_No_Label",IF($F3006="RCS 100", "RCS_100",IF($F3006="RCS Blended","RCS_Blended",IF($F3006="GRS","GRS",IF($F3006="GRS (No Label)", "GRS_No_Label",IF($F3006="RDS","RDS",IF($F3006="RWS","RWS",IF($F3006="RMS","RMS",IF($F3006="GOTS Organic","GOTS_Organic",IF($F3006="GOTS Made with organic","GOTS_Made_with_organic",IF($F3006="GOTS Organic - in conversion","GOTS_Organic_in_Conversion",IF($F3006="GOTS Made with organic - in conversion","GOTS_Made_with_Organic_in_Conversion",IF($F3006="RAS","RAS",""))))))))))))))),"")</f>
        <v/>
      </c>
      <c r="AC3006" s="13" t="str">
        <f t="shared" ca="1" si="1387"/>
        <v>$AB</v>
      </c>
      <c r="AD3006" s="13" t="str" cm="1">
        <f t="array" aca="1" ref="AD3006" ca="1">IFERROR(IF((LEFT(INDIRECT("$F"&amp;$S3006),4))="GOTS",IF($G3006="Organic","GOTS_Organic_raw",(IF($G3006="Responsible","GOTS_Responsible",(IF($G3006="No Attribute (Conventional)","GOTS_conventional",(IF($G3006="Recycled Pre/Post-Consumer","GOTS_pre_post",(IF($G3006="In-Conversion","GOTS_in_conversion",(IF($G3006="Sustainably Sourced","Sustainably_sourced",""))))))))))),IF($G3006="Organic","Organic",(IF($G3006="Responsible","Responsible",(IF($G3006="No Attribute (Conventional)","No_Attribute_Conventional",(IF($G3006="Recycled Pre/Post-Consumer","Recycled_Pre_Post_Consumer",(IF($G3006="In-Conversion","In_Conversion",(IF($G3006="Recycled Pre-Consumer","Recycled_Pre_Consumer",(IF($G3006="Recycled Post-Consumer","Recycled_Post_Consumer",(IF($G3006="Sustainably Sourced","Sustainably_sourced","")))))))))))))))),"")</f>
        <v/>
      </c>
      <c r="AE3006" s="13" t="e" cm="1">
        <f t="array" aca="1" ref="AE3006" ca="1">IF(INDIRECT("$F"&amp;$S3006)="","",IF(LEFT(INDIRECT("$F"&amp;$S3006),3)="GRS","GRS_RCS_RM",IF((LEFT(INDIRECT("$F"&amp;$S3006),3))="RCS","GRS_RCS_RM",IF(INDIRECT("$F"&amp;$S3006)="OCS (No Label)","OCS_Conversion_RM",IF(LEFT(INDIRECT("$F"&amp;$S3006),3)="OCS","OCS_RM",IF(RIGHT(INDIRECT("$F"&amp;$S3006),10)="conversion","GOTS_RM_conversion",IF((LEFT(INDIRECT("$F"&amp;$S3006),4))="GOTS","GOTS_RM","Responsible_RM")))))))</f>
        <v>#REF!</v>
      </c>
      <c r="AF3006" s="13" t="str" cm="1">
        <f t="array" aca="1" ref="AF3006" ca="1">IF($S3006="","",INDIRECT("$Z"&amp;$S3006))</f>
        <v/>
      </c>
      <c r="AG3006" s="155" t="str">
        <f t="shared" si="1364"/>
        <v/>
      </c>
      <c r="AH3006" s="13" t="str" cm="1">
        <f t="array" aca="1" ref="AH3006" ca="1">IFERROR(INDIRECT("$ag"&amp;S3006),"")</f>
        <v/>
      </c>
      <c r="AI3006" s="13" t="e" cm="1">
        <f t="array" aca="1" ref="AI3006" ca="1">INDIRECT("O"&amp;S3005)</f>
        <v>#REF!</v>
      </c>
      <c r="AJ3006" s="13" t="str">
        <f>IF($I3006="","",INDEX('Raw Material'!$A$1:$J$75,MATCH(I3006,'Raw Material'!$A$1:$A$75,0),(MATCH(G3006,'Raw Material'!$A$1:$J$1,0))))</f>
        <v/>
      </c>
      <c r="AK3006" s="13" t="str">
        <f t="shared" si="1383"/>
        <v>YANLIŞRM</v>
      </c>
      <c r="AL3006" s="153" t="str">
        <f t="shared" si="1384"/>
        <v/>
      </c>
    </row>
    <row r="3007" spans="1:38" ht="16.5" customHeight="1">
      <c r="A3007" s="161"/>
      <c r="B3007" s="166"/>
      <c r="C3007" s="167"/>
      <c r="D3007" s="156"/>
      <c r="E3007" s="156"/>
      <c r="F3007" s="173"/>
      <c r="G3007" s="181"/>
      <c r="H3007" s="182"/>
      <c r="I3007" s="182"/>
      <c r="J3007" s="182"/>
      <c r="K3007" s="32"/>
      <c r="L3007" s="178"/>
      <c r="M3007" s="178"/>
      <c r="N3007" s="81"/>
      <c r="O3007" s="185"/>
      <c r="P3007" s="103"/>
      <c r="Q3007" s="84" t="str">
        <f t="shared" si="1385"/>
        <v/>
      </c>
      <c r="R3007" s="159"/>
      <c r="S3007" s="28" t="str" cm="1">
        <f t="array" aca="1" ref="S3007" ca="1">IF(INDIRECT("A"&amp;114+$U3007)&lt;&gt;"",114+$U3007,"")</f>
        <v/>
      </c>
      <c r="T3007" s="28" t="str">
        <f t="shared" ca="1" si="1386"/>
        <v>$B</v>
      </c>
      <c r="U3007" s="29">
        <f t="shared" ref="U3007:U3070" si="1392">(12*W3007)</f>
        <v>2892</v>
      </c>
      <c r="V3007" s="29">
        <v>241.08333333335199</v>
      </c>
      <c r="W3007" s="29">
        <f t="shared" si="1365"/>
        <v>241</v>
      </c>
      <c r="X3007" s="41" t="str" cm="1">
        <f t="array" aca="1" ref="X3007" ca="1">IFERROR(INDEX('PC&amp;PD'!$A$1:$AP$15,ROW('PC&amp;PD'!$A$15),MATCH(INDIRECT(T3007),'PC&amp;PD'!$A$1:$AP$1,0)),"")</f>
        <v/>
      </c>
      <c r="Z3007" s="155"/>
      <c r="AA3007" s="13" t="str">
        <f t="shared" si="1382"/>
        <v/>
      </c>
      <c r="AB3007" s="155"/>
      <c r="AC3007" s="13" t="str">
        <f t="shared" ca="1" si="1387"/>
        <v>$AB</v>
      </c>
      <c r="AD3007" s="13" t="str" cm="1">
        <f t="array" aca="1" ref="AD3007" ca="1">IFERROR(IF((LEFT(INDIRECT("$F"&amp;$S3007),4))="GOTS",IF($G3007="Organic","GOTS_Organic_raw",(IF($G3007="Responsible","GOTS_Responsible",(IF($G3007="No Attribute (Conventional)","GOTS_conventional",(IF($G3007="Recycled Pre/Post-Consumer","GOTS_pre_post",(IF($G3007="In-Conversion","GOTS_in_conversion",(IF($G3007="Sustainably Sourced","Sustainably_sourced",""))))))))))),IF($G3007="Organic","Organic",(IF($G3007="Responsible","Responsible",(IF($G3007="No Attribute (Conventional)","No_Attribute_Conventional",(IF($G3007="Recycled Pre/Post-Consumer","Recycled_Pre_Post_Consumer",(IF($G3007="In-Conversion","In_Conversion",(IF($G3007="Recycled Pre-Consumer","Recycled_Pre_Consumer",(IF($G3007="Recycled Post-Consumer","Recycled_Post_Consumer",(IF($G3007="Sustainably Sourced","Sustainably_sourced","")))))))))))))))),"")</f>
        <v/>
      </c>
      <c r="AE3007" s="13" t="e" cm="1">
        <f t="array" aca="1" ref="AE3007" ca="1">IF(INDIRECT("$F"&amp;$S3007)="","",IF(LEFT(INDIRECT("$F"&amp;$S3007),3)="GRS","GRS_RCS_RM",IF((LEFT(INDIRECT("$F"&amp;$S3007),3))="RCS","GRS_RCS_RM",IF(INDIRECT("$F"&amp;$S3007)="OCS (No Label)","OCS_Conversion_RM",IF(LEFT(INDIRECT("$F"&amp;$S3007),3)="OCS","OCS_RM",IF(RIGHT(INDIRECT("$F"&amp;$S3007),10)="conversion","GOTS_RM_conversion",IF((LEFT(INDIRECT("$F"&amp;$S3007),4))="GOTS","GOTS_RM","Responsible_RM")))))))</f>
        <v>#REF!</v>
      </c>
      <c r="AF3007" s="13" t="str" cm="1">
        <f t="array" aca="1" ref="AF3007" ca="1">IF($S3007="","",INDIRECT("$Z"&amp;$S3007))</f>
        <v/>
      </c>
      <c r="AG3007" s="155"/>
      <c r="AH3007" s="13" t="str" cm="1">
        <f t="array" aca="1" ref="AH3007" ca="1">IFERROR(INDIRECT("$ag"&amp;S3007),"")</f>
        <v/>
      </c>
      <c r="AI3007" s="13" t="e" cm="1">
        <f t="array" aca="1" ref="AI3007" ca="1">INDIRECT("O"&amp;S3006)</f>
        <v>#REF!</v>
      </c>
      <c r="AJ3007" s="13" t="str">
        <f>IF($I3007="","",INDEX('Raw Material'!$A$1:$J$75,MATCH(I3007,'Raw Material'!$A$1:$A$75,0),(MATCH(G3007,'Raw Material'!$A$1:$J$1,0))))</f>
        <v/>
      </c>
      <c r="AK3007" s="13" t="str">
        <f t="shared" si="1383"/>
        <v>YANLIŞRM</v>
      </c>
      <c r="AL3007" s="153" t="str">
        <f t="shared" si="1384"/>
        <v/>
      </c>
    </row>
    <row r="3008" spans="1:38" ht="16.5" customHeight="1">
      <c r="A3008" s="161"/>
      <c r="B3008" s="166"/>
      <c r="C3008" s="167"/>
      <c r="D3008" s="156"/>
      <c r="E3008" s="156"/>
      <c r="F3008" s="173"/>
      <c r="G3008" s="181"/>
      <c r="H3008" s="182"/>
      <c r="I3008" s="182"/>
      <c r="J3008" s="182"/>
      <c r="K3008" s="32"/>
      <c r="L3008" s="178"/>
      <c r="M3008" s="178"/>
      <c r="N3008" s="81"/>
      <c r="O3008" s="185"/>
      <c r="P3008" s="103"/>
      <c r="Q3008" s="84" t="str">
        <f t="shared" si="1385"/>
        <v/>
      </c>
      <c r="R3008" s="159"/>
      <c r="S3008" s="28" t="str" cm="1">
        <f t="array" aca="1" ref="S3008" ca="1">IF(INDIRECT("A"&amp;114+$U3008)&lt;&gt;"",114+$U3008,"")</f>
        <v/>
      </c>
      <c r="T3008" s="28" t="str">
        <f t="shared" ca="1" si="1386"/>
        <v>$B</v>
      </c>
      <c r="U3008" s="29">
        <f t="shared" si="1392"/>
        <v>2892</v>
      </c>
      <c r="V3008" s="29">
        <v>241.16666666668601</v>
      </c>
      <c r="W3008" s="29">
        <f t="shared" si="1365"/>
        <v>241</v>
      </c>
      <c r="X3008" s="41" t="str" cm="1">
        <f t="array" aca="1" ref="X3008" ca="1">IFERROR(INDEX('PC&amp;PD'!$A$1:$AP$15,ROW('PC&amp;PD'!$A$15),MATCH(INDIRECT(T3008),'PC&amp;PD'!$A$1:$AP$1,0)),"")</f>
        <v/>
      </c>
      <c r="Z3008" s="155"/>
      <c r="AA3008" s="13" t="str">
        <f t="shared" si="1382"/>
        <v/>
      </c>
      <c r="AB3008" s="155"/>
      <c r="AC3008" s="13" t="str">
        <f t="shared" ca="1" si="1387"/>
        <v>$AB</v>
      </c>
      <c r="AD3008" s="13" t="str" cm="1">
        <f t="array" aca="1" ref="AD3008" ca="1">IFERROR(IF((LEFT(INDIRECT("$F"&amp;$S3008),4))="GOTS",IF($G3008="Organic","GOTS_Organic_raw",(IF($G3008="Responsible","GOTS_Responsible",(IF($G3008="No Attribute (Conventional)","GOTS_conventional",(IF($G3008="Recycled Pre/Post-Consumer","GOTS_pre_post",(IF($G3008="In-Conversion","GOTS_in_conversion",(IF($G3008="Sustainably Sourced","Sustainably_sourced",""))))))))))),IF($G3008="Organic","Organic",(IF($G3008="Responsible","Responsible",(IF($G3008="No Attribute (Conventional)","No_Attribute_Conventional",(IF($G3008="Recycled Pre/Post-Consumer","Recycled_Pre_Post_Consumer",(IF($G3008="In-Conversion","In_Conversion",(IF($G3008="Recycled Pre-Consumer","Recycled_Pre_Consumer",(IF($G3008="Recycled Post-Consumer","Recycled_Post_Consumer",(IF($G3008="Sustainably Sourced","Sustainably_sourced","")))))))))))))))),"")</f>
        <v/>
      </c>
      <c r="AE3008" s="13" t="e" cm="1">
        <f t="array" aca="1" ref="AE3008" ca="1">IF(INDIRECT("$F"&amp;$S3008)="","",IF(LEFT(INDIRECT("$F"&amp;$S3008),3)="GRS","GRS_RCS_RM",IF((LEFT(INDIRECT("$F"&amp;$S3008),3))="RCS","GRS_RCS_RM",IF(INDIRECT("$F"&amp;$S3008)="OCS (No Label)","OCS_Conversion_RM",IF(LEFT(INDIRECT("$F"&amp;$S3008),3)="OCS","OCS_RM",IF(RIGHT(INDIRECT("$F"&amp;$S3008),10)="conversion","GOTS_RM_conversion",IF((LEFT(INDIRECT("$F"&amp;$S3008),4))="GOTS","GOTS_RM","Responsible_RM")))))))</f>
        <v>#REF!</v>
      </c>
      <c r="AF3008" s="13" t="str" cm="1">
        <f t="array" aca="1" ref="AF3008" ca="1">IF($S3008="","",INDIRECT("$Z"&amp;$S3008))</f>
        <v/>
      </c>
      <c r="AG3008" s="155"/>
      <c r="AH3008" s="13" t="str" cm="1">
        <f t="array" aca="1" ref="AH3008" ca="1">IFERROR(INDIRECT("$ag"&amp;S3008),"")</f>
        <v/>
      </c>
      <c r="AI3008" s="13" t="e" cm="1">
        <f t="array" aca="1" ref="AI3008" ca="1">INDIRECT("O"&amp;S3007)</f>
        <v>#REF!</v>
      </c>
      <c r="AJ3008" s="13" t="str">
        <f>IF($I3008="","",INDEX('Raw Material'!$A$1:$J$75,MATCH(I3008,'Raw Material'!$A$1:$A$75,0),(MATCH(G3008,'Raw Material'!$A$1:$J$1,0))))</f>
        <v/>
      </c>
      <c r="AK3008" s="13" t="str">
        <f t="shared" si="1383"/>
        <v>YANLIŞRM</v>
      </c>
      <c r="AL3008" s="153" t="str">
        <f t="shared" si="1384"/>
        <v/>
      </c>
    </row>
    <row r="3009" spans="1:38" ht="16.5" customHeight="1">
      <c r="A3009" s="161"/>
      <c r="B3009" s="166"/>
      <c r="C3009" s="167"/>
      <c r="D3009" s="156"/>
      <c r="E3009" s="156"/>
      <c r="F3009" s="174"/>
      <c r="G3009" s="181"/>
      <c r="H3009" s="182"/>
      <c r="I3009" s="182"/>
      <c r="J3009" s="182"/>
      <c r="K3009" s="32"/>
      <c r="L3009" s="178"/>
      <c r="M3009" s="178"/>
      <c r="N3009" s="81"/>
      <c r="O3009" s="185"/>
      <c r="P3009" s="103"/>
      <c r="Q3009" s="84" t="str">
        <f t="shared" si="1385"/>
        <v/>
      </c>
      <c r="R3009" s="159"/>
      <c r="S3009" s="28" t="str" cm="1">
        <f t="array" aca="1" ref="S3009" ca="1">IF(INDIRECT("A"&amp;114+$U3009)&lt;&gt;"",114+$U3009,"")</f>
        <v/>
      </c>
      <c r="T3009" s="28" t="str">
        <f t="shared" ca="1" si="1386"/>
        <v>$B</v>
      </c>
      <c r="U3009" s="29">
        <f t="shared" si="1392"/>
        <v>2892</v>
      </c>
      <c r="V3009" s="29">
        <v>241.25000000001901</v>
      </c>
      <c r="W3009" s="29">
        <f t="shared" si="1365"/>
        <v>241</v>
      </c>
      <c r="X3009" s="41" t="str" cm="1">
        <f t="array" aca="1" ref="X3009" ca="1">IFERROR(INDEX('PC&amp;PD'!$A$1:$AP$15,ROW('PC&amp;PD'!$A$15),MATCH(INDIRECT(T3009),'PC&amp;PD'!$A$1:$AP$1,0)),"")</f>
        <v/>
      </c>
      <c r="Z3009" s="155"/>
      <c r="AA3009" s="13" t="str">
        <f t="shared" si="1382"/>
        <v/>
      </c>
      <c r="AB3009" s="155"/>
      <c r="AC3009" s="13" t="str">
        <f t="shared" ca="1" si="1387"/>
        <v>$AB</v>
      </c>
      <c r="AD3009" s="13" t="str" cm="1">
        <f t="array" aca="1" ref="AD3009" ca="1">IFERROR(IF((LEFT(INDIRECT("$F"&amp;$S3009),4))="GOTS",IF($G3009="Organic","GOTS_Organic_raw",(IF($G3009="Responsible","GOTS_Responsible",(IF($G3009="No Attribute (Conventional)","GOTS_conventional",(IF($G3009="Recycled Pre/Post-Consumer","GOTS_pre_post",(IF($G3009="In-Conversion","GOTS_in_conversion",(IF($G3009="Sustainably Sourced","Sustainably_sourced",""))))))))))),IF($G3009="Organic","Organic",(IF($G3009="Responsible","Responsible",(IF($G3009="No Attribute (Conventional)","No_Attribute_Conventional",(IF($G3009="Recycled Pre/Post-Consumer","Recycled_Pre_Post_Consumer",(IF($G3009="In-Conversion","In_Conversion",(IF($G3009="Recycled Pre-Consumer","Recycled_Pre_Consumer",(IF($G3009="Recycled Post-Consumer","Recycled_Post_Consumer",(IF($G3009="Sustainably Sourced","Sustainably_sourced","")))))))))))))))),"")</f>
        <v/>
      </c>
      <c r="AE3009" s="13" t="e" cm="1">
        <f t="array" aca="1" ref="AE3009" ca="1">IF(INDIRECT("$F"&amp;$S3009)="","",IF(LEFT(INDIRECT("$F"&amp;$S3009),3)="GRS","GRS_RCS_RM",IF((LEFT(INDIRECT("$F"&amp;$S3009),3))="RCS","GRS_RCS_RM",IF(INDIRECT("$F"&amp;$S3009)="OCS (No Label)","OCS_Conversion_RM",IF(LEFT(INDIRECT("$F"&amp;$S3009),3)="OCS","OCS_RM",IF(RIGHT(INDIRECT("$F"&amp;$S3009),10)="conversion","GOTS_RM_conversion",IF((LEFT(INDIRECT("$F"&amp;$S3009),4))="GOTS","GOTS_RM","Responsible_RM")))))))</f>
        <v>#REF!</v>
      </c>
      <c r="AF3009" s="13" t="str" cm="1">
        <f t="array" aca="1" ref="AF3009" ca="1">IF($S3009="","",INDIRECT("$Z"&amp;$S3009))</f>
        <v/>
      </c>
      <c r="AG3009" s="155"/>
      <c r="AH3009" s="13" t="str" cm="1">
        <f t="array" aca="1" ref="AH3009" ca="1">IFERROR(INDIRECT("$ag"&amp;S3009),"")</f>
        <v/>
      </c>
      <c r="AI3009" s="13" t="e" cm="1">
        <f t="array" aca="1" ref="AI3009" ca="1">INDIRECT("O"&amp;S3008)</f>
        <v>#REF!</v>
      </c>
      <c r="AJ3009" s="13" t="str">
        <f>IF($I3009="","",INDEX('Raw Material'!$A$1:$J$75,MATCH(I3009,'Raw Material'!$A$1:$A$75,0),(MATCH(G3009,'Raw Material'!$A$1:$J$1,0))))</f>
        <v/>
      </c>
      <c r="AK3009" s="13" t="str">
        <f t="shared" si="1383"/>
        <v>YANLIŞRM</v>
      </c>
      <c r="AL3009" s="153" t="str">
        <f t="shared" si="1384"/>
        <v/>
      </c>
    </row>
    <row r="3010" spans="1:38" ht="16.5" customHeight="1">
      <c r="A3010" s="161"/>
      <c r="B3010" s="166"/>
      <c r="C3010" s="167"/>
      <c r="D3010" s="156"/>
      <c r="E3010" s="156"/>
      <c r="F3010" s="174"/>
      <c r="G3010" s="181"/>
      <c r="H3010" s="182"/>
      <c r="I3010" s="182"/>
      <c r="J3010" s="182"/>
      <c r="K3010" s="32"/>
      <c r="L3010" s="178"/>
      <c r="M3010" s="178"/>
      <c r="N3010" s="81"/>
      <c r="O3010" s="185"/>
      <c r="P3010" s="103"/>
      <c r="Q3010" s="84" t="str">
        <f t="shared" si="1385"/>
        <v/>
      </c>
      <c r="R3010" s="159"/>
      <c r="S3010" s="28" t="str" cm="1">
        <f t="array" aca="1" ref="S3010" ca="1">IF(INDIRECT("A"&amp;114+$U3010)&lt;&gt;"",114+$U3010,"")</f>
        <v/>
      </c>
      <c r="T3010" s="28" t="str">
        <f t="shared" ca="1" si="1386"/>
        <v>$B</v>
      </c>
      <c r="U3010" s="29">
        <f t="shared" si="1392"/>
        <v>2892</v>
      </c>
      <c r="V3010" s="29">
        <v>241.33333333335199</v>
      </c>
      <c r="W3010" s="29">
        <f t="shared" si="1365"/>
        <v>241</v>
      </c>
      <c r="X3010" s="41" t="str" cm="1">
        <f t="array" aca="1" ref="X3010" ca="1">IFERROR(INDEX('PC&amp;PD'!$A$1:$AP$15,ROW('PC&amp;PD'!$A$15),MATCH(INDIRECT(T3010),'PC&amp;PD'!$A$1:$AP$1,0)),"")</f>
        <v/>
      </c>
      <c r="Z3010" s="155"/>
      <c r="AA3010" s="13" t="str">
        <f t="shared" si="1382"/>
        <v/>
      </c>
      <c r="AB3010" s="155"/>
      <c r="AC3010" s="13" t="str">
        <f t="shared" ca="1" si="1387"/>
        <v>$AB</v>
      </c>
      <c r="AD3010" s="13" t="str" cm="1">
        <f t="array" aca="1" ref="AD3010" ca="1">IFERROR(IF((LEFT(INDIRECT("$F"&amp;$S3010),4))="GOTS",IF($G3010="Organic","GOTS_Organic_raw",(IF($G3010="Responsible","GOTS_Responsible",(IF($G3010="No Attribute (Conventional)","GOTS_conventional",(IF($G3010="Recycled Pre/Post-Consumer","GOTS_pre_post",(IF($G3010="In-Conversion","GOTS_in_conversion",(IF($G3010="Sustainably Sourced","Sustainably_sourced",""))))))))))),IF($G3010="Organic","Organic",(IF($G3010="Responsible","Responsible",(IF($G3010="No Attribute (Conventional)","No_Attribute_Conventional",(IF($G3010="Recycled Pre/Post-Consumer","Recycled_Pre_Post_Consumer",(IF($G3010="In-Conversion","In_Conversion",(IF($G3010="Recycled Pre-Consumer","Recycled_Pre_Consumer",(IF($G3010="Recycled Post-Consumer","Recycled_Post_Consumer",(IF($G3010="Sustainably Sourced","Sustainably_sourced","")))))))))))))))),"")</f>
        <v/>
      </c>
      <c r="AE3010" s="13" t="e" cm="1">
        <f t="array" aca="1" ref="AE3010" ca="1">IF(INDIRECT("$F"&amp;$S3010)="","",IF(LEFT(INDIRECT("$F"&amp;$S3010),3)="GRS","GRS_RCS_RM",IF((LEFT(INDIRECT("$F"&amp;$S3010),3))="RCS","GRS_RCS_RM",IF(INDIRECT("$F"&amp;$S3010)="OCS (No Label)","OCS_Conversion_RM",IF(LEFT(INDIRECT("$F"&amp;$S3010),3)="OCS","OCS_RM",IF(RIGHT(INDIRECT("$F"&amp;$S3010),10)="conversion","GOTS_RM_conversion",IF((LEFT(INDIRECT("$F"&amp;$S3010),4))="GOTS","GOTS_RM","Responsible_RM")))))))</f>
        <v>#REF!</v>
      </c>
      <c r="AF3010" s="13" t="str" cm="1">
        <f t="array" aca="1" ref="AF3010" ca="1">IF($S3010="","",INDIRECT("$Z"&amp;$S3010))</f>
        <v/>
      </c>
      <c r="AG3010" s="155"/>
      <c r="AH3010" s="13" t="str" cm="1">
        <f t="array" aca="1" ref="AH3010" ca="1">IFERROR(INDIRECT("$ag"&amp;S3010),"")</f>
        <v/>
      </c>
      <c r="AI3010" s="13" t="e" cm="1">
        <f t="array" aca="1" ref="AI3010" ca="1">INDIRECT("O"&amp;S3009)</f>
        <v>#REF!</v>
      </c>
      <c r="AJ3010" s="13" t="str">
        <f>IF($I3010="","",INDEX('Raw Material'!$A$1:$J$75,MATCH(I3010,'Raw Material'!$A$1:$A$75,0),(MATCH(G3010,'Raw Material'!$A$1:$J$1,0))))</f>
        <v/>
      </c>
      <c r="AK3010" s="13" t="str">
        <f t="shared" si="1383"/>
        <v>YANLIŞRM</v>
      </c>
      <c r="AL3010" s="153" t="str">
        <f t="shared" si="1384"/>
        <v/>
      </c>
    </row>
    <row r="3011" spans="1:38" ht="16.5" customHeight="1">
      <c r="A3011" s="161"/>
      <c r="B3011" s="166"/>
      <c r="C3011" s="167"/>
      <c r="D3011" s="156"/>
      <c r="E3011" s="156"/>
      <c r="F3011" s="174"/>
      <c r="G3011" s="181"/>
      <c r="H3011" s="182"/>
      <c r="I3011" s="182"/>
      <c r="J3011" s="182"/>
      <c r="K3011" s="32"/>
      <c r="L3011" s="178"/>
      <c r="M3011" s="178"/>
      <c r="N3011" s="81"/>
      <c r="O3011" s="185"/>
      <c r="P3011" s="103"/>
      <c r="Q3011" s="84" t="str">
        <f t="shared" si="1385"/>
        <v/>
      </c>
      <c r="R3011" s="159"/>
      <c r="S3011" s="28" t="str" cm="1">
        <f t="array" aca="1" ref="S3011" ca="1">IF(INDIRECT("A"&amp;114+$U3011)&lt;&gt;"",114+$U3011,"")</f>
        <v/>
      </c>
      <c r="T3011" s="28" t="str">
        <f t="shared" ca="1" si="1386"/>
        <v>$B</v>
      </c>
      <c r="U3011" s="29">
        <f t="shared" si="1392"/>
        <v>2892</v>
      </c>
      <c r="V3011" s="29">
        <v>241.41666666668601</v>
      </c>
      <c r="W3011" s="29">
        <f t="shared" si="1365"/>
        <v>241</v>
      </c>
      <c r="X3011" s="41" t="str" cm="1">
        <f t="array" aca="1" ref="X3011" ca="1">IFERROR(INDEX('PC&amp;PD'!$A$1:$AP$15,ROW('PC&amp;PD'!$A$15),MATCH(INDIRECT(T3011),'PC&amp;PD'!$A$1:$AP$1,0)),"")</f>
        <v/>
      </c>
      <c r="Z3011" s="155"/>
      <c r="AA3011" s="13" t="str">
        <f t="shared" si="1382"/>
        <v/>
      </c>
      <c r="AB3011" s="155"/>
      <c r="AC3011" s="13" t="str">
        <f t="shared" ca="1" si="1387"/>
        <v>$AB</v>
      </c>
      <c r="AD3011" s="13" t="str" cm="1">
        <f t="array" aca="1" ref="AD3011" ca="1">IFERROR(IF((LEFT(INDIRECT("$F"&amp;$S3011),4))="GOTS",IF($G3011="Organic","GOTS_Organic_raw",(IF($G3011="Responsible","GOTS_Responsible",(IF($G3011="No Attribute (Conventional)","GOTS_conventional",(IF($G3011="Recycled Pre/Post-Consumer","GOTS_pre_post",(IF($G3011="In-Conversion","GOTS_in_conversion",(IF($G3011="Sustainably Sourced","Sustainably_sourced",""))))))))))),IF($G3011="Organic","Organic",(IF($G3011="Responsible","Responsible",(IF($G3011="No Attribute (Conventional)","No_Attribute_Conventional",(IF($G3011="Recycled Pre/Post-Consumer","Recycled_Pre_Post_Consumer",(IF($G3011="In-Conversion","In_Conversion",(IF($G3011="Recycled Pre-Consumer","Recycled_Pre_Consumer",(IF($G3011="Recycled Post-Consumer","Recycled_Post_Consumer",(IF($G3011="Sustainably Sourced","Sustainably_sourced","")))))))))))))))),"")</f>
        <v/>
      </c>
      <c r="AE3011" s="13" t="e" cm="1">
        <f t="array" aca="1" ref="AE3011" ca="1">IF(INDIRECT("$F"&amp;$S3011)="","",IF(LEFT(INDIRECT("$F"&amp;$S3011),3)="GRS","GRS_RCS_RM",IF((LEFT(INDIRECT("$F"&amp;$S3011),3))="RCS","GRS_RCS_RM",IF(INDIRECT("$F"&amp;$S3011)="OCS (No Label)","OCS_Conversion_RM",IF(LEFT(INDIRECT("$F"&amp;$S3011),3)="OCS","OCS_RM",IF(RIGHT(INDIRECT("$F"&amp;$S3011),10)="conversion","GOTS_RM_conversion",IF((LEFT(INDIRECT("$F"&amp;$S3011),4))="GOTS","GOTS_RM","Responsible_RM")))))))</f>
        <v>#REF!</v>
      </c>
      <c r="AF3011" s="13" t="str" cm="1">
        <f t="array" aca="1" ref="AF3011" ca="1">IF($S3011="","",INDIRECT("$Z"&amp;$S3011))</f>
        <v/>
      </c>
      <c r="AG3011" s="155"/>
      <c r="AH3011" s="13" t="str" cm="1">
        <f t="array" aca="1" ref="AH3011" ca="1">IFERROR(INDIRECT("$ag"&amp;S3011),"")</f>
        <v/>
      </c>
      <c r="AI3011" s="13" t="e" cm="1">
        <f t="array" aca="1" ref="AI3011" ca="1">INDIRECT("O"&amp;S3010)</f>
        <v>#REF!</v>
      </c>
      <c r="AJ3011" s="13" t="str">
        <f>IF($I3011="","",INDEX('Raw Material'!$A$1:$J$75,MATCH(I3011,'Raw Material'!$A$1:$A$75,0),(MATCH(G3011,'Raw Material'!$A$1:$J$1,0))))</f>
        <v/>
      </c>
      <c r="AK3011" s="13" t="str">
        <f t="shared" si="1383"/>
        <v>YANLIŞRM</v>
      </c>
      <c r="AL3011" s="153" t="str">
        <f t="shared" si="1384"/>
        <v/>
      </c>
    </row>
    <row r="3012" spans="1:38" ht="16.5" customHeight="1">
      <c r="A3012" s="162"/>
      <c r="B3012" s="168"/>
      <c r="C3012" s="169"/>
      <c r="D3012" s="156"/>
      <c r="E3012" s="156"/>
      <c r="F3012" s="175"/>
      <c r="G3012" s="181"/>
      <c r="H3012" s="182"/>
      <c r="I3012" s="182"/>
      <c r="J3012" s="182"/>
      <c r="K3012" s="32"/>
      <c r="L3012" s="179"/>
      <c r="M3012" s="179"/>
      <c r="N3012" s="81"/>
      <c r="O3012" s="185"/>
      <c r="P3012" s="103"/>
      <c r="Q3012" s="84" t="str">
        <f t="shared" si="1385"/>
        <v/>
      </c>
      <c r="R3012" s="159"/>
      <c r="S3012" s="28" t="str" cm="1">
        <f t="array" aca="1" ref="S3012" ca="1">IF(INDIRECT("A"&amp;114+$U3012)&lt;&gt;"",114+$U3012,"")</f>
        <v/>
      </c>
      <c r="T3012" s="28" t="str">
        <f t="shared" ca="1" si="1386"/>
        <v>$B</v>
      </c>
      <c r="U3012" s="29">
        <f t="shared" si="1392"/>
        <v>2892</v>
      </c>
      <c r="V3012" s="29">
        <v>241.50000000001901</v>
      </c>
      <c r="W3012" s="29">
        <f t="shared" si="1365"/>
        <v>241</v>
      </c>
      <c r="X3012" s="41" t="str" cm="1">
        <f t="array" aca="1" ref="X3012" ca="1">IFERROR(INDEX('PC&amp;PD'!$A$1:$AP$15,ROW('PC&amp;PD'!$A$15),MATCH(INDIRECT(T3012),'PC&amp;PD'!$A$1:$AP$1,0)),"")</f>
        <v/>
      </c>
      <c r="Z3012" s="155"/>
      <c r="AA3012" s="13" t="str">
        <f t="shared" si="1382"/>
        <v/>
      </c>
      <c r="AB3012" s="155"/>
      <c r="AC3012" s="13" t="str">
        <f t="shared" ca="1" si="1387"/>
        <v>$AB</v>
      </c>
      <c r="AD3012" s="13" t="str" cm="1">
        <f t="array" aca="1" ref="AD3012" ca="1">IFERROR(IF((LEFT(INDIRECT("$F"&amp;$S3012),4))="GOTS",IF($G3012="Organic","GOTS_Organic_raw",(IF($G3012="Responsible","GOTS_Responsible",(IF($G3012="No Attribute (Conventional)","GOTS_conventional",(IF($G3012="Recycled Pre/Post-Consumer","GOTS_pre_post",(IF($G3012="In-Conversion","GOTS_in_conversion",(IF($G3012="Sustainably Sourced","Sustainably_sourced",""))))))))))),IF($G3012="Organic","Organic",(IF($G3012="Responsible","Responsible",(IF($G3012="No Attribute (Conventional)","No_Attribute_Conventional",(IF($G3012="Recycled Pre/Post-Consumer","Recycled_Pre_Post_Consumer",(IF($G3012="In-Conversion","In_Conversion",(IF($G3012="Recycled Pre-Consumer","Recycled_Pre_Consumer",(IF($G3012="Recycled Post-Consumer","Recycled_Post_Consumer",(IF($G3012="Sustainably Sourced","Sustainably_sourced","")))))))))))))))),"")</f>
        <v/>
      </c>
      <c r="AE3012" s="13" t="e" cm="1">
        <f t="array" aca="1" ref="AE3012" ca="1">IF(INDIRECT("$F"&amp;$S3012)="","",IF(LEFT(INDIRECT("$F"&amp;$S3012),3)="GRS","GRS_RCS_RM",IF((LEFT(INDIRECT("$F"&amp;$S3012),3))="RCS","GRS_RCS_RM",IF(INDIRECT("$F"&amp;$S3012)="OCS (No Label)","OCS_Conversion_RM",IF(LEFT(INDIRECT("$F"&amp;$S3012),3)="OCS","OCS_RM",IF(RIGHT(INDIRECT("$F"&amp;$S3012),10)="conversion","GOTS_RM_conversion",IF((LEFT(INDIRECT("$F"&amp;$S3012),4))="GOTS","GOTS_RM","Responsible_RM")))))))</f>
        <v>#REF!</v>
      </c>
      <c r="AF3012" s="13" t="str" cm="1">
        <f t="array" aca="1" ref="AF3012" ca="1">IF($S3012="","",INDIRECT("$Z"&amp;$S3012))</f>
        <v/>
      </c>
      <c r="AG3012" s="155"/>
      <c r="AH3012" s="13" t="str" cm="1">
        <f t="array" aca="1" ref="AH3012" ca="1">IFERROR(INDIRECT("$ag"&amp;S3012),"")</f>
        <v/>
      </c>
      <c r="AI3012" s="13" t="e" cm="1">
        <f t="array" aca="1" ref="AI3012" ca="1">INDIRECT("O"&amp;S3011)</f>
        <v>#REF!</v>
      </c>
      <c r="AJ3012" s="13" t="str">
        <f>IF($I3012="","",INDEX('Raw Material'!$A$1:$J$75,MATCH(I3012,'Raw Material'!$A$1:$A$75,0),(MATCH(G3012,'Raw Material'!$A$1:$J$1,0))))</f>
        <v/>
      </c>
      <c r="AK3012" s="13" t="str">
        <f t="shared" si="1383"/>
        <v>YANLIŞRM</v>
      </c>
      <c r="AL3012" s="153" t="str">
        <f t="shared" si="1384"/>
        <v/>
      </c>
    </row>
    <row r="3013" spans="1:38" ht="16.5" customHeight="1">
      <c r="A3013" s="162"/>
      <c r="B3013" s="168"/>
      <c r="C3013" s="169"/>
      <c r="D3013" s="156"/>
      <c r="E3013" s="156"/>
      <c r="F3013" s="175"/>
      <c r="G3013" s="181"/>
      <c r="H3013" s="182"/>
      <c r="I3013" s="182"/>
      <c r="J3013" s="182"/>
      <c r="K3013" s="32"/>
      <c r="L3013" s="179"/>
      <c r="M3013" s="179"/>
      <c r="N3013" s="81"/>
      <c r="O3013" s="185"/>
      <c r="P3013" s="103"/>
      <c r="Q3013" s="84" t="str">
        <f t="shared" si="1385"/>
        <v/>
      </c>
      <c r="R3013" s="159"/>
      <c r="S3013" s="28" t="str" cm="1">
        <f t="array" aca="1" ref="S3013" ca="1">IF(INDIRECT("A"&amp;114+$U3013)&lt;&gt;"",114+$U3013,"")</f>
        <v/>
      </c>
      <c r="T3013" s="28" t="str">
        <f t="shared" ca="1" si="1386"/>
        <v>$B</v>
      </c>
      <c r="U3013" s="29">
        <f t="shared" si="1392"/>
        <v>2892</v>
      </c>
      <c r="V3013" s="29">
        <v>241.58333333335199</v>
      </c>
      <c r="W3013" s="29">
        <f t="shared" si="1365"/>
        <v>241</v>
      </c>
      <c r="X3013" s="41" t="str" cm="1">
        <f t="array" aca="1" ref="X3013" ca="1">IFERROR(INDEX('PC&amp;PD'!$A$1:$AP$15,ROW('PC&amp;PD'!$A$15),MATCH(INDIRECT(T3013),'PC&amp;PD'!$A$1:$AP$1,0)),"")</f>
        <v/>
      </c>
      <c r="Z3013" s="155"/>
      <c r="AA3013" s="13" t="str">
        <f t="shared" si="1382"/>
        <v/>
      </c>
      <c r="AB3013" s="155"/>
      <c r="AC3013" s="13" t="str">
        <f t="shared" ca="1" si="1387"/>
        <v>$AB</v>
      </c>
      <c r="AD3013" s="13" t="str" cm="1">
        <f t="array" aca="1" ref="AD3013" ca="1">IFERROR(IF((LEFT(INDIRECT("$F"&amp;$S3013),4))="GOTS",IF($G3013="Organic","GOTS_Organic_raw",(IF($G3013="Responsible","GOTS_Responsible",(IF($G3013="No Attribute (Conventional)","GOTS_conventional",(IF($G3013="Recycled Pre/Post-Consumer","GOTS_pre_post",(IF($G3013="In-Conversion","GOTS_in_conversion",(IF($G3013="Sustainably Sourced","Sustainably_sourced",""))))))))))),IF($G3013="Organic","Organic",(IF($G3013="Responsible","Responsible",(IF($G3013="No Attribute (Conventional)","No_Attribute_Conventional",(IF($G3013="Recycled Pre/Post-Consumer","Recycled_Pre_Post_Consumer",(IF($G3013="In-Conversion","In_Conversion",(IF($G3013="Recycled Pre-Consumer","Recycled_Pre_Consumer",(IF($G3013="Recycled Post-Consumer","Recycled_Post_Consumer",(IF($G3013="Sustainably Sourced","Sustainably_sourced","")))))))))))))))),"")</f>
        <v/>
      </c>
      <c r="AE3013" s="13" t="e" cm="1">
        <f t="array" aca="1" ref="AE3013" ca="1">IF(INDIRECT("$F"&amp;$S3013)="","",IF(LEFT(INDIRECT("$F"&amp;$S3013),3)="GRS","GRS_RCS_RM",IF((LEFT(INDIRECT("$F"&amp;$S3013),3))="RCS","GRS_RCS_RM",IF(INDIRECT("$F"&amp;$S3013)="OCS (No Label)","OCS_Conversion_RM",IF(LEFT(INDIRECT("$F"&amp;$S3013),3)="OCS","OCS_RM",IF(RIGHT(INDIRECT("$F"&amp;$S3013),10)="conversion","GOTS_RM_conversion",IF((LEFT(INDIRECT("$F"&amp;$S3013),4))="GOTS","GOTS_RM","Responsible_RM")))))))</f>
        <v>#REF!</v>
      </c>
      <c r="AF3013" s="13" t="str" cm="1">
        <f t="array" aca="1" ref="AF3013" ca="1">IF($S3013="","",INDIRECT("$Z"&amp;$S3013))</f>
        <v/>
      </c>
      <c r="AG3013" s="155"/>
      <c r="AH3013" s="13" t="str" cm="1">
        <f t="array" aca="1" ref="AH3013" ca="1">IFERROR(INDIRECT("$ag"&amp;S3013),"")</f>
        <v/>
      </c>
      <c r="AI3013" s="13" t="e" cm="1">
        <f t="array" aca="1" ref="AI3013" ca="1">INDIRECT("O"&amp;S3012)</f>
        <v>#REF!</v>
      </c>
      <c r="AJ3013" s="13" t="str">
        <f>IF($I3013="","",INDEX('Raw Material'!$A$1:$J$75,MATCH(I3013,'Raw Material'!$A$1:$A$75,0),(MATCH(G3013,'Raw Material'!$A$1:$J$1,0))))</f>
        <v/>
      </c>
      <c r="AK3013" s="13" t="str">
        <f t="shared" si="1383"/>
        <v>YANLIŞRM</v>
      </c>
      <c r="AL3013" s="153" t="str">
        <f t="shared" si="1384"/>
        <v/>
      </c>
    </row>
    <row r="3014" spans="1:38" ht="16.5" customHeight="1">
      <c r="A3014" s="162"/>
      <c r="B3014" s="168"/>
      <c r="C3014" s="169"/>
      <c r="D3014" s="156"/>
      <c r="E3014" s="156"/>
      <c r="F3014" s="175"/>
      <c r="G3014" s="181"/>
      <c r="H3014" s="182"/>
      <c r="I3014" s="182"/>
      <c r="J3014" s="182"/>
      <c r="K3014" s="32"/>
      <c r="L3014" s="179"/>
      <c r="M3014" s="179"/>
      <c r="N3014" s="81"/>
      <c r="O3014" s="185"/>
      <c r="P3014" s="103"/>
      <c r="Q3014" s="84" t="str">
        <f t="shared" si="1385"/>
        <v/>
      </c>
      <c r="R3014" s="159"/>
      <c r="S3014" s="28" t="str" cm="1">
        <f t="array" aca="1" ref="S3014" ca="1">IF(INDIRECT("A"&amp;114+$U3014)&lt;&gt;"",114+$U3014,"")</f>
        <v/>
      </c>
      <c r="T3014" s="28" t="str">
        <f t="shared" ca="1" si="1386"/>
        <v>$B</v>
      </c>
      <c r="U3014" s="29">
        <f t="shared" si="1392"/>
        <v>2892</v>
      </c>
      <c r="V3014" s="29">
        <v>241.66666666668601</v>
      </c>
      <c r="W3014" s="29">
        <f t="shared" si="1365"/>
        <v>241</v>
      </c>
      <c r="X3014" s="41" t="str" cm="1">
        <f t="array" aca="1" ref="X3014" ca="1">IFERROR(INDEX('PC&amp;PD'!$A$1:$AP$15,ROW('PC&amp;PD'!$A$15),MATCH(INDIRECT(T3014),'PC&amp;PD'!$A$1:$AP$1,0)),"")</f>
        <v/>
      </c>
      <c r="Z3014" s="155"/>
      <c r="AA3014" s="13" t="str">
        <f t="shared" si="1382"/>
        <v/>
      </c>
      <c r="AB3014" s="155"/>
      <c r="AC3014" s="13" t="str">
        <f t="shared" ca="1" si="1387"/>
        <v>$AB</v>
      </c>
      <c r="AD3014" s="13" t="str" cm="1">
        <f t="array" aca="1" ref="AD3014" ca="1">IFERROR(IF((LEFT(INDIRECT("$F"&amp;$S3014),4))="GOTS",IF($G3014="Organic","GOTS_Organic_raw",(IF($G3014="Responsible","GOTS_Responsible",(IF($G3014="No Attribute (Conventional)","GOTS_conventional",(IF($G3014="Recycled Pre/Post-Consumer","GOTS_pre_post",(IF($G3014="In-Conversion","GOTS_in_conversion",(IF($G3014="Sustainably Sourced","Sustainably_sourced",""))))))))))),IF($G3014="Organic","Organic",(IF($G3014="Responsible","Responsible",(IF($G3014="No Attribute (Conventional)","No_Attribute_Conventional",(IF($G3014="Recycled Pre/Post-Consumer","Recycled_Pre_Post_Consumer",(IF($G3014="In-Conversion","In_Conversion",(IF($G3014="Recycled Pre-Consumer","Recycled_Pre_Consumer",(IF($G3014="Recycled Post-Consumer","Recycled_Post_Consumer",(IF($G3014="Sustainably Sourced","Sustainably_sourced","")))))))))))))))),"")</f>
        <v/>
      </c>
      <c r="AE3014" s="13" t="e" cm="1">
        <f t="array" aca="1" ref="AE3014" ca="1">IF(INDIRECT("$F"&amp;$S3014)="","",IF(LEFT(INDIRECT("$F"&amp;$S3014),3)="GRS","GRS_RCS_RM",IF((LEFT(INDIRECT("$F"&amp;$S3014),3))="RCS","GRS_RCS_RM",IF(INDIRECT("$F"&amp;$S3014)="OCS (No Label)","OCS_Conversion_RM",IF(LEFT(INDIRECT("$F"&amp;$S3014),3)="OCS","OCS_RM",IF(RIGHT(INDIRECT("$F"&amp;$S3014),10)="conversion","GOTS_RM_conversion",IF((LEFT(INDIRECT("$F"&amp;$S3014),4))="GOTS","GOTS_RM","Responsible_RM")))))))</f>
        <v>#REF!</v>
      </c>
      <c r="AF3014" s="13" t="str" cm="1">
        <f t="array" aca="1" ref="AF3014" ca="1">IF($S3014="","",INDIRECT("$Z"&amp;$S3014))</f>
        <v/>
      </c>
      <c r="AG3014" s="155"/>
      <c r="AH3014" s="13" t="str" cm="1">
        <f t="array" aca="1" ref="AH3014" ca="1">IFERROR(INDIRECT("$ag"&amp;S3014),"")</f>
        <v/>
      </c>
      <c r="AI3014" s="13" t="e" cm="1">
        <f t="array" aca="1" ref="AI3014" ca="1">INDIRECT("O"&amp;S3013)</f>
        <v>#REF!</v>
      </c>
      <c r="AJ3014" s="13" t="str">
        <f>IF($I3014="","",INDEX('Raw Material'!$A$1:$J$75,MATCH(I3014,'Raw Material'!$A$1:$A$75,0),(MATCH(G3014,'Raw Material'!$A$1:$J$1,0))))</f>
        <v/>
      </c>
      <c r="AK3014" s="13" t="str">
        <f t="shared" si="1383"/>
        <v>YANLIŞRM</v>
      </c>
      <c r="AL3014" s="153" t="str">
        <f t="shared" si="1384"/>
        <v/>
      </c>
    </row>
    <row r="3015" spans="1:38" ht="16.5" customHeight="1">
      <c r="A3015" s="162"/>
      <c r="B3015" s="168"/>
      <c r="C3015" s="169"/>
      <c r="D3015" s="156"/>
      <c r="E3015" s="156"/>
      <c r="F3015" s="175"/>
      <c r="G3015" s="181"/>
      <c r="H3015" s="182"/>
      <c r="I3015" s="182"/>
      <c r="J3015" s="182"/>
      <c r="K3015" s="32"/>
      <c r="L3015" s="179"/>
      <c r="M3015" s="179"/>
      <c r="N3015" s="81"/>
      <c r="O3015" s="185"/>
      <c r="P3015" s="103"/>
      <c r="Q3015" s="84" t="str">
        <f t="shared" si="1385"/>
        <v/>
      </c>
      <c r="R3015" s="159"/>
      <c r="S3015" s="28" t="str" cm="1">
        <f t="array" aca="1" ref="S3015" ca="1">IF(INDIRECT("A"&amp;114+$U3015)&lt;&gt;"",114+$U3015,"")</f>
        <v/>
      </c>
      <c r="T3015" s="28" t="str">
        <f t="shared" ca="1" si="1386"/>
        <v>$B</v>
      </c>
      <c r="U3015" s="29">
        <f t="shared" si="1392"/>
        <v>2892</v>
      </c>
      <c r="V3015" s="29">
        <v>241.75000000001901</v>
      </c>
      <c r="W3015" s="29">
        <f t="shared" si="1365"/>
        <v>241</v>
      </c>
      <c r="X3015" s="41" t="str" cm="1">
        <f t="array" aca="1" ref="X3015" ca="1">IFERROR(INDEX('PC&amp;PD'!$A$1:$AP$15,ROW('PC&amp;PD'!$A$15),MATCH(INDIRECT(T3015),'PC&amp;PD'!$A$1:$AP$1,0)),"")</f>
        <v/>
      </c>
      <c r="Z3015" s="155"/>
      <c r="AA3015" s="13" t="str">
        <f t="shared" si="1382"/>
        <v/>
      </c>
      <c r="AB3015" s="155"/>
      <c r="AC3015" s="13" t="str">
        <f t="shared" ca="1" si="1387"/>
        <v>$AB</v>
      </c>
      <c r="AD3015" s="13" t="str" cm="1">
        <f t="array" aca="1" ref="AD3015" ca="1">IFERROR(IF((LEFT(INDIRECT("$F"&amp;$S3015),4))="GOTS",IF($G3015="Organic","GOTS_Organic_raw",(IF($G3015="Responsible","GOTS_Responsible",(IF($G3015="No Attribute (Conventional)","GOTS_conventional",(IF($G3015="Recycled Pre/Post-Consumer","GOTS_pre_post",(IF($G3015="In-Conversion","GOTS_in_conversion",(IF($G3015="Sustainably Sourced","Sustainably_sourced",""))))))))))),IF($G3015="Organic","Organic",(IF($G3015="Responsible","Responsible",(IF($G3015="No Attribute (Conventional)","No_Attribute_Conventional",(IF($G3015="Recycled Pre/Post-Consumer","Recycled_Pre_Post_Consumer",(IF($G3015="In-Conversion","In_Conversion",(IF($G3015="Recycled Pre-Consumer","Recycled_Pre_Consumer",(IF($G3015="Recycled Post-Consumer","Recycled_Post_Consumer",(IF($G3015="Sustainably Sourced","Sustainably_sourced","")))))))))))))))),"")</f>
        <v/>
      </c>
      <c r="AE3015" s="13" t="e" cm="1">
        <f t="array" aca="1" ref="AE3015" ca="1">IF(INDIRECT("$F"&amp;$S3015)="","",IF(LEFT(INDIRECT("$F"&amp;$S3015),3)="GRS","GRS_RCS_RM",IF((LEFT(INDIRECT("$F"&amp;$S3015),3))="RCS","GRS_RCS_RM",IF(INDIRECT("$F"&amp;$S3015)="OCS (No Label)","OCS_Conversion_RM",IF(LEFT(INDIRECT("$F"&amp;$S3015),3)="OCS","OCS_RM",IF(RIGHT(INDIRECT("$F"&amp;$S3015),10)="conversion","GOTS_RM_conversion",IF((LEFT(INDIRECT("$F"&amp;$S3015),4))="GOTS","GOTS_RM","Responsible_RM")))))))</f>
        <v>#REF!</v>
      </c>
      <c r="AF3015" s="13" t="str" cm="1">
        <f t="array" aca="1" ref="AF3015" ca="1">IF($S3015="","",INDIRECT("$Z"&amp;$S3015))</f>
        <v/>
      </c>
      <c r="AG3015" s="155"/>
      <c r="AH3015" s="13" t="str" cm="1">
        <f t="array" aca="1" ref="AH3015" ca="1">IFERROR(INDIRECT("$ag"&amp;S3015),"")</f>
        <v/>
      </c>
      <c r="AI3015" s="13" t="e" cm="1">
        <f t="array" aca="1" ref="AI3015" ca="1">INDIRECT("O"&amp;S3014)</f>
        <v>#REF!</v>
      </c>
      <c r="AJ3015" s="13" t="str">
        <f>IF($I3015="","",INDEX('Raw Material'!$A$1:$J$75,MATCH(I3015,'Raw Material'!$A$1:$A$75,0),(MATCH(G3015,'Raw Material'!$A$1:$J$1,0))))</f>
        <v/>
      </c>
      <c r="AK3015" s="13" t="str">
        <f t="shared" si="1383"/>
        <v>YANLIŞRM</v>
      </c>
      <c r="AL3015" s="153" t="str">
        <f t="shared" si="1384"/>
        <v/>
      </c>
    </row>
    <row r="3016" spans="1:38" ht="16.5" customHeight="1">
      <c r="A3016" s="162"/>
      <c r="B3016" s="168"/>
      <c r="C3016" s="169"/>
      <c r="D3016" s="156"/>
      <c r="E3016" s="156"/>
      <c r="F3016" s="175"/>
      <c r="G3016" s="181"/>
      <c r="H3016" s="182"/>
      <c r="I3016" s="182"/>
      <c r="J3016" s="182"/>
      <c r="K3016" s="32"/>
      <c r="L3016" s="179"/>
      <c r="M3016" s="179"/>
      <c r="N3016" s="81"/>
      <c r="O3016" s="185"/>
      <c r="P3016" s="103"/>
      <c r="Q3016" s="84" t="str">
        <f t="shared" si="1385"/>
        <v/>
      </c>
      <c r="R3016" s="159"/>
      <c r="S3016" s="28" t="str" cm="1">
        <f t="array" aca="1" ref="S3016" ca="1">IF(INDIRECT("A"&amp;114+$U3016)&lt;&gt;"",114+$U3016,"")</f>
        <v/>
      </c>
      <c r="T3016" s="28" t="str">
        <f t="shared" ca="1" si="1386"/>
        <v>$B</v>
      </c>
      <c r="U3016" s="29">
        <f t="shared" si="1392"/>
        <v>2892</v>
      </c>
      <c r="V3016" s="29">
        <v>241.83333333335199</v>
      </c>
      <c r="W3016" s="29">
        <f t="shared" si="1365"/>
        <v>241</v>
      </c>
      <c r="X3016" s="41" t="str" cm="1">
        <f t="array" aca="1" ref="X3016" ca="1">IFERROR(INDEX('PC&amp;PD'!$A$1:$AP$15,ROW('PC&amp;PD'!$A$15),MATCH(INDIRECT(T3016),'PC&amp;PD'!$A$1:$AP$1,0)),"")</f>
        <v/>
      </c>
      <c r="Z3016" s="155"/>
      <c r="AA3016" s="13" t="str">
        <f t="shared" si="1382"/>
        <v/>
      </c>
      <c r="AB3016" s="155"/>
      <c r="AC3016" s="13" t="str">
        <f t="shared" ca="1" si="1387"/>
        <v>$AB</v>
      </c>
      <c r="AD3016" s="13" t="str" cm="1">
        <f t="array" aca="1" ref="AD3016" ca="1">IFERROR(IF((LEFT(INDIRECT("$F"&amp;$S3016),4))="GOTS",IF($G3016="Organic","GOTS_Organic_raw",(IF($G3016="Responsible","GOTS_Responsible",(IF($G3016="No Attribute (Conventional)","GOTS_conventional",(IF($G3016="Recycled Pre/Post-Consumer","GOTS_pre_post",(IF($G3016="In-Conversion","GOTS_in_conversion",(IF($G3016="Sustainably Sourced","Sustainably_sourced",""))))))))))),IF($G3016="Organic","Organic",(IF($G3016="Responsible","Responsible",(IF($G3016="No Attribute (Conventional)","No_Attribute_Conventional",(IF($G3016="Recycled Pre/Post-Consumer","Recycled_Pre_Post_Consumer",(IF($G3016="In-Conversion","In_Conversion",(IF($G3016="Recycled Pre-Consumer","Recycled_Pre_Consumer",(IF($G3016="Recycled Post-Consumer","Recycled_Post_Consumer",(IF($G3016="Sustainably Sourced","Sustainably_sourced","")))))))))))))))),"")</f>
        <v/>
      </c>
      <c r="AE3016" s="13" t="e" cm="1">
        <f t="array" aca="1" ref="AE3016" ca="1">IF(INDIRECT("$F"&amp;$S3016)="","",IF(LEFT(INDIRECT("$F"&amp;$S3016),3)="GRS","GRS_RCS_RM",IF((LEFT(INDIRECT("$F"&amp;$S3016),3))="RCS","GRS_RCS_RM",IF(INDIRECT("$F"&amp;$S3016)="OCS (No Label)","OCS_Conversion_RM",IF(LEFT(INDIRECT("$F"&amp;$S3016),3)="OCS","OCS_RM",IF(RIGHT(INDIRECT("$F"&amp;$S3016),10)="conversion","GOTS_RM_conversion",IF((LEFT(INDIRECT("$F"&amp;$S3016),4))="GOTS","GOTS_RM","Responsible_RM")))))))</f>
        <v>#REF!</v>
      </c>
      <c r="AF3016" s="13" t="str" cm="1">
        <f t="array" aca="1" ref="AF3016" ca="1">IF($S3016="","",INDIRECT("$Z"&amp;$S3016))</f>
        <v/>
      </c>
      <c r="AG3016" s="155"/>
      <c r="AH3016" s="13" t="str" cm="1">
        <f t="array" aca="1" ref="AH3016" ca="1">IFERROR(INDIRECT("$ag"&amp;S3016),"")</f>
        <v/>
      </c>
      <c r="AI3016" s="13" t="e" cm="1">
        <f t="array" aca="1" ref="AI3016" ca="1">INDIRECT("O"&amp;S3015)</f>
        <v>#REF!</v>
      </c>
      <c r="AJ3016" s="13" t="str">
        <f>IF($I3016="","",INDEX('Raw Material'!$A$1:$J$75,MATCH(I3016,'Raw Material'!$A$1:$A$75,0),(MATCH(G3016,'Raw Material'!$A$1:$J$1,0))))</f>
        <v/>
      </c>
      <c r="AK3016" s="13" t="str">
        <f t="shared" si="1383"/>
        <v>YANLIŞRM</v>
      </c>
      <c r="AL3016" s="153" t="str">
        <f t="shared" si="1384"/>
        <v/>
      </c>
    </row>
    <row r="3017" spans="1:38" ht="16.5" customHeight="1" thickBot="1">
      <c r="A3017" s="163"/>
      <c r="B3017" s="170"/>
      <c r="C3017" s="171"/>
      <c r="D3017" s="156"/>
      <c r="E3017" s="156"/>
      <c r="F3017" s="176"/>
      <c r="G3017" s="157"/>
      <c r="H3017" s="158"/>
      <c r="I3017" s="158"/>
      <c r="J3017" s="158"/>
      <c r="K3017" s="33"/>
      <c r="L3017" s="180"/>
      <c r="M3017" s="180"/>
      <c r="N3017" s="82"/>
      <c r="O3017" s="186"/>
      <c r="P3017" s="103"/>
      <c r="Q3017" s="84" t="str">
        <f t="shared" si="1385"/>
        <v/>
      </c>
      <c r="R3017" s="159"/>
      <c r="S3017" s="28" t="str" cm="1">
        <f t="array" aca="1" ref="S3017" ca="1">IF(INDIRECT("A"&amp;114+$U3017)&lt;&gt;"",114+$U3017,"")</f>
        <v/>
      </c>
      <c r="T3017" s="28" t="str">
        <f t="shared" ca="1" si="1386"/>
        <v>$B</v>
      </c>
      <c r="U3017" s="29">
        <f t="shared" si="1392"/>
        <v>2892</v>
      </c>
      <c r="V3017" s="29">
        <v>241.91666666668601</v>
      </c>
      <c r="W3017" s="29">
        <f t="shared" ref="W3017:W3080" si="1393">ROUNDDOWN(V3017,0)</f>
        <v>241</v>
      </c>
      <c r="X3017" s="41" t="str" cm="1">
        <f t="array" aca="1" ref="X3017" ca="1">IFERROR(INDEX('PC&amp;PD'!$A$1:$AP$15,ROW('PC&amp;PD'!$A$15),MATCH(INDIRECT(T3017),'PC&amp;PD'!$A$1:$AP$1,0)),"")</f>
        <v/>
      </c>
      <c r="Z3017" s="155"/>
      <c r="AA3017" s="13" t="str">
        <f t="shared" si="1382"/>
        <v/>
      </c>
      <c r="AB3017" s="155"/>
      <c r="AC3017" s="13" t="str">
        <f t="shared" ca="1" si="1387"/>
        <v>$AB</v>
      </c>
      <c r="AD3017" s="13" t="str" cm="1">
        <f t="array" aca="1" ref="AD3017" ca="1">IFERROR(IF((LEFT(INDIRECT("$F"&amp;$S3017),4))="GOTS",IF($G3017="Organic","GOTS_Organic_raw",(IF($G3017="Responsible","GOTS_Responsible",(IF($G3017="No Attribute (Conventional)","GOTS_conventional",(IF($G3017="Recycled Pre/Post-Consumer","GOTS_pre_post",(IF($G3017="In-Conversion","GOTS_in_conversion",(IF($G3017="Sustainably Sourced","Sustainably_sourced",""))))))))))),IF($G3017="Organic","Organic",(IF($G3017="Responsible","Responsible",(IF($G3017="No Attribute (Conventional)","No_Attribute_Conventional",(IF($G3017="Recycled Pre/Post-Consumer","Recycled_Pre_Post_Consumer",(IF($G3017="In-Conversion","In_Conversion",(IF($G3017="Recycled Pre-Consumer","Recycled_Pre_Consumer",(IF($G3017="Recycled Post-Consumer","Recycled_Post_Consumer",(IF($G3017="Sustainably Sourced","Sustainably_sourced","")))))))))))))))),"")</f>
        <v/>
      </c>
      <c r="AE3017" s="13" t="e" cm="1">
        <f t="array" aca="1" ref="AE3017" ca="1">IF(INDIRECT("$F"&amp;$S3017)="","",IF(LEFT(INDIRECT("$F"&amp;$S3017),3)="GRS","GRS_RCS_RM",IF((LEFT(INDIRECT("$F"&amp;$S3017),3))="RCS","GRS_RCS_RM",IF(INDIRECT("$F"&amp;$S3017)="OCS (No Label)","OCS_Conversion_RM",IF(LEFT(INDIRECT("$F"&amp;$S3017),3)="OCS","OCS_RM",IF(RIGHT(INDIRECT("$F"&amp;$S3017),10)="conversion","GOTS_RM_conversion",IF((LEFT(INDIRECT("$F"&amp;$S3017),4))="GOTS","GOTS_RM","Responsible_RM")))))))</f>
        <v>#REF!</v>
      </c>
      <c r="AF3017" s="13" t="str" cm="1">
        <f t="array" aca="1" ref="AF3017" ca="1">IF($S3017="","",INDIRECT("$Z"&amp;$S3017))</f>
        <v/>
      </c>
      <c r="AG3017" s="155"/>
      <c r="AH3017" s="13" t="str" cm="1">
        <f t="array" aca="1" ref="AH3017" ca="1">IFERROR(INDIRECT("$ag"&amp;S3017),"")</f>
        <v/>
      </c>
      <c r="AI3017" s="13" t="e" cm="1">
        <f t="array" aca="1" ref="AI3017" ca="1">INDIRECT("O"&amp;S3016)</f>
        <v>#REF!</v>
      </c>
      <c r="AJ3017" s="13" t="str">
        <f>IF($I3017="","",INDEX('Raw Material'!$A$1:$J$75,MATCH(I3017,'Raw Material'!$A$1:$A$75,0),(MATCH(G3017,'Raw Material'!$A$1:$J$1,0))))</f>
        <v/>
      </c>
      <c r="AK3017" s="13" t="str">
        <f t="shared" si="1383"/>
        <v>YANLIŞRM</v>
      </c>
      <c r="AL3017" s="153" t="str">
        <f t="shared" si="1384"/>
        <v/>
      </c>
    </row>
    <row r="3018" spans="1:38" ht="16.5" customHeight="1">
      <c r="A3018" s="160" t="str">
        <f>IF(B3018="","",COUNTA($B$114:$B3018))</f>
        <v/>
      </c>
      <c r="B3018" s="164"/>
      <c r="C3018" s="165"/>
      <c r="D3018" s="183"/>
      <c r="E3018" s="183"/>
      <c r="F3018" s="172"/>
      <c r="G3018" s="212"/>
      <c r="H3018" s="206"/>
      <c r="I3018" s="206"/>
      <c r="J3018" s="206"/>
      <c r="K3018" s="31"/>
      <c r="L3018" s="177" t="str">
        <f t="shared" ref="L3018" si="1394">IF(R3018="","",LEFT(R3018,LEN(R3018)-2))</f>
        <v/>
      </c>
      <c r="M3018" s="177"/>
      <c r="N3018" s="80"/>
      <c r="O3018" s="184"/>
      <c r="P3018" s="103"/>
      <c r="Q3018" s="84" t="str">
        <f t="shared" si="1385"/>
        <v/>
      </c>
      <c r="R3018" s="159" t="str">
        <f t="shared" ref="R3018" si="1395">CONCATENATE($Q3018,Q3019,Q3020,Q3021,Q3022,Q3023,$Q3024,$Q3025,$Q3026,$Q3027,Q3028,Q3029)</f>
        <v/>
      </c>
      <c r="S3018" s="28" t="str" cm="1">
        <f t="array" aca="1" ref="S3018" ca="1">IF(INDIRECT("A"&amp;114+$U3018)&lt;&gt;"",114+$U3018,"")</f>
        <v/>
      </c>
      <c r="T3018" s="28" t="str">
        <f t="shared" ca="1" si="1386"/>
        <v>$B</v>
      </c>
      <c r="U3018" s="29">
        <f t="shared" si="1392"/>
        <v>2904</v>
      </c>
      <c r="V3018" s="29">
        <v>242.00000000001901</v>
      </c>
      <c r="W3018" s="29">
        <f t="shared" si="1393"/>
        <v>242</v>
      </c>
      <c r="X3018" s="41" t="str" cm="1">
        <f t="array" aca="1" ref="X3018" ca="1">IFERROR(INDEX('PC&amp;PD'!$A$1:$AP$15,ROW('PC&amp;PD'!$A$15),MATCH(INDIRECT(T3018),'PC&amp;PD'!$A$1:$AP$1,0)),"")</f>
        <v/>
      </c>
      <c r="Z3018" s="155" t="str">
        <f t="shared" ref="Z3018" si="1396">IFERROR(IF($F3018="OCS 100","OCS (OCS 100)",IF($F3018="OCS Blended","OCS (OCS Blended)",IF($F3018="OCS (No Label)","OCS (No Label)",IF($F3018="RCS 100","RCS (RCS 100)",IF($F3018="RCS Blended","RCS (RCS Blended)",IF($F3018="GRS","GRS (GRS)",IF($F3018="GRS (No Label)", "GRS (No Label)",IF($F3018="RDS","RDS (RDS)",IF($F3018="RWS","RWS (RWS)",IF($F3018="RAS","RAS (RAS)",IF($F3018="RMS","RMS (RMS)",IF($F3018="GOTS Organic","GOTS (Organic)",IF($F3018="GOTS Made with organic","GOTS (Made with Organic)",IF($F3018="GOTS Organic - in conversion","GOTS (Organic - In Conversion)",IF($F3018="GOTS Made with organic - in conversion","GOTS (Made with Organic - In Conversion)",""))))))))))))))),"")</f>
        <v/>
      </c>
      <c r="AA3018" s="13" t="str">
        <f t="shared" si="1382"/>
        <v/>
      </c>
      <c r="AB3018" s="155" t="str">
        <f t="shared" ref="AB3018" si="1397">IFERROR(IF($F3018="OCS 100", "OCS_100",IF($F3018="OCS Blended", "OCS_Blended",IF($F3018="OCS (No Label)", "OCS_No_Label",IF($F3018="RCS 100", "RCS_100",IF($F3018="RCS Blended","RCS_Blended",IF($F3018="GRS","GRS",IF($F3018="GRS (No Label)", "GRS_No_Label",IF($F3018="RDS","RDS",IF($F3018="RWS","RWS",IF($F3018="RMS","RMS",IF($F3018="GOTS Organic","GOTS_Organic",IF($F3018="GOTS Made with organic","GOTS_Made_with_organic",IF($F3018="GOTS Organic - in conversion","GOTS_Organic_in_Conversion",IF($F3018="GOTS Made with organic - in conversion","GOTS_Made_with_Organic_in_Conversion",IF($F3018="RAS","RAS",""))))))))))))))),"")</f>
        <v/>
      </c>
      <c r="AC3018" s="13" t="str">
        <f t="shared" ca="1" si="1387"/>
        <v>$AB</v>
      </c>
      <c r="AD3018" s="13" t="str" cm="1">
        <f t="array" aca="1" ref="AD3018" ca="1">IFERROR(IF((LEFT(INDIRECT("$F"&amp;$S3018),4))="GOTS",IF($G3018="Organic","GOTS_Organic_raw",(IF($G3018="Responsible","GOTS_Responsible",(IF($G3018="No Attribute (Conventional)","GOTS_conventional",(IF($G3018="Recycled Pre/Post-Consumer","GOTS_pre_post",(IF($G3018="In-Conversion","GOTS_in_conversion",(IF($G3018="Sustainably Sourced","Sustainably_sourced",""))))))))))),IF($G3018="Organic","Organic",(IF($G3018="Responsible","Responsible",(IF($G3018="No Attribute (Conventional)","No_Attribute_Conventional",(IF($G3018="Recycled Pre/Post-Consumer","Recycled_Pre_Post_Consumer",(IF($G3018="In-Conversion","In_Conversion",(IF($G3018="Recycled Pre-Consumer","Recycled_Pre_Consumer",(IF($G3018="Recycled Post-Consumer","Recycled_Post_Consumer",(IF($G3018="Sustainably Sourced","Sustainably_sourced","")))))))))))))))),"")</f>
        <v/>
      </c>
      <c r="AE3018" s="13" t="e" cm="1">
        <f t="array" aca="1" ref="AE3018" ca="1">IF(INDIRECT("$F"&amp;$S3018)="","",IF(LEFT(INDIRECT("$F"&amp;$S3018),3)="GRS","GRS_RCS_RM",IF((LEFT(INDIRECT("$F"&amp;$S3018),3))="RCS","GRS_RCS_RM",IF(INDIRECT("$F"&amp;$S3018)="OCS (No Label)","OCS_Conversion_RM",IF(LEFT(INDIRECT("$F"&amp;$S3018),3)="OCS","OCS_RM",IF(RIGHT(INDIRECT("$F"&amp;$S3018),10)="conversion","GOTS_RM_conversion",IF((LEFT(INDIRECT("$F"&amp;$S3018),4))="GOTS","GOTS_RM","Responsible_RM")))))))</f>
        <v>#REF!</v>
      </c>
      <c r="AF3018" s="13" t="str" cm="1">
        <f t="array" aca="1" ref="AF3018" ca="1">IF($S3018="","",INDIRECT("$Z"&amp;$S3018))</f>
        <v/>
      </c>
      <c r="AG3018" s="155" t="str">
        <f t="shared" ref="AG3018:AG3078" si="1398">IF(AND(Y3018="",Y3019="",Y3020="",Y3021="",Y3022="",Y3023="",Y3024="",Y3025="",Y3026="",Y3027="",Y3028="",Y3029=""),"",CONCATENATE(Y3018&amp;", "&amp;Y3019&amp;", "&amp;Y3020&amp;", "&amp;Y3021&amp;", "&amp;Y3022&amp;", "&amp;Y3023&amp;", "&amp;Y3024&amp;", "&amp;Y3025&amp;", "&amp;Y3026&amp;", "&amp;Y3027&amp;", "&amp;Y3028&amp;", "&amp;Y3029))</f>
        <v/>
      </c>
      <c r="AH3018" s="13" t="str" cm="1">
        <f t="array" aca="1" ref="AH3018" ca="1">IFERROR(INDIRECT("$ag"&amp;S3018),"")</f>
        <v/>
      </c>
      <c r="AI3018" s="13" t="e" cm="1">
        <f t="array" aca="1" ref="AI3018" ca="1">INDIRECT("O"&amp;S3017)</f>
        <v>#REF!</v>
      </c>
      <c r="AJ3018" s="13" t="str">
        <f>IF($I3018="","",INDEX('Raw Material'!$A$1:$J$75,MATCH(I3018,'Raw Material'!$A$1:$A$75,0),(MATCH(G3018,'Raw Material'!$A$1:$J$1,0))))</f>
        <v/>
      </c>
      <c r="AK3018" s="13" t="str">
        <f t="shared" si="1383"/>
        <v>YANLIŞRM</v>
      </c>
      <c r="AL3018" s="153" t="str">
        <f t="shared" si="1384"/>
        <v/>
      </c>
    </row>
    <row r="3019" spans="1:38" ht="16.5" customHeight="1">
      <c r="A3019" s="161"/>
      <c r="B3019" s="166"/>
      <c r="C3019" s="167"/>
      <c r="D3019" s="156"/>
      <c r="E3019" s="156"/>
      <c r="F3019" s="173"/>
      <c r="G3019" s="181"/>
      <c r="H3019" s="182"/>
      <c r="I3019" s="182"/>
      <c r="J3019" s="182"/>
      <c r="K3019" s="32"/>
      <c r="L3019" s="178"/>
      <c r="M3019" s="178"/>
      <c r="N3019" s="81"/>
      <c r="O3019" s="185"/>
      <c r="P3019" s="103"/>
      <c r="Q3019" s="84" t="str">
        <f t="shared" si="1385"/>
        <v/>
      </c>
      <c r="R3019" s="159"/>
      <c r="S3019" s="28" t="str" cm="1">
        <f t="array" aca="1" ref="S3019" ca="1">IF(INDIRECT("A"&amp;114+$U3019)&lt;&gt;"",114+$U3019,"")</f>
        <v/>
      </c>
      <c r="T3019" s="28" t="str">
        <f t="shared" ca="1" si="1386"/>
        <v>$B</v>
      </c>
      <c r="U3019" s="29">
        <f t="shared" si="1392"/>
        <v>2904</v>
      </c>
      <c r="V3019" s="29">
        <v>242.08333333335199</v>
      </c>
      <c r="W3019" s="29">
        <f t="shared" si="1393"/>
        <v>242</v>
      </c>
      <c r="X3019" s="41" t="str" cm="1">
        <f t="array" aca="1" ref="X3019" ca="1">IFERROR(INDEX('PC&amp;PD'!$A$1:$AP$15,ROW('PC&amp;PD'!$A$15),MATCH(INDIRECT(T3019),'PC&amp;PD'!$A$1:$AP$1,0)),"")</f>
        <v/>
      </c>
      <c r="Z3019" s="155"/>
      <c r="AA3019" s="13" t="str">
        <f t="shared" si="1382"/>
        <v/>
      </c>
      <c r="AB3019" s="155"/>
      <c r="AC3019" s="13" t="str">
        <f t="shared" ca="1" si="1387"/>
        <v>$AB</v>
      </c>
      <c r="AD3019" s="13" t="str" cm="1">
        <f t="array" aca="1" ref="AD3019" ca="1">IFERROR(IF((LEFT(INDIRECT("$F"&amp;$S3019),4))="GOTS",IF($G3019="Organic","GOTS_Organic_raw",(IF($G3019="Responsible","GOTS_Responsible",(IF($G3019="No Attribute (Conventional)","GOTS_conventional",(IF($G3019="Recycled Pre/Post-Consumer","GOTS_pre_post",(IF($G3019="In-Conversion","GOTS_in_conversion",(IF($G3019="Sustainably Sourced","Sustainably_sourced",""))))))))))),IF($G3019="Organic","Organic",(IF($G3019="Responsible","Responsible",(IF($G3019="No Attribute (Conventional)","No_Attribute_Conventional",(IF($G3019="Recycled Pre/Post-Consumer","Recycled_Pre_Post_Consumer",(IF($G3019="In-Conversion","In_Conversion",(IF($G3019="Recycled Pre-Consumer","Recycled_Pre_Consumer",(IF($G3019="Recycled Post-Consumer","Recycled_Post_Consumer",(IF($G3019="Sustainably Sourced","Sustainably_sourced","")))))))))))))))),"")</f>
        <v/>
      </c>
      <c r="AE3019" s="13" t="e" cm="1">
        <f t="array" aca="1" ref="AE3019" ca="1">IF(INDIRECT("$F"&amp;$S3019)="","",IF(LEFT(INDIRECT("$F"&amp;$S3019),3)="GRS","GRS_RCS_RM",IF((LEFT(INDIRECT("$F"&amp;$S3019),3))="RCS","GRS_RCS_RM",IF(INDIRECT("$F"&amp;$S3019)="OCS (No Label)","OCS_Conversion_RM",IF(LEFT(INDIRECT("$F"&amp;$S3019),3)="OCS","OCS_RM",IF(RIGHT(INDIRECT("$F"&amp;$S3019),10)="conversion","GOTS_RM_conversion",IF((LEFT(INDIRECT("$F"&amp;$S3019),4))="GOTS","GOTS_RM","Responsible_RM")))))))</f>
        <v>#REF!</v>
      </c>
      <c r="AF3019" s="13" t="str" cm="1">
        <f t="array" aca="1" ref="AF3019" ca="1">IF($S3019="","",INDIRECT("$Z"&amp;$S3019))</f>
        <v/>
      </c>
      <c r="AG3019" s="155"/>
      <c r="AH3019" s="13" t="str" cm="1">
        <f t="array" aca="1" ref="AH3019" ca="1">IFERROR(INDIRECT("$ag"&amp;S3019),"")</f>
        <v/>
      </c>
      <c r="AI3019" s="13" t="e" cm="1">
        <f t="array" aca="1" ref="AI3019" ca="1">INDIRECT("O"&amp;S3018)</f>
        <v>#REF!</v>
      </c>
      <c r="AJ3019" s="13" t="str">
        <f>IF($I3019="","",INDEX('Raw Material'!$A$1:$J$75,MATCH(I3019,'Raw Material'!$A$1:$A$75,0),(MATCH(G3019,'Raw Material'!$A$1:$J$1,0))))</f>
        <v/>
      </c>
      <c r="AK3019" s="13" t="str">
        <f t="shared" si="1383"/>
        <v>YANLIŞRM</v>
      </c>
      <c r="AL3019" s="153" t="str">
        <f t="shared" si="1384"/>
        <v/>
      </c>
    </row>
    <row r="3020" spans="1:38" ht="16.5" customHeight="1">
      <c r="A3020" s="161"/>
      <c r="B3020" s="166"/>
      <c r="C3020" s="167"/>
      <c r="D3020" s="156"/>
      <c r="E3020" s="156"/>
      <c r="F3020" s="173"/>
      <c r="G3020" s="181"/>
      <c r="H3020" s="182"/>
      <c r="I3020" s="182"/>
      <c r="J3020" s="182"/>
      <c r="K3020" s="32"/>
      <c r="L3020" s="178"/>
      <c r="M3020" s="178"/>
      <c r="N3020" s="81"/>
      <c r="O3020" s="185"/>
      <c r="P3020" s="103"/>
      <c r="Q3020" s="84" t="str">
        <f t="shared" si="1385"/>
        <v/>
      </c>
      <c r="R3020" s="159"/>
      <c r="S3020" s="28" t="str" cm="1">
        <f t="array" aca="1" ref="S3020" ca="1">IF(INDIRECT("A"&amp;114+$U3020)&lt;&gt;"",114+$U3020,"")</f>
        <v/>
      </c>
      <c r="T3020" s="28" t="str">
        <f t="shared" ca="1" si="1386"/>
        <v>$B</v>
      </c>
      <c r="U3020" s="29">
        <f t="shared" si="1392"/>
        <v>2904</v>
      </c>
      <c r="V3020" s="29">
        <v>242.16666666668601</v>
      </c>
      <c r="W3020" s="29">
        <f t="shared" si="1393"/>
        <v>242</v>
      </c>
      <c r="X3020" s="41" t="str" cm="1">
        <f t="array" aca="1" ref="X3020" ca="1">IFERROR(INDEX('PC&amp;PD'!$A$1:$AP$15,ROW('PC&amp;PD'!$A$15),MATCH(INDIRECT(T3020),'PC&amp;PD'!$A$1:$AP$1,0)),"")</f>
        <v/>
      </c>
      <c r="Z3020" s="155"/>
      <c r="AA3020" s="13" t="str">
        <f t="shared" si="1382"/>
        <v/>
      </c>
      <c r="AB3020" s="155"/>
      <c r="AC3020" s="13" t="str">
        <f t="shared" ca="1" si="1387"/>
        <v>$AB</v>
      </c>
      <c r="AD3020" s="13" t="str" cm="1">
        <f t="array" aca="1" ref="AD3020" ca="1">IFERROR(IF((LEFT(INDIRECT("$F"&amp;$S3020),4))="GOTS",IF($G3020="Organic","GOTS_Organic_raw",(IF($G3020="Responsible","GOTS_Responsible",(IF($G3020="No Attribute (Conventional)","GOTS_conventional",(IF($G3020="Recycled Pre/Post-Consumer","GOTS_pre_post",(IF($G3020="In-Conversion","GOTS_in_conversion",(IF($G3020="Sustainably Sourced","Sustainably_sourced",""))))))))))),IF($G3020="Organic","Organic",(IF($G3020="Responsible","Responsible",(IF($G3020="No Attribute (Conventional)","No_Attribute_Conventional",(IF($G3020="Recycled Pre/Post-Consumer","Recycled_Pre_Post_Consumer",(IF($G3020="In-Conversion","In_Conversion",(IF($G3020="Recycled Pre-Consumer","Recycled_Pre_Consumer",(IF($G3020="Recycled Post-Consumer","Recycled_Post_Consumer",(IF($G3020="Sustainably Sourced","Sustainably_sourced","")))))))))))))))),"")</f>
        <v/>
      </c>
      <c r="AE3020" s="13" t="e" cm="1">
        <f t="array" aca="1" ref="AE3020" ca="1">IF(INDIRECT("$F"&amp;$S3020)="","",IF(LEFT(INDIRECT("$F"&amp;$S3020),3)="GRS","GRS_RCS_RM",IF((LEFT(INDIRECT("$F"&amp;$S3020),3))="RCS","GRS_RCS_RM",IF(INDIRECT("$F"&amp;$S3020)="OCS (No Label)","OCS_Conversion_RM",IF(LEFT(INDIRECT("$F"&amp;$S3020),3)="OCS","OCS_RM",IF(RIGHT(INDIRECT("$F"&amp;$S3020),10)="conversion","GOTS_RM_conversion",IF((LEFT(INDIRECT("$F"&amp;$S3020),4))="GOTS","GOTS_RM","Responsible_RM")))))))</f>
        <v>#REF!</v>
      </c>
      <c r="AF3020" s="13" t="str" cm="1">
        <f t="array" aca="1" ref="AF3020" ca="1">IF($S3020="","",INDIRECT("$Z"&amp;$S3020))</f>
        <v/>
      </c>
      <c r="AG3020" s="155"/>
      <c r="AH3020" s="13" t="str" cm="1">
        <f t="array" aca="1" ref="AH3020" ca="1">IFERROR(INDIRECT("$ag"&amp;S3020),"")</f>
        <v/>
      </c>
      <c r="AI3020" s="13" t="e" cm="1">
        <f t="array" aca="1" ref="AI3020" ca="1">INDIRECT("O"&amp;S3019)</f>
        <v>#REF!</v>
      </c>
      <c r="AJ3020" s="13" t="str">
        <f>IF($I3020="","",INDEX('Raw Material'!$A$1:$J$75,MATCH(I3020,'Raw Material'!$A$1:$A$75,0),(MATCH(G3020,'Raw Material'!$A$1:$J$1,0))))</f>
        <v/>
      </c>
      <c r="AK3020" s="13" t="str">
        <f t="shared" si="1383"/>
        <v>YANLIŞRM</v>
      </c>
      <c r="AL3020" s="153" t="str">
        <f t="shared" si="1384"/>
        <v/>
      </c>
    </row>
    <row r="3021" spans="1:38" ht="16.5" customHeight="1">
      <c r="A3021" s="161"/>
      <c r="B3021" s="166"/>
      <c r="C3021" s="167"/>
      <c r="D3021" s="156"/>
      <c r="E3021" s="156"/>
      <c r="F3021" s="174"/>
      <c r="G3021" s="181"/>
      <c r="H3021" s="182"/>
      <c r="I3021" s="182"/>
      <c r="J3021" s="182"/>
      <c r="K3021" s="32"/>
      <c r="L3021" s="178"/>
      <c r="M3021" s="178"/>
      <c r="N3021" s="81"/>
      <c r="O3021" s="185"/>
      <c r="P3021" s="103"/>
      <c r="Q3021" s="84" t="str">
        <f t="shared" si="1385"/>
        <v/>
      </c>
      <c r="R3021" s="159"/>
      <c r="S3021" s="28" t="str" cm="1">
        <f t="array" aca="1" ref="S3021" ca="1">IF(INDIRECT("A"&amp;114+$U3021)&lt;&gt;"",114+$U3021,"")</f>
        <v/>
      </c>
      <c r="T3021" s="28" t="str">
        <f t="shared" ca="1" si="1386"/>
        <v>$B</v>
      </c>
      <c r="U3021" s="29">
        <f t="shared" si="1392"/>
        <v>2904</v>
      </c>
      <c r="V3021" s="29">
        <v>242.25000000001901</v>
      </c>
      <c r="W3021" s="29">
        <f t="shared" si="1393"/>
        <v>242</v>
      </c>
      <c r="X3021" s="41" t="str" cm="1">
        <f t="array" aca="1" ref="X3021" ca="1">IFERROR(INDEX('PC&amp;PD'!$A$1:$AP$15,ROW('PC&amp;PD'!$A$15),MATCH(INDIRECT(T3021),'PC&amp;PD'!$A$1:$AP$1,0)),"")</f>
        <v/>
      </c>
      <c r="Z3021" s="155"/>
      <c r="AA3021" s="13" t="str">
        <f t="shared" si="1382"/>
        <v/>
      </c>
      <c r="AB3021" s="155"/>
      <c r="AC3021" s="13" t="str">
        <f t="shared" ca="1" si="1387"/>
        <v>$AB</v>
      </c>
      <c r="AD3021" s="13" t="str" cm="1">
        <f t="array" aca="1" ref="AD3021" ca="1">IFERROR(IF((LEFT(INDIRECT("$F"&amp;$S3021),4))="GOTS",IF($G3021="Organic","GOTS_Organic_raw",(IF($G3021="Responsible","GOTS_Responsible",(IF($G3021="No Attribute (Conventional)","GOTS_conventional",(IF($G3021="Recycled Pre/Post-Consumer","GOTS_pre_post",(IF($G3021="In-Conversion","GOTS_in_conversion",(IF($G3021="Sustainably Sourced","Sustainably_sourced",""))))))))))),IF($G3021="Organic","Organic",(IF($G3021="Responsible","Responsible",(IF($G3021="No Attribute (Conventional)","No_Attribute_Conventional",(IF($G3021="Recycled Pre/Post-Consumer","Recycled_Pre_Post_Consumer",(IF($G3021="In-Conversion","In_Conversion",(IF($G3021="Recycled Pre-Consumer","Recycled_Pre_Consumer",(IF($G3021="Recycled Post-Consumer","Recycled_Post_Consumer",(IF($G3021="Sustainably Sourced","Sustainably_sourced","")))))))))))))))),"")</f>
        <v/>
      </c>
      <c r="AE3021" s="13" t="e" cm="1">
        <f t="array" aca="1" ref="AE3021" ca="1">IF(INDIRECT("$F"&amp;$S3021)="","",IF(LEFT(INDIRECT("$F"&amp;$S3021),3)="GRS","GRS_RCS_RM",IF((LEFT(INDIRECT("$F"&amp;$S3021),3))="RCS","GRS_RCS_RM",IF(INDIRECT("$F"&amp;$S3021)="OCS (No Label)","OCS_Conversion_RM",IF(LEFT(INDIRECT("$F"&amp;$S3021),3)="OCS","OCS_RM",IF(RIGHT(INDIRECT("$F"&amp;$S3021),10)="conversion","GOTS_RM_conversion",IF((LEFT(INDIRECT("$F"&amp;$S3021),4))="GOTS","GOTS_RM","Responsible_RM")))))))</f>
        <v>#REF!</v>
      </c>
      <c r="AF3021" s="13" t="str" cm="1">
        <f t="array" aca="1" ref="AF3021" ca="1">IF($S3021="","",INDIRECT("$Z"&amp;$S3021))</f>
        <v/>
      </c>
      <c r="AG3021" s="155"/>
      <c r="AH3021" s="13" t="str" cm="1">
        <f t="array" aca="1" ref="AH3021" ca="1">IFERROR(INDIRECT("$ag"&amp;S3021),"")</f>
        <v/>
      </c>
      <c r="AI3021" s="13" t="e" cm="1">
        <f t="array" aca="1" ref="AI3021" ca="1">INDIRECT("O"&amp;S3020)</f>
        <v>#REF!</v>
      </c>
      <c r="AJ3021" s="13" t="str">
        <f>IF($I3021="","",INDEX('Raw Material'!$A$1:$J$75,MATCH(I3021,'Raw Material'!$A$1:$A$75,0),(MATCH(G3021,'Raw Material'!$A$1:$J$1,0))))</f>
        <v/>
      </c>
      <c r="AK3021" s="13" t="str">
        <f t="shared" si="1383"/>
        <v>YANLIŞRM</v>
      </c>
      <c r="AL3021" s="153" t="str">
        <f t="shared" si="1384"/>
        <v/>
      </c>
    </row>
    <row r="3022" spans="1:38" ht="16.5" customHeight="1">
      <c r="A3022" s="161"/>
      <c r="B3022" s="166"/>
      <c r="C3022" s="167"/>
      <c r="D3022" s="156"/>
      <c r="E3022" s="156"/>
      <c r="F3022" s="174"/>
      <c r="G3022" s="181"/>
      <c r="H3022" s="182"/>
      <c r="I3022" s="182"/>
      <c r="J3022" s="182"/>
      <c r="K3022" s="32"/>
      <c r="L3022" s="178"/>
      <c r="M3022" s="178"/>
      <c r="N3022" s="81"/>
      <c r="O3022" s="185"/>
      <c r="P3022" s="103"/>
      <c r="Q3022" s="84" t="str">
        <f t="shared" si="1385"/>
        <v/>
      </c>
      <c r="R3022" s="159"/>
      <c r="S3022" s="28" t="str" cm="1">
        <f t="array" aca="1" ref="S3022" ca="1">IF(INDIRECT("A"&amp;114+$U3022)&lt;&gt;"",114+$U3022,"")</f>
        <v/>
      </c>
      <c r="T3022" s="28" t="str">
        <f t="shared" ca="1" si="1386"/>
        <v>$B</v>
      </c>
      <c r="U3022" s="29">
        <f t="shared" si="1392"/>
        <v>2904</v>
      </c>
      <c r="V3022" s="29">
        <v>242.33333333335199</v>
      </c>
      <c r="W3022" s="29">
        <f t="shared" si="1393"/>
        <v>242</v>
      </c>
      <c r="X3022" s="41" t="str" cm="1">
        <f t="array" aca="1" ref="X3022" ca="1">IFERROR(INDEX('PC&amp;PD'!$A$1:$AP$15,ROW('PC&amp;PD'!$A$15),MATCH(INDIRECT(T3022),'PC&amp;PD'!$A$1:$AP$1,0)),"")</f>
        <v/>
      </c>
      <c r="Z3022" s="155"/>
      <c r="AA3022" s="13" t="str">
        <f t="shared" si="1382"/>
        <v/>
      </c>
      <c r="AB3022" s="155"/>
      <c r="AC3022" s="13" t="str">
        <f t="shared" ca="1" si="1387"/>
        <v>$AB</v>
      </c>
      <c r="AD3022" s="13" t="str" cm="1">
        <f t="array" aca="1" ref="AD3022" ca="1">IFERROR(IF((LEFT(INDIRECT("$F"&amp;$S3022),4))="GOTS",IF($G3022="Organic","GOTS_Organic_raw",(IF($G3022="Responsible","GOTS_Responsible",(IF($G3022="No Attribute (Conventional)","GOTS_conventional",(IF($G3022="Recycled Pre/Post-Consumer","GOTS_pre_post",(IF($G3022="In-Conversion","GOTS_in_conversion",(IF($G3022="Sustainably Sourced","Sustainably_sourced",""))))))))))),IF($G3022="Organic","Organic",(IF($G3022="Responsible","Responsible",(IF($G3022="No Attribute (Conventional)","No_Attribute_Conventional",(IF($G3022="Recycled Pre/Post-Consumer","Recycled_Pre_Post_Consumer",(IF($G3022="In-Conversion","In_Conversion",(IF($G3022="Recycled Pre-Consumer","Recycled_Pre_Consumer",(IF($G3022="Recycled Post-Consumer","Recycled_Post_Consumer",(IF($G3022="Sustainably Sourced","Sustainably_sourced","")))))))))))))))),"")</f>
        <v/>
      </c>
      <c r="AE3022" s="13" t="e" cm="1">
        <f t="array" aca="1" ref="AE3022" ca="1">IF(INDIRECT("$F"&amp;$S3022)="","",IF(LEFT(INDIRECT("$F"&amp;$S3022),3)="GRS","GRS_RCS_RM",IF((LEFT(INDIRECT("$F"&amp;$S3022),3))="RCS","GRS_RCS_RM",IF(INDIRECT("$F"&amp;$S3022)="OCS (No Label)","OCS_Conversion_RM",IF(LEFT(INDIRECT("$F"&amp;$S3022),3)="OCS","OCS_RM",IF(RIGHT(INDIRECT("$F"&amp;$S3022),10)="conversion","GOTS_RM_conversion",IF((LEFT(INDIRECT("$F"&amp;$S3022),4))="GOTS","GOTS_RM","Responsible_RM")))))))</f>
        <v>#REF!</v>
      </c>
      <c r="AF3022" s="13" t="str" cm="1">
        <f t="array" aca="1" ref="AF3022" ca="1">IF($S3022="","",INDIRECT("$Z"&amp;$S3022))</f>
        <v/>
      </c>
      <c r="AG3022" s="155"/>
      <c r="AH3022" s="13" t="str" cm="1">
        <f t="array" aca="1" ref="AH3022" ca="1">IFERROR(INDIRECT("$ag"&amp;S3022),"")</f>
        <v/>
      </c>
      <c r="AI3022" s="13" t="e" cm="1">
        <f t="array" aca="1" ref="AI3022" ca="1">INDIRECT("O"&amp;S3021)</f>
        <v>#REF!</v>
      </c>
      <c r="AJ3022" s="13" t="str">
        <f>IF($I3022="","",INDEX('Raw Material'!$A$1:$J$75,MATCH(I3022,'Raw Material'!$A$1:$A$75,0),(MATCH(G3022,'Raw Material'!$A$1:$J$1,0))))</f>
        <v/>
      </c>
      <c r="AK3022" s="13" t="str">
        <f t="shared" si="1383"/>
        <v>YANLIŞRM</v>
      </c>
      <c r="AL3022" s="153" t="str">
        <f t="shared" si="1384"/>
        <v/>
      </c>
    </row>
    <row r="3023" spans="1:38" ht="16.5" customHeight="1">
      <c r="A3023" s="161"/>
      <c r="B3023" s="166"/>
      <c r="C3023" s="167"/>
      <c r="D3023" s="156"/>
      <c r="E3023" s="156"/>
      <c r="F3023" s="174"/>
      <c r="G3023" s="181"/>
      <c r="H3023" s="182"/>
      <c r="I3023" s="182"/>
      <c r="J3023" s="182"/>
      <c r="K3023" s="32"/>
      <c r="L3023" s="178"/>
      <c r="M3023" s="178"/>
      <c r="N3023" s="81"/>
      <c r="O3023" s="185"/>
      <c r="P3023" s="103"/>
      <c r="Q3023" s="84" t="str">
        <f t="shared" si="1385"/>
        <v/>
      </c>
      <c r="R3023" s="159"/>
      <c r="S3023" s="28" t="str" cm="1">
        <f t="array" aca="1" ref="S3023" ca="1">IF(INDIRECT("A"&amp;114+$U3023)&lt;&gt;"",114+$U3023,"")</f>
        <v/>
      </c>
      <c r="T3023" s="28" t="str">
        <f t="shared" ca="1" si="1386"/>
        <v>$B</v>
      </c>
      <c r="U3023" s="29">
        <f t="shared" si="1392"/>
        <v>2904</v>
      </c>
      <c r="V3023" s="29">
        <v>242.41666666668601</v>
      </c>
      <c r="W3023" s="29">
        <f t="shared" si="1393"/>
        <v>242</v>
      </c>
      <c r="X3023" s="41" t="str" cm="1">
        <f t="array" aca="1" ref="X3023" ca="1">IFERROR(INDEX('PC&amp;PD'!$A$1:$AP$15,ROW('PC&amp;PD'!$A$15),MATCH(INDIRECT(T3023),'PC&amp;PD'!$A$1:$AP$1,0)),"")</f>
        <v/>
      </c>
      <c r="Z3023" s="155"/>
      <c r="AA3023" s="13" t="str">
        <f t="shared" si="1382"/>
        <v/>
      </c>
      <c r="AB3023" s="155"/>
      <c r="AC3023" s="13" t="str">
        <f t="shared" ca="1" si="1387"/>
        <v>$AB</v>
      </c>
      <c r="AD3023" s="13" t="str" cm="1">
        <f t="array" aca="1" ref="AD3023" ca="1">IFERROR(IF((LEFT(INDIRECT("$F"&amp;$S3023),4))="GOTS",IF($G3023="Organic","GOTS_Organic_raw",(IF($G3023="Responsible","GOTS_Responsible",(IF($G3023="No Attribute (Conventional)","GOTS_conventional",(IF($G3023="Recycled Pre/Post-Consumer","GOTS_pre_post",(IF($G3023="In-Conversion","GOTS_in_conversion",(IF($G3023="Sustainably Sourced","Sustainably_sourced",""))))))))))),IF($G3023="Organic","Organic",(IF($G3023="Responsible","Responsible",(IF($G3023="No Attribute (Conventional)","No_Attribute_Conventional",(IF($G3023="Recycled Pre/Post-Consumer","Recycled_Pre_Post_Consumer",(IF($G3023="In-Conversion","In_Conversion",(IF($G3023="Recycled Pre-Consumer","Recycled_Pre_Consumer",(IF($G3023="Recycled Post-Consumer","Recycled_Post_Consumer",(IF($G3023="Sustainably Sourced","Sustainably_sourced","")))))))))))))))),"")</f>
        <v/>
      </c>
      <c r="AE3023" s="13" t="e" cm="1">
        <f t="array" aca="1" ref="AE3023" ca="1">IF(INDIRECT("$F"&amp;$S3023)="","",IF(LEFT(INDIRECT("$F"&amp;$S3023),3)="GRS","GRS_RCS_RM",IF((LEFT(INDIRECT("$F"&amp;$S3023),3))="RCS","GRS_RCS_RM",IF(INDIRECT("$F"&amp;$S3023)="OCS (No Label)","OCS_Conversion_RM",IF(LEFT(INDIRECT("$F"&amp;$S3023),3)="OCS","OCS_RM",IF(RIGHT(INDIRECT("$F"&amp;$S3023),10)="conversion","GOTS_RM_conversion",IF((LEFT(INDIRECT("$F"&amp;$S3023),4))="GOTS","GOTS_RM","Responsible_RM")))))))</f>
        <v>#REF!</v>
      </c>
      <c r="AF3023" s="13" t="str" cm="1">
        <f t="array" aca="1" ref="AF3023" ca="1">IF($S3023="","",INDIRECT("$Z"&amp;$S3023))</f>
        <v/>
      </c>
      <c r="AG3023" s="155"/>
      <c r="AH3023" s="13" t="str" cm="1">
        <f t="array" aca="1" ref="AH3023" ca="1">IFERROR(INDIRECT("$ag"&amp;S3023),"")</f>
        <v/>
      </c>
      <c r="AI3023" s="13" t="e" cm="1">
        <f t="array" aca="1" ref="AI3023" ca="1">INDIRECT("O"&amp;S3022)</f>
        <v>#REF!</v>
      </c>
      <c r="AJ3023" s="13" t="str">
        <f>IF($I3023="","",INDEX('Raw Material'!$A$1:$J$75,MATCH(I3023,'Raw Material'!$A$1:$A$75,0),(MATCH(G3023,'Raw Material'!$A$1:$J$1,0))))</f>
        <v/>
      </c>
      <c r="AK3023" s="13" t="str">
        <f t="shared" si="1383"/>
        <v>YANLIŞRM</v>
      </c>
      <c r="AL3023" s="153" t="str">
        <f t="shared" si="1384"/>
        <v/>
      </c>
    </row>
    <row r="3024" spans="1:38" ht="16.5" customHeight="1">
      <c r="A3024" s="162"/>
      <c r="B3024" s="168"/>
      <c r="C3024" s="169"/>
      <c r="D3024" s="156"/>
      <c r="E3024" s="156"/>
      <c r="F3024" s="175"/>
      <c r="G3024" s="181"/>
      <c r="H3024" s="182"/>
      <c r="I3024" s="182"/>
      <c r="J3024" s="182"/>
      <c r="K3024" s="32"/>
      <c r="L3024" s="179"/>
      <c r="M3024" s="179"/>
      <c r="N3024" s="81"/>
      <c r="O3024" s="185"/>
      <c r="P3024" s="103"/>
      <c r="Q3024" s="84" t="str">
        <f t="shared" si="1385"/>
        <v/>
      </c>
      <c r="R3024" s="159"/>
      <c r="S3024" s="28" t="str" cm="1">
        <f t="array" aca="1" ref="S3024" ca="1">IF(INDIRECT("A"&amp;114+$U3024)&lt;&gt;"",114+$U3024,"")</f>
        <v/>
      </c>
      <c r="T3024" s="28" t="str">
        <f t="shared" ca="1" si="1386"/>
        <v>$B</v>
      </c>
      <c r="U3024" s="29">
        <f t="shared" si="1392"/>
        <v>2904</v>
      </c>
      <c r="V3024" s="29">
        <v>242.50000000001901</v>
      </c>
      <c r="W3024" s="29">
        <f t="shared" si="1393"/>
        <v>242</v>
      </c>
      <c r="X3024" s="41" t="str" cm="1">
        <f t="array" aca="1" ref="X3024" ca="1">IFERROR(INDEX('PC&amp;PD'!$A$1:$AP$15,ROW('PC&amp;PD'!$A$15),MATCH(INDIRECT(T3024),'PC&amp;PD'!$A$1:$AP$1,0)),"")</f>
        <v/>
      </c>
      <c r="Z3024" s="155"/>
      <c r="AA3024" s="13" t="str">
        <f t="shared" si="1382"/>
        <v/>
      </c>
      <c r="AB3024" s="155"/>
      <c r="AC3024" s="13" t="str">
        <f t="shared" ca="1" si="1387"/>
        <v>$AB</v>
      </c>
      <c r="AD3024" s="13" t="str" cm="1">
        <f t="array" aca="1" ref="AD3024" ca="1">IFERROR(IF((LEFT(INDIRECT("$F"&amp;$S3024),4))="GOTS",IF($G3024="Organic","GOTS_Organic_raw",(IF($G3024="Responsible","GOTS_Responsible",(IF($G3024="No Attribute (Conventional)","GOTS_conventional",(IF($G3024="Recycled Pre/Post-Consumer","GOTS_pre_post",(IF($G3024="In-Conversion","GOTS_in_conversion",(IF($G3024="Sustainably Sourced","Sustainably_sourced",""))))))))))),IF($G3024="Organic","Organic",(IF($G3024="Responsible","Responsible",(IF($G3024="No Attribute (Conventional)","No_Attribute_Conventional",(IF($G3024="Recycled Pre/Post-Consumer","Recycled_Pre_Post_Consumer",(IF($G3024="In-Conversion","In_Conversion",(IF($G3024="Recycled Pre-Consumer","Recycled_Pre_Consumer",(IF($G3024="Recycled Post-Consumer","Recycled_Post_Consumer",(IF($G3024="Sustainably Sourced","Sustainably_sourced","")))))))))))))))),"")</f>
        <v/>
      </c>
      <c r="AE3024" s="13" t="e" cm="1">
        <f t="array" aca="1" ref="AE3024" ca="1">IF(INDIRECT("$F"&amp;$S3024)="","",IF(LEFT(INDIRECT("$F"&amp;$S3024),3)="GRS","GRS_RCS_RM",IF((LEFT(INDIRECT("$F"&amp;$S3024),3))="RCS","GRS_RCS_RM",IF(INDIRECT("$F"&amp;$S3024)="OCS (No Label)","OCS_Conversion_RM",IF(LEFT(INDIRECT("$F"&amp;$S3024),3)="OCS","OCS_RM",IF(RIGHT(INDIRECT("$F"&amp;$S3024),10)="conversion","GOTS_RM_conversion",IF((LEFT(INDIRECT("$F"&amp;$S3024),4))="GOTS","GOTS_RM","Responsible_RM")))))))</f>
        <v>#REF!</v>
      </c>
      <c r="AF3024" s="13" t="str" cm="1">
        <f t="array" aca="1" ref="AF3024" ca="1">IF($S3024="","",INDIRECT("$Z"&amp;$S3024))</f>
        <v/>
      </c>
      <c r="AG3024" s="155"/>
      <c r="AH3024" s="13" t="str" cm="1">
        <f t="array" aca="1" ref="AH3024" ca="1">IFERROR(INDIRECT("$ag"&amp;S3024),"")</f>
        <v/>
      </c>
      <c r="AI3024" s="13" t="e" cm="1">
        <f t="array" aca="1" ref="AI3024" ca="1">INDIRECT("O"&amp;S3023)</f>
        <v>#REF!</v>
      </c>
      <c r="AJ3024" s="13" t="str">
        <f>IF($I3024="","",INDEX('Raw Material'!$A$1:$J$75,MATCH(I3024,'Raw Material'!$A$1:$A$75,0),(MATCH(G3024,'Raw Material'!$A$1:$J$1,0))))</f>
        <v/>
      </c>
      <c r="AK3024" s="13" t="str">
        <f t="shared" si="1383"/>
        <v>YANLIŞRM</v>
      </c>
      <c r="AL3024" s="153" t="str">
        <f t="shared" si="1384"/>
        <v/>
      </c>
    </row>
    <row r="3025" spans="1:38" ht="16.5" customHeight="1">
      <c r="A3025" s="162"/>
      <c r="B3025" s="168"/>
      <c r="C3025" s="169"/>
      <c r="D3025" s="156"/>
      <c r="E3025" s="156"/>
      <c r="F3025" s="175"/>
      <c r="G3025" s="181"/>
      <c r="H3025" s="182"/>
      <c r="I3025" s="182"/>
      <c r="J3025" s="182"/>
      <c r="K3025" s="32"/>
      <c r="L3025" s="179"/>
      <c r="M3025" s="179"/>
      <c r="N3025" s="81"/>
      <c r="O3025" s="185"/>
      <c r="P3025" s="103"/>
      <c r="Q3025" s="84" t="str">
        <f t="shared" si="1385"/>
        <v/>
      </c>
      <c r="R3025" s="159"/>
      <c r="S3025" s="28" t="str" cm="1">
        <f t="array" aca="1" ref="S3025" ca="1">IF(INDIRECT("A"&amp;114+$U3025)&lt;&gt;"",114+$U3025,"")</f>
        <v/>
      </c>
      <c r="T3025" s="28" t="str">
        <f t="shared" ca="1" si="1386"/>
        <v>$B</v>
      </c>
      <c r="U3025" s="29">
        <f t="shared" si="1392"/>
        <v>2904</v>
      </c>
      <c r="V3025" s="29">
        <v>242.58333333335199</v>
      </c>
      <c r="W3025" s="29">
        <f t="shared" si="1393"/>
        <v>242</v>
      </c>
      <c r="X3025" s="41" t="str" cm="1">
        <f t="array" aca="1" ref="X3025" ca="1">IFERROR(INDEX('PC&amp;PD'!$A$1:$AP$15,ROW('PC&amp;PD'!$A$15),MATCH(INDIRECT(T3025),'PC&amp;PD'!$A$1:$AP$1,0)),"")</f>
        <v/>
      </c>
      <c r="Z3025" s="155"/>
      <c r="AA3025" s="13" t="str">
        <f t="shared" si="1382"/>
        <v/>
      </c>
      <c r="AB3025" s="155"/>
      <c r="AC3025" s="13" t="str">
        <f t="shared" ca="1" si="1387"/>
        <v>$AB</v>
      </c>
      <c r="AD3025" s="13" t="str" cm="1">
        <f t="array" aca="1" ref="AD3025" ca="1">IFERROR(IF((LEFT(INDIRECT("$F"&amp;$S3025),4))="GOTS",IF($G3025="Organic","GOTS_Organic_raw",(IF($G3025="Responsible","GOTS_Responsible",(IF($G3025="No Attribute (Conventional)","GOTS_conventional",(IF($G3025="Recycled Pre/Post-Consumer","GOTS_pre_post",(IF($G3025="In-Conversion","GOTS_in_conversion",(IF($G3025="Sustainably Sourced","Sustainably_sourced",""))))))))))),IF($G3025="Organic","Organic",(IF($G3025="Responsible","Responsible",(IF($G3025="No Attribute (Conventional)","No_Attribute_Conventional",(IF($G3025="Recycled Pre/Post-Consumer","Recycled_Pre_Post_Consumer",(IF($G3025="In-Conversion","In_Conversion",(IF($G3025="Recycled Pre-Consumer","Recycled_Pre_Consumer",(IF($G3025="Recycled Post-Consumer","Recycled_Post_Consumer",(IF($G3025="Sustainably Sourced","Sustainably_sourced","")))))))))))))))),"")</f>
        <v/>
      </c>
      <c r="AE3025" s="13" t="e" cm="1">
        <f t="array" aca="1" ref="AE3025" ca="1">IF(INDIRECT("$F"&amp;$S3025)="","",IF(LEFT(INDIRECT("$F"&amp;$S3025),3)="GRS","GRS_RCS_RM",IF((LEFT(INDIRECT("$F"&amp;$S3025),3))="RCS","GRS_RCS_RM",IF(INDIRECT("$F"&amp;$S3025)="OCS (No Label)","OCS_Conversion_RM",IF(LEFT(INDIRECT("$F"&amp;$S3025),3)="OCS","OCS_RM",IF(RIGHT(INDIRECT("$F"&amp;$S3025),10)="conversion","GOTS_RM_conversion",IF((LEFT(INDIRECT("$F"&amp;$S3025),4))="GOTS","GOTS_RM","Responsible_RM")))))))</f>
        <v>#REF!</v>
      </c>
      <c r="AF3025" s="13" t="str" cm="1">
        <f t="array" aca="1" ref="AF3025" ca="1">IF($S3025="","",INDIRECT("$Z"&amp;$S3025))</f>
        <v/>
      </c>
      <c r="AG3025" s="155"/>
      <c r="AH3025" s="13" t="str" cm="1">
        <f t="array" aca="1" ref="AH3025" ca="1">IFERROR(INDIRECT("$ag"&amp;S3025),"")</f>
        <v/>
      </c>
      <c r="AI3025" s="13" t="e" cm="1">
        <f t="array" aca="1" ref="AI3025" ca="1">INDIRECT("O"&amp;S3024)</f>
        <v>#REF!</v>
      </c>
      <c r="AJ3025" s="13" t="str">
        <f>IF($I3025="","",INDEX('Raw Material'!$A$1:$J$75,MATCH(I3025,'Raw Material'!$A$1:$A$75,0),(MATCH(G3025,'Raw Material'!$A$1:$J$1,0))))</f>
        <v/>
      </c>
      <c r="AK3025" s="13" t="str">
        <f t="shared" si="1383"/>
        <v>YANLIŞRM</v>
      </c>
      <c r="AL3025" s="153" t="str">
        <f t="shared" si="1384"/>
        <v/>
      </c>
    </row>
    <row r="3026" spans="1:38" ht="16.5" customHeight="1">
      <c r="A3026" s="162"/>
      <c r="B3026" s="168"/>
      <c r="C3026" s="169"/>
      <c r="D3026" s="156"/>
      <c r="E3026" s="156"/>
      <c r="F3026" s="175"/>
      <c r="G3026" s="181"/>
      <c r="H3026" s="182"/>
      <c r="I3026" s="182"/>
      <c r="J3026" s="182"/>
      <c r="K3026" s="32"/>
      <c r="L3026" s="179"/>
      <c r="M3026" s="179"/>
      <c r="N3026" s="81"/>
      <c r="O3026" s="185"/>
      <c r="P3026" s="103"/>
      <c r="Q3026" s="84" t="str">
        <f t="shared" si="1385"/>
        <v/>
      </c>
      <c r="R3026" s="159"/>
      <c r="S3026" s="28" t="str" cm="1">
        <f t="array" aca="1" ref="S3026" ca="1">IF(INDIRECT("A"&amp;114+$U3026)&lt;&gt;"",114+$U3026,"")</f>
        <v/>
      </c>
      <c r="T3026" s="28" t="str">
        <f t="shared" ca="1" si="1386"/>
        <v>$B</v>
      </c>
      <c r="U3026" s="29">
        <f t="shared" si="1392"/>
        <v>2904</v>
      </c>
      <c r="V3026" s="29">
        <v>242.66666666668601</v>
      </c>
      <c r="W3026" s="29">
        <f t="shared" si="1393"/>
        <v>242</v>
      </c>
      <c r="X3026" s="41" t="str" cm="1">
        <f t="array" aca="1" ref="X3026" ca="1">IFERROR(INDEX('PC&amp;PD'!$A$1:$AP$15,ROW('PC&amp;PD'!$A$15),MATCH(INDIRECT(T3026),'PC&amp;PD'!$A$1:$AP$1,0)),"")</f>
        <v/>
      </c>
      <c r="Z3026" s="155"/>
      <c r="AA3026" s="13" t="str">
        <f t="shared" si="1382"/>
        <v/>
      </c>
      <c r="AB3026" s="155"/>
      <c r="AC3026" s="13" t="str">
        <f t="shared" ca="1" si="1387"/>
        <v>$AB</v>
      </c>
      <c r="AD3026" s="13" t="str" cm="1">
        <f t="array" aca="1" ref="AD3026" ca="1">IFERROR(IF((LEFT(INDIRECT("$F"&amp;$S3026),4))="GOTS",IF($G3026="Organic","GOTS_Organic_raw",(IF($G3026="Responsible","GOTS_Responsible",(IF($G3026="No Attribute (Conventional)","GOTS_conventional",(IF($G3026="Recycled Pre/Post-Consumer","GOTS_pre_post",(IF($G3026="In-Conversion","GOTS_in_conversion",(IF($G3026="Sustainably Sourced","Sustainably_sourced",""))))))))))),IF($G3026="Organic","Organic",(IF($G3026="Responsible","Responsible",(IF($G3026="No Attribute (Conventional)","No_Attribute_Conventional",(IF($G3026="Recycled Pre/Post-Consumer","Recycled_Pre_Post_Consumer",(IF($G3026="In-Conversion","In_Conversion",(IF($G3026="Recycled Pre-Consumer","Recycled_Pre_Consumer",(IF($G3026="Recycled Post-Consumer","Recycled_Post_Consumer",(IF($G3026="Sustainably Sourced","Sustainably_sourced","")))))))))))))))),"")</f>
        <v/>
      </c>
      <c r="AE3026" s="13" t="e" cm="1">
        <f t="array" aca="1" ref="AE3026" ca="1">IF(INDIRECT("$F"&amp;$S3026)="","",IF(LEFT(INDIRECT("$F"&amp;$S3026),3)="GRS","GRS_RCS_RM",IF((LEFT(INDIRECT("$F"&amp;$S3026),3))="RCS","GRS_RCS_RM",IF(INDIRECT("$F"&amp;$S3026)="OCS (No Label)","OCS_Conversion_RM",IF(LEFT(INDIRECT("$F"&amp;$S3026),3)="OCS","OCS_RM",IF(RIGHT(INDIRECT("$F"&amp;$S3026),10)="conversion","GOTS_RM_conversion",IF((LEFT(INDIRECT("$F"&amp;$S3026),4))="GOTS","GOTS_RM","Responsible_RM")))))))</f>
        <v>#REF!</v>
      </c>
      <c r="AF3026" s="13" t="str" cm="1">
        <f t="array" aca="1" ref="AF3026" ca="1">IF($S3026="","",INDIRECT("$Z"&amp;$S3026))</f>
        <v/>
      </c>
      <c r="AG3026" s="155"/>
      <c r="AH3026" s="13" t="str" cm="1">
        <f t="array" aca="1" ref="AH3026" ca="1">IFERROR(INDIRECT("$ag"&amp;S3026),"")</f>
        <v/>
      </c>
      <c r="AI3026" s="13" t="e" cm="1">
        <f t="array" aca="1" ref="AI3026" ca="1">INDIRECT("O"&amp;S3025)</f>
        <v>#REF!</v>
      </c>
      <c r="AJ3026" s="13" t="str">
        <f>IF($I3026="","",INDEX('Raw Material'!$A$1:$J$75,MATCH(I3026,'Raw Material'!$A$1:$A$75,0),(MATCH(G3026,'Raw Material'!$A$1:$J$1,0))))</f>
        <v/>
      </c>
      <c r="AK3026" s="13" t="str">
        <f t="shared" si="1383"/>
        <v>YANLIŞRM</v>
      </c>
      <c r="AL3026" s="153" t="str">
        <f t="shared" si="1384"/>
        <v/>
      </c>
    </row>
    <row r="3027" spans="1:38" ht="16.5" customHeight="1">
      <c r="A3027" s="162"/>
      <c r="B3027" s="168"/>
      <c r="C3027" s="169"/>
      <c r="D3027" s="156"/>
      <c r="E3027" s="156"/>
      <c r="F3027" s="175"/>
      <c r="G3027" s="181"/>
      <c r="H3027" s="182"/>
      <c r="I3027" s="182"/>
      <c r="J3027" s="182"/>
      <c r="K3027" s="32"/>
      <c r="L3027" s="179"/>
      <c r="M3027" s="179"/>
      <c r="N3027" s="81"/>
      <c r="O3027" s="185"/>
      <c r="P3027" s="103"/>
      <c r="Q3027" s="84" t="str">
        <f t="shared" si="1385"/>
        <v/>
      </c>
      <c r="R3027" s="159"/>
      <c r="S3027" s="28" t="str" cm="1">
        <f t="array" aca="1" ref="S3027" ca="1">IF(INDIRECT("A"&amp;114+$U3027)&lt;&gt;"",114+$U3027,"")</f>
        <v/>
      </c>
      <c r="T3027" s="28" t="str">
        <f t="shared" ca="1" si="1386"/>
        <v>$B</v>
      </c>
      <c r="U3027" s="29">
        <f t="shared" si="1392"/>
        <v>2904</v>
      </c>
      <c r="V3027" s="29">
        <v>242.75000000001901</v>
      </c>
      <c r="W3027" s="29">
        <f t="shared" si="1393"/>
        <v>242</v>
      </c>
      <c r="X3027" s="41" t="str" cm="1">
        <f t="array" aca="1" ref="X3027" ca="1">IFERROR(INDEX('PC&amp;PD'!$A$1:$AP$15,ROW('PC&amp;PD'!$A$15),MATCH(INDIRECT(T3027),'PC&amp;PD'!$A$1:$AP$1,0)),"")</f>
        <v/>
      </c>
      <c r="Z3027" s="155"/>
      <c r="AA3027" s="13" t="str">
        <f t="shared" si="1382"/>
        <v/>
      </c>
      <c r="AB3027" s="155"/>
      <c r="AC3027" s="13" t="str">
        <f t="shared" ca="1" si="1387"/>
        <v>$AB</v>
      </c>
      <c r="AD3027" s="13" t="str" cm="1">
        <f t="array" aca="1" ref="AD3027" ca="1">IFERROR(IF((LEFT(INDIRECT("$F"&amp;$S3027),4))="GOTS",IF($G3027="Organic","GOTS_Organic_raw",(IF($G3027="Responsible","GOTS_Responsible",(IF($G3027="No Attribute (Conventional)","GOTS_conventional",(IF($G3027="Recycled Pre/Post-Consumer","GOTS_pre_post",(IF($G3027="In-Conversion","GOTS_in_conversion",(IF($G3027="Sustainably Sourced","Sustainably_sourced",""))))))))))),IF($G3027="Organic","Organic",(IF($G3027="Responsible","Responsible",(IF($G3027="No Attribute (Conventional)","No_Attribute_Conventional",(IF($G3027="Recycled Pre/Post-Consumer","Recycled_Pre_Post_Consumer",(IF($G3027="In-Conversion","In_Conversion",(IF($G3027="Recycled Pre-Consumer","Recycled_Pre_Consumer",(IF($G3027="Recycled Post-Consumer","Recycled_Post_Consumer",(IF($G3027="Sustainably Sourced","Sustainably_sourced","")))))))))))))))),"")</f>
        <v/>
      </c>
      <c r="AE3027" s="13" t="e" cm="1">
        <f t="array" aca="1" ref="AE3027" ca="1">IF(INDIRECT("$F"&amp;$S3027)="","",IF(LEFT(INDIRECT("$F"&amp;$S3027),3)="GRS","GRS_RCS_RM",IF((LEFT(INDIRECT("$F"&amp;$S3027),3))="RCS","GRS_RCS_RM",IF(INDIRECT("$F"&amp;$S3027)="OCS (No Label)","OCS_Conversion_RM",IF(LEFT(INDIRECT("$F"&amp;$S3027),3)="OCS","OCS_RM",IF(RIGHT(INDIRECT("$F"&amp;$S3027),10)="conversion","GOTS_RM_conversion",IF((LEFT(INDIRECT("$F"&amp;$S3027),4))="GOTS","GOTS_RM","Responsible_RM")))))))</f>
        <v>#REF!</v>
      </c>
      <c r="AF3027" s="13" t="str" cm="1">
        <f t="array" aca="1" ref="AF3027" ca="1">IF($S3027="","",INDIRECT("$Z"&amp;$S3027))</f>
        <v/>
      </c>
      <c r="AG3027" s="155"/>
      <c r="AH3027" s="13" t="str" cm="1">
        <f t="array" aca="1" ref="AH3027" ca="1">IFERROR(INDIRECT("$ag"&amp;S3027),"")</f>
        <v/>
      </c>
      <c r="AI3027" s="13" t="e" cm="1">
        <f t="array" aca="1" ref="AI3027" ca="1">INDIRECT("O"&amp;S3026)</f>
        <v>#REF!</v>
      </c>
      <c r="AJ3027" s="13" t="str">
        <f>IF($I3027="","",INDEX('Raw Material'!$A$1:$J$75,MATCH(I3027,'Raw Material'!$A$1:$A$75,0),(MATCH(G3027,'Raw Material'!$A$1:$J$1,0))))</f>
        <v/>
      </c>
      <c r="AK3027" s="13" t="str">
        <f t="shared" si="1383"/>
        <v>YANLIŞRM</v>
      </c>
      <c r="AL3027" s="153" t="str">
        <f t="shared" si="1384"/>
        <v/>
      </c>
    </row>
    <row r="3028" spans="1:38" ht="16.5" customHeight="1">
      <c r="A3028" s="162"/>
      <c r="B3028" s="168"/>
      <c r="C3028" s="169"/>
      <c r="D3028" s="156"/>
      <c r="E3028" s="156"/>
      <c r="F3028" s="175"/>
      <c r="G3028" s="181"/>
      <c r="H3028" s="182"/>
      <c r="I3028" s="182"/>
      <c r="J3028" s="182"/>
      <c r="K3028" s="32"/>
      <c r="L3028" s="179"/>
      <c r="M3028" s="179"/>
      <c r="N3028" s="81"/>
      <c r="O3028" s="185"/>
      <c r="P3028" s="103"/>
      <c r="Q3028" s="84" t="str">
        <f t="shared" si="1385"/>
        <v/>
      </c>
      <c r="R3028" s="159"/>
      <c r="S3028" s="28" t="str" cm="1">
        <f t="array" aca="1" ref="S3028" ca="1">IF(INDIRECT("A"&amp;114+$U3028)&lt;&gt;"",114+$U3028,"")</f>
        <v/>
      </c>
      <c r="T3028" s="28" t="str">
        <f t="shared" ca="1" si="1386"/>
        <v>$B</v>
      </c>
      <c r="U3028" s="29">
        <f t="shared" si="1392"/>
        <v>2904</v>
      </c>
      <c r="V3028" s="29">
        <v>242.83333333335199</v>
      </c>
      <c r="W3028" s="29">
        <f t="shared" si="1393"/>
        <v>242</v>
      </c>
      <c r="X3028" s="41" t="str" cm="1">
        <f t="array" aca="1" ref="X3028" ca="1">IFERROR(INDEX('PC&amp;PD'!$A$1:$AP$15,ROW('PC&amp;PD'!$A$15),MATCH(INDIRECT(T3028),'PC&amp;PD'!$A$1:$AP$1,0)),"")</f>
        <v/>
      </c>
      <c r="Z3028" s="155"/>
      <c r="AA3028" s="13" t="str">
        <f t="shared" si="1382"/>
        <v/>
      </c>
      <c r="AB3028" s="155"/>
      <c r="AC3028" s="13" t="str">
        <f t="shared" ca="1" si="1387"/>
        <v>$AB</v>
      </c>
      <c r="AD3028" s="13" t="str" cm="1">
        <f t="array" aca="1" ref="AD3028" ca="1">IFERROR(IF((LEFT(INDIRECT("$F"&amp;$S3028),4))="GOTS",IF($G3028="Organic","GOTS_Organic_raw",(IF($G3028="Responsible","GOTS_Responsible",(IF($G3028="No Attribute (Conventional)","GOTS_conventional",(IF($G3028="Recycled Pre/Post-Consumer","GOTS_pre_post",(IF($G3028="In-Conversion","GOTS_in_conversion",(IF($G3028="Sustainably Sourced","Sustainably_sourced",""))))))))))),IF($G3028="Organic","Organic",(IF($G3028="Responsible","Responsible",(IF($G3028="No Attribute (Conventional)","No_Attribute_Conventional",(IF($G3028="Recycled Pre/Post-Consumer","Recycled_Pre_Post_Consumer",(IF($G3028="In-Conversion","In_Conversion",(IF($G3028="Recycled Pre-Consumer","Recycled_Pre_Consumer",(IF($G3028="Recycled Post-Consumer","Recycled_Post_Consumer",(IF($G3028="Sustainably Sourced","Sustainably_sourced","")))))))))))))))),"")</f>
        <v/>
      </c>
      <c r="AE3028" s="13" t="e" cm="1">
        <f t="array" aca="1" ref="AE3028" ca="1">IF(INDIRECT("$F"&amp;$S3028)="","",IF(LEFT(INDIRECT("$F"&amp;$S3028),3)="GRS","GRS_RCS_RM",IF((LEFT(INDIRECT("$F"&amp;$S3028),3))="RCS","GRS_RCS_RM",IF(INDIRECT("$F"&amp;$S3028)="OCS (No Label)","OCS_Conversion_RM",IF(LEFT(INDIRECT("$F"&amp;$S3028),3)="OCS","OCS_RM",IF(RIGHT(INDIRECT("$F"&amp;$S3028),10)="conversion","GOTS_RM_conversion",IF((LEFT(INDIRECT("$F"&amp;$S3028),4))="GOTS","GOTS_RM","Responsible_RM")))))))</f>
        <v>#REF!</v>
      </c>
      <c r="AF3028" s="13" t="str" cm="1">
        <f t="array" aca="1" ref="AF3028" ca="1">IF($S3028="","",INDIRECT("$Z"&amp;$S3028))</f>
        <v/>
      </c>
      <c r="AG3028" s="155"/>
      <c r="AH3028" s="13" t="str" cm="1">
        <f t="array" aca="1" ref="AH3028" ca="1">IFERROR(INDIRECT("$ag"&amp;S3028),"")</f>
        <v/>
      </c>
      <c r="AI3028" s="13" t="e" cm="1">
        <f t="array" aca="1" ref="AI3028" ca="1">INDIRECT("O"&amp;S3027)</f>
        <v>#REF!</v>
      </c>
      <c r="AJ3028" s="13" t="str">
        <f>IF($I3028="","",INDEX('Raw Material'!$A$1:$J$75,MATCH(I3028,'Raw Material'!$A$1:$A$75,0),(MATCH(G3028,'Raw Material'!$A$1:$J$1,0))))</f>
        <v/>
      </c>
      <c r="AK3028" s="13" t="str">
        <f t="shared" si="1383"/>
        <v>YANLIŞRM</v>
      </c>
      <c r="AL3028" s="153" t="str">
        <f t="shared" si="1384"/>
        <v/>
      </c>
    </row>
    <row r="3029" spans="1:38" ht="16.5" customHeight="1" thickBot="1">
      <c r="A3029" s="163"/>
      <c r="B3029" s="170"/>
      <c r="C3029" s="171"/>
      <c r="D3029" s="156"/>
      <c r="E3029" s="156"/>
      <c r="F3029" s="176"/>
      <c r="G3029" s="157"/>
      <c r="H3029" s="158"/>
      <c r="I3029" s="158"/>
      <c r="J3029" s="158"/>
      <c r="K3029" s="33"/>
      <c r="L3029" s="180"/>
      <c r="M3029" s="180"/>
      <c r="N3029" s="82"/>
      <c r="O3029" s="186"/>
      <c r="P3029" s="103"/>
      <c r="Q3029" s="84" t="str">
        <f t="shared" si="1385"/>
        <v/>
      </c>
      <c r="R3029" s="159"/>
      <c r="S3029" s="28" t="str" cm="1">
        <f t="array" aca="1" ref="S3029" ca="1">IF(INDIRECT("A"&amp;114+$U3029)&lt;&gt;"",114+$U3029,"")</f>
        <v/>
      </c>
      <c r="T3029" s="28" t="str">
        <f t="shared" ca="1" si="1386"/>
        <v>$B</v>
      </c>
      <c r="U3029" s="29">
        <f t="shared" si="1392"/>
        <v>2904</v>
      </c>
      <c r="V3029" s="29">
        <v>242.91666666668601</v>
      </c>
      <c r="W3029" s="29">
        <f t="shared" si="1393"/>
        <v>242</v>
      </c>
      <c r="X3029" s="41" t="str" cm="1">
        <f t="array" aca="1" ref="X3029" ca="1">IFERROR(INDEX('PC&amp;PD'!$A$1:$AP$15,ROW('PC&amp;PD'!$A$15),MATCH(INDIRECT(T3029),'PC&amp;PD'!$A$1:$AP$1,0)),"")</f>
        <v/>
      </c>
      <c r="Z3029" s="155"/>
      <c r="AA3029" s="13" t="str">
        <f t="shared" si="1382"/>
        <v/>
      </c>
      <c r="AB3029" s="155"/>
      <c r="AC3029" s="13" t="str">
        <f t="shared" ca="1" si="1387"/>
        <v>$AB</v>
      </c>
      <c r="AD3029" s="13" t="str" cm="1">
        <f t="array" aca="1" ref="AD3029" ca="1">IFERROR(IF((LEFT(INDIRECT("$F"&amp;$S3029),4))="GOTS",IF($G3029="Organic","GOTS_Organic_raw",(IF($G3029="Responsible","GOTS_Responsible",(IF($G3029="No Attribute (Conventional)","GOTS_conventional",(IF($G3029="Recycled Pre/Post-Consumer","GOTS_pre_post",(IF($G3029="In-Conversion","GOTS_in_conversion",(IF($G3029="Sustainably Sourced","Sustainably_sourced",""))))))))))),IF($G3029="Organic","Organic",(IF($G3029="Responsible","Responsible",(IF($G3029="No Attribute (Conventional)","No_Attribute_Conventional",(IF($G3029="Recycled Pre/Post-Consumer","Recycled_Pre_Post_Consumer",(IF($G3029="In-Conversion","In_Conversion",(IF($G3029="Recycled Pre-Consumer","Recycled_Pre_Consumer",(IF($G3029="Recycled Post-Consumer","Recycled_Post_Consumer",(IF($G3029="Sustainably Sourced","Sustainably_sourced","")))))))))))))))),"")</f>
        <v/>
      </c>
      <c r="AE3029" s="13" t="e" cm="1">
        <f t="array" aca="1" ref="AE3029" ca="1">IF(INDIRECT("$F"&amp;$S3029)="","",IF(LEFT(INDIRECT("$F"&amp;$S3029),3)="GRS","GRS_RCS_RM",IF((LEFT(INDIRECT("$F"&amp;$S3029),3))="RCS","GRS_RCS_RM",IF(INDIRECT("$F"&amp;$S3029)="OCS (No Label)","OCS_Conversion_RM",IF(LEFT(INDIRECT("$F"&amp;$S3029),3)="OCS","OCS_RM",IF(RIGHT(INDIRECT("$F"&amp;$S3029),10)="conversion","GOTS_RM_conversion",IF((LEFT(INDIRECT("$F"&amp;$S3029),4))="GOTS","GOTS_RM","Responsible_RM")))))))</f>
        <v>#REF!</v>
      </c>
      <c r="AF3029" s="13" t="str" cm="1">
        <f t="array" aca="1" ref="AF3029" ca="1">IF($S3029="","",INDIRECT("$Z"&amp;$S3029))</f>
        <v/>
      </c>
      <c r="AG3029" s="155"/>
      <c r="AH3029" s="13" t="str" cm="1">
        <f t="array" aca="1" ref="AH3029" ca="1">IFERROR(INDIRECT("$ag"&amp;S3029),"")</f>
        <v/>
      </c>
      <c r="AI3029" s="13" t="e" cm="1">
        <f t="array" aca="1" ref="AI3029" ca="1">INDIRECT("O"&amp;S3028)</f>
        <v>#REF!</v>
      </c>
      <c r="AJ3029" s="13" t="str">
        <f>IF($I3029="","",INDEX('Raw Material'!$A$1:$J$75,MATCH(I3029,'Raw Material'!$A$1:$A$75,0),(MATCH(G3029,'Raw Material'!$A$1:$J$1,0))))</f>
        <v/>
      </c>
      <c r="AK3029" s="13" t="str">
        <f t="shared" si="1383"/>
        <v>YANLIŞRM</v>
      </c>
      <c r="AL3029" s="153" t="str">
        <f t="shared" si="1384"/>
        <v/>
      </c>
    </row>
    <row r="3030" spans="1:38" ht="16.5" customHeight="1">
      <c r="A3030" s="160" t="str">
        <f>IF(B3030="","",COUNTA($B$114:$B3030))</f>
        <v/>
      </c>
      <c r="B3030" s="164"/>
      <c r="C3030" s="165"/>
      <c r="D3030" s="183"/>
      <c r="E3030" s="183"/>
      <c r="F3030" s="172"/>
      <c r="G3030" s="212"/>
      <c r="H3030" s="206"/>
      <c r="I3030" s="206"/>
      <c r="J3030" s="206"/>
      <c r="K3030" s="31"/>
      <c r="L3030" s="177" t="str">
        <f t="shared" ref="L3030" si="1399">IF(R3030="","",LEFT(R3030,LEN(R3030)-2))</f>
        <v/>
      </c>
      <c r="M3030" s="177"/>
      <c r="N3030" s="80"/>
      <c r="O3030" s="184"/>
      <c r="P3030" s="103"/>
      <c r="Q3030" s="84" t="str">
        <f t="shared" si="1385"/>
        <v/>
      </c>
      <c r="R3030" s="159" t="str">
        <f t="shared" ref="R3030" si="1400">CONCATENATE($Q3030,Q3031,Q3032,Q3033,Q3034,Q3035,$Q3036,$Q3037,$Q3038,$Q3039,Q3040,Q3041)</f>
        <v/>
      </c>
      <c r="S3030" s="28" t="str" cm="1">
        <f t="array" aca="1" ref="S3030" ca="1">IF(INDIRECT("A"&amp;114+$U3030)&lt;&gt;"",114+$U3030,"")</f>
        <v/>
      </c>
      <c r="T3030" s="28" t="str">
        <f t="shared" ca="1" si="1386"/>
        <v>$B</v>
      </c>
      <c r="U3030" s="29">
        <f t="shared" si="1392"/>
        <v>2916</v>
      </c>
      <c r="V3030" s="29">
        <v>243.00000000001901</v>
      </c>
      <c r="W3030" s="29">
        <f t="shared" si="1393"/>
        <v>243</v>
      </c>
      <c r="X3030" s="41" t="str" cm="1">
        <f t="array" aca="1" ref="X3030" ca="1">IFERROR(INDEX('PC&amp;PD'!$A$1:$AP$15,ROW('PC&amp;PD'!$A$15),MATCH(INDIRECT(T3030),'PC&amp;PD'!$A$1:$AP$1,0)),"")</f>
        <v/>
      </c>
      <c r="Z3030" s="155" t="str">
        <f t="shared" ref="Z3030" si="1401">IFERROR(IF($F3030="OCS 100","OCS (OCS 100)",IF($F3030="OCS Blended","OCS (OCS Blended)",IF($F3030="OCS (No Label)","OCS (No Label)",IF($F3030="RCS 100","RCS (RCS 100)",IF($F3030="RCS Blended","RCS (RCS Blended)",IF($F3030="GRS","GRS (GRS)",IF($F3030="GRS (No Label)", "GRS (No Label)",IF($F3030="RDS","RDS (RDS)",IF($F3030="RWS","RWS (RWS)",IF($F3030="RAS","RAS (RAS)",IF($F3030="RMS","RMS (RMS)",IF($F3030="GOTS Organic","GOTS (Organic)",IF($F3030="GOTS Made with organic","GOTS (Made with Organic)",IF($F3030="GOTS Organic - in conversion","GOTS (Organic - In Conversion)",IF($F3030="GOTS Made with organic - in conversion","GOTS (Made with Organic - In Conversion)",""))))))))))))))),"")</f>
        <v/>
      </c>
      <c r="AA3030" s="13" t="str">
        <f t="shared" si="1382"/>
        <v/>
      </c>
      <c r="AB3030" s="155" t="str">
        <f t="shared" ref="AB3030" si="1402">IFERROR(IF($F3030="OCS 100", "OCS_100",IF($F3030="OCS Blended", "OCS_Blended",IF($F3030="OCS (No Label)", "OCS_No_Label",IF($F3030="RCS 100", "RCS_100",IF($F3030="RCS Blended","RCS_Blended",IF($F3030="GRS","GRS",IF($F3030="GRS (No Label)", "GRS_No_Label",IF($F3030="RDS","RDS",IF($F3030="RWS","RWS",IF($F3030="RMS","RMS",IF($F3030="GOTS Organic","GOTS_Organic",IF($F3030="GOTS Made with organic","GOTS_Made_with_organic",IF($F3030="GOTS Organic - in conversion","GOTS_Organic_in_Conversion",IF($F3030="GOTS Made with organic - in conversion","GOTS_Made_with_Organic_in_Conversion",IF($F3030="RAS","RAS",""))))))))))))))),"")</f>
        <v/>
      </c>
      <c r="AC3030" s="13" t="str">
        <f t="shared" ca="1" si="1387"/>
        <v>$AB</v>
      </c>
      <c r="AD3030" s="13" t="str" cm="1">
        <f t="array" aca="1" ref="AD3030" ca="1">IFERROR(IF((LEFT(INDIRECT("$F"&amp;$S3030),4))="GOTS",IF($G3030="Organic","GOTS_Organic_raw",(IF($G3030="Responsible","GOTS_Responsible",(IF($G3030="No Attribute (Conventional)","GOTS_conventional",(IF($G3030="Recycled Pre/Post-Consumer","GOTS_pre_post",(IF($G3030="In-Conversion","GOTS_in_conversion",(IF($G3030="Sustainably Sourced","Sustainably_sourced",""))))))))))),IF($G3030="Organic","Organic",(IF($G3030="Responsible","Responsible",(IF($G3030="No Attribute (Conventional)","No_Attribute_Conventional",(IF($G3030="Recycled Pre/Post-Consumer","Recycled_Pre_Post_Consumer",(IF($G3030="In-Conversion","In_Conversion",(IF($G3030="Recycled Pre-Consumer","Recycled_Pre_Consumer",(IF($G3030="Recycled Post-Consumer","Recycled_Post_Consumer",(IF($G3030="Sustainably Sourced","Sustainably_sourced","")))))))))))))))),"")</f>
        <v/>
      </c>
      <c r="AE3030" s="13" t="e" cm="1">
        <f t="array" aca="1" ref="AE3030" ca="1">IF(INDIRECT("$F"&amp;$S3030)="","",IF(LEFT(INDIRECT("$F"&amp;$S3030),3)="GRS","GRS_RCS_RM",IF((LEFT(INDIRECT("$F"&amp;$S3030),3))="RCS","GRS_RCS_RM",IF(INDIRECT("$F"&amp;$S3030)="OCS (No Label)","OCS_Conversion_RM",IF(LEFT(INDIRECT("$F"&amp;$S3030),3)="OCS","OCS_RM",IF(RIGHT(INDIRECT("$F"&amp;$S3030),10)="conversion","GOTS_RM_conversion",IF((LEFT(INDIRECT("$F"&amp;$S3030),4))="GOTS","GOTS_RM","Responsible_RM")))))))</f>
        <v>#REF!</v>
      </c>
      <c r="AF3030" s="13" t="str" cm="1">
        <f t="array" aca="1" ref="AF3030" ca="1">IF($S3030="","",INDIRECT("$Z"&amp;$S3030))</f>
        <v/>
      </c>
      <c r="AG3030" s="155" t="str">
        <f t="shared" si="1398"/>
        <v/>
      </c>
      <c r="AH3030" s="13" t="str" cm="1">
        <f t="array" aca="1" ref="AH3030" ca="1">IFERROR(INDIRECT("$ag"&amp;S3030),"")</f>
        <v/>
      </c>
      <c r="AI3030" s="13" t="e" cm="1">
        <f t="array" aca="1" ref="AI3030" ca="1">INDIRECT("O"&amp;S3029)</f>
        <v>#REF!</v>
      </c>
      <c r="AJ3030" s="13" t="str">
        <f>IF($I3030="","",INDEX('Raw Material'!$A$1:$J$75,MATCH(I3030,'Raw Material'!$A$1:$A$75,0),(MATCH(G3030,'Raw Material'!$A$1:$J$1,0))))</f>
        <v/>
      </c>
      <c r="AK3030" s="13" t="str">
        <f t="shared" si="1383"/>
        <v>YANLIŞRM</v>
      </c>
      <c r="AL3030" s="153" t="str">
        <f t="shared" si="1384"/>
        <v/>
      </c>
    </row>
    <row r="3031" spans="1:38" ht="16.5" customHeight="1">
      <c r="A3031" s="161"/>
      <c r="B3031" s="166"/>
      <c r="C3031" s="167"/>
      <c r="D3031" s="156"/>
      <c r="E3031" s="156"/>
      <c r="F3031" s="173"/>
      <c r="G3031" s="181"/>
      <c r="H3031" s="182"/>
      <c r="I3031" s="182"/>
      <c r="J3031" s="182"/>
      <c r="K3031" s="32"/>
      <c r="L3031" s="178"/>
      <c r="M3031" s="178"/>
      <c r="N3031" s="81"/>
      <c r="O3031" s="185"/>
      <c r="P3031" s="103"/>
      <c r="Q3031" s="84" t="str">
        <f t="shared" si="1385"/>
        <v/>
      </c>
      <c r="R3031" s="159"/>
      <c r="S3031" s="28" t="str" cm="1">
        <f t="array" aca="1" ref="S3031" ca="1">IF(INDIRECT("A"&amp;114+$U3031)&lt;&gt;"",114+$U3031,"")</f>
        <v/>
      </c>
      <c r="T3031" s="28" t="str">
        <f t="shared" ca="1" si="1386"/>
        <v>$B</v>
      </c>
      <c r="U3031" s="29">
        <f t="shared" si="1392"/>
        <v>2916</v>
      </c>
      <c r="V3031" s="29">
        <v>243.08333333335199</v>
      </c>
      <c r="W3031" s="29">
        <f t="shared" si="1393"/>
        <v>243</v>
      </c>
      <c r="X3031" s="41" t="str" cm="1">
        <f t="array" aca="1" ref="X3031" ca="1">IFERROR(INDEX('PC&amp;PD'!$A$1:$AP$15,ROW('PC&amp;PD'!$A$15),MATCH(INDIRECT(T3031),'PC&amp;PD'!$A$1:$AP$1,0)),"")</f>
        <v/>
      </c>
      <c r="Z3031" s="155"/>
      <c r="AA3031" s="13" t="str">
        <f t="shared" si="1382"/>
        <v/>
      </c>
      <c r="AB3031" s="155"/>
      <c r="AC3031" s="13" t="str">
        <f t="shared" ca="1" si="1387"/>
        <v>$AB</v>
      </c>
      <c r="AD3031" s="13" t="str" cm="1">
        <f t="array" aca="1" ref="AD3031" ca="1">IFERROR(IF((LEFT(INDIRECT("$F"&amp;$S3031),4))="GOTS",IF($G3031="Organic","GOTS_Organic_raw",(IF($G3031="Responsible","GOTS_Responsible",(IF($G3031="No Attribute (Conventional)","GOTS_conventional",(IF($G3031="Recycled Pre/Post-Consumer","GOTS_pre_post",(IF($G3031="In-Conversion","GOTS_in_conversion",(IF($G3031="Sustainably Sourced","Sustainably_sourced",""))))))))))),IF($G3031="Organic","Organic",(IF($G3031="Responsible","Responsible",(IF($G3031="No Attribute (Conventional)","No_Attribute_Conventional",(IF($G3031="Recycled Pre/Post-Consumer","Recycled_Pre_Post_Consumer",(IF($G3031="In-Conversion","In_Conversion",(IF($G3031="Recycled Pre-Consumer","Recycled_Pre_Consumer",(IF($G3031="Recycled Post-Consumer","Recycled_Post_Consumer",(IF($G3031="Sustainably Sourced","Sustainably_sourced","")))))))))))))))),"")</f>
        <v/>
      </c>
      <c r="AE3031" s="13" t="e" cm="1">
        <f t="array" aca="1" ref="AE3031" ca="1">IF(INDIRECT("$F"&amp;$S3031)="","",IF(LEFT(INDIRECT("$F"&amp;$S3031),3)="GRS","GRS_RCS_RM",IF((LEFT(INDIRECT("$F"&amp;$S3031),3))="RCS","GRS_RCS_RM",IF(INDIRECT("$F"&amp;$S3031)="OCS (No Label)","OCS_Conversion_RM",IF(LEFT(INDIRECT("$F"&amp;$S3031),3)="OCS","OCS_RM",IF(RIGHT(INDIRECT("$F"&amp;$S3031),10)="conversion","GOTS_RM_conversion",IF((LEFT(INDIRECT("$F"&amp;$S3031),4))="GOTS","GOTS_RM","Responsible_RM")))))))</f>
        <v>#REF!</v>
      </c>
      <c r="AF3031" s="13" t="str" cm="1">
        <f t="array" aca="1" ref="AF3031" ca="1">IF($S3031="","",INDIRECT("$Z"&amp;$S3031))</f>
        <v/>
      </c>
      <c r="AG3031" s="155"/>
      <c r="AH3031" s="13" t="str" cm="1">
        <f t="array" aca="1" ref="AH3031" ca="1">IFERROR(INDIRECT("$ag"&amp;S3031),"")</f>
        <v/>
      </c>
      <c r="AI3031" s="13" t="e" cm="1">
        <f t="array" aca="1" ref="AI3031" ca="1">INDIRECT("O"&amp;S3030)</f>
        <v>#REF!</v>
      </c>
      <c r="AJ3031" s="13" t="str">
        <f>IF($I3031="","",INDEX('Raw Material'!$A$1:$J$75,MATCH(I3031,'Raw Material'!$A$1:$A$75,0),(MATCH(G3031,'Raw Material'!$A$1:$J$1,0))))</f>
        <v/>
      </c>
      <c r="AK3031" s="13" t="str">
        <f t="shared" si="1383"/>
        <v>YANLIŞRM</v>
      </c>
      <c r="AL3031" s="153" t="str">
        <f t="shared" si="1384"/>
        <v/>
      </c>
    </row>
    <row r="3032" spans="1:38" ht="16.5" customHeight="1">
      <c r="A3032" s="161"/>
      <c r="B3032" s="166"/>
      <c r="C3032" s="167"/>
      <c r="D3032" s="156"/>
      <c r="E3032" s="156"/>
      <c r="F3032" s="173"/>
      <c r="G3032" s="181"/>
      <c r="H3032" s="182"/>
      <c r="I3032" s="182"/>
      <c r="J3032" s="182"/>
      <c r="K3032" s="32"/>
      <c r="L3032" s="178"/>
      <c r="M3032" s="178"/>
      <c r="N3032" s="81"/>
      <c r="O3032" s="185"/>
      <c r="P3032" s="103"/>
      <c r="Q3032" s="84" t="str">
        <f t="shared" si="1385"/>
        <v/>
      </c>
      <c r="R3032" s="159"/>
      <c r="S3032" s="28" t="str" cm="1">
        <f t="array" aca="1" ref="S3032" ca="1">IF(INDIRECT("A"&amp;114+$U3032)&lt;&gt;"",114+$U3032,"")</f>
        <v/>
      </c>
      <c r="T3032" s="28" t="str">
        <f t="shared" ca="1" si="1386"/>
        <v>$B</v>
      </c>
      <c r="U3032" s="29">
        <f t="shared" si="1392"/>
        <v>2916</v>
      </c>
      <c r="V3032" s="29">
        <v>243.16666666668601</v>
      </c>
      <c r="W3032" s="29">
        <f t="shared" si="1393"/>
        <v>243</v>
      </c>
      <c r="X3032" s="41" t="str" cm="1">
        <f t="array" aca="1" ref="X3032" ca="1">IFERROR(INDEX('PC&amp;PD'!$A$1:$AP$15,ROW('PC&amp;PD'!$A$15),MATCH(INDIRECT(T3032),'PC&amp;PD'!$A$1:$AP$1,0)),"")</f>
        <v/>
      </c>
      <c r="Z3032" s="155"/>
      <c r="AA3032" s="13" t="str">
        <f t="shared" si="1382"/>
        <v/>
      </c>
      <c r="AB3032" s="155"/>
      <c r="AC3032" s="13" t="str">
        <f t="shared" ca="1" si="1387"/>
        <v>$AB</v>
      </c>
      <c r="AD3032" s="13" t="str" cm="1">
        <f t="array" aca="1" ref="AD3032" ca="1">IFERROR(IF((LEFT(INDIRECT("$F"&amp;$S3032),4))="GOTS",IF($G3032="Organic","GOTS_Organic_raw",(IF($G3032="Responsible","GOTS_Responsible",(IF($G3032="No Attribute (Conventional)","GOTS_conventional",(IF($G3032="Recycled Pre/Post-Consumer","GOTS_pre_post",(IF($G3032="In-Conversion","GOTS_in_conversion",(IF($G3032="Sustainably Sourced","Sustainably_sourced",""))))))))))),IF($G3032="Organic","Organic",(IF($G3032="Responsible","Responsible",(IF($G3032="No Attribute (Conventional)","No_Attribute_Conventional",(IF($G3032="Recycled Pre/Post-Consumer","Recycled_Pre_Post_Consumer",(IF($G3032="In-Conversion","In_Conversion",(IF($G3032="Recycled Pre-Consumer","Recycled_Pre_Consumer",(IF($G3032="Recycled Post-Consumer","Recycled_Post_Consumer",(IF($G3032="Sustainably Sourced","Sustainably_sourced","")))))))))))))))),"")</f>
        <v/>
      </c>
      <c r="AE3032" s="13" t="e" cm="1">
        <f t="array" aca="1" ref="AE3032" ca="1">IF(INDIRECT("$F"&amp;$S3032)="","",IF(LEFT(INDIRECT("$F"&amp;$S3032),3)="GRS","GRS_RCS_RM",IF((LEFT(INDIRECT("$F"&amp;$S3032),3))="RCS","GRS_RCS_RM",IF(INDIRECT("$F"&amp;$S3032)="OCS (No Label)","OCS_Conversion_RM",IF(LEFT(INDIRECT("$F"&amp;$S3032),3)="OCS","OCS_RM",IF(RIGHT(INDIRECT("$F"&amp;$S3032),10)="conversion","GOTS_RM_conversion",IF((LEFT(INDIRECT("$F"&amp;$S3032),4))="GOTS","GOTS_RM","Responsible_RM")))))))</f>
        <v>#REF!</v>
      </c>
      <c r="AF3032" s="13" t="str" cm="1">
        <f t="array" aca="1" ref="AF3032" ca="1">IF($S3032="","",INDIRECT("$Z"&amp;$S3032))</f>
        <v/>
      </c>
      <c r="AG3032" s="155"/>
      <c r="AH3032" s="13" t="str" cm="1">
        <f t="array" aca="1" ref="AH3032" ca="1">IFERROR(INDIRECT("$ag"&amp;S3032),"")</f>
        <v/>
      </c>
      <c r="AI3032" s="13" t="e" cm="1">
        <f t="array" aca="1" ref="AI3032" ca="1">INDIRECT("O"&amp;S3031)</f>
        <v>#REF!</v>
      </c>
      <c r="AJ3032" s="13" t="str">
        <f>IF($I3032="","",INDEX('Raw Material'!$A$1:$J$75,MATCH(I3032,'Raw Material'!$A$1:$A$75,0),(MATCH(G3032,'Raw Material'!$A$1:$J$1,0))))</f>
        <v/>
      </c>
      <c r="AK3032" s="13" t="str">
        <f t="shared" si="1383"/>
        <v>YANLIŞRM</v>
      </c>
      <c r="AL3032" s="153" t="str">
        <f t="shared" si="1384"/>
        <v/>
      </c>
    </row>
    <row r="3033" spans="1:38" ht="16.5" customHeight="1">
      <c r="A3033" s="161"/>
      <c r="B3033" s="166"/>
      <c r="C3033" s="167"/>
      <c r="D3033" s="156"/>
      <c r="E3033" s="156"/>
      <c r="F3033" s="174"/>
      <c r="G3033" s="181"/>
      <c r="H3033" s="182"/>
      <c r="I3033" s="182"/>
      <c r="J3033" s="182"/>
      <c r="K3033" s="32"/>
      <c r="L3033" s="178"/>
      <c r="M3033" s="178"/>
      <c r="N3033" s="81"/>
      <c r="O3033" s="185"/>
      <c r="P3033" s="103"/>
      <c r="Q3033" s="84" t="str">
        <f t="shared" si="1385"/>
        <v/>
      </c>
      <c r="R3033" s="159"/>
      <c r="S3033" s="28" t="str" cm="1">
        <f t="array" aca="1" ref="S3033" ca="1">IF(INDIRECT("A"&amp;114+$U3033)&lt;&gt;"",114+$U3033,"")</f>
        <v/>
      </c>
      <c r="T3033" s="28" t="str">
        <f t="shared" ca="1" si="1386"/>
        <v>$B</v>
      </c>
      <c r="U3033" s="29">
        <f t="shared" si="1392"/>
        <v>2916</v>
      </c>
      <c r="V3033" s="29">
        <v>243.25000000001901</v>
      </c>
      <c r="W3033" s="29">
        <f t="shared" si="1393"/>
        <v>243</v>
      </c>
      <c r="X3033" s="41" t="str" cm="1">
        <f t="array" aca="1" ref="X3033" ca="1">IFERROR(INDEX('PC&amp;PD'!$A$1:$AP$15,ROW('PC&amp;PD'!$A$15),MATCH(INDIRECT(T3033),'PC&amp;PD'!$A$1:$AP$1,0)),"")</f>
        <v/>
      </c>
      <c r="Z3033" s="155"/>
      <c r="AA3033" s="13" t="str">
        <f t="shared" si="1382"/>
        <v/>
      </c>
      <c r="AB3033" s="155"/>
      <c r="AC3033" s="13" t="str">
        <f t="shared" ca="1" si="1387"/>
        <v>$AB</v>
      </c>
      <c r="AD3033" s="13" t="str" cm="1">
        <f t="array" aca="1" ref="AD3033" ca="1">IFERROR(IF((LEFT(INDIRECT("$F"&amp;$S3033),4))="GOTS",IF($G3033="Organic","GOTS_Organic_raw",(IF($G3033="Responsible","GOTS_Responsible",(IF($G3033="No Attribute (Conventional)","GOTS_conventional",(IF($G3033="Recycled Pre/Post-Consumer","GOTS_pre_post",(IF($G3033="In-Conversion","GOTS_in_conversion",(IF($G3033="Sustainably Sourced","Sustainably_sourced",""))))))))))),IF($G3033="Organic","Organic",(IF($G3033="Responsible","Responsible",(IF($G3033="No Attribute (Conventional)","No_Attribute_Conventional",(IF($G3033="Recycled Pre/Post-Consumer","Recycled_Pre_Post_Consumer",(IF($G3033="In-Conversion","In_Conversion",(IF($G3033="Recycled Pre-Consumer","Recycled_Pre_Consumer",(IF($G3033="Recycled Post-Consumer","Recycled_Post_Consumer",(IF($G3033="Sustainably Sourced","Sustainably_sourced","")))))))))))))))),"")</f>
        <v/>
      </c>
      <c r="AE3033" s="13" t="e" cm="1">
        <f t="array" aca="1" ref="AE3033" ca="1">IF(INDIRECT("$F"&amp;$S3033)="","",IF(LEFT(INDIRECT("$F"&amp;$S3033),3)="GRS","GRS_RCS_RM",IF((LEFT(INDIRECT("$F"&amp;$S3033),3))="RCS","GRS_RCS_RM",IF(INDIRECT("$F"&amp;$S3033)="OCS (No Label)","OCS_Conversion_RM",IF(LEFT(INDIRECT("$F"&amp;$S3033),3)="OCS","OCS_RM",IF(RIGHT(INDIRECT("$F"&amp;$S3033),10)="conversion","GOTS_RM_conversion",IF((LEFT(INDIRECT("$F"&amp;$S3033),4))="GOTS","GOTS_RM","Responsible_RM")))))))</f>
        <v>#REF!</v>
      </c>
      <c r="AF3033" s="13" t="str" cm="1">
        <f t="array" aca="1" ref="AF3033" ca="1">IF($S3033="","",INDIRECT("$Z"&amp;$S3033))</f>
        <v/>
      </c>
      <c r="AG3033" s="155"/>
      <c r="AH3033" s="13" t="str" cm="1">
        <f t="array" aca="1" ref="AH3033" ca="1">IFERROR(INDIRECT("$ag"&amp;S3033),"")</f>
        <v/>
      </c>
      <c r="AI3033" s="13" t="e" cm="1">
        <f t="array" aca="1" ref="AI3033" ca="1">INDIRECT("O"&amp;S3032)</f>
        <v>#REF!</v>
      </c>
      <c r="AJ3033" s="13" t="str">
        <f>IF($I3033="","",INDEX('Raw Material'!$A$1:$J$75,MATCH(I3033,'Raw Material'!$A$1:$A$75,0),(MATCH(G3033,'Raw Material'!$A$1:$J$1,0))))</f>
        <v/>
      </c>
      <c r="AK3033" s="13" t="str">
        <f t="shared" si="1383"/>
        <v>YANLIŞRM</v>
      </c>
      <c r="AL3033" s="153" t="str">
        <f t="shared" si="1384"/>
        <v/>
      </c>
    </row>
    <row r="3034" spans="1:38" ht="16.5" customHeight="1">
      <c r="A3034" s="161"/>
      <c r="B3034" s="166"/>
      <c r="C3034" s="167"/>
      <c r="D3034" s="156"/>
      <c r="E3034" s="156"/>
      <c r="F3034" s="174"/>
      <c r="G3034" s="181"/>
      <c r="H3034" s="182"/>
      <c r="I3034" s="182"/>
      <c r="J3034" s="182"/>
      <c r="K3034" s="32"/>
      <c r="L3034" s="178"/>
      <c r="M3034" s="178"/>
      <c r="N3034" s="81"/>
      <c r="O3034" s="185"/>
      <c r="P3034" s="103"/>
      <c r="Q3034" s="84" t="str">
        <f t="shared" si="1385"/>
        <v/>
      </c>
      <c r="R3034" s="159"/>
      <c r="S3034" s="28" t="str" cm="1">
        <f t="array" aca="1" ref="S3034" ca="1">IF(INDIRECT("A"&amp;114+$U3034)&lt;&gt;"",114+$U3034,"")</f>
        <v/>
      </c>
      <c r="T3034" s="28" t="str">
        <f t="shared" ca="1" si="1386"/>
        <v>$B</v>
      </c>
      <c r="U3034" s="29">
        <f t="shared" si="1392"/>
        <v>2916</v>
      </c>
      <c r="V3034" s="29">
        <v>243.33333333335199</v>
      </c>
      <c r="W3034" s="29">
        <f t="shared" si="1393"/>
        <v>243</v>
      </c>
      <c r="X3034" s="41" t="str" cm="1">
        <f t="array" aca="1" ref="X3034" ca="1">IFERROR(INDEX('PC&amp;PD'!$A$1:$AP$15,ROW('PC&amp;PD'!$A$15),MATCH(INDIRECT(T3034),'PC&amp;PD'!$A$1:$AP$1,0)),"")</f>
        <v/>
      </c>
      <c r="Z3034" s="155"/>
      <c r="AA3034" s="13" t="str">
        <f t="shared" si="1382"/>
        <v/>
      </c>
      <c r="AB3034" s="155"/>
      <c r="AC3034" s="13" t="str">
        <f t="shared" ca="1" si="1387"/>
        <v>$AB</v>
      </c>
      <c r="AD3034" s="13" t="str" cm="1">
        <f t="array" aca="1" ref="AD3034" ca="1">IFERROR(IF((LEFT(INDIRECT("$F"&amp;$S3034),4))="GOTS",IF($G3034="Organic","GOTS_Organic_raw",(IF($G3034="Responsible","GOTS_Responsible",(IF($G3034="No Attribute (Conventional)","GOTS_conventional",(IF($G3034="Recycled Pre/Post-Consumer","GOTS_pre_post",(IF($G3034="In-Conversion","GOTS_in_conversion",(IF($G3034="Sustainably Sourced","Sustainably_sourced",""))))))))))),IF($G3034="Organic","Organic",(IF($G3034="Responsible","Responsible",(IF($G3034="No Attribute (Conventional)","No_Attribute_Conventional",(IF($G3034="Recycled Pre/Post-Consumer","Recycled_Pre_Post_Consumer",(IF($G3034="In-Conversion","In_Conversion",(IF($G3034="Recycled Pre-Consumer","Recycled_Pre_Consumer",(IF($G3034="Recycled Post-Consumer","Recycled_Post_Consumer",(IF($G3034="Sustainably Sourced","Sustainably_sourced","")))))))))))))))),"")</f>
        <v/>
      </c>
      <c r="AE3034" s="13" t="e" cm="1">
        <f t="array" aca="1" ref="AE3034" ca="1">IF(INDIRECT("$F"&amp;$S3034)="","",IF(LEFT(INDIRECT("$F"&amp;$S3034),3)="GRS","GRS_RCS_RM",IF((LEFT(INDIRECT("$F"&amp;$S3034),3))="RCS","GRS_RCS_RM",IF(INDIRECT("$F"&amp;$S3034)="OCS (No Label)","OCS_Conversion_RM",IF(LEFT(INDIRECT("$F"&amp;$S3034),3)="OCS","OCS_RM",IF(RIGHT(INDIRECT("$F"&amp;$S3034),10)="conversion","GOTS_RM_conversion",IF((LEFT(INDIRECT("$F"&amp;$S3034),4))="GOTS","GOTS_RM","Responsible_RM")))))))</f>
        <v>#REF!</v>
      </c>
      <c r="AF3034" s="13" t="str" cm="1">
        <f t="array" aca="1" ref="AF3034" ca="1">IF($S3034="","",INDIRECT("$Z"&amp;$S3034))</f>
        <v/>
      </c>
      <c r="AG3034" s="155"/>
      <c r="AH3034" s="13" t="str" cm="1">
        <f t="array" aca="1" ref="AH3034" ca="1">IFERROR(INDIRECT("$ag"&amp;S3034),"")</f>
        <v/>
      </c>
      <c r="AI3034" s="13" t="e" cm="1">
        <f t="array" aca="1" ref="AI3034" ca="1">INDIRECT("O"&amp;S3033)</f>
        <v>#REF!</v>
      </c>
      <c r="AJ3034" s="13" t="str">
        <f>IF($I3034="","",INDEX('Raw Material'!$A$1:$J$75,MATCH(I3034,'Raw Material'!$A$1:$A$75,0),(MATCH(G3034,'Raw Material'!$A$1:$J$1,0))))</f>
        <v/>
      </c>
      <c r="AK3034" s="13" t="str">
        <f t="shared" si="1383"/>
        <v>YANLIŞRM</v>
      </c>
      <c r="AL3034" s="153" t="str">
        <f t="shared" si="1384"/>
        <v/>
      </c>
    </row>
    <row r="3035" spans="1:38" ht="16.5" customHeight="1">
      <c r="A3035" s="161"/>
      <c r="B3035" s="166"/>
      <c r="C3035" s="167"/>
      <c r="D3035" s="156"/>
      <c r="E3035" s="156"/>
      <c r="F3035" s="174"/>
      <c r="G3035" s="181"/>
      <c r="H3035" s="182"/>
      <c r="I3035" s="182"/>
      <c r="J3035" s="182"/>
      <c r="K3035" s="32"/>
      <c r="L3035" s="178"/>
      <c r="M3035" s="178"/>
      <c r="N3035" s="81"/>
      <c r="O3035" s="185"/>
      <c r="P3035" s="103"/>
      <c r="Q3035" s="84" t="str">
        <f t="shared" si="1385"/>
        <v/>
      </c>
      <c r="R3035" s="159"/>
      <c r="S3035" s="28" t="str" cm="1">
        <f t="array" aca="1" ref="S3035" ca="1">IF(INDIRECT("A"&amp;114+$U3035)&lt;&gt;"",114+$U3035,"")</f>
        <v/>
      </c>
      <c r="T3035" s="28" t="str">
        <f t="shared" ca="1" si="1386"/>
        <v>$B</v>
      </c>
      <c r="U3035" s="29">
        <f t="shared" si="1392"/>
        <v>2916</v>
      </c>
      <c r="V3035" s="29">
        <v>243.41666666668601</v>
      </c>
      <c r="W3035" s="29">
        <f t="shared" si="1393"/>
        <v>243</v>
      </c>
      <c r="X3035" s="41" t="str" cm="1">
        <f t="array" aca="1" ref="X3035" ca="1">IFERROR(INDEX('PC&amp;PD'!$A$1:$AP$15,ROW('PC&amp;PD'!$A$15),MATCH(INDIRECT(T3035),'PC&amp;PD'!$A$1:$AP$1,0)),"")</f>
        <v/>
      </c>
      <c r="Z3035" s="155"/>
      <c r="AA3035" s="13" t="str">
        <f t="shared" si="1382"/>
        <v/>
      </c>
      <c r="AB3035" s="155"/>
      <c r="AC3035" s="13" t="str">
        <f t="shared" ca="1" si="1387"/>
        <v>$AB</v>
      </c>
      <c r="AD3035" s="13" t="str" cm="1">
        <f t="array" aca="1" ref="AD3035" ca="1">IFERROR(IF((LEFT(INDIRECT("$F"&amp;$S3035),4))="GOTS",IF($G3035="Organic","GOTS_Organic_raw",(IF($G3035="Responsible","GOTS_Responsible",(IF($G3035="No Attribute (Conventional)","GOTS_conventional",(IF($G3035="Recycled Pre/Post-Consumer","GOTS_pre_post",(IF($G3035="In-Conversion","GOTS_in_conversion",(IF($G3035="Sustainably Sourced","Sustainably_sourced",""))))))))))),IF($G3035="Organic","Organic",(IF($G3035="Responsible","Responsible",(IF($G3035="No Attribute (Conventional)","No_Attribute_Conventional",(IF($G3035="Recycled Pre/Post-Consumer","Recycled_Pre_Post_Consumer",(IF($G3035="In-Conversion","In_Conversion",(IF($G3035="Recycled Pre-Consumer","Recycled_Pre_Consumer",(IF($G3035="Recycled Post-Consumer","Recycled_Post_Consumer",(IF($G3035="Sustainably Sourced","Sustainably_sourced","")))))))))))))))),"")</f>
        <v/>
      </c>
      <c r="AE3035" s="13" t="e" cm="1">
        <f t="array" aca="1" ref="AE3035" ca="1">IF(INDIRECT("$F"&amp;$S3035)="","",IF(LEFT(INDIRECT("$F"&amp;$S3035),3)="GRS","GRS_RCS_RM",IF((LEFT(INDIRECT("$F"&amp;$S3035),3))="RCS","GRS_RCS_RM",IF(INDIRECT("$F"&amp;$S3035)="OCS (No Label)","OCS_Conversion_RM",IF(LEFT(INDIRECT("$F"&amp;$S3035),3)="OCS","OCS_RM",IF(RIGHT(INDIRECT("$F"&amp;$S3035),10)="conversion","GOTS_RM_conversion",IF((LEFT(INDIRECT("$F"&amp;$S3035),4))="GOTS","GOTS_RM","Responsible_RM")))))))</f>
        <v>#REF!</v>
      </c>
      <c r="AF3035" s="13" t="str" cm="1">
        <f t="array" aca="1" ref="AF3035" ca="1">IF($S3035="","",INDIRECT("$Z"&amp;$S3035))</f>
        <v/>
      </c>
      <c r="AG3035" s="155"/>
      <c r="AH3035" s="13" t="str" cm="1">
        <f t="array" aca="1" ref="AH3035" ca="1">IFERROR(INDIRECT("$ag"&amp;S3035),"")</f>
        <v/>
      </c>
      <c r="AI3035" s="13" t="e" cm="1">
        <f t="array" aca="1" ref="AI3035" ca="1">INDIRECT("O"&amp;S3034)</f>
        <v>#REF!</v>
      </c>
      <c r="AJ3035" s="13" t="str">
        <f>IF($I3035="","",INDEX('Raw Material'!$A$1:$J$75,MATCH(I3035,'Raw Material'!$A$1:$A$75,0),(MATCH(G3035,'Raw Material'!$A$1:$J$1,0))))</f>
        <v/>
      </c>
      <c r="AK3035" s="13" t="str">
        <f t="shared" si="1383"/>
        <v>YANLIŞRM</v>
      </c>
      <c r="AL3035" s="153" t="str">
        <f t="shared" si="1384"/>
        <v/>
      </c>
    </row>
    <row r="3036" spans="1:38" ht="16.5" customHeight="1">
      <c r="A3036" s="162"/>
      <c r="B3036" s="168"/>
      <c r="C3036" s="169"/>
      <c r="D3036" s="156"/>
      <c r="E3036" s="156"/>
      <c r="F3036" s="175"/>
      <c r="G3036" s="181"/>
      <c r="H3036" s="182"/>
      <c r="I3036" s="182"/>
      <c r="J3036" s="182"/>
      <c r="K3036" s="32"/>
      <c r="L3036" s="179"/>
      <c r="M3036" s="179"/>
      <c r="N3036" s="81"/>
      <c r="O3036" s="185"/>
      <c r="P3036" s="103"/>
      <c r="Q3036" s="84" t="str">
        <f t="shared" si="1385"/>
        <v/>
      </c>
      <c r="R3036" s="159"/>
      <c r="S3036" s="28" t="str" cm="1">
        <f t="array" aca="1" ref="S3036" ca="1">IF(INDIRECT("A"&amp;114+$U3036)&lt;&gt;"",114+$U3036,"")</f>
        <v/>
      </c>
      <c r="T3036" s="28" t="str">
        <f t="shared" ca="1" si="1386"/>
        <v>$B</v>
      </c>
      <c r="U3036" s="29">
        <f t="shared" si="1392"/>
        <v>2916</v>
      </c>
      <c r="V3036" s="29">
        <v>243.50000000001901</v>
      </c>
      <c r="W3036" s="29">
        <f t="shared" si="1393"/>
        <v>243</v>
      </c>
      <c r="X3036" s="41" t="str" cm="1">
        <f t="array" aca="1" ref="X3036" ca="1">IFERROR(INDEX('PC&amp;PD'!$A$1:$AP$15,ROW('PC&amp;PD'!$A$15),MATCH(INDIRECT(T3036),'PC&amp;PD'!$A$1:$AP$1,0)),"")</f>
        <v/>
      </c>
      <c r="Z3036" s="155"/>
      <c r="AA3036" s="13" t="str">
        <f t="shared" si="1382"/>
        <v/>
      </c>
      <c r="AB3036" s="155"/>
      <c r="AC3036" s="13" t="str">
        <f t="shared" ca="1" si="1387"/>
        <v>$AB</v>
      </c>
      <c r="AD3036" s="13" t="str" cm="1">
        <f t="array" aca="1" ref="AD3036" ca="1">IFERROR(IF((LEFT(INDIRECT("$F"&amp;$S3036),4))="GOTS",IF($G3036="Organic","GOTS_Organic_raw",(IF($G3036="Responsible","GOTS_Responsible",(IF($G3036="No Attribute (Conventional)","GOTS_conventional",(IF($G3036="Recycled Pre/Post-Consumer","GOTS_pre_post",(IF($G3036="In-Conversion","GOTS_in_conversion",(IF($G3036="Sustainably Sourced","Sustainably_sourced",""))))))))))),IF($G3036="Organic","Organic",(IF($G3036="Responsible","Responsible",(IF($G3036="No Attribute (Conventional)","No_Attribute_Conventional",(IF($G3036="Recycled Pre/Post-Consumer","Recycled_Pre_Post_Consumer",(IF($G3036="In-Conversion","In_Conversion",(IF($G3036="Recycled Pre-Consumer","Recycled_Pre_Consumer",(IF($G3036="Recycled Post-Consumer","Recycled_Post_Consumer",(IF($G3036="Sustainably Sourced","Sustainably_sourced","")))))))))))))))),"")</f>
        <v/>
      </c>
      <c r="AE3036" s="13" t="e" cm="1">
        <f t="array" aca="1" ref="AE3036" ca="1">IF(INDIRECT("$F"&amp;$S3036)="","",IF(LEFT(INDIRECT("$F"&amp;$S3036),3)="GRS","GRS_RCS_RM",IF((LEFT(INDIRECT("$F"&amp;$S3036),3))="RCS","GRS_RCS_RM",IF(INDIRECT("$F"&amp;$S3036)="OCS (No Label)","OCS_Conversion_RM",IF(LEFT(INDIRECT("$F"&amp;$S3036),3)="OCS","OCS_RM",IF(RIGHT(INDIRECT("$F"&amp;$S3036),10)="conversion","GOTS_RM_conversion",IF((LEFT(INDIRECT("$F"&amp;$S3036),4))="GOTS","GOTS_RM","Responsible_RM")))))))</f>
        <v>#REF!</v>
      </c>
      <c r="AF3036" s="13" t="str" cm="1">
        <f t="array" aca="1" ref="AF3036" ca="1">IF($S3036="","",INDIRECT("$Z"&amp;$S3036))</f>
        <v/>
      </c>
      <c r="AG3036" s="155"/>
      <c r="AH3036" s="13" t="str" cm="1">
        <f t="array" aca="1" ref="AH3036" ca="1">IFERROR(INDIRECT("$ag"&amp;S3036),"")</f>
        <v/>
      </c>
      <c r="AI3036" s="13" t="e" cm="1">
        <f t="array" aca="1" ref="AI3036" ca="1">INDIRECT("O"&amp;S3035)</f>
        <v>#REF!</v>
      </c>
      <c r="AJ3036" s="13" t="str">
        <f>IF($I3036="","",INDEX('Raw Material'!$A$1:$J$75,MATCH(I3036,'Raw Material'!$A$1:$A$75,0),(MATCH(G3036,'Raw Material'!$A$1:$J$1,0))))</f>
        <v/>
      </c>
      <c r="AK3036" s="13" t="str">
        <f t="shared" si="1383"/>
        <v>YANLIŞRM</v>
      </c>
      <c r="AL3036" s="153" t="str">
        <f t="shared" si="1384"/>
        <v/>
      </c>
    </row>
    <row r="3037" spans="1:38" ht="16.5" customHeight="1">
      <c r="A3037" s="162"/>
      <c r="B3037" s="168"/>
      <c r="C3037" s="169"/>
      <c r="D3037" s="156"/>
      <c r="E3037" s="156"/>
      <c r="F3037" s="175"/>
      <c r="G3037" s="181"/>
      <c r="H3037" s="182"/>
      <c r="I3037" s="182"/>
      <c r="J3037" s="182"/>
      <c r="K3037" s="32"/>
      <c r="L3037" s="179"/>
      <c r="M3037" s="179"/>
      <c r="N3037" s="81"/>
      <c r="O3037" s="185"/>
      <c r="P3037" s="103"/>
      <c r="Q3037" s="84" t="str">
        <f t="shared" si="1385"/>
        <v/>
      </c>
      <c r="R3037" s="159"/>
      <c r="S3037" s="28" t="str" cm="1">
        <f t="array" aca="1" ref="S3037" ca="1">IF(INDIRECT("A"&amp;114+$U3037)&lt;&gt;"",114+$U3037,"")</f>
        <v/>
      </c>
      <c r="T3037" s="28" t="str">
        <f t="shared" ca="1" si="1386"/>
        <v>$B</v>
      </c>
      <c r="U3037" s="29">
        <f t="shared" si="1392"/>
        <v>2916</v>
      </c>
      <c r="V3037" s="29">
        <v>243.58333333335199</v>
      </c>
      <c r="W3037" s="29">
        <f t="shared" si="1393"/>
        <v>243</v>
      </c>
      <c r="X3037" s="41" t="str" cm="1">
        <f t="array" aca="1" ref="X3037" ca="1">IFERROR(INDEX('PC&amp;PD'!$A$1:$AP$15,ROW('PC&amp;PD'!$A$15),MATCH(INDIRECT(T3037),'PC&amp;PD'!$A$1:$AP$1,0)),"")</f>
        <v/>
      </c>
      <c r="Z3037" s="155"/>
      <c r="AA3037" s="13" t="str">
        <f t="shared" si="1382"/>
        <v/>
      </c>
      <c r="AB3037" s="155"/>
      <c r="AC3037" s="13" t="str">
        <f t="shared" ca="1" si="1387"/>
        <v>$AB</v>
      </c>
      <c r="AD3037" s="13" t="str" cm="1">
        <f t="array" aca="1" ref="AD3037" ca="1">IFERROR(IF((LEFT(INDIRECT("$F"&amp;$S3037),4))="GOTS",IF($G3037="Organic","GOTS_Organic_raw",(IF($G3037="Responsible","GOTS_Responsible",(IF($G3037="No Attribute (Conventional)","GOTS_conventional",(IF($G3037="Recycled Pre/Post-Consumer","GOTS_pre_post",(IF($G3037="In-Conversion","GOTS_in_conversion",(IF($G3037="Sustainably Sourced","Sustainably_sourced",""))))))))))),IF($G3037="Organic","Organic",(IF($G3037="Responsible","Responsible",(IF($G3037="No Attribute (Conventional)","No_Attribute_Conventional",(IF($G3037="Recycled Pre/Post-Consumer","Recycled_Pre_Post_Consumer",(IF($G3037="In-Conversion","In_Conversion",(IF($G3037="Recycled Pre-Consumer","Recycled_Pre_Consumer",(IF($G3037="Recycled Post-Consumer","Recycled_Post_Consumer",(IF($G3037="Sustainably Sourced","Sustainably_sourced","")))))))))))))))),"")</f>
        <v/>
      </c>
      <c r="AE3037" s="13" t="e" cm="1">
        <f t="array" aca="1" ref="AE3037" ca="1">IF(INDIRECT("$F"&amp;$S3037)="","",IF(LEFT(INDIRECT("$F"&amp;$S3037),3)="GRS","GRS_RCS_RM",IF((LEFT(INDIRECT("$F"&amp;$S3037),3))="RCS","GRS_RCS_RM",IF(INDIRECT("$F"&amp;$S3037)="OCS (No Label)","OCS_Conversion_RM",IF(LEFT(INDIRECT("$F"&amp;$S3037),3)="OCS","OCS_RM",IF(RIGHT(INDIRECT("$F"&amp;$S3037),10)="conversion","GOTS_RM_conversion",IF((LEFT(INDIRECT("$F"&amp;$S3037),4))="GOTS","GOTS_RM","Responsible_RM")))))))</f>
        <v>#REF!</v>
      </c>
      <c r="AF3037" s="13" t="str" cm="1">
        <f t="array" aca="1" ref="AF3037" ca="1">IF($S3037="","",INDIRECT("$Z"&amp;$S3037))</f>
        <v/>
      </c>
      <c r="AG3037" s="155"/>
      <c r="AH3037" s="13" t="str" cm="1">
        <f t="array" aca="1" ref="AH3037" ca="1">IFERROR(INDIRECT("$ag"&amp;S3037),"")</f>
        <v/>
      </c>
      <c r="AI3037" s="13" t="e" cm="1">
        <f t="array" aca="1" ref="AI3037" ca="1">INDIRECT("O"&amp;S3036)</f>
        <v>#REF!</v>
      </c>
      <c r="AJ3037" s="13" t="str">
        <f>IF($I3037="","",INDEX('Raw Material'!$A$1:$J$75,MATCH(I3037,'Raw Material'!$A$1:$A$75,0),(MATCH(G3037,'Raw Material'!$A$1:$J$1,0))))</f>
        <v/>
      </c>
      <c r="AK3037" s="13" t="str">
        <f t="shared" si="1383"/>
        <v>YANLIŞRM</v>
      </c>
      <c r="AL3037" s="153" t="str">
        <f t="shared" si="1384"/>
        <v/>
      </c>
    </row>
    <row r="3038" spans="1:38" ht="16.5" customHeight="1">
      <c r="A3038" s="162"/>
      <c r="B3038" s="168"/>
      <c r="C3038" s="169"/>
      <c r="D3038" s="156"/>
      <c r="E3038" s="156"/>
      <c r="F3038" s="175"/>
      <c r="G3038" s="181"/>
      <c r="H3038" s="182"/>
      <c r="I3038" s="182"/>
      <c r="J3038" s="182"/>
      <c r="K3038" s="32"/>
      <c r="L3038" s="179"/>
      <c r="M3038" s="179"/>
      <c r="N3038" s="81"/>
      <c r="O3038" s="185"/>
      <c r="P3038" s="103"/>
      <c r="Q3038" s="84" t="str">
        <f t="shared" si="1385"/>
        <v/>
      </c>
      <c r="R3038" s="159"/>
      <c r="S3038" s="28" t="str" cm="1">
        <f t="array" aca="1" ref="S3038" ca="1">IF(INDIRECT("A"&amp;114+$U3038)&lt;&gt;"",114+$U3038,"")</f>
        <v/>
      </c>
      <c r="T3038" s="28" t="str">
        <f t="shared" ca="1" si="1386"/>
        <v>$B</v>
      </c>
      <c r="U3038" s="29">
        <f t="shared" si="1392"/>
        <v>2916</v>
      </c>
      <c r="V3038" s="29">
        <v>243.66666666668601</v>
      </c>
      <c r="W3038" s="29">
        <f t="shared" si="1393"/>
        <v>243</v>
      </c>
      <c r="X3038" s="41" t="str" cm="1">
        <f t="array" aca="1" ref="X3038" ca="1">IFERROR(INDEX('PC&amp;PD'!$A$1:$AP$15,ROW('PC&amp;PD'!$A$15),MATCH(INDIRECT(T3038),'PC&amp;PD'!$A$1:$AP$1,0)),"")</f>
        <v/>
      </c>
      <c r="Z3038" s="155"/>
      <c r="AA3038" s="13" t="str">
        <f t="shared" si="1382"/>
        <v/>
      </c>
      <c r="AB3038" s="155"/>
      <c r="AC3038" s="13" t="str">
        <f t="shared" ca="1" si="1387"/>
        <v>$AB</v>
      </c>
      <c r="AD3038" s="13" t="str" cm="1">
        <f t="array" aca="1" ref="AD3038" ca="1">IFERROR(IF((LEFT(INDIRECT("$F"&amp;$S3038),4))="GOTS",IF($G3038="Organic","GOTS_Organic_raw",(IF($G3038="Responsible","GOTS_Responsible",(IF($G3038="No Attribute (Conventional)","GOTS_conventional",(IF($G3038="Recycled Pre/Post-Consumer","GOTS_pre_post",(IF($G3038="In-Conversion","GOTS_in_conversion",(IF($G3038="Sustainably Sourced","Sustainably_sourced",""))))))))))),IF($G3038="Organic","Organic",(IF($G3038="Responsible","Responsible",(IF($G3038="No Attribute (Conventional)","No_Attribute_Conventional",(IF($G3038="Recycled Pre/Post-Consumer","Recycled_Pre_Post_Consumer",(IF($G3038="In-Conversion","In_Conversion",(IF($G3038="Recycled Pre-Consumer","Recycled_Pre_Consumer",(IF($G3038="Recycled Post-Consumer","Recycled_Post_Consumer",(IF($G3038="Sustainably Sourced","Sustainably_sourced","")))))))))))))))),"")</f>
        <v/>
      </c>
      <c r="AE3038" s="13" t="e" cm="1">
        <f t="array" aca="1" ref="AE3038" ca="1">IF(INDIRECT("$F"&amp;$S3038)="","",IF(LEFT(INDIRECT("$F"&amp;$S3038),3)="GRS","GRS_RCS_RM",IF((LEFT(INDIRECT("$F"&amp;$S3038),3))="RCS","GRS_RCS_RM",IF(INDIRECT("$F"&amp;$S3038)="OCS (No Label)","OCS_Conversion_RM",IF(LEFT(INDIRECT("$F"&amp;$S3038),3)="OCS","OCS_RM",IF(RIGHT(INDIRECT("$F"&amp;$S3038),10)="conversion","GOTS_RM_conversion",IF((LEFT(INDIRECT("$F"&amp;$S3038),4))="GOTS","GOTS_RM","Responsible_RM")))))))</f>
        <v>#REF!</v>
      </c>
      <c r="AF3038" s="13" t="str" cm="1">
        <f t="array" aca="1" ref="AF3038" ca="1">IF($S3038="","",INDIRECT("$Z"&amp;$S3038))</f>
        <v/>
      </c>
      <c r="AG3038" s="155"/>
      <c r="AH3038" s="13" t="str" cm="1">
        <f t="array" aca="1" ref="AH3038" ca="1">IFERROR(INDIRECT("$ag"&amp;S3038),"")</f>
        <v/>
      </c>
      <c r="AI3038" s="13" t="e" cm="1">
        <f t="array" aca="1" ref="AI3038" ca="1">INDIRECT("O"&amp;S3037)</f>
        <v>#REF!</v>
      </c>
      <c r="AJ3038" s="13" t="str">
        <f>IF($I3038="","",INDEX('Raw Material'!$A$1:$J$75,MATCH(I3038,'Raw Material'!$A$1:$A$75,0),(MATCH(G3038,'Raw Material'!$A$1:$J$1,0))))</f>
        <v/>
      </c>
      <c r="AK3038" s="13" t="str">
        <f t="shared" si="1383"/>
        <v>YANLIŞRM</v>
      </c>
      <c r="AL3038" s="153" t="str">
        <f t="shared" si="1384"/>
        <v/>
      </c>
    </row>
    <row r="3039" spans="1:38" ht="16.5" customHeight="1">
      <c r="A3039" s="162"/>
      <c r="B3039" s="168"/>
      <c r="C3039" s="169"/>
      <c r="D3039" s="156"/>
      <c r="E3039" s="156"/>
      <c r="F3039" s="175"/>
      <c r="G3039" s="181"/>
      <c r="H3039" s="182"/>
      <c r="I3039" s="182"/>
      <c r="J3039" s="182"/>
      <c r="K3039" s="32"/>
      <c r="L3039" s="179"/>
      <c r="M3039" s="179"/>
      <c r="N3039" s="81"/>
      <c r="O3039" s="185"/>
      <c r="P3039" s="103"/>
      <c r="Q3039" s="84" t="str">
        <f t="shared" si="1385"/>
        <v/>
      </c>
      <c r="R3039" s="159"/>
      <c r="S3039" s="28" t="str" cm="1">
        <f t="array" aca="1" ref="S3039" ca="1">IF(INDIRECT("A"&amp;114+$U3039)&lt;&gt;"",114+$U3039,"")</f>
        <v/>
      </c>
      <c r="T3039" s="28" t="str">
        <f t="shared" ca="1" si="1386"/>
        <v>$B</v>
      </c>
      <c r="U3039" s="29">
        <f t="shared" si="1392"/>
        <v>2916</v>
      </c>
      <c r="V3039" s="29">
        <v>243.75000000001901</v>
      </c>
      <c r="W3039" s="29">
        <f t="shared" si="1393"/>
        <v>243</v>
      </c>
      <c r="X3039" s="41" t="str" cm="1">
        <f t="array" aca="1" ref="X3039" ca="1">IFERROR(INDEX('PC&amp;PD'!$A$1:$AP$15,ROW('PC&amp;PD'!$A$15),MATCH(INDIRECT(T3039),'PC&amp;PD'!$A$1:$AP$1,0)),"")</f>
        <v/>
      </c>
      <c r="Z3039" s="155"/>
      <c r="AA3039" s="13" t="str">
        <f t="shared" si="1382"/>
        <v/>
      </c>
      <c r="AB3039" s="155"/>
      <c r="AC3039" s="13" t="str">
        <f t="shared" ca="1" si="1387"/>
        <v>$AB</v>
      </c>
      <c r="AD3039" s="13" t="str" cm="1">
        <f t="array" aca="1" ref="AD3039" ca="1">IFERROR(IF((LEFT(INDIRECT("$F"&amp;$S3039),4))="GOTS",IF($G3039="Organic","GOTS_Organic_raw",(IF($G3039="Responsible","GOTS_Responsible",(IF($G3039="No Attribute (Conventional)","GOTS_conventional",(IF($G3039="Recycled Pre/Post-Consumer","GOTS_pre_post",(IF($G3039="In-Conversion","GOTS_in_conversion",(IF($G3039="Sustainably Sourced","Sustainably_sourced",""))))))))))),IF($G3039="Organic","Organic",(IF($G3039="Responsible","Responsible",(IF($G3039="No Attribute (Conventional)","No_Attribute_Conventional",(IF($G3039="Recycled Pre/Post-Consumer","Recycled_Pre_Post_Consumer",(IF($G3039="In-Conversion","In_Conversion",(IF($G3039="Recycled Pre-Consumer","Recycled_Pre_Consumer",(IF($G3039="Recycled Post-Consumer","Recycled_Post_Consumer",(IF($G3039="Sustainably Sourced","Sustainably_sourced","")))))))))))))))),"")</f>
        <v/>
      </c>
      <c r="AE3039" s="13" t="e" cm="1">
        <f t="array" aca="1" ref="AE3039" ca="1">IF(INDIRECT("$F"&amp;$S3039)="","",IF(LEFT(INDIRECT("$F"&amp;$S3039),3)="GRS","GRS_RCS_RM",IF((LEFT(INDIRECT("$F"&amp;$S3039),3))="RCS","GRS_RCS_RM",IF(INDIRECT("$F"&amp;$S3039)="OCS (No Label)","OCS_Conversion_RM",IF(LEFT(INDIRECT("$F"&amp;$S3039),3)="OCS","OCS_RM",IF(RIGHT(INDIRECT("$F"&amp;$S3039),10)="conversion","GOTS_RM_conversion",IF((LEFT(INDIRECT("$F"&amp;$S3039),4))="GOTS","GOTS_RM","Responsible_RM")))))))</f>
        <v>#REF!</v>
      </c>
      <c r="AF3039" s="13" t="str" cm="1">
        <f t="array" aca="1" ref="AF3039" ca="1">IF($S3039="","",INDIRECT("$Z"&amp;$S3039))</f>
        <v/>
      </c>
      <c r="AG3039" s="155"/>
      <c r="AH3039" s="13" t="str" cm="1">
        <f t="array" aca="1" ref="AH3039" ca="1">IFERROR(INDIRECT("$ag"&amp;S3039),"")</f>
        <v/>
      </c>
      <c r="AI3039" s="13" t="e" cm="1">
        <f t="array" aca="1" ref="AI3039" ca="1">INDIRECT("O"&amp;S3038)</f>
        <v>#REF!</v>
      </c>
      <c r="AJ3039" s="13" t="str">
        <f>IF($I3039="","",INDEX('Raw Material'!$A$1:$J$75,MATCH(I3039,'Raw Material'!$A$1:$A$75,0),(MATCH(G3039,'Raw Material'!$A$1:$J$1,0))))</f>
        <v/>
      </c>
      <c r="AK3039" s="13" t="str">
        <f t="shared" si="1383"/>
        <v>YANLIŞRM</v>
      </c>
      <c r="AL3039" s="153" t="str">
        <f t="shared" si="1384"/>
        <v/>
      </c>
    </row>
    <row r="3040" spans="1:38" ht="16.5" customHeight="1">
      <c r="A3040" s="162"/>
      <c r="B3040" s="168"/>
      <c r="C3040" s="169"/>
      <c r="D3040" s="156"/>
      <c r="E3040" s="156"/>
      <c r="F3040" s="175"/>
      <c r="G3040" s="181"/>
      <c r="H3040" s="182"/>
      <c r="I3040" s="182"/>
      <c r="J3040" s="182"/>
      <c r="K3040" s="32"/>
      <c r="L3040" s="179"/>
      <c r="M3040" s="179"/>
      <c r="N3040" s="81"/>
      <c r="O3040" s="185"/>
      <c r="P3040" s="103"/>
      <c r="Q3040" s="84" t="str">
        <f t="shared" si="1385"/>
        <v/>
      </c>
      <c r="R3040" s="159"/>
      <c r="S3040" s="28" t="str" cm="1">
        <f t="array" aca="1" ref="S3040" ca="1">IF(INDIRECT("A"&amp;114+$U3040)&lt;&gt;"",114+$U3040,"")</f>
        <v/>
      </c>
      <c r="T3040" s="28" t="str">
        <f t="shared" ca="1" si="1386"/>
        <v>$B</v>
      </c>
      <c r="U3040" s="29">
        <f t="shared" si="1392"/>
        <v>2916</v>
      </c>
      <c r="V3040" s="29">
        <v>243.83333333335301</v>
      </c>
      <c r="W3040" s="29">
        <f t="shared" si="1393"/>
        <v>243</v>
      </c>
      <c r="X3040" s="41" t="str" cm="1">
        <f t="array" aca="1" ref="X3040" ca="1">IFERROR(INDEX('PC&amp;PD'!$A$1:$AP$15,ROW('PC&amp;PD'!$A$15),MATCH(INDIRECT(T3040),'PC&amp;PD'!$A$1:$AP$1,0)),"")</f>
        <v/>
      </c>
      <c r="Z3040" s="155"/>
      <c r="AA3040" s="13" t="str">
        <f t="shared" si="1382"/>
        <v/>
      </c>
      <c r="AB3040" s="155"/>
      <c r="AC3040" s="13" t="str">
        <f t="shared" ca="1" si="1387"/>
        <v>$AB</v>
      </c>
      <c r="AD3040" s="13" t="str" cm="1">
        <f t="array" aca="1" ref="AD3040" ca="1">IFERROR(IF((LEFT(INDIRECT("$F"&amp;$S3040),4))="GOTS",IF($G3040="Organic","GOTS_Organic_raw",(IF($G3040="Responsible","GOTS_Responsible",(IF($G3040="No Attribute (Conventional)","GOTS_conventional",(IF($G3040="Recycled Pre/Post-Consumer","GOTS_pre_post",(IF($G3040="In-Conversion","GOTS_in_conversion",(IF($G3040="Sustainably Sourced","Sustainably_sourced",""))))))))))),IF($G3040="Organic","Organic",(IF($G3040="Responsible","Responsible",(IF($G3040="No Attribute (Conventional)","No_Attribute_Conventional",(IF($G3040="Recycled Pre/Post-Consumer","Recycled_Pre_Post_Consumer",(IF($G3040="In-Conversion","In_Conversion",(IF($G3040="Recycled Pre-Consumer","Recycled_Pre_Consumer",(IF($G3040="Recycled Post-Consumer","Recycled_Post_Consumer",(IF($G3040="Sustainably Sourced","Sustainably_sourced","")))))))))))))))),"")</f>
        <v/>
      </c>
      <c r="AE3040" s="13" t="e" cm="1">
        <f t="array" aca="1" ref="AE3040" ca="1">IF(INDIRECT("$F"&amp;$S3040)="","",IF(LEFT(INDIRECT("$F"&amp;$S3040),3)="GRS","GRS_RCS_RM",IF((LEFT(INDIRECT("$F"&amp;$S3040),3))="RCS","GRS_RCS_RM",IF(INDIRECT("$F"&amp;$S3040)="OCS (No Label)","OCS_Conversion_RM",IF(LEFT(INDIRECT("$F"&amp;$S3040),3)="OCS","OCS_RM",IF(RIGHT(INDIRECT("$F"&amp;$S3040),10)="conversion","GOTS_RM_conversion",IF((LEFT(INDIRECT("$F"&amp;$S3040),4))="GOTS","GOTS_RM","Responsible_RM")))))))</f>
        <v>#REF!</v>
      </c>
      <c r="AF3040" s="13" t="str" cm="1">
        <f t="array" aca="1" ref="AF3040" ca="1">IF($S3040="","",INDIRECT("$Z"&amp;$S3040))</f>
        <v/>
      </c>
      <c r="AG3040" s="155"/>
      <c r="AH3040" s="13" t="str" cm="1">
        <f t="array" aca="1" ref="AH3040" ca="1">IFERROR(INDIRECT("$ag"&amp;S3040),"")</f>
        <v/>
      </c>
      <c r="AI3040" s="13" t="e" cm="1">
        <f t="array" aca="1" ref="AI3040" ca="1">INDIRECT("O"&amp;S3039)</f>
        <v>#REF!</v>
      </c>
      <c r="AJ3040" s="13" t="str">
        <f>IF($I3040="","",INDEX('Raw Material'!$A$1:$J$75,MATCH(I3040,'Raw Material'!$A$1:$A$75,0),(MATCH(G3040,'Raw Material'!$A$1:$J$1,0))))</f>
        <v/>
      </c>
      <c r="AK3040" s="13" t="str">
        <f t="shared" si="1383"/>
        <v>YANLIŞRM</v>
      </c>
      <c r="AL3040" s="153" t="str">
        <f t="shared" si="1384"/>
        <v/>
      </c>
    </row>
    <row r="3041" spans="1:38" ht="16.5" customHeight="1" thickBot="1">
      <c r="A3041" s="163"/>
      <c r="B3041" s="170"/>
      <c r="C3041" s="171"/>
      <c r="D3041" s="156"/>
      <c r="E3041" s="156"/>
      <c r="F3041" s="176"/>
      <c r="G3041" s="157"/>
      <c r="H3041" s="158"/>
      <c r="I3041" s="158"/>
      <c r="J3041" s="158"/>
      <c r="K3041" s="33"/>
      <c r="L3041" s="180"/>
      <c r="M3041" s="180"/>
      <c r="N3041" s="82"/>
      <c r="O3041" s="186"/>
      <c r="P3041" s="103"/>
      <c r="Q3041" s="84" t="str">
        <f t="shared" si="1385"/>
        <v/>
      </c>
      <c r="R3041" s="159"/>
      <c r="S3041" s="28" t="str" cm="1">
        <f t="array" aca="1" ref="S3041" ca="1">IF(INDIRECT("A"&amp;114+$U3041)&lt;&gt;"",114+$U3041,"")</f>
        <v/>
      </c>
      <c r="T3041" s="28" t="str">
        <f t="shared" ca="1" si="1386"/>
        <v>$B</v>
      </c>
      <c r="U3041" s="29">
        <f t="shared" si="1392"/>
        <v>2916</v>
      </c>
      <c r="V3041" s="29">
        <v>243.91666666668601</v>
      </c>
      <c r="W3041" s="29">
        <f t="shared" si="1393"/>
        <v>243</v>
      </c>
      <c r="X3041" s="41" t="str" cm="1">
        <f t="array" aca="1" ref="X3041" ca="1">IFERROR(INDEX('PC&amp;PD'!$A$1:$AP$15,ROW('PC&amp;PD'!$A$15),MATCH(INDIRECT(T3041),'PC&amp;PD'!$A$1:$AP$1,0)),"")</f>
        <v/>
      </c>
      <c r="Z3041" s="155"/>
      <c r="AA3041" s="13" t="str">
        <f t="shared" si="1382"/>
        <v/>
      </c>
      <c r="AB3041" s="155"/>
      <c r="AC3041" s="13" t="str">
        <f t="shared" ca="1" si="1387"/>
        <v>$AB</v>
      </c>
      <c r="AD3041" s="13" t="str" cm="1">
        <f t="array" aca="1" ref="AD3041" ca="1">IFERROR(IF((LEFT(INDIRECT("$F"&amp;$S3041),4))="GOTS",IF($G3041="Organic","GOTS_Organic_raw",(IF($G3041="Responsible","GOTS_Responsible",(IF($G3041="No Attribute (Conventional)","GOTS_conventional",(IF($G3041="Recycled Pre/Post-Consumer","GOTS_pre_post",(IF($G3041="In-Conversion","GOTS_in_conversion",(IF($G3041="Sustainably Sourced","Sustainably_sourced",""))))))))))),IF($G3041="Organic","Organic",(IF($G3041="Responsible","Responsible",(IF($G3041="No Attribute (Conventional)","No_Attribute_Conventional",(IF($G3041="Recycled Pre/Post-Consumer","Recycled_Pre_Post_Consumer",(IF($G3041="In-Conversion","In_Conversion",(IF($G3041="Recycled Pre-Consumer","Recycled_Pre_Consumer",(IF($G3041="Recycled Post-Consumer","Recycled_Post_Consumer",(IF($G3041="Sustainably Sourced","Sustainably_sourced","")))))))))))))))),"")</f>
        <v/>
      </c>
      <c r="AE3041" s="13" t="e" cm="1">
        <f t="array" aca="1" ref="AE3041" ca="1">IF(INDIRECT("$F"&amp;$S3041)="","",IF(LEFT(INDIRECT("$F"&amp;$S3041),3)="GRS","GRS_RCS_RM",IF((LEFT(INDIRECT("$F"&amp;$S3041),3))="RCS","GRS_RCS_RM",IF(INDIRECT("$F"&amp;$S3041)="OCS (No Label)","OCS_Conversion_RM",IF(LEFT(INDIRECT("$F"&amp;$S3041),3)="OCS","OCS_RM",IF(RIGHT(INDIRECT("$F"&amp;$S3041),10)="conversion","GOTS_RM_conversion",IF((LEFT(INDIRECT("$F"&amp;$S3041),4))="GOTS","GOTS_RM","Responsible_RM")))))))</f>
        <v>#REF!</v>
      </c>
      <c r="AF3041" s="13" t="str" cm="1">
        <f t="array" aca="1" ref="AF3041" ca="1">IF($S3041="","",INDIRECT("$Z"&amp;$S3041))</f>
        <v/>
      </c>
      <c r="AG3041" s="155"/>
      <c r="AH3041" s="13" t="str" cm="1">
        <f t="array" aca="1" ref="AH3041" ca="1">IFERROR(INDIRECT("$ag"&amp;S3041),"")</f>
        <v/>
      </c>
      <c r="AI3041" s="13" t="e" cm="1">
        <f t="array" aca="1" ref="AI3041" ca="1">INDIRECT("O"&amp;S3040)</f>
        <v>#REF!</v>
      </c>
      <c r="AJ3041" s="13" t="str">
        <f>IF($I3041="","",INDEX('Raw Material'!$A$1:$J$75,MATCH(I3041,'Raw Material'!$A$1:$A$75,0),(MATCH(G3041,'Raw Material'!$A$1:$J$1,0))))</f>
        <v/>
      </c>
      <c r="AK3041" s="13" t="str">
        <f t="shared" si="1383"/>
        <v>YANLIŞRM</v>
      </c>
      <c r="AL3041" s="153" t="str">
        <f t="shared" si="1384"/>
        <v/>
      </c>
    </row>
    <row r="3042" spans="1:38" ht="16.5" customHeight="1">
      <c r="A3042" s="160" t="str">
        <f>IF(B3042="","",COUNTA($B$114:$B3042))</f>
        <v/>
      </c>
      <c r="B3042" s="164"/>
      <c r="C3042" s="165"/>
      <c r="D3042" s="183"/>
      <c r="E3042" s="183"/>
      <c r="F3042" s="172"/>
      <c r="G3042" s="212"/>
      <c r="H3042" s="206"/>
      <c r="I3042" s="206"/>
      <c r="J3042" s="206"/>
      <c r="K3042" s="31"/>
      <c r="L3042" s="177" t="str">
        <f t="shared" ref="L3042" si="1403">IF(R3042="","",LEFT(R3042,LEN(R3042)-2))</f>
        <v/>
      </c>
      <c r="M3042" s="177"/>
      <c r="N3042" s="80"/>
      <c r="O3042" s="184"/>
      <c r="P3042" s="103"/>
      <c r="Q3042" s="84" t="str">
        <f t="shared" si="1385"/>
        <v/>
      </c>
      <c r="R3042" s="159" t="str">
        <f t="shared" ref="R3042" si="1404">CONCATENATE($Q3042,Q3043,Q3044,Q3045,Q3046,Q3047,$Q3048,$Q3049,$Q3050,$Q3051,Q3052,Q3053)</f>
        <v/>
      </c>
      <c r="S3042" s="28" t="str" cm="1">
        <f t="array" aca="1" ref="S3042" ca="1">IF(INDIRECT("A"&amp;114+$U3042)&lt;&gt;"",114+$U3042,"")</f>
        <v/>
      </c>
      <c r="T3042" s="28" t="str">
        <f t="shared" ca="1" si="1386"/>
        <v>$B</v>
      </c>
      <c r="U3042" s="29">
        <f t="shared" si="1392"/>
        <v>2928</v>
      </c>
      <c r="V3042" s="29">
        <v>244.00000000001901</v>
      </c>
      <c r="W3042" s="29">
        <f t="shared" si="1393"/>
        <v>244</v>
      </c>
      <c r="X3042" s="41" t="str" cm="1">
        <f t="array" aca="1" ref="X3042" ca="1">IFERROR(INDEX('PC&amp;PD'!$A$1:$AP$15,ROW('PC&amp;PD'!$A$15),MATCH(INDIRECT(T3042),'PC&amp;PD'!$A$1:$AP$1,0)),"")</f>
        <v/>
      </c>
      <c r="Z3042" s="155" t="str">
        <f t="shared" ref="Z3042" si="1405">IFERROR(IF($F3042="OCS 100","OCS (OCS 100)",IF($F3042="OCS Blended","OCS (OCS Blended)",IF($F3042="OCS (No Label)","OCS (No Label)",IF($F3042="RCS 100","RCS (RCS 100)",IF($F3042="RCS Blended","RCS (RCS Blended)",IF($F3042="GRS","GRS (GRS)",IF($F3042="GRS (No Label)", "GRS (No Label)",IF($F3042="RDS","RDS (RDS)",IF($F3042="RWS","RWS (RWS)",IF($F3042="RAS","RAS (RAS)",IF($F3042="RMS","RMS (RMS)",IF($F3042="GOTS Organic","GOTS (Organic)",IF($F3042="GOTS Made with organic","GOTS (Made with Organic)",IF($F3042="GOTS Organic - in conversion","GOTS (Organic - In Conversion)",IF($F3042="GOTS Made with organic - in conversion","GOTS (Made with Organic - In Conversion)",""))))))))))))))),"")</f>
        <v/>
      </c>
      <c r="AA3042" s="13" t="str">
        <f t="shared" si="1382"/>
        <v/>
      </c>
      <c r="AB3042" s="155" t="str">
        <f t="shared" ref="AB3042" si="1406">IFERROR(IF($F3042="OCS 100", "OCS_100",IF($F3042="OCS Blended", "OCS_Blended",IF($F3042="OCS (No Label)", "OCS_No_Label",IF($F3042="RCS 100", "RCS_100",IF($F3042="RCS Blended","RCS_Blended",IF($F3042="GRS","GRS",IF($F3042="GRS (No Label)", "GRS_No_Label",IF($F3042="RDS","RDS",IF($F3042="RWS","RWS",IF($F3042="RMS","RMS",IF($F3042="GOTS Organic","GOTS_Organic",IF($F3042="GOTS Made with organic","GOTS_Made_with_organic",IF($F3042="GOTS Organic - in conversion","GOTS_Organic_in_Conversion",IF($F3042="GOTS Made with organic - in conversion","GOTS_Made_with_Organic_in_Conversion",IF($F3042="RAS","RAS",""))))))))))))))),"")</f>
        <v/>
      </c>
      <c r="AC3042" s="13" t="str">
        <f t="shared" ca="1" si="1387"/>
        <v>$AB</v>
      </c>
      <c r="AD3042" s="13" t="str" cm="1">
        <f t="array" aca="1" ref="AD3042" ca="1">IFERROR(IF((LEFT(INDIRECT("$F"&amp;$S3042),4))="GOTS",IF($G3042="Organic","GOTS_Organic_raw",(IF($G3042="Responsible","GOTS_Responsible",(IF($G3042="No Attribute (Conventional)","GOTS_conventional",(IF($G3042="Recycled Pre/Post-Consumer","GOTS_pre_post",(IF($G3042="In-Conversion","GOTS_in_conversion",(IF($G3042="Sustainably Sourced","Sustainably_sourced",""))))))))))),IF($G3042="Organic","Organic",(IF($G3042="Responsible","Responsible",(IF($G3042="No Attribute (Conventional)","No_Attribute_Conventional",(IF($G3042="Recycled Pre/Post-Consumer","Recycled_Pre_Post_Consumer",(IF($G3042="In-Conversion","In_Conversion",(IF($G3042="Recycled Pre-Consumer","Recycled_Pre_Consumer",(IF($G3042="Recycled Post-Consumer","Recycled_Post_Consumer",(IF($G3042="Sustainably Sourced","Sustainably_sourced","")))))))))))))))),"")</f>
        <v/>
      </c>
      <c r="AE3042" s="13" t="e" cm="1">
        <f t="array" aca="1" ref="AE3042" ca="1">IF(INDIRECT("$F"&amp;$S3042)="","",IF(LEFT(INDIRECT("$F"&amp;$S3042),3)="GRS","GRS_RCS_RM",IF((LEFT(INDIRECT("$F"&amp;$S3042),3))="RCS","GRS_RCS_RM",IF(INDIRECT("$F"&amp;$S3042)="OCS (No Label)","OCS_Conversion_RM",IF(LEFT(INDIRECT("$F"&amp;$S3042),3)="OCS","OCS_RM",IF(RIGHT(INDIRECT("$F"&amp;$S3042),10)="conversion","GOTS_RM_conversion",IF((LEFT(INDIRECT("$F"&amp;$S3042),4))="GOTS","GOTS_RM","Responsible_RM")))))))</f>
        <v>#REF!</v>
      </c>
      <c r="AF3042" s="13" t="str" cm="1">
        <f t="array" aca="1" ref="AF3042" ca="1">IF($S3042="","",INDIRECT("$Z"&amp;$S3042))</f>
        <v/>
      </c>
      <c r="AG3042" s="155" t="str">
        <f t="shared" si="1398"/>
        <v/>
      </c>
      <c r="AH3042" s="13" t="str" cm="1">
        <f t="array" aca="1" ref="AH3042" ca="1">IFERROR(INDIRECT("$ag"&amp;S3042),"")</f>
        <v/>
      </c>
      <c r="AI3042" s="13" t="e" cm="1">
        <f t="array" aca="1" ref="AI3042" ca="1">INDIRECT("O"&amp;S3041)</f>
        <v>#REF!</v>
      </c>
      <c r="AJ3042" s="13" t="str">
        <f>IF($I3042="","",INDEX('Raw Material'!$A$1:$J$75,MATCH(I3042,'Raw Material'!$A$1:$A$75,0),(MATCH(G3042,'Raw Material'!$A$1:$J$1,0))))</f>
        <v/>
      </c>
      <c r="AK3042" s="13" t="str">
        <f t="shared" si="1383"/>
        <v>YANLIŞRM</v>
      </c>
      <c r="AL3042" s="153" t="str">
        <f t="shared" si="1384"/>
        <v/>
      </c>
    </row>
    <row r="3043" spans="1:38" ht="16.5" customHeight="1">
      <c r="A3043" s="161"/>
      <c r="B3043" s="166"/>
      <c r="C3043" s="167"/>
      <c r="D3043" s="156"/>
      <c r="E3043" s="156"/>
      <c r="F3043" s="173"/>
      <c r="G3043" s="181"/>
      <c r="H3043" s="182"/>
      <c r="I3043" s="182"/>
      <c r="J3043" s="182"/>
      <c r="K3043" s="32"/>
      <c r="L3043" s="178"/>
      <c r="M3043" s="178"/>
      <c r="N3043" s="81"/>
      <c r="O3043" s="185"/>
      <c r="P3043" s="103"/>
      <c r="Q3043" s="84" t="str">
        <f t="shared" si="1385"/>
        <v/>
      </c>
      <c r="R3043" s="159"/>
      <c r="S3043" s="28" t="str" cm="1">
        <f t="array" aca="1" ref="S3043" ca="1">IF(INDIRECT("A"&amp;114+$U3043)&lt;&gt;"",114+$U3043,"")</f>
        <v/>
      </c>
      <c r="T3043" s="28" t="str">
        <f t="shared" ca="1" si="1386"/>
        <v>$B</v>
      </c>
      <c r="U3043" s="29">
        <f t="shared" si="1392"/>
        <v>2928</v>
      </c>
      <c r="V3043" s="29">
        <v>244.08333333335301</v>
      </c>
      <c r="W3043" s="29">
        <f t="shared" si="1393"/>
        <v>244</v>
      </c>
      <c r="X3043" s="41" t="str" cm="1">
        <f t="array" aca="1" ref="X3043" ca="1">IFERROR(INDEX('PC&amp;PD'!$A$1:$AP$15,ROW('PC&amp;PD'!$A$15),MATCH(INDIRECT(T3043),'PC&amp;PD'!$A$1:$AP$1,0)),"")</f>
        <v/>
      </c>
      <c r="Z3043" s="155"/>
      <c r="AA3043" s="13" t="str">
        <f t="shared" si="1382"/>
        <v/>
      </c>
      <c r="AB3043" s="155"/>
      <c r="AC3043" s="13" t="str">
        <f t="shared" ca="1" si="1387"/>
        <v>$AB</v>
      </c>
      <c r="AD3043" s="13" t="str" cm="1">
        <f t="array" aca="1" ref="AD3043" ca="1">IFERROR(IF((LEFT(INDIRECT("$F"&amp;$S3043),4))="GOTS",IF($G3043="Organic","GOTS_Organic_raw",(IF($G3043="Responsible","GOTS_Responsible",(IF($G3043="No Attribute (Conventional)","GOTS_conventional",(IF($G3043="Recycled Pre/Post-Consumer","GOTS_pre_post",(IF($G3043="In-Conversion","GOTS_in_conversion",(IF($G3043="Sustainably Sourced","Sustainably_sourced",""))))))))))),IF($G3043="Organic","Organic",(IF($G3043="Responsible","Responsible",(IF($G3043="No Attribute (Conventional)","No_Attribute_Conventional",(IF($G3043="Recycled Pre/Post-Consumer","Recycled_Pre_Post_Consumer",(IF($G3043="In-Conversion","In_Conversion",(IF($G3043="Recycled Pre-Consumer","Recycled_Pre_Consumer",(IF($G3043="Recycled Post-Consumer","Recycled_Post_Consumer",(IF($G3043="Sustainably Sourced","Sustainably_sourced","")))))))))))))))),"")</f>
        <v/>
      </c>
      <c r="AE3043" s="13" t="e" cm="1">
        <f t="array" aca="1" ref="AE3043" ca="1">IF(INDIRECT("$F"&amp;$S3043)="","",IF(LEFT(INDIRECT("$F"&amp;$S3043),3)="GRS","GRS_RCS_RM",IF((LEFT(INDIRECT("$F"&amp;$S3043),3))="RCS","GRS_RCS_RM",IF(INDIRECT("$F"&amp;$S3043)="OCS (No Label)","OCS_Conversion_RM",IF(LEFT(INDIRECT("$F"&amp;$S3043),3)="OCS","OCS_RM",IF(RIGHT(INDIRECT("$F"&amp;$S3043),10)="conversion","GOTS_RM_conversion",IF((LEFT(INDIRECT("$F"&amp;$S3043),4))="GOTS","GOTS_RM","Responsible_RM")))))))</f>
        <v>#REF!</v>
      </c>
      <c r="AF3043" s="13" t="str" cm="1">
        <f t="array" aca="1" ref="AF3043" ca="1">IF($S3043="","",INDIRECT("$Z"&amp;$S3043))</f>
        <v/>
      </c>
      <c r="AG3043" s="155"/>
      <c r="AH3043" s="13" t="str" cm="1">
        <f t="array" aca="1" ref="AH3043" ca="1">IFERROR(INDIRECT("$ag"&amp;S3043),"")</f>
        <v/>
      </c>
      <c r="AI3043" s="13" t="e" cm="1">
        <f t="array" aca="1" ref="AI3043" ca="1">INDIRECT("O"&amp;S3042)</f>
        <v>#REF!</v>
      </c>
      <c r="AJ3043" s="13" t="str">
        <f>IF($I3043="","",INDEX('Raw Material'!$A$1:$J$75,MATCH(I3043,'Raw Material'!$A$1:$A$75,0),(MATCH(G3043,'Raw Material'!$A$1:$J$1,0))))</f>
        <v/>
      </c>
      <c r="AK3043" s="13" t="str">
        <f t="shared" si="1383"/>
        <v>YANLIŞRM</v>
      </c>
      <c r="AL3043" s="153" t="str">
        <f t="shared" si="1384"/>
        <v/>
      </c>
    </row>
    <row r="3044" spans="1:38" ht="16.5" customHeight="1">
      <c r="A3044" s="161"/>
      <c r="B3044" s="166"/>
      <c r="C3044" s="167"/>
      <c r="D3044" s="156"/>
      <c r="E3044" s="156"/>
      <c r="F3044" s="173"/>
      <c r="G3044" s="181"/>
      <c r="H3044" s="182"/>
      <c r="I3044" s="182"/>
      <c r="J3044" s="182"/>
      <c r="K3044" s="32"/>
      <c r="L3044" s="178"/>
      <c r="M3044" s="178"/>
      <c r="N3044" s="81"/>
      <c r="O3044" s="185"/>
      <c r="P3044" s="103"/>
      <c r="Q3044" s="84" t="str">
        <f t="shared" si="1385"/>
        <v/>
      </c>
      <c r="R3044" s="159"/>
      <c r="S3044" s="28" t="str" cm="1">
        <f t="array" aca="1" ref="S3044" ca="1">IF(INDIRECT("A"&amp;114+$U3044)&lt;&gt;"",114+$U3044,"")</f>
        <v/>
      </c>
      <c r="T3044" s="28" t="str">
        <f t="shared" ca="1" si="1386"/>
        <v>$B</v>
      </c>
      <c r="U3044" s="29">
        <f t="shared" si="1392"/>
        <v>2928</v>
      </c>
      <c r="V3044" s="29">
        <v>244.16666666668601</v>
      </c>
      <c r="W3044" s="29">
        <f t="shared" si="1393"/>
        <v>244</v>
      </c>
      <c r="X3044" s="41" t="str" cm="1">
        <f t="array" aca="1" ref="X3044" ca="1">IFERROR(INDEX('PC&amp;PD'!$A$1:$AP$15,ROW('PC&amp;PD'!$A$15),MATCH(INDIRECT(T3044),'PC&amp;PD'!$A$1:$AP$1,0)),"")</f>
        <v/>
      </c>
      <c r="Z3044" s="155"/>
      <c r="AA3044" s="13" t="str">
        <f t="shared" si="1382"/>
        <v/>
      </c>
      <c r="AB3044" s="155"/>
      <c r="AC3044" s="13" t="str">
        <f t="shared" ca="1" si="1387"/>
        <v>$AB</v>
      </c>
      <c r="AD3044" s="13" t="str" cm="1">
        <f t="array" aca="1" ref="AD3044" ca="1">IFERROR(IF((LEFT(INDIRECT("$F"&amp;$S3044),4))="GOTS",IF($G3044="Organic","GOTS_Organic_raw",(IF($G3044="Responsible","GOTS_Responsible",(IF($G3044="No Attribute (Conventional)","GOTS_conventional",(IF($G3044="Recycled Pre/Post-Consumer","GOTS_pre_post",(IF($G3044="In-Conversion","GOTS_in_conversion",(IF($G3044="Sustainably Sourced","Sustainably_sourced",""))))))))))),IF($G3044="Organic","Organic",(IF($G3044="Responsible","Responsible",(IF($G3044="No Attribute (Conventional)","No_Attribute_Conventional",(IF($G3044="Recycled Pre/Post-Consumer","Recycled_Pre_Post_Consumer",(IF($G3044="In-Conversion","In_Conversion",(IF($G3044="Recycled Pre-Consumer","Recycled_Pre_Consumer",(IF($G3044="Recycled Post-Consumer","Recycled_Post_Consumer",(IF($G3044="Sustainably Sourced","Sustainably_sourced","")))))))))))))))),"")</f>
        <v/>
      </c>
      <c r="AE3044" s="13" t="e" cm="1">
        <f t="array" aca="1" ref="AE3044" ca="1">IF(INDIRECT("$F"&amp;$S3044)="","",IF(LEFT(INDIRECT("$F"&amp;$S3044),3)="GRS","GRS_RCS_RM",IF((LEFT(INDIRECT("$F"&amp;$S3044),3))="RCS","GRS_RCS_RM",IF(INDIRECT("$F"&amp;$S3044)="OCS (No Label)","OCS_Conversion_RM",IF(LEFT(INDIRECT("$F"&amp;$S3044),3)="OCS","OCS_RM",IF(RIGHT(INDIRECT("$F"&amp;$S3044),10)="conversion","GOTS_RM_conversion",IF((LEFT(INDIRECT("$F"&amp;$S3044),4))="GOTS","GOTS_RM","Responsible_RM")))))))</f>
        <v>#REF!</v>
      </c>
      <c r="AF3044" s="13" t="str" cm="1">
        <f t="array" aca="1" ref="AF3044" ca="1">IF($S3044="","",INDIRECT("$Z"&amp;$S3044))</f>
        <v/>
      </c>
      <c r="AG3044" s="155"/>
      <c r="AH3044" s="13" t="str" cm="1">
        <f t="array" aca="1" ref="AH3044" ca="1">IFERROR(INDIRECT("$ag"&amp;S3044),"")</f>
        <v/>
      </c>
      <c r="AI3044" s="13" t="e" cm="1">
        <f t="array" aca="1" ref="AI3044" ca="1">INDIRECT("O"&amp;S3043)</f>
        <v>#REF!</v>
      </c>
      <c r="AJ3044" s="13" t="str">
        <f>IF($I3044="","",INDEX('Raw Material'!$A$1:$J$75,MATCH(I3044,'Raw Material'!$A$1:$A$75,0),(MATCH(G3044,'Raw Material'!$A$1:$J$1,0))))</f>
        <v/>
      </c>
      <c r="AK3044" s="13" t="str">
        <f t="shared" si="1383"/>
        <v>YANLIŞRM</v>
      </c>
      <c r="AL3044" s="153" t="str">
        <f t="shared" si="1384"/>
        <v/>
      </c>
    </row>
    <row r="3045" spans="1:38" ht="16.5" customHeight="1">
      <c r="A3045" s="161"/>
      <c r="B3045" s="166"/>
      <c r="C3045" s="167"/>
      <c r="D3045" s="156"/>
      <c r="E3045" s="156"/>
      <c r="F3045" s="174"/>
      <c r="G3045" s="181"/>
      <c r="H3045" s="182"/>
      <c r="I3045" s="182"/>
      <c r="J3045" s="182"/>
      <c r="K3045" s="32"/>
      <c r="L3045" s="178"/>
      <c r="M3045" s="178"/>
      <c r="N3045" s="81"/>
      <c r="O3045" s="185"/>
      <c r="P3045" s="103"/>
      <c r="Q3045" s="84" t="str">
        <f t="shared" si="1385"/>
        <v/>
      </c>
      <c r="R3045" s="159"/>
      <c r="S3045" s="28" t="str" cm="1">
        <f t="array" aca="1" ref="S3045" ca="1">IF(INDIRECT("A"&amp;114+$U3045)&lt;&gt;"",114+$U3045,"")</f>
        <v/>
      </c>
      <c r="T3045" s="28" t="str">
        <f t="shared" ca="1" si="1386"/>
        <v>$B</v>
      </c>
      <c r="U3045" s="29">
        <f t="shared" si="1392"/>
        <v>2928</v>
      </c>
      <c r="V3045" s="29">
        <v>244.25000000001901</v>
      </c>
      <c r="W3045" s="29">
        <f t="shared" si="1393"/>
        <v>244</v>
      </c>
      <c r="X3045" s="41" t="str" cm="1">
        <f t="array" aca="1" ref="X3045" ca="1">IFERROR(INDEX('PC&amp;PD'!$A$1:$AP$15,ROW('PC&amp;PD'!$A$15),MATCH(INDIRECT(T3045),'PC&amp;PD'!$A$1:$AP$1,0)),"")</f>
        <v/>
      </c>
      <c r="Z3045" s="155"/>
      <c r="AA3045" s="13" t="str">
        <f t="shared" si="1382"/>
        <v/>
      </c>
      <c r="AB3045" s="155"/>
      <c r="AC3045" s="13" t="str">
        <f t="shared" ca="1" si="1387"/>
        <v>$AB</v>
      </c>
      <c r="AD3045" s="13" t="str" cm="1">
        <f t="array" aca="1" ref="AD3045" ca="1">IFERROR(IF((LEFT(INDIRECT("$F"&amp;$S3045),4))="GOTS",IF($G3045="Organic","GOTS_Organic_raw",(IF($G3045="Responsible","GOTS_Responsible",(IF($G3045="No Attribute (Conventional)","GOTS_conventional",(IF($G3045="Recycled Pre/Post-Consumer","GOTS_pre_post",(IF($G3045="In-Conversion","GOTS_in_conversion",(IF($G3045="Sustainably Sourced","Sustainably_sourced",""))))))))))),IF($G3045="Organic","Organic",(IF($G3045="Responsible","Responsible",(IF($G3045="No Attribute (Conventional)","No_Attribute_Conventional",(IF($G3045="Recycled Pre/Post-Consumer","Recycled_Pre_Post_Consumer",(IF($G3045="In-Conversion","In_Conversion",(IF($G3045="Recycled Pre-Consumer","Recycled_Pre_Consumer",(IF($G3045="Recycled Post-Consumer","Recycled_Post_Consumer",(IF($G3045="Sustainably Sourced","Sustainably_sourced","")))))))))))))))),"")</f>
        <v/>
      </c>
      <c r="AE3045" s="13" t="e" cm="1">
        <f t="array" aca="1" ref="AE3045" ca="1">IF(INDIRECT("$F"&amp;$S3045)="","",IF(LEFT(INDIRECT("$F"&amp;$S3045),3)="GRS","GRS_RCS_RM",IF((LEFT(INDIRECT("$F"&amp;$S3045),3))="RCS","GRS_RCS_RM",IF(INDIRECT("$F"&amp;$S3045)="OCS (No Label)","OCS_Conversion_RM",IF(LEFT(INDIRECT("$F"&amp;$S3045),3)="OCS","OCS_RM",IF(RIGHT(INDIRECT("$F"&amp;$S3045),10)="conversion","GOTS_RM_conversion",IF((LEFT(INDIRECT("$F"&amp;$S3045),4))="GOTS","GOTS_RM","Responsible_RM")))))))</f>
        <v>#REF!</v>
      </c>
      <c r="AF3045" s="13" t="str" cm="1">
        <f t="array" aca="1" ref="AF3045" ca="1">IF($S3045="","",INDIRECT("$Z"&amp;$S3045))</f>
        <v/>
      </c>
      <c r="AG3045" s="155"/>
      <c r="AH3045" s="13" t="str" cm="1">
        <f t="array" aca="1" ref="AH3045" ca="1">IFERROR(INDIRECT("$ag"&amp;S3045),"")</f>
        <v/>
      </c>
      <c r="AI3045" s="13" t="e" cm="1">
        <f t="array" aca="1" ref="AI3045" ca="1">INDIRECT("O"&amp;S3044)</f>
        <v>#REF!</v>
      </c>
      <c r="AJ3045" s="13" t="str">
        <f>IF($I3045="","",INDEX('Raw Material'!$A$1:$J$75,MATCH(I3045,'Raw Material'!$A$1:$A$75,0),(MATCH(G3045,'Raw Material'!$A$1:$J$1,0))))</f>
        <v/>
      </c>
      <c r="AK3045" s="13" t="str">
        <f t="shared" si="1383"/>
        <v>YANLIŞRM</v>
      </c>
      <c r="AL3045" s="153" t="str">
        <f t="shared" si="1384"/>
        <v/>
      </c>
    </row>
    <row r="3046" spans="1:38" ht="16.5" customHeight="1">
      <c r="A3046" s="161"/>
      <c r="B3046" s="166"/>
      <c r="C3046" s="167"/>
      <c r="D3046" s="156"/>
      <c r="E3046" s="156"/>
      <c r="F3046" s="174"/>
      <c r="G3046" s="181"/>
      <c r="H3046" s="182"/>
      <c r="I3046" s="182"/>
      <c r="J3046" s="182"/>
      <c r="K3046" s="32"/>
      <c r="L3046" s="178"/>
      <c r="M3046" s="178"/>
      <c r="N3046" s="81"/>
      <c r="O3046" s="185"/>
      <c r="P3046" s="103"/>
      <c r="Q3046" s="84" t="str">
        <f t="shared" si="1385"/>
        <v/>
      </c>
      <c r="R3046" s="159"/>
      <c r="S3046" s="28" t="str" cm="1">
        <f t="array" aca="1" ref="S3046" ca="1">IF(INDIRECT("A"&amp;114+$U3046)&lt;&gt;"",114+$U3046,"")</f>
        <v/>
      </c>
      <c r="T3046" s="28" t="str">
        <f t="shared" ca="1" si="1386"/>
        <v>$B</v>
      </c>
      <c r="U3046" s="29">
        <f t="shared" si="1392"/>
        <v>2928</v>
      </c>
      <c r="V3046" s="29">
        <v>244.33333333335301</v>
      </c>
      <c r="W3046" s="29">
        <f t="shared" si="1393"/>
        <v>244</v>
      </c>
      <c r="X3046" s="41" t="str" cm="1">
        <f t="array" aca="1" ref="X3046" ca="1">IFERROR(INDEX('PC&amp;PD'!$A$1:$AP$15,ROW('PC&amp;PD'!$A$15),MATCH(INDIRECT(T3046),'PC&amp;PD'!$A$1:$AP$1,0)),"")</f>
        <v/>
      </c>
      <c r="Z3046" s="155"/>
      <c r="AA3046" s="13" t="str">
        <f t="shared" si="1382"/>
        <v/>
      </c>
      <c r="AB3046" s="155"/>
      <c r="AC3046" s="13" t="str">
        <f t="shared" ca="1" si="1387"/>
        <v>$AB</v>
      </c>
      <c r="AD3046" s="13" t="str" cm="1">
        <f t="array" aca="1" ref="AD3046" ca="1">IFERROR(IF((LEFT(INDIRECT("$F"&amp;$S3046),4))="GOTS",IF($G3046="Organic","GOTS_Organic_raw",(IF($G3046="Responsible","GOTS_Responsible",(IF($G3046="No Attribute (Conventional)","GOTS_conventional",(IF($G3046="Recycled Pre/Post-Consumer","GOTS_pre_post",(IF($G3046="In-Conversion","GOTS_in_conversion",(IF($G3046="Sustainably Sourced","Sustainably_sourced",""))))))))))),IF($G3046="Organic","Organic",(IF($G3046="Responsible","Responsible",(IF($G3046="No Attribute (Conventional)","No_Attribute_Conventional",(IF($G3046="Recycled Pre/Post-Consumer","Recycled_Pre_Post_Consumer",(IF($G3046="In-Conversion","In_Conversion",(IF($G3046="Recycled Pre-Consumer","Recycled_Pre_Consumer",(IF($G3046="Recycled Post-Consumer","Recycled_Post_Consumer",(IF($G3046="Sustainably Sourced","Sustainably_sourced","")))))))))))))))),"")</f>
        <v/>
      </c>
      <c r="AE3046" s="13" t="e" cm="1">
        <f t="array" aca="1" ref="AE3046" ca="1">IF(INDIRECT("$F"&amp;$S3046)="","",IF(LEFT(INDIRECT("$F"&amp;$S3046),3)="GRS","GRS_RCS_RM",IF((LEFT(INDIRECT("$F"&amp;$S3046),3))="RCS","GRS_RCS_RM",IF(INDIRECT("$F"&amp;$S3046)="OCS (No Label)","OCS_Conversion_RM",IF(LEFT(INDIRECT("$F"&amp;$S3046),3)="OCS","OCS_RM",IF(RIGHT(INDIRECT("$F"&amp;$S3046),10)="conversion","GOTS_RM_conversion",IF((LEFT(INDIRECT("$F"&amp;$S3046),4))="GOTS","GOTS_RM","Responsible_RM")))))))</f>
        <v>#REF!</v>
      </c>
      <c r="AF3046" s="13" t="str" cm="1">
        <f t="array" aca="1" ref="AF3046" ca="1">IF($S3046="","",INDIRECT("$Z"&amp;$S3046))</f>
        <v/>
      </c>
      <c r="AG3046" s="155"/>
      <c r="AH3046" s="13" t="str" cm="1">
        <f t="array" aca="1" ref="AH3046" ca="1">IFERROR(INDIRECT("$ag"&amp;S3046),"")</f>
        <v/>
      </c>
      <c r="AI3046" s="13" t="e" cm="1">
        <f t="array" aca="1" ref="AI3046" ca="1">INDIRECT("O"&amp;S3045)</f>
        <v>#REF!</v>
      </c>
      <c r="AJ3046" s="13" t="str">
        <f>IF($I3046="","",INDEX('Raw Material'!$A$1:$J$75,MATCH(I3046,'Raw Material'!$A$1:$A$75,0),(MATCH(G3046,'Raw Material'!$A$1:$J$1,0))))</f>
        <v/>
      </c>
      <c r="AK3046" s="13" t="str">
        <f t="shared" si="1383"/>
        <v>YANLIŞRM</v>
      </c>
      <c r="AL3046" s="153" t="str">
        <f t="shared" si="1384"/>
        <v/>
      </c>
    </row>
    <row r="3047" spans="1:38" ht="16.5" customHeight="1">
      <c r="A3047" s="161"/>
      <c r="B3047" s="166"/>
      <c r="C3047" s="167"/>
      <c r="D3047" s="156"/>
      <c r="E3047" s="156"/>
      <c r="F3047" s="174"/>
      <c r="G3047" s="181"/>
      <c r="H3047" s="182"/>
      <c r="I3047" s="182"/>
      <c r="J3047" s="182"/>
      <c r="K3047" s="32"/>
      <c r="L3047" s="178"/>
      <c r="M3047" s="178"/>
      <c r="N3047" s="81"/>
      <c r="O3047" s="185"/>
      <c r="P3047" s="103"/>
      <c r="Q3047" s="84" t="str">
        <f t="shared" si="1385"/>
        <v/>
      </c>
      <c r="R3047" s="159"/>
      <c r="S3047" s="28" t="str" cm="1">
        <f t="array" aca="1" ref="S3047" ca="1">IF(INDIRECT("A"&amp;114+$U3047)&lt;&gt;"",114+$U3047,"")</f>
        <v/>
      </c>
      <c r="T3047" s="28" t="str">
        <f t="shared" ca="1" si="1386"/>
        <v>$B</v>
      </c>
      <c r="U3047" s="29">
        <f t="shared" si="1392"/>
        <v>2928</v>
      </c>
      <c r="V3047" s="29">
        <v>244.41666666668601</v>
      </c>
      <c r="W3047" s="29">
        <f t="shared" si="1393"/>
        <v>244</v>
      </c>
      <c r="X3047" s="41" t="str" cm="1">
        <f t="array" aca="1" ref="X3047" ca="1">IFERROR(INDEX('PC&amp;PD'!$A$1:$AP$15,ROW('PC&amp;PD'!$A$15),MATCH(INDIRECT(T3047),'PC&amp;PD'!$A$1:$AP$1,0)),"")</f>
        <v/>
      </c>
      <c r="Z3047" s="155"/>
      <c r="AA3047" s="13" t="str">
        <f t="shared" si="1382"/>
        <v/>
      </c>
      <c r="AB3047" s="155"/>
      <c r="AC3047" s="13" t="str">
        <f t="shared" ca="1" si="1387"/>
        <v>$AB</v>
      </c>
      <c r="AD3047" s="13" t="str" cm="1">
        <f t="array" aca="1" ref="AD3047" ca="1">IFERROR(IF((LEFT(INDIRECT("$F"&amp;$S3047),4))="GOTS",IF($G3047="Organic","GOTS_Organic_raw",(IF($G3047="Responsible","GOTS_Responsible",(IF($G3047="No Attribute (Conventional)","GOTS_conventional",(IF($G3047="Recycled Pre/Post-Consumer","GOTS_pre_post",(IF($G3047="In-Conversion","GOTS_in_conversion",(IF($G3047="Sustainably Sourced","Sustainably_sourced",""))))))))))),IF($G3047="Organic","Organic",(IF($G3047="Responsible","Responsible",(IF($G3047="No Attribute (Conventional)","No_Attribute_Conventional",(IF($G3047="Recycled Pre/Post-Consumer","Recycled_Pre_Post_Consumer",(IF($G3047="In-Conversion","In_Conversion",(IF($G3047="Recycled Pre-Consumer","Recycled_Pre_Consumer",(IF($G3047="Recycled Post-Consumer","Recycled_Post_Consumer",(IF($G3047="Sustainably Sourced","Sustainably_sourced","")))))))))))))))),"")</f>
        <v/>
      </c>
      <c r="AE3047" s="13" t="e" cm="1">
        <f t="array" aca="1" ref="AE3047" ca="1">IF(INDIRECT("$F"&amp;$S3047)="","",IF(LEFT(INDIRECT("$F"&amp;$S3047),3)="GRS","GRS_RCS_RM",IF((LEFT(INDIRECT("$F"&amp;$S3047),3))="RCS","GRS_RCS_RM",IF(INDIRECT("$F"&amp;$S3047)="OCS (No Label)","OCS_Conversion_RM",IF(LEFT(INDIRECT("$F"&amp;$S3047),3)="OCS","OCS_RM",IF(RIGHT(INDIRECT("$F"&amp;$S3047),10)="conversion","GOTS_RM_conversion",IF((LEFT(INDIRECT("$F"&amp;$S3047),4))="GOTS","GOTS_RM","Responsible_RM")))))))</f>
        <v>#REF!</v>
      </c>
      <c r="AF3047" s="13" t="str" cm="1">
        <f t="array" aca="1" ref="AF3047" ca="1">IF($S3047="","",INDIRECT("$Z"&amp;$S3047))</f>
        <v/>
      </c>
      <c r="AG3047" s="155"/>
      <c r="AH3047" s="13" t="str" cm="1">
        <f t="array" aca="1" ref="AH3047" ca="1">IFERROR(INDIRECT("$ag"&amp;S3047),"")</f>
        <v/>
      </c>
      <c r="AI3047" s="13" t="e" cm="1">
        <f t="array" aca="1" ref="AI3047" ca="1">INDIRECT("O"&amp;S3046)</f>
        <v>#REF!</v>
      </c>
      <c r="AJ3047" s="13" t="str">
        <f>IF($I3047="","",INDEX('Raw Material'!$A$1:$J$75,MATCH(I3047,'Raw Material'!$A$1:$A$75,0),(MATCH(G3047,'Raw Material'!$A$1:$J$1,0))))</f>
        <v/>
      </c>
      <c r="AK3047" s="13" t="str">
        <f t="shared" si="1383"/>
        <v>YANLIŞRM</v>
      </c>
      <c r="AL3047" s="153" t="str">
        <f t="shared" si="1384"/>
        <v/>
      </c>
    </row>
    <row r="3048" spans="1:38" ht="16.5" customHeight="1">
      <c r="A3048" s="162"/>
      <c r="B3048" s="168"/>
      <c r="C3048" s="169"/>
      <c r="D3048" s="156"/>
      <c r="E3048" s="156"/>
      <c r="F3048" s="175"/>
      <c r="G3048" s="181"/>
      <c r="H3048" s="182"/>
      <c r="I3048" s="182"/>
      <c r="J3048" s="182"/>
      <c r="K3048" s="32"/>
      <c r="L3048" s="179"/>
      <c r="M3048" s="179"/>
      <c r="N3048" s="81"/>
      <c r="O3048" s="185"/>
      <c r="P3048" s="103"/>
      <c r="Q3048" s="84" t="str">
        <f t="shared" si="1385"/>
        <v/>
      </c>
      <c r="R3048" s="159"/>
      <c r="S3048" s="28" t="str" cm="1">
        <f t="array" aca="1" ref="S3048" ca="1">IF(INDIRECT("A"&amp;114+$U3048)&lt;&gt;"",114+$U3048,"")</f>
        <v/>
      </c>
      <c r="T3048" s="28" t="str">
        <f t="shared" ca="1" si="1386"/>
        <v>$B</v>
      </c>
      <c r="U3048" s="29">
        <f t="shared" si="1392"/>
        <v>2928</v>
      </c>
      <c r="V3048" s="29">
        <v>244.50000000001901</v>
      </c>
      <c r="W3048" s="29">
        <f t="shared" si="1393"/>
        <v>244</v>
      </c>
      <c r="X3048" s="41" t="str" cm="1">
        <f t="array" aca="1" ref="X3048" ca="1">IFERROR(INDEX('PC&amp;PD'!$A$1:$AP$15,ROW('PC&amp;PD'!$A$15),MATCH(INDIRECT(T3048),'PC&amp;PD'!$A$1:$AP$1,0)),"")</f>
        <v/>
      </c>
      <c r="Z3048" s="155"/>
      <c r="AA3048" s="13" t="str">
        <f t="shared" si="1382"/>
        <v/>
      </c>
      <c r="AB3048" s="155"/>
      <c r="AC3048" s="13" t="str">
        <f t="shared" ca="1" si="1387"/>
        <v>$AB</v>
      </c>
      <c r="AD3048" s="13" t="str" cm="1">
        <f t="array" aca="1" ref="AD3048" ca="1">IFERROR(IF((LEFT(INDIRECT("$F"&amp;$S3048),4))="GOTS",IF($G3048="Organic","GOTS_Organic_raw",(IF($G3048="Responsible","GOTS_Responsible",(IF($G3048="No Attribute (Conventional)","GOTS_conventional",(IF($G3048="Recycled Pre/Post-Consumer","GOTS_pre_post",(IF($G3048="In-Conversion","GOTS_in_conversion",(IF($G3048="Sustainably Sourced","Sustainably_sourced",""))))))))))),IF($G3048="Organic","Organic",(IF($G3048="Responsible","Responsible",(IF($G3048="No Attribute (Conventional)","No_Attribute_Conventional",(IF($G3048="Recycled Pre/Post-Consumer","Recycled_Pre_Post_Consumer",(IF($G3048="In-Conversion","In_Conversion",(IF($G3048="Recycled Pre-Consumer","Recycled_Pre_Consumer",(IF($G3048="Recycled Post-Consumer","Recycled_Post_Consumer",(IF($G3048="Sustainably Sourced","Sustainably_sourced","")))))))))))))))),"")</f>
        <v/>
      </c>
      <c r="AE3048" s="13" t="e" cm="1">
        <f t="array" aca="1" ref="AE3048" ca="1">IF(INDIRECT("$F"&amp;$S3048)="","",IF(LEFT(INDIRECT("$F"&amp;$S3048),3)="GRS","GRS_RCS_RM",IF((LEFT(INDIRECT("$F"&amp;$S3048),3))="RCS","GRS_RCS_RM",IF(INDIRECT("$F"&amp;$S3048)="OCS (No Label)","OCS_Conversion_RM",IF(LEFT(INDIRECT("$F"&amp;$S3048),3)="OCS","OCS_RM",IF(RIGHT(INDIRECT("$F"&amp;$S3048),10)="conversion","GOTS_RM_conversion",IF((LEFT(INDIRECT("$F"&amp;$S3048),4))="GOTS","GOTS_RM","Responsible_RM")))))))</f>
        <v>#REF!</v>
      </c>
      <c r="AF3048" s="13" t="str" cm="1">
        <f t="array" aca="1" ref="AF3048" ca="1">IF($S3048="","",INDIRECT("$Z"&amp;$S3048))</f>
        <v/>
      </c>
      <c r="AG3048" s="155"/>
      <c r="AH3048" s="13" t="str" cm="1">
        <f t="array" aca="1" ref="AH3048" ca="1">IFERROR(INDIRECT("$ag"&amp;S3048),"")</f>
        <v/>
      </c>
      <c r="AI3048" s="13" t="e" cm="1">
        <f t="array" aca="1" ref="AI3048" ca="1">INDIRECT("O"&amp;S3047)</f>
        <v>#REF!</v>
      </c>
      <c r="AJ3048" s="13" t="str">
        <f>IF($I3048="","",INDEX('Raw Material'!$A$1:$J$75,MATCH(I3048,'Raw Material'!$A$1:$A$75,0),(MATCH(G3048,'Raw Material'!$A$1:$J$1,0))))</f>
        <v/>
      </c>
      <c r="AK3048" s="13" t="str">
        <f t="shared" si="1383"/>
        <v>YANLIŞRM</v>
      </c>
      <c r="AL3048" s="153" t="str">
        <f t="shared" si="1384"/>
        <v/>
      </c>
    </row>
    <row r="3049" spans="1:38" ht="16.5" customHeight="1">
      <c r="A3049" s="162"/>
      <c r="B3049" s="168"/>
      <c r="C3049" s="169"/>
      <c r="D3049" s="156"/>
      <c r="E3049" s="156"/>
      <c r="F3049" s="175"/>
      <c r="G3049" s="181"/>
      <c r="H3049" s="182"/>
      <c r="I3049" s="182"/>
      <c r="J3049" s="182"/>
      <c r="K3049" s="32"/>
      <c r="L3049" s="179"/>
      <c r="M3049" s="179"/>
      <c r="N3049" s="81"/>
      <c r="O3049" s="185"/>
      <c r="P3049" s="103"/>
      <c r="Q3049" s="84" t="str">
        <f t="shared" si="1385"/>
        <v/>
      </c>
      <c r="R3049" s="159"/>
      <c r="S3049" s="28" t="str" cm="1">
        <f t="array" aca="1" ref="S3049" ca="1">IF(INDIRECT("A"&amp;114+$U3049)&lt;&gt;"",114+$U3049,"")</f>
        <v/>
      </c>
      <c r="T3049" s="28" t="str">
        <f t="shared" ca="1" si="1386"/>
        <v>$B</v>
      </c>
      <c r="U3049" s="29">
        <f t="shared" si="1392"/>
        <v>2928</v>
      </c>
      <c r="V3049" s="29">
        <v>244.58333333335301</v>
      </c>
      <c r="W3049" s="29">
        <f t="shared" si="1393"/>
        <v>244</v>
      </c>
      <c r="X3049" s="41" t="str" cm="1">
        <f t="array" aca="1" ref="X3049" ca="1">IFERROR(INDEX('PC&amp;PD'!$A$1:$AP$15,ROW('PC&amp;PD'!$A$15),MATCH(INDIRECT(T3049),'PC&amp;PD'!$A$1:$AP$1,0)),"")</f>
        <v/>
      </c>
      <c r="Z3049" s="155"/>
      <c r="AA3049" s="13" t="str">
        <f t="shared" si="1382"/>
        <v/>
      </c>
      <c r="AB3049" s="155"/>
      <c r="AC3049" s="13" t="str">
        <f t="shared" ca="1" si="1387"/>
        <v>$AB</v>
      </c>
      <c r="AD3049" s="13" t="str" cm="1">
        <f t="array" aca="1" ref="AD3049" ca="1">IFERROR(IF((LEFT(INDIRECT("$F"&amp;$S3049),4))="GOTS",IF($G3049="Organic","GOTS_Organic_raw",(IF($G3049="Responsible","GOTS_Responsible",(IF($G3049="No Attribute (Conventional)","GOTS_conventional",(IF($G3049="Recycled Pre/Post-Consumer","GOTS_pre_post",(IF($G3049="In-Conversion","GOTS_in_conversion",(IF($G3049="Sustainably Sourced","Sustainably_sourced",""))))))))))),IF($G3049="Organic","Organic",(IF($G3049="Responsible","Responsible",(IF($G3049="No Attribute (Conventional)","No_Attribute_Conventional",(IF($G3049="Recycled Pre/Post-Consumer","Recycled_Pre_Post_Consumer",(IF($G3049="In-Conversion","In_Conversion",(IF($G3049="Recycled Pre-Consumer","Recycled_Pre_Consumer",(IF($G3049="Recycled Post-Consumer","Recycled_Post_Consumer",(IF($G3049="Sustainably Sourced","Sustainably_sourced","")))))))))))))))),"")</f>
        <v/>
      </c>
      <c r="AE3049" s="13" t="e" cm="1">
        <f t="array" aca="1" ref="AE3049" ca="1">IF(INDIRECT("$F"&amp;$S3049)="","",IF(LEFT(INDIRECT("$F"&amp;$S3049),3)="GRS","GRS_RCS_RM",IF((LEFT(INDIRECT("$F"&amp;$S3049),3))="RCS","GRS_RCS_RM",IF(INDIRECT("$F"&amp;$S3049)="OCS (No Label)","OCS_Conversion_RM",IF(LEFT(INDIRECT("$F"&amp;$S3049),3)="OCS","OCS_RM",IF(RIGHT(INDIRECT("$F"&amp;$S3049),10)="conversion","GOTS_RM_conversion",IF((LEFT(INDIRECT("$F"&amp;$S3049),4))="GOTS","GOTS_RM","Responsible_RM")))))))</f>
        <v>#REF!</v>
      </c>
      <c r="AF3049" s="13" t="str" cm="1">
        <f t="array" aca="1" ref="AF3049" ca="1">IF($S3049="","",INDIRECT("$Z"&amp;$S3049))</f>
        <v/>
      </c>
      <c r="AG3049" s="155"/>
      <c r="AH3049" s="13" t="str" cm="1">
        <f t="array" aca="1" ref="AH3049" ca="1">IFERROR(INDIRECT("$ag"&amp;S3049),"")</f>
        <v/>
      </c>
      <c r="AI3049" s="13" t="e" cm="1">
        <f t="array" aca="1" ref="AI3049" ca="1">INDIRECT("O"&amp;S3048)</f>
        <v>#REF!</v>
      </c>
      <c r="AJ3049" s="13" t="str">
        <f>IF($I3049="","",INDEX('Raw Material'!$A$1:$J$75,MATCH(I3049,'Raw Material'!$A$1:$A$75,0),(MATCH(G3049,'Raw Material'!$A$1:$J$1,0))))</f>
        <v/>
      </c>
      <c r="AK3049" s="13" t="str">
        <f t="shared" si="1383"/>
        <v>YANLIŞRM</v>
      </c>
      <c r="AL3049" s="153" t="str">
        <f t="shared" si="1384"/>
        <v/>
      </c>
    </row>
    <row r="3050" spans="1:38" ht="16.5" customHeight="1">
      <c r="A3050" s="162"/>
      <c r="B3050" s="168"/>
      <c r="C3050" s="169"/>
      <c r="D3050" s="156"/>
      <c r="E3050" s="156"/>
      <c r="F3050" s="175"/>
      <c r="G3050" s="181"/>
      <c r="H3050" s="182"/>
      <c r="I3050" s="182"/>
      <c r="J3050" s="182"/>
      <c r="K3050" s="32"/>
      <c r="L3050" s="179"/>
      <c r="M3050" s="179"/>
      <c r="N3050" s="81"/>
      <c r="O3050" s="185"/>
      <c r="P3050" s="103"/>
      <c r="Q3050" s="84" t="str">
        <f t="shared" si="1385"/>
        <v/>
      </c>
      <c r="R3050" s="159"/>
      <c r="S3050" s="28" t="str" cm="1">
        <f t="array" aca="1" ref="S3050" ca="1">IF(INDIRECT("A"&amp;114+$U3050)&lt;&gt;"",114+$U3050,"")</f>
        <v/>
      </c>
      <c r="T3050" s="28" t="str">
        <f t="shared" ca="1" si="1386"/>
        <v>$B</v>
      </c>
      <c r="U3050" s="29">
        <f t="shared" si="1392"/>
        <v>2928</v>
      </c>
      <c r="V3050" s="29">
        <v>244.66666666668601</v>
      </c>
      <c r="W3050" s="29">
        <f t="shared" si="1393"/>
        <v>244</v>
      </c>
      <c r="X3050" s="41" t="str" cm="1">
        <f t="array" aca="1" ref="X3050" ca="1">IFERROR(INDEX('PC&amp;PD'!$A$1:$AP$15,ROW('PC&amp;PD'!$A$15),MATCH(INDIRECT(T3050),'PC&amp;PD'!$A$1:$AP$1,0)),"")</f>
        <v/>
      </c>
      <c r="Z3050" s="155"/>
      <c r="AA3050" s="13" t="str">
        <f t="shared" si="1382"/>
        <v/>
      </c>
      <c r="AB3050" s="155"/>
      <c r="AC3050" s="13" t="str">
        <f t="shared" ca="1" si="1387"/>
        <v>$AB</v>
      </c>
      <c r="AD3050" s="13" t="str" cm="1">
        <f t="array" aca="1" ref="AD3050" ca="1">IFERROR(IF((LEFT(INDIRECT("$F"&amp;$S3050),4))="GOTS",IF($G3050="Organic","GOTS_Organic_raw",(IF($G3050="Responsible","GOTS_Responsible",(IF($G3050="No Attribute (Conventional)","GOTS_conventional",(IF($G3050="Recycled Pre/Post-Consumer","GOTS_pre_post",(IF($G3050="In-Conversion","GOTS_in_conversion",(IF($G3050="Sustainably Sourced","Sustainably_sourced",""))))))))))),IF($G3050="Organic","Organic",(IF($G3050="Responsible","Responsible",(IF($G3050="No Attribute (Conventional)","No_Attribute_Conventional",(IF($G3050="Recycled Pre/Post-Consumer","Recycled_Pre_Post_Consumer",(IF($G3050="In-Conversion","In_Conversion",(IF($G3050="Recycled Pre-Consumer","Recycled_Pre_Consumer",(IF($G3050="Recycled Post-Consumer","Recycled_Post_Consumer",(IF($G3050="Sustainably Sourced","Sustainably_sourced","")))))))))))))))),"")</f>
        <v/>
      </c>
      <c r="AE3050" s="13" t="e" cm="1">
        <f t="array" aca="1" ref="AE3050" ca="1">IF(INDIRECT("$F"&amp;$S3050)="","",IF(LEFT(INDIRECT("$F"&amp;$S3050),3)="GRS","GRS_RCS_RM",IF((LEFT(INDIRECT("$F"&amp;$S3050),3))="RCS","GRS_RCS_RM",IF(INDIRECT("$F"&amp;$S3050)="OCS (No Label)","OCS_Conversion_RM",IF(LEFT(INDIRECT("$F"&amp;$S3050),3)="OCS","OCS_RM",IF(RIGHT(INDIRECT("$F"&amp;$S3050),10)="conversion","GOTS_RM_conversion",IF((LEFT(INDIRECT("$F"&amp;$S3050),4))="GOTS","GOTS_RM","Responsible_RM")))))))</f>
        <v>#REF!</v>
      </c>
      <c r="AF3050" s="13" t="str" cm="1">
        <f t="array" aca="1" ref="AF3050" ca="1">IF($S3050="","",INDIRECT("$Z"&amp;$S3050))</f>
        <v/>
      </c>
      <c r="AG3050" s="155"/>
      <c r="AH3050" s="13" t="str" cm="1">
        <f t="array" aca="1" ref="AH3050" ca="1">IFERROR(INDIRECT("$ag"&amp;S3050),"")</f>
        <v/>
      </c>
      <c r="AI3050" s="13" t="e" cm="1">
        <f t="array" aca="1" ref="AI3050" ca="1">INDIRECT("O"&amp;S3049)</f>
        <v>#REF!</v>
      </c>
      <c r="AJ3050" s="13" t="str">
        <f>IF($I3050="","",INDEX('Raw Material'!$A$1:$J$75,MATCH(I3050,'Raw Material'!$A$1:$A$75,0),(MATCH(G3050,'Raw Material'!$A$1:$J$1,0))))</f>
        <v/>
      </c>
      <c r="AK3050" s="13" t="str">
        <f t="shared" si="1383"/>
        <v>YANLIŞRM</v>
      </c>
      <c r="AL3050" s="153" t="str">
        <f t="shared" si="1384"/>
        <v/>
      </c>
    </row>
    <row r="3051" spans="1:38" ht="16.5" customHeight="1">
      <c r="A3051" s="162"/>
      <c r="B3051" s="168"/>
      <c r="C3051" s="169"/>
      <c r="D3051" s="156"/>
      <c r="E3051" s="156"/>
      <c r="F3051" s="175"/>
      <c r="G3051" s="181"/>
      <c r="H3051" s="182"/>
      <c r="I3051" s="182"/>
      <c r="J3051" s="182"/>
      <c r="K3051" s="32"/>
      <c r="L3051" s="179"/>
      <c r="M3051" s="179"/>
      <c r="N3051" s="81"/>
      <c r="O3051" s="185"/>
      <c r="P3051" s="103"/>
      <c r="Q3051" s="84" t="str">
        <f t="shared" si="1385"/>
        <v/>
      </c>
      <c r="R3051" s="159"/>
      <c r="S3051" s="28" t="str" cm="1">
        <f t="array" aca="1" ref="S3051" ca="1">IF(INDIRECT("A"&amp;114+$U3051)&lt;&gt;"",114+$U3051,"")</f>
        <v/>
      </c>
      <c r="T3051" s="28" t="str">
        <f t="shared" ca="1" si="1386"/>
        <v>$B</v>
      </c>
      <c r="U3051" s="29">
        <f t="shared" si="1392"/>
        <v>2928</v>
      </c>
      <c r="V3051" s="29">
        <v>244.75000000001901</v>
      </c>
      <c r="W3051" s="29">
        <f t="shared" si="1393"/>
        <v>244</v>
      </c>
      <c r="X3051" s="41" t="str" cm="1">
        <f t="array" aca="1" ref="X3051" ca="1">IFERROR(INDEX('PC&amp;PD'!$A$1:$AP$15,ROW('PC&amp;PD'!$A$15),MATCH(INDIRECT(T3051),'PC&amp;PD'!$A$1:$AP$1,0)),"")</f>
        <v/>
      </c>
      <c r="Z3051" s="155"/>
      <c r="AA3051" s="13" t="str">
        <f t="shared" si="1382"/>
        <v/>
      </c>
      <c r="AB3051" s="155"/>
      <c r="AC3051" s="13" t="str">
        <f t="shared" ca="1" si="1387"/>
        <v>$AB</v>
      </c>
      <c r="AD3051" s="13" t="str" cm="1">
        <f t="array" aca="1" ref="AD3051" ca="1">IFERROR(IF((LEFT(INDIRECT("$F"&amp;$S3051),4))="GOTS",IF($G3051="Organic","GOTS_Organic_raw",(IF($G3051="Responsible","GOTS_Responsible",(IF($G3051="No Attribute (Conventional)","GOTS_conventional",(IF($G3051="Recycled Pre/Post-Consumer","GOTS_pre_post",(IF($G3051="In-Conversion","GOTS_in_conversion",(IF($G3051="Sustainably Sourced","Sustainably_sourced",""))))))))))),IF($G3051="Organic","Organic",(IF($G3051="Responsible","Responsible",(IF($G3051="No Attribute (Conventional)","No_Attribute_Conventional",(IF($G3051="Recycled Pre/Post-Consumer","Recycled_Pre_Post_Consumer",(IF($G3051="In-Conversion","In_Conversion",(IF($G3051="Recycled Pre-Consumer","Recycled_Pre_Consumer",(IF($G3051="Recycled Post-Consumer","Recycled_Post_Consumer",(IF($G3051="Sustainably Sourced","Sustainably_sourced","")))))))))))))))),"")</f>
        <v/>
      </c>
      <c r="AE3051" s="13" t="e" cm="1">
        <f t="array" aca="1" ref="AE3051" ca="1">IF(INDIRECT("$F"&amp;$S3051)="","",IF(LEFT(INDIRECT("$F"&amp;$S3051),3)="GRS","GRS_RCS_RM",IF((LEFT(INDIRECT("$F"&amp;$S3051),3))="RCS","GRS_RCS_RM",IF(INDIRECT("$F"&amp;$S3051)="OCS (No Label)","OCS_Conversion_RM",IF(LEFT(INDIRECT("$F"&amp;$S3051),3)="OCS","OCS_RM",IF(RIGHT(INDIRECT("$F"&amp;$S3051),10)="conversion","GOTS_RM_conversion",IF((LEFT(INDIRECT("$F"&amp;$S3051),4))="GOTS","GOTS_RM","Responsible_RM")))))))</f>
        <v>#REF!</v>
      </c>
      <c r="AF3051" s="13" t="str" cm="1">
        <f t="array" aca="1" ref="AF3051" ca="1">IF($S3051="","",INDIRECT("$Z"&amp;$S3051))</f>
        <v/>
      </c>
      <c r="AG3051" s="155"/>
      <c r="AH3051" s="13" t="str" cm="1">
        <f t="array" aca="1" ref="AH3051" ca="1">IFERROR(INDIRECT("$ag"&amp;S3051),"")</f>
        <v/>
      </c>
      <c r="AI3051" s="13" t="e" cm="1">
        <f t="array" aca="1" ref="AI3051" ca="1">INDIRECT("O"&amp;S3050)</f>
        <v>#REF!</v>
      </c>
      <c r="AJ3051" s="13" t="str">
        <f>IF($I3051="","",INDEX('Raw Material'!$A$1:$J$75,MATCH(I3051,'Raw Material'!$A$1:$A$75,0),(MATCH(G3051,'Raw Material'!$A$1:$J$1,0))))</f>
        <v/>
      </c>
      <c r="AK3051" s="13" t="str">
        <f t="shared" si="1383"/>
        <v>YANLIŞRM</v>
      </c>
      <c r="AL3051" s="153" t="str">
        <f t="shared" si="1384"/>
        <v/>
      </c>
    </row>
    <row r="3052" spans="1:38" ht="16.5" customHeight="1">
      <c r="A3052" s="162"/>
      <c r="B3052" s="168"/>
      <c r="C3052" s="169"/>
      <c r="D3052" s="156"/>
      <c r="E3052" s="156"/>
      <c r="F3052" s="175"/>
      <c r="G3052" s="181"/>
      <c r="H3052" s="182"/>
      <c r="I3052" s="182"/>
      <c r="J3052" s="182"/>
      <c r="K3052" s="32"/>
      <c r="L3052" s="179"/>
      <c r="M3052" s="179"/>
      <c r="N3052" s="81"/>
      <c r="O3052" s="185"/>
      <c r="P3052" s="103"/>
      <c r="Q3052" s="84" t="str">
        <f t="shared" si="1385"/>
        <v/>
      </c>
      <c r="R3052" s="159"/>
      <c r="S3052" s="28" t="str" cm="1">
        <f t="array" aca="1" ref="S3052" ca="1">IF(INDIRECT("A"&amp;114+$U3052)&lt;&gt;"",114+$U3052,"")</f>
        <v/>
      </c>
      <c r="T3052" s="28" t="str">
        <f t="shared" ca="1" si="1386"/>
        <v>$B</v>
      </c>
      <c r="U3052" s="29">
        <f t="shared" si="1392"/>
        <v>2928</v>
      </c>
      <c r="V3052" s="29">
        <v>244.83333333335301</v>
      </c>
      <c r="W3052" s="29">
        <f t="shared" si="1393"/>
        <v>244</v>
      </c>
      <c r="X3052" s="41" t="str" cm="1">
        <f t="array" aca="1" ref="X3052" ca="1">IFERROR(INDEX('PC&amp;PD'!$A$1:$AP$15,ROW('PC&amp;PD'!$A$15),MATCH(INDIRECT(T3052),'PC&amp;PD'!$A$1:$AP$1,0)),"")</f>
        <v/>
      </c>
      <c r="Z3052" s="155"/>
      <c r="AA3052" s="13" t="str">
        <f t="shared" si="1382"/>
        <v/>
      </c>
      <c r="AB3052" s="155"/>
      <c r="AC3052" s="13" t="str">
        <f t="shared" ca="1" si="1387"/>
        <v>$AB</v>
      </c>
      <c r="AD3052" s="13" t="str" cm="1">
        <f t="array" aca="1" ref="AD3052" ca="1">IFERROR(IF((LEFT(INDIRECT("$F"&amp;$S3052),4))="GOTS",IF($G3052="Organic","GOTS_Organic_raw",(IF($G3052="Responsible","GOTS_Responsible",(IF($G3052="No Attribute (Conventional)","GOTS_conventional",(IF($G3052="Recycled Pre/Post-Consumer","GOTS_pre_post",(IF($G3052="In-Conversion","GOTS_in_conversion",(IF($G3052="Sustainably Sourced","Sustainably_sourced",""))))))))))),IF($G3052="Organic","Organic",(IF($G3052="Responsible","Responsible",(IF($G3052="No Attribute (Conventional)","No_Attribute_Conventional",(IF($G3052="Recycled Pre/Post-Consumer","Recycled_Pre_Post_Consumer",(IF($G3052="In-Conversion","In_Conversion",(IF($G3052="Recycled Pre-Consumer","Recycled_Pre_Consumer",(IF($G3052="Recycled Post-Consumer","Recycled_Post_Consumer",(IF($G3052="Sustainably Sourced","Sustainably_sourced","")))))))))))))))),"")</f>
        <v/>
      </c>
      <c r="AE3052" s="13" t="e" cm="1">
        <f t="array" aca="1" ref="AE3052" ca="1">IF(INDIRECT("$F"&amp;$S3052)="","",IF(LEFT(INDIRECT("$F"&amp;$S3052),3)="GRS","GRS_RCS_RM",IF((LEFT(INDIRECT("$F"&amp;$S3052),3))="RCS","GRS_RCS_RM",IF(INDIRECT("$F"&amp;$S3052)="OCS (No Label)","OCS_Conversion_RM",IF(LEFT(INDIRECT("$F"&amp;$S3052),3)="OCS","OCS_RM",IF(RIGHT(INDIRECT("$F"&amp;$S3052),10)="conversion","GOTS_RM_conversion",IF((LEFT(INDIRECT("$F"&amp;$S3052),4))="GOTS","GOTS_RM","Responsible_RM")))))))</f>
        <v>#REF!</v>
      </c>
      <c r="AF3052" s="13" t="str" cm="1">
        <f t="array" aca="1" ref="AF3052" ca="1">IF($S3052="","",INDIRECT("$Z"&amp;$S3052))</f>
        <v/>
      </c>
      <c r="AG3052" s="155"/>
      <c r="AH3052" s="13" t="str" cm="1">
        <f t="array" aca="1" ref="AH3052" ca="1">IFERROR(INDIRECT("$ag"&amp;S3052),"")</f>
        <v/>
      </c>
      <c r="AI3052" s="13" t="e" cm="1">
        <f t="array" aca="1" ref="AI3052" ca="1">INDIRECT("O"&amp;S3051)</f>
        <v>#REF!</v>
      </c>
      <c r="AJ3052" s="13" t="str">
        <f>IF($I3052="","",INDEX('Raw Material'!$A$1:$J$75,MATCH(I3052,'Raw Material'!$A$1:$A$75,0),(MATCH(G3052,'Raw Material'!$A$1:$J$1,0))))</f>
        <v/>
      </c>
      <c r="AK3052" s="13" t="str">
        <f t="shared" si="1383"/>
        <v>YANLIŞRM</v>
      </c>
      <c r="AL3052" s="153" t="str">
        <f t="shared" si="1384"/>
        <v/>
      </c>
    </row>
    <row r="3053" spans="1:38" ht="16.5" customHeight="1" thickBot="1">
      <c r="A3053" s="163"/>
      <c r="B3053" s="170"/>
      <c r="C3053" s="171"/>
      <c r="D3053" s="156"/>
      <c r="E3053" s="156"/>
      <c r="F3053" s="176"/>
      <c r="G3053" s="157"/>
      <c r="H3053" s="158"/>
      <c r="I3053" s="158"/>
      <c r="J3053" s="158"/>
      <c r="K3053" s="33"/>
      <c r="L3053" s="180"/>
      <c r="M3053" s="180"/>
      <c r="N3053" s="82"/>
      <c r="O3053" s="186"/>
      <c r="P3053" s="103"/>
      <c r="Q3053" s="84" t="str">
        <f t="shared" si="1385"/>
        <v/>
      </c>
      <c r="R3053" s="159"/>
      <c r="S3053" s="28" t="str" cm="1">
        <f t="array" aca="1" ref="S3053" ca="1">IF(INDIRECT("A"&amp;114+$U3053)&lt;&gt;"",114+$U3053,"")</f>
        <v/>
      </c>
      <c r="T3053" s="28" t="str">
        <f t="shared" ca="1" si="1386"/>
        <v>$B</v>
      </c>
      <c r="U3053" s="29">
        <f t="shared" si="1392"/>
        <v>2928</v>
      </c>
      <c r="V3053" s="29">
        <v>244.91666666668601</v>
      </c>
      <c r="W3053" s="29">
        <f t="shared" si="1393"/>
        <v>244</v>
      </c>
      <c r="X3053" s="41" t="str" cm="1">
        <f t="array" aca="1" ref="X3053" ca="1">IFERROR(INDEX('PC&amp;PD'!$A$1:$AP$15,ROW('PC&amp;PD'!$A$15),MATCH(INDIRECT(T3053),'PC&amp;PD'!$A$1:$AP$1,0)),"")</f>
        <v/>
      </c>
      <c r="Z3053" s="155"/>
      <c r="AA3053" s="13" t="str">
        <f t="shared" si="1382"/>
        <v/>
      </c>
      <c r="AB3053" s="155"/>
      <c r="AC3053" s="13" t="str">
        <f t="shared" ca="1" si="1387"/>
        <v>$AB</v>
      </c>
      <c r="AD3053" s="13" t="str" cm="1">
        <f t="array" aca="1" ref="AD3053" ca="1">IFERROR(IF((LEFT(INDIRECT("$F"&amp;$S3053),4))="GOTS",IF($G3053="Organic","GOTS_Organic_raw",(IF($G3053="Responsible","GOTS_Responsible",(IF($G3053="No Attribute (Conventional)","GOTS_conventional",(IF($G3053="Recycled Pre/Post-Consumer","GOTS_pre_post",(IF($G3053="In-Conversion","GOTS_in_conversion",(IF($G3053="Sustainably Sourced","Sustainably_sourced",""))))))))))),IF($G3053="Organic","Organic",(IF($G3053="Responsible","Responsible",(IF($G3053="No Attribute (Conventional)","No_Attribute_Conventional",(IF($G3053="Recycled Pre/Post-Consumer","Recycled_Pre_Post_Consumer",(IF($G3053="In-Conversion","In_Conversion",(IF($G3053="Recycled Pre-Consumer","Recycled_Pre_Consumer",(IF($G3053="Recycled Post-Consumer","Recycled_Post_Consumer",(IF($G3053="Sustainably Sourced","Sustainably_sourced","")))))))))))))))),"")</f>
        <v/>
      </c>
      <c r="AE3053" s="13" t="e" cm="1">
        <f t="array" aca="1" ref="AE3053" ca="1">IF(INDIRECT("$F"&amp;$S3053)="","",IF(LEFT(INDIRECT("$F"&amp;$S3053),3)="GRS","GRS_RCS_RM",IF((LEFT(INDIRECT("$F"&amp;$S3053),3))="RCS","GRS_RCS_RM",IF(INDIRECT("$F"&amp;$S3053)="OCS (No Label)","OCS_Conversion_RM",IF(LEFT(INDIRECT("$F"&amp;$S3053),3)="OCS","OCS_RM",IF(RIGHT(INDIRECT("$F"&amp;$S3053),10)="conversion","GOTS_RM_conversion",IF((LEFT(INDIRECT("$F"&amp;$S3053),4))="GOTS","GOTS_RM","Responsible_RM")))))))</f>
        <v>#REF!</v>
      </c>
      <c r="AF3053" s="13" t="str" cm="1">
        <f t="array" aca="1" ref="AF3053" ca="1">IF($S3053="","",INDIRECT("$Z"&amp;$S3053))</f>
        <v/>
      </c>
      <c r="AG3053" s="155"/>
      <c r="AH3053" s="13" t="str" cm="1">
        <f t="array" aca="1" ref="AH3053" ca="1">IFERROR(INDIRECT("$ag"&amp;S3053),"")</f>
        <v/>
      </c>
      <c r="AI3053" s="13" t="e" cm="1">
        <f t="array" aca="1" ref="AI3053" ca="1">INDIRECT("O"&amp;S3052)</f>
        <v>#REF!</v>
      </c>
      <c r="AJ3053" s="13" t="str">
        <f>IF($I3053="","",INDEX('Raw Material'!$A$1:$J$75,MATCH(I3053,'Raw Material'!$A$1:$A$75,0),(MATCH(G3053,'Raw Material'!$A$1:$J$1,0))))</f>
        <v/>
      </c>
      <c r="AK3053" s="13" t="str">
        <f t="shared" si="1383"/>
        <v>YANLIŞRM</v>
      </c>
      <c r="AL3053" s="153" t="str">
        <f t="shared" si="1384"/>
        <v/>
      </c>
    </row>
    <row r="3054" spans="1:38" ht="16.5" customHeight="1">
      <c r="A3054" s="160" t="str">
        <f>IF(B3054="","",COUNTA($B$114:$B3054))</f>
        <v/>
      </c>
      <c r="B3054" s="164"/>
      <c r="C3054" s="165"/>
      <c r="D3054" s="183"/>
      <c r="E3054" s="183"/>
      <c r="F3054" s="172"/>
      <c r="G3054" s="212"/>
      <c r="H3054" s="206"/>
      <c r="I3054" s="206"/>
      <c r="J3054" s="206"/>
      <c r="K3054" s="31"/>
      <c r="L3054" s="177" t="str">
        <f t="shared" ref="L3054" si="1407">IF(R3054="","",LEFT(R3054,LEN(R3054)-2))</f>
        <v/>
      </c>
      <c r="M3054" s="177"/>
      <c r="N3054" s="80"/>
      <c r="O3054" s="184"/>
      <c r="P3054" s="103"/>
      <c r="Q3054" s="84" t="str">
        <f t="shared" si="1385"/>
        <v/>
      </c>
      <c r="R3054" s="159" t="str">
        <f t="shared" ref="R3054" si="1408">CONCATENATE($Q3054,Q3055,Q3056,Q3057,Q3058,Q3059,$Q3060,$Q3061,$Q3062,$Q3063,Q3064,Q3065)</f>
        <v/>
      </c>
      <c r="S3054" s="28" t="str" cm="1">
        <f t="array" aca="1" ref="S3054" ca="1">IF(INDIRECT("A"&amp;114+$U3054)&lt;&gt;"",114+$U3054,"")</f>
        <v/>
      </c>
      <c r="T3054" s="28" t="str">
        <f t="shared" ca="1" si="1386"/>
        <v>$B</v>
      </c>
      <c r="U3054" s="29">
        <f t="shared" si="1392"/>
        <v>2940</v>
      </c>
      <c r="V3054" s="29">
        <v>245.00000000001901</v>
      </c>
      <c r="W3054" s="29">
        <f t="shared" si="1393"/>
        <v>245</v>
      </c>
      <c r="X3054" s="41" t="str" cm="1">
        <f t="array" aca="1" ref="X3054" ca="1">IFERROR(INDEX('PC&amp;PD'!$A$1:$AP$15,ROW('PC&amp;PD'!$A$15),MATCH(INDIRECT(T3054),'PC&amp;PD'!$A$1:$AP$1,0)),"")</f>
        <v/>
      </c>
      <c r="Z3054" s="155" t="str">
        <f t="shared" ref="Z3054" si="1409">IFERROR(IF($F3054="OCS 100","OCS (OCS 100)",IF($F3054="OCS Blended","OCS (OCS Blended)",IF($F3054="OCS (No Label)","OCS (No Label)",IF($F3054="RCS 100","RCS (RCS 100)",IF($F3054="RCS Blended","RCS (RCS Blended)",IF($F3054="GRS","GRS (GRS)",IF($F3054="GRS (No Label)", "GRS (No Label)",IF($F3054="RDS","RDS (RDS)",IF($F3054="RWS","RWS (RWS)",IF($F3054="RAS","RAS (RAS)",IF($F3054="RMS","RMS (RMS)",IF($F3054="GOTS Organic","GOTS (Organic)",IF($F3054="GOTS Made with organic","GOTS (Made with Organic)",IF($F3054="GOTS Organic - in conversion","GOTS (Organic - In Conversion)",IF($F3054="GOTS Made with organic - in conversion","GOTS (Made with Organic - In Conversion)",""))))))))))))))),"")</f>
        <v/>
      </c>
      <c r="AA3054" s="13" t="str">
        <f t="shared" si="1382"/>
        <v/>
      </c>
      <c r="AB3054" s="155" t="str">
        <f t="shared" ref="AB3054" si="1410">IFERROR(IF($F3054="OCS 100", "OCS_100",IF($F3054="OCS Blended", "OCS_Blended",IF($F3054="OCS (No Label)", "OCS_No_Label",IF($F3054="RCS 100", "RCS_100",IF($F3054="RCS Blended","RCS_Blended",IF($F3054="GRS","GRS",IF($F3054="GRS (No Label)", "GRS_No_Label",IF($F3054="RDS","RDS",IF($F3054="RWS","RWS",IF($F3054="RMS","RMS",IF($F3054="GOTS Organic","GOTS_Organic",IF($F3054="GOTS Made with organic","GOTS_Made_with_organic",IF($F3054="GOTS Organic - in conversion","GOTS_Organic_in_Conversion",IF($F3054="GOTS Made with organic - in conversion","GOTS_Made_with_Organic_in_Conversion",IF($F3054="RAS","RAS",""))))))))))))))),"")</f>
        <v/>
      </c>
      <c r="AC3054" s="13" t="str">
        <f t="shared" ca="1" si="1387"/>
        <v>$AB</v>
      </c>
      <c r="AD3054" s="13" t="str" cm="1">
        <f t="array" aca="1" ref="AD3054" ca="1">IFERROR(IF((LEFT(INDIRECT("$F"&amp;$S3054),4))="GOTS",IF($G3054="Organic","GOTS_Organic_raw",(IF($G3054="Responsible","GOTS_Responsible",(IF($G3054="No Attribute (Conventional)","GOTS_conventional",(IF($G3054="Recycled Pre/Post-Consumer","GOTS_pre_post",(IF($G3054="In-Conversion","GOTS_in_conversion",(IF($G3054="Sustainably Sourced","Sustainably_sourced",""))))))))))),IF($G3054="Organic","Organic",(IF($G3054="Responsible","Responsible",(IF($G3054="No Attribute (Conventional)","No_Attribute_Conventional",(IF($G3054="Recycled Pre/Post-Consumer","Recycled_Pre_Post_Consumer",(IF($G3054="In-Conversion","In_Conversion",(IF($G3054="Recycled Pre-Consumer","Recycled_Pre_Consumer",(IF($G3054="Recycled Post-Consumer","Recycled_Post_Consumer",(IF($G3054="Sustainably Sourced","Sustainably_sourced","")))))))))))))))),"")</f>
        <v/>
      </c>
      <c r="AE3054" s="13" t="e" cm="1">
        <f t="array" aca="1" ref="AE3054" ca="1">IF(INDIRECT("$F"&amp;$S3054)="","",IF(LEFT(INDIRECT("$F"&amp;$S3054),3)="GRS","GRS_RCS_RM",IF((LEFT(INDIRECT("$F"&amp;$S3054),3))="RCS","GRS_RCS_RM",IF(INDIRECT("$F"&amp;$S3054)="OCS (No Label)","OCS_Conversion_RM",IF(LEFT(INDIRECT("$F"&amp;$S3054),3)="OCS","OCS_RM",IF(RIGHT(INDIRECT("$F"&amp;$S3054),10)="conversion","GOTS_RM_conversion",IF((LEFT(INDIRECT("$F"&amp;$S3054),4))="GOTS","GOTS_RM","Responsible_RM")))))))</f>
        <v>#REF!</v>
      </c>
      <c r="AF3054" s="13" t="str" cm="1">
        <f t="array" aca="1" ref="AF3054" ca="1">IF($S3054="","",INDIRECT("$Z"&amp;$S3054))</f>
        <v/>
      </c>
      <c r="AG3054" s="155" t="str">
        <f t="shared" si="1398"/>
        <v/>
      </c>
      <c r="AH3054" s="13" t="str" cm="1">
        <f t="array" aca="1" ref="AH3054" ca="1">IFERROR(INDIRECT("$ag"&amp;S3054),"")</f>
        <v/>
      </c>
      <c r="AI3054" s="13" t="e" cm="1">
        <f t="array" aca="1" ref="AI3054" ca="1">INDIRECT("O"&amp;S3053)</f>
        <v>#REF!</v>
      </c>
      <c r="AJ3054" s="13" t="str">
        <f>IF($I3054="","",INDEX('Raw Material'!$A$1:$J$75,MATCH(I3054,'Raw Material'!$A$1:$A$75,0),(MATCH(G3054,'Raw Material'!$A$1:$J$1,0))))</f>
        <v/>
      </c>
      <c r="AK3054" s="13" t="str">
        <f t="shared" si="1383"/>
        <v>YANLIŞRM</v>
      </c>
      <c r="AL3054" s="153" t="str">
        <f t="shared" si="1384"/>
        <v/>
      </c>
    </row>
    <row r="3055" spans="1:38" ht="16.5" customHeight="1">
      <c r="A3055" s="161"/>
      <c r="B3055" s="166"/>
      <c r="C3055" s="167"/>
      <c r="D3055" s="156"/>
      <c r="E3055" s="156"/>
      <c r="F3055" s="173"/>
      <c r="G3055" s="181"/>
      <c r="H3055" s="182"/>
      <c r="I3055" s="182"/>
      <c r="J3055" s="182"/>
      <c r="K3055" s="32"/>
      <c r="L3055" s="178"/>
      <c r="M3055" s="178"/>
      <c r="N3055" s="81"/>
      <c r="O3055" s="185"/>
      <c r="P3055" s="103"/>
      <c r="Q3055" s="84" t="str">
        <f t="shared" si="1385"/>
        <v/>
      </c>
      <c r="R3055" s="159"/>
      <c r="S3055" s="28" t="str" cm="1">
        <f t="array" aca="1" ref="S3055" ca="1">IF(INDIRECT("A"&amp;114+$U3055)&lt;&gt;"",114+$U3055,"")</f>
        <v/>
      </c>
      <c r="T3055" s="28" t="str">
        <f t="shared" ca="1" si="1386"/>
        <v>$B</v>
      </c>
      <c r="U3055" s="29">
        <f t="shared" si="1392"/>
        <v>2940</v>
      </c>
      <c r="V3055" s="29">
        <v>245.08333333335301</v>
      </c>
      <c r="W3055" s="29">
        <f t="shared" si="1393"/>
        <v>245</v>
      </c>
      <c r="X3055" s="41" t="str" cm="1">
        <f t="array" aca="1" ref="X3055" ca="1">IFERROR(INDEX('PC&amp;PD'!$A$1:$AP$15,ROW('PC&amp;PD'!$A$15),MATCH(INDIRECT(T3055),'PC&amp;PD'!$A$1:$AP$1,0)),"")</f>
        <v/>
      </c>
      <c r="Z3055" s="155"/>
      <c r="AA3055" s="13" t="str">
        <f t="shared" si="1382"/>
        <v/>
      </c>
      <c r="AB3055" s="155"/>
      <c r="AC3055" s="13" t="str">
        <f t="shared" ca="1" si="1387"/>
        <v>$AB</v>
      </c>
      <c r="AD3055" s="13" t="str" cm="1">
        <f t="array" aca="1" ref="AD3055" ca="1">IFERROR(IF((LEFT(INDIRECT("$F"&amp;$S3055),4))="GOTS",IF($G3055="Organic","GOTS_Organic_raw",(IF($G3055="Responsible","GOTS_Responsible",(IF($G3055="No Attribute (Conventional)","GOTS_conventional",(IF($G3055="Recycled Pre/Post-Consumer","GOTS_pre_post",(IF($G3055="In-Conversion","GOTS_in_conversion",(IF($G3055="Sustainably Sourced","Sustainably_sourced",""))))))))))),IF($G3055="Organic","Organic",(IF($G3055="Responsible","Responsible",(IF($G3055="No Attribute (Conventional)","No_Attribute_Conventional",(IF($G3055="Recycled Pre/Post-Consumer","Recycled_Pre_Post_Consumer",(IF($G3055="In-Conversion","In_Conversion",(IF($G3055="Recycled Pre-Consumer","Recycled_Pre_Consumer",(IF($G3055="Recycled Post-Consumer","Recycled_Post_Consumer",(IF($G3055="Sustainably Sourced","Sustainably_sourced","")))))))))))))))),"")</f>
        <v/>
      </c>
      <c r="AE3055" s="13" t="e" cm="1">
        <f t="array" aca="1" ref="AE3055" ca="1">IF(INDIRECT("$F"&amp;$S3055)="","",IF(LEFT(INDIRECT("$F"&amp;$S3055),3)="GRS","GRS_RCS_RM",IF((LEFT(INDIRECT("$F"&amp;$S3055),3))="RCS","GRS_RCS_RM",IF(INDIRECT("$F"&amp;$S3055)="OCS (No Label)","OCS_Conversion_RM",IF(LEFT(INDIRECT("$F"&amp;$S3055),3)="OCS","OCS_RM",IF(RIGHT(INDIRECT("$F"&amp;$S3055),10)="conversion","GOTS_RM_conversion",IF((LEFT(INDIRECT("$F"&amp;$S3055),4))="GOTS","GOTS_RM","Responsible_RM")))))))</f>
        <v>#REF!</v>
      </c>
      <c r="AF3055" s="13" t="str" cm="1">
        <f t="array" aca="1" ref="AF3055" ca="1">IF($S3055="","",INDIRECT("$Z"&amp;$S3055))</f>
        <v/>
      </c>
      <c r="AG3055" s="155"/>
      <c r="AH3055" s="13" t="str" cm="1">
        <f t="array" aca="1" ref="AH3055" ca="1">IFERROR(INDIRECT("$ag"&amp;S3055),"")</f>
        <v/>
      </c>
      <c r="AI3055" s="13" t="e" cm="1">
        <f t="array" aca="1" ref="AI3055" ca="1">INDIRECT("O"&amp;S3054)</f>
        <v>#REF!</v>
      </c>
      <c r="AJ3055" s="13" t="str">
        <f>IF($I3055="","",INDEX('Raw Material'!$A$1:$J$75,MATCH(I3055,'Raw Material'!$A$1:$A$75,0),(MATCH(G3055,'Raw Material'!$A$1:$J$1,0))))</f>
        <v/>
      </c>
      <c r="AK3055" s="13" t="str">
        <f t="shared" si="1383"/>
        <v>YANLIŞRM</v>
      </c>
      <c r="AL3055" s="153" t="str">
        <f t="shared" si="1384"/>
        <v/>
      </c>
    </row>
    <row r="3056" spans="1:38" ht="16.5" customHeight="1">
      <c r="A3056" s="161"/>
      <c r="B3056" s="166"/>
      <c r="C3056" s="167"/>
      <c r="D3056" s="156"/>
      <c r="E3056" s="156"/>
      <c r="F3056" s="173"/>
      <c r="G3056" s="181"/>
      <c r="H3056" s="182"/>
      <c r="I3056" s="182"/>
      <c r="J3056" s="182"/>
      <c r="K3056" s="32"/>
      <c r="L3056" s="178"/>
      <c r="M3056" s="178"/>
      <c r="N3056" s="81"/>
      <c r="O3056" s="185"/>
      <c r="P3056" s="103"/>
      <c r="Q3056" s="84" t="str">
        <f t="shared" si="1385"/>
        <v/>
      </c>
      <c r="R3056" s="159"/>
      <c r="S3056" s="28" t="str" cm="1">
        <f t="array" aca="1" ref="S3056" ca="1">IF(INDIRECT("A"&amp;114+$U3056)&lt;&gt;"",114+$U3056,"")</f>
        <v/>
      </c>
      <c r="T3056" s="28" t="str">
        <f t="shared" ca="1" si="1386"/>
        <v>$B</v>
      </c>
      <c r="U3056" s="29">
        <f t="shared" si="1392"/>
        <v>2940</v>
      </c>
      <c r="V3056" s="29">
        <v>245.16666666668601</v>
      </c>
      <c r="W3056" s="29">
        <f t="shared" si="1393"/>
        <v>245</v>
      </c>
      <c r="X3056" s="41" t="str" cm="1">
        <f t="array" aca="1" ref="X3056" ca="1">IFERROR(INDEX('PC&amp;PD'!$A$1:$AP$15,ROW('PC&amp;PD'!$A$15),MATCH(INDIRECT(T3056),'PC&amp;PD'!$A$1:$AP$1,0)),"")</f>
        <v/>
      </c>
      <c r="Z3056" s="155"/>
      <c r="AA3056" s="13" t="str">
        <f t="shared" si="1382"/>
        <v/>
      </c>
      <c r="AB3056" s="155"/>
      <c r="AC3056" s="13" t="str">
        <f t="shared" ca="1" si="1387"/>
        <v>$AB</v>
      </c>
      <c r="AD3056" s="13" t="str" cm="1">
        <f t="array" aca="1" ref="AD3056" ca="1">IFERROR(IF((LEFT(INDIRECT("$F"&amp;$S3056),4))="GOTS",IF($G3056="Organic","GOTS_Organic_raw",(IF($G3056="Responsible","GOTS_Responsible",(IF($G3056="No Attribute (Conventional)","GOTS_conventional",(IF($G3056="Recycled Pre/Post-Consumer","GOTS_pre_post",(IF($G3056="In-Conversion","GOTS_in_conversion",(IF($G3056="Sustainably Sourced","Sustainably_sourced",""))))))))))),IF($G3056="Organic","Organic",(IF($G3056="Responsible","Responsible",(IF($G3056="No Attribute (Conventional)","No_Attribute_Conventional",(IF($G3056="Recycled Pre/Post-Consumer","Recycled_Pre_Post_Consumer",(IF($G3056="In-Conversion","In_Conversion",(IF($G3056="Recycled Pre-Consumer","Recycled_Pre_Consumer",(IF($G3056="Recycled Post-Consumer","Recycled_Post_Consumer",(IF($G3056="Sustainably Sourced","Sustainably_sourced","")))))))))))))))),"")</f>
        <v/>
      </c>
      <c r="AE3056" s="13" t="e" cm="1">
        <f t="array" aca="1" ref="AE3056" ca="1">IF(INDIRECT("$F"&amp;$S3056)="","",IF(LEFT(INDIRECT("$F"&amp;$S3056),3)="GRS","GRS_RCS_RM",IF((LEFT(INDIRECT("$F"&amp;$S3056),3))="RCS","GRS_RCS_RM",IF(INDIRECT("$F"&amp;$S3056)="OCS (No Label)","OCS_Conversion_RM",IF(LEFT(INDIRECT("$F"&amp;$S3056),3)="OCS","OCS_RM",IF(RIGHT(INDIRECT("$F"&amp;$S3056),10)="conversion","GOTS_RM_conversion",IF((LEFT(INDIRECT("$F"&amp;$S3056),4))="GOTS","GOTS_RM","Responsible_RM")))))))</f>
        <v>#REF!</v>
      </c>
      <c r="AF3056" s="13" t="str" cm="1">
        <f t="array" aca="1" ref="AF3056" ca="1">IF($S3056="","",INDIRECT("$Z"&amp;$S3056))</f>
        <v/>
      </c>
      <c r="AG3056" s="155"/>
      <c r="AH3056" s="13" t="str" cm="1">
        <f t="array" aca="1" ref="AH3056" ca="1">IFERROR(INDIRECT("$ag"&amp;S3056),"")</f>
        <v/>
      </c>
      <c r="AI3056" s="13" t="e" cm="1">
        <f t="array" aca="1" ref="AI3056" ca="1">INDIRECT("O"&amp;S3055)</f>
        <v>#REF!</v>
      </c>
      <c r="AJ3056" s="13" t="str">
        <f>IF($I3056="","",INDEX('Raw Material'!$A$1:$J$75,MATCH(I3056,'Raw Material'!$A$1:$A$75,0),(MATCH(G3056,'Raw Material'!$A$1:$J$1,0))))</f>
        <v/>
      </c>
      <c r="AK3056" s="13" t="str">
        <f t="shared" si="1383"/>
        <v>YANLIŞRM</v>
      </c>
      <c r="AL3056" s="153" t="str">
        <f t="shared" si="1384"/>
        <v/>
      </c>
    </row>
    <row r="3057" spans="1:38" ht="16.5" customHeight="1">
      <c r="A3057" s="161"/>
      <c r="B3057" s="166"/>
      <c r="C3057" s="167"/>
      <c r="D3057" s="156"/>
      <c r="E3057" s="156"/>
      <c r="F3057" s="174"/>
      <c r="G3057" s="181"/>
      <c r="H3057" s="182"/>
      <c r="I3057" s="182"/>
      <c r="J3057" s="182"/>
      <c r="K3057" s="32"/>
      <c r="L3057" s="178"/>
      <c r="M3057" s="178"/>
      <c r="N3057" s="81"/>
      <c r="O3057" s="185"/>
      <c r="P3057" s="103"/>
      <c r="Q3057" s="84" t="str">
        <f t="shared" si="1385"/>
        <v/>
      </c>
      <c r="R3057" s="159"/>
      <c r="S3057" s="28" t="str" cm="1">
        <f t="array" aca="1" ref="S3057" ca="1">IF(INDIRECT("A"&amp;114+$U3057)&lt;&gt;"",114+$U3057,"")</f>
        <v/>
      </c>
      <c r="T3057" s="28" t="str">
        <f t="shared" ca="1" si="1386"/>
        <v>$B</v>
      </c>
      <c r="U3057" s="29">
        <f t="shared" si="1392"/>
        <v>2940</v>
      </c>
      <c r="V3057" s="29">
        <v>245.25000000001901</v>
      </c>
      <c r="W3057" s="29">
        <f t="shared" si="1393"/>
        <v>245</v>
      </c>
      <c r="X3057" s="41" t="str" cm="1">
        <f t="array" aca="1" ref="X3057" ca="1">IFERROR(INDEX('PC&amp;PD'!$A$1:$AP$15,ROW('PC&amp;PD'!$A$15),MATCH(INDIRECT(T3057),'PC&amp;PD'!$A$1:$AP$1,0)),"")</f>
        <v/>
      </c>
      <c r="Z3057" s="155"/>
      <c r="AA3057" s="13" t="str">
        <f t="shared" si="1382"/>
        <v/>
      </c>
      <c r="AB3057" s="155"/>
      <c r="AC3057" s="13" t="str">
        <f t="shared" ca="1" si="1387"/>
        <v>$AB</v>
      </c>
      <c r="AD3057" s="13" t="str" cm="1">
        <f t="array" aca="1" ref="AD3057" ca="1">IFERROR(IF((LEFT(INDIRECT("$F"&amp;$S3057),4))="GOTS",IF($G3057="Organic","GOTS_Organic_raw",(IF($G3057="Responsible","GOTS_Responsible",(IF($G3057="No Attribute (Conventional)","GOTS_conventional",(IF($G3057="Recycled Pre/Post-Consumer","GOTS_pre_post",(IF($G3057="In-Conversion","GOTS_in_conversion",(IF($G3057="Sustainably Sourced","Sustainably_sourced",""))))))))))),IF($G3057="Organic","Organic",(IF($G3057="Responsible","Responsible",(IF($G3057="No Attribute (Conventional)","No_Attribute_Conventional",(IF($G3057="Recycled Pre/Post-Consumer","Recycled_Pre_Post_Consumer",(IF($G3057="In-Conversion","In_Conversion",(IF($G3057="Recycled Pre-Consumer","Recycled_Pre_Consumer",(IF($G3057="Recycled Post-Consumer","Recycled_Post_Consumer",(IF($G3057="Sustainably Sourced","Sustainably_sourced","")))))))))))))))),"")</f>
        <v/>
      </c>
      <c r="AE3057" s="13" t="e" cm="1">
        <f t="array" aca="1" ref="AE3057" ca="1">IF(INDIRECT("$F"&amp;$S3057)="","",IF(LEFT(INDIRECT("$F"&amp;$S3057),3)="GRS","GRS_RCS_RM",IF((LEFT(INDIRECT("$F"&amp;$S3057),3))="RCS","GRS_RCS_RM",IF(INDIRECT("$F"&amp;$S3057)="OCS (No Label)","OCS_Conversion_RM",IF(LEFT(INDIRECT("$F"&amp;$S3057),3)="OCS","OCS_RM",IF(RIGHT(INDIRECT("$F"&amp;$S3057),10)="conversion","GOTS_RM_conversion",IF((LEFT(INDIRECT("$F"&amp;$S3057),4))="GOTS","GOTS_RM","Responsible_RM")))))))</f>
        <v>#REF!</v>
      </c>
      <c r="AF3057" s="13" t="str" cm="1">
        <f t="array" aca="1" ref="AF3057" ca="1">IF($S3057="","",INDIRECT("$Z"&amp;$S3057))</f>
        <v/>
      </c>
      <c r="AG3057" s="155"/>
      <c r="AH3057" s="13" t="str" cm="1">
        <f t="array" aca="1" ref="AH3057" ca="1">IFERROR(INDIRECT("$ag"&amp;S3057),"")</f>
        <v/>
      </c>
      <c r="AI3057" s="13" t="e" cm="1">
        <f t="array" aca="1" ref="AI3057" ca="1">INDIRECT("O"&amp;S3056)</f>
        <v>#REF!</v>
      </c>
      <c r="AJ3057" s="13" t="str">
        <f>IF($I3057="","",INDEX('Raw Material'!$A$1:$J$75,MATCH(I3057,'Raw Material'!$A$1:$A$75,0),(MATCH(G3057,'Raw Material'!$A$1:$J$1,0))))</f>
        <v/>
      </c>
      <c r="AK3057" s="13" t="str">
        <f t="shared" si="1383"/>
        <v>YANLIŞRM</v>
      </c>
      <c r="AL3057" s="153" t="str">
        <f t="shared" si="1384"/>
        <v/>
      </c>
    </row>
    <row r="3058" spans="1:38" ht="16.5" customHeight="1">
      <c r="A3058" s="161"/>
      <c r="B3058" s="166"/>
      <c r="C3058" s="167"/>
      <c r="D3058" s="156"/>
      <c r="E3058" s="156"/>
      <c r="F3058" s="174"/>
      <c r="G3058" s="181"/>
      <c r="H3058" s="182"/>
      <c r="I3058" s="182"/>
      <c r="J3058" s="182"/>
      <c r="K3058" s="32"/>
      <c r="L3058" s="178"/>
      <c r="M3058" s="178"/>
      <c r="N3058" s="81"/>
      <c r="O3058" s="185"/>
      <c r="P3058" s="103"/>
      <c r="Q3058" s="84" t="str">
        <f t="shared" si="1385"/>
        <v/>
      </c>
      <c r="R3058" s="159"/>
      <c r="S3058" s="28" t="str" cm="1">
        <f t="array" aca="1" ref="S3058" ca="1">IF(INDIRECT("A"&amp;114+$U3058)&lt;&gt;"",114+$U3058,"")</f>
        <v/>
      </c>
      <c r="T3058" s="28" t="str">
        <f t="shared" ca="1" si="1386"/>
        <v>$B</v>
      </c>
      <c r="U3058" s="29">
        <f t="shared" si="1392"/>
        <v>2940</v>
      </c>
      <c r="V3058" s="29">
        <v>245.33333333335301</v>
      </c>
      <c r="W3058" s="29">
        <f t="shared" si="1393"/>
        <v>245</v>
      </c>
      <c r="X3058" s="41" t="str" cm="1">
        <f t="array" aca="1" ref="X3058" ca="1">IFERROR(INDEX('PC&amp;PD'!$A$1:$AP$15,ROW('PC&amp;PD'!$A$15),MATCH(INDIRECT(T3058),'PC&amp;PD'!$A$1:$AP$1,0)),"")</f>
        <v/>
      </c>
      <c r="Z3058" s="155"/>
      <c r="AA3058" s="13" t="str">
        <f t="shared" si="1382"/>
        <v/>
      </c>
      <c r="AB3058" s="155"/>
      <c r="AC3058" s="13" t="str">
        <f t="shared" ca="1" si="1387"/>
        <v>$AB</v>
      </c>
      <c r="AD3058" s="13" t="str" cm="1">
        <f t="array" aca="1" ref="AD3058" ca="1">IFERROR(IF((LEFT(INDIRECT("$F"&amp;$S3058),4))="GOTS",IF($G3058="Organic","GOTS_Organic_raw",(IF($G3058="Responsible","GOTS_Responsible",(IF($G3058="No Attribute (Conventional)","GOTS_conventional",(IF($G3058="Recycled Pre/Post-Consumer","GOTS_pre_post",(IF($G3058="In-Conversion","GOTS_in_conversion",(IF($G3058="Sustainably Sourced","Sustainably_sourced",""))))))))))),IF($G3058="Organic","Organic",(IF($G3058="Responsible","Responsible",(IF($G3058="No Attribute (Conventional)","No_Attribute_Conventional",(IF($G3058="Recycled Pre/Post-Consumer","Recycled_Pre_Post_Consumer",(IF($G3058="In-Conversion","In_Conversion",(IF($G3058="Recycled Pre-Consumer","Recycled_Pre_Consumer",(IF($G3058="Recycled Post-Consumer","Recycled_Post_Consumer",(IF($G3058="Sustainably Sourced","Sustainably_sourced","")))))))))))))))),"")</f>
        <v/>
      </c>
      <c r="AE3058" s="13" t="e" cm="1">
        <f t="array" aca="1" ref="AE3058" ca="1">IF(INDIRECT("$F"&amp;$S3058)="","",IF(LEFT(INDIRECT("$F"&amp;$S3058),3)="GRS","GRS_RCS_RM",IF((LEFT(INDIRECT("$F"&amp;$S3058),3))="RCS","GRS_RCS_RM",IF(INDIRECT("$F"&amp;$S3058)="OCS (No Label)","OCS_Conversion_RM",IF(LEFT(INDIRECT("$F"&amp;$S3058),3)="OCS","OCS_RM",IF(RIGHT(INDIRECT("$F"&amp;$S3058),10)="conversion","GOTS_RM_conversion",IF((LEFT(INDIRECT("$F"&amp;$S3058),4))="GOTS","GOTS_RM","Responsible_RM")))))))</f>
        <v>#REF!</v>
      </c>
      <c r="AF3058" s="13" t="str" cm="1">
        <f t="array" aca="1" ref="AF3058" ca="1">IF($S3058="","",INDIRECT("$Z"&amp;$S3058))</f>
        <v/>
      </c>
      <c r="AG3058" s="155"/>
      <c r="AH3058" s="13" t="str" cm="1">
        <f t="array" aca="1" ref="AH3058" ca="1">IFERROR(INDIRECT("$ag"&amp;S3058),"")</f>
        <v/>
      </c>
      <c r="AI3058" s="13" t="e" cm="1">
        <f t="array" aca="1" ref="AI3058" ca="1">INDIRECT("O"&amp;S3057)</f>
        <v>#REF!</v>
      </c>
      <c r="AJ3058" s="13" t="str">
        <f>IF($I3058="","",INDEX('Raw Material'!$A$1:$J$75,MATCH(I3058,'Raw Material'!$A$1:$A$75,0),(MATCH(G3058,'Raw Material'!$A$1:$J$1,0))))</f>
        <v/>
      </c>
      <c r="AK3058" s="13" t="str">
        <f t="shared" si="1383"/>
        <v>YANLIŞRM</v>
      </c>
      <c r="AL3058" s="153" t="str">
        <f t="shared" si="1384"/>
        <v/>
      </c>
    </row>
    <row r="3059" spans="1:38" ht="16.5" customHeight="1">
      <c r="A3059" s="161"/>
      <c r="B3059" s="166"/>
      <c r="C3059" s="167"/>
      <c r="D3059" s="156"/>
      <c r="E3059" s="156"/>
      <c r="F3059" s="174"/>
      <c r="G3059" s="181"/>
      <c r="H3059" s="182"/>
      <c r="I3059" s="182"/>
      <c r="J3059" s="182"/>
      <c r="K3059" s="32"/>
      <c r="L3059" s="178"/>
      <c r="M3059" s="178"/>
      <c r="N3059" s="81"/>
      <c r="O3059" s="185"/>
      <c r="P3059" s="103"/>
      <c r="Q3059" s="84" t="str">
        <f t="shared" si="1385"/>
        <v/>
      </c>
      <c r="R3059" s="159"/>
      <c r="S3059" s="28" t="str" cm="1">
        <f t="array" aca="1" ref="S3059" ca="1">IF(INDIRECT("A"&amp;114+$U3059)&lt;&gt;"",114+$U3059,"")</f>
        <v/>
      </c>
      <c r="T3059" s="28" t="str">
        <f t="shared" ca="1" si="1386"/>
        <v>$B</v>
      </c>
      <c r="U3059" s="29">
        <f t="shared" si="1392"/>
        <v>2940</v>
      </c>
      <c r="V3059" s="29">
        <v>245.41666666668601</v>
      </c>
      <c r="W3059" s="29">
        <f t="shared" si="1393"/>
        <v>245</v>
      </c>
      <c r="X3059" s="41" t="str" cm="1">
        <f t="array" aca="1" ref="X3059" ca="1">IFERROR(INDEX('PC&amp;PD'!$A$1:$AP$15,ROW('PC&amp;PD'!$A$15),MATCH(INDIRECT(T3059),'PC&amp;PD'!$A$1:$AP$1,0)),"")</f>
        <v/>
      </c>
      <c r="Z3059" s="155"/>
      <c r="AA3059" s="13" t="str">
        <f t="shared" ref="AA3059:AA3122" si="1411">IFERROR(IF(G3059="","",IF(G3059="No Attribute (Conventional)","",G3059)),"")</f>
        <v/>
      </c>
      <c r="AB3059" s="155"/>
      <c r="AC3059" s="13" t="str">
        <f t="shared" ca="1" si="1387"/>
        <v>$AB</v>
      </c>
      <c r="AD3059" s="13" t="str" cm="1">
        <f t="array" aca="1" ref="AD3059" ca="1">IFERROR(IF((LEFT(INDIRECT("$F"&amp;$S3059),4))="GOTS",IF($G3059="Organic","GOTS_Organic_raw",(IF($G3059="Responsible","GOTS_Responsible",(IF($G3059="No Attribute (Conventional)","GOTS_conventional",(IF($G3059="Recycled Pre/Post-Consumer","GOTS_pre_post",(IF($G3059="In-Conversion","GOTS_in_conversion",(IF($G3059="Sustainably Sourced","Sustainably_sourced",""))))))))))),IF($G3059="Organic","Organic",(IF($G3059="Responsible","Responsible",(IF($G3059="No Attribute (Conventional)","No_Attribute_Conventional",(IF($G3059="Recycled Pre/Post-Consumer","Recycled_Pre_Post_Consumer",(IF($G3059="In-Conversion","In_Conversion",(IF($G3059="Recycled Pre-Consumer","Recycled_Pre_Consumer",(IF($G3059="Recycled Post-Consumer","Recycled_Post_Consumer",(IF($G3059="Sustainably Sourced","Sustainably_sourced","")))))))))))))))),"")</f>
        <v/>
      </c>
      <c r="AE3059" s="13" t="e" cm="1">
        <f t="array" aca="1" ref="AE3059" ca="1">IF(INDIRECT("$F"&amp;$S3059)="","",IF(LEFT(INDIRECT("$F"&amp;$S3059),3)="GRS","GRS_RCS_RM",IF((LEFT(INDIRECT("$F"&amp;$S3059),3))="RCS","GRS_RCS_RM",IF(INDIRECT("$F"&amp;$S3059)="OCS (No Label)","OCS_Conversion_RM",IF(LEFT(INDIRECT("$F"&amp;$S3059),3)="OCS","OCS_RM",IF(RIGHT(INDIRECT("$F"&amp;$S3059),10)="conversion","GOTS_RM_conversion",IF((LEFT(INDIRECT("$F"&amp;$S3059),4))="GOTS","GOTS_RM","Responsible_RM")))))))</f>
        <v>#REF!</v>
      </c>
      <c r="AF3059" s="13" t="str" cm="1">
        <f t="array" aca="1" ref="AF3059" ca="1">IF($S3059="","",INDIRECT("$Z"&amp;$S3059))</f>
        <v/>
      </c>
      <c r="AG3059" s="155"/>
      <c r="AH3059" s="13" t="str" cm="1">
        <f t="array" aca="1" ref="AH3059" ca="1">IFERROR(INDIRECT("$ag"&amp;S3059),"")</f>
        <v/>
      </c>
      <c r="AI3059" s="13" t="e" cm="1">
        <f t="array" aca="1" ref="AI3059" ca="1">INDIRECT("O"&amp;S3058)</f>
        <v>#REF!</v>
      </c>
      <c r="AJ3059" s="13" t="str">
        <f>IF($I3059="","",INDEX('Raw Material'!$A$1:$J$75,MATCH(I3059,'Raw Material'!$A$1:$A$75,0),(MATCH(G3059,'Raw Material'!$A$1:$J$1,0))))</f>
        <v/>
      </c>
      <c r="AK3059" s="13" t="str">
        <f t="shared" ref="AK3059:AK3122" si="1412">$U$17&amp;"RM"</f>
        <v>YANLIŞRM</v>
      </c>
      <c r="AL3059" s="153" t="str">
        <f t="shared" ref="AL3059:AL3122" si="1413">IF($G3059="Organic","Organic",IF($G3059="No Attribute (Conventional)","No_Attribute_Conventional",IF($G3059="Recycled pre-consumer","Recycled_pre_consumer",IF($G3059="Recycled post-consumer","Recycled_post_consumer",IF($G3059="Responsible","Responsible",IF($G3059="Sustainably sourced","Sustainable_sourced",IF($G3059="ın-conversion","In_conversion","")))))))</f>
        <v/>
      </c>
    </row>
    <row r="3060" spans="1:38" ht="16.5" customHeight="1">
      <c r="A3060" s="162"/>
      <c r="B3060" s="168"/>
      <c r="C3060" s="169"/>
      <c r="D3060" s="156"/>
      <c r="E3060" s="156"/>
      <c r="F3060" s="175"/>
      <c r="G3060" s="181"/>
      <c r="H3060" s="182"/>
      <c r="I3060" s="182"/>
      <c r="J3060" s="182"/>
      <c r="K3060" s="32"/>
      <c r="L3060" s="179"/>
      <c r="M3060" s="179"/>
      <c r="N3060" s="81"/>
      <c r="O3060" s="185"/>
      <c r="P3060" s="103"/>
      <c r="Q3060" s="84" t="str">
        <f t="shared" si="1385"/>
        <v/>
      </c>
      <c r="R3060" s="159"/>
      <c r="S3060" s="28" t="str" cm="1">
        <f t="array" aca="1" ref="S3060" ca="1">IF(INDIRECT("A"&amp;114+$U3060)&lt;&gt;"",114+$U3060,"")</f>
        <v/>
      </c>
      <c r="T3060" s="28" t="str">
        <f t="shared" ca="1" si="1386"/>
        <v>$B</v>
      </c>
      <c r="U3060" s="29">
        <f t="shared" si="1392"/>
        <v>2940</v>
      </c>
      <c r="V3060" s="29">
        <v>245.50000000001901</v>
      </c>
      <c r="W3060" s="29">
        <f t="shared" si="1393"/>
        <v>245</v>
      </c>
      <c r="X3060" s="41" t="str" cm="1">
        <f t="array" aca="1" ref="X3060" ca="1">IFERROR(INDEX('PC&amp;PD'!$A$1:$AP$15,ROW('PC&amp;PD'!$A$15),MATCH(INDIRECT(T3060),'PC&amp;PD'!$A$1:$AP$1,0)),"")</f>
        <v/>
      </c>
      <c r="Z3060" s="155"/>
      <c r="AA3060" s="13" t="str">
        <f t="shared" si="1411"/>
        <v/>
      </c>
      <c r="AB3060" s="155"/>
      <c r="AC3060" s="13" t="str">
        <f t="shared" ca="1" si="1387"/>
        <v>$AB</v>
      </c>
      <c r="AD3060" s="13" t="str" cm="1">
        <f t="array" aca="1" ref="AD3060" ca="1">IFERROR(IF((LEFT(INDIRECT("$F"&amp;$S3060),4))="GOTS",IF($G3060="Organic","GOTS_Organic_raw",(IF($G3060="Responsible","GOTS_Responsible",(IF($G3060="No Attribute (Conventional)","GOTS_conventional",(IF($G3060="Recycled Pre/Post-Consumer","GOTS_pre_post",(IF($G3060="In-Conversion","GOTS_in_conversion",(IF($G3060="Sustainably Sourced","Sustainably_sourced",""))))))))))),IF($G3060="Organic","Organic",(IF($G3060="Responsible","Responsible",(IF($G3060="No Attribute (Conventional)","No_Attribute_Conventional",(IF($G3060="Recycled Pre/Post-Consumer","Recycled_Pre_Post_Consumer",(IF($G3060="In-Conversion","In_Conversion",(IF($G3060="Recycled Pre-Consumer","Recycled_Pre_Consumer",(IF($G3060="Recycled Post-Consumer","Recycled_Post_Consumer",(IF($G3060="Sustainably Sourced","Sustainably_sourced","")))))))))))))))),"")</f>
        <v/>
      </c>
      <c r="AE3060" s="13" t="e" cm="1">
        <f t="array" aca="1" ref="AE3060" ca="1">IF(INDIRECT("$F"&amp;$S3060)="","",IF(LEFT(INDIRECT("$F"&amp;$S3060),3)="GRS","GRS_RCS_RM",IF((LEFT(INDIRECT("$F"&amp;$S3060),3))="RCS","GRS_RCS_RM",IF(INDIRECT("$F"&amp;$S3060)="OCS (No Label)","OCS_Conversion_RM",IF(LEFT(INDIRECT("$F"&amp;$S3060),3)="OCS","OCS_RM",IF(RIGHT(INDIRECT("$F"&amp;$S3060),10)="conversion","GOTS_RM_conversion",IF((LEFT(INDIRECT("$F"&amp;$S3060),4))="GOTS","GOTS_RM","Responsible_RM")))))))</f>
        <v>#REF!</v>
      </c>
      <c r="AF3060" s="13" t="str" cm="1">
        <f t="array" aca="1" ref="AF3060" ca="1">IF($S3060="","",INDIRECT("$Z"&amp;$S3060))</f>
        <v/>
      </c>
      <c r="AG3060" s="155"/>
      <c r="AH3060" s="13" t="str" cm="1">
        <f t="array" aca="1" ref="AH3060" ca="1">IFERROR(INDIRECT("$ag"&amp;S3060),"")</f>
        <v/>
      </c>
      <c r="AI3060" s="13" t="e" cm="1">
        <f t="array" aca="1" ref="AI3060" ca="1">INDIRECT("O"&amp;S3059)</f>
        <v>#REF!</v>
      </c>
      <c r="AJ3060" s="13" t="str">
        <f>IF($I3060="","",INDEX('Raw Material'!$A$1:$J$75,MATCH(I3060,'Raw Material'!$A$1:$A$75,0),(MATCH(G3060,'Raw Material'!$A$1:$J$1,0))))</f>
        <v/>
      </c>
      <c r="AK3060" s="13" t="str">
        <f t="shared" si="1412"/>
        <v>YANLIŞRM</v>
      </c>
      <c r="AL3060" s="153" t="str">
        <f t="shared" si="1413"/>
        <v/>
      </c>
    </row>
    <row r="3061" spans="1:38" ht="16.5" customHeight="1">
      <c r="A3061" s="162"/>
      <c r="B3061" s="168"/>
      <c r="C3061" s="169"/>
      <c r="D3061" s="156"/>
      <c r="E3061" s="156"/>
      <c r="F3061" s="175"/>
      <c r="G3061" s="181"/>
      <c r="H3061" s="182"/>
      <c r="I3061" s="182"/>
      <c r="J3061" s="182"/>
      <c r="K3061" s="32"/>
      <c r="L3061" s="179"/>
      <c r="M3061" s="179"/>
      <c r="N3061" s="81"/>
      <c r="O3061" s="185"/>
      <c r="P3061" s="103"/>
      <c r="Q3061" s="84" t="str">
        <f t="shared" ref="Q3061:Q3124" si="1414">IF(OR($G3061="",$I3061="",$K3061="",$AJ3061="–"),"",CONCATENATE($K3061," ",$AA3061," ",$I3061," (",$AJ3061,") + "))</f>
        <v/>
      </c>
      <c r="R3061" s="159"/>
      <c r="S3061" s="28" t="str" cm="1">
        <f t="array" aca="1" ref="S3061" ca="1">IF(INDIRECT("A"&amp;114+$U3061)&lt;&gt;"",114+$U3061,"")</f>
        <v/>
      </c>
      <c r="T3061" s="28" t="str">
        <f t="shared" ref="T3061:T3124" ca="1" si="1415">"$B"&amp;S3061</f>
        <v>$B</v>
      </c>
      <c r="U3061" s="29">
        <f t="shared" si="1392"/>
        <v>2940</v>
      </c>
      <c r="V3061" s="29">
        <v>245.58333333335301</v>
      </c>
      <c r="W3061" s="29">
        <f t="shared" si="1393"/>
        <v>245</v>
      </c>
      <c r="X3061" s="41" t="str" cm="1">
        <f t="array" aca="1" ref="X3061" ca="1">IFERROR(INDEX('PC&amp;PD'!$A$1:$AP$15,ROW('PC&amp;PD'!$A$15),MATCH(INDIRECT(T3061),'PC&amp;PD'!$A$1:$AP$1,0)),"")</f>
        <v/>
      </c>
      <c r="Z3061" s="155"/>
      <c r="AA3061" s="13" t="str">
        <f t="shared" si="1411"/>
        <v/>
      </c>
      <c r="AB3061" s="155"/>
      <c r="AC3061" s="13" t="str">
        <f t="shared" ref="AC3061:AC3124" ca="1" si="1416">"$AB"&amp;S3061</f>
        <v>$AB</v>
      </c>
      <c r="AD3061" s="13" t="str" cm="1">
        <f t="array" aca="1" ref="AD3061" ca="1">IFERROR(IF((LEFT(INDIRECT("$F"&amp;$S3061),4))="GOTS",IF($G3061="Organic","GOTS_Organic_raw",(IF($G3061="Responsible","GOTS_Responsible",(IF($G3061="No Attribute (Conventional)","GOTS_conventional",(IF($G3061="Recycled Pre/Post-Consumer","GOTS_pre_post",(IF($G3061="In-Conversion","GOTS_in_conversion",(IF($G3061="Sustainably Sourced","Sustainably_sourced",""))))))))))),IF($G3061="Organic","Organic",(IF($G3061="Responsible","Responsible",(IF($G3061="No Attribute (Conventional)","No_Attribute_Conventional",(IF($G3061="Recycled Pre/Post-Consumer","Recycled_Pre_Post_Consumer",(IF($G3061="In-Conversion","In_Conversion",(IF($G3061="Recycled Pre-Consumer","Recycled_Pre_Consumer",(IF($G3061="Recycled Post-Consumer","Recycled_Post_Consumer",(IF($G3061="Sustainably Sourced","Sustainably_sourced","")))))))))))))))),"")</f>
        <v/>
      </c>
      <c r="AE3061" s="13" t="e" cm="1">
        <f t="array" aca="1" ref="AE3061" ca="1">IF(INDIRECT("$F"&amp;$S3061)="","",IF(LEFT(INDIRECT("$F"&amp;$S3061),3)="GRS","GRS_RCS_RM",IF((LEFT(INDIRECT("$F"&amp;$S3061),3))="RCS","GRS_RCS_RM",IF(INDIRECT("$F"&amp;$S3061)="OCS (No Label)","OCS_Conversion_RM",IF(LEFT(INDIRECT("$F"&amp;$S3061),3)="OCS","OCS_RM",IF(RIGHT(INDIRECT("$F"&amp;$S3061),10)="conversion","GOTS_RM_conversion",IF((LEFT(INDIRECT("$F"&amp;$S3061),4))="GOTS","GOTS_RM","Responsible_RM")))))))</f>
        <v>#REF!</v>
      </c>
      <c r="AF3061" s="13" t="str" cm="1">
        <f t="array" aca="1" ref="AF3061" ca="1">IF($S3061="","",INDIRECT("$Z"&amp;$S3061))</f>
        <v/>
      </c>
      <c r="AG3061" s="155"/>
      <c r="AH3061" s="13" t="str" cm="1">
        <f t="array" aca="1" ref="AH3061" ca="1">IFERROR(INDIRECT("$ag"&amp;S3061),"")</f>
        <v/>
      </c>
      <c r="AI3061" s="13" t="e" cm="1">
        <f t="array" aca="1" ref="AI3061" ca="1">INDIRECT("O"&amp;S3060)</f>
        <v>#REF!</v>
      </c>
      <c r="AJ3061" s="13" t="str">
        <f>IF($I3061="","",INDEX('Raw Material'!$A$1:$J$75,MATCH(I3061,'Raw Material'!$A$1:$A$75,0),(MATCH(G3061,'Raw Material'!$A$1:$J$1,0))))</f>
        <v/>
      </c>
      <c r="AK3061" s="13" t="str">
        <f t="shared" si="1412"/>
        <v>YANLIŞRM</v>
      </c>
      <c r="AL3061" s="153" t="str">
        <f t="shared" si="1413"/>
        <v/>
      </c>
    </row>
    <row r="3062" spans="1:38" ht="16.5" customHeight="1">
      <c r="A3062" s="162"/>
      <c r="B3062" s="168"/>
      <c r="C3062" s="169"/>
      <c r="D3062" s="156"/>
      <c r="E3062" s="156"/>
      <c r="F3062" s="175"/>
      <c r="G3062" s="181"/>
      <c r="H3062" s="182"/>
      <c r="I3062" s="182"/>
      <c r="J3062" s="182"/>
      <c r="K3062" s="32"/>
      <c r="L3062" s="179"/>
      <c r="M3062" s="179"/>
      <c r="N3062" s="81"/>
      <c r="O3062" s="185"/>
      <c r="P3062" s="103"/>
      <c r="Q3062" s="84" t="str">
        <f t="shared" si="1414"/>
        <v/>
      </c>
      <c r="R3062" s="159"/>
      <c r="S3062" s="28" t="str" cm="1">
        <f t="array" aca="1" ref="S3062" ca="1">IF(INDIRECT("A"&amp;114+$U3062)&lt;&gt;"",114+$U3062,"")</f>
        <v/>
      </c>
      <c r="T3062" s="28" t="str">
        <f t="shared" ca="1" si="1415"/>
        <v>$B</v>
      </c>
      <c r="U3062" s="29">
        <f t="shared" si="1392"/>
        <v>2940</v>
      </c>
      <c r="V3062" s="29">
        <v>245.66666666668601</v>
      </c>
      <c r="W3062" s="29">
        <f t="shared" si="1393"/>
        <v>245</v>
      </c>
      <c r="X3062" s="41" t="str" cm="1">
        <f t="array" aca="1" ref="X3062" ca="1">IFERROR(INDEX('PC&amp;PD'!$A$1:$AP$15,ROW('PC&amp;PD'!$A$15),MATCH(INDIRECT(T3062),'PC&amp;PD'!$A$1:$AP$1,0)),"")</f>
        <v/>
      </c>
      <c r="Z3062" s="155"/>
      <c r="AA3062" s="13" t="str">
        <f t="shared" si="1411"/>
        <v/>
      </c>
      <c r="AB3062" s="155"/>
      <c r="AC3062" s="13" t="str">
        <f t="shared" ca="1" si="1416"/>
        <v>$AB</v>
      </c>
      <c r="AD3062" s="13" t="str" cm="1">
        <f t="array" aca="1" ref="AD3062" ca="1">IFERROR(IF((LEFT(INDIRECT("$F"&amp;$S3062),4))="GOTS",IF($G3062="Organic","GOTS_Organic_raw",(IF($G3062="Responsible","GOTS_Responsible",(IF($G3062="No Attribute (Conventional)","GOTS_conventional",(IF($G3062="Recycled Pre/Post-Consumer","GOTS_pre_post",(IF($G3062="In-Conversion","GOTS_in_conversion",(IF($G3062="Sustainably Sourced","Sustainably_sourced",""))))))))))),IF($G3062="Organic","Organic",(IF($G3062="Responsible","Responsible",(IF($G3062="No Attribute (Conventional)","No_Attribute_Conventional",(IF($G3062="Recycled Pre/Post-Consumer","Recycled_Pre_Post_Consumer",(IF($G3062="In-Conversion","In_Conversion",(IF($G3062="Recycled Pre-Consumer","Recycled_Pre_Consumer",(IF($G3062="Recycled Post-Consumer","Recycled_Post_Consumer",(IF($G3062="Sustainably Sourced","Sustainably_sourced","")))))))))))))))),"")</f>
        <v/>
      </c>
      <c r="AE3062" s="13" t="e" cm="1">
        <f t="array" aca="1" ref="AE3062" ca="1">IF(INDIRECT("$F"&amp;$S3062)="","",IF(LEFT(INDIRECT("$F"&amp;$S3062),3)="GRS","GRS_RCS_RM",IF((LEFT(INDIRECT("$F"&amp;$S3062),3))="RCS","GRS_RCS_RM",IF(INDIRECT("$F"&amp;$S3062)="OCS (No Label)","OCS_Conversion_RM",IF(LEFT(INDIRECT("$F"&amp;$S3062),3)="OCS","OCS_RM",IF(RIGHT(INDIRECT("$F"&amp;$S3062),10)="conversion","GOTS_RM_conversion",IF((LEFT(INDIRECT("$F"&amp;$S3062),4))="GOTS","GOTS_RM","Responsible_RM")))))))</f>
        <v>#REF!</v>
      </c>
      <c r="AF3062" s="13" t="str" cm="1">
        <f t="array" aca="1" ref="AF3062" ca="1">IF($S3062="","",INDIRECT("$Z"&amp;$S3062))</f>
        <v/>
      </c>
      <c r="AG3062" s="155"/>
      <c r="AH3062" s="13" t="str" cm="1">
        <f t="array" aca="1" ref="AH3062" ca="1">IFERROR(INDIRECT("$ag"&amp;S3062),"")</f>
        <v/>
      </c>
      <c r="AI3062" s="13" t="e" cm="1">
        <f t="array" aca="1" ref="AI3062" ca="1">INDIRECT("O"&amp;S3061)</f>
        <v>#REF!</v>
      </c>
      <c r="AJ3062" s="13" t="str">
        <f>IF($I3062="","",INDEX('Raw Material'!$A$1:$J$75,MATCH(I3062,'Raw Material'!$A$1:$A$75,0),(MATCH(G3062,'Raw Material'!$A$1:$J$1,0))))</f>
        <v/>
      </c>
      <c r="AK3062" s="13" t="str">
        <f t="shared" si="1412"/>
        <v>YANLIŞRM</v>
      </c>
      <c r="AL3062" s="153" t="str">
        <f t="shared" si="1413"/>
        <v/>
      </c>
    </row>
    <row r="3063" spans="1:38" ht="16.5" customHeight="1">
      <c r="A3063" s="162"/>
      <c r="B3063" s="168"/>
      <c r="C3063" s="169"/>
      <c r="D3063" s="156"/>
      <c r="E3063" s="156"/>
      <c r="F3063" s="175"/>
      <c r="G3063" s="181"/>
      <c r="H3063" s="182"/>
      <c r="I3063" s="182"/>
      <c r="J3063" s="182"/>
      <c r="K3063" s="32"/>
      <c r="L3063" s="179"/>
      <c r="M3063" s="179"/>
      <c r="N3063" s="81"/>
      <c r="O3063" s="185"/>
      <c r="P3063" s="103"/>
      <c r="Q3063" s="84" t="str">
        <f t="shared" si="1414"/>
        <v/>
      </c>
      <c r="R3063" s="159"/>
      <c r="S3063" s="28" t="str" cm="1">
        <f t="array" aca="1" ref="S3063" ca="1">IF(INDIRECT("A"&amp;114+$U3063)&lt;&gt;"",114+$U3063,"")</f>
        <v/>
      </c>
      <c r="T3063" s="28" t="str">
        <f t="shared" ca="1" si="1415"/>
        <v>$B</v>
      </c>
      <c r="U3063" s="29">
        <f t="shared" si="1392"/>
        <v>2940</v>
      </c>
      <c r="V3063" s="29">
        <v>245.75000000001901</v>
      </c>
      <c r="W3063" s="29">
        <f t="shared" si="1393"/>
        <v>245</v>
      </c>
      <c r="X3063" s="41" t="str" cm="1">
        <f t="array" aca="1" ref="X3063" ca="1">IFERROR(INDEX('PC&amp;PD'!$A$1:$AP$15,ROW('PC&amp;PD'!$A$15),MATCH(INDIRECT(T3063),'PC&amp;PD'!$A$1:$AP$1,0)),"")</f>
        <v/>
      </c>
      <c r="Z3063" s="155"/>
      <c r="AA3063" s="13" t="str">
        <f t="shared" si="1411"/>
        <v/>
      </c>
      <c r="AB3063" s="155"/>
      <c r="AC3063" s="13" t="str">
        <f t="shared" ca="1" si="1416"/>
        <v>$AB</v>
      </c>
      <c r="AD3063" s="13" t="str" cm="1">
        <f t="array" aca="1" ref="AD3063" ca="1">IFERROR(IF((LEFT(INDIRECT("$F"&amp;$S3063),4))="GOTS",IF($G3063="Organic","GOTS_Organic_raw",(IF($G3063="Responsible","GOTS_Responsible",(IF($G3063="No Attribute (Conventional)","GOTS_conventional",(IF($G3063="Recycled Pre/Post-Consumer","GOTS_pre_post",(IF($G3063="In-Conversion","GOTS_in_conversion",(IF($G3063="Sustainably Sourced","Sustainably_sourced",""))))))))))),IF($G3063="Organic","Organic",(IF($G3063="Responsible","Responsible",(IF($G3063="No Attribute (Conventional)","No_Attribute_Conventional",(IF($G3063="Recycled Pre/Post-Consumer","Recycled_Pre_Post_Consumer",(IF($G3063="In-Conversion","In_Conversion",(IF($G3063="Recycled Pre-Consumer","Recycled_Pre_Consumer",(IF($G3063="Recycled Post-Consumer","Recycled_Post_Consumer",(IF($G3063="Sustainably Sourced","Sustainably_sourced","")))))))))))))))),"")</f>
        <v/>
      </c>
      <c r="AE3063" s="13" t="e" cm="1">
        <f t="array" aca="1" ref="AE3063" ca="1">IF(INDIRECT("$F"&amp;$S3063)="","",IF(LEFT(INDIRECT("$F"&amp;$S3063),3)="GRS","GRS_RCS_RM",IF((LEFT(INDIRECT("$F"&amp;$S3063),3))="RCS","GRS_RCS_RM",IF(INDIRECT("$F"&amp;$S3063)="OCS (No Label)","OCS_Conversion_RM",IF(LEFT(INDIRECT("$F"&amp;$S3063),3)="OCS","OCS_RM",IF(RIGHT(INDIRECT("$F"&amp;$S3063),10)="conversion","GOTS_RM_conversion",IF((LEFT(INDIRECT("$F"&amp;$S3063),4))="GOTS","GOTS_RM","Responsible_RM")))))))</f>
        <v>#REF!</v>
      </c>
      <c r="AF3063" s="13" t="str" cm="1">
        <f t="array" aca="1" ref="AF3063" ca="1">IF($S3063="","",INDIRECT("$Z"&amp;$S3063))</f>
        <v/>
      </c>
      <c r="AG3063" s="155"/>
      <c r="AH3063" s="13" t="str" cm="1">
        <f t="array" aca="1" ref="AH3063" ca="1">IFERROR(INDIRECT("$ag"&amp;S3063),"")</f>
        <v/>
      </c>
      <c r="AI3063" s="13" t="e" cm="1">
        <f t="array" aca="1" ref="AI3063" ca="1">INDIRECT("O"&amp;S3062)</f>
        <v>#REF!</v>
      </c>
      <c r="AJ3063" s="13" t="str">
        <f>IF($I3063="","",INDEX('Raw Material'!$A$1:$J$75,MATCH(I3063,'Raw Material'!$A$1:$A$75,0),(MATCH(G3063,'Raw Material'!$A$1:$J$1,0))))</f>
        <v/>
      </c>
      <c r="AK3063" s="13" t="str">
        <f t="shared" si="1412"/>
        <v>YANLIŞRM</v>
      </c>
      <c r="AL3063" s="153" t="str">
        <f t="shared" si="1413"/>
        <v/>
      </c>
    </row>
    <row r="3064" spans="1:38" ht="16.5" customHeight="1">
      <c r="A3064" s="162"/>
      <c r="B3064" s="168"/>
      <c r="C3064" s="169"/>
      <c r="D3064" s="156"/>
      <c r="E3064" s="156"/>
      <c r="F3064" s="175"/>
      <c r="G3064" s="181"/>
      <c r="H3064" s="182"/>
      <c r="I3064" s="182"/>
      <c r="J3064" s="182"/>
      <c r="K3064" s="32"/>
      <c r="L3064" s="179"/>
      <c r="M3064" s="179"/>
      <c r="N3064" s="81"/>
      <c r="O3064" s="185"/>
      <c r="P3064" s="103"/>
      <c r="Q3064" s="84" t="str">
        <f t="shared" si="1414"/>
        <v/>
      </c>
      <c r="R3064" s="159"/>
      <c r="S3064" s="28" t="str" cm="1">
        <f t="array" aca="1" ref="S3064" ca="1">IF(INDIRECT("A"&amp;114+$U3064)&lt;&gt;"",114+$U3064,"")</f>
        <v/>
      </c>
      <c r="T3064" s="28" t="str">
        <f t="shared" ca="1" si="1415"/>
        <v>$B</v>
      </c>
      <c r="U3064" s="29">
        <f t="shared" si="1392"/>
        <v>2940</v>
      </c>
      <c r="V3064" s="29">
        <v>245.83333333335301</v>
      </c>
      <c r="W3064" s="29">
        <f t="shared" si="1393"/>
        <v>245</v>
      </c>
      <c r="X3064" s="41" t="str" cm="1">
        <f t="array" aca="1" ref="X3064" ca="1">IFERROR(INDEX('PC&amp;PD'!$A$1:$AP$15,ROW('PC&amp;PD'!$A$15),MATCH(INDIRECT(T3064),'PC&amp;PD'!$A$1:$AP$1,0)),"")</f>
        <v/>
      </c>
      <c r="Z3064" s="155"/>
      <c r="AA3064" s="13" t="str">
        <f t="shared" si="1411"/>
        <v/>
      </c>
      <c r="AB3064" s="155"/>
      <c r="AC3064" s="13" t="str">
        <f t="shared" ca="1" si="1416"/>
        <v>$AB</v>
      </c>
      <c r="AD3064" s="13" t="str" cm="1">
        <f t="array" aca="1" ref="AD3064" ca="1">IFERROR(IF((LEFT(INDIRECT("$F"&amp;$S3064),4))="GOTS",IF($G3064="Organic","GOTS_Organic_raw",(IF($G3064="Responsible","GOTS_Responsible",(IF($G3064="No Attribute (Conventional)","GOTS_conventional",(IF($G3064="Recycled Pre/Post-Consumer","GOTS_pre_post",(IF($G3064="In-Conversion","GOTS_in_conversion",(IF($G3064="Sustainably Sourced","Sustainably_sourced",""))))))))))),IF($G3064="Organic","Organic",(IF($G3064="Responsible","Responsible",(IF($G3064="No Attribute (Conventional)","No_Attribute_Conventional",(IF($G3064="Recycled Pre/Post-Consumer","Recycled_Pre_Post_Consumer",(IF($G3064="In-Conversion","In_Conversion",(IF($G3064="Recycled Pre-Consumer","Recycled_Pre_Consumer",(IF($G3064="Recycled Post-Consumer","Recycled_Post_Consumer",(IF($G3064="Sustainably Sourced","Sustainably_sourced","")))))))))))))))),"")</f>
        <v/>
      </c>
      <c r="AE3064" s="13" t="e" cm="1">
        <f t="array" aca="1" ref="AE3064" ca="1">IF(INDIRECT("$F"&amp;$S3064)="","",IF(LEFT(INDIRECT("$F"&amp;$S3064),3)="GRS","GRS_RCS_RM",IF((LEFT(INDIRECT("$F"&amp;$S3064),3))="RCS","GRS_RCS_RM",IF(INDIRECT("$F"&amp;$S3064)="OCS (No Label)","OCS_Conversion_RM",IF(LEFT(INDIRECT("$F"&amp;$S3064),3)="OCS","OCS_RM",IF(RIGHT(INDIRECT("$F"&amp;$S3064),10)="conversion","GOTS_RM_conversion",IF((LEFT(INDIRECT("$F"&amp;$S3064),4))="GOTS","GOTS_RM","Responsible_RM")))))))</f>
        <v>#REF!</v>
      </c>
      <c r="AF3064" s="13" t="str" cm="1">
        <f t="array" aca="1" ref="AF3064" ca="1">IF($S3064="","",INDIRECT("$Z"&amp;$S3064))</f>
        <v/>
      </c>
      <c r="AG3064" s="155"/>
      <c r="AH3064" s="13" t="str" cm="1">
        <f t="array" aca="1" ref="AH3064" ca="1">IFERROR(INDIRECT("$ag"&amp;S3064),"")</f>
        <v/>
      </c>
      <c r="AI3064" s="13" t="e" cm="1">
        <f t="array" aca="1" ref="AI3064" ca="1">INDIRECT("O"&amp;S3063)</f>
        <v>#REF!</v>
      </c>
      <c r="AJ3064" s="13" t="str">
        <f>IF($I3064="","",INDEX('Raw Material'!$A$1:$J$75,MATCH(I3064,'Raw Material'!$A$1:$A$75,0),(MATCH(G3064,'Raw Material'!$A$1:$J$1,0))))</f>
        <v/>
      </c>
      <c r="AK3064" s="13" t="str">
        <f t="shared" si="1412"/>
        <v>YANLIŞRM</v>
      </c>
      <c r="AL3064" s="153" t="str">
        <f t="shared" si="1413"/>
        <v/>
      </c>
    </row>
    <row r="3065" spans="1:38" ht="16.5" customHeight="1" thickBot="1">
      <c r="A3065" s="163"/>
      <c r="B3065" s="170"/>
      <c r="C3065" s="171"/>
      <c r="D3065" s="156"/>
      <c r="E3065" s="156"/>
      <c r="F3065" s="176"/>
      <c r="G3065" s="157"/>
      <c r="H3065" s="158"/>
      <c r="I3065" s="158"/>
      <c r="J3065" s="158"/>
      <c r="K3065" s="33"/>
      <c r="L3065" s="180"/>
      <c r="M3065" s="180"/>
      <c r="N3065" s="82"/>
      <c r="O3065" s="186"/>
      <c r="P3065" s="103"/>
      <c r="Q3065" s="84" t="str">
        <f t="shared" si="1414"/>
        <v/>
      </c>
      <c r="R3065" s="159"/>
      <c r="S3065" s="28" t="str" cm="1">
        <f t="array" aca="1" ref="S3065" ca="1">IF(INDIRECT("A"&amp;114+$U3065)&lt;&gt;"",114+$U3065,"")</f>
        <v/>
      </c>
      <c r="T3065" s="28" t="str">
        <f t="shared" ca="1" si="1415"/>
        <v>$B</v>
      </c>
      <c r="U3065" s="29">
        <f t="shared" si="1392"/>
        <v>2940</v>
      </c>
      <c r="V3065" s="29">
        <v>245.91666666668601</v>
      </c>
      <c r="W3065" s="29">
        <f t="shared" si="1393"/>
        <v>245</v>
      </c>
      <c r="X3065" s="41" t="str" cm="1">
        <f t="array" aca="1" ref="X3065" ca="1">IFERROR(INDEX('PC&amp;PD'!$A$1:$AP$15,ROW('PC&amp;PD'!$A$15),MATCH(INDIRECT(T3065),'PC&amp;PD'!$A$1:$AP$1,0)),"")</f>
        <v/>
      </c>
      <c r="Z3065" s="155"/>
      <c r="AA3065" s="13" t="str">
        <f t="shared" si="1411"/>
        <v/>
      </c>
      <c r="AB3065" s="155"/>
      <c r="AC3065" s="13" t="str">
        <f t="shared" ca="1" si="1416"/>
        <v>$AB</v>
      </c>
      <c r="AD3065" s="13" t="str" cm="1">
        <f t="array" aca="1" ref="AD3065" ca="1">IFERROR(IF((LEFT(INDIRECT("$F"&amp;$S3065),4))="GOTS",IF($G3065="Organic","GOTS_Organic_raw",(IF($G3065="Responsible","GOTS_Responsible",(IF($G3065="No Attribute (Conventional)","GOTS_conventional",(IF($G3065="Recycled Pre/Post-Consumer","GOTS_pre_post",(IF($G3065="In-Conversion","GOTS_in_conversion",(IF($G3065="Sustainably Sourced","Sustainably_sourced",""))))))))))),IF($G3065="Organic","Organic",(IF($G3065="Responsible","Responsible",(IF($G3065="No Attribute (Conventional)","No_Attribute_Conventional",(IF($G3065="Recycled Pre/Post-Consumer","Recycled_Pre_Post_Consumer",(IF($G3065="In-Conversion","In_Conversion",(IF($G3065="Recycled Pre-Consumer","Recycled_Pre_Consumer",(IF($G3065="Recycled Post-Consumer","Recycled_Post_Consumer",(IF($G3065="Sustainably Sourced","Sustainably_sourced","")))))))))))))))),"")</f>
        <v/>
      </c>
      <c r="AE3065" s="13" t="e" cm="1">
        <f t="array" aca="1" ref="AE3065" ca="1">IF(INDIRECT("$F"&amp;$S3065)="","",IF(LEFT(INDIRECT("$F"&amp;$S3065),3)="GRS","GRS_RCS_RM",IF((LEFT(INDIRECT("$F"&amp;$S3065),3))="RCS","GRS_RCS_RM",IF(INDIRECT("$F"&amp;$S3065)="OCS (No Label)","OCS_Conversion_RM",IF(LEFT(INDIRECT("$F"&amp;$S3065),3)="OCS","OCS_RM",IF(RIGHT(INDIRECT("$F"&amp;$S3065),10)="conversion","GOTS_RM_conversion",IF((LEFT(INDIRECT("$F"&amp;$S3065),4))="GOTS","GOTS_RM","Responsible_RM")))))))</f>
        <v>#REF!</v>
      </c>
      <c r="AF3065" s="13" t="str" cm="1">
        <f t="array" aca="1" ref="AF3065" ca="1">IF($S3065="","",INDIRECT("$Z"&amp;$S3065))</f>
        <v/>
      </c>
      <c r="AG3065" s="155"/>
      <c r="AH3065" s="13" t="str" cm="1">
        <f t="array" aca="1" ref="AH3065" ca="1">IFERROR(INDIRECT("$ag"&amp;S3065),"")</f>
        <v/>
      </c>
      <c r="AI3065" s="13" t="e" cm="1">
        <f t="array" aca="1" ref="AI3065" ca="1">INDIRECT("O"&amp;S3064)</f>
        <v>#REF!</v>
      </c>
      <c r="AJ3065" s="13" t="str">
        <f>IF($I3065="","",INDEX('Raw Material'!$A$1:$J$75,MATCH(I3065,'Raw Material'!$A$1:$A$75,0),(MATCH(G3065,'Raw Material'!$A$1:$J$1,0))))</f>
        <v/>
      </c>
      <c r="AK3065" s="13" t="str">
        <f t="shared" si="1412"/>
        <v>YANLIŞRM</v>
      </c>
      <c r="AL3065" s="153" t="str">
        <f t="shared" si="1413"/>
        <v/>
      </c>
    </row>
    <row r="3066" spans="1:38" ht="16.5" customHeight="1">
      <c r="A3066" s="160" t="str">
        <f>IF(B3066="","",COUNTA($B$114:$B3066))</f>
        <v/>
      </c>
      <c r="B3066" s="164"/>
      <c r="C3066" s="165"/>
      <c r="D3066" s="183"/>
      <c r="E3066" s="183"/>
      <c r="F3066" s="172"/>
      <c r="G3066" s="212"/>
      <c r="H3066" s="206"/>
      <c r="I3066" s="206"/>
      <c r="J3066" s="206"/>
      <c r="K3066" s="31"/>
      <c r="L3066" s="177" t="str">
        <f t="shared" ref="L3066" si="1417">IF(R3066="","",LEFT(R3066,LEN(R3066)-2))</f>
        <v/>
      </c>
      <c r="M3066" s="177"/>
      <c r="N3066" s="80"/>
      <c r="O3066" s="184"/>
      <c r="P3066" s="103"/>
      <c r="Q3066" s="84" t="str">
        <f t="shared" si="1414"/>
        <v/>
      </c>
      <c r="R3066" s="159" t="str">
        <f t="shared" ref="R3066" si="1418">CONCATENATE($Q3066,Q3067,Q3068,Q3069,Q3070,Q3071,$Q3072,$Q3073,$Q3074,$Q3075,Q3076,Q3077)</f>
        <v/>
      </c>
      <c r="S3066" s="28" t="str" cm="1">
        <f t="array" aca="1" ref="S3066" ca="1">IF(INDIRECT("A"&amp;114+$U3066)&lt;&gt;"",114+$U3066,"")</f>
        <v/>
      </c>
      <c r="T3066" s="28" t="str">
        <f t="shared" ca="1" si="1415"/>
        <v>$B</v>
      </c>
      <c r="U3066" s="29">
        <f t="shared" si="1392"/>
        <v>2952</v>
      </c>
      <c r="V3066" s="29">
        <v>246.00000000001901</v>
      </c>
      <c r="W3066" s="29">
        <f t="shared" si="1393"/>
        <v>246</v>
      </c>
      <c r="X3066" s="41" t="str" cm="1">
        <f t="array" aca="1" ref="X3066" ca="1">IFERROR(INDEX('PC&amp;PD'!$A$1:$AP$15,ROW('PC&amp;PD'!$A$15),MATCH(INDIRECT(T3066),'PC&amp;PD'!$A$1:$AP$1,0)),"")</f>
        <v/>
      </c>
      <c r="Z3066" s="155" t="str">
        <f t="shared" ref="Z3066" si="1419">IFERROR(IF($F3066="OCS 100","OCS (OCS 100)",IF($F3066="OCS Blended","OCS (OCS Blended)",IF($F3066="OCS (No Label)","OCS (No Label)",IF($F3066="RCS 100","RCS (RCS 100)",IF($F3066="RCS Blended","RCS (RCS Blended)",IF($F3066="GRS","GRS (GRS)",IF($F3066="GRS (No Label)", "GRS (No Label)",IF($F3066="RDS","RDS (RDS)",IF($F3066="RWS","RWS (RWS)",IF($F3066="RAS","RAS (RAS)",IF($F3066="RMS","RMS (RMS)",IF($F3066="GOTS Organic","GOTS (Organic)",IF($F3066="GOTS Made with organic","GOTS (Made with Organic)",IF($F3066="GOTS Organic - in conversion","GOTS (Organic - In Conversion)",IF($F3066="GOTS Made with organic - in conversion","GOTS (Made with Organic - In Conversion)",""))))))))))))))),"")</f>
        <v/>
      </c>
      <c r="AA3066" s="13" t="str">
        <f t="shared" si="1411"/>
        <v/>
      </c>
      <c r="AB3066" s="155" t="str">
        <f t="shared" ref="AB3066" si="1420">IFERROR(IF($F3066="OCS 100", "OCS_100",IF($F3066="OCS Blended", "OCS_Blended",IF($F3066="OCS (No Label)", "OCS_No_Label",IF($F3066="RCS 100", "RCS_100",IF($F3066="RCS Blended","RCS_Blended",IF($F3066="GRS","GRS",IF($F3066="GRS (No Label)", "GRS_No_Label",IF($F3066="RDS","RDS",IF($F3066="RWS","RWS",IF($F3066="RMS","RMS",IF($F3066="GOTS Organic","GOTS_Organic",IF($F3066="GOTS Made with organic","GOTS_Made_with_organic",IF($F3066="GOTS Organic - in conversion","GOTS_Organic_in_Conversion",IF($F3066="GOTS Made with organic - in conversion","GOTS_Made_with_Organic_in_Conversion",IF($F3066="RAS","RAS",""))))))))))))))),"")</f>
        <v/>
      </c>
      <c r="AC3066" s="13" t="str">
        <f t="shared" ca="1" si="1416"/>
        <v>$AB</v>
      </c>
      <c r="AD3066" s="13" t="str" cm="1">
        <f t="array" aca="1" ref="AD3066" ca="1">IFERROR(IF((LEFT(INDIRECT("$F"&amp;$S3066),4))="GOTS",IF($G3066="Organic","GOTS_Organic_raw",(IF($G3066="Responsible","GOTS_Responsible",(IF($G3066="No Attribute (Conventional)","GOTS_conventional",(IF($G3066="Recycled Pre/Post-Consumer","GOTS_pre_post",(IF($G3066="In-Conversion","GOTS_in_conversion",(IF($G3066="Sustainably Sourced","Sustainably_sourced",""))))))))))),IF($G3066="Organic","Organic",(IF($G3066="Responsible","Responsible",(IF($G3066="No Attribute (Conventional)","No_Attribute_Conventional",(IF($G3066="Recycled Pre/Post-Consumer","Recycled_Pre_Post_Consumer",(IF($G3066="In-Conversion","In_Conversion",(IF($G3066="Recycled Pre-Consumer","Recycled_Pre_Consumer",(IF($G3066="Recycled Post-Consumer","Recycled_Post_Consumer",(IF($G3066="Sustainably Sourced","Sustainably_sourced","")))))))))))))))),"")</f>
        <v/>
      </c>
      <c r="AE3066" s="13" t="e" cm="1">
        <f t="array" aca="1" ref="AE3066" ca="1">IF(INDIRECT("$F"&amp;$S3066)="","",IF(LEFT(INDIRECT("$F"&amp;$S3066),3)="GRS","GRS_RCS_RM",IF((LEFT(INDIRECT("$F"&amp;$S3066),3))="RCS","GRS_RCS_RM",IF(INDIRECT("$F"&amp;$S3066)="OCS (No Label)","OCS_Conversion_RM",IF(LEFT(INDIRECT("$F"&amp;$S3066),3)="OCS","OCS_RM",IF(RIGHT(INDIRECT("$F"&amp;$S3066),10)="conversion","GOTS_RM_conversion",IF((LEFT(INDIRECT("$F"&amp;$S3066),4))="GOTS","GOTS_RM","Responsible_RM")))))))</f>
        <v>#REF!</v>
      </c>
      <c r="AF3066" s="13" t="str" cm="1">
        <f t="array" aca="1" ref="AF3066" ca="1">IF($S3066="","",INDIRECT("$Z"&amp;$S3066))</f>
        <v/>
      </c>
      <c r="AG3066" s="155" t="str">
        <f t="shared" si="1398"/>
        <v/>
      </c>
      <c r="AH3066" s="13" t="str" cm="1">
        <f t="array" aca="1" ref="AH3066" ca="1">IFERROR(INDIRECT("$ag"&amp;S3066),"")</f>
        <v/>
      </c>
      <c r="AI3066" s="13" t="e" cm="1">
        <f t="array" aca="1" ref="AI3066" ca="1">INDIRECT("O"&amp;S3065)</f>
        <v>#REF!</v>
      </c>
      <c r="AJ3066" s="13" t="str">
        <f>IF($I3066="","",INDEX('Raw Material'!$A$1:$J$75,MATCH(I3066,'Raw Material'!$A$1:$A$75,0),(MATCH(G3066,'Raw Material'!$A$1:$J$1,0))))</f>
        <v/>
      </c>
      <c r="AK3066" s="13" t="str">
        <f t="shared" si="1412"/>
        <v>YANLIŞRM</v>
      </c>
      <c r="AL3066" s="153" t="str">
        <f t="shared" si="1413"/>
        <v/>
      </c>
    </row>
    <row r="3067" spans="1:38" ht="16.5" customHeight="1">
      <c r="A3067" s="161"/>
      <c r="B3067" s="166"/>
      <c r="C3067" s="167"/>
      <c r="D3067" s="156"/>
      <c r="E3067" s="156"/>
      <c r="F3067" s="173"/>
      <c r="G3067" s="181"/>
      <c r="H3067" s="182"/>
      <c r="I3067" s="182"/>
      <c r="J3067" s="182"/>
      <c r="K3067" s="32"/>
      <c r="L3067" s="178"/>
      <c r="M3067" s="178"/>
      <c r="N3067" s="81"/>
      <c r="O3067" s="185"/>
      <c r="P3067" s="103"/>
      <c r="Q3067" s="84" t="str">
        <f t="shared" si="1414"/>
        <v/>
      </c>
      <c r="R3067" s="159"/>
      <c r="S3067" s="28" t="str" cm="1">
        <f t="array" aca="1" ref="S3067" ca="1">IF(INDIRECT("A"&amp;114+$U3067)&lt;&gt;"",114+$U3067,"")</f>
        <v/>
      </c>
      <c r="T3067" s="28" t="str">
        <f t="shared" ca="1" si="1415"/>
        <v>$B</v>
      </c>
      <c r="U3067" s="29">
        <f t="shared" si="1392"/>
        <v>2952</v>
      </c>
      <c r="V3067" s="29">
        <v>246.08333333335301</v>
      </c>
      <c r="W3067" s="29">
        <f t="shared" si="1393"/>
        <v>246</v>
      </c>
      <c r="X3067" s="41" t="str" cm="1">
        <f t="array" aca="1" ref="X3067" ca="1">IFERROR(INDEX('PC&amp;PD'!$A$1:$AP$15,ROW('PC&amp;PD'!$A$15),MATCH(INDIRECT(T3067),'PC&amp;PD'!$A$1:$AP$1,0)),"")</f>
        <v/>
      </c>
      <c r="Z3067" s="155"/>
      <c r="AA3067" s="13" t="str">
        <f t="shared" si="1411"/>
        <v/>
      </c>
      <c r="AB3067" s="155"/>
      <c r="AC3067" s="13" t="str">
        <f t="shared" ca="1" si="1416"/>
        <v>$AB</v>
      </c>
      <c r="AD3067" s="13" t="str" cm="1">
        <f t="array" aca="1" ref="AD3067" ca="1">IFERROR(IF((LEFT(INDIRECT("$F"&amp;$S3067),4))="GOTS",IF($G3067="Organic","GOTS_Organic_raw",(IF($G3067="Responsible","GOTS_Responsible",(IF($G3067="No Attribute (Conventional)","GOTS_conventional",(IF($G3067="Recycled Pre/Post-Consumer","GOTS_pre_post",(IF($G3067="In-Conversion","GOTS_in_conversion",(IF($G3067="Sustainably Sourced","Sustainably_sourced",""))))))))))),IF($G3067="Organic","Organic",(IF($G3067="Responsible","Responsible",(IF($G3067="No Attribute (Conventional)","No_Attribute_Conventional",(IF($G3067="Recycled Pre/Post-Consumer","Recycled_Pre_Post_Consumer",(IF($G3067="In-Conversion","In_Conversion",(IF($G3067="Recycled Pre-Consumer","Recycled_Pre_Consumer",(IF($G3067="Recycled Post-Consumer","Recycled_Post_Consumer",(IF($G3067="Sustainably Sourced","Sustainably_sourced","")))))))))))))))),"")</f>
        <v/>
      </c>
      <c r="AE3067" s="13" t="e" cm="1">
        <f t="array" aca="1" ref="AE3067" ca="1">IF(INDIRECT("$F"&amp;$S3067)="","",IF(LEFT(INDIRECT("$F"&amp;$S3067),3)="GRS","GRS_RCS_RM",IF((LEFT(INDIRECT("$F"&amp;$S3067),3))="RCS","GRS_RCS_RM",IF(INDIRECT("$F"&amp;$S3067)="OCS (No Label)","OCS_Conversion_RM",IF(LEFT(INDIRECT("$F"&amp;$S3067),3)="OCS","OCS_RM",IF(RIGHT(INDIRECT("$F"&amp;$S3067),10)="conversion","GOTS_RM_conversion",IF((LEFT(INDIRECT("$F"&amp;$S3067),4))="GOTS","GOTS_RM","Responsible_RM")))))))</f>
        <v>#REF!</v>
      </c>
      <c r="AF3067" s="13" t="str" cm="1">
        <f t="array" aca="1" ref="AF3067" ca="1">IF($S3067="","",INDIRECT("$Z"&amp;$S3067))</f>
        <v/>
      </c>
      <c r="AG3067" s="155"/>
      <c r="AH3067" s="13" t="str" cm="1">
        <f t="array" aca="1" ref="AH3067" ca="1">IFERROR(INDIRECT("$ag"&amp;S3067),"")</f>
        <v/>
      </c>
      <c r="AI3067" s="13" t="e" cm="1">
        <f t="array" aca="1" ref="AI3067" ca="1">INDIRECT("O"&amp;S3066)</f>
        <v>#REF!</v>
      </c>
      <c r="AJ3067" s="13" t="str">
        <f>IF($I3067="","",INDEX('Raw Material'!$A$1:$J$75,MATCH(I3067,'Raw Material'!$A$1:$A$75,0),(MATCH(G3067,'Raw Material'!$A$1:$J$1,0))))</f>
        <v/>
      </c>
      <c r="AK3067" s="13" t="str">
        <f t="shared" si="1412"/>
        <v>YANLIŞRM</v>
      </c>
      <c r="AL3067" s="153" t="str">
        <f t="shared" si="1413"/>
        <v/>
      </c>
    </row>
    <row r="3068" spans="1:38" ht="16.5" customHeight="1">
      <c r="A3068" s="161"/>
      <c r="B3068" s="166"/>
      <c r="C3068" s="167"/>
      <c r="D3068" s="156"/>
      <c r="E3068" s="156"/>
      <c r="F3068" s="173"/>
      <c r="G3068" s="181"/>
      <c r="H3068" s="182"/>
      <c r="I3068" s="182"/>
      <c r="J3068" s="182"/>
      <c r="K3068" s="32"/>
      <c r="L3068" s="178"/>
      <c r="M3068" s="178"/>
      <c r="N3068" s="81"/>
      <c r="O3068" s="185"/>
      <c r="P3068" s="103"/>
      <c r="Q3068" s="84" t="str">
        <f t="shared" si="1414"/>
        <v/>
      </c>
      <c r="R3068" s="159"/>
      <c r="S3068" s="28" t="str" cm="1">
        <f t="array" aca="1" ref="S3068" ca="1">IF(INDIRECT("A"&amp;114+$U3068)&lt;&gt;"",114+$U3068,"")</f>
        <v/>
      </c>
      <c r="T3068" s="28" t="str">
        <f t="shared" ca="1" si="1415"/>
        <v>$B</v>
      </c>
      <c r="U3068" s="29">
        <f t="shared" si="1392"/>
        <v>2952</v>
      </c>
      <c r="V3068" s="29">
        <v>246.16666666668601</v>
      </c>
      <c r="W3068" s="29">
        <f t="shared" si="1393"/>
        <v>246</v>
      </c>
      <c r="X3068" s="41" t="str" cm="1">
        <f t="array" aca="1" ref="X3068" ca="1">IFERROR(INDEX('PC&amp;PD'!$A$1:$AP$15,ROW('PC&amp;PD'!$A$15),MATCH(INDIRECT(T3068),'PC&amp;PD'!$A$1:$AP$1,0)),"")</f>
        <v/>
      </c>
      <c r="Z3068" s="155"/>
      <c r="AA3068" s="13" t="str">
        <f t="shared" si="1411"/>
        <v/>
      </c>
      <c r="AB3068" s="155"/>
      <c r="AC3068" s="13" t="str">
        <f t="shared" ca="1" si="1416"/>
        <v>$AB</v>
      </c>
      <c r="AD3068" s="13" t="str" cm="1">
        <f t="array" aca="1" ref="AD3068" ca="1">IFERROR(IF((LEFT(INDIRECT("$F"&amp;$S3068),4))="GOTS",IF($G3068="Organic","GOTS_Organic_raw",(IF($G3068="Responsible","GOTS_Responsible",(IF($G3068="No Attribute (Conventional)","GOTS_conventional",(IF($G3068="Recycled Pre/Post-Consumer","GOTS_pre_post",(IF($G3068="In-Conversion","GOTS_in_conversion",(IF($G3068="Sustainably Sourced","Sustainably_sourced",""))))))))))),IF($G3068="Organic","Organic",(IF($G3068="Responsible","Responsible",(IF($G3068="No Attribute (Conventional)","No_Attribute_Conventional",(IF($G3068="Recycled Pre/Post-Consumer","Recycled_Pre_Post_Consumer",(IF($G3068="In-Conversion","In_Conversion",(IF($G3068="Recycled Pre-Consumer","Recycled_Pre_Consumer",(IF($G3068="Recycled Post-Consumer","Recycled_Post_Consumer",(IF($G3068="Sustainably Sourced","Sustainably_sourced","")))))))))))))))),"")</f>
        <v/>
      </c>
      <c r="AE3068" s="13" t="e" cm="1">
        <f t="array" aca="1" ref="AE3068" ca="1">IF(INDIRECT("$F"&amp;$S3068)="","",IF(LEFT(INDIRECT("$F"&amp;$S3068),3)="GRS","GRS_RCS_RM",IF((LEFT(INDIRECT("$F"&amp;$S3068),3))="RCS","GRS_RCS_RM",IF(INDIRECT("$F"&amp;$S3068)="OCS (No Label)","OCS_Conversion_RM",IF(LEFT(INDIRECT("$F"&amp;$S3068),3)="OCS","OCS_RM",IF(RIGHT(INDIRECT("$F"&amp;$S3068),10)="conversion","GOTS_RM_conversion",IF((LEFT(INDIRECT("$F"&amp;$S3068),4))="GOTS","GOTS_RM","Responsible_RM")))))))</f>
        <v>#REF!</v>
      </c>
      <c r="AF3068" s="13" t="str" cm="1">
        <f t="array" aca="1" ref="AF3068" ca="1">IF($S3068="","",INDIRECT("$Z"&amp;$S3068))</f>
        <v/>
      </c>
      <c r="AG3068" s="155"/>
      <c r="AH3068" s="13" t="str" cm="1">
        <f t="array" aca="1" ref="AH3068" ca="1">IFERROR(INDIRECT("$ag"&amp;S3068),"")</f>
        <v/>
      </c>
      <c r="AI3068" s="13" t="e" cm="1">
        <f t="array" aca="1" ref="AI3068" ca="1">INDIRECT("O"&amp;S3067)</f>
        <v>#REF!</v>
      </c>
      <c r="AJ3068" s="13" t="str">
        <f>IF($I3068="","",INDEX('Raw Material'!$A$1:$J$75,MATCH(I3068,'Raw Material'!$A$1:$A$75,0),(MATCH(G3068,'Raw Material'!$A$1:$J$1,0))))</f>
        <v/>
      </c>
      <c r="AK3068" s="13" t="str">
        <f t="shared" si="1412"/>
        <v>YANLIŞRM</v>
      </c>
      <c r="AL3068" s="153" t="str">
        <f t="shared" si="1413"/>
        <v/>
      </c>
    </row>
    <row r="3069" spans="1:38" ht="16.5" customHeight="1">
      <c r="A3069" s="161"/>
      <c r="B3069" s="166"/>
      <c r="C3069" s="167"/>
      <c r="D3069" s="156"/>
      <c r="E3069" s="156"/>
      <c r="F3069" s="174"/>
      <c r="G3069" s="181"/>
      <c r="H3069" s="182"/>
      <c r="I3069" s="182"/>
      <c r="J3069" s="182"/>
      <c r="K3069" s="32"/>
      <c r="L3069" s="178"/>
      <c r="M3069" s="178"/>
      <c r="N3069" s="81"/>
      <c r="O3069" s="185"/>
      <c r="P3069" s="103"/>
      <c r="Q3069" s="84" t="str">
        <f t="shared" si="1414"/>
        <v/>
      </c>
      <c r="R3069" s="159"/>
      <c r="S3069" s="28" t="str" cm="1">
        <f t="array" aca="1" ref="S3069" ca="1">IF(INDIRECT("A"&amp;114+$U3069)&lt;&gt;"",114+$U3069,"")</f>
        <v/>
      </c>
      <c r="T3069" s="28" t="str">
        <f t="shared" ca="1" si="1415"/>
        <v>$B</v>
      </c>
      <c r="U3069" s="29">
        <f t="shared" si="1392"/>
        <v>2952</v>
      </c>
      <c r="V3069" s="29">
        <v>246.25000000001901</v>
      </c>
      <c r="W3069" s="29">
        <f t="shared" si="1393"/>
        <v>246</v>
      </c>
      <c r="X3069" s="41" t="str" cm="1">
        <f t="array" aca="1" ref="X3069" ca="1">IFERROR(INDEX('PC&amp;PD'!$A$1:$AP$15,ROW('PC&amp;PD'!$A$15),MATCH(INDIRECT(T3069),'PC&amp;PD'!$A$1:$AP$1,0)),"")</f>
        <v/>
      </c>
      <c r="Z3069" s="155"/>
      <c r="AA3069" s="13" t="str">
        <f t="shared" si="1411"/>
        <v/>
      </c>
      <c r="AB3069" s="155"/>
      <c r="AC3069" s="13" t="str">
        <f t="shared" ca="1" si="1416"/>
        <v>$AB</v>
      </c>
      <c r="AD3069" s="13" t="str" cm="1">
        <f t="array" aca="1" ref="AD3069" ca="1">IFERROR(IF((LEFT(INDIRECT("$F"&amp;$S3069),4))="GOTS",IF($G3069="Organic","GOTS_Organic_raw",(IF($G3069="Responsible","GOTS_Responsible",(IF($G3069="No Attribute (Conventional)","GOTS_conventional",(IF($G3069="Recycled Pre/Post-Consumer","GOTS_pre_post",(IF($G3069="In-Conversion","GOTS_in_conversion",(IF($G3069="Sustainably Sourced","Sustainably_sourced",""))))))))))),IF($G3069="Organic","Organic",(IF($G3069="Responsible","Responsible",(IF($G3069="No Attribute (Conventional)","No_Attribute_Conventional",(IF($G3069="Recycled Pre/Post-Consumer","Recycled_Pre_Post_Consumer",(IF($G3069="In-Conversion","In_Conversion",(IF($G3069="Recycled Pre-Consumer","Recycled_Pre_Consumer",(IF($G3069="Recycled Post-Consumer","Recycled_Post_Consumer",(IF($G3069="Sustainably Sourced","Sustainably_sourced","")))))))))))))))),"")</f>
        <v/>
      </c>
      <c r="AE3069" s="13" t="e" cm="1">
        <f t="array" aca="1" ref="AE3069" ca="1">IF(INDIRECT("$F"&amp;$S3069)="","",IF(LEFT(INDIRECT("$F"&amp;$S3069),3)="GRS","GRS_RCS_RM",IF((LEFT(INDIRECT("$F"&amp;$S3069),3))="RCS","GRS_RCS_RM",IF(INDIRECT("$F"&amp;$S3069)="OCS (No Label)","OCS_Conversion_RM",IF(LEFT(INDIRECT("$F"&amp;$S3069),3)="OCS","OCS_RM",IF(RIGHT(INDIRECT("$F"&amp;$S3069),10)="conversion","GOTS_RM_conversion",IF((LEFT(INDIRECT("$F"&amp;$S3069),4))="GOTS","GOTS_RM","Responsible_RM")))))))</f>
        <v>#REF!</v>
      </c>
      <c r="AF3069" s="13" t="str" cm="1">
        <f t="array" aca="1" ref="AF3069" ca="1">IF($S3069="","",INDIRECT("$Z"&amp;$S3069))</f>
        <v/>
      </c>
      <c r="AG3069" s="155"/>
      <c r="AH3069" s="13" t="str" cm="1">
        <f t="array" aca="1" ref="AH3069" ca="1">IFERROR(INDIRECT("$ag"&amp;S3069),"")</f>
        <v/>
      </c>
      <c r="AI3069" s="13" t="e" cm="1">
        <f t="array" aca="1" ref="AI3069" ca="1">INDIRECT("O"&amp;S3068)</f>
        <v>#REF!</v>
      </c>
      <c r="AJ3069" s="13" t="str">
        <f>IF($I3069="","",INDEX('Raw Material'!$A$1:$J$75,MATCH(I3069,'Raw Material'!$A$1:$A$75,0),(MATCH(G3069,'Raw Material'!$A$1:$J$1,0))))</f>
        <v/>
      </c>
      <c r="AK3069" s="13" t="str">
        <f t="shared" si="1412"/>
        <v>YANLIŞRM</v>
      </c>
      <c r="AL3069" s="153" t="str">
        <f t="shared" si="1413"/>
        <v/>
      </c>
    </row>
    <row r="3070" spans="1:38" ht="16.5" customHeight="1">
      <c r="A3070" s="161"/>
      <c r="B3070" s="166"/>
      <c r="C3070" s="167"/>
      <c r="D3070" s="156"/>
      <c r="E3070" s="156"/>
      <c r="F3070" s="174"/>
      <c r="G3070" s="181"/>
      <c r="H3070" s="182"/>
      <c r="I3070" s="182"/>
      <c r="J3070" s="182"/>
      <c r="K3070" s="32"/>
      <c r="L3070" s="178"/>
      <c r="M3070" s="178"/>
      <c r="N3070" s="81"/>
      <c r="O3070" s="185"/>
      <c r="P3070" s="103"/>
      <c r="Q3070" s="84" t="str">
        <f t="shared" si="1414"/>
        <v/>
      </c>
      <c r="R3070" s="159"/>
      <c r="S3070" s="28" t="str" cm="1">
        <f t="array" aca="1" ref="S3070" ca="1">IF(INDIRECT("A"&amp;114+$U3070)&lt;&gt;"",114+$U3070,"")</f>
        <v/>
      </c>
      <c r="T3070" s="28" t="str">
        <f t="shared" ca="1" si="1415"/>
        <v>$B</v>
      </c>
      <c r="U3070" s="29">
        <f t="shared" si="1392"/>
        <v>2952</v>
      </c>
      <c r="V3070" s="29">
        <v>246.33333333335301</v>
      </c>
      <c r="W3070" s="29">
        <f t="shared" si="1393"/>
        <v>246</v>
      </c>
      <c r="X3070" s="41" t="str" cm="1">
        <f t="array" aca="1" ref="X3070" ca="1">IFERROR(INDEX('PC&amp;PD'!$A$1:$AP$15,ROW('PC&amp;PD'!$A$15),MATCH(INDIRECT(T3070),'PC&amp;PD'!$A$1:$AP$1,0)),"")</f>
        <v/>
      </c>
      <c r="Z3070" s="155"/>
      <c r="AA3070" s="13" t="str">
        <f t="shared" si="1411"/>
        <v/>
      </c>
      <c r="AB3070" s="155"/>
      <c r="AC3070" s="13" t="str">
        <f t="shared" ca="1" si="1416"/>
        <v>$AB</v>
      </c>
      <c r="AD3070" s="13" t="str" cm="1">
        <f t="array" aca="1" ref="AD3070" ca="1">IFERROR(IF((LEFT(INDIRECT("$F"&amp;$S3070),4))="GOTS",IF($G3070="Organic","GOTS_Organic_raw",(IF($G3070="Responsible","GOTS_Responsible",(IF($G3070="No Attribute (Conventional)","GOTS_conventional",(IF($G3070="Recycled Pre/Post-Consumer","GOTS_pre_post",(IF($G3070="In-Conversion","GOTS_in_conversion",(IF($G3070="Sustainably Sourced","Sustainably_sourced",""))))))))))),IF($G3070="Organic","Organic",(IF($G3070="Responsible","Responsible",(IF($G3070="No Attribute (Conventional)","No_Attribute_Conventional",(IF($G3070="Recycled Pre/Post-Consumer","Recycled_Pre_Post_Consumer",(IF($G3070="In-Conversion","In_Conversion",(IF($G3070="Recycled Pre-Consumer","Recycled_Pre_Consumer",(IF($G3070="Recycled Post-Consumer","Recycled_Post_Consumer",(IF($G3070="Sustainably Sourced","Sustainably_sourced","")))))))))))))))),"")</f>
        <v/>
      </c>
      <c r="AE3070" s="13" t="e" cm="1">
        <f t="array" aca="1" ref="AE3070" ca="1">IF(INDIRECT("$F"&amp;$S3070)="","",IF(LEFT(INDIRECT("$F"&amp;$S3070),3)="GRS","GRS_RCS_RM",IF((LEFT(INDIRECT("$F"&amp;$S3070),3))="RCS","GRS_RCS_RM",IF(INDIRECT("$F"&amp;$S3070)="OCS (No Label)","OCS_Conversion_RM",IF(LEFT(INDIRECT("$F"&amp;$S3070),3)="OCS","OCS_RM",IF(RIGHT(INDIRECT("$F"&amp;$S3070),10)="conversion","GOTS_RM_conversion",IF((LEFT(INDIRECT("$F"&amp;$S3070),4))="GOTS","GOTS_RM","Responsible_RM")))))))</f>
        <v>#REF!</v>
      </c>
      <c r="AF3070" s="13" t="str" cm="1">
        <f t="array" aca="1" ref="AF3070" ca="1">IF($S3070="","",INDIRECT("$Z"&amp;$S3070))</f>
        <v/>
      </c>
      <c r="AG3070" s="155"/>
      <c r="AH3070" s="13" t="str" cm="1">
        <f t="array" aca="1" ref="AH3070" ca="1">IFERROR(INDIRECT("$ag"&amp;S3070),"")</f>
        <v/>
      </c>
      <c r="AI3070" s="13" t="e" cm="1">
        <f t="array" aca="1" ref="AI3070" ca="1">INDIRECT("O"&amp;S3069)</f>
        <v>#REF!</v>
      </c>
      <c r="AJ3070" s="13" t="str">
        <f>IF($I3070="","",INDEX('Raw Material'!$A$1:$J$75,MATCH(I3070,'Raw Material'!$A$1:$A$75,0),(MATCH(G3070,'Raw Material'!$A$1:$J$1,0))))</f>
        <v/>
      </c>
      <c r="AK3070" s="13" t="str">
        <f t="shared" si="1412"/>
        <v>YANLIŞRM</v>
      </c>
      <c r="AL3070" s="153" t="str">
        <f t="shared" si="1413"/>
        <v/>
      </c>
    </row>
    <row r="3071" spans="1:38" ht="16.5" customHeight="1">
      <c r="A3071" s="161"/>
      <c r="B3071" s="166"/>
      <c r="C3071" s="167"/>
      <c r="D3071" s="156"/>
      <c r="E3071" s="156"/>
      <c r="F3071" s="174"/>
      <c r="G3071" s="181"/>
      <c r="H3071" s="182"/>
      <c r="I3071" s="182"/>
      <c r="J3071" s="182"/>
      <c r="K3071" s="32"/>
      <c r="L3071" s="178"/>
      <c r="M3071" s="178"/>
      <c r="N3071" s="81"/>
      <c r="O3071" s="185"/>
      <c r="P3071" s="103"/>
      <c r="Q3071" s="84" t="str">
        <f t="shared" si="1414"/>
        <v/>
      </c>
      <c r="R3071" s="159"/>
      <c r="S3071" s="28" t="str" cm="1">
        <f t="array" aca="1" ref="S3071" ca="1">IF(INDIRECT("A"&amp;114+$U3071)&lt;&gt;"",114+$U3071,"")</f>
        <v/>
      </c>
      <c r="T3071" s="28" t="str">
        <f t="shared" ca="1" si="1415"/>
        <v>$B</v>
      </c>
      <c r="U3071" s="29">
        <f t="shared" ref="U3071:U3134" si="1421">(12*W3071)</f>
        <v>2952</v>
      </c>
      <c r="V3071" s="29">
        <v>246.41666666668601</v>
      </c>
      <c r="W3071" s="29">
        <f t="shared" si="1393"/>
        <v>246</v>
      </c>
      <c r="X3071" s="41" t="str" cm="1">
        <f t="array" aca="1" ref="X3071" ca="1">IFERROR(INDEX('PC&amp;PD'!$A$1:$AP$15,ROW('PC&amp;PD'!$A$15),MATCH(INDIRECT(T3071),'PC&amp;PD'!$A$1:$AP$1,0)),"")</f>
        <v/>
      </c>
      <c r="Z3071" s="155"/>
      <c r="AA3071" s="13" t="str">
        <f t="shared" si="1411"/>
        <v/>
      </c>
      <c r="AB3071" s="155"/>
      <c r="AC3071" s="13" t="str">
        <f t="shared" ca="1" si="1416"/>
        <v>$AB</v>
      </c>
      <c r="AD3071" s="13" t="str" cm="1">
        <f t="array" aca="1" ref="AD3071" ca="1">IFERROR(IF((LEFT(INDIRECT("$F"&amp;$S3071),4))="GOTS",IF($G3071="Organic","GOTS_Organic_raw",(IF($G3071="Responsible","GOTS_Responsible",(IF($G3071="No Attribute (Conventional)","GOTS_conventional",(IF($G3071="Recycled Pre/Post-Consumer","GOTS_pre_post",(IF($G3071="In-Conversion","GOTS_in_conversion",(IF($G3071="Sustainably Sourced","Sustainably_sourced",""))))))))))),IF($G3071="Organic","Organic",(IF($G3071="Responsible","Responsible",(IF($G3071="No Attribute (Conventional)","No_Attribute_Conventional",(IF($G3071="Recycled Pre/Post-Consumer","Recycled_Pre_Post_Consumer",(IF($G3071="In-Conversion","In_Conversion",(IF($G3071="Recycled Pre-Consumer","Recycled_Pre_Consumer",(IF($G3071="Recycled Post-Consumer","Recycled_Post_Consumer",(IF($G3071="Sustainably Sourced","Sustainably_sourced","")))))))))))))))),"")</f>
        <v/>
      </c>
      <c r="AE3071" s="13" t="e" cm="1">
        <f t="array" aca="1" ref="AE3071" ca="1">IF(INDIRECT("$F"&amp;$S3071)="","",IF(LEFT(INDIRECT("$F"&amp;$S3071),3)="GRS","GRS_RCS_RM",IF((LEFT(INDIRECT("$F"&amp;$S3071),3))="RCS","GRS_RCS_RM",IF(INDIRECT("$F"&amp;$S3071)="OCS (No Label)","OCS_Conversion_RM",IF(LEFT(INDIRECT("$F"&amp;$S3071),3)="OCS","OCS_RM",IF(RIGHT(INDIRECT("$F"&amp;$S3071),10)="conversion","GOTS_RM_conversion",IF((LEFT(INDIRECT("$F"&amp;$S3071),4))="GOTS","GOTS_RM","Responsible_RM")))))))</f>
        <v>#REF!</v>
      </c>
      <c r="AF3071" s="13" t="str" cm="1">
        <f t="array" aca="1" ref="AF3071" ca="1">IF($S3071="","",INDIRECT("$Z"&amp;$S3071))</f>
        <v/>
      </c>
      <c r="AG3071" s="155"/>
      <c r="AH3071" s="13" t="str" cm="1">
        <f t="array" aca="1" ref="AH3071" ca="1">IFERROR(INDIRECT("$ag"&amp;S3071),"")</f>
        <v/>
      </c>
      <c r="AI3071" s="13" t="e" cm="1">
        <f t="array" aca="1" ref="AI3071" ca="1">INDIRECT("O"&amp;S3070)</f>
        <v>#REF!</v>
      </c>
      <c r="AJ3071" s="13" t="str">
        <f>IF($I3071="","",INDEX('Raw Material'!$A$1:$J$75,MATCH(I3071,'Raw Material'!$A$1:$A$75,0),(MATCH(G3071,'Raw Material'!$A$1:$J$1,0))))</f>
        <v/>
      </c>
      <c r="AK3071" s="13" t="str">
        <f t="shared" si="1412"/>
        <v>YANLIŞRM</v>
      </c>
      <c r="AL3071" s="153" t="str">
        <f t="shared" si="1413"/>
        <v/>
      </c>
    </row>
    <row r="3072" spans="1:38" ht="16.5" customHeight="1">
      <c r="A3072" s="162"/>
      <c r="B3072" s="168"/>
      <c r="C3072" s="169"/>
      <c r="D3072" s="156"/>
      <c r="E3072" s="156"/>
      <c r="F3072" s="175"/>
      <c r="G3072" s="181"/>
      <c r="H3072" s="182"/>
      <c r="I3072" s="182"/>
      <c r="J3072" s="182"/>
      <c r="K3072" s="32"/>
      <c r="L3072" s="179"/>
      <c r="M3072" s="179"/>
      <c r="N3072" s="81"/>
      <c r="O3072" s="185"/>
      <c r="P3072" s="103"/>
      <c r="Q3072" s="84" t="str">
        <f t="shared" si="1414"/>
        <v/>
      </c>
      <c r="R3072" s="159"/>
      <c r="S3072" s="28" t="str" cm="1">
        <f t="array" aca="1" ref="S3072" ca="1">IF(INDIRECT("A"&amp;114+$U3072)&lt;&gt;"",114+$U3072,"")</f>
        <v/>
      </c>
      <c r="T3072" s="28" t="str">
        <f t="shared" ca="1" si="1415"/>
        <v>$B</v>
      </c>
      <c r="U3072" s="29">
        <f t="shared" si="1421"/>
        <v>2952</v>
      </c>
      <c r="V3072" s="29">
        <v>246.50000000001901</v>
      </c>
      <c r="W3072" s="29">
        <f t="shared" si="1393"/>
        <v>246</v>
      </c>
      <c r="X3072" s="41" t="str" cm="1">
        <f t="array" aca="1" ref="X3072" ca="1">IFERROR(INDEX('PC&amp;PD'!$A$1:$AP$15,ROW('PC&amp;PD'!$A$15),MATCH(INDIRECT(T3072),'PC&amp;PD'!$A$1:$AP$1,0)),"")</f>
        <v/>
      </c>
      <c r="Z3072" s="155"/>
      <c r="AA3072" s="13" t="str">
        <f t="shared" si="1411"/>
        <v/>
      </c>
      <c r="AB3072" s="155"/>
      <c r="AC3072" s="13" t="str">
        <f t="shared" ca="1" si="1416"/>
        <v>$AB</v>
      </c>
      <c r="AD3072" s="13" t="str" cm="1">
        <f t="array" aca="1" ref="AD3072" ca="1">IFERROR(IF((LEFT(INDIRECT("$F"&amp;$S3072),4))="GOTS",IF($G3072="Organic","GOTS_Organic_raw",(IF($G3072="Responsible","GOTS_Responsible",(IF($G3072="No Attribute (Conventional)","GOTS_conventional",(IF($G3072="Recycled Pre/Post-Consumer","GOTS_pre_post",(IF($G3072="In-Conversion","GOTS_in_conversion",(IF($G3072="Sustainably Sourced","Sustainably_sourced",""))))))))))),IF($G3072="Organic","Organic",(IF($G3072="Responsible","Responsible",(IF($G3072="No Attribute (Conventional)","No_Attribute_Conventional",(IF($G3072="Recycled Pre/Post-Consumer","Recycled_Pre_Post_Consumer",(IF($G3072="In-Conversion","In_Conversion",(IF($G3072="Recycled Pre-Consumer","Recycled_Pre_Consumer",(IF($G3072="Recycled Post-Consumer","Recycled_Post_Consumer",(IF($G3072="Sustainably Sourced","Sustainably_sourced","")))))))))))))))),"")</f>
        <v/>
      </c>
      <c r="AE3072" s="13" t="e" cm="1">
        <f t="array" aca="1" ref="AE3072" ca="1">IF(INDIRECT("$F"&amp;$S3072)="","",IF(LEFT(INDIRECT("$F"&amp;$S3072),3)="GRS","GRS_RCS_RM",IF((LEFT(INDIRECT("$F"&amp;$S3072),3))="RCS","GRS_RCS_RM",IF(INDIRECT("$F"&amp;$S3072)="OCS (No Label)","OCS_Conversion_RM",IF(LEFT(INDIRECT("$F"&amp;$S3072),3)="OCS","OCS_RM",IF(RIGHT(INDIRECT("$F"&amp;$S3072),10)="conversion","GOTS_RM_conversion",IF((LEFT(INDIRECT("$F"&amp;$S3072),4))="GOTS","GOTS_RM","Responsible_RM")))))))</f>
        <v>#REF!</v>
      </c>
      <c r="AF3072" s="13" t="str" cm="1">
        <f t="array" aca="1" ref="AF3072" ca="1">IF($S3072="","",INDIRECT("$Z"&amp;$S3072))</f>
        <v/>
      </c>
      <c r="AG3072" s="155"/>
      <c r="AH3072" s="13" t="str" cm="1">
        <f t="array" aca="1" ref="AH3072" ca="1">IFERROR(INDIRECT("$ag"&amp;S3072),"")</f>
        <v/>
      </c>
      <c r="AI3072" s="13" t="e" cm="1">
        <f t="array" aca="1" ref="AI3072" ca="1">INDIRECT("O"&amp;S3071)</f>
        <v>#REF!</v>
      </c>
      <c r="AJ3072" s="13" t="str">
        <f>IF($I3072="","",INDEX('Raw Material'!$A$1:$J$75,MATCH(I3072,'Raw Material'!$A$1:$A$75,0),(MATCH(G3072,'Raw Material'!$A$1:$J$1,0))))</f>
        <v/>
      </c>
      <c r="AK3072" s="13" t="str">
        <f t="shared" si="1412"/>
        <v>YANLIŞRM</v>
      </c>
      <c r="AL3072" s="153" t="str">
        <f t="shared" si="1413"/>
        <v/>
      </c>
    </row>
    <row r="3073" spans="1:38" ht="16.5" customHeight="1">
      <c r="A3073" s="162"/>
      <c r="B3073" s="168"/>
      <c r="C3073" s="169"/>
      <c r="D3073" s="156"/>
      <c r="E3073" s="156"/>
      <c r="F3073" s="175"/>
      <c r="G3073" s="181"/>
      <c r="H3073" s="182"/>
      <c r="I3073" s="182"/>
      <c r="J3073" s="182"/>
      <c r="K3073" s="32"/>
      <c r="L3073" s="179"/>
      <c r="M3073" s="179"/>
      <c r="N3073" s="81"/>
      <c r="O3073" s="185"/>
      <c r="P3073" s="103"/>
      <c r="Q3073" s="84" t="str">
        <f t="shared" si="1414"/>
        <v/>
      </c>
      <c r="R3073" s="159"/>
      <c r="S3073" s="28" t="str" cm="1">
        <f t="array" aca="1" ref="S3073" ca="1">IF(INDIRECT("A"&amp;114+$U3073)&lt;&gt;"",114+$U3073,"")</f>
        <v/>
      </c>
      <c r="T3073" s="28" t="str">
        <f t="shared" ca="1" si="1415"/>
        <v>$B</v>
      </c>
      <c r="U3073" s="29">
        <f t="shared" si="1421"/>
        <v>2952</v>
      </c>
      <c r="V3073" s="29">
        <v>246.58333333335301</v>
      </c>
      <c r="W3073" s="29">
        <f t="shared" si="1393"/>
        <v>246</v>
      </c>
      <c r="X3073" s="41" t="str" cm="1">
        <f t="array" aca="1" ref="X3073" ca="1">IFERROR(INDEX('PC&amp;PD'!$A$1:$AP$15,ROW('PC&amp;PD'!$A$15),MATCH(INDIRECT(T3073),'PC&amp;PD'!$A$1:$AP$1,0)),"")</f>
        <v/>
      </c>
      <c r="Z3073" s="155"/>
      <c r="AA3073" s="13" t="str">
        <f t="shared" si="1411"/>
        <v/>
      </c>
      <c r="AB3073" s="155"/>
      <c r="AC3073" s="13" t="str">
        <f t="shared" ca="1" si="1416"/>
        <v>$AB</v>
      </c>
      <c r="AD3073" s="13" t="str" cm="1">
        <f t="array" aca="1" ref="AD3073" ca="1">IFERROR(IF((LEFT(INDIRECT("$F"&amp;$S3073),4))="GOTS",IF($G3073="Organic","GOTS_Organic_raw",(IF($G3073="Responsible","GOTS_Responsible",(IF($G3073="No Attribute (Conventional)","GOTS_conventional",(IF($G3073="Recycled Pre/Post-Consumer","GOTS_pre_post",(IF($G3073="In-Conversion","GOTS_in_conversion",(IF($G3073="Sustainably Sourced","Sustainably_sourced",""))))))))))),IF($G3073="Organic","Organic",(IF($G3073="Responsible","Responsible",(IF($G3073="No Attribute (Conventional)","No_Attribute_Conventional",(IF($G3073="Recycled Pre/Post-Consumer","Recycled_Pre_Post_Consumer",(IF($G3073="In-Conversion","In_Conversion",(IF($G3073="Recycled Pre-Consumer","Recycled_Pre_Consumer",(IF($G3073="Recycled Post-Consumer","Recycled_Post_Consumer",(IF($G3073="Sustainably Sourced","Sustainably_sourced","")))))))))))))))),"")</f>
        <v/>
      </c>
      <c r="AE3073" s="13" t="e" cm="1">
        <f t="array" aca="1" ref="AE3073" ca="1">IF(INDIRECT("$F"&amp;$S3073)="","",IF(LEFT(INDIRECT("$F"&amp;$S3073),3)="GRS","GRS_RCS_RM",IF((LEFT(INDIRECT("$F"&amp;$S3073),3))="RCS","GRS_RCS_RM",IF(INDIRECT("$F"&amp;$S3073)="OCS (No Label)","OCS_Conversion_RM",IF(LEFT(INDIRECT("$F"&amp;$S3073),3)="OCS","OCS_RM",IF(RIGHT(INDIRECT("$F"&amp;$S3073),10)="conversion","GOTS_RM_conversion",IF((LEFT(INDIRECT("$F"&amp;$S3073),4))="GOTS","GOTS_RM","Responsible_RM")))))))</f>
        <v>#REF!</v>
      </c>
      <c r="AF3073" s="13" t="str" cm="1">
        <f t="array" aca="1" ref="AF3073" ca="1">IF($S3073="","",INDIRECT("$Z"&amp;$S3073))</f>
        <v/>
      </c>
      <c r="AG3073" s="155"/>
      <c r="AH3073" s="13" t="str" cm="1">
        <f t="array" aca="1" ref="AH3073" ca="1">IFERROR(INDIRECT("$ag"&amp;S3073),"")</f>
        <v/>
      </c>
      <c r="AI3073" s="13" t="e" cm="1">
        <f t="array" aca="1" ref="AI3073" ca="1">INDIRECT("O"&amp;S3072)</f>
        <v>#REF!</v>
      </c>
      <c r="AJ3073" s="13" t="str">
        <f>IF($I3073="","",INDEX('Raw Material'!$A$1:$J$75,MATCH(I3073,'Raw Material'!$A$1:$A$75,0),(MATCH(G3073,'Raw Material'!$A$1:$J$1,0))))</f>
        <v/>
      </c>
      <c r="AK3073" s="13" t="str">
        <f t="shared" si="1412"/>
        <v>YANLIŞRM</v>
      </c>
      <c r="AL3073" s="153" t="str">
        <f t="shared" si="1413"/>
        <v/>
      </c>
    </row>
    <row r="3074" spans="1:38" ht="16.5" customHeight="1">
      <c r="A3074" s="162"/>
      <c r="B3074" s="168"/>
      <c r="C3074" s="169"/>
      <c r="D3074" s="156"/>
      <c r="E3074" s="156"/>
      <c r="F3074" s="175"/>
      <c r="G3074" s="181"/>
      <c r="H3074" s="182"/>
      <c r="I3074" s="182"/>
      <c r="J3074" s="182"/>
      <c r="K3074" s="32"/>
      <c r="L3074" s="179"/>
      <c r="M3074" s="179"/>
      <c r="N3074" s="81"/>
      <c r="O3074" s="185"/>
      <c r="P3074" s="103"/>
      <c r="Q3074" s="84" t="str">
        <f t="shared" si="1414"/>
        <v/>
      </c>
      <c r="R3074" s="159"/>
      <c r="S3074" s="28" t="str" cm="1">
        <f t="array" aca="1" ref="S3074" ca="1">IF(INDIRECT("A"&amp;114+$U3074)&lt;&gt;"",114+$U3074,"")</f>
        <v/>
      </c>
      <c r="T3074" s="28" t="str">
        <f t="shared" ca="1" si="1415"/>
        <v>$B</v>
      </c>
      <c r="U3074" s="29">
        <f t="shared" si="1421"/>
        <v>2952</v>
      </c>
      <c r="V3074" s="29">
        <v>246.66666666668601</v>
      </c>
      <c r="W3074" s="29">
        <f t="shared" si="1393"/>
        <v>246</v>
      </c>
      <c r="X3074" s="41" t="str" cm="1">
        <f t="array" aca="1" ref="X3074" ca="1">IFERROR(INDEX('PC&amp;PD'!$A$1:$AP$15,ROW('PC&amp;PD'!$A$15),MATCH(INDIRECT(T3074),'PC&amp;PD'!$A$1:$AP$1,0)),"")</f>
        <v/>
      </c>
      <c r="Z3074" s="155"/>
      <c r="AA3074" s="13" t="str">
        <f t="shared" si="1411"/>
        <v/>
      </c>
      <c r="AB3074" s="155"/>
      <c r="AC3074" s="13" t="str">
        <f t="shared" ca="1" si="1416"/>
        <v>$AB</v>
      </c>
      <c r="AD3074" s="13" t="str" cm="1">
        <f t="array" aca="1" ref="AD3074" ca="1">IFERROR(IF((LEFT(INDIRECT("$F"&amp;$S3074),4))="GOTS",IF($G3074="Organic","GOTS_Organic_raw",(IF($G3074="Responsible","GOTS_Responsible",(IF($G3074="No Attribute (Conventional)","GOTS_conventional",(IF($G3074="Recycled Pre/Post-Consumer","GOTS_pre_post",(IF($G3074="In-Conversion","GOTS_in_conversion",(IF($G3074="Sustainably Sourced","Sustainably_sourced",""))))))))))),IF($G3074="Organic","Organic",(IF($G3074="Responsible","Responsible",(IF($G3074="No Attribute (Conventional)","No_Attribute_Conventional",(IF($G3074="Recycled Pre/Post-Consumer","Recycled_Pre_Post_Consumer",(IF($G3074="In-Conversion","In_Conversion",(IF($G3074="Recycled Pre-Consumer","Recycled_Pre_Consumer",(IF($G3074="Recycled Post-Consumer","Recycled_Post_Consumer",(IF($G3074="Sustainably Sourced","Sustainably_sourced","")))))))))))))))),"")</f>
        <v/>
      </c>
      <c r="AE3074" s="13" t="e" cm="1">
        <f t="array" aca="1" ref="AE3074" ca="1">IF(INDIRECT("$F"&amp;$S3074)="","",IF(LEFT(INDIRECT("$F"&amp;$S3074),3)="GRS","GRS_RCS_RM",IF((LEFT(INDIRECT("$F"&amp;$S3074),3))="RCS","GRS_RCS_RM",IF(INDIRECT("$F"&amp;$S3074)="OCS (No Label)","OCS_Conversion_RM",IF(LEFT(INDIRECT("$F"&amp;$S3074),3)="OCS","OCS_RM",IF(RIGHT(INDIRECT("$F"&amp;$S3074),10)="conversion","GOTS_RM_conversion",IF((LEFT(INDIRECT("$F"&amp;$S3074),4))="GOTS","GOTS_RM","Responsible_RM")))))))</f>
        <v>#REF!</v>
      </c>
      <c r="AF3074" s="13" t="str" cm="1">
        <f t="array" aca="1" ref="AF3074" ca="1">IF($S3074="","",INDIRECT("$Z"&amp;$S3074))</f>
        <v/>
      </c>
      <c r="AG3074" s="155"/>
      <c r="AH3074" s="13" t="str" cm="1">
        <f t="array" aca="1" ref="AH3074" ca="1">IFERROR(INDIRECT("$ag"&amp;S3074),"")</f>
        <v/>
      </c>
      <c r="AI3074" s="13" t="e" cm="1">
        <f t="array" aca="1" ref="AI3074" ca="1">INDIRECT("O"&amp;S3073)</f>
        <v>#REF!</v>
      </c>
      <c r="AJ3074" s="13" t="str">
        <f>IF($I3074="","",INDEX('Raw Material'!$A$1:$J$75,MATCH(I3074,'Raw Material'!$A$1:$A$75,0),(MATCH(G3074,'Raw Material'!$A$1:$J$1,0))))</f>
        <v/>
      </c>
      <c r="AK3074" s="13" t="str">
        <f t="shared" si="1412"/>
        <v>YANLIŞRM</v>
      </c>
      <c r="AL3074" s="153" t="str">
        <f t="shared" si="1413"/>
        <v/>
      </c>
    </row>
    <row r="3075" spans="1:38" ht="16.5" customHeight="1">
      <c r="A3075" s="162"/>
      <c r="B3075" s="168"/>
      <c r="C3075" s="169"/>
      <c r="D3075" s="156"/>
      <c r="E3075" s="156"/>
      <c r="F3075" s="175"/>
      <c r="G3075" s="181"/>
      <c r="H3075" s="182"/>
      <c r="I3075" s="182"/>
      <c r="J3075" s="182"/>
      <c r="K3075" s="32"/>
      <c r="L3075" s="179"/>
      <c r="M3075" s="179"/>
      <c r="N3075" s="81"/>
      <c r="O3075" s="185"/>
      <c r="P3075" s="103"/>
      <c r="Q3075" s="84" t="str">
        <f t="shared" si="1414"/>
        <v/>
      </c>
      <c r="R3075" s="159"/>
      <c r="S3075" s="28" t="str" cm="1">
        <f t="array" aca="1" ref="S3075" ca="1">IF(INDIRECT("A"&amp;114+$U3075)&lt;&gt;"",114+$U3075,"")</f>
        <v/>
      </c>
      <c r="T3075" s="28" t="str">
        <f t="shared" ca="1" si="1415"/>
        <v>$B</v>
      </c>
      <c r="U3075" s="29">
        <f t="shared" si="1421"/>
        <v>2952</v>
      </c>
      <c r="V3075" s="29">
        <v>246.75000000001901</v>
      </c>
      <c r="W3075" s="29">
        <f t="shared" si="1393"/>
        <v>246</v>
      </c>
      <c r="X3075" s="41" t="str" cm="1">
        <f t="array" aca="1" ref="X3075" ca="1">IFERROR(INDEX('PC&amp;PD'!$A$1:$AP$15,ROW('PC&amp;PD'!$A$15),MATCH(INDIRECT(T3075),'PC&amp;PD'!$A$1:$AP$1,0)),"")</f>
        <v/>
      </c>
      <c r="Z3075" s="155"/>
      <c r="AA3075" s="13" t="str">
        <f t="shared" si="1411"/>
        <v/>
      </c>
      <c r="AB3075" s="155"/>
      <c r="AC3075" s="13" t="str">
        <f t="shared" ca="1" si="1416"/>
        <v>$AB</v>
      </c>
      <c r="AD3075" s="13" t="str" cm="1">
        <f t="array" aca="1" ref="AD3075" ca="1">IFERROR(IF((LEFT(INDIRECT("$F"&amp;$S3075),4))="GOTS",IF($G3075="Organic","GOTS_Organic_raw",(IF($G3075="Responsible","GOTS_Responsible",(IF($G3075="No Attribute (Conventional)","GOTS_conventional",(IF($G3075="Recycled Pre/Post-Consumer","GOTS_pre_post",(IF($G3075="In-Conversion","GOTS_in_conversion",(IF($G3075="Sustainably Sourced","Sustainably_sourced",""))))))))))),IF($G3075="Organic","Organic",(IF($G3075="Responsible","Responsible",(IF($G3075="No Attribute (Conventional)","No_Attribute_Conventional",(IF($G3075="Recycled Pre/Post-Consumer","Recycled_Pre_Post_Consumer",(IF($G3075="In-Conversion","In_Conversion",(IF($G3075="Recycled Pre-Consumer","Recycled_Pre_Consumer",(IF($G3075="Recycled Post-Consumer","Recycled_Post_Consumer",(IF($G3075="Sustainably Sourced","Sustainably_sourced","")))))))))))))))),"")</f>
        <v/>
      </c>
      <c r="AE3075" s="13" t="e" cm="1">
        <f t="array" aca="1" ref="AE3075" ca="1">IF(INDIRECT("$F"&amp;$S3075)="","",IF(LEFT(INDIRECT("$F"&amp;$S3075),3)="GRS","GRS_RCS_RM",IF((LEFT(INDIRECT("$F"&amp;$S3075),3))="RCS","GRS_RCS_RM",IF(INDIRECT("$F"&amp;$S3075)="OCS (No Label)","OCS_Conversion_RM",IF(LEFT(INDIRECT("$F"&amp;$S3075),3)="OCS","OCS_RM",IF(RIGHT(INDIRECT("$F"&amp;$S3075),10)="conversion","GOTS_RM_conversion",IF((LEFT(INDIRECT("$F"&amp;$S3075),4))="GOTS","GOTS_RM","Responsible_RM")))))))</f>
        <v>#REF!</v>
      </c>
      <c r="AF3075" s="13" t="str" cm="1">
        <f t="array" aca="1" ref="AF3075" ca="1">IF($S3075="","",INDIRECT("$Z"&amp;$S3075))</f>
        <v/>
      </c>
      <c r="AG3075" s="155"/>
      <c r="AH3075" s="13" t="str" cm="1">
        <f t="array" aca="1" ref="AH3075" ca="1">IFERROR(INDIRECT("$ag"&amp;S3075),"")</f>
        <v/>
      </c>
      <c r="AI3075" s="13" t="e" cm="1">
        <f t="array" aca="1" ref="AI3075" ca="1">INDIRECT("O"&amp;S3074)</f>
        <v>#REF!</v>
      </c>
      <c r="AJ3075" s="13" t="str">
        <f>IF($I3075="","",INDEX('Raw Material'!$A$1:$J$75,MATCH(I3075,'Raw Material'!$A$1:$A$75,0),(MATCH(G3075,'Raw Material'!$A$1:$J$1,0))))</f>
        <v/>
      </c>
      <c r="AK3075" s="13" t="str">
        <f t="shared" si="1412"/>
        <v>YANLIŞRM</v>
      </c>
      <c r="AL3075" s="153" t="str">
        <f t="shared" si="1413"/>
        <v/>
      </c>
    </row>
    <row r="3076" spans="1:38" ht="16.5" customHeight="1">
      <c r="A3076" s="162"/>
      <c r="B3076" s="168"/>
      <c r="C3076" s="169"/>
      <c r="D3076" s="156"/>
      <c r="E3076" s="156"/>
      <c r="F3076" s="175"/>
      <c r="G3076" s="181"/>
      <c r="H3076" s="182"/>
      <c r="I3076" s="182"/>
      <c r="J3076" s="182"/>
      <c r="K3076" s="32"/>
      <c r="L3076" s="179"/>
      <c r="M3076" s="179"/>
      <c r="N3076" s="81"/>
      <c r="O3076" s="185"/>
      <c r="P3076" s="103"/>
      <c r="Q3076" s="84" t="str">
        <f t="shared" si="1414"/>
        <v/>
      </c>
      <c r="R3076" s="159"/>
      <c r="S3076" s="28" t="str" cm="1">
        <f t="array" aca="1" ref="S3076" ca="1">IF(INDIRECT("A"&amp;114+$U3076)&lt;&gt;"",114+$U3076,"")</f>
        <v/>
      </c>
      <c r="T3076" s="28" t="str">
        <f t="shared" ca="1" si="1415"/>
        <v>$B</v>
      </c>
      <c r="U3076" s="29">
        <f t="shared" si="1421"/>
        <v>2952</v>
      </c>
      <c r="V3076" s="29">
        <v>246.83333333335301</v>
      </c>
      <c r="W3076" s="29">
        <f t="shared" si="1393"/>
        <v>246</v>
      </c>
      <c r="X3076" s="41" t="str" cm="1">
        <f t="array" aca="1" ref="X3076" ca="1">IFERROR(INDEX('PC&amp;PD'!$A$1:$AP$15,ROW('PC&amp;PD'!$A$15),MATCH(INDIRECT(T3076),'PC&amp;PD'!$A$1:$AP$1,0)),"")</f>
        <v/>
      </c>
      <c r="Z3076" s="155"/>
      <c r="AA3076" s="13" t="str">
        <f t="shared" si="1411"/>
        <v/>
      </c>
      <c r="AB3076" s="155"/>
      <c r="AC3076" s="13" t="str">
        <f t="shared" ca="1" si="1416"/>
        <v>$AB</v>
      </c>
      <c r="AD3076" s="13" t="str" cm="1">
        <f t="array" aca="1" ref="AD3076" ca="1">IFERROR(IF((LEFT(INDIRECT("$F"&amp;$S3076),4))="GOTS",IF($G3076="Organic","GOTS_Organic_raw",(IF($G3076="Responsible","GOTS_Responsible",(IF($G3076="No Attribute (Conventional)","GOTS_conventional",(IF($G3076="Recycled Pre/Post-Consumer","GOTS_pre_post",(IF($G3076="In-Conversion","GOTS_in_conversion",(IF($G3076="Sustainably Sourced","Sustainably_sourced",""))))))))))),IF($G3076="Organic","Organic",(IF($G3076="Responsible","Responsible",(IF($G3076="No Attribute (Conventional)","No_Attribute_Conventional",(IF($G3076="Recycled Pre/Post-Consumer","Recycled_Pre_Post_Consumer",(IF($G3076="In-Conversion","In_Conversion",(IF($G3076="Recycled Pre-Consumer","Recycled_Pre_Consumer",(IF($G3076="Recycled Post-Consumer","Recycled_Post_Consumer",(IF($G3076="Sustainably Sourced","Sustainably_sourced","")))))))))))))))),"")</f>
        <v/>
      </c>
      <c r="AE3076" s="13" t="e" cm="1">
        <f t="array" aca="1" ref="AE3076" ca="1">IF(INDIRECT("$F"&amp;$S3076)="","",IF(LEFT(INDIRECT("$F"&amp;$S3076),3)="GRS","GRS_RCS_RM",IF((LEFT(INDIRECT("$F"&amp;$S3076),3))="RCS","GRS_RCS_RM",IF(INDIRECT("$F"&amp;$S3076)="OCS (No Label)","OCS_Conversion_RM",IF(LEFT(INDIRECT("$F"&amp;$S3076),3)="OCS","OCS_RM",IF(RIGHT(INDIRECT("$F"&amp;$S3076),10)="conversion","GOTS_RM_conversion",IF((LEFT(INDIRECT("$F"&amp;$S3076),4))="GOTS","GOTS_RM","Responsible_RM")))))))</f>
        <v>#REF!</v>
      </c>
      <c r="AF3076" s="13" t="str" cm="1">
        <f t="array" aca="1" ref="AF3076" ca="1">IF($S3076="","",INDIRECT("$Z"&amp;$S3076))</f>
        <v/>
      </c>
      <c r="AG3076" s="155"/>
      <c r="AH3076" s="13" t="str" cm="1">
        <f t="array" aca="1" ref="AH3076" ca="1">IFERROR(INDIRECT("$ag"&amp;S3076),"")</f>
        <v/>
      </c>
      <c r="AI3076" s="13" t="e" cm="1">
        <f t="array" aca="1" ref="AI3076" ca="1">INDIRECT("O"&amp;S3075)</f>
        <v>#REF!</v>
      </c>
      <c r="AJ3076" s="13" t="str">
        <f>IF($I3076="","",INDEX('Raw Material'!$A$1:$J$75,MATCH(I3076,'Raw Material'!$A$1:$A$75,0),(MATCH(G3076,'Raw Material'!$A$1:$J$1,0))))</f>
        <v/>
      </c>
      <c r="AK3076" s="13" t="str">
        <f t="shared" si="1412"/>
        <v>YANLIŞRM</v>
      </c>
      <c r="AL3076" s="153" t="str">
        <f t="shared" si="1413"/>
        <v/>
      </c>
    </row>
    <row r="3077" spans="1:38" ht="16.5" customHeight="1" thickBot="1">
      <c r="A3077" s="163"/>
      <c r="B3077" s="170"/>
      <c r="C3077" s="171"/>
      <c r="D3077" s="156"/>
      <c r="E3077" s="156"/>
      <c r="F3077" s="176"/>
      <c r="G3077" s="157"/>
      <c r="H3077" s="158"/>
      <c r="I3077" s="158"/>
      <c r="J3077" s="158"/>
      <c r="K3077" s="33"/>
      <c r="L3077" s="180"/>
      <c r="M3077" s="180"/>
      <c r="N3077" s="82"/>
      <c r="O3077" s="186"/>
      <c r="P3077" s="103"/>
      <c r="Q3077" s="84" t="str">
        <f t="shared" si="1414"/>
        <v/>
      </c>
      <c r="R3077" s="159"/>
      <c r="S3077" s="28" t="str" cm="1">
        <f t="array" aca="1" ref="S3077" ca="1">IF(INDIRECT("A"&amp;114+$U3077)&lt;&gt;"",114+$U3077,"")</f>
        <v/>
      </c>
      <c r="T3077" s="28" t="str">
        <f t="shared" ca="1" si="1415"/>
        <v>$B</v>
      </c>
      <c r="U3077" s="29">
        <f t="shared" si="1421"/>
        <v>2952</v>
      </c>
      <c r="V3077" s="29">
        <v>246.91666666668601</v>
      </c>
      <c r="W3077" s="29">
        <f t="shared" si="1393"/>
        <v>246</v>
      </c>
      <c r="X3077" s="41" t="str" cm="1">
        <f t="array" aca="1" ref="X3077" ca="1">IFERROR(INDEX('PC&amp;PD'!$A$1:$AP$15,ROW('PC&amp;PD'!$A$15),MATCH(INDIRECT(T3077),'PC&amp;PD'!$A$1:$AP$1,0)),"")</f>
        <v/>
      </c>
      <c r="Z3077" s="155"/>
      <c r="AA3077" s="13" t="str">
        <f t="shared" si="1411"/>
        <v/>
      </c>
      <c r="AB3077" s="155"/>
      <c r="AC3077" s="13" t="str">
        <f t="shared" ca="1" si="1416"/>
        <v>$AB</v>
      </c>
      <c r="AD3077" s="13" t="str" cm="1">
        <f t="array" aca="1" ref="AD3077" ca="1">IFERROR(IF((LEFT(INDIRECT("$F"&amp;$S3077),4))="GOTS",IF($G3077="Organic","GOTS_Organic_raw",(IF($G3077="Responsible","GOTS_Responsible",(IF($G3077="No Attribute (Conventional)","GOTS_conventional",(IF($G3077="Recycled Pre/Post-Consumer","GOTS_pre_post",(IF($G3077="In-Conversion","GOTS_in_conversion",(IF($G3077="Sustainably Sourced","Sustainably_sourced",""))))))))))),IF($G3077="Organic","Organic",(IF($G3077="Responsible","Responsible",(IF($G3077="No Attribute (Conventional)","No_Attribute_Conventional",(IF($G3077="Recycled Pre/Post-Consumer","Recycled_Pre_Post_Consumer",(IF($G3077="In-Conversion","In_Conversion",(IF($G3077="Recycled Pre-Consumer","Recycled_Pre_Consumer",(IF($G3077="Recycled Post-Consumer","Recycled_Post_Consumer",(IF($G3077="Sustainably Sourced","Sustainably_sourced","")))))))))))))))),"")</f>
        <v/>
      </c>
      <c r="AE3077" s="13" t="e" cm="1">
        <f t="array" aca="1" ref="AE3077" ca="1">IF(INDIRECT("$F"&amp;$S3077)="","",IF(LEFT(INDIRECT("$F"&amp;$S3077),3)="GRS","GRS_RCS_RM",IF((LEFT(INDIRECT("$F"&amp;$S3077),3))="RCS","GRS_RCS_RM",IF(INDIRECT("$F"&amp;$S3077)="OCS (No Label)","OCS_Conversion_RM",IF(LEFT(INDIRECT("$F"&amp;$S3077),3)="OCS","OCS_RM",IF(RIGHT(INDIRECT("$F"&amp;$S3077),10)="conversion","GOTS_RM_conversion",IF((LEFT(INDIRECT("$F"&amp;$S3077),4))="GOTS","GOTS_RM","Responsible_RM")))))))</f>
        <v>#REF!</v>
      </c>
      <c r="AF3077" s="13" t="str" cm="1">
        <f t="array" aca="1" ref="AF3077" ca="1">IF($S3077="","",INDIRECT("$Z"&amp;$S3077))</f>
        <v/>
      </c>
      <c r="AG3077" s="155"/>
      <c r="AH3077" s="13" t="str" cm="1">
        <f t="array" aca="1" ref="AH3077" ca="1">IFERROR(INDIRECT("$ag"&amp;S3077),"")</f>
        <v/>
      </c>
      <c r="AI3077" s="13" t="e" cm="1">
        <f t="array" aca="1" ref="AI3077" ca="1">INDIRECT("O"&amp;S3076)</f>
        <v>#REF!</v>
      </c>
      <c r="AJ3077" s="13" t="str">
        <f>IF($I3077="","",INDEX('Raw Material'!$A$1:$J$75,MATCH(I3077,'Raw Material'!$A$1:$A$75,0),(MATCH(G3077,'Raw Material'!$A$1:$J$1,0))))</f>
        <v/>
      </c>
      <c r="AK3077" s="13" t="str">
        <f t="shared" si="1412"/>
        <v>YANLIŞRM</v>
      </c>
      <c r="AL3077" s="153" t="str">
        <f t="shared" si="1413"/>
        <v/>
      </c>
    </row>
    <row r="3078" spans="1:38" ht="16.5" customHeight="1">
      <c r="A3078" s="160" t="str">
        <f>IF(B3078="","",COUNTA($B$114:$B3078))</f>
        <v/>
      </c>
      <c r="B3078" s="164"/>
      <c r="C3078" s="165"/>
      <c r="D3078" s="183"/>
      <c r="E3078" s="183"/>
      <c r="F3078" s="172"/>
      <c r="G3078" s="212"/>
      <c r="H3078" s="206"/>
      <c r="I3078" s="206"/>
      <c r="J3078" s="206"/>
      <c r="K3078" s="31"/>
      <c r="L3078" s="177" t="str">
        <f t="shared" ref="L3078" si="1422">IF(R3078="","",LEFT(R3078,LEN(R3078)-2))</f>
        <v/>
      </c>
      <c r="M3078" s="177"/>
      <c r="N3078" s="80"/>
      <c r="O3078" s="184"/>
      <c r="P3078" s="103"/>
      <c r="Q3078" s="84" t="str">
        <f t="shared" si="1414"/>
        <v/>
      </c>
      <c r="R3078" s="159" t="str">
        <f t="shared" ref="R3078" si="1423">CONCATENATE($Q3078,Q3079,Q3080,Q3081,Q3082,Q3083,$Q3084,$Q3085,$Q3086,$Q3087,Q3088,Q3089)</f>
        <v/>
      </c>
      <c r="S3078" s="28" t="str" cm="1">
        <f t="array" aca="1" ref="S3078" ca="1">IF(INDIRECT("A"&amp;114+$U3078)&lt;&gt;"",114+$U3078,"")</f>
        <v/>
      </c>
      <c r="T3078" s="28" t="str">
        <f t="shared" ca="1" si="1415"/>
        <v>$B</v>
      </c>
      <c r="U3078" s="29">
        <f t="shared" si="1421"/>
        <v>2964</v>
      </c>
      <c r="V3078" s="29">
        <v>247.00000000001901</v>
      </c>
      <c r="W3078" s="29">
        <f t="shared" si="1393"/>
        <v>247</v>
      </c>
      <c r="X3078" s="41" t="str" cm="1">
        <f t="array" aca="1" ref="X3078" ca="1">IFERROR(INDEX('PC&amp;PD'!$A$1:$AP$15,ROW('PC&amp;PD'!$A$15),MATCH(INDIRECT(T3078),'PC&amp;PD'!$A$1:$AP$1,0)),"")</f>
        <v/>
      </c>
      <c r="Z3078" s="155" t="str">
        <f t="shared" ref="Z3078" si="1424">IFERROR(IF($F3078="OCS 100","OCS (OCS 100)",IF($F3078="OCS Blended","OCS (OCS Blended)",IF($F3078="OCS (No Label)","OCS (No Label)",IF($F3078="RCS 100","RCS (RCS 100)",IF($F3078="RCS Blended","RCS (RCS Blended)",IF($F3078="GRS","GRS (GRS)",IF($F3078="GRS (No Label)", "GRS (No Label)",IF($F3078="RDS","RDS (RDS)",IF($F3078="RWS","RWS (RWS)",IF($F3078="RAS","RAS (RAS)",IF($F3078="RMS","RMS (RMS)",IF($F3078="GOTS Organic","GOTS (Organic)",IF($F3078="GOTS Made with organic","GOTS (Made with Organic)",IF($F3078="GOTS Organic - in conversion","GOTS (Organic - In Conversion)",IF($F3078="GOTS Made with organic - in conversion","GOTS (Made with Organic - In Conversion)",""))))))))))))))),"")</f>
        <v/>
      </c>
      <c r="AA3078" s="13" t="str">
        <f t="shared" si="1411"/>
        <v/>
      </c>
      <c r="AB3078" s="155" t="str">
        <f t="shared" ref="AB3078" si="1425">IFERROR(IF($F3078="OCS 100", "OCS_100",IF($F3078="OCS Blended", "OCS_Blended",IF($F3078="OCS (No Label)", "OCS_No_Label",IF($F3078="RCS 100", "RCS_100",IF($F3078="RCS Blended","RCS_Blended",IF($F3078="GRS","GRS",IF($F3078="GRS (No Label)", "GRS_No_Label",IF($F3078="RDS","RDS",IF($F3078="RWS","RWS",IF($F3078="RMS","RMS",IF($F3078="GOTS Organic","GOTS_Organic",IF($F3078="GOTS Made with organic","GOTS_Made_with_organic",IF($F3078="GOTS Organic - in conversion","GOTS_Organic_in_Conversion",IF($F3078="GOTS Made with organic - in conversion","GOTS_Made_with_Organic_in_Conversion",IF($F3078="RAS","RAS",""))))))))))))))),"")</f>
        <v/>
      </c>
      <c r="AC3078" s="13" t="str">
        <f t="shared" ca="1" si="1416"/>
        <v>$AB</v>
      </c>
      <c r="AD3078" s="13" t="str" cm="1">
        <f t="array" aca="1" ref="AD3078" ca="1">IFERROR(IF((LEFT(INDIRECT("$F"&amp;$S3078),4))="GOTS",IF($G3078="Organic","GOTS_Organic_raw",(IF($G3078="Responsible","GOTS_Responsible",(IF($G3078="No Attribute (Conventional)","GOTS_conventional",(IF($G3078="Recycled Pre/Post-Consumer","GOTS_pre_post",(IF($G3078="In-Conversion","GOTS_in_conversion",(IF($G3078="Sustainably Sourced","Sustainably_sourced",""))))))))))),IF($G3078="Organic","Organic",(IF($G3078="Responsible","Responsible",(IF($G3078="No Attribute (Conventional)","No_Attribute_Conventional",(IF($G3078="Recycled Pre/Post-Consumer","Recycled_Pre_Post_Consumer",(IF($G3078="In-Conversion","In_Conversion",(IF($G3078="Recycled Pre-Consumer","Recycled_Pre_Consumer",(IF($G3078="Recycled Post-Consumer","Recycled_Post_Consumer",(IF($G3078="Sustainably Sourced","Sustainably_sourced","")))))))))))))))),"")</f>
        <v/>
      </c>
      <c r="AE3078" s="13" t="e" cm="1">
        <f t="array" aca="1" ref="AE3078" ca="1">IF(INDIRECT("$F"&amp;$S3078)="","",IF(LEFT(INDIRECT("$F"&amp;$S3078),3)="GRS","GRS_RCS_RM",IF((LEFT(INDIRECT("$F"&amp;$S3078),3))="RCS","GRS_RCS_RM",IF(INDIRECT("$F"&amp;$S3078)="OCS (No Label)","OCS_Conversion_RM",IF(LEFT(INDIRECT("$F"&amp;$S3078),3)="OCS","OCS_RM",IF(RIGHT(INDIRECT("$F"&amp;$S3078),10)="conversion","GOTS_RM_conversion",IF((LEFT(INDIRECT("$F"&amp;$S3078),4))="GOTS","GOTS_RM","Responsible_RM")))))))</f>
        <v>#REF!</v>
      </c>
      <c r="AF3078" s="13" t="str" cm="1">
        <f t="array" aca="1" ref="AF3078" ca="1">IF($S3078="","",INDIRECT("$Z"&amp;$S3078))</f>
        <v/>
      </c>
      <c r="AG3078" s="155" t="str">
        <f t="shared" si="1398"/>
        <v/>
      </c>
      <c r="AH3078" s="13" t="str" cm="1">
        <f t="array" aca="1" ref="AH3078" ca="1">IFERROR(INDIRECT("$ag"&amp;S3078),"")</f>
        <v/>
      </c>
      <c r="AI3078" s="13" t="e" cm="1">
        <f t="array" aca="1" ref="AI3078" ca="1">INDIRECT("O"&amp;S3077)</f>
        <v>#REF!</v>
      </c>
      <c r="AJ3078" s="13" t="str">
        <f>IF($I3078="","",INDEX('Raw Material'!$A$1:$J$75,MATCH(I3078,'Raw Material'!$A$1:$A$75,0),(MATCH(G3078,'Raw Material'!$A$1:$J$1,0))))</f>
        <v/>
      </c>
      <c r="AK3078" s="13" t="str">
        <f t="shared" si="1412"/>
        <v>YANLIŞRM</v>
      </c>
      <c r="AL3078" s="153" t="str">
        <f t="shared" si="1413"/>
        <v/>
      </c>
    </row>
    <row r="3079" spans="1:38" ht="16.5" customHeight="1">
      <c r="A3079" s="161"/>
      <c r="B3079" s="166"/>
      <c r="C3079" s="167"/>
      <c r="D3079" s="156"/>
      <c r="E3079" s="156"/>
      <c r="F3079" s="173"/>
      <c r="G3079" s="181"/>
      <c r="H3079" s="182"/>
      <c r="I3079" s="182"/>
      <c r="J3079" s="182"/>
      <c r="K3079" s="32"/>
      <c r="L3079" s="178"/>
      <c r="M3079" s="178"/>
      <c r="N3079" s="81"/>
      <c r="O3079" s="185"/>
      <c r="P3079" s="103"/>
      <c r="Q3079" s="84" t="str">
        <f t="shared" si="1414"/>
        <v/>
      </c>
      <c r="R3079" s="159"/>
      <c r="S3079" s="28" t="str" cm="1">
        <f t="array" aca="1" ref="S3079" ca="1">IF(INDIRECT("A"&amp;114+$U3079)&lt;&gt;"",114+$U3079,"")</f>
        <v/>
      </c>
      <c r="T3079" s="28" t="str">
        <f t="shared" ca="1" si="1415"/>
        <v>$B</v>
      </c>
      <c r="U3079" s="29">
        <f t="shared" si="1421"/>
        <v>2964</v>
      </c>
      <c r="V3079" s="29">
        <v>247.08333333335301</v>
      </c>
      <c r="W3079" s="29">
        <f t="shared" si="1393"/>
        <v>247</v>
      </c>
      <c r="X3079" s="41" t="str" cm="1">
        <f t="array" aca="1" ref="X3079" ca="1">IFERROR(INDEX('PC&amp;PD'!$A$1:$AP$15,ROW('PC&amp;PD'!$A$15),MATCH(INDIRECT(T3079),'PC&amp;PD'!$A$1:$AP$1,0)),"")</f>
        <v/>
      </c>
      <c r="Z3079" s="155"/>
      <c r="AA3079" s="13" t="str">
        <f t="shared" si="1411"/>
        <v/>
      </c>
      <c r="AB3079" s="155"/>
      <c r="AC3079" s="13" t="str">
        <f t="shared" ca="1" si="1416"/>
        <v>$AB</v>
      </c>
      <c r="AD3079" s="13" t="str" cm="1">
        <f t="array" aca="1" ref="AD3079" ca="1">IFERROR(IF((LEFT(INDIRECT("$F"&amp;$S3079),4))="GOTS",IF($G3079="Organic","GOTS_Organic_raw",(IF($G3079="Responsible","GOTS_Responsible",(IF($G3079="No Attribute (Conventional)","GOTS_conventional",(IF($G3079="Recycled Pre/Post-Consumer","GOTS_pre_post",(IF($G3079="In-Conversion","GOTS_in_conversion",(IF($G3079="Sustainably Sourced","Sustainably_sourced",""))))))))))),IF($G3079="Organic","Organic",(IF($G3079="Responsible","Responsible",(IF($G3079="No Attribute (Conventional)","No_Attribute_Conventional",(IF($G3079="Recycled Pre/Post-Consumer","Recycled_Pre_Post_Consumer",(IF($G3079="In-Conversion","In_Conversion",(IF($G3079="Recycled Pre-Consumer","Recycled_Pre_Consumer",(IF($G3079="Recycled Post-Consumer","Recycled_Post_Consumer",(IF($G3079="Sustainably Sourced","Sustainably_sourced","")))))))))))))))),"")</f>
        <v/>
      </c>
      <c r="AE3079" s="13" t="e" cm="1">
        <f t="array" aca="1" ref="AE3079" ca="1">IF(INDIRECT("$F"&amp;$S3079)="","",IF(LEFT(INDIRECT("$F"&amp;$S3079),3)="GRS","GRS_RCS_RM",IF((LEFT(INDIRECT("$F"&amp;$S3079),3))="RCS","GRS_RCS_RM",IF(INDIRECT("$F"&amp;$S3079)="OCS (No Label)","OCS_Conversion_RM",IF(LEFT(INDIRECT("$F"&amp;$S3079),3)="OCS","OCS_RM",IF(RIGHT(INDIRECT("$F"&amp;$S3079),10)="conversion","GOTS_RM_conversion",IF((LEFT(INDIRECT("$F"&amp;$S3079),4))="GOTS","GOTS_RM","Responsible_RM")))))))</f>
        <v>#REF!</v>
      </c>
      <c r="AF3079" s="13" t="str" cm="1">
        <f t="array" aca="1" ref="AF3079" ca="1">IF($S3079="","",INDIRECT("$Z"&amp;$S3079))</f>
        <v/>
      </c>
      <c r="AG3079" s="155"/>
      <c r="AH3079" s="13" t="str" cm="1">
        <f t="array" aca="1" ref="AH3079" ca="1">IFERROR(INDIRECT("$ag"&amp;S3079),"")</f>
        <v/>
      </c>
      <c r="AI3079" s="13" t="e" cm="1">
        <f t="array" aca="1" ref="AI3079" ca="1">INDIRECT("O"&amp;S3078)</f>
        <v>#REF!</v>
      </c>
      <c r="AJ3079" s="13" t="str">
        <f>IF($I3079="","",INDEX('Raw Material'!$A$1:$J$75,MATCH(I3079,'Raw Material'!$A$1:$A$75,0),(MATCH(G3079,'Raw Material'!$A$1:$J$1,0))))</f>
        <v/>
      </c>
      <c r="AK3079" s="13" t="str">
        <f t="shared" si="1412"/>
        <v>YANLIŞRM</v>
      </c>
      <c r="AL3079" s="153" t="str">
        <f t="shared" si="1413"/>
        <v/>
      </c>
    </row>
    <row r="3080" spans="1:38" ht="16.5" customHeight="1">
      <c r="A3080" s="161"/>
      <c r="B3080" s="166"/>
      <c r="C3080" s="167"/>
      <c r="D3080" s="156"/>
      <c r="E3080" s="156"/>
      <c r="F3080" s="173"/>
      <c r="G3080" s="181"/>
      <c r="H3080" s="182"/>
      <c r="I3080" s="182"/>
      <c r="J3080" s="182"/>
      <c r="K3080" s="32"/>
      <c r="L3080" s="178"/>
      <c r="M3080" s="178"/>
      <c r="N3080" s="81"/>
      <c r="O3080" s="185"/>
      <c r="P3080" s="103"/>
      <c r="Q3080" s="84" t="str">
        <f t="shared" si="1414"/>
        <v/>
      </c>
      <c r="R3080" s="159"/>
      <c r="S3080" s="28" t="str" cm="1">
        <f t="array" aca="1" ref="S3080" ca="1">IF(INDIRECT("A"&amp;114+$U3080)&lt;&gt;"",114+$U3080,"")</f>
        <v/>
      </c>
      <c r="T3080" s="28" t="str">
        <f t="shared" ca="1" si="1415"/>
        <v>$B</v>
      </c>
      <c r="U3080" s="29">
        <f t="shared" si="1421"/>
        <v>2964</v>
      </c>
      <c r="V3080" s="29">
        <v>247.16666666668601</v>
      </c>
      <c r="W3080" s="29">
        <f t="shared" si="1393"/>
        <v>247</v>
      </c>
      <c r="X3080" s="41" t="str" cm="1">
        <f t="array" aca="1" ref="X3080" ca="1">IFERROR(INDEX('PC&amp;PD'!$A$1:$AP$15,ROW('PC&amp;PD'!$A$15),MATCH(INDIRECT(T3080),'PC&amp;PD'!$A$1:$AP$1,0)),"")</f>
        <v/>
      </c>
      <c r="Z3080" s="155"/>
      <c r="AA3080" s="13" t="str">
        <f t="shared" si="1411"/>
        <v/>
      </c>
      <c r="AB3080" s="155"/>
      <c r="AC3080" s="13" t="str">
        <f t="shared" ca="1" si="1416"/>
        <v>$AB</v>
      </c>
      <c r="AD3080" s="13" t="str" cm="1">
        <f t="array" aca="1" ref="AD3080" ca="1">IFERROR(IF((LEFT(INDIRECT("$F"&amp;$S3080),4))="GOTS",IF($G3080="Organic","GOTS_Organic_raw",(IF($G3080="Responsible","GOTS_Responsible",(IF($G3080="No Attribute (Conventional)","GOTS_conventional",(IF($G3080="Recycled Pre/Post-Consumer","GOTS_pre_post",(IF($G3080="In-Conversion","GOTS_in_conversion",(IF($G3080="Sustainably Sourced","Sustainably_sourced",""))))))))))),IF($G3080="Organic","Organic",(IF($G3080="Responsible","Responsible",(IF($G3080="No Attribute (Conventional)","No_Attribute_Conventional",(IF($G3080="Recycled Pre/Post-Consumer","Recycled_Pre_Post_Consumer",(IF($G3080="In-Conversion","In_Conversion",(IF($G3080="Recycled Pre-Consumer","Recycled_Pre_Consumer",(IF($G3080="Recycled Post-Consumer","Recycled_Post_Consumer",(IF($G3080="Sustainably Sourced","Sustainably_sourced","")))))))))))))))),"")</f>
        <v/>
      </c>
      <c r="AE3080" s="13" t="e" cm="1">
        <f t="array" aca="1" ref="AE3080" ca="1">IF(INDIRECT("$F"&amp;$S3080)="","",IF(LEFT(INDIRECT("$F"&amp;$S3080),3)="GRS","GRS_RCS_RM",IF((LEFT(INDIRECT("$F"&amp;$S3080),3))="RCS","GRS_RCS_RM",IF(INDIRECT("$F"&amp;$S3080)="OCS (No Label)","OCS_Conversion_RM",IF(LEFT(INDIRECT("$F"&amp;$S3080),3)="OCS","OCS_RM",IF(RIGHT(INDIRECT("$F"&amp;$S3080),10)="conversion","GOTS_RM_conversion",IF((LEFT(INDIRECT("$F"&amp;$S3080),4))="GOTS","GOTS_RM","Responsible_RM")))))))</f>
        <v>#REF!</v>
      </c>
      <c r="AF3080" s="13" t="str" cm="1">
        <f t="array" aca="1" ref="AF3080" ca="1">IF($S3080="","",INDIRECT("$Z"&amp;$S3080))</f>
        <v/>
      </c>
      <c r="AG3080" s="155"/>
      <c r="AH3080" s="13" t="str" cm="1">
        <f t="array" aca="1" ref="AH3080" ca="1">IFERROR(INDIRECT("$ag"&amp;S3080),"")</f>
        <v/>
      </c>
      <c r="AI3080" s="13" t="e" cm="1">
        <f t="array" aca="1" ref="AI3080" ca="1">INDIRECT("O"&amp;S3079)</f>
        <v>#REF!</v>
      </c>
      <c r="AJ3080" s="13" t="str">
        <f>IF($I3080="","",INDEX('Raw Material'!$A$1:$J$75,MATCH(I3080,'Raw Material'!$A$1:$A$75,0),(MATCH(G3080,'Raw Material'!$A$1:$J$1,0))))</f>
        <v/>
      </c>
      <c r="AK3080" s="13" t="str">
        <f t="shared" si="1412"/>
        <v>YANLIŞRM</v>
      </c>
      <c r="AL3080" s="153" t="str">
        <f t="shared" si="1413"/>
        <v/>
      </c>
    </row>
    <row r="3081" spans="1:38" ht="16.5" customHeight="1">
      <c r="A3081" s="161"/>
      <c r="B3081" s="166"/>
      <c r="C3081" s="167"/>
      <c r="D3081" s="156"/>
      <c r="E3081" s="156"/>
      <c r="F3081" s="174"/>
      <c r="G3081" s="181"/>
      <c r="H3081" s="182"/>
      <c r="I3081" s="182"/>
      <c r="J3081" s="182"/>
      <c r="K3081" s="32"/>
      <c r="L3081" s="178"/>
      <c r="M3081" s="178"/>
      <c r="N3081" s="81"/>
      <c r="O3081" s="185"/>
      <c r="P3081" s="103"/>
      <c r="Q3081" s="84" t="str">
        <f t="shared" si="1414"/>
        <v/>
      </c>
      <c r="R3081" s="159"/>
      <c r="S3081" s="28" t="str" cm="1">
        <f t="array" aca="1" ref="S3081" ca="1">IF(INDIRECT("A"&amp;114+$U3081)&lt;&gt;"",114+$U3081,"")</f>
        <v/>
      </c>
      <c r="T3081" s="28" t="str">
        <f t="shared" ca="1" si="1415"/>
        <v>$B</v>
      </c>
      <c r="U3081" s="29">
        <f t="shared" si="1421"/>
        <v>2964</v>
      </c>
      <c r="V3081" s="29">
        <v>247.25000000001901</v>
      </c>
      <c r="W3081" s="29">
        <f t="shared" ref="W3081:W3144" si="1426">ROUNDDOWN(V3081,0)</f>
        <v>247</v>
      </c>
      <c r="X3081" s="41" t="str" cm="1">
        <f t="array" aca="1" ref="X3081" ca="1">IFERROR(INDEX('PC&amp;PD'!$A$1:$AP$15,ROW('PC&amp;PD'!$A$15),MATCH(INDIRECT(T3081),'PC&amp;PD'!$A$1:$AP$1,0)),"")</f>
        <v/>
      </c>
      <c r="Z3081" s="155"/>
      <c r="AA3081" s="13" t="str">
        <f t="shared" si="1411"/>
        <v/>
      </c>
      <c r="AB3081" s="155"/>
      <c r="AC3081" s="13" t="str">
        <f t="shared" ca="1" si="1416"/>
        <v>$AB</v>
      </c>
      <c r="AD3081" s="13" t="str" cm="1">
        <f t="array" aca="1" ref="AD3081" ca="1">IFERROR(IF((LEFT(INDIRECT("$F"&amp;$S3081),4))="GOTS",IF($G3081="Organic","GOTS_Organic_raw",(IF($G3081="Responsible","GOTS_Responsible",(IF($G3081="No Attribute (Conventional)","GOTS_conventional",(IF($G3081="Recycled Pre/Post-Consumer","GOTS_pre_post",(IF($G3081="In-Conversion","GOTS_in_conversion",(IF($G3081="Sustainably Sourced","Sustainably_sourced",""))))))))))),IF($G3081="Organic","Organic",(IF($G3081="Responsible","Responsible",(IF($G3081="No Attribute (Conventional)","No_Attribute_Conventional",(IF($G3081="Recycled Pre/Post-Consumer","Recycled_Pre_Post_Consumer",(IF($G3081="In-Conversion","In_Conversion",(IF($G3081="Recycled Pre-Consumer","Recycled_Pre_Consumer",(IF($G3081="Recycled Post-Consumer","Recycled_Post_Consumer",(IF($G3081="Sustainably Sourced","Sustainably_sourced","")))))))))))))))),"")</f>
        <v/>
      </c>
      <c r="AE3081" s="13" t="e" cm="1">
        <f t="array" aca="1" ref="AE3081" ca="1">IF(INDIRECT("$F"&amp;$S3081)="","",IF(LEFT(INDIRECT("$F"&amp;$S3081),3)="GRS","GRS_RCS_RM",IF((LEFT(INDIRECT("$F"&amp;$S3081),3))="RCS","GRS_RCS_RM",IF(INDIRECT("$F"&amp;$S3081)="OCS (No Label)","OCS_Conversion_RM",IF(LEFT(INDIRECT("$F"&amp;$S3081),3)="OCS","OCS_RM",IF(RIGHT(INDIRECT("$F"&amp;$S3081),10)="conversion","GOTS_RM_conversion",IF((LEFT(INDIRECT("$F"&amp;$S3081),4))="GOTS","GOTS_RM","Responsible_RM")))))))</f>
        <v>#REF!</v>
      </c>
      <c r="AF3081" s="13" t="str" cm="1">
        <f t="array" aca="1" ref="AF3081" ca="1">IF($S3081="","",INDIRECT("$Z"&amp;$S3081))</f>
        <v/>
      </c>
      <c r="AG3081" s="155"/>
      <c r="AH3081" s="13" t="str" cm="1">
        <f t="array" aca="1" ref="AH3081" ca="1">IFERROR(INDIRECT("$ag"&amp;S3081),"")</f>
        <v/>
      </c>
      <c r="AI3081" s="13" t="e" cm="1">
        <f t="array" aca="1" ref="AI3081" ca="1">INDIRECT("O"&amp;S3080)</f>
        <v>#REF!</v>
      </c>
      <c r="AJ3081" s="13" t="str">
        <f>IF($I3081="","",INDEX('Raw Material'!$A$1:$J$75,MATCH(I3081,'Raw Material'!$A$1:$A$75,0),(MATCH(G3081,'Raw Material'!$A$1:$J$1,0))))</f>
        <v/>
      </c>
      <c r="AK3081" s="13" t="str">
        <f t="shared" si="1412"/>
        <v>YANLIŞRM</v>
      </c>
      <c r="AL3081" s="153" t="str">
        <f t="shared" si="1413"/>
        <v/>
      </c>
    </row>
    <row r="3082" spans="1:38" ht="16.5" customHeight="1">
      <c r="A3082" s="161"/>
      <c r="B3082" s="166"/>
      <c r="C3082" s="167"/>
      <c r="D3082" s="156"/>
      <c r="E3082" s="156"/>
      <c r="F3082" s="174"/>
      <c r="G3082" s="181"/>
      <c r="H3082" s="182"/>
      <c r="I3082" s="182"/>
      <c r="J3082" s="182"/>
      <c r="K3082" s="32"/>
      <c r="L3082" s="178"/>
      <c r="M3082" s="178"/>
      <c r="N3082" s="81"/>
      <c r="O3082" s="185"/>
      <c r="P3082" s="103"/>
      <c r="Q3082" s="84" t="str">
        <f t="shared" si="1414"/>
        <v/>
      </c>
      <c r="R3082" s="159"/>
      <c r="S3082" s="28" t="str" cm="1">
        <f t="array" aca="1" ref="S3082" ca="1">IF(INDIRECT("A"&amp;114+$U3082)&lt;&gt;"",114+$U3082,"")</f>
        <v/>
      </c>
      <c r="T3082" s="28" t="str">
        <f t="shared" ca="1" si="1415"/>
        <v>$B</v>
      </c>
      <c r="U3082" s="29">
        <f t="shared" si="1421"/>
        <v>2964</v>
      </c>
      <c r="V3082" s="29">
        <v>247.33333333335301</v>
      </c>
      <c r="W3082" s="29">
        <f t="shared" si="1426"/>
        <v>247</v>
      </c>
      <c r="X3082" s="41" t="str" cm="1">
        <f t="array" aca="1" ref="X3082" ca="1">IFERROR(INDEX('PC&amp;PD'!$A$1:$AP$15,ROW('PC&amp;PD'!$A$15),MATCH(INDIRECT(T3082),'PC&amp;PD'!$A$1:$AP$1,0)),"")</f>
        <v/>
      </c>
      <c r="Z3082" s="155"/>
      <c r="AA3082" s="13" t="str">
        <f t="shared" si="1411"/>
        <v/>
      </c>
      <c r="AB3082" s="155"/>
      <c r="AC3082" s="13" t="str">
        <f t="shared" ca="1" si="1416"/>
        <v>$AB</v>
      </c>
      <c r="AD3082" s="13" t="str" cm="1">
        <f t="array" aca="1" ref="AD3082" ca="1">IFERROR(IF((LEFT(INDIRECT("$F"&amp;$S3082),4))="GOTS",IF($G3082="Organic","GOTS_Organic_raw",(IF($G3082="Responsible","GOTS_Responsible",(IF($G3082="No Attribute (Conventional)","GOTS_conventional",(IF($G3082="Recycled Pre/Post-Consumer","GOTS_pre_post",(IF($G3082="In-Conversion","GOTS_in_conversion",(IF($G3082="Sustainably Sourced","Sustainably_sourced",""))))))))))),IF($G3082="Organic","Organic",(IF($G3082="Responsible","Responsible",(IF($G3082="No Attribute (Conventional)","No_Attribute_Conventional",(IF($G3082="Recycled Pre/Post-Consumer","Recycled_Pre_Post_Consumer",(IF($G3082="In-Conversion","In_Conversion",(IF($G3082="Recycled Pre-Consumer","Recycled_Pre_Consumer",(IF($G3082="Recycled Post-Consumer","Recycled_Post_Consumer",(IF($G3082="Sustainably Sourced","Sustainably_sourced","")))))))))))))))),"")</f>
        <v/>
      </c>
      <c r="AE3082" s="13" t="e" cm="1">
        <f t="array" aca="1" ref="AE3082" ca="1">IF(INDIRECT("$F"&amp;$S3082)="","",IF(LEFT(INDIRECT("$F"&amp;$S3082),3)="GRS","GRS_RCS_RM",IF((LEFT(INDIRECT("$F"&amp;$S3082),3))="RCS","GRS_RCS_RM",IF(INDIRECT("$F"&amp;$S3082)="OCS (No Label)","OCS_Conversion_RM",IF(LEFT(INDIRECT("$F"&amp;$S3082),3)="OCS","OCS_RM",IF(RIGHT(INDIRECT("$F"&amp;$S3082),10)="conversion","GOTS_RM_conversion",IF((LEFT(INDIRECT("$F"&amp;$S3082),4))="GOTS","GOTS_RM","Responsible_RM")))))))</f>
        <v>#REF!</v>
      </c>
      <c r="AF3082" s="13" t="str" cm="1">
        <f t="array" aca="1" ref="AF3082" ca="1">IF($S3082="","",INDIRECT("$Z"&amp;$S3082))</f>
        <v/>
      </c>
      <c r="AG3082" s="155"/>
      <c r="AH3082" s="13" t="str" cm="1">
        <f t="array" aca="1" ref="AH3082" ca="1">IFERROR(INDIRECT("$ag"&amp;S3082),"")</f>
        <v/>
      </c>
      <c r="AI3082" s="13" t="e" cm="1">
        <f t="array" aca="1" ref="AI3082" ca="1">INDIRECT("O"&amp;S3081)</f>
        <v>#REF!</v>
      </c>
      <c r="AJ3082" s="13" t="str">
        <f>IF($I3082="","",INDEX('Raw Material'!$A$1:$J$75,MATCH(I3082,'Raw Material'!$A$1:$A$75,0),(MATCH(G3082,'Raw Material'!$A$1:$J$1,0))))</f>
        <v/>
      </c>
      <c r="AK3082" s="13" t="str">
        <f t="shared" si="1412"/>
        <v>YANLIŞRM</v>
      </c>
      <c r="AL3082" s="153" t="str">
        <f t="shared" si="1413"/>
        <v/>
      </c>
    </row>
    <row r="3083" spans="1:38" ht="16.5" customHeight="1">
      <c r="A3083" s="161"/>
      <c r="B3083" s="166"/>
      <c r="C3083" s="167"/>
      <c r="D3083" s="156"/>
      <c r="E3083" s="156"/>
      <c r="F3083" s="174"/>
      <c r="G3083" s="181"/>
      <c r="H3083" s="182"/>
      <c r="I3083" s="182"/>
      <c r="J3083" s="182"/>
      <c r="K3083" s="32"/>
      <c r="L3083" s="178"/>
      <c r="M3083" s="178"/>
      <c r="N3083" s="81"/>
      <c r="O3083" s="185"/>
      <c r="P3083" s="103"/>
      <c r="Q3083" s="84" t="str">
        <f t="shared" si="1414"/>
        <v/>
      </c>
      <c r="R3083" s="159"/>
      <c r="S3083" s="28" t="str" cm="1">
        <f t="array" aca="1" ref="S3083" ca="1">IF(INDIRECT("A"&amp;114+$U3083)&lt;&gt;"",114+$U3083,"")</f>
        <v/>
      </c>
      <c r="T3083" s="28" t="str">
        <f t="shared" ca="1" si="1415"/>
        <v>$B</v>
      </c>
      <c r="U3083" s="29">
        <f t="shared" si="1421"/>
        <v>2964</v>
      </c>
      <c r="V3083" s="29">
        <v>247.41666666668601</v>
      </c>
      <c r="W3083" s="29">
        <f t="shared" si="1426"/>
        <v>247</v>
      </c>
      <c r="X3083" s="41" t="str" cm="1">
        <f t="array" aca="1" ref="X3083" ca="1">IFERROR(INDEX('PC&amp;PD'!$A$1:$AP$15,ROW('PC&amp;PD'!$A$15),MATCH(INDIRECT(T3083),'PC&amp;PD'!$A$1:$AP$1,0)),"")</f>
        <v/>
      </c>
      <c r="Z3083" s="155"/>
      <c r="AA3083" s="13" t="str">
        <f t="shared" si="1411"/>
        <v/>
      </c>
      <c r="AB3083" s="155"/>
      <c r="AC3083" s="13" t="str">
        <f t="shared" ca="1" si="1416"/>
        <v>$AB</v>
      </c>
      <c r="AD3083" s="13" t="str" cm="1">
        <f t="array" aca="1" ref="AD3083" ca="1">IFERROR(IF((LEFT(INDIRECT("$F"&amp;$S3083),4))="GOTS",IF($G3083="Organic","GOTS_Organic_raw",(IF($G3083="Responsible","GOTS_Responsible",(IF($G3083="No Attribute (Conventional)","GOTS_conventional",(IF($G3083="Recycled Pre/Post-Consumer","GOTS_pre_post",(IF($G3083="In-Conversion","GOTS_in_conversion",(IF($G3083="Sustainably Sourced","Sustainably_sourced",""))))))))))),IF($G3083="Organic","Organic",(IF($G3083="Responsible","Responsible",(IF($G3083="No Attribute (Conventional)","No_Attribute_Conventional",(IF($G3083="Recycled Pre/Post-Consumer","Recycled_Pre_Post_Consumer",(IF($G3083="In-Conversion","In_Conversion",(IF($G3083="Recycled Pre-Consumer","Recycled_Pre_Consumer",(IF($G3083="Recycled Post-Consumer","Recycled_Post_Consumer",(IF($G3083="Sustainably Sourced","Sustainably_sourced","")))))))))))))))),"")</f>
        <v/>
      </c>
      <c r="AE3083" s="13" t="e" cm="1">
        <f t="array" aca="1" ref="AE3083" ca="1">IF(INDIRECT("$F"&amp;$S3083)="","",IF(LEFT(INDIRECT("$F"&amp;$S3083),3)="GRS","GRS_RCS_RM",IF((LEFT(INDIRECT("$F"&amp;$S3083),3))="RCS","GRS_RCS_RM",IF(INDIRECT("$F"&amp;$S3083)="OCS (No Label)","OCS_Conversion_RM",IF(LEFT(INDIRECT("$F"&amp;$S3083),3)="OCS","OCS_RM",IF(RIGHT(INDIRECT("$F"&amp;$S3083),10)="conversion","GOTS_RM_conversion",IF((LEFT(INDIRECT("$F"&amp;$S3083),4))="GOTS","GOTS_RM","Responsible_RM")))))))</f>
        <v>#REF!</v>
      </c>
      <c r="AF3083" s="13" t="str" cm="1">
        <f t="array" aca="1" ref="AF3083" ca="1">IF($S3083="","",INDIRECT("$Z"&amp;$S3083))</f>
        <v/>
      </c>
      <c r="AG3083" s="155"/>
      <c r="AH3083" s="13" t="str" cm="1">
        <f t="array" aca="1" ref="AH3083" ca="1">IFERROR(INDIRECT("$ag"&amp;S3083),"")</f>
        <v/>
      </c>
      <c r="AI3083" s="13" t="e" cm="1">
        <f t="array" aca="1" ref="AI3083" ca="1">INDIRECT("O"&amp;S3082)</f>
        <v>#REF!</v>
      </c>
      <c r="AJ3083" s="13" t="str">
        <f>IF($I3083="","",INDEX('Raw Material'!$A$1:$J$75,MATCH(I3083,'Raw Material'!$A$1:$A$75,0),(MATCH(G3083,'Raw Material'!$A$1:$J$1,0))))</f>
        <v/>
      </c>
      <c r="AK3083" s="13" t="str">
        <f t="shared" si="1412"/>
        <v>YANLIŞRM</v>
      </c>
      <c r="AL3083" s="153" t="str">
        <f t="shared" si="1413"/>
        <v/>
      </c>
    </row>
    <row r="3084" spans="1:38" ht="16.5" customHeight="1">
      <c r="A3084" s="162"/>
      <c r="B3084" s="168"/>
      <c r="C3084" s="169"/>
      <c r="D3084" s="156"/>
      <c r="E3084" s="156"/>
      <c r="F3084" s="175"/>
      <c r="G3084" s="181"/>
      <c r="H3084" s="182"/>
      <c r="I3084" s="182"/>
      <c r="J3084" s="182"/>
      <c r="K3084" s="32"/>
      <c r="L3084" s="179"/>
      <c r="M3084" s="179"/>
      <c r="N3084" s="81"/>
      <c r="O3084" s="185"/>
      <c r="P3084" s="103"/>
      <c r="Q3084" s="84" t="str">
        <f t="shared" si="1414"/>
        <v/>
      </c>
      <c r="R3084" s="159"/>
      <c r="S3084" s="28" t="str" cm="1">
        <f t="array" aca="1" ref="S3084" ca="1">IF(INDIRECT("A"&amp;114+$U3084)&lt;&gt;"",114+$U3084,"")</f>
        <v/>
      </c>
      <c r="T3084" s="28" t="str">
        <f t="shared" ca="1" si="1415"/>
        <v>$B</v>
      </c>
      <c r="U3084" s="29">
        <f t="shared" si="1421"/>
        <v>2964</v>
      </c>
      <c r="V3084" s="29">
        <v>247.50000000001901</v>
      </c>
      <c r="W3084" s="29">
        <f t="shared" si="1426"/>
        <v>247</v>
      </c>
      <c r="X3084" s="41" t="str" cm="1">
        <f t="array" aca="1" ref="X3084" ca="1">IFERROR(INDEX('PC&amp;PD'!$A$1:$AP$15,ROW('PC&amp;PD'!$A$15),MATCH(INDIRECT(T3084),'PC&amp;PD'!$A$1:$AP$1,0)),"")</f>
        <v/>
      </c>
      <c r="Z3084" s="155"/>
      <c r="AA3084" s="13" t="str">
        <f t="shared" si="1411"/>
        <v/>
      </c>
      <c r="AB3084" s="155"/>
      <c r="AC3084" s="13" t="str">
        <f t="shared" ca="1" si="1416"/>
        <v>$AB</v>
      </c>
      <c r="AD3084" s="13" t="str" cm="1">
        <f t="array" aca="1" ref="AD3084" ca="1">IFERROR(IF((LEFT(INDIRECT("$F"&amp;$S3084),4))="GOTS",IF($G3084="Organic","GOTS_Organic_raw",(IF($G3084="Responsible","GOTS_Responsible",(IF($G3084="No Attribute (Conventional)","GOTS_conventional",(IF($G3084="Recycled Pre/Post-Consumer","GOTS_pre_post",(IF($G3084="In-Conversion","GOTS_in_conversion",(IF($G3084="Sustainably Sourced","Sustainably_sourced",""))))))))))),IF($G3084="Organic","Organic",(IF($G3084="Responsible","Responsible",(IF($G3084="No Attribute (Conventional)","No_Attribute_Conventional",(IF($G3084="Recycled Pre/Post-Consumer","Recycled_Pre_Post_Consumer",(IF($G3084="In-Conversion","In_Conversion",(IF($G3084="Recycled Pre-Consumer","Recycled_Pre_Consumer",(IF($G3084="Recycled Post-Consumer","Recycled_Post_Consumer",(IF($G3084="Sustainably Sourced","Sustainably_sourced","")))))))))))))))),"")</f>
        <v/>
      </c>
      <c r="AE3084" s="13" t="e" cm="1">
        <f t="array" aca="1" ref="AE3084" ca="1">IF(INDIRECT("$F"&amp;$S3084)="","",IF(LEFT(INDIRECT("$F"&amp;$S3084),3)="GRS","GRS_RCS_RM",IF((LEFT(INDIRECT("$F"&amp;$S3084),3))="RCS","GRS_RCS_RM",IF(INDIRECT("$F"&amp;$S3084)="OCS (No Label)","OCS_Conversion_RM",IF(LEFT(INDIRECT("$F"&amp;$S3084),3)="OCS","OCS_RM",IF(RIGHT(INDIRECT("$F"&amp;$S3084),10)="conversion","GOTS_RM_conversion",IF((LEFT(INDIRECT("$F"&amp;$S3084),4))="GOTS","GOTS_RM","Responsible_RM")))))))</f>
        <v>#REF!</v>
      </c>
      <c r="AF3084" s="13" t="str" cm="1">
        <f t="array" aca="1" ref="AF3084" ca="1">IF($S3084="","",INDIRECT("$Z"&amp;$S3084))</f>
        <v/>
      </c>
      <c r="AG3084" s="155"/>
      <c r="AH3084" s="13" t="str" cm="1">
        <f t="array" aca="1" ref="AH3084" ca="1">IFERROR(INDIRECT("$ag"&amp;S3084),"")</f>
        <v/>
      </c>
      <c r="AI3084" s="13" t="e" cm="1">
        <f t="array" aca="1" ref="AI3084" ca="1">INDIRECT("O"&amp;S3083)</f>
        <v>#REF!</v>
      </c>
      <c r="AJ3084" s="13" t="str">
        <f>IF($I3084="","",INDEX('Raw Material'!$A$1:$J$75,MATCH(I3084,'Raw Material'!$A$1:$A$75,0),(MATCH(G3084,'Raw Material'!$A$1:$J$1,0))))</f>
        <v/>
      </c>
      <c r="AK3084" s="13" t="str">
        <f t="shared" si="1412"/>
        <v>YANLIŞRM</v>
      </c>
      <c r="AL3084" s="153" t="str">
        <f t="shared" si="1413"/>
        <v/>
      </c>
    </row>
    <row r="3085" spans="1:38" ht="16.5" customHeight="1">
      <c r="A3085" s="162"/>
      <c r="B3085" s="168"/>
      <c r="C3085" s="169"/>
      <c r="D3085" s="156"/>
      <c r="E3085" s="156"/>
      <c r="F3085" s="175"/>
      <c r="G3085" s="181"/>
      <c r="H3085" s="182"/>
      <c r="I3085" s="182"/>
      <c r="J3085" s="182"/>
      <c r="K3085" s="32"/>
      <c r="L3085" s="179"/>
      <c r="M3085" s="179"/>
      <c r="N3085" s="81"/>
      <c r="O3085" s="185"/>
      <c r="P3085" s="103"/>
      <c r="Q3085" s="84" t="str">
        <f t="shared" si="1414"/>
        <v/>
      </c>
      <c r="R3085" s="159"/>
      <c r="S3085" s="28" t="str" cm="1">
        <f t="array" aca="1" ref="S3085" ca="1">IF(INDIRECT("A"&amp;114+$U3085)&lt;&gt;"",114+$U3085,"")</f>
        <v/>
      </c>
      <c r="T3085" s="28" t="str">
        <f t="shared" ca="1" si="1415"/>
        <v>$B</v>
      </c>
      <c r="U3085" s="29">
        <f t="shared" si="1421"/>
        <v>2964</v>
      </c>
      <c r="V3085" s="29">
        <v>247.58333333335301</v>
      </c>
      <c r="W3085" s="29">
        <f t="shared" si="1426"/>
        <v>247</v>
      </c>
      <c r="X3085" s="41" t="str" cm="1">
        <f t="array" aca="1" ref="X3085" ca="1">IFERROR(INDEX('PC&amp;PD'!$A$1:$AP$15,ROW('PC&amp;PD'!$A$15),MATCH(INDIRECT(T3085),'PC&amp;PD'!$A$1:$AP$1,0)),"")</f>
        <v/>
      </c>
      <c r="Z3085" s="155"/>
      <c r="AA3085" s="13" t="str">
        <f t="shared" si="1411"/>
        <v/>
      </c>
      <c r="AB3085" s="155"/>
      <c r="AC3085" s="13" t="str">
        <f t="shared" ca="1" si="1416"/>
        <v>$AB</v>
      </c>
      <c r="AD3085" s="13" t="str" cm="1">
        <f t="array" aca="1" ref="AD3085" ca="1">IFERROR(IF((LEFT(INDIRECT("$F"&amp;$S3085),4))="GOTS",IF($G3085="Organic","GOTS_Organic_raw",(IF($G3085="Responsible","GOTS_Responsible",(IF($G3085="No Attribute (Conventional)","GOTS_conventional",(IF($G3085="Recycled Pre/Post-Consumer","GOTS_pre_post",(IF($G3085="In-Conversion","GOTS_in_conversion",(IF($G3085="Sustainably Sourced","Sustainably_sourced",""))))))))))),IF($G3085="Organic","Organic",(IF($G3085="Responsible","Responsible",(IF($G3085="No Attribute (Conventional)","No_Attribute_Conventional",(IF($G3085="Recycled Pre/Post-Consumer","Recycled_Pre_Post_Consumer",(IF($G3085="In-Conversion","In_Conversion",(IF($G3085="Recycled Pre-Consumer","Recycled_Pre_Consumer",(IF($G3085="Recycled Post-Consumer","Recycled_Post_Consumer",(IF($G3085="Sustainably Sourced","Sustainably_sourced","")))))))))))))))),"")</f>
        <v/>
      </c>
      <c r="AE3085" s="13" t="e" cm="1">
        <f t="array" aca="1" ref="AE3085" ca="1">IF(INDIRECT("$F"&amp;$S3085)="","",IF(LEFT(INDIRECT("$F"&amp;$S3085),3)="GRS","GRS_RCS_RM",IF((LEFT(INDIRECT("$F"&amp;$S3085),3))="RCS","GRS_RCS_RM",IF(INDIRECT("$F"&amp;$S3085)="OCS (No Label)","OCS_Conversion_RM",IF(LEFT(INDIRECT("$F"&amp;$S3085),3)="OCS","OCS_RM",IF(RIGHT(INDIRECT("$F"&amp;$S3085),10)="conversion","GOTS_RM_conversion",IF((LEFT(INDIRECT("$F"&amp;$S3085),4))="GOTS","GOTS_RM","Responsible_RM")))))))</f>
        <v>#REF!</v>
      </c>
      <c r="AF3085" s="13" t="str" cm="1">
        <f t="array" aca="1" ref="AF3085" ca="1">IF($S3085="","",INDIRECT("$Z"&amp;$S3085))</f>
        <v/>
      </c>
      <c r="AG3085" s="155"/>
      <c r="AH3085" s="13" t="str" cm="1">
        <f t="array" aca="1" ref="AH3085" ca="1">IFERROR(INDIRECT("$ag"&amp;S3085),"")</f>
        <v/>
      </c>
      <c r="AI3085" s="13" t="e" cm="1">
        <f t="array" aca="1" ref="AI3085" ca="1">INDIRECT("O"&amp;S3084)</f>
        <v>#REF!</v>
      </c>
      <c r="AJ3085" s="13" t="str">
        <f>IF($I3085="","",INDEX('Raw Material'!$A$1:$J$75,MATCH(I3085,'Raw Material'!$A$1:$A$75,0),(MATCH(G3085,'Raw Material'!$A$1:$J$1,0))))</f>
        <v/>
      </c>
      <c r="AK3085" s="13" t="str">
        <f t="shared" si="1412"/>
        <v>YANLIŞRM</v>
      </c>
      <c r="AL3085" s="153" t="str">
        <f t="shared" si="1413"/>
        <v/>
      </c>
    </row>
    <row r="3086" spans="1:38" ht="16.5" customHeight="1">
      <c r="A3086" s="162"/>
      <c r="B3086" s="168"/>
      <c r="C3086" s="169"/>
      <c r="D3086" s="156"/>
      <c r="E3086" s="156"/>
      <c r="F3086" s="175"/>
      <c r="G3086" s="181"/>
      <c r="H3086" s="182"/>
      <c r="I3086" s="182"/>
      <c r="J3086" s="182"/>
      <c r="K3086" s="32"/>
      <c r="L3086" s="179"/>
      <c r="M3086" s="179"/>
      <c r="N3086" s="81"/>
      <c r="O3086" s="185"/>
      <c r="P3086" s="103"/>
      <c r="Q3086" s="84" t="str">
        <f t="shared" si="1414"/>
        <v/>
      </c>
      <c r="R3086" s="159"/>
      <c r="S3086" s="28" t="str" cm="1">
        <f t="array" aca="1" ref="S3086" ca="1">IF(INDIRECT("A"&amp;114+$U3086)&lt;&gt;"",114+$U3086,"")</f>
        <v/>
      </c>
      <c r="T3086" s="28" t="str">
        <f t="shared" ca="1" si="1415"/>
        <v>$B</v>
      </c>
      <c r="U3086" s="29">
        <f t="shared" si="1421"/>
        <v>2964</v>
      </c>
      <c r="V3086" s="29">
        <v>247.66666666668601</v>
      </c>
      <c r="W3086" s="29">
        <f t="shared" si="1426"/>
        <v>247</v>
      </c>
      <c r="X3086" s="41" t="str" cm="1">
        <f t="array" aca="1" ref="X3086" ca="1">IFERROR(INDEX('PC&amp;PD'!$A$1:$AP$15,ROW('PC&amp;PD'!$A$15),MATCH(INDIRECT(T3086),'PC&amp;PD'!$A$1:$AP$1,0)),"")</f>
        <v/>
      </c>
      <c r="Z3086" s="155"/>
      <c r="AA3086" s="13" t="str">
        <f t="shared" si="1411"/>
        <v/>
      </c>
      <c r="AB3086" s="155"/>
      <c r="AC3086" s="13" t="str">
        <f t="shared" ca="1" si="1416"/>
        <v>$AB</v>
      </c>
      <c r="AD3086" s="13" t="str" cm="1">
        <f t="array" aca="1" ref="AD3086" ca="1">IFERROR(IF((LEFT(INDIRECT("$F"&amp;$S3086),4))="GOTS",IF($G3086="Organic","GOTS_Organic_raw",(IF($G3086="Responsible","GOTS_Responsible",(IF($G3086="No Attribute (Conventional)","GOTS_conventional",(IF($G3086="Recycled Pre/Post-Consumer","GOTS_pre_post",(IF($G3086="In-Conversion","GOTS_in_conversion",(IF($G3086="Sustainably Sourced","Sustainably_sourced",""))))))))))),IF($G3086="Organic","Organic",(IF($G3086="Responsible","Responsible",(IF($G3086="No Attribute (Conventional)","No_Attribute_Conventional",(IF($G3086="Recycled Pre/Post-Consumer","Recycled_Pre_Post_Consumer",(IF($G3086="In-Conversion","In_Conversion",(IF($G3086="Recycled Pre-Consumer","Recycled_Pre_Consumer",(IF($G3086="Recycled Post-Consumer","Recycled_Post_Consumer",(IF($G3086="Sustainably Sourced","Sustainably_sourced","")))))))))))))))),"")</f>
        <v/>
      </c>
      <c r="AE3086" s="13" t="e" cm="1">
        <f t="array" aca="1" ref="AE3086" ca="1">IF(INDIRECT("$F"&amp;$S3086)="","",IF(LEFT(INDIRECT("$F"&amp;$S3086),3)="GRS","GRS_RCS_RM",IF((LEFT(INDIRECT("$F"&amp;$S3086),3))="RCS","GRS_RCS_RM",IF(INDIRECT("$F"&amp;$S3086)="OCS (No Label)","OCS_Conversion_RM",IF(LEFT(INDIRECT("$F"&amp;$S3086),3)="OCS","OCS_RM",IF(RIGHT(INDIRECT("$F"&amp;$S3086),10)="conversion","GOTS_RM_conversion",IF((LEFT(INDIRECT("$F"&amp;$S3086),4))="GOTS","GOTS_RM","Responsible_RM")))))))</f>
        <v>#REF!</v>
      </c>
      <c r="AF3086" s="13" t="str" cm="1">
        <f t="array" aca="1" ref="AF3086" ca="1">IF($S3086="","",INDIRECT("$Z"&amp;$S3086))</f>
        <v/>
      </c>
      <c r="AG3086" s="155"/>
      <c r="AH3086" s="13" t="str" cm="1">
        <f t="array" aca="1" ref="AH3086" ca="1">IFERROR(INDIRECT("$ag"&amp;S3086),"")</f>
        <v/>
      </c>
      <c r="AI3086" s="13" t="e" cm="1">
        <f t="array" aca="1" ref="AI3086" ca="1">INDIRECT("O"&amp;S3085)</f>
        <v>#REF!</v>
      </c>
      <c r="AJ3086" s="13" t="str">
        <f>IF($I3086="","",INDEX('Raw Material'!$A$1:$J$75,MATCH(I3086,'Raw Material'!$A$1:$A$75,0),(MATCH(G3086,'Raw Material'!$A$1:$J$1,0))))</f>
        <v/>
      </c>
      <c r="AK3086" s="13" t="str">
        <f t="shared" si="1412"/>
        <v>YANLIŞRM</v>
      </c>
      <c r="AL3086" s="153" t="str">
        <f t="shared" si="1413"/>
        <v/>
      </c>
    </row>
    <row r="3087" spans="1:38" ht="16.5" customHeight="1">
      <c r="A3087" s="162"/>
      <c r="B3087" s="168"/>
      <c r="C3087" s="169"/>
      <c r="D3087" s="156"/>
      <c r="E3087" s="156"/>
      <c r="F3087" s="175"/>
      <c r="G3087" s="181"/>
      <c r="H3087" s="182"/>
      <c r="I3087" s="182"/>
      <c r="J3087" s="182"/>
      <c r="K3087" s="32"/>
      <c r="L3087" s="179"/>
      <c r="M3087" s="179"/>
      <c r="N3087" s="81"/>
      <c r="O3087" s="185"/>
      <c r="P3087" s="103"/>
      <c r="Q3087" s="84" t="str">
        <f t="shared" si="1414"/>
        <v/>
      </c>
      <c r="R3087" s="159"/>
      <c r="S3087" s="28" t="str" cm="1">
        <f t="array" aca="1" ref="S3087" ca="1">IF(INDIRECT("A"&amp;114+$U3087)&lt;&gt;"",114+$U3087,"")</f>
        <v/>
      </c>
      <c r="T3087" s="28" t="str">
        <f t="shared" ca="1" si="1415"/>
        <v>$B</v>
      </c>
      <c r="U3087" s="29">
        <f t="shared" si="1421"/>
        <v>2964</v>
      </c>
      <c r="V3087" s="29">
        <v>247.75000000001901</v>
      </c>
      <c r="W3087" s="29">
        <f t="shared" si="1426"/>
        <v>247</v>
      </c>
      <c r="X3087" s="41" t="str" cm="1">
        <f t="array" aca="1" ref="X3087" ca="1">IFERROR(INDEX('PC&amp;PD'!$A$1:$AP$15,ROW('PC&amp;PD'!$A$15),MATCH(INDIRECT(T3087),'PC&amp;PD'!$A$1:$AP$1,0)),"")</f>
        <v/>
      </c>
      <c r="Z3087" s="155"/>
      <c r="AA3087" s="13" t="str">
        <f t="shared" si="1411"/>
        <v/>
      </c>
      <c r="AB3087" s="155"/>
      <c r="AC3087" s="13" t="str">
        <f t="shared" ca="1" si="1416"/>
        <v>$AB</v>
      </c>
      <c r="AD3087" s="13" t="str" cm="1">
        <f t="array" aca="1" ref="AD3087" ca="1">IFERROR(IF((LEFT(INDIRECT("$F"&amp;$S3087),4))="GOTS",IF($G3087="Organic","GOTS_Organic_raw",(IF($G3087="Responsible","GOTS_Responsible",(IF($G3087="No Attribute (Conventional)","GOTS_conventional",(IF($G3087="Recycled Pre/Post-Consumer","GOTS_pre_post",(IF($G3087="In-Conversion","GOTS_in_conversion",(IF($G3087="Sustainably Sourced","Sustainably_sourced",""))))))))))),IF($G3087="Organic","Organic",(IF($G3087="Responsible","Responsible",(IF($G3087="No Attribute (Conventional)","No_Attribute_Conventional",(IF($G3087="Recycled Pre/Post-Consumer","Recycled_Pre_Post_Consumer",(IF($G3087="In-Conversion","In_Conversion",(IF($G3087="Recycled Pre-Consumer","Recycled_Pre_Consumer",(IF($G3087="Recycled Post-Consumer","Recycled_Post_Consumer",(IF($G3087="Sustainably Sourced","Sustainably_sourced","")))))))))))))))),"")</f>
        <v/>
      </c>
      <c r="AE3087" s="13" t="e" cm="1">
        <f t="array" aca="1" ref="AE3087" ca="1">IF(INDIRECT("$F"&amp;$S3087)="","",IF(LEFT(INDIRECT("$F"&amp;$S3087),3)="GRS","GRS_RCS_RM",IF((LEFT(INDIRECT("$F"&amp;$S3087),3))="RCS","GRS_RCS_RM",IF(INDIRECT("$F"&amp;$S3087)="OCS (No Label)","OCS_Conversion_RM",IF(LEFT(INDIRECT("$F"&amp;$S3087),3)="OCS","OCS_RM",IF(RIGHT(INDIRECT("$F"&amp;$S3087),10)="conversion","GOTS_RM_conversion",IF((LEFT(INDIRECT("$F"&amp;$S3087),4))="GOTS","GOTS_RM","Responsible_RM")))))))</f>
        <v>#REF!</v>
      </c>
      <c r="AF3087" s="13" t="str" cm="1">
        <f t="array" aca="1" ref="AF3087" ca="1">IF($S3087="","",INDIRECT("$Z"&amp;$S3087))</f>
        <v/>
      </c>
      <c r="AG3087" s="155"/>
      <c r="AH3087" s="13" t="str" cm="1">
        <f t="array" aca="1" ref="AH3087" ca="1">IFERROR(INDIRECT("$ag"&amp;S3087),"")</f>
        <v/>
      </c>
      <c r="AI3087" s="13" t="e" cm="1">
        <f t="array" aca="1" ref="AI3087" ca="1">INDIRECT("O"&amp;S3086)</f>
        <v>#REF!</v>
      </c>
      <c r="AJ3087" s="13" t="str">
        <f>IF($I3087="","",INDEX('Raw Material'!$A$1:$J$75,MATCH(I3087,'Raw Material'!$A$1:$A$75,0),(MATCH(G3087,'Raw Material'!$A$1:$J$1,0))))</f>
        <v/>
      </c>
      <c r="AK3087" s="13" t="str">
        <f t="shared" si="1412"/>
        <v>YANLIŞRM</v>
      </c>
      <c r="AL3087" s="153" t="str">
        <f t="shared" si="1413"/>
        <v/>
      </c>
    </row>
    <row r="3088" spans="1:38" ht="16.5" customHeight="1">
      <c r="A3088" s="162"/>
      <c r="B3088" s="168"/>
      <c r="C3088" s="169"/>
      <c r="D3088" s="156"/>
      <c r="E3088" s="156"/>
      <c r="F3088" s="175"/>
      <c r="G3088" s="181"/>
      <c r="H3088" s="182"/>
      <c r="I3088" s="182"/>
      <c r="J3088" s="182"/>
      <c r="K3088" s="32"/>
      <c r="L3088" s="179"/>
      <c r="M3088" s="179"/>
      <c r="N3088" s="81"/>
      <c r="O3088" s="185"/>
      <c r="P3088" s="103"/>
      <c r="Q3088" s="84" t="str">
        <f t="shared" si="1414"/>
        <v/>
      </c>
      <c r="R3088" s="159"/>
      <c r="S3088" s="28" t="str" cm="1">
        <f t="array" aca="1" ref="S3088" ca="1">IF(INDIRECT("A"&amp;114+$U3088)&lt;&gt;"",114+$U3088,"")</f>
        <v/>
      </c>
      <c r="T3088" s="28" t="str">
        <f t="shared" ca="1" si="1415"/>
        <v>$B</v>
      </c>
      <c r="U3088" s="29">
        <f t="shared" si="1421"/>
        <v>2964</v>
      </c>
      <c r="V3088" s="29">
        <v>247.83333333335301</v>
      </c>
      <c r="W3088" s="29">
        <f t="shared" si="1426"/>
        <v>247</v>
      </c>
      <c r="X3088" s="41" t="str" cm="1">
        <f t="array" aca="1" ref="X3088" ca="1">IFERROR(INDEX('PC&amp;PD'!$A$1:$AP$15,ROW('PC&amp;PD'!$A$15),MATCH(INDIRECT(T3088),'PC&amp;PD'!$A$1:$AP$1,0)),"")</f>
        <v/>
      </c>
      <c r="Z3088" s="155"/>
      <c r="AA3088" s="13" t="str">
        <f t="shared" si="1411"/>
        <v/>
      </c>
      <c r="AB3088" s="155"/>
      <c r="AC3088" s="13" t="str">
        <f t="shared" ca="1" si="1416"/>
        <v>$AB</v>
      </c>
      <c r="AD3088" s="13" t="str" cm="1">
        <f t="array" aca="1" ref="AD3088" ca="1">IFERROR(IF((LEFT(INDIRECT("$F"&amp;$S3088),4))="GOTS",IF($G3088="Organic","GOTS_Organic_raw",(IF($G3088="Responsible","GOTS_Responsible",(IF($G3088="No Attribute (Conventional)","GOTS_conventional",(IF($G3088="Recycled Pre/Post-Consumer","GOTS_pre_post",(IF($G3088="In-Conversion","GOTS_in_conversion",(IF($G3088="Sustainably Sourced","Sustainably_sourced",""))))))))))),IF($G3088="Organic","Organic",(IF($G3088="Responsible","Responsible",(IF($G3088="No Attribute (Conventional)","No_Attribute_Conventional",(IF($G3088="Recycled Pre/Post-Consumer","Recycled_Pre_Post_Consumer",(IF($G3088="In-Conversion","In_Conversion",(IF($G3088="Recycled Pre-Consumer","Recycled_Pre_Consumer",(IF($G3088="Recycled Post-Consumer","Recycled_Post_Consumer",(IF($G3088="Sustainably Sourced","Sustainably_sourced","")))))))))))))))),"")</f>
        <v/>
      </c>
      <c r="AE3088" s="13" t="e" cm="1">
        <f t="array" aca="1" ref="AE3088" ca="1">IF(INDIRECT("$F"&amp;$S3088)="","",IF(LEFT(INDIRECT("$F"&amp;$S3088),3)="GRS","GRS_RCS_RM",IF((LEFT(INDIRECT("$F"&amp;$S3088),3))="RCS","GRS_RCS_RM",IF(INDIRECT("$F"&amp;$S3088)="OCS (No Label)","OCS_Conversion_RM",IF(LEFT(INDIRECT("$F"&amp;$S3088),3)="OCS","OCS_RM",IF(RIGHT(INDIRECT("$F"&amp;$S3088),10)="conversion","GOTS_RM_conversion",IF((LEFT(INDIRECT("$F"&amp;$S3088),4))="GOTS","GOTS_RM","Responsible_RM")))))))</f>
        <v>#REF!</v>
      </c>
      <c r="AF3088" s="13" t="str" cm="1">
        <f t="array" aca="1" ref="AF3088" ca="1">IF($S3088="","",INDIRECT("$Z"&amp;$S3088))</f>
        <v/>
      </c>
      <c r="AG3088" s="155"/>
      <c r="AH3088" s="13" t="str" cm="1">
        <f t="array" aca="1" ref="AH3088" ca="1">IFERROR(INDIRECT("$ag"&amp;S3088),"")</f>
        <v/>
      </c>
      <c r="AI3088" s="13" t="e" cm="1">
        <f t="array" aca="1" ref="AI3088" ca="1">INDIRECT("O"&amp;S3087)</f>
        <v>#REF!</v>
      </c>
      <c r="AJ3088" s="13" t="str">
        <f>IF($I3088="","",INDEX('Raw Material'!$A$1:$J$75,MATCH(I3088,'Raw Material'!$A$1:$A$75,0),(MATCH(G3088,'Raw Material'!$A$1:$J$1,0))))</f>
        <v/>
      </c>
      <c r="AK3088" s="13" t="str">
        <f t="shared" si="1412"/>
        <v>YANLIŞRM</v>
      </c>
      <c r="AL3088" s="153" t="str">
        <f t="shared" si="1413"/>
        <v/>
      </c>
    </row>
    <row r="3089" spans="1:38" ht="16.5" customHeight="1" thickBot="1">
      <c r="A3089" s="163"/>
      <c r="B3089" s="170"/>
      <c r="C3089" s="171"/>
      <c r="D3089" s="156"/>
      <c r="E3089" s="156"/>
      <c r="F3089" s="176"/>
      <c r="G3089" s="157"/>
      <c r="H3089" s="158"/>
      <c r="I3089" s="158"/>
      <c r="J3089" s="158"/>
      <c r="K3089" s="33"/>
      <c r="L3089" s="180"/>
      <c r="M3089" s="180"/>
      <c r="N3089" s="82"/>
      <c r="O3089" s="186"/>
      <c r="P3089" s="103"/>
      <c r="Q3089" s="84" t="str">
        <f t="shared" si="1414"/>
        <v/>
      </c>
      <c r="R3089" s="159"/>
      <c r="S3089" s="28" t="str" cm="1">
        <f t="array" aca="1" ref="S3089" ca="1">IF(INDIRECT("A"&amp;114+$U3089)&lt;&gt;"",114+$U3089,"")</f>
        <v/>
      </c>
      <c r="T3089" s="28" t="str">
        <f t="shared" ca="1" si="1415"/>
        <v>$B</v>
      </c>
      <c r="U3089" s="29">
        <f t="shared" si="1421"/>
        <v>2964</v>
      </c>
      <c r="V3089" s="29">
        <v>247.91666666668601</v>
      </c>
      <c r="W3089" s="29">
        <f t="shared" si="1426"/>
        <v>247</v>
      </c>
      <c r="X3089" s="41" t="str" cm="1">
        <f t="array" aca="1" ref="X3089" ca="1">IFERROR(INDEX('PC&amp;PD'!$A$1:$AP$15,ROW('PC&amp;PD'!$A$15),MATCH(INDIRECT(T3089),'PC&amp;PD'!$A$1:$AP$1,0)),"")</f>
        <v/>
      </c>
      <c r="Z3089" s="155"/>
      <c r="AA3089" s="13" t="str">
        <f t="shared" si="1411"/>
        <v/>
      </c>
      <c r="AB3089" s="155"/>
      <c r="AC3089" s="13" t="str">
        <f t="shared" ca="1" si="1416"/>
        <v>$AB</v>
      </c>
      <c r="AD3089" s="13" t="str" cm="1">
        <f t="array" aca="1" ref="AD3089" ca="1">IFERROR(IF((LEFT(INDIRECT("$F"&amp;$S3089),4))="GOTS",IF($G3089="Organic","GOTS_Organic_raw",(IF($G3089="Responsible","GOTS_Responsible",(IF($G3089="No Attribute (Conventional)","GOTS_conventional",(IF($G3089="Recycled Pre/Post-Consumer","GOTS_pre_post",(IF($G3089="In-Conversion","GOTS_in_conversion",(IF($G3089="Sustainably Sourced","Sustainably_sourced",""))))))))))),IF($G3089="Organic","Organic",(IF($G3089="Responsible","Responsible",(IF($G3089="No Attribute (Conventional)","No_Attribute_Conventional",(IF($G3089="Recycled Pre/Post-Consumer","Recycled_Pre_Post_Consumer",(IF($G3089="In-Conversion","In_Conversion",(IF($G3089="Recycled Pre-Consumer","Recycled_Pre_Consumer",(IF($G3089="Recycled Post-Consumer","Recycled_Post_Consumer",(IF($G3089="Sustainably Sourced","Sustainably_sourced","")))))))))))))))),"")</f>
        <v/>
      </c>
      <c r="AE3089" s="13" t="e" cm="1">
        <f t="array" aca="1" ref="AE3089" ca="1">IF(INDIRECT("$F"&amp;$S3089)="","",IF(LEFT(INDIRECT("$F"&amp;$S3089),3)="GRS","GRS_RCS_RM",IF((LEFT(INDIRECT("$F"&amp;$S3089),3))="RCS","GRS_RCS_RM",IF(INDIRECT("$F"&amp;$S3089)="OCS (No Label)","OCS_Conversion_RM",IF(LEFT(INDIRECT("$F"&amp;$S3089),3)="OCS","OCS_RM",IF(RIGHT(INDIRECT("$F"&amp;$S3089),10)="conversion","GOTS_RM_conversion",IF((LEFT(INDIRECT("$F"&amp;$S3089),4))="GOTS","GOTS_RM","Responsible_RM")))))))</f>
        <v>#REF!</v>
      </c>
      <c r="AF3089" s="13" t="str" cm="1">
        <f t="array" aca="1" ref="AF3089" ca="1">IF($S3089="","",INDIRECT("$Z"&amp;$S3089))</f>
        <v/>
      </c>
      <c r="AG3089" s="155"/>
      <c r="AH3089" s="13" t="str" cm="1">
        <f t="array" aca="1" ref="AH3089" ca="1">IFERROR(INDIRECT("$ag"&amp;S3089),"")</f>
        <v/>
      </c>
      <c r="AI3089" s="13" t="e" cm="1">
        <f t="array" aca="1" ref="AI3089" ca="1">INDIRECT("O"&amp;S3088)</f>
        <v>#REF!</v>
      </c>
      <c r="AJ3089" s="13" t="str">
        <f>IF($I3089="","",INDEX('Raw Material'!$A$1:$J$75,MATCH(I3089,'Raw Material'!$A$1:$A$75,0),(MATCH(G3089,'Raw Material'!$A$1:$J$1,0))))</f>
        <v/>
      </c>
      <c r="AK3089" s="13" t="str">
        <f t="shared" si="1412"/>
        <v>YANLIŞRM</v>
      </c>
      <c r="AL3089" s="153" t="str">
        <f t="shared" si="1413"/>
        <v/>
      </c>
    </row>
    <row r="3090" spans="1:38" ht="16.5" customHeight="1">
      <c r="A3090" s="160" t="str">
        <f>IF(B3090="","",COUNTA($B$114:$B3090))</f>
        <v/>
      </c>
      <c r="B3090" s="164"/>
      <c r="C3090" s="165"/>
      <c r="D3090" s="183"/>
      <c r="E3090" s="183"/>
      <c r="F3090" s="172"/>
      <c r="G3090" s="212"/>
      <c r="H3090" s="206"/>
      <c r="I3090" s="206"/>
      <c r="J3090" s="206"/>
      <c r="K3090" s="31"/>
      <c r="L3090" s="177" t="str">
        <f t="shared" ref="L3090" si="1427">IF(R3090="","",LEFT(R3090,LEN(R3090)-2))</f>
        <v/>
      </c>
      <c r="M3090" s="177"/>
      <c r="N3090" s="80"/>
      <c r="O3090" s="184"/>
      <c r="P3090" s="103"/>
      <c r="Q3090" s="84" t="str">
        <f t="shared" si="1414"/>
        <v/>
      </c>
      <c r="R3090" s="159" t="str">
        <f t="shared" ref="R3090" si="1428">CONCATENATE($Q3090,Q3091,Q3092,Q3093,Q3094,Q3095,$Q3096,$Q3097,$Q3098,$Q3099,Q3100,Q3101)</f>
        <v/>
      </c>
      <c r="S3090" s="28" t="str" cm="1">
        <f t="array" aca="1" ref="S3090" ca="1">IF(INDIRECT("A"&amp;114+$U3090)&lt;&gt;"",114+$U3090,"")</f>
        <v/>
      </c>
      <c r="T3090" s="28" t="str">
        <f t="shared" ca="1" si="1415"/>
        <v>$B</v>
      </c>
      <c r="U3090" s="29">
        <f t="shared" si="1421"/>
        <v>2976</v>
      </c>
      <c r="V3090" s="29">
        <v>248.00000000002001</v>
      </c>
      <c r="W3090" s="29">
        <f t="shared" si="1426"/>
        <v>248</v>
      </c>
      <c r="X3090" s="41" t="str" cm="1">
        <f t="array" aca="1" ref="X3090" ca="1">IFERROR(INDEX('PC&amp;PD'!$A$1:$AP$15,ROW('PC&amp;PD'!$A$15),MATCH(INDIRECT(T3090),'PC&amp;PD'!$A$1:$AP$1,0)),"")</f>
        <v/>
      </c>
      <c r="Z3090" s="155" t="str">
        <f t="shared" ref="Z3090" si="1429">IFERROR(IF($F3090="OCS 100","OCS (OCS 100)",IF($F3090="OCS Blended","OCS (OCS Blended)",IF($F3090="OCS (No Label)","OCS (No Label)",IF($F3090="RCS 100","RCS (RCS 100)",IF($F3090="RCS Blended","RCS (RCS Blended)",IF($F3090="GRS","GRS (GRS)",IF($F3090="GRS (No Label)", "GRS (No Label)",IF($F3090="RDS","RDS (RDS)",IF($F3090="RWS","RWS (RWS)",IF($F3090="RAS","RAS (RAS)",IF($F3090="RMS","RMS (RMS)",IF($F3090="GOTS Organic","GOTS (Organic)",IF($F3090="GOTS Made with organic","GOTS (Made with Organic)",IF($F3090="GOTS Organic - in conversion","GOTS (Organic - In Conversion)",IF($F3090="GOTS Made with organic - in conversion","GOTS (Made with Organic - In Conversion)",""))))))))))))))),"")</f>
        <v/>
      </c>
      <c r="AA3090" s="13" t="str">
        <f t="shared" si="1411"/>
        <v/>
      </c>
      <c r="AB3090" s="155" t="str">
        <f t="shared" ref="AB3090" si="1430">IFERROR(IF($F3090="OCS 100", "OCS_100",IF($F3090="OCS Blended", "OCS_Blended",IF($F3090="OCS (No Label)", "OCS_No_Label",IF($F3090="RCS 100", "RCS_100",IF($F3090="RCS Blended","RCS_Blended",IF($F3090="GRS","GRS",IF($F3090="GRS (No Label)", "GRS_No_Label",IF($F3090="RDS","RDS",IF($F3090="RWS","RWS",IF($F3090="RMS","RMS",IF($F3090="GOTS Organic","GOTS_Organic",IF($F3090="GOTS Made with organic","GOTS_Made_with_organic",IF($F3090="GOTS Organic - in conversion","GOTS_Organic_in_Conversion",IF($F3090="GOTS Made with organic - in conversion","GOTS_Made_with_Organic_in_Conversion",IF($F3090="RAS","RAS",""))))))))))))))),"")</f>
        <v/>
      </c>
      <c r="AC3090" s="13" t="str">
        <f t="shared" ca="1" si="1416"/>
        <v>$AB</v>
      </c>
      <c r="AD3090" s="13" t="str" cm="1">
        <f t="array" aca="1" ref="AD3090" ca="1">IFERROR(IF((LEFT(INDIRECT("$F"&amp;$S3090),4))="GOTS",IF($G3090="Organic","GOTS_Organic_raw",(IF($G3090="Responsible","GOTS_Responsible",(IF($G3090="No Attribute (Conventional)","GOTS_conventional",(IF($G3090="Recycled Pre/Post-Consumer","GOTS_pre_post",(IF($G3090="In-Conversion","GOTS_in_conversion",(IF($G3090="Sustainably Sourced","Sustainably_sourced",""))))))))))),IF($G3090="Organic","Organic",(IF($G3090="Responsible","Responsible",(IF($G3090="No Attribute (Conventional)","No_Attribute_Conventional",(IF($G3090="Recycled Pre/Post-Consumer","Recycled_Pre_Post_Consumer",(IF($G3090="In-Conversion","In_Conversion",(IF($G3090="Recycled Pre-Consumer","Recycled_Pre_Consumer",(IF($G3090="Recycled Post-Consumer","Recycled_Post_Consumer",(IF($G3090="Sustainably Sourced","Sustainably_sourced","")))))))))))))))),"")</f>
        <v/>
      </c>
      <c r="AE3090" s="13" t="e" cm="1">
        <f t="array" aca="1" ref="AE3090" ca="1">IF(INDIRECT("$F"&amp;$S3090)="","",IF(LEFT(INDIRECT("$F"&amp;$S3090),3)="GRS","GRS_RCS_RM",IF((LEFT(INDIRECT("$F"&amp;$S3090),3))="RCS","GRS_RCS_RM",IF(INDIRECT("$F"&amp;$S3090)="OCS (No Label)","OCS_Conversion_RM",IF(LEFT(INDIRECT("$F"&amp;$S3090),3)="OCS","OCS_RM",IF(RIGHT(INDIRECT("$F"&amp;$S3090),10)="conversion","GOTS_RM_conversion",IF((LEFT(INDIRECT("$F"&amp;$S3090),4))="GOTS","GOTS_RM","Responsible_RM")))))))</f>
        <v>#REF!</v>
      </c>
      <c r="AF3090" s="13" t="str" cm="1">
        <f t="array" aca="1" ref="AF3090" ca="1">IF($S3090="","",INDIRECT("$Z"&amp;$S3090))</f>
        <v/>
      </c>
      <c r="AG3090" s="155" t="str">
        <f t="shared" ref="AG3090:AG3150" si="1431">IF(AND(Y3090="",Y3091="",Y3092="",Y3093="",Y3094="",Y3095="",Y3096="",Y3097="",Y3098="",Y3099="",Y3100="",Y3101=""),"",CONCATENATE(Y3090&amp;", "&amp;Y3091&amp;", "&amp;Y3092&amp;", "&amp;Y3093&amp;", "&amp;Y3094&amp;", "&amp;Y3095&amp;", "&amp;Y3096&amp;", "&amp;Y3097&amp;", "&amp;Y3098&amp;", "&amp;Y3099&amp;", "&amp;Y3100&amp;", "&amp;Y3101))</f>
        <v/>
      </c>
      <c r="AH3090" s="13" t="str" cm="1">
        <f t="array" aca="1" ref="AH3090" ca="1">IFERROR(INDIRECT("$ag"&amp;S3090),"")</f>
        <v/>
      </c>
      <c r="AI3090" s="13" t="e" cm="1">
        <f t="array" aca="1" ref="AI3090" ca="1">INDIRECT("O"&amp;S3089)</f>
        <v>#REF!</v>
      </c>
      <c r="AJ3090" s="13" t="str">
        <f>IF($I3090="","",INDEX('Raw Material'!$A$1:$J$75,MATCH(I3090,'Raw Material'!$A$1:$A$75,0),(MATCH(G3090,'Raw Material'!$A$1:$J$1,0))))</f>
        <v/>
      </c>
      <c r="AK3090" s="13" t="str">
        <f t="shared" si="1412"/>
        <v>YANLIŞRM</v>
      </c>
      <c r="AL3090" s="153" t="str">
        <f t="shared" si="1413"/>
        <v/>
      </c>
    </row>
    <row r="3091" spans="1:38" ht="16.5" customHeight="1">
      <c r="A3091" s="161"/>
      <c r="B3091" s="166"/>
      <c r="C3091" s="167"/>
      <c r="D3091" s="156"/>
      <c r="E3091" s="156"/>
      <c r="F3091" s="173"/>
      <c r="G3091" s="181"/>
      <c r="H3091" s="182"/>
      <c r="I3091" s="182"/>
      <c r="J3091" s="182"/>
      <c r="K3091" s="32"/>
      <c r="L3091" s="178"/>
      <c r="M3091" s="178"/>
      <c r="N3091" s="81"/>
      <c r="O3091" s="185"/>
      <c r="P3091" s="103"/>
      <c r="Q3091" s="84" t="str">
        <f t="shared" si="1414"/>
        <v/>
      </c>
      <c r="R3091" s="159"/>
      <c r="S3091" s="28" t="str" cm="1">
        <f t="array" aca="1" ref="S3091" ca="1">IF(INDIRECT("A"&amp;114+$U3091)&lt;&gt;"",114+$U3091,"")</f>
        <v/>
      </c>
      <c r="T3091" s="28" t="str">
        <f t="shared" ca="1" si="1415"/>
        <v>$B</v>
      </c>
      <c r="U3091" s="29">
        <f t="shared" si="1421"/>
        <v>2976</v>
      </c>
      <c r="V3091" s="29">
        <v>248.08333333335301</v>
      </c>
      <c r="W3091" s="29">
        <f t="shared" si="1426"/>
        <v>248</v>
      </c>
      <c r="X3091" s="41" t="str" cm="1">
        <f t="array" aca="1" ref="X3091" ca="1">IFERROR(INDEX('PC&amp;PD'!$A$1:$AP$15,ROW('PC&amp;PD'!$A$15),MATCH(INDIRECT(T3091),'PC&amp;PD'!$A$1:$AP$1,0)),"")</f>
        <v/>
      </c>
      <c r="Z3091" s="155"/>
      <c r="AA3091" s="13" t="str">
        <f t="shared" si="1411"/>
        <v/>
      </c>
      <c r="AB3091" s="155"/>
      <c r="AC3091" s="13" t="str">
        <f t="shared" ca="1" si="1416"/>
        <v>$AB</v>
      </c>
      <c r="AD3091" s="13" t="str" cm="1">
        <f t="array" aca="1" ref="AD3091" ca="1">IFERROR(IF((LEFT(INDIRECT("$F"&amp;$S3091),4))="GOTS",IF($G3091="Organic","GOTS_Organic_raw",(IF($G3091="Responsible","GOTS_Responsible",(IF($G3091="No Attribute (Conventional)","GOTS_conventional",(IF($G3091="Recycled Pre/Post-Consumer","GOTS_pre_post",(IF($G3091="In-Conversion","GOTS_in_conversion",(IF($G3091="Sustainably Sourced","Sustainably_sourced",""))))))))))),IF($G3091="Organic","Organic",(IF($G3091="Responsible","Responsible",(IF($G3091="No Attribute (Conventional)","No_Attribute_Conventional",(IF($G3091="Recycled Pre/Post-Consumer","Recycled_Pre_Post_Consumer",(IF($G3091="In-Conversion","In_Conversion",(IF($G3091="Recycled Pre-Consumer","Recycled_Pre_Consumer",(IF($G3091="Recycled Post-Consumer","Recycled_Post_Consumer",(IF($G3091="Sustainably Sourced","Sustainably_sourced","")))))))))))))))),"")</f>
        <v/>
      </c>
      <c r="AE3091" s="13" t="e" cm="1">
        <f t="array" aca="1" ref="AE3091" ca="1">IF(INDIRECT("$F"&amp;$S3091)="","",IF(LEFT(INDIRECT("$F"&amp;$S3091),3)="GRS","GRS_RCS_RM",IF((LEFT(INDIRECT("$F"&amp;$S3091),3))="RCS","GRS_RCS_RM",IF(INDIRECT("$F"&amp;$S3091)="OCS (No Label)","OCS_Conversion_RM",IF(LEFT(INDIRECT("$F"&amp;$S3091),3)="OCS","OCS_RM",IF(RIGHT(INDIRECT("$F"&amp;$S3091),10)="conversion","GOTS_RM_conversion",IF((LEFT(INDIRECT("$F"&amp;$S3091),4))="GOTS","GOTS_RM","Responsible_RM")))))))</f>
        <v>#REF!</v>
      </c>
      <c r="AF3091" s="13" t="str" cm="1">
        <f t="array" aca="1" ref="AF3091" ca="1">IF($S3091="","",INDIRECT("$Z"&amp;$S3091))</f>
        <v/>
      </c>
      <c r="AG3091" s="155"/>
      <c r="AH3091" s="13" t="str" cm="1">
        <f t="array" aca="1" ref="AH3091" ca="1">IFERROR(INDIRECT("$ag"&amp;S3091),"")</f>
        <v/>
      </c>
      <c r="AI3091" s="13" t="e" cm="1">
        <f t="array" aca="1" ref="AI3091" ca="1">INDIRECT("O"&amp;S3090)</f>
        <v>#REF!</v>
      </c>
      <c r="AJ3091" s="13" t="str">
        <f>IF($I3091="","",INDEX('Raw Material'!$A$1:$J$75,MATCH(I3091,'Raw Material'!$A$1:$A$75,0),(MATCH(G3091,'Raw Material'!$A$1:$J$1,0))))</f>
        <v/>
      </c>
      <c r="AK3091" s="13" t="str">
        <f t="shared" si="1412"/>
        <v>YANLIŞRM</v>
      </c>
      <c r="AL3091" s="153" t="str">
        <f t="shared" si="1413"/>
        <v/>
      </c>
    </row>
    <row r="3092" spans="1:38" ht="16.5" customHeight="1">
      <c r="A3092" s="161"/>
      <c r="B3092" s="166"/>
      <c r="C3092" s="167"/>
      <c r="D3092" s="156"/>
      <c r="E3092" s="156"/>
      <c r="F3092" s="173"/>
      <c r="G3092" s="181"/>
      <c r="H3092" s="182"/>
      <c r="I3092" s="182"/>
      <c r="J3092" s="182"/>
      <c r="K3092" s="32"/>
      <c r="L3092" s="178"/>
      <c r="M3092" s="178"/>
      <c r="N3092" s="81"/>
      <c r="O3092" s="185"/>
      <c r="P3092" s="103"/>
      <c r="Q3092" s="84" t="str">
        <f t="shared" si="1414"/>
        <v/>
      </c>
      <c r="R3092" s="159"/>
      <c r="S3092" s="28" t="str" cm="1">
        <f t="array" aca="1" ref="S3092" ca="1">IF(INDIRECT("A"&amp;114+$U3092)&lt;&gt;"",114+$U3092,"")</f>
        <v/>
      </c>
      <c r="T3092" s="28" t="str">
        <f t="shared" ca="1" si="1415"/>
        <v>$B</v>
      </c>
      <c r="U3092" s="29">
        <f t="shared" si="1421"/>
        <v>2976</v>
      </c>
      <c r="V3092" s="29">
        <v>248.16666666668601</v>
      </c>
      <c r="W3092" s="29">
        <f t="shared" si="1426"/>
        <v>248</v>
      </c>
      <c r="X3092" s="41" t="str" cm="1">
        <f t="array" aca="1" ref="X3092" ca="1">IFERROR(INDEX('PC&amp;PD'!$A$1:$AP$15,ROW('PC&amp;PD'!$A$15),MATCH(INDIRECT(T3092),'PC&amp;PD'!$A$1:$AP$1,0)),"")</f>
        <v/>
      </c>
      <c r="Z3092" s="155"/>
      <c r="AA3092" s="13" t="str">
        <f t="shared" si="1411"/>
        <v/>
      </c>
      <c r="AB3092" s="155"/>
      <c r="AC3092" s="13" t="str">
        <f t="shared" ca="1" si="1416"/>
        <v>$AB</v>
      </c>
      <c r="AD3092" s="13" t="str" cm="1">
        <f t="array" aca="1" ref="AD3092" ca="1">IFERROR(IF((LEFT(INDIRECT("$F"&amp;$S3092),4))="GOTS",IF($G3092="Organic","GOTS_Organic_raw",(IF($G3092="Responsible","GOTS_Responsible",(IF($G3092="No Attribute (Conventional)","GOTS_conventional",(IF($G3092="Recycled Pre/Post-Consumer","GOTS_pre_post",(IF($G3092="In-Conversion","GOTS_in_conversion",(IF($G3092="Sustainably Sourced","Sustainably_sourced",""))))))))))),IF($G3092="Organic","Organic",(IF($G3092="Responsible","Responsible",(IF($G3092="No Attribute (Conventional)","No_Attribute_Conventional",(IF($G3092="Recycled Pre/Post-Consumer","Recycled_Pre_Post_Consumer",(IF($G3092="In-Conversion","In_Conversion",(IF($G3092="Recycled Pre-Consumer","Recycled_Pre_Consumer",(IF($G3092="Recycled Post-Consumer","Recycled_Post_Consumer",(IF($G3092="Sustainably Sourced","Sustainably_sourced","")))))))))))))))),"")</f>
        <v/>
      </c>
      <c r="AE3092" s="13" t="e" cm="1">
        <f t="array" aca="1" ref="AE3092" ca="1">IF(INDIRECT("$F"&amp;$S3092)="","",IF(LEFT(INDIRECT("$F"&amp;$S3092),3)="GRS","GRS_RCS_RM",IF((LEFT(INDIRECT("$F"&amp;$S3092),3))="RCS","GRS_RCS_RM",IF(INDIRECT("$F"&amp;$S3092)="OCS (No Label)","OCS_Conversion_RM",IF(LEFT(INDIRECT("$F"&amp;$S3092),3)="OCS","OCS_RM",IF(RIGHT(INDIRECT("$F"&amp;$S3092),10)="conversion","GOTS_RM_conversion",IF((LEFT(INDIRECT("$F"&amp;$S3092),4))="GOTS","GOTS_RM","Responsible_RM")))))))</f>
        <v>#REF!</v>
      </c>
      <c r="AF3092" s="13" t="str" cm="1">
        <f t="array" aca="1" ref="AF3092" ca="1">IF($S3092="","",INDIRECT("$Z"&amp;$S3092))</f>
        <v/>
      </c>
      <c r="AG3092" s="155"/>
      <c r="AH3092" s="13" t="str" cm="1">
        <f t="array" aca="1" ref="AH3092" ca="1">IFERROR(INDIRECT("$ag"&amp;S3092),"")</f>
        <v/>
      </c>
      <c r="AI3092" s="13" t="e" cm="1">
        <f t="array" aca="1" ref="AI3092" ca="1">INDIRECT("O"&amp;S3091)</f>
        <v>#REF!</v>
      </c>
      <c r="AJ3092" s="13" t="str">
        <f>IF($I3092="","",INDEX('Raw Material'!$A$1:$J$75,MATCH(I3092,'Raw Material'!$A$1:$A$75,0),(MATCH(G3092,'Raw Material'!$A$1:$J$1,0))))</f>
        <v/>
      </c>
      <c r="AK3092" s="13" t="str">
        <f t="shared" si="1412"/>
        <v>YANLIŞRM</v>
      </c>
      <c r="AL3092" s="153" t="str">
        <f t="shared" si="1413"/>
        <v/>
      </c>
    </row>
    <row r="3093" spans="1:38" ht="16.5" customHeight="1">
      <c r="A3093" s="161"/>
      <c r="B3093" s="166"/>
      <c r="C3093" s="167"/>
      <c r="D3093" s="156"/>
      <c r="E3093" s="156"/>
      <c r="F3093" s="174"/>
      <c r="G3093" s="181"/>
      <c r="H3093" s="182"/>
      <c r="I3093" s="182"/>
      <c r="J3093" s="182"/>
      <c r="K3093" s="32"/>
      <c r="L3093" s="178"/>
      <c r="M3093" s="178"/>
      <c r="N3093" s="81"/>
      <c r="O3093" s="185"/>
      <c r="P3093" s="103"/>
      <c r="Q3093" s="84" t="str">
        <f t="shared" si="1414"/>
        <v/>
      </c>
      <c r="R3093" s="159"/>
      <c r="S3093" s="28" t="str" cm="1">
        <f t="array" aca="1" ref="S3093" ca="1">IF(INDIRECT("A"&amp;114+$U3093)&lt;&gt;"",114+$U3093,"")</f>
        <v/>
      </c>
      <c r="T3093" s="28" t="str">
        <f t="shared" ca="1" si="1415"/>
        <v>$B</v>
      </c>
      <c r="U3093" s="29">
        <f t="shared" si="1421"/>
        <v>2976</v>
      </c>
      <c r="V3093" s="29">
        <v>248.25000000002001</v>
      </c>
      <c r="W3093" s="29">
        <f t="shared" si="1426"/>
        <v>248</v>
      </c>
      <c r="X3093" s="41" t="str" cm="1">
        <f t="array" aca="1" ref="X3093" ca="1">IFERROR(INDEX('PC&amp;PD'!$A$1:$AP$15,ROW('PC&amp;PD'!$A$15),MATCH(INDIRECT(T3093),'PC&amp;PD'!$A$1:$AP$1,0)),"")</f>
        <v/>
      </c>
      <c r="Z3093" s="155"/>
      <c r="AA3093" s="13" t="str">
        <f t="shared" si="1411"/>
        <v/>
      </c>
      <c r="AB3093" s="155"/>
      <c r="AC3093" s="13" t="str">
        <f t="shared" ca="1" si="1416"/>
        <v>$AB</v>
      </c>
      <c r="AD3093" s="13" t="str" cm="1">
        <f t="array" aca="1" ref="AD3093" ca="1">IFERROR(IF((LEFT(INDIRECT("$F"&amp;$S3093),4))="GOTS",IF($G3093="Organic","GOTS_Organic_raw",(IF($G3093="Responsible","GOTS_Responsible",(IF($G3093="No Attribute (Conventional)","GOTS_conventional",(IF($G3093="Recycled Pre/Post-Consumer","GOTS_pre_post",(IF($G3093="In-Conversion","GOTS_in_conversion",(IF($G3093="Sustainably Sourced","Sustainably_sourced",""))))))))))),IF($G3093="Organic","Organic",(IF($G3093="Responsible","Responsible",(IF($G3093="No Attribute (Conventional)","No_Attribute_Conventional",(IF($G3093="Recycled Pre/Post-Consumer","Recycled_Pre_Post_Consumer",(IF($G3093="In-Conversion","In_Conversion",(IF($G3093="Recycled Pre-Consumer","Recycled_Pre_Consumer",(IF($G3093="Recycled Post-Consumer","Recycled_Post_Consumer",(IF($G3093="Sustainably Sourced","Sustainably_sourced","")))))))))))))))),"")</f>
        <v/>
      </c>
      <c r="AE3093" s="13" t="e" cm="1">
        <f t="array" aca="1" ref="AE3093" ca="1">IF(INDIRECT("$F"&amp;$S3093)="","",IF(LEFT(INDIRECT("$F"&amp;$S3093),3)="GRS","GRS_RCS_RM",IF((LEFT(INDIRECT("$F"&amp;$S3093),3))="RCS","GRS_RCS_RM",IF(INDIRECT("$F"&amp;$S3093)="OCS (No Label)","OCS_Conversion_RM",IF(LEFT(INDIRECT("$F"&amp;$S3093),3)="OCS","OCS_RM",IF(RIGHT(INDIRECT("$F"&amp;$S3093),10)="conversion","GOTS_RM_conversion",IF((LEFT(INDIRECT("$F"&amp;$S3093),4))="GOTS","GOTS_RM","Responsible_RM")))))))</f>
        <v>#REF!</v>
      </c>
      <c r="AF3093" s="13" t="str" cm="1">
        <f t="array" aca="1" ref="AF3093" ca="1">IF($S3093="","",INDIRECT("$Z"&amp;$S3093))</f>
        <v/>
      </c>
      <c r="AG3093" s="155"/>
      <c r="AH3093" s="13" t="str" cm="1">
        <f t="array" aca="1" ref="AH3093" ca="1">IFERROR(INDIRECT("$ag"&amp;S3093),"")</f>
        <v/>
      </c>
      <c r="AI3093" s="13" t="e" cm="1">
        <f t="array" aca="1" ref="AI3093" ca="1">INDIRECT("O"&amp;S3092)</f>
        <v>#REF!</v>
      </c>
      <c r="AJ3093" s="13" t="str">
        <f>IF($I3093="","",INDEX('Raw Material'!$A$1:$J$75,MATCH(I3093,'Raw Material'!$A$1:$A$75,0),(MATCH(G3093,'Raw Material'!$A$1:$J$1,0))))</f>
        <v/>
      </c>
      <c r="AK3093" s="13" t="str">
        <f t="shared" si="1412"/>
        <v>YANLIŞRM</v>
      </c>
      <c r="AL3093" s="153" t="str">
        <f t="shared" si="1413"/>
        <v/>
      </c>
    </row>
    <row r="3094" spans="1:38" ht="16.5" customHeight="1">
      <c r="A3094" s="161"/>
      <c r="B3094" s="166"/>
      <c r="C3094" s="167"/>
      <c r="D3094" s="156"/>
      <c r="E3094" s="156"/>
      <c r="F3094" s="174"/>
      <c r="G3094" s="181"/>
      <c r="H3094" s="182"/>
      <c r="I3094" s="182"/>
      <c r="J3094" s="182"/>
      <c r="K3094" s="32"/>
      <c r="L3094" s="178"/>
      <c r="M3094" s="178"/>
      <c r="N3094" s="81"/>
      <c r="O3094" s="185"/>
      <c r="P3094" s="103"/>
      <c r="Q3094" s="84" t="str">
        <f t="shared" si="1414"/>
        <v/>
      </c>
      <c r="R3094" s="159"/>
      <c r="S3094" s="28" t="str" cm="1">
        <f t="array" aca="1" ref="S3094" ca="1">IF(INDIRECT("A"&amp;114+$U3094)&lt;&gt;"",114+$U3094,"")</f>
        <v/>
      </c>
      <c r="T3094" s="28" t="str">
        <f t="shared" ca="1" si="1415"/>
        <v>$B</v>
      </c>
      <c r="U3094" s="29">
        <f t="shared" si="1421"/>
        <v>2976</v>
      </c>
      <c r="V3094" s="29">
        <v>248.33333333335301</v>
      </c>
      <c r="W3094" s="29">
        <f t="shared" si="1426"/>
        <v>248</v>
      </c>
      <c r="X3094" s="41" t="str" cm="1">
        <f t="array" aca="1" ref="X3094" ca="1">IFERROR(INDEX('PC&amp;PD'!$A$1:$AP$15,ROW('PC&amp;PD'!$A$15),MATCH(INDIRECT(T3094),'PC&amp;PD'!$A$1:$AP$1,0)),"")</f>
        <v/>
      </c>
      <c r="Z3094" s="155"/>
      <c r="AA3094" s="13" t="str">
        <f t="shared" si="1411"/>
        <v/>
      </c>
      <c r="AB3094" s="155"/>
      <c r="AC3094" s="13" t="str">
        <f t="shared" ca="1" si="1416"/>
        <v>$AB</v>
      </c>
      <c r="AD3094" s="13" t="str" cm="1">
        <f t="array" aca="1" ref="AD3094" ca="1">IFERROR(IF((LEFT(INDIRECT("$F"&amp;$S3094),4))="GOTS",IF($G3094="Organic","GOTS_Organic_raw",(IF($G3094="Responsible","GOTS_Responsible",(IF($G3094="No Attribute (Conventional)","GOTS_conventional",(IF($G3094="Recycled Pre/Post-Consumer","GOTS_pre_post",(IF($G3094="In-Conversion","GOTS_in_conversion",(IF($G3094="Sustainably Sourced","Sustainably_sourced",""))))))))))),IF($G3094="Organic","Organic",(IF($G3094="Responsible","Responsible",(IF($G3094="No Attribute (Conventional)","No_Attribute_Conventional",(IF($G3094="Recycled Pre/Post-Consumer","Recycled_Pre_Post_Consumer",(IF($G3094="In-Conversion","In_Conversion",(IF($G3094="Recycled Pre-Consumer","Recycled_Pre_Consumer",(IF($G3094="Recycled Post-Consumer","Recycled_Post_Consumer",(IF($G3094="Sustainably Sourced","Sustainably_sourced","")))))))))))))))),"")</f>
        <v/>
      </c>
      <c r="AE3094" s="13" t="e" cm="1">
        <f t="array" aca="1" ref="AE3094" ca="1">IF(INDIRECT("$F"&amp;$S3094)="","",IF(LEFT(INDIRECT("$F"&amp;$S3094),3)="GRS","GRS_RCS_RM",IF((LEFT(INDIRECT("$F"&amp;$S3094),3))="RCS","GRS_RCS_RM",IF(INDIRECT("$F"&amp;$S3094)="OCS (No Label)","OCS_Conversion_RM",IF(LEFT(INDIRECT("$F"&amp;$S3094),3)="OCS","OCS_RM",IF(RIGHT(INDIRECT("$F"&amp;$S3094),10)="conversion","GOTS_RM_conversion",IF((LEFT(INDIRECT("$F"&amp;$S3094),4))="GOTS","GOTS_RM","Responsible_RM")))))))</f>
        <v>#REF!</v>
      </c>
      <c r="AF3094" s="13" t="str" cm="1">
        <f t="array" aca="1" ref="AF3094" ca="1">IF($S3094="","",INDIRECT("$Z"&amp;$S3094))</f>
        <v/>
      </c>
      <c r="AG3094" s="155"/>
      <c r="AH3094" s="13" t="str" cm="1">
        <f t="array" aca="1" ref="AH3094" ca="1">IFERROR(INDIRECT("$ag"&amp;S3094),"")</f>
        <v/>
      </c>
      <c r="AI3094" s="13" t="e" cm="1">
        <f t="array" aca="1" ref="AI3094" ca="1">INDIRECT("O"&amp;S3093)</f>
        <v>#REF!</v>
      </c>
      <c r="AJ3094" s="13" t="str">
        <f>IF($I3094="","",INDEX('Raw Material'!$A$1:$J$75,MATCH(I3094,'Raw Material'!$A$1:$A$75,0),(MATCH(G3094,'Raw Material'!$A$1:$J$1,0))))</f>
        <v/>
      </c>
      <c r="AK3094" s="13" t="str">
        <f t="shared" si="1412"/>
        <v>YANLIŞRM</v>
      </c>
      <c r="AL3094" s="153" t="str">
        <f t="shared" si="1413"/>
        <v/>
      </c>
    </row>
    <row r="3095" spans="1:38" ht="16.5" customHeight="1">
      <c r="A3095" s="161"/>
      <c r="B3095" s="166"/>
      <c r="C3095" s="167"/>
      <c r="D3095" s="156"/>
      <c r="E3095" s="156"/>
      <c r="F3095" s="174"/>
      <c r="G3095" s="181"/>
      <c r="H3095" s="182"/>
      <c r="I3095" s="182"/>
      <c r="J3095" s="182"/>
      <c r="K3095" s="32"/>
      <c r="L3095" s="178"/>
      <c r="M3095" s="178"/>
      <c r="N3095" s="81"/>
      <c r="O3095" s="185"/>
      <c r="P3095" s="103"/>
      <c r="Q3095" s="84" t="str">
        <f t="shared" si="1414"/>
        <v/>
      </c>
      <c r="R3095" s="159"/>
      <c r="S3095" s="28" t="str" cm="1">
        <f t="array" aca="1" ref="S3095" ca="1">IF(INDIRECT("A"&amp;114+$U3095)&lt;&gt;"",114+$U3095,"")</f>
        <v/>
      </c>
      <c r="T3095" s="28" t="str">
        <f t="shared" ca="1" si="1415"/>
        <v>$B</v>
      </c>
      <c r="U3095" s="29">
        <f t="shared" si="1421"/>
        <v>2976</v>
      </c>
      <c r="V3095" s="29">
        <v>248.41666666668601</v>
      </c>
      <c r="W3095" s="29">
        <f t="shared" si="1426"/>
        <v>248</v>
      </c>
      <c r="X3095" s="41" t="str" cm="1">
        <f t="array" aca="1" ref="X3095" ca="1">IFERROR(INDEX('PC&amp;PD'!$A$1:$AP$15,ROW('PC&amp;PD'!$A$15),MATCH(INDIRECT(T3095),'PC&amp;PD'!$A$1:$AP$1,0)),"")</f>
        <v/>
      </c>
      <c r="Z3095" s="155"/>
      <c r="AA3095" s="13" t="str">
        <f t="shared" si="1411"/>
        <v/>
      </c>
      <c r="AB3095" s="155"/>
      <c r="AC3095" s="13" t="str">
        <f t="shared" ca="1" si="1416"/>
        <v>$AB</v>
      </c>
      <c r="AD3095" s="13" t="str" cm="1">
        <f t="array" aca="1" ref="AD3095" ca="1">IFERROR(IF((LEFT(INDIRECT("$F"&amp;$S3095),4))="GOTS",IF($G3095="Organic","GOTS_Organic_raw",(IF($G3095="Responsible","GOTS_Responsible",(IF($G3095="No Attribute (Conventional)","GOTS_conventional",(IF($G3095="Recycled Pre/Post-Consumer","GOTS_pre_post",(IF($G3095="In-Conversion","GOTS_in_conversion",(IF($G3095="Sustainably Sourced","Sustainably_sourced",""))))))))))),IF($G3095="Organic","Organic",(IF($G3095="Responsible","Responsible",(IF($G3095="No Attribute (Conventional)","No_Attribute_Conventional",(IF($G3095="Recycled Pre/Post-Consumer","Recycled_Pre_Post_Consumer",(IF($G3095="In-Conversion","In_Conversion",(IF($G3095="Recycled Pre-Consumer","Recycled_Pre_Consumer",(IF($G3095="Recycled Post-Consumer","Recycled_Post_Consumer",(IF($G3095="Sustainably Sourced","Sustainably_sourced","")))))))))))))))),"")</f>
        <v/>
      </c>
      <c r="AE3095" s="13" t="e" cm="1">
        <f t="array" aca="1" ref="AE3095" ca="1">IF(INDIRECT("$F"&amp;$S3095)="","",IF(LEFT(INDIRECT("$F"&amp;$S3095),3)="GRS","GRS_RCS_RM",IF((LEFT(INDIRECT("$F"&amp;$S3095),3))="RCS","GRS_RCS_RM",IF(INDIRECT("$F"&amp;$S3095)="OCS (No Label)","OCS_Conversion_RM",IF(LEFT(INDIRECT("$F"&amp;$S3095),3)="OCS","OCS_RM",IF(RIGHT(INDIRECT("$F"&amp;$S3095),10)="conversion","GOTS_RM_conversion",IF((LEFT(INDIRECT("$F"&amp;$S3095),4))="GOTS","GOTS_RM","Responsible_RM")))))))</f>
        <v>#REF!</v>
      </c>
      <c r="AF3095" s="13" t="str" cm="1">
        <f t="array" aca="1" ref="AF3095" ca="1">IF($S3095="","",INDIRECT("$Z"&amp;$S3095))</f>
        <v/>
      </c>
      <c r="AG3095" s="155"/>
      <c r="AH3095" s="13" t="str" cm="1">
        <f t="array" aca="1" ref="AH3095" ca="1">IFERROR(INDIRECT("$ag"&amp;S3095),"")</f>
        <v/>
      </c>
      <c r="AI3095" s="13" t="e" cm="1">
        <f t="array" aca="1" ref="AI3095" ca="1">INDIRECT("O"&amp;S3094)</f>
        <v>#REF!</v>
      </c>
      <c r="AJ3095" s="13" t="str">
        <f>IF($I3095="","",INDEX('Raw Material'!$A$1:$J$75,MATCH(I3095,'Raw Material'!$A$1:$A$75,0),(MATCH(G3095,'Raw Material'!$A$1:$J$1,0))))</f>
        <v/>
      </c>
      <c r="AK3095" s="13" t="str">
        <f t="shared" si="1412"/>
        <v>YANLIŞRM</v>
      </c>
      <c r="AL3095" s="153" t="str">
        <f t="shared" si="1413"/>
        <v/>
      </c>
    </row>
    <row r="3096" spans="1:38" ht="16.5" customHeight="1">
      <c r="A3096" s="162"/>
      <c r="B3096" s="168"/>
      <c r="C3096" s="169"/>
      <c r="D3096" s="156"/>
      <c r="E3096" s="156"/>
      <c r="F3096" s="175"/>
      <c r="G3096" s="181"/>
      <c r="H3096" s="182"/>
      <c r="I3096" s="182"/>
      <c r="J3096" s="182"/>
      <c r="K3096" s="32"/>
      <c r="L3096" s="179"/>
      <c r="M3096" s="179"/>
      <c r="N3096" s="81"/>
      <c r="O3096" s="185"/>
      <c r="P3096" s="103"/>
      <c r="Q3096" s="84" t="str">
        <f t="shared" si="1414"/>
        <v/>
      </c>
      <c r="R3096" s="159"/>
      <c r="S3096" s="28" t="str" cm="1">
        <f t="array" aca="1" ref="S3096" ca="1">IF(INDIRECT("A"&amp;114+$U3096)&lt;&gt;"",114+$U3096,"")</f>
        <v/>
      </c>
      <c r="T3096" s="28" t="str">
        <f t="shared" ca="1" si="1415"/>
        <v>$B</v>
      </c>
      <c r="U3096" s="29">
        <f t="shared" si="1421"/>
        <v>2976</v>
      </c>
      <c r="V3096" s="29">
        <v>248.50000000002001</v>
      </c>
      <c r="W3096" s="29">
        <f t="shared" si="1426"/>
        <v>248</v>
      </c>
      <c r="X3096" s="41" t="str" cm="1">
        <f t="array" aca="1" ref="X3096" ca="1">IFERROR(INDEX('PC&amp;PD'!$A$1:$AP$15,ROW('PC&amp;PD'!$A$15),MATCH(INDIRECT(T3096),'PC&amp;PD'!$A$1:$AP$1,0)),"")</f>
        <v/>
      </c>
      <c r="Z3096" s="155"/>
      <c r="AA3096" s="13" t="str">
        <f t="shared" si="1411"/>
        <v/>
      </c>
      <c r="AB3096" s="155"/>
      <c r="AC3096" s="13" t="str">
        <f t="shared" ca="1" si="1416"/>
        <v>$AB</v>
      </c>
      <c r="AD3096" s="13" t="str" cm="1">
        <f t="array" aca="1" ref="AD3096" ca="1">IFERROR(IF((LEFT(INDIRECT("$F"&amp;$S3096),4))="GOTS",IF($G3096="Organic","GOTS_Organic_raw",(IF($G3096="Responsible","GOTS_Responsible",(IF($G3096="No Attribute (Conventional)","GOTS_conventional",(IF($G3096="Recycled Pre/Post-Consumer","GOTS_pre_post",(IF($G3096="In-Conversion","GOTS_in_conversion",(IF($G3096="Sustainably Sourced","Sustainably_sourced",""))))))))))),IF($G3096="Organic","Organic",(IF($G3096="Responsible","Responsible",(IF($G3096="No Attribute (Conventional)","No_Attribute_Conventional",(IF($G3096="Recycled Pre/Post-Consumer","Recycled_Pre_Post_Consumer",(IF($G3096="In-Conversion","In_Conversion",(IF($G3096="Recycled Pre-Consumer","Recycled_Pre_Consumer",(IF($G3096="Recycled Post-Consumer","Recycled_Post_Consumer",(IF($G3096="Sustainably Sourced","Sustainably_sourced","")))))))))))))))),"")</f>
        <v/>
      </c>
      <c r="AE3096" s="13" t="e" cm="1">
        <f t="array" aca="1" ref="AE3096" ca="1">IF(INDIRECT("$F"&amp;$S3096)="","",IF(LEFT(INDIRECT("$F"&amp;$S3096),3)="GRS","GRS_RCS_RM",IF((LEFT(INDIRECT("$F"&amp;$S3096),3))="RCS","GRS_RCS_RM",IF(INDIRECT("$F"&amp;$S3096)="OCS (No Label)","OCS_Conversion_RM",IF(LEFT(INDIRECT("$F"&amp;$S3096),3)="OCS","OCS_RM",IF(RIGHT(INDIRECT("$F"&amp;$S3096),10)="conversion","GOTS_RM_conversion",IF((LEFT(INDIRECT("$F"&amp;$S3096),4))="GOTS","GOTS_RM","Responsible_RM")))))))</f>
        <v>#REF!</v>
      </c>
      <c r="AF3096" s="13" t="str" cm="1">
        <f t="array" aca="1" ref="AF3096" ca="1">IF($S3096="","",INDIRECT("$Z"&amp;$S3096))</f>
        <v/>
      </c>
      <c r="AG3096" s="155"/>
      <c r="AH3096" s="13" t="str" cm="1">
        <f t="array" aca="1" ref="AH3096" ca="1">IFERROR(INDIRECT("$ag"&amp;S3096),"")</f>
        <v/>
      </c>
      <c r="AI3096" s="13" t="e" cm="1">
        <f t="array" aca="1" ref="AI3096" ca="1">INDIRECT("O"&amp;S3095)</f>
        <v>#REF!</v>
      </c>
      <c r="AJ3096" s="13" t="str">
        <f>IF($I3096="","",INDEX('Raw Material'!$A$1:$J$75,MATCH(I3096,'Raw Material'!$A$1:$A$75,0),(MATCH(G3096,'Raw Material'!$A$1:$J$1,0))))</f>
        <v/>
      </c>
      <c r="AK3096" s="13" t="str">
        <f t="shared" si="1412"/>
        <v>YANLIŞRM</v>
      </c>
      <c r="AL3096" s="153" t="str">
        <f t="shared" si="1413"/>
        <v/>
      </c>
    </row>
    <row r="3097" spans="1:38" ht="16.5" customHeight="1">
      <c r="A3097" s="162"/>
      <c r="B3097" s="168"/>
      <c r="C3097" s="169"/>
      <c r="D3097" s="156"/>
      <c r="E3097" s="156"/>
      <c r="F3097" s="175"/>
      <c r="G3097" s="181"/>
      <c r="H3097" s="182"/>
      <c r="I3097" s="182"/>
      <c r="J3097" s="182"/>
      <c r="K3097" s="32"/>
      <c r="L3097" s="179"/>
      <c r="M3097" s="179"/>
      <c r="N3097" s="81"/>
      <c r="O3097" s="185"/>
      <c r="P3097" s="103"/>
      <c r="Q3097" s="84" t="str">
        <f t="shared" si="1414"/>
        <v/>
      </c>
      <c r="R3097" s="159"/>
      <c r="S3097" s="28" t="str" cm="1">
        <f t="array" aca="1" ref="S3097" ca="1">IF(INDIRECT("A"&amp;114+$U3097)&lt;&gt;"",114+$U3097,"")</f>
        <v/>
      </c>
      <c r="T3097" s="28" t="str">
        <f t="shared" ca="1" si="1415"/>
        <v>$B</v>
      </c>
      <c r="U3097" s="29">
        <f t="shared" si="1421"/>
        <v>2976</v>
      </c>
      <c r="V3097" s="29">
        <v>248.58333333335301</v>
      </c>
      <c r="W3097" s="29">
        <f t="shared" si="1426"/>
        <v>248</v>
      </c>
      <c r="X3097" s="41" t="str" cm="1">
        <f t="array" aca="1" ref="X3097" ca="1">IFERROR(INDEX('PC&amp;PD'!$A$1:$AP$15,ROW('PC&amp;PD'!$A$15),MATCH(INDIRECT(T3097),'PC&amp;PD'!$A$1:$AP$1,0)),"")</f>
        <v/>
      </c>
      <c r="Z3097" s="155"/>
      <c r="AA3097" s="13" t="str">
        <f t="shared" si="1411"/>
        <v/>
      </c>
      <c r="AB3097" s="155"/>
      <c r="AC3097" s="13" t="str">
        <f t="shared" ca="1" si="1416"/>
        <v>$AB</v>
      </c>
      <c r="AD3097" s="13" t="str" cm="1">
        <f t="array" aca="1" ref="AD3097" ca="1">IFERROR(IF((LEFT(INDIRECT("$F"&amp;$S3097),4))="GOTS",IF($G3097="Organic","GOTS_Organic_raw",(IF($G3097="Responsible","GOTS_Responsible",(IF($G3097="No Attribute (Conventional)","GOTS_conventional",(IF($G3097="Recycled Pre/Post-Consumer","GOTS_pre_post",(IF($G3097="In-Conversion","GOTS_in_conversion",(IF($G3097="Sustainably Sourced","Sustainably_sourced",""))))))))))),IF($G3097="Organic","Organic",(IF($G3097="Responsible","Responsible",(IF($G3097="No Attribute (Conventional)","No_Attribute_Conventional",(IF($G3097="Recycled Pre/Post-Consumer","Recycled_Pre_Post_Consumer",(IF($G3097="In-Conversion","In_Conversion",(IF($G3097="Recycled Pre-Consumer","Recycled_Pre_Consumer",(IF($G3097="Recycled Post-Consumer","Recycled_Post_Consumer",(IF($G3097="Sustainably Sourced","Sustainably_sourced","")))))))))))))))),"")</f>
        <v/>
      </c>
      <c r="AE3097" s="13" t="e" cm="1">
        <f t="array" aca="1" ref="AE3097" ca="1">IF(INDIRECT("$F"&amp;$S3097)="","",IF(LEFT(INDIRECT("$F"&amp;$S3097),3)="GRS","GRS_RCS_RM",IF((LEFT(INDIRECT("$F"&amp;$S3097),3))="RCS","GRS_RCS_RM",IF(INDIRECT("$F"&amp;$S3097)="OCS (No Label)","OCS_Conversion_RM",IF(LEFT(INDIRECT("$F"&amp;$S3097),3)="OCS","OCS_RM",IF(RIGHT(INDIRECT("$F"&amp;$S3097),10)="conversion","GOTS_RM_conversion",IF((LEFT(INDIRECT("$F"&amp;$S3097),4))="GOTS","GOTS_RM","Responsible_RM")))))))</f>
        <v>#REF!</v>
      </c>
      <c r="AF3097" s="13" t="str" cm="1">
        <f t="array" aca="1" ref="AF3097" ca="1">IF($S3097="","",INDIRECT("$Z"&amp;$S3097))</f>
        <v/>
      </c>
      <c r="AG3097" s="155"/>
      <c r="AH3097" s="13" t="str" cm="1">
        <f t="array" aca="1" ref="AH3097" ca="1">IFERROR(INDIRECT("$ag"&amp;S3097),"")</f>
        <v/>
      </c>
      <c r="AI3097" s="13" t="e" cm="1">
        <f t="array" aca="1" ref="AI3097" ca="1">INDIRECT("O"&amp;S3096)</f>
        <v>#REF!</v>
      </c>
      <c r="AJ3097" s="13" t="str">
        <f>IF($I3097="","",INDEX('Raw Material'!$A$1:$J$75,MATCH(I3097,'Raw Material'!$A$1:$A$75,0),(MATCH(G3097,'Raw Material'!$A$1:$J$1,0))))</f>
        <v/>
      </c>
      <c r="AK3097" s="13" t="str">
        <f t="shared" si="1412"/>
        <v>YANLIŞRM</v>
      </c>
      <c r="AL3097" s="153" t="str">
        <f t="shared" si="1413"/>
        <v/>
      </c>
    </row>
    <row r="3098" spans="1:38" ht="16.5" customHeight="1">
      <c r="A3098" s="162"/>
      <c r="B3098" s="168"/>
      <c r="C3098" s="169"/>
      <c r="D3098" s="156"/>
      <c r="E3098" s="156"/>
      <c r="F3098" s="175"/>
      <c r="G3098" s="181"/>
      <c r="H3098" s="182"/>
      <c r="I3098" s="182"/>
      <c r="J3098" s="182"/>
      <c r="K3098" s="32"/>
      <c r="L3098" s="179"/>
      <c r="M3098" s="179"/>
      <c r="N3098" s="81"/>
      <c r="O3098" s="185"/>
      <c r="P3098" s="103"/>
      <c r="Q3098" s="84" t="str">
        <f t="shared" si="1414"/>
        <v/>
      </c>
      <c r="R3098" s="159"/>
      <c r="S3098" s="28" t="str" cm="1">
        <f t="array" aca="1" ref="S3098" ca="1">IF(INDIRECT("A"&amp;114+$U3098)&lt;&gt;"",114+$U3098,"")</f>
        <v/>
      </c>
      <c r="T3098" s="28" t="str">
        <f t="shared" ca="1" si="1415"/>
        <v>$B</v>
      </c>
      <c r="U3098" s="29">
        <f t="shared" si="1421"/>
        <v>2976</v>
      </c>
      <c r="V3098" s="29">
        <v>248.66666666668601</v>
      </c>
      <c r="W3098" s="29">
        <f t="shared" si="1426"/>
        <v>248</v>
      </c>
      <c r="X3098" s="41" t="str" cm="1">
        <f t="array" aca="1" ref="X3098" ca="1">IFERROR(INDEX('PC&amp;PD'!$A$1:$AP$15,ROW('PC&amp;PD'!$A$15),MATCH(INDIRECT(T3098),'PC&amp;PD'!$A$1:$AP$1,0)),"")</f>
        <v/>
      </c>
      <c r="Z3098" s="155"/>
      <c r="AA3098" s="13" t="str">
        <f t="shared" si="1411"/>
        <v/>
      </c>
      <c r="AB3098" s="155"/>
      <c r="AC3098" s="13" t="str">
        <f t="shared" ca="1" si="1416"/>
        <v>$AB</v>
      </c>
      <c r="AD3098" s="13" t="str" cm="1">
        <f t="array" aca="1" ref="AD3098" ca="1">IFERROR(IF((LEFT(INDIRECT("$F"&amp;$S3098),4))="GOTS",IF($G3098="Organic","GOTS_Organic_raw",(IF($G3098="Responsible","GOTS_Responsible",(IF($G3098="No Attribute (Conventional)","GOTS_conventional",(IF($G3098="Recycled Pre/Post-Consumer","GOTS_pre_post",(IF($G3098="In-Conversion","GOTS_in_conversion",(IF($G3098="Sustainably Sourced","Sustainably_sourced",""))))))))))),IF($G3098="Organic","Organic",(IF($G3098="Responsible","Responsible",(IF($G3098="No Attribute (Conventional)","No_Attribute_Conventional",(IF($G3098="Recycled Pre/Post-Consumer","Recycled_Pre_Post_Consumer",(IF($G3098="In-Conversion","In_Conversion",(IF($G3098="Recycled Pre-Consumer","Recycled_Pre_Consumer",(IF($G3098="Recycled Post-Consumer","Recycled_Post_Consumer",(IF($G3098="Sustainably Sourced","Sustainably_sourced","")))))))))))))))),"")</f>
        <v/>
      </c>
      <c r="AE3098" s="13" t="e" cm="1">
        <f t="array" aca="1" ref="AE3098" ca="1">IF(INDIRECT("$F"&amp;$S3098)="","",IF(LEFT(INDIRECT("$F"&amp;$S3098),3)="GRS","GRS_RCS_RM",IF((LEFT(INDIRECT("$F"&amp;$S3098),3))="RCS","GRS_RCS_RM",IF(INDIRECT("$F"&amp;$S3098)="OCS (No Label)","OCS_Conversion_RM",IF(LEFT(INDIRECT("$F"&amp;$S3098),3)="OCS","OCS_RM",IF(RIGHT(INDIRECT("$F"&amp;$S3098),10)="conversion","GOTS_RM_conversion",IF((LEFT(INDIRECT("$F"&amp;$S3098),4))="GOTS","GOTS_RM","Responsible_RM")))))))</f>
        <v>#REF!</v>
      </c>
      <c r="AF3098" s="13" t="str" cm="1">
        <f t="array" aca="1" ref="AF3098" ca="1">IF($S3098="","",INDIRECT("$Z"&amp;$S3098))</f>
        <v/>
      </c>
      <c r="AG3098" s="155"/>
      <c r="AH3098" s="13" t="str" cm="1">
        <f t="array" aca="1" ref="AH3098" ca="1">IFERROR(INDIRECT("$ag"&amp;S3098),"")</f>
        <v/>
      </c>
      <c r="AI3098" s="13" t="e" cm="1">
        <f t="array" aca="1" ref="AI3098" ca="1">INDIRECT("O"&amp;S3097)</f>
        <v>#REF!</v>
      </c>
      <c r="AJ3098" s="13" t="str">
        <f>IF($I3098="","",INDEX('Raw Material'!$A$1:$J$75,MATCH(I3098,'Raw Material'!$A$1:$A$75,0),(MATCH(G3098,'Raw Material'!$A$1:$J$1,0))))</f>
        <v/>
      </c>
      <c r="AK3098" s="13" t="str">
        <f t="shared" si="1412"/>
        <v>YANLIŞRM</v>
      </c>
      <c r="AL3098" s="153" t="str">
        <f t="shared" si="1413"/>
        <v/>
      </c>
    </row>
    <row r="3099" spans="1:38" ht="16.5" customHeight="1">
      <c r="A3099" s="162"/>
      <c r="B3099" s="168"/>
      <c r="C3099" s="169"/>
      <c r="D3099" s="156"/>
      <c r="E3099" s="156"/>
      <c r="F3099" s="175"/>
      <c r="G3099" s="181"/>
      <c r="H3099" s="182"/>
      <c r="I3099" s="182"/>
      <c r="J3099" s="182"/>
      <c r="K3099" s="32"/>
      <c r="L3099" s="179"/>
      <c r="M3099" s="179"/>
      <c r="N3099" s="81"/>
      <c r="O3099" s="185"/>
      <c r="P3099" s="103"/>
      <c r="Q3099" s="84" t="str">
        <f t="shared" si="1414"/>
        <v/>
      </c>
      <c r="R3099" s="159"/>
      <c r="S3099" s="28" t="str" cm="1">
        <f t="array" aca="1" ref="S3099" ca="1">IF(INDIRECT("A"&amp;114+$U3099)&lt;&gt;"",114+$U3099,"")</f>
        <v/>
      </c>
      <c r="T3099" s="28" t="str">
        <f t="shared" ca="1" si="1415"/>
        <v>$B</v>
      </c>
      <c r="U3099" s="29">
        <f t="shared" si="1421"/>
        <v>2976</v>
      </c>
      <c r="V3099" s="29">
        <v>248.75000000002001</v>
      </c>
      <c r="W3099" s="29">
        <f t="shared" si="1426"/>
        <v>248</v>
      </c>
      <c r="X3099" s="41" t="str" cm="1">
        <f t="array" aca="1" ref="X3099" ca="1">IFERROR(INDEX('PC&amp;PD'!$A$1:$AP$15,ROW('PC&amp;PD'!$A$15),MATCH(INDIRECT(T3099),'PC&amp;PD'!$A$1:$AP$1,0)),"")</f>
        <v/>
      </c>
      <c r="Z3099" s="155"/>
      <c r="AA3099" s="13" t="str">
        <f t="shared" si="1411"/>
        <v/>
      </c>
      <c r="AB3099" s="155"/>
      <c r="AC3099" s="13" t="str">
        <f t="shared" ca="1" si="1416"/>
        <v>$AB</v>
      </c>
      <c r="AD3099" s="13" t="str" cm="1">
        <f t="array" aca="1" ref="AD3099" ca="1">IFERROR(IF((LEFT(INDIRECT("$F"&amp;$S3099),4))="GOTS",IF($G3099="Organic","GOTS_Organic_raw",(IF($G3099="Responsible","GOTS_Responsible",(IF($G3099="No Attribute (Conventional)","GOTS_conventional",(IF($G3099="Recycled Pre/Post-Consumer","GOTS_pre_post",(IF($G3099="In-Conversion","GOTS_in_conversion",(IF($G3099="Sustainably Sourced","Sustainably_sourced",""))))))))))),IF($G3099="Organic","Organic",(IF($G3099="Responsible","Responsible",(IF($G3099="No Attribute (Conventional)","No_Attribute_Conventional",(IF($G3099="Recycled Pre/Post-Consumer","Recycled_Pre_Post_Consumer",(IF($G3099="In-Conversion","In_Conversion",(IF($G3099="Recycled Pre-Consumer","Recycled_Pre_Consumer",(IF($G3099="Recycled Post-Consumer","Recycled_Post_Consumer",(IF($G3099="Sustainably Sourced","Sustainably_sourced","")))))))))))))))),"")</f>
        <v/>
      </c>
      <c r="AE3099" s="13" t="e" cm="1">
        <f t="array" aca="1" ref="AE3099" ca="1">IF(INDIRECT("$F"&amp;$S3099)="","",IF(LEFT(INDIRECT("$F"&amp;$S3099),3)="GRS","GRS_RCS_RM",IF((LEFT(INDIRECT("$F"&amp;$S3099),3))="RCS","GRS_RCS_RM",IF(INDIRECT("$F"&amp;$S3099)="OCS (No Label)","OCS_Conversion_RM",IF(LEFT(INDIRECT("$F"&amp;$S3099),3)="OCS","OCS_RM",IF(RIGHT(INDIRECT("$F"&amp;$S3099),10)="conversion","GOTS_RM_conversion",IF((LEFT(INDIRECT("$F"&amp;$S3099),4))="GOTS","GOTS_RM","Responsible_RM")))))))</f>
        <v>#REF!</v>
      </c>
      <c r="AF3099" s="13" t="str" cm="1">
        <f t="array" aca="1" ref="AF3099" ca="1">IF($S3099="","",INDIRECT("$Z"&amp;$S3099))</f>
        <v/>
      </c>
      <c r="AG3099" s="155"/>
      <c r="AH3099" s="13" t="str" cm="1">
        <f t="array" aca="1" ref="AH3099" ca="1">IFERROR(INDIRECT("$ag"&amp;S3099),"")</f>
        <v/>
      </c>
      <c r="AI3099" s="13" t="e" cm="1">
        <f t="array" aca="1" ref="AI3099" ca="1">INDIRECT("O"&amp;S3098)</f>
        <v>#REF!</v>
      </c>
      <c r="AJ3099" s="13" t="str">
        <f>IF($I3099="","",INDEX('Raw Material'!$A$1:$J$75,MATCH(I3099,'Raw Material'!$A$1:$A$75,0),(MATCH(G3099,'Raw Material'!$A$1:$J$1,0))))</f>
        <v/>
      </c>
      <c r="AK3099" s="13" t="str">
        <f t="shared" si="1412"/>
        <v>YANLIŞRM</v>
      </c>
      <c r="AL3099" s="153" t="str">
        <f t="shared" si="1413"/>
        <v/>
      </c>
    </row>
    <row r="3100" spans="1:38" ht="16.5" customHeight="1">
      <c r="A3100" s="162"/>
      <c r="B3100" s="168"/>
      <c r="C3100" s="169"/>
      <c r="D3100" s="156"/>
      <c r="E3100" s="156"/>
      <c r="F3100" s="175"/>
      <c r="G3100" s="181"/>
      <c r="H3100" s="182"/>
      <c r="I3100" s="182"/>
      <c r="J3100" s="182"/>
      <c r="K3100" s="32"/>
      <c r="L3100" s="179"/>
      <c r="M3100" s="179"/>
      <c r="N3100" s="81"/>
      <c r="O3100" s="185"/>
      <c r="P3100" s="103"/>
      <c r="Q3100" s="84" t="str">
        <f t="shared" si="1414"/>
        <v/>
      </c>
      <c r="R3100" s="159"/>
      <c r="S3100" s="28" t="str" cm="1">
        <f t="array" aca="1" ref="S3100" ca="1">IF(INDIRECT("A"&amp;114+$U3100)&lt;&gt;"",114+$U3100,"")</f>
        <v/>
      </c>
      <c r="T3100" s="28" t="str">
        <f t="shared" ca="1" si="1415"/>
        <v>$B</v>
      </c>
      <c r="U3100" s="29">
        <f t="shared" si="1421"/>
        <v>2976</v>
      </c>
      <c r="V3100" s="29">
        <v>248.83333333335301</v>
      </c>
      <c r="W3100" s="29">
        <f t="shared" si="1426"/>
        <v>248</v>
      </c>
      <c r="X3100" s="41" t="str" cm="1">
        <f t="array" aca="1" ref="X3100" ca="1">IFERROR(INDEX('PC&amp;PD'!$A$1:$AP$15,ROW('PC&amp;PD'!$A$15),MATCH(INDIRECT(T3100),'PC&amp;PD'!$A$1:$AP$1,0)),"")</f>
        <v/>
      </c>
      <c r="Z3100" s="155"/>
      <c r="AA3100" s="13" t="str">
        <f t="shared" si="1411"/>
        <v/>
      </c>
      <c r="AB3100" s="155"/>
      <c r="AC3100" s="13" t="str">
        <f t="shared" ca="1" si="1416"/>
        <v>$AB</v>
      </c>
      <c r="AD3100" s="13" t="str" cm="1">
        <f t="array" aca="1" ref="AD3100" ca="1">IFERROR(IF((LEFT(INDIRECT("$F"&amp;$S3100),4))="GOTS",IF($G3100="Organic","GOTS_Organic_raw",(IF($G3100="Responsible","GOTS_Responsible",(IF($G3100="No Attribute (Conventional)","GOTS_conventional",(IF($G3100="Recycled Pre/Post-Consumer","GOTS_pre_post",(IF($G3100="In-Conversion","GOTS_in_conversion",(IF($G3100="Sustainably Sourced","Sustainably_sourced",""))))))))))),IF($G3100="Organic","Organic",(IF($G3100="Responsible","Responsible",(IF($G3100="No Attribute (Conventional)","No_Attribute_Conventional",(IF($G3100="Recycled Pre/Post-Consumer","Recycled_Pre_Post_Consumer",(IF($G3100="In-Conversion","In_Conversion",(IF($G3100="Recycled Pre-Consumer","Recycled_Pre_Consumer",(IF($G3100="Recycled Post-Consumer","Recycled_Post_Consumer",(IF($G3100="Sustainably Sourced","Sustainably_sourced","")))))))))))))))),"")</f>
        <v/>
      </c>
      <c r="AE3100" s="13" t="e" cm="1">
        <f t="array" aca="1" ref="AE3100" ca="1">IF(INDIRECT("$F"&amp;$S3100)="","",IF(LEFT(INDIRECT("$F"&amp;$S3100),3)="GRS","GRS_RCS_RM",IF((LEFT(INDIRECT("$F"&amp;$S3100),3))="RCS","GRS_RCS_RM",IF(INDIRECT("$F"&amp;$S3100)="OCS (No Label)","OCS_Conversion_RM",IF(LEFT(INDIRECT("$F"&amp;$S3100),3)="OCS","OCS_RM",IF(RIGHT(INDIRECT("$F"&amp;$S3100),10)="conversion","GOTS_RM_conversion",IF((LEFT(INDIRECT("$F"&amp;$S3100),4))="GOTS","GOTS_RM","Responsible_RM")))))))</f>
        <v>#REF!</v>
      </c>
      <c r="AF3100" s="13" t="str" cm="1">
        <f t="array" aca="1" ref="AF3100" ca="1">IF($S3100="","",INDIRECT("$Z"&amp;$S3100))</f>
        <v/>
      </c>
      <c r="AG3100" s="155"/>
      <c r="AH3100" s="13" t="str" cm="1">
        <f t="array" aca="1" ref="AH3100" ca="1">IFERROR(INDIRECT("$ag"&amp;S3100),"")</f>
        <v/>
      </c>
      <c r="AI3100" s="13" t="e" cm="1">
        <f t="array" aca="1" ref="AI3100" ca="1">INDIRECT("O"&amp;S3099)</f>
        <v>#REF!</v>
      </c>
      <c r="AJ3100" s="13" t="str">
        <f>IF($I3100="","",INDEX('Raw Material'!$A$1:$J$75,MATCH(I3100,'Raw Material'!$A$1:$A$75,0),(MATCH(G3100,'Raw Material'!$A$1:$J$1,0))))</f>
        <v/>
      </c>
      <c r="AK3100" s="13" t="str">
        <f t="shared" si="1412"/>
        <v>YANLIŞRM</v>
      </c>
      <c r="AL3100" s="153" t="str">
        <f t="shared" si="1413"/>
        <v/>
      </c>
    </row>
    <row r="3101" spans="1:38" ht="16.5" customHeight="1" thickBot="1">
      <c r="A3101" s="163"/>
      <c r="B3101" s="170"/>
      <c r="C3101" s="171"/>
      <c r="D3101" s="156"/>
      <c r="E3101" s="156"/>
      <c r="F3101" s="176"/>
      <c r="G3101" s="157"/>
      <c r="H3101" s="158"/>
      <c r="I3101" s="158"/>
      <c r="J3101" s="158"/>
      <c r="K3101" s="33"/>
      <c r="L3101" s="180"/>
      <c r="M3101" s="180"/>
      <c r="N3101" s="82"/>
      <c r="O3101" s="186"/>
      <c r="P3101" s="103"/>
      <c r="Q3101" s="84" t="str">
        <f t="shared" si="1414"/>
        <v/>
      </c>
      <c r="R3101" s="159"/>
      <c r="S3101" s="28" t="str" cm="1">
        <f t="array" aca="1" ref="S3101" ca="1">IF(INDIRECT("A"&amp;114+$U3101)&lt;&gt;"",114+$U3101,"")</f>
        <v/>
      </c>
      <c r="T3101" s="28" t="str">
        <f t="shared" ca="1" si="1415"/>
        <v>$B</v>
      </c>
      <c r="U3101" s="29">
        <f t="shared" si="1421"/>
        <v>2976</v>
      </c>
      <c r="V3101" s="29">
        <v>248.91666666668601</v>
      </c>
      <c r="W3101" s="29">
        <f t="shared" si="1426"/>
        <v>248</v>
      </c>
      <c r="X3101" s="41" t="str" cm="1">
        <f t="array" aca="1" ref="X3101" ca="1">IFERROR(INDEX('PC&amp;PD'!$A$1:$AP$15,ROW('PC&amp;PD'!$A$15),MATCH(INDIRECT(T3101),'PC&amp;PD'!$A$1:$AP$1,0)),"")</f>
        <v/>
      </c>
      <c r="Z3101" s="155"/>
      <c r="AA3101" s="13" t="str">
        <f t="shared" si="1411"/>
        <v/>
      </c>
      <c r="AB3101" s="155"/>
      <c r="AC3101" s="13" t="str">
        <f t="shared" ca="1" si="1416"/>
        <v>$AB</v>
      </c>
      <c r="AD3101" s="13" t="str" cm="1">
        <f t="array" aca="1" ref="AD3101" ca="1">IFERROR(IF((LEFT(INDIRECT("$F"&amp;$S3101),4))="GOTS",IF($G3101="Organic","GOTS_Organic_raw",(IF($G3101="Responsible","GOTS_Responsible",(IF($G3101="No Attribute (Conventional)","GOTS_conventional",(IF($G3101="Recycled Pre/Post-Consumer","GOTS_pre_post",(IF($G3101="In-Conversion","GOTS_in_conversion",(IF($G3101="Sustainably Sourced","Sustainably_sourced",""))))))))))),IF($G3101="Organic","Organic",(IF($G3101="Responsible","Responsible",(IF($G3101="No Attribute (Conventional)","No_Attribute_Conventional",(IF($G3101="Recycled Pre/Post-Consumer","Recycled_Pre_Post_Consumer",(IF($G3101="In-Conversion","In_Conversion",(IF($G3101="Recycled Pre-Consumer","Recycled_Pre_Consumer",(IF($G3101="Recycled Post-Consumer","Recycled_Post_Consumer",(IF($G3101="Sustainably Sourced","Sustainably_sourced","")))))))))))))))),"")</f>
        <v/>
      </c>
      <c r="AE3101" s="13" t="e" cm="1">
        <f t="array" aca="1" ref="AE3101" ca="1">IF(INDIRECT("$F"&amp;$S3101)="","",IF(LEFT(INDIRECT("$F"&amp;$S3101),3)="GRS","GRS_RCS_RM",IF((LEFT(INDIRECT("$F"&amp;$S3101),3))="RCS","GRS_RCS_RM",IF(INDIRECT("$F"&amp;$S3101)="OCS (No Label)","OCS_Conversion_RM",IF(LEFT(INDIRECT("$F"&amp;$S3101),3)="OCS","OCS_RM",IF(RIGHT(INDIRECT("$F"&amp;$S3101),10)="conversion","GOTS_RM_conversion",IF((LEFT(INDIRECT("$F"&amp;$S3101),4))="GOTS","GOTS_RM","Responsible_RM")))))))</f>
        <v>#REF!</v>
      </c>
      <c r="AF3101" s="13" t="str" cm="1">
        <f t="array" aca="1" ref="AF3101" ca="1">IF($S3101="","",INDIRECT("$Z"&amp;$S3101))</f>
        <v/>
      </c>
      <c r="AG3101" s="155"/>
      <c r="AH3101" s="13" t="str" cm="1">
        <f t="array" aca="1" ref="AH3101" ca="1">IFERROR(INDIRECT("$ag"&amp;S3101),"")</f>
        <v/>
      </c>
      <c r="AI3101" s="13" t="e" cm="1">
        <f t="array" aca="1" ref="AI3101" ca="1">INDIRECT("O"&amp;S3100)</f>
        <v>#REF!</v>
      </c>
      <c r="AJ3101" s="13" t="str">
        <f>IF($I3101="","",INDEX('Raw Material'!$A$1:$J$75,MATCH(I3101,'Raw Material'!$A$1:$A$75,0),(MATCH(G3101,'Raw Material'!$A$1:$J$1,0))))</f>
        <v/>
      </c>
      <c r="AK3101" s="13" t="str">
        <f t="shared" si="1412"/>
        <v>YANLIŞRM</v>
      </c>
      <c r="AL3101" s="153" t="str">
        <f t="shared" si="1413"/>
        <v/>
      </c>
    </row>
    <row r="3102" spans="1:38" ht="16.5" customHeight="1">
      <c r="A3102" s="160" t="str">
        <f>IF(B3102="","",COUNTA($B$114:$B3102))</f>
        <v/>
      </c>
      <c r="B3102" s="164"/>
      <c r="C3102" s="165"/>
      <c r="D3102" s="183"/>
      <c r="E3102" s="183"/>
      <c r="F3102" s="172"/>
      <c r="G3102" s="212"/>
      <c r="H3102" s="206"/>
      <c r="I3102" s="206"/>
      <c r="J3102" s="206"/>
      <c r="K3102" s="31"/>
      <c r="L3102" s="177" t="str">
        <f t="shared" ref="L3102" si="1432">IF(R3102="","",LEFT(R3102,LEN(R3102)-2))</f>
        <v/>
      </c>
      <c r="M3102" s="177"/>
      <c r="N3102" s="80"/>
      <c r="O3102" s="184"/>
      <c r="P3102" s="103"/>
      <c r="Q3102" s="84" t="str">
        <f t="shared" si="1414"/>
        <v/>
      </c>
      <c r="R3102" s="159" t="str">
        <f t="shared" ref="R3102" si="1433">CONCATENATE($Q3102,Q3103,Q3104,Q3105,Q3106,Q3107,$Q3108,$Q3109,$Q3110,$Q3111,Q3112,Q3113)</f>
        <v/>
      </c>
      <c r="S3102" s="28" t="str" cm="1">
        <f t="array" aca="1" ref="S3102" ca="1">IF(INDIRECT("A"&amp;114+$U3102)&lt;&gt;"",114+$U3102,"")</f>
        <v/>
      </c>
      <c r="T3102" s="28" t="str">
        <f t="shared" ca="1" si="1415"/>
        <v>$B</v>
      </c>
      <c r="U3102" s="29">
        <f t="shared" si="1421"/>
        <v>2988</v>
      </c>
      <c r="V3102" s="29">
        <v>249.00000000002001</v>
      </c>
      <c r="W3102" s="29">
        <f t="shared" si="1426"/>
        <v>249</v>
      </c>
      <c r="X3102" s="41" t="str" cm="1">
        <f t="array" aca="1" ref="X3102" ca="1">IFERROR(INDEX('PC&amp;PD'!$A$1:$AP$15,ROW('PC&amp;PD'!$A$15),MATCH(INDIRECT(T3102),'PC&amp;PD'!$A$1:$AP$1,0)),"")</f>
        <v/>
      </c>
      <c r="Z3102" s="155" t="str">
        <f t="shared" ref="Z3102" si="1434">IFERROR(IF($F3102="OCS 100","OCS (OCS 100)",IF($F3102="OCS Blended","OCS (OCS Blended)",IF($F3102="OCS (No Label)","OCS (No Label)",IF($F3102="RCS 100","RCS (RCS 100)",IF($F3102="RCS Blended","RCS (RCS Blended)",IF($F3102="GRS","GRS (GRS)",IF($F3102="GRS (No Label)", "GRS (No Label)",IF($F3102="RDS","RDS (RDS)",IF($F3102="RWS","RWS (RWS)",IF($F3102="RAS","RAS (RAS)",IF($F3102="RMS","RMS (RMS)",IF($F3102="GOTS Organic","GOTS (Organic)",IF($F3102="GOTS Made with organic","GOTS (Made with Organic)",IF($F3102="GOTS Organic - in conversion","GOTS (Organic - In Conversion)",IF($F3102="GOTS Made with organic - in conversion","GOTS (Made with Organic - In Conversion)",""))))))))))))))),"")</f>
        <v/>
      </c>
      <c r="AA3102" s="13" t="str">
        <f t="shared" si="1411"/>
        <v/>
      </c>
      <c r="AB3102" s="155" t="str">
        <f t="shared" ref="AB3102" si="1435">IFERROR(IF($F3102="OCS 100", "OCS_100",IF($F3102="OCS Blended", "OCS_Blended",IF($F3102="OCS (No Label)", "OCS_No_Label",IF($F3102="RCS 100", "RCS_100",IF($F3102="RCS Blended","RCS_Blended",IF($F3102="GRS","GRS",IF($F3102="GRS (No Label)", "GRS_No_Label",IF($F3102="RDS","RDS",IF($F3102="RWS","RWS",IF($F3102="RMS","RMS",IF($F3102="GOTS Organic","GOTS_Organic",IF($F3102="GOTS Made with organic","GOTS_Made_with_organic",IF($F3102="GOTS Organic - in conversion","GOTS_Organic_in_Conversion",IF($F3102="GOTS Made with organic - in conversion","GOTS_Made_with_Organic_in_Conversion",IF($F3102="RAS","RAS",""))))))))))))))),"")</f>
        <v/>
      </c>
      <c r="AC3102" s="13" t="str">
        <f t="shared" ca="1" si="1416"/>
        <v>$AB</v>
      </c>
      <c r="AD3102" s="13" t="str" cm="1">
        <f t="array" aca="1" ref="AD3102" ca="1">IFERROR(IF((LEFT(INDIRECT("$F"&amp;$S3102),4))="GOTS",IF($G3102="Organic","GOTS_Organic_raw",(IF($G3102="Responsible","GOTS_Responsible",(IF($G3102="No Attribute (Conventional)","GOTS_conventional",(IF($G3102="Recycled Pre/Post-Consumer","GOTS_pre_post",(IF($G3102="In-Conversion","GOTS_in_conversion",(IF($G3102="Sustainably Sourced","Sustainably_sourced",""))))))))))),IF($G3102="Organic","Organic",(IF($G3102="Responsible","Responsible",(IF($G3102="No Attribute (Conventional)","No_Attribute_Conventional",(IF($G3102="Recycled Pre/Post-Consumer","Recycled_Pre_Post_Consumer",(IF($G3102="In-Conversion","In_Conversion",(IF($G3102="Recycled Pre-Consumer","Recycled_Pre_Consumer",(IF($G3102="Recycled Post-Consumer","Recycled_Post_Consumer",(IF($G3102="Sustainably Sourced","Sustainably_sourced","")))))))))))))))),"")</f>
        <v/>
      </c>
      <c r="AE3102" s="13" t="e" cm="1">
        <f t="array" aca="1" ref="AE3102" ca="1">IF(INDIRECT("$F"&amp;$S3102)="","",IF(LEFT(INDIRECT("$F"&amp;$S3102),3)="GRS","GRS_RCS_RM",IF((LEFT(INDIRECT("$F"&amp;$S3102),3))="RCS","GRS_RCS_RM",IF(INDIRECT("$F"&amp;$S3102)="OCS (No Label)","OCS_Conversion_RM",IF(LEFT(INDIRECT("$F"&amp;$S3102),3)="OCS","OCS_RM",IF(RIGHT(INDIRECT("$F"&amp;$S3102),10)="conversion","GOTS_RM_conversion",IF((LEFT(INDIRECT("$F"&amp;$S3102),4))="GOTS","GOTS_RM","Responsible_RM")))))))</f>
        <v>#REF!</v>
      </c>
      <c r="AF3102" s="13" t="str" cm="1">
        <f t="array" aca="1" ref="AF3102" ca="1">IF($S3102="","",INDIRECT("$Z"&amp;$S3102))</f>
        <v/>
      </c>
      <c r="AG3102" s="155" t="str">
        <f t="shared" si="1431"/>
        <v/>
      </c>
      <c r="AH3102" s="13" t="str" cm="1">
        <f t="array" aca="1" ref="AH3102" ca="1">IFERROR(INDIRECT("$ag"&amp;S3102),"")</f>
        <v/>
      </c>
      <c r="AI3102" s="13" t="e" cm="1">
        <f t="array" aca="1" ref="AI3102" ca="1">INDIRECT("O"&amp;S3101)</f>
        <v>#REF!</v>
      </c>
      <c r="AJ3102" s="13" t="str">
        <f>IF($I3102="","",INDEX('Raw Material'!$A$1:$J$75,MATCH(I3102,'Raw Material'!$A$1:$A$75,0),(MATCH(G3102,'Raw Material'!$A$1:$J$1,0))))</f>
        <v/>
      </c>
      <c r="AK3102" s="13" t="str">
        <f t="shared" si="1412"/>
        <v>YANLIŞRM</v>
      </c>
      <c r="AL3102" s="153" t="str">
        <f t="shared" si="1413"/>
        <v/>
      </c>
    </row>
    <row r="3103" spans="1:38" ht="16.5" customHeight="1">
      <c r="A3103" s="161"/>
      <c r="B3103" s="166"/>
      <c r="C3103" s="167"/>
      <c r="D3103" s="156"/>
      <c r="E3103" s="156"/>
      <c r="F3103" s="173"/>
      <c r="G3103" s="181"/>
      <c r="H3103" s="182"/>
      <c r="I3103" s="182"/>
      <c r="J3103" s="182"/>
      <c r="K3103" s="32"/>
      <c r="L3103" s="178"/>
      <c r="M3103" s="178"/>
      <c r="N3103" s="81"/>
      <c r="O3103" s="185"/>
      <c r="P3103" s="103"/>
      <c r="Q3103" s="84" t="str">
        <f t="shared" si="1414"/>
        <v/>
      </c>
      <c r="R3103" s="159"/>
      <c r="S3103" s="28" t="str" cm="1">
        <f t="array" aca="1" ref="S3103" ca="1">IF(INDIRECT("A"&amp;114+$U3103)&lt;&gt;"",114+$U3103,"")</f>
        <v/>
      </c>
      <c r="T3103" s="28" t="str">
        <f t="shared" ca="1" si="1415"/>
        <v>$B</v>
      </c>
      <c r="U3103" s="29">
        <f t="shared" si="1421"/>
        <v>2988</v>
      </c>
      <c r="V3103" s="29">
        <v>249.08333333335301</v>
      </c>
      <c r="W3103" s="29">
        <f t="shared" si="1426"/>
        <v>249</v>
      </c>
      <c r="X3103" s="41" t="str" cm="1">
        <f t="array" aca="1" ref="X3103" ca="1">IFERROR(INDEX('PC&amp;PD'!$A$1:$AP$15,ROW('PC&amp;PD'!$A$15),MATCH(INDIRECT(T3103),'PC&amp;PD'!$A$1:$AP$1,0)),"")</f>
        <v/>
      </c>
      <c r="Z3103" s="155"/>
      <c r="AA3103" s="13" t="str">
        <f t="shared" si="1411"/>
        <v/>
      </c>
      <c r="AB3103" s="155"/>
      <c r="AC3103" s="13" t="str">
        <f t="shared" ca="1" si="1416"/>
        <v>$AB</v>
      </c>
      <c r="AD3103" s="13" t="str" cm="1">
        <f t="array" aca="1" ref="AD3103" ca="1">IFERROR(IF((LEFT(INDIRECT("$F"&amp;$S3103),4))="GOTS",IF($G3103="Organic","GOTS_Organic_raw",(IF($G3103="Responsible","GOTS_Responsible",(IF($G3103="No Attribute (Conventional)","GOTS_conventional",(IF($G3103="Recycled Pre/Post-Consumer","GOTS_pre_post",(IF($G3103="In-Conversion","GOTS_in_conversion",(IF($G3103="Sustainably Sourced","Sustainably_sourced",""))))))))))),IF($G3103="Organic","Organic",(IF($G3103="Responsible","Responsible",(IF($G3103="No Attribute (Conventional)","No_Attribute_Conventional",(IF($G3103="Recycled Pre/Post-Consumer","Recycled_Pre_Post_Consumer",(IF($G3103="In-Conversion","In_Conversion",(IF($G3103="Recycled Pre-Consumer","Recycled_Pre_Consumer",(IF($G3103="Recycled Post-Consumer","Recycled_Post_Consumer",(IF($G3103="Sustainably Sourced","Sustainably_sourced","")))))))))))))))),"")</f>
        <v/>
      </c>
      <c r="AE3103" s="13" t="e" cm="1">
        <f t="array" aca="1" ref="AE3103" ca="1">IF(INDIRECT("$F"&amp;$S3103)="","",IF(LEFT(INDIRECT("$F"&amp;$S3103),3)="GRS","GRS_RCS_RM",IF((LEFT(INDIRECT("$F"&amp;$S3103),3))="RCS","GRS_RCS_RM",IF(INDIRECT("$F"&amp;$S3103)="OCS (No Label)","OCS_Conversion_RM",IF(LEFT(INDIRECT("$F"&amp;$S3103),3)="OCS","OCS_RM",IF(RIGHT(INDIRECT("$F"&amp;$S3103),10)="conversion","GOTS_RM_conversion",IF((LEFT(INDIRECT("$F"&amp;$S3103),4))="GOTS","GOTS_RM","Responsible_RM")))))))</f>
        <v>#REF!</v>
      </c>
      <c r="AF3103" s="13" t="str" cm="1">
        <f t="array" aca="1" ref="AF3103" ca="1">IF($S3103="","",INDIRECT("$Z"&amp;$S3103))</f>
        <v/>
      </c>
      <c r="AG3103" s="155"/>
      <c r="AH3103" s="13" t="str" cm="1">
        <f t="array" aca="1" ref="AH3103" ca="1">IFERROR(INDIRECT("$ag"&amp;S3103),"")</f>
        <v/>
      </c>
      <c r="AI3103" s="13" t="e" cm="1">
        <f t="array" aca="1" ref="AI3103" ca="1">INDIRECT("O"&amp;S3102)</f>
        <v>#REF!</v>
      </c>
      <c r="AJ3103" s="13" t="str">
        <f>IF($I3103="","",INDEX('Raw Material'!$A$1:$J$75,MATCH(I3103,'Raw Material'!$A$1:$A$75,0),(MATCH(G3103,'Raw Material'!$A$1:$J$1,0))))</f>
        <v/>
      </c>
      <c r="AK3103" s="13" t="str">
        <f t="shared" si="1412"/>
        <v>YANLIŞRM</v>
      </c>
      <c r="AL3103" s="153" t="str">
        <f t="shared" si="1413"/>
        <v/>
      </c>
    </row>
    <row r="3104" spans="1:38" ht="16.5" customHeight="1">
      <c r="A3104" s="161"/>
      <c r="B3104" s="166"/>
      <c r="C3104" s="167"/>
      <c r="D3104" s="156"/>
      <c r="E3104" s="156"/>
      <c r="F3104" s="173"/>
      <c r="G3104" s="181"/>
      <c r="H3104" s="182"/>
      <c r="I3104" s="182"/>
      <c r="J3104" s="182"/>
      <c r="K3104" s="32"/>
      <c r="L3104" s="178"/>
      <c r="M3104" s="178"/>
      <c r="N3104" s="81"/>
      <c r="O3104" s="185"/>
      <c r="P3104" s="103"/>
      <c r="Q3104" s="84" t="str">
        <f t="shared" si="1414"/>
        <v/>
      </c>
      <c r="R3104" s="159"/>
      <c r="S3104" s="28" t="str" cm="1">
        <f t="array" aca="1" ref="S3104" ca="1">IF(INDIRECT("A"&amp;114+$U3104)&lt;&gt;"",114+$U3104,"")</f>
        <v/>
      </c>
      <c r="T3104" s="28" t="str">
        <f t="shared" ca="1" si="1415"/>
        <v>$B</v>
      </c>
      <c r="U3104" s="29">
        <f t="shared" si="1421"/>
        <v>2988</v>
      </c>
      <c r="V3104" s="29">
        <v>249.16666666668601</v>
      </c>
      <c r="W3104" s="29">
        <f t="shared" si="1426"/>
        <v>249</v>
      </c>
      <c r="X3104" s="41" t="str" cm="1">
        <f t="array" aca="1" ref="X3104" ca="1">IFERROR(INDEX('PC&amp;PD'!$A$1:$AP$15,ROW('PC&amp;PD'!$A$15),MATCH(INDIRECT(T3104),'PC&amp;PD'!$A$1:$AP$1,0)),"")</f>
        <v/>
      </c>
      <c r="Z3104" s="155"/>
      <c r="AA3104" s="13" t="str">
        <f t="shared" si="1411"/>
        <v/>
      </c>
      <c r="AB3104" s="155"/>
      <c r="AC3104" s="13" t="str">
        <f t="shared" ca="1" si="1416"/>
        <v>$AB</v>
      </c>
      <c r="AD3104" s="13" t="str" cm="1">
        <f t="array" aca="1" ref="AD3104" ca="1">IFERROR(IF((LEFT(INDIRECT("$F"&amp;$S3104),4))="GOTS",IF($G3104="Organic","GOTS_Organic_raw",(IF($G3104="Responsible","GOTS_Responsible",(IF($G3104="No Attribute (Conventional)","GOTS_conventional",(IF($G3104="Recycled Pre/Post-Consumer","GOTS_pre_post",(IF($G3104="In-Conversion","GOTS_in_conversion",(IF($G3104="Sustainably Sourced","Sustainably_sourced",""))))))))))),IF($G3104="Organic","Organic",(IF($G3104="Responsible","Responsible",(IF($G3104="No Attribute (Conventional)","No_Attribute_Conventional",(IF($G3104="Recycled Pre/Post-Consumer","Recycled_Pre_Post_Consumer",(IF($G3104="In-Conversion","In_Conversion",(IF($G3104="Recycled Pre-Consumer","Recycled_Pre_Consumer",(IF($G3104="Recycled Post-Consumer","Recycled_Post_Consumer",(IF($G3104="Sustainably Sourced","Sustainably_sourced","")))))))))))))))),"")</f>
        <v/>
      </c>
      <c r="AE3104" s="13" t="e" cm="1">
        <f t="array" aca="1" ref="AE3104" ca="1">IF(INDIRECT("$F"&amp;$S3104)="","",IF(LEFT(INDIRECT("$F"&amp;$S3104),3)="GRS","GRS_RCS_RM",IF((LEFT(INDIRECT("$F"&amp;$S3104),3))="RCS","GRS_RCS_RM",IF(INDIRECT("$F"&amp;$S3104)="OCS (No Label)","OCS_Conversion_RM",IF(LEFT(INDIRECT("$F"&amp;$S3104),3)="OCS","OCS_RM",IF(RIGHT(INDIRECT("$F"&amp;$S3104),10)="conversion","GOTS_RM_conversion",IF((LEFT(INDIRECT("$F"&amp;$S3104),4))="GOTS","GOTS_RM","Responsible_RM")))))))</f>
        <v>#REF!</v>
      </c>
      <c r="AF3104" s="13" t="str" cm="1">
        <f t="array" aca="1" ref="AF3104" ca="1">IF($S3104="","",INDIRECT("$Z"&amp;$S3104))</f>
        <v/>
      </c>
      <c r="AG3104" s="155"/>
      <c r="AH3104" s="13" t="str" cm="1">
        <f t="array" aca="1" ref="AH3104" ca="1">IFERROR(INDIRECT("$ag"&amp;S3104),"")</f>
        <v/>
      </c>
      <c r="AI3104" s="13" t="e" cm="1">
        <f t="array" aca="1" ref="AI3104" ca="1">INDIRECT("O"&amp;S3103)</f>
        <v>#REF!</v>
      </c>
      <c r="AJ3104" s="13" t="str">
        <f>IF($I3104="","",INDEX('Raw Material'!$A$1:$J$75,MATCH(I3104,'Raw Material'!$A$1:$A$75,0),(MATCH(G3104,'Raw Material'!$A$1:$J$1,0))))</f>
        <v/>
      </c>
      <c r="AK3104" s="13" t="str">
        <f t="shared" si="1412"/>
        <v>YANLIŞRM</v>
      </c>
      <c r="AL3104" s="153" t="str">
        <f t="shared" si="1413"/>
        <v/>
      </c>
    </row>
    <row r="3105" spans="1:38" ht="16.5" customHeight="1">
      <c r="A3105" s="161"/>
      <c r="B3105" s="166"/>
      <c r="C3105" s="167"/>
      <c r="D3105" s="156"/>
      <c r="E3105" s="156"/>
      <c r="F3105" s="174"/>
      <c r="G3105" s="181"/>
      <c r="H3105" s="182"/>
      <c r="I3105" s="182"/>
      <c r="J3105" s="182"/>
      <c r="K3105" s="32"/>
      <c r="L3105" s="178"/>
      <c r="M3105" s="178"/>
      <c r="N3105" s="81"/>
      <c r="O3105" s="185"/>
      <c r="P3105" s="103"/>
      <c r="Q3105" s="84" t="str">
        <f t="shared" si="1414"/>
        <v/>
      </c>
      <c r="R3105" s="159"/>
      <c r="S3105" s="28" t="str" cm="1">
        <f t="array" aca="1" ref="S3105" ca="1">IF(INDIRECT("A"&amp;114+$U3105)&lt;&gt;"",114+$U3105,"")</f>
        <v/>
      </c>
      <c r="T3105" s="28" t="str">
        <f t="shared" ca="1" si="1415"/>
        <v>$B</v>
      </c>
      <c r="U3105" s="29">
        <f t="shared" si="1421"/>
        <v>2988</v>
      </c>
      <c r="V3105" s="29">
        <v>249.25000000002001</v>
      </c>
      <c r="W3105" s="29">
        <f t="shared" si="1426"/>
        <v>249</v>
      </c>
      <c r="X3105" s="41" t="str" cm="1">
        <f t="array" aca="1" ref="X3105" ca="1">IFERROR(INDEX('PC&amp;PD'!$A$1:$AP$15,ROW('PC&amp;PD'!$A$15),MATCH(INDIRECT(T3105),'PC&amp;PD'!$A$1:$AP$1,0)),"")</f>
        <v/>
      </c>
      <c r="Z3105" s="155"/>
      <c r="AA3105" s="13" t="str">
        <f t="shared" si="1411"/>
        <v/>
      </c>
      <c r="AB3105" s="155"/>
      <c r="AC3105" s="13" t="str">
        <f t="shared" ca="1" si="1416"/>
        <v>$AB</v>
      </c>
      <c r="AD3105" s="13" t="str" cm="1">
        <f t="array" aca="1" ref="AD3105" ca="1">IFERROR(IF((LEFT(INDIRECT("$F"&amp;$S3105),4))="GOTS",IF($G3105="Organic","GOTS_Organic_raw",(IF($G3105="Responsible","GOTS_Responsible",(IF($G3105="No Attribute (Conventional)","GOTS_conventional",(IF($G3105="Recycled Pre/Post-Consumer","GOTS_pre_post",(IF($G3105="In-Conversion","GOTS_in_conversion",(IF($G3105="Sustainably Sourced","Sustainably_sourced",""))))))))))),IF($G3105="Organic","Organic",(IF($G3105="Responsible","Responsible",(IF($G3105="No Attribute (Conventional)","No_Attribute_Conventional",(IF($G3105="Recycled Pre/Post-Consumer","Recycled_Pre_Post_Consumer",(IF($G3105="In-Conversion","In_Conversion",(IF($G3105="Recycled Pre-Consumer","Recycled_Pre_Consumer",(IF($G3105="Recycled Post-Consumer","Recycled_Post_Consumer",(IF($G3105="Sustainably Sourced","Sustainably_sourced","")))))))))))))))),"")</f>
        <v/>
      </c>
      <c r="AE3105" s="13" t="e" cm="1">
        <f t="array" aca="1" ref="AE3105" ca="1">IF(INDIRECT("$F"&amp;$S3105)="","",IF(LEFT(INDIRECT("$F"&amp;$S3105),3)="GRS","GRS_RCS_RM",IF((LEFT(INDIRECT("$F"&amp;$S3105),3))="RCS","GRS_RCS_RM",IF(INDIRECT("$F"&amp;$S3105)="OCS (No Label)","OCS_Conversion_RM",IF(LEFT(INDIRECT("$F"&amp;$S3105),3)="OCS","OCS_RM",IF(RIGHT(INDIRECT("$F"&amp;$S3105),10)="conversion","GOTS_RM_conversion",IF((LEFT(INDIRECT("$F"&amp;$S3105),4))="GOTS","GOTS_RM","Responsible_RM")))))))</f>
        <v>#REF!</v>
      </c>
      <c r="AF3105" s="13" t="str" cm="1">
        <f t="array" aca="1" ref="AF3105" ca="1">IF($S3105="","",INDIRECT("$Z"&amp;$S3105))</f>
        <v/>
      </c>
      <c r="AG3105" s="155"/>
      <c r="AH3105" s="13" t="str" cm="1">
        <f t="array" aca="1" ref="AH3105" ca="1">IFERROR(INDIRECT("$ag"&amp;S3105),"")</f>
        <v/>
      </c>
      <c r="AI3105" s="13" t="e" cm="1">
        <f t="array" aca="1" ref="AI3105" ca="1">INDIRECT("O"&amp;S3104)</f>
        <v>#REF!</v>
      </c>
      <c r="AJ3105" s="13" t="str">
        <f>IF($I3105="","",INDEX('Raw Material'!$A$1:$J$75,MATCH(I3105,'Raw Material'!$A$1:$A$75,0),(MATCH(G3105,'Raw Material'!$A$1:$J$1,0))))</f>
        <v/>
      </c>
      <c r="AK3105" s="13" t="str">
        <f t="shared" si="1412"/>
        <v>YANLIŞRM</v>
      </c>
      <c r="AL3105" s="153" t="str">
        <f t="shared" si="1413"/>
        <v/>
      </c>
    </row>
    <row r="3106" spans="1:38" ht="16.5" customHeight="1">
      <c r="A3106" s="161"/>
      <c r="B3106" s="166"/>
      <c r="C3106" s="167"/>
      <c r="D3106" s="156"/>
      <c r="E3106" s="156"/>
      <c r="F3106" s="174"/>
      <c r="G3106" s="181"/>
      <c r="H3106" s="182"/>
      <c r="I3106" s="182"/>
      <c r="J3106" s="182"/>
      <c r="K3106" s="32"/>
      <c r="L3106" s="178"/>
      <c r="M3106" s="178"/>
      <c r="N3106" s="81"/>
      <c r="O3106" s="185"/>
      <c r="P3106" s="103"/>
      <c r="Q3106" s="84" t="str">
        <f t="shared" si="1414"/>
        <v/>
      </c>
      <c r="R3106" s="159"/>
      <c r="S3106" s="28" t="str" cm="1">
        <f t="array" aca="1" ref="S3106" ca="1">IF(INDIRECT("A"&amp;114+$U3106)&lt;&gt;"",114+$U3106,"")</f>
        <v/>
      </c>
      <c r="T3106" s="28" t="str">
        <f t="shared" ca="1" si="1415"/>
        <v>$B</v>
      </c>
      <c r="U3106" s="29">
        <f t="shared" si="1421"/>
        <v>2988</v>
      </c>
      <c r="V3106" s="29">
        <v>249.33333333335301</v>
      </c>
      <c r="W3106" s="29">
        <f t="shared" si="1426"/>
        <v>249</v>
      </c>
      <c r="X3106" s="41" t="str" cm="1">
        <f t="array" aca="1" ref="X3106" ca="1">IFERROR(INDEX('PC&amp;PD'!$A$1:$AP$15,ROW('PC&amp;PD'!$A$15),MATCH(INDIRECT(T3106),'PC&amp;PD'!$A$1:$AP$1,0)),"")</f>
        <v/>
      </c>
      <c r="Z3106" s="155"/>
      <c r="AA3106" s="13" t="str">
        <f t="shared" si="1411"/>
        <v/>
      </c>
      <c r="AB3106" s="155"/>
      <c r="AC3106" s="13" t="str">
        <f t="shared" ca="1" si="1416"/>
        <v>$AB</v>
      </c>
      <c r="AD3106" s="13" t="str" cm="1">
        <f t="array" aca="1" ref="AD3106" ca="1">IFERROR(IF((LEFT(INDIRECT("$F"&amp;$S3106),4))="GOTS",IF($G3106="Organic","GOTS_Organic_raw",(IF($G3106="Responsible","GOTS_Responsible",(IF($G3106="No Attribute (Conventional)","GOTS_conventional",(IF($G3106="Recycled Pre/Post-Consumer","GOTS_pre_post",(IF($G3106="In-Conversion","GOTS_in_conversion",(IF($G3106="Sustainably Sourced","Sustainably_sourced",""))))))))))),IF($G3106="Organic","Organic",(IF($G3106="Responsible","Responsible",(IF($G3106="No Attribute (Conventional)","No_Attribute_Conventional",(IF($G3106="Recycled Pre/Post-Consumer","Recycled_Pre_Post_Consumer",(IF($G3106="In-Conversion","In_Conversion",(IF($G3106="Recycled Pre-Consumer","Recycled_Pre_Consumer",(IF($G3106="Recycled Post-Consumer","Recycled_Post_Consumer",(IF($G3106="Sustainably Sourced","Sustainably_sourced","")))))))))))))))),"")</f>
        <v/>
      </c>
      <c r="AE3106" s="13" t="e" cm="1">
        <f t="array" aca="1" ref="AE3106" ca="1">IF(INDIRECT("$F"&amp;$S3106)="","",IF(LEFT(INDIRECT("$F"&amp;$S3106),3)="GRS","GRS_RCS_RM",IF((LEFT(INDIRECT("$F"&amp;$S3106),3))="RCS","GRS_RCS_RM",IF(INDIRECT("$F"&amp;$S3106)="OCS (No Label)","OCS_Conversion_RM",IF(LEFT(INDIRECT("$F"&amp;$S3106),3)="OCS","OCS_RM",IF(RIGHT(INDIRECT("$F"&amp;$S3106),10)="conversion","GOTS_RM_conversion",IF((LEFT(INDIRECT("$F"&amp;$S3106),4))="GOTS","GOTS_RM","Responsible_RM")))))))</f>
        <v>#REF!</v>
      </c>
      <c r="AF3106" s="13" t="str" cm="1">
        <f t="array" aca="1" ref="AF3106" ca="1">IF($S3106="","",INDIRECT("$Z"&amp;$S3106))</f>
        <v/>
      </c>
      <c r="AG3106" s="155"/>
      <c r="AH3106" s="13" t="str" cm="1">
        <f t="array" aca="1" ref="AH3106" ca="1">IFERROR(INDIRECT("$ag"&amp;S3106),"")</f>
        <v/>
      </c>
      <c r="AI3106" s="13" t="e" cm="1">
        <f t="array" aca="1" ref="AI3106" ca="1">INDIRECT("O"&amp;S3105)</f>
        <v>#REF!</v>
      </c>
      <c r="AJ3106" s="13" t="str">
        <f>IF($I3106="","",INDEX('Raw Material'!$A$1:$J$75,MATCH(I3106,'Raw Material'!$A$1:$A$75,0),(MATCH(G3106,'Raw Material'!$A$1:$J$1,0))))</f>
        <v/>
      </c>
      <c r="AK3106" s="13" t="str">
        <f t="shared" si="1412"/>
        <v>YANLIŞRM</v>
      </c>
      <c r="AL3106" s="153" t="str">
        <f t="shared" si="1413"/>
        <v/>
      </c>
    </row>
    <row r="3107" spans="1:38" ht="16.5" customHeight="1">
      <c r="A3107" s="161"/>
      <c r="B3107" s="166"/>
      <c r="C3107" s="167"/>
      <c r="D3107" s="156"/>
      <c r="E3107" s="156"/>
      <c r="F3107" s="174"/>
      <c r="G3107" s="181"/>
      <c r="H3107" s="182"/>
      <c r="I3107" s="182"/>
      <c r="J3107" s="182"/>
      <c r="K3107" s="32"/>
      <c r="L3107" s="178"/>
      <c r="M3107" s="178"/>
      <c r="N3107" s="81"/>
      <c r="O3107" s="185"/>
      <c r="P3107" s="103"/>
      <c r="Q3107" s="84" t="str">
        <f t="shared" si="1414"/>
        <v/>
      </c>
      <c r="R3107" s="159"/>
      <c r="S3107" s="28" t="str" cm="1">
        <f t="array" aca="1" ref="S3107" ca="1">IF(INDIRECT("A"&amp;114+$U3107)&lt;&gt;"",114+$U3107,"")</f>
        <v/>
      </c>
      <c r="T3107" s="28" t="str">
        <f t="shared" ca="1" si="1415"/>
        <v>$B</v>
      </c>
      <c r="U3107" s="29">
        <f t="shared" si="1421"/>
        <v>2988</v>
      </c>
      <c r="V3107" s="29">
        <v>249.41666666668601</v>
      </c>
      <c r="W3107" s="29">
        <f t="shared" si="1426"/>
        <v>249</v>
      </c>
      <c r="X3107" s="41" t="str" cm="1">
        <f t="array" aca="1" ref="X3107" ca="1">IFERROR(INDEX('PC&amp;PD'!$A$1:$AP$15,ROW('PC&amp;PD'!$A$15),MATCH(INDIRECT(T3107),'PC&amp;PD'!$A$1:$AP$1,0)),"")</f>
        <v/>
      </c>
      <c r="Z3107" s="155"/>
      <c r="AA3107" s="13" t="str">
        <f t="shared" si="1411"/>
        <v/>
      </c>
      <c r="AB3107" s="155"/>
      <c r="AC3107" s="13" t="str">
        <f t="shared" ca="1" si="1416"/>
        <v>$AB</v>
      </c>
      <c r="AD3107" s="13" t="str" cm="1">
        <f t="array" aca="1" ref="AD3107" ca="1">IFERROR(IF((LEFT(INDIRECT("$F"&amp;$S3107),4))="GOTS",IF($G3107="Organic","GOTS_Organic_raw",(IF($G3107="Responsible","GOTS_Responsible",(IF($G3107="No Attribute (Conventional)","GOTS_conventional",(IF($G3107="Recycled Pre/Post-Consumer","GOTS_pre_post",(IF($G3107="In-Conversion","GOTS_in_conversion",(IF($G3107="Sustainably Sourced","Sustainably_sourced",""))))))))))),IF($G3107="Organic","Organic",(IF($G3107="Responsible","Responsible",(IF($G3107="No Attribute (Conventional)","No_Attribute_Conventional",(IF($G3107="Recycled Pre/Post-Consumer","Recycled_Pre_Post_Consumer",(IF($G3107="In-Conversion","In_Conversion",(IF($G3107="Recycled Pre-Consumer","Recycled_Pre_Consumer",(IF($G3107="Recycled Post-Consumer","Recycled_Post_Consumer",(IF($G3107="Sustainably Sourced","Sustainably_sourced","")))))))))))))))),"")</f>
        <v/>
      </c>
      <c r="AE3107" s="13" t="e" cm="1">
        <f t="array" aca="1" ref="AE3107" ca="1">IF(INDIRECT("$F"&amp;$S3107)="","",IF(LEFT(INDIRECT("$F"&amp;$S3107),3)="GRS","GRS_RCS_RM",IF((LEFT(INDIRECT("$F"&amp;$S3107),3))="RCS","GRS_RCS_RM",IF(INDIRECT("$F"&amp;$S3107)="OCS (No Label)","OCS_Conversion_RM",IF(LEFT(INDIRECT("$F"&amp;$S3107),3)="OCS","OCS_RM",IF(RIGHT(INDIRECT("$F"&amp;$S3107),10)="conversion","GOTS_RM_conversion",IF((LEFT(INDIRECT("$F"&amp;$S3107),4))="GOTS","GOTS_RM","Responsible_RM")))))))</f>
        <v>#REF!</v>
      </c>
      <c r="AF3107" s="13" t="str" cm="1">
        <f t="array" aca="1" ref="AF3107" ca="1">IF($S3107="","",INDIRECT("$Z"&amp;$S3107))</f>
        <v/>
      </c>
      <c r="AG3107" s="155"/>
      <c r="AH3107" s="13" t="str" cm="1">
        <f t="array" aca="1" ref="AH3107" ca="1">IFERROR(INDIRECT("$ag"&amp;S3107),"")</f>
        <v/>
      </c>
      <c r="AI3107" s="13" t="e" cm="1">
        <f t="array" aca="1" ref="AI3107" ca="1">INDIRECT("O"&amp;S3106)</f>
        <v>#REF!</v>
      </c>
      <c r="AJ3107" s="13" t="str">
        <f>IF($I3107="","",INDEX('Raw Material'!$A$1:$J$75,MATCH(I3107,'Raw Material'!$A$1:$A$75,0),(MATCH(G3107,'Raw Material'!$A$1:$J$1,0))))</f>
        <v/>
      </c>
      <c r="AK3107" s="13" t="str">
        <f t="shared" si="1412"/>
        <v>YANLIŞRM</v>
      </c>
      <c r="AL3107" s="153" t="str">
        <f t="shared" si="1413"/>
        <v/>
      </c>
    </row>
    <row r="3108" spans="1:38" ht="16.5" customHeight="1">
      <c r="A3108" s="162"/>
      <c r="B3108" s="168"/>
      <c r="C3108" s="169"/>
      <c r="D3108" s="156"/>
      <c r="E3108" s="156"/>
      <c r="F3108" s="175"/>
      <c r="G3108" s="181"/>
      <c r="H3108" s="182"/>
      <c r="I3108" s="182"/>
      <c r="J3108" s="182"/>
      <c r="K3108" s="32"/>
      <c r="L3108" s="179"/>
      <c r="M3108" s="179"/>
      <c r="N3108" s="81"/>
      <c r="O3108" s="185"/>
      <c r="P3108" s="103"/>
      <c r="Q3108" s="84" t="str">
        <f t="shared" si="1414"/>
        <v/>
      </c>
      <c r="R3108" s="159"/>
      <c r="S3108" s="28" t="str" cm="1">
        <f t="array" aca="1" ref="S3108" ca="1">IF(INDIRECT("A"&amp;114+$U3108)&lt;&gt;"",114+$U3108,"")</f>
        <v/>
      </c>
      <c r="T3108" s="28" t="str">
        <f t="shared" ca="1" si="1415"/>
        <v>$B</v>
      </c>
      <c r="U3108" s="29">
        <f t="shared" si="1421"/>
        <v>2988</v>
      </c>
      <c r="V3108" s="29">
        <v>249.50000000002001</v>
      </c>
      <c r="W3108" s="29">
        <f t="shared" si="1426"/>
        <v>249</v>
      </c>
      <c r="X3108" s="41" t="str" cm="1">
        <f t="array" aca="1" ref="X3108" ca="1">IFERROR(INDEX('PC&amp;PD'!$A$1:$AP$15,ROW('PC&amp;PD'!$A$15),MATCH(INDIRECT(T3108),'PC&amp;PD'!$A$1:$AP$1,0)),"")</f>
        <v/>
      </c>
      <c r="Z3108" s="155"/>
      <c r="AA3108" s="13" t="str">
        <f t="shared" si="1411"/>
        <v/>
      </c>
      <c r="AB3108" s="155"/>
      <c r="AC3108" s="13" t="str">
        <f t="shared" ca="1" si="1416"/>
        <v>$AB</v>
      </c>
      <c r="AD3108" s="13" t="str" cm="1">
        <f t="array" aca="1" ref="AD3108" ca="1">IFERROR(IF((LEFT(INDIRECT("$F"&amp;$S3108),4))="GOTS",IF($G3108="Organic","GOTS_Organic_raw",(IF($G3108="Responsible","GOTS_Responsible",(IF($G3108="No Attribute (Conventional)","GOTS_conventional",(IF($G3108="Recycled Pre/Post-Consumer","GOTS_pre_post",(IF($G3108="In-Conversion","GOTS_in_conversion",(IF($G3108="Sustainably Sourced","Sustainably_sourced",""))))))))))),IF($G3108="Organic","Organic",(IF($G3108="Responsible","Responsible",(IF($G3108="No Attribute (Conventional)","No_Attribute_Conventional",(IF($G3108="Recycled Pre/Post-Consumer","Recycled_Pre_Post_Consumer",(IF($G3108="In-Conversion","In_Conversion",(IF($G3108="Recycled Pre-Consumer","Recycled_Pre_Consumer",(IF($G3108="Recycled Post-Consumer","Recycled_Post_Consumer",(IF($G3108="Sustainably Sourced","Sustainably_sourced","")))))))))))))))),"")</f>
        <v/>
      </c>
      <c r="AE3108" s="13" t="e" cm="1">
        <f t="array" aca="1" ref="AE3108" ca="1">IF(INDIRECT("$F"&amp;$S3108)="","",IF(LEFT(INDIRECT("$F"&amp;$S3108),3)="GRS","GRS_RCS_RM",IF((LEFT(INDIRECT("$F"&amp;$S3108),3))="RCS","GRS_RCS_RM",IF(INDIRECT("$F"&amp;$S3108)="OCS (No Label)","OCS_Conversion_RM",IF(LEFT(INDIRECT("$F"&amp;$S3108),3)="OCS","OCS_RM",IF(RIGHT(INDIRECT("$F"&amp;$S3108),10)="conversion","GOTS_RM_conversion",IF((LEFT(INDIRECT("$F"&amp;$S3108),4))="GOTS","GOTS_RM","Responsible_RM")))))))</f>
        <v>#REF!</v>
      </c>
      <c r="AF3108" s="13" t="str" cm="1">
        <f t="array" aca="1" ref="AF3108" ca="1">IF($S3108="","",INDIRECT("$Z"&amp;$S3108))</f>
        <v/>
      </c>
      <c r="AG3108" s="155"/>
      <c r="AH3108" s="13" t="str" cm="1">
        <f t="array" aca="1" ref="AH3108" ca="1">IFERROR(INDIRECT("$ag"&amp;S3108),"")</f>
        <v/>
      </c>
      <c r="AI3108" s="13" t="e" cm="1">
        <f t="array" aca="1" ref="AI3108" ca="1">INDIRECT("O"&amp;S3107)</f>
        <v>#REF!</v>
      </c>
      <c r="AJ3108" s="13" t="str">
        <f>IF($I3108="","",INDEX('Raw Material'!$A$1:$J$75,MATCH(I3108,'Raw Material'!$A$1:$A$75,0),(MATCH(G3108,'Raw Material'!$A$1:$J$1,0))))</f>
        <v/>
      </c>
      <c r="AK3108" s="13" t="str">
        <f t="shared" si="1412"/>
        <v>YANLIŞRM</v>
      </c>
      <c r="AL3108" s="153" t="str">
        <f t="shared" si="1413"/>
        <v/>
      </c>
    </row>
    <row r="3109" spans="1:38" ht="16.5" customHeight="1">
      <c r="A3109" s="162"/>
      <c r="B3109" s="168"/>
      <c r="C3109" s="169"/>
      <c r="D3109" s="156"/>
      <c r="E3109" s="156"/>
      <c r="F3109" s="175"/>
      <c r="G3109" s="181"/>
      <c r="H3109" s="182"/>
      <c r="I3109" s="182"/>
      <c r="J3109" s="182"/>
      <c r="K3109" s="32"/>
      <c r="L3109" s="179"/>
      <c r="M3109" s="179"/>
      <c r="N3109" s="81"/>
      <c r="O3109" s="185"/>
      <c r="P3109" s="103"/>
      <c r="Q3109" s="84" t="str">
        <f t="shared" si="1414"/>
        <v/>
      </c>
      <c r="R3109" s="159"/>
      <c r="S3109" s="28" t="str" cm="1">
        <f t="array" aca="1" ref="S3109" ca="1">IF(INDIRECT("A"&amp;114+$U3109)&lt;&gt;"",114+$U3109,"")</f>
        <v/>
      </c>
      <c r="T3109" s="28" t="str">
        <f t="shared" ca="1" si="1415"/>
        <v>$B</v>
      </c>
      <c r="U3109" s="29">
        <f t="shared" si="1421"/>
        <v>2988</v>
      </c>
      <c r="V3109" s="29">
        <v>249.58333333335301</v>
      </c>
      <c r="W3109" s="29">
        <f t="shared" si="1426"/>
        <v>249</v>
      </c>
      <c r="X3109" s="41" t="str" cm="1">
        <f t="array" aca="1" ref="X3109" ca="1">IFERROR(INDEX('PC&amp;PD'!$A$1:$AP$15,ROW('PC&amp;PD'!$A$15),MATCH(INDIRECT(T3109),'PC&amp;PD'!$A$1:$AP$1,0)),"")</f>
        <v/>
      </c>
      <c r="Z3109" s="155"/>
      <c r="AA3109" s="13" t="str">
        <f t="shared" si="1411"/>
        <v/>
      </c>
      <c r="AB3109" s="155"/>
      <c r="AC3109" s="13" t="str">
        <f t="shared" ca="1" si="1416"/>
        <v>$AB</v>
      </c>
      <c r="AD3109" s="13" t="str" cm="1">
        <f t="array" aca="1" ref="AD3109" ca="1">IFERROR(IF((LEFT(INDIRECT("$F"&amp;$S3109),4))="GOTS",IF($G3109="Organic","GOTS_Organic_raw",(IF($G3109="Responsible","GOTS_Responsible",(IF($G3109="No Attribute (Conventional)","GOTS_conventional",(IF($G3109="Recycled Pre/Post-Consumer","GOTS_pre_post",(IF($G3109="In-Conversion","GOTS_in_conversion",(IF($G3109="Sustainably Sourced","Sustainably_sourced",""))))))))))),IF($G3109="Organic","Organic",(IF($G3109="Responsible","Responsible",(IF($G3109="No Attribute (Conventional)","No_Attribute_Conventional",(IF($G3109="Recycled Pre/Post-Consumer","Recycled_Pre_Post_Consumer",(IF($G3109="In-Conversion","In_Conversion",(IF($G3109="Recycled Pre-Consumer","Recycled_Pre_Consumer",(IF($G3109="Recycled Post-Consumer","Recycled_Post_Consumer",(IF($G3109="Sustainably Sourced","Sustainably_sourced","")))))))))))))))),"")</f>
        <v/>
      </c>
      <c r="AE3109" s="13" t="e" cm="1">
        <f t="array" aca="1" ref="AE3109" ca="1">IF(INDIRECT("$F"&amp;$S3109)="","",IF(LEFT(INDIRECT("$F"&amp;$S3109),3)="GRS","GRS_RCS_RM",IF((LEFT(INDIRECT("$F"&amp;$S3109),3))="RCS","GRS_RCS_RM",IF(INDIRECT("$F"&amp;$S3109)="OCS (No Label)","OCS_Conversion_RM",IF(LEFT(INDIRECT("$F"&amp;$S3109),3)="OCS","OCS_RM",IF(RIGHT(INDIRECT("$F"&amp;$S3109),10)="conversion","GOTS_RM_conversion",IF((LEFT(INDIRECT("$F"&amp;$S3109),4))="GOTS","GOTS_RM","Responsible_RM")))))))</f>
        <v>#REF!</v>
      </c>
      <c r="AF3109" s="13" t="str" cm="1">
        <f t="array" aca="1" ref="AF3109" ca="1">IF($S3109="","",INDIRECT("$Z"&amp;$S3109))</f>
        <v/>
      </c>
      <c r="AG3109" s="155"/>
      <c r="AH3109" s="13" t="str" cm="1">
        <f t="array" aca="1" ref="AH3109" ca="1">IFERROR(INDIRECT("$ag"&amp;S3109),"")</f>
        <v/>
      </c>
      <c r="AI3109" s="13" t="e" cm="1">
        <f t="array" aca="1" ref="AI3109" ca="1">INDIRECT("O"&amp;S3108)</f>
        <v>#REF!</v>
      </c>
      <c r="AJ3109" s="13" t="str">
        <f>IF($I3109="","",INDEX('Raw Material'!$A$1:$J$75,MATCH(I3109,'Raw Material'!$A$1:$A$75,0),(MATCH(G3109,'Raw Material'!$A$1:$J$1,0))))</f>
        <v/>
      </c>
      <c r="AK3109" s="13" t="str">
        <f t="shared" si="1412"/>
        <v>YANLIŞRM</v>
      </c>
      <c r="AL3109" s="153" t="str">
        <f t="shared" si="1413"/>
        <v/>
      </c>
    </row>
    <row r="3110" spans="1:38" ht="16.5" customHeight="1">
      <c r="A3110" s="162"/>
      <c r="B3110" s="168"/>
      <c r="C3110" s="169"/>
      <c r="D3110" s="156"/>
      <c r="E3110" s="156"/>
      <c r="F3110" s="175"/>
      <c r="G3110" s="181"/>
      <c r="H3110" s="182"/>
      <c r="I3110" s="182"/>
      <c r="J3110" s="182"/>
      <c r="K3110" s="32"/>
      <c r="L3110" s="179"/>
      <c r="M3110" s="179"/>
      <c r="N3110" s="81"/>
      <c r="O3110" s="185"/>
      <c r="P3110" s="103"/>
      <c r="Q3110" s="84" t="str">
        <f t="shared" si="1414"/>
        <v/>
      </c>
      <c r="R3110" s="159"/>
      <c r="S3110" s="28" t="str" cm="1">
        <f t="array" aca="1" ref="S3110" ca="1">IF(INDIRECT("A"&amp;114+$U3110)&lt;&gt;"",114+$U3110,"")</f>
        <v/>
      </c>
      <c r="T3110" s="28" t="str">
        <f t="shared" ca="1" si="1415"/>
        <v>$B</v>
      </c>
      <c r="U3110" s="29">
        <f t="shared" si="1421"/>
        <v>2988</v>
      </c>
      <c r="V3110" s="29">
        <v>249.66666666668601</v>
      </c>
      <c r="W3110" s="29">
        <f t="shared" si="1426"/>
        <v>249</v>
      </c>
      <c r="X3110" s="41" t="str" cm="1">
        <f t="array" aca="1" ref="X3110" ca="1">IFERROR(INDEX('PC&amp;PD'!$A$1:$AP$15,ROW('PC&amp;PD'!$A$15),MATCH(INDIRECT(T3110),'PC&amp;PD'!$A$1:$AP$1,0)),"")</f>
        <v/>
      </c>
      <c r="Z3110" s="155"/>
      <c r="AA3110" s="13" t="str">
        <f t="shared" si="1411"/>
        <v/>
      </c>
      <c r="AB3110" s="155"/>
      <c r="AC3110" s="13" t="str">
        <f t="shared" ca="1" si="1416"/>
        <v>$AB</v>
      </c>
      <c r="AD3110" s="13" t="str" cm="1">
        <f t="array" aca="1" ref="AD3110" ca="1">IFERROR(IF((LEFT(INDIRECT("$F"&amp;$S3110),4))="GOTS",IF($G3110="Organic","GOTS_Organic_raw",(IF($G3110="Responsible","GOTS_Responsible",(IF($G3110="No Attribute (Conventional)","GOTS_conventional",(IF($G3110="Recycled Pre/Post-Consumer","GOTS_pre_post",(IF($G3110="In-Conversion","GOTS_in_conversion",(IF($G3110="Sustainably Sourced","Sustainably_sourced",""))))))))))),IF($G3110="Organic","Organic",(IF($G3110="Responsible","Responsible",(IF($G3110="No Attribute (Conventional)","No_Attribute_Conventional",(IF($G3110="Recycled Pre/Post-Consumer","Recycled_Pre_Post_Consumer",(IF($G3110="In-Conversion","In_Conversion",(IF($G3110="Recycled Pre-Consumer","Recycled_Pre_Consumer",(IF($G3110="Recycled Post-Consumer","Recycled_Post_Consumer",(IF($G3110="Sustainably Sourced","Sustainably_sourced","")))))))))))))))),"")</f>
        <v/>
      </c>
      <c r="AE3110" s="13" t="e" cm="1">
        <f t="array" aca="1" ref="AE3110" ca="1">IF(INDIRECT("$F"&amp;$S3110)="","",IF(LEFT(INDIRECT("$F"&amp;$S3110),3)="GRS","GRS_RCS_RM",IF((LEFT(INDIRECT("$F"&amp;$S3110),3))="RCS","GRS_RCS_RM",IF(INDIRECT("$F"&amp;$S3110)="OCS (No Label)","OCS_Conversion_RM",IF(LEFT(INDIRECT("$F"&amp;$S3110),3)="OCS","OCS_RM",IF(RIGHT(INDIRECT("$F"&amp;$S3110),10)="conversion","GOTS_RM_conversion",IF((LEFT(INDIRECT("$F"&amp;$S3110),4))="GOTS","GOTS_RM","Responsible_RM")))))))</f>
        <v>#REF!</v>
      </c>
      <c r="AF3110" s="13" t="str" cm="1">
        <f t="array" aca="1" ref="AF3110" ca="1">IF($S3110="","",INDIRECT("$Z"&amp;$S3110))</f>
        <v/>
      </c>
      <c r="AG3110" s="155"/>
      <c r="AH3110" s="13" t="str" cm="1">
        <f t="array" aca="1" ref="AH3110" ca="1">IFERROR(INDIRECT("$ag"&amp;S3110),"")</f>
        <v/>
      </c>
      <c r="AI3110" s="13" t="e" cm="1">
        <f t="array" aca="1" ref="AI3110" ca="1">INDIRECT("O"&amp;S3109)</f>
        <v>#REF!</v>
      </c>
      <c r="AJ3110" s="13" t="str">
        <f>IF($I3110="","",INDEX('Raw Material'!$A$1:$J$75,MATCH(I3110,'Raw Material'!$A$1:$A$75,0),(MATCH(G3110,'Raw Material'!$A$1:$J$1,0))))</f>
        <v/>
      </c>
      <c r="AK3110" s="13" t="str">
        <f t="shared" si="1412"/>
        <v>YANLIŞRM</v>
      </c>
      <c r="AL3110" s="153" t="str">
        <f t="shared" si="1413"/>
        <v/>
      </c>
    </row>
    <row r="3111" spans="1:38" ht="16.5" customHeight="1">
      <c r="A3111" s="162"/>
      <c r="B3111" s="168"/>
      <c r="C3111" s="169"/>
      <c r="D3111" s="156"/>
      <c r="E3111" s="156"/>
      <c r="F3111" s="175"/>
      <c r="G3111" s="181"/>
      <c r="H3111" s="182"/>
      <c r="I3111" s="182"/>
      <c r="J3111" s="182"/>
      <c r="K3111" s="32"/>
      <c r="L3111" s="179"/>
      <c r="M3111" s="179"/>
      <c r="N3111" s="81"/>
      <c r="O3111" s="185"/>
      <c r="P3111" s="103"/>
      <c r="Q3111" s="84" t="str">
        <f t="shared" si="1414"/>
        <v/>
      </c>
      <c r="R3111" s="159"/>
      <c r="S3111" s="28" t="str" cm="1">
        <f t="array" aca="1" ref="S3111" ca="1">IF(INDIRECT("A"&amp;114+$U3111)&lt;&gt;"",114+$U3111,"")</f>
        <v/>
      </c>
      <c r="T3111" s="28" t="str">
        <f t="shared" ca="1" si="1415"/>
        <v>$B</v>
      </c>
      <c r="U3111" s="29">
        <f t="shared" si="1421"/>
        <v>2988</v>
      </c>
      <c r="V3111" s="29">
        <v>249.75000000002001</v>
      </c>
      <c r="W3111" s="29">
        <f t="shared" si="1426"/>
        <v>249</v>
      </c>
      <c r="X3111" s="41" t="str" cm="1">
        <f t="array" aca="1" ref="X3111" ca="1">IFERROR(INDEX('PC&amp;PD'!$A$1:$AP$15,ROW('PC&amp;PD'!$A$15),MATCH(INDIRECT(T3111),'PC&amp;PD'!$A$1:$AP$1,0)),"")</f>
        <v/>
      </c>
      <c r="Z3111" s="155"/>
      <c r="AA3111" s="13" t="str">
        <f t="shared" si="1411"/>
        <v/>
      </c>
      <c r="AB3111" s="155"/>
      <c r="AC3111" s="13" t="str">
        <f t="shared" ca="1" si="1416"/>
        <v>$AB</v>
      </c>
      <c r="AD3111" s="13" t="str" cm="1">
        <f t="array" aca="1" ref="AD3111" ca="1">IFERROR(IF((LEFT(INDIRECT("$F"&amp;$S3111),4))="GOTS",IF($G3111="Organic","GOTS_Organic_raw",(IF($G3111="Responsible","GOTS_Responsible",(IF($G3111="No Attribute (Conventional)","GOTS_conventional",(IF($G3111="Recycled Pre/Post-Consumer","GOTS_pre_post",(IF($G3111="In-Conversion","GOTS_in_conversion",(IF($G3111="Sustainably Sourced","Sustainably_sourced",""))))))))))),IF($G3111="Organic","Organic",(IF($G3111="Responsible","Responsible",(IF($G3111="No Attribute (Conventional)","No_Attribute_Conventional",(IF($G3111="Recycled Pre/Post-Consumer","Recycled_Pre_Post_Consumer",(IF($G3111="In-Conversion","In_Conversion",(IF($G3111="Recycled Pre-Consumer","Recycled_Pre_Consumer",(IF($G3111="Recycled Post-Consumer","Recycled_Post_Consumer",(IF($G3111="Sustainably Sourced","Sustainably_sourced","")))))))))))))))),"")</f>
        <v/>
      </c>
      <c r="AE3111" s="13" t="e" cm="1">
        <f t="array" aca="1" ref="AE3111" ca="1">IF(INDIRECT("$F"&amp;$S3111)="","",IF(LEFT(INDIRECT("$F"&amp;$S3111),3)="GRS","GRS_RCS_RM",IF((LEFT(INDIRECT("$F"&amp;$S3111),3))="RCS","GRS_RCS_RM",IF(INDIRECT("$F"&amp;$S3111)="OCS (No Label)","OCS_Conversion_RM",IF(LEFT(INDIRECT("$F"&amp;$S3111),3)="OCS","OCS_RM",IF(RIGHT(INDIRECT("$F"&amp;$S3111),10)="conversion","GOTS_RM_conversion",IF((LEFT(INDIRECT("$F"&amp;$S3111),4))="GOTS","GOTS_RM","Responsible_RM")))))))</f>
        <v>#REF!</v>
      </c>
      <c r="AF3111" s="13" t="str" cm="1">
        <f t="array" aca="1" ref="AF3111" ca="1">IF($S3111="","",INDIRECT("$Z"&amp;$S3111))</f>
        <v/>
      </c>
      <c r="AG3111" s="155"/>
      <c r="AH3111" s="13" t="str" cm="1">
        <f t="array" aca="1" ref="AH3111" ca="1">IFERROR(INDIRECT("$ag"&amp;S3111),"")</f>
        <v/>
      </c>
      <c r="AI3111" s="13" t="e" cm="1">
        <f t="array" aca="1" ref="AI3111" ca="1">INDIRECT("O"&amp;S3110)</f>
        <v>#REF!</v>
      </c>
      <c r="AJ3111" s="13" t="str">
        <f>IF($I3111="","",INDEX('Raw Material'!$A$1:$J$75,MATCH(I3111,'Raw Material'!$A$1:$A$75,0),(MATCH(G3111,'Raw Material'!$A$1:$J$1,0))))</f>
        <v/>
      </c>
      <c r="AK3111" s="13" t="str">
        <f t="shared" si="1412"/>
        <v>YANLIŞRM</v>
      </c>
      <c r="AL3111" s="153" t="str">
        <f t="shared" si="1413"/>
        <v/>
      </c>
    </row>
    <row r="3112" spans="1:38" ht="16.5" customHeight="1">
      <c r="A3112" s="162"/>
      <c r="B3112" s="168"/>
      <c r="C3112" s="169"/>
      <c r="D3112" s="156"/>
      <c r="E3112" s="156"/>
      <c r="F3112" s="175"/>
      <c r="G3112" s="181"/>
      <c r="H3112" s="182"/>
      <c r="I3112" s="182"/>
      <c r="J3112" s="182"/>
      <c r="K3112" s="32"/>
      <c r="L3112" s="179"/>
      <c r="M3112" s="179"/>
      <c r="N3112" s="81"/>
      <c r="O3112" s="185"/>
      <c r="P3112" s="103"/>
      <c r="Q3112" s="84" t="str">
        <f t="shared" si="1414"/>
        <v/>
      </c>
      <c r="R3112" s="159"/>
      <c r="S3112" s="28" t="str" cm="1">
        <f t="array" aca="1" ref="S3112" ca="1">IF(INDIRECT("A"&amp;114+$U3112)&lt;&gt;"",114+$U3112,"")</f>
        <v/>
      </c>
      <c r="T3112" s="28" t="str">
        <f t="shared" ca="1" si="1415"/>
        <v>$B</v>
      </c>
      <c r="U3112" s="29">
        <f t="shared" si="1421"/>
        <v>2988</v>
      </c>
      <c r="V3112" s="29">
        <v>249.83333333335301</v>
      </c>
      <c r="W3112" s="29">
        <f t="shared" si="1426"/>
        <v>249</v>
      </c>
      <c r="X3112" s="41" t="str" cm="1">
        <f t="array" aca="1" ref="X3112" ca="1">IFERROR(INDEX('PC&amp;PD'!$A$1:$AP$15,ROW('PC&amp;PD'!$A$15),MATCH(INDIRECT(T3112),'PC&amp;PD'!$A$1:$AP$1,0)),"")</f>
        <v/>
      </c>
      <c r="Z3112" s="155"/>
      <c r="AA3112" s="13" t="str">
        <f t="shared" si="1411"/>
        <v/>
      </c>
      <c r="AB3112" s="155"/>
      <c r="AC3112" s="13" t="str">
        <f t="shared" ca="1" si="1416"/>
        <v>$AB</v>
      </c>
      <c r="AD3112" s="13" t="str" cm="1">
        <f t="array" aca="1" ref="AD3112" ca="1">IFERROR(IF((LEFT(INDIRECT("$F"&amp;$S3112),4))="GOTS",IF($G3112="Organic","GOTS_Organic_raw",(IF($G3112="Responsible","GOTS_Responsible",(IF($G3112="No Attribute (Conventional)","GOTS_conventional",(IF($G3112="Recycled Pre/Post-Consumer","GOTS_pre_post",(IF($G3112="In-Conversion","GOTS_in_conversion",(IF($G3112="Sustainably Sourced","Sustainably_sourced",""))))))))))),IF($G3112="Organic","Organic",(IF($G3112="Responsible","Responsible",(IF($G3112="No Attribute (Conventional)","No_Attribute_Conventional",(IF($G3112="Recycled Pre/Post-Consumer","Recycled_Pre_Post_Consumer",(IF($G3112="In-Conversion","In_Conversion",(IF($G3112="Recycled Pre-Consumer","Recycled_Pre_Consumer",(IF($G3112="Recycled Post-Consumer","Recycled_Post_Consumer",(IF($G3112="Sustainably Sourced","Sustainably_sourced","")))))))))))))))),"")</f>
        <v/>
      </c>
      <c r="AE3112" s="13" t="e" cm="1">
        <f t="array" aca="1" ref="AE3112" ca="1">IF(INDIRECT("$F"&amp;$S3112)="","",IF(LEFT(INDIRECT("$F"&amp;$S3112),3)="GRS","GRS_RCS_RM",IF((LEFT(INDIRECT("$F"&amp;$S3112),3))="RCS","GRS_RCS_RM",IF(INDIRECT("$F"&amp;$S3112)="OCS (No Label)","OCS_Conversion_RM",IF(LEFT(INDIRECT("$F"&amp;$S3112),3)="OCS","OCS_RM",IF(RIGHT(INDIRECT("$F"&amp;$S3112),10)="conversion","GOTS_RM_conversion",IF((LEFT(INDIRECT("$F"&amp;$S3112),4))="GOTS","GOTS_RM","Responsible_RM")))))))</f>
        <v>#REF!</v>
      </c>
      <c r="AF3112" s="13" t="str" cm="1">
        <f t="array" aca="1" ref="AF3112" ca="1">IF($S3112="","",INDIRECT("$Z"&amp;$S3112))</f>
        <v/>
      </c>
      <c r="AG3112" s="155"/>
      <c r="AH3112" s="13" t="str" cm="1">
        <f t="array" aca="1" ref="AH3112" ca="1">IFERROR(INDIRECT("$ag"&amp;S3112),"")</f>
        <v/>
      </c>
      <c r="AI3112" s="13" t="e" cm="1">
        <f t="array" aca="1" ref="AI3112" ca="1">INDIRECT("O"&amp;S3111)</f>
        <v>#REF!</v>
      </c>
      <c r="AJ3112" s="13" t="str">
        <f>IF($I3112="","",INDEX('Raw Material'!$A$1:$J$75,MATCH(I3112,'Raw Material'!$A$1:$A$75,0),(MATCH(G3112,'Raw Material'!$A$1:$J$1,0))))</f>
        <v/>
      </c>
      <c r="AK3112" s="13" t="str">
        <f t="shared" si="1412"/>
        <v>YANLIŞRM</v>
      </c>
      <c r="AL3112" s="153" t="str">
        <f t="shared" si="1413"/>
        <v/>
      </c>
    </row>
    <row r="3113" spans="1:38" ht="16.5" customHeight="1" thickBot="1">
      <c r="A3113" s="163"/>
      <c r="B3113" s="170"/>
      <c r="C3113" s="171"/>
      <c r="D3113" s="156"/>
      <c r="E3113" s="156"/>
      <c r="F3113" s="176"/>
      <c r="G3113" s="157"/>
      <c r="H3113" s="158"/>
      <c r="I3113" s="158"/>
      <c r="J3113" s="158"/>
      <c r="K3113" s="33"/>
      <c r="L3113" s="180"/>
      <c r="M3113" s="180"/>
      <c r="N3113" s="82"/>
      <c r="O3113" s="186"/>
      <c r="P3113" s="103"/>
      <c r="Q3113" s="84" t="str">
        <f t="shared" si="1414"/>
        <v/>
      </c>
      <c r="R3113" s="159"/>
      <c r="S3113" s="28" t="str" cm="1">
        <f t="array" aca="1" ref="S3113" ca="1">IF(INDIRECT("A"&amp;114+$U3113)&lt;&gt;"",114+$U3113,"")</f>
        <v/>
      </c>
      <c r="T3113" s="28" t="str">
        <f t="shared" ca="1" si="1415"/>
        <v>$B</v>
      </c>
      <c r="U3113" s="29">
        <f t="shared" si="1421"/>
        <v>2988</v>
      </c>
      <c r="V3113" s="29">
        <v>249.91666666668601</v>
      </c>
      <c r="W3113" s="29">
        <f t="shared" si="1426"/>
        <v>249</v>
      </c>
      <c r="X3113" s="41" t="str" cm="1">
        <f t="array" aca="1" ref="X3113" ca="1">IFERROR(INDEX('PC&amp;PD'!$A$1:$AP$15,ROW('PC&amp;PD'!$A$15),MATCH(INDIRECT(T3113),'PC&amp;PD'!$A$1:$AP$1,0)),"")</f>
        <v/>
      </c>
      <c r="Z3113" s="155"/>
      <c r="AA3113" s="13" t="str">
        <f t="shared" si="1411"/>
        <v/>
      </c>
      <c r="AB3113" s="155"/>
      <c r="AC3113" s="13" t="str">
        <f t="shared" ca="1" si="1416"/>
        <v>$AB</v>
      </c>
      <c r="AD3113" s="13" t="str" cm="1">
        <f t="array" aca="1" ref="AD3113" ca="1">IFERROR(IF((LEFT(INDIRECT("$F"&amp;$S3113),4))="GOTS",IF($G3113="Organic","GOTS_Organic_raw",(IF($G3113="Responsible","GOTS_Responsible",(IF($G3113="No Attribute (Conventional)","GOTS_conventional",(IF($G3113="Recycled Pre/Post-Consumer","GOTS_pre_post",(IF($G3113="In-Conversion","GOTS_in_conversion",(IF($G3113="Sustainably Sourced","Sustainably_sourced",""))))))))))),IF($G3113="Organic","Organic",(IF($G3113="Responsible","Responsible",(IF($G3113="No Attribute (Conventional)","No_Attribute_Conventional",(IF($G3113="Recycled Pre/Post-Consumer","Recycled_Pre_Post_Consumer",(IF($G3113="In-Conversion","In_Conversion",(IF($G3113="Recycled Pre-Consumer","Recycled_Pre_Consumer",(IF($G3113="Recycled Post-Consumer","Recycled_Post_Consumer",(IF($G3113="Sustainably Sourced","Sustainably_sourced","")))))))))))))))),"")</f>
        <v/>
      </c>
      <c r="AE3113" s="13" t="e" cm="1">
        <f t="array" aca="1" ref="AE3113" ca="1">IF(INDIRECT("$F"&amp;$S3113)="","",IF(LEFT(INDIRECT("$F"&amp;$S3113),3)="GRS","GRS_RCS_RM",IF((LEFT(INDIRECT("$F"&amp;$S3113),3))="RCS","GRS_RCS_RM",IF(INDIRECT("$F"&amp;$S3113)="OCS (No Label)","OCS_Conversion_RM",IF(LEFT(INDIRECT("$F"&amp;$S3113),3)="OCS","OCS_RM",IF(RIGHT(INDIRECT("$F"&amp;$S3113),10)="conversion","GOTS_RM_conversion",IF((LEFT(INDIRECT("$F"&amp;$S3113),4))="GOTS","GOTS_RM","Responsible_RM")))))))</f>
        <v>#REF!</v>
      </c>
      <c r="AF3113" s="13" t="str" cm="1">
        <f t="array" aca="1" ref="AF3113" ca="1">IF($S3113="","",INDIRECT("$Z"&amp;$S3113))</f>
        <v/>
      </c>
      <c r="AG3113" s="155"/>
      <c r="AH3113" s="13" t="str" cm="1">
        <f t="array" aca="1" ref="AH3113" ca="1">IFERROR(INDIRECT("$ag"&amp;S3113),"")</f>
        <v/>
      </c>
      <c r="AI3113" s="13" t="e" cm="1">
        <f t="array" aca="1" ref="AI3113" ca="1">INDIRECT("O"&amp;S3112)</f>
        <v>#REF!</v>
      </c>
      <c r="AJ3113" s="13" t="str">
        <f>IF($I3113="","",INDEX('Raw Material'!$A$1:$J$75,MATCH(I3113,'Raw Material'!$A$1:$A$75,0),(MATCH(G3113,'Raw Material'!$A$1:$J$1,0))))</f>
        <v/>
      </c>
      <c r="AK3113" s="13" t="str">
        <f t="shared" si="1412"/>
        <v>YANLIŞRM</v>
      </c>
      <c r="AL3113" s="153" t="str">
        <f t="shared" si="1413"/>
        <v/>
      </c>
    </row>
    <row r="3114" spans="1:38" ht="16.5" customHeight="1">
      <c r="A3114" s="160" t="str">
        <f>IF(B3114="","",COUNTA($B$114:$B3114))</f>
        <v/>
      </c>
      <c r="B3114" s="164"/>
      <c r="C3114" s="165"/>
      <c r="D3114" s="183"/>
      <c r="E3114" s="183"/>
      <c r="F3114" s="172"/>
      <c r="G3114" s="212"/>
      <c r="H3114" s="206"/>
      <c r="I3114" s="206"/>
      <c r="J3114" s="206"/>
      <c r="K3114" s="31"/>
      <c r="L3114" s="177" t="str">
        <f t="shared" ref="L3114" si="1436">IF(R3114="","",LEFT(R3114,LEN(R3114)-2))</f>
        <v/>
      </c>
      <c r="M3114" s="177"/>
      <c r="N3114" s="80"/>
      <c r="O3114" s="184"/>
      <c r="P3114" s="103"/>
      <c r="Q3114" s="84" t="str">
        <f t="shared" si="1414"/>
        <v/>
      </c>
      <c r="R3114" s="159" t="str">
        <f t="shared" ref="R3114" si="1437">CONCATENATE($Q3114,Q3115,Q3116,Q3117,Q3118,Q3119,$Q3120,$Q3121,$Q3122,$Q3123,Q3124,Q3125)</f>
        <v/>
      </c>
      <c r="S3114" s="28" t="str" cm="1">
        <f t="array" aca="1" ref="S3114" ca="1">IF(INDIRECT("A"&amp;114+$U3114)&lt;&gt;"",114+$U3114,"")</f>
        <v/>
      </c>
      <c r="T3114" s="28" t="str">
        <f t="shared" ca="1" si="1415"/>
        <v>$B</v>
      </c>
      <c r="U3114" s="29">
        <f t="shared" si="1421"/>
        <v>3000</v>
      </c>
      <c r="V3114" s="29">
        <v>250.00000000002001</v>
      </c>
      <c r="W3114" s="29">
        <f t="shared" si="1426"/>
        <v>250</v>
      </c>
      <c r="X3114" s="41" t="str" cm="1">
        <f t="array" aca="1" ref="X3114" ca="1">IFERROR(INDEX('PC&amp;PD'!$A$1:$AP$15,ROW('PC&amp;PD'!$A$15),MATCH(INDIRECT(T3114),'PC&amp;PD'!$A$1:$AP$1,0)),"")</f>
        <v/>
      </c>
      <c r="Z3114" s="155" t="str">
        <f t="shared" ref="Z3114" si="1438">IFERROR(IF($F3114="OCS 100","OCS (OCS 100)",IF($F3114="OCS Blended","OCS (OCS Blended)",IF($F3114="OCS (No Label)","OCS (No Label)",IF($F3114="RCS 100","RCS (RCS 100)",IF($F3114="RCS Blended","RCS (RCS Blended)",IF($F3114="GRS","GRS (GRS)",IF($F3114="GRS (No Label)", "GRS (No Label)",IF($F3114="RDS","RDS (RDS)",IF($F3114="RWS","RWS (RWS)",IF($F3114="RAS","RAS (RAS)",IF($F3114="RMS","RMS (RMS)",IF($F3114="GOTS Organic","GOTS (Organic)",IF($F3114="GOTS Made with organic","GOTS (Made with Organic)",IF($F3114="GOTS Organic - in conversion","GOTS (Organic - In Conversion)",IF($F3114="GOTS Made with organic - in conversion","GOTS (Made with Organic - In Conversion)",""))))))))))))))),"")</f>
        <v/>
      </c>
      <c r="AA3114" s="13" t="str">
        <f t="shared" si="1411"/>
        <v/>
      </c>
      <c r="AB3114" s="155" t="str">
        <f t="shared" ref="AB3114" si="1439">IFERROR(IF($F3114="OCS 100", "OCS_100",IF($F3114="OCS Blended", "OCS_Blended",IF($F3114="OCS (No Label)", "OCS_No_Label",IF($F3114="RCS 100", "RCS_100",IF($F3114="RCS Blended","RCS_Blended",IF($F3114="GRS","GRS",IF($F3114="GRS (No Label)", "GRS_No_Label",IF($F3114="RDS","RDS",IF($F3114="RWS","RWS",IF($F3114="RMS","RMS",IF($F3114="GOTS Organic","GOTS_Organic",IF($F3114="GOTS Made with organic","GOTS_Made_with_organic",IF($F3114="GOTS Organic - in conversion","GOTS_Organic_in_Conversion",IF($F3114="GOTS Made with organic - in conversion","GOTS_Made_with_Organic_in_Conversion",IF($F3114="RAS","RAS",""))))))))))))))),"")</f>
        <v/>
      </c>
      <c r="AC3114" s="13" t="str">
        <f t="shared" ca="1" si="1416"/>
        <v>$AB</v>
      </c>
      <c r="AD3114" s="13" t="str" cm="1">
        <f t="array" aca="1" ref="AD3114" ca="1">IFERROR(IF((LEFT(INDIRECT("$F"&amp;$S3114),4))="GOTS",IF($G3114="Organic","GOTS_Organic_raw",(IF($G3114="Responsible","GOTS_Responsible",(IF($G3114="No Attribute (Conventional)","GOTS_conventional",(IF($G3114="Recycled Pre/Post-Consumer","GOTS_pre_post",(IF($G3114="In-Conversion","GOTS_in_conversion",(IF($G3114="Sustainably Sourced","Sustainably_sourced",""))))))))))),IF($G3114="Organic","Organic",(IF($G3114="Responsible","Responsible",(IF($G3114="No Attribute (Conventional)","No_Attribute_Conventional",(IF($G3114="Recycled Pre/Post-Consumer","Recycled_Pre_Post_Consumer",(IF($G3114="In-Conversion","In_Conversion",(IF($G3114="Recycled Pre-Consumer","Recycled_Pre_Consumer",(IF($G3114="Recycled Post-Consumer","Recycled_Post_Consumer",(IF($G3114="Sustainably Sourced","Sustainably_sourced","")))))))))))))))),"")</f>
        <v/>
      </c>
      <c r="AE3114" s="13" t="e" cm="1">
        <f t="array" aca="1" ref="AE3114" ca="1">IF(INDIRECT("$F"&amp;$S3114)="","",IF(LEFT(INDIRECT("$F"&amp;$S3114),3)="GRS","GRS_RCS_RM",IF((LEFT(INDIRECT("$F"&amp;$S3114),3))="RCS","GRS_RCS_RM",IF(INDIRECT("$F"&amp;$S3114)="OCS (No Label)","OCS_Conversion_RM",IF(LEFT(INDIRECT("$F"&amp;$S3114),3)="OCS","OCS_RM",IF(RIGHT(INDIRECT("$F"&amp;$S3114),10)="conversion","GOTS_RM_conversion",IF((LEFT(INDIRECT("$F"&amp;$S3114),4))="GOTS","GOTS_RM","Responsible_RM")))))))</f>
        <v>#REF!</v>
      </c>
      <c r="AF3114" s="13" t="str" cm="1">
        <f t="array" aca="1" ref="AF3114" ca="1">IF($S3114="","",INDIRECT("$Z"&amp;$S3114))</f>
        <v/>
      </c>
      <c r="AG3114" s="155" t="str">
        <f t="shared" si="1431"/>
        <v/>
      </c>
      <c r="AH3114" s="13" t="str" cm="1">
        <f t="array" aca="1" ref="AH3114" ca="1">IFERROR(INDIRECT("$ag"&amp;S3114),"")</f>
        <v/>
      </c>
      <c r="AI3114" s="13" t="e" cm="1">
        <f t="array" aca="1" ref="AI3114" ca="1">INDIRECT("O"&amp;S3113)</f>
        <v>#REF!</v>
      </c>
      <c r="AJ3114" s="13" t="str">
        <f>IF($I3114="","",INDEX('Raw Material'!$A$1:$J$75,MATCH(I3114,'Raw Material'!$A$1:$A$75,0),(MATCH(G3114,'Raw Material'!$A$1:$J$1,0))))</f>
        <v/>
      </c>
      <c r="AK3114" s="13" t="str">
        <f t="shared" si="1412"/>
        <v>YANLIŞRM</v>
      </c>
      <c r="AL3114" s="153" t="str">
        <f t="shared" si="1413"/>
        <v/>
      </c>
    </row>
    <row r="3115" spans="1:38" ht="16.5" customHeight="1">
      <c r="A3115" s="161"/>
      <c r="B3115" s="166"/>
      <c r="C3115" s="167"/>
      <c r="D3115" s="156"/>
      <c r="E3115" s="156"/>
      <c r="F3115" s="173"/>
      <c r="G3115" s="181"/>
      <c r="H3115" s="182"/>
      <c r="I3115" s="182"/>
      <c r="J3115" s="182"/>
      <c r="K3115" s="32"/>
      <c r="L3115" s="178"/>
      <c r="M3115" s="178"/>
      <c r="N3115" s="81"/>
      <c r="O3115" s="185"/>
      <c r="P3115" s="103"/>
      <c r="Q3115" s="84" t="str">
        <f t="shared" si="1414"/>
        <v/>
      </c>
      <c r="R3115" s="159"/>
      <c r="S3115" s="28" t="str" cm="1">
        <f t="array" aca="1" ref="S3115" ca="1">IF(INDIRECT("A"&amp;114+$U3115)&lt;&gt;"",114+$U3115,"")</f>
        <v/>
      </c>
      <c r="T3115" s="28" t="str">
        <f t="shared" ca="1" si="1415"/>
        <v>$B</v>
      </c>
      <c r="U3115" s="29">
        <f t="shared" si="1421"/>
        <v>3000</v>
      </c>
      <c r="V3115" s="29">
        <v>250.08333333335301</v>
      </c>
      <c r="W3115" s="29">
        <f t="shared" si="1426"/>
        <v>250</v>
      </c>
      <c r="X3115" s="41" t="str" cm="1">
        <f t="array" aca="1" ref="X3115" ca="1">IFERROR(INDEX('PC&amp;PD'!$A$1:$AP$15,ROW('PC&amp;PD'!$A$15),MATCH(INDIRECT(T3115),'PC&amp;PD'!$A$1:$AP$1,0)),"")</f>
        <v/>
      </c>
      <c r="Z3115" s="155"/>
      <c r="AA3115" s="13" t="str">
        <f t="shared" si="1411"/>
        <v/>
      </c>
      <c r="AB3115" s="155"/>
      <c r="AC3115" s="13" t="str">
        <f t="shared" ca="1" si="1416"/>
        <v>$AB</v>
      </c>
      <c r="AD3115" s="13" t="str" cm="1">
        <f t="array" aca="1" ref="AD3115" ca="1">IFERROR(IF((LEFT(INDIRECT("$F"&amp;$S3115),4))="GOTS",IF($G3115="Organic","GOTS_Organic_raw",(IF($G3115="Responsible","GOTS_Responsible",(IF($G3115="No Attribute (Conventional)","GOTS_conventional",(IF($G3115="Recycled Pre/Post-Consumer","GOTS_pre_post",(IF($G3115="In-Conversion","GOTS_in_conversion",(IF($G3115="Sustainably Sourced","Sustainably_sourced",""))))))))))),IF($G3115="Organic","Organic",(IF($G3115="Responsible","Responsible",(IF($G3115="No Attribute (Conventional)","No_Attribute_Conventional",(IF($G3115="Recycled Pre/Post-Consumer","Recycled_Pre_Post_Consumer",(IF($G3115="In-Conversion","In_Conversion",(IF($G3115="Recycled Pre-Consumer","Recycled_Pre_Consumer",(IF($G3115="Recycled Post-Consumer","Recycled_Post_Consumer",(IF($G3115="Sustainably Sourced","Sustainably_sourced","")))))))))))))))),"")</f>
        <v/>
      </c>
      <c r="AE3115" s="13" t="e" cm="1">
        <f t="array" aca="1" ref="AE3115" ca="1">IF(INDIRECT("$F"&amp;$S3115)="","",IF(LEFT(INDIRECT("$F"&amp;$S3115),3)="GRS","GRS_RCS_RM",IF((LEFT(INDIRECT("$F"&amp;$S3115),3))="RCS","GRS_RCS_RM",IF(INDIRECT("$F"&amp;$S3115)="OCS (No Label)","OCS_Conversion_RM",IF(LEFT(INDIRECT("$F"&amp;$S3115),3)="OCS","OCS_RM",IF(RIGHT(INDIRECT("$F"&amp;$S3115),10)="conversion","GOTS_RM_conversion",IF((LEFT(INDIRECT("$F"&amp;$S3115),4))="GOTS","GOTS_RM","Responsible_RM")))))))</f>
        <v>#REF!</v>
      </c>
      <c r="AF3115" s="13" t="str" cm="1">
        <f t="array" aca="1" ref="AF3115" ca="1">IF($S3115="","",INDIRECT("$Z"&amp;$S3115))</f>
        <v/>
      </c>
      <c r="AG3115" s="155"/>
      <c r="AH3115" s="13" t="str" cm="1">
        <f t="array" aca="1" ref="AH3115" ca="1">IFERROR(INDIRECT("$ag"&amp;S3115),"")</f>
        <v/>
      </c>
      <c r="AI3115" s="13" t="e" cm="1">
        <f t="array" aca="1" ref="AI3115" ca="1">INDIRECT("O"&amp;S3114)</f>
        <v>#REF!</v>
      </c>
      <c r="AJ3115" s="13" t="str">
        <f>IF($I3115="","",INDEX('Raw Material'!$A$1:$J$75,MATCH(I3115,'Raw Material'!$A$1:$A$75,0),(MATCH(G3115,'Raw Material'!$A$1:$J$1,0))))</f>
        <v/>
      </c>
      <c r="AK3115" s="13" t="str">
        <f t="shared" si="1412"/>
        <v>YANLIŞRM</v>
      </c>
      <c r="AL3115" s="153" t="str">
        <f t="shared" si="1413"/>
        <v/>
      </c>
    </row>
    <row r="3116" spans="1:38" ht="16.5" customHeight="1">
      <c r="A3116" s="161"/>
      <c r="B3116" s="166"/>
      <c r="C3116" s="167"/>
      <c r="D3116" s="156"/>
      <c r="E3116" s="156"/>
      <c r="F3116" s="173"/>
      <c r="G3116" s="181"/>
      <c r="H3116" s="182"/>
      <c r="I3116" s="182"/>
      <c r="J3116" s="182"/>
      <c r="K3116" s="32"/>
      <c r="L3116" s="178"/>
      <c r="M3116" s="178"/>
      <c r="N3116" s="81"/>
      <c r="O3116" s="185"/>
      <c r="P3116" s="103"/>
      <c r="Q3116" s="84" t="str">
        <f t="shared" si="1414"/>
        <v/>
      </c>
      <c r="R3116" s="159"/>
      <c r="S3116" s="28" t="str" cm="1">
        <f t="array" aca="1" ref="S3116" ca="1">IF(INDIRECT("A"&amp;114+$U3116)&lt;&gt;"",114+$U3116,"")</f>
        <v/>
      </c>
      <c r="T3116" s="28" t="str">
        <f t="shared" ca="1" si="1415"/>
        <v>$B</v>
      </c>
      <c r="U3116" s="29">
        <f t="shared" si="1421"/>
        <v>3000</v>
      </c>
      <c r="V3116" s="29">
        <v>250.16666666668601</v>
      </c>
      <c r="W3116" s="29">
        <f t="shared" si="1426"/>
        <v>250</v>
      </c>
      <c r="X3116" s="41" t="str" cm="1">
        <f t="array" aca="1" ref="X3116" ca="1">IFERROR(INDEX('PC&amp;PD'!$A$1:$AP$15,ROW('PC&amp;PD'!$A$15),MATCH(INDIRECT(T3116),'PC&amp;PD'!$A$1:$AP$1,0)),"")</f>
        <v/>
      </c>
      <c r="Z3116" s="155"/>
      <c r="AA3116" s="13" t="str">
        <f t="shared" si="1411"/>
        <v/>
      </c>
      <c r="AB3116" s="155"/>
      <c r="AC3116" s="13" t="str">
        <f t="shared" ca="1" si="1416"/>
        <v>$AB</v>
      </c>
      <c r="AD3116" s="13" t="str" cm="1">
        <f t="array" aca="1" ref="AD3116" ca="1">IFERROR(IF((LEFT(INDIRECT("$F"&amp;$S3116),4))="GOTS",IF($G3116="Organic","GOTS_Organic_raw",(IF($G3116="Responsible","GOTS_Responsible",(IF($G3116="No Attribute (Conventional)","GOTS_conventional",(IF($G3116="Recycled Pre/Post-Consumer","GOTS_pre_post",(IF($G3116="In-Conversion","GOTS_in_conversion",(IF($G3116="Sustainably Sourced","Sustainably_sourced",""))))))))))),IF($G3116="Organic","Organic",(IF($G3116="Responsible","Responsible",(IF($G3116="No Attribute (Conventional)","No_Attribute_Conventional",(IF($G3116="Recycled Pre/Post-Consumer","Recycled_Pre_Post_Consumer",(IF($G3116="In-Conversion","In_Conversion",(IF($G3116="Recycled Pre-Consumer","Recycled_Pre_Consumer",(IF($G3116="Recycled Post-Consumer","Recycled_Post_Consumer",(IF($G3116="Sustainably Sourced","Sustainably_sourced","")))))))))))))))),"")</f>
        <v/>
      </c>
      <c r="AE3116" s="13" t="e" cm="1">
        <f t="array" aca="1" ref="AE3116" ca="1">IF(INDIRECT("$F"&amp;$S3116)="","",IF(LEFT(INDIRECT("$F"&amp;$S3116),3)="GRS","GRS_RCS_RM",IF((LEFT(INDIRECT("$F"&amp;$S3116),3))="RCS","GRS_RCS_RM",IF(INDIRECT("$F"&amp;$S3116)="OCS (No Label)","OCS_Conversion_RM",IF(LEFT(INDIRECT("$F"&amp;$S3116),3)="OCS","OCS_RM",IF(RIGHT(INDIRECT("$F"&amp;$S3116),10)="conversion","GOTS_RM_conversion",IF((LEFT(INDIRECT("$F"&amp;$S3116),4))="GOTS","GOTS_RM","Responsible_RM")))))))</f>
        <v>#REF!</v>
      </c>
      <c r="AF3116" s="13" t="str" cm="1">
        <f t="array" aca="1" ref="AF3116" ca="1">IF($S3116="","",INDIRECT("$Z"&amp;$S3116))</f>
        <v/>
      </c>
      <c r="AG3116" s="155"/>
      <c r="AH3116" s="13" t="str" cm="1">
        <f t="array" aca="1" ref="AH3116" ca="1">IFERROR(INDIRECT("$ag"&amp;S3116),"")</f>
        <v/>
      </c>
      <c r="AI3116" s="13" t="e" cm="1">
        <f t="array" aca="1" ref="AI3116" ca="1">INDIRECT("O"&amp;S3115)</f>
        <v>#REF!</v>
      </c>
      <c r="AJ3116" s="13" t="str">
        <f>IF($I3116="","",INDEX('Raw Material'!$A$1:$J$75,MATCH(I3116,'Raw Material'!$A$1:$A$75,0),(MATCH(G3116,'Raw Material'!$A$1:$J$1,0))))</f>
        <v/>
      </c>
      <c r="AK3116" s="13" t="str">
        <f t="shared" si="1412"/>
        <v>YANLIŞRM</v>
      </c>
      <c r="AL3116" s="153" t="str">
        <f t="shared" si="1413"/>
        <v/>
      </c>
    </row>
    <row r="3117" spans="1:38" ht="16.5" customHeight="1">
      <c r="A3117" s="161"/>
      <c r="B3117" s="166"/>
      <c r="C3117" s="167"/>
      <c r="D3117" s="156"/>
      <c r="E3117" s="156"/>
      <c r="F3117" s="174"/>
      <c r="G3117" s="181"/>
      <c r="H3117" s="182"/>
      <c r="I3117" s="182"/>
      <c r="J3117" s="182"/>
      <c r="K3117" s="32"/>
      <c r="L3117" s="178"/>
      <c r="M3117" s="178"/>
      <c r="N3117" s="81"/>
      <c r="O3117" s="185"/>
      <c r="P3117" s="103"/>
      <c r="Q3117" s="84" t="str">
        <f t="shared" si="1414"/>
        <v/>
      </c>
      <c r="R3117" s="159"/>
      <c r="S3117" s="28" t="str" cm="1">
        <f t="array" aca="1" ref="S3117" ca="1">IF(INDIRECT("A"&amp;114+$U3117)&lt;&gt;"",114+$U3117,"")</f>
        <v/>
      </c>
      <c r="T3117" s="28" t="str">
        <f t="shared" ca="1" si="1415"/>
        <v>$B</v>
      </c>
      <c r="U3117" s="29">
        <f t="shared" si="1421"/>
        <v>3000</v>
      </c>
      <c r="V3117" s="29">
        <v>250.25000000002001</v>
      </c>
      <c r="W3117" s="29">
        <f t="shared" si="1426"/>
        <v>250</v>
      </c>
      <c r="X3117" s="41" t="str" cm="1">
        <f t="array" aca="1" ref="X3117" ca="1">IFERROR(INDEX('PC&amp;PD'!$A$1:$AP$15,ROW('PC&amp;PD'!$A$15),MATCH(INDIRECT(T3117),'PC&amp;PD'!$A$1:$AP$1,0)),"")</f>
        <v/>
      </c>
      <c r="Z3117" s="155"/>
      <c r="AA3117" s="13" t="str">
        <f t="shared" si="1411"/>
        <v/>
      </c>
      <c r="AB3117" s="155"/>
      <c r="AC3117" s="13" t="str">
        <f t="shared" ca="1" si="1416"/>
        <v>$AB</v>
      </c>
      <c r="AD3117" s="13" t="str" cm="1">
        <f t="array" aca="1" ref="AD3117" ca="1">IFERROR(IF((LEFT(INDIRECT("$F"&amp;$S3117),4))="GOTS",IF($G3117="Organic","GOTS_Organic_raw",(IF($G3117="Responsible","GOTS_Responsible",(IF($G3117="No Attribute (Conventional)","GOTS_conventional",(IF($G3117="Recycled Pre/Post-Consumer","GOTS_pre_post",(IF($G3117="In-Conversion","GOTS_in_conversion",(IF($G3117="Sustainably Sourced","Sustainably_sourced",""))))))))))),IF($G3117="Organic","Organic",(IF($G3117="Responsible","Responsible",(IF($G3117="No Attribute (Conventional)","No_Attribute_Conventional",(IF($G3117="Recycled Pre/Post-Consumer","Recycled_Pre_Post_Consumer",(IF($G3117="In-Conversion","In_Conversion",(IF($G3117="Recycled Pre-Consumer","Recycled_Pre_Consumer",(IF($G3117="Recycled Post-Consumer","Recycled_Post_Consumer",(IF($G3117="Sustainably Sourced","Sustainably_sourced","")))))))))))))))),"")</f>
        <v/>
      </c>
      <c r="AE3117" s="13" t="e" cm="1">
        <f t="array" aca="1" ref="AE3117" ca="1">IF(INDIRECT("$F"&amp;$S3117)="","",IF(LEFT(INDIRECT("$F"&amp;$S3117),3)="GRS","GRS_RCS_RM",IF((LEFT(INDIRECT("$F"&amp;$S3117),3))="RCS","GRS_RCS_RM",IF(INDIRECT("$F"&amp;$S3117)="OCS (No Label)","OCS_Conversion_RM",IF(LEFT(INDIRECT("$F"&amp;$S3117),3)="OCS","OCS_RM",IF(RIGHT(INDIRECT("$F"&amp;$S3117),10)="conversion","GOTS_RM_conversion",IF((LEFT(INDIRECT("$F"&amp;$S3117),4))="GOTS","GOTS_RM","Responsible_RM")))))))</f>
        <v>#REF!</v>
      </c>
      <c r="AF3117" s="13" t="str" cm="1">
        <f t="array" aca="1" ref="AF3117" ca="1">IF($S3117="","",INDIRECT("$Z"&amp;$S3117))</f>
        <v/>
      </c>
      <c r="AG3117" s="155"/>
      <c r="AH3117" s="13" t="str" cm="1">
        <f t="array" aca="1" ref="AH3117" ca="1">IFERROR(INDIRECT("$ag"&amp;S3117),"")</f>
        <v/>
      </c>
      <c r="AI3117" s="13" t="e" cm="1">
        <f t="array" aca="1" ref="AI3117" ca="1">INDIRECT("O"&amp;S3116)</f>
        <v>#REF!</v>
      </c>
      <c r="AJ3117" s="13" t="str">
        <f>IF($I3117="","",INDEX('Raw Material'!$A$1:$J$75,MATCH(I3117,'Raw Material'!$A$1:$A$75,0),(MATCH(G3117,'Raw Material'!$A$1:$J$1,0))))</f>
        <v/>
      </c>
      <c r="AK3117" s="13" t="str">
        <f t="shared" si="1412"/>
        <v>YANLIŞRM</v>
      </c>
      <c r="AL3117" s="153" t="str">
        <f t="shared" si="1413"/>
        <v/>
      </c>
    </row>
    <row r="3118" spans="1:38" ht="16.5" customHeight="1">
      <c r="A3118" s="161"/>
      <c r="B3118" s="166"/>
      <c r="C3118" s="167"/>
      <c r="D3118" s="156"/>
      <c r="E3118" s="156"/>
      <c r="F3118" s="174"/>
      <c r="G3118" s="181"/>
      <c r="H3118" s="182"/>
      <c r="I3118" s="182"/>
      <c r="J3118" s="182"/>
      <c r="K3118" s="32"/>
      <c r="L3118" s="178"/>
      <c r="M3118" s="178"/>
      <c r="N3118" s="81"/>
      <c r="O3118" s="185"/>
      <c r="P3118" s="103"/>
      <c r="Q3118" s="84" t="str">
        <f t="shared" si="1414"/>
        <v/>
      </c>
      <c r="R3118" s="159"/>
      <c r="S3118" s="28" t="str" cm="1">
        <f t="array" aca="1" ref="S3118" ca="1">IF(INDIRECT("A"&amp;114+$U3118)&lt;&gt;"",114+$U3118,"")</f>
        <v/>
      </c>
      <c r="T3118" s="28" t="str">
        <f t="shared" ca="1" si="1415"/>
        <v>$B</v>
      </c>
      <c r="U3118" s="29">
        <f t="shared" si="1421"/>
        <v>3000</v>
      </c>
      <c r="V3118" s="29">
        <v>250.33333333335301</v>
      </c>
      <c r="W3118" s="29">
        <f t="shared" si="1426"/>
        <v>250</v>
      </c>
      <c r="X3118" s="41" t="str" cm="1">
        <f t="array" aca="1" ref="X3118" ca="1">IFERROR(INDEX('PC&amp;PD'!$A$1:$AP$15,ROW('PC&amp;PD'!$A$15),MATCH(INDIRECT(T3118),'PC&amp;PD'!$A$1:$AP$1,0)),"")</f>
        <v/>
      </c>
      <c r="Z3118" s="155"/>
      <c r="AA3118" s="13" t="str">
        <f t="shared" si="1411"/>
        <v/>
      </c>
      <c r="AB3118" s="155"/>
      <c r="AC3118" s="13" t="str">
        <f t="shared" ca="1" si="1416"/>
        <v>$AB</v>
      </c>
      <c r="AD3118" s="13" t="str" cm="1">
        <f t="array" aca="1" ref="AD3118" ca="1">IFERROR(IF((LEFT(INDIRECT("$F"&amp;$S3118),4))="GOTS",IF($G3118="Organic","GOTS_Organic_raw",(IF($G3118="Responsible","GOTS_Responsible",(IF($G3118="No Attribute (Conventional)","GOTS_conventional",(IF($G3118="Recycled Pre/Post-Consumer","GOTS_pre_post",(IF($G3118="In-Conversion","GOTS_in_conversion",(IF($G3118="Sustainably Sourced","Sustainably_sourced",""))))))))))),IF($G3118="Organic","Organic",(IF($G3118="Responsible","Responsible",(IF($G3118="No Attribute (Conventional)","No_Attribute_Conventional",(IF($G3118="Recycled Pre/Post-Consumer","Recycled_Pre_Post_Consumer",(IF($G3118="In-Conversion","In_Conversion",(IF($G3118="Recycled Pre-Consumer","Recycled_Pre_Consumer",(IF($G3118="Recycled Post-Consumer","Recycled_Post_Consumer",(IF($G3118="Sustainably Sourced","Sustainably_sourced","")))))))))))))))),"")</f>
        <v/>
      </c>
      <c r="AE3118" s="13" t="e" cm="1">
        <f t="array" aca="1" ref="AE3118" ca="1">IF(INDIRECT("$F"&amp;$S3118)="","",IF(LEFT(INDIRECT("$F"&amp;$S3118),3)="GRS","GRS_RCS_RM",IF((LEFT(INDIRECT("$F"&amp;$S3118),3))="RCS","GRS_RCS_RM",IF(INDIRECT("$F"&amp;$S3118)="OCS (No Label)","OCS_Conversion_RM",IF(LEFT(INDIRECT("$F"&amp;$S3118),3)="OCS","OCS_RM",IF(RIGHT(INDIRECT("$F"&amp;$S3118),10)="conversion","GOTS_RM_conversion",IF((LEFT(INDIRECT("$F"&amp;$S3118),4))="GOTS","GOTS_RM","Responsible_RM")))))))</f>
        <v>#REF!</v>
      </c>
      <c r="AF3118" s="13" t="str" cm="1">
        <f t="array" aca="1" ref="AF3118" ca="1">IF($S3118="","",INDIRECT("$Z"&amp;$S3118))</f>
        <v/>
      </c>
      <c r="AG3118" s="155"/>
      <c r="AH3118" s="13" t="str" cm="1">
        <f t="array" aca="1" ref="AH3118" ca="1">IFERROR(INDIRECT("$ag"&amp;S3118),"")</f>
        <v/>
      </c>
      <c r="AI3118" s="13" t="e" cm="1">
        <f t="array" aca="1" ref="AI3118" ca="1">INDIRECT("O"&amp;S3117)</f>
        <v>#REF!</v>
      </c>
      <c r="AJ3118" s="13" t="str">
        <f>IF($I3118="","",INDEX('Raw Material'!$A$1:$J$75,MATCH(I3118,'Raw Material'!$A$1:$A$75,0),(MATCH(G3118,'Raw Material'!$A$1:$J$1,0))))</f>
        <v/>
      </c>
      <c r="AK3118" s="13" t="str">
        <f t="shared" si="1412"/>
        <v>YANLIŞRM</v>
      </c>
      <c r="AL3118" s="153" t="str">
        <f t="shared" si="1413"/>
        <v/>
      </c>
    </row>
    <row r="3119" spans="1:38" ht="16.5" customHeight="1">
      <c r="A3119" s="161"/>
      <c r="B3119" s="166"/>
      <c r="C3119" s="167"/>
      <c r="D3119" s="156"/>
      <c r="E3119" s="156"/>
      <c r="F3119" s="174"/>
      <c r="G3119" s="181"/>
      <c r="H3119" s="182"/>
      <c r="I3119" s="182"/>
      <c r="J3119" s="182"/>
      <c r="K3119" s="32"/>
      <c r="L3119" s="178"/>
      <c r="M3119" s="178"/>
      <c r="N3119" s="81"/>
      <c r="O3119" s="185"/>
      <c r="P3119" s="103"/>
      <c r="Q3119" s="84" t="str">
        <f t="shared" si="1414"/>
        <v/>
      </c>
      <c r="R3119" s="159"/>
      <c r="S3119" s="28" t="str" cm="1">
        <f t="array" aca="1" ref="S3119" ca="1">IF(INDIRECT("A"&amp;114+$U3119)&lt;&gt;"",114+$U3119,"")</f>
        <v/>
      </c>
      <c r="T3119" s="28" t="str">
        <f t="shared" ca="1" si="1415"/>
        <v>$B</v>
      </c>
      <c r="U3119" s="29">
        <f t="shared" si="1421"/>
        <v>3000</v>
      </c>
      <c r="V3119" s="29">
        <v>250.41666666668601</v>
      </c>
      <c r="W3119" s="29">
        <f t="shared" si="1426"/>
        <v>250</v>
      </c>
      <c r="X3119" s="41" t="str" cm="1">
        <f t="array" aca="1" ref="X3119" ca="1">IFERROR(INDEX('PC&amp;PD'!$A$1:$AP$15,ROW('PC&amp;PD'!$A$15),MATCH(INDIRECT(T3119),'PC&amp;PD'!$A$1:$AP$1,0)),"")</f>
        <v/>
      </c>
      <c r="Z3119" s="155"/>
      <c r="AA3119" s="13" t="str">
        <f t="shared" si="1411"/>
        <v/>
      </c>
      <c r="AB3119" s="155"/>
      <c r="AC3119" s="13" t="str">
        <f t="shared" ca="1" si="1416"/>
        <v>$AB</v>
      </c>
      <c r="AD3119" s="13" t="str" cm="1">
        <f t="array" aca="1" ref="AD3119" ca="1">IFERROR(IF((LEFT(INDIRECT("$F"&amp;$S3119),4))="GOTS",IF($G3119="Organic","GOTS_Organic_raw",(IF($G3119="Responsible","GOTS_Responsible",(IF($G3119="No Attribute (Conventional)","GOTS_conventional",(IF($G3119="Recycled Pre/Post-Consumer","GOTS_pre_post",(IF($G3119="In-Conversion","GOTS_in_conversion",(IF($G3119="Sustainably Sourced","Sustainably_sourced",""))))))))))),IF($G3119="Organic","Organic",(IF($G3119="Responsible","Responsible",(IF($G3119="No Attribute (Conventional)","No_Attribute_Conventional",(IF($G3119="Recycled Pre/Post-Consumer","Recycled_Pre_Post_Consumer",(IF($G3119="In-Conversion","In_Conversion",(IF($G3119="Recycled Pre-Consumer","Recycled_Pre_Consumer",(IF($G3119="Recycled Post-Consumer","Recycled_Post_Consumer",(IF($G3119="Sustainably Sourced","Sustainably_sourced","")))))))))))))))),"")</f>
        <v/>
      </c>
      <c r="AE3119" s="13" t="e" cm="1">
        <f t="array" aca="1" ref="AE3119" ca="1">IF(INDIRECT("$F"&amp;$S3119)="","",IF(LEFT(INDIRECT("$F"&amp;$S3119),3)="GRS","GRS_RCS_RM",IF((LEFT(INDIRECT("$F"&amp;$S3119),3))="RCS","GRS_RCS_RM",IF(INDIRECT("$F"&amp;$S3119)="OCS (No Label)","OCS_Conversion_RM",IF(LEFT(INDIRECT("$F"&amp;$S3119),3)="OCS","OCS_RM",IF(RIGHT(INDIRECT("$F"&amp;$S3119),10)="conversion","GOTS_RM_conversion",IF((LEFT(INDIRECT("$F"&amp;$S3119),4))="GOTS","GOTS_RM","Responsible_RM")))))))</f>
        <v>#REF!</v>
      </c>
      <c r="AF3119" s="13" t="str" cm="1">
        <f t="array" aca="1" ref="AF3119" ca="1">IF($S3119="","",INDIRECT("$Z"&amp;$S3119))</f>
        <v/>
      </c>
      <c r="AG3119" s="155"/>
      <c r="AH3119" s="13" t="str" cm="1">
        <f t="array" aca="1" ref="AH3119" ca="1">IFERROR(INDIRECT("$ag"&amp;S3119),"")</f>
        <v/>
      </c>
      <c r="AI3119" s="13" t="e" cm="1">
        <f t="array" aca="1" ref="AI3119" ca="1">INDIRECT("O"&amp;S3118)</f>
        <v>#REF!</v>
      </c>
      <c r="AJ3119" s="13" t="str">
        <f>IF($I3119="","",INDEX('Raw Material'!$A$1:$J$75,MATCH(I3119,'Raw Material'!$A$1:$A$75,0),(MATCH(G3119,'Raw Material'!$A$1:$J$1,0))))</f>
        <v/>
      </c>
      <c r="AK3119" s="13" t="str">
        <f t="shared" si="1412"/>
        <v>YANLIŞRM</v>
      </c>
      <c r="AL3119" s="153" t="str">
        <f t="shared" si="1413"/>
        <v/>
      </c>
    </row>
    <row r="3120" spans="1:38" ht="16.5" customHeight="1">
      <c r="A3120" s="162"/>
      <c r="B3120" s="168"/>
      <c r="C3120" s="169"/>
      <c r="D3120" s="156"/>
      <c r="E3120" s="156"/>
      <c r="F3120" s="175"/>
      <c r="G3120" s="181"/>
      <c r="H3120" s="182"/>
      <c r="I3120" s="182"/>
      <c r="J3120" s="182"/>
      <c r="K3120" s="32"/>
      <c r="L3120" s="179"/>
      <c r="M3120" s="179"/>
      <c r="N3120" s="81"/>
      <c r="O3120" s="185"/>
      <c r="P3120" s="103"/>
      <c r="Q3120" s="84" t="str">
        <f t="shared" si="1414"/>
        <v/>
      </c>
      <c r="R3120" s="159"/>
      <c r="S3120" s="28" t="str" cm="1">
        <f t="array" aca="1" ref="S3120" ca="1">IF(INDIRECT("A"&amp;114+$U3120)&lt;&gt;"",114+$U3120,"")</f>
        <v/>
      </c>
      <c r="T3120" s="28" t="str">
        <f t="shared" ca="1" si="1415"/>
        <v>$B</v>
      </c>
      <c r="U3120" s="29">
        <f t="shared" si="1421"/>
        <v>3000</v>
      </c>
      <c r="V3120" s="29">
        <v>250.50000000002001</v>
      </c>
      <c r="W3120" s="29">
        <f t="shared" si="1426"/>
        <v>250</v>
      </c>
      <c r="X3120" s="41" t="str" cm="1">
        <f t="array" aca="1" ref="X3120" ca="1">IFERROR(INDEX('PC&amp;PD'!$A$1:$AP$15,ROW('PC&amp;PD'!$A$15),MATCH(INDIRECT(T3120),'PC&amp;PD'!$A$1:$AP$1,0)),"")</f>
        <v/>
      </c>
      <c r="Z3120" s="155"/>
      <c r="AA3120" s="13" t="str">
        <f t="shared" si="1411"/>
        <v/>
      </c>
      <c r="AB3120" s="155"/>
      <c r="AC3120" s="13" t="str">
        <f t="shared" ca="1" si="1416"/>
        <v>$AB</v>
      </c>
      <c r="AD3120" s="13" t="str" cm="1">
        <f t="array" aca="1" ref="AD3120" ca="1">IFERROR(IF((LEFT(INDIRECT("$F"&amp;$S3120),4))="GOTS",IF($G3120="Organic","GOTS_Organic_raw",(IF($G3120="Responsible","GOTS_Responsible",(IF($G3120="No Attribute (Conventional)","GOTS_conventional",(IF($G3120="Recycled Pre/Post-Consumer","GOTS_pre_post",(IF($G3120="In-Conversion","GOTS_in_conversion",(IF($G3120="Sustainably Sourced","Sustainably_sourced",""))))))))))),IF($G3120="Organic","Organic",(IF($G3120="Responsible","Responsible",(IF($G3120="No Attribute (Conventional)","No_Attribute_Conventional",(IF($G3120="Recycled Pre/Post-Consumer","Recycled_Pre_Post_Consumer",(IF($G3120="In-Conversion","In_Conversion",(IF($G3120="Recycled Pre-Consumer","Recycled_Pre_Consumer",(IF($G3120="Recycled Post-Consumer","Recycled_Post_Consumer",(IF($G3120="Sustainably Sourced","Sustainably_sourced","")))))))))))))))),"")</f>
        <v/>
      </c>
      <c r="AE3120" s="13" t="e" cm="1">
        <f t="array" aca="1" ref="AE3120" ca="1">IF(INDIRECT("$F"&amp;$S3120)="","",IF(LEFT(INDIRECT("$F"&amp;$S3120),3)="GRS","GRS_RCS_RM",IF((LEFT(INDIRECT("$F"&amp;$S3120),3))="RCS","GRS_RCS_RM",IF(INDIRECT("$F"&amp;$S3120)="OCS (No Label)","OCS_Conversion_RM",IF(LEFT(INDIRECT("$F"&amp;$S3120),3)="OCS","OCS_RM",IF(RIGHT(INDIRECT("$F"&amp;$S3120),10)="conversion","GOTS_RM_conversion",IF((LEFT(INDIRECT("$F"&amp;$S3120),4))="GOTS","GOTS_RM","Responsible_RM")))))))</f>
        <v>#REF!</v>
      </c>
      <c r="AF3120" s="13" t="str" cm="1">
        <f t="array" aca="1" ref="AF3120" ca="1">IF($S3120="","",INDIRECT("$Z"&amp;$S3120))</f>
        <v/>
      </c>
      <c r="AG3120" s="155"/>
      <c r="AH3120" s="13" t="str" cm="1">
        <f t="array" aca="1" ref="AH3120" ca="1">IFERROR(INDIRECT("$ag"&amp;S3120),"")</f>
        <v/>
      </c>
      <c r="AI3120" s="13" t="e" cm="1">
        <f t="array" aca="1" ref="AI3120" ca="1">INDIRECT("O"&amp;S3119)</f>
        <v>#REF!</v>
      </c>
      <c r="AJ3120" s="13" t="str">
        <f>IF($I3120="","",INDEX('Raw Material'!$A$1:$J$75,MATCH(I3120,'Raw Material'!$A$1:$A$75,0),(MATCH(G3120,'Raw Material'!$A$1:$J$1,0))))</f>
        <v/>
      </c>
      <c r="AK3120" s="13" t="str">
        <f t="shared" si="1412"/>
        <v>YANLIŞRM</v>
      </c>
      <c r="AL3120" s="153" t="str">
        <f t="shared" si="1413"/>
        <v/>
      </c>
    </row>
    <row r="3121" spans="1:38" ht="16.5" customHeight="1">
      <c r="A3121" s="162"/>
      <c r="B3121" s="168"/>
      <c r="C3121" s="169"/>
      <c r="D3121" s="156"/>
      <c r="E3121" s="156"/>
      <c r="F3121" s="175"/>
      <c r="G3121" s="181"/>
      <c r="H3121" s="182"/>
      <c r="I3121" s="182"/>
      <c r="J3121" s="182"/>
      <c r="K3121" s="32"/>
      <c r="L3121" s="179"/>
      <c r="M3121" s="179"/>
      <c r="N3121" s="81"/>
      <c r="O3121" s="185"/>
      <c r="P3121" s="103"/>
      <c r="Q3121" s="84" t="str">
        <f t="shared" si="1414"/>
        <v/>
      </c>
      <c r="R3121" s="159"/>
      <c r="S3121" s="28" t="str" cm="1">
        <f t="array" aca="1" ref="S3121" ca="1">IF(INDIRECT("A"&amp;114+$U3121)&lt;&gt;"",114+$U3121,"")</f>
        <v/>
      </c>
      <c r="T3121" s="28" t="str">
        <f t="shared" ca="1" si="1415"/>
        <v>$B</v>
      </c>
      <c r="U3121" s="29">
        <f t="shared" si="1421"/>
        <v>3000</v>
      </c>
      <c r="V3121" s="29">
        <v>250.58333333335301</v>
      </c>
      <c r="W3121" s="29">
        <f t="shared" si="1426"/>
        <v>250</v>
      </c>
      <c r="X3121" s="41" t="str" cm="1">
        <f t="array" aca="1" ref="X3121" ca="1">IFERROR(INDEX('PC&amp;PD'!$A$1:$AP$15,ROW('PC&amp;PD'!$A$15),MATCH(INDIRECT(T3121),'PC&amp;PD'!$A$1:$AP$1,0)),"")</f>
        <v/>
      </c>
      <c r="Z3121" s="155"/>
      <c r="AA3121" s="13" t="str">
        <f t="shared" si="1411"/>
        <v/>
      </c>
      <c r="AB3121" s="155"/>
      <c r="AC3121" s="13" t="str">
        <f t="shared" ca="1" si="1416"/>
        <v>$AB</v>
      </c>
      <c r="AD3121" s="13" t="str" cm="1">
        <f t="array" aca="1" ref="AD3121" ca="1">IFERROR(IF((LEFT(INDIRECT("$F"&amp;$S3121),4))="GOTS",IF($G3121="Organic","GOTS_Organic_raw",(IF($G3121="Responsible","GOTS_Responsible",(IF($G3121="No Attribute (Conventional)","GOTS_conventional",(IF($G3121="Recycled Pre/Post-Consumer","GOTS_pre_post",(IF($G3121="In-Conversion","GOTS_in_conversion",(IF($G3121="Sustainably Sourced","Sustainably_sourced",""))))))))))),IF($G3121="Organic","Organic",(IF($G3121="Responsible","Responsible",(IF($G3121="No Attribute (Conventional)","No_Attribute_Conventional",(IF($G3121="Recycled Pre/Post-Consumer","Recycled_Pre_Post_Consumer",(IF($G3121="In-Conversion","In_Conversion",(IF($G3121="Recycled Pre-Consumer","Recycled_Pre_Consumer",(IF($G3121="Recycled Post-Consumer","Recycled_Post_Consumer",(IF($G3121="Sustainably Sourced","Sustainably_sourced","")))))))))))))))),"")</f>
        <v/>
      </c>
      <c r="AE3121" s="13" t="e" cm="1">
        <f t="array" aca="1" ref="AE3121" ca="1">IF(INDIRECT("$F"&amp;$S3121)="","",IF(LEFT(INDIRECT("$F"&amp;$S3121),3)="GRS","GRS_RCS_RM",IF((LEFT(INDIRECT("$F"&amp;$S3121),3))="RCS","GRS_RCS_RM",IF(INDIRECT("$F"&amp;$S3121)="OCS (No Label)","OCS_Conversion_RM",IF(LEFT(INDIRECT("$F"&amp;$S3121),3)="OCS","OCS_RM",IF(RIGHT(INDIRECT("$F"&amp;$S3121),10)="conversion","GOTS_RM_conversion",IF((LEFT(INDIRECT("$F"&amp;$S3121),4))="GOTS","GOTS_RM","Responsible_RM")))))))</f>
        <v>#REF!</v>
      </c>
      <c r="AF3121" s="13" t="str" cm="1">
        <f t="array" aca="1" ref="AF3121" ca="1">IF($S3121="","",INDIRECT("$Z"&amp;$S3121))</f>
        <v/>
      </c>
      <c r="AG3121" s="155"/>
      <c r="AH3121" s="13" t="str" cm="1">
        <f t="array" aca="1" ref="AH3121" ca="1">IFERROR(INDIRECT("$ag"&amp;S3121),"")</f>
        <v/>
      </c>
      <c r="AI3121" s="13" t="e" cm="1">
        <f t="array" aca="1" ref="AI3121" ca="1">INDIRECT("O"&amp;S3120)</f>
        <v>#REF!</v>
      </c>
      <c r="AJ3121" s="13" t="str">
        <f>IF($I3121="","",INDEX('Raw Material'!$A$1:$J$75,MATCH(I3121,'Raw Material'!$A$1:$A$75,0),(MATCH(G3121,'Raw Material'!$A$1:$J$1,0))))</f>
        <v/>
      </c>
      <c r="AK3121" s="13" t="str">
        <f t="shared" si="1412"/>
        <v>YANLIŞRM</v>
      </c>
      <c r="AL3121" s="153" t="str">
        <f t="shared" si="1413"/>
        <v/>
      </c>
    </row>
    <row r="3122" spans="1:38" ht="16.5" customHeight="1">
      <c r="A3122" s="162"/>
      <c r="B3122" s="168"/>
      <c r="C3122" s="169"/>
      <c r="D3122" s="156"/>
      <c r="E3122" s="156"/>
      <c r="F3122" s="175"/>
      <c r="G3122" s="181"/>
      <c r="H3122" s="182"/>
      <c r="I3122" s="182"/>
      <c r="J3122" s="182"/>
      <c r="K3122" s="32"/>
      <c r="L3122" s="179"/>
      <c r="M3122" s="179"/>
      <c r="N3122" s="81"/>
      <c r="O3122" s="185"/>
      <c r="P3122" s="103"/>
      <c r="Q3122" s="84" t="str">
        <f t="shared" si="1414"/>
        <v/>
      </c>
      <c r="R3122" s="159"/>
      <c r="S3122" s="28" t="str" cm="1">
        <f t="array" aca="1" ref="S3122" ca="1">IF(INDIRECT("A"&amp;114+$U3122)&lt;&gt;"",114+$U3122,"")</f>
        <v/>
      </c>
      <c r="T3122" s="28" t="str">
        <f t="shared" ca="1" si="1415"/>
        <v>$B</v>
      </c>
      <c r="U3122" s="29">
        <f t="shared" si="1421"/>
        <v>3000</v>
      </c>
      <c r="V3122" s="29">
        <v>250.66666666668601</v>
      </c>
      <c r="W3122" s="29">
        <f t="shared" si="1426"/>
        <v>250</v>
      </c>
      <c r="X3122" s="41" t="str" cm="1">
        <f t="array" aca="1" ref="X3122" ca="1">IFERROR(INDEX('PC&amp;PD'!$A$1:$AP$15,ROW('PC&amp;PD'!$A$15),MATCH(INDIRECT(T3122),'PC&amp;PD'!$A$1:$AP$1,0)),"")</f>
        <v/>
      </c>
      <c r="Z3122" s="155"/>
      <c r="AA3122" s="13" t="str">
        <f t="shared" si="1411"/>
        <v/>
      </c>
      <c r="AB3122" s="155"/>
      <c r="AC3122" s="13" t="str">
        <f t="shared" ca="1" si="1416"/>
        <v>$AB</v>
      </c>
      <c r="AD3122" s="13" t="str" cm="1">
        <f t="array" aca="1" ref="AD3122" ca="1">IFERROR(IF((LEFT(INDIRECT("$F"&amp;$S3122),4))="GOTS",IF($G3122="Organic","GOTS_Organic_raw",(IF($G3122="Responsible","GOTS_Responsible",(IF($G3122="No Attribute (Conventional)","GOTS_conventional",(IF($G3122="Recycled Pre/Post-Consumer","GOTS_pre_post",(IF($G3122="In-Conversion","GOTS_in_conversion",(IF($G3122="Sustainably Sourced","Sustainably_sourced",""))))))))))),IF($G3122="Organic","Organic",(IF($G3122="Responsible","Responsible",(IF($G3122="No Attribute (Conventional)","No_Attribute_Conventional",(IF($G3122="Recycled Pre/Post-Consumer","Recycled_Pre_Post_Consumer",(IF($G3122="In-Conversion","In_Conversion",(IF($G3122="Recycled Pre-Consumer","Recycled_Pre_Consumer",(IF($G3122="Recycled Post-Consumer","Recycled_Post_Consumer",(IF($G3122="Sustainably Sourced","Sustainably_sourced","")))))))))))))))),"")</f>
        <v/>
      </c>
      <c r="AE3122" s="13" t="e" cm="1">
        <f t="array" aca="1" ref="AE3122" ca="1">IF(INDIRECT("$F"&amp;$S3122)="","",IF(LEFT(INDIRECT("$F"&amp;$S3122),3)="GRS","GRS_RCS_RM",IF((LEFT(INDIRECT("$F"&amp;$S3122),3))="RCS","GRS_RCS_RM",IF(INDIRECT("$F"&amp;$S3122)="OCS (No Label)","OCS_Conversion_RM",IF(LEFT(INDIRECT("$F"&amp;$S3122),3)="OCS","OCS_RM",IF(RIGHT(INDIRECT("$F"&amp;$S3122),10)="conversion","GOTS_RM_conversion",IF((LEFT(INDIRECT("$F"&amp;$S3122),4))="GOTS","GOTS_RM","Responsible_RM")))))))</f>
        <v>#REF!</v>
      </c>
      <c r="AF3122" s="13" t="str" cm="1">
        <f t="array" aca="1" ref="AF3122" ca="1">IF($S3122="","",INDIRECT("$Z"&amp;$S3122))</f>
        <v/>
      </c>
      <c r="AG3122" s="155"/>
      <c r="AH3122" s="13" t="str" cm="1">
        <f t="array" aca="1" ref="AH3122" ca="1">IFERROR(INDIRECT("$ag"&amp;S3122),"")</f>
        <v/>
      </c>
      <c r="AI3122" s="13" t="e" cm="1">
        <f t="array" aca="1" ref="AI3122" ca="1">INDIRECT("O"&amp;S3121)</f>
        <v>#REF!</v>
      </c>
      <c r="AJ3122" s="13" t="str">
        <f>IF($I3122="","",INDEX('Raw Material'!$A$1:$J$75,MATCH(I3122,'Raw Material'!$A$1:$A$75,0),(MATCH(G3122,'Raw Material'!$A$1:$J$1,0))))</f>
        <v/>
      </c>
      <c r="AK3122" s="13" t="str">
        <f t="shared" si="1412"/>
        <v>YANLIŞRM</v>
      </c>
      <c r="AL3122" s="153" t="str">
        <f t="shared" si="1413"/>
        <v/>
      </c>
    </row>
    <row r="3123" spans="1:38" ht="16.5" customHeight="1">
      <c r="A3123" s="162"/>
      <c r="B3123" s="168"/>
      <c r="C3123" s="169"/>
      <c r="D3123" s="156"/>
      <c r="E3123" s="156"/>
      <c r="F3123" s="175"/>
      <c r="G3123" s="181"/>
      <c r="H3123" s="182"/>
      <c r="I3123" s="182"/>
      <c r="J3123" s="182"/>
      <c r="K3123" s="32"/>
      <c r="L3123" s="179"/>
      <c r="M3123" s="179"/>
      <c r="N3123" s="81"/>
      <c r="O3123" s="185"/>
      <c r="P3123" s="103"/>
      <c r="Q3123" s="84" t="str">
        <f t="shared" si="1414"/>
        <v/>
      </c>
      <c r="R3123" s="159"/>
      <c r="S3123" s="28" t="str" cm="1">
        <f t="array" aca="1" ref="S3123" ca="1">IF(INDIRECT("A"&amp;114+$U3123)&lt;&gt;"",114+$U3123,"")</f>
        <v/>
      </c>
      <c r="T3123" s="28" t="str">
        <f t="shared" ca="1" si="1415"/>
        <v>$B</v>
      </c>
      <c r="U3123" s="29">
        <f t="shared" si="1421"/>
        <v>3000</v>
      </c>
      <c r="V3123" s="29">
        <v>250.75000000002001</v>
      </c>
      <c r="W3123" s="29">
        <f t="shared" si="1426"/>
        <v>250</v>
      </c>
      <c r="X3123" s="41" t="str" cm="1">
        <f t="array" aca="1" ref="X3123" ca="1">IFERROR(INDEX('PC&amp;PD'!$A$1:$AP$15,ROW('PC&amp;PD'!$A$15),MATCH(INDIRECT(T3123),'PC&amp;PD'!$A$1:$AP$1,0)),"")</f>
        <v/>
      </c>
      <c r="Z3123" s="155"/>
      <c r="AA3123" s="13" t="str">
        <f t="shared" ref="AA3123:AA3186" si="1440">IFERROR(IF(G3123="","",IF(G3123="No Attribute (Conventional)","",G3123)),"")</f>
        <v/>
      </c>
      <c r="AB3123" s="155"/>
      <c r="AC3123" s="13" t="str">
        <f t="shared" ca="1" si="1416"/>
        <v>$AB</v>
      </c>
      <c r="AD3123" s="13" t="str" cm="1">
        <f t="array" aca="1" ref="AD3123" ca="1">IFERROR(IF((LEFT(INDIRECT("$F"&amp;$S3123),4))="GOTS",IF($G3123="Organic","GOTS_Organic_raw",(IF($G3123="Responsible","GOTS_Responsible",(IF($G3123="No Attribute (Conventional)","GOTS_conventional",(IF($G3123="Recycled Pre/Post-Consumer","GOTS_pre_post",(IF($G3123="In-Conversion","GOTS_in_conversion",(IF($G3123="Sustainably Sourced","Sustainably_sourced",""))))))))))),IF($G3123="Organic","Organic",(IF($G3123="Responsible","Responsible",(IF($G3123="No Attribute (Conventional)","No_Attribute_Conventional",(IF($G3123="Recycled Pre/Post-Consumer","Recycled_Pre_Post_Consumer",(IF($G3123="In-Conversion","In_Conversion",(IF($G3123="Recycled Pre-Consumer","Recycled_Pre_Consumer",(IF($G3123="Recycled Post-Consumer","Recycled_Post_Consumer",(IF($G3123="Sustainably Sourced","Sustainably_sourced","")))))))))))))))),"")</f>
        <v/>
      </c>
      <c r="AE3123" s="13" t="e" cm="1">
        <f t="array" aca="1" ref="AE3123" ca="1">IF(INDIRECT("$F"&amp;$S3123)="","",IF(LEFT(INDIRECT("$F"&amp;$S3123),3)="GRS","GRS_RCS_RM",IF((LEFT(INDIRECT("$F"&amp;$S3123),3))="RCS","GRS_RCS_RM",IF(INDIRECT("$F"&amp;$S3123)="OCS (No Label)","OCS_Conversion_RM",IF(LEFT(INDIRECT("$F"&amp;$S3123),3)="OCS","OCS_RM",IF(RIGHT(INDIRECT("$F"&amp;$S3123),10)="conversion","GOTS_RM_conversion",IF((LEFT(INDIRECT("$F"&amp;$S3123),4))="GOTS","GOTS_RM","Responsible_RM")))))))</f>
        <v>#REF!</v>
      </c>
      <c r="AF3123" s="13" t="str" cm="1">
        <f t="array" aca="1" ref="AF3123" ca="1">IF($S3123="","",INDIRECT("$Z"&amp;$S3123))</f>
        <v/>
      </c>
      <c r="AG3123" s="155"/>
      <c r="AH3123" s="13" t="str" cm="1">
        <f t="array" aca="1" ref="AH3123" ca="1">IFERROR(INDIRECT("$ag"&amp;S3123),"")</f>
        <v/>
      </c>
      <c r="AI3123" s="13" t="e" cm="1">
        <f t="array" aca="1" ref="AI3123" ca="1">INDIRECT("O"&amp;S3122)</f>
        <v>#REF!</v>
      </c>
      <c r="AJ3123" s="13" t="str">
        <f>IF($I3123="","",INDEX('Raw Material'!$A$1:$J$75,MATCH(I3123,'Raw Material'!$A$1:$A$75,0),(MATCH(G3123,'Raw Material'!$A$1:$J$1,0))))</f>
        <v/>
      </c>
      <c r="AK3123" s="13" t="str">
        <f t="shared" ref="AK3123:AK3186" si="1441">$U$17&amp;"RM"</f>
        <v>YANLIŞRM</v>
      </c>
      <c r="AL3123" s="153" t="str">
        <f t="shared" ref="AL3123:AL3186" si="1442">IF($G3123="Organic","Organic",IF($G3123="No Attribute (Conventional)","No_Attribute_Conventional",IF($G3123="Recycled pre-consumer","Recycled_pre_consumer",IF($G3123="Recycled post-consumer","Recycled_post_consumer",IF($G3123="Responsible","Responsible",IF($G3123="Sustainably sourced","Sustainable_sourced",IF($G3123="ın-conversion","In_conversion","")))))))</f>
        <v/>
      </c>
    </row>
    <row r="3124" spans="1:38" ht="16.5" customHeight="1">
      <c r="A3124" s="162"/>
      <c r="B3124" s="168"/>
      <c r="C3124" s="169"/>
      <c r="D3124" s="156"/>
      <c r="E3124" s="156"/>
      <c r="F3124" s="175"/>
      <c r="G3124" s="181"/>
      <c r="H3124" s="182"/>
      <c r="I3124" s="182"/>
      <c r="J3124" s="182"/>
      <c r="K3124" s="32"/>
      <c r="L3124" s="179"/>
      <c r="M3124" s="179"/>
      <c r="N3124" s="81"/>
      <c r="O3124" s="185"/>
      <c r="P3124" s="103"/>
      <c r="Q3124" s="84" t="str">
        <f t="shared" si="1414"/>
        <v/>
      </c>
      <c r="R3124" s="159"/>
      <c r="S3124" s="28" t="str" cm="1">
        <f t="array" aca="1" ref="S3124" ca="1">IF(INDIRECT("A"&amp;114+$U3124)&lt;&gt;"",114+$U3124,"")</f>
        <v/>
      </c>
      <c r="T3124" s="28" t="str">
        <f t="shared" ca="1" si="1415"/>
        <v>$B</v>
      </c>
      <c r="U3124" s="29">
        <f t="shared" si="1421"/>
        <v>3000</v>
      </c>
      <c r="V3124" s="29">
        <v>250.83333333335301</v>
      </c>
      <c r="W3124" s="29">
        <f t="shared" si="1426"/>
        <v>250</v>
      </c>
      <c r="X3124" s="41" t="str" cm="1">
        <f t="array" aca="1" ref="X3124" ca="1">IFERROR(INDEX('PC&amp;PD'!$A$1:$AP$15,ROW('PC&amp;PD'!$A$15),MATCH(INDIRECT(T3124),'PC&amp;PD'!$A$1:$AP$1,0)),"")</f>
        <v/>
      </c>
      <c r="Z3124" s="155"/>
      <c r="AA3124" s="13" t="str">
        <f t="shared" si="1440"/>
        <v/>
      </c>
      <c r="AB3124" s="155"/>
      <c r="AC3124" s="13" t="str">
        <f t="shared" ca="1" si="1416"/>
        <v>$AB</v>
      </c>
      <c r="AD3124" s="13" t="str" cm="1">
        <f t="array" aca="1" ref="AD3124" ca="1">IFERROR(IF((LEFT(INDIRECT("$F"&amp;$S3124),4))="GOTS",IF($G3124="Organic","GOTS_Organic_raw",(IF($G3124="Responsible","GOTS_Responsible",(IF($G3124="No Attribute (Conventional)","GOTS_conventional",(IF($G3124="Recycled Pre/Post-Consumer","GOTS_pre_post",(IF($G3124="In-Conversion","GOTS_in_conversion",(IF($G3124="Sustainably Sourced","Sustainably_sourced",""))))))))))),IF($G3124="Organic","Organic",(IF($G3124="Responsible","Responsible",(IF($G3124="No Attribute (Conventional)","No_Attribute_Conventional",(IF($G3124="Recycled Pre/Post-Consumer","Recycled_Pre_Post_Consumer",(IF($G3124="In-Conversion","In_Conversion",(IF($G3124="Recycled Pre-Consumer","Recycled_Pre_Consumer",(IF($G3124="Recycled Post-Consumer","Recycled_Post_Consumer",(IF($G3124="Sustainably Sourced","Sustainably_sourced","")))))))))))))))),"")</f>
        <v/>
      </c>
      <c r="AE3124" s="13" t="e" cm="1">
        <f t="array" aca="1" ref="AE3124" ca="1">IF(INDIRECT("$F"&amp;$S3124)="","",IF(LEFT(INDIRECT("$F"&amp;$S3124),3)="GRS","GRS_RCS_RM",IF((LEFT(INDIRECT("$F"&amp;$S3124),3))="RCS","GRS_RCS_RM",IF(INDIRECT("$F"&amp;$S3124)="OCS (No Label)","OCS_Conversion_RM",IF(LEFT(INDIRECT("$F"&amp;$S3124),3)="OCS","OCS_RM",IF(RIGHT(INDIRECT("$F"&amp;$S3124),10)="conversion","GOTS_RM_conversion",IF((LEFT(INDIRECT("$F"&amp;$S3124),4))="GOTS","GOTS_RM","Responsible_RM")))))))</f>
        <v>#REF!</v>
      </c>
      <c r="AF3124" s="13" t="str" cm="1">
        <f t="array" aca="1" ref="AF3124" ca="1">IF($S3124="","",INDIRECT("$Z"&amp;$S3124))</f>
        <v/>
      </c>
      <c r="AG3124" s="155"/>
      <c r="AH3124" s="13" t="str" cm="1">
        <f t="array" aca="1" ref="AH3124" ca="1">IFERROR(INDIRECT("$ag"&amp;S3124),"")</f>
        <v/>
      </c>
      <c r="AI3124" s="13" t="e" cm="1">
        <f t="array" aca="1" ref="AI3124" ca="1">INDIRECT("O"&amp;S3123)</f>
        <v>#REF!</v>
      </c>
      <c r="AJ3124" s="13" t="str">
        <f>IF($I3124="","",INDEX('Raw Material'!$A$1:$J$75,MATCH(I3124,'Raw Material'!$A$1:$A$75,0),(MATCH(G3124,'Raw Material'!$A$1:$J$1,0))))</f>
        <v/>
      </c>
      <c r="AK3124" s="13" t="str">
        <f t="shared" si="1441"/>
        <v>YANLIŞRM</v>
      </c>
      <c r="AL3124" s="153" t="str">
        <f t="shared" si="1442"/>
        <v/>
      </c>
    </row>
    <row r="3125" spans="1:38" ht="16.5" customHeight="1" thickBot="1">
      <c r="A3125" s="163"/>
      <c r="B3125" s="170"/>
      <c r="C3125" s="171"/>
      <c r="D3125" s="156"/>
      <c r="E3125" s="156"/>
      <c r="F3125" s="176"/>
      <c r="G3125" s="157"/>
      <c r="H3125" s="158"/>
      <c r="I3125" s="158"/>
      <c r="J3125" s="158"/>
      <c r="K3125" s="33"/>
      <c r="L3125" s="180"/>
      <c r="M3125" s="180"/>
      <c r="N3125" s="82"/>
      <c r="O3125" s="186"/>
      <c r="P3125" s="103"/>
      <c r="Q3125" s="84" t="str">
        <f t="shared" ref="Q3125:Q3188" si="1443">IF(OR($G3125="",$I3125="",$K3125="",$AJ3125="–"),"",CONCATENATE($K3125," ",$AA3125," ",$I3125," (",$AJ3125,") + "))</f>
        <v/>
      </c>
      <c r="R3125" s="159"/>
      <c r="S3125" s="28" t="str" cm="1">
        <f t="array" aca="1" ref="S3125" ca="1">IF(INDIRECT("A"&amp;114+$U3125)&lt;&gt;"",114+$U3125,"")</f>
        <v/>
      </c>
      <c r="T3125" s="28" t="str">
        <f t="shared" ref="T3125:T3188" ca="1" si="1444">"$B"&amp;S3125</f>
        <v>$B</v>
      </c>
      <c r="U3125" s="29">
        <f t="shared" si="1421"/>
        <v>3000</v>
      </c>
      <c r="V3125" s="29">
        <v>250.91666666668601</v>
      </c>
      <c r="W3125" s="29">
        <f t="shared" si="1426"/>
        <v>250</v>
      </c>
      <c r="X3125" s="41" t="str" cm="1">
        <f t="array" aca="1" ref="X3125" ca="1">IFERROR(INDEX('PC&amp;PD'!$A$1:$AP$15,ROW('PC&amp;PD'!$A$15),MATCH(INDIRECT(T3125),'PC&amp;PD'!$A$1:$AP$1,0)),"")</f>
        <v/>
      </c>
      <c r="Z3125" s="155"/>
      <c r="AA3125" s="13" t="str">
        <f t="shared" si="1440"/>
        <v/>
      </c>
      <c r="AB3125" s="155"/>
      <c r="AC3125" s="13" t="str">
        <f t="shared" ref="AC3125:AC3188" ca="1" si="1445">"$AB"&amp;S3125</f>
        <v>$AB</v>
      </c>
      <c r="AD3125" s="13" t="str" cm="1">
        <f t="array" aca="1" ref="AD3125" ca="1">IFERROR(IF((LEFT(INDIRECT("$F"&amp;$S3125),4))="GOTS",IF($G3125="Organic","GOTS_Organic_raw",(IF($G3125="Responsible","GOTS_Responsible",(IF($G3125="No Attribute (Conventional)","GOTS_conventional",(IF($G3125="Recycled Pre/Post-Consumer","GOTS_pre_post",(IF($G3125="In-Conversion","GOTS_in_conversion",(IF($G3125="Sustainably Sourced","Sustainably_sourced",""))))))))))),IF($G3125="Organic","Organic",(IF($G3125="Responsible","Responsible",(IF($G3125="No Attribute (Conventional)","No_Attribute_Conventional",(IF($G3125="Recycled Pre/Post-Consumer","Recycled_Pre_Post_Consumer",(IF($G3125="In-Conversion","In_Conversion",(IF($G3125="Recycled Pre-Consumer","Recycled_Pre_Consumer",(IF($G3125="Recycled Post-Consumer","Recycled_Post_Consumer",(IF($G3125="Sustainably Sourced","Sustainably_sourced","")))))))))))))))),"")</f>
        <v/>
      </c>
      <c r="AE3125" s="13" t="e" cm="1">
        <f t="array" aca="1" ref="AE3125" ca="1">IF(INDIRECT("$F"&amp;$S3125)="","",IF(LEFT(INDIRECT("$F"&amp;$S3125),3)="GRS","GRS_RCS_RM",IF((LEFT(INDIRECT("$F"&amp;$S3125),3))="RCS","GRS_RCS_RM",IF(INDIRECT("$F"&amp;$S3125)="OCS (No Label)","OCS_Conversion_RM",IF(LEFT(INDIRECT("$F"&amp;$S3125),3)="OCS","OCS_RM",IF(RIGHT(INDIRECT("$F"&amp;$S3125),10)="conversion","GOTS_RM_conversion",IF((LEFT(INDIRECT("$F"&amp;$S3125),4))="GOTS","GOTS_RM","Responsible_RM")))))))</f>
        <v>#REF!</v>
      </c>
      <c r="AF3125" s="13" t="str" cm="1">
        <f t="array" aca="1" ref="AF3125" ca="1">IF($S3125="","",INDIRECT("$Z"&amp;$S3125))</f>
        <v/>
      </c>
      <c r="AG3125" s="155"/>
      <c r="AH3125" s="13" t="str" cm="1">
        <f t="array" aca="1" ref="AH3125" ca="1">IFERROR(INDIRECT("$ag"&amp;S3125),"")</f>
        <v/>
      </c>
      <c r="AI3125" s="13" t="e" cm="1">
        <f t="array" aca="1" ref="AI3125" ca="1">INDIRECT("O"&amp;S3124)</f>
        <v>#REF!</v>
      </c>
      <c r="AJ3125" s="13" t="str">
        <f>IF($I3125="","",INDEX('Raw Material'!$A$1:$J$75,MATCH(I3125,'Raw Material'!$A$1:$A$75,0),(MATCH(G3125,'Raw Material'!$A$1:$J$1,0))))</f>
        <v/>
      </c>
      <c r="AK3125" s="13" t="str">
        <f t="shared" si="1441"/>
        <v>YANLIŞRM</v>
      </c>
      <c r="AL3125" s="153" t="str">
        <f t="shared" si="1442"/>
        <v/>
      </c>
    </row>
    <row r="3126" spans="1:38" ht="16.5" customHeight="1">
      <c r="A3126" s="160" t="str">
        <f>IF(B3126="","",COUNTA($B$114:$B3126))</f>
        <v/>
      </c>
      <c r="B3126" s="164"/>
      <c r="C3126" s="165"/>
      <c r="D3126" s="183"/>
      <c r="E3126" s="183"/>
      <c r="F3126" s="172"/>
      <c r="G3126" s="212"/>
      <c r="H3126" s="206"/>
      <c r="I3126" s="206"/>
      <c r="J3126" s="206"/>
      <c r="K3126" s="31"/>
      <c r="L3126" s="177" t="str">
        <f t="shared" ref="L3126" si="1446">IF(R3126="","",LEFT(R3126,LEN(R3126)-2))</f>
        <v/>
      </c>
      <c r="M3126" s="177"/>
      <c r="N3126" s="80"/>
      <c r="O3126" s="184"/>
      <c r="P3126" s="103"/>
      <c r="Q3126" s="84" t="str">
        <f t="shared" si="1443"/>
        <v/>
      </c>
      <c r="R3126" s="159" t="str">
        <f t="shared" ref="R3126" si="1447">CONCATENATE($Q3126,Q3127,Q3128,Q3129,Q3130,Q3131,$Q3132,$Q3133,$Q3134,$Q3135,Q3136,Q3137)</f>
        <v/>
      </c>
      <c r="S3126" s="28" t="str" cm="1">
        <f t="array" aca="1" ref="S3126" ca="1">IF(INDIRECT("A"&amp;114+$U3126)&lt;&gt;"",114+$U3126,"")</f>
        <v/>
      </c>
      <c r="T3126" s="28" t="str">
        <f t="shared" ca="1" si="1444"/>
        <v>$B</v>
      </c>
      <c r="U3126" s="29">
        <f t="shared" si="1421"/>
        <v>3012</v>
      </c>
      <c r="V3126" s="29">
        <v>251.00000000002001</v>
      </c>
      <c r="W3126" s="29">
        <f t="shared" si="1426"/>
        <v>251</v>
      </c>
      <c r="X3126" s="41" t="str" cm="1">
        <f t="array" aca="1" ref="X3126" ca="1">IFERROR(INDEX('PC&amp;PD'!$A$1:$AP$15,ROW('PC&amp;PD'!$A$15),MATCH(INDIRECT(T3126),'PC&amp;PD'!$A$1:$AP$1,0)),"")</f>
        <v/>
      </c>
      <c r="Z3126" s="155" t="str">
        <f t="shared" ref="Z3126" si="1448">IFERROR(IF($F3126="OCS 100","OCS (OCS 100)",IF($F3126="OCS Blended","OCS (OCS Blended)",IF($F3126="OCS (No Label)","OCS (No Label)",IF($F3126="RCS 100","RCS (RCS 100)",IF($F3126="RCS Blended","RCS (RCS Blended)",IF($F3126="GRS","GRS (GRS)",IF($F3126="GRS (No Label)", "GRS (No Label)",IF($F3126="RDS","RDS (RDS)",IF($F3126="RWS","RWS (RWS)",IF($F3126="RAS","RAS (RAS)",IF($F3126="RMS","RMS (RMS)",IF($F3126="GOTS Organic","GOTS (Organic)",IF($F3126="GOTS Made with organic","GOTS (Made with Organic)",IF($F3126="GOTS Organic - in conversion","GOTS (Organic - In Conversion)",IF($F3126="GOTS Made with organic - in conversion","GOTS (Made with Organic - In Conversion)",""))))))))))))))),"")</f>
        <v/>
      </c>
      <c r="AA3126" s="13" t="str">
        <f t="shared" si="1440"/>
        <v/>
      </c>
      <c r="AB3126" s="155" t="str">
        <f t="shared" ref="AB3126" si="1449">IFERROR(IF($F3126="OCS 100", "OCS_100",IF($F3126="OCS Blended", "OCS_Blended",IF($F3126="OCS (No Label)", "OCS_No_Label",IF($F3126="RCS 100", "RCS_100",IF($F3126="RCS Blended","RCS_Blended",IF($F3126="GRS","GRS",IF($F3126="GRS (No Label)", "GRS_No_Label",IF($F3126="RDS","RDS",IF($F3126="RWS","RWS",IF($F3126="RMS","RMS",IF($F3126="GOTS Organic","GOTS_Organic",IF($F3126="GOTS Made with organic","GOTS_Made_with_organic",IF($F3126="GOTS Organic - in conversion","GOTS_Organic_in_Conversion",IF($F3126="GOTS Made with organic - in conversion","GOTS_Made_with_Organic_in_Conversion",IF($F3126="RAS","RAS",""))))))))))))))),"")</f>
        <v/>
      </c>
      <c r="AC3126" s="13" t="str">
        <f t="shared" ca="1" si="1445"/>
        <v>$AB</v>
      </c>
      <c r="AD3126" s="13" t="str" cm="1">
        <f t="array" aca="1" ref="AD3126" ca="1">IFERROR(IF((LEFT(INDIRECT("$F"&amp;$S3126),4))="GOTS",IF($G3126="Organic","GOTS_Organic_raw",(IF($G3126="Responsible","GOTS_Responsible",(IF($G3126="No Attribute (Conventional)","GOTS_conventional",(IF($G3126="Recycled Pre/Post-Consumer","GOTS_pre_post",(IF($G3126="In-Conversion","GOTS_in_conversion",(IF($G3126="Sustainably Sourced","Sustainably_sourced",""))))))))))),IF($G3126="Organic","Organic",(IF($G3126="Responsible","Responsible",(IF($G3126="No Attribute (Conventional)","No_Attribute_Conventional",(IF($G3126="Recycled Pre/Post-Consumer","Recycled_Pre_Post_Consumer",(IF($G3126="In-Conversion","In_Conversion",(IF($G3126="Recycled Pre-Consumer","Recycled_Pre_Consumer",(IF($G3126="Recycled Post-Consumer","Recycled_Post_Consumer",(IF($G3126="Sustainably Sourced","Sustainably_sourced","")))))))))))))))),"")</f>
        <v/>
      </c>
      <c r="AE3126" s="13" t="e" cm="1">
        <f t="array" aca="1" ref="AE3126" ca="1">IF(INDIRECT("$F"&amp;$S3126)="","",IF(LEFT(INDIRECT("$F"&amp;$S3126),3)="GRS","GRS_RCS_RM",IF((LEFT(INDIRECT("$F"&amp;$S3126),3))="RCS","GRS_RCS_RM",IF(INDIRECT("$F"&amp;$S3126)="OCS (No Label)","OCS_Conversion_RM",IF(LEFT(INDIRECT("$F"&amp;$S3126),3)="OCS","OCS_RM",IF(RIGHT(INDIRECT("$F"&amp;$S3126),10)="conversion","GOTS_RM_conversion",IF((LEFT(INDIRECT("$F"&amp;$S3126),4))="GOTS","GOTS_RM","Responsible_RM")))))))</f>
        <v>#REF!</v>
      </c>
      <c r="AF3126" s="13" t="str" cm="1">
        <f t="array" aca="1" ref="AF3126" ca="1">IF($S3126="","",INDIRECT("$Z"&amp;$S3126))</f>
        <v/>
      </c>
      <c r="AG3126" s="155" t="str">
        <f t="shared" si="1431"/>
        <v/>
      </c>
      <c r="AH3126" s="13" t="str" cm="1">
        <f t="array" aca="1" ref="AH3126" ca="1">IFERROR(INDIRECT("$ag"&amp;S3126),"")</f>
        <v/>
      </c>
      <c r="AI3126" s="13" t="e" cm="1">
        <f t="array" aca="1" ref="AI3126" ca="1">INDIRECT("O"&amp;S3125)</f>
        <v>#REF!</v>
      </c>
      <c r="AJ3126" s="13" t="str">
        <f>IF($I3126="","",INDEX('Raw Material'!$A$1:$J$75,MATCH(I3126,'Raw Material'!$A$1:$A$75,0),(MATCH(G3126,'Raw Material'!$A$1:$J$1,0))))</f>
        <v/>
      </c>
      <c r="AK3126" s="13" t="str">
        <f t="shared" si="1441"/>
        <v>YANLIŞRM</v>
      </c>
      <c r="AL3126" s="153" t="str">
        <f t="shared" si="1442"/>
        <v/>
      </c>
    </row>
    <row r="3127" spans="1:38" ht="16.5" customHeight="1">
      <c r="A3127" s="161"/>
      <c r="B3127" s="166"/>
      <c r="C3127" s="167"/>
      <c r="D3127" s="156"/>
      <c r="E3127" s="156"/>
      <c r="F3127" s="173"/>
      <c r="G3127" s="181"/>
      <c r="H3127" s="182"/>
      <c r="I3127" s="182"/>
      <c r="J3127" s="182"/>
      <c r="K3127" s="32"/>
      <c r="L3127" s="178"/>
      <c r="M3127" s="178"/>
      <c r="N3127" s="81"/>
      <c r="O3127" s="185"/>
      <c r="P3127" s="103"/>
      <c r="Q3127" s="84" t="str">
        <f t="shared" si="1443"/>
        <v/>
      </c>
      <c r="R3127" s="159"/>
      <c r="S3127" s="28" t="str" cm="1">
        <f t="array" aca="1" ref="S3127" ca="1">IF(INDIRECT("A"&amp;114+$U3127)&lt;&gt;"",114+$U3127,"")</f>
        <v/>
      </c>
      <c r="T3127" s="28" t="str">
        <f t="shared" ca="1" si="1444"/>
        <v>$B</v>
      </c>
      <c r="U3127" s="29">
        <f t="shared" si="1421"/>
        <v>3012</v>
      </c>
      <c r="V3127" s="29">
        <v>251.08333333335301</v>
      </c>
      <c r="W3127" s="29">
        <f t="shared" si="1426"/>
        <v>251</v>
      </c>
      <c r="X3127" s="41" t="str" cm="1">
        <f t="array" aca="1" ref="X3127" ca="1">IFERROR(INDEX('PC&amp;PD'!$A$1:$AP$15,ROW('PC&amp;PD'!$A$15),MATCH(INDIRECT(T3127),'PC&amp;PD'!$A$1:$AP$1,0)),"")</f>
        <v/>
      </c>
      <c r="Z3127" s="155"/>
      <c r="AA3127" s="13" t="str">
        <f t="shared" si="1440"/>
        <v/>
      </c>
      <c r="AB3127" s="155"/>
      <c r="AC3127" s="13" t="str">
        <f t="shared" ca="1" si="1445"/>
        <v>$AB</v>
      </c>
      <c r="AD3127" s="13" t="str" cm="1">
        <f t="array" aca="1" ref="AD3127" ca="1">IFERROR(IF((LEFT(INDIRECT("$F"&amp;$S3127),4))="GOTS",IF($G3127="Organic","GOTS_Organic_raw",(IF($G3127="Responsible","GOTS_Responsible",(IF($G3127="No Attribute (Conventional)","GOTS_conventional",(IF($G3127="Recycled Pre/Post-Consumer","GOTS_pre_post",(IF($G3127="In-Conversion","GOTS_in_conversion",(IF($G3127="Sustainably Sourced","Sustainably_sourced",""))))))))))),IF($G3127="Organic","Organic",(IF($G3127="Responsible","Responsible",(IF($G3127="No Attribute (Conventional)","No_Attribute_Conventional",(IF($G3127="Recycled Pre/Post-Consumer","Recycled_Pre_Post_Consumer",(IF($G3127="In-Conversion","In_Conversion",(IF($G3127="Recycled Pre-Consumer","Recycled_Pre_Consumer",(IF($G3127="Recycled Post-Consumer","Recycled_Post_Consumer",(IF($G3127="Sustainably Sourced","Sustainably_sourced","")))))))))))))))),"")</f>
        <v/>
      </c>
      <c r="AE3127" s="13" t="e" cm="1">
        <f t="array" aca="1" ref="AE3127" ca="1">IF(INDIRECT("$F"&amp;$S3127)="","",IF(LEFT(INDIRECT("$F"&amp;$S3127),3)="GRS","GRS_RCS_RM",IF((LEFT(INDIRECT("$F"&amp;$S3127),3))="RCS","GRS_RCS_RM",IF(INDIRECT("$F"&amp;$S3127)="OCS (No Label)","OCS_Conversion_RM",IF(LEFT(INDIRECT("$F"&amp;$S3127),3)="OCS","OCS_RM",IF(RIGHT(INDIRECT("$F"&amp;$S3127),10)="conversion","GOTS_RM_conversion",IF((LEFT(INDIRECT("$F"&amp;$S3127),4))="GOTS","GOTS_RM","Responsible_RM")))))))</f>
        <v>#REF!</v>
      </c>
      <c r="AF3127" s="13" t="str" cm="1">
        <f t="array" aca="1" ref="AF3127" ca="1">IF($S3127="","",INDIRECT("$Z"&amp;$S3127))</f>
        <v/>
      </c>
      <c r="AG3127" s="155"/>
      <c r="AH3127" s="13" t="str" cm="1">
        <f t="array" aca="1" ref="AH3127" ca="1">IFERROR(INDIRECT("$ag"&amp;S3127),"")</f>
        <v/>
      </c>
      <c r="AI3127" s="13" t="e" cm="1">
        <f t="array" aca="1" ref="AI3127" ca="1">INDIRECT("O"&amp;S3126)</f>
        <v>#REF!</v>
      </c>
      <c r="AJ3127" s="13" t="str">
        <f>IF($I3127="","",INDEX('Raw Material'!$A$1:$J$75,MATCH(I3127,'Raw Material'!$A$1:$A$75,0),(MATCH(G3127,'Raw Material'!$A$1:$J$1,0))))</f>
        <v/>
      </c>
      <c r="AK3127" s="13" t="str">
        <f t="shared" si="1441"/>
        <v>YANLIŞRM</v>
      </c>
      <c r="AL3127" s="153" t="str">
        <f t="shared" si="1442"/>
        <v/>
      </c>
    </row>
    <row r="3128" spans="1:38" ht="16.5" customHeight="1">
      <c r="A3128" s="161"/>
      <c r="B3128" s="166"/>
      <c r="C3128" s="167"/>
      <c r="D3128" s="156"/>
      <c r="E3128" s="156"/>
      <c r="F3128" s="173"/>
      <c r="G3128" s="181"/>
      <c r="H3128" s="182"/>
      <c r="I3128" s="182"/>
      <c r="J3128" s="182"/>
      <c r="K3128" s="32"/>
      <c r="L3128" s="178"/>
      <c r="M3128" s="178"/>
      <c r="N3128" s="81"/>
      <c r="O3128" s="185"/>
      <c r="P3128" s="103"/>
      <c r="Q3128" s="84" t="str">
        <f t="shared" si="1443"/>
        <v/>
      </c>
      <c r="R3128" s="159"/>
      <c r="S3128" s="28" t="str" cm="1">
        <f t="array" aca="1" ref="S3128" ca="1">IF(INDIRECT("A"&amp;114+$U3128)&lt;&gt;"",114+$U3128,"")</f>
        <v/>
      </c>
      <c r="T3128" s="28" t="str">
        <f t="shared" ca="1" si="1444"/>
        <v>$B</v>
      </c>
      <c r="U3128" s="29">
        <f t="shared" si="1421"/>
        <v>3012</v>
      </c>
      <c r="V3128" s="29">
        <v>251.16666666668601</v>
      </c>
      <c r="W3128" s="29">
        <f t="shared" si="1426"/>
        <v>251</v>
      </c>
      <c r="X3128" s="41" t="str" cm="1">
        <f t="array" aca="1" ref="X3128" ca="1">IFERROR(INDEX('PC&amp;PD'!$A$1:$AP$15,ROW('PC&amp;PD'!$A$15),MATCH(INDIRECT(T3128),'PC&amp;PD'!$A$1:$AP$1,0)),"")</f>
        <v/>
      </c>
      <c r="Z3128" s="155"/>
      <c r="AA3128" s="13" t="str">
        <f t="shared" si="1440"/>
        <v/>
      </c>
      <c r="AB3128" s="155"/>
      <c r="AC3128" s="13" t="str">
        <f t="shared" ca="1" si="1445"/>
        <v>$AB</v>
      </c>
      <c r="AD3128" s="13" t="str" cm="1">
        <f t="array" aca="1" ref="AD3128" ca="1">IFERROR(IF((LEFT(INDIRECT("$F"&amp;$S3128),4))="GOTS",IF($G3128="Organic","GOTS_Organic_raw",(IF($G3128="Responsible","GOTS_Responsible",(IF($G3128="No Attribute (Conventional)","GOTS_conventional",(IF($G3128="Recycled Pre/Post-Consumer","GOTS_pre_post",(IF($G3128="In-Conversion","GOTS_in_conversion",(IF($G3128="Sustainably Sourced","Sustainably_sourced",""))))))))))),IF($G3128="Organic","Organic",(IF($G3128="Responsible","Responsible",(IF($G3128="No Attribute (Conventional)","No_Attribute_Conventional",(IF($G3128="Recycled Pre/Post-Consumer","Recycled_Pre_Post_Consumer",(IF($G3128="In-Conversion","In_Conversion",(IF($G3128="Recycled Pre-Consumer","Recycled_Pre_Consumer",(IF($G3128="Recycled Post-Consumer","Recycled_Post_Consumer",(IF($G3128="Sustainably Sourced","Sustainably_sourced","")))))))))))))))),"")</f>
        <v/>
      </c>
      <c r="AE3128" s="13" t="e" cm="1">
        <f t="array" aca="1" ref="AE3128" ca="1">IF(INDIRECT("$F"&amp;$S3128)="","",IF(LEFT(INDIRECT("$F"&amp;$S3128),3)="GRS","GRS_RCS_RM",IF((LEFT(INDIRECT("$F"&amp;$S3128),3))="RCS","GRS_RCS_RM",IF(INDIRECT("$F"&amp;$S3128)="OCS (No Label)","OCS_Conversion_RM",IF(LEFT(INDIRECT("$F"&amp;$S3128),3)="OCS","OCS_RM",IF(RIGHT(INDIRECT("$F"&amp;$S3128),10)="conversion","GOTS_RM_conversion",IF((LEFT(INDIRECT("$F"&amp;$S3128),4))="GOTS","GOTS_RM","Responsible_RM")))))))</f>
        <v>#REF!</v>
      </c>
      <c r="AF3128" s="13" t="str" cm="1">
        <f t="array" aca="1" ref="AF3128" ca="1">IF($S3128="","",INDIRECT("$Z"&amp;$S3128))</f>
        <v/>
      </c>
      <c r="AG3128" s="155"/>
      <c r="AH3128" s="13" t="str" cm="1">
        <f t="array" aca="1" ref="AH3128" ca="1">IFERROR(INDIRECT("$ag"&amp;S3128),"")</f>
        <v/>
      </c>
      <c r="AI3128" s="13" t="e" cm="1">
        <f t="array" aca="1" ref="AI3128" ca="1">INDIRECT("O"&amp;S3127)</f>
        <v>#REF!</v>
      </c>
      <c r="AJ3128" s="13" t="str">
        <f>IF($I3128="","",INDEX('Raw Material'!$A$1:$J$75,MATCH(I3128,'Raw Material'!$A$1:$A$75,0),(MATCH(G3128,'Raw Material'!$A$1:$J$1,0))))</f>
        <v/>
      </c>
      <c r="AK3128" s="13" t="str">
        <f t="shared" si="1441"/>
        <v>YANLIŞRM</v>
      </c>
      <c r="AL3128" s="153" t="str">
        <f t="shared" si="1442"/>
        <v/>
      </c>
    </row>
    <row r="3129" spans="1:38" ht="16.5" customHeight="1">
      <c r="A3129" s="161"/>
      <c r="B3129" s="166"/>
      <c r="C3129" s="167"/>
      <c r="D3129" s="156"/>
      <c r="E3129" s="156"/>
      <c r="F3129" s="174"/>
      <c r="G3129" s="181"/>
      <c r="H3129" s="182"/>
      <c r="I3129" s="182"/>
      <c r="J3129" s="182"/>
      <c r="K3129" s="32"/>
      <c r="L3129" s="178"/>
      <c r="M3129" s="178"/>
      <c r="N3129" s="81"/>
      <c r="O3129" s="185"/>
      <c r="P3129" s="103"/>
      <c r="Q3129" s="84" t="str">
        <f t="shared" si="1443"/>
        <v/>
      </c>
      <c r="R3129" s="159"/>
      <c r="S3129" s="28" t="str" cm="1">
        <f t="array" aca="1" ref="S3129" ca="1">IF(INDIRECT("A"&amp;114+$U3129)&lt;&gt;"",114+$U3129,"")</f>
        <v/>
      </c>
      <c r="T3129" s="28" t="str">
        <f t="shared" ca="1" si="1444"/>
        <v>$B</v>
      </c>
      <c r="U3129" s="29">
        <f t="shared" si="1421"/>
        <v>3012</v>
      </c>
      <c r="V3129" s="29">
        <v>251.25000000002001</v>
      </c>
      <c r="W3129" s="29">
        <f t="shared" si="1426"/>
        <v>251</v>
      </c>
      <c r="X3129" s="41" t="str" cm="1">
        <f t="array" aca="1" ref="X3129" ca="1">IFERROR(INDEX('PC&amp;PD'!$A$1:$AP$15,ROW('PC&amp;PD'!$A$15),MATCH(INDIRECT(T3129),'PC&amp;PD'!$A$1:$AP$1,0)),"")</f>
        <v/>
      </c>
      <c r="Z3129" s="155"/>
      <c r="AA3129" s="13" t="str">
        <f t="shared" si="1440"/>
        <v/>
      </c>
      <c r="AB3129" s="155"/>
      <c r="AC3129" s="13" t="str">
        <f t="shared" ca="1" si="1445"/>
        <v>$AB</v>
      </c>
      <c r="AD3129" s="13" t="str" cm="1">
        <f t="array" aca="1" ref="AD3129" ca="1">IFERROR(IF((LEFT(INDIRECT("$F"&amp;$S3129),4))="GOTS",IF($G3129="Organic","GOTS_Organic_raw",(IF($G3129="Responsible","GOTS_Responsible",(IF($G3129="No Attribute (Conventional)","GOTS_conventional",(IF($G3129="Recycled Pre/Post-Consumer","GOTS_pre_post",(IF($G3129="In-Conversion","GOTS_in_conversion",(IF($G3129="Sustainably Sourced","Sustainably_sourced",""))))))))))),IF($G3129="Organic","Organic",(IF($G3129="Responsible","Responsible",(IF($G3129="No Attribute (Conventional)","No_Attribute_Conventional",(IF($G3129="Recycled Pre/Post-Consumer","Recycled_Pre_Post_Consumer",(IF($G3129="In-Conversion","In_Conversion",(IF($G3129="Recycled Pre-Consumer","Recycled_Pre_Consumer",(IF($G3129="Recycled Post-Consumer","Recycled_Post_Consumer",(IF($G3129="Sustainably Sourced","Sustainably_sourced","")))))))))))))))),"")</f>
        <v/>
      </c>
      <c r="AE3129" s="13" t="e" cm="1">
        <f t="array" aca="1" ref="AE3129" ca="1">IF(INDIRECT("$F"&amp;$S3129)="","",IF(LEFT(INDIRECT("$F"&amp;$S3129),3)="GRS","GRS_RCS_RM",IF((LEFT(INDIRECT("$F"&amp;$S3129),3))="RCS","GRS_RCS_RM",IF(INDIRECT("$F"&amp;$S3129)="OCS (No Label)","OCS_Conversion_RM",IF(LEFT(INDIRECT("$F"&amp;$S3129),3)="OCS","OCS_RM",IF(RIGHT(INDIRECT("$F"&amp;$S3129),10)="conversion","GOTS_RM_conversion",IF((LEFT(INDIRECT("$F"&amp;$S3129),4))="GOTS","GOTS_RM","Responsible_RM")))))))</f>
        <v>#REF!</v>
      </c>
      <c r="AF3129" s="13" t="str" cm="1">
        <f t="array" aca="1" ref="AF3129" ca="1">IF($S3129="","",INDIRECT("$Z"&amp;$S3129))</f>
        <v/>
      </c>
      <c r="AG3129" s="155"/>
      <c r="AH3129" s="13" t="str" cm="1">
        <f t="array" aca="1" ref="AH3129" ca="1">IFERROR(INDIRECT("$ag"&amp;S3129),"")</f>
        <v/>
      </c>
      <c r="AI3129" s="13" t="e" cm="1">
        <f t="array" aca="1" ref="AI3129" ca="1">INDIRECT("O"&amp;S3128)</f>
        <v>#REF!</v>
      </c>
      <c r="AJ3129" s="13" t="str">
        <f>IF($I3129="","",INDEX('Raw Material'!$A$1:$J$75,MATCH(I3129,'Raw Material'!$A$1:$A$75,0),(MATCH(G3129,'Raw Material'!$A$1:$J$1,0))))</f>
        <v/>
      </c>
      <c r="AK3129" s="13" t="str">
        <f t="shared" si="1441"/>
        <v>YANLIŞRM</v>
      </c>
      <c r="AL3129" s="153" t="str">
        <f t="shared" si="1442"/>
        <v/>
      </c>
    </row>
    <row r="3130" spans="1:38" ht="16.5" customHeight="1">
      <c r="A3130" s="161"/>
      <c r="B3130" s="166"/>
      <c r="C3130" s="167"/>
      <c r="D3130" s="156"/>
      <c r="E3130" s="156"/>
      <c r="F3130" s="174"/>
      <c r="G3130" s="181"/>
      <c r="H3130" s="182"/>
      <c r="I3130" s="182"/>
      <c r="J3130" s="182"/>
      <c r="K3130" s="32"/>
      <c r="L3130" s="178"/>
      <c r="M3130" s="178"/>
      <c r="N3130" s="81"/>
      <c r="O3130" s="185"/>
      <c r="P3130" s="103"/>
      <c r="Q3130" s="84" t="str">
        <f t="shared" si="1443"/>
        <v/>
      </c>
      <c r="R3130" s="159"/>
      <c r="S3130" s="28" t="str" cm="1">
        <f t="array" aca="1" ref="S3130" ca="1">IF(INDIRECT("A"&amp;114+$U3130)&lt;&gt;"",114+$U3130,"")</f>
        <v/>
      </c>
      <c r="T3130" s="28" t="str">
        <f t="shared" ca="1" si="1444"/>
        <v>$B</v>
      </c>
      <c r="U3130" s="29">
        <f t="shared" si="1421"/>
        <v>3012</v>
      </c>
      <c r="V3130" s="29">
        <v>251.33333333335301</v>
      </c>
      <c r="W3130" s="29">
        <f t="shared" si="1426"/>
        <v>251</v>
      </c>
      <c r="X3130" s="41" t="str" cm="1">
        <f t="array" aca="1" ref="X3130" ca="1">IFERROR(INDEX('PC&amp;PD'!$A$1:$AP$15,ROW('PC&amp;PD'!$A$15),MATCH(INDIRECT(T3130),'PC&amp;PD'!$A$1:$AP$1,0)),"")</f>
        <v/>
      </c>
      <c r="Z3130" s="155"/>
      <c r="AA3130" s="13" t="str">
        <f t="shared" si="1440"/>
        <v/>
      </c>
      <c r="AB3130" s="155"/>
      <c r="AC3130" s="13" t="str">
        <f t="shared" ca="1" si="1445"/>
        <v>$AB</v>
      </c>
      <c r="AD3130" s="13" t="str" cm="1">
        <f t="array" aca="1" ref="AD3130" ca="1">IFERROR(IF((LEFT(INDIRECT("$F"&amp;$S3130),4))="GOTS",IF($G3130="Organic","GOTS_Organic_raw",(IF($G3130="Responsible","GOTS_Responsible",(IF($G3130="No Attribute (Conventional)","GOTS_conventional",(IF($G3130="Recycled Pre/Post-Consumer","GOTS_pre_post",(IF($G3130="In-Conversion","GOTS_in_conversion",(IF($G3130="Sustainably Sourced","Sustainably_sourced",""))))))))))),IF($G3130="Organic","Organic",(IF($G3130="Responsible","Responsible",(IF($G3130="No Attribute (Conventional)","No_Attribute_Conventional",(IF($G3130="Recycled Pre/Post-Consumer","Recycled_Pre_Post_Consumer",(IF($G3130="In-Conversion","In_Conversion",(IF($G3130="Recycled Pre-Consumer","Recycled_Pre_Consumer",(IF($G3130="Recycled Post-Consumer","Recycled_Post_Consumer",(IF($G3130="Sustainably Sourced","Sustainably_sourced","")))))))))))))))),"")</f>
        <v/>
      </c>
      <c r="AE3130" s="13" t="e" cm="1">
        <f t="array" aca="1" ref="AE3130" ca="1">IF(INDIRECT("$F"&amp;$S3130)="","",IF(LEFT(INDIRECT("$F"&amp;$S3130),3)="GRS","GRS_RCS_RM",IF((LEFT(INDIRECT("$F"&amp;$S3130),3))="RCS","GRS_RCS_RM",IF(INDIRECT("$F"&amp;$S3130)="OCS (No Label)","OCS_Conversion_RM",IF(LEFT(INDIRECT("$F"&amp;$S3130),3)="OCS","OCS_RM",IF(RIGHT(INDIRECT("$F"&amp;$S3130),10)="conversion","GOTS_RM_conversion",IF((LEFT(INDIRECT("$F"&amp;$S3130),4))="GOTS","GOTS_RM","Responsible_RM")))))))</f>
        <v>#REF!</v>
      </c>
      <c r="AF3130" s="13" t="str" cm="1">
        <f t="array" aca="1" ref="AF3130" ca="1">IF($S3130="","",INDIRECT("$Z"&amp;$S3130))</f>
        <v/>
      </c>
      <c r="AG3130" s="155"/>
      <c r="AH3130" s="13" t="str" cm="1">
        <f t="array" aca="1" ref="AH3130" ca="1">IFERROR(INDIRECT("$ag"&amp;S3130),"")</f>
        <v/>
      </c>
      <c r="AI3130" s="13" t="e" cm="1">
        <f t="array" aca="1" ref="AI3130" ca="1">INDIRECT("O"&amp;S3129)</f>
        <v>#REF!</v>
      </c>
      <c r="AJ3130" s="13" t="str">
        <f>IF($I3130="","",INDEX('Raw Material'!$A$1:$J$75,MATCH(I3130,'Raw Material'!$A$1:$A$75,0),(MATCH(G3130,'Raw Material'!$A$1:$J$1,0))))</f>
        <v/>
      </c>
      <c r="AK3130" s="13" t="str">
        <f t="shared" si="1441"/>
        <v>YANLIŞRM</v>
      </c>
      <c r="AL3130" s="153" t="str">
        <f t="shared" si="1442"/>
        <v/>
      </c>
    </row>
    <row r="3131" spans="1:38" ht="16.5" customHeight="1">
      <c r="A3131" s="161"/>
      <c r="B3131" s="166"/>
      <c r="C3131" s="167"/>
      <c r="D3131" s="156"/>
      <c r="E3131" s="156"/>
      <c r="F3131" s="174"/>
      <c r="G3131" s="181"/>
      <c r="H3131" s="182"/>
      <c r="I3131" s="182"/>
      <c r="J3131" s="182"/>
      <c r="K3131" s="32"/>
      <c r="L3131" s="178"/>
      <c r="M3131" s="178"/>
      <c r="N3131" s="81"/>
      <c r="O3131" s="185"/>
      <c r="P3131" s="103"/>
      <c r="Q3131" s="84" t="str">
        <f t="shared" si="1443"/>
        <v/>
      </c>
      <c r="R3131" s="159"/>
      <c r="S3131" s="28" t="str" cm="1">
        <f t="array" aca="1" ref="S3131" ca="1">IF(INDIRECT("A"&amp;114+$U3131)&lt;&gt;"",114+$U3131,"")</f>
        <v/>
      </c>
      <c r="T3131" s="28" t="str">
        <f t="shared" ca="1" si="1444"/>
        <v>$B</v>
      </c>
      <c r="U3131" s="29">
        <f t="shared" si="1421"/>
        <v>3012</v>
      </c>
      <c r="V3131" s="29">
        <v>251.41666666668601</v>
      </c>
      <c r="W3131" s="29">
        <f t="shared" si="1426"/>
        <v>251</v>
      </c>
      <c r="X3131" s="41" t="str" cm="1">
        <f t="array" aca="1" ref="X3131" ca="1">IFERROR(INDEX('PC&amp;PD'!$A$1:$AP$15,ROW('PC&amp;PD'!$A$15),MATCH(INDIRECT(T3131),'PC&amp;PD'!$A$1:$AP$1,0)),"")</f>
        <v/>
      </c>
      <c r="Z3131" s="155"/>
      <c r="AA3131" s="13" t="str">
        <f t="shared" si="1440"/>
        <v/>
      </c>
      <c r="AB3131" s="155"/>
      <c r="AC3131" s="13" t="str">
        <f t="shared" ca="1" si="1445"/>
        <v>$AB</v>
      </c>
      <c r="AD3131" s="13" t="str" cm="1">
        <f t="array" aca="1" ref="AD3131" ca="1">IFERROR(IF((LEFT(INDIRECT("$F"&amp;$S3131),4))="GOTS",IF($G3131="Organic","GOTS_Organic_raw",(IF($G3131="Responsible","GOTS_Responsible",(IF($G3131="No Attribute (Conventional)","GOTS_conventional",(IF($G3131="Recycled Pre/Post-Consumer","GOTS_pre_post",(IF($G3131="In-Conversion","GOTS_in_conversion",(IF($G3131="Sustainably Sourced","Sustainably_sourced",""))))))))))),IF($G3131="Organic","Organic",(IF($G3131="Responsible","Responsible",(IF($G3131="No Attribute (Conventional)","No_Attribute_Conventional",(IF($G3131="Recycled Pre/Post-Consumer","Recycled_Pre_Post_Consumer",(IF($G3131="In-Conversion","In_Conversion",(IF($G3131="Recycled Pre-Consumer","Recycled_Pre_Consumer",(IF($G3131="Recycled Post-Consumer","Recycled_Post_Consumer",(IF($G3131="Sustainably Sourced","Sustainably_sourced","")))))))))))))))),"")</f>
        <v/>
      </c>
      <c r="AE3131" s="13" t="e" cm="1">
        <f t="array" aca="1" ref="AE3131" ca="1">IF(INDIRECT("$F"&amp;$S3131)="","",IF(LEFT(INDIRECT("$F"&amp;$S3131),3)="GRS","GRS_RCS_RM",IF((LEFT(INDIRECT("$F"&amp;$S3131),3))="RCS","GRS_RCS_RM",IF(INDIRECT("$F"&amp;$S3131)="OCS (No Label)","OCS_Conversion_RM",IF(LEFT(INDIRECT("$F"&amp;$S3131),3)="OCS","OCS_RM",IF(RIGHT(INDIRECT("$F"&amp;$S3131),10)="conversion","GOTS_RM_conversion",IF((LEFT(INDIRECT("$F"&amp;$S3131),4))="GOTS","GOTS_RM","Responsible_RM")))))))</f>
        <v>#REF!</v>
      </c>
      <c r="AF3131" s="13" t="str" cm="1">
        <f t="array" aca="1" ref="AF3131" ca="1">IF($S3131="","",INDIRECT("$Z"&amp;$S3131))</f>
        <v/>
      </c>
      <c r="AG3131" s="155"/>
      <c r="AH3131" s="13" t="str" cm="1">
        <f t="array" aca="1" ref="AH3131" ca="1">IFERROR(INDIRECT("$ag"&amp;S3131),"")</f>
        <v/>
      </c>
      <c r="AI3131" s="13" t="e" cm="1">
        <f t="array" aca="1" ref="AI3131" ca="1">INDIRECT("O"&amp;S3130)</f>
        <v>#REF!</v>
      </c>
      <c r="AJ3131" s="13" t="str">
        <f>IF($I3131="","",INDEX('Raw Material'!$A$1:$J$75,MATCH(I3131,'Raw Material'!$A$1:$A$75,0),(MATCH(G3131,'Raw Material'!$A$1:$J$1,0))))</f>
        <v/>
      </c>
      <c r="AK3131" s="13" t="str">
        <f t="shared" si="1441"/>
        <v>YANLIŞRM</v>
      </c>
      <c r="AL3131" s="153" t="str">
        <f t="shared" si="1442"/>
        <v/>
      </c>
    </row>
    <row r="3132" spans="1:38" ht="16.5" customHeight="1">
      <c r="A3132" s="162"/>
      <c r="B3132" s="168"/>
      <c r="C3132" s="169"/>
      <c r="D3132" s="156"/>
      <c r="E3132" s="156"/>
      <c r="F3132" s="175"/>
      <c r="G3132" s="181"/>
      <c r="H3132" s="182"/>
      <c r="I3132" s="182"/>
      <c r="J3132" s="182"/>
      <c r="K3132" s="32"/>
      <c r="L3132" s="179"/>
      <c r="M3132" s="179"/>
      <c r="N3132" s="81"/>
      <c r="O3132" s="185"/>
      <c r="P3132" s="103"/>
      <c r="Q3132" s="84" t="str">
        <f t="shared" si="1443"/>
        <v/>
      </c>
      <c r="R3132" s="159"/>
      <c r="S3132" s="28" t="str" cm="1">
        <f t="array" aca="1" ref="S3132" ca="1">IF(INDIRECT("A"&amp;114+$U3132)&lt;&gt;"",114+$U3132,"")</f>
        <v/>
      </c>
      <c r="T3132" s="28" t="str">
        <f t="shared" ca="1" si="1444"/>
        <v>$B</v>
      </c>
      <c r="U3132" s="29">
        <f t="shared" si="1421"/>
        <v>3012</v>
      </c>
      <c r="V3132" s="29">
        <v>251.50000000002001</v>
      </c>
      <c r="W3132" s="29">
        <f t="shared" si="1426"/>
        <v>251</v>
      </c>
      <c r="X3132" s="41" t="str" cm="1">
        <f t="array" aca="1" ref="X3132" ca="1">IFERROR(INDEX('PC&amp;PD'!$A$1:$AP$15,ROW('PC&amp;PD'!$A$15),MATCH(INDIRECT(T3132),'PC&amp;PD'!$A$1:$AP$1,0)),"")</f>
        <v/>
      </c>
      <c r="Z3132" s="155"/>
      <c r="AA3132" s="13" t="str">
        <f t="shared" si="1440"/>
        <v/>
      </c>
      <c r="AB3132" s="155"/>
      <c r="AC3132" s="13" t="str">
        <f t="shared" ca="1" si="1445"/>
        <v>$AB</v>
      </c>
      <c r="AD3132" s="13" t="str" cm="1">
        <f t="array" aca="1" ref="AD3132" ca="1">IFERROR(IF((LEFT(INDIRECT("$F"&amp;$S3132),4))="GOTS",IF($G3132="Organic","GOTS_Organic_raw",(IF($G3132="Responsible","GOTS_Responsible",(IF($G3132="No Attribute (Conventional)","GOTS_conventional",(IF($G3132="Recycled Pre/Post-Consumer","GOTS_pre_post",(IF($G3132="In-Conversion","GOTS_in_conversion",(IF($G3132="Sustainably Sourced","Sustainably_sourced",""))))))))))),IF($G3132="Organic","Organic",(IF($G3132="Responsible","Responsible",(IF($G3132="No Attribute (Conventional)","No_Attribute_Conventional",(IF($G3132="Recycled Pre/Post-Consumer","Recycled_Pre_Post_Consumer",(IF($G3132="In-Conversion","In_Conversion",(IF($G3132="Recycled Pre-Consumer","Recycled_Pre_Consumer",(IF($G3132="Recycled Post-Consumer","Recycled_Post_Consumer",(IF($G3132="Sustainably Sourced","Sustainably_sourced","")))))))))))))))),"")</f>
        <v/>
      </c>
      <c r="AE3132" s="13" t="e" cm="1">
        <f t="array" aca="1" ref="AE3132" ca="1">IF(INDIRECT("$F"&amp;$S3132)="","",IF(LEFT(INDIRECT("$F"&amp;$S3132),3)="GRS","GRS_RCS_RM",IF((LEFT(INDIRECT("$F"&amp;$S3132),3))="RCS","GRS_RCS_RM",IF(INDIRECT("$F"&amp;$S3132)="OCS (No Label)","OCS_Conversion_RM",IF(LEFT(INDIRECT("$F"&amp;$S3132),3)="OCS","OCS_RM",IF(RIGHT(INDIRECT("$F"&amp;$S3132),10)="conversion","GOTS_RM_conversion",IF((LEFT(INDIRECT("$F"&amp;$S3132),4))="GOTS","GOTS_RM","Responsible_RM")))))))</f>
        <v>#REF!</v>
      </c>
      <c r="AF3132" s="13" t="str" cm="1">
        <f t="array" aca="1" ref="AF3132" ca="1">IF($S3132="","",INDIRECT("$Z"&amp;$S3132))</f>
        <v/>
      </c>
      <c r="AG3132" s="155"/>
      <c r="AH3132" s="13" t="str" cm="1">
        <f t="array" aca="1" ref="AH3132" ca="1">IFERROR(INDIRECT("$ag"&amp;S3132),"")</f>
        <v/>
      </c>
      <c r="AI3132" s="13" t="e" cm="1">
        <f t="array" aca="1" ref="AI3132" ca="1">INDIRECT("O"&amp;S3131)</f>
        <v>#REF!</v>
      </c>
      <c r="AJ3132" s="13" t="str">
        <f>IF($I3132="","",INDEX('Raw Material'!$A$1:$J$75,MATCH(I3132,'Raw Material'!$A$1:$A$75,0),(MATCH(G3132,'Raw Material'!$A$1:$J$1,0))))</f>
        <v/>
      </c>
      <c r="AK3132" s="13" t="str">
        <f t="shared" si="1441"/>
        <v>YANLIŞRM</v>
      </c>
      <c r="AL3132" s="153" t="str">
        <f t="shared" si="1442"/>
        <v/>
      </c>
    </row>
    <row r="3133" spans="1:38" ht="16.5" customHeight="1">
      <c r="A3133" s="162"/>
      <c r="B3133" s="168"/>
      <c r="C3133" s="169"/>
      <c r="D3133" s="156"/>
      <c r="E3133" s="156"/>
      <c r="F3133" s="175"/>
      <c r="G3133" s="181"/>
      <c r="H3133" s="182"/>
      <c r="I3133" s="182"/>
      <c r="J3133" s="182"/>
      <c r="K3133" s="32"/>
      <c r="L3133" s="179"/>
      <c r="M3133" s="179"/>
      <c r="N3133" s="81"/>
      <c r="O3133" s="185"/>
      <c r="P3133" s="103"/>
      <c r="Q3133" s="84" t="str">
        <f t="shared" si="1443"/>
        <v/>
      </c>
      <c r="R3133" s="159"/>
      <c r="S3133" s="28" t="str" cm="1">
        <f t="array" aca="1" ref="S3133" ca="1">IF(INDIRECT("A"&amp;114+$U3133)&lt;&gt;"",114+$U3133,"")</f>
        <v/>
      </c>
      <c r="T3133" s="28" t="str">
        <f t="shared" ca="1" si="1444"/>
        <v>$B</v>
      </c>
      <c r="U3133" s="29">
        <f t="shared" si="1421"/>
        <v>3012</v>
      </c>
      <c r="V3133" s="29">
        <v>251.58333333335301</v>
      </c>
      <c r="W3133" s="29">
        <f t="shared" si="1426"/>
        <v>251</v>
      </c>
      <c r="X3133" s="41" t="str" cm="1">
        <f t="array" aca="1" ref="X3133" ca="1">IFERROR(INDEX('PC&amp;PD'!$A$1:$AP$15,ROW('PC&amp;PD'!$A$15),MATCH(INDIRECT(T3133),'PC&amp;PD'!$A$1:$AP$1,0)),"")</f>
        <v/>
      </c>
      <c r="Z3133" s="155"/>
      <c r="AA3133" s="13" t="str">
        <f t="shared" si="1440"/>
        <v/>
      </c>
      <c r="AB3133" s="155"/>
      <c r="AC3133" s="13" t="str">
        <f t="shared" ca="1" si="1445"/>
        <v>$AB</v>
      </c>
      <c r="AD3133" s="13" t="str" cm="1">
        <f t="array" aca="1" ref="AD3133" ca="1">IFERROR(IF((LEFT(INDIRECT("$F"&amp;$S3133),4))="GOTS",IF($G3133="Organic","GOTS_Organic_raw",(IF($G3133="Responsible","GOTS_Responsible",(IF($G3133="No Attribute (Conventional)","GOTS_conventional",(IF($G3133="Recycled Pre/Post-Consumer","GOTS_pre_post",(IF($G3133="In-Conversion","GOTS_in_conversion",(IF($G3133="Sustainably Sourced","Sustainably_sourced",""))))))))))),IF($G3133="Organic","Organic",(IF($G3133="Responsible","Responsible",(IF($G3133="No Attribute (Conventional)","No_Attribute_Conventional",(IF($G3133="Recycled Pre/Post-Consumer","Recycled_Pre_Post_Consumer",(IF($G3133="In-Conversion","In_Conversion",(IF($G3133="Recycled Pre-Consumer","Recycled_Pre_Consumer",(IF($G3133="Recycled Post-Consumer","Recycled_Post_Consumer",(IF($G3133="Sustainably Sourced","Sustainably_sourced","")))))))))))))))),"")</f>
        <v/>
      </c>
      <c r="AE3133" s="13" t="e" cm="1">
        <f t="array" aca="1" ref="AE3133" ca="1">IF(INDIRECT("$F"&amp;$S3133)="","",IF(LEFT(INDIRECT("$F"&amp;$S3133),3)="GRS","GRS_RCS_RM",IF((LEFT(INDIRECT("$F"&amp;$S3133),3))="RCS","GRS_RCS_RM",IF(INDIRECT("$F"&amp;$S3133)="OCS (No Label)","OCS_Conversion_RM",IF(LEFT(INDIRECT("$F"&amp;$S3133),3)="OCS","OCS_RM",IF(RIGHT(INDIRECT("$F"&amp;$S3133),10)="conversion","GOTS_RM_conversion",IF((LEFT(INDIRECT("$F"&amp;$S3133),4))="GOTS","GOTS_RM","Responsible_RM")))))))</f>
        <v>#REF!</v>
      </c>
      <c r="AF3133" s="13" t="str" cm="1">
        <f t="array" aca="1" ref="AF3133" ca="1">IF($S3133="","",INDIRECT("$Z"&amp;$S3133))</f>
        <v/>
      </c>
      <c r="AG3133" s="155"/>
      <c r="AH3133" s="13" t="str" cm="1">
        <f t="array" aca="1" ref="AH3133" ca="1">IFERROR(INDIRECT("$ag"&amp;S3133),"")</f>
        <v/>
      </c>
      <c r="AI3133" s="13" t="e" cm="1">
        <f t="array" aca="1" ref="AI3133" ca="1">INDIRECT("O"&amp;S3132)</f>
        <v>#REF!</v>
      </c>
      <c r="AJ3133" s="13" t="str">
        <f>IF($I3133="","",INDEX('Raw Material'!$A$1:$J$75,MATCH(I3133,'Raw Material'!$A$1:$A$75,0),(MATCH(G3133,'Raw Material'!$A$1:$J$1,0))))</f>
        <v/>
      </c>
      <c r="AK3133" s="13" t="str">
        <f t="shared" si="1441"/>
        <v>YANLIŞRM</v>
      </c>
      <c r="AL3133" s="153" t="str">
        <f t="shared" si="1442"/>
        <v/>
      </c>
    </row>
    <row r="3134" spans="1:38" ht="16.5" customHeight="1">
      <c r="A3134" s="162"/>
      <c r="B3134" s="168"/>
      <c r="C3134" s="169"/>
      <c r="D3134" s="156"/>
      <c r="E3134" s="156"/>
      <c r="F3134" s="175"/>
      <c r="G3134" s="181"/>
      <c r="H3134" s="182"/>
      <c r="I3134" s="182"/>
      <c r="J3134" s="182"/>
      <c r="K3134" s="32"/>
      <c r="L3134" s="179"/>
      <c r="M3134" s="179"/>
      <c r="N3134" s="81"/>
      <c r="O3134" s="185"/>
      <c r="P3134" s="103"/>
      <c r="Q3134" s="84" t="str">
        <f t="shared" si="1443"/>
        <v/>
      </c>
      <c r="R3134" s="159"/>
      <c r="S3134" s="28" t="str" cm="1">
        <f t="array" aca="1" ref="S3134" ca="1">IF(INDIRECT("A"&amp;114+$U3134)&lt;&gt;"",114+$U3134,"")</f>
        <v/>
      </c>
      <c r="T3134" s="28" t="str">
        <f t="shared" ca="1" si="1444"/>
        <v>$B</v>
      </c>
      <c r="U3134" s="29">
        <f t="shared" si="1421"/>
        <v>3012</v>
      </c>
      <c r="V3134" s="29">
        <v>251.66666666668601</v>
      </c>
      <c r="W3134" s="29">
        <f t="shared" si="1426"/>
        <v>251</v>
      </c>
      <c r="X3134" s="41" t="str" cm="1">
        <f t="array" aca="1" ref="X3134" ca="1">IFERROR(INDEX('PC&amp;PD'!$A$1:$AP$15,ROW('PC&amp;PD'!$A$15),MATCH(INDIRECT(T3134),'PC&amp;PD'!$A$1:$AP$1,0)),"")</f>
        <v/>
      </c>
      <c r="Z3134" s="155"/>
      <c r="AA3134" s="13" t="str">
        <f t="shared" si="1440"/>
        <v/>
      </c>
      <c r="AB3134" s="155"/>
      <c r="AC3134" s="13" t="str">
        <f t="shared" ca="1" si="1445"/>
        <v>$AB</v>
      </c>
      <c r="AD3134" s="13" t="str" cm="1">
        <f t="array" aca="1" ref="AD3134" ca="1">IFERROR(IF((LEFT(INDIRECT("$F"&amp;$S3134),4))="GOTS",IF($G3134="Organic","GOTS_Organic_raw",(IF($G3134="Responsible","GOTS_Responsible",(IF($G3134="No Attribute (Conventional)","GOTS_conventional",(IF($G3134="Recycled Pre/Post-Consumer","GOTS_pre_post",(IF($G3134="In-Conversion","GOTS_in_conversion",(IF($G3134="Sustainably Sourced","Sustainably_sourced",""))))))))))),IF($G3134="Organic","Organic",(IF($G3134="Responsible","Responsible",(IF($G3134="No Attribute (Conventional)","No_Attribute_Conventional",(IF($G3134="Recycled Pre/Post-Consumer","Recycled_Pre_Post_Consumer",(IF($G3134="In-Conversion","In_Conversion",(IF($G3134="Recycled Pre-Consumer","Recycled_Pre_Consumer",(IF($G3134="Recycled Post-Consumer","Recycled_Post_Consumer",(IF($G3134="Sustainably Sourced","Sustainably_sourced","")))))))))))))))),"")</f>
        <v/>
      </c>
      <c r="AE3134" s="13" t="e" cm="1">
        <f t="array" aca="1" ref="AE3134" ca="1">IF(INDIRECT("$F"&amp;$S3134)="","",IF(LEFT(INDIRECT("$F"&amp;$S3134),3)="GRS","GRS_RCS_RM",IF((LEFT(INDIRECT("$F"&amp;$S3134),3))="RCS","GRS_RCS_RM",IF(INDIRECT("$F"&amp;$S3134)="OCS (No Label)","OCS_Conversion_RM",IF(LEFT(INDIRECT("$F"&amp;$S3134),3)="OCS","OCS_RM",IF(RIGHT(INDIRECT("$F"&amp;$S3134),10)="conversion","GOTS_RM_conversion",IF((LEFT(INDIRECT("$F"&amp;$S3134),4))="GOTS","GOTS_RM","Responsible_RM")))))))</f>
        <v>#REF!</v>
      </c>
      <c r="AF3134" s="13" t="str" cm="1">
        <f t="array" aca="1" ref="AF3134" ca="1">IF($S3134="","",INDIRECT("$Z"&amp;$S3134))</f>
        <v/>
      </c>
      <c r="AG3134" s="155"/>
      <c r="AH3134" s="13" t="str" cm="1">
        <f t="array" aca="1" ref="AH3134" ca="1">IFERROR(INDIRECT("$ag"&amp;S3134),"")</f>
        <v/>
      </c>
      <c r="AI3134" s="13" t="e" cm="1">
        <f t="array" aca="1" ref="AI3134" ca="1">INDIRECT("O"&amp;S3133)</f>
        <v>#REF!</v>
      </c>
      <c r="AJ3134" s="13" t="str">
        <f>IF($I3134="","",INDEX('Raw Material'!$A$1:$J$75,MATCH(I3134,'Raw Material'!$A$1:$A$75,0),(MATCH(G3134,'Raw Material'!$A$1:$J$1,0))))</f>
        <v/>
      </c>
      <c r="AK3134" s="13" t="str">
        <f t="shared" si="1441"/>
        <v>YANLIŞRM</v>
      </c>
      <c r="AL3134" s="153" t="str">
        <f t="shared" si="1442"/>
        <v/>
      </c>
    </row>
    <row r="3135" spans="1:38" ht="16.5" customHeight="1">
      <c r="A3135" s="162"/>
      <c r="B3135" s="168"/>
      <c r="C3135" s="169"/>
      <c r="D3135" s="156"/>
      <c r="E3135" s="156"/>
      <c r="F3135" s="175"/>
      <c r="G3135" s="181"/>
      <c r="H3135" s="182"/>
      <c r="I3135" s="182"/>
      <c r="J3135" s="182"/>
      <c r="K3135" s="32"/>
      <c r="L3135" s="179"/>
      <c r="M3135" s="179"/>
      <c r="N3135" s="81"/>
      <c r="O3135" s="185"/>
      <c r="P3135" s="103"/>
      <c r="Q3135" s="84" t="str">
        <f t="shared" si="1443"/>
        <v/>
      </c>
      <c r="R3135" s="159"/>
      <c r="S3135" s="28" t="str" cm="1">
        <f t="array" aca="1" ref="S3135" ca="1">IF(INDIRECT("A"&amp;114+$U3135)&lt;&gt;"",114+$U3135,"")</f>
        <v/>
      </c>
      <c r="T3135" s="28" t="str">
        <f t="shared" ca="1" si="1444"/>
        <v>$B</v>
      </c>
      <c r="U3135" s="29">
        <f t="shared" ref="U3135:U3198" si="1450">(12*W3135)</f>
        <v>3012</v>
      </c>
      <c r="V3135" s="29">
        <v>251.75000000002001</v>
      </c>
      <c r="W3135" s="29">
        <f t="shared" si="1426"/>
        <v>251</v>
      </c>
      <c r="X3135" s="41" t="str" cm="1">
        <f t="array" aca="1" ref="X3135" ca="1">IFERROR(INDEX('PC&amp;PD'!$A$1:$AP$15,ROW('PC&amp;PD'!$A$15),MATCH(INDIRECT(T3135),'PC&amp;PD'!$A$1:$AP$1,0)),"")</f>
        <v/>
      </c>
      <c r="Z3135" s="155"/>
      <c r="AA3135" s="13" t="str">
        <f t="shared" si="1440"/>
        <v/>
      </c>
      <c r="AB3135" s="155"/>
      <c r="AC3135" s="13" t="str">
        <f t="shared" ca="1" si="1445"/>
        <v>$AB</v>
      </c>
      <c r="AD3135" s="13" t="str" cm="1">
        <f t="array" aca="1" ref="AD3135" ca="1">IFERROR(IF((LEFT(INDIRECT("$F"&amp;$S3135),4))="GOTS",IF($G3135="Organic","GOTS_Organic_raw",(IF($G3135="Responsible","GOTS_Responsible",(IF($G3135="No Attribute (Conventional)","GOTS_conventional",(IF($G3135="Recycled Pre/Post-Consumer","GOTS_pre_post",(IF($G3135="In-Conversion","GOTS_in_conversion",(IF($G3135="Sustainably Sourced","Sustainably_sourced",""))))))))))),IF($G3135="Organic","Organic",(IF($G3135="Responsible","Responsible",(IF($G3135="No Attribute (Conventional)","No_Attribute_Conventional",(IF($G3135="Recycled Pre/Post-Consumer","Recycled_Pre_Post_Consumer",(IF($G3135="In-Conversion","In_Conversion",(IF($G3135="Recycled Pre-Consumer","Recycled_Pre_Consumer",(IF($G3135="Recycled Post-Consumer","Recycled_Post_Consumer",(IF($G3135="Sustainably Sourced","Sustainably_sourced","")))))))))))))))),"")</f>
        <v/>
      </c>
      <c r="AE3135" s="13" t="e" cm="1">
        <f t="array" aca="1" ref="AE3135" ca="1">IF(INDIRECT("$F"&amp;$S3135)="","",IF(LEFT(INDIRECT("$F"&amp;$S3135),3)="GRS","GRS_RCS_RM",IF((LEFT(INDIRECT("$F"&amp;$S3135),3))="RCS","GRS_RCS_RM",IF(INDIRECT("$F"&amp;$S3135)="OCS (No Label)","OCS_Conversion_RM",IF(LEFT(INDIRECT("$F"&amp;$S3135),3)="OCS","OCS_RM",IF(RIGHT(INDIRECT("$F"&amp;$S3135),10)="conversion","GOTS_RM_conversion",IF((LEFT(INDIRECT("$F"&amp;$S3135),4))="GOTS","GOTS_RM","Responsible_RM")))))))</f>
        <v>#REF!</v>
      </c>
      <c r="AF3135" s="13" t="str" cm="1">
        <f t="array" aca="1" ref="AF3135" ca="1">IF($S3135="","",INDIRECT("$Z"&amp;$S3135))</f>
        <v/>
      </c>
      <c r="AG3135" s="155"/>
      <c r="AH3135" s="13" t="str" cm="1">
        <f t="array" aca="1" ref="AH3135" ca="1">IFERROR(INDIRECT("$ag"&amp;S3135),"")</f>
        <v/>
      </c>
      <c r="AI3135" s="13" t="e" cm="1">
        <f t="array" aca="1" ref="AI3135" ca="1">INDIRECT("O"&amp;S3134)</f>
        <v>#REF!</v>
      </c>
      <c r="AJ3135" s="13" t="str">
        <f>IF($I3135="","",INDEX('Raw Material'!$A$1:$J$75,MATCH(I3135,'Raw Material'!$A$1:$A$75,0),(MATCH(G3135,'Raw Material'!$A$1:$J$1,0))))</f>
        <v/>
      </c>
      <c r="AK3135" s="13" t="str">
        <f t="shared" si="1441"/>
        <v>YANLIŞRM</v>
      </c>
      <c r="AL3135" s="153" t="str">
        <f t="shared" si="1442"/>
        <v/>
      </c>
    </row>
    <row r="3136" spans="1:38" ht="16.5" customHeight="1">
      <c r="A3136" s="162"/>
      <c r="B3136" s="168"/>
      <c r="C3136" s="169"/>
      <c r="D3136" s="156"/>
      <c r="E3136" s="156"/>
      <c r="F3136" s="175"/>
      <c r="G3136" s="181"/>
      <c r="H3136" s="182"/>
      <c r="I3136" s="182"/>
      <c r="J3136" s="182"/>
      <c r="K3136" s="32"/>
      <c r="L3136" s="179"/>
      <c r="M3136" s="179"/>
      <c r="N3136" s="81"/>
      <c r="O3136" s="185"/>
      <c r="P3136" s="103"/>
      <c r="Q3136" s="84" t="str">
        <f t="shared" si="1443"/>
        <v/>
      </c>
      <c r="R3136" s="159"/>
      <c r="S3136" s="28" t="str" cm="1">
        <f t="array" aca="1" ref="S3136" ca="1">IF(INDIRECT("A"&amp;114+$U3136)&lt;&gt;"",114+$U3136,"")</f>
        <v/>
      </c>
      <c r="T3136" s="28" t="str">
        <f t="shared" ca="1" si="1444"/>
        <v>$B</v>
      </c>
      <c r="U3136" s="29">
        <f t="shared" si="1450"/>
        <v>3012</v>
      </c>
      <c r="V3136" s="29">
        <v>251.83333333335301</v>
      </c>
      <c r="W3136" s="29">
        <f t="shared" si="1426"/>
        <v>251</v>
      </c>
      <c r="X3136" s="41" t="str" cm="1">
        <f t="array" aca="1" ref="X3136" ca="1">IFERROR(INDEX('PC&amp;PD'!$A$1:$AP$15,ROW('PC&amp;PD'!$A$15),MATCH(INDIRECT(T3136),'PC&amp;PD'!$A$1:$AP$1,0)),"")</f>
        <v/>
      </c>
      <c r="Z3136" s="155"/>
      <c r="AA3136" s="13" t="str">
        <f t="shared" si="1440"/>
        <v/>
      </c>
      <c r="AB3136" s="155"/>
      <c r="AC3136" s="13" t="str">
        <f t="shared" ca="1" si="1445"/>
        <v>$AB</v>
      </c>
      <c r="AD3136" s="13" t="str" cm="1">
        <f t="array" aca="1" ref="AD3136" ca="1">IFERROR(IF((LEFT(INDIRECT("$F"&amp;$S3136),4))="GOTS",IF($G3136="Organic","GOTS_Organic_raw",(IF($G3136="Responsible","GOTS_Responsible",(IF($G3136="No Attribute (Conventional)","GOTS_conventional",(IF($G3136="Recycled Pre/Post-Consumer","GOTS_pre_post",(IF($G3136="In-Conversion","GOTS_in_conversion",(IF($G3136="Sustainably Sourced","Sustainably_sourced",""))))))))))),IF($G3136="Organic","Organic",(IF($G3136="Responsible","Responsible",(IF($G3136="No Attribute (Conventional)","No_Attribute_Conventional",(IF($G3136="Recycled Pre/Post-Consumer","Recycled_Pre_Post_Consumer",(IF($G3136="In-Conversion","In_Conversion",(IF($G3136="Recycled Pre-Consumer","Recycled_Pre_Consumer",(IF($G3136="Recycled Post-Consumer","Recycled_Post_Consumer",(IF($G3136="Sustainably Sourced","Sustainably_sourced","")))))))))))))))),"")</f>
        <v/>
      </c>
      <c r="AE3136" s="13" t="e" cm="1">
        <f t="array" aca="1" ref="AE3136" ca="1">IF(INDIRECT("$F"&amp;$S3136)="","",IF(LEFT(INDIRECT("$F"&amp;$S3136),3)="GRS","GRS_RCS_RM",IF((LEFT(INDIRECT("$F"&amp;$S3136),3))="RCS","GRS_RCS_RM",IF(INDIRECT("$F"&amp;$S3136)="OCS (No Label)","OCS_Conversion_RM",IF(LEFT(INDIRECT("$F"&amp;$S3136),3)="OCS","OCS_RM",IF(RIGHT(INDIRECT("$F"&amp;$S3136),10)="conversion","GOTS_RM_conversion",IF((LEFT(INDIRECT("$F"&amp;$S3136),4))="GOTS","GOTS_RM","Responsible_RM")))))))</f>
        <v>#REF!</v>
      </c>
      <c r="AF3136" s="13" t="str" cm="1">
        <f t="array" aca="1" ref="AF3136" ca="1">IF($S3136="","",INDIRECT("$Z"&amp;$S3136))</f>
        <v/>
      </c>
      <c r="AG3136" s="155"/>
      <c r="AH3136" s="13" t="str" cm="1">
        <f t="array" aca="1" ref="AH3136" ca="1">IFERROR(INDIRECT("$ag"&amp;S3136),"")</f>
        <v/>
      </c>
      <c r="AI3136" s="13" t="e" cm="1">
        <f t="array" aca="1" ref="AI3136" ca="1">INDIRECT("O"&amp;S3135)</f>
        <v>#REF!</v>
      </c>
      <c r="AJ3136" s="13" t="str">
        <f>IF($I3136="","",INDEX('Raw Material'!$A$1:$J$75,MATCH(I3136,'Raw Material'!$A$1:$A$75,0),(MATCH(G3136,'Raw Material'!$A$1:$J$1,0))))</f>
        <v/>
      </c>
      <c r="AK3136" s="13" t="str">
        <f t="shared" si="1441"/>
        <v>YANLIŞRM</v>
      </c>
      <c r="AL3136" s="153" t="str">
        <f t="shared" si="1442"/>
        <v/>
      </c>
    </row>
    <row r="3137" spans="1:38" ht="16.5" customHeight="1" thickBot="1">
      <c r="A3137" s="163"/>
      <c r="B3137" s="170"/>
      <c r="C3137" s="171"/>
      <c r="D3137" s="156"/>
      <c r="E3137" s="156"/>
      <c r="F3137" s="176"/>
      <c r="G3137" s="157"/>
      <c r="H3137" s="158"/>
      <c r="I3137" s="158"/>
      <c r="J3137" s="158"/>
      <c r="K3137" s="33"/>
      <c r="L3137" s="180"/>
      <c r="M3137" s="180"/>
      <c r="N3137" s="82"/>
      <c r="O3137" s="186"/>
      <c r="P3137" s="103"/>
      <c r="Q3137" s="84" t="str">
        <f t="shared" si="1443"/>
        <v/>
      </c>
      <c r="R3137" s="159"/>
      <c r="S3137" s="28" t="str" cm="1">
        <f t="array" aca="1" ref="S3137" ca="1">IF(INDIRECT("A"&amp;114+$U3137)&lt;&gt;"",114+$U3137,"")</f>
        <v/>
      </c>
      <c r="T3137" s="28" t="str">
        <f t="shared" ca="1" si="1444"/>
        <v>$B</v>
      </c>
      <c r="U3137" s="29">
        <f t="shared" si="1450"/>
        <v>3012</v>
      </c>
      <c r="V3137" s="29">
        <v>251.91666666668601</v>
      </c>
      <c r="W3137" s="29">
        <f t="shared" si="1426"/>
        <v>251</v>
      </c>
      <c r="X3137" s="41" t="str" cm="1">
        <f t="array" aca="1" ref="X3137" ca="1">IFERROR(INDEX('PC&amp;PD'!$A$1:$AP$15,ROW('PC&amp;PD'!$A$15),MATCH(INDIRECT(T3137),'PC&amp;PD'!$A$1:$AP$1,0)),"")</f>
        <v/>
      </c>
      <c r="Z3137" s="155"/>
      <c r="AA3137" s="13" t="str">
        <f t="shared" si="1440"/>
        <v/>
      </c>
      <c r="AB3137" s="155"/>
      <c r="AC3137" s="13" t="str">
        <f t="shared" ca="1" si="1445"/>
        <v>$AB</v>
      </c>
      <c r="AD3137" s="13" t="str" cm="1">
        <f t="array" aca="1" ref="AD3137" ca="1">IFERROR(IF((LEFT(INDIRECT("$F"&amp;$S3137),4))="GOTS",IF($G3137="Organic","GOTS_Organic_raw",(IF($G3137="Responsible","GOTS_Responsible",(IF($G3137="No Attribute (Conventional)","GOTS_conventional",(IF($G3137="Recycled Pre/Post-Consumer","GOTS_pre_post",(IF($G3137="In-Conversion","GOTS_in_conversion",(IF($G3137="Sustainably Sourced","Sustainably_sourced",""))))))))))),IF($G3137="Organic","Organic",(IF($G3137="Responsible","Responsible",(IF($G3137="No Attribute (Conventional)","No_Attribute_Conventional",(IF($G3137="Recycled Pre/Post-Consumer","Recycled_Pre_Post_Consumer",(IF($G3137="In-Conversion","In_Conversion",(IF($G3137="Recycled Pre-Consumer","Recycled_Pre_Consumer",(IF($G3137="Recycled Post-Consumer","Recycled_Post_Consumer",(IF($G3137="Sustainably Sourced","Sustainably_sourced","")))))))))))))))),"")</f>
        <v/>
      </c>
      <c r="AE3137" s="13" t="e" cm="1">
        <f t="array" aca="1" ref="AE3137" ca="1">IF(INDIRECT("$F"&amp;$S3137)="","",IF(LEFT(INDIRECT("$F"&amp;$S3137),3)="GRS","GRS_RCS_RM",IF((LEFT(INDIRECT("$F"&amp;$S3137),3))="RCS","GRS_RCS_RM",IF(INDIRECT("$F"&amp;$S3137)="OCS (No Label)","OCS_Conversion_RM",IF(LEFT(INDIRECT("$F"&amp;$S3137),3)="OCS","OCS_RM",IF(RIGHT(INDIRECT("$F"&amp;$S3137),10)="conversion","GOTS_RM_conversion",IF((LEFT(INDIRECT("$F"&amp;$S3137),4))="GOTS","GOTS_RM","Responsible_RM")))))))</f>
        <v>#REF!</v>
      </c>
      <c r="AF3137" s="13" t="str" cm="1">
        <f t="array" aca="1" ref="AF3137" ca="1">IF($S3137="","",INDIRECT("$Z"&amp;$S3137))</f>
        <v/>
      </c>
      <c r="AG3137" s="155"/>
      <c r="AH3137" s="13" t="str" cm="1">
        <f t="array" aca="1" ref="AH3137" ca="1">IFERROR(INDIRECT("$ag"&amp;S3137),"")</f>
        <v/>
      </c>
      <c r="AI3137" s="13" t="e" cm="1">
        <f t="array" aca="1" ref="AI3137" ca="1">INDIRECT("O"&amp;S3136)</f>
        <v>#REF!</v>
      </c>
      <c r="AJ3137" s="13" t="str">
        <f>IF($I3137="","",INDEX('Raw Material'!$A$1:$J$75,MATCH(I3137,'Raw Material'!$A$1:$A$75,0),(MATCH(G3137,'Raw Material'!$A$1:$J$1,0))))</f>
        <v/>
      </c>
      <c r="AK3137" s="13" t="str">
        <f t="shared" si="1441"/>
        <v>YANLIŞRM</v>
      </c>
      <c r="AL3137" s="153" t="str">
        <f t="shared" si="1442"/>
        <v/>
      </c>
    </row>
    <row r="3138" spans="1:38" ht="16.5" customHeight="1">
      <c r="A3138" s="160" t="str">
        <f>IF(B3138="","",COUNTA($B$114:$B3138))</f>
        <v/>
      </c>
      <c r="B3138" s="164"/>
      <c r="C3138" s="165"/>
      <c r="D3138" s="183"/>
      <c r="E3138" s="183"/>
      <c r="F3138" s="172"/>
      <c r="G3138" s="212"/>
      <c r="H3138" s="206"/>
      <c r="I3138" s="206"/>
      <c r="J3138" s="206"/>
      <c r="K3138" s="31"/>
      <c r="L3138" s="177" t="str">
        <f t="shared" ref="L3138" si="1451">IF(R3138="","",LEFT(R3138,LEN(R3138)-2))</f>
        <v/>
      </c>
      <c r="M3138" s="177"/>
      <c r="N3138" s="80"/>
      <c r="O3138" s="184"/>
      <c r="P3138" s="103"/>
      <c r="Q3138" s="84" t="str">
        <f t="shared" si="1443"/>
        <v/>
      </c>
      <c r="R3138" s="159" t="str">
        <f t="shared" ref="R3138" si="1452">CONCATENATE($Q3138,Q3139,Q3140,Q3141,Q3142,Q3143,$Q3144,$Q3145,$Q3146,$Q3147,Q3148,Q3149)</f>
        <v/>
      </c>
      <c r="S3138" s="28" t="str" cm="1">
        <f t="array" aca="1" ref="S3138" ca="1">IF(INDIRECT("A"&amp;114+$U3138)&lt;&gt;"",114+$U3138,"")</f>
        <v/>
      </c>
      <c r="T3138" s="28" t="str">
        <f t="shared" ca="1" si="1444"/>
        <v>$B</v>
      </c>
      <c r="U3138" s="29">
        <f t="shared" si="1450"/>
        <v>3024</v>
      </c>
      <c r="V3138" s="29">
        <v>252.00000000002001</v>
      </c>
      <c r="W3138" s="29">
        <f t="shared" si="1426"/>
        <v>252</v>
      </c>
      <c r="X3138" s="41" t="str" cm="1">
        <f t="array" aca="1" ref="X3138" ca="1">IFERROR(INDEX('PC&amp;PD'!$A$1:$AP$15,ROW('PC&amp;PD'!$A$15),MATCH(INDIRECT(T3138),'PC&amp;PD'!$A$1:$AP$1,0)),"")</f>
        <v/>
      </c>
      <c r="Z3138" s="155" t="str">
        <f t="shared" ref="Z3138" si="1453">IFERROR(IF($F3138="OCS 100","OCS (OCS 100)",IF($F3138="OCS Blended","OCS (OCS Blended)",IF($F3138="OCS (No Label)","OCS (No Label)",IF($F3138="RCS 100","RCS (RCS 100)",IF($F3138="RCS Blended","RCS (RCS Blended)",IF($F3138="GRS","GRS (GRS)",IF($F3138="GRS (No Label)", "GRS (No Label)",IF($F3138="RDS","RDS (RDS)",IF($F3138="RWS","RWS (RWS)",IF($F3138="RAS","RAS (RAS)",IF($F3138="RMS","RMS (RMS)",IF($F3138="GOTS Organic","GOTS (Organic)",IF($F3138="GOTS Made with organic","GOTS (Made with Organic)",IF($F3138="GOTS Organic - in conversion","GOTS (Organic - In Conversion)",IF($F3138="GOTS Made with organic - in conversion","GOTS (Made with Organic - In Conversion)",""))))))))))))))),"")</f>
        <v/>
      </c>
      <c r="AA3138" s="13" t="str">
        <f t="shared" si="1440"/>
        <v/>
      </c>
      <c r="AB3138" s="155" t="str">
        <f t="shared" ref="AB3138" si="1454">IFERROR(IF($F3138="OCS 100", "OCS_100",IF($F3138="OCS Blended", "OCS_Blended",IF($F3138="OCS (No Label)", "OCS_No_Label",IF($F3138="RCS 100", "RCS_100",IF($F3138="RCS Blended","RCS_Blended",IF($F3138="GRS","GRS",IF($F3138="GRS (No Label)", "GRS_No_Label",IF($F3138="RDS","RDS",IF($F3138="RWS","RWS",IF($F3138="RMS","RMS",IF($F3138="GOTS Organic","GOTS_Organic",IF($F3138="GOTS Made with organic","GOTS_Made_with_organic",IF($F3138="GOTS Organic - in conversion","GOTS_Organic_in_Conversion",IF($F3138="GOTS Made with organic - in conversion","GOTS_Made_with_Organic_in_Conversion",IF($F3138="RAS","RAS",""))))))))))))))),"")</f>
        <v/>
      </c>
      <c r="AC3138" s="13" t="str">
        <f t="shared" ca="1" si="1445"/>
        <v>$AB</v>
      </c>
      <c r="AD3138" s="13" t="str" cm="1">
        <f t="array" aca="1" ref="AD3138" ca="1">IFERROR(IF((LEFT(INDIRECT("$F"&amp;$S3138),4))="GOTS",IF($G3138="Organic","GOTS_Organic_raw",(IF($G3138="Responsible","GOTS_Responsible",(IF($G3138="No Attribute (Conventional)","GOTS_conventional",(IF($G3138="Recycled Pre/Post-Consumer","GOTS_pre_post",(IF($G3138="In-Conversion","GOTS_in_conversion",(IF($G3138="Sustainably Sourced","Sustainably_sourced",""))))))))))),IF($G3138="Organic","Organic",(IF($G3138="Responsible","Responsible",(IF($G3138="No Attribute (Conventional)","No_Attribute_Conventional",(IF($G3138="Recycled Pre/Post-Consumer","Recycled_Pre_Post_Consumer",(IF($G3138="In-Conversion","In_Conversion",(IF($G3138="Recycled Pre-Consumer","Recycled_Pre_Consumer",(IF($G3138="Recycled Post-Consumer","Recycled_Post_Consumer",(IF($G3138="Sustainably Sourced","Sustainably_sourced","")))))))))))))))),"")</f>
        <v/>
      </c>
      <c r="AE3138" s="13" t="e" cm="1">
        <f t="array" aca="1" ref="AE3138" ca="1">IF(INDIRECT("$F"&amp;$S3138)="","",IF(LEFT(INDIRECT("$F"&amp;$S3138),3)="GRS","GRS_RCS_RM",IF((LEFT(INDIRECT("$F"&amp;$S3138),3))="RCS","GRS_RCS_RM",IF(INDIRECT("$F"&amp;$S3138)="OCS (No Label)","OCS_Conversion_RM",IF(LEFT(INDIRECT("$F"&amp;$S3138),3)="OCS","OCS_RM",IF(RIGHT(INDIRECT("$F"&amp;$S3138),10)="conversion","GOTS_RM_conversion",IF((LEFT(INDIRECT("$F"&amp;$S3138),4))="GOTS","GOTS_RM","Responsible_RM")))))))</f>
        <v>#REF!</v>
      </c>
      <c r="AF3138" s="13" t="str" cm="1">
        <f t="array" aca="1" ref="AF3138" ca="1">IF($S3138="","",INDIRECT("$Z"&amp;$S3138))</f>
        <v/>
      </c>
      <c r="AG3138" s="155" t="str">
        <f t="shared" si="1431"/>
        <v/>
      </c>
      <c r="AH3138" s="13" t="str" cm="1">
        <f t="array" aca="1" ref="AH3138" ca="1">IFERROR(INDIRECT("$ag"&amp;S3138),"")</f>
        <v/>
      </c>
      <c r="AI3138" s="13" t="e" cm="1">
        <f t="array" aca="1" ref="AI3138" ca="1">INDIRECT("O"&amp;S3137)</f>
        <v>#REF!</v>
      </c>
      <c r="AJ3138" s="13" t="str">
        <f>IF($I3138="","",INDEX('Raw Material'!$A$1:$J$75,MATCH(I3138,'Raw Material'!$A$1:$A$75,0),(MATCH(G3138,'Raw Material'!$A$1:$J$1,0))))</f>
        <v/>
      </c>
      <c r="AK3138" s="13" t="str">
        <f t="shared" si="1441"/>
        <v>YANLIŞRM</v>
      </c>
      <c r="AL3138" s="153" t="str">
        <f t="shared" si="1442"/>
        <v/>
      </c>
    </row>
    <row r="3139" spans="1:38" ht="16.5" customHeight="1">
      <c r="A3139" s="161"/>
      <c r="B3139" s="166"/>
      <c r="C3139" s="167"/>
      <c r="D3139" s="156"/>
      <c r="E3139" s="156"/>
      <c r="F3139" s="173"/>
      <c r="G3139" s="181"/>
      <c r="H3139" s="182"/>
      <c r="I3139" s="182"/>
      <c r="J3139" s="182"/>
      <c r="K3139" s="32"/>
      <c r="L3139" s="178"/>
      <c r="M3139" s="178"/>
      <c r="N3139" s="81"/>
      <c r="O3139" s="185"/>
      <c r="P3139" s="103"/>
      <c r="Q3139" s="84" t="str">
        <f t="shared" si="1443"/>
        <v/>
      </c>
      <c r="R3139" s="159"/>
      <c r="S3139" s="28" t="str" cm="1">
        <f t="array" aca="1" ref="S3139" ca="1">IF(INDIRECT("A"&amp;114+$U3139)&lt;&gt;"",114+$U3139,"")</f>
        <v/>
      </c>
      <c r="T3139" s="28" t="str">
        <f t="shared" ca="1" si="1444"/>
        <v>$B</v>
      </c>
      <c r="U3139" s="29">
        <f t="shared" si="1450"/>
        <v>3024</v>
      </c>
      <c r="V3139" s="29">
        <v>252.08333333335301</v>
      </c>
      <c r="W3139" s="29">
        <f t="shared" si="1426"/>
        <v>252</v>
      </c>
      <c r="X3139" s="41" t="str" cm="1">
        <f t="array" aca="1" ref="X3139" ca="1">IFERROR(INDEX('PC&amp;PD'!$A$1:$AP$15,ROW('PC&amp;PD'!$A$15),MATCH(INDIRECT(T3139),'PC&amp;PD'!$A$1:$AP$1,0)),"")</f>
        <v/>
      </c>
      <c r="Z3139" s="155"/>
      <c r="AA3139" s="13" t="str">
        <f t="shared" si="1440"/>
        <v/>
      </c>
      <c r="AB3139" s="155"/>
      <c r="AC3139" s="13" t="str">
        <f t="shared" ca="1" si="1445"/>
        <v>$AB</v>
      </c>
      <c r="AD3139" s="13" t="str" cm="1">
        <f t="array" aca="1" ref="AD3139" ca="1">IFERROR(IF((LEFT(INDIRECT("$F"&amp;$S3139),4))="GOTS",IF($G3139="Organic","GOTS_Organic_raw",(IF($G3139="Responsible","GOTS_Responsible",(IF($G3139="No Attribute (Conventional)","GOTS_conventional",(IF($G3139="Recycled Pre/Post-Consumer","GOTS_pre_post",(IF($G3139="In-Conversion","GOTS_in_conversion",(IF($G3139="Sustainably Sourced","Sustainably_sourced",""))))))))))),IF($G3139="Organic","Organic",(IF($G3139="Responsible","Responsible",(IF($G3139="No Attribute (Conventional)","No_Attribute_Conventional",(IF($G3139="Recycled Pre/Post-Consumer","Recycled_Pre_Post_Consumer",(IF($G3139="In-Conversion","In_Conversion",(IF($G3139="Recycled Pre-Consumer","Recycled_Pre_Consumer",(IF($G3139="Recycled Post-Consumer","Recycled_Post_Consumer",(IF($G3139="Sustainably Sourced","Sustainably_sourced","")))))))))))))))),"")</f>
        <v/>
      </c>
      <c r="AE3139" s="13" t="e" cm="1">
        <f t="array" aca="1" ref="AE3139" ca="1">IF(INDIRECT("$F"&amp;$S3139)="","",IF(LEFT(INDIRECT("$F"&amp;$S3139),3)="GRS","GRS_RCS_RM",IF((LEFT(INDIRECT("$F"&amp;$S3139),3))="RCS","GRS_RCS_RM",IF(INDIRECT("$F"&amp;$S3139)="OCS (No Label)","OCS_Conversion_RM",IF(LEFT(INDIRECT("$F"&amp;$S3139),3)="OCS","OCS_RM",IF(RIGHT(INDIRECT("$F"&amp;$S3139),10)="conversion","GOTS_RM_conversion",IF((LEFT(INDIRECT("$F"&amp;$S3139),4))="GOTS","GOTS_RM","Responsible_RM")))))))</f>
        <v>#REF!</v>
      </c>
      <c r="AF3139" s="13" t="str" cm="1">
        <f t="array" aca="1" ref="AF3139" ca="1">IF($S3139="","",INDIRECT("$Z"&amp;$S3139))</f>
        <v/>
      </c>
      <c r="AG3139" s="155"/>
      <c r="AH3139" s="13" t="str" cm="1">
        <f t="array" aca="1" ref="AH3139" ca="1">IFERROR(INDIRECT("$ag"&amp;S3139),"")</f>
        <v/>
      </c>
      <c r="AI3139" s="13" t="e" cm="1">
        <f t="array" aca="1" ref="AI3139" ca="1">INDIRECT("O"&amp;S3138)</f>
        <v>#REF!</v>
      </c>
      <c r="AJ3139" s="13" t="str">
        <f>IF($I3139="","",INDEX('Raw Material'!$A$1:$J$75,MATCH(I3139,'Raw Material'!$A$1:$A$75,0),(MATCH(G3139,'Raw Material'!$A$1:$J$1,0))))</f>
        <v/>
      </c>
      <c r="AK3139" s="13" t="str">
        <f t="shared" si="1441"/>
        <v>YANLIŞRM</v>
      </c>
      <c r="AL3139" s="153" t="str">
        <f t="shared" si="1442"/>
        <v/>
      </c>
    </row>
    <row r="3140" spans="1:38" ht="16.5" customHeight="1">
      <c r="A3140" s="161"/>
      <c r="B3140" s="166"/>
      <c r="C3140" s="167"/>
      <c r="D3140" s="156"/>
      <c r="E3140" s="156"/>
      <c r="F3140" s="173"/>
      <c r="G3140" s="181"/>
      <c r="H3140" s="182"/>
      <c r="I3140" s="182"/>
      <c r="J3140" s="182"/>
      <c r="K3140" s="32"/>
      <c r="L3140" s="178"/>
      <c r="M3140" s="178"/>
      <c r="N3140" s="81"/>
      <c r="O3140" s="185"/>
      <c r="P3140" s="103"/>
      <c r="Q3140" s="84" t="str">
        <f t="shared" si="1443"/>
        <v/>
      </c>
      <c r="R3140" s="159"/>
      <c r="S3140" s="28" t="str" cm="1">
        <f t="array" aca="1" ref="S3140" ca="1">IF(INDIRECT("A"&amp;114+$U3140)&lt;&gt;"",114+$U3140,"")</f>
        <v/>
      </c>
      <c r="T3140" s="28" t="str">
        <f t="shared" ca="1" si="1444"/>
        <v>$B</v>
      </c>
      <c r="U3140" s="29">
        <f t="shared" si="1450"/>
        <v>3024</v>
      </c>
      <c r="V3140" s="29">
        <v>252.16666666668701</v>
      </c>
      <c r="W3140" s="29">
        <f t="shared" si="1426"/>
        <v>252</v>
      </c>
      <c r="X3140" s="41" t="str" cm="1">
        <f t="array" aca="1" ref="X3140" ca="1">IFERROR(INDEX('PC&amp;PD'!$A$1:$AP$15,ROW('PC&amp;PD'!$A$15),MATCH(INDIRECT(T3140),'PC&amp;PD'!$A$1:$AP$1,0)),"")</f>
        <v/>
      </c>
      <c r="Z3140" s="155"/>
      <c r="AA3140" s="13" t="str">
        <f t="shared" si="1440"/>
        <v/>
      </c>
      <c r="AB3140" s="155"/>
      <c r="AC3140" s="13" t="str">
        <f t="shared" ca="1" si="1445"/>
        <v>$AB</v>
      </c>
      <c r="AD3140" s="13" t="str" cm="1">
        <f t="array" aca="1" ref="AD3140" ca="1">IFERROR(IF((LEFT(INDIRECT("$F"&amp;$S3140),4))="GOTS",IF($G3140="Organic","GOTS_Organic_raw",(IF($G3140="Responsible","GOTS_Responsible",(IF($G3140="No Attribute (Conventional)","GOTS_conventional",(IF($G3140="Recycled Pre/Post-Consumer","GOTS_pre_post",(IF($G3140="In-Conversion","GOTS_in_conversion",(IF($G3140="Sustainably Sourced","Sustainably_sourced",""))))))))))),IF($G3140="Organic","Organic",(IF($G3140="Responsible","Responsible",(IF($G3140="No Attribute (Conventional)","No_Attribute_Conventional",(IF($G3140="Recycled Pre/Post-Consumer","Recycled_Pre_Post_Consumer",(IF($G3140="In-Conversion","In_Conversion",(IF($G3140="Recycled Pre-Consumer","Recycled_Pre_Consumer",(IF($G3140="Recycled Post-Consumer","Recycled_Post_Consumer",(IF($G3140="Sustainably Sourced","Sustainably_sourced","")))))))))))))))),"")</f>
        <v/>
      </c>
      <c r="AE3140" s="13" t="e" cm="1">
        <f t="array" aca="1" ref="AE3140" ca="1">IF(INDIRECT("$F"&amp;$S3140)="","",IF(LEFT(INDIRECT("$F"&amp;$S3140),3)="GRS","GRS_RCS_RM",IF((LEFT(INDIRECT("$F"&amp;$S3140),3))="RCS","GRS_RCS_RM",IF(INDIRECT("$F"&amp;$S3140)="OCS (No Label)","OCS_Conversion_RM",IF(LEFT(INDIRECT("$F"&amp;$S3140),3)="OCS","OCS_RM",IF(RIGHT(INDIRECT("$F"&amp;$S3140),10)="conversion","GOTS_RM_conversion",IF((LEFT(INDIRECT("$F"&amp;$S3140),4))="GOTS","GOTS_RM","Responsible_RM")))))))</f>
        <v>#REF!</v>
      </c>
      <c r="AF3140" s="13" t="str" cm="1">
        <f t="array" aca="1" ref="AF3140" ca="1">IF($S3140="","",INDIRECT("$Z"&amp;$S3140))</f>
        <v/>
      </c>
      <c r="AG3140" s="155"/>
      <c r="AH3140" s="13" t="str" cm="1">
        <f t="array" aca="1" ref="AH3140" ca="1">IFERROR(INDIRECT("$ag"&amp;S3140),"")</f>
        <v/>
      </c>
      <c r="AI3140" s="13" t="e" cm="1">
        <f t="array" aca="1" ref="AI3140" ca="1">INDIRECT("O"&amp;S3139)</f>
        <v>#REF!</v>
      </c>
      <c r="AJ3140" s="13" t="str">
        <f>IF($I3140="","",INDEX('Raw Material'!$A$1:$J$75,MATCH(I3140,'Raw Material'!$A$1:$A$75,0),(MATCH(G3140,'Raw Material'!$A$1:$J$1,0))))</f>
        <v/>
      </c>
      <c r="AK3140" s="13" t="str">
        <f t="shared" si="1441"/>
        <v>YANLIŞRM</v>
      </c>
      <c r="AL3140" s="153" t="str">
        <f t="shared" si="1442"/>
        <v/>
      </c>
    </row>
    <row r="3141" spans="1:38" ht="16.5" customHeight="1">
      <c r="A3141" s="161"/>
      <c r="B3141" s="166"/>
      <c r="C3141" s="167"/>
      <c r="D3141" s="156"/>
      <c r="E3141" s="156"/>
      <c r="F3141" s="174"/>
      <c r="G3141" s="181"/>
      <c r="H3141" s="182"/>
      <c r="I3141" s="182"/>
      <c r="J3141" s="182"/>
      <c r="K3141" s="32"/>
      <c r="L3141" s="178"/>
      <c r="M3141" s="178"/>
      <c r="N3141" s="81"/>
      <c r="O3141" s="185"/>
      <c r="P3141" s="103"/>
      <c r="Q3141" s="84" t="str">
        <f t="shared" si="1443"/>
        <v/>
      </c>
      <c r="R3141" s="159"/>
      <c r="S3141" s="28" t="str" cm="1">
        <f t="array" aca="1" ref="S3141" ca="1">IF(INDIRECT("A"&amp;114+$U3141)&lt;&gt;"",114+$U3141,"")</f>
        <v/>
      </c>
      <c r="T3141" s="28" t="str">
        <f t="shared" ca="1" si="1444"/>
        <v>$B</v>
      </c>
      <c r="U3141" s="29">
        <f t="shared" si="1450"/>
        <v>3024</v>
      </c>
      <c r="V3141" s="29">
        <v>252.25000000002001</v>
      </c>
      <c r="W3141" s="29">
        <f t="shared" si="1426"/>
        <v>252</v>
      </c>
      <c r="X3141" s="41" t="str" cm="1">
        <f t="array" aca="1" ref="X3141" ca="1">IFERROR(INDEX('PC&amp;PD'!$A$1:$AP$15,ROW('PC&amp;PD'!$A$15),MATCH(INDIRECT(T3141),'PC&amp;PD'!$A$1:$AP$1,0)),"")</f>
        <v/>
      </c>
      <c r="Z3141" s="155"/>
      <c r="AA3141" s="13" t="str">
        <f t="shared" si="1440"/>
        <v/>
      </c>
      <c r="AB3141" s="155"/>
      <c r="AC3141" s="13" t="str">
        <f t="shared" ca="1" si="1445"/>
        <v>$AB</v>
      </c>
      <c r="AD3141" s="13" t="str" cm="1">
        <f t="array" aca="1" ref="AD3141" ca="1">IFERROR(IF((LEFT(INDIRECT("$F"&amp;$S3141),4))="GOTS",IF($G3141="Organic","GOTS_Organic_raw",(IF($G3141="Responsible","GOTS_Responsible",(IF($G3141="No Attribute (Conventional)","GOTS_conventional",(IF($G3141="Recycled Pre/Post-Consumer","GOTS_pre_post",(IF($G3141="In-Conversion","GOTS_in_conversion",(IF($G3141="Sustainably Sourced","Sustainably_sourced",""))))))))))),IF($G3141="Organic","Organic",(IF($G3141="Responsible","Responsible",(IF($G3141="No Attribute (Conventional)","No_Attribute_Conventional",(IF($G3141="Recycled Pre/Post-Consumer","Recycled_Pre_Post_Consumer",(IF($G3141="In-Conversion","In_Conversion",(IF($G3141="Recycled Pre-Consumer","Recycled_Pre_Consumer",(IF($G3141="Recycled Post-Consumer","Recycled_Post_Consumer",(IF($G3141="Sustainably Sourced","Sustainably_sourced","")))))))))))))))),"")</f>
        <v/>
      </c>
      <c r="AE3141" s="13" t="e" cm="1">
        <f t="array" aca="1" ref="AE3141" ca="1">IF(INDIRECT("$F"&amp;$S3141)="","",IF(LEFT(INDIRECT("$F"&amp;$S3141),3)="GRS","GRS_RCS_RM",IF((LEFT(INDIRECT("$F"&amp;$S3141),3))="RCS","GRS_RCS_RM",IF(INDIRECT("$F"&amp;$S3141)="OCS (No Label)","OCS_Conversion_RM",IF(LEFT(INDIRECT("$F"&amp;$S3141),3)="OCS","OCS_RM",IF(RIGHT(INDIRECT("$F"&amp;$S3141),10)="conversion","GOTS_RM_conversion",IF((LEFT(INDIRECT("$F"&amp;$S3141),4))="GOTS","GOTS_RM","Responsible_RM")))))))</f>
        <v>#REF!</v>
      </c>
      <c r="AF3141" s="13" t="str" cm="1">
        <f t="array" aca="1" ref="AF3141" ca="1">IF($S3141="","",INDIRECT("$Z"&amp;$S3141))</f>
        <v/>
      </c>
      <c r="AG3141" s="155"/>
      <c r="AH3141" s="13" t="str" cm="1">
        <f t="array" aca="1" ref="AH3141" ca="1">IFERROR(INDIRECT("$ag"&amp;S3141),"")</f>
        <v/>
      </c>
      <c r="AI3141" s="13" t="e" cm="1">
        <f t="array" aca="1" ref="AI3141" ca="1">INDIRECT("O"&amp;S3140)</f>
        <v>#REF!</v>
      </c>
      <c r="AJ3141" s="13" t="str">
        <f>IF($I3141="","",INDEX('Raw Material'!$A$1:$J$75,MATCH(I3141,'Raw Material'!$A$1:$A$75,0),(MATCH(G3141,'Raw Material'!$A$1:$J$1,0))))</f>
        <v/>
      </c>
      <c r="AK3141" s="13" t="str">
        <f t="shared" si="1441"/>
        <v>YANLIŞRM</v>
      </c>
      <c r="AL3141" s="153" t="str">
        <f t="shared" si="1442"/>
        <v/>
      </c>
    </row>
    <row r="3142" spans="1:38" ht="16.5" customHeight="1">
      <c r="A3142" s="161"/>
      <c r="B3142" s="166"/>
      <c r="C3142" s="167"/>
      <c r="D3142" s="156"/>
      <c r="E3142" s="156"/>
      <c r="F3142" s="174"/>
      <c r="G3142" s="181"/>
      <c r="H3142" s="182"/>
      <c r="I3142" s="182"/>
      <c r="J3142" s="182"/>
      <c r="K3142" s="32"/>
      <c r="L3142" s="178"/>
      <c r="M3142" s="178"/>
      <c r="N3142" s="81"/>
      <c r="O3142" s="185"/>
      <c r="P3142" s="103"/>
      <c r="Q3142" s="84" t="str">
        <f t="shared" si="1443"/>
        <v/>
      </c>
      <c r="R3142" s="159"/>
      <c r="S3142" s="28" t="str" cm="1">
        <f t="array" aca="1" ref="S3142" ca="1">IF(INDIRECT("A"&amp;114+$U3142)&lt;&gt;"",114+$U3142,"")</f>
        <v/>
      </c>
      <c r="T3142" s="28" t="str">
        <f t="shared" ca="1" si="1444"/>
        <v>$B</v>
      </c>
      <c r="U3142" s="29">
        <f t="shared" si="1450"/>
        <v>3024</v>
      </c>
      <c r="V3142" s="29">
        <v>252.33333333335301</v>
      </c>
      <c r="W3142" s="29">
        <f t="shared" si="1426"/>
        <v>252</v>
      </c>
      <c r="X3142" s="41" t="str" cm="1">
        <f t="array" aca="1" ref="X3142" ca="1">IFERROR(INDEX('PC&amp;PD'!$A$1:$AP$15,ROW('PC&amp;PD'!$A$15),MATCH(INDIRECT(T3142),'PC&amp;PD'!$A$1:$AP$1,0)),"")</f>
        <v/>
      </c>
      <c r="Z3142" s="155"/>
      <c r="AA3142" s="13" t="str">
        <f t="shared" si="1440"/>
        <v/>
      </c>
      <c r="AB3142" s="155"/>
      <c r="AC3142" s="13" t="str">
        <f t="shared" ca="1" si="1445"/>
        <v>$AB</v>
      </c>
      <c r="AD3142" s="13" t="str" cm="1">
        <f t="array" aca="1" ref="AD3142" ca="1">IFERROR(IF((LEFT(INDIRECT("$F"&amp;$S3142),4))="GOTS",IF($G3142="Organic","GOTS_Organic_raw",(IF($G3142="Responsible","GOTS_Responsible",(IF($G3142="No Attribute (Conventional)","GOTS_conventional",(IF($G3142="Recycled Pre/Post-Consumer","GOTS_pre_post",(IF($G3142="In-Conversion","GOTS_in_conversion",(IF($G3142="Sustainably Sourced","Sustainably_sourced",""))))))))))),IF($G3142="Organic","Organic",(IF($G3142="Responsible","Responsible",(IF($G3142="No Attribute (Conventional)","No_Attribute_Conventional",(IF($G3142="Recycled Pre/Post-Consumer","Recycled_Pre_Post_Consumer",(IF($G3142="In-Conversion","In_Conversion",(IF($G3142="Recycled Pre-Consumer","Recycled_Pre_Consumer",(IF($G3142="Recycled Post-Consumer","Recycled_Post_Consumer",(IF($G3142="Sustainably Sourced","Sustainably_sourced","")))))))))))))))),"")</f>
        <v/>
      </c>
      <c r="AE3142" s="13" t="e" cm="1">
        <f t="array" aca="1" ref="AE3142" ca="1">IF(INDIRECT("$F"&amp;$S3142)="","",IF(LEFT(INDIRECT("$F"&amp;$S3142),3)="GRS","GRS_RCS_RM",IF((LEFT(INDIRECT("$F"&amp;$S3142),3))="RCS","GRS_RCS_RM",IF(INDIRECT("$F"&amp;$S3142)="OCS (No Label)","OCS_Conversion_RM",IF(LEFT(INDIRECT("$F"&amp;$S3142),3)="OCS","OCS_RM",IF(RIGHT(INDIRECT("$F"&amp;$S3142),10)="conversion","GOTS_RM_conversion",IF((LEFT(INDIRECT("$F"&amp;$S3142),4))="GOTS","GOTS_RM","Responsible_RM")))))))</f>
        <v>#REF!</v>
      </c>
      <c r="AF3142" s="13" t="str" cm="1">
        <f t="array" aca="1" ref="AF3142" ca="1">IF($S3142="","",INDIRECT("$Z"&amp;$S3142))</f>
        <v/>
      </c>
      <c r="AG3142" s="155"/>
      <c r="AH3142" s="13" t="str" cm="1">
        <f t="array" aca="1" ref="AH3142" ca="1">IFERROR(INDIRECT("$ag"&amp;S3142),"")</f>
        <v/>
      </c>
      <c r="AI3142" s="13" t="e" cm="1">
        <f t="array" aca="1" ref="AI3142" ca="1">INDIRECT("O"&amp;S3141)</f>
        <v>#REF!</v>
      </c>
      <c r="AJ3142" s="13" t="str">
        <f>IF($I3142="","",INDEX('Raw Material'!$A$1:$J$75,MATCH(I3142,'Raw Material'!$A$1:$A$75,0),(MATCH(G3142,'Raw Material'!$A$1:$J$1,0))))</f>
        <v/>
      </c>
      <c r="AK3142" s="13" t="str">
        <f t="shared" si="1441"/>
        <v>YANLIŞRM</v>
      </c>
      <c r="AL3142" s="153" t="str">
        <f t="shared" si="1442"/>
        <v/>
      </c>
    </row>
    <row r="3143" spans="1:38" ht="16.5" customHeight="1">
      <c r="A3143" s="161"/>
      <c r="B3143" s="166"/>
      <c r="C3143" s="167"/>
      <c r="D3143" s="156"/>
      <c r="E3143" s="156"/>
      <c r="F3143" s="174"/>
      <c r="G3143" s="181"/>
      <c r="H3143" s="182"/>
      <c r="I3143" s="182"/>
      <c r="J3143" s="182"/>
      <c r="K3143" s="32"/>
      <c r="L3143" s="178"/>
      <c r="M3143" s="178"/>
      <c r="N3143" s="81"/>
      <c r="O3143" s="185"/>
      <c r="P3143" s="103"/>
      <c r="Q3143" s="84" t="str">
        <f t="shared" si="1443"/>
        <v/>
      </c>
      <c r="R3143" s="159"/>
      <c r="S3143" s="28" t="str" cm="1">
        <f t="array" aca="1" ref="S3143" ca="1">IF(INDIRECT("A"&amp;114+$U3143)&lt;&gt;"",114+$U3143,"")</f>
        <v/>
      </c>
      <c r="T3143" s="28" t="str">
        <f t="shared" ca="1" si="1444"/>
        <v>$B</v>
      </c>
      <c r="U3143" s="29">
        <f t="shared" si="1450"/>
        <v>3024</v>
      </c>
      <c r="V3143" s="29">
        <v>252.41666666668701</v>
      </c>
      <c r="W3143" s="29">
        <f t="shared" si="1426"/>
        <v>252</v>
      </c>
      <c r="X3143" s="41" t="str" cm="1">
        <f t="array" aca="1" ref="X3143" ca="1">IFERROR(INDEX('PC&amp;PD'!$A$1:$AP$15,ROW('PC&amp;PD'!$A$15),MATCH(INDIRECT(T3143),'PC&amp;PD'!$A$1:$AP$1,0)),"")</f>
        <v/>
      </c>
      <c r="Z3143" s="155"/>
      <c r="AA3143" s="13" t="str">
        <f t="shared" si="1440"/>
        <v/>
      </c>
      <c r="AB3143" s="155"/>
      <c r="AC3143" s="13" t="str">
        <f t="shared" ca="1" si="1445"/>
        <v>$AB</v>
      </c>
      <c r="AD3143" s="13" t="str" cm="1">
        <f t="array" aca="1" ref="AD3143" ca="1">IFERROR(IF((LEFT(INDIRECT("$F"&amp;$S3143),4))="GOTS",IF($G3143="Organic","GOTS_Organic_raw",(IF($G3143="Responsible","GOTS_Responsible",(IF($G3143="No Attribute (Conventional)","GOTS_conventional",(IF($G3143="Recycled Pre/Post-Consumer","GOTS_pre_post",(IF($G3143="In-Conversion","GOTS_in_conversion",(IF($G3143="Sustainably Sourced","Sustainably_sourced",""))))))))))),IF($G3143="Organic","Organic",(IF($G3143="Responsible","Responsible",(IF($G3143="No Attribute (Conventional)","No_Attribute_Conventional",(IF($G3143="Recycled Pre/Post-Consumer","Recycled_Pre_Post_Consumer",(IF($G3143="In-Conversion","In_Conversion",(IF($G3143="Recycled Pre-Consumer","Recycled_Pre_Consumer",(IF($G3143="Recycled Post-Consumer","Recycled_Post_Consumer",(IF($G3143="Sustainably Sourced","Sustainably_sourced","")))))))))))))))),"")</f>
        <v/>
      </c>
      <c r="AE3143" s="13" t="e" cm="1">
        <f t="array" aca="1" ref="AE3143" ca="1">IF(INDIRECT("$F"&amp;$S3143)="","",IF(LEFT(INDIRECT("$F"&amp;$S3143),3)="GRS","GRS_RCS_RM",IF((LEFT(INDIRECT("$F"&amp;$S3143),3))="RCS","GRS_RCS_RM",IF(INDIRECT("$F"&amp;$S3143)="OCS (No Label)","OCS_Conversion_RM",IF(LEFT(INDIRECT("$F"&amp;$S3143),3)="OCS","OCS_RM",IF(RIGHT(INDIRECT("$F"&amp;$S3143),10)="conversion","GOTS_RM_conversion",IF((LEFT(INDIRECT("$F"&amp;$S3143),4))="GOTS","GOTS_RM","Responsible_RM")))))))</f>
        <v>#REF!</v>
      </c>
      <c r="AF3143" s="13" t="str" cm="1">
        <f t="array" aca="1" ref="AF3143" ca="1">IF($S3143="","",INDIRECT("$Z"&amp;$S3143))</f>
        <v/>
      </c>
      <c r="AG3143" s="155"/>
      <c r="AH3143" s="13" t="str" cm="1">
        <f t="array" aca="1" ref="AH3143" ca="1">IFERROR(INDIRECT("$ag"&amp;S3143),"")</f>
        <v/>
      </c>
      <c r="AI3143" s="13" t="e" cm="1">
        <f t="array" aca="1" ref="AI3143" ca="1">INDIRECT("O"&amp;S3142)</f>
        <v>#REF!</v>
      </c>
      <c r="AJ3143" s="13" t="str">
        <f>IF($I3143="","",INDEX('Raw Material'!$A$1:$J$75,MATCH(I3143,'Raw Material'!$A$1:$A$75,0),(MATCH(G3143,'Raw Material'!$A$1:$J$1,0))))</f>
        <v/>
      </c>
      <c r="AK3143" s="13" t="str">
        <f t="shared" si="1441"/>
        <v>YANLIŞRM</v>
      </c>
      <c r="AL3143" s="153" t="str">
        <f t="shared" si="1442"/>
        <v/>
      </c>
    </row>
    <row r="3144" spans="1:38" ht="16.5" customHeight="1">
      <c r="A3144" s="162"/>
      <c r="B3144" s="168"/>
      <c r="C3144" s="169"/>
      <c r="D3144" s="156"/>
      <c r="E3144" s="156"/>
      <c r="F3144" s="175"/>
      <c r="G3144" s="181"/>
      <c r="H3144" s="182"/>
      <c r="I3144" s="182"/>
      <c r="J3144" s="182"/>
      <c r="K3144" s="32"/>
      <c r="L3144" s="179"/>
      <c r="M3144" s="179"/>
      <c r="N3144" s="81"/>
      <c r="O3144" s="185"/>
      <c r="P3144" s="103"/>
      <c r="Q3144" s="84" t="str">
        <f t="shared" si="1443"/>
        <v/>
      </c>
      <c r="R3144" s="159"/>
      <c r="S3144" s="28" t="str" cm="1">
        <f t="array" aca="1" ref="S3144" ca="1">IF(INDIRECT("A"&amp;114+$U3144)&lt;&gt;"",114+$U3144,"")</f>
        <v/>
      </c>
      <c r="T3144" s="28" t="str">
        <f t="shared" ca="1" si="1444"/>
        <v>$B</v>
      </c>
      <c r="U3144" s="29">
        <f t="shared" si="1450"/>
        <v>3024</v>
      </c>
      <c r="V3144" s="29">
        <v>252.50000000002001</v>
      </c>
      <c r="W3144" s="29">
        <f t="shared" si="1426"/>
        <v>252</v>
      </c>
      <c r="X3144" s="41" t="str" cm="1">
        <f t="array" aca="1" ref="X3144" ca="1">IFERROR(INDEX('PC&amp;PD'!$A$1:$AP$15,ROW('PC&amp;PD'!$A$15),MATCH(INDIRECT(T3144),'PC&amp;PD'!$A$1:$AP$1,0)),"")</f>
        <v/>
      </c>
      <c r="Z3144" s="155"/>
      <c r="AA3144" s="13" t="str">
        <f t="shared" si="1440"/>
        <v/>
      </c>
      <c r="AB3144" s="155"/>
      <c r="AC3144" s="13" t="str">
        <f t="shared" ca="1" si="1445"/>
        <v>$AB</v>
      </c>
      <c r="AD3144" s="13" t="str" cm="1">
        <f t="array" aca="1" ref="AD3144" ca="1">IFERROR(IF((LEFT(INDIRECT("$F"&amp;$S3144),4))="GOTS",IF($G3144="Organic","GOTS_Organic_raw",(IF($G3144="Responsible","GOTS_Responsible",(IF($G3144="No Attribute (Conventional)","GOTS_conventional",(IF($G3144="Recycled Pre/Post-Consumer","GOTS_pre_post",(IF($G3144="In-Conversion","GOTS_in_conversion",(IF($G3144="Sustainably Sourced","Sustainably_sourced",""))))))))))),IF($G3144="Organic","Organic",(IF($G3144="Responsible","Responsible",(IF($G3144="No Attribute (Conventional)","No_Attribute_Conventional",(IF($G3144="Recycled Pre/Post-Consumer","Recycled_Pre_Post_Consumer",(IF($G3144="In-Conversion","In_Conversion",(IF($G3144="Recycled Pre-Consumer","Recycled_Pre_Consumer",(IF($G3144="Recycled Post-Consumer","Recycled_Post_Consumer",(IF($G3144="Sustainably Sourced","Sustainably_sourced","")))))))))))))))),"")</f>
        <v/>
      </c>
      <c r="AE3144" s="13" t="e" cm="1">
        <f t="array" aca="1" ref="AE3144" ca="1">IF(INDIRECT("$F"&amp;$S3144)="","",IF(LEFT(INDIRECT("$F"&amp;$S3144),3)="GRS","GRS_RCS_RM",IF((LEFT(INDIRECT("$F"&amp;$S3144),3))="RCS","GRS_RCS_RM",IF(INDIRECT("$F"&amp;$S3144)="OCS (No Label)","OCS_Conversion_RM",IF(LEFT(INDIRECT("$F"&amp;$S3144),3)="OCS","OCS_RM",IF(RIGHT(INDIRECT("$F"&amp;$S3144),10)="conversion","GOTS_RM_conversion",IF((LEFT(INDIRECT("$F"&amp;$S3144),4))="GOTS","GOTS_RM","Responsible_RM")))))))</f>
        <v>#REF!</v>
      </c>
      <c r="AF3144" s="13" t="str" cm="1">
        <f t="array" aca="1" ref="AF3144" ca="1">IF($S3144="","",INDIRECT("$Z"&amp;$S3144))</f>
        <v/>
      </c>
      <c r="AG3144" s="155"/>
      <c r="AH3144" s="13" t="str" cm="1">
        <f t="array" aca="1" ref="AH3144" ca="1">IFERROR(INDIRECT("$ag"&amp;S3144),"")</f>
        <v/>
      </c>
      <c r="AI3144" s="13" t="e" cm="1">
        <f t="array" aca="1" ref="AI3144" ca="1">INDIRECT("O"&amp;S3143)</f>
        <v>#REF!</v>
      </c>
      <c r="AJ3144" s="13" t="str">
        <f>IF($I3144="","",INDEX('Raw Material'!$A$1:$J$75,MATCH(I3144,'Raw Material'!$A$1:$A$75,0),(MATCH(G3144,'Raw Material'!$A$1:$J$1,0))))</f>
        <v/>
      </c>
      <c r="AK3144" s="13" t="str">
        <f t="shared" si="1441"/>
        <v>YANLIŞRM</v>
      </c>
      <c r="AL3144" s="153" t="str">
        <f t="shared" si="1442"/>
        <v/>
      </c>
    </row>
    <row r="3145" spans="1:38" ht="16.5" customHeight="1">
      <c r="A3145" s="162"/>
      <c r="B3145" s="168"/>
      <c r="C3145" s="169"/>
      <c r="D3145" s="156"/>
      <c r="E3145" s="156"/>
      <c r="F3145" s="175"/>
      <c r="G3145" s="181"/>
      <c r="H3145" s="182"/>
      <c r="I3145" s="182"/>
      <c r="J3145" s="182"/>
      <c r="K3145" s="32"/>
      <c r="L3145" s="179"/>
      <c r="M3145" s="179"/>
      <c r="N3145" s="81"/>
      <c r="O3145" s="185"/>
      <c r="P3145" s="103"/>
      <c r="Q3145" s="84" t="str">
        <f t="shared" si="1443"/>
        <v/>
      </c>
      <c r="R3145" s="159"/>
      <c r="S3145" s="28" t="str" cm="1">
        <f t="array" aca="1" ref="S3145" ca="1">IF(INDIRECT("A"&amp;114+$U3145)&lt;&gt;"",114+$U3145,"")</f>
        <v/>
      </c>
      <c r="T3145" s="28" t="str">
        <f t="shared" ca="1" si="1444"/>
        <v>$B</v>
      </c>
      <c r="U3145" s="29">
        <f t="shared" si="1450"/>
        <v>3024</v>
      </c>
      <c r="V3145" s="29">
        <v>252.58333333335301</v>
      </c>
      <c r="W3145" s="29">
        <f t="shared" ref="W3145:W3208" si="1455">ROUNDDOWN(V3145,0)</f>
        <v>252</v>
      </c>
      <c r="X3145" s="41" t="str" cm="1">
        <f t="array" aca="1" ref="X3145" ca="1">IFERROR(INDEX('PC&amp;PD'!$A$1:$AP$15,ROW('PC&amp;PD'!$A$15),MATCH(INDIRECT(T3145),'PC&amp;PD'!$A$1:$AP$1,0)),"")</f>
        <v/>
      </c>
      <c r="Z3145" s="155"/>
      <c r="AA3145" s="13" t="str">
        <f t="shared" si="1440"/>
        <v/>
      </c>
      <c r="AB3145" s="155"/>
      <c r="AC3145" s="13" t="str">
        <f t="shared" ca="1" si="1445"/>
        <v>$AB</v>
      </c>
      <c r="AD3145" s="13" t="str" cm="1">
        <f t="array" aca="1" ref="AD3145" ca="1">IFERROR(IF((LEFT(INDIRECT("$F"&amp;$S3145),4))="GOTS",IF($G3145="Organic","GOTS_Organic_raw",(IF($G3145="Responsible","GOTS_Responsible",(IF($G3145="No Attribute (Conventional)","GOTS_conventional",(IF($G3145="Recycled Pre/Post-Consumer","GOTS_pre_post",(IF($G3145="In-Conversion","GOTS_in_conversion",(IF($G3145="Sustainably Sourced","Sustainably_sourced",""))))))))))),IF($G3145="Organic","Organic",(IF($G3145="Responsible","Responsible",(IF($G3145="No Attribute (Conventional)","No_Attribute_Conventional",(IF($G3145="Recycled Pre/Post-Consumer","Recycled_Pre_Post_Consumer",(IF($G3145="In-Conversion","In_Conversion",(IF($G3145="Recycled Pre-Consumer","Recycled_Pre_Consumer",(IF($G3145="Recycled Post-Consumer","Recycled_Post_Consumer",(IF($G3145="Sustainably Sourced","Sustainably_sourced","")))))))))))))))),"")</f>
        <v/>
      </c>
      <c r="AE3145" s="13" t="e" cm="1">
        <f t="array" aca="1" ref="AE3145" ca="1">IF(INDIRECT("$F"&amp;$S3145)="","",IF(LEFT(INDIRECT("$F"&amp;$S3145),3)="GRS","GRS_RCS_RM",IF((LEFT(INDIRECT("$F"&amp;$S3145),3))="RCS","GRS_RCS_RM",IF(INDIRECT("$F"&amp;$S3145)="OCS (No Label)","OCS_Conversion_RM",IF(LEFT(INDIRECT("$F"&amp;$S3145),3)="OCS","OCS_RM",IF(RIGHT(INDIRECT("$F"&amp;$S3145),10)="conversion","GOTS_RM_conversion",IF((LEFT(INDIRECT("$F"&amp;$S3145),4))="GOTS","GOTS_RM","Responsible_RM")))))))</f>
        <v>#REF!</v>
      </c>
      <c r="AF3145" s="13" t="str" cm="1">
        <f t="array" aca="1" ref="AF3145" ca="1">IF($S3145="","",INDIRECT("$Z"&amp;$S3145))</f>
        <v/>
      </c>
      <c r="AG3145" s="155"/>
      <c r="AH3145" s="13" t="str" cm="1">
        <f t="array" aca="1" ref="AH3145" ca="1">IFERROR(INDIRECT("$ag"&amp;S3145),"")</f>
        <v/>
      </c>
      <c r="AI3145" s="13" t="e" cm="1">
        <f t="array" aca="1" ref="AI3145" ca="1">INDIRECT("O"&amp;S3144)</f>
        <v>#REF!</v>
      </c>
      <c r="AJ3145" s="13" t="str">
        <f>IF($I3145="","",INDEX('Raw Material'!$A$1:$J$75,MATCH(I3145,'Raw Material'!$A$1:$A$75,0),(MATCH(G3145,'Raw Material'!$A$1:$J$1,0))))</f>
        <v/>
      </c>
      <c r="AK3145" s="13" t="str">
        <f t="shared" si="1441"/>
        <v>YANLIŞRM</v>
      </c>
      <c r="AL3145" s="153" t="str">
        <f t="shared" si="1442"/>
        <v/>
      </c>
    </row>
    <row r="3146" spans="1:38" ht="16.5" customHeight="1">
      <c r="A3146" s="162"/>
      <c r="B3146" s="168"/>
      <c r="C3146" s="169"/>
      <c r="D3146" s="156"/>
      <c r="E3146" s="156"/>
      <c r="F3146" s="175"/>
      <c r="G3146" s="181"/>
      <c r="H3146" s="182"/>
      <c r="I3146" s="182"/>
      <c r="J3146" s="182"/>
      <c r="K3146" s="32"/>
      <c r="L3146" s="179"/>
      <c r="M3146" s="179"/>
      <c r="N3146" s="81"/>
      <c r="O3146" s="185"/>
      <c r="P3146" s="103"/>
      <c r="Q3146" s="84" t="str">
        <f t="shared" si="1443"/>
        <v/>
      </c>
      <c r="R3146" s="159"/>
      <c r="S3146" s="28" t="str" cm="1">
        <f t="array" aca="1" ref="S3146" ca="1">IF(INDIRECT("A"&amp;114+$U3146)&lt;&gt;"",114+$U3146,"")</f>
        <v/>
      </c>
      <c r="T3146" s="28" t="str">
        <f t="shared" ca="1" si="1444"/>
        <v>$B</v>
      </c>
      <c r="U3146" s="29">
        <f t="shared" si="1450"/>
        <v>3024</v>
      </c>
      <c r="V3146" s="29">
        <v>252.66666666668701</v>
      </c>
      <c r="W3146" s="29">
        <f t="shared" si="1455"/>
        <v>252</v>
      </c>
      <c r="X3146" s="41" t="str" cm="1">
        <f t="array" aca="1" ref="X3146" ca="1">IFERROR(INDEX('PC&amp;PD'!$A$1:$AP$15,ROW('PC&amp;PD'!$A$15),MATCH(INDIRECT(T3146),'PC&amp;PD'!$A$1:$AP$1,0)),"")</f>
        <v/>
      </c>
      <c r="Z3146" s="155"/>
      <c r="AA3146" s="13" t="str">
        <f t="shared" si="1440"/>
        <v/>
      </c>
      <c r="AB3146" s="155"/>
      <c r="AC3146" s="13" t="str">
        <f t="shared" ca="1" si="1445"/>
        <v>$AB</v>
      </c>
      <c r="AD3146" s="13" t="str" cm="1">
        <f t="array" aca="1" ref="AD3146" ca="1">IFERROR(IF((LEFT(INDIRECT("$F"&amp;$S3146),4))="GOTS",IF($G3146="Organic","GOTS_Organic_raw",(IF($G3146="Responsible","GOTS_Responsible",(IF($G3146="No Attribute (Conventional)","GOTS_conventional",(IF($G3146="Recycled Pre/Post-Consumer","GOTS_pre_post",(IF($G3146="In-Conversion","GOTS_in_conversion",(IF($G3146="Sustainably Sourced","Sustainably_sourced",""))))))))))),IF($G3146="Organic","Organic",(IF($G3146="Responsible","Responsible",(IF($G3146="No Attribute (Conventional)","No_Attribute_Conventional",(IF($G3146="Recycled Pre/Post-Consumer","Recycled_Pre_Post_Consumer",(IF($G3146="In-Conversion","In_Conversion",(IF($G3146="Recycled Pre-Consumer","Recycled_Pre_Consumer",(IF($G3146="Recycled Post-Consumer","Recycled_Post_Consumer",(IF($G3146="Sustainably Sourced","Sustainably_sourced","")))))))))))))))),"")</f>
        <v/>
      </c>
      <c r="AE3146" s="13" t="e" cm="1">
        <f t="array" aca="1" ref="AE3146" ca="1">IF(INDIRECT("$F"&amp;$S3146)="","",IF(LEFT(INDIRECT("$F"&amp;$S3146),3)="GRS","GRS_RCS_RM",IF((LEFT(INDIRECT("$F"&amp;$S3146),3))="RCS","GRS_RCS_RM",IF(INDIRECT("$F"&amp;$S3146)="OCS (No Label)","OCS_Conversion_RM",IF(LEFT(INDIRECT("$F"&amp;$S3146),3)="OCS","OCS_RM",IF(RIGHT(INDIRECT("$F"&amp;$S3146),10)="conversion","GOTS_RM_conversion",IF((LEFT(INDIRECT("$F"&amp;$S3146),4))="GOTS","GOTS_RM","Responsible_RM")))))))</f>
        <v>#REF!</v>
      </c>
      <c r="AF3146" s="13" t="str" cm="1">
        <f t="array" aca="1" ref="AF3146" ca="1">IF($S3146="","",INDIRECT("$Z"&amp;$S3146))</f>
        <v/>
      </c>
      <c r="AG3146" s="155"/>
      <c r="AH3146" s="13" t="str" cm="1">
        <f t="array" aca="1" ref="AH3146" ca="1">IFERROR(INDIRECT("$ag"&amp;S3146),"")</f>
        <v/>
      </c>
      <c r="AI3146" s="13" t="e" cm="1">
        <f t="array" aca="1" ref="AI3146" ca="1">INDIRECT("O"&amp;S3145)</f>
        <v>#REF!</v>
      </c>
      <c r="AJ3146" s="13" t="str">
        <f>IF($I3146="","",INDEX('Raw Material'!$A$1:$J$75,MATCH(I3146,'Raw Material'!$A$1:$A$75,0),(MATCH(G3146,'Raw Material'!$A$1:$J$1,0))))</f>
        <v/>
      </c>
      <c r="AK3146" s="13" t="str">
        <f t="shared" si="1441"/>
        <v>YANLIŞRM</v>
      </c>
      <c r="AL3146" s="153" t="str">
        <f t="shared" si="1442"/>
        <v/>
      </c>
    </row>
    <row r="3147" spans="1:38" ht="16.5" customHeight="1">
      <c r="A3147" s="162"/>
      <c r="B3147" s="168"/>
      <c r="C3147" s="169"/>
      <c r="D3147" s="156"/>
      <c r="E3147" s="156"/>
      <c r="F3147" s="175"/>
      <c r="G3147" s="181"/>
      <c r="H3147" s="182"/>
      <c r="I3147" s="182"/>
      <c r="J3147" s="182"/>
      <c r="K3147" s="32"/>
      <c r="L3147" s="179"/>
      <c r="M3147" s="179"/>
      <c r="N3147" s="81"/>
      <c r="O3147" s="185"/>
      <c r="P3147" s="103"/>
      <c r="Q3147" s="84" t="str">
        <f t="shared" si="1443"/>
        <v/>
      </c>
      <c r="R3147" s="159"/>
      <c r="S3147" s="28" t="str" cm="1">
        <f t="array" aca="1" ref="S3147" ca="1">IF(INDIRECT("A"&amp;114+$U3147)&lt;&gt;"",114+$U3147,"")</f>
        <v/>
      </c>
      <c r="T3147" s="28" t="str">
        <f t="shared" ca="1" si="1444"/>
        <v>$B</v>
      </c>
      <c r="U3147" s="29">
        <f t="shared" si="1450"/>
        <v>3024</v>
      </c>
      <c r="V3147" s="29">
        <v>252.75000000002001</v>
      </c>
      <c r="W3147" s="29">
        <f t="shared" si="1455"/>
        <v>252</v>
      </c>
      <c r="X3147" s="41" t="str" cm="1">
        <f t="array" aca="1" ref="X3147" ca="1">IFERROR(INDEX('PC&amp;PD'!$A$1:$AP$15,ROW('PC&amp;PD'!$A$15),MATCH(INDIRECT(T3147),'PC&amp;PD'!$A$1:$AP$1,0)),"")</f>
        <v/>
      </c>
      <c r="Z3147" s="155"/>
      <c r="AA3147" s="13" t="str">
        <f t="shared" si="1440"/>
        <v/>
      </c>
      <c r="AB3147" s="155"/>
      <c r="AC3147" s="13" t="str">
        <f t="shared" ca="1" si="1445"/>
        <v>$AB</v>
      </c>
      <c r="AD3147" s="13" t="str" cm="1">
        <f t="array" aca="1" ref="AD3147" ca="1">IFERROR(IF((LEFT(INDIRECT("$F"&amp;$S3147),4))="GOTS",IF($G3147="Organic","GOTS_Organic_raw",(IF($G3147="Responsible","GOTS_Responsible",(IF($G3147="No Attribute (Conventional)","GOTS_conventional",(IF($G3147="Recycled Pre/Post-Consumer","GOTS_pre_post",(IF($G3147="In-Conversion","GOTS_in_conversion",(IF($G3147="Sustainably Sourced","Sustainably_sourced",""))))))))))),IF($G3147="Organic","Organic",(IF($G3147="Responsible","Responsible",(IF($G3147="No Attribute (Conventional)","No_Attribute_Conventional",(IF($G3147="Recycled Pre/Post-Consumer","Recycled_Pre_Post_Consumer",(IF($G3147="In-Conversion","In_Conversion",(IF($G3147="Recycled Pre-Consumer","Recycled_Pre_Consumer",(IF($G3147="Recycled Post-Consumer","Recycled_Post_Consumer",(IF($G3147="Sustainably Sourced","Sustainably_sourced","")))))))))))))))),"")</f>
        <v/>
      </c>
      <c r="AE3147" s="13" t="e" cm="1">
        <f t="array" aca="1" ref="AE3147" ca="1">IF(INDIRECT("$F"&amp;$S3147)="","",IF(LEFT(INDIRECT("$F"&amp;$S3147),3)="GRS","GRS_RCS_RM",IF((LEFT(INDIRECT("$F"&amp;$S3147),3))="RCS","GRS_RCS_RM",IF(INDIRECT("$F"&amp;$S3147)="OCS (No Label)","OCS_Conversion_RM",IF(LEFT(INDIRECT("$F"&amp;$S3147),3)="OCS","OCS_RM",IF(RIGHT(INDIRECT("$F"&amp;$S3147),10)="conversion","GOTS_RM_conversion",IF((LEFT(INDIRECT("$F"&amp;$S3147),4))="GOTS","GOTS_RM","Responsible_RM")))))))</f>
        <v>#REF!</v>
      </c>
      <c r="AF3147" s="13" t="str" cm="1">
        <f t="array" aca="1" ref="AF3147" ca="1">IF($S3147="","",INDIRECT("$Z"&amp;$S3147))</f>
        <v/>
      </c>
      <c r="AG3147" s="155"/>
      <c r="AH3147" s="13" t="str" cm="1">
        <f t="array" aca="1" ref="AH3147" ca="1">IFERROR(INDIRECT("$ag"&amp;S3147),"")</f>
        <v/>
      </c>
      <c r="AI3147" s="13" t="e" cm="1">
        <f t="array" aca="1" ref="AI3147" ca="1">INDIRECT("O"&amp;S3146)</f>
        <v>#REF!</v>
      </c>
      <c r="AJ3147" s="13" t="str">
        <f>IF($I3147="","",INDEX('Raw Material'!$A$1:$J$75,MATCH(I3147,'Raw Material'!$A$1:$A$75,0),(MATCH(G3147,'Raw Material'!$A$1:$J$1,0))))</f>
        <v/>
      </c>
      <c r="AK3147" s="13" t="str">
        <f t="shared" si="1441"/>
        <v>YANLIŞRM</v>
      </c>
      <c r="AL3147" s="153" t="str">
        <f t="shared" si="1442"/>
        <v/>
      </c>
    </row>
    <row r="3148" spans="1:38" ht="16.5" customHeight="1">
      <c r="A3148" s="162"/>
      <c r="B3148" s="168"/>
      <c r="C3148" s="169"/>
      <c r="D3148" s="156"/>
      <c r="E3148" s="156"/>
      <c r="F3148" s="175"/>
      <c r="G3148" s="181"/>
      <c r="H3148" s="182"/>
      <c r="I3148" s="182"/>
      <c r="J3148" s="182"/>
      <c r="K3148" s="32"/>
      <c r="L3148" s="179"/>
      <c r="M3148" s="179"/>
      <c r="N3148" s="81"/>
      <c r="O3148" s="185"/>
      <c r="P3148" s="103"/>
      <c r="Q3148" s="84" t="str">
        <f t="shared" si="1443"/>
        <v/>
      </c>
      <c r="R3148" s="159"/>
      <c r="S3148" s="28" t="str" cm="1">
        <f t="array" aca="1" ref="S3148" ca="1">IF(INDIRECT("A"&amp;114+$U3148)&lt;&gt;"",114+$U3148,"")</f>
        <v/>
      </c>
      <c r="T3148" s="28" t="str">
        <f t="shared" ca="1" si="1444"/>
        <v>$B</v>
      </c>
      <c r="U3148" s="29">
        <f t="shared" si="1450"/>
        <v>3024</v>
      </c>
      <c r="V3148" s="29">
        <v>252.83333333335301</v>
      </c>
      <c r="W3148" s="29">
        <f t="shared" si="1455"/>
        <v>252</v>
      </c>
      <c r="X3148" s="41" t="str" cm="1">
        <f t="array" aca="1" ref="X3148" ca="1">IFERROR(INDEX('PC&amp;PD'!$A$1:$AP$15,ROW('PC&amp;PD'!$A$15),MATCH(INDIRECT(T3148),'PC&amp;PD'!$A$1:$AP$1,0)),"")</f>
        <v/>
      </c>
      <c r="Z3148" s="155"/>
      <c r="AA3148" s="13" t="str">
        <f t="shared" si="1440"/>
        <v/>
      </c>
      <c r="AB3148" s="155"/>
      <c r="AC3148" s="13" t="str">
        <f t="shared" ca="1" si="1445"/>
        <v>$AB</v>
      </c>
      <c r="AD3148" s="13" t="str" cm="1">
        <f t="array" aca="1" ref="AD3148" ca="1">IFERROR(IF((LEFT(INDIRECT("$F"&amp;$S3148),4))="GOTS",IF($G3148="Organic","GOTS_Organic_raw",(IF($G3148="Responsible","GOTS_Responsible",(IF($G3148="No Attribute (Conventional)","GOTS_conventional",(IF($G3148="Recycled Pre/Post-Consumer","GOTS_pre_post",(IF($G3148="In-Conversion","GOTS_in_conversion",(IF($G3148="Sustainably Sourced","Sustainably_sourced",""))))))))))),IF($G3148="Organic","Organic",(IF($G3148="Responsible","Responsible",(IF($G3148="No Attribute (Conventional)","No_Attribute_Conventional",(IF($G3148="Recycled Pre/Post-Consumer","Recycled_Pre_Post_Consumer",(IF($G3148="In-Conversion","In_Conversion",(IF($G3148="Recycled Pre-Consumer","Recycled_Pre_Consumer",(IF($G3148="Recycled Post-Consumer","Recycled_Post_Consumer",(IF($G3148="Sustainably Sourced","Sustainably_sourced","")))))))))))))))),"")</f>
        <v/>
      </c>
      <c r="AE3148" s="13" t="e" cm="1">
        <f t="array" aca="1" ref="AE3148" ca="1">IF(INDIRECT("$F"&amp;$S3148)="","",IF(LEFT(INDIRECT("$F"&amp;$S3148),3)="GRS","GRS_RCS_RM",IF((LEFT(INDIRECT("$F"&amp;$S3148),3))="RCS","GRS_RCS_RM",IF(INDIRECT("$F"&amp;$S3148)="OCS (No Label)","OCS_Conversion_RM",IF(LEFT(INDIRECT("$F"&amp;$S3148),3)="OCS","OCS_RM",IF(RIGHT(INDIRECT("$F"&amp;$S3148),10)="conversion","GOTS_RM_conversion",IF((LEFT(INDIRECT("$F"&amp;$S3148),4))="GOTS","GOTS_RM","Responsible_RM")))))))</f>
        <v>#REF!</v>
      </c>
      <c r="AF3148" s="13" t="str" cm="1">
        <f t="array" aca="1" ref="AF3148" ca="1">IF($S3148="","",INDIRECT("$Z"&amp;$S3148))</f>
        <v/>
      </c>
      <c r="AG3148" s="155"/>
      <c r="AH3148" s="13" t="str" cm="1">
        <f t="array" aca="1" ref="AH3148" ca="1">IFERROR(INDIRECT("$ag"&amp;S3148),"")</f>
        <v/>
      </c>
      <c r="AI3148" s="13" t="e" cm="1">
        <f t="array" aca="1" ref="AI3148" ca="1">INDIRECT("O"&amp;S3147)</f>
        <v>#REF!</v>
      </c>
      <c r="AJ3148" s="13" t="str">
        <f>IF($I3148="","",INDEX('Raw Material'!$A$1:$J$75,MATCH(I3148,'Raw Material'!$A$1:$A$75,0),(MATCH(G3148,'Raw Material'!$A$1:$J$1,0))))</f>
        <v/>
      </c>
      <c r="AK3148" s="13" t="str">
        <f t="shared" si="1441"/>
        <v>YANLIŞRM</v>
      </c>
      <c r="AL3148" s="153" t="str">
        <f t="shared" si="1442"/>
        <v/>
      </c>
    </row>
    <row r="3149" spans="1:38" ht="16.5" customHeight="1" thickBot="1">
      <c r="A3149" s="163"/>
      <c r="B3149" s="170"/>
      <c r="C3149" s="171"/>
      <c r="D3149" s="156"/>
      <c r="E3149" s="156"/>
      <c r="F3149" s="176"/>
      <c r="G3149" s="157"/>
      <c r="H3149" s="158"/>
      <c r="I3149" s="158"/>
      <c r="J3149" s="158"/>
      <c r="K3149" s="33"/>
      <c r="L3149" s="180"/>
      <c r="M3149" s="180"/>
      <c r="N3149" s="82"/>
      <c r="O3149" s="186"/>
      <c r="P3149" s="103"/>
      <c r="Q3149" s="84" t="str">
        <f t="shared" si="1443"/>
        <v/>
      </c>
      <c r="R3149" s="159"/>
      <c r="S3149" s="28" t="str" cm="1">
        <f t="array" aca="1" ref="S3149" ca="1">IF(INDIRECT("A"&amp;114+$U3149)&lt;&gt;"",114+$U3149,"")</f>
        <v/>
      </c>
      <c r="T3149" s="28" t="str">
        <f t="shared" ca="1" si="1444"/>
        <v>$B</v>
      </c>
      <c r="U3149" s="29">
        <f t="shared" si="1450"/>
        <v>3024</v>
      </c>
      <c r="V3149" s="29">
        <v>252.91666666668701</v>
      </c>
      <c r="W3149" s="29">
        <f t="shared" si="1455"/>
        <v>252</v>
      </c>
      <c r="X3149" s="41" t="str" cm="1">
        <f t="array" aca="1" ref="X3149" ca="1">IFERROR(INDEX('PC&amp;PD'!$A$1:$AP$15,ROW('PC&amp;PD'!$A$15),MATCH(INDIRECT(T3149),'PC&amp;PD'!$A$1:$AP$1,0)),"")</f>
        <v/>
      </c>
      <c r="Z3149" s="155"/>
      <c r="AA3149" s="13" t="str">
        <f t="shared" si="1440"/>
        <v/>
      </c>
      <c r="AB3149" s="155"/>
      <c r="AC3149" s="13" t="str">
        <f t="shared" ca="1" si="1445"/>
        <v>$AB</v>
      </c>
      <c r="AD3149" s="13" t="str" cm="1">
        <f t="array" aca="1" ref="AD3149" ca="1">IFERROR(IF((LEFT(INDIRECT("$F"&amp;$S3149),4))="GOTS",IF($G3149="Organic","GOTS_Organic_raw",(IF($G3149="Responsible","GOTS_Responsible",(IF($G3149="No Attribute (Conventional)","GOTS_conventional",(IF($G3149="Recycled Pre/Post-Consumer","GOTS_pre_post",(IF($G3149="In-Conversion","GOTS_in_conversion",(IF($G3149="Sustainably Sourced","Sustainably_sourced",""))))))))))),IF($G3149="Organic","Organic",(IF($G3149="Responsible","Responsible",(IF($G3149="No Attribute (Conventional)","No_Attribute_Conventional",(IF($G3149="Recycled Pre/Post-Consumer","Recycled_Pre_Post_Consumer",(IF($G3149="In-Conversion","In_Conversion",(IF($G3149="Recycled Pre-Consumer","Recycled_Pre_Consumer",(IF($G3149="Recycled Post-Consumer","Recycled_Post_Consumer",(IF($G3149="Sustainably Sourced","Sustainably_sourced","")))))))))))))))),"")</f>
        <v/>
      </c>
      <c r="AE3149" s="13" t="e" cm="1">
        <f t="array" aca="1" ref="AE3149" ca="1">IF(INDIRECT("$F"&amp;$S3149)="","",IF(LEFT(INDIRECT("$F"&amp;$S3149),3)="GRS","GRS_RCS_RM",IF((LEFT(INDIRECT("$F"&amp;$S3149),3))="RCS","GRS_RCS_RM",IF(INDIRECT("$F"&amp;$S3149)="OCS (No Label)","OCS_Conversion_RM",IF(LEFT(INDIRECT("$F"&amp;$S3149),3)="OCS","OCS_RM",IF(RIGHT(INDIRECT("$F"&amp;$S3149),10)="conversion","GOTS_RM_conversion",IF((LEFT(INDIRECT("$F"&amp;$S3149),4))="GOTS","GOTS_RM","Responsible_RM")))))))</f>
        <v>#REF!</v>
      </c>
      <c r="AF3149" s="13" t="str" cm="1">
        <f t="array" aca="1" ref="AF3149" ca="1">IF($S3149="","",INDIRECT("$Z"&amp;$S3149))</f>
        <v/>
      </c>
      <c r="AG3149" s="155"/>
      <c r="AH3149" s="13" t="str" cm="1">
        <f t="array" aca="1" ref="AH3149" ca="1">IFERROR(INDIRECT("$ag"&amp;S3149),"")</f>
        <v/>
      </c>
      <c r="AI3149" s="13" t="e" cm="1">
        <f t="array" aca="1" ref="AI3149" ca="1">INDIRECT("O"&amp;S3148)</f>
        <v>#REF!</v>
      </c>
      <c r="AJ3149" s="13" t="str">
        <f>IF($I3149="","",INDEX('Raw Material'!$A$1:$J$75,MATCH(I3149,'Raw Material'!$A$1:$A$75,0),(MATCH(G3149,'Raw Material'!$A$1:$J$1,0))))</f>
        <v/>
      </c>
      <c r="AK3149" s="13" t="str">
        <f t="shared" si="1441"/>
        <v>YANLIŞRM</v>
      </c>
      <c r="AL3149" s="153" t="str">
        <f t="shared" si="1442"/>
        <v/>
      </c>
    </row>
    <row r="3150" spans="1:38" ht="16.5" customHeight="1">
      <c r="A3150" s="160" t="str">
        <f>IF(B3150="","",COUNTA($B$114:$B3150))</f>
        <v/>
      </c>
      <c r="B3150" s="164"/>
      <c r="C3150" s="165"/>
      <c r="D3150" s="183"/>
      <c r="E3150" s="183"/>
      <c r="F3150" s="172"/>
      <c r="G3150" s="212"/>
      <c r="H3150" s="206"/>
      <c r="I3150" s="206"/>
      <c r="J3150" s="206"/>
      <c r="K3150" s="31"/>
      <c r="L3150" s="177" t="str">
        <f t="shared" ref="L3150" si="1456">IF(R3150="","",LEFT(R3150,LEN(R3150)-2))</f>
        <v/>
      </c>
      <c r="M3150" s="177"/>
      <c r="N3150" s="80"/>
      <c r="O3150" s="184"/>
      <c r="P3150" s="103"/>
      <c r="Q3150" s="84" t="str">
        <f t="shared" si="1443"/>
        <v/>
      </c>
      <c r="R3150" s="159" t="str">
        <f t="shared" ref="R3150" si="1457">CONCATENATE($Q3150,Q3151,Q3152,Q3153,Q3154,Q3155,$Q3156,$Q3157,$Q3158,$Q3159,Q3160,Q3161)</f>
        <v/>
      </c>
      <c r="S3150" s="28" t="str" cm="1">
        <f t="array" aca="1" ref="S3150" ca="1">IF(INDIRECT("A"&amp;114+$U3150)&lt;&gt;"",114+$U3150,"")</f>
        <v/>
      </c>
      <c r="T3150" s="28" t="str">
        <f t="shared" ca="1" si="1444"/>
        <v>$B</v>
      </c>
      <c r="U3150" s="29">
        <f t="shared" si="1450"/>
        <v>3036</v>
      </c>
      <c r="V3150" s="29">
        <v>253.00000000002001</v>
      </c>
      <c r="W3150" s="29">
        <f t="shared" si="1455"/>
        <v>253</v>
      </c>
      <c r="X3150" s="41" t="str" cm="1">
        <f t="array" aca="1" ref="X3150" ca="1">IFERROR(INDEX('PC&amp;PD'!$A$1:$AP$15,ROW('PC&amp;PD'!$A$15),MATCH(INDIRECT(T3150),'PC&amp;PD'!$A$1:$AP$1,0)),"")</f>
        <v/>
      </c>
      <c r="Z3150" s="155" t="str">
        <f t="shared" ref="Z3150" si="1458">IFERROR(IF($F3150="OCS 100","OCS (OCS 100)",IF($F3150="OCS Blended","OCS (OCS Blended)",IF($F3150="OCS (No Label)","OCS (No Label)",IF($F3150="RCS 100","RCS (RCS 100)",IF($F3150="RCS Blended","RCS (RCS Blended)",IF($F3150="GRS","GRS (GRS)",IF($F3150="GRS (No Label)", "GRS (No Label)",IF($F3150="RDS","RDS (RDS)",IF($F3150="RWS","RWS (RWS)",IF($F3150="RAS","RAS (RAS)",IF($F3150="RMS","RMS (RMS)",IF($F3150="GOTS Organic","GOTS (Organic)",IF($F3150="GOTS Made with organic","GOTS (Made with Organic)",IF($F3150="GOTS Organic - in conversion","GOTS (Organic - In Conversion)",IF($F3150="GOTS Made with organic - in conversion","GOTS (Made with Organic - In Conversion)",""))))))))))))))),"")</f>
        <v/>
      </c>
      <c r="AA3150" s="13" t="str">
        <f t="shared" si="1440"/>
        <v/>
      </c>
      <c r="AB3150" s="155" t="str">
        <f t="shared" ref="AB3150" si="1459">IFERROR(IF($F3150="OCS 100", "OCS_100",IF($F3150="OCS Blended", "OCS_Blended",IF($F3150="OCS (No Label)", "OCS_No_Label",IF($F3150="RCS 100", "RCS_100",IF($F3150="RCS Blended","RCS_Blended",IF($F3150="GRS","GRS",IF($F3150="GRS (No Label)", "GRS_No_Label",IF($F3150="RDS","RDS",IF($F3150="RWS","RWS",IF($F3150="RMS","RMS",IF($F3150="GOTS Organic","GOTS_Organic",IF($F3150="GOTS Made with organic","GOTS_Made_with_organic",IF($F3150="GOTS Organic - in conversion","GOTS_Organic_in_Conversion",IF($F3150="GOTS Made with organic - in conversion","GOTS_Made_with_Organic_in_Conversion",IF($F3150="RAS","RAS",""))))))))))))))),"")</f>
        <v/>
      </c>
      <c r="AC3150" s="13" t="str">
        <f t="shared" ca="1" si="1445"/>
        <v>$AB</v>
      </c>
      <c r="AD3150" s="13" t="str" cm="1">
        <f t="array" aca="1" ref="AD3150" ca="1">IFERROR(IF((LEFT(INDIRECT("$F"&amp;$S3150),4))="GOTS",IF($G3150="Organic","GOTS_Organic_raw",(IF($G3150="Responsible","GOTS_Responsible",(IF($G3150="No Attribute (Conventional)","GOTS_conventional",(IF($G3150="Recycled Pre/Post-Consumer","GOTS_pre_post",(IF($G3150="In-Conversion","GOTS_in_conversion",(IF($G3150="Sustainably Sourced","Sustainably_sourced",""))))))))))),IF($G3150="Organic","Organic",(IF($G3150="Responsible","Responsible",(IF($G3150="No Attribute (Conventional)","No_Attribute_Conventional",(IF($G3150="Recycled Pre/Post-Consumer","Recycled_Pre_Post_Consumer",(IF($G3150="In-Conversion","In_Conversion",(IF($G3150="Recycled Pre-Consumer","Recycled_Pre_Consumer",(IF($G3150="Recycled Post-Consumer","Recycled_Post_Consumer",(IF($G3150="Sustainably Sourced","Sustainably_sourced","")))))))))))))))),"")</f>
        <v/>
      </c>
      <c r="AE3150" s="13" t="e" cm="1">
        <f t="array" aca="1" ref="AE3150" ca="1">IF(INDIRECT("$F"&amp;$S3150)="","",IF(LEFT(INDIRECT("$F"&amp;$S3150),3)="GRS","GRS_RCS_RM",IF((LEFT(INDIRECT("$F"&amp;$S3150),3))="RCS","GRS_RCS_RM",IF(INDIRECT("$F"&amp;$S3150)="OCS (No Label)","OCS_Conversion_RM",IF(LEFT(INDIRECT("$F"&amp;$S3150),3)="OCS","OCS_RM",IF(RIGHT(INDIRECT("$F"&amp;$S3150),10)="conversion","GOTS_RM_conversion",IF((LEFT(INDIRECT("$F"&amp;$S3150),4))="GOTS","GOTS_RM","Responsible_RM")))))))</f>
        <v>#REF!</v>
      </c>
      <c r="AF3150" s="13" t="str" cm="1">
        <f t="array" aca="1" ref="AF3150" ca="1">IF($S3150="","",INDIRECT("$Z"&amp;$S3150))</f>
        <v/>
      </c>
      <c r="AG3150" s="155" t="str">
        <f t="shared" si="1431"/>
        <v/>
      </c>
      <c r="AH3150" s="13" t="str" cm="1">
        <f t="array" aca="1" ref="AH3150" ca="1">IFERROR(INDIRECT("$ag"&amp;S3150),"")</f>
        <v/>
      </c>
      <c r="AI3150" s="13" t="e" cm="1">
        <f t="array" aca="1" ref="AI3150" ca="1">INDIRECT("O"&amp;S3149)</f>
        <v>#REF!</v>
      </c>
      <c r="AJ3150" s="13" t="str">
        <f>IF($I3150="","",INDEX('Raw Material'!$A$1:$J$75,MATCH(I3150,'Raw Material'!$A$1:$A$75,0),(MATCH(G3150,'Raw Material'!$A$1:$J$1,0))))</f>
        <v/>
      </c>
      <c r="AK3150" s="13" t="str">
        <f t="shared" si="1441"/>
        <v>YANLIŞRM</v>
      </c>
      <c r="AL3150" s="153" t="str">
        <f t="shared" si="1442"/>
        <v/>
      </c>
    </row>
    <row r="3151" spans="1:38" ht="16.5" customHeight="1">
      <c r="A3151" s="161"/>
      <c r="B3151" s="166"/>
      <c r="C3151" s="167"/>
      <c r="D3151" s="156"/>
      <c r="E3151" s="156"/>
      <c r="F3151" s="173"/>
      <c r="G3151" s="181"/>
      <c r="H3151" s="182"/>
      <c r="I3151" s="182"/>
      <c r="J3151" s="182"/>
      <c r="K3151" s="32"/>
      <c r="L3151" s="178"/>
      <c r="M3151" s="178"/>
      <c r="N3151" s="81"/>
      <c r="O3151" s="185"/>
      <c r="P3151" s="103"/>
      <c r="Q3151" s="84" t="str">
        <f t="shared" si="1443"/>
        <v/>
      </c>
      <c r="R3151" s="159"/>
      <c r="S3151" s="28" t="str" cm="1">
        <f t="array" aca="1" ref="S3151" ca="1">IF(INDIRECT("A"&amp;114+$U3151)&lt;&gt;"",114+$U3151,"")</f>
        <v/>
      </c>
      <c r="T3151" s="28" t="str">
        <f t="shared" ca="1" si="1444"/>
        <v>$B</v>
      </c>
      <c r="U3151" s="29">
        <f t="shared" si="1450"/>
        <v>3036</v>
      </c>
      <c r="V3151" s="29">
        <v>253.08333333335301</v>
      </c>
      <c r="W3151" s="29">
        <f t="shared" si="1455"/>
        <v>253</v>
      </c>
      <c r="X3151" s="41" t="str" cm="1">
        <f t="array" aca="1" ref="X3151" ca="1">IFERROR(INDEX('PC&amp;PD'!$A$1:$AP$15,ROW('PC&amp;PD'!$A$15),MATCH(INDIRECT(T3151),'PC&amp;PD'!$A$1:$AP$1,0)),"")</f>
        <v/>
      </c>
      <c r="Z3151" s="155"/>
      <c r="AA3151" s="13" t="str">
        <f t="shared" si="1440"/>
        <v/>
      </c>
      <c r="AB3151" s="155"/>
      <c r="AC3151" s="13" t="str">
        <f t="shared" ca="1" si="1445"/>
        <v>$AB</v>
      </c>
      <c r="AD3151" s="13" t="str" cm="1">
        <f t="array" aca="1" ref="AD3151" ca="1">IFERROR(IF((LEFT(INDIRECT("$F"&amp;$S3151),4))="GOTS",IF($G3151="Organic","GOTS_Organic_raw",(IF($G3151="Responsible","GOTS_Responsible",(IF($G3151="No Attribute (Conventional)","GOTS_conventional",(IF($G3151="Recycled Pre/Post-Consumer","GOTS_pre_post",(IF($G3151="In-Conversion","GOTS_in_conversion",(IF($G3151="Sustainably Sourced","Sustainably_sourced",""))))))))))),IF($G3151="Organic","Organic",(IF($G3151="Responsible","Responsible",(IF($G3151="No Attribute (Conventional)","No_Attribute_Conventional",(IF($G3151="Recycled Pre/Post-Consumer","Recycled_Pre_Post_Consumer",(IF($G3151="In-Conversion","In_Conversion",(IF($G3151="Recycled Pre-Consumer","Recycled_Pre_Consumer",(IF($G3151="Recycled Post-Consumer","Recycled_Post_Consumer",(IF($G3151="Sustainably Sourced","Sustainably_sourced","")))))))))))))))),"")</f>
        <v/>
      </c>
      <c r="AE3151" s="13" t="e" cm="1">
        <f t="array" aca="1" ref="AE3151" ca="1">IF(INDIRECT("$F"&amp;$S3151)="","",IF(LEFT(INDIRECT("$F"&amp;$S3151),3)="GRS","GRS_RCS_RM",IF((LEFT(INDIRECT("$F"&amp;$S3151),3))="RCS","GRS_RCS_RM",IF(INDIRECT("$F"&amp;$S3151)="OCS (No Label)","OCS_Conversion_RM",IF(LEFT(INDIRECT("$F"&amp;$S3151),3)="OCS","OCS_RM",IF(RIGHT(INDIRECT("$F"&amp;$S3151),10)="conversion","GOTS_RM_conversion",IF((LEFT(INDIRECT("$F"&amp;$S3151),4))="GOTS","GOTS_RM","Responsible_RM")))))))</f>
        <v>#REF!</v>
      </c>
      <c r="AF3151" s="13" t="str" cm="1">
        <f t="array" aca="1" ref="AF3151" ca="1">IF($S3151="","",INDIRECT("$Z"&amp;$S3151))</f>
        <v/>
      </c>
      <c r="AG3151" s="155"/>
      <c r="AH3151" s="13" t="str" cm="1">
        <f t="array" aca="1" ref="AH3151" ca="1">IFERROR(INDIRECT("$ag"&amp;S3151),"")</f>
        <v/>
      </c>
      <c r="AI3151" s="13" t="e" cm="1">
        <f t="array" aca="1" ref="AI3151" ca="1">INDIRECT("O"&amp;S3150)</f>
        <v>#REF!</v>
      </c>
      <c r="AJ3151" s="13" t="str">
        <f>IF($I3151="","",INDEX('Raw Material'!$A$1:$J$75,MATCH(I3151,'Raw Material'!$A$1:$A$75,0),(MATCH(G3151,'Raw Material'!$A$1:$J$1,0))))</f>
        <v/>
      </c>
      <c r="AK3151" s="13" t="str">
        <f t="shared" si="1441"/>
        <v>YANLIŞRM</v>
      </c>
      <c r="AL3151" s="153" t="str">
        <f t="shared" si="1442"/>
        <v/>
      </c>
    </row>
    <row r="3152" spans="1:38" ht="16.5" customHeight="1">
      <c r="A3152" s="161"/>
      <c r="B3152" s="166"/>
      <c r="C3152" s="167"/>
      <c r="D3152" s="156"/>
      <c r="E3152" s="156"/>
      <c r="F3152" s="173"/>
      <c r="G3152" s="181"/>
      <c r="H3152" s="182"/>
      <c r="I3152" s="182"/>
      <c r="J3152" s="182"/>
      <c r="K3152" s="32"/>
      <c r="L3152" s="178"/>
      <c r="M3152" s="178"/>
      <c r="N3152" s="81"/>
      <c r="O3152" s="185"/>
      <c r="P3152" s="103"/>
      <c r="Q3152" s="84" t="str">
        <f t="shared" si="1443"/>
        <v/>
      </c>
      <c r="R3152" s="159"/>
      <c r="S3152" s="28" t="str" cm="1">
        <f t="array" aca="1" ref="S3152" ca="1">IF(INDIRECT("A"&amp;114+$U3152)&lt;&gt;"",114+$U3152,"")</f>
        <v/>
      </c>
      <c r="T3152" s="28" t="str">
        <f t="shared" ca="1" si="1444"/>
        <v>$B</v>
      </c>
      <c r="U3152" s="29">
        <f t="shared" si="1450"/>
        <v>3036</v>
      </c>
      <c r="V3152" s="29">
        <v>253.16666666668701</v>
      </c>
      <c r="W3152" s="29">
        <f t="shared" si="1455"/>
        <v>253</v>
      </c>
      <c r="X3152" s="41" t="str" cm="1">
        <f t="array" aca="1" ref="X3152" ca="1">IFERROR(INDEX('PC&amp;PD'!$A$1:$AP$15,ROW('PC&amp;PD'!$A$15),MATCH(INDIRECT(T3152),'PC&amp;PD'!$A$1:$AP$1,0)),"")</f>
        <v/>
      </c>
      <c r="Z3152" s="155"/>
      <c r="AA3152" s="13" t="str">
        <f t="shared" si="1440"/>
        <v/>
      </c>
      <c r="AB3152" s="155"/>
      <c r="AC3152" s="13" t="str">
        <f t="shared" ca="1" si="1445"/>
        <v>$AB</v>
      </c>
      <c r="AD3152" s="13" t="str" cm="1">
        <f t="array" aca="1" ref="AD3152" ca="1">IFERROR(IF((LEFT(INDIRECT("$F"&amp;$S3152),4))="GOTS",IF($G3152="Organic","GOTS_Organic_raw",(IF($G3152="Responsible","GOTS_Responsible",(IF($G3152="No Attribute (Conventional)","GOTS_conventional",(IF($G3152="Recycled Pre/Post-Consumer","GOTS_pre_post",(IF($G3152="In-Conversion","GOTS_in_conversion",(IF($G3152="Sustainably Sourced","Sustainably_sourced",""))))))))))),IF($G3152="Organic","Organic",(IF($G3152="Responsible","Responsible",(IF($G3152="No Attribute (Conventional)","No_Attribute_Conventional",(IF($G3152="Recycled Pre/Post-Consumer","Recycled_Pre_Post_Consumer",(IF($G3152="In-Conversion","In_Conversion",(IF($G3152="Recycled Pre-Consumer","Recycled_Pre_Consumer",(IF($G3152="Recycled Post-Consumer","Recycled_Post_Consumer",(IF($G3152="Sustainably Sourced","Sustainably_sourced","")))))))))))))))),"")</f>
        <v/>
      </c>
      <c r="AE3152" s="13" t="e" cm="1">
        <f t="array" aca="1" ref="AE3152" ca="1">IF(INDIRECT("$F"&amp;$S3152)="","",IF(LEFT(INDIRECT("$F"&amp;$S3152),3)="GRS","GRS_RCS_RM",IF((LEFT(INDIRECT("$F"&amp;$S3152),3))="RCS","GRS_RCS_RM",IF(INDIRECT("$F"&amp;$S3152)="OCS (No Label)","OCS_Conversion_RM",IF(LEFT(INDIRECT("$F"&amp;$S3152),3)="OCS","OCS_RM",IF(RIGHT(INDIRECT("$F"&amp;$S3152),10)="conversion","GOTS_RM_conversion",IF((LEFT(INDIRECT("$F"&amp;$S3152),4))="GOTS","GOTS_RM","Responsible_RM")))))))</f>
        <v>#REF!</v>
      </c>
      <c r="AF3152" s="13" t="str" cm="1">
        <f t="array" aca="1" ref="AF3152" ca="1">IF($S3152="","",INDIRECT("$Z"&amp;$S3152))</f>
        <v/>
      </c>
      <c r="AG3152" s="155"/>
      <c r="AH3152" s="13" t="str" cm="1">
        <f t="array" aca="1" ref="AH3152" ca="1">IFERROR(INDIRECT("$ag"&amp;S3152),"")</f>
        <v/>
      </c>
      <c r="AI3152" s="13" t="e" cm="1">
        <f t="array" aca="1" ref="AI3152" ca="1">INDIRECT("O"&amp;S3151)</f>
        <v>#REF!</v>
      </c>
      <c r="AJ3152" s="13" t="str">
        <f>IF($I3152="","",INDEX('Raw Material'!$A$1:$J$75,MATCH(I3152,'Raw Material'!$A$1:$A$75,0),(MATCH(G3152,'Raw Material'!$A$1:$J$1,0))))</f>
        <v/>
      </c>
      <c r="AK3152" s="13" t="str">
        <f t="shared" si="1441"/>
        <v>YANLIŞRM</v>
      </c>
      <c r="AL3152" s="153" t="str">
        <f t="shared" si="1442"/>
        <v/>
      </c>
    </row>
    <row r="3153" spans="1:38" ht="16.5" customHeight="1">
      <c r="A3153" s="161"/>
      <c r="B3153" s="166"/>
      <c r="C3153" s="167"/>
      <c r="D3153" s="156"/>
      <c r="E3153" s="156"/>
      <c r="F3153" s="174"/>
      <c r="G3153" s="181"/>
      <c r="H3153" s="182"/>
      <c r="I3153" s="182"/>
      <c r="J3153" s="182"/>
      <c r="K3153" s="32"/>
      <c r="L3153" s="178"/>
      <c r="M3153" s="178"/>
      <c r="N3153" s="81"/>
      <c r="O3153" s="185"/>
      <c r="P3153" s="103"/>
      <c r="Q3153" s="84" t="str">
        <f t="shared" si="1443"/>
        <v/>
      </c>
      <c r="R3153" s="159"/>
      <c r="S3153" s="28" t="str" cm="1">
        <f t="array" aca="1" ref="S3153" ca="1">IF(INDIRECT("A"&amp;114+$U3153)&lt;&gt;"",114+$U3153,"")</f>
        <v/>
      </c>
      <c r="T3153" s="28" t="str">
        <f t="shared" ca="1" si="1444"/>
        <v>$B</v>
      </c>
      <c r="U3153" s="29">
        <f t="shared" si="1450"/>
        <v>3036</v>
      </c>
      <c r="V3153" s="29">
        <v>253.25000000002001</v>
      </c>
      <c r="W3153" s="29">
        <f t="shared" si="1455"/>
        <v>253</v>
      </c>
      <c r="X3153" s="41" t="str" cm="1">
        <f t="array" aca="1" ref="X3153" ca="1">IFERROR(INDEX('PC&amp;PD'!$A$1:$AP$15,ROW('PC&amp;PD'!$A$15),MATCH(INDIRECT(T3153),'PC&amp;PD'!$A$1:$AP$1,0)),"")</f>
        <v/>
      </c>
      <c r="Z3153" s="155"/>
      <c r="AA3153" s="13" t="str">
        <f t="shared" si="1440"/>
        <v/>
      </c>
      <c r="AB3153" s="155"/>
      <c r="AC3153" s="13" t="str">
        <f t="shared" ca="1" si="1445"/>
        <v>$AB</v>
      </c>
      <c r="AD3153" s="13" t="str" cm="1">
        <f t="array" aca="1" ref="AD3153" ca="1">IFERROR(IF((LEFT(INDIRECT("$F"&amp;$S3153),4))="GOTS",IF($G3153="Organic","GOTS_Organic_raw",(IF($G3153="Responsible","GOTS_Responsible",(IF($G3153="No Attribute (Conventional)","GOTS_conventional",(IF($G3153="Recycled Pre/Post-Consumer","GOTS_pre_post",(IF($G3153="In-Conversion","GOTS_in_conversion",(IF($G3153="Sustainably Sourced","Sustainably_sourced",""))))))))))),IF($G3153="Organic","Organic",(IF($G3153="Responsible","Responsible",(IF($G3153="No Attribute (Conventional)","No_Attribute_Conventional",(IF($G3153="Recycled Pre/Post-Consumer","Recycled_Pre_Post_Consumer",(IF($G3153="In-Conversion","In_Conversion",(IF($G3153="Recycled Pre-Consumer","Recycled_Pre_Consumer",(IF($G3153="Recycled Post-Consumer","Recycled_Post_Consumer",(IF($G3153="Sustainably Sourced","Sustainably_sourced","")))))))))))))))),"")</f>
        <v/>
      </c>
      <c r="AE3153" s="13" t="e" cm="1">
        <f t="array" aca="1" ref="AE3153" ca="1">IF(INDIRECT("$F"&amp;$S3153)="","",IF(LEFT(INDIRECT("$F"&amp;$S3153),3)="GRS","GRS_RCS_RM",IF((LEFT(INDIRECT("$F"&amp;$S3153),3))="RCS","GRS_RCS_RM",IF(INDIRECT("$F"&amp;$S3153)="OCS (No Label)","OCS_Conversion_RM",IF(LEFT(INDIRECT("$F"&amp;$S3153),3)="OCS","OCS_RM",IF(RIGHT(INDIRECT("$F"&amp;$S3153),10)="conversion","GOTS_RM_conversion",IF((LEFT(INDIRECT("$F"&amp;$S3153),4))="GOTS","GOTS_RM","Responsible_RM")))))))</f>
        <v>#REF!</v>
      </c>
      <c r="AF3153" s="13" t="str" cm="1">
        <f t="array" aca="1" ref="AF3153" ca="1">IF($S3153="","",INDIRECT("$Z"&amp;$S3153))</f>
        <v/>
      </c>
      <c r="AG3153" s="155"/>
      <c r="AH3153" s="13" t="str" cm="1">
        <f t="array" aca="1" ref="AH3153" ca="1">IFERROR(INDIRECT("$ag"&amp;S3153),"")</f>
        <v/>
      </c>
      <c r="AI3153" s="13" t="e" cm="1">
        <f t="array" aca="1" ref="AI3153" ca="1">INDIRECT("O"&amp;S3152)</f>
        <v>#REF!</v>
      </c>
      <c r="AJ3153" s="13" t="str">
        <f>IF($I3153="","",INDEX('Raw Material'!$A$1:$J$75,MATCH(I3153,'Raw Material'!$A$1:$A$75,0),(MATCH(G3153,'Raw Material'!$A$1:$J$1,0))))</f>
        <v/>
      </c>
      <c r="AK3153" s="13" t="str">
        <f t="shared" si="1441"/>
        <v>YANLIŞRM</v>
      </c>
      <c r="AL3153" s="153" t="str">
        <f t="shared" si="1442"/>
        <v/>
      </c>
    </row>
    <row r="3154" spans="1:38" ht="16.5" customHeight="1">
      <c r="A3154" s="161"/>
      <c r="B3154" s="166"/>
      <c r="C3154" s="167"/>
      <c r="D3154" s="156"/>
      <c r="E3154" s="156"/>
      <c r="F3154" s="174"/>
      <c r="G3154" s="181"/>
      <c r="H3154" s="182"/>
      <c r="I3154" s="182"/>
      <c r="J3154" s="182"/>
      <c r="K3154" s="32"/>
      <c r="L3154" s="178"/>
      <c r="M3154" s="178"/>
      <c r="N3154" s="81"/>
      <c r="O3154" s="185"/>
      <c r="P3154" s="103"/>
      <c r="Q3154" s="84" t="str">
        <f t="shared" si="1443"/>
        <v/>
      </c>
      <c r="R3154" s="159"/>
      <c r="S3154" s="28" t="str" cm="1">
        <f t="array" aca="1" ref="S3154" ca="1">IF(INDIRECT("A"&amp;114+$U3154)&lt;&gt;"",114+$U3154,"")</f>
        <v/>
      </c>
      <c r="T3154" s="28" t="str">
        <f t="shared" ca="1" si="1444"/>
        <v>$B</v>
      </c>
      <c r="U3154" s="29">
        <f t="shared" si="1450"/>
        <v>3036</v>
      </c>
      <c r="V3154" s="29">
        <v>253.33333333335301</v>
      </c>
      <c r="W3154" s="29">
        <f t="shared" si="1455"/>
        <v>253</v>
      </c>
      <c r="X3154" s="41" t="str" cm="1">
        <f t="array" aca="1" ref="X3154" ca="1">IFERROR(INDEX('PC&amp;PD'!$A$1:$AP$15,ROW('PC&amp;PD'!$A$15),MATCH(INDIRECT(T3154),'PC&amp;PD'!$A$1:$AP$1,0)),"")</f>
        <v/>
      </c>
      <c r="Z3154" s="155"/>
      <c r="AA3154" s="13" t="str">
        <f t="shared" si="1440"/>
        <v/>
      </c>
      <c r="AB3154" s="155"/>
      <c r="AC3154" s="13" t="str">
        <f t="shared" ca="1" si="1445"/>
        <v>$AB</v>
      </c>
      <c r="AD3154" s="13" t="str" cm="1">
        <f t="array" aca="1" ref="AD3154" ca="1">IFERROR(IF((LEFT(INDIRECT("$F"&amp;$S3154),4))="GOTS",IF($G3154="Organic","GOTS_Organic_raw",(IF($G3154="Responsible","GOTS_Responsible",(IF($G3154="No Attribute (Conventional)","GOTS_conventional",(IF($G3154="Recycled Pre/Post-Consumer","GOTS_pre_post",(IF($G3154="In-Conversion","GOTS_in_conversion",(IF($G3154="Sustainably Sourced","Sustainably_sourced",""))))))))))),IF($G3154="Organic","Organic",(IF($G3154="Responsible","Responsible",(IF($G3154="No Attribute (Conventional)","No_Attribute_Conventional",(IF($G3154="Recycled Pre/Post-Consumer","Recycled_Pre_Post_Consumer",(IF($G3154="In-Conversion","In_Conversion",(IF($G3154="Recycled Pre-Consumer","Recycled_Pre_Consumer",(IF($G3154="Recycled Post-Consumer","Recycled_Post_Consumer",(IF($G3154="Sustainably Sourced","Sustainably_sourced","")))))))))))))))),"")</f>
        <v/>
      </c>
      <c r="AE3154" s="13" t="e" cm="1">
        <f t="array" aca="1" ref="AE3154" ca="1">IF(INDIRECT("$F"&amp;$S3154)="","",IF(LEFT(INDIRECT("$F"&amp;$S3154),3)="GRS","GRS_RCS_RM",IF((LEFT(INDIRECT("$F"&amp;$S3154),3))="RCS","GRS_RCS_RM",IF(INDIRECT("$F"&amp;$S3154)="OCS (No Label)","OCS_Conversion_RM",IF(LEFT(INDIRECT("$F"&amp;$S3154),3)="OCS","OCS_RM",IF(RIGHT(INDIRECT("$F"&amp;$S3154),10)="conversion","GOTS_RM_conversion",IF((LEFT(INDIRECT("$F"&amp;$S3154),4))="GOTS","GOTS_RM","Responsible_RM")))))))</f>
        <v>#REF!</v>
      </c>
      <c r="AF3154" s="13" t="str" cm="1">
        <f t="array" aca="1" ref="AF3154" ca="1">IF($S3154="","",INDIRECT("$Z"&amp;$S3154))</f>
        <v/>
      </c>
      <c r="AG3154" s="155"/>
      <c r="AH3154" s="13" t="str" cm="1">
        <f t="array" aca="1" ref="AH3154" ca="1">IFERROR(INDIRECT("$ag"&amp;S3154),"")</f>
        <v/>
      </c>
      <c r="AI3154" s="13" t="e" cm="1">
        <f t="array" aca="1" ref="AI3154" ca="1">INDIRECT("O"&amp;S3153)</f>
        <v>#REF!</v>
      </c>
      <c r="AJ3154" s="13" t="str">
        <f>IF($I3154="","",INDEX('Raw Material'!$A$1:$J$75,MATCH(I3154,'Raw Material'!$A$1:$A$75,0),(MATCH(G3154,'Raw Material'!$A$1:$J$1,0))))</f>
        <v/>
      </c>
      <c r="AK3154" s="13" t="str">
        <f t="shared" si="1441"/>
        <v>YANLIŞRM</v>
      </c>
      <c r="AL3154" s="153" t="str">
        <f t="shared" si="1442"/>
        <v/>
      </c>
    </row>
    <row r="3155" spans="1:38" ht="16.5" customHeight="1">
      <c r="A3155" s="161"/>
      <c r="B3155" s="166"/>
      <c r="C3155" s="167"/>
      <c r="D3155" s="156"/>
      <c r="E3155" s="156"/>
      <c r="F3155" s="174"/>
      <c r="G3155" s="181"/>
      <c r="H3155" s="182"/>
      <c r="I3155" s="182"/>
      <c r="J3155" s="182"/>
      <c r="K3155" s="32"/>
      <c r="L3155" s="178"/>
      <c r="M3155" s="178"/>
      <c r="N3155" s="81"/>
      <c r="O3155" s="185"/>
      <c r="P3155" s="103"/>
      <c r="Q3155" s="84" t="str">
        <f t="shared" si="1443"/>
        <v/>
      </c>
      <c r="R3155" s="159"/>
      <c r="S3155" s="28" t="str" cm="1">
        <f t="array" aca="1" ref="S3155" ca="1">IF(INDIRECT("A"&amp;114+$U3155)&lt;&gt;"",114+$U3155,"")</f>
        <v/>
      </c>
      <c r="T3155" s="28" t="str">
        <f t="shared" ca="1" si="1444"/>
        <v>$B</v>
      </c>
      <c r="U3155" s="29">
        <f t="shared" si="1450"/>
        <v>3036</v>
      </c>
      <c r="V3155" s="29">
        <v>253.41666666668701</v>
      </c>
      <c r="W3155" s="29">
        <f t="shared" si="1455"/>
        <v>253</v>
      </c>
      <c r="X3155" s="41" t="str" cm="1">
        <f t="array" aca="1" ref="X3155" ca="1">IFERROR(INDEX('PC&amp;PD'!$A$1:$AP$15,ROW('PC&amp;PD'!$A$15),MATCH(INDIRECT(T3155),'PC&amp;PD'!$A$1:$AP$1,0)),"")</f>
        <v/>
      </c>
      <c r="Z3155" s="155"/>
      <c r="AA3155" s="13" t="str">
        <f t="shared" si="1440"/>
        <v/>
      </c>
      <c r="AB3155" s="155"/>
      <c r="AC3155" s="13" t="str">
        <f t="shared" ca="1" si="1445"/>
        <v>$AB</v>
      </c>
      <c r="AD3155" s="13" t="str" cm="1">
        <f t="array" aca="1" ref="AD3155" ca="1">IFERROR(IF((LEFT(INDIRECT("$F"&amp;$S3155),4))="GOTS",IF($G3155="Organic","GOTS_Organic_raw",(IF($G3155="Responsible","GOTS_Responsible",(IF($G3155="No Attribute (Conventional)","GOTS_conventional",(IF($G3155="Recycled Pre/Post-Consumer","GOTS_pre_post",(IF($G3155="In-Conversion","GOTS_in_conversion",(IF($G3155="Sustainably Sourced","Sustainably_sourced",""))))))))))),IF($G3155="Organic","Organic",(IF($G3155="Responsible","Responsible",(IF($G3155="No Attribute (Conventional)","No_Attribute_Conventional",(IF($G3155="Recycled Pre/Post-Consumer","Recycled_Pre_Post_Consumer",(IF($G3155="In-Conversion","In_Conversion",(IF($G3155="Recycled Pre-Consumer","Recycled_Pre_Consumer",(IF($G3155="Recycled Post-Consumer","Recycled_Post_Consumer",(IF($G3155="Sustainably Sourced","Sustainably_sourced","")))))))))))))))),"")</f>
        <v/>
      </c>
      <c r="AE3155" s="13" t="e" cm="1">
        <f t="array" aca="1" ref="AE3155" ca="1">IF(INDIRECT("$F"&amp;$S3155)="","",IF(LEFT(INDIRECT("$F"&amp;$S3155),3)="GRS","GRS_RCS_RM",IF((LEFT(INDIRECT("$F"&amp;$S3155),3))="RCS","GRS_RCS_RM",IF(INDIRECT("$F"&amp;$S3155)="OCS (No Label)","OCS_Conversion_RM",IF(LEFT(INDIRECT("$F"&amp;$S3155),3)="OCS","OCS_RM",IF(RIGHT(INDIRECT("$F"&amp;$S3155),10)="conversion","GOTS_RM_conversion",IF((LEFT(INDIRECT("$F"&amp;$S3155),4))="GOTS","GOTS_RM","Responsible_RM")))))))</f>
        <v>#REF!</v>
      </c>
      <c r="AF3155" s="13" t="str" cm="1">
        <f t="array" aca="1" ref="AF3155" ca="1">IF($S3155="","",INDIRECT("$Z"&amp;$S3155))</f>
        <v/>
      </c>
      <c r="AG3155" s="155"/>
      <c r="AH3155" s="13" t="str" cm="1">
        <f t="array" aca="1" ref="AH3155" ca="1">IFERROR(INDIRECT("$ag"&amp;S3155),"")</f>
        <v/>
      </c>
      <c r="AI3155" s="13" t="e" cm="1">
        <f t="array" aca="1" ref="AI3155" ca="1">INDIRECT("O"&amp;S3154)</f>
        <v>#REF!</v>
      </c>
      <c r="AJ3155" s="13" t="str">
        <f>IF($I3155="","",INDEX('Raw Material'!$A$1:$J$75,MATCH(I3155,'Raw Material'!$A$1:$A$75,0),(MATCH(G3155,'Raw Material'!$A$1:$J$1,0))))</f>
        <v/>
      </c>
      <c r="AK3155" s="13" t="str">
        <f t="shared" si="1441"/>
        <v>YANLIŞRM</v>
      </c>
      <c r="AL3155" s="153" t="str">
        <f t="shared" si="1442"/>
        <v/>
      </c>
    </row>
    <row r="3156" spans="1:38" ht="16.5" customHeight="1">
      <c r="A3156" s="162"/>
      <c r="B3156" s="168"/>
      <c r="C3156" s="169"/>
      <c r="D3156" s="156"/>
      <c r="E3156" s="156"/>
      <c r="F3156" s="175"/>
      <c r="G3156" s="181"/>
      <c r="H3156" s="182"/>
      <c r="I3156" s="182"/>
      <c r="J3156" s="182"/>
      <c r="K3156" s="32"/>
      <c r="L3156" s="179"/>
      <c r="M3156" s="179"/>
      <c r="N3156" s="81"/>
      <c r="O3156" s="185"/>
      <c r="P3156" s="103"/>
      <c r="Q3156" s="84" t="str">
        <f t="shared" si="1443"/>
        <v/>
      </c>
      <c r="R3156" s="159"/>
      <c r="S3156" s="28" t="str" cm="1">
        <f t="array" aca="1" ref="S3156" ca="1">IF(INDIRECT("A"&amp;114+$U3156)&lt;&gt;"",114+$U3156,"")</f>
        <v/>
      </c>
      <c r="T3156" s="28" t="str">
        <f t="shared" ca="1" si="1444"/>
        <v>$B</v>
      </c>
      <c r="U3156" s="29">
        <f t="shared" si="1450"/>
        <v>3036</v>
      </c>
      <c r="V3156" s="29">
        <v>253.50000000002001</v>
      </c>
      <c r="W3156" s="29">
        <f t="shared" si="1455"/>
        <v>253</v>
      </c>
      <c r="X3156" s="41" t="str" cm="1">
        <f t="array" aca="1" ref="X3156" ca="1">IFERROR(INDEX('PC&amp;PD'!$A$1:$AP$15,ROW('PC&amp;PD'!$A$15),MATCH(INDIRECT(T3156),'PC&amp;PD'!$A$1:$AP$1,0)),"")</f>
        <v/>
      </c>
      <c r="Z3156" s="155"/>
      <c r="AA3156" s="13" t="str">
        <f t="shared" si="1440"/>
        <v/>
      </c>
      <c r="AB3156" s="155"/>
      <c r="AC3156" s="13" t="str">
        <f t="shared" ca="1" si="1445"/>
        <v>$AB</v>
      </c>
      <c r="AD3156" s="13" t="str" cm="1">
        <f t="array" aca="1" ref="AD3156" ca="1">IFERROR(IF((LEFT(INDIRECT("$F"&amp;$S3156),4))="GOTS",IF($G3156="Organic","GOTS_Organic_raw",(IF($G3156="Responsible","GOTS_Responsible",(IF($G3156="No Attribute (Conventional)","GOTS_conventional",(IF($G3156="Recycled Pre/Post-Consumer","GOTS_pre_post",(IF($G3156="In-Conversion","GOTS_in_conversion",(IF($G3156="Sustainably Sourced","Sustainably_sourced",""))))))))))),IF($G3156="Organic","Organic",(IF($G3156="Responsible","Responsible",(IF($G3156="No Attribute (Conventional)","No_Attribute_Conventional",(IF($G3156="Recycled Pre/Post-Consumer","Recycled_Pre_Post_Consumer",(IF($G3156="In-Conversion","In_Conversion",(IF($G3156="Recycled Pre-Consumer","Recycled_Pre_Consumer",(IF($G3156="Recycled Post-Consumer","Recycled_Post_Consumer",(IF($G3156="Sustainably Sourced","Sustainably_sourced","")))))))))))))))),"")</f>
        <v/>
      </c>
      <c r="AE3156" s="13" t="e" cm="1">
        <f t="array" aca="1" ref="AE3156" ca="1">IF(INDIRECT("$F"&amp;$S3156)="","",IF(LEFT(INDIRECT("$F"&amp;$S3156),3)="GRS","GRS_RCS_RM",IF((LEFT(INDIRECT("$F"&amp;$S3156),3))="RCS","GRS_RCS_RM",IF(INDIRECT("$F"&amp;$S3156)="OCS (No Label)","OCS_Conversion_RM",IF(LEFT(INDIRECT("$F"&amp;$S3156),3)="OCS","OCS_RM",IF(RIGHT(INDIRECT("$F"&amp;$S3156),10)="conversion","GOTS_RM_conversion",IF((LEFT(INDIRECT("$F"&amp;$S3156),4))="GOTS","GOTS_RM","Responsible_RM")))))))</f>
        <v>#REF!</v>
      </c>
      <c r="AF3156" s="13" t="str" cm="1">
        <f t="array" aca="1" ref="AF3156" ca="1">IF($S3156="","",INDIRECT("$Z"&amp;$S3156))</f>
        <v/>
      </c>
      <c r="AG3156" s="155"/>
      <c r="AH3156" s="13" t="str" cm="1">
        <f t="array" aca="1" ref="AH3156" ca="1">IFERROR(INDIRECT("$ag"&amp;S3156),"")</f>
        <v/>
      </c>
      <c r="AI3156" s="13" t="e" cm="1">
        <f t="array" aca="1" ref="AI3156" ca="1">INDIRECT("O"&amp;S3155)</f>
        <v>#REF!</v>
      </c>
      <c r="AJ3156" s="13" t="str">
        <f>IF($I3156="","",INDEX('Raw Material'!$A$1:$J$75,MATCH(I3156,'Raw Material'!$A$1:$A$75,0),(MATCH(G3156,'Raw Material'!$A$1:$J$1,0))))</f>
        <v/>
      </c>
      <c r="AK3156" s="13" t="str">
        <f t="shared" si="1441"/>
        <v>YANLIŞRM</v>
      </c>
      <c r="AL3156" s="153" t="str">
        <f t="shared" si="1442"/>
        <v/>
      </c>
    </row>
    <row r="3157" spans="1:38" ht="16.5" customHeight="1">
      <c r="A3157" s="162"/>
      <c r="B3157" s="168"/>
      <c r="C3157" s="169"/>
      <c r="D3157" s="156"/>
      <c r="E3157" s="156"/>
      <c r="F3157" s="175"/>
      <c r="G3157" s="181"/>
      <c r="H3157" s="182"/>
      <c r="I3157" s="182"/>
      <c r="J3157" s="182"/>
      <c r="K3157" s="32"/>
      <c r="L3157" s="179"/>
      <c r="M3157" s="179"/>
      <c r="N3157" s="81"/>
      <c r="O3157" s="185"/>
      <c r="P3157" s="103"/>
      <c r="Q3157" s="84" t="str">
        <f t="shared" si="1443"/>
        <v/>
      </c>
      <c r="R3157" s="159"/>
      <c r="S3157" s="28" t="str" cm="1">
        <f t="array" aca="1" ref="S3157" ca="1">IF(INDIRECT("A"&amp;114+$U3157)&lt;&gt;"",114+$U3157,"")</f>
        <v/>
      </c>
      <c r="T3157" s="28" t="str">
        <f t="shared" ca="1" si="1444"/>
        <v>$B</v>
      </c>
      <c r="U3157" s="29">
        <f t="shared" si="1450"/>
        <v>3036</v>
      </c>
      <c r="V3157" s="29">
        <v>253.58333333335301</v>
      </c>
      <c r="W3157" s="29">
        <f t="shared" si="1455"/>
        <v>253</v>
      </c>
      <c r="X3157" s="41" t="str" cm="1">
        <f t="array" aca="1" ref="X3157" ca="1">IFERROR(INDEX('PC&amp;PD'!$A$1:$AP$15,ROW('PC&amp;PD'!$A$15),MATCH(INDIRECT(T3157),'PC&amp;PD'!$A$1:$AP$1,0)),"")</f>
        <v/>
      </c>
      <c r="Z3157" s="155"/>
      <c r="AA3157" s="13" t="str">
        <f t="shared" si="1440"/>
        <v/>
      </c>
      <c r="AB3157" s="155"/>
      <c r="AC3157" s="13" t="str">
        <f t="shared" ca="1" si="1445"/>
        <v>$AB</v>
      </c>
      <c r="AD3157" s="13" t="str" cm="1">
        <f t="array" aca="1" ref="AD3157" ca="1">IFERROR(IF((LEFT(INDIRECT("$F"&amp;$S3157),4))="GOTS",IF($G3157="Organic","GOTS_Organic_raw",(IF($G3157="Responsible","GOTS_Responsible",(IF($G3157="No Attribute (Conventional)","GOTS_conventional",(IF($G3157="Recycled Pre/Post-Consumer","GOTS_pre_post",(IF($G3157="In-Conversion","GOTS_in_conversion",(IF($G3157="Sustainably Sourced","Sustainably_sourced",""))))))))))),IF($G3157="Organic","Organic",(IF($G3157="Responsible","Responsible",(IF($G3157="No Attribute (Conventional)","No_Attribute_Conventional",(IF($G3157="Recycled Pre/Post-Consumer","Recycled_Pre_Post_Consumer",(IF($G3157="In-Conversion","In_Conversion",(IF($G3157="Recycled Pre-Consumer","Recycled_Pre_Consumer",(IF($G3157="Recycled Post-Consumer","Recycled_Post_Consumer",(IF($G3157="Sustainably Sourced","Sustainably_sourced","")))))))))))))))),"")</f>
        <v/>
      </c>
      <c r="AE3157" s="13" t="e" cm="1">
        <f t="array" aca="1" ref="AE3157" ca="1">IF(INDIRECT("$F"&amp;$S3157)="","",IF(LEFT(INDIRECT("$F"&amp;$S3157),3)="GRS","GRS_RCS_RM",IF((LEFT(INDIRECT("$F"&amp;$S3157),3))="RCS","GRS_RCS_RM",IF(INDIRECT("$F"&amp;$S3157)="OCS (No Label)","OCS_Conversion_RM",IF(LEFT(INDIRECT("$F"&amp;$S3157),3)="OCS","OCS_RM",IF(RIGHT(INDIRECT("$F"&amp;$S3157),10)="conversion","GOTS_RM_conversion",IF((LEFT(INDIRECT("$F"&amp;$S3157),4))="GOTS","GOTS_RM","Responsible_RM")))))))</f>
        <v>#REF!</v>
      </c>
      <c r="AF3157" s="13" t="str" cm="1">
        <f t="array" aca="1" ref="AF3157" ca="1">IF($S3157="","",INDIRECT("$Z"&amp;$S3157))</f>
        <v/>
      </c>
      <c r="AG3157" s="155"/>
      <c r="AH3157" s="13" t="str" cm="1">
        <f t="array" aca="1" ref="AH3157" ca="1">IFERROR(INDIRECT("$ag"&amp;S3157),"")</f>
        <v/>
      </c>
      <c r="AI3157" s="13" t="e" cm="1">
        <f t="array" aca="1" ref="AI3157" ca="1">INDIRECT("O"&amp;S3156)</f>
        <v>#REF!</v>
      </c>
      <c r="AJ3157" s="13" t="str">
        <f>IF($I3157="","",INDEX('Raw Material'!$A$1:$J$75,MATCH(I3157,'Raw Material'!$A$1:$A$75,0),(MATCH(G3157,'Raw Material'!$A$1:$J$1,0))))</f>
        <v/>
      </c>
      <c r="AK3157" s="13" t="str">
        <f t="shared" si="1441"/>
        <v>YANLIŞRM</v>
      </c>
      <c r="AL3157" s="153" t="str">
        <f t="shared" si="1442"/>
        <v/>
      </c>
    </row>
    <row r="3158" spans="1:38" ht="16.5" customHeight="1">
      <c r="A3158" s="162"/>
      <c r="B3158" s="168"/>
      <c r="C3158" s="169"/>
      <c r="D3158" s="156"/>
      <c r="E3158" s="156"/>
      <c r="F3158" s="175"/>
      <c r="G3158" s="181"/>
      <c r="H3158" s="182"/>
      <c r="I3158" s="182"/>
      <c r="J3158" s="182"/>
      <c r="K3158" s="32"/>
      <c r="L3158" s="179"/>
      <c r="M3158" s="179"/>
      <c r="N3158" s="81"/>
      <c r="O3158" s="185"/>
      <c r="P3158" s="103"/>
      <c r="Q3158" s="84" t="str">
        <f t="shared" si="1443"/>
        <v/>
      </c>
      <c r="R3158" s="159"/>
      <c r="S3158" s="28" t="str" cm="1">
        <f t="array" aca="1" ref="S3158" ca="1">IF(INDIRECT("A"&amp;114+$U3158)&lt;&gt;"",114+$U3158,"")</f>
        <v/>
      </c>
      <c r="T3158" s="28" t="str">
        <f t="shared" ca="1" si="1444"/>
        <v>$B</v>
      </c>
      <c r="U3158" s="29">
        <f t="shared" si="1450"/>
        <v>3036</v>
      </c>
      <c r="V3158" s="29">
        <v>253.66666666668701</v>
      </c>
      <c r="W3158" s="29">
        <f t="shared" si="1455"/>
        <v>253</v>
      </c>
      <c r="X3158" s="41" t="str" cm="1">
        <f t="array" aca="1" ref="X3158" ca="1">IFERROR(INDEX('PC&amp;PD'!$A$1:$AP$15,ROW('PC&amp;PD'!$A$15),MATCH(INDIRECT(T3158),'PC&amp;PD'!$A$1:$AP$1,0)),"")</f>
        <v/>
      </c>
      <c r="Z3158" s="155"/>
      <c r="AA3158" s="13" t="str">
        <f t="shared" si="1440"/>
        <v/>
      </c>
      <c r="AB3158" s="155"/>
      <c r="AC3158" s="13" t="str">
        <f t="shared" ca="1" si="1445"/>
        <v>$AB</v>
      </c>
      <c r="AD3158" s="13" t="str" cm="1">
        <f t="array" aca="1" ref="AD3158" ca="1">IFERROR(IF((LEFT(INDIRECT("$F"&amp;$S3158),4))="GOTS",IF($G3158="Organic","GOTS_Organic_raw",(IF($G3158="Responsible","GOTS_Responsible",(IF($G3158="No Attribute (Conventional)","GOTS_conventional",(IF($G3158="Recycled Pre/Post-Consumer","GOTS_pre_post",(IF($G3158="In-Conversion","GOTS_in_conversion",(IF($G3158="Sustainably Sourced","Sustainably_sourced",""))))))))))),IF($G3158="Organic","Organic",(IF($G3158="Responsible","Responsible",(IF($G3158="No Attribute (Conventional)","No_Attribute_Conventional",(IF($G3158="Recycled Pre/Post-Consumer","Recycled_Pre_Post_Consumer",(IF($G3158="In-Conversion","In_Conversion",(IF($G3158="Recycled Pre-Consumer","Recycled_Pre_Consumer",(IF($G3158="Recycled Post-Consumer","Recycled_Post_Consumer",(IF($G3158="Sustainably Sourced","Sustainably_sourced","")))))))))))))))),"")</f>
        <v/>
      </c>
      <c r="AE3158" s="13" t="e" cm="1">
        <f t="array" aca="1" ref="AE3158" ca="1">IF(INDIRECT("$F"&amp;$S3158)="","",IF(LEFT(INDIRECT("$F"&amp;$S3158),3)="GRS","GRS_RCS_RM",IF((LEFT(INDIRECT("$F"&amp;$S3158),3))="RCS","GRS_RCS_RM",IF(INDIRECT("$F"&amp;$S3158)="OCS (No Label)","OCS_Conversion_RM",IF(LEFT(INDIRECT("$F"&amp;$S3158),3)="OCS","OCS_RM",IF(RIGHT(INDIRECT("$F"&amp;$S3158),10)="conversion","GOTS_RM_conversion",IF((LEFT(INDIRECT("$F"&amp;$S3158),4))="GOTS","GOTS_RM","Responsible_RM")))))))</f>
        <v>#REF!</v>
      </c>
      <c r="AF3158" s="13" t="str" cm="1">
        <f t="array" aca="1" ref="AF3158" ca="1">IF($S3158="","",INDIRECT("$Z"&amp;$S3158))</f>
        <v/>
      </c>
      <c r="AG3158" s="155"/>
      <c r="AH3158" s="13" t="str" cm="1">
        <f t="array" aca="1" ref="AH3158" ca="1">IFERROR(INDIRECT("$ag"&amp;S3158),"")</f>
        <v/>
      </c>
      <c r="AI3158" s="13" t="e" cm="1">
        <f t="array" aca="1" ref="AI3158" ca="1">INDIRECT("O"&amp;S3157)</f>
        <v>#REF!</v>
      </c>
      <c r="AJ3158" s="13" t="str">
        <f>IF($I3158="","",INDEX('Raw Material'!$A$1:$J$75,MATCH(I3158,'Raw Material'!$A$1:$A$75,0),(MATCH(G3158,'Raw Material'!$A$1:$J$1,0))))</f>
        <v/>
      </c>
      <c r="AK3158" s="13" t="str">
        <f t="shared" si="1441"/>
        <v>YANLIŞRM</v>
      </c>
      <c r="AL3158" s="153" t="str">
        <f t="shared" si="1442"/>
        <v/>
      </c>
    </row>
    <row r="3159" spans="1:38" ht="16.5" customHeight="1">
      <c r="A3159" s="162"/>
      <c r="B3159" s="168"/>
      <c r="C3159" s="169"/>
      <c r="D3159" s="156"/>
      <c r="E3159" s="156"/>
      <c r="F3159" s="175"/>
      <c r="G3159" s="181"/>
      <c r="H3159" s="182"/>
      <c r="I3159" s="182"/>
      <c r="J3159" s="182"/>
      <c r="K3159" s="32"/>
      <c r="L3159" s="179"/>
      <c r="M3159" s="179"/>
      <c r="N3159" s="81"/>
      <c r="O3159" s="185"/>
      <c r="P3159" s="103"/>
      <c r="Q3159" s="84" t="str">
        <f t="shared" si="1443"/>
        <v/>
      </c>
      <c r="R3159" s="159"/>
      <c r="S3159" s="28" t="str" cm="1">
        <f t="array" aca="1" ref="S3159" ca="1">IF(INDIRECT("A"&amp;114+$U3159)&lt;&gt;"",114+$U3159,"")</f>
        <v/>
      </c>
      <c r="T3159" s="28" t="str">
        <f t="shared" ca="1" si="1444"/>
        <v>$B</v>
      </c>
      <c r="U3159" s="29">
        <f t="shared" si="1450"/>
        <v>3036</v>
      </c>
      <c r="V3159" s="29">
        <v>253.75000000002001</v>
      </c>
      <c r="W3159" s="29">
        <f t="shared" si="1455"/>
        <v>253</v>
      </c>
      <c r="X3159" s="41" t="str" cm="1">
        <f t="array" aca="1" ref="X3159" ca="1">IFERROR(INDEX('PC&amp;PD'!$A$1:$AP$15,ROW('PC&amp;PD'!$A$15),MATCH(INDIRECT(T3159),'PC&amp;PD'!$A$1:$AP$1,0)),"")</f>
        <v/>
      </c>
      <c r="Z3159" s="155"/>
      <c r="AA3159" s="13" t="str">
        <f t="shared" si="1440"/>
        <v/>
      </c>
      <c r="AB3159" s="155"/>
      <c r="AC3159" s="13" t="str">
        <f t="shared" ca="1" si="1445"/>
        <v>$AB</v>
      </c>
      <c r="AD3159" s="13" t="str" cm="1">
        <f t="array" aca="1" ref="AD3159" ca="1">IFERROR(IF((LEFT(INDIRECT("$F"&amp;$S3159),4))="GOTS",IF($G3159="Organic","GOTS_Organic_raw",(IF($G3159="Responsible","GOTS_Responsible",(IF($G3159="No Attribute (Conventional)","GOTS_conventional",(IF($G3159="Recycled Pre/Post-Consumer","GOTS_pre_post",(IF($G3159="In-Conversion","GOTS_in_conversion",(IF($G3159="Sustainably Sourced","Sustainably_sourced",""))))))))))),IF($G3159="Organic","Organic",(IF($G3159="Responsible","Responsible",(IF($G3159="No Attribute (Conventional)","No_Attribute_Conventional",(IF($G3159="Recycled Pre/Post-Consumer","Recycled_Pre_Post_Consumer",(IF($G3159="In-Conversion","In_Conversion",(IF($G3159="Recycled Pre-Consumer","Recycled_Pre_Consumer",(IF($G3159="Recycled Post-Consumer","Recycled_Post_Consumer",(IF($G3159="Sustainably Sourced","Sustainably_sourced","")))))))))))))))),"")</f>
        <v/>
      </c>
      <c r="AE3159" s="13" t="e" cm="1">
        <f t="array" aca="1" ref="AE3159" ca="1">IF(INDIRECT("$F"&amp;$S3159)="","",IF(LEFT(INDIRECT("$F"&amp;$S3159),3)="GRS","GRS_RCS_RM",IF((LEFT(INDIRECT("$F"&amp;$S3159),3))="RCS","GRS_RCS_RM",IF(INDIRECT("$F"&amp;$S3159)="OCS (No Label)","OCS_Conversion_RM",IF(LEFT(INDIRECT("$F"&amp;$S3159),3)="OCS","OCS_RM",IF(RIGHT(INDIRECT("$F"&amp;$S3159),10)="conversion","GOTS_RM_conversion",IF((LEFT(INDIRECT("$F"&amp;$S3159),4))="GOTS","GOTS_RM","Responsible_RM")))))))</f>
        <v>#REF!</v>
      </c>
      <c r="AF3159" s="13" t="str" cm="1">
        <f t="array" aca="1" ref="AF3159" ca="1">IF($S3159="","",INDIRECT("$Z"&amp;$S3159))</f>
        <v/>
      </c>
      <c r="AG3159" s="155"/>
      <c r="AH3159" s="13" t="str" cm="1">
        <f t="array" aca="1" ref="AH3159" ca="1">IFERROR(INDIRECT("$ag"&amp;S3159),"")</f>
        <v/>
      </c>
      <c r="AI3159" s="13" t="e" cm="1">
        <f t="array" aca="1" ref="AI3159" ca="1">INDIRECT("O"&amp;S3158)</f>
        <v>#REF!</v>
      </c>
      <c r="AJ3159" s="13" t="str">
        <f>IF($I3159="","",INDEX('Raw Material'!$A$1:$J$75,MATCH(I3159,'Raw Material'!$A$1:$A$75,0),(MATCH(G3159,'Raw Material'!$A$1:$J$1,0))))</f>
        <v/>
      </c>
      <c r="AK3159" s="13" t="str">
        <f t="shared" si="1441"/>
        <v>YANLIŞRM</v>
      </c>
      <c r="AL3159" s="153" t="str">
        <f t="shared" si="1442"/>
        <v/>
      </c>
    </row>
    <row r="3160" spans="1:38" ht="16.5" customHeight="1">
      <c r="A3160" s="162"/>
      <c r="B3160" s="168"/>
      <c r="C3160" s="169"/>
      <c r="D3160" s="156"/>
      <c r="E3160" s="156"/>
      <c r="F3160" s="175"/>
      <c r="G3160" s="181"/>
      <c r="H3160" s="182"/>
      <c r="I3160" s="182"/>
      <c r="J3160" s="182"/>
      <c r="K3160" s="32"/>
      <c r="L3160" s="179"/>
      <c r="M3160" s="179"/>
      <c r="N3160" s="81"/>
      <c r="O3160" s="185"/>
      <c r="P3160" s="103"/>
      <c r="Q3160" s="84" t="str">
        <f t="shared" si="1443"/>
        <v/>
      </c>
      <c r="R3160" s="159"/>
      <c r="S3160" s="28" t="str" cm="1">
        <f t="array" aca="1" ref="S3160" ca="1">IF(INDIRECT("A"&amp;114+$U3160)&lt;&gt;"",114+$U3160,"")</f>
        <v/>
      </c>
      <c r="T3160" s="28" t="str">
        <f t="shared" ca="1" si="1444"/>
        <v>$B</v>
      </c>
      <c r="U3160" s="29">
        <f t="shared" si="1450"/>
        <v>3036</v>
      </c>
      <c r="V3160" s="29">
        <v>253.83333333335301</v>
      </c>
      <c r="W3160" s="29">
        <f t="shared" si="1455"/>
        <v>253</v>
      </c>
      <c r="X3160" s="41" t="str" cm="1">
        <f t="array" aca="1" ref="X3160" ca="1">IFERROR(INDEX('PC&amp;PD'!$A$1:$AP$15,ROW('PC&amp;PD'!$A$15),MATCH(INDIRECT(T3160),'PC&amp;PD'!$A$1:$AP$1,0)),"")</f>
        <v/>
      </c>
      <c r="Z3160" s="155"/>
      <c r="AA3160" s="13" t="str">
        <f t="shared" si="1440"/>
        <v/>
      </c>
      <c r="AB3160" s="155"/>
      <c r="AC3160" s="13" t="str">
        <f t="shared" ca="1" si="1445"/>
        <v>$AB</v>
      </c>
      <c r="AD3160" s="13" t="str" cm="1">
        <f t="array" aca="1" ref="AD3160" ca="1">IFERROR(IF((LEFT(INDIRECT("$F"&amp;$S3160),4))="GOTS",IF($G3160="Organic","GOTS_Organic_raw",(IF($G3160="Responsible","GOTS_Responsible",(IF($G3160="No Attribute (Conventional)","GOTS_conventional",(IF($G3160="Recycled Pre/Post-Consumer","GOTS_pre_post",(IF($G3160="In-Conversion","GOTS_in_conversion",(IF($G3160="Sustainably Sourced","Sustainably_sourced",""))))))))))),IF($G3160="Organic","Organic",(IF($G3160="Responsible","Responsible",(IF($G3160="No Attribute (Conventional)","No_Attribute_Conventional",(IF($G3160="Recycled Pre/Post-Consumer","Recycled_Pre_Post_Consumer",(IF($G3160="In-Conversion","In_Conversion",(IF($G3160="Recycled Pre-Consumer","Recycled_Pre_Consumer",(IF($G3160="Recycled Post-Consumer","Recycled_Post_Consumer",(IF($G3160="Sustainably Sourced","Sustainably_sourced","")))))))))))))))),"")</f>
        <v/>
      </c>
      <c r="AE3160" s="13" t="e" cm="1">
        <f t="array" aca="1" ref="AE3160" ca="1">IF(INDIRECT("$F"&amp;$S3160)="","",IF(LEFT(INDIRECT("$F"&amp;$S3160),3)="GRS","GRS_RCS_RM",IF((LEFT(INDIRECT("$F"&amp;$S3160),3))="RCS","GRS_RCS_RM",IF(INDIRECT("$F"&amp;$S3160)="OCS (No Label)","OCS_Conversion_RM",IF(LEFT(INDIRECT("$F"&amp;$S3160),3)="OCS","OCS_RM",IF(RIGHT(INDIRECT("$F"&amp;$S3160),10)="conversion","GOTS_RM_conversion",IF((LEFT(INDIRECT("$F"&amp;$S3160),4))="GOTS","GOTS_RM","Responsible_RM")))))))</f>
        <v>#REF!</v>
      </c>
      <c r="AF3160" s="13" t="str" cm="1">
        <f t="array" aca="1" ref="AF3160" ca="1">IF($S3160="","",INDIRECT("$Z"&amp;$S3160))</f>
        <v/>
      </c>
      <c r="AG3160" s="155"/>
      <c r="AH3160" s="13" t="str" cm="1">
        <f t="array" aca="1" ref="AH3160" ca="1">IFERROR(INDIRECT("$ag"&amp;S3160),"")</f>
        <v/>
      </c>
      <c r="AI3160" s="13" t="e" cm="1">
        <f t="array" aca="1" ref="AI3160" ca="1">INDIRECT("O"&amp;S3159)</f>
        <v>#REF!</v>
      </c>
      <c r="AJ3160" s="13" t="str">
        <f>IF($I3160="","",INDEX('Raw Material'!$A$1:$J$75,MATCH(I3160,'Raw Material'!$A$1:$A$75,0),(MATCH(G3160,'Raw Material'!$A$1:$J$1,0))))</f>
        <v/>
      </c>
      <c r="AK3160" s="13" t="str">
        <f t="shared" si="1441"/>
        <v>YANLIŞRM</v>
      </c>
      <c r="AL3160" s="153" t="str">
        <f t="shared" si="1442"/>
        <v/>
      </c>
    </row>
    <row r="3161" spans="1:38" ht="16.5" customHeight="1" thickBot="1">
      <c r="A3161" s="163"/>
      <c r="B3161" s="170"/>
      <c r="C3161" s="171"/>
      <c r="D3161" s="156"/>
      <c r="E3161" s="156"/>
      <c r="F3161" s="176"/>
      <c r="G3161" s="157"/>
      <c r="H3161" s="158"/>
      <c r="I3161" s="158"/>
      <c r="J3161" s="158"/>
      <c r="K3161" s="33"/>
      <c r="L3161" s="180"/>
      <c r="M3161" s="180"/>
      <c r="N3161" s="82"/>
      <c r="O3161" s="186"/>
      <c r="P3161" s="103"/>
      <c r="Q3161" s="84" t="str">
        <f t="shared" si="1443"/>
        <v/>
      </c>
      <c r="R3161" s="159"/>
      <c r="S3161" s="28" t="str" cm="1">
        <f t="array" aca="1" ref="S3161" ca="1">IF(INDIRECT("A"&amp;114+$U3161)&lt;&gt;"",114+$U3161,"")</f>
        <v/>
      </c>
      <c r="T3161" s="28" t="str">
        <f t="shared" ca="1" si="1444"/>
        <v>$B</v>
      </c>
      <c r="U3161" s="29">
        <f t="shared" si="1450"/>
        <v>3036</v>
      </c>
      <c r="V3161" s="29">
        <v>253.91666666668701</v>
      </c>
      <c r="W3161" s="29">
        <f t="shared" si="1455"/>
        <v>253</v>
      </c>
      <c r="X3161" s="41" t="str" cm="1">
        <f t="array" aca="1" ref="X3161" ca="1">IFERROR(INDEX('PC&amp;PD'!$A$1:$AP$15,ROW('PC&amp;PD'!$A$15),MATCH(INDIRECT(T3161),'PC&amp;PD'!$A$1:$AP$1,0)),"")</f>
        <v/>
      </c>
      <c r="Z3161" s="155"/>
      <c r="AA3161" s="13" t="str">
        <f t="shared" si="1440"/>
        <v/>
      </c>
      <c r="AB3161" s="155"/>
      <c r="AC3161" s="13" t="str">
        <f t="shared" ca="1" si="1445"/>
        <v>$AB</v>
      </c>
      <c r="AD3161" s="13" t="str" cm="1">
        <f t="array" aca="1" ref="AD3161" ca="1">IFERROR(IF((LEFT(INDIRECT("$F"&amp;$S3161),4))="GOTS",IF($G3161="Organic","GOTS_Organic_raw",(IF($G3161="Responsible","GOTS_Responsible",(IF($G3161="No Attribute (Conventional)","GOTS_conventional",(IF($G3161="Recycled Pre/Post-Consumer","GOTS_pre_post",(IF($G3161="In-Conversion","GOTS_in_conversion",(IF($G3161="Sustainably Sourced","Sustainably_sourced",""))))))))))),IF($G3161="Organic","Organic",(IF($G3161="Responsible","Responsible",(IF($G3161="No Attribute (Conventional)","No_Attribute_Conventional",(IF($G3161="Recycled Pre/Post-Consumer","Recycled_Pre_Post_Consumer",(IF($G3161="In-Conversion","In_Conversion",(IF($G3161="Recycled Pre-Consumer","Recycled_Pre_Consumer",(IF($G3161="Recycled Post-Consumer","Recycled_Post_Consumer",(IF($G3161="Sustainably Sourced","Sustainably_sourced","")))))))))))))))),"")</f>
        <v/>
      </c>
      <c r="AE3161" s="13" t="e" cm="1">
        <f t="array" aca="1" ref="AE3161" ca="1">IF(INDIRECT("$F"&amp;$S3161)="","",IF(LEFT(INDIRECT("$F"&amp;$S3161),3)="GRS","GRS_RCS_RM",IF((LEFT(INDIRECT("$F"&amp;$S3161),3))="RCS","GRS_RCS_RM",IF(INDIRECT("$F"&amp;$S3161)="OCS (No Label)","OCS_Conversion_RM",IF(LEFT(INDIRECT("$F"&amp;$S3161),3)="OCS","OCS_RM",IF(RIGHT(INDIRECT("$F"&amp;$S3161),10)="conversion","GOTS_RM_conversion",IF((LEFT(INDIRECT("$F"&amp;$S3161),4))="GOTS","GOTS_RM","Responsible_RM")))))))</f>
        <v>#REF!</v>
      </c>
      <c r="AF3161" s="13" t="str" cm="1">
        <f t="array" aca="1" ref="AF3161" ca="1">IF($S3161="","",INDIRECT("$Z"&amp;$S3161))</f>
        <v/>
      </c>
      <c r="AG3161" s="155"/>
      <c r="AH3161" s="13" t="str" cm="1">
        <f t="array" aca="1" ref="AH3161" ca="1">IFERROR(INDIRECT("$ag"&amp;S3161),"")</f>
        <v/>
      </c>
      <c r="AI3161" s="13" t="e" cm="1">
        <f t="array" aca="1" ref="AI3161" ca="1">INDIRECT("O"&amp;S3160)</f>
        <v>#REF!</v>
      </c>
      <c r="AJ3161" s="13" t="str">
        <f>IF($I3161="","",INDEX('Raw Material'!$A$1:$J$75,MATCH(I3161,'Raw Material'!$A$1:$A$75,0),(MATCH(G3161,'Raw Material'!$A$1:$J$1,0))))</f>
        <v/>
      </c>
      <c r="AK3161" s="13" t="str">
        <f t="shared" si="1441"/>
        <v>YANLIŞRM</v>
      </c>
      <c r="AL3161" s="153" t="str">
        <f t="shared" si="1442"/>
        <v/>
      </c>
    </row>
    <row r="3162" spans="1:38" ht="16.5" customHeight="1">
      <c r="A3162" s="160" t="str">
        <f>IF(B3162="","",COUNTA($B$114:$B3162))</f>
        <v/>
      </c>
      <c r="B3162" s="164"/>
      <c r="C3162" s="165"/>
      <c r="D3162" s="183"/>
      <c r="E3162" s="183"/>
      <c r="F3162" s="172"/>
      <c r="G3162" s="212"/>
      <c r="H3162" s="206"/>
      <c r="I3162" s="206"/>
      <c r="J3162" s="206"/>
      <c r="K3162" s="31"/>
      <c r="L3162" s="177" t="str">
        <f t="shared" ref="L3162" si="1460">IF(R3162="","",LEFT(R3162,LEN(R3162)-2))</f>
        <v/>
      </c>
      <c r="M3162" s="177"/>
      <c r="N3162" s="80"/>
      <c r="O3162" s="184"/>
      <c r="P3162" s="103"/>
      <c r="Q3162" s="84" t="str">
        <f t="shared" si="1443"/>
        <v/>
      </c>
      <c r="R3162" s="159" t="str">
        <f t="shared" ref="R3162" si="1461">CONCATENATE($Q3162,Q3163,Q3164,Q3165,Q3166,Q3167,$Q3168,$Q3169,$Q3170,$Q3171,Q3172,Q3173)</f>
        <v/>
      </c>
      <c r="S3162" s="28" t="str" cm="1">
        <f t="array" aca="1" ref="S3162" ca="1">IF(INDIRECT("A"&amp;114+$U3162)&lt;&gt;"",114+$U3162,"")</f>
        <v/>
      </c>
      <c r="T3162" s="28" t="str">
        <f t="shared" ca="1" si="1444"/>
        <v>$B</v>
      </c>
      <c r="U3162" s="29">
        <f t="shared" si="1450"/>
        <v>3048</v>
      </c>
      <c r="V3162" s="29">
        <v>254.00000000002001</v>
      </c>
      <c r="W3162" s="29">
        <f t="shared" si="1455"/>
        <v>254</v>
      </c>
      <c r="X3162" s="41" t="str" cm="1">
        <f t="array" aca="1" ref="X3162" ca="1">IFERROR(INDEX('PC&amp;PD'!$A$1:$AP$15,ROW('PC&amp;PD'!$A$15),MATCH(INDIRECT(T3162),'PC&amp;PD'!$A$1:$AP$1,0)),"")</f>
        <v/>
      </c>
      <c r="Z3162" s="155" t="str">
        <f t="shared" ref="Z3162" si="1462">IFERROR(IF($F3162="OCS 100","OCS (OCS 100)",IF($F3162="OCS Blended","OCS (OCS Blended)",IF($F3162="OCS (No Label)","OCS (No Label)",IF($F3162="RCS 100","RCS (RCS 100)",IF($F3162="RCS Blended","RCS (RCS Blended)",IF($F3162="GRS","GRS (GRS)",IF($F3162="GRS (No Label)", "GRS (No Label)",IF($F3162="RDS","RDS (RDS)",IF($F3162="RWS","RWS (RWS)",IF($F3162="RAS","RAS (RAS)",IF($F3162="RMS","RMS (RMS)",IF($F3162="GOTS Organic","GOTS (Organic)",IF($F3162="GOTS Made with organic","GOTS (Made with Organic)",IF($F3162="GOTS Organic - in conversion","GOTS (Organic - In Conversion)",IF($F3162="GOTS Made with organic - in conversion","GOTS (Made with Organic - In Conversion)",""))))))))))))))),"")</f>
        <v/>
      </c>
      <c r="AA3162" s="13" t="str">
        <f t="shared" si="1440"/>
        <v/>
      </c>
      <c r="AB3162" s="155" t="str">
        <f t="shared" ref="AB3162" si="1463">IFERROR(IF($F3162="OCS 100", "OCS_100",IF($F3162="OCS Blended", "OCS_Blended",IF($F3162="OCS (No Label)", "OCS_No_Label",IF($F3162="RCS 100", "RCS_100",IF($F3162="RCS Blended","RCS_Blended",IF($F3162="GRS","GRS",IF($F3162="GRS (No Label)", "GRS_No_Label",IF($F3162="RDS","RDS",IF($F3162="RWS","RWS",IF($F3162="RMS","RMS",IF($F3162="GOTS Organic","GOTS_Organic",IF($F3162="GOTS Made with organic","GOTS_Made_with_organic",IF($F3162="GOTS Organic - in conversion","GOTS_Organic_in_Conversion",IF($F3162="GOTS Made with organic - in conversion","GOTS_Made_with_Organic_in_Conversion",IF($F3162="RAS","RAS",""))))))))))))))),"")</f>
        <v/>
      </c>
      <c r="AC3162" s="13" t="str">
        <f t="shared" ca="1" si="1445"/>
        <v>$AB</v>
      </c>
      <c r="AD3162" s="13" t="str" cm="1">
        <f t="array" aca="1" ref="AD3162" ca="1">IFERROR(IF((LEFT(INDIRECT("$F"&amp;$S3162),4))="GOTS",IF($G3162="Organic","GOTS_Organic_raw",(IF($G3162="Responsible","GOTS_Responsible",(IF($G3162="No Attribute (Conventional)","GOTS_conventional",(IF($G3162="Recycled Pre/Post-Consumer","GOTS_pre_post",(IF($G3162="In-Conversion","GOTS_in_conversion",(IF($G3162="Sustainably Sourced","Sustainably_sourced",""))))))))))),IF($G3162="Organic","Organic",(IF($G3162="Responsible","Responsible",(IF($G3162="No Attribute (Conventional)","No_Attribute_Conventional",(IF($G3162="Recycled Pre/Post-Consumer","Recycled_Pre_Post_Consumer",(IF($G3162="In-Conversion","In_Conversion",(IF($G3162="Recycled Pre-Consumer","Recycled_Pre_Consumer",(IF($G3162="Recycled Post-Consumer","Recycled_Post_Consumer",(IF($G3162="Sustainably Sourced","Sustainably_sourced","")))))))))))))))),"")</f>
        <v/>
      </c>
      <c r="AE3162" s="13" t="e" cm="1">
        <f t="array" aca="1" ref="AE3162" ca="1">IF(INDIRECT("$F"&amp;$S3162)="","",IF(LEFT(INDIRECT("$F"&amp;$S3162),3)="GRS","GRS_RCS_RM",IF((LEFT(INDIRECT("$F"&amp;$S3162),3))="RCS","GRS_RCS_RM",IF(INDIRECT("$F"&amp;$S3162)="OCS (No Label)","OCS_Conversion_RM",IF(LEFT(INDIRECT("$F"&amp;$S3162),3)="OCS","OCS_RM",IF(RIGHT(INDIRECT("$F"&amp;$S3162),10)="conversion","GOTS_RM_conversion",IF((LEFT(INDIRECT("$F"&amp;$S3162),4))="GOTS","GOTS_RM","Responsible_RM")))))))</f>
        <v>#REF!</v>
      </c>
      <c r="AF3162" s="13" t="str" cm="1">
        <f t="array" aca="1" ref="AF3162" ca="1">IF($S3162="","",INDIRECT("$Z"&amp;$S3162))</f>
        <v/>
      </c>
      <c r="AG3162" s="155" t="str">
        <f t="shared" ref="AG3162:AG3222" si="1464">IF(AND(Y3162="",Y3163="",Y3164="",Y3165="",Y3166="",Y3167="",Y3168="",Y3169="",Y3170="",Y3171="",Y3172="",Y3173=""),"",CONCATENATE(Y3162&amp;", "&amp;Y3163&amp;", "&amp;Y3164&amp;", "&amp;Y3165&amp;", "&amp;Y3166&amp;", "&amp;Y3167&amp;", "&amp;Y3168&amp;", "&amp;Y3169&amp;", "&amp;Y3170&amp;", "&amp;Y3171&amp;", "&amp;Y3172&amp;", "&amp;Y3173))</f>
        <v/>
      </c>
      <c r="AH3162" s="13" t="str" cm="1">
        <f t="array" aca="1" ref="AH3162" ca="1">IFERROR(INDIRECT("$ag"&amp;S3162),"")</f>
        <v/>
      </c>
      <c r="AI3162" s="13" t="e" cm="1">
        <f t="array" aca="1" ref="AI3162" ca="1">INDIRECT("O"&amp;S3161)</f>
        <v>#REF!</v>
      </c>
      <c r="AJ3162" s="13" t="str">
        <f>IF($I3162="","",INDEX('Raw Material'!$A$1:$J$75,MATCH(I3162,'Raw Material'!$A$1:$A$75,0),(MATCH(G3162,'Raw Material'!$A$1:$J$1,0))))</f>
        <v/>
      </c>
      <c r="AK3162" s="13" t="str">
        <f t="shared" si="1441"/>
        <v>YANLIŞRM</v>
      </c>
      <c r="AL3162" s="153" t="str">
        <f t="shared" si="1442"/>
        <v/>
      </c>
    </row>
    <row r="3163" spans="1:38" ht="16.5" customHeight="1">
      <c r="A3163" s="161"/>
      <c r="B3163" s="166"/>
      <c r="C3163" s="167"/>
      <c r="D3163" s="156"/>
      <c r="E3163" s="156"/>
      <c r="F3163" s="173"/>
      <c r="G3163" s="181"/>
      <c r="H3163" s="182"/>
      <c r="I3163" s="182"/>
      <c r="J3163" s="182"/>
      <c r="K3163" s="32"/>
      <c r="L3163" s="178"/>
      <c r="M3163" s="178"/>
      <c r="N3163" s="81"/>
      <c r="O3163" s="185"/>
      <c r="P3163" s="103"/>
      <c r="Q3163" s="84" t="str">
        <f t="shared" si="1443"/>
        <v/>
      </c>
      <c r="R3163" s="159"/>
      <c r="S3163" s="28" t="str" cm="1">
        <f t="array" aca="1" ref="S3163" ca="1">IF(INDIRECT("A"&amp;114+$U3163)&lt;&gt;"",114+$U3163,"")</f>
        <v/>
      </c>
      <c r="T3163" s="28" t="str">
        <f t="shared" ca="1" si="1444"/>
        <v>$B</v>
      </c>
      <c r="U3163" s="29">
        <f t="shared" si="1450"/>
        <v>3048</v>
      </c>
      <c r="V3163" s="29">
        <v>254.08333333335301</v>
      </c>
      <c r="W3163" s="29">
        <f t="shared" si="1455"/>
        <v>254</v>
      </c>
      <c r="X3163" s="41" t="str" cm="1">
        <f t="array" aca="1" ref="X3163" ca="1">IFERROR(INDEX('PC&amp;PD'!$A$1:$AP$15,ROW('PC&amp;PD'!$A$15),MATCH(INDIRECT(T3163),'PC&amp;PD'!$A$1:$AP$1,0)),"")</f>
        <v/>
      </c>
      <c r="Z3163" s="155"/>
      <c r="AA3163" s="13" t="str">
        <f t="shared" si="1440"/>
        <v/>
      </c>
      <c r="AB3163" s="155"/>
      <c r="AC3163" s="13" t="str">
        <f t="shared" ca="1" si="1445"/>
        <v>$AB</v>
      </c>
      <c r="AD3163" s="13" t="str" cm="1">
        <f t="array" aca="1" ref="AD3163" ca="1">IFERROR(IF((LEFT(INDIRECT("$F"&amp;$S3163),4))="GOTS",IF($G3163="Organic","GOTS_Organic_raw",(IF($G3163="Responsible","GOTS_Responsible",(IF($G3163="No Attribute (Conventional)","GOTS_conventional",(IF($G3163="Recycled Pre/Post-Consumer","GOTS_pre_post",(IF($G3163="In-Conversion","GOTS_in_conversion",(IF($G3163="Sustainably Sourced","Sustainably_sourced",""))))))))))),IF($G3163="Organic","Organic",(IF($G3163="Responsible","Responsible",(IF($G3163="No Attribute (Conventional)","No_Attribute_Conventional",(IF($G3163="Recycled Pre/Post-Consumer","Recycled_Pre_Post_Consumer",(IF($G3163="In-Conversion","In_Conversion",(IF($G3163="Recycled Pre-Consumer","Recycled_Pre_Consumer",(IF($G3163="Recycled Post-Consumer","Recycled_Post_Consumer",(IF($G3163="Sustainably Sourced","Sustainably_sourced","")))))))))))))))),"")</f>
        <v/>
      </c>
      <c r="AE3163" s="13" t="e" cm="1">
        <f t="array" aca="1" ref="AE3163" ca="1">IF(INDIRECT("$F"&amp;$S3163)="","",IF(LEFT(INDIRECT("$F"&amp;$S3163),3)="GRS","GRS_RCS_RM",IF((LEFT(INDIRECT("$F"&amp;$S3163),3))="RCS","GRS_RCS_RM",IF(INDIRECT("$F"&amp;$S3163)="OCS (No Label)","OCS_Conversion_RM",IF(LEFT(INDIRECT("$F"&amp;$S3163),3)="OCS","OCS_RM",IF(RIGHT(INDIRECT("$F"&amp;$S3163),10)="conversion","GOTS_RM_conversion",IF((LEFT(INDIRECT("$F"&amp;$S3163),4))="GOTS","GOTS_RM","Responsible_RM")))))))</f>
        <v>#REF!</v>
      </c>
      <c r="AF3163" s="13" t="str" cm="1">
        <f t="array" aca="1" ref="AF3163" ca="1">IF($S3163="","",INDIRECT("$Z"&amp;$S3163))</f>
        <v/>
      </c>
      <c r="AG3163" s="155"/>
      <c r="AH3163" s="13" t="str" cm="1">
        <f t="array" aca="1" ref="AH3163" ca="1">IFERROR(INDIRECT("$ag"&amp;S3163),"")</f>
        <v/>
      </c>
      <c r="AI3163" s="13" t="e" cm="1">
        <f t="array" aca="1" ref="AI3163" ca="1">INDIRECT("O"&amp;S3162)</f>
        <v>#REF!</v>
      </c>
      <c r="AJ3163" s="13" t="str">
        <f>IF($I3163="","",INDEX('Raw Material'!$A$1:$J$75,MATCH(I3163,'Raw Material'!$A$1:$A$75,0),(MATCH(G3163,'Raw Material'!$A$1:$J$1,0))))</f>
        <v/>
      </c>
      <c r="AK3163" s="13" t="str">
        <f t="shared" si="1441"/>
        <v>YANLIŞRM</v>
      </c>
      <c r="AL3163" s="153" t="str">
        <f t="shared" si="1442"/>
        <v/>
      </c>
    </row>
    <row r="3164" spans="1:38" ht="16.5" customHeight="1">
      <c r="A3164" s="161"/>
      <c r="B3164" s="166"/>
      <c r="C3164" s="167"/>
      <c r="D3164" s="156"/>
      <c r="E3164" s="156"/>
      <c r="F3164" s="173"/>
      <c r="G3164" s="181"/>
      <c r="H3164" s="182"/>
      <c r="I3164" s="182"/>
      <c r="J3164" s="182"/>
      <c r="K3164" s="32"/>
      <c r="L3164" s="178"/>
      <c r="M3164" s="178"/>
      <c r="N3164" s="81"/>
      <c r="O3164" s="185"/>
      <c r="P3164" s="103"/>
      <c r="Q3164" s="84" t="str">
        <f t="shared" si="1443"/>
        <v/>
      </c>
      <c r="R3164" s="159"/>
      <c r="S3164" s="28" t="str" cm="1">
        <f t="array" aca="1" ref="S3164" ca="1">IF(INDIRECT("A"&amp;114+$U3164)&lt;&gt;"",114+$U3164,"")</f>
        <v/>
      </c>
      <c r="T3164" s="28" t="str">
        <f t="shared" ca="1" si="1444"/>
        <v>$B</v>
      </c>
      <c r="U3164" s="29">
        <f t="shared" si="1450"/>
        <v>3048</v>
      </c>
      <c r="V3164" s="29">
        <v>254.16666666668701</v>
      </c>
      <c r="W3164" s="29">
        <f t="shared" si="1455"/>
        <v>254</v>
      </c>
      <c r="X3164" s="41" t="str" cm="1">
        <f t="array" aca="1" ref="X3164" ca="1">IFERROR(INDEX('PC&amp;PD'!$A$1:$AP$15,ROW('PC&amp;PD'!$A$15),MATCH(INDIRECT(T3164),'PC&amp;PD'!$A$1:$AP$1,0)),"")</f>
        <v/>
      </c>
      <c r="Z3164" s="155"/>
      <c r="AA3164" s="13" t="str">
        <f t="shared" si="1440"/>
        <v/>
      </c>
      <c r="AB3164" s="155"/>
      <c r="AC3164" s="13" t="str">
        <f t="shared" ca="1" si="1445"/>
        <v>$AB</v>
      </c>
      <c r="AD3164" s="13" t="str" cm="1">
        <f t="array" aca="1" ref="AD3164" ca="1">IFERROR(IF((LEFT(INDIRECT("$F"&amp;$S3164),4))="GOTS",IF($G3164="Organic","GOTS_Organic_raw",(IF($G3164="Responsible","GOTS_Responsible",(IF($G3164="No Attribute (Conventional)","GOTS_conventional",(IF($G3164="Recycled Pre/Post-Consumer","GOTS_pre_post",(IF($G3164="In-Conversion","GOTS_in_conversion",(IF($G3164="Sustainably Sourced","Sustainably_sourced",""))))))))))),IF($G3164="Organic","Organic",(IF($G3164="Responsible","Responsible",(IF($G3164="No Attribute (Conventional)","No_Attribute_Conventional",(IF($G3164="Recycled Pre/Post-Consumer","Recycled_Pre_Post_Consumer",(IF($G3164="In-Conversion","In_Conversion",(IF($G3164="Recycled Pre-Consumer","Recycled_Pre_Consumer",(IF($G3164="Recycled Post-Consumer","Recycled_Post_Consumer",(IF($G3164="Sustainably Sourced","Sustainably_sourced","")))))))))))))))),"")</f>
        <v/>
      </c>
      <c r="AE3164" s="13" t="e" cm="1">
        <f t="array" aca="1" ref="AE3164" ca="1">IF(INDIRECT("$F"&amp;$S3164)="","",IF(LEFT(INDIRECT("$F"&amp;$S3164),3)="GRS","GRS_RCS_RM",IF((LEFT(INDIRECT("$F"&amp;$S3164),3))="RCS","GRS_RCS_RM",IF(INDIRECT("$F"&amp;$S3164)="OCS (No Label)","OCS_Conversion_RM",IF(LEFT(INDIRECT("$F"&amp;$S3164),3)="OCS","OCS_RM",IF(RIGHT(INDIRECT("$F"&amp;$S3164),10)="conversion","GOTS_RM_conversion",IF((LEFT(INDIRECT("$F"&amp;$S3164),4))="GOTS","GOTS_RM","Responsible_RM")))))))</f>
        <v>#REF!</v>
      </c>
      <c r="AF3164" s="13" t="str" cm="1">
        <f t="array" aca="1" ref="AF3164" ca="1">IF($S3164="","",INDIRECT("$Z"&amp;$S3164))</f>
        <v/>
      </c>
      <c r="AG3164" s="155"/>
      <c r="AH3164" s="13" t="str" cm="1">
        <f t="array" aca="1" ref="AH3164" ca="1">IFERROR(INDIRECT("$ag"&amp;S3164),"")</f>
        <v/>
      </c>
      <c r="AI3164" s="13" t="e" cm="1">
        <f t="array" aca="1" ref="AI3164" ca="1">INDIRECT("O"&amp;S3163)</f>
        <v>#REF!</v>
      </c>
      <c r="AJ3164" s="13" t="str">
        <f>IF($I3164="","",INDEX('Raw Material'!$A$1:$J$75,MATCH(I3164,'Raw Material'!$A$1:$A$75,0),(MATCH(G3164,'Raw Material'!$A$1:$J$1,0))))</f>
        <v/>
      </c>
      <c r="AK3164" s="13" t="str">
        <f t="shared" si="1441"/>
        <v>YANLIŞRM</v>
      </c>
      <c r="AL3164" s="153" t="str">
        <f t="shared" si="1442"/>
        <v/>
      </c>
    </row>
    <row r="3165" spans="1:38" ht="16.5" customHeight="1">
      <c r="A3165" s="161"/>
      <c r="B3165" s="166"/>
      <c r="C3165" s="167"/>
      <c r="D3165" s="156"/>
      <c r="E3165" s="156"/>
      <c r="F3165" s="174"/>
      <c r="G3165" s="181"/>
      <c r="H3165" s="182"/>
      <c r="I3165" s="182"/>
      <c r="J3165" s="182"/>
      <c r="K3165" s="32"/>
      <c r="L3165" s="178"/>
      <c r="M3165" s="178"/>
      <c r="N3165" s="81"/>
      <c r="O3165" s="185"/>
      <c r="P3165" s="103"/>
      <c r="Q3165" s="84" t="str">
        <f t="shared" si="1443"/>
        <v/>
      </c>
      <c r="R3165" s="159"/>
      <c r="S3165" s="28" t="str" cm="1">
        <f t="array" aca="1" ref="S3165" ca="1">IF(INDIRECT("A"&amp;114+$U3165)&lt;&gt;"",114+$U3165,"")</f>
        <v/>
      </c>
      <c r="T3165" s="28" t="str">
        <f t="shared" ca="1" si="1444"/>
        <v>$B</v>
      </c>
      <c r="U3165" s="29">
        <f t="shared" si="1450"/>
        <v>3048</v>
      </c>
      <c r="V3165" s="29">
        <v>254.25000000002001</v>
      </c>
      <c r="W3165" s="29">
        <f t="shared" si="1455"/>
        <v>254</v>
      </c>
      <c r="X3165" s="41" t="str" cm="1">
        <f t="array" aca="1" ref="X3165" ca="1">IFERROR(INDEX('PC&amp;PD'!$A$1:$AP$15,ROW('PC&amp;PD'!$A$15),MATCH(INDIRECT(T3165),'PC&amp;PD'!$A$1:$AP$1,0)),"")</f>
        <v/>
      </c>
      <c r="Z3165" s="155"/>
      <c r="AA3165" s="13" t="str">
        <f t="shared" si="1440"/>
        <v/>
      </c>
      <c r="AB3165" s="155"/>
      <c r="AC3165" s="13" t="str">
        <f t="shared" ca="1" si="1445"/>
        <v>$AB</v>
      </c>
      <c r="AD3165" s="13" t="str" cm="1">
        <f t="array" aca="1" ref="AD3165" ca="1">IFERROR(IF((LEFT(INDIRECT("$F"&amp;$S3165),4))="GOTS",IF($G3165="Organic","GOTS_Organic_raw",(IF($G3165="Responsible","GOTS_Responsible",(IF($G3165="No Attribute (Conventional)","GOTS_conventional",(IF($G3165="Recycled Pre/Post-Consumer","GOTS_pre_post",(IF($G3165="In-Conversion","GOTS_in_conversion",(IF($G3165="Sustainably Sourced","Sustainably_sourced",""))))))))))),IF($G3165="Organic","Organic",(IF($G3165="Responsible","Responsible",(IF($G3165="No Attribute (Conventional)","No_Attribute_Conventional",(IF($G3165="Recycled Pre/Post-Consumer","Recycled_Pre_Post_Consumer",(IF($G3165="In-Conversion","In_Conversion",(IF($G3165="Recycled Pre-Consumer","Recycled_Pre_Consumer",(IF($G3165="Recycled Post-Consumer","Recycled_Post_Consumer",(IF($G3165="Sustainably Sourced","Sustainably_sourced","")))))))))))))))),"")</f>
        <v/>
      </c>
      <c r="AE3165" s="13" t="e" cm="1">
        <f t="array" aca="1" ref="AE3165" ca="1">IF(INDIRECT("$F"&amp;$S3165)="","",IF(LEFT(INDIRECT("$F"&amp;$S3165),3)="GRS","GRS_RCS_RM",IF((LEFT(INDIRECT("$F"&amp;$S3165),3))="RCS","GRS_RCS_RM",IF(INDIRECT("$F"&amp;$S3165)="OCS (No Label)","OCS_Conversion_RM",IF(LEFT(INDIRECT("$F"&amp;$S3165),3)="OCS","OCS_RM",IF(RIGHT(INDIRECT("$F"&amp;$S3165),10)="conversion","GOTS_RM_conversion",IF((LEFT(INDIRECT("$F"&amp;$S3165),4))="GOTS","GOTS_RM","Responsible_RM")))))))</f>
        <v>#REF!</v>
      </c>
      <c r="AF3165" s="13" t="str" cm="1">
        <f t="array" aca="1" ref="AF3165" ca="1">IF($S3165="","",INDIRECT("$Z"&amp;$S3165))</f>
        <v/>
      </c>
      <c r="AG3165" s="155"/>
      <c r="AH3165" s="13" t="str" cm="1">
        <f t="array" aca="1" ref="AH3165" ca="1">IFERROR(INDIRECT("$ag"&amp;S3165),"")</f>
        <v/>
      </c>
      <c r="AI3165" s="13" t="e" cm="1">
        <f t="array" aca="1" ref="AI3165" ca="1">INDIRECT("O"&amp;S3164)</f>
        <v>#REF!</v>
      </c>
      <c r="AJ3165" s="13" t="str">
        <f>IF($I3165="","",INDEX('Raw Material'!$A$1:$J$75,MATCH(I3165,'Raw Material'!$A$1:$A$75,0),(MATCH(G3165,'Raw Material'!$A$1:$J$1,0))))</f>
        <v/>
      </c>
      <c r="AK3165" s="13" t="str">
        <f t="shared" si="1441"/>
        <v>YANLIŞRM</v>
      </c>
      <c r="AL3165" s="153" t="str">
        <f t="shared" si="1442"/>
        <v/>
      </c>
    </row>
    <row r="3166" spans="1:38" ht="16.5" customHeight="1">
      <c r="A3166" s="161"/>
      <c r="B3166" s="166"/>
      <c r="C3166" s="167"/>
      <c r="D3166" s="156"/>
      <c r="E3166" s="156"/>
      <c r="F3166" s="174"/>
      <c r="G3166" s="181"/>
      <c r="H3166" s="182"/>
      <c r="I3166" s="182"/>
      <c r="J3166" s="182"/>
      <c r="K3166" s="32"/>
      <c r="L3166" s="178"/>
      <c r="M3166" s="178"/>
      <c r="N3166" s="81"/>
      <c r="O3166" s="185"/>
      <c r="P3166" s="103"/>
      <c r="Q3166" s="84" t="str">
        <f t="shared" si="1443"/>
        <v/>
      </c>
      <c r="R3166" s="159"/>
      <c r="S3166" s="28" t="str" cm="1">
        <f t="array" aca="1" ref="S3166" ca="1">IF(INDIRECT("A"&amp;114+$U3166)&lt;&gt;"",114+$U3166,"")</f>
        <v/>
      </c>
      <c r="T3166" s="28" t="str">
        <f t="shared" ca="1" si="1444"/>
        <v>$B</v>
      </c>
      <c r="U3166" s="29">
        <f t="shared" si="1450"/>
        <v>3048</v>
      </c>
      <c r="V3166" s="29">
        <v>254.33333333335301</v>
      </c>
      <c r="W3166" s="29">
        <f t="shared" si="1455"/>
        <v>254</v>
      </c>
      <c r="X3166" s="41" t="str" cm="1">
        <f t="array" aca="1" ref="X3166" ca="1">IFERROR(INDEX('PC&amp;PD'!$A$1:$AP$15,ROW('PC&amp;PD'!$A$15),MATCH(INDIRECT(T3166),'PC&amp;PD'!$A$1:$AP$1,0)),"")</f>
        <v/>
      </c>
      <c r="Z3166" s="155"/>
      <c r="AA3166" s="13" t="str">
        <f t="shared" si="1440"/>
        <v/>
      </c>
      <c r="AB3166" s="155"/>
      <c r="AC3166" s="13" t="str">
        <f t="shared" ca="1" si="1445"/>
        <v>$AB</v>
      </c>
      <c r="AD3166" s="13" t="str" cm="1">
        <f t="array" aca="1" ref="AD3166" ca="1">IFERROR(IF((LEFT(INDIRECT("$F"&amp;$S3166),4))="GOTS",IF($G3166="Organic","GOTS_Organic_raw",(IF($G3166="Responsible","GOTS_Responsible",(IF($G3166="No Attribute (Conventional)","GOTS_conventional",(IF($G3166="Recycled Pre/Post-Consumer","GOTS_pre_post",(IF($G3166="In-Conversion","GOTS_in_conversion",(IF($G3166="Sustainably Sourced","Sustainably_sourced",""))))))))))),IF($G3166="Organic","Organic",(IF($G3166="Responsible","Responsible",(IF($G3166="No Attribute (Conventional)","No_Attribute_Conventional",(IF($G3166="Recycled Pre/Post-Consumer","Recycled_Pre_Post_Consumer",(IF($G3166="In-Conversion","In_Conversion",(IF($G3166="Recycled Pre-Consumer","Recycled_Pre_Consumer",(IF($G3166="Recycled Post-Consumer","Recycled_Post_Consumer",(IF($G3166="Sustainably Sourced","Sustainably_sourced","")))))))))))))))),"")</f>
        <v/>
      </c>
      <c r="AE3166" s="13" t="e" cm="1">
        <f t="array" aca="1" ref="AE3166" ca="1">IF(INDIRECT("$F"&amp;$S3166)="","",IF(LEFT(INDIRECT("$F"&amp;$S3166),3)="GRS","GRS_RCS_RM",IF((LEFT(INDIRECT("$F"&amp;$S3166),3))="RCS","GRS_RCS_RM",IF(INDIRECT("$F"&amp;$S3166)="OCS (No Label)","OCS_Conversion_RM",IF(LEFT(INDIRECT("$F"&amp;$S3166),3)="OCS","OCS_RM",IF(RIGHT(INDIRECT("$F"&amp;$S3166),10)="conversion","GOTS_RM_conversion",IF((LEFT(INDIRECT("$F"&amp;$S3166),4))="GOTS","GOTS_RM","Responsible_RM")))))))</f>
        <v>#REF!</v>
      </c>
      <c r="AF3166" s="13" t="str" cm="1">
        <f t="array" aca="1" ref="AF3166" ca="1">IF($S3166="","",INDIRECT("$Z"&amp;$S3166))</f>
        <v/>
      </c>
      <c r="AG3166" s="155"/>
      <c r="AH3166" s="13" t="str" cm="1">
        <f t="array" aca="1" ref="AH3166" ca="1">IFERROR(INDIRECT("$ag"&amp;S3166),"")</f>
        <v/>
      </c>
      <c r="AI3166" s="13" t="e" cm="1">
        <f t="array" aca="1" ref="AI3166" ca="1">INDIRECT("O"&amp;S3165)</f>
        <v>#REF!</v>
      </c>
      <c r="AJ3166" s="13" t="str">
        <f>IF($I3166="","",INDEX('Raw Material'!$A$1:$J$75,MATCH(I3166,'Raw Material'!$A$1:$A$75,0),(MATCH(G3166,'Raw Material'!$A$1:$J$1,0))))</f>
        <v/>
      </c>
      <c r="AK3166" s="13" t="str">
        <f t="shared" si="1441"/>
        <v>YANLIŞRM</v>
      </c>
      <c r="AL3166" s="153" t="str">
        <f t="shared" si="1442"/>
        <v/>
      </c>
    </row>
    <row r="3167" spans="1:38" ht="16.5" customHeight="1">
      <c r="A3167" s="161"/>
      <c r="B3167" s="166"/>
      <c r="C3167" s="167"/>
      <c r="D3167" s="156"/>
      <c r="E3167" s="156"/>
      <c r="F3167" s="174"/>
      <c r="G3167" s="181"/>
      <c r="H3167" s="182"/>
      <c r="I3167" s="182"/>
      <c r="J3167" s="182"/>
      <c r="K3167" s="32"/>
      <c r="L3167" s="178"/>
      <c r="M3167" s="178"/>
      <c r="N3167" s="81"/>
      <c r="O3167" s="185"/>
      <c r="P3167" s="103"/>
      <c r="Q3167" s="84" t="str">
        <f t="shared" si="1443"/>
        <v/>
      </c>
      <c r="R3167" s="159"/>
      <c r="S3167" s="28" t="str" cm="1">
        <f t="array" aca="1" ref="S3167" ca="1">IF(INDIRECT("A"&amp;114+$U3167)&lt;&gt;"",114+$U3167,"")</f>
        <v/>
      </c>
      <c r="T3167" s="28" t="str">
        <f t="shared" ca="1" si="1444"/>
        <v>$B</v>
      </c>
      <c r="U3167" s="29">
        <f t="shared" si="1450"/>
        <v>3048</v>
      </c>
      <c r="V3167" s="29">
        <v>254.41666666668701</v>
      </c>
      <c r="W3167" s="29">
        <f t="shared" si="1455"/>
        <v>254</v>
      </c>
      <c r="X3167" s="41" t="str" cm="1">
        <f t="array" aca="1" ref="X3167" ca="1">IFERROR(INDEX('PC&amp;PD'!$A$1:$AP$15,ROW('PC&amp;PD'!$A$15),MATCH(INDIRECT(T3167),'PC&amp;PD'!$A$1:$AP$1,0)),"")</f>
        <v/>
      </c>
      <c r="Z3167" s="155"/>
      <c r="AA3167" s="13" t="str">
        <f t="shared" si="1440"/>
        <v/>
      </c>
      <c r="AB3167" s="155"/>
      <c r="AC3167" s="13" t="str">
        <f t="shared" ca="1" si="1445"/>
        <v>$AB</v>
      </c>
      <c r="AD3167" s="13" t="str" cm="1">
        <f t="array" aca="1" ref="AD3167" ca="1">IFERROR(IF((LEFT(INDIRECT("$F"&amp;$S3167),4))="GOTS",IF($G3167="Organic","GOTS_Organic_raw",(IF($G3167="Responsible","GOTS_Responsible",(IF($G3167="No Attribute (Conventional)","GOTS_conventional",(IF($G3167="Recycled Pre/Post-Consumer","GOTS_pre_post",(IF($G3167="In-Conversion","GOTS_in_conversion",(IF($G3167="Sustainably Sourced","Sustainably_sourced",""))))))))))),IF($G3167="Organic","Organic",(IF($G3167="Responsible","Responsible",(IF($G3167="No Attribute (Conventional)","No_Attribute_Conventional",(IF($G3167="Recycled Pre/Post-Consumer","Recycled_Pre_Post_Consumer",(IF($G3167="In-Conversion","In_Conversion",(IF($G3167="Recycled Pre-Consumer","Recycled_Pre_Consumer",(IF($G3167="Recycled Post-Consumer","Recycled_Post_Consumer",(IF($G3167="Sustainably Sourced","Sustainably_sourced","")))))))))))))))),"")</f>
        <v/>
      </c>
      <c r="AE3167" s="13" t="e" cm="1">
        <f t="array" aca="1" ref="AE3167" ca="1">IF(INDIRECT("$F"&amp;$S3167)="","",IF(LEFT(INDIRECT("$F"&amp;$S3167),3)="GRS","GRS_RCS_RM",IF((LEFT(INDIRECT("$F"&amp;$S3167),3))="RCS","GRS_RCS_RM",IF(INDIRECT("$F"&amp;$S3167)="OCS (No Label)","OCS_Conversion_RM",IF(LEFT(INDIRECT("$F"&amp;$S3167),3)="OCS","OCS_RM",IF(RIGHT(INDIRECT("$F"&amp;$S3167),10)="conversion","GOTS_RM_conversion",IF((LEFT(INDIRECT("$F"&amp;$S3167),4))="GOTS","GOTS_RM","Responsible_RM")))))))</f>
        <v>#REF!</v>
      </c>
      <c r="AF3167" s="13" t="str" cm="1">
        <f t="array" aca="1" ref="AF3167" ca="1">IF($S3167="","",INDIRECT("$Z"&amp;$S3167))</f>
        <v/>
      </c>
      <c r="AG3167" s="155"/>
      <c r="AH3167" s="13" t="str" cm="1">
        <f t="array" aca="1" ref="AH3167" ca="1">IFERROR(INDIRECT("$ag"&amp;S3167),"")</f>
        <v/>
      </c>
      <c r="AI3167" s="13" t="e" cm="1">
        <f t="array" aca="1" ref="AI3167" ca="1">INDIRECT("O"&amp;S3166)</f>
        <v>#REF!</v>
      </c>
      <c r="AJ3167" s="13" t="str">
        <f>IF($I3167="","",INDEX('Raw Material'!$A$1:$J$75,MATCH(I3167,'Raw Material'!$A$1:$A$75,0),(MATCH(G3167,'Raw Material'!$A$1:$J$1,0))))</f>
        <v/>
      </c>
      <c r="AK3167" s="13" t="str">
        <f t="shared" si="1441"/>
        <v>YANLIŞRM</v>
      </c>
      <c r="AL3167" s="153" t="str">
        <f t="shared" si="1442"/>
        <v/>
      </c>
    </row>
    <row r="3168" spans="1:38" ht="16.5" customHeight="1">
      <c r="A3168" s="162"/>
      <c r="B3168" s="168"/>
      <c r="C3168" s="169"/>
      <c r="D3168" s="156"/>
      <c r="E3168" s="156"/>
      <c r="F3168" s="175"/>
      <c r="G3168" s="181"/>
      <c r="H3168" s="182"/>
      <c r="I3168" s="182"/>
      <c r="J3168" s="182"/>
      <c r="K3168" s="32"/>
      <c r="L3168" s="179"/>
      <c r="M3168" s="179"/>
      <c r="N3168" s="81"/>
      <c r="O3168" s="185"/>
      <c r="P3168" s="103"/>
      <c r="Q3168" s="84" t="str">
        <f t="shared" si="1443"/>
        <v/>
      </c>
      <c r="R3168" s="159"/>
      <c r="S3168" s="28" t="str" cm="1">
        <f t="array" aca="1" ref="S3168" ca="1">IF(INDIRECT("A"&amp;114+$U3168)&lt;&gt;"",114+$U3168,"")</f>
        <v/>
      </c>
      <c r="T3168" s="28" t="str">
        <f t="shared" ca="1" si="1444"/>
        <v>$B</v>
      </c>
      <c r="U3168" s="29">
        <f t="shared" si="1450"/>
        <v>3048</v>
      </c>
      <c r="V3168" s="29">
        <v>254.50000000002001</v>
      </c>
      <c r="W3168" s="29">
        <f t="shared" si="1455"/>
        <v>254</v>
      </c>
      <c r="X3168" s="41" t="str" cm="1">
        <f t="array" aca="1" ref="X3168" ca="1">IFERROR(INDEX('PC&amp;PD'!$A$1:$AP$15,ROW('PC&amp;PD'!$A$15),MATCH(INDIRECT(T3168),'PC&amp;PD'!$A$1:$AP$1,0)),"")</f>
        <v/>
      </c>
      <c r="Z3168" s="155"/>
      <c r="AA3168" s="13" t="str">
        <f t="shared" si="1440"/>
        <v/>
      </c>
      <c r="AB3168" s="155"/>
      <c r="AC3168" s="13" t="str">
        <f t="shared" ca="1" si="1445"/>
        <v>$AB</v>
      </c>
      <c r="AD3168" s="13" t="str" cm="1">
        <f t="array" aca="1" ref="AD3168" ca="1">IFERROR(IF((LEFT(INDIRECT("$F"&amp;$S3168),4))="GOTS",IF($G3168="Organic","GOTS_Organic_raw",(IF($G3168="Responsible","GOTS_Responsible",(IF($G3168="No Attribute (Conventional)","GOTS_conventional",(IF($G3168="Recycled Pre/Post-Consumer","GOTS_pre_post",(IF($G3168="In-Conversion","GOTS_in_conversion",(IF($G3168="Sustainably Sourced","Sustainably_sourced",""))))))))))),IF($G3168="Organic","Organic",(IF($G3168="Responsible","Responsible",(IF($G3168="No Attribute (Conventional)","No_Attribute_Conventional",(IF($G3168="Recycled Pre/Post-Consumer","Recycled_Pre_Post_Consumer",(IF($G3168="In-Conversion","In_Conversion",(IF($G3168="Recycled Pre-Consumer","Recycled_Pre_Consumer",(IF($G3168="Recycled Post-Consumer","Recycled_Post_Consumer",(IF($G3168="Sustainably Sourced","Sustainably_sourced","")))))))))))))))),"")</f>
        <v/>
      </c>
      <c r="AE3168" s="13" t="e" cm="1">
        <f t="array" aca="1" ref="AE3168" ca="1">IF(INDIRECT("$F"&amp;$S3168)="","",IF(LEFT(INDIRECT("$F"&amp;$S3168),3)="GRS","GRS_RCS_RM",IF((LEFT(INDIRECT("$F"&amp;$S3168),3))="RCS","GRS_RCS_RM",IF(INDIRECT("$F"&amp;$S3168)="OCS (No Label)","OCS_Conversion_RM",IF(LEFT(INDIRECT("$F"&amp;$S3168),3)="OCS","OCS_RM",IF(RIGHT(INDIRECT("$F"&amp;$S3168),10)="conversion","GOTS_RM_conversion",IF((LEFT(INDIRECT("$F"&amp;$S3168),4))="GOTS","GOTS_RM","Responsible_RM")))))))</f>
        <v>#REF!</v>
      </c>
      <c r="AF3168" s="13" t="str" cm="1">
        <f t="array" aca="1" ref="AF3168" ca="1">IF($S3168="","",INDIRECT("$Z"&amp;$S3168))</f>
        <v/>
      </c>
      <c r="AG3168" s="155"/>
      <c r="AH3168" s="13" t="str" cm="1">
        <f t="array" aca="1" ref="AH3168" ca="1">IFERROR(INDIRECT("$ag"&amp;S3168),"")</f>
        <v/>
      </c>
      <c r="AI3168" s="13" t="e" cm="1">
        <f t="array" aca="1" ref="AI3168" ca="1">INDIRECT("O"&amp;S3167)</f>
        <v>#REF!</v>
      </c>
      <c r="AJ3168" s="13" t="str">
        <f>IF($I3168="","",INDEX('Raw Material'!$A$1:$J$75,MATCH(I3168,'Raw Material'!$A$1:$A$75,0),(MATCH(G3168,'Raw Material'!$A$1:$J$1,0))))</f>
        <v/>
      </c>
      <c r="AK3168" s="13" t="str">
        <f t="shared" si="1441"/>
        <v>YANLIŞRM</v>
      </c>
      <c r="AL3168" s="153" t="str">
        <f t="shared" si="1442"/>
        <v/>
      </c>
    </row>
    <row r="3169" spans="1:38" ht="16.5" customHeight="1">
      <c r="A3169" s="162"/>
      <c r="B3169" s="168"/>
      <c r="C3169" s="169"/>
      <c r="D3169" s="156"/>
      <c r="E3169" s="156"/>
      <c r="F3169" s="175"/>
      <c r="G3169" s="181"/>
      <c r="H3169" s="182"/>
      <c r="I3169" s="182"/>
      <c r="J3169" s="182"/>
      <c r="K3169" s="32"/>
      <c r="L3169" s="179"/>
      <c r="M3169" s="179"/>
      <c r="N3169" s="81"/>
      <c r="O3169" s="185"/>
      <c r="P3169" s="103"/>
      <c r="Q3169" s="84" t="str">
        <f t="shared" si="1443"/>
        <v/>
      </c>
      <c r="R3169" s="159"/>
      <c r="S3169" s="28" t="str" cm="1">
        <f t="array" aca="1" ref="S3169" ca="1">IF(INDIRECT("A"&amp;114+$U3169)&lt;&gt;"",114+$U3169,"")</f>
        <v/>
      </c>
      <c r="T3169" s="28" t="str">
        <f t="shared" ca="1" si="1444"/>
        <v>$B</v>
      </c>
      <c r="U3169" s="29">
        <f t="shared" si="1450"/>
        <v>3048</v>
      </c>
      <c r="V3169" s="29">
        <v>254.58333333335301</v>
      </c>
      <c r="W3169" s="29">
        <f t="shared" si="1455"/>
        <v>254</v>
      </c>
      <c r="X3169" s="41" t="str" cm="1">
        <f t="array" aca="1" ref="X3169" ca="1">IFERROR(INDEX('PC&amp;PD'!$A$1:$AP$15,ROW('PC&amp;PD'!$A$15),MATCH(INDIRECT(T3169),'PC&amp;PD'!$A$1:$AP$1,0)),"")</f>
        <v/>
      </c>
      <c r="Z3169" s="155"/>
      <c r="AA3169" s="13" t="str">
        <f t="shared" si="1440"/>
        <v/>
      </c>
      <c r="AB3169" s="155"/>
      <c r="AC3169" s="13" t="str">
        <f t="shared" ca="1" si="1445"/>
        <v>$AB</v>
      </c>
      <c r="AD3169" s="13" t="str" cm="1">
        <f t="array" aca="1" ref="AD3169" ca="1">IFERROR(IF((LEFT(INDIRECT("$F"&amp;$S3169),4))="GOTS",IF($G3169="Organic","GOTS_Organic_raw",(IF($G3169="Responsible","GOTS_Responsible",(IF($G3169="No Attribute (Conventional)","GOTS_conventional",(IF($G3169="Recycled Pre/Post-Consumer","GOTS_pre_post",(IF($G3169="In-Conversion","GOTS_in_conversion",(IF($G3169="Sustainably Sourced","Sustainably_sourced",""))))))))))),IF($G3169="Organic","Organic",(IF($G3169="Responsible","Responsible",(IF($G3169="No Attribute (Conventional)","No_Attribute_Conventional",(IF($G3169="Recycled Pre/Post-Consumer","Recycled_Pre_Post_Consumer",(IF($G3169="In-Conversion","In_Conversion",(IF($G3169="Recycled Pre-Consumer","Recycled_Pre_Consumer",(IF($G3169="Recycled Post-Consumer","Recycled_Post_Consumer",(IF($G3169="Sustainably Sourced","Sustainably_sourced","")))))))))))))))),"")</f>
        <v/>
      </c>
      <c r="AE3169" s="13" t="e" cm="1">
        <f t="array" aca="1" ref="AE3169" ca="1">IF(INDIRECT("$F"&amp;$S3169)="","",IF(LEFT(INDIRECT("$F"&amp;$S3169),3)="GRS","GRS_RCS_RM",IF((LEFT(INDIRECT("$F"&amp;$S3169),3))="RCS","GRS_RCS_RM",IF(INDIRECT("$F"&amp;$S3169)="OCS (No Label)","OCS_Conversion_RM",IF(LEFT(INDIRECT("$F"&amp;$S3169),3)="OCS","OCS_RM",IF(RIGHT(INDIRECT("$F"&amp;$S3169),10)="conversion","GOTS_RM_conversion",IF((LEFT(INDIRECT("$F"&amp;$S3169),4))="GOTS","GOTS_RM","Responsible_RM")))))))</f>
        <v>#REF!</v>
      </c>
      <c r="AF3169" s="13" t="str" cm="1">
        <f t="array" aca="1" ref="AF3169" ca="1">IF($S3169="","",INDIRECT("$Z"&amp;$S3169))</f>
        <v/>
      </c>
      <c r="AG3169" s="155"/>
      <c r="AH3169" s="13" t="str" cm="1">
        <f t="array" aca="1" ref="AH3169" ca="1">IFERROR(INDIRECT("$ag"&amp;S3169),"")</f>
        <v/>
      </c>
      <c r="AI3169" s="13" t="e" cm="1">
        <f t="array" aca="1" ref="AI3169" ca="1">INDIRECT("O"&amp;S3168)</f>
        <v>#REF!</v>
      </c>
      <c r="AJ3169" s="13" t="str">
        <f>IF($I3169="","",INDEX('Raw Material'!$A$1:$J$75,MATCH(I3169,'Raw Material'!$A$1:$A$75,0),(MATCH(G3169,'Raw Material'!$A$1:$J$1,0))))</f>
        <v/>
      </c>
      <c r="AK3169" s="13" t="str">
        <f t="shared" si="1441"/>
        <v>YANLIŞRM</v>
      </c>
      <c r="AL3169" s="153" t="str">
        <f t="shared" si="1442"/>
        <v/>
      </c>
    </row>
    <row r="3170" spans="1:38" ht="16.5" customHeight="1">
      <c r="A3170" s="162"/>
      <c r="B3170" s="168"/>
      <c r="C3170" s="169"/>
      <c r="D3170" s="156"/>
      <c r="E3170" s="156"/>
      <c r="F3170" s="175"/>
      <c r="G3170" s="181"/>
      <c r="H3170" s="182"/>
      <c r="I3170" s="182"/>
      <c r="J3170" s="182"/>
      <c r="K3170" s="32"/>
      <c r="L3170" s="179"/>
      <c r="M3170" s="179"/>
      <c r="N3170" s="81"/>
      <c r="O3170" s="185"/>
      <c r="P3170" s="103"/>
      <c r="Q3170" s="84" t="str">
        <f t="shared" si="1443"/>
        <v/>
      </c>
      <c r="R3170" s="159"/>
      <c r="S3170" s="28" t="str" cm="1">
        <f t="array" aca="1" ref="S3170" ca="1">IF(INDIRECT("A"&amp;114+$U3170)&lt;&gt;"",114+$U3170,"")</f>
        <v/>
      </c>
      <c r="T3170" s="28" t="str">
        <f t="shared" ca="1" si="1444"/>
        <v>$B</v>
      </c>
      <c r="U3170" s="29">
        <f t="shared" si="1450"/>
        <v>3048</v>
      </c>
      <c r="V3170" s="29">
        <v>254.66666666668701</v>
      </c>
      <c r="W3170" s="29">
        <f t="shared" si="1455"/>
        <v>254</v>
      </c>
      <c r="X3170" s="41" t="str" cm="1">
        <f t="array" aca="1" ref="X3170" ca="1">IFERROR(INDEX('PC&amp;PD'!$A$1:$AP$15,ROW('PC&amp;PD'!$A$15),MATCH(INDIRECT(T3170),'PC&amp;PD'!$A$1:$AP$1,0)),"")</f>
        <v/>
      </c>
      <c r="Z3170" s="155"/>
      <c r="AA3170" s="13" t="str">
        <f t="shared" si="1440"/>
        <v/>
      </c>
      <c r="AB3170" s="155"/>
      <c r="AC3170" s="13" t="str">
        <f t="shared" ca="1" si="1445"/>
        <v>$AB</v>
      </c>
      <c r="AD3170" s="13" t="str" cm="1">
        <f t="array" aca="1" ref="AD3170" ca="1">IFERROR(IF((LEFT(INDIRECT("$F"&amp;$S3170),4))="GOTS",IF($G3170="Organic","GOTS_Organic_raw",(IF($G3170="Responsible","GOTS_Responsible",(IF($G3170="No Attribute (Conventional)","GOTS_conventional",(IF($G3170="Recycled Pre/Post-Consumer","GOTS_pre_post",(IF($G3170="In-Conversion","GOTS_in_conversion",(IF($G3170="Sustainably Sourced","Sustainably_sourced",""))))))))))),IF($G3170="Organic","Organic",(IF($G3170="Responsible","Responsible",(IF($G3170="No Attribute (Conventional)","No_Attribute_Conventional",(IF($G3170="Recycled Pre/Post-Consumer","Recycled_Pre_Post_Consumer",(IF($G3170="In-Conversion","In_Conversion",(IF($G3170="Recycled Pre-Consumer","Recycled_Pre_Consumer",(IF($G3170="Recycled Post-Consumer","Recycled_Post_Consumer",(IF($G3170="Sustainably Sourced","Sustainably_sourced","")))))))))))))))),"")</f>
        <v/>
      </c>
      <c r="AE3170" s="13" t="e" cm="1">
        <f t="array" aca="1" ref="AE3170" ca="1">IF(INDIRECT("$F"&amp;$S3170)="","",IF(LEFT(INDIRECT("$F"&amp;$S3170),3)="GRS","GRS_RCS_RM",IF((LEFT(INDIRECT("$F"&amp;$S3170),3))="RCS","GRS_RCS_RM",IF(INDIRECT("$F"&amp;$S3170)="OCS (No Label)","OCS_Conversion_RM",IF(LEFT(INDIRECT("$F"&amp;$S3170),3)="OCS","OCS_RM",IF(RIGHT(INDIRECT("$F"&amp;$S3170),10)="conversion","GOTS_RM_conversion",IF((LEFT(INDIRECT("$F"&amp;$S3170),4))="GOTS","GOTS_RM","Responsible_RM")))))))</f>
        <v>#REF!</v>
      </c>
      <c r="AF3170" s="13" t="str" cm="1">
        <f t="array" aca="1" ref="AF3170" ca="1">IF($S3170="","",INDIRECT("$Z"&amp;$S3170))</f>
        <v/>
      </c>
      <c r="AG3170" s="155"/>
      <c r="AH3170" s="13" t="str" cm="1">
        <f t="array" aca="1" ref="AH3170" ca="1">IFERROR(INDIRECT("$ag"&amp;S3170),"")</f>
        <v/>
      </c>
      <c r="AI3170" s="13" t="e" cm="1">
        <f t="array" aca="1" ref="AI3170" ca="1">INDIRECT("O"&amp;S3169)</f>
        <v>#REF!</v>
      </c>
      <c r="AJ3170" s="13" t="str">
        <f>IF($I3170="","",INDEX('Raw Material'!$A$1:$J$75,MATCH(I3170,'Raw Material'!$A$1:$A$75,0),(MATCH(G3170,'Raw Material'!$A$1:$J$1,0))))</f>
        <v/>
      </c>
      <c r="AK3170" s="13" t="str">
        <f t="shared" si="1441"/>
        <v>YANLIŞRM</v>
      </c>
      <c r="AL3170" s="153" t="str">
        <f t="shared" si="1442"/>
        <v/>
      </c>
    </row>
    <row r="3171" spans="1:38" ht="16.5" customHeight="1">
      <c r="A3171" s="162"/>
      <c r="B3171" s="168"/>
      <c r="C3171" s="169"/>
      <c r="D3171" s="156"/>
      <c r="E3171" s="156"/>
      <c r="F3171" s="175"/>
      <c r="G3171" s="181"/>
      <c r="H3171" s="182"/>
      <c r="I3171" s="182"/>
      <c r="J3171" s="182"/>
      <c r="K3171" s="32"/>
      <c r="L3171" s="179"/>
      <c r="M3171" s="179"/>
      <c r="N3171" s="81"/>
      <c r="O3171" s="185"/>
      <c r="P3171" s="103"/>
      <c r="Q3171" s="84" t="str">
        <f t="shared" si="1443"/>
        <v/>
      </c>
      <c r="R3171" s="159"/>
      <c r="S3171" s="28" t="str" cm="1">
        <f t="array" aca="1" ref="S3171" ca="1">IF(INDIRECT("A"&amp;114+$U3171)&lt;&gt;"",114+$U3171,"")</f>
        <v/>
      </c>
      <c r="T3171" s="28" t="str">
        <f t="shared" ca="1" si="1444"/>
        <v>$B</v>
      </c>
      <c r="U3171" s="29">
        <f t="shared" si="1450"/>
        <v>3048</v>
      </c>
      <c r="V3171" s="29">
        <v>254.75000000002001</v>
      </c>
      <c r="W3171" s="29">
        <f t="shared" si="1455"/>
        <v>254</v>
      </c>
      <c r="X3171" s="41" t="str" cm="1">
        <f t="array" aca="1" ref="X3171" ca="1">IFERROR(INDEX('PC&amp;PD'!$A$1:$AP$15,ROW('PC&amp;PD'!$A$15),MATCH(INDIRECT(T3171),'PC&amp;PD'!$A$1:$AP$1,0)),"")</f>
        <v/>
      </c>
      <c r="Z3171" s="155"/>
      <c r="AA3171" s="13" t="str">
        <f t="shared" si="1440"/>
        <v/>
      </c>
      <c r="AB3171" s="155"/>
      <c r="AC3171" s="13" t="str">
        <f t="shared" ca="1" si="1445"/>
        <v>$AB</v>
      </c>
      <c r="AD3171" s="13" t="str" cm="1">
        <f t="array" aca="1" ref="AD3171" ca="1">IFERROR(IF((LEFT(INDIRECT("$F"&amp;$S3171),4))="GOTS",IF($G3171="Organic","GOTS_Organic_raw",(IF($G3171="Responsible","GOTS_Responsible",(IF($G3171="No Attribute (Conventional)","GOTS_conventional",(IF($G3171="Recycled Pre/Post-Consumer","GOTS_pre_post",(IF($G3171="In-Conversion","GOTS_in_conversion",(IF($G3171="Sustainably Sourced","Sustainably_sourced",""))))))))))),IF($G3171="Organic","Organic",(IF($G3171="Responsible","Responsible",(IF($G3171="No Attribute (Conventional)","No_Attribute_Conventional",(IF($G3171="Recycled Pre/Post-Consumer","Recycled_Pre_Post_Consumer",(IF($G3171="In-Conversion","In_Conversion",(IF($G3171="Recycled Pre-Consumer","Recycled_Pre_Consumer",(IF($G3171="Recycled Post-Consumer","Recycled_Post_Consumer",(IF($G3171="Sustainably Sourced","Sustainably_sourced","")))))))))))))))),"")</f>
        <v/>
      </c>
      <c r="AE3171" s="13" t="e" cm="1">
        <f t="array" aca="1" ref="AE3171" ca="1">IF(INDIRECT("$F"&amp;$S3171)="","",IF(LEFT(INDIRECT("$F"&amp;$S3171),3)="GRS","GRS_RCS_RM",IF((LEFT(INDIRECT("$F"&amp;$S3171),3))="RCS","GRS_RCS_RM",IF(INDIRECT("$F"&amp;$S3171)="OCS (No Label)","OCS_Conversion_RM",IF(LEFT(INDIRECT("$F"&amp;$S3171),3)="OCS","OCS_RM",IF(RIGHT(INDIRECT("$F"&amp;$S3171),10)="conversion","GOTS_RM_conversion",IF((LEFT(INDIRECT("$F"&amp;$S3171),4))="GOTS","GOTS_RM","Responsible_RM")))))))</f>
        <v>#REF!</v>
      </c>
      <c r="AF3171" s="13" t="str" cm="1">
        <f t="array" aca="1" ref="AF3171" ca="1">IF($S3171="","",INDIRECT("$Z"&amp;$S3171))</f>
        <v/>
      </c>
      <c r="AG3171" s="155"/>
      <c r="AH3171" s="13" t="str" cm="1">
        <f t="array" aca="1" ref="AH3171" ca="1">IFERROR(INDIRECT("$ag"&amp;S3171),"")</f>
        <v/>
      </c>
      <c r="AI3171" s="13" t="e" cm="1">
        <f t="array" aca="1" ref="AI3171" ca="1">INDIRECT("O"&amp;S3170)</f>
        <v>#REF!</v>
      </c>
      <c r="AJ3171" s="13" t="str">
        <f>IF($I3171="","",INDEX('Raw Material'!$A$1:$J$75,MATCH(I3171,'Raw Material'!$A$1:$A$75,0),(MATCH(G3171,'Raw Material'!$A$1:$J$1,0))))</f>
        <v/>
      </c>
      <c r="AK3171" s="13" t="str">
        <f t="shared" si="1441"/>
        <v>YANLIŞRM</v>
      </c>
      <c r="AL3171" s="153" t="str">
        <f t="shared" si="1442"/>
        <v/>
      </c>
    </row>
    <row r="3172" spans="1:38" ht="16.5" customHeight="1">
      <c r="A3172" s="162"/>
      <c r="B3172" s="168"/>
      <c r="C3172" s="169"/>
      <c r="D3172" s="156"/>
      <c r="E3172" s="156"/>
      <c r="F3172" s="175"/>
      <c r="G3172" s="181"/>
      <c r="H3172" s="182"/>
      <c r="I3172" s="182"/>
      <c r="J3172" s="182"/>
      <c r="K3172" s="32"/>
      <c r="L3172" s="179"/>
      <c r="M3172" s="179"/>
      <c r="N3172" s="81"/>
      <c r="O3172" s="185"/>
      <c r="P3172" s="103"/>
      <c r="Q3172" s="84" t="str">
        <f t="shared" si="1443"/>
        <v/>
      </c>
      <c r="R3172" s="159"/>
      <c r="S3172" s="28" t="str" cm="1">
        <f t="array" aca="1" ref="S3172" ca="1">IF(INDIRECT("A"&amp;114+$U3172)&lt;&gt;"",114+$U3172,"")</f>
        <v/>
      </c>
      <c r="T3172" s="28" t="str">
        <f t="shared" ca="1" si="1444"/>
        <v>$B</v>
      </c>
      <c r="U3172" s="29">
        <f t="shared" si="1450"/>
        <v>3048</v>
      </c>
      <c r="V3172" s="29">
        <v>254.83333333335301</v>
      </c>
      <c r="W3172" s="29">
        <f t="shared" si="1455"/>
        <v>254</v>
      </c>
      <c r="X3172" s="41" t="str" cm="1">
        <f t="array" aca="1" ref="X3172" ca="1">IFERROR(INDEX('PC&amp;PD'!$A$1:$AP$15,ROW('PC&amp;PD'!$A$15),MATCH(INDIRECT(T3172),'PC&amp;PD'!$A$1:$AP$1,0)),"")</f>
        <v/>
      </c>
      <c r="Z3172" s="155"/>
      <c r="AA3172" s="13" t="str">
        <f t="shared" si="1440"/>
        <v/>
      </c>
      <c r="AB3172" s="155"/>
      <c r="AC3172" s="13" t="str">
        <f t="shared" ca="1" si="1445"/>
        <v>$AB</v>
      </c>
      <c r="AD3172" s="13" t="str" cm="1">
        <f t="array" aca="1" ref="AD3172" ca="1">IFERROR(IF((LEFT(INDIRECT("$F"&amp;$S3172),4))="GOTS",IF($G3172="Organic","GOTS_Organic_raw",(IF($G3172="Responsible","GOTS_Responsible",(IF($G3172="No Attribute (Conventional)","GOTS_conventional",(IF($G3172="Recycled Pre/Post-Consumer","GOTS_pre_post",(IF($G3172="In-Conversion","GOTS_in_conversion",(IF($G3172="Sustainably Sourced","Sustainably_sourced",""))))))))))),IF($G3172="Organic","Organic",(IF($G3172="Responsible","Responsible",(IF($G3172="No Attribute (Conventional)","No_Attribute_Conventional",(IF($G3172="Recycled Pre/Post-Consumer","Recycled_Pre_Post_Consumer",(IF($G3172="In-Conversion","In_Conversion",(IF($G3172="Recycled Pre-Consumer","Recycled_Pre_Consumer",(IF($G3172="Recycled Post-Consumer","Recycled_Post_Consumer",(IF($G3172="Sustainably Sourced","Sustainably_sourced","")))))))))))))))),"")</f>
        <v/>
      </c>
      <c r="AE3172" s="13" t="e" cm="1">
        <f t="array" aca="1" ref="AE3172" ca="1">IF(INDIRECT("$F"&amp;$S3172)="","",IF(LEFT(INDIRECT("$F"&amp;$S3172),3)="GRS","GRS_RCS_RM",IF((LEFT(INDIRECT("$F"&amp;$S3172),3))="RCS","GRS_RCS_RM",IF(INDIRECT("$F"&amp;$S3172)="OCS (No Label)","OCS_Conversion_RM",IF(LEFT(INDIRECT("$F"&amp;$S3172),3)="OCS","OCS_RM",IF(RIGHT(INDIRECT("$F"&amp;$S3172),10)="conversion","GOTS_RM_conversion",IF((LEFT(INDIRECT("$F"&amp;$S3172),4))="GOTS","GOTS_RM","Responsible_RM")))))))</f>
        <v>#REF!</v>
      </c>
      <c r="AF3172" s="13" t="str" cm="1">
        <f t="array" aca="1" ref="AF3172" ca="1">IF($S3172="","",INDIRECT("$Z"&amp;$S3172))</f>
        <v/>
      </c>
      <c r="AG3172" s="155"/>
      <c r="AH3172" s="13" t="str" cm="1">
        <f t="array" aca="1" ref="AH3172" ca="1">IFERROR(INDIRECT("$ag"&amp;S3172),"")</f>
        <v/>
      </c>
      <c r="AI3172" s="13" t="e" cm="1">
        <f t="array" aca="1" ref="AI3172" ca="1">INDIRECT("O"&amp;S3171)</f>
        <v>#REF!</v>
      </c>
      <c r="AJ3172" s="13" t="str">
        <f>IF($I3172="","",INDEX('Raw Material'!$A$1:$J$75,MATCH(I3172,'Raw Material'!$A$1:$A$75,0),(MATCH(G3172,'Raw Material'!$A$1:$J$1,0))))</f>
        <v/>
      </c>
      <c r="AK3172" s="13" t="str">
        <f t="shared" si="1441"/>
        <v>YANLIŞRM</v>
      </c>
      <c r="AL3172" s="153" t="str">
        <f t="shared" si="1442"/>
        <v/>
      </c>
    </row>
    <row r="3173" spans="1:38" ht="16.5" customHeight="1" thickBot="1">
      <c r="A3173" s="163"/>
      <c r="B3173" s="170"/>
      <c r="C3173" s="171"/>
      <c r="D3173" s="156"/>
      <c r="E3173" s="156"/>
      <c r="F3173" s="176"/>
      <c r="G3173" s="157"/>
      <c r="H3173" s="158"/>
      <c r="I3173" s="158"/>
      <c r="J3173" s="158"/>
      <c r="K3173" s="33"/>
      <c r="L3173" s="180"/>
      <c r="M3173" s="180"/>
      <c r="N3173" s="82"/>
      <c r="O3173" s="186"/>
      <c r="P3173" s="103"/>
      <c r="Q3173" s="84" t="str">
        <f t="shared" si="1443"/>
        <v/>
      </c>
      <c r="R3173" s="159"/>
      <c r="S3173" s="28" t="str" cm="1">
        <f t="array" aca="1" ref="S3173" ca="1">IF(INDIRECT("A"&amp;114+$U3173)&lt;&gt;"",114+$U3173,"")</f>
        <v/>
      </c>
      <c r="T3173" s="28" t="str">
        <f t="shared" ca="1" si="1444"/>
        <v>$B</v>
      </c>
      <c r="U3173" s="29">
        <f t="shared" si="1450"/>
        <v>3048</v>
      </c>
      <c r="V3173" s="29">
        <v>254.91666666668701</v>
      </c>
      <c r="W3173" s="29">
        <f t="shared" si="1455"/>
        <v>254</v>
      </c>
      <c r="X3173" s="41" t="str" cm="1">
        <f t="array" aca="1" ref="X3173" ca="1">IFERROR(INDEX('PC&amp;PD'!$A$1:$AP$15,ROW('PC&amp;PD'!$A$15),MATCH(INDIRECT(T3173),'PC&amp;PD'!$A$1:$AP$1,0)),"")</f>
        <v/>
      </c>
      <c r="Z3173" s="155"/>
      <c r="AA3173" s="13" t="str">
        <f t="shared" si="1440"/>
        <v/>
      </c>
      <c r="AB3173" s="155"/>
      <c r="AC3173" s="13" t="str">
        <f t="shared" ca="1" si="1445"/>
        <v>$AB</v>
      </c>
      <c r="AD3173" s="13" t="str" cm="1">
        <f t="array" aca="1" ref="AD3173" ca="1">IFERROR(IF((LEFT(INDIRECT("$F"&amp;$S3173),4))="GOTS",IF($G3173="Organic","GOTS_Organic_raw",(IF($G3173="Responsible","GOTS_Responsible",(IF($G3173="No Attribute (Conventional)","GOTS_conventional",(IF($G3173="Recycled Pre/Post-Consumer","GOTS_pre_post",(IF($G3173="In-Conversion","GOTS_in_conversion",(IF($G3173="Sustainably Sourced","Sustainably_sourced",""))))))))))),IF($G3173="Organic","Organic",(IF($G3173="Responsible","Responsible",(IF($G3173="No Attribute (Conventional)","No_Attribute_Conventional",(IF($G3173="Recycled Pre/Post-Consumer","Recycled_Pre_Post_Consumer",(IF($G3173="In-Conversion","In_Conversion",(IF($G3173="Recycled Pre-Consumer","Recycled_Pre_Consumer",(IF($G3173="Recycled Post-Consumer","Recycled_Post_Consumer",(IF($G3173="Sustainably Sourced","Sustainably_sourced","")))))))))))))))),"")</f>
        <v/>
      </c>
      <c r="AE3173" s="13" t="e" cm="1">
        <f t="array" aca="1" ref="AE3173" ca="1">IF(INDIRECT("$F"&amp;$S3173)="","",IF(LEFT(INDIRECT("$F"&amp;$S3173),3)="GRS","GRS_RCS_RM",IF((LEFT(INDIRECT("$F"&amp;$S3173),3))="RCS","GRS_RCS_RM",IF(INDIRECT("$F"&amp;$S3173)="OCS (No Label)","OCS_Conversion_RM",IF(LEFT(INDIRECT("$F"&amp;$S3173),3)="OCS","OCS_RM",IF(RIGHT(INDIRECT("$F"&amp;$S3173),10)="conversion","GOTS_RM_conversion",IF((LEFT(INDIRECT("$F"&amp;$S3173),4))="GOTS","GOTS_RM","Responsible_RM")))))))</f>
        <v>#REF!</v>
      </c>
      <c r="AF3173" s="13" t="str" cm="1">
        <f t="array" aca="1" ref="AF3173" ca="1">IF($S3173="","",INDIRECT("$Z"&amp;$S3173))</f>
        <v/>
      </c>
      <c r="AG3173" s="155"/>
      <c r="AH3173" s="13" t="str" cm="1">
        <f t="array" aca="1" ref="AH3173" ca="1">IFERROR(INDIRECT("$ag"&amp;S3173),"")</f>
        <v/>
      </c>
      <c r="AI3173" s="13" t="e" cm="1">
        <f t="array" aca="1" ref="AI3173" ca="1">INDIRECT("O"&amp;S3172)</f>
        <v>#REF!</v>
      </c>
      <c r="AJ3173" s="13" t="str">
        <f>IF($I3173="","",INDEX('Raw Material'!$A$1:$J$75,MATCH(I3173,'Raw Material'!$A$1:$A$75,0),(MATCH(G3173,'Raw Material'!$A$1:$J$1,0))))</f>
        <v/>
      </c>
      <c r="AK3173" s="13" t="str">
        <f t="shared" si="1441"/>
        <v>YANLIŞRM</v>
      </c>
      <c r="AL3173" s="153" t="str">
        <f t="shared" si="1442"/>
        <v/>
      </c>
    </row>
    <row r="3174" spans="1:38" ht="16.5" customHeight="1">
      <c r="A3174" s="160" t="str">
        <f>IF(B3174="","",COUNTA($B$114:$B3174))</f>
        <v/>
      </c>
      <c r="B3174" s="164"/>
      <c r="C3174" s="165"/>
      <c r="D3174" s="183"/>
      <c r="E3174" s="183"/>
      <c r="F3174" s="172"/>
      <c r="G3174" s="212"/>
      <c r="H3174" s="206"/>
      <c r="I3174" s="206"/>
      <c r="J3174" s="206"/>
      <c r="K3174" s="31"/>
      <c r="L3174" s="177" t="str">
        <f t="shared" ref="L3174" si="1465">IF(R3174="","",LEFT(R3174,LEN(R3174)-2))</f>
        <v/>
      </c>
      <c r="M3174" s="177"/>
      <c r="N3174" s="80"/>
      <c r="O3174" s="184"/>
      <c r="P3174" s="103"/>
      <c r="Q3174" s="84" t="str">
        <f t="shared" si="1443"/>
        <v/>
      </c>
      <c r="R3174" s="159" t="str">
        <f t="shared" ref="R3174" si="1466">CONCATENATE($Q3174,Q3175,Q3176,Q3177,Q3178,Q3179,$Q3180,$Q3181,$Q3182,$Q3183,Q3184,Q3185)</f>
        <v/>
      </c>
      <c r="S3174" s="28" t="str" cm="1">
        <f t="array" aca="1" ref="S3174" ca="1">IF(INDIRECT("A"&amp;114+$U3174)&lt;&gt;"",114+$U3174,"")</f>
        <v/>
      </c>
      <c r="T3174" s="28" t="str">
        <f t="shared" ca="1" si="1444"/>
        <v>$B</v>
      </c>
      <c r="U3174" s="29">
        <f t="shared" si="1450"/>
        <v>3060</v>
      </c>
      <c r="V3174" s="29">
        <v>255.00000000002001</v>
      </c>
      <c r="W3174" s="29">
        <f t="shared" si="1455"/>
        <v>255</v>
      </c>
      <c r="X3174" s="41" t="str" cm="1">
        <f t="array" aca="1" ref="X3174" ca="1">IFERROR(INDEX('PC&amp;PD'!$A$1:$AP$15,ROW('PC&amp;PD'!$A$15),MATCH(INDIRECT(T3174),'PC&amp;PD'!$A$1:$AP$1,0)),"")</f>
        <v/>
      </c>
      <c r="Z3174" s="155" t="str">
        <f t="shared" ref="Z3174" si="1467">IFERROR(IF($F3174="OCS 100","OCS (OCS 100)",IF($F3174="OCS Blended","OCS (OCS Blended)",IF($F3174="OCS (No Label)","OCS (No Label)",IF($F3174="RCS 100","RCS (RCS 100)",IF($F3174="RCS Blended","RCS (RCS Blended)",IF($F3174="GRS","GRS (GRS)",IF($F3174="GRS (No Label)", "GRS (No Label)",IF($F3174="RDS","RDS (RDS)",IF($F3174="RWS","RWS (RWS)",IF($F3174="RAS","RAS (RAS)",IF($F3174="RMS","RMS (RMS)",IF($F3174="GOTS Organic","GOTS (Organic)",IF($F3174="GOTS Made with organic","GOTS (Made with Organic)",IF($F3174="GOTS Organic - in conversion","GOTS (Organic - In Conversion)",IF($F3174="GOTS Made with organic - in conversion","GOTS (Made with Organic - In Conversion)",""))))))))))))))),"")</f>
        <v/>
      </c>
      <c r="AA3174" s="13" t="str">
        <f t="shared" si="1440"/>
        <v/>
      </c>
      <c r="AB3174" s="155" t="str">
        <f t="shared" ref="AB3174" si="1468">IFERROR(IF($F3174="OCS 100", "OCS_100",IF($F3174="OCS Blended", "OCS_Blended",IF($F3174="OCS (No Label)", "OCS_No_Label",IF($F3174="RCS 100", "RCS_100",IF($F3174="RCS Blended","RCS_Blended",IF($F3174="GRS","GRS",IF($F3174="GRS (No Label)", "GRS_No_Label",IF($F3174="RDS","RDS",IF($F3174="RWS","RWS",IF($F3174="RMS","RMS",IF($F3174="GOTS Organic","GOTS_Organic",IF($F3174="GOTS Made with organic","GOTS_Made_with_organic",IF($F3174="GOTS Organic - in conversion","GOTS_Organic_in_Conversion",IF($F3174="GOTS Made with organic - in conversion","GOTS_Made_with_Organic_in_Conversion",IF($F3174="RAS","RAS",""))))))))))))))),"")</f>
        <v/>
      </c>
      <c r="AC3174" s="13" t="str">
        <f t="shared" ca="1" si="1445"/>
        <v>$AB</v>
      </c>
      <c r="AD3174" s="13" t="str" cm="1">
        <f t="array" aca="1" ref="AD3174" ca="1">IFERROR(IF((LEFT(INDIRECT("$F"&amp;$S3174),4))="GOTS",IF($G3174="Organic","GOTS_Organic_raw",(IF($G3174="Responsible","GOTS_Responsible",(IF($G3174="No Attribute (Conventional)","GOTS_conventional",(IF($G3174="Recycled Pre/Post-Consumer","GOTS_pre_post",(IF($G3174="In-Conversion","GOTS_in_conversion",(IF($G3174="Sustainably Sourced","Sustainably_sourced",""))))))))))),IF($G3174="Organic","Organic",(IF($G3174="Responsible","Responsible",(IF($G3174="No Attribute (Conventional)","No_Attribute_Conventional",(IF($G3174="Recycled Pre/Post-Consumer","Recycled_Pre_Post_Consumer",(IF($G3174="In-Conversion","In_Conversion",(IF($G3174="Recycled Pre-Consumer","Recycled_Pre_Consumer",(IF($G3174="Recycled Post-Consumer","Recycled_Post_Consumer",(IF($G3174="Sustainably Sourced","Sustainably_sourced","")))))))))))))))),"")</f>
        <v/>
      </c>
      <c r="AE3174" s="13" t="e" cm="1">
        <f t="array" aca="1" ref="AE3174" ca="1">IF(INDIRECT("$F"&amp;$S3174)="","",IF(LEFT(INDIRECT("$F"&amp;$S3174),3)="GRS","GRS_RCS_RM",IF((LEFT(INDIRECT("$F"&amp;$S3174),3))="RCS","GRS_RCS_RM",IF(INDIRECT("$F"&amp;$S3174)="OCS (No Label)","OCS_Conversion_RM",IF(LEFT(INDIRECT("$F"&amp;$S3174),3)="OCS","OCS_RM",IF(RIGHT(INDIRECT("$F"&amp;$S3174),10)="conversion","GOTS_RM_conversion",IF((LEFT(INDIRECT("$F"&amp;$S3174),4))="GOTS","GOTS_RM","Responsible_RM")))))))</f>
        <v>#REF!</v>
      </c>
      <c r="AF3174" s="13" t="str" cm="1">
        <f t="array" aca="1" ref="AF3174" ca="1">IF($S3174="","",INDIRECT("$Z"&amp;$S3174))</f>
        <v/>
      </c>
      <c r="AG3174" s="155" t="str">
        <f t="shared" si="1464"/>
        <v/>
      </c>
      <c r="AH3174" s="13" t="str" cm="1">
        <f t="array" aca="1" ref="AH3174" ca="1">IFERROR(INDIRECT("$ag"&amp;S3174),"")</f>
        <v/>
      </c>
      <c r="AI3174" s="13" t="e" cm="1">
        <f t="array" aca="1" ref="AI3174" ca="1">INDIRECT("O"&amp;S3173)</f>
        <v>#REF!</v>
      </c>
      <c r="AJ3174" s="13" t="str">
        <f>IF($I3174="","",INDEX('Raw Material'!$A$1:$J$75,MATCH(I3174,'Raw Material'!$A$1:$A$75,0),(MATCH(G3174,'Raw Material'!$A$1:$J$1,0))))</f>
        <v/>
      </c>
      <c r="AK3174" s="13" t="str">
        <f t="shared" si="1441"/>
        <v>YANLIŞRM</v>
      </c>
      <c r="AL3174" s="153" t="str">
        <f t="shared" si="1442"/>
        <v/>
      </c>
    </row>
    <row r="3175" spans="1:38" ht="16.5" customHeight="1">
      <c r="A3175" s="161"/>
      <c r="B3175" s="166"/>
      <c r="C3175" s="167"/>
      <c r="D3175" s="156"/>
      <c r="E3175" s="156"/>
      <c r="F3175" s="173"/>
      <c r="G3175" s="181"/>
      <c r="H3175" s="182"/>
      <c r="I3175" s="182"/>
      <c r="J3175" s="182"/>
      <c r="K3175" s="32"/>
      <c r="L3175" s="178"/>
      <c r="M3175" s="178"/>
      <c r="N3175" s="81"/>
      <c r="O3175" s="185"/>
      <c r="P3175" s="103"/>
      <c r="Q3175" s="84" t="str">
        <f t="shared" si="1443"/>
        <v/>
      </c>
      <c r="R3175" s="159"/>
      <c r="S3175" s="28" t="str" cm="1">
        <f t="array" aca="1" ref="S3175" ca="1">IF(INDIRECT("A"&amp;114+$U3175)&lt;&gt;"",114+$U3175,"")</f>
        <v/>
      </c>
      <c r="T3175" s="28" t="str">
        <f t="shared" ca="1" si="1444"/>
        <v>$B</v>
      </c>
      <c r="U3175" s="29">
        <f t="shared" si="1450"/>
        <v>3060</v>
      </c>
      <c r="V3175" s="29">
        <v>255.08333333335301</v>
      </c>
      <c r="W3175" s="29">
        <f t="shared" si="1455"/>
        <v>255</v>
      </c>
      <c r="X3175" s="41" t="str" cm="1">
        <f t="array" aca="1" ref="X3175" ca="1">IFERROR(INDEX('PC&amp;PD'!$A$1:$AP$15,ROW('PC&amp;PD'!$A$15),MATCH(INDIRECT(T3175),'PC&amp;PD'!$A$1:$AP$1,0)),"")</f>
        <v/>
      </c>
      <c r="Z3175" s="155"/>
      <c r="AA3175" s="13" t="str">
        <f t="shared" si="1440"/>
        <v/>
      </c>
      <c r="AB3175" s="155"/>
      <c r="AC3175" s="13" t="str">
        <f t="shared" ca="1" si="1445"/>
        <v>$AB</v>
      </c>
      <c r="AD3175" s="13" t="str" cm="1">
        <f t="array" aca="1" ref="AD3175" ca="1">IFERROR(IF((LEFT(INDIRECT("$F"&amp;$S3175),4))="GOTS",IF($G3175="Organic","GOTS_Organic_raw",(IF($G3175="Responsible","GOTS_Responsible",(IF($G3175="No Attribute (Conventional)","GOTS_conventional",(IF($G3175="Recycled Pre/Post-Consumer","GOTS_pre_post",(IF($G3175="In-Conversion","GOTS_in_conversion",(IF($G3175="Sustainably Sourced","Sustainably_sourced",""))))))))))),IF($G3175="Organic","Organic",(IF($G3175="Responsible","Responsible",(IF($G3175="No Attribute (Conventional)","No_Attribute_Conventional",(IF($G3175="Recycled Pre/Post-Consumer","Recycled_Pre_Post_Consumer",(IF($G3175="In-Conversion","In_Conversion",(IF($G3175="Recycled Pre-Consumer","Recycled_Pre_Consumer",(IF($G3175="Recycled Post-Consumer","Recycled_Post_Consumer",(IF($G3175="Sustainably Sourced","Sustainably_sourced","")))))))))))))))),"")</f>
        <v/>
      </c>
      <c r="AE3175" s="13" t="e" cm="1">
        <f t="array" aca="1" ref="AE3175" ca="1">IF(INDIRECT("$F"&amp;$S3175)="","",IF(LEFT(INDIRECT("$F"&amp;$S3175),3)="GRS","GRS_RCS_RM",IF((LEFT(INDIRECT("$F"&amp;$S3175),3))="RCS","GRS_RCS_RM",IF(INDIRECT("$F"&amp;$S3175)="OCS (No Label)","OCS_Conversion_RM",IF(LEFT(INDIRECT("$F"&amp;$S3175),3)="OCS","OCS_RM",IF(RIGHT(INDIRECT("$F"&amp;$S3175),10)="conversion","GOTS_RM_conversion",IF((LEFT(INDIRECT("$F"&amp;$S3175),4))="GOTS","GOTS_RM","Responsible_RM")))))))</f>
        <v>#REF!</v>
      </c>
      <c r="AF3175" s="13" t="str" cm="1">
        <f t="array" aca="1" ref="AF3175" ca="1">IF($S3175="","",INDIRECT("$Z"&amp;$S3175))</f>
        <v/>
      </c>
      <c r="AG3175" s="155"/>
      <c r="AH3175" s="13" t="str" cm="1">
        <f t="array" aca="1" ref="AH3175" ca="1">IFERROR(INDIRECT("$ag"&amp;S3175),"")</f>
        <v/>
      </c>
      <c r="AI3175" s="13" t="e" cm="1">
        <f t="array" aca="1" ref="AI3175" ca="1">INDIRECT("O"&amp;S3174)</f>
        <v>#REF!</v>
      </c>
      <c r="AJ3175" s="13" t="str">
        <f>IF($I3175="","",INDEX('Raw Material'!$A$1:$J$75,MATCH(I3175,'Raw Material'!$A$1:$A$75,0),(MATCH(G3175,'Raw Material'!$A$1:$J$1,0))))</f>
        <v/>
      </c>
      <c r="AK3175" s="13" t="str">
        <f t="shared" si="1441"/>
        <v>YANLIŞRM</v>
      </c>
      <c r="AL3175" s="153" t="str">
        <f t="shared" si="1442"/>
        <v/>
      </c>
    </row>
    <row r="3176" spans="1:38" ht="16.5" customHeight="1">
      <c r="A3176" s="161"/>
      <c r="B3176" s="166"/>
      <c r="C3176" s="167"/>
      <c r="D3176" s="156"/>
      <c r="E3176" s="156"/>
      <c r="F3176" s="173"/>
      <c r="G3176" s="181"/>
      <c r="H3176" s="182"/>
      <c r="I3176" s="182"/>
      <c r="J3176" s="182"/>
      <c r="K3176" s="32"/>
      <c r="L3176" s="178"/>
      <c r="M3176" s="178"/>
      <c r="N3176" s="81"/>
      <c r="O3176" s="185"/>
      <c r="P3176" s="103"/>
      <c r="Q3176" s="84" t="str">
        <f t="shared" si="1443"/>
        <v/>
      </c>
      <c r="R3176" s="159"/>
      <c r="S3176" s="28" t="str" cm="1">
        <f t="array" aca="1" ref="S3176" ca="1">IF(INDIRECT("A"&amp;114+$U3176)&lt;&gt;"",114+$U3176,"")</f>
        <v/>
      </c>
      <c r="T3176" s="28" t="str">
        <f t="shared" ca="1" si="1444"/>
        <v>$B</v>
      </c>
      <c r="U3176" s="29">
        <f t="shared" si="1450"/>
        <v>3060</v>
      </c>
      <c r="V3176" s="29">
        <v>255.16666666668701</v>
      </c>
      <c r="W3176" s="29">
        <f t="shared" si="1455"/>
        <v>255</v>
      </c>
      <c r="X3176" s="41" t="str" cm="1">
        <f t="array" aca="1" ref="X3176" ca="1">IFERROR(INDEX('PC&amp;PD'!$A$1:$AP$15,ROW('PC&amp;PD'!$A$15),MATCH(INDIRECT(T3176),'PC&amp;PD'!$A$1:$AP$1,0)),"")</f>
        <v/>
      </c>
      <c r="Z3176" s="155"/>
      <c r="AA3176" s="13" t="str">
        <f t="shared" si="1440"/>
        <v/>
      </c>
      <c r="AB3176" s="155"/>
      <c r="AC3176" s="13" t="str">
        <f t="shared" ca="1" si="1445"/>
        <v>$AB</v>
      </c>
      <c r="AD3176" s="13" t="str" cm="1">
        <f t="array" aca="1" ref="AD3176" ca="1">IFERROR(IF((LEFT(INDIRECT("$F"&amp;$S3176),4))="GOTS",IF($G3176="Organic","GOTS_Organic_raw",(IF($G3176="Responsible","GOTS_Responsible",(IF($G3176="No Attribute (Conventional)","GOTS_conventional",(IF($G3176="Recycled Pre/Post-Consumer","GOTS_pre_post",(IF($G3176="In-Conversion","GOTS_in_conversion",(IF($G3176="Sustainably Sourced","Sustainably_sourced",""))))))))))),IF($G3176="Organic","Organic",(IF($G3176="Responsible","Responsible",(IF($G3176="No Attribute (Conventional)","No_Attribute_Conventional",(IF($G3176="Recycled Pre/Post-Consumer","Recycled_Pre_Post_Consumer",(IF($G3176="In-Conversion","In_Conversion",(IF($G3176="Recycled Pre-Consumer","Recycled_Pre_Consumer",(IF($G3176="Recycled Post-Consumer","Recycled_Post_Consumer",(IF($G3176="Sustainably Sourced","Sustainably_sourced","")))))))))))))))),"")</f>
        <v/>
      </c>
      <c r="AE3176" s="13" t="e" cm="1">
        <f t="array" aca="1" ref="AE3176" ca="1">IF(INDIRECT("$F"&amp;$S3176)="","",IF(LEFT(INDIRECT("$F"&amp;$S3176),3)="GRS","GRS_RCS_RM",IF((LEFT(INDIRECT("$F"&amp;$S3176),3))="RCS","GRS_RCS_RM",IF(INDIRECT("$F"&amp;$S3176)="OCS (No Label)","OCS_Conversion_RM",IF(LEFT(INDIRECT("$F"&amp;$S3176),3)="OCS","OCS_RM",IF(RIGHT(INDIRECT("$F"&amp;$S3176),10)="conversion","GOTS_RM_conversion",IF((LEFT(INDIRECT("$F"&amp;$S3176),4))="GOTS","GOTS_RM","Responsible_RM")))))))</f>
        <v>#REF!</v>
      </c>
      <c r="AF3176" s="13" t="str" cm="1">
        <f t="array" aca="1" ref="AF3176" ca="1">IF($S3176="","",INDIRECT("$Z"&amp;$S3176))</f>
        <v/>
      </c>
      <c r="AG3176" s="155"/>
      <c r="AH3176" s="13" t="str" cm="1">
        <f t="array" aca="1" ref="AH3176" ca="1">IFERROR(INDIRECT("$ag"&amp;S3176),"")</f>
        <v/>
      </c>
      <c r="AI3176" s="13" t="e" cm="1">
        <f t="array" aca="1" ref="AI3176" ca="1">INDIRECT("O"&amp;S3175)</f>
        <v>#REF!</v>
      </c>
      <c r="AJ3176" s="13" t="str">
        <f>IF($I3176="","",INDEX('Raw Material'!$A$1:$J$75,MATCH(I3176,'Raw Material'!$A$1:$A$75,0),(MATCH(G3176,'Raw Material'!$A$1:$J$1,0))))</f>
        <v/>
      </c>
      <c r="AK3176" s="13" t="str">
        <f t="shared" si="1441"/>
        <v>YANLIŞRM</v>
      </c>
      <c r="AL3176" s="153" t="str">
        <f t="shared" si="1442"/>
        <v/>
      </c>
    </row>
    <row r="3177" spans="1:38" ht="16.5" customHeight="1">
      <c r="A3177" s="161"/>
      <c r="B3177" s="166"/>
      <c r="C3177" s="167"/>
      <c r="D3177" s="156"/>
      <c r="E3177" s="156"/>
      <c r="F3177" s="174"/>
      <c r="G3177" s="181"/>
      <c r="H3177" s="182"/>
      <c r="I3177" s="182"/>
      <c r="J3177" s="182"/>
      <c r="K3177" s="32"/>
      <c r="L3177" s="178"/>
      <c r="M3177" s="178"/>
      <c r="N3177" s="81"/>
      <c r="O3177" s="185"/>
      <c r="P3177" s="103"/>
      <c r="Q3177" s="84" t="str">
        <f t="shared" si="1443"/>
        <v/>
      </c>
      <c r="R3177" s="159"/>
      <c r="S3177" s="28" t="str" cm="1">
        <f t="array" aca="1" ref="S3177" ca="1">IF(INDIRECT("A"&amp;114+$U3177)&lt;&gt;"",114+$U3177,"")</f>
        <v/>
      </c>
      <c r="T3177" s="28" t="str">
        <f t="shared" ca="1" si="1444"/>
        <v>$B</v>
      </c>
      <c r="U3177" s="29">
        <f t="shared" si="1450"/>
        <v>3060</v>
      </c>
      <c r="V3177" s="29">
        <v>255.25000000002001</v>
      </c>
      <c r="W3177" s="29">
        <f t="shared" si="1455"/>
        <v>255</v>
      </c>
      <c r="X3177" s="41" t="str" cm="1">
        <f t="array" aca="1" ref="X3177" ca="1">IFERROR(INDEX('PC&amp;PD'!$A$1:$AP$15,ROW('PC&amp;PD'!$A$15),MATCH(INDIRECT(T3177),'PC&amp;PD'!$A$1:$AP$1,0)),"")</f>
        <v/>
      </c>
      <c r="Z3177" s="155"/>
      <c r="AA3177" s="13" t="str">
        <f t="shared" si="1440"/>
        <v/>
      </c>
      <c r="AB3177" s="155"/>
      <c r="AC3177" s="13" t="str">
        <f t="shared" ca="1" si="1445"/>
        <v>$AB</v>
      </c>
      <c r="AD3177" s="13" t="str" cm="1">
        <f t="array" aca="1" ref="AD3177" ca="1">IFERROR(IF((LEFT(INDIRECT("$F"&amp;$S3177),4))="GOTS",IF($G3177="Organic","GOTS_Organic_raw",(IF($G3177="Responsible","GOTS_Responsible",(IF($G3177="No Attribute (Conventional)","GOTS_conventional",(IF($G3177="Recycled Pre/Post-Consumer","GOTS_pre_post",(IF($G3177="In-Conversion","GOTS_in_conversion",(IF($G3177="Sustainably Sourced","Sustainably_sourced",""))))))))))),IF($G3177="Organic","Organic",(IF($G3177="Responsible","Responsible",(IF($G3177="No Attribute (Conventional)","No_Attribute_Conventional",(IF($G3177="Recycled Pre/Post-Consumer","Recycled_Pre_Post_Consumer",(IF($G3177="In-Conversion","In_Conversion",(IF($G3177="Recycled Pre-Consumer","Recycled_Pre_Consumer",(IF($G3177="Recycled Post-Consumer","Recycled_Post_Consumer",(IF($G3177="Sustainably Sourced","Sustainably_sourced","")))))))))))))))),"")</f>
        <v/>
      </c>
      <c r="AE3177" s="13" t="e" cm="1">
        <f t="array" aca="1" ref="AE3177" ca="1">IF(INDIRECT("$F"&amp;$S3177)="","",IF(LEFT(INDIRECT("$F"&amp;$S3177),3)="GRS","GRS_RCS_RM",IF((LEFT(INDIRECT("$F"&amp;$S3177),3))="RCS","GRS_RCS_RM",IF(INDIRECT("$F"&amp;$S3177)="OCS (No Label)","OCS_Conversion_RM",IF(LEFT(INDIRECT("$F"&amp;$S3177),3)="OCS","OCS_RM",IF(RIGHT(INDIRECT("$F"&amp;$S3177),10)="conversion","GOTS_RM_conversion",IF((LEFT(INDIRECT("$F"&amp;$S3177),4))="GOTS","GOTS_RM","Responsible_RM")))))))</f>
        <v>#REF!</v>
      </c>
      <c r="AF3177" s="13" t="str" cm="1">
        <f t="array" aca="1" ref="AF3177" ca="1">IF($S3177="","",INDIRECT("$Z"&amp;$S3177))</f>
        <v/>
      </c>
      <c r="AG3177" s="155"/>
      <c r="AH3177" s="13" t="str" cm="1">
        <f t="array" aca="1" ref="AH3177" ca="1">IFERROR(INDIRECT("$ag"&amp;S3177),"")</f>
        <v/>
      </c>
      <c r="AI3177" s="13" t="e" cm="1">
        <f t="array" aca="1" ref="AI3177" ca="1">INDIRECT("O"&amp;S3176)</f>
        <v>#REF!</v>
      </c>
      <c r="AJ3177" s="13" t="str">
        <f>IF($I3177="","",INDEX('Raw Material'!$A$1:$J$75,MATCH(I3177,'Raw Material'!$A$1:$A$75,0),(MATCH(G3177,'Raw Material'!$A$1:$J$1,0))))</f>
        <v/>
      </c>
      <c r="AK3177" s="13" t="str">
        <f t="shared" si="1441"/>
        <v>YANLIŞRM</v>
      </c>
      <c r="AL3177" s="153" t="str">
        <f t="shared" si="1442"/>
        <v/>
      </c>
    </row>
    <row r="3178" spans="1:38" ht="16.5" customHeight="1">
      <c r="A3178" s="161"/>
      <c r="B3178" s="166"/>
      <c r="C3178" s="167"/>
      <c r="D3178" s="156"/>
      <c r="E3178" s="156"/>
      <c r="F3178" s="174"/>
      <c r="G3178" s="181"/>
      <c r="H3178" s="182"/>
      <c r="I3178" s="182"/>
      <c r="J3178" s="182"/>
      <c r="K3178" s="32"/>
      <c r="L3178" s="178"/>
      <c r="M3178" s="178"/>
      <c r="N3178" s="81"/>
      <c r="O3178" s="185"/>
      <c r="P3178" s="103"/>
      <c r="Q3178" s="84" t="str">
        <f t="shared" si="1443"/>
        <v/>
      </c>
      <c r="R3178" s="159"/>
      <c r="S3178" s="28" t="str" cm="1">
        <f t="array" aca="1" ref="S3178" ca="1">IF(INDIRECT("A"&amp;114+$U3178)&lt;&gt;"",114+$U3178,"")</f>
        <v/>
      </c>
      <c r="T3178" s="28" t="str">
        <f t="shared" ca="1" si="1444"/>
        <v>$B</v>
      </c>
      <c r="U3178" s="29">
        <f t="shared" si="1450"/>
        <v>3060</v>
      </c>
      <c r="V3178" s="29">
        <v>255.33333333335301</v>
      </c>
      <c r="W3178" s="29">
        <f t="shared" si="1455"/>
        <v>255</v>
      </c>
      <c r="X3178" s="41" t="str" cm="1">
        <f t="array" aca="1" ref="X3178" ca="1">IFERROR(INDEX('PC&amp;PD'!$A$1:$AP$15,ROW('PC&amp;PD'!$A$15),MATCH(INDIRECT(T3178),'PC&amp;PD'!$A$1:$AP$1,0)),"")</f>
        <v/>
      </c>
      <c r="Z3178" s="155"/>
      <c r="AA3178" s="13" t="str">
        <f t="shared" si="1440"/>
        <v/>
      </c>
      <c r="AB3178" s="155"/>
      <c r="AC3178" s="13" t="str">
        <f t="shared" ca="1" si="1445"/>
        <v>$AB</v>
      </c>
      <c r="AD3178" s="13" t="str" cm="1">
        <f t="array" aca="1" ref="AD3178" ca="1">IFERROR(IF((LEFT(INDIRECT("$F"&amp;$S3178),4))="GOTS",IF($G3178="Organic","GOTS_Organic_raw",(IF($G3178="Responsible","GOTS_Responsible",(IF($G3178="No Attribute (Conventional)","GOTS_conventional",(IF($G3178="Recycled Pre/Post-Consumer","GOTS_pre_post",(IF($G3178="In-Conversion","GOTS_in_conversion",(IF($G3178="Sustainably Sourced","Sustainably_sourced",""))))))))))),IF($G3178="Organic","Organic",(IF($G3178="Responsible","Responsible",(IF($G3178="No Attribute (Conventional)","No_Attribute_Conventional",(IF($G3178="Recycled Pre/Post-Consumer","Recycled_Pre_Post_Consumer",(IF($G3178="In-Conversion","In_Conversion",(IF($G3178="Recycled Pre-Consumer","Recycled_Pre_Consumer",(IF($G3178="Recycled Post-Consumer","Recycled_Post_Consumer",(IF($G3178="Sustainably Sourced","Sustainably_sourced","")))))))))))))))),"")</f>
        <v/>
      </c>
      <c r="AE3178" s="13" t="e" cm="1">
        <f t="array" aca="1" ref="AE3178" ca="1">IF(INDIRECT("$F"&amp;$S3178)="","",IF(LEFT(INDIRECT("$F"&amp;$S3178),3)="GRS","GRS_RCS_RM",IF((LEFT(INDIRECT("$F"&amp;$S3178),3))="RCS","GRS_RCS_RM",IF(INDIRECT("$F"&amp;$S3178)="OCS (No Label)","OCS_Conversion_RM",IF(LEFT(INDIRECT("$F"&amp;$S3178),3)="OCS","OCS_RM",IF(RIGHT(INDIRECT("$F"&amp;$S3178),10)="conversion","GOTS_RM_conversion",IF((LEFT(INDIRECT("$F"&amp;$S3178),4))="GOTS","GOTS_RM","Responsible_RM")))))))</f>
        <v>#REF!</v>
      </c>
      <c r="AF3178" s="13" t="str" cm="1">
        <f t="array" aca="1" ref="AF3178" ca="1">IF($S3178="","",INDIRECT("$Z"&amp;$S3178))</f>
        <v/>
      </c>
      <c r="AG3178" s="155"/>
      <c r="AH3178" s="13" t="str" cm="1">
        <f t="array" aca="1" ref="AH3178" ca="1">IFERROR(INDIRECT("$ag"&amp;S3178),"")</f>
        <v/>
      </c>
      <c r="AI3178" s="13" t="e" cm="1">
        <f t="array" aca="1" ref="AI3178" ca="1">INDIRECT("O"&amp;S3177)</f>
        <v>#REF!</v>
      </c>
      <c r="AJ3178" s="13" t="str">
        <f>IF($I3178="","",INDEX('Raw Material'!$A$1:$J$75,MATCH(I3178,'Raw Material'!$A$1:$A$75,0),(MATCH(G3178,'Raw Material'!$A$1:$J$1,0))))</f>
        <v/>
      </c>
      <c r="AK3178" s="13" t="str">
        <f t="shared" si="1441"/>
        <v>YANLIŞRM</v>
      </c>
      <c r="AL3178" s="153" t="str">
        <f t="shared" si="1442"/>
        <v/>
      </c>
    </row>
    <row r="3179" spans="1:38" ht="16.5" customHeight="1">
      <c r="A3179" s="161"/>
      <c r="B3179" s="166"/>
      <c r="C3179" s="167"/>
      <c r="D3179" s="156"/>
      <c r="E3179" s="156"/>
      <c r="F3179" s="174"/>
      <c r="G3179" s="181"/>
      <c r="H3179" s="182"/>
      <c r="I3179" s="182"/>
      <c r="J3179" s="182"/>
      <c r="K3179" s="32"/>
      <c r="L3179" s="178"/>
      <c r="M3179" s="178"/>
      <c r="N3179" s="81"/>
      <c r="O3179" s="185"/>
      <c r="P3179" s="103"/>
      <c r="Q3179" s="84" t="str">
        <f t="shared" si="1443"/>
        <v/>
      </c>
      <c r="R3179" s="159"/>
      <c r="S3179" s="28" t="str" cm="1">
        <f t="array" aca="1" ref="S3179" ca="1">IF(INDIRECT("A"&amp;114+$U3179)&lt;&gt;"",114+$U3179,"")</f>
        <v/>
      </c>
      <c r="T3179" s="28" t="str">
        <f t="shared" ca="1" si="1444"/>
        <v>$B</v>
      </c>
      <c r="U3179" s="29">
        <f t="shared" si="1450"/>
        <v>3060</v>
      </c>
      <c r="V3179" s="29">
        <v>255.41666666668701</v>
      </c>
      <c r="W3179" s="29">
        <f t="shared" si="1455"/>
        <v>255</v>
      </c>
      <c r="X3179" s="41" t="str" cm="1">
        <f t="array" aca="1" ref="X3179" ca="1">IFERROR(INDEX('PC&amp;PD'!$A$1:$AP$15,ROW('PC&amp;PD'!$A$15),MATCH(INDIRECT(T3179),'PC&amp;PD'!$A$1:$AP$1,0)),"")</f>
        <v/>
      </c>
      <c r="Z3179" s="155"/>
      <c r="AA3179" s="13" t="str">
        <f t="shared" si="1440"/>
        <v/>
      </c>
      <c r="AB3179" s="155"/>
      <c r="AC3179" s="13" t="str">
        <f t="shared" ca="1" si="1445"/>
        <v>$AB</v>
      </c>
      <c r="AD3179" s="13" t="str" cm="1">
        <f t="array" aca="1" ref="AD3179" ca="1">IFERROR(IF((LEFT(INDIRECT("$F"&amp;$S3179),4))="GOTS",IF($G3179="Organic","GOTS_Organic_raw",(IF($G3179="Responsible","GOTS_Responsible",(IF($G3179="No Attribute (Conventional)","GOTS_conventional",(IF($G3179="Recycled Pre/Post-Consumer","GOTS_pre_post",(IF($G3179="In-Conversion","GOTS_in_conversion",(IF($G3179="Sustainably Sourced","Sustainably_sourced",""))))))))))),IF($G3179="Organic","Organic",(IF($G3179="Responsible","Responsible",(IF($G3179="No Attribute (Conventional)","No_Attribute_Conventional",(IF($G3179="Recycled Pre/Post-Consumer","Recycled_Pre_Post_Consumer",(IF($G3179="In-Conversion","In_Conversion",(IF($G3179="Recycled Pre-Consumer","Recycled_Pre_Consumer",(IF($G3179="Recycled Post-Consumer","Recycled_Post_Consumer",(IF($G3179="Sustainably Sourced","Sustainably_sourced","")))))))))))))))),"")</f>
        <v/>
      </c>
      <c r="AE3179" s="13" t="e" cm="1">
        <f t="array" aca="1" ref="AE3179" ca="1">IF(INDIRECT("$F"&amp;$S3179)="","",IF(LEFT(INDIRECT("$F"&amp;$S3179),3)="GRS","GRS_RCS_RM",IF((LEFT(INDIRECT("$F"&amp;$S3179),3))="RCS","GRS_RCS_RM",IF(INDIRECT("$F"&amp;$S3179)="OCS (No Label)","OCS_Conversion_RM",IF(LEFT(INDIRECT("$F"&amp;$S3179),3)="OCS","OCS_RM",IF(RIGHT(INDIRECT("$F"&amp;$S3179),10)="conversion","GOTS_RM_conversion",IF((LEFT(INDIRECT("$F"&amp;$S3179),4))="GOTS","GOTS_RM","Responsible_RM")))))))</f>
        <v>#REF!</v>
      </c>
      <c r="AF3179" s="13" t="str" cm="1">
        <f t="array" aca="1" ref="AF3179" ca="1">IF($S3179="","",INDIRECT("$Z"&amp;$S3179))</f>
        <v/>
      </c>
      <c r="AG3179" s="155"/>
      <c r="AH3179" s="13" t="str" cm="1">
        <f t="array" aca="1" ref="AH3179" ca="1">IFERROR(INDIRECT("$ag"&amp;S3179),"")</f>
        <v/>
      </c>
      <c r="AI3179" s="13" t="e" cm="1">
        <f t="array" aca="1" ref="AI3179" ca="1">INDIRECT("O"&amp;S3178)</f>
        <v>#REF!</v>
      </c>
      <c r="AJ3179" s="13" t="str">
        <f>IF($I3179="","",INDEX('Raw Material'!$A$1:$J$75,MATCH(I3179,'Raw Material'!$A$1:$A$75,0),(MATCH(G3179,'Raw Material'!$A$1:$J$1,0))))</f>
        <v/>
      </c>
      <c r="AK3179" s="13" t="str">
        <f t="shared" si="1441"/>
        <v>YANLIŞRM</v>
      </c>
      <c r="AL3179" s="153" t="str">
        <f t="shared" si="1442"/>
        <v/>
      </c>
    </row>
    <row r="3180" spans="1:38" ht="16.5" customHeight="1">
      <c r="A3180" s="162"/>
      <c r="B3180" s="168"/>
      <c r="C3180" s="169"/>
      <c r="D3180" s="156"/>
      <c r="E3180" s="156"/>
      <c r="F3180" s="175"/>
      <c r="G3180" s="181"/>
      <c r="H3180" s="182"/>
      <c r="I3180" s="182"/>
      <c r="J3180" s="182"/>
      <c r="K3180" s="32"/>
      <c r="L3180" s="179"/>
      <c r="M3180" s="179"/>
      <c r="N3180" s="81"/>
      <c r="O3180" s="185"/>
      <c r="P3180" s="103"/>
      <c r="Q3180" s="84" t="str">
        <f t="shared" si="1443"/>
        <v/>
      </c>
      <c r="R3180" s="159"/>
      <c r="S3180" s="28" t="str" cm="1">
        <f t="array" aca="1" ref="S3180" ca="1">IF(INDIRECT("A"&amp;114+$U3180)&lt;&gt;"",114+$U3180,"")</f>
        <v/>
      </c>
      <c r="T3180" s="28" t="str">
        <f t="shared" ca="1" si="1444"/>
        <v>$B</v>
      </c>
      <c r="U3180" s="29">
        <f t="shared" si="1450"/>
        <v>3060</v>
      </c>
      <c r="V3180" s="29">
        <v>255.50000000002001</v>
      </c>
      <c r="W3180" s="29">
        <f t="shared" si="1455"/>
        <v>255</v>
      </c>
      <c r="X3180" s="41" t="str" cm="1">
        <f t="array" aca="1" ref="X3180" ca="1">IFERROR(INDEX('PC&amp;PD'!$A$1:$AP$15,ROW('PC&amp;PD'!$A$15),MATCH(INDIRECT(T3180),'PC&amp;PD'!$A$1:$AP$1,0)),"")</f>
        <v/>
      </c>
      <c r="Z3180" s="155"/>
      <c r="AA3180" s="13" t="str">
        <f t="shared" si="1440"/>
        <v/>
      </c>
      <c r="AB3180" s="155"/>
      <c r="AC3180" s="13" t="str">
        <f t="shared" ca="1" si="1445"/>
        <v>$AB</v>
      </c>
      <c r="AD3180" s="13" t="str" cm="1">
        <f t="array" aca="1" ref="AD3180" ca="1">IFERROR(IF((LEFT(INDIRECT("$F"&amp;$S3180),4))="GOTS",IF($G3180="Organic","GOTS_Organic_raw",(IF($G3180="Responsible","GOTS_Responsible",(IF($G3180="No Attribute (Conventional)","GOTS_conventional",(IF($G3180="Recycled Pre/Post-Consumer","GOTS_pre_post",(IF($G3180="In-Conversion","GOTS_in_conversion",(IF($G3180="Sustainably Sourced","Sustainably_sourced",""))))))))))),IF($G3180="Organic","Organic",(IF($G3180="Responsible","Responsible",(IF($G3180="No Attribute (Conventional)","No_Attribute_Conventional",(IF($G3180="Recycled Pre/Post-Consumer","Recycled_Pre_Post_Consumer",(IF($G3180="In-Conversion","In_Conversion",(IF($G3180="Recycled Pre-Consumer","Recycled_Pre_Consumer",(IF($G3180="Recycled Post-Consumer","Recycled_Post_Consumer",(IF($G3180="Sustainably Sourced","Sustainably_sourced","")))))))))))))))),"")</f>
        <v/>
      </c>
      <c r="AE3180" s="13" t="e" cm="1">
        <f t="array" aca="1" ref="AE3180" ca="1">IF(INDIRECT("$F"&amp;$S3180)="","",IF(LEFT(INDIRECT("$F"&amp;$S3180),3)="GRS","GRS_RCS_RM",IF((LEFT(INDIRECT("$F"&amp;$S3180),3))="RCS","GRS_RCS_RM",IF(INDIRECT("$F"&amp;$S3180)="OCS (No Label)","OCS_Conversion_RM",IF(LEFT(INDIRECT("$F"&amp;$S3180),3)="OCS","OCS_RM",IF(RIGHT(INDIRECT("$F"&amp;$S3180),10)="conversion","GOTS_RM_conversion",IF((LEFT(INDIRECT("$F"&amp;$S3180),4))="GOTS","GOTS_RM","Responsible_RM")))))))</f>
        <v>#REF!</v>
      </c>
      <c r="AF3180" s="13" t="str" cm="1">
        <f t="array" aca="1" ref="AF3180" ca="1">IF($S3180="","",INDIRECT("$Z"&amp;$S3180))</f>
        <v/>
      </c>
      <c r="AG3180" s="155"/>
      <c r="AH3180" s="13" t="str" cm="1">
        <f t="array" aca="1" ref="AH3180" ca="1">IFERROR(INDIRECT("$ag"&amp;S3180),"")</f>
        <v/>
      </c>
      <c r="AI3180" s="13" t="e" cm="1">
        <f t="array" aca="1" ref="AI3180" ca="1">INDIRECT("O"&amp;S3179)</f>
        <v>#REF!</v>
      </c>
      <c r="AJ3180" s="13" t="str">
        <f>IF($I3180="","",INDEX('Raw Material'!$A$1:$J$75,MATCH(I3180,'Raw Material'!$A$1:$A$75,0),(MATCH(G3180,'Raw Material'!$A$1:$J$1,0))))</f>
        <v/>
      </c>
      <c r="AK3180" s="13" t="str">
        <f t="shared" si="1441"/>
        <v>YANLIŞRM</v>
      </c>
      <c r="AL3180" s="153" t="str">
        <f t="shared" si="1442"/>
        <v/>
      </c>
    </row>
    <row r="3181" spans="1:38" ht="16.5" customHeight="1">
      <c r="A3181" s="162"/>
      <c r="B3181" s="168"/>
      <c r="C3181" s="169"/>
      <c r="D3181" s="156"/>
      <c r="E3181" s="156"/>
      <c r="F3181" s="175"/>
      <c r="G3181" s="181"/>
      <c r="H3181" s="182"/>
      <c r="I3181" s="182"/>
      <c r="J3181" s="182"/>
      <c r="K3181" s="32"/>
      <c r="L3181" s="179"/>
      <c r="M3181" s="179"/>
      <c r="N3181" s="81"/>
      <c r="O3181" s="185"/>
      <c r="P3181" s="103"/>
      <c r="Q3181" s="84" t="str">
        <f t="shared" si="1443"/>
        <v/>
      </c>
      <c r="R3181" s="159"/>
      <c r="S3181" s="28" t="str" cm="1">
        <f t="array" aca="1" ref="S3181" ca="1">IF(INDIRECT("A"&amp;114+$U3181)&lt;&gt;"",114+$U3181,"")</f>
        <v/>
      </c>
      <c r="T3181" s="28" t="str">
        <f t="shared" ca="1" si="1444"/>
        <v>$B</v>
      </c>
      <c r="U3181" s="29">
        <f t="shared" si="1450"/>
        <v>3060</v>
      </c>
      <c r="V3181" s="29">
        <v>255.58333333335301</v>
      </c>
      <c r="W3181" s="29">
        <f t="shared" si="1455"/>
        <v>255</v>
      </c>
      <c r="X3181" s="41" t="str" cm="1">
        <f t="array" aca="1" ref="X3181" ca="1">IFERROR(INDEX('PC&amp;PD'!$A$1:$AP$15,ROW('PC&amp;PD'!$A$15),MATCH(INDIRECT(T3181),'PC&amp;PD'!$A$1:$AP$1,0)),"")</f>
        <v/>
      </c>
      <c r="Z3181" s="155"/>
      <c r="AA3181" s="13" t="str">
        <f t="shared" si="1440"/>
        <v/>
      </c>
      <c r="AB3181" s="155"/>
      <c r="AC3181" s="13" t="str">
        <f t="shared" ca="1" si="1445"/>
        <v>$AB</v>
      </c>
      <c r="AD3181" s="13" t="str" cm="1">
        <f t="array" aca="1" ref="AD3181" ca="1">IFERROR(IF((LEFT(INDIRECT("$F"&amp;$S3181),4))="GOTS",IF($G3181="Organic","GOTS_Organic_raw",(IF($G3181="Responsible","GOTS_Responsible",(IF($G3181="No Attribute (Conventional)","GOTS_conventional",(IF($G3181="Recycled Pre/Post-Consumer","GOTS_pre_post",(IF($G3181="In-Conversion","GOTS_in_conversion",(IF($G3181="Sustainably Sourced","Sustainably_sourced",""))))))))))),IF($G3181="Organic","Organic",(IF($G3181="Responsible","Responsible",(IF($G3181="No Attribute (Conventional)","No_Attribute_Conventional",(IF($G3181="Recycled Pre/Post-Consumer","Recycled_Pre_Post_Consumer",(IF($G3181="In-Conversion","In_Conversion",(IF($G3181="Recycled Pre-Consumer","Recycled_Pre_Consumer",(IF($G3181="Recycled Post-Consumer","Recycled_Post_Consumer",(IF($G3181="Sustainably Sourced","Sustainably_sourced","")))))))))))))))),"")</f>
        <v/>
      </c>
      <c r="AE3181" s="13" t="e" cm="1">
        <f t="array" aca="1" ref="AE3181" ca="1">IF(INDIRECT("$F"&amp;$S3181)="","",IF(LEFT(INDIRECT("$F"&amp;$S3181),3)="GRS","GRS_RCS_RM",IF((LEFT(INDIRECT("$F"&amp;$S3181),3))="RCS","GRS_RCS_RM",IF(INDIRECT("$F"&amp;$S3181)="OCS (No Label)","OCS_Conversion_RM",IF(LEFT(INDIRECT("$F"&amp;$S3181),3)="OCS","OCS_RM",IF(RIGHT(INDIRECT("$F"&amp;$S3181),10)="conversion","GOTS_RM_conversion",IF((LEFT(INDIRECT("$F"&amp;$S3181),4))="GOTS","GOTS_RM","Responsible_RM")))))))</f>
        <v>#REF!</v>
      </c>
      <c r="AF3181" s="13" t="str" cm="1">
        <f t="array" aca="1" ref="AF3181" ca="1">IF($S3181="","",INDIRECT("$Z"&amp;$S3181))</f>
        <v/>
      </c>
      <c r="AG3181" s="155"/>
      <c r="AH3181" s="13" t="str" cm="1">
        <f t="array" aca="1" ref="AH3181" ca="1">IFERROR(INDIRECT("$ag"&amp;S3181),"")</f>
        <v/>
      </c>
      <c r="AI3181" s="13" t="e" cm="1">
        <f t="array" aca="1" ref="AI3181" ca="1">INDIRECT("O"&amp;S3180)</f>
        <v>#REF!</v>
      </c>
      <c r="AJ3181" s="13" t="str">
        <f>IF($I3181="","",INDEX('Raw Material'!$A$1:$J$75,MATCH(I3181,'Raw Material'!$A$1:$A$75,0),(MATCH(G3181,'Raw Material'!$A$1:$J$1,0))))</f>
        <v/>
      </c>
      <c r="AK3181" s="13" t="str">
        <f t="shared" si="1441"/>
        <v>YANLIŞRM</v>
      </c>
      <c r="AL3181" s="153" t="str">
        <f t="shared" si="1442"/>
        <v/>
      </c>
    </row>
    <row r="3182" spans="1:38" ht="16.5" customHeight="1">
      <c r="A3182" s="162"/>
      <c r="B3182" s="168"/>
      <c r="C3182" s="169"/>
      <c r="D3182" s="156"/>
      <c r="E3182" s="156"/>
      <c r="F3182" s="175"/>
      <c r="G3182" s="181"/>
      <c r="H3182" s="182"/>
      <c r="I3182" s="182"/>
      <c r="J3182" s="182"/>
      <c r="K3182" s="32"/>
      <c r="L3182" s="179"/>
      <c r="M3182" s="179"/>
      <c r="N3182" s="81"/>
      <c r="O3182" s="185"/>
      <c r="P3182" s="103"/>
      <c r="Q3182" s="84" t="str">
        <f t="shared" si="1443"/>
        <v/>
      </c>
      <c r="R3182" s="159"/>
      <c r="S3182" s="28" t="str" cm="1">
        <f t="array" aca="1" ref="S3182" ca="1">IF(INDIRECT("A"&amp;114+$U3182)&lt;&gt;"",114+$U3182,"")</f>
        <v/>
      </c>
      <c r="T3182" s="28" t="str">
        <f t="shared" ca="1" si="1444"/>
        <v>$B</v>
      </c>
      <c r="U3182" s="29">
        <f t="shared" si="1450"/>
        <v>3060</v>
      </c>
      <c r="V3182" s="29">
        <v>255.66666666668701</v>
      </c>
      <c r="W3182" s="29">
        <f t="shared" si="1455"/>
        <v>255</v>
      </c>
      <c r="X3182" s="41" t="str" cm="1">
        <f t="array" aca="1" ref="X3182" ca="1">IFERROR(INDEX('PC&amp;PD'!$A$1:$AP$15,ROW('PC&amp;PD'!$A$15),MATCH(INDIRECT(T3182),'PC&amp;PD'!$A$1:$AP$1,0)),"")</f>
        <v/>
      </c>
      <c r="Z3182" s="155"/>
      <c r="AA3182" s="13" t="str">
        <f t="shared" si="1440"/>
        <v/>
      </c>
      <c r="AB3182" s="155"/>
      <c r="AC3182" s="13" t="str">
        <f t="shared" ca="1" si="1445"/>
        <v>$AB</v>
      </c>
      <c r="AD3182" s="13" t="str" cm="1">
        <f t="array" aca="1" ref="AD3182" ca="1">IFERROR(IF((LEFT(INDIRECT("$F"&amp;$S3182),4))="GOTS",IF($G3182="Organic","GOTS_Organic_raw",(IF($G3182="Responsible","GOTS_Responsible",(IF($G3182="No Attribute (Conventional)","GOTS_conventional",(IF($G3182="Recycled Pre/Post-Consumer","GOTS_pre_post",(IF($G3182="In-Conversion","GOTS_in_conversion",(IF($G3182="Sustainably Sourced","Sustainably_sourced",""))))))))))),IF($G3182="Organic","Organic",(IF($G3182="Responsible","Responsible",(IF($G3182="No Attribute (Conventional)","No_Attribute_Conventional",(IF($G3182="Recycled Pre/Post-Consumer","Recycled_Pre_Post_Consumer",(IF($G3182="In-Conversion","In_Conversion",(IF($G3182="Recycled Pre-Consumer","Recycled_Pre_Consumer",(IF($G3182="Recycled Post-Consumer","Recycled_Post_Consumer",(IF($G3182="Sustainably Sourced","Sustainably_sourced","")))))))))))))))),"")</f>
        <v/>
      </c>
      <c r="AE3182" s="13" t="e" cm="1">
        <f t="array" aca="1" ref="AE3182" ca="1">IF(INDIRECT("$F"&amp;$S3182)="","",IF(LEFT(INDIRECT("$F"&amp;$S3182),3)="GRS","GRS_RCS_RM",IF((LEFT(INDIRECT("$F"&amp;$S3182),3))="RCS","GRS_RCS_RM",IF(INDIRECT("$F"&amp;$S3182)="OCS (No Label)","OCS_Conversion_RM",IF(LEFT(INDIRECT("$F"&amp;$S3182),3)="OCS","OCS_RM",IF(RIGHT(INDIRECT("$F"&amp;$S3182),10)="conversion","GOTS_RM_conversion",IF((LEFT(INDIRECT("$F"&amp;$S3182),4))="GOTS","GOTS_RM","Responsible_RM")))))))</f>
        <v>#REF!</v>
      </c>
      <c r="AF3182" s="13" t="str" cm="1">
        <f t="array" aca="1" ref="AF3182" ca="1">IF($S3182="","",INDIRECT("$Z"&amp;$S3182))</f>
        <v/>
      </c>
      <c r="AG3182" s="155"/>
      <c r="AH3182" s="13" t="str" cm="1">
        <f t="array" aca="1" ref="AH3182" ca="1">IFERROR(INDIRECT("$ag"&amp;S3182),"")</f>
        <v/>
      </c>
      <c r="AI3182" s="13" t="e" cm="1">
        <f t="array" aca="1" ref="AI3182" ca="1">INDIRECT("O"&amp;S3181)</f>
        <v>#REF!</v>
      </c>
      <c r="AJ3182" s="13" t="str">
        <f>IF($I3182="","",INDEX('Raw Material'!$A$1:$J$75,MATCH(I3182,'Raw Material'!$A$1:$A$75,0),(MATCH(G3182,'Raw Material'!$A$1:$J$1,0))))</f>
        <v/>
      </c>
      <c r="AK3182" s="13" t="str">
        <f t="shared" si="1441"/>
        <v>YANLIŞRM</v>
      </c>
      <c r="AL3182" s="153" t="str">
        <f t="shared" si="1442"/>
        <v/>
      </c>
    </row>
    <row r="3183" spans="1:38" ht="16.5" customHeight="1">
      <c r="A3183" s="162"/>
      <c r="B3183" s="168"/>
      <c r="C3183" s="169"/>
      <c r="D3183" s="156"/>
      <c r="E3183" s="156"/>
      <c r="F3183" s="175"/>
      <c r="G3183" s="181"/>
      <c r="H3183" s="182"/>
      <c r="I3183" s="182"/>
      <c r="J3183" s="182"/>
      <c r="K3183" s="32"/>
      <c r="L3183" s="179"/>
      <c r="M3183" s="179"/>
      <c r="N3183" s="81"/>
      <c r="O3183" s="185"/>
      <c r="P3183" s="103"/>
      <c r="Q3183" s="84" t="str">
        <f t="shared" si="1443"/>
        <v/>
      </c>
      <c r="R3183" s="159"/>
      <c r="S3183" s="28" t="str" cm="1">
        <f t="array" aca="1" ref="S3183" ca="1">IF(INDIRECT("A"&amp;114+$U3183)&lt;&gt;"",114+$U3183,"")</f>
        <v/>
      </c>
      <c r="T3183" s="28" t="str">
        <f t="shared" ca="1" si="1444"/>
        <v>$B</v>
      </c>
      <c r="U3183" s="29">
        <f t="shared" si="1450"/>
        <v>3060</v>
      </c>
      <c r="V3183" s="29">
        <v>255.75000000002001</v>
      </c>
      <c r="W3183" s="29">
        <f t="shared" si="1455"/>
        <v>255</v>
      </c>
      <c r="X3183" s="41" t="str" cm="1">
        <f t="array" aca="1" ref="X3183" ca="1">IFERROR(INDEX('PC&amp;PD'!$A$1:$AP$15,ROW('PC&amp;PD'!$A$15),MATCH(INDIRECT(T3183),'PC&amp;PD'!$A$1:$AP$1,0)),"")</f>
        <v/>
      </c>
      <c r="Z3183" s="155"/>
      <c r="AA3183" s="13" t="str">
        <f t="shared" si="1440"/>
        <v/>
      </c>
      <c r="AB3183" s="155"/>
      <c r="AC3183" s="13" t="str">
        <f t="shared" ca="1" si="1445"/>
        <v>$AB</v>
      </c>
      <c r="AD3183" s="13" t="str" cm="1">
        <f t="array" aca="1" ref="AD3183" ca="1">IFERROR(IF((LEFT(INDIRECT("$F"&amp;$S3183),4))="GOTS",IF($G3183="Organic","GOTS_Organic_raw",(IF($G3183="Responsible","GOTS_Responsible",(IF($G3183="No Attribute (Conventional)","GOTS_conventional",(IF($G3183="Recycled Pre/Post-Consumer","GOTS_pre_post",(IF($G3183="In-Conversion","GOTS_in_conversion",(IF($G3183="Sustainably Sourced","Sustainably_sourced",""))))))))))),IF($G3183="Organic","Organic",(IF($G3183="Responsible","Responsible",(IF($G3183="No Attribute (Conventional)","No_Attribute_Conventional",(IF($G3183="Recycled Pre/Post-Consumer","Recycled_Pre_Post_Consumer",(IF($G3183="In-Conversion","In_Conversion",(IF($G3183="Recycled Pre-Consumer","Recycled_Pre_Consumer",(IF($G3183="Recycled Post-Consumer","Recycled_Post_Consumer",(IF($G3183="Sustainably Sourced","Sustainably_sourced","")))))))))))))))),"")</f>
        <v/>
      </c>
      <c r="AE3183" s="13" t="e" cm="1">
        <f t="array" aca="1" ref="AE3183" ca="1">IF(INDIRECT("$F"&amp;$S3183)="","",IF(LEFT(INDIRECT("$F"&amp;$S3183),3)="GRS","GRS_RCS_RM",IF((LEFT(INDIRECT("$F"&amp;$S3183),3))="RCS","GRS_RCS_RM",IF(INDIRECT("$F"&amp;$S3183)="OCS (No Label)","OCS_Conversion_RM",IF(LEFT(INDIRECT("$F"&amp;$S3183),3)="OCS","OCS_RM",IF(RIGHT(INDIRECT("$F"&amp;$S3183),10)="conversion","GOTS_RM_conversion",IF((LEFT(INDIRECT("$F"&amp;$S3183),4))="GOTS","GOTS_RM","Responsible_RM")))))))</f>
        <v>#REF!</v>
      </c>
      <c r="AF3183" s="13" t="str" cm="1">
        <f t="array" aca="1" ref="AF3183" ca="1">IF($S3183="","",INDIRECT("$Z"&amp;$S3183))</f>
        <v/>
      </c>
      <c r="AG3183" s="155"/>
      <c r="AH3183" s="13" t="str" cm="1">
        <f t="array" aca="1" ref="AH3183" ca="1">IFERROR(INDIRECT("$ag"&amp;S3183),"")</f>
        <v/>
      </c>
      <c r="AI3183" s="13" t="e" cm="1">
        <f t="array" aca="1" ref="AI3183" ca="1">INDIRECT("O"&amp;S3182)</f>
        <v>#REF!</v>
      </c>
      <c r="AJ3183" s="13" t="str">
        <f>IF($I3183="","",INDEX('Raw Material'!$A$1:$J$75,MATCH(I3183,'Raw Material'!$A$1:$A$75,0),(MATCH(G3183,'Raw Material'!$A$1:$J$1,0))))</f>
        <v/>
      </c>
      <c r="AK3183" s="13" t="str">
        <f t="shared" si="1441"/>
        <v>YANLIŞRM</v>
      </c>
      <c r="AL3183" s="153" t="str">
        <f t="shared" si="1442"/>
        <v/>
      </c>
    </row>
    <row r="3184" spans="1:38" ht="16.5" customHeight="1">
      <c r="A3184" s="162"/>
      <c r="B3184" s="168"/>
      <c r="C3184" s="169"/>
      <c r="D3184" s="156"/>
      <c r="E3184" s="156"/>
      <c r="F3184" s="175"/>
      <c r="G3184" s="181"/>
      <c r="H3184" s="182"/>
      <c r="I3184" s="182"/>
      <c r="J3184" s="182"/>
      <c r="K3184" s="32"/>
      <c r="L3184" s="179"/>
      <c r="M3184" s="179"/>
      <c r="N3184" s="81"/>
      <c r="O3184" s="185"/>
      <c r="P3184" s="103"/>
      <c r="Q3184" s="84" t="str">
        <f t="shared" si="1443"/>
        <v/>
      </c>
      <c r="R3184" s="159"/>
      <c r="S3184" s="28" t="str" cm="1">
        <f t="array" aca="1" ref="S3184" ca="1">IF(INDIRECT("A"&amp;114+$U3184)&lt;&gt;"",114+$U3184,"")</f>
        <v/>
      </c>
      <c r="T3184" s="28" t="str">
        <f t="shared" ca="1" si="1444"/>
        <v>$B</v>
      </c>
      <c r="U3184" s="29">
        <f t="shared" si="1450"/>
        <v>3060</v>
      </c>
      <c r="V3184" s="29">
        <v>255.83333333335301</v>
      </c>
      <c r="W3184" s="29">
        <f t="shared" si="1455"/>
        <v>255</v>
      </c>
      <c r="X3184" s="41" t="str" cm="1">
        <f t="array" aca="1" ref="X3184" ca="1">IFERROR(INDEX('PC&amp;PD'!$A$1:$AP$15,ROW('PC&amp;PD'!$A$15),MATCH(INDIRECT(T3184),'PC&amp;PD'!$A$1:$AP$1,0)),"")</f>
        <v/>
      </c>
      <c r="Z3184" s="155"/>
      <c r="AA3184" s="13" t="str">
        <f t="shared" si="1440"/>
        <v/>
      </c>
      <c r="AB3184" s="155"/>
      <c r="AC3184" s="13" t="str">
        <f t="shared" ca="1" si="1445"/>
        <v>$AB</v>
      </c>
      <c r="AD3184" s="13" t="str" cm="1">
        <f t="array" aca="1" ref="AD3184" ca="1">IFERROR(IF((LEFT(INDIRECT("$F"&amp;$S3184),4))="GOTS",IF($G3184="Organic","GOTS_Organic_raw",(IF($G3184="Responsible","GOTS_Responsible",(IF($G3184="No Attribute (Conventional)","GOTS_conventional",(IF($G3184="Recycled Pre/Post-Consumer","GOTS_pre_post",(IF($G3184="In-Conversion","GOTS_in_conversion",(IF($G3184="Sustainably Sourced","Sustainably_sourced",""))))))))))),IF($G3184="Organic","Organic",(IF($G3184="Responsible","Responsible",(IF($G3184="No Attribute (Conventional)","No_Attribute_Conventional",(IF($G3184="Recycled Pre/Post-Consumer","Recycled_Pre_Post_Consumer",(IF($G3184="In-Conversion","In_Conversion",(IF($G3184="Recycled Pre-Consumer","Recycled_Pre_Consumer",(IF($G3184="Recycled Post-Consumer","Recycled_Post_Consumer",(IF($G3184="Sustainably Sourced","Sustainably_sourced","")))))))))))))))),"")</f>
        <v/>
      </c>
      <c r="AE3184" s="13" t="e" cm="1">
        <f t="array" aca="1" ref="AE3184" ca="1">IF(INDIRECT("$F"&amp;$S3184)="","",IF(LEFT(INDIRECT("$F"&amp;$S3184),3)="GRS","GRS_RCS_RM",IF((LEFT(INDIRECT("$F"&amp;$S3184),3))="RCS","GRS_RCS_RM",IF(INDIRECT("$F"&amp;$S3184)="OCS (No Label)","OCS_Conversion_RM",IF(LEFT(INDIRECT("$F"&amp;$S3184),3)="OCS","OCS_RM",IF(RIGHT(INDIRECT("$F"&amp;$S3184),10)="conversion","GOTS_RM_conversion",IF((LEFT(INDIRECT("$F"&amp;$S3184),4))="GOTS","GOTS_RM","Responsible_RM")))))))</f>
        <v>#REF!</v>
      </c>
      <c r="AF3184" s="13" t="str" cm="1">
        <f t="array" aca="1" ref="AF3184" ca="1">IF($S3184="","",INDIRECT("$Z"&amp;$S3184))</f>
        <v/>
      </c>
      <c r="AG3184" s="155"/>
      <c r="AH3184" s="13" t="str" cm="1">
        <f t="array" aca="1" ref="AH3184" ca="1">IFERROR(INDIRECT("$ag"&amp;S3184),"")</f>
        <v/>
      </c>
      <c r="AI3184" s="13" t="e" cm="1">
        <f t="array" aca="1" ref="AI3184" ca="1">INDIRECT("O"&amp;S3183)</f>
        <v>#REF!</v>
      </c>
      <c r="AJ3184" s="13" t="str">
        <f>IF($I3184="","",INDEX('Raw Material'!$A$1:$J$75,MATCH(I3184,'Raw Material'!$A$1:$A$75,0),(MATCH(G3184,'Raw Material'!$A$1:$J$1,0))))</f>
        <v/>
      </c>
      <c r="AK3184" s="13" t="str">
        <f t="shared" si="1441"/>
        <v>YANLIŞRM</v>
      </c>
      <c r="AL3184" s="153" t="str">
        <f t="shared" si="1442"/>
        <v/>
      </c>
    </row>
    <row r="3185" spans="1:38" ht="16.5" customHeight="1" thickBot="1">
      <c r="A3185" s="163"/>
      <c r="B3185" s="170"/>
      <c r="C3185" s="171"/>
      <c r="D3185" s="156"/>
      <c r="E3185" s="156"/>
      <c r="F3185" s="176"/>
      <c r="G3185" s="157"/>
      <c r="H3185" s="158"/>
      <c r="I3185" s="158"/>
      <c r="J3185" s="158"/>
      <c r="K3185" s="33"/>
      <c r="L3185" s="180"/>
      <c r="M3185" s="180"/>
      <c r="N3185" s="82"/>
      <c r="O3185" s="186"/>
      <c r="P3185" s="103"/>
      <c r="Q3185" s="84" t="str">
        <f t="shared" si="1443"/>
        <v/>
      </c>
      <c r="R3185" s="159"/>
      <c r="S3185" s="28" t="str" cm="1">
        <f t="array" aca="1" ref="S3185" ca="1">IF(INDIRECT("A"&amp;114+$U3185)&lt;&gt;"",114+$U3185,"")</f>
        <v/>
      </c>
      <c r="T3185" s="28" t="str">
        <f t="shared" ca="1" si="1444"/>
        <v>$B</v>
      </c>
      <c r="U3185" s="29">
        <f t="shared" si="1450"/>
        <v>3060</v>
      </c>
      <c r="V3185" s="29">
        <v>255.91666666668701</v>
      </c>
      <c r="W3185" s="29">
        <f t="shared" si="1455"/>
        <v>255</v>
      </c>
      <c r="X3185" s="41" t="str" cm="1">
        <f t="array" aca="1" ref="X3185" ca="1">IFERROR(INDEX('PC&amp;PD'!$A$1:$AP$15,ROW('PC&amp;PD'!$A$15),MATCH(INDIRECT(T3185),'PC&amp;PD'!$A$1:$AP$1,0)),"")</f>
        <v/>
      </c>
      <c r="Z3185" s="155"/>
      <c r="AA3185" s="13" t="str">
        <f t="shared" si="1440"/>
        <v/>
      </c>
      <c r="AB3185" s="155"/>
      <c r="AC3185" s="13" t="str">
        <f t="shared" ca="1" si="1445"/>
        <v>$AB</v>
      </c>
      <c r="AD3185" s="13" t="str" cm="1">
        <f t="array" aca="1" ref="AD3185" ca="1">IFERROR(IF((LEFT(INDIRECT("$F"&amp;$S3185),4))="GOTS",IF($G3185="Organic","GOTS_Organic_raw",(IF($G3185="Responsible","GOTS_Responsible",(IF($G3185="No Attribute (Conventional)","GOTS_conventional",(IF($G3185="Recycled Pre/Post-Consumer","GOTS_pre_post",(IF($G3185="In-Conversion","GOTS_in_conversion",(IF($G3185="Sustainably Sourced","Sustainably_sourced",""))))))))))),IF($G3185="Organic","Organic",(IF($G3185="Responsible","Responsible",(IF($G3185="No Attribute (Conventional)","No_Attribute_Conventional",(IF($G3185="Recycled Pre/Post-Consumer","Recycled_Pre_Post_Consumer",(IF($G3185="In-Conversion","In_Conversion",(IF($G3185="Recycled Pre-Consumer","Recycled_Pre_Consumer",(IF($G3185="Recycled Post-Consumer","Recycled_Post_Consumer",(IF($G3185="Sustainably Sourced","Sustainably_sourced","")))))))))))))))),"")</f>
        <v/>
      </c>
      <c r="AE3185" s="13" t="e" cm="1">
        <f t="array" aca="1" ref="AE3185" ca="1">IF(INDIRECT("$F"&amp;$S3185)="","",IF(LEFT(INDIRECT("$F"&amp;$S3185),3)="GRS","GRS_RCS_RM",IF((LEFT(INDIRECT("$F"&amp;$S3185),3))="RCS","GRS_RCS_RM",IF(INDIRECT("$F"&amp;$S3185)="OCS (No Label)","OCS_Conversion_RM",IF(LEFT(INDIRECT("$F"&amp;$S3185),3)="OCS","OCS_RM",IF(RIGHT(INDIRECT("$F"&amp;$S3185),10)="conversion","GOTS_RM_conversion",IF((LEFT(INDIRECT("$F"&amp;$S3185),4))="GOTS","GOTS_RM","Responsible_RM")))))))</f>
        <v>#REF!</v>
      </c>
      <c r="AF3185" s="13" t="str" cm="1">
        <f t="array" aca="1" ref="AF3185" ca="1">IF($S3185="","",INDIRECT("$Z"&amp;$S3185))</f>
        <v/>
      </c>
      <c r="AG3185" s="155"/>
      <c r="AH3185" s="13" t="str" cm="1">
        <f t="array" aca="1" ref="AH3185" ca="1">IFERROR(INDIRECT("$ag"&amp;S3185),"")</f>
        <v/>
      </c>
      <c r="AI3185" s="13" t="e" cm="1">
        <f t="array" aca="1" ref="AI3185" ca="1">INDIRECT("O"&amp;S3184)</f>
        <v>#REF!</v>
      </c>
      <c r="AJ3185" s="13" t="str">
        <f>IF($I3185="","",INDEX('Raw Material'!$A$1:$J$75,MATCH(I3185,'Raw Material'!$A$1:$A$75,0),(MATCH(G3185,'Raw Material'!$A$1:$J$1,0))))</f>
        <v/>
      </c>
      <c r="AK3185" s="13" t="str">
        <f t="shared" si="1441"/>
        <v>YANLIŞRM</v>
      </c>
      <c r="AL3185" s="153" t="str">
        <f t="shared" si="1442"/>
        <v/>
      </c>
    </row>
    <row r="3186" spans="1:38" ht="16.5" customHeight="1">
      <c r="A3186" s="160" t="str">
        <f>IF(B3186="","",COUNTA($B$114:$B3186))</f>
        <v/>
      </c>
      <c r="B3186" s="164"/>
      <c r="C3186" s="165"/>
      <c r="D3186" s="183"/>
      <c r="E3186" s="183"/>
      <c r="F3186" s="172"/>
      <c r="G3186" s="212"/>
      <c r="H3186" s="206"/>
      <c r="I3186" s="206"/>
      <c r="J3186" s="206"/>
      <c r="K3186" s="31"/>
      <c r="L3186" s="177" t="str">
        <f t="shared" ref="L3186" si="1469">IF(R3186="","",LEFT(R3186,LEN(R3186)-2))</f>
        <v/>
      </c>
      <c r="M3186" s="177"/>
      <c r="N3186" s="80"/>
      <c r="O3186" s="184"/>
      <c r="P3186" s="103"/>
      <c r="Q3186" s="84" t="str">
        <f t="shared" si="1443"/>
        <v/>
      </c>
      <c r="R3186" s="159" t="str">
        <f t="shared" ref="R3186" si="1470">CONCATENATE($Q3186,Q3187,Q3188,Q3189,Q3190,Q3191,$Q3192,$Q3193,$Q3194,$Q3195,Q3196,Q3197)</f>
        <v/>
      </c>
      <c r="S3186" s="28" t="str" cm="1">
        <f t="array" aca="1" ref="S3186" ca="1">IF(INDIRECT("A"&amp;114+$U3186)&lt;&gt;"",114+$U3186,"")</f>
        <v/>
      </c>
      <c r="T3186" s="28" t="str">
        <f t="shared" ca="1" si="1444"/>
        <v>$B</v>
      </c>
      <c r="U3186" s="29">
        <f t="shared" si="1450"/>
        <v>3072</v>
      </c>
      <c r="V3186" s="29">
        <v>256.00000000002001</v>
      </c>
      <c r="W3186" s="29">
        <f t="shared" si="1455"/>
        <v>256</v>
      </c>
      <c r="X3186" s="41" t="str" cm="1">
        <f t="array" aca="1" ref="X3186" ca="1">IFERROR(INDEX('PC&amp;PD'!$A$1:$AP$15,ROW('PC&amp;PD'!$A$15),MATCH(INDIRECT(T3186),'PC&amp;PD'!$A$1:$AP$1,0)),"")</f>
        <v/>
      </c>
      <c r="Z3186" s="155" t="str">
        <f t="shared" ref="Z3186" si="1471">IFERROR(IF($F3186="OCS 100","OCS (OCS 100)",IF($F3186="OCS Blended","OCS (OCS Blended)",IF($F3186="OCS (No Label)","OCS (No Label)",IF($F3186="RCS 100","RCS (RCS 100)",IF($F3186="RCS Blended","RCS (RCS Blended)",IF($F3186="GRS","GRS (GRS)",IF($F3186="GRS (No Label)", "GRS (No Label)",IF($F3186="RDS","RDS (RDS)",IF($F3186="RWS","RWS (RWS)",IF($F3186="RAS","RAS (RAS)",IF($F3186="RMS","RMS (RMS)",IF($F3186="GOTS Organic","GOTS (Organic)",IF($F3186="GOTS Made with organic","GOTS (Made with Organic)",IF($F3186="GOTS Organic - in conversion","GOTS (Organic - In Conversion)",IF($F3186="GOTS Made with organic - in conversion","GOTS (Made with Organic - In Conversion)",""))))))))))))))),"")</f>
        <v/>
      </c>
      <c r="AA3186" s="13" t="str">
        <f t="shared" si="1440"/>
        <v/>
      </c>
      <c r="AB3186" s="155" t="str">
        <f t="shared" ref="AB3186" si="1472">IFERROR(IF($F3186="OCS 100", "OCS_100",IF($F3186="OCS Blended", "OCS_Blended",IF($F3186="OCS (No Label)", "OCS_No_Label",IF($F3186="RCS 100", "RCS_100",IF($F3186="RCS Blended","RCS_Blended",IF($F3186="GRS","GRS",IF($F3186="GRS (No Label)", "GRS_No_Label",IF($F3186="RDS","RDS",IF($F3186="RWS","RWS",IF($F3186="RMS","RMS",IF($F3186="GOTS Organic","GOTS_Organic",IF($F3186="GOTS Made with organic","GOTS_Made_with_organic",IF($F3186="GOTS Organic - in conversion","GOTS_Organic_in_Conversion",IF($F3186="GOTS Made with organic - in conversion","GOTS_Made_with_Organic_in_Conversion",IF($F3186="RAS","RAS",""))))))))))))))),"")</f>
        <v/>
      </c>
      <c r="AC3186" s="13" t="str">
        <f t="shared" ca="1" si="1445"/>
        <v>$AB</v>
      </c>
      <c r="AD3186" s="13" t="str" cm="1">
        <f t="array" aca="1" ref="AD3186" ca="1">IFERROR(IF((LEFT(INDIRECT("$F"&amp;$S3186),4))="GOTS",IF($G3186="Organic","GOTS_Organic_raw",(IF($G3186="Responsible","GOTS_Responsible",(IF($G3186="No Attribute (Conventional)","GOTS_conventional",(IF($G3186="Recycled Pre/Post-Consumer","GOTS_pre_post",(IF($G3186="In-Conversion","GOTS_in_conversion",(IF($G3186="Sustainably Sourced","Sustainably_sourced",""))))))))))),IF($G3186="Organic","Organic",(IF($G3186="Responsible","Responsible",(IF($G3186="No Attribute (Conventional)","No_Attribute_Conventional",(IF($G3186="Recycled Pre/Post-Consumer","Recycled_Pre_Post_Consumer",(IF($G3186="In-Conversion","In_Conversion",(IF($G3186="Recycled Pre-Consumer","Recycled_Pre_Consumer",(IF($G3186="Recycled Post-Consumer","Recycled_Post_Consumer",(IF($G3186="Sustainably Sourced","Sustainably_sourced","")))))))))))))))),"")</f>
        <v/>
      </c>
      <c r="AE3186" s="13" t="e" cm="1">
        <f t="array" aca="1" ref="AE3186" ca="1">IF(INDIRECT("$F"&amp;$S3186)="","",IF(LEFT(INDIRECT("$F"&amp;$S3186),3)="GRS","GRS_RCS_RM",IF((LEFT(INDIRECT("$F"&amp;$S3186),3))="RCS","GRS_RCS_RM",IF(INDIRECT("$F"&amp;$S3186)="OCS (No Label)","OCS_Conversion_RM",IF(LEFT(INDIRECT("$F"&amp;$S3186),3)="OCS","OCS_RM",IF(RIGHT(INDIRECT("$F"&amp;$S3186),10)="conversion","GOTS_RM_conversion",IF((LEFT(INDIRECT("$F"&amp;$S3186),4))="GOTS","GOTS_RM","Responsible_RM")))))))</f>
        <v>#REF!</v>
      </c>
      <c r="AF3186" s="13" t="str" cm="1">
        <f t="array" aca="1" ref="AF3186" ca="1">IF($S3186="","",INDIRECT("$Z"&amp;$S3186))</f>
        <v/>
      </c>
      <c r="AG3186" s="155" t="str">
        <f t="shared" si="1464"/>
        <v/>
      </c>
      <c r="AH3186" s="13" t="str" cm="1">
        <f t="array" aca="1" ref="AH3186" ca="1">IFERROR(INDIRECT("$ag"&amp;S3186),"")</f>
        <v/>
      </c>
      <c r="AI3186" s="13" t="e" cm="1">
        <f t="array" aca="1" ref="AI3186" ca="1">INDIRECT("O"&amp;S3185)</f>
        <v>#REF!</v>
      </c>
      <c r="AJ3186" s="13" t="str">
        <f>IF($I3186="","",INDEX('Raw Material'!$A$1:$J$75,MATCH(I3186,'Raw Material'!$A$1:$A$75,0),(MATCH(G3186,'Raw Material'!$A$1:$J$1,0))))</f>
        <v/>
      </c>
      <c r="AK3186" s="13" t="str">
        <f t="shared" si="1441"/>
        <v>YANLIŞRM</v>
      </c>
      <c r="AL3186" s="153" t="str">
        <f t="shared" si="1442"/>
        <v/>
      </c>
    </row>
    <row r="3187" spans="1:38" ht="16.5" customHeight="1">
      <c r="A3187" s="161"/>
      <c r="B3187" s="166"/>
      <c r="C3187" s="167"/>
      <c r="D3187" s="156"/>
      <c r="E3187" s="156"/>
      <c r="F3187" s="173"/>
      <c r="G3187" s="181"/>
      <c r="H3187" s="182"/>
      <c r="I3187" s="182"/>
      <c r="J3187" s="182"/>
      <c r="K3187" s="32"/>
      <c r="L3187" s="178"/>
      <c r="M3187" s="178"/>
      <c r="N3187" s="81"/>
      <c r="O3187" s="185"/>
      <c r="P3187" s="103"/>
      <c r="Q3187" s="84" t="str">
        <f t="shared" si="1443"/>
        <v/>
      </c>
      <c r="R3187" s="159"/>
      <c r="S3187" s="28" t="str" cm="1">
        <f t="array" aca="1" ref="S3187" ca="1">IF(INDIRECT("A"&amp;114+$U3187)&lt;&gt;"",114+$U3187,"")</f>
        <v/>
      </c>
      <c r="T3187" s="28" t="str">
        <f t="shared" ca="1" si="1444"/>
        <v>$B</v>
      </c>
      <c r="U3187" s="29">
        <f t="shared" si="1450"/>
        <v>3072</v>
      </c>
      <c r="V3187" s="29">
        <v>256.08333333335298</v>
      </c>
      <c r="W3187" s="29">
        <f t="shared" si="1455"/>
        <v>256</v>
      </c>
      <c r="X3187" s="41" t="str" cm="1">
        <f t="array" aca="1" ref="X3187" ca="1">IFERROR(INDEX('PC&amp;PD'!$A$1:$AP$15,ROW('PC&amp;PD'!$A$15),MATCH(INDIRECT(T3187),'PC&amp;PD'!$A$1:$AP$1,0)),"")</f>
        <v/>
      </c>
      <c r="Z3187" s="155"/>
      <c r="AA3187" s="13" t="str">
        <f t="shared" ref="AA3187:AA3250" si="1473">IFERROR(IF(G3187="","",IF(G3187="No Attribute (Conventional)","",G3187)),"")</f>
        <v/>
      </c>
      <c r="AB3187" s="155"/>
      <c r="AC3187" s="13" t="str">
        <f t="shared" ca="1" si="1445"/>
        <v>$AB</v>
      </c>
      <c r="AD3187" s="13" t="str" cm="1">
        <f t="array" aca="1" ref="AD3187" ca="1">IFERROR(IF((LEFT(INDIRECT("$F"&amp;$S3187),4))="GOTS",IF($G3187="Organic","GOTS_Organic_raw",(IF($G3187="Responsible","GOTS_Responsible",(IF($G3187="No Attribute (Conventional)","GOTS_conventional",(IF($G3187="Recycled Pre/Post-Consumer","GOTS_pre_post",(IF($G3187="In-Conversion","GOTS_in_conversion",(IF($G3187="Sustainably Sourced","Sustainably_sourced",""))))))))))),IF($G3187="Organic","Organic",(IF($G3187="Responsible","Responsible",(IF($G3187="No Attribute (Conventional)","No_Attribute_Conventional",(IF($G3187="Recycled Pre/Post-Consumer","Recycled_Pre_Post_Consumer",(IF($G3187="In-Conversion","In_Conversion",(IF($G3187="Recycled Pre-Consumer","Recycled_Pre_Consumer",(IF($G3187="Recycled Post-Consumer","Recycled_Post_Consumer",(IF($G3187="Sustainably Sourced","Sustainably_sourced","")))))))))))))))),"")</f>
        <v/>
      </c>
      <c r="AE3187" s="13" t="e" cm="1">
        <f t="array" aca="1" ref="AE3187" ca="1">IF(INDIRECT("$F"&amp;$S3187)="","",IF(LEFT(INDIRECT("$F"&amp;$S3187),3)="GRS","GRS_RCS_RM",IF((LEFT(INDIRECT("$F"&amp;$S3187),3))="RCS","GRS_RCS_RM",IF(INDIRECT("$F"&amp;$S3187)="OCS (No Label)","OCS_Conversion_RM",IF(LEFT(INDIRECT("$F"&amp;$S3187),3)="OCS","OCS_RM",IF(RIGHT(INDIRECT("$F"&amp;$S3187),10)="conversion","GOTS_RM_conversion",IF((LEFT(INDIRECT("$F"&amp;$S3187),4))="GOTS","GOTS_RM","Responsible_RM")))))))</f>
        <v>#REF!</v>
      </c>
      <c r="AF3187" s="13" t="str" cm="1">
        <f t="array" aca="1" ref="AF3187" ca="1">IF($S3187="","",INDIRECT("$Z"&amp;$S3187))</f>
        <v/>
      </c>
      <c r="AG3187" s="155"/>
      <c r="AH3187" s="13" t="str" cm="1">
        <f t="array" aca="1" ref="AH3187" ca="1">IFERROR(INDIRECT("$ag"&amp;S3187),"")</f>
        <v/>
      </c>
      <c r="AI3187" s="13" t="e" cm="1">
        <f t="array" aca="1" ref="AI3187" ca="1">INDIRECT("O"&amp;S3186)</f>
        <v>#REF!</v>
      </c>
      <c r="AJ3187" s="13" t="str">
        <f>IF($I3187="","",INDEX('Raw Material'!$A$1:$J$75,MATCH(I3187,'Raw Material'!$A$1:$A$75,0),(MATCH(G3187,'Raw Material'!$A$1:$J$1,0))))</f>
        <v/>
      </c>
      <c r="AK3187" s="13" t="str">
        <f t="shared" ref="AK3187:AK3250" si="1474">$U$17&amp;"RM"</f>
        <v>YANLIŞRM</v>
      </c>
      <c r="AL3187" s="153" t="str">
        <f t="shared" ref="AL3187:AL3250" si="1475">IF($G3187="Organic","Organic",IF($G3187="No Attribute (Conventional)","No_Attribute_Conventional",IF($G3187="Recycled pre-consumer","Recycled_pre_consumer",IF($G3187="Recycled post-consumer","Recycled_post_consumer",IF($G3187="Responsible","Responsible",IF($G3187="Sustainably sourced","Sustainable_sourced",IF($G3187="ın-conversion","In_conversion","")))))))</f>
        <v/>
      </c>
    </row>
    <row r="3188" spans="1:38" ht="16.5" customHeight="1">
      <c r="A3188" s="161"/>
      <c r="B3188" s="166"/>
      <c r="C3188" s="167"/>
      <c r="D3188" s="156"/>
      <c r="E3188" s="156"/>
      <c r="F3188" s="173"/>
      <c r="G3188" s="181"/>
      <c r="H3188" s="182"/>
      <c r="I3188" s="182"/>
      <c r="J3188" s="182"/>
      <c r="K3188" s="32"/>
      <c r="L3188" s="178"/>
      <c r="M3188" s="178"/>
      <c r="N3188" s="81"/>
      <c r="O3188" s="185"/>
      <c r="P3188" s="103"/>
      <c r="Q3188" s="84" t="str">
        <f t="shared" si="1443"/>
        <v/>
      </c>
      <c r="R3188" s="159"/>
      <c r="S3188" s="28" t="str" cm="1">
        <f t="array" aca="1" ref="S3188" ca="1">IF(INDIRECT("A"&amp;114+$U3188)&lt;&gt;"",114+$U3188,"")</f>
        <v/>
      </c>
      <c r="T3188" s="28" t="str">
        <f t="shared" ca="1" si="1444"/>
        <v>$B</v>
      </c>
      <c r="U3188" s="29">
        <f t="shared" si="1450"/>
        <v>3072</v>
      </c>
      <c r="V3188" s="29">
        <v>256.16666666668698</v>
      </c>
      <c r="W3188" s="29">
        <f t="shared" si="1455"/>
        <v>256</v>
      </c>
      <c r="X3188" s="41" t="str" cm="1">
        <f t="array" aca="1" ref="X3188" ca="1">IFERROR(INDEX('PC&amp;PD'!$A$1:$AP$15,ROW('PC&amp;PD'!$A$15),MATCH(INDIRECT(T3188),'PC&amp;PD'!$A$1:$AP$1,0)),"")</f>
        <v/>
      </c>
      <c r="Z3188" s="155"/>
      <c r="AA3188" s="13" t="str">
        <f t="shared" si="1473"/>
        <v/>
      </c>
      <c r="AB3188" s="155"/>
      <c r="AC3188" s="13" t="str">
        <f t="shared" ca="1" si="1445"/>
        <v>$AB</v>
      </c>
      <c r="AD3188" s="13" t="str" cm="1">
        <f t="array" aca="1" ref="AD3188" ca="1">IFERROR(IF((LEFT(INDIRECT("$F"&amp;$S3188),4))="GOTS",IF($G3188="Organic","GOTS_Organic_raw",(IF($G3188="Responsible","GOTS_Responsible",(IF($G3188="No Attribute (Conventional)","GOTS_conventional",(IF($G3188="Recycled Pre/Post-Consumer","GOTS_pre_post",(IF($G3188="In-Conversion","GOTS_in_conversion",(IF($G3188="Sustainably Sourced","Sustainably_sourced",""))))))))))),IF($G3188="Organic","Organic",(IF($G3188="Responsible","Responsible",(IF($G3188="No Attribute (Conventional)","No_Attribute_Conventional",(IF($G3188="Recycled Pre/Post-Consumer","Recycled_Pre_Post_Consumer",(IF($G3188="In-Conversion","In_Conversion",(IF($G3188="Recycled Pre-Consumer","Recycled_Pre_Consumer",(IF($G3188="Recycled Post-Consumer","Recycled_Post_Consumer",(IF($G3188="Sustainably Sourced","Sustainably_sourced","")))))))))))))))),"")</f>
        <v/>
      </c>
      <c r="AE3188" s="13" t="e" cm="1">
        <f t="array" aca="1" ref="AE3188" ca="1">IF(INDIRECT("$F"&amp;$S3188)="","",IF(LEFT(INDIRECT("$F"&amp;$S3188),3)="GRS","GRS_RCS_RM",IF((LEFT(INDIRECT("$F"&amp;$S3188),3))="RCS","GRS_RCS_RM",IF(INDIRECT("$F"&amp;$S3188)="OCS (No Label)","OCS_Conversion_RM",IF(LEFT(INDIRECT("$F"&amp;$S3188),3)="OCS","OCS_RM",IF(RIGHT(INDIRECT("$F"&amp;$S3188),10)="conversion","GOTS_RM_conversion",IF((LEFT(INDIRECT("$F"&amp;$S3188),4))="GOTS","GOTS_RM","Responsible_RM")))))))</f>
        <v>#REF!</v>
      </c>
      <c r="AF3188" s="13" t="str" cm="1">
        <f t="array" aca="1" ref="AF3188" ca="1">IF($S3188="","",INDIRECT("$Z"&amp;$S3188))</f>
        <v/>
      </c>
      <c r="AG3188" s="155"/>
      <c r="AH3188" s="13" t="str" cm="1">
        <f t="array" aca="1" ref="AH3188" ca="1">IFERROR(INDIRECT("$ag"&amp;S3188),"")</f>
        <v/>
      </c>
      <c r="AI3188" s="13" t="e" cm="1">
        <f t="array" aca="1" ref="AI3188" ca="1">INDIRECT("O"&amp;S3187)</f>
        <v>#REF!</v>
      </c>
      <c r="AJ3188" s="13" t="str">
        <f>IF($I3188="","",INDEX('Raw Material'!$A$1:$J$75,MATCH(I3188,'Raw Material'!$A$1:$A$75,0),(MATCH(G3188,'Raw Material'!$A$1:$J$1,0))))</f>
        <v/>
      </c>
      <c r="AK3188" s="13" t="str">
        <f t="shared" si="1474"/>
        <v>YANLIŞRM</v>
      </c>
      <c r="AL3188" s="153" t="str">
        <f t="shared" si="1475"/>
        <v/>
      </c>
    </row>
    <row r="3189" spans="1:38" ht="16.5" customHeight="1">
      <c r="A3189" s="161"/>
      <c r="B3189" s="166"/>
      <c r="C3189" s="167"/>
      <c r="D3189" s="156"/>
      <c r="E3189" s="156"/>
      <c r="F3189" s="174"/>
      <c r="G3189" s="181"/>
      <c r="H3189" s="182"/>
      <c r="I3189" s="182"/>
      <c r="J3189" s="182"/>
      <c r="K3189" s="32"/>
      <c r="L3189" s="178"/>
      <c r="M3189" s="178"/>
      <c r="N3189" s="81"/>
      <c r="O3189" s="185"/>
      <c r="P3189" s="103"/>
      <c r="Q3189" s="84" t="str">
        <f t="shared" ref="Q3189:Q3252" si="1476">IF(OR($G3189="",$I3189="",$K3189="",$AJ3189="–"),"",CONCATENATE($K3189," ",$AA3189," ",$I3189," (",$AJ3189,") + "))</f>
        <v/>
      </c>
      <c r="R3189" s="159"/>
      <c r="S3189" s="28" t="str" cm="1">
        <f t="array" aca="1" ref="S3189" ca="1">IF(INDIRECT("A"&amp;114+$U3189)&lt;&gt;"",114+$U3189,"")</f>
        <v/>
      </c>
      <c r="T3189" s="28" t="str">
        <f t="shared" ref="T3189:T3252" ca="1" si="1477">"$B"&amp;S3189</f>
        <v>$B</v>
      </c>
      <c r="U3189" s="29">
        <f t="shared" si="1450"/>
        <v>3072</v>
      </c>
      <c r="V3189" s="29">
        <v>256.25000000002001</v>
      </c>
      <c r="W3189" s="29">
        <f t="shared" si="1455"/>
        <v>256</v>
      </c>
      <c r="X3189" s="41" t="str" cm="1">
        <f t="array" aca="1" ref="X3189" ca="1">IFERROR(INDEX('PC&amp;PD'!$A$1:$AP$15,ROW('PC&amp;PD'!$A$15),MATCH(INDIRECT(T3189),'PC&amp;PD'!$A$1:$AP$1,0)),"")</f>
        <v/>
      </c>
      <c r="Z3189" s="155"/>
      <c r="AA3189" s="13" t="str">
        <f t="shared" si="1473"/>
        <v/>
      </c>
      <c r="AB3189" s="155"/>
      <c r="AC3189" s="13" t="str">
        <f t="shared" ref="AC3189:AC3252" ca="1" si="1478">"$AB"&amp;S3189</f>
        <v>$AB</v>
      </c>
      <c r="AD3189" s="13" t="str" cm="1">
        <f t="array" aca="1" ref="AD3189" ca="1">IFERROR(IF((LEFT(INDIRECT("$F"&amp;$S3189),4))="GOTS",IF($G3189="Organic","GOTS_Organic_raw",(IF($G3189="Responsible","GOTS_Responsible",(IF($G3189="No Attribute (Conventional)","GOTS_conventional",(IF($G3189="Recycled Pre/Post-Consumer","GOTS_pre_post",(IF($G3189="In-Conversion","GOTS_in_conversion",(IF($G3189="Sustainably Sourced","Sustainably_sourced",""))))))))))),IF($G3189="Organic","Organic",(IF($G3189="Responsible","Responsible",(IF($G3189="No Attribute (Conventional)","No_Attribute_Conventional",(IF($G3189="Recycled Pre/Post-Consumer","Recycled_Pre_Post_Consumer",(IF($G3189="In-Conversion","In_Conversion",(IF($G3189="Recycled Pre-Consumer","Recycled_Pre_Consumer",(IF($G3189="Recycled Post-Consumer","Recycled_Post_Consumer",(IF($G3189="Sustainably Sourced","Sustainably_sourced","")))))))))))))))),"")</f>
        <v/>
      </c>
      <c r="AE3189" s="13" t="e" cm="1">
        <f t="array" aca="1" ref="AE3189" ca="1">IF(INDIRECT("$F"&amp;$S3189)="","",IF(LEFT(INDIRECT("$F"&amp;$S3189),3)="GRS","GRS_RCS_RM",IF((LEFT(INDIRECT("$F"&amp;$S3189),3))="RCS","GRS_RCS_RM",IF(INDIRECT("$F"&amp;$S3189)="OCS (No Label)","OCS_Conversion_RM",IF(LEFT(INDIRECT("$F"&amp;$S3189),3)="OCS","OCS_RM",IF(RIGHT(INDIRECT("$F"&amp;$S3189),10)="conversion","GOTS_RM_conversion",IF((LEFT(INDIRECT("$F"&amp;$S3189),4))="GOTS","GOTS_RM","Responsible_RM")))))))</f>
        <v>#REF!</v>
      </c>
      <c r="AF3189" s="13" t="str" cm="1">
        <f t="array" aca="1" ref="AF3189" ca="1">IF($S3189="","",INDIRECT("$Z"&amp;$S3189))</f>
        <v/>
      </c>
      <c r="AG3189" s="155"/>
      <c r="AH3189" s="13" t="str" cm="1">
        <f t="array" aca="1" ref="AH3189" ca="1">IFERROR(INDIRECT("$ag"&amp;S3189),"")</f>
        <v/>
      </c>
      <c r="AI3189" s="13" t="e" cm="1">
        <f t="array" aca="1" ref="AI3189" ca="1">INDIRECT("O"&amp;S3188)</f>
        <v>#REF!</v>
      </c>
      <c r="AJ3189" s="13" t="str">
        <f>IF($I3189="","",INDEX('Raw Material'!$A$1:$J$75,MATCH(I3189,'Raw Material'!$A$1:$A$75,0),(MATCH(G3189,'Raw Material'!$A$1:$J$1,0))))</f>
        <v/>
      </c>
      <c r="AK3189" s="13" t="str">
        <f t="shared" si="1474"/>
        <v>YANLIŞRM</v>
      </c>
      <c r="AL3189" s="153" t="str">
        <f t="shared" si="1475"/>
        <v/>
      </c>
    </row>
    <row r="3190" spans="1:38" ht="16.5" customHeight="1">
      <c r="A3190" s="161"/>
      <c r="B3190" s="166"/>
      <c r="C3190" s="167"/>
      <c r="D3190" s="156"/>
      <c r="E3190" s="156"/>
      <c r="F3190" s="174"/>
      <c r="G3190" s="181"/>
      <c r="H3190" s="182"/>
      <c r="I3190" s="182"/>
      <c r="J3190" s="182"/>
      <c r="K3190" s="32"/>
      <c r="L3190" s="178"/>
      <c r="M3190" s="178"/>
      <c r="N3190" s="81"/>
      <c r="O3190" s="185"/>
      <c r="P3190" s="103"/>
      <c r="Q3190" s="84" t="str">
        <f t="shared" si="1476"/>
        <v/>
      </c>
      <c r="R3190" s="159"/>
      <c r="S3190" s="28" t="str" cm="1">
        <f t="array" aca="1" ref="S3190" ca="1">IF(INDIRECT("A"&amp;114+$U3190)&lt;&gt;"",114+$U3190,"")</f>
        <v/>
      </c>
      <c r="T3190" s="28" t="str">
        <f t="shared" ca="1" si="1477"/>
        <v>$B</v>
      </c>
      <c r="U3190" s="29">
        <f t="shared" si="1450"/>
        <v>3072</v>
      </c>
      <c r="V3190" s="29">
        <v>256.33333333335401</v>
      </c>
      <c r="W3190" s="29">
        <f t="shared" si="1455"/>
        <v>256</v>
      </c>
      <c r="X3190" s="41" t="str" cm="1">
        <f t="array" aca="1" ref="X3190" ca="1">IFERROR(INDEX('PC&amp;PD'!$A$1:$AP$15,ROW('PC&amp;PD'!$A$15),MATCH(INDIRECT(T3190),'PC&amp;PD'!$A$1:$AP$1,0)),"")</f>
        <v/>
      </c>
      <c r="Z3190" s="155"/>
      <c r="AA3190" s="13" t="str">
        <f t="shared" si="1473"/>
        <v/>
      </c>
      <c r="AB3190" s="155"/>
      <c r="AC3190" s="13" t="str">
        <f t="shared" ca="1" si="1478"/>
        <v>$AB</v>
      </c>
      <c r="AD3190" s="13" t="str" cm="1">
        <f t="array" aca="1" ref="AD3190" ca="1">IFERROR(IF((LEFT(INDIRECT("$F"&amp;$S3190),4))="GOTS",IF($G3190="Organic","GOTS_Organic_raw",(IF($G3190="Responsible","GOTS_Responsible",(IF($G3190="No Attribute (Conventional)","GOTS_conventional",(IF($G3190="Recycled Pre/Post-Consumer","GOTS_pre_post",(IF($G3190="In-Conversion","GOTS_in_conversion",(IF($G3190="Sustainably Sourced","Sustainably_sourced",""))))))))))),IF($G3190="Organic","Organic",(IF($G3190="Responsible","Responsible",(IF($G3190="No Attribute (Conventional)","No_Attribute_Conventional",(IF($G3190="Recycled Pre/Post-Consumer","Recycled_Pre_Post_Consumer",(IF($G3190="In-Conversion","In_Conversion",(IF($G3190="Recycled Pre-Consumer","Recycled_Pre_Consumer",(IF($G3190="Recycled Post-Consumer","Recycled_Post_Consumer",(IF($G3190="Sustainably Sourced","Sustainably_sourced","")))))))))))))))),"")</f>
        <v/>
      </c>
      <c r="AE3190" s="13" t="e" cm="1">
        <f t="array" aca="1" ref="AE3190" ca="1">IF(INDIRECT("$F"&amp;$S3190)="","",IF(LEFT(INDIRECT("$F"&amp;$S3190),3)="GRS","GRS_RCS_RM",IF((LEFT(INDIRECT("$F"&amp;$S3190),3))="RCS","GRS_RCS_RM",IF(INDIRECT("$F"&amp;$S3190)="OCS (No Label)","OCS_Conversion_RM",IF(LEFT(INDIRECT("$F"&amp;$S3190),3)="OCS","OCS_RM",IF(RIGHT(INDIRECT("$F"&amp;$S3190),10)="conversion","GOTS_RM_conversion",IF((LEFT(INDIRECT("$F"&amp;$S3190),4))="GOTS","GOTS_RM","Responsible_RM")))))))</f>
        <v>#REF!</v>
      </c>
      <c r="AF3190" s="13" t="str" cm="1">
        <f t="array" aca="1" ref="AF3190" ca="1">IF($S3190="","",INDIRECT("$Z"&amp;$S3190))</f>
        <v/>
      </c>
      <c r="AG3190" s="155"/>
      <c r="AH3190" s="13" t="str" cm="1">
        <f t="array" aca="1" ref="AH3190" ca="1">IFERROR(INDIRECT("$ag"&amp;S3190),"")</f>
        <v/>
      </c>
      <c r="AI3190" s="13" t="e" cm="1">
        <f t="array" aca="1" ref="AI3190" ca="1">INDIRECT("O"&amp;S3189)</f>
        <v>#REF!</v>
      </c>
      <c r="AJ3190" s="13" t="str">
        <f>IF($I3190="","",INDEX('Raw Material'!$A$1:$J$75,MATCH(I3190,'Raw Material'!$A$1:$A$75,0),(MATCH(G3190,'Raw Material'!$A$1:$J$1,0))))</f>
        <v/>
      </c>
      <c r="AK3190" s="13" t="str">
        <f t="shared" si="1474"/>
        <v>YANLIŞRM</v>
      </c>
      <c r="AL3190" s="153" t="str">
        <f t="shared" si="1475"/>
        <v/>
      </c>
    </row>
    <row r="3191" spans="1:38" ht="16.5" customHeight="1">
      <c r="A3191" s="161"/>
      <c r="B3191" s="166"/>
      <c r="C3191" s="167"/>
      <c r="D3191" s="156"/>
      <c r="E3191" s="156"/>
      <c r="F3191" s="174"/>
      <c r="G3191" s="181"/>
      <c r="H3191" s="182"/>
      <c r="I3191" s="182"/>
      <c r="J3191" s="182"/>
      <c r="K3191" s="32"/>
      <c r="L3191" s="178"/>
      <c r="M3191" s="178"/>
      <c r="N3191" s="81"/>
      <c r="O3191" s="185"/>
      <c r="P3191" s="103"/>
      <c r="Q3191" s="84" t="str">
        <f t="shared" si="1476"/>
        <v/>
      </c>
      <c r="R3191" s="159"/>
      <c r="S3191" s="28" t="str" cm="1">
        <f t="array" aca="1" ref="S3191" ca="1">IF(INDIRECT("A"&amp;114+$U3191)&lt;&gt;"",114+$U3191,"")</f>
        <v/>
      </c>
      <c r="T3191" s="28" t="str">
        <f t="shared" ca="1" si="1477"/>
        <v>$B</v>
      </c>
      <c r="U3191" s="29">
        <f t="shared" si="1450"/>
        <v>3072</v>
      </c>
      <c r="V3191" s="29">
        <v>256.41666666668698</v>
      </c>
      <c r="W3191" s="29">
        <f t="shared" si="1455"/>
        <v>256</v>
      </c>
      <c r="X3191" s="41" t="str" cm="1">
        <f t="array" aca="1" ref="X3191" ca="1">IFERROR(INDEX('PC&amp;PD'!$A$1:$AP$15,ROW('PC&amp;PD'!$A$15),MATCH(INDIRECT(T3191),'PC&amp;PD'!$A$1:$AP$1,0)),"")</f>
        <v/>
      </c>
      <c r="Z3191" s="155"/>
      <c r="AA3191" s="13" t="str">
        <f t="shared" si="1473"/>
        <v/>
      </c>
      <c r="AB3191" s="155"/>
      <c r="AC3191" s="13" t="str">
        <f t="shared" ca="1" si="1478"/>
        <v>$AB</v>
      </c>
      <c r="AD3191" s="13" t="str" cm="1">
        <f t="array" aca="1" ref="AD3191" ca="1">IFERROR(IF((LEFT(INDIRECT("$F"&amp;$S3191),4))="GOTS",IF($G3191="Organic","GOTS_Organic_raw",(IF($G3191="Responsible","GOTS_Responsible",(IF($G3191="No Attribute (Conventional)","GOTS_conventional",(IF($G3191="Recycled Pre/Post-Consumer","GOTS_pre_post",(IF($G3191="In-Conversion","GOTS_in_conversion",(IF($G3191="Sustainably Sourced","Sustainably_sourced",""))))))))))),IF($G3191="Organic","Organic",(IF($G3191="Responsible","Responsible",(IF($G3191="No Attribute (Conventional)","No_Attribute_Conventional",(IF($G3191="Recycled Pre/Post-Consumer","Recycled_Pre_Post_Consumer",(IF($G3191="In-Conversion","In_Conversion",(IF($G3191="Recycled Pre-Consumer","Recycled_Pre_Consumer",(IF($G3191="Recycled Post-Consumer","Recycled_Post_Consumer",(IF($G3191="Sustainably Sourced","Sustainably_sourced","")))))))))))))))),"")</f>
        <v/>
      </c>
      <c r="AE3191" s="13" t="e" cm="1">
        <f t="array" aca="1" ref="AE3191" ca="1">IF(INDIRECT("$F"&amp;$S3191)="","",IF(LEFT(INDIRECT("$F"&amp;$S3191),3)="GRS","GRS_RCS_RM",IF((LEFT(INDIRECT("$F"&amp;$S3191),3))="RCS","GRS_RCS_RM",IF(INDIRECT("$F"&amp;$S3191)="OCS (No Label)","OCS_Conversion_RM",IF(LEFT(INDIRECT("$F"&amp;$S3191),3)="OCS","OCS_RM",IF(RIGHT(INDIRECT("$F"&amp;$S3191),10)="conversion","GOTS_RM_conversion",IF((LEFT(INDIRECT("$F"&amp;$S3191),4))="GOTS","GOTS_RM","Responsible_RM")))))))</f>
        <v>#REF!</v>
      </c>
      <c r="AF3191" s="13" t="str" cm="1">
        <f t="array" aca="1" ref="AF3191" ca="1">IF($S3191="","",INDIRECT("$Z"&amp;$S3191))</f>
        <v/>
      </c>
      <c r="AG3191" s="155"/>
      <c r="AH3191" s="13" t="str" cm="1">
        <f t="array" aca="1" ref="AH3191" ca="1">IFERROR(INDIRECT("$ag"&amp;S3191),"")</f>
        <v/>
      </c>
      <c r="AI3191" s="13" t="e" cm="1">
        <f t="array" aca="1" ref="AI3191" ca="1">INDIRECT("O"&amp;S3190)</f>
        <v>#REF!</v>
      </c>
      <c r="AJ3191" s="13" t="str">
        <f>IF($I3191="","",INDEX('Raw Material'!$A$1:$J$75,MATCH(I3191,'Raw Material'!$A$1:$A$75,0),(MATCH(G3191,'Raw Material'!$A$1:$J$1,0))))</f>
        <v/>
      </c>
      <c r="AK3191" s="13" t="str">
        <f t="shared" si="1474"/>
        <v>YANLIŞRM</v>
      </c>
      <c r="AL3191" s="153" t="str">
        <f t="shared" si="1475"/>
        <v/>
      </c>
    </row>
    <row r="3192" spans="1:38" ht="16.5" customHeight="1">
      <c r="A3192" s="162"/>
      <c r="B3192" s="168"/>
      <c r="C3192" s="169"/>
      <c r="D3192" s="156"/>
      <c r="E3192" s="156"/>
      <c r="F3192" s="175"/>
      <c r="G3192" s="181"/>
      <c r="H3192" s="182"/>
      <c r="I3192" s="182"/>
      <c r="J3192" s="182"/>
      <c r="K3192" s="32"/>
      <c r="L3192" s="179"/>
      <c r="M3192" s="179"/>
      <c r="N3192" s="81"/>
      <c r="O3192" s="185"/>
      <c r="P3192" s="103"/>
      <c r="Q3192" s="84" t="str">
        <f t="shared" si="1476"/>
        <v/>
      </c>
      <c r="R3192" s="159"/>
      <c r="S3192" s="28" t="str" cm="1">
        <f t="array" aca="1" ref="S3192" ca="1">IF(INDIRECT("A"&amp;114+$U3192)&lt;&gt;"",114+$U3192,"")</f>
        <v/>
      </c>
      <c r="T3192" s="28" t="str">
        <f t="shared" ca="1" si="1477"/>
        <v>$B</v>
      </c>
      <c r="U3192" s="29">
        <f t="shared" si="1450"/>
        <v>3072</v>
      </c>
      <c r="V3192" s="29">
        <v>256.50000000002001</v>
      </c>
      <c r="W3192" s="29">
        <f t="shared" si="1455"/>
        <v>256</v>
      </c>
      <c r="X3192" s="41" t="str" cm="1">
        <f t="array" aca="1" ref="X3192" ca="1">IFERROR(INDEX('PC&amp;PD'!$A$1:$AP$15,ROW('PC&amp;PD'!$A$15),MATCH(INDIRECT(T3192),'PC&amp;PD'!$A$1:$AP$1,0)),"")</f>
        <v/>
      </c>
      <c r="Z3192" s="155"/>
      <c r="AA3192" s="13" t="str">
        <f t="shared" si="1473"/>
        <v/>
      </c>
      <c r="AB3192" s="155"/>
      <c r="AC3192" s="13" t="str">
        <f t="shared" ca="1" si="1478"/>
        <v>$AB</v>
      </c>
      <c r="AD3192" s="13" t="str" cm="1">
        <f t="array" aca="1" ref="AD3192" ca="1">IFERROR(IF((LEFT(INDIRECT("$F"&amp;$S3192),4))="GOTS",IF($G3192="Organic","GOTS_Organic_raw",(IF($G3192="Responsible","GOTS_Responsible",(IF($G3192="No Attribute (Conventional)","GOTS_conventional",(IF($G3192="Recycled Pre/Post-Consumer","GOTS_pre_post",(IF($G3192="In-Conversion","GOTS_in_conversion",(IF($G3192="Sustainably Sourced","Sustainably_sourced",""))))))))))),IF($G3192="Organic","Organic",(IF($G3192="Responsible","Responsible",(IF($G3192="No Attribute (Conventional)","No_Attribute_Conventional",(IF($G3192="Recycled Pre/Post-Consumer","Recycled_Pre_Post_Consumer",(IF($G3192="In-Conversion","In_Conversion",(IF($G3192="Recycled Pre-Consumer","Recycled_Pre_Consumer",(IF($G3192="Recycled Post-Consumer","Recycled_Post_Consumer",(IF($G3192="Sustainably Sourced","Sustainably_sourced","")))))))))))))))),"")</f>
        <v/>
      </c>
      <c r="AE3192" s="13" t="e" cm="1">
        <f t="array" aca="1" ref="AE3192" ca="1">IF(INDIRECT("$F"&amp;$S3192)="","",IF(LEFT(INDIRECT("$F"&amp;$S3192),3)="GRS","GRS_RCS_RM",IF((LEFT(INDIRECT("$F"&amp;$S3192),3))="RCS","GRS_RCS_RM",IF(INDIRECT("$F"&amp;$S3192)="OCS (No Label)","OCS_Conversion_RM",IF(LEFT(INDIRECT("$F"&amp;$S3192),3)="OCS","OCS_RM",IF(RIGHT(INDIRECT("$F"&amp;$S3192),10)="conversion","GOTS_RM_conversion",IF((LEFT(INDIRECT("$F"&amp;$S3192),4))="GOTS","GOTS_RM","Responsible_RM")))))))</f>
        <v>#REF!</v>
      </c>
      <c r="AF3192" s="13" t="str" cm="1">
        <f t="array" aca="1" ref="AF3192" ca="1">IF($S3192="","",INDIRECT("$Z"&amp;$S3192))</f>
        <v/>
      </c>
      <c r="AG3192" s="155"/>
      <c r="AH3192" s="13" t="str" cm="1">
        <f t="array" aca="1" ref="AH3192" ca="1">IFERROR(INDIRECT("$ag"&amp;S3192),"")</f>
        <v/>
      </c>
      <c r="AI3192" s="13" t="e" cm="1">
        <f t="array" aca="1" ref="AI3192" ca="1">INDIRECT("O"&amp;S3191)</f>
        <v>#REF!</v>
      </c>
      <c r="AJ3192" s="13" t="str">
        <f>IF($I3192="","",INDEX('Raw Material'!$A$1:$J$75,MATCH(I3192,'Raw Material'!$A$1:$A$75,0),(MATCH(G3192,'Raw Material'!$A$1:$J$1,0))))</f>
        <v/>
      </c>
      <c r="AK3192" s="13" t="str">
        <f t="shared" si="1474"/>
        <v>YANLIŞRM</v>
      </c>
      <c r="AL3192" s="153" t="str">
        <f t="shared" si="1475"/>
        <v/>
      </c>
    </row>
    <row r="3193" spans="1:38" ht="16.5" customHeight="1">
      <c r="A3193" s="162"/>
      <c r="B3193" s="168"/>
      <c r="C3193" s="169"/>
      <c r="D3193" s="156"/>
      <c r="E3193" s="156"/>
      <c r="F3193" s="175"/>
      <c r="G3193" s="181"/>
      <c r="H3193" s="182"/>
      <c r="I3193" s="182"/>
      <c r="J3193" s="182"/>
      <c r="K3193" s="32"/>
      <c r="L3193" s="179"/>
      <c r="M3193" s="179"/>
      <c r="N3193" s="81"/>
      <c r="O3193" s="185"/>
      <c r="P3193" s="103"/>
      <c r="Q3193" s="84" t="str">
        <f t="shared" si="1476"/>
        <v/>
      </c>
      <c r="R3193" s="159"/>
      <c r="S3193" s="28" t="str" cm="1">
        <f t="array" aca="1" ref="S3193" ca="1">IF(INDIRECT("A"&amp;114+$U3193)&lt;&gt;"",114+$U3193,"")</f>
        <v/>
      </c>
      <c r="T3193" s="28" t="str">
        <f t="shared" ca="1" si="1477"/>
        <v>$B</v>
      </c>
      <c r="U3193" s="29">
        <f t="shared" si="1450"/>
        <v>3072</v>
      </c>
      <c r="V3193" s="29">
        <v>256.58333333335401</v>
      </c>
      <c r="W3193" s="29">
        <f t="shared" si="1455"/>
        <v>256</v>
      </c>
      <c r="X3193" s="41" t="str" cm="1">
        <f t="array" aca="1" ref="X3193" ca="1">IFERROR(INDEX('PC&amp;PD'!$A$1:$AP$15,ROW('PC&amp;PD'!$A$15),MATCH(INDIRECT(T3193),'PC&amp;PD'!$A$1:$AP$1,0)),"")</f>
        <v/>
      </c>
      <c r="Z3193" s="155"/>
      <c r="AA3193" s="13" t="str">
        <f t="shared" si="1473"/>
        <v/>
      </c>
      <c r="AB3193" s="155"/>
      <c r="AC3193" s="13" t="str">
        <f t="shared" ca="1" si="1478"/>
        <v>$AB</v>
      </c>
      <c r="AD3193" s="13" t="str" cm="1">
        <f t="array" aca="1" ref="AD3193" ca="1">IFERROR(IF((LEFT(INDIRECT("$F"&amp;$S3193),4))="GOTS",IF($G3193="Organic","GOTS_Organic_raw",(IF($G3193="Responsible","GOTS_Responsible",(IF($G3193="No Attribute (Conventional)","GOTS_conventional",(IF($G3193="Recycled Pre/Post-Consumer","GOTS_pre_post",(IF($G3193="In-Conversion","GOTS_in_conversion",(IF($G3193="Sustainably Sourced","Sustainably_sourced",""))))))))))),IF($G3193="Organic","Organic",(IF($G3193="Responsible","Responsible",(IF($G3193="No Attribute (Conventional)","No_Attribute_Conventional",(IF($G3193="Recycled Pre/Post-Consumer","Recycled_Pre_Post_Consumer",(IF($G3193="In-Conversion","In_Conversion",(IF($G3193="Recycled Pre-Consumer","Recycled_Pre_Consumer",(IF($G3193="Recycled Post-Consumer","Recycled_Post_Consumer",(IF($G3193="Sustainably Sourced","Sustainably_sourced","")))))))))))))))),"")</f>
        <v/>
      </c>
      <c r="AE3193" s="13" t="e" cm="1">
        <f t="array" aca="1" ref="AE3193" ca="1">IF(INDIRECT("$F"&amp;$S3193)="","",IF(LEFT(INDIRECT("$F"&amp;$S3193),3)="GRS","GRS_RCS_RM",IF((LEFT(INDIRECT("$F"&amp;$S3193),3))="RCS","GRS_RCS_RM",IF(INDIRECT("$F"&amp;$S3193)="OCS (No Label)","OCS_Conversion_RM",IF(LEFT(INDIRECT("$F"&amp;$S3193),3)="OCS","OCS_RM",IF(RIGHT(INDIRECT("$F"&amp;$S3193),10)="conversion","GOTS_RM_conversion",IF((LEFT(INDIRECT("$F"&amp;$S3193),4))="GOTS","GOTS_RM","Responsible_RM")))))))</f>
        <v>#REF!</v>
      </c>
      <c r="AF3193" s="13" t="str" cm="1">
        <f t="array" aca="1" ref="AF3193" ca="1">IF($S3193="","",INDIRECT("$Z"&amp;$S3193))</f>
        <v/>
      </c>
      <c r="AG3193" s="155"/>
      <c r="AH3193" s="13" t="str" cm="1">
        <f t="array" aca="1" ref="AH3193" ca="1">IFERROR(INDIRECT("$ag"&amp;S3193),"")</f>
        <v/>
      </c>
      <c r="AI3193" s="13" t="e" cm="1">
        <f t="array" aca="1" ref="AI3193" ca="1">INDIRECT("O"&amp;S3192)</f>
        <v>#REF!</v>
      </c>
      <c r="AJ3193" s="13" t="str">
        <f>IF($I3193="","",INDEX('Raw Material'!$A$1:$J$75,MATCH(I3193,'Raw Material'!$A$1:$A$75,0),(MATCH(G3193,'Raw Material'!$A$1:$J$1,0))))</f>
        <v/>
      </c>
      <c r="AK3193" s="13" t="str">
        <f t="shared" si="1474"/>
        <v>YANLIŞRM</v>
      </c>
      <c r="AL3193" s="153" t="str">
        <f t="shared" si="1475"/>
        <v/>
      </c>
    </row>
    <row r="3194" spans="1:38" ht="16.5" customHeight="1">
      <c r="A3194" s="162"/>
      <c r="B3194" s="168"/>
      <c r="C3194" s="169"/>
      <c r="D3194" s="156"/>
      <c r="E3194" s="156"/>
      <c r="F3194" s="175"/>
      <c r="G3194" s="181"/>
      <c r="H3194" s="182"/>
      <c r="I3194" s="182"/>
      <c r="J3194" s="182"/>
      <c r="K3194" s="32"/>
      <c r="L3194" s="179"/>
      <c r="M3194" s="179"/>
      <c r="N3194" s="81"/>
      <c r="O3194" s="185"/>
      <c r="P3194" s="103"/>
      <c r="Q3194" s="84" t="str">
        <f t="shared" si="1476"/>
        <v/>
      </c>
      <c r="R3194" s="159"/>
      <c r="S3194" s="28" t="str" cm="1">
        <f t="array" aca="1" ref="S3194" ca="1">IF(INDIRECT("A"&amp;114+$U3194)&lt;&gt;"",114+$U3194,"")</f>
        <v/>
      </c>
      <c r="T3194" s="28" t="str">
        <f t="shared" ca="1" si="1477"/>
        <v>$B</v>
      </c>
      <c r="U3194" s="29">
        <f t="shared" si="1450"/>
        <v>3072</v>
      </c>
      <c r="V3194" s="29">
        <v>256.66666666668698</v>
      </c>
      <c r="W3194" s="29">
        <f t="shared" si="1455"/>
        <v>256</v>
      </c>
      <c r="X3194" s="41" t="str" cm="1">
        <f t="array" aca="1" ref="X3194" ca="1">IFERROR(INDEX('PC&amp;PD'!$A$1:$AP$15,ROW('PC&amp;PD'!$A$15),MATCH(INDIRECT(T3194),'PC&amp;PD'!$A$1:$AP$1,0)),"")</f>
        <v/>
      </c>
      <c r="Z3194" s="155"/>
      <c r="AA3194" s="13" t="str">
        <f t="shared" si="1473"/>
        <v/>
      </c>
      <c r="AB3194" s="155"/>
      <c r="AC3194" s="13" t="str">
        <f t="shared" ca="1" si="1478"/>
        <v>$AB</v>
      </c>
      <c r="AD3194" s="13" t="str" cm="1">
        <f t="array" aca="1" ref="AD3194" ca="1">IFERROR(IF((LEFT(INDIRECT("$F"&amp;$S3194),4))="GOTS",IF($G3194="Organic","GOTS_Organic_raw",(IF($G3194="Responsible","GOTS_Responsible",(IF($G3194="No Attribute (Conventional)","GOTS_conventional",(IF($G3194="Recycled Pre/Post-Consumer","GOTS_pre_post",(IF($G3194="In-Conversion","GOTS_in_conversion",(IF($G3194="Sustainably Sourced","Sustainably_sourced",""))))))))))),IF($G3194="Organic","Organic",(IF($G3194="Responsible","Responsible",(IF($G3194="No Attribute (Conventional)","No_Attribute_Conventional",(IF($G3194="Recycled Pre/Post-Consumer","Recycled_Pre_Post_Consumer",(IF($G3194="In-Conversion","In_Conversion",(IF($G3194="Recycled Pre-Consumer","Recycled_Pre_Consumer",(IF($G3194="Recycled Post-Consumer","Recycled_Post_Consumer",(IF($G3194="Sustainably Sourced","Sustainably_sourced","")))))))))))))))),"")</f>
        <v/>
      </c>
      <c r="AE3194" s="13" t="e" cm="1">
        <f t="array" aca="1" ref="AE3194" ca="1">IF(INDIRECT("$F"&amp;$S3194)="","",IF(LEFT(INDIRECT("$F"&amp;$S3194),3)="GRS","GRS_RCS_RM",IF((LEFT(INDIRECT("$F"&amp;$S3194),3))="RCS","GRS_RCS_RM",IF(INDIRECT("$F"&amp;$S3194)="OCS (No Label)","OCS_Conversion_RM",IF(LEFT(INDIRECT("$F"&amp;$S3194),3)="OCS","OCS_RM",IF(RIGHT(INDIRECT("$F"&amp;$S3194),10)="conversion","GOTS_RM_conversion",IF((LEFT(INDIRECT("$F"&amp;$S3194),4))="GOTS","GOTS_RM","Responsible_RM")))))))</f>
        <v>#REF!</v>
      </c>
      <c r="AF3194" s="13" t="str" cm="1">
        <f t="array" aca="1" ref="AF3194" ca="1">IF($S3194="","",INDIRECT("$Z"&amp;$S3194))</f>
        <v/>
      </c>
      <c r="AG3194" s="155"/>
      <c r="AH3194" s="13" t="str" cm="1">
        <f t="array" aca="1" ref="AH3194" ca="1">IFERROR(INDIRECT("$ag"&amp;S3194),"")</f>
        <v/>
      </c>
      <c r="AI3194" s="13" t="e" cm="1">
        <f t="array" aca="1" ref="AI3194" ca="1">INDIRECT("O"&amp;S3193)</f>
        <v>#REF!</v>
      </c>
      <c r="AJ3194" s="13" t="str">
        <f>IF($I3194="","",INDEX('Raw Material'!$A$1:$J$75,MATCH(I3194,'Raw Material'!$A$1:$A$75,0),(MATCH(G3194,'Raw Material'!$A$1:$J$1,0))))</f>
        <v/>
      </c>
      <c r="AK3194" s="13" t="str">
        <f t="shared" si="1474"/>
        <v>YANLIŞRM</v>
      </c>
      <c r="AL3194" s="153" t="str">
        <f t="shared" si="1475"/>
        <v/>
      </c>
    </row>
    <row r="3195" spans="1:38" ht="16.5" customHeight="1">
      <c r="A3195" s="162"/>
      <c r="B3195" s="168"/>
      <c r="C3195" s="169"/>
      <c r="D3195" s="156"/>
      <c r="E3195" s="156"/>
      <c r="F3195" s="175"/>
      <c r="G3195" s="181"/>
      <c r="H3195" s="182"/>
      <c r="I3195" s="182"/>
      <c r="J3195" s="182"/>
      <c r="K3195" s="32"/>
      <c r="L3195" s="179"/>
      <c r="M3195" s="179"/>
      <c r="N3195" s="81"/>
      <c r="O3195" s="185"/>
      <c r="P3195" s="103"/>
      <c r="Q3195" s="84" t="str">
        <f t="shared" si="1476"/>
        <v/>
      </c>
      <c r="R3195" s="159"/>
      <c r="S3195" s="28" t="str" cm="1">
        <f t="array" aca="1" ref="S3195" ca="1">IF(INDIRECT("A"&amp;114+$U3195)&lt;&gt;"",114+$U3195,"")</f>
        <v/>
      </c>
      <c r="T3195" s="28" t="str">
        <f t="shared" ca="1" si="1477"/>
        <v>$B</v>
      </c>
      <c r="U3195" s="29">
        <f t="shared" si="1450"/>
        <v>3072</v>
      </c>
      <c r="V3195" s="29">
        <v>256.75000000002001</v>
      </c>
      <c r="W3195" s="29">
        <f t="shared" si="1455"/>
        <v>256</v>
      </c>
      <c r="X3195" s="41" t="str" cm="1">
        <f t="array" aca="1" ref="X3195" ca="1">IFERROR(INDEX('PC&amp;PD'!$A$1:$AP$15,ROW('PC&amp;PD'!$A$15),MATCH(INDIRECT(T3195),'PC&amp;PD'!$A$1:$AP$1,0)),"")</f>
        <v/>
      </c>
      <c r="Z3195" s="155"/>
      <c r="AA3195" s="13" t="str">
        <f t="shared" si="1473"/>
        <v/>
      </c>
      <c r="AB3195" s="155"/>
      <c r="AC3195" s="13" t="str">
        <f t="shared" ca="1" si="1478"/>
        <v>$AB</v>
      </c>
      <c r="AD3195" s="13" t="str" cm="1">
        <f t="array" aca="1" ref="AD3195" ca="1">IFERROR(IF((LEFT(INDIRECT("$F"&amp;$S3195),4))="GOTS",IF($G3195="Organic","GOTS_Organic_raw",(IF($G3195="Responsible","GOTS_Responsible",(IF($G3195="No Attribute (Conventional)","GOTS_conventional",(IF($G3195="Recycled Pre/Post-Consumer","GOTS_pre_post",(IF($G3195="In-Conversion","GOTS_in_conversion",(IF($G3195="Sustainably Sourced","Sustainably_sourced",""))))))))))),IF($G3195="Organic","Organic",(IF($G3195="Responsible","Responsible",(IF($G3195="No Attribute (Conventional)","No_Attribute_Conventional",(IF($G3195="Recycled Pre/Post-Consumer","Recycled_Pre_Post_Consumer",(IF($G3195="In-Conversion","In_Conversion",(IF($G3195="Recycled Pre-Consumer","Recycled_Pre_Consumer",(IF($G3195="Recycled Post-Consumer","Recycled_Post_Consumer",(IF($G3195="Sustainably Sourced","Sustainably_sourced","")))))))))))))))),"")</f>
        <v/>
      </c>
      <c r="AE3195" s="13" t="e" cm="1">
        <f t="array" aca="1" ref="AE3195" ca="1">IF(INDIRECT("$F"&amp;$S3195)="","",IF(LEFT(INDIRECT("$F"&amp;$S3195),3)="GRS","GRS_RCS_RM",IF((LEFT(INDIRECT("$F"&amp;$S3195),3))="RCS","GRS_RCS_RM",IF(INDIRECT("$F"&amp;$S3195)="OCS (No Label)","OCS_Conversion_RM",IF(LEFT(INDIRECT("$F"&amp;$S3195),3)="OCS","OCS_RM",IF(RIGHT(INDIRECT("$F"&amp;$S3195),10)="conversion","GOTS_RM_conversion",IF((LEFT(INDIRECT("$F"&amp;$S3195),4))="GOTS","GOTS_RM","Responsible_RM")))))))</f>
        <v>#REF!</v>
      </c>
      <c r="AF3195" s="13" t="str" cm="1">
        <f t="array" aca="1" ref="AF3195" ca="1">IF($S3195="","",INDIRECT("$Z"&amp;$S3195))</f>
        <v/>
      </c>
      <c r="AG3195" s="155"/>
      <c r="AH3195" s="13" t="str" cm="1">
        <f t="array" aca="1" ref="AH3195" ca="1">IFERROR(INDIRECT("$ag"&amp;S3195),"")</f>
        <v/>
      </c>
      <c r="AI3195" s="13" t="e" cm="1">
        <f t="array" aca="1" ref="AI3195" ca="1">INDIRECT("O"&amp;S3194)</f>
        <v>#REF!</v>
      </c>
      <c r="AJ3195" s="13" t="str">
        <f>IF($I3195="","",INDEX('Raw Material'!$A$1:$J$75,MATCH(I3195,'Raw Material'!$A$1:$A$75,0),(MATCH(G3195,'Raw Material'!$A$1:$J$1,0))))</f>
        <v/>
      </c>
      <c r="AK3195" s="13" t="str">
        <f t="shared" si="1474"/>
        <v>YANLIŞRM</v>
      </c>
      <c r="AL3195" s="153" t="str">
        <f t="shared" si="1475"/>
        <v/>
      </c>
    </row>
    <row r="3196" spans="1:38" ht="16.5" customHeight="1">
      <c r="A3196" s="162"/>
      <c r="B3196" s="168"/>
      <c r="C3196" s="169"/>
      <c r="D3196" s="156"/>
      <c r="E3196" s="156"/>
      <c r="F3196" s="175"/>
      <c r="G3196" s="181"/>
      <c r="H3196" s="182"/>
      <c r="I3196" s="182"/>
      <c r="J3196" s="182"/>
      <c r="K3196" s="32"/>
      <c r="L3196" s="179"/>
      <c r="M3196" s="179"/>
      <c r="N3196" s="81"/>
      <c r="O3196" s="185"/>
      <c r="P3196" s="103"/>
      <c r="Q3196" s="84" t="str">
        <f t="shared" si="1476"/>
        <v/>
      </c>
      <c r="R3196" s="159"/>
      <c r="S3196" s="28" t="str" cm="1">
        <f t="array" aca="1" ref="S3196" ca="1">IF(INDIRECT("A"&amp;114+$U3196)&lt;&gt;"",114+$U3196,"")</f>
        <v/>
      </c>
      <c r="T3196" s="28" t="str">
        <f t="shared" ca="1" si="1477"/>
        <v>$B</v>
      </c>
      <c r="U3196" s="29">
        <f t="shared" si="1450"/>
        <v>3072</v>
      </c>
      <c r="V3196" s="29">
        <v>256.83333333335401</v>
      </c>
      <c r="W3196" s="29">
        <f t="shared" si="1455"/>
        <v>256</v>
      </c>
      <c r="X3196" s="41" t="str" cm="1">
        <f t="array" aca="1" ref="X3196" ca="1">IFERROR(INDEX('PC&amp;PD'!$A$1:$AP$15,ROW('PC&amp;PD'!$A$15),MATCH(INDIRECT(T3196),'PC&amp;PD'!$A$1:$AP$1,0)),"")</f>
        <v/>
      </c>
      <c r="Z3196" s="155"/>
      <c r="AA3196" s="13" t="str">
        <f t="shared" si="1473"/>
        <v/>
      </c>
      <c r="AB3196" s="155"/>
      <c r="AC3196" s="13" t="str">
        <f t="shared" ca="1" si="1478"/>
        <v>$AB</v>
      </c>
      <c r="AD3196" s="13" t="str" cm="1">
        <f t="array" aca="1" ref="AD3196" ca="1">IFERROR(IF((LEFT(INDIRECT("$F"&amp;$S3196),4))="GOTS",IF($G3196="Organic","GOTS_Organic_raw",(IF($G3196="Responsible","GOTS_Responsible",(IF($G3196="No Attribute (Conventional)","GOTS_conventional",(IF($G3196="Recycled Pre/Post-Consumer","GOTS_pre_post",(IF($G3196="In-Conversion","GOTS_in_conversion",(IF($G3196="Sustainably Sourced","Sustainably_sourced",""))))))))))),IF($G3196="Organic","Organic",(IF($G3196="Responsible","Responsible",(IF($G3196="No Attribute (Conventional)","No_Attribute_Conventional",(IF($G3196="Recycled Pre/Post-Consumer","Recycled_Pre_Post_Consumer",(IF($G3196="In-Conversion","In_Conversion",(IF($G3196="Recycled Pre-Consumer","Recycled_Pre_Consumer",(IF($G3196="Recycled Post-Consumer","Recycled_Post_Consumer",(IF($G3196="Sustainably Sourced","Sustainably_sourced","")))))))))))))))),"")</f>
        <v/>
      </c>
      <c r="AE3196" s="13" t="e" cm="1">
        <f t="array" aca="1" ref="AE3196" ca="1">IF(INDIRECT("$F"&amp;$S3196)="","",IF(LEFT(INDIRECT("$F"&amp;$S3196),3)="GRS","GRS_RCS_RM",IF((LEFT(INDIRECT("$F"&amp;$S3196),3))="RCS","GRS_RCS_RM",IF(INDIRECT("$F"&amp;$S3196)="OCS (No Label)","OCS_Conversion_RM",IF(LEFT(INDIRECT("$F"&amp;$S3196),3)="OCS","OCS_RM",IF(RIGHT(INDIRECT("$F"&amp;$S3196),10)="conversion","GOTS_RM_conversion",IF((LEFT(INDIRECT("$F"&amp;$S3196),4))="GOTS","GOTS_RM","Responsible_RM")))))))</f>
        <v>#REF!</v>
      </c>
      <c r="AF3196" s="13" t="str" cm="1">
        <f t="array" aca="1" ref="AF3196" ca="1">IF($S3196="","",INDIRECT("$Z"&amp;$S3196))</f>
        <v/>
      </c>
      <c r="AG3196" s="155"/>
      <c r="AH3196" s="13" t="str" cm="1">
        <f t="array" aca="1" ref="AH3196" ca="1">IFERROR(INDIRECT("$ag"&amp;S3196),"")</f>
        <v/>
      </c>
      <c r="AI3196" s="13" t="e" cm="1">
        <f t="array" aca="1" ref="AI3196" ca="1">INDIRECT("O"&amp;S3195)</f>
        <v>#REF!</v>
      </c>
      <c r="AJ3196" s="13" t="str">
        <f>IF($I3196="","",INDEX('Raw Material'!$A$1:$J$75,MATCH(I3196,'Raw Material'!$A$1:$A$75,0),(MATCH(G3196,'Raw Material'!$A$1:$J$1,0))))</f>
        <v/>
      </c>
      <c r="AK3196" s="13" t="str">
        <f t="shared" si="1474"/>
        <v>YANLIŞRM</v>
      </c>
      <c r="AL3196" s="153" t="str">
        <f t="shared" si="1475"/>
        <v/>
      </c>
    </row>
    <row r="3197" spans="1:38" ht="16.5" customHeight="1" thickBot="1">
      <c r="A3197" s="163"/>
      <c r="B3197" s="170"/>
      <c r="C3197" s="171"/>
      <c r="D3197" s="156"/>
      <c r="E3197" s="156"/>
      <c r="F3197" s="176"/>
      <c r="G3197" s="157"/>
      <c r="H3197" s="158"/>
      <c r="I3197" s="158"/>
      <c r="J3197" s="158"/>
      <c r="K3197" s="33"/>
      <c r="L3197" s="180"/>
      <c r="M3197" s="180"/>
      <c r="N3197" s="82"/>
      <c r="O3197" s="186"/>
      <c r="P3197" s="103"/>
      <c r="Q3197" s="84" t="str">
        <f t="shared" si="1476"/>
        <v/>
      </c>
      <c r="R3197" s="159"/>
      <c r="S3197" s="28" t="str" cm="1">
        <f t="array" aca="1" ref="S3197" ca="1">IF(INDIRECT("A"&amp;114+$U3197)&lt;&gt;"",114+$U3197,"")</f>
        <v/>
      </c>
      <c r="T3197" s="28" t="str">
        <f t="shared" ca="1" si="1477"/>
        <v>$B</v>
      </c>
      <c r="U3197" s="29">
        <f t="shared" si="1450"/>
        <v>3072</v>
      </c>
      <c r="V3197" s="29">
        <v>256.91666666668698</v>
      </c>
      <c r="W3197" s="29">
        <f t="shared" si="1455"/>
        <v>256</v>
      </c>
      <c r="X3197" s="41" t="str" cm="1">
        <f t="array" aca="1" ref="X3197" ca="1">IFERROR(INDEX('PC&amp;PD'!$A$1:$AP$15,ROW('PC&amp;PD'!$A$15),MATCH(INDIRECT(T3197),'PC&amp;PD'!$A$1:$AP$1,0)),"")</f>
        <v/>
      </c>
      <c r="Z3197" s="155"/>
      <c r="AA3197" s="13" t="str">
        <f t="shared" si="1473"/>
        <v/>
      </c>
      <c r="AB3197" s="155"/>
      <c r="AC3197" s="13" t="str">
        <f t="shared" ca="1" si="1478"/>
        <v>$AB</v>
      </c>
      <c r="AD3197" s="13" t="str" cm="1">
        <f t="array" aca="1" ref="AD3197" ca="1">IFERROR(IF((LEFT(INDIRECT("$F"&amp;$S3197),4))="GOTS",IF($G3197="Organic","GOTS_Organic_raw",(IF($G3197="Responsible","GOTS_Responsible",(IF($G3197="No Attribute (Conventional)","GOTS_conventional",(IF($G3197="Recycled Pre/Post-Consumer","GOTS_pre_post",(IF($G3197="In-Conversion","GOTS_in_conversion",(IF($G3197="Sustainably Sourced","Sustainably_sourced",""))))))))))),IF($G3197="Organic","Organic",(IF($G3197="Responsible","Responsible",(IF($G3197="No Attribute (Conventional)","No_Attribute_Conventional",(IF($G3197="Recycled Pre/Post-Consumer","Recycled_Pre_Post_Consumer",(IF($G3197="In-Conversion","In_Conversion",(IF($G3197="Recycled Pre-Consumer","Recycled_Pre_Consumer",(IF($G3197="Recycled Post-Consumer","Recycled_Post_Consumer",(IF($G3197="Sustainably Sourced","Sustainably_sourced","")))))))))))))))),"")</f>
        <v/>
      </c>
      <c r="AE3197" s="13" t="e" cm="1">
        <f t="array" aca="1" ref="AE3197" ca="1">IF(INDIRECT("$F"&amp;$S3197)="","",IF(LEFT(INDIRECT("$F"&amp;$S3197),3)="GRS","GRS_RCS_RM",IF((LEFT(INDIRECT("$F"&amp;$S3197),3))="RCS","GRS_RCS_RM",IF(INDIRECT("$F"&amp;$S3197)="OCS (No Label)","OCS_Conversion_RM",IF(LEFT(INDIRECT("$F"&amp;$S3197),3)="OCS","OCS_RM",IF(RIGHT(INDIRECT("$F"&amp;$S3197),10)="conversion","GOTS_RM_conversion",IF((LEFT(INDIRECT("$F"&amp;$S3197),4))="GOTS","GOTS_RM","Responsible_RM")))))))</f>
        <v>#REF!</v>
      </c>
      <c r="AF3197" s="13" t="str" cm="1">
        <f t="array" aca="1" ref="AF3197" ca="1">IF($S3197="","",INDIRECT("$Z"&amp;$S3197))</f>
        <v/>
      </c>
      <c r="AG3197" s="155"/>
      <c r="AH3197" s="13" t="str" cm="1">
        <f t="array" aca="1" ref="AH3197" ca="1">IFERROR(INDIRECT("$ag"&amp;S3197),"")</f>
        <v/>
      </c>
      <c r="AI3197" s="13" t="e" cm="1">
        <f t="array" aca="1" ref="AI3197" ca="1">INDIRECT("O"&amp;S3196)</f>
        <v>#REF!</v>
      </c>
      <c r="AJ3197" s="13" t="str">
        <f>IF($I3197="","",INDEX('Raw Material'!$A$1:$J$75,MATCH(I3197,'Raw Material'!$A$1:$A$75,0),(MATCH(G3197,'Raw Material'!$A$1:$J$1,0))))</f>
        <v/>
      </c>
      <c r="AK3197" s="13" t="str">
        <f t="shared" si="1474"/>
        <v>YANLIŞRM</v>
      </c>
      <c r="AL3197" s="153" t="str">
        <f t="shared" si="1475"/>
        <v/>
      </c>
    </row>
    <row r="3198" spans="1:38" ht="16.5" customHeight="1">
      <c r="A3198" s="160" t="str">
        <f>IF(B3198="","",COUNTA($B$114:$B3198))</f>
        <v/>
      </c>
      <c r="B3198" s="164"/>
      <c r="C3198" s="165"/>
      <c r="D3198" s="183"/>
      <c r="E3198" s="183"/>
      <c r="F3198" s="172"/>
      <c r="G3198" s="212"/>
      <c r="H3198" s="206"/>
      <c r="I3198" s="206"/>
      <c r="J3198" s="206"/>
      <c r="K3198" s="31"/>
      <c r="L3198" s="177" t="str">
        <f t="shared" ref="L3198" si="1479">IF(R3198="","",LEFT(R3198,LEN(R3198)-2))</f>
        <v/>
      </c>
      <c r="M3198" s="177"/>
      <c r="N3198" s="80"/>
      <c r="O3198" s="184"/>
      <c r="P3198" s="103"/>
      <c r="Q3198" s="84" t="str">
        <f t="shared" si="1476"/>
        <v/>
      </c>
      <c r="R3198" s="159" t="str">
        <f t="shared" ref="R3198" si="1480">CONCATENATE($Q3198,Q3199,Q3200,Q3201,Q3202,Q3203,$Q3204,$Q3205,$Q3206,$Q3207,Q3208,Q3209)</f>
        <v/>
      </c>
      <c r="S3198" s="28" t="str" cm="1">
        <f t="array" aca="1" ref="S3198" ca="1">IF(INDIRECT("A"&amp;114+$U3198)&lt;&gt;"",114+$U3198,"")</f>
        <v/>
      </c>
      <c r="T3198" s="28" t="str">
        <f t="shared" ca="1" si="1477"/>
        <v>$B</v>
      </c>
      <c r="U3198" s="29">
        <f t="shared" si="1450"/>
        <v>3084</v>
      </c>
      <c r="V3198" s="29">
        <v>257.00000000002001</v>
      </c>
      <c r="W3198" s="29">
        <f t="shared" si="1455"/>
        <v>257</v>
      </c>
      <c r="X3198" s="41" t="str" cm="1">
        <f t="array" aca="1" ref="X3198" ca="1">IFERROR(INDEX('PC&amp;PD'!$A$1:$AP$15,ROW('PC&amp;PD'!$A$15),MATCH(INDIRECT(T3198),'PC&amp;PD'!$A$1:$AP$1,0)),"")</f>
        <v/>
      </c>
      <c r="Z3198" s="155" t="str">
        <f t="shared" ref="Z3198" si="1481">IFERROR(IF($F3198="OCS 100","OCS (OCS 100)",IF($F3198="OCS Blended","OCS (OCS Blended)",IF($F3198="OCS (No Label)","OCS (No Label)",IF($F3198="RCS 100","RCS (RCS 100)",IF($F3198="RCS Blended","RCS (RCS Blended)",IF($F3198="GRS","GRS (GRS)",IF($F3198="GRS (No Label)", "GRS (No Label)",IF($F3198="RDS","RDS (RDS)",IF($F3198="RWS","RWS (RWS)",IF($F3198="RAS","RAS (RAS)",IF($F3198="RMS","RMS (RMS)",IF($F3198="GOTS Organic","GOTS (Organic)",IF($F3198="GOTS Made with organic","GOTS (Made with Organic)",IF($F3198="GOTS Organic - in conversion","GOTS (Organic - In Conversion)",IF($F3198="GOTS Made with organic - in conversion","GOTS (Made with Organic - In Conversion)",""))))))))))))))),"")</f>
        <v/>
      </c>
      <c r="AA3198" s="13" t="str">
        <f t="shared" si="1473"/>
        <v/>
      </c>
      <c r="AB3198" s="155" t="str">
        <f t="shared" ref="AB3198" si="1482">IFERROR(IF($F3198="OCS 100", "OCS_100",IF($F3198="OCS Blended", "OCS_Blended",IF($F3198="OCS (No Label)", "OCS_No_Label",IF($F3198="RCS 100", "RCS_100",IF($F3198="RCS Blended","RCS_Blended",IF($F3198="GRS","GRS",IF($F3198="GRS (No Label)", "GRS_No_Label",IF($F3198="RDS","RDS",IF($F3198="RWS","RWS",IF($F3198="RMS","RMS",IF($F3198="GOTS Organic","GOTS_Organic",IF($F3198="GOTS Made with organic","GOTS_Made_with_organic",IF($F3198="GOTS Organic - in conversion","GOTS_Organic_in_Conversion",IF($F3198="GOTS Made with organic - in conversion","GOTS_Made_with_Organic_in_Conversion",IF($F3198="RAS","RAS",""))))))))))))))),"")</f>
        <v/>
      </c>
      <c r="AC3198" s="13" t="str">
        <f t="shared" ca="1" si="1478"/>
        <v>$AB</v>
      </c>
      <c r="AD3198" s="13" t="str" cm="1">
        <f t="array" aca="1" ref="AD3198" ca="1">IFERROR(IF((LEFT(INDIRECT("$F"&amp;$S3198),4))="GOTS",IF($G3198="Organic","GOTS_Organic_raw",(IF($G3198="Responsible","GOTS_Responsible",(IF($G3198="No Attribute (Conventional)","GOTS_conventional",(IF($G3198="Recycled Pre/Post-Consumer","GOTS_pre_post",(IF($G3198="In-Conversion","GOTS_in_conversion",(IF($G3198="Sustainably Sourced","Sustainably_sourced",""))))))))))),IF($G3198="Organic","Organic",(IF($G3198="Responsible","Responsible",(IF($G3198="No Attribute (Conventional)","No_Attribute_Conventional",(IF($G3198="Recycled Pre/Post-Consumer","Recycled_Pre_Post_Consumer",(IF($G3198="In-Conversion","In_Conversion",(IF($G3198="Recycled Pre-Consumer","Recycled_Pre_Consumer",(IF($G3198="Recycled Post-Consumer","Recycled_Post_Consumer",(IF($G3198="Sustainably Sourced","Sustainably_sourced","")))))))))))))))),"")</f>
        <v/>
      </c>
      <c r="AE3198" s="13" t="e" cm="1">
        <f t="array" aca="1" ref="AE3198" ca="1">IF(INDIRECT("$F"&amp;$S3198)="","",IF(LEFT(INDIRECT("$F"&amp;$S3198),3)="GRS","GRS_RCS_RM",IF((LEFT(INDIRECT("$F"&amp;$S3198),3))="RCS","GRS_RCS_RM",IF(INDIRECT("$F"&amp;$S3198)="OCS (No Label)","OCS_Conversion_RM",IF(LEFT(INDIRECT("$F"&amp;$S3198),3)="OCS","OCS_RM",IF(RIGHT(INDIRECT("$F"&amp;$S3198),10)="conversion","GOTS_RM_conversion",IF((LEFT(INDIRECT("$F"&amp;$S3198),4))="GOTS","GOTS_RM","Responsible_RM")))))))</f>
        <v>#REF!</v>
      </c>
      <c r="AF3198" s="13" t="str" cm="1">
        <f t="array" aca="1" ref="AF3198" ca="1">IF($S3198="","",INDIRECT("$Z"&amp;$S3198))</f>
        <v/>
      </c>
      <c r="AG3198" s="155" t="str">
        <f t="shared" si="1464"/>
        <v/>
      </c>
      <c r="AH3198" s="13" t="str" cm="1">
        <f t="array" aca="1" ref="AH3198" ca="1">IFERROR(INDIRECT("$ag"&amp;S3198),"")</f>
        <v/>
      </c>
      <c r="AI3198" s="13" t="e" cm="1">
        <f t="array" aca="1" ref="AI3198" ca="1">INDIRECT("O"&amp;S3197)</f>
        <v>#REF!</v>
      </c>
      <c r="AJ3198" s="13" t="str">
        <f>IF($I3198="","",INDEX('Raw Material'!$A$1:$J$75,MATCH(I3198,'Raw Material'!$A$1:$A$75,0),(MATCH(G3198,'Raw Material'!$A$1:$J$1,0))))</f>
        <v/>
      </c>
      <c r="AK3198" s="13" t="str">
        <f t="shared" si="1474"/>
        <v>YANLIŞRM</v>
      </c>
      <c r="AL3198" s="153" t="str">
        <f t="shared" si="1475"/>
        <v/>
      </c>
    </row>
    <row r="3199" spans="1:38" ht="16.5" customHeight="1">
      <c r="A3199" s="161"/>
      <c r="B3199" s="166"/>
      <c r="C3199" s="167"/>
      <c r="D3199" s="156"/>
      <c r="E3199" s="156"/>
      <c r="F3199" s="173"/>
      <c r="G3199" s="181"/>
      <c r="H3199" s="182"/>
      <c r="I3199" s="182"/>
      <c r="J3199" s="182"/>
      <c r="K3199" s="32"/>
      <c r="L3199" s="178"/>
      <c r="M3199" s="178"/>
      <c r="N3199" s="81"/>
      <c r="O3199" s="185"/>
      <c r="P3199" s="103"/>
      <c r="Q3199" s="84" t="str">
        <f t="shared" si="1476"/>
        <v/>
      </c>
      <c r="R3199" s="159"/>
      <c r="S3199" s="28" t="str" cm="1">
        <f t="array" aca="1" ref="S3199" ca="1">IF(INDIRECT("A"&amp;114+$U3199)&lt;&gt;"",114+$U3199,"")</f>
        <v/>
      </c>
      <c r="T3199" s="28" t="str">
        <f t="shared" ca="1" si="1477"/>
        <v>$B</v>
      </c>
      <c r="U3199" s="29">
        <f t="shared" ref="U3199:U3262" si="1483">(12*W3199)</f>
        <v>3084</v>
      </c>
      <c r="V3199" s="29">
        <v>257.08333333335401</v>
      </c>
      <c r="W3199" s="29">
        <f t="shared" si="1455"/>
        <v>257</v>
      </c>
      <c r="X3199" s="41" t="str" cm="1">
        <f t="array" aca="1" ref="X3199" ca="1">IFERROR(INDEX('PC&amp;PD'!$A$1:$AP$15,ROW('PC&amp;PD'!$A$15),MATCH(INDIRECT(T3199),'PC&amp;PD'!$A$1:$AP$1,0)),"")</f>
        <v/>
      </c>
      <c r="Z3199" s="155"/>
      <c r="AA3199" s="13" t="str">
        <f t="shared" si="1473"/>
        <v/>
      </c>
      <c r="AB3199" s="155"/>
      <c r="AC3199" s="13" t="str">
        <f t="shared" ca="1" si="1478"/>
        <v>$AB</v>
      </c>
      <c r="AD3199" s="13" t="str" cm="1">
        <f t="array" aca="1" ref="AD3199" ca="1">IFERROR(IF((LEFT(INDIRECT("$F"&amp;$S3199),4))="GOTS",IF($G3199="Organic","GOTS_Organic_raw",(IF($G3199="Responsible","GOTS_Responsible",(IF($G3199="No Attribute (Conventional)","GOTS_conventional",(IF($G3199="Recycled Pre/Post-Consumer","GOTS_pre_post",(IF($G3199="In-Conversion","GOTS_in_conversion",(IF($G3199="Sustainably Sourced","Sustainably_sourced",""))))))))))),IF($G3199="Organic","Organic",(IF($G3199="Responsible","Responsible",(IF($G3199="No Attribute (Conventional)","No_Attribute_Conventional",(IF($G3199="Recycled Pre/Post-Consumer","Recycled_Pre_Post_Consumer",(IF($G3199="In-Conversion","In_Conversion",(IF($G3199="Recycled Pre-Consumer","Recycled_Pre_Consumer",(IF($G3199="Recycled Post-Consumer","Recycled_Post_Consumer",(IF($G3199="Sustainably Sourced","Sustainably_sourced","")))))))))))))))),"")</f>
        <v/>
      </c>
      <c r="AE3199" s="13" t="e" cm="1">
        <f t="array" aca="1" ref="AE3199" ca="1">IF(INDIRECT("$F"&amp;$S3199)="","",IF(LEFT(INDIRECT("$F"&amp;$S3199),3)="GRS","GRS_RCS_RM",IF((LEFT(INDIRECT("$F"&amp;$S3199),3))="RCS","GRS_RCS_RM",IF(INDIRECT("$F"&amp;$S3199)="OCS (No Label)","OCS_Conversion_RM",IF(LEFT(INDIRECT("$F"&amp;$S3199),3)="OCS","OCS_RM",IF(RIGHT(INDIRECT("$F"&amp;$S3199),10)="conversion","GOTS_RM_conversion",IF((LEFT(INDIRECT("$F"&amp;$S3199),4))="GOTS","GOTS_RM","Responsible_RM")))))))</f>
        <v>#REF!</v>
      </c>
      <c r="AF3199" s="13" t="str" cm="1">
        <f t="array" aca="1" ref="AF3199" ca="1">IF($S3199="","",INDIRECT("$Z"&amp;$S3199))</f>
        <v/>
      </c>
      <c r="AG3199" s="155"/>
      <c r="AH3199" s="13" t="str" cm="1">
        <f t="array" aca="1" ref="AH3199" ca="1">IFERROR(INDIRECT("$ag"&amp;S3199),"")</f>
        <v/>
      </c>
      <c r="AI3199" s="13" t="e" cm="1">
        <f t="array" aca="1" ref="AI3199" ca="1">INDIRECT("O"&amp;S3198)</f>
        <v>#REF!</v>
      </c>
      <c r="AJ3199" s="13" t="str">
        <f>IF($I3199="","",INDEX('Raw Material'!$A$1:$J$75,MATCH(I3199,'Raw Material'!$A$1:$A$75,0),(MATCH(G3199,'Raw Material'!$A$1:$J$1,0))))</f>
        <v/>
      </c>
      <c r="AK3199" s="13" t="str">
        <f t="shared" si="1474"/>
        <v>YANLIŞRM</v>
      </c>
      <c r="AL3199" s="153" t="str">
        <f t="shared" si="1475"/>
        <v/>
      </c>
    </row>
    <row r="3200" spans="1:38" ht="16.5" customHeight="1">
      <c r="A3200" s="161"/>
      <c r="B3200" s="166"/>
      <c r="C3200" s="167"/>
      <c r="D3200" s="156"/>
      <c r="E3200" s="156"/>
      <c r="F3200" s="173"/>
      <c r="G3200" s="181"/>
      <c r="H3200" s="182"/>
      <c r="I3200" s="182"/>
      <c r="J3200" s="182"/>
      <c r="K3200" s="32"/>
      <c r="L3200" s="178"/>
      <c r="M3200" s="178"/>
      <c r="N3200" s="81"/>
      <c r="O3200" s="185"/>
      <c r="P3200" s="103"/>
      <c r="Q3200" s="84" t="str">
        <f t="shared" si="1476"/>
        <v/>
      </c>
      <c r="R3200" s="159"/>
      <c r="S3200" s="28" t="str" cm="1">
        <f t="array" aca="1" ref="S3200" ca="1">IF(INDIRECT("A"&amp;114+$U3200)&lt;&gt;"",114+$U3200,"")</f>
        <v/>
      </c>
      <c r="T3200" s="28" t="str">
        <f t="shared" ca="1" si="1477"/>
        <v>$B</v>
      </c>
      <c r="U3200" s="29">
        <f t="shared" si="1483"/>
        <v>3084</v>
      </c>
      <c r="V3200" s="29">
        <v>257.16666666668698</v>
      </c>
      <c r="W3200" s="29">
        <f t="shared" si="1455"/>
        <v>257</v>
      </c>
      <c r="X3200" s="41" t="str" cm="1">
        <f t="array" aca="1" ref="X3200" ca="1">IFERROR(INDEX('PC&amp;PD'!$A$1:$AP$15,ROW('PC&amp;PD'!$A$15),MATCH(INDIRECT(T3200),'PC&amp;PD'!$A$1:$AP$1,0)),"")</f>
        <v/>
      </c>
      <c r="Z3200" s="155"/>
      <c r="AA3200" s="13" t="str">
        <f t="shared" si="1473"/>
        <v/>
      </c>
      <c r="AB3200" s="155"/>
      <c r="AC3200" s="13" t="str">
        <f t="shared" ca="1" si="1478"/>
        <v>$AB</v>
      </c>
      <c r="AD3200" s="13" t="str" cm="1">
        <f t="array" aca="1" ref="AD3200" ca="1">IFERROR(IF((LEFT(INDIRECT("$F"&amp;$S3200),4))="GOTS",IF($G3200="Organic","GOTS_Organic_raw",(IF($G3200="Responsible","GOTS_Responsible",(IF($G3200="No Attribute (Conventional)","GOTS_conventional",(IF($G3200="Recycled Pre/Post-Consumer","GOTS_pre_post",(IF($G3200="In-Conversion","GOTS_in_conversion",(IF($G3200="Sustainably Sourced","Sustainably_sourced",""))))))))))),IF($G3200="Organic","Organic",(IF($G3200="Responsible","Responsible",(IF($G3200="No Attribute (Conventional)","No_Attribute_Conventional",(IF($G3200="Recycled Pre/Post-Consumer","Recycled_Pre_Post_Consumer",(IF($G3200="In-Conversion","In_Conversion",(IF($G3200="Recycled Pre-Consumer","Recycled_Pre_Consumer",(IF($G3200="Recycled Post-Consumer","Recycled_Post_Consumer",(IF($G3200="Sustainably Sourced","Sustainably_sourced","")))))))))))))))),"")</f>
        <v/>
      </c>
      <c r="AE3200" s="13" t="e" cm="1">
        <f t="array" aca="1" ref="AE3200" ca="1">IF(INDIRECT("$F"&amp;$S3200)="","",IF(LEFT(INDIRECT("$F"&amp;$S3200),3)="GRS","GRS_RCS_RM",IF((LEFT(INDIRECT("$F"&amp;$S3200),3))="RCS","GRS_RCS_RM",IF(INDIRECT("$F"&amp;$S3200)="OCS (No Label)","OCS_Conversion_RM",IF(LEFT(INDIRECT("$F"&amp;$S3200),3)="OCS","OCS_RM",IF(RIGHT(INDIRECT("$F"&amp;$S3200),10)="conversion","GOTS_RM_conversion",IF((LEFT(INDIRECT("$F"&amp;$S3200),4))="GOTS","GOTS_RM","Responsible_RM")))))))</f>
        <v>#REF!</v>
      </c>
      <c r="AF3200" s="13" t="str" cm="1">
        <f t="array" aca="1" ref="AF3200" ca="1">IF($S3200="","",INDIRECT("$Z"&amp;$S3200))</f>
        <v/>
      </c>
      <c r="AG3200" s="155"/>
      <c r="AH3200" s="13" t="str" cm="1">
        <f t="array" aca="1" ref="AH3200" ca="1">IFERROR(INDIRECT("$ag"&amp;S3200),"")</f>
        <v/>
      </c>
      <c r="AI3200" s="13" t="e" cm="1">
        <f t="array" aca="1" ref="AI3200" ca="1">INDIRECT("O"&amp;S3199)</f>
        <v>#REF!</v>
      </c>
      <c r="AJ3200" s="13" t="str">
        <f>IF($I3200="","",INDEX('Raw Material'!$A$1:$J$75,MATCH(I3200,'Raw Material'!$A$1:$A$75,0),(MATCH(G3200,'Raw Material'!$A$1:$J$1,0))))</f>
        <v/>
      </c>
      <c r="AK3200" s="13" t="str">
        <f t="shared" si="1474"/>
        <v>YANLIŞRM</v>
      </c>
      <c r="AL3200" s="153" t="str">
        <f t="shared" si="1475"/>
        <v/>
      </c>
    </row>
    <row r="3201" spans="1:38" ht="16.5" customHeight="1">
      <c r="A3201" s="161"/>
      <c r="B3201" s="166"/>
      <c r="C3201" s="167"/>
      <c r="D3201" s="156"/>
      <c r="E3201" s="156"/>
      <c r="F3201" s="174"/>
      <c r="G3201" s="181"/>
      <c r="H3201" s="182"/>
      <c r="I3201" s="182"/>
      <c r="J3201" s="182"/>
      <c r="K3201" s="32"/>
      <c r="L3201" s="178"/>
      <c r="M3201" s="178"/>
      <c r="N3201" s="81"/>
      <c r="O3201" s="185"/>
      <c r="P3201" s="103"/>
      <c r="Q3201" s="84" t="str">
        <f t="shared" si="1476"/>
        <v/>
      </c>
      <c r="R3201" s="159"/>
      <c r="S3201" s="28" t="str" cm="1">
        <f t="array" aca="1" ref="S3201" ca="1">IF(INDIRECT("A"&amp;114+$U3201)&lt;&gt;"",114+$U3201,"")</f>
        <v/>
      </c>
      <c r="T3201" s="28" t="str">
        <f t="shared" ca="1" si="1477"/>
        <v>$B</v>
      </c>
      <c r="U3201" s="29">
        <f t="shared" si="1483"/>
        <v>3084</v>
      </c>
      <c r="V3201" s="29">
        <v>257.25000000002001</v>
      </c>
      <c r="W3201" s="29">
        <f t="shared" si="1455"/>
        <v>257</v>
      </c>
      <c r="X3201" s="41" t="str" cm="1">
        <f t="array" aca="1" ref="X3201" ca="1">IFERROR(INDEX('PC&amp;PD'!$A$1:$AP$15,ROW('PC&amp;PD'!$A$15),MATCH(INDIRECT(T3201),'PC&amp;PD'!$A$1:$AP$1,0)),"")</f>
        <v/>
      </c>
      <c r="Z3201" s="155"/>
      <c r="AA3201" s="13" t="str">
        <f t="shared" si="1473"/>
        <v/>
      </c>
      <c r="AB3201" s="155"/>
      <c r="AC3201" s="13" t="str">
        <f t="shared" ca="1" si="1478"/>
        <v>$AB</v>
      </c>
      <c r="AD3201" s="13" t="str" cm="1">
        <f t="array" aca="1" ref="AD3201" ca="1">IFERROR(IF((LEFT(INDIRECT("$F"&amp;$S3201),4))="GOTS",IF($G3201="Organic","GOTS_Organic_raw",(IF($G3201="Responsible","GOTS_Responsible",(IF($G3201="No Attribute (Conventional)","GOTS_conventional",(IF($G3201="Recycled Pre/Post-Consumer","GOTS_pre_post",(IF($G3201="In-Conversion","GOTS_in_conversion",(IF($G3201="Sustainably Sourced","Sustainably_sourced",""))))))))))),IF($G3201="Organic","Organic",(IF($G3201="Responsible","Responsible",(IF($G3201="No Attribute (Conventional)","No_Attribute_Conventional",(IF($G3201="Recycled Pre/Post-Consumer","Recycled_Pre_Post_Consumer",(IF($G3201="In-Conversion","In_Conversion",(IF($G3201="Recycled Pre-Consumer","Recycled_Pre_Consumer",(IF($G3201="Recycled Post-Consumer","Recycled_Post_Consumer",(IF($G3201="Sustainably Sourced","Sustainably_sourced","")))))))))))))))),"")</f>
        <v/>
      </c>
      <c r="AE3201" s="13" t="e" cm="1">
        <f t="array" aca="1" ref="AE3201" ca="1">IF(INDIRECT("$F"&amp;$S3201)="","",IF(LEFT(INDIRECT("$F"&amp;$S3201),3)="GRS","GRS_RCS_RM",IF((LEFT(INDIRECT("$F"&amp;$S3201),3))="RCS","GRS_RCS_RM",IF(INDIRECT("$F"&amp;$S3201)="OCS (No Label)","OCS_Conversion_RM",IF(LEFT(INDIRECT("$F"&amp;$S3201),3)="OCS","OCS_RM",IF(RIGHT(INDIRECT("$F"&amp;$S3201),10)="conversion","GOTS_RM_conversion",IF((LEFT(INDIRECT("$F"&amp;$S3201),4))="GOTS","GOTS_RM","Responsible_RM")))))))</f>
        <v>#REF!</v>
      </c>
      <c r="AF3201" s="13" t="str" cm="1">
        <f t="array" aca="1" ref="AF3201" ca="1">IF($S3201="","",INDIRECT("$Z"&amp;$S3201))</f>
        <v/>
      </c>
      <c r="AG3201" s="155"/>
      <c r="AH3201" s="13" t="str" cm="1">
        <f t="array" aca="1" ref="AH3201" ca="1">IFERROR(INDIRECT("$ag"&amp;S3201),"")</f>
        <v/>
      </c>
      <c r="AI3201" s="13" t="e" cm="1">
        <f t="array" aca="1" ref="AI3201" ca="1">INDIRECT("O"&amp;S3200)</f>
        <v>#REF!</v>
      </c>
      <c r="AJ3201" s="13" t="str">
        <f>IF($I3201="","",INDEX('Raw Material'!$A$1:$J$75,MATCH(I3201,'Raw Material'!$A$1:$A$75,0),(MATCH(G3201,'Raw Material'!$A$1:$J$1,0))))</f>
        <v/>
      </c>
      <c r="AK3201" s="13" t="str">
        <f t="shared" si="1474"/>
        <v>YANLIŞRM</v>
      </c>
      <c r="AL3201" s="153" t="str">
        <f t="shared" si="1475"/>
        <v/>
      </c>
    </row>
    <row r="3202" spans="1:38" ht="16.5" customHeight="1">
      <c r="A3202" s="161"/>
      <c r="B3202" s="166"/>
      <c r="C3202" s="167"/>
      <c r="D3202" s="156"/>
      <c r="E3202" s="156"/>
      <c r="F3202" s="174"/>
      <c r="G3202" s="181"/>
      <c r="H3202" s="182"/>
      <c r="I3202" s="182"/>
      <c r="J3202" s="182"/>
      <c r="K3202" s="32"/>
      <c r="L3202" s="178"/>
      <c r="M3202" s="178"/>
      <c r="N3202" s="81"/>
      <c r="O3202" s="185"/>
      <c r="P3202" s="103"/>
      <c r="Q3202" s="84" t="str">
        <f t="shared" si="1476"/>
        <v/>
      </c>
      <c r="R3202" s="159"/>
      <c r="S3202" s="28" t="str" cm="1">
        <f t="array" aca="1" ref="S3202" ca="1">IF(INDIRECT("A"&amp;114+$U3202)&lt;&gt;"",114+$U3202,"")</f>
        <v/>
      </c>
      <c r="T3202" s="28" t="str">
        <f t="shared" ca="1" si="1477"/>
        <v>$B</v>
      </c>
      <c r="U3202" s="29">
        <f t="shared" si="1483"/>
        <v>3084</v>
      </c>
      <c r="V3202" s="29">
        <v>257.33333333335401</v>
      </c>
      <c r="W3202" s="29">
        <f t="shared" si="1455"/>
        <v>257</v>
      </c>
      <c r="X3202" s="41" t="str" cm="1">
        <f t="array" aca="1" ref="X3202" ca="1">IFERROR(INDEX('PC&amp;PD'!$A$1:$AP$15,ROW('PC&amp;PD'!$A$15),MATCH(INDIRECT(T3202),'PC&amp;PD'!$A$1:$AP$1,0)),"")</f>
        <v/>
      </c>
      <c r="Z3202" s="155"/>
      <c r="AA3202" s="13" t="str">
        <f t="shared" si="1473"/>
        <v/>
      </c>
      <c r="AB3202" s="155"/>
      <c r="AC3202" s="13" t="str">
        <f t="shared" ca="1" si="1478"/>
        <v>$AB</v>
      </c>
      <c r="AD3202" s="13" t="str" cm="1">
        <f t="array" aca="1" ref="AD3202" ca="1">IFERROR(IF((LEFT(INDIRECT("$F"&amp;$S3202),4))="GOTS",IF($G3202="Organic","GOTS_Organic_raw",(IF($G3202="Responsible","GOTS_Responsible",(IF($G3202="No Attribute (Conventional)","GOTS_conventional",(IF($G3202="Recycled Pre/Post-Consumer","GOTS_pre_post",(IF($G3202="In-Conversion","GOTS_in_conversion",(IF($G3202="Sustainably Sourced","Sustainably_sourced",""))))))))))),IF($G3202="Organic","Organic",(IF($G3202="Responsible","Responsible",(IF($G3202="No Attribute (Conventional)","No_Attribute_Conventional",(IF($G3202="Recycled Pre/Post-Consumer","Recycled_Pre_Post_Consumer",(IF($G3202="In-Conversion","In_Conversion",(IF($G3202="Recycled Pre-Consumer","Recycled_Pre_Consumer",(IF($G3202="Recycled Post-Consumer","Recycled_Post_Consumer",(IF($G3202="Sustainably Sourced","Sustainably_sourced","")))))))))))))))),"")</f>
        <v/>
      </c>
      <c r="AE3202" s="13" t="e" cm="1">
        <f t="array" aca="1" ref="AE3202" ca="1">IF(INDIRECT("$F"&amp;$S3202)="","",IF(LEFT(INDIRECT("$F"&amp;$S3202),3)="GRS","GRS_RCS_RM",IF((LEFT(INDIRECT("$F"&amp;$S3202),3))="RCS","GRS_RCS_RM",IF(INDIRECT("$F"&amp;$S3202)="OCS (No Label)","OCS_Conversion_RM",IF(LEFT(INDIRECT("$F"&amp;$S3202),3)="OCS","OCS_RM",IF(RIGHT(INDIRECT("$F"&amp;$S3202),10)="conversion","GOTS_RM_conversion",IF((LEFT(INDIRECT("$F"&amp;$S3202),4))="GOTS","GOTS_RM","Responsible_RM")))))))</f>
        <v>#REF!</v>
      </c>
      <c r="AF3202" s="13" t="str" cm="1">
        <f t="array" aca="1" ref="AF3202" ca="1">IF($S3202="","",INDIRECT("$Z"&amp;$S3202))</f>
        <v/>
      </c>
      <c r="AG3202" s="155"/>
      <c r="AH3202" s="13" t="str" cm="1">
        <f t="array" aca="1" ref="AH3202" ca="1">IFERROR(INDIRECT("$ag"&amp;S3202),"")</f>
        <v/>
      </c>
      <c r="AI3202" s="13" t="e" cm="1">
        <f t="array" aca="1" ref="AI3202" ca="1">INDIRECT("O"&amp;S3201)</f>
        <v>#REF!</v>
      </c>
      <c r="AJ3202" s="13" t="str">
        <f>IF($I3202="","",INDEX('Raw Material'!$A$1:$J$75,MATCH(I3202,'Raw Material'!$A$1:$A$75,0),(MATCH(G3202,'Raw Material'!$A$1:$J$1,0))))</f>
        <v/>
      </c>
      <c r="AK3202" s="13" t="str">
        <f t="shared" si="1474"/>
        <v>YANLIŞRM</v>
      </c>
      <c r="AL3202" s="153" t="str">
        <f t="shared" si="1475"/>
        <v/>
      </c>
    </row>
    <row r="3203" spans="1:38" ht="16.5" customHeight="1">
      <c r="A3203" s="161"/>
      <c r="B3203" s="166"/>
      <c r="C3203" s="167"/>
      <c r="D3203" s="156"/>
      <c r="E3203" s="156"/>
      <c r="F3203" s="174"/>
      <c r="G3203" s="181"/>
      <c r="H3203" s="182"/>
      <c r="I3203" s="182"/>
      <c r="J3203" s="182"/>
      <c r="K3203" s="32"/>
      <c r="L3203" s="178"/>
      <c r="M3203" s="178"/>
      <c r="N3203" s="81"/>
      <c r="O3203" s="185"/>
      <c r="P3203" s="103"/>
      <c r="Q3203" s="84" t="str">
        <f t="shared" si="1476"/>
        <v/>
      </c>
      <c r="R3203" s="159"/>
      <c r="S3203" s="28" t="str" cm="1">
        <f t="array" aca="1" ref="S3203" ca="1">IF(INDIRECT("A"&amp;114+$U3203)&lt;&gt;"",114+$U3203,"")</f>
        <v/>
      </c>
      <c r="T3203" s="28" t="str">
        <f t="shared" ca="1" si="1477"/>
        <v>$B</v>
      </c>
      <c r="U3203" s="29">
        <f t="shared" si="1483"/>
        <v>3084</v>
      </c>
      <c r="V3203" s="29">
        <v>257.41666666668698</v>
      </c>
      <c r="W3203" s="29">
        <f t="shared" si="1455"/>
        <v>257</v>
      </c>
      <c r="X3203" s="41" t="str" cm="1">
        <f t="array" aca="1" ref="X3203" ca="1">IFERROR(INDEX('PC&amp;PD'!$A$1:$AP$15,ROW('PC&amp;PD'!$A$15),MATCH(INDIRECT(T3203),'PC&amp;PD'!$A$1:$AP$1,0)),"")</f>
        <v/>
      </c>
      <c r="Z3203" s="155"/>
      <c r="AA3203" s="13" t="str">
        <f t="shared" si="1473"/>
        <v/>
      </c>
      <c r="AB3203" s="155"/>
      <c r="AC3203" s="13" t="str">
        <f t="shared" ca="1" si="1478"/>
        <v>$AB</v>
      </c>
      <c r="AD3203" s="13" t="str" cm="1">
        <f t="array" aca="1" ref="AD3203" ca="1">IFERROR(IF((LEFT(INDIRECT("$F"&amp;$S3203),4))="GOTS",IF($G3203="Organic","GOTS_Organic_raw",(IF($G3203="Responsible","GOTS_Responsible",(IF($G3203="No Attribute (Conventional)","GOTS_conventional",(IF($G3203="Recycled Pre/Post-Consumer","GOTS_pre_post",(IF($G3203="In-Conversion","GOTS_in_conversion",(IF($G3203="Sustainably Sourced","Sustainably_sourced",""))))))))))),IF($G3203="Organic","Organic",(IF($G3203="Responsible","Responsible",(IF($G3203="No Attribute (Conventional)","No_Attribute_Conventional",(IF($G3203="Recycled Pre/Post-Consumer","Recycled_Pre_Post_Consumer",(IF($G3203="In-Conversion","In_Conversion",(IF($G3203="Recycled Pre-Consumer","Recycled_Pre_Consumer",(IF($G3203="Recycled Post-Consumer","Recycled_Post_Consumer",(IF($G3203="Sustainably Sourced","Sustainably_sourced","")))))))))))))))),"")</f>
        <v/>
      </c>
      <c r="AE3203" s="13" t="e" cm="1">
        <f t="array" aca="1" ref="AE3203" ca="1">IF(INDIRECT("$F"&amp;$S3203)="","",IF(LEFT(INDIRECT("$F"&amp;$S3203),3)="GRS","GRS_RCS_RM",IF((LEFT(INDIRECT("$F"&amp;$S3203),3))="RCS","GRS_RCS_RM",IF(INDIRECT("$F"&amp;$S3203)="OCS (No Label)","OCS_Conversion_RM",IF(LEFT(INDIRECT("$F"&amp;$S3203),3)="OCS","OCS_RM",IF(RIGHT(INDIRECT("$F"&amp;$S3203),10)="conversion","GOTS_RM_conversion",IF((LEFT(INDIRECT("$F"&amp;$S3203),4))="GOTS","GOTS_RM","Responsible_RM")))))))</f>
        <v>#REF!</v>
      </c>
      <c r="AF3203" s="13" t="str" cm="1">
        <f t="array" aca="1" ref="AF3203" ca="1">IF($S3203="","",INDIRECT("$Z"&amp;$S3203))</f>
        <v/>
      </c>
      <c r="AG3203" s="155"/>
      <c r="AH3203" s="13" t="str" cm="1">
        <f t="array" aca="1" ref="AH3203" ca="1">IFERROR(INDIRECT("$ag"&amp;S3203),"")</f>
        <v/>
      </c>
      <c r="AI3203" s="13" t="e" cm="1">
        <f t="array" aca="1" ref="AI3203" ca="1">INDIRECT("O"&amp;S3202)</f>
        <v>#REF!</v>
      </c>
      <c r="AJ3203" s="13" t="str">
        <f>IF($I3203="","",INDEX('Raw Material'!$A$1:$J$75,MATCH(I3203,'Raw Material'!$A$1:$A$75,0),(MATCH(G3203,'Raw Material'!$A$1:$J$1,0))))</f>
        <v/>
      </c>
      <c r="AK3203" s="13" t="str">
        <f t="shared" si="1474"/>
        <v>YANLIŞRM</v>
      </c>
      <c r="AL3203" s="153" t="str">
        <f t="shared" si="1475"/>
        <v/>
      </c>
    </row>
    <row r="3204" spans="1:38" ht="16.5" customHeight="1">
      <c r="A3204" s="162"/>
      <c r="B3204" s="168"/>
      <c r="C3204" s="169"/>
      <c r="D3204" s="156"/>
      <c r="E3204" s="156"/>
      <c r="F3204" s="175"/>
      <c r="G3204" s="181"/>
      <c r="H3204" s="182"/>
      <c r="I3204" s="182"/>
      <c r="J3204" s="182"/>
      <c r="K3204" s="32"/>
      <c r="L3204" s="179"/>
      <c r="M3204" s="179"/>
      <c r="N3204" s="81"/>
      <c r="O3204" s="185"/>
      <c r="P3204" s="103"/>
      <c r="Q3204" s="84" t="str">
        <f t="shared" si="1476"/>
        <v/>
      </c>
      <c r="R3204" s="159"/>
      <c r="S3204" s="28" t="str" cm="1">
        <f t="array" aca="1" ref="S3204" ca="1">IF(INDIRECT("A"&amp;114+$U3204)&lt;&gt;"",114+$U3204,"")</f>
        <v/>
      </c>
      <c r="T3204" s="28" t="str">
        <f t="shared" ca="1" si="1477"/>
        <v>$B</v>
      </c>
      <c r="U3204" s="29">
        <f t="shared" si="1483"/>
        <v>3084</v>
      </c>
      <c r="V3204" s="29">
        <v>257.50000000002001</v>
      </c>
      <c r="W3204" s="29">
        <f t="shared" si="1455"/>
        <v>257</v>
      </c>
      <c r="X3204" s="41" t="str" cm="1">
        <f t="array" aca="1" ref="X3204" ca="1">IFERROR(INDEX('PC&amp;PD'!$A$1:$AP$15,ROW('PC&amp;PD'!$A$15),MATCH(INDIRECT(T3204),'PC&amp;PD'!$A$1:$AP$1,0)),"")</f>
        <v/>
      </c>
      <c r="Z3204" s="155"/>
      <c r="AA3204" s="13" t="str">
        <f t="shared" si="1473"/>
        <v/>
      </c>
      <c r="AB3204" s="155"/>
      <c r="AC3204" s="13" t="str">
        <f t="shared" ca="1" si="1478"/>
        <v>$AB</v>
      </c>
      <c r="AD3204" s="13" t="str" cm="1">
        <f t="array" aca="1" ref="AD3204" ca="1">IFERROR(IF((LEFT(INDIRECT("$F"&amp;$S3204),4))="GOTS",IF($G3204="Organic","GOTS_Organic_raw",(IF($G3204="Responsible","GOTS_Responsible",(IF($G3204="No Attribute (Conventional)","GOTS_conventional",(IF($G3204="Recycled Pre/Post-Consumer","GOTS_pre_post",(IF($G3204="In-Conversion","GOTS_in_conversion",(IF($G3204="Sustainably Sourced","Sustainably_sourced",""))))))))))),IF($G3204="Organic","Organic",(IF($G3204="Responsible","Responsible",(IF($G3204="No Attribute (Conventional)","No_Attribute_Conventional",(IF($G3204="Recycled Pre/Post-Consumer","Recycled_Pre_Post_Consumer",(IF($G3204="In-Conversion","In_Conversion",(IF($G3204="Recycled Pre-Consumer","Recycled_Pre_Consumer",(IF($G3204="Recycled Post-Consumer","Recycled_Post_Consumer",(IF($G3204="Sustainably Sourced","Sustainably_sourced","")))))))))))))))),"")</f>
        <v/>
      </c>
      <c r="AE3204" s="13" t="e" cm="1">
        <f t="array" aca="1" ref="AE3204" ca="1">IF(INDIRECT("$F"&amp;$S3204)="","",IF(LEFT(INDIRECT("$F"&amp;$S3204),3)="GRS","GRS_RCS_RM",IF((LEFT(INDIRECT("$F"&amp;$S3204),3))="RCS","GRS_RCS_RM",IF(INDIRECT("$F"&amp;$S3204)="OCS (No Label)","OCS_Conversion_RM",IF(LEFT(INDIRECT("$F"&amp;$S3204),3)="OCS","OCS_RM",IF(RIGHT(INDIRECT("$F"&amp;$S3204),10)="conversion","GOTS_RM_conversion",IF((LEFT(INDIRECT("$F"&amp;$S3204),4))="GOTS","GOTS_RM","Responsible_RM")))))))</f>
        <v>#REF!</v>
      </c>
      <c r="AF3204" s="13" t="str" cm="1">
        <f t="array" aca="1" ref="AF3204" ca="1">IF($S3204="","",INDIRECT("$Z"&amp;$S3204))</f>
        <v/>
      </c>
      <c r="AG3204" s="155"/>
      <c r="AH3204" s="13" t="str" cm="1">
        <f t="array" aca="1" ref="AH3204" ca="1">IFERROR(INDIRECT("$ag"&amp;S3204),"")</f>
        <v/>
      </c>
      <c r="AI3204" s="13" t="e" cm="1">
        <f t="array" aca="1" ref="AI3204" ca="1">INDIRECT("O"&amp;S3203)</f>
        <v>#REF!</v>
      </c>
      <c r="AJ3204" s="13" t="str">
        <f>IF($I3204="","",INDEX('Raw Material'!$A$1:$J$75,MATCH(I3204,'Raw Material'!$A$1:$A$75,0),(MATCH(G3204,'Raw Material'!$A$1:$J$1,0))))</f>
        <v/>
      </c>
      <c r="AK3204" s="13" t="str">
        <f t="shared" si="1474"/>
        <v>YANLIŞRM</v>
      </c>
      <c r="AL3204" s="153" t="str">
        <f t="shared" si="1475"/>
        <v/>
      </c>
    </row>
    <row r="3205" spans="1:38" ht="16.5" customHeight="1">
      <c r="A3205" s="162"/>
      <c r="B3205" s="168"/>
      <c r="C3205" s="169"/>
      <c r="D3205" s="156"/>
      <c r="E3205" s="156"/>
      <c r="F3205" s="175"/>
      <c r="G3205" s="181"/>
      <c r="H3205" s="182"/>
      <c r="I3205" s="182"/>
      <c r="J3205" s="182"/>
      <c r="K3205" s="32"/>
      <c r="L3205" s="179"/>
      <c r="M3205" s="179"/>
      <c r="N3205" s="81"/>
      <c r="O3205" s="185"/>
      <c r="P3205" s="103"/>
      <c r="Q3205" s="84" t="str">
        <f t="shared" si="1476"/>
        <v/>
      </c>
      <c r="R3205" s="159"/>
      <c r="S3205" s="28" t="str" cm="1">
        <f t="array" aca="1" ref="S3205" ca="1">IF(INDIRECT("A"&amp;114+$U3205)&lt;&gt;"",114+$U3205,"")</f>
        <v/>
      </c>
      <c r="T3205" s="28" t="str">
        <f t="shared" ca="1" si="1477"/>
        <v>$B</v>
      </c>
      <c r="U3205" s="29">
        <f t="shared" si="1483"/>
        <v>3084</v>
      </c>
      <c r="V3205" s="29">
        <v>257.58333333335401</v>
      </c>
      <c r="W3205" s="29">
        <f t="shared" si="1455"/>
        <v>257</v>
      </c>
      <c r="X3205" s="41" t="str" cm="1">
        <f t="array" aca="1" ref="X3205" ca="1">IFERROR(INDEX('PC&amp;PD'!$A$1:$AP$15,ROW('PC&amp;PD'!$A$15),MATCH(INDIRECT(T3205),'PC&amp;PD'!$A$1:$AP$1,0)),"")</f>
        <v/>
      </c>
      <c r="Z3205" s="155"/>
      <c r="AA3205" s="13" t="str">
        <f t="shared" si="1473"/>
        <v/>
      </c>
      <c r="AB3205" s="155"/>
      <c r="AC3205" s="13" t="str">
        <f t="shared" ca="1" si="1478"/>
        <v>$AB</v>
      </c>
      <c r="AD3205" s="13" t="str" cm="1">
        <f t="array" aca="1" ref="AD3205" ca="1">IFERROR(IF((LEFT(INDIRECT("$F"&amp;$S3205),4))="GOTS",IF($G3205="Organic","GOTS_Organic_raw",(IF($G3205="Responsible","GOTS_Responsible",(IF($G3205="No Attribute (Conventional)","GOTS_conventional",(IF($G3205="Recycled Pre/Post-Consumer","GOTS_pre_post",(IF($G3205="In-Conversion","GOTS_in_conversion",(IF($G3205="Sustainably Sourced","Sustainably_sourced",""))))))))))),IF($G3205="Organic","Organic",(IF($G3205="Responsible","Responsible",(IF($G3205="No Attribute (Conventional)","No_Attribute_Conventional",(IF($G3205="Recycled Pre/Post-Consumer","Recycled_Pre_Post_Consumer",(IF($G3205="In-Conversion","In_Conversion",(IF($G3205="Recycled Pre-Consumer","Recycled_Pre_Consumer",(IF($G3205="Recycled Post-Consumer","Recycled_Post_Consumer",(IF($G3205="Sustainably Sourced","Sustainably_sourced","")))))))))))))))),"")</f>
        <v/>
      </c>
      <c r="AE3205" s="13" t="e" cm="1">
        <f t="array" aca="1" ref="AE3205" ca="1">IF(INDIRECT("$F"&amp;$S3205)="","",IF(LEFT(INDIRECT("$F"&amp;$S3205),3)="GRS","GRS_RCS_RM",IF((LEFT(INDIRECT("$F"&amp;$S3205),3))="RCS","GRS_RCS_RM",IF(INDIRECT("$F"&amp;$S3205)="OCS (No Label)","OCS_Conversion_RM",IF(LEFT(INDIRECT("$F"&amp;$S3205),3)="OCS","OCS_RM",IF(RIGHT(INDIRECT("$F"&amp;$S3205),10)="conversion","GOTS_RM_conversion",IF((LEFT(INDIRECT("$F"&amp;$S3205),4))="GOTS","GOTS_RM","Responsible_RM")))))))</f>
        <v>#REF!</v>
      </c>
      <c r="AF3205" s="13" t="str" cm="1">
        <f t="array" aca="1" ref="AF3205" ca="1">IF($S3205="","",INDIRECT("$Z"&amp;$S3205))</f>
        <v/>
      </c>
      <c r="AG3205" s="155"/>
      <c r="AH3205" s="13" t="str" cm="1">
        <f t="array" aca="1" ref="AH3205" ca="1">IFERROR(INDIRECT("$ag"&amp;S3205),"")</f>
        <v/>
      </c>
      <c r="AI3205" s="13" t="e" cm="1">
        <f t="array" aca="1" ref="AI3205" ca="1">INDIRECT("O"&amp;S3204)</f>
        <v>#REF!</v>
      </c>
      <c r="AJ3205" s="13" t="str">
        <f>IF($I3205="","",INDEX('Raw Material'!$A$1:$J$75,MATCH(I3205,'Raw Material'!$A$1:$A$75,0),(MATCH(G3205,'Raw Material'!$A$1:$J$1,0))))</f>
        <v/>
      </c>
      <c r="AK3205" s="13" t="str">
        <f t="shared" si="1474"/>
        <v>YANLIŞRM</v>
      </c>
      <c r="AL3205" s="153" t="str">
        <f t="shared" si="1475"/>
        <v/>
      </c>
    </row>
    <row r="3206" spans="1:38" ht="16.5" customHeight="1">
      <c r="A3206" s="162"/>
      <c r="B3206" s="168"/>
      <c r="C3206" s="169"/>
      <c r="D3206" s="156"/>
      <c r="E3206" s="156"/>
      <c r="F3206" s="175"/>
      <c r="G3206" s="181"/>
      <c r="H3206" s="182"/>
      <c r="I3206" s="182"/>
      <c r="J3206" s="182"/>
      <c r="K3206" s="32"/>
      <c r="L3206" s="179"/>
      <c r="M3206" s="179"/>
      <c r="N3206" s="81"/>
      <c r="O3206" s="185"/>
      <c r="P3206" s="103"/>
      <c r="Q3206" s="84" t="str">
        <f t="shared" si="1476"/>
        <v/>
      </c>
      <c r="R3206" s="159"/>
      <c r="S3206" s="28" t="str" cm="1">
        <f t="array" aca="1" ref="S3206" ca="1">IF(INDIRECT("A"&amp;114+$U3206)&lt;&gt;"",114+$U3206,"")</f>
        <v/>
      </c>
      <c r="T3206" s="28" t="str">
        <f t="shared" ca="1" si="1477"/>
        <v>$B</v>
      </c>
      <c r="U3206" s="29">
        <f t="shared" si="1483"/>
        <v>3084</v>
      </c>
      <c r="V3206" s="29">
        <v>257.66666666668698</v>
      </c>
      <c r="W3206" s="29">
        <f t="shared" si="1455"/>
        <v>257</v>
      </c>
      <c r="X3206" s="41" t="str" cm="1">
        <f t="array" aca="1" ref="X3206" ca="1">IFERROR(INDEX('PC&amp;PD'!$A$1:$AP$15,ROW('PC&amp;PD'!$A$15),MATCH(INDIRECT(T3206),'PC&amp;PD'!$A$1:$AP$1,0)),"")</f>
        <v/>
      </c>
      <c r="Z3206" s="155"/>
      <c r="AA3206" s="13" t="str">
        <f t="shared" si="1473"/>
        <v/>
      </c>
      <c r="AB3206" s="155"/>
      <c r="AC3206" s="13" t="str">
        <f t="shared" ca="1" si="1478"/>
        <v>$AB</v>
      </c>
      <c r="AD3206" s="13" t="str" cm="1">
        <f t="array" aca="1" ref="AD3206" ca="1">IFERROR(IF((LEFT(INDIRECT("$F"&amp;$S3206),4))="GOTS",IF($G3206="Organic","GOTS_Organic_raw",(IF($G3206="Responsible","GOTS_Responsible",(IF($G3206="No Attribute (Conventional)","GOTS_conventional",(IF($G3206="Recycled Pre/Post-Consumer","GOTS_pre_post",(IF($G3206="In-Conversion","GOTS_in_conversion",(IF($G3206="Sustainably Sourced","Sustainably_sourced",""))))))))))),IF($G3206="Organic","Organic",(IF($G3206="Responsible","Responsible",(IF($G3206="No Attribute (Conventional)","No_Attribute_Conventional",(IF($G3206="Recycled Pre/Post-Consumer","Recycled_Pre_Post_Consumer",(IF($G3206="In-Conversion","In_Conversion",(IF($G3206="Recycled Pre-Consumer","Recycled_Pre_Consumer",(IF($G3206="Recycled Post-Consumer","Recycled_Post_Consumer",(IF($G3206="Sustainably Sourced","Sustainably_sourced","")))))))))))))))),"")</f>
        <v/>
      </c>
      <c r="AE3206" s="13" t="e" cm="1">
        <f t="array" aca="1" ref="AE3206" ca="1">IF(INDIRECT("$F"&amp;$S3206)="","",IF(LEFT(INDIRECT("$F"&amp;$S3206),3)="GRS","GRS_RCS_RM",IF((LEFT(INDIRECT("$F"&amp;$S3206),3))="RCS","GRS_RCS_RM",IF(INDIRECT("$F"&amp;$S3206)="OCS (No Label)","OCS_Conversion_RM",IF(LEFT(INDIRECT("$F"&amp;$S3206),3)="OCS","OCS_RM",IF(RIGHT(INDIRECT("$F"&amp;$S3206),10)="conversion","GOTS_RM_conversion",IF((LEFT(INDIRECT("$F"&amp;$S3206),4))="GOTS","GOTS_RM","Responsible_RM")))))))</f>
        <v>#REF!</v>
      </c>
      <c r="AF3206" s="13" t="str" cm="1">
        <f t="array" aca="1" ref="AF3206" ca="1">IF($S3206="","",INDIRECT("$Z"&amp;$S3206))</f>
        <v/>
      </c>
      <c r="AG3206" s="155"/>
      <c r="AH3206" s="13" t="str" cm="1">
        <f t="array" aca="1" ref="AH3206" ca="1">IFERROR(INDIRECT("$ag"&amp;S3206),"")</f>
        <v/>
      </c>
      <c r="AI3206" s="13" t="e" cm="1">
        <f t="array" aca="1" ref="AI3206" ca="1">INDIRECT("O"&amp;S3205)</f>
        <v>#REF!</v>
      </c>
      <c r="AJ3206" s="13" t="str">
        <f>IF($I3206="","",INDEX('Raw Material'!$A$1:$J$75,MATCH(I3206,'Raw Material'!$A$1:$A$75,0),(MATCH(G3206,'Raw Material'!$A$1:$J$1,0))))</f>
        <v/>
      </c>
      <c r="AK3206" s="13" t="str">
        <f t="shared" si="1474"/>
        <v>YANLIŞRM</v>
      </c>
      <c r="AL3206" s="153" t="str">
        <f t="shared" si="1475"/>
        <v/>
      </c>
    </row>
    <row r="3207" spans="1:38" ht="16.5" customHeight="1">
      <c r="A3207" s="162"/>
      <c r="B3207" s="168"/>
      <c r="C3207" s="169"/>
      <c r="D3207" s="156"/>
      <c r="E3207" s="156"/>
      <c r="F3207" s="175"/>
      <c r="G3207" s="181"/>
      <c r="H3207" s="182"/>
      <c r="I3207" s="182"/>
      <c r="J3207" s="182"/>
      <c r="K3207" s="32"/>
      <c r="L3207" s="179"/>
      <c r="M3207" s="179"/>
      <c r="N3207" s="81"/>
      <c r="O3207" s="185"/>
      <c r="P3207" s="103"/>
      <c r="Q3207" s="84" t="str">
        <f t="shared" si="1476"/>
        <v/>
      </c>
      <c r="R3207" s="159"/>
      <c r="S3207" s="28" t="str" cm="1">
        <f t="array" aca="1" ref="S3207" ca="1">IF(INDIRECT("A"&amp;114+$U3207)&lt;&gt;"",114+$U3207,"")</f>
        <v/>
      </c>
      <c r="T3207" s="28" t="str">
        <f t="shared" ca="1" si="1477"/>
        <v>$B</v>
      </c>
      <c r="U3207" s="29">
        <f t="shared" si="1483"/>
        <v>3084</v>
      </c>
      <c r="V3207" s="29">
        <v>257.75000000002001</v>
      </c>
      <c r="W3207" s="29">
        <f t="shared" si="1455"/>
        <v>257</v>
      </c>
      <c r="X3207" s="41" t="str" cm="1">
        <f t="array" aca="1" ref="X3207" ca="1">IFERROR(INDEX('PC&amp;PD'!$A$1:$AP$15,ROW('PC&amp;PD'!$A$15),MATCH(INDIRECT(T3207),'PC&amp;PD'!$A$1:$AP$1,0)),"")</f>
        <v/>
      </c>
      <c r="Z3207" s="155"/>
      <c r="AA3207" s="13" t="str">
        <f t="shared" si="1473"/>
        <v/>
      </c>
      <c r="AB3207" s="155"/>
      <c r="AC3207" s="13" t="str">
        <f t="shared" ca="1" si="1478"/>
        <v>$AB</v>
      </c>
      <c r="AD3207" s="13" t="str" cm="1">
        <f t="array" aca="1" ref="AD3207" ca="1">IFERROR(IF((LEFT(INDIRECT("$F"&amp;$S3207),4))="GOTS",IF($G3207="Organic","GOTS_Organic_raw",(IF($G3207="Responsible","GOTS_Responsible",(IF($G3207="No Attribute (Conventional)","GOTS_conventional",(IF($G3207="Recycled Pre/Post-Consumer","GOTS_pre_post",(IF($G3207="In-Conversion","GOTS_in_conversion",(IF($G3207="Sustainably Sourced","Sustainably_sourced",""))))))))))),IF($G3207="Organic","Organic",(IF($G3207="Responsible","Responsible",(IF($G3207="No Attribute (Conventional)","No_Attribute_Conventional",(IF($G3207="Recycled Pre/Post-Consumer","Recycled_Pre_Post_Consumer",(IF($G3207="In-Conversion","In_Conversion",(IF($G3207="Recycled Pre-Consumer","Recycled_Pre_Consumer",(IF($G3207="Recycled Post-Consumer","Recycled_Post_Consumer",(IF($G3207="Sustainably Sourced","Sustainably_sourced","")))))))))))))))),"")</f>
        <v/>
      </c>
      <c r="AE3207" s="13" t="e" cm="1">
        <f t="array" aca="1" ref="AE3207" ca="1">IF(INDIRECT("$F"&amp;$S3207)="","",IF(LEFT(INDIRECT("$F"&amp;$S3207),3)="GRS","GRS_RCS_RM",IF((LEFT(INDIRECT("$F"&amp;$S3207),3))="RCS","GRS_RCS_RM",IF(INDIRECT("$F"&amp;$S3207)="OCS (No Label)","OCS_Conversion_RM",IF(LEFT(INDIRECT("$F"&amp;$S3207),3)="OCS","OCS_RM",IF(RIGHT(INDIRECT("$F"&amp;$S3207),10)="conversion","GOTS_RM_conversion",IF((LEFT(INDIRECT("$F"&amp;$S3207),4))="GOTS","GOTS_RM","Responsible_RM")))))))</f>
        <v>#REF!</v>
      </c>
      <c r="AF3207" s="13" t="str" cm="1">
        <f t="array" aca="1" ref="AF3207" ca="1">IF($S3207="","",INDIRECT("$Z"&amp;$S3207))</f>
        <v/>
      </c>
      <c r="AG3207" s="155"/>
      <c r="AH3207" s="13" t="str" cm="1">
        <f t="array" aca="1" ref="AH3207" ca="1">IFERROR(INDIRECT("$ag"&amp;S3207),"")</f>
        <v/>
      </c>
      <c r="AI3207" s="13" t="e" cm="1">
        <f t="array" aca="1" ref="AI3207" ca="1">INDIRECT("O"&amp;S3206)</f>
        <v>#REF!</v>
      </c>
      <c r="AJ3207" s="13" t="str">
        <f>IF($I3207="","",INDEX('Raw Material'!$A$1:$J$75,MATCH(I3207,'Raw Material'!$A$1:$A$75,0),(MATCH(G3207,'Raw Material'!$A$1:$J$1,0))))</f>
        <v/>
      </c>
      <c r="AK3207" s="13" t="str">
        <f t="shared" si="1474"/>
        <v>YANLIŞRM</v>
      </c>
      <c r="AL3207" s="153" t="str">
        <f t="shared" si="1475"/>
        <v/>
      </c>
    </row>
    <row r="3208" spans="1:38" ht="16.5" customHeight="1">
      <c r="A3208" s="162"/>
      <c r="B3208" s="168"/>
      <c r="C3208" s="169"/>
      <c r="D3208" s="156"/>
      <c r="E3208" s="156"/>
      <c r="F3208" s="175"/>
      <c r="G3208" s="181"/>
      <c r="H3208" s="182"/>
      <c r="I3208" s="182"/>
      <c r="J3208" s="182"/>
      <c r="K3208" s="32"/>
      <c r="L3208" s="179"/>
      <c r="M3208" s="179"/>
      <c r="N3208" s="81"/>
      <c r="O3208" s="185"/>
      <c r="P3208" s="103"/>
      <c r="Q3208" s="84" t="str">
        <f t="shared" si="1476"/>
        <v/>
      </c>
      <c r="R3208" s="159"/>
      <c r="S3208" s="28" t="str" cm="1">
        <f t="array" aca="1" ref="S3208" ca="1">IF(INDIRECT("A"&amp;114+$U3208)&lt;&gt;"",114+$U3208,"")</f>
        <v/>
      </c>
      <c r="T3208" s="28" t="str">
        <f t="shared" ca="1" si="1477"/>
        <v>$B</v>
      </c>
      <c r="U3208" s="29">
        <f t="shared" si="1483"/>
        <v>3084</v>
      </c>
      <c r="V3208" s="29">
        <v>257.83333333335401</v>
      </c>
      <c r="W3208" s="29">
        <f t="shared" si="1455"/>
        <v>257</v>
      </c>
      <c r="X3208" s="41" t="str" cm="1">
        <f t="array" aca="1" ref="X3208" ca="1">IFERROR(INDEX('PC&amp;PD'!$A$1:$AP$15,ROW('PC&amp;PD'!$A$15),MATCH(INDIRECT(T3208),'PC&amp;PD'!$A$1:$AP$1,0)),"")</f>
        <v/>
      </c>
      <c r="Z3208" s="155"/>
      <c r="AA3208" s="13" t="str">
        <f t="shared" si="1473"/>
        <v/>
      </c>
      <c r="AB3208" s="155"/>
      <c r="AC3208" s="13" t="str">
        <f t="shared" ca="1" si="1478"/>
        <v>$AB</v>
      </c>
      <c r="AD3208" s="13" t="str" cm="1">
        <f t="array" aca="1" ref="AD3208" ca="1">IFERROR(IF((LEFT(INDIRECT("$F"&amp;$S3208),4))="GOTS",IF($G3208="Organic","GOTS_Organic_raw",(IF($G3208="Responsible","GOTS_Responsible",(IF($G3208="No Attribute (Conventional)","GOTS_conventional",(IF($G3208="Recycled Pre/Post-Consumer","GOTS_pre_post",(IF($G3208="In-Conversion","GOTS_in_conversion",(IF($G3208="Sustainably Sourced","Sustainably_sourced",""))))))))))),IF($G3208="Organic","Organic",(IF($G3208="Responsible","Responsible",(IF($G3208="No Attribute (Conventional)","No_Attribute_Conventional",(IF($G3208="Recycled Pre/Post-Consumer","Recycled_Pre_Post_Consumer",(IF($G3208="In-Conversion","In_Conversion",(IF($G3208="Recycled Pre-Consumer","Recycled_Pre_Consumer",(IF($G3208="Recycled Post-Consumer","Recycled_Post_Consumer",(IF($G3208="Sustainably Sourced","Sustainably_sourced","")))))))))))))))),"")</f>
        <v/>
      </c>
      <c r="AE3208" s="13" t="e" cm="1">
        <f t="array" aca="1" ref="AE3208" ca="1">IF(INDIRECT("$F"&amp;$S3208)="","",IF(LEFT(INDIRECT("$F"&amp;$S3208),3)="GRS","GRS_RCS_RM",IF((LEFT(INDIRECT("$F"&amp;$S3208),3))="RCS","GRS_RCS_RM",IF(INDIRECT("$F"&amp;$S3208)="OCS (No Label)","OCS_Conversion_RM",IF(LEFT(INDIRECT("$F"&amp;$S3208),3)="OCS","OCS_RM",IF(RIGHT(INDIRECT("$F"&amp;$S3208),10)="conversion","GOTS_RM_conversion",IF((LEFT(INDIRECT("$F"&amp;$S3208),4))="GOTS","GOTS_RM","Responsible_RM")))))))</f>
        <v>#REF!</v>
      </c>
      <c r="AF3208" s="13" t="str" cm="1">
        <f t="array" aca="1" ref="AF3208" ca="1">IF($S3208="","",INDIRECT("$Z"&amp;$S3208))</f>
        <v/>
      </c>
      <c r="AG3208" s="155"/>
      <c r="AH3208" s="13" t="str" cm="1">
        <f t="array" aca="1" ref="AH3208" ca="1">IFERROR(INDIRECT("$ag"&amp;S3208),"")</f>
        <v/>
      </c>
      <c r="AI3208" s="13" t="e" cm="1">
        <f t="array" aca="1" ref="AI3208" ca="1">INDIRECT("O"&amp;S3207)</f>
        <v>#REF!</v>
      </c>
      <c r="AJ3208" s="13" t="str">
        <f>IF($I3208="","",INDEX('Raw Material'!$A$1:$J$75,MATCH(I3208,'Raw Material'!$A$1:$A$75,0),(MATCH(G3208,'Raw Material'!$A$1:$J$1,0))))</f>
        <v/>
      </c>
      <c r="AK3208" s="13" t="str">
        <f t="shared" si="1474"/>
        <v>YANLIŞRM</v>
      </c>
      <c r="AL3208" s="153" t="str">
        <f t="shared" si="1475"/>
        <v/>
      </c>
    </row>
    <row r="3209" spans="1:38" ht="16.5" customHeight="1" thickBot="1">
      <c r="A3209" s="163"/>
      <c r="B3209" s="170"/>
      <c r="C3209" s="171"/>
      <c r="D3209" s="156"/>
      <c r="E3209" s="156"/>
      <c r="F3209" s="176"/>
      <c r="G3209" s="157"/>
      <c r="H3209" s="158"/>
      <c r="I3209" s="158"/>
      <c r="J3209" s="158"/>
      <c r="K3209" s="33"/>
      <c r="L3209" s="180"/>
      <c r="M3209" s="180"/>
      <c r="N3209" s="82"/>
      <c r="O3209" s="186"/>
      <c r="P3209" s="103"/>
      <c r="Q3209" s="84" t="str">
        <f t="shared" si="1476"/>
        <v/>
      </c>
      <c r="R3209" s="159"/>
      <c r="S3209" s="28" t="str" cm="1">
        <f t="array" aca="1" ref="S3209" ca="1">IF(INDIRECT("A"&amp;114+$U3209)&lt;&gt;"",114+$U3209,"")</f>
        <v/>
      </c>
      <c r="T3209" s="28" t="str">
        <f t="shared" ca="1" si="1477"/>
        <v>$B</v>
      </c>
      <c r="U3209" s="29">
        <f t="shared" si="1483"/>
        <v>3084</v>
      </c>
      <c r="V3209" s="29">
        <v>257.91666666668698</v>
      </c>
      <c r="W3209" s="29">
        <f t="shared" ref="W3209:W3272" si="1484">ROUNDDOWN(V3209,0)</f>
        <v>257</v>
      </c>
      <c r="X3209" s="41" t="str" cm="1">
        <f t="array" aca="1" ref="X3209" ca="1">IFERROR(INDEX('PC&amp;PD'!$A$1:$AP$15,ROW('PC&amp;PD'!$A$15),MATCH(INDIRECT(T3209),'PC&amp;PD'!$A$1:$AP$1,0)),"")</f>
        <v/>
      </c>
      <c r="Z3209" s="155"/>
      <c r="AA3209" s="13" t="str">
        <f t="shared" si="1473"/>
        <v/>
      </c>
      <c r="AB3209" s="155"/>
      <c r="AC3209" s="13" t="str">
        <f t="shared" ca="1" si="1478"/>
        <v>$AB</v>
      </c>
      <c r="AD3209" s="13" t="str" cm="1">
        <f t="array" aca="1" ref="AD3209" ca="1">IFERROR(IF((LEFT(INDIRECT("$F"&amp;$S3209),4))="GOTS",IF($G3209="Organic","GOTS_Organic_raw",(IF($G3209="Responsible","GOTS_Responsible",(IF($G3209="No Attribute (Conventional)","GOTS_conventional",(IF($G3209="Recycled Pre/Post-Consumer","GOTS_pre_post",(IF($G3209="In-Conversion","GOTS_in_conversion",(IF($G3209="Sustainably Sourced","Sustainably_sourced",""))))))))))),IF($G3209="Organic","Organic",(IF($G3209="Responsible","Responsible",(IF($G3209="No Attribute (Conventional)","No_Attribute_Conventional",(IF($G3209="Recycled Pre/Post-Consumer","Recycled_Pre_Post_Consumer",(IF($G3209="In-Conversion","In_Conversion",(IF($G3209="Recycled Pre-Consumer","Recycled_Pre_Consumer",(IF($G3209="Recycled Post-Consumer","Recycled_Post_Consumer",(IF($G3209="Sustainably Sourced","Sustainably_sourced","")))))))))))))))),"")</f>
        <v/>
      </c>
      <c r="AE3209" s="13" t="e" cm="1">
        <f t="array" aca="1" ref="AE3209" ca="1">IF(INDIRECT("$F"&amp;$S3209)="","",IF(LEFT(INDIRECT("$F"&amp;$S3209),3)="GRS","GRS_RCS_RM",IF((LEFT(INDIRECT("$F"&amp;$S3209),3))="RCS","GRS_RCS_RM",IF(INDIRECT("$F"&amp;$S3209)="OCS (No Label)","OCS_Conversion_RM",IF(LEFT(INDIRECT("$F"&amp;$S3209),3)="OCS","OCS_RM",IF(RIGHT(INDIRECT("$F"&amp;$S3209),10)="conversion","GOTS_RM_conversion",IF((LEFT(INDIRECT("$F"&amp;$S3209),4))="GOTS","GOTS_RM","Responsible_RM")))))))</f>
        <v>#REF!</v>
      </c>
      <c r="AF3209" s="13" t="str" cm="1">
        <f t="array" aca="1" ref="AF3209" ca="1">IF($S3209="","",INDIRECT("$Z"&amp;$S3209))</f>
        <v/>
      </c>
      <c r="AG3209" s="155"/>
      <c r="AH3209" s="13" t="str" cm="1">
        <f t="array" aca="1" ref="AH3209" ca="1">IFERROR(INDIRECT("$ag"&amp;S3209),"")</f>
        <v/>
      </c>
      <c r="AI3209" s="13" t="e" cm="1">
        <f t="array" aca="1" ref="AI3209" ca="1">INDIRECT("O"&amp;S3208)</f>
        <v>#REF!</v>
      </c>
      <c r="AJ3209" s="13" t="str">
        <f>IF($I3209="","",INDEX('Raw Material'!$A$1:$J$75,MATCH(I3209,'Raw Material'!$A$1:$A$75,0),(MATCH(G3209,'Raw Material'!$A$1:$J$1,0))))</f>
        <v/>
      </c>
      <c r="AK3209" s="13" t="str">
        <f t="shared" si="1474"/>
        <v>YANLIŞRM</v>
      </c>
      <c r="AL3209" s="153" t="str">
        <f t="shared" si="1475"/>
        <v/>
      </c>
    </row>
    <row r="3210" spans="1:38" ht="16.5" customHeight="1">
      <c r="A3210" s="160" t="str">
        <f>IF(B3210="","",COUNTA($B$114:$B3210))</f>
        <v/>
      </c>
      <c r="B3210" s="164"/>
      <c r="C3210" s="165"/>
      <c r="D3210" s="183"/>
      <c r="E3210" s="183"/>
      <c r="F3210" s="172"/>
      <c r="G3210" s="212"/>
      <c r="H3210" s="206"/>
      <c r="I3210" s="206"/>
      <c r="J3210" s="206"/>
      <c r="K3210" s="31"/>
      <c r="L3210" s="177" t="str">
        <f t="shared" ref="L3210" si="1485">IF(R3210="","",LEFT(R3210,LEN(R3210)-2))</f>
        <v/>
      </c>
      <c r="M3210" s="177"/>
      <c r="N3210" s="80"/>
      <c r="O3210" s="184"/>
      <c r="P3210" s="103"/>
      <c r="Q3210" s="84" t="str">
        <f t="shared" si="1476"/>
        <v/>
      </c>
      <c r="R3210" s="159" t="str">
        <f t="shared" ref="R3210" si="1486">CONCATENATE($Q3210,Q3211,Q3212,Q3213,Q3214,Q3215,$Q3216,$Q3217,$Q3218,$Q3219,Q3220,Q3221)</f>
        <v/>
      </c>
      <c r="S3210" s="28" t="str" cm="1">
        <f t="array" aca="1" ref="S3210" ca="1">IF(INDIRECT("A"&amp;114+$U3210)&lt;&gt;"",114+$U3210,"")</f>
        <v/>
      </c>
      <c r="T3210" s="28" t="str">
        <f t="shared" ca="1" si="1477"/>
        <v>$B</v>
      </c>
      <c r="U3210" s="29">
        <f t="shared" si="1483"/>
        <v>3096</v>
      </c>
      <c r="V3210" s="29">
        <v>258.00000000002001</v>
      </c>
      <c r="W3210" s="29">
        <f t="shared" si="1484"/>
        <v>258</v>
      </c>
      <c r="X3210" s="41" t="str" cm="1">
        <f t="array" aca="1" ref="X3210" ca="1">IFERROR(INDEX('PC&amp;PD'!$A$1:$AP$15,ROW('PC&amp;PD'!$A$15),MATCH(INDIRECT(T3210),'PC&amp;PD'!$A$1:$AP$1,0)),"")</f>
        <v/>
      </c>
      <c r="Z3210" s="155" t="str">
        <f t="shared" ref="Z3210" si="1487">IFERROR(IF($F3210="OCS 100","OCS (OCS 100)",IF($F3210="OCS Blended","OCS (OCS Blended)",IF($F3210="OCS (No Label)","OCS (No Label)",IF($F3210="RCS 100","RCS (RCS 100)",IF($F3210="RCS Blended","RCS (RCS Blended)",IF($F3210="GRS","GRS (GRS)",IF($F3210="GRS (No Label)", "GRS (No Label)",IF($F3210="RDS","RDS (RDS)",IF($F3210="RWS","RWS (RWS)",IF($F3210="RAS","RAS (RAS)",IF($F3210="RMS","RMS (RMS)",IF($F3210="GOTS Organic","GOTS (Organic)",IF($F3210="GOTS Made with organic","GOTS (Made with Organic)",IF($F3210="GOTS Organic - in conversion","GOTS (Organic - In Conversion)",IF($F3210="GOTS Made with organic - in conversion","GOTS (Made with Organic - In Conversion)",""))))))))))))))),"")</f>
        <v/>
      </c>
      <c r="AA3210" s="13" t="str">
        <f t="shared" si="1473"/>
        <v/>
      </c>
      <c r="AB3210" s="155" t="str">
        <f t="shared" ref="AB3210" si="1488">IFERROR(IF($F3210="OCS 100", "OCS_100",IF($F3210="OCS Blended", "OCS_Blended",IF($F3210="OCS (No Label)", "OCS_No_Label",IF($F3210="RCS 100", "RCS_100",IF($F3210="RCS Blended","RCS_Blended",IF($F3210="GRS","GRS",IF($F3210="GRS (No Label)", "GRS_No_Label",IF($F3210="RDS","RDS",IF($F3210="RWS","RWS",IF($F3210="RMS","RMS",IF($F3210="GOTS Organic","GOTS_Organic",IF($F3210="GOTS Made with organic","GOTS_Made_with_organic",IF($F3210="GOTS Organic - in conversion","GOTS_Organic_in_Conversion",IF($F3210="GOTS Made with organic - in conversion","GOTS_Made_with_Organic_in_Conversion",IF($F3210="RAS","RAS",""))))))))))))))),"")</f>
        <v/>
      </c>
      <c r="AC3210" s="13" t="str">
        <f t="shared" ca="1" si="1478"/>
        <v>$AB</v>
      </c>
      <c r="AD3210" s="13" t="str" cm="1">
        <f t="array" aca="1" ref="AD3210" ca="1">IFERROR(IF((LEFT(INDIRECT("$F"&amp;$S3210),4))="GOTS",IF($G3210="Organic","GOTS_Organic_raw",(IF($G3210="Responsible","GOTS_Responsible",(IF($G3210="No Attribute (Conventional)","GOTS_conventional",(IF($G3210="Recycled Pre/Post-Consumer","GOTS_pre_post",(IF($G3210="In-Conversion","GOTS_in_conversion",(IF($G3210="Sustainably Sourced","Sustainably_sourced",""))))))))))),IF($G3210="Organic","Organic",(IF($G3210="Responsible","Responsible",(IF($G3210="No Attribute (Conventional)","No_Attribute_Conventional",(IF($G3210="Recycled Pre/Post-Consumer","Recycled_Pre_Post_Consumer",(IF($G3210="In-Conversion","In_Conversion",(IF($G3210="Recycled Pre-Consumer","Recycled_Pre_Consumer",(IF($G3210="Recycled Post-Consumer","Recycled_Post_Consumer",(IF($G3210="Sustainably Sourced","Sustainably_sourced","")))))))))))))))),"")</f>
        <v/>
      </c>
      <c r="AE3210" s="13" t="e" cm="1">
        <f t="array" aca="1" ref="AE3210" ca="1">IF(INDIRECT("$F"&amp;$S3210)="","",IF(LEFT(INDIRECT("$F"&amp;$S3210),3)="GRS","GRS_RCS_RM",IF((LEFT(INDIRECT("$F"&amp;$S3210),3))="RCS","GRS_RCS_RM",IF(INDIRECT("$F"&amp;$S3210)="OCS (No Label)","OCS_Conversion_RM",IF(LEFT(INDIRECT("$F"&amp;$S3210),3)="OCS","OCS_RM",IF(RIGHT(INDIRECT("$F"&amp;$S3210),10)="conversion","GOTS_RM_conversion",IF((LEFT(INDIRECT("$F"&amp;$S3210),4))="GOTS","GOTS_RM","Responsible_RM")))))))</f>
        <v>#REF!</v>
      </c>
      <c r="AF3210" s="13" t="str" cm="1">
        <f t="array" aca="1" ref="AF3210" ca="1">IF($S3210="","",INDIRECT("$Z"&amp;$S3210))</f>
        <v/>
      </c>
      <c r="AG3210" s="155" t="str">
        <f t="shared" si="1464"/>
        <v/>
      </c>
      <c r="AH3210" s="13" t="str" cm="1">
        <f t="array" aca="1" ref="AH3210" ca="1">IFERROR(INDIRECT("$ag"&amp;S3210),"")</f>
        <v/>
      </c>
      <c r="AI3210" s="13" t="e" cm="1">
        <f t="array" aca="1" ref="AI3210" ca="1">INDIRECT("O"&amp;S3209)</f>
        <v>#REF!</v>
      </c>
      <c r="AJ3210" s="13" t="str">
        <f>IF($I3210="","",INDEX('Raw Material'!$A$1:$J$75,MATCH(I3210,'Raw Material'!$A$1:$A$75,0),(MATCH(G3210,'Raw Material'!$A$1:$J$1,0))))</f>
        <v/>
      </c>
      <c r="AK3210" s="13" t="str">
        <f t="shared" si="1474"/>
        <v>YANLIŞRM</v>
      </c>
      <c r="AL3210" s="153" t="str">
        <f t="shared" si="1475"/>
        <v/>
      </c>
    </row>
    <row r="3211" spans="1:38" ht="16.5" customHeight="1">
      <c r="A3211" s="161"/>
      <c r="B3211" s="166"/>
      <c r="C3211" s="167"/>
      <c r="D3211" s="156"/>
      <c r="E3211" s="156"/>
      <c r="F3211" s="173"/>
      <c r="G3211" s="181"/>
      <c r="H3211" s="182"/>
      <c r="I3211" s="182"/>
      <c r="J3211" s="182"/>
      <c r="K3211" s="32"/>
      <c r="L3211" s="178"/>
      <c r="M3211" s="178"/>
      <c r="N3211" s="81"/>
      <c r="O3211" s="185"/>
      <c r="P3211" s="103"/>
      <c r="Q3211" s="84" t="str">
        <f t="shared" si="1476"/>
        <v/>
      </c>
      <c r="R3211" s="159"/>
      <c r="S3211" s="28" t="str" cm="1">
        <f t="array" aca="1" ref="S3211" ca="1">IF(INDIRECT("A"&amp;114+$U3211)&lt;&gt;"",114+$U3211,"")</f>
        <v/>
      </c>
      <c r="T3211" s="28" t="str">
        <f t="shared" ca="1" si="1477"/>
        <v>$B</v>
      </c>
      <c r="U3211" s="29">
        <f t="shared" si="1483"/>
        <v>3096</v>
      </c>
      <c r="V3211" s="29">
        <v>258.08333333335401</v>
      </c>
      <c r="W3211" s="29">
        <f t="shared" si="1484"/>
        <v>258</v>
      </c>
      <c r="X3211" s="41" t="str" cm="1">
        <f t="array" aca="1" ref="X3211" ca="1">IFERROR(INDEX('PC&amp;PD'!$A$1:$AP$15,ROW('PC&amp;PD'!$A$15),MATCH(INDIRECT(T3211),'PC&amp;PD'!$A$1:$AP$1,0)),"")</f>
        <v/>
      </c>
      <c r="Z3211" s="155"/>
      <c r="AA3211" s="13" t="str">
        <f t="shared" si="1473"/>
        <v/>
      </c>
      <c r="AB3211" s="155"/>
      <c r="AC3211" s="13" t="str">
        <f t="shared" ca="1" si="1478"/>
        <v>$AB</v>
      </c>
      <c r="AD3211" s="13" t="str" cm="1">
        <f t="array" aca="1" ref="AD3211" ca="1">IFERROR(IF((LEFT(INDIRECT("$F"&amp;$S3211),4))="GOTS",IF($G3211="Organic","GOTS_Organic_raw",(IF($G3211="Responsible","GOTS_Responsible",(IF($G3211="No Attribute (Conventional)","GOTS_conventional",(IF($G3211="Recycled Pre/Post-Consumer","GOTS_pre_post",(IF($G3211="In-Conversion","GOTS_in_conversion",(IF($G3211="Sustainably Sourced","Sustainably_sourced",""))))))))))),IF($G3211="Organic","Organic",(IF($G3211="Responsible","Responsible",(IF($G3211="No Attribute (Conventional)","No_Attribute_Conventional",(IF($G3211="Recycled Pre/Post-Consumer","Recycled_Pre_Post_Consumer",(IF($G3211="In-Conversion","In_Conversion",(IF($G3211="Recycled Pre-Consumer","Recycled_Pre_Consumer",(IF($G3211="Recycled Post-Consumer","Recycled_Post_Consumer",(IF($G3211="Sustainably Sourced","Sustainably_sourced","")))))))))))))))),"")</f>
        <v/>
      </c>
      <c r="AE3211" s="13" t="e" cm="1">
        <f t="array" aca="1" ref="AE3211" ca="1">IF(INDIRECT("$F"&amp;$S3211)="","",IF(LEFT(INDIRECT("$F"&amp;$S3211),3)="GRS","GRS_RCS_RM",IF((LEFT(INDIRECT("$F"&amp;$S3211),3))="RCS","GRS_RCS_RM",IF(INDIRECT("$F"&amp;$S3211)="OCS (No Label)","OCS_Conversion_RM",IF(LEFT(INDIRECT("$F"&amp;$S3211),3)="OCS","OCS_RM",IF(RIGHT(INDIRECT("$F"&amp;$S3211),10)="conversion","GOTS_RM_conversion",IF((LEFT(INDIRECT("$F"&amp;$S3211),4))="GOTS","GOTS_RM","Responsible_RM")))))))</f>
        <v>#REF!</v>
      </c>
      <c r="AF3211" s="13" t="str" cm="1">
        <f t="array" aca="1" ref="AF3211" ca="1">IF($S3211="","",INDIRECT("$Z"&amp;$S3211))</f>
        <v/>
      </c>
      <c r="AG3211" s="155"/>
      <c r="AH3211" s="13" t="str" cm="1">
        <f t="array" aca="1" ref="AH3211" ca="1">IFERROR(INDIRECT("$ag"&amp;S3211),"")</f>
        <v/>
      </c>
      <c r="AI3211" s="13" t="e" cm="1">
        <f t="array" aca="1" ref="AI3211" ca="1">INDIRECT("O"&amp;S3210)</f>
        <v>#REF!</v>
      </c>
      <c r="AJ3211" s="13" t="str">
        <f>IF($I3211="","",INDEX('Raw Material'!$A$1:$J$75,MATCH(I3211,'Raw Material'!$A$1:$A$75,0),(MATCH(G3211,'Raw Material'!$A$1:$J$1,0))))</f>
        <v/>
      </c>
      <c r="AK3211" s="13" t="str">
        <f t="shared" si="1474"/>
        <v>YANLIŞRM</v>
      </c>
      <c r="AL3211" s="153" t="str">
        <f t="shared" si="1475"/>
        <v/>
      </c>
    </row>
    <row r="3212" spans="1:38" ht="16.5" customHeight="1">
      <c r="A3212" s="161"/>
      <c r="B3212" s="166"/>
      <c r="C3212" s="167"/>
      <c r="D3212" s="156"/>
      <c r="E3212" s="156"/>
      <c r="F3212" s="173"/>
      <c r="G3212" s="181"/>
      <c r="H3212" s="182"/>
      <c r="I3212" s="182"/>
      <c r="J3212" s="182"/>
      <c r="K3212" s="32"/>
      <c r="L3212" s="178"/>
      <c r="M3212" s="178"/>
      <c r="N3212" s="81"/>
      <c r="O3212" s="185"/>
      <c r="P3212" s="103"/>
      <c r="Q3212" s="84" t="str">
        <f t="shared" si="1476"/>
        <v/>
      </c>
      <c r="R3212" s="159"/>
      <c r="S3212" s="28" t="str" cm="1">
        <f t="array" aca="1" ref="S3212" ca="1">IF(INDIRECT("A"&amp;114+$U3212)&lt;&gt;"",114+$U3212,"")</f>
        <v/>
      </c>
      <c r="T3212" s="28" t="str">
        <f t="shared" ca="1" si="1477"/>
        <v>$B</v>
      </c>
      <c r="U3212" s="29">
        <f t="shared" si="1483"/>
        <v>3096</v>
      </c>
      <c r="V3212" s="29">
        <v>258.16666666668698</v>
      </c>
      <c r="W3212" s="29">
        <f t="shared" si="1484"/>
        <v>258</v>
      </c>
      <c r="X3212" s="41" t="str" cm="1">
        <f t="array" aca="1" ref="X3212" ca="1">IFERROR(INDEX('PC&amp;PD'!$A$1:$AP$15,ROW('PC&amp;PD'!$A$15),MATCH(INDIRECT(T3212),'PC&amp;PD'!$A$1:$AP$1,0)),"")</f>
        <v/>
      </c>
      <c r="Z3212" s="155"/>
      <c r="AA3212" s="13" t="str">
        <f t="shared" si="1473"/>
        <v/>
      </c>
      <c r="AB3212" s="155"/>
      <c r="AC3212" s="13" t="str">
        <f t="shared" ca="1" si="1478"/>
        <v>$AB</v>
      </c>
      <c r="AD3212" s="13" t="str" cm="1">
        <f t="array" aca="1" ref="AD3212" ca="1">IFERROR(IF((LEFT(INDIRECT("$F"&amp;$S3212),4))="GOTS",IF($G3212="Organic","GOTS_Organic_raw",(IF($G3212="Responsible","GOTS_Responsible",(IF($G3212="No Attribute (Conventional)","GOTS_conventional",(IF($G3212="Recycled Pre/Post-Consumer","GOTS_pre_post",(IF($G3212="In-Conversion","GOTS_in_conversion",(IF($G3212="Sustainably Sourced","Sustainably_sourced",""))))))))))),IF($G3212="Organic","Organic",(IF($G3212="Responsible","Responsible",(IF($G3212="No Attribute (Conventional)","No_Attribute_Conventional",(IF($G3212="Recycled Pre/Post-Consumer","Recycled_Pre_Post_Consumer",(IF($G3212="In-Conversion","In_Conversion",(IF($G3212="Recycled Pre-Consumer","Recycled_Pre_Consumer",(IF($G3212="Recycled Post-Consumer","Recycled_Post_Consumer",(IF($G3212="Sustainably Sourced","Sustainably_sourced","")))))))))))))))),"")</f>
        <v/>
      </c>
      <c r="AE3212" s="13" t="e" cm="1">
        <f t="array" aca="1" ref="AE3212" ca="1">IF(INDIRECT("$F"&amp;$S3212)="","",IF(LEFT(INDIRECT("$F"&amp;$S3212),3)="GRS","GRS_RCS_RM",IF((LEFT(INDIRECT("$F"&amp;$S3212),3))="RCS","GRS_RCS_RM",IF(INDIRECT("$F"&amp;$S3212)="OCS (No Label)","OCS_Conversion_RM",IF(LEFT(INDIRECT("$F"&amp;$S3212),3)="OCS","OCS_RM",IF(RIGHT(INDIRECT("$F"&amp;$S3212),10)="conversion","GOTS_RM_conversion",IF((LEFT(INDIRECT("$F"&amp;$S3212),4))="GOTS","GOTS_RM","Responsible_RM")))))))</f>
        <v>#REF!</v>
      </c>
      <c r="AF3212" s="13" t="str" cm="1">
        <f t="array" aca="1" ref="AF3212" ca="1">IF($S3212="","",INDIRECT("$Z"&amp;$S3212))</f>
        <v/>
      </c>
      <c r="AG3212" s="155"/>
      <c r="AH3212" s="13" t="str" cm="1">
        <f t="array" aca="1" ref="AH3212" ca="1">IFERROR(INDIRECT("$ag"&amp;S3212),"")</f>
        <v/>
      </c>
      <c r="AI3212" s="13" t="e" cm="1">
        <f t="array" aca="1" ref="AI3212" ca="1">INDIRECT("O"&amp;S3211)</f>
        <v>#REF!</v>
      </c>
      <c r="AJ3212" s="13" t="str">
        <f>IF($I3212="","",INDEX('Raw Material'!$A$1:$J$75,MATCH(I3212,'Raw Material'!$A$1:$A$75,0),(MATCH(G3212,'Raw Material'!$A$1:$J$1,0))))</f>
        <v/>
      </c>
      <c r="AK3212" s="13" t="str">
        <f t="shared" si="1474"/>
        <v>YANLIŞRM</v>
      </c>
      <c r="AL3212" s="153" t="str">
        <f t="shared" si="1475"/>
        <v/>
      </c>
    </row>
    <row r="3213" spans="1:38" ht="16.5" customHeight="1">
      <c r="A3213" s="161"/>
      <c r="B3213" s="166"/>
      <c r="C3213" s="167"/>
      <c r="D3213" s="156"/>
      <c r="E3213" s="156"/>
      <c r="F3213" s="174"/>
      <c r="G3213" s="181"/>
      <c r="H3213" s="182"/>
      <c r="I3213" s="182"/>
      <c r="J3213" s="182"/>
      <c r="K3213" s="32"/>
      <c r="L3213" s="178"/>
      <c r="M3213" s="178"/>
      <c r="N3213" s="81"/>
      <c r="O3213" s="185"/>
      <c r="P3213" s="103"/>
      <c r="Q3213" s="84" t="str">
        <f t="shared" si="1476"/>
        <v/>
      </c>
      <c r="R3213" s="159"/>
      <c r="S3213" s="28" t="str" cm="1">
        <f t="array" aca="1" ref="S3213" ca="1">IF(INDIRECT("A"&amp;114+$U3213)&lt;&gt;"",114+$U3213,"")</f>
        <v/>
      </c>
      <c r="T3213" s="28" t="str">
        <f t="shared" ca="1" si="1477"/>
        <v>$B</v>
      </c>
      <c r="U3213" s="29">
        <f t="shared" si="1483"/>
        <v>3096</v>
      </c>
      <c r="V3213" s="29">
        <v>258.25000000002001</v>
      </c>
      <c r="W3213" s="29">
        <f t="shared" si="1484"/>
        <v>258</v>
      </c>
      <c r="X3213" s="41" t="str" cm="1">
        <f t="array" aca="1" ref="X3213" ca="1">IFERROR(INDEX('PC&amp;PD'!$A$1:$AP$15,ROW('PC&amp;PD'!$A$15),MATCH(INDIRECT(T3213),'PC&amp;PD'!$A$1:$AP$1,0)),"")</f>
        <v/>
      </c>
      <c r="Z3213" s="155"/>
      <c r="AA3213" s="13" t="str">
        <f t="shared" si="1473"/>
        <v/>
      </c>
      <c r="AB3213" s="155"/>
      <c r="AC3213" s="13" t="str">
        <f t="shared" ca="1" si="1478"/>
        <v>$AB</v>
      </c>
      <c r="AD3213" s="13" t="str" cm="1">
        <f t="array" aca="1" ref="AD3213" ca="1">IFERROR(IF((LEFT(INDIRECT("$F"&amp;$S3213),4))="GOTS",IF($G3213="Organic","GOTS_Organic_raw",(IF($G3213="Responsible","GOTS_Responsible",(IF($G3213="No Attribute (Conventional)","GOTS_conventional",(IF($G3213="Recycled Pre/Post-Consumer","GOTS_pre_post",(IF($G3213="In-Conversion","GOTS_in_conversion",(IF($G3213="Sustainably Sourced","Sustainably_sourced",""))))))))))),IF($G3213="Organic","Organic",(IF($G3213="Responsible","Responsible",(IF($G3213="No Attribute (Conventional)","No_Attribute_Conventional",(IF($G3213="Recycled Pre/Post-Consumer","Recycled_Pre_Post_Consumer",(IF($G3213="In-Conversion","In_Conversion",(IF($G3213="Recycled Pre-Consumer","Recycled_Pre_Consumer",(IF($G3213="Recycled Post-Consumer","Recycled_Post_Consumer",(IF($G3213="Sustainably Sourced","Sustainably_sourced","")))))))))))))))),"")</f>
        <v/>
      </c>
      <c r="AE3213" s="13" t="e" cm="1">
        <f t="array" aca="1" ref="AE3213" ca="1">IF(INDIRECT("$F"&amp;$S3213)="","",IF(LEFT(INDIRECT("$F"&amp;$S3213),3)="GRS","GRS_RCS_RM",IF((LEFT(INDIRECT("$F"&amp;$S3213),3))="RCS","GRS_RCS_RM",IF(INDIRECT("$F"&amp;$S3213)="OCS (No Label)","OCS_Conversion_RM",IF(LEFT(INDIRECT("$F"&amp;$S3213),3)="OCS","OCS_RM",IF(RIGHT(INDIRECT("$F"&amp;$S3213),10)="conversion","GOTS_RM_conversion",IF((LEFT(INDIRECT("$F"&amp;$S3213),4))="GOTS","GOTS_RM","Responsible_RM")))))))</f>
        <v>#REF!</v>
      </c>
      <c r="AF3213" s="13" t="str" cm="1">
        <f t="array" aca="1" ref="AF3213" ca="1">IF($S3213="","",INDIRECT("$Z"&amp;$S3213))</f>
        <v/>
      </c>
      <c r="AG3213" s="155"/>
      <c r="AH3213" s="13" t="str" cm="1">
        <f t="array" aca="1" ref="AH3213" ca="1">IFERROR(INDIRECT("$ag"&amp;S3213),"")</f>
        <v/>
      </c>
      <c r="AI3213" s="13" t="e" cm="1">
        <f t="array" aca="1" ref="AI3213" ca="1">INDIRECT("O"&amp;S3212)</f>
        <v>#REF!</v>
      </c>
      <c r="AJ3213" s="13" t="str">
        <f>IF($I3213="","",INDEX('Raw Material'!$A$1:$J$75,MATCH(I3213,'Raw Material'!$A$1:$A$75,0),(MATCH(G3213,'Raw Material'!$A$1:$J$1,0))))</f>
        <v/>
      </c>
      <c r="AK3213" s="13" t="str">
        <f t="shared" si="1474"/>
        <v>YANLIŞRM</v>
      </c>
      <c r="AL3213" s="153" t="str">
        <f t="shared" si="1475"/>
        <v/>
      </c>
    </row>
    <row r="3214" spans="1:38" ht="16.5" customHeight="1">
      <c r="A3214" s="161"/>
      <c r="B3214" s="166"/>
      <c r="C3214" s="167"/>
      <c r="D3214" s="156"/>
      <c r="E3214" s="156"/>
      <c r="F3214" s="174"/>
      <c r="G3214" s="181"/>
      <c r="H3214" s="182"/>
      <c r="I3214" s="182"/>
      <c r="J3214" s="182"/>
      <c r="K3214" s="32"/>
      <c r="L3214" s="178"/>
      <c r="M3214" s="178"/>
      <c r="N3214" s="81"/>
      <c r="O3214" s="185"/>
      <c r="P3214" s="103"/>
      <c r="Q3214" s="84" t="str">
        <f t="shared" si="1476"/>
        <v/>
      </c>
      <c r="R3214" s="159"/>
      <c r="S3214" s="28" t="str" cm="1">
        <f t="array" aca="1" ref="S3214" ca="1">IF(INDIRECT("A"&amp;114+$U3214)&lt;&gt;"",114+$U3214,"")</f>
        <v/>
      </c>
      <c r="T3214" s="28" t="str">
        <f t="shared" ca="1" si="1477"/>
        <v>$B</v>
      </c>
      <c r="U3214" s="29">
        <f t="shared" si="1483"/>
        <v>3096</v>
      </c>
      <c r="V3214" s="29">
        <v>258.33333333335401</v>
      </c>
      <c r="W3214" s="29">
        <f t="shared" si="1484"/>
        <v>258</v>
      </c>
      <c r="X3214" s="41" t="str" cm="1">
        <f t="array" aca="1" ref="X3214" ca="1">IFERROR(INDEX('PC&amp;PD'!$A$1:$AP$15,ROW('PC&amp;PD'!$A$15),MATCH(INDIRECT(T3214),'PC&amp;PD'!$A$1:$AP$1,0)),"")</f>
        <v/>
      </c>
      <c r="Z3214" s="155"/>
      <c r="AA3214" s="13" t="str">
        <f t="shared" si="1473"/>
        <v/>
      </c>
      <c r="AB3214" s="155"/>
      <c r="AC3214" s="13" t="str">
        <f t="shared" ca="1" si="1478"/>
        <v>$AB</v>
      </c>
      <c r="AD3214" s="13" t="str" cm="1">
        <f t="array" aca="1" ref="AD3214" ca="1">IFERROR(IF((LEFT(INDIRECT("$F"&amp;$S3214),4))="GOTS",IF($G3214="Organic","GOTS_Organic_raw",(IF($G3214="Responsible","GOTS_Responsible",(IF($G3214="No Attribute (Conventional)","GOTS_conventional",(IF($G3214="Recycled Pre/Post-Consumer","GOTS_pre_post",(IF($G3214="In-Conversion","GOTS_in_conversion",(IF($G3214="Sustainably Sourced","Sustainably_sourced",""))))))))))),IF($G3214="Organic","Organic",(IF($G3214="Responsible","Responsible",(IF($G3214="No Attribute (Conventional)","No_Attribute_Conventional",(IF($G3214="Recycled Pre/Post-Consumer","Recycled_Pre_Post_Consumer",(IF($G3214="In-Conversion","In_Conversion",(IF($G3214="Recycled Pre-Consumer","Recycled_Pre_Consumer",(IF($G3214="Recycled Post-Consumer","Recycled_Post_Consumer",(IF($G3214="Sustainably Sourced","Sustainably_sourced","")))))))))))))))),"")</f>
        <v/>
      </c>
      <c r="AE3214" s="13" t="e" cm="1">
        <f t="array" aca="1" ref="AE3214" ca="1">IF(INDIRECT("$F"&amp;$S3214)="","",IF(LEFT(INDIRECT("$F"&amp;$S3214),3)="GRS","GRS_RCS_RM",IF((LEFT(INDIRECT("$F"&amp;$S3214),3))="RCS","GRS_RCS_RM",IF(INDIRECT("$F"&amp;$S3214)="OCS (No Label)","OCS_Conversion_RM",IF(LEFT(INDIRECT("$F"&amp;$S3214),3)="OCS","OCS_RM",IF(RIGHT(INDIRECT("$F"&amp;$S3214),10)="conversion","GOTS_RM_conversion",IF((LEFT(INDIRECT("$F"&amp;$S3214),4))="GOTS","GOTS_RM","Responsible_RM")))))))</f>
        <v>#REF!</v>
      </c>
      <c r="AF3214" s="13" t="str" cm="1">
        <f t="array" aca="1" ref="AF3214" ca="1">IF($S3214="","",INDIRECT("$Z"&amp;$S3214))</f>
        <v/>
      </c>
      <c r="AG3214" s="155"/>
      <c r="AH3214" s="13" t="str" cm="1">
        <f t="array" aca="1" ref="AH3214" ca="1">IFERROR(INDIRECT("$ag"&amp;S3214),"")</f>
        <v/>
      </c>
      <c r="AI3214" s="13" t="e" cm="1">
        <f t="array" aca="1" ref="AI3214" ca="1">INDIRECT("O"&amp;S3213)</f>
        <v>#REF!</v>
      </c>
      <c r="AJ3214" s="13" t="str">
        <f>IF($I3214="","",INDEX('Raw Material'!$A$1:$J$75,MATCH(I3214,'Raw Material'!$A$1:$A$75,0),(MATCH(G3214,'Raw Material'!$A$1:$J$1,0))))</f>
        <v/>
      </c>
      <c r="AK3214" s="13" t="str">
        <f t="shared" si="1474"/>
        <v>YANLIŞRM</v>
      </c>
      <c r="AL3214" s="153" t="str">
        <f t="shared" si="1475"/>
        <v/>
      </c>
    </row>
    <row r="3215" spans="1:38" ht="16.5" customHeight="1">
      <c r="A3215" s="161"/>
      <c r="B3215" s="166"/>
      <c r="C3215" s="167"/>
      <c r="D3215" s="156"/>
      <c r="E3215" s="156"/>
      <c r="F3215" s="174"/>
      <c r="G3215" s="181"/>
      <c r="H3215" s="182"/>
      <c r="I3215" s="182"/>
      <c r="J3215" s="182"/>
      <c r="K3215" s="32"/>
      <c r="L3215" s="178"/>
      <c r="M3215" s="178"/>
      <c r="N3215" s="81"/>
      <c r="O3215" s="185"/>
      <c r="P3215" s="103"/>
      <c r="Q3215" s="84" t="str">
        <f t="shared" si="1476"/>
        <v/>
      </c>
      <c r="R3215" s="159"/>
      <c r="S3215" s="28" t="str" cm="1">
        <f t="array" aca="1" ref="S3215" ca="1">IF(INDIRECT("A"&amp;114+$U3215)&lt;&gt;"",114+$U3215,"")</f>
        <v/>
      </c>
      <c r="T3215" s="28" t="str">
        <f t="shared" ca="1" si="1477"/>
        <v>$B</v>
      </c>
      <c r="U3215" s="29">
        <f t="shared" si="1483"/>
        <v>3096</v>
      </c>
      <c r="V3215" s="29">
        <v>258.41666666668698</v>
      </c>
      <c r="W3215" s="29">
        <f t="shared" si="1484"/>
        <v>258</v>
      </c>
      <c r="X3215" s="41" t="str" cm="1">
        <f t="array" aca="1" ref="X3215" ca="1">IFERROR(INDEX('PC&amp;PD'!$A$1:$AP$15,ROW('PC&amp;PD'!$A$15),MATCH(INDIRECT(T3215),'PC&amp;PD'!$A$1:$AP$1,0)),"")</f>
        <v/>
      </c>
      <c r="Z3215" s="155"/>
      <c r="AA3215" s="13" t="str">
        <f t="shared" si="1473"/>
        <v/>
      </c>
      <c r="AB3215" s="155"/>
      <c r="AC3215" s="13" t="str">
        <f t="shared" ca="1" si="1478"/>
        <v>$AB</v>
      </c>
      <c r="AD3215" s="13" t="str" cm="1">
        <f t="array" aca="1" ref="AD3215" ca="1">IFERROR(IF((LEFT(INDIRECT("$F"&amp;$S3215),4))="GOTS",IF($G3215="Organic","GOTS_Organic_raw",(IF($G3215="Responsible","GOTS_Responsible",(IF($G3215="No Attribute (Conventional)","GOTS_conventional",(IF($G3215="Recycled Pre/Post-Consumer","GOTS_pre_post",(IF($G3215="In-Conversion","GOTS_in_conversion",(IF($G3215="Sustainably Sourced","Sustainably_sourced",""))))))))))),IF($G3215="Organic","Organic",(IF($G3215="Responsible","Responsible",(IF($G3215="No Attribute (Conventional)","No_Attribute_Conventional",(IF($G3215="Recycled Pre/Post-Consumer","Recycled_Pre_Post_Consumer",(IF($G3215="In-Conversion","In_Conversion",(IF($G3215="Recycled Pre-Consumer","Recycled_Pre_Consumer",(IF($G3215="Recycled Post-Consumer","Recycled_Post_Consumer",(IF($G3215="Sustainably Sourced","Sustainably_sourced","")))))))))))))))),"")</f>
        <v/>
      </c>
      <c r="AE3215" s="13" t="e" cm="1">
        <f t="array" aca="1" ref="AE3215" ca="1">IF(INDIRECT("$F"&amp;$S3215)="","",IF(LEFT(INDIRECT("$F"&amp;$S3215),3)="GRS","GRS_RCS_RM",IF((LEFT(INDIRECT("$F"&amp;$S3215),3))="RCS","GRS_RCS_RM",IF(INDIRECT("$F"&amp;$S3215)="OCS (No Label)","OCS_Conversion_RM",IF(LEFT(INDIRECT("$F"&amp;$S3215),3)="OCS","OCS_RM",IF(RIGHT(INDIRECT("$F"&amp;$S3215),10)="conversion","GOTS_RM_conversion",IF((LEFT(INDIRECT("$F"&amp;$S3215),4))="GOTS","GOTS_RM","Responsible_RM")))))))</f>
        <v>#REF!</v>
      </c>
      <c r="AF3215" s="13" t="str" cm="1">
        <f t="array" aca="1" ref="AF3215" ca="1">IF($S3215="","",INDIRECT("$Z"&amp;$S3215))</f>
        <v/>
      </c>
      <c r="AG3215" s="155"/>
      <c r="AH3215" s="13" t="str" cm="1">
        <f t="array" aca="1" ref="AH3215" ca="1">IFERROR(INDIRECT("$ag"&amp;S3215),"")</f>
        <v/>
      </c>
      <c r="AI3215" s="13" t="e" cm="1">
        <f t="array" aca="1" ref="AI3215" ca="1">INDIRECT("O"&amp;S3214)</f>
        <v>#REF!</v>
      </c>
      <c r="AJ3215" s="13" t="str">
        <f>IF($I3215="","",INDEX('Raw Material'!$A$1:$J$75,MATCH(I3215,'Raw Material'!$A$1:$A$75,0),(MATCH(G3215,'Raw Material'!$A$1:$J$1,0))))</f>
        <v/>
      </c>
      <c r="AK3215" s="13" t="str">
        <f t="shared" si="1474"/>
        <v>YANLIŞRM</v>
      </c>
      <c r="AL3215" s="153" t="str">
        <f t="shared" si="1475"/>
        <v/>
      </c>
    </row>
    <row r="3216" spans="1:38" ht="16.5" customHeight="1">
      <c r="A3216" s="162"/>
      <c r="B3216" s="168"/>
      <c r="C3216" s="169"/>
      <c r="D3216" s="156"/>
      <c r="E3216" s="156"/>
      <c r="F3216" s="175"/>
      <c r="G3216" s="181"/>
      <c r="H3216" s="182"/>
      <c r="I3216" s="182"/>
      <c r="J3216" s="182"/>
      <c r="K3216" s="32"/>
      <c r="L3216" s="179"/>
      <c r="M3216" s="179"/>
      <c r="N3216" s="81"/>
      <c r="O3216" s="185"/>
      <c r="P3216" s="103"/>
      <c r="Q3216" s="84" t="str">
        <f t="shared" si="1476"/>
        <v/>
      </c>
      <c r="R3216" s="159"/>
      <c r="S3216" s="28" t="str" cm="1">
        <f t="array" aca="1" ref="S3216" ca="1">IF(INDIRECT("A"&amp;114+$U3216)&lt;&gt;"",114+$U3216,"")</f>
        <v/>
      </c>
      <c r="T3216" s="28" t="str">
        <f t="shared" ca="1" si="1477"/>
        <v>$B</v>
      </c>
      <c r="U3216" s="29">
        <f t="shared" si="1483"/>
        <v>3096</v>
      </c>
      <c r="V3216" s="29">
        <v>258.50000000002001</v>
      </c>
      <c r="W3216" s="29">
        <f t="shared" si="1484"/>
        <v>258</v>
      </c>
      <c r="X3216" s="41" t="str" cm="1">
        <f t="array" aca="1" ref="X3216" ca="1">IFERROR(INDEX('PC&amp;PD'!$A$1:$AP$15,ROW('PC&amp;PD'!$A$15),MATCH(INDIRECT(T3216),'PC&amp;PD'!$A$1:$AP$1,0)),"")</f>
        <v/>
      </c>
      <c r="Z3216" s="155"/>
      <c r="AA3216" s="13" t="str">
        <f t="shared" si="1473"/>
        <v/>
      </c>
      <c r="AB3216" s="155"/>
      <c r="AC3216" s="13" t="str">
        <f t="shared" ca="1" si="1478"/>
        <v>$AB</v>
      </c>
      <c r="AD3216" s="13" t="str" cm="1">
        <f t="array" aca="1" ref="AD3216" ca="1">IFERROR(IF((LEFT(INDIRECT("$F"&amp;$S3216),4))="GOTS",IF($G3216="Organic","GOTS_Organic_raw",(IF($G3216="Responsible","GOTS_Responsible",(IF($G3216="No Attribute (Conventional)","GOTS_conventional",(IF($G3216="Recycled Pre/Post-Consumer","GOTS_pre_post",(IF($G3216="In-Conversion","GOTS_in_conversion",(IF($G3216="Sustainably Sourced","Sustainably_sourced",""))))))))))),IF($G3216="Organic","Organic",(IF($G3216="Responsible","Responsible",(IF($G3216="No Attribute (Conventional)","No_Attribute_Conventional",(IF($G3216="Recycled Pre/Post-Consumer","Recycled_Pre_Post_Consumer",(IF($G3216="In-Conversion","In_Conversion",(IF($G3216="Recycled Pre-Consumer","Recycled_Pre_Consumer",(IF($G3216="Recycled Post-Consumer","Recycled_Post_Consumer",(IF($G3216="Sustainably Sourced","Sustainably_sourced","")))))))))))))))),"")</f>
        <v/>
      </c>
      <c r="AE3216" s="13" t="e" cm="1">
        <f t="array" aca="1" ref="AE3216" ca="1">IF(INDIRECT("$F"&amp;$S3216)="","",IF(LEFT(INDIRECT("$F"&amp;$S3216),3)="GRS","GRS_RCS_RM",IF((LEFT(INDIRECT("$F"&amp;$S3216),3))="RCS","GRS_RCS_RM",IF(INDIRECT("$F"&amp;$S3216)="OCS (No Label)","OCS_Conversion_RM",IF(LEFT(INDIRECT("$F"&amp;$S3216),3)="OCS","OCS_RM",IF(RIGHT(INDIRECT("$F"&amp;$S3216),10)="conversion","GOTS_RM_conversion",IF((LEFT(INDIRECT("$F"&amp;$S3216),4))="GOTS","GOTS_RM","Responsible_RM")))))))</f>
        <v>#REF!</v>
      </c>
      <c r="AF3216" s="13" t="str" cm="1">
        <f t="array" aca="1" ref="AF3216" ca="1">IF($S3216="","",INDIRECT("$Z"&amp;$S3216))</f>
        <v/>
      </c>
      <c r="AG3216" s="155"/>
      <c r="AH3216" s="13" t="str" cm="1">
        <f t="array" aca="1" ref="AH3216" ca="1">IFERROR(INDIRECT("$ag"&amp;S3216),"")</f>
        <v/>
      </c>
      <c r="AI3216" s="13" t="e" cm="1">
        <f t="array" aca="1" ref="AI3216" ca="1">INDIRECT("O"&amp;S3215)</f>
        <v>#REF!</v>
      </c>
      <c r="AJ3216" s="13" t="str">
        <f>IF($I3216="","",INDEX('Raw Material'!$A$1:$J$75,MATCH(I3216,'Raw Material'!$A$1:$A$75,0),(MATCH(G3216,'Raw Material'!$A$1:$J$1,0))))</f>
        <v/>
      </c>
      <c r="AK3216" s="13" t="str">
        <f t="shared" si="1474"/>
        <v>YANLIŞRM</v>
      </c>
      <c r="AL3216" s="153" t="str">
        <f t="shared" si="1475"/>
        <v/>
      </c>
    </row>
    <row r="3217" spans="1:38" ht="16.5" customHeight="1">
      <c r="A3217" s="162"/>
      <c r="B3217" s="168"/>
      <c r="C3217" s="169"/>
      <c r="D3217" s="156"/>
      <c r="E3217" s="156"/>
      <c r="F3217" s="175"/>
      <c r="G3217" s="181"/>
      <c r="H3217" s="182"/>
      <c r="I3217" s="182"/>
      <c r="J3217" s="182"/>
      <c r="K3217" s="32"/>
      <c r="L3217" s="179"/>
      <c r="M3217" s="179"/>
      <c r="N3217" s="81"/>
      <c r="O3217" s="185"/>
      <c r="P3217" s="103"/>
      <c r="Q3217" s="84" t="str">
        <f t="shared" si="1476"/>
        <v/>
      </c>
      <c r="R3217" s="159"/>
      <c r="S3217" s="28" t="str" cm="1">
        <f t="array" aca="1" ref="S3217" ca="1">IF(INDIRECT("A"&amp;114+$U3217)&lt;&gt;"",114+$U3217,"")</f>
        <v/>
      </c>
      <c r="T3217" s="28" t="str">
        <f t="shared" ca="1" si="1477"/>
        <v>$B</v>
      </c>
      <c r="U3217" s="29">
        <f t="shared" si="1483"/>
        <v>3096</v>
      </c>
      <c r="V3217" s="29">
        <v>258.58333333335401</v>
      </c>
      <c r="W3217" s="29">
        <f t="shared" si="1484"/>
        <v>258</v>
      </c>
      <c r="X3217" s="41" t="str" cm="1">
        <f t="array" aca="1" ref="X3217" ca="1">IFERROR(INDEX('PC&amp;PD'!$A$1:$AP$15,ROW('PC&amp;PD'!$A$15),MATCH(INDIRECT(T3217),'PC&amp;PD'!$A$1:$AP$1,0)),"")</f>
        <v/>
      </c>
      <c r="Z3217" s="155"/>
      <c r="AA3217" s="13" t="str">
        <f t="shared" si="1473"/>
        <v/>
      </c>
      <c r="AB3217" s="155"/>
      <c r="AC3217" s="13" t="str">
        <f t="shared" ca="1" si="1478"/>
        <v>$AB</v>
      </c>
      <c r="AD3217" s="13" t="str" cm="1">
        <f t="array" aca="1" ref="AD3217" ca="1">IFERROR(IF((LEFT(INDIRECT("$F"&amp;$S3217),4))="GOTS",IF($G3217="Organic","GOTS_Organic_raw",(IF($G3217="Responsible","GOTS_Responsible",(IF($G3217="No Attribute (Conventional)","GOTS_conventional",(IF($G3217="Recycled Pre/Post-Consumer","GOTS_pre_post",(IF($G3217="In-Conversion","GOTS_in_conversion",(IF($G3217="Sustainably Sourced","Sustainably_sourced",""))))))))))),IF($G3217="Organic","Organic",(IF($G3217="Responsible","Responsible",(IF($G3217="No Attribute (Conventional)","No_Attribute_Conventional",(IF($G3217="Recycled Pre/Post-Consumer","Recycled_Pre_Post_Consumer",(IF($G3217="In-Conversion","In_Conversion",(IF($G3217="Recycled Pre-Consumer","Recycled_Pre_Consumer",(IF($G3217="Recycled Post-Consumer","Recycled_Post_Consumer",(IF($G3217="Sustainably Sourced","Sustainably_sourced","")))))))))))))))),"")</f>
        <v/>
      </c>
      <c r="AE3217" s="13" t="e" cm="1">
        <f t="array" aca="1" ref="AE3217" ca="1">IF(INDIRECT("$F"&amp;$S3217)="","",IF(LEFT(INDIRECT("$F"&amp;$S3217),3)="GRS","GRS_RCS_RM",IF((LEFT(INDIRECT("$F"&amp;$S3217),3))="RCS","GRS_RCS_RM",IF(INDIRECT("$F"&amp;$S3217)="OCS (No Label)","OCS_Conversion_RM",IF(LEFT(INDIRECT("$F"&amp;$S3217),3)="OCS","OCS_RM",IF(RIGHT(INDIRECT("$F"&amp;$S3217),10)="conversion","GOTS_RM_conversion",IF((LEFT(INDIRECT("$F"&amp;$S3217),4))="GOTS","GOTS_RM","Responsible_RM")))))))</f>
        <v>#REF!</v>
      </c>
      <c r="AF3217" s="13" t="str" cm="1">
        <f t="array" aca="1" ref="AF3217" ca="1">IF($S3217="","",INDIRECT("$Z"&amp;$S3217))</f>
        <v/>
      </c>
      <c r="AG3217" s="155"/>
      <c r="AH3217" s="13" t="str" cm="1">
        <f t="array" aca="1" ref="AH3217" ca="1">IFERROR(INDIRECT("$ag"&amp;S3217),"")</f>
        <v/>
      </c>
      <c r="AI3217" s="13" t="e" cm="1">
        <f t="array" aca="1" ref="AI3217" ca="1">INDIRECT("O"&amp;S3216)</f>
        <v>#REF!</v>
      </c>
      <c r="AJ3217" s="13" t="str">
        <f>IF($I3217="","",INDEX('Raw Material'!$A$1:$J$75,MATCH(I3217,'Raw Material'!$A$1:$A$75,0),(MATCH(G3217,'Raw Material'!$A$1:$J$1,0))))</f>
        <v/>
      </c>
      <c r="AK3217" s="13" t="str">
        <f t="shared" si="1474"/>
        <v>YANLIŞRM</v>
      </c>
      <c r="AL3217" s="153" t="str">
        <f t="shared" si="1475"/>
        <v/>
      </c>
    </row>
    <row r="3218" spans="1:38" ht="16.5" customHeight="1">
      <c r="A3218" s="162"/>
      <c r="B3218" s="168"/>
      <c r="C3218" s="169"/>
      <c r="D3218" s="156"/>
      <c r="E3218" s="156"/>
      <c r="F3218" s="175"/>
      <c r="G3218" s="181"/>
      <c r="H3218" s="182"/>
      <c r="I3218" s="182"/>
      <c r="J3218" s="182"/>
      <c r="K3218" s="32"/>
      <c r="L3218" s="179"/>
      <c r="M3218" s="179"/>
      <c r="N3218" s="81"/>
      <c r="O3218" s="185"/>
      <c r="P3218" s="103"/>
      <c r="Q3218" s="84" t="str">
        <f t="shared" si="1476"/>
        <v/>
      </c>
      <c r="R3218" s="159"/>
      <c r="S3218" s="28" t="str" cm="1">
        <f t="array" aca="1" ref="S3218" ca="1">IF(INDIRECT("A"&amp;114+$U3218)&lt;&gt;"",114+$U3218,"")</f>
        <v/>
      </c>
      <c r="T3218" s="28" t="str">
        <f t="shared" ca="1" si="1477"/>
        <v>$B</v>
      </c>
      <c r="U3218" s="29">
        <f t="shared" si="1483"/>
        <v>3096</v>
      </c>
      <c r="V3218" s="29">
        <v>258.66666666668698</v>
      </c>
      <c r="W3218" s="29">
        <f t="shared" si="1484"/>
        <v>258</v>
      </c>
      <c r="X3218" s="41" t="str" cm="1">
        <f t="array" aca="1" ref="X3218" ca="1">IFERROR(INDEX('PC&amp;PD'!$A$1:$AP$15,ROW('PC&amp;PD'!$A$15),MATCH(INDIRECT(T3218),'PC&amp;PD'!$A$1:$AP$1,0)),"")</f>
        <v/>
      </c>
      <c r="Z3218" s="155"/>
      <c r="AA3218" s="13" t="str">
        <f t="shared" si="1473"/>
        <v/>
      </c>
      <c r="AB3218" s="155"/>
      <c r="AC3218" s="13" t="str">
        <f t="shared" ca="1" si="1478"/>
        <v>$AB</v>
      </c>
      <c r="AD3218" s="13" t="str" cm="1">
        <f t="array" aca="1" ref="AD3218" ca="1">IFERROR(IF((LEFT(INDIRECT("$F"&amp;$S3218),4))="GOTS",IF($G3218="Organic","GOTS_Organic_raw",(IF($G3218="Responsible","GOTS_Responsible",(IF($G3218="No Attribute (Conventional)","GOTS_conventional",(IF($G3218="Recycled Pre/Post-Consumer","GOTS_pre_post",(IF($G3218="In-Conversion","GOTS_in_conversion",(IF($G3218="Sustainably Sourced","Sustainably_sourced",""))))))))))),IF($G3218="Organic","Organic",(IF($G3218="Responsible","Responsible",(IF($G3218="No Attribute (Conventional)","No_Attribute_Conventional",(IF($G3218="Recycled Pre/Post-Consumer","Recycled_Pre_Post_Consumer",(IF($G3218="In-Conversion","In_Conversion",(IF($G3218="Recycled Pre-Consumer","Recycled_Pre_Consumer",(IF($G3218="Recycled Post-Consumer","Recycled_Post_Consumer",(IF($G3218="Sustainably Sourced","Sustainably_sourced","")))))))))))))))),"")</f>
        <v/>
      </c>
      <c r="AE3218" s="13" t="e" cm="1">
        <f t="array" aca="1" ref="AE3218" ca="1">IF(INDIRECT("$F"&amp;$S3218)="","",IF(LEFT(INDIRECT("$F"&amp;$S3218),3)="GRS","GRS_RCS_RM",IF((LEFT(INDIRECT("$F"&amp;$S3218),3))="RCS","GRS_RCS_RM",IF(INDIRECT("$F"&amp;$S3218)="OCS (No Label)","OCS_Conversion_RM",IF(LEFT(INDIRECT("$F"&amp;$S3218),3)="OCS","OCS_RM",IF(RIGHT(INDIRECT("$F"&amp;$S3218),10)="conversion","GOTS_RM_conversion",IF((LEFT(INDIRECT("$F"&amp;$S3218),4))="GOTS","GOTS_RM","Responsible_RM")))))))</f>
        <v>#REF!</v>
      </c>
      <c r="AF3218" s="13" t="str" cm="1">
        <f t="array" aca="1" ref="AF3218" ca="1">IF($S3218="","",INDIRECT("$Z"&amp;$S3218))</f>
        <v/>
      </c>
      <c r="AG3218" s="155"/>
      <c r="AH3218" s="13" t="str" cm="1">
        <f t="array" aca="1" ref="AH3218" ca="1">IFERROR(INDIRECT("$ag"&amp;S3218),"")</f>
        <v/>
      </c>
      <c r="AI3218" s="13" t="e" cm="1">
        <f t="array" aca="1" ref="AI3218" ca="1">INDIRECT("O"&amp;S3217)</f>
        <v>#REF!</v>
      </c>
      <c r="AJ3218" s="13" t="str">
        <f>IF($I3218="","",INDEX('Raw Material'!$A$1:$J$75,MATCH(I3218,'Raw Material'!$A$1:$A$75,0),(MATCH(G3218,'Raw Material'!$A$1:$J$1,0))))</f>
        <v/>
      </c>
      <c r="AK3218" s="13" t="str">
        <f t="shared" si="1474"/>
        <v>YANLIŞRM</v>
      </c>
      <c r="AL3218" s="153" t="str">
        <f t="shared" si="1475"/>
        <v/>
      </c>
    </row>
    <row r="3219" spans="1:38" ht="16.5" customHeight="1">
      <c r="A3219" s="162"/>
      <c r="B3219" s="168"/>
      <c r="C3219" s="169"/>
      <c r="D3219" s="156"/>
      <c r="E3219" s="156"/>
      <c r="F3219" s="175"/>
      <c r="G3219" s="181"/>
      <c r="H3219" s="182"/>
      <c r="I3219" s="182"/>
      <c r="J3219" s="182"/>
      <c r="K3219" s="32"/>
      <c r="L3219" s="179"/>
      <c r="M3219" s="179"/>
      <c r="N3219" s="81"/>
      <c r="O3219" s="185"/>
      <c r="P3219" s="103"/>
      <c r="Q3219" s="84" t="str">
        <f t="shared" si="1476"/>
        <v/>
      </c>
      <c r="R3219" s="159"/>
      <c r="S3219" s="28" t="str" cm="1">
        <f t="array" aca="1" ref="S3219" ca="1">IF(INDIRECT("A"&amp;114+$U3219)&lt;&gt;"",114+$U3219,"")</f>
        <v/>
      </c>
      <c r="T3219" s="28" t="str">
        <f t="shared" ca="1" si="1477"/>
        <v>$B</v>
      </c>
      <c r="U3219" s="29">
        <f t="shared" si="1483"/>
        <v>3096</v>
      </c>
      <c r="V3219" s="29">
        <v>258.75000000002001</v>
      </c>
      <c r="W3219" s="29">
        <f t="shared" si="1484"/>
        <v>258</v>
      </c>
      <c r="X3219" s="41" t="str" cm="1">
        <f t="array" aca="1" ref="X3219" ca="1">IFERROR(INDEX('PC&amp;PD'!$A$1:$AP$15,ROW('PC&amp;PD'!$A$15),MATCH(INDIRECT(T3219),'PC&amp;PD'!$A$1:$AP$1,0)),"")</f>
        <v/>
      </c>
      <c r="Z3219" s="155"/>
      <c r="AA3219" s="13" t="str">
        <f t="shared" si="1473"/>
        <v/>
      </c>
      <c r="AB3219" s="155"/>
      <c r="AC3219" s="13" t="str">
        <f t="shared" ca="1" si="1478"/>
        <v>$AB</v>
      </c>
      <c r="AD3219" s="13" t="str" cm="1">
        <f t="array" aca="1" ref="AD3219" ca="1">IFERROR(IF((LEFT(INDIRECT("$F"&amp;$S3219),4))="GOTS",IF($G3219="Organic","GOTS_Organic_raw",(IF($G3219="Responsible","GOTS_Responsible",(IF($G3219="No Attribute (Conventional)","GOTS_conventional",(IF($G3219="Recycled Pre/Post-Consumer","GOTS_pre_post",(IF($G3219="In-Conversion","GOTS_in_conversion",(IF($G3219="Sustainably Sourced","Sustainably_sourced",""))))))))))),IF($G3219="Organic","Organic",(IF($G3219="Responsible","Responsible",(IF($G3219="No Attribute (Conventional)","No_Attribute_Conventional",(IF($G3219="Recycled Pre/Post-Consumer","Recycled_Pre_Post_Consumer",(IF($G3219="In-Conversion","In_Conversion",(IF($G3219="Recycled Pre-Consumer","Recycled_Pre_Consumer",(IF($G3219="Recycled Post-Consumer","Recycled_Post_Consumer",(IF($G3219="Sustainably Sourced","Sustainably_sourced","")))))))))))))))),"")</f>
        <v/>
      </c>
      <c r="AE3219" s="13" t="e" cm="1">
        <f t="array" aca="1" ref="AE3219" ca="1">IF(INDIRECT("$F"&amp;$S3219)="","",IF(LEFT(INDIRECT("$F"&amp;$S3219),3)="GRS","GRS_RCS_RM",IF((LEFT(INDIRECT("$F"&amp;$S3219),3))="RCS","GRS_RCS_RM",IF(INDIRECT("$F"&amp;$S3219)="OCS (No Label)","OCS_Conversion_RM",IF(LEFT(INDIRECT("$F"&amp;$S3219),3)="OCS","OCS_RM",IF(RIGHT(INDIRECT("$F"&amp;$S3219),10)="conversion","GOTS_RM_conversion",IF((LEFT(INDIRECT("$F"&amp;$S3219),4))="GOTS","GOTS_RM","Responsible_RM")))))))</f>
        <v>#REF!</v>
      </c>
      <c r="AF3219" s="13" t="str" cm="1">
        <f t="array" aca="1" ref="AF3219" ca="1">IF($S3219="","",INDIRECT("$Z"&amp;$S3219))</f>
        <v/>
      </c>
      <c r="AG3219" s="155"/>
      <c r="AH3219" s="13" t="str" cm="1">
        <f t="array" aca="1" ref="AH3219" ca="1">IFERROR(INDIRECT("$ag"&amp;S3219),"")</f>
        <v/>
      </c>
      <c r="AI3219" s="13" t="e" cm="1">
        <f t="array" aca="1" ref="AI3219" ca="1">INDIRECT("O"&amp;S3218)</f>
        <v>#REF!</v>
      </c>
      <c r="AJ3219" s="13" t="str">
        <f>IF($I3219="","",INDEX('Raw Material'!$A$1:$J$75,MATCH(I3219,'Raw Material'!$A$1:$A$75,0),(MATCH(G3219,'Raw Material'!$A$1:$J$1,0))))</f>
        <v/>
      </c>
      <c r="AK3219" s="13" t="str">
        <f t="shared" si="1474"/>
        <v>YANLIŞRM</v>
      </c>
      <c r="AL3219" s="153" t="str">
        <f t="shared" si="1475"/>
        <v/>
      </c>
    </row>
    <row r="3220" spans="1:38" ht="16.5" customHeight="1">
      <c r="A3220" s="162"/>
      <c r="B3220" s="168"/>
      <c r="C3220" s="169"/>
      <c r="D3220" s="156"/>
      <c r="E3220" s="156"/>
      <c r="F3220" s="175"/>
      <c r="G3220" s="181"/>
      <c r="H3220" s="182"/>
      <c r="I3220" s="182"/>
      <c r="J3220" s="182"/>
      <c r="K3220" s="32"/>
      <c r="L3220" s="179"/>
      <c r="M3220" s="179"/>
      <c r="N3220" s="81"/>
      <c r="O3220" s="185"/>
      <c r="P3220" s="103"/>
      <c r="Q3220" s="84" t="str">
        <f t="shared" si="1476"/>
        <v/>
      </c>
      <c r="R3220" s="159"/>
      <c r="S3220" s="28" t="str" cm="1">
        <f t="array" aca="1" ref="S3220" ca="1">IF(INDIRECT("A"&amp;114+$U3220)&lt;&gt;"",114+$U3220,"")</f>
        <v/>
      </c>
      <c r="T3220" s="28" t="str">
        <f t="shared" ca="1" si="1477"/>
        <v>$B</v>
      </c>
      <c r="U3220" s="29">
        <f t="shared" si="1483"/>
        <v>3096</v>
      </c>
      <c r="V3220" s="29">
        <v>258.83333333335401</v>
      </c>
      <c r="W3220" s="29">
        <f t="shared" si="1484"/>
        <v>258</v>
      </c>
      <c r="X3220" s="41" t="str" cm="1">
        <f t="array" aca="1" ref="X3220" ca="1">IFERROR(INDEX('PC&amp;PD'!$A$1:$AP$15,ROW('PC&amp;PD'!$A$15),MATCH(INDIRECT(T3220),'PC&amp;PD'!$A$1:$AP$1,0)),"")</f>
        <v/>
      </c>
      <c r="Z3220" s="155"/>
      <c r="AA3220" s="13" t="str">
        <f t="shared" si="1473"/>
        <v/>
      </c>
      <c r="AB3220" s="155"/>
      <c r="AC3220" s="13" t="str">
        <f t="shared" ca="1" si="1478"/>
        <v>$AB</v>
      </c>
      <c r="AD3220" s="13" t="str" cm="1">
        <f t="array" aca="1" ref="AD3220" ca="1">IFERROR(IF((LEFT(INDIRECT("$F"&amp;$S3220),4))="GOTS",IF($G3220="Organic","GOTS_Organic_raw",(IF($G3220="Responsible","GOTS_Responsible",(IF($G3220="No Attribute (Conventional)","GOTS_conventional",(IF($G3220="Recycled Pre/Post-Consumer","GOTS_pre_post",(IF($G3220="In-Conversion","GOTS_in_conversion",(IF($G3220="Sustainably Sourced","Sustainably_sourced",""))))))))))),IF($G3220="Organic","Organic",(IF($G3220="Responsible","Responsible",(IF($G3220="No Attribute (Conventional)","No_Attribute_Conventional",(IF($G3220="Recycled Pre/Post-Consumer","Recycled_Pre_Post_Consumer",(IF($G3220="In-Conversion","In_Conversion",(IF($G3220="Recycled Pre-Consumer","Recycled_Pre_Consumer",(IF($G3220="Recycled Post-Consumer","Recycled_Post_Consumer",(IF($G3220="Sustainably Sourced","Sustainably_sourced","")))))))))))))))),"")</f>
        <v/>
      </c>
      <c r="AE3220" s="13" t="e" cm="1">
        <f t="array" aca="1" ref="AE3220" ca="1">IF(INDIRECT("$F"&amp;$S3220)="","",IF(LEFT(INDIRECT("$F"&amp;$S3220),3)="GRS","GRS_RCS_RM",IF((LEFT(INDIRECT("$F"&amp;$S3220),3))="RCS","GRS_RCS_RM",IF(INDIRECT("$F"&amp;$S3220)="OCS (No Label)","OCS_Conversion_RM",IF(LEFT(INDIRECT("$F"&amp;$S3220),3)="OCS","OCS_RM",IF(RIGHT(INDIRECT("$F"&amp;$S3220),10)="conversion","GOTS_RM_conversion",IF((LEFT(INDIRECT("$F"&amp;$S3220),4))="GOTS","GOTS_RM","Responsible_RM")))))))</f>
        <v>#REF!</v>
      </c>
      <c r="AF3220" s="13" t="str" cm="1">
        <f t="array" aca="1" ref="AF3220" ca="1">IF($S3220="","",INDIRECT("$Z"&amp;$S3220))</f>
        <v/>
      </c>
      <c r="AG3220" s="155"/>
      <c r="AH3220" s="13" t="str" cm="1">
        <f t="array" aca="1" ref="AH3220" ca="1">IFERROR(INDIRECT("$ag"&amp;S3220),"")</f>
        <v/>
      </c>
      <c r="AI3220" s="13" t="e" cm="1">
        <f t="array" aca="1" ref="AI3220" ca="1">INDIRECT("O"&amp;S3219)</f>
        <v>#REF!</v>
      </c>
      <c r="AJ3220" s="13" t="str">
        <f>IF($I3220="","",INDEX('Raw Material'!$A$1:$J$75,MATCH(I3220,'Raw Material'!$A$1:$A$75,0),(MATCH(G3220,'Raw Material'!$A$1:$J$1,0))))</f>
        <v/>
      </c>
      <c r="AK3220" s="13" t="str">
        <f t="shared" si="1474"/>
        <v>YANLIŞRM</v>
      </c>
      <c r="AL3220" s="153" t="str">
        <f t="shared" si="1475"/>
        <v/>
      </c>
    </row>
    <row r="3221" spans="1:38" ht="16.5" customHeight="1" thickBot="1">
      <c r="A3221" s="163"/>
      <c r="B3221" s="170"/>
      <c r="C3221" s="171"/>
      <c r="D3221" s="156"/>
      <c r="E3221" s="156"/>
      <c r="F3221" s="176"/>
      <c r="G3221" s="157"/>
      <c r="H3221" s="158"/>
      <c r="I3221" s="158"/>
      <c r="J3221" s="158"/>
      <c r="K3221" s="33"/>
      <c r="L3221" s="180"/>
      <c r="M3221" s="180"/>
      <c r="N3221" s="82"/>
      <c r="O3221" s="186"/>
      <c r="P3221" s="103"/>
      <c r="Q3221" s="84" t="str">
        <f t="shared" si="1476"/>
        <v/>
      </c>
      <c r="R3221" s="159"/>
      <c r="S3221" s="28" t="str" cm="1">
        <f t="array" aca="1" ref="S3221" ca="1">IF(INDIRECT("A"&amp;114+$U3221)&lt;&gt;"",114+$U3221,"")</f>
        <v/>
      </c>
      <c r="T3221" s="28" t="str">
        <f t="shared" ca="1" si="1477"/>
        <v>$B</v>
      </c>
      <c r="U3221" s="29">
        <f t="shared" si="1483"/>
        <v>3096</v>
      </c>
      <c r="V3221" s="29">
        <v>258.91666666668698</v>
      </c>
      <c r="W3221" s="29">
        <f t="shared" si="1484"/>
        <v>258</v>
      </c>
      <c r="X3221" s="41" t="str" cm="1">
        <f t="array" aca="1" ref="X3221" ca="1">IFERROR(INDEX('PC&amp;PD'!$A$1:$AP$15,ROW('PC&amp;PD'!$A$15),MATCH(INDIRECT(T3221),'PC&amp;PD'!$A$1:$AP$1,0)),"")</f>
        <v/>
      </c>
      <c r="Z3221" s="155"/>
      <c r="AA3221" s="13" t="str">
        <f t="shared" si="1473"/>
        <v/>
      </c>
      <c r="AB3221" s="155"/>
      <c r="AC3221" s="13" t="str">
        <f t="shared" ca="1" si="1478"/>
        <v>$AB</v>
      </c>
      <c r="AD3221" s="13" t="str" cm="1">
        <f t="array" aca="1" ref="AD3221" ca="1">IFERROR(IF((LEFT(INDIRECT("$F"&amp;$S3221),4))="GOTS",IF($G3221="Organic","GOTS_Organic_raw",(IF($G3221="Responsible","GOTS_Responsible",(IF($G3221="No Attribute (Conventional)","GOTS_conventional",(IF($G3221="Recycled Pre/Post-Consumer","GOTS_pre_post",(IF($G3221="In-Conversion","GOTS_in_conversion",(IF($G3221="Sustainably Sourced","Sustainably_sourced",""))))))))))),IF($G3221="Organic","Organic",(IF($G3221="Responsible","Responsible",(IF($G3221="No Attribute (Conventional)","No_Attribute_Conventional",(IF($G3221="Recycled Pre/Post-Consumer","Recycled_Pre_Post_Consumer",(IF($G3221="In-Conversion","In_Conversion",(IF($G3221="Recycled Pre-Consumer","Recycled_Pre_Consumer",(IF($G3221="Recycled Post-Consumer","Recycled_Post_Consumer",(IF($G3221="Sustainably Sourced","Sustainably_sourced","")))))))))))))))),"")</f>
        <v/>
      </c>
      <c r="AE3221" s="13" t="e" cm="1">
        <f t="array" aca="1" ref="AE3221" ca="1">IF(INDIRECT("$F"&amp;$S3221)="","",IF(LEFT(INDIRECT("$F"&amp;$S3221),3)="GRS","GRS_RCS_RM",IF((LEFT(INDIRECT("$F"&amp;$S3221),3))="RCS","GRS_RCS_RM",IF(INDIRECT("$F"&amp;$S3221)="OCS (No Label)","OCS_Conversion_RM",IF(LEFT(INDIRECT("$F"&amp;$S3221),3)="OCS","OCS_RM",IF(RIGHT(INDIRECT("$F"&amp;$S3221),10)="conversion","GOTS_RM_conversion",IF((LEFT(INDIRECT("$F"&amp;$S3221),4))="GOTS","GOTS_RM","Responsible_RM")))))))</f>
        <v>#REF!</v>
      </c>
      <c r="AF3221" s="13" t="str" cm="1">
        <f t="array" aca="1" ref="AF3221" ca="1">IF($S3221="","",INDIRECT("$Z"&amp;$S3221))</f>
        <v/>
      </c>
      <c r="AG3221" s="155"/>
      <c r="AH3221" s="13" t="str" cm="1">
        <f t="array" aca="1" ref="AH3221" ca="1">IFERROR(INDIRECT("$ag"&amp;S3221),"")</f>
        <v/>
      </c>
      <c r="AI3221" s="13" t="e" cm="1">
        <f t="array" aca="1" ref="AI3221" ca="1">INDIRECT("O"&amp;S3220)</f>
        <v>#REF!</v>
      </c>
      <c r="AJ3221" s="13" t="str">
        <f>IF($I3221="","",INDEX('Raw Material'!$A$1:$J$75,MATCH(I3221,'Raw Material'!$A$1:$A$75,0),(MATCH(G3221,'Raw Material'!$A$1:$J$1,0))))</f>
        <v/>
      </c>
      <c r="AK3221" s="13" t="str">
        <f t="shared" si="1474"/>
        <v>YANLIŞRM</v>
      </c>
      <c r="AL3221" s="153" t="str">
        <f t="shared" si="1475"/>
        <v/>
      </c>
    </row>
    <row r="3222" spans="1:38" ht="16.5" customHeight="1">
      <c r="A3222" s="160" t="str">
        <f>IF(B3222="","",COUNTA($B$114:$B3222))</f>
        <v/>
      </c>
      <c r="B3222" s="164"/>
      <c r="C3222" s="165"/>
      <c r="D3222" s="183"/>
      <c r="E3222" s="183"/>
      <c r="F3222" s="172"/>
      <c r="G3222" s="212"/>
      <c r="H3222" s="206"/>
      <c r="I3222" s="206"/>
      <c r="J3222" s="206"/>
      <c r="K3222" s="31"/>
      <c r="L3222" s="177" t="str">
        <f t="shared" ref="L3222" si="1489">IF(R3222="","",LEFT(R3222,LEN(R3222)-2))</f>
        <v/>
      </c>
      <c r="M3222" s="177"/>
      <c r="N3222" s="80"/>
      <c r="O3222" s="184"/>
      <c r="P3222" s="103"/>
      <c r="Q3222" s="84" t="str">
        <f t="shared" si="1476"/>
        <v/>
      </c>
      <c r="R3222" s="159" t="str">
        <f t="shared" ref="R3222" si="1490">CONCATENATE($Q3222,Q3223,Q3224,Q3225,Q3226,Q3227,$Q3228,$Q3229,$Q3230,$Q3231,Q3232,Q3233)</f>
        <v/>
      </c>
      <c r="S3222" s="28" t="str" cm="1">
        <f t="array" aca="1" ref="S3222" ca="1">IF(INDIRECT("A"&amp;114+$U3222)&lt;&gt;"",114+$U3222,"")</f>
        <v/>
      </c>
      <c r="T3222" s="28" t="str">
        <f t="shared" ca="1" si="1477"/>
        <v>$B</v>
      </c>
      <c r="U3222" s="29">
        <f t="shared" si="1483"/>
        <v>3108</v>
      </c>
      <c r="V3222" s="29">
        <v>259.00000000002001</v>
      </c>
      <c r="W3222" s="29">
        <f t="shared" si="1484"/>
        <v>259</v>
      </c>
      <c r="X3222" s="41" t="str" cm="1">
        <f t="array" aca="1" ref="X3222" ca="1">IFERROR(INDEX('PC&amp;PD'!$A$1:$AP$15,ROW('PC&amp;PD'!$A$15),MATCH(INDIRECT(T3222),'PC&amp;PD'!$A$1:$AP$1,0)),"")</f>
        <v/>
      </c>
      <c r="Z3222" s="155" t="str">
        <f t="shared" ref="Z3222" si="1491">IFERROR(IF($F3222="OCS 100","OCS (OCS 100)",IF($F3222="OCS Blended","OCS (OCS Blended)",IF($F3222="OCS (No Label)","OCS (No Label)",IF($F3222="RCS 100","RCS (RCS 100)",IF($F3222="RCS Blended","RCS (RCS Blended)",IF($F3222="GRS","GRS (GRS)",IF($F3222="GRS (No Label)", "GRS (No Label)",IF($F3222="RDS","RDS (RDS)",IF($F3222="RWS","RWS (RWS)",IF($F3222="RAS","RAS (RAS)",IF($F3222="RMS","RMS (RMS)",IF($F3222="GOTS Organic","GOTS (Organic)",IF($F3222="GOTS Made with organic","GOTS (Made with Organic)",IF($F3222="GOTS Organic - in conversion","GOTS (Organic - In Conversion)",IF($F3222="GOTS Made with organic - in conversion","GOTS (Made with Organic - In Conversion)",""))))))))))))))),"")</f>
        <v/>
      </c>
      <c r="AA3222" s="13" t="str">
        <f t="shared" si="1473"/>
        <v/>
      </c>
      <c r="AB3222" s="155" t="str">
        <f t="shared" ref="AB3222" si="1492">IFERROR(IF($F3222="OCS 100", "OCS_100",IF($F3222="OCS Blended", "OCS_Blended",IF($F3222="OCS (No Label)", "OCS_No_Label",IF($F3222="RCS 100", "RCS_100",IF($F3222="RCS Blended","RCS_Blended",IF($F3222="GRS","GRS",IF($F3222="GRS (No Label)", "GRS_No_Label",IF($F3222="RDS","RDS",IF($F3222="RWS","RWS",IF($F3222="RMS","RMS",IF($F3222="GOTS Organic","GOTS_Organic",IF($F3222="GOTS Made with organic","GOTS_Made_with_organic",IF($F3222="GOTS Organic - in conversion","GOTS_Organic_in_Conversion",IF($F3222="GOTS Made with organic - in conversion","GOTS_Made_with_Organic_in_Conversion",IF($F3222="RAS","RAS",""))))))))))))))),"")</f>
        <v/>
      </c>
      <c r="AC3222" s="13" t="str">
        <f t="shared" ca="1" si="1478"/>
        <v>$AB</v>
      </c>
      <c r="AD3222" s="13" t="str" cm="1">
        <f t="array" aca="1" ref="AD3222" ca="1">IFERROR(IF((LEFT(INDIRECT("$F"&amp;$S3222),4))="GOTS",IF($G3222="Organic","GOTS_Organic_raw",(IF($G3222="Responsible","GOTS_Responsible",(IF($G3222="No Attribute (Conventional)","GOTS_conventional",(IF($G3222="Recycled Pre/Post-Consumer","GOTS_pre_post",(IF($G3222="In-Conversion","GOTS_in_conversion",(IF($G3222="Sustainably Sourced","Sustainably_sourced",""))))))))))),IF($G3222="Organic","Organic",(IF($G3222="Responsible","Responsible",(IF($G3222="No Attribute (Conventional)","No_Attribute_Conventional",(IF($G3222="Recycled Pre/Post-Consumer","Recycled_Pre_Post_Consumer",(IF($G3222="In-Conversion","In_Conversion",(IF($G3222="Recycled Pre-Consumer","Recycled_Pre_Consumer",(IF($G3222="Recycled Post-Consumer","Recycled_Post_Consumer",(IF($G3222="Sustainably Sourced","Sustainably_sourced","")))))))))))))))),"")</f>
        <v/>
      </c>
      <c r="AE3222" s="13" t="e" cm="1">
        <f t="array" aca="1" ref="AE3222" ca="1">IF(INDIRECT("$F"&amp;$S3222)="","",IF(LEFT(INDIRECT("$F"&amp;$S3222),3)="GRS","GRS_RCS_RM",IF((LEFT(INDIRECT("$F"&amp;$S3222),3))="RCS","GRS_RCS_RM",IF(INDIRECT("$F"&amp;$S3222)="OCS (No Label)","OCS_Conversion_RM",IF(LEFT(INDIRECT("$F"&amp;$S3222),3)="OCS","OCS_RM",IF(RIGHT(INDIRECT("$F"&amp;$S3222),10)="conversion","GOTS_RM_conversion",IF((LEFT(INDIRECT("$F"&amp;$S3222),4))="GOTS","GOTS_RM","Responsible_RM")))))))</f>
        <v>#REF!</v>
      </c>
      <c r="AF3222" s="13" t="str" cm="1">
        <f t="array" aca="1" ref="AF3222" ca="1">IF($S3222="","",INDIRECT("$Z"&amp;$S3222))</f>
        <v/>
      </c>
      <c r="AG3222" s="155" t="str">
        <f t="shared" si="1464"/>
        <v/>
      </c>
      <c r="AH3222" s="13" t="str" cm="1">
        <f t="array" aca="1" ref="AH3222" ca="1">IFERROR(INDIRECT("$ag"&amp;S3222),"")</f>
        <v/>
      </c>
      <c r="AI3222" s="13" t="e" cm="1">
        <f t="array" aca="1" ref="AI3222" ca="1">INDIRECT("O"&amp;S3221)</f>
        <v>#REF!</v>
      </c>
      <c r="AJ3222" s="13" t="str">
        <f>IF($I3222="","",INDEX('Raw Material'!$A$1:$J$75,MATCH(I3222,'Raw Material'!$A$1:$A$75,0),(MATCH(G3222,'Raw Material'!$A$1:$J$1,0))))</f>
        <v/>
      </c>
      <c r="AK3222" s="13" t="str">
        <f t="shared" si="1474"/>
        <v>YANLIŞRM</v>
      </c>
      <c r="AL3222" s="153" t="str">
        <f t="shared" si="1475"/>
        <v/>
      </c>
    </row>
    <row r="3223" spans="1:38" ht="16.5" customHeight="1">
      <c r="A3223" s="161"/>
      <c r="B3223" s="166"/>
      <c r="C3223" s="167"/>
      <c r="D3223" s="156"/>
      <c r="E3223" s="156"/>
      <c r="F3223" s="173"/>
      <c r="G3223" s="181"/>
      <c r="H3223" s="182"/>
      <c r="I3223" s="182"/>
      <c r="J3223" s="182"/>
      <c r="K3223" s="32"/>
      <c r="L3223" s="178"/>
      <c r="M3223" s="178"/>
      <c r="N3223" s="81"/>
      <c r="O3223" s="185"/>
      <c r="P3223" s="103"/>
      <c r="Q3223" s="84" t="str">
        <f t="shared" si="1476"/>
        <v/>
      </c>
      <c r="R3223" s="159"/>
      <c r="S3223" s="28" t="str" cm="1">
        <f t="array" aca="1" ref="S3223" ca="1">IF(INDIRECT("A"&amp;114+$U3223)&lt;&gt;"",114+$U3223,"")</f>
        <v/>
      </c>
      <c r="T3223" s="28" t="str">
        <f t="shared" ca="1" si="1477"/>
        <v>$B</v>
      </c>
      <c r="U3223" s="29">
        <f t="shared" si="1483"/>
        <v>3108</v>
      </c>
      <c r="V3223" s="29">
        <v>259.08333333335401</v>
      </c>
      <c r="W3223" s="29">
        <f t="shared" si="1484"/>
        <v>259</v>
      </c>
      <c r="X3223" s="41" t="str" cm="1">
        <f t="array" aca="1" ref="X3223" ca="1">IFERROR(INDEX('PC&amp;PD'!$A$1:$AP$15,ROW('PC&amp;PD'!$A$15),MATCH(INDIRECT(T3223),'PC&amp;PD'!$A$1:$AP$1,0)),"")</f>
        <v/>
      </c>
      <c r="Z3223" s="155"/>
      <c r="AA3223" s="13" t="str">
        <f t="shared" si="1473"/>
        <v/>
      </c>
      <c r="AB3223" s="155"/>
      <c r="AC3223" s="13" t="str">
        <f t="shared" ca="1" si="1478"/>
        <v>$AB</v>
      </c>
      <c r="AD3223" s="13" t="str" cm="1">
        <f t="array" aca="1" ref="AD3223" ca="1">IFERROR(IF((LEFT(INDIRECT("$F"&amp;$S3223),4))="GOTS",IF($G3223="Organic","GOTS_Organic_raw",(IF($G3223="Responsible","GOTS_Responsible",(IF($G3223="No Attribute (Conventional)","GOTS_conventional",(IF($G3223="Recycled Pre/Post-Consumer","GOTS_pre_post",(IF($G3223="In-Conversion","GOTS_in_conversion",(IF($G3223="Sustainably Sourced","Sustainably_sourced",""))))))))))),IF($G3223="Organic","Organic",(IF($G3223="Responsible","Responsible",(IF($G3223="No Attribute (Conventional)","No_Attribute_Conventional",(IF($G3223="Recycled Pre/Post-Consumer","Recycled_Pre_Post_Consumer",(IF($G3223="In-Conversion","In_Conversion",(IF($G3223="Recycled Pre-Consumer","Recycled_Pre_Consumer",(IF($G3223="Recycled Post-Consumer","Recycled_Post_Consumer",(IF($G3223="Sustainably Sourced","Sustainably_sourced","")))))))))))))))),"")</f>
        <v/>
      </c>
      <c r="AE3223" s="13" t="e" cm="1">
        <f t="array" aca="1" ref="AE3223" ca="1">IF(INDIRECT("$F"&amp;$S3223)="","",IF(LEFT(INDIRECT("$F"&amp;$S3223),3)="GRS","GRS_RCS_RM",IF((LEFT(INDIRECT("$F"&amp;$S3223),3))="RCS","GRS_RCS_RM",IF(INDIRECT("$F"&amp;$S3223)="OCS (No Label)","OCS_Conversion_RM",IF(LEFT(INDIRECT("$F"&amp;$S3223),3)="OCS","OCS_RM",IF(RIGHT(INDIRECT("$F"&amp;$S3223),10)="conversion","GOTS_RM_conversion",IF((LEFT(INDIRECT("$F"&amp;$S3223),4))="GOTS","GOTS_RM","Responsible_RM")))))))</f>
        <v>#REF!</v>
      </c>
      <c r="AF3223" s="13" t="str" cm="1">
        <f t="array" aca="1" ref="AF3223" ca="1">IF($S3223="","",INDIRECT("$Z"&amp;$S3223))</f>
        <v/>
      </c>
      <c r="AG3223" s="155"/>
      <c r="AH3223" s="13" t="str" cm="1">
        <f t="array" aca="1" ref="AH3223" ca="1">IFERROR(INDIRECT("$ag"&amp;S3223),"")</f>
        <v/>
      </c>
      <c r="AI3223" s="13" t="e" cm="1">
        <f t="array" aca="1" ref="AI3223" ca="1">INDIRECT("O"&amp;S3222)</f>
        <v>#REF!</v>
      </c>
      <c r="AJ3223" s="13" t="str">
        <f>IF($I3223="","",INDEX('Raw Material'!$A$1:$J$75,MATCH(I3223,'Raw Material'!$A$1:$A$75,0),(MATCH(G3223,'Raw Material'!$A$1:$J$1,0))))</f>
        <v/>
      </c>
      <c r="AK3223" s="13" t="str">
        <f t="shared" si="1474"/>
        <v>YANLIŞRM</v>
      </c>
      <c r="AL3223" s="153" t="str">
        <f t="shared" si="1475"/>
        <v/>
      </c>
    </row>
    <row r="3224" spans="1:38" ht="16.5" customHeight="1">
      <c r="A3224" s="161"/>
      <c r="B3224" s="166"/>
      <c r="C3224" s="167"/>
      <c r="D3224" s="156"/>
      <c r="E3224" s="156"/>
      <c r="F3224" s="173"/>
      <c r="G3224" s="181"/>
      <c r="H3224" s="182"/>
      <c r="I3224" s="182"/>
      <c r="J3224" s="182"/>
      <c r="K3224" s="32"/>
      <c r="L3224" s="178"/>
      <c r="M3224" s="178"/>
      <c r="N3224" s="81"/>
      <c r="O3224" s="185"/>
      <c r="P3224" s="103"/>
      <c r="Q3224" s="84" t="str">
        <f t="shared" si="1476"/>
        <v/>
      </c>
      <c r="R3224" s="159"/>
      <c r="S3224" s="28" t="str" cm="1">
        <f t="array" aca="1" ref="S3224" ca="1">IF(INDIRECT("A"&amp;114+$U3224)&lt;&gt;"",114+$U3224,"")</f>
        <v/>
      </c>
      <c r="T3224" s="28" t="str">
        <f t="shared" ca="1" si="1477"/>
        <v>$B</v>
      </c>
      <c r="U3224" s="29">
        <f t="shared" si="1483"/>
        <v>3108</v>
      </c>
      <c r="V3224" s="29">
        <v>259.16666666668698</v>
      </c>
      <c r="W3224" s="29">
        <f t="shared" si="1484"/>
        <v>259</v>
      </c>
      <c r="X3224" s="41" t="str" cm="1">
        <f t="array" aca="1" ref="X3224" ca="1">IFERROR(INDEX('PC&amp;PD'!$A$1:$AP$15,ROW('PC&amp;PD'!$A$15),MATCH(INDIRECT(T3224),'PC&amp;PD'!$A$1:$AP$1,0)),"")</f>
        <v/>
      </c>
      <c r="Z3224" s="155"/>
      <c r="AA3224" s="13" t="str">
        <f t="shared" si="1473"/>
        <v/>
      </c>
      <c r="AB3224" s="155"/>
      <c r="AC3224" s="13" t="str">
        <f t="shared" ca="1" si="1478"/>
        <v>$AB</v>
      </c>
      <c r="AD3224" s="13" t="str" cm="1">
        <f t="array" aca="1" ref="AD3224" ca="1">IFERROR(IF((LEFT(INDIRECT("$F"&amp;$S3224),4))="GOTS",IF($G3224="Organic","GOTS_Organic_raw",(IF($G3224="Responsible","GOTS_Responsible",(IF($G3224="No Attribute (Conventional)","GOTS_conventional",(IF($G3224="Recycled Pre/Post-Consumer","GOTS_pre_post",(IF($G3224="In-Conversion","GOTS_in_conversion",(IF($G3224="Sustainably Sourced","Sustainably_sourced",""))))))))))),IF($G3224="Organic","Organic",(IF($G3224="Responsible","Responsible",(IF($G3224="No Attribute (Conventional)","No_Attribute_Conventional",(IF($G3224="Recycled Pre/Post-Consumer","Recycled_Pre_Post_Consumer",(IF($G3224="In-Conversion","In_Conversion",(IF($G3224="Recycled Pre-Consumer","Recycled_Pre_Consumer",(IF($G3224="Recycled Post-Consumer","Recycled_Post_Consumer",(IF($G3224="Sustainably Sourced","Sustainably_sourced","")))))))))))))))),"")</f>
        <v/>
      </c>
      <c r="AE3224" s="13" t="e" cm="1">
        <f t="array" aca="1" ref="AE3224" ca="1">IF(INDIRECT("$F"&amp;$S3224)="","",IF(LEFT(INDIRECT("$F"&amp;$S3224),3)="GRS","GRS_RCS_RM",IF((LEFT(INDIRECT("$F"&amp;$S3224),3))="RCS","GRS_RCS_RM",IF(INDIRECT("$F"&amp;$S3224)="OCS (No Label)","OCS_Conversion_RM",IF(LEFT(INDIRECT("$F"&amp;$S3224),3)="OCS","OCS_RM",IF(RIGHT(INDIRECT("$F"&amp;$S3224),10)="conversion","GOTS_RM_conversion",IF((LEFT(INDIRECT("$F"&amp;$S3224),4))="GOTS","GOTS_RM","Responsible_RM")))))))</f>
        <v>#REF!</v>
      </c>
      <c r="AF3224" s="13" t="str" cm="1">
        <f t="array" aca="1" ref="AF3224" ca="1">IF($S3224="","",INDIRECT("$Z"&amp;$S3224))</f>
        <v/>
      </c>
      <c r="AG3224" s="155"/>
      <c r="AH3224" s="13" t="str" cm="1">
        <f t="array" aca="1" ref="AH3224" ca="1">IFERROR(INDIRECT("$ag"&amp;S3224),"")</f>
        <v/>
      </c>
      <c r="AI3224" s="13" t="e" cm="1">
        <f t="array" aca="1" ref="AI3224" ca="1">INDIRECT("O"&amp;S3223)</f>
        <v>#REF!</v>
      </c>
      <c r="AJ3224" s="13" t="str">
        <f>IF($I3224="","",INDEX('Raw Material'!$A$1:$J$75,MATCH(I3224,'Raw Material'!$A$1:$A$75,0),(MATCH(G3224,'Raw Material'!$A$1:$J$1,0))))</f>
        <v/>
      </c>
      <c r="AK3224" s="13" t="str">
        <f t="shared" si="1474"/>
        <v>YANLIŞRM</v>
      </c>
      <c r="AL3224" s="153" t="str">
        <f t="shared" si="1475"/>
        <v/>
      </c>
    </row>
    <row r="3225" spans="1:38" ht="16.5" customHeight="1">
      <c r="A3225" s="161"/>
      <c r="B3225" s="166"/>
      <c r="C3225" s="167"/>
      <c r="D3225" s="156"/>
      <c r="E3225" s="156"/>
      <c r="F3225" s="174"/>
      <c r="G3225" s="181"/>
      <c r="H3225" s="182"/>
      <c r="I3225" s="182"/>
      <c r="J3225" s="182"/>
      <c r="K3225" s="32"/>
      <c r="L3225" s="178"/>
      <c r="M3225" s="178"/>
      <c r="N3225" s="81"/>
      <c r="O3225" s="185"/>
      <c r="P3225" s="103"/>
      <c r="Q3225" s="84" t="str">
        <f t="shared" si="1476"/>
        <v/>
      </c>
      <c r="R3225" s="159"/>
      <c r="S3225" s="28" t="str" cm="1">
        <f t="array" aca="1" ref="S3225" ca="1">IF(INDIRECT("A"&amp;114+$U3225)&lt;&gt;"",114+$U3225,"")</f>
        <v/>
      </c>
      <c r="T3225" s="28" t="str">
        <f t="shared" ca="1" si="1477"/>
        <v>$B</v>
      </c>
      <c r="U3225" s="29">
        <f t="shared" si="1483"/>
        <v>3108</v>
      </c>
      <c r="V3225" s="29">
        <v>259.25000000002001</v>
      </c>
      <c r="W3225" s="29">
        <f t="shared" si="1484"/>
        <v>259</v>
      </c>
      <c r="X3225" s="41" t="str" cm="1">
        <f t="array" aca="1" ref="X3225" ca="1">IFERROR(INDEX('PC&amp;PD'!$A$1:$AP$15,ROW('PC&amp;PD'!$A$15),MATCH(INDIRECT(T3225),'PC&amp;PD'!$A$1:$AP$1,0)),"")</f>
        <v/>
      </c>
      <c r="Z3225" s="155"/>
      <c r="AA3225" s="13" t="str">
        <f t="shared" si="1473"/>
        <v/>
      </c>
      <c r="AB3225" s="155"/>
      <c r="AC3225" s="13" t="str">
        <f t="shared" ca="1" si="1478"/>
        <v>$AB</v>
      </c>
      <c r="AD3225" s="13" t="str" cm="1">
        <f t="array" aca="1" ref="AD3225" ca="1">IFERROR(IF((LEFT(INDIRECT("$F"&amp;$S3225),4))="GOTS",IF($G3225="Organic","GOTS_Organic_raw",(IF($G3225="Responsible","GOTS_Responsible",(IF($G3225="No Attribute (Conventional)","GOTS_conventional",(IF($G3225="Recycled Pre/Post-Consumer","GOTS_pre_post",(IF($G3225="In-Conversion","GOTS_in_conversion",(IF($G3225="Sustainably Sourced","Sustainably_sourced",""))))))))))),IF($G3225="Organic","Organic",(IF($G3225="Responsible","Responsible",(IF($G3225="No Attribute (Conventional)","No_Attribute_Conventional",(IF($G3225="Recycled Pre/Post-Consumer","Recycled_Pre_Post_Consumer",(IF($G3225="In-Conversion","In_Conversion",(IF($G3225="Recycled Pre-Consumer","Recycled_Pre_Consumer",(IF($G3225="Recycled Post-Consumer","Recycled_Post_Consumer",(IF($G3225="Sustainably Sourced","Sustainably_sourced","")))))))))))))))),"")</f>
        <v/>
      </c>
      <c r="AE3225" s="13" t="e" cm="1">
        <f t="array" aca="1" ref="AE3225" ca="1">IF(INDIRECT("$F"&amp;$S3225)="","",IF(LEFT(INDIRECT("$F"&amp;$S3225),3)="GRS","GRS_RCS_RM",IF((LEFT(INDIRECT("$F"&amp;$S3225),3))="RCS","GRS_RCS_RM",IF(INDIRECT("$F"&amp;$S3225)="OCS (No Label)","OCS_Conversion_RM",IF(LEFT(INDIRECT("$F"&amp;$S3225),3)="OCS","OCS_RM",IF(RIGHT(INDIRECT("$F"&amp;$S3225),10)="conversion","GOTS_RM_conversion",IF((LEFT(INDIRECT("$F"&amp;$S3225),4))="GOTS","GOTS_RM","Responsible_RM")))))))</f>
        <v>#REF!</v>
      </c>
      <c r="AF3225" s="13" t="str" cm="1">
        <f t="array" aca="1" ref="AF3225" ca="1">IF($S3225="","",INDIRECT("$Z"&amp;$S3225))</f>
        <v/>
      </c>
      <c r="AG3225" s="155"/>
      <c r="AH3225" s="13" t="str" cm="1">
        <f t="array" aca="1" ref="AH3225" ca="1">IFERROR(INDIRECT("$ag"&amp;S3225),"")</f>
        <v/>
      </c>
      <c r="AI3225" s="13" t="e" cm="1">
        <f t="array" aca="1" ref="AI3225" ca="1">INDIRECT("O"&amp;S3224)</f>
        <v>#REF!</v>
      </c>
      <c r="AJ3225" s="13" t="str">
        <f>IF($I3225="","",INDEX('Raw Material'!$A$1:$J$75,MATCH(I3225,'Raw Material'!$A$1:$A$75,0),(MATCH(G3225,'Raw Material'!$A$1:$J$1,0))))</f>
        <v/>
      </c>
      <c r="AK3225" s="13" t="str">
        <f t="shared" si="1474"/>
        <v>YANLIŞRM</v>
      </c>
      <c r="AL3225" s="153" t="str">
        <f t="shared" si="1475"/>
        <v/>
      </c>
    </row>
    <row r="3226" spans="1:38" ht="16.5" customHeight="1">
      <c r="A3226" s="161"/>
      <c r="B3226" s="166"/>
      <c r="C3226" s="167"/>
      <c r="D3226" s="156"/>
      <c r="E3226" s="156"/>
      <c r="F3226" s="174"/>
      <c r="G3226" s="181"/>
      <c r="H3226" s="182"/>
      <c r="I3226" s="182"/>
      <c r="J3226" s="182"/>
      <c r="K3226" s="32"/>
      <c r="L3226" s="178"/>
      <c r="M3226" s="178"/>
      <c r="N3226" s="81"/>
      <c r="O3226" s="185"/>
      <c r="P3226" s="103"/>
      <c r="Q3226" s="84" t="str">
        <f t="shared" si="1476"/>
        <v/>
      </c>
      <c r="R3226" s="159"/>
      <c r="S3226" s="28" t="str" cm="1">
        <f t="array" aca="1" ref="S3226" ca="1">IF(INDIRECT("A"&amp;114+$U3226)&lt;&gt;"",114+$U3226,"")</f>
        <v/>
      </c>
      <c r="T3226" s="28" t="str">
        <f t="shared" ca="1" si="1477"/>
        <v>$B</v>
      </c>
      <c r="U3226" s="29">
        <f t="shared" si="1483"/>
        <v>3108</v>
      </c>
      <c r="V3226" s="29">
        <v>259.33333333335401</v>
      </c>
      <c r="W3226" s="29">
        <f t="shared" si="1484"/>
        <v>259</v>
      </c>
      <c r="X3226" s="41" t="str" cm="1">
        <f t="array" aca="1" ref="X3226" ca="1">IFERROR(INDEX('PC&amp;PD'!$A$1:$AP$15,ROW('PC&amp;PD'!$A$15),MATCH(INDIRECT(T3226),'PC&amp;PD'!$A$1:$AP$1,0)),"")</f>
        <v/>
      </c>
      <c r="Z3226" s="155"/>
      <c r="AA3226" s="13" t="str">
        <f t="shared" si="1473"/>
        <v/>
      </c>
      <c r="AB3226" s="155"/>
      <c r="AC3226" s="13" t="str">
        <f t="shared" ca="1" si="1478"/>
        <v>$AB</v>
      </c>
      <c r="AD3226" s="13" t="str" cm="1">
        <f t="array" aca="1" ref="AD3226" ca="1">IFERROR(IF((LEFT(INDIRECT("$F"&amp;$S3226),4))="GOTS",IF($G3226="Organic","GOTS_Organic_raw",(IF($G3226="Responsible","GOTS_Responsible",(IF($G3226="No Attribute (Conventional)","GOTS_conventional",(IF($G3226="Recycled Pre/Post-Consumer","GOTS_pre_post",(IF($G3226="In-Conversion","GOTS_in_conversion",(IF($G3226="Sustainably Sourced","Sustainably_sourced",""))))))))))),IF($G3226="Organic","Organic",(IF($G3226="Responsible","Responsible",(IF($G3226="No Attribute (Conventional)","No_Attribute_Conventional",(IF($G3226="Recycled Pre/Post-Consumer","Recycled_Pre_Post_Consumer",(IF($G3226="In-Conversion","In_Conversion",(IF($G3226="Recycled Pre-Consumer","Recycled_Pre_Consumer",(IF($G3226="Recycled Post-Consumer","Recycled_Post_Consumer",(IF($G3226="Sustainably Sourced","Sustainably_sourced","")))))))))))))))),"")</f>
        <v/>
      </c>
      <c r="AE3226" s="13" t="e" cm="1">
        <f t="array" aca="1" ref="AE3226" ca="1">IF(INDIRECT("$F"&amp;$S3226)="","",IF(LEFT(INDIRECT("$F"&amp;$S3226),3)="GRS","GRS_RCS_RM",IF((LEFT(INDIRECT("$F"&amp;$S3226),3))="RCS","GRS_RCS_RM",IF(INDIRECT("$F"&amp;$S3226)="OCS (No Label)","OCS_Conversion_RM",IF(LEFT(INDIRECT("$F"&amp;$S3226),3)="OCS","OCS_RM",IF(RIGHT(INDIRECT("$F"&amp;$S3226),10)="conversion","GOTS_RM_conversion",IF((LEFT(INDIRECT("$F"&amp;$S3226),4))="GOTS","GOTS_RM","Responsible_RM")))))))</f>
        <v>#REF!</v>
      </c>
      <c r="AF3226" s="13" t="str" cm="1">
        <f t="array" aca="1" ref="AF3226" ca="1">IF($S3226="","",INDIRECT("$Z"&amp;$S3226))</f>
        <v/>
      </c>
      <c r="AG3226" s="155"/>
      <c r="AH3226" s="13" t="str" cm="1">
        <f t="array" aca="1" ref="AH3226" ca="1">IFERROR(INDIRECT("$ag"&amp;S3226),"")</f>
        <v/>
      </c>
      <c r="AI3226" s="13" t="e" cm="1">
        <f t="array" aca="1" ref="AI3226" ca="1">INDIRECT("O"&amp;S3225)</f>
        <v>#REF!</v>
      </c>
      <c r="AJ3226" s="13" t="str">
        <f>IF($I3226="","",INDEX('Raw Material'!$A$1:$J$75,MATCH(I3226,'Raw Material'!$A$1:$A$75,0),(MATCH(G3226,'Raw Material'!$A$1:$J$1,0))))</f>
        <v/>
      </c>
      <c r="AK3226" s="13" t="str">
        <f t="shared" si="1474"/>
        <v>YANLIŞRM</v>
      </c>
      <c r="AL3226" s="153" t="str">
        <f t="shared" si="1475"/>
        <v/>
      </c>
    </row>
    <row r="3227" spans="1:38" ht="16.5" customHeight="1">
      <c r="A3227" s="161"/>
      <c r="B3227" s="166"/>
      <c r="C3227" s="167"/>
      <c r="D3227" s="156"/>
      <c r="E3227" s="156"/>
      <c r="F3227" s="174"/>
      <c r="G3227" s="181"/>
      <c r="H3227" s="182"/>
      <c r="I3227" s="182"/>
      <c r="J3227" s="182"/>
      <c r="K3227" s="32"/>
      <c r="L3227" s="178"/>
      <c r="M3227" s="178"/>
      <c r="N3227" s="81"/>
      <c r="O3227" s="185"/>
      <c r="P3227" s="103"/>
      <c r="Q3227" s="84" t="str">
        <f t="shared" si="1476"/>
        <v/>
      </c>
      <c r="R3227" s="159"/>
      <c r="S3227" s="28" t="str" cm="1">
        <f t="array" aca="1" ref="S3227" ca="1">IF(INDIRECT("A"&amp;114+$U3227)&lt;&gt;"",114+$U3227,"")</f>
        <v/>
      </c>
      <c r="T3227" s="28" t="str">
        <f t="shared" ca="1" si="1477"/>
        <v>$B</v>
      </c>
      <c r="U3227" s="29">
        <f t="shared" si="1483"/>
        <v>3108</v>
      </c>
      <c r="V3227" s="29">
        <v>259.41666666668698</v>
      </c>
      <c r="W3227" s="29">
        <f t="shared" si="1484"/>
        <v>259</v>
      </c>
      <c r="X3227" s="41" t="str" cm="1">
        <f t="array" aca="1" ref="X3227" ca="1">IFERROR(INDEX('PC&amp;PD'!$A$1:$AP$15,ROW('PC&amp;PD'!$A$15),MATCH(INDIRECT(T3227),'PC&amp;PD'!$A$1:$AP$1,0)),"")</f>
        <v/>
      </c>
      <c r="Z3227" s="155"/>
      <c r="AA3227" s="13" t="str">
        <f t="shared" si="1473"/>
        <v/>
      </c>
      <c r="AB3227" s="155"/>
      <c r="AC3227" s="13" t="str">
        <f t="shared" ca="1" si="1478"/>
        <v>$AB</v>
      </c>
      <c r="AD3227" s="13" t="str" cm="1">
        <f t="array" aca="1" ref="AD3227" ca="1">IFERROR(IF((LEFT(INDIRECT("$F"&amp;$S3227),4))="GOTS",IF($G3227="Organic","GOTS_Organic_raw",(IF($G3227="Responsible","GOTS_Responsible",(IF($G3227="No Attribute (Conventional)","GOTS_conventional",(IF($G3227="Recycled Pre/Post-Consumer","GOTS_pre_post",(IF($G3227="In-Conversion","GOTS_in_conversion",(IF($G3227="Sustainably Sourced","Sustainably_sourced",""))))))))))),IF($G3227="Organic","Organic",(IF($G3227="Responsible","Responsible",(IF($G3227="No Attribute (Conventional)","No_Attribute_Conventional",(IF($G3227="Recycled Pre/Post-Consumer","Recycled_Pre_Post_Consumer",(IF($G3227="In-Conversion","In_Conversion",(IF($G3227="Recycled Pre-Consumer","Recycled_Pre_Consumer",(IF($G3227="Recycled Post-Consumer","Recycled_Post_Consumer",(IF($G3227="Sustainably Sourced","Sustainably_sourced","")))))))))))))))),"")</f>
        <v/>
      </c>
      <c r="AE3227" s="13" t="e" cm="1">
        <f t="array" aca="1" ref="AE3227" ca="1">IF(INDIRECT("$F"&amp;$S3227)="","",IF(LEFT(INDIRECT("$F"&amp;$S3227),3)="GRS","GRS_RCS_RM",IF((LEFT(INDIRECT("$F"&amp;$S3227),3))="RCS","GRS_RCS_RM",IF(INDIRECT("$F"&amp;$S3227)="OCS (No Label)","OCS_Conversion_RM",IF(LEFT(INDIRECT("$F"&amp;$S3227),3)="OCS","OCS_RM",IF(RIGHT(INDIRECT("$F"&amp;$S3227),10)="conversion","GOTS_RM_conversion",IF((LEFT(INDIRECT("$F"&amp;$S3227),4))="GOTS","GOTS_RM","Responsible_RM")))))))</f>
        <v>#REF!</v>
      </c>
      <c r="AF3227" s="13" t="str" cm="1">
        <f t="array" aca="1" ref="AF3227" ca="1">IF($S3227="","",INDIRECT("$Z"&amp;$S3227))</f>
        <v/>
      </c>
      <c r="AG3227" s="155"/>
      <c r="AH3227" s="13" t="str" cm="1">
        <f t="array" aca="1" ref="AH3227" ca="1">IFERROR(INDIRECT("$ag"&amp;S3227),"")</f>
        <v/>
      </c>
      <c r="AI3227" s="13" t="e" cm="1">
        <f t="array" aca="1" ref="AI3227" ca="1">INDIRECT("O"&amp;S3226)</f>
        <v>#REF!</v>
      </c>
      <c r="AJ3227" s="13" t="str">
        <f>IF($I3227="","",INDEX('Raw Material'!$A$1:$J$75,MATCH(I3227,'Raw Material'!$A$1:$A$75,0),(MATCH(G3227,'Raw Material'!$A$1:$J$1,0))))</f>
        <v/>
      </c>
      <c r="AK3227" s="13" t="str">
        <f t="shared" si="1474"/>
        <v>YANLIŞRM</v>
      </c>
      <c r="AL3227" s="153" t="str">
        <f t="shared" si="1475"/>
        <v/>
      </c>
    </row>
    <row r="3228" spans="1:38" ht="16.5" customHeight="1">
      <c r="A3228" s="162"/>
      <c r="B3228" s="168"/>
      <c r="C3228" s="169"/>
      <c r="D3228" s="156"/>
      <c r="E3228" s="156"/>
      <c r="F3228" s="175"/>
      <c r="G3228" s="181"/>
      <c r="H3228" s="182"/>
      <c r="I3228" s="182"/>
      <c r="J3228" s="182"/>
      <c r="K3228" s="32"/>
      <c r="L3228" s="179"/>
      <c r="M3228" s="179"/>
      <c r="N3228" s="81"/>
      <c r="O3228" s="185"/>
      <c r="P3228" s="103"/>
      <c r="Q3228" s="84" t="str">
        <f t="shared" si="1476"/>
        <v/>
      </c>
      <c r="R3228" s="159"/>
      <c r="S3228" s="28" t="str" cm="1">
        <f t="array" aca="1" ref="S3228" ca="1">IF(INDIRECT("A"&amp;114+$U3228)&lt;&gt;"",114+$U3228,"")</f>
        <v/>
      </c>
      <c r="T3228" s="28" t="str">
        <f t="shared" ca="1" si="1477"/>
        <v>$B</v>
      </c>
      <c r="U3228" s="29">
        <f t="shared" si="1483"/>
        <v>3108</v>
      </c>
      <c r="V3228" s="29">
        <v>259.50000000002001</v>
      </c>
      <c r="W3228" s="29">
        <f t="shared" si="1484"/>
        <v>259</v>
      </c>
      <c r="X3228" s="41" t="str" cm="1">
        <f t="array" aca="1" ref="X3228" ca="1">IFERROR(INDEX('PC&amp;PD'!$A$1:$AP$15,ROW('PC&amp;PD'!$A$15),MATCH(INDIRECT(T3228),'PC&amp;PD'!$A$1:$AP$1,0)),"")</f>
        <v/>
      </c>
      <c r="Z3228" s="155"/>
      <c r="AA3228" s="13" t="str">
        <f t="shared" si="1473"/>
        <v/>
      </c>
      <c r="AB3228" s="155"/>
      <c r="AC3228" s="13" t="str">
        <f t="shared" ca="1" si="1478"/>
        <v>$AB</v>
      </c>
      <c r="AD3228" s="13" t="str" cm="1">
        <f t="array" aca="1" ref="AD3228" ca="1">IFERROR(IF((LEFT(INDIRECT("$F"&amp;$S3228),4))="GOTS",IF($G3228="Organic","GOTS_Organic_raw",(IF($G3228="Responsible","GOTS_Responsible",(IF($G3228="No Attribute (Conventional)","GOTS_conventional",(IF($G3228="Recycled Pre/Post-Consumer","GOTS_pre_post",(IF($G3228="In-Conversion","GOTS_in_conversion",(IF($G3228="Sustainably Sourced","Sustainably_sourced",""))))))))))),IF($G3228="Organic","Organic",(IF($G3228="Responsible","Responsible",(IF($G3228="No Attribute (Conventional)","No_Attribute_Conventional",(IF($G3228="Recycled Pre/Post-Consumer","Recycled_Pre_Post_Consumer",(IF($G3228="In-Conversion","In_Conversion",(IF($G3228="Recycled Pre-Consumer","Recycled_Pre_Consumer",(IF($G3228="Recycled Post-Consumer","Recycled_Post_Consumer",(IF($G3228="Sustainably Sourced","Sustainably_sourced","")))))))))))))))),"")</f>
        <v/>
      </c>
      <c r="AE3228" s="13" t="e" cm="1">
        <f t="array" aca="1" ref="AE3228" ca="1">IF(INDIRECT("$F"&amp;$S3228)="","",IF(LEFT(INDIRECT("$F"&amp;$S3228),3)="GRS","GRS_RCS_RM",IF((LEFT(INDIRECT("$F"&amp;$S3228),3))="RCS","GRS_RCS_RM",IF(INDIRECT("$F"&amp;$S3228)="OCS (No Label)","OCS_Conversion_RM",IF(LEFT(INDIRECT("$F"&amp;$S3228),3)="OCS","OCS_RM",IF(RIGHT(INDIRECT("$F"&amp;$S3228),10)="conversion","GOTS_RM_conversion",IF((LEFT(INDIRECT("$F"&amp;$S3228),4))="GOTS","GOTS_RM","Responsible_RM")))))))</f>
        <v>#REF!</v>
      </c>
      <c r="AF3228" s="13" t="str" cm="1">
        <f t="array" aca="1" ref="AF3228" ca="1">IF($S3228="","",INDIRECT("$Z"&amp;$S3228))</f>
        <v/>
      </c>
      <c r="AG3228" s="155"/>
      <c r="AH3228" s="13" t="str" cm="1">
        <f t="array" aca="1" ref="AH3228" ca="1">IFERROR(INDIRECT("$ag"&amp;S3228),"")</f>
        <v/>
      </c>
      <c r="AI3228" s="13" t="e" cm="1">
        <f t="array" aca="1" ref="AI3228" ca="1">INDIRECT("O"&amp;S3227)</f>
        <v>#REF!</v>
      </c>
      <c r="AJ3228" s="13" t="str">
        <f>IF($I3228="","",INDEX('Raw Material'!$A$1:$J$75,MATCH(I3228,'Raw Material'!$A$1:$A$75,0),(MATCH(G3228,'Raw Material'!$A$1:$J$1,0))))</f>
        <v/>
      </c>
      <c r="AK3228" s="13" t="str">
        <f t="shared" si="1474"/>
        <v>YANLIŞRM</v>
      </c>
      <c r="AL3228" s="153" t="str">
        <f t="shared" si="1475"/>
        <v/>
      </c>
    </row>
    <row r="3229" spans="1:38" ht="16.5" customHeight="1">
      <c r="A3229" s="162"/>
      <c r="B3229" s="168"/>
      <c r="C3229" s="169"/>
      <c r="D3229" s="156"/>
      <c r="E3229" s="156"/>
      <c r="F3229" s="175"/>
      <c r="G3229" s="181"/>
      <c r="H3229" s="182"/>
      <c r="I3229" s="182"/>
      <c r="J3229" s="182"/>
      <c r="K3229" s="32"/>
      <c r="L3229" s="179"/>
      <c r="M3229" s="179"/>
      <c r="N3229" s="81"/>
      <c r="O3229" s="185"/>
      <c r="P3229" s="103"/>
      <c r="Q3229" s="84" t="str">
        <f t="shared" si="1476"/>
        <v/>
      </c>
      <c r="R3229" s="159"/>
      <c r="S3229" s="28" t="str" cm="1">
        <f t="array" aca="1" ref="S3229" ca="1">IF(INDIRECT("A"&amp;114+$U3229)&lt;&gt;"",114+$U3229,"")</f>
        <v/>
      </c>
      <c r="T3229" s="28" t="str">
        <f t="shared" ca="1" si="1477"/>
        <v>$B</v>
      </c>
      <c r="U3229" s="29">
        <f t="shared" si="1483"/>
        <v>3108</v>
      </c>
      <c r="V3229" s="29">
        <v>259.58333333335401</v>
      </c>
      <c r="W3229" s="29">
        <f t="shared" si="1484"/>
        <v>259</v>
      </c>
      <c r="X3229" s="41" t="str" cm="1">
        <f t="array" aca="1" ref="X3229" ca="1">IFERROR(INDEX('PC&amp;PD'!$A$1:$AP$15,ROW('PC&amp;PD'!$A$15),MATCH(INDIRECT(T3229),'PC&amp;PD'!$A$1:$AP$1,0)),"")</f>
        <v/>
      </c>
      <c r="Z3229" s="155"/>
      <c r="AA3229" s="13" t="str">
        <f t="shared" si="1473"/>
        <v/>
      </c>
      <c r="AB3229" s="155"/>
      <c r="AC3229" s="13" t="str">
        <f t="shared" ca="1" si="1478"/>
        <v>$AB</v>
      </c>
      <c r="AD3229" s="13" t="str" cm="1">
        <f t="array" aca="1" ref="AD3229" ca="1">IFERROR(IF((LEFT(INDIRECT("$F"&amp;$S3229),4))="GOTS",IF($G3229="Organic","GOTS_Organic_raw",(IF($G3229="Responsible","GOTS_Responsible",(IF($G3229="No Attribute (Conventional)","GOTS_conventional",(IF($G3229="Recycled Pre/Post-Consumer","GOTS_pre_post",(IF($G3229="In-Conversion","GOTS_in_conversion",(IF($G3229="Sustainably Sourced","Sustainably_sourced",""))))))))))),IF($G3229="Organic","Organic",(IF($G3229="Responsible","Responsible",(IF($G3229="No Attribute (Conventional)","No_Attribute_Conventional",(IF($G3229="Recycled Pre/Post-Consumer","Recycled_Pre_Post_Consumer",(IF($G3229="In-Conversion","In_Conversion",(IF($G3229="Recycled Pre-Consumer","Recycled_Pre_Consumer",(IF($G3229="Recycled Post-Consumer","Recycled_Post_Consumer",(IF($G3229="Sustainably Sourced","Sustainably_sourced","")))))))))))))))),"")</f>
        <v/>
      </c>
      <c r="AE3229" s="13" t="e" cm="1">
        <f t="array" aca="1" ref="AE3229" ca="1">IF(INDIRECT("$F"&amp;$S3229)="","",IF(LEFT(INDIRECT("$F"&amp;$S3229),3)="GRS","GRS_RCS_RM",IF((LEFT(INDIRECT("$F"&amp;$S3229),3))="RCS","GRS_RCS_RM",IF(INDIRECT("$F"&amp;$S3229)="OCS (No Label)","OCS_Conversion_RM",IF(LEFT(INDIRECT("$F"&amp;$S3229),3)="OCS","OCS_RM",IF(RIGHT(INDIRECT("$F"&amp;$S3229),10)="conversion","GOTS_RM_conversion",IF((LEFT(INDIRECT("$F"&amp;$S3229),4))="GOTS","GOTS_RM","Responsible_RM")))))))</f>
        <v>#REF!</v>
      </c>
      <c r="AF3229" s="13" t="str" cm="1">
        <f t="array" aca="1" ref="AF3229" ca="1">IF($S3229="","",INDIRECT("$Z"&amp;$S3229))</f>
        <v/>
      </c>
      <c r="AG3229" s="155"/>
      <c r="AH3229" s="13" t="str" cm="1">
        <f t="array" aca="1" ref="AH3229" ca="1">IFERROR(INDIRECT("$ag"&amp;S3229),"")</f>
        <v/>
      </c>
      <c r="AI3229" s="13" t="e" cm="1">
        <f t="array" aca="1" ref="AI3229" ca="1">INDIRECT("O"&amp;S3228)</f>
        <v>#REF!</v>
      </c>
      <c r="AJ3229" s="13" t="str">
        <f>IF($I3229="","",INDEX('Raw Material'!$A$1:$J$75,MATCH(I3229,'Raw Material'!$A$1:$A$75,0),(MATCH(G3229,'Raw Material'!$A$1:$J$1,0))))</f>
        <v/>
      </c>
      <c r="AK3229" s="13" t="str">
        <f t="shared" si="1474"/>
        <v>YANLIŞRM</v>
      </c>
      <c r="AL3229" s="153" t="str">
        <f t="shared" si="1475"/>
        <v/>
      </c>
    </row>
    <row r="3230" spans="1:38" ht="16.5" customHeight="1">
      <c r="A3230" s="162"/>
      <c r="B3230" s="168"/>
      <c r="C3230" s="169"/>
      <c r="D3230" s="156"/>
      <c r="E3230" s="156"/>
      <c r="F3230" s="175"/>
      <c r="G3230" s="181"/>
      <c r="H3230" s="182"/>
      <c r="I3230" s="182"/>
      <c r="J3230" s="182"/>
      <c r="K3230" s="32"/>
      <c r="L3230" s="179"/>
      <c r="M3230" s="179"/>
      <c r="N3230" s="81"/>
      <c r="O3230" s="185"/>
      <c r="P3230" s="103"/>
      <c r="Q3230" s="84" t="str">
        <f t="shared" si="1476"/>
        <v/>
      </c>
      <c r="R3230" s="159"/>
      <c r="S3230" s="28" t="str" cm="1">
        <f t="array" aca="1" ref="S3230" ca="1">IF(INDIRECT("A"&amp;114+$U3230)&lt;&gt;"",114+$U3230,"")</f>
        <v/>
      </c>
      <c r="T3230" s="28" t="str">
        <f t="shared" ca="1" si="1477"/>
        <v>$B</v>
      </c>
      <c r="U3230" s="29">
        <f t="shared" si="1483"/>
        <v>3108</v>
      </c>
      <c r="V3230" s="29">
        <v>259.66666666668698</v>
      </c>
      <c r="W3230" s="29">
        <f t="shared" si="1484"/>
        <v>259</v>
      </c>
      <c r="X3230" s="41" t="str" cm="1">
        <f t="array" aca="1" ref="X3230" ca="1">IFERROR(INDEX('PC&amp;PD'!$A$1:$AP$15,ROW('PC&amp;PD'!$A$15),MATCH(INDIRECT(T3230),'PC&amp;PD'!$A$1:$AP$1,0)),"")</f>
        <v/>
      </c>
      <c r="Z3230" s="155"/>
      <c r="AA3230" s="13" t="str">
        <f t="shared" si="1473"/>
        <v/>
      </c>
      <c r="AB3230" s="155"/>
      <c r="AC3230" s="13" t="str">
        <f t="shared" ca="1" si="1478"/>
        <v>$AB</v>
      </c>
      <c r="AD3230" s="13" t="str" cm="1">
        <f t="array" aca="1" ref="AD3230" ca="1">IFERROR(IF((LEFT(INDIRECT("$F"&amp;$S3230),4))="GOTS",IF($G3230="Organic","GOTS_Organic_raw",(IF($G3230="Responsible","GOTS_Responsible",(IF($G3230="No Attribute (Conventional)","GOTS_conventional",(IF($G3230="Recycled Pre/Post-Consumer","GOTS_pre_post",(IF($G3230="In-Conversion","GOTS_in_conversion",(IF($G3230="Sustainably Sourced","Sustainably_sourced",""))))))))))),IF($G3230="Organic","Organic",(IF($G3230="Responsible","Responsible",(IF($G3230="No Attribute (Conventional)","No_Attribute_Conventional",(IF($G3230="Recycled Pre/Post-Consumer","Recycled_Pre_Post_Consumer",(IF($G3230="In-Conversion","In_Conversion",(IF($G3230="Recycled Pre-Consumer","Recycled_Pre_Consumer",(IF($G3230="Recycled Post-Consumer","Recycled_Post_Consumer",(IF($G3230="Sustainably Sourced","Sustainably_sourced","")))))))))))))))),"")</f>
        <v/>
      </c>
      <c r="AE3230" s="13" t="e" cm="1">
        <f t="array" aca="1" ref="AE3230" ca="1">IF(INDIRECT("$F"&amp;$S3230)="","",IF(LEFT(INDIRECT("$F"&amp;$S3230),3)="GRS","GRS_RCS_RM",IF((LEFT(INDIRECT("$F"&amp;$S3230),3))="RCS","GRS_RCS_RM",IF(INDIRECT("$F"&amp;$S3230)="OCS (No Label)","OCS_Conversion_RM",IF(LEFT(INDIRECT("$F"&amp;$S3230),3)="OCS","OCS_RM",IF(RIGHT(INDIRECT("$F"&amp;$S3230),10)="conversion","GOTS_RM_conversion",IF((LEFT(INDIRECT("$F"&amp;$S3230),4))="GOTS","GOTS_RM","Responsible_RM")))))))</f>
        <v>#REF!</v>
      </c>
      <c r="AF3230" s="13" t="str" cm="1">
        <f t="array" aca="1" ref="AF3230" ca="1">IF($S3230="","",INDIRECT("$Z"&amp;$S3230))</f>
        <v/>
      </c>
      <c r="AG3230" s="155"/>
      <c r="AH3230" s="13" t="str" cm="1">
        <f t="array" aca="1" ref="AH3230" ca="1">IFERROR(INDIRECT("$ag"&amp;S3230),"")</f>
        <v/>
      </c>
      <c r="AI3230" s="13" t="e" cm="1">
        <f t="array" aca="1" ref="AI3230" ca="1">INDIRECT("O"&amp;S3229)</f>
        <v>#REF!</v>
      </c>
      <c r="AJ3230" s="13" t="str">
        <f>IF($I3230="","",INDEX('Raw Material'!$A$1:$J$75,MATCH(I3230,'Raw Material'!$A$1:$A$75,0),(MATCH(G3230,'Raw Material'!$A$1:$J$1,0))))</f>
        <v/>
      </c>
      <c r="AK3230" s="13" t="str">
        <f t="shared" si="1474"/>
        <v>YANLIŞRM</v>
      </c>
      <c r="AL3230" s="153" t="str">
        <f t="shared" si="1475"/>
        <v/>
      </c>
    </row>
    <row r="3231" spans="1:38" ht="16.5" customHeight="1">
      <c r="A3231" s="162"/>
      <c r="B3231" s="168"/>
      <c r="C3231" s="169"/>
      <c r="D3231" s="156"/>
      <c r="E3231" s="156"/>
      <c r="F3231" s="175"/>
      <c r="G3231" s="181"/>
      <c r="H3231" s="182"/>
      <c r="I3231" s="182"/>
      <c r="J3231" s="182"/>
      <c r="K3231" s="32"/>
      <c r="L3231" s="179"/>
      <c r="M3231" s="179"/>
      <c r="N3231" s="81"/>
      <c r="O3231" s="185"/>
      <c r="P3231" s="103"/>
      <c r="Q3231" s="84" t="str">
        <f t="shared" si="1476"/>
        <v/>
      </c>
      <c r="R3231" s="159"/>
      <c r="S3231" s="28" t="str" cm="1">
        <f t="array" aca="1" ref="S3231" ca="1">IF(INDIRECT("A"&amp;114+$U3231)&lt;&gt;"",114+$U3231,"")</f>
        <v/>
      </c>
      <c r="T3231" s="28" t="str">
        <f t="shared" ca="1" si="1477"/>
        <v>$B</v>
      </c>
      <c r="U3231" s="29">
        <f t="shared" si="1483"/>
        <v>3108</v>
      </c>
      <c r="V3231" s="29">
        <v>259.75000000002001</v>
      </c>
      <c r="W3231" s="29">
        <f t="shared" si="1484"/>
        <v>259</v>
      </c>
      <c r="X3231" s="41" t="str" cm="1">
        <f t="array" aca="1" ref="X3231" ca="1">IFERROR(INDEX('PC&amp;PD'!$A$1:$AP$15,ROW('PC&amp;PD'!$A$15),MATCH(INDIRECT(T3231),'PC&amp;PD'!$A$1:$AP$1,0)),"")</f>
        <v/>
      </c>
      <c r="Z3231" s="155"/>
      <c r="AA3231" s="13" t="str">
        <f t="shared" si="1473"/>
        <v/>
      </c>
      <c r="AB3231" s="155"/>
      <c r="AC3231" s="13" t="str">
        <f t="shared" ca="1" si="1478"/>
        <v>$AB</v>
      </c>
      <c r="AD3231" s="13" t="str" cm="1">
        <f t="array" aca="1" ref="AD3231" ca="1">IFERROR(IF((LEFT(INDIRECT("$F"&amp;$S3231),4))="GOTS",IF($G3231="Organic","GOTS_Organic_raw",(IF($G3231="Responsible","GOTS_Responsible",(IF($G3231="No Attribute (Conventional)","GOTS_conventional",(IF($G3231="Recycled Pre/Post-Consumer","GOTS_pre_post",(IF($G3231="In-Conversion","GOTS_in_conversion",(IF($G3231="Sustainably Sourced","Sustainably_sourced",""))))))))))),IF($G3231="Organic","Organic",(IF($G3231="Responsible","Responsible",(IF($G3231="No Attribute (Conventional)","No_Attribute_Conventional",(IF($G3231="Recycled Pre/Post-Consumer","Recycled_Pre_Post_Consumer",(IF($G3231="In-Conversion","In_Conversion",(IF($G3231="Recycled Pre-Consumer","Recycled_Pre_Consumer",(IF($G3231="Recycled Post-Consumer","Recycled_Post_Consumer",(IF($G3231="Sustainably Sourced","Sustainably_sourced","")))))))))))))))),"")</f>
        <v/>
      </c>
      <c r="AE3231" s="13" t="e" cm="1">
        <f t="array" aca="1" ref="AE3231" ca="1">IF(INDIRECT("$F"&amp;$S3231)="","",IF(LEFT(INDIRECT("$F"&amp;$S3231),3)="GRS","GRS_RCS_RM",IF((LEFT(INDIRECT("$F"&amp;$S3231),3))="RCS","GRS_RCS_RM",IF(INDIRECT("$F"&amp;$S3231)="OCS (No Label)","OCS_Conversion_RM",IF(LEFT(INDIRECT("$F"&amp;$S3231),3)="OCS","OCS_RM",IF(RIGHT(INDIRECT("$F"&amp;$S3231),10)="conversion","GOTS_RM_conversion",IF((LEFT(INDIRECT("$F"&amp;$S3231),4))="GOTS","GOTS_RM","Responsible_RM")))))))</f>
        <v>#REF!</v>
      </c>
      <c r="AF3231" s="13" t="str" cm="1">
        <f t="array" aca="1" ref="AF3231" ca="1">IF($S3231="","",INDIRECT("$Z"&amp;$S3231))</f>
        <v/>
      </c>
      <c r="AG3231" s="155"/>
      <c r="AH3231" s="13" t="str" cm="1">
        <f t="array" aca="1" ref="AH3231" ca="1">IFERROR(INDIRECT("$ag"&amp;S3231),"")</f>
        <v/>
      </c>
      <c r="AI3231" s="13" t="e" cm="1">
        <f t="array" aca="1" ref="AI3231" ca="1">INDIRECT("O"&amp;S3230)</f>
        <v>#REF!</v>
      </c>
      <c r="AJ3231" s="13" t="str">
        <f>IF($I3231="","",INDEX('Raw Material'!$A$1:$J$75,MATCH(I3231,'Raw Material'!$A$1:$A$75,0),(MATCH(G3231,'Raw Material'!$A$1:$J$1,0))))</f>
        <v/>
      </c>
      <c r="AK3231" s="13" t="str">
        <f t="shared" si="1474"/>
        <v>YANLIŞRM</v>
      </c>
      <c r="AL3231" s="153" t="str">
        <f t="shared" si="1475"/>
        <v/>
      </c>
    </row>
    <row r="3232" spans="1:38" ht="16.5" customHeight="1">
      <c r="A3232" s="162"/>
      <c r="B3232" s="168"/>
      <c r="C3232" s="169"/>
      <c r="D3232" s="156"/>
      <c r="E3232" s="156"/>
      <c r="F3232" s="175"/>
      <c r="G3232" s="181"/>
      <c r="H3232" s="182"/>
      <c r="I3232" s="182"/>
      <c r="J3232" s="182"/>
      <c r="K3232" s="32"/>
      <c r="L3232" s="179"/>
      <c r="M3232" s="179"/>
      <c r="N3232" s="81"/>
      <c r="O3232" s="185"/>
      <c r="P3232" s="103"/>
      <c r="Q3232" s="84" t="str">
        <f t="shared" si="1476"/>
        <v/>
      </c>
      <c r="R3232" s="159"/>
      <c r="S3232" s="28" t="str" cm="1">
        <f t="array" aca="1" ref="S3232" ca="1">IF(INDIRECT("A"&amp;114+$U3232)&lt;&gt;"",114+$U3232,"")</f>
        <v/>
      </c>
      <c r="T3232" s="28" t="str">
        <f t="shared" ca="1" si="1477"/>
        <v>$B</v>
      </c>
      <c r="U3232" s="29">
        <f t="shared" si="1483"/>
        <v>3108</v>
      </c>
      <c r="V3232" s="29">
        <v>259.83333333335401</v>
      </c>
      <c r="W3232" s="29">
        <f t="shared" si="1484"/>
        <v>259</v>
      </c>
      <c r="X3232" s="41" t="str" cm="1">
        <f t="array" aca="1" ref="X3232" ca="1">IFERROR(INDEX('PC&amp;PD'!$A$1:$AP$15,ROW('PC&amp;PD'!$A$15),MATCH(INDIRECT(T3232),'PC&amp;PD'!$A$1:$AP$1,0)),"")</f>
        <v/>
      </c>
      <c r="Z3232" s="155"/>
      <c r="AA3232" s="13" t="str">
        <f t="shared" si="1473"/>
        <v/>
      </c>
      <c r="AB3232" s="155"/>
      <c r="AC3232" s="13" t="str">
        <f t="shared" ca="1" si="1478"/>
        <v>$AB</v>
      </c>
      <c r="AD3232" s="13" t="str" cm="1">
        <f t="array" aca="1" ref="AD3232" ca="1">IFERROR(IF((LEFT(INDIRECT("$F"&amp;$S3232),4))="GOTS",IF($G3232="Organic","GOTS_Organic_raw",(IF($G3232="Responsible","GOTS_Responsible",(IF($G3232="No Attribute (Conventional)","GOTS_conventional",(IF($G3232="Recycled Pre/Post-Consumer","GOTS_pre_post",(IF($G3232="In-Conversion","GOTS_in_conversion",(IF($G3232="Sustainably Sourced","Sustainably_sourced",""))))))))))),IF($G3232="Organic","Organic",(IF($G3232="Responsible","Responsible",(IF($G3232="No Attribute (Conventional)","No_Attribute_Conventional",(IF($G3232="Recycled Pre/Post-Consumer","Recycled_Pre_Post_Consumer",(IF($G3232="In-Conversion","In_Conversion",(IF($G3232="Recycled Pre-Consumer","Recycled_Pre_Consumer",(IF($G3232="Recycled Post-Consumer","Recycled_Post_Consumer",(IF($G3232="Sustainably Sourced","Sustainably_sourced","")))))))))))))))),"")</f>
        <v/>
      </c>
      <c r="AE3232" s="13" t="e" cm="1">
        <f t="array" aca="1" ref="AE3232" ca="1">IF(INDIRECT("$F"&amp;$S3232)="","",IF(LEFT(INDIRECT("$F"&amp;$S3232),3)="GRS","GRS_RCS_RM",IF((LEFT(INDIRECT("$F"&amp;$S3232),3))="RCS","GRS_RCS_RM",IF(INDIRECT("$F"&amp;$S3232)="OCS (No Label)","OCS_Conversion_RM",IF(LEFT(INDIRECT("$F"&amp;$S3232),3)="OCS","OCS_RM",IF(RIGHT(INDIRECT("$F"&amp;$S3232),10)="conversion","GOTS_RM_conversion",IF((LEFT(INDIRECT("$F"&amp;$S3232),4))="GOTS","GOTS_RM","Responsible_RM")))))))</f>
        <v>#REF!</v>
      </c>
      <c r="AF3232" s="13" t="str" cm="1">
        <f t="array" aca="1" ref="AF3232" ca="1">IF($S3232="","",INDIRECT("$Z"&amp;$S3232))</f>
        <v/>
      </c>
      <c r="AG3232" s="155"/>
      <c r="AH3232" s="13" t="str" cm="1">
        <f t="array" aca="1" ref="AH3232" ca="1">IFERROR(INDIRECT("$ag"&amp;S3232),"")</f>
        <v/>
      </c>
      <c r="AI3232" s="13" t="e" cm="1">
        <f t="array" aca="1" ref="AI3232" ca="1">INDIRECT("O"&amp;S3231)</f>
        <v>#REF!</v>
      </c>
      <c r="AJ3232" s="13" t="str">
        <f>IF($I3232="","",INDEX('Raw Material'!$A$1:$J$75,MATCH(I3232,'Raw Material'!$A$1:$A$75,0),(MATCH(G3232,'Raw Material'!$A$1:$J$1,0))))</f>
        <v/>
      </c>
      <c r="AK3232" s="13" t="str">
        <f t="shared" si="1474"/>
        <v>YANLIŞRM</v>
      </c>
      <c r="AL3232" s="153" t="str">
        <f t="shared" si="1475"/>
        <v/>
      </c>
    </row>
    <row r="3233" spans="1:38" ht="16.5" customHeight="1" thickBot="1">
      <c r="A3233" s="163"/>
      <c r="B3233" s="170"/>
      <c r="C3233" s="171"/>
      <c r="D3233" s="156"/>
      <c r="E3233" s="156"/>
      <c r="F3233" s="176"/>
      <c r="G3233" s="157"/>
      <c r="H3233" s="158"/>
      <c r="I3233" s="158"/>
      <c r="J3233" s="158"/>
      <c r="K3233" s="33"/>
      <c r="L3233" s="180"/>
      <c r="M3233" s="180"/>
      <c r="N3233" s="82"/>
      <c r="O3233" s="186"/>
      <c r="P3233" s="103"/>
      <c r="Q3233" s="84" t="str">
        <f t="shared" si="1476"/>
        <v/>
      </c>
      <c r="R3233" s="159"/>
      <c r="S3233" s="28" t="str" cm="1">
        <f t="array" aca="1" ref="S3233" ca="1">IF(INDIRECT("A"&amp;114+$U3233)&lt;&gt;"",114+$U3233,"")</f>
        <v/>
      </c>
      <c r="T3233" s="28" t="str">
        <f t="shared" ca="1" si="1477"/>
        <v>$B</v>
      </c>
      <c r="U3233" s="29">
        <f t="shared" si="1483"/>
        <v>3108</v>
      </c>
      <c r="V3233" s="29">
        <v>259.91666666668698</v>
      </c>
      <c r="W3233" s="29">
        <f t="shared" si="1484"/>
        <v>259</v>
      </c>
      <c r="X3233" s="41" t="str" cm="1">
        <f t="array" aca="1" ref="X3233" ca="1">IFERROR(INDEX('PC&amp;PD'!$A$1:$AP$15,ROW('PC&amp;PD'!$A$15),MATCH(INDIRECT(T3233),'PC&amp;PD'!$A$1:$AP$1,0)),"")</f>
        <v/>
      </c>
      <c r="Z3233" s="155"/>
      <c r="AA3233" s="13" t="str">
        <f t="shared" si="1473"/>
        <v/>
      </c>
      <c r="AB3233" s="155"/>
      <c r="AC3233" s="13" t="str">
        <f t="shared" ca="1" si="1478"/>
        <v>$AB</v>
      </c>
      <c r="AD3233" s="13" t="str" cm="1">
        <f t="array" aca="1" ref="AD3233" ca="1">IFERROR(IF((LEFT(INDIRECT("$F"&amp;$S3233),4))="GOTS",IF($G3233="Organic","GOTS_Organic_raw",(IF($G3233="Responsible","GOTS_Responsible",(IF($G3233="No Attribute (Conventional)","GOTS_conventional",(IF($G3233="Recycled Pre/Post-Consumer","GOTS_pre_post",(IF($G3233="In-Conversion","GOTS_in_conversion",(IF($G3233="Sustainably Sourced","Sustainably_sourced",""))))))))))),IF($G3233="Organic","Organic",(IF($G3233="Responsible","Responsible",(IF($G3233="No Attribute (Conventional)","No_Attribute_Conventional",(IF($G3233="Recycled Pre/Post-Consumer","Recycled_Pre_Post_Consumer",(IF($G3233="In-Conversion","In_Conversion",(IF($G3233="Recycled Pre-Consumer","Recycled_Pre_Consumer",(IF($G3233="Recycled Post-Consumer","Recycled_Post_Consumer",(IF($G3233="Sustainably Sourced","Sustainably_sourced","")))))))))))))))),"")</f>
        <v/>
      </c>
      <c r="AE3233" s="13" t="e" cm="1">
        <f t="array" aca="1" ref="AE3233" ca="1">IF(INDIRECT("$F"&amp;$S3233)="","",IF(LEFT(INDIRECT("$F"&amp;$S3233),3)="GRS","GRS_RCS_RM",IF((LEFT(INDIRECT("$F"&amp;$S3233),3))="RCS","GRS_RCS_RM",IF(INDIRECT("$F"&amp;$S3233)="OCS (No Label)","OCS_Conversion_RM",IF(LEFT(INDIRECT("$F"&amp;$S3233),3)="OCS","OCS_RM",IF(RIGHT(INDIRECT("$F"&amp;$S3233),10)="conversion","GOTS_RM_conversion",IF((LEFT(INDIRECT("$F"&amp;$S3233),4))="GOTS","GOTS_RM","Responsible_RM")))))))</f>
        <v>#REF!</v>
      </c>
      <c r="AF3233" s="13" t="str" cm="1">
        <f t="array" aca="1" ref="AF3233" ca="1">IF($S3233="","",INDIRECT("$Z"&amp;$S3233))</f>
        <v/>
      </c>
      <c r="AG3233" s="155"/>
      <c r="AH3233" s="13" t="str" cm="1">
        <f t="array" aca="1" ref="AH3233" ca="1">IFERROR(INDIRECT("$ag"&amp;S3233),"")</f>
        <v/>
      </c>
      <c r="AI3233" s="13" t="e" cm="1">
        <f t="array" aca="1" ref="AI3233" ca="1">INDIRECT("O"&amp;S3232)</f>
        <v>#REF!</v>
      </c>
      <c r="AJ3233" s="13" t="str">
        <f>IF($I3233="","",INDEX('Raw Material'!$A$1:$J$75,MATCH(I3233,'Raw Material'!$A$1:$A$75,0),(MATCH(G3233,'Raw Material'!$A$1:$J$1,0))))</f>
        <v/>
      </c>
      <c r="AK3233" s="13" t="str">
        <f t="shared" si="1474"/>
        <v>YANLIŞRM</v>
      </c>
      <c r="AL3233" s="153" t="str">
        <f t="shared" si="1475"/>
        <v/>
      </c>
    </row>
    <row r="3234" spans="1:38" ht="16.5" customHeight="1">
      <c r="A3234" s="160" t="str">
        <f>IF(B3234="","",COUNTA($B$114:$B3234))</f>
        <v/>
      </c>
      <c r="B3234" s="164"/>
      <c r="C3234" s="165"/>
      <c r="D3234" s="183"/>
      <c r="E3234" s="183"/>
      <c r="F3234" s="172"/>
      <c r="G3234" s="212"/>
      <c r="H3234" s="206"/>
      <c r="I3234" s="206"/>
      <c r="J3234" s="206"/>
      <c r="K3234" s="31"/>
      <c r="L3234" s="177" t="str">
        <f t="shared" ref="L3234" si="1493">IF(R3234="","",LEFT(R3234,LEN(R3234)-2))</f>
        <v/>
      </c>
      <c r="M3234" s="177"/>
      <c r="N3234" s="80"/>
      <c r="O3234" s="184"/>
      <c r="P3234" s="103"/>
      <c r="Q3234" s="84" t="str">
        <f t="shared" si="1476"/>
        <v/>
      </c>
      <c r="R3234" s="159" t="str">
        <f t="shared" ref="R3234" si="1494">CONCATENATE($Q3234,Q3235,Q3236,Q3237,Q3238,Q3239,$Q3240,$Q3241,$Q3242,$Q3243,Q3244,Q3245)</f>
        <v/>
      </c>
      <c r="S3234" s="28" t="str" cm="1">
        <f t="array" aca="1" ref="S3234" ca="1">IF(INDIRECT("A"&amp;114+$U3234)&lt;&gt;"",114+$U3234,"")</f>
        <v/>
      </c>
      <c r="T3234" s="28" t="str">
        <f t="shared" ca="1" si="1477"/>
        <v>$B</v>
      </c>
      <c r="U3234" s="29">
        <f t="shared" si="1483"/>
        <v>3120</v>
      </c>
      <c r="V3234" s="29">
        <v>260.00000000002001</v>
      </c>
      <c r="W3234" s="29">
        <f t="shared" si="1484"/>
        <v>260</v>
      </c>
      <c r="X3234" s="41" t="str" cm="1">
        <f t="array" aca="1" ref="X3234" ca="1">IFERROR(INDEX('PC&amp;PD'!$A$1:$AP$15,ROW('PC&amp;PD'!$A$15),MATCH(INDIRECT(T3234),'PC&amp;PD'!$A$1:$AP$1,0)),"")</f>
        <v/>
      </c>
      <c r="Z3234" s="155" t="str">
        <f t="shared" ref="Z3234" si="1495">IFERROR(IF($F3234="OCS 100","OCS (OCS 100)",IF($F3234="OCS Blended","OCS (OCS Blended)",IF($F3234="OCS (No Label)","OCS (No Label)",IF($F3234="RCS 100","RCS (RCS 100)",IF($F3234="RCS Blended","RCS (RCS Blended)",IF($F3234="GRS","GRS (GRS)",IF($F3234="GRS (No Label)", "GRS (No Label)",IF($F3234="RDS","RDS (RDS)",IF($F3234="RWS","RWS (RWS)",IF($F3234="RAS","RAS (RAS)",IF($F3234="RMS","RMS (RMS)",IF($F3234="GOTS Organic","GOTS (Organic)",IF($F3234="GOTS Made with organic","GOTS (Made with Organic)",IF($F3234="GOTS Organic - in conversion","GOTS (Organic - In Conversion)",IF($F3234="GOTS Made with organic - in conversion","GOTS (Made with Organic - In Conversion)",""))))))))))))))),"")</f>
        <v/>
      </c>
      <c r="AA3234" s="13" t="str">
        <f t="shared" si="1473"/>
        <v/>
      </c>
      <c r="AB3234" s="155" t="str">
        <f t="shared" ref="AB3234" si="1496">IFERROR(IF($F3234="OCS 100", "OCS_100",IF($F3234="OCS Blended", "OCS_Blended",IF($F3234="OCS (No Label)", "OCS_No_Label",IF($F3234="RCS 100", "RCS_100",IF($F3234="RCS Blended","RCS_Blended",IF($F3234="GRS","GRS",IF($F3234="GRS (No Label)", "GRS_No_Label",IF($F3234="RDS","RDS",IF($F3234="RWS","RWS",IF($F3234="RMS","RMS",IF($F3234="GOTS Organic","GOTS_Organic",IF($F3234="GOTS Made with organic","GOTS_Made_with_organic",IF($F3234="GOTS Organic - in conversion","GOTS_Organic_in_Conversion",IF($F3234="GOTS Made with organic - in conversion","GOTS_Made_with_Organic_in_Conversion",IF($F3234="RAS","RAS",""))))))))))))))),"")</f>
        <v/>
      </c>
      <c r="AC3234" s="13" t="str">
        <f t="shared" ca="1" si="1478"/>
        <v>$AB</v>
      </c>
      <c r="AD3234" s="13" t="str" cm="1">
        <f t="array" aca="1" ref="AD3234" ca="1">IFERROR(IF((LEFT(INDIRECT("$F"&amp;$S3234),4))="GOTS",IF($G3234="Organic","GOTS_Organic_raw",(IF($G3234="Responsible","GOTS_Responsible",(IF($G3234="No Attribute (Conventional)","GOTS_conventional",(IF($G3234="Recycled Pre/Post-Consumer","GOTS_pre_post",(IF($G3234="In-Conversion","GOTS_in_conversion",(IF($G3234="Sustainably Sourced","Sustainably_sourced",""))))))))))),IF($G3234="Organic","Organic",(IF($G3234="Responsible","Responsible",(IF($G3234="No Attribute (Conventional)","No_Attribute_Conventional",(IF($G3234="Recycled Pre/Post-Consumer","Recycled_Pre_Post_Consumer",(IF($G3234="In-Conversion","In_Conversion",(IF($G3234="Recycled Pre-Consumer","Recycled_Pre_Consumer",(IF($G3234="Recycled Post-Consumer","Recycled_Post_Consumer",(IF($G3234="Sustainably Sourced","Sustainably_sourced","")))))))))))))))),"")</f>
        <v/>
      </c>
      <c r="AE3234" s="13" t="e" cm="1">
        <f t="array" aca="1" ref="AE3234" ca="1">IF(INDIRECT("$F"&amp;$S3234)="","",IF(LEFT(INDIRECT("$F"&amp;$S3234),3)="GRS","GRS_RCS_RM",IF((LEFT(INDIRECT("$F"&amp;$S3234),3))="RCS","GRS_RCS_RM",IF(INDIRECT("$F"&amp;$S3234)="OCS (No Label)","OCS_Conversion_RM",IF(LEFT(INDIRECT("$F"&amp;$S3234),3)="OCS","OCS_RM",IF(RIGHT(INDIRECT("$F"&amp;$S3234),10)="conversion","GOTS_RM_conversion",IF((LEFT(INDIRECT("$F"&amp;$S3234),4))="GOTS","GOTS_RM","Responsible_RM")))))))</f>
        <v>#REF!</v>
      </c>
      <c r="AF3234" s="13" t="str" cm="1">
        <f t="array" aca="1" ref="AF3234" ca="1">IF($S3234="","",INDIRECT("$Z"&amp;$S3234))</f>
        <v/>
      </c>
      <c r="AG3234" s="155" t="str">
        <f t="shared" ref="AG3234:AG3270" si="1497">IF(AND(Y3234="",Y3235="",Y3236="",Y3237="",Y3238="",Y3239="",Y3240="",Y3241="",Y3242="",Y3243="",Y3244="",Y3245=""),"",CONCATENATE(Y3234&amp;", "&amp;Y3235&amp;", "&amp;Y3236&amp;", "&amp;Y3237&amp;", "&amp;Y3238&amp;", "&amp;Y3239&amp;", "&amp;Y3240&amp;", "&amp;Y3241&amp;", "&amp;Y3242&amp;", "&amp;Y3243&amp;", "&amp;Y3244&amp;", "&amp;Y3245))</f>
        <v/>
      </c>
      <c r="AH3234" s="13" t="str" cm="1">
        <f t="array" aca="1" ref="AH3234" ca="1">IFERROR(INDIRECT("$ag"&amp;S3234),"")</f>
        <v/>
      </c>
      <c r="AI3234" s="13" t="e" cm="1">
        <f t="array" aca="1" ref="AI3234" ca="1">INDIRECT("O"&amp;S3233)</f>
        <v>#REF!</v>
      </c>
      <c r="AJ3234" s="13" t="str">
        <f>IF($I3234="","",INDEX('Raw Material'!$A$1:$J$75,MATCH(I3234,'Raw Material'!$A$1:$A$75,0),(MATCH(G3234,'Raw Material'!$A$1:$J$1,0))))</f>
        <v/>
      </c>
      <c r="AK3234" s="13" t="str">
        <f t="shared" si="1474"/>
        <v>YANLIŞRM</v>
      </c>
      <c r="AL3234" s="153" t="str">
        <f t="shared" si="1475"/>
        <v/>
      </c>
    </row>
    <row r="3235" spans="1:38" ht="16.5" customHeight="1">
      <c r="A3235" s="161"/>
      <c r="B3235" s="166"/>
      <c r="C3235" s="167"/>
      <c r="D3235" s="156"/>
      <c r="E3235" s="156"/>
      <c r="F3235" s="173"/>
      <c r="G3235" s="181"/>
      <c r="H3235" s="182"/>
      <c r="I3235" s="182"/>
      <c r="J3235" s="182"/>
      <c r="K3235" s="32"/>
      <c r="L3235" s="178"/>
      <c r="M3235" s="178"/>
      <c r="N3235" s="81"/>
      <c r="O3235" s="185"/>
      <c r="P3235" s="103"/>
      <c r="Q3235" s="84" t="str">
        <f t="shared" si="1476"/>
        <v/>
      </c>
      <c r="R3235" s="159"/>
      <c r="S3235" s="28" t="str" cm="1">
        <f t="array" aca="1" ref="S3235" ca="1">IF(INDIRECT("A"&amp;114+$U3235)&lt;&gt;"",114+$U3235,"")</f>
        <v/>
      </c>
      <c r="T3235" s="28" t="str">
        <f t="shared" ca="1" si="1477"/>
        <v>$B</v>
      </c>
      <c r="U3235" s="29">
        <f t="shared" si="1483"/>
        <v>3120</v>
      </c>
      <c r="V3235" s="29">
        <v>260.08333333335401</v>
      </c>
      <c r="W3235" s="29">
        <f t="shared" si="1484"/>
        <v>260</v>
      </c>
      <c r="X3235" s="41" t="str" cm="1">
        <f t="array" aca="1" ref="X3235" ca="1">IFERROR(INDEX('PC&amp;PD'!$A$1:$AP$15,ROW('PC&amp;PD'!$A$15),MATCH(INDIRECT(T3235),'PC&amp;PD'!$A$1:$AP$1,0)),"")</f>
        <v/>
      </c>
      <c r="Z3235" s="155"/>
      <c r="AA3235" s="13" t="str">
        <f t="shared" si="1473"/>
        <v/>
      </c>
      <c r="AB3235" s="155"/>
      <c r="AC3235" s="13" t="str">
        <f t="shared" ca="1" si="1478"/>
        <v>$AB</v>
      </c>
      <c r="AD3235" s="13" t="str" cm="1">
        <f t="array" aca="1" ref="AD3235" ca="1">IFERROR(IF((LEFT(INDIRECT("$F"&amp;$S3235),4))="GOTS",IF($G3235="Organic","GOTS_Organic_raw",(IF($G3235="Responsible","GOTS_Responsible",(IF($G3235="No Attribute (Conventional)","GOTS_conventional",(IF($G3235="Recycled Pre/Post-Consumer","GOTS_pre_post",(IF($G3235="In-Conversion","GOTS_in_conversion",(IF($G3235="Sustainably Sourced","Sustainably_sourced",""))))))))))),IF($G3235="Organic","Organic",(IF($G3235="Responsible","Responsible",(IF($G3235="No Attribute (Conventional)","No_Attribute_Conventional",(IF($G3235="Recycled Pre/Post-Consumer","Recycled_Pre_Post_Consumer",(IF($G3235="In-Conversion","In_Conversion",(IF($G3235="Recycled Pre-Consumer","Recycled_Pre_Consumer",(IF($G3235="Recycled Post-Consumer","Recycled_Post_Consumer",(IF($G3235="Sustainably Sourced","Sustainably_sourced","")))))))))))))))),"")</f>
        <v/>
      </c>
      <c r="AE3235" s="13" t="e" cm="1">
        <f t="array" aca="1" ref="AE3235" ca="1">IF(INDIRECT("$F"&amp;$S3235)="","",IF(LEFT(INDIRECT("$F"&amp;$S3235),3)="GRS","GRS_RCS_RM",IF((LEFT(INDIRECT("$F"&amp;$S3235),3))="RCS","GRS_RCS_RM",IF(INDIRECT("$F"&amp;$S3235)="OCS (No Label)","OCS_Conversion_RM",IF(LEFT(INDIRECT("$F"&amp;$S3235),3)="OCS","OCS_RM",IF(RIGHT(INDIRECT("$F"&amp;$S3235),10)="conversion","GOTS_RM_conversion",IF((LEFT(INDIRECT("$F"&amp;$S3235),4))="GOTS","GOTS_RM","Responsible_RM")))))))</f>
        <v>#REF!</v>
      </c>
      <c r="AF3235" s="13" t="str" cm="1">
        <f t="array" aca="1" ref="AF3235" ca="1">IF($S3235="","",INDIRECT("$Z"&amp;$S3235))</f>
        <v/>
      </c>
      <c r="AG3235" s="155"/>
      <c r="AH3235" s="13" t="str" cm="1">
        <f t="array" aca="1" ref="AH3235" ca="1">IFERROR(INDIRECT("$ag"&amp;S3235),"")</f>
        <v/>
      </c>
      <c r="AI3235" s="13" t="e" cm="1">
        <f t="array" aca="1" ref="AI3235" ca="1">INDIRECT("O"&amp;S3234)</f>
        <v>#REF!</v>
      </c>
      <c r="AJ3235" s="13" t="str">
        <f>IF($I3235="","",INDEX('Raw Material'!$A$1:$J$75,MATCH(I3235,'Raw Material'!$A$1:$A$75,0),(MATCH(G3235,'Raw Material'!$A$1:$J$1,0))))</f>
        <v/>
      </c>
      <c r="AK3235" s="13" t="str">
        <f t="shared" si="1474"/>
        <v>YANLIŞRM</v>
      </c>
      <c r="AL3235" s="153" t="str">
        <f t="shared" si="1475"/>
        <v/>
      </c>
    </row>
    <row r="3236" spans="1:38" ht="16.5" customHeight="1">
      <c r="A3236" s="161"/>
      <c r="B3236" s="166"/>
      <c r="C3236" s="167"/>
      <c r="D3236" s="156"/>
      <c r="E3236" s="156"/>
      <c r="F3236" s="173"/>
      <c r="G3236" s="181"/>
      <c r="H3236" s="182"/>
      <c r="I3236" s="182"/>
      <c r="J3236" s="182"/>
      <c r="K3236" s="32"/>
      <c r="L3236" s="178"/>
      <c r="M3236" s="178"/>
      <c r="N3236" s="81"/>
      <c r="O3236" s="185"/>
      <c r="P3236" s="103"/>
      <c r="Q3236" s="84" t="str">
        <f t="shared" si="1476"/>
        <v/>
      </c>
      <c r="R3236" s="159"/>
      <c r="S3236" s="28" t="str" cm="1">
        <f t="array" aca="1" ref="S3236" ca="1">IF(INDIRECT("A"&amp;114+$U3236)&lt;&gt;"",114+$U3236,"")</f>
        <v/>
      </c>
      <c r="T3236" s="28" t="str">
        <f t="shared" ca="1" si="1477"/>
        <v>$B</v>
      </c>
      <c r="U3236" s="29">
        <f t="shared" si="1483"/>
        <v>3120</v>
      </c>
      <c r="V3236" s="29">
        <v>260.16666666668698</v>
      </c>
      <c r="W3236" s="29">
        <f t="shared" si="1484"/>
        <v>260</v>
      </c>
      <c r="X3236" s="41" t="str" cm="1">
        <f t="array" aca="1" ref="X3236" ca="1">IFERROR(INDEX('PC&amp;PD'!$A$1:$AP$15,ROW('PC&amp;PD'!$A$15),MATCH(INDIRECT(T3236),'PC&amp;PD'!$A$1:$AP$1,0)),"")</f>
        <v/>
      </c>
      <c r="Z3236" s="155"/>
      <c r="AA3236" s="13" t="str">
        <f t="shared" si="1473"/>
        <v/>
      </c>
      <c r="AB3236" s="155"/>
      <c r="AC3236" s="13" t="str">
        <f t="shared" ca="1" si="1478"/>
        <v>$AB</v>
      </c>
      <c r="AD3236" s="13" t="str" cm="1">
        <f t="array" aca="1" ref="AD3236" ca="1">IFERROR(IF((LEFT(INDIRECT("$F"&amp;$S3236),4))="GOTS",IF($G3236="Organic","GOTS_Organic_raw",(IF($G3236="Responsible","GOTS_Responsible",(IF($G3236="No Attribute (Conventional)","GOTS_conventional",(IF($G3236="Recycled Pre/Post-Consumer","GOTS_pre_post",(IF($G3236="In-Conversion","GOTS_in_conversion",(IF($G3236="Sustainably Sourced","Sustainably_sourced",""))))))))))),IF($G3236="Organic","Organic",(IF($G3236="Responsible","Responsible",(IF($G3236="No Attribute (Conventional)","No_Attribute_Conventional",(IF($G3236="Recycled Pre/Post-Consumer","Recycled_Pre_Post_Consumer",(IF($G3236="In-Conversion","In_Conversion",(IF($G3236="Recycled Pre-Consumer","Recycled_Pre_Consumer",(IF($G3236="Recycled Post-Consumer","Recycled_Post_Consumer",(IF($G3236="Sustainably Sourced","Sustainably_sourced","")))))))))))))))),"")</f>
        <v/>
      </c>
      <c r="AE3236" s="13" t="e" cm="1">
        <f t="array" aca="1" ref="AE3236" ca="1">IF(INDIRECT("$F"&amp;$S3236)="","",IF(LEFT(INDIRECT("$F"&amp;$S3236),3)="GRS","GRS_RCS_RM",IF((LEFT(INDIRECT("$F"&amp;$S3236),3))="RCS","GRS_RCS_RM",IF(INDIRECT("$F"&amp;$S3236)="OCS (No Label)","OCS_Conversion_RM",IF(LEFT(INDIRECT("$F"&amp;$S3236),3)="OCS","OCS_RM",IF(RIGHT(INDIRECT("$F"&amp;$S3236),10)="conversion","GOTS_RM_conversion",IF((LEFT(INDIRECT("$F"&amp;$S3236),4))="GOTS","GOTS_RM","Responsible_RM")))))))</f>
        <v>#REF!</v>
      </c>
      <c r="AF3236" s="13" t="str" cm="1">
        <f t="array" aca="1" ref="AF3236" ca="1">IF($S3236="","",INDIRECT("$Z"&amp;$S3236))</f>
        <v/>
      </c>
      <c r="AG3236" s="155"/>
      <c r="AH3236" s="13" t="str" cm="1">
        <f t="array" aca="1" ref="AH3236" ca="1">IFERROR(INDIRECT("$ag"&amp;S3236),"")</f>
        <v/>
      </c>
      <c r="AI3236" s="13" t="e" cm="1">
        <f t="array" aca="1" ref="AI3236" ca="1">INDIRECT("O"&amp;S3235)</f>
        <v>#REF!</v>
      </c>
      <c r="AJ3236" s="13" t="str">
        <f>IF($I3236="","",INDEX('Raw Material'!$A$1:$J$75,MATCH(I3236,'Raw Material'!$A$1:$A$75,0),(MATCH(G3236,'Raw Material'!$A$1:$J$1,0))))</f>
        <v/>
      </c>
      <c r="AK3236" s="13" t="str">
        <f t="shared" si="1474"/>
        <v>YANLIŞRM</v>
      </c>
      <c r="AL3236" s="153" t="str">
        <f t="shared" si="1475"/>
        <v/>
      </c>
    </row>
    <row r="3237" spans="1:38" ht="16.5" customHeight="1">
      <c r="A3237" s="161"/>
      <c r="B3237" s="166"/>
      <c r="C3237" s="167"/>
      <c r="D3237" s="156"/>
      <c r="E3237" s="156"/>
      <c r="F3237" s="174"/>
      <c r="G3237" s="181"/>
      <c r="H3237" s="182"/>
      <c r="I3237" s="182"/>
      <c r="J3237" s="182"/>
      <c r="K3237" s="32"/>
      <c r="L3237" s="178"/>
      <c r="M3237" s="178"/>
      <c r="N3237" s="81"/>
      <c r="O3237" s="185"/>
      <c r="P3237" s="103"/>
      <c r="Q3237" s="84" t="str">
        <f t="shared" si="1476"/>
        <v/>
      </c>
      <c r="R3237" s="159"/>
      <c r="S3237" s="28" t="str" cm="1">
        <f t="array" aca="1" ref="S3237" ca="1">IF(INDIRECT("A"&amp;114+$U3237)&lt;&gt;"",114+$U3237,"")</f>
        <v/>
      </c>
      <c r="T3237" s="28" t="str">
        <f t="shared" ca="1" si="1477"/>
        <v>$B</v>
      </c>
      <c r="U3237" s="29">
        <f t="shared" si="1483"/>
        <v>3120</v>
      </c>
      <c r="V3237" s="29">
        <v>260.25000000002098</v>
      </c>
      <c r="W3237" s="29">
        <f t="shared" si="1484"/>
        <v>260</v>
      </c>
      <c r="X3237" s="41" t="str" cm="1">
        <f t="array" aca="1" ref="X3237" ca="1">IFERROR(INDEX('PC&amp;PD'!$A$1:$AP$15,ROW('PC&amp;PD'!$A$15),MATCH(INDIRECT(T3237),'PC&amp;PD'!$A$1:$AP$1,0)),"")</f>
        <v/>
      </c>
      <c r="Z3237" s="155"/>
      <c r="AA3237" s="13" t="str">
        <f t="shared" si="1473"/>
        <v/>
      </c>
      <c r="AB3237" s="155"/>
      <c r="AC3237" s="13" t="str">
        <f t="shared" ca="1" si="1478"/>
        <v>$AB</v>
      </c>
      <c r="AD3237" s="13" t="str" cm="1">
        <f t="array" aca="1" ref="AD3237" ca="1">IFERROR(IF((LEFT(INDIRECT("$F"&amp;$S3237),4))="GOTS",IF($G3237="Organic","GOTS_Organic_raw",(IF($G3237="Responsible","GOTS_Responsible",(IF($G3237="No Attribute (Conventional)","GOTS_conventional",(IF($G3237="Recycled Pre/Post-Consumer","GOTS_pre_post",(IF($G3237="In-Conversion","GOTS_in_conversion",(IF($G3237="Sustainably Sourced","Sustainably_sourced",""))))))))))),IF($G3237="Organic","Organic",(IF($G3237="Responsible","Responsible",(IF($G3237="No Attribute (Conventional)","No_Attribute_Conventional",(IF($G3237="Recycled Pre/Post-Consumer","Recycled_Pre_Post_Consumer",(IF($G3237="In-Conversion","In_Conversion",(IF($G3237="Recycled Pre-Consumer","Recycled_Pre_Consumer",(IF($G3237="Recycled Post-Consumer","Recycled_Post_Consumer",(IF($G3237="Sustainably Sourced","Sustainably_sourced","")))))))))))))))),"")</f>
        <v/>
      </c>
      <c r="AE3237" s="13" t="e" cm="1">
        <f t="array" aca="1" ref="AE3237" ca="1">IF(INDIRECT("$F"&amp;$S3237)="","",IF(LEFT(INDIRECT("$F"&amp;$S3237),3)="GRS","GRS_RCS_RM",IF((LEFT(INDIRECT("$F"&amp;$S3237),3))="RCS","GRS_RCS_RM",IF(INDIRECT("$F"&amp;$S3237)="OCS (No Label)","OCS_Conversion_RM",IF(LEFT(INDIRECT("$F"&amp;$S3237),3)="OCS","OCS_RM",IF(RIGHT(INDIRECT("$F"&amp;$S3237),10)="conversion","GOTS_RM_conversion",IF((LEFT(INDIRECT("$F"&amp;$S3237),4))="GOTS","GOTS_RM","Responsible_RM")))))))</f>
        <v>#REF!</v>
      </c>
      <c r="AF3237" s="13" t="str" cm="1">
        <f t="array" aca="1" ref="AF3237" ca="1">IF($S3237="","",INDIRECT("$Z"&amp;$S3237))</f>
        <v/>
      </c>
      <c r="AG3237" s="155"/>
      <c r="AH3237" s="13" t="str" cm="1">
        <f t="array" aca="1" ref="AH3237" ca="1">IFERROR(INDIRECT("$ag"&amp;S3237),"")</f>
        <v/>
      </c>
      <c r="AI3237" s="13" t="e" cm="1">
        <f t="array" aca="1" ref="AI3237" ca="1">INDIRECT("O"&amp;S3236)</f>
        <v>#REF!</v>
      </c>
      <c r="AJ3237" s="13" t="str">
        <f>IF($I3237="","",INDEX('Raw Material'!$A$1:$J$75,MATCH(I3237,'Raw Material'!$A$1:$A$75,0),(MATCH(G3237,'Raw Material'!$A$1:$J$1,0))))</f>
        <v/>
      </c>
      <c r="AK3237" s="13" t="str">
        <f t="shared" si="1474"/>
        <v>YANLIŞRM</v>
      </c>
      <c r="AL3237" s="153" t="str">
        <f t="shared" si="1475"/>
        <v/>
      </c>
    </row>
    <row r="3238" spans="1:38" ht="16.5" customHeight="1">
      <c r="A3238" s="161"/>
      <c r="B3238" s="166"/>
      <c r="C3238" s="167"/>
      <c r="D3238" s="156"/>
      <c r="E3238" s="156"/>
      <c r="F3238" s="174"/>
      <c r="G3238" s="181"/>
      <c r="H3238" s="182"/>
      <c r="I3238" s="182"/>
      <c r="J3238" s="182"/>
      <c r="K3238" s="32"/>
      <c r="L3238" s="178"/>
      <c r="M3238" s="178"/>
      <c r="N3238" s="81"/>
      <c r="O3238" s="185"/>
      <c r="P3238" s="103"/>
      <c r="Q3238" s="84" t="str">
        <f t="shared" si="1476"/>
        <v/>
      </c>
      <c r="R3238" s="159"/>
      <c r="S3238" s="28" t="str" cm="1">
        <f t="array" aca="1" ref="S3238" ca="1">IF(INDIRECT("A"&amp;114+$U3238)&lt;&gt;"",114+$U3238,"")</f>
        <v/>
      </c>
      <c r="T3238" s="28" t="str">
        <f t="shared" ca="1" si="1477"/>
        <v>$B</v>
      </c>
      <c r="U3238" s="29">
        <f t="shared" si="1483"/>
        <v>3120</v>
      </c>
      <c r="V3238" s="29">
        <v>260.33333333335401</v>
      </c>
      <c r="W3238" s="29">
        <f t="shared" si="1484"/>
        <v>260</v>
      </c>
      <c r="X3238" s="41" t="str" cm="1">
        <f t="array" aca="1" ref="X3238" ca="1">IFERROR(INDEX('PC&amp;PD'!$A$1:$AP$15,ROW('PC&amp;PD'!$A$15),MATCH(INDIRECT(T3238),'PC&amp;PD'!$A$1:$AP$1,0)),"")</f>
        <v/>
      </c>
      <c r="Z3238" s="155"/>
      <c r="AA3238" s="13" t="str">
        <f t="shared" si="1473"/>
        <v/>
      </c>
      <c r="AB3238" s="155"/>
      <c r="AC3238" s="13" t="str">
        <f t="shared" ca="1" si="1478"/>
        <v>$AB</v>
      </c>
      <c r="AD3238" s="13" t="str" cm="1">
        <f t="array" aca="1" ref="AD3238" ca="1">IFERROR(IF((LEFT(INDIRECT("$F"&amp;$S3238),4))="GOTS",IF($G3238="Organic","GOTS_Organic_raw",(IF($G3238="Responsible","GOTS_Responsible",(IF($G3238="No Attribute (Conventional)","GOTS_conventional",(IF($G3238="Recycled Pre/Post-Consumer","GOTS_pre_post",(IF($G3238="In-Conversion","GOTS_in_conversion",(IF($G3238="Sustainably Sourced","Sustainably_sourced",""))))))))))),IF($G3238="Organic","Organic",(IF($G3238="Responsible","Responsible",(IF($G3238="No Attribute (Conventional)","No_Attribute_Conventional",(IF($G3238="Recycled Pre/Post-Consumer","Recycled_Pre_Post_Consumer",(IF($G3238="In-Conversion","In_Conversion",(IF($G3238="Recycled Pre-Consumer","Recycled_Pre_Consumer",(IF($G3238="Recycled Post-Consumer","Recycled_Post_Consumer",(IF($G3238="Sustainably Sourced","Sustainably_sourced","")))))))))))))))),"")</f>
        <v/>
      </c>
      <c r="AE3238" s="13" t="e" cm="1">
        <f t="array" aca="1" ref="AE3238" ca="1">IF(INDIRECT("$F"&amp;$S3238)="","",IF(LEFT(INDIRECT("$F"&amp;$S3238),3)="GRS","GRS_RCS_RM",IF((LEFT(INDIRECT("$F"&amp;$S3238),3))="RCS","GRS_RCS_RM",IF(INDIRECT("$F"&amp;$S3238)="OCS (No Label)","OCS_Conversion_RM",IF(LEFT(INDIRECT("$F"&amp;$S3238),3)="OCS","OCS_RM",IF(RIGHT(INDIRECT("$F"&amp;$S3238),10)="conversion","GOTS_RM_conversion",IF((LEFT(INDIRECT("$F"&amp;$S3238),4))="GOTS","GOTS_RM","Responsible_RM")))))))</f>
        <v>#REF!</v>
      </c>
      <c r="AF3238" s="13" t="str" cm="1">
        <f t="array" aca="1" ref="AF3238" ca="1">IF($S3238="","",INDIRECT("$Z"&amp;$S3238))</f>
        <v/>
      </c>
      <c r="AG3238" s="155"/>
      <c r="AH3238" s="13" t="str" cm="1">
        <f t="array" aca="1" ref="AH3238" ca="1">IFERROR(INDIRECT("$ag"&amp;S3238),"")</f>
        <v/>
      </c>
      <c r="AI3238" s="13" t="e" cm="1">
        <f t="array" aca="1" ref="AI3238" ca="1">INDIRECT("O"&amp;S3237)</f>
        <v>#REF!</v>
      </c>
      <c r="AJ3238" s="13" t="str">
        <f>IF($I3238="","",INDEX('Raw Material'!$A$1:$J$75,MATCH(I3238,'Raw Material'!$A$1:$A$75,0),(MATCH(G3238,'Raw Material'!$A$1:$J$1,0))))</f>
        <v/>
      </c>
      <c r="AK3238" s="13" t="str">
        <f t="shared" si="1474"/>
        <v>YANLIŞRM</v>
      </c>
      <c r="AL3238" s="153" t="str">
        <f t="shared" si="1475"/>
        <v/>
      </c>
    </row>
    <row r="3239" spans="1:38" ht="16.5" customHeight="1">
      <c r="A3239" s="161"/>
      <c r="B3239" s="166"/>
      <c r="C3239" s="167"/>
      <c r="D3239" s="156"/>
      <c r="E3239" s="156"/>
      <c r="F3239" s="174"/>
      <c r="G3239" s="181"/>
      <c r="H3239" s="182"/>
      <c r="I3239" s="182"/>
      <c r="J3239" s="182"/>
      <c r="K3239" s="32"/>
      <c r="L3239" s="178"/>
      <c r="M3239" s="178"/>
      <c r="N3239" s="81"/>
      <c r="O3239" s="185"/>
      <c r="P3239" s="103"/>
      <c r="Q3239" s="84" t="str">
        <f t="shared" si="1476"/>
        <v/>
      </c>
      <c r="R3239" s="159"/>
      <c r="S3239" s="28" t="str" cm="1">
        <f t="array" aca="1" ref="S3239" ca="1">IF(INDIRECT("A"&amp;114+$U3239)&lt;&gt;"",114+$U3239,"")</f>
        <v/>
      </c>
      <c r="T3239" s="28" t="str">
        <f t="shared" ca="1" si="1477"/>
        <v>$B</v>
      </c>
      <c r="U3239" s="29">
        <f t="shared" si="1483"/>
        <v>3120</v>
      </c>
      <c r="V3239" s="29">
        <v>260.41666666668698</v>
      </c>
      <c r="W3239" s="29">
        <f t="shared" si="1484"/>
        <v>260</v>
      </c>
      <c r="X3239" s="41" t="str" cm="1">
        <f t="array" aca="1" ref="X3239" ca="1">IFERROR(INDEX('PC&amp;PD'!$A$1:$AP$15,ROW('PC&amp;PD'!$A$15),MATCH(INDIRECT(T3239),'PC&amp;PD'!$A$1:$AP$1,0)),"")</f>
        <v/>
      </c>
      <c r="Z3239" s="155"/>
      <c r="AA3239" s="13" t="str">
        <f t="shared" si="1473"/>
        <v/>
      </c>
      <c r="AB3239" s="155"/>
      <c r="AC3239" s="13" t="str">
        <f t="shared" ca="1" si="1478"/>
        <v>$AB</v>
      </c>
      <c r="AD3239" s="13" t="str" cm="1">
        <f t="array" aca="1" ref="AD3239" ca="1">IFERROR(IF((LEFT(INDIRECT("$F"&amp;$S3239),4))="GOTS",IF($G3239="Organic","GOTS_Organic_raw",(IF($G3239="Responsible","GOTS_Responsible",(IF($G3239="No Attribute (Conventional)","GOTS_conventional",(IF($G3239="Recycled Pre/Post-Consumer","GOTS_pre_post",(IF($G3239="In-Conversion","GOTS_in_conversion",(IF($G3239="Sustainably Sourced","Sustainably_sourced",""))))))))))),IF($G3239="Organic","Organic",(IF($G3239="Responsible","Responsible",(IF($G3239="No Attribute (Conventional)","No_Attribute_Conventional",(IF($G3239="Recycled Pre/Post-Consumer","Recycled_Pre_Post_Consumer",(IF($G3239="In-Conversion","In_Conversion",(IF($G3239="Recycled Pre-Consumer","Recycled_Pre_Consumer",(IF($G3239="Recycled Post-Consumer","Recycled_Post_Consumer",(IF($G3239="Sustainably Sourced","Sustainably_sourced","")))))))))))))))),"")</f>
        <v/>
      </c>
      <c r="AE3239" s="13" t="e" cm="1">
        <f t="array" aca="1" ref="AE3239" ca="1">IF(INDIRECT("$F"&amp;$S3239)="","",IF(LEFT(INDIRECT("$F"&amp;$S3239),3)="GRS","GRS_RCS_RM",IF((LEFT(INDIRECT("$F"&amp;$S3239),3))="RCS","GRS_RCS_RM",IF(INDIRECT("$F"&amp;$S3239)="OCS (No Label)","OCS_Conversion_RM",IF(LEFT(INDIRECT("$F"&amp;$S3239),3)="OCS","OCS_RM",IF(RIGHT(INDIRECT("$F"&amp;$S3239),10)="conversion","GOTS_RM_conversion",IF((LEFT(INDIRECT("$F"&amp;$S3239),4))="GOTS","GOTS_RM","Responsible_RM")))))))</f>
        <v>#REF!</v>
      </c>
      <c r="AF3239" s="13" t="str" cm="1">
        <f t="array" aca="1" ref="AF3239" ca="1">IF($S3239="","",INDIRECT("$Z"&amp;$S3239))</f>
        <v/>
      </c>
      <c r="AG3239" s="155"/>
      <c r="AH3239" s="13" t="str" cm="1">
        <f t="array" aca="1" ref="AH3239" ca="1">IFERROR(INDIRECT("$ag"&amp;S3239),"")</f>
        <v/>
      </c>
      <c r="AI3239" s="13" t="e" cm="1">
        <f t="array" aca="1" ref="AI3239" ca="1">INDIRECT("O"&amp;S3238)</f>
        <v>#REF!</v>
      </c>
      <c r="AJ3239" s="13" t="str">
        <f>IF($I3239="","",INDEX('Raw Material'!$A$1:$J$75,MATCH(I3239,'Raw Material'!$A$1:$A$75,0),(MATCH(G3239,'Raw Material'!$A$1:$J$1,0))))</f>
        <v/>
      </c>
      <c r="AK3239" s="13" t="str">
        <f t="shared" si="1474"/>
        <v>YANLIŞRM</v>
      </c>
      <c r="AL3239" s="153" t="str">
        <f t="shared" si="1475"/>
        <v/>
      </c>
    </row>
    <row r="3240" spans="1:38" ht="16.5" customHeight="1">
      <c r="A3240" s="162"/>
      <c r="B3240" s="168"/>
      <c r="C3240" s="169"/>
      <c r="D3240" s="156"/>
      <c r="E3240" s="156"/>
      <c r="F3240" s="175"/>
      <c r="G3240" s="181"/>
      <c r="H3240" s="182"/>
      <c r="I3240" s="182"/>
      <c r="J3240" s="182"/>
      <c r="K3240" s="32"/>
      <c r="L3240" s="179"/>
      <c r="M3240" s="179"/>
      <c r="N3240" s="81"/>
      <c r="O3240" s="185"/>
      <c r="P3240" s="103"/>
      <c r="Q3240" s="84" t="str">
        <f t="shared" si="1476"/>
        <v/>
      </c>
      <c r="R3240" s="159"/>
      <c r="S3240" s="28" t="str" cm="1">
        <f t="array" aca="1" ref="S3240" ca="1">IF(INDIRECT("A"&amp;114+$U3240)&lt;&gt;"",114+$U3240,"")</f>
        <v/>
      </c>
      <c r="T3240" s="28" t="str">
        <f t="shared" ca="1" si="1477"/>
        <v>$B</v>
      </c>
      <c r="U3240" s="29">
        <f t="shared" si="1483"/>
        <v>3120</v>
      </c>
      <c r="V3240" s="29">
        <v>260.50000000002098</v>
      </c>
      <c r="W3240" s="29">
        <f t="shared" si="1484"/>
        <v>260</v>
      </c>
      <c r="X3240" s="41" t="str" cm="1">
        <f t="array" aca="1" ref="X3240" ca="1">IFERROR(INDEX('PC&amp;PD'!$A$1:$AP$15,ROW('PC&amp;PD'!$A$15),MATCH(INDIRECT(T3240),'PC&amp;PD'!$A$1:$AP$1,0)),"")</f>
        <v/>
      </c>
      <c r="Z3240" s="155"/>
      <c r="AA3240" s="13" t="str">
        <f t="shared" si="1473"/>
        <v/>
      </c>
      <c r="AB3240" s="155"/>
      <c r="AC3240" s="13" t="str">
        <f t="shared" ca="1" si="1478"/>
        <v>$AB</v>
      </c>
      <c r="AD3240" s="13" t="str" cm="1">
        <f t="array" aca="1" ref="AD3240" ca="1">IFERROR(IF((LEFT(INDIRECT("$F"&amp;$S3240),4))="GOTS",IF($G3240="Organic","GOTS_Organic_raw",(IF($G3240="Responsible","GOTS_Responsible",(IF($G3240="No Attribute (Conventional)","GOTS_conventional",(IF($G3240="Recycled Pre/Post-Consumer","GOTS_pre_post",(IF($G3240="In-Conversion","GOTS_in_conversion",(IF($G3240="Sustainably Sourced","Sustainably_sourced",""))))))))))),IF($G3240="Organic","Organic",(IF($G3240="Responsible","Responsible",(IF($G3240="No Attribute (Conventional)","No_Attribute_Conventional",(IF($G3240="Recycled Pre/Post-Consumer","Recycled_Pre_Post_Consumer",(IF($G3240="In-Conversion","In_Conversion",(IF($G3240="Recycled Pre-Consumer","Recycled_Pre_Consumer",(IF($G3240="Recycled Post-Consumer","Recycled_Post_Consumer",(IF($G3240="Sustainably Sourced","Sustainably_sourced","")))))))))))))))),"")</f>
        <v/>
      </c>
      <c r="AE3240" s="13" t="e" cm="1">
        <f t="array" aca="1" ref="AE3240" ca="1">IF(INDIRECT("$F"&amp;$S3240)="","",IF(LEFT(INDIRECT("$F"&amp;$S3240),3)="GRS","GRS_RCS_RM",IF((LEFT(INDIRECT("$F"&amp;$S3240),3))="RCS","GRS_RCS_RM",IF(INDIRECT("$F"&amp;$S3240)="OCS (No Label)","OCS_Conversion_RM",IF(LEFT(INDIRECT("$F"&amp;$S3240),3)="OCS","OCS_RM",IF(RIGHT(INDIRECT("$F"&amp;$S3240),10)="conversion","GOTS_RM_conversion",IF((LEFT(INDIRECT("$F"&amp;$S3240),4))="GOTS","GOTS_RM","Responsible_RM")))))))</f>
        <v>#REF!</v>
      </c>
      <c r="AF3240" s="13" t="str" cm="1">
        <f t="array" aca="1" ref="AF3240" ca="1">IF($S3240="","",INDIRECT("$Z"&amp;$S3240))</f>
        <v/>
      </c>
      <c r="AG3240" s="155"/>
      <c r="AH3240" s="13" t="str" cm="1">
        <f t="array" aca="1" ref="AH3240" ca="1">IFERROR(INDIRECT("$ag"&amp;S3240),"")</f>
        <v/>
      </c>
      <c r="AI3240" s="13" t="e" cm="1">
        <f t="array" aca="1" ref="AI3240" ca="1">INDIRECT("O"&amp;S3239)</f>
        <v>#REF!</v>
      </c>
      <c r="AJ3240" s="13" t="str">
        <f>IF($I3240="","",INDEX('Raw Material'!$A$1:$J$75,MATCH(I3240,'Raw Material'!$A$1:$A$75,0),(MATCH(G3240,'Raw Material'!$A$1:$J$1,0))))</f>
        <v/>
      </c>
      <c r="AK3240" s="13" t="str">
        <f t="shared" si="1474"/>
        <v>YANLIŞRM</v>
      </c>
      <c r="AL3240" s="153" t="str">
        <f t="shared" si="1475"/>
        <v/>
      </c>
    </row>
    <row r="3241" spans="1:38" ht="16.5" customHeight="1">
      <c r="A3241" s="162"/>
      <c r="B3241" s="168"/>
      <c r="C3241" s="169"/>
      <c r="D3241" s="156"/>
      <c r="E3241" s="156"/>
      <c r="F3241" s="175"/>
      <c r="G3241" s="181"/>
      <c r="H3241" s="182"/>
      <c r="I3241" s="182"/>
      <c r="J3241" s="182"/>
      <c r="K3241" s="32"/>
      <c r="L3241" s="179"/>
      <c r="M3241" s="179"/>
      <c r="N3241" s="81"/>
      <c r="O3241" s="185"/>
      <c r="P3241" s="103"/>
      <c r="Q3241" s="84" t="str">
        <f t="shared" si="1476"/>
        <v/>
      </c>
      <c r="R3241" s="159"/>
      <c r="S3241" s="28" t="str" cm="1">
        <f t="array" aca="1" ref="S3241" ca="1">IF(INDIRECT("A"&amp;114+$U3241)&lt;&gt;"",114+$U3241,"")</f>
        <v/>
      </c>
      <c r="T3241" s="28" t="str">
        <f t="shared" ca="1" si="1477"/>
        <v>$B</v>
      </c>
      <c r="U3241" s="29">
        <f t="shared" si="1483"/>
        <v>3120</v>
      </c>
      <c r="V3241" s="29">
        <v>260.58333333335401</v>
      </c>
      <c r="W3241" s="29">
        <f t="shared" si="1484"/>
        <v>260</v>
      </c>
      <c r="X3241" s="41" t="str" cm="1">
        <f t="array" aca="1" ref="X3241" ca="1">IFERROR(INDEX('PC&amp;PD'!$A$1:$AP$15,ROW('PC&amp;PD'!$A$15),MATCH(INDIRECT(T3241),'PC&amp;PD'!$A$1:$AP$1,0)),"")</f>
        <v/>
      </c>
      <c r="Z3241" s="155"/>
      <c r="AA3241" s="13" t="str">
        <f t="shared" si="1473"/>
        <v/>
      </c>
      <c r="AB3241" s="155"/>
      <c r="AC3241" s="13" t="str">
        <f t="shared" ca="1" si="1478"/>
        <v>$AB</v>
      </c>
      <c r="AD3241" s="13" t="str" cm="1">
        <f t="array" aca="1" ref="AD3241" ca="1">IFERROR(IF((LEFT(INDIRECT("$F"&amp;$S3241),4))="GOTS",IF($G3241="Organic","GOTS_Organic_raw",(IF($G3241="Responsible","GOTS_Responsible",(IF($G3241="No Attribute (Conventional)","GOTS_conventional",(IF($G3241="Recycled Pre/Post-Consumer","GOTS_pre_post",(IF($G3241="In-Conversion","GOTS_in_conversion",(IF($G3241="Sustainably Sourced","Sustainably_sourced",""))))))))))),IF($G3241="Organic","Organic",(IF($G3241="Responsible","Responsible",(IF($G3241="No Attribute (Conventional)","No_Attribute_Conventional",(IF($G3241="Recycled Pre/Post-Consumer","Recycled_Pre_Post_Consumer",(IF($G3241="In-Conversion","In_Conversion",(IF($G3241="Recycled Pre-Consumer","Recycled_Pre_Consumer",(IF($G3241="Recycled Post-Consumer","Recycled_Post_Consumer",(IF($G3241="Sustainably Sourced","Sustainably_sourced","")))))))))))))))),"")</f>
        <v/>
      </c>
      <c r="AE3241" s="13" t="e" cm="1">
        <f t="array" aca="1" ref="AE3241" ca="1">IF(INDIRECT("$F"&amp;$S3241)="","",IF(LEFT(INDIRECT("$F"&amp;$S3241),3)="GRS","GRS_RCS_RM",IF((LEFT(INDIRECT("$F"&amp;$S3241),3))="RCS","GRS_RCS_RM",IF(INDIRECT("$F"&amp;$S3241)="OCS (No Label)","OCS_Conversion_RM",IF(LEFT(INDIRECT("$F"&amp;$S3241),3)="OCS","OCS_RM",IF(RIGHT(INDIRECT("$F"&amp;$S3241),10)="conversion","GOTS_RM_conversion",IF((LEFT(INDIRECT("$F"&amp;$S3241),4))="GOTS","GOTS_RM","Responsible_RM")))))))</f>
        <v>#REF!</v>
      </c>
      <c r="AF3241" s="13" t="str" cm="1">
        <f t="array" aca="1" ref="AF3241" ca="1">IF($S3241="","",INDIRECT("$Z"&amp;$S3241))</f>
        <v/>
      </c>
      <c r="AG3241" s="155"/>
      <c r="AH3241" s="13" t="str" cm="1">
        <f t="array" aca="1" ref="AH3241" ca="1">IFERROR(INDIRECT("$ag"&amp;S3241),"")</f>
        <v/>
      </c>
      <c r="AI3241" s="13" t="e" cm="1">
        <f t="array" aca="1" ref="AI3241" ca="1">INDIRECT("O"&amp;S3240)</f>
        <v>#REF!</v>
      </c>
      <c r="AJ3241" s="13" t="str">
        <f>IF($I3241="","",INDEX('Raw Material'!$A$1:$J$75,MATCH(I3241,'Raw Material'!$A$1:$A$75,0),(MATCH(G3241,'Raw Material'!$A$1:$J$1,0))))</f>
        <v/>
      </c>
      <c r="AK3241" s="13" t="str">
        <f t="shared" si="1474"/>
        <v>YANLIŞRM</v>
      </c>
      <c r="AL3241" s="153" t="str">
        <f t="shared" si="1475"/>
        <v/>
      </c>
    </row>
    <row r="3242" spans="1:38" ht="16.5" customHeight="1">
      <c r="A3242" s="162"/>
      <c r="B3242" s="168"/>
      <c r="C3242" s="169"/>
      <c r="D3242" s="156"/>
      <c r="E3242" s="156"/>
      <c r="F3242" s="175"/>
      <c r="G3242" s="181"/>
      <c r="H3242" s="182"/>
      <c r="I3242" s="182"/>
      <c r="J3242" s="182"/>
      <c r="K3242" s="32"/>
      <c r="L3242" s="179"/>
      <c r="M3242" s="179"/>
      <c r="N3242" s="81"/>
      <c r="O3242" s="185"/>
      <c r="P3242" s="103"/>
      <c r="Q3242" s="84" t="str">
        <f t="shared" si="1476"/>
        <v/>
      </c>
      <c r="R3242" s="159"/>
      <c r="S3242" s="28" t="str" cm="1">
        <f t="array" aca="1" ref="S3242" ca="1">IF(INDIRECT("A"&amp;114+$U3242)&lt;&gt;"",114+$U3242,"")</f>
        <v/>
      </c>
      <c r="T3242" s="28" t="str">
        <f t="shared" ca="1" si="1477"/>
        <v>$B</v>
      </c>
      <c r="U3242" s="29">
        <f t="shared" si="1483"/>
        <v>3120</v>
      </c>
      <c r="V3242" s="29">
        <v>260.66666666668698</v>
      </c>
      <c r="W3242" s="29">
        <f t="shared" si="1484"/>
        <v>260</v>
      </c>
      <c r="X3242" s="41" t="str" cm="1">
        <f t="array" aca="1" ref="X3242" ca="1">IFERROR(INDEX('PC&amp;PD'!$A$1:$AP$15,ROW('PC&amp;PD'!$A$15),MATCH(INDIRECT(T3242),'PC&amp;PD'!$A$1:$AP$1,0)),"")</f>
        <v/>
      </c>
      <c r="Z3242" s="155"/>
      <c r="AA3242" s="13" t="str">
        <f t="shared" si="1473"/>
        <v/>
      </c>
      <c r="AB3242" s="155"/>
      <c r="AC3242" s="13" t="str">
        <f t="shared" ca="1" si="1478"/>
        <v>$AB</v>
      </c>
      <c r="AD3242" s="13" t="str" cm="1">
        <f t="array" aca="1" ref="AD3242" ca="1">IFERROR(IF((LEFT(INDIRECT("$F"&amp;$S3242),4))="GOTS",IF($G3242="Organic","GOTS_Organic_raw",(IF($G3242="Responsible","GOTS_Responsible",(IF($G3242="No Attribute (Conventional)","GOTS_conventional",(IF($G3242="Recycled Pre/Post-Consumer","GOTS_pre_post",(IF($G3242="In-Conversion","GOTS_in_conversion",(IF($G3242="Sustainably Sourced","Sustainably_sourced",""))))))))))),IF($G3242="Organic","Organic",(IF($G3242="Responsible","Responsible",(IF($G3242="No Attribute (Conventional)","No_Attribute_Conventional",(IF($G3242="Recycled Pre/Post-Consumer","Recycled_Pre_Post_Consumer",(IF($G3242="In-Conversion","In_Conversion",(IF($G3242="Recycled Pre-Consumer","Recycled_Pre_Consumer",(IF($G3242="Recycled Post-Consumer","Recycled_Post_Consumer",(IF($G3242="Sustainably Sourced","Sustainably_sourced","")))))))))))))))),"")</f>
        <v/>
      </c>
      <c r="AE3242" s="13" t="e" cm="1">
        <f t="array" aca="1" ref="AE3242" ca="1">IF(INDIRECT("$F"&amp;$S3242)="","",IF(LEFT(INDIRECT("$F"&amp;$S3242),3)="GRS","GRS_RCS_RM",IF((LEFT(INDIRECT("$F"&amp;$S3242),3))="RCS","GRS_RCS_RM",IF(INDIRECT("$F"&amp;$S3242)="OCS (No Label)","OCS_Conversion_RM",IF(LEFT(INDIRECT("$F"&amp;$S3242),3)="OCS","OCS_RM",IF(RIGHT(INDIRECT("$F"&amp;$S3242),10)="conversion","GOTS_RM_conversion",IF((LEFT(INDIRECT("$F"&amp;$S3242),4))="GOTS","GOTS_RM","Responsible_RM")))))))</f>
        <v>#REF!</v>
      </c>
      <c r="AF3242" s="13" t="str" cm="1">
        <f t="array" aca="1" ref="AF3242" ca="1">IF($S3242="","",INDIRECT("$Z"&amp;$S3242))</f>
        <v/>
      </c>
      <c r="AG3242" s="155"/>
      <c r="AH3242" s="13" t="str" cm="1">
        <f t="array" aca="1" ref="AH3242" ca="1">IFERROR(INDIRECT("$ag"&amp;S3242),"")</f>
        <v/>
      </c>
      <c r="AI3242" s="13" t="e" cm="1">
        <f t="array" aca="1" ref="AI3242" ca="1">INDIRECT("O"&amp;S3241)</f>
        <v>#REF!</v>
      </c>
      <c r="AJ3242" s="13" t="str">
        <f>IF($I3242="","",INDEX('Raw Material'!$A$1:$J$75,MATCH(I3242,'Raw Material'!$A$1:$A$75,0),(MATCH(G3242,'Raw Material'!$A$1:$J$1,0))))</f>
        <v/>
      </c>
      <c r="AK3242" s="13" t="str">
        <f t="shared" si="1474"/>
        <v>YANLIŞRM</v>
      </c>
      <c r="AL3242" s="153" t="str">
        <f t="shared" si="1475"/>
        <v/>
      </c>
    </row>
    <row r="3243" spans="1:38" ht="16.5" customHeight="1">
      <c r="A3243" s="162"/>
      <c r="B3243" s="168"/>
      <c r="C3243" s="169"/>
      <c r="D3243" s="156"/>
      <c r="E3243" s="156"/>
      <c r="F3243" s="175"/>
      <c r="G3243" s="181"/>
      <c r="H3243" s="182"/>
      <c r="I3243" s="182"/>
      <c r="J3243" s="182"/>
      <c r="K3243" s="32"/>
      <c r="L3243" s="179"/>
      <c r="M3243" s="179"/>
      <c r="N3243" s="81"/>
      <c r="O3243" s="185"/>
      <c r="P3243" s="103"/>
      <c r="Q3243" s="84" t="str">
        <f t="shared" si="1476"/>
        <v/>
      </c>
      <c r="R3243" s="159"/>
      <c r="S3243" s="28" t="str" cm="1">
        <f t="array" aca="1" ref="S3243" ca="1">IF(INDIRECT("A"&amp;114+$U3243)&lt;&gt;"",114+$U3243,"")</f>
        <v/>
      </c>
      <c r="T3243" s="28" t="str">
        <f t="shared" ca="1" si="1477"/>
        <v>$B</v>
      </c>
      <c r="U3243" s="29">
        <f t="shared" si="1483"/>
        <v>3120</v>
      </c>
      <c r="V3243" s="29">
        <v>260.75000000002098</v>
      </c>
      <c r="W3243" s="29">
        <f t="shared" si="1484"/>
        <v>260</v>
      </c>
      <c r="X3243" s="41" t="str" cm="1">
        <f t="array" aca="1" ref="X3243" ca="1">IFERROR(INDEX('PC&amp;PD'!$A$1:$AP$15,ROW('PC&amp;PD'!$A$15),MATCH(INDIRECT(T3243),'PC&amp;PD'!$A$1:$AP$1,0)),"")</f>
        <v/>
      </c>
      <c r="Z3243" s="155"/>
      <c r="AA3243" s="13" t="str">
        <f t="shared" si="1473"/>
        <v/>
      </c>
      <c r="AB3243" s="155"/>
      <c r="AC3243" s="13" t="str">
        <f t="shared" ca="1" si="1478"/>
        <v>$AB</v>
      </c>
      <c r="AD3243" s="13" t="str" cm="1">
        <f t="array" aca="1" ref="AD3243" ca="1">IFERROR(IF((LEFT(INDIRECT("$F"&amp;$S3243),4))="GOTS",IF($G3243="Organic","GOTS_Organic_raw",(IF($G3243="Responsible","GOTS_Responsible",(IF($G3243="No Attribute (Conventional)","GOTS_conventional",(IF($G3243="Recycled Pre/Post-Consumer","GOTS_pre_post",(IF($G3243="In-Conversion","GOTS_in_conversion",(IF($G3243="Sustainably Sourced","Sustainably_sourced",""))))))))))),IF($G3243="Organic","Organic",(IF($G3243="Responsible","Responsible",(IF($G3243="No Attribute (Conventional)","No_Attribute_Conventional",(IF($G3243="Recycled Pre/Post-Consumer","Recycled_Pre_Post_Consumer",(IF($G3243="In-Conversion","In_Conversion",(IF($G3243="Recycled Pre-Consumer","Recycled_Pre_Consumer",(IF($G3243="Recycled Post-Consumer","Recycled_Post_Consumer",(IF($G3243="Sustainably Sourced","Sustainably_sourced","")))))))))))))))),"")</f>
        <v/>
      </c>
      <c r="AE3243" s="13" t="e" cm="1">
        <f t="array" aca="1" ref="AE3243" ca="1">IF(INDIRECT("$F"&amp;$S3243)="","",IF(LEFT(INDIRECT("$F"&amp;$S3243),3)="GRS","GRS_RCS_RM",IF((LEFT(INDIRECT("$F"&amp;$S3243),3))="RCS","GRS_RCS_RM",IF(INDIRECT("$F"&amp;$S3243)="OCS (No Label)","OCS_Conversion_RM",IF(LEFT(INDIRECT("$F"&amp;$S3243),3)="OCS","OCS_RM",IF(RIGHT(INDIRECT("$F"&amp;$S3243),10)="conversion","GOTS_RM_conversion",IF((LEFT(INDIRECT("$F"&amp;$S3243),4))="GOTS","GOTS_RM","Responsible_RM")))))))</f>
        <v>#REF!</v>
      </c>
      <c r="AF3243" s="13" t="str" cm="1">
        <f t="array" aca="1" ref="AF3243" ca="1">IF($S3243="","",INDIRECT("$Z"&amp;$S3243))</f>
        <v/>
      </c>
      <c r="AG3243" s="155"/>
      <c r="AH3243" s="13" t="str" cm="1">
        <f t="array" aca="1" ref="AH3243" ca="1">IFERROR(INDIRECT("$ag"&amp;S3243),"")</f>
        <v/>
      </c>
      <c r="AI3243" s="13" t="e" cm="1">
        <f t="array" aca="1" ref="AI3243" ca="1">INDIRECT("O"&amp;S3242)</f>
        <v>#REF!</v>
      </c>
      <c r="AJ3243" s="13" t="str">
        <f>IF($I3243="","",INDEX('Raw Material'!$A$1:$J$75,MATCH(I3243,'Raw Material'!$A$1:$A$75,0),(MATCH(G3243,'Raw Material'!$A$1:$J$1,0))))</f>
        <v/>
      </c>
      <c r="AK3243" s="13" t="str">
        <f t="shared" si="1474"/>
        <v>YANLIŞRM</v>
      </c>
      <c r="AL3243" s="153" t="str">
        <f t="shared" si="1475"/>
        <v/>
      </c>
    </row>
    <row r="3244" spans="1:38" ht="16.5" customHeight="1">
      <c r="A3244" s="162"/>
      <c r="B3244" s="168"/>
      <c r="C3244" s="169"/>
      <c r="D3244" s="156"/>
      <c r="E3244" s="156"/>
      <c r="F3244" s="175"/>
      <c r="G3244" s="181"/>
      <c r="H3244" s="182"/>
      <c r="I3244" s="182"/>
      <c r="J3244" s="182"/>
      <c r="K3244" s="32"/>
      <c r="L3244" s="179"/>
      <c r="M3244" s="179"/>
      <c r="N3244" s="81"/>
      <c r="O3244" s="185"/>
      <c r="P3244" s="103"/>
      <c r="Q3244" s="84" t="str">
        <f t="shared" si="1476"/>
        <v/>
      </c>
      <c r="R3244" s="159"/>
      <c r="S3244" s="28" t="str" cm="1">
        <f t="array" aca="1" ref="S3244" ca="1">IF(INDIRECT("A"&amp;114+$U3244)&lt;&gt;"",114+$U3244,"")</f>
        <v/>
      </c>
      <c r="T3244" s="28" t="str">
        <f t="shared" ca="1" si="1477"/>
        <v>$B</v>
      </c>
      <c r="U3244" s="29">
        <f t="shared" si="1483"/>
        <v>3120</v>
      </c>
      <c r="V3244" s="29">
        <v>260.83333333335401</v>
      </c>
      <c r="W3244" s="29">
        <f t="shared" si="1484"/>
        <v>260</v>
      </c>
      <c r="X3244" s="41" t="str" cm="1">
        <f t="array" aca="1" ref="X3244" ca="1">IFERROR(INDEX('PC&amp;PD'!$A$1:$AP$15,ROW('PC&amp;PD'!$A$15),MATCH(INDIRECT(T3244),'PC&amp;PD'!$A$1:$AP$1,0)),"")</f>
        <v/>
      </c>
      <c r="Z3244" s="155"/>
      <c r="AA3244" s="13" t="str">
        <f t="shared" si="1473"/>
        <v/>
      </c>
      <c r="AB3244" s="155"/>
      <c r="AC3244" s="13" t="str">
        <f t="shared" ca="1" si="1478"/>
        <v>$AB</v>
      </c>
      <c r="AD3244" s="13" t="str" cm="1">
        <f t="array" aca="1" ref="AD3244" ca="1">IFERROR(IF((LEFT(INDIRECT("$F"&amp;$S3244),4))="GOTS",IF($G3244="Organic","GOTS_Organic_raw",(IF($G3244="Responsible","GOTS_Responsible",(IF($G3244="No Attribute (Conventional)","GOTS_conventional",(IF($G3244="Recycled Pre/Post-Consumer","GOTS_pre_post",(IF($G3244="In-Conversion","GOTS_in_conversion",(IF($G3244="Sustainably Sourced","Sustainably_sourced",""))))))))))),IF($G3244="Organic","Organic",(IF($G3244="Responsible","Responsible",(IF($G3244="No Attribute (Conventional)","No_Attribute_Conventional",(IF($G3244="Recycled Pre/Post-Consumer","Recycled_Pre_Post_Consumer",(IF($G3244="In-Conversion","In_Conversion",(IF($G3244="Recycled Pre-Consumer","Recycled_Pre_Consumer",(IF($G3244="Recycled Post-Consumer","Recycled_Post_Consumer",(IF($G3244="Sustainably Sourced","Sustainably_sourced","")))))))))))))))),"")</f>
        <v/>
      </c>
      <c r="AE3244" s="13" t="e" cm="1">
        <f t="array" aca="1" ref="AE3244" ca="1">IF(INDIRECT("$F"&amp;$S3244)="","",IF(LEFT(INDIRECT("$F"&amp;$S3244),3)="GRS","GRS_RCS_RM",IF((LEFT(INDIRECT("$F"&amp;$S3244),3))="RCS","GRS_RCS_RM",IF(INDIRECT("$F"&amp;$S3244)="OCS (No Label)","OCS_Conversion_RM",IF(LEFT(INDIRECT("$F"&amp;$S3244),3)="OCS","OCS_RM",IF(RIGHT(INDIRECT("$F"&amp;$S3244),10)="conversion","GOTS_RM_conversion",IF((LEFT(INDIRECT("$F"&amp;$S3244),4))="GOTS","GOTS_RM","Responsible_RM")))))))</f>
        <v>#REF!</v>
      </c>
      <c r="AF3244" s="13" t="str" cm="1">
        <f t="array" aca="1" ref="AF3244" ca="1">IF($S3244="","",INDIRECT("$Z"&amp;$S3244))</f>
        <v/>
      </c>
      <c r="AG3244" s="155"/>
      <c r="AH3244" s="13" t="str" cm="1">
        <f t="array" aca="1" ref="AH3244" ca="1">IFERROR(INDIRECT("$ag"&amp;S3244),"")</f>
        <v/>
      </c>
      <c r="AI3244" s="13" t="e" cm="1">
        <f t="array" aca="1" ref="AI3244" ca="1">INDIRECT("O"&amp;S3243)</f>
        <v>#REF!</v>
      </c>
      <c r="AJ3244" s="13" t="str">
        <f>IF($I3244="","",INDEX('Raw Material'!$A$1:$J$75,MATCH(I3244,'Raw Material'!$A$1:$A$75,0),(MATCH(G3244,'Raw Material'!$A$1:$J$1,0))))</f>
        <v/>
      </c>
      <c r="AK3244" s="13" t="str">
        <f t="shared" si="1474"/>
        <v>YANLIŞRM</v>
      </c>
      <c r="AL3244" s="153" t="str">
        <f t="shared" si="1475"/>
        <v/>
      </c>
    </row>
    <row r="3245" spans="1:38" ht="16.5" customHeight="1" thickBot="1">
      <c r="A3245" s="163"/>
      <c r="B3245" s="170"/>
      <c r="C3245" s="171"/>
      <c r="D3245" s="156"/>
      <c r="E3245" s="156"/>
      <c r="F3245" s="176"/>
      <c r="G3245" s="157"/>
      <c r="H3245" s="158"/>
      <c r="I3245" s="158"/>
      <c r="J3245" s="158"/>
      <c r="K3245" s="33"/>
      <c r="L3245" s="180"/>
      <c r="M3245" s="180"/>
      <c r="N3245" s="82"/>
      <c r="O3245" s="186"/>
      <c r="P3245" s="103"/>
      <c r="Q3245" s="84" t="str">
        <f t="shared" si="1476"/>
        <v/>
      </c>
      <c r="R3245" s="159"/>
      <c r="S3245" s="28" t="str" cm="1">
        <f t="array" aca="1" ref="S3245" ca="1">IF(INDIRECT("A"&amp;114+$U3245)&lt;&gt;"",114+$U3245,"")</f>
        <v/>
      </c>
      <c r="T3245" s="28" t="str">
        <f t="shared" ca="1" si="1477"/>
        <v>$B</v>
      </c>
      <c r="U3245" s="29">
        <f t="shared" si="1483"/>
        <v>3120</v>
      </c>
      <c r="V3245" s="29">
        <v>260.91666666668698</v>
      </c>
      <c r="W3245" s="29">
        <f t="shared" si="1484"/>
        <v>260</v>
      </c>
      <c r="X3245" s="41" t="str" cm="1">
        <f t="array" aca="1" ref="X3245" ca="1">IFERROR(INDEX('PC&amp;PD'!$A$1:$AP$15,ROW('PC&amp;PD'!$A$15),MATCH(INDIRECT(T3245),'PC&amp;PD'!$A$1:$AP$1,0)),"")</f>
        <v/>
      </c>
      <c r="Z3245" s="155"/>
      <c r="AA3245" s="13" t="str">
        <f t="shared" si="1473"/>
        <v/>
      </c>
      <c r="AB3245" s="155"/>
      <c r="AC3245" s="13" t="str">
        <f t="shared" ca="1" si="1478"/>
        <v>$AB</v>
      </c>
      <c r="AD3245" s="13" t="str" cm="1">
        <f t="array" aca="1" ref="AD3245" ca="1">IFERROR(IF((LEFT(INDIRECT("$F"&amp;$S3245),4))="GOTS",IF($G3245="Organic","GOTS_Organic_raw",(IF($G3245="Responsible","GOTS_Responsible",(IF($G3245="No Attribute (Conventional)","GOTS_conventional",(IF($G3245="Recycled Pre/Post-Consumer","GOTS_pre_post",(IF($G3245="In-Conversion","GOTS_in_conversion",(IF($G3245="Sustainably Sourced","Sustainably_sourced",""))))))))))),IF($G3245="Organic","Organic",(IF($G3245="Responsible","Responsible",(IF($G3245="No Attribute (Conventional)","No_Attribute_Conventional",(IF($G3245="Recycled Pre/Post-Consumer","Recycled_Pre_Post_Consumer",(IF($G3245="In-Conversion","In_Conversion",(IF($G3245="Recycled Pre-Consumer","Recycled_Pre_Consumer",(IF($G3245="Recycled Post-Consumer","Recycled_Post_Consumer",(IF($G3245="Sustainably Sourced","Sustainably_sourced","")))))))))))))))),"")</f>
        <v/>
      </c>
      <c r="AE3245" s="13" t="e" cm="1">
        <f t="array" aca="1" ref="AE3245" ca="1">IF(INDIRECT("$F"&amp;$S3245)="","",IF(LEFT(INDIRECT("$F"&amp;$S3245),3)="GRS","GRS_RCS_RM",IF((LEFT(INDIRECT("$F"&amp;$S3245),3))="RCS","GRS_RCS_RM",IF(INDIRECT("$F"&amp;$S3245)="OCS (No Label)","OCS_Conversion_RM",IF(LEFT(INDIRECT("$F"&amp;$S3245),3)="OCS","OCS_RM",IF(RIGHT(INDIRECT("$F"&amp;$S3245),10)="conversion","GOTS_RM_conversion",IF((LEFT(INDIRECT("$F"&amp;$S3245),4))="GOTS","GOTS_RM","Responsible_RM")))))))</f>
        <v>#REF!</v>
      </c>
      <c r="AF3245" s="13" t="str" cm="1">
        <f t="array" aca="1" ref="AF3245" ca="1">IF($S3245="","",INDIRECT("$Z"&amp;$S3245))</f>
        <v/>
      </c>
      <c r="AG3245" s="155"/>
      <c r="AH3245" s="13" t="str" cm="1">
        <f t="array" aca="1" ref="AH3245" ca="1">IFERROR(INDIRECT("$ag"&amp;S3245),"")</f>
        <v/>
      </c>
      <c r="AI3245" s="13" t="e" cm="1">
        <f t="array" aca="1" ref="AI3245" ca="1">INDIRECT("O"&amp;S3244)</f>
        <v>#REF!</v>
      </c>
      <c r="AJ3245" s="13" t="str">
        <f>IF($I3245="","",INDEX('Raw Material'!$A$1:$J$75,MATCH(I3245,'Raw Material'!$A$1:$A$75,0),(MATCH(G3245,'Raw Material'!$A$1:$J$1,0))))</f>
        <v/>
      </c>
      <c r="AK3245" s="13" t="str">
        <f t="shared" si="1474"/>
        <v>YANLIŞRM</v>
      </c>
      <c r="AL3245" s="153" t="str">
        <f t="shared" si="1475"/>
        <v/>
      </c>
    </row>
    <row r="3246" spans="1:38" ht="16.5" customHeight="1">
      <c r="A3246" s="160" t="str">
        <f>IF(B3246="","",COUNTA($B$114:$B3246))</f>
        <v/>
      </c>
      <c r="B3246" s="164"/>
      <c r="C3246" s="165"/>
      <c r="D3246" s="183"/>
      <c r="E3246" s="183"/>
      <c r="F3246" s="172"/>
      <c r="G3246" s="212"/>
      <c r="H3246" s="206"/>
      <c r="I3246" s="206"/>
      <c r="J3246" s="206"/>
      <c r="K3246" s="31"/>
      <c r="L3246" s="177" t="str">
        <f t="shared" ref="L3246" si="1498">IF(R3246="","",LEFT(R3246,LEN(R3246)-2))</f>
        <v/>
      </c>
      <c r="M3246" s="177"/>
      <c r="N3246" s="80"/>
      <c r="O3246" s="184"/>
      <c r="P3246" s="103"/>
      <c r="Q3246" s="84" t="str">
        <f t="shared" si="1476"/>
        <v/>
      </c>
      <c r="R3246" s="159" t="str">
        <f t="shared" ref="R3246" si="1499">CONCATENATE($Q3246,Q3247,Q3248,Q3249,Q3250,Q3251,$Q3252,$Q3253,$Q3254,$Q3255,Q3256,Q3257)</f>
        <v/>
      </c>
      <c r="S3246" s="28" t="str" cm="1">
        <f t="array" aca="1" ref="S3246" ca="1">IF(INDIRECT("A"&amp;114+$U3246)&lt;&gt;"",114+$U3246,"")</f>
        <v/>
      </c>
      <c r="T3246" s="28" t="str">
        <f t="shared" ca="1" si="1477"/>
        <v>$B</v>
      </c>
      <c r="U3246" s="29">
        <f t="shared" si="1483"/>
        <v>3132</v>
      </c>
      <c r="V3246" s="29">
        <v>261.00000000002098</v>
      </c>
      <c r="W3246" s="29">
        <f t="shared" si="1484"/>
        <v>261</v>
      </c>
      <c r="X3246" s="41" t="str" cm="1">
        <f t="array" aca="1" ref="X3246" ca="1">IFERROR(INDEX('PC&amp;PD'!$A$1:$AP$15,ROW('PC&amp;PD'!$A$15),MATCH(INDIRECT(T3246),'PC&amp;PD'!$A$1:$AP$1,0)),"")</f>
        <v/>
      </c>
      <c r="Z3246" s="155" t="str">
        <f t="shared" ref="Z3246" si="1500">IFERROR(IF($F3246="OCS 100","OCS (OCS 100)",IF($F3246="OCS Blended","OCS (OCS Blended)",IF($F3246="OCS (No Label)","OCS (No Label)",IF($F3246="RCS 100","RCS (RCS 100)",IF($F3246="RCS Blended","RCS (RCS Blended)",IF($F3246="GRS","GRS (GRS)",IF($F3246="GRS (No Label)", "GRS (No Label)",IF($F3246="RDS","RDS (RDS)",IF($F3246="RWS","RWS (RWS)",IF($F3246="RAS","RAS (RAS)",IF($F3246="RMS","RMS (RMS)",IF($F3246="GOTS Organic","GOTS (Organic)",IF($F3246="GOTS Made with organic","GOTS (Made with Organic)",IF($F3246="GOTS Organic - in conversion","GOTS (Organic - In Conversion)",IF($F3246="GOTS Made with organic - in conversion","GOTS (Made with Organic - In Conversion)",""))))))))))))))),"")</f>
        <v/>
      </c>
      <c r="AA3246" s="13" t="str">
        <f t="shared" si="1473"/>
        <v/>
      </c>
      <c r="AB3246" s="155" t="str">
        <f t="shared" ref="AB3246" si="1501">IFERROR(IF($F3246="OCS 100", "OCS_100",IF($F3246="OCS Blended", "OCS_Blended",IF($F3246="OCS (No Label)", "OCS_No_Label",IF($F3246="RCS 100", "RCS_100",IF($F3246="RCS Blended","RCS_Blended",IF($F3246="GRS","GRS",IF($F3246="GRS (No Label)", "GRS_No_Label",IF($F3246="RDS","RDS",IF($F3246="RWS","RWS",IF($F3246="RMS","RMS",IF($F3246="GOTS Organic","GOTS_Organic",IF($F3246="GOTS Made with organic","GOTS_Made_with_organic",IF($F3246="GOTS Organic - in conversion","GOTS_Organic_in_Conversion",IF($F3246="GOTS Made with organic - in conversion","GOTS_Made_with_Organic_in_Conversion",IF($F3246="RAS","RAS",""))))))))))))))),"")</f>
        <v/>
      </c>
      <c r="AC3246" s="13" t="str">
        <f t="shared" ca="1" si="1478"/>
        <v>$AB</v>
      </c>
      <c r="AD3246" s="13" t="str" cm="1">
        <f t="array" aca="1" ref="AD3246" ca="1">IFERROR(IF((LEFT(INDIRECT("$F"&amp;$S3246),4))="GOTS",IF($G3246="Organic","GOTS_Organic_raw",(IF($G3246="Responsible","GOTS_Responsible",(IF($G3246="No Attribute (Conventional)","GOTS_conventional",(IF($G3246="Recycled Pre/Post-Consumer","GOTS_pre_post",(IF($G3246="In-Conversion","GOTS_in_conversion",(IF($G3246="Sustainably Sourced","Sustainably_sourced",""))))))))))),IF($G3246="Organic","Organic",(IF($G3246="Responsible","Responsible",(IF($G3246="No Attribute (Conventional)","No_Attribute_Conventional",(IF($G3246="Recycled Pre/Post-Consumer","Recycled_Pre_Post_Consumer",(IF($G3246="In-Conversion","In_Conversion",(IF($G3246="Recycled Pre-Consumer","Recycled_Pre_Consumer",(IF($G3246="Recycled Post-Consumer","Recycled_Post_Consumer",(IF($G3246="Sustainably Sourced","Sustainably_sourced","")))))))))))))))),"")</f>
        <v/>
      </c>
      <c r="AE3246" s="13" t="e" cm="1">
        <f t="array" aca="1" ref="AE3246" ca="1">IF(INDIRECT("$F"&amp;$S3246)="","",IF(LEFT(INDIRECT("$F"&amp;$S3246),3)="GRS","GRS_RCS_RM",IF((LEFT(INDIRECT("$F"&amp;$S3246),3))="RCS","GRS_RCS_RM",IF(INDIRECT("$F"&amp;$S3246)="OCS (No Label)","OCS_Conversion_RM",IF(LEFT(INDIRECT("$F"&amp;$S3246),3)="OCS","OCS_RM",IF(RIGHT(INDIRECT("$F"&amp;$S3246),10)="conversion","GOTS_RM_conversion",IF((LEFT(INDIRECT("$F"&amp;$S3246),4))="GOTS","GOTS_RM","Responsible_RM")))))))</f>
        <v>#REF!</v>
      </c>
      <c r="AF3246" s="13" t="str" cm="1">
        <f t="array" aca="1" ref="AF3246" ca="1">IF($S3246="","",INDIRECT("$Z"&amp;$S3246))</f>
        <v/>
      </c>
      <c r="AG3246" s="155" t="str">
        <f t="shared" si="1497"/>
        <v/>
      </c>
      <c r="AH3246" s="13" t="str" cm="1">
        <f t="array" aca="1" ref="AH3246" ca="1">IFERROR(INDIRECT("$ag"&amp;S3246),"")</f>
        <v/>
      </c>
      <c r="AI3246" s="13" t="e" cm="1">
        <f t="array" aca="1" ref="AI3246" ca="1">INDIRECT("O"&amp;S3245)</f>
        <v>#REF!</v>
      </c>
      <c r="AJ3246" s="13" t="str">
        <f>IF($I3246="","",INDEX('Raw Material'!$A$1:$J$75,MATCH(I3246,'Raw Material'!$A$1:$A$75,0),(MATCH(G3246,'Raw Material'!$A$1:$J$1,0))))</f>
        <v/>
      </c>
      <c r="AK3246" s="13" t="str">
        <f t="shared" si="1474"/>
        <v>YANLIŞRM</v>
      </c>
      <c r="AL3246" s="153" t="str">
        <f t="shared" si="1475"/>
        <v/>
      </c>
    </row>
    <row r="3247" spans="1:38" ht="16.5" customHeight="1">
      <c r="A3247" s="161"/>
      <c r="B3247" s="166"/>
      <c r="C3247" s="167"/>
      <c r="D3247" s="156"/>
      <c r="E3247" s="156"/>
      <c r="F3247" s="173"/>
      <c r="G3247" s="181"/>
      <c r="H3247" s="182"/>
      <c r="I3247" s="182"/>
      <c r="J3247" s="182"/>
      <c r="K3247" s="32"/>
      <c r="L3247" s="178"/>
      <c r="M3247" s="178"/>
      <c r="N3247" s="81"/>
      <c r="O3247" s="185"/>
      <c r="P3247" s="103"/>
      <c r="Q3247" s="84" t="str">
        <f t="shared" si="1476"/>
        <v/>
      </c>
      <c r="R3247" s="159"/>
      <c r="S3247" s="28" t="str" cm="1">
        <f t="array" aca="1" ref="S3247" ca="1">IF(INDIRECT("A"&amp;114+$U3247)&lt;&gt;"",114+$U3247,"")</f>
        <v/>
      </c>
      <c r="T3247" s="28" t="str">
        <f t="shared" ca="1" si="1477"/>
        <v>$B</v>
      </c>
      <c r="U3247" s="29">
        <f t="shared" si="1483"/>
        <v>3132</v>
      </c>
      <c r="V3247" s="29">
        <v>261.08333333335401</v>
      </c>
      <c r="W3247" s="29">
        <f t="shared" si="1484"/>
        <v>261</v>
      </c>
      <c r="X3247" s="41" t="str" cm="1">
        <f t="array" aca="1" ref="X3247" ca="1">IFERROR(INDEX('PC&amp;PD'!$A$1:$AP$15,ROW('PC&amp;PD'!$A$15),MATCH(INDIRECT(T3247),'PC&amp;PD'!$A$1:$AP$1,0)),"")</f>
        <v/>
      </c>
      <c r="Z3247" s="155"/>
      <c r="AA3247" s="13" t="str">
        <f t="shared" si="1473"/>
        <v/>
      </c>
      <c r="AB3247" s="155"/>
      <c r="AC3247" s="13" t="str">
        <f t="shared" ca="1" si="1478"/>
        <v>$AB</v>
      </c>
      <c r="AD3247" s="13" t="str" cm="1">
        <f t="array" aca="1" ref="AD3247" ca="1">IFERROR(IF((LEFT(INDIRECT("$F"&amp;$S3247),4))="GOTS",IF($G3247="Organic","GOTS_Organic_raw",(IF($G3247="Responsible","GOTS_Responsible",(IF($G3247="No Attribute (Conventional)","GOTS_conventional",(IF($G3247="Recycled Pre/Post-Consumer","GOTS_pre_post",(IF($G3247="In-Conversion","GOTS_in_conversion",(IF($G3247="Sustainably Sourced","Sustainably_sourced",""))))))))))),IF($G3247="Organic","Organic",(IF($G3247="Responsible","Responsible",(IF($G3247="No Attribute (Conventional)","No_Attribute_Conventional",(IF($G3247="Recycled Pre/Post-Consumer","Recycled_Pre_Post_Consumer",(IF($G3247="In-Conversion","In_Conversion",(IF($G3247="Recycled Pre-Consumer","Recycled_Pre_Consumer",(IF($G3247="Recycled Post-Consumer","Recycled_Post_Consumer",(IF($G3247="Sustainably Sourced","Sustainably_sourced","")))))))))))))))),"")</f>
        <v/>
      </c>
      <c r="AE3247" s="13" t="e" cm="1">
        <f t="array" aca="1" ref="AE3247" ca="1">IF(INDIRECT("$F"&amp;$S3247)="","",IF(LEFT(INDIRECT("$F"&amp;$S3247),3)="GRS","GRS_RCS_RM",IF((LEFT(INDIRECT("$F"&amp;$S3247),3))="RCS","GRS_RCS_RM",IF(INDIRECT("$F"&amp;$S3247)="OCS (No Label)","OCS_Conversion_RM",IF(LEFT(INDIRECT("$F"&amp;$S3247),3)="OCS","OCS_RM",IF(RIGHT(INDIRECT("$F"&amp;$S3247),10)="conversion","GOTS_RM_conversion",IF((LEFT(INDIRECT("$F"&amp;$S3247),4))="GOTS","GOTS_RM","Responsible_RM")))))))</f>
        <v>#REF!</v>
      </c>
      <c r="AF3247" s="13" t="str" cm="1">
        <f t="array" aca="1" ref="AF3247" ca="1">IF($S3247="","",INDIRECT("$Z"&amp;$S3247))</f>
        <v/>
      </c>
      <c r="AG3247" s="155"/>
      <c r="AH3247" s="13" t="str" cm="1">
        <f t="array" aca="1" ref="AH3247" ca="1">IFERROR(INDIRECT("$ag"&amp;S3247),"")</f>
        <v/>
      </c>
      <c r="AI3247" s="13" t="e" cm="1">
        <f t="array" aca="1" ref="AI3247" ca="1">INDIRECT("O"&amp;S3246)</f>
        <v>#REF!</v>
      </c>
      <c r="AJ3247" s="13" t="str">
        <f>IF($I3247="","",INDEX('Raw Material'!$A$1:$J$75,MATCH(I3247,'Raw Material'!$A$1:$A$75,0),(MATCH(G3247,'Raw Material'!$A$1:$J$1,0))))</f>
        <v/>
      </c>
      <c r="AK3247" s="13" t="str">
        <f t="shared" si="1474"/>
        <v>YANLIŞRM</v>
      </c>
      <c r="AL3247" s="153" t="str">
        <f t="shared" si="1475"/>
        <v/>
      </c>
    </row>
    <row r="3248" spans="1:38" ht="16.5" customHeight="1">
      <c r="A3248" s="161"/>
      <c r="B3248" s="166"/>
      <c r="C3248" s="167"/>
      <c r="D3248" s="156"/>
      <c r="E3248" s="156"/>
      <c r="F3248" s="173"/>
      <c r="G3248" s="181"/>
      <c r="H3248" s="182"/>
      <c r="I3248" s="182"/>
      <c r="J3248" s="182"/>
      <c r="K3248" s="32"/>
      <c r="L3248" s="178"/>
      <c r="M3248" s="178"/>
      <c r="N3248" s="81"/>
      <c r="O3248" s="185"/>
      <c r="P3248" s="103"/>
      <c r="Q3248" s="84" t="str">
        <f t="shared" si="1476"/>
        <v/>
      </c>
      <c r="R3248" s="159"/>
      <c r="S3248" s="28" t="str" cm="1">
        <f t="array" aca="1" ref="S3248" ca="1">IF(INDIRECT("A"&amp;114+$U3248)&lt;&gt;"",114+$U3248,"")</f>
        <v/>
      </c>
      <c r="T3248" s="28" t="str">
        <f t="shared" ca="1" si="1477"/>
        <v>$B</v>
      </c>
      <c r="U3248" s="29">
        <f t="shared" si="1483"/>
        <v>3132</v>
      </c>
      <c r="V3248" s="29">
        <v>261.16666666668698</v>
      </c>
      <c r="W3248" s="29">
        <f t="shared" si="1484"/>
        <v>261</v>
      </c>
      <c r="X3248" s="41" t="str" cm="1">
        <f t="array" aca="1" ref="X3248" ca="1">IFERROR(INDEX('PC&amp;PD'!$A$1:$AP$15,ROW('PC&amp;PD'!$A$15),MATCH(INDIRECT(T3248),'PC&amp;PD'!$A$1:$AP$1,0)),"")</f>
        <v/>
      </c>
      <c r="Z3248" s="155"/>
      <c r="AA3248" s="13" t="str">
        <f t="shared" si="1473"/>
        <v/>
      </c>
      <c r="AB3248" s="155"/>
      <c r="AC3248" s="13" t="str">
        <f t="shared" ca="1" si="1478"/>
        <v>$AB</v>
      </c>
      <c r="AD3248" s="13" t="str" cm="1">
        <f t="array" aca="1" ref="AD3248" ca="1">IFERROR(IF((LEFT(INDIRECT("$F"&amp;$S3248),4))="GOTS",IF($G3248="Organic","GOTS_Organic_raw",(IF($G3248="Responsible","GOTS_Responsible",(IF($G3248="No Attribute (Conventional)","GOTS_conventional",(IF($G3248="Recycled Pre/Post-Consumer","GOTS_pre_post",(IF($G3248="In-Conversion","GOTS_in_conversion",(IF($G3248="Sustainably Sourced","Sustainably_sourced",""))))))))))),IF($G3248="Organic","Organic",(IF($G3248="Responsible","Responsible",(IF($G3248="No Attribute (Conventional)","No_Attribute_Conventional",(IF($G3248="Recycled Pre/Post-Consumer","Recycled_Pre_Post_Consumer",(IF($G3248="In-Conversion","In_Conversion",(IF($G3248="Recycled Pre-Consumer","Recycled_Pre_Consumer",(IF($G3248="Recycled Post-Consumer","Recycled_Post_Consumer",(IF($G3248="Sustainably Sourced","Sustainably_sourced","")))))))))))))))),"")</f>
        <v/>
      </c>
      <c r="AE3248" s="13" t="e" cm="1">
        <f t="array" aca="1" ref="AE3248" ca="1">IF(INDIRECT("$F"&amp;$S3248)="","",IF(LEFT(INDIRECT("$F"&amp;$S3248),3)="GRS","GRS_RCS_RM",IF((LEFT(INDIRECT("$F"&amp;$S3248),3))="RCS","GRS_RCS_RM",IF(INDIRECT("$F"&amp;$S3248)="OCS (No Label)","OCS_Conversion_RM",IF(LEFT(INDIRECT("$F"&amp;$S3248),3)="OCS","OCS_RM",IF(RIGHT(INDIRECT("$F"&amp;$S3248),10)="conversion","GOTS_RM_conversion",IF((LEFT(INDIRECT("$F"&amp;$S3248),4))="GOTS","GOTS_RM","Responsible_RM")))))))</f>
        <v>#REF!</v>
      </c>
      <c r="AF3248" s="13" t="str" cm="1">
        <f t="array" aca="1" ref="AF3248" ca="1">IF($S3248="","",INDIRECT("$Z"&amp;$S3248))</f>
        <v/>
      </c>
      <c r="AG3248" s="155"/>
      <c r="AH3248" s="13" t="str" cm="1">
        <f t="array" aca="1" ref="AH3248" ca="1">IFERROR(INDIRECT("$ag"&amp;S3248),"")</f>
        <v/>
      </c>
      <c r="AI3248" s="13" t="e" cm="1">
        <f t="array" aca="1" ref="AI3248" ca="1">INDIRECT("O"&amp;S3247)</f>
        <v>#REF!</v>
      </c>
      <c r="AJ3248" s="13" t="str">
        <f>IF($I3248="","",INDEX('Raw Material'!$A$1:$J$75,MATCH(I3248,'Raw Material'!$A$1:$A$75,0),(MATCH(G3248,'Raw Material'!$A$1:$J$1,0))))</f>
        <v/>
      </c>
      <c r="AK3248" s="13" t="str">
        <f t="shared" si="1474"/>
        <v>YANLIŞRM</v>
      </c>
      <c r="AL3248" s="153" t="str">
        <f t="shared" si="1475"/>
        <v/>
      </c>
    </row>
    <row r="3249" spans="1:38" ht="16.5" customHeight="1">
      <c r="A3249" s="161"/>
      <c r="B3249" s="166"/>
      <c r="C3249" s="167"/>
      <c r="D3249" s="156"/>
      <c r="E3249" s="156"/>
      <c r="F3249" s="174"/>
      <c r="G3249" s="181"/>
      <c r="H3249" s="182"/>
      <c r="I3249" s="182"/>
      <c r="J3249" s="182"/>
      <c r="K3249" s="32"/>
      <c r="L3249" s="178"/>
      <c r="M3249" s="178"/>
      <c r="N3249" s="81"/>
      <c r="O3249" s="185"/>
      <c r="P3249" s="103"/>
      <c r="Q3249" s="84" t="str">
        <f t="shared" si="1476"/>
        <v/>
      </c>
      <c r="R3249" s="159"/>
      <c r="S3249" s="28" t="str" cm="1">
        <f t="array" aca="1" ref="S3249" ca="1">IF(INDIRECT("A"&amp;114+$U3249)&lt;&gt;"",114+$U3249,"")</f>
        <v/>
      </c>
      <c r="T3249" s="28" t="str">
        <f t="shared" ca="1" si="1477"/>
        <v>$B</v>
      </c>
      <c r="U3249" s="29">
        <f t="shared" si="1483"/>
        <v>3132</v>
      </c>
      <c r="V3249" s="29">
        <v>261.25000000002098</v>
      </c>
      <c r="W3249" s="29">
        <f t="shared" si="1484"/>
        <v>261</v>
      </c>
      <c r="X3249" s="41" t="str" cm="1">
        <f t="array" aca="1" ref="X3249" ca="1">IFERROR(INDEX('PC&amp;PD'!$A$1:$AP$15,ROW('PC&amp;PD'!$A$15),MATCH(INDIRECT(T3249),'PC&amp;PD'!$A$1:$AP$1,0)),"")</f>
        <v/>
      </c>
      <c r="Z3249" s="155"/>
      <c r="AA3249" s="13" t="str">
        <f t="shared" si="1473"/>
        <v/>
      </c>
      <c r="AB3249" s="155"/>
      <c r="AC3249" s="13" t="str">
        <f t="shared" ca="1" si="1478"/>
        <v>$AB</v>
      </c>
      <c r="AD3249" s="13" t="str" cm="1">
        <f t="array" aca="1" ref="AD3249" ca="1">IFERROR(IF((LEFT(INDIRECT("$F"&amp;$S3249),4))="GOTS",IF($G3249="Organic","GOTS_Organic_raw",(IF($G3249="Responsible","GOTS_Responsible",(IF($G3249="No Attribute (Conventional)","GOTS_conventional",(IF($G3249="Recycled Pre/Post-Consumer","GOTS_pre_post",(IF($G3249="In-Conversion","GOTS_in_conversion",(IF($G3249="Sustainably Sourced","Sustainably_sourced",""))))))))))),IF($G3249="Organic","Organic",(IF($G3249="Responsible","Responsible",(IF($G3249="No Attribute (Conventional)","No_Attribute_Conventional",(IF($G3249="Recycled Pre/Post-Consumer","Recycled_Pre_Post_Consumer",(IF($G3249="In-Conversion","In_Conversion",(IF($G3249="Recycled Pre-Consumer","Recycled_Pre_Consumer",(IF($G3249="Recycled Post-Consumer","Recycled_Post_Consumer",(IF($G3249="Sustainably Sourced","Sustainably_sourced","")))))))))))))))),"")</f>
        <v/>
      </c>
      <c r="AE3249" s="13" t="e" cm="1">
        <f t="array" aca="1" ref="AE3249" ca="1">IF(INDIRECT("$F"&amp;$S3249)="","",IF(LEFT(INDIRECT("$F"&amp;$S3249),3)="GRS","GRS_RCS_RM",IF((LEFT(INDIRECT("$F"&amp;$S3249),3))="RCS","GRS_RCS_RM",IF(INDIRECT("$F"&amp;$S3249)="OCS (No Label)","OCS_Conversion_RM",IF(LEFT(INDIRECT("$F"&amp;$S3249),3)="OCS","OCS_RM",IF(RIGHT(INDIRECT("$F"&amp;$S3249),10)="conversion","GOTS_RM_conversion",IF((LEFT(INDIRECT("$F"&amp;$S3249),4))="GOTS","GOTS_RM","Responsible_RM")))))))</f>
        <v>#REF!</v>
      </c>
      <c r="AF3249" s="13" t="str" cm="1">
        <f t="array" aca="1" ref="AF3249" ca="1">IF($S3249="","",INDIRECT("$Z"&amp;$S3249))</f>
        <v/>
      </c>
      <c r="AG3249" s="155"/>
      <c r="AH3249" s="13" t="str" cm="1">
        <f t="array" aca="1" ref="AH3249" ca="1">IFERROR(INDIRECT("$ag"&amp;S3249),"")</f>
        <v/>
      </c>
      <c r="AI3249" s="13" t="e" cm="1">
        <f t="array" aca="1" ref="AI3249" ca="1">INDIRECT("O"&amp;S3248)</f>
        <v>#REF!</v>
      </c>
      <c r="AJ3249" s="13" t="str">
        <f>IF($I3249="","",INDEX('Raw Material'!$A$1:$J$75,MATCH(I3249,'Raw Material'!$A$1:$A$75,0),(MATCH(G3249,'Raw Material'!$A$1:$J$1,0))))</f>
        <v/>
      </c>
      <c r="AK3249" s="13" t="str">
        <f t="shared" si="1474"/>
        <v>YANLIŞRM</v>
      </c>
      <c r="AL3249" s="153" t="str">
        <f t="shared" si="1475"/>
        <v/>
      </c>
    </row>
    <row r="3250" spans="1:38" ht="16.5" customHeight="1">
      <c r="A3250" s="161"/>
      <c r="B3250" s="166"/>
      <c r="C3250" s="167"/>
      <c r="D3250" s="156"/>
      <c r="E3250" s="156"/>
      <c r="F3250" s="174"/>
      <c r="G3250" s="181"/>
      <c r="H3250" s="182"/>
      <c r="I3250" s="182"/>
      <c r="J3250" s="182"/>
      <c r="K3250" s="32"/>
      <c r="L3250" s="178"/>
      <c r="M3250" s="178"/>
      <c r="N3250" s="81"/>
      <c r="O3250" s="185"/>
      <c r="P3250" s="103"/>
      <c r="Q3250" s="84" t="str">
        <f t="shared" si="1476"/>
        <v/>
      </c>
      <c r="R3250" s="159"/>
      <c r="S3250" s="28" t="str" cm="1">
        <f t="array" aca="1" ref="S3250" ca="1">IF(INDIRECT("A"&amp;114+$U3250)&lt;&gt;"",114+$U3250,"")</f>
        <v/>
      </c>
      <c r="T3250" s="28" t="str">
        <f t="shared" ca="1" si="1477"/>
        <v>$B</v>
      </c>
      <c r="U3250" s="29">
        <f t="shared" si="1483"/>
        <v>3132</v>
      </c>
      <c r="V3250" s="29">
        <v>261.33333333335401</v>
      </c>
      <c r="W3250" s="29">
        <f t="shared" si="1484"/>
        <v>261</v>
      </c>
      <c r="X3250" s="41" t="str" cm="1">
        <f t="array" aca="1" ref="X3250" ca="1">IFERROR(INDEX('PC&amp;PD'!$A$1:$AP$15,ROW('PC&amp;PD'!$A$15),MATCH(INDIRECT(T3250),'PC&amp;PD'!$A$1:$AP$1,0)),"")</f>
        <v/>
      </c>
      <c r="Z3250" s="155"/>
      <c r="AA3250" s="13" t="str">
        <f t="shared" si="1473"/>
        <v/>
      </c>
      <c r="AB3250" s="155"/>
      <c r="AC3250" s="13" t="str">
        <f t="shared" ca="1" si="1478"/>
        <v>$AB</v>
      </c>
      <c r="AD3250" s="13" t="str" cm="1">
        <f t="array" aca="1" ref="AD3250" ca="1">IFERROR(IF((LEFT(INDIRECT("$F"&amp;$S3250),4))="GOTS",IF($G3250="Organic","GOTS_Organic_raw",(IF($G3250="Responsible","GOTS_Responsible",(IF($G3250="No Attribute (Conventional)","GOTS_conventional",(IF($G3250="Recycled Pre/Post-Consumer","GOTS_pre_post",(IF($G3250="In-Conversion","GOTS_in_conversion",(IF($G3250="Sustainably Sourced","Sustainably_sourced",""))))))))))),IF($G3250="Organic","Organic",(IF($G3250="Responsible","Responsible",(IF($G3250="No Attribute (Conventional)","No_Attribute_Conventional",(IF($G3250="Recycled Pre/Post-Consumer","Recycled_Pre_Post_Consumer",(IF($G3250="In-Conversion","In_Conversion",(IF($G3250="Recycled Pre-Consumer","Recycled_Pre_Consumer",(IF($G3250="Recycled Post-Consumer","Recycled_Post_Consumer",(IF($G3250="Sustainably Sourced","Sustainably_sourced","")))))))))))))))),"")</f>
        <v/>
      </c>
      <c r="AE3250" s="13" t="e" cm="1">
        <f t="array" aca="1" ref="AE3250" ca="1">IF(INDIRECT("$F"&amp;$S3250)="","",IF(LEFT(INDIRECT("$F"&amp;$S3250),3)="GRS","GRS_RCS_RM",IF((LEFT(INDIRECT("$F"&amp;$S3250),3))="RCS","GRS_RCS_RM",IF(INDIRECT("$F"&amp;$S3250)="OCS (No Label)","OCS_Conversion_RM",IF(LEFT(INDIRECT("$F"&amp;$S3250),3)="OCS","OCS_RM",IF(RIGHT(INDIRECT("$F"&amp;$S3250),10)="conversion","GOTS_RM_conversion",IF((LEFT(INDIRECT("$F"&amp;$S3250),4))="GOTS","GOTS_RM","Responsible_RM")))))))</f>
        <v>#REF!</v>
      </c>
      <c r="AF3250" s="13" t="str" cm="1">
        <f t="array" aca="1" ref="AF3250" ca="1">IF($S3250="","",INDIRECT("$Z"&amp;$S3250))</f>
        <v/>
      </c>
      <c r="AG3250" s="155"/>
      <c r="AH3250" s="13" t="str" cm="1">
        <f t="array" aca="1" ref="AH3250" ca="1">IFERROR(INDIRECT("$ag"&amp;S3250),"")</f>
        <v/>
      </c>
      <c r="AI3250" s="13" t="e" cm="1">
        <f t="array" aca="1" ref="AI3250" ca="1">INDIRECT("O"&amp;S3249)</f>
        <v>#REF!</v>
      </c>
      <c r="AJ3250" s="13" t="str">
        <f>IF($I3250="","",INDEX('Raw Material'!$A$1:$J$75,MATCH(I3250,'Raw Material'!$A$1:$A$75,0),(MATCH(G3250,'Raw Material'!$A$1:$J$1,0))))</f>
        <v/>
      </c>
      <c r="AK3250" s="13" t="str">
        <f t="shared" si="1474"/>
        <v>YANLIŞRM</v>
      </c>
      <c r="AL3250" s="153" t="str">
        <f t="shared" si="1475"/>
        <v/>
      </c>
    </row>
    <row r="3251" spans="1:38" ht="16.5" customHeight="1">
      <c r="A3251" s="161"/>
      <c r="B3251" s="166"/>
      <c r="C3251" s="167"/>
      <c r="D3251" s="156"/>
      <c r="E3251" s="156"/>
      <c r="F3251" s="174"/>
      <c r="G3251" s="181"/>
      <c r="H3251" s="182"/>
      <c r="I3251" s="182"/>
      <c r="J3251" s="182"/>
      <c r="K3251" s="32"/>
      <c r="L3251" s="178"/>
      <c r="M3251" s="178"/>
      <c r="N3251" s="81"/>
      <c r="O3251" s="185"/>
      <c r="P3251" s="103"/>
      <c r="Q3251" s="84" t="str">
        <f t="shared" si="1476"/>
        <v/>
      </c>
      <c r="R3251" s="159"/>
      <c r="S3251" s="28" t="str" cm="1">
        <f t="array" aca="1" ref="S3251" ca="1">IF(INDIRECT("A"&amp;114+$U3251)&lt;&gt;"",114+$U3251,"")</f>
        <v/>
      </c>
      <c r="T3251" s="28" t="str">
        <f t="shared" ca="1" si="1477"/>
        <v>$B</v>
      </c>
      <c r="U3251" s="29">
        <f t="shared" si="1483"/>
        <v>3132</v>
      </c>
      <c r="V3251" s="29">
        <v>261.41666666668698</v>
      </c>
      <c r="W3251" s="29">
        <f t="shared" si="1484"/>
        <v>261</v>
      </c>
      <c r="X3251" s="41" t="str" cm="1">
        <f t="array" aca="1" ref="X3251" ca="1">IFERROR(INDEX('PC&amp;PD'!$A$1:$AP$15,ROW('PC&amp;PD'!$A$15),MATCH(INDIRECT(T3251),'PC&amp;PD'!$A$1:$AP$1,0)),"")</f>
        <v/>
      </c>
      <c r="Z3251" s="155"/>
      <c r="AA3251" s="13" t="str">
        <f t="shared" ref="AA3251:AA3314" si="1502">IFERROR(IF(G3251="","",IF(G3251="No Attribute (Conventional)","",G3251)),"")</f>
        <v/>
      </c>
      <c r="AB3251" s="155"/>
      <c r="AC3251" s="13" t="str">
        <f t="shared" ca="1" si="1478"/>
        <v>$AB</v>
      </c>
      <c r="AD3251" s="13" t="str" cm="1">
        <f t="array" aca="1" ref="AD3251" ca="1">IFERROR(IF((LEFT(INDIRECT("$F"&amp;$S3251),4))="GOTS",IF($G3251="Organic","GOTS_Organic_raw",(IF($G3251="Responsible","GOTS_Responsible",(IF($G3251="No Attribute (Conventional)","GOTS_conventional",(IF($G3251="Recycled Pre/Post-Consumer","GOTS_pre_post",(IF($G3251="In-Conversion","GOTS_in_conversion",(IF($G3251="Sustainably Sourced","Sustainably_sourced",""))))))))))),IF($G3251="Organic","Organic",(IF($G3251="Responsible","Responsible",(IF($G3251="No Attribute (Conventional)","No_Attribute_Conventional",(IF($G3251="Recycled Pre/Post-Consumer","Recycled_Pre_Post_Consumer",(IF($G3251="In-Conversion","In_Conversion",(IF($G3251="Recycled Pre-Consumer","Recycled_Pre_Consumer",(IF($G3251="Recycled Post-Consumer","Recycled_Post_Consumer",(IF($G3251="Sustainably Sourced","Sustainably_sourced","")))))))))))))))),"")</f>
        <v/>
      </c>
      <c r="AE3251" s="13" t="e" cm="1">
        <f t="array" aca="1" ref="AE3251" ca="1">IF(INDIRECT("$F"&amp;$S3251)="","",IF(LEFT(INDIRECT("$F"&amp;$S3251),3)="GRS","GRS_RCS_RM",IF((LEFT(INDIRECT("$F"&amp;$S3251),3))="RCS","GRS_RCS_RM",IF(INDIRECT("$F"&amp;$S3251)="OCS (No Label)","OCS_Conversion_RM",IF(LEFT(INDIRECT("$F"&amp;$S3251),3)="OCS","OCS_RM",IF(RIGHT(INDIRECT("$F"&amp;$S3251),10)="conversion","GOTS_RM_conversion",IF((LEFT(INDIRECT("$F"&amp;$S3251),4))="GOTS","GOTS_RM","Responsible_RM")))))))</f>
        <v>#REF!</v>
      </c>
      <c r="AF3251" s="13" t="str" cm="1">
        <f t="array" aca="1" ref="AF3251" ca="1">IF($S3251="","",INDIRECT("$Z"&amp;$S3251))</f>
        <v/>
      </c>
      <c r="AG3251" s="155"/>
      <c r="AH3251" s="13" t="str" cm="1">
        <f t="array" aca="1" ref="AH3251" ca="1">IFERROR(INDIRECT("$ag"&amp;S3251),"")</f>
        <v/>
      </c>
      <c r="AI3251" s="13" t="e" cm="1">
        <f t="array" aca="1" ref="AI3251" ca="1">INDIRECT("O"&amp;S3250)</f>
        <v>#REF!</v>
      </c>
      <c r="AJ3251" s="13" t="str">
        <f>IF($I3251="","",INDEX('Raw Material'!$A$1:$J$75,MATCH(I3251,'Raw Material'!$A$1:$A$75,0),(MATCH(G3251,'Raw Material'!$A$1:$J$1,0))))</f>
        <v/>
      </c>
      <c r="AK3251" s="13" t="str">
        <f t="shared" ref="AK3251:AK3314" si="1503">$U$17&amp;"RM"</f>
        <v>YANLIŞRM</v>
      </c>
      <c r="AL3251" s="153" t="str">
        <f t="shared" ref="AL3251:AL3314" si="1504">IF($G3251="Organic","Organic",IF($G3251="No Attribute (Conventional)","No_Attribute_Conventional",IF($G3251="Recycled pre-consumer","Recycled_pre_consumer",IF($G3251="Recycled post-consumer","Recycled_post_consumer",IF($G3251="Responsible","Responsible",IF($G3251="Sustainably sourced","Sustainable_sourced",IF($G3251="ın-conversion","In_conversion","")))))))</f>
        <v/>
      </c>
    </row>
    <row r="3252" spans="1:38" ht="16.5" customHeight="1">
      <c r="A3252" s="162"/>
      <c r="B3252" s="168"/>
      <c r="C3252" s="169"/>
      <c r="D3252" s="156"/>
      <c r="E3252" s="156"/>
      <c r="F3252" s="175"/>
      <c r="G3252" s="181"/>
      <c r="H3252" s="182"/>
      <c r="I3252" s="182"/>
      <c r="J3252" s="182"/>
      <c r="K3252" s="32"/>
      <c r="L3252" s="179"/>
      <c r="M3252" s="179"/>
      <c r="N3252" s="81"/>
      <c r="O3252" s="185"/>
      <c r="P3252" s="103"/>
      <c r="Q3252" s="84" t="str">
        <f t="shared" si="1476"/>
        <v/>
      </c>
      <c r="R3252" s="159"/>
      <c r="S3252" s="28" t="str" cm="1">
        <f t="array" aca="1" ref="S3252" ca="1">IF(INDIRECT("A"&amp;114+$U3252)&lt;&gt;"",114+$U3252,"")</f>
        <v/>
      </c>
      <c r="T3252" s="28" t="str">
        <f t="shared" ca="1" si="1477"/>
        <v>$B</v>
      </c>
      <c r="U3252" s="29">
        <f t="shared" si="1483"/>
        <v>3132</v>
      </c>
      <c r="V3252" s="29">
        <v>261.50000000002098</v>
      </c>
      <c r="W3252" s="29">
        <f t="shared" si="1484"/>
        <v>261</v>
      </c>
      <c r="X3252" s="41" t="str" cm="1">
        <f t="array" aca="1" ref="X3252" ca="1">IFERROR(INDEX('PC&amp;PD'!$A$1:$AP$15,ROW('PC&amp;PD'!$A$15),MATCH(INDIRECT(T3252),'PC&amp;PD'!$A$1:$AP$1,0)),"")</f>
        <v/>
      </c>
      <c r="Z3252" s="155"/>
      <c r="AA3252" s="13" t="str">
        <f t="shared" si="1502"/>
        <v/>
      </c>
      <c r="AB3252" s="155"/>
      <c r="AC3252" s="13" t="str">
        <f t="shared" ca="1" si="1478"/>
        <v>$AB</v>
      </c>
      <c r="AD3252" s="13" t="str" cm="1">
        <f t="array" aca="1" ref="AD3252" ca="1">IFERROR(IF((LEFT(INDIRECT("$F"&amp;$S3252),4))="GOTS",IF($G3252="Organic","GOTS_Organic_raw",(IF($G3252="Responsible","GOTS_Responsible",(IF($G3252="No Attribute (Conventional)","GOTS_conventional",(IF($G3252="Recycled Pre/Post-Consumer","GOTS_pre_post",(IF($G3252="In-Conversion","GOTS_in_conversion",(IF($G3252="Sustainably Sourced","Sustainably_sourced",""))))))))))),IF($G3252="Organic","Organic",(IF($G3252="Responsible","Responsible",(IF($G3252="No Attribute (Conventional)","No_Attribute_Conventional",(IF($G3252="Recycled Pre/Post-Consumer","Recycled_Pre_Post_Consumer",(IF($G3252="In-Conversion","In_Conversion",(IF($G3252="Recycled Pre-Consumer","Recycled_Pre_Consumer",(IF($G3252="Recycled Post-Consumer","Recycled_Post_Consumer",(IF($G3252="Sustainably Sourced","Sustainably_sourced","")))))))))))))))),"")</f>
        <v/>
      </c>
      <c r="AE3252" s="13" t="e" cm="1">
        <f t="array" aca="1" ref="AE3252" ca="1">IF(INDIRECT("$F"&amp;$S3252)="","",IF(LEFT(INDIRECT("$F"&amp;$S3252),3)="GRS","GRS_RCS_RM",IF((LEFT(INDIRECT("$F"&amp;$S3252),3))="RCS","GRS_RCS_RM",IF(INDIRECT("$F"&amp;$S3252)="OCS (No Label)","OCS_Conversion_RM",IF(LEFT(INDIRECT("$F"&amp;$S3252),3)="OCS","OCS_RM",IF(RIGHT(INDIRECT("$F"&amp;$S3252),10)="conversion","GOTS_RM_conversion",IF((LEFT(INDIRECT("$F"&amp;$S3252),4))="GOTS","GOTS_RM","Responsible_RM")))))))</f>
        <v>#REF!</v>
      </c>
      <c r="AF3252" s="13" t="str" cm="1">
        <f t="array" aca="1" ref="AF3252" ca="1">IF($S3252="","",INDIRECT("$Z"&amp;$S3252))</f>
        <v/>
      </c>
      <c r="AG3252" s="155"/>
      <c r="AH3252" s="13" t="str" cm="1">
        <f t="array" aca="1" ref="AH3252" ca="1">IFERROR(INDIRECT("$ag"&amp;S3252),"")</f>
        <v/>
      </c>
      <c r="AI3252" s="13" t="e" cm="1">
        <f t="array" aca="1" ref="AI3252" ca="1">INDIRECT("O"&amp;S3251)</f>
        <v>#REF!</v>
      </c>
      <c r="AJ3252" s="13" t="str">
        <f>IF($I3252="","",INDEX('Raw Material'!$A$1:$J$75,MATCH(I3252,'Raw Material'!$A$1:$A$75,0),(MATCH(G3252,'Raw Material'!$A$1:$J$1,0))))</f>
        <v/>
      </c>
      <c r="AK3252" s="13" t="str">
        <f t="shared" si="1503"/>
        <v>YANLIŞRM</v>
      </c>
      <c r="AL3252" s="153" t="str">
        <f t="shared" si="1504"/>
        <v/>
      </c>
    </row>
    <row r="3253" spans="1:38" ht="16.5" customHeight="1">
      <c r="A3253" s="162"/>
      <c r="B3253" s="168"/>
      <c r="C3253" s="169"/>
      <c r="D3253" s="156"/>
      <c r="E3253" s="156"/>
      <c r="F3253" s="175"/>
      <c r="G3253" s="181"/>
      <c r="H3253" s="182"/>
      <c r="I3253" s="182"/>
      <c r="J3253" s="182"/>
      <c r="K3253" s="32"/>
      <c r="L3253" s="179"/>
      <c r="M3253" s="179"/>
      <c r="N3253" s="81"/>
      <c r="O3253" s="185"/>
      <c r="P3253" s="103"/>
      <c r="Q3253" s="84" t="str">
        <f t="shared" ref="Q3253:Q3316" si="1505">IF(OR($G3253="",$I3253="",$K3253="",$AJ3253="–"),"",CONCATENATE($K3253," ",$AA3253," ",$I3253," (",$AJ3253,") + "))</f>
        <v/>
      </c>
      <c r="R3253" s="159"/>
      <c r="S3253" s="28" t="str" cm="1">
        <f t="array" aca="1" ref="S3253" ca="1">IF(INDIRECT("A"&amp;114+$U3253)&lt;&gt;"",114+$U3253,"")</f>
        <v/>
      </c>
      <c r="T3253" s="28" t="str">
        <f t="shared" ref="T3253:T3316" ca="1" si="1506">"$B"&amp;S3253</f>
        <v>$B</v>
      </c>
      <c r="U3253" s="29">
        <f t="shared" si="1483"/>
        <v>3132</v>
      </c>
      <c r="V3253" s="29">
        <v>261.58333333335401</v>
      </c>
      <c r="W3253" s="29">
        <f t="shared" si="1484"/>
        <v>261</v>
      </c>
      <c r="X3253" s="41" t="str" cm="1">
        <f t="array" aca="1" ref="X3253" ca="1">IFERROR(INDEX('PC&amp;PD'!$A$1:$AP$15,ROW('PC&amp;PD'!$A$15),MATCH(INDIRECT(T3253),'PC&amp;PD'!$A$1:$AP$1,0)),"")</f>
        <v/>
      </c>
      <c r="Z3253" s="155"/>
      <c r="AA3253" s="13" t="str">
        <f t="shared" si="1502"/>
        <v/>
      </c>
      <c r="AB3253" s="155"/>
      <c r="AC3253" s="13" t="str">
        <f t="shared" ref="AC3253:AC3316" ca="1" si="1507">"$AB"&amp;S3253</f>
        <v>$AB</v>
      </c>
      <c r="AD3253" s="13" t="str" cm="1">
        <f t="array" aca="1" ref="AD3253" ca="1">IFERROR(IF((LEFT(INDIRECT("$F"&amp;$S3253),4))="GOTS",IF($G3253="Organic","GOTS_Organic_raw",(IF($G3253="Responsible","GOTS_Responsible",(IF($G3253="No Attribute (Conventional)","GOTS_conventional",(IF($G3253="Recycled Pre/Post-Consumer","GOTS_pre_post",(IF($G3253="In-Conversion","GOTS_in_conversion",(IF($G3253="Sustainably Sourced","Sustainably_sourced",""))))))))))),IF($G3253="Organic","Organic",(IF($G3253="Responsible","Responsible",(IF($G3253="No Attribute (Conventional)","No_Attribute_Conventional",(IF($G3253="Recycled Pre/Post-Consumer","Recycled_Pre_Post_Consumer",(IF($G3253="In-Conversion","In_Conversion",(IF($G3253="Recycled Pre-Consumer","Recycled_Pre_Consumer",(IF($G3253="Recycled Post-Consumer","Recycled_Post_Consumer",(IF($G3253="Sustainably Sourced","Sustainably_sourced","")))))))))))))))),"")</f>
        <v/>
      </c>
      <c r="AE3253" s="13" t="e" cm="1">
        <f t="array" aca="1" ref="AE3253" ca="1">IF(INDIRECT("$F"&amp;$S3253)="","",IF(LEFT(INDIRECT("$F"&amp;$S3253),3)="GRS","GRS_RCS_RM",IF((LEFT(INDIRECT("$F"&amp;$S3253),3))="RCS","GRS_RCS_RM",IF(INDIRECT("$F"&amp;$S3253)="OCS (No Label)","OCS_Conversion_RM",IF(LEFT(INDIRECT("$F"&amp;$S3253),3)="OCS","OCS_RM",IF(RIGHT(INDIRECT("$F"&amp;$S3253),10)="conversion","GOTS_RM_conversion",IF((LEFT(INDIRECT("$F"&amp;$S3253),4))="GOTS","GOTS_RM","Responsible_RM")))))))</f>
        <v>#REF!</v>
      </c>
      <c r="AF3253" s="13" t="str" cm="1">
        <f t="array" aca="1" ref="AF3253" ca="1">IF($S3253="","",INDIRECT("$Z"&amp;$S3253))</f>
        <v/>
      </c>
      <c r="AG3253" s="155"/>
      <c r="AH3253" s="13" t="str" cm="1">
        <f t="array" aca="1" ref="AH3253" ca="1">IFERROR(INDIRECT("$ag"&amp;S3253),"")</f>
        <v/>
      </c>
      <c r="AI3253" s="13" t="e" cm="1">
        <f t="array" aca="1" ref="AI3253" ca="1">INDIRECT("O"&amp;S3252)</f>
        <v>#REF!</v>
      </c>
      <c r="AJ3253" s="13" t="str">
        <f>IF($I3253="","",INDEX('Raw Material'!$A$1:$J$75,MATCH(I3253,'Raw Material'!$A$1:$A$75,0),(MATCH(G3253,'Raw Material'!$A$1:$J$1,0))))</f>
        <v/>
      </c>
      <c r="AK3253" s="13" t="str">
        <f t="shared" si="1503"/>
        <v>YANLIŞRM</v>
      </c>
      <c r="AL3253" s="153" t="str">
        <f t="shared" si="1504"/>
        <v/>
      </c>
    </row>
    <row r="3254" spans="1:38" ht="16.5" customHeight="1">
      <c r="A3254" s="162"/>
      <c r="B3254" s="168"/>
      <c r="C3254" s="169"/>
      <c r="D3254" s="156"/>
      <c r="E3254" s="156"/>
      <c r="F3254" s="175"/>
      <c r="G3254" s="181"/>
      <c r="H3254" s="182"/>
      <c r="I3254" s="182"/>
      <c r="J3254" s="182"/>
      <c r="K3254" s="32"/>
      <c r="L3254" s="179"/>
      <c r="M3254" s="179"/>
      <c r="N3254" s="81"/>
      <c r="O3254" s="185"/>
      <c r="P3254" s="103"/>
      <c r="Q3254" s="84" t="str">
        <f t="shared" si="1505"/>
        <v/>
      </c>
      <c r="R3254" s="159"/>
      <c r="S3254" s="28" t="str" cm="1">
        <f t="array" aca="1" ref="S3254" ca="1">IF(INDIRECT("A"&amp;114+$U3254)&lt;&gt;"",114+$U3254,"")</f>
        <v/>
      </c>
      <c r="T3254" s="28" t="str">
        <f t="shared" ca="1" si="1506"/>
        <v>$B</v>
      </c>
      <c r="U3254" s="29">
        <f t="shared" si="1483"/>
        <v>3132</v>
      </c>
      <c r="V3254" s="29">
        <v>261.66666666668698</v>
      </c>
      <c r="W3254" s="29">
        <f t="shared" si="1484"/>
        <v>261</v>
      </c>
      <c r="X3254" s="41" t="str" cm="1">
        <f t="array" aca="1" ref="X3254" ca="1">IFERROR(INDEX('PC&amp;PD'!$A$1:$AP$15,ROW('PC&amp;PD'!$A$15),MATCH(INDIRECT(T3254),'PC&amp;PD'!$A$1:$AP$1,0)),"")</f>
        <v/>
      </c>
      <c r="Z3254" s="155"/>
      <c r="AA3254" s="13" t="str">
        <f t="shared" si="1502"/>
        <v/>
      </c>
      <c r="AB3254" s="155"/>
      <c r="AC3254" s="13" t="str">
        <f t="shared" ca="1" si="1507"/>
        <v>$AB</v>
      </c>
      <c r="AD3254" s="13" t="str" cm="1">
        <f t="array" aca="1" ref="AD3254" ca="1">IFERROR(IF((LEFT(INDIRECT("$F"&amp;$S3254),4))="GOTS",IF($G3254="Organic","GOTS_Organic_raw",(IF($G3254="Responsible","GOTS_Responsible",(IF($G3254="No Attribute (Conventional)","GOTS_conventional",(IF($G3254="Recycled Pre/Post-Consumer","GOTS_pre_post",(IF($G3254="In-Conversion","GOTS_in_conversion",(IF($G3254="Sustainably Sourced","Sustainably_sourced",""))))))))))),IF($G3254="Organic","Organic",(IF($G3254="Responsible","Responsible",(IF($G3254="No Attribute (Conventional)","No_Attribute_Conventional",(IF($G3254="Recycled Pre/Post-Consumer","Recycled_Pre_Post_Consumer",(IF($G3254="In-Conversion","In_Conversion",(IF($G3254="Recycled Pre-Consumer","Recycled_Pre_Consumer",(IF($G3254="Recycled Post-Consumer","Recycled_Post_Consumer",(IF($G3254="Sustainably Sourced","Sustainably_sourced","")))))))))))))))),"")</f>
        <v/>
      </c>
      <c r="AE3254" s="13" t="e" cm="1">
        <f t="array" aca="1" ref="AE3254" ca="1">IF(INDIRECT("$F"&amp;$S3254)="","",IF(LEFT(INDIRECT("$F"&amp;$S3254),3)="GRS","GRS_RCS_RM",IF((LEFT(INDIRECT("$F"&amp;$S3254),3))="RCS","GRS_RCS_RM",IF(INDIRECT("$F"&amp;$S3254)="OCS (No Label)","OCS_Conversion_RM",IF(LEFT(INDIRECT("$F"&amp;$S3254),3)="OCS","OCS_RM",IF(RIGHT(INDIRECT("$F"&amp;$S3254),10)="conversion","GOTS_RM_conversion",IF((LEFT(INDIRECT("$F"&amp;$S3254),4))="GOTS","GOTS_RM","Responsible_RM")))))))</f>
        <v>#REF!</v>
      </c>
      <c r="AF3254" s="13" t="str" cm="1">
        <f t="array" aca="1" ref="AF3254" ca="1">IF($S3254="","",INDIRECT("$Z"&amp;$S3254))</f>
        <v/>
      </c>
      <c r="AG3254" s="155"/>
      <c r="AH3254" s="13" t="str" cm="1">
        <f t="array" aca="1" ref="AH3254" ca="1">IFERROR(INDIRECT("$ag"&amp;S3254),"")</f>
        <v/>
      </c>
      <c r="AI3254" s="13" t="e" cm="1">
        <f t="array" aca="1" ref="AI3254" ca="1">INDIRECT("O"&amp;S3253)</f>
        <v>#REF!</v>
      </c>
      <c r="AJ3254" s="13" t="str">
        <f>IF($I3254="","",INDEX('Raw Material'!$A$1:$J$75,MATCH(I3254,'Raw Material'!$A$1:$A$75,0),(MATCH(G3254,'Raw Material'!$A$1:$J$1,0))))</f>
        <v/>
      </c>
      <c r="AK3254" s="13" t="str">
        <f t="shared" si="1503"/>
        <v>YANLIŞRM</v>
      </c>
      <c r="AL3254" s="153" t="str">
        <f t="shared" si="1504"/>
        <v/>
      </c>
    </row>
    <row r="3255" spans="1:38" ht="16.5" customHeight="1">
      <c r="A3255" s="162"/>
      <c r="B3255" s="168"/>
      <c r="C3255" s="169"/>
      <c r="D3255" s="156"/>
      <c r="E3255" s="156"/>
      <c r="F3255" s="175"/>
      <c r="G3255" s="181"/>
      <c r="H3255" s="182"/>
      <c r="I3255" s="182"/>
      <c r="J3255" s="182"/>
      <c r="K3255" s="32"/>
      <c r="L3255" s="179"/>
      <c r="M3255" s="179"/>
      <c r="N3255" s="81"/>
      <c r="O3255" s="185"/>
      <c r="P3255" s="103"/>
      <c r="Q3255" s="84" t="str">
        <f t="shared" si="1505"/>
        <v/>
      </c>
      <c r="R3255" s="159"/>
      <c r="S3255" s="28" t="str" cm="1">
        <f t="array" aca="1" ref="S3255" ca="1">IF(INDIRECT("A"&amp;114+$U3255)&lt;&gt;"",114+$U3255,"")</f>
        <v/>
      </c>
      <c r="T3255" s="28" t="str">
        <f t="shared" ca="1" si="1506"/>
        <v>$B</v>
      </c>
      <c r="U3255" s="29">
        <f t="shared" si="1483"/>
        <v>3132</v>
      </c>
      <c r="V3255" s="29">
        <v>261.75000000002098</v>
      </c>
      <c r="W3255" s="29">
        <f t="shared" si="1484"/>
        <v>261</v>
      </c>
      <c r="X3255" s="41" t="str" cm="1">
        <f t="array" aca="1" ref="X3255" ca="1">IFERROR(INDEX('PC&amp;PD'!$A$1:$AP$15,ROW('PC&amp;PD'!$A$15),MATCH(INDIRECT(T3255),'PC&amp;PD'!$A$1:$AP$1,0)),"")</f>
        <v/>
      </c>
      <c r="Z3255" s="155"/>
      <c r="AA3255" s="13" t="str">
        <f t="shared" si="1502"/>
        <v/>
      </c>
      <c r="AB3255" s="155"/>
      <c r="AC3255" s="13" t="str">
        <f t="shared" ca="1" si="1507"/>
        <v>$AB</v>
      </c>
      <c r="AD3255" s="13" t="str" cm="1">
        <f t="array" aca="1" ref="AD3255" ca="1">IFERROR(IF((LEFT(INDIRECT("$F"&amp;$S3255),4))="GOTS",IF($G3255="Organic","GOTS_Organic_raw",(IF($G3255="Responsible","GOTS_Responsible",(IF($G3255="No Attribute (Conventional)","GOTS_conventional",(IF($G3255="Recycled Pre/Post-Consumer","GOTS_pre_post",(IF($G3255="In-Conversion","GOTS_in_conversion",(IF($G3255="Sustainably Sourced","Sustainably_sourced",""))))))))))),IF($G3255="Organic","Organic",(IF($G3255="Responsible","Responsible",(IF($G3255="No Attribute (Conventional)","No_Attribute_Conventional",(IF($G3255="Recycled Pre/Post-Consumer","Recycled_Pre_Post_Consumer",(IF($G3255="In-Conversion","In_Conversion",(IF($G3255="Recycled Pre-Consumer","Recycled_Pre_Consumer",(IF($G3255="Recycled Post-Consumer","Recycled_Post_Consumer",(IF($G3255="Sustainably Sourced","Sustainably_sourced","")))))))))))))))),"")</f>
        <v/>
      </c>
      <c r="AE3255" s="13" t="e" cm="1">
        <f t="array" aca="1" ref="AE3255" ca="1">IF(INDIRECT("$F"&amp;$S3255)="","",IF(LEFT(INDIRECT("$F"&amp;$S3255),3)="GRS","GRS_RCS_RM",IF((LEFT(INDIRECT("$F"&amp;$S3255),3))="RCS","GRS_RCS_RM",IF(INDIRECT("$F"&amp;$S3255)="OCS (No Label)","OCS_Conversion_RM",IF(LEFT(INDIRECT("$F"&amp;$S3255),3)="OCS","OCS_RM",IF(RIGHT(INDIRECT("$F"&amp;$S3255),10)="conversion","GOTS_RM_conversion",IF((LEFT(INDIRECT("$F"&amp;$S3255),4))="GOTS","GOTS_RM","Responsible_RM")))))))</f>
        <v>#REF!</v>
      </c>
      <c r="AF3255" s="13" t="str" cm="1">
        <f t="array" aca="1" ref="AF3255" ca="1">IF($S3255="","",INDIRECT("$Z"&amp;$S3255))</f>
        <v/>
      </c>
      <c r="AG3255" s="155"/>
      <c r="AH3255" s="13" t="str" cm="1">
        <f t="array" aca="1" ref="AH3255" ca="1">IFERROR(INDIRECT("$ag"&amp;S3255),"")</f>
        <v/>
      </c>
      <c r="AI3255" s="13" t="e" cm="1">
        <f t="array" aca="1" ref="AI3255" ca="1">INDIRECT("O"&amp;S3254)</f>
        <v>#REF!</v>
      </c>
      <c r="AJ3255" s="13" t="str">
        <f>IF($I3255="","",INDEX('Raw Material'!$A$1:$J$75,MATCH(I3255,'Raw Material'!$A$1:$A$75,0),(MATCH(G3255,'Raw Material'!$A$1:$J$1,0))))</f>
        <v/>
      </c>
      <c r="AK3255" s="13" t="str">
        <f t="shared" si="1503"/>
        <v>YANLIŞRM</v>
      </c>
      <c r="AL3255" s="153" t="str">
        <f t="shared" si="1504"/>
        <v/>
      </c>
    </row>
    <row r="3256" spans="1:38" ht="16.5" customHeight="1">
      <c r="A3256" s="162"/>
      <c r="B3256" s="168"/>
      <c r="C3256" s="169"/>
      <c r="D3256" s="156"/>
      <c r="E3256" s="156"/>
      <c r="F3256" s="175"/>
      <c r="G3256" s="181"/>
      <c r="H3256" s="182"/>
      <c r="I3256" s="182"/>
      <c r="J3256" s="182"/>
      <c r="K3256" s="32"/>
      <c r="L3256" s="179"/>
      <c r="M3256" s="179"/>
      <c r="N3256" s="81"/>
      <c r="O3256" s="185"/>
      <c r="P3256" s="103"/>
      <c r="Q3256" s="84" t="str">
        <f t="shared" si="1505"/>
        <v/>
      </c>
      <c r="R3256" s="159"/>
      <c r="S3256" s="28" t="str" cm="1">
        <f t="array" aca="1" ref="S3256" ca="1">IF(INDIRECT("A"&amp;114+$U3256)&lt;&gt;"",114+$U3256,"")</f>
        <v/>
      </c>
      <c r="T3256" s="28" t="str">
        <f t="shared" ca="1" si="1506"/>
        <v>$B</v>
      </c>
      <c r="U3256" s="29">
        <f t="shared" si="1483"/>
        <v>3132</v>
      </c>
      <c r="V3256" s="29">
        <v>261.83333333335401</v>
      </c>
      <c r="W3256" s="29">
        <f t="shared" si="1484"/>
        <v>261</v>
      </c>
      <c r="X3256" s="41" t="str" cm="1">
        <f t="array" aca="1" ref="X3256" ca="1">IFERROR(INDEX('PC&amp;PD'!$A$1:$AP$15,ROW('PC&amp;PD'!$A$15),MATCH(INDIRECT(T3256),'PC&amp;PD'!$A$1:$AP$1,0)),"")</f>
        <v/>
      </c>
      <c r="Z3256" s="155"/>
      <c r="AA3256" s="13" t="str">
        <f t="shared" si="1502"/>
        <v/>
      </c>
      <c r="AB3256" s="155"/>
      <c r="AC3256" s="13" t="str">
        <f t="shared" ca="1" si="1507"/>
        <v>$AB</v>
      </c>
      <c r="AD3256" s="13" t="str" cm="1">
        <f t="array" aca="1" ref="AD3256" ca="1">IFERROR(IF((LEFT(INDIRECT("$F"&amp;$S3256),4))="GOTS",IF($G3256="Organic","GOTS_Organic_raw",(IF($G3256="Responsible","GOTS_Responsible",(IF($G3256="No Attribute (Conventional)","GOTS_conventional",(IF($G3256="Recycled Pre/Post-Consumer","GOTS_pre_post",(IF($G3256="In-Conversion","GOTS_in_conversion",(IF($G3256="Sustainably Sourced","Sustainably_sourced",""))))))))))),IF($G3256="Organic","Organic",(IF($G3256="Responsible","Responsible",(IF($G3256="No Attribute (Conventional)","No_Attribute_Conventional",(IF($G3256="Recycled Pre/Post-Consumer","Recycled_Pre_Post_Consumer",(IF($G3256="In-Conversion","In_Conversion",(IF($G3256="Recycled Pre-Consumer","Recycled_Pre_Consumer",(IF($G3256="Recycled Post-Consumer","Recycled_Post_Consumer",(IF($G3256="Sustainably Sourced","Sustainably_sourced","")))))))))))))))),"")</f>
        <v/>
      </c>
      <c r="AE3256" s="13" t="e" cm="1">
        <f t="array" aca="1" ref="AE3256" ca="1">IF(INDIRECT("$F"&amp;$S3256)="","",IF(LEFT(INDIRECT("$F"&amp;$S3256),3)="GRS","GRS_RCS_RM",IF((LEFT(INDIRECT("$F"&amp;$S3256),3))="RCS","GRS_RCS_RM",IF(INDIRECT("$F"&amp;$S3256)="OCS (No Label)","OCS_Conversion_RM",IF(LEFT(INDIRECT("$F"&amp;$S3256),3)="OCS","OCS_RM",IF(RIGHT(INDIRECT("$F"&amp;$S3256),10)="conversion","GOTS_RM_conversion",IF((LEFT(INDIRECT("$F"&amp;$S3256),4))="GOTS","GOTS_RM","Responsible_RM")))))))</f>
        <v>#REF!</v>
      </c>
      <c r="AF3256" s="13" t="str" cm="1">
        <f t="array" aca="1" ref="AF3256" ca="1">IF($S3256="","",INDIRECT("$Z"&amp;$S3256))</f>
        <v/>
      </c>
      <c r="AG3256" s="155"/>
      <c r="AH3256" s="13" t="str" cm="1">
        <f t="array" aca="1" ref="AH3256" ca="1">IFERROR(INDIRECT("$ag"&amp;S3256),"")</f>
        <v/>
      </c>
      <c r="AI3256" s="13" t="e" cm="1">
        <f t="array" aca="1" ref="AI3256" ca="1">INDIRECT("O"&amp;S3255)</f>
        <v>#REF!</v>
      </c>
      <c r="AJ3256" s="13" t="str">
        <f>IF($I3256="","",INDEX('Raw Material'!$A$1:$J$75,MATCH(I3256,'Raw Material'!$A$1:$A$75,0),(MATCH(G3256,'Raw Material'!$A$1:$J$1,0))))</f>
        <v/>
      </c>
      <c r="AK3256" s="13" t="str">
        <f t="shared" si="1503"/>
        <v>YANLIŞRM</v>
      </c>
      <c r="AL3256" s="153" t="str">
        <f t="shared" si="1504"/>
        <v/>
      </c>
    </row>
    <row r="3257" spans="1:38" ht="16.5" customHeight="1" thickBot="1">
      <c r="A3257" s="163"/>
      <c r="B3257" s="170"/>
      <c r="C3257" s="171"/>
      <c r="D3257" s="156"/>
      <c r="E3257" s="156"/>
      <c r="F3257" s="176"/>
      <c r="G3257" s="157"/>
      <c r="H3257" s="158"/>
      <c r="I3257" s="158"/>
      <c r="J3257" s="158"/>
      <c r="K3257" s="33"/>
      <c r="L3257" s="180"/>
      <c r="M3257" s="180"/>
      <c r="N3257" s="82"/>
      <c r="O3257" s="186"/>
      <c r="P3257" s="103"/>
      <c r="Q3257" s="84" t="str">
        <f t="shared" si="1505"/>
        <v/>
      </c>
      <c r="R3257" s="159"/>
      <c r="S3257" s="28" t="str" cm="1">
        <f t="array" aca="1" ref="S3257" ca="1">IF(INDIRECT("A"&amp;114+$U3257)&lt;&gt;"",114+$U3257,"")</f>
        <v/>
      </c>
      <c r="T3257" s="28" t="str">
        <f t="shared" ca="1" si="1506"/>
        <v>$B</v>
      </c>
      <c r="U3257" s="29">
        <f t="shared" si="1483"/>
        <v>3132</v>
      </c>
      <c r="V3257" s="29">
        <v>261.91666666668698</v>
      </c>
      <c r="W3257" s="29">
        <f t="shared" si="1484"/>
        <v>261</v>
      </c>
      <c r="X3257" s="41" t="str" cm="1">
        <f t="array" aca="1" ref="X3257" ca="1">IFERROR(INDEX('PC&amp;PD'!$A$1:$AP$15,ROW('PC&amp;PD'!$A$15),MATCH(INDIRECT(T3257),'PC&amp;PD'!$A$1:$AP$1,0)),"")</f>
        <v/>
      </c>
      <c r="Z3257" s="155"/>
      <c r="AA3257" s="13" t="str">
        <f t="shared" si="1502"/>
        <v/>
      </c>
      <c r="AB3257" s="155"/>
      <c r="AC3257" s="13" t="str">
        <f t="shared" ca="1" si="1507"/>
        <v>$AB</v>
      </c>
      <c r="AD3257" s="13" t="str" cm="1">
        <f t="array" aca="1" ref="AD3257" ca="1">IFERROR(IF((LEFT(INDIRECT("$F"&amp;$S3257),4))="GOTS",IF($G3257="Organic","GOTS_Organic_raw",(IF($G3257="Responsible","GOTS_Responsible",(IF($G3257="No Attribute (Conventional)","GOTS_conventional",(IF($G3257="Recycled Pre/Post-Consumer","GOTS_pre_post",(IF($G3257="In-Conversion","GOTS_in_conversion",(IF($G3257="Sustainably Sourced","Sustainably_sourced",""))))))))))),IF($G3257="Organic","Organic",(IF($G3257="Responsible","Responsible",(IF($G3257="No Attribute (Conventional)","No_Attribute_Conventional",(IF($G3257="Recycled Pre/Post-Consumer","Recycled_Pre_Post_Consumer",(IF($G3257="In-Conversion","In_Conversion",(IF($G3257="Recycled Pre-Consumer","Recycled_Pre_Consumer",(IF($G3257="Recycled Post-Consumer","Recycled_Post_Consumer",(IF($G3257="Sustainably Sourced","Sustainably_sourced","")))))))))))))))),"")</f>
        <v/>
      </c>
      <c r="AE3257" s="13" t="e" cm="1">
        <f t="array" aca="1" ref="AE3257" ca="1">IF(INDIRECT("$F"&amp;$S3257)="","",IF(LEFT(INDIRECT("$F"&amp;$S3257),3)="GRS","GRS_RCS_RM",IF((LEFT(INDIRECT("$F"&amp;$S3257),3))="RCS","GRS_RCS_RM",IF(INDIRECT("$F"&amp;$S3257)="OCS (No Label)","OCS_Conversion_RM",IF(LEFT(INDIRECT("$F"&amp;$S3257),3)="OCS","OCS_RM",IF(RIGHT(INDIRECT("$F"&amp;$S3257),10)="conversion","GOTS_RM_conversion",IF((LEFT(INDIRECT("$F"&amp;$S3257),4))="GOTS","GOTS_RM","Responsible_RM")))))))</f>
        <v>#REF!</v>
      </c>
      <c r="AF3257" s="13" t="str" cm="1">
        <f t="array" aca="1" ref="AF3257" ca="1">IF($S3257="","",INDIRECT("$Z"&amp;$S3257))</f>
        <v/>
      </c>
      <c r="AG3257" s="155"/>
      <c r="AH3257" s="13" t="str" cm="1">
        <f t="array" aca="1" ref="AH3257" ca="1">IFERROR(INDIRECT("$ag"&amp;S3257),"")</f>
        <v/>
      </c>
      <c r="AI3257" s="13" t="e" cm="1">
        <f t="array" aca="1" ref="AI3257" ca="1">INDIRECT("O"&amp;S3256)</f>
        <v>#REF!</v>
      </c>
      <c r="AJ3257" s="13" t="str">
        <f>IF($I3257="","",INDEX('Raw Material'!$A$1:$J$75,MATCH(I3257,'Raw Material'!$A$1:$A$75,0),(MATCH(G3257,'Raw Material'!$A$1:$J$1,0))))</f>
        <v/>
      </c>
      <c r="AK3257" s="13" t="str">
        <f t="shared" si="1503"/>
        <v>YANLIŞRM</v>
      </c>
      <c r="AL3257" s="153" t="str">
        <f t="shared" si="1504"/>
        <v/>
      </c>
    </row>
    <row r="3258" spans="1:38" ht="16.5" customHeight="1">
      <c r="A3258" s="160" t="str">
        <f>IF(B3258="","",COUNTA($B$114:$B3258))</f>
        <v/>
      </c>
      <c r="B3258" s="164"/>
      <c r="C3258" s="165"/>
      <c r="D3258" s="183"/>
      <c r="E3258" s="183"/>
      <c r="F3258" s="172"/>
      <c r="G3258" s="212"/>
      <c r="H3258" s="206"/>
      <c r="I3258" s="206"/>
      <c r="J3258" s="206"/>
      <c r="K3258" s="31"/>
      <c r="L3258" s="177" t="str">
        <f t="shared" ref="L3258" si="1508">IF(R3258="","",LEFT(R3258,LEN(R3258)-2))</f>
        <v/>
      </c>
      <c r="M3258" s="177"/>
      <c r="N3258" s="80"/>
      <c r="O3258" s="184"/>
      <c r="P3258" s="103"/>
      <c r="Q3258" s="84" t="str">
        <f t="shared" si="1505"/>
        <v/>
      </c>
      <c r="R3258" s="159" t="str">
        <f t="shared" ref="R3258" si="1509">CONCATENATE($Q3258,Q3259,Q3260,Q3261,Q3262,Q3263,$Q3264,$Q3265,$Q3266,$Q3267,Q3268,Q3269)</f>
        <v/>
      </c>
      <c r="S3258" s="28" t="str" cm="1">
        <f t="array" aca="1" ref="S3258" ca="1">IF(INDIRECT("A"&amp;114+$U3258)&lt;&gt;"",114+$U3258,"")</f>
        <v/>
      </c>
      <c r="T3258" s="28" t="str">
        <f t="shared" ca="1" si="1506"/>
        <v>$B</v>
      </c>
      <c r="U3258" s="29">
        <f t="shared" si="1483"/>
        <v>3144</v>
      </c>
      <c r="V3258" s="29">
        <v>262.00000000002098</v>
      </c>
      <c r="W3258" s="29">
        <f t="shared" si="1484"/>
        <v>262</v>
      </c>
      <c r="X3258" s="41" t="str" cm="1">
        <f t="array" aca="1" ref="X3258" ca="1">IFERROR(INDEX('PC&amp;PD'!$A$1:$AP$15,ROW('PC&amp;PD'!$A$15),MATCH(INDIRECT(T3258),'PC&amp;PD'!$A$1:$AP$1,0)),"")</f>
        <v/>
      </c>
      <c r="Z3258" s="155" t="str">
        <f t="shared" ref="Z3258" si="1510">IFERROR(IF($F3258="OCS 100","OCS (OCS 100)",IF($F3258="OCS Blended","OCS (OCS Blended)",IF($F3258="OCS (No Label)","OCS (No Label)",IF($F3258="RCS 100","RCS (RCS 100)",IF($F3258="RCS Blended","RCS (RCS Blended)",IF($F3258="GRS","GRS (GRS)",IF($F3258="GRS (No Label)", "GRS (No Label)",IF($F3258="RDS","RDS (RDS)",IF($F3258="RWS","RWS (RWS)",IF($F3258="RAS","RAS (RAS)",IF($F3258="RMS","RMS (RMS)",IF($F3258="GOTS Organic","GOTS (Organic)",IF($F3258="GOTS Made with organic","GOTS (Made with Organic)",IF($F3258="GOTS Organic - in conversion","GOTS (Organic - In Conversion)",IF($F3258="GOTS Made with organic - in conversion","GOTS (Made with Organic - In Conversion)",""))))))))))))))),"")</f>
        <v/>
      </c>
      <c r="AA3258" s="13" t="str">
        <f t="shared" si="1502"/>
        <v/>
      </c>
      <c r="AB3258" s="155" t="str">
        <f t="shared" ref="AB3258" si="1511">IFERROR(IF($F3258="OCS 100", "OCS_100",IF($F3258="OCS Blended", "OCS_Blended",IF($F3258="OCS (No Label)", "OCS_No_Label",IF($F3258="RCS 100", "RCS_100",IF($F3258="RCS Blended","RCS_Blended",IF($F3258="GRS","GRS",IF($F3258="GRS (No Label)", "GRS_No_Label",IF($F3258="RDS","RDS",IF($F3258="RWS","RWS",IF($F3258="RMS","RMS",IF($F3258="GOTS Organic","GOTS_Organic",IF($F3258="GOTS Made with organic","GOTS_Made_with_organic",IF($F3258="GOTS Organic - in conversion","GOTS_Organic_in_Conversion",IF($F3258="GOTS Made with organic - in conversion","GOTS_Made_with_Organic_in_Conversion",IF($F3258="RAS","RAS",""))))))))))))))),"")</f>
        <v/>
      </c>
      <c r="AC3258" s="13" t="str">
        <f t="shared" ca="1" si="1507"/>
        <v>$AB</v>
      </c>
      <c r="AD3258" s="13" t="str" cm="1">
        <f t="array" aca="1" ref="AD3258" ca="1">IFERROR(IF((LEFT(INDIRECT("$F"&amp;$S3258),4))="GOTS",IF($G3258="Organic","GOTS_Organic_raw",(IF($G3258="Responsible","GOTS_Responsible",(IF($G3258="No Attribute (Conventional)","GOTS_conventional",(IF($G3258="Recycled Pre/Post-Consumer","GOTS_pre_post",(IF($G3258="In-Conversion","GOTS_in_conversion",(IF($G3258="Sustainably Sourced","Sustainably_sourced",""))))))))))),IF($G3258="Organic","Organic",(IF($G3258="Responsible","Responsible",(IF($G3258="No Attribute (Conventional)","No_Attribute_Conventional",(IF($G3258="Recycled Pre/Post-Consumer","Recycled_Pre_Post_Consumer",(IF($G3258="In-Conversion","In_Conversion",(IF($G3258="Recycled Pre-Consumer","Recycled_Pre_Consumer",(IF($G3258="Recycled Post-Consumer","Recycled_Post_Consumer",(IF($G3258="Sustainably Sourced","Sustainably_sourced","")))))))))))))))),"")</f>
        <v/>
      </c>
      <c r="AE3258" s="13" t="e" cm="1">
        <f t="array" aca="1" ref="AE3258" ca="1">IF(INDIRECT("$F"&amp;$S3258)="","",IF(LEFT(INDIRECT("$F"&amp;$S3258),3)="GRS","GRS_RCS_RM",IF((LEFT(INDIRECT("$F"&amp;$S3258),3))="RCS","GRS_RCS_RM",IF(INDIRECT("$F"&amp;$S3258)="OCS (No Label)","OCS_Conversion_RM",IF(LEFT(INDIRECT("$F"&amp;$S3258),3)="OCS","OCS_RM",IF(RIGHT(INDIRECT("$F"&amp;$S3258),10)="conversion","GOTS_RM_conversion",IF((LEFT(INDIRECT("$F"&amp;$S3258),4))="GOTS","GOTS_RM","Responsible_RM")))))))</f>
        <v>#REF!</v>
      </c>
      <c r="AF3258" s="13" t="str" cm="1">
        <f t="array" aca="1" ref="AF3258" ca="1">IF($S3258="","",INDIRECT("$Z"&amp;$S3258))</f>
        <v/>
      </c>
      <c r="AG3258" s="155" t="str">
        <f t="shared" si="1497"/>
        <v/>
      </c>
      <c r="AH3258" s="13" t="str" cm="1">
        <f t="array" aca="1" ref="AH3258" ca="1">IFERROR(INDIRECT("$ag"&amp;S3258),"")</f>
        <v/>
      </c>
      <c r="AI3258" s="13" t="e" cm="1">
        <f t="array" aca="1" ref="AI3258" ca="1">INDIRECT("O"&amp;S3257)</f>
        <v>#REF!</v>
      </c>
      <c r="AJ3258" s="13" t="str">
        <f>IF($I3258="","",INDEX('Raw Material'!$A$1:$J$75,MATCH(I3258,'Raw Material'!$A$1:$A$75,0),(MATCH(G3258,'Raw Material'!$A$1:$J$1,0))))</f>
        <v/>
      </c>
      <c r="AK3258" s="13" t="str">
        <f t="shared" si="1503"/>
        <v>YANLIŞRM</v>
      </c>
      <c r="AL3258" s="153" t="str">
        <f t="shared" si="1504"/>
        <v/>
      </c>
    </row>
    <row r="3259" spans="1:38" ht="16.5" customHeight="1">
      <c r="A3259" s="161"/>
      <c r="B3259" s="166"/>
      <c r="C3259" s="167"/>
      <c r="D3259" s="156"/>
      <c r="E3259" s="156"/>
      <c r="F3259" s="173"/>
      <c r="G3259" s="181"/>
      <c r="H3259" s="182"/>
      <c r="I3259" s="182"/>
      <c r="J3259" s="182"/>
      <c r="K3259" s="32"/>
      <c r="L3259" s="178"/>
      <c r="M3259" s="178"/>
      <c r="N3259" s="81"/>
      <c r="O3259" s="185"/>
      <c r="P3259" s="103"/>
      <c r="Q3259" s="84" t="str">
        <f t="shared" si="1505"/>
        <v/>
      </c>
      <c r="R3259" s="159"/>
      <c r="S3259" s="28" t="str" cm="1">
        <f t="array" aca="1" ref="S3259" ca="1">IF(INDIRECT("A"&amp;114+$U3259)&lt;&gt;"",114+$U3259,"")</f>
        <v/>
      </c>
      <c r="T3259" s="28" t="str">
        <f t="shared" ca="1" si="1506"/>
        <v>$B</v>
      </c>
      <c r="U3259" s="29">
        <f t="shared" si="1483"/>
        <v>3144</v>
      </c>
      <c r="V3259" s="29">
        <v>262.08333333335401</v>
      </c>
      <c r="W3259" s="29">
        <f t="shared" si="1484"/>
        <v>262</v>
      </c>
      <c r="X3259" s="41" t="str" cm="1">
        <f t="array" aca="1" ref="X3259" ca="1">IFERROR(INDEX('PC&amp;PD'!$A$1:$AP$15,ROW('PC&amp;PD'!$A$15),MATCH(INDIRECT(T3259),'PC&amp;PD'!$A$1:$AP$1,0)),"")</f>
        <v/>
      </c>
      <c r="Z3259" s="155"/>
      <c r="AA3259" s="13" t="str">
        <f t="shared" si="1502"/>
        <v/>
      </c>
      <c r="AB3259" s="155"/>
      <c r="AC3259" s="13" t="str">
        <f t="shared" ca="1" si="1507"/>
        <v>$AB</v>
      </c>
      <c r="AD3259" s="13" t="str" cm="1">
        <f t="array" aca="1" ref="AD3259" ca="1">IFERROR(IF((LEFT(INDIRECT("$F"&amp;$S3259),4))="GOTS",IF($G3259="Organic","GOTS_Organic_raw",(IF($G3259="Responsible","GOTS_Responsible",(IF($G3259="No Attribute (Conventional)","GOTS_conventional",(IF($G3259="Recycled Pre/Post-Consumer","GOTS_pre_post",(IF($G3259="In-Conversion","GOTS_in_conversion",(IF($G3259="Sustainably Sourced","Sustainably_sourced",""))))))))))),IF($G3259="Organic","Organic",(IF($G3259="Responsible","Responsible",(IF($G3259="No Attribute (Conventional)","No_Attribute_Conventional",(IF($G3259="Recycled Pre/Post-Consumer","Recycled_Pre_Post_Consumer",(IF($G3259="In-Conversion","In_Conversion",(IF($G3259="Recycled Pre-Consumer","Recycled_Pre_Consumer",(IF($G3259="Recycled Post-Consumer","Recycled_Post_Consumer",(IF($G3259="Sustainably Sourced","Sustainably_sourced","")))))))))))))))),"")</f>
        <v/>
      </c>
      <c r="AE3259" s="13" t="e" cm="1">
        <f t="array" aca="1" ref="AE3259" ca="1">IF(INDIRECT("$F"&amp;$S3259)="","",IF(LEFT(INDIRECT("$F"&amp;$S3259),3)="GRS","GRS_RCS_RM",IF((LEFT(INDIRECT("$F"&amp;$S3259),3))="RCS","GRS_RCS_RM",IF(INDIRECT("$F"&amp;$S3259)="OCS (No Label)","OCS_Conversion_RM",IF(LEFT(INDIRECT("$F"&amp;$S3259),3)="OCS","OCS_RM",IF(RIGHT(INDIRECT("$F"&amp;$S3259),10)="conversion","GOTS_RM_conversion",IF((LEFT(INDIRECT("$F"&amp;$S3259),4))="GOTS","GOTS_RM","Responsible_RM")))))))</f>
        <v>#REF!</v>
      </c>
      <c r="AF3259" s="13" t="str" cm="1">
        <f t="array" aca="1" ref="AF3259" ca="1">IF($S3259="","",INDIRECT("$Z"&amp;$S3259))</f>
        <v/>
      </c>
      <c r="AG3259" s="155"/>
      <c r="AH3259" s="13" t="str" cm="1">
        <f t="array" aca="1" ref="AH3259" ca="1">IFERROR(INDIRECT("$ag"&amp;S3259),"")</f>
        <v/>
      </c>
      <c r="AI3259" s="13" t="e" cm="1">
        <f t="array" aca="1" ref="AI3259" ca="1">INDIRECT("O"&amp;S3258)</f>
        <v>#REF!</v>
      </c>
      <c r="AJ3259" s="13" t="str">
        <f>IF($I3259="","",INDEX('Raw Material'!$A$1:$J$75,MATCH(I3259,'Raw Material'!$A$1:$A$75,0),(MATCH(G3259,'Raw Material'!$A$1:$J$1,0))))</f>
        <v/>
      </c>
      <c r="AK3259" s="13" t="str">
        <f t="shared" si="1503"/>
        <v>YANLIŞRM</v>
      </c>
      <c r="AL3259" s="153" t="str">
        <f t="shared" si="1504"/>
        <v/>
      </c>
    </row>
    <row r="3260" spans="1:38" ht="16.5" customHeight="1">
      <c r="A3260" s="161"/>
      <c r="B3260" s="166"/>
      <c r="C3260" s="167"/>
      <c r="D3260" s="156"/>
      <c r="E3260" s="156"/>
      <c r="F3260" s="173"/>
      <c r="G3260" s="181"/>
      <c r="H3260" s="182"/>
      <c r="I3260" s="182"/>
      <c r="J3260" s="182"/>
      <c r="K3260" s="32"/>
      <c r="L3260" s="178"/>
      <c r="M3260" s="178"/>
      <c r="N3260" s="81"/>
      <c r="O3260" s="185"/>
      <c r="P3260" s="103"/>
      <c r="Q3260" s="84" t="str">
        <f t="shared" si="1505"/>
        <v/>
      </c>
      <c r="R3260" s="159"/>
      <c r="S3260" s="28" t="str" cm="1">
        <f t="array" aca="1" ref="S3260" ca="1">IF(INDIRECT("A"&amp;114+$U3260)&lt;&gt;"",114+$U3260,"")</f>
        <v/>
      </c>
      <c r="T3260" s="28" t="str">
        <f t="shared" ca="1" si="1506"/>
        <v>$B</v>
      </c>
      <c r="U3260" s="29">
        <f t="shared" si="1483"/>
        <v>3144</v>
      </c>
      <c r="V3260" s="29">
        <v>262.16666666668698</v>
      </c>
      <c r="W3260" s="29">
        <f t="shared" si="1484"/>
        <v>262</v>
      </c>
      <c r="X3260" s="41" t="str" cm="1">
        <f t="array" aca="1" ref="X3260" ca="1">IFERROR(INDEX('PC&amp;PD'!$A$1:$AP$15,ROW('PC&amp;PD'!$A$15),MATCH(INDIRECT(T3260),'PC&amp;PD'!$A$1:$AP$1,0)),"")</f>
        <v/>
      </c>
      <c r="Z3260" s="155"/>
      <c r="AA3260" s="13" t="str">
        <f t="shared" si="1502"/>
        <v/>
      </c>
      <c r="AB3260" s="155"/>
      <c r="AC3260" s="13" t="str">
        <f t="shared" ca="1" si="1507"/>
        <v>$AB</v>
      </c>
      <c r="AD3260" s="13" t="str" cm="1">
        <f t="array" aca="1" ref="AD3260" ca="1">IFERROR(IF((LEFT(INDIRECT("$F"&amp;$S3260),4))="GOTS",IF($G3260="Organic","GOTS_Organic_raw",(IF($G3260="Responsible","GOTS_Responsible",(IF($G3260="No Attribute (Conventional)","GOTS_conventional",(IF($G3260="Recycled Pre/Post-Consumer","GOTS_pre_post",(IF($G3260="In-Conversion","GOTS_in_conversion",(IF($G3260="Sustainably Sourced","Sustainably_sourced",""))))))))))),IF($G3260="Organic","Organic",(IF($G3260="Responsible","Responsible",(IF($G3260="No Attribute (Conventional)","No_Attribute_Conventional",(IF($G3260="Recycled Pre/Post-Consumer","Recycled_Pre_Post_Consumer",(IF($G3260="In-Conversion","In_Conversion",(IF($G3260="Recycled Pre-Consumer","Recycled_Pre_Consumer",(IF($G3260="Recycled Post-Consumer","Recycled_Post_Consumer",(IF($G3260="Sustainably Sourced","Sustainably_sourced","")))))))))))))))),"")</f>
        <v/>
      </c>
      <c r="AE3260" s="13" t="e" cm="1">
        <f t="array" aca="1" ref="AE3260" ca="1">IF(INDIRECT("$F"&amp;$S3260)="","",IF(LEFT(INDIRECT("$F"&amp;$S3260),3)="GRS","GRS_RCS_RM",IF((LEFT(INDIRECT("$F"&amp;$S3260),3))="RCS","GRS_RCS_RM",IF(INDIRECT("$F"&amp;$S3260)="OCS (No Label)","OCS_Conversion_RM",IF(LEFT(INDIRECT("$F"&amp;$S3260),3)="OCS","OCS_RM",IF(RIGHT(INDIRECT("$F"&amp;$S3260),10)="conversion","GOTS_RM_conversion",IF((LEFT(INDIRECT("$F"&amp;$S3260),4))="GOTS","GOTS_RM","Responsible_RM")))))))</f>
        <v>#REF!</v>
      </c>
      <c r="AF3260" s="13" t="str" cm="1">
        <f t="array" aca="1" ref="AF3260" ca="1">IF($S3260="","",INDIRECT("$Z"&amp;$S3260))</f>
        <v/>
      </c>
      <c r="AG3260" s="155"/>
      <c r="AH3260" s="13" t="str" cm="1">
        <f t="array" aca="1" ref="AH3260" ca="1">IFERROR(INDIRECT("$ag"&amp;S3260),"")</f>
        <v/>
      </c>
      <c r="AI3260" s="13" t="e" cm="1">
        <f t="array" aca="1" ref="AI3260" ca="1">INDIRECT("O"&amp;S3259)</f>
        <v>#REF!</v>
      </c>
      <c r="AJ3260" s="13" t="str">
        <f>IF($I3260="","",INDEX('Raw Material'!$A$1:$J$75,MATCH(I3260,'Raw Material'!$A$1:$A$75,0),(MATCH(G3260,'Raw Material'!$A$1:$J$1,0))))</f>
        <v/>
      </c>
      <c r="AK3260" s="13" t="str">
        <f t="shared" si="1503"/>
        <v>YANLIŞRM</v>
      </c>
      <c r="AL3260" s="153" t="str">
        <f t="shared" si="1504"/>
        <v/>
      </c>
    </row>
    <row r="3261" spans="1:38" ht="16.5" customHeight="1">
      <c r="A3261" s="161"/>
      <c r="B3261" s="166"/>
      <c r="C3261" s="167"/>
      <c r="D3261" s="156"/>
      <c r="E3261" s="156"/>
      <c r="F3261" s="174"/>
      <c r="G3261" s="181"/>
      <c r="H3261" s="182"/>
      <c r="I3261" s="182"/>
      <c r="J3261" s="182"/>
      <c r="K3261" s="32"/>
      <c r="L3261" s="178"/>
      <c r="M3261" s="178"/>
      <c r="N3261" s="81"/>
      <c r="O3261" s="185"/>
      <c r="P3261" s="103"/>
      <c r="Q3261" s="84" t="str">
        <f t="shared" si="1505"/>
        <v/>
      </c>
      <c r="R3261" s="159"/>
      <c r="S3261" s="28" t="str" cm="1">
        <f t="array" aca="1" ref="S3261" ca="1">IF(INDIRECT("A"&amp;114+$U3261)&lt;&gt;"",114+$U3261,"")</f>
        <v/>
      </c>
      <c r="T3261" s="28" t="str">
        <f t="shared" ca="1" si="1506"/>
        <v>$B</v>
      </c>
      <c r="U3261" s="29">
        <f t="shared" si="1483"/>
        <v>3144</v>
      </c>
      <c r="V3261" s="29">
        <v>262.25000000002098</v>
      </c>
      <c r="W3261" s="29">
        <f t="shared" si="1484"/>
        <v>262</v>
      </c>
      <c r="X3261" s="41" t="str" cm="1">
        <f t="array" aca="1" ref="X3261" ca="1">IFERROR(INDEX('PC&amp;PD'!$A$1:$AP$15,ROW('PC&amp;PD'!$A$15),MATCH(INDIRECT(T3261),'PC&amp;PD'!$A$1:$AP$1,0)),"")</f>
        <v/>
      </c>
      <c r="Z3261" s="155"/>
      <c r="AA3261" s="13" t="str">
        <f t="shared" si="1502"/>
        <v/>
      </c>
      <c r="AB3261" s="155"/>
      <c r="AC3261" s="13" t="str">
        <f t="shared" ca="1" si="1507"/>
        <v>$AB</v>
      </c>
      <c r="AD3261" s="13" t="str" cm="1">
        <f t="array" aca="1" ref="AD3261" ca="1">IFERROR(IF((LEFT(INDIRECT("$F"&amp;$S3261),4))="GOTS",IF($G3261="Organic","GOTS_Organic_raw",(IF($G3261="Responsible","GOTS_Responsible",(IF($G3261="No Attribute (Conventional)","GOTS_conventional",(IF($G3261="Recycled Pre/Post-Consumer","GOTS_pre_post",(IF($G3261="In-Conversion","GOTS_in_conversion",(IF($G3261="Sustainably Sourced","Sustainably_sourced",""))))))))))),IF($G3261="Organic","Organic",(IF($G3261="Responsible","Responsible",(IF($G3261="No Attribute (Conventional)","No_Attribute_Conventional",(IF($G3261="Recycled Pre/Post-Consumer","Recycled_Pre_Post_Consumer",(IF($G3261="In-Conversion","In_Conversion",(IF($G3261="Recycled Pre-Consumer","Recycled_Pre_Consumer",(IF($G3261="Recycled Post-Consumer","Recycled_Post_Consumer",(IF($G3261="Sustainably Sourced","Sustainably_sourced","")))))))))))))))),"")</f>
        <v/>
      </c>
      <c r="AE3261" s="13" t="e" cm="1">
        <f t="array" aca="1" ref="AE3261" ca="1">IF(INDIRECT("$F"&amp;$S3261)="","",IF(LEFT(INDIRECT("$F"&amp;$S3261),3)="GRS","GRS_RCS_RM",IF((LEFT(INDIRECT("$F"&amp;$S3261),3))="RCS","GRS_RCS_RM",IF(INDIRECT("$F"&amp;$S3261)="OCS (No Label)","OCS_Conversion_RM",IF(LEFT(INDIRECT("$F"&amp;$S3261),3)="OCS","OCS_RM",IF(RIGHT(INDIRECT("$F"&amp;$S3261),10)="conversion","GOTS_RM_conversion",IF((LEFT(INDIRECT("$F"&amp;$S3261),4))="GOTS","GOTS_RM","Responsible_RM")))))))</f>
        <v>#REF!</v>
      </c>
      <c r="AF3261" s="13" t="str" cm="1">
        <f t="array" aca="1" ref="AF3261" ca="1">IF($S3261="","",INDIRECT("$Z"&amp;$S3261))</f>
        <v/>
      </c>
      <c r="AG3261" s="155"/>
      <c r="AH3261" s="13" t="str" cm="1">
        <f t="array" aca="1" ref="AH3261" ca="1">IFERROR(INDIRECT("$ag"&amp;S3261),"")</f>
        <v/>
      </c>
      <c r="AI3261" s="13" t="e" cm="1">
        <f t="array" aca="1" ref="AI3261" ca="1">INDIRECT("O"&amp;S3260)</f>
        <v>#REF!</v>
      </c>
      <c r="AJ3261" s="13" t="str">
        <f>IF($I3261="","",INDEX('Raw Material'!$A$1:$J$75,MATCH(I3261,'Raw Material'!$A$1:$A$75,0),(MATCH(G3261,'Raw Material'!$A$1:$J$1,0))))</f>
        <v/>
      </c>
      <c r="AK3261" s="13" t="str">
        <f t="shared" si="1503"/>
        <v>YANLIŞRM</v>
      </c>
      <c r="AL3261" s="153" t="str">
        <f t="shared" si="1504"/>
        <v/>
      </c>
    </row>
    <row r="3262" spans="1:38" ht="16.5" customHeight="1">
      <c r="A3262" s="161"/>
      <c r="B3262" s="166"/>
      <c r="C3262" s="167"/>
      <c r="D3262" s="156"/>
      <c r="E3262" s="156"/>
      <c r="F3262" s="174"/>
      <c r="G3262" s="181"/>
      <c r="H3262" s="182"/>
      <c r="I3262" s="182"/>
      <c r="J3262" s="182"/>
      <c r="K3262" s="32"/>
      <c r="L3262" s="178"/>
      <c r="M3262" s="178"/>
      <c r="N3262" s="81"/>
      <c r="O3262" s="185"/>
      <c r="P3262" s="103"/>
      <c r="Q3262" s="84" t="str">
        <f t="shared" si="1505"/>
        <v/>
      </c>
      <c r="R3262" s="159"/>
      <c r="S3262" s="28" t="str" cm="1">
        <f t="array" aca="1" ref="S3262" ca="1">IF(INDIRECT("A"&amp;114+$U3262)&lt;&gt;"",114+$U3262,"")</f>
        <v/>
      </c>
      <c r="T3262" s="28" t="str">
        <f t="shared" ca="1" si="1506"/>
        <v>$B</v>
      </c>
      <c r="U3262" s="29">
        <f t="shared" si="1483"/>
        <v>3144</v>
      </c>
      <c r="V3262" s="29">
        <v>262.33333333335401</v>
      </c>
      <c r="W3262" s="29">
        <f t="shared" si="1484"/>
        <v>262</v>
      </c>
      <c r="X3262" s="41" t="str" cm="1">
        <f t="array" aca="1" ref="X3262" ca="1">IFERROR(INDEX('PC&amp;PD'!$A$1:$AP$15,ROW('PC&amp;PD'!$A$15),MATCH(INDIRECT(T3262),'PC&amp;PD'!$A$1:$AP$1,0)),"")</f>
        <v/>
      </c>
      <c r="Z3262" s="155"/>
      <c r="AA3262" s="13" t="str">
        <f t="shared" si="1502"/>
        <v/>
      </c>
      <c r="AB3262" s="155"/>
      <c r="AC3262" s="13" t="str">
        <f t="shared" ca="1" si="1507"/>
        <v>$AB</v>
      </c>
      <c r="AD3262" s="13" t="str" cm="1">
        <f t="array" aca="1" ref="AD3262" ca="1">IFERROR(IF((LEFT(INDIRECT("$F"&amp;$S3262),4))="GOTS",IF($G3262="Organic","GOTS_Organic_raw",(IF($G3262="Responsible","GOTS_Responsible",(IF($G3262="No Attribute (Conventional)","GOTS_conventional",(IF($G3262="Recycled Pre/Post-Consumer","GOTS_pre_post",(IF($G3262="In-Conversion","GOTS_in_conversion",(IF($G3262="Sustainably Sourced","Sustainably_sourced",""))))))))))),IF($G3262="Organic","Organic",(IF($G3262="Responsible","Responsible",(IF($G3262="No Attribute (Conventional)","No_Attribute_Conventional",(IF($G3262="Recycled Pre/Post-Consumer","Recycled_Pre_Post_Consumer",(IF($G3262="In-Conversion","In_Conversion",(IF($G3262="Recycled Pre-Consumer","Recycled_Pre_Consumer",(IF($G3262="Recycled Post-Consumer","Recycled_Post_Consumer",(IF($G3262="Sustainably Sourced","Sustainably_sourced","")))))))))))))))),"")</f>
        <v/>
      </c>
      <c r="AE3262" s="13" t="e" cm="1">
        <f t="array" aca="1" ref="AE3262" ca="1">IF(INDIRECT("$F"&amp;$S3262)="","",IF(LEFT(INDIRECT("$F"&amp;$S3262),3)="GRS","GRS_RCS_RM",IF((LEFT(INDIRECT("$F"&amp;$S3262),3))="RCS","GRS_RCS_RM",IF(INDIRECT("$F"&amp;$S3262)="OCS (No Label)","OCS_Conversion_RM",IF(LEFT(INDIRECT("$F"&amp;$S3262),3)="OCS","OCS_RM",IF(RIGHT(INDIRECT("$F"&amp;$S3262),10)="conversion","GOTS_RM_conversion",IF((LEFT(INDIRECT("$F"&amp;$S3262),4))="GOTS","GOTS_RM","Responsible_RM")))))))</f>
        <v>#REF!</v>
      </c>
      <c r="AF3262" s="13" t="str" cm="1">
        <f t="array" aca="1" ref="AF3262" ca="1">IF($S3262="","",INDIRECT("$Z"&amp;$S3262))</f>
        <v/>
      </c>
      <c r="AG3262" s="155"/>
      <c r="AH3262" s="13" t="str" cm="1">
        <f t="array" aca="1" ref="AH3262" ca="1">IFERROR(INDIRECT("$ag"&amp;S3262),"")</f>
        <v/>
      </c>
      <c r="AI3262" s="13" t="e" cm="1">
        <f t="array" aca="1" ref="AI3262" ca="1">INDIRECT("O"&amp;S3261)</f>
        <v>#REF!</v>
      </c>
      <c r="AJ3262" s="13" t="str">
        <f>IF($I3262="","",INDEX('Raw Material'!$A$1:$J$75,MATCH(I3262,'Raw Material'!$A$1:$A$75,0),(MATCH(G3262,'Raw Material'!$A$1:$J$1,0))))</f>
        <v/>
      </c>
      <c r="AK3262" s="13" t="str">
        <f t="shared" si="1503"/>
        <v>YANLIŞRM</v>
      </c>
      <c r="AL3262" s="153" t="str">
        <f t="shared" si="1504"/>
        <v/>
      </c>
    </row>
    <row r="3263" spans="1:38" ht="16.5" customHeight="1">
      <c r="A3263" s="161"/>
      <c r="B3263" s="166"/>
      <c r="C3263" s="167"/>
      <c r="D3263" s="156"/>
      <c r="E3263" s="156"/>
      <c r="F3263" s="174"/>
      <c r="G3263" s="181"/>
      <c r="H3263" s="182"/>
      <c r="I3263" s="182"/>
      <c r="J3263" s="182"/>
      <c r="K3263" s="32"/>
      <c r="L3263" s="178"/>
      <c r="M3263" s="178"/>
      <c r="N3263" s="81"/>
      <c r="O3263" s="185"/>
      <c r="P3263" s="103"/>
      <c r="Q3263" s="84" t="str">
        <f t="shared" si="1505"/>
        <v/>
      </c>
      <c r="R3263" s="159"/>
      <c r="S3263" s="28" t="str" cm="1">
        <f t="array" aca="1" ref="S3263" ca="1">IF(INDIRECT("A"&amp;114+$U3263)&lt;&gt;"",114+$U3263,"")</f>
        <v/>
      </c>
      <c r="T3263" s="28" t="str">
        <f t="shared" ca="1" si="1506"/>
        <v>$B</v>
      </c>
      <c r="U3263" s="29">
        <f t="shared" ref="U3263:U3326" si="1512">(12*W3263)</f>
        <v>3144</v>
      </c>
      <c r="V3263" s="29">
        <v>262.41666666668698</v>
      </c>
      <c r="W3263" s="29">
        <f t="shared" si="1484"/>
        <v>262</v>
      </c>
      <c r="X3263" s="41" t="str" cm="1">
        <f t="array" aca="1" ref="X3263" ca="1">IFERROR(INDEX('PC&amp;PD'!$A$1:$AP$15,ROW('PC&amp;PD'!$A$15),MATCH(INDIRECT(T3263),'PC&amp;PD'!$A$1:$AP$1,0)),"")</f>
        <v/>
      </c>
      <c r="Z3263" s="155"/>
      <c r="AA3263" s="13" t="str">
        <f t="shared" si="1502"/>
        <v/>
      </c>
      <c r="AB3263" s="155"/>
      <c r="AC3263" s="13" t="str">
        <f t="shared" ca="1" si="1507"/>
        <v>$AB</v>
      </c>
      <c r="AD3263" s="13" t="str" cm="1">
        <f t="array" aca="1" ref="AD3263" ca="1">IFERROR(IF((LEFT(INDIRECT("$F"&amp;$S3263),4))="GOTS",IF($G3263="Organic","GOTS_Organic_raw",(IF($G3263="Responsible","GOTS_Responsible",(IF($G3263="No Attribute (Conventional)","GOTS_conventional",(IF($G3263="Recycled Pre/Post-Consumer","GOTS_pre_post",(IF($G3263="In-Conversion","GOTS_in_conversion",(IF($G3263="Sustainably Sourced","Sustainably_sourced",""))))))))))),IF($G3263="Organic","Organic",(IF($G3263="Responsible","Responsible",(IF($G3263="No Attribute (Conventional)","No_Attribute_Conventional",(IF($G3263="Recycled Pre/Post-Consumer","Recycled_Pre_Post_Consumer",(IF($G3263="In-Conversion","In_Conversion",(IF($G3263="Recycled Pre-Consumer","Recycled_Pre_Consumer",(IF($G3263="Recycled Post-Consumer","Recycled_Post_Consumer",(IF($G3263="Sustainably Sourced","Sustainably_sourced","")))))))))))))))),"")</f>
        <v/>
      </c>
      <c r="AE3263" s="13" t="e" cm="1">
        <f t="array" aca="1" ref="AE3263" ca="1">IF(INDIRECT("$F"&amp;$S3263)="","",IF(LEFT(INDIRECT("$F"&amp;$S3263),3)="GRS","GRS_RCS_RM",IF((LEFT(INDIRECT("$F"&amp;$S3263),3))="RCS","GRS_RCS_RM",IF(INDIRECT("$F"&amp;$S3263)="OCS (No Label)","OCS_Conversion_RM",IF(LEFT(INDIRECT("$F"&amp;$S3263),3)="OCS","OCS_RM",IF(RIGHT(INDIRECT("$F"&amp;$S3263),10)="conversion","GOTS_RM_conversion",IF((LEFT(INDIRECT("$F"&amp;$S3263),4))="GOTS","GOTS_RM","Responsible_RM")))))))</f>
        <v>#REF!</v>
      </c>
      <c r="AF3263" s="13" t="str" cm="1">
        <f t="array" aca="1" ref="AF3263" ca="1">IF($S3263="","",INDIRECT("$Z"&amp;$S3263))</f>
        <v/>
      </c>
      <c r="AG3263" s="155"/>
      <c r="AH3263" s="13" t="str" cm="1">
        <f t="array" aca="1" ref="AH3263" ca="1">IFERROR(INDIRECT("$ag"&amp;S3263),"")</f>
        <v/>
      </c>
      <c r="AI3263" s="13" t="e" cm="1">
        <f t="array" aca="1" ref="AI3263" ca="1">INDIRECT("O"&amp;S3262)</f>
        <v>#REF!</v>
      </c>
      <c r="AJ3263" s="13" t="str">
        <f>IF($I3263="","",INDEX('Raw Material'!$A$1:$J$75,MATCH(I3263,'Raw Material'!$A$1:$A$75,0),(MATCH(G3263,'Raw Material'!$A$1:$J$1,0))))</f>
        <v/>
      </c>
      <c r="AK3263" s="13" t="str">
        <f t="shared" si="1503"/>
        <v>YANLIŞRM</v>
      </c>
      <c r="AL3263" s="153" t="str">
        <f t="shared" si="1504"/>
        <v/>
      </c>
    </row>
    <row r="3264" spans="1:38" ht="16.5" customHeight="1">
      <c r="A3264" s="162"/>
      <c r="B3264" s="168"/>
      <c r="C3264" s="169"/>
      <c r="D3264" s="156"/>
      <c r="E3264" s="156"/>
      <c r="F3264" s="175"/>
      <c r="G3264" s="181"/>
      <c r="H3264" s="182"/>
      <c r="I3264" s="182"/>
      <c r="J3264" s="182"/>
      <c r="K3264" s="32"/>
      <c r="L3264" s="179"/>
      <c r="M3264" s="179"/>
      <c r="N3264" s="81"/>
      <c r="O3264" s="185"/>
      <c r="P3264" s="103"/>
      <c r="Q3264" s="84" t="str">
        <f t="shared" si="1505"/>
        <v/>
      </c>
      <c r="R3264" s="159"/>
      <c r="S3264" s="28" t="str" cm="1">
        <f t="array" aca="1" ref="S3264" ca="1">IF(INDIRECT("A"&amp;114+$U3264)&lt;&gt;"",114+$U3264,"")</f>
        <v/>
      </c>
      <c r="T3264" s="28" t="str">
        <f t="shared" ca="1" si="1506"/>
        <v>$B</v>
      </c>
      <c r="U3264" s="29">
        <f t="shared" si="1512"/>
        <v>3144</v>
      </c>
      <c r="V3264" s="29">
        <v>262.50000000002098</v>
      </c>
      <c r="W3264" s="29">
        <f t="shared" si="1484"/>
        <v>262</v>
      </c>
      <c r="X3264" s="41" t="str" cm="1">
        <f t="array" aca="1" ref="X3264" ca="1">IFERROR(INDEX('PC&amp;PD'!$A$1:$AP$15,ROW('PC&amp;PD'!$A$15),MATCH(INDIRECT(T3264),'PC&amp;PD'!$A$1:$AP$1,0)),"")</f>
        <v/>
      </c>
      <c r="Z3264" s="155"/>
      <c r="AA3264" s="13" t="str">
        <f t="shared" si="1502"/>
        <v/>
      </c>
      <c r="AB3264" s="155"/>
      <c r="AC3264" s="13" t="str">
        <f t="shared" ca="1" si="1507"/>
        <v>$AB</v>
      </c>
      <c r="AD3264" s="13" t="str" cm="1">
        <f t="array" aca="1" ref="AD3264" ca="1">IFERROR(IF((LEFT(INDIRECT("$F"&amp;$S3264),4))="GOTS",IF($G3264="Organic","GOTS_Organic_raw",(IF($G3264="Responsible","GOTS_Responsible",(IF($G3264="No Attribute (Conventional)","GOTS_conventional",(IF($G3264="Recycled Pre/Post-Consumer","GOTS_pre_post",(IF($G3264="In-Conversion","GOTS_in_conversion",(IF($G3264="Sustainably Sourced","Sustainably_sourced",""))))))))))),IF($G3264="Organic","Organic",(IF($G3264="Responsible","Responsible",(IF($G3264="No Attribute (Conventional)","No_Attribute_Conventional",(IF($G3264="Recycled Pre/Post-Consumer","Recycled_Pre_Post_Consumer",(IF($G3264="In-Conversion","In_Conversion",(IF($G3264="Recycled Pre-Consumer","Recycled_Pre_Consumer",(IF($G3264="Recycled Post-Consumer","Recycled_Post_Consumer",(IF($G3264="Sustainably Sourced","Sustainably_sourced","")))))))))))))))),"")</f>
        <v/>
      </c>
      <c r="AE3264" s="13" t="e" cm="1">
        <f t="array" aca="1" ref="AE3264" ca="1">IF(INDIRECT("$F"&amp;$S3264)="","",IF(LEFT(INDIRECT("$F"&amp;$S3264),3)="GRS","GRS_RCS_RM",IF((LEFT(INDIRECT("$F"&amp;$S3264),3))="RCS","GRS_RCS_RM",IF(INDIRECT("$F"&amp;$S3264)="OCS (No Label)","OCS_Conversion_RM",IF(LEFT(INDIRECT("$F"&amp;$S3264),3)="OCS","OCS_RM",IF(RIGHT(INDIRECT("$F"&amp;$S3264),10)="conversion","GOTS_RM_conversion",IF((LEFT(INDIRECT("$F"&amp;$S3264),4))="GOTS","GOTS_RM","Responsible_RM")))))))</f>
        <v>#REF!</v>
      </c>
      <c r="AF3264" s="13" t="str" cm="1">
        <f t="array" aca="1" ref="AF3264" ca="1">IF($S3264="","",INDIRECT("$Z"&amp;$S3264))</f>
        <v/>
      </c>
      <c r="AG3264" s="155"/>
      <c r="AH3264" s="13" t="str" cm="1">
        <f t="array" aca="1" ref="AH3264" ca="1">IFERROR(INDIRECT("$ag"&amp;S3264),"")</f>
        <v/>
      </c>
      <c r="AI3264" s="13" t="e" cm="1">
        <f t="array" aca="1" ref="AI3264" ca="1">INDIRECT("O"&amp;S3263)</f>
        <v>#REF!</v>
      </c>
      <c r="AJ3264" s="13" t="str">
        <f>IF($I3264="","",INDEX('Raw Material'!$A$1:$J$75,MATCH(I3264,'Raw Material'!$A$1:$A$75,0),(MATCH(G3264,'Raw Material'!$A$1:$J$1,0))))</f>
        <v/>
      </c>
      <c r="AK3264" s="13" t="str">
        <f t="shared" si="1503"/>
        <v>YANLIŞRM</v>
      </c>
      <c r="AL3264" s="153" t="str">
        <f t="shared" si="1504"/>
        <v/>
      </c>
    </row>
    <row r="3265" spans="1:38" ht="16.5" customHeight="1">
      <c r="A3265" s="162"/>
      <c r="B3265" s="168"/>
      <c r="C3265" s="169"/>
      <c r="D3265" s="156"/>
      <c r="E3265" s="156"/>
      <c r="F3265" s="175"/>
      <c r="G3265" s="181"/>
      <c r="H3265" s="182"/>
      <c r="I3265" s="182"/>
      <c r="J3265" s="182"/>
      <c r="K3265" s="32"/>
      <c r="L3265" s="179"/>
      <c r="M3265" s="179"/>
      <c r="N3265" s="81"/>
      <c r="O3265" s="185"/>
      <c r="P3265" s="103"/>
      <c r="Q3265" s="84" t="str">
        <f t="shared" si="1505"/>
        <v/>
      </c>
      <c r="R3265" s="159"/>
      <c r="S3265" s="28" t="str" cm="1">
        <f t="array" aca="1" ref="S3265" ca="1">IF(INDIRECT("A"&amp;114+$U3265)&lt;&gt;"",114+$U3265,"")</f>
        <v/>
      </c>
      <c r="T3265" s="28" t="str">
        <f t="shared" ca="1" si="1506"/>
        <v>$B</v>
      </c>
      <c r="U3265" s="29">
        <f t="shared" si="1512"/>
        <v>3144</v>
      </c>
      <c r="V3265" s="29">
        <v>262.58333333335401</v>
      </c>
      <c r="W3265" s="29">
        <f t="shared" si="1484"/>
        <v>262</v>
      </c>
      <c r="X3265" s="41" t="str" cm="1">
        <f t="array" aca="1" ref="X3265" ca="1">IFERROR(INDEX('PC&amp;PD'!$A$1:$AP$15,ROW('PC&amp;PD'!$A$15),MATCH(INDIRECT(T3265),'PC&amp;PD'!$A$1:$AP$1,0)),"")</f>
        <v/>
      </c>
      <c r="Z3265" s="155"/>
      <c r="AA3265" s="13" t="str">
        <f t="shared" si="1502"/>
        <v/>
      </c>
      <c r="AB3265" s="155"/>
      <c r="AC3265" s="13" t="str">
        <f t="shared" ca="1" si="1507"/>
        <v>$AB</v>
      </c>
      <c r="AD3265" s="13" t="str" cm="1">
        <f t="array" aca="1" ref="AD3265" ca="1">IFERROR(IF((LEFT(INDIRECT("$F"&amp;$S3265),4))="GOTS",IF($G3265="Organic","GOTS_Organic_raw",(IF($G3265="Responsible","GOTS_Responsible",(IF($G3265="No Attribute (Conventional)","GOTS_conventional",(IF($G3265="Recycled Pre/Post-Consumer","GOTS_pre_post",(IF($G3265="In-Conversion","GOTS_in_conversion",(IF($G3265="Sustainably Sourced","Sustainably_sourced",""))))))))))),IF($G3265="Organic","Organic",(IF($G3265="Responsible","Responsible",(IF($G3265="No Attribute (Conventional)","No_Attribute_Conventional",(IF($G3265="Recycled Pre/Post-Consumer","Recycled_Pre_Post_Consumer",(IF($G3265="In-Conversion","In_Conversion",(IF($G3265="Recycled Pre-Consumer","Recycled_Pre_Consumer",(IF($G3265="Recycled Post-Consumer","Recycled_Post_Consumer",(IF($G3265="Sustainably Sourced","Sustainably_sourced","")))))))))))))))),"")</f>
        <v/>
      </c>
      <c r="AE3265" s="13" t="e" cm="1">
        <f t="array" aca="1" ref="AE3265" ca="1">IF(INDIRECT("$F"&amp;$S3265)="","",IF(LEFT(INDIRECT("$F"&amp;$S3265),3)="GRS","GRS_RCS_RM",IF((LEFT(INDIRECT("$F"&amp;$S3265),3))="RCS","GRS_RCS_RM",IF(INDIRECT("$F"&amp;$S3265)="OCS (No Label)","OCS_Conversion_RM",IF(LEFT(INDIRECT("$F"&amp;$S3265),3)="OCS","OCS_RM",IF(RIGHT(INDIRECT("$F"&amp;$S3265),10)="conversion","GOTS_RM_conversion",IF((LEFT(INDIRECT("$F"&amp;$S3265),4))="GOTS","GOTS_RM","Responsible_RM")))))))</f>
        <v>#REF!</v>
      </c>
      <c r="AF3265" s="13" t="str" cm="1">
        <f t="array" aca="1" ref="AF3265" ca="1">IF($S3265="","",INDIRECT("$Z"&amp;$S3265))</f>
        <v/>
      </c>
      <c r="AG3265" s="155"/>
      <c r="AH3265" s="13" t="str" cm="1">
        <f t="array" aca="1" ref="AH3265" ca="1">IFERROR(INDIRECT("$ag"&amp;S3265),"")</f>
        <v/>
      </c>
      <c r="AI3265" s="13" t="e" cm="1">
        <f t="array" aca="1" ref="AI3265" ca="1">INDIRECT("O"&amp;S3264)</f>
        <v>#REF!</v>
      </c>
      <c r="AJ3265" s="13" t="str">
        <f>IF($I3265="","",INDEX('Raw Material'!$A$1:$J$75,MATCH(I3265,'Raw Material'!$A$1:$A$75,0),(MATCH(G3265,'Raw Material'!$A$1:$J$1,0))))</f>
        <v/>
      </c>
      <c r="AK3265" s="13" t="str">
        <f t="shared" si="1503"/>
        <v>YANLIŞRM</v>
      </c>
      <c r="AL3265" s="153" t="str">
        <f t="shared" si="1504"/>
        <v/>
      </c>
    </row>
    <row r="3266" spans="1:38" ht="16.5" customHeight="1">
      <c r="A3266" s="162"/>
      <c r="B3266" s="168"/>
      <c r="C3266" s="169"/>
      <c r="D3266" s="156"/>
      <c r="E3266" s="156"/>
      <c r="F3266" s="175"/>
      <c r="G3266" s="181"/>
      <c r="H3266" s="182"/>
      <c r="I3266" s="182"/>
      <c r="J3266" s="182"/>
      <c r="K3266" s="32"/>
      <c r="L3266" s="179"/>
      <c r="M3266" s="179"/>
      <c r="N3266" s="81"/>
      <c r="O3266" s="185"/>
      <c r="P3266" s="103"/>
      <c r="Q3266" s="84" t="str">
        <f t="shared" si="1505"/>
        <v/>
      </c>
      <c r="R3266" s="159"/>
      <c r="S3266" s="28" t="str" cm="1">
        <f t="array" aca="1" ref="S3266" ca="1">IF(INDIRECT("A"&amp;114+$U3266)&lt;&gt;"",114+$U3266,"")</f>
        <v/>
      </c>
      <c r="T3266" s="28" t="str">
        <f t="shared" ca="1" si="1506"/>
        <v>$B</v>
      </c>
      <c r="U3266" s="29">
        <f t="shared" si="1512"/>
        <v>3144</v>
      </c>
      <c r="V3266" s="29">
        <v>262.66666666668698</v>
      </c>
      <c r="W3266" s="29">
        <f t="shared" si="1484"/>
        <v>262</v>
      </c>
      <c r="X3266" s="41" t="str" cm="1">
        <f t="array" aca="1" ref="X3266" ca="1">IFERROR(INDEX('PC&amp;PD'!$A$1:$AP$15,ROW('PC&amp;PD'!$A$15),MATCH(INDIRECT(T3266),'PC&amp;PD'!$A$1:$AP$1,0)),"")</f>
        <v/>
      </c>
      <c r="Z3266" s="155"/>
      <c r="AA3266" s="13" t="str">
        <f t="shared" si="1502"/>
        <v/>
      </c>
      <c r="AB3266" s="155"/>
      <c r="AC3266" s="13" t="str">
        <f t="shared" ca="1" si="1507"/>
        <v>$AB</v>
      </c>
      <c r="AD3266" s="13" t="str" cm="1">
        <f t="array" aca="1" ref="AD3266" ca="1">IFERROR(IF((LEFT(INDIRECT("$F"&amp;$S3266),4))="GOTS",IF($G3266="Organic","GOTS_Organic_raw",(IF($G3266="Responsible","GOTS_Responsible",(IF($G3266="No Attribute (Conventional)","GOTS_conventional",(IF($G3266="Recycled Pre/Post-Consumer","GOTS_pre_post",(IF($G3266="In-Conversion","GOTS_in_conversion",(IF($G3266="Sustainably Sourced","Sustainably_sourced",""))))))))))),IF($G3266="Organic","Organic",(IF($G3266="Responsible","Responsible",(IF($G3266="No Attribute (Conventional)","No_Attribute_Conventional",(IF($G3266="Recycled Pre/Post-Consumer","Recycled_Pre_Post_Consumer",(IF($G3266="In-Conversion","In_Conversion",(IF($G3266="Recycled Pre-Consumer","Recycled_Pre_Consumer",(IF($G3266="Recycled Post-Consumer","Recycled_Post_Consumer",(IF($G3266="Sustainably Sourced","Sustainably_sourced","")))))))))))))))),"")</f>
        <v/>
      </c>
      <c r="AE3266" s="13" t="e" cm="1">
        <f t="array" aca="1" ref="AE3266" ca="1">IF(INDIRECT("$F"&amp;$S3266)="","",IF(LEFT(INDIRECT("$F"&amp;$S3266),3)="GRS","GRS_RCS_RM",IF((LEFT(INDIRECT("$F"&amp;$S3266),3))="RCS","GRS_RCS_RM",IF(INDIRECT("$F"&amp;$S3266)="OCS (No Label)","OCS_Conversion_RM",IF(LEFT(INDIRECT("$F"&amp;$S3266),3)="OCS","OCS_RM",IF(RIGHT(INDIRECT("$F"&amp;$S3266),10)="conversion","GOTS_RM_conversion",IF((LEFT(INDIRECT("$F"&amp;$S3266),4))="GOTS","GOTS_RM","Responsible_RM")))))))</f>
        <v>#REF!</v>
      </c>
      <c r="AF3266" s="13" t="str" cm="1">
        <f t="array" aca="1" ref="AF3266" ca="1">IF($S3266="","",INDIRECT("$Z"&amp;$S3266))</f>
        <v/>
      </c>
      <c r="AG3266" s="155"/>
      <c r="AH3266" s="13" t="str" cm="1">
        <f t="array" aca="1" ref="AH3266" ca="1">IFERROR(INDIRECT("$ag"&amp;S3266),"")</f>
        <v/>
      </c>
      <c r="AI3266" s="13" t="e" cm="1">
        <f t="array" aca="1" ref="AI3266" ca="1">INDIRECT("O"&amp;S3265)</f>
        <v>#REF!</v>
      </c>
      <c r="AJ3266" s="13" t="str">
        <f>IF($I3266="","",INDEX('Raw Material'!$A$1:$J$75,MATCH(I3266,'Raw Material'!$A$1:$A$75,0),(MATCH(G3266,'Raw Material'!$A$1:$J$1,0))))</f>
        <v/>
      </c>
      <c r="AK3266" s="13" t="str">
        <f t="shared" si="1503"/>
        <v>YANLIŞRM</v>
      </c>
      <c r="AL3266" s="153" t="str">
        <f t="shared" si="1504"/>
        <v/>
      </c>
    </row>
    <row r="3267" spans="1:38" ht="16.5" customHeight="1">
      <c r="A3267" s="162"/>
      <c r="B3267" s="168"/>
      <c r="C3267" s="169"/>
      <c r="D3267" s="156"/>
      <c r="E3267" s="156"/>
      <c r="F3267" s="175"/>
      <c r="G3267" s="181"/>
      <c r="H3267" s="182"/>
      <c r="I3267" s="182"/>
      <c r="J3267" s="182"/>
      <c r="K3267" s="32"/>
      <c r="L3267" s="179"/>
      <c r="M3267" s="179"/>
      <c r="N3267" s="81"/>
      <c r="O3267" s="185"/>
      <c r="P3267" s="103"/>
      <c r="Q3267" s="84" t="str">
        <f t="shared" si="1505"/>
        <v/>
      </c>
      <c r="R3267" s="159"/>
      <c r="S3267" s="28" t="str" cm="1">
        <f t="array" aca="1" ref="S3267" ca="1">IF(INDIRECT("A"&amp;114+$U3267)&lt;&gt;"",114+$U3267,"")</f>
        <v/>
      </c>
      <c r="T3267" s="28" t="str">
        <f t="shared" ca="1" si="1506"/>
        <v>$B</v>
      </c>
      <c r="U3267" s="29">
        <f t="shared" si="1512"/>
        <v>3144</v>
      </c>
      <c r="V3267" s="29">
        <v>262.75000000002098</v>
      </c>
      <c r="W3267" s="29">
        <f t="shared" si="1484"/>
        <v>262</v>
      </c>
      <c r="X3267" s="41" t="str" cm="1">
        <f t="array" aca="1" ref="X3267" ca="1">IFERROR(INDEX('PC&amp;PD'!$A$1:$AP$15,ROW('PC&amp;PD'!$A$15),MATCH(INDIRECT(T3267),'PC&amp;PD'!$A$1:$AP$1,0)),"")</f>
        <v/>
      </c>
      <c r="Z3267" s="155"/>
      <c r="AA3267" s="13" t="str">
        <f t="shared" si="1502"/>
        <v/>
      </c>
      <c r="AB3267" s="155"/>
      <c r="AC3267" s="13" t="str">
        <f t="shared" ca="1" si="1507"/>
        <v>$AB</v>
      </c>
      <c r="AD3267" s="13" t="str" cm="1">
        <f t="array" aca="1" ref="AD3267" ca="1">IFERROR(IF((LEFT(INDIRECT("$F"&amp;$S3267),4))="GOTS",IF($G3267="Organic","GOTS_Organic_raw",(IF($G3267="Responsible","GOTS_Responsible",(IF($G3267="No Attribute (Conventional)","GOTS_conventional",(IF($G3267="Recycled Pre/Post-Consumer","GOTS_pre_post",(IF($G3267="In-Conversion","GOTS_in_conversion",(IF($G3267="Sustainably Sourced","Sustainably_sourced",""))))))))))),IF($G3267="Organic","Organic",(IF($G3267="Responsible","Responsible",(IF($G3267="No Attribute (Conventional)","No_Attribute_Conventional",(IF($G3267="Recycled Pre/Post-Consumer","Recycled_Pre_Post_Consumer",(IF($G3267="In-Conversion","In_Conversion",(IF($G3267="Recycled Pre-Consumer","Recycled_Pre_Consumer",(IF($G3267="Recycled Post-Consumer","Recycled_Post_Consumer",(IF($G3267="Sustainably Sourced","Sustainably_sourced","")))))))))))))))),"")</f>
        <v/>
      </c>
      <c r="AE3267" s="13" t="e" cm="1">
        <f t="array" aca="1" ref="AE3267" ca="1">IF(INDIRECT("$F"&amp;$S3267)="","",IF(LEFT(INDIRECT("$F"&amp;$S3267),3)="GRS","GRS_RCS_RM",IF((LEFT(INDIRECT("$F"&amp;$S3267),3))="RCS","GRS_RCS_RM",IF(INDIRECT("$F"&amp;$S3267)="OCS (No Label)","OCS_Conversion_RM",IF(LEFT(INDIRECT("$F"&amp;$S3267),3)="OCS","OCS_RM",IF(RIGHT(INDIRECT("$F"&amp;$S3267),10)="conversion","GOTS_RM_conversion",IF((LEFT(INDIRECT("$F"&amp;$S3267),4))="GOTS","GOTS_RM","Responsible_RM")))))))</f>
        <v>#REF!</v>
      </c>
      <c r="AF3267" s="13" t="str" cm="1">
        <f t="array" aca="1" ref="AF3267" ca="1">IF($S3267="","",INDIRECT("$Z"&amp;$S3267))</f>
        <v/>
      </c>
      <c r="AG3267" s="155"/>
      <c r="AH3267" s="13" t="str" cm="1">
        <f t="array" aca="1" ref="AH3267" ca="1">IFERROR(INDIRECT("$ag"&amp;S3267),"")</f>
        <v/>
      </c>
      <c r="AI3267" s="13" t="e" cm="1">
        <f t="array" aca="1" ref="AI3267" ca="1">INDIRECT("O"&amp;S3266)</f>
        <v>#REF!</v>
      </c>
      <c r="AJ3267" s="13" t="str">
        <f>IF($I3267="","",INDEX('Raw Material'!$A$1:$J$75,MATCH(I3267,'Raw Material'!$A$1:$A$75,0),(MATCH(G3267,'Raw Material'!$A$1:$J$1,0))))</f>
        <v/>
      </c>
      <c r="AK3267" s="13" t="str">
        <f t="shared" si="1503"/>
        <v>YANLIŞRM</v>
      </c>
      <c r="AL3267" s="153" t="str">
        <f t="shared" si="1504"/>
        <v/>
      </c>
    </row>
    <row r="3268" spans="1:38" ht="16.5" customHeight="1">
      <c r="A3268" s="162"/>
      <c r="B3268" s="168"/>
      <c r="C3268" s="169"/>
      <c r="D3268" s="156"/>
      <c r="E3268" s="156"/>
      <c r="F3268" s="175"/>
      <c r="G3268" s="181"/>
      <c r="H3268" s="182"/>
      <c r="I3268" s="182"/>
      <c r="J3268" s="182"/>
      <c r="K3268" s="32"/>
      <c r="L3268" s="179"/>
      <c r="M3268" s="179"/>
      <c r="N3268" s="81"/>
      <c r="O3268" s="185"/>
      <c r="P3268" s="103"/>
      <c r="Q3268" s="84" t="str">
        <f t="shared" si="1505"/>
        <v/>
      </c>
      <c r="R3268" s="159"/>
      <c r="S3268" s="28" t="str" cm="1">
        <f t="array" aca="1" ref="S3268" ca="1">IF(INDIRECT("A"&amp;114+$U3268)&lt;&gt;"",114+$U3268,"")</f>
        <v/>
      </c>
      <c r="T3268" s="28" t="str">
        <f t="shared" ca="1" si="1506"/>
        <v>$B</v>
      </c>
      <c r="U3268" s="29">
        <f t="shared" si="1512"/>
        <v>3144</v>
      </c>
      <c r="V3268" s="29">
        <v>262.83333333335401</v>
      </c>
      <c r="W3268" s="29">
        <f t="shared" si="1484"/>
        <v>262</v>
      </c>
      <c r="X3268" s="41" t="str" cm="1">
        <f t="array" aca="1" ref="X3268" ca="1">IFERROR(INDEX('PC&amp;PD'!$A$1:$AP$15,ROW('PC&amp;PD'!$A$15),MATCH(INDIRECT(T3268),'PC&amp;PD'!$A$1:$AP$1,0)),"")</f>
        <v/>
      </c>
      <c r="Z3268" s="155"/>
      <c r="AA3268" s="13" t="str">
        <f t="shared" si="1502"/>
        <v/>
      </c>
      <c r="AB3268" s="155"/>
      <c r="AC3268" s="13" t="str">
        <f t="shared" ca="1" si="1507"/>
        <v>$AB</v>
      </c>
      <c r="AD3268" s="13" t="str" cm="1">
        <f t="array" aca="1" ref="AD3268" ca="1">IFERROR(IF((LEFT(INDIRECT("$F"&amp;$S3268),4))="GOTS",IF($G3268="Organic","GOTS_Organic_raw",(IF($G3268="Responsible","GOTS_Responsible",(IF($G3268="No Attribute (Conventional)","GOTS_conventional",(IF($G3268="Recycled Pre/Post-Consumer","GOTS_pre_post",(IF($G3268="In-Conversion","GOTS_in_conversion",(IF($G3268="Sustainably Sourced","Sustainably_sourced",""))))))))))),IF($G3268="Organic","Organic",(IF($G3268="Responsible","Responsible",(IF($G3268="No Attribute (Conventional)","No_Attribute_Conventional",(IF($G3268="Recycled Pre/Post-Consumer","Recycled_Pre_Post_Consumer",(IF($G3268="In-Conversion","In_Conversion",(IF($G3268="Recycled Pre-Consumer","Recycled_Pre_Consumer",(IF($G3268="Recycled Post-Consumer","Recycled_Post_Consumer",(IF($G3268="Sustainably Sourced","Sustainably_sourced","")))))))))))))))),"")</f>
        <v/>
      </c>
      <c r="AE3268" s="13" t="e" cm="1">
        <f t="array" aca="1" ref="AE3268" ca="1">IF(INDIRECT("$F"&amp;$S3268)="","",IF(LEFT(INDIRECT("$F"&amp;$S3268),3)="GRS","GRS_RCS_RM",IF((LEFT(INDIRECT("$F"&amp;$S3268),3))="RCS","GRS_RCS_RM",IF(INDIRECT("$F"&amp;$S3268)="OCS (No Label)","OCS_Conversion_RM",IF(LEFT(INDIRECT("$F"&amp;$S3268),3)="OCS","OCS_RM",IF(RIGHT(INDIRECT("$F"&amp;$S3268),10)="conversion","GOTS_RM_conversion",IF((LEFT(INDIRECT("$F"&amp;$S3268),4))="GOTS","GOTS_RM","Responsible_RM")))))))</f>
        <v>#REF!</v>
      </c>
      <c r="AF3268" s="13" t="str" cm="1">
        <f t="array" aca="1" ref="AF3268" ca="1">IF($S3268="","",INDIRECT("$Z"&amp;$S3268))</f>
        <v/>
      </c>
      <c r="AG3268" s="155"/>
      <c r="AH3268" s="13" t="str" cm="1">
        <f t="array" aca="1" ref="AH3268" ca="1">IFERROR(INDIRECT("$ag"&amp;S3268),"")</f>
        <v/>
      </c>
      <c r="AI3268" s="13" t="e" cm="1">
        <f t="array" aca="1" ref="AI3268" ca="1">INDIRECT("O"&amp;S3267)</f>
        <v>#REF!</v>
      </c>
      <c r="AJ3268" s="13" t="str">
        <f>IF($I3268="","",INDEX('Raw Material'!$A$1:$J$75,MATCH(I3268,'Raw Material'!$A$1:$A$75,0),(MATCH(G3268,'Raw Material'!$A$1:$J$1,0))))</f>
        <v/>
      </c>
      <c r="AK3268" s="13" t="str">
        <f t="shared" si="1503"/>
        <v>YANLIŞRM</v>
      </c>
      <c r="AL3268" s="153" t="str">
        <f t="shared" si="1504"/>
        <v/>
      </c>
    </row>
    <row r="3269" spans="1:38" ht="16.5" customHeight="1" thickBot="1">
      <c r="A3269" s="163"/>
      <c r="B3269" s="170"/>
      <c r="C3269" s="171"/>
      <c r="D3269" s="156"/>
      <c r="E3269" s="156"/>
      <c r="F3269" s="176"/>
      <c r="G3269" s="157"/>
      <c r="H3269" s="158"/>
      <c r="I3269" s="158"/>
      <c r="J3269" s="158"/>
      <c r="K3269" s="33"/>
      <c r="L3269" s="180"/>
      <c r="M3269" s="180"/>
      <c r="N3269" s="82"/>
      <c r="O3269" s="186"/>
      <c r="P3269" s="103"/>
      <c r="Q3269" s="84" t="str">
        <f t="shared" si="1505"/>
        <v/>
      </c>
      <c r="R3269" s="159"/>
      <c r="S3269" s="28" t="str" cm="1">
        <f t="array" aca="1" ref="S3269" ca="1">IF(INDIRECT("A"&amp;114+$U3269)&lt;&gt;"",114+$U3269,"")</f>
        <v/>
      </c>
      <c r="T3269" s="28" t="str">
        <f t="shared" ca="1" si="1506"/>
        <v>$B</v>
      </c>
      <c r="U3269" s="29">
        <f t="shared" si="1512"/>
        <v>3144</v>
      </c>
      <c r="V3269" s="29">
        <v>262.91666666668698</v>
      </c>
      <c r="W3269" s="29">
        <f t="shared" si="1484"/>
        <v>262</v>
      </c>
      <c r="X3269" s="41" t="str" cm="1">
        <f t="array" aca="1" ref="X3269" ca="1">IFERROR(INDEX('PC&amp;PD'!$A$1:$AP$15,ROW('PC&amp;PD'!$A$15),MATCH(INDIRECT(T3269),'PC&amp;PD'!$A$1:$AP$1,0)),"")</f>
        <v/>
      </c>
      <c r="Z3269" s="155"/>
      <c r="AA3269" s="13" t="str">
        <f t="shared" si="1502"/>
        <v/>
      </c>
      <c r="AB3269" s="155"/>
      <c r="AC3269" s="13" t="str">
        <f t="shared" ca="1" si="1507"/>
        <v>$AB</v>
      </c>
      <c r="AD3269" s="13" t="str" cm="1">
        <f t="array" aca="1" ref="AD3269" ca="1">IFERROR(IF((LEFT(INDIRECT("$F"&amp;$S3269),4))="GOTS",IF($G3269="Organic","GOTS_Organic_raw",(IF($G3269="Responsible","GOTS_Responsible",(IF($G3269="No Attribute (Conventional)","GOTS_conventional",(IF($G3269="Recycled Pre/Post-Consumer","GOTS_pre_post",(IF($G3269="In-Conversion","GOTS_in_conversion",(IF($G3269="Sustainably Sourced","Sustainably_sourced",""))))))))))),IF($G3269="Organic","Organic",(IF($G3269="Responsible","Responsible",(IF($G3269="No Attribute (Conventional)","No_Attribute_Conventional",(IF($G3269="Recycled Pre/Post-Consumer","Recycled_Pre_Post_Consumer",(IF($G3269="In-Conversion","In_Conversion",(IF($G3269="Recycled Pre-Consumer","Recycled_Pre_Consumer",(IF($G3269="Recycled Post-Consumer","Recycled_Post_Consumer",(IF($G3269="Sustainably Sourced","Sustainably_sourced","")))))))))))))))),"")</f>
        <v/>
      </c>
      <c r="AE3269" s="13" t="e" cm="1">
        <f t="array" aca="1" ref="AE3269" ca="1">IF(INDIRECT("$F"&amp;$S3269)="","",IF(LEFT(INDIRECT("$F"&amp;$S3269),3)="GRS","GRS_RCS_RM",IF((LEFT(INDIRECT("$F"&amp;$S3269),3))="RCS","GRS_RCS_RM",IF(INDIRECT("$F"&amp;$S3269)="OCS (No Label)","OCS_Conversion_RM",IF(LEFT(INDIRECT("$F"&amp;$S3269),3)="OCS","OCS_RM",IF(RIGHT(INDIRECT("$F"&amp;$S3269),10)="conversion","GOTS_RM_conversion",IF((LEFT(INDIRECT("$F"&amp;$S3269),4))="GOTS","GOTS_RM","Responsible_RM")))))))</f>
        <v>#REF!</v>
      </c>
      <c r="AF3269" s="13" t="str" cm="1">
        <f t="array" aca="1" ref="AF3269" ca="1">IF($S3269="","",INDIRECT("$Z"&amp;$S3269))</f>
        <v/>
      </c>
      <c r="AG3269" s="155"/>
      <c r="AH3269" s="13" t="str" cm="1">
        <f t="array" aca="1" ref="AH3269" ca="1">IFERROR(INDIRECT("$ag"&amp;S3269),"")</f>
        <v/>
      </c>
      <c r="AI3269" s="13" t="e" cm="1">
        <f t="array" aca="1" ref="AI3269" ca="1">INDIRECT("O"&amp;S3268)</f>
        <v>#REF!</v>
      </c>
      <c r="AJ3269" s="13" t="str">
        <f>IF($I3269="","",INDEX('Raw Material'!$A$1:$J$75,MATCH(I3269,'Raw Material'!$A$1:$A$75,0),(MATCH(G3269,'Raw Material'!$A$1:$J$1,0))))</f>
        <v/>
      </c>
      <c r="AK3269" s="13" t="str">
        <f t="shared" si="1503"/>
        <v>YANLIŞRM</v>
      </c>
      <c r="AL3269" s="153" t="str">
        <f t="shared" si="1504"/>
        <v/>
      </c>
    </row>
    <row r="3270" spans="1:38" ht="16.5" customHeight="1">
      <c r="A3270" s="160" t="str">
        <f>IF(B3270="","",COUNTA($B$114:$B3270))</f>
        <v/>
      </c>
      <c r="B3270" s="164"/>
      <c r="C3270" s="165"/>
      <c r="D3270" s="183"/>
      <c r="E3270" s="183"/>
      <c r="F3270" s="172"/>
      <c r="G3270" s="212"/>
      <c r="H3270" s="206"/>
      <c r="I3270" s="206"/>
      <c r="J3270" s="206"/>
      <c r="K3270" s="31"/>
      <c r="L3270" s="177" t="str">
        <f t="shared" ref="L3270" si="1513">IF(R3270="","",LEFT(R3270,LEN(R3270)-2))</f>
        <v/>
      </c>
      <c r="M3270" s="177"/>
      <c r="N3270" s="80"/>
      <c r="O3270" s="184"/>
      <c r="P3270" s="103"/>
      <c r="Q3270" s="84" t="str">
        <f t="shared" si="1505"/>
        <v/>
      </c>
      <c r="R3270" s="159" t="str">
        <f t="shared" ref="R3270" si="1514">CONCATENATE($Q3270,Q3271,Q3272,Q3273,Q3274,Q3275,$Q3276,$Q3277,$Q3278,$Q3279,Q3280,Q3281)</f>
        <v/>
      </c>
      <c r="S3270" s="28" t="str" cm="1">
        <f t="array" aca="1" ref="S3270" ca="1">IF(INDIRECT("A"&amp;114+$U3270)&lt;&gt;"",114+$U3270,"")</f>
        <v/>
      </c>
      <c r="T3270" s="28" t="str">
        <f t="shared" ca="1" si="1506"/>
        <v>$B</v>
      </c>
      <c r="U3270" s="29">
        <f t="shared" si="1512"/>
        <v>3156</v>
      </c>
      <c r="V3270" s="29">
        <v>263.00000000002098</v>
      </c>
      <c r="W3270" s="29">
        <f t="shared" si="1484"/>
        <v>263</v>
      </c>
      <c r="X3270" s="41" t="str" cm="1">
        <f t="array" aca="1" ref="X3270" ca="1">IFERROR(INDEX('PC&amp;PD'!$A$1:$AP$15,ROW('PC&amp;PD'!$A$15),MATCH(INDIRECT(T3270),'PC&amp;PD'!$A$1:$AP$1,0)),"")</f>
        <v/>
      </c>
      <c r="Z3270" s="155" t="str">
        <f t="shared" ref="Z3270" si="1515">IFERROR(IF($F3270="OCS 100","OCS (OCS 100)",IF($F3270="OCS Blended","OCS (OCS Blended)",IF($F3270="OCS (No Label)","OCS (No Label)",IF($F3270="RCS 100","RCS (RCS 100)",IF($F3270="RCS Blended","RCS (RCS Blended)",IF($F3270="GRS","GRS (GRS)",IF($F3270="GRS (No Label)", "GRS (No Label)",IF($F3270="RDS","RDS (RDS)",IF($F3270="RWS","RWS (RWS)",IF($F3270="RAS","RAS (RAS)",IF($F3270="RMS","RMS (RMS)",IF($F3270="GOTS Organic","GOTS (Organic)",IF($F3270="GOTS Made with organic","GOTS (Made with Organic)",IF($F3270="GOTS Organic - in conversion","GOTS (Organic - In Conversion)",IF($F3270="GOTS Made with organic - in conversion","GOTS (Made with Organic - In Conversion)",""))))))))))))))),"")</f>
        <v/>
      </c>
      <c r="AA3270" s="13" t="str">
        <f t="shared" si="1502"/>
        <v/>
      </c>
      <c r="AB3270" s="155" t="str">
        <f t="shared" ref="AB3270" si="1516">IFERROR(IF($F3270="OCS 100", "OCS_100",IF($F3270="OCS Blended", "OCS_Blended",IF($F3270="OCS (No Label)", "OCS_No_Label",IF($F3270="RCS 100", "RCS_100",IF($F3270="RCS Blended","RCS_Blended",IF($F3270="GRS","GRS",IF($F3270="GRS (No Label)", "GRS_No_Label",IF($F3270="RDS","RDS",IF($F3270="RWS","RWS",IF($F3270="RMS","RMS",IF($F3270="GOTS Organic","GOTS_Organic",IF($F3270="GOTS Made with organic","GOTS_Made_with_organic",IF($F3270="GOTS Organic - in conversion","GOTS_Organic_in_Conversion",IF($F3270="GOTS Made with organic - in conversion","GOTS_Made_with_Organic_in_Conversion",IF($F3270="RAS","RAS",""))))))))))))))),"")</f>
        <v/>
      </c>
      <c r="AC3270" s="13" t="str">
        <f t="shared" ca="1" si="1507"/>
        <v>$AB</v>
      </c>
      <c r="AD3270" s="13" t="str" cm="1">
        <f t="array" aca="1" ref="AD3270" ca="1">IFERROR(IF((LEFT(INDIRECT("$F"&amp;$S3270),4))="GOTS",IF($G3270="Organic","GOTS_Organic_raw",(IF($G3270="Responsible","GOTS_Responsible",(IF($G3270="No Attribute (Conventional)","GOTS_conventional",(IF($G3270="Recycled Pre/Post-Consumer","GOTS_pre_post",(IF($G3270="In-Conversion","GOTS_in_conversion",(IF($G3270="Sustainably Sourced","Sustainably_sourced",""))))))))))),IF($G3270="Organic","Organic",(IF($G3270="Responsible","Responsible",(IF($G3270="No Attribute (Conventional)","No_Attribute_Conventional",(IF($G3270="Recycled Pre/Post-Consumer","Recycled_Pre_Post_Consumer",(IF($G3270="In-Conversion","In_Conversion",(IF($G3270="Recycled Pre-Consumer","Recycled_Pre_Consumer",(IF($G3270="Recycled Post-Consumer","Recycled_Post_Consumer",(IF($G3270="Sustainably Sourced","Sustainably_sourced","")))))))))))))))),"")</f>
        <v/>
      </c>
      <c r="AE3270" s="13" t="e" cm="1">
        <f t="array" aca="1" ref="AE3270" ca="1">IF(INDIRECT("$F"&amp;$S3270)="","",IF(LEFT(INDIRECT("$F"&amp;$S3270),3)="GRS","GRS_RCS_RM",IF((LEFT(INDIRECT("$F"&amp;$S3270),3))="RCS","GRS_RCS_RM",IF(INDIRECT("$F"&amp;$S3270)="OCS (No Label)","OCS_Conversion_RM",IF(LEFT(INDIRECT("$F"&amp;$S3270),3)="OCS","OCS_RM",IF(RIGHT(INDIRECT("$F"&amp;$S3270),10)="conversion","GOTS_RM_conversion",IF((LEFT(INDIRECT("$F"&amp;$S3270),4))="GOTS","GOTS_RM","Responsible_RM")))))))</f>
        <v>#REF!</v>
      </c>
      <c r="AF3270" s="13" t="str" cm="1">
        <f t="array" aca="1" ref="AF3270" ca="1">IF($S3270="","",INDIRECT("$Z"&amp;$S3270))</f>
        <v/>
      </c>
      <c r="AG3270" s="155" t="str">
        <f t="shared" si="1497"/>
        <v/>
      </c>
      <c r="AH3270" s="13" t="str" cm="1">
        <f t="array" aca="1" ref="AH3270" ca="1">IFERROR(INDIRECT("$ag"&amp;S3270),"")</f>
        <v/>
      </c>
      <c r="AI3270" s="13" t="e" cm="1">
        <f t="array" aca="1" ref="AI3270" ca="1">INDIRECT("O"&amp;S3269)</f>
        <v>#REF!</v>
      </c>
      <c r="AJ3270" s="13" t="str">
        <f>IF($I3270="","",INDEX('Raw Material'!$A$1:$J$75,MATCH(I3270,'Raw Material'!$A$1:$A$75,0),(MATCH(G3270,'Raw Material'!$A$1:$J$1,0))))</f>
        <v/>
      </c>
      <c r="AK3270" s="13" t="str">
        <f t="shared" si="1503"/>
        <v>YANLIŞRM</v>
      </c>
      <c r="AL3270" s="153" t="str">
        <f t="shared" si="1504"/>
        <v/>
      </c>
    </row>
    <row r="3271" spans="1:38" ht="16.5" customHeight="1">
      <c r="A3271" s="161"/>
      <c r="B3271" s="166"/>
      <c r="C3271" s="167"/>
      <c r="D3271" s="156"/>
      <c r="E3271" s="156"/>
      <c r="F3271" s="173"/>
      <c r="G3271" s="181"/>
      <c r="H3271" s="182"/>
      <c r="I3271" s="182"/>
      <c r="J3271" s="182"/>
      <c r="K3271" s="32"/>
      <c r="L3271" s="178"/>
      <c r="M3271" s="178"/>
      <c r="N3271" s="81"/>
      <c r="O3271" s="185"/>
      <c r="P3271" s="103"/>
      <c r="Q3271" s="84" t="str">
        <f t="shared" si="1505"/>
        <v/>
      </c>
      <c r="R3271" s="159"/>
      <c r="S3271" s="28" t="str" cm="1">
        <f t="array" aca="1" ref="S3271" ca="1">IF(INDIRECT("A"&amp;114+$U3271)&lt;&gt;"",114+$U3271,"")</f>
        <v/>
      </c>
      <c r="T3271" s="28" t="str">
        <f t="shared" ca="1" si="1506"/>
        <v>$B</v>
      </c>
      <c r="U3271" s="29">
        <f t="shared" si="1512"/>
        <v>3156</v>
      </c>
      <c r="V3271" s="29">
        <v>263.08333333335401</v>
      </c>
      <c r="W3271" s="29">
        <f t="shared" si="1484"/>
        <v>263</v>
      </c>
      <c r="X3271" s="41" t="str" cm="1">
        <f t="array" aca="1" ref="X3271" ca="1">IFERROR(INDEX('PC&amp;PD'!$A$1:$AP$15,ROW('PC&amp;PD'!$A$15),MATCH(INDIRECT(T3271),'PC&amp;PD'!$A$1:$AP$1,0)),"")</f>
        <v/>
      </c>
      <c r="Z3271" s="155"/>
      <c r="AA3271" s="13" t="str">
        <f t="shared" si="1502"/>
        <v/>
      </c>
      <c r="AB3271" s="155"/>
      <c r="AC3271" s="13" t="str">
        <f t="shared" ca="1" si="1507"/>
        <v>$AB</v>
      </c>
      <c r="AD3271" s="13" t="str" cm="1">
        <f t="array" aca="1" ref="AD3271" ca="1">IFERROR(IF((LEFT(INDIRECT("$F"&amp;$S3271),4))="GOTS",IF($G3271="Organic","GOTS_Organic_raw",(IF($G3271="Responsible","GOTS_Responsible",(IF($G3271="No Attribute (Conventional)","GOTS_conventional",(IF($G3271="Recycled Pre/Post-Consumer","GOTS_pre_post",(IF($G3271="In-Conversion","GOTS_in_conversion",(IF($G3271="Sustainably Sourced","Sustainably_sourced",""))))))))))),IF($G3271="Organic","Organic",(IF($G3271="Responsible","Responsible",(IF($G3271="No Attribute (Conventional)","No_Attribute_Conventional",(IF($G3271="Recycled Pre/Post-Consumer","Recycled_Pre_Post_Consumer",(IF($G3271="In-Conversion","In_Conversion",(IF($G3271="Recycled Pre-Consumer","Recycled_Pre_Consumer",(IF($G3271="Recycled Post-Consumer","Recycled_Post_Consumer",(IF($G3271="Sustainably Sourced","Sustainably_sourced","")))))))))))))))),"")</f>
        <v/>
      </c>
      <c r="AE3271" s="13" t="e" cm="1">
        <f t="array" aca="1" ref="AE3271" ca="1">IF(INDIRECT("$F"&amp;$S3271)="","",IF(LEFT(INDIRECT("$F"&amp;$S3271),3)="GRS","GRS_RCS_RM",IF((LEFT(INDIRECT("$F"&amp;$S3271),3))="RCS","GRS_RCS_RM",IF(INDIRECT("$F"&amp;$S3271)="OCS (No Label)","OCS_Conversion_RM",IF(LEFT(INDIRECT("$F"&amp;$S3271),3)="OCS","OCS_RM",IF(RIGHT(INDIRECT("$F"&amp;$S3271),10)="conversion","GOTS_RM_conversion",IF((LEFT(INDIRECT("$F"&amp;$S3271),4))="GOTS","GOTS_RM","Responsible_RM")))))))</f>
        <v>#REF!</v>
      </c>
      <c r="AF3271" s="13" t="str" cm="1">
        <f t="array" aca="1" ref="AF3271" ca="1">IF($S3271="","",INDIRECT("$Z"&amp;$S3271))</f>
        <v/>
      </c>
      <c r="AG3271" s="155"/>
      <c r="AH3271" s="13" t="str" cm="1">
        <f t="array" aca="1" ref="AH3271" ca="1">IFERROR(INDIRECT("$ag"&amp;S3271),"")</f>
        <v/>
      </c>
      <c r="AI3271" s="13" t="e" cm="1">
        <f t="array" aca="1" ref="AI3271" ca="1">INDIRECT("O"&amp;S3270)</f>
        <v>#REF!</v>
      </c>
      <c r="AJ3271" s="13" t="str">
        <f>IF($I3271="","",INDEX('Raw Material'!$A$1:$J$75,MATCH(I3271,'Raw Material'!$A$1:$A$75,0),(MATCH(G3271,'Raw Material'!$A$1:$J$1,0))))</f>
        <v/>
      </c>
      <c r="AK3271" s="13" t="str">
        <f t="shared" si="1503"/>
        <v>YANLIŞRM</v>
      </c>
      <c r="AL3271" s="153" t="str">
        <f t="shared" si="1504"/>
        <v/>
      </c>
    </row>
    <row r="3272" spans="1:38" ht="16.5" customHeight="1">
      <c r="A3272" s="161"/>
      <c r="B3272" s="166"/>
      <c r="C3272" s="167"/>
      <c r="D3272" s="156"/>
      <c r="E3272" s="156"/>
      <c r="F3272" s="173"/>
      <c r="G3272" s="181"/>
      <c r="H3272" s="182"/>
      <c r="I3272" s="182"/>
      <c r="J3272" s="182"/>
      <c r="K3272" s="32"/>
      <c r="L3272" s="178"/>
      <c r="M3272" s="178"/>
      <c r="N3272" s="81"/>
      <c r="O3272" s="185"/>
      <c r="P3272" s="103"/>
      <c r="Q3272" s="84" t="str">
        <f t="shared" si="1505"/>
        <v/>
      </c>
      <c r="R3272" s="159"/>
      <c r="S3272" s="28" t="str" cm="1">
        <f t="array" aca="1" ref="S3272" ca="1">IF(INDIRECT("A"&amp;114+$U3272)&lt;&gt;"",114+$U3272,"")</f>
        <v/>
      </c>
      <c r="T3272" s="28" t="str">
        <f t="shared" ca="1" si="1506"/>
        <v>$B</v>
      </c>
      <c r="U3272" s="29">
        <f t="shared" si="1512"/>
        <v>3156</v>
      </c>
      <c r="V3272" s="29">
        <v>263.16666666668698</v>
      </c>
      <c r="W3272" s="29">
        <f t="shared" si="1484"/>
        <v>263</v>
      </c>
      <c r="X3272" s="41" t="str" cm="1">
        <f t="array" aca="1" ref="X3272" ca="1">IFERROR(INDEX('PC&amp;PD'!$A$1:$AP$15,ROW('PC&amp;PD'!$A$15),MATCH(INDIRECT(T3272),'PC&amp;PD'!$A$1:$AP$1,0)),"")</f>
        <v/>
      </c>
      <c r="Z3272" s="155"/>
      <c r="AA3272" s="13" t="str">
        <f t="shared" si="1502"/>
        <v/>
      </c>
      <c r="AB3272" s="155"/>
      <c r="AC3272" s="13" t="str">
        <f t="shared" ca="1" si="1507"/>
        <v>$AB</v>
      </c>
      <c r="AD3272" s="13" t="str" cm="1">
        <f t="array" aca="1" ref="AD3272" ca="1">IFERROR(IF((LEFT(INDIRECT("$F"&amp;$S3272),4))="GOTS",IF($G3272="Organic","GOTS_Organic_raw",(IF($G3272="Responsible","GOTS_Responsible",(IF($G3272="No Attribute (Conventional)","GOTS_conventional",(IF($G3272="Recycled Pre/Post-Consumer","GOTS_pre_post",(IF($G3272="In-Conversion","GOTS_in_conversion",(IF($G3272="Sustainably Sourced","Sustainably_sourced",""))))))))))),IF($G3272="Organic","Organic",(IF($G3272="Responsible","Responsible",(IF($G3272="No Attribute (Conventional)","No_Attribute_Conventional",(IF($G3272="Recycled Pre/Post-Consumer","Recycled_Pre_Post_Consumer",(IF($G3272="In-Conversion","In_Conversion",(IF($G3272="Recycled Pre-Consumer","Recycled_Pre_Consumer",(IF($G3272="Recycled Post-Consumer","Recycled_Post_Consumer",(IF($G3272="Sustainably Sourced","Sustainably_sourced","")))))))))))))))),"")</f>
        <v/>
      </c>
      <c r="AE3272" s="13" t="e" cm="1">
        <f t="array" aca="1" ref="AE3272" ca="1">IF(INDIRECT("$F"&amp;$S3272)="","",IF(LEFT(INDIRECT("$F"&amp;$S3272),3)="GRS","GRS_RCS_RM",IF((LEFT(INDIRECT("$F"&amp;$S3272),3))="RCS","GRS_RCS_RM",IF(INDIRECT("$F"&amp;$S3272)="OCS (No Label)","OCS_Conversion_RM",IF(LEFT(INDIRECT("$F"&amp;$S3272),3)="OCS","OCS_RM",IF(RIGHT(INDIRECT("$F"&amp;$S3272),10)="conversion","GOTS_RM_conversion",IF((LEFT(INDIRECT("$F"&amp;$S3272),4))="GOTS","GOTS_RM","Responsible_RM")))))))</f>
        <v>#REF!</v>
      </c>
      <c r="AF3272" s="13" t="str" cm="1">
        <f t="array" aca="1" ref="AF3272" ca="1">IF($S3272="","",INDIRECT("$Z"&amp;$S3272))</f>
        <v/>
      </c>
      <c r="AG3272" s="155"/>
      <c r="AH3272" s="13" t="str" cm="1">
        <f t="array" aca="1" ref="AH3272" ca="1">IFERROR(INDIRECT("$ag"&amp;S3272),"")</f>
        <v/>
      </c>
      <c r="AI3272" s="13" t="e" cm="1">
        <f t="array" aca="1" ref="AI3272" ca="1">INDIRECT("O"&amp;S3271)</f>
        <v>#REF!</v>
      </c>
      <c r="AJ3272" s="13" t="str">
        <f>IF($I3272="","",INDEX('Raw Material'!$A$1:$J$75,MATCH(I3272,'Raw Material'!$A$1:$A$75,0),(MATCH(G3272,'Raw Material'!$A$1:$J$1,0))))</f>
        <v/>
      </c>
      <c r="AK3272" s="13" t="str">
        <f t="shared" si="1503"/>
        <v>YANLIŞRM</v>
      </c>
      <c r="AL3272" s="153" t="str">
        <f t="shared" si="1504"/>
        <v/>
      </c>
    </row>
    <row r="3273" spans="1:38" ht="16.5" customHeight="1">
      <c r="A3273" s="161"/>
      <c r="B3273" s="166"/>
      <c r="C3273" s="167"/>
      <c r="D3273" s="156"/>
      <c r="E3273" s="156"/>
      <c r="F3273" s="174"/>
      <c r="G3273" s="181"/>
      <c r="H3273" s="182"/>
      <c r="I3273" s="182"/>
      <c r="J3273" s="182"/>
      <c r="K3273" s="32"/>
      <c r="L3273" s="178"/>
      <c r="M3273" s="178"/>
      <c r="N3273" s="81"/>
      <c r="O3273" s="185"/>
      <c r="P3273" s="103"/>
      <c r="Q3273" s="84" t="str">
        <f t="shared" si="1505"/>
        <v/>
      </c>
      <c r="R3273" s="159"/>
      <c r="S3273" s="28" t="str" cm="1">
        <f t="array" aca="1" ref="S3273" ca="1">IF(INDIRECT("A"&amp;114+$U3273)&lt;&gt;"",114+$U3273,"")</f>
        <v/>
      </c>
      <c r="T3273" s="28" t="str">
        <f t="shared" ca="1" si="1506"/>
        <v>$B</v>
      </c>
      <c r="U3273" s="29">
        <f t="shared" si="1512"/>
        <v>3156</v>
      </c>
      <c r="V3273" s="29">
        <v>263.25000000002098</v>
      </c>
      <c r="W3273" s="29">
        <f t="shared" ref="W3273:W3336" si="1517">ROUNDDOWN(V3273,0)</f>
        <v>263</v>
      </c>
      <c r="X3273" s="41" t="str" cm="1">
        <f t="array" aca="1" ref="X3273" ca="1">IFERROR(INDEX('PC&amp;PD'!$A$1:$AP$15,ROW('PC&amp;PD'!$A$15),MATCH(INDIRECT(T3273),'PC&amp;PD'!$A$1:$AP$1,0)),"")</f>
        <v/>
      </c>
      <c r="Z3273" s="155"/>
      <c r="AA3273" s="13" t="str">
        <f t="shared" si="1502"/>
        <v/>
      </c>
      <c r="AB3273" s="155"/>
      <c r="AC3273" s="13" t="str">
        <f t="shared" ca="1" si="1507"/>
        <v>$AB</v>
      </c>
      <c r="AD3273" s="13" t="str" cm="1">
        <f t="array" aca="1" ref="AD3273" ca="1">IFERROR(IF((LEFT(INDIRECT("$F"&amp;$S3273),4))="GOTS",IF($G3273="Organic","GOTS_Organic_raw",(IF($G3273="Responsible","GOTS_Responsible",(IF($G3273="No Attribute (Conventional)","GOTS_conventional",(IF($G3273="Recycled Pre/Post-Consumer","GOTS_pre_post",(IF($G3273="In-Conversion","GOTS_in_conversion",(IF($G3273="Sustainably Sourced","Sustainably_sourced",""))))))))))),IF($G3273="Organic","Organic",(IF($G3273="Responsible","Responsible",(IF($G3273="No Attribute (Conventional)","No_Attribute_Conventional",(IF($G3273="Recycled Pre/Post-Consumer","Recycled_Pre_Post_Consumer",(IF($G3273="In-Conversion","In_Conversion",(IF($G3273="Recycled Pre-Consumer","Recycled_Pre_Consumer",(IF($G3273="Recycled Post-Consumer","Recycled_Post_Consumer",(IF($G3273="Sustainably Sourced","Sustainably_sourced","")))))))))))))))),"")</f>
        <v/>
      </c>
      <c r="AE3273" s="13" t="e" cm="1">
        <f t="array" aca="1" ref="AE3273" ca="1">IF(INDIRECT("$F"&amp;$S3273)="","",IF(LEFT(INDIRECT("$F"&amp;$S3273),3)="GRS","GRS_RCS_RM",IF((LEFT(INDIRECT("$F"&amp;$S3273),3))="RCS","GRS_RCS_RM",IF(INDIRECT("$F"&amp;$S3273)="OCS (No Label)","OCS_Conversion_RM",IF(LEFT(INDIRECT("$F"&amp;$S3273),3)="OCS","OCS_RM",IF(RIGHT(INDIRECT("$F"&amp;$S3273),10)="conversion","GOTS_RM_conversion",IF((LEFT(INDIRECT("$F"&amp;$S3273),4))="GOTS","GOTS_RM","Responsible_RM")))))))</f>
        <v>#REF!</v>
      </c>
      <c r="AF3273" s="13" t="str" cm="1">
        <f t="array" aca="1" ref="AF3273" ca="1">IF($S3273="","",INDIRECT("$Z"&amp;$S3273))</f>
        <v/>
      </c>
      <c r="AG3273" s="155"/>
      <c r="AH3273" s="13" t="str" cm="1">
        <f t="array" aca="1" ref="AH3273" ca="1">IFERROR(INDIRECT("$ag"&amp;S3273),"")</f>
        <v/>
      </c>
      <c r="AI3273" s="13" t="e" cm="1">
        <f t="array" aca="1" ref="AI3273" ca="1">INDIRECT("O"&amp;S3272)</f>
        <v>#REF!</v>
      </c>
      <c r="AJ3273" s="13" t="str">
        <f>IF($I3273="","",INDEX('Raw Material'!$A$1:$J$75,MATCH(I3273,'Raw Material'!$A$1:$A$75,0),(MATCH(G3273,'Raw Material'!$A$1:$J$1,0))))</f>
        <v/>
      </c>
      <c r="AK3273" s="13" t="str">
        <f t="shared" si="1503"/>
        <v>YANLIŞRM</v>
      </c>
      <c r="AL3273" s="153" t="str">
        <f t="shared" si="1504"/>
        <v/>
      </c>
    </row>
    <row r="3274" spans="1:38" ht="16.5" customHeight="1">
      <c r="A3274" s="161"/>
      <c r="B3274" s="166"/>
      <c r="C3274" s="167"/>
      <c r="D3274" s="156"/>
      <c r="E3274" s="156"/>
      <c r="F3274" s="174"/>
      <c r="G3274" s="181"/>
      <c r="H3274" s="182"/>
      <c r="I3274" s="182"/>
      <c r="J3274" s="182"/>
      <c r="K3274" s="32"/>
      <c r="L3274" s="178"/>
      <c r="M3274" s="178"/>
      <c r="N3274" s="81"/>
      <c r="O3274" s="185"/>
      <c r="P3274" s="103"/>
      <c r="Q3274" s="84" t="str">
        <f t="shared" si="1505"/>
        <v/>
      </c>
      <c r="R3274" s="159"/>
      <c r="S3274" s="28" t="str" cm="1">
        <f t="array" aca="1" ref="S3274" ca="1">IF(INDIRECT("A"&amp;114+$U3274)&lt;&gt;"",114+$U3274,"")</f>
        <v/>
      </c>
      <c r="T3274" s="28" t="str">
        <f t="shared" ca="1" si="1506"/>
        <v>$B</v>
      </c>
      <c r="U3274" s="29">
        <f t="shared" si="1512"/>
        <v>3156</v>
      </c>
      <c r="V3274" s="29">
        <v>263.33333333335401</v>
      </c>
      <c r="W3274" s="29">
        <f t="shared" si="1517"/>
        <v>263</v>
      </c>
      <c r="X3274" s="41" t="str" cm="1">
        <f t="array" aca="1" ref="X3274" ca="1">IFERROR(INDEX('PC&amp;PD'!$A$1:$AP$15,ROW('PC&amp;PD'!$A$15),MATCH(INDIRECT(T3274),'PC&amp;PD'!$A$1:$AP$1,0)),"")</f>
        <v/>
      </c>
      <c r="Z3274" s="155"/>
      <c r="AA3274" s="13" t="str">
        <f t="shared" si="1502"/>
        <v/>
      </c>
      <c r="AB3274" s="155"/>
      <c r="AC3274" s="13" t="str">
        <f t="shared" ca="1" si="1507"/>
        <v>$AB</v>
      </c>
      <c r="AD3274" s="13" t="str" cm="1">
        <f t="array" aca="1" ref="AD3274" ca="1">IFERROR(IF((LEFT(INDIRECT("$F"&amp;$S3274),4))="GOTS",IF($G3274="Organic","GOTS_Organic_raw",(IF($G3274="Responsible","GOTS_Responsible",(IF($G3274="No Attribute (Conventional)","GOTS_conventional",(IF($G3274="Recycled Pre/Post-Consumer","GOTS_pre_post",(IF($G3274="In-Conversion","GOTS_in_conversion",(IF($G3274="Sustainably Sourced","Sustainably_sourced",""))))))))))),IF($G3274="Organic","Organic",(IF($G3274="Responsible","Responsible",(IF($G3274="No Attribute (Conventional)","No_Attribute_Conventional",(IF($G3274="Recycled Pre/Post-Consumer","Recycled_Pre_Post_Consumer",(IF($G3274="In-Conversion","In_Conversion",(IF($G3274="Recycled Pre-Consumer","Recycled_Pre_Consumer",(IF($G3274="Recycled Post-Consumer","Recycled_Post_Consumer",(IF($G3274="Sustainably Sourced","Sustainably_sourced","")))))))))))))))),"")</f>
        <v/>
      </c>
      <c r="AE3274" s="13" t="e" cm="1">
        <f t="array" aca="1" ref="AE3274" ca="1">IF(INDIRECT("$F"&amp;$S3274)="","",IF(LEFT(INDIRECT("$F"&amp;$S3274),3)="GRS","GRS_RCS_RM",IF((LEFT(INDIRECT("$F"&amp;$S3274),3))="RCS","GRS_RCS_RM",IF(INDIRECT("$F"&amp;$S3274)="OCS (No Label)","OCS_Conversion_RM",IF(LEFT(INDIRECT("$F"&amp;$S3274),3)="OCS","OCS_RM",IF(RIGHT(INDIRECT("$F"&amp;$S3274),10)="conversion","GOTS_RM_conversion",IF((LEFT(INDIRECT("$F"&amp;$S3274),4))="GOTS","GOTS_RM","Responsible_RM")))))))</f>
        <v>#REF!</v>
      </c>
      <c r="AF3274" s="13" t="str" cm="1">
        <f t="array" aca="1" ref="AF3274" ca="1">IF($S3274="","",INDIRECT("$Z"&amp;$S3274))</f>
        <v/>
      </c>
      <c r="AG3274" s="155"/>
      <c r="AH3274" s="13" t="str" cm="1">
        <f t="array" aca="1" ref="AH3274" ca="1">IFERROR(INDIRECT("$ag"&amp;S3274),"")</f>
        <v/>
      </c>
      <c r="AI3274" s="13" t="e" cm="1">
        <f t="array" aca="1" ref="AI3274" ca="1">INDIRECT("O"&amp;S3273)</f>
        <v>#REF!</v>
      </c>
      <c r="AJ3274" s="13" t="str">
        <f>IF($I3274="","",INDEX('Raw Material'!$A$1:$J$75,MATCH(I3274,'Raw Material'!$A$1:$A$75,0),(MATCH(G3274,'Raw Material'!$A$1:$J$1,0))))</f>
        <v/>
      </c>
      <c r="AK3274" s="13" t="str">
        <f t="shared" si="1503"/>
        <v>YANLIŞRM</v>
      </c>
      <c r="AL3274" s="153" t="str">
        <f t="shared" si="1504"/>
        <v/>
      </c>
    </row>
    <row r="3275" spans="1:38" ht="16.5" customHeight="1">
      <c r="A3275" s="161"/>
      <c r="B3275" s="166"/>
      <c r="C3275" s="167"/>
      <c r="D3275" s="156"/>
      <c r="E3275" s="156"/>
      <c r="F3275" s="174"/>
      <c r="G3275" s="181"/>
      <c r="H3275" s="182"/>
      <c r="I3275" s="182"/>
      <c r="J3275" s="182"/>
      <c r="K3275" s="32"/>
      <c r="L3275" s="178"/>
      <c r="M3275" s="178"/>
      <c r="N3275" s="81"/>
      <c r="O3275" s="185"/>
      <c r="P3275" s="103"/>
      <c r="Q3275" s="84" t="str">
        <f t="shared" si="1505"/>
        <v/>
      </c>
      <c r="R3275" s="159"/>
      <c r="S3275" s="28" t="str" cm="1">
        <f t="array" aca="1" ref="S3275" ca="1">IF(INDIRECT("A"&amp;114+$U3275)&lt;&gt;"",114+$U3275,"")</f>
        <v/>
      </c>
      <c r="T3275" s="28" t="str">
        <f t="shared" ca="1" si="1506"/>
        <v>$B</v>
      </c>
      <c r="U3275" s="29">
        <f t="shared" si="1512"/>
        <v>3156</v>
      </c>
      <c r="V3275" s="29">
        <v>263.41666666668698</v>
      </c>
      <c r="W3275" s="29">
        <f t="shared" si="1517"/>
        <v>263</v>
      </c>
      <c r="X3275" s="41" t="str" cm="1">
        <f t="array" aca="1" ref="X3275" ca="1">IFERROR(INDEX('PC&amp;PD'!$A$1:$AP$15,ROW('PC&amp;PD'!$A$15),MATCH(INDIRECT(T3275),'PC&amp;PD'!$A$1:$AP$1,0)),"")</f>
        <v/>
      </c>
      <c r="Z3275" s="155"/>
      <c r="AA3275" s="13" t="str">
        <f t="shared" si="1502"/>
        <v/>
      </c>
      <c r="AB3275" s="155"/>
      <c r="AC3275" s="13" t="str">
        <f t="shared" ca="1" si="1507"/>
        <v>$AB</v>
      </c>
      <c r="AD3275" s="13" t="str" cm="1">
        <f t="array" aca="1" ref="AD3275" ca="1">IFERROR(IF((LEFT(INDIRECT("$F"&amp;$S3275),4))="GOTS",IF($G3275="Organic","GOTS_Organic_raw",(IF($G3275="Responsible","GOTS_Responsible",(IF($G3275="No Attribute (Conventional)","GOTS_conventional",(IF($G3275="Recycled Pre/Post-Consumer","GOTS_pre_post",(IF($G3275="In-Conversion","GOTS_in_conversion",(IF($G3275="Sustainably Sourced","Sustainably_sourced",""))))))))))),IF($G3275="Organic","Organic",(IF($G3275="Responsible","Responsible",(IF($G3275="No Attribute (Conventional)","No_Attribute_Conventional",(IF($G3275="Recycled Pre/Post-Consumer","Recycled_Pre_Post_Consumer",(IF($G3275="In-Conversion","In_Conversion",(IF($G3275="Recycled Pre-Consumer","Recycled_Pre_Consumer",(IF($G3275="Recycled Post-Consumer","Recycled_Post_Consumer",(IF($G3275="Sustainably Sourced","Sustainably_sourced","")))))))))))))))),"")</f>
        <v/>
      </c>
      <c r="AE3275" s="13" t="e" cm="1">
        <f t="array" aca="1" ref="AE3275" ca="1">IF(INDIRECT("$F"&amp;$S3275)="","",IF(LEFT(INDIRECT("$F"&amp;$S3275),3)="GRS","GRS_RCS_RM",IF((LEFT(INDIRECT("$F"&amp;$S3275),3))="RCS","GRS_RCS_RM",IF(INDIRECT("$F"&amp;$S3275)="OCS (No Label)","OCS_Conversion_RM",IF(LEFT(INDIRECT("$F"&amp;$S3275),3)="OCS","OCS_RM",IF(RIGHT(INDIRECT("$F"&amp;$S3275),10)="conversion","GOTS_RM_conversion",IF((LEFT(INDIRECT("$F"&amp;$S3275),4))="GOTS","GOTS_RM","Responsible_RM")))))))</f>
        <v>#REF!</v>
      </c>
      <c r="AF3275" s="13" t="str" cm="1">
        <f t="array" aca="1" ref="AF3275" ca="1">IF($S3275="","",INDIRECT("$Z"&amp;$S3275))</f>
        <v/>
      </c>
      <c r="AG3275" s="155"/>
      <c r="AH3275" s="13" t="str" cm="1">
        <f t="array" aca="1" ref="AH3275" ca="1">IFERROR(INDIRECT("$ag"&amp;S3275),"")</f>
        <v/>
      </c>
      <c r="AI3275" s="13" t="e" cm="1">
        <f t="array" aca="1" ref="AI3275" ca="1">INDIRECT("O"&amp;S3274)</f>
        <v>#REF!</v>
      </c>
      <c r="AJ3275" s="13" t="str">
        <f>IF($I3275="","",INDEX('Raw Material'!$A$1:$J$75,MATCH(I3275,'Raw Material'!$A$1:$A$75,0),(MATCH(G3275,'Raw Material'!$A$1:$J$1,0))))</f>
        <v/>
      </c>
      <c r="AK3275" s="13" t="str">
        <f t="shared" si="1503"/>
        <v>YANLIŞRM</v>
      </c>
      <c r="AL3275" s="153" t="str">
        <f t="shared" si="1504"/>
        <v/>
      </c>
    </row>
    <row r="3276" spans="1:38" ht="16.5" customHeight="1">
      <c r="A3276" s="162"/>
      <c r="B3276" s="168"/>
      <c r="C3276" s="169"/>
      <c r="D3276" s="156"/>
      <c r="E3276" s="156"/>
      <c r="F3276" s="175"/>
      <c r="G3276" s="181"/>
      <c r="H3276" s="182"/>
      <c r="I3276" s="182"/>
      <c r="J3276" s="182"/>
      <c r="K3276" s="32"/>
      <c r="L3276" s="179"/>
      <c r="M3276" s="179"/>
      <c r="N3276" s="81"/>
      <c r="O3276" s="185"/>
      <c r="P3276" s="103"/>
      <c r="Q3276" s="84" t="str">
        <f t="shared" si="1505"/>
        <v/>
      </c>
      <c r="R3276" s="159"/>
      <c r="S3276" s="28" t="str" cm="1">
        <f t="array" aca="1" ref="S3276" ca="1">IF(INDIRECT("A"&amp;114+$U3276)&lt;&gt;"",114+$U3276,"")</f>
        <v/>
      </c>
      <c r="T3276" s="28" t="str">
        <f t="shared" ca="1" si="1506"/>
        <v>$B</v>
      </c>
      <c r="U3276" s="29">
        <f t="shared" si="1512"/>
        <v>3156</v>
      </c>
      <c r="V3276" s="29">
        <v>263.50000000002098</v>
      </c>
      <c r="W3276" s="29">
        <f t="shared" si="1517"/>
        <v>263</v>
      </c>
      <c r="X3276" s="41" t="str" cm="1">
        <f t="array" aca="1" ref="X3276" ca="1">IFERROR(INDEX('PC&amp;PD'!$A$1:$AP$15,ROW('PC&amp;PD'!$A$15),MATCH(INDIRECT(T3276),'PC&amp;PD'!$A$1:$AP$1,0)),"")</f>
        <v/>
      </c>
      <c r="Z3276" s="155"/>
      <c r="AA3276" s="13" t="str">
        <f t="shared" si="1502"/>
        <v/>
      </c>
      <c r="AB3276" s="155"/>
      <c r="AC3276" s="13" t="str">
        <f t="shared" ca="1" si="1507"/>
        <v>$AB</v>
      </c>
      <c r="AD3276" s="13" t="str" cm="1">
        <f t="array" aca="1" ref="AD3276" ca="1">IFERROR(IF((LEFT(INDIRECT("$F"&amp;$S3276),4))="GOTS",IF($G3276="Organic","GOTS_Organic_raw",(IF($G3276="Responsible","GOTS_Responsible",(IF($G3276="No Attribute (Conventional)","GOTS_conventional",(IF($G3276="Recycled Pre/Post-Consumer","GOTS_pre_post",(IF($G3276="In-Conversion","GOTS_in_conversion",(IF($G3276="Sustainably Sourced","Sustainably_sourced",""))))))))))),IF($G3276="Organic","Organic",(IF($G3276="Responsible","Responsible",(IF($G3276="No Attribute (Conventional)","No_Attribute_Conventional",(IF($G3276="Recycled Pre/Post-Consumer","Recycled_Pre_Post_Consumer",(IF($G3276="In-Conversion","In_Conversion",(IF($G3276="Recycled Pre-Consumer","Recycled_Pre_Consumer",(IF($G3276="Recycled Post-Consumer","Recycled_Post_Consumer",(IF($G3276="Sustainably Sourced","Sustainably_sourced","")))))))))))))))),"")</f>
        <v/>
      </c>
      <c r="AE3276" s="13" t="e" cm="1">
        <f t="array" aca="1" ref="AE3276" ca="1">IF(INDIRECT("$F"&amp;$S3276)="","",IF(LEFT(INDIRECT("$F"&amp;$S3276),3)="GRS","GRS_RCS_RM",IF((LEFT(INDIRECT("$F"&amp;$S3276),3))="RCS","GRS_RCS_RM",IF(INDIRECT("$F"&amp;$S3276)="OCS (No Label)","OCS_Conversion_RM",IF(LEFT(INDIRECT("$F"&amp;$S3276),3)="OCS","OCS_RM",IF(RIGHT(INDIRECT("$F"&amp;$S3276),10)="conversion","GOTS_RM_conversion",IF((LEFT(INDIRECT("$F"&amp;$S3276),4))="GOTS","GOTS_RM","Responsible_RM")))))))</f>
        <v>#REF!</v>
      </c>
      <c r="AF3276" s="13" t="str" cm="1">
        <f t="array" aca="1" ref="AF3276" ca="1">IF($S3276="","",INDIRECT("$Z"&amp;$S3276))</f>
        <v/>
      </c>
      <c r="AG3276" s="155"/>
      <c r="AH3276" s="13" t="str" cm="1">
        <f t="array" aca="1" ref="AH3276" ca="1">IFERROR(INDIRECT("$ag"&amp;S3276),"")</f>
        <v/>
      </c>
      <c r="AI3276" s="13" t="e" cm="1">
        <f t="array" aca="1" ref="AI3276" ca="1">INDIRECT("O"&amp;S3275)</f>
        <v>#REF!</v>
      </c>
      <c r="AJ3276" s="13" t="str">
        <f>IF($I3276="","",INDEX('Raw Material'!$A$1:$J$75,MATCH(I3276,'Raw Material'!$A$1:$A$75,0),(MATCH(G3276,'Raw Material'!$A$1:$J$1,0))))</f>
        <v/>
      </c>
      <c r="AK3276" s="13" t="str">
        <f t="shared" si="1503"/>
        <v>YANLIŞRM</v>
      </c>
      <c r="AL3276" s="153" t="str">
        <f t="shared" si="1504"/>
        <v/>
      </c>
    </row>
    <row r="3277" spans="1:38" ht="16.5" customHeight="1">
      <c r="A3277" s="162"/>
      <c r="B3277" s="168"/>
      <c r="C3277" s="169"/>
      <c r="D3277" s="156"/>
      <c r="E3277" s="156"/>
      <c r="F3277" s="175"/>
      <c r="G3277" s="181"/>
      <c r="H3277" s="182"/>
      <c r="I3277" s="182"/>
      <c r="J3277" s="182"/>
      <c r="K3277" s="32"/>
      <c r="L3277" s="179"/>
      <c r="M3277" s="179"/>
      <c r="N3277" s="81"/>
      <c r="O3277" s="185"/>
      <c r="P3277" s="103"/>
      <c r="Q3277" s="84" t="str">
        <f t="shared" si="1505"/>
        <v/>
      </c>
      <c r="R3277" s="159"/>
      <c r="S3277" s="28" t="str" cm="1">
        <f t="array" aca="1" ref="S3277" ca="1">IF(INDIRECT("A"&amp;114+$U3277)&lt;&gt;"",114+$U3277,"")</f>
        <v/>
      </c>
      <c r="T3277" s="28" t="str">
        <f t="shared" ca="1" si="1506"/>
        <v>$B</v>
      </c>
      <c r="U3277" s="29">
        <f t="shared" si="1512"/>
        <v>3156</v>
      </c>
      <c r="V3277" s="29">
        <v>263.58333333335401</v>
      </c>
      <c r="W3277" s="29">
        <f t="shared" si="1517"/>
        <v>263</v>
      </c>
      <c r="X3277" s="41" t="str" cm="1">
        <f t="array" aca="1" ref="X3277" ca="1">IFERROR(INDEX('PC&amp;PD'!$A$1:$AP$15,ROW('PC&amp;PD'!$A$15),MATCH(INDIRECT(T3277),'PC&amp;PD'!$A$1:$AP$1,0)),"")</f>
        <v/>
      </c>
      <c r="Z3277" s="155"/>
      <c r="AA3277" s="13" t="str">
        <f t="shared" si="1502"/>
        <v/>
      </c>
      <c r="AB3277" s="155"/>
      <c r="AC3277" s="13" t="str">
        <f t="shared" ca="1" si="1507"/>
        <v>$AB</v>
      </c>
      <c r="AD3277" s="13" t="str" cm="1">
        <f t="array" aca="1" ref="AD3277" ca="1">IFERROR(IF((LEFT(INDIRECT("$F"&amp;$S3277),4))="GOTS",IF($G3277="Organic","GOTS_Organic_raw",(IF($G3277="Responsible","GOTS_Responsible",(IF($G3277="No Attribute (Conventional)","GOTS_conventional",(IF($G3277="Recycled Pre/Post-Consumer","GOTS_pre_post",(IF($G3277="In-Conversion","GOTS_in_conversion",(IF($G3277="Sustainably Sourced","Sustainably_sourced",""))))))))))),IF($G3277="Organic","Organic",(IF($G3277="Responsible","Responsible",(IF($G3277="No Attribute (Conventional)","No_Attribute_Conventional",(IF($G3277="Recycled Pre/Post-Consumer","Recycled_Pre_Post_Consumer",(IF($G3277="In-Conversion","In_Conversion",(IF($G3277="Recycled Pre-Consumer","Recycled_Pre_Consumer",(IF($G3277="Recycled Post-Consumer","Recycled_Post_Consumer",(IF($G3277="Sustainably Sourced","Sustainably_sourced","")))))))))))))))),"")</f>
        <v/>
      </c>
      <c r="AE3277" s="13" t="e" cm="1">
        <f t="array" aca="1" ref="AE3277" ca="1">IF(INDIRECT("$F"&amp;$S3277)="","",IF(LEFT(INDIRECT("$F"&amp;$S3277),3)="GRS","GRS_RCS_RM",IF((LEFT(INDIRECT("$F"&amp;$S3277),3))="RCS","GRS_RCS_RM",IF(INDIRECT("$F"&amp;$S3277)="OCS (No Label)","OCS_Conversion_RM",IF(LEFT(INDIRECT("$F"&amp;$S3277),3)="OCS","OCS_RM",IF(RIGHT(INDIRECT("$F"&amp;$S3277),10)="conversion","GOTS_RM_conversion",IF((LEFT(INDIRECT("$F"&amp;$S3277),4))="GOTS","GOTS_RM","Responsible_RM")))))))</f>
        <v>#REF!</v>
      </c>
      <c r="AF3277" s="13" t="str" cm="1">
        <f t="array" aca="1" ref="AF3277" ca="1">IF($S3277="","",INDIRECT("$Z"&amp;$S3277))</f>
        <v/>
      </c>
      <c r="AG3277" s="155"/>
      <c r="AH3277" s="13" t="str" cm="1">
        <f t="array" aca="1" ref="AH3277" ca="1">IFERROR(INDIRECT("$ag"&amp;S3277),"")</f>
        <v/>
      </c>
      <c r="AI3277" s="13" t="e" cm="1">
        <f t="array" aca="1" ref="AI3277" ca="1">INDIRECT("O"&amp;S3276)</f>
        <v>#REF!</v>
      </c>
      <c r="AJ3277" s="13" t="str">
        <f>IF($I3277="","",INDEX('Raw Material'!$A$1:$J$75,MATCH(I3277,'Raw Material'!$A$1:$A$75,0),(MATCH(G3277,'Raw Material'!$A$1:$J$1,0))))</f>
        <v/>
      </c>
      <c r="AK3277" s="13" t="str">
        <f t="shared" si="1503"/>
        <v>YANLIŞRM</v>
      </c>
      <c r="AL3277" s="153" t="str">
        <f t="shared" si="1504"/>
        <v/>
      </c>
    </row>
    <row r="3278" spans="1:38" ht="16.5" customHeight="1">
      <c r="A3278" s="162"/>
      <c r="B3278" s="168"/>
      <c r="C3278" s="169"/>
      <c r="D3278" s="156"/>
      <c r="E3278" s="156"/>
      <c r="F3278" s="175"/>
      <c r="G3278" s="181"/>
      <c r="H3278" s="182"/>
      <c r="I3278" s="182"/>
      <c r="J3278" s="182"/>
      <c r="K3278" s="32"/>
      <c r="L3278" s="179"/>
      <c r="M3278" s="179"/>
      <c r="N3278" s="81"/>
      <c r="O3278" s="185"/>
      <c r="P3278" s="103"/>
      <c r="Q3278" s="84" t="str">
        <f t="shared" si="1505"/>
        <v/>
      </c>
      <c r="R3278" s="159"/>
      <c r="S3278" s="28" t="str" cm="1">
        <f t="array" aca="1" ref="S3278" ca="1">IF(INDIRECT("A"&amp;114+$U3278)&lt;&gt;"",114+$U3278,"")</f>
        <v/>
      </c>
      <c r="T3278" s="28" t="str">
        <f t="shared" ca="1" si="1506"/>
        <v>$B</v>
      </c>
      <c r="U3278" s="29">
        <f t="shared" si="1512"/>
        <v>3156</v>
      </c>
      <c r="V3278" s="29">
        <v>263.66666666668698</v>
      </c>
      <c r="W3278" s="29">
        <f t="shared" si="1517"/>
        <v>263</v>
      </c>
      <c r="X3278" s="41" t="str" cm="1">
        <f t="array" aca="1" ref="X3278" ca="1">IFERROR(INDEX('PC&amp;PD'!$A$1:$AP$15,ROW('PC&amp;PD'!$A$15),MATCH(INDIRECT(T3278),'PC&amp;PD'!$A$1:$AP$1,0)),"")</f>
        <v/>
      </c>
      <c r="Z3278" s="155"/>
      <c r="AA3278" s="13" t="str">
        <f t="shared" si="1502"/>
        <v/>
      </c>
      <c r="AB3278" s="155"/>
      <c r="AC3278" s="13" t="str">
        <f t="shared" ca="1" si="1507"/>
        <v>$AB</v>
      </c>
      <c r="AD3278" s="13" t="str" cm="1">
        <f t="array" aca="1" ref="AD3278" ca="1">IFERROR(IF((LEFT(INDIRECT("$F"&amp;$S3278),4))="GOTS",IF($G3278="Organic","GOTS_Organic_raw",(IF($G3278="Responsible","GOTS_Responsible",(IF($G3278="No Attribute (Conventional)","GOTS_conventional",(IF($G3278="Recycled Pre/Post-Consumer","GOTS_pre_post",(IF($G3278="In-Conversion","GOTS_in_conversion",(IF($G3278="Sustainably Sourced","Sustainably_sourced",""))))))))))),IF($G3278="Organic","Organic",(IF($G3278="Responsible","Responsible",(IF($G3278="No Attribute (Conventional)","No_Attribute_Conventional",(IF($G3278="Recycled Pre/Post-Consumer","Recycled_Pre_Post_Consumer",(IF($G3278="In-Conversion","In_Conversion",(IF($G3278="Recycled Pre-Consumer","Recycled_Pre_Consumer",(IF($G3278="Recycled Post-Consumer","Recycled_Post_Consumer",(IF($G3278="Sustainably Sourced","Sustainably_sourced","")))))))))))))))),"")</f>
        <v/>
      </c>
      <c r="AE3278" s="13" t="e" cm="1">
        <f t="array" aca="1" ref="AE3278" ca="1">IF(INDIRECT("$F"&amp;$S3278)="","",IF(LEFT(INDIRECT("$F"&amp;$S3278),3)="GRS","GRS_RCS_RM",IF((LEFT(INDIRECT("$F"&amp;$S3278),3))="RCS","GRS_RCS_RM",IF(INDIRECT("$F"&amp;$S3278)="OCS (No Label)","OCS_Conversion_RM",IF(LEFT(INDIRECT("$F"&amp;$S3278),3)="OCS","OCS_RM",IF(RIGHT(INDIRECT("$F"&amp;$S3278),10)="conversion","GOTS_RM_conversion",IF((LEFT(INDIRECT("$F"&amp;$S3278),4))="GOTS","GOTS_RM","Responsible_RM")))))))</f>
        <v>#REF!</v>
      </c>
      <c r="AF3278" s="13" t="str" cm="1">
        <f t="array" aca="1" ref="AF3278" ca="1">IF($S3278="","",INDIRECT("$Z"&amp;$S3278))</f>
        <v/>
      </c>
      <c r="AG3278" s="155"/>
      <c r="AH3278" s="13" t="str" cm="1">
        <f t="array" aca="1" ref="AH3278" ca="1">IFERROR(INDIRECT("$ag"&amp;S3278),"")</f>
        <v/>
      </c>
      <c r="AI3278" s="13" t="e" cm="1">
        <f t="array" aca="1" ref="AI3278" ca="1">INDIRECT("O"&amp;S3277)</f>
        <v>#REF!</v>
      </c>
      <c r="AJ3278" s="13" t="str">
        <f>IF($I3278="","",INDEX('Raw Material'!$A$1:$J$75,MATCH(I3278,'Raw Material'!$A$1:$A$75,0),(MATCH(G3278,'Raw Material'!$A$1:$J$1,0))))</f>
        <v/>
      </c>
      <c r="AK3278" s="13" t="str">
        <f t="shared" si="1503"/>
        <v>YANLIŞRM</v>
      </c>
      <c r="AL3278" s="153" t="str">
        <f t="shared" si="1504"/>
        <v/>
      </c>
    </row>
    <row r="3279" spans="1:38" ht="16.5" customHeight="1">
      <c r="A3279" s="162"/>
      <c r="B3279" s="168"/>
      <c r="C3279" s="169"/>
      <c r="D3279" s="156"/>
      <c r="E3279" s="156"/>
      <c r="F3279" s="175"/>
      <c r="G3279" s="181"/>
      <c r="H3279" s="182"/>
      <c r="I3279" s="182"/>
      <c r="J3279" s="182"/>
      <c r="K3279" s="32"/>
      <c r="L3279" s="179"/>
      <c r="M3279" s="179"/>
      <c r="N3279" s="81"/>
      <c r="O3279" s="185"/>
      <c r="P3279" s="103"/>
      <c r="Q3279" s="84" t="str">
        <f t="shared" si="1505"/>
        <v/>
      </c>
      <c r="R3279" s="159"/>
      <c r="S3279" s="28" t="str" cm="1">
        <f t="array" aca="1" ref="S3279" ca="1">IF(INDIRECT("A"&amp;114+$U3279)&lt;&gt;"",114+$U3279,"")</f>
        <v/>
      </c>
      <c r="T3279" s="28" t="str">
        <f t="shared" ca="1" si="1506"/>
        <v>$B</v>
      </c>
      <c r="U3279" s="29">
        <f t="shared" si="1512"/>
        <v>3156</v>
      </c>
      <c r="V3279" s="29">
        <v>263.75000000002098</v>
      </c>
      <c r="W3279" s="29">
        <f t="shared" si="1517"/>
        <v>263</v>
      </c>
      <c r="X3279" s="41" t="str" cm="1">
        <f t="array" aca="1" ref="X3279" ca="1">IFERROR(INDEX('PC&amp;PD'!$A$1:$AP$15,ROW('PC&amp;PD'!$A$15),MATCH(INDIRECT(T3279),'PC&amp;PD'!$A$1:$AP$1,0)),"")</f>
        <v/>
      </c>
      <c r="Z3279" s="155"/>
      <c r="AA3279" s="13" t="str">
        <f t="shared" si="1502"/>
        <v/>
      </c>
      <c r="AB3279" s="155"/>
      <c r="AC3279" s="13" t="str">
        <f t="shared" ca="1" si="1507"/>
        <v>$AB</v>
      </c>
      <c r="AD3279" s="13" t="str" cm="1">
        <f t="array" aca="1" ref="AD3279" ca="1">IFERROR(IF((LEFT(INDIRECT("$F"&amp;$S3279),4))="GOTS",IF($G3279="Organic","GOTS_Organic_raw",(IF($G3279="Responsible","GOTS_Responsible",(IF($G3279="No Attribute (Conventional)","GOTS_conventional",(IF($G3279="Recycled Pre/Post-Consumer","GOTS_pre_post",(IF($G3279="In-Conversion","GOTS_in_conversion",(IF($G3279="Sustainably Sourced","Sustainably_sourced",""))))))))))),IF($G3279="Organic","Organic",(IF($G3279="Responsible","Responsible",(IF($G3279="No Attribute (Conventional)","No_Attribute_Conventional",(IF($G3279="Recycled Pre/Post-Consumer","Recycled_Pre_Post_Consumer",(IF($G3279="In-Conversion","In_Conversion",(IF($G3279="Recycled Pre-Consumer","Recycled_Pre_Consumer",(IF($G3279="Recycled Post-Consumer","Recycled_Post_Consumer",(IF($G3279="Sustainably Sourced","Sustainably_sourced","")))))))))))))))),"")</f>
        <v/>
      </c>
      <c r="AE3279" s="13" t="e" cm="1">
        <f t="array" aca="1" ref="AE3279" ca="1">IF(INDIRECT("$F"&amp;$S3279)="","",IF(LEFT(INDIRECT("$F"&amp;$S3279),3)="GRS","GRS_RCS_RM",IF((LEFT(INDIRECT("$F"&amp;$S3279),3))="RCS","GRS_RCS_RM",IF(INDIRECT("$F"&amp;$S3279)="OCS (No Label)","OCS_Conversion_RM",IF(LEFT(INDIRECT("$F"&amp;$S3279),3)="OCS","OCS_RM",IF(RIGHT(INDIRECT("$F"&amp;$S3279),10)="conversion","GOTS_RM_conversion",IF((LEFT(INDIRECT("$F"&amp;$S3279),4))="GOTS","GOTS_RM","Responsible_RM")))))))</f>
        <v>#REF!</v>
      </c>
      <c r="AF3279" s="13" t="str" cm="1">
        <f t="array" aca="1" ref="AF3279" ca="1">IF($S3279="","",INDIRECT("$Z"&amp;$S3279))</f>
        <v/>
      </c>
      <c r="AG3279" s="155"/>
      <c r="AH3279" s="13" t="str" cm="1">
        <f t="array" aca="1" ref="AH3279" ca="1">IFERROR(INDIRECT("$ag"&amp;S3279),"")</f>
        <v/>
      </c>
      <c r="AI3279" s="13" t="e" cm="1">
        <f t="array" aca="1" ref="AI3279" ca="1">INDIRECT("O"&amp;S3278)</f>
        <v>#REF!</v>
      </c>
      <c r="AJ3279" s="13" t="str">
        <f>IF($I3279="","",INDEX('Raw Material'!$A$1:$J$75,MATCH(I3279,'Raw Material'!$A$1:$A$75,0),(MATCH(G3279,'Raw Material'!$A$1:$J$1,0))))</f>
        <v/>
      </c>
      <c r="AK3279" s="13" t="str">
        <f t="shared" si="1503"/>
        <v>YANLIŞRM</v>
      </c>
      <c r="AL3279" s="153" t="str">
        <f t="shared" si="1504"/>
        <v/>
      </c>
    </row>
    <row r="3280" spans="1:38" ht="16.5" customHeight="1">
      <c r="A3280" s="162"/>
      <c r="B3280" s="168"/>
      <c r="C3280" s="169"/>
      <c r="D3280" s="156"/>
      <c r="E3280" s="156"/>
      <c r="F3280" s="175"/>
      <c r="G3280" s="181"/>
      <c r="H3280" s="182"/>
      <c r="I3280" s="182"/>
      <c r="J3280" s="182"/>
      <c r="K3280" s="32"/>
      <c r="L3280" s="179"/>
      <c r="M3280" s="179"/>
      <c r="N3280" s="81"/>
      <c r="O3280" s="185"/>
      <c r="P3280" s="103"/>
      <c r="Q3280" s="84" t="str">
        <f t="shared" si="1505"/>
        <v/>
      </c>
      <c r="R3280" s="159"/>
      <c r="S3280" s="28" t="str" cm="1">
        <f t="array" aca="1" ref="S3280" ca="1">IF(INDIRECT("A"&amp;114+$U3280)&lt;&gt;"",114+$U3280,"")</f>
        <v/>
      </c>
      <c r="T3280" s="28" t="str">
        <f t="shared" ca="1" si="1506"/>
        <v>$B</v>
      </c>
      <c r="U3280" s="29">
        <f t="shared" si="1512"/>
        <v>3156</v>
      </c>
      <c r="V3280" s="29">
        <v>263.83333333335401</v>
      </c>
      <c r="W3280" s="29">
        <f t="shared" si="1517"/>
        <v>263</v>
      </c>
      <c r="X3280" s="41" t="str" cm="1">
        <f t="array" aca="1" ref="X3280" ca="1">IFERROR(INDEX('PC&amp;PD'!$A$1:$AP$15,ROW('PC&amp;PD'!$A$15),MATCH(INDIRECT(T3280),'PC&amp;PD'!$A$1:$AP$1,0)),"")</f>
        <v/>
      </c>
      <c r="Z3280" s="155"/>
      <c r="AA3280" s="13" t="str">
        <f t="shared" si="1502"/>
        <v/>
      </c>
      <c r="AB3280" s="155"/>
      <c r="AC3280" s="13" t="str">
        <f t="shared" ca="1" si="1507"/>
        <v>$AB</v>
      </c>
      <c r="AD3280" s="13" t="str" cm="1">
        <f t="array" aca="1" ref="AD3280" ca="1">IFERROR(IF((LEFT(INDIRECT("$F"&amp;$S3280),4))="GOTS",IF($G3280="Organic","GOTS_Organic_raw",(IF($G3280="Responsible","GOTS_Responsible",(IF($G3280="No Attribute (Conventional)","GOTS_conventional",(IF($G3280="Recycled Pre/Post-Consumer","GOTS_pre_post",(IF($G3280="In-Conversion","GOTS_in_conversion",(IF($G3280="Sustainably Sourced","Sustainably_sourced",""))))))))))),IF($G3280="Organic","Organic",(IF($G3280="Responsible","Responsible",(IF($G3280="No Attribute (Conventional)","No_Attribute_Conventional",(IF($G3280="Recycled Pre/Post-Consumer","Recycled_Pre_Post_Consumer",(IF($G3280="In-Conversion","In_Conversion",(IF($G3280="Recycled Pre-Consumer","Recycled_Pre_Consumer",(IF($G3280="Recycled Post-Consumer","Recycled_Post_Consumer",(IF($G3280="Sustainably Sourced","Sustainably_sourced","")))))))))))))))),"")</f>
        <v/>
      </c>
      <c r="AE3280" s="13" t="e" cm="1">
        <f t="array" aca="1" ref="AE3280" ca="1">IF(INDIRECT("$F"&amp;$S3280)="","",IF(LEFT(INDIRECT("$F"&amp;$S3280),3)="GRS","GRS_RCS_RM",IF((LEFT(INDIRECT("$F"&amp;$S3280),3))="RCS","GRS_RCS_RM",IF(INDIRECT("$F"&amp;$S3280)="OCS (No Label)","OCS_Conversion_RM",IF(LEFT(INDIRECT("$F"&amp;$S3280),3)="OCS","OCS_RM",IF(RIGHT(INDIRECT("$F"&amp;$S3280),10)="conversion","GOTS_RM_conversion",IF((LEFT(INDIRECT("$F"&amp;$S3280),4))="GOTS","GOTS_RM","Responsible_RM")))))))</f>
        <v>#REF!</v>
      </c>
      <c r="AF3280" s="13" t="str" cm="1">
        <f t="array" aca="1" ref="AF3280" ca="1">IF($S3280="","",INDIRECT("$Z"&amp;$S3280))</f>
        <v/>
      </c>
      <c r="AG3280" s="155"/>
      <c r="AH3280" s="13" t="str" cm="1">
        <f t="array" aca="1" ref="AH3280" ca="1">IFERROR(INDIRECT("$ag"&amp;S3280),"")</f>
        <v/>
      </c>
      <c r="AI3280" s="13" t="e" cm="1">
        <f t="array" aca="1" ref="AI3280" ca="1">INDIRECT("O"&amp;S3279)</f>
        <v>#REF!</v>
      </c>
      <c r="AJ3280" s="13" t="str">
        <f>IF($I3280="","",INDEX('Raw Material'!$A$1:$J$75,MATCH(I3280,'Raw Material'!$A$1:$A$75,0),(MATCH(G3280,'Raw Material'!$A$1:$J$1,0))))</f>
        <v/>
      </c>
      <c r="AK3280" s="13" t="str">
        <f t="shared" si="1503"/>
        <v>YANLIŞRM</v>
      </c>
      <c r="AL3280" s="153" t="str">
        <f t="shared" si="1504"/>
        <v/>
      </c>
    </row>
    <row r="3281" spans="1:38" ht="16.5" customHeight="1" thickBot="1">
      <c r="A3281" s="163"/>
      <c r="B3281" s="170"/>
      <c r="C3281" s="171"/>
      <c r="D3281" s="156"/>
      <c r="E3281" s="156"/>
      <c r="F3281" s="176"/>
      <c r="G3281" s="157"/>
      <c r="H3281" s="158"/>
      <c r="I3281" s="158"/>
      <c r="J3281" s="158"/>
      <c r="K3281" s="33"/>
      <c r="L3281" s="180"/>
      <c r="M3281" s="180"/>
      <c r="N3281" s="82"/>
      <c r="O3281" s="186"/>
      <c r="P3281" s="103"/>
      <c r="Q3281" s="84" t="str">
        <f t="shared" si="1505"/>
        <v/>
      </c>
      <c r="R3281" s="159"/>
      <c r="S3281" s="28" t="str" cm="1">
        <f t="array" aca="1" ref="S3281" ca="1">IF(INDIRECT("A"&amp;114+$U3281)&lt;&gt;"",114+$U3281,"")</f>
        <v/>
      </c>
      <c r="T3281" s="28" t="str">
        <f t="shared" ca="1" si="1506"/>
        <v>$B</v>
      </c>
      <c r="U3281" s="29">
        <f t="shared" si="1512"/>
        <v>3156</v>
      </c>
      <c r="V3281" s="29">
        <v>263.91666666668698</v>
      </c>
      <c r="W3281" s="29">
        <f t="shared" si="1517"/>
        <v>263</v>
      </c>
      <c r="X3281" s="41" t="str" cm="1">
        <f t="array" aca="1" ref="X3281" ca="1">IFERROR(INDEX('PC&amp;PD'!$A$1:$AP$15,ROW('PC&amp;PD'!$A$15),MATCH(INDIRECT(T3281),'PC&amp;PD'!$A$1:$AP$1,0)),"")</f>
        <v/>
      </c>
      <c r="Z3281" s="155"/>
      <c r="AA3281" s="13" t="str">
        <f t="shared" si="1502"/>
        <v/>
      </c>
      <c r="AB3281" s="155"/>
      <c r="AC3281" s="13" t="str">
        <f t="shared" ca="1" si="1507"/>
        <v>$AB</v>
      </c>
      <c r="AD3281" s="13" t="str" cm="1">
        <f t="array" aca="1" ref="AD3281" ca="1">IFERROR(IF((LEFT(INDIRECT("$F"&amp;$S3281),4))="GOTS",IF($G3281="Organic","GOTS_Organic_raw",(IF($G3281="Responsible","GOTS_Responsible",(IF($G3281="No Attribute (Conventional)","GOTS_conventional",(IF($G3281="Recycled Pre/Post-Consumer","GOTS_pre_post",(IF($G3281="In-Conversion","GOTS_in_conversion",(IF($G3281="Sustainably Sourced","Sustainably_sourced",""))))))))))),IF($G3281="Organic","Organic",(IF($G3281="Responsible","Responsible",(IF($G3281="No Attribute (Conventional)","No_Attribute_Conventional",(IF($G3281="Recycled Pre/Post-Consumer","Recycled_Pre_Post_Consumer",(IF($G3281="In-Conversion","In_Conversion",(IF($G3281="Recycled Pre-Consumer","Recycled_Pre_Consumer",(IF($G3281="Recycled Post-Consumer","Recycled_Post_Consumer",(IF($G3281="Sustainably Sourced","Sustainably_sourced","")))))))))))))))),"")</f>
        <v/>
      </c>
      <c r="AE3281" s="13" t="e" cm="1">
        <f t="array" aca="1" ref="AE3281" ca="1">IF(INDIRECT("$F"&amp;$S3281)="","",IF(LEFT(INDIRECT("$F"&amp;$S3281),3)="GRS","GRS_RCS_RM",IF((LEFT(INDIRECT("$F"&amp;$S3281),3))="RCS","GRS_RCS_RM",IF(INDIRECT("$F"&amp;$S3281)="OCS (No Label)","OCS_Conversion_RM",IF(LEFT(INDIRECT("$F"&amp;$S3281),3)="OCS","OCS_RM",IF(RIGHT(INDIRECT("$F"&amp;$S3281),10)="conversion","GOTS_RM_conversion",IF((LEFT(INDIRECT("$F"&amp;$S3281),4))="GOTS","GOTS_RM","Responsible_RM")))))))</f>
        <v>#REF!</v>
      </c>
      <c r="AF3281" s="13" t="str" cm="1">
        <f t="array" aca="1" ref="AF3281" ca="1">IF($S3281="","",INDIRECT("$Z"&amp;$S3281))</f>
        <v/>
      </c>
      <c r="AG3281" s="155"/>
      <c r="AH3281" s="13" t="str" cm="1">
        <f t="array" aca="1" ref="AH3281" ca="1">IFERROR(INDIRECT("$ag"&amp;S3281),"")</f>
        <v/>
      </c>
      <c r="AI3281" s="13" t="e" cm="1">
        <f t="array" aca="1" ref="AI3281" ca="1">INDIRECT("O"&amp;S3280)</f>
        <v>#REF!</v>
      </c>
      <c r="AJ3281" s="13" t="str">
        <f>IF($I3281="","",INDEX('Raw Material'!$A$1:$J$75,MATCH(I3281,'Raw Material'!$A$1:$A$75,0),(MATCH(G3281,'Raw Material'!$A$1:$J$1,0))))</f>
        <v/>
      </c>
      <c r="AK3281" s="13" t="str">
        <f t="shared" si="1503"/>
        <v>YANLIŞRM</v>
      </c>
      <c r="AL3281" s="153" t="str">
        <f t="shared" si="1504"/>
        <v/>
      </c>
    </row>
    <row r="3282" spans="1:38" ht="16.5" customHeight="1">
      <c r="A3282" s="160" t="str">
        <f>IF(B3282="","",COUNTA($B$114:$B3282))</f>
        <v/>
      </c>
      <c r="B3282" s="164"/>
      <c r="C3282" s="165"/>
      <c r="D3282" s="183"/>
      <c r="E3282" s="183"/>
      <c r="F3282" s="172"/>
      <c r="G3282" s="212"/>
      <c r="H3282" s="206"/>
      <c r="I3282" s="206"/>
      <c r="J3282" s="206"/>
      <c r="K3282" s="31"/>
      <c r="L3282" s="177" t="str">
        <f t="shared" ref="L3282" si="1518">IF(R3282="","",LEFT(R3282,LEN(R3282)-2))</f>
        <v/>
      </c>
      <c r="M3282" s="177"/>
      <c r="N3282" s="80"/>
      <c r="O3282" s="184"/>
      <c r="P3282" s="103"/>
      <c r="Q3282" s="84" t="str">
        <f t="shared" si="1505"/>
        <v/>
      </c>
      <c r="R3282" s="159" t="str">
        <f t="shared" ref="R3282" si="1519">CONCATENATE($Q3282,Q3283,Q3284,Q3285,Q3286,Q3287,$Q3288,$Q3289,$Q3290,$Q3291,Q3292,Q3293)</f>
        <v/>
      </c>
      <c r="S3282" s="28" t="str" cm="1">
        <f t="array" aca="1" ref="S3282" ca="1">IF(INDIRECT("A"&amp;114+$U3282)&lt;&gt;"",114+$U3282,"")</f>
        <v/>
      </c>
      <c r="T3282" s="28" t="str">
        <f t="shared" ca="1" si="1506"/>
        <v>$B</v>
      </c>
      <c r="U3282" s="29">
        <f t="shared" si="1512"/>
        <v>3168</v>
      </c>
      <c r="V3282" s="29">
        <v>264.00000000002098</v>
      </c>
      <c r="W3282" s="29">
        <f t="shared" si="1517"/>
        <v>264</v>
      </c>
      <c r="X3282" s="41" t="str" cm="1">
        <f t="array" aca="1" ref="X3282" ca="1">IFERROR(INDEX('PC&amp;PD'!$A$1:$AP$15,ROW('PC&amp;PD'!$A$15),MATCH(INDIRECT(T3282),'PC&amp;PD'!$A$1:$AP$1,0)),"")</f>
        <v/>
      </c>
      <c r="Z3282" s="155" t="str">
        <f t="shared" ref="Z3282" si="1520">IFERROR(IF($F3282="OCS 100","OCS (OCS 100)",IF($F3282="OCS Blended","OCS (OCS Blended)",IF($F3282="OCS (No Label)","OCS (No Label)",IF($F3282="RCS 100","RCS (RCS 100)",IF($F3282="RCS Blended","RCS (RCS Blended)",IF($F3282="GRS","GRS (GRS)",IF($F3282="GRS (No Label)", "GRS (No Label)",IF($F3282="RDS","RDS (RDS)",IF($F3282="RWS","RWS (RWS)",IF($F3282="RAS","RAS (RAS)",IF($F3282="RMS","RMS (RMS)",IF($F3282="GOTS Organic","GOTS (Organic)",IF($F3282="GOTS Made with organic","GOTS (Made with Organic)",IF($F3282="GOTS Organic - in conversion","GOTS (Organic - In Conversion)",IF($F3282="GOTS Made with organic - in conversion","GOTS (Made with Organic - In Conversion)",""))))))))))))))),"")</f>
        <v/>
      </c>
      <c r="AA3282" s="13" t="str">
        <f t="shared" si="1502"/>
        <v/>
      </c>
      <c r="AB3282" s="155" t="str">
        <f t="shared" ref="AB3282" si="1521">IFERROR(IF($F3282="OCS 100", "OCS_100",IF($F3282="OCS Blended", "OCS_Blended",IF($F3282="OCS (No Label)", "OCS_No_Label",IF($F3282="RCS 100", "RCS_100",IF($F3282="RCS Blended","RCS_Blended",IF($F3282="GRS","GRS",IF($F3282="GRS (No Label)", "GRS_No_Label",IF($F3282="RDS","RDS",IF($F3282="RWS","RWS",IF($F3282="RMS","RMS",IF($F3282="GOTS Organic","GOTS_Organic",IF($F3282="GOTS Made with organic","GOTS_Made_with_organic",IF($F3282="GOTS Organic - in conversion","GOTS_Organic_in_Conversion",IF($F3282="GOTS Made with organic - in conversion","GOTS_Made_with_Organic_in_Conversion",IF($F3282="RAS","RAS",""))))))))))))))),"")</f>
        <v/>
      </c>
      <c r="AC3282" s="13" t="str">
        <f t="shared" ca="1" si="1507"/>
        <v>$AB</v>
      </c>
      <c r="AD3282" s="13" t="str" cm="1">
        <f t="array" aca="1" ref="AD3282" ca="1">IFERROR(IF((LEFT(INDIRECT("$F"&amp;$S3282),4))="GOTS",IF($G3282="Organic","GOTS_Organic_raw",(IF($G3282="Responsible","GOTS_Responsible",(IF($G3282="No Attribute (Conventional)","GOTS_conventional",(IF($G3282="Recycled Pre/Post-Consumer","GOTS_pre_post",(IF($G3282="In-Conversion","GOTS_in_conversion",(IF($G3282="Sustainably Sourced","Sustainably_sourced",""))))))))))),IF($G3282="Organic","Organic",(IF($G3282="Responsible","Responsible",(IF($G3282="No Attribute (Conventional)","No_Attribute_Conventional",(IF($G3282="Recycled Pre/Post-Consumer","Recycled_Pre_Post_Consumer",(IF($G3282="In-Conversion","In_Conversion",(IF($G3282="Recycled Pre-Consumer","Recycled_Pre_Consumer",(IF($G3282="Recycled Post-Consumer","Recycled_Post_Consumer",(IF($G3282="Sustainably Sourced","Sustainably_sourced","")))))))))))))))),"")</f>
        <v/>
      </c>
      <c r="AE3282" s="13" t="e" cm="1">
        <f t="array" aca="1" ref="AE3282" ca="1">IF(INDIRECT("$F"&amp;$S3282)="","",IF(LEFT(INDIRECT("$F"&amp;$S3282),3)="GRS","GRS_RCS_RM",IF((LEFT(INDIRECT("$F"&amp;$S3282),3))="RCS","GRS_RCS_RM",IF(INDIRECT("$F"&amp;$S3282)="OCS (No Label)","OCS_Conversion_RM",IF(LEFT(INDIRECT("$F"&amp;$S3282),3)="OCS","OCS_RM",IF(RIGHT(INDIRECT("$F"&amp;$S3282),10)="conversion","GOTS_RM_conversion",IF((LEFT(INDIRECT("$F"&amp;$S3282),4))="GOTS","GOTS_RM","Responsible_RM")))))))</f>
        <v>#REF!</v>
      </c>
      <c r="AF3282" s="13" t="str" cm="1">
        <f t="array" aca="1" ref="AF3282" ca="1">IF($S3282="","",INDIRECT("$Z"&amp;$S3282))</f>
        <v/>
      </c>
      <c r="AG3282" s="155" t="str">
        <f t="shared" ref="AG3282:AG3342" si="1522">IF(AND(Y3282="",Y3283="",Y3284="",Y3285="",Y3286="",Y3287="",Y3288="",Y3289="",Y3290="",Y3291="",Y3292="",Y3293=""),"",CONCATENATE(Y3282&amp;", "&amp;Y3283&amp;", "&amp;Y3284&amp;", "&amp;Y3285&amp;", "&amp;Y3286&amp;", "&amp;Y3287&amp;", "&amp;Y3288&amp;", "&amp;Y3289&amp;", "&amp;Y3290&amp;", "&amp;Y3291&amp;", "&amp;Y3292&amp;", "&amp;Y3293))</f>
        <v/>
      </c>
      <c r="AH3282" s="13" t="str" cm="1">
        <f t="array" aca="1" ref="AH3282" ca="1">IFERROR(INDIRECT("$ag"&amp;S3282),"")</f>
        <v/>
      </c>
      <c r="AI3282" s="13" t="e" cm="1">
        <f t="array" aca="1" ref="AI3282" ca="1">INDIRECT("O"&amp;S3281)</f>
        <v>#REF!</v>
      </c>
      <c r="AJ3282" s="13" t="str">
        <f>IF($I3282="","",INDEX('Raw Material'!$A$1:$J$75,MATCH(I3282,'Raw Material'!$A$1:$A$75,0),(MATCH(G3282,'Raw Material'!$A$1:$J$1,0))))</f>
        <v/>
      </c>
      <c r="AK3282" s="13" t="str">
        <f t="shared" si="1503"/>
        <v>YANLIŞRM</v>
      </c>
      <c r="AL3282" s="153" t="str">
        <f t="shared" si="1504"/>
        <v/>
      </c>
    </row>
    <row r="3283" spans="1:38" ht="16.5" customHeight="1">
      <c r="A3283" s="161"/>
      <c r="B3283" s="166"/>
      <c r="C3283" s="167"/>
      <c r="D3283" s="156"/>
      <c r="E3283" s="156"/>
      <c r="F3283" s="173"/>
      <c r="G3283" s="181"/>
      <c r="H3283" s="182"/>
      <c r="I3283" s="182"/>
      <c r="J3283" s="182"/>
      <c r="K3283" s="32"/>
      <c r="L3283" s="178"/>
      <c r="M3283" s="178"/>
      <c r="N3283" s="81"/>
      <c r="O3283" s="185"/>
      <c r="P3283" s="103"/>
      <c r="Q3283" s="84" t="str">
        <f t="shared" si="1505"/>
        <v/>
      </c>
      <c r="R3283" s="159"/>
      <c r="S3283" s="28" t="str" cm="1">
        <f t="array" aca="1" ref="S3283" ca="1">IF(INDIRECT("A"&amp;114+$U3283)&lt;&gt;"",114+$U3283,"")</f>
        <v/>
      </c>
      <c r="T3283" s="28" t="str">
        <f t="shared" ca="1" si="1506"/>
        <v>$B</v>
      </c>
      <c r="U3283" s="29">
        <f t="shared" si="1512"/>
        <v>3168</v>
      </c>
      <c r="V3283" s="29">
        <v>264.08333333335401</v>
      </c>
      <c r="W3283" s="29">
        <f t="shared" si="1517"/>
        <v>264</v>
      </c>
      <c r="X3283" s="41" t="str" cm="1">
        <f t="array" aca="1" ref="X3283" ca="1">IFERROR(INDEX('PC&amp;PD'!$A$1:$AP$15,ROW('PC&amp;PD'!$A$15),MATCH(INDIRECT(T3283),'PC&amp;PD'!$A$1:$AP$1,0)),"")</f>
        <v/>
      </c>
      <c r="Z3283" s="155"/>
      <c r="AA3283" s="13" t="str">
        <f t="shared" si="1502"/>
        <v/>
      </c>
      <c r="AB3283" s="155"/>
      <c r="AC3283" s="13" t="str">
        <f t="shared" ca="1" si="1507"/>
        <v>$AB</v>
      </c>
      <c r="AD3283" s="13" t="str" cm="1">
        <f t="array" aca="1" ref="AD3283" ca="1">IFERROR(IF((LEFT(INDIRECT("$F"&amp;$S3283),4))="GOTS",IF($G3283="Organic","GOTS_Organic_raw",(IF($G3283="Responsible","GOTS_Responsible",(IF($G3283="No Attribute (Conventional)","GOTS_conventional",(IF($G3283="Recycled Pre/Post-Consumer","GOTS_pre_post",(IF($G3283="In-Conversion","GOTS_in_conversion",(IF($G3283="Sustainably Sourced","Sustainably_sourced",""))))))))))),IF($G3283="Organic","Organic",(IF($G3283="Responsible","Responsible",(IF($G3283="No Attribute (Conventional)","No_Attribute_Conventional",(IF($G3283="Recycled Pre/Post-Consumer","Recycled_Pre_Post_Consumer",(IF($G3283="In-Conversion","In_Conversion",(IF($G3283="Recycled Pre-Consumer","Recycled_Pre_Consumer",(IF($G3283="Recycled Post-Consumer","Recycled_Post_Consumer",(IF($G3283="Sustainably Sourced","Sustainably_sourced","")))))))))))))))),"")</f>
        <v/>
      </c>
      <c r="AE3283" s="13" t="e" cm="1">
        <f t="array" aca="1" ref="AE3283" ca="1">IF(INDIRECT("$F"&amp;$S3283)="","",IF(LEFT(INDIRECT("$F"&amp;$S3283),3)="GRS","GRS_RCS_RM",IF((LEFT(INDIRECT("$F"&amp;$S3283),3))="RCS","GRS_RCS_RM",IF(INDIRECT("$F"&amp;$S3283)="OCS (No Label)","OCS_Conversion_RM",IF(LEFT(INDIRECT("$F"&amp;$S3283),3)="OCS","OCS_RM",IF(RIGHT(INDIRECT("$F"&amp;$S3283),10)="conversion","GOTS_RM_conversion",IF((LEFT(INDIRECT("$F"&amp;$S3283),4))="GOTS","GOTS_RM","Responsible_RM")))))))</f>
        <v>#REF!</v>
      </c>
      <c r="AF3283" s="13" t="str" cm="1">
        <f t="array" aca="1" ref="AF3283" ca="1">IF($S3283="","",INDIRECT("$Z"&amp;$S3283))</f>
        <v/>
      </c>
      <c r="AG3283" s="155"/>
      <c r="AH3283" s="13" t="str" cm="1">
        <f t="array" aca="1" ref="AH3283" ca="1">IFERROR(INDIRECT("$ag"&amp;S3283),"")</f>
        <v/>
      </c>
      <c r="AI3283" s="13" t="e" cm="1">
        <f t="array" aca="1" ref="AI3283" ca="1">INDIRECT("O"&amp;S3282)</f>
        <v>#REF!</v>
      </c>
      <c r="AJ3283" s="13" t="str">
        <f>IF($I3283="","",INDEX('Raw Material'!$A$1:$J$75,MATCH(I3283,'Raw Material'!$A$1:$A$75,0),(MATCH(G3283,'Raw Material'!$A$1:$J$1,0))))</f>
        <v/>
      </c>
      <c r="AK3283" s="13" t="str">
        <f t="shared" si="1503"/>
        <v>YANLIŞRM</v>
      </c>
      <c r="AL3283" s="153" t="str">
        <f t="shared" si="1504"/>
        <v/>
      </c>
    </row>
    <row r="3284" spans="1:38" ht="16.5" customHeight="1">
      <c r="A3284" s="161"/>
      <c r="B3284" s="166"/>
      <c r="C3284" s="167"/>
      <c r="D3284" s="156"/>
      <c r="E3284" s="156"/>
      <c r="F3284" s="173"/>
      <c r="G3284" s="181"/>
      <c r="H3284" s="182"/>
      <c r="I3284" s="182"/>
      <c r="J3284" s="182"/>
      <c r="K3284" s="32"/>
      <c r="L3284" s="178"/>
      <c r="M3284" s="178"/>
      <c r="N3284" s="81"/>
      <c r="O3284" s="185"/>
      <c r="P3284" s="103"/>
      <c r="Q3284" s="84" t="str">
        <f t="shared" si="1505"/>
        <v/>
      </c>
      <c r="R3284" s="159"/>
      <c r="S3284" s="28" t="str" cm="1">
        <f t="array" aca="1" ref="S3284" ca="1">IF(INDIRECT("A"&amp;114+$U3284)&lt;&gt;"",114+$U3284,"")</f>
        <v/>
      </c>
      <c r="T3284" s="28" t="str">
        <f t="shared" ca="1" si="1506"/>
        <v>$B</v>
      </c>
      <c r="U3284" s="29">
        <f t="shared" si="1512"/>
        <v>3168</v>
      </c>
      <c r="V3284" s="29">
        <v>264.16666666668698</v>
      </c>
      <c r="W3284" s="29">
        <f t="shared" si="1517"/>
        <v>264</v>
      </c>
      <c r="X3284" s="41" t="str" cm="1">
        <f t="array" aca="1" ref="X3284" ca="1">IFERROR(INDEX('PC&amp;PD'!$A$1:$AP$15,ROW('PC&amp;PD'!$A$15),MATCH(INDIRECT(T3284),'PC&amp;PD'!$A$1:$AP$1,0)),"")</f>
        <v/>
      </c>
      <c r="Z3284" s="155"/>
      <c r="AA3284" s="13" t="str">
        <f t="shared" si="1502"/>
        <v/>
      </c>
      <c r="AB3284" s="155"/>
      <c r="AC3284" s="13" t="str">
        <f t="shared" ca="1" si="1507"/>
        <v>$AB</v>
      </c>
      <c r="AD3284" s="13" t="str" cm="1">
        <f t="array" aca="1" ref="AD3284" ca="1">IFERROR(IF((LEFT(INDIRECT("$F"&amp;$S3284),4))="GOTS",IF($G3284="Organic","GOTS_Organic_raw",(IF($G3284="Responsible","GOTS_Responsible",(IF($G3284="No Attribute (Conventional)","GOTS_conventional",(IF($G3284="Recycled Pre/Post-Consumer","GOTS_pre_post",(IF($G3284="In-Conversion","GOTS_in_conversion",(IF($G3284="Sustainably Sourced","Sustainably_sourced",""))))))))))),IF($G3284="Organic","Organic",(IF($G3284="Responsible","Responsible",(IF($G3284="No Attribute (Conventional)","No_Attribute_Conventional",(IF($G3284="Recycled Pre/Post-Consumer","Recycled_Pre_Post_Consumer",(IF($G3284="In-Conversion","In_Conversion",(IF($G3284="Recycled Pre-Consumer","Recycled_Pre_Consumer",(IF($G3284="Recycled Post-Consumer","Recycled_Post_Consumer",(IF($G3284="Sustainably Sourced","Sustainably_sourced","")))))))))))))))),"")</f>
        <v/>
      </c>
      <c r="AE3284" s="13" t="e" cm="1">
        <f t="array" aca="1" ref="AE3284" ca="1">IF(INDIRECT("$F"&amp;$S3284)="","",IF(LEFT(INDIRECT("$F"&amp;$S3284),3)="GRS","GRS_RCS_RM",IF((LEFT(INDIRECT("$F"&amp;$S3284),3))="RCS","GRS_RCS_RM",IF(INDIRECT("$F"&amp;$S3284)="OCS (No Label)","OCS_Conversion_RM",IF(LEFT(INDIRECT("$F"&amp;$S3284),3)="OCS","OCS_RM",IF(RIGHT(INDIRECT("$F"&amp;$S3284),10)="conversion","GOTS_RM_conversion",IF((LEFT(INDIRECT("$F"&amp;$S3284),4))="GOTS","GOTS_RM","Responsible_RM")))))))</f>
        <v>#REF!</v>
      </c>
      <c r="AF3284" s="13" t="str" cm="1">
        <f t="array" aca="1" ref="AF3284" ca="1">IF($S3284="","",INDIRECT("$Z"&amp;$S3284))</f>
        <v/>
      </c>
      <c r="AG3284" s="155"/>
      <c r="AH3284" s="13" t="str" cm="1">
        <f t="array" aca="1" ref="AH3284" ca="1">IFERROR(INDIRECT("$ag"&amp;S3284),"")</f>
        <v/>
      </c>
      <c r="AI3284" s="13" t="e" cm="1">
        <f t="array" aca="1" ref="AI3284" ca="1">INDIRECT("O"&amp;S3283)</f>
        <v>#REF!</v>
      </c>
      <c r="AJ3284" s="13" t="str">
        <f>IF($I3284="","",INDEX('Raw Material'!$A$1:$J$75,MATCH(I3284,'Raw Material'!$A$1:$A$75,0),(MATCH(G3284,'Raw Material'!$A$1:$J$1,0))))</f>
        <v/>
      </c>
      <c r="AK3284" s="13" t="str">
        <f t="shared" si="1503"/>
        <v>YANLIŞRM</v>
      </c>
      <c r="AL3284" s="153" t="str">
        <f t="shared" si="1504"/>
        <v/>
      </c>
    </row>
    <row r="3285" spans="1:38" ht="16.5" customHeight="1">
      <c r="A3285" s="161"/>
      <c r="B3285" s="166"/>
      <c r="C3285" s="167"/>
      <c r="D3285" s="156"/>
      <c r="E3285" s="156"/>
      <c r="F3285" s="174"/>
      <c r="G3285" s="181"/>
      <c r="H3285" s="182"/>
      <c r="I3285" s="182"/>
      <c r="J3285" s="182"/>
      <c r="K3285" s="32"/>
      <c r="L3285" s="178"/>
      <c r="M3285" s="178"/>
      <c r="N3285" s="81"/>
      <c r="O3285" s="185"/>
      <c r="P3285" s="103"/>
      <c r="Q3285" s="84" t="str">
        <f t="shared" si="1505"/>
        <v/>
      </c>
      <c r="R3285" s="159"/>
      <c r="S3285" s="28" t="str" cm="1">
        <f t="array" aca="1" ref="S3285" ca="1">IF(INDIRECT("A"&amp;114+$U3285)&lt;&gt;"",114+$U3285,"")</f>
        <v/>
      </c>
      <c r="T3285" s="28" t="str">
        <f t="shared" ca="1" si="1506"/>
        <v>$B</v>
      </c>
      <c r="U3285" s="29">
        <f t="shared" si="1512"/>
        <v>3168</v>
      </c>
      <c r="V3285" s="29">
        <v>264.25000000002098</v>
      </c>
      <c r="W3285" s="29">
        <f t="shared" si="1517"/>
        <v>264</v>
      </c>
      <c r="X3285" s="41" t="str" cm="1">
        <f t="array" aca="1" ref="X3285" ca="1">IFERROR(INDEX('PC&amp;PD'!$A$1:$AP$15,ROW('PC&amp;PD'!$A$15),MATCH(INDIRECT(T3285),'PC&amp;PD'!$A$1:$AP$1,0)),"")</f>
        <v/>
      </c>
      <c r="Z3285" s="155"/>
      <c r="AA3285" s="13" t="str">
        <f t="shared" si="1502"/>
        <v/>
      </c>
      <c r="AB3285" s="155"/>
      <c r="AC3285" s="13" t="str">
        <f t="shared" ca="1" si="1507"/>
        <v>$AB</v>
      </c>
      <c r="AD3285" s="13" t="str" cm="1">
        <f t="array" aca="1" ref="AD3285" ca="1">IFERROR(IF((LEFT(INDIRECT("$F"&amp;$S3285),4))="GOTS",IF($G3285="Organic","GOTS_Organic_raw",(IF($G3285="Responsible","GOTS_Responsible",(IF($G3285="No Attribute (Conventional)","GOTS_conventional",(IF($G3285="Recycled Pre/Post-Consumer","GOTS_pre_post",(IF($G3285="In-Conversion","GOTS_in_conversion",(IF($G3285="Sustainably Sourced","Sustainably_sourced",""))))))))))),IF($G3285="Organic","Organic",(IF($G3285="Responsible","Responsible",(IF($G3285="No Attribute (Conventional)","No_Attribute_Conventional",(IF($G3285="Recycled Pre/Post-Consumer","Recycled_Pre_Post_Consumer",(IF($G3285="In-Conversion","In_Conversion",(IF($G3285="Recycled Pre-Consumer","Recycled_Pre_Consumer",(IF($G3285="Recycled Post-Consumer","Recycled_Post_Consumer",(IF($G3285="Sustainably Sourced","Sustainably_sourced","")))))))))))))))),"")</f>
        <v/>
      </c>
      <c r="AE3285" s="13" t="e" cm="1">
        <f t="array" aca="1" ref="AE3285" ca="1">IF(INDIRECT("$F"&amp;$S3285)="","",IF(LEFT(INDIRECT("$F"&amp;$S3285),3)="GRS","GRS_RCS_RM",IF((LEFT(INDIRECT("$F"&amp;$S3285),3))="RCS","GRS_RCS_RM",IF(INDIRECT("$F"&amp;$S3285)="OCS (No Label)","OCS_Conversion_RM",IF(LEFT(INDIRECT("$F"&amp;$S3285),3)="OCS","OCS_RM",IF(RIGHT(INDIRECT("$F"&amp;$S3285),10)="conversion","GOTS_RM_conversion",IF((LEFT(INDIRECT("$F"&amp;$S3285),4))="GOTS","GOTS_RM","Responsible_RM")))))))</f>
        <v>#REF!</v>
      </c>
      <c r="AF3285" s="13" t="str" cm="1">
        <f t="array" aca="1" ref="AF3285" ca="1">IF($S3285="","",INDIRECT("$Z"&amp;$S3285))</f>
        <v/>
      </c>
      <c r="AG3285" s="155"/>
      <c r="AH3285" s="13" t="str" cm="1">
        <f t="array" aca="1" ref="AH3285" ca="1">IFERROR(INDIRECT("$ag"&amp;S3285),"")</f>
        <v/>
      </c>
      <c r="AI3285" s="13" t="e" cm="1">
        <f t="array" aca="1" ref="AI3285" ca="1">INDIRECT("O"&amp;S3284)</f>
        <v>#REF!</v>
      </c>
      <c r="AJ3285" s="13" t="str">
        <f>IF($I3285="","",INDEX('Raw Material'!$A$1:$J$75,MATCH(I3285,'Raw Material'!$A$1:$A$75,0),(MATCH(G3285,'Raw Material'!$A$1:$J$1,0))))</f>
        <v/>
      </c>
      <c r="AK3285" s="13" t="str">
        <f t="shared" si="1503"/>
        <v>YANLIŞRM</v>
      </c>
      <c r="AL3285" s="153" t="str">
        <f t="shared" si="1504"/>
        <v/>
      </c>
    </row>
    <row r="3286" spans="1:38" ht="16.5" customHeight="1">
      <c r="A3286" s="161"/>
      <c r="B3286" s="166"/>
      <c r="C3286" s="167"/>
      <c r="D3286" s="156"/>
      <c r="E3286" s="156"/>
      <c r="F3286" s="174"/>
      <c r="G3286" s="181"/>
      <c r="H3286" s="182"/>
      <c r="I3286" s="182"/>
      <c r="J3286" s="182"/>
      <c r="K3286" s="32"/>
      <c r="L3286" s="178"/>
      <c r="M3286" s="178"/>
      <c r="N3286" s="81"/>
      <c r="O3286" s="185"/>
      <c r="P3286" s="103"/>
      <c r="Q3286" s="84" t="str">
        <f t="shared" si="1505"/>
        <v/>
      </c>
      <c r="R3286" s="159"/>
      <c r="S3286" s="28" t="str" cm="1">
        <f t="array" aca="1" ref="S3286" ca="1">IF(INDIRECT("A"&amp;114+$U3286)&lt;&gt;"",114+$U3286,"")</f>
        <v/>
      </c>
      <c r="T3286" s="28" t="str">
        <f t="shared" ca="1" si="1506"/>
        <v>$B</v>
      </c>
      <c r="U3286" s="29">
        <f t="shared" si="1512"/>
        <v>3168</v>
      </c>
      <c r="V3286" s="29">
        <v>264.33333333335401</v>
      </c>
      <c r="W3286" s="29">
        <f t="shared" si="1517"/>
        <v>264</v>
      </c>
      <c r="X3286" s="41" t="str" cm="1">
        <f t="array" aca="1" ref="X3286" ca="1">IFERROR(INDEX('PC&amp;PD'!$A$1:$AP$15,ROW('PC&amp;PD'!$A$15),MATCH(INDIRECT(T3286),'PC&amp;PD'!$A$1:$AP$1,0)),"")</f>
        <v/>
      </c>
      <c r="Z3286" s="155"/>
      <c r="AA3286" s="13" t="str">
        <f t="shared" si="1502"/>
        <v/>
      </c>
      <c r="AB3286" s="155"/>
      <c r="AC3286" s="13" t="str">
        <f t="shared" ca="1" si="1507"/>
        <v>$AB</v>
      </c>
      <c r="AD3286" s="13" t="str" cm="1">
        <f t="array" aca="1" ref="AD3286" ca="1">IFERROR(IF((LEFT(INDIRECT("$F"&amp;$S3286),4))="GOTS",IF($G3286="Organic","GOTS_Organic_raw",(IF($G3286="Responsible","GOTS_Responsible",(IF($G3286="No Attribute (Conventional)","GOTS_conventional",(IF($G3286="Recycled Pre/Post-Consumer","GOTS_pre_post",(IF($G3286="In-Conversion","GOTS_in_conversion",(IF($G3286="Sustainably Sourced","Sustainably_sourced",""))))))))))),IF($G3286="Organic","Organic",(IF($G3286="Responsible","Responsible",(IF($G3286="No Attribute (Conventional)","No_Attribute_Conventional",(IF($G3286="Recycled Pre/Post-Consumer","Recycled_Pre_Post_Consumer",(IF($G3286="In-Conversion","In_Conversion",(IF($G3286="Recycled Pre-Consumer","Recycled_Pre_Consumer",(IF($G3286="Recycled Post-Consumer","Recycled_Post_Consumer",(IF($G3286="Sustainably Sourced","Sustainably_sourced","")))))))))))))))),"")</f>
        <v/>
      </c>
      <c r="AE3286" s="13" t="e" cm="1">
        <f t="array" aca="1" ref="AE3286" ca="1">IF(INDIRECT("$F"&amp;$S3286)="","",IF(LEFT(INDIRECT("$F"&amp;$S3286),3)="GRS","GRS_RCS_RM",IF((LEFT(INDIRECT("$F"&amp;$S3286),3))="RCS","GRS_RCS_RM",IF(INDIRECT("$F"&amp;$S3286)="OCS (No Label)","OCS_Conversion_RM",IF(LEFT(INDIRECT("$F"&amp;$S3286),3)="OCS","OCS_RM",IF(RIGHT(INDIRECT("$F"&amp;$S3286),10)="conversion","GOTS_RM_conversion",IF((LEFT(INDIRECT("$F"&amp;$S3286),4))="GOTS","GOTS_RM","Responsible_RM")))))))</f>
        <v>#REF!</v>
      </c>
      <c r="AF3286" s="13" t="str" cm="1">
        <f t="array" aca="1" ref="AF3286" ca="1">IF($S3286="","",INDIRECT("$Z"&amp;$S3286))</f>
        <v/>
      </c>
      <c r="AG3286" s="155"/>
      <c r="AH3286" s="13" t="str" cm="1">
        <f t="array" aca="1" ref="AH3286" ca="1">IFERROR(INDIRECT("$ag"&amp;S3286),"")</f>
        <v/>
      </c>
      <c r="AI3286" s="13" t="e" cm="1">
        <f t="array" aca="1" ref="AI3286" ca="1">INDIRECT("O"&amp;S3285)</f>
        <v>#REF!</v>
      </c>
      <c r="AJ3286" s="13" t="str">
        <f>IF($I3286="","",INDEX('Raw Material'!$A$1:$J$75,MATCH(I3286,'Raw Material'!$A$1:$A$75,0),(MATCH(G3286,'Raw Material'!$A$1:$J$1,0))))</f>
        <v/>
      </c>
      <c r="AK3286" s="13" t="str">
        <f t="shared" si="1503"/>
        <v>YANLIŞRM</v>
      </c>
      <c r="AL3286" s="153" t="str">
        <f t="shared" si="1504"/>
        <v/>
      </c>
    </row>
    <row r="3287" spans="1:38" ht="16.5" customHeight="1">
      <c r="A3287" s="161"/>
      <c r="B3287" s="166"/>
      <c r="C3287" s="167"/>
      <c r="D3287" s="156"/>
      <c r="E3287" s="156"/>
      <c r="F3287" s="174"/>
      <c r="G3287" s="181"/>
      <c r="H3287" s="182"/>
      <c r="I3287" s="182"/>
      <c r="J3287" s="182"/>
      <c r="K3287" s="32"/>
      <c r="L3287" s="178"/>
      <c r="M3287" s="178"/>
      <c r="N3287" s="81"/>
      <c r="O3287" s="185"/>
      <c r="P3287" s="103"/>
      <c r="Q3287" s="84" t="str">
        <f t="shared" si="1505"/>
        <v/>
      </c>
      <c r="R3287" s="159"/>
      <c r="S3287" s="28" t="str" cm="1">
        <f t="array" aca="1" ref="S3287" ca="1">IF(INDIRECT("A"&amp;114+$U3287)&lt;&gt;"",114+$U3287,"")</f>
        <v/>
      </c>
      <c r="T3287" s="28" t="str">
        <f t="shared" ca="1" si="1506"/>
        <v>$B</v>
      </c>
      <c r="U3287" s="29">
        <f t="shared" si="1512"/>
        <v>3168</v>
      </c>
      <c r="V3287" s="29">
        <v>264.41666666668698</v>
      </c>
      <c r="W3287" s="29">
        <f t="shared" si="1517"/>
        <v>264</v>
      </c>
      <c r="X3287" s="41" t="str" cm="1">
        <f t="array" aca="1" ref="X3287" ca="1">IFERROR(INDEX('PC&amp;PD'!$A$1:$AP$15,ROW('PC&amp;PD'!$A$15),MATCH(INDIRECT(T3287),'PC&amp;PD'!$A$1:$AP$1,0)),"")</f>
        <v/>
      </c>
      <c r="Z3287" s="155"/>
      <c r="AA3287" s="13" t="str">
        <f t="shared" si="1502"/>
        <v/>
      </c>
      <c r="AB3287" s="155"/>
      <c r="AC3287" s="13" t="str">
        <f t="shared" ca="1" si="1507"/>
        <v>$AB</v>
      </c>
      <c r="AD3287" s="13" t="str" cm="1">
        <f t="array" aca="1" ref="AD3287" ca="1">IFERROR(IF((LEFT(INDIRECT("$F"&amp;$S3287),4))="GOTS",IF($G3287="Organic","GOTS_Organic_raw",(IF($G3287="Responsible","GOTS_Responsible",(IF($G3287="No Attribute (Conventional)","GOTS_conventional",(IF($G3287="Recycled Pre/Post-Consumer","GOTS_pre_post",(IF($G3287="In-Conversion","GOTS_in_conversion",(IF($G3287="Sustainably Sourced","Sustainably_sourced",""))))))))))),IF($G3287="Organic","Organic",(IF($G3287="Responsible","Responsible",(IF($G3287="No Attribute (Conventional)","No_Attribute_Conventional",(IF($G3287="Recycled Pre/Post-Consumer","Recycled_Pre_Post_Consumer",(IF($G3287="In-Conversion","In_Conversion",(IF($G3287="Recycled Pre-Consumer","Recycled_Pre_Consumer",(IF($G3287="Recycled Post-Consumer","Recycled_Post_Consumer",(IF($G3287="Sustainably Sourced","Sustainably_sourced","")))))))))))))))),"")</f>
        <v/>
      </c>
      <c r="AE3287" s="13" t="e" cm="1">
        <f t="array" aca="1" ref="AE3287" ca="1">IF(INDIRECT("$F"&amp;$S3287)="","",IF(LEFT(INDIRECT("$F"&amp;$S3287),3)="GRS","GRS_RCS_RM",IF((LEFT(INDIRECT("$F"&amp;$S3287),3))="RCS","GRS_RCS_RM",IF(INDIRECT("$F"&amp;$S3287)="OCS (No Label)","OCS_Conversion_RM",IF(LEFT(INDIRECT("$F"&amp;$S3287),3)="OCS","OCS_RM",IF(RIGHT(INDIRECT("$F"&amp;$S3287),10)="conversion","GOTS_RM_conversion",IF((LEFT(INDIRECT("$F"&amp;$S3287),4))="GOTS","GOTS_RM","Responsible_RM")))))))</f>
        <v>#REF!</v>
      </c>
      <c r="AF3287" s="13" t="str" cm="1">
        <f t="array" aca="1" ref="AF3287" ca="1">IF($S3287="","",INDIRECT("$Z"&amp;$S3287))</f>
        <v/>
      </c>
      <c r="AG3287" s="155"/>
      <c r="AH3287" s="13" t="str" cm="1">
        <f t="array" aca="1" ref="AH3287" ca="1">IFERROR(INDIRECT("$ag"&amp;S3287),"")</f>
        <v/>
      </c>
      <c r="AI3287" s="13" t="e" cm="1">
        <f t="array" aca="1" ref="AI3287" ca="1">INDIRECT("O"&amp;S3286)</f>
        <v>#REF!</v>
      </c>
      <c r="AJ3287" s="13" t="str">
        <f>IF($I3287="","",INDEX('Raw Material'!$A$1:$J$75,MATCH(I3287,'Raw Material'!$A$1:$A$75,0),(MATCH(G3287,'Raw Material'!$A$1:$J$1,0))))</f>
        <v/>
      </c>
      <c r="AK3287" s="13" t="str">
        <f t="shared" si="1503"/>
        <v>YANLIŞRM</v>
      </c>
      <c r="AL3287" s="153" t="str">
        <f t="shared" si="1504"/>
        <v/>
      </c>
    </row>
    <row r="3288" spans="1:38" ht="16.5" customHeight="1">
      <c r="A3288" s="162"/>
      <c r="B3288" s="168"/>
      <c r="C3288" s="169"/>
      <c r="D3288" s="156"/>
      <c r="E3288" s="156"/>
      <c r="F3288" s="175"/>
      <c r="G3288" s="181"/>
      <c r="H3288" s="182"/>
      <c r="I3288" s="182"/>
      <c r="J3288" s="182"/>
      <c r="K3288" s="32"/>
      <c r="L3288" s="179"/>
      <c r="M3288" s="179"/>
      <c r="N3288" s="81"/>
      <c r="O3288" s="185"/>
      <c r="P3288" s="103"/>
      <c r="Q3288" s="84" t="str">
        <f t="shared" si="1505"/>
        <v/>
      </c>
      <c r="R3288" s="159"/>
      <c r="S3288" s="28" t="str" cm="1">
        <f t="array" aca="1" ref="S3288" ca="1">IF(INDIRECT("A"&amp;114+$U3288)&lt;&gt;"",114+$U3288,"")</f>
        <v/>
      </c>
      <c r="T3288" s="28" t="str">
        <f t="shared" ca="1" si="1506"/>
        <v>$B</v>
      </c>
      <c r="U3288" s="29">
        <f t="shared" si="1512"/>
        <v>3168</v>
      </c>
      <c r="V3288" s="29">
        <v>264.50000000002098</v>
      </c>
      <c r="W3288" s="29">
        <f t="shared" si="1517"/>
        <v>264</v>
      </c>
      <c r="X3288" s="41" t="str" cm="1">
        <f t="array" aca="1" ref="X3288" ca="1">IFERROR(INDEX('PC&amp;PD'!$A$1:$AP$15,ROW('PC&amp;PD'!$A$15),MATCH(INDIRECT(T3288),'PC&amp;PD'!$A$1:$AP$1,0)),"")</f>
        <v/>
      </c>
      <c r="Z3288" s="155"/>
      <c r="AA3288" s="13" t="str">
        <f t="shared" si="1502"/>
        <v/>
      </c>
      <c r="AB3288" s="155"/>
      <c r="AC3288" s="13" t="str">
        <f t="shared" ca="1" si="1507"/>
        <v>$AB</v>
      </c>
      <c r="AD3288" s="13" t="str" cm="1">
        <f t="array" aca="1" ref="AD3288" ca="1">IFERROR(IF((LEFT(INDIRECT("$F"&amp;$S3288),4))="GOTS",IF($G3288="Organic","GOTS_Organic_raw",(IF($G3288="Responsible","GOTS_Responsible",(IF($G3288="No Attribute (Conventional)","GOTS_conventional",(IF($G3288="Recycled Pre/Post-Consumer","GOTS_pre_post",(IF($G3288="In-Conversion","GOTS_in_conversion",(IF($G3288="Sustainably Sourced","Sustainably_sourced",""))))))))))),IF($G3288="Organic","Organic",(IF($G3288="Responsible","Responsible",(IF($G3288="No Attribute (Conventional)","No_Attribute_Conventional",(IF($G3288="Recycled Pre/Post-Consumer","Recycled_Pre_Post_Consumer",(IF($G3288="In-Conversion","In_Conversion",(IF($G3288="Recycled Pre-Consumer","Recycled_Pre_Consumer",(IF($G3288="Recycled Post-Consumer","Recycled_Post_Consumer",(IF($G3288="Sustainably Sourced","Sustainably_sourced","")))))))))))))))),"")</f>
        <v/>
      </c>
      <c r="AE3288" s="13" t="e" cm="1">
        <f t="array" aca="1" ref="AE3288" ca="1">IF(INDIRECT("$F"&amp;$S3288)="","",IF(LEFT(INDIRECT("$F"&amp;$S3288),3)="GRS","GRS_RCS_RM",IF((LEFT(INDIRECT("$F"&amp;$S3288),3))="RCS","GRS_RCS_RM",IF(INDIRECT("$F"&amp;$S3288)="OCS (No Label)","OCS_Conversion_RM",IF(LEFT(INDIRECT("$F"&amp;$S3288),3)="OCS","OCS_RM",IF(RIGHT(INDIRECT("$F"&amp;$S3288),10)="conversion","GOTS_RM_conversion",IF((LEFT(INDIRECT("$F"&amp;$S3288),4))="GOTS","GOTS_RM","Responsible_RM")))))))</f>
        <v>#REF!</v>
      </c>
      <c r="AF3288" s="13" t="str" cm="1">
        <f t="array" aca="1" ref="AF3288" ca="1">IF($S3288="","",INDIRECT("$Z"&amp;$S3288))</f>
        <v/>
      </c>
      <c r="AG3288" s="155"/>
      <c r="AH3288" s="13" t="str" cm="1">
        <f t="array" aca="1" ref="AH3288" ca="1">IFERROR(INDIRECT("$ag"&amp;S3288),"")</f>
        <v/>
      </c>
      <c r="AI3288" s="13" t="e" cm="1">
        <f t="array" aca="1" ref="AI3288" ca="1">INDIRECT("O"&amp;S3287)</f>
        <v>#REF!</v>
      </c>
      <c r="AJ3288" s="13" t="str">
        <f>IF($I3288="","",INDEX('Raw Material'!$A$1:$J$75,MATCH(I3288,'Raw Material'!$A$1:$A$75,0),(MATCH(G3288,'Raw Material'!$A$1:$J$1,0))))</f>
        <v/>
      </c>
      <c r="AK3288" s="13" t="str">
        <f t="shared" si="1503"/>
        <v>YANLIŞRM</v>
      </c>
      <c r="AL3288" s="153" t="str">
        <f t="shared" si="1504"/>
        <v/>
      </c>
    </row>
    <row r="3289" spans="1:38" ht="16.5" customHeight="1">
      <c r="A3289" s="162"/>
      <c r="B3289" s="168"/>
      <c r="C3289" s="169"/>
      <c r="D3289" s="156"/>
      <c r="E3289" s="156"/>
      <c r="F3289" s="175"/>
      <c r="G3289" s="181"/>
      <c r="H3289" s="182"/>
      <c r="I3289" s="182"/>
      <c r="J3289" s="182"/>
      <c r="K3289" s="32"/>
      <c r="L3289" s="179"/>
      <c r="M3289" s="179"/>
      <c r="N3289" s="81"/>
      <c r="O3289" s="185"/>
      <c r="P3289" s="103"/>
      <c r="Q3289" s="84" t="str">
        <f t="shared" si="1505"/>
        <v/>
      </c>
      <c r="R3289" s="159"/>
      <c r="S3289" s="28" t="str" cm="1">
        <f t="array" aca="1" ref="S3289" ca="1">IF(INDIRECT("A"&amp;114+$U3289)&lt;&gt;"",114+$U3289,"")</f>
        <v/>
      </c>
      <c r="T3289" s="28" t="str">
        <f t="shared" ca="1" si="1506"/>
        <v>$B</v>
      </c>
      <c r="U3289" s="29">
        <f t="shared" si="1512"/>
        <v>3168</v>
      </c>
      <c r="V3289" s="29">
        <v>264.58333333335401</v>
      </c>
      <c r="W3289" s="29">
        <f t="shared" si="1517"/>
        <v>264</v>
      </c>
      <c r="X3289" s="41" t="str" cm="1">
        <f t="array" aca="1" ref="X3289" ca="1">IFERROR(INDEX('PC&amp;PD'!$A$1:$AP$15,ROW('PC&amp;PD'!$A$15),MATCH(INDIRECT(T3289),'PC&amp;PD'!$A$1:$AP$1,0)),"")</f>
        <v/>
      </c>
      <c r="Z3289" s="155"/>
      <c r="AA3289" s="13" t="str">
        <f t="shared" si="1502"/>
        <v/>
      </c>
      <c r="AB3289" s="155"/>
      <c r="AC3289" s="13" t="str">
        <f t="shared" ca="1" si="1507"/>
        <v>$AB</v>
      </c>
      <c r="AD3289" s="13" t="str" cm="1">
        <f t="array" aca="1" ref="AD3289" ca="1">IFERROR(IF((LEFT(INDIRECT("$F"&amp;$S3289),4))="GOTS",IF($G3289="Organic","GOTS_Organic_raw",(IF($G3289="Responsible","GOTS_Responsible",(IF($G3289="No Attribute (Conventional)","GOTS_conventional",(IF($G3289="Recycled Pre/Post-Consumer","GOTS_pre_post",(IF($G3289="In-Conversion","GOTS_in_conversion",(IF($G3289="Sustainably Sourced","Sustainably_sourced",""))))))))))),IF($G3289="Organic","Organic",(IF($G3289="Responsible","Responsible",(IF($G3289="No Attribute (Conventional)","No_Attribute_Conventional",(IF($G3289="Recycled Pre/Post-Consumer","Recycled_Pre_Post_Consumer",(IF($G3289="In-Conversion","In_Conversion",(IF($G3289="Recycled Pre-Consumer","Recycled_Pre_Consumer",(IF($G3289="Recycled Post-Consumer","Recycled_Post_Consumer",(IF($G3289="Sustainably Sourced","Sustainably_sourced","")))))))))))))))),"")</f>
        <v/>
      </c>
      <c r="AE3289" s="13" t="e" cm="1">
        <f t="array" aca="1" ref="AE3289" ca="1">IF(INDIRECT("$F"&amp;$S3289)="","",IF(LEFT(INDIRECT("$F"&amp;$S3289),3)="GRS","GRS_RCS_RM",IF((LEFT(INDIRECT("$F"&amp;$S3289),3))="RCS","GRS_RCS_RM",IF(INDIRECT("$F"&amp;$S3289)="OCS (No Label)","OCS_Conversion_RM",IF(LEFT(INDIRECT("$F"&amp;$S3289),3)="OCS","OCS_RM",IF(RIGHT(INDIRECT("$F"&amp;$S3289),10)="conversion","GOTS_RM_conversion",IF((LEFT(INDIRECT("$F"&amp;$S3289),4))="GOTS","GOTS_RM","Responsible_RM")))))))</f>
        <v>#REF!</v>
      </c>
      <c r="AF3289" s="13" t="str" cm="1">
        <f t="array" aca="1" ref="AF3289" ca="1">IF($S3289="","",INDIRECT("$Z"&amp;$S3289))</f>
        <v/>
      </c>
      <c r="AG3289" s="155"/>
      <c r="AH3289" s="13" t="str" cm="1">
        <f t="array" aca="1" ref="AH3289" ca="1">IFERROR(INDIRECT("$ag"&amp;S3289),"")</f>
        <v/>
      </c>
      <c r="AI3289" s="13" t="e" cm="1">
        <f t="array" aca="1" ref="AI3289" ca="1">INDIRECT("O"&amp;S3288)</f>
        <v>#REF!</v>
      </c>
      <c r="AJ3289" s="13" t="str">
        <f>IF($I3289="","",INDEX('Raw Material'!$A$1:$J$75,MATCH(I3289,'Raw Material'!$A$1:$A$75,0),(MATCH(G3289,'Raw Material'!$A$1:$J$1,0))))</f>
        <v/>
      </c>
      <c r="AK3289" s="13" t="str">
        <f t="shared" si="1503"/>
        <v>YANLIŞRM</v>
      </c>
      <c r="AL3289" s="153" t="str">
        <f t="shared" si="1504"/>
        <v/>
      </c>
    </row>
    <row r="3290" spans="1:38" ht="16.5" customHeight="1">
      <c r="A3290" s="162"/>
      <c r="B3290" s="168"/>
      <c r="C3290" s="169"/>
      <c r="D3290" s="156"/>
      <c r="E3290" s="156"/>
      <c r="F3290" s="175"/>
      <c r="G3290" s="181"/>
      <c r="H3290" s="182"/>
      <c r="I3290" s="182"/>
      <c r="J3290" s="182"/>
      <c r="K3290" s="32"/>
      <c r="L3290" s="179"/>
      <c r="M3290" s="179"/>
      <c r="N3290" s="81"/>
      <c r="O3290" s="185"/>
      <c r="P3290" s="103"/>
      <c r="Q3290" s="84" t="str">
        <f t="shared" si="1505"/>
        <v/>
      </c>
      <c r="R3290" s="159"/>
      <c r="S3290" s="28" t="str" cm="1">
        <f t="array" aca="1" ref="S3290" ca="1">IF(INDIRECT("A"&amp;114+$U3290)&lt;&gt;"",114+$U3290,"")</f>
        <v/>
      </c>
      <c r="T3290" s="28" t="str">
        <f t="shared" ca="1" si="1506"/>
        <v>$B</v>
      </c>
      <c r="U3290" s="29">
        <f t="shared" si="1512"/>
        <v>3168</v>
      </c>
      <c r="V3290" s="29">
        <v>264.66666666668698</v>
      </c>
      <c r="W3290" s="29">
        <f t="shared" si="1517"/>
        <v>264</v>
      </c>
      <c r="X3290" s="41" t="str" cm="1">
        <f t="array" aca="1" ref="X3290" ca="1">IFERROR(INDEX('PC&amp;PD'!$A$1:$AP$15,ROW('PC&amp;PD'!$A$15),MATCH(INDIRECT(T3290),'PC&amp;PD'!$A$1:$AP$1,0)),"")</f>
        <v/>
      </c>
      <c r="Z3290" s="155"/>
      <c r="AA3290" s="13" t="str">
        <f t="shared" si="1502"/>
        <v/>
      </c>
      <c r="AB3290" s="155"/>
      <c r="AC3290" s="13" t="str">
        <f t="shared" ca="1" si="1507"/>
        <v>$AB</v>
      </c>
      <c r="AD3290" s="13" t="str" cm="1">
        <f t="array" aca="1" ref="AD3290" ca="1">IFERROR(IF((LEFT(INDIRECT("$F"&amp;$S3290),4))="GOTS",IF($G3290="Organic","GOTS_Organic_raw",(IF($G3290="Responsible","GOTS_Responsible",(IF($G3290="No Attribute (Conventional)","GOTS_conventional",(IF($G3290="Recycled Pre/Post-Consumer","GOTS_pre_post",(IF($G3290="In-Conversion","GOTS_in_conversion",(IF($G3290="Sustainably Sourced","Sustainably_sourced",""))))))))))),IF($G3290="Organic","Organic",(IF($G3290="Responsible","Responsible",(IF($G3290="No Attribute (Conventional)","No_Attribute_Conventional",(IF($G3290="Recycled Pre/Post-Consumer","Recycled_Pre_Post_Consumer",(IF($G3290="In-Conversion","In_Conversion",(IF($G3290="Recycled Pre-Consumer","Recycled_Pre_Consumer",(IF($G3290="Recycled Post-Consumer","Recycled_Post_Consumer",(IF($G3290="Sustainably Sourced","Sustainably_sourced","")))))))))))))))),"")</f>
        <v/>
      </c>
      <c r="AE3290" s="13" t="e" cm="1">
        <f t="array" aca="1" ref="AE3290" ca="1">IF(INDIRECT("$F"&amp;$S3290)="","",IF(LEFT(INDIRECT("$F"&amp;$S3290),3)="GRS","GRS_RCS_RM",IF((LEFT(INDIRECT("$F"&amp;$S3290),3))="RCS","GRS_RCS_RM",IF(INDIRECT("$F"&amp;$S3290)="OCS (No Label)","OCS_Conversion_RM",IF(LEFT(INDIRECT("$F"&amp;$S3290),3)="OCS","OCS_RM",IF(RIGHT(INDIRECT("$F"&amp;$S3290),10)="conversion","GOTS_RM_conversion",IF((LEFT(INDIRECT("$F"&amp;$S3290),4))="GOTS","GOTS_RM","Responsible_RM")))))))</f>
        <v>#REF!</v>
      </c>
      <c r="AF3290" s="13" t="str" cm="1">
        <f t="array" aca="1" ref="AF3290" ca="1">IF($S3290="","",INDIRECT("$Z"&amp;$S3290))</f>
        <v/>
      </c>
      <c r="AG3290" s="155"/>
      <c r="AH3290" s="13" t="str" cm="1">
        <f t="array" aca="1" ref="AH3290" ca="1">IFERROR(INDIRECT("$ag"&amp;S3290),"")</f>
        <v/>
      </c>
      <c r="AI3290" s="13" t="e" cm="1">
        <f t="array" aca="1" ref="AI3290" ca="1">INDIRECT("O"&amp;S3289)</f>
        <v>#REF!</v>
      </c>
      <c r="AJ3290" s="13" t="str">
        <f>IF($I3290="","",INDEX('Raw Material'!$A$1:$J$75,MATCH(I3290,'Raw Material'!$A$1:$A$75,0),(MATCH(G3290,'Raw Material'!$A$1:$J$1,0))))</f>
        <v/>
      </c>
      <c r="AK3290" s="13" t="str">
        <f t="shared" si="1503"/>
        <v>YANLIŞRM</v>
      </c>
      <c r="AL3290" s="153" t="str">
        <f t="shared" si="1504"/>
        <v/>
      </c>
    </row>
    <row r="3291" spans="1:38" ht="16.5" customHeight="1">
      <c r="A3291" s="162"/>
      <c r="B3291" s="168"/>
      <c r="C3291" s="169"/>
      <c r="D3291" s="156"/>
      <c r="E3291" s="156"/>
      <c r="F3291" s="175"/>
      <c r="G3291" s="181"/>
      <c r="H3291" s="182"/>
      <c r="I3291" s="182"/>
      <c r="J3291" s="182"/>
      <c r="K3291" s="32"/>
      <c r="L3291" s="179"/>
      <c r="M3291" s="179"/>
      <c r="N3291" s="81"/>
      <c r="O3291" s="185"/>
      <c r="P3291" s="103"/>
      <c r="Q3291" s="84" t="str">
        <f t="shared" si="1505"/>
        <v/>
      </c>
      <c r="R3291" s="159"/>
      <c r="S3291" s="28" t="str" cm="1">
        <f t="array" aca="1" ref="S3291" ca="1">IF(INDIRECT("A"&amp;114+$U3291)&lt;&gt;"",114+$U3291,"")</f>
        <v/>
      </c>
      <c r="T3291" s="28" t="str">
        <f t="shared" ca="1" si="1506"/>
        <v>$B</v>
      </c>
      <c r="U3291" s="29">
        <f t="shared" si="1512"/>
        <v>3168</v>
      </c>
      <c r="V3291" s="29">
        <v>264.75000000002098</v>
      </c>
      <c r="W3291" s="29">
        <f t="shared" si="1517"/>
        <v>264</v>
      </c>
      <c r="X3291" s="41" t="str" cm="1">
        <f t="array" aca="1" ref="X3291" ca="1">IFERROR(INDEX('PC&amp;PD'!$A$1:$AP$15,ROW('PC&amp;PD'!$A$15),MATCH(INDIRECT(T3291),'PC&amp;PD'!$A$1:$AP$1,0)),"")</f>
        <v/>
      </c>
      <c r="Z3291" s="155"/>
      <c r="AA3291" s="13" t="str">
        <f t="shared" si="1502"/>
        <v/>
      </c>
      <c r="AB3291" s="155"/>
      <c r="AC3291" s="13" t="str">
        <f t="shared" ca="1" si="1507"/>
        <v>$AB</v>
      </c>
      <c r="AD3291" s="13" t="str" cm="1">
        <f t="array" aca="1" ref="AD3291" ca="1">IFERROR(IF((LEFT(INDIRECT("$F"&amp;$S3291),4))="GOTS",IF($G3291="Organic","GOTS_Organic_raw",(IF($G3291="Responsible","GOTS_Responsible",(IF($G3291="No Attribute (Conventional)","GOTS_conventional",(IF($G3291="Recycled Pre/Post-Consumer","GOTS_pre_post",(IF($G3291="In-Conversion","GOTS_in_conversion",(IF($G3291="Sustainably Sourced","Sustainably_sourced",""))))))))))),IF($G3291="Organic","Organic",(IF($G3291="Responsible","Responsible",(IF($G3291="No Attribute (Conventional)","No_Attribute_Conventional",(IF($G3291="Recycled Pre/Post-Consumer","Recycled_Pre_Post_Consumer",(IF($G3291="In-Conversion","In_Conversion",(IF($G3291="Recycled Pre-Consumer","Recycled_Pre_Consumer",(IF($G3291="Recycled Post-Consumer","Recycled_Post_Consumer",(IF($G3291="Sustainably Sourced","Sustainably_sourced","")))))))))))))))),"")</f>
        <v/>
      </c>
      <c r="AE3291" s="13" t="e" cm="1">
        <f t="array" aca="1" ref="AE3291" ca="1">IF(INDIRECT("$F"&amp;$S3291)="","",IF(LEFT(INDIRECT("$F"&amp;$S3291),3)="GRS","GRS_RCS_RM",IF((LEFT(INDIRECT("$F"&amp;$S3291),3))="RCS","GRS_RCS_RM",IF(INDIRECT("$F"&amp;$S3291)="OCS (No Label)","OCS_Conversion_RM",IF(LEFT(INDIRECT("$F"&amp;$S3291),3)="OCS","OCS_RM",IF(RIGHT(INDIRECT("$F"&amp;$S3291),10)="conversion","GOTS_RM_conversion",IF((LEFT(INDIRECT("$F"&amp;$S3291),4))="GOTS","GOTS_RM","Responsible_RM")))))))</f>
        <v>#REF!</v>
      </c>
      <c r="AF3291" s="13" t="str" cm="1">
        <f t="array" aca="1" ref="AF3291" ca="1">IF($S3291="","",INDIRECT("$Z"&amp;$S3291))</f>
        <v/>
      </c>
      <c r="AG3291" s="155"/>
      <c r="AH3291" s="13" t="str" cm="1">
        <f t="array" aca="1" ref="AH3291" ca="1">IFERROR(INDIRECT("$ag"&amp;S3291),"")</f>
        <v/>
      </c>
      <c r="AI3291" s="13" t="e" cm="1">
        <f t="array" aca="1" ref="AI3291" ca="1">INDIRECT("O"&amp;S3290)</f>
        <v>#REF!</v>
      </c>
      <c r="AJ3291" s="13" t="str">
        <f>IF($I3291="","",INDEX('Raw Material'!$A$1:$J$75,MATCH(I3291,'Raw Material'!$A$1:$A$75,0),(MATCH(G3291,'Raw Material'!$A$1:$J$1,0))))</f>
        <v/>
      </c>
      <c r="AK3291" s="13" t="str">
        <f t="shared" si="1503"/>
        <v>YANLIŞRM</v>
      </c>
      <c r="AL3291" s="153" t="str">
        <f t="shared" si="1504"/>
        <v/>
      </c>
    </row>
    <row r="3292" spans="1:38" ht="16.5" customHeight="1">
      <c r="A3292" s="162"/>
      <c r="B3292" s="168"/>
      <c r="C3292" s="169"/>
      <c r="D3292" s="156"/>
      <c r="E3292" s="156"/>
      <c r="F3292" s="175"/>
      <c r="G3292" s="181"/>
      <c r="H3292" s="182"/>
      <c r="I3292" s="182"/>
      <c r="J3292" s="182"/>
      <c r="K3292" s="32"/>
      <c r="L3292" s="179"/>
      <c r="M3292" s="179"/>
      <c r="N3292" s="81"/>
      <c r="O3292" s="185"/>
      <c r="P3292" s="103"/>
      <c r="Q3292" s="84" t="str">
        <f t="shared" si="1505"/>
        <v/>
      </c>
      <c r="R3292" s="159"/>
      <c r="S3292" s="28" t="str" cm="1">
        <f t="array" aca="1" ref="S3292" ca="1">IF(INDIRECT("A"&amp;114+$U3292)&lt;&gt;"",114+$U3292,"")</f>
        <v/>
      </c>
      <c r="T3292" s="28" t="str">
        <f t="shared" ca="1" si="1506"/>
        <v>$B</v>
      </c>
      <c r="U3292" s="29">
        <f t="shared" si="1512"/>
        <v>3168</v>
      </c>
      <c r="V3292" s="29">
        <v>264.83333333335401</v>
      </c>
      <c r="W3292" s="29">
        <f t="shared" si="1517"/>
        <v>264</v>
      </c>
      <c r="X3292" s="41" t="str" cm="1">
        <f t="array" aca="1" ref="X3292" ca="1">IFERROR(INDEX('PC&amp;PD'!$A$1:$AP$15,ROW('PC&amp;PD'!$A$15),MATCH(INDIRECT(T3292),'PC&amp;PD'!$A$1:$AP$1,0)),"")</f>
        <v/>
      </c>
      <c r="Z3292" s="155"/>
      <c r="AA3292" s="13" t="str">
        <f t="shared" si="1502"/>
        <v/>
      </c>
      <c r="AB3292" s="155"/>
      <c r="AC3292" s="13" t="str">
        <f t="shared" ca="1" si="1507"/>
        <v>$AB</v>
      </c>
      <c r="AD3292" s="13" t="str" cm="1">
        <f t="array" aca="1" ref="AD3292" ca="1">IFERROR(IF((LEFT(INDIRECT("$F"&amp;$S3292),4))="GOTS",IF($G3292="Organic","GOTS_Organic_raw",(IF($G3292="Responsible","GOTS_Responsible",(IF($G3292="No Attribute (Conventional)","GOTS_conventional",(IF($G3292="Recycled Pre/Post-Consumer","GOTS_pre_post",(IF($G3292="In-Conversion","GOTS_in_conversion",(IF($G3292="Sustainably Sourced","Sustainably_sourced",""))))))))))),IF($G3292="Organic","Organic",(IF($G3292="Responsible","Responsible",(IF($G3292="No Attribute (Conventional)","No_Attribute_Conventional",(IF($G3292="Recycled Pre/Post-Consumer","Recycled_Pre_Post_Consumer",(IF($G3292="In-Conversion","In_Conversion",(IF($G3292="Recycled Pre-Consumer","Recycled_Pre_Consumer",(IF($G3292="Recycled Post-Consumer","Recycled_Post_Consumer",(IF($G3292="Sustainably Sourced","Sustainably_sourced","")))))))))))))))),"")</f>
        <v/>
      </c>
      <c r="AE3292" s="13" t="e" cm="1">
        <f t="array" aca="1" ref="AE3292" ca="1">IF(INDIRECT("$F"&amp;$S3292)="","",IF(LEFT(INDIRECT("$F"&amp;$S3292),3)="GRS","GRS_RCS_RM",IF((LEFT(INDIRECT("$F"&amp;$S3292),3))="RCS","GRS_RCS_RM",IF(INDIRECT("$F"&amp;$S3292)="OCS (No Label)","OCS_Conversion_RM",IF(LEFT(INDIRECT("$F"&amp;$S3292),3)="OCS","OCS_RM",IF(RIGHT(INDIRECT("$F"&amp;$S3292),10)="conversion","GOTS_RM_conversion",IF((LEFT(INDIRECT("$F"&amp;$S3292),4))="GOTS","GOTS_RM","Responsible_RM")))))))</f>
        <v>#REF!</v>
      </c>
      <c r="AF3292" s="13" t="str" cm="1">
        <f t="array" aca="1" ref="AF3292" ca="1">IF($S3292="","",INDIRECT("$Z"&amp;$S3292))</f>
        <v/>
      </c>
      <c r="AG3292" s="155"/>
      <c r="AH3292" s="13" t="str" cm="1">
        <f t="array" aca="1" ref="AH3292" ca="1">IFERROR(INDIRECT("$ag"&amp;S3292),"")</f>
        <v/>
      </c>
      <c r="AI3292" s="13" t="e" cm="1">
        <f t="array" aca="1" ref="AI3292" ca="1">INDIRECT("O"&amp;S3291)</f>
        <v>#REF!</v>
      </c>
      <c r="AJ3292" s="13" t="str">
        <f>IF($I3292="","",INDEX('Raw Material'!$A$1:$J$75,MATCH(I3292,'Raw Material'!$A$1:$A$75,0),(MATCH(G3292,'Raw Material'!$A$1:$J$1,0))))</f>
        <v/>
      </c>
      <c r="AK3292" s="13" t="str">
        <f t="shared" si="1503"/>
        <v>YANLIŞRM</v>
      </c>
      <c r="AL3292" s="153" t="str">
        <f t="shared" si="1504"/>
        <v/>
      </c>
    </row>
    <row r="3293" spans="1:38" ht="16.5" customHeight="1" thickBot="1">
      <c r="A3293" s="163"/>
      <c r="B3293" s="170"/>
      <c r="C3293" s="171"/>
      <c r="D3293" s="156"/>
      <c r="E3293" s="156"/>
      <c r="F3293" s="176"/>
      <c r="G3293" s="157"/>
      <c r="H3293" s="158"/>
      <c r="I3293" s="158"/>
      <c r="J3293" s="158"/>
      <c r="K3293" s="33"/>
      <c r="L3293" s="180"/>
      <c r="M3293" s="180"/>
      <c r="N3293" s="82"/>
      <c r="O3293" s="186"/>
      <c r="P3293" s="103"/>
      <c r="Q3293" s="84" t="str">
        <f t="shared" si="1505"/>
        <v/>
      </c>
      <c r="R3293" s="159"/>
      <c r="S3293" s="28" t="str" cm="1">
        <f t="array" aca="1" ref="S3293" ca="1">IF(INDIRECT("A"&amp;114+$U3293)&lt;&gt;"",114+$U3293,"")</f>
        <v/>
      </c>
      <c r="T3293" s="28" t="str">
        <f t="shared" ca="1" si="1506"/>
        <v>$B</v>
      </c>
      <c r="U3293" s="29">
        <f t="shared" si="1512"/>
        <v>3168</v>
      </c>
      <c r="V3293" s="29">
        <v>264.916666666688</v>
      </c>
      <c r="W3293" s="29">
        <f t="shared" si="1517"/>
        <v>264</v>
      </c>
      <c r="X3293" s="41" t="str" cm="1">
        <f t="array" aca="1" ref="X3293" ca="1">IFERROR(INDEX('PC&amp;PD'!$A$1:$AP$15,ROW('PC&amp;PD'!$A$15),MATCH(INDIRECT(T3293),'PC&amp;PD'!$A$1:$AP$1,0)),"")</f>
        <v/>
      </c>
      <c r="Z3293" s="155"/>
      <c r="AA3293" s="13" t="str">
        <f t="shared" si="1502"/>
        <v/>
      </c>
      <c r="AB3293" s="155"/>
      <c r="AC3293" s="13" t="str">
        <f t="shared" ca="1" si="1507"/>
        <v>$AB</v>
      </c>
      <c r="AD3293" s="13" t="str" cm="1">
        <f t="array" aca="1" ref="AD3293" ca="1">IFERROR(IF((LEFT(INDIRECT("$F"&amp;$S3293),4))="GOTS",IF($G3293="Organic","GOTS_Organic_raw",(IF($G3293="Responsible","GOTS_Responsible",(IF($G3293="No Attribute (Conventional)","GOTS_conventional",(IF($G3293="Recycled Pre/Post-Consumer","GOTS_pre_post",(IF($G3293="In-Conversion","GOTS_in_conversion",(IF($G3293="Sustainably Sourced","Sustainably_sourced",""))))))))))),IF($G3293="Organic","Organic",(IF($G3293="Responsible","Responsible",(IF($G3293="No Attribute (Conventional)","No_Attribute_Conventional",(IF($G3293="Recycled Pre/Post-Consumer","Recycled_Pre_Post_Consumer",(IF($G3293="In-Conversion","In_Conversion",(IF($G3293="Recycled Pre-Consumer","Recycled_Pre_Consumer",(IF($G3293="Recycled Post-Consumer","Recycled_Post_Consumer",(IF($G3293="Sustainably Sourced","Sustainably_sourced","")))))))))))))))),"")</f>
        <v/>
      </c>
      <c r="AE3293" s="13" t="e" cm="1">
        <f t="array" aca="1" ref="AE3293" ca="1">IF(INDIRECT("$F"&amp;$S3293)="","",IF(LEFT(INDIRECT("$F"&amp;$S3293),3)="GRS","GRS_RCS_RM",IF((LEFT(INDIRECT("$F"&amp;$S3293),3))="RCS","GRS_RCS_RM",IF(INDIRECT("$F"&amp;$S3293)="OCS (No Label)","OCS_Conversion_RM",IF(LEFT(INDIRECT("$F"&amp;$S3293),3)="OCS","OCS_RM",IF(RIGHT(INDIRECT("$F"&amp;$S3293),10)="conversion","GOTS_RM_conversion",IF((LEFT(INDIRECT("$F"&amp;$S3293),4))="GOTS","GOTS_RM","Responsible_RM")))))))</f>
        <v>#REF!</v>
      </c>
      <c r="AF3293" s="13" t="str" cm="1">
        <f t="array" aca="1" ref="AF3293" ca="1">IF($S3293="","",INDIRECT("$Z"&amp;$S3293))</f>
        <v/>
      </c>
      <c r="AG3293" s="155"/>
      <c r="AH3293" s="13" t="str" cm="1">
        <f t="array" aca="1" ref="AH3293" ca="1">IFERROR(INDIRECT("$ag"&amp;S3293),"")</f>
        <v/>
      </c>
      <c r="AI3293" s="13" t="e" cm="1">
        <f t="array" aca="1" ref="AI3293" ca="1">INDIRECT("O"&amp;S3292)</f>
        <v>#REF!</v>
      </c>
      <c r="AJ3293" s="13" t="str">
        <f>IF($I3293="","",INDEX('Raw Material'!$A$1:$J$75,MATCH(I3293,'Raw Material'!$A$1:$A$75,0),(MATCH(G3293,'Raw Material'!$A$1:$J$1,0))))</f>
        <v/>
      </c>
      <c r="AK3293" s="13" t="str">
        <f t="shared" si="1503"/>
        <v>YANLIŞRM</v>
      </c>
      <c r="AL3293" s="153" t="str">
        <f t="shared" si="1504"/>
        <v/>
      </c>
    </row>
    <row r="3294" spans="1:38" ht="16.5" customHeight="1">
      <c r="A3294" s="160" t="str">
        <f>IF(B3294="","",COUNTA($B$114:$B3294))</f>
        <v/>
      </c>
      <c r="B3294" s="164"/>
      <c r="C3294" s="165"/>
      <c r="D3294" s="183"/>
      <c r="E3294" s="183"/>
      <c r="F3294" s="172"/>
      <c r="G3294" s="212"/>
      <c r="H3294" s="206"/>
      <c r="I3294" s="206"/>
      <c r="J3294" s="206"/>
      <c r="K3294" s="31"/>
      <c r="L3294" s="177" t="str">
        <f t="shared" ref="L3294" si="1523">IF(R3294="","",LEFT(R3294,LEN(R3294)-2))</f>
        <v/>
      </c>
      <c r="M3294" s="177"/>
      <c r="N3294" s="80"/>
      <c r="O3294" s="184"/>
      <c r="P3294" s="103"/>
      <c r="Q3294" s="84" t="str">
        <f t="shared" si="1505"/>
        <v/>
      </c>
      <c r="R3294" s="159" t="str">
        <f t="shared" ref="R3294" si="1524">CONCATENATE($Q3294,Q3295,Q3296,Q3297,Q3298,Q3299,$Q3300,$Q3301,$Q3302,$Q3303,Q3304,Q3305)</f>
        <v/>
      </c>
      <c r="S3294" s="28" t="str" cm="1">
        <f t="array" aca="1" ref="S3294" ca="1">IF(INDIRECT("A"&amp;114+$U3294)&lt;&gt;"",114+$U3294,"")</f>
        <v/>
      </c>
      <c r="T3294" s="28" t="str">
        <f t="shared" ca="1" si="1506"/>
        <v>$B</v>
      </c>
      <c r="U3294" s="29">
        <f t="shared" si="1512"/>
        <v>3180</v>
      </c>
      <c r="V3294" s="29">
        <v>265.00000000002098</v>
      </c>
      <c r="W3294" s="29">
        <f t="shared" si="1517"/>
        <v>265</v>
      </c>
      <c r="X3294" s="41" t="str" cm="1">
        <f t="array" aca="1" ref="X3294" ca="1">IFERROR(INDEX('PC&amp;PD'!$A$1:$AP$15,ROW('PC&amp;PD'!$A$15),MATCH(INDIRECT(T3294),'PC&amp;PD'!$A$1:$AP$1,0)),"")</f>
        <v/>
      </c>
      <c r="Z3294" s="155" t="str">
        <f t="shared" ref="Z3294" si="1525">IFERROR(IF($F3294="OCS 100","OCS (OCS 100)",IF($F3294="OCS Blended","OCS (OCS Blended)",IF($F3294="OCS (No Label)","OCS (No Label)",IF($F3294="RCS 100","RCS (RCS 100)",IF($F3294="RCS Blended","RCS (RCS Blended)",IF($F3294="GRS","GRS (GRS)",IF($F3294="GRS (No Label)", "GRS (No Label)",IF($F3294="RDS","RDS (RDS)",IF($F3294="RWS","RWS (RWS)",IF($F3294="RAS","RAS (RAS)",IF($F3294="RMS","RMS (RMS)",IF($F3294="GOTS Organic","GOTS (Organic)",IF($F3294="GOTS Made with organic","GOTS (Made with Organic)",IF($F3294="GOTS Organic - in conversion","GOTS (Organic - In Conversion)",IF($F3294="GOTS Made with organic - in conversion","GOTS (Made with Organic - In Conversion)",""))))))))))))))),"")</f>
        <v/>
      </c>
      <c r="AA3294" s="13" t="str">
        <f t="shared" si="1502"/>
        <v/>
      </c>
      <c r="AB3294" s="155" t="str">
        <f t="shared" ref="AB3294" si="1526">IFERROR(IF($F3294="OCS 100", "OCS_100",IF($F3294="OCS Blended", "OCS_Blended",IF($F3294="OCS (No Label)", "OCS_No_Label",IF($F3294="RCS 100", "RCS_100",IF($F3294="RCS Blended","RCS_Blended",IF($F3294="GRS","GRS",IF($F3294="GRS (No Label)", "GRS_No_Label",IF($F3294="RDS","RDS",IF($F3294="RWS","RWS",IF($F3294="RMS","RMS",IF($F3294="GOTS Organic","GOTS_Organic",IF($F3294="GOTS Made with organic","GOTS_Made_with_organic",IF($F3294="GOTS Organic - in conversion","GOTS_Organic_in_Conversion",IF($F3294="GOTS Made with organic - in conversion","GOTS_Made_with_Organic_in_Conversion",IF($F3294="RAS","RAS",""))))))))))))))),"")</f>
        <v/>
      </c>
      <c r="AC3294" s="13" t="str">
        <f t="shared" ca="1" si="1507"/>
        <v>$AB</v>
      </c>
      <c r="AD3294" s="13" t="str" cm="1">
        <f t="array" aca="1" ref="AD3294" ca="1">IFERROR(IF((LEFT(INDIRECT("$F"&amp;$S3294),4))="GOTS",IF($G3294="Organic","GOTS_Organic_raw",(IF($G3294="Responsible","GOTS_Responsible",(IF($G3294="No Attribute (Conventional)","GOTS_conventional",(IF($G3294="Recycled Pre/Post-Consumer","GOTS_pre_post",(IF($G3294="In-Conversion","GOTS_in_conversion",(IF($G3294="Sustainably Sourced","Sustainably_sourced",""))))))))))),IF($G3294="Organic","Organic",(IF($G3294="Responsible","Responsible",(IF($G3294="No Attribute (Conventional)","No_Attribute_Conventional",(IF($G3294="Recycled Pre/Post-Consumer","Recycled_Pre_Post_Consumer",(IF($G3294="In-Conversion","In_Conversion",(IF($G3294="Recycled Pre-Consumer","Recycled_Pre_Consumer",(IF($G3294="Recycled Post-Consumer","Recycled_Post_Consumer",(IF($G3294="Sustainably Sourced","Sustainably_sourced","")))))))))))))))),"")</f>
        <v/>
      </c>
      <c r="AE3294" s="13" t="e" cm="1">
        <f t="array" aca="1" ref="AE3294" ca="1">IF(INDIRECT("$F"&amp;$S3294)="","",IF(LEFT(INDIRECT("$F"&amp;$S3294),3)="GRS","GRS_RCS_RM",IF((LEFT(INDIRECT("$F"&amp;$S3294),3))="RCS","GRS_RCS_RM",IF(INDIRECT("$F"&amp;$S3294)="OCS (No Label)","OCS_Conversion_RM",IF(LEFT(INDIRECT("$F"&amp;$S3294),3)="OCS","OCS_RM",IF(RIGHT(INDIRECT("$F"&amp;$S3294),10)="conversion","GOTS_RM_conversion",IF((LEFT(INDIRECT("$F"&amp;$S3294),4))="GOTS","GOTS_RM","Responsible_RM")))))))</f>
        <v>#REF!</v>
      </c>
      <c r="AF3294" s="13" t="str" cm="1">
        <f t="array" aca="1" ref="AF3294" ca="1">IF($S3294="","",INDIRECT("$Z"&amp;$S3294))</f>
        <v/>
      </c>
      <c r="AG3294" s="155" t="str">
        <f t="shared" si="1522"/>
        <v/>
      </c>
      <c r="AH3294" s="13" t="str" cm="1">
        <f t="array" aca="1" ref="AH3294" ca="1">IFERROR(INDIRECT("$ag"&amp;S3294),"")</f>
        <v/>
      </c>
      <c r="AI3294" s="13" t="e" cm="1">
        <f t="array" aca="1" ref="AI3294" ca="1">INDIRECT("O"&amp;S3293)</f>
        <v>#REF!</v>
      </c>
      <c r="AJ3294" s="13" t="str">
        <f>IF($I3294="","",INDEX('Raw Material'!$A$1:$J$75,MATCH(I3294,'Raw Material'!$A$1:$A$75,0),(MATCH(G3294,'Raw Material'!$A$1:$J$1,0))))</f>
        <v/>
      </c>
      <c r="AK3294" s="13" t="str">
        <f t="shared" si="1503"/>
        <v>YANLIŞRM</v>
      </c>
      <c r="AL3294" s="153" t="str">
        <f t="shared" si="1504"/>
        <v/>
      </c>
    </row>
    <row r="3295" spans="1:38" ht="16.5" customHeight="1">
      <c r="A3295" s="161"/>
      <c r="B3295" s="166"/>
      <c r="C3295" s="167"/>
      <c r="D3295" s="156"/>
      <c r="E3295" s="156"/>
      <c r="F3295" s="173"/>
      <c r="G3295" s="181"/>
      <c r="H3295" s="182"/>
      <c r="I3295" s="182"/>
      <c r="J3295" s="182"/>
      <c r="K3295" s="32"/>
      <c r="L3295" s="178"/>
      <c r="M3295" s="178"/>
      <c r="N3295" s="81"/>
      <c r="O3295" s="185"/>
      <c r="P3295" s="103"/>
      <c r="Q3295" s="84" t="str">
        <f t="shared" si="1505"/>
        <v/>
      </c>
      <c r="R3295" s="159"/>
      <c r="S3295" s="28" t="str" cm="1">
        <f t="array" aca="1" ref="S3295" ca="1">IF(INDIRECT("A"&amp;114+$U3295)&lt;&gt;"",114+$U3295,"")</f>
        <v/>
      </c>
      <c r="T3295" s="28" t="str">
        <f t="shared" ca="1" si="1506"/>
        <v>$B</v>
      </c>
      <c r="U3295" s="29">
        <f t="shared" si="1512"/>
        <v>3180</v>
      </c>
      <c r="V3295" s="29">
        <v>265.08333333335401</v>
      </c>
      <c r="W3295" s="29">
        <f t="shared" si="1517"/>
        <v>265</v>
      </c>
      <c r="X3295" s="41" t="str" cm="1">
        <f t="array" aca="1" ref="X3295" ca="1">IFERROR(INDEX('PC&amp;PD'!$A$1:$AP$15,ROW('PC&amp;PD'!$A$15),MATCH(INDIRECT(T3295),'PC&amp;PD'!$A$1:$AP$1,0)),"")</f>
        <v/>
      </c>
      <c r="Z3295" s="155"/>
      <c r="AA3295" s="13" t="str">
        <f t="shared" si="1502"/>
        <v/>
      </c>
      <c r="AB3295" s="155"/>
      <c r="AC3295" s="13" t="str">
        <f t="shared" ca="1" si="1507"/>
        <v>$AB</v>
      </c>
      <c r="AD3295" s="13" t="str" cm="1">
        <f t="array" aca="1" ref="AD3295" ca="1">IFERROR(IF((LEFT(INDIRECT("$F"&amp;$S3295),4))="GOTS",IF($G3295="Organic","GOTS_Organic_raw",(IF($G3295="Responsible","GOTS_Responsible",(IF($G3295="No Attribute (Conventional)","GOTS_conventional",(IF($G3295="Recycled Pre/Post-Consumer","GOTS_pre_post",(IF($G3295="In-Conversion","GOTS_in_conversion",(IF($G3295="Sustainably Sourced","Sustainably_sourced",""))))))))))),IF($G3295="Organic","Organic",(IF($G3295="Responsible","Responsible",(IF($G3295="No Attribute (Conventional)","No_Attribute_Conventional",(IF($G3295="Recycled Pre/Post-Consumer","Recycled_Pre_Post_Consumer",(IF($G3295="In-Conversion","In_Conversion",(IF($G3295="Recycled Pre-Consumer","Recycled_Pre_Consumer",(IF($G3295="Recycled Post-Consumer","Recycled_Post_Consumer",(IF($G3295="Sustainably Sourced","Sustainably_sourced","")))))))))))))))),"")</f>
        <v/>
      </c>
      <c r="AE3295" s="13" t="e" cm="1">
        <f t="array" aca="1" ref="AE3295" ca="1">IF(INDIRECT("$F"&amp;$S3295)="","",IF(LEFT(INDIRECT("$F"&amp;$S3295),3)="GRS","GRS_RCS_RM",IF((LEFT(INDIRECT("$F"&amp;$S3295),3))="RCS","GRS_RCS_RM",IF(INDIRECT("$F"&amp;$S3295)="OCS (No Label)","OCS_Conversion_RM",IF(LEFT(INDIRECT("$F"&amp;$S3295),3)="OCS","OCS_RM",IF(RIGHT(INDIRECT("$F"&amp;$S3295),10)="conversion","GOTS_RM_conversion",IF((LEFT(INDIRECT("$F"&amp;$S3295),4))="GOTS","GOTS_RM","Responsible_RM")))))))</f>
        <v>#REF!</v>
      </c>
      <c r="AF3295" s="13" t="str" cm="1">
        <f t="array" aca="1" ref="AF3295" ca="1">IF($S3295="","",INDIRECT("$Z"&amp;$S3295))</f>
        <v/>
      </c>
      <c r="AG3295" s="155"/>
      <c r="AH3295" s="13" t="str" cm="1">
        <f t="array" aca="1" ref="AH3295" ca="1">IFERROR(INDIRECT("$ag"&amp;S3295),"")</f>
        <v/>
      </c>
      <c r="AI3295" s="13" t="e" cm="1">
        <f t="array" aca="1" ref="AI3295" ca="1">INDIRECT("O"&amp;S3294)</f>
        <v>#REF!</v>
      </c>
      <c r="AJ3295" s="13" t="str">
        <f>IF($I3295="","",INDEX('Raw Material'!$A$1:$J$75,MATCH(I3295,'Raw Material'!$A$1:$A$75,0),(MATCH(G3295,'Raw Material'!$A$1:$J$1,0))))</f>
        <v/>
      </c>
      <c r="AK3295" s="13" t="str">
        <f t="shared" si="1503"/>
        <v>YANLIŞRM</v>
      </c>
      <c r="AL3295" s="153" t="str">
        <f t="shared" si="1504"/>
        <v/>
      </c>
    </row>
    <row r="3296" spans="1:38" ht="16.5" customHeight="1">
      <c r="A3296" s="161"/>
      <c r="B3296" s="166"/>
      <c r="C3296" s="167"/>
      <c r="D3296" s="156"/>
      <c r="E3296" s="156"/>
      <c r="F3296" s="173"/>
      <c r="G3296" s="181"/>
      <c r="H3296" s="182"/>
      <c r="I3296" s="182"/>
      <c r="J3296" s="182"/>
      <c r="K3296" s="32"/>
      <c r="L3296" s="178"/>
      <c r="M3296" s="178"/>
      <c r="N3296" s="81"/>
      <c r="O3296" s="185"/>
      <c r="P3296" s="103"/>
      <c r="Q3296" s="84" t="str">
        <f t="shared" si="1505"/>
        <v/>
      </c>
      <c r="R3296" s="159"/>
      <c r="S3296" s="28" t="str" cm="1">
        <f t="array" aca="1" ref="S3296" ca="1">IF(INDIRECT("A"&amp;114+$U3296)&lt;&gt;"",114+$U3296,"")</f>
        <v/>
      </c>
      <c r="T3296" s="28" t="str">
        <f t="shared" ca="1" si="1506"/>
        <v>$B</v>
      </c>
      <c r="U3296" s="29">
        <f t="shared" si="1512"/>
        <v>3180</v>
      </c>
      <c r="V3296" s="29">
        <v>265.166666666688</v>
      </c>
      <c r="W3296" s="29">
        <f t="shared" si="1517"/>
        <v>265</v>
      </c>
      <c r="X3296" s="41" t="str" cm="1">
        <f t="array" aca="1" ref="X3296" ca="1">IFERROR(INDEX('PC&amp;PD'!$A$1:$AP$15,ROW('PC&amp;PD'!$A$15),MATCH(INDIRECT(T3296),'PC&amp;PD'!$A$1:$AP$1,0)),"")</f>
        <v/>
      </c>
      <c r="Z3296" s="155"/>
      <c r="AA3296" s="13" t="str">
        <f t="shared" si="1502"/>
        <v/>
      </c>
      <c r="AB3296" s="155"/>
      <c r="AC3296" s="13" t="str">
        <f t="shared" ca="1" si="1507"/>
        <v>$AB</v>
      </c>
      <c r="AD3296" s="13" t="str" cm="1">
        <f t="array" aca="1" ref="AD3296" ca="1">IFERROR(IF((LEFT(INDIRECT("$F"&amp;$S3296),4))="GOTS",IF($G3296="Organic","GOTS_Organic_raw",(IF($G3296="Responsible","GOTS_Responsible",(IF($G3296="No Attribute (Conventional)","GOTS_conventional",(IF($G3296="Recycled Pre/Post-Consumer","GOTS_pre_post",(IF($G3296="In-Conversion","GOTS_in_conversion",(IF($G3296="Sustainably Sourced","Sustainably_sourced",""))))))))))),IF($G3296="Organic","Organic",(IF($G3296="Responsible","Responsible",(IF($G3296="No Attribute (Conventional)","No_Attribute_Conventional",(IF($G3296="Recycled Pre/Post-Consumer","Recycled_Pre_Post_Consumer",(IF($G3296="In-Conversion","In_Conversion",(IF($G3296="Recycled Pre-Consumer","Recycled_Pre_Consumer",(IF($G3296="Recycled Post-Consumer","Recycled_Post_Consumer",(IF($G3296="Sustainably Sourced","Sustainably_sourced","")))))))))))))))),"")</f>
        <v/>
      </c>
      <c r="AE3296" s="13" t="e" cm="1">
        <f t="array" aca="1" ref="AE3296" ca="1">IF(INDIRECT("$F"&amp;$S3296)="","",IF(LEFT(INDIRECT("$F"&amp;$S3296),3)="GRS","GRS_RCS_RM",IF((LEFT(INDIRECT("$F"&amp;$S3296),3))="RCS","GRS_RCS_RM",IF(INDIRECT("$F"&amp;$S3296)="OCS (No Label)","OCS_Conversion_RM",IF(LEFT(INDIRECT("$F"&amp;$S3296),3)="OCS","OCS_RM",IF(RIGHT(INDIRECT("$F"&amp;$S3296),10)="conversion","GOTS_RM_conversion",IF((LEFT(INDIRECT("$F"&amp;$S3296),4))="GOTS","GOTS_RM","Responsible_RM")))))))</f>
        <v>#REF!</v>
      </c>
      <c r="AF3296" s="13" t="str" cm="1">
        <f t="array" aca="1" ref="AF3296" ca="1">IF($S3296="","",INDIRECT("$Z"&amp;$S3296))</f>
        <v/>
      </c>
      <c r="AG3296" s="155"/>
      <c r="AH3296" s="13" t="str" cm="1">
        <f t="array" aca="1" ref="AH3296" ca="1">IFERROR(INDIRECT("$ag"&amp;S3296),"")</f>
        <v/>
      </c>
      <c r="AI3296" s="13" t="e" cm="1">
        <f t="array" aca="1" ref="AI3296" ca="1">INDIRECT("O"&amp;S3295)</f>
        <v>#REF!</v>
      </c>
      <c r="AJ3296" s="13" t="str">
        <f>IF($I3296="","",INDEX('Raw Material'!$A$1:$J$75,MATCH(I3296,'Raw Material'!$A$1:$A$75,0),(MATCH(G3296,'Raw Material'!$A$1:$J$1,0))))</f>
        <v/>
      </c>
      <c r="AK3296" s="13" t="str">
        <f t="shared" si="1503"/>
        <v>YANLIŞRM</v>
      </c>
      <c r="AL3296" s="153" t="str">
        <f t="shared" si="1504"/>
        <v/>
      </c>
    </row>
    <row r="3297" spans="1:38" ht="16.5" customHeight="1">
      <c r="A3297" s="161"/>
      <c r="B3297" s="166"/>
      <c r="C3297" s="167"/>
      <c r="D3297" s="156"/>
      <c r="E3297" s="156"/>
      <c r="F3297" s="174"/>
      <c r="G3297" s="181"/>
      <c r="H3297" s="182"/>
      <c r="I3297" s="182"/>
      <c r="J3297" s="182"/>
      <c r="K3297" s="32"/>
      <c r="L3297" s="178"/>
      <c r="M3297" s="178"/>
      <c r="N3297" s="81"/>
      <c r="O3297" s="185"/>
      <c r="P3297" s="103"/>
      <c r="Q3297" s="84" t="str">
        <f t="shared" si="1505"/>
        <v/>
      </c>
      <c r="R3297" s="159"/>
      <c r="S3297" s="28" t="str" cm="1">
        <f t="array" aca="1" ref="S3297" ca="1">IF(INDIRECT("A"&amp;114+$U3297)&lt;&gt;"",114+$U3297,"")</f>
        <v/>
      </c>
      <c r="T3297" s="28" t="str">
        <f t="shared" ca="1" si="1506"/>
        <v>$B</v>
      </c>
      <c r="U3297" s="29">
        <f t="shared" si="1512"/>
        <v>3180</v>
      </c>
      <c r="V3297" s="29">
        <v>265.25000000002098</v>
      </c>
      <c r="W3297" s="29">
        <f t="shared" si="1517"/>
        <v>265</v>
      </c>
      <c r="X3297" s="41" t="str" cm="1">
        <f t="array" aca="1" ref="X3297" ca="1">IFERROR(INDEX('PC&amp;PD'!$A$1:$AP$15,ROW('PC&amp;PD'!$A$15),MATCH(INDIRECT(T3297),'PC&amp;PD'!$A$1:$AP$1,0)),"")</f>
        <v/>
      </c>
      <c r="Z3297" s="155"/>
      <c r="AA3297" s="13" t="str">
        <f t="shared" si="1502"/>
        <v/>
      </c>
      <c r="AB3297" s="155"/>
      <c r="AC3297" s="13" t="str">
        <f t="shared" ca="1" si="1507"/>
        <v>$AB</v>
      </c>
      <c r="AD3297" s="13" t="str" cm="1">
        <f t="array" aca="1" ref="AD3297" ca="1">IFERROR(IF((LEFT(INDIRECT("$F"&amp;$S3297),4))="GOTS",IF($G3297="Organic","GOTS_Organic_raw",(IF($G3297="Responsible","GOTS_Responsible",(IF($G3297="No Attribute (Conventional)","GOTS_conventional",(IF($G3297="Recycled Pre/Post-Consumer","GOTS_pre_post",(IF($G3297="In-Conversion","GOTS_in_conversion",(IF($G3297="Sustainably Sourced","Sustainably_sourced",""))))))))))),IF($G3297="Organic","Organic",(IF($G3297="Responsible","Responsible",(IF($G3297="No Attribute (Conventional)","No_Attribute_Conventional",(IF($G3297="Recycled Pre/Post-Consumer","Recycled_Pre_Post_Consumer",(IF($G3297="In-Conversion","In_Conversion",(IF($G3297="Recycled Pre-Consumer","Recycled_Pre_Consumer",(IF($G3297="Recycled Post-Consumer","Recycled_Post_Consumer",(IF($G3297="Sustainably Sourced","Sustainably_sourced","")))))))))))))))),"")</f>
        <v/>
      </c>
      <c r="AE3297" s="13" t="e" cm="1">
        <f t="array" aca="1" ref="AE3297" ca="1">IF(INDIRECT("$F"&amp;$S3297)="","",IF(LEFT(INDIRECT("$F"&amp;$S3297),3)="GRS","GRS_RCS_RM",IF((LEFT(INDIRECT("$F"&amp;$S3297),3))="RCS","GRS_RCS_RM",IF(INDIRECT("$F"&amp;$S3297)="OCS (No Label)","OCS_Conversion_RM",IF(LEFT(INDIRECT("$F"&amp;$S3297),3)="OCS","OCS_RM",IF(RIGHT(INDIRECT("$F"&amp;$S3297),10)="conversion","GOTS_RM_conversion",IF((LEFT(INDIRECT("$F"&amp;$S3297),4))="GOTS","GOTS_RM","Responsible_RM")))))))</f>
        <v>#REF!</v>
      </c>
      <c r="AF3297" s="13" t="str" cm="1">
        <f t="array" aca="1" ref="AF3297" ca="1">IF($S3297="","",INDIRECT("$Z"&amp;$S3297))</f>
        <v/>
      </c>
      <c r="AG3297" s="155"/>
      <c r="AH3297" s="13" t="str" cm="1">
        <f t="array" aca="1" ref="AH3297" ca="1">IFERROR(INDIRECT("$ag"&amp;S3297),"")</f>
        <v/>
      </c>
      <c r="AI3297" s="13" t="e" cm="1">
        <f t="array" aca="1" ref="AI3297" ca="1">INDIRECT("O"&amp;S3296)</f>
        <v>#REF!</v>
      </c>
      <c r="AJ3297" s="13" t="str">
        <f>IF($I3297="","",INDEX('Raw Material'!$A$1:$J$75,MATCH(I3297,'Raw Material'!$A$1:$A$75,0),(MATCH(G3297,'Raw Material'!$A$1:$J$1,0))))</f>
        <v/>
      </c>
      <c r="AK3297" s="13" t="str">
        <f t="shared" si="1503"/>
        <v>YANLIŞRM</v>
      </c>
      <c r="AL3297" s="153" t="str">
        <f t="shared" si="1504"/>
        <v/>
      </c>
    </row>
    <row r="3298" spans="1:38" ht="16.5" customHeight="1">
      <c r="A3298" s="161"/>
      <c r="B3298" s="166"/>
      <c r="C3298" s="167"/>
      <c r="D3298" s="156"/>
      <c r="E3298" s="156"/>
      <c r="F3298" s="174"/>
      <c r="G3298" s="181"/>
      <c r="H3298" s="182"/>
      <c r="I3298" s="182"/>
      <c r="J3298" s="182"/>
      <c r="K3298" s="32"/>
      <c r="L3298" s="178"/>
      <c r="M3298" s="178"/>
      <c r="N3298" s="81"/>
      <c r="O3298" s="185"/>
      <c r="P3298" s="103"/>
      <c r="Q3298" s="84" t="str">
        <f t="shared" si="1505"/>
        <v/>
      </c>
      <c r="R3298" s="159"/>
      <c r="S3298" s="28" t="str" cm="1">
        <f t="array" aca="1" ref="S3298" ca="1">IF(INDIRECT("A"&amp;114+$U3298)&lt;&gt;"",114+$U3298,"")</f>
        <v/>
      </c>
      <c r="T3298" s="28" t="str">
        <f t="shared" ca="1" si="1506"/>
        <v>$B</v>
      </c>
      <c r="U3298" s="29">
        <f t="shared" si="1512"/>
        <v>3180</v>
      </c>
      <c r="V3298" s="29">
        <v>265.33333333335401</v>
      </c>
      <c r="W3298" s="29">
        <f t="shared" si="1517"/>
        <v>265</v>
      </c>
      <c r="X3298" s="41" t="str" cm="1">
        <f t="array" aca="1" ref="X3298" ca="1">IFERROR(INDEX('PC&amp;PD'!$A$1:$AP$15,ROW('PC&amp;PD'!$A$15),MATCH(INDIRECT(T3298),'PC&amp;PD'!$A$1:$AP$1,0)),"")</f>
        <v/>
      </c>
      <c r="Z3298" s="155"/>
      <c r="AA3298" s="13" t="str">
        <f t="shared" si="1502"/>
        <v/>
      </c>
      <c r="AB3298" s="155"/>
      <c r="AC3298" s="13" t="str">
        <f t="shared" ca="1" si="1507"/>
        <v>$AB</v>
      </c>
      <c r="AD3298" s="13" t="str" cm="1">
        <f t="array" aca="1" ref="AD3298" ca="1">IFERROR(IF((LEFT(INDIRECT("$F"&amp;$S3298),4))="GOTS",IF($G3298="Organic","GOTS_Organic_raw",(IF($G3298="Responsible","GOTS_Responsible",(IF($G3298="No Attribute (Conventional)","GOTS_conventional",(IF($G3298="Recycled Pre/Post-Consumer","GOTS_pre_post",(IF($G3298="In-Conversion","GOTS_in_conversion",(IF($G3298="Sustainably Sourced","Sustainably_sourced",""))))))))))),IF($G3298="Organic","Organic",(IF($G3298="Responsible","Responsible",(IF($G3298="No Attribute (Conventional)","No_Attribute_Conventional",(IF($G3298="Recycled Pre/Post-Consumer","Recycled_Pre_Post_Consumer",(IF($G3298="In-Conversion","In_Conversion",(IF($G3298="Recycled Pre-Consumer","Recycled_Pre_Consumer",(IF($G3298="Recycled Post-Consumer","Recycled_Post_Consumer",(IF($G3298="Sustainably Sourced","Sustainably_sourced","")))))))))))))))),"")</f>
        <v/>
      </c>
      <c r="AE3298" s="13" t="e" cm="1">
        <f t="array" aca="1" ref="AE3298" ca="1">IF(INDIRECT("$F"&amp;$S3298)="","",IF(LEFT(INDIRECT("$F"&amp;$S3298),3)="GRS","GRS_RCS_RM",IF((LEFT(INDIRECT("$F"&amp;$S3298),3))="RCS","GRS_RCS_RM",IF(INDIRECT("$F"&amp;$S3298)="OCS (No Label)","OCS_Conversion_RM",IF(LEFT(INDIRECT("$F"&amp;$S3298),3)="OCS","OCS_RM",IF(RIGHT(INDIRECT("$F"&amp;$S3298),10)="conversion","GOTS_RM_conversion",IF((LEFT(INDIRECT("$F"&amp;$S3298),4))="GOTS","GOTS_RM","Responsible_RM")))))))</f>
        <v>#REF!</v>
      </c>
      <c r="AF3298" s="13" t="str" cm="1">
        <f t="array" aca="1" ref="AF3298" ca="1">IF($S3298="","",INDIRECT("$Z"&amp;$S3298))</f>
        <v/>
      </c>
      <c r="AG3298" s="155"/>
      <c r="AH3298" s="13" t="str" cm="1">
        <f t="array" aca="1" ref="AH3298" ca="1">IFERROR(INDIRECT("$ag"&amp;S3298),"")</f>
        <v/>
      </c>
      <c r="AI3298" s="13" t="e" cm="1">
        <f t="array" aca="1" ref="AI3298" ca="1">INDIRECT("O"&amp;S3297)</f>
        <v>#REF!</v>
      </c>
      <c r="AJ3298" s="13" t="str">
        <f>IF($I3298="","",INDEX('Raw Material'!$A$1:$J$75,MATCH(I3298,'Raw Material'!$A$1:$A$75,0),(MATCH(G3298,'Raw Material'!$A$1:$J$1,0))))</f>
        <v/>
      </c>
      <c r="AK3298" s="13" t="str">
        <f t="shared" si="1503"/>
        <v>YANLIŞRM</v>
      </c>
      <c r="AL3298" s="153" t="str">
        <f t="shared" si="1504"/>
        <v/>
      </c>
    </row>
    <row r="3299" spans="1:38" ht="16.5" customHeight="1">
      <c r="A3299" s="161"/>
      <c r="B3299" s="166"/>
      <c r="C3299" s="167"/>
      <c r="D3299" s="156"/>
      <c r="E3299" s="156"/>
      <c r="F3299" s="174"/>
      <c r="G3299" s="181"/>
      <c r="H3299" s="182"/>
      <c r="I3299" s="182"/>
      <c r="J3299" s="182"/>
      <c r="K3299" s="32"/>
      <c r="L3299" s="178"/>
      <c r="M3299" s="178"/>
      <c r="N3299" s="81"/>
      <c r="O3299" s="185"/>
      <c r="P3299" s="103"/>
      <c r="Q3299" s="84" t="str">
        <f t="shared" si="1505"/>
        <v/>
      </c>
      <c r="R3299" s="159"/>
      <c r="S3299" s="28" t="str" cm="1">
        <f t="array" aca="1" ref="S3299" ca="1">IF(INDIRECT("A"&amp;114+$U3299)&lt;&gt;"",114+$U3299,"")</f>
        <v/>
      </c>
      <c r="T3299" s="28" t="str">
        <f t="shared" ca="1" si="1506"/>
        <v>$B</v>
      </c>
      <c r="U3299" s="29">
        <f t="shared" si="1512"/>
        <v>3180</v>
      </c>
      <c r="V3299" s="29">
        <v>265.416666666688</v>
      </c>
      <c r="W3299" s="29">
        <f t="shared" si="1517"/>
        <v>265</v>
      </c>
      <c r="X3299" s="41" t="str" cm="1">
        <f t="array" aca="1" ref="X3299" ca="1">IFERROR(INDEX('PC&amp;PD'!$A$1:$AP$15,ROW('PC&amp;PD'!$A$15),MATCH(INDIRECT(T3299),'PC&amp;PD'!$A$1:$AP$1,0)),"")</f>
        <v/>
      </c>
      <c r="Z3299" s="155"/>
      <c r="AA3299" s="13" t="str">
        <f t="shared" si="1502"/>
        <v/>
      </c>
      <c r="AB3299" s="155"/>
      <c r="AC3299" s="13" t="str">
        <f t="shared" ca="1" si="1507"/>
        <v>$AB</v>
      </c>
      <c r="AD3299" s="13" t="str" cm="1">
        <f t="array" aca="1" ref="AD3299" ca="1">IFERROR(IF((LEFT(INDIRECT("$F"&amp;$S3299),4))="GOTS",IF($G3299="Organic","GOTS_Organic_raw",(IF($G3299="Responsible","GOTS_Responsible",(IF($G3299="No Attribute (Conventional)","GOTS_conventional",(IF($G3299="Recycled Pre/Post-Consumer","GOTS_pre_post",(IF($G3299="In-Conversion","GOTS_in_conversion",(IF($G3299="Sustainably Sourced","Sustainably_sourced",""))))))))))),IF($G3299="Organic","Organic",(IF($G3299="Responsible","Responsible",(IF($G3299="No Attribute (Conventional)","No_Attribute_Conventional",(IF($G3299="Recycled Pre/Post-Consumer","Recycled_Pre_Post_Consumer",(IF($G3299="In-Conversion","In_Conversion",(IF($G3299="Recycled Pre-Consumer","Recycled_Pre_Consumer",(IF($G3299="Recycled Post-Consumer","Recycled_Post_Consumer",(IF($G3299="Sustainably Sourced","Sustainably_sourced","")))))))))))))))),"")</f>
        <v/>
      </c>
      <c r="AE3299" s="13" t="e" cm="1">
        <f t="array" aca="1" ref="AE3299" ca="1">IF(INDIRECT("$F"&amp;$S3299)="","",IF(LEFT(INDIRECT("$F"&amp;$S3299),3)="GRS","GRS_RCS_RM",IF((LEFT(INDIRECT("$F"&amp;$S3299),3))="RCS","GRS_RCS_RM",IF(INDIRECT("$F"&amp;$S3299)="OCS (No Label)","OCS_Conversion_RM",IF(LEFT(INDIRECT("$F"&amp;$S3299),3)="OCS","OCS_RM",IF(RIGHT(INDIRECT("$F"&amp;$S3299),10)="conversion","GOTS_RM_conversion",IF((LEFT(INDIRECT("$F"&amp;$S3299),4))="GOTS","GOTS_RM","Responsible_RM")))))))</f>
        <v>#REF!</v>
      </c>
      <c r="AF3299" s="13" t="str" cm="1">
        <f t="array" aca="1" ref="AF3299" ca="1">IF($S3299="","",INDIRECT("$Z"&amp;$S3299))</f>
        <v/>
      </c>
      <c r="AG3299" s="155"/>
      <c r="AH3299" s="13" t="str" cm="1">
        <f t="array" aca="1" ref="AH3299" ca="1">IFERROR(INDIRECT("$ag"&amp;S3299),"")</f>
        <v/>
      </c>
      <c r="AI3299" s="13" t="e" cm="1">
        <f t="array" aca="1" ref="AI3299" ca="1">INDIRECT("O"&amp;S3298)</f>
        <v>#REF!</v>
      </c>
      <c r="AJ3299" s="13" t="str">
        <f>IF($I3299="","",INDEX('Raw Material'!$A$1:$J$75,MATCH(I3299,'Raw Material'!$A$1:$A$75,0),(MATCH(G3299,'Raw Material'!$A$1:$J$1,0))))</f>
        <v/>
      </c>
      <c r="AK3299" s="13" t="str">
        <f t="shared" si="1503"/>
        <v>YANLIŞRM</v>
      </c>
      <c r="AL3299" s="153" t="str">
        <f t="shared" si="1504"/>
        <v/>
      </c>
    </row>
    <row r="3300" spans="1:38" ht="16.5" customHeight="1">
      <c r="A3300" s="162"/>
      <c r="B3300" s="168"/>
      <c r="C3300" s="169"/>
      <c r="D3300" s="156"/>
      <c r="E3300" s="156"/>
      <c r="F3300" s="175"/>
      <c r="G3300" s="181"/>
      <c r="H3300" s="182"/>
      <c r="I3300" s="182"/>
      <c r="J3300" s="182"/>
      <c r="K3300" s="32"/>
      <c r="L3300" s="179"/>
      <c r="M3300" s="179"/>
      <c r="N3300" s="81"/>
      <c r="O3300" s="185"/>
      <c r="P3300" s="103"/>
      <c r="Q3300" s="84" t="str">
        <f t="shared" si="1505"/>
        <v/>
      </c>
      <c r="R3300" s="159"/>
      <c r="S3300" s="28" t="str" cm="1">
        <f t="array" aca="1" ref="S3300" ca="1">IF(INDIRECT("A"&amp;114+$U3300)&lt;&gt;"",114+$U3300,"")</f>
        <v/>
      </c>
      <c r="T3300" s="28" t="str">
        <f t="shared" ca="1" si="1506"/>
        <v>$B</v>
      </c>
      <c r="U3300" s="29">
        <f t="shared" si="1512"/>
        <v>3180</v>
      </c>
      <c r="V3300" s="29">
        <v>265.50000000002098</v>
      </c>
      <c r="W3300" s="29">
        <f t="shared" si="1517"/>
        <v>265</v>
      </c>
      <c r="X3300" s="41" t="str" cm="1">
        <f t="array" aca="1" ref="X3300" ca="1">IFERROR(INDEX('PC&amp;PD'!$A$1:$AP$15,ROW('PC&amp;PD'!$A$15),MATCH(INDIRECT(T3300),'PC&amp;PD'!$A$1:$AP$1,0)),"")</f>
        <v/>
      </c>
      <c r="Z3300" s="155"/>
      <c r="AA3300" s="13" t="str">
        <f t="shared" si="1502"/>
        <v/>
      </c>
      <c r="AB3300" s="155"/>
      <c r="AC3300" s="13" t="str">
        <f t="shared" ca="1" si="1507"/>
        <v>$AB</v>
      </c>
      <c r="AD3300" s="13" t="str" cm="1">
        <f t="array" aca="1" ref="AD3300" ca="1">IFERROR(IF((LEFT(INDIRECT("$F"&amp;$S3300),4))="GOTS",IF($G3300="Organic","GOTS_Organic_raw",(IF($G3300="Responsible","GOTS_Responsible",(IF($G3300="No Attribute (Conventional)","GOTS_conventional",(IF($G3300="Recycled Pre/Post-Consumer","GOTS_pre_post",(IF($G3300="In-Conversion","GOTS_in_conversion",(IF($G3300="Sustainably Sourced","Sustainably_sourced",""))))))))))),IF($G3300="Organic","Organic",(IF($G3300="Responsible","Responsible",(IF($G3300="No Attribute (Conventional)","No_Attribute_Conventional",(IF($G3300="Recycled Pre/Post-Consumer","Recycled_Pre_Post_Consumer",(IF($G3300="In-Conversion","In_Conversion",(IF($G3300="Recycled Pre-Consumer","Recycled_Pre_Consumer",(IF($G3300="Recycled Post-Consumer","Recycled_Post_Consumer",(IF($G3300="Sustainably Sourced","Sustainably_sourced","")))))))))))))))),"")</f>
        <v/>
      </c>
      <c r="AE3300" s="13" t="e" cm="1">
        <f t="array" aca="1" ref="AE3300" ca="1">IF(INDIRECT("$F"&amp;$S3300)="","",IF(LEFT(INDIRECT("$F"&amp;$S3300),3)="GRS","GRS_RCS_RM",IF((LEFT(INDIRECT("$F"&amp;$S3300),3))="RCS","GRS_RCS_RM",IF(INDIRECT("$F"&amp;$S3300)="OCS (No Label)","OCS_Conversion_RM",IF(LEFT(INDIRECT("$F"&amp;$S3300),3)="OCS","OCS_RM",IF(RIGHT(INDIRECT("$F"&amp;$S3300),10)="conversion","GOTS_RM_conversion",IF((LEFT(INDIRECT("$F"&amp;$S3300),4))="GOTS","GOTS_RM","Responsible_RM")))))))</f>
        <v>#REF!</v>
      </c>
      <c r="AF3300" s="13" t="str" cm="1">
        <f t="array" aca="1" ref="AF3300" ca="1">IF($S3300="","",INDIRECT("$Z"&amp;$S3300))</f>
        <v/>
      </c>
      <c r="AG3300" s="155"/>
      <c r="AH3300" s="13" t="str" cm="1">
        <f t="array" aca="1" ref="AH3300" ca="1">IFERROR(INDIRECT("$ag"&amp;S3300),"")</f>
        <v/>
      </c>
      <c r="AI3300" s="13" t="e" cm="1">
        <f t="array" aca="1" ref="AI3300" ca="1">INDIRECT("O"&amp;S3299)</f>
        <v>#REF!</v>
      </c>
      <c r="AJ3300" s="13" t="str">
        <f>IF($I3300="","",INDEX('Raw Material'!$A$1:$J$75,MATCH(I3300,'Raw Material'!$A$1:$A$75,0),(MATCH(G3300,'Raw Material'!$A$1:$J$1,0))))</f>
        <v/>
      </c>
      <c r="AK3300" s="13" t="str">
        <f t="shared" si="1503"/>
        <v>YANLIŞRM</v>
      </c>
      <c r="AL3300" s="153" t="str">
        <f t="shared" si="1504"/>
        <v/>
      </c>
    </row>
    <row r="3301" spans="1:38" ht="16.5" customHeight="1">
      <c r="A3301" s="162"/>
      <c r="B3301" s="168"/>
      <c r="C3301" s="169"/>
      <c r="D3301" s="156"/>
      <c r="E3301" s="156"/>
      <c r="F3301" s="175"/>
      <c r="G3301" s="181"/>
      <c r="H3301" s="182"/>
      <c r="I3301" s="182"/>
      <c r="J3301" s="182"/>
      <c r="K3301" s="32"/>
      <c r="L3301" s="179"/>
      <c r="M3301" s="179"/>
      <c r="N3301" s="81"/>
      <c r="O3301" s="185"/>
      <c r="P3301" s="103"/>
      <c r="Q3301" s="84" t="str">
        <f t="shared" si="1505"/>
        <v/>
      </c>
      <c r="R3301" s="159"/>
      <c r="S3301" s="28" t="str" cm="1">
        <f t="array" aca="1" ref="S3301" ca="1">IF(INDIRECT("A"&amp;114+$U3301)&lt;&gt;"",114+$U3301,"")</f>
        <v/>
      </c>
      <c r="T3301" s="28" t="str">
        <f t="shared" ca="1" si="1506"/>
        <v>$B</v>
      </c>
      <c r="U3301" s="29">
        <f t="shared" si="1512"/>
        <v>3180</v>
      </c>
      <c r="V3301" s="29">
        <v>265.58333333335401</v>
      </c>
      <c r="W3301" s="29">
        <f t="shared" si="1517"/>
        <v>265</v>
      </c>
      <c r="X3301" s="41" t="str" cm="1">
        <f t="array" aca="1" ref="X3301" ca="1">IFERROR(INDEX('PC&amp;PD'!$A$1:$AP$15,ROW('PC&amp;PD'!$A$15),MATCH(INDIRECT(T3301),'PC&amp;PD'!$A$1:$AP$1,0)),"")</f>
        <v/>
      </c>
      <c r="Z3301" s="155"/>
      <c r="AA3301" s="13" t="str">
        <f t="shared" si="1502"/>
        <v/>
      </c>
      <c r="AB3301" s="155"/>
      <c r="AC3301" s="13" t="str">
        <f t="shared" ca="1" si="1507"/>
        <v>$AB</v>
      </c>
      <c r="AD3301" s="13" t="str" cm="1">
        <f t="array" aca="1" ref="AD3301" ca="1">IFERROR(IF((LEFT(INDIRECT("$F"&amp;$S3301),4))="GOTS",IF($G3301="Organic","GOTS_Organic_raw",(IF($G3301="Responsible","GOTS_Responsible",(IF($G3301="No Attribute (Conventional)","GOTS_conventional",(IF($G3301="Recycled Pre/Post-Consumer","GOTS_pre_post",(IF($G3301="In-Conversion","GOTS_in_conversion",(IF($G3301="Sustainably Sourced","Sustainably_sourced",""))))))))))),IF($G3301="Organic","Organic",(IF($G3301="Responsible","Responsible",(IF($G3301="No Attribute (Conventional)","No_Attribute_Conventional",(IF($G3301="Recycled Pre/Post-Consumer","Recycled_Pre_Post_Consumer",(IF($G3301="In-Conversion","In_Conversion",(IF($G3301="Recycled Pre-Consumer","Recycled_Pre_Consumer",(IF($G3301="Recycled Post-Consumer","Recycled_Post_Consumer",(IF($G3301="Sustainably Sourced","Sustainably_sourced","")))))))))))))))),"")</f>
        <v/>
      </c>
      <c r="AE3301" s="13" t="e" cm="1">
        <f t="array" aca="1" ref="AE3301" ca="1">IF(INDIRECT("$F"&amp;$S3301)="","",IF(LEFT(INDIRECT("$F"&amp;$S3301),3)="GRS","GRS_RCS_RM",IF((LEFT(INDIRECT("$F"&amp;$S3301),3))="RCS","GRS_RCS_RM",IF(INDIRECT("$F"&amp;$S3301)="OCS (No Label)","OCS_Conversion_RM",IF(LEFT(INDIRECT("$F"&amp;$S3301),3)="OCS","OCS_RM",IF(RIGHT(INDIRECT("$F"&amp;$S3301),10)="conversion","GOTS_RM_conversion",IF((LEFT(INDIRECT("$F"&amp;$S3301),4))="GOTS","GOTS_RM","Responsible_RM")))))))</f>
        <v>#REF!</v>
      </c>
      <c r="AF3301" s="13" t="str" cm="1">
        <f t="array" aca="1" ref="AF3301" ca="1">IF($S3301="","",INDIRECT("$Z"&amp;$S3301))</f>
        <v/>
      </c>
      <c r="AG3301" s="155"/>
      <c r="AH3301" s="13" t="str" cm="1">
        <f t="array" aca="1" ref="AH3301" ca="1">IFERROR(INDIRECT("$ag"&amp;S3301),"")</f>
        <v/>
      </c>
      <c r="AI3301" s="13" t="e" cm="1">
        <f t="array" aca="1" ref="AI3301" ca="1">INDIRECT("O"&amp;S3300)</f>
        <v>#REF!</v>
      </c>
      <c r="AJ3301" s="13" t="str">
        <f>IF($I3301="","",INDEX('Raw Material'!$A$1:$J$75,MATCH(I3301,'Raw Material'!$A$1:$A$75,0),(MATCH(G3301,'Raw Material'!$A$1:$J$1,0))))</f>
        <v/>
      </c>
      <c r="AK3301" s="13" t="str">
        <f t="shared" si="1503"/>
        <v>YANLIŞRM</v>
      </c>
      <c r="AL3301" s="153" t="str">
        <f t="shared" si="1504"/>
        <v/>
      </c>
    </row>
    <row r="3302" spans="1:38" ht="16.5" customHeight="1">
      <c r="A3302" s="162"/>
      <c r="B3302" s="168"/>
      <c r="C3302" s="169"/>
      <c r="D3302" s="156"/>
      <c r="E3302" s="156"/>
      <c r="F3302" s="175"/>
      <c r="G3302" s="181"/>
      <c r="H3302" s="182"/>
      <c r="I3302" s="182"/>
      <c r="J3302" s="182"/>
      <c r="K3302" s="32"/>
      <c r="L3302" s="179"/>
      <c r="M3302" s="179"/>
      <c r="N3302" s="81"/>
      <c r="O3302" s="185"/>
      <c r="P3302" s="103"/>
      <c r="Q3302" s="84" t="str">
        <f t="shared" si="1505"/>
        <v/>
      </c>
      <c r="R3302" s="159"/>
      <c r="S3302" s="28" t="str" cm="1">
        <f t="array" aca="1" ref="S3302" ca="1">IF(INDIRECT("A"&amp;114+$U3302)&lt;&gt;"",114+$U3302,"")</f>
        <v/>
      </c>
      <c r="T3302" s="28" t="str">
        <f t="shared" ca="1" si="1506"/>
        <v>$B</v>
      </c>
      <c r="U3302" s="29">
        <f t="shared" si="1512"/>
        <v>3180</v>
      </c>
      <c r="V3302" s="29">
        <v>265.666666666688</v>
      </c>
      <c r="W3302" s="29">
        <f t="shared" si="1517"/>
        <v>265</v>
      </c>
      <c r="X3302" s="41" t="str" cm="1">
        <f t="array" aca="1" ref="X3302" ca="1">IFERROR(INDEX('PC&amp;PD'!$A$1:$AP$15,ROW('PC&amp;PD'!$A$15),MATCH(INDIRECT(T3302),'PC&amp;PD'!$A$1:$AP$1,0)),"")</f>
        <v/>
      </c>
      <c r="Z3302" s="155"/>
      <c r="AA3302" s="13" t="str">
        <f t="shared" si="1502"/>
        <v/>
      </c>
      <c r="AB3302" s="155"/>
      <c r="AC3302" s="13" t="str">
        <f t="shared" ca="1" si="1507"/>
        <v>$AB</v>
      </c>
      <c r="AD3302" s="13" t="str" cm="1">
        <f t="array" aca="1" ref="AD3302" ca="1">IFERROR(IF((LEFT(INDIRECT("$F"&amp;$S3302),4))="GOTS",IF($G3302="Organic","GOTS_Organic_raw",(IF($G3302="Responsible","GOTS_Responsible",(IF($G3302="No Attribute (Conventional)","GOTS_conventional",(IF($G3302="Recycled Pre/Post-Consumer","GOTS_pre_post",(IF($G3302="In-Conversion","GOTS_in_conversion",(IF($G3302="Sustainably Sourced","Sustainably_sourced",""))))))))))),IF($G3302="Organic","Organic",(IF($G3302="Responsible","Responsible",(IF($G3302="No Attribute (Conventional)","No_Attribute_Conventional",(IF($G3302="Recycled Pre/Post-Consumer","Recycled_Pre_Post_Consumer",(IF($G3302="In-Conversion","In_Conversion",(IF($G3302="Recycled Pre-Consumer","Recycled_Pre_Consumer",(IF($G3302="Recycled Post-Consumer","Recycled_Post_Consumer",(IF($G3302="Sustainably Sourced","Sustainably_sourced","")))))))))))))))),"")</f>
        <v/>
      </c>
      <c r="AE3302" s="13" t="e" cm="1">
        <f t="array" aca="1" ref="AE3302" ca="1">IF(INDIRECT("$F"&amp;$S3302)="","",IF(LEFT(INDIRECT("$F"&amp;$S3302),3)="GRS","GRS_RCS_RM",IF((LEFT(INDIRECT("$F"&amp;$S3302),3))="RCS","GRS_RCS_RM",IF(INDIRECT("$F"&amp;$S3302)="OCS (No Label)","OCS_Conversion_RM",IF(LEFT(INDIRECT("$F"&amp;$S3302),3)="OCS","OCS_RM",IF(RIGHT(INDIRECT("$F"&amp;$S3302),10)="conversion","GOTS_RM_conversion",IF((LEFT(INDIRECT("$F"&amp;$S3302),4))="GOTS","GOTS_RM","Responsible_RM")))))))</f>
        <v>#REF!</v>
      </c>
      <c r="AF3302" s="13" t="str" cm="1">
        <f t="array" aca="1" ref="AF3302" ca="1">IF($S3302="","",INDIRECT("$Z"&amp;$S3302))</f>
        <v/>
      </c>
      <c r="AG3302" s="155"/>
      <c r="AH3302" s="13" t="str" cm="1">
        <f t="array" aca="1" ref="AH3302" ca="1">IFERROR(INDIRECT("$ag"&amp;S3302),"")</f>
        <v/>
      </c>
      <c r="AI3302" s="13" t="e" cm="1">
        <f t="array" aca="1" ref="AI3302" ca="1">INDIRECT("O"&amp;S3301)</f>
        <v>#REF!</v>
      </c>
      <c r="AJ3302" s="13" t="str">
        <f>IF($I3302="","",INDEX('Raw Material'!$A$1:$J$75,MATCH(I3302,'Raw Material'!$A$1:$A$75,0),(MATCH(G3302,'Raw Material'!$A$1:$J$1,0))))</f>
        <v/>
      </c>
      <c r="AK3302" s="13" t="str">
        <f t="shared" si="1503"/>
        <v>YANLIŞRM</v>
      </c>
      <c r="AL3302" s="153" t="str">
        <f t="shared" si="1504"/>
        <v/>
      </c>
    </row>
    <row r="3303" spans="1:38" ht="16.5" customHeight="1">
      <c r="A3303" s="162"/>
      <c r="B3303" s="168"/>
      <c r="C3303" s="169"/>
      <c r="D3303" s="156"/>
      <c r="E3303" s="156"/>
      <c r="F3303" s="175"/>
      <c r="G3303" s="181"/>
      <c r="H3303" s="182"/>
      <c r="I3303" s="182"/>
      <c r="J3303" s="182"/>
      <c r="K3303" s="32"/>
      <c r="L3303" s="179"/>
      <c r="M3303" s="179"/>
      <c r="N3303" s="81"/>
      <c r="O3303" s="185"/>
      <c r="P3303" s="103"/>
      <c r="Q3303" s="84" t="str">
        <f t="shared" si="1505"/>
        <v/>
      </c>
      <c r="R3303" s="159"/>
      <c r="S3303" s="28" t="str" cm="1">
        <f t="array" aca="1" ref="S3303" ca="1">IF(INDIRECT("A"&amp;114+$U3303)&lt;&gt;"",114+$U3303,"")</f>
        <v/>
      </c>
      <c r="T3303" s="28" t="str">
        <f t="shared" ca="1" si="1506"/>
        <v>$B</v>
      </c>
      <c r="U3303" s="29">
        <f t="shared" si="1512"/>
        <v>3180</v>
      </c>
      <c r="V3303" s="29">
        <v>265.75000000002098</v>
      </c>
      <c r="W3303" s="29">
        <f t="shared" si="1517"/>
        <v>265</v>
      </c>
      <c r="X3303" s="41" t="str" cm="1">
        <f t="array" aca="1" ref="X3303" ca="1">IFERROR(INDEX('PC&amp;PD'!$A$1:$AP$15,ROW('PC&amp;PD'!$A$15),MATCH(INDIRECT(T3303),'PC&amp;PD'!$A$1:$AP$1,0)),"")</f>
        <v/>
      </c>
      <c r="Z3303" s="155"/>
      <c r="AA3303" s="13" t="str">
        <f t="shared" si="1502"/>
        <v/>
      </c>
      <c r="AB3303" s="155"/>
      <c r="AC3303" s="13" t="str">
        <f t="shared" ca="1" si="1507"/>
        <v>$AB</v>
      </c>
      <c r="AD3303" s="13" t="str" cm="1">
        <f t="array" aca="1" ref="AD3303" ca="1">IFERROR(IF((LEFT(INDIRECT("$F"&amp;$S3303),4))="GOTS",IF($G3303="Organic","GOTS_Organic_raw",(IF($G3303="Responsible","GOTS_Responsible",(IF($G3303="No Attribute (Conventional)","GOTS_conventional",(IF($G3303="Recycled Pre/Post-Consumer","GOTS_pre_post",(IF($G3303="In-Conversion","GOTS_in_conversion",(IF($G3303="Sustainably Sourced","Sustainably_sourced",""))))))))))),IF($G3303="Organic","Organic",(IF($G3303="Responsible","Responsible",(IF($G3303="No Attribute (Conventional)","No_Attribute_Conventional",(IF($G3303="Recycled Pre/Post-Consumer","Recycled_Pre_Post_Consumer",(IF($G3303="In-Conversion","In_Conversion",(IF($G3303="Recycled Pre-Consumer","Recycled_Pre_Consumer",(IF($G3303="Recycled Post-Consumer","Recycled_Post_Consumer",(IF($G3303="Sustainably Sourced","Sustainably_sourced","")))))))))))))))),"")</f>
        <v/>
      </c>
      <c r="AE3303" s="13" t="e" cm="1">
        <f t="array" aca="1" ref="AE3303" ca="1">IF(INDIRECT("$F"&amp;$S3303)="","",IF(LEFT(INDIRECT("$F"&amp;$S3303),3)="GRS","GRS_RCS_RM",IF((LEFT(INDIRECT("$F"&amp;$S3303),3))="RCS","GRS_RCS_RM",IF(INDIRECT("$F"&amp;$S3303)="OCS (No Label)","OCS_Conversion_RM",IF(LEFT(INDIRECT("$F"&amp;$S3303),3)="OCS","OCS_RM",IF(RIGHT(INDIRECT("$F"&amp;$S3303),10)="conversion","GOTS_RM_conversion",IF((LEFT(INDIRECT("$F"&amp;$S3303),4))="GOTS","GOTS_RM","Responsible_RM")))))))</f>
        <v>#REF!</v>
      </c>
      <c r="AF3303" s="13" t="str" cm="1">
        <f t="array" aca="1" ref="AF3303" ca="1">IF($S3303="","",INDIRECT("$Z"&amp;$S3303))</f>
        <v/>
      </c>
      <c r="AG3303" s="155"/>
      <c r="AH3303" s="13" t="str" cm="1">
        <f t="array" aca="1" ref="AH3303" ca="1">IFERROR(INDIRECT("$ag"&amp;S3303),"")</f>
        <v/>
      </c>
      <c r="AI3303" s="13" t="e" cm="1">
        <f t="array" aca="1" ref="AI3303" ca="1">INDIRECT("O"&amp;S3302)</f>
        <v>#REF!</v>
      </c>
      <c r="AJ3303" s="13" t="str">
        <f>IF($I3303="","",INDEX('Raw Material'!$A$1:$J$75,MATCH(I3303,'Raw Material'!$A$1:$A$75,0),(MATCH(G3303,'Raw Material'!$A$1:$J$1,0))))</f>
        <v/>
      </c>
      <c r="AK3303" s="13" t="str">
        <f t="shared" si="1503"/>
        <v>YANLIŞRM</v>
      </c>
      <c r="AL3303" s="153" t="str">
        <f t="shared" si="1504"/>
        <v/>
      </c>
    </row>
    <row r="3304" spans="1:38" ht="16.5" customHeight="1">
      <c r="A3304" s="162"/>
      <c r="B3304" s="168"/>
      <c r="C3304" s="169"/>
      <c r="D3304" s="156"/>
      <c r="E3304" s="156"/>
      <c r="F3304" s="175"/>
      <c r="G3304" s="181"/>
      <c r="H3304" s="182"/>
      <c r="I3304" s="182"/>
      <c r="J3304" s="182"/>
      <c r="K3304" s="32"/>
      <c r="L3304" s="179"/>
      <c r="M3304" s="179"/>
      <c r="N3304" s="81"/>
      <c r="O3304" s="185"/>
      <c r="P3304" s="103"/>
      <c r="Q3304" s="84" t="str">
        <f t="shared" si="1505"/>
        <v/>
      </c>
      <c r="R3304" s="159"/>
      <c r="S3304" s="28" t="str" cm="1">
        <f t="array" aca="1" ref="S3304" ca="1">IF(INDIRECT("A"&amp;114+$U3304)&lt;&gt;"",114+$U3304,"")</f>
        <v/>
      </c>
      <c r="T3304" s="28" t="str">
        <f t="shared" ca="1" si="1506"/>
        <v>$B</v>
      </c>
      <c r="U3304" s="29">
        <f t="shared" si="1512"/>
        <v>3180</v>
      </c>
      <c r="V3304" s="29">
        <v>265.83333333335401</v>
      </c>
      <c r="W3304" s="29">
        <f t="shared" si="1517"/>
        <v>265</v>
      </c>
      <c r="X3304" s="41" t="str" cm="1">
        <f t="array" aca="1" ref="X3304" ca="1">IFERROR(INDEX('PC&amp;PD'!$A$1:$AP$15,ROW('PC&amp;PD'!$A$15),MATCH(INDIRECT(T3304),'PC&amp;PD'!$A$1:$AP$1,0)),"")</f>
        <v/>
      </c>
      <c r="Z3304" s="155"/>
      <c r="AA3304" s="13" t="str">
        <f t="shared" si="1502"/>
        <v/>
      </c>
      <c r="AB3304" s="155"/>
      <c r="AC3304" s="13" t="str">
        <f t="shared" ca="1" si="1507"/>
        <v>$AB</v>
      </c>
      <c r="AD3304" s="13" t="str" cm="1">
        <f t="array" aca="1" ref="AD3304" ca="1">IFERROR(IF((LEFT(INDIRECT("$F"&amp;$S3304),4))="GOTS",IF($G3304="Organic","GOTS_Organic_raw",(IF($G3304="Responsible","GOTS_Responsible",(IF($G3304="No Attribute (Conventional)","GOTS_conventional",(IF($G3304="Recycled Pre/Post-Consumer","GOTS_pre_post",(IF($G3304="In-Conversion","GOTS_in_conversion",(IF($G3304="Sustainably Sourced","Sustainably_sourced",""))))))))))),IF($G3304="Organic","Organic",(IF($G3304="Responsible","Responsible",(IF($G3304="No Attribute (Conventional)","No_Attribute_Conventional",(IF($G3304="Recycled Pre/Post-Consumer","Recycled_Pre_Post_Consumer",(IF($G3304="In-Conversion","In_Conversion",(IF($G3304="Recycled Pre-Consumer","Recycled_Pre_Consumer",(IF($G3304="Recycled Post-Consumer","Recycled_Post_Consumer",(IF($G3304="Sustainably Sourced","Sustainably_sourced","")))))))))))))))),"")</f>
        <v/>
      </c>
      <c r="AE3304" s="13" t="e" cm="1">
        <f t="array" aca="1" ref="AE3304" ca="1">IF(INDIRECT("$F"&amp;$S3304)="","",IF(LEFT(INDIRECT("$F"&amp;$S3304),3)="GRS","GRS_RCS_RM",IF((LEFT(INDIRECT("$F"&amp;$S3304),3))="RCS","GRS_RCS_RM",IF(INDIRECT("$F"&amp;$S3304)="OCS (No Label)","OCS_Conversion_RM",IF(LEFT(INDIRECT("$F"&amp;$S3304),3)="OCS","OCS_RM",IF(RIGHT(INDIRECT("$F"&amp;$S3304),10)="conversion","GOTS_RM_conversion",IF((LEFT(INDIRECT("$F"&amp;$S3304),4))="GOTS","GOTS_RM","Responsible_RM")))))))</f>
        <v>#REF!</v>
      </c>
      <c r="AF3304" s="13" t="str" cm="1">
        <f t="array" aca="1" ref="AF3304" ca="1">IF($S3304="","",INDIRECT("$Z"&amp;$S3304))</f>
        <v/>
      </c>
      <c r="AG3304" s="155"/>
      <c r="AH3304" s="13" t="str" cm="1">
        <f t="array" aca="1" ref="AH3304" ca="1">IFERROR(INDIRECT("$ag"&amp;S3304),"")</f>
        <v/>
      </c>
      <c r="AI3304" s="13" t="e" cm="1">
        <f t="array" aca="1" ref="AI3304" ca="1">INDIRECT("O"&amp;S3303)</f>
        <v>#REF!</v>
      </c>
      <c r="AJ3304" s="13" t="str">
        <f>IF($I3304="","",INDEX('Raw Material'!$A$1:$J$75,MATCH(I3304,'Raw Material'!$A$1:$A$75,0),(MATCH(G3304,'Raw Material'!$A$1:$J$1,0))))</f>
        <v/>
      </c>
      <c r="AK3304" s="13" t="str">
        <f t="shared" si="1503"/>
        <v>YANLIŞRM</v>
      </c>
      <c r="AL3304" s="153" t="str">
        <f t="shared" si="1504"/>
        <v/>
      </c>
    </row>
    <row r="3305" spans="1:38" ht="16.5" customHeight="1" thickBot="1">
      <c r="A3305" s="163"/>
      <c r="B3305" s="170"/>
      <c r="C3305" s="171"/>
      <c r="D3305" s="156"/>
      <c r="E3305" s="156"/>
      <c r="F3305" s="176"/>
      <c r="G3305" s="157"/>
      <c r="H3305" s="158"/>
      <c r="I3305" s="158"/>
      <c r="J3305" s="158"/>
      <c r="K3305" s="33"/>
      <c r="L3305" s="180"/>
      <c r="M3305" s="180"/>
      <c r="N3305" s="82"/>
      <c r="O3305" s="186"/>
      <c r="P3305" s="103"/>
      <c r="Q3305" s="84" t="str">
        <f t="shared" si="1505"/>
        <v/>
      </c>
      <c r="R3305" s="159"/>
      <c r="S3305" s="28" t="str" cm="1">
        <f t="array" aca="1" ref="S3305" ca="1">IF(INDIRECT("A"&amp;114+$U3305)&lt;&gt;"",114+$U3305,"")</f>
        <v/>
      </c>
      <c r="T3305" s="28" t="str">
        <f t="shared" ca="1" si="1506"/>
        <v>$B</v>
      </c>
      <c r="U3305" s="29">
        <f t="shared" si="1512"/>
        <v>3180</v>
      </c>
      <c r="V3305" s="29">
        <v>265.916666666688</v>
      </c>
      <c r="W3305" s="29">
        <f t="shared" si="1517"/>
        <v>265</v>
      </c>
      <c r="X3305" s="41" t="str" cm="1">
        <f t="array" aca="1" ref="X3305" ca="1">IFERROR(INDEX('PC&amp;PD'!$A$1:$AP$15,ROW('PC&amp;PD'!$A$15),MATCH(INDIRECT(T3305),'PC&amp;PD'!$A$1:$AP$1,0)),"")</f>
        <v/>
      </c>
      <c r="Z3305" s="155"/>
      <c r="AA3305" s="13" t="str">
        <f t="shared" si="1502"/>
        <v/>
      </c>
      <c r="AB3305" s="155"/>
      <c r="AC3305" s="13" t="str">
        <f t="shared" ca="1" si="1507"/>
        <v>$AB</v>
      </c>
      <c r="AD3305" s="13" t="str" cm="1">
        <f t="array" aca="1" ref="AD3305" ca="1">IFERROR(IF((LEFT(INDIRECT("$F"&amp;$S3305),4))="GOTS",IF($G3305="Organic","GOTS_Organic_raw",(IF($G3305="Responsible","GOTS_Responsible",(IF($G3305="No Attribute (Conventional)","GOTS_conventional",(IF($G3305="Recycled Pre/Post-Consumer","GOTS_pre_post",(IF($G3305="In-Conversion","GOTS_in_conversion",(IF($G3305="Sustainably Sourced","Sustainably_sourced",""))))))))))),IF($G3305="Organic","Organic",(IF($G3305="Responsible","Responsible",(IF($G3305="No Attribute (Conventional)","No_Attribute_Conventional",(IF($G3305="Recycled Pre/Post-Consumer","Recycled_Pre_Post_Consumer",(IF($G3305="In-Conversion","In_Conversion",(IF($G3305="Recycled Pre-Consumer","Recycled_Pre_Consumer",(IF($G3305="Recycled Post-Consumer","Recycled_Post_Consumer",(IF($G3305="Sustainably Sourced","Sustainably_sourced","")))))))))))))))),"")</f>
        <v/>
      </c>
      <c r="AE3305" s="13" t="e" cm="1">
        <f t="array" aca="1" ref="AE3305" ca="1">IF(INDIRECT("$F"&amp;$S3305)="","",IF(LEFT(INDIRECT("$F"&amp;$S3305),3)="GRS","GRS_RCS_RM",IF((LEFT(INDIRECT("$F"&amp;$S3305),3))="RCS","GRS_RCS_RM",IF(INDIRECT("$F"&amp;$S3305)="OCS (No Label)","OCS_Conversion_RM",IF(LEFT(INDIRECT("$F"&amp;$S3305),3)="OCS","OCS_RM",IF(RIGHT(INDIRECT("$F"&amp;$S3305),10)="conversion","GOTS_RM_conversion",IF((LEFT(INDIRECT("$F"&amp;$S3305),4))="GOTS","GOTS_RM","Responsible_RM")))))))</f>
        <v>#REF!</v>
      </c>
      <c r="AF3305" s="13" t="str" cm="1">
        <f t="array" aca="1" ref="AF3305" ca="1">IF($S3305="","",INDIRECT("$Z"&amp;$S3305))</f>
        <v/>
      </c>
      <c r="AG3305" s="155"/>
      <c r="AH3305" s="13" t="str" cm="1">
        <f t="array" aca="1" ref="AH3305" ca="1">IFERROR(INDIRECT("$ag"&amp;S3305),"")</f>
        <v/>
      </c>
      <c r="AI3305" s="13" t="e" cm="1">
        <f t="array" aca="1" ref="AI3305" ca="1">INDIRECT("O"&amp;S3304)</f>
        <v>#REF!</v>
      </c>
      <c r="AJ3305" s="13" t="str">
        <f>IF($I3305="","",INDEX('Raw Material'!$A$1:$J$75,MATCH(I3305,'Raw Material'!$A$1:$A$75,0),(MATCH(G3305,'Raw Material'!$A$1:$J$1,0))))</f>
        <v/>
      </c>
      <c r="AK3305" s="13" t="str">
        <f t="shared" si="1503"/>
        <v>YANLIŞRM</v>
      </c>
      <c r="AL3305" s="153" t="str">
        <f t="shared" si="1504"/>
        <v/>
      </c>
    </row>
    <row r="3306" spans="1:38" ht="16.5" customHeight="1">
      <c r="A3306" s="160" t="str">
        <f>IF(B3306="","",COUNTA($B$114:$B3306))</f>
        <v/>
      </c>
      <c r="B3306" s="164"/>
      <c r="C3306" s="165"/>
      <c r="D3306" s="183"/>
      <c r="E3306" s="183"/>
      <c r="F3306" s="172"/>
      <c r="G3306" s="212"/>
      <c r="H3306" s="206"/>
      <c r="I3306" s="206"/>
      <c r="J3306" s="206"/>
      <c r="K3306" s="31"/>
      <c r="L3306" s="177" t="str">
        <f t="shared" ref="L3306" si="1527">IF(R3306="","",LEFT(R3306,LEN(R3306)-2))</f>
        <v/>
      </c>
      <c r="M3306" s="177"/>
      <c r="N3306" s="80"/>
      <c r="O3306" s="184"/>
      <c r="P3306" s="103"/>
      <c r="Q3306" s="84" t="str">
        <f t="shared" si="1505"/>
        <v/>
      </c>
      <c r="R3306" s="159" t="str">
        <f t="shared" ref="R3306" si="1528">CONCATENATE($Q3306,Q3307,Q3308,Q3309,Q3310,Q3311,$Q3312,$Q3313,$Q3314,$Q3315,Q3316,Q3317)</f>
        <v/>
      </c>
      <c r="S3306" s="28" t="str" cm="1">
        <f t="array" aca="1" ref="S3306" ca="1">IF(INDIRECT("A"&amp;114+$U3306)&lt;&gt;"",114+$U3306,"")</f>
        <v/>
      </c>
      <c r="T3306" s="28" t="str">
        <f t="shared" ca="1" si="1506"/>
        <v>$B</v>
      </c>
      <c r="U3306" s="29">
        <f t="shared" si="1512"/>
        <v>3192</v>
      </c>
      <c r="V3306" s="29">
        <v>266.00000000002098</v>
      </c>
      <c r="W3306" s="29">
        <f t="shared" si="1517"/>
        <v>266</v>
      </c>
      <c r="X3306" s="41" t="str" cm="1">
        <f t="array" aca="1" ref="X3306" ca="1">IFERROR(INDEX('PC&amp;PD'!$A$1:$AP$15,ROW('PC&amp;PD'!$A$15),MATCH(INDIRECT(T3306),'PC&amp;PD'!$A$1:$AP$1,0)),"")</f>
        <v/>
      </c>
      <c r="Z3306" s="155" t="str">
        <f t="shared" ref="Z3306" si="1529">IFERROR(IF($F3306="OCS 100","OCS (OCS 100)",IF($F3306="OCS Blended","OCS (OCS Blended)",IF($F3306="OCS (No Label)","OCS (No Label)",IF($F3306="RCS 100","RCS (RCS 100)",IF($F3306="RCS Blended","RCS (RCS Blended)",IF($F3306="GRS","GRS (GRS)",IF($F3306="GRS (No Label)", "GRS (No Label)",IF($F3306="RDS","RDS (RDS)",IF($F3306="RWS","RWS (RWS)",IF($F3306="RAS","RAS (RAS)",IF($F3306="RMS","RMS (RMS)",IF($F3306="GOTS Organic","GOTS (Organic)",IF($F3306="GOTS Made with organic","GOTS (Made with Organic)",IF($F3306="GOTS Organic - in conversion","GOTS (Organic - In Conversion)",IF($F3306="GOTS Made with organic - in conversion","GOTS (Made with Organic - In Conversion)",""))))))))))))))),"")</f>
        <v/>
      </c>
      <c r="AA3306" s="13" t="str">
        <f t="shared" si="1502"/>
        <v/>
      </c>
      <c r="AB3306" s="155" t="str">
        <f t="shared" ref="AB3306" si="1530">IFERROR(IF($F3306="OCS 100", "OCS_100",IF($F3306="OCS Blended", "OCS_Blended",IF($F3306="OCS (No Label)", "OCS_No_Label",IF($F3306="RCS 100", "RCS_100",IF($F3306="RCS Blended","RCS_Blended",IF($F3306="GRS","GRS",IF($F3306="GRS (No Label)", "GRS_No_Label",IF($F3306="RDS","RDS",IF($F3306="RWS","RWS",IF($F3306="RMS","RMS",IF($F3306="GOTS Organic","GOTS_Organic",IF($F3306="GOTS Made with organic","GOTS_Made_with_organic",IF($F3306="GOTS Organic - in conversion","GOTS_Organic_in_Conversion",IF($F3306="GOTS Made with organic - in conversion","GOTS_Made_with_Organic_in_Conversion",IF($F3306="RAS","RAS",""))))))))))))))),"")</f>
        <v/>
      </c>
      <c r="AC3306" s="13" t="str">
        <f t="shared" ca="1" si="1507"/>
        <v>$AB</v>
      </c>
      <c r="AD3306" s="13" t="str" cm="1">
        <f t="array" aca="1" ref="AD3306" ca="1">IFERROR(IF((LEFT(INDIRECT("$F"&amp;$S3306),4))="GOTS",IF($G3306="Organic","GOTS_Organic_raw",(IF($G3306="Responsible","GOTS_Responsible",(IF($G3306="No Attribute (Conventional)","GOTS_conventional",(IF($G3306="Recycled Pre/Post-Consumer","GOTS_pre_post",(IF($G3306="In-Conversion","GOTS_in_conversion",(IF($G3306="Sustainably Sourced","Sustainably_sourced",""))))))))))),IF($G3306="Organic","Organic",(IF($G3306="Responsible","Responsible",(IF($G3306="No Attribute (Conventional)","No_Attribute_Conventional",(IF($G3306="Recycled Pre/Post-Consumer","Recycled_Pre_Post_Consumer",(IF($G3306="In-Conversion","In_Conversion",(IF($G3306="Recycled Pre-Consumer","Recycled_Pre_Consumer",(IF($G3306="Recycled Post-Consumer","Recycled_Post_Consumer",(IF($G3306="Sustainably Sourced","Sustainably_sourced","")))))))))))))))),"")</f>
        <v/>
      </c>
      <c r="AE3306" s="13" t="e" cm="1">
        <f t="array" aca="1" ref="AE3306" ca="1">IF(INDIRECT("$F"&amp;$S3306)="","",IF(LEFT(INDIRECT("$F"&amp;$S3306),3)="GRS","GRS_RCS_RM",IF((LEFT(INDIRECT("$F"&amp;$S3306),3))="RCS","GRS_RCS_RM",IF(INDIRECT("$F"&amp;$S3306)="OCS (No Label)","OCS_Conversion_RM",IF(LEFT(INDIRECT("$F"&amp;$S3306),3)="OCS","OCS_RM",IF(RIGHT(INDIRECT("$F"&amp;$S3306),10)="conversion","GOTS_RM_conversion",IF((LEFT(INDIRECT("$F"&amp;$S3306),4))="GOTS","GOTS_RM","Responsible_RM")))))))</f>
        <v>#REF!</v>
      </c>
      <c r="AF3306" s="13" t="str" cm="1">
        <f t="array" aca="1" ref="AF3306" ca="1">IF($S3306="","",INDIRECT("$Z"&amp;$S3306))</f>
        <v/>
      </c>
      <c r="AG3306" s="155" t="str">
        <f t="shared" si="1522"/>
        <v/>
      </c>
      <c r="AH3306" s="13" t="str" cm="1">
        <f t="array" aca="1" ref="AH3306" ca="1">IFERROR(INDIRECT("$ag"&amp;S3306),"")</f>
        <v/>
      </c>
      <c r="AI3306" s="13" t="e" cm="1">
        <f t="array" aca="1" ref="AI3306" ca="1">INDIRECT("O"&amp;S3305)</f>
        <v>#REF!</v>
      </c>
      <c r="AJ3306" s="13" t="str">
        <f>IF($I3306="","",INDEX('Raw Material'!$A$1:$J$75,MATCH(I3306,'Raw Material'!$A$1:$A$75,0),(MATCH(G3306,'Raw Material'!$A$1:$J$1,0))))</f>
        <v/>
      </c>
      <c r="AK3306" s="13" t="str">
        <f t="shared" si="1503"/>
        <v>YANLIŞRM</v>
      </c>
      <c r="AL3306" s="153" t="str">
        <f t="shared" si="1504"/>
        <v/>
      </c>
    </row>
    <row r="3307" spans="1:38" ht="16.5" customHeight="1">
      <c r="A3307" s="161"/>
      <c r="B3307" s="166"/>
      <c r="C3307" s="167"/>
      <c r="D3307" s="156"/>
      <c r="E3307" s="156"/>
      <c r="F3307" s="173"/>
      <c r="G3307" s="181"/>
      <c r="H3307" s="182"/>
      <c r="I3307" s="182"/>
      <c r="J3307" s="182"/>
      <c r="K3307" s="32"/>
      <c r="L3307" s="178"/>
      <c r="M3307" s="178"/>
      <c r="N3307" s="81"/>
      <c r="O3307" s="185"/>
      <c r="P3307" s="103"/>
      <c r="Q3307" s="84" t="str">
        <f t="shared" si="1505"/>
        <v/>
      </c>
      <c r="R3307" s="159"/>
      <c r="S3307" s="28" t="str" cm="1">
        <f t="array" aca="1" ref="S3307" ca="1">IF(INDIRECT("A"&amp;114+$U3307)&lt;&gt;"",114+$U3307,"")</f>
        <v/>
      </c>
      <c r="T3307" s="28" t="str">
        <f t="shared" ca="1" si="1506"/>
        <v>$B</v>
      </c>
      <c r="U3307" s="29">
        <f t="shared" si="1512"/>
        <v>3192</v>
      </c>
      <c r="V3307" s="29">
        <v>266.08333333335401</v>
      </c>
      <c r="W3307" s="29">
        <f t="shared" si="1517"/>
        <v>266</v>
      </c>
      <c r="X3307" s="41" t="str" cm="1">
        <f t="array" aca="1" ref="X3307" ca="1">IFERROR(INDEX('PC&amp;PD'!$A$1:$AP$15,ROW('PC&amp;PD'!$A$15),MATCH(INDIRECT(T3307),'PC&amp;PD'!$A$1:$AP$1,0)),"")</f>
        <v/>
      </c>
      <c r="Z3307" s="155"/>
      <c r="AA3307" s="13" t="str">
        <f t="shared" si="1502"/>
        <v/>
      </c>
      <c r="AB3307" s="155"/>
      <c r="AC3307" s="13" t="str">
        <f t="shared" ca="1" si="1507"/>
        <v>$AB</v>
      </c>
      <c r="AD3307" s="13" t="str" cm="1">
        <f t="array" aca="1" ref="AD3307" ca="1">IFERROR(IF((LEFT(INDIRECT("$F"&amp;$S3307),4))="GOTS",IF($G3307="Organic","GOTS_Organic_raw",(IF($G3307="Responsible","GOTS_Responsible",(IF($G3307="No Attribute (Conventional)","GOTS_conventional",(IF($G3307="Recycled Pre/Post-Consumer","GOTS_pre_post",(IF($G3307="In-Conversion","GOTS_in_conversion",(IF($G3307="Sustainably Sourced","Sustainably_sourced",""))))))))))),IF($G3307="Organic","Organic",(IF($G3307="Responsible","Responsible",(IF($G3307="No Attribute (Conventional)","No_Attribute_Conventional",(IF($G3307="Recycled Pre/Post-Consumer","Recycled_Pre_Post_Consumer",(IF($G3307="In-Conversion","In_Conversion",(IF($G3307="Recycled Pre-Consumer","Recycled_Pre_Consumer",(IF($G3307="Recycled Post-Consumer","Recycled_Post_Consumer",(IF($G3307="Sustainably Sourced","Sustainably_sourced","")))))))))))))))),"")</f>
        <v/>
      </c>
      <c r="AE3307" s="13" t="e" cm="1">
        <f t="array" aca="1" ref="AE3307" ca="1">IF(INDIRECT("$F"&amp;$S3307)="","",IF(LEFT(INDIRECT("$F"&amp;$S3307),3)="GRS","GRS_RCS_RM",IF((LEFT(INDIRECT("$F"&amp;$S3307),3))="RCS","GRS_RCS_RM",IF(INDIRECT("$F"&amp;$S3307)="OCS (No Label)","OCS_Conversion_RM",IF(LEFT(INDIRECT("$F"&amp;$S3307),3)="OCS","OCS_RM",IF(RIGHT(INDIRECT("$F"&amp;$S3307),10)="conversion","GOTS_RM_conversion",IF((LEFT(INDIRECT("$F"&amp;$S3307),4))="GOTS","GOTS_RM","Responsible_RM")))))))</f>
        <v>#REF!</v>
      </c>
      <c r="AF3307" s="13" t="str" cm="1">
        <f t="array" aca="1" ref="AF3307" ca="1">IF($S3307="","",INDIRECT("$Z"&amp;$S3307))</f>
        <v/>
      </c>
      <c r="AG3307" s="155"/>
      <c r="AH3307" s="13" t="str" cm="1">
        <f t="array" aca="1" ref="AH3307" ca="1">IFERROR(INDIRECT("$ag"&amp;S3307),"")</f>
        <v/>
      </c>
      <c r="AI3307" s="13" t="e" cm="1">
        <f t="array" aca="1" ref="AI3307" ca="1">INDIRECT("O"&amp;S3306)</f>
        <v>#REF!</v>
      </c>
      <c r="AJ3307" s="13" t="str">
        <f>IF($I3307="","",INDEX('Raw Material'!$A$1:$J$75,MATCH(I3307,'Raw Material'!$A$1:$A$75,0),(MATCH(G3307,'Raw Material'!$A$1:$J$1,0))))</f>
        <v/>
      </c>
      <c r="AK3307" s="13" t="str">
        <f t="shared" si="1503"/>
        <v>YANLIŞRM</v>
      </c>
      <c r="AL3307" s="153" t="str">
        <f t="shared" si="1504"/>
        <v/>
      </c>
    </row>
    <row r="3308" spans="1:38" ht="16.5" customHeight="1">
      <c r="A3308" s="161"/>
      <c r="B3308" s="166"/>
      <c r="C3308" s="167"/>
      <c r="D3308" s="156"/>
      <c r="E3308" s="156"/>
      <c r="F3308" s="173"/>
      <c r="G3308" s="181"/>
      <c r="H3308" s="182"/>
      <c r="I3308" s="182"/>
      <c r="J3308" s="182"/>
      <c r="K3308" s="32"/>
      <c r="L3308" s="178"/>
      <c r="M3308" s="178"/>
      <c r="N3308" s="81"/>
      <c r="O3308" s="185"/>
      <c r="P3308" s="103"/>
      <c r="Q3308" s="84" t="str">
        <f t="shared" si="1505"/>
        <v/>
      </c>
      <c r="R3308" s="159"/>
      <c r="S3308" s="28" t="str" cm="1">
        <f t="array" aca="1" ref="S3308" ca="1">IF(INDIRECT("A"&amp;114+$U3308)&lt;&gt;"",114+$U3308,"")</f>
        <v/>
      </c>
      <c r="T3308" s="28" t="str">
        <f t="shared" ca="1" si="1506"/>
        <v>$B</v>
      </c>
      <c r="U3308" s="29">
        <f t="shared" si="1512"/>
        <v>3192</v>
      </c>
      <c r="V3308" s="29">
        <v>266.166666666688</v>
      </c>
      <c r="W3308" s="29">
        <f t="shared" si="1517"/>
        <v>266</v>
      </c>
      <c r="X3308" s="41" t="str" cm="1">
        <f t="array" aca="1" ref="X3308" ca="1">IFERROR(INDEX('PC&amp;PD'!$A$1:$AP$15,ROW('PC&amp;PD'!$A$15),MATCH(INDIRECT(T3308),'PC&amp;PD'!$A$1:$AP$1,0)),"")</f>
        <v/>
      </c>
      <c r="Z3308" s="155"/>
      <c r="AA3308" s="13" t="str">
        <f t="shared" si="1502"/>
        <v/>
      </c>
      <c r="AB3308" s="155"/>
      <c r="AC3308" s="13" t="str">
        <f t="shared" ca="1" si="1507"/>
        <v>$AB</v>
      </c>
      <c r="AD3308" s="13" t="str" cm="1">
        <f t="array" aca="1" ref="AD3308" ca="1">IFERROR(IF((LEFT(INDIRECT("$F"&amp;$S3308),4))="GOTS",IF($G3308="Organic","GOTS_Organic_raw",(IF($G3308="Responsible","GOTS_Responsible",(IF($G3308="No Attribute (Conventional)","GOTS_conventional",(IF($G3308="Recycled Pre/Post-Consumer","GOTS_pre_post",(IF($G3308="In-Conversion","GOTS_in_conversion",(IF($G3308="Sustainably Sourced","Sustainably_sourced",""))))))))))),IF($G3308="Organic","Organic",(IF($G3308="Responsible","Responsible",(IF($G3308="No Attribute (Conventional)","No_Attribute_Conventional",(IF($G3308="Recycled Pre/Post-Consumer","Recycled_Pre_Post_Consumer",(IF($G3308="In-Conversion","In_Conversion",(IF($G3308="Recycled Pre-Consumer","Recycled_Pre_Consumer",(IF($G3308="Recycled Post-Consumer","Recycled_Post_Consumer",(IF($G3308="Sustainably Sourced","Sustainably_sourced","")))))))))))))))),"")</f>
        <v/>
      </c>
      <c r="AE3308" s="13" t="e" cm="1">
        <f t="array" aca="1" ref="AE3308" ca="1">IF(INDIRECT("$F"&amp;$S3308)="","",IF(LEFT(INDIRECT("$F"&amp;$S3308),3)="GRS","GRS_RCS_RM",IF((LEFT(INDIRECT("$F"&amp;$S3308),3))="RCS","GRS_RCS_RM",IF(INDIRECT("$F"&amp;$S3308)="OCS (No Label)","OCS_Conversion_RM",IF(LEFT(INDIRECT("$F"&amp;$S3308),3)="OCS","OCS_RM",IF(RIGHT(INDIRECT("$F"&amp;$S3308),10)="conversion","GOTS_RM_conversion",IF((LEFT(INDIRECT("$F"&amp;$S3308),4))="GOTS","GOTS_RM","Responsible_RM")))))))</f>
        <v>#REF!</v>
      </c>
      <c r="AF3308" s="13" t="str" cm="1">
        <f t="array" aca="1" ref="AF3308" ca="1">IF($S3308="","",INDIRECT("$Z"&amp;$S3308))</f>
        <v/>
      </c>
      <c r="AG3308" s="155"/>
      <c r="AH3308" s="13" t="str" cm="1">
        <f t="array" aca="1" ref="AH3308" ca="1">IFERROR(INDIRECT("$ag"&amp;S3308),"")</f>
        <v/>
      </c>
      <c r="AI3308" s="13" t="e" cm="1">
        <f t="array" aca="1" ref="AI3308" ca="1">INDIRECT("O"&amp;S3307)</f>
        <v>#REF!</v>
      </c>
      <c r="AJ3308" s="13" t="str">
        <f>IF($I3308="","",INDEX('Raw Material'!$A$1:$J$75,MATCH(I3308,'Raw Material'!$A$1:$A$75,0),(MATCH(G3308,'Raw Material'!$A$1:$J$1,0))))</f>
        <v/>
      </c>
      <c r="AK3308" s="13" t="str">
        <f t="shared" si="1503"/>
        <v>YANLIŞRM</v>
      </c>
      <c r="AL3308" s="153" t="str">
        <f t="shared" si="1504"/>
        <v/>
      </c>
    </row>
    <row r="3309" spans="1:38" ht="16.5" customHeight="1">
      <c r="A3309" s="161"/>
      <c r="B3309" s="166"/>
      <c r="C3309" s="167"/>
      <c r="D3309" s="156"/>
      <c r="E3309" s="156"/>
      <c r="F3309" s="174"/>
      <c r="G3309" s="181"/>
      <c r="H3309" s="182"/>
      <c r="I3309" s="182"/>
      <c r="J3309" s="182"/>
      <c r="K3309" s="32"/>
      <c r="L3309" s="178"/>
      <c r="M3309" s="178"/>
      <c r="N3309" s="81"/>
      <c r="O3309" s="185"/>
      <c r="P3309" s="103"/>
      <c r="Q3309" s="84" t="str">
        <f t="shared" si="1505"/>
        <v/>
      </c>
      <c r="R3309" s="159"/>
      <c r="S3309" s="28" t="str" cm="1">
        <f t="array" aca="1" ref="S3309" ca="1">IF(INDIRECT("A"&amp;114+$U3309)&lt;&gt;"",114+$U3309,"")</f>
        <v/>
      </c>
      <c r="T3309" s="28" t="str">
        <f t="shared" ca="1" si="1506"/>
        <v>$B</v>
      </c>
      <c r="U3309" s="29">
        <f t="shared" si="1512"/>
        <v>3192</v>
      </c>
      <c r="V3309" s="29">
        <v>266.25000000002098</v>
      </c>
      <c r="W3309" s="29">
        <f t="shared" si="1517"/>
        <v>266</v>
      </c>
      <c r="X3309" s="41" t="str" cm="1">
        <f t="array" aca="1" ref="X3309" ca="1">IFERROR(INDEX('PC&amp;PD'!$A$1:$AP$15,ROW('PC&amp;PD'!$A$15),MATCH(INDIRECT(T3309),'PC&amp;PD'!$A$1:$AP$1,0)),"")</f>
        <v/>
      </c>
      <c r="Z3309" s="155"/>
      <c r="AA3309" s="13" t="str">
        <f t="shared" si="1502"/>
        <v/>
      </c>
      <c r="AB3309" s="155"/>
      <c r="AC3309" s="13" t="str">
        <f t="shared" ca="1" si="1507"/>
        <v>$AB</v>
      </c>
      <c r="AD3309" s="13" t="str" cm="1">
        <f t="array" aca="1" ref="AD3309" ca="1">IFERROR(IF((LEFT(INDIRECT("$F"&amp;$S3309),4))="GOTS",IF($G3309="Organic","GOTS_Organic_raw",(IF($G3309="Responsible","GOTS_Responsible",(IF($G3309="No Attribute (Conventional)","GOTS_conventional",(IF($G3309="Recycled Pre/Post-Consumer","GOTS_pre_post",(IF($G3309="In-Conversion","GOTS_in_conversion",(IF($G3309="Sustainably Sourced","Sustainably_sourced",""))))))))))),IF($G3309="Organic","Organic",(IF($G3309="Responsible","Responsible",(IF($G3309="No Attribute (Conventional)","No_Attribute_Conventional",(IF($G3309="Recycled Pre/Post-Consumer","Recycled_Pre_Post_Consumer",(IF($G3309="In-Conversion","In_Conversion",(IF($G3309="Recycled Pre-Consumer","Recycled_Pre_Consumer",(IF($G3309="Recycled Post-Consumer","Recycled_Post_Consumer",(IF($G3309="Sustainably Sourced","Sustainably_sourced","")))))))))))))))),"")</f>
        <v/>
      </c>
      <c r="AE3309" s="13" t="e" cm="1">
        <f t="array" aca="1" ref="AE3309" ca="1">IF(INDIRECT("$F"&amp;$S3309)="","",IF(LEFT(INDIRECT("$F"&amp;$S3309),3)="GRS","GRS_RCS_RM",IF((LEFT(INDIRECT("$F"&amp;$S3309),3))="RCS","GRS_RCS_RM",IF(INDIRECT("$F"&amp;$S3309)="OCS (No Label)","OCS_Conversion_RM",IF(LEFT(INDIRECT("$F"&amp;$S3309),3)="OCS","OCS_RM",IF(RIGHT(INDIRECT("$F"&amp;$S3309),10)="conversion","GOTS_RM_conversion",IF((LEFT(INDIRECT("$F"&amp;$S3309),4))="GOTS","GOTS_RM","Responsible_RM")))))))</f>
        <v>#REF!</v>
      </c>
      <c r="AF3309" s="13" t="str" cm="1">
        <f t="array" aca="1" ref="AF3309" ca="1">IF($S3309="","",INDIRECT("$Z"&amp;$S3309))</f>
        <v/>
      </c>
      <c r="AG3309" s="155"/>
      <c r="AH3309" s="13" t="str" cm="1">
        <f t="array" aca="1" ref="AH3309" ca="1">IFERROR(INDIRECT("$ag"&amp;S3309),"")</f>
        <v/>
      </c>
      <c r="AI3309" s="13" t="e" cm="1">
        <f t="array" aca="1" ref="AI3309" ca="1">INDIRECT("O"&amp;S3308)</f>
        <v>#REF!</v>
      </c>
      <c r="AJ3309" s="13" t="str">
        <f>IF($I3309="","",INDEX('Raw Material'!$A$1:$J$75,MATCH(I3309,'Raw Material'!$A$1:$A$75,0),(MATCH(G3309,'Raw Material'!$A$1:$J$1,0))))</f>
        <v/>
      </c>
      <c r="AK3309" s="13" t="str">
        <f t="shared" si="1503"/>
        <v>YANLIŞRM</v>
      </c>
      <c r="AL3309" s="153" t="str">
        <f t="shared" si="1504"/>
        <v/>
      </c>
    </row>
    <row r="3310" spans="1:38" ht="16.5" customHeight="1">
      <c r="A3310" s="161"/>
      <c r="B3310" s="166"/>
      <c r="C3310" s="167"/>
      <c r="D3310" s="156"/>
      <c r="E3310" s="156"/>
      <c r="F3310" s="174"/>
      <c r="G3310" s="181"/>
      <c r="H3310" s="182"/>
      <c r="I3310" s="182"/>
      <c r="J3310" s="182"/>
      <c r="K3310" s="32"/>
      <c r="L3310" s="178"/>
      <c r="M3310" s="178"/>
      <c r="N3310" s="81"/>
      <c r="O3310" s="185"/>
      <c r="P3310" s="103"/>
      <c r="Q3310" s="84" t="str">
        <f t="shared" si="1505"/>
        <v/>
      </c>
      <c r="R3310" s="159"/>
      <c r="S3310" s="28" t="str" cm="1">
        <f t="array" aca="1" ref="S3310" ca="1">IF(INDIRECT("A"&amp;114+$U3310)&lt;&gt;"",114+$U3310,"")</f>
        <v/>
      </c>
      <c r="T3310" s="28" t="str">
        <f t="shared" ca="1" si="1506"/>
        <v>$B</v>
      </c>
      <c r="U3310" s="29">
        <f t="shared" si="1512"/>
        <v>3192</v>
      </c>
      <c r="V3310" s="29">
        <v>266.33333333335401</v>
      </c>
      <c r="W3310" s="29">
        <f t="shared" si="1517"/>
        <v>266</v>
      </c>
      <c r="X3310" s="41" t="str" cm="1">
        <f t="array" aca="1" ref="X3310" ca="1">IFERROR(INDEX('PC&amp;PD'!$A$1:$AP$15,ROW('PC&amp;PD'!$A$15),MATCH(INDIRECT(T3310),'PC&amp;PD'!$A$1:$AP$1,0)),"")</f>
        <v/>
      </c>
      <c r="Z3310" s="155"/>
      <c r="AA3310" s="13" t="str">
        <f t="shared" si="1502"/>
        <v/>
      </c>
      <c r="AB3310" s="155"/>
      <c r="AC3310" s="13" t="str">
        <f t="shared" ca="1" si="1507"/>
        <v>$AB</v>
      </c>
      <c r="AD3310" s="13" t="str" cm="1">
        <f t="array" aca="1" ref="AD3310" ca="1">IFERROR(IF((LEFT(INDIRECT("$F"&amp;$S3310),4))="GOTS",IF($G3310="Organic","GOTS_Organic_raw",(IF($G3310="Responsible","GOTS_Responsible",(IF($G3310="No Attribute (Conventional)","GOTS_conventional",(IF($G3310="Recycled Pre/Post-Consumer","GOTS_pre_post",(IF($G3310="In-Conversion","GOTS_in_conversion",(IF($G3310="Sustainably Sourced","Sustainably_sourced",""))))))))))),IF($G3310="Organic","Organic",(IF($G3310="Responsible","Responsible",(IF($G3310="No Attribute (Conventional)","No_Attribute_Conventional",(IF($G3310="Recycled Pre/Post-Consumer","Recycled_Pre_Post_Consumer",(IF($G3310="In-Conversion","In_Conversion",(IF($G3310="Recycled Pre-Consumer","Recycled_Pre_Consumer",(IF($G3310="Recycled Post-Consumer","Recycled_Post_Consumer",(IF($G3310="Sustainably Sourced","Sustainably_sourced","")))))))))))))))),"")</f>
        <v/>
      </c>
      <c r="AE3310" s="13" t="e" cm="1">
        <f t="array" aca="1" ref="AE3310" ca="1">IF(INDIRECT("$F"&amp;$S3310)="","",IF(LEFT(INDIRECT("$F"&amp;$S3310),3)="GRS","GRS_RCS_RM",IF((LEFT(INDIRECT("$F"&amp;$S3310),3))="RCS","GRS_RCS_RM",IF(INDIRECT("$F"&amp;$S3310)="OCS (No Label)","OCS_Conversion_RM",IF(LEFT(INDIRECT("$F"&amp;$S3310),3)="OCS","OCS_RM",IF(RIGHT(INDIRECT("$F"&amp;$S3310),10)="conversion","GOTS_RM_conversion",IF((LEFT(INDIRECT("$F"&amp;$S3310),4))="GOTS","GOTS_RM","Responsible_RM")))))))</f>
        <v>#REF!</v>
      </c>
      <c r="AF3310" s="13" t="str" cm="1">
        <f t="array" aca="1" ref="AF3310" ca="1">IF($S3310="","",INDIRECT("$Z"&amp;$S3310))</f>
        <v/>
      </c>
      <c r="AG3310" s="155"/>
      <c r="AH3310" s="13" t="str" cm="1">
        <f t="array" aca="1" ref="AH3310" ca="1">IFERROR(INDIRECT("$ag"&amp;S3310),"")</f>
        <v/>
      </c>
      <c r="AI3310" s="13" t="e" cm="1">
        <f t="array" aca="1" ref="AI3310" ca="1">INDIRECT("O"&amp;S3309)</f>
        <v>#REF!</v>
      </c>
      <c r="AJ3310" s="13" t="str">
        <f>IF($I3310="","",INDEX('Raw Material'!$A$1:$J$75,MATCH(I3310,'Raw Material'!$A$1:$A$75,0),(MATCH(G3310,'Raw Material'!$A$1:$J$1,0))))</f>
        <v/>
      </c>
      <c r="AK3310" s="13" t="str">
        <f t="shared" si="1503"/>
        <v>YANLIŞRM</v>
      </c>
      <c r="AL3310" s="153" t="str">
        <f t="shared" si="1504"/>
        <v/>
      </c>
    </row>
    <row r="3311" spans="1:38" ht="16.5" customHeight="1">
      <c r="A3311" s="161"/>
      <c r="B3311" s="166"/>
      <c r="C3311" s="167"/>
      <c r="D3311" s="156"/>
      <c r="E3311" s="156"/>
      <c r="F3311" s="174"/>
      <c r="G3311" s="181"/>
      <c r="H3311" s="182"/>
      <c r="I3311" s="182"/>
      <c r="J3311" s="182"/>
      <c r="K3311" s="32"/>
      <c r="L3311" s="178"/>
      <c r="M3311" s="178"/>
      <c r="N3311" s="81"/>
      <c r="O3311" s="185"/>
      <c r="P3311" s="103"/>
      <c r="Q3311" s="84" t="str">
        <f t="shared" si="1505"/>
        <v/>
      </c>
      <c r="R3311" s="159"/>
      <c r="S3311" s="28" t="str" cm="1">
        <f t="array" aca="1" ref="S3311" ca="1">IF(INDIRECT("A"&amp;114+$U3311)&lt;&gt;"",114+$U3311,"")</f>
        <v/>
      </c>
      <c r="T3311" s="28" t="str">
        <f t="shared" ca="1" si="1506"/>
        <v>$B</v>
      </c>
      <c r="U3311" s="29">
        <f t="shared" si="1512"/>
        <v>3192</v>
      </c>
      <c r="V3311" s="29">
        <v>266.416666666688</v>
      </c>
      <c r="W3311" s="29">
        <f t="shared" si="1517"/>
        <v>266</v>
      </c>
      <c r="X3311" s="41" t="str" cm="1">
        <f t="array" aca="1" ref="X3311" ca="1">IFERROR(INDEX('PC&amp;PD'!$A$1:$AP$15,ROW('PC&amp;PD'!$A$15),MATCH(INDIRECT(T3311),'PC&amp;PD'!$A$1:$AP$1,0)),"")</f>
        <v/>
      </c>
      <c r="Z3311" s="155"/>
      <c r="AA3311" s="13" t="str">
        <f t="shared" si="1502"/>
        <v/>
      </c>
      <c r="AB3311" s="155"/>
      <c r="AC3311" s="13" t="str">
        <f t="shared" ca="1" si="1507"/>
        <v>$AB</v>
      </c>
      <c r="AD3311" s="13" t="str" cm="1">
        <f t="array" aca="1" ref="AD3311" ca="1">IFERROR(IF((LEFT(INDIRECT("$F"&amp;$S3311),4))="GOTS",IF($G3311="Organic","GOTS_Organic_raw",(IF($G3311="Responsible","GOTS_Responsible",(IF($G3311="No Attribute (Conventional)","GOTS_conventional",(IF($G3311="Recycled Pre/Post-Consumer","GOTS_pre_post",(IF($G3311="In-Conversion","GOTS_in_conversion",(IF($G3311="Sustainably Sourced","Sustainably_sourced",""))))))))))),IF($G3311="Organic","Organic",(IF($G3311="Responsible","Responsible",(IF($G3311="No Attribute (Conventional)","No_Attribute_Conventional",(IF($G3311="Recycled Pre/Post-Consumer","Recycled_Pre_Post_Consumer",(IF($G3311="In-Conversion","In_Conversion",(IF($G3311="Recycled Pre-Consumer","Recycled_Pre_Consumer",(IF($G3311="Recycled Post-Consumer","Recycled_Post_Consumer",(IF($G3311="Sustainably Sourced","Sustainably_sourced","")))))))))))))))),"")</f>
        <v/>
      </c>
      <c r="AE3311" s="13" t="e" cm="1">
        <f t="array" aca="1" ref="AE3311" ca="1">IF(INDIRECT("$F"&amp;$S3311)="","",IF(LEFT(INDIRECT("$F"&amp;$S3311),3)="GRS","GRS_RCS_RM",IF((LEFT(INDIRECT("$F"&amp;$S3311),3))="RCS","GRS_RCS_RM",IF(INDIRECT("$F"&amp;$S3311)="OCS (No Label)","OCS_Conversion_RM",IF(LEFT(INDIRECT("$F"&amp;$S3311),3)="OCS","OCS_RM",IF(RIGHT(INDIRECT("$F"&amp;$S3311),10)="conversion","GOTS_RM_conversion",IF((LEFT(INDIRECT("$F"&amp;$S3311),4))="GOTS","GOTS_RM","Responsible_RM")))))))</f>
        <v>#REF!</v>
      </c>
      <c r="AF3311" s="13" t="str" cm="1">
        <f t="array" aca="1" ref="AF3311" ca="1">IF($S3311="","",INDIRECT("$Z"&amp;$S3311))</f>
        <v/>
      </c>
      <c r="AG3311" s="155"/>
      <c r="AH3311" s="13" t="str" cm="1">
        <f t="array" aca="1" ref="AH3311" ca="1">IFERROR(INDIRECT("$ag"&amp;S3311),"")</f>
        <v/>
      </c>
      <c r="AI3311" s="13" t="e" cm="1">
        <f t="array" aca="1" ref="AI3311" ca="1">INDIRECT("O"&amp;S3310)</f>
        <v>#REF!</v>
      </c>
      <c r="AJ3311" s="13" t="str">
        <f>IF($I3311="","",INDEX('Raw Material'!$A$1:$J$75,MATCH(I3311,'Raw Material'!$A$1:$A$75,0),(MATCH(G3311,'Raw Material'!$A$1:$J$1,0))))</f>
        <v/>
      </c>
      <c r="AK3311" s="13" t="str">
        <f t="shared" si="1503"/>
        <v>YANLIŞRM</v>
      </c>
      <c r="AL3311" s="153" t="str">
        <f t="shared" si="1504"/>
        <v/>
      </c>
    </row>
    <row r="3312" spans="1:38" ht="16.5" customHeight="1">
      <c r="A3312" s="162"/>
      <c r="B3312" s="168"/>
      <c r="C3312" s="169"/>
      <c r="D3312" s="156"/>
      <c r="E3312" s="156"/>
      <c r="F3312" s="175"/>
      <c r="G3312" s="181"/>
      <c r="H3312" s="182"/>
      <c r="I3312" s="182"/>
      <c r="J3312" s="182"/>
      <c r="K3312" s="32"/>
      <c r="L3312" s="179"/>
      <c r="M3312" s="179"/>
      <c r="N3312" s="81"/>
      <c r="O3312" s="185"/>
      <c r="P3312" s="103"/>
      <c r="Q3312" s="84" t="str">
        <f t="shared" si="1505"/>
        <v/>
      </c>
      <c r="R3312" s="159"/>
      <c r="S3312" s="28" t="str" cm="1">
        <f t="array" aca="1" ref="S3312" ca="1">IF(INDIRECT("A"&amp;114+$U3312)&lt;&gt;"",114+$U3312,"")</f>
        <v/>
      </c>
      <c r="T3312" s="28" t="str">
        <f t="shared" ca="1" si="1506"/>
        <v>$B</v>
      </c>
      <c r="U3312" s="29">
        <f t="shared" si="1512"/>
        <v>3192</v>
      </c>
      <c r="V3312" s="29">
        <v>266.50000000002098</v>
      </c>
      <c r="W3312" s="29">
        <f t="shared" si="1517"/>
        <v>266</v>
      </c>
      <c r="X3312" s="41" t="str" cm="1">
        <f t="array" aca="1" ref="X3312" ca="1">IFERROR(INDEX('PC&amp;PD'!$A$1:$AP$15,ROW('PC&amp;PD'!$A$15),MATCH(INDIRECT(T3312),'PC&amp;PD'!$A$1:$AP$1,0)),"")</f>
        <v/>
      </c>
      <c r="Z3312" s="155"/>
      <c r="AA3312" s="13" t="str">
        <f t="shared" si="1502"/>
        <v/>
      </c>
      <c r="AB3312" s="155"/>
      <c r="AC3312" s="13" t="str">
        <f t="shared" ca="1" si="1507"/>
        <v>$AB</v>
      </c>
      <c r="AD3312" s="13" t="str" cm="1">
        <f t="array" aca="1" ref="AD3312" ca="1">IFERROR(IF((LEFT(INDIRECT("$F"&amp;$S3312),4))="GOTS",IF($G3312="Organic","GOTS_Organic_raw",(IF($G3312="Responsible","GOTS_Responsible",(IF($G3312="No Attribute (Conventional)","GOTS_conventional",(IF($G3312="Recycled Pre/Post-Consumer","GOTS_pre_post",(IF($G3312="In-Conversion","GOTS_in_conversion",(IF($G3312="Sustainably Sourced","Sustainably_sourced",""))))))))))),IF($G3312="Organic","Organic",(IF($G3312="Responsible","Responsible",(IF($G3312="No Attribute (Conventional)","No_Attribute_Conventional",(IF($G3312="Recycled Pre/Post-Consumer","Recycled_Pre_Post_Consumer",(IF($G3312="In-Conversion","In_Conversion",(IF($G3312="Recycled Pre-Consumer","Recycled_Pre_Consumer",(IF($G3312="Recycled Post-Consumer","Recycled_Post_Consumer",(IF($G3312="Sustainably Sourced","Sustainably_sourced","")))))))))))))))),"")</f>
        <v/>
      </c>
      <c r="AE3312" s="13" t="e" cm="1">
        <f t="array" aca="1" ref="AE3312" ca="1">IF(INDIRECT("$F"&amp;$S3312)="","",IF(LEFT(INDIRECT("$F"&amp;$S3312),3)="GRS","GRS_RCS_RM",IF((LEFT(INDIRECT("$F"&amp;$S3312),3))="RCS","GRS_RCS_RM",IF(INDIRECT("$F"&amp;$S3312)="OCS (No Label)","OCS_Conversion_RM",IF(LEFT(INDIRECT("$F"&amp;$S3312),3)="OCS","OCS_RM",IF(RIGHT(INDIRECT("$F"&amp;$S3312),10)="conversion","GOTS_RM_conversion",IF((LEFT(INDIRECT("$F"&amp;$S3312),4))="GOTS","GOTS_RM","Responsible_RM")))))))</f>
        <v>#REF!</v>
      </c>
      <c r="AF3312" s="13" t="str" cm="1">
        <f t="array" aca="1" ref="AF3312" ca="1">IF($S3312="","",INDIRECT("$Z"&amp;$S3312))</f>
        <v/>
      </c>
      <c r="AG3312" s="155"/>
      <c r="AH3312" s="13" t="str" cm="1">
        <f t="array" aca="1" ref="AH3312" ca="1">IFERROR(INDIRECT("$ag"&amp;S3312),"")</f>
        <v/>
      </c>
      <c r="AI3312" s="13" t="e" cm="1">
        <f t="array" aca="1" ref="AI3312" ca="1">INDIRECT("O"&amp;S3311)</f>
        <v>#REF!</v>
      </c>
      <c r="AJ3312" s="13" t="str">
        <f>IF($I3312="","",INDEX('Raw Material'!$A$1:$J$75,MATCH(I3312,'Raw Material'!$A$1:$A$75,0),(MATCH(G3312,'Raw Material'!$A$1:$J$1,0))))</f>
        <v/>
      </c>
      <c r="AK3312" s="13" t="str">
        <f t="shared" si="1503"/>
        <v>YANLIŞRM</v>
      </c>
      <c r="AL3312" s="153" t="str">
        <f t="shared" si="1504"/>
        <v/>
      </c>
    </row>
    <row r="3313" spans="1:38" ht="16.5" customHeight="1">
      <c r="A3313" s="162"/>
      <c r="B3313" s="168"/>
      <c r="C3313" s="169"/>
      <c r="D3313" s="156"/>
      <c r="E3313" s="156"/>
      <c r="F3313" s="175"/>
      <c r="G3313" s="181"/>
      <c r="H3313" s="182"/>
      <c r="I3313" s="182"/>
      <c r="J3313" s="182"/>
      <c r="K3313" s="32"/>
      <c r="L3313" s="179"/>
      <c r="M3313" s="179"/>
      <c r="N3313" s="81"/>
      <c r="O3313" s="185"/>
      <c r="P3313" s="103"/>
      <c r="Q3313" s="84" t="str">
        <f t="shared" si="1505"/>
        <v/>
      </c>
      <c r="R3313" s="159"/>
      <c r="S3313" s="28" t="str" cm="1">
        <f t="array" aca="1" ref="S3313" ca="1">IF(INDIRECT("A"&amp;114+$U3313)&lt;&gt;"",114+$U3313,"")</f>
        <v/>
      </c>
      <c r="T3313" s="28" t="str">
        <f t="shared" ca="1" si="1506"/>
        <v>$B</v>
      </c>
      <c r="U3313" s="29">
        <f t="shared" si="1512"/>
        <v>3192</v>
      </c>
      <c r="V3313" s="29">
        <v>266.58333333335401</v>
      </c>
      <c r="W3313" s="29">
        <f t="shared" si="1517"/>
        <v>266</v>
      </c>
      <c r="X3313" s="41" t="str" cm="1">
        <f t="array" aca="1" ref="X3313" ca="1">IFERROR(INDEX('PC&amp;PD'!$A$1:$AP$15,ROW('PC&amp;PD'!$A$15),MATCH(INDIRECT(T3313),'PC&amp;PD'!$A$1:$AP$1,0)),"")</f>
        <v/>
      </c>
      <c r="Z3313" s="155"/>
      <c r="AA3313" s="13" t="str">
        <f t="shared" si="1502"/>
        <v/>
      </c>
      <c r="AB3313" s="155"/>
      <c r="AC3313" s="13" t="str">
        <f t="shared" ca="1" si="1507"/>
        <v>$AB</v>
      </c>
      <c r="AD3313" s="13" t="str" cm="1">
        <f t="array" aca="1" ref="AD3313" ca="1">IFERROR(IF((LEFT(INDIRECT("$F"&amp;$S3313),4))="GOTS",IF($G3313="Organic","GOTS_Organic_raw",(IF($G3313="Responsible","GOTS_Responsible",(IF($G3313="No Attribute (Conventional)","GOTS_conventional",(IF($G3313="Recycled Pre/Post-Consumer","GOTS_pre_post",(IF($G3313="In-Conversion","GOTS_in_conversion",(IF($G3313="Sustainably Sourced","Sustainably_sourced",""))))))))))),IF($G3313="Organic","Organic",(IF($G3313="Responsible","Responsible",(IF($G3313="No Attribute (Conventional)","No_Attribute_Conventional",(IF($G3313="Recycled Pre/Post-Consumer","Recycled_Pre_Post_Consumer",(IF($G3313="In-Conversion","In_Conversion",(IF($G3313="Recycled Pre-Consumer","Recycled_Pre_Consumer",(IF($G3313="Recycled Post-Consumer","Recycled_Post_Consumer",(IF($G3313="Sustainably Sourced","Sustainably_sourced","")))))))))))))))),"")</f>
        <v/>
      </c>
      <c r="AE3313" s="13" t="e" cm="1">
        <f t="array" aca="1" ref="AE3313" ca="1">IF(INDIRECT("$F"&amp;$S3313)="","",IF(LEFT(INDIRECT("$F"&amp;$S3313),3)="GRS","GRS_RCS_RM",IF((LEFT(INDIRECT("$F"&amp;$S3313),3))="RCS","GRS_RCS_RM",IF(INDIRECT("$F"&amp;$S3313)="OCS (No Label)","OCS_Conversion_RM",IF(LEFT(INDIRECT("$F"&amp;$S3313),3)="OCS","OCS_RM",IF(RIGHT(INDIRECT("$F"&amp;$S3313),10)="conversion","GOTS_RM_conversion",IF((LEFT(INDIRECT("$F"&amp;$S3313),4))="GOTS","GOTS_RM","Responsible_RM")))))))</f>
        <v>#REF!</v>
      </c>
      <c r="AF3313" s="13" t="str" cm="1">
        <f t="array" aca="1" ref="AF3313" ca="1">IF($S3313="","",INDIRECT("$Z"&amp;$S3313))</f>
        <v/>
      </c>
      <c r="AG3313" s="155"/>
      <c r="AH3313" s="13" t="str" cm="1">
        <f t="array" aca="1" ref="AH3313" ca="1">IFERROR(INDIRECT("$ag"&amp;S3313),"")</f>
        <v/>
      </c>
      <c r="AI3313" s="13" t="e" cm="1">
        <f t="array" aca="1" ref="AI3313" ca="1">INDIRECT("O"&amp;S3312)</f>
        <v>#REF!</v>
      </c>
      <c r="AJ3313" s="13" t="str">
        <f>IF($I3313="","",INDEX('Raw Material'!$A$1:$J$75,MATCH(I3313,'Raw Material'!$A$1:$A$75,0),(MATCH(G3313,'Raw Material'!$A$1:$J$1,0))))</f>
        <v/>
      </c>
      <c r="AK3313" s="13" t="str">
        <f t="shared" si="1503"/>
        <v>YANLIŞRM</v>
      </c>
      <c r="AL3313" s="153" t="str">
        <f t="shared" si="1504"/>
        <v/>
      </c>
    </row>
    <row r="3314" spans="1:38" ht="16.5" customHeight="1">
      <c r="A3314" s="162"/>
      <c r="B3314" s="168"/>
      <c r="C3314" s="169"/>
      <c r="D3314" s="156"/>
      <c r="E3314" s="156"/>
      <c r="F3314" s="175"/>
      <c r="G3314" s="181"/>
      <c r="H3314" s="182"/>
      <c r="I3314" s="182"/>
      <c r="J3314" s="182"/>
      <c r="K3314" s="32"/>
      <c r="L3314" s="179"/>
      <c r="M3314" s="179"/>
      <c r="N3314" s="81"/>
      <c r="O3314" s="185"/>
      <c r="P3314" s="103"/>
      <c r="Q3314" s="84" t="str">
        <f t="shared" si="1505"/>
        <v/>
      </c>
      <c r="R3314" s="159"/>
      <c r="S3314" s="28" t="str" cm="1">
        <f t="array" aca="1" ref="S3314" ca="1">IF(INDIRECT("A"&amp;114+$U3314)&lt;&gt;"",114+$U3314,"")</f>
        <v/>
      </c>
      <c r="T3314" s="28" t="str">
        <f t="shared" ca="1" si="1506"/>
        <v>$B</v>
      </c>
      <c r="U3314" s="29">
        <f t="shared" si="1512"/>
        <v>3192</v>
      </c>
      <c r="V3314" s="29">
        <v>266.666666666688</v>
      </c>
      <c r="W3314" s="29">
        <f t="shared" si="1517"/>
        <v>266</v>
      </c>
      <c r="X3314" s="41" t="str" cm="1">
        <f t="array" aca="1" ref="X3314" ca="1">IFERROR(INDEX('PC&amp;PD'!$A$1:$AP$15,ROW('PC&amp;PD'!$A$15),MATCH(INDIRECT(T3314),'PC&amp;PD'!$A$1:$AP$1,0)),"")</f>
        <v/>
      </c>
      <c r="Z3314" s="155"/>
      <c r="AA3314" s="13" t="str">
        <f t="shared" si="1502"/>
        <v/>
      </c>
      <c r="AB3314" s="155"/>
      <c r="AC3314" s="13" t="str">
        <f t="shared" ca="1" si="1507"/>
        <v>$AB</v>
      </c>
      <c r="AD3314" s="13" t="str" cm="1">
        <f t="array" aca="1" ref="AD3314" ca="1">IFERROR(IF((LEFT(INDIRECT("$F"&amp;$S3314),4))="GOTS",IF($G3314="Organic","GOTS_Organic_raw",(IF($G3314="Responsible","GOTS_Responsible",(IF($G3314="No Attribute (Conventional)","GOTS_conventional",(IF($G3314="Recycled Pre/Post-Consumer","GOTS_pre_post",(IF($G3314="In-Conversion","GOTS_in_conversion",(IF($G3314="Sustainably Sourced","Sustainably_sourced",""))))))))))),IF($G3314="Organic","Organic",(IF($G3314="Responsible","Responsible",(IF($G3314="No Attribute (Conventional)","No_Attribute_Conventional",(IF($G3314="Recycled Pre/Post-Consumer","Recycled_Pre_Post_Consumer",(IF($G3314="In-Conversion","In_Conversion",(IF($G3314="Recycled Pre-Consumer","Recycled_Pre_Consumer",(IF($G3314="Recycled Post-Consumer","Recycled_Post_Consumer",(IF($G3314="Sustainably Sourced","Sustainably_sourced","")))))))))))))))),"")</f>
        <v/>
      </c>
      <c r="AE3314" s="13" t="e" cm="1">
        <f t="array" aca="1" ref="AE3314" ca="1">IF(INDIRECT("$F"&amp;$S3314)="","",IF(LEFT(INDIRECT("$F"&amp;$S3314),3)="GRS","GRS_RCS_RM",IF((LEFT(INDIRECT("$F"&amp;$S3314),3))="RCS","GRS_RCS_RM",IF(INDIRECT("$F"&amp;$S3314)="OCS (No Label)","OCS_Conversion_RM",IF(LEFT(INDIRECT("$F"&amp;$S3314),3)="OCS","OCS_RM",IF(RIGHT(INDIRECT("$F"&amp;$S3314),10)="conversion","GOTS_RM_conversion",IF((LEFT(INDIRECT("$F"&amp;$S3314),4))="GOTS","GOTS_RM","Responsible_RM")))))))</f>
        <v>#REF!</v>
      </c>
      <c r="AF3314" s="13" t="str" cm="1">
        <f t="array" aca="1" ref="AF3314" ca="1">IF($S3314="","",INDIRECT("$Z"&amp;$S3314))</f>
        <v/>
      </c>
      <c r="AG3314" s="155"/>
      <c r="AH3314" s="13" t="str" cm="1">
        <f t="array" aca="1" ref="AH3314" ca="1">IFERROR(INDIRECT("$ag"&amp;S3314),"")</f>
        <v/>
      </c>
      <c r="AI3314" s="13" t="e" cm="1">
        <f t="array" aca="1" ref="AI3314" ca="1">INDIRECT("O"&amp;S3313)</f>
        <v>#REF!</v>
      </c>
      <c r="AJ3314" s="13" t="str">
        <f>IF($I3314="","",INDEX('Raw Material'!$A$1:$J$75,MATCH(I3314,'Raw Material'!$A$1:$A$75,0),(MATCH(G3314,'Raw Material'!$A$1:$J$1,0))))</f>
        <v/>
      </c>
      <c r="AK3314" s="13" t="str">
        <f t="shared" si="1503"/>
        <v>YANLIŞRM</v>
      </c>
      <c r="AL3314" s="153" t="str">
        <f t="shared" si="1504"/>
        <v/>
      </c>
    </row>
    <row r="3315" spans="1:38" ht="16.5" customHeight="1">
      <c r="A3315" s="162"/>
      <c r="B3315" s="168"/>
      <c r="C3315" s="169"/>
      <c r="D3315" s="156"/>
      <c r="E3315" s="156"/>
      <c r="F3315" s="175"/>
      <c r="G3315" s="181"/>
      <c r="H3315" s="182"/>
      <c r="I3315" s="182"/>
      <c r="J3315" s="182"/>
      <c r="K3315" s="32"/>
      <c r="L3315" s="179"/>
      <c r="M3315" s="179"/>
      <c r="N3315" s="81"/>
      <c r="O3315" s="185"/>
      <c r="P3315" s="103"/>
      <c r="Q3315" s="84" t="str">
        <f t="shared" si="1505"/>
        <v/>
      </c>
      <c r="R3315" s="159"/>
      <c r="S3315" s="28" t="str" cm="1">
        <f t="array" aca="1" ref="S3315" ca="1">IF(INDIRECT("A"&amp;114+$U3315)&lt;&gt;"",114+$U3315,"")</f>
        <v/>
      </c>
      <c r="T3315" s="28" t="str">
        <f t="shared" ca="1" si="1506"/>
        <v>$B</v>
      </c>
      <c r="U3315" s="29">
        <f t="shared" si="1512"/>
        <v>3192</v>
      </c>
      <c r="V3315" s="29">
        <v>266.75000000002098</v>
      </c>
      <c r="W3315" s="29">
        <f t="shared" si="1517"/>
        <v>266</v>
      </c>
      <c r="X3315" s="41" t="str" cm="1">
        <f t="array" aca="1" ref="X3315" ca="1">IFERROR(INDEX('PC&amp;PD'!$A$1:$AP$15,ROW('PC&amp;PD'!$A$15),MATCH(INDIRECT(T3315),'PC&amp;PD'!$A$1:$AP$1,0)),"")</f>
        <v/>
      </c>
      <c r="Z3315" s="155"/>
      <c r="AA3315" s="13" t="str">
        <f t="shared" ref="AA3315:AA3378" si="1531">IFERROR(IF(G3315="","",IF(G3315="No Attribute (Conventional)","",G3315)),"")</f>
        <v/>
      </c>
      <c r="AB3315" s="155"/>
      <c r="AC3315" s="13" t="str">
        <f t="shared" ca="1" si="1507"/>
        <v>$AB</v>
      </c>
      <c r="AD3315" s="13" t="str" cm="1">
        <f t="array" aca="1" ref="AD3315" ca="1">IFERROR(IF((LEFT(INDIRECT("$F"&amp;$S3315),4))="GOTS",IF($G3315="Organic","GOTS_Organic_raw",(IF($G3315="Responsible","GOTS_Responsible",(IF($G3315="No Attribute (Conventional)","GOTS_conventional",(IF($G3315="Recycled Pre/Post-Consumer","GOTS_pre_post",(IF($G3315="In-Conversion","GOTS_in_conversion",(IF($G3315="Sustainably Sourced","Sustainably_sourced",""))))))))))),IF($G3315="Organic","Organic",(IF($G3315="Responsible","Responsible",(IF($G3315="No Attribute (Conventional)","No_Attribute_Conventional",(IF($G3315="Recycled Pre/Post-Consumer","Recycled_Pre_Post_Consumer",(IF($G3315="In-Conversion","In_Conversion",(IF($G3315="Recycled Pre-Consumer","Recycled_Pre_Consumer",(IF($G3315="Recycled Post-Consumer","Recycled_Post_Consumer",(IF($G3315="Sustainably Sourced","Sustainably_sourced","")))))))))))))))),"")</f>
        <v/>
      </c>
      <c r="AE3315" s="13" t="e" cm="1">
        <f t="array" aca="1" ref="AE3315" ca="1">IF(INDIRECT("$F"&amp;$S3315)="","",IF(LEFT(INDIRECT("$F"&amp;$S3315),3)="GRS","GRS_RCS_RM",IF((LEFT(INDIRECT("$F"&amp;$S3315),3))="RCS","GRS_RCS_RM",IF(INDIRECT("$F"&amp;$S3315)="OCS (No Label)","OCS_Conversion_RM",IF(LEFT(INDIRECT("$F"&amp;$S3315),3)="OCS","OCS_RM",IF(RIGHT(INDIRECT("$F"&amp;$S3315),10)="conversion","GOTS_RM_conversion",IF((LEFT(INDIRECT("$F"&amp;$S3315),4))="GOTS","GOTS_RM","Responsible_RM")))))))</f>
        <v>#REF!</v>
      </c>
      <c r="AF3315" s="13" t="str" cm="1">
        <f t="array" aca="1" ref="AF3315" ca="1">IF($S3315="","",INDIRECT("$Z"&amp;$S3315))</f>
        <v/>
      </c>
      <c r="AG3315" s="155"/>
      <c r="AH3315" s="13" t="str" cm="1">
        <f t="array" aca="1" ref="AH3315" ca="1">IFERROR(INDIRECT("$ag"&amp;S3315),"")</f>
        <v/>
      </c>
      <c r="AI3315" s="13" t="e" cm="1">
        <f t="array" aca="1" ref="AI3315" ca="1">INDIRECT("O"&amp;S3314)</f>
        <v>#REF!</v>
      </c>
      <c r="AJ3315" s="13" t="str">
        <f>IF($I3315="","",INDEX('Raw Material'!$A$1:$J$75,MATCH(I3315,'Raw Material'!$A$1:$A$75,0),(MATCH(G3315,'Raw Material'!$A$1:$J$1,0))))</f>
        <v/>
      </c>
      <c r="AK3315" s="13" t="str">
        <f t="shared" ref="AK3315:AK3378" si="1532">$U$17&amp;"RM"</f>
        <v>YANLIŞRM</v>
      </c>
      <c r="AL3315" s="153" t="str">
        <f t="shared" ref="AL3315:AL3378" si="1533">IF($G3315="Organic","Organic",IF($G3315="No Attribute (Conventional)","No_Attribute_Conventional",IF($G3315="Recycled pre-consumer","Recycled_pre_consumer",IF($G3315="Recycled post-consumer","Recycled_post_consumer",IF($G3315="Responsible","Responsible",IF($G3315="Sustainably sourced","Sustainable_sourced",IF($G3315="ın-conversion","In_conversion","")))))))</f>
        <v/>
      </c>
    </row>
    <row r="3316" spans="1:38" ht="16.5" customHeight="1">
      <c r="A3316" s="162"/>
      <c r="B3316" s="168"/>
      <c r="C3316" s="169"/>
      <c r="D3316" s="156"/>
      <c r="E3316" s="156"/>
      <c r="F3316" s="175"/>
      <c r="G3316" s="181"/>
      <c r="H3316" s="182"/>
      <c r="I3316" s="182"/>
      <c r="J3316" s="182"/>
      <c r="K3316" s="32"/>
      <c r="L3316" s="179"/>
      <c r="M3316" s="179"/>
      <c r="N3316" s="81"/>
      <c r="O3316" s="185"/>
      <c r="P3316" s="103"/>
      <c r="Q3316" s="84" t="str">
        <f t="shared" si="1505"/>
        <v/>
      </c>
      <c r="R3316" s="159"/>
      <c r="S3316" s="28" t="str" cm="1">
        <f t="array" aca="1" ref="S3316" ca="1">IF(INDIRECT("A"&amp;114+$U3316)&lt;&gt;"",114+$U3316,"")</f>
        <v/>
      </c>
      <c r="T3316" s="28" t="str">
        <f t="shared" ca="1" si="1506"/>
        <v>$B</v>
      </c>
      <c r="U3316" s="29">
        <f t="shared" si="1512"/>
        <v>3192</v>
      </c>
      <c r="V3316" s="29">
        <v>266.83333333335401</v>
      </c>
      <c r="W3316" s="29">
        <f t="shared" si="1517"/>
        <v>266</v>
      </c>
      <c r="X3316" s="41" t="str" cm="1">
        <f t="array" aca="1" ref="X3316" ca="1">IFERROR(INDEX('PC&amp;PD'!$A$1:$AP$15,ROW('PC&amp;PD'!$A$15),MATCH(INDIRECT(T3316),'PC&amp;PD'!$A$1:$AP$1,0)),"")</f>
        <v/>
      </c>
      <c r="Z3316" s="155"/>
      <c r="AA3316" s="13" t="str">
        <f t="shared" si="1531"/>
        <v/>
      </c>
      <c r="AB3316" s="155"/>
      <c r="AC3316" s="13" t="str">
        <f t="shared" ca="1" si="1507"/>
        <v>$AB</v>
      </c>
      <c r="AD3316" s="13" t="str" cm="1">
        <f t="array" aca="1" ref="AD3316" ca="1">IFERROR(IF((LEFT(INDIRECT("$F"&amp;$S3316),4))="GOTS",IF($G3316="Organic","GOTS_Organic_raw",(IF($G3316="Responsible","GOTS_Responsible",(IF($G3316="No Attribute (Conventional)","GOTS_conventional",(IF($G3316="Recycled Pre/Post-Consumer","GOTS_pre_post",(IF($G3316="In-Conversion","GOTS_in_conversion",(IF($G3316="Sustainably Sourced","Sustainably_sourced",""))))))))))),IF($G3316="Organic","Organic",(IF($G3316="Responsible","Responsible",(IF($G3316="No Attribute (Conventional)","No_Attribute_Conventional",(IF($G3316="Recycled Pre/Post-Consumer","Recycled_Pre_Post_Consumer",(IF($G3316="In-Conversion","In_Conversion",(IF($G3316="Recycled Pre-Consumer","Recycled_Pre_Consumer",(IF($G3316="Recycled Post-Consumer","Recycled_Post_Consumer",(IF($G3316="Sustainably Sourced","Sustainably_sourced","")))))))))))))))),"")</f>
        <v/>
      </c>
      <c r="AE3316" s="13" t="e" cm="1">
        <f t="array" aca="1" ref="AE3316" ca="1">IF(INDIRECT("$F"&amp;$S3316)="","",IF(LEFT(INDIRECT("$F"&amp;$S3316),3)="GRS","GRS_RCS_RM",IF((LEFT(INDIRECT("$F"&amp;$S3316),3))="RCS","GRS_RCS_RM",IF(INDIRECT("$F"&amp;$S3316)="OCS (No Label)","OCS_Conversion_RM",IF(LEFT(INDIRECT("$F"&amp;$S3316),3)="OCS","OCS_RM",IF(RIGHT(INDIRECT("$F"&amp;$S3316),10)="conversion","GOTS_RM_conversion",IF((LEFT(INDIRECT("$F"&amp;$S3316),4))="GOTS","GOTS_RM","Responsible_RM")))))))</f>
        <v>#REF!</v>
      </c>
      <c r="AF3316" s="13" t="str" cm="1">
        <f t="array" aca="1" ref="AF3316" ca="1">IF($S3316="","",INDIRECT("$Z"&amp;$S3316))</f>
        <v/>
      </c>
      <c r="AG3316" s="155"/>
      <c r="AH3316" s="13" t="str" cm="1">
        <f t="array" aca="1" ref="AH3316" ca="1">IFERROR(INDIRECT("$ag"&amp;S3316),"")</f>
        <v/>
      </c>
      <c r="AI3316" s="13" t="e" cm="1">
        <f t="array" aca="1" ref="AI3316" ca="1">INDIRECT("O"&amp;S3315)</f>
        <v>#REF!</v>
      </c>
      <c r="AJ3316" s="13" t="str">
        <f>IF($I3316="","",INDEX('Raw Material'!$A$1:$J$75,MATCH(I3316,'Raw Material'!$A$1:$A$75,0),(MATCH(G3316,'Raw Material'!$A$1:$J$1,0))))</f>
        <v/>
      </c>
      <c r="AK3316" s="13" t="str">
        <f t="shared" si="1532"/>
        <v>YANLIŞRM</v>
      </c>
      <c r="AL3316" s="153" t="str">
        <f t="shared" si="1533"/>
        <v/>
      </c>
    </row>
    <row r="3317" spans="1:38" ht="16.5" customHeight="1" thickBot="1">
      <c r="A3317" s="163"/>
      <c r="B3317" s="170"/>
      <c r="C3317" s="171"/>
      <c r="D3317" s="156"/>
      <c r="E3317" s="156"/>
      <c r="F3317" s="176"/>
      <c r="G3317" s="157"/>
      <c r="H3317" s="158"/>
      <c r="I3317" s="158"/>
      <c r="J3317" s="158"/>
      <c r="K3317" s="33"/>
      <c r="L3317" s="180"/>
      <c r="M3317" s="180"/>
      <c r="N3317" s="82"/>
      <c r="O3317" s="186"/>
      <c r="P3317" s="103"/>
      <c r="Q3317" s="84" t="str">
        <f t="shared" ref="Q3317:Q3380" si="1534">IF(OR($G3317="",$I3317="",$K3317="",$AJ3317="–"),"",CONCATENATE($K3317," ",$AA3317," ",$I3317," (",$AJ3317,") + "))</f>
        <v/>
      </c>
      <c r="R3317" s="159"/>
      <c r="S3317" s="28" t="str" cm="1">
        <f t="array" aca="1" ref="S3317" ca="1">IF(INDIRECT("A"&amp;114+$U3317)&lt;&gt;"",114+$U3317,"")</f>
        <v/>
      </c>
      <c r="T3317" s="28" t="str">
        <f t="shared" ref="T3317:T3380" ca="1" si="1535">"$B"&amp;S3317</f>
        <v>$B</v>
      </c>
      <c r="U3317" s="29">
        <f t="shared" si="1512"/>
        <v>3192</v>
      </c>
      <c r="V3317" s="29">
        <v>266.916666666688</v>
      </c>
      <c r="W3317" s="29">
        <f t="shared" si="1517"/>
        <v>266</v>
      </c>
      <c r="X3317" s="41" t="str" cm="1">
        <f t="array" aca="1" ref="X3317" ca="1">IFERROR(INDEX('PC&amp;PD'!$A$1:$AP$15,ROW('PC&amp;PD'!$A$15),MATCH(INDIRECT(T3317),'PC&amp;PD'!$A$1:$AP$1,0)),"")</f>
        <v/>
      </c>
      <c r="Z3317" s="155"/>
      <c r="AA3317" s="13" t="str">
        <f t="shared" si="1531"/>
        <v/>
      </c>
      <c r="AB3317" s="155"/>
      <c r="AC3317" s="13" t="str">
        <f t="shared" ref="AC3317:AC3380" ca="1" si="1536">"$AB"&amp;S3317</f>
        <v>$AB</v>
      </c>
      <c r="AD3317" s="13" t="str" cm="1">
        <f t="array" aca="1" ref="AD3317" ca="1">IFERROR(IF((LEFT(INDIRECT("$F"&amp;$S3317),4))="GOTS",IF($G3317="Organic","GOTS_Organic_raw",(IF($G3317="Responsible","GOTS_Responsible",(IF($G3317="No Attribute (Conventional)","GOTS_conventional",(IF($G3317="Recycled Pre/Post-Consumer","GOTS_pre_post",(IF($G3317="In-Conversion","GOTS_in_conversion",(IF($G3317="Sustainably Sourced","Sustainably_sourced",""))))))))))),IF($G3317="Organic","Organic",(IF($G3317="Responsible","Responsible",(IF($G3317="No Attribute (Conventional)","No_Attribute_Conventional",(IF($G3317="Recycled Pre/Post-Consumer","Recycled_Pre_Post_Consumer",(IF($G3317="In-Conversion","In_Conversion",(IF($G3317="Recycled Pre-Consumer","Recycled_Pre_Consumer",(IF($G3317="Recycled Post-Consumer","Recycled_Post_Consumer",(IF($G3317="Sustainably Sourced","Sustainably_sourced","")))))))))))))))),"")</f>
        <v/>
      </c>
      <c r="AE3317" s="13" t="e" cm="1">
        <f t="array" aca="1" ref="AE3317" ca="1">IF(INDIRECT("$F"&amp;$S3317)="","",IF(LEFT(INDIRECT("$F"&amp;$S3317),3)="GRS","GRS_RCS_RM",IF((LEFT(INDIRECT("$F"&amp;$S3317),3))="RCS","GRS_RCS_RM",IF(INDIRECT("$F"&amp;$S3317)="OCS (No Label)","OCS_Conversion_RM",IF(LEFT(INDIRECT("$F"&amp;$S3317),3)="OCS","OCS_RM",IF(RIGHT(INDIRECT("$F"&amp;$S3317),10)="conversion","GOTS_RM_conversion",IF((LEFT(INDIRECT("$F"&amp;$S3317),4))="GOTS","GOTS_RM","Responsible_RM")))))))</f>
        <v>#REF!</v>
      </c>
      <c r="AF3317" s="13" t="str" cm="1">
        <f t="array" aca="1" ref="AF3317" ca="1">IF($S3317="","",INDIRECT("$Z"&amp;$S3317))</f>
        <v/>
      </c>
      <c r="AG3317" s="155"/>
      <c r="AH3317" s="13" t="str" cm="1">
        <f t="array" aca="1" ref="AH3317" ca="1">IFERROR(INDIRECT("$ag"&amp;S3317),"")</f>
        <v/>
      </c>
      <c r="AI3317" s="13" t="e" cm="1">
        <f t="array" aca="1" ref="AI3317" ca="1">INDIRECT("O"&amp;S3316)</f>
        <v>#REF!</v>
      </c>
      <c r="AJ3317" s="13" t="str">
        <f>IF($I3317="","",INDEX('Raw Material'!$A$1:$J$75,MATCH(I3317,'Raw Material'!$A$1:$A$75,0),(MATCH(G3317,'Raw Material'!$A$1:$J$1,0))))</f>
        <v/>
      </c>
      <c r="AK3317" s="13" t="str">
        <f t="shared" si="1532"/>
        <v>YANLIŞRM</v>
      </c>
      <c r="AL3317" s="153" t="str">
        <f t="shared" si="1533"/>
        <v/>
      </c>
    </row>
    <row r="3318" spans="1:38" ht="16.5" customHeight="1">
      <c r="A3318" s="160" t="str">
        <f>IF(B3318="","",COUNTA($B$114:$B3318))</f>
        <v/>
      </c>
      <c r="B3318" s="164"/>
      <c r="C3318" s="165"/>
      <c r="D3318" s="183"/>
      <c r="E3318" s="183"/>
      <c r="F3318" s="172"/>
      <c r="G3318" s="212"/>
      <c r="H3318" s="206"/>
      <c r="I3318" s="206"/>
      <c r="J3318" s="206"/>
      <c r="K3318" s="31"/>
      <c r="L3318" s="177" t="str">
        <f t="shared" ref="L3318" si="1537">IF(R3318="","",LEFT(R3318,LEN(R3318)-2))</f>
        <v/>
      </c>
      <c r="M3318" s="177"/>
      <c r="N3318" s="80"/>
      <c r="O3318" s="184"/>
      <c r="P3318" s="103"/>
      <c r="Q3318" s="84" t="str">
        <f t="shared" si="1534"/>
        <v/>
      </c>
      <c r="R3318" s="159" t="str">
        <f t="shared" ref="R3318" si="1538">CONCATENATE($Q3318,Q3319,Q3320,Q3321,Q3322,Q3323,$Q3324,$Q3325,$Q3326,$Q3327,Q3328,Q3329)</f>
        <v/>
      </c>
      <c r="S3318" s="28" t="str" cm="1">
        <f t="array" aca="1" ref="S3318" ca="1">IF(INDIRECT("A"&amp;114+$U3318)&lt;&gt;"",114+$U3318,"")</f>
        <v/>
      </c>
      <c r="T3318" s="28" t="str">
        <f t="shared" ca="1" si="1535"/>
        <v>$B</v>
      </c>
      <c r="U3318" s="29">
        <f t="shared" si="1512"/>
        <v>3204</v>
      </c>
      <c r="V3318" s="29">
        <v>267.00000000002098</v>
      </c>
      <c r="W3318" s="29">
        <f t="shared" si="1517"/>
        <v>267</v>
      </c>
      <c r="X3318" s="41" t="str" cm="1">
        <f t="array" aca="1" ref="X3318" ca="1">IFERROR(INDEX('PC&amp;PD'!$A$1:$AP$15,ROW('PC&amp;PD'!$A$15),MATCH(INDIRECT(T3318),'PC&amp;PD'!$A$1:$AP$1,0)),"")</f>
        <v/>
      </c>
      <c r="Z3318" s="155" t="str">
        <f t="shared" ref="Z3318" si="1539">IFERROR(IF($F3318="OCS 100","OCS (OCS 100)",IF($F3318="OCS Blended","OCS (OCS Blended)",IF($F3318="OCS (No Label)","OCS (No Label)",IF($F3318="RCS 100","RCS (RCS 100)",IF($F3318="RCS Blended","RCS (RCS Blended)",IF($F3318="GRS","GRS (GRS)",IF($F3318="GRS (No Label)", "GRS (No Label)",IF($F3318="RDS","RDS (RDS)",IF($F3318="RWS","RWS (RWS)",IF($F3318="RAS","RAS (RAS)",IF($F3318="RMS","RMS (RMS)",IF($F3318="GOTS Organic","GOTS (Organic)",IF($F3318="GOTS Made with organic","GOTS (Made with Organic)",IF($F3318="GOTS Organic - in conversion","GOTS (Organic - In Conversion)",IF($F3318="GOTS Made with organic - in conversion","GOTS (Made with Organic - In Conversion)",""))))))))))))))),"")</f>
        <v/>
      </c>
      <c r="AA3318" s="13" t="str">
        <f t="shared" si="1531"/>
        <v/>
      </c>
      <c r="AB3318" s="155" t="str">
        <f t="shared" ref="AB3318" si="1540">IFERROR(IF($F3318="OCS 100", "OCS_100",IF($F3318="OCS Blended", "OCS_Blended",IF($F3318="OCS (No Label)", "OCS_No_Label",IF($F3318="RCS 100", "RCS_100",IF($F3318="RCS Blended","RCS_Blended",IF($F3318="GRS","GRS",IF($F3318="GRS (No Label)", "GRS_No_Label",IF($F3318="RDS","RDS",IF($F3318="RWS","RWS",IF($F3318="RMS","RMS",IF($F3318="GOTS Organic","GOTS_Organic",IF($F3318="GOTS Made with organic","GOTS_Made_with_organic",IF($F3318="GOTS Organic - in conversion","GOTS_Organic_in_Conversion",IF($F3318="GOTS Made with organic - in conversion","GOTS_Made_with_Organic_in_Conversion",IF($F3318="RAS","RAS",""))))))))))))))),"")</f>
        <v/>
      </c>
      <c r="AC3318" s="13" t="str">
        <f t="shared" ca="1" si="1536"/>
        <v>$AB</v>
      </c>
      <c r="AD3318" s="13" t="str" cm="1">
        <f t="array" aca="1" ref="AD3318" ca="1">IFERROR(IF((LEFT(INDIRECT("$F"&amp;$S3318),4))="GOTS",IF($G3318="Organic","GOTS_Organic_raw",(IF($G3318="Responsible","GOTS_Responsible",(IF($G3318="No Attribute (Conventional)","GOTS_conventional",(IF($G3318="Recycled Pre/Post-Consumer","GOTS_pre_post",(IF($G3318="In-Conversion","GOTS_in_conversion",(IF($G3318="Sustainably Sourced","Sustainably_sourced",""))))))))))),IF($G3318="Organic","Organic",(IF($G3318="Responsible","Responsible",(IF($G3318="No Attribute (Conventional)","No_Attribute_Conventional",(IF($G3318="Recycled Pre/Post-Consumer","Recycled_Pre_Post_Consumer",(IF($G3318="In-Conversion","In_Conversion",(IF($G3318="Recycled Pre-Consumer","Recycled_Pre_Consumer",(IF($G3318="Recycled Post-Consumer","Recycled_Post_Consumer",(IF($G3318="Sustainably Sourced","Sustainably_sourced","")))))))))))))))),"")</f>
        <v/>
      </c>
      <c r="AE3318" s="13" t="e" cm="1">
        <f t="array" aca="1" ref="AE3318" ca="1">IF(INDIRECT("$F"&amp;$S3318)="","",IF(LEFT(INDIRECT("$F"&amp;$S3318),3)="GRS","GRS_RCS_RM",IF((LEFT(INDIRECT("$F"&amp;$S3318),3))="RCS","GRS_RCS_RM",IF(INDIRECT("$F"&amp;$S3318)="OCS (No Label)","OCS_Conversion_RM",IF(LEFT(INDIRECT("$F"&amp;$S3318),3)="OCS","OCS_RM",IF(RIGHT(INDIRECT("$F"&amp;$S3318),10)="conversion","GOTS_RM_conversion",IF((LEFT(INDIRECT("$F"&amp;$S3318),4))="GOTS","GOTS_RM","Responsible_RM")))))))</f>
        <v>#REF!</v>
      </c>
      <c r="AF3318" s="13" t="str" cm="1">
        <f t="array" aca="1" ref="AF3318" ca="1">IF($S3318="","",INDIRECT("$Z"&amp;$S3318))</f>
        <v/>
      </c>
      <c r="AG3318" s="155" t="str">
        <f t="shared" si="1522"/>
        <v/>
      </c>
      <c r="AH3318" s="13" t="str" cm="1">
        <f t="array" aca="1" ref="AH3318" ca="1">IFERROR(INDIRECT("$ag"&amp;S3318),"")</f>
        <v/>
      </c>
      <c r="AI3318" s="13" t="e" cm="1">
        <f t="array" aca="1" ref="AI3318" ca="1">INDIRECT("O"&amp;S3317)</f>
        <v>#REF!</v>
      </c>
      <c r="AJ3318" s="13" t="str">
        <f>IF($I3318="","",INDEX('Raw Material'!$A$1:$J$75,MATCH(I3318,'Raw Material'!$A$1:$A$75,0),(MATCH(G3318,'Raw Material'!$A$1:$J$1,0))))</f>
        <v/>
      </c>
      <c r="AK3318" s="13" t="str">
        <f t="shared" si="1532"/>
        <v>YANLIŞRM</v>
      </c>
      <c r="AL3318" s="153" t="str">
        <f t="shared" si="1533"/>
        <v/>
      </c>
    </row>
    <row r="3319" spans="1:38" ht="16.5" customHeight="1">
      <c r="A3319" s="161"/>
      <c r="B3319" s="166"/>
      <c r="C3319" s="167"/>
      <c r="D3319" s="156"/>
      <c r="E3319" s="156"/>
      <c r="F3319" s="173"/>
      <c r="G3319" s="181"/>
      <c r="H3319" s="182"/>
      <c r="I3319" s="182"/>
      <c r="J3319" s="182"/>
      <c r="K3319" s="32"/>
      <c r="L3319" s="178"/>
      <c r="M3319" s="178"/>
      <c r="N3319" s="81"/>
      <c r="O3319" s="185"/>
      <c r="P3319" s="103"/>
      <c r="Q3319" s="84" t="str">
        <f t="shared" si="1534"/>
        <v/>
      </c>
      <c r="R3319" s="159"/>
      <c r="S3319" s="28" t="str" cm="1">
        <f t="array" aca="1" ref="S3319" ca="1">IF(INDIRECT("A"&amp;114+$U3319)&lt;&gt;"",114+$U3319,"")</f>
        <v/>
      </c>
      <c r="T3319" s="28" t="str">
        <f t="shared" ca="1" si="1535"/>
        <v>$B</v>
      </c>
      <c r="U3319" s="29">
        <f t="shared" si="1512"/>
        <v>3204</v>
      </c>
      <c r="V3319" s="29">
        <v>267.08333333335401</v>
      </c>
      <c r="W3319" s="29">
        <f t="shared" si="1517"/>
        <v>267</v>
      </c>
      <c r="X3319" s="41" t="str" cm="1">
        <f t="array" aca="1" ref="X3319" ca="1">IFERROR(INDEX('PC&amp;PD'!$A$1:$AP$15,ROW('PC&amp;PD'!$A$15),MATCH(INDIRECT(T3319),'PC&amp;PD'!$A$1:$AP$1,0)),"")</f>
        <v/>
      </c>
      <c r="Z3319" s="155"/>
      <c r="AA3319" s="13" t="str">
        <f t="shared" si="1531"/>
        <v/>
      </c>
      <c r="AB3319" s="155"/>
      <c r="AC3319" s="13" t="str">
        <f t="shared" ca="1" si="1536"/>
        <v>$AB</v>
      </c>
      <c r="AD3319" s="13" t="str" cm="1">
        <f t="array" aca="1" ref="AD3319" ca="1">IFERROR(IF((LEFT(INDIRECT("$F"&amp;$S3319),4))="GOTS",IF($G3319="Organic","GOTS_Organic_raw",(IF($G3319="Responsible","GOTS_Responsible",(IF($G3319="No Attribute (Conventional)","GOTS_conventional",(IF($G3319="Recycled Pre/Post-Consumer","GOTS_pre_post",(IF($G3319="In-Conversion","GOTS_in_conversion",(IF($G3319="Sustainably Sourced","Sustainably_sourced",""))))))))))),IF($G3319="Organic","Organic",(IF($G3319="Responsible","Responsible",(IF($G3319="No Attribute (Conventional)","No_Attribute_Conventional",(IF($G3319="Recycled Pre/Post-Consumer","Recycled_Pre_Post_Consumer",(IF($G3319="In-Conversion","In_Conversion",(IF($G3319="Recycled Pre-Consumer","Recycled_Pre_Consumer",(IF($G3319="Recycled Post-Consumer","Recycled_Post_Consumer",(IF($G3319="Sustainably Sourced","Sustainably_sourced","")))))))))))))))),"")</f>
        <v/>
      </c>
      <c r="AE3319" s="13" t="e" cm="1">
        <f t="array" aca="1" ref="AE3319" ca="1">IF(INDIRECT("$F"&amp;$S3319)="","",IF(LEFT(INDIRECT("$F"&amp;$S3319),3)="GRS","GRS_RCS_RM",IF((LEFT(INDIRECT("$F"&amp;$S3319),3))="RCS","GRS_RCS_RM",IF(INDIRECT("$F"&amp;$S3319)="OCS (No Label)","OCS_Conversion_RM",IF(LEFT(INDIRECT("$F"&amp;$S3319),3)="OCS","OCS_RM",IF(RIGHT(INDIRECT("$F"&amp;$S3319),10)="conversion","GOTS_RM_conversion",IF((LEFT(INDIRECT("$F"&amp;$S3319),4))="GOTS","GOTS_RM","Responsible_RM")))))))</f>
        <v>#REF!</v>
      </c>
      <c r="AF3319" s="13" t="str" cm="1">
        <f t="array" aca="1" ref="AF3319" ca="1">IF($S3319="","",INDIRECT("$Z"&amp;$S3319))</f>
        <v/>
      </c>
      <c r="AG3319" s="155"/>
      <c r="AH3319" s="13" t="str" cm="1">
        <f t="array" aca="1" ref="AH3319" ca="1">IFERROR(INDIRECT("$ag"&amp;S3319),"")</f>
        <v/>
      </c>
      <c r="AI3319" s="13" t="e" cm="1">
        <f t="array" aca="1" ref="AI3319" ca="1">INDIRECT("O"&amp;S3318)</f>
        <v>#REF!</v>
      </c>
      <c r="AJ3319" s="13" t="str">
        <f>IF($I3319="","",INDEX('Raw Material'!$A$1:$J$75,MATCH(I3319,'Raw Material'!$A$1:$A$75,0),(MATCH(G3319,'Raw Material'!$A$1:$J$1,0))))</f>
        <v/>
      </c>
      <c r="AK3319" s="13" t="str">
        <f t="shared" si="1532"/>
        <v>YANLIŞRM</v>
      </c>
      <c r="AL3319" s="153" t="str">
        <f t="shared" si="1533"/>
        <v/>
      </c>
    </row>
    <row r="3320" spans="1:38" ht="16.5" customHeight="1">
      <c r="A3320" s="161"/>
      <c r="B3320" s="166"/>
      <c r="C3320" s="167"/>
      <c r="D3320" s="156"/>
      <c r="E3320" s="156"/>
      <c r="F3320" s="173"/>
      <c r="G3320" s="181"/>
      <c r="H3320" s="182"/>
      <c r="I3320" s="182"/>
      <c r="J3320" s="182"/>
      <c r="K3320" s="32"/>
      <c r="L3320" s="178"/>
      <c r="M3320" s="178"/>
      <c r="N3320" s="81"/>
      <c r="O3320" s="185"/>
      <c r="P3320" s="103"/>
      <c r="Q3320" s="84" t="str">
        <f t="shared" si="1534"/>
        <v/>
      </c>
      <c r="R3320" s="159"/>
      <c r="S3320" s="28" t="str" cm="1">
        <f t="array" aca="1" ref="S3320" ca="1">IF(INDIRECT("A"&amp;114+$U3320)&lt;&gt;"",114+$U3320,"")</f>
        <v/>
      </c>
      <c r="T3320" s="28" t="str">
        <f t="shared" ca="1" si="1535"/>
        <v>$B</v>
      </c>
      <c r="U3320" s="29">
        <f t="shared" si="1512"/>
        <v>3204</v>
      </c>
      <c r="V3320" s="29">
        <v>267.166666666688</v>
      </c>
      <c r="W3320" s="29">
        <f t="shared" si="1517"/>
        <v>267</v>
      </c>
      <c r="X3320" s="41" t="str" cm="1">
        <f t="array" aca="1" ref="X3320" ca="1">IFERROR(INDEX('PC&amp;PD'!$A$1:$AP$15,ROW('PC&amp;PD'!$A$15),MATCH(INDIRECT(T3320),'PC&amp;PD'!$A$1:$AP$1,0)),"")</f>
        <v/>
      </c>
      <c r="Z3320" s="155"/>
      <c r="AA3320" s="13" t="str">
        <f t="shared" si="1531"/>
        <v/>
      </c>
      <c r="AB3320" s="155"/>
      <c r="AC3320" s="13" t="str">
        <f t="shared" ca="1" si="1536"/>
        <v>$AB</v>
      </c>
      <c r="AD3320" s="13" t="str" cm="1">
        <f t="array" aca="1" ref="AD3320" ca="1">IFERROR(IF((LEFT(INDIRECT("$F"&amp;$S3320),4))="GOTS",IF($G3320="Organic","GOTS_Organic_raw",(IF($G3320="Responsible","GOTS_Responsible",(IF($G3320="No Attribute (Conventional)","GOTS_conventional",(IF($G3320="Recycled Pre/Post-Consumer","GOTS_pre_post",(IF($G3320="In-Conversion","GOTS_in_conversion",(IF($G3320="Sustainably Sourced","Sustainably_sourced",""))))))))))),IF($G3320="Organic","Organic",(IF($G3320="Responsible","Responsible",(IF($G3320="No Attribute (Conventional)","No_Attribute_Conventional",(IF($G3320="Recycled Pre/Post-Consumer","Recycled_Pre_Post_Consumer",(IF($G3320="In-Conversion","In_Conversion",(IF($G3320="Recycled Pre-Consumer","Recycled_Pre_Consumer",(IF($G3320="Recycled Post-Consumer","Recycled_Post_Consumer",(IF($G3320="Sustainably Sourced","Sustainably_sourced","")))))))))))))))),"")</f>
        <v/>
      </c>
      <c r="AE3320" s="13" t="e" cm="1">
        <f t="array" aca="1" ref="AE3320" ca="1">IF(INDIRECT("$F"&amp;$S3320)="","",IF(LEFT(INDIRECT("$F"&amp;$S3320),3)="GRS","GRS_RCS_RM",IF((LEFT(INDIRECT("$F"&amp;$S3320),3))="RCS","GRS_RCS_RM",IF(INDIRECT("$F"&amp;$S3320)="OCS (No Label)","OCS_Conversion_RM",IF(LEFT(INDIRECT("$F"&amp;$S3320),3)="OCS","OCS_RM",IF(RIGHT(INDIRECT("$F"&amp;$S3320),10)="conversion","GOTS_RM_conversion",IF((LEFT(INDIRECT("$F"&amp;$S3320),4))="GOTS","GOTS_RM","Responsible_RM")))))))</f>
        <v>#REF!</v>
      </c>
      <c r="AF3320" s="13" t="str" cm="1">
        <f t="array" aca="1" ref="AF3320" ca="1">IF($S3320="","",INDIRECT("$Z"&amp;$S3320))</f>
        <v/>
      </c>
      <c r="AG3320" s="155"/>
      <c r="AH3320" s="13" t="str" cm="1">
        <f t="array" aca="1" ref="AH3320" ca="1">IFERROR(INDIRECT("$ag"&amp;S3320),"")</f>
        <v/>
      </c>
      <c r="AI3320" s="13" t="e" cm="1">
        <f t="array" aca="1" ref="AI3320" ca="1">INDIRECT("O"&amp;S3319)</f>
        <v>#REF!</v>
      </c>
      <c r="AJ3320" s="13" t="str">
        <f>IF($I3320="","",INDEX('Raw Material'!$A$1:$J$75,MATCH(I3320,'Raw Material'!$A$1:$A$75,0),(MATCH(G3320,'Raw Material'!$A$1:$J$1,0))))</f>
        <v/>
      </c>
      <c r="AK3320" s="13" t="str">
        <f t="shared" si="1532"/>
        <v>YANLIŞRM</v>
      </c>
      <c r="AL3320" s="153" t="str">
        <f t="shared" si="1533"/>
        <v/>
      </c>
    </row>
    <row r="3321" spans="1:38" ht="16.5" customHeight="1">
      <c r="A3321" s="161"/>
      <c r="B3321" s="166"/>
      <c r="C3321" s="167"/>
      <c r="D3321" s="156"/>
      <c r="E3321" s="156"/>
      <c r="F3321" s="174"/>
      <c r="G3321" s="181"/>
      <c r="H3321" s="182"/>
      <c r="I3321" s="182"/>
      <c r="J3321" s="182"/>
      <c r="K3321" s="32"/>
      <c r="L3321" s="178"/>
      <c r="M3321" s="178"/>
      <c r="N3321" s="81"/>
      <c r="O3321" s="185"/>
      <c r="P3321" s="103"/>
      <c r="Q3321" s="84" t="str">
        <f t="shared" si="1534"/>
        <v/>
      </c>
      <c r="R3321" s="159"/>
      <c r="S3321" s="28" t="str" cm="1">
        <f t="array" aca="1" ref="S3321" ca="1">IF(INDIRECT("A"&amp;114+$U3321)&lt;&gt;"",114+$U3321,"")</f>
        <v/>
      </c>
      <c r="T3321" s="28" t="str">
        <f t="shared" ca="1" si="1535"/>
        <v>$B</v>
      </c>
      <c r="U3321" s="29">
        <f t="shared" si="1512"/>
        <v>3204</v>
      </c>
      <c r="V3321" s="29">
        <v>267.25000000002098</v>
      </c>
      <c r="W3321" s="29">
        <f t="shared" si="1517"/>
        <v>267</v>
      </c>
      <c r="X3321" s="41" t="str" cm="1">
        <f t="array" aca="1" ref="X3321" ca="1">IFERROR(INDEX('PC&amp;PD'!$A$1:$AP$15,ROW('PC&amp;PD'!$A$15),MATCH(INDIRECT(T3321),'PC&amp;PD'!$A$1:$AP$1,0)),"")</f>
        <v/>
      </c>
      <c r="Z3321" s="155"/>
      <c r="AA3321" s="13" t="str">
        <f t="shared" si="1531"/>
        <v/>
      </c>
      <c r="AB3321" s="155"/>
      <c r="AC3321" s="13" t="str">
        <f t="shared" ca="1" si="1536"/>
        <v>$AB</v>
      </c>
      <c r="AD3321" s="13" t="str" cm="1">
        <f t="array" aca="1" ref="AD3321" ca="1">IFERROR(IF((LEFT(INDIRECT("$F"&amp;$S3321),4))="GOTS",IF($G3321="Organic","GOTS_Organic_raw",(IF($G3321="Responsible","GOTS_Responsible",(IF($G3321="No Attribute (Conventional)","GOTS_conventional",(IF($G3321="Recycled Pre/Post-Consumer","GOTS_pre_post",(IF($G3321="In-Conversion","GOTS_in_conversion",(IF($G3321="Sustainably Sourced","Sustainably_sourced",""))))))))))),IF($G3321="Organic","Organic",(IF($G3321="Responsible","Responsible",(IF($G3321="No Attribute (Conventional)","No_Attribute_Conventional",(IF($G3321="Recycled Pre/Post-Consumer","Recycled_Pre_Post_Consumer",(IF($G3321="In-Conversion","In_Conversion",(IF($G3321="Recycled Pre-Consumer","Recycled_Pre_Consumer",(IF($G3321="Recycled Post-Consumer","Recycled_Post_Consumer",(IF($G3321="Sustainably Sourced","Sustainably_sourced","")))))))))))))))),"")</f>
        <v/>
      </c>
      <c r="AE3321" s="13" t="e" cm="1">
        <f t="array" aca="1" ref="AE3321" ca="1">IF(INDIRECT("$F"&amp;$S3321)="","",IF(LEFT(INDIRECT("$F"&amp;$S3321),3)="GRS","GRS_RCS_RM",IF((LEFT(INDIRECT("$F"&amp;$S3321),3))="RCS","GRS_RCS_RM",IF(INDIRECT("$F"&amp;$S3321)="OCS (No Label)","OCS_Conversion_RM",IF(LEFT(INDIRECT("$F"&amp;$S3321),3)="OCS","OCS_RM",IF(RIGHT(INDIRECT("$F"&amp;$S3321),10)="conversion","GOTS_RM_conversion",IF((LEFT(INDIRECT("$F"&amp;$S3321),4))="GOTS","GOTS_RM","Responsible_RM")))))))</f>
        <v>#REF!</v>
      </c>
      <c r="AF3321" s="13" t="str" cm="1">
        <f t="array" aca="1" ref="AF3321" ca="1">IF($S3321="","",INDIRECT("$Z"&amp;$S3321))</f>
        <v/>
      </c>
      <c r="AG3321" s="155"/>
      <c r="AH3321" s="13" t="str" cm="1">
        <f t="array" aca="1" ref="AH3321" ca="1">IFERROR(INDIRECT("$ag"&amp;S3321),"")</f>
        <v/>
      </c>
      <c r="AI3321" s="13" t="e" cm="1">
        <f t="array" aca="1" ref="AI3321" ca="1">INDIRECT("O"&amp;S3320)</f>
        <v>#REF!</v>
      </c>
      <c r="AJ3321" s="13" t="str">
        <f>IF($I3321="","",INDEX('Raw Material'!$A$1:$J$75,MATCH(I3321,'Raw Material'!$A$1:$A$75,0),(MATCH(G3321,'Raw Material'!$A$1:$J$1,0))))</f>
        <v/>
      </c>
      <c r="AK3321" s="13" t="str">
        <f t="shared" si="1532"/>
        <v>YANLIŞRM</v>
      </c>
      <c r="AL3321" s="153" t="str">
        <f t="shared" si="1533"/>
        <v/>
      </c>
    </row>
    <row r="3322" spans="1:38" ht="16.5" customHeight="1">
      <c r="A3322" s="161"/>
      <c r="B3322" s="166"/>
      <c r="C3322" s="167"/>
      <c r="D3322" s="156"/>
      <c r="E3322" s="156"/>
      <c r="F3322" s="174"/>
      <c r="G3322" s="181"/>
      <c r="H3322" s="182"/>
      <c r="I3322" s="182"/>
      <c r="J3322" s="182"/>
      <c r="K3322" s="32"/>
      <c r="L3322" s="178"/>
      <c r="M3322" s="178"/>
      <c r="N3322" s="81"/>
      <c r="O3322" s="185"/>
      <c r="P3322" s="103"/>
      <c r="Q3322" s="84" t="str">
        <f t="shared" si="1534"/>
        <v/>
      </c>
      <c r="R3322" s="159"/>
      <c r="S3322" s="28" t="str" cm="1">
        <f t="array" aca="1" ref="S3322" ca="1">IF(INDIRECT("A"&amp;114+$U3322)&lt;&gt;"",114+$U3322,"")</f>
        <v/>
      </c>
      <c r="T3322" s="28" t="str">
        <f t="shared" ca="1" si="1535"/>
        <v>$B</v>
      </c>
      <c r="U3322" s="29">
        <f t="shared" si="1512"/>
        <v>3204</v>
      </c>
      <c r="V3322" s="29">
        <v>267.33333333335401</v>
      </c>
      <c r="W3322" s="29">
        <f t="shared" si="1517"/>
        <v>267</v>
      </c>
      <c r="X3322" s="41" t="str" cm="1">
        <f t="array" aca="1" ref="X3322" ca="1">IFERROR(INDEX('PC&amp;PD'!$A$1:$AP$15,ROW('PC&amp;PD'!$A$15),MATCH(INDIRECT(T3322),'PC&amp;PD'!$A$1:$AP$1,0)),"")</f>
        <v/>
      </c>
      <c r="Z3322" s="155"/>
      <c r="AA3322" s="13" t="str">
        <f t="shared" si="1531"/>
        <v/>
      </c>
      <c r="AB3322" s="155"/>
      <c r="AC3322" s="13" t="str">
        <f t="shared" ca="1" si="1536"/>
        <v>$AB</v>
      </c>
      <c r="AD3322" s="13" t="str" cm="1">
        <f t="array" aca="1" ref="AD3322" ca="1">IFERROR(IF((LEFT(INDIRECT("$F"&amp;$S3322),4))="GOTS",IF($G3322="Organic","GOTS_Organic_raw",(IF($G3322="Responsible","GOTS_Responsible",(IF($G3322="No Attribute (Conventional)","GOTS_conventional",(IF($G3322="Recycled Pre/Post-Consumer","GOTS_pre_post",(IF($G3322="In-Conversion","GOTS_in_conversion",(IF($G3322="Sustainably Sourced","Sustainably_sourced",""))))))))))),IF($G3322="Organic","Organic",(IF($G3322="Responsible","Responsible",(IF($G3322="No Attribute (Conventional)","No_Attribute_Conventional",(IF($G3322="Recycled Pre/Post-Consumer","Recycled_Pre_Post_Consumer",(IF($G3322="In-Conversion","In_Conversion",(IF($G3322="Recycled Pre-Consumer","Recycled_Pre_Consumer",(IF($G3322="Recycled Post-Consumer","Recycled_Post_Consumer",(IF($G3322="Sustainably Sourced","Sustainably_sourced","")))))))))))))))),"")</f>
        <v/>
      </c>
      <c r="AE3322" s="13" t="e" cm="1">
        <f t="array" aca="1" ref="AE3322" ca="1">IF(INDIRECT("$F"&amp;$S3322)="","",IF(LEFT(INDIRECT("$F"&amp;$S3322),3)="GRS","GRS_RCS_RM",IF((LEFT(INDIRECT("$F"&amp;$S3322),3))="RCS","GRS_RCS_RM",IF(INDIRECT("$F"&amp;$S3322)="OCS (No Label)","OCS_Conversion_RM",IF(LEFT(INDIRECT("$F"&amp;$S3322),3)="OCS","OCS_RM",IF(RIGHT(INDIRECT("$F"&amp;$S3322),10)="conversion","GOTS_RM_conversion",IF((LEFT(INDIRECT("$F"&amp;$S3322),4))="GOTS","GOTS_RM","Responsible_RM")))))))</f>
        <v>#REF!</v>
      </c>
      <c r="AF3322" s="13" t="str" cm="1">
        <f t="array" aca="1" ref="AF3322" ca="1">IF($S3322="","",INDIRECT("$Z"&amp;$S3322))</f>
        <v/>
      </c>
      <c r="AG3322" s="155"/>
      <c r="AH3322" s="13" t="str" cm="1">
        <f t="array" aca="1" ref="AH3322" ca="1">IFERROR(INDIRECT("$ag"&amp;S3322),"")</f>
        <v/>
      </c>
      <c r="AI3322" s="13" t="e" cm="1">
        <f t="array" aca="1" ref="AI3322" ca="1">INDIRECT("O"&amp;S3321)</f>
        <v>#REF!</v>
      </c>
      <c r="AJ3322" s="13" t="str">
        <f>IF($I3322="","",INDEX('Raw Material'!$A$1:$J$75,MATCH(I3322,'Raw Material'!$A$1:$A$75,0),(MATCH(G3322,'Raw Material'!$A$1:$J$1,0))))</f>
        <v/>
      </c>
      <c r="AK3322" s="13" t="str">
        <f t="shared" si="1532"/>
        <v>YANLIŞRM</v>
      </c>
      <c r="AL3322" s="153" t="str">
        <f t="shared" si="1533"/>
        <v/>
      </c>
    </row>
    <row r="3323" spans="1:38" ht="16.5" customHeight="1">
      <c r="A3323" s="161"/>
      <c r="B3323" s="166"/>
      <c r="C3323" s="167"/>
      <c r="D3323" s="156"/>
      <c r="E3323" s="156"/>
      <c r="F3323" s="174"/>
      <c r="G3323" s="181"/>
      <c r="H3323" s="182"/>
      <c r="I3323" s="182"/>
      <c r="J3323" s="182"/>
      <c r="K3323" s="32"/>
      <c r="L3323" s="178"/>
      <c r="M3323" s="178"/>
      <c r="N3323" s="81"/>
      <c r="O3323" s="185"/>
      <c r="P3323" s="103"/>
      <c r="Q3323" s="84" t="str">
        <f t="shared" si="1534"/>
        <v/>
      </c>
      <c r="R3323" s="159"/>
      <c r="S3323" s="28" t="str" cm="1">
        <f t="array" aca="1" ref="S3323" ca="1">IF(INDIRECT("A"&amp;114+$U3323)&lt;&gt;"",114+$U3323,"")</f>
        <v/>
      </c>
      <c r="T3323" s="28" t="str">
        <f t="shared" ca="1" si="1535"/>
        <v>$B</v>
      </c>
      <c r="U3323" s="29">
        <f t="shared" si="1512"/>
        <v>3204</v>
      </c>
      <c r="V3323" s="29">
        <v>267.416666666688</v>
      </c>
      <c r="W3323" s="29">
        <f t="shared" si="1517"/>
        <v>267</v>
      </c>
      <c r="X3323" s="41" t="str" cm="1">
        <f t="array" aca="1" ref="X3323" ca="1">IFERROR(INDEX('PC&amp;PD'!$A$1:$AP$15,ROW('PC&amp;PD'!$A$15),MATCH(INDIRECT(T3323),'PC&amp;PD'!$A$1:$AP$1,0)),"")</f>
        <v/>
      </c>
      <c r="Z3323" s="155"/>
      <c r="AA3323" s="13" t="str">
        <f t="shared" si="1531"/>
        <v/>
      </c>
      <c r="AB3323" s="155"/>
      <c r="AC3323" s="13" t="str">
        <f t="shared" ca="1" si="1536"/>
        <v>$AB</v>
      </c>
      <c r="AD3323" s="13" t="str" cm="1">
        <f t="array" aca="1" ref="AD3323" ca="1">IFERROR(IF((LEFT(INDIRECT("$F"&amp;$S3323),4))="GOTS",IF($G3323="Organic","GOTS_Organic_raw",(IF($G3323="Responsible","GOTS_Responsible",(IF($G3323="No Attribute (Conventional)","GOTS_conventional",(IF($G3323="Recycled Pre/Post-Consumer","GOTS_pre_post",(IF($G3323="In-Conversion","GOTS_in_conversion",(IF($G3323="Sustainably Sourced","Sustainably_sourced",""))))))))))),IF($G3323="Organic","Organic",(IF($G3323="Responsible","Responsible",(IF($G3323="No Attribute (Conventional)","No_Attribute_Conventional",(IF($G3323="Recycled Pre/Post-Consumer","Recycled_Pre_Post_Consumer",(IF($G3323="In-Conversion","In_Conversion",(IF($G3323="Recycled Pre-Consumer","Recycled_Pre_Consumer",(IF($G3323="Recycled Post-Consumer","Recycled_Post_Consumer",(IF($G3323="Sustainably Sourced","Sustainably_sourced","")))))))))))))))),"")</f>
        <v/>
      </c>
      <c r="AE3323" s="13" t="e" cm="1">
        <f t="array" aca="1" ref="AE3323" ca="1">IF(INDIRECT("$F"&amp;$S3323)="","",IF(LEFT(INDIRECT("$F"&amp;$S3323),3)="GRS","GRS_RCS_RM",IF((LEFT(INDIRECT("$F"&amp;$S3323),3))="RCS","GRS_RCS_RM",IF(INDIRECT("$F"&amp;$S3323)="OCS (No Label)","OCS_Conversion_RM",IF(LEFT(INDIRECT("$F"&amp;$S3323),3)="OCS","OCS_RM",IF(RIGHT(INDIRECT("$F"&amp;$S3323),10)="conversion","GOTS_RM_conversion",IF((LEFT(INDIRECT("$F"&amp;$S3323),4))="GOTS","GOTS_RM","Responsible_RM")))))))</f>
        <v>#REF!</v>
      </c>
      <c r="AF3323" s="13" t="str" cm="1">
        <f t="array" aca="1" ref="AF3323" ca="1">IF($S3323="","",INDIRECT("$Z"&amp;$S3323))</f>
        <v/>
      </c>
      <c r="AG3323" s="155"/>
      <c r="AH3323" s="13" t="str" cm="1">
        <f t="array" aca="1" ref="AH3323" ca="1">IFERROR(INDIRECT("$ag"&amp;S3323),"")</f>
        <v/>
      </c>
      <c r="AI3323" s="13" t="e" cm="1">
        <f t="array" aca="1" ref="AI3323" ca="1">INDIRECT("O"&amp;S3322)</f>
        <v>#REF!</v>
      </c>
      <c r="AJ3323" s="13" t="str">
        <f>IF($I3323="","",INDEX('Raw Material'!$A$1:$J$75,MATCH(I3323,'Raw Material'!$A$1:$A$75,0),(MATCH(G3323,'Raw Material'!$A$1:$J$1,0))))</f>
        <v/>
      </c>
      <c r="AK3323" s="13" t="str">
        <f t="shared" si="1532"/>
        <v>YANLIŞRM</v>
      </c>
      <c r="AL3323" s="153" t="str">
        <f t="shared" si="1533"/>
        <v/>
      </c>
    </row>
    <row r="3324" spans="1:38" ht="16.5" customHeight="1">
      <c r="A3324" s="162"/>
      <c r="B3324" s="168"/>
      <c r="C3324" s="169"/>
      <c r="D3324" s="156"/>
      <c r="E3324" s="156"/>
      <c r="F3324" s="175"/>
      <c r="G3324" s="181"/>
      <c r="H3324" s="182"/>
      <c r="I3324" s="182"/>
      <c r="J3324" s="182"/>
      <c r="K3324" s="32"/>
      <c r="L3324" s="179"/>
      <c r="M3324" s="179"/>
      <c r="N3324" s="81"/>
      <c r="O3324" s="185"/>
      <c r="P3324" s="103"/>
      <c r="Q3324" s="84" t="str">
        <f t="shared" si="1534"/>
        <v/>
      </c>
      <c r="R3324" s="159"/>
      <c r="S3324" s="28" t="str" cm="1">
        <f t="array" aca="1" ref="S3324" ca="1">IF(INDIRECT("A"&amp;114+$U3324)&lt;&gt;"",114+$U3324,"")</f>
        <v/>
      </c>
      <c r="T3324" s="28" t="str">
        <f t="shared" ca="1" si="1535"/>
        <v>$B</v>
      </c>
      <c r="U3324" s="29">
        <f t="shared" si="1512"/>
        <v>3204</v>
      </c>
      <c r="V3324" s="29">
        <v>267.50000000002098</v>
      </c>
      <c r="W3324" s="29">
        <f t="shared" si="1517"/>
        <v>267</v>
      </c>
      <c r="X3324" s="41" t="str" cm="1">
        <f t="array" aca="1" ref="X3324" ca="1">IFERROR(INDEX('PC&amp;PD'!$A$1:$AP$15,ROW('PC&amp;PD'!$A$15),MATCH(INDIRECT(T3324),'PC&amp;PD'!$A$1:$AP$1,0)),"")</f>
        <v/>
      </c>
      <c r="Z3324" s="155"/>
      <c r="AA3324" s="13" t="str">
        <f t="shared" si="1531"/>
        <v/>
      </c>
      <c r="AB3324" s="155"/>
      <c r="AC3324" s="13" t="str">
        <f t="shared" ca="1" si="1536"/>
        <v>$AB</v>
      </c>
      <c r="AD3324" s="13" t="str" cm="1">
        <f t="array" aca="1" ref="AD3324" ca="1">IFERROR(IF((LEFT(INDIRECT("$F"&amp;$S3324),4))="GOTS",IF($G3324="Organic","GOTS_Organic_raw",(IF($G3324="Responsible","GOTS_Responsible",(IF($G3324="No Attribute (Conventional)","GOTS_conventional",(IF($G3324="Recycled Pre/Post-Consumer","GOTS_pre_post",(IF($G3324="In-Conversion","GOTS_in_conversion",(IF($G3324="Sustainably Sourced","Sustainably_sourced",""))))))))))),IF($G3324="Organic","Organic",(IF($G3324="Responsible","Responsible",(IF($G3324="No Attribute (Conventional)","No_Attribute_Conventional",(IF($G3324="Recycled Pre/Post-Consumer","Recycled_Pre_Post_Consumer",(IF($G3324="In-Conversion","In_Conversion",(IF($G3324="Recycled Pre-Consumer","Recycled_Pre_Consumer",(IF($G3324="Recycled Post-Consumer","Recycled_Post_Consumer",(IF($G3324="Sustainably Sourced","Sustainably_sourced","")))))))))))))))),"")</f>
        <v/>
      </c>
      <c r="AE3324" s="13" t="e" cm="1">
        <f t="array" aca="1" ref="AE3324" ca="1">IF(INDIRECT("$F"&amp;$S3324)="","",IF(LEFT(INDIRECT("$F"&amp;$S3324),3)="GRS","GRS_RCS_RM",IF((LEFT(INDIRECT("$F"&amp;$S3324),3))="RCS","GRS_RCS_RM",IF(INDIRECT("$F"&amp;$S3324)="OCS (No Label)","OCS_Conversion_RM",IF(LEFT(INDIRECT("$F"&amp;$S3324),3)="OCS","OCS_RM",IF(RIGHT(INDIRECT("$F"&amp;$S3324),10)="conversion","GOTS_RM_conversion",IF((LEFT(INDIRECT("$F"&amp;$S3324),4))="GOTS","GOTS_RM","Responsible_RM")))))))</f>
        <v>#REF!</v>
      </c>
      <c r="AF3324" s="13" t="str" cm="1">
        <f t="array" aca="1" ref="AF3324" ca="1">IF($S3324="","",INDIRECT("$Z"&amp;$S3324))</f>
        <v/>
      </c>
      <c r="AG3324" s="155"/>
      <c r="AH3324" s="13" t="str" cm="1">
        <f t="array" aca="1" ref="AH3324" ca="1">IFERROR(INDIRECT("$ag"&amp;S3324),"")</f>
        <v/>
      </c>
      <c r="AI3324" s="13" t="e" cm="1">
        <f t="array" aca="1" ref="AI3324" ca="1">INDIRECT("O"&amp;S3323)</f>
        <v>#REF!</v>
      </c>
      <c r="AJ3324" s="13" t="str">
        <f>IF($I3324="","",INDEX('Raw Material'!$A$1:$J$75,MATCH(I3324,'Raw Material'!$A$1:$A$75,0),(MATCH(G3324,'Raw Material'!$A$1:$J$1,0))))</f>
        <v/>
      </c>
      <c r="AK3324" s="13" t="str">
        <f t="shared" si="1532"/>
        <v>YANLIŞRM</v>
      </c>
      <c r="AL3324" s="153" t="str">
        <f t="shared" si="1533"/>
        <v/>
      </c>
    </row>
    <row r="3325" spans="1:38" ht="16.5" customHeight="1">
      <c r="A3325" s="162"/>
      <c r="B3325" s="168"/>
      <c r="C3325" s="169"/>
      <c r="D3325" s="156"/>
      <c r="E3325" s="156"/>
      <c r="F3325" s="175"/>
      <c r="G3325" s="181"/>
      <c r="H3325" s="182"/>
      <c r="I3325" s="182"/>
      <c r="J3325" s="182"/>
      <c r="K3325" s="32"/>
      <c r="L3325" s="179"/>
      <c r="M3325" s="179"/>
      <c r="N3325" s="81"/>
      <c r="O3325" s="185"/>
      <c r="P3325" s="103"/>
      <c r="Q3325" s="84" t="str">
        <f t="shared" si="1534"/>
        <v/>
      </c>
      <c r="R3325" s="159"/>
      <c r="S3325" s="28" t="str" cm="1">
        <f t="array" aca="1" ref="S3325" ca="1">IF(INDIRECT("A"&amp;114+$U3325)&lt;&gt;"",114+$U3325,"")</f>
        <v/>
      </c>
      <c r="T3325" s="28" t="str">
        <f t="shared" ca="1" si="1535"/>
        <v>$B</v>
      </c>
      <c r="U3325" s="29">
        <f t="shared" si="1512"/>
        <v>3204</v>
      </c>
      <c r="V3325" s="29">
        <v>267.58333333335401</v>
      </c>
      <c r="W3325" s="29">
        <f t="shared" si="1517"/>
        <v>267</v>
      </c>
      <c r="X3325" s="41" t="str" cm="1">
        <f t="array" aca="1" ref="X3325" ca="1">IFERROR(INDEX('PC&amp;PD'!$A$1:$AP$15,ROW('PC&amp;PD'!$A$15),MATCH(INDIRECT(T3325),'PC&amp;PD'!$A$1:$AP$1,0)),"")</f>
        <v/>
      </c>
      <c r="Z3325" s="155"/>
      <c r="AA3325" s="13" t="str">
        <f t="shared" si="1531"/>
        <v/>
      </c>
      <c r="AB3325" s="155"/>
      <c r="AC3325" s="13" t="str">
        <f t="shared" ca="1" si="1536"/>
        <v>$AB</v>
      </c>
      <c r="AD3325" s="13" t="str" cm="1">
        <f t="array" aca="1" ref="AD3325" ca="1">IFERROR(IF((LEFT(INDIRECT("$F"&amp;$S3325),4))="GOTS",IF($G3325="Organic","GOTS_Organic_raw",(IF($G3325="Responsible","GOTS_Responsible",(IF($G3325="No Attribute (Conventional)","GOTS_conventional",(IF($G3325="Recycled Pre/Post-Consumer","GOTS_pre_post",(IF($G3325="In-Conversion","GOTS_in_conversion",(IF($G3325="Sustainably Sourced","Sustainably_sourced",""))))))))))),IF($G3325="Organic","Organic",(IF($G3325="Responsible","Responsible",(IF($G3325="No Attribute (Conventional)","No_Attribute_Conventional",(IF($G3325="Recycled Pre/Post-Consumer","Recycled_Pre_Post_Consumer",(IF($G3325="In-Conversion","In_Conversion",(IF($G3325="Recycled Pre-Consumer","Recycled_Pre_Consumer",(IF($G3325="Recycled Post-Consumer","Recycled_Post_Consumer",(IF($G3325="Sustainably Sourced","Sustainably_sourced","")))))))))))))))),"")</f>
        <v/>
      </c>
      <c r="AE3325" s="13" t="e" cm="1">
        <f t="array" aca="1" ref="AE3325" ca="1">IF(INDIRECT("$F"&amp;$S3325)="","",IF(LEFT(INDIRECT("$F"&amp;$S3325),3)="GRS","GRS_RCS_RM",IF((LEFT(INDIRECT("$F"&amp;$S3325),3))="RCS","GRS_RCS_RM",IF(INDIRECT("$F"&amp;$S3325)="OCS (No Label)","OCS_Conversion_RM",IF(LEFT(INDIRECT("$F"&amp;$S3325),3)="OCS","OCS_RM",IF(RIGHT(INDIRECT("$F"&amp;$S3325),10)="conversion","GOTS_RM_conversion",IF((LEFT(INDIRECT("$F"&amp;$S3325),4))="GOTS","GOTS_RM","Responsible_RM")))))))</f>
        <v>#REF!</v>
      </c>
      <c r="AF3325" s="13" t="str" cm="1">
        <f t="array" aca="1" ref="AF3325" ca="1">IF($S3325="","",INDIRECT("$Z"&amp;$S3325))</f>
        <v/>
      </c>
      <c r="AG3325" s="155"/>
      <c r="AH3325" s="13" t="str" cm="1">
        <f t="array" aca="1" ref="AH3325" ca="1">IFERROR(INDIRECT("$ag"&amp;S3325),"")</f>
        <v/>
      </c>
      <c r="AI3325" s="13" t="e" cm="1">
        <f t="array" aca="1" ref="AI3325" ca="1">INDIRECT("O"&amp;S3324)</f>
        <v>#REF!</v>
      </c>
      <c r="AJ3325" s="13" t="str">
        <f>IF($I3325="","",INDEX('Raw Material'!$A$1:$J$75,MATCH(I3325,'Raw Material'!$A$1:$A$75,0),(MATCH(G3325,'Raw Material'!$A$1:$J$1,0))))</f>
        <v/>
      </c>
      <c r="AK3325" s="13" t="str">
        <f t="shared" si="1532"/>
        <v>YANLIŞRM</v>
      </c>
      <c r="AL3325" s="153" t="str">
        <f t="shared" si="1533"/>
        <v/>
      </c>
    </row>
    <row r="3326" spans="1:38" ht="16.5" customHeight="1">
      <c r="A3326" s="162"/>
      <c r="B3326" s="168"/>
      <c r="C3326" s="169"/>
      <c r="D3326" s="156"/>
      <c r="E3326" s="156"/>
      <c r="F3326" s="175"/>
      <c r="G3326" s="181"/>
      <c r="H3326" s="182"/>
      <c r="I3326" s="182"/>
      <c r="J3326" s="182"/>
      <c r="K3326" s="32"/>
      <c r="L3326" s="179"/>
      <c r="M3326" s="179"/>
      <c r="N3326" s="81"/>
      <c r="O3326" s="185"/>
      <c r="P3326" s="103"/>
      <c r="Q3326" s="84" t="str">
        <f t="shared" si="1534"/>
        <v/>
      </c>
      <c r="R3326" s="159"/>
      <c r="S3326" s="28" t="str" cm="1">
        <f t="array" aca="1" ref="S3326" ca="1">IF(INDIRECT("A"&amp;114+$U3326)&lt;&gt;"",114+$U3326,"")</f>
        <v/>
      </c>
      <c r="T3326" s="28" t="str">
        <f t="shared" ca="1" si="1535"/>
        <v>$B</v>
      </c>
      <c r="U3326" s="29">
        <f t="shared" si="1512"/>
        <v>3204</v>
      </c>
      <c r="V3326" s="29">
        <v>267.666666666688</v>
      </c>
      <c r="W3326" s="29">
        <f t="shared" si="1517"/>
        <v>267</v>
      </c>
      <c r="X3326" s="41" t="str" cm="1">
        <f t="array" aca="1" ref="X3326" ca="1">IFERROR(INDEX('PC&amp;PD'!$A$1:$AP$15,ROW('PC&amp;PD'!$A$15),MATCH(INDIRECT(T3326),'PC&amp;PD'!$A$1:$AP$1,0)),"")</f>
        <v/>
      </c>
      <c r="Z3326" s="155"/>
      <c r="AA3326" s="13" t="str">
        <f t="shared" si="1531"/>
        <v/>
      </c>
      <c r="AB3326" s="155"/>
      <c r="AC3326" s="13" t="str">
        <f t="shared" ca="1" si="1536"/>
        <v>$AB</v>
      </c>
      <c r="AD3326" s="13" t="str" cm="1">
        <f t="array" aca="1" ref="AD3326" ca="1">IFERROR(IF((LEFT(INDIRECT("$F"&amp;$S3326),4))="GOTS",IF($G3326="Organic","GOTS_Organic_raw",(IF($G3326="Responsible","GOTS_Responsible",(IF($G3326="No Attribute (Conventional)","GOTS_conventional",(IF($G3326="Recycled Pre/Post-Consumer","GOTS_pre_post",(IF($G3326="In-Conversion","GOTS_in_conversion",(IF($G3326="Sustainably Sourced","Sustainably_sourced",""))))))))))),IF($G3326="Organic","Organic",(IF($G3326="Responsible","Responsible",(IF($G3326="No Attribute (Conventional)","No_Attribute_Conventional",(IF($G3326="Recycled Pre/Post-Consumer","Recycled_Pre_Post_Consumer",(IF($G3326="In-Conversion","In_Conversion",(IF($G3326="Recycled Pre-Consumer","Recycled_Pre_Consumer",(IF($G3326="Recycled Post-Consumer","Recycled_Post_Consumer",(IF($G3326="Sustainably Sourced","Sustainably_sourced","")))))))))))))))),"")</f>
        <v/>
      </c>
      <c r="AE3326" s="13" t="e" cm="1">
        <f t="array" aca="1" ref="AE3326" ca="1">IF(INDIRECT("$F"&amp;$S3326)="","",IF(LEFT(INDIRECT("$F"&amp;$S3326),3)="GRS","GRS_RCS_RM",IF((LEFT(INDIRECT("$F"&amp;$S3326),3))="RCS","GRS_RCS_RM",IF(INDIRECT("$F"&amp;$S3326)="OCS (No Label)","OCS_Conversion_RM",IF(LEFT(INDIRECT("$F"&amp;$S3326),3)="OCS","OCS_RM",IF(RIGHT(INDIRECT("$F"&amp;$S3326),10)="conversion","GOTS_RM_conversion",IF((LEFT(INDIRECT("$F"&amp;$S3326),4))="GOTS","GOTS_RM","Responsible_RM")))))))</f>
        <v>#REF!</v>
      </c>
      <c r="AF3326" s="13" t="str" cm="1">
        <f t="array" aca="1" ref="AF3326" ca="1">IF($S3326="","",INDIRECT("$Z"&amp;$S3326))</f>
        <v/>
      </c>
      <c r="AG3326" s="155"/>
      <c r="AH3326" s="13" t="str" cm="1">
        <f t="array" aca="1" ref="AH3326" ca="1">IFERROR(INDIRECT("$ag"&amp;S3326),"")</f>
        <v/>
      </c>
      <c r="AI3326" s="13" t="e" cm="1">
        <f t="array" aca="1" ref="AI3326" ca="1">INDIRECT("O"&amp;S3325)</f>
        <v>#REF!</v>
      </c>
      <c r="AJ3326" s="13" t="str">
        <f>IF($I3326="","",INDEX('Raw Material'!$A$1:$J$75,MATCH(I3326,'Raw Material'!$A$1:$A$75,0),(MATCH(G3326,'Raw Material'!$A$1:$J$1,0))))</f>
        <v/>
      </c>
      <c r="AK3326" s="13" t="str">
        <f t="shared" si="1532"/>
        <v>YANLIŞRM</v>
      </c>
      <c r="AL3326" s="153" t="str">
        <f t="shared" si="1533"/>
        <v/>
      </c>
    </row>
    <row r="3327" spans="1:38" ht="16.5" customHeight="1">
      <c r="A3327" s="162"/>
      <c r="B3327" s="168"/>
      <c r="C3327" s="169"/>
      <c r="D3327" s="156"/>
      <c r="E3327" s="156"/>
      <c r="F3327" s="175"/>
      <c r="G3327" s="181"/>
      <c r="H3327" s="182"/>
      <c r="I3327" s="182"/>
      <c r="J3327" s="182"/>
      <c r="K3327" s="32"/>
      <c r="L3327" s="179"/>
      <c r="M3327" s="179"/>
      <c r="N3327" s="81"/>
      <c r="O3327" s="185"/>
      <c r="P3327" s="103"/>
      <c r="Q3327" s="84" t="str">
        <f t="shared" si="1534"/>
        <v/>
      </c>
      <c r="R3327" s="159"/>
      <c r="S3327" s="28" t="str" cm="1">
        <f t="array" aca="1" ref="S3327" ca="1">IF(INDIRECT("A"&amp;114+$U3327)&lt;&gt;"",114+$U3327,"")</f>
        <v/>
      </c>
      <c r="T3327" s="28" t="str">
        <f t="shared" ca="1" si="1535"/>
        <v>$B</v>
      </c>
      <c r="U3327" s="29">
        <f t="shared" ref="U3327:U3390" si="1541">(12*W3327)</f>
        <v>3204</v>
      </c>
      <c r="V3327" s="29">
        <v>267.75000000002098</v>
      </c>
      <c r="W3327" s="29">
        <f t="shared" si="1517"/>
        <v>267</v>
      </c>
      <c r="X3327" s="41" t="str" cm="1">
        <f t="array" aca="1" ref="X3327" ca="1">IFERROR(INDEX('PC&amp;PD'!$A$1:$AP$15,ROW('PC&amp;PD'!$A$15),MATCH(INDIRECT(T3327),'PC&amp;PD'!$A$1:$AP$1,0)),"")</f>
        <v/>
      </c>
      <c r="Z3327" s="155"/>
      <c r="AA3327" s="13" t="str">
        <f t="shared" si="1531"/>
        <v/>
      </c>
      <c r="AB3327" s="155"/>
      <c r="AC3327" s="13" t="str">
        <f t="shared" ca="1" si="1536"/>
        <v>$AB</v>
      </c>
      <c r="AD3327" s="13" t="str" cm="1">
        <f t="array" aca="1" ref="AD3327" ca="1">IFERROR(IF((LEFT(INDIRECT("$F"&amp;$S3327),4))="GOTS",IF($G3327="Organic","GOTS_Organic_raw",(IF($G3327="Responsible","GOTS_Responsible",(IF($G3327="No Attribute (Conventional)","GOTS_conventional",(IF($G3327="Recycled Pre/Post-Consumer","GOTS_pre_post",(IF($G3327="In-Conversion","GOTS_in_conversion",(IF($G3327="Sustainably Sourced","Sustainably_sourced",""))))))))))),IF($G3327="Organic","Organic",(IF($G3327="Responsible","Responsible",(IF($G3327="No Attribute (Conventional)","No_Attribute_Conventional",(IF($G3327="Recycled Pre/Post-Consumer","Recycled_Pre_Post_Consumer",(IF($G3327="In-Conversion","In_Conversion",(IF($G3327="Recycled Pre-Consumer","Recycled_Pre_Consumer",(IF($G3327="Recycled Post-Consumer","Recycled_Post_Consumer",(IF($G3327="Sustainably Sourced","Sustainably_sourced","")))))))))))))))),"")</f>
        <v/>
      </c>
      <c r="AE3327" s="13" t="e" cm="1">
        <f t="array" aca="1" ref="AE3327" ca="1">IF(INDIRECT("$F"&amp;$S3327)="","",IF(LEFT(INDIRECT("$F"&amp;$S3327),3)="GRS","GRS_RCS_RM",IF((LEFT(INDIRECT("$F"&amp;$S3327),3))="RCS","GRS_RCS_RM",IF(INDIRECT("$F"&amp;$S3327)="OCS (No Label)","OCS_Conversion_RM",IF(LEFT(INDIRECT("$F"&amp;$S3327),3)="OCS","OCS_RM",IF(RIGHT(INDIRECT("$F"&amp;$S3327),10)="conversion","GOTS_RM_conversion",IF((LEFT(INDIRECT("$F"&amp;$S3327),4))="GOTS","GOTS_RM","Responsible_RM")))))))</f>
        <v>#REF!</v>
      </c>
      <c r="AF3327" s="13" t="str" cm="1">
        <f t="array" aca="1" ref="AF3327" ca="1">IF($S3327="","",INDIRECT("$Z"&amp;$S3327))</f>
        <v/>
      </c>
      <c r="AG3327" s="155"/>
      <c r="AH3327" s="13" t="str" cm="1">
        <f t="array" aca="1" ref="AH3327" ca="1">IFERROR(INDIRECT("$ag"&amp;S3327),"")</f>
        <v/>
      </c>
      <c r="AI3327" s="13" t="e" cm="1">
        <f t="array" aca="1" ref="AI3327" ca="1">INDIRECT("O"&amp;S3326)</f>
        <v>#REF!</v>
      </c>
      <c r="AJ3327" s="13" t="str">
        <f>IF($I3327="","",INDEX('Raw Material'!$A$1:$J$75,MATCH(I3327,'Raw Material'!$A$1:$A$75,0),(MATCH(G3327,'Raw Material'!$A$1:$J$1,0))))</f>
        <v/>
      </c>
      <c r="AK3327" s="13" t="str">
        <f t="shared" si="1532"/>
        <v>YANLIŞRM</v>
      </c>
      <c r="AL3327" s="153" t="str">
        <f t="shared" si="1533"/>
        <v/>
      </c>
    </row>
    <row r="3328" spans="1:38" ht="16.5" customHeight="1">
      <c r="A3328" s="162"/>
      <c r="B3328" s="168"/>
      <c r="C3328" s="169"/>
      <c r="D3328" s="156"/>
      <c r="E3328" s="156"/>
      <c r="F3328" s="175"/>
      <c r="G3328" s="181"/>
      <c r="H3328" s="182"/>
      <c r="I3328" s="182"/>
      <c r="J3328" s="182"/>
      <c r="K3328" s="32"/>
      <c r="L3328" s="179"/>
      <c r="M3328" s="179"/>
      <c r="N3328" s="81"/>
      <c r="O3328" s="185"/>
      <c r="P3328" s="103"/>
      <c r="Q3328" s="84" t="str">
        <f t="shared" si="1534"/>
        <v/>
      </c>
      <c r="R3328" s="159"/>
      <c r="S3328" s="28" t="str" cm="1">
        <f t="array" aca="1" ref="S3328" ca="1">IF(INDIRECT("A"&amp;114+$U3328)&lt;&gt;"",114+$U3328,"")</f>
        <v/>
      </c>
      <c r="T3328" s="28" t="str">
        <f t="shared" ca="1" si="1535"/>
        <v>$B</v>
      </c>
      <c r="U3328" s="29">
        <f t="shared" si="1541"/>
        <v>3204</v>
      </c>
      <c r="V3328" s="29">
        <v>267.83333333335401</v>
      </c>
      <c r="W3328" s="29">
        <f t="shared" si="1517"/>
        <v>267</v>
      </c>
      <c r="X3328" s="41" t="str" cm="1">
        <f t="array" aca="1" ref="X3328" ca="1">IFERROR(INDEX('PC&amp;PD'!$A$1:$AP$15,ROW('PC&amp;PD'!$A$15),MATCH(INDIRECT(T3328),'PC&amp;PD'!$A$1:$AP$1,0)),"")</f>
        <v/>
      </c>
      <c r="Z3328" s="155"/>
      <c r="AA3328" s="13" t="str">
        <f t="shared" si="1531"/>
        <v/>
      </c>
      <c r="AB3328" s="155"/>
      <c r="AC3328" s="13" t="str">
        <f t="shared" ca="1" si="1536"/>
        <v>$AB</v>
      </c>
      <c r="AD3328" s="13" t="str" cm="1">
        <f t="array" aca="1" ref="AD3328" ca="1">IFERROR(IF((LEFT(INDIRECT("$F"&amp;$S3328),4))="GOTS",IF($G3328="Organic","GOTS_Organic_raw",(IF($G3328="Responsible","GOTS_Responsible",(IF($G3328="No Attribute (Conventional)","GOTS_conventional",(IF($G3328="Recycled Pre/Post-Consumer","GOTS_pre_post",(IF($G3328="In-Conversion","GOTS_in_conversion",(IF($G3328="Sustainably Sourced","Sustainably_sourced",""))))))))))),IF($G3328="Organic","Organic",(IF($G3328="Responsible","Responsible",(IF($G3328="No Attribute (Conventional)","No_Attribute_Conventional",(IF($G3328="Recycled Pre/Post-Consumer","Recycled_Pre_Post_Consumer",(IF($G3328="In-Conversion","In_Conversion",(IF($G3328="Recycled Pre-Consumer","Recycled_Pre_Consumer",(IF($G3328="Recycled Post-Consumer","Recycled_Post_Consumer",(IF($G3328="Sustainably Sourced","Sustainably_sourced","")))))))))))))))),"")</f>
        <v/>
      </c>
      <c r="AE3328" s="13" t="e" cm="1">
        <f t="array" aca="1" ref="AE3328" ca="1">IF(INDIRECT("$F"&amp;$S3328)="","",IF(LEFT(INDIRECT("$F"&amp;$S3328),3)="GRS","GRS_RCS_RM",IF((LEFT(INDIRECT("$F"&amp;$S3328),3))="RCS","GRS_RCS_RM",IF(INDIRECT("$F"&amp;$S3328)="OCS (No Label)","OCS_Conversion_RM",IF(LEFT(INDIRECT("$F"&amp;$S3328),3)="OCS","OCS_RM",IF(RIGHT(INDIRECT("$F"&amp;$S3328),10)="conversion","GOTS_RM_conversion",IF((LEFT(INDIRECT("$F"&amp;$S3328),4))="GOTS","GOTS_RM","Responsible_RM")))))))</f>
        <v>#REF!</v>
      </c>
      <c r="AF3328" s="13" t="str" cm="1">
        <f t="array" aca="1" ref="AF3328" ca="1">IF($S3328="","",INDIRECT("$Z"&amp;$S3328))</f>
        <v/>
      </c>
      <c r="AG3328" s="155"/>
      <c r="AH3328" s="13" t="str" cm="1">
        <f t="array" aca="1" ref="AH3328" ca="1">IFERROR(INDIRECT("$ag"&amp;S3328),"")</f>
        <v/>
      </c>
      <c r="AI3328" s="13" t="e" cm="1">
        <f t="array" aca="1" ref="AI3328" ca="1">INDIRECT("O"&amp;S3327)</f>
        <v>#REF!</v>
      </c>
      <c r="AJ3328" s="13" t="str">
        <f>IF($I3328="","",INDEX('Raw Material'!$A$1:$J$75,MATCH(I3328,'Raw Material'!$A$1:$A$75,0),(MATCH(G3328,'Raw Material'!$A$1:$J$1,0))))</f>
        <v/>
      </c>
      <c r="AK3328" s="13" t="str">
        <f t="shared" si="1532"/>
        <v>YANLIŞRM</v>
      </c>
      <c r="AL3328" s="153" t="str">
        <f t="shared" si="1533"/>
        <v/>
      </c>
    </row>
    <row r="3329" spans="1:38" ht="16.5" customHeight="1" thickBot="1">
      <c r="A3329" s="163"/>
      <c r="B3329" s="170"/>
      <c r="C3329" s="171"/>
      <c r="D3329" s="156"/>
      <c r="E3329" s="156"/>
      <c r="F3329" s="176"/>
      <c r="G3329" s="157"/>
      <c r="H3329" s="158"/>
      <c r="I3329" s="158"/>
      <c r="J3329" s="158"/>
      <c r="K3329" s="33"/>
      <c r="L3329" s="180"/>
      <c r="M3329" s="180"/>
      <c r="N3329" s="82"/>
      <c r="O3329" s="186"/>
      <c r="P3329" s="103"/>
      <c r="Q3329" s="84" t="str">
        <f t="shared" si="1534"/>
        <v/>
      </c>
      <c r="R3329" s="159"/>
      <c r="S3329" s="28" t="str" cm="1">
        <f t="array" aca="1" ref="S3329" ca="1">IF(INDIRECT("A"&amp;114+$U3329)&lt;&gt;"",114+$U3329,"")</f>
        <v/>
      </c>
      <c r="T3329" s="28" t="str">
        <f t="shared" ca="1" si="1535"/>
        <v>$B</v>
      </c>
      <c r="U3329" s="29">
        <f t="shared" si="1541"/>
        <v>3204</v>
      </c>
      <c r="V3329" s="29">
        <v>267.916666666688</v>
      </c>
      <c r="W3329" s="29">
        <f t="shared" si="1517"/>
        <v>267</v>
      </c>
      <c r="X3329" s="41" t="str" cm="1">
        <f t="array" aca="1" ref="X3329" ca="1">IFERROR(INDEX('PC&amp;PD'!$A$1:$AP$15,ROW('PC&amp;PD'!$A$15),MATCH(INDIRECT(T3329),'PC&amp;PD'!$A$1:$AP$1,0)),"")</f>
        <v/>
      </c>
      <c r="Z3329" s="155"/>
      <c r="AA3329" s="13" t="str">
        <f t="shared" si="1531"/>
        <v/>
      </c>
      <c r="AB3329" s="155"/>
      <c r="AC3329" s="13" t="str">
        <f t="shared" ca="1" si="1536"/>
        <v>$AB</v>
      </c>
      <c r="AD3329" s="13" t="str" cm="1">
        <f t="array" aca="1" ref="AD3329" ca="1">IFERROR(IF((LEFT(INDIRECT("$F"&amp;$S3329),4))="GOTS",IF($G3329="Organic","GOTS_Organic_raw",(IF($G3329="Responsible","GOTS_Responsible",(IF($G3329="No Attribute (Conventional)","GOTS_conventional",(IF($G3329="Recycled Pre/Post-Consumer","GOTS_pre_post",(IF($G3329="In-Conversion","GOTS_in_conversion",(IF($G3329="Sustainably Sourced","Sustainably_sourced",""))))))))))),IF($G3329="Organic","Organic",(IF($G3329="Responsible","Responsible",(IF($G3329="No Attribute (Conventional)","No_Attribute_Conventional",(IF($G3329="Recycled Pre/Post-Consumer","Recycled_Pre_Post_Consumer",(IF($G3329="In-Conversion","In_Conversion",(IF($G3329="Recycled Pre-Consumer","Recycled_Pre_Consumer",(IF($G3329="Recycled Post-Consumer","Recycled_Post_Consumer",(IF($G3329="Sustainably Sourced","Sustainably_sourced","")))))))))))))))),"")</f>
        <v/>
      </c>
      <c r="AE3329" s="13" t="e" cm="1">
        <f t="array" aca="1" ref="AE3329" ca="1">IF(INDIRECT("$F"&amp;$S3329)="","",IF(LEFT(INDIRECT("$F"&amp;$S3329),3)="GRS","GRS_RCS_RM",IF((LEFT(INDIRECT("$F"&amp;$S3329),3))="RCS","GRS_RCS_RM",IF(INDIRECT("$F"&amp;$S3329)="OCS (No Label)","OCS_Conversion_RM",IF(LEFT(INDIRECT("$F"&amp;$S3329),3)="OCS","OCS_RM",IF(RIGHT(INDIRECT("$F"&amp;$S3329),10)="conversion","GOTS_RM_conversion",IF((LEFT(INDIRECT("$F"&amp;$S3329),4))="GOTS","GOTS_RM","Responsible_RM")))))))</f>
        <v>#REF!</v>
      </c>
      <c r="AF3329" s="13" t="str" cm="1">
        <f t="array" aca="1" ref="AF3329" ca="1">IF($S3329="","",INDIRECT("$Z"&amp;$S3329))</f>
        <v/>
      </c>
      <c r="AG3329" s="155"/>
      <c r="AH3329" s="13" t="str" cm="1">
        <f t="array" aca="1" ref="AH3329" ca="1">IFERROR(INDIRECT("$ag"&amp;S3329),"")</f>
        <v/>
      </c>
      <c r="AI3329" s="13" t="e" cm="1">
        <f t="array" aca="1" ref="AI3329" ca="1">INDIRECT("O"&amp;S3328)</f>
        <v>#REF!</v>
      </c>
      <c r="AJ3329" s="13" t="str">
        <f>IF($I3329="","",INDEX('Raw Material'!$A$1:$J$75,MATCH(I3329,'Raw Material'!$A$1:$A$75,0),(MATCH(G3329,'Raw Material'!$A$1:$J$1,0))))</f>
        <v/>
      </c>
      <c r="AK3329" s="13" t="str">
        <f t="shared" si="1532"/>
        <v>YANLIŞRM</v>
      </c>
      <c r="AL3329" s="153" t="str">
        <f t="shared" si="1533"/>
        <v/>
      </c>
    </row>
    <row r="3330" spans="1:38" ht="16.5" customHeight="1">
      <c r="A3330" s="160" t="str">
        <f>IF(B3330="","",COUNTA($B$114:$B3330))</f>
        <v/>
      </c>
      <c r="B3330" s="164"/>
      <c r="C3330" s="165"/>
      <c r="D3330" s="183"/>
      <c r="E3330" s="183"/>
      <c r="F3330" s="172"/>
      <c r="G3330" s="212"/>
      <c r="H3330" s="206"/>
      <c r="I3330" s="206"/>
      <c r="J3330" s="206"/>
      <c r="K3330" s="31"/>
      <c r="L3330" s="177" t="str">
        <f t="shared" ref="L3330" si="1542">IF(R3330="","",LEFT(R3330,LEN(R3330)-2))</f>
        <v/>
      </c>
      <c r="M3330" s="177"/>
      <c r="N3330" s="80"/>
      <c r="O3330" s="184"/>
      <c r="P3330" s="103"/>
      <c r="Q3330" s="84" t="str">
        <f t="shared" si="1534"/>
        <v/>
      </c>
      <c r="R3330" s="159" t="str">
        <f t="shared" ref="R3330" si="1543">CONCATENATE($Q3330,Q3331,Q3332,Q3333,Q3334,Q3335,$Q3336,$Q3337,$Q3338,$Q3339,Q3340,Q3341)</f>
        <v/>
      </c>
      <c r="S3330" s="28" t="str" cm="1">
        <f t="array" aca="1" ref="S3330" ca="1">IF(INDIRECT("A"&amp;114+$U3330)&lt;&gt;"",114+$U3330,"")</f>
        <v/>
      </c>
      <c r="T3330" s="28" t="str">
        <f t="shared" ca="1" si="1535"/>
        <v>$B</v>
      </c>
      <c r="U3330" s="29">
        <f t="shared" si="1541"/>
        <v>3216</v>
      </c>
      <c r="V3330" s="29">
        <v>268.00000000002098</v>
      </c>
      <c r="W3330" s="29">
        <f t="shared" si="1517"/>
        <v>268</v>
      </c>
      <c r="X3330" s="41" t="str" cm="1">
        <f t="array" aca="1" ref="X3330" ca="1">IFERROR(INDEX('PC&amp;PD'!$A$1:$AP$15,ROW('PC&amp;PD'!$A$15),MATCH(INDIRECT(T3330),'PC&amp;PD'!$A$1:$AP$1,0)),"")</f>
        <v/>
      </c>
      <c r="Z3330" s="155" t="str">
        <f t="shared" ref="Z3330" si="1544">IFERROR(IF($F3330="OCS 100","OCS (OCS 100)",IF($F3330="OCS Blended","OCS (OCS Blended)",IF($F3330="OCS (No Label)","OCS (No Label)",IF($F3330="RCS 100","RCS (RCS 100)",IF($F3330="RCS Blended","RCS (RCS Blended)",IF($F3330="GRS","GRS (GRS)",IF($F3330="GRS (No Label)", "GRS (No Label)",IF($F3330="RDS","RDS (RDS)",IF($F3330="RWS","RWS (RWS)",IF($F3330="RAS","RAS (RAS)",IF($F3330="RMS","RMS (RMS)",IF($F3330="GOTS Organic","GOTS (Organic)",IF($F3330="GOTS Made with organic","GOTS (Made with Organic)",IF($F3330="GOTS Organic - in conversion","GOTS (Organic - In Conversion)",IF($F3330="GOTS Made with organic - in conversion","GOTS (Made with Organic - In Conversion)",""))))))))))))))),"")</f>
        <v/>
      </c>
      <c r="AA3330" s="13" t="str">
        <f t="shared" si="1531"/>
        <v/>
      </c>
      <c r="AB3330" s="155" t="str">
        <f t="shared" ref="AB3330" si="1545">IFERROR(IF($F3330="OCS 100", "OCS_100",IF($F3330="OCS Blended", "OCS_Blended",IF($F3330="OCS (No Label)", "OCS_No_Label",IF($F3330="RCS 100", "RCS_100",IF($F3330="RCS Blended","RCS_Blended",IF($F3330="GRS","GRS",IF($F3330="GRS (No Label)", "GRS_No_Label",IF($F3330="RDS","RDS",IF($F3330="RWS","RWS",IF($F3330="RMS","RMS",IF($F3330="GOTS Organic","GOTS_Organic",IF($F3330="GOTS Made with organic","GOTS_Made_with_organic",IF($F3330="GOTS Organic - in conversion","GOTS_Organic_in_Conversion",IF($F3330="GOTS Made with organic - in conversion","GOTS_Made_with_Organic_in_Conversion",IF($F3330="RAS","RAS",""))))))))))))))),"")</f>
        <v/>
      </c>
      <c r="AC3330" s="13" t="str">
        <f t="shared" ca="1" si="1536"/>
        <v>$AB</v>
      </c>
      <c r="AD3330" s="13" t="str" cm="1">
        <f t="array" aca="1" ref="AD3330" ca="1">IFERROR(IF((LEFT(INDIRECT("$F"&amp;$S3330),4))="GOTS",IF($G3330="Organic","GOTS_Organic_raw",(IF($G3330="Responsible","GOTS_Responsible",(IF($G3330="No Attribute (Conventional)","GOTS_conventional",(IF($G3330="Recycled Pre/Post-Consumer","GOTS_pre_post",(IF($G3330="In-Conversion","GOTS_in_conversion",(IF($G3330="Sustainably Sourced","Sustainably_sourced",""))))))))))),IF($G3330="Organic","Organic",(IF($G3330="Responsible","Responsible",(IF($G3330="No Attribute (Conventional)","No_Attribute_Conventional",(IF($G3330="Recycled Pre/Post-Consumer","Recycled_Pre_Post_Consumer",(IF($G3330="In-Conversion","In_Conversion",(IF($G3330="Recycled Pre-Consumer","Recycled_Pre_Consumer",(IF($G3330="Recycled Post-Consumer","Recycled_Post_Consumer",(IF($G3330="Sustainably Sourced","Sustainably_sourced","")))))))))))))))),"")</f>
        <v/>
      </c>
      <c r="AE3330" s="13" t="e" cm="1">
        <f t="array" aca="1" ref="AE3330" ca="1">IF(INDIRECT("$F"&amp;$S3330)="","",IF(LEFT(INDIRECT("$F"&amp;$S3330),3)="GRS","GRS_RCS_RM",IF((LEFT(INDIRECT("$F"&amp;$S3330),3))="RCS","GRS_RCS_RM",IF(INDIRECT("$F"&amp;$S3330)="OCS (No Label)","OCS_Conversion_RM",IF(LEFT(INDIRECT("$F"&amp;$S3330),3)="OCS","OCS_RM",IF(RIGHT(INDIRECT("$F"&amp;$S3330),10)="conversion","GOTS_RM_conversion",IF((LEFT(INDIRECT("$F"&amp;$S3330),4))="GOTS","GOTS_RM","Responsible_RM")))))))</f>
        <v>#REF!</v>
      </c>
      <c r="AF3330" s="13" t="str" cm="1">
        <f t="array" aca="1" ref="AF3330" ca="1">IF($S3330="","",INDIRECT("$Z"&amp;$S3330))</f>
        <v/>
      </c>
      <c r="AG3330" s="155" t="str">
        <f t="shared" si="1522"/>
        <v/>
      </c>
      <c r="AH3330" s="13" t="str" cm="1">
        <f t="array" aca="1" ref="AH3330" ca="1">IFERROR(INDIRECT("$ag"&amp;S3330),"")</f>
        <v/>
      </c>
      <c r="AI3330" s="13" t="e" cm="1">
        <f t="array" aca="1" ref="AI3330" ca="1">INDIRECT("O"&amp;S3329)</f>
        <v>#REF!</v>
      </c>
      <c r="AJ3330" s="13" t="str">
        <f>IF($I3330="","",INDEX('Raw Material'!$A$1:$J$75,MATCH(I3330,'Raw Material'!$A$1:$A$75,0),(MATCH(G3330,'Raw Material'!$A$1:$J$1,0))))</f>
        <v/>
      </c>
      <c r="AK3330" s="13" t="str">
        <f t="shared" si="1532"/>
        <v>YANLIŞRM</v>
      </c>
      <c r="AL3330" s="153" t="str">
        <f t="shared" si="1533"/>
        <v/>
      </c>
    </row>
    <row r="3331" spans="1:38" ht="16.5" customHeight="1">
      <c r="A3331" s="161"/>
      <c r="B3331" s="166"/>
      <c r="C3331" s="167"/>
      <c r="D3331" s="156"/>
      <c r="E3331" s="156"/>
      <c r="F3331" s="173"/>
      <c r="G3331" s="181"/>
      <c r="H3331" s="182"/>
      <c r="I3331" s="182"/>
      <c r="J3331" s="182"/>
      <c r="K3331" s="32"/>
      <c r="L3331" s="178"/>
      <c r="M3331" s="178"/>
      <c r="N3331" s="81"/>
      <c r="O3331" s="185"/>
      <c r="P3331" s="103"/>
      <c r="Q3331" s="84" t="str">
        <f t="shared" si="1534"/>
        <v/>
      </c>
      <c r="R3331" s="159"/>
      <c r="S3331" s="28" t="str" cm="1">
        <f t="array" aca="1" ref="S3331" ca="1">IF(INDIRECT("A"&amp;114+$U3331)&lt;&gt;"",114+$U3331,"")</f>
        <v/>
      </c>
      <c r="T3331" s="28" t="str">
        <f t="shared" ca="1" si="1535"/>
        <v>$B</v>
      </c>
      <c r="U3331" s="29">
        <f t="shared" si="1541"/>
        <v>3216</v>
      </c>
      <c r="V3331" s="29">
        <v>268.08333333335401</v>
      </c>
      <c r="W3331" s="29">
        <f t="shared" si="1517"/>
        <v>268</v>
      </c>
      <c r="X3331" s="41" t="str" cm="1">
        <f t="array" aca="1" ref="X3331" ca="1">IFERROR(INDEX('PC&amp;PD'!$A$1:$AP$15,ROW('PC&amp;PD'!$A$15),MATCH(INDIRECT(T3331),'PC&amp;PD'!$A$1:$AP$1,0)),"")</f>
        <v/>
      </c>
      <c r="Z3331" s="155"/>
      <c r="AA3331" s="13" t="str">
        <f t="shared" si="1531"/>
        <v/>
      </c>
      <c r="AB3331" s="155"/>
      <c r="AC3331" s="13" t="str">
        <f t="shared" ca="1" si="1536"/>
        <v>$AB</v>
      </c>
      <c r="AD3331" s="13" t="str" cm="1">
        <f t="array" aca="1" ref="AD3331" ca="1">IFERROR(IF((LEFT(INDIRECT("$F"&amp;$S3331),4))="GOTS",IF($G3331="Organic","GOTS_Organic_raw",(IF($G3331="Responsible","GOTS_Responsible",(IF($G3331="No Attribute (Conventional)","GOTS_conventional",(IF($G3331="Recycled Pre/Post-Consumer","GOTS_pre_post",(IF($G3331="In-Conversion","GOTS_in_conversion",(IF($G3331="Sustainably Sourced","Sustainably_sourced",""))))))))))),IF($G3331="Organic","Organic",(IF($G3331="Responsible","Responsible",(IF($G3331="No Attribute (Conventional)","No_Attribute_Conventional",(IF($G3331="Recycled Pre/Post-Consumer","Recycled_Pre_Post_Consumer",(IF($G3331="In-Conversion","In_Conversion",(IF($G3331="Recycled Pre-Consumer","Recycled_Pre_Consumer",(IF($G3331="Recycled Post-Consumer","Recycled_Post_Consumer",(IF($G3331="Sustainably Sourced","Sustainably_sourced","")))))))))))))))),"")</f>
        <v/>
      </c>
      <c r="AE3331" s="13" t="e" cm="1">
        <f t="array" aca="1" ref="AE3331" ca="1">IF(INDIRECT("$F"&amp;$S3331)="","",IF(LEFT(INDIRECT("$F"&amp;$S3331),3)="GRS","GRS_RCS_RM",IF((LEFT(INDIRECT("$F"&amp;$S3331),3))="RCS","GRS_RCS_RM",IF(INDIRECT("$F"&amp;$S3331)="OCS (No Label)","OCS_Conversion_RM",IF(LEFT(INDIRECT("$F"&amp;$S3331),3)="OCS","OCS_RM",IF(RIGHT(INDIRECT("$F"&amp;$S3331),10)="conversion","GOTS_RM_conversion",IF((LEFT(INDIRECT("$F"&amp;$S3331),4))="GOTS","GOTS_RM","Responsible_RM")))))))</f>
        <v>#REF!</v>
      </c>
      <c r="AF3331" s="13" t="str" cm="1">
        <f t="array" aca="1" ref="AF3331" ca="1">IF($S3331="","",INDIRECT("$Z"&amp;$S3331))</f>
        <v/>
      </c>
      <c r="AG3331" s="155"/>
      <c r="AH3331" s="13" t="str" cm="1">
        <f t="array" aca="1" ref="AH3331" ca="1">IFERROR(INDIRECT("$ag"&amp;S3331),"")</f>
        <v/>
      </c>
      <c r="AI3331" s="13" t="e" cm="1">
        <f t="array" aca="1" ref="AI3331" ca="1">INDIRECT("O"&amp;S3330)</f>
        <v>#REF!</v>
      </c>
      <c r="AJ3331" s="13" t="str">
        <f>IF($I3331="","",INDEX('Raw Material'!$A$1:$J$75,MATCH(I3331,'Raw Material'!$A$1:$A$75,0),(MATCH(G3331,'Raw Material'!$A$1:$J$1,0))))</f>
        <v/>
      </c>
      <c r="AK3331" s="13" t="str">
        <f t="shared" si="1532"/>
        <v>YANLIŞRM</v>
      </c>
      <c r="AL3331" s="153" t="str">
        <f t="shared" si="1533"/>
        <v/>
      </c>
    </row>
    <row r="3332" spans="1:38" ht="16.5" customHeight="1">
      <c r="A3332" s="161"/>
      <c r="B3332" s="166"/>
      <c r="C3332" s="167"/>
      <c r="D3332" s="156"/>
      <c r="E3332" s="156"/>
      <c r="F3332" s="173"/>
      <c r="G3332" s="181"/>
      <c r="H3332" s="182"/>
      <c r="I3332" s="182"/>
      <c r="J3332" s="182"/>
      <c r="K3332" s="32"/>
      <c r="L3332" s="178"/>
      <c r="M3332" s="178"/>
      <c r="N3332" s="81"/>
      <c r="O3332" s="185"/>
      <c r="P3332" s="103"/>
      <c r="Q3332" s="84" t="str">
        <f t="shared" si="1534"/>
        <v/>
      </c>
      <c r="R3332" s="159"/>
      <c r="S3332" s="28" t="str" cm="1">
        <f t="array" aca="1" ref="S3332" ca="1">IF(INDIRECT("A"&amp;114+$U3332)&lt;&gt;"",114+$U3332,"")</f>
        <v/>
      </c>
      <c r="T3332" s="28" t="str">
        <f t="shared" ca="1" si="1535"/>
        <v>$B</v>
      </c>
      <c r="U3332" s="29">
        <f t="shared" si="1541"/>
        <v>3216</v>
      </c>
      <c r="V3332" s="29">
        <v>268.166666666688</v>
      </c>
      <c r="W3332" s="29">
        <f t="shared" si="1517"/>
        <v>268</v>
      </c>
      <c r="X3332" s="41" t="str" cm="1">
        <f t="array" aca="1" ref="X3332" ca="1">IFERROR(INDEX('PC&amp;PD'!$A$1:$AP$15,ROW('PC&amp;PD'!$A$15),MATCH(INDIRECT(T3332),'PC&amp;PD'!$A$1:$AP$1,0)),"")</f>
        <v/>
      </c>
      <c r="Z3332" s="155"/>
      <c r="AA3332" s="13" t="str">
        <f t="shared" si="1531"/>
        <v/>
      </c>
      <c r="AB3332" s="155"/>
      <c r="AC3332" s="13" t="str">
        <f t="shared" ca="1" si="1536"/>
        <v>$AB</v>
      </c>
      <c r="AD3332" s="13" t="str" cm="1">
        <f t="array" aca="1" ref="AD3332" ca="1">IFERROR(IF((LEFT(INDIRECT("$F"&amp;$S3332),4))="GOTS",IF($G3332="Organic","GOTS_Organic_raw",(IF($G3332="Responsible","GOTS_Responsible",(IF($G3332="No Attribute (Conventional)","GOTS_conventional",(IF($G3332="Recycled Pre/Post-Consumer","GOTS_pre_post",(IF($G3332="In-Conversion","GOTS_in_conversion",(IF($G3332="Sustainably Sourced","Sustainably_sourced",""))))))))))),IF($G3332="Organic","Organic",(IF($G3332="Responsible","Responsible",(IF($G3332="No Attribute (Conventional)","No_Attribute_Conventional",(IF($G3332="Recycled Pre/Post-Consumer","Recycled_Pre_Post_Consumer",(IF($G3332="In-Conversion","In_Conversion",(IF($G3332="Recycled Pre-Consumer","Recycled_Pre_Consumer",(IF($G3332="Recycled Post-Consumer","Recycled_Post_Consumer",(IF($G3332="Sustainably Sourced","Sustainably_sourced","")))))))))))))))),"")</f>
        <v/>
      </c>
      <c r="AE3332" s="13" t="e" cm="1">
        <f t="array" aca="1" ref="AE3332" ca="1">IF(INDIRECT("$F"&amp;$S3332)="","",IF(LEFT(INDIRECT("$F"&amp;$S3332),3)="GRS","GRS_RCS_RM",IF((LEFT(INDIRECT("$F"&amp;$S3332),3))="RCS","GRS_RCS_RM",IF(INDIRECT("$F"&amp;$S3332)="OCS (No Label)","OCS_Conversion_RM",IF(LEFT(INDIRECT("$F"&amp;$S3332),3)="OCS","OCS_RM",IF(RIGHT(INDIRECT("$F"&amp;$S3332),10)="conversion","GOTS_RM_conversion",IF((LEFT(INDIRECT("$F"&amp;$S3332),4))="GOTS","GOTS_RM","Responsible_RM")))))))</f>
        <v>#REF!</v>
      </c>
      <c r="AF3332" s="13" t="str" cm="1">
        <f t="array" aca="1" ref="AF3332" ca="1">IF($S3332="","",INDIRECT("$Z"&amp;$S3332))</f>
        <v/>
      </c>
      <c r="AG3332" s="155"/>
      <c r="AH3332" s="13" t="str" cm="1">
        <f t="array" aca="1" ref="AH3332" ca="1">IFERROR(INDIRECT("$ag"&amp;S3332),"")</f>
        <v/>
      </c>
      <c r="AI3332" s="13" t="e" cm="1">
        <f t="array" aca="1" ref="AI3332" ca="1">INDIRECT("O"&amp;S3331)</f>
        <v>#REF!</v>
      </c>
      <c r="AJ3332" s="13" t="str">
        <f>IF($I3332="","",INDEX('Raw Material'!$A$1:$J$75,MATCH(I3332,'Raw Material'!$A$1:$A$75,0),(MATCH(G3332,'Raw Material'!$A$1:$J$1,0))))</f>
        <v/>
      </c>
      <c r="AK3332" s="13" t="str">
        <f t="shared" si="1532"/>
        <v>YANLIŞRM</v>
      </c>
      <c r="AL3332" s="153" t="str">
        <f t="shared" si="1533"/>
        <v/>
      </c>
    </row>
    <row r="3333" spans="1:38" ht="16.5" customHeight="1">
      <c r="A3333" s="161"/>
      <c r="B3333" s="166"/>
      <c r="C3333" s="167"/>
      <c r="D3333" s="156"/>
      <c r="E3333" s="156"/>
      <c r="F3333" s="174"/>
      <c r="G3333" s="181"/>
      <c r="H3333" s="182"/>
      <c r="I3333" s="182"/>
      <c r="J3333" s="182"/>
      <c r="K3333" s="32"/>
      <c r="L3333" s="178"/>
      <c r="M3333" s="178"/>
      <c r="N3333" s="81"/>
      <c r="O3333" s="185"/>
      <c r="P3333" s="103"/>
      <c r="Q3333" s="84" t="str">
        <f t="shared" si="1534"/>
        <v/>
      </c>
      <c r="R3333" s="159"/>
      <c r="S3333" s="28" t="str" cm="1">
        <f t="array" aca="1" ref="S3333" ca="1">IF(INDIRECT("A"&amp;114+$U3333)&lt;&gt;"",114+$U3333,"")</f>
        <v/>
      </c>
      <c r="T3333" s="28" t="str">
        <f t="shared" ca="1" si="1535"/>
        <v>$B</v>
      </c>
      <c r="U3333" s="29">
        <f t="shared" si="1541"/>
        <v>3216</v>
      </c>
      <c r="V3333" s="29">
        <v>268.25000000002098</v>
      </c>
      <c r="W3333" s="29">
        <f t="shared" si="1517"/>
        <v>268</v>
      </c>
      <c r="X3333" s="41" t="str" cm="1">
        <f t="array" aca="1" ref="X3333" ca="1">IFERROR(INDEX('PC&amp;PD'!$A$1:$AP$15,ROW('PC&amp;PD'!$A$15),MATCH(INDIRECT(T3333),'PC&amp;PD'!$A$1:$AP$1,0)),"")</f>
        <v/>
      </c>
      <c r="Z3333" s="155"/>
      <c r="AA3333" s="13" t="str">
        <f t="shared" si="1531"/>
        <v/>
      </c>
      <c r="AB3333" s="155"/>
      <c r="AC3333" s="13" t="str">
        <f t="shared" ca="1" si="1536"/>
        <v>$AB</v>
      </c>
      <c r="AD3333" s="13" t="str" cm="1">
        <f t="array" aca="1" ref="AD3333" ca="1">IFERROR(IF((LEFT(INDIRECT("$F"&amp;$S3333),4))="GOTS",IF($G3333="Organic","GOTS_Organic_raw",(IF($G3333="Responsible","GOTS_Responsible",(IF($G3333="No Attribute (Conventional)","GOTS_conventional",(IF($G3333="Recycled Pre/Post-Consumer","GOTS_pre_post",(IF($G3333="In-Conversion","GOTS_in_conversion",(IF($G3333="Sustainably Sourced","Sustainably_sourced",""))))))))))),IF($G3333="Organic","Organic",(IF($G3333="Responsible","Responsible",(IF($G3333="No Attribute (Conventional)","No_Attribute_Conventional",(IF($G3333="Recycled Pre/Post-Consumer","Recycled_Pre_Post_Consumer",(IF($G3333="In-Conversion","In_Conversion",(IF($G3333="Recycled Pre-Consumer","Recycled_Pre_Consumer",(IF($G3333="Recycled Post-Consumer","Recycled_Post_Consumer",(IF($G3333="Sustainably Sourced","Sustainably_sourced","")))))))))))))))),"")</f>
        <v/>
      </c>
      <c r="AE3333" s="13" t="e" cm="1">
        <f t="array" aca="1" ref="AE3333" ca="1">IF(INDIRECT("$F"&amp;$S3333)="","",IF(LEFT(INDIRECT("$F"&amp;$S3333),3)="GRS","GRS_RCS_RM",IF((LEFT(INDIRECT("$F"&amp;$S3333),3))="RCS","GRS_RCS_RM",IF(INDIRECT("$F"&amp;$S3333)="OCS (No Label)","OCS_Conversion_RM",IF(LEFT(INDIRECT("$F"&amp;$S3333),3)="OCS","OCS_RM",IF(RIGHT(INDIRECT("$F"&amp;$S3333),10)="conversion","GOTS_RM_conversion",IF((LEFT(INDIRECT("$F"&amp;$S3333),4))="GOTS","GOTS_RM","Responsible_RM")))))))</f>
        <v>#REF!</v>
      </c>
      <c r="AF3333" s="13" t="str" cm="1">
        <f t="array" aca="1" ref="AF3333" ca="1">IF($S3333="","",INDIRECT("$Z"&amp;$S3333))</f>
        <v/>
      </c>
      <c r="AG3333" s="155"/>
      <c r="AH3333" s="13" t="str" cm="1">
        <f t="array" aca="1" ref="AH3333" ca="1">IFERROR(INDIRECT("$ag"&amp;S3333),"")</f>
        <v/>
      </c>
      <c r="AI3333" s="13" t="e" cm="1">
        <f t="array" aca="1" ref="AI3333" ca="1">INDIRECT("O"&amp;S3332)</f>
        <v>#REF!</v>
      </c>
      <c r="AJ3333" s="13" t="str">
        <f>IF($I3333="","",INDEX('Raw Material'!$A$1:$J$75,MATCH(I3333,'Raw Material'!$A$1:$A$75,0),(MATCH(G3333,'Raw Material'!$A$1:$J$1,0))))</f>
        <v/>
      </c>
      <c r="AK3333" s="13" t="str">
        <f t="shared" si="1532"/>
        <v>YANLIŞRM</v>
      </c>
      <c r="AL3333" s="153" t="str">
        <f t="shared" si="1533"/>
        <v/>
      </c>
    </row>
    <row r="3334" spans="1:38" ht="16.5" customHeight="1">
      <c r="A3334" s="161"/>
      <c r="B3334" s="166"/>
      <c r="C3334" s="167"/>
      <c r="D3334" s="156"/>
      <c r="E3334" s="156"/>
      <c r="F3334" s="174"/>
      <c r="G3334" s="181"/>
      <c r="H3334" s="182"/>
      <c r="I3334" s="182"/>
      <c r="J3334" s="182"/>
      <c r="K3334" s="32"/>
      <c r="L3334" s="178"/>
      <c r="M3334" s="178"/>
      <c r="N3334" s="81"/>
      <c r="O3334" s="185"/>
      <c r="P3334" s="103"/>
      <c r="Q3334" s="84" t="str">
        <f t="shared" si="1534"/>
        <v/>
      </c>
      <c r="R3334" s="159"/>
      <c r="S3334" s="28" t="str" cm="1">
        <f t="array" aca="1" ref="S3334" ca="1">IF(INDIRECT("A"&amp;114+$U3334)&lt;&gt;"",114+$U3334,"")</f>
        <v/>
      </c>
      <c r="T3334" s="28" t="str">
        <f t="shared" ca="1" si="1535"/>
        <v>$B</v>
      </c>
      <c r="U3334" s="29">
        <f t="shared" si="1541"/>
        <v>3216</v>
      </c>
      <c r="V3334" s="29">
        <v>268.33333333335401</v>
      </c>
      <c r="W3334" s="29">
        <f t="shared" si="1517"/>
        <v>268</v>
      </c>
      <c r="X3334" s="41" t="str" cm="1">
        <f t="array" aca="1" ref="X3334" ca="1">IFERROR(INDEX('PC&amp;PD'!$A$1:$AP$15,ROW('PC&amp;PD'!$A$15),MATCH(INDIRECT(T3334),'PC&amp;PD'!$A$1:$AP$1,0)),"")</f>
        <v/>
      </c>
      <c r="Z3334" s="155"/>
      <c r="AA3334" s="13" t="str">
        <f t="shared" si="1531"/>
        <v/>
      </c>
      <c r="AB3334" s="155"/>
      <c r="AC3334" s="13" t="str">
        <f t="shared" ca="1" si="1536"/>
        <v>$AB</v>
      </c>
      <c r="AD3334" s="13" t="str" cm="1">
        <f t="array" aca="1" ref="AD3334" ca="1">IFERROR(IF((LEFT(INDIRECT("$F"&amp;$S3334),4))="GOTS",IF($G3334="Organic","GOTS_Organic_raw",(IF($G3334="Responsible","GOTS_Responsible",(IF($G3334="No Attribute (Conventional)","GOTS_conventional",(IF($G3334="Recycled Pre/Post-Consumer","GOTS_pre_post",(IF($G3334="In-Conversion","GOTS_in_conversion",(IF($G3334="Sustainably Sourced","Sustainably_sourced",""))))))))))),IF($G3334="Organic","Organic",(IF($G3334="Responsible","Responsible",(IF($G3334="No Attribute (Conventional)","No_Attribute_Conventional",(IF($G3334="Recycled Pre/Post-Consumer","Recycled_Pre_Post_Consumer",(IF($G3334="In-Conversion","In_Conversion",(IF($G3334="Recycled Pre-Consumer","Recycled_Pre_Consumer",(IF($G3334="Recycled Post-Consumer","Recycled_Post_Consumer",(IF($G3334="Sustainably Sourced","Sustainably_sourced","")))))))))))))))),"")</f>
        <v/>
      </c>
      <c r="AE3334" s="13" t="e" cm="1">
        <f t="array" aca="1" ref="AE3334" ca="1">IF(INDIRECT("$F"&amp;$S3334)="","",IF(LEFT(INDIRECT("$F"&amp;$S3334),3)="GRS","GRS_RCS_RM",IF((LEFT(INDIRECT("$F"&amp;$S3334),3))="RCS","GRS_RCS_RM",IF(INDIRECT("$F"&amp;$S3334)="OCS (No Label)","OCS_Conversion_RM",IF(LEFT(INDIRECT("$F"&amp;$S3334),3)="OCS","OCS_RM",IF(RIGHT(INDIRECT("$F"&amp;$S3334),10)="conversion","GOTS_RM_conversion",IF((LEFT(INDIRECT("$F"&amp;$S3334),4))="GOTS","GOTS_RM","Responsible_RM")))))))</f>
        <v>#REF!</v>
      </c>
      <c r="AF3334" s="13" t="str" cm="1">
        <f t="array" aca="1" ref="AF3334" ca="1">IF($S3334="","",INDIRECT("$Z"&amp;$S3334))</f>
        <v/>
      </c>
      <c r="AG3334" s="155"/>
      <c r="AH3334" s="13" t="str" cm="1">
        <f t="array" aca="1" ref="AH3334" ca="1">IFERROR(INDIRECT("$ag"&amp;S3334),"")</f>
        <v/>
      </c>
      <c r="AI3334" s="13" t="e" cm="1">
        <f t="array" aca="1" ref="AI3334" ca="1">INDIRECT("O"&amp;S3333)</f>
        <v>#REF!</v>
      </c>
      <c r="AJ3334" s="13" t="str">
        <f>IF($I3334="","",INDEX('Raw Material'!$A$1:$J$75,MATCH(I3334,'Raw Material'!$A$1:$A$75,0),(MATCH(G3334,'Raw Material'!$A$1:$J$1,0))))</f>
        <v/>
      </c>
      <c r="AK3334" s="13" t="str">
        <f t="shared" si="1532"/>
        <v>YANLIŞRM</v>
      </c>
      <c r="AL3334" s="153" t="str">
        <f t="shared" si="1533"/>
        <v/>
      </c>
    </row>
    <row r="3335" spans="1:38" ht="16.5" customHeight="1">
      <c r="A3335" s="161"/>
      <c r="B3335" s="166"/>
      <c r="C3335" s="167"/>
      <c r="D3335" s="156"/>
      <c r="E3335" s="156"/>
      <c r="F3335" s="174"/>
      <c r="G3335" s="181"/>
      <c r="H3335" s="182"/>
      <c r="I3335" s="182"/>
      <c r="J3335" s="182"/>
      <c r="K3335" s="32"/>
      <c r="L3335" s="178"/>
      <c r="M3335" s="178"/>
      <c r="N3335" s="81"/>
      <c r="O3335" s="185"/>
      <c r="P3335" s="103"/>
      <c r="Q3335" s="84" t="str">
        <f t="shared" si="1534"/>
        <v/>
      </c>
      <c r="R3335" s="159"/>
      <c r="S3335" s="28" t="str" cm="1">
        <f t="array" aca="1" ref="S3335" ca="1">IF(INDIRECT("A"&amp;114+$U3335)&lt;&gt;"",114+$U3335,"")</f>
        <v/>
      </c>
      <c r="T3335" s="28" t="str">
        <f t="shared" ca="1" si="1535"/>
        <v>$B</v>
      </c>
      <c r="U3335" s="29">
        <f t="shared" si="1541"/>
        <v>3216</v>
      </c>
      <c r="V3335" s="29">
        <v>268.416666666688</v>
      </c>
      <c r="W3335" s="29">
        <f t="shared" si="1517"/>
        <v>268</v>
      </c>
      <c r="X3335" s="41" t="str" cm="1">
        <f t="array" aca="1" ref="X3335" ca="1">IFERROR(INDEX('PC&amp;PD'!$A$1:$AP$15,ROW('PC&amp;PD'!$A$15),MATCH(INDIRECT(T3335),'PC&amp;PD'!$A$1:$AP$1,0)),"")</f>
        <v/>
      </c>
      <c r="Z3335" s="155"/>
      <c r="AA3335" s="13" t="str">
        <f t="shared" si="1531"/>
        <v/>
      </c>
      <c r="AB3335" s="155"/>
      <c r="AC3335" s="13" t="str">
        <f t="shared" ca="1" si="1536"/>
        <v>$AB</v>
      </c>
      <c r="AD3335" s="13" t="str" cm="1">
        <f t="array" aca="1" ref="AD3335" ca="1">IFERROR(IF((LEFT(INDIRECT("$F"&amp;$S3335),4))="GOTS",IF($G3335="Organic","GOTS_Organic_raw",(IF($G3335="Responsible","GOTS_Responsible",(IF($G3335="No Attribute (Conventional)","GOTS_conventional",(IF($G3335="Recycled Pre/Post-Consumer","GOTS_pre_post",(IF($G3335="In-Conversion","GOTS_in_conversion",(IF($G3335="Sustainably Sourced","Sustainably_sourced",""))))))))))),IF($G3335="Organic","Organic",(IF($G3335="Responsible","Responsible",(IF($G3335="No Attribute (Conventional)","No_Attribute_Conventional",(IF($G3335="Recycled Pre/Post-Consumer","Recycled_Pre_Post_Consumer",(IF($G3335="In-Conversion","In_Conversion",(IF($G3335="Recycled Pre-Consumer","Recycled_Pre_Consumer",(IF($G3335="Recycled Post-Consumer","Recycled_Post_Consumer",(IF($G3335="Sustainably Sourced","Sustainably_sourced","")))))))))))))))),"")</f>
        <v/>
      </c>
      <c r="AE3335" s="13" t="e" cm="1">
        <f t="array" aca="1" ref="AE3335" ca="1">IF(INDIRECT("$F"&amp;$S3335)="","",IF(LEFT(INDIRECT("$F"&amp;$S3335),3)="GRS","GRS_RCS_RM",IF((LEFT(INDIRECT("$F"&amp;$S3335),3))="RCS","GRS_RCS_RM",IF(INDIRECT("$F"&amp;$S3335)="OCS (No Label)","OCS_Conversion_RM",IF(LEFT(INDIRECT("$F"&amp;$S3335),3)="OCS","OCS_RM",IF(RIGHT(INDIRECT("$F"&amp;$S3335),10)="conversion","GOTS_RM_conversion",IF((LEFT(INDIRECT("$F"&amp;$S3335),4))="GOTS","GOTS_RM","Responsible_RM")))))))</f>
        <v>#REF!</v>
      </c>
      <c r="AF3335" s="13" t="str" cm="1">
        <f t="array" aca="1" ref="AF3335" ca="1">IF($S3335="","",INDIRECT("$Z"&amp;$S3335))</f>
        <v/>
      </c>
      <c r="AG3335" s="155"/>
      <c r="AH3335" s="13" t="str" cm="1">
        <f t="array" aca="1" ref="AH3335" ca="1">IFERROR(INDIRECT("$ag"&amp;S3335),"")</f>
        <v/>
      </c>
      <c r="AI3335" s="13" t="e" cm="1">
        <f t="array" aca="1" ref="AI3335" ca="1">INDIRECT("O"&amp;S3334)</f>
        <v>#REF!</v>
      </c>
      <c r="AJ3335" s="13" t="str">
        <f>IF($I3335="","",INDEX('Raw Material'!$A$1:$J$75,MATCH(I3335,'Raw Material'!$A$1:$A$75,0),(MATCH(G3335,'Raw Material'!$A$1:$J$1,0))))</f>
        <v/>
      </c>
      <c r="AK3335" s="13" t="str">
        <f t="shared" si="1532"/>
        <v>YANLIŞRM</v>
      </c>
      <c r="AL3335" s="153" t="str">
        <f t="shared" si="1533"/>
        <v/>
      </c>
    </row>
    <row r="3336" spans="1:38" ht="16.5" customHeight="1">
      <c r="A3336" s="162"/>
      <c r="B3336" s="168"/>
      <c r="C3336" s="169"/>
      <c r="D3336" s="156"/>
      <c r="E3336" s="156"/>
      <c r="F3336" s="175"/>
      <c r="G3336" s="181"/>
      <c r="H3336" s="182"/>
      <c r="I3336" s="182"/>
      <c r="J3336" s="182"/>
      <c r="K3336" s="32"/>
      <c r="L3336" s="179"/>
      <c r="M3336" s="179"/>
      <c r="N3336" s="81"/>
      <c r="O3336" s="185"/>
      <c r="P3336" s="103"/>
      <c r="Q3336" s="84" t="str">
        <f t="shared" si="1534"/>
        <v/>
      </c>
      <c r="R3336" s="159"/>
      <c r="S3336" s="28" t="str" cm="1">
        <f t="array" aca="1" ref="S3336" ca="1">IF(INDIRECT("A"&amp;114+$U3336)&lt;&gt;"",114+$U3336,"")</f>
        <v/>
      </c>
      <c r="T3336" s="28" t="str">
        <f t="shared" ca="1" si="1535"/>
        <v>$B</v>
      </c>
      <c r="U3336" s="29">
        <f t="shared" si="1541"/>
        <v>3216</v>
      </c>
      <c r="V3336" s="29">
        <v>268.50000000002098</v>
      </c>
      <c r="W3336" s="29">
        <f t="shared" si="1517"/>
        <v>268</v>
      </c>
      <c r="X3336" s="41" t="str" cm="1">
        <f t="array" aca="1" ref="X3336" ca="1">IFERROR(INDEX('PC&amp;PD'!$A$1:$AP$15,ROW('PC&amp;PD'!$A$15),MATCH(INDIRECT(T3336),'PC&amp;PD'!$A$1:$AP$1,0)),"")</f>
        <v/>
      </c>
      <c r="Z3336" s="155"/>
      <c r="AA3336" s="13" t="str">
        <f t="shared" si="1531"/>
        <v/>
      </c>
      <c r="AB3336" s="155"/>
      <c r="AC3336" s="13" t="str">
        <f t="shared" ca="1" si="1536"/>
        <v>$AB</v>
      </c>
      <c r="AD3336" s="13" t="str" cm="1">
        <f t="array" aca="1" ref="AD3336" ca="1">IFERROR(IF((LEFT(INDIRECT("$F"&amp;$S3336),4))="GOTS",IF($G3336="Organic","GOTS_Organic_raw",(IF($G3336="Responsible","GOTS_Responsible",(IF($G3336="No Attribute (Conventional)","GOTS_conventional",(IF($G3336="Recycled Pre/Post-Consumer","GOTS_pre_post",(IF($G3336="In-Conversion","GOTS_in_conversion",(IF($G3336="Sustainably Sourced","Sustainably_sourced",""))))))))))),IF($G3336="Organic","Organic",(IF($G3336="Responsible","Responsible",(IF($G3336="No Attribute (Conventional)","No_Attribute_Conventional",(IF($G3336="Recycled Pre/Post-Consumer","Recycled_Pre_Post_Consumer",(IF($G3336="In-Conversion","In_Conversion",(IF($G3336="Recycled Pre-Consumer","Recycled_Pre_Consumer",(IF($G3336="Recycled Post-Consumer","Recycled_Post_Consumer",(IF($G3336="Sustainably Sourced","Sustainably_sourced","")))))))))))))))),"")</f>
        <v/>
      </c>
      <c r="AE3336" s="13" t="e" cm="1">
        <f t="array" aca="1" ref="AE3336" ca="1">IF(INDIRECT("$F"&amp;$S3336)="","",IF(LEFT(INDIRECT("$F"&amp;$S3336),3)="GRS","GRS_RCS_RM",IF((LEFT(INDIRECT("$F"&amp;$S3336),3))="RCS","GRS_RCS_RM",IF(INDIRECT("$F"&amp;$S3336)="OCS (No Label)","OCS_Conversion_RM",IF(LEFT(INDIRECT("$F"&amp;$S3336),3)="OCS","OCS_RM",IF(RIGHT(INDIRECT("$F"&amp;$S3336),10)="conversion","GOTS_RM_conversion",IF((LEFT(INDIRECT("$F"&amp;$S3336),4))="GOTS","GOTS_RM","Responsible_RM")))))))</f>
        <v>#REF!</v>
      </c>
      <c r="AF3336" s="13" t="str" cm="1">
        <f t="array" aca="1" ref="AF3336" ca="1">IF($S3336="","",INDIRECT("$Z"&amp;$S3336))</f>
        <v/>
      </c>
      <c r="AG3336" s="155"/>
      <c r="AH3336" s="13" t="str" cm="1">
        <f t="array" aca="1" ref="AH3336" ca="1">IFERROR(INDIRECT("$ag"&amp;S3336),"")</f>
        <v/>
      </c>
      <c r="AI3336" s="13" t="e" cm="1">
        <f t="array" aca="1" ref="AI3336" ca="1">INDIRECT("O"&amp;S3335)</f>
        <v>#REF!</v>
      </c>
      <c r="AJ3336" s="13" t="str">
        <f>IF($I3336="","",INDEX('Raw Material'!$A$1:$J$75,MATCH(I3336,'Raw Material'!$A$1:$A$75,0),(MATCH(G3336,'Raw Material'!$A$1:$J$1,0))))</f>
        <v/>
      </c>
      <c r="AK3336" s="13" t="str">
        <f t="shared" si="1532"/>
        <v>YANLIŞRM</v>
      </c>
      <c r="AL3336" s="153" t="str">
        <f t="shared" si="1533"/>
        <v/>
      </c>
    </row>
    <row r="3337" spans="1:38" ht="16.5" customHeight="1">
      <c r="A3337" s="162"/>
      <c r="B3337" s="168"/>
      <c r="C3337" s="169"/>
      <c r="D3337" s="156"/>
      <c r="E3337" s="156"/>
      <c r="F3337" s="175"/>
      <c r="G3337" s="181"/>
      <c r="H3337" s="182"/>
      <c r="I3337" s="182"/>
      <c r="J3337" s="182"/>
      <c r="K3337" s="32"/>
      <c r="L3337" s="179"/>
      <c r="M3337" s="179"/>
      <c r="N3337" s="81"/>
      <c r="O3337" s="185"/>
      <c r="P3337" s="103"/>
      <c r="Q3337" s="84" t="str">
        <f t="shared" si="1534"/>
        <v/>
      </c>
      <c r="R3337" s="159"/>
      <c r="S3337" s="28" t="str" cm="1">
        <f t="array" aca="1" ref="S3337" ca="1">IF(INDIRECT("A"&amp;114+$U3337)&lt;&gt;"",114+$U3337,"")</f>
        <v/>
      </c>
      <c r="T3337" s="28" t="str">
        <f t="shared" ca="1" si="1535"/>
        <v>$B</v>
      </c>
      <c r="U3337" s="29">
        <f t="shared" si="1541"/>
        <v>3216</v>
      </c>
      <c r="V3337" s="29">
        <v>268.58333333335401</v>
      </c>
      <c r="W3337" s="29">
        <f t="shared" ref="W3337:W3400" si="1546">ROUNDDOWN(V3337,0)</f>
        <v>268</v>
      </c>
      <c r="X3337" s="41" t="str" cm="1">
        <f t="array" aca="1" ref="X3337" ca="1">IFERROR(INDEX('PC&amp;PD'!$A$1:$AP$15,ROW('PC&amp;PD'!$A$15),MATCH(INDIRECT(T3337),'PC&amp;PD'!$A$1:$AP$1,0)),"")</f>
        <v/>
      </c>
      <c r="Z3337" s="155"/>
      <c r="AA3337" s="13" t="str">
        <f t="shared" si="1531"/>
        <v/>
      </c>
      <c r="AB3337" s="155"/>
      <c r="AC3337" s="13" t="str">
        <f t="shared" ca="1" si="1536"/>
        <v>$AB</v>
      </c>
      <c r="AD3337" s="13" t="str" cm="1">
        <f t="array" aca="1" ref="AD3337" ca="1">IFERROR(IF((LEFT(INDIRECT("$F"&amp;$S3337),4))="GOTS",IF($G3337="Organic","GOTS_Organic_raw",(IF($G3337="Responsible","GOTS_Responsible",(IF($G3337="No Attribute (Conventional)","GOTS_conventional",(IF($G3337="Recycled Pre/Post-Consumer","GOTS_pre_post",(IF($G3337="In-Conversion","GOTS_in_conversion",(IF($G3337="Sustainably Sourced","Sustainably_sourced",""))))))))))),IF($G3337="Organic","Organic",(IF($G3337="Responsible","Responsible",(IF($G3337="No Attribute (Conventional)","No_Attribute_Conventional",(IF($G3337="Recycled Pre/Post-Consumer","Recycled_Pre_Post_Consumer",(IF($G3337="In-Conversion","In_Conversion",(IF($G3337="Recycled Pre-Consumer","Recycled_Pre_Consumer",(IF($G3337="Recycled Post-Consumer","Recycled_Post_Consumer",(IF($G3337="Sustainably Sourced","Sustainably_sourced","")))))))))))))))),"")</f>
        <v/>
      </c>
      <c r="AE3337" s="13" t="e" cm="1">
        <f t="array" aca="1" ref="AE3337" ca="1">IF(INDIRECT("$F"&amp;$S3337)="","",IF(LEFT(INDIRECT("$F"&amp;$S3337),3)="GRS","GRS_RCS_RM",IF((LEFT(INDIRECT("$F"&amp;$S3337),3))="RCS","GRS_RCS_RM",IF(INDIRECT("$F"&amp;$S3337)="OCS (No Label)","OCS_Conversion_RM",IF(LEFT(INDIRECT("$F"&amp;$S3337),3)="OCS","OCS_RM",IF(RIGHT(INDIRECT("$F"&amp;$S3337),10)="conversion","GOTS_RM_conversion",IF((LEFT(INDIRECT("$F"&amp;$S3337),4))="GOTS","GOTS_RM","Responsible_RM")))))))</f>
        <v>#REF!</v>
      </c>
      <c r="AF3337" s="13" t="str" cm="1">
        <f t="array" aca="1" ref="AF3337" ca="1">IF($S3337="","",INDIRECT("$Z"&amp;$S3337))</f>
        <v/>
      </c>
      <c r="AG3337" s="155"/>
      <c r="AH3337" s="13" t="str" cm="1">
        <f t="array" aca="1" ref="AH3337" ca="1">IFERROR(INDIRECT("$ag"&amp;S3337),"")</f>
        <v/>
      </c>
      <c r="AI3337" s="13" t="e" cm="1">
        <f t="array" aca="1" ref="AI3337" ca="1">INDIRECT("O"&amp;S3336)</f>
        <v>#REF!</v>
      </c>
      <c r="AJ3337" s="13" t="str">
        <f>IF($I3337="","",INDEX('Raw Material'!$A$1:$J$75,MATCH(I3337,'Raw Material'!$A$1:$A$75,0),(MATCH(G3337,'Raw Material'!$A$1:$J$1,0))))</f>
        <v/>
      </c>
      <c r="AK3337" s="13" t="str">
        <f t="shared" si="1532"/>
        <v>YANLIŞRM</v>
      </c>
      <c r="AL3337" s="153" t="str">
        <f t="shared" si="1533"/>
        <v/>
      </c>
    </row>
    <row r="3338" spans="1:38" ht="16.5" customHeight="1">
      <c r="A3338" s="162"/>
      <c r="B3338" s="168"/>
      <c r="C3338" s="169"/>
      <c r="D3338" s="156"/>
      <c r="E3338" s="156"/>
      <c r="F3338" s="175"/>
      <c r="G3338" s="181"/>
      <c r="H3338" s="182"/>
      <c r="I3338" s="182"/>
      <c r="J3338" s="182"/>
      <c r="K3338" s="32"/>
      <c r="L3338" s="179"/>
      <c r="M3338" s="179"/>
      <c r="N3338" s="81"/>
      <c r="O3338" s="185"/>
      <c r="P3338" s="103"/>
      <c r="Q3338" s="84" t="str">
        <f t="shared" si="1534"/>
        <v/>
      </c>
      <c r="R3338" s="159"/>
      <c r="S3338" s="28" t="str" cm="1">
        <f t="array" aca="1" ref="S3338" ca="1">IF(INDIRECT("A"&amp;114+$U3338)&lt;&gt;"",114+$U3338,"")</f>
        <v/>
      </c>
      <c r="T3338" s="28" t="str">
        <f t="shared" ca="1" si="1535"/>
        <v>$B</v>
      </c>
      <c r="U3338" s="29">
        <f t="shared" si="1541"/>
        <v>3216</v>
      </c>
      <c r="V3338" s="29">
        <v>268.666666666688</v>
      </c>
      <c r="W3338" s="29">
        <f t="shared" si="1546"/>
        <v>268</v>
      </c>
      <c r="X3338" s="41" t="str" cm="1">
        <f t="array" aca="1" ref="X3338" ca="1">IFERROR(INDEX('PC&amp;PD'!$A$1:$AP$15,ROW('PC&amp;PD'!$A$15),MATCH(INDIRECT(T3338),'PC&amp;PD'!$A$1:$AP$1,0)),"")</f>
        <v/>
      </c>
      <c r="Z3338" s="155"/>
      <c r="AA3338" s="13" t="str">
        <f t="shared" si="1531"/>
        <v/>
      </c>
      <c r="AB3338" s="155"/>
      <c r="AC3338" s="13" t="str">
        <f t="shared" ca="1" si="1536"/>
        <v>$AB</v>
      </c>
      <c r="AD3338" s="13" t="str" cm="1">
        <f t="array" aca="1" ref="AD3338" ca="1">IFERROR(IF((LEFT(INDIRECT("$F"&amp;$S3338),4))="GOTS",IF($G3338="Organic","GOTS_Organic_raw",(IF($G3338="Responsible","GOTS_Responsible",(IF($G3338="No Attribute (Conventional)","GOTS_conventional",(IF($G3338="Recycled Pre/Post-Consumer","GOTS_pre_post",(IF($G3338="In-Conversion","GOTS_in_conversion",(IF($G3338="Sustainably Sourced","Sustainably_sourced",""))))))))))),IF($G3338="Organic","Organic",(IF($G3338="Responsible","Responsible",(IF($G3338="No Attribute (Conventional)","No_Attribute_Conventional",(IF($G3338="Recycled Pre/Post-Consumer","Recycled_Pre_Post_Consumer",(IF($G3338="In-Conversion","In_Conversion",(IF($G3338="Recycled Pre-Consumer","Recycled_Pre_Consumer",(IF($G3338="Recycled Post-Consumer","Recycled_Post_Consumer",(IF($G3338="Sustainably Sourced","Sustainably_sourced","")))))))))))))))),"")</f>
        <v/>
      </c>
      <c r="AE3338" s="13" t="e" cm="1">
        <f t="array" aca="1" ref="AE3338" ca="1">IF(INDIRECT("$F"&amp;$S3338)="","",IF(LEFT(INDIRECT("$F"&amp;$S3338),3)="GRS","GRS_RCS_RM",IF((LEFT(INDIRECT("$F"&amp;$S3338),3))="RCS","GRS_RCS_RM",IF(INDIRECT("$F"&amp;$S3338)="OCS (No Label)","OCS_Conversion_RM",IF(LEFT(INDIRECT("$F"&amp;$S3338),3)="OCS","OCS_RM",IF(RIGHT(INDIRECT("$F"&amp;$S3338),10)="conversion","GOTS_RM_conversion",IF((LEFT(INDIRECT("$F"&amp;$S3338),4))="GOTS","GOTS_RM","Responsible_RM")))))))</f>
        <v>#REF!</v>
      </c>
      <c r="AF3338" s="13" t="str" cm="1">
        <f t="array" aca="1" ref="AF3338" ca="1">IF($S3338="","",INDIRECT("$Z"&amp;$S3338))</f>
        <v/>
      </c>
      <c r="AG3338" s="155"/>
      <c r="AH3338" s="13" t="str" cm="1">
        <f t="array" aca="1" ref="AH3338" ca="1">IFERROR(INDIRECT("$ag"&amp;S3338),"")</f>
        <v/>
      </c>
      <c r="AI3338" s="13" t="e" cm="1">
        <f t="array" aca="1" ref="AI3338" ca="1">INDIRECT("O"&amp;S3337)</f>
        <v>#REF!</v>
      </c>
      <c r="AJ3338" s="13" t="str">
        <f>IF($I3338="","",INDEX('Raw Material'!$A$1:$J$75,MATCH(I3338,'Raw Material'!$A$1:$A$75,0),(MATCH(G3338,'Raw Material'!$A$1:$J$1,0))))</f>
        <v/>
      </c>
      <c r="AK3338" s="13" t="str">
        <f t="shared" si="1532"/>
        <v>YANLIŞRM</v>
      </c>
      <c r="AL3338" s="153" t="str">
        <f t="shared" si="1533"/>
        <v/>
      </c>
    </row>
    <row r="3339" spans="1:38" ht="16.5" customHeight="1">
      <c r="A3339" s="162"/>
      <c r="B3339" s="168"/>
      <c r="C3339" s="169"/>
      <c r="D3339" s="156"/>
      <c r="E3339" s="156"/>
      <c r="F3339" s="175"/>
      <c r="G3339" s="181"/>
      <c r="H3339" s="182"/>
      <c r="I3339" s="182"/>
      <c r="J3339" s="182"/>
      <c r="K3339" s="32"/>
      <c r="L3339" s="179"/>
      <c r="M3339" s="179"/>
      <c r="N3339" s="81"/>
      <c r="O3339" s="185"/>
      <c r="P3339" s="103"/>
      <c r="Q3339" s="84" t="str">
        <f t="shared" si="1534"/>
        <v/>
      </c>
      <c r="R3339" s="159"/>
      <c r="S3339" s="28" t="str" cm="1">
        <f t="array" aca="1" ref="S3339" ca="1">IF(INDIRECT("A"&amp;114+$U3339)&lt;&gt;"",114+$U3339,"")</f>
        <v/>
      </c>
      <c r="T3339" s="28" t="str">
        <f t="shared" ca="1" si="1535"/>
        <v>$B</v>
      </c>
      <c r="U3339" s="29">
        <f t="shared" si="1541"/>
        <v>3216</v>
      </c>
      <c r="V3339" s="29">
        <v>268.75000000002098</v>
      </c>
      <c r="W3339" s="29">
        <f t="shared" si="1546"/>
        <v>268</v>
      </c>
      <c r="X3339" s="41" t="str" cm="1">
        <f t="array" aca="1" ref="X3339" ca="1">IFERROR(INDEX('PC&amp;PD'!$A$1:$AP$15,ROW('PC&amp;PD'!$A$15),MATCH(INDIRECT(T3339),'PC&amp;PD'!$A$1:$AP$1,0)),"")</f>
        <v/>
      </c>
      <c r="Z3339" s="155"/>
      <c r="AA3339" s="13" t="str">
        <f t="shared" si="1531"/>
        <v/>
      </c>
      <c r="AB3339" s="155"/>
      <c r="AC3339" s="13" t="str">
        <f t="shared" ca="1" si="1536"/>
        <v>$AB</v>
      </c>
      <c r="AD3339" s="13" t="str" cm="1">
        <f t="array" aca="1" ref="AD3339" ca="1">IFERROR(IF((LEFT(INDIRECT("$F"&amp;$S3339),4))="GOTS",IF($G3339="Organic","GOTS_Organic_raw",(IF($G3339="Responsible","GOTS_Responsible",(IF($G3339="No Attribute (Conventional)","GOTS_conventional",(IF($G3339="Recycled Pre/Post-Consumer","GOTS_pre_post",(IF($G3339="In-Conversion","GOTS_in_conversion",(IF($G3339="Sustainably Sourced","Sustainably_sourced",""))))))))))),IF($G3339="Organic","Organic",(IF($G3339="Responsible","Responsible",(IF($G3339="No Attribute (Conventional)","No_Attribute_Conventional",(IF($G3339="Recycled Pre/Post-Consumer","Recycled_Pre_Post_Consumer",(IF($G3339="In-Conversion","In_Conversion",(IF($G3339="Recycled Pre-Consumer","Recycled_Pre_Consumer",(IF($G3339="Recycled Post-Consumer","Recycled_Post_Consumer",(IF($G3339="Sustainably Sourced","Sustainably_sourced","")))))))))))))))),"")</f>
        <v/>
      </c>
      <c r="AE3339" s="13" t="e" cm="1">
        <f t="array" aca="1" ref="AE3339" ca="1">IF(INDIRECT("$F"&amp;$S3339)="","",IF(LEFT(INDIRECT("$F"&amp;$S3339),3)="GRS","GRS_RCS_RM",IF((LEFT(INDIRECT("$F"&amp;$S3339),3))="RCS","GRS_RCS_RM",IF(INDIRECT("$F"&amp;$S3339)="OCS (No Label)","OCS_Conversion_RM",IF(LEFT(INDIRECT("$F"&amp;$S3339),3)="OCS","OCS_RM",IF(RIGHT(INDIRECT("$F"&amp;$S3339),10)="conversion","GOTS_RM_conversion",IF((LEFT(INDIRECT("$F"&amp;$S3339),4))="GOTS","GOTS_RM","Responsible_RM")))))))</f>
        <v>#REF!</v>
      </c>
      <c r="AF3339" s="13" t="str" cm="1">
        <f t="array" aca="1" ref="AF3339" ca="1">IF($S3339="","",INDIRECT("$Z"&amp;$S3339))</f>
        <v/>
      </c>
      <c r="AG3339" s="155"/>
      <c r="AH3339" s="13" t="str" cm="1">
        <f t="array" aca="1" ref="AH3339" ca="1">IFERROR(INDIRECT("$ag"&amp;S3339),"")</f>
        <v/>
      </c>
      <c r="AI3339" s="13" t="e" cm="1">
        <f t="array" aca="1" ref="AI3339" ca="1">INDIRECT("O"&amp;S3338)</f>
        <v>#REF!</v>
      </c>
      <c r="AJ3339" s="13" t="str">
        <f>IF($I3339="","",INDEX('Raw Material'!$A$1:$J$75,MATCH(I3339,'Raw Material'!$A$1:$A$75,0),(MATCH(G3339,'Raw Material'!$A$1:$J$1,0))))</f>
        <v/>
      </c>
      <c r="AK3339" s="13" t="str">
        <f t="shared" si="1532"/>
        <v>YANLIŞRM</v>
      </c>
      <c r="AL3339" s="153" t="str">
        <f t="shared" si="1533"/>
        <v/>
      </c>
    </row>
    <row r="3340" spans="1:38" ht="16.5" customHeight="1">
      <c r="A3340" s="162"/>
      <c r="B3340" s="168"/>
      <c r="C3340" s="169"/>
      <c r="D3340" s="156"/>
      <c r="E3340" s="156"/>
      <c r="F3340" s="175"/>
      <c r="G3340" s="181"/>
      <c r="H3340" s="182"/>
      <c r="I3340" s="182"/>
      <c r="J3340" s="182"/>
      <c r="K3340" s="32"/>
      <c r="L3340" s="179"/>
      <c r="M3340" s="179"/>
      <c r="N3340" s="81"/>
      <c r="O3340" s="185"/>
      <c r="P3340" s="103"/>
      <c r="Q3340" s="84" t="str">
        <f t="shared" si="1534"/>
        <v/>
      </c>
      <c r="R3340" s="159"/>
      <c r="S3340" s="28" t="str" cm="1">
        <f t="array" aca="1" ref="S3340" ca="1">IF(INDIRECT("A"&amp;114+$U3340)&lt;&gt;"",114+$U3340,"")</f>
        <v/>
      </c>
      <c r="T3340" s="28" t="str">
        <f t="shared" ca="1" si="1535"/>
        <v>$B</v>
      </c>
      <c r="U3340" s="29">
        <f t="shared" si="1541"/>
        <v>3216</v>
      </c>
      <c r="V3340" s="29">
        <v>268.83333333335497</v>
      </c>
      <c r="W3340" s="29">
        <f t="shared" si="1546"/>
        <v>268</v>
      </c>
      <c r="X3340" s="41" t="str" cm="1">
        <f t="array" aca="1" ref="X3340" ca="1">IFERROR(INDEX('PC&amp;PD'!$A$1:$AP$15,ROW('PC&amp;PD'!$A$15),MATCH(INDIRECT(T3340),'PC&amp;PD'!$A$1:$AP$1,0)),"")</f>
        <v/>
      </c>
      <c r="Z3340" s="155"/>
      <c r="AA3340" s="13" t="str">
        <f t="shared" si="1531"/>
        <v/>
      </c>
      <c r="AB3340" s="155"/>
      <c r="AC3340" s="13" t="str">
        <f t="shared" ca="1" si="1536"/>
        <v>$AB</v>
      </c>
      <c r="AD3340" s="13" t="str" cm="1">
        <f t="array" aca="1" ref="AD3340" ca="1">IFERROR(IF((LEFT(INDIRECT("$F"&amp;$S3340),4))="GOTS",IF($G3340="Organic","GOTS_Organic_raw",(IF($G3340="Responsible","GOTS_Responsible",(IF($G3340="No Attribute (Conventional)","GOTS_conventional",(IF($G3340="Recycled Pre/Post-Consumer","GOTS_pre_post",(IF($G3340="In-Conversion","GOTS_in_conversion",(IF($G3340="Sustainably Sourced","Sustainably_sourced",""))))))))))),IF($G3340="Organic","Organic",(IF($G3340="Responsible","Responsible",(IF($G3340="No Attribute (Conventional)","No_Attribute_Conventional",(IF($G3340="Recycled Pre/Post-Consumer","Recycled_Pre_Post_Consumer",(IF($G3340="In-Conversion","In_Conversion",(IF($G3340="Recycled Pre-Consumer","Recycled_Pre_Consumer",(IF($G3340="Recycled Post-Consumer","Recycled_Post_Consumer",(IF($G3340="Sustainably Sourced","Sustainably_sourced","")))))))))))))))),"")</f>
        <v/>
      </c>
      <c r="AE3340" s="13" t="e" cm="1">
        <f t="array" aca="1" ref="AE3340" ca="1">IF(INDIRECT("$F"&amp;$S3340)="","",IF(LEFT(INDIRECT("$F"&amp;$S3340),3)="GRS","GRS_RCS_RM",IF((LEFT(INDIRECT("$F"&amp;$S3340),3))="RCS","GRS_RCS_RM",IF(INDIRECT("$F"&amp;$S3340)="OCS (No Label)","OCS_Conversion_RM",IF(LEFT(INDIRECT("$F"&amp;$S3340),3)="OCS","OCS_RM",IF(RIGHT(INDIRECT("$F"&amp;$S3340),10)="conversion","GOTS_RM_conversion",IF((LEFT(INDIRECT("$F"&amp;$S3340),4))="GOTS","GOTS_RM","Responsible_RM")))))))</f>
        <v>#REF!</v>
      </c>
      <c r="AF3340" s="13" t="str" cm="1">
        <f t="array" aca="1" ref="AF3340" ca="1">IF($S3340="","",INDIRECT("$Z"&amp;$S3340))</f>
        <v/>
      </c>
      <c r="AG3340" s="155"/>
      <c r="AH3340" s="13" t="str" cm="1">
        <f t="array" aca="1" ref="AH3340" ca="1">IFERROR(INDIRECT("$ag"&amp;S3340),"")</f>
        <v/>
      </c>
      <c r="AI3340" s="13" t="e" cm="1">
        <f t="array" aca="1" ref="AI3340" ca="1">INDIRECT("O"&amp;S3339)</f>
        <v>#REF!</v>
      </c>
      <c r="AJ3340" s="13" t="str">
        <f>IF($I3340="","",INDEX('Raw Material'!$A$1:$J$75,MATCH(I3340,'Raw Material'!$A$1:$A$75,0),(MATCH(G3340,'Raw Material'!$A$1:$J$1,0))))</f>
        <v/>
      </c>
      <c r="AK3340" s="13" t="str">
        <f t="shared" si="1532"/>
        <v>YANLIŞRM</v>
      </c>
      <c r="AL3340" s="153" t="str">
        <f t="shared" si="1533"/>
        <v/>
      </c>
    </row>
    <row r="3341" spans="1:38" ht="16.5" customHeight="1" thickBot="1">
      <c r="A3341" s="163"/>
      <c r="B3341" s="170"/>
      <c r="C3341" s="171"/>
      <c r="D3341" s="156"/>
      <c r="E3341" s="156"/>
      <c r="F3341" s="176"/>
      <c r="G3341" s="157"/>
      <c r="H3341" s="158"/>
      <c r="I3341" s="158"/>
      <c r="J3341" s="158"/>
      <c r="K3341" s="33"/>
      <c r="L3341" s="180"/>
      <c r="M3341" s="180"/>
      <c r="N3341" s="82"/>
      <c r="O3341" s="186"/>
      <c r="P3341" s="103"/>
      <c r="Q3341" s="84" t="str">
        <f t="shared" si="1534"/>
        <v/>
      </c>
      <c r="R3341" s="159"/>
      <c r="S3341" s="28" t="str" cm="1">
        <f t="array" aca="1" ref="S3341" ca="1">IF(INDIRECT("A"&amp;114+$U3341)&lt;&gt;"",114+$U3341,"")</f>
        <v/>
      </c>
      <c r="T3341" s="28" t="str">
        <f t="shared" ca="1" si="1535"/>
        <v>$B</v>
      </c>
      <c r="U3341" s="29">
        <f t="shared" si="1541"/>
        <v>3216</v>
      </c>
      <c r="V3341" s="29">
        <v>268.916666666688</v>
      </c>
      <c r="W3341" s="29">
        <f t="shared" si="1546"/>
        <v>268</v>
      </c>
      <c r="X3341" s="41" t="str" cm="1">
        <f t="array" aca="1" ref="X3341" ca="1">IFERROR(INDEX('PC&amp;PD'!$A$1:$AP$15,ROW('PC&amp;PD'!$A$15),MATCH(INDIRECT(T3341),'PC&amp;PD'!$A$1:$AP$1,0)),"")</f>
        <v/>
      </c>
      <c r="Z3341" s="155"/>
      <c r="AA3341" s="13" t="str">
        <f t="shared" si="1531"/>
        <v/>
      </c>
      <c r="AB3341" s="155"/>
      <c r="AC3341" s="13" t="str">
        <f t="shared" ca="1" si="1536"/>
        <v>$AB</v>
      </c>
      <c r="AD3341" s="13" t="str" cm="1">
        <f t="array" aca="1" ref="AD3341" ca="1">IFERROR(IF((LEFT(INDIRECT("$F"&amp;$S3341),4))="GOTS",IF($G3341="Organic","GOTS_Organic_raw",(IF($G3341="Responsible","GOTS_Responsible",(IF($G3341="No Attribute (Conventional)","GOTS_conventional",(IF($G3341="Recycled Pre/Post-Consumer","GOTS_pre_post",(IF($G3341="In-Conversion","GOTS_in_conversion",(IF($G3341="Sustainably Sourced","Sustainably_sourced",""))))))))))),IF($G3341="Organic","Organic",(IF($G3341="Responsible","Responsible",(IF($G3341="No Attribute (Conventional)","No_Attribute_Conventional",(IF($G3341="Recycled Pre/Post-Consumer","Recycled_Pre_Post_Consumer",(IF($G3341="In-Conversion","In_Conversion",(IF($G3341="Recycled Pre-Consumer","Recycled_Pre_Consumer",(IF($G3341="Recycled Post-Consumer","Recycled_Post_Consumer",(IF($G3341="Sustainably Sourced","Sustainably_sourced","")))))))))))))))),"")</f>
        <v/>
      </c>
      <c r="AE3341" s="13" t="e" cm="1">
        <f t="array" aca="1" ref="AE3341" ca="1">IF(INDIRECT("$F"&amp;$S3341)="","",IF(LEFT(INDIRECT("$F"&amp;$S3341),3)="GRS","GRS_RCS_RM",IF((LEFT(INDIRECT("$F"&amp;$S3341),3))="RCS","GRS_RCS_RM",IF(INDIRECT("$F"&amp;$S3341)="OCS (No Label)","OCS_Conversion_RM",IF(LEFT(INDIRECT("$F"&amp;$S3341),3)="OCS","OCS_RM",IF(RIGHT(INDIRECT("$F"&amp;$S3341),10)="conversion","GOTS_RM_conversion",IF((LEFT(INDIRECT("$F"&amp;$S3341),4))="GOTS","GOTS_RM","Responsible_RM")))))))</f>
        <v>#REF!</v>
      </c>
      <c r="AF3341" s="13" t="str" cm="1">
        <f t="array" aca="1" ref="AF3341" ca="1">IF($S3341="","",INDIRECT("$Z"&amp;$S3341))</f>
        <v/>
      </c>
      <c r="AG3341" s="155"/>
      <c r="AH3341" s="13" t="str" cm="1">
        <f t="array" aca="1" ref="AH3341" ca="1">IFERROR(INDIRECT("$ag"&amp;S3341),"")</f>
        <v/>
      </c>
      <c r="AI3341" s="13" t="e" cm="1">
        <f t="array" aca="1" ref="AI3341" ca="1">INDIRECT("O"&amp;S3340)</f>
        <v>#REF!</v>
      </c>
      <c r="AJ3341" s="13" t="str">
        <f>IF($I3341="","",INDEX('Raw Material'!$A$1:$J$75,MATCH(I3341,'Raw Material'!$A$1:$A$75,0),(MATCH(G3341,'Raw Material'!$A$1:$J$1,0))))</f>
        <v/>
      </c>
      <c r="AK3341" s="13" t="str">
        <f t="shared" si="1532"/>
        <v>YANLIŞRM</v>
      </c>
      <c r="AL3341" s="153" t="str">
        <f t="shared" si="1533"/>
        <v/>
      </c>
    </row>
    <row r="3342" spans="1:38" ht="16.5" customHeight="1">
      <c r="A3342" s="160" t="str">
        <f>IF(B3342="","",COUNTA($B$114:$B3342))</f>
        <v/>
      </c>
      <c r="B3342" s="164"/>
      <c r="C3342" s="165"/>
      <c r="D3342" s="183"/>
      <c r="E3342" s="183"/>
      <c r="F3342" s="172"/>
      <c r="G3342" s="212"/>
      <c r="H3342" s="206"/>
      <c r="I3342" s="206"/>
      <c r="J3342" s="206"/>
      <c r="K3342" s="31"/>
      <c r="L3342" s="177" t="str">
        <f t="shared" ref="L3342" si="1547">IF(R3342="","",LEFT(R3342,LEN(R3342)-2))</f>
        <v/>
      </c>
      <c r="M3342" s="177"/>
      <c r="N3342" s="80"/>
      <c r="O3342" s="184"/>
      <c r="P3342" s="103"/>
      <c r="Q3342" s="84" t="str">
        <f t="shared" si="1534"/>
        <v/>
      </c>
      <c r="R3342" s="159" t="str">
        <f t="shared" ref="R3342" si="1548">CONCATENATE($Q3342,Q3343,Q3344,Q3345,Q3346,Q3347,$Q3348,$Q3349,$Q3350,$Q3351,Q3352,Q3353)</f>
        <v/>
      </c>
      <c r="S3342" s="28" t="str" cm="1">
        <f t="array" aca="1" ref="S3342" ca="1">IF(INDIRECT("A"&amp;114+$U3342)&lt;&gt;"",114+$U3342,"")</f>
        <v/>
      </c>
      <c r="T3342" s="28" t="str">
        <f t="shared" ca="1" si="1535"/>
        <v>$B</v>
      </c>
      <c r="U3342" s="29">
        <f t="shared" si="1541"/>
        <v>3228</v>
      </c>
      <c r="V3342" s="29">
        <v>269.00000000002098</v>
      </c>
      <c r="W3342" s="29">
        <f t="shared" si="1546"/>
        <v>269</v>
      </c>
      <c r="X3342" s="41" t="str" cm="1">
        <f t="array" aca="1" ref="X3342" ca="1">IFERROR(INDEX('PC&amp;PD'!$A$1:$AP$15,ROW('PC&amp;PD'!$A$15),MATCH(INDIRECT(T3342),'PC&amp;PD'!$A$1:$AP$1,0)),"")</f>
        <v/>
      </c>
      <c r="Z3342" s="155" t="str">
        <f t="shared" ref="Z3342" si="1549">IFERROR(IF($F3342="OCS 100","OCS (OCS 100)",IF($F3342="OCS Blended","OCS (OCS Blended)",IF($F3342="OCS (No Label)","OCS (No Label)",IF($F3342="RCS 100","RCS (RCS 100)",IF($F3342="RCS Blended","RCS (RCS Blended)",IF($F3342="GRS","GRS (GRS)",IF($F3342="GRS (No Label)", "GRS (No Label)",IF($F3342="RDS","RDS (RDS)",IF($F3342="RWS","RWS (RWS)",IF($F3342="RAS","RAS (RAS)",IF($F3342="RMS","RMS (RMS)",IF($F3342="GOTS Organic","GOTS (Organic)",IF($F3342="GOTS Made with organic","GOTS (Made with Organic)",IF($F3342="GOTS Organic - in conversion","GOTS (Organic - In Conversion)",IF($F3342="GOTS Made with organic - in conversion","GOTS (Made with Organic - In Conversion)",""))))))))))))))),"")</f>
        <v/>
      </c>
      <c r="AA3342" s="13" t="str">
        <f t="shared" si="1531"/>
        <v/>
      </c>
      <c r="AB3342" s="155" t="str">
        <f t="shared" ref="AB3342" si="1550">IFERROR(IF($F3342="OCS 100", "OCS_100",IF($F3342="OCS Blended", "OCS_Blended",IF($F3342="OCS (No Label)", "OCS_No_Label",IF($F3342="RCS 100", "RCS_100",IF($F3342="RCS Blended","RCS_Blended",IF($F3342="GRS","GRS",IF($F3342="GRS (No Label)", "GRS_No_Label",IF($F3342="RDS","RDS",IF($F3342="RWS","RWS",IF($F3342="RMS","RMS",IF($F3342="GOTS Organic","GOTS_Organic",IF($F3342="GOTS Made with organic","GOTS_Made_with_organic",IF($F3342="GOTS Organic - in conversion","GOTS_Organic_in_Conversion",IF($F3342="GOTS Made with organic - in conversion","GOTS_Made_with_Organic_in_Conversion",IF($F3342="RAS","RAS",""))))))))))))))),"")</f>
        <v/>
      </c>
      <c r="AC3342" s="13" t="str">
        <f t="shared" ca="1" si="1536"/>
        <v>$AB</v>
      </c>
      <c r="AD3342" s="13" t="str" cm="1">
        <f t="array" aca="1" ref="AD3342" ca="1">IFERROR(IF((LEFT(INDIRECT("$F"&amp;$S3342),4))="GOTS",IF($G3342="Organic","GOTS_Organic_raw",(IF($G3342="Responsible","GOTS_Responsible",(IF($G3342="No Attribute (Conventional)","GOTS_conventional",(IF($G3342="Recycled Pre/Post-Consumer","GOTS_pre_post",(IF($G3342="In-Conversion","GOTS_in_conversion",(IF($G3342="Sustainably Sourced","Sustainably_sourced",""))))))))))),IF($G3342="Organic","Organic",(IF($G3342="Responsible","Responsible",(IF($G3342="No Attribute (Conventional)","No_Attribute_Conventional",(IF($G3342="Recycled Pre/Post-Consumer","Recycled_Pre_Post_Consumer",(IF($G3342="In-Conversion","In_Conversion",(IF($G3342="Recycled Pre-Consumer","Recycled_Pre_Consumer",(IF($G3342="Recycled Post-Consumer","Recycled_Post_Consumer",(IF($G3342="Sustainably Sourced","Sustainably_sourced","")))))))))))))))),"")</f>
        <v/>
      </c>
      <c r="AE3342" s="13" t="e" cm="1">
        <f t="array" aca="1" ref="AE3342" ca="1">IF(INDIRECT("$F"&amp;$S3342)="","",IF(LEFT(INDIRECT("$F"&amp;$S3342),3)="GRS","GRS_RCS_RM",IF((LEFT(INDIRECT("$F"&amp;$S3342),3))="RCS","GRS_RCS_RM",IF(INDIRECT("$F"&amp;$S3342)="OCS (No Label)","OCS_Conversion_RM",IF(LEFT(INDIRECT("$F"&amp;$S3342),3)="OCS","OCS_RM",IF(RIGHT(INDIRECT("$F"&amp;$S3342),10)="conversion","GOTS_RM_conversion",IF((LEFT(INDIRECT("$F"&amp;$S3342),4))="GOTS","GOTS_RM","Responsible_RM")))))))</f>
        <v>#REF!</v>
      </c>
      <c r="AF3342" s="13" t="str" cm="1">
        <f t="array" aca="1" ref="AF3342" ca="1">IF($S3342="","",INDIRECT("$Z"&amp;$S3342))</f>
        <v/>
      </c>
      <c r="AG3342" s="155" t="str">
        <f t="shared" si="1522"/>
        <v/>
      </c>
      <c r="AH3342" s="13" t="str" cm="1">
        <f t="array" aca="1" ref="AH3342" ca="1">IFERROR(INDIRECT("$ag"&amp;S3342),"")</f>
        <v/>
      </c>
      <c r="AI3342" s="13" t="e" cm="1">
        <f t="array" aca="1" ref="AI3342" ca="1">INDIRECT("O"&amp;S3341)</f>
        <v>#REF!</v>
      </c>
      <c r="AJ3342" s="13" t="str">
        <f>IF($I3342="","",INDEX('Raw Material'!$A$1:$J$75,MATCH(I3342,'Raw Material'!$A$1:$A$75,0),(MATCH(G3342,'Raw Material'!$A$1:$J$1,0))))</f>
        <v/>
      </c>
      <c r="AK3342" s="13" t="str">
        <f t="shared" si="1532"/>
        <v>YANLIŞRM</v>
      </c>
      <c r="AL3342" s="153" t="str">
        <f t="shared" si="1533"/>
        <v/>
      </c>
    </row>
    <row r="3343" spans="1:38" ht="16.5" customHeight="1">
      <c r="A3343" s="161"/>
      <c r="B3343" s="166"/>
      <c r="C3343" s="167"/>
      <c r="D3343" s="156"/>
      <c r="E3343" s="156"/>
      <c r="F3343" s="173"/>
      <c r="G3343" s="181"/>
      <c r="H3343" s="182"/>
      <c r="I3343" s="182"/>
      <c r="J3343" s="182"/>
      <c r="K3343" s="32"/>
      <c r="L3343" s="178"/>
      <c r="M3343" s="178"/>
      <c r="N3343" s="81"/>
      <c r="O3343" s="185"/>
      <c r="P3343" s="103"/>
      <c r="Q3343" s="84" t="str">
        <f t="shared" si="1534"/>
        <v/>
      </c>
      <c r="R3343" s="159"/>
      <c r="S3343" s="28" t="str" cm="1">
        <f t="array" aca="1" ref="S3343" ca="1">IF(INDIRECT("A"&amp;114+$U3343)&lt;&gt;"",114+$U3343,"")</f>
        <v/>
      </c>
      <c r="T3343" s="28" t="str">
        <f t="shared" ca="1" si="1535"/>
        <v>$B</v>
      </c>
      <c r="U3343" s="29">
        <f t="shared" si="1541"/>
        <v>3228</v>
      </c>
      <c r="V3343" s="29">
        <v>269.08333333335497</v>
      </c>
      <c r="W3343" s="29">
        <f t="shared" si="1546"/>
        <v>269</v>
      </c>
      <c r="X3343" s="41" t="str" cm="1">
        <f t="array" aca="1" ref="X3343" ca="1">IFERROR(INDEX('PC&amp;PD'!$A$1:$AP$15,ROW('PC&amp;PD'!$A$15),MATCH(INDIRECT(T3343),'PC&amp;PD'!$A$1:$AP$1,0)),"")</f>
        <v/>
      </c>
      <c r="Z3343" s="155"/>
      <c r="AA3343" s="13" t="str">
        <f t="shared" si="1531"/>
        <v/>
      </c>
      <c r="AB3343" s="155"/>
      <c r="AC3343" s="13" t="str">
        <f t="shared" ca="1" si="1536"/>
        <v>$AB</v>
      </c>
      <c r="AD3343" s="13" t="str" cm="1">
        <f t="array" aca="1" ref="AD3343" ca="1">IFERROR(IF((LEFT(INDIRECT("$F"&amp;$S3343),4))="GOTS",IF($G3343="Organic","GOTS_Organic_raw",(IF($G3343="Responsible","GOTS_Responsible",(IF($G3343="No Attribute (Conventional)","GOTS_conventional",(IF($G3343="Recycled Pre/Post-Consumer","GOTS_pre_post",(IF($G3343="In-Conversion","GOTS_in_conversion",(IF($G3343="Sustainably Sourced","Sustainably_sourced",""))))))))))),IF($G3343="Organic","Organic",(IF($G3343="Responsible","Responsible",(IF($G3343="No Attribute (Conventional)","No_Attribute_Conventional",(IF($G3343="Recycled Pre/Post-Consumer","Recycled_Pre_Post_Consumer",(IF($G3343="In-Conversion","In_Conversion",(IF($G3343="Recycled Pre-Consumer","Recycled_Pre_Consumer",(IF($G3343="Recycled Post-Consumer","Recycled_Post_Consumer",(IF($G3343="Sustainably Sourced","Sustainably_sourced","")))))))))))))))),"")</f>
        <v/>
      </c>
      <c r="AE3343" s="13" t="e" cm="1">
        <f t="array" aca="1" ref="AE3343" ca="1">IF(INDIRECT("$F"&amp;$S3343)="","",IF(LEFT(INDIRECT("$F"&amp;$S3343),3)="GRS","GRS_RCS_RM",IF((LEFT(INDIRECT("$F"&amp;$S3343),3))="RCS","GRS_RCS_RM",IF(INDIRECT("$F"&amp;$S3343)="OCS (No Label)","OCS_Conversion_RM",IF(LEFT(INDIRECT("$F"&amp;$S3343),3)="OCS","OCS_RM",IF(RIGHT(INDIRECT("$F"&amp;$S3343),10)="conversion","GOTS_RM_conversion",IF((LEFT(INDIRECT("$F"&amp;$S3343),4))="GOTS","GOTS_RM","Responsible_RM")))))))</f>
        <v>#REF!</v>
      </c>
      <c r="AF3343" s="13" t="str" cm="1">
        <f t="array" aca="1" ref="AF3343" ca="1">IF($S3343="","",INDIRECT("$Z"&amp;$S3343))</f>
        <v/>
      </c>
      <c r="AG3343" s="155"/>
      <c r="AH3343" s="13" t="str" cm="1">
        <f t="array" aca="1" ref="AH3343" ca="1">IFERROR(INDIRECT("$ag"&amp;S3343),"")</f>
        <v/>
      </c>
      <c r="AI3343" s="13" t="e" cm="1">
        <f t="array" aca="1" ref="AI3343" ca="1">INDIRECT("O"&amp;S3342)</f>
        <v>#REF!</v>
      </c>
      <c r="AJ3343" s="13" t="str">
        <f>IF($I3343="","",INDEX('Raw Material'!$A$1:$J$75,MATCH(I3343,'Raw Material'!$A$1:$A$75,0),(MATCH(G3343,'Raw Material'!$A$1:$J$1,0))))</f>
        <v/>
      </c>
      <c r="AK3343" s="13" t="str">
        <f t="shared" si="1532"/>
        <v>YANLIŞRM</v>
      </c>
      <c r="AL3343" s="153" t="str">
        <f t="shared" si="1533"/>
        <v/>
      </c>
    </row>
    <row r="3344" spans="1:38" ht="16.5" customHeight="1">
      <c r="A3344" s="161"/>
      <c r="B3344" s="166"/>
      <c r="C3344" s="167"/>
      <c r="D3344" s="156"/>
      <c r="E3344" s="156"/>
      <c r="F3344" s="173"/>
      <c r="G3344" s="181"/>
      <c r="H3344" s="182"/>
      <c r="I3344" s="182"/>
      <c r="J3344" s="182"/>
      <c r="K3344" s="32"/>
      <c r="L3344" s="178"/>
      <c r="M3344" s="178"/>
      <c r="N3344" s="81"/>
      <c r="O3344" s="185"/>
      <c r="P3344" s="103"/>
      <c r="Q3344" s="84" t="str">
        <f t="shared" si="1534"/>
        <v/>
      </c>
      <c r="R3344" s="159"/>
      <c r="S3344" s="28" t="str" cm="1">
        <f t="array" aca="1" ref="S3344" ca="1">IF(INDIRECT("A"&amp;114+$U3344)&lt;&gt;"",114+$U3344,"")</f>
        <v/>
      </c>
      <c r="T3344" s="28" t="str">
        <f t="shared" ca="1" si="1535"/>
        <v>$B</v>
      </c>
      <c r="U3344" s="29">
        <f t="shared" si="1541"/>
        <v>3228</v>
      </c>
      <c r="V3344" s="29">
        <v>269.166666666688</v>
      </c>
      <c r="W3344" s="29">
        <f t="shared" si="1546"/>
        <v>269</v>
      </c>
      <c r="X3344" s="41" t="str" cm="1">
        <f t="array" aca="1" ref="X3344" ca="1">IFERROR(INDEX('PC&amp;PD'!$A$1:$AP$15,ROW('PC&amp;PD'!$A$15),MATCH(INDIRECT(T3344),'PC&amp;PD'!$A$1:$AP$1,0)),"")</f>
        <v/>
      </c>
      <c r="Z3344" s="155"/>
      <c r="AA3344" s="13" t="str">
        <f t="shared" si="1531"/>
        <v/>
      </c>
      <c r="AB3344" s="155"/>
      <c r="AC3344" s="13" t="str">
        <f t="shared" ca="1" si="1536"/>
        <v>$AB</v>
      </c>
      <c r="AD3344" s="13" t="str" cm="1">
        <f t="array" aca="1" ref="AD3344" ca="1">IFERROR(IF((LEFT(INDIRECT("$F"&amp;$S3344),4))="GOTS",IF($G3344="Organic","GOTS_Organic_raw",(IF($G3344="Responsible","GOTS_Responsible",(IF($G3344="No Attribute (Conventional)","GOTS_conventional",(IF($G3344="Recycled Pre/Post-Consumer","GOTS_pre_post",(IF($G3344="In-Conversion","GOTS_in_conversion",(IF($G3344="Sustainably Sourced","Sustainably_sourced",""))))))))))),IF($G3344="Organic","Organic",(IF($G3344="Responsible","Responsible",(IF($G3344="No Attribute (Conventional)","No_Attribute_Conventional",(IF($G3344="Recycled Pre/Post-Consumer","Recycled_Pre_Post_Consumer",(IF($G3344="In-Conversion","In_Conversion",(IF($G3344="Recycled Pre-Consumer","Recycled_Pre_Consumer",(IF($G3344="Recycled Post-Consumer","Recycled_Post_Consumer",(IF($G3344="Sustainably Sourced","Sustainably_sourced","")))))))))))))))),"")</f>
        <v/>
      </c>
      <c r="AE3344" s="13" t="e" cm="1">
        <f t="array" aca="1" ref="AE3344" ca="1">IF(INDIRECT("$F"&amp;$S3344)="","",IF(LEFT(INDIRECT("$F"&amp;$S3344),3)="GRS","GRS_RCS_RM",IF((LEFT(INDIRECT("$F"&amp;$S3344),3))="RCS","GRS_RCS_RM",IF(INDIRECT("$F"&amp;$S3344)="OCS (No Label)","OCS_Conversion_RM",IF(LEFT(INDIRECT("$F"&amp;$S3344),3)="OCS","OCS_RM",IF(RIGHT(INDIRECT("$F"&amp;$S3344),10)="conversion","GOTS_RM_conversion",IF((LEFT(INDIRECT("$F"&amp;$S3344),4))="GOTS","GOTS_RM","Responsible_RM")))))))</f>
        <v>#REF!</v>
      </c>
      <c r="AF3344" s="13" t="str" cm="1">
        <f t="array" aca="1" ref="AF3344" ca="1">IF($S3344="","",INDIRECT("$Z"&amp;$S3344))</f>
        <v/>
      </c>
      <c r="AG3344" s="155"/>
      <c r="AH3344" s="13" t="str" cm="1">
        <f t="array" aca="1" ref="AH3344" ca="1">IFERROR(INDIRECT("$ag"&amp;S3344),"")</f>
        <v/>
      </c>
      <c r="AI3344" s="13" t="e" cm="1">
        <f t="array" aca="1" ref="AI3344" ca="1">INDIRECT("O"&amp;S3343)</f>
        <v>#REF!</v>
      </c>
      <c r="AJ3344" s="13" t="str">
        <f>IF($I3344="","",INDEX('Raw Material'!$A$1:$J$75,MATCH(I3344,'Raw Material'!$A$1:$A$75,0),(MATCH(G3344,'Raw Material'!$A$1:$J$1,0))))</f>
        <v/>
      </c>
      <c r="AK3344" s="13" t="str">
        <f t="shared" si="1532"/>
        <v>YANLIŞRM</v>
      </c>
      <c r="AL3344" s="153" t="str">
        <f t="shared" si="1533"/>
        <v/>
      </c>
    </row>
    <row r="3345" spans="1:38" ht="16.5" customHeight="1">
      <c r="A3345" s="161"/>
      <c r="B3345" s="166"/>
      <c r="C3345" s="167"/>
      <c r="D3345" s="156"/>
      <c r="E3345" s="156"/>
      <c r="F3345" s="174"/>
      <c r="G3345" s="181"/>
      <c r="H3345" s="182"/>
      <c r="I3345" s="182"/>
      <c r="J3345" s="182"/>
      <c r="K3345" s="32"/>
      <c r="L3345" s="178"/>
      <c r="M3345" s="178"/>
      <c r="N3345" s="81"/>
      <c r="O3345" s="185"/>
      <c r="P3345" s="103"/>
      <c r="Q3345" s="84" t="str">
        <f t="shared" si="1534"/>
        <v/>
      </c>
      <c r="R3345" s="159"/>
      <c r="S3345" s="28" t="str" cm="1">
        <f t="array" aca="1" ref="S3345" ca="1">IF(INDIRECT("A"&amp;114+$U3345)&lt;&gt;"",114+$U3345,"")</f>
        <v/>
      </c>
      <c r="T3345" s="28" t="str">
        <f t="shared" ca="1" si="1535"/>
        <v>$B</v>
      </c>
      <c r="U3345" s="29">
        <f t="shared" si="1541"/>
        <v>3228</v>
      </c>
      <c r="V3345" s="29">
        <v>269.25000000002098</v>
      </c>
      <c r="W3345" s="29">
        <f t="shared" si="1546"/>
        <v>269</v>
      </c>
      <c r="X3345" s="41" t="str" cm="1">
        <f t="array" aca="1" ref="X3345" ca="1">IFERROR(INDEX('PC&amp;PD'!$A$1:$AP$15,ROW('PC&amp;PD'!$A$15),MATCH(INDIRECT(T3345),'PC&amp;PD'!$A$1:$AP$1,0)),"")</f>
        <v/>
      </c>
      <c r="Z3345" s="155"/>
      <c r="AA3345" s="13" t="str">
        <f t="shared" si="1531"/>
        <v/>
      </c>
      <c r="AB3345" s="155"/>
      <c r="AC3345" s="13" t="str">
        <f t="shared" ca="1" si="1536"/>
        <v>$AB</v>
      </c>
      <c r="AD3345" s="13" t="str" cm="1">
        <f t="array" aca="1" ref="AD3345" ca="1">IFERROR(IF((LEFT(INDIRECT("$F"&amp;$S3345),4))="GOTS",IF($G3345="Organic","GOTS_Organic_raw",(IF($G3345="Responsible","GOTS_Responsible",(IF($G3345="No Attribute (Conventional)","GOTS_conventional",(IF($G3345="Recycled Pre/Post-Consumer","GOTS_pre_post",(IF($G3345="In-Conversion","GOTS_in_conversion",(IF($G3345="Sustainably Sourced","Sustainably_sourced",""))))))))))),IF($G3345="Organic","Organic",(IF($G3345="Responsible","Responsible",(IF($G3345="No Attribute (Conventional)","No_Attribute_Conventional",(IF($G3345="Recycled Pre/Post-Consumer","Recycled_Pre_Post_Consumer",(IF($G3345="In-Conversion","In_Conversion",(IF($G3345="Recycled Pre-Consumer","Recycled_Pre_Consumer",(IF($G3345="Recycled Post-Consumer","Recycled_Post_Consumer",(IF($G3345="Sustainably Sourced","Sustainably_sourced","")))))))))))))))),"")</f>
        <v/>
      </c>
      <c r="AE3345" s="13" t="e" cm="1">
        <f t="array" aca="1" ref="AE3345" ca="1">IF(INDIRECT("$F"&amp;$S3345)="","",IF(LEFT(INDIRECT("$F"&amp;$S3345),3)="GRS","GRS_RCS_RM",IF((LEFT(INDIRECT("$F"&amp;$S3345),3))="RCS","GRS_RCS_RM",IF(INDIRECT("$F"&amp;$S3345)="OCS (No Label)","OCS_Conversion_RM",IF(LEFT(INDIRECT("$F"&amp;$S3345),3)="OCS","OCS_RM",IF(RIGHT(INDIRECT("$F"&amp;$S3345),10)="conversion","GOTS_RM_conversion",IF((LEFT(INDIRECT("$F"&amp;$S3345),4))="GOTS","GOTS_RM","Responsible_RM")))))))</f>
        <v>#REF!</v>
      </c>
      <c r="AF3345" s="13" t="str" cm="1">
        <f t="array" aca="1" ref="AF3345" ca="1">IF($S3345="","",INDIRECT("$Z"&amp;$S3345))</f>
        <v/>
      </c>
      <c r="AG3345" s="155"/>
      <c r="AH3345" s="13" t="str" cm="1">
        <f t="array" aca="1" ref="AH3345" ca="1">IFERROR(INDIRECT("$ag"&amp;S3345),"")</f>
        <v/>
      </c>
      <c r="AI3345" s="13" t="e" cm="1">
        <f t="array" aca="1" ref="AI3345" ca="1">INDIRECT("O"&amp;S3344)</f>
        <v>#REF!</v>
      </c>
      <c r="AJ3345" s="13" t="str">
        <f>IF($I3345="","",INDEX('Raw Material'!$A$1:$J$75,MATCH(I3345,'Raw Material'!$A$1:$A$75,0),(MATCH(G3345,'Raw Material'!$A$1:$J$1,0))))</f>
        <v/>
      </c>
      <c r="AK3345" s="13" t="str">
        <f t="shared" si="1532"/>
        <v>YANLIŞRM</v>
      </c>
      <c r="AL3345" s="153" t="str">
        <f t="shared" si="1533"/>
        <v/>
      </c>
    </row>
    <row r="3346" spans="1:38" ht="16.5" customHeight="1">
      <c r="A3346" s="161"/>
      <c r="B3346" s="166"/>
      <c r="C3346" s="167"/>
      <c r="D3346" s="156"/>
      <c r="E3346" s="156"/>
      <c r="F3346" s="174"/>
      <c r="G3346" s="181"/>
      <c r="H3346" s="182"/>
      <c r="I3346" s="182"/>
      <c r="J3346" s="182"/>
      <c r="K3346" s="32"/>
      <c r="L3346" s="178"/>
      <c r="M3346" s="178"/>
      <c r="N3346" s="81"/>
      <c r="O3346" s="185"/>
      <c r="P3346" s="103"/>
      <c r="Q3346" s="84" t="str">
        <f t="shared" si="1534"/>
        <v/>
      </c>
      <c r="R3346" s="159"/>
      <c r="S3346" s="28" t="str" cm="1">
        <f t="array" aca="1" ref="S3346" ca="1">IF(INDIRECT("A"&amp;114+$U3346)&lt;&gt;"",114+$U3346,"")</f>
        <v/>
      </c>
      <c r="T3346" s="28" t="str">
        <f t="shared" ca="1" si="1535"/>
        <v>$B</v>
      </c>
      <c r="U3346" s="29">
        <f t="shared" si="1541"/>
        <v>3228</v>
      </c>
      <c r="V3346" s="29">
        <v>269.33333333335497</v>
      </c>
      <c r="W3346" s="29">
        <f t="shared" si="1546"/>
        <v>269</v>
      </c>
      <c r="X3346" s="41" t="str" cm="1">
        <f t="array" aca="1" ref="X3346" ca="1">IFERROR(INDEX('PC&amp;PD'!$A$1:$AP$15,ROW('PC&amp;PD'!$A$15),MATCH(INDIRECT(T3346),'PC&amp;PD'!$A$1:$AP$1,0)),"")</f>
        <v/>
      </c>
      <c r="Z3346" s="155"/>
      <c r="AA3346" s="13" t="str">
        <f t="shared" si="1531"/>
        <v/>
      </c>
      <c r="AB3346" s="155"/>
      <c r="AC3346" s="13" t="str">
        <f t="shared" ca="1" si="1536"/>
        <v>$AB</v>
      </c>
      <c r="AD3346" s="13" t="str" cm="1">
        <f t="array" aca="1" ref="AD3346" ca="1">IFERROR(IF((LEFT(INDIRECT("$F"&amp;$S3346),4))="GOTS",IF($G3346="Organic","GOTS_Organic_raw",(IF($G3346="Responsible","GOTS_Responsible",(IF($G3346="No Attribute (Conventional)","GOTS_conventional",(IF($G3346="Recycled Pre/Post-Consumer","GOTS_pre_post",(IF($G3346="In-Conversion","GOTS_in_conversion",(IF($G3346="Sustainably Sourced","Sustainably_sourced",""))))))))))),IF($G3346="Organic","Organic",(IF($G3346="Responsible","Responsible",(IF($G3346="No Attribute (Conventional)","No_Attribute_Conventional",(IF($G3346="Recycled Pre/Post-Consumer","Recycled_Pre_Post_Consumer",(IF($G3346="In-Conversion","In_Conversion",(IF($G3346="Recycled Pre-Consumer","Recycled_Pre_Consumer",(IF($G3346="Recycled Post-Consumer","Recycled_Post_Consumer",(IF($G3346="Sustainably Sourced","Sustainably_sourced","")))))))))))))))),"")</f>
        <v/>
      </c>
      <c r="AE3346" s="13" t="e" cm="1">
        <f t="array" aca="1" ref="AE3346" ca="1">IF(INDIRECT("$F"&amp;$S3346)="","",IF(LEFT(INDIRECT("$F"&amp;$S3346),3)="GRS","GRS_RCS_RM",IF((LEFT(INDIRECT("$F"&amp;$S3346),3))="RCS","GRS_RCS_RM",IF(INDIRECT("$F"&amp;$S3346)="OCS (No Label)","OCS_Conversion_RM",IF(LEFT(INDIRECT("$F"&amp;$S3346),3)="OCS","OCS_RM",IF(RIGHT(INDIRECT("$F"&amp;$S3346),10)="conversion","GOTS_RM_conversion",IF((LEFT(INDIRECT("$F"&amp;$S3346),4))="GOTS","GOTS_RM","Responsible_RM")))))))</f>
        <v>#REF!</v>
      </c>
      <c r="AF3346" s="13" t="str" cm="1">
        <f t="array" aca="1" ref="AF3346" ca="1">IF($S3346="","",INDIRECT("$Z"&amp;$S3346))</f>
        <v/>
      </c>
      <c r="AG3346" s="155"/>
      <c r="AH3346" s="13" t="str" cm="1">
        <f t="array" aca="1" ref="AH3346" ca="1">IFERROR(INDIRECT("$ag"&amp;S3346),"")</f>
        <v/>
      </c>
      <c r="AI3346" s="13" t="e" cm="1">
        <f t="array" aca="1" ref="AI3346" ca="1">INDIRECT("O"&amp;S3345)</f>
        <v>#REF!</v>
      </c>
      <c r="AJ3346" s="13" t="str">
        <f>IF($I3346="","",INDEX('Raw Material'!$A$1:$J$75,MATCH(I3346,'Raw Material'!$A$1:$A$75,0),(MATCH(G3346,'Raw Material'!$A$1:$J$1,0))))</f>
        <v/>
      </c>
      <c r="AK3346" s="13" t="str">
        <f t="shared" si="1532"/>
        <v>YANLIŞRM</v>
      </c>
      <c r="AL3346" s="153" t="str">
        <f t="shared" si="1533"/>
        <v/>
      </c>
    </row>
    <row r="3347" spans="1:38" ht="16.5" customHeight="1">
      <c r="A3347" s="161"/>
      <c r="B3347" s="166"/>
      <c r="C3347" s="167"/>
      <c r="D3347" s="156"/>
      <c r="E3347" s="156"/>
      <c r="F3347" s="174"/>
      <c r="G3347" s="181"/>
      <c r="H3347" s="182"/>
      <c r="I3347" s="182"/>
      <c r="J3347" s="182"/>
      <c r="K3347" s="32"/>
      <c r="L3347" s="178"/>
      <c r="M3347" s="178"/>
      <c r="N3347" s="81"/>
      <c r="O3347" s="185"/>
      <c r="P3347" s="103"/>
      <c r="Q3347" s="84" t="str">
        <f t="shared" si="1534"/>
        <v/>
      </c>
      <c r="R3347" s="159"/>
      <c r="S3347" s="28" t="str" cm="1">
        <f t="array" aca="1" ref="S3347" ca="1">IF(INDIRECT("A"&amp;114+$U3347)&lt;&gt;"",114+$U3347,"")</f>
        <v/>
      </c>
      <c r="T3347" s="28" t="str">
        <f t="shared" ca="1" si="1535"/>
        <v>$B</v>
      </c>
      <c r="U3347" s="29">
        <f t="shared" si="1541"/>
        <v>3228</v>
      </c>
      <c r="V3347" s="29">
        <v>269.416666666688</v>
      </c>
      <c r="W3347" s="29">
        <f t="shared" si="1546"/>
        <v>269</v>
      </c>
      <c r="X3347" s="41" t="str" cm="1">
        <f t="array" aca="1" ref="X3347" ca="1">IFERROR(INDEX('PC&amp;PD'!$A$1:$AP$15,ROW('PC&amp;PD'!$A$15),MATCH(INDIRECT(T3347),'PC&amp;PD'!$A$1:$AP$1,0)),"")</f>
        <v/>
      </c>
      <c r="Z3347" s="155"/>
      <c r="AA3347" s="13" t="str">
        <f t="shared" si="1531"/>
        <v/>
      </c>
      <c r="AB3347" s="155"/>
      <c r="AC3347" s="13" t="str">
        <f t="shared" ca="1" si="1536"/>
        <v>$AB</v>
      </c>
      <c r="AD3347" s="13" t="str" cm="1">
        <f t="array" aca="1" ref="AD3347" ca="1">IFERROR(IF((LEFT(INDIRECT("$F"&amp;$S3347),4))="GOTS",IF($G3347="Organic","GOTS_Organic_raw",(IF($G3347="Responsible","GOTS_Responsible",(IF($G3347="No Attribute (Conventional)","GOTS_conventional",(IF($G3347="Recycled Pre/Post-Consumer","GOTS_pre_post",(IF($G3347="In-Conversion","GOTS_in_conversion",(IF($G3347="Sustainably Sourced","Sustainably_sourced",""))))))))))),IF($G3347="Organic","Organic",(IF($G3347="Responsible","Responsible",(IF($G3347="No Attribute (Conventional)","No_Attribute_Conventional",(IF($G3347="Recycled Pre/Post-Consumer","Recycled_Pre_Post_Consumer",(IF($G3347="In-Conversion","In_Conversion",(IF($G3347="Recycled Pre-Consumer","Recycled_Pre_Consumer",(IF($G3347="Recycled Post-Consumer","Recycled_Post_Consumer",(IF($G3347="Sustainably Sourced","Sustainably_sourced","")))))))))))))))),"")</f>
        <v/>
      </c>
      <c r="AE3347" s="13" t="e" cm="1">
        <f t="array" aca="1" ref="AE3347" ca="1">IF(INDIRECT("$F"&amp;$S3347)="","",IF(LEFT(INDIRECT("$F"&amp;$S3347),3)="GRS","GRS_RCS_RM",IF((LEFT(INDIRECT("$F"&amp;$S3347),3))="RCS","GRS_RCS_RM",IF(INDIRECT("$F"&amp;$S3347)="OCS (No Label)","OCS_Conversion_RM",IF(LEFT(INDIRECT("$F"&amp;$S3347),3)="OCS","OCS_RM",IF(RIGHT(INDIRECT("$F"&amp;$S3347),10)="conversion","GOTS_RM_conversion",IF((LEFT(INDIRECT("$F"&amp;$S3347),4))="GOTS","GOTS_RM","Responsible_RM")))))))</f>
        <v>#REF!</v>
      </c>
      <c r="AF3347" s="13" t="str" cm="1">
        <f t="array" aca="1" ref="AF3347" ca="1">IF($S3347="","",INDIRECT("$Z"&amp;$S3347))</f>
        <v/>
      </c>
      <c r="AG3347" s="155"/>
      <c r="AH3347" s="13" t="str" cm="1">
        <f t="array" aca="1" ref="AH3347" ca="1">IFERROR(INDIRECT("$ag"&amp;S3347),"")</f>
        <v/>
      </c>
      <c r="AI3347" s="13" t="e" cm="1">
        <f t="array" aca="1" ref="AI3347" ca="1">INDIRECT("O"&amp;S3346)</f>
        <v>#REF!</v>
      </c>
      <c r="AJ3347" s="13" t="str">
        <f>IF($I3347="","",INDEX('Raw Material'!$A$1:$J$75,MATCH(I3347,'Raw Material'!$A$1:$A$75,0),(MATCH(G3347,'Raw Material'!$A$1:$J$1,0))))</f>
        <v/>
      </c>
      <c r="AK3347" s="13" t="str">
        <f t="shared" si="1532"/>
        <v>YANLIŞRM</v>
      </c>
      <c r="AL3347" s="153" t="str">
        <f t="shared" si="1533"/>
        <v/>
      </c>
    </row>
    <row r="3348" spans="1:38" ht="16.5" customHeight="1">
      <c r="A3348" s="162"/>
      <c r="B3348" s="168"/>
      <c r="C3348" s="169"/>
      <c r="D3348" s="156"/>
      <c r="E3348" s="156"/>
      <c r="F3348" s="175"/>
      <c r="G3348" s="181"/>
      <c r="H3348" s="182"/>
      <c r="I3348" s="182"/>
      <c r="J3348" s="182"/>
      <c r="K3348" s="32"/>
      <c r="L3348" s="179"/>
      <c r="M3348" s="179"/>
      <c r="N3348" s="81"/>
      <c r="O3348" s="185"/>
      <c r="P3348" s="103"/>
      <c r="Q3348" s="84" t="str">
        <f t="shared" si="1534"/>
        <v/>
      </c>
      <c r="R3348" s="159"/>
      <c r="S3348" s="28" t="str" cm="1">
        <f t="array" aca="1" ref="S3348" ca="1">IF(INDIRECT("A"&amp;114+$U3348)&lt;&gt;"",114+$U3348,"")</f>
        <v/>
      </c>
      <c r="T3348" s="28" t="str">
        <f t="shared" ca="1" si="1535"/>
        <v>$B</v>
      </c>
      <c r="U3348" s="29">
        <f t="shared" si="1541"/>
        <v>3228</v>
      </c>
      <c r="V3348" s="29">
        <v>269.50000000002098</v>
      </c>
      <c r="W3348" s="29">
        <f t="shared" si="1546"/>
        <v>269</v>
      </c>
      <c r="X3348" s="41" t="str" cm="1">
        <f t="array" aca="1" ref="X3348" ca="1">IFERROR(INDEX('PC&amp;PD'!$A$1:$AP$15,ROW('PC&amp;PD'!$A$15),MATCH(INDIRECT(T3348),'PC&amp;PD'!$A$1:$AP$1,0)),"")</f>
        <v/>
      </c>
      <c r="Z3348" s="155"/>
      <c r="AA3348" s="13" t="str">
        <f t="shared" si="1531"/>
        <v/>
      </c>
      <c r="AB3348" s="155"/>
      <c r="AC3348" s="13" t="str">
        <f t="shared" ca="1" si="1536"/>
        <v>$AB</v>
      </c>
      <c r="AD3348" s="13" t="str" cm="1">
        <f t="array" aca="1" ref="AD3348" ca="1">IFERROR(IF((LEFT(INDIRECT("$F"&amp;$S3348),4))="GOTS",IF($G3348="Organic","GOTS_Organic_raw",(IF($G3348="Responsible","GOTS_Responsible",(IF($G3348="No Attribute (Conventional)","GOTS_conventional",(IF($G3348="Recycled Pre/Post-Consumer","GOTS_pre_post",(IF($G3348="In-Conversion","GOTS_in_conversion",(IF($G3348="Sustainably Sourced","Sustainably_sourced",""))))))))))),IF($G3348="Organic","Organic",(IF($G3348="Responsible","Responsible",(IF($G3348="No Attribute (Conventional)","No_Attribute_Conventional",(IF($G3348="Recycled Pre/Post-Consumer","Recycled_Pre_Post_Consumer",(IF($G3348="In-Conversion","In_Conversion",(IF($G3348="Recycled Pre-Consumer","Recycled_Pre_Consumer",(IF($G3348="Recycled Post-Consumer","Recycled_Post_Consumer",(IF($G3348="Sustainably Sourced","Sustainably_sourced","")))))))))))))))),"")</f>
        <v/>
      </c>
      <c r="AE3348" s="13" t="e" cm="1">
        <f t="array" aca="1" ref="AE3348" ca="1">IF(INDIRECT("$F"&amp;$S3348)="","",IF(LEFT(INDIRECT("$F"&amp;$S3348),3)="GRS","GRS_RCS_RM",IF((LEFT(INDIRECT("$F"&amp;$S3348),3))="RCS","GRS_RCS_RM",IF(INDIRECT("$F"&amp;$S3348)="OCS (No Label)","OCS_Conversion_RM",IF(LEFT(INDIRECT("$F"&amp;$S3348),3)="OCS","OCS_RM",IF(RIGHT(INDIRECT("$F"&amp;$S3348),10)="conversion","GOTS_RM_conversion",IF((LEFT(INDIRECT("$F"&amp;$S3348),4))="GOTS","GOTS_RM","Responsible_RM")))))))</f>
        <v>#REF!</v>
      </c>
      <c r="AF3348" s="13" t="str" cm="1">
        <f t="array" aca="1" ref="AF3348" ca="1">IF($S3348="","",INDIRECT("$Z"&amp;$S3348))</f>
        <v/>
      </c>
      <c r="AG3348" s="155"/>
      <c r="AH3348" s="13" t="str" cm="1">
        <f t="array" aca="1" ref="AH3348" ca="1">IFERROR(INDIRECT("$ag"&amp;S3348),"")</f>
        <v/>
      </c>
      <c r="AI3348" s="13" t="e" cm="1">
        <f t="array" aca="1" ref="AI3348" ca="1">INDIRECT("O"&amp;S3347)</f>
        <v>#REF!</v>
      </c>
      <c r="AJ3348" s="13" t="str">
        <f>IF($I3348="","",INDEX('Raw Material'!$A$1:$J$75,MATCH(I3348,'Raw Material'!$A$1:$A$75,0),(MATCH(G3348,'Raw Material'!$A$1:$J$1,0))))</f>
        <v/>
      </c>
      <c r="AK3348" s="13" t="str">
        <f t="shared" si="1532"/>
        <v>YANLIŞRM</v>
      </c>
      <c r="AL3348" s="153" t="str">
        <f t="shared" si="1533"/>
        <v/>
      </c>
    </row>
    <row r="3349" spans="1:38" ht="16.5" customHeight="1">
      <c r="A3349" s="162"/>
      <c r="B3349" s="168"/>
      <c r="C3349" s="169"/>
      <c r="D3349" s="156"/>
      <c r="E3349" s="156"/>
      <c r="F3349" s="175"/>
      <c r="G3349" s="181"/>
      <c r="H3349" s="182"/>
      <c r="I3349" s="182"/>
      <c r="J3349" s="182"/>
      <c r="K3349" s="32"/>
      <c r="L3349" s="179"/>
      <c r="M3349" s="179"/>
      <c r="N3349" s="81"/>
      <c r="O3349" s="185"/>
      <c r="P3349" s="103"/>
      <c r="Q3349" s="84" t="str">
        <f t="shared" si="1534"/>
        <v/>
      </c>
      <c r="R3349" s="159"/>
      <c r="S3349" s="28" t="str" cm="1">
        <f t="array" aca="1" ref="S3349" ca="1">IF(INDIRECT("A"&amp;114+$U3349)&lt;&gt;"",114+$U3349,"")</f>
        <v/>
      </c>
      <c r="T3349" s="28" t="str">
        <f t="shared" ca="1" si="1535"/>
        <v>$B</v>
      </c>
      <c r="U3349" s="29">
        <f t="shared" si="1541"/>
        <v>3228</v>
      </c>
      <c r="V3349" s="29">
        <v>269.58333333335497</v>
      </c>
      <c r="W3349" s="29">
        <f t="shared" si="1546"/>
        <v>269</v>
      </c>
      <c r="X3349" s="41" t="str" cm="1">
        <f t="array" aca="1" ref="X3349" ca="1">IFERROR(INDEX('PC&amp;PD'!$A$1:$AP$15,ROW('PC&amp;PD'!$A$15),MATCH(INDIRECT(T3349),'PC&amp;PD'!$A$1:$AP$1,0)),"")</f>
        <v/>
      </c>
      <c r="Z3349" s="155"/>
      <c r="AA3349" s="13" t="str">
        <f t="shared" si="1531"/>
        <v/>
      </c>
      <c r="AB3349" s="155"/>
      <c r="AC3349" s="13" t="str">
        <f t="shared" ca="1" si="1536"/>
        <v>$AB</v>
      </c>
      <c r="AD3349" s="13" t="str" cm="1">
        <f t="array" aca="1" ref="AD3349" ca="1">IFERROR(IF((LEFT(INDIRECT("$F"&amp;$S3349),4))="GOTS",IF($G3349="Organic","GOTS_Organic_raw",(IF($G3349="Responsible","GOTS_Responsible",(IF($G3349="No Attribute (Conventional)","GOTS_conventional",(IF($G3349="Recycled Pre/Post-Consumer","GOTS_pre_post",(IF($G3349="In-Conversion","GOTS_in_conversion",(IF($G3349="Sustainably Sourced","Sustainably_sourced",""))))))))))),IF($G3349="Organic","Organic",(IF($G3349="Responsible","Responsible",(IF($G3349="No Attribute (Conventional)","No_Attribute_Conventional",(IF($G3349="Recycled Pre/Post-Consumer","Recycled_Pre_Post_Consumer",(IF($G3349="In-Conversion","In_Conversion",(IF($G3349="Recycled Pre-Consumer","Recycled_Pre_Consumer",(IF($G3349="Recycled Post-Consumer","Recycled_Post_Consumer",(IF($G3349="Sustainably Sourced","Sustainably_sourced","")))))))))))))))),"")</f>
        <v/>
      </c>
      <c r="AE3349" s="13" t="e" cm="1">
        <f t="array" aca="1" ref="AE3349" ca="1">IF(INDIRECT("$F"&amp;$S3349)="","",IF(LEFT(INDIRECT("$F"&amp;$S3349),3)="GRS","GRS_RCS_RM",IF((LEFT(INDIRECT("$F"&amp;$S3349),3))="RCS","GRS_RCS_RM",IF(INDIRECT("$F"&amp;$S3349)="OCS (No Label)","OCS_Conversion_RM",IF(LEFT(INDIRECT("$F"&amp;$S3349),3)="OCS","OCS_RM",IF(RIGHT(INDIRECT("$F"&amp;$S3349),10)="conversion","GOTS_RM_conversion",IF((LEFT(INDIRECT("$F"&amp;$S3349),4))="GOTS","GOTS_RM","Responsible_RM")))))))</f>
        <v>#REF!</v>
      </c>
      <c r="AF3349" s="13" t="str" cm="1">
        <f t="array" aca="1" ref="AF3349" ca="1">IF($S3349="","",INDIRECT("$Z"&amp;$S3349))</f>
        <v/>
      </c>
      <c r="AG3349" s="155"/>
      <c r="AH3349" s="13" t="str" cm="1">
        <f t="array" aca="1" ref="AH3349" ca="1">IFERROR(INDIRECT("$ag"&amp;S3349),"")</f>
        <v/>
      </c>
      <c r="AI3349" s="13" t="e" cm="1">
        <f t="array" aca="1" ref="AI3349" ca="1">INDIRECT("O"&amp;S3348)</f>
        <v>#REF!</v>
      </c>
      <c r="AJ3349" s="13" t="str">
        <f>IF($I3349="","",INDEX('Raw Material'!$A$1:$J$75,MATCH(I3349,'Raw Material'!$A$1:$A$75,0),(MATCH(G3349,'Raw Material'!$A$1:$J$1,0))))</f>
        <v/>
      </c>
      <c r="AK3349" s="13" t="str">
        <f t="shared" si="1532"/>
        <v>YANLIŞRM</v>
      </c>
      <c r="AL3349" s="153" t="str">
        <f t="shared" si="1533"/>
        <v/>
      </c>
    </row>
    <row r="3350" spans="1:38" ht="16.5" customHeight="1">
      <c r="A3350" s="162"/>
      <c r="B3350" s="168"/>
      <c r="C3350" s="169"/>
      <c r="D3350" s="156"/>
      <c r="E3350" s="156"/>
      <c r="F3350" s="175"/>
      <c r="G3350" s="181"/>
      <c r="H3350" s="182"/>
      <c r="I3350" s="182"/>
      <c r="J3350" s="182"/>
      <c r="K3350" s="32"/>
      <c r="L3350" s="179"/>
      <c r="M3350" s="179"/>
      <c r="N3350" s="81"/>
      <c r="O3350" s="185"/>
      <c r="P3350" s="103"/>
      <c r="Q3350" s="84" t="str">
        <f t="shared" si="1534"/>
        <v/>
      </c>
      <c r="R3350" s="159"/>
      <c r="S3350" s="28" t="str" cm="1">
        <f t="array" aca="1" ref="S3350" ca="1">IF(INDIRECT("A"&amp;114+$U3350)&lt;&gt;"",114+$U3350,"")</f>
        <v/>
      </c>
      <c r="T3350" s="28" t="str">
        <f t="shared" ca="1" si="1535"/>
        <v>$B</v>
      </c>
      <c r="U3350" s="29">
        <f t="shared" si="1541"/>
        <v>3228</v>
      </c>
      <c r="V3350" s="29">
        <v>269.666666666688</v>
      </c>
      <c r="W3350" s="29">
        <f t="shared" si="1546"/>
        <v>269</v>
      </c>
      <c r="X3350" s="41" t="str" cm="1">
        <f t="array" aca="1" ref="X3350" ca="1">IFERROR(INDEX('PC&amp;PD'!$A$1:$AP$15,ROW('PC&amp;PD'!$A$15),MATCH(INDIRECT(T3350),'PC&amp;PD'!$A$1:$AP$1,0)),"")</f>
        <v/>
      </c>
      <c r="Z3350" s="155"/>
      <c r="AA3350" s="13" t="str">
        <f t="shared" si="1531"/>
        <v/>
      </c>
      <c r="AB3350" s="155"/>
      <c r="AC3350" s="13" t="str">
        <f t="shared" ca="1" si="1536"/>
        <v>$AB</v>
      </c>
      <c r="AD3350" s="13" t="str" cm="1">
        <f t="array" aca="1" ref="AD3350" ca="1">IFERROR(IF((LEFT(INDIRECT("$F"&amp;$S3350),4))="GOTS",IF($G3350="Organic","GOTS_Organic_raw",(IF($G3350="Responsible","GOTS_Responsible",(IF($G3350="No Attribute (Conventional)","GOTS_conventional",(IF($G3350="Recycled Pre/Post-Consumer","GOTS_pre_post",(IF($G3350="In-Conversion","GOTS_in_conversion",(IF($G3350="Sustainably Sourced","Sustainably_sourced",""))))))))))),IF($G3350="Organic","Organic",(IF($G3350="Responsible","Responsible",(IF($G3350="No Attribute (Conventional)","No_Attribute_Conventional",(IF($G3350="Recycled Pre/Post-Consumer","Recycled_Pre_Post_Consumer",(IF($G3350="In-Conversion","In_Conversion",(IF($G3350="Recycled Pre-Consumer","Recycled_Pre_Consumer",(IF($G3350="Recycled Post-Consumer","Recycled_Post_Consumer",(IF($G3350="Sustainably Sourced","Sustainably_sourced","")))))))))))))))),"")</f>
        <v/>
      </c>
      <c r="AE3350" s="13" t="e" cm="1">
        <f t="array" aca="1" ref="AE3350" ca="1">IF(INDIRECT("$F"&amp;$S3350)="","",IF(LEFT(INDIRECT("$F"&amp;$S3350),3)="GRS","GRS_RCS_RM",IF((LEFT(INDIRECT("$F"&amp;$S3350),3))="RCS","GRS_RCS_RM",IF(INDIRECT("$F"&amp;$S3350)="OCS (No Label)","OCS_Conversion_RM",IF(LEFT(INDIRECT("$F"&amp;$S3350),3)="OCS","OCS_RM",IF(RIGHT(INDIRECT("$F"&amp;$S3350),10)="conversion","GOTS_RM_conversion",IF((LEFT(INDIRECT("$F"&amp;$S3350),4))="GOTS","GOTS_RM","Responsible_RM")))))))</f>
        <v>#REF!</v>
      </c>
      <c r="AF3350" s="13" t="str" cm="1">
        <f t="array" aca="1" ref="AF3350" ca="1">IF($S3350="","",INDIRECT("$Z"&amp;$S3350))</f>
        <v/>
      </c>
      <c r="AG3350" s="155"/>
      <c r="AH3350" s="13" t="str" cm="1">
        <f t="array" aca="1" ref="AH3350" ca="1">IFERROR(INDIRECT("$ag"&amp;S3350),"")</f>
        <v/>
      </c>
      <c r="AI3350" s="13" t="e" cm="1">
        <f t="array" aca="1" ref="AI3350" ca="1">INDIRECT("O"&amp;S3349)</f>
        <v>#REF!</v>
      </c>
      <c r="AJ3350" s="13" t="str">
        <f>IF($I3350="","",INDEX('Raw Material'!$A$1:$J$75,MATCH(I3350,'Raw Material'!$A$1:$A$75,0),(MATCH(G3350,'Raw Material'!$A$1:$J$1,0))))</f>
        <v/>
      </c>
      <c r="AK3350" s="13" t="str">
        <f t="shared" si="1532"/>
        <v>YANLIŞRM</v>
      </c>
      <c r="AL3350" s="153" t="str">
        <f t="shared" si="1533"/>
        <v/>
      </c>
    </row>
    <row r="3351" spans="1:38" ht="16.5" customHeight="1">
      <c r="A3351" s="162"/>
      <c r="B3351" s="168"/>
      <c r="C3351" s="169"/>
      <c r="D3351" s="156"/>
      <c r="E3351" s="156"/>
      <c r="F3351" s="175"/>
      <c r="G3351" s="181"/>
      <c r="H3351" s="182"/>
      <c r="I3351" s="182"/>
      <c r="J3351" s="182"/>
      <c r="K3351" s="32"/>
      <c r="L3351" s="179"/>
      <c r="M3351" s="179"/>
      <c r="N3351" s="81"/>
      <c r="O3351" s="185"/>
      <c r="P3351" s="103"/>
      <c r="Q3351" s="84" t="str">
        <f t="shared" si="1534"/>
        <v/>
      </c>
      <c r="R3351" s="159"/>
      <c r="S3351" s="28" t="str" cm="1">
        <f t="array" aca="1" ref="S3351" ca="1">IF(INDIRECT("A"&amp;114+$U3351)&lt;&gt;"",114+$U3351,"")</f>
        <v/>
      </c>
      <c r="T3351" s="28" t="str">
        <f t="shared" ca="1" si="1535"/>
        <v>$B</v>
      </c>
      <c r="U3351" s="29">
        <f t="shared" si="1541"/>
        <v>3228</v>
      </c>
      <c r="V3351" s="29">
        <v>269.75000000002098</v>
      </c>
      <c r="W3351" s="29">
        <f t="shared" si="1546"/>
        <v>269</v>
      </c>
      <c r="X3351" s="41" t="str" cm="1">
        <f t="array" aca="1" ref="X3351" ca="1">IFERROR(INDEX('PC&amp;PD'!$A$1:$AP$15,ROW('PC&amp;PD'!$A$15),MATCH(INDIRECT(T3351),'PC&amp;PD'!$A$1:$AP$1,0)),"")</f>
        <v/>
      </c>
      <c r="Z3351" s="155"/>
      <c r="AA3351" s="13" t="str">
        <f t="shared" si="1531"/>
        <v/>
      </c>
      <c r="AB3351" s="155"/>
      <c r="AC3351" s="13" t="str">
        <f t="shared" ca="1" si="1536"/>
        <v>$AB</v>
      </c>
      <c r="AD3351" s="13" t="str" cm="1">
        <f t="array" aca="1" ref="AD3351" ca="1">IFERROR(IF((LEFT(INDIRECT("$F"&amp;$S3351),4))="GOTS",IF($G3351="Organic","GOTS_Organic_raw",(IF($G3351="Responsible","GOTS_Responsible",(IF($G3351="No Attribute (Conventional)","GOTS_conventional",(IF($G3351="Recycled Pre/Post-Consumer","GOTS_pre_post",(IF($G3351="In-Conversion","GOTS_in_conversion",(IF($G3351="Sustainably Sourced","Sustainably_sourced",""))))))))))),IF($G3351="Organic","Organic",(IF($G3351="Responsible","Responsible",(IF($G3351="No Attribute (Conventional)","No_Attribute_Conventional",(IF($G3351="Recycled Pre/Post-Consumer","Recycled_Pre_Post_Consumer",(IF($G3351="In-Conversion","In_Conversion",(IF($G3351="Recycled Pre-Consumer","Recycled_Pre_Consumer",(IF($G3351="Recycled Post-Consumer","Recycled_Post_Consumer",(IF($G3351="Sustainably Sourced","Sustainably_sourced","")))))))))))))))),"")</f>
        <v/>
      </c>
      <c r="AE3351" s="13" t="e" cm="1">
        <f t="array" aca="1" ref="AE3351" ca="1">IF(INDIRECT("$F"&amp;$S3351)="","",IF(LEFT(INDIRECT("$F"&amp;$S3351),3)="GRS","GRS_RCS_RM",IF((LEFT(INDIRECT("$F"&amp;$S3351),3))="RCS","GRS_RCS_RM",IF(INDIRECT("$F"&amp;$S3351)="OCS (No Label)","OCS_Conversion_RM",IF(LEFT(INDIRECT("$F"&amp;$S3351),3)="OCS","OCS_RM",IF(RIGHT(INDIRECT("$F"&amp;$S3351),10)="conversion","GOTS_RM_conversion",IF((LEFT(INDIRECT("$F"&amp;$S3351),4))="GOTS","GOTS_RM","Responsible_RM")))))))</f>
        <v>#REF!</v>
      </c>
      <c r="AF3351" s="13" t="str" cm="1">
        <f t="array" aca="1" ref="AF3351" ca="1">IF($S3351="","",INDIRECT("$Z"&amp;$S3351))</f>
        <v/>
      </c>
      <c r="AG3351" s="155"/>
      <c r="AH3351" s="13" t="str" cm="1">
        <f t="array" aca="1" ref="AH3351" ca="1">IFERROR(INDIRECT("$ag"&amp;S3351),"")</f>
        <v/>
      </c>
      <c r="AI3351" s="13" t="e" cm="1">
        <f t="array" aca="1" ref="AI3351" ca="1">INDIRECT("O"&amp;S3350)</f>
        <v>#REF!</v>
      </c>
      <c r="AJ3351" s="13" t="str">
        <f>IF($I3351="","",INDEX('Raw Material'!$A$1:$J$75,MATCH(I3351,'Raw Material'!$A$1:$A$75,0),(MATCH(G3351,'Raw Material'!$A$1:$J$1,0))))</f>
        <v/>
      </c>
      <c r="AK3351" s="13" t="str">
        <f t="shared" si="1532"/>
        <v>YANLIŞRM</v>
      </c>
      <c r="AL3351" s="153" t="str">
        <f t="shared" si="1533"/>
        <v/>
      </c>
    </row>
    <row r="3352" spans="1:38" ht="16.5" customHeight="1">
      <c r="A3352" s="162"/>
      <c r="B3352" s="168"/>
      <c r="C3352" s="169"/>
      <c r="D3352" s="156"/>
      <c r="E3352" s="156"/>
      <c r="F3352" s="175"/>
      <c r="G3352" s="181"/>
      <c r="H3352" s="182"/>
      <c r="I3352" s="182"/>
      <c r="J3352" s="182"/>
      <c r="K3352" s="32"/>
      <c r="L3352" s="179"/>
      <c r="M3352" s="179"/>
      <c r="N3352" s="81"/>
      <c r="O3352" s="185"/>
      <c r="P3352" s="103"/>
      <c r="Q3352" s="84" t="str">
        <f t="shared" si="1534"/>
        <v/>
      </c>
      <c r="R3352" s="159"/>
      <c r="S3352" s="28" t="str" cm="1">
        <f t="array" aca="1" ref="S3352" ca="1">IF(INDIRECT("A"&amp;114+$U3352)&lt;&gt;"",114+$U3352,"")</f>
        <v/>
      </c>
      <c r="T3352" s="28" t="str">
        <f t="shared" ca="1" si="1535"/>
        <v>$B</v>
      </c>
      <c r="U3352" s="29">
        <f t="shared" si="1541"/>
        <v>3228</v>
      </c>
      <c r="V3352" s="29">
        <v>269.83333333335497</v>
      </c>
      <c r="W3352" s="29">
        <f t="shared" si="1546"/>
        <v>269</v>
      </c>
      <c r="X3352" s="41" t="str" cm="1">
        <f t="array" aca="1" ref="X3352" ca="1">IFERROR(INDEX('PC&amp;PD'!$A$1:$AP$15,ROW('PC&amp;PD'!$A$15),MATCH(INDIRECT(T3352),'PC&amp;PD'!$A$1:$AP$1,0)),"")</f>
        <v/>
      </c>
      <c r="Z3352" s="155"/>
      <c r="AA3352" s="13" t="str">
        <f t="shared" si="1531"/>
        <v/>
      </c>
      <c r="AB3352" s="155"/>
      <c r="AC3352" s="13" t="str">
        <f t="shared" ca="1" si="1536"/>
        <v>$AB</v>
      </c>
      <c r="AD3352" s="13" t="str" cm="1">
        <f t="array" aca="1" ref="AD3352" ca="1">IFERROR(IF((LEFT(INDIRECT("$F"&amp;$S3352),4))="GOTS",IF($G3352="Organic","GOTS_Organic_raw",(IF($G3352="Responsible","GOTS_Responsible",(IF($G3352="No Attribute (Conventional)","GOTS_conventional",(IF($G3352="Recycled Pre/Post-Consumer","GOTS_pre_post",(IF($G3352="In-Conversion","GOTS_in_conversion",(IF($G3352="Sustainably Sourced","Sustainably_sourced",""))))))))))),IF($G3352="Organic","Organic",(IF($G3352="Responsible","Responsible",(IF($G3352="No Attribute (Conventional)","No_Attribute_Conventional",(IF($G3352="Recycled Pre/Post-Consumer","Recycled_Pre_Post_Consumer",(IF($G3352="In-Conversion","In_Conversion",(IF($G3352="Recycled Pre-Consumer","Recycled_Pre_Consumer",(IF($G3352="Recycled Post-Consumer","Recycled_Post_Consumer",(IF($G3352="Sustainably Sourced","Sustainably_sourced","")))))))))))))))),"")</f>
        <v/>
      </c>
      <c r="AE3352" s="13" t="e" cm="1">
        <f t="array" aca="1" ref="AE3352" ca="1">IF(INDIRECT("$F"&amp;$S3352)="","",IF(LEFT(INDIRECT("$F"&amp;$S3352),3)="GRS","GRS_RCS_RM",IF((LEFT(INDIRECT("$F"&amp;$S3352),3))="RCS","GRS_RCS_RM",IF(INDIRECT("$F"&amp;$S3352)="OCS (No Label)","OCS_Conversion_RM",IF(LEFT(INDIRECT("$F"&amp;$S3352),3)="OCS","OCS_RM",IF(RIGHT(INDIRECT("$F"&amp;$S3352),10)="conversion","GOTS_RM_conversion",IF((LEFT(INDIRECT("$F"&amp;$S3352),4))="GOTS","GOTS_RM","Responsible_RM")))))))</f>
        <v>#REF!</v>
      </c>
      <c r="AF3352" s="13" t="str" cm="1">
        <f t="array" aca="1" ref="AF3352" ca="1">IF($S3352="","",INDIRECT("$Z"&amp;$S3352))</f>
        <v/>
      </c>
      <c r="AG3352" s="155"/>
      <c r="AH3352" s="13" t="str" cm="1">
        <f t="array" aca="1" ref="AH3352" ca="1">IFERROR(INDIRECT("$ag"&amp;S3352),"")</f>
        <v/>
      </c>
      <c r="AI3352" s="13" t="e" cm="1">
        <f t="array" aca="1" ref="AI3352" ca="1">INDIRECT("O"&amp;S3351)</f>
        <v>#REF!</v>
      </c>
      <c r="AJ3352" s="13" t="str">
        <f>IF($I3352="","",INDEX('Raw Material'!$A$1:$J$75,MATCH(I3352,'Raw Material'!$A$1:$A$75,0),(MATCH(G3352,'Raw Material'!$A$1:$J$1,0))))</f>
        <v/>
      </c>
      <c r="AK3352" s="13" t="str">
        <f t="shared" si="1532"/>
        <v>YANLIŞRM</v>
      </c>
      <c r="AL3352" s="153" t="str">
        <f t="shared" si="1533"/>
        <v/>
      </c>
    </row>
    <row r="3353" spans="1:38" ht="16.5" customHeight="1" thickBot="1">
      <c r="A3353" s="163"/>
      <c r="B3353" s="170"/>
      <c r="C3353" s="171"/>
      <c r="D3353" s="156"/>
      <c r="E3353" s="156"/>
      <c r="F3353" s="176"/>
      <c r="G3353" s="157"/>
      <c r="H3353" s="158"/>
      <c r="I3353" s="158"/>
      <c r="J3353" s="158"/>
      <c r="K3353" s="33"/>
      <c r="L3353" s="180"/>
      <c r="M3353" s="180"/>
      <c r="N3353" s="82"/>
      <c r="O3353" s="186"/>
      <c r="P3353" s="103"/>
      <c r="Q3353" s="84" t="str">
        <f t="shared" si="1534"/>
        <v/>
      </c>
      <c r="R3353" s="159"/>
      <c r="S3353" s="28" t="str" cm="1">
        <f t="array" aca="1" ref="S3353" ca="1">IF(INDIRECT("A"&amp;114+$U3353)&lt;&gt;"",114+$U3353,"")</f>
        <v/>
      </c>
      <c r="T3353" s="28" t="str">
        <f t="shared" ca="1" si="1535"/>
        <v>$B</v>
      </c>
      <c r="U3353" s="29">
        <f t="shared" si="1541"/>
        <v>3228</v>
      </c>
      <c r="V3353" s="29">
        <v>269.916666666688</v>
      </c>
      <c r="W3353" s="29">
        <f t="shared" si="1546"/>
        <v>269</v>
      </c>
      <c r="X3353" s="41" t="str" cm="1">
        <f t="array" aca="1" ref="X3353" ca="1">IFERROR(INDEX('PC&amp;PD'!$A$1:$AP$15,ROW('PC&amp;PD'!$A$15),MATCH(INDIRECT(T3353),'PC&amp;PD'!$A$1:$AP$1,0)),"")</f>
        <v/>
      </c>
      <c r="Z3353" s="155"/>
      <c r="AA3353" s="13" t="str">
        <f t="shared" si="1531"/>
        <v/>
      </c>
      <c r="AB3353" s="155"/>
      <c r="AC3353" s="13" t="str">
        <f t="shared" ca="1" si="1536"/>
        <v>$AB</v>
      </c>
      <c r="AD3353" s="13" t="str" cm="1">
        <f t="array" aca="1" ref="AD3353" ca="1">IFERROR(IF((LEFT(INDIRECT("$F"&amp;$S3353),4))="GOTS",IF($G3353="Organic","GOTS_Organic_raw",(IF($G3353="Responsible","GOTS_Responsible",(IF($G3353="No Attribute (Conventional)","GOTS_conventional",(IF($G3353="Recycled Pre/Post-Consumer","GOTS_pre_post",(IF($G3353="In-Conversion","GOTS_in_conversion",(IF($G3353="Sustainably Sourced","Sustainably_sourced",""))))))))))),IF($G3353="Organic","Organic",(IF($G3353="Responsible","Responsible",(IF($G3353="No Attribute (Conventional)","No_Attribute_Conventional",(IF($G3353="Recycled Pre/Post-Consumer","Recycled_Pre_Post_Consumer",(IF($G3353="In-Conversion","In_Conversion",(IF($G3353="Recycled Pre-Consumer","Recycled_Pre_Consumer",(IF($G3353="Recycled Post-Consumer","Recycled_Post_Consumer",(IF($G3353="Sustainably Sourced","Sustainably_sourced","")))))))))))))))),"")</f>
        <v/>
      </c>
      <c r="AE3353" s="13" t="e" cm="1">
        <f t="array" aca="1" ref="AE3353" ca="1">IF(INDIRECT("$F"&amp;$S3353)="","",IF(LEFT(INDIRECT("$F"&amp;$S3353),3)="GRS","GRS_RCS_RM",IF((LEFT(INDIRECT("$F"&amp;$S3353),3))="RCS","GRS_RCS_RM",IF(INDIRECT("$F"&amp;$S3353)="OCS (No Label)","OCS_Conversion_RM",IF(LEFT(INDIRECT("$F"&amp;$S3353),3)="OCS","OCS_RM",IF(RIGHT(INDIRECT("$F"&amp;$S3353),10)="conversion","GOTS_RM_conversion",IF((LEFT(INDIRECT("$F"&amp;$S3353),4))="GOTS","GOTS_RM","Responsible_RM")))))))</f>
        <v>#REF!</v>
      </c>
      <c r="AF3353" s="13" t="str" cm="1">
        <f t="array" aca="1" ref="AF3353" ca="1">IF($S3353="","",INDIRECT("$Z"&amp;$S3353))</f>
        <v/>
      </c>
      <c r="AG3353" s="155"/>
      <c r="AH3353" s="13" t="str" cm="1">
        <f t="array" aca="1" ref="AH3353" ca="1">IFERROR(INDIRECT("$ag"&amp;S3353),"")</f>
        <v/>
      </c>
      <c r="AI3353" s="13" t="e" cm="1">
        <f t="array" aca="1" ref="AI3353" ca="1">INDIRECT("O"&amp;S3352)</f>
        <v>#REF!</v>
      </c>
      <c r="AJ3353" s="13" t="str">
        <f>IF($I3353="","",INDEX('Raw Material'!$A$1:$J$75,MATCH(I3353,'Raw Material'!$A$1:$A$75,0),(MATCH(G3353,'Raw Material'!$A$1:$J$1,0))))</f>
        <v/>
      </c>
      <c r="AK3353" s="13" t="str">
        <f t="shared" si="1532"/>
        <v>YANLIŞRM</v>
      </c>
      <c r="AL3353" s="153" t="str">
        <f t="shared" si="1533"/>
        <v/>
      </c>
    </row>
    <row r="3354" spans="1:38" ht="16.5" customHeight="1">
      <c r="A3354" s="160" t="str">
        <f>IF(B3354="","",COUNTA($B$114:$B3354))</f>
        <v/>
      </c>
      <c r="B3354" s="164"/>
      <c r="C3354" s="165"/>
      <c r="D3354" s="183"/>
      <c r="E3354" s="183"/>
      <c r="F3354" s="172"/>
      <c r="G3354" s="212"/>
      <c r="H3354" s="206"/>
      <c r="I3354" s="206"/>
      <c r="J3354" s="206"/>
      <c r="K3354" s="31"/>
      <c r="L3354" s="177" t="str">
        <f t="shared" ref="L3354" si="1551">IF(R3354="","",LEFT(R3354,LEN(R3354)-2))</f>
        <v/>
      </c>
      <c r="M3354" s="177"/>
      <c r="N3354" s="80"/>
      <c r="O3354" s="184"/>
      <c r="P3354" s="103"/>
      <c r="Q3354" s="84" t="str">
        <f t="shared" si="1534"/>
        <v/>
      </c>
      <c r="R3354" s="159" t="str">
        <f t="shared" ref="R3354" si="1552">CONCATENATE($Q3354,Q3355,Q3356,Q3357,Q3358,Q3359,$Q3360,$Q3361,$Q3362,$Q3363,Q3364,Q3365)</f>
        <v/>
      </c>
      <c r="S3354" s="28" t="str" cm="1">
        <f t="array" aca="1" ref="S3354" ca="1">IF(INDIRECT("A"&amp;114+$U3354)&lt;&gt;"",114+$U3354,"")</f>
        <v/>
      </c>
      <c r="T3354" s="28" t="str">
        <f t="shared" ca="1" si="1535"/>
        <v>$B</v>
      </c>
      <c r="U3354" s="29">
        <f t="shared" si="1541"/>
        <v>3240</v>
      </c>
      <c r="V3354" s="29">
        <v>270.00000000002098</v>
      </c>
      <c r="W3354" s="29">
        <f t="shared" si="1546"/>
        <v>270</v>
      </c>
      <c r="X3354" s="41" t="str" cm="1">
        <f t="array" aca="1" ref="X3354" ca="1">IFERROR(INDEX('PC&amp;PD'!$A$1:$AP$15,ROW('PC&amp;PD'!$A$15),MATCH(INDIRECT(T3354),'PC&amp;PD'!$A$1:$AP$1,0)),"")</f>
        <v/>
      </c>
      <c r="Z3354" s="155" t="str">
        <f t="shared" ref="Z3354" si="1553">IFERROR(IF($F3354="OCS 100","OCS (OCS 100)",IF($F3354="OCS Blended","OCS (OCS Blended)",IF($F3354="OCS (No Label)","OCS (No Label)",IF($F3354="RCS 100","RCS (RCS 100)",IF($F3354="RCS Blended","RCS (RCS Blended)",IF($F3354="GRS","GRS (GRS)",IF($F3354="GRS (No Label)", "GRS (No Label)",IF($F3354="RDS","RDS (RDS)",IF($F3354="RWS","RWS (RWS)",IF($F3354="RAS","RAS (RAS)",IF($F3354="RMS","RMS (RMS)",IF($F3354="GOTS Organic","GOTS (Organic)",IF($F3354="GOTS Made with organic","GOTS (Made with Organic)",IF($F3354="GOTS Organic - in conversion","GOTS (Organic - In Conversion)",IF($F3354="GOTS Made with organic - in conversion","GOTS (Made with Organic - In Conversion)",""))))))))))))))),"")</f>
        <v/>
      </c>
      <c r="AA3354" s="13" t="str">
        <f t="shared" si="1531"/>
        <v/>
      </c>
      <c r="AB3354" s="155" t="str">
        <f t="shared" ref="AB3354" si="1554">IFERROR(IF($F3354="OCS 100", "OCS_100",IF($F3354="OCS Blended", "OCS_Blended",IF($F3354="OCS (No Label)", "OCS_No_Label",IF($F3354="RCS 100", "RCS_100",IF($F3354="RCS Blended","RCS_Blended",IF($F3354="GRS","GRS",IF($F3354="GRS (No Label)", "GRS_No_Label",IF($F3354="RDS","RDS",IF($F3354="RWS","RWS",IF($F3354="RMS","RMS",IF($F3354="GOTS Organic","GOTS_Organic",IF($F3354="GOTS Made with organic","GOTS_Made_with_organic",IF($F3354="GOTS Organic - in conversion","GOTS_Organic_in_Conversion",IF($F3354="GOTS Made with organic - in conversion","GOTS_Made_with_Organic_in_Conversion",IF($F3354="RAS","RAS",""))))))))))))))),"")</f>
        <v/>
      </c>
      <c r="AC3354" s="13" t="str">
        <f t="shared" ca="1" si="1536"/>
        <v>$AB</v>
      </c>
      <c r="AD3354" s="13" t="str" cm="1">
        <f t="array" aca="1" ref="AD3354" ca="1">IFERROR(IF((LEFT(INDIRECT("$F"&amp;$S3354),4))="GOTS",IF($G3354="Organic","GOTS_Organic_raw",(IF($G3354="Responsible","GOTS_Responsible",(IF($G3354="No Attribute (Conventional)","GOTS_conventional",(IF($G3354="Recycled Pre/Post-Consumer","GOTS_pre_post",(IF($G3354="In-Conversion","GOTS_in_conversion",(IF($G3354="Sustainably Sourced","Sustainably_sourced",""))))))))))),IF($G3354="Organic","Organic",(IF($G3354="Responsible","Responsible",(IF($G3354="No Attribute (Conventional)","No_Attribute_Conventional",(IF($G3354="Recycled Pre/Post-Consumer","Recycled_Pre_Post_Consumer",(IF($G3354="In-Conversion","In_Conversion",(IF($G3354="Recycled Pre-Consumer","Recycled_Pre_Consumer",(IF($G3354="Recycled Post-Consumer","Recycled_Post_Consumer",(IF($G3354="Sustainably Sourced","Sustainably_sourced","")))))))))))))))),"")</f>
        <v/>
      </c>
      <c r="AE3354" s="13" t="e" cm="1">
        <f t="array" aca="1" ref="AE3354" ca="1">IF(INDIRECT("$F"&amp;$S3354)="","",IF(LEFT(INDIRECT("$F"&amp;$S3354),3)="GRS","GRS_RCS_RM",IF((LEFT(INDIRECT("$F"&amp;$S3354),3))="RCS","GRS_RCS_RM",IF(INDIRECT("$F"&amp;$S3354)="OCS (No Label)","OCS_Conversion_RM",IF(LEFT(INDIRECT("$F"&amp;$S3354),3)="OCS","OCS_RM",IF(RIGHT(INDIRECT("$F"&amp;$S3354),10)="conversion","GOTS_RM_conversion",IF((LEFT(INDIRECT("$F"&amp;$S3354),4))="GOTS","GOTS_RM","Responsible_RM")))))))</f>
        <v>#REF!</v>
      </c>
      <c r="AF3354" s="13" t="str" cm="1">
        <f t="array" aca="1" ref="AF3354" ca="1">IF($S3354="","",INDIRECT("$Z"&amp;$S3354))</f>
        <v/>
      </c>
      <c r="AG3354" s="155" t="str">
        <f t="shared" ref="AG3354:AG3414" si="1555">IF(AND(Y3354="",Y3355="",Y3356="",Y3357="",Y3358="",Y3359="",Y3360="",Y3361="",Y3362="",Y3363="",Y3364="",Y3365=""),"",CONCATENATE(Y3354&amp;", "&amp;Y3355&amp;", "&amp;Y3356&amp;", "&amp;Y3357&amp;", "&amp;Y3358&amp;", "&amp;Y3359&amp;", "&amp;Y3360&amp;", "&amp;Y3361&amp;", "&amp;Y3362&amp;", "&amp;Y3363&amp;", "&amp;Y3364&amp;", "&amp;Y3365))</f>
        <v/>
      </c>
      <c r="AH3354" s="13" t="str" cm="1">
        <f t="array" aca="1" ref="AH3354" ca="1">IFERROR(INDIRECT("$ag"&amp;S3354),"")</f>
        <v/>
      </c>
      <c r="AI3354" s="13" t="e" cm="1">
        <f t="array" aca="1" ref="AI3354" ca="1">INDIRECT("O"&amp;S3353)</f>
        <v>#REF!</v>
      </c>
      <c r="AJ3354" s="13" t="str">
        <f>IF($I3354="","",INDEX('Raw Material'!$A$1:$J$75,MATCH(I3354,'Raw Material'!$A$1:$A$75,0),(MATCH(G3354,'Raw Material'!$A$1:$J$1,0))))</f>
        <v/>
      </c>
      <c r="AK3354" s="13" t="str">
        <f t="shared" si="1532"/>
        <v>YANLIŞRM</v>
      </c>
      <c r="AL3354" s="153" t="str">
        <f t="shared" si="1533"/>
        <v/>
      </c>
    </row>
    <row r="3355" spans="1:38" ht="16.5" customHeight="1">
      <c r="A3355" s="161"/>
      <c r="B3355" s="166"/>
      <c r="C3355" s="167"/>
      <c r="D3355" s="156"/>
      <c r="E3355" s="156"/>
      <c r="F3355" s="173"/>
      <c r="G3355" s="181"/>
      <c r="H3355" s="182"/>
      <c r="I3355" s="182"/>
      <c r="J3355" s="182"/>
      <c r="K3355" s="32"/>
      <c r="L3355" s="178"/>
      <c r="M3355" s="178"/>
      <c r="N3355" s="81"/>
      <c r="O3355" s="185"/>
      <c r="P3355" s="103"/>
      <c r="Q3355" s="84" t="str">
        <f t="shared" si="1534"/>
        <v/>
      </c>
      <c r="R3355" s="159"/>
      <c r="S3355" s="28" t="str" cm="1">
        <f t="array" aca="1" ref="S3355" ca="1">IF(INDIRECT("A"&amp;114+$U3355)&lt;&gt;"",114+$U3355,"")</f>
        <v/>
      </c>
      <c r="T3355" s="28" t="str">
        <f t="shared" ca="1" si="1535"/>
        <v>$B</v>
      </c>
      <c r="U3355" s="29">
        <f t="shared" si="1541"/>
        <v>3240</v>
      </c>
      <c r="V3355" s="29">
        <v>270.08333333335497</v>
      </c>
      <c r="W3355" s="29">
        <f t="shared" si="1546"/>
        <v>270</v>
      </c>
      <c r="X3355" s="41" t="str" cm="1">
        <f t="array" aca="1" ref="X3355" ca="1">IFERROR(INDEX('PC&amp;PD'!$A$1:$AP$15,ROW('PC&amp;PD'!$A$15),MATCH(INDIRECT(T3355),'PC&amp;PD'!$A$1:$AP$1,0)),"")</f>
        <v/>
      </c>
      <c r="Z3355" s="155"/>
      <c r="AA3355" s="13" t="str">
        <f t="shared" si="1531"/>
        <v/>
      </c>
      <c r="AB3355" s="155"/>
      <c r="AC3355" s="13" t="str">
        <f t="shared" ca="1" si="1536"/>
        <v>$AB</v>
      </c>
      <c r="AD3355" s="13" t="str" cm="1">
        <f t="array" aca="1" ref="AD3355" ca="1">IFERROR(IF((LEFT(INDIRECT("$F"&amp;$S3355),4))="GOTS",IF($G3355="Organic","GOTS_Organic_raw",(IF($G3355="Responsible","GOTS_Responsible",(IF($G3355="No Attribute (Conventional)","GOTS_conventional",(IF($G3355="Recycled Pre/Post-Consumer","GOTS_pre_post",(IF($G3355="In-Conversion","GOTS_in_conversion",(IF($G3355="Sustainably Sourced","Sustainably_sourced",""))))))))))),IF($G3355="Organic","Organic",(IF($G3355="Responsible","Responsible",(IF($G3355="No Attribute (Conventional)","No_Attribute_Conventional",(IF($G3355="Recycled Pre/Post-Consumer","Recycled_Pre_Post_Consumer",(IF($G3355="In-Conversion","In_Conversion",(IF($G3355="Recycled Pre-Consumer","Recycled_Pre_Consumer",(IF($G3355="Recycled Post-Consumer","Recycled_Post_Consumer",(IF($G3355="Sustainably Sourced","Sustainably_sourced","")))))))))))))))),"")</f>
        <v/>
      </c>
      <c r="AE3355" s="13" t="e" cm="1">
        <f t="array" aca="1" ref="AE3355" ca="1">IF(INDIRECT("$F"&amp;$S3355)="","",IF(LEFT(INDIRECT("$F"&amp;$S3355),3)="GRS","GRS_RCS_RM",IF((LEFT(INDIRECT("$F"&amp;$S3355),3))="RCS","GRS_RCS_RM",IF(INDIRECT("$F"&amp;$S3355)="OCS (No Label)","OCS_Conversion_RM",IF(LEFT(INDIRECT("$F"&amp;$S3355),3)="OCS","OCS_RM",IF(RIGHT(INDIRECT("$F"&amp;$S3355),10)="conversion","GOTS_RM_conversion",IF((LEFT(INDIRECT("$F"&amp;$S3355),4))="GOTS","GOTS_RM","Responsible_RM")))))))</f>
        <v>#REF!</v>
      </c>
      <c r="AF3355" s="13" t="str" cm="1">
        <f t="array" aca="1" ref="AF3355" ca="1">IF($S3355="","",INDIRECT("$Z"&amp;$S3355))</f>
        <v/>
      </c>
      <c r="AG3355" s="155"/>
      <c r="AH3355" s="13" t="str" cm="1">
        <f t="array" aca="1" ref="AH3355" ca="1">IFERROR(INDIRECT("$ag"&amp;S3355),"")</f>
        <v/>
      </c>
      <c r="AI3355" s="13" t="e" cm="1">
        <f t="array" aca="1" ref="AI3355" ca="1">INDIRECT("O"&amp;S3354)</f>
        <v>#REF!</v>
      </c>
      <c r="AJ3355" s="13" t="str">
        <f>IF($I3355="","",INDEX('Raw Material'!$A$1:$J$75,MATCH(I3355,'Raw Material'!$A$1:$A$75,0),(MATCH(G3355,'Raw Material'!$A$1:$J$1,0))))</f>
        <v/>
      </c>
      <c r="AK3355" s="13" t="str">
        <f t="shared" si="1532"/>
        <v>YANLIŞRM</v>
      </c>
      <c r="AL3355" s="153" t="str">
        <f t="shared" si="1533"/>
        <v/>
      </c>
    </row>
    <row r="3356" spans="1:38" ht="16.5" customHeight="1">
      <c r="A3356" s="161"/>
      <c r="B3356" s="166"/>
      <c r="C3356" s="167"/>
      <c r="D3356" s="156"/>
      <c r="E3356" s="156"/>
      <c r="F3356" s="173"/>
      <c r="G3356" s="181"/>
      <c r="H3356" s="182"/>
      <c r="I3356" s="182"/>
      <c r="J3356" s="182"/>
      <c r="K3356" s="32"/>
      <c r="L3356" s="178"/>
      <c r="M3356" s="178"/>
      <c r="N3356" s="81"/>
      <c r="O3356" s="185"/>
      <c r="P3356" s="103"/>
      <c r="Q3356" s="84" t="str">
        <f t="shared" si="1534"/>
        <v/>
      </c>
      <c r="R3356" s="159"/>
      <c r="S3356" s="28" t="str" cm="1">
        <f t="array" aca="1" ref="S3356" ca="1">IF(INDIRECT("A"&amp;114+$U3356)&lt;&gt;"",114+$U3356,"")</f>
        <v/>
      </c>
      <c r="T3356" s="28" t="str">
        <f t="shared" ca="1" si="1535"/>
        <v>$B</v>
      </c>
      <c r="U3356" s="29">
        <f t="shared" si="1541"/>
        <v>3240</v>
      </c>
      <c r="V3356" s="29">
        <v>270.166666666688</v>
      </c>
      <c r="W3356" s="29">
        <f t="shared" si="1546"/>
        <v>270</v>
      </c>
      <c r="X3356" s="41" t="str" cm="1">
        <f t="array" aca="1" ref="X3356" ca="1">IFERROR(INDEX('PC&amp;PD'!$A$1:$AP$15,ROW('PC&amp;PD'!$A$15),MATCH(INDIRECT(T3356),'PC&amp;PD'!$A$1:$AP$1,0)),"")</f>
        <v/>
      </c>
      <c r="Z3356" s="155"/>
      <c r="AA3356" s="13" t="str">
        <f t="shared" si="1531"/>
        <v/>
      </c>
      <c r="AB3356" s="155"/>
      <c r="AC3356" s="13" t="str">
        <f t="shared" ca="1" si="1536"/>
        <v>$AB</v>
      </c>
      <c r="AD3356" s="13" t="str" cm="1">
        <f t="array" aca="1" ref="AD3356" ca="1">IFERROR(IF((LEFT(INDIRECT("$F"&amp;$S3356),4))="GOTS",IF($G3356="Organic","GOTS_Organic_raw",(IF($G3356="Responsible","GOTS_Responsible",(IF($G3356="No Attribute (Conventional)","GOTS_conventional",(IF($G3356="Recycled Pre/Post-Consumer","GOTS_pre_post",(IF($G3356="In-Conversion","GOTS_in_conversion",(IF($G3356="Sustainably Sourced","Sustainably_sourced",""))))))))))),IF($G3356="Organic","Organic",(IF($G3356="Responsible","Responsible",(IF($G3356="No Attribute (Conventional)","No_Attribute_Conventional",(IF($G3356="Recycled Pre/Post-Consumer","Recycled_Pre_Post_Consumer",(IF($G3356="In-Conversion","In_Conversion",(IF($G3356="Recycled Pre-Consumer","Recycled_Pre_Consumer",(IF($G3356="Recycled Post-Consumer","Recycled_Post_Consumer",(IF($G3356="Sustainably Sourced","Sustainably_sourced","")))))))))))))))),"")</f>
        <v/>
      </c>
      <c r="AE3356" s="13" t="e" cm="1">
        <f t="array" aca="1" ref="AE3356" ca="1">IF(INDIRECT("$F"&amp;$S3356)="","",IF(LEFT(INDIRECT("$F"&amp;$S3356),3)="GRS","GRS_RCS_RM",IF((LEFT(INDIRECT("$F"&amp;$S3356),3))="RCS","GRS_RCS_RM",IF(INDIRECT("$F"&amp;$S3356)="OCS (No Label)","OCS_Conversion_RM",IF(LEFT(INDIRECT("$F"&amp;$S3356),3)="OCS","OCS_RM",IF(RIGHT(INDIRECT("$F"&amp;$S3356),10)="conversion","GOTS_RM_conversion",IF((LEFT(INDIRECT("$F"&amp;$S3356),4))="GOTS","GOTS_RM","Responsible_RM")))))))</f>
        <v>#REF!</v>
      </c>
      <c r="AF3356" s="13" t="str" cm="1">
        <f t="array" aca="1" ref="AF3356" ca="1">IF($S3356="","",INDIRECT("$Z"&amp;$S3356))</f>
        <v/>
      </c>
      <c r="AG3356" s="155"/>
      <c r="AH3356" s="13" t="str" cm="1">
        <f t="array" aca="1" ref="AH3356" ca="1">IFERROR(INDIRECT("$ag"&amp;S3356),"")</f>
        <v/>
      </c>
      <c r="AI3356" s="13" t="e" cm="1">
        <f t="array" aca="1" ref="AI3356" ca="1">INDIRECT("O"&amp;S3355)</f>
        <v>#REF!</v>
      </c>
      <c r="AJ3356" s="13" t="str">
        <f>IF($I3356="","",INDEX('Raw Material'!$A$1:$J$75,MATCH(I3356,'Raw Material'!$A$1:$A$75,0),(MATCH(G3356,'Raw Material'!$A$1:$J$1,0))))</f>
        <v/>
      </c>
      <c r="AK3356" s="13" t="str">
        <f t="shared" si="1532"/>
        <v>YANLIŞRM</v>
      </c>
      <c r="AL3356" s="153" t="str">
        <f t="shared" si="1533"/>
        <v/>
      </c>
    </row>
    <row r="3357" spans="1:38" ht="16.5" customHeight="1">
      <c r="A3357" s="161"/>
      <c r="B3357" s="166"/>
      <c r="C3357" s="167"/>
      <c r="D3357" s="156"/>
      <c r="E3357" s="156"/>
      <c r="F3357" s="174"/>
      <c r="G3357" s="181"/>
      <c r="H3357" s="182"/>
      <c r="I3357" s="182"/>
      <c r="J3357" s="182"/>
      <c r="K3357" s="32"/>
      <c r="L3357" s="178"/>
      <c r="M3357" s="178"/>
      <c r="N3357" s="81"/>
      <c r="O3357" s="185"/>
      <c r="P3357" s="103"/>
      <c r="Q3357" s="84" t="str">
        <f t="shared" si="1534"/>
        <v/>
      </c>
      <c r="R3357" s="159"/>
      <c r="S3357" s="28" t="str" cm="1">
        <f t="array" aca="1" ref="S3357" ca="1">IF(INDIRECT("A"&amp;114+$U3357)&lt;&gt;"",114+$U3357,"")</f>
        <v/>
      </c>
      <c r="T3357" s="28" t="str">
        <f t="shared" ca="1" si="1535"/>
        <v>$B</v>
      </c>
      <c r="U3357" s="29">
        <f t="shared" si="1541"/>
        <v>3240</v>
      </c>
      <c r="V3357" s="29">
        <v>270.25000000002098</v>
      </c>
      <c r="W3357" s="29">
        <f t="shared" si="1546"/>
        <v>270</v>
      </c>
      <c r="X3357" s="41" t="str" cm="1">
        <f t="array" aca="1" ref="X3357" ca="1">IFERROR(INDEX('PC&amp;PD'!$A$1:$AP$15,ROW('PC&amp;PD'!$A$15),MATCH(INDIRECT(T3357),'PC&amp;PD'!$A$1:$AP$1,0)),"")</f>
        <v/>
      </c>
      <c r="Z3357" s="155"/>
      <c r="AA3357" s="13" t="str">
        <f t="shared" si="1531"/>
        <v/>
      </c>
      <c r="AB3357" s="155"/>
      <c r="AC3357" s="13" t="str">
        <f t="shared" ca="1" si="1536"/>
        <v>$AB</v>
      </c>
      <c r="AD3357" s="13" t="str" cm="1">
        <f t="array" aca="1" ref="AD3357" ca="1">IFERROR(IF((LEFT(INDIRECT("$F"&amp;$S3357),4))="GOTS",IF($G3357="Organic","GOTS_Organic_raw",(IF($G3357="Responsible","GOTS_Responsible",(IF($G3357="No Attribute (Conventional)","GOTS_conventional",(IF($G3357="Recycled Pre/Post-Consumer","GOTS_pre_post",(IF($G3357="In-Conversion","GOTS_in_conversion",(IF($G3357="Sustainably Sourced","Sustainably_sourced",""))))))))))),IF($G3357="Organic","Organic",(IF($G3357="Responsible","Responsible",(IF($G3357="No Attribute (Conventional)","No_Attribute_Conventional",(IF($G3357="Recycled Pre/Post-Consumer","Recycled_Pre_Post_Consumer",(IF($G3357="In-Conversion","In_Conversion",(IF($G3357="Recycled Pre-Consumer","Recycled_Pre_Consumer",(IF($G3357="Recycled Post-Consumer","Recycled_Post_Consumer",(IF($G3357="Sustainably Sourced","Sustainably_sourced","")))))))))))))))),"")</f>
        <v/>
      </c>
      <c r="AE3357" s="13" t="e" cm="1">
        <f t="array" aca="1" ref="AE3357" ca="1">IF(INDIRECT("$F"&amp;$S3357)="","",IF(LEFT(INDIRECT("$F"&amp;$S3357),3)="GRS","GRS_RCS_RM",IF((LEFT(INDIRECT("$F"&amp;$S3357),3))="RCS","GRS_RCS_RM",IF(INDIRECT("$F"&amp;$S3357)="OCS (No Label)","OCS_Conversion_RM",IF(LEFT(INDIRECT("$F"&amp;$S3357),3)="OCS","OCS_RM",IF(RIGHT(INDIRECT("$F"&amp;$S3357),10)="conversion","GOTS_RM_conversion",IF((LEFT(INDIRECT("$F"&amp;$S3357),4))="GOTS","GOTS_RM","Responsible_RM")))))))</f>
        <v>#REF!</v>
      </c>
      <c r="AF3357" s="13" t="str" cm="1">
        <f t="array" aca="1" ref="AF3357" ca="1">IF($S3357="","",INDIRECT("$Z"&amp;$S3357))</f>
        <v/>
      </c>
      <c r="AG3357" s="155"/>
      <c r="AH3357" s="13" t="str" cm="1">
        <f t="array" aca="1" ref="AH3357" ca="1">IFERROR(INDIRECT("$ag"&amp;S3357),"")</f>
        <v/>
      </c>
      <c r="AI3357" s="13" t="e" cm="1">
        <f t="array" aca="1" ref="AI3357" ca="1">INDIRECT("O"&amp;S3356)</f>
        <v>#REF!</v>
      </c>
      <c r="AJ3357" s="13" t="str">
        <f>IF($I3357="","",INDEX('Raw Material'!$A$1:$J$75,MATCH(I3357,'Raw Material'!$A$1:$A$75,0),(MATCH(G3357,'Raw Material'!$A$1:$J$1,0))))</f>
        <v/>
      </c>
      <c r="AK3357" s="13" t="str">
        <f t="shared" si="1532"/>
        <v>YANLIŞRM</v>
      </c>
      <c r="AL3357" s="153" t="str">
        <f t="shared" si="1533"/>
        <v/>
      </c>
    </row>
    <row r="3358" spans="1:38" ht="16.5" customHeight="1">
      <c r="A3358" s="161"/>
      <c r="B3358" s="166"/>
      <c r="C3358" s="167"/>
      <c r="D3358" s="156"/>
      <c r="E3358" s="156"/>
      <c r="F3358" s="174"/>
      <c r="G3358" s="181"/>
      <c r="H3358" s="182"/>
      <c r="I3358" s="182"/>
      <c r="J3358" s="182"/>
      <c r="K3358" s="32"/>
      <c r="L3358" s="178"/>
      <c r="M3358" s="178"/>
      <c r="N3358" s="81"/>
      <c r="O3358" s="185"/>
      <c r="P3358" s="103"/>
      <c r="Q3358" s="84" t="str">
        <f t="shared" si="1534"/>
        <v/>
      </c>
      <c r="R3358" s="159"/>
      <c r="S3358" s="28" t="str" cm="1">
        <f t="array" aca="1" ref="S3358" ca="1">IF(INDIRECT("A"&amp;114+$U3358)&lt;&gt;"",114+$U3358,"")</f>
        <v/>
      </c>
      <c r="T3358" s="28" t="str">
        <f t="shared" ca="1" si="1535"/>
        <v>$B</v>
      </c>
      <c r="U3358" s="29">
        <f t="shared" si="1541"/>
        <v>3240</v>
      </c>
      <c r="V3358" s="29">
        <v>270.33333333335497</v>
      </c>
      <c r="W3358" s="29">
        <f t="shared" si="1546"/>
        <v>270</v>
      </c>
      <c r="X3358" s="41" t="str" cm="1">
        <f t="array" aca="1" ref="X3358" ca="1">IFERROR(INDEX('PC&amp;PD'!$A$1:$AP$15,ROW('PC&amp;PD'!$A$15),MATCH(INDIRECT(T3358),'PC&amp;PD'!$A$1:$AP$1,0)),"")</f>
        <v/>
      </c>
      <c r="Z3358" s="155"/>
      <c r="AA3358" s="13" t="str">
        <f t="shared" si="1531"/>
        <v/>
      </c>
      <c r="AB3358" s="155"/>
      <c r="AC3358" s="13" t="str">
        <f t="shared" ca="1" si="1536"/>
        <v>$AB</v>
      </c>
      <c r="AD3358" s="13" t="str" cm="1">
        <f t="array" aca="1" ref="AD3358" ca="1">IFERROR(IF((LEFT(INDIRECT("$F"&amp;$S3358),4))="GOTS",IF($G3358="Organic","GOTS_Organic_raw",(IF($G3358="Responsible","GOTS_Responsible",(IF($G3358="No Attribute (Conventional)","GOTS_conventional",(IF($G3358="Recycled Pre/Post-Consumer","GOTS_pre_post",(IF($G3358="In-Conversion","GOTS_in_conversion",(IF($G3358="Sustainably Sourced","Sustainably_sourced",""))))))))))),IF($G3358="Organic","Organic",(IF($G3358="Responsible","Responsible",(IF($G3358="No Attribute (Conventional)","No_Attribute_Conventional",(IF($G3358="Recycled Pre/Post-Consumer","Recycled_Pre_Post_Consumer",(IF($G3358="In-Conversion","In_Conversion",(IF($G3358="Recycled Pre-Consumer","Recycled_Pre_Consumer",(IF($G3358="Recycled Post-Consumer","Recycled_Post_Consumer",(IF($G3358="Sustainably Sourced","Sustainably_sourced","")))))))))))))))),"")</f>
        <v/>
      </c>
      <c r="AE3358" s="13" t="e" cm="1">
        <f t="array" aca="1" ref="AE3358" ca="1">IF(INDIRECT("$F"&amp;$S3358)="","",IF(LEFT(INDIRECT("$F"&amp;$S3358),3)="GRS","GRS_RCS_RM",IF((LEFT(INDIRECT("$F"&amp;$S3358),3))="RCS","GRS_RCS_RM",IF(INDIRECT("$F"&amp;$S3358)="OCS (No Label)","OCS_Conversion_RM",IF(LEFT(INDIRECT("$F"&amp;$S3358),3)="OCS","OCS_RM",IF(RIGHT(INDIRECT("$F"&amp;$S3358),10)="conversion","GOTS_RM_conversion",IF((LEFT(INDIRECT("$F"&amp;$S3358),4))="GOTS","GOTS_RM","Responsible_RM")))))))</f>
        <v>#REF!</v>
      </c>
      <c r="AF3358" s="13" t="str" cm="1">
        <f t="array" aca="1" ref="AF3358" ca="1">IF($S3358="","",INDIRECT("$Z"&amp;$S3358))</f>
        <v/>
      </c>
      <c r="AG3358" s="155"/>
      <c r="AH3358" s="13" t="str" cm="1">
        <f t="array" aca="1" ref="AH3358" ca="1">IFERROR(INDIRECT("$ag"&amp;S3358),"")</f>
        <v/>
      </c>
      <c r="AI3358" s="13" t="e" cm="1">
        <f t="array" aca="1" ref="AI3358" ca="1">INDIRECT("O"&amp;S3357)</f>
        <v>#REF!</v>
      </c>
      <c r="AJ3358" s="13" t="str">
        <f>IF($I3358="","",INDEX('Raw Material'!$A$1:$J$75,MATCH(I3358,'Raw Material'!$A$1:$A$75,0),(MATCH(G3358,'Raw Material'!$A$1:$J$1,0))))</f>
        <v/>
      </c>
      <c r="AK3358" s="13" t="str">
        <f t="shared" si="1532"/>
        <v>YANLIŞRM</v>
      </c>
      <c r="AL3358" s="153" t="str">
        <f t="shared" si="1533"/>
        <v/>
      </c>
    </row>
    <row r="3359" spans="1:38" ht="16.5" customHeight="1">
      <c r="A3359" s="161"/>
      <c r="B3359" s="166"/>
      <c r="C3359" s="167"/>
      <c r="D3359" s="156"/>
      <c r="E3359" s="156"/>
      <c r="F3359" s="174"/>
      <c r="G3359" s="181"/>
      <c r="H3359" s="182"/>
      <c r="I3359" s="182"/>
      <c r="J3359" s="182"/>
      <c r="K3359" s="32"/>
      <c r="L3359" s="178"/>
      <c r="M3359" s="178"/>
      <c r="N3359" s="81"/>
      <c r="O3359" s="185"/>
      <c r="P3359" s="103"/>
      <c r="Q3359" s="84" t="str">
        <f t="shared" si="1534"/>
        <v/>
      </c>
      <c r="R3359" s="159"/>
      <c r="S3359" s="28" t="str" cm="1">
        <f t="array" aca="1" ref="S3359" ca="1">IF(INDIRECT("A"&amp;114+$U3359)&lt;&gt;"",114+$U3359,"")</f>
        <v/>
      </c>
      <c r="T3359" s="28" t="str">
        <f t="shared" ca="1" si="1535"/>
        <v>$B</v>
      </c>
      <c r="U3359" s="29">
        <f t="shared" si="1541"/>
        <v>3240</v>
      </c>
      <c r="V3359" s="29">
        <v>270.416666666688</v>
      </c>
      <c r="W3359" s="29">
        <f t="shared" si="1546"/>
        <v>270</v>
      </c>
      <c r="X3359" s="41" t="str" cm="1">
        <f t="array" aca="1" ref="X3359" ca="1">IFERROR(INDEX('PC&amp;PD'!$A$1:$AP$15,ROW('PC&amp;PD'!$A$15),MATCH(INDIRECT(T3359),'PC&amp;PD'!$A$1:$AP$1,0)),"")</f>
        <v/>
      </c>
      <c r="Z3359" s="155"/>
      <c r="AA3359" s="13" t="str">
        <f t="shared" si="1531"/>
        <v/>
      </c>
      <c r="AB3359" s="155"/>
      <c r="AC3359" s="13" t="str">
        <f t="shared" ca="1" si="1536"/>
        <v>$AB</v>
      </c>
      <c r="AD3359" s="13" t="str" cm="1">
        <f t="array" aca="1" ref="AD3359" ca="1">IFERROR(IF((LEFT(INDIRECT("$F"&amp;$S3359),4))="GOTS",IF($G3359="Organic","GOTS_Organic_raw",(IF($G3359="Responsible","GOTS_Responsible",(IF($G3359="No Attribute (Conventional)","GOTS_conventional",(IF($G3359="Recycled Pre/Post-Consumer","GOTS_pre_post",(IF($G3359="In-Conversion","GOTS_in_conversion",(IF($G3359="Sustainably Sourced","Sustainably_sourced",""))))))))))),IF($G3359="Organic","Organic",(IF($G3359="Responsible","Responsible",(IF($G3359="No Attribute (Conventional)","No_Attribute_Conventional",(IF($G3359="Recycled Pre/Post-Consumer","Recycled_Pre_Post_Consumer",(IF($G3359="In-Conversion","In_Conversion",(IF($G3359="Recycled Pre-Consumer","Recycled_Pre_Consumer",(IF($G3359="Recycled Post-Consumer","Recycled_Post_Consumer",(IF($G3359="Sustainably Sourced","Sustainably_sourced","")))))))))))))))),"")</f>
        <v/>
      </c>
      <c r="AE3359" s="13" t="e" cm="1">
        <f t="array" aca="1" ref="AE3359" ca="1">IF(INDIRECT("$F"&amp;$S3359)="","",IF(LEFT(INDIRECT("$F"&amp;$S3359),3)="GRS","GRS_RCS_RM",IF((LEFT(INDIRECT("$F"&amp;$S3359),3))="RCS","GRS_RCS_RM",IF(INDIRECT("$F"&amp;$S3359)="OCS (No Label)","OCS_Conversion_RM",IF(LEFT(INDIRECT("$F"&amp;$S3359),3)="OCS","OCS_RM",IF(RIGHT(INDIRECT("$F"&amp;$S3359),10)="conversion","GOTS_RM_conversion",IF((LEFT(INDIRECT("$F"&amp;$S3359),4))="GOTS","GOTS_RM","Responsible_RM")))))))</f>
        <v>#REF!</v>
      </c>
      <c r="AF3359" s="13" t="str" cm="1">
        <f t="array" aca="1" ref="AF3359" ca="1">IF($S3359="","",INDIRECT("$Z"&amp;$S3359))</f>
        <v/>
      </c>
      <c r="AG3359" s="155"/>
      <c r="AH3359" s="13" t="str" cm="1">
        <f t="array" aca="1" ref="AH3359" ca="1">IFERROR(INDIRECT("$ag"&amp;S3359),"")</f>
        <v/>
      </c>
      <c r="AI3359" s="13" t="e" cm="1">
        <f t="array" aca="1" ref="AI3359" ca="1">INDIRECT("O"&amp;S3358)</f>
        <v>#REF!</v>
      </c>
      <c r="AJ3359" s="13" t="str">
        <f>IF($I3359="","",INDEX('Raw Material'!$A$1:$J$75,MATCH(I3359,'Raw Material'!$A$1:$A$75,0),(MATCH(G3359,'Raw Material'!$A$1:$J$1,0))))</f>
        <v/>
      </c>
      <c r="AK3359" s="13" t="str">
        <f t="shared" si="1532"/>
        <v>YANLIŞRM</v>
      </c>
      <c r="AL3359" s="153" t="str">
        <f t="shared" si="1533"/>
        <v/>
      </c>
    </row>
    <row r="3360" spans="1:38" ht="16.5" customHeight="1">
      <c r="A3360" s="162"/>
      <c r="B3360" s="168"/>
      <c r="C3360" s="169"/>
      <c r="D3360" s="156"/>
      <c r="E3360" s="156"/>
      <c r="F3360" s="175"/>
      <c r="G3360" s="181"/>
      <c r="H3360" s="182"/>
      <c r="I3360" s="182"/>
      <c r="J3360" s="182"/>
      <c r="K3360" s="32"/>
      <c r="L3360" s="179"/>
      <c r="M3360" s="179"/>
      <c r="N3360" s="81"/>
      <c r="O3360" s="185"/>
      <c r="P3360" s="103"/>
      <c r="Q3360" s="84" t="str">
        <f t="shared" si="1534"/>
        <v/>
      </c>
      <c r="R3360" s="159"/>
      <c r="S3360" s="28" t="str" cm="1">
        <f t="array" aca="1" ref="S3360" ca="1">IF(INDIRECT("A"&amp;114+$U3360)&lt;&gt;"",114+$U3360,"")</f>
        <v/>
      </c>
      <c r="T3360" s="28" t="str">
        <f t="shared" ca="1" si="1535"/>
        <v>$B</v>
      </c>
      <c r="U3360" s="29">
        <f t="shared" si="1541"/>
        <v>3240</v>
      </c>
      <c r="V3360" s="29">
        <v>270.50000000002098</v>
      </c>
      <c r="W3360" s="29">
        <f t="shared" si="1546"/>
        <v>270</v>
      </c>
      <c r="X3360" s="41" t="str" cm="1">
        <f t="array" aca="1" ref="X3360" ca="1">IFERROR(INDEX('PC&amp;PD'!$A$1:$AP$15,ROW('PC&amp;PD'!$A$15),MATCH(INDIRECT(T3360),'PC&amp;PD'!$A$1:$AP$1,0)),"")</f>
        <v/>
      </c>
      <c r="Z3360" s="155"/>
      <c r="AA3360" s="13" t="str">
        <f t="shared" si="1531"/>
        <v/>
      </c>
      <c r="AB3360" s="155"/>
      <c r="AC3360" s="13" t="str">
        <f t="shared" ca="1" si="1536"/>
        <v>$AB</v>
      </c>
      <c r="AD3360" s="13" t="str" cm="1">
        <f t="array" aca="1" ref="AD3360" ca="1">IFERROR(IF((LEFT(INDIRECT("$F"&amp;$S3360),4))="GOTS",IF($G3360="Organic","GOTS_Organic_raw",(IF($G3360="Responsible","GOTS_Responsible",(IF($G3360="No Attribute (Conventional)","GOTS_conventional",(IF($G3360="Recycled Pre/Post-Consumer","GOTS_pre_post",(IF($G3360="In-Conversion","GOTS_in_conversion",(IF($G3360="Sustainably Sourced","Sustainably_sourced",""))))))))))),IF($G3360="Organic","Organic",(IF($G3360="Responsible","Responsible",(IF($G3360="No Attribute (Conventional)","No_Attribute_Conventional",(IF($G3360="Recycled Pre/Post-Consumer","Recycled_Pre_Post_Consumer",(IF($G3360="In-Conversion","In_Conversion",(IF($G3360="Recycled Pre-Consumer","Recycled_Pre_Consumer",(IF($G3360="Recycled Post-Consumer","Recycled_Post_Consumer",(IF($G3360="Sustainably Sourced","Sustainably_sourced","")))))))))))))))),"")</f>
        <v/>
      </c>
      <c r="AE3360" s="13" t="e" cm="1">
        <f t="array" aca="1" ref="AE3360" ca="1">IF(INDIRECT("$F"&amp;$S3360)="","",IF(LEFT(INDIRECT("$F"&amp;$S3360),3)="GRS","GRS_RCS_RM",IF((LEFT(INDIRECT("$F"&amp;$S3360),3))="RCS","GRS_RCS_RM",IF(INDIRECT("$F"&amp;$S3360)="OCS (No Label)","OCS_Conversion_RM",IF(LEFT(INDIRECT("$F"&amp;$S3360),3)="OCS","OCS_RM",IF(RIGHT(INDIRECT("$F"&amp;$S3360),10)="conversion","GOTS_RM_conversion",IF((LEFT(INDIRECT("$F"&amp;$S3360),4))="GOTS","GOTS_RM","Responsible_RM")))))))</f>
        <v>#REF!</v>
      </c>
      <c r="AF3360" s="13" t="str" cm="1">
        <f t="array" aca="1" ref="AF3360" ca="1">IF($S3360="","",INDIRECT("$Z"&amp;$S3360))</f>
        <v/>
      </c>
      <c r="AG3360" s="155"/>
      <c r="AH3360" s="13" t="str" cm="1">
        <f t="array" aca="1" ref="AH3360" ca="1">IFERROR(INDIRECT("$ag"&amp;S3360),"")</f>
        <v/>
      </c>
      <c r="AI3360" s="13" t="e" cm="1">
        <f t="array" aca="1" ref="AI3360" ca="1">INDIRECT("O"&amp;S3359)</f>
        <v>#REF!</v>
      </c>
      <c r="AJ3360" s="13" t="str">
        <f>IF($I3360="","",INDEX('Raw Material'!$A$1:$J$75,MATCH(I3360,'Raw Material'!$A$1:$A$75,0),(MATCH(G3360,'Raw Material'!$A$1:$J$1,0))))</f>
        <v/>
      </c>
      <c r="AK3360" s="13" t="str">
        <f t="shared" si="1532"/>
        <v>YANLIŞRM</v>
      </c>
      <c r="AL3360" s="153" t="str">
        <f t="shared" si="1533"/>
        <v/>
      </c>
    </row>
    <row r="3361" spans="1:38" ht="16.5" customHeight="1">
      <c r="A3361" s="162"/>
      <c r="B3361" s="168"/>
      <c r="C3361" s="169"/>
      <c r="D3361" s="156"/>
      <c r="E3361" s="156"/>
      <c r="F3361" s="175"/>
      <c r="G3361" s="181"/>
      <c r="H3361" s="182"/>
      <c r="I3361" s="182"/>
      <c r="J3361" s="182"/>
      <c r="K3361" s="32"/>
      <c r="L3361" s="179"/>
      <c r="M3361" s="179"/>
      <c r="N3361" s="81"/>
      <c r="O3361" s="185"/>
      <c r="P3361" s="103"/>
      <c r="Q3361" s="84" t="str">
        <f t="shared" si="1534"/>
        <v/>
      </c>
      <c r="R3361" s="159"/>
      <c r="S3361" s="28" t="str" cm="1">
        <f t="array" aca="1" ref="S3361" ca="1">IF(INDIRECT("A"&amp;114+$U3361)&lt;&gt;"",114+$U3361,"")</f>
        <v/>
      </c>
      <c r="T3361" s="28" t="str">
        <f t="shared" ca="1" si="1535"/>
        <v>$B</v>
      </c>
      <c r="U3361" s="29">
        <f t="shared" si="1541"/>
        <v>3240</v>
      </c>
      <c r="V3361" s="29">
        <v>270.58333333335497</v>
      </c>
      <c r="W3361" s="29">
        <f t="shared" si="1546"/>
        <v>270</v>
      </c>
      <c r="X3361" s="41" t="str" cm="1">
        <f t="array" aca="1" ref="X3361" ca="1">IFERROR(INDEX('PC&amp;PD'!$A$1:$AP$15,ROW('PC&amp;PD'!$A$15),MATCH(INDIRECT(T3361),'PC&amp;PD'!$A$1:$AP$1,0)),"")</f>
        <v/>
      </c>
      <c r="Z3361" s="155"/>
      <c r="AA3361" s="13" t="str">
        <f t="shared" si="1531"/>
        <v/>
      </c>
      <c r="AB3361" s="155"/>
      <c r="AC3361" s="13" t="str">
        <f t="shared" ca="1" si="1536"/>
        <v>$AB</v>
      </c>
      <c r="AD3361" s="13" t="str" cm="1">
        <f t="array" aca="1" ref="AD3361" ca="1">IFERROR(IF((LEFT(INDIRECT("$F"&amp;$S3361),4))="GOTS",IF($G3361="Organic","GOTS_Organic_raw",(IF($G3361="Responsible","GOTS_Responsible",(IF($G3361="No Attribute (Conventional)","GOTS_conventional",(IF($G3361="Recycled Pre/Post-Consumer","GOTS_pre_post",(IF($G3361="In-Conversion","GOTS_in_conversion",(IF($G3361="Sustainably Sourced","Sustainably_sourced",""))))))))))),IF($G3361="Organic","Organic",(IF($G3361="Responsible","Responsible",(IF($G3361="No Attribute (Conventional)","No_Attribute_Conventional",(IF($G3361="Recycled Pre/Post-Consumer","Recycled_Pre_Post_Consumer",(IF($G3361="In-Conversion","In_Conversion",(IF($G3361="Recycled Pre-Consumer","Recycled_Pre_Consumer",(IF($G3361="Recycled Post-Consumer","Recycled_Post_Consumer",(IF($G3361="Sustainably Sourced","Sustainably_sourced","")))))))))))))))),"")</f>
        <v/>
      </c>
      <c r="AE3361" s="13" t="e" cm="1">
        <f t="array" aca="1" ref="AE3361" ca="1">IF(INDIRECT("$F"&amp;$S3361)="","",IF(LEFT(INDIRECT("$F"&amp;$S3361),3)="GRS","GRS_RCS_RM",IF((LEFT(INDIRECT("$F"&amp;$S3361),3))="RCS","GRS_RCS_RM",IF(INDIRECT("$F"&amp;$S3361)="OCS (No Label)","OCS_Conversion_RM",IF(LEFT(INDIRECT("$F"&amp;$S3361),3)="OCS","OCS_RM",IF(RIGHT(INDIRECT("$F"&amp;$S3361),10)="conversion","GOTS_RM_conversion",IF((LEFT(INDIRECT("$F"&amp;$S3361),4))="GOTS","GOTS_RM","Responsible_RM")))))))</f>
        <v>#REF!</v>
      </c>
      <c r="AF3361" s="13" t="str" cm="1">
        <f t="array" aca="1" ref="AF3361" ca="1">IF($S3361="","",INDIRECT("$Z"&amp;$S3361))</f>
        <v/>
      </c>
      <c r="AG3361" s="155"/>
      <c r="AH3361" s="13" t="str" cm="1">
        <f t="array" aca="1" ref="AH3361" ca="1">IFERROR(INDIRECT("$ag"&amp;S3361),"")</f>
        <v/>
      </c>
      <c r="AI3361" s="13" t="e" cm="1">
        <f t="array" aca="1" ref="AI3361" ca="1">INDIRECT("O"&amp;S3360)</f>
        <v>#REF!</v>
      </c>
      <c r="AJ3361" s="13" t="str">
        <f>IF($I3361="","",INDEX('Raw Material'!$A$1:$J$75,MATCH(I3361,'Raw Material'!$A$1:$A$75,0),(MATCH(G3361,'Raw Material'!$A$1:$J$1,0))))</f>
        <v/>
      </c>
      <c r="AK3361" s="13" t="str">
        <f t="shared" si="1532"/>
        <v>YANLIŞRM</v>
      </c>
      <c r="AL3361" s="153" t="str">
        <f t="shared" si="1533"/>
        <v/>
      </c>
    </row>
    <row r="3362" spans="1:38" ht="16.5" customHeight="1">
      <c r="A3362" s="162"/>
      <c r="B3362" s="168"/>
      <c r="C3362" s="169"/>
      <c r="D3362" s="156"/>
      <c r="E3362" s="156"/>
      <c r="F3362" s="175"/>
      <c r="G3362" s="181"/>
      <c r="H3362" s="182"/>
      <c r="I3362" s="182"/>
      <c r="J3362" s="182"/>
      <c r="K3362" s="32"/>
      <c r="L3362" s="179"/>
      <c r="M3362" s="179"/>
      <c r="N3362" s="81"/>
      <c r="O3362" s="185"/>
      <c r="P3362" s="103"/>
      <c r="Q3362" s="84" t="str">
        <f t="shared" si="1534"/>
        <v/>
      </c>
      <c r="R3362" s="159"/>
      <c r="S3362" s="28" t="str" cm="1">
        <f t="array" aca="1" ref="S3362" ca="1">IF(INDIRECT("A"&amp;114+$U3362)&lt;&gt;"",114+$U3362,"")</f>
        <v/>
      </c>
      <c r="T3362" s="28" t="str">
        <f t="shared" ca="1" si="1535"/>
        <v>$B</v>
      </c>
      <c r="U3362" s="29">
        <f t="shared" si="1541"/>
        <v>3240</v>
      </c>
      <c r="V3362" s="29">
        <v>270.666666666688</v>
      </c>
      <c r="W3362" s="29">
        <f t="shared" si="1546"/>
        <v>270</v>
      </c>
      <c r="X3362" s="41" t="str" cm="1">
        <f t="array" aca="1" ref="X3362" ca="1">IFERROR(INDEX('PC&amp;PD'!$A$1:$AP$15,ROW('PC&amp;PD'!$A$15),MATCH(INDIRECT(T3362),'PC&amp;PD'!$A$1:$AP$1,0)),"")</f>
        <v/>
      </c>
      <c r="Z3362" s="155"/>
      <c r="AA3362" s="13" t="str">
        <f t="shared" si="1531"/>
        <v/>
      </c>
      <c r="AB3362" s="155"/>
      <c r="AC3362" s="13" t="str">
        <f t="shared" ca="1" si="1536"/>
        <v>$AB</v>
      </c>
      <c r="AD3362" s="13" t="str" cm="1">
        <f t="array" aca="1" ref="AD3362" ca="1">IFERROR(IF((LEFT(INDIRECT("$F"&amp;$S3362),4))="GOTS",IF($G3362="Organic","GOTS_Organic_raw",(IF($G3362="Responsible","GOTS_Responsible",(IF($G3362="No Attribute (Conventional)","GOTS_conventional",(IF($G3362="Recycled Pre/Post-Consumer","GOTS_pre_post",(IF($G3362="In-Conversion","GOTS_in_conversion",(IF($G3362="Sustainably Sourced","Sustainably_sourced",""))))))))))),IF($G3362="Organic","Organic",(IF($G3362="Responsible","Responsible",(IF($G3362="No Attribute (Conventional)","No_Attribute_Conventional",(IF($G3362="Recycled Pre/Post-Consumer","Recycled_Pre_Post_Consumer",(IF($G3362="In-Conversion","In_Conversion",(IF($G3362="Recycled Pre-Consumer","Recycled_Pre_Consumer",(IF($G3362="Recycled Post-Consumer","Recycled_Post_Consumer",(IF($G3362="Sustainably Sourced","Sustainably_sourced","")))))))))))))))),"")</f>
        <v/>
      </c>
      <c r="AE3362" s="13" t="e" cm="1">
        <f t="array" aca="1" ref="AE3362" ca="1">IF(INDIRECT("$F"&amp;$S3362)="","",IF(LEFT(INDIRECT("$F"&amp;$S3362),3)="GRS","GRS_RCS_RM",IF((LEFT(INDIRECT("$F"&amp;$S3362),3))="RCS","GRS_RCS_RM",IF(INDIRECT("$F"&amp;$S3362)="OCS (No Label)","OCS_Conversion_RM",IF(LEFT(INDIRECT("$F"&amp;$S3362),3)="OCS","OCS_RM",IF(RIGHT(INDIRECT("$F"&amp;$S3362),10)="conversion","GOTS_RM_conversion",IF((LEFT(INDIRECT("$F"&amp;$S3362),4))="GOTS","GOTS_RM","Responsible_RM")))))))</f>
        <v>#REF!</v>
      </c>
      <c r="AF3362" s="13" t="str" cm="1">
        <f t="array" aca="1" ref="AF3362" ca="1">IF($S3362="","",INDIRECT("$Z"&amp;$S3362))</f>
        <v/>
      </c>
      <c r="AG3362" s="155"/>
      <c r="AH3362" s="13" t="str" cm="1">
        <f t="array" aca="1" ref="AH3362" ca="1">IFERROR(INDIRECT("$ag"&amp;S3362),"")</f>
        <v/>
      </c>
      <c r="AI3362" s="13" t="e" cm="1">
        <f t="array" aca="1" ref="AI3362" ca="1">INDIRECT("O"&amp;S3361)</f>
        <v>#REF!</v>
      </c>
      <c r="AJ3362" s="13" t="str">
        <f>IF($I3362="","",INDEX('Raw Material'!$A$1:$J$75,MATCH(I3362,'Raw Material'!$A$1:$A$75,0),(MATCH(G3362,'Raw Material'!$A$1:$J$1,0))))</f>
        <v/>
      </c>
      <c r="AK3362" s="13" t="str">
        <f t="shared" si="1532"/>
        <v>YANLIŞRM</v>
      </c>
      <c r="AL3362" s="153" t="str">
        <f t="shared" si="1533"/>
        <v/>
      </c>
    </row>
    <row r="3363" spans="1:38" ht="16.5" customHeight="1">
      <c r="A3363" s="162"/>
      <c r="B3363" s="168"/>
      <c r="C3363" s="169"/>
      <c r="D3363" s="156"/>
      <c r="E3363" s="156"/>
      <c r="F3363" s="175"/>
      <c r="G3363" s="181"/>
      <c r="H3363" s="182"/>
      <c r="I3363" s="182"/>
      <c r="J3363" s="182"/>
      <c r="K3363" s="32"/>
      <c r="L3363" s="179"/>
      <c r="M3363" s="179"/>
      <c r="N3363" s="81"/>
      <c r="O3363" s="185"/>
      <c r="P3363" s="103"/>
      <c r="Q3363" s="84" t="str">
        <f t="shared" si="1534"/>
        <v/>
      </c>
      <c r="R3363" s="159"/>
      <c r="S3363" s="28" t="str" cm="1">
        <f t="array" aca="1" ref="S3363" ca="1">IF(INDIRECT("A"&amp;114+$U3363)&lt;&gt;"",114+$U3363,"")</f>
        <v/>
      </c>
      <c r="T3363" s="28" t="str">
        <f t="shared" ca="1" si="1535"/>
        <v>$B</v>
      </c>
      <c r="U3363" s="29">
        <f t="shared" si="1541"/>
        <v>3240</v>
      </c>
      <c r="V3363" s="29">
        <v>270.75000000002098</v>
      </c>
      <c r="W3363" s="29">
        <f t="shared" si="1546"/>
        <v>270</v>
      </c>
      <c r="X3363" s="41" t="str" cm="1">
        <f t="array" aca="1" ref="X3363" ca="1">IFERROR(INDEX('PC&amp;PD'!$A$1:$AP$15,ROW('PC&amp;PD'!$A$15),MATCH(INDIRECT(T3363),'PC&amp;PD'!$A$1:$AP$1,0)),"")</f>
        <v/>
      </c>
      <c r="Z3363" s="155"/>
      <c r="AA3363" s="13" t="str">
        <f t="shared" si="1531"/>
        <v/>
      </c>
      <c r="AB3363" s="155"/>
      <c r="AC3363" s="13" t="str">
        <f t="shared" ca="1" si="1536"/>
        <v>$AB</v>
      </c>
      <c r="AD3363" s="13" t="str" cm="1">
        <f t="array" aca="1" ref="AD3363" ca="1">IFERROR(IF((LEFT(INDIRECT("$F"&amp;$S3363),4))="GOTS",IF($G3363="Organic","GOTS_Organic_raw",(IF($G3363="Responsible","GOTS_Responsible",(IF($G3363="No Attribute (Conventional)","GOTS_conventional",(IF($G3363="Recycled Pre/Post-Consumer","GOTS_pre_post",(IF($G3363="In-Conversion","GOTS_in_conversion",(IF($G3363="Sustainably Sourced","Sustainably_sourced",""))))))))))),IF($G3363="Organic","Organic",(IF($G3363="Responsible","Responsible",(IF($G3363="No Attribute (Conventional)","No_Attribute_Conventional",(IF($G3363="Recycled Pre/Post-Consumer","Recycled_Pre_Post_Consumer",(IF($G3363="In-Conversion","In_Conversion",(IF($G3363="Recycled Pre-Consumer","Recycled_Pre_Consumer",(IF($G3363="Recycled Post-Consumer","Recycled_Post_Consumer",(IF($G3363="Sustainably Sourced","Sustainably_sourced","")))))))))))))))),"")</f>
        <v/>
      </c>
      <c r="AE3363" s="13" t="e" cm="1">
        <f t="array" aca="1" ref="AE3363" ca="1">IF(INDIRECT("$F"&amp;$S3363)="","",IF(LEFT(INDIRECT("$F"&amp;$S3363),3)="GRS","GRS_RCS_RM",IF((LEFT(INDIRECT("$F"&amp;$S3363),3))="RCS","GRS_RCS_RM",IF(INDIRECT("$F"&amp;$S3363)="OCS (No Label)","OCS_Conversion_RM",IF(LEFT(INDIRECT("$F"&amp;$S3363),3)="OCS","OCS_RM",IF(RIGHT(INDIRECT("$F"&amp;$S3363),10)="conversion","GOTS_RM_conversion",IF((LEFT(INDIRECT("$F"&amp;$S3363),4))="GOTS","GOTS_RM","Responsible_RM")))))))</f>
        <v>#REF!</v>
      </c>
      <c r="AF3363" s="13" t="str" cm="1">
        <f t="array" aca="1" ref="AF3363" ca="1">IF($S3363="","",INDIRECT("$Z"&amp;$S3363))</f>
        <v/>
      </c>
      <c r="AG3363" s="155"/>
      <c r="AH3363" s="13" t="str" cm="1">
        <f t="array" aca="1" ref="AH3363" ca="1">IFERROR(INDIRECT("$ag"&amp;S3363),"")</f>
        <v/>
      </c>
      <c r="AI3363" s="13" t="e" cm="1">
        <f t="array" aca="1" ref="AI3363" ca="1">INDIRECT("O"&amp;S3362)</f>
        <v>#REF!</v>
      </c>
      <c r="AJ3363" s="13" t="str">
        <f>IF($I3363="","",INDEX('Raw Material'!$A$1:$J$75,MATCH(I3363,'Raw Material'!$A$1:$A$75,0),(MATCH(G3363,'Raw Material'!$A$1:$J$1,0))))</f>
        <v/>
      </c>
      <c r="AK3363" s="13" t="str">
        <f t="shared" si="1532"/>
        <v>YANLIŞRM</v>
      </c>
      <c r="AL3363" s="153" t="str">
        <f t="shared" si="1533"/>
        <v/>
      </c>
    </row>
    <row r="3364" spans="1:38" ht="16.5" customHeight="1">
      <c r="A3364" s="162"/>
      <c r="B3364" s="168"/>
      <c r="C3364" s="169"/>
      <c r="D3364" s="156"/>
      <c r="E3364" s="156"/>
      <c r="F3364" s="175"/>
      <c r="G3364" s="181"/>
      <c r="H3364" s="182"/>
      <c r="I3364" s="182"/>
      <c r="J3364" s="182"/>
      <c r="K3364" s="32"/>
      <c r="L3364" s="179"/>
      <c r="M3364" s="179"/>
      <c r="N3364" s="81"/>
      <c r="O3364" s="185"/>
      <c r="P3364" s="103"/>
      <c r="Q3364" s="84" t="str">
        <f t="shared" si="1534"/>
        <v/>
      </c>
      <c r="R3364" s="159"/>
      <c r="S3364" s="28" t="str" cm="1">
        <f t="array" aca="1" ref="S3364" ca="1">IF(INDIRECT("A"&amp;114+$U3364)&lt;&gt;"",114+$U3364,"")</f>
        <v/>
      </c>
      <c r="T3364" s="28" t="str">
        <f t="shared" ca="1" si="1535"/>
        <v>$B</v>
      </c>
      <c r="U3364" s="29">
        <f t="shared" si="1541"/>
        <v>3240</v>
      </c>
      <c r="V3364" s="29">
        <v>270.83333333335497</v>
      </c>
      <c r="W3364" s="29">
        <f t="shared" si="1546"/>
        <v>270</v>
      </c>
      <c r="X3364" s="41" t="str" cm="1">
        <f t="array" aca="1" ref="X3364" ca="1">IFERROR(INDEX('PC&amp;PD'!$A$1:$AP$15,ROW('PC&amp;PD'!$A$15),MATCH(INDIRECT(T3364),'PC&amp;PD'!$A$1:$AP$1,0)),"")</f>
        <v/>
      </c>
      <c r="Z3364" s="155"/>
      <c r="AA3364" s="13" t="str">
        <f t="shared" si="1531"/>
        <v/>
      </c>
      <c r="AB3364" s="155"/>
      <c r="AC3364" s="13" t="str">
        <f t="shared" ca="1" si="1536"/>
        <v>$AB</v>
      </c>
      <c r="AD3364" s="13" t="str" cm="1">
        <f t="array" aca="1" ref="AD3364" ca="1">IFERROR(IF((LEFT(INDIRECT("$F"&amp;$S3364),4))="GOTS",IF($G3364="Organic","GOTS_Organic_raw",(IF($G3364="Responsible","GOTS_Responsible",(IF($G3364="No Attribute (Conventional)","GOTS_conventional",(IF($G3364="Recycled Pre/Post-Consumer","GOTS_pre_post",(IF($G3364="In-Conversion","GOTS_in_conversion",(IF($G3364="Sustainably Sourced","Sustainably_sourced",""))))))))))),IF($G3364="Organic","Organic",(IF($G3364="Responsible","Responsible",(IF($G3364="No Attribute (Conventional)","No_Attribute_Conventional",(IF($G3364="Recycled Pre/Post-Consumer","Recycled_Pre_Post_Consumer",(IF($G3364="In-Conversion","In_Conversion",(IF($G3364="Recycled Pre-Consumer","Recycled_Pre_Consumer",(IF($G3364="Recycled Post-Consumer","Recycled_Post_Consumer",(IF($G3364="Sustainably Sourced","Sustainably_sourced","")))))))))))))))),"")</f>
        <v/>
      </c>
      <c r="AE3364" s="13" t="e" cm="1">
        <f t="array" aca="1" ref="AE3364" ca="1">IF(INDIRECT("$F"&amp;$S3364)="","",IF(LEFT(INDIRECT("$F"&amp;$S3364),3)="GRS","GRS_RCS_RM",IF((LEFT(INDIRECT("$F"&amp;$S3364),3))="RCS","GRS_RCS_RM",IF(INDIRECT("$F"&amp;$S3364)="OCS (No Label)","OCS_Conversion_RM",IF(LEFT(INDIRECT("$F"&amp;$S3364),3)="OCS","OCS_RM",IF(RIGHT(INDIRECT("$F"&amp;$S3364),10)="conversion","GOTS_RM_conversion",IF((LEFT(INDIRECT("$F"&amp;$S3364),4))="GOTS","GOTS_RM","Responsible_RM")))))))</f>
        <v>#REF!</v>
      </c>
      <c r="AF3364" s="13" t="str" cm="1">
        <f t="array" aca="1" ref="AF3364" ca="1">IF($S3364="","",INDIRECT("$Z"&amp;$S3364))</f>
        <v/>
      </c>
      <c r="AG3364" s="155"/>
      <c r="AH3364" s="13" t="str" cm="1">
        <f t="array" aca="1" ref="AH3364" ca="1">IFERROR(INDIRECT("$ag"&amp;S3364),"")</f>
        <v/>
      </c>
      <c r="AI3364" s="13" t="e" cm="1">
        <f t="array" aca="1" ref="AI3364" ca="1">INDIRECT("O"&amp;S3363)</f>
        <v>#REF!</v>
      </c>
      <c r="AJ3364" s="13" t="str">
        <f>IF($I3364="","",INDEX('Raw Material'!$A$1:$J$75,MATCH(I3364,'Raw Material'!$A$1:$A$75,0),(MATCH(G3364,'Raw Material'!$A$1:$J$1,0))))</f>
        <v/>
      </c>
      <c r="AK3364" s="13" t="str">
        <f t="shared" si="1532"/>
        <v>YANLIŞRM</v>
      </c>
      <c r="AL3364" s="153" t="str">
        <f t="shared" si="1533"/>
        <v/>
      </c>
    </row>
    <row r="3365" spans="1:38" ht="16.5" customHeight="1" thickBot="1">
      <c r="A3365" s="163"/>
      <c r="B3365" s="170"/>
      <c r="C3365" s="171"/>
      <c r="D3365" s="156"/>
      <c r="E3365" s="156"/>
      <c r="F3365" s="176"/>
      <c r="G3365" s="157"/>
      <c r="H3365" s="158"/>
      <c r="I3365" s="158"/>
      <c r="J3365" s="158"/>
      <c r="K3365" s="33"/>
      <c r="L3365" s="180"/>
      <c r="M3365" s="180"/>
      <c r="N3365" s="82"/>
      <c r="O3365" s="186"/>
      <c r="P3365" s="103"/>
      <c r="Q3365" s="84" t="str">
        <f t="shared" si="1534"/>
        <v/>
      </c>
      <c r="R3365" s="159"/>
      <c r="S3365" s="28" t="str" cm="1">
        <f t="array" aca="1" ref="S3365" ca="1">IF(INDIRECT("A"&amp;114+$U3365)&lt;&gt;"",114+$U3365,"")</f>
        <v/>
      </c>
      <c r="T3365" s="28" t="str">
        <f t="shared" ca="1" si="1535"/>
        <v>$B</v>
      </c>
      <c r="U3365" s="29">
        <f t="shared" si="1541"/>
        <v>3240</v>
      </c>
      <c r="V3365" s="29">
        <v>270.916666666688</v>
      </c>
      <c r="W3365" s="29">
        <f t="shared" si="1546"/>
        <v>270</v>
      </c>
      <c r="X3365" s="41" t="str" cm="1">
        <f t="array" aca="1" ref="X3365" ca="1">IFERROR(INDEX('PC&amp;PD'!$A$1:$AP$15,ROW('PC&amp;PD'!$A$15),MATCH(INDIRECT(T3365),'PC&amp;PD'!$A$1:$AP$1,0)),"")</f>
        <v/>
      </c>
      <c r="Z3365" s="155"/>
      <c r="AA3365" s="13" t="str">
        <f t="shared" si="1531"/>
        <v/>
      </c>
      <c r="AB3365" s="155"/>
      <c r="AC3365" s="13" t="str">
        <f t="shared" ca="1" si="1536"/>
        <v>$AB</v>
      </c>
      <c r="AD3365" s="13" t="str" cm="1">
        <f t="array" aca="1" ref="AD3365" ca="1">IFERROR(IF((LEFT(INDIRECT("$F"&amp;$S3365),4))="GOTS",IF($G3365="Organic","GOTS_Organic_raw",(IF($G3365="Responsible","GOTS_Responsible",(IF($G3365="No Attribute (Conventional)","GOTS_conventional",(IF($G3365="Recycled Pre/Post-Consumer","GOTS_pre_post",(IF($G3365="In-Conversion","GOTS_in_conversion",(IF($G3365="Sustainably Sourced","Sustainably_sourced",""))))))))))),IF($G3365="Organic","Organic",(IF($G3365="Responsible","Responsible",(IF($G3365="No Attribute (Conventional)","No_Attribute_Conventional",(IF($G3365="Recycled Pre/Post-Consumer","Recycled_Pre_Post_Consumer",(IF($G3365="In-Conversion","In_Conversion",(IF($G3365="Recycled Pre-Consumer","Recycled_Pre_Consumer",(IF($G3365="Recycled Post-Consumer","Recycled_Post_Consumer",(IF($G3365="Sustainably Sourced","Sustainably_sourced","")))))))))))))))),"")</f>
        <v/>
      </c>
      <c r="AE3365" s="13" t="e" cm="1">
        <f t="array" aca="1" ref="AE3365" ca="1">IF(INDIRECT("$F"&amp;$S3365)="","",IF(LEFT(INDIRECT("$F"&amp;$S3365),3)="GRS","GRS_RCS_RM",IF((LEFT(INDIRECT("$F"&amp;$S3365),3))="RCS","GRS_RCS_RM",IF(INDIRECT("$F"&amp;$S3365)="OCS (No Label)","OCS_Conversion_RM",IF(LEFT(INDIRECT("$F"&amp;$S3365),3)="OCS","OCS_RM",IF(RIGHT(INDIRECT("$F"&amp;$S3365),10)="conversion","GOTS_RM_conversion",IF((LEFT(INDIRECT("$F"&amp;$S3365),4))="GOTS","GOTS_RM","Responsible_RM")))))))</f>
        <v>#REF!</v>
      </c>
      <c r="AF3365" s="13" t="str" cm="1">
        <f t="array" aca="1" ref="AF3365" ca="1">IF($S3365="","",INDIRECT("$Z"&amp;$S3365))</f>
        <v/>
      </c>
      <c r="AG3365" s="155"/>
      <c r="AH3365" s="13" t="str" cm="1">
        <f t="array" aca="1" ref="AH3365" ca="1">IFERROR(INDIRECT("$ag"&amp;S3365),"")</f>
        <v/>
      </c>
      <c r="AI3365" s="13" t="e" cm="1">
        <f t="array" aca="1" ref="AI3365" ca="1">INDIRECT("O"&amp;S3364)</f>
        <v>#REF!</v>
      </c>
      <c r="AJ3365" s="13" t="str">
        <f>IF($I3365="","",INDEX('Raw Material'!$A$1:$J$75,MATCH(I3365,'Raw Material'!$A$1:$A$75,0),(MATCH(G3365,'Raw Material'!$A$1:$J$1,0))))</f>
        <v/>
      </c>
      <c r="AK3365" s="13" t="str">
        <f t="shared" si="1532"/>
        <v>YANLIŞRM</v>
      </c>
      <c r="AL3365" s="153" t="str">
        <f t="shared" si="1533"/>
        <v/>
      </c>
    </row>
    <row r="3366" spans="1:38" ht="16.5" customHeight="1">
      <c r="A3366" s="160" t="str">
        <f>IF(B3366="","",COUNTA($B$114:$B3366))</f>
        <v/>
      </c>
      <c r="B3366" s="164"/>
      <c r="C3366" s="165"/>
      <c r="D3366" s="183"/>
      <c r="E3366" s="183"/>
      <c r="F3366" s="172"/>
      <c r="G3366" s="212"/>
      <c r="H3366" s="206"/>
      <c r="I3366" s="206"/>
      <c r="J3366" s="206"/>
      <c r="K3366" s="31"/>
      <c r="L3366" s="177" t="str">
        <f t="shared" ref="L3366" si="1556">IF(R3366="","",LEFT(R3366,LEN(R3366)-2))</f>
        <v/>
      </c>
      <c r="M3366" s="177"/>
      <c r="N3366" s="80"/>
      <c r="O3366" s="184"/>
      <c r="P3366" s="103"/>
      <c r="Q3366" s="84" t="str">
        <f t="shared" si="1534"/>
        <v/>
      </c>
      <c r="R3366" s="159" t="str">
        <f t="shared" ref="R3366" si="1557">CONCATENATE($Q3366,Q3367,Q3368,Q3369,Q3370,Q3371,$Q3372,$Q3373,$Q3374,$Q3375,Q3376,Q3377)</f>
        <v/>
      </c>
      <c r="S3366" s="28" t="str" cm="1">
        <f t="array" aca="1" ref="S3366" ca="1">IF(INDIRECT("A"&amp;114+$U3366)&lt;&gt;"",114+$U3366,"")</f>
        <v/>
      </c>
      <c r="T3366" s="28" t="str">
        <f t="shared" ca="1" si="1535"/>
        <v>$B</v>
      </c>
      <c r="U3366" s="29">
        <f t="shared" si="1541"/>
        <v>3252</v>
      </c>
      <c r="V3366" s="29">
        <v>271.00000000002098</v>
      </c>
      <c r="W3366" s="29">
        <f t="shared" si="1546"/>
        <v>271</v>
      </c>
      <c r="X3366" s="41" t="str" cm="1">
        <f t="array" aca="1" ref="X3366" ca="1">IFERROR(INDEX('PC&amp;PD'!$A$1:$AP$15,ROW('PC&amp;PD'!$A$15),MATCH(INDIRECT(T3366),'PC&amp;PD'!$A$1:$AP$1,0)),"")</f>
        <v/>
      </c>
      <c r="Z3366" s="155" t="str">
        <f t="shared" ref="Z3366" si="1558">IFERROR(IF($F3366="OCS 100","OCS (OCS 100)",IF($F3366="OCS Blended","OCS (OCS Blended)",IF($F3366="OCS (No Label)","OCS (No Label)",IF($F3366="RCS 100","RCS (RCS 100)",IF($F3366="RCS Blended","RCS (RCS Blended)",IF($F3366="GRS","GRS (GRS)",IF($F3366="GRS (No Label)", "GRS (No Label)",IF($F3366="RDS","RDS (RDS)",IF($F3366="RWS","RWS (RWS)",IF($F3366="RAS","RAS (RAS)",IF($F3366="RMS","RMS (RMS)",IF($F3366="GOTS Organic","GOTS (Organic)",IF($F3366="GOTS Made with organic","GOTS (Made with Organic)",IF($F3366="GOTS Organic - in conversion","GOTS (Organic - In Conversion)",IF($F3366="GOTS Made with organic - in conversion","GOTS (Made with Organic - In Conversion)",""))))))))))))))),"")</f>
        <v/>
      </c>
      <c r="AA3366" s="13" t="str">
        <f t="shared" si="1531"/>
        <v/>
      </c>
      <c r="AB3366" s="155" t="str">
        <f t="shared" ref="AB3366" si="1559">IFERROR(IF($F3366="OCS 100", "OCS_100",IF($F3366="OCS Blended", "OCS_Blended",IF($F3366="OCS (No Label)", "OCS_No_Label",IF($F3366="RCS 100", "RCS_100",IF($F3366="RCS Blended","RCS_Blended",IF($F3366="GRS","GRS",IF($F3366="GRS (No Label)", "GRS_No_Label",IF($F3366="RDS","RDS",IF($F3366="RWS","RWS",IF($F3366="RMS","RMS",IF($F3366="GOTS Organic","GOTS_Organic",IF($F3366="GOTS Made with organic","GOTS_Made_with_organic",IF($F3366="GOTS Organic - in conversion","GOTS_Organic_in_Conversion",IF($F3366="GOTS Made with organic - in conversion","GOTS_Made_with_Organic_in_Conversion",IF($F3366="RAS","RAS",""))))))))))))))),"")</f>
        <v/>
      </c>
      <c r="AC3366" s="13" t="str">
        <f t="shared" ca="1" si="1536"/>
        <v>$AB</v>
      </c>
      <c r="AD3366" s="13" t="str" cm="1">
        <f t="array" aca="1" ref="AD3366" ca="1">IFERROR(IF((LEFT(INDIRECT("$F"&amp;$S3366),4))="GOTS",IF($G3366="Organic","GOTS_Organic_raw",(IF($G3366="Responsible","GOTS_Responsible",(IF($G3366="No Attribute (Conventional)","GOTS_conventional",(IF($G3366="Recycled Pre/Post-Consumer","GOTS_pre_post",(IF($G3366="In-Conversion","GOTS_in_conversion",(IF($G3366="Sustainably Sourced","Sustainably_sourced",""))))))))))),IF($G3366="Organic","Organic",(IF($G3366="Responsible","Responsible",(IF($G3366="No Attribute (Conventional)","No_Attribute_Conventional",(IF($G3366="Recycled Pre/Post-Consumer","Recycled_Pre_Post_Consumer",(IF($G3366="In-Conversion","In_Conversion",(IF($G3366="Recycled Pre-Consumer","Recycled_Pre_Consumer",(IF($G3366="Recycled Post-Consumer","Recycled_Post_Consumer",(IF($G3366="Sustainably Sourced","Sustainably_sourced","")))))))))))))))),"")</f>
        <v/>
      </c>
      <c r="AE3366" s="13" t="e" cm="1">
        <f t="array" aca="1" ref="AE3366" ca="1">IF(INDIRECT("$F"&amp;$S3366)="","",IF(LEFT(INDIRECT("$F"&amp;$S3366),3)="GRS","GRS_RCS_RM",IF((LEFT(INDIRECT("$F"&amp;$S3366),3))="RCS","GRS_RCS_RM",IF(INDIRECT("$F"&amp;$S3366)="OCS (No Label)","OCS_Conversion_RM",IF(LEFT(INDIRECT("$F"&amp;$S3366),3)="OCS","OCS_RM",IF(RIGHT(INDIRECT("$F"&amp;$S3366),10)="conversion","GOTS_RM_conversion",IF((LEFT(INDIRECT("$F"&amp;$S3366),4))="GOTS","GOTS_RM","Responsible_RM")))))))</f>
        <v>#REF!</v>
      </c>
      <c r="AF3366" s="13" t="str" cm="1">
        <f t="array" aca="1" ref="AF3366" ca="1">IF($S3366="","",INDIRECT("$Z"&amp;$S3366))</f>
        <v/>
      </c>
      <c r="AG3366" s="155" t="str">
        <f t="shared" si="1555"/>
        <v/>
      </c>
      <c r="AH3366" s="13" t="str" cm="1">
        <f t="array" aca="1" ref="AH3366" ca="1">IFERROR(INDIRECT("$ag"&amp;S3366),"")</f>
        <v/>
      </c>
      <c r="AI3366" s="13" t="e" cm="1">
        <f t="array" aca="1" ref="AI3366" ca="1">INDIRECT("O"&amp;S3365)</f>
        <v>#REF!</v>
      </c>
      <c r="AJ3366" s="13" t="str">
        <f>IF($I3366="","",INDEX('Raw Material'!$A$1:$J$75,MATCH(I3366,'Raw Material'!$A$1:$A$75,0),(MATCH(G3366,'Raw Material'!$A$1:$J$1,0))))</f>
        <v/>
      </c>
      <c r="AK3366" s="13" t="str">
        <f t="shared" si="1532"/>
        <v>YANLIŞRM</v>
      </c>
      <c r="AL3366" s="153" t="str">
        <f t="shared" si="1533"/>
        <v/>
      </c>
    </row>
    <row r="3367" spans="1:38" ht="16.5" customHeight="1">
      <c r="A3367" s="161"/>
      <c r="B3367" s="166"/>
      <c r="C3367" s="167"/>
      <c r="D3367" s="156"/>
      <c r="E3367" s="156"/>
      <c r="F3367" s="173"/>
      <c r="G3367" s="181"/>
      <c r="H3367" s="182"/>
      <c r="I3367" s="182"/>
      <c r="J3367" s="182"/>
      <c r="K3367" s="32"/>
      <c r="L3367" s="178"/>
      <c r="M3367" s="178"/>
      <c r="N3367" s="81"/>
      <c r="O3367" s="185"/>
      <c r="P3367" s="103"/>
      <c r="Q3367" s="84" t="str">
        <f t="shared" si="1534"/>
        <v/>
      </c>
      <c r="R3367" s="159"/>
      <c r="S3367" s="28" t="str" cm="1">
        <f t="array" aca="1" ref="S3367" ca="1">IF(INDIRECT("A"&amp;114+$U3367)&lt;&gt;"",114+$U3367,"")</f>
        <v/>
      </c>
      <c r="T3367" s="28" t="str">
        <f t="shared" ca="1" si="1535"/>
        <v>$B</v>
      </c>
      <c r="U3367" s="29">
        <f t="shared" si="1541"/>
        <v>3252</v>
      </c>
      <c r="V3367" s="29">
        <v>271.08333333335497</v>
      </c>
      <c r="W3367" s="29">
        <f t="shared" si="1546"/>
        <v>271</v>
      </c>
      <c r="X3367" s="41" t="str" cm="1">
        <f t="array" aca="1" ref="X3367" ca="1">IFERROR(INDEX('PC&amp;PD'!$A$1:$AP$15,ROW('PC&amp;PD'!$A$15),MATCH(INDIRECT(T3367),'PC&amp;PD'!$A$1:$AP$1,0)),"")</f>
        <v/>
      </c>
      <c r="Z3367" s="155"/>
      <c r="AA3367" s="13" t="str">
        <f t="shared" si="1531"/>
        <v/>
      </c>
      <c r="AB3367" s="155"/>
      <c r="AC3367" s="13" t="str">
        <f t="shared" ca="1" si="1536"/>
        <v>$AB</v>
      </c>
      <c r="AD3367" s="13" t="str" cm="1">
        <f t="array" aca="1" ref="AD3367" ca="1">IFERROR(IF((LEFT(INDIRECT("$F"&amp;$S3367),4))="GOTS",IF($G3367="Organic","GOTS_Organic_raw",(IF($G3367="Responsible","GOTS_Responsible",(IF($G3367="No Attribute (Conventional)","GOTS_conventional",(IF($G3367="Recycled Pre/Post-Consumer","GOTS_pre_post",(IF($G3367="In-Conversion","GOTS_in_conversion",(IF($G3367="Sustainably Sourced","Sustainably_sourced",""))))))))))),IF($G3367="Organic","Organic",(IF($G3367="Responsible","Responsible",(IF($G3367="No Attribute (Conventional)","No_Attribute_Conventional",(IF($G3367="Recycled Pre/Post-Consumer","Recycled_Pre_Post_Consumer",(IF($G3367="In-Conversion","In_Conversion",(IF($G3367="Recycled Pre-Consumer","Recycled_Pre_Consumer",(IF($G3367="Recycled Post-Consumer","Recycled_Post_Consumer",(IF($G3367="Sustainably Sourced","Sustainably_sourced","")))))))))))))))),"")</f>
        <v/>
      </c>
      <c r="AE3367" s="13" t="e" cm="1">
        <f t="array" aca="1" ref="AE3367" ca="1">IF(INDIRECT("$F"&amp;$S3367)="","",IF(LEFT(INDIRECT("$F"&amp;$S3367),3)="GRS","GRS_RCS_RM",IF((LEFT(INDIRECT("$F"&amp;$S3367),3))="RCS","GRS_RCS_RM",IF(INDIRECT("$F"&amp;$S3367)="OCS (No Label)","OCS_Conversion_RM",IF(LEFT(INDIRECT("$F"&amp;$S3367),3)="OCS","OCS_RM",IF(RIGHT(INDIRECT("$F"&amp;$S3367),10)="conversion","GOTS_RM_conversion",IF((LEFT(INDIRECT("$F"&amp;$S3367),4))="GOTS","GOTS_RM","Responsible_RM")))))))</f>
        <v>#REF!</v>
      </c>
      <c r="AF3367" s="13" t="str" cm="1">
        <f t="array" aca="1" ref="AF3367" ca="1">IF($S3367="","",INDIRECT("$Z"&amp;$S3367))</f>
        <v/>
      </c>
      <c r="AG3367" s="155"/>
      <c r="AH3367" s="13" t="str" cm="1">
        <f t="array" aca="1" ref="AH3367" ca="1">IFERROR(INDIRECT("$ag"&amp;S3367),"")</f>
        <v/>
      </c>
      <c r="AI3367" s="13" t="e" cm="1">
        <f t="array" aca="1" ref="AI3367" ca="1">INDIRECT("O"&amp;S3366)</f>
        <v>#REF!</v>
      </c>
      <c r="AJ3367" s="13" t="str">
        <f>IF($I3367="","",INDEX('Raw Material'!$A$1:$J$75,MATCH(I3367,'Raw Material'!$A$1:$A$75,0),(MATCH(G3367,'Raw Material'!$A$1:$J$1,0))))</f>
        <v/>
      </c>
      <c r="AK3367" s="13" t="str">
        <f t="shared" si="1532"/>
        <v>YANLIŞRM</v>
      </c>
      <c r="AL3367" s="153" t="str">
        <f t="shared" si="1533"/>
        <v/>
      </c>
    </row>
    <row r="3368" spans="1:38" ht="16.5" customHeight="1">
      <c r="A3368" s="161"/>
      <c r="B3368" s="166"/>
      <c r="C3368" s="167"/>
      <c r="D3368" s="156"/>
      <c r="E3368" s="156"/>
      <c r="F3368" s="173"/>
      <c r="G3368" s="181"/>
      <c r="H3368" s="182"/>
      <c r="I3368" s="182"/>
      <c r="J3368" s="182"/>
      <c r="K3368" s="32"/>
      <c r="L3368" s="178"/>
      <c r="M3368" s="178"/>
      <c r="N3368" s="81"/>
      <c r="O3368" s="185"/>
      <c r="P3368" s="103"/>
      <c r="Q3368" s="84" t="str">
        <f t="shared" si="1534"/>
        <v/>
      </c>
      <c r="R3368" s="159"/>
      <c r="S3368" s="28" t="str" cm="1">
        <f t="array" aca="1" ref="S3368" ca="1">IF(INDIRECT("A"&amp;114+$U3368)&lt;&gt;"",114+$U3368,"")</f>
        <v/>
      </c>
      <c r="T3368" s="28" t="str">
        <f t="shared" ca="1" si="1535"/>
        <v>$B</v>
      </c>
      <c r="U3368" s="29">
        <f t="shared" si="1541"/>
        <v>3252</v>
      </c>
      <c r="V3368" s="29">
        <v>271.166666666688</v>
      </c>
      <c r="W3368" s="29">
        <f t="shared" si="1546"/>
        <v>271</v>
      </c>
      <c r="X3368" s="41" t="str" cm="1">
        <f t="array" aca="1" ref="X3368" ca="1">IFERROR(INDEX('PC&amp;PD'!$A$1:$AP$15,ROW('PC&amp;PD'!$A$15),MATCH(INDIRECT(T3368),'PC&amp;PD'!$A$1:$AP$1,0)),"")</f>
        <v/>
      </c>
      <c r="Z3368" s="155"/>
      <c r="AA3368" s="13" t="str">
        <f t="shared" si="1531"/>
        <v/>
      </c>
      <c r="AB3368" s="155"/>
      <c r="AC3368" s="13" t="str">
        <f t="shared" ca="1" si="1536"/>
        <v>$AB</v>
      </c>
      <c r="AD3368" s="13" t="str" cm="1">
        <f t="array" aca="1" ref="AD3368" ca="1">IFERROR(IF((LEFT(INDIRECT("$F"&amp;$S3368),4))="GOTS",IF($G3368="Organic","GOTS_Organic_raw",(IF($G3368="Responsible","GOTS_Responsible",(IF($G3368="No Attribute (Conventional)","GOTS_conventional",(IF($G3368="Recycled Pre/Post-Consumer","GOTS_pre_post",(IF($G3368="In-Conversion","GOTS_in_conversion",(IF($G3368="Sustainably Sourced","Sustainably_sourced",""))))))))))),IF($G3368="Organic","Organic",(IF($G3368="Responsible","Responsible",(IF($G3368="No Attribute (Conventional)","No_Attribute_Conventional",(IF($G3368="Recycled Pre/Post-Consumer","Recycled_Pre_Post_Consumer",(IF($G3368="In-Conversion","In_Conversion",(IF($G3368="Recycled Pre-Consumer","Recycled_Pre_Consumer",(IF($G3368="Recycled Post-Consumer","Recycled_Post_Consumer",(IF($G3368="Sustainably Sourced","Sustainably_sourced","")))))))))))))))),"")</f>
        <v/>
      </c>
      <c r="AE3368" s="13" t="e" cm="1">
        <f t="array" aca="1" ref="AE3368" ca="1">IF(INDIRECT("$F"&amp;$S3368)="","",IF(LEFT(INDIRECT("$F"&amp;$S3368),3)="GRS","GRS_RCS_RM",IF((LEFT(INDIRECT("$F"&amp;$S3368),3))="RCS","GRS_RCS_RM",IF(INDIRECT("$F"&amp;$S3368)="OCS (No Label)","OCS_Conversion_RM",IF(LEFT(INDIRECT("$F"&amp;$S3368),3)="OCS","OCS_RM",IF(RIGHT(INDIRECT("$F"&amp;$S3368),10)="conversion","GOTS_RM_conversion",IF((LEFT(INDIRECT("$F"&amp;$S3368),4))="GOTS","GOTS_RM","Responsible_RM")))))))</f>
        <v>#REF!</v>
      </c>
      <c r="AF3368" s="13" t="str" cm="1">
        <f t="array" aca="1" ref="AF3368" ca="1">IF($S3368="","",INDIRECT("$Z"&amp;$S3368))</f>
        <v/>
      </c>
      <c r="AG3368" s="155"/>
      <c r="AH3368" s="13" t="str" cm="1">
        <f t="array" aca="1" ref="AH3368" ca="1">IFERROR(INDIRECT("$ag"&amp;S3368),"")</f>
        <v/>
      </c>
      <c r="AI3368" s="13" t="e" cm="1">
        <f t="array" aca="1" ref="AI3368" ca="1">INDIRECT("O"&amp;S3367)</f>
        <v>#REF!</v>
      </c>
      <c r="AJ3368" s="13" t="str">
        <f>IF($I3368="","",INDEX('Raw Material'!$A$1:$J$75,MATCH(I3368,'Raw Material'!$A$1:$A$75,0),(MATCH(G3368,'Raw Material'!$A$1:$J$1,0))))</f>
        <v/>
      </c>
      <c r="AK3368" s="13" t="str">
        <f t="shared" si="1532"/>
        <v>YANLIŞRM</v>
      </c>
      <c r="AL3368" s="153" t="str">
        <f t="shared" si="1533"/>
        <v/>
      </c>
    </row>
    <row r="3369" spans="1:38" ht="16.5" customHeight="1">
      <c r="A3369" s="161"/>
      <c r="B3369" s="166"/>
      <c r="C3369" s="167"/>
      <c r="D3369" s="156"/>
      <c r="E3369" s="156"/>
      <c r="F3369" s="174"/>
      <c r="G3369" s="181"/>
      <c r="H3369" s="182"/>
      <c r="I3369" s="182"/>
      <c r="J3369" s="182"/>
      <c r="K3369" s="32"/>
      <c r="L3369" s="178"/>
      <c r="M3369" s="178"/>
      <c r="N3369" s="81"/>
      <c r="O3369" s="185"/>
      <c r="P3369" s="103"/>
      <c r="Q3369" s="84" t="str">
        <f t="shared" si="1534"/>
        <v/>
      </c>
      <c r="R3369" s="159"/>
      <c r="S3369" s="28" t="str" cm="1">
        <f t="array" aca="1" ref="S3369" ca="1">IF(INDIRECT("A"&amp;114+$U3369)&lt;&gt;"",114+$U3369,"")</f>
        <v/>
      </c>
      <c r="T3369" s="28" t="str">
        <f t="shared" ca="1" si="1535"/>
        <v>$B</v>
      </c>
      <c r="U3369" s="29">
        <f t="shared" si="1541"/>
        <v>3252</v>
      </c>
      <c r="V3369" s="29">
        <v>271.25000000002098</v>
      </c>
      <c r="W3369" s="29">
        <f t="shared" si="1546"/>
        <v>271</v>
      </c>
      <c r="X3369" s="41" t="str" cm="1">
        <f t="array" aca="1" ref="X3369" ca="1">IFERROR(INDEX('PC&amp;PD'!$A$1:$AP$15,ROW('PC&amp;PD'!$A$15),MATCH(INDIRECT(T3369),'PC&amp;PD'!$A$1:$AP$1,0)),"")</f>
        <v/>
      </c>
      <c r="Z3369" s="155"/>
      <c r="AA3369" s="13" t="str">
        <f t="shared" si="1531"/>
        <v/>
      </c>
      <c r="AB3369" s="155"/>
      <c r="AC3369" s="13" t="str">
        <f t="shared" ca="1" si="1536"/>
        <v>$AB</v>
      </c>
      <c r="AD3369" s="13" t="str" cm="1">
        <f t="array" aca="1" ref="AD3369" ca="1">IFERROR(IF((LEFT(INDIRECT("$F"&amp;$S3369),4))="GOTS",IF($G3369="Organic","GOTS_Organic_raw",(IF($G3369="Responsible","GOTS_Responsible",(IF($G3369="No Attribute (Conventional)","GOTS_conventional",(IF($G3369="Recycled Pre/Post-Consumer","GOTS_pre_post",(IF($G3369="In-Conversion","GOTS_in_conversion",(IF($G3369="Sustainably Sourced","Sustainably_sourced",""))))))))))),IF($G3369="Organic","Organic",(IF($G3369="Responsible","Responsible",(IF($G3369="No Attribute (Conventional)","No_Attribute_Conventional",(IF($G3369="Recycled Pre/Post-Consumer","Recycled_Pre_Post_Consumer",(IF($G3369="In-Conversion","In_Conversion",(IF($G3369="Recycled Pre-Consumer","Recycled_Pre_Consumer",(IF($G3369="Recycled Post-Consumer","Recycled_Post_Consumer",(IF($G3369="Sustainably Sourced","Sustainably_sourced","")))))))))))))))),"")</f>
        <v/>
      </c>
      <c r="AE3369" s="13" t="e" cm="1">
        <f t="array" aca="1" ref="AE3369" ca="1">IF(INDIRECT("$F"&amp;$S3369)="","",IF(LEFT(INDIRECT("$F"&amp;$S3369),3)="GRS","GRS_RCS_RM",IF((LEFT(INDIRECT("$F"&amp;$S3369),3))="RCS","GRS_RCS_RM",IF(INDIRECT("$F"&amp;$S3369)="OCS (No Label)","OCS_Conversion_RM",IF(LEFT(INDIRECT("$F"&amp;$S3369),3)="OCS","OCS_RM",IF(RIGHT(INDIRECT("$F"&amp;$S3369),10)="conversion","GOTS_RM_conversion",IF((LEFT(INDIRECT("$F"&amp;$S3369),4))="GOTS","GOTS_RM","Responsible_RM")))))))</f>
        <v>#REF!</v>
      </c>
      <c r="AF3369" s="13" t="str" cm="1">
        <f t="array" aca="1" ref="AF3369" ca="1">IF($S3369="","",INDIRECT("$Z"&amp;$S3369))</f>
        <v/>
      </c>
      <c r="AG3369" s="155"/>
      <c r="AH3369" s="13" t="str" cm="1">
        <f t="array" aca="1" ref="AH3369" ca="1">IFERROR(INDIRECT("$ag"&amp;S3369),"")</f>
        <v/>
      </c>
      <c r="AI3369" s="13" t="e" cm="1">
        <f t="array" aca="1" ref="AI3369" ca="1">INDIRECT("O"&amp;S3368)</f>
        <v>#REF!</v>
      </c>
      <c r="AJ3369" s="13" t="str">
        <f>IF($I3369="","",INDEX('Raw Material'!$A$1:$J$75,MATCH(I3369,'Raw Material'!$A$1:$A$75,0),(MATCH(G3369,'Raw Material'!$A$1:$J$1,0))))</f>
        <v/>
      </c>
      <c r="AK3369" s="13" t="str">
        <f t="shared" si="1532"/>
        <v>YANLIŞRM</v>
      </c>
      <c r="AL3369" s="153" t="str">
        <f t="shared" si="1533"/>
        <v/>
      </c>
    </row>
    <row r="3370" spans="1:38" ht="16.5" customHeight="1">
      <c r="A3370" s="161"/>
      <c r="B3370" s="166"/>
      <c r="C3370" s="167"/>
      <c r="D3370" s="156"/>
      <c r="E3370" s="156"/>
      <c r="F3370" s="174"/>
      <c r="G3370" s="181"/>
      <c r="H3370" s="182"/>
      <c r="I3370" s="182"/>
      <c r="J3370" s="182"/>
      <c r="K3370" s="32"/>
      <c r="L3370" s="178"/>
      <c r="M3370" s="178"/>
      <c r="N3370" s="81"/>
      <c r="O3370" s="185"/>
      <c r="P3370" s="103"/>
      <c r="Q3370" s="84" t="str">
        <f t="shared" si="1534"/>
        <v/>
      </c>
      <c r="R3370" s="159"/>
      <c r="S3370" s="28" t="str" cm="1">
        <f t="array" aca="1" ref="S3370" ca="1">IF(INDIRECT("A"&amp;114+$U3370)&lt;&gt;"",114+$U3370,"")</f>
        <v/>
      </c>
      <c r="T3370" s="28" t="str">
        <f t="shared" ca="1" si="1535"/>
        <v>$B</v>
      </c>
      <c r="U3370" s="29">
        <f t="shared" si="1541"/>
        <v>3252</v>
      </c>
      <c r="V3370" s="29">
        <v>271.33333333335497</v>
      </c>
      <c r="W3370" s="29">
        <f t="shared" si="1546"/>
        <v>271</v>
      </c>
      <c r="X3370" s="41" t="str" cm="1">
        <f t="array" aca="1" ref="X3370" ca="1">IFERROR(INDEX('PC&amp;PD'!$A$1:$AP$15,ROW('PC&amp;PD'!$A$15),MATCH(INDIRECT(T3370),'PC&amp;PD'!$A$1:$AP$1,0)),"")</f>
        <v/>
      </c>
      <c r="Z3370" s="155"/>
      <c r="AA3370" s="13" t="str">
        <f t="shared" si="1531"/>
        <v/>
      </c>
      <c r="AB3370" s="155"/>
      <c r="AC3370" s="13" t="str">
        <f t="shared" ca="1" si="1536"/>
        <v>$AB</v>
      </c>
      <c r="AD3370" s="13" t="str" cm="1">
        <f t="array" aca="1" ref="AD3370" ca="1">IFERROR(IF((LEFT(INDIRECT("$F"&amp;$S3370),4))="GOTS",IF($G3370="Organic","GOTS_Organic_raw",(IF($G3370="Responsible","GOTS_Responsible",(IF($G3370="No Attribute (Conventional)","GOTS_conventional",(IF($G3370="Recycled Pre/Post-Consumer","GOTS_pre_post",(IF($G3370="In-Conversion","GOTS_in_conversion",(IF($G3370="Sustainably Sourced","Sustainably_sourced",""))))))))))),IF($G3370="Organic","Organic",(IF($G3370="Responsible","Responsible",(IF($G3370="No Attribute (Conventional)","No_Attribute_Conventional",(IF($G3370="Recycled Pre/Post-Consumer","Recycled_Pre_Post_Consumer",(IF($G3370="In-Conversion","In_Conversion",(IF($G3370="Recycled Pre-Consumer","Recycled_Pre_Consumer",(IF($G3370="Recycled Post-Consumer","Recycled_Post_Consumer",(IF($G3370="Sustainably Sourced","Sustainably_sourced","")))))))))))))))),"")</f>
        <v/>
      </c>
      <c r="AE3370" s="13" t="e" cm="1">
        <f t="array" aca="1" ref="AE3370" ca="1">IF(INDIRECT("$F"&amp;$S3370)="","",IF(LEFT(INDIRECT("$F"&amp;$S3370),3)="GRS","GRS_RCS_RM",IF((LEFT(INDIRECT("$F"&amp;$S3370),3))="RCS","GRS_RCS_RM",IF(INDIRECT("$F"&amp;$S3370)="OCS (No Label)","OCS_Conversion_RM",IF(LEFT(INDIRECT("$F"&amp;$S3370),3)="OCS","OCS_RM",IF(RIGHT(INDIRECT("$F"&amp;$S3370),10)="conversion","GOTS_RM_conversion",IF((LEFT(INDIRECT("$F"&amp;$S3370),4))="GOTS","GOTS_RM","Responsible_RM")))))))</f>
        <v>#REF!</v>
      </c>
      <c r="AF3370" s="13" t="str" cm="1">
        <f t="array" aca="1" ref="AF3370" ca="1">IF($S3370="","",INDIRECT("$Z"&amp;$S3370))</f>
        <v/>
      </c>
      <c r="AG3370" s="155"/>
      <c r="AH3370" s="13" t="str" cm="1">
        <f t="array" aca="1" ref="AH3370" ca="1">IFERROR(INDIRECT("$ag"&amp;S3370),"")</f>
        <v/>
      </c>
      <c r="AI3370" s="13" t="e" cm="1">
        <f t="array" aca="1" ref="AI3370" ca="1">INDIRECT("O"&amp;S3369)</f>
        <v>#REF!</v>
      </c>
      <c r="AJ3370" s="13" t="str">
        <f>IF($I3370="","",INDEX('Raw Material'!$A$1:$J$75,MATCH(I3370,'Raw Material'!$A$1:$A$75,0),(MATCH(G3370,'Raw Material'!$A$1:$J$1,0))))</f>
        <v/>
      </c>
      <c r="AK3370" s="13" t="str">
        <f t="shared" si="1532"/>
        <v>YANLIŞRM</v>
      </c>
      <c r="AL3370" s="153" t="str">
        <f t="shared" si="1533"/>
        <v/>
      </c>
    </row>
    <row r="3371" spans="1:38" ht="16.5" customHeight="1">
      <c r="A3371" s="161"/>
      <c r="B3371" s="166"/>
      <c r="C3371" s="167"/>
      <c r="D3371" s="156"/>
      <c r="E3371" s="156"/>
      <c r="F3371" s="174"/>
      <c r="G3371" s="181"/>
      <c r="H3371" s="182"/>
      <c r="I3371" s="182"/>
      <c r="J3371" s="182"/>
      <c r="K3371" s="32"/>
      <c r="L3371" s="178"/>
      <c r="M3371" s="178"/>
      <c r="N3371" s="81"/>
      <c r="O3371" s="185"/>
      <c r="P3371" s="103"/>
      <c r="Q3371" s="84" t="str">
        <f t="shared" si="1534"/>
        <v/>
      </c>
      <c r="R3371" s="159"/>
      <c r="S3371" s="28" t="str" cm="1">
        <f t="array" aca="1" ref="S3371" ca="1">IF(INDIRECT("A"&amp;114+$U3371)&lt;&gt;"",114+$U3371,"")</f>
        <v/>
      </c>
      <c r="T3371" s="28" t="str">
        <f t="shared" ca="1" si="1535"/>
        <v>$B</v>
      </c>
      <c r="U3371" s="29">
        <f t="shared" si="1541"/>
        <v>3252</v>
      </c>
      <c r="V3371" s="29">
        <v>271.416666666688</v>
      </c>
      <c r="W3371" s="29">
        <f t="shared" si="1546"/>
        <v>271</v>
      </c>
      <c r="X3371" s="41" t="str" cm="1">
        <f t="array" aca="1" ref="X3371" ca="1">IFERROR(INDEX('PC&amp;PD'!$A$1:$AP$15,ROW('PC&amp;PD'!$A$15),MATCH(INDIRECT(T3371),'PC&amp;PD'!$A$1:$AP$1,0)),"")</f>
        <v/>
      </c>
      <c r="Z3371" s="155"/>
      <c r="AA3371" s="13" t="str">
        <f t="shared" si="1531"/>
        <v/>
      </c>
      <c r="AB3371" s="155"/>
      <c r="AC3371" s="13" t="str">
        <f t="shared" ca="1" si="1536"/>
        <v>$AB</v>
      </c>
      <c r="AD3371" s="13" t="str" cm="1">
        <f t="array" aca="1" ref="AD3371" ca="1">IFERROR(IF((LEFT(INDIRECT("$F"&amp;$S3371),4))="GOTS",IF($G3371="Organic","GOTS_Organic_raw",(IF($G3371="Responsible","GOTS_Responsible",(IF($G3371="No Attribute (Conventional)","GOTS_conventional",(IF($G3371="Recycled Pre/Post-Consumer","GOTS_pre_post",(IF($G3371="In-Conversion","GOTS_in_conversion",(IF($G3371="Sustainably Sourced","Sustainably_sourced",""))))))))))),IF($G3371="Organic","Organic",(IF($G3371="Responsible","Responsible",(IF($G3371="No Attribute (Conventional)","No_Attribute_Conventional",(IF($G3371="Recycled Pre/Post-Consumer","Recycled_Pre_Post_Consumer",(IF($G3371="In-Conversion","In_Conversion",(IF($G3371="Recycled Pre-Consumer","Recycled_Pre_Consumer",(IF($G3371="Recycled Post-Consumer","Recycled_Post_Consumer",(IF($G3371="Sustainably Sourced","Sustainably_sourced","")))))))))))))))),"")</f>
        <v/>
      </c>
      <c r="AE3371" s="13" t="e" cm="1">
        <f t="array" aca="1" ref="AE3371" ca="1">IF(INDIRECT("$F"&amp;$S3371)="","",IF(LEFT(INDIRECT("$F"&amp;$S3371),3)="GRS","GRS_RCS_RM",IF((LEFT(INDIRECT("$F"&amp;$S3371),3))="RCS","GRS_RCS_RM",IF(INDIRECT("$F"&amp;$S3371)="OCS (No Label)","OCS_Conversion_RM",IF(LEFT(INDIRECT("$F"&amp;$S3371),3)="OCS","OCS_RM",IF(RIGHT(INDIRECT("$F"&amp;$S3371),10)="conversion","GOTS_RM_conversion",IF((LEFT(INDIRECT("$F"&amp;$S3371),4))="GOTS","GOTS_RM","Responsible_RM")))))))</f>
        <v>#REF!</v>
      </c>
      <c r="AF3371" s="13" t="str" cm="1">
        <f t="array" aca="1" ref="AF3371" ca="1">IF($S3371="","",INDIRECT("$Z"&amp;$S3371))</f>
        <v/>
      </c>
      <c r="AG3371" s="155"/>
      <c r="AH3371" s="13" t="str" cm="1">
        <f t="array" aca="1" ref="AH3371" ca="1">IFERROR(INDIRECT("$ag"&amp;S3371),"")</f>
        <v/>
      </c>
      <c r="AI3371" s="13" t="e" cm="1">
        <f t="array" aca="1" ref="AI3371" ca="1">INDIRECT("O"&amp;S3370)</f>
        <v>#REF!</v>
      </c>
      <c r="AJ3371" s="13" t="str">
        <f>IF($I3371="","",INDEX('Raw Material'!$A$1:$J$75,MATCH(I3371,'Raw Material'!$A$1:$A$75,0),(MATCH(G3371,'Raw Material'!$A$1:$J$1,0))))</f>
        <v/>
      </c>
      <c r="AK3371" s="13" t="str">
        <f t="shared" si="1532"/>
        <v>YANLIŞRM</v>
      </c>
      <c r="AL3371" s="153" t="str">
        <f t="shared" si="1533"/>
        <v/>
      </c>
    </row>
    <row r="3372" spans="1:38" ht="16.5" customHeight="1">
      <c r="A3372" s="162"/>
      <c r="B3372" s="168"/>
      <c r="C3372" s="169"/>
      <c r="D3372" s="156"/>
      <c r="E3372" s="156"/>
      <c r="F3372" s="175"/>
      <c r="G3372" s="181"/>
      <c r="H3372" s="182"/>
      <c r="I3372" s="182"/>
      <c r="J3372" s="182"/>
      <c r="K3372" s="32"/>
      <c r="L3372" s="179"/>
      <c r="M3372" s="179"/>
      <c r="N3372" s="81"/>
      <c r="O3372" s="185"/>
      <c r="P3372" s="103"/>
      <c r="Q3372" s="84" t="str">
        <f t="shared" si="1534"/>
        <v/>
      </c>
      <c r="R3372" s="159"/>
      <c r="S3372" s="28" t="str" cm="1">
        <f t="array" aca="1" ref="S3372" ca="1">IF(INDIRECT("A"&amp;114+$U3372)&lt;&gt;"",114+$U3372,"")</f>
        <v/>
      </c>
      <c r="T3372" s="28" t="str">
        <f t="shared" ca="1" si="1535"/>
        <v>$B</v>
      </c>
      <c r="U3372" s="29">
        <f t="shared" si="1541"/>
        <v>3252</v>
      </c>
      <c r="V3372" s="29">
        <v>271.50000000002098</v>
      </c>
      <c r="W3372" s="29">
        <f t="shared" si="1546"/>
        <v>271</v>
      </c>
      <c r="X3372" s="41" t="str" cm="1">
        <f t="array" aca="1" ref="X3372" ca="1">IFERROR(INDEX('PC&amp;PD'!$A$1:$AP$15,ROW('PC&amp;PD'!$A$15),MATCH(INDIRECT(T3372),'PC&amp;PD'!$A$1:$AP$1,0)),"")</f>
        <v/>
      </c>
      <c r="Z3372" s="155"/>
      <c r="AA3372" s="13" t="str">
        <f t="shared" si="1531"/>
        <v/>
      </c>
      <c r="AB3372" s="155"/>
      <c r="AC3372" s="13" t="str">
        <f t="shared" ca="1" si="1536"/>
        <v>$AB</v>
      </c>
      <c r="AD3372" s="13" t="str" cm="1">
        <f t="array" aca="1" ref="AD3372" ca="1">IFERROR(IF((LEFT(INDIRECT("$F"&amp;$S3372),4))="GOTS",IF($G3372="Organic","GOTS_Organic_raw",(IF($G3372="Responsible","GOTS_Responsible",(IF($G3372="No Attribute (Conventional)","GOTS_conventional",(IF($G3372="Recycled Pre/Post-Consumer","GOTS_pre_post",(IF($G3372="In-Conversion","GOTS_in_conversion",(IF($G3372="Sustainably Sourced","Sustainably_sourced",""))))))))))),IF($G3372="Organic","Organic",(IF($G3372="Responsible","Responsible",(IF($G3372="No Attribute (Conventional)","No_Attribute_Conventional",(IF($G3372="Recycled Pre/Post-Consumer","Recycled_Pre_Post_Consumer",(IF($G3372="In-Conversion","In_Conversion",(IF($G3372="Recycled Pre-Consumer","Recycled_Pre_Consumer",(IF($G3372="Recycled Post-Consumer","Recycled_Post_Consumer",(IF($G3372="Sustainably Sourced","Sustainably_sourced","")))))))))))))))),"")</f>
        <v/>
      </c>
      <c r="AE3372" s="13" t="e" cm="1">
        <f t="array" aca="1" ref="AE3372" ca="1">IF(INDIRECT("$F"&amp;$S3372)="","",IF(LEFT(INDIRECT("$F"&amp;$S3372),3)="GRS","GRS_RCS_RM",IF((LEFT(INDIRECT("$F"&amp;$S3372),3))="RCS","GRS_RCS_RM",IF(INDIRECT("$F"&amp;$S3372)="OCS (No Label)","OCS_Conversion_RM",IF(LEFT(INDIRECT("$F"&amp;$S3372),3)="OCS","OCS_RM",IF(RIGHT(INDIRECT("$F"&amp;$S3372),10)="conversion","GOTS_RM_conversion",IF((LEFT(INDIRECT("$F"&amp;$S3372),4))="GOTS","GOTS_RM","Responsible_RM")))))))</f>
        <v>#REF!</v>
      </c>
      <c r="AF3372" s="13" t="str" cm="1">
        <f t="array" aca="1" ref="AF3372" ca="1">IF($S3372="","",INDIRECT("$Z"&amp;$S3372))</f>
        <v/>
      </c>
      <c r="AG3372" s="155"/>
      <c r="AH3372" s="13" t="str" cm="1">
        <f t="array" aca="1" ref="AH3372" ca="1">IFERROR(INDIRECT("$ag"&amp;S3372),"")</f>
        <v/>
      </c>
      <c r="AI3372" s="13" t="e" cm="1">
        <f t="array" aca="1" ref="AI3372" ca="1">INDIRECT("O"&amp;S3371)</f>
        <v>#REF!</v>
      </c>
      <c r="AJ3372" s="13" t="str">
        <f>IF($I3372="","",INDEX('Raw Material'!$A$1:$J$75,MATCH(I3372,'Raw Material'!$A$1:$A$75,0),(MATCH(G3372,'Raw Material'!$A$1:$J$1,0))))</f>
        <v/>
      </c>
      <c r="AK3372" s="13" t="str">
        <f t="shared" si="1532"/>
        <v>YANLIŞRM</v>
      </c>
      <c r="AL3372" s="153" t="str">
        <f t="shared" si="1533"/>
        <v/>
      </c>
    </row>
    <row r="3373" spans="1:38" ht="16.5" customHeight="1">
      <c r="A3373" s="162"/>
      <c r="B3373" s="168"/>
      <c r="C3373" s="169"/>
      <c r="D3373" s="156"/>
      <c r="E3373" s="156"/>
      <c r="F3373" s="175"/>
      <c r="G3373" s="181"/>
      <c r="H3373" s="182"/>
      <c r="I3373" s="182"/>
      <c r="J3373" s="182"/>
      <c r="K3373" s="32"/>
      <c r="L3373" s="179"/>
      <c r="M3373" s="179"/>
      <c r="N3373" s="81"/>
      <c r="O3373" s="185"/>
      <c r="P3373" s="103"/>
      <c r="Q3373" s="84" t="str">
        <f t="shared" si="1534"/>
        <v/>
      </c>
      <c r="R3373" s="159"/>
      <c r="S3373" s="28" t="str" cm="1">
        <f t="array" aca="1" ref="S3373" ca="1">IF(INDIRECT("A"&amp;114+$U3373)&lt;&gt;"",114+$U3373,"")</f>
        <v/>
      </c>
      <c r="T3373" s="28" t="str">
        <f t="shared" ca="1" si="1535"/>
        <v>$B</v>
      </c>
      <c r="U3373" s="29">
        <f t="shared" si="1541"/>
        <v>3252</v>
      </c>
      <c r="V3373" s="29">
        <v>271.58333333335497</v>
      </c>
      <c r="W3373" s="29">
        <f t="shared" si="1546"/>
        <v>271</v>
      </c>
      <c r="X3373" s="41" t="str" cm="1">
        <f t="array" aca="1" ref="X3373" ca="1">IFERROR(INDEX('PC&amp;PD'!$A$1:$AP$15,ROW('PC&amp;PD'!$A$15),MATCH(INDIRECT(T3373),'PC&amp;PD'!$A$1:$AP$1,0)),"")</f>
        <v/>
      </c>
      <c r="Z3373" s="155"/>
      <c r="AA3373" s="13" t="str">
        <f t="shared" si="1531"/>
        <v/>
      </c>
      <c r="AB3373" s="155"/>
      <c r="AC3373" s="13" t="str">
        <f t="shared" ca="1" si="1536"/>
        <v>$AB</v>
      </c>
      <c r="AD3373" s="13" t="str" cm="1">
        <f t="array" aca="1" ref="AD3373" ca="1">IFERROR(IF((LEFT(INDIRECT("$F"&amp;$S3373),4))="GOTS",IF($G3373="Organic","GOTS_Organic_raw",(IF($G3373="Responsible","GOTS_Responsible",(IF($G3373="No Attribute (Conventional)","GOTS_conventional",(IF($G3373="Recycled Pre/Post-Consumer","GOTS_pre_post",(IF($G3373="In-Conversion","GOTS_in_conversion",(IF($G3373="Sustainably Sourced","Sustainably_sourced",""))))))))))),IF($G3373="Organic","Organic",(IF($G3373="Responsible","Responsible",(IF($G3373="No Attribute (Conventional)","No_Attribute_Conventional",(IF($G3373="Recycled Pre/Post-Consumer","Recycled_Pre_Post_Consumer",(IF($G3373="In-Conversion","In_Conversion",(IF($G3373="Recycled Pre-Consumer","Recycled_Pre_Consumer",(IF($G3373="Recycled Post-Consumer","Recycled_Post_Consumer",(IF($G3373="Sustainably Sourced","Sustainably_sourced","")))))))))))))))),"")</f>
        <v/>
      </c>
      <c r="AE3373" s="13" t="e" cm="1">
        <f t="array" aca="1" ref="AE3373" ca="1">IF(INDIRECT("$F"&amp;$S3373)="","",IF(LEFT(INDIRECT("$F"&amp;$S3373),3)="GRS","GRS_RCS_RM",IF((LEFT(INDIRECT("$F"&amp;$S3373),3))="RCS","GRS_RCS_RM",IF(INDIRECT("$F"&amp;$S3373)="OCS (No Label)","OCS_Conversion_RM",IF(LEFT(INDIRECT("$F"&amp;$S3373),3)="OCS","OCS_RM",IF(RIGHT(INDIRECT("$F"&amp;$S3373),10)="conversion","GOTS_RM_conversion",IF((LEFT(INDIRECT("$F"&amp;$S3373),4))="GOTS","GOTS_RM","Responsible_RM")))))))</f>
        <v>#REF!</v>
      </c>
      <c r="AF3373" s="13" t="str" cm="1">
        <f t="array" aca="1" ref="AF3373" ca="1">IF($S3373="","",INDIRECT("$Z"&amp;$S3373))</f>
        <v/>
      </c>
      <c r="AG3373" s="155"/>
      <c r="AH3373" s="13" t="str" cm="1">
        <f t="array" aca="1" ref="AH3373" ca="1">IFERROR(INDIRECT("$ag"&amp;S3373),"")</f>
        <v/>
      </c>
      <c r="AI3373" s="13" t="e" cm="1">
        <f t="array" aca="1" ref="AI3373" ca="1">INDIRECT("O"&amp;S3372)</f>
        <v>#REF!</v>
      </c>
      <c r="AJ3373" s="13" t="str">
        <f>IF($I3373="","",INDEX('Raw Material'!$A$1:$J$75,MATCH(I3373,'Raw Material'!$A$1:$A$75,0),(MATCH(G3373,'Raw Material'!$A$1:$J$1,0))))</f>
        <v/>
      </c>
      <c r="AK3373" s="13" t="str">
        <f t="shared" si="1532"/>
        <v>YANLIŞRM</v>
      </c>
      <c r="AL3373" s="153" t="str">
        <f t="shared" si="1533"/>
        <v/>
      </c>
    </row>
    <row r="3374" spans="1:38" ht="16.5" customHeight="1">
      <c r="A3374" s="162"/>
      <c r="B3374" s="168"/>
      <c r="C3374" s="169"/>
      <c r="D3374" s="156"/>
      <c r="E3374" s="156"/>
      <c r="F3374" s="175"/>
      <c r="G3374" s="181"/>
      <c r="H3374" s="182"/>
      <c r="I3374" s="182"/>
      <c r="J3374" s="182"/>
      <c r="K3374" s="32"/>
      <c r="L3374" s="179"/>
      <c r="M3374" s="179"/>
      <c r="N3374" s="81"/>
      <c r="O3374" s="185"/>
      <c r="P3374" s="103"/>
      <c r="Q3374" s="84" t="str">
        <f t="shared" si="1534"/>
        <v/>
      </c>
      <c r="R3374" s="159"/>
      <c r="S3374" s="28" t="str" cm="1">
        <f t="array" aca="1" ref="S3374" ca="1">IF(INDIRECT("A"&amp;114+$U3374)&lt;&gt;"",114+$U3374,"")</f>
        <v/>
      </c>
      <c r="T3374" s="28" t="str">
        <f t="shared" ca="1" si="1535"/>
        <v>$B</v>
      </c>
      <c r="U3374" s="29">
        <f t="shared" si="1541"/>
        <v>3252</v>
      </c>
      <c r="V3374" s="29">
        <v>271.666666666688</v>
      </c>
      <c r="W3374" s="29">
        <f t="shared" si="1546"/>
        <v>271</v>
      </c>
      <c r="X3374" s="41" t="str" cm="1">
        <f t="array" aca="1" ref="X3374" ca="1">IFERROR(INDEX('PC&amp;PD'!$A$1:$AP$15,ROW('PC&amp;PD'!$A$15),MATCH(INDIRECT(T3374),'PC&amp;PD'!$A$1:$AP$1,0)),"")</f>
        <v/>
      </c>
      <c r="Z3374" s="155"/>
      <c r="AA3374" s="13" t="str">
        <f t="shared" si="1531"/>
        <v/>
      </c>
      <c r="AB3374" s="155"/>
      <c r="AC3374" s="13" t="str">
        <f t="shared" ca="1" si="1536"/>
        <v>$AB</v>
      </c>
      <c r="AD3374" s="13" t="str" cm="1">
        <f t="array" aca="1" ref="AD3374" ca="1">IFERROR(IF((LEFT(INDIRECT("$F"&amp;$S3374),4))="GOTS",IF($G3374="Organic","GOTS_Organic_raw",(IF($G3374="Responsible","GOTS_Responsible",(IF($G3374="No Attribute (Conventional)","GOTS_conventional",(IF($G3374="Recycled Pre/Post-Consumer","GOTS_pre_post",(IF($G3374="In-Conversion","GOTS_in_conversion",(IF($G3374="Sustainably Sourced","Sustainably_sourced",""))))))))))),IF($G3374="Organic","Organic",(IF($G3374="Responsible","Responsible",(IF($G3374="No Attribute (Conventional)","No_Attribute_Conventional",(IF($G3374="Recycled Pre/Post-Consumer","Recycled_Pre_Post_Consumer",(IF($G3374="In-Conversion","In_Conversion",(IF($G3374="Recycled Pre-Consumer","Recycled_Pre_Consumer",(IF($G3374="Recycled Post-Consumer","Recycled_Post_Consumer",(IF($G3374="Sustainably Sourced","Sustainably_sourced","")))))))))))))))),"")</f>
        <v/>
      </c>
      <c r="AE3374" s="13" t="e" cm="1">
        <f t="array" aca="1" ref="AE3374" ca="1">IF(INDIRECT("$F"&amp;$S3374)="","",IF(LEFT(INDIRECT("$F"&amp;$S3374),3)="GRS","GRS_RCS_RM",IF((LEFT(INDIRECT("$F"&amp;$S3374),3))="RCS","GRS_RCS_RM",IF(INDIRECT("$F"&amp;$S3374)="OCS (No Label)","OCS_Conversion_RM",IF(LEFT(INDIRECT("$F"&amp;$S3374),3)="OCS","OCS_RM",IF(RIGHT(INDIRECT("$F"&amp;$S3374),10)="conversion","GOTS_RM_conversion",IF((LEFT(INDIRECT("$F"&amp;$S3374),4))="GOTS","GOTS_RM","Responsible_RM")))))))</f>
        <v>#REF!</v>
      </c>
      <c r="AF3374" s="13" t="str" cm="1">
        <f t="array" aca="1" ref="AF3374" ca="1">IF($S3374="","",INDIRECT("$Z"&amp;$S3374))</f>
        <v/>
      </c>
      <c r="AG3374" s="155"/>
      <c r="AH3374" s="13" t="str" cm="1">
        <f t="array" aca="1" ref="AH3374" ca="1">IFERROR(INDIRECT("$ag"&amp;S3374),"")</f>
        <v/>
      </c>
      <c r="AI3374" s="13" t="e" cm="1">
        <f t="array" aca="1" ref="AI3374" ca="1">INDIRECT("O"&amp;S3373)</f>
        <v>#REF!</v>
      </c>
      <c r="AJ3374" s="13" t="str">
        <f>IF($I3374="","",INDEX('Raw Material'!$A$1:$J$75,MATCH(I3374,'Raw Material'!$A$1:$A$75,0),(MATCH(G3374,'Raw Material'!$A$1:$J$1,0))))</f>
        <v/>
      </c>
      <c r="AK3374" s="13" t="str">
        <f t="shared" si="1532"/>
        <v>YANLIŞRM</v>
      </c>
      <c r="AL3374" s="153" t="str">
        <f t="shared" si="1533"/>
        <v/>
      </c>
    </row>
    <row r="3375" spans="1:38" ht="16.5" customHeight="1">
      <c r="A3375" s="162"/>
      <c r="B3375" s="168"/>
      <c r="C3375" s="169"/>
      <c r="D3375" s="156"/>
      <c r="E3375" s="156"/>
      <c r="F3375" s="175"/>
      <c r="G3375" s="181"/>
      <c r="H3375" s="182"/>
      <c r="I3375" s="182"/>
      <c r="J3375" s="182"/>
      <c r="K3375" s="32"/>
      <c r="L3375" s="179"/>
      <c r="M3375" s="179"/>
      <c r="N3375" s="81"/>
      <c r="O3375" s="185"/>
      <c r="P3375" s="103"/>
      <c r="Q3375" s="84" t="str">
        <f t="shared" si="1534"/>
        <v/>
      </c>
      <c r="R3375" s="159"/>
      <c r="S3375" s="28" t="str" cm="1">
        <f t="array" aca="1" ref="S3375" ca="1">IF(INDIRECT("A"&amp;114+$U3375)&lt;&gt;"",114+$U3375,"")</f>
        <v/>
      </c>
      <c r="T3375" s="28" t="str">
        <f t="shared" ca="1" si="1535"/>
        <v>$B</v>
      </c>
      <c r="U3375" s="29">
        <f t="shared" si="1541"/>
        <v>3252</v>
      </c>
      <c r="V3375" s="29">
        <v>271.75000000002098</v>
      </c>
      <c r="W3375" s="29">
        <f t="shared" si="1546"/>
        <v>271</v>
      </c>
      <c r="X3375" s="41" t="str" cm="1">
        <f t="array" aca="1" ref="X3375" ca="1">IFERROR(INDEX('PC&amp;PD'!$A$1:$AP$15,ROW('PC&amp;PD'!$A$15),MATCH(INDIRECT(T3375),'PC&amp;PD'!$A$1:$AP$1,0)),"")</f>
        <v/>
      </c>
      <c r="Z3375" s="155"/>
      <c r="AA3375" s="13" t="str">
        <f t="shared" si="1531"/>
        <v/>
      </c>
      <c r="AB3375" s="155"/>
      <c r="AC3375" s="13" t="str">
        <f t="shared" ca="1" si="1536"/>
        <v>$AB</v>
      </c>
      <c r="AD3375" s="13" t="str" cm="1">
        <f t="array" aca="1" ref="AD3375" ca="1">IFERROR(IF((LEFT(INDIRECT("$F"&amp;$S3375),4))="GOTS",IF($G3375="Organic","GOTS_Organic_raw",(IF($G3375="Responsible","GOTS_Responsible",(IF($G3375="No Attribute (Conventional)","GOTS_conventional",(IF($G3375="Recycled Pre/Post-Consumer","GOTS_pre_post",(IF($G3375="In-Conversion","GOTS_in_conversion",(IF($G3375="Sustainably Sourced","Sustainably_sourced",""))))))))))),IF($G3375="Organic","Organic",(IF($G3375="Responsible","Responsible",(IF($G3375="No Attribute (Conventional)","No_Attribute_Conventional",(IF($G3375="Recycled Pre/Post-Consumer","Recycled_Pre_Post_Consumer",(IF($G3375="In-Conversion","In_Conversion",(IF($G3375="Recycled Pre-Consumer","Recycled_Pre_Consumer",(IF($G3375="Recycled Post-Consumer","Recycled_Post_Consumer",(IF($G3375="Sustainably Sourced","Sustainably_sourced","")))))))))))))))),"")</f>
        <v/>
      </c>
      <c r="AE3375" s="13" t="e" cm="1">
        <f t="array" aca="1" ref="AE3375" ca="1">IF(INDIRECT("$F"&amp;$S3375)="","",IF(LEFT(INDIRECT("$F"&amp;$S3375),3)="GRS","GRS_RCS_RM",IF((LEFT(INDIRECT("$F"&amp;$S3375),3))="RCS","GRS_RCS_RM",IF(INDIRECT("$F"&amp;$S3375)="OCS (No Label)","OCS_Conversion_RM",IF(LEFT(INDIRECT("$F"&amp;$S3375),3)="OCS","OCS_RM",IF(RIGHT(INDIRECT("$F"&amp;$S3375),10)="conversion","GOTS_RM_conversion",IF((LEFT(INDIRECT("$F"&amp;$S3375),4))="GOTS","GOTS_RM","Responsible_RM")))))))</f>
        <v>#REF!</v>
      </c>
      <c r="AF3375" s="13" t="str" cm="1">
        <f t="array" aca="1" ref="AF3375" ca="1">IF($S3375="","",INDIRECT("$Z"&amp;$S3375))</f>
        <v/>
      </c>
      <c r="AG3375" s="155"/>
      <c r="AH3375" s="13" t="str" cm="1">
        <f t="array" aca="1" ref="AH3375" ca="1">IFERROR(INDIRECT("$ag"&amp;S3375),"")</f>
        <v/>
      </c>
      <c r="AI3375" s="13" t="e" cm="1">
        <f t="array" aca="1" ref="AI3375" ca="1">INDIRECT("O"&amp;S3374)</f>
        <v>#REF!</v>
      </c>
      <c r="AJ3375" s="13" t="str">
        <f>IF($I3375="","",INDEX('Raw Material'!$A$1:$J$75,MATCH(I3375,'Raw Material'!$A$1:$A$75,0),(MATCH(G3375,'Raw Material'!$A$1:$J$1,0))))</f>
        <v/>
      </c>
      <c r="AK3375" s="13" t="str">
        <f t="shared" si="1532"/>
        <v>YANLIŞRM</v>
      </c>
      <c r="AL3375" s="153" t="str">
        <f t="shared" si="1533"/>
        <v/>
      </c>
    </row>
    <row r="3376" spans="1:38" ht="16.5" customHeight="1">
      <c r="A3376" s="162"/>
      <c r="B3376" s="168"/>
      <c r="C3376" s="169"/>
      <c r="D3376" s="156"/>
      <c r="E3376" s="156"/>
      <c r="F3376" s="175"/>
      <c r="G3376" s="181"/>
      <c r="H3376" s="182"/>
      <c r="I3376" s="182"/>
      <c r="J3376" s="182"/>
      <c r="K3376" s="32"/>
      <c r="L3376" s="179"/>
      <c r="M3376" s="179"/>
      <c r="N3376" s="81"/>
      <c r="O3376" s="185"/>
      <c r="P3376" s="103"/>
      <c r="Q3376" s="84" t="str">
        <f t="shared" si="1534"/>
        <v/>
      </c>
      <c r="R3376" s="159"/>
      <c r="S3376" s="28" t="str" cm="1">
        <f t="array" aca="1" ref="S3376" ca="1">IF(INDIRECT("A"&amp;114+$U3376)&lt;&gt;"",114+$U3376,"")</f>
        <v/>
      </c>
      <c r="T3376" s="28" t="str">
        <f t="shared" ca="1" si="1535"/>
        <v>$B</v>
      </c>
      <c r="U3376" s="29">
        <f t="shared" si="1541"/>
        <v>3252</v>
      </c>
      <c r="V3376" s="29">
        <v>271.83333333335497</v>
      </c>
      <c r="W3376" s="29">
        <f t="shared" si="1546"/>
        <v>271</v>
      </c>
      <c r="X3376" s="41" t="str" cm="1">
        <f t="array" aca="1" ref="X3376" ca="1">IFERROR(INDEX('PC&amp;PD'!$A$1:$AP$15,ROW('PC&amp;PD'!$A$15),MATCH(INDIRECT(T3376),'PC&amp;PD'!$A$1:$AP$1,0)),"")</f>
        <v/>
      </c>
      <c r="Z3376" s="155"/>
      <c r="AA3376" s="13" t="str">
        <f t="shared" si="1531"/>
        <v/>
      </c>
      <c r="AB3376" s="155"/>
      <c r="AC3376" s="13" t="str">
        <f t="shared" ca="1" si="1536"/>
        <v>$AB</v>
      </c>
      <c r="AD3376" s="13" t="str" cm="1">
        <f t="array" aca="1" ref="AD3376" ca="1">IFERROR(IF((LEFT(INDIRECT("$F"&amp;$S3376),4))="GOTS",IF($G3376="Organic","GOTS_Organic_raw",(IF($G3376="Responsible","GOTS_Responsible",(IF($G3376="No Attribute (Conventional)","GOTS_conventional",(IF($G3376="Recycled Pre/Post-Consumer","GOTS_pre_post",(IF($G3376="In-Conversion","GOTS_in_conversion",(IF($G3376="Sustainably Sourced","Sustainably_sourced",""))))))))))),IF($G3376="Organic","Organic",(IF($G3376="Responsible","Responsible",(IF($G3376="No Attribute (Conventional)","No_Attribute_Conventional",(IF($G3376="Recycled Pre/Post-Consumer","Recycled_Pre_Post_Consumer",(IF($G3376="In-Conversion","In_Conversion",(IF($G3376="Recycled Pre-Consumer","Recycled_Pre_Consumer",(IF($G3376="Recycled Post-Consumer","Recycled_Post_Consumer",(IF($G3376="Sustainably Sourced","Sustainably_sourced","")))))))))))))))),"")</f>
        <v/>
      </c>
      <c r="AE3376" s="13" t="e" cm="1">
        <f t="array" aca="1" ref="AE3376" ca="1">IF(INDIRECT("$F"&amp;$S3376)="","",IF(LEFT(INDIRECT("$F"&amp;$S3376),3)="GRS","GRS_RCS_RM",IF((LEFT(INDIRECT("$F"&amp;$S3376),3))="RCS","GRS_RCS_RM",IF(INDIRECT("$F"&amp;$S3376)="OCS (No Label)","OCS_Conversion_RM",IF(LEFT(INDIRECT("$F"&amp;$S3376),3)="OCS","OCS_RM",IF(RIGHT(INDIRECT("$F"&amp;$S3376),10)="conversion","GOTS_RM_conversion",IF((LEFT(INDIRECT("$F"&amp;$S3376),4))="GOTS","GOTS_RM","Responsible_RM")))))))</f>
        <v>#REF!</v>
      </c>
      <c r="AF3376" s="13" t="str" cm="1">
        <f t="array" aca="1" ref="AF3376" ca="1">IF($S3376="","",INDIRECT("$Z"&amp;$S3376))</f>
        <v/>
      </c>
      <c r="AG3376" s="155"/>
      <c r="AH3376" s="13" t="str" cm="1">
        <f t="array" aca="1" ref="AH3376" ca="1">IFERROR(INDIRECT("$ag"&amp;S3376),"")</f>
        <v/>
      </c>
      <c r="AI3376" s="13" t="e" cm="1">
        <f t="array" aca="1" ref="AI3376" ca="1">INDIRECT("O"&amp;S3375)</f>
        <v>#REF!</v>
      </c>
      <c r="AJ3376" s="13" t="str">
        <f>IF($I3376="","",INDEX('Raw Material'!$A$1:$J$75,MATCH(I3376,'Raw Material'!$A$1:$A$75,0),(MATCH(G3376,'Raw Material'!$A$1:$J$1,0))))</f>
        <v/>
      </c>
      <c r="AK3376" s="13" t="str">
        <f t="shared" si="1532"/>
        <v>YANLIŞRM</v>
      </c>
      <c r="AL3376" s="153" t="str">
        <f t="shared" si="1533"/>
        <v/>
      </c>
    </row>
    <row r="3377" spans="1:38" ht="16.5" customHeight="1" thickBot="1">
      <c r="A3377" s="163"/>
      <c r="B3377" s="170"/>
      <c r="C3377" s="171"/>
      <c r="D3377" s="156"/>
      <c r="E3377" s="156"/>
      <c r="F3377" s="176"/>
      <c r="G3377" s="157"/>
      <c r="H3377" s="158"/>
      <c r="I3377" s="158"/>
      <c r="J3377" s="158"/>
      <c r="K3377" s="33"/>
      <c r="L3377" s="180"/>
      <c r="M3377" s="180"/>
      <c r="N3377" s="82"/>
      <c r="O3377" s="186"/>
      <c r="P3377" s="103"/>
      <c r="Q3377" s="84" t="str">
        <f t="shared" si="1534"/>
        <v/>
      </c>
      <c r="R3377" s="159"/>
      <c r="S3377" s="28" t="str" cm="1">
        <f t="array" aca="1" ref="S3377" ca="1">IF(INDIRECT("A"&amp;114+$U3377)&lt;&gt;"",114+$U3377,"")</f>
        <v/>
      </c>
      <c r="T3377" s="28" t="str">
        <f t="shared" ca="1" si="1535"/>
        <v>$B</v>
      </c>
      <c r="U3377" s="29">
        <f t="shared" si="1541"/>
        <v>3252</v>
      </c>
      <c r="V3377" s="29">
        <v>271.916666666688</v>
      </c>
      <c r="W3377" s="29">
        <f t="shared" si="1546"/>
        <v>271</v>
      </c>
      <c r="X3377" s="41" t="str" cm="1">
        <f t="array" aca="1" ref="X3377" ca="1">IFERROR(INDEX('PC&amp;PD'!$A$1:$AP$15,ROW('PC&amp;PD'!$A$15),MATCH(INDIRECT(T3377),'PC&amp;PD'!$A$1:$AP$1,0)),"")</f>
        <v/>
      </c>
      <c r="Z3377" s="155"/>
      <c r="AA3377" s="13" t="str">
        <f t="shared" si="1531"/>
        <v/>
      </c>
      <c r="AB3377" s="155"/>
      <c r="AC3377" s="13" t="str">
        <f t="shared" ca="1" si="1536"/>
        <v>$AB</v>
      </c>
      <c r="AD3377" s="13" t="str" cm="1">
        <f t="array" aca="1" ref="AD3377" ca="1">IFERROR(IF((LEFT(INDIRECT("$F"&amp;$S3377),4))="GOTS",IF($G3377="Organic","GOTS_Organic_raw",(IF($G3377="Responsible","GOTS_Responsible",(IF($G3377="No Attribute (Conventional)","GOTS_conventional",(IF($G3377="Recycled Pre/Post-Consumer","GOTS_pre_post",(IF($G3377="In-Conversion","GOTS_in_conversion",(IF($G3377="Sustainably Sourced","Sustainably_sourced",""))))))))))),IF($G3377="Organic","Organic",(IF($G3377="Responsible","Responsible",(IF($G3377="No Attribute (Conventional)","No_Attribute_Conventional",(IF($G3377="Recycled Pre/Post-Consumer","Recycled_Pre_Post_Consumer",(IF($G3377="In-Conversion","In_Conversion",(IF($G3377="Recycled Pre-Consumer","Recycled_Pre_Consumer",(IF($G3377="Recycled Post-Consumer","Recycled_Post_Consumer",(IF($G3377="Sustainably Sourced","Sustainably_sourced","")))))))))))))))),"")</f>
        <v/>
      </c>
      <c r="AE3377" s="13" t="e" cm="1">
        <f t="array" aca="1" ref="AE3377" ca="1">IF(INDIRECT("$F"&amp;$S3377)="","",IF(LEFT(INDIRECT("$F"&amp;$S3377),3)="GRS","GRS_RCS_RM",IF((LEFT(INDIRECT("$F"&amp;$S3377),3))="RCS","GRS_RCS_RM",IF(INDIRECT("$F"&amp;$S3377)="OCS (No Label)","OCS_Conversion_RM",IF(LEFT(INDIRECT("$F"&amp;$S3377),3)="OCS","OCS_RM",IF(RIGHT(INDIRECT("$F"&amp;$S3377),10)="conversion","GOTS_RM_conversion",IF((LEFT(INDIRECT("$F"&amp;$S3377),4))="GOTS","GOTS_RM","Responsible_RM")))))))</f>
        <v>#REF!</v>
      </c>
      <c r="AF3377" s="13" t="str" cm="1">
        <f t="array" aca="1" ref="AF3377" ca="1">IF($S3377="","",INDIRECT("$Z"&amp;$S3377))</f>
        <v/>
      </c>
      <c r="AG3377" s="155"/>
      <c r="AH3377" s="13" t="str" cm="1">
        <f t="array" aca="1" ref="AH3377" ca="1">IFERROR(INDIRECT("$ag"&amp;S3377),"")</f>
        <v/>
      </c>
      <c r="AI3377" s="13" t="e" cm="1">
        <f t="array" aca="1" ref="AI3377" ca="1">INDIRECT("O"&amp;S3376)</f>
        <v>#REF!</v>
      </c>
      <c r="AJ3377" s="13" t="str">
        <f>IF($I3377="","",INDEX('Raw Material'!$A$1:$J$75,MATCH(I3377,'Raw Material'!$A$1:$A$75,0),(MATCH(G3377,'Raw Material'!$A$1:$J$1,0))))</f>
        <v/>
      </c>
      <c r="AK3377" s="13" t="str">
        <f t="shared" si="1532"/>
        <v>YANLIŞRM</v>
      </c>
      <c r="AL3377" s="153" t="str">
        <f t="shared" si="1533"/>
        <v/>
      </c>
    </row>
    <row r="3378" spans="1:38" ht="16.5" customHeight="1">
      <c r="A3378" s="160" t="str">
        <f>IF(B3378="","",COUNTA($B$114:$B3378))</f>
        <v/>
      </c>
      <c r="B3378" s="164"/>
      <c r="C3378" s="165"/>
      <c r="D3378" s="183"/>
      <c r="E3378" s="183"/>
      <c r="F3378" s="172"/>
      <c r="G3378" s="212"/>
      <c r="H3378" s="206"/>
      <c r="I3378" s="206"/>
      <c r="J3378" s="206"/>
      <c r="K3378" s="31"/>
      <c r="L3378" s="177" t="str">
        <f t="shared" ref="L3378" si="1560">IF(R3378="","",LEFT(R3378,LEN(R3378)-2))</f>
        <v/>
      </c>
      <c r="M3378" s="177"/>
      <c r="N3378" s="80"/>
      <c r="O3378" s="184"/>
      <c r="P3378" s="103"/>
      <c r="Q3378" s="84" t="str">
        <f t="shared" si="1534"/>
        <v/>
      </c>
      <c r="R3378" s="159" t="str">
        <f t="shared" ref="R3378" si="1561">CONCATENATE($Q3378,Q3379,Q3380,Q3381,Q3382,Q3383,$Q3384,$Q3385,$Q3386,$Q3387,Q3388,Q3389)</f>
        <v/>
      </c>
      <c r="S3378" s="28" t="str" cm="1">
        <f t="array" aca="1" ref="S3378" ca="1">IF(INDIRECT("A"&amp;114+$U3378)&lt;&gt;"",114+$U3378,"")</f>
        <v/>
      </c>
      <c r="T3378" s="28" t="str">
        <f t="shared" ca="1" si="1535"/>
        <v>$B</v>
      </c>
      <c r="U3378" s="29">
        <f t="shared" si="1541"/>
        <v>3264</v>
      </c>
      <c r="V3378" s="29">
        <v>272.00000000002098</v>
      </c>
      <c r="W3378" s="29">
        <f t="shared" si="1546"/>
        <v>272</v>
      </c>
      <c r="X3378" s="41" t="str" cm="1">
        <f t="array" aca="1" ref="X3378" ca="1">IFERROR(INDEX('PC&amp;PD'!$A$1:$AP$15,ROW('PC&amp;PD'!$A$15),MATCH(INDIRECT(T3378),'PC&amp;PD'!$A$1:$AP$1,0)),"")</f>
        <v/>
      </c>
      <c r="Z3378" s="155" t="str">
        <f t="shared" ref="Z3378" si="1562">IFERROR(IF($F3378="OCS 100","OCS (OCS 100)",IF($F3378="OCS Blended","OCS (OCS Blended)",IF($F3378="OCS (No Label)","OCS (No Label)",IF($F3378="RCS 100","RCS (RCS 100)",IF($F3378="RCS Blended","RCS (RCS Blended)",IF($F3378="GRS","GRS (GRS)",IF($F3378="GRS (No Label)", "GRS (No Label)",IF($F3378="RDS","RDS (RDS)",IF($F3378="RWS","RWS (RWS)",IF($F3378="RAS","RAS (RAS)",IF($F3378="RMS","RMS (RMS)",IF($F3378="GOTS Organic","GOTS (Organic)",IF($F3378="GOTS Made with organic","GOTS (Made with Organic)",IF($F3378="GOTS Organic - in conversion","GOTS (Organic - In Conversion)",IF($F3378="GOTS Made with organic - in conversion","GOTS (Made with Organic - In Conversion)",""))))))))))))))),"")</f>
        <v/>
      </c>
      <c r="AA3378" s="13" t="str">
        <f t="shared" si="1531"/>
        <v/>
      </c>
      <c r="AB3378" s="155" t="str">
        <f t="shared" ref="AB3378" si="1563">IFERROR(IF($F3378="OCS 100", "OCS_100",IF($F3378="OCS Blended", "OCS_Blended",IF($F3378="OCS (No Label)", "OCS_No_Label",IF($F3378="RCS 100", "RCS_100",IF($F3378="RCS Blended","RCS_Blended",IF($F3378="GRS","GRS",IF($F3378="GRS (No Label)", "GRS_No_Label",IF($F3378="RDS","RDS",IF($F3378="RWS","RWS",IF($F3378="RMS","RMS",IF($F3378="GOTS Organic","GOTS_Organic",IF($F3378="GOTS Made with organic","GOTS_Made_with_organic",IF($F3378="GOTS Organic - in conversion","GOTS_Organic_in_Conversion",IF($F3378="GOTS Made with organic - in conversion","GOTS_Made_with_Organic_in_Conversion",IF($F3378="RAS","RAS",""))))))))))))))),"")</f>
        <v/>
      </c>
      <c r="AC3378" s="13" t="str">
        <f t="shared" ca="1" si="1536"/>
        <v>$AB</v>
      </c>
      <c r="AD3378" s="13" t="str" cm="1">
        <f t="array" aca="1" ref="AD3378" ca="1">IFERROR(IF((LEFT(INDIRECT("$F"&amp;$S3378),4))="GOTS",IF($G3378="Organic","GOTS_Organic_raw",(IF($G3378="Responsible","GOTS_Responsible",(IF($G3378="No Attribute (Conventional)","GOTS_conventional",(IF($G3378="Recycled Pre/Post-Consumer","GOTS_pre_post",(IF($G3378="In-Conversion","GOTS_in_conversion",(IF($G3378="Sustainably Sourced","Sustainably_sourced",""))))))))))),IF($G3378="Organic","Organic",(IF($G3378="Responsible","Responsible",(IF($G3378="No Attribute (Conventional)","No_Attribute_Conventional",(IF($G3378="Recycled Pre/Post-Consumer","Recycled_Pre_Post_Consumer",(IF($G3378="In-Conversion","In_Conversion",(IF($G3378="Recycled Pre-Consumer","Recycled_Pre_Consumer",(IF($G3378="Recycled Post-Consumer","Recycled_Post_Consumer",(IF($G3378="Sustainably Sourced","Sustainably_sourced","")))))))))))))))),"")</f>
        <v/>
      </c>
      <c r="AE3378" s="13" t="e" cm="1">
        <f t="array" aca="1" ref="AE3378" ca="1">IF(INDIRECT("$F"&amp;$S3378)="","",IF(LEFT(INDIRECT("$F"&amp;$S3378),3)="GRS","GRS_RCS_RM",IF((LEFT(INDIRECT("$F"&amp;$S3378),3))="RCS","GRS_RCS_RM",IF(INDIRECT("$F"&amp;$S3378)="OCS (No Label)","OCS_Conversion_RM",IF(LEFT(INDIRECT("$F"&amp;$S3378),3)="OCS","OCS_RM",IF(RIGHT(INDIRECT("$F"&amp;$S3378),10)="conversion","GOTS_RM_conversion",IF((LEFT(INDIRECT("$F"&amp;$S3378),4))="GOTS","GOTS_RM","Responsible_RM")))))))</f>
        <v>#REF!</v>
      </c>
      <c r="AF3378" s="13" t="str" cm="1">
        <f t="array" aca="1" ref="AF3378" ca="1">IF($S3378="","",INDIRECT("$Z"&amp;$S3378))</f>
        <v/>
      </c>
      <c r="AG3378" s="155" t="str">
        <f t="shared" si="1555"/>
        <v/>
      </c>
      <c r="AH3378" s="13" t="str" cm="1">
        <f t="array" aca="1" ref="AH3378" ca="1">IFERROR(INDIRECT("$ag"&amp;S3378),"")</f>
        <v/>
      </c>
      <c r="AI3378" s="13" t="e" cm="1">
        <f t="array" aca="1" ref="AI3378" ca="1">INDIRECT("O"&amp;S3377)</f>
        <v>#REF!</v>
      </c>
      <c r="AJ3378" s="13" t="str">
        <f>IF($I3378="","",INDEX('Raw Material'!$A$1:$J$75,MATCH(I3378,'Raw Material'!$A$1:$A$75,0),(MATCH(G3378,'Raw Material'!$A$1:$J$1,0))))</f>
        <v/>
      </c>
      <c r="AK3378" s="13" t="str">
        <f t="shared" si="1532"/>
        <v>YANLIŞRM</v>
      </c>
      <c r="AL3378" s="153" t="str">
        <f t="shared" si="1533"/>
        <v/>
      </c>
    </row>
    <row r="3379" spans="1:38" ht="16.5" customHeight="1">
      <c r="A3379" s="161"/>
      <c r="B3379" s="166"/>
      <c r="C3379" s="167"/>
      <c r="D3379" s="156"/>
      <c r="E3379" s="156"/>
      <c r="F3379" s="173"/>
      <c r="G3379" s="181"/>
      <c r="H3379" s="182"/>
      <c r="I3379" s="182"/>
      <c r="J3379" s="182"/>
      <c r="K3379" s="32"/>
      <c r="L3379" s="178"/>
      <c r="M3379" s="178"/>
      <c r="N3379" s="81"/>
      <c r="O3379" s="185"/>
      <c r="P3379" s="103"/>
      <c r="Q3379" s="84" t="str">
        <f t="shared" si="1534"/>
        <v/>
      </c>
      <c r="R3379" s="159"/>
      <c r="S3379" s="28" t="str" cm="1">
        <f t="array" aca="1" ref="S3379" ca="1">IF(INDIRECT("A"&amp;114+$U3379)&lt;&gt;"",114+$U3379,"")</f>
        <v/>
      </c>
      <c r="T3379" s="28" t="str">
        <f t="shared" ca="1" si="1535"/>
        <v>$B</v>
      </c>
      <c r="U3379" s="29">
        <f t="shared" si="1541"/>
        <v>3264</v>
      </c>
      <c r="V3379" s="29">
        <v>272.08333333335497</v>
      </c>
      <c r="W3379" s="29">
        <f t="shared" si="1546"/>
        <v>272</v>
      </c>
      <c r="X3379" s="41" t="str" cm="1">
        <f t="array" aca="1" ref="X3379" ca="1">IFERROR(INDEX('PC&amp;PD'!$A$1:$AP$15,ROW('PC&amp;PD'!$A$15),MATCH(INDIRECT(T3379),'PC&amp;PD'!$A$1:$AP$1,0)),"")</f>
        <v/>
      </c>
      <c r="Z3379" s="155"/>
      <c r="AA3379" s="13" t="str">
        <f t="shared" ref="AA3379:AA3442" si="1564">IFERROR(IF(G3379="","",IF(G3379="No Attribute (Conventional)","",G3379)),"")</f>
        <v/>
      </c>
      <c r="AB3379" s="155"/>
      <c r="AC3379" s="13" t="str">
        <f t="shared" ca="1" si="1536"/>
        <v>$AB</v>
      </c>
      <c r="AD3379" s="13" t="str" cm="1">
        <f t="array" aca="1" ref="AD3379" ca="1">IFERROR(IF((LEFT(INDIRECT("$F"&amp;$S3379),4))="GOTS",IF($G3379="Organic","GOTS_Organic_raw",(IF($G3379="Responsible","GOTS_Responsible",(IF($G3379="No Attribute (Conventional)","GOTS_conventional",(IF($G3379="Recycled Pre/Post-Consumer","GOTS_pre_post",(IF($G3379="In-Conversion","GOTS_in_conversion",(IF($G3379="Sustainably Sourced","Sustainably_sourced",""))))))))))),IF($G3379="Organic","Organic",(IF($G3379="Responsible","Responsible",(IF($G3379="No Attribute (Conventional)","No_Attribute_Conventional",(IF($G3379="Recycled Pre/Post-Consumer","Recycled_Pre_Post_Consumer",(IF($G3379="In-Conversion","In_Conversion",(IF($G3379="Recycled Pre-Consumer","Recycled_Pre_Consumer",(IF($G3379="Recycled Post-Consumer","Recycled_Post_Consumer",(IF($G3379="Sustainably Sourced","Sustainably_sourced","")))))))))))))))),"")</f>
        <v/>
      </c>
      <c r="AE3379" s="13" t="e" cm="1">
        <f t="array" aca="1" ref="AE3379" ca="1">IF(INDIRECT("$F"&amp;$S3379)="","",IF(LEFT(INDIRECT("$F"&amp;$S3379),3)="GRS","GRS_RCS_RM",IF((LEFT(INDIRECT("$F"&amp;$S3379),3))="RCS","GRS_RCS_RM",IF(INDIRECT("$F"&amp;$S3379)="OCS (No Label)","OCS_Conversion_RM",IF(LEFT(INDIRECT("$F"&amp;$S3379),3)="OCS","OCS_RM",IF(RIGHT(INDIRECT("$F"&amp;$S3379),10)="conversion","GOTS_RM_conversion",IF((LEFT(INDIRECT("$F"&amp;$S3379),4))="GOTS","GOTS_RM","Responsible_RM")))))))</f>
        <v>#REF!</v>
      </c>
      <c r="AF3379" s="13" t="str" cm="1">
        <f t="array" aca="1" ref="AF3379" ca="1">IF($S3379="","",INDIRECT("$Z"&amp;$S3379))</f>
        <v/>
      </c>
      <c r="AG3379" s="155"/>
      <c r="AH3379" s="13" t="str" cm="1">
        <f t="array" aca="1" ref="AH3379" ca="1">IFERROR(INDIRECT("$ag"&amp;S3379),"")</f>
        <v/>
      </c>
      <c r="AI3379" s="13" t="e" cm="1">
        <f t="array" aca="1" ref="AI3379" ca="1">INDIRECT("O"&amp;S3378)</f>
        <v>#REF!</v>
      </c>
      <c r="AJ3379" s="13" t="str">
        <f>IF($I3379="","",INDEX('Raw Material'!$A$1:$J$75,MATCH(I3379,'Raw Material'!$A$1:$A$75,0),(MATCH(G3379,'Raw Material'!$A$1:$J$1,0))))</f>
        <v/>
      </c>
      <c r="AK3379" s="13" t="str">
        <f t="shared" ref="AK3379:AK3442" si="1565">$U$17&amp;"RM"</f>
        <v>YANLIŞRM</v>
      </c>
      <c r="AL3379" s="153" t="str">
        <f t="shared" ref="AL3379:AL3442" si="1566">IF($G3379="Organic","Organic",IF($G3379="No Attribute (Conventional)","No_Attribute_Conventional",IF($G3379="Recycled pre-consumer","Recycled_pre_consumer",IF($G3379="Recycled post-consumer","Recycled_post_consumer",IF($G3379="Responsible","Responsible",IF($G3379="Sustainably sourced","Sustainable_sourced",IF($G3379="ın-conversion","In_conversion","")))))))</f>
        <v/>
      </c>
    </row>
    <row r="3380" spans="1:38" ht="16.5" customHeight="1">
      <c r="A3380" s="161"/>
      <c r="B3380" s="166"/>
      <c r="C3380" s="167"/>
      <c r="D3380" s="156"/>
      <c r="E3380" s="156"/>
      <c r="F3380" s="173"/>
      <c r="G3380" s="181"/>
      <c r="H3380" s="182"/>
      <c r="I3380" s="182"/>
      <c r="J3380" s="182"/>
      <c r="K3380" s="32"/>
      <c r="L3380" s="178"/>
      <c r="M3380" s="178"/>
      <c r="N3380" s="81"/>
      <c r="O3380" s="185"/>
      <c r="P3380" s="103"/>
      <c r="Q3380" s="84" t="str">
        <f t="shared" si="1534"/>
        <v/>
      </c>
      <c r="R3380" s="159"/>
      <c r="S3380" s="28" t="str" cm="1">
        <f t="array" aca="1" ref="S3380" ca="1">IF(INDIRECT("A"&amp;114+$U3380)&lt;&gt;"",114+$U3380,"")</f>
        <v/>
      </c>
      <c r="T3380" s="28" t="str">
        <f t="shared" ca="1" si="1535"/>
        <v>$B</v>
      </c>
      <c r="U3380" s="29">
        <f t="shared" si="1541"/>
        <v>3264</v>
      </c>
      <c r="V3380" s="29">
        <v>272.166666666688</v>
      </c>
      <c r="W3380" s="29">
        <f t="shared" si="1546"/>
        <v>272</v>
      </c>
      <c r="X3380" s="41" t="str" cm="1">
        <f t="array" aca="1" ref="X3380" ca="1">IFERROR(INDEX('PC&amp;PD'!$A$1:$AP$15,ROW('PC&amp;PD'!$A$15),MATCH(INDIRECT(T3380),'PC&amp;PD'!$A$1:$AP$1,0)),"")</f>
        <v/>
      </c>
      <c r="Z3380" s="155"/>
      <c r="AA3380" s="13" t="str">
        <f t="shared" si="1564"/>
        <v/>
      </c>
      <c r="AB3380" s="155"/>
      <c r="AC3380" s="13" t="str">
        <f t="shared" ca="1" si="1536"/>
        <v>$AB</v>
      </c>
      <c r="AD3380" s="13" t="str" cm="1">
        <f t="array" aca="1" ref="AD3380" ca="1">IFERROR(IF((LEFT(INDIRECT("$F"&amp;$S3380),4))="GOTS",IF($G3380="Organic","GOTS_Organic_raw",(IF($G3380="Responsible","GOTS_Responsible",(IF($G3380="No Attribute (Conventional)","GOTS_conventional",(IF($G3380="Recycled Pre/Post-Consumer","GOTS_pre_post",(IF($G3380="In-Conversion","GOTS_in_conversion",(IF($G3380="Sustainably Sourced","Sustainably_sourced",""))))))))))),IF($G3380="Organic","Organic",(IF($G3380="Responsible","Responsible",(IF($G3380="No Attribute (Conventional)","No_Attribute_Conventional",(IF($G3380="Recycled Pre/Post-Consumer","Recycled_Pre_Post_Consumer",(IF($G3380="In-Conversion","In_Conversion",(IF($G3380="Recycled Pre-Consumer","Recycled_Pre_Consumer",(IF($G3380="Recycled Post-Consumer","Recycled_Post_Consumer",(IF($G3380="Sustainably Sourced","Sustainably_sourced","")))))))))))))))),"")</f>
        <v/>
      </c>
      <c r="AE3380" s="13" t="e" cm="1">
        <f t="array" aca="1" ref="AE3380" ca="1">IF(INDIRECT("$F"&amp;$S3380)="","",IF(LEFT(INDIRECT("$F"&amp;$S3380),3)="GRS","GRS_RCS_RM",IF((LEFT(INDIRECT("$F"&amp;$S3380),3))="RCS","GRS_RCS_RM",IF(INDIRECT("$F"&amp;$S3380)="OCS (No Label)","OCS_Conversion_RM",IF(LEFT(INDIRECT("$F"&amp;$S3380),3)="OCS","OCS_RM",IF(RIGHT(INDIRECT("$F"&amp;$S3380),10)="conversion","GOTS_RM_conversion",IF((LEFT(INDIRECT("$F"&amp;$S3380),4))="GOTS","GOTS_RM","Responsible_RM")))))))</f>
        <v>#REF!</v>
      </c>
      <c r="AF3380" s="13" t="str" cm="1">
        <f t="array" aca="1" ref="AF3380" ca="1">IF($S3380="","",INDIRECT("$Z"&amp;$S3380))</f>
        <v/>
      </c>
      <c r="AG3380" s="155"/>
      <c r="AH3380" s="13" t="str" cm="1">
        <f t="array" aca="1" ref="AH3380" ca="1">IFERROR(INDIRECT("$ag"&amp;S3380),"")</f>
        <v/>
      </c>
      <c r="AI3380" s="13" t="e" cm="1">
        <f t="array" aca="1" ref="AI3380" ca="1">INDIRECT("O"&amp;S3379)</f>
        <v>#REF!</v>
      </c>
      <c r="AJ3380" s="13" t="str">
        <f>IF($I3380="","",INDEX('Raw Material'!$A$1:$J$75,MATCH(I3380,'Raw Material'!$A$1:$A$75,0),(MATCH(G3380,'Raw Material'!$A$1:$J$1,0))))</f>
        <v/>
      </c>
      <c r="AK3380" s="13" t="str">
        <f t="shared" si="1565"/>
        <v>YANLIŞRM</v>
      </c>
      <c r="AL3380" s="153" t="str">
        <f t="shared" si="1566"/>
        <v/>
      </c>
    </row>
    <row r="3381" spans="1:38" ht="16.5" customHeight="1">
      <c r="A3381" s="161"/>
      <c r="B3381" s="166"/>
      <c r="C3381" s="167"/>
      <c r="D3381" s="156"/>
      <c r="E3381" s="156"/>
      <c r="F3381" s="174"/>
      <c r="G3381" s="181"/>
      <c r="H3381" s="182"/>
      <c r="I3381" s="182"/>
      <c r="J3381" s="182"/>
      <c r="K3381" s="32"/>
      <c r="L3381" s="178"/>
      <c r="M3381" s="178"/>
      <c r="N3381" s="81"/>
      <c r="O3381" s="185"/>
      <c r="P3381" s="103"/>
      <c r="Q3381" s="84" t="str">
        <f t="shared" ref="Q3381:Q3444" si="1567">IF(OR($G3381="",$I3381="",$K3381="",$AJ3381="–"),"",CONCATENATE($K3381," ",$AA3381," ",$I3381," (",$AJ3381,") + "))</f>
        <v/>
      </c>
      <c r="R3381" s="159"/>
      <c r="S3381" s="28" t="str" cm="1">
        <f t="array" aca="1" ref="S3381" ca="1">IF(INDIRECT("A"&amp;114+$U3381)&lt;&gt;"",114+$U3381,"")</f>
        <v/>
      </c>
      <c r="T3381" s="28" t="str">
        <f t="shared" ref="T3381:T3444" ca="1" si="1568">"$B"&amp;S3381</f>
        <v>$B</v>
      </c>
      <c r="U3381" s="29">
        <f t="shared" si="1541"/>
        <v>3264</v>
      </c>
      <c r="V3381" s="29">
        <v>272.25000000002098</v>
      </c>
      <c r="W3381" s="29">
        <f t="shared" si="1546"/>
        <v>272</v>
      </c>
      <c r="X3381" s="41" t="str" cm="1">
        <f t="array" aca="1" ref="X3381" ca="1">IFERROR(INDEX('PC&amp;PD'!$A$1:$AP$15,ROW('PC&amp;PD'!$A$15),MATCH(INDIRECT(T3381),'PC&amp;PD'!$A$1:$AP$1,0)),"")</f>
        <v/>
      </c>
      <c r="Z3381" s="155"/>
      <c r="AA3381" s="13" t="str">
        <f t="shared" si="1564"/>
        <v/>
      </c>
      <c r="AB3381" s="155"/>
      <c r="AC3381" s="13" t="str">
        <f t="shared" ref="AC3381:AC3444" ca="1" si="1569">"$AB"&amp;S3381</f>
        <v>$AB</v>
      </c>
      <c r="AD3381" s="13" t="str" cm="1">
        <f t="array" aca="1" ref="AD3381" ca="1">IFERROR(IF((LEFT(INDIRECT("$F"&amp;$S3381),4))="GOTS",IF($G3381="Organic","GOTS_Organic_raw",(IF($G3381="Responsible","GOTS_Responsible",(IF($G3381="No Attribute (Conventional)","GOTS_conventional",(IF($G3381="Recycled Pre/Post-Consumer","GOTS_pre_post",(IF($G3381="In-Conversion","GOTS_in_conversion",(IF($G3381="Sustainably Sourced","Sustainably_sourced",""))))))))))),IF($G3381="Organic","Organic",(IF($G3381="Responsible","Responsible",(IF($G3381="No Attribute (Conventional)","No_Attribute_Conventional",(IF($G3381="Recycled Pre/Post-Consumer","Recycled_Pre_Post_Consumer",(IF($G3381="In-Conversion","In_Conversion",(IF($G3381="Recycled Pre-Consumer","Recycled_Pre_Consumer",(IF($G3381="Recycled Post-Consumer","Recycled_Post_Consumer",(IF($G3381="Sustainably Sourced","Sustainably_sourced","")))))))))))))))),"")</f>
        <v/>
      </c>
      <c r="AE3381" s="13" t="e" cm="1">
        <f t="array" aca="1" ref="AE3381" ca="1">IF(INDIRECT("$F"&amp;$S3381)="","",IF(LEFT(INDIRECT("$F"&amp;$S3381),3)="GRS","GRS_RCS_RM",IF((LEFT(INDIRECT("$F"&amp;$S3381),3))="RCS","GRS_RCS_RM",IF(INDIRECT("$F"&amp;$S3381)="OCS (No Label)","OCS_Conversion_RM",IF(LEFT(INDIRECT("$F"&amp;$S3381),3)="OCS","OCS_RM",IF(RIGHT(INDIRECT("$F"&amp;$S3381),10)="conversion","GOTS_RM_conversion",IF((LEFT(INDIRECT("$F"&amp;$S3381),4))="GOTS","GOTS_RM","Responsible_RM")))))))</f>
        <v>#REF!</v>
      </c>
      <c r="AF3381" s="13" t="str" cm="1">
        <f t="array" aca="1" ref="AF3381" ca="1">IF($S3381="","",INDIRECT("$Z"&amp;$S3381))</f>
        <v/>
      </c>
      <c r="AG3381" s="155"/>
      <c r="AH3381" s="13" t="str" cm="1">
        <f t="array" aca="1" ref="AH3381" ca="1">IFERROR(INDIRECT("$ag"&amp;S3381),"")</f>
        <v/>
      </c>
      <c r="AI3381" s="13" t="e" cm="1">
        <f t="array" aca="1" ref="AI3381" ca="1">INDIRECT("O"&amp;S3380)</f>
        <v>#REF!</v>
      </c>
      <c r="AJ3381" s="13" t="str">
        <f>IF($I3381="","",INDEX('Raw Material'!$A$1:$J$75,MATCH(I3381,'Raw Material'!$A$1:$A$75,0),(MATCH(G3381,'Raw Material'!$A$1:$J$1,0))))</f>
        <v/>
      </c>
      <c r="AK3381" s="13" t="str">
        <f t="shared" si="1565"/>
        <v>YANLIŞRM</v>
      </c>
      <c r="AL3381" s="153" t="str">
        <f t="shared" si="1566"/>
        <v/>
      </c>
    </row>
    <row r="3382" spans="1:38" ht="16.5" customHeight="1">
      <c r="A3382" s="161"/>
      <c r="B3382" s="166"/>
      <c r="C3382" s="167"/>
      <c r="D3382" s="156"/>
      <c r="E3382" s="156"/>
      <c r="F3382" s="174"/>
      <c r="G3382" s="181"/>
      <c r="H3382" s="182"/>
      <c r="I3382" s="182"/>
      <c r="J3382" s="182"/>
      <c r="K3382" s="32"/>
      <c r="L3382" s="178"/>
      <c r="M3382" s="178"/>
      <c r="N3382" s="81"/>
      <c r="O3382" s="185"/>
      <c r="P3382" s="103"/>
      <c r="Q3382" s="84" t="str">
        <f t="shared" si="1567"/>
        <v/>
      </c>
      <c r="R3382" s="159"/>
      <c r="S3382" s="28" t="str" cm="1">
        <f t="array" aca="1" ref="S3382" ca="1">IF(INDIRECT("A"&amp;114+$U3382)&lt;&gt;"",114+$U3382,"")</f>
        <v/>
      </c>
      <c r="T3382" s="28" t="str">
        <f t="shared" ca="1" si="1568"/>
        <v>$B</v>
      </c>
      <c r="U3382" s="29">
        <f t="shared" si="1541"/>
        <v>3264</v>
      </c>
      <c r="V3382" s="29">
        <v>272.33333333335497</v>
      </c>
      <c r="W3382" s="29">
        <f t="shared" si="1546"/>
        <v>272</v>
      </c>
      <c r="X3382" s="41" t="str" cm="1">
        <f t="array" aca="1" ref="X3382" ca="1">IFERROR(INDEX('PC&amp;PD'!$A$1:$AP$15,ROW('PC&amp;PD'!$A$15),MATCH(INDIRECT(T3382),'PC&amp;PD'!$A$1:$AP$1,0)),"")</f>
        <v/>
      </c>
      <c r="Z3382" s="155"/>
      <c r="AA3382" s="13" t="str">
        <f t="shared" si="1564"/>
        <v/>
      </c>
      <c r="AB3382" s="155"/>
      <c r="AC3382" s="13" t="str">
        <f t="shared" ca="1" si="1569"/>
        <v>$AB</v>
      </c>
      <c r="AD3382" s="13" t="str" cm="1">
        <f t="array" aca="1" ref="AD3382" ca="1">IFERROR(IF((LEFT(INDIRECT("$F"&amp;$S3382),4))="GOTS",IF($G3382="Organic","GOTS_Organic_raw",(IF($G3382="Responsible","GOTS_Responsible",(IF($G3382="No Attribute (Conventional)","GOTS_conventional",(IF($G3382="Recycled Pre/Post-Consumer","GOTS_pre_post",(IF($G3382="In-Conversion","GOTS_in_conversion",(IF($G3382="Sustainably Sourced","Sustainably_sourced",""))))))))))),IF($G3382="Organic","Organic",(IF($G3382="Responsible","Responsible",(IF($G3382="No Attribute (Conventional)","No_Attribute_Conventional",(IF($G3382="Recycled Pre/Post-Consumer","Recycled_Pre_Post_Consumer",(IF($G3382="In-Conversion","In_Conversion",(IF($G3382="Recycled Pre-Consumer","Recycled_Pre_Consumer",(IF($G3382="Recycled Post-Consumer","Recycled_Post_Consumer",(IF($G3382="Sustainably Sourced","Sustainably_sourced","")))))))))))))))),"")</f>
        <v/>
      </c>
      <c r="AE3382" s="13" t="e" cm="1">
        <f t="array" aca="1" ref="AE3382" ca="1">IF(INDIRECT("$F"&amp;$S3382)="","",IF(LEFT(INDIRECT("$F"&amp;$S3382),3)="GRS","GRS_RCS_RM",IF((LEFT(INDIRECT("$F"&amp;$S3382),3))="RCS","GRS_RCS_RM",IF(INDIRECT("$F"&amp;$S3382)="OCS (No Label)","OCS_Conversion_RM",IF(LEFT(INDIRECT("$F"&amp;$S3382),3)="OCS","OCS_RM",IF(RIGHT(INDIRECT("$F"&amp;$S3382),10)="conversion","GOTS_RM_conversion",IF((LEFT(INDIRECT("$F"&amp;$S3382),4))="GOTS","GOTS_RM","Responsible_RM")))))))</f>
        <v>#REF!</v>
      </c>
      <c r="AF3382" s="13" t="str" cm="1">
        <f t="array" aca="1" ref="AF3382" ca="1">IF($S3382="","",INDIRECT("$Z"&amp;$S3382))</f>
        <v/>
      </c>
      <c r="AG3382" s="155"/>
      <c r="AH3382" s="13" t="str" cm="1">
        <f t="array" aca="1" ref="AH3382" ca="1">IFERROR(INDIRECT("$ag"&amp;S3382),"")</f>
        <v/>
      </c>
      <c r="AI3382" s="13" t="e" cm="1">
        <f t="array" aca="1" ref="AI3382" ca="1">INDIRECT("O"&amp;S3381)</f>
        <v>#REF!</v>
      </c>
      <c r="AJ3382" s="13" t="str">
        <f>IF($I3382="","",INDEX('Raw Material'!$A$1:$J$75,MATCH(I3382,'Raw Material'!$A$1:$A$75,0),(MATCH(G3382,'Raw Material'!$A$1:$J$1,0))))</f>
        <v/>
      </c>
      <c r="AK3382" s="13" t="str">
        <f t="shared" si="1565"/>
        <v>YANLIŞRM</v>
      </c>
      <c r="AL3382" s="153" t="str">
        <f t="shared" si="1566"/>
        <v/>
      </c>
    </row>
    <row r="3383" spans="1:38" ht="16.5" customHeight="1">
      <c r="A3383" s="161"/>
      <c r="B3383" s="166"/>
      <c r="C3383" s="167"/>
      <c r="D3383" s="156"/>
      <c r="E3383" s="156"/>
      <c r="F3383" s="174"/>
      <c r="G3383" s="181"/>
      <c r="H3383" s="182"/>
      <c r="I3383" s="182"/>
      <c r="J3383" s="182"/>
      <c r="K3383" s="32"/>
      <c r="L3383" s="178"/>
      <c r="M3383" s="178"/>
      <c r="N3383" s="81"/>
      <c r="O3383" s="185"/>
      <c r="P3383" s="103"/>
      <c r="Q3383" s="84" t="str">
        <f t="shared" si="1567"/>
        <v/>
      </c>
      <c r="R3383" s="159"/>
      <c r="S3383" s="28" t="str" cm="1">
        <f t="array" aca="1" ref="S3383" ca="1">IF(INDIRECT("A"&amp;114+$U3383)&lt;&gt;"",114+$U3383,"")</f>
        <v/>
      </c>
      <c r="T3383" s="28" t="str">
        <f t="shared" ca="1" si="1568"/>
        <v>$B</v>
      </c>
      <c r="U3383" s="29">
        <f t="shared" si="1541"/>
        <v>3264</v>
      </c>
      <c r="V3383" s="29">
        <v>272.416666666688</v>
      </c>
      <c r="W3383" s="29">
        <f t="shared" si="1546"/>
        <v>272</v>
      </c>
      <c r="X3383" s="41" t="str" cm="1">
        <f t="array" aca="1" ref="X3383" ca="1">IFERROR(INDEX('PC&amp;PD'!$A$1:$AP$15,ROW('PC&amp;PD'!$A$15),MATCH(INDIRECT(T3383),'PC&amp;PD'!$A$1:$AP$1,0)),"")</f>
        <v/>
      </c>
      <c r="Z3383" s="155"/>
      <c r="AA3383" s="13" t="str">
        <f t="shared" si="1564"/>
        <v/>
      </c>
      <c r="AB3383" s="155"/>
      <c r="AC3383" s="13" t="str">
        <f t="shared" ca="1" si="1569"/>
        <v>$AB</v>
      </c>
      <c r="AD3383" s="13" t="str" cm="1">
        <f t="array" aca="1" ref="AD3383" ca="1">IFERROR(IF((LEFT(INDIRECT("$F"&amp;$S3383),4))="GOTS",IF($G3383="Organic","GOTS_Organic_raw",(IF($G3383="Responsible","GOTS_Responsible",(IF($G3383="No Attribute (Conventional)","GOTS_conventional",(IF($G3383="Recycled Pre/Post-Consumer","GOTS_pre_post",(IF($G3383="In-Conversion","GOTS_in_conversion",(IF($G3383="Sustainably Sourced","Sustainably_sourced",""))))))))))),IF($G3383="Organic","Organic",(IF($G3383="Responsible","Responsible",(IF($G3383="No Attribute (Conventional)","No_Attribute_Conventional",(IF($G3383="Recycled Pre/Post-Consumer","Recycled_Pre_Post_Consumer",(IF($G3383="In-Conversion","In_Conversion",(IF($G3383="Recycled Pre-Consumer","Recycled_Pre_Consumer",(IF($G3383="Recycled Post-Consumer","Recycled_Post_Consumer",(IF($G3383="Sustainably Sourced","Sustainably_sourced","")))))))))))))))),"")</f>
        <v/>
      </c>
      <c r="AE3383" s="13" t="e" cm="1">
        <f t="array" aca="1" ref="AE3383" ca="1">IF(INDIRECT("$F"&amp;$S3383)="","",IF(LEFT(INDIRECT("$F"&amp;$S3383),3)="GRS","GRS_RCS_RM",IF((LEFT(INDIRECT("$F"&amp;$S3383),3))="RCS","GRS_RCS_RM",IF(INDIRECT("$F"&amp;$S3383)="OCS (No Label)","OCS_Conversion_RM",IF(LEFT(INDIRECT("$F"&amp;$S3383),3)="OCS","OCS_RM",IF(RIGHT(INDIRECT("$F"&amp;$S3383),10)="conversion","GOTS_RM_conversion",IF((LEFT(INDIRECT("$F"&amp;$S3383),4))="GOTS","GOTS_RM","Responsible_RM")))))))</f>
        <v>#REF!</v>
      </c>
      <c r="AF3383" s="13" t="str" cm="1">
        <f t="array" aca="1" ref="AF3383" ca="1">IF($S3383="","",INDIRECT("$Z"&amp;$S3383))</f>
        <v/>
      </c>
      <c r="AG3383" s="155"/>
      <c r="AH3383" s="13" t="str" cm="1">
        <f t="array" aca="1" ref="AH3383" ca="1">IFERROR(INDIRECT("$ag"&amp;S3383),"")</f>
        <v/>
      </c>
      <c r="AI3383" s="13" t="e" cm="1">
        <f t="array" aca="1" ref="AI3383" ca="1">INDIRECT("O"&amp;S3382)</f>
        <v>#REF!</v>
      </c>
      <c r="AJ3383" s="13" t="str">
        <f>IF($I3383="","",INDEX('Raw Material'!$A$1:$J$75,MATCH(I3383,'Raw Material'!$A$1:$A$75,0),(MATCH(G3383,'Raw Material'!$A$1:$J$1,0))))</f>
        <v/>
      </c>
      <c r="AK3383" s="13" t="str">
        <f t="shared" si="1565"/>
        <v>YANLIŞRM</v>
      </c>
      <c r="AL3383" s="153" t="str">
        <f t="shared" si="1566"/>
        <v/>
      </c>
    </row>
    <row r="3384" spans="1:38" ht="16.5" customHeight="1">
      <c r="A3384" s="162"/>
      <c r="B3384" s="168"/>
      <c r="C3384" s="169"/>
      <c r="D3384" s="156"/>
      <c r="E3384" s="156"/>
      <c r="F3384" s="175"/>
      <c r="G3384" s="181"/>
      <c r="H3384" s="182"/>
      <c r="I3384" s="182"/>
      <c r="J3384" s="182"/>
      <c r="K3384" s="32"/>
      <c r="L3384" s="179"/>
      <c r="M3384" s="179"/>
      <c r="N3384" s="81"/>
      <c r="O3384" s="185"/>
      <c r="P3384" s="103"/>
      <c r="Q3384" s="84" t="str">
        <f t="shared" si="1567"/>
        <v/>
      </c>
      <c r="R3384" s="159"/>
      <c r="S3384" s="28" t="str" cm="1">
        <f t="array" aca="1" ref="S3384" ca="1">IF(INDIRECT("A"&amp;114+$U3384)&lt;&gt;"",114+$U3384,"")</f>
        <v/>
      </c>
      <c r="T3384" s="28" t="str">
        <f t="shared" ca="1" si="1568"/>
        <v>$B</v>
      </c>
      <c r="U3384" s="29">
        <f t="shared" si="1541"/>
        <v>3264</v>
      </c>
      <c r="V3384" s="29">
        <v>272.50000000002098</v>
      </c>
      <c r="W3384" s="29">
        <f t="shared" si="1546"/>
        <v>272</v>
      </c>
      <c r="X3384" s="41" t="str" cm="1">
        <f t="array" aca="1" ref="X3384" ca="1">IFERROR(INDEX('PC&amp;PD'!$A$1:$AP$15,ROW('PC&amp;PD'!$A$15),MATCH(INDIRECT(T3384),'PC&amp;PD'!$A$1:$AP$1,0)),"")</f>
        <v/>
      </c>
      <c r="Z3384" s="155"/>
      <c r="AA3384" s="13" t="str">
        <f t="shared" si="1564"/>
        <v/>
      </c>
      <c r="AB3384" s="155"/>
      <c r="AC3384" s="13" t="str">
        <f t="shared" ca="1" si="1569"/>
        <v>$AB</v>
      </c>
      <c r="AD3384" s="13" t="str" cm="1">
        <f t="array" aca="1" ref="AD3384" ca="1">IFERROR(IF((LEFT(INDIRECT("$F"&amp;$S3384),4))="GOTS",IF($G3384="Organic","GOTS_Organic_raw",(IF($G3384="Responsible","GOTS_Responsible",(IF($G3384="No Attribute (Conventional)","GOTS_conventional",(IF($G3384="Recycled Pre/Post-Consumer","GOTS_pre_post",(IF($G3384="In-Conversion","GOTS_in_conversion",(IF($G3384="Sustainably Sourced","Sustainably_sourced",""))))))))))),IF($G3384="Organic","Organic",(IF($G3384="Responsible","Responsible",(IF($G3384="No Attribute (Conventional)","No_Attribute_Conventional",(IF($G3384="Recycled Pre/Post-Consumer","Recycled_Pre_Post_Consumer",(IF($G3384="In-Conversion","In_Conversion",(IF($G3384="Recycled Pre-Consumer","Recycled_Pre_Consumer",(IF($G3384="Recycled Post-Consumer","Recycled_Post_Consumer",(IF($G3384="Sustainably Sourced","Sustainably_sourced","")))))))))))))))),"")</f>
        <v/>
      </c>
      <c r="AE3384" s="13" t="e" cm="1">
        <f t="array" aca="1" ref="AE3384" ca="1">IF(INDIRECT("$F"&amp;$S3384)="","",IF(LEFT(INDIRECT("$F"&amp;$S3384),3)="GRS","GRS_RCS_RM",IF((LEFT(INDIRECT("$F"&amp;$S3384),3))="RCS","GRS_RCS_RM",IF(INDIRECT("$F"&amp;$S3384)="OCS (No Label)","OCS_Conversion_RM",IF(LEFT(INDIRECT("$F"&amp;$S3384),3)="OCS","OCS_RM",IF(RIGHT(INDIRECT("$F"&amp;$S3384),10)="conversion","GOTS_RM_conversion",IF((LEFT(INDIRECT("$F"&amp;$S3384),4))="GOTS","GOTS_RM","Responsible_RM")))))))</f>
        <v>#REF!</v>
      </c>
      <c r="AF3384" s="13" t="str" cm="1">
        <f t="array" aca="1" ref="AF3384" ca="1">IF($S3384="","",INDIRECT("$Z"&amp;$S3384))</f>
        <v/>
      </c>
      <c r="AG3384" s="155"/>
      <c r="AH3384" s="13" t="str" cm="1">
        <f t="array" aca="1" ref="AH3384" ca="1">IFERROR(INDIRECT("$ag"&amp;S3384),"")</f>
        <v/>
      </c>
      <c r="AI3384" s="13" t="e" cm="1">
        <f t="array" aca="1" ref="AI3384" ca="1">INDIRECT("O"&amp;S3383)</f>
        <v>#REF!</v>
      </c>
      <c r="AJ3384" s="13" t="str">
        <f>IF($I3384="","",INDEX('Raw Material'!$A$1:$J$75,MATCH(I3384,'Raw Material'!$A$1:$A$75,0),(MATCH(G3384,'Raw Material'!$A$1:$J$1,0))))</f>
        <v/>
      </c>
      <c r="AK3384" s="13" t="str">
        <f t="shared" si="1565"/>
        <v>YANLIŞRM</v>
      </c>
      <c r="AL3384" s="153" t="str">
        <f t="shared" si="1566"/>
        <v/>
      </c>
    </row>
    <row r="3385" spans="1:38" ht="16.5" customHeight="1">
      <c r="A3385" s="162"/>
      <c r="B3385" s="168"/>
      <c r="C3385" s="169"/>
      <c r="D3385" s="156"/>
      <c r="E3385" s="156"/>
      <c r="F3385" s="175"/>
      <c r="G3385" s="181"/>
      <c r="H3385" s="182"/>
      <c r="I3385" s="182"/>
      <c r="J3385" s="182"/>
      <c r="K3385" s="32"/>
      <c r="L3385" s="179"/>
      <c r="M3385" s="179"/>
      <c r="N3385" s="81"/>
      <c r="O3385" s="185"/>
      <c r="P3385" s="103"/>
      <c r="Q3385" s="84" t="str">
        <f t="shared" si="1567"/>
        <v/>
      </c>
      <c r="R3385" s="159"/>
      <c r="S3385" s="28" t="str" cm="1">
        <f t="array" aca="1" ref="S3385" ca="1">IF(INDIRECT("A"&amp;114+$U3385)&lt;&gt;"",114+$U3385,"")</f>
        <v/>
      </c>
      <c r="T3385" s="28" t="str">
        <f t="shared" ca="1" si="1568"/>
        <v>$B</v>
      </c>
      <c r="U3385" s="29">
        <f t="shared" si="1541"/>
        <v>3264</v>
      </c>
      <c r="V3385" s="29">
        <v>272.58333333335497</v>
      </c>
      <c r="W3385" s="29">
        <f t="shared" si="1546"/>
        <v>272</v>
      </c>
      <c r="X3385" s="41" t="str" cm="1">
        <f t="array" aca="1" ref="X3385" ca="1">IFERROR(INDEX('PC&amp;PD'!$A$1:$AP$15,ROW('PC&amp;PD'!$A$15),MATCH(INDIRECT(T3385),'PC&amp;PD'!$A$1:$AP$1,0)),"")</f>
        <v/>
      </c>
      <c r="Z3385" s="155"/>
      <c r="AA3385" s="13" t="str">
        <f t="shared" si="1564"/>
        <v/>
      </c>
      <c r="AB3385" s="155"/>
      <c r="AC3385" s="13" t="str">
        <f t="shared" ca="1" si="1569"/>
        <v>$AB</v>
      </c>
      <c r="AD3385" s="13" t="str" cm="1">
        <f t="array" aca="1" ref="AD3385" ca="1">IFERROR(IF((LEFT(INDIRECT("$F"&amp;$S3385),4))="GOTS",IF($G3385="Organic","GOTS_Organic_raw",(IF($G3385="Responsible","GOTS_Responsible",(IF($G3385="No Attribute (Conventional)","GOTS_conventional",(IF($G3385="Recycled Pre/Post-Consumer","GOTS_pre_post",(IF($G3385="In-Conversion","GOTS_in_conversion",(IF($G3385="Sustainably Sourced","Sustainably_sourced",""))))))))))),IF($G3385="Organic","Organic",(IF($G3385="Responsible","Responsible",(IF($G3385="No Attribute (Conventional)","No_Attribute_Conventional",(IF($G3385="Recycled Pre/Post-Consumer","Recycled_Pre_Post_Consumer",(IF($G3385="In-Conversion","In_Conversion",(IF($G3385="Recycled Pre-Consumer","Recycled_Pre_Consumer",(IF($G3385="Recycled Post-Consumer","Recycled_Post_Consumer",(IF($G3385="Sustainably Sourced","Sustainably_sourced","")))))))))))))))),"")</f>
        <v/>
      </c>
      <c r="AE3385" s="13" t="e" cm="1">
        <f t="array" aca="1" ref="AE3385" ca="1">IF(INDIRECT("$F"&amp;$S3385)="","",IF(LEFT(INDIRECT("$F"&amp;$S3385),3)="GRS","GRS_RCS_RM",IF((LEFT(INDIRECT("$F"&amp;$S3385),3))="RCS","GRS_RCS_RM",IF(INDIRECT("$F"&amp;$S3385)="OCS (No Label)","OCS_Conversion_RM",IF(LEFT(INDIRECT("$F"&amp;$S3385),3)="OCS","OCS_RM",IF(RIGHT(INDIRECT("$F"&amp;$S3385),10)="conversion","GOTS_RM_conversion",IF((LEFT(INDIRECT("$F"&amp;$S3385),4))="GOTS","GOTS_RM","Responsible_RM")))))))</f>
        <v>#REF!</v>
      </c>
      <c r="AF3385" s="13" t="str" cm="1">
        <f t="array" aca="1" ref="AF3385" ca="1">IF($S3385="","",INDIRECT("$Z"&amp;$S3385))</f>
        <v/>
      </c>
      <c r="AG3385" s="155"/>
      <c r="AH3385" s="13" t="str" cm="1">
        <f t="array" aca="1" ref="AH3385" ca="1">IFERROR(INDIRECT("$ag"&amp;S3385),"")</f>
        <v/>
      </c>
      <c r="AI3385" s="13" t="e" cm="1">
        <f t="array" aca="1" ref="AI3385" ca="1">INDIRECT("O"&amp;S3384)</f>
        <v>#REF!</v>
      </c>
      <c r="AJ3385" s="13" t="str">
        <f>IF($I3385="","",INDEX('Raw Material'!$A$1:$J$75,MATCH(I3385,'Raw Material'!$A$1:$A$75,0),(MATCH(G3385,'Raw Material'!$A$1:$J$1,0))))</f>
        <v/>
      </c>
      <c r="AK3385" s="13" t="str">
        <f t="shared" si="1565"/>
        <v>YANLIŞRM</v>
      </c>
      <c r="AL3385" s="153" t="str">
        <f t="shared" si="1566"/>
        <v/>
      </c>
    </row>
    <row r="3386" spans="1:38" ht="16.5" customHeight="1">
      <c r="A3386" s="162"/>
      <c r="B3386" s="168"/>
      <c r="C3386" s="169"/>
      <c r="D3386" s="156"/>
      <c r="E3386" s="156"/>
      <c r="F3386" s="175"/>
      <c r="G3386" s="181"/>
      <c r="H3386" s="182"/>
      <c r="I3386" s="182"/>
      <c r="J3386" s="182"/>
      <c r="K3386" s="32"/>
      <c r="L3386" s="179"/>
      <c r="M3386" s="179"/>
      <c r="N3386" s="81"/>
      <c r="O3386" s="185"/>
      <c r="P3386" s="103"/>
      <c r="Q3386" s="84" t="str">
        <f t="shared" si="1567"/>
        <v/>
      </c>
      <c r="R3386" s="159"/>
      <c r="S3386" s="28" t="str" cm="1">
        <f t="array" aca="1" ref="S3386" ca="1">IF(INDIRECT("A"&amp;114+$U3386)&lt;&gt;"",114+$U3386,"")</f>
        <v/>
      </c>
      <c r="T3386" s="28" t="str">
        <f t="shared" ca="1" si="1568"/>
        <v>$B</v>
      </c>
      <c r="U3386" s="29">
        <f t="shared" si="1541"/>
        <v>3264</v>
      </c>
      <c r="V3386" s="29">
        <v>272.666666666688</v>
      </c>
      <c r="W3386" s="29">
        <f t="shared" si="1546"/>
        <v>272</v>
      </c>
      <c r="X3386" s="41" t="str" cm="1">
        <f t="array" aca="1" ref="X3386" ca="1">IFERROR(INDEX('PC&amp;PD'!$A$1:$AP$15,ROW('PC&amp;PD'!$A$15),MATCH(INDIRECT(T3386),'PC&amp;PD'!$A$1:$AP$1,0)),"")</f>
        <v/>
      </c>
      <c r="Z3386" s="155"/>
      <c r="AA3386" s="13" t="str">
        <f t="shared" si="1564"/>
        <v/>
      </c>
      <c r="AB3386" s="155"/>
      <c r="AC3386" s="13" t="str">
        <f t="shared" ca="1" si="1569"/>
        <v>$AB</v>
      </c>
      <c r="AD3386" s="13" t="str" cm="1">
        <f t="array" aca="1" ref="AD3386" ca="1">IFERROR(IF((LEFT(INDIRECT("$F"&amp;$S3386),4))="GOTS",IF($G3386="Organic","GOTS_Organic_raw",(IF($G3386="Responsible","GOTS_Responsible",(IF($G3386="No Attribute (Conventional)","GOTS_conventional",(IF($G3386="Recycled Pre/Post-Consumer","GOTS_pre_post",(IF($G3386="In-Conversion","GOTS_in_conversion",(IF($G3386="Sustainably Sourced","Sustainably_sourced",""))))))))))),IF($G3386="Organic","Organic",(IF($G3386="Responsible","Responsible",(IF($G3386="No Attribute (Conventional)","No_Attribute_Conventional",(IF($G3386="Recycled Pre/Post-Consumer","Recycled_Pre_Post_Consumer",(IF($G3386="In-Conversion","In_Conversion",(IF($G3386="Recycled Pre-Consumer","Recycled_Pre_Consumer",(IF($G3386="Recycled Post-Consumer","Recycled_Post_Consumer",(IF($G3386="Sustainably Sourced","Sustainably_sourced","")))))))))))))))),"")</f>
        <v/>
      </c>
      <c r="AE3386" s="13" t="e" cm="1">
        <f t="array" aca="1" ref="AE3386" ca="1">IF(INDIRECT("$F"&amp;$S3386)="","",IF(LEFT(INDIRECT("$F"&amp;$S3386),3)="GRS","GRS_RCS_RM",IF((LEFT(INDIRECT("$F"&amp;$S3386),3))="RCS","GRS_RCS_RM",IF(INDIRECT("$F"&amp;$S3386)="OCS (No Label)","OCS_Conversion_RM",IF(LEFT(INDIRECT("$F"&amp;$S3386),3)="OCS","OCS_RM",IF(RIGHT(INDIRECT("$F"&amp;$S3386),10)="conversion","GOTS_RM_conversion",IF((LEFT(INDIRECT("$F"&amp;$S3386),4))="GOTS","GOTS_RM","Responsible_RM")))))))</f>
        <v>#REF!</v>
      </c>
      <c r="AF3386" s="13" t="str" cm="1">
        <f t="array" aca="1" ref="AF3386" ca="1">IF($S3386="","",INDIRECT("$Z"&amp;$S3386))</f>
        <v/>
      </c>
      <c r="AG3386" s="155"/>
      <c r="AH3386" s="13" t="str" cm="1">
        <f t="array" aca="1" ref="AH3386" ca="1">IFERROR(INDIRECT("$ag"&amp;S3386),"")</f>
        <v/>
      </c>
      <c r="AI3386" s="13" t="e" cm="1">
        <f t="array" aca="1" ref="AI3386" ca="1">INDIRECT("O"&amp;S3385)</f>
        <v>#REF!</v>
      </c>
      <c r="AJ3386" s="13" t="str">
        <f>IF($I3386="","",INDEX('Raw Material'!$A$1:$J$75,MATCH(I3386,'Raw Material'!$A$1:$A$75,0),(MATCH(G3386,'Raw Material'!$A$1:$J$1,0))))</f>
        <v/>
      </c>
      <c r="AK3386" s="13" t="str">
        <f t="shared" si="1565"/>
        <v>YANLIŞRM</v>
      </c>
      <c r="AL3386" s="153" t="str">
        <f t="shared" si="1566"/>
        <v/>
      </c>
    </row>
    <row r="3387" spans="1:38" ht="16.5" customHeight="1">
      <c r="A3387" s="162"/>
      <c r="B3387" s="168"/>
      <c r="C3387" s="169"/>
      <c r="D3387" s="156"/>
      <c r="E3387" s="156"/>
      <c r="F3387" s="175"/>
      <c r="G3387" s="181"/>
      <c r="H3387" s="182"/>
      <c r="I3387" s="182"/>
      <c r="J3387" s="182"/>
      <c r="K3387" s="32"/>
      <c r="L3387" s="179"/>
      <c r="M3387" s="179"/>
      <c r="N3387" s="81"/>
      <c r="O3387" s="185"/>
      <c r="P3387" s="103"/>
      <c r="Q3387" s="84" t="str">
        <f t="shared" si="1567"/>
        <v/>
      </c>
      <c r="R3387" s="159"/>
      <c r="S3387" s="28" t="str" cm="1">
        <f t="array" aca="1" ref="S3387" ca="1">IF(INDIRECT("A"&amp;114+$U3387)&lt;&gt;"",114+$U3387,"")</f>
        <v/>
      </c>
      <c r="T3387" s="28" t="str">
        <f t="shared" ca="1" si="1568"/>
        <v>$B</v>
      </c>
      <c r="U3387" s="29">
        <f t="shared" si="1541"/>
        <v>3264</v>
      </c>
      <c r="V3387" s="29">
        <v>272.75000000002098</v>
      </c>
      <c r="W3387" s="29">
        <f t="shared" si="1546"/>
        <v>272</v>
      </c>
      <c r="X3387" s="41" t="str" cm="1">
        <f t="array" aca="1" ref="X3387" ca="1">IFERROR(INDEX('PC&amp;PD'!$A$1:$AP$15,ROW('PC&amp;PD'!$A$15),MATCH(INDIRECT(T3387),'PC&amp;PD'!$A$1:$AP$1,0)),"")</f>
        <v/>
      </c>
      <c r="Z3387" s="155"/>
      <c r="AA3387" s="13" t="str">
        <f t="shared" si="1564"/>
        <v/>
      </c>
      <c r="AB3387" s="155"/>
      <c r="AC3387" s="13" t="str">
        <f t="shared" ca="1" si="1569"/>
        <v>$AB</v>
      </c>
      <c r="AD3387" s="13" t="str" cm="1">
        <f t="array" aca="1" ref="AD3387" ca="1">IFERROR(IF((LEFT(INDIRECT("$F"&amp;$S3387),4))="GOTS",IF($G3387="Organic","GOTS_Organic_raw",(IF($G3387="Responsible","GOTS_Responsible",(IF($G3387="No Attribute (Conventional)","GOTS_conventional",(IF($G3387="Recycled Pre/Post-Consumer","GOTS_pre_post",(IF($G3387="In-Conversion","GOTS_in_conversion",(IF($G3387="Sustainably Sourced","Sustainably_sourced",""))))))))))),IF($G3387="Organic","Organic",(IF($G3387="Responsible","Responsible",(IF($G3387="No Attribute (Conventional)","No_Attribute_Conventional",(IF($G3387="Recycled Pre/Post-Consumer","Recycled_Pre_Post_Consumer",(IF($G3387="In-Conversion","In_Conversion",(IF($G3387="Recycled Pre-Consumer","Recycled_Pre_Consumer",(IF($G3387="Recycled Post-Consumer","Recycled_Post_Consumer",(IF($G3387="Sustainably Sourced","Sustainably_sourced","")))))))))))))))),"")</f>
        <v/>
      </c>
      <c r="AE3387" s="13" t="e" cm="1">
        <f t="array" aca="1" ref="AE3387" ca="1">IF(INDIRECT("$F"&amp;$S3387)="","",IF(LEFT(INDIRECT("$F"&amp;$S3387),3)="GRS","GRS_RCS_RM",IF((LEFT(INDIRECT("$F"&amp;$S3387),3))="RCS","GRS_RCS_RM",IF(INDIRECT("$F"&amp;$S3387)="OCS (No Label)","OCS_Conversion_RM",IF(LEFT(INDIRECT("$F"&amp;$S3387),3)="OCS","OCS_RM",IF(RIGHT(INDIRECT("$F"&amp;$S3387),10)="conversion","GOTS_RM_conversion",IF((LEFT(INDIRECT("$F"&amp;$S3387),4))="GOTS","GOTS_RM","Responsible_RM")))))))</f>
        <v>#REF!</v>
      </c>
      <c r="AF3387" s="13" t="str" cm="1">
        <f t="array" aca="1" ref="AF3387" ca="1">IF($S3387="","",INDIRECT("$Z"&amp;$S3387))</f>
        <v/>
      </c>
      <c r="AG3387" s="155"/>
      <c r="AH3387" s="13" t="str" cm="1">
        <f t="array" aca="1" ref="AH3387" ca="1">IFERROR(INDIRECT("$ag"&amp;S3387),"")</f>
        <v/>
      </c>
      <c r="AI3387" s="13" t="e" cm="1">
        <f t="array" aca="1" ref="AI3387" ca="1">INDIRECT("O"&amp;S3386)</f>
        <v>#REF!</v>
      </c>
      <c r="AJ3387" s="13" t="str">
        <f>IF($I3387="","",INDEX('Raw Material'!$A$1:$J$75,MATCH(I3387,'Raw Material'!$A$1:$A$75,0),(MATCH(G3387,'Raw Material'!$A$1:$J$1,0))))</f>
        <v/>
      </c>
      <c r="AK3387" s="13" t="str">
        <f t="shared" si="1565"/>
        <v>YANLIŞRM</v>
      </c>
      <c r="AL3387" s="153" t="str">
        <f t="shared" si="1566"/>
        <v/>
      </c>
    </row>
    <row r="3388" spans="1:38" ht="16.5" customHeight="1">
      <c r="A3388" s="162"/>
      <c r="B3388" s="168"/>
      <c r="C3388" s="169"/>
      <c r="D3388" s="156"/>
      <c r="E3388" s="156"/>
      <c r="F3388" s="175"/>
      <c r="G3388" s="181"/>
      <c r="H3388" s="182"/>
      <c r="I3388" s="182"/>
      <c r="J3388" s="182"/>
      <c r="K3388" s="32"/>
      <c r="L3388" s="179"/>
      <c r="M3388" s="179"/>
      <c r="N3388" s="81"/>
      <c r="O3388" s="185"/>
      <c r="P3388" s="103"/>
      <c r="Q3388" s="84" t="str">
        <f t="shared" si="1567"/>
        <v/>
      </c>
      <c r="R3388" s="159"/>
      <c r="S3388" s="28" t="str" cm="1">
        <f t="array" aca="1" ref="S3388" ca="1">IF(INDIRECT("A"&amp;114+$U3388)&lt;&gt;"",114+$U3388,"")</f>
        <v/>
      </c>
      <c r="T3388" s="28" t="str">
        <f t="shared" ca="1" si="1568"/>
        <v>$B</v>
      </c>
      <c r="U3388" s="29">
        <f t="shared" si="1541"/>
        <v>3264</v>
      </c>
      <c r="V3388" s="29">
        <v>272.83333333335497</v>
      </c>
      <c r="W3388" s="29">
        <f t="shared" si="1546"/>
        <v>272</v>
      </c>
      <c r="X3388" s="41" t="str" cm="1">
        <f t="array" aca="1" ref="X3388" ca="1">IFERROR(INDEX('PC&amp;PD'!$A$1:$AP$15,ROW('PC&amp;PD'!$A$15),MATCH(INDIRECT(T3388),'PC&amp;PD'!$A$1:$AP$1,0)),"")</f>
        <v/>
      </c>
      <c r="Z3388" s="155"/>
      <c r="AA3388" s="13" t="str">
        <f t="shared" si="1564"/>
        <v/>
      </c>
      <c r="AB3388" s="155"/>
      <c r="AC3388" s="13" t="str">
        <f t="shared" ca="1" si="1569"/>
        <v>$AB</v>
      </c>
      <c r="AD3388" s="13" t="str" cm="1">
        <f t="array" aca="1" ref="AD3388" ca="1">IFERROR(IF((LEFT(INDIRECT("$F"&amp;$S3388),4))="GOTS",IF($G3388="Organic","GOTS_Organic_raw",(IF($G3388="Responsible","GOTS_Responsible",(IF($G3388="No Attribute (Conventional)","GOTS_conventional",(IF($G3388="Recycled Pre/Post-Consumer","GOTS_pre_post",(IF($G3388="In-Conversion","GOTS_in_conversion",(IF($G3388="Sustainably Sourced","Sustainably_sourced",""))))))))))),IF($G3388="Organic","Organic",(IF($G3388="Responsible","Responsible",(IF($G3388="No Attribute (Conventional)","No_Attribute_Conventional",(IF($G3388="Recycled Pre/Post-Consumer","Recycled_Pre_Post_Consumer",(IF($G3388="In-Conversion","In_Conversion",(IF($G3388="Recycled Pre-Consumer","Recycled_Pre_Consumer",(IF($G3388="Recycled Post-Consumer","Recycled_Post_Consumer",(IF($G3388="Sustainably Sourced","Sustainably_sourced","")))))))))))))))),"")</f>
        <v/>
      </c>
      <c r="AE3388" s="13" t="e" cm="1">
        <f t="array" aca="1" ref="AE3388" ca="1">IF(INDIRECT("$F"&amp;$S3388)="","",IF(LEFT(INDIRECT("$F"&amp;$S3388),3)="GRS","GRS_RCS_RM",IF((LEFT(INDIRECT("$F"&amp;$S3388),3))="RCS","GRS_RCS_RM",IF(INDIRECT("$F"&amp;$S3388)="OCS (No Label)","OCS_Conversion_RM",IF(LEFT(INDIRECT("$F"&amp;$S3388),3)="OCS","OCS_RM",IF(RIGHT(INDIRECT("$F"&amp;$S3388),10)="conversion","GOTS_RM_conversion",IF((LEFT(INDIRECT("$F"&amp;$S3388),4))="GOTS","GOTS_RM","Responsible_RM")))))))</f>
        <v>#REF!</v>
      </c>
      <c r="AF3388" s="13" t="str" cm="1">
        <f t="array" aca="1" ref="AF3388" ca="1">IF($S3388="","",INDIRECT("$Z"&amp;$S3388))</f>
        <v/>
      </c>
      <c r="AG3388" s="155"/>
      <c r="AH3388" s="13" t="str" cm="1">
        <f t="array" aca="1" ref="AH3388" ca="1">IFERROR(INDIRECT("$ag"&amp;S3388),"")</f>
        <v/>
      </c>
      <c r="AI3388" s="13" t="e" cm="1">
        <f t="array" aca="1" ref="AI3388" ca="1">INDIRECT("O"&amp;S3387)</f>
        <v>#REF!</v>
      </c>
      <c r="AJ3388" s="13" t="str">
        <f>IF($I3388="","",INDEX('Raw Material'!$A$1:$J$75,MATCH(I3388,'Raw Material'!$A$1:$A$75,0),(MATCH(G3388,'Raw Material'!$A$1:$J$1,0))))</f>
        <v/>
      </c>
      <c r="AK3388" s="13" t="str">
        <f t="shared" si="1565"/>
        <v>YANLIŞRM</v>
      </c>
      <c r="AL3388" s="153" t="str">
        <f t="shared" si="1566"/>
        <v/>
      </c>
    </row>
    <row r="3389" spans="1:38" ht="16.5" customHeight="1" thickBot="1">
      <c r="A3389" s="163"/>
      <c r="B3389" s="170"/>
      <c r="C3389" s="171"/>
      <c r="D3389" s="156"/>
      <c r="E3389" s="156"/>
      <c r="F3389" s="176"/>
      <c r="G3389" s="157"/>
      <c r="H3389" s="158"/>
      <c r="I3389" s="158"/>
      <c r="J3389" s="158"/>
      <c r="K3389" s="33"/>
      <c r="L3389" s="180"/>
      <c r="M3389" s="180"/>
      <c r="N3389" s="82"/>
      <c r="O3389" s="186"/>
      <c r="P3389" s="103"/>
      <c r="Q3389" s="84" t="str">
        <f t="shared" si="1567"/>
        <v/>
      </c>
      <c r="R3389" s="159"/>
      <c r="S3389" s="28" t="str" cm="1">
        <f t="array" aca="1" ref="S3389" ca="1">IF(INDIRECT("A"&amp;114+$U3389)&lt;&gt;"",114+$U3389,"")</f>
        <v/>
      </c>
      <c r="T3389" s="28" t="str">
        <f t="shared" ca="1" si="1568"/>
        <v>$B</v>
      </c>
      <c r="U3389" s="29">
        <f t="shared" si="1541"/>
        <v>3264</v>
      </c>
      <c r="V3389" s="29">
        <v>272.916666666688</v>
      </c>
      <c r="W3389" s="29">
        <f t="shared" si="1546"/>
        <v>272</v>
      </c>
      <c r="X3389" s="41" t="str" cm="1">
        <f t="array" aca="1" ref="X3389" ca="1">IFERROR(INDEX('PC&amp;PD'!$A$1:$AP$15,ROW('PC&amp;PD'!$A$15),MATCH(INDIRECT(T3389),'PC&amp;PD'!$A$1:$AP$1,0)),"")</f>
        <v/>
      </c>
      <c r="Z3389" s="155"/>
      <c r="AA3389" s="13" t="str">
        <f t="shared" si="1564"/>
        <v/>
      </c>
      <c r="AB3389" s="155"/>
      <c r="AC3389" s="13" t="str">
        <f t="shared" ca="1" si="1569"/>
        <v>$AB</v>
      </c>
      <c r="AD3389" s="13" t="str" cm="1">
        <f t="array" aca="1" ref="AD3389" ca="1">IFERROR(IF((LEFT(INDIRECT("$F"&amp;$S3389),4))="GOTS",IF($G3389="Organic","GOTS_Organic_raw",(IF($G3389="Responsible","GOTS_Responsible",(IF($G3389="No Attribute (Conventional)","GOTS_conventional",(IF($G3389="Recycled Pre/Post-Consumer","GOTS_pre_post",(IF($G3389="In-Conversion","GOTS_in_conversion",(IF($G3389="Sustainably Sourced","Sustainably_sourced",""))))))))))),IF($G3389="Organic","Organic",(IF($G3389="Responsible","Responsible",(IF($G3389="No Attribute (Conventional)","No_Attribute_Conventional",(IF($G3389="Recycled Pre/Post-Consumer","Recycled_Pre_Post_Consumer",(IF($G3389="In-Conversion","In_Conversion",(IF($G3389="Recycled Pre-Consumer","Recycled_Pre_Consumer",(IF($G3389="Recycled Post-Consumer","Recycled_Post_Consumer",(IF($G3389="Sustainably Sourced","Sustainably_sourced","")))))))))))))))),"")</f>
        <v/>
      </c>
      <c r="AE3389" s="13" t="e" cm="1">
        <f t="array" aca="1" ref="AE3389" ca="1">IF(INDIRECT("$F"&amp;$S3389)="","",IF(LEFT(INDIRECT("$F"&amp;$S3389),3)="GRS","GRS_RCS_RM",IF((LEFT(INDIRECT("$F"&amp;$S3389),3))="RCS","GRS_RCS_RM",IF(INDIRECT("$F"&amp;$S3389)="OCS (No Label)","OCS_Conversion_RM",IF(LEFT(INDIRECT("$F"&amp;$S3389),3)="OCS","OCS_RM",IF(RIGHT(INDIRECT("$F"&amp;$S3389),10)="conversion","GOTS_RM_conversion",IF((LEFT(INDIRECT("$F"&amp;$S3389),4))="GOTS","GOTS_RM","Responsible_RM")))))))</f>
        <v>#REF!</v>
      </c>
      <c r="AF3389" s="13" t="str" cm="1">
        <f t="array" aca="1" ref="AF3389" ca="1">IF($S3389="","",INDIRECT("$Z"&amp;$S3389))</f>
        <v/>
      </c>
      <c r="AG3389" s="155"/>
      <c r="AH3389" s="13" t="str" cm="1">
        <f t="array" aca="1" ref="AH3389" ca="1">IFERROR(INDIRECT("$ag"&amp;S3389),"")</f>
        <v/>
      </c>
      <c r="AI3389" s="13" t="e" cm="1">
        <f t="array" aca="1" ref="AI3389" ca="1">INDIRECT("O"&amp;S3388)</f>
        <v>#REF!</v>
      </c>
      <c r="AJ3389" s="13" t="str">
        <f>IF($I3389="","",INDEX('Raw Material'!$A$1:$J$75,MATCH(I3389,'Raw Material'!$A$1:$A$75,0),(MATCH(G3389,'Raw Material'!$A$1:$J$1,0))))</f>
        <v/>
      </c>
      <c r="AK3389" s="13" t="str">
        <f t="shared" si="1565"/>
        <v>YANLIŞRM</v>
      </c>
      <c r="AL3389" s="153" t="str">
        <f t="shared" si="1566"/>
        <v/>
      </c>
    </row>
    <row r="3390" spans="1:38" ht="16.5" customHeight="1">
      <c r="A3390" s="160" t="str">
        <f>IF(B3390="","",COUNTA($B$114:$B3390))</f>
        <v/>
      </c>
      <c r="B3390" s="164"/>
      <c r="C3390" s="165"/>
      <c r="D3390" s="183"/>
      <c r="E3390" s="183"/>
      <c r="F3390" s="172"/>
      <c r="G3390" s="212"/>
      <c r="H3390" s="206"/>
      <c r="I3390" s="206"/>
      <c r="J3390" s="206"/>
      <c r="K3390" s="31"/>
      <c r="L3390" s="177" t="str">
        <f t="shared" ref="L3390" si="1570">IF(R3390="","",LEFT(R3390,LEN(R3390)-2))</f>
        <v/>
      </c>
      <c r="M3390" s="177"/>
      <c r="N3390" s="80"/>
      <c r="O3390" s="184"/>
      <c r="P3390" s="103"/>
      <c r="Q3390" s="84" t="str">
        <f t="shared" si="1567"/>
        <v/>
      </c>
      <c r="R3390" s="159" t="str">
        <f t="shared" ref="R3390" si="1571">CONCATENATE($Q3390,Q3391,Q3392,Q3393,Q3394,Q3395,$Q3396,$Q3397,$Q3398,$Q3399,Q3400,Q3401)</f>
        <v/>
      </c>
      <c r="S3390" s="28" t="str" cm="1">
        <f t="array" aca="1" ref="S3390" ca="1">IF(INDIRECT("A"&amp;114+$U3390)&lt;&gt;"",114+$U3390,"")</f>
        <v/>
      </c>
      <c r="T3390" s="28" t="str">
        <f t="shared" ca="1" si="1568"/>
        <v>$B</v>
      </c>
      <c r="U3390" s="29">
        <f t="shared" si="1541"/>
        <v>3276</v>
      </c>
      <c r="V3390" s="29">
        <v>273.00000000002098</v>
      </c>
      <c r="W3390" s="29">
        <f t="shared" si="1546"/>
        <v>273</v>
      </c>
      <c r="X3390" s="41" t="str" cm="1">
        <f t="array" aca="1" ref="X3390" ca="1">IFERROR(INDEX('PC&amp;PD'!$A$1:$AP$15,ROW('PC&amp;PD'!$A$15),MATCH(INDIRECT(T3390),'PC&amp;PD'!$A$1:$AP$1,0)),"")</f>
        <v/>
      </c>
      <c r="Z3390" s="155" t="str">
        <f t="shared" ref="Z3390" si="1572">IFERROR(IF($F3390="OCS 100","OCS (OCS 100)",IF($F3390="OCS Blended","OCS (OCS Blended)",IF($F3390="OCS (No Label)","OCS (No Label)",IF($F3390="RCS 100","RCS (RCS 100)",IF($F3390="RCS Blended","RCS (RCS Blended)",IF($F3390="GRS","GRS (GRS)",IF($F3390="GRS (No Label)", "GRS (No Label)",IF($F3390="RDS","RDS (RDS)",IF($F3390="RWS","RWS (RWS)",IF($F3390="RAS","RAS (RAS)",IF($F3390="RMS","RMS (RMS)",IF($F3390="GOTS Organic","GOTS (Organic)",IF($F3390="GOTS Made with organic","GOTS (Made with Organic)",IF($F3390="GOTS Organic - in conversion","GOTS (Organic - In Conversion)",IF($F3390="GOTS Made with organic - in conversion","GOTS (Made with Organic - In Conversion)",""))))))))))))))),"")</f>
        <v/>
      </c>
      <c r="AA3390" s="13" t="str">
        <f t="shared" si="1564"/>
        <v/>
      </c>
      <c r="AB3390" s="155" t="str">
        <f t="shared" ref="AB3390" si="1573">IFERROR(IF($F3390="OCS 100", "OCS_100",IF($F3390="OCS Blended", "OCS_Blended",IF($F3390="OCS (No Label)", "OCS_No_Label",IF($F3390="RCS 100", "RCS_100",IF($F3390="RCS Blended","RCS_Blended",IF($F3390="GRS","GRS",IF($F3390="GRS (No Label)", "GRS_No_Label",IF($F3390="RDS","RDS",IF($F3390="RWS","RWS",IF($F3390="RMS","RMS",IF($F3390="GOTS Organic","GOTS_Organic",IF($F3390="GOTS Made with organic","GOTS_Made_with_organic",IF($F3390="GOTS Organic - in conversion","GOTS_Organic_in_Conversion",IF($F3390="GOTS Made with organic - in conversion","GOTS_Made_with_Organic_in_Conversion",IF($F3390="RAS","RAS",""))))))))))))))),"")</f>
        <v/>
      </c>
      <c r="AC3390" s="13" t="str">
        <f t="shared" ca="1" si="1569"/>
        <v>$AB</v>
      </c>
      <c r="AD3390" s="13" t="str" cm="1">
        <f t="array" aca="1" ref="AD3390" ca="1">IFERROR(IF((LEFT(INDIRECT("$F"&amp;$S3390),4))="GOTS",IF($G3390="Organic","GOTS_Organic_raw",(IF($G3390="Responsible","GOTS_Responsible",(IF($G3390="No Attribute (Conventional)","GOTS_conventional",(IF($G3390="Recycled Pre/Post-Consumer","GOTS_pre_post",(IF($G3390="In-Conversion","GOTS_in_conversion",(IF($G3390="Sustainably Sourced","Sustainably_sourced",""))))))))))),IF($G3390="Organic","Organic",(IF($G3390="Responsible","Responsible",(IF($G3390="No Attribute (Conventional)","No_Attribute_Conventional",(IF($G3390="Recycled Pre/Post-Consumer","Recycled_Pre_Post_Consumer",(IF($G3390="In-Conversion","In_Conversion",(IF($G3390="Recycled Pre-Consumer","Recycled_Pre_Consumer",(IF($G3390="Recycled Post-Consumer","Recycled_Post_Consumer",(IF($G3390="Sustainably Sourced","Sustainably_sourced","")))))))))))))))),"")</f>
        <v/>
      </c>
      <c r="AE3390" s="13" t="e" cm="1">
        <f t="array" aca="1" ref="AE3390" ca="1">IF(INDIRECT("$F"&amp;$S3390)="","",IF(LEFT(INDIRECT("$F"&amp;$S3390),3)="GRS","GRS_RCS_RM",IF((LEFT(INDIRECT("$F"&amp;$S3390),3))="RCS","GRS_RCS_RM",IF(INDIRECT("$F"&amp;$S3390)="OCS (No Label)","OCS_Conversion_RM",IF(LEFT(INDIRECT("$F"&amp;$S3390),3)="OCS","OCS_RM",IF(RIGHT(INDIRECT("$F"&amp;$S3390),10)="conversion","GOTS_RM_conversion",IF((LEFT(INDIRECT("$F"&amp;$S3390),4))="GOTS","GOTS_RM","Responsible_RM")))))))</f>
        <v>#REF!</v>
      </c>
      <c r="AF3390" s="13" t="str" cm="1">
        <f t="array" aca="1" ref="AF3390" ca="1">IF($S3390="","",INDIRECT("$Z"&amp;$S3390))</f>
        <v/>
      </c>
      <c r="AG3390" s="155" t="str">
        <f t="shared" si="1555"/>
        <v/>
      </c>
      <c r="AH3390" s="13" t="str" cm="1">
        <f t="array" aca="1" ref="AH3390" ca="1">IFERROR(INDIRECT("$ag"&amp;S3390),"")</f>
        <v/>
      </c>
      <c r="AI3390" s="13" t="e" cm="1">
        <f t="array" aca="1" ref="AI3390" ca="1">INDIRECT("O"&amp;S3389)</f>
        <v>#REF!</v>
      </c>
      <c r="AJ3390" s="13" t="str">
        <f>IF($I3390="","",INDEX('Raw Material'!$A$1:$J$75,MATCH(I3390,'Raw Material'!$A$1:$A$75,0),(MATCH(G3390,'Raw Material'!$A$1:$J$1,0))))</f>
        <v/>
      </c>
      <c r="AK3390" s="13" t="str">
        <f t="shared" si="1565"/>
        <v>YANLIŞRM</v>
      </c>
      <c r="AL3390" s="153" t="str">
        <f t="shared" si="1566"/>
        <v/>
      </c>
    </row>
    <row r="3391" spans="1:38" ht="16.5" customHeight="1">
      <c r="A3391" s="161"/>
      <c r="B3391" s="166"/>
      <c r="C3391" s="167"/>
      <c r="D3391" s="156"/>
      <c r="E3391" s="156"/>
      <c r="F3391" s="173"/>
      <c r="G3391" s="181"/>
      <c r="H3391" s="182"/>
      <c r="I3391" s="182"/>
      <c r="J3391" s="182"/>
      <c r="K3391" s="32"/>
      <c r="L3391" s="178"/>
      <c r="M3391" s="178"/>
      <c r="N3391" s="81"/>
      <c r="O3391" s="185"/>
      <c r="P3391" s="103"/>
      <c r="Q3391" s="84" t="str">
        <f t="shared" si="1567"/>
        <v/>
      </c>
      <c r="R3391" s="159"/>
      <c r="S3391" s="28" t="str" cm="1">
        <f t="array" aca="1" ref="S3391" ca="1">IF(INDIRECT("A"&amp;114+$U3391)&lt;&gt;"",114+$U3391,"")</f>
        <v/>
      </c>
      <c r="T3391" s="28" t="str">
        <f t="shared" ca="1" si="1568"/>
        <v>$B</v>
      </c>
      <c r="U3391" s="29">
        <f t="shared" ref="U3391:U3454" si="1574">(12*W3391)</f>
        <v>3276</v>
      </c>
      <c r="V3391" s="29">
        <v>273.08333333335497</v>
      </c>
      <c r="W3391" s="29">
        <f t="shared" si="1546"/>
        <v>273</v>
      </c>
      <c r="X3391" s="41" t="str" cm="1">
        <f t="array" aca="1" ref="X3391" ca="1">IFERROR(INDEX('PC&amp;PD'!$A$1:$AP$15,ROW('PC&amp;PD'!$A$15),MATCH(INDIRECT(T3391),'PC&amp;PD'!$A$1:$AP$1,0)),"")</f>
        <v/>
      </c>
      <c r="Z3391" s="155"/>
      <c r="AA3391" s="13" t="str">
        <f t="shared" si="1564"/>
        <v/>
      </c>
      <c r="AB3391" s="155"/>
      <c r="AC3391" s="13" t="str">
        <f t="shared" ca="1" si="1569"/>
        <v>$AB</v>
      </c>
      <c r="AD3391" s="13" t="str" cm="1">
        <f t="array" aca="1" ref="AD3391" ca="1">IFERROR(IF((LEFT(INDIRECT("$F"&amp;$S3391),4))="GOTS",IF($G3391="Organic","GOTS_Organic_raw",(IF($G3391="Responsible","GOTS_Responsible",(IF($G3391="No Attribute (Conventional)","GOTS_conventional",(IF($G3391="Recycled Pre/Post-Consumer","GOTS_pre_post",(IF($G3391="In-Conversion","GOTS_in_conversion",(IF($G3391="Sustainably Sourced","Sustainably_sourced",""))))))))))),IF($G3391="Organic","Organic",(IF($G3391="Responsible","Responsible",(IF($G3391="No Attribute (Conventional)","No_Attribute_Conventional",(IF($G3391="Recycled Pre/Post-Consumer","Recycled_Pre_Post_Consumer",(IF($G3391="In-Conversion","In_Conversion",(IF($G3391="Recycled Pre-Consumer","Recycled_Pre_Consumer",(IF($G3391="Recycled Post-Consumer","Recycled_Post_Consumer",(IF($G3391="Sustainably Sourced","Sustainably_sourced","")))))))))))))))),"")</f>
        <v/>
      </c>
      <c r="AE3391" s="13" t="e" cm="1">
        <f t="array" aca="1" ref="AE3391" ca="1">IF(INDIRECT("$F"&amp;$S3391)="","",IF(LEFT(INDIRECT("$F"&amp;$S3391),3)="GRS","GRS_RCS_RM",IF((LEFT(INDIRECT("$F"&amp;$S3391),3))="RCS","GRS_RCS_RM",IF(INDIRECT("$F"&amp;$S3391)="OCS (No Label)","OCS_Conversion_RM",IF(LEFT(INDIRECT("$F"&amp;$S3391),3)="OCS","OCS_RM",IF(RIGHT(INDIRECT("$F"&amp;$S3391),10)="conversion","GOTS_RM_conversion",IF((LEFT(INDIRECT("$F"&amp;$S3391),4))="GOTS","GOTS_RM","Responsible_RM")))))))</f>
        <v>#REF!</v>
      </c>
      <c r="AF3391" s="13" t="str" cm="1">
        <f t="array" aca="1" ref="AF3391" ca="1">IF($S3391="","",INDIRECT("$Z"&amp;$S3391))</f>
        <v/>
      </c>
      <c r="AG3391" s="155"/>
      <c r="AH3391" s="13" t="str" cm="1">
        <f t="array" aca="1" ref="AH3391" ca="1">IFERROR(INDIRECT("$ag"&amp;S3391),"")</f>
        <v/>
      </c>
      <c r="AI3391" s="13" t="e" cm="1">
        <f t="array" aca="1" ref="AI3391" ca="1">INDIRECT("O"&amp;S3390)</f>
        <v>#REF!</v>
      </c>
      <c r="AJ3391" s="13" t="str">
        <f>IF($I3391="","",INDEX('Raw Material'!$A$1:$J$75,MATCH(I3391,'Raw Material'!$A$1:$A$75,0),(MATCH(G3391,'Raw Material'!$A$1:$J$1,0))))</f>
        <v/>
      </c>
      <c r="AK3391" s="13" t="str">
        <f t="shared" si="1565"/>
        <v>YANLIŞRM</v>
      </c>
      <c r="AL3391" s="153" t="str">
        <f t="shared" si="1566"/>
        <v/>
      </c>
    </row>
    <row r="3392" spans="1:38" ht="16.5" customHeight="1">
      <c r="A3392" s="161"/>
      <c r="B3392" s="166"/>
      <c r="C3392" s="167"/>
      <c r="D3392" s="156"/>
      <c r="E3392" s="156"/>
      <c r="F3392" s="173"/>
      <c r="G3392" s="181"/>
      <c r="H3392" s="182"/>
      <c r="I3392" s="182"/>
      <c r="J3392" s="182"/>
      <c r="K3392" s="32"/>
      <c r="L3392" s="178"/>
      <c r="M3392" s="178"/>
      <c r="N3392" s="81"/>
      <c r="O3392" s="185"/>
      <c r="P3392" s="103"/>
      <c r="Q3392" s="84" t="str">
        <f t="shared" si="1567"/>
        <v/>
      </c>
      <c r="R3392" s="159"/>
      <c r="S3392" s="28" t="str" cm="1">
        <f t="array" aca="1" ref="S3392" ca="1">IF(INDIRECT("A"&amp;114+$U3392)&lt;&gt;"",114+$U3392,"")</f>
        <v/>
      </c>
      <c r="T3392" s="28" t="str">
        <f t="shared" ca="1" si="1568"/>
        <v>$B</v>
      </c>
      <c r="U3392" s="29">
        <f t="shared" si="1574"/>
        <v>3276</v>
      </c>
      <c r="V3392" s="29">
        <v>273.166666666688</v>
      </c>
      <c r="W3392" s="29">
        <f t="shared" si="1546"/>
        <v>273</v>
      </c>
      <c r="X3392" s="41" t="str" cm="1">
        <f t="array" aca="1" ref="X3392" ca="1">IFERROR(INDEX('PC&amp;PD'!$A$1:$AP$15,ROW('PC&amp;PD'!$A$15),MATCH(INDIRECT(T3392),'PC&amp;PD'!$A$1:$AP$1,0)),"")</f>
        <v/>
      </c>
      <c r="Z3392" s="155"/>
      <c r="AA3392" s="13" t="str">
        <f t="shared" si="1564"/>
        <v/>
      </c>
      <c r="AB3392" s="155"/>
      <c r="AC3392" s="13" t="str">
        <f t="shared" ca="1" si="1569"/>
        <v>$AB</v>
      </c>
      <c r="AD3392" s="13" t="str" cm="1">
        <f t="array" aca="1" ref="AD3392" ca="1">IFERROR(IF((LEFT(INDIRECT("$F"&amp;$S3392),4))="GOTS",IF($G3392="Organic","GOTS_Organic_raw",(IF($G3392="Responsible","GOTS_Responsible",(IF($G3392="No Attribute (Conventional)","GOTS_conventional",(IF($G3392="Recycled Pre/Post-Consumer","GOTS_pre_post",(IF($G3392="In-Conversion","GOTS_in_conversion",(IF($G3392="Sustainably Sourced","Sustainably_sourced",""))))))))))),IF($G3392="Organic","Organic",(IF($G3392="Responsible","Responsible",(IF($G3392="No Attribute (Conventional)","No_Attribute_Conventional",(IF($G3392="Recycled Pre/Post-Consumer","Recycled_Pre_Post_Consumer",(IF($G3392="In-Conversion","In_Conversion",(IF($G3392="Recycled Pre-Consumer","Recycled_Pre_Consumer",(IF($G3392="Recycled Post-Consumer","Recycled_Post_Consumer",(IF($G3392="Sustainably Sourced","Sustainably_sourced","")))))))))))))))),"")</f>
        <v/>
      </c>
      <c r="AE3392" s="13" t="e" cm="1">
        <f t="array" aca="1" ref="AE3392" ca="1">IF(INDIRECT("$F"&amp;$S3392)="","",IF(LEFT(INDIRECT("$F"&amp;$S3392),3)="GRS","GRS_RCS_RM",IF((LEFT(INDIRECT("$F"&amp;$S3392),3))="RCS","GRS_RCS_RM",IF(INDIRECT("$F"&amp;$S3392)="OCS (No Label)","OCS_Conversion_RM",IF(LEFT(INDIRECT("$F"&amp;$S3392),3)="OCS","OCS_RM",IF(RIGHT(INDIRECT("$F"&amp;$S3392),10)="conversion","GOTS_RM_conversion",IF((LEFT(INDIRECT("$F"&amp;$S3392),4))="GOTS","GOTS_RM","Responsible_RM")))))))</f>
        <v>#REF!</v>
      </c>
      <c r="AF3392" s="13" t="str" cm="1">
        <f t="array" aca="1" ref="AF3392" ca="1">IF($S3392="","",INDIRECT("$Z"&amp;$S3392))</f>
        <v/>
      </c>
      <c r="AG3392" s="155"/>
      <c r="AH3392" s="13" t="str" cm="1">
        <f t="array" aca="1" ref="AH3392" ca="1">IFERROR(INDIRECT("$ag"&amp;S3392),"")</f>
        <v/>
      </c>
      <c r="AI3392" s="13" t="e" cm="1">
        <f t="array" aca="1" ref="AI3392" ca="1">INDIRECT("O"&amp;S3391)</f>
        <v>#REF!</v>
      </c>
      <c r="AJ3392" s="13" t="str">
        <f>IF($I3392="","",INDEX('Raw Material'!$A$1:$J$75,MATCH(I3392,'Raw Material'!$A$1:$A$75,0),(MATCH(G3392,'Raw Material'!$A$1:$J$1,0))))</f>
        <v/>
      </c>
      <c r="AK3392" s="13" t="str">
        <f t="shared" si="1565"/>
        <v>YANLIŞRM</v>
      </c>
      <c r="AL3392" s="153" t="str">
        <f t="shared" si="1566"/>
        <v/>
      </c>
    </row>
    <row r="3393" spans="1:38" ht="16.5" customHeight="1">
      <c r="A3393" s="161"/>
      <c r="B3393" s="166"/>
      <c r="C3393" s="167"/>
      <c r="D3393" s="156"/>
      <c r="E3393" s="156"/>
      <c r="F3393" s="174"/>
      <c r="G3393" s="181"/>
      <c r="H3393" s="182"/>
      <c r="I3393" s="182"/>
      <c r="J3393" s="182"/>
      <c r="K3393" s="32"/>
      <c r="L3393" s="178"/>
      <c r="M3393" s="178"/>
      <c r="N3393" s="81"/>
      <c r="O3393" s="185"/>
      <c r="P3393" s="103"/>
      <c r="Q3393" s="84" t="str">
        <f t="shared" si="1567"/>
        <v/>
      </c>
      <c r="R3393" s="159"/>
      <c r="S3393" s="28" t="str" cm="1">
        <f t="array" aca="1" ref="S3393" ca="1">IF(INDIRECT("A"&amp;114+$U3393)&lt;&gt;"",114+$U3393,"")</f>
        <v/>
      </c>
      <c r="T3393" s="28" t="str">
        <f t="shared" ca="1" si="1568"/>
        <v>$B</v>
      </c>
      <c r="U3393" s="29">
        <f t="shared" si="1574"/>
        <v>3276</v>
      </c>
      <c r="V3393" s="29">
        <v>273.250000000022</v>
      </c>
      <c r="W3393" s="29">
        <f t="shared" si="1546"/>
        <v>273</v>
      </c>
      <c r="X3393" s="41" t="str" cm="1">
        <f t="array" aca="1" ref="X3393" ca="1">IFERROR(INDEX('PC&amp;PD'!$A$1:$AP$15,ROW('PC&amp;PD'!$A$15),MATCH(INDIRECT(T3393),'PC&amp;PD'!$A$1:$AP$1,0)),"")</f>
        <v/>
      </c>
      <c r="Z3393" s="155"/>
      <c r="AA3393" s="13" t="str">
        <f t="shared" si="1564"/>
        <v/>
      </c>
      <c r="AB3393" s="155"/>
      <c r="AC3393" s="13" t="str">
        <f t="shared" ca="1" si="1569"/>
        <v>$AB</v>
      </c>
      <c r="AD3393" s="13" t="str" cm="1">
        <f t="array" aca="1" ref="AD3393" ca="1">IFERROR(IF((LEFT(INDIRECT("$F"&amp;$S3393),4))="GOTS",IF($G3393="Organic","GOTS_Organic_raw",(IF($G3393="Responsible","GOTS_Responsible",(IF($G3393="No Attribute (Conventional)","GOTS_conventional",(IF($G3393="Recycled Pre/Post-Consumer","GOTS_pre_post",(IF($G3393="In-Conversion","GOTS_in_conversion",(IF($G3393="Sustainably Sourced","Sustainably_sourced",""))))))))))),IF($G3393="Organic","Organic",(IF($G3393="Responsible","Responsible",(IF($G3393="No Attribute (Conventional)","No_Attribute_Conventional",(IF($G3393="Recycled Pre/Post-Consumer","Recycled_Pre_Post_Consumer",(IF($G3393="In-Conversion","In_Conversion",(IF($G3393="Recycled Pre-Consumer","Recycled_Pre_Consumer",(IF($G3393="Recycled Post-Consumer","Recycled_Post_Consumer",(IF($G3393="Sustainably Sourced","Sustainably_sourced","")))))))))))))))),"")</f>
        <v/>
      </c>
      <c r="AE3393" s="13" t="e" cm="1">
        <f t="array" aca="1" ref="AE3393" ca="1">IF(INDIRECT("$F"&amp;$S3393)="","",IF(LEFT(INDIRECT("$F"&amp;$S3393),3)="GRS","GRS_RCS_RM",IF((LEFT(INDIRECT("$F"&amp;$S3393),3))="RCS","GRS_RCS_RM",IF(INDIRECT("$F"&amp;$S3393)="OCS (No Label)","OCS_Conversion_RM",IF(LEFT(INDIRECT("$F"&amp;$S3393),3)="OCS","OCS_RM",IF(RIGHT(INDIRECT("$F"&amp;$S3393),10)="conversion","GOTS_RM_conversion",IF((LEFT(INDIRECT("$F"&amp;$S3393),4))="GOTS","GOTS_RM","Responsible_RM")))))))</f>
        <v>#REF!</v>
      </c>
      <c r="AF3393" s="13" t="str" cm="1">
        <f t="array" aca="1" ref="AF3393" ca="1">IF($S3393="","",INDIRECT("$Z"&amp;$S3393))</f>
        <v/>
      </c>
      <c r="AG3393" s="155"/>
      <c r="AH3393" s="13" t="str" cm="1">
        <f t="array" aca="1" ref="AH3393" ca="1">IFERROR(INDIRECT("$ag"&amp;S3393),"")</f>
        <v/>
      </c>
      <c r="AI3393" s="13" t="e" cm="1">
        <f t="array" aca="1" ref="AI3393" ca="1">INDIRECT("O"&amp;S3392)</f>
        <v>#REF!</v>
      </c>
      <c r="AJ3393" s="13" t="str">
        <f>IF($I3393="","",INDEX('Raw Material'!$A$1:$J$75,MATCH(I3393,'Raw Material'!$A$1:$A$75,0),(MATCH(G3393,'Raw Material'!$A$1:$J$1,0))))</f>
        <v/>
      </c>
      <c r="AK3393" s="13" t="str">
        <f t="shared" si="1565"/>
        <v>YANLIŞRM</v>
      </c>
      <c r="AL3393" s="153" t="str">
        <f t="shared" si="1566"/>
        <v/>
      </c>
    </row>
    <row r="3394" spans="1:38" ht="16.5" customHeight="1">
      <c r="A3394" s="161"/>
      <c r="B3394" s="166"/>
      <c r="C3394" s="167"/>
      <c r="D3394" s="156"/>
      <c r="E3394" s="156"/>
      <c r="F3394" s="174"/>
      <c r="G3394" s="181"/>
      <c r="H3394" s="182"/>
      <c r="I3394" s="182"/>
      <c r="J3394" s="182"/>
      <c r="K3394" s="32"/>
      <c r="L3394" s="178"/>
      <c r="M3394" s="178"/>
      <c r="N3394" s="81"/>
      <c r="O3394" s="185"/>
      <c r="P3394" s="103"/>
      <c r="Q3394" s="84" t="str">
        <f t="shared" si="1567"/>
        <v/>
      </c>
      <c r="R3394" s="159"/>
      <c r="S3394" s="28" t="str" cm="1">
        <f t="array" aca="1" ref="S3394" ca="1">IF(INDIRECT("A"&amp;114+$U3394)&lt;&gt;"",114+$U3394,"")</f>
        <v/>
      </c>
      <c r="T3394" s="28" t="str">
        <f t="shared" ca="1" si="1568"/>
        <v>$B</v>
      </c>
      <c r="U3394" s="29">
        <f t="shared" si="1574"/>
        <v>3276</v>
      </c>
      <c r="V3394" s="29">
        <v>273.33333333335497</v>
      </c>
      <c r="W3394" s="29">
        <f t="shared" si="1546"/>
        <v>273</v>
      </c>
      <c r="X3394" s="41" t="str" cm="1">
        <f t="array" aca="1" ref="X3394" ca="1">IFERROR(INDEX('PC&amp;PD'!$A$1:$AP$15,ROW('PC&amp;PD'!$A$15),MATCH(INDIRECT(T3394),'PC&amp;PD'!$A$1:$AP$1,0)),"")</f>
        <v/>
      </c>
      <c r="Z3394" s="155"/>
      <c r="AA3394" s="13" t="str">
        <f t="shared" si="1564"/>
        <v/>
      </c>
      <c r="AB3394" s="155"/>
      <c r="AC3394" s="13" t="str">
        <f t="shared" ca="1" si="1569"/>
        <v>$AB</v>
      </c>
      <c r="AD3394" s="13" t="str" cm="1">
        <f t="array" aca="1" ref="AD3394" ca="1">IFERROR(IF((LEFT(INDIRECT("$F"&amp;$S3394),4))="GOTS",IF($G3394="Organic","GOTS_Organic_raw",(IF($G3394="Responsible","GOTS_Responsible",(IF($G3394="No Attribute (Conventional)","GOTS_conventional",(IF($G3394="Recycled Pre/Post-Consumer","GOTS_pre_post",(IF($G3394="In-Conversion","GOTS_in_conversion",(IF($G3394="Sustainably Sourced","Sustainably_sourced",""))))))))))),IF($G3394="Organic","Organic",(IF($G3394="Responsible","Responsible",(IF($G3394="No Attribute (Conventional)","No_Attribute_Conventional",(IF($G3394="Recycled Pre/Post-Consumer","Recycled_Pre_Post_Consumer",(IF($G3394="In-Conversion","In_Conversion",(IF($G3394="Recycled Pre-Consumer","Recycled_Pre_Consumer",(IF($G3394="Recycled Post-Consumer","Recycled_Post_Consumer",(IF($G3394="Sustainably Sourced","Sustainably_sourced","")))))))))))))))),"")</f>
        <v/>
      </c>
      <c r="AE3394" s="13" t="e" cm="1">
        <f t="array" aca="1" ref="AE3394" ca="1">IF(INDIRECT("$F"&amp;$S3394)="","",IF(LEFT(INDIRECT("$F"&amp;$S3394),3)="GRS","GRS_RCS_RM",IF((LEFT(INDIRECT("$F"&amp;$S3394),3))="RCS","GRS_RCS_RM",IF(INDIRECT("$F"&amp;$S3394)="OCS (No Label)","OCS_Conversion_RM",IF(LEFT(INDIRECT("$F"&amp;$S3394),3)="OCS","OCS_RM",IF(RIGHT(INDIRECT("$F"&amp;$S3394),10)="conversion","GOTS_RM_conversion",IF((LEFT(INDIRECT("$F"&amp;$S3394),4))="GOTS","GOTS_RM","Responsible_RM")))))))</f>
        <v>#REF!</v>
      </c>
      <c r="AF3394" s="13" t="str" cm="1">
        <f t="array" aca="1" ref="AF3394" ca="1">IF($S3394="","",INDIRECT("$Z"&amp;$S3394))</f>
        <v/>
      </c>
      <c r="AG3394" s="155"/>
      <c r="AH3394" s="13" t="str" cm="1">
        <f t="array" aca="1" ref="AH3394" ca="1">IFERROR(INDIRECT("$ag"&amp;S3394),"")</f>
        <v/>
      </c>
      <c r="AI3394" s="13" t="e" cm="1">
        <f t="array" aca="1" ref="AI3394" ca="1">INDIRECT("O"&amp;S3393)</f>
        <v>#REF!</v>
      </c>
      <c r="AJ3394" s="13" t="str">
        <f>IF($I3394="","",INDEX('Raw Material'!$A$1:$J$75,MATCH(I3394,'Raw Material'!$A$1:$A$75,0),(MATCH(G3394,'Raw Material'!$A$1:$J$1,0))))</f>
        <v/>
      </c>
      <c r="AK3394" s="13" t="str">
        <f t="shared" si="1565"/>
        <v>YANLIŞRM</v>
      </c>
      <c r="AL3394" s="153" t="str">
        <f t="shared" si="1566"/>
        <v/>
      </c>
    </row>
    <row r="3395" spans="1:38" ht="16.5" customHeight="1">
      <c r="A3395" s="161"/>
      <c r="B3395" s="166"/>
      <c r="C3395" s="167"/>
      <c r="D3395" s="156"/>
      <c r="E3395" s="156"/>
      <c r="F3395" s="174"/>
      <c r="G3395" s="181"/>
      <c r="H3395" s="182"/>
      <c r="I3395" s="182"/>
      <c r="J3395" s="182"/>
      <c r="K3395" s="32"/>
      <c r="L3395" s="178"/>
      <c r="M3395" s="178"/>
      <c r="N3395" s="81"/>
      <c r="O3395" s="185"/>
      <c r="P3395" s="103"/>
      <c r="Q3395" s="84" t="str">
        <f t="shared" si="1567"/>
        <v/>
      </c>
      <c r="R3395" s="159"/>
      <c r="S3395" s="28" t="str" cm="1">
        <f t="array" aca="1" ref="S3395" ca="1">IF(INDIRECT("A"&amp;114+$U3395)&lt;&gt;"",114+$U3395,"")</f>
        <v/>
      </c>
      <c r="T3395" s="28" t="str">
        <f t="shared" ca="1" si="1568"/>
        <v>$B</v>
      </c>
      <c r="U3395" s="29">
        <f t="shared" si="1574"/>
        <v>3276</v>
      </c>
      <c r="V3395" s="29">
        <v>273.416666666688</v>
      </c>
      <c r="W3395" s="29">
        <f t="shared" si="1546"/>
        <v>273</v>
      </c>
      <c r="X3395" s="41" t="str" cm="1">
        <f t="array" aca="1" ref="X3395" ca="1">IFERROR(INDEX('PC&amp;PD'!$A$1:$AP$15,ROW('PC&amp;PD'!$A$15),MATCH(INDIRECT(T3395),'PC&amp;PD'!$A$1:$AP$1,0)),"")</f>
        <v/>
      </c>
      <c r="Z3395" s="155"/>
      <c r="AA3395" s="13" t="str">
        <f t="shared" si="1564"/>
        <v/>
      </c>
      <c r="AB3395" s="155"/>
      <c r="AC3395" s="13" t="str">
        <f t="shared" ca="1" si="1569"/>
        <v>$AB</v>
      </c>
      <c r="AD3395" s="13" t="str" cm="1">
        <f t="array" aca="1" ref="AD3395" ca="1">IFERROR(IF((LEFT(INDIRECT("$F"&amp;$S3395),4))="GOTS",IF($G3395="Organic","GOTS_Organic_raw",(IF($G3395="Responsible","GOTS_Responsible",(IF($G3395="No Attribute (Conventional)","GOTS_conventional",(IF($G3395="Recycled Pre/Post-Consumer","GOTS_pre_post",(IF($G3395="In-Conversion","GOTS_in_conversion",(IF($G3395="Sustainably Sourced","Sustainably_sourced",""))))))))))),IF($G3395="Organic","Organic",(IF($G3395="Responsible","Responsible",(IF($G3395="No Attribute (Conventional)","No_Attribute_Conventional",(IF($G3395="Recycled Pre/Post-Consumer","Recycled_Pre_Post_Consumer",(IF($G3395="In-Conversion","In_Conversion",(IF($G3395="Recycled Pre-Consumer","Recycled_Pre_Consumer",(IF($G3395="Recycled Post-Consumer","Recycled_Post_Consumer",(IF($G3395="Sustainably Sourced","Sustainably_sourced","")))))))))))))))),"")</f>
        <v/>
      </c>
      <c r="AE3395" s="13" t="e" cm="1">
        <f t="array" aca="1" ref="AE3395" ca="1">IF(INDIRECT("$F"&amp;$S3395)="","",IF(LEFT(INDIRECT("$F"&amp;$S3395),3)="GRS","GRS_RCS_RM",IF((LEFT(INDIRECT("$F"&amp;$S3395),3))="RCS","GRS_RCS_RM",IF(INDIRECT("$F"&amp;$S3395)="OCS (No Label)","OCS_Conversion_RM",IF(LEFT(INDIRECT("$F"&amp;$S3395),3)="OCS","OCS_RM",IF(RIGHT(INDIRECT("$F"&amp;$S3395),10)="conversion","GOTS_RM_conversion",IF((LEFT(INDIRECT("$F"&amp;$S3395),4))="GOTS","GOTS_RM","Responsible_RM")))))))</f>
        <v>#REF!</v>
      </c>
      <c r="AF3395" s="13" t="str" cm="1">
        <f t="array" aca="1" ref="AF3395" ca="1">IF($S3395="","",INDIRECT("$Z"&amp;$S3395))</f>
        <v/>
      </c>
      <c r="AG3395" s="155"/>
      <c r="AH3395" s="13" t="str" cm="1">
        <f t="array" aca="1" ref="AH3395" ca="1">IFERROR(INDIRECT("$ag"&amp;S3395),"")</f>
        <v/>
      </c>
      <c r="AI3395" s="13" t="e" cm="1">
        <f t="array" aca="1" ref="AI3395" ca="1">INDIRECT("O"&amp;S3394)</f>
        <v>#REF!</v>
      </c>
      <c r="AJ3395" s="13" t="str">
        <f>IF($I3395="","",INDEX('Raw Material'!$A$1:$J$75,MATCH(I3395,'Raw Material'!$A$1:$A$75,0),(MATCH(G3395,'Raw Material'!$A$1:$J$1,0))))</f>
        <v/>
      </c>
      <c r="AK3395" s="13" t="str">
        <f t="shared" si="1565"/>
        <v>YANLIŞRM</v>
      </c>
      <c r="AL3395" s="153" t="str">
        <f t="shared" si="1566"/>
        <v/>
      </c>
    </row>
    <row r="3396" spans="1:38" ht="16.5" customHeight="1">
      <c r="A3396" s="162"/>
      <c r="B3396" s="168"/>
      <c r="C3396" s="169"/>
      <c r="D3396" s="156"/>
      <c r="E3396" s="156"/>
      <c r="F3396" s="175"/>
      <c r="G3396" s="181"/>
      <c r="H3396" s="182"/>
      <c r="I3396" s="182"/>
      <c r="J3396" s="182"/>
      <c r="K3396" s="32"/>
      <c r="L3396" s="179"/>
      <c r="M3396" s="179"/>
      <c r="N3396" s="81"/>
      <c r="O3396" s="185"/>
      <c r="P3396" s="103"/>
      <c r="Q3396" s="84" t="str">
        <f t="shared" si="1567"/>
        <v/>
      </c>
      <c r="R3396" s="159"/>
      <c r="S3396" s="28" t="str" cm="1">
        <f t="array" aca="1" ref="S3396" ca="1">IF(INDIRECT("A"&amp;114+$U3396)&lt;&gt;"",114+$U3396,"")</f>
        <v/>
      </c>
      <c r="T3396" s="28" t="str">
        <f t="shared" ca="1" si="1568"/>
        <v>$B</v>
      </c>
      <c r="U3396" s="29">
        <f t="shared" si="1574"/>
        <v>3276</v>
      </c>
      <c r="V3396" s="29">
        <v>273.500000000022</v>
      </c>
      <c r="W3396" s="29">
        <f t="shared" si="1546"/>
        <v>273</v>
      </c>
      <c r="X3396" s="41" t="str" cm="1">
        <f t="array" aca="1" ref="X3396" ca="1">IFERROR(INDEX('PC&amp;PD'!$A$1:$AP$15,ROW('PC&amp;PD'!$A$15),MATCH(INDIRECT(T3396),'PC&amp;PD'!$A$1:$AP$1,0)),"")</f>
        <v/>
      </c>
      <c r="Z3396" s="155"/>
      <c r="AA3396" s="13" t="str">
        <f t="shared" si="1564"/>
        <v/>
      </c>
      <c r="AB3396" s="155"/>
      <c r="AC3396" s="13" t="str">
        <f t="shared" ca="1" si="1569"/>
        <v>$AB</v>
      </c>
      <c r="AD3396" s="13" t="str" cm="1">
        <f t="array" aca="1" ref="AD3396" ca="1">IFERROR(IF((LEFT(INDIRECT("$F"&amp;$S3396),4))="GOTS",IF($G3396="Organic","GOTS_Organic_raw",(IF($G3396="Responsible","GOTS_Responsible",(IF($G3396="No Attribute (Conventional)","GOTS_conventional",(IF($G3396="Recycled Pre/Post-Consumer","GOTS_pre_post",(IF($G3396="In-Conversion","GOTS_in_conversion",(IF($G3396="Sustainably Sourced","Sustainably_sourced",""))))))))))),IF($G3396="Organic","Organic",(IF($G3396="Responsible","Responsible",(IF($G3396="No Attribute (Conventional)","No_Attribute_Conventional",(IF($G3396="Recycled Pre/Post-Consumer","Recycled_Pre_Post_Consumer",(IF($G3396="In-Conversion","In_Conversion",(IF($G3396="Recycled Pre-Consumer","Recycled_Pre_Consumer",(IF($G3396="Recycled Post-Consumer","Recycled_Post_Consumer",(IF($G3396="Sustainably Sourced","Sustainably_sourced","")))))))))))))))),"")</f>
        <v/>
      </c>
      <c r="AE3396" s="13" t="e" cm="1">
        <f t="array" aca="1" ref="AE3396" ca="1">IF(INDIRECT("$F"&amp;$S3396)="","",IF(LEFT(INDIRECT("$F"&amp;$S3396),3)="GRS","GRS_RCS_RM",IF((LEFT(INDIRECT("$F"&amp;$S3396),3))="RCS","GRS_RCS_RM",IF(INDIRECT("$F"&amp;$S3396)="OCS (No Label)","OCS_Conversion_RM",IF(LEFT(INDIRECT("$F"&amp;$S3396),3)="OCS","OCS_RM",IF(RIGHT(INDIRECT("$F"&amp;$S3396),10)="conversion","GOTS_RM_conversion",IF((LEFT(INDIRECT("$F"&amp;$S3396),4))="GOTS","GOTS_RM","Responsible_RM")))))))</f>
        <v>#REF!</v>
      </c>
      <c r="AF3396" s="13" t="str" cm="1">
        <f t="array" aca="1" ref="AF3396" ca="1">IF($S3396="","",INDIRECT("$Z"&amp;$S3396))</f>
        <v/>
      </c>
      <c r="AG3396" s="155"/>
      <c r="AH3396" s="13" t="str" cm="1">
        <f t="array" aca="1" ref="AH3396" ca="1">IFERROR(INDIRECT("$ag"&amp;S3396),"")</f>
        <v/>
      </c>
      <c r="AI3396" s="13" t="e" cm="1">
        <f t="array" aca="1" ref="AI3396" ca="1">INDIRECT("O"&amp;S3395)</f>
        <v>#REF!</v>
      </c>
      <c r="AJ3396" s="13" t="str">
        <f>IF($I3396="","",INDEX('Raw Material'!$A$1:$J$75,MATCH(I3396,'Raw Material'!$A$1:$A$75,0),(MATCH(G3396,'Raw Material'!$A$1:$J$1,0))))</f>
        <v/>
      </c>
      <c r="AK3396" s="13" t="str">
        <f t="shared" si="1565"/>
        <v>YANLIŞRM</v>
      </c>
      <c r="AL3396" s="153" t="str">
        <f t="shared" si="1566"/>
        <v/>
      </c>
    </row>
    <row r="3397" spans="1:38" ht="16.5" customHeight="1">
      <c r="A3397" s="162"/>
      <c r="B3397" s="168"/>
      <c r="C3397" s="169"/>
      <c r="D3397" s="156"/>
      <c r="E3397" s="156"/>
      <c r="F3397" s="175"/>
      <c r="G3397" s="181"/>
      <c r="H3397" s="182"/>
      <c r="I3397" s="182"/>
      <c r="J3397" s="182"/>
      <c r="K3397" s="32"/>
      <c r="L3397" s="179"/>
      <c r="M3397" s="179"/>
      <c r="N3397" s="81"/>
      <c r="O3397" s="185"/>
      <c r="P3397" s="103"/>
      <c r="Q3397" s="84" t="str">
        <f t="shared" si="1567"/>
        <v/>
      </c>
      <c r="R3397" s="159"/>
      <c r="S3397" s="28" t="str" cm="1">
        <f t="array" aca="1" ref="S3397" ca="1">IF(INDIRECT("A"&amp;114+$U3397)&lt;&gt;"",114+$U3397,"")</f>
        <v/>
      </c>
      <c r="T3397" s="28" t="str">
        <f t="shared" ca="1" si="1568"/>
        <v>$B</v>
      </c>
      <c r="U3397" s="29">
        <f t="shared" si="1574"/>
        <v>3276</v>
      </c>
      <c r="V3397" s="29">
        <v>273.58333333335497</v>
      </c>
      <c r="W3397" s="29">
        <f t="shared" si="1546"/>
        <v>273</v>
      </c>
      <c r="X3397" s="41" t="str" cm="1">
        <f t="array" aca="1" ref="X3397" ca="1">IFERROR(INDEX('PC&amp;PD'!$A$1:$AP$15,ROW('PC&amp;PD'!$A$15),MATCH(INDIRECT(T3397),'PC&amp;PD'!$A$1:$AP$1,0)),"")</f>
        <v/>
      </c>
      <c r="Z3397" s="155"/>
      <c r="AA3397" s="13" t="str">
        <f t="shared" si="1564"/>
        <v/>
      </c>
      <c r="AB3397" s="155"/>
      <c r="AC3397" s="13" t="str">
        <f t="shared" ca="1" si="1569"/>
        <v>$AB</v>
      </c>
      <c r="AD3397" s="13" t="str" cm="1">
        <f t="array" aca="1" ref="AD3397" ca="1">IFERROR(IF((LEFT(INDIRECT("$F"&amp;$S3397),4))="GOTS",IF($G3397="Organic","GOTS_Organic_raw",(IF($G3397="Responsible","GOTS_Responsible",(IF($G3397="No Attribute (Conventional)","GOTS_conventional",(IF($G3397="Recycled Pre/Post-Consumer","GOTS_pre_post",(IF($G3397="In-Conversion","GOTS_in_conversion",(IF($G3397="Sustainably Sourced","Sustainably_sourced",""))))))))))),IF($G3397="Organic","Organic",(IF($G3397="Responsible","Responsible",(IF($G3397="No Attribute (Conventional)","No_Attribute_Conventional",(IF($G3397="Recycled Pre/Post-Consumer","Recycled_Pre_Post_Consumer",(IF($G3397="In-Conversion","In_Conversion",(IF($G3397="Recycled Pre-Consumer","Recycled_Pre_Consumer",(IF($G3397="Recycled Post-Consumer","Recycled_Post_Consumer",(IF($G3397="Sustainably Sourced","Sustainably_sourced","")))))))))))))))),"")</f>
        <v/>
      </c>
      <c r="AE3397" s="13" t="e" cm="1">
        <f t="array" aca="1" ref="AE3397" ca="1">IF(INDIRECT("$F"&amp;$S3397)="","",IF(LEFT(INDIRECT("$F"&amp;$S3397),3)="GRS","GRS_RCS_RM",IF((LEFT(INDIRECT("$F"&amp;$S3397),3))="RCS","GRS_RCS_RM",IF(INDIRECT("$F"&amp;$S3397)="OCS (No Label)","OCS_Conversion_RM",IF(LEFT(INDIRECT("$F"&amp;$S3397),3)="OCS","OCS_RM",IF(RIGHT(INDIRECT("$F"&amp;$S3397),10)="conversion","GOTS_RM_conversion",IF((LEFT(INDIRECT("$F"&amp;$S3397),4))="GOTS","GOTS_RM","Responsible_RM")))))))</f>
        <v>#REF!</v>
      </c>
      <c r="AF3397" s="13" t="str" cm="1">
        <f t="array" aca="1" ref="AF3397" ca="1">IF($S3397="","",INDIRECT("$Z"&amp;$S3397))</f>
        <v/>
      </c>
      <c r="AG3397" s="155"/>
      <c r="AH3397" s="13" t="str" cm="1">
        <f t="array" aca="1" ref="AH3397" ca="1">IFERROR(INDIRECT("$ag"&amp;S3397),"")</f>
        <v/>
      </c>
      <c r="AI3397" s="13" t="e" cm="1">
        <f t="array" aca="1" ref="AI3397" ca="1">INDIRECT("O"&amp;S3396)</f>
        <v>#REF!</v>
      </c>
      <c r="AJ3397" s="13" t="str">
        <f>IF($I3397="","",INDEX('Raw Material'!$A$1:$J$75,MATCH(I3397,'Raw Material'!$A$1:$A$75,0),(MATCH(G3397,'Raw Material'!$A$1:$J$1,0))))</f>
        <v/>
      </c>
      <c r="AK3397" s="13" t="str">
        <f t="shared" si="1565"/>
        <v>YANLIŞRM</v>
      </c>
      <c r="AL3397" s="153" t="str">
        <f t="shared" si="1566"/>
        <v/>
      </c>
    </row>
    <row r="3398" spans="1:38" ht="16.5" customHeight="1">
      <c r="A3398" s="162"/>
      <c r="B3398" s="168"/>
      <c r="C3398" s="169"/>
      <c r="D3398" s="156"/>
      <c r="E3398" s="156"/>
      <c r="F3398" s="175"/>
      <c r="G3398" s="181"/>
      <c r="H3398" s="182"/>
      <c r="I3398" s="182"/>
      <c r="J3398" s="182"/>
      <c r="K3398" s="32"/>
      <c r="L3398" s="179"/>
      <c r="M3398" s="179"/>
      <c r="N3398" s="81"/>
      <c r="O3398" s="185"/>
      <c r="P3398" s="103"/>
      <c r="Q3398" s="84" t="str">
        <f t="shared" si="1567"/>
        <v/>
      </c>
      <c r="R3398" s="159"/>
      <c r="S3398" s="28" t="str" cm="1">
        <f t="array" aca="1" ref="S3398" ca="1">IF(INDIRECT("A"&amp;114+$U3398)&lt;&gt;"",114+$U3398,"")</f>
        <v/>
      </c>
      <c r="T3398" s="28" t="str">
        <f t="shared" ca="1" si="1568"/>
        <v>$B</v>
      </c>
      <c r="U3398" s="29">
        <f t="shared" si="1574"/>
        <v>3276</v>
      </c>
      <c r="V3398" s="29">
        <v>273.666666666688</v>
      </c>
      <c r="W3398" s="29">
        <f t="shared" si="1546"/>
        <v>273</v>
      </c>
      <c r="X3398" s="41" t="str" cm="1">
        <f t="array" aca="1" ref="X3398" ca="1">IFERROR(INDEX('PC&amp;PD'!$A$1:$AP$15,ROW('PC&amp;PD'!$A$15),MATCH(INDIRECT(T3398),'PC&amp;PD'!$A$1:$AP$1,0)),"")</f>
        <v/>
      </c>
      <c r="Z3398" s="155"/>
      <c r="AA3398" s="13" t="str">
        <f t="shared" si="1564"/>
        <v/>
      </c>
      <c r="AB3398" s="155"/>
      <c r="AC3398" s="13" t="str">
        <f t="shared" ca="1" si="1569"/>
        <v>$AB</v>
      </c>
      <c r="AD3398" s="13" t="str" cm="1">
        <f t="array" aca="1" ref="AD3398" ca="1">IFERROR(IF((LEFT(INDIRECT("$F"&amp;$S3398),4))="GOTS",IF($G3398="Organic","GOTS_Organic_raw",(IF($G3398="Responsible","GOTS_Responsible",(IF($G3398="No Attribute (Conventional)","GOTS_conventional",(IF($G3398="Recycled Pre/Post-Consumer","GOTS_pre_post",(IF($G3398="In-Conversion","GOTS_in_conversion",(IF($G3398="Sustainably Sourced","Sustainably_sourced",""))))))))))),IF($G3398="Organic","Organic",(IF($G3398="Responsible","Responsible",(IF($G3398="No Attribute (Conventional)","No_Attribute_Conventional",(IF($G3398="Recycled Pre/Post-Consumer","Recycled_Pre_Post_Consumer",(IF($G3398="In-Conversion","In_Conversion",(IF($G3398="Recycled Pre-Consumer","Recycled_Pre_Consumer",(IF($G3398="Recycled Post-Consumer","Recycled_Post_Consumer",(IF($G3398="Sustainably Sourced","Sustainably_sourced","")))))))))))))))),"")</f>
        <v/>
      </c>
      <c r="AE3398" s="13" t="e" cm="1">
        <f t="array" aca="1" ref="AE3398" ca="1">IF(INDIRECT("$F"&amp;$S3398)="","",IF(LEFT(INDIRECT("$F"&amp;$S3398),3)="GRS","GRS_RCS_RM",IF((LEFT(INDIRECT("$F"&amp;$S3398),3))="RCS","GRS_RCS_RM",IF(INDIRECT("$F"&amp;$S3398)="OCS (No Label)","OCS_Conversion_RM",IF(LEFT(INDIRECT("$F"&amp;$S3398),3)="OCS","OCS_RM",IF(RIGHT(INDIRECT("$F"&amp;$S3398),10)="conversion","GOTS_RM_conversion",IF((LEFT(INDIRECT("$F"&amp;$S3398),4))="GOTS","GOTS_RM","Responsible_RM")))))))</f>
        <v>#REF!</v>
      </c>
      <c r="AF3398" s="13" t="str" cm="1">
        <f t="array" aca="1" ref="AF3398" ca="1">IF($S3398="","",INDIRECT("$Z"&amp;$S3398))</f>
        <v/>
      </c>
      <c r="AG3398" s="155"/>
      <c r="AH3398" s="13" t="str" cm="1">
        <f t="array" aca="1" ref="AH3398" ca="1">IFERROR(INDIRECT("$ag"&amp;S3398),"")</f>
        <v/>
      </c>
      <c r="AI3398" s="13" t="e" cm="1">
        <f t="array" aca="1" ref="AI3398" ca="1">INDIRECT("O"&amp;S3397)</f>
        <v>#REF!</v>
      </c>
      <c r="AJ3398" s="13" t="str">
        <f>IF($I3398="","",INDEX('Raw Material'!$A$1:$J$75,MATCH(I3398,'Raw Material'!$A$1:$A$75,0),(MATCH(G3398,'Raw Material'!$A$1:$J$1,0))))</f>
        <v/>
      </c>
      <c r="AK3398" s="13" t="str">
        <f t="shared" si="1565"/>
        <v>YANLIŞRM</v>
      </c>
      <c r="AL3398" s="153" t="str">
        <f t="shared" si="1566"/>
        <v/>
      </c>
    </row>
    <row r="3399" spans="1:38" ht="16.5" customHeight="1">
      <c r="A3399" s="162"/>
      <c r="B3399" s="168"/>
      <c r="C3399" s="169"/>
      <c r="D3399" s="156"/>
      <c r="E3399" s="156"/>
      <c r="F3399" s="175"/>
      <c r="G3399" s="181"/>
      <c r="H3399" s="182"/>
      <c r="I3399" s="182"/>
      <c r="J3399" s="182"/>
      <c r="K3399" s="32"/>
      <c r="L3399" s="179"/>
      <c r="M3399" s="179"/>
      <c r="N3399" s="81"/>
      <c r="O3399" s="185"/>
      <c r="P3399" s="103"/>
      <c r="Q3399" s="84" t="str">
        <f t="shared" si="1567"/>
        <v/>
      </c>
      <c r="R3399" s="159"/>
      <c r="S3399" s="28" t="str" cm="1">
        <f t="array" aca="1" ref="S3399" ca="1">IF(INDIRECT("A"&amp;114+$U3399)&lt;&gt;"",114+$U3399,"")</f>
        <v/>
      </c>
      <c r="T3399" s="28" t="str">
        <f t="shared" ca="1" si="1568"/>
        <v>$B</v>
      </c>
      <c r="U3399" s="29">
        <f t="shared" si="1574"/>
        <v>3276</v>
      </c>
      <c r="V3399" s="29">
        <v>273.750000000022</v>
      </c>
      <c r="W3399" s="29">
        <f t="shared" si="1546"/>
        <v>273</v>
      </c>
      <c r="X3399" s="41" t="str" cm="1">
        <f t="array" aca="1" ref="X3399" ca="1">IFERROR(INDEX('PC&amp;PD'!$A$1:$AP$15,ROW('PC&amp;PD'!$A$15),MATCH(INDIRECT(T3399),'PC&amp;PD'!$A$1:$AP$1,0)),"")</f>
        <v/>
      </c>
      <c r="Z3399" s="155"/>
      <c r="AA3399" s="13" t="str">
        <f t="shared" si="1564"/>
        <v/>
      </c>
      <c r="AB3399" s="155"/>
      <c r="AC3399" s="13" t="str">
        <f t="shared" ca="1" si="1569"/>
        <v>$AB</v>
      </c>
      <c r="AD3399" s="13" t="str" cm="1">
        <f t="array" aca="1" ref="AD3399" ca="1">IFERROR(IF((LEFT(INDIRECT("$F"&amp;$S3399),4))="GOTS",IF($G3399="Organic","GOTS_Organic_raw",(IF($G3399="Responsible","GOTS_Responsible",(IF($G3399="No Attribute (Conventional)","GOTS_conventional",(IF($G3399="Recycled Pre/Post-Consumer","GOTS_pre_post",(IF($G3399="In-Conversion","GOTS_in_conversion",(IF($G3399="Sustainably Sourced","Sustainably_sourced",""))))))))))),IF($G3399="Organic","Organic",(IF($G3399="Responsible","Responsible",(IF($G3399="No Attribute (Conventional)","No_Attribute_Conventional",(IF($G3399="Recycled Pre/Post-Consumer","Recycled_Pre_Post_Consumer",(IF($G3399="In-Conversion","In_Conversion",(IF($G3399="Recycled Pre-Consumer","Recycled_Pre_Consumer",(IF($G3399="Recycled Post-Consumer","Recycled_Post_Consumer",(IF($G3399="Sustainably Sourced","Sustainably_sourced","")))))))))))))))),"")</f>
        <v/>
      </c>
      <c r="AE3399" s="13" t="e" cm="1">
        <f t="array" aca="1" ref="AE3399" ca="1">IF(INDIRECT("$F"&amp;$S3399)="","",IF(LEFT(INDIRECT("$F"&amp;$S3399),3)="GRS","GRS_RCS_RM",IF((LEFT(INDIRECT("$F"&amp;$S3399),3))="RCS","GRS_RCS_RM",IF(INDIRECT("$F"&amp;$S3399)="OCS (No Label)","OCS_Conversion_RM",IF(LEFT(INDIRECT("$F"&amp;$S3399),3)="OCS","OCS_RM",IF(RIGHT(INDIRECT("$F"&amp;$S3399),10)="conversion","GOTS_RM_conversion",IF((LEFT(INDIRECT("$F"&amp;$S3399),4))="GOTS","GOTS_RM","Responsible_RM")))))))</f>
        <v>#REF!</v>
      </c>
      <c r="AF3399" s="13" t="str" cm="1">
        <f t="array" aca="1" ref="AF3399" ca="1">IF($S3399="","",INDIRECT("$Z"&amp;$S3399))</f>
        <v/>
      </c>
      <c r="AG3399" s="155"/>
      <c r="AH3399" s="13" t="str" cm="1">
        <f t="array" aca="1" ref="AH3399" ca="1">IFERROR(INDIRECT("$ag"&amp;S3399),"")</f>
        <v/>
      </c>
      <c r="AI3399" s="13" t="e" cm="1">
        <f t="array" aca="1" ref="AI3399" ca="1">INDIRECT("O"&amp;S3398)</f>
        <v>#REF!</v>
      </c>
      <c r="AJ3399" s="13" t="str">
        <f>IF($I3399="","",INDEX('Raw Material'!$A$1:$J$75,MATCH(I3399,'Raw Material'!$A$1:$A$75,0),(MATCH(G3399,'Raw Material'!$A$1:$J$1,0))))</f>
        <v/>
      </c>
      <c r="AK3399" s="13" t="str">
        <f t="shared" si="1565"/>
        <v>YANLIŞRM</v>
      </c>
      <c r="AL3399" s="153" t="str">
        <f t="shared" si="1566"/>
        <v/>
      </c>
    </row>
    <row r="3400" spans="1:38" ht="16.5" customHeight="1">
      <c r="A3400" s="162"/>
      <c r="B3400" s="168"/>
      <c r="C3400" s="169"/>
      <c r="D3400" s="156"/>
      <c r="E3400" s="156"/>
      <c r="F3400" s="175"/>
      <c r="G3400" s="181"/>
      <c r="H3400" s="182"/>
      <c r="I3400" s="182"/>
      <c r="J3400" s="182"/>
      <c r="K3400" s="32"/>
      <c r="L3400" s="179"/>
      <c r="M3400" s="179"/>
      <c r="N3400" s="81"/>
      <c r="O3400" s="185"/>
      <c r="P3400" s="103"/>
      <c r="Q3400" s="84" t="str">
        <f t="shared" si="1567"/>
        <v/>
      </c>
      <c r="R3400" s="159"/>
      <c r="S3400" s="28" t="str" cm="1">
        <f t="array" aca="1" ref="S3400" ca="1">IF(INDIRECT("A"&amp;114+$U3400)&lt;&gt;"",114+$U3400,"")</f>
        <v/>
      </c>
      <c r="T3400" s="28" t="str">
        <f t="shared" ca="1" si="1568"/>
        <v>$B</v>
      </c>
      <c r="U3400" s="29">
        <f t="shared" si="1574"/>
        <v>3276</v>
      </c>
      <c r="V3400" s="29">
        <v>273.83333333335497</v>
      </c>
      <c r="W3400" s="29">
        <f t="shared" si="1546"/>
        <v>273</v>
      </c>
      <c r="X3400" s="41" t="str" cm="1">
        <f t="array" aca="1" ref="X3400" ca="1">IFERROR(INDEX('PC&amp;PD'!$A$1:$AP$15,ROW('PC&amp;PD'!$A$15),MATCH(INDIRECT(T3400),'PC&amp;PD'!$A$1:$AP$1,0)),"")</f>
        <v/>
      </c>
      <c r="Z3400" s="155"/>
      <c r="AA3400" s="13" t="str">
        <f t="shared" si="1564"/>
        <v/>
      </c>
      <c r="AB3400" s="155"/>
      <c r="AC3400" s="13" t="str">
        <f t="shared" ca="1" si="1569"/>
        <v>$AB</v>
      </c>
      <c r="AD3400" s="13" t="str" cm="1">
        <f t="array" aca="1" ref="AD3400" ca="1">IFERROR(IF((LEFT(INDIRECT("$F"&amp;$S3400),4))="GOTS",IF($G3400="Organic","GOTS_Organic_raw",(IF($G3400="Responsible","GOTS_Responsible",(IF($G3400="No Attribute (Conventional)","GOTS_conventional",(IF($G3400="Recycled Pre/Post-Consumer","GOTS_pre_post",(IF($G3400="In-Conversion","GOTS_in_conversion",(IF($G3400="Sustainably Sourced","Sustainably_sourced",""))))))))))),IF($G3400="Organic","Organic",(IF($G3400="Responsible","Responsible",(IF($G3400="No Attribute (Conventional)","No_Attribute_Conventional",(IF($G3400="Recycled Pre/Post-Consumer","Recycled_Pre_Post_Consumer",(IF($G3400="In-Conversion","In_Conversion",(IF($G3400="Recycled Pre-Consumer","Recycled_Pre_Consumer",(IF($G3400="Recycled Post-Consumer","Recycled_Post_Consumer",(IF($G3400="Sustainably Sourced","Sustainably_sourced","")))))))))))))))),"")</f>
        <v/>
      </c>
      <c r="AE3400" s="13" t="e" cm="1">
        <f t="array" aca="1" ref="AE3400" ca="1">IF(INDIRECT("$F"&amp;$S3400)="","",IF(LEFT(INDIRECT("$F"&amp;$S3400),3)="GRS","GRS_RCS_RM",IF((LEFT(INDIRECT("$F"&amp;$S3400),3))="RCS","GRS_RCS_RM",IF(INDIRECT("$F"&amp;$S3400)="OCS (No Label)","OCS_Conversion_RM",IF(LEFT(INDIRECT("$F"&amp;$S3400),3)="OCS","OCS_RM",IF(RIGHT(INDIRECT("$F"&amp;$S3400),10)="conversion","GOTS_RM_conversion",IF((LEFT(INDIRECT("$F"&amp;$S3400),4))="GOTS","GOTS_RM","Responsible_RM")))))))</f>
        <v>#REF!</v>
      </c>
      <c r="AF3400" s="13" t="str" cm="1">
        <f t="array" aca="1" ref="AF3400" ca="1">IF($S3400="","",INDIRECT("$Z"&amp;$S3400))</f>
        <v/>
      </c>
      <c r="AG3400" s="155"/>
      <c r="AH3400" s="13" t="str" cm="1">
        <f t="array" aca="1" ref="AH3400" ca="1">IFERROR(INDIRECT("$ag"&amp;S3400),"")</f>
        <v/>
      </c>
      <c r="AI3400" s="13" t="e" cm="1">
        <f t="array" aca="1" ref="AI3400" ca="1">INDIRECT("O"&amp;S3399)</f>
        <v>#REF!</v>
      </c>
      <c r="AJ3400" s="13" t="str">
        <f>IF($I3400="","",INDEX('Raw Material'!$A$1:$J$75,MATCH(I3400,'Raw Material'!$A$1:$A$75,0),(MATCH(G3400,'Raw Material'!$A$1:$J$1,0))))</f>
        <v/>
      </c>
      <c r="AK3400" s="13" t="str">
        <f t="shared" si="1565"/>
        <v>YANLIŞRM</v>
      </c>
      <c r="AL3400" s="153" t="str">
        <f t="shared" si="1566"/>
        <v/>
      </c>
    </row>
    <row r="3401" spans="1:38" ht="16.5" customHeight="1" thickBot="1">
      <c r="A3401" s="163"/>
      <c r="B3401" s="170"/>
      <c r="C3401" s="171"/>
      <c r="D3401" s="156"/>
      <c r="E3401" s="156"/>
      <c r="F3401" s="176"/>
      <c r="G3401" s="157"/>
      <c r="H3401" s="158"/>
      <c r="I3401" s="158"/>
      <c r="J3401" s="158"/>
      <c r="K3401" s="33"/>
      <c r="L3401" s="180"/>
      <c r="M3401" s="180"/>
      <c r="N3401" s="82"/>
      <c r="O3401" s="186"/>
      <c r="P3401" s="103"/>
      <c r="Q3401" s="84" t="str">
        <f t="shared" si="1567"/>
        <v/>
      </c>
      <c r="R3401" s="159"/>
      <c r="S3401" s="28" t="str" cm="1">
        <f t="array" aca="1" ref="S3401" ca="1">IF(INDIRECT("A"&amp;114+$U3401)&lt;&gt;"",114+$U3401,"")</f>
        <v/>
      </c>
      <c r="T3401" s="28" t="str">
        <f t="shared" ca="1" si="1568"/>
        <v>$B</v>
      </c>
      <c r="U3401" s="29">
        <f t="shared" si="1574"/>
        <v>3276</v>
      </c>
      <c r="V3401" s="29">
        <v>273.916666666688</v>
      </c>
      <c r="W3401" s="29">
        <f t="shared" ref="W3401:W3464" si="1575">ROUNDDOWN(V3401,0)</f>
        <v>273</v>
      </c>
      <c r="X3401" s="41" t="str" cm="1">
        <f t="array" aca="1" ref="X3401" ca="1">IFERROR(INDEX('PC&amp;PD'!$A$1:$AP$15,ROW('PC&amp;PD'!$A$15),MATCH(INDIRECT(T3401),'PC&amp;PD'!$A$1:$AP$1,0)),"")</f>
        <v/>
      </c>
      <c r="Z3401" s="155"/>
      <c r="AA3401" s="13" t="str">
        <f t="shared" si="1564"/>
        <v/>
      </c>
      <c r="AB3401" s="155"/>
      <c r="AC3401" s="13" t="str">
        <f t="shared" ca="1" si="1569"/>
        <v>$AB</v>
      </c>
      <c r="AD3401" s="13" t="str" cm="1">
        <f t="array" aca="1" ref="AD3401" ca="1">IFERROR(IF((LEFT(INDIRECT("$F"&amp;$S3401),4))="GOTS",IF($G3401="Organic","GOTS_Organic_raw",(IF($G3401="Responsible","GOTS_Responsible",(IF($G3401="No Attribute (Conventional)","GOTS_conventional",(IF($G3401="Recycled Pre/Post-Consumer","GOTS_pre_post",(IF($G3401="In-Conversion","GOTS_in_conversion",(IF($G3401="Sustainably Sourced","Sustainably_sourced",""))))))))))),IF($G3401="Organic","Organic",(IF($G3401="Responsible","Responsible",(IF($G3401="No Attribute (Conventional)","No_Attribute_Conventional",(IF($G3401="Recycled Pre/Post-Consumer","Recycled_Pre_Post_Consumer",(IF($G3401="In-Conversion","In_Conversion",(IF($G3401="Recycled Pre-Consumer","Recycled_Pre_Consumer",(IF($G3401="Recycled Post-Consumer","Recycled_Post_Consumer",(IF($G3401="Sustainably Sourced","Sustainably_sourced","")))))))))))))))),"")</f>
        <v/>
      </c>
      <c r="AE3401" s="13" t="e" cm="1">
        <f t="array" aca="1" ref="AE3401" ca="1">IF(INDIRECT("$F"&amp;$S3401)="","",IF(LEFT(INDIRECT("$F"&amp;$S3401),3)="GRS","GRS_RCS_RM",IF((LEFT(INDIRECT("$F"&amp;$S3401),3))="RCS","GRS_RCS_RM",IF(INDIRECT("$F"&amp;$S3401)="OCS (No Label)","OCS_Conversion_RM",IF(LEFT(INDIRECT("$F"&amp;$S3401),3)="OCS","OCS_RM",IF(RIGHT(INDIRECT("$F"&amp;$S3401),10)="conversion","GOTS_RM_conversion",IF((LEFT(INDIRECT("$F"&amp;$S3401),4))="GOTS","GOTS_RM","Responsible_RM")))))))</f>
        <v>#REF!</v>
      </c>
      <c r="AF3401" s="13" t="str" cm="1">
        <f t="array" aca="1" ref="AF3401" ca="1">IF($S3401="","",INDIRECT("$Z"&amp;$S3401))</f>
        <v/>
      </c>
      <c r="AG3401" s="155"/>
      <c r="AH3401" s="13" t="str" cm="1">
        <f t="array" aca="1" ref="AH3401" ca="1">IFERROR(INDIRECT("$ag"&amp;S3401),"")</f>
        <v/>
      </c>
      <c r="AI3401" s="13" t="e" cm="1">
        <f t="array" aca="1" ref="AI3401" ca="1">INDIRECT("O"&amp;S3400)</f>
        <v>#REF!</v>
      </c>
      <c r="AJ3401" s="13" t="str">
        <f>IF($I3401="","",INDEX('Raw Material'!$A$1:$J$75,MATCH(I3401,'Raw Material'!$A$1:$A$75,0),(MATCH(G3401,'Raw Material'!$A$1:$J$1,0))))</f>
        <v/>
      </c>
      <c r="AK3401" s="13" t="str">
        <f t="shared" si="1565"/>
        <v>YANLIŞRM</v>
      </c>
      <c r="AL3401" s="153" t="str">
        <f t="shared" si="1566"/>
        <v/>
      </c>
    </row>
    <row r="3402" spans="1:38" ht="16.5" customHeight="1">
      <c r="A3402" s="160" t="str">
        <f>IF(B3402="","",COUNTA($B$114:$B3402))</f>
        <v/>
      </c>
      <c r="B3402" s="164"/>
      <c r="C3402" s="165"/>
      <c r="D3402" s="183"/>
      <c r="E3402" s="183"/>
      <c r="F3402" s="172"/>
      <c r="G3402" s="212"/>
      <c r="H3402" s="206"/>
      <c r="I3402" s="206"/>
      <c r="J3402" s="206"/>
      <c r="K3402" s="31"/>
      <c r="L3402" s="177" t="str">
        <f t="shared" ref="L3402" si="1576">IF(R3402="","",LEFT(R3402,LEN(R3402)-2))</f>
        <v/>
      </c>
      <c r="M3402" s="177"/>
      <c r="N3402" s="80"/>
      <c r="O3402" s="184"/>
      <c r="P3402" s="103"/>
      <c r="Q3402" s="84" t="str">
        <f t="shared" si="1567"/>
        <v/>
      </c>
      <c r="R3402" s="159" t="str">
        <f t="shared" ref="R3402" si="1577">CONCATENATE($Q3402,Q3403,Q3404,Q3405,Q3406,Q3407,$Q3408,$Q3409,$Q3410,$Q3411,Q3412,Q3413)</f>
        <v/>
      </c>
      <c r="S3402" s="28" t="str" cm="1">
        <f t="array" aca="1" ref="S3402" ca="1">IF(INDIRECT("A"&amp;114+$U3402)&lt;&gt;"",114+$U3402,"")</f>
        <v/>
      </c>
      <c r="T3402" s="28" t="str">
        <f t="shared" ca="1" si="1568"/>
        <v>$B</v>
      </c>
      <c r="U3402" s="29">
        <f t="shared" si="1574"/>
        <v>3288</v>
      </c>
      <c r="V3402" s="29">
        <v>274.000000000022</v>
      </c>
      <c r="W3402" s="29">
        <f t="shared" si="1575"/>
        <v>274</v>
      </c>
      <c r="X3402" s="41" t="str" cm="1">
        <f t="array" aca="1" ref="X3402" ca="1">IFERROR(INDEX('PC&amp;PD'!$A$1:$AP$15,ROW('PC&amp;PD'!$A$15),MATCH(INDIRECT(T3402),'PC&amp;PD'!$A$1:$AP$1,0)),"")</f>
        <v/>
      </c>
      <c r="Z3402" s="155" t="str">
        <f t="shared" ref="Z3402" si="1578">IFERROR(IF($F3402="OCS 100","OCS (OCS 100)",IF($F3402="OCS Blended","OCS (OCS Blended)",IF($F3402="OCS (No Label)","OCS (No Label)",IF($F3402="RCS 100","RCS (RCS 100)",IF($F3402="RCS Blended","RCS (RCS Blended)",IF($F3402="GRS","GRS (GRS)",IF($F3402="GRS (No Label)", "GRS (No Label)",IF($F3402="RDS","RDS (RDS)",IF($F3402="RWS","RWS (RWS)",IF($F3402="RAS","RAS (RAS)",IF($F3402="RMS","RMS (RMS)",IF($F3402="GOTS Organic","GOTS (Organic)",IF($F3402="GOTS Made with organic","GOTS (Made with Organic)",IF($F3402="GOTS Organic - in conversion","GOTS (Organic - In Conversion)",IF($F3402="GOTS Made with organic - in conversion","GOTS (Made with Organic - In Conversion)",""))))))))))))))),"")</f>
        <v/>
      </c>
      <c r="AA3402" s="13" t="str">
        <f t="shared" si="1564"/>
        <v/>
      </c>
      <c r="AB3402" s="155" t="str">
        <f t="shared" ref="AB3402" si="1579">IFERROR(IF($F3402="OCS 100", "OCS_100",IF($F3402="OCS Blended", "OCS_Blended",IF($F3402="OCS (No Label)", "OCS_No_Label",IF($F3402="RCS 100", "RCS_100",IF($F3402="RCS Blended","RCS_Blended",IF($F3402="GRS","GRS",IF($F3402="GRS (No Label)", "GRS_No_Label",IF($F3402="RDS","RDS",IF($F3402="RWS","RWS",IF($F3402="RMS","RMS",IF($F3402="GOTS Organic","GOTS_Organic",IF($F3402="GOTS Made with organic","GOTS_Made_with_organic",IF($F3402="GOTS Organic - in conversion","GOTS_Organic_in_Conversion",IF($F3402="GOTS Made with organic - in conversion","GOTS_Made_with_Organic_in_Conversion",IF($F3402="RAS","RAS",""))))))))))))))),"")</f>
        <v/>
      </c>
      <c r="AC3402" s="13" t="str">
        <f t="shared" ca="1" si="1569"/>
        <v>$AB</v>
      </c>
      <c r="AD3402" s="13" t="str" cm="1">
        <f t="array" aca="1" ref="AD3402" ca="1">IFERROR(IF((LEFT(INDIRECT("$F"&amp;$S3402),4))="GOTS",IF($G3402="Organic","GOTS_Organic_raw",(IF($G3402="Responsible","GOTS_Responsible",(IF($G3402="No Attribute (Conventional)","GOTS_conventional",(IF($G3402="Recycled Pre/Post-Consumer","GOTS_pre_post",(IF($G3402="In-Conversion","GOTS_in_conversion",(IF($G3402="Sustainably Sourced","Sustainably_sourced",""))))))))))),IF($G3402="Organic","Organic",(IF($G3402="Responsible","Responsible",(IF($G3402="No Attribute (Conventional)","No_Attribute_Conventional",(IF($G3402="Recycled Pre/Post-Consumer","Recycled_Pre_Post_Consumer",(IF($G3402="In-Conversion","In_Conversion",(IF($G3402="Recycled Pre-Consumer","Recycled_Pre_Consumer",(IF($G3402="Recycled Post-Consumer","Recycled_Post_Consumer",(IF($G3402="Sustainably Sourced","Sustainably_sourced","")))))))))))))))),"")</f>
        <v/>
      </c>
      <c r="AE3402" s="13" t="e" cm="1">
        <f t="array" aca="1" ref="AE3402" ca="1">IF(INDIRECT("$F"&amp;$S3402)="","",IF(LEFT(INDIRECT("$F"&amp;$S3402),3)="GRS","GRS_RCS_RM",IF((LEFT(INDIRECT("$F"&amp;$S3402),3))="RCS","GRS_RCS_RM",IF(INDIRECT("$F"&amp;$S3402)="OCS (No Label)","OCS_Conversion_RM",IF(LEFT(INDIRECT("$F"&amp;$S3402),3)="OCS","OCS_RM",IF(RIGHT(INDIRECT("$F"&amp;$S3402),10)="conversion","GOTS_RM_conversion",IF((LEFT(INDIRECT("$F"&amp;$S3402),4))="GOTS","GOTS_RM","Responsible_RM")))))))</f>
        <v>#REF!</v>
      </c>
      <c r="AF3402" s="13" t="str" cm="1">
        <f t="array" aca="1" ref="AF3402" ca="1">IF($S3402="","",INDIRECT("$Z"&amp;$S3402))</f>
        <v/>
      </c>
      <c r="AG3402" s="155" t="str">
        <f t="shared" si="1555"/>
        <v/>
      </c>
      <c r="AH3402" s="13" t="str" cm="1">
        <f t="array" aca="1" ref="AH3402" ca="1">IFERROR(INDIRECT("$ag"&amp;S3402),"")</f>
        <v/>
      </c>
      <c r="AI3402" s="13" t="e" cm="1">
        <f t="array" aca="1" ref="AI3402" ca="1">INDIRECT("O"&amp;S3401)</f>
        <v>#REF!</v>
      </c>
      <c r="AJ3402" s="13" t="str">
        <f>IF($I3402="","",INDEX('Raw Material'!$A$1:$J$75,MATCH(I3402,'Raw Material'!$A$1:$A$75,0),(MATCH(G3402,'Raw Material'!$A$1:$J$1,0))))</f>
        <v/>
      </c>
      <c r="AK3402" s="13" t="str">
        <f t="shared" si="1565"/>
        <v>YANLIŞRM</v>
      </c>
      <c r="AL3402" s="153" t="str">
        <f t="shared" si="1566"/>
        <v/>
      </c>
    </row>
    <row r="3403" spans="1:38" ht="16.5" customHeight="1">
      <c r="A3403" s="161"/>
      <c r="B3403" s="166"/>
      <c r="C3403" s="167"/>
      <c r="D3403" s="156"/>
      <c r="E3403" s="156"/>
      <c r="F3403" s="173"/>
      <c r="G3403" s="181"/>
      <c r="H3403" s="182"/>
      <c r="I3403" s="182"/>
      <c r="J3403" s="182"/>
      <c r="K3403" s="32"/>
      <c r="L3403" s="178"/>
      <c r="M3403" s="178"/>
      <c r="N3403" s="81"/>
      <c r="O3403" s="185"/>
      <c r="P3403" s="103"/>
      <c r="Q3403" s="84" t="str">
        <f t="shared" si="1567"/>
        <v/>
      </c>
      <c r="R3403" s="159"/>
      <c r="S3403" s="28" t="str" cm="1">
        <f t="array" aca="1" ref="S3403" ca="1">IF(INDIRECT("A"&amp;114+$U3403)&lt;&gt;"",114+$U3403,"")</f>
        <v/>
      </c>
      <c r="T3403" s="28" t="str">
        <f t="shared" ca="1" si="1568"/>
        <v>$B</v>
      </c>
      <c r="U3403" s="29">
        <f t="shared" si="1574"/>
        <v>3288</v>
      </c>
      <c r="V3403" s="29">
        <v>274.08333333335497</v>
      </c>
      <c r="W3403" s="29">
        <f t="shared" si="1575"/>
        <v>274</v>
      </c>
      <c r="X3403" s="41" t="str" cm="1">
        <f t="array" aca="1" ref="X3403" ca="1">IFERROR(INDEX('PC&amp;PD'!$A$1:$AP$15,ROW('PC&amp;PD'!$A$15),MATCH(INDIRECT(T3403),'PC&amp;PD'!$A$1:$AP$1,0)),"")</f>
        <v/>
      </c>
      <c r="Z3403" s="155"/>
      <c r="AA3403" s="13" t="str">
        <f t="shared" si="1564"/>
        <v/>
      </c>
      <c r="AB3403" s="155"/>
      <c r="AC3403" s="13" t="str">
        <f t="shared" ca="1" si="1569"/>
        <v>$AB</v>
      </c>
      <c r="AD3403" s="13" t="str" cm="1">
        <f t="array" aca="1" ref="AD3403" ca="1">IFERROR(IF((LEFT(INDIRECT("$F"&amp;$S3403),4))="GOTS",IF($G3403="Organic","GOTS_Organic_raw",(IF($G3403="Responsible","GOTS_Responsible",(IF($G3403="No Attribute (Conventional)","GOTS_conventional",(IF($G3403="Recycled Pre/Post-Consumer","GOTS_pre_post",(IF($G3403="In-Conversion","GOTS_in_conversion",(IF($G3403="Sustainably Sourced","Sustainably_sourced",""))))))))))),IF($G3403="Organic","Organic",(IF($G3403="Responsible","Responsible",(IF($G3403="No Attribute (Conventional)","No_Attribute_Conventional",(IF($G3403="Recycled Pre/Post-Consumer","Recycled_Pre_Post_Consumer",(IF($G3403="In-Conversion","In_Conversion",(IF($G3403="Recycled Pre-Consumer","Recycled_Pre_Consumer",(IF($G3403="Recycled Post-Consumer","Recycled_Post_Consumer",(IF($G3403="Sustainably Sourced","Sustainably_sourced","")))))))))))))))),"")</f>
        <v/>
      </c>
      <c r="AE3403" s="13" t="e" cm="1">
        <f t="array" aca="1" ref="AE3403" ca="1">IF(INDIRECT("$F"&amp;$S3403)="","",IF(LEFT(INDIRECT("$F"&amp;$S3403),3)="GRS","GRS_RCS_RM",IF((LEFT(INDIRECT("$F"&amp;$S3403),3))="RCS","GRS_RCS_RM",IF(INDIRECT("$F"&amp;$S3403)="OCS (No Label)","OCS_Conversion_RM",IF(LEFT(INDIRECT("$F"&amp;$S3403),3)="OCS","OCS_RM",IF(RIGHT(INDIRECT("$F"&amp;$S3403),10)="conversion","GOTS_RM_conversion",IF((LEFT(INDIRECT("$F"&amp;$S3403),4))="GOTS","GOTS_RM","Responsible_RM")))))))</f>
        <v>#REF!</v>
      </c>
      <c r="AF3403" s="13" t="str" cm="1">
        <f t="array" aca="1" ref="AF3403" ca="1">IF($S3403="","",INDIRECT("$Z"&amp;$S3403))</f>
        <v/>
      </c>
      <c r="AG3403" s="155"/>
      <c r="AH3403" s="13" t="str" cm="1">
        <f t="array" aca="1" ref="AH3403" ca="1">IFERROR(INDIRECT("$ag"&amp;S3403),"")</f>
        <v/>
      </c>
      <c r="AI3403" s="13" t="e" cm="1">
        <f t="array" aca="1" ref="AI3403" ca="1">INDIRECT("O"&amp;S3402)</f>
        <v>#REF!</v>
      </c>
      <c r="AJ3403" s="13" t="str">
        <f>IF($I3403="","",INDEX('Raw Material'!$A$1:$J$75,MATCH(I3403,'Raw Material'!$A$1:$A$75,0),(MATCH(G3403,'Raw Material'!$A$1:$J$1,0))))</f>
        <v/>
      </c>
      <c r="AK3403" s="13" t="str">
        <f t="shared" si="1565"/>
        <v>YANLIŞRM</v>
      </c>
      <c r="AL3403" s="153" t="str">
        <f t="shared" si="1566"/>
        <v/>
      </c>
    </row>
    <row r="3404" spans="1:38" ht="16.5" customHeight="1">
      <c r="A3404" s="161"/>
      <c r="B3404" s="166"/>
      <c r="C3404" s="167"/>
      <c r="D3404" s="156"/>
      <c r="E3404" s="156"/>
      <c r="F3404" s="173"/>
      <c r="G3404" s="181"/>
      <c r="H3404" s="182"/>
      <c r="I3404" s="182"/>
      <c r="J3404" s="182"/>
      <c r="K3404" s="32"/>
      <c r="L3404" s="178"/>
      <c r="M3404" s="178"/>
      <c r="N3404" s="81"/>
      <c r="O3404" s="185"/>
      <c r="P3404" s="103"/>
      <c r="Q3404" s="84" t="str">
        <f t="shared" si="1567"/>
        <v/>
      </c>
      <c r="R3404" s="159"/>
      <c r="S3404" s="28" t="str" cm="1">
        <f t="array" aca="1" ref="S3404" ca="1">IF(INDIRECT("A"&amp;114+$U3404)&lt;&gt;"",114+$U3404,"")</f>
        <v/>
      </c>
      <c r="T3404" s="28" t="str">
        <f t="shared" ca="1" si="1568"/>
        <v>$B</v>
      </c>
      <c r="U3404" s="29">
        <f t="shared" si="1574"/>
        <v>3288</v>
      </c>
      <c r="V3404" s="29">
        <v>274.166666666688</v>
      </c>
      <c r="W3404" s="29">
        <f t="shared" si="1575"/>
        <v>274</v>
      </c>
      <c r="X3404" s="41" t="str" cm="1">
        <f t="array" aca="1" ref="X3404" ca="1">IFERROR(INDEX('PC&amp;PD'!$A$1:$AP$15,ROW('PC&amp;PD'!$A$15),MATCH(INDIRECT(T3404),'PC&amp;PD'!$A$1:$AP$1,0)),"")</f>
        <v/>
      </c>
      <c r="Z3404" s="155"/>
      <c r="AA3404" s="13" t="str">
        <f t="shared" si="1564"/>
        <v/>
      </c>
      <c r="AB3404" s="155"/>
      <c r="AC3404" s="13" t="str">
        <f t="shared" ca="1" si="1569"/>
        <v>$AB</v>
      </c>
      <c r="AD3404" s="13" t="str" cm="1">
        <f t="array" aca="1" ref="AD3404" ca="1">IFERROR(IF((LEFT(INDIRECT("$F"&amp;$S3404),4))="GOTS",IF($G3404="Organic","GOTS_Organic_raw",(IF($G3404="Responsible","GOTS_Responsible",(IF($G3404="No Attribute (Conventional)","GOTS_conventional",(IF($G3404="Recycled Pre/Post-Consumer","GOTS_pre_post",(IF($G3404="In-Conversion","GOTS_in_conversion",(IF($G3404="Sustainably Sourced","Sustainably_sourced",""))))))))))),IF($G3404="Organic","Organic",(IF($G3404="Responsible","Responsible",(IF($G3404="No Attribute (Conventional)","No_Attribute_Conventional",(IF($G3404="Recycled Pre/Post-Consumer","Recycled_Pre_Post_Consumer",(IF($G3404="In-Conversion","In_Conversion",(IF($G3404="Recycled Pre-Consumer","Recycled_Pre_Consumer",(IF($G3404="Recycled Post-Consumer","Recycled_Post_Consumer",(IF($G3404="Sustainably Sourced","Sustainably_sourced","")))))))))))))))),"")</f>
        <v/>
      </c>
      <c r="AE3404" s="13" t="e" cm="1">
        <f t="array" aca="1" ref="AE3404" ca="1">IF(INDIRECT("$F"&amp;$S3404)="","",IF(LEFT(INDIRECT("$F"&amp;$S3404),3)="GRS","GRS_RCS_RM",IF((LEFT(INDIRECT("$F"&amp;$S3404),3))="RCS","GRS_RCS_RM",IF(INDIRECT("$F"&amp;$S3404)="OCS (No Label)","OCS_Conversion_RM",IF(LEFT(INDIRECT("$F"&amp;$S3404),3)="OCS","OCS_RM",IF(RIGHT(INDIRECT("$F"&amp;$S3404),10)="conversion","GOTS_RM_conversion",IF((LEFT(INDIRECT("$F"&amp;$S3404),4))="GOTS","GOTS_RM","Responsible_RM")))))))</f>
        <v>#REF!</v>
      </c>
      <c r="AF3404" s="13" t="str" cm="1">
        <f t="array" aca="1" ref="AF3404" ca="1">IF($S3404="","",INDIRECT("$Z"&amp;$S3404))</f>
        <v/>
      </c>
      <c r="AG3404" s="155"/>
      <c r="AH3404" s="13" t="str" cm="1">
        <f t="array" aca="1" ref="AH3404" ca="1">IFERROR(INDIRECT("$ag"&amp;S3404),"")</f>
        <v/>
      </c>
      <c r="AI3404" s="13" t="e" cm="1">
        <f t="array" aca="1" ref="AI3404" ca="1">INDIRECT("O"&amp;S3403)</f>
        <v>#REF!</v>
      </c>
      <c r="AJ3404" s="13" t="str">
        <f>IF($I3404="","",INDEX('Raw Material'!$A$1:$J$75,MATCH(I3404,'Raw Material'!$A$1:$A$75,0),(MATCH(G3404,'Raw Material'!$A$1:$J$1,0))))</f>
        <v/>
      </c>
      <c r="AK3404" s="13" t="str">
        <f t="shared" si="1565"/>
        <v>YANLIŞRM</v>
      </c>
      <c r="AL3404" s="153" t="str">
        <f t="shared" si="1566"/>
        <v/>
      </c>
    </row>
    <row r="3405" spans="1:38" ht="16.5" customHeight="1">
      <c r="A3405" s="161"/>
      <c r="B3405" s="166"/>
      <c r="C3405" s="167"/>
      <c r="D3405" s="156"/>
      <c r="E3405" s="156"/>
      <c r="F3405" s="174"/>
      <c r="G3405" s="181"/>
      <c r="H3405" s="182"/>
      <c r="I3405" s="182"/>
      <c r="J3405" s="182"/>
      <c r="K3405" s="32"/>
      <c r="L3405" s="178"/>
      <c r="M3405" s="178"/>
      <c r="N3405" s="81"/>
      <c r="O3405" s="185"/>
      <c r="P3405" s="103"/>
      <c r="Q3405" s="84" t="str">
        <f t="shared" si="1567"/>
        <v/>
      </c>
      <c r="R3405" s="159"/>
      <c r="S3405" s="28" t="str" cm="1">
        <f t="array" aca="1" ref="S3405" ca="1">IF(INDIRECT("A"&amp;114+$U3405)&lt;&gt;"",114+$U3405,"")</f>
        <v/>
      </c>
      <c r="T3405" s="28" t="str">
        <f t="shared" ca="1" si="1568"/>
        <v>$B</v>
      </c>
      <c r="U3405" s="29">
        <f t="shared" si="1574"/>
        <v>3288</v>
      </c>
      <c r="V3405" s="29">
        <v>274.250000000022</v>
      </c>
      <c r="W3405" s="29">
        <f t="shared" si="1575"/>
        <v>274</v>
      </c>
      <c r="X3405" s="41" t="str" cm="1">
        <f t="array" aca="1" ref="X3405" ca="1">IFERROR(INDEX('PC&amp;PD'!$A$1:$AP$15,ROW('PC&amp;PD'!$A$15),MATCH(INDIRECT(T3405),'PC&amp;PD'!$A$1:$AP$1,0)),"")</f>
        <v/>
      </c>
      <c r="Z3405" s="155"/>
      <c r="AA3405" s="13" t="str">
        <f t="shared" si="1564"/>
        <v/>
      </c>
      <c r="AB3405" s="155"/>
      <c r="AC3405" s="13" t="str">
        <f t="shared" ca="1" si="1569"/>
        <v>$AB</v>
      </c>
      <c r="AD3405" s="13" t="str" cm="1">
        <f t="array" aca="1" ref="AD3405" ca="1">IFERROR(IF((LEFT(INDIRECT("$F"&amp;$S3405),4))="GOTS",IF($G3405="Organic","GOTS_Organic_raw",(IF($G3405="Responsible","GOTS_Responsible",(IF($G3405="No Attribute (Conventional)","GOTS_conventional",(IF($G3405="Recycled Pre/Post-Consumer","GOTS_pre_post",(IF($G3405="In-Conversion","GOTS_in_conversion",(IF($G3405="Sustainably Sourced","Sustainably_sourced",""))))))))))),IF($G3405="Organic","Organic",(IF($G3405="Responsible","Responsible",(IF($G3405="No Attribute (Conventional)","No_Attribute_Conventional",(IF($G3405="Recycled Pre/Post-Consumer","Recycled_Pre_Post_Consumer",(IF($G3405="In-Conversion","In_Conversion",(IF($G3405="Recycled Pre-Consumer","Recycled_Pre_Consumer",(IF($G3405="Recycled Post-Consumer","Recycled_Post_Consumer",(IF($G3405="Sustainably Sourced","Sustainably_sourced","")))))))))))))))),"")</f>
        <v/>
      </c>
      <c r="AE3405" s="13" t="e" cm="1">
        <f t="array" aca="1" ref="AE3405" ca="1">IF(INDIRECT("$F"&amp;$S3405)="","",IF(LEFT(INDIRECT("$F"&amp;$S3405),3)="GRS","GRS_RCS_RM",IF((LEFT(INDIRECT("$F"&amp;$S3405),3))="RCS","GRS_RCS_RM",IF(INDIRECT("$F"&amp;$S3405)="OCS (No Label)","OCS_Conversion_RM",IF(LEFT(INDIRECT("$F"&amp;$S3405),3)="OCS","OCS_RM",IF(RIGHT(INDIRECT("$F"&amp;$S3405),10)="conversion","GOTS_RM_conversion",IF((LEFT(INDIRECT("$F"&amp;$S3405),4))="GOTS","GOTS_RM","Responsible_RM")))))))</f>
        <v>#REF!</v>
      </c>
      <c r="AF3405" s="13" t="str" cm="1">
        <f t="array" aca="1" ref="AF3405" ca="1">IF($S3405="","",INDIRECT("$Z"&amp;$S3405))</f>
        <v/>
      </c>
      <c r="AG3405" s="155"/>
      <c r="AH3405" s="13" t="str" cm="1">
        <f t="array" aca="1" ref="AH3405" ca="1">IFERROR(INDIRECT("$ag"&amp;S3405),"")</f>
        <v/>
      </c>
      <c r="AI3405" s="13" t="e" cm="1">
        <f t="array" aca="1" ref="AI3405" ca="1">INDIRECT("O"&amp;S3404)</f>
        <v>#REF!</v>
      </c>
      <c r="AJ3405" s="13" t="str">
        <f>IF($I3405="","",INDEX('Raw Material'!$A$1:$J$75,MATCH(I3405,'Raw Material'!$A$1:$A$75,0),(MATCH(G3405,'Raw Material'!$A$1:$J$1,0))))</f>
        <v/>
      </c>
      <c r="AK3405" s="13" t="str">
        <f t="shared" si="1565"/>
        <v>YANLIŞRM</v>
      </c>
      <c r="AL3405" s="153" t="str">
        <f t="shared" si="1566"/>
        <v/>
      </c>
    </row>
    <row r="3406" spans="1:38" ht="16.5" customHeight="1">
      <c r="A3406" s="161"/>
      <c r="B3406" s="166"/>
      <c r="C3406" s="167"/>
      <c r="D3406" s="156"/>
      <c r="E3406" s="156"/>
      <c r="F3406" s="174"/>
      <c r="G3406" s="181"/>
      <c r="H3406" s="182"/>
      <c r="I3406" s="182"/>
      <c r="J3406" s="182"/>
      <c r="K3406" s="32"/>
      <c r="L3406" s="178"/>
      <c r="M3406" s="178"/>
      <c r="N3406" s="81"/>
      <c r="O3406" s="185"/>
      <c r="P3406" s="103"/>
      <c r="Q3406" s="84" t="str">
        <f t="shared" si="1567"/>
        <v/>
      </c>
      <c r="R3406" s="159"/>
      <c r="S3406" s="28" t="str" cm="1">
        <f t="array" aca="1" ref="S3406" ca="1">IF(INDIRECT("A"&amp;114+$U3406)&lt;&gt;"",114+$U3406,"")</f>
        <v/>
      </c>
      <c r="T3406" s="28" t="str">
        <f t="shared" ca="1" si="1568"/>
        <v>$B</v>
      </c>
      <c r="U3406" s="29">
        <f t="shared" si="1574"/>
        <v>3288</v>
      </c>
      <c r="V3406" s="29">
        <v>274.33333333335497</v>
      </c>
      <c r="W3406" s="29">
        <f t="shared" si="1575"/>
        <v>274</v>
      </c>
      <c r="X3406" s="41" t="str" cm="1">
        <f t="array" aca="1" ref="X3406" ca="1">IFERROR(INDEX('PC&amp;PD'!$A$1:$AP$15,ROW('PC&amp;PD'!$A$15),MATCH(INDIRECT(T3406),'PC&amp;PD'!$A$1:$AP$1,0)),"")</f>
        <v/>
      </c>
      <c r="Z3406" s="155"/>
      <c r="AA3406" s="13" t="str">
        <f t="shared" si="1564"/>
        <v/>
      </c>
      <c r="AB3406" s="155"/>
      <c r="AC3406" s="13" t="str">
        <f t="shared" ca="1" si="1569"/>
        <v>$AB</v>
      </c>
      <c r="AD3406" s="13" t="str" cm="1">
        <f t="array" aca="1" ref="AD3406" ca="1">IFERROR(IF((LEFT(INDIRECT("$F"&amp;$S3406),4))="GOTS",IF($G3406="Organic","GOTS_Organic_raw",(IF($G3406="Responsible","GOTS_Responsible",(IF($G3406="No Attribute (Conventional)","GOTS_conventional",(IF($G3406="Recycled Pre/Post-Consumer","GOTS_pre_post",(IF($G3406="In-Conversion","GOTS_in_conversion",(IF($G3406="Sustainably Sourced","Sustainably_sourced",""))))))))))),IF($G3406="Organic","Organic",(IF($G3406="Responsible","Responsible",(IF($G3406="No Attribute (Conventional)","No_Attribute_Conventional",(IF($G3406="Recycled Pre/Post-Consumer","Recycled_Pre_Post_Consumer",(IF($G3406="In-Conversion","In_Conversion",(IF($G3406="Recycled Pre-Consumer","Recycled_Pre_Consumer",(IF($G3406="Recycled Post-Consumer","Recycled_Post_Consumer",(IF($G3406="Sustainably Sourced","Sustainably_sourced","")))))))))))))))),"")</f>
        <v/>
      </c>
      <c r="AE3406" s="13" t="e" cm="1">
        <f t="array" aca="1" ref="AE3406" ca="1">IF(INDIRECT("$F"&amp;$S3406)="","",IF(LEFT(INDIRECT("$F"&amp;$S3406),3)="GRS","GRS_RCS_RM",IF((LEFT(INDIRECT("$F"&amp;$S3406),3))="RCS","GRS_RCS_RM",IF(INDIRECT("$F"&amp;$S3406)="OCS (No Label)","OCS_Conversion_RM",IF(LEFT(INDIRECT("$F"&amp;$S3406),3)="OCS","OCS_RM",IF(RIGHT(INDIRECT("$F"&amp;$S3406),10)="conversion","GOTS_RM_conversion",IF((LEFT(INDIRECT("$F"&amp;$S3406),4))="GOTS","GOTS_RM","Responsible_RM")))))))</f>
        <v>#REF!</v>
      </c>
      <c r="AF3406" s="13" t="str" cm="1">
        <f t="array" aca="1" ref="AF3406" ca="1">IF($S3406="","",INDIRECT("$Z"&amp;$S3406))</f>
        <v/>
      </c>
      <c r="AG3406" s="155"/>
      <c r="AH3406" s="13" t="str" cm="1">
        <f t="array" aca="1" ref="AH3406" ca="1">IFERROR(INDIRECT("$ag"&amp;S3406),"")</f>
        <v/>
      </c>
      <c r="AI3406" s="13" t="e" cm="1">
        <f t="array" aca="1" ref="AI3406" ca="1">INDIRECT("O"&amp;S3405)</f>
        <v>#REF!</v>
      </c>
      <c r="AJ3406" s="13" t="str">
        <f>IF($I3406="","",INDEX('Raw Material'!$A$1:$J$75,MATCH(I3406,'Raw Material'!$A$1:$A$75,0),(MATCH(G3406,'Raw Material'!$A$1:$J$1,0))))</f>
        <v/>
      </c>
      <c r="AK3406" s="13" t="str">
        <f t="shared" si="1565"/>
        <v>YANLIŞRM</v>
      </c>
      <c r="AL3406" s="153" t="str">
        <f t="shared" si="1566"/>
        <v/>
      </c>
    </row>
    <row r="3407" spans="1:38" ht="16.5" customHeight="1">
      <c r="A3407" s="161"/>
      <c r="B3407" s="166"/>
      <c r="C3407" s="167"/>
      <c r="D3407" s="156"/>
      <c r="E3407" s="156"/>
      <c r="F3407" s="174"/>
      <c r="G3407" s="181"/>
      <c r="H3407" s="182"/>
      <c r="I3407" s="182"/>
      <c r="J3407" s="182"/>
      <c r="K3407" s="32"/>
      <c r="L3407" s="178"/>
      <c r="M3407" s="178"/>
      <c r="N3407" s="81"/>
      <c r="O3407" s="185"/>
      <c r="P3407" s="103"/>
      <c r="Q3407" s="84" t="str">
        <f t="shared" si="1567"/>
        <v/>
      </c>
      <c r="R3407" s="159"/>
      <c r="S3407" s="28" t="str" cm="1">
        <f t="array" aca="1" ref="S3407" ca="1">IF(INDIRECT("A"&amp;114+$U3407)&lt;&gt;"",114+$U3407,"")</f>
        <v/>
      </c>
      <c r="T3407" s="28" t="str">
        <f t="shared" ca="1" si="1568"/>
        <v>$B</v>
      </c>
      <c r="U3407" s="29">
        <f t="shared" si="1574"/>
        <v>3288</v>
      </c>
      <c r="V3407" s="29">
        <v>274.416666666688</v>
      </c>
      <c r="W3407" s="29">
        <f t="shared" si="1575"/>
        <v>274</v>
      </c>
      <c r="X3407" s="41" t="str" cm="1">
        <f t="array" aca="1" ref="X3407" ca="1">IFERROR(INDEX('PC&amp;PD'!$A$1:$AP$15,ROW('PC&amp;PD'!$A$15),MATCH(INDIRECT(T3407),'PC&amp;PD'!$A$1:$AP$1,0)),"")</f>
        <v/>
      </c>
      <c r="Z3407" s="155"/>
      <c r="AA3407" s="13" t="str">
        <f t="shared" si="1564"/>
        <v/>
      </c>
      <c r="AB3407" s="155"/>
      <c r="AC3407" s="13" t="str">
        <f t="shared" ca="1" si="1569"/>
        <v>$AB</v>
      </c>
      <c r="AD3407" s="13" t="str" cm="1">
        <f t="array" aca="1" ref="AD3407" ca="1">IFERROR(IF((LEFT(INDIRECT("$F"&amp;$S3407),4))="GOTS",IF($G3407="Organic","GOTS_Organic_raw",(IF($G3407="Responsible","GOTS_Responsible",(IF($G3407="No Attribute (Conventional)","GOTS_conventional",(IF($G3407="Recycled Pre/Post-Consumer","GOTS_pre_post",(IF($G3407="In-Conversion","GOTS_in_conversion",(IF($G3407="Sustainably Sourced","Sustainably_sourced",""))))))))))),IF($G3407="Organic","Organic",(IF($G3407="Responsible","Responsible",(IF($G3407="No Attribute (Conventional)","No_Attribute_Conventional",(IF($G3407="Recycled Pre/Post-Consumer","Recycled_Pre_Post_Consumer",(IF($G3407="In-Conversion","In_Conversion",(IF($G3407="Recycled Pre-Consumer","Recycled_Pre_Consumer",(IF($G3407="Recycled Post-Consumer","Recycled_Post_Consumer",(IF($G3407="Sustainably Sourced","Sustainably_sourced","")))))))))))))))),"")</f>
        <v/>
      </c>
      <c r="AE3407" s="13" t="e" cm="1">
        <f t="array" aca="1" ref="AE3407" ca="1">IF(INDIRECT("$F"&amp;$S3407)="","",IF(LEFT(INDIRECT("$F"&amp;$S3407),3)="GRS","GRS_RCS_RM",IF((LEFT(INDIRECT("$F"&amp;$S3407),3))="RCS","GRS_RCS_RM",IF(INDIRECT("$F"&amp;$S3407)="OCS (No Label)","OCS_Conversion_RM",IF(LEFT(INDIRECT("$F"&amp;$S3407),3)="OCS","OCS_RM",IF(RIGHT(INDIRECT("$F"&amp;$S3407),10)="conversion","GOTS_RM_conversion",IF((LEFT(INDIRECT("$F"&amp;$S3407),4))="GOTS","GOTS_RM","Responsible_RM")))))))</f>
        <v>#REF!</v>
      </c>
      <c r="AF3407" s="13" t="str" cm="1">
        <f t="array" aca="1" ref="AF3407" ca="1">IF($S3407="","",INDIRECT("$Z"&amp;$S3407))</f>
        <v/>
      </c>
      <c r="AG3407" s="155"/>
      <c r="AH3407" s="13" t="str" cm="1">
        <f t="array" aca="1" ref="AH3407" ca="1">IFERROR(INDIRECT("$ag"&amp;S3407),"")</f>
        <v/>
      </c>
      <c r="AI3407" s="13" t="e" cm="1">
        <f t="array" aca="1" ref="AI3407" ca="1">INDIRECT("O"&amp;S3406)</f>
        <v>#REF!</v>
      </c>
      <c r="AJ3407" s="13" t="str">
        <f>IF($I3407="","",INDEX('Raw Material'!$A$1:$J$75,MATCH(I3407,'Raw Material'!$A$1:$A$75,0),(MATCH(G3407,'Raw Material'!$A$1:$J$1,0))))</f>
        <v/>
      </c>
      <c r="AK3407" s="13" t="str">
        <f t="shared" si="1565"/>
        <v>YANLIŞRM</v>
      </c>
      <c r="AL3407" s="153" t="str">
        <f t="shared" si="1566"/>
        <v/>
      </c>
    </row>
    <row r="3408" spans="1:38" ht="16.5" customHeight="1">
      <c r="A3408" s="162"/>
      <c r="B3408" s="168"/>
      <c r="C3408" s="169"/>
      <c r="D3408" s="156"/>
      <c r="E3408" s="156"/>
      <c r="F3408" s="175"/>
      <c r="G3408" s="181"/>
      <c r="H3408" s="182"/>
      <c r="I3408" s="182"/>
      <c r="J3408" s="182"/>
      <c r="K3408" s="32"/>
      <c r="L3408" s="179"/>
      <c r="M3408" s="179"/>
      <c r="N3408" s="81"/>
      <c r="O3408" s="185"/>
      <c r="P3408" s="103"/>
      <c r="Q3408" s="84" t="str">
        <f t="shared" si="1567"/>
        <v/>
      </c>
      <c r="R3408" s="159"/>
      <c r="S3408" s="28" t="str" cm="1">
        <f t="array" aca="1" ref="S3408" ca="1">IF(INDIRECT("A"&amp;114+$U3408)&lt;&gt;"",114+$U3408,"")</f>
        <v/>
      </c>
      <c r="T3408" s="28" t="str">
        <f t="shared" ca="1" si="1568"/>
        <v>$B</v>
      </c>
      <c r="U3408" s="29">
        <f t="shared" si="1574"/>
        <v>3288</v>
      </c>
      <c r="V3408" s="29">
        <v>274.500000000022</v>
      </c>
      <c r="W3408" s="29">
        <f t="shared" si="1575"/>
        <v>274</v>
      </c>
      <c r="X3408" s="41" t="str" cm="1">
        <f t="array" aca="1" ref="X3408" ca="1">IFERROR(INDEX('PC&amp;PD'!$A$1:$AP$15,ROW('PC&amp;PD'!$A$15),MATCH(INDIRECT(T3408),'PC&amp;PD'!$A$1:$AP$1,0)),"")</f>
        <v/>
      </c>
      <c r="Z3408" s="155"/>
      <c r="AA3408" s="13" t="str">
        <f t="shared" si="1564"/>
        <v/>
      </c>
      <c r="AB3408" s="155"/>
      <c r="AC3408" s="13" t="str">
        <f t="shared" ca="1" si="1569"/>
        <v>$AB</v>
      </c>
      <c r="AD3408" s="13" t="str" cm="1">
        <f t="array" aca="1" ref="AD3408" ca="1">IFERROR(IF((LEFT(INDIRECT("$F"&amp;$S3408),4))="GOTS",IF($G3408="Organic","GOTS_Organic_raw",(IF($G3408="Responsible","GOTS_Responsible",(IF($G3408="No Attribute (Conventional)","GOTS_conventional",(IF($G3408="Recycled Pre/Post-Consumer","GOTS_pre_post",(IF($G3408="In-Conversion","GOTS_in_conversion",(IF($G3408="Sustainably Sourced","Sustainably_sourced",""))))))))))),IF($G3408="Organic","Organic",(IF($G3408="Responsible","Responsible",(IF($G3408="No Attribute (Conventional)","No_Attribute_Conventional",(IF($G3408="Recycled Pre/Post-Consumer","Recycled_Pre_Post_Consumer",(IF($G3408="In-Conversion","In_Conversion",(IF($G3408="Recycled Pre-Consumer","Recycled_Pre_Consumer",(IF($G3408="Recycled Post-Consumer","Recycled_Post_Consumer",(IF($G3408="Sustainably Sourced","Sustainably_sourced","")))))))))))))))),"")</f>
        <v/>
      </c>
      <c r="AE3408" s="13" t="e" cm="1">
        <f t="array" aca="1" ref="AE3408" ca="1">IF(INDIRECT("$F"&amp;$S3408)="","",IF(LEFT(INDIRECT("$F"&amp;$S3408),3)="GRS","GRS_RCS_RM",IF((LEFT(INDIRECT("$F"&amp;$S3408),3))="RCS","GRS_RCS_RM",IF(INDIRECT("$F"&amp;$S3408)="OCS (No Label)","OCS_Conversion_RM",IF(LEFT(INDIRECT("$F"&amp;$S3408),3)="OCS","OCS_RM",IF(RIGHT(INDIRECT("$F"&amp;$S3408),10)="conversion","GOTS_RM_conversion",IF((LEFT(INDIRECT("$F"&amp;$S3408),4))="GOTS","GOTS_RM","Responsible_RM")))))))</f>
        <v>#REF!</v>
      </c>
      <c r="AF3408" s="13" t="str" cm="1">
        <f t="array" aca="1" ref="AF3408" ca="1">IF($S3408="","",INDIRECT("$Z"&amp;$S3408))</f>
        <v/>
      </c>
      <c r="AG3408" s="155"/>
      <c r="AH3408" s="13" t="str" cm="1">
        <f t="array" aca="1" ref="AH3408" ca="1">IFERROR(INDIRECT("$ag"&amp;S3408),"")</f>
        <v/>
      </c>
      <c r="AI3408" s="13" t="e" cm="1">
        <f t="array" aca="1" ref="AI3408" ca="1">INDIRECT("O"&amp;S3407)</f>
        <v>#REF!</v>
      </c>
      <c r="AJ3408" s="13" t="str">
        <f>IF($I3408="","",INDEX('Raw Material'!$A$1:$J$75,MATCH(I3408,'Raw Material'!$A$1:$A$75,0),(MATCH(G3408,'Raw Material'!$A$1:$J$1,0))))</f>
        <v/>
      </c>
      <c r="AK3408" s="13" t="str">
        <f t="shared" si="1565"/>
        <v>YANLIŞRM</v>
      </c>
      <c r="AL3408" s="153" t="str">
        <f t="shared" si="1566"/>
        <v/>
      </c>
    </row>
    <row r="3409" spans="1:38" ht="16.5" customHeight="1">
      <c r="A3409" s="162"/>
      <c r="B3409" s="168"/>
      <c r="C3409" s="169"/>
      <c r="D3409" s="156"/>
      <c r="E3409" s="156"/>
      <c r="F3409" s="175"/>
      <c r="G3409" s="181"/>
      <c r="H3409" s="182"/>
      <c r="I3409" s="182"/>
      <c r="J3409" s="182"/>
      <c r="K3409" s="32"/>
      <c r="L3409" s="179"/>
      <c r="M3409" s="179"/>
      <c r="N3409" s="81"/>
      <c r="O3409" s="185"/>
      <c r="P3409" s="103"/>
      <c r="Q3409" s="84" t="str">
        <f t="shared" si="1567"/>
        <v/>
      </c>
      <c r="R3409" s="159"/>
      <c r="S3409" s="28" t="str" cm="1">
        <f t="array" aca="1" ref="S3409" ca="1">IF(INDIRECT("A"&amp;114+$U3409)&lt;&gt;"",114+$U3409,"")</f>
        <v/>
      </c>
      <c r="T3409" s="28" t="str">
        <f t="shared" ca="1" si="1568"/>
        <v>$B</v>
      </c>
      <c r="U3409" s="29">
        <f t="shared" si="1574"/>
        <v>3288</v>
      </c>
      <c r="V3409" s="29">
        <v>274.58333333335497</v>
      </c>
      <c r="W3409" s="29">
        <f t="shared" si="1575"/>
        <v>274</v>
      </c>
      <c r="X3409" s="41" t="str" cm="1">
        <f t="array" aca="1" ref="X3409" ca="1">IFERROR(INDEX('PC&amp;PD'!$A$1:$AP$15,ROW('PC&amp;PD'!$A$15),MATCH(INDIRECT(T3409),'PC&amp;PD'!$A$1:$AP$1,0)),"")</f>
        <v/>
      </c>
      <c r="Z3409" s="155"/>
      <c r="AA3409" s="13" t="str">
        <f t="shared" si="1564"/>
        <v/>
      </c>
      <c r="AB3409" s="155"/>
      <c r="AC3409" s="13" t="str">
        <f t="shared" ca="1" si="1569"/>
        <v>$AB</v>
      </c>
      <c r="AD3409" s="13" t="str" cm="1">
        <f t="array" aca="1" ref="AD3409" ca="1">IFERROR(IF((LEFT(INDIRECT("$F"&amp;$S3409),4))="GOTS",IF($G3409="Organic","GOTS_Organic_raw",(IF($G3409="Responsible","GOTS_Responsible",(IF($G3409="No Attribute (Conventional)","GOTS_conventional",(IF($G3409="Recycled Pre/Post-Consumer","GOTS_pre_post",(IF($G3409="In-Conversion","GOTS_in_conversion",(IF($G3409="Sustainably Sourced","Sustainably_sourced",""))))))))))),IF($G3409="Organic","Organic",(IF($G3409="Responsible","Responsible",(IF($G3409="No Attribute (Conventional)","No_Attribute_Conventional",(IF($G3409="Recycled Pre/Post-Consumer","Recycled_Pre_Post_Consumer",(IF($G3409="In-Conversion","In_Conversion",(IF($G3409="Recycled Pre-Consumer","Recycled_Pre_Consumer",(IF($G3409="Recycled Post-Consumer","Recycled_Post_Consumer",(IF($G3409="Sustainably Sourced","Sustainably_sourced","")))))))))))))))),"")</f>
        <v/>
      </c>
      <c r="AE3409" s="13" t="e" cm="1">
        <f t="array" aca="1" ref="AE3409" ca="1">IF(INDIRECT("$F"&amp;$S3409)="","",IF(LEFT(INDIRECT("$F"&amp;$S3409),3)="GRS","GRS_RCS_RM",IF((LEFT(INDIRECT("$F"&amp;$S3409),3))="RCS","GRS_RCS_RM",IF(INDIRECT("$F"&amp;$S3409)="OCS (No Label)","OCS_Conversion_RM",IF(LEFT(INDIRECT("$F"&amp;$S3409),3)="OCS","OCS_RM",IF(RIGHT(INDIRECT("$F"&amp;$S3409),10)="conversion","GOTS_RM_conversion",IF((LEFT(INDIRECT("$F"&amp;$S3409),4))="GOTS","GOTS_RM","Responsible_RM")))))))</f>
        <v>#REF!</v>
      </c>
      <c r="AF3409" s="13" t="str" cm="1">
        <f t="array" aca="1" ref="AF3409" ca="1">IF($S3409="","",INDIRECT("$Z"&amp;$S3409))</f>
        <v/>
      </c>
      <c r="AG3409" s="155"/>
      <c r="AH3409" s="13" t="str" cm="1">
        <f t="array" aca="1" ref="AH3409" ca="1">IFERROR(INDIRECT("$ag"&amp;S3409),"")</f>
        <v/>
      </c>
      <c r="AI3409" s="13" t="e" cm="1">
        <f t="array" aca="1" ref="AI3409" ca="1">INDIRECT("O"&amp;S3408)</f>
        <v>#REF!</v>
      </c>
      <c r="AJ3409" s="13" t="str">
        <f>IF($I3409="","",INDEX('Raw Material'!$A$1:$J$75,MATCH(I3409,'Raw Material'!$A$1:$A$75,0),(MATCH(G3409,'Raw Material'!$A$1:$J$1,0))))</f>
        <v/>
      </c>
      <c r="AK3409" s="13" t="str">
        <f t="shared" si="1565"/>
        <v>YANLIŞRM</v>
      </c>
      <c r="AL3409" s="153" t="str">
        <f t="shared" si="1566"/>
        <v/>
      </c>
    </row>
    <row r="3410" spans="1:38" ht="16.5" customHeight="1">
      <c r="A3410" s="162"/>
      <c r="B3410" s="168"/>
      <c r="C3410" s="169"/>
      <c r="D3410" s="156"/>
      <c r="E3410" s="156"/>
      <c r="F3410" s="175"/>
      <c r="G3410" s="181"/>
      <c r="H3410" s="182"/>
      <c r="I3410" s="182"/>
      <c r="J3410" s="182"/>
      <c r="K3410" s="32"/>
      <c r="L3410" s="179"/>
      <c r="M3410" s="179"/>
      <c r="N3410" s="81"/>
      <c r="O3410" s="185"/>
      <c r="P3410" s="103"/>
      <c r="Q3410" s="84" t="str">
        <f t="shared" si="1567"/>
        <v/>
      </c>
      <c r="R3410" s="159"/>
      <c r="S3410" s="28" t="str" cm="1">
        <f t="array" aca="1" ref="S3410" ca="1">IF(INDIRECT("A"&amp;114+$U3410)&lt;&gt;"",114+$U3410,"")</f>
        <v/>
      </c>
      <c r="T3410" s="28" t="str">
        <f t="shared" ca="1" si="1568"/>
        <v>$B</v>
      </c>
      <c r="U3410" s="29">
        <f t="shared" si="1574"/>
        <v>3288</v>
      </c>
      <c r="V3410" s="29">
        <v>274.666666666688</v>
      </c>
      <c r="W3410" s="29">
        <f t="shared" si="1575"/>
        <v>274</v>
      </c>
      <c r="X3410" s="41" t="str" cm="1">
        <f t="array" aca="1" ref="X3410" ca="1">IFERROR(INDEX('PC&amp;PD'!$A$1:$AP$15,ROW('PC&amp;PD'!$A$15),MATCH(INDIRECT(T3410),'PC&amp;PD'!$A$1:$AP$1,0)),"")</f>
        <v/>
      </c>
      <c r="Z3410" s="155"/>
      <c r="AA3410" s="13" t="str">
        <f t="shared" si="1564"/>
        <v/>
      </c>
      <c r="AB3410" s="155"/>
      <c r="AC3410" s="13" t="str">
        <f t="shared" ca="1" si="1569"/>
        <v>$AB</v>
      </c>
      <c r="AD3410" s="13" t="str" cm="1">
        <f t="array" aca="1" ref="AD3410" ca="1">IFERROR(IF((LEFT(INDIRECT("$F"&amp;$S3410),4))="GOTS",IF($G3410="Organic","GOTS_Organic_raw",(IF($G3410="Responsible","GOTS_Responsible",(IF($G3410="No Attribute (Conventional)","GOTS_conventional",(IF($G3410="Recycled Pre/Post-Consumer","GOTS_pre_post",(IF($G3410="In-Conversion","GOTS_in_conversion",(IF($G3410="Sustainably Sourced","Sustainably_sourced",""))))))))))),IF($G3410="Organic","Organic",(IF($G3410="Responsible","Responsible",(IF($G3410="No Attribute (Conventional)","No_Attribute_Conventional",(IF($G3410="Recycled Pre/Post-Consumer","Recycled_Pre_Post_Consumer",(IF($G3410="In-Conversion","In_Conversion",(IF($G3410="Recycled Pre-Consumer","Recycled_Pre_Consumer",(IF($G3410="Recycled Post-Consumer","Recycled_Post_Consumer",(IF($G3410="Sustainably Sourced","Sustainably_sourced","")))))))))))))))),"")</f>
        <v/>
      </c>
      <c r="AE3410" s="13" t="e" cm="1">
        <f t="array" aca="1" ref="AE3410" ca="1">IF(INDIRECT("$F"&amp;$S3410)="","",IF(LEFT(INDIRECT("$F"&amp;$S3410),3)="GRS","GRS_RCS_RM",IF((LEFT(INDIRECT("$F"&amp;$S3410),3))="RCS","GRS_RCS_RM",IF(INDIRECT("$F"&amp;$S3410)="OCS (No Label)","OCS_Conversion_RM",IF(LEFT(INDIRECT("$F"&amp;$S3410),3)="OCS","OCS_RM",IF(RIGHT(INDIRECT("$F"&amp;$S3410),10)="conversion","GOTS_RM_conversion",IF((LEFT(INDIRECT("$F"&amp;$S3410),4))="GOTS","GOTS_RM","Responsible_RM")))))))</f>
        <v>#REF!</v>
      </c>
      <c r="AF3410" s="13" t="str" cm="1">
        <f t="array" aca="1" ref="AF3410" ca="1">IF($S3410="","",INDIRECT("$Z"&amp;$S3410))</f>
        <v/>
      </c>
      <c r="AG3410" s="155"/>
      <c r="AH3410" s="13" t="str" cm="1">
        <f t="array" aca="1" ref="AH3410" ca="1">IFERROR(INDIRECT("$ag"&amp;S3410),"")</f>
        <v/>
      </c>
      <c r="AI3410" s="13" t="e" cm="1">
        <f t="array" aca="1" ref="AI3410" ca="1">INDIRECT("O"&amp;S3409)</f>
        <v>#REF!</v>
      </c>
      <c r="AJ3410" s="13" t="str">
        <f>IF($I3410="","",INDEX('Raw Material'!$A$1:$J$75,MATCH(I3410,'Raw Material'!$A$1:$A$75,0),(MATCH(G3410,'Raw Material'!$A$1:$J$1,0))))</f>
        <v/>
      </c>
      <c r="AK3410" s="13" t="str">
        <f t="shared" si="1565"/>
        <v>YANLIŞRM</v>
      </c>
      <c r="AL3410" s="153" t="str">
        <f t="shared" si="1566"/>
        <v/>
      </c>
    </row>
    <row r="3411" spans="1:38" ht="16.5" customHeight="1">
      <c r="A3411" s="162"/>
      <c r="B3411" s="168"/>
      <c r="C3411" s="169"/>
      <c r="D3411" s="156"/>
      <c r="E3411" s="156"/>
      <c r="F3411" s="175"/>
      <c r="G3411" s="181"/>
      <c r="H3411" s="182"/>
      <c r="I3411" s="182"/>
      <c r="J3411" s="182"/>
      <c r="K3411" s="32"/>
      <c r="L3411" s="179"/>
      <c r="M3411" s="179"/>
      <c r="N3411" s="81"/>
      <c r="O3411" s="185"/>
      <c r="P3411" s="103"/>
      <c r="Q3411" s="84" t="str">
        <f t="shared" si="1567"/>
        <v/>
      </c>
      <c r="R3411" s="159"/>
      <c r="S3411" s="28" t="str" cm="1">
        <f t="array" aca="1" ref="S3411" ca="1">IF(INDIRECT("A"&amp;114+$U3411)&lt;&gt;"",114+$U3411,"")</f>
        <v/>
      </c>
      <c r="T3411" s="28" t="str">
        <f t="shared" ca="1" si="1568"/>
        <v>$B</v>
      </c>
      <c r="U3411" s="29">
        <f t="shared" si="1574"/>
        <v>3288</v>
      </c>
      <c r="V3411" s="29">
        <v>274.750000000022</v>
      </c>
      <c r="W3411" s="29">
        <f t="shared" si="1575"/>
        <v>274</v>
      </c>
      <c r="X3411" s="41" t="str" cm="1">
        <f t="array" aca="1" ref="X3411" ca="1">IFERROR(INDEX('PC&amp;PD'!$A$1:$AP$15,ROW('PC&amp;PD'!$A$15),MATCH(INDIRECT(T3411),'PC&amp;PD'!$A$1:$AP$1,0)),"")</f>
        <v/>
      </c>
      <c r="Z3411" s="155"/>
      <c r="AA3411" s="13" t="str">
        <f t="shared" si="1564"/>
        <v/>
      </c>
      <c r="AB3411" s="155"/>
      <c r="AC3411" s="13" t="str">
        <f t="shared" ca="1" si="1569"/>
        <v>$AB</v>
      </c>
      <c r="AD3411" s="13" t="str" cm="1">
        <f t="array" aca="1" ref="AD3411" ca="1">IFERROR(IF((LEFT(INDIRECT("$F"&amp;$S3411),4))="GOTS",IF($G3411="Organic","GOTS_Organic_raw",(IF($G3411="Responsible","GOTS_Responsible",(IF($G3411="No Attribute (Conventional)","GOTS_conventional",(IF($G3411="Recycled Pre/Post-Consumer","GOTS_pre_post",(IF($G3411="In-Conversion","GOTS_in_conversion",(IF($G3411="Sustainably Sourced","Sustainably_sourced",""))))))))))),IF($G3411="Organic","Organic",(IF($G3411="Responsible","Responsible",(IF($G3411="No Attribute (Conventional)","No_Attribute_Conventional",(IF($G3411="Recycled Pre/Post-Consumer","Recycled_Pre_Post_Consumer",(IF($G3411="In-Conversion","In_Conversion",(IF($G3411="Recycled Pre-Consumer","Recycled_Pre_Consumer",(IF($G3411="Recycled Post-Consumer","Recycled_Post_Consumer",(IF($G3411="Sustainably Sourced","Sustainably_sourced","")))))))))))))))),"")</f>
        <v/>
      </c>
      <c r="AE3411" s="13" t="e" cm="1">
        <f t="array" aca="1" ref="AE3411" ca="1">IF(INDIRECT("$F"&amp;$S3411)="","",IF(LEFT(INDIRECT("$F"&amp;$S3411),3)="GRS","GRS_RCS_RM",IF((LEFT(INDIRECT("$F"&amp;$S3411),3))="RCS","GRS_RCS_RM",IF(INDIRECT("$F"&amp;$S3411)="OCS (No Label)","OCS_Conversion_RM",IF(LEFT(INDIRECT("$F"&amp;$S3411),3)="OCS","OCS_RM",IF(RIGHT(INDIRECT("$F"&amp;$S3411),10)="conversion","GOTS_RM_conversion",IF((LEFT(INDIRECT("$F"&amp;$S3411),4))="GOTS","GOTS_RM","Responsible_RM")))))))</f>
        <v>#REF!</v>
      </c>
      <c r="AF3411" s="13" t="str" cm="1">
        <f t="array" aca="1" ref="AF3411" ca="1">IF($S3411="","",INDIRECT("$Z"&amp;$S3411))</f>
        <v/>
      </c>
      <c r="AG3411" s="155"/>
      <c r="AH3411" s="13" t="str" cm="1">
        <f t="array" aca="1" ref="AH3411" ca="1">IFERROR(INDIRECT("$ag"&amp;S3411),"")</f>
        <v/>
      </c>
      <c r="AI3411" s="13" t="e" cm="1">
        <f t="array" aca="1" ref="AI3411" ca="1">INDIRECT("O"&amp;S3410)</f>
        <v>#REF!</v>
      </c>
      <c r="AJ3411" s="13" t="str">
        <f>IF($I3411="","",INDEX('Raw Material'!$A$1:$J$75,MATCH(I3411,'Raw Material'!$A$1:$A$75,0),(MATCH(G3411,'Raw Material'!$A$1:$J$1,0))))</f>
        <v/>
      </c>
      <c r="AK3411" s="13" t="str">
        <f t="shared" si="1565"/>
        <v>YANLIŞRM</v>
      </c>
      <c r="AL3411" s="153" t="str">
        <f t="shared" si="1566"/>
        <v/>
      </c>
    </row>
    <row r="3412" spans="1:38" ht="16.5" customHeight="1">
      <c r="A3412" s="162"/>
      <c r="B3412" s="168"/>
      <c r="C3412" s="169"/>
      <c r="D3412" s="156"/>
      <c r="E3412" s="156"/>
      <c r="F3412" s="175"/>
      <c r="G3412" s="181"/>
      <c r="H3412" s="182"/>
      <c r="I3412" s="182"/>
      <c r="J3412" s="182"/>
      <c r="K3412" s="32"/>
      <c r="L3412" s="179"/>
      <c r="M3412" s="179"/>
      <c r="N3412" s="81"/>
      <c r="O3412" s="185"/>
      <c r="P3412" s="103"/>
      <c r="Q3412" s="84" t="str">
        <f t="shared" si="1567"/>
        <v/>
      </c>
      <c r="R3412" s="159"/>
      <c r="S3412" s="28" t="str" cm="1">
        <f t="array" aca="1" ref="S3412" ca="1">IF(INDIRECT("A"&amp;114+$U3412)&lt;&gt;"",114+$U3412,"")</f>
        <v/>
      </c>
      <c r="T3412" s="28" t="str">
        <f t="shared" ca="1" si="1568"/>
        <v>$B</v>
      </c>
      <c r="U3412" s="29">
        <f t="shared" si="1574"/>
        <v>3288</v>
      </c>
      <c r="V3412" s="29">
        <v>274.83333333335497</v>
      </c>
      <c r="W3412" s="29">
        <f t="shared" si="1575"/>
        <v>274</v>
      </c>
      <c r="X3412" s="41" t="str" cm="1">
        <f t="array" aca="1" ref="X3412" ca="1">IFERROR(INDEX('PC&amp;PD'!$A$1:$AP$15,ROW('PC&amp;PD'!$A$15),MATCH(INDIRECT(T3412),'PC&amp;PD'!$A$1:$AP$1,0)),"")</f>
        <v/>
      </c>
      <c r="Z3412" s="155"/>
      <c r="AA3412" s="13" t="str">
        <f t="shared" si="1564"/>
        <v/>
      </c>
      <c r="AB3412" s="155"/>
      <c r="AC3412" s="13" t="str">
        <f t="shared" ca="1" si="1569"/>
        <v>$AB</v>
      </c>
      <c r="AD3412" s="13" t="str" cm="1">
        <f t="array" aca="1" ref="AD3412" ca="1">IFERROR(IF((LEFT(INDIRECT("$F"&amp;$S3412),4))="GOTS",IF($G3412="Organic","GOTS_Organic_raw",(IF($G3412="Responsible","GOTS_Responsible",(IF($G3412="No Attribute (Conventional)","GOTS_conventional",(IF($G3412="Recycled Pre/Post-Consumer","GOTS_pre_post",(IF($G3412="In-Conversion","GOTS_in_conversion",(IF($G3412="Sustainably Sourced","Sustainably_sourced",""))))))))))),IF($G3412="Organic","Organic",(IF($G3412="Responsible","Responsible",(IF($G3412="No Attribute (Conventional)","No_Attribute_Conventional",(IF($G3412="Recycled Pre/Post-Consumer","Recycled_Pre_Post_Consumer",(IF($G3412="In-Conversion","In_Conversion",(IF($G3412="Recycled Pre-Consumer","Recycled_Pre_Consumer",(IF($G3412="Recycled Post-Consumer","Recycled_Post_Consumer",(IF($G3412="Sustainably Sourced","Sustainably_sourced","")))))))))))))))),"")</f>
        <v/>
      </c>
      <c r="AE3412" s="13" t="e" cm="1">
        <f t="array" aca="1" ref="AE3412" ca="1">IF(INDIRECT("$F"&amp;$S3412)="","",IF(LEFT(INDIRECT("$F"&amp;$S3412),3)="GRS","GRS_RCS_RM",IF((LEFT(INDIRECT("$F"&amp;$S3412),3))="RCS","GRS_RCS_RM",IF(INDIRECT("$F"&amp;$S3412)="OCS (No Label)","OCS_Conversion_RM",IF(LEFT(INDIRECT("$F"&amp;$S3412),3)="OCS","OCS_RM",IF(RIGHT(INDIRECT("$F"&amp;$S3412),10)="conversion","GOTS_RM_conversion",IF((LEFT(INDIRECT("$F"&amp;$S3412),4))="GOTS","GOTS_RM","Responsible_RM")))))))</f>
        <v>#REF!</v>
      </c>
      <c r="AF3412" s="13" t="str" cm="1">
        <f t="array" aca="1" ref="AF3412" ca="1">IF($S3412="","",INDIRECT("$Z"&amp;$S3412))</f>
        <v/>
      </c>
      <c r="AG3412" s="155"/>
      <c r="AH3412" s="13" t="str" cm="1">
        <f t="array" aca="1" ref="AH3412" ca="1">IFERROR(INDIRECT("$ag"&amp;S3412),"")</f>
        <v/>
      </c>
      <c r="AI3412" s="13" t="e" cm="1">
        <f t="array" aca="1" ref="AI3412" ca="1">INDIRECT("O"&amp;S3411)</f>
        <v>#REF!</v>
      </c>
      <c r="AJ3412" s="13" t="str">
        <f>IF($I3412="","",INDEX('Raw Material'!$A$1:$J$75,MATCH(I3412,'Raw Material'!$A$1:$A$75,0),(MATCH(G3412,'Raw Material'!$A$1:$J$1,0))))</f>
        <v/>
      </c>
      <c r="AK3412" s="13" t="str">
        <f t="shared" si="1565"/>
        <v>YANLIŞRM</v>
      </c>
      <c r="AL3412" s="153" t="str">
        <f t="shared" si="1566"/>
        <v/>
      </c>
    </row>
    <row r="3413" spans="1:38" ht="16.5" customHeight="1" thickBot="1">
      <c r="A3413" s="163"/>
      <c r="B3413" s="170"/>
      <c r="C3413" s="171"/>
      <c r="D3413" s="156"/>
      <c r="E3413" s="156"/>
      <c r="F3413" s="176"/>
      <c r="G3413" s="157"/>
      <c r="H3413" s="158"/>
      <c r="I3413" s="158"/>
      <c r="J3413" s="158"/>
      <c r="K3413" s="33"/>
      <c r="L3413" s="180"/>
      <c r="M3413" s="180"/>
      <c r="N3413" s="82"/>
      <c r="O3413" s="186"/>
      <c r="P3413" s="103"/>
      <c r="Q3413" s="84" t="str">
        <f t="shared" si="1567"/>
        <v/>
      </c>
      <c r="R3413" s="159"/>
      <c r="S3413" s="28" t="str" cm="1">
        <f t="array" aca="1" ref="S3413" ca="1">IF(INDIRECT("A"&amp;114+$U3413)&lt;&gt;"",114+$U3413,"")</f>
        <v/>
      </c>
      <c r="T3413" s="28" t="str">
        <f t="shared" ca="1" si="1568"/>
        <v>$B</v>
      </c>
      <c r="U3413" s="29">
        <f t="shared" si="1574"/>
        <v>3288</v>
      </c>
      <c r="V3413" s="29">
        <v>274.916666666688</v>
      </c>
      <c r="W3413" s="29">
        <f t="shared" si="1575"/>
        <v>274</v>
      </c>
      <c r="X3413" s="41" t="str" cm="1">
        <f t="array" aca="1" ref="X3413" ca="1">IFERROR(INDEX('PC&amp;PD'!$A$1:$AP$15,ROW('PC&amp;PD'!$A$15),MATCH(INDIRECT(T3413),'PC&amp;PD'!$A$1:$AP$1,0)),"")</f>
        <v/>
      </c>
      <c r="Z3413" s="155"/>
      <c r="AA3413" s="13" t="str">
        <f t="shared" si="1564"/>
        <v/>
      </c>
      <c r="AB3413" s="155"/>
      <c r="AC3413" s="13" t="str">
        <f t="shared" ca="1" si="1569"/>
        <v>$AB</v>
      </c>
      <c r="AD3413" s="13" t="str" cm="1">
        <f t="array" aca="1" ref="AD3413" ca="1">IFERROR(IF((LEFT(INDIRECT("$F"&amp;$S3413),4))="GOTS",IF($G3413="Organic","GOTS_Organic_raw",(IF($G3413="Responsible","GOTS_Responsible",(IF($G3413="No Attribute (Conventional)","GOTS_conventional",(IF($G3413="Recycled Pre/Post-Consumer","GOTS_pre_post",(IF($G3413="In-Conversion","GOTS_in_conversion",(IF($G3413="Sustainably Sourced","Sustainably_sourced",""))))))))))),IF($G3413="Organic","Organic",(IF($G3413="Responsible","Responsible",(IF($G3413="No Attribute (Conventional)","No_Attribute_Conventional",(IF($G3413="Recycled Pre/Post-Consumer","Recycled_Pre_Post_Consumer",(IF($G3413="In-Conversion","In_Conversion",(IF($G3413="Recycled Pre-Consumer","Recycled_Pre_Consumer",(IF($G3413="Recycled Post-Consumer","Recycled_Post_Consumer",(IF($G3413="Sustainably Sourced","Sustainably_sourced","")))))))))))))))),"")</f>
        <v/>
      </c>
      <c r="AE3413" s="13" t="e" cm="1">
        <f t="array" aca="1" ref="AE3413" ca="1">IF(INDIRECT("$F"&amp;$S3413)="","",IF(LEFT(INDIRECT("$F"&amp;$S3413),3)="GRS","GRS_RCS_RM",IF((LEFT(INDIRECT("$F"&amp;$S3413),3))="RCS","GRS_RCS_RM",IF(INDIRECT("$F"&amp;$S3413)="OCS (No Label)","OCS_Conversion_RM",IF(LEFT(INDIRECT("$F"&amp;$S3413),3)="OCS","OCS_RM",IF(RIGHT(INDIRECT("$F"&amp;$S3413),10)="conversion","GOTS_RM_conversion",IF((LEFT(INDIRECT("$F"&amp;$S3413),4))="GOTS","GOTS_RM","Responsible_RM")))))))</f>
        <v>#REF!</v>
      </c>
      <c r="AF3413" s="13" t="str" cm="1">
        <f t="array" aca="1" ref="AF3413" ca="1">IF($S3413="","",INDIRECT("$Z"&amp;$S3413))</f>
        <v/>
      </c>
      <c r="AG3413" s="155"/>
      <c r="AH3413" s="13" t="str" cm="1">
        <f t="array" aca="1" ref="AH3413" ca="1">IFERROR(INDIRECT("$ag"&amp;S3413),"")</f>
        <v/>
      </c>
      <c r="AI3413" s="13" t="e" cm="1">
        <f t="array" aca="1" ref="AI3413" ca="1">INDIRECT("O"&amp;S3412)</f>
        <v>#REF!</v>
      </c>
      <c r="AJ3413" s="13" t="str">
        <f>IF($I3413="","",INDEX('Raw Material'!$A$1:$J$75,MATCH(I3413,'Raw Material'!$A$1:$A$75,0),(MATCH(G3413,'Raw Material'!$A$1:$J$1,0))))</f>
        <v/>
      </c>
      <c r="AK3413" s="13" t="str">
        <f t="shared" si="1565"/>
        <v>YANLIŞRM</v>
      </c>
      <c r="AL3413" s="153" t="str">
        <f t="shared" si="1566"/>
        <v/>
      </c>
    </row>
    <row r="3414" spans="1:38" ht="16.5" customHeight="1">
      <c r="A3414" s="160" t="str">
        <f>IF(B3414="","",COUNTA($B$114:$B3414))</f>
        <v/>
      </c>
      <c r="B3414" s="164"/>
      <c r="C3414" s="165"/>
      <c r="D3414" s="183"/>
      <c r="E3414" s="183"/>
      <c r="F3414" s="172"/>
      <c r="G3414" s="212"/>
      <c r="H3414" s="206"/>
      <c r="I3414" s="206"/>
      <c r="J3414" s="206"/>
      <c r="K3414" s="31"/>
      <c r="L3414" s="177" t="str">
        <f t="shared" ref="L3414" si="1580">IF(R3414="","",LEFT(R3414,LEN(R3414)-2))</f>
        <v/>
      </c>
      <c r="M3414" s="177"/>
      <c r="N3414" s="80"/>
      <c r="O3414" s="184"/>
      <c r="P3414" s="103"/>
      <c r="Q3414" s="84" t="str">
        <f t="shared" si="1567"/>
        <v/>
      </c>
      <c r="R3414" s="159" t="str">
        <f t="shared" ref="R3414" si="1581">CONCATENATE($Q3414,Q3415,Q3416,Q3417,Q3418,Q3419,$Q3420,$Q3421,$Q3422,$Q3423,Q3424,Q3425)</f>
        <v/>
      </c>
      <c r="S3414" s="28" t="str" cm="1">
        <f t="array" aca="1" ref="S3414" ca="1">IF(INDIRECT("A"&amp;114+$U3414)&lt;&gt;"",114+$U3414,"")</f>
        <v/>
      </c>
      <c r="T3414" s="28" t="str">
        <f t="shared" ca="1" si="1568"/>
        <v>$B</v>
      </c>
      <c r="U3414" s="29">
        <f t="shared" si="1574"/>
        <v>3300</v>
      </c>
      <c r="V3414" s="29">
        <v>275.000000000022</v>
      </c>
      <c r="W3414" s="29">
        <f t="shared" si="1575"/>
        <v>275</v>
      </c>
      <c r="X3414" s="41" t="str" cm="1">
        <f t="array" aca="1" ref="X3414" ca="1">IFERROR(INDEX('PC&amp;PD'!$A$1:$AP$15,ROW('PC&amp;PD'!$A$15),MATCH(INDIRECT(T3414),'PC&amp;PD'!$A$1:$AP$1,0)),"")</f>
        <v/>
      </c>
      <c r="Z3414" s="155" t="str">
        <f t="shared" ref="Z3414" si="1582">IFERROR(IF($F3414="OCS 100","OCS (OCS 100)",IF($F3414="OCS Blended","OCS (OCS Blended)",IF($F3414="OCS (No Label)","OCS (No Label)",IF($F3414="RCS 100","RCS (RCS 100)",IF($F3414="RCS Blended","RCS (RCS Blended)",IF($F3414="GRS","GRS (GRS)",IF($F3414="GRS (No Label)", "GRS (No Label)",IF($F3414="RDS","RDS (RDS)",IF($F3414="RWS","RWS (RWS)",IF($F3414="RAS","RAS (RAS)",IF($F3414="RMS","RMS (RMS)",IF($F3414="GOTS Organic","GOTS (Organic)",IF($F3414="GOTS Made with organic","GOTS (Made with Organic)",IF($F3414="GOTS Organic - in conversion","GOTS (Organic - In Conversion)",IF($F3414="GOTS Made with organic - in conversion","GOTS (Made with Organic - In Conversion)",""))))))))))))))),"")</f>
        <v/>
      </c>
      <c r="AA3414" s="13" t="str">
        <f t="shared" si="1564"/>
        <v/>
      </c>
      <c r="AB3414" s="155" t="str">
        <f t="shared" ref="AB3414" si="1583">IFERROR(IF($F3414="OCS 100", "OCS_100",IF($F3414="OCS Blended", "OCS_Blended",IF($F3414="OCS (No Label)", "OCS_No_Label",IF($F3414="RCS 100", "RCS_100",IF($F3414="RCS Blended","RCS_Blended",IF($F3414="GRS","GRS",IF($F3414="GRS (No Label)", "GRS_No_Label",IF($F3414="RDS","RDS",IF($F3414="RWS","RWS",IF($F3414="RMS","RMS",IF($F3414="GOTS Organic","GOTS_Organic",IF($F3414="GOTS Made with organic","GOTS_Made_with_organic",IF($F3414="GOTS Organic - in conversion","GOTS_Organic_in_Conversion",IF($F3414="GOTS Made with organic - in conversion","GOTS_Made_with_Organic_in_Conversion",IF($F3414="RAS","RAS",""))))))))))))))),"")</f>
        <v/>
      </c>
      <c r="AC3414" s="13" t="str">
        <f t="shared" ca="1" si="1569"/>
        <v>$AB</v>
      </c>
      <c r="AD3414" s="13" t="str" cm="1">
        <f t="array" aca="1" ref="AD3414" ca="1">IFERROR(IF((LEFT(INDIRECT("$F"&amp;$S3414),4))="GOTS",IF($G3414="Organic","GOTS_Organic_raw",(IF($G3414="Responsible","GOTS_Responsible",(IF($G3414="No Attribute (Conventional)","GOTS_conventional",(IF($G3414="Recycled Pre/Post-Consumer","GOTS_pre_post",(IF($G3414="In-Conversion","GOTS_in_conversion",(IF($G3414="Sustainably Sourced","Sustainably_sourced",""))))))))))),IF($G3414="Organic","Organic",(IF($G3414="Responsible","Responsible",(IF($G3414="No Attribute (Conventional)","No_Attribute_Conventional",(IF($G3414="Recycled Pre/Post-Consumer","Recycled_Pre_Post_Consumer",(IF($G3414="In-Conversion","In_Conversion",(IF($G3414="Recycled Pre-Consumer","Recycled_Pre_Consumer",(IF($G3414="Recycled Post-Consumer","Recycled_Post_Consumer",(IF($G3414="Sustainably Sourced","Sustainably_sourced","")))))))))))))))),"")</f>
        <v/>
      </c>
      <c r="AE3414" s="13" t="e" cm="1">
        <f t="array" aca="1" ref="AE3414" ca="1">IF(INDIRECT("$F"&amp;$S3414)="","",IF(LEFT(INDIRECT("$F"&amp;$S3414),3)="GRS","GRS_RCS_RM",IF((LEFT(INDIRECT("$F"&amp;$S3414),3))="RCS","GRS_RCS_RM",IF(INDIRECT("$F"&amp;$S3414)="OCS (No Label)","OCS_Conversion_RM",IF(LEFT(INDIRECT("$F"&amp;$S3414),3)="OCS","OCS_RM",IF(RIGHT(INDIRECT("$F"&amp;$S3414),10)="conversion","GOTS_RM_conversion",IF((LEFT(INDIRECT("$F"&amp;$S3414),4))="GOTS","GOTS_RM","Responsible_RM")))))))</f>
        <v>#REF!</v>
      </c>
      <c r="AF3414" s="13" t="str" cm="1">
        <f t="array" aca="1" ref="AF3414" ca="1">IF($S3414="","",INDIRECT("$Z"&amp;$S3414))</f>
        <v/>
      </c>
      <c r="AG3414" s="155" t="str">
        <f t="shared" si="1555"/>
        <v/>
      </c>
      <c r="AH3414" s="13" t="str" cm="1">
        <f t="array" aca="1" ref="AH3414" ca="1">IFERROR(INDIRECT("$ag"&amp;S3414),"")</f>
        <v/>
      </c>
      <c r="AI3414" s="13" t="e" cm="1">
        <f t="array" aca="1" ref="AI3414" ca="1">INDIRECT("O"&amp;S3413)</f>
        <v>#REF!</v>
      </c>
      <c r="AJ3414" s="13" t="str">
        <f>IF($I3414="","",INDEX('Raw Material'!$A$1:$J$75,MATCH(I3414,'Raw Material'!$A$1:$A$75,0),(MATCH(G3414,'Raw Material'!$A$1:$J$1,0))))</f>
        <v/>
      </c>
      <c r="AK3414" s="13" t="str">
        <f t="shared" si="1565"/>
        <v>YANLIŞRM</v>
      </c>
      <c r="AL3414" s="153" t="str">
        <f t="shared" si="1566"/>
        <v/>
      </c>
    </row>
    <row r="3415" spans="1:38" ht="16.5" customHeight="1">
      <c r="A3415" s="161"/>
      <c r="B3415" s="166"/>
      <c r="C3415" s="167"/>
      <c r="D3415" s="156"/>
      <c r="E3415" s="156"/>
      <c r="F3415" s="173"/>
      <c r="G3415" s="181"/>
      <c r="H3415" s="182"/>
      <c r="I3415" s="182"/>
      <c r="J3415" s="182"/>
      <c r="K3415" s="32"/>
      <c r="L3415" s="178"/>
      <c r="M3415" s="178"/>
      <c r="N3415" s="81"/>
      <c r="O3415" s="185"/>
      <c r="P3415" s="103"/>
      <c r="Q3415" s="84" t="str">
        <f t="shared" si="1567"/>
        <v/>
      </c>
      <c r="R3415" s="159"/>
      <c r="S3415" s="28" t="str" cm="1">
        <f t="array" aca="1" ref="S3415" ca="1">IF(INDIRECT("A"&amp;114+$U3415)&lt;&gt;"",114+$U3415,"")</f>
        <v/>
      </c>
      <c r="T3415" s="28" t="str">
        <f t="shared" ca="1" si="1568"/>
        <v>$B</v>
      </c>
      <c r="U3415" s="29">
        <f t="shared" si="1574"/>
        <v>3300</v>
      </c>
      <c r="V3415" s="29">
        <v>275.08333333335497</v>
      </c>
      <c r="W3415" s="29">
        <f t="shared" si="1575"/>
        <v>275</v>
      </c>
      <c r="X3415" s="41" t="str" cm="1">
        <f t="array" aca="1" ref="X3415" ca="1">IFERROR(INDEX('PC&amp;PD'!$A$1:$AP$15,ROW('PC&amp;PD'!$A$15),MATCH(INDIRECT(T3415),'PC&amp;PD'!$A$1:$AP$1,0)),"")</f>
        <v/>
      </c>
      <c r="Z3415" s="155"/>
      <c r="AA3415" s="13" t="str">
        <f t="shared" si="1564"/>
        <v/>
      </c>
      <c r="AB3415" s="155"/>
      <c r="AC3415" s="13" t="str">
        <f t="shared" ca="1" si="1569"/>
        <v>$AB</v>
      </c>
      <c r="AD3415" s="13" t="str" cm="1">
        <f t="array" aca="1" ref="AD3415" ca="1">IFERROR(IF((LEFT(INDIRECT("$F"&amp;$S3415),4))="GOTS",IF($G3415="Organic","GOTS_Organic_raw",(IF($G3415="Responsible","GOTS_Responsible",(IF($G3415="No Attribute (Conventional)","GOTS_conventional",(IF($G3415="Recycled Pre/Post-Consumer","GOTS_pre_post",(IF($G3415="In-Conversion","GOTS_in_conversion",(IF($G3415="Sustainably Sourced","Sustainably_sourced",""))))))))))),IF($G3415="Organic","Organic",(IF($G3415="Responsible","Responsible",(IF($G3415="No Attribute (Conventional)","No_Attribute_Conventional",(IF($G3415="Recycled Pre/Post-Consumer","Recycled_Pre_Post_Consumer",(IF($G3415="In-Conversion","In_Conversion",(IF($G3415="Recycled Pre-Consumer","Recycled_Pre_Consumer",(IF($G3415="Recycled Post-Consumer","Recycled_Post_Consumer",(IF($G3415="Sustainably Sourced","Sustainably_sourced","")))))))))))))))),"")</f>
        <v/>
      </c>
      <c r="AE3415" s="13" t="e" cm="1">
        <f t="array" aca="1" ref="AE3415" ca="1">IF(INDIRECT("$F"&amp;$S3415)="","",IF(LEFT(INDIRECT("$F"&amp;$S3415),3)="GRS","GRS_RCS_RM",IF((LEFT(INDIRECT("$F"&amp;$S3415),3))="RCS","GRS_RCS_RM",IF(INDIRECT("$F"&amp;$S3415)="OCS (No Label)","OCS_Conversion_RM",IF(LEFT(INDIRECT("$F"&amp;$S3415),3)="OCS","OCS_RM",IF(RIGHT(INDIRECT("$F"&amp;$S3415),10)="conversion","GOTS_RM_conversion",IF((LEFT(INDIRECT("$F"&amp;$S3415),4))="GOTS","GOTS_RM","Responsible_RM")))))))</f>
        <v>#REF!</v>
      </c>
      <c r="AF3415" s="13" t="str" cm="1">
        <f t="array" aca="1" ref="AF3415" ca="1">IF($S3415="","",INDIRECT("$Z"&amp;$S3415))</f>
        <v/>
      </c>
      <c r="AG3415" s="155"/>
      <c r="AH3415" s="13" t="str" cm="1">
        <f t="array" aca="1" ref="AH3415" ca="1">IFERROR(INDIRECT("$ag"&amp;S3415),"")</f>
        <v/>
      </c>
      <c r="AI3415" s="13" t="e" cm="1">
        <f t="array" aca="1" ref="AI3415" ca="1">INDIRECT("O"&amp;S3414)</f>
        <v>#REF!</v>
      </c>
      <c r="AJ3415" s="13" t="str">
        <f>IF($I3415="","",INDEX('Raw Material'!$A$1:$J$75,MATCH(I3415,'Raw Material'!$A$1:$A$75,0),(MATCH(G3415,'Raw Material'!$A$1:$J$1,0))))</f>
        <v/>
      </c>
      <c r="AK3415" s="13" t="str">
        <f t="shared" si="1565"/>
        <v>YANLIŞRM</v>
      </c>
      <c r="AL3415" s="153" t="str">
        <f t="shared" si="1566"/>
        <v/>
      </c>
    </row>
    <row r="3416" spans="1:38" ht="16.5" customHeight="1">
      <c r="A3416" s="161"/>
      <c r="B3416" s="166"/>
      <c r="C3416" s="167"/>
      <c r="D3416" s="156"/>
      <c r="E3416" s="156"/>
      <c r="F3416" s="173"/>
      <c r="G3416" s="181"/>
      <c r="H3416" s="182"/>
      <c r="I3416" s="182"/>
      <c r="J3416" s="182"/>
      <c r="K3416" s="32"/>
      <c r="L3416" s="178"/>
      <c r="M3416" s="178"/>
      <c r="N3416" s="81"/>
      <c r="O3416" s="185"/>
      <c r="P3416" s="103"/>
      <c r="Q3416" s="84" t="str">
        <f t="shared" si="1567"/>
        <v/>
      </c>
      <c r="R3416" s="159"/>
      <c r="S3416" s="28" t="str" cm="1">
        <f t="array" aca="1" ref="S3416" ca="1">IF(INDIRECT("A"&amp;114+$U3416)&lt;&gt;"",114+$U3416,"")</f>
        <v/>
      </c>
      <c r="T3416" s="28" t="str">
        <f t="shared" ca="1" si="1568"/>
        <v>$B</v>
      </c>
      <c r="U3416" s="29">
        <f t="shared" si="1574"/>
        <v>3300</v>
      </c>
      <c r="V3416" s="29">
        <v>275.166666666688</v>
      </c>
      <c r="W3416" s="29">
        <f t="shared" si="1575"/>
        <v>275</v>
      </c>
      <c r="X3416" s="41" t="str" cm="1">
        <f t="array" aca="1" ref="X3416" ca="1">IFERROR(INDEX('PC&amp;PD'!$A$1:$AP$15,ROW('PC&amp;PD'!$A$15),MATCH(INDIRECT(T3416),'PC&amp;PD'!$A$1:$AP$1,0)),"")</f>
        <v/>
      </c>
      <c r="Z3416" s="155"/>
      <c r="AA3416" s="13" t="str">
        <f t="shared" si="1564"/>
        <v/>
      </c>
      <c r="AB3416" s="155"/>
      <c r="AC3416" s="13" t="str">
        <f t="shared" ca="1" si="1569"/>
        <v>$AB</v>
      </c>
      <c r="AD3416" s="13" t="str" cm="1">
        <f t="array" aca="1" ref="AD3416" ca="1">IFERROR(IF((LEFT(INDIRECT("$F"&amp;$S3416),4))="GOTS",IF($G3416="Organic","GOTS_Organic_raw",(IF($G3416="Responsible","GOTS_Responsible",(IF($G3416="No Attribute (Conventional)","GOTS_conventional",(IF($G3416="Recycled Pre/Post-Consumer","GOTS_pre_post",(IF($G3416="In-Conversion","GOTS_in_conversion",(IF($G3416="Sustainably Sourced","Sustainably_sourced",""))))))))))),IF($G3416="Organic","Organic",(IF($G3416="Responsible","Responsible",(IF($G3416="No Attribute (Conventional)","No_Attribute_Conventional",(IF($G3416="Recycled Pre/Post-Consumer","Recycled_Pre_Post_Consumer",(IF($G3416="In-Conversion","In_Conversion",(IF($G3416="Recycled Pre-Consumer","Recycled_Pre_Consumer",(IF($G3416="Recycled Post-Consumer","Recycled_Post_Consumer",(IF($G3416="Sustainably Sourced","Sustainably_sourced","")))))))))))))))),"")</f>
        <v/>
      </c>
      <c r="AE3416" s="13" t="e" cm="1">
        <f t="array" aca="1" ref="AE3416" ca="1">IF(INDIRECT("$F"&amp;$S3416)="","",IF(LEFT(INDIRECT("$F"&amp;$S3416),3)="GRS","GRS_RCS_RM",IF((LEFT(INDIRECT("$F"&amp;$S3416),3))="RCS","GRS_RCS_RM",IF(INDIRECT("$F"&amp;$S3416)="OCS (No Label)","OCS_Conversion_RM",IF(LEFT(INDIRECT("$F"&amp;$S3416),3)="OCS","OCS_RM",IF(RIGHT(INDIRECT("$F"&amp;$S3416),10)="conversion","GOTS_RM_conversion",IF((LEFT(INDIRECT("$F"&amp;$S3416),4))="GOTS","GOTS_RM","Responsible_RM")))))))</f>
        <v>#REF!</v>
      </c>
      <c r="AF3416" s="13" t="str" cm="1">
        <f t="array" aca="1" ref="AF3416" ca="1">IF($S3416="","",INDIRECT("$Z"&amp;$S3416))</f>
        <v/>
      </c>
      <c r="AG3416" s="155"/>
      <c r="AH3416" s="13" t="str" cm="1">
        <f t="array" aca="1" ref="AH3416" ca="1">IFERROR(INDIRECT("$ag"&amp;S3416),"")</f>
        <v/>
      </c>
      <c r="AI3416" s="13" t="e" cm="1">
        <f t="array" aca="1" ref="AI3416" ca="1">INDIRECT("O"&amp;S3415)</f>
        <v>#REF!</v>
      </c>
      <c r="AJ3416" s="13" t="str">
        <f>IF($I3416="","",INDEX('Raw Material'!$A$1:$J$75,MATCH(I3416,'Raw Material'!$A$1:$A$75,0),(MATCH(G3416,'Raw Material'!$A$1:$J$1,0))))</f>
        <v/>
      </c>
      <c r="AK3416" s="13" t="str">
        <f t="shared" si="1565"/>
        <v>YANLIŞRM</v>
      </c>
      <c r="AL3416" s="153" t="str">
        <f t="shared" si="1566"/>
        <v/>
      </c>
    </row>
    <row r="3417" spans="1:38" ht="16.5" customHeight="1">
      <c r="A3417" s="161"/>
      <c r="B3417" s="166"/>
      <c r="C3417" s="167"/>
      <c r="D3417" s="156"/>
      <c r="E3417" s="156"/>
      <c r="F3417" s="174"/>
      <c r="G3417" s="181"/>
      <c r="H3417" s="182"/>
      <c r="I3417" s="182"/>
      <c r="J3417" s="182"/>
      <c r="K3417" s="32"/>
      <c r="L3417" s="178"/>
      <c r="M3417" s="178"/>
      <c r="N3417" s="81"/>
      <c r="O3417" s="185"/>
      <c r="P3417" s="103"/>
      <c r="Q3417" s="84" t="str">
        <f t="shared" si="1567"/>
        <v/>
      </c>
      <c r="R3417" s="159"/>
      <c r="S3417" s="28" t="str" cm="1">
        <f t="array" aca="1" ref="S3417" ca="1">IF(INDIRECT("A"&amp;114+$U3417)&lt;&gt;"",114+$U3417,"")</f>
        <v/>
      </c>
      <c r="T3417" s="28" t="str">
        <f t="shared" ca="1" si="1568"/>
        <v>$B</v>
      </c>
      <c r="U3417" s="29">
        <f t="shared" si="1574"/>
        <v>3300</v>
      </c>
      <c r="V3417" s="29">
        <v>275.250000000022</v>
      </c>
      <c r="W3417" s="29">
        <f t="shared" si="1575"/>
        <v>275</v>
      </c>
      <c r="X3417" s="41" t="str" cm="1">
        <f t="array" aca="1" ref="X3417" ca="1">IFERROR(INDEX('PC&amp;PD'!$A$1:$AP$15,ROW('PC&amp;PD'!$A$15),MATCH(INDIRECT(T3417),'PC&amp;PD'!$A$1:$AP$1,0)),"")</f>
        <v/>
      </c>
      <c r="Z3417" s="155"/>
      <c r="AA3417" s="13" t="str">
        <f t="shared" si="1564"/>
        <v/>
      </c>
      <c r="AB3417" s="155"/>
      <c r="AC3417" s="13" t="str">
        <f t="shared" ca="1" si="1569"/>
        <v>$AB</v>
      </c>
      <c r="AD3417" s="13" t="str" cm="1">
        <f t="array" aca="1" ref="AD3417" ca="1">IFERROR(IF((LEFT(INDIRECT("$F"&amp;$S3417),4))="GOTS",IF($G3417="Organic","GOTS_Organic_raw",(IF($G3417="Responsible","GOTS_Responsible",(IF($G3417="No Attribute (Conventional)","GOTS_conventional",(IF($G3417="Recycled Pre/Post-Consumer","GOTS_pre_post",(IF($G3417="In-Conversion","GOTS_in_conversion",(IF($G3417="Sustainably Sourced","Sustainably_sourced",""))))))))))),IF($G3417="Organic","Organic",(IF($G3417="Responsible","Responsible",(IF($G3417="No Attribute (Conventional)","No_Attribute_Conventional",(IF($G3417="Recycled Pre/Post-Consumer","Recycled_Pre_Post_Consumer",(IF($G3417="In-Conversion","In_Conversion",(IF($G3417="Recycled Pre-Consumer","Recycled_Pre_Consumer",(IF($G3417="Recycled Post-Consumer","Recycled_Post_Consumer",(IF($G3417="Sustainably Sourced","Sustainably_sourced","")))))))))))))))),"")</f>
        <v/>
      </c>
      <c r="AE3417" s="13" t="e" cm="1">
        <f t="array" aca="1" ref="AE3417" ca="1">IF(INDIRECT("$F"&amp;$S3417)="","",IF(LEFT(INDIRECT("$F"&amp;$S3417),3)="GRS","GRS_RCS_RM",IF((LEFT(INDIRECT("$F"&amp;$S3417),3))="RCS","GRS_RCS_RM",IF(INDIRECT("$F"&amp;$S3417)="OCS (No Label)","OCS_Conversion_RM",IF(LEFT(INDIRECT("$F"&amp;$S3417),3)="OCS","OCS_RM",IF(RIGHT(INDIRECT("$F"&amp;$S3417),10)="conversion","GOTS_RM_conversion",IF((LEFT(INDIRECT("$F"&amp;$S3417),4))="GOTS","GOTS_RM","Responsible_RM")))))))</f>
        <v>#REF!</v>
      </c>
      <c r="AF3417" s="13" t="str" cm="1">
        <f t="array" aca="1" ref="AF3417" ca="1">IF($S3417="","",INDIRECT("$Z"&amp;$S3417))</f>
        <v/>
      </c>
      <c r="AG3417" s="155"/>
      <c r="AH3417" s="13" t="str" cm="1">
        <f t="array" aca="1" ref="AH3417" ca="1">IFERROR(INDIRECT("$ag"&amp;S3417),"")</f>
        <v/>
      </c>
      <c r="AI3417" s="13" t="e" cm="1">
        <f t="array" aca="1" ref="AI3417" ca="1">INDIRECT("O"&amp;S3416)</f>
        <v>#REF!</v>
      </c>
      <c r="AJ3417" s="13" t="str">
        <f>IF($I3417="","",INDEX('Raw Material'!$A$1:$J$75,MATCH(I3417,'Raw Material'!$A$1:$A$75,0),(MATCH(G3417,'Raw Material'!$A$1:$J$1,0))))</f>
        <v/>
      </c>
      <c r="AK3417" s="13" t="str">
        <f t="shared" si="1565"/>
        <v>YANLIŞRM</v>
      </c>
      <c r="AL3417" s="153" t="str">
        <f t="shared" si="1566"/>
        <v/>
      </c>
    </row>
    <row r="3418" spans="1:38" ht="16.5" customHeight="1">
      <c r="A3418" s="161"/>
      <c r="B3418" s="166"/>
      <c r="C3418" s="167"/>
      <c r="D3418" s="156"/>
      <c r="E3418" s="156"/>
      <c r="F3418" s="174"/>
      <c r="G3418" s="181"/>
      <c r="H3418" s="182"/>
      <c r="I3418" s="182"/>
      <c r="J3418" s="182"/>
      <c r="K3418" s="32"/>
      <c r="L3418" s="178"/>
      <c r="M3418" s="178"/>
      <c r="N3418" s="81"/>
      <c r="O3418" s="185"/>
      <c r="P3418" s="103"/>
      <c r="Q3418" s="84" t="str">
        <f t="shared" si="1567"/>
        <v/>
      </c>
      <c r="R3418" s="159"/>
      <c r="S3418" s="28" t="str" cm="1">
        <f t="array" aca="1" ref="S3418" ca="1">IF(INDIRECT("A"&amp;114+$U3418)&lt;&gt;"",114+$U3418,"")</f>
        <v/>
      </c>
      <c r="T3418" s="28" t="str">
        <f t="shared" ca="1" si="1568"/>
        <v>$B</v>
      </c>
      <c r="U3418" s="29">
        <f t="shared" si="1574"/>
        <v>3300</v>
      </c>
      <c r="V3418" s="29">
        <v>275.33333333335497</v>
      </c>
      <c r="W3418" s="29">
        <f t="shared" si="1575"/>
        <v>275</v>
      </c>
      <c r="X3418" s="41" t="str" cm="1">
        <f t="array" aca="1" ref="X3418" ca="1">IFERROR(INDEX('PC&amp;PD'!$A$1:$AP$15,ROW('PC&amp;PD'!$A$15),MATCH(INDIRECT(T3418),'PC&amp;PD'!$A$1:$AP$1,0)),"")</f>
        <v/>
      </c>
      <c r="Z3418" s="155"/>
      <c r="AA3418" s="13" t="str">
        <f t="shared" si="1564"/>
        <v/>
      </c>
      <c r="AB3418" s="155"/>
      <c r="AC3418" s="13" t="str">
        <f t="shared" ca="1" si="1569"/>
        <v>$AB</v>
      </c>
      <c r="AD3418" s="13" t="str" cm="1">
        <f t="array" aca="1" ref="AD3418" ca="1">IFERROR(IF((LEFT(INDIRECT("$F"&amp;$S3418),4))="GOTS",IF($G3418="Organic","GOTS_Organic_raw",(IF($G3418="Responsible","GOTS_Responsible",(IF($G3418="No Attribute (Conventional)","GOTS_conventional",(IF($G3418="Recycled Pre/Post-Consumer","GOTS_pre_post",(IF($G3418="In-Conversion","GOTS_in_conversion",(IF($G3418="Sustainably Sourced","Sustainably_sourced",""))))))))))),IF($G3418="Organic","Organic",(IF($G3418="Responsible","Responsible",(IF($G3418="No Attribute (Conventional)","No_Attribute_Conventional",(IF($G3418="Recycled Pre/Post-Consumer","Recycled_Pre_Post_Consumer",(IF($G3418="In-Conversion","In_Conversion",(IF($G3418="Recycled Pre-Consumer","Recycled_Pre_Consumer",(IF($G3418="Recycled Post-Consumer","Recycled_Post_Consumer",(IF($G3418="Sustainably Sourced","Sustainably_sourced","")))))))))))))))),"")</f>
        <v/>
      </c>
      <c r="AE3418" s="13" t="e" cm="1">
        <f t="array" aca="1" ref="AE3418" ca="1">IF(INDIRECT("$F"&amp;$S3418)="","",IF(LEFT(INDIRECT("$F"&amp;$S3418),3)="GRS","GRS_RCS_RM",IF((LEFT(INDIRECT("$F"&amp;$S3418),3))="RCS","GRS_RCS_RM",IF(INDIRECT("$F"&amp;$S3418)="OCS (No Label)","OCS_Conversion_RM",IF(LEFT(INDIRECT("$F"&amp;$S3418),3)="OCS","OCS_RM",IF(RIGHT(INDIRECT("$F"&amp;$S3418),10)="conversion","GOTS_RM_conversion",IF((LEFT(INDIRECT("$F"&amp;$S3418),4))="GOTS","GOTS_RM","Responsible_RM")))))))</f>
        <v>#REF!</v>
      </c>
      <c r="AF3418" s="13" t="str" cm="1">
        <f t="array" aca="1" ref="AF3418" ca="1">IF($S3418="","",INDIRECT("$Z"&amp;$S3418))</f>
        <v/>
      </c>
      <c r="AG3418" s="155"/>
      <c r="AH3418" s="13" t="str" cm="1">
        <f t="array" aca="1" ref="AH3418" ca="1">IFERROR(INDIRECT("$ag"&amp;S3418),"")</f>
        <v/>
      </c>
      <c r="AI3418" s="13" t="e" cm="1">
        <f t="array" aca="1" ref="AI3418" ca="1">INDIRECT("O"&amp;S3417)</f>
        <v>#REF!</v>
      </c>
      <c r="AJ3418" s="13" t="str">
        <f>IF($I3418="","",INDEX('Raw Material'!$A$1:$J$75,MATCH(I3418,'Raw Material'!$A$1:$A$75,0),(MATCH(G3418,'Raw Material'!$A$1:$J$1,0))))</f>
        <v/>
      </c>
      <c r="AK3418" s="13" t="str">
        <f t="shared" si="1565"/>
        <v>YANLIŞRM</v>
      </c>
      <c r="AL3418" s="153" t="str">
        <f t="shared" si="1566"/>
        <v/>
      </c>
    </row>
    <row r="3419" spans="1:38" ht="16.5" customHeight="1">
      <c r="A3419" s="161"/>
      <c r="B3419" s="166"/>
      <c r="C3419" s="167"/>
      <c r="D3419" s="156"/>
      <c r="E3419" s="156"/>
      <c r="F3419" s="174"/>
      <c r="G3419" s="181"/>
      <c r="H3419" s="182"/>
      <c r="I3419" s="182"/>
      <c r="J3419" s="182"/>
      <c r="K3419" s="32"/>
      <c r="L3419" s="178"/>
      <c r="M3419" s="178"/>
      <c r="N3419" s="81"/>
      <c r="O3419" s="185"/>
      <c r="P3419" s="103"/>
      <c r="Q3419" s="84" t="str">
        <f t="shared" si="1567"/>
        <v/>
      </c>
      <c r="R3419" s="159"/>
      <c r="S3419" s="28" t="str" cm="1">
        <f t="array" aca="1" ref="S3419" ca="1">IF(INDIRECT("A"&amp;114+$U3419)&lt;&gt;"",114+$U3419,"")</f>
        <v/>
      </c>
      <c r="T3419" s="28" t="str">
        <f t="shared" ca="1" si="1568"/>
        <v>$B</v>
      </c>
      <c r="U3419" s="29">
        <f t="shared" si="1574"/>
        <v>3300</v>
      </c>
      <c r="V3419" s="29">
        <v>275.416666666688</v>
      </c>
      <c r="W3419" s="29">
        <f t="shared" si="1575"/>
        <v>275</v>
      </c>
      <c r="X3419" s="41" t="str" cm="1">
        <f t="array" aca="1" ref="X3419" ca="1">IFERROR(INDEX('PC&amp;PD'!$A$1:$AP$15,ROW('PC&amp;PD'!$A$15),MATCH(INDIRECT(T3419),'PC&amp;PD'!$A$1:$AP$1,0)),"")</f>
        <v/>
      </c>
      <c r="Z3419" s="155"/>
      <c r="AA3419" s="13" t="str">
        <f t="shared" si="1564"/>
        <v/>
      </c>
      <c r="AB3419" s="155"/>
      <c r="AC3419" s="13" t="str">
        <f t="shared" ca="1" si="1569"/>
        <v>$AB</v>
      </c>
      <c r="AD3419" s="13" t="str" cm="1">
        <f t="array" aca="1" ref="AD3419" ca="1">IFERROR(IF((LEFT(INDIRECT("$F"&amp;$S3419),4))="GOTS",IF($G3419="Organic","GOTS_Organic_raw",(IF($G3419="Responsible","GOTS_Responsible",(IF($G3419="No Attribute (Conventional)","GOTS_conventional",(IF($G3419="Recycled Pre/Post-Consumer","GOTS_pre_post",(IF($G3419="In-Conversion","GOTS_in_conversion",(IF($G3419="Sustainably Sourced","Sustainably_sourced",""))))))))))),IF($G3419="Organic","Organic",(IF($G3419="Responsible","Responsible",(IF($G3419="No Attribute (Conventional)","No_Attribute_Conventional",(IF($G3419="Recycled Pre/Post-Consumer","Recycled_Pre_Post_Consumer",(IF($G3419="In-Conversion","In_Conversion",(IF($G3419="Recycled Pre-Consumer","Recycled_Pre_Consumer",(IF($G3419="Recycled Post-Consumer","Recycled_Post_Consumer",(IF($G3419="Sustainably Sourced","Sustainably_sourced","")))))))))))))))),"")</f>
        <v/>
      </c>
      <c r="AE3419" s="13" t="e" cm="1">
        <f t="array" aca="1" ref="AE3419" ca="1">IF(INDIRECT("$F"&amp;$S3419)="","",IF(LEFT(INDIRECT("$F"&amp;$S3419),3)="GRS","GRS_RCS_RM",IF((LEFT(INDIRECT("$F"&amp;$S3419),3))="RCS","GRS_RCS_RM",IF(INDIRECT("$F"&amp;$S3419)="OCS (No Label)","OCS_Conversion_RM",IF(LEFT(INDIRECT("$F"&amp;$S3419),3)="OCS","OCS_RM",IF(RIGHT(INDIRECT("$F"&amp;$S3419),10)="conversion","GOTS_RM_conversion",IF((LEFT(INDIRECT("$F"&amp;$S3419),4))="GOTS","GOTS_RM","Responsible_RM")))))))</f>
        <v>#REF!</v>
      </c>
      <c r="AF3419" s="13" t="str" cm="1">
        <f t="array" aca="1" ref="AF3419" ca="1">IF($S3419="","",INDIRECT("$Z"&amp;$S3419))</f>
        <v/>
      </c>
      <c r="AG3419" s="155"/>
      <c r="AH3419" s="13" t="str" cm="1">
        <f t="array" aca="1" ref="AH3419" ca="1">IFERROR(INDIRECT("$ag"&amp;S3419),"")</f>
        <v/>
      </c>
      <c r="AI3419" s="13" t="e" cm="1">
        <f t="array" aca="1" ref="AI3419" ca="1">INDIRECT("O"&amp;S3418)</f>
        <v>#REF!</v>
      </c>
      <c r="AJ3419" s="13" t="str">
        <f>IF($I3419="","",INDEX('Raw Material'!$A$1:$J$75,MATCH(I3419,'Raw Material'!$A$1:$A$75,0),(MATCH(G3419,'Raw Material'!$A$1:$J$1,0))))</f>
        <v/>
      </c>
      <c r="AK3419" s="13" t="str">
        <f t="shared" si="1565"/>
        <v>YANLIŞRM</v>
      </c>
      <c r="AL3419" s="153" t="str">
        <f t="shared" si="1566"/>
        <v/>
      </c>
    </row>
    <row r="3420" spans="1:38" ht="16.5" customHeight="1">
      <c r="A3420" s="162"/>
      <c r="B3420" s="168"/>
      <c r="C3420" s="169"/>
      <c r="D3420" s="156"/>
      <c r="E3420" s="156"/>
      <c r="F3420" s="175"/>
      <c r="G3420" s="181"/>
      <c r="H3420" s="182"/>
      <c r="I3420" s="182"/>
      <c r="J3420" s="182"/>
      <c r="K3420" s="32"/>
      <c r="L3420" s="179"/>
      <c r="M3420" s="179"/>
      <c r="N3420" s="81"/>
      <c r="O3420" s="185"/>
      <c r="P3420" s="103"/>
      <c r="Q3420" s="84" t="str">
        <f t="shared" si="1567"/>
        <v/>
      </c>
      <c r="R3420" s="159"/>
      <c r="S3420" s="28" t="str" cm="1">
        <f t="array" aca="1" ref="S3420" ca="1">IF(INDIRECT("A"&amp;114+$U3420)&lt;&gt;"",114+$U3420,"")</f>
        <v/>
      </c>
      <c r="T3420" s="28" t="str">
        <f t="shared" ca="1" si="1568"/>
        <v>$B</v>
      </c>
      <c r="U3420" s="29">
        <f t="shared" si="1574"/>
        <v>3300</v>
      </c>
      <c r="V3420" s="29">
        <v>275.500000000022</v>
      </c>
      <c r="W3420" s="29">
        <f t="shared" si="1575"/>
        <v>275</v>
      </c>
      <c r="X3420" s="41" t="str" cm="1">
        <f t="array" aca="1" ref="X3420" ca="1">IFERROR(INDEX('PC&amp;PD'!$A$1:$AP$15,ROW('PC&amp;PD'!$A$15),MATCH(INDIRECT(T3420),'PC&amp;PD'!$A$1:$AP$1,0)),"")</f>
        <v/>
      </c>
      <c r="Z3420" s="155"/>
      <c r="AA3420" s="13" t="str">
        <f t="shared" si="1564"/>
        <v/>
      </c>
      <c r="AB3420" s="155"/>
      <c r="AC3420" s="13" t="str">
        <f t="shared" ca="1" si="1569"/>
        <v>$AB</v>
      </c>
      <c r="AD3420" s="13" t="str" cm="1">
        <f t="array" aca="1" ref="AD3420" ca="1">IFERROR(IF((LEFT(INDIRECT("$F"&amp;$S3420),4))="GOTS",IF($G3420="Organic","GOTS_Organic_raw",(IF($G3420="Responsible","GOTS_Responsible",(IF($G3420="No Attribute (Conventional)","GOTS_conventional",(IF($G3420="Recycled Pre/Post-Consumer","GOTS_pre_post",(IF($G3420="In-Conversion","GOTS_in_conversion",(IF($G3420="Sustainably Sourced","Sustainably_sourced",""))))))))))),IF($G3420="Organic","Organic",(IF($G3420="Responsible","Responsible",(IF($G3420="No Attribute (Conventional)","No_Attribute_Conventional",(IF($G3420="Recycled Pre/Post-Consumer","Recycled_Pre_Post_Consumer",(IF($G3420="In-Conversion","In_Conversion",(IF($G3420="Recycled Pre-Consumer","Recycled_Pre_Consumer",(IF($G3420="Recycled Post-Consumer","Recycled_Post_Consumer",(IF($G3420="Sustainably Sourced","Sustainably_sourced","")))))))))))))))),"")</f>
        <v/>
      </c>
      <c r="AE3420" s="13" t="e" cm="1">
        <f t="array" aca="1" ref="AE3420" ca="1">IF(INDIRECT("$F"&amp;$S3420)="","",IF(LEFT(INDIRECT("$F"&amp;$S3420),3)="GRS","GRS_RCS_RM",IF((LEFT(INDIRECT("$F"&amp;$S3420),3))="RCS","GRS_RCS_RM",IF(INDIRECT("$F"&amp;$S3420)="OCS (No Label)","OCS_Conversion_RM",IF(LEFT(INDIRECT("$F"&amp;$S3420),3)="OCS","OCS_RM",IF(RIGHT(INDIRECT("$F"&amp;$S3420),10)="conversion","GOTS_RM_conversion",IF((LEFT(INDIRECT("$F"&amp;$S3420),4))="GOTS","GOTS_RM","Responsible_RM")))))))</f>
        <v>#REF!</v>
      </c>
      <c r="AF3420" s="13" t="str" cm="1">
        <f t="array" aca="1" ref="AF3420" ca="1">IF($S3420="","",INDIRECT("$Z"&amp;$S3420))</f>
        <v/>
      </c>
      <c r="AG3420" s="155"/>
      <c r="AH3420" s="13" t="str" cm="1">
        <f t="array" aca="1" ref="AH3420" ca="1">IFERROR(INDIRECT("$ag"&amp;S3420),"")</f>
        <v/>
      </c>
      <c r="AI3420" s="13" t="e" cm="1">
        <f t="array" aca="1" ref="AI3420" ca="1">INDIRECT("O"&amp;S3419)</f>
        <v>#REF!</v>
      </c>
      <c r="AJ3420" s="13" t="str">
        <f>IF($I3420="","",INDEX('Raw Material'!$A$1:$J$75,MATCH(I3420,'Raw Material'!$A$1:$A$75,0),(MATCH(G3420,'Raw Material'!$A$1:$J$1,0))))</f>
        <v/>
      </c>
      <c r="AK3420" s="13" t="str">
        <f t="shared" si="1565"/>
        <v>YANLIŞRM</v>
      </c>
      <c r="AL3420" s="153" t="str">
        <f t="shared" si="1566"/>
        <v/>
      </c>
    </row>
    <row r="3421" spans="1:38" ht="16.5" customHeight="1">
      <c r="A3421" s="162"/>
      <c r="B3421" s="168"/>
      <c r="C3421" s="169"/>
      <c r="D3421" s="156"/>
      <c r="E3421" s="156"/>
      <c r="F3421" s="175"/>
      <c r="G3421" s="181"/>
      <c r="H3421" s="182"/>
      <c r="I3421" s="182"/>
      <c r="J3421" s="182"/>
      <c r="K3421" s="32"/>
      <c r="L3421" s="179"/>
      <c r="M3421" s="179"/>
      <c r="N3421" s="81"/>
      <c r="O3421" s="185"/>
      <c r="P3421" s="103"/>
      <c r="Q3421" s="84" t="str">
        <f t="shared" si="1567"/>
        <v/>
      </c>
      <c r="R3421" s="159"/>
      <c r="S3421" s="28" t="str" cm="1">
        <f t="array" aca="1" ref="S3421" ca="1">IF(INDIRECT("A"&amp;114+$U3421)&lt;&gt;"",114+$U3421,"")</f>
        <v/>
      </c>
      <c r="T3421" s="28" t="str">
        <f t="shared" ca="1" si="1568"/>
        <v>$B</v>
      </c>
      <c r="U3421" s="29">
        <f t="shared" si="1574"/>
        <v>3300</v>
      </c>
      <c r="V3421" s="29">
        <v>275.58333333335497</v>
      </c>
      <c r="W3421" s="29">
        <f t="shared" si="1575"/>
        <v>275</v>
      </c>
      <c r="X3421" s="41" t="str" cm="1">
        <f t="array" aca="1" ref="X3421" ca="1">IFERROR(INDEX('PC&amp;PD'!$A$1:$AP$15,ROW('PC&amp;PD'!$A$15),MATCH(INDIRECT(T3421),'PC&amp;PD'!$A$1:$AP$1,0)),"")</f>
        <v/>
      </c>
      <c r="Z3421" s="155"/>
      <c r="AA3421" s="13" t="str">
        <f t="shared" si="1564"/>
        <v/>
      </c>
      <c r="AB3421" s="155"/>
      <c r="AC3421" s="13" t="str">
        <f t="shared" ca="1" si="1569"/>
        <v>$AB</v>
      </c>
      <c r="AD3421" s="13" t="str" cm="1">
        <f t="array" aca="1" ref="AD3421" ca="1">IFERROR(IF((LEFT(INDIRECT("$F"&amp;$S3421),4))="GOTS",IF($G3421="Organic","GOTS_Organic_raw",(IF($G3421="Responsible","GOTS_Responsible",(IF($G3421="No Attribute (Conventional)","GOTS_conventional",(IF($G3421="Recycled Pre/Post-Consumer","GOTS_pre_post",(IF($G3421="In-Conversion","GOTS_in_conversion",(IF($G3421="Sustainably Sourced","Sustainably_sourced",""))))))))))),IF($G3421="Organic","Organic",(IF($G3421="Responsible","Responsible",(IF($G3421="No Attribute (Conventional)","No_Attribute_Conventional",(IF($G3421="Recycled Pre/Post-Consumer","Recycled_Pre_Post_Consumer",(IF($G3421="In-Conversion","In_Conversion",(IF($G3421="Recycled Pre-Consumer","Recycled_Pre_Consumer",(IF($G3421="Recycled Post-Consumer","Recycled_Post_Consumer",(IF($G3421="Sustainably Sourced","Sustainably_sourced","")))))))))))))))),"")</f>
        <v/>
      </c>
      <c r="AE3421" s="13" t="e" cm="1">
        <f t="array" aca="1" ref="AE3421" ca="1">IF(INDIRECT("$F"&amp;$S3421)="","",IF(LEFT(INDIRECT("$F"&amp;$S3421),3)="GRS","GRS_RCS_RM",IF((LEFT(INDIRECT("$F"&amp;$S3421),3))="RCS","GRS_RCS_RM",IF(INDIRECT("$F"&amp;$S3421)="OCS (No Label)","OCS_Conversion_RM",IF(LEFT(INDIRECT("$F"&amp;$S3421),3)="OCS","OCS_RM",IF(RIGHT(INDIRECT("$F"&amp;$S3421),10)="conversion","GOTS_RM_conversion",IF((LEFT(INDIRECT("$F"&amp;$S3421),4))="GOTS","GOTS_RM","Responsible_RM")))))))</f>
        <v>#REF!</v>
      </c>
      <c r="AF3421" s="13" t="str" cm="1">
        <f t="array" aca="1" ref="AF3421" ca="1">IF($S3421="","",INDIRECT("$Z"&amp;$S3421))</f>
        <v/>
      </c>
      <c r="AG3421" s="155"/>
      <c r="AH3421" s="13" t="str" cm="1">
        <f t="array" aca="1" ref="AH3421" ca="1">IFERROR(INDIRECT("$ag"&amp;S3421),"")</f>
        <v/>
      </c>
      <c r="AI3421" s="13" t="e" cm="1">
        <f t="array" aca="1" ref="AI3421" ca="1">INDIRECT("O"&amp;S3420)</f>
        <v>#REF!</v>
      </c>
      <c r="AJ3421" s="13" t="str">
        <f>IF($I3421="","",INDEX('Raw Material'!$A$1:$J$75,MATCH(I3421,'Raw Material'!$A$1:$A$75,0),(MATCH(G3421,'Raw Material'!$A$1:$J$1,0))))</f>
        <v/>
      </c>
      <c r="AK3421" s="13" t="str">
        <f t="shared" si="1565"/>
        <v>YANLIŞRM</v>
      </c>
      <c r="AL3421" s="153" t="str">
        <f t="shared" si="1566"/>
        <v/>
      </c>
    </row>
    <row r="3422" spans="1:38" ht="16.5" customHeight="1">
      <c r="A3422" s="162"/>
      <c r="B3422" s="168"/>
      <c r="C3422" s="169"/>
      <c r="D3422" s="156"/>
      <c r="E3422" s="156"/>
      <c r="F3422" s="175"/>
      <c r="G3422" s="181"/>
      <c r="H3422" s="182"/>
      <c r="I3422" s="182"/>
      <c r="J3422" s="182"/>
      <c r="K3422" s="32"/>
      <c r="L3422" s="179"/>
      <c r="M3422" s="179"/>
      <c r="N3422" s="81"/>
      <c r="O3422" s="185"/>
      <c r="P3422" s="103"/>
      <c r="Q3422" s="84" t="str">
        <f t="shared" si="1567"/>
        <v/>
      </c>
      <c r="R3422" s="159"/>
      <c r="S3422" s="28" t="str" cm="1">
        <f t="array" aca="1" ref="S3422" ca="1">IF(INDIRECT("A"&amp;114+$U3422)&lt;&gt;"",114+$U3422,"")</f>
        <v/>
      </c>
      <c r="T3422" s="28" t="str">
        <f t="shared" ca="1" si="1568"/>
        <v>$B</v>
      </c>
      <c r="U3422" s="29">
        <f t="shared" si="1574"/>
        <v>3300</v>
      </c>
      <c r="V3422" s="29">
        <v>275.666666666688</v>
      </c>
      <c r="W3422" s="29">
        <f t="shared" si="1575"/>
        <v>275</v>
      </c>
      <c r="X3422" s="41" t="str" cm="1">
        <f t="array" aca="1" ref="X3422" ca="1">IFERROR(INDEX('PC&amp;PD'!$A$1:$AP$15,ROW('PC&amp;PD'!$A$15),MATCH(INDIRECT(T3422),'PC&amp;PD'!$A$1:$AP$1,0)),"")</f>
        <v/>
      </c>
      <c r="Z3422" s="155"/>
      <c r="AA3422" s="13" t="str">
        <f t="shared" si="1564"/>
        <v/>
      </c>
      <c r="AB3422" s="155"/>
      <c r="AC3422" s="13" t="str">
        <f t="shared" ca="1" si="1569"/>
        <v>$AB</v>
      </c>
      <c r="AD3422" s="13" t="str" cm="1">
        <f t="array" aca="1" ref="AD3422" ca="1">IFERROR(IF((LEFT(INDIRECT("$F"&amp;$S3422),4))="GOTS",IF($G3422="Organic","GOTS_Organic_raw",(IF($G3422="Responsible","GOTS_Responsible",(IF($G3422="No Attribute (Conventional)","GOTS_conventional",(IF($G3422="Recycled Pre/Post-Consumer","GOTS_pre_post",(IF($G3422="In-Conversion","GOTS_in_conversion",(IF($G3422="Sustainably Sourced","Sustainably_sourced",""))))))))))),IF($G3422="Organic","Organic",(IF($G3422="Responsible","Responsible",(IF($G3422="No Attribute (Conventional)","No_Attribute_Conventional",(IF($G3422="Recycled Pre/Post-Consumer","Recycled_Pre_Post_Consumer",(IF($G3422="In-Conversion","In_Conversion",(IF($G3422="Recycled Pre-Consumer","Recycled_Pre_Consumer",(IF($G3422="Recycled Post-Consumer","Recycled_Post_Consumer",(IF($G3422="Sustainably Sourced","Sustainably_sourced","")))))))))))))))),"")</f>
        <v/>
      </c>
      <c r="AE3422" s="13" t="e" cm="1">
        <f t="array" aca="1" ref="AE3422" ca="1">IF(INDIRECT("$F"&amp;$S3422)="","",IF(LEFT(INDIRECT("$F"&amp;$S3422),3)="GRS","GRS_RCS_RM",IF((LEFT(INDIRECT("$F"&amp;$S3422),3))="RCS","GRS_RCS_RM",IF(INDIRECT("$F"&amp;$S3422)="OCS (No Label)","OCS_Conversion_RM",IF(LEFT(INDIRECT("$F"&amp;$S3422),3)="OCS","OCS_RM",IF(RIGHT(INDIRECT("$F"&amp;$S3422),10)="conversion","GOTS_RM_conversion",IF((LEFT(INDIRECT("$F"&amp;$S3422),4))="GOTS","GOTS_RM","Responsible_RM")))))))</f>
        <v>#REF!</v>
      </c>
      <c r="AF3422" s="13" t="str" cm="1">
        <f t="array" aca="1" ref="AF3422" ca="1">IF($S3422="","",INDIRECT("$Z"&amp;$S3422))</f>
        <v/>
      </c>
      <c r="AG3422" s="155"/>
      <c r="AH3422" s="13" t="str" cm="1">
        <f t="array" aca="1" ref="AH3422" ca="1">IFERROR(INDIRECT("$ag"&amp;S3422),"")</f>
        <v/>
      </c>
      <c r="AI3422" s="13" t="e" cm="1">
        <f t="array" aca="1" ref="AI3422" ca="1">INDIRECT("O"&amp;S3421)</f>
        <v>#REF!</v>
      </c>
      <c r="AJ3422" s="13" t="str">
        <f>IF($I3422="","",INDEX('Raw Material'!$A$1:$J$75,MATCH(I3422,'Raw Material'!$A$1:$A$75,0),(MATCH(G3422,'Raw Material'!$A$1:$J$1,0))))</f>
        <v/>
      </c>
      <c r="AK3422" s="13" t="str">
        <f t="shared" si="1565"/>
        <v>YANLIŞRM</v>
      </c>
      <c r="AL3422" s="153" t="str">
        <f t="shared" si="1566"/>
        <v/>
      </c>
    </row>
    <row r="3423" spans="1:38" ht="16.5" customHeight="1">
      <c r="A3423" s="162"/>
      <c r="B3423" s="168"/>
      <c r="C3423" s="169"/>
      <c r="D3423" s="156"/>
      <c r="E3423" s="156"/>
      <c r="F3423" s="175"/>
      <c r="G3423" s="181"/>
      <c r="H3423" s="182"/>
      <c r="I3423" s="182"/>
      <c r="J3423" s="182"/>
      <c r="K3423" s="32"/>
      <c r="L3423" s="179"/>
      <c r="M3423" s="179"/>
      <c r="N3423" s="81"/>
      <c r="O3423" s="185"/>
      <c r="P3423" s="103"/>
      <c r="Q3423" s="84" t="str">
        <f t="shared" si="1567"/>
        <v/>
      </c>
      <c r="R3423" s="159"/>
      <c r="S3423" s="28" t="str" cm="1">
        <f t="array" aca="1" ref="S3423" ca="1">IF(INDIRECT("A"&amp;114+$U3423)&lt;&gt;"",114+$U3423,"")</f>
        <v/>
      </c>
      <c r="T3423" s="28" t="str">
        <f t="shared" ca="1" si="1568"/>
        <v>$B</v>
      </c>
      <c r="U3423" s="29">
        <f t="shared" si="1574"/>
        <v>3300</v>
      </c>
      <c r="V3423" s="29">
        <v>275.750000000022</v>
      </c>
      <c r="W3423" s="29">
        <f t="shared" si="1575"/>
        <v>275</v>
      </c>
      <c r="X3423" s="41" t="str" cm="1">
        <f t="array" aca="1" ref="X3423" ca="1">IFERROR(INDEX('PC&amp;PD'!$A$1:$AP$15,ROW('PC&amp;PD'!$A$15),MATCH(INDIRECT(T3423),'PC&amp;PD'!$A$1:$AP$1,0)),"")</f>
        <v/>
      </c>
      <c r="Z3423" s="155"/>
      <c r="AA3423" s="13" t="str">
        <f t="shared" si="1564"/>
        <v/>
      </c>
      <c r="AB3423" s="155"/>
      <c r="AC3423" s="13" t="str">
        <f t="shared" ca="1" si="1569"/>
        <v>$AB</v>
      </c>
      <c r="AD3423" s="13" t="str" cm="1">
        <f t="array" aca="1" ref="AD3423" ca="1">IFERROR(IF((LEFT(INDIRECT("$F"&amp;$S3423),4))="GOTS",IF($G3423="Organic","GOTS_Organic_raw",(IF($G3423="Responsible","GOTS_Responsible",(IF($G3423="No Attribute (Conventional)","GOTS_conventional",(IF($G3423="Recycled Pre/Post-Consumer","GOTS_pre_post",(IF($G3423="In-Conversion","GOTS_in_conversion",(IF($G3423="Sustainably Sourced","Sustainably_sourced",""))))))))))),IF($G3423="Organic","Organic",(IF($G3423="Responsible","Responsible",(IF($G3423="No Attribute (Conventional)","No_Attribute_Conventional",(IF($G3423="Recycled Pre/Post-Consumer","Recycled_Pre_Post_Consumer",(IF($G3423="In-Conversion","In_Conversion",(IF($G3423="Recycled Pre-Consumer","Recycled_Pre_Consumer",(IF($G3423="Recycled Post-Consumer","Recycled_Post_Consumer",(IF($G3423="Sustainably Sourced","Sustainably_sourced","")))))))))))))))),"")</f>
        <v/>
      </c>
      <c r="AE3423" s="13" t="e" cm="1">
        <f t="array" aca="1" ref="AE3423" ca="1">IF(INDIRECT("$F"&amp;$S3423)="","",IF(LEFT(INDIRECT("$F"&amp;$S3423),3)="GRS","GRS_RCS_RM",IF((LEFT(INDIRECT("$F"&amp;$S3423),3))="RCS","GRS_RCS_RM",IF(INDIRECT("$F"&amp;$S3423)="OCS (No Label)","OCS_Conversion_RM",IF(LEFT(INDIRECT("$F"&amp;$S3423),3)="OCS","OCS_RM",IF(RIGHT(INDIRECT("$F"&amp;$S3423),10)="conversion","GOTS_RM_conversion",IF((LEFT(INDIRECT("$F"&amp;$S3423),4))="GOTS","GOTS_RM","Responsible_RM")))))))</f>
        <v>#REF!</v>
      </c>
      <c r="AF3423" s="13" t="str" cm="1">
        <f t="array" aca="1" ref="AF3423" ca="1">IF($S3423="","",INDIRECT("$Z"&amp;$S3423))</f>
        <v/>
      </c>
      <c r="AG3423" s="155"/>
      <c r="AH3423" s="13" t="str" cm="1">
        <f t="array" aca="1" ref="AH3423" ca="1">IFERROR(INDIRECT("$ag"&amp;S3423),"")</f>
        <v/>
      </c>
      <c r="AI3423" s="13" t="e" cm="1">
        <f t="array" aca="1" ref="AI3423" ca="1">INDIRECT("O"&amp;S3422)</f>
        <v>#REF!</v>
      </c>
      <c r="AJ3423" s="13" t="str">
        <f>IF($I3423="","",INDEX('Raw Material'!$A$1:$J$75,MATCH(I3423,'Raw Material'!$A$1:$A$75,0),(MATCH(G3423,'Raw Material'!$A$1:$J$1,0))))</f>
        <v/>
      </c>
      <c r="AK3423" s="13" t="str">
        <f t="shared" si="1565"/>
        <v>YANLIŞRM</v>
      </c>
      <c r="AL3423" s="153" t="str">
        <f t="shared" si="1566"/>
        <v/>
      </c>
    </row>
    <row r="3424" spans="1:38" ht="16.5" customHeight="1">
      <c r="A3424" s="162"/>
      <c r="B3424" s="168"/>
      <c r="C3424" s="169"/>
      <c r="D3424" s="156"/>
      <c r="E3424" s="156"/>
      <c r="F3424" s="175"/>
      <c r="G3424" s="181"/>
      <c r="H3424" s="182"/>
      <c r="I3424" s="182"/>
      <c r="J3424" s="182"/>
      <c r="K3424" s="32"/>
      <c r="L3424" s="179"/>
      <c r="M3424" s="179"/>
      <c r="N3424" s="81"/>
      <c r="O3424" s="185"/>
      <c r="P3424" s="103"/>
      <c r="Q3424" s="84" t="str">
        <f t="shared" si="1567"/>
        <v/>
      </c>
      <c r="R3424" s="159"/>
      <c r="S3424" s="28" t="str" cm="1">
        <f t="array" aca="1" ref="S3424" ca="1">IF(INDIRECT("A"&amp;114+$U3424)&lt;&gt;"",114+$U3424,"")</f>
        <v/>
      </c>
      <c r="T3424" s="28" t="str">
        <f t="shared" ca="1" si="1568"/>
        <v>$B</v>
      </c>
      <c r="U3424" s="29">
        <f t="shared" si="1574"/>
        <v>3300</v>
      </c>
      <c r="V3424" s="29">
        <v>275.83333333335497</v>
      </c>
      <c r="W3424" s="29">
        <f t="shared" si="1575"/>
        <v>275</v>
      </c>
      <c r="X3424" s="41" t="str" cm="1">
        <f t="array" aca="1" ref="X3424" ca="1">IFERROR(INDEX('PC&amp;PD'!$A$1:$AP$15,ROW('PC&amp;PD'!$A$15),MATCH(INDIRECT(T3424),'PC&amp;PD'!$A$1:$AP$1,0)),"")</f>
        <v/>
      </c>
      <c r="Z3424" s="155"/>
      <c r="AA3424" s="13" t="str">
        <f t="shared" si="1564"/>
        <v/>
      </c>
      <c r="AB3424" s="155"/>
      <c r="AC3424" s="13" t="str">
        <f t="shared" ca="1" si="1569"/>
        <v>$AB</v>
      </c>
      <c r="AD3424" s="13" t="str" cm="1">
        <f t="array" aca="1" ref="AD3424" ca="1">IFERROR(IF((LEFT(INDIRECT("$F"&amp;$S3424),4))="GOTS",IF($G3424="Organic","GOTS_Organic_raw",(IF($G3424="Responsible","GOTS_Responsible",(IF($G3424="No Attribute (Conventional)","GOTS_conventional",(IF($G3424="Recycled Pre/Post-Consumer","GOTS_pre_post",(IF($G3424="In-Conversion","GOTS_in_conversion",(IF($G3424="Sustainably Sourced","Sustainably_sourced",""))))))))))),IF($G3424="Organic","Organic",(IF($G3424="Responsible","Responsible",(IF($G3424="No Attribute (Conventional)","No_Attribute_Conventional",(IF($G3424="Recycled Pre/Post-Consumer","Recycled_Pre_Post_Consumer",(IF($G3424="In-Conversion","In_Conversion",(IF($G3424="Recycled Pre-Consumer","Recycled_Pre_Consumer",(IF($G3424="Recycled Post-Consumer","Recycled_Post_Consumer",(IF($G3424="Sustainably Sourced","Sustainably_sourced","")))))))))))))))),"")</f>
        <v/>
      </c>
      <c r="AE3424" s="13" t="e" cm="1">
        <f t="array" aca="1" ref="AE3424" ca="1">IF(INDIRECT("$F"&amp;$S3424)="","",IF(LEFT(INDIRECT("$F"&amp;$S3424),3)="GRS","GRS_RCS_RM",IF((LEFT(INDIRECT("$F"&amp;$S3424),3))="RCS","GRS_RCS_RM",IF(INDIRECT("$F"&amp;$S3424)="OCS (No Label)","OCS_Conversion_RM",IF(LEFT(INDIRECT("$F"&amp;$S3424),3)="OCS","OCS_RM",IF(RIGHT(INDIRECT("$F"&amp;$S3424),10)="conversion","GOTS_RM_conversion",IF((LEFT(INDIRECT("$F"&amp;$S3424),4))="GOTS","GOTS_RM","Responsible_RM")))))))</f>
        <v>#REF!</v>
      </c>
      <c r="AF3424" s="13" t="str" cm="1">
        <f t="array" aca="1" ref="AF3424" ca="1">IF($S3424="","",INDIRECT("$Z"&amp;$S3424))</f>
        <v/>
      </c>
      <c r="AG3424" s="155"/>
      <c r="AH3424" s="13" t="str" cm="1">
        <f t="array" aca="1" ref="AH3424" ca="1">IFERROR(INDIRECT("$ag"&amp;S3424),"")</f>
        <v/>
      </c>
      <c r="AI3424" s="13" t="e" cm="1">
        <f t="array" aca="1" ref="AI3424" ca="1">INDIRECT("O"&amp;S3423)</f>
        <v>#REF!</v>
      </c>
      <c r="AJ3424" s="13" t="str">
        <f>IF($I3424="","",INDEX('Raw Material'!$A$1:$J$75,MATCH(I3424,'Raw Material'!$A$1:$A$75,0),(MATCH(G3424,'Raw Material'!$A$1:$J$1,0))))</f>
        <v/>
      </c>
      <c r="AK3424" s="13" t="str">
        <f t="shared" si="1565"/>
        <v>YANLIŞRM</v>
      </c>
      <c r="AL3424" s="153" t="str">
        <f t="shared" si="1566"/>
        <v/>
      </c>
    </row>
    <row r="3425" spans="1:38" ht="16.5" customHeight="1" thickBot="1">
      <c r="A3425" s="163"/>
      <c r="B3425" s="170"/>
      <c r="C3425" s="171"/>
      <c r="D3425" s="156"/>
      <c r="E3425" s="156"/>
      <c r="F3425" s="176"/>
      <c r="G3425" s="157"/>
      <c r="H3425" s="158"/>
      <c r="I3425" s="158"/>
      <c r="J3425" s="158"/>
      <c r="K3425" s="33"/>
      <c r="L3425" s="180"/>
      <c r="M3425" s="180"/>
      <c r="N3425" s="82"/>
      <c r="O3425" s="186"/>
      <c r="P3425" s="103"/>
      <c r="Q3425" s="84" t="str">
        <f t="shared" si="1567"/>
        <v/>
      </c>
      <c r="R3425" s="159"/>
      <c r="S3425" s="28" t="str" cm="1">
        <f t="array" aca="1" ref="S3425" ca="1">IF(INDIRECT("A"&amp;114+$U3425)&lt;&gt;"",114+$U3425,"")</f>
        <v/>
      </c>
      <c r="T3425" s="28" t="str">
        <f t="shared" ca="1" si="1568"/>
        <v>$B</v>
      </c>
      <c r="U3425" s="29">
        <f t="shared" si="1574"/>
        <v>3300</v>
      </c>
      <c r="V3425" s="29">
        <v>275.916666666688</v>
      </c>
      <c r="W3425" s="29">
        <f t="shared" si="1575"/>
        <v>275</v>
      </c>
      <c r="X3425" s="41" t="str" cm="1">
        <f t="array" aca="1" ref="X3425" ca="1">IFERROR(INDEX('PC&amp;PD'!$A$1:$AP$15,ROW('PC&amp;PD'!$A$15),MATCH(INDIRECT(T3425),'PC&amp;PD'!$A$1:$AP$1,0)),"")</f>
        <v/>
      </c>
      <c r="Z3425" s="155"/>
      <c r="AA3425" s="13" t="str">
        <f t="shared" si="1564"/>
        <v/>
      </c>
      <c r="AB3425" s="155"/>
      <c r="AC3425" s="13" t="str">
        <f t="shared" ca="1" si="1569"/>
        <v>$AB</v>
      </c>
      <c r="AD3425" s="13" t="str" cm="1">
        <f t="array" aca="1" ref="AD3425" ca="1">IFERROR(IF((LEFT(INDIRECT("$F"&amp;$S3425),4))="GOTS",IF($G3425="Organic","GOTS_Organic_raw",(IF($G3425="Responsible","GOTS_Responsible",(IF($G3425="No Attribute (Conventional)","GOTS_conventional",(IF($G3425="Recycled Pre/Post-Consumer","GOTS_pre_post",(IF($G3425="In-Conversion","GOTS_in_conversion",(IF($G3425="Sustainably Sourced","Sustainably_sourced",""))))))))))),IF($G3425="Organic","Organic",(IF($G3425="Responsible","Responsible",(IF($G3425="No Attribute (Conventional)","No_Attribute_Conventional",(IF($G3425="Recycled Pre/Post-Consumer","Recycled_Pre_Post_Consumer",(IF($G3425="In-Conversion","In_Conversion",(IF($G3425="Recycled Pre-Consumer","Recycled_Pre_Consumer",(IF($G3425="Recycled Post-Consumer","Recycled_Post_Consumer",(IF($G3425="Sustainably Sourced","Sustainably_sourced","")))))))))))))))),"")</f>
        <v/>
      </c>
      <c r="AE3425" s="13" t="e" cm="1">
        <f t="array" aca="1" ref="AE3425" ca="1">IF(INDIRECT("$F"&amp;$S3425)="","",IF(LEFT(INDIRECT("$F"&amp;$S3425),3)="GRS","GRS_RCS_RM",IF((LEFT(INDIRECT("$F"&amp;$S3425),3))="RCS","GRS_RCS_RM",IF(INDIRECT("$F"&amp;$S3425)="OCS (No Label)","OCS_Conversion_RM",IF(LEFT(INDIRECT("$F"&amp;$S3425),3)="OCS","OCS_RM",IF(RIGHT(INDIRECT("$F"&amp;$S3425),10)="conversion","GOTS_RM_conversion",IF((LEFT(INDIRECT("$F"&amp;$S3425),4))="GOTS","GOTS_RM","Responsible_RM")))))))</f>
        <v>#REF!</v>
      </c>
      <c r="AF3425" s="13" t="str" cm="1">
        <f t="array" aca="1" ref="AF3425" ca="1">IF($S3425="","",INDIRECT("$Z"&amp;$S3425))</f>
        <v/>
      </c>
      <c r="AG3425" s="155"/>
      <c r="AH3425" s="13" t="str" cm="1">
        <f t="array" aca="1" ref="AH3425" ca="1">IFERROR(INDIRECT("$ag"&amp;S3425),"")</f>
        <v/>
      </c>
      <c r="AI3425" s="13" t="e" cm="1">
        <f t="array" aca="1" ref="AI3425" ca="1">INDIRECT("O"&amp;S3424)</f>
        <v>#REF!</v>
      </c>
      <c r="AJ3425" s="13" t="str">
        <f>IF($I3425="","",INDEX('Raw Material'!$A$1:$J$75,MATCH(I3425,'Raw Material'!$A$1:$A$75,0),(MATCH(G3425,'Raw Material'!$A$1:$J$1,0))))</f>
        <v/>
      </c>
      <c r="AK3425" s="13" t="str">
        <f t="shared" si="1565"/>
        <v>YANLIŞRM</v>
      </c>
      <c r="AL3425" s="153" t="str">
        <f t="shared" si="1566"/>
        <v/>
      </c>
    </row>
    <row r="3426" spans="1:38" ht="16.5" customHeight="1">
      <c r="A3426" s="160" t="str">
        <f>IF(B3426="","",COUNTA($B$114:$B3426))</f>
        <v/>
      </c>
      <c r="B3426" s="164"/>
      <c r="C3426" s="165"/>
      <c r="D3426" s="183"/>
      <c r="E3426" s="183"/>
      <c r="F3426" s="172"/>
      <c r="G3426" s="212"/>
      <c r="H3426" s="206"/>
      <c r="I3426" s="206"/>
      <c r="J3426" s="206"/>
      <c r="K3426" s="31"/>
      <c r="L3426" s="177" t="str">
        <f t="shared" ref="L3426" si="1584">IF(R3426="","",LEFT(R3426,LEN(R3426)-2))</f>
        <v/>
      </c>
      <c r="M3426" s="177"/>
      <c r="N3426" s="80"/>
      <c r="O3426" s="184"/>
      <c r="P3426" s="103"/>
      <c r="Q3426" s="84" t="str">
        <f t="shared" si="1567"/>
        <v/>
      </c>
      <c r="R3426" s="159" t="str">
        <f t="shared" ref="R3426" si="1585">CONCATENATE($Q3426,Q3427,Q3428,Q3429,Q3430,Q3431,$Q3432,$Q3433,$Q3434,$Q3435,Q3436,Q3437)</f>
        <v/>
      </c>
      <c r="S3426" s="28" t="str" cm="1">
        <f t="array" aca="1" ref="S3426" ca="1">IF(INDIRECT("A"&amp;114+$U3426)&lt;&gt;"",114+$U3426,"")</f>
        <v/>
      </c>
      <c r="T3426" s="28" t="str">
        <f t="shared" ca="1" si="1568"/>
        <v>$B</v>
      </c>
      <c r="U3426" s="29">
        <f t="shared" si="1574"/>
        <v>3312</v>
      </c>
      <c r="V3426" s="29">
        <v>276.000000000022</v>
      </c>
      <c r="W3426" s="29">
        <f t="shared" si="1575"/>
        <v>276</v>
      </c>
      <c r="X3426" s="41" t="str" cm="1">
        <f t="array" aca="1" ref="X3426" ca="1">IFERROR(INDEX('PC&amp;PD'!$A$1:$AP$15,ROW('PC&amp;PD'!$A$15),MATCH(INDIRECT(T3426),'PC&amp;PD'!$A$1:$AP$1,0)),"")</f>
        <v/>
      </c>
      <c r="Z3426" s="155" t="str">
        <f t="shared" ref="Z3426" si="1586">IFERROR(IF($F3426="OCS 100","OCS (OCS 100)",IF($F3426="OCS Blended","OCS (OCS Blended)",IF($F3426="OCS (No Label)","OCS (No Label)",IF($F3426="RCS 100","RCS (RCS 100)",IF($F3426="RCS Blended","RCS (RCS Blended)",IF($F3426="GRS","GRS (GRS)",IF($F3426="GRS (No Label)", "GRS (No Label)",IF($F3426="RDS","RDS (RDS)",IF($F3426="RWS","RWS (RWS)",IF($F3426="RAS","RAS (RAS)",IF($F3426="RMS","RMS (RMS)",IF($F3426="GOTS Organic","GOTS (Organic)",IF($F3426="GOTS Made with organic","GOTS (Made with Organic)",IF($F3426="GOTS Organic - in conversion","GOTS (Organic - In Conversion)",IF($F3426="GOTS Made with organic - in conversion","GOTS (Made with Organic - In Conversion)",""))))))))))))))),"")</f>
        <v/>
      </c>
      <c r="AA3426" s="13" t="str">
        <f t="shared" si="1564"/>
        <v/>
      </c>
      <c r="AB3426" s="155" t="str">
        <f t="shared" ref="AB3426" si="1587">IFERROR(IF($F3426="OCS 100", "OCS_100",IF($F3426="OCS Blended", "OCS_Blended",IF($F3426="OCS (No Label)", "OCS_No_Label",IF($F3426="RCS 100", "RCS_100",IF($F3426="RCS Blended","RCS_Blended",IF($F3426="GRS","GRS",IF($F3426="GRS (No Label)", "GRS_No_Label",IF($F3426="RDS","RDS",IF($F3426="RWS","RWS",IF($F3426="RMS","RMS",IF($F3426="GOTS Organic","GOTS_Organic",IF($F3426="GOTS Made with organic","GOTS_Made_with_organic",IF($F3426="GOTS Organic - in conversion","GOTS_Organic_in_Conversion",IF($F3426="GOTS Made with organic - in conversion","GOTS_Made_with_Organic_in_Conversion",IF($F3426="RAS","RAS",""))))))))))))))),"")</f>
        <v/>
      </c>
      <c r="AC3426" s="13" t="str">
        <f t="shared" ca="1" si="1569"/>
        <v>$AB</v>
      </c>
      <c r="AD3426" s="13" t="str" cm="1">
        <f t="array" aca="1" ref="AD3426" ca="1">IFERROR(IF((LEFT(INDIRECT("$F"&amp;$S3426),4))="GOTS",IF($G3426="Organic","GOTS_Organic_raw",(IF($G3426="Responsible","GOTS_Responsible",(IF($G3426="No Attribute (Conventional)","GOTS_conventional",(IF($G3426="Recycled Pre/Post-Consumer","GOTS_pre_post",(IF($G3426="In-Conversion","GOTS_in_conversion",(IF($G3426="Sustainably Sourced","Sustainably_sourced",""))))))))))),IF($G3426="Organic","Organic",(IF($G3426="Responsible","Responsible",(IF($G3426="No Attribute (Conventional)","No_Attribute_Conventional",(IF($G3426="Recycled Pre/Post-Consumer","Recycled_Pre_Post_Consumer",(IF($G3426="In-Conversion","In_Conversion",(IF($G3426="Recycled Pre-Consumer","Recycled_Pre_Consumer",(IF($G3426="Recycled Post-Consumer","Recycled_Post_Consumer",(IF($G3426="Sustainably Sourced","Sustainably_sourced","")))))))))))))))),"")</f>
        <v/>
      </c>
      <c r="AE3426" s="13" t="e" cm="1">
        <f t="array" aca="1" ref="AE3426" ca="1">IF(INDIRECT("$F"&amp;$S3426)="","",IF(LEFT(INDIRECT("$F"&amp;$S3426),3)="GRS","GRS_RCS_RM",IF((LEFT(INDIRECT("$F"&amp;$S3426),3))="RCS","GRS_RCS_RM",IF(INDIRECT("$F"&amp;$S3426)="OCS (No Label)","OCS_Conversion_RM",IF(LEFT(INDIRECT("$F"&amp;$S3426),3)="OCS","OCS_RM",IF(RIGHT(INDIRECT("$F"&amp;$S3426),10)="conversion","GOTS_RM_conversion",IF((LEFT(INDIRECT("$F"&amp;$S3426),4))="GOTS","GOTS_RM","Responsible_RM")))))))</f>
        <v>#REF!</v>
      </c>
      <c r="AF3426" s="13" t="str" cm="1">
        <f t="array" aca="1" ref="AF3426" ca="1">IF($S3426="","",INDIRECT("$Z"&amp;$S3426))</f>
        <v/>
      </c>
      <c r="AG3426" s="155" t="str">
        <f t="shared" ref="AG3426:AG3486" si="1588">IF(AND(Y3426="",Y3427="",Y3428="",Y3429="",Y3430="",Y3431="",Y3432="",Y3433="",Y3434="",Y3435="",Y3436="",Y3437=""),"",CONCATENATE(Y3426&amp;", "&amp;Y3427&amp;", "&amp;Y3428&amp;", "&amp;Y3429&amp;", "&amp;Y3430&amp;", "&amp;Y3431&amp;", "&amp;Y3432&amp;", "&amp;Y3433&amp;", "&amp;Y3434&amp;", "&amp;Y3435&amp;", "&amp;Y3436&amp;", "&amp;Y3437))</f>
        <v/>
      </c>
      <c r="AH3426" s="13" t="str" cm="1">
        <f t="array" aca="1" ref="AH3426" ca="1">IFERROR(INDIRECT("$ag"&amp;S3426),"")</f>
        <v/>
      </c>
      <c r="AI3426" s="13" t="e" cm="1">
        <f t="array" aca="1" ref="AI3426" ca="1">INDIRECT("O"&amp;S3425)</f>
        <v>#REF!</v>
      </c>
      <c r="AJ3426" s="13" t="str">
        <f>IF($I3426="","",INDEX('Raw Material'!$A$1:$J$75,MATCH(I3426,'Raw Material'!$A$1:$A$75,0),(MATCH(G3426,'Raw Material'!$A$1:$J$1,0))))</f>
        <v/>
      </c>
      <c r="AK3426" s="13" t="str">
        <f t="shared" si="1565"/>
        <v>YANLIŞRM</v>
      </c>
      <c r="AL3426" s="153" t="str">
        <f t="shared" si="1566"/>
        <v/>
      </c>
    </row>
    <row r="3427" spans="1:38" ht="16.5" customHeight="1">
      <c r="A3427" s="161"/>
      <c r="B3427" s="166"/>
      <c r="C3427" s="167"/>
      <c r="D3427" s="156"/>
      <c r="E3427" s="156"/>
      <c r="F3427" s="173"/>
      <c r="G3427" s="181"/>
      <c r="H3427" s="182"/>
      <c r="I3427" s="182"/>
      <c r="J3427" s="182"/>
      <c r="K3427" s="32"/>
      <c r="L3427" s="178"/>
      <c r="M3427" s="178"/>
      <c r="N3427" s="81"/>
      <c r="O3427" s="185"/>
      <c r="P3427" s="103"/>
      <c r="Q3427" s="84" t="str">
        <f t="shared" si="1567"/>
        <v/>
      </c>
      <c r="R3427" s="159"/>
      <c r="S3427" s="28" t="str" cm="1">
        <f t="array" aca="1" ref="S3427" ca="1">IF(INDIRECT("A"&amp;114+$U3427)&lt;&gt;"",114+$U3427,"")</f>
        <v/>
      </c>
      <c r="T3427" s="28" t="str">
        <f t="shared" ca="1" si="1568"/>
        <v>$B</v>
      </c>
      <c r="U3427" s="29">
        <f t="shared" si="1574"/>
        <v>3312</v>
      </c>
      <c r="V3427" s="29">
        <v>276.08333333335497</v>
      </c>
      <c r="W3427" s="29">
        <f t="shared" si="1575"/>
        <v>276</v>
      </c>
      <c r="X3427" s="41" t="str" cm="1">
        <f t="array" aca="1" ref="X3427" ca="1">IFERROR(INDEX('PC&amp;PD'!$A$1:$AP$15,ROW('PC&amp;PD'!$A$15),MATCH(INDIRECT(T3427),'PC&amp;PD'!$A$1:$AP$1,0)),"")</f>
        <v/>
      </c>
      <c r="Z3427" s="155"/>
      <c r="AA3427" s="13" t="str">
        <f t="shared" si="1564"/>
        <v/>
      </c>
      <c r="AB3427" s="155"/>
      <c r="AC3427" s="13" t="str">
        <f t="shared" ca="1" si="1569"/>
        <v>$AB</v>
      </c>
      <c r="AD3427" s="13" t="str" cm="1">
        <f t="array" aca="1" ref="AD3427" ca="1">IFERROR(IF((LEFT(INDIRECT("$F"&amp;$S3427),4))="GOTS",IF($G3427="Organic","GOTS_Organic_raw",(IF($G3427="Responsible","GOTS_Responsible",(IF($G3427="No Attribute (Conventional)","GOTS_conventional",(IF($G3427="Recycled Pre/Post-Consumer","GOTS_pre_post",(IF($G3427="In-Conversion","GOTS_in_conversion",(IF($G3427="Sustainably Sourced","Sustainably_sourced",""))))))))))),IF($G3427="Organic","Organic",(IF($G3427="Responsible","Responsible",(IF($G3427="No Attribute (Conventional)","No_Attribute_Conventional",(IF($G3427="Recycled Pre/Post-Consumer","Recycled_Pre_Post_Consumer",(IF($G3427="In-Conversion","In_Conversion",(IF($G3427="Recycled Pre-Consumer","Recycled_Pre_Consumer",(IF($G3427="Recycled Post-Consumer","Recycled_Post_Consumer",(IF($G3427="Sustainably Sourced","Sustainably_sourced","")))))))))))))))),"")</f>
        <v/>
      </c>
      <c r="AE3427" s="13" t="e" cm="1">
        <f t="array" aca="1" ref="AE3427" ca="1">IF(INDIRECT("$F"&amp;$S3427)="","",IF(LEFT(INDIRECT("$F"&amp;$S3427),3)="GRS","GRS_RCS_RM",IF((LEFT(INDIRECT("$F"&amp;$S3427),3))="RCS","GRS_RCS_RM",IF(INDIRECT("$F"&amp;$S3427)="OCS (No Label)","OCS_Conversion_RM",IF(LEFT(INDIRECT("$F"&amp;$S3427),3)="OCS","OCS_RM",IF(RIGHT(INDIRECT("$F"&amp;$S3427),10)="conversion","GOTS_RM_conversion",IF((LEFT(INDIRECT("$F"&amp;$S3427),4))="GOTS","GOTS_RM","Responsible_RM")))))))</f>
        <v>#REF!</v>
      </c>
      <c r="AF3427" s="13" t="str" cm="1">
        <f t="array" aca="1" ref="AF3427" ca="1">IF($S3427="","",INDIRECT("$Z"&amp;$S3427))</f>
        <v/>
      </c>
      <c r="AG3427" s="155"/>
      <c r="AH3427" s="13" t="str" cm="1">
        <f t="array" aca="1" ref="AH3427" ca="1">IFERROR(INDIRECT("$ag"&amp;S3427),"")</f>
        <v/>
      </c>
      <c r="AI3427" s="13" t="e" cm="1">
        <f t="array" aca="1" ref="AI3427" ca="1">INDIRECT("O"&amp;S3426)</f>
        <v>#REF!</v>
      </c>
      <c r="AJ3427" s="13" t="str">
        <f>IF($I3427="","",INDEX('Raw Material'!$A$1:$J$75,MATCH(I3427,'Raw Material'!$A$1:$A$75,0),(MATCH(G3427,'Raw Material'!$A$1:$J$1,0))))</f>
        <v/>
      </c>
      <c r="AK3427" s="13" t="str">
        <f t="shared" si="1565"/>
        <v>YANLIŞRM</v>
      </c>
      <c r="AL3427" s="153" t="str">
        <f t="shared" si="1566"/>
        <v/>
      </c>
    </row>
    <row r="3428" spans="1:38" ht="16.5" customHeight="1">
      <c r="A3428" s="161"/>
      <c r="B3428" s="166"/>
      <c r="C3428" s="167"/>
      <c r="D3428" s="156"/>
      <c r="E3428" s="156"/>
      <c r="F3428" s="173"/>
      <c r="G3428" s="181"/>
      <c r="H3428" s="182"/>
      <c r="I3428" s="182"/>
      <c r="J3428" s="182"/>
      <c r="K3428" s="32"/>
      <c r="L3428" s="178"/>
      <c r="M3428" s="178"/>
      <c r="N3428" s="81"/>
      <c r="O3428" s="185"/>
      <c r="P3428" s="103"/>
      <c r="Q3428" s="84" t="str">
        <f t="shared" si="1567"/>
        <v/>
      </c>
      <c r="R3428" s="159"/>
      <c r="S3428" s="28" t="str" cm="1">
        <f t="array" aca="1" ref="S3428" ca="1">IF(INDIRECT("A"&amp;114+$U3428)&lt;&gt;"",114+$U3428,"")</f>
        <v/>
      </c>
      <c r="T3428" s="28" t="str">
        <f t="shared" ca="1" si="1568"/>
        <v>$B</v>
      </c>
      <c r="U3428" s="29">
        <f t="shared" si="1574"/>
        <v>3312</v>
      </c>
      <c r="V3428" s="29">
        <v>276.166666666688</v>
      </c>
      <c r="W3428" s="29">
        <f t="shared" si="1575"/>
        <v>276</v>
      </c>
      <c r="X3428" s="41" t="str" cm="1">
        <f t="array" aca="1" ref="X3428" ca="1">IFERROR(INDEX('PC&amp;PD'!$A$1:$AP$15,ROW('PC&amp;PD'!$A$15),MATCH(INDIRECT(T3428),'PC&amp;PD'!$A$1:$AP$1,0)),"")</f>
        <v/>
      </c>
      <c r="Z3428" s="155"/>
      <c r="AA3428" s="13" t="str">
        <f t="shared" si="1564"/>
        <v/>
      </c>
      <c r="AB3428" s="155"/>
      <c r="AC3428" s="13" t="str">
        <f t="shared" ca="1" si="1569"/>
        <v>$AB</v>
      </c>
      <c r="AD3428" s="13" t="str" cm="1">
        <f t="array" aca="1" ref="AD3428" ca="1">IFERROR(IF((LEFT(INDIRECT("$F"&amp;$S3428),4))="GOTS",IF($G3428="Organic","GOTS_Organic_raw",(IF($G3428="Responsible","GOTS_Responsible",(IF($G3428="No Attribute (Conventional)","GOTS_conventional",(IF($G3428="Recycled Pre/Post-Consumer","GOTS_pre_post",(IF($G3428="In-Conversion","GOTS_in_conversion",(IF($G3428="Sustainably Sourced","Sustainably_sourced",""))))))))))),IF($G3428="Organic","Organic",(IF($G3428="Responsible","Responsible",(IF($G3428="No Attribute (Conventional)","No_Attribute_Conventional",(IF($G3428="Recycled Pre/Post-Consumer","Recycled_Pre_Post_Consumer",(IF($G3428="In-Conversion","In_Conversion",(IF($G3428="Recycled Pre-Consumer","Recycled_Pre_Consumer",(IF($G3428="Recycled Post-Consumer","Recycled_Post_Consumer",(IF($G3428="Sustainably Sourced","Sustainably_sourced","")))))))))))))))),"")</f>
        <v/>
      </c>
      <c r="AE3428" s="13" t="e" cm="1">
        <f t="array" aca="1" ref="AE3428" ca="1">IF(INDIRECT("$F"&amp;$S3428)="","",IF(LEFT(INDIRECT("$F"&amp;$S3428),3)="GRS","GRS_RCS_RM",IF((LEFT(INDIRECT("$F"&amp;$S3428),3))="RCS","GRS_RCS_RM",IF(INDIRECT("$F"&amp;$S3428)="OCS (No Label)","OCS_Conversion_RM",IF(LEFT(INDIRECT("$F"&amp;$S3428),3)="OCS","OCS_RM",IF(RIGHT(INDIRECT("$F"&amp;$S3428),10)="conversion","GOTS_RM_conversion",IF((LEFT(INDIRECT("$F"&amp;$S3428),4))="GOTS","GOTS_RM","Responsible_RM")))))))</f>
        <v>#REF!</v>
      </c>
      <c r="AF3428" s="13" t="str" cm="1">
        <f t="array" aca="1" ref="AF3428" ca="1">IF($S3428="","",INDIRECT("$Z"&amp;$S3428))</f>
        <v/>
      </c>
      <c r="AG3428" s="155"/>
      <c r="AH3428" s="13" t="str" cm="1">
        <f t="array" aca="1" ref="AH3428" ca="1">IFERROR(INDIRECT("$ag"&amp;S3428),"")</f>
        <v/>
      </c>
      <c r="AI3428" s="13" t="e" cm="1">
        <f t="array" aca="1" ref="AI3428" ca="1">INDIRECT("O"&amp;S3427)</f>
        <v>#REF!</v>
      </c>
      <c r="AJ3428" s="13" t="str">
        <f>IF($I3428="","",INDEX('Raw Material'!$A$1:$J$75,MATCH(I3428,'Raw Material'!$A$1:$A$75,0),(MATCH(G3428,'Raw Material'!$A$1:$J$1,0))))</f>
        <v/>
      </c>
      <c r="AK3428" s="13" t="str">
        <f t="shared" si="1565"/>
        <v>YANLIŞRM</v>
      </c>
      <c r="AL3428" s="153" t="str">
        <f t="shared" si="1566"/>
        <v/>
      </c>
    </row>
    <row r="3429" spans="1:38" ht="16.5" customHeight="1">
      <c r="A3429" s="161"/>
      <c r="B3429" s="166"/>
      <c r="C3429" s="167"/>
      <c r="D3429" s="156"/>
      <c r="E3429" s="156"/>
      <c r="F3429" s="174"/>
      <c r="G3429" s="181"/>
      <c r="H3429" s="182"/>
      <c r="I3429" s="182"/>
      <c r="J3429" s="182"/>
      <c r="K3429" s="32"/>
      <c r="L3429" s="178"/>
      <c r="M3429" s="178"/>
      <c r="N3429" s="81"/>
      <c r="O3429" s="185"/>
      <c r="P3429" s="103"/>
      <c r="Q3429" s="84" t="str">
        <f t="shared" si="1567"/>
        <v/>
      </c>
      <c r="R3429" s="159"/>
      <c r="S3429" s="28" t="str" cm="1">
        <f t="array" aca="1" ref="S3429" ca="1">IF(INDIRECT("A"&amp;114+$U3429)&lt;&gt;"",114+$U3429,"")</f>
        <v/>
      </c>
      <c r="T3429" s="28" t="str">
        <f t="shared" ca="1" si="1568"/>
        <v>$B</v>
      </c>
      <c r="U3429" s="29">
        <f t="shared" si="1574"/>
        <v>3312</v>
      </c>
      <c r="V3429" s="29">
        <v>276.250000000022</v>
      </c>
      <c r="W3429" s="29">
        <f t="shared" si="1575"/>
        <v>276</v>
      </c>
      <c r="X3429" s="41" t="str" cm="1">
        <f t="array" aca="1" ref="X3429" ca="1">IFERROR(INDEX('PC&amp;PD'!$A$1:$AP$15,ROW('PC&amp;PD'!$A$15),MATCH(INDIRECT(T3429),'PC&amp;PD'!$A$1:$AP$1,0)),"")</f>
        <v/>
      </c>
      <c r="Z3429" s="155"/>
      <c r="AA3429" s="13" t="str">
        <f t="shared" si="1564"/>
        <v/>
      </c>
      <c r="AB3429" s="155"/>
      <c r="AC3429" s="13" t="str">
        <f t="shared" ca="1" si="1569"/>
        <v>$AB</v>
      </c>
      <c r="AD3429" s="13" t="str" cm="1">
        <f t="array" aca="1" ref="AD3429" ca="1">IFERROR(IF((LEFT(INDIRECT("$F"&amp;$S3429),4))="GOTS",IF($G3429="Organic","GOTS_Organic_raw",(IF($G3429="Responsible","GOTS_Responsible",(IF($G3429="No Attribute (Conventional)","GOTS_conventional",(IF($G3429="Recycled Pre/Post-Consumer","GOTS_pre_post",(IF($G3429="In-Conversion","GOTS_in_conversion",(IF($G3429="Sustainably Sourced","Sustainably_sourced",""))))))))))),IF($G3429="Organic","Organic",(IF($G3429="Responsible","Responsible",(IF($G3429="No Attribute (Conventional)","No_Attribute_Conventional",(IF($G3429="Recycled Pre/Post-Consumer","Recycled_Pre_Post_Consumer",(IF($G3429="In-Conversion","In_Conversion",(IF($G3429="Recycled Pre-Consumer","Recycled_Pre_Consumer",(IF($G3429="Recycled Post-Consumer","Recycled_Post_Consumer",(IF($G3429="Sustainably Sourced","Sustainably_sourced","")))))))))))))))),"")</f>
        <v/>
      </c>
      <c r="AE3429" s="13" t="e" cm="1">
        <f t="array" aca="1" ref="AE3429" ca="1">IF(INDIRECT("$F"&amp;$S3429)="","",IF(LEFT(INDIRECT("$F"&amp;$S3429),3)="GRS","GRS_RCS_RM",IF((LEFT(INDIRECT("$F"&amp;$S3429),3))="RCS","GRS_RCS_RM",IF(INDIRECT("$F"&amp;$S3429)="OCS (No Label)","OCS_Conversion_RM",IF(LEFT(INDIRECT("$F"&amp;$S3429),3)="OCS","OCS_RM",IF(RIGHT(INDIRECT("$F"&amp;$S3429),10)="conversion","GOTS_RM_conversion",IF((LEFT(INDIRECT("$F"&amp;$S3429),4))="GOTS","GOTS_RM","Responsible_RM")))))))</f>
        <v>#REF!</v>
      </c>
      <c r="AF3429" s="13" t="str" cm="1">
        <f t="array" aca="1" ref="AF3429" ca="1">IF($S3429="","",INDIRECT("$Z"&amp;$S3429))</f>
        <v/>
      </c>
      <c r="AG3429" s="155"/>
      <c r="AH3429" s="13" t="str" cm="1">
        <f t="array" aca="1" ref="AH3429" ca="1">IFERROR(INDIRECT("$ag"&amp;S3429),"")</f>
        <v/>
      </c>
      <c r="AI3429" s="13" t="e" cm="1">
        <f t="array" aca="1" ref="AI3429" ca="1">INDIRECT("O"&amp;S3428)</f>
        <v>#REF!</v>
      </c>
      <c r="AJ3429" s="13" t="str">
        <f>IF($I3429="","",INDEX('Raw Material'!$A$1:$J$75,MATCH(I3429,'Raw Material'!$A$1:$A$75,0),(MATCH(G3429,'Raw Material'!$A$1:$J$1,0))))</f>
        <v/>
      </c>
      <c r="AK3429" s="13" t="str">
        <f t="shared" si="1565"/>
        <v>YANLIŞRM</v>
      </c>
      <c r="AL3429" s="153" t="str">
        <f t="shared" si="1566"/>
        <v/>
      </c>
    </row>
    <row r="3430" spans="1:38" ht="16.5" customHeight="1">
      <c r="A3430" s="161"/>
      <c r="B3430" s="166"/>
      <c r="C3430" s="167"/>
      <c r="D3430" s="156"/>
      <c r="E3430" s="156"/>
      <c r="F3430" s="174"/>
      <c r="G3430" s="181"/>
      <c r="H3430" s="182"/>
      <c r="I3430" s="182"/>
      <c r="J3430" s="182"/>
      <c r="K3430" s="32"/>
      <c r="L3430" s="178"/>
      <c r="M3430" s="178"/>
      <c r="N3430" s="81"/>
      <c r="O3430" s="185"/>
      <c r="P3430" s="103"/>
      <c r="Q3430" s="84" t="str">
        <f t="shared" si="1567"/>
        <v/>
      </c>
      <c r="R3430" s="159"/>
      <c r="S3430" s="28" t="str" cm="1">
        <f t="array" aca="1" ref="S3430" ca="1">IF(INDIRECT("A"&amp;114+$U3430)&lt;&gt;"",114+$U3430,"")</f>
        <v/>
      </c>
      <c r="T3430" s="28" t="str">
        <f t="shared" ca="1" si="1568"/>
        <v>$B</v>
      </c>
      <c r="U3430" s="29">
        <f t="shared" si="1574"/>
        <v>3312</v>
      </c>
      <c r="V3430" s="29">
        <v>276.33333333335497</v>
      </c>
      <c r="W3430" s="29">
        <f t="shared" si="1575"/>
        <v>276</v>
      </c>
      <c r="X3430" s="41" t="str" cm="1">
        <f t="array" aca="1" ref="X3430" ca="1">IFERROR(INDEX('PC&amp;PD'!$A$1:$AP$15,ROW('PC&amp;PD'!$A$15),MATCH(INDIRECT(T3430),'PC&amp;PD'!$A$1:$AP$1,0)),"")</f>
        <v/>
      </c>
      <c r="Z3430" s="155"/>
      <c r="AA3430" s="13" t="str">
        <f t="shared" si="1564"/>
        <v/>
      </c>
      <c r="AB3430" s="155"/>
      <c r="AC3430" s="13" t="str">
        <f t="shared" ca="1" si="1569"/>
        <v>$AB</v>
      </c>
      <c r="AD3430" s="13" t="str" cm="1">
        <f t="array" aca="1" ref="AD3430" ca="1">IFERROR(IF((LEFT(INDIRECT("$F"&amp;$S3430),4))="GOTS",IF($G3430="Organic","GOTS_Organic_raw",(IF($G3430="Responsible","GOTS_Responsible",(IF($G3430="No Attribute (Conventional)","GOTS_conventional",(IF($G3430="Recycled Pre/Post-Consumer","GOTS_pre_post",(IF($G3430="In-Conversion","GOTS_in_conversion",(IF($G3430="Sustainably Sourced","Sustainably_sourced",""))))))))))),IF($G3430="Organic","Organic",(IF($G3430="Responsible","Responsible",(IF($G3430="No Attribute (Conventional)","No_Attribute_Conventional",(IF($G3430="Recycled Pre/Post-Consumer","Recycled_Pre_Post_Consumer",(IF($G3430="In-Conversion","In_Conversion",(IF($G3430="Recycled Pre-Consumer","Recycled_Pre_Consumer",(IF($G3430="Recycled Post-Consumer","Recycled_Post_Consumer",(IF($G3430="Sustainably Sourced","Sustainably_sourced","")))))))))))))))),"")</f>
        <v/>
      </c>
      <c r="AE3430" s="13" t="e" cm="1">
        <f t="array" aca="1" ref="AE3430" ca="1">IF(INDIRECT("$F"&amp;$S3430)="","",IF(LEFT(INDIRECT("$F"&amp;$S3430),3)="GRS","GRS_RCS_RM",IF((LEFT(INDIRECT("$F"&amp;$S3430),3))="RCS","GRS_RCS_RM",IF(INDIRECT("$F"&amp;$S3430)="OCS (No Label)","OCS_Conversion_RM",IF(LEFT(INDIRECT("$F"&amp;$S3430),3)="OCS","OCS_RM",IF(RIGHT(INDIRECT("$F"&amp;$S3430),10)="conversion","GOTS_RM_conversion",IF((LEFT(INDIRECT("$F"&amp;$S3430),4))="GOTS","GOTS_RM","Responsible_RM")))))))</f>
        <v>#REF!</v>
      </c>
      <c r="AF3430" s="13" t="str" cm="1">
        <f t="array" aca="1" ref="AF3430" ca="1">IF($S3430="","",INDIRECT("$Z"&amp;$S3430))</f>
        <v/>
      </c>
      <c r="AG3430" s="155"/>
      <c r="AH3430" s="13" t="str" cm="1">
        <f t="array" aca="1" ref="AH3430" ca="1">IFERROR(INDIRECT("$ag"&amp;S3430),"")</f>
        <v/>
      </c>
      <c r="AI3430" s="13" t="e" cm="1">
        <f t="array" aca="1" ref="AI3430" ca="1">INDIRECT("O"&amp;S3429)</f>
        <v>#REF!</v>
      </c>
      <c r="AJ3430" s="13" t="str">
        <f>IF($I3430="","",INDEX('Raw Material'!$A$1:$J$75,MATCH(I3430,'Raw Material'!$A$1:$A$75,0),(MATCH(G3430,'Raw Material'!$A$1:$J$1,0))))</f>
        <v/>
      </c>
      <c r="AK3430" s="13" t="str">
        <f t="shared" si="1565"/>
        <v>YANLIŞRM</v>
      </c>
      <c r="AL3430" s="153" t="str">
        <f t="shared" si="1566"/>
        <v/>
      </c>
    </row>
    <row r="3431" spans="1:38" ht="16.5" customHeight="1">
      <c r="A3431" s="161"/>
      <c r="B3431" s="166"/>
      <c r="C3431" s="167"/>
      <c r="D3431" s="156"/>
      <c r="E3431" s="156"/>
      <c r="F3431" s="174"/>
      <c r="G3431" s="181"/>
      <c r="H3431" s="182"/>
      <c r="I3431" s="182"/>
      <c r="J3431" s="182"/>
      <c r="K3431" s="32"/>
      <c r="L3431" s="178"/>
      <c r="M3431" s="178"/>
      <c r="N3431" s="81"/>
      <c r="O3431" s="185"/>
      <c r="P3431" s="103"/>
      <c r="Q3431" s="84" t="str">
        <f t="shared" si="1567"/>
        <v/>
      </c>
      <c r="R3431" s="159"/>
      <c r="S3431" s="28" t="str" cm="1">
        <f t="array" aca="1" ref="S3431" ca="1">IF(INDIRECT("A"&amp;114+$U3431)&lt;&gt;"",114+$U3431,"")</f>
        <v/>
      </c>
      <c r="T3431" s="28" t="str">
        <f t="shared" ca="1" si="1568"/>
        <v>$B</v>
      </c>
      <c r="U3431" s="29">
        <f t="shared" si="1574"/>
        <v>3312</v>
      </c>
      <c r="V3431" s="29">
        <v>276.416666666688</v>
      </c>
      <c r="W3431" s="29">
        <f t="shared" si="1575"/>
        <v>276</v>
      </c>
      <c r="X3431" s="41" t="str" cm="1">
        <f t="array" aca="1" ref="X3431" ca="1">IFERROR(INDEX('PC&amp;PD'!$A$1:$AP$15,ROW('PC&amp;PD'!$A$15),MATCH(INDIRECT(T3431),'PC&amp;PD'!$A$1:$AP$1,0)),"")</f>
        <v/>
      </c>
      <c r="Z3431" s="155"/>
      <c r="AA3431" s="13" t="str">
        <f t="shared" si="1564"/>
        <v/>
      </c>
      <c r="AB3431" s="155"/>
      <c r="AC3431" s="13" t="str">
        <f t="shared" ca="1" si="1569"/>
        <v>$AB</v>
      </c>
      <c r="AD3431" s="13" t="str" cm="1">
        <f t="array" aca="1" ref="AD3431" ca="1">IFERROR(IF((LEFT(INDIRECT("$F"&amp;$S3431),4))="GOTS",IF($G3431="Organic","GOTS_Organic_raw",(IF($G3431="Responsible","GOTS_Responsible",(IF($G3431="No Attribute (Conventional)","GOTS_conventional",(IF($G3431="Recycled Pre/Post-Consumer","GOTS_pre_post",(IF($G3431="In-Conversion","GOTS_in_conversion",(IF($G3431="Sustainably Sourced","Sustainably_sourced",""))))))))))),IF($G3431="Organic","Organic",(IF($G3431="Responsible","Responsible",(IF($G3431="No Attribute (Conventional)","No_Attribute_Conventional",(IF($G3431="Recycled Pre/Post-Consumer","Recycled_Pre_Post_Consumer",(IF($G3431="In-Conversion","In_Conversion",(IF($G3431="Recycled Pre-Consumer","Recycled_Pre_Consumer",(IF($G3431="Recycled Post-Consumer","Recycled_Post_Consumer",(IF($G3431="Sustainably Sourced","Sustainably_sourced","")))))))))))))))),"")</f>
        <v/>
      </c>
      <c r="AE3431" s="13" t="e" cm="1">
        <f t="array" aca="1" ref="AE3431" ca="1">IF(INDIRECT("$F"&amp;$S3431)="","",IF(LEFT(INDIRECT("$F"&amp;$S3431),3)="GRS","GRS_RCS_RM",IF((LEFT(INDIRECT("$F"&amp;$S3431),3))="RCS","GRS_RCS_RM",IF(INDIRECT("$F"&amp;$S3431)="OCS (No Label)","OCS_Conversion_RM",IF(LEFT(INDIRECT("$F"&amp;$S3431),3)="OCS","OCS_RM",IF(RIGHT(INDIRECT("$F"&amp;$S3431),10)="conversion","GOTS_RM_conversion",IF((LEFT(INDIRECT("$F"&amp;$S3431),4))="GOTS","GOTS_RM","Responsible_RM")))))))</f>
        <v>#REF!</v>
      </c>
      <c r="AF3431" s="13" t="str" cm="1">
        <f t="array" aca="1" ref="AF3431" ca="1">IF($S3431="","",INDIRECT("$Z"&amp;$S3431))</f>
        <v/>
      </c>
      <c r="AG3431" s="155"/>
      <c r="AH3431" s="13" t="str" cm="1">
        <f t="array" aca="1" ref="AH3431" ca="1">IFERROR(INDIRECT("$ag"&amp;S3431),"")</f>
        <v/>
      </c>
      <c r="AI3431" s="13" t="e" cm="1">
        <f t="array" aca="1" ref="AI3431" ca="1">INDIRECT("O"&amp;S3430)</f>
        <v>#REF!</v>
      </c>
      <c r="AJ3431" s="13" t="str">
        <f>IF($I3431="","",INDEX('Raw Material'!$A$1:$J$75,MATCH(I3431,'Raw Material'!$A$1:$A$75,0),(MATCH(G3431,'Raw Material'!$A$1:$J$1,0))))</f>
        <v/>
      </c>
      <c r="AK3431" s="13" t="str">
        <f t="shared" si="1565"/>
        <v>YANLIŞRM</v>
      </c>
      <c r="AL3431" s="153" t="str">
        <f t="shared" si="1566"/>
        <v/>
      </c>
    </row>
    <row r="3432" spans="1:38" ht="16.5" customHeight="1">
      <c r="A3432" s="162"/>
      <c r="B3432" s="168"/>
      <c r="C3432" s="169"/>
      <c r="D3432" s="156"/>
      <c r="E3432" s="156"/>
      <c r="F3432" s="175"/>
      <c r="G3432" s="181"/>
      <c r="H3432" s="182"/>
      <c r="I3432" s="182"/>
      <c r="J3432" s="182"/>
      <c r="K3432" s="32"/>
      <c r="L3432" s="179"/>
      <c r="M3432" s="179"/>
      <c r="N3432" s="81"/>
      <c r="O3432" s="185"/>
      <c r="P3432" s="103"/>
      <c r="Q3432" s="84" t="str">
        <f t="shared" si="1567"/>
        <v/>
      </c>
      <c r="R3432" s="159"/>
      <c r="S3432" s="28" t="str" cm="1">
        <f t="array" aca="1" ref="S3432" ca="1">IF(INDIRECT("A"&amp;114+$U3432)&lt;&gt;"",114+$U3432,"")</f>
        <v/>
      </c>
      <c r="T3432" s="28" t="str">
        <f t="shared" ca="1" si="1568"/>
        <v>$B</v>
      </c>
      <c r="U3432" s="29">
        <f t="shared" si="1574"/>
        <v>3312</v>
      </c>
      <c r="V3432" s="29">
        <v>276.500000000022</v>
      </c>
      <c r="W3432" s="29">
        <f t="shared" si="1575"/>
        <v>276</v>
      </c>
      <c r="X3432" s="41" t="str" cm="1">
        <f t="array" aca="1" ref="X3432" ca="1">IFERROR(INDEX('PC&amp;PD'!$A$1:$AP$15,ROW('PC&amp;PD'!$A$15),MATCH(INDIRECT(T3432),'PC&amp;PD'!$A$1:$AP$1,0)),"")</f>
        <v/>
      </c>
      <c r="Z3432" s="155"/>
      <c r="AA3432" s="13" t="str">
        <f t="shared" si="1564"/>
        <v/>
      </c>
      <c r="AB3432" s="155"/>
      <c r="AC3432" s="13" t="str">
        <f t="shared" ca="1" si="1569"/>
        <v>$AB</v>
      </c>
      <c r="AD3432" s="13" t="str" cm="1">
        <f t="array" aca="1" ref="AD3432" ca="1">IFERROR(IF((LEFT(INDIRECT("$F"&amp;$S3432),4))="GOTS",IF($G3432="Organic","GOTS_Organic_raw",(IF($G3432="Responsible","GOTS_Responsible",(IF($G3432="No Attribute (Conventional)","GOTS_conventional",(IF($G3432="Recycled Pre/Post-Consumer","GOTS_pre_post",(IF($G3432="In-Conversion","GOTS_in_conversion",(IF($G3432="Sustainably Sourced","Sustainably_sourced",""))))))))))),IF($G3432="Organic","Organic",(IF($G3432="Responsible","Responsible",(IF($G3432="No Attribute (Conventional)","No_Attribute_Conventional",(IF($G3432="Recycled Pre/Post-Consumer","Recycled_Pre_Post_Consumer",(IF($G3432="In-Conversion","In_Conversion",(IF($G3432="Recycled Pre-Consumer","Recycled_Pre_Consumer",(IF($G3432="Recycled Post-Consumer","Recycled_Post_Consumer",(IF($G3432="Sustainably Sourced","Sustainably_sourced","")))))))))))))))),"")</f>
        <v/>
      </c>
      <c r="AE3432" s="13" t="e" cm="1">
        <f t="array" aca="1" ref="AE3432" ca="1">IF(INDIRECT("$F"&amp;$S3432)="","",IF(LEFT(INDIRECT("$F"&amp;$S3432),3)="GRS","GRS_RCS_RM",IF((LEFT(INDIRECT("$F"&amp;$S3432),3))="RCS","GRS_RCS_RM",IF(INDIRECT("$F"&amp;$S3432)="OCS (No Label)","OCS_Conversion_RM",IF(LEFT(INDIRECT("$F"&amp;$S3432),3)="OCS","OCS_RM",IF(RIGHT(INDIRECT("$F"&amp;$S3432),10)="conversion","GOTS_RM_conversion",IF((LEFT(INDIRECT("$F"&amp;$S3432),4))="GOTS","GOTS_RM","Responsible_RM")))))))</f>
        <v>#REF!</v>
      </c>
      <c r="AF3432" s="13" t="str" cm="1">
        <f t="array" aca="1" ref="AF3432" ca="1">IF($S3432="","",INDIRECT("$Z"&amp;$S3432))</f>
        <v/>
      </c>
      <c r="AG3432" s="155"/>
      <c r="AH3432" s="13" t="str" cm="1">
        <f t="array" aca="1" ref="AH3432" ca="1">IFERROR(INDIRECT("$ag"&amp;S3432),"")</f>
        <v/>
      </c>
      <c r="AI3432" s="13" t="e" cm="1">
        <f t="array" aca="1" ref="AI3432" ca="1">INDIRECT("O"&amp;S3431)</f>
        <v>#REF!</v>
      </c>
      <c r="AJ3432" s="13" t="str">
        <f>IF($I3432="","",INDEX('Raw Material'!$A$1:$J$75,MATCH(I3432,'Raw Material'!$A$1:$A$75,0),(MATCH(G3432,'Raw Material'!$A$1:$J$1,0))))</f>
        <v/>
      </c>
      <c r="AK3432" s="13" t="str">
        <f t="shared" si="1565"/>
        <v>YANLIŞRM</v>
      </c>
      <c r="AL3432" s="153" t="str">
        <f t="shared" si="1566"/>
        <v/>
      </c>
    </row>
    <row r="3433" spans="1:38" ht="16.5" customHeight="1">
      <c r="A3433" s="162"/>
      <c r="B3433" s="168"/>
      <c r="C3433" s="169"/>
      <c r="D3433" s="156"/>
      <c r="E3433" s="156"/>
      <c r="F3433" s="175"/>
      <c r="G3433" s="181"/>
      <c r="H3433" s="182"/>
      <c r="I3433" s="182"/>
      <c r="J3433" s="182"/>
      <c r="K3433" s="32"/>
      <c r="L3433" s="179"/>
      <c r="M3433" s="179"/>
      <c r="N3433" s="81"/>
      <c r="O3433" s="185"/>
      <c r="P3433" s="103"/>
      <c r="Q3433" s="84" t="str">
        <f t="shared" si="1567"/>
        <v/>
      </c>
      <c r="R3433" s="159"/>
      <c r="S3433" s="28" t="str" cm="1">
        <f t="array" aca="1" ref="S3433" ca="1">IF(INDIRECT("A"&amp;114+$U3433)&lt;&gt;"",114+$U3433,"")</f>
        <v/>
      </c>
      <c r="T3433" s="28" t="str">
        <f t="shared" ca="1" si="1568"/>
        <v>$B</v>
      </c>
      <c r="U3433" s="29">
        <f t="shared" si="1574"/>
        <v>3312</v>
      </c>
      <c r="V3433" s="29">
        <v>276.58333333335497</v>
      </c>
      <c r="W3433" s="29">
        <f t="shared" si="1575"/>
        <v>276</v>
      </c>
      <c r="X3433" s="41" t="str" cm="1">
        <f t="array" aca="1" ref="X3433" ca="1">IFERROR(INDEX('PC&amp;PD'!$A$1:$AP$15,ROW('PC&amp;PD'!$A$15),MATCH(INDIRECT(T3433),'PC&amp;PD'!$A$1:$AP$1,0)),"")</f>
        <v/>
      </c>
      <c r="Z3433" s="155"/>
      <c r="AA3433" s="13" t="str">
        <f t="shared" si="1564"/>
        <v/>
      </c>
      <c r="AB3433" s="155"/>
      <c r="AC3433" s="13" t="str">
        <f t="shared" ca="1" si="1569"/>
        <v>$AB</v>
      </c>
      <c r="AD3433" s="13" t="str" cm="1">
        <f t="array" aca="1" ref="AD3433" ca="1">IFERROR(IF((LEFT(INDIRECT("$F"&amp;$S3433),4))="GOTS",IF($G3433="Organic","GOTS_Organic_raw",(IF($G3433="Responsible","GOTS_Responsible",(IF($G3433="No Attribute (Conventional)","GOTS_conventional",(IF($G3433="Recycled Pre/Post-Consumer","GOTS_pre_post",(IF($G3433="In-Conversion","GOTS_in_conversion",(IF($G3433="Sustainably Sourced","Sustainably_sourced",""))))))))))),IF($G3433="Organic","Organic",(IF($G3433="Responsible","Responsible",(IF($G3433="No Attribute (Conventional)","No_Attribute_Conventional",(IF($G3433="Recycled Pre/Post-Consumer","Recycled_Pre_Post_Consumer",(IF($G3433="In-Conversion","In_Conversion",(IF($G3433="Recycled Pre-Consumer","Recycled_Pre_Consumer",(IF($G3433="Recycled Post-Consumer","Recycled_Post_Consumer",(IF($G3433="Sustainably Sourced","Sustainably_sourced","")))))))))))))))),"")</f>
        <v/>
      </c>
      <c r="AE3433" s="13" t="e" cm="1">
        <f t="array" aca="1" ref="AE3433" ca="1">IF(INDIRECT("$F"&amp;$S3433)="","",IF(LEFT(INDIRECT("$F"&amp;$S3433),3)="GRS","GRS_RCS_RM",IF((LEFT(INDIRECT("$F"&amp;$S3433),3))="RCS","GRS_RCS_RM",IF(INDIRECT("$F"&amp;$S3433)="OCS (No Label)","OCS_Conversion_RM",IF(LEFT(INDIRECT("$F"&amp;$S3433),3)="OCS","OCS_RM",IF(RIGHT(INDIRECT("$F"&amp;$S3433),10)="conversion","GOTS_RM_conversion",IF((LEFT(INDIRECT("$F"&amp;$S3433),4))="GOTS","GOTS_RM","Responsible_RM")))))))</f>
        <v>#REF!</v>
      </c>
      <c r="AF3433" s="13" t="str" cm="1">
        <f t="array" aca="1" ref="AF3433" ca="1">IF($S3433="","",INDIRECT("$Z"&amp;$S3433))</f>
        <v/>
      </c>
      <c r="AG3433" s="155"/>
      <c r="AH3433" s="13" t="str" cm="1">
        <f t="array" aca="1" ref="AH3433" ca="1">IFERROR(INDIRECT("$ag"&amp;S3433),"")</f>
        <v/>
      </c>
      <c r="AI3433" s="13" t="e" cm="1">
        <f t="array" aca="1" ref="AI3433" ca="1">INDIRECT("O"&amp;S3432)</f>
        <v>#REF!</v>
      </c>
      <c r="AJ3433" s="13" t="str">
        <f>IF($I3433="","",INDEX('Raw Material'!$A$1:$J$75,MATCH(I3433,'Raw Material'!$A$1:$A$75,0),(MATCH(G3433,'Raw Material'!$A$1:$J$1,0))))</f>
        <v/>
      </c>
      <c r="AK3433" s="13" t="str">
        <f t="shared" si="1565"/>
        <v>YANLIŞRM</v>
      </c>
      <c r="AL3433" s="153" t="str">
        <f t="shared" si="1566"/>
        <v/>
      </c>
    </row>
    <row r="3434" spans="1:38" ht="16.5" customHeight="1">
      <c r="A3434" s="162"/>
      <c r="B3434" s="168"/>
      <c r="C3434" s="169"/>
      <c r="D3434" s="156"/>
      <c r="E3434" s="156"/>
      <c r="F3434" s="175"/>
      <c r="G3434" s="181"/>
      <c r="H3434" s="182"/>
      <c r="I3434" s="182"/>
      <c r="J3434" s="182"/>
      <c r="K3434" s="32"/>
      <c r="L3434" s="179"/>
      <c r="M3434" s="179"/>
      <c r="N3434" s="81"/>
      <c r="O3434" s="185"/>
      <c r="P3434" s="103"/>
      <c r="Q3434" s="84" t="str">
        <f t="shared" si="1567"/>
        <v/>
      </c>
      <c r="R3434" s="159"/>
      <c r="S3434" s="28" t="str" cm="1">
        <f t="array" aca="1" ref="S3434" ca="1">IF(INDIRECT("A"&amp;114+$U3434)&lt;&gt;"",114+$U3434,"")</f>
        <v/>
      </c>
      <c r="T3434" s="28" t="str">
        <f t="shared" ca="1" si="1568"/>
        <v>$B</v>
      </c>
      <c r="U3434" s="29">
        <f t="shared" si="1574"/>
        <v>3312</v>
      </c>
      <c r="V3434" s="29">
        <v>276.666666666688</v>
      </c>
      <c r="W3434" s="29">
        <f t="shared" si="1575"/>
        <v>276</v>
      </c>
      <c r="X3434" s="41" t="str" cm="1">
        <f t="array" aca="1" ref="X3434" ca="1">IFERROR(INDEX('PC&amp;PD'!$A$1:$AP$15,ROW('PC&amp;PD'!$A$15),MATCH(INDIRECT(T3434),'PC&amp;PD'!$A$1:$AP$1,0)),"")</f>
        <v/>
      </c>
      <c r="Z3434" s="155"/>
      <c r="AA3434" s="13" t="str">
        <f t="shared" si="1564"/>
        <v/>
      </c>
      <c r="AB3434" s="155"/>
      <c r="AC3434" s="13" t="str">
        <f t="shared" ca="1" si="1569"/>
        <v>$AB</v>
      </c>
      <c r="AD3434" s="13" t="str" cm="1">
        <f t="array" aca="1" ref="AD3434" ca="1">IFERROR(IF((LEFT(INDIRECT("$F"&amp;$S3434),4))="GOTS",IF($G3434="Organic","GOTS_Organic_raw",(IF($G3434="Responsible","GOTS_Responsible",(IF($G3434="No Attribute (Conventional)","GOTS_conventional",(IF($G3434="Recycled Pre/Post-Consumer","GOTS_pre_post",(IF($G3434="In-Conversion","GOTS_in_conversion",(IF($G3434="Sustainably Sourced","Sustainably_sourced",""))))))))))),IF($G3434="Organic","Organic",(IF($G3434="Responsible","Responsible",(IF($G3434="No Attribute (Conventional)","No_Attribute_Conventional",(IF($G3434="Recycled Pre/Post-Consumer","Recycled_Pre_Post_Consumer",(IF($G3434="In-Conversion","In_Conversion",(IF($G3434="Recycled Pre-Consumer","Recycled_Pre_Consumer",(IF($G3434="Recycled Post-Consumer","Recycled_Post_Consumer",(IF($G3434="Sustainably Sourced","Sustainably_sourced","")))))))))))))))),"")</f>
        <v/>
      </c>
      <c r="AE3434" s="13" t="e" cm="1">
        <f t="array" aca="1" ref="AE3434" ca="1">IF(INDIRECT("$F"&amp;$S3434)="","",IF(LEFT(INDIRECT("$F"&amp;$S3434),3)="GRS","GRS_RCS_RM",IF((LEFT(INDIRECT("$F"&amp;$S3434),3))="RCS","GRS_RCS_RM",IF(INDIRECT("$F"&amp;$S3434)="OCS (No Label)","OCS_Conversion_RM",IF(LEFT(INDIRECT("$F"&amp;$S3434),3)="OCS","OCS_RM",IF(RIGHT(INDIRECT("$F"&amp;$S3434),10)="conversion","GOTS_RM_conversion",IF((LEFT(INDIRECT("$F"&amp;$S3434),4))="GOTS","GOTS_RM","Responsible_RM")))))))</f>
        <v>#REF!</v>
      </c>
      <c r="AF3434" s="13" t="str" cm="1">
        <f t="array" aca="1" ref="AF3434" ca="1">IF($S3434="","",INDIRECT("$Z"&amp;$S3434))</f>
        <v/>
      </c>
      <c r="AG3434" s="155"/>
      <c r="AH3434" s="13" t="str" cm="1">
        <f t="array" aca="1" ref="AH3434" ca="1">IFERROR(INDIRECT("$ag"&amp;S3434),"")</f>
        <v/>
      </c>
      <c r="AI3434" s="13" t="e" cm="1">
        <f t="array" aca="1" ref="AI3434" ca="1">INDIRECT("O"&amp;S3433)</f>
        <v>#REF!</v>
      </c>
      <c r="AJ3434" s="13" t="str">
        <f>IF($I3434="","",INDEX('Raw Material'!$A$1:$J$75,MATCH(I3434,'Raw Material'!$A$1:$A$75,0),(MATCH(G3434,'Raw Material'!$A$1:$J$1,0))))</f>
        <v/>
      </c>
      <c r="AK3434" s="13" t="str">
        <f t="shared" si="1565"/>
        <v>YANLIŞRM</v>
      </c>
      <c r="AL3434" s="153" t="str">
        <f t="shared" si="1566"/>
        <v/>
      </c>
    </row>
    <row r="3435" spans="1:38" ht="16.5" customHeight="1">
      <c r="A3435" s="162"/>
      <c r="B3435" s="168"/>
      <c r="C3435" s="169"/>
      <c r="D3435" s="156"/>
      <c r="E3435" s="156"/>
      <c r="F3435" s="175"/>
      <c r="G3435" s="181"/>
      <c r="H3435" s="182"/>
      <c r="I3435" s="182"/>
      <c r="J3435" s="182"/>
      <c r="K3435" s="32"/>
      <c r="L3435" s="179"/>
      <c r="M3435" s="179"/>
      <c r="N3435" s="81"/>
      <c r="O3435" s="185"/>
      <c r="P3435" s="103"/>
      <c r="Q3435" s="84" t="str">
        <f t="shared" si="1567"/>
        <v/>
      </c>
      <c r="R3435" s="159"/>
      <c r="S3435" s="28" t="str" cm="1">
        <f t="array" aca="1" ref="S3435" ca="1">IF(INDIRECT("A"&amp;114+$U3435)&lt;&gt;"",114+$U3435,"")</f>
        <v/>
      </c>
      <c r="T3435" s="28" t="str">
        <f t="shared" ca="1" si="1568"/>
        <v>$B</v>
      </c>
      <c r="U3435" s="29">
        <f t="shared" si="1574"/>
        <v>3312</v>
      </c>
      <c r="V3435" s="29">
        <v>276.750000000022</v>
      </c>
      <c r="W3435" s="29">
        <f t="shared" si="1575"/>
        <v>276</v>
      </c>
      <c r="X3435" s="41" t="str" cm="1">
        <f t="array" aca="1" ref="X3435" ca="1">IFERROR(INDEX('PC&amp;PD'!$A$1:$AP$15,ROW('PC&amp;PD'!$A$15),MATCH(INDIRECT(T3435),'PC&amp;PD'!$A$1:$AP$1,0)),"")</f>
        <v/>
      </c>
      <c r="Z3435" s="155"/>
      <c r="AA3435" s="13" t="str">
        <f t="shared" si="1564"/>
        <v/>
      </c>
      <c r="AB3435" s="155"/>
      <c r="AC3435" s="13" t="str">
        <f t="shared" ca="1" si="1569"/>
        <v>$AB</v>
      </c>
      <c r="AD3435" s="13" t="str" cm="1">
        <f t="array" aca="1" ref="AD3435" ca="1">IFERROR(IF((LEFT(INDIRECT("$F"&amp;$S3435),4))="GOTS",IF($G3435="Organic","GOTS_Organic_raw",(IF($G3435="Responsible","GOTS_Responsible",(IF($G3435="No Attribute (Conventional)","GOTS_conventional",(IF($G3435="Recycled Pre/Post-Consumer","GOTS_pre_post",(IF($G3435="In-Conversion","GOTS_in_conversion",(IF($G3435="Sustainably Sourced","Sustainably_sourced",""))))))))))),IF($G3435="Organic","Organic",(IF($G3435="Responsible","Responsible",(IF($G3435="No Attribute (Conventional)","No_Attribute_Conventional",(IF($G3435="Recycled Pre/Post-Consumer","Recycled_Pre_Post_Consumer",(IF($G3435="In-Conversion","In_Conversion",(IF($G3435="Recycled Pre-Consumer","Recycled_Pre_Consumer",(IF($G3435="Recycled Post-Consumer","Recycled_Post_Consumer",(IF($G3435="Sustainably Sourced","Sustainably_sourced","")))))))))))))))),"")</f>
        <v/>
      </c>
      <c r="AE3435" s="13" t="e" cm="1">
        <f t="array" aca="1" ref="AE3435" ca="1">IF(INDIRECT("$F"&amp;$S3435)="","",IF(LEFT(INDIRECT("$F"&amp;$S3435),3)="GRS","GRS_RCS_RM",IF((LEFT(INDIRECT("$F"&amp;$S3435),3))="RCS","GRS_RCS_RM",IF(INDIRECT("$F"&amp;$S3435)="OCS (No Label)","OCS_Conversion_RM",IF(LEFT(INDIRECT("$F"&amp;$S3435),3)="OCS","OCS_RM",IF(RIGHT(INDIRECT("$F"&amp;$S3435),10)="conversion","GOTS_RM_conversion",IF((LEFT(INDIRECT("$F"&amp;$S3435),4))="GOTS","GOTS_RM","Responsible_RM")))))))</f>
        <v>#REF!</v>
      </c>
      <c r="AF3435" s="13" t="str" cm="1">
        <f t="array" aca="1" ref="AF3435" ca="1">IF($S3435="","",INDIRECT("$Z"&amp;$S3435))</f>
        <v/>
      </c>
      <c r="AG3435" s="155"/>
      <c r="AH3435" s="13" t="str" cm="1">
        <f t="array" aca="1" ref="AH3435" ca="1">IFERROR(INDIRECT("$ag"&amp;S3435),"")</f>
        <v/>
      </c>
      <c r="AI3435" s="13" t="e" cm="1">
        <f t="array" aca="1" ref="AI3435" ca="1">INDIRECT("O"&amp;S3434)</f>
        <v>#REF!</v>
      </c>
      <c r="AJ3435" s="13" t="str">
        <f>IF($I3435="","",INDEX('Raw Material'!$A$1:$J$75,MATCH(I3435,'Raw Material'!$A$1:$A$75,0),(MATCH(G3435,'Raw Material'!$A$1:$J$1,0))))</f>
        <v/>
      </c>
      <c r="AK3435" s="13" t="str">
        <f t="shared" si="1565"/>
        <v>YANLIŞRM</v>
      </c>
      <c r="AL3435" s="153" t="str">
        <f t="shared" si="1566"/>
        <v/>
      </c>
    </row>
    <row r="3436" spans="1:38" ht="16.5" customHeight="1">
      <c r="A3436" s="162"/>
      <c r="B3436" s="168"/>
      <c r="C3436" s="169"/>
      <c r="D3436" s="156"/>
      <c r="E3436" s="156"/>
      <c r="F3436" s="175"/>
      <c r="G3436" s="181"/>
      <c r="H3436" s="182"/>
      <c r="I3436" s="182"/>
      <c r="J3436" s="182"/>
      <c r="K3436" s="32"/>
      <c r="L3436" s="179"/>
      <c r="M3436" s="179"/>
      <c r="N3436" s="81"/>
      <c r="O3436" s="185"/>
      <c r="P3436" s="103"/>
      <c r="Q3436" s="84" t="str">
        <f t="shared" si="1567"/>
        <v/>
      </c>
      <c r="R3436" s="159"/>
      <c r="S3436" s="28" t="str" cm="1">
        <f t="array" aca="1" ref="S3436" ca="1">IF(INDIRECT("A"&amp;114+$U3436)&lt;&gt;"",114+$U3436,"")</f>
        <v/>
      </c>
      <c r="T3436" s="28" t="str">
        <f t="shared" ca="1" si="1568"/>
        <v>$B</v>
      </c>
      <c r="U3436" s="29">
        <f t="shared" si="1574"/>
        <v>3312</v>
      </c>
      <c r="V3436" s="29">
        <v>276.83333333335497</v>
      </c>
      <c r="W3436" s="29">
        <f t="shared" si="1575"/>
        <v>276</v>
      </c>
      <c r="X3436" s="41" t="str" cm="1">
        <f t="array" aca="1" ref="X3436" ca="1">IFERROR(INDEX('PC&amp;PD'!$A$1:$AP$15,ROW('PC&amp;PD'!$A$15),MATCH(INDIRECT(T3436),'PC&amp;PD'!$A$1:$AP$1,0)),"")</f>
        <v/>
      </c>
      <c r="Z3436" s="155"/>
      <c r="AA3436" s="13" t="str">
        <f t="shared" si="1564"/>
        <v/>
      </c>
      <c r="AB3436" s="155"/>
      <c r="AC3436" s="13" t="str">
        <f t="shared" ca="1" si="1569"/>
        <v>$AB</v>
      </c>
      <c r="AD3436" s="13" t="str" cm="1">
        <f t="array" aca="1" ref="AD3436" ca="1">IFERROR(IF((LEFT(INDIRECT("$F"&amp;$S3436),4))="GOTS",IF($G3436="Organic","GOTS_Organic_raw",(IF($G3436="Responsible","GOTS_Responsible",(IF($G3436="No Attribute (Conventional)","GOTS_conventional",(IF($G3436="Recycled Pre/Post-Consumer","GOTS_pre_post",(IF($G3436="In-Conversion","GOTS_in_conversion",(IF($G3436="Sustainably Sourced","Sustainably_sourced",""))))))))))),IF($G3436="Organic","Organic",(IF($G3436="Responsible","Responsible",(IF($G3436="No Attribute (Conventional)","No_Attribute_Conventional",(IF($G3436="Recycled Pre/Post-Consumer","Recycled_Pre_Post_Consumer",(IF($G3436="In-Conversion","In_Conversion",(IF($G3436="Recycled Pre-Consumer","Recycled_Pre_Consumer",(IF($G3436="Recycled Post-Consumer","Recycled_Post_Consumer",(IF($G3436="Sustainably Sourced","Sustainably_sourced","")))))))))))))))),"")</f>
        <v/>
      </c>
      <c r="AE3436" s="13" t="e" cm="1">
        <f t="array" aca="1" ref="AE3436" ca="1">IF(INDIRECT("$F"&amp;$S3436)="","",IF(LEFT(INDIRECT("$F"&amp;$S3436),3)="GRS","GRS_RCS_RM",IF((LEFT(INDIRECT("$F"&amp;$S3436),3))="RCS","GRS_RCS_RM",IF(INDIRECT("$F"&amp;$S3436)="OCS (No Label)","OCS_Conversion_RM",IF(LEFT(INDIRECT("$F"&amp;$S3436),3)="OCS","OCS_RM",IF(RIGHT(INDIRECT("$F"&amp;$S3436),10)="conversion","GOTS_RM_conversion",IF((LEFT(INDIRECT("$F"&amp;$S3436),4))="GOTS","GOTS_RM","Responsible_RM")))))))</f>
        <v>#REF!</v>
      </c>
      <c r="AF3436" s="13" t="str" cm="1">
        <f t="array" aca="1" ref="AF3436" ca="1">IF($S3436="","",INDIRECT("$Z"&amp;$S3436))</f>
        <v/>
      </c>
      <c r="AG3436" s="155"/>
      <c r="AH3436" s="13" t="str" cm="1">
        <f t="array" aca="1" ref="AH3436" ca="1">IFERROR(INDIRECT("$ag"&amp;S3436),"")</f>
        <v/>
      </c>
      <c r="AI3436" s="13" t="e" cm="1">
        <f t="array" aca="1" ref="AI3436" ca="1">INDIRECT("O"&amp;S3435)</f>
        <v>#REF!</v>
      </c>
      <c r="AJ3436" s="13" t="str">
        <f>IF($I3436="","",INDEX('Raw Material'!$A$1:$J$75,MATCH(I3436,'Raw Material'!$A$1:$A$75,0),(MATCH(G3436,'Raw Material'!$A$1:$J$1,0))))</f>
        <v/>
      </c>
      <c r="AK3436" s="13" t="str">
        <f t="shared" si="1565"/>
        <v>YANLIŞRM</v>
      </c>
      <c r="AL3436" s="153" t="str">
        <f t="shared" si="1566"/>
        <v/>
      </c>
    </row>
    <row r="3437" spans="1:38" ht="16.5" customHeight="1" thickBot="1">
      <c r="A3437" s="163"/>
      <c r="B3437" s="170"/>
      <c r="C3437" s="171"/>
      <c r="D3437" s="156"/>
      <c r="E3437" s="156"/>
      <c r="F3437" s="176"/>
      <c r="G3437" s="157"/>
      <c r="H3437" s="158"/>
      <c r="I3437" s="158"/>
      <c r="J3437" s="158"/>
      <c r="K3437" s="33"/>
      <c r="L3437" s="180"/>
      <c r="M3437" s="180"/>
      <c r="N3437" s="82"/>
      <c r="O3437" s="186"/>
      <c r="P3437" s="103"/>
      <c r="Q3437" s="84" t="str">
        <f t="shared" si="1567"/>
        <v/>
      </c>
      <c r="R3437" s="159"/>
      <c r="S3437" s="28" t="str" cm="1">
        <f t="array" aca="1" ref="S3437" ca="1">IF(INDIRECT("A"&amp;114+$U3437)&lt;&gt;"",114+$U3437,"")</f>
        <v/>
      </c>
      <c r="T3437" s="28" t="str">
        <f t="shared" ca="1" si="1568"/>
        <v>$B</v>
      </c>
      <c r="U3437" s="29">
        <f t="shared" si="1574"/>
        <v>3312</v>
      </c>
      <c r="V3437" s="29">
        <v>276.916666666688</v>
      </c>
      <c r="W3437" s="29">
        <f t="shared" si="1575"/>
        <v>276</v>
      </c>
      <c r="X3437" s="41" t="str" cm="1">
        <f t="array" aca="1" ref="X3437" ca="1">IFERROR(INDEX('PC&amp;PD'!$A$1:$AP$15,ROW('PC&amp;PD'!$A$15),MATCH(INDIRECT(T3437),'PC&amp;PD'!$A$1:$AP$1,0)),"")</f>
        <v/>
      </c>
      <c r="Z3437" s="155"/>
      <c r="AA3437" s="13" t="str">
        <f t="shared" si="1564"/>
        <v/>
      </c>
      <c r="AB3437" s="155"/>
      <c r="AC3437" s="13" t="str">
        <f t="shared" ca="1" si="1569"/>
        <v>$AB</v>
      </c>
      <c r="AD3437" s="13" t="str" cm="1">
        <f t="array" aca="1" ref="AD3437" ca="1">IFERROR(IF((LEFT(INDIRECT("$F"&amp;$S3437),4))="GOTS",IF($G3437="Organic","GOTS_Organic_raw",(IF($G3437="Responsible","GOTS_Responsible",(IF($G3437="No Attribute (Conventional)","GOTS_conventional",(IF($G3437="Recycled Pre/Post-Consumer","GOTS_pre_post",(IF($G3437="In-Conversion","GOTS_in_conversion",(IF($G3437="Sustainably Sourced","Sustainably_sourced",""))))))))))),IF($G3437="Organic","Organic",(IF($G3437="Responsible","Responsible",(IF($G3437="No Attribute (Conventional)","No_Attribute_Conventional",(IF($G3437="Recycled Pre/Post-Consumer","Recycled_Pre_Post_Consumer",(IF($G3437="In-Conversion","In_Conversion",(IF($G3437="Recycled Pre-Consumer","Recycled_Pre_Consumer",(IF($G3437="Recycled Post-Consumer","Recycled_Post_Consumer",(IF($G3437="Sustainably Sourced","Sustainably_sourced","")))))))))))))))),"")</f>
        <v/>
      </c>
      <c r="AE3437" s="13" t="e" cm="1">
        <f t="array" aca="1" ref="AE3437" ca="1">IF(INDIRECT("$F"&amp;$S3437)="","",IF(LEFT(INDIRECT("$F"&amp;$S3437),3)="GRS","GRS_RCS_RM",IF((LEFT(INDIRECT("$F"&amp;$S3437),3))="RCS","GRS_RCS_RM",IF(INDIRECT("$F"&amp;$S3437)="OCS (No Label)","OCS_Conversion_RM",IF(LEFT(INDIRECT("$F"&amp;$S3437),3)="OCS","OCS_RM",IF(RIGHT(INDIRECT("$F"&amp;$S3437),10)="conversion","GOTS_RM_conversion",IF((LEFT(INDIRECT("$F"&amp;$S3437),4))="GOTS","GOTS_RM","Responsible_RM")))))))</f>
        <v>#REF!</v>
      </c>
      <c r="AF3437" s="13" t="str" cm="1">
        <f t="array" aca="1" ref="AF3437" ca="1">IF($S3437="","",INDIRECT("$Z"&amp;$S3437))</f>
        <v/>
      </c>
      <c r="AG3437" s="155"/>
      <c r="AH3437" s="13" t="str" cm="1">
        <f t="array" aca="1" ref="AH3437" ca="1">IFERROR(INDIRECT("$ag"&amp;S3437),"")</f>
        <v/>
      </c>
      <c r="AI3437" s="13" t="e" cm="1">
        <f t="array" aca="1" ref="AI3437" ca="1">INDIRECT("O"&amp;S3436)</f>
        <v>#REF!</v>
      </c>
      <c r="AJ3437" s="13" t="str">
        <f>IF($I3437="","",INDEX('Raw Material'!$A$1:$J$75,MATCH(I3437,'Raw Material'!$A$1:$A$75,0),(MATCH(G3437,'Raw Material'!$A$1:$J$1,0))))</f>
        <v/>
      </c>
      <c r="AK3437" s="13" t="str">
        <f t="shared" si="1565"/>
        <v>YANLIŞRM</v>
      </c>
      <c r="AL3437" s="153" t="str">
        <f t="shared" si="1566"/>
        <v/>
      </c>
    </row>
    <row r="3438" spans="1:38" ht="16.5" customHeight="1">
      <c r="A3438" s="160" t="str">
        <f>IF(B3438="","",COUNTA($B$114:$B3438))</f>
        <v/>
      </c>
      <c r="B3438" s="164"/>
      <c r="C3438" s="165"/>
      <c r="D3438" s="183"/>
      <c r="E3438" s="183"/>
      <c r="F3438" s="172"/>
      <c r="G3438" s="212"/>
      <c r="H3438" s="206"/>
      <c r="I3438" s="206"/>
      <c r="J3438" s="206"/>
      <c r="K3438" s="31"/>
      <c r="L3438" s="177" t="str">
        <f t="shared" ref="L3438" si="1589">IF(R3438="","",LEFT(R3438,LEN(R3438)-2))</f>
        <v/>
      </c>
      <c r="M3438" s="177"/>
      <c r="N3438" s="80"/>
      <c r="O3438" s="184"/>
      <c r="P3438" s="103"/>
      <c r="Q3438" s="84" t="str">
        <f t="shared" si="1567"/>
        <v/>
      </c>
      <c r="R3438" s="159" t="str">
        <f t="shared" ref="R3438" si="1590">CONCATENATE($Q3438,Q3439,Q3440,Q3441,Q3442,Q3443,$Q3444,$Q3445,$Q3446,$Q3447,Q3448,Q3449)</f>
        <v/>
      </c>
      <c r="S3438" s="28" t="str" cm="1">
        <f t="array" aca="1" ref="S3438" ca="1">IF(INDIRECT("A"&amp;114+$U3438)&lt;&gt;"",114+$U3438,"")</f>
        <v/>
      </c>
      <c r="T3438" s="28" t="str">
        <f t="shared" ca="1" si="1568"/>
        <v>$B</v>
      </c>
      <c r="U3438" s="29">
        <f t="shared" si="1574"/>
        <v>3324</v>
      </c>
      <c r="V3438" s="29">
        <v>277.000000000022</v>
      </c>
      <c r="W3438" s="29">
        <f t="shared" si="1575"/>
        <v>277</v>
      </c>
      <c r="X3438" s="41" t="str" cm="1">
        <f t="array" aca="1" ref="X3438" ca="1">IFERROR(INDEX('PC&amp;PD'!$A$1:$AP$15,ROW('PC&amp;PD'!$A$15),MATCH(INDIRECT(T3438),'PC&amp;PD'!$A$1:$AP$1,0)),"")</f>
        <v/>
      </c>
      <c r="Z3438" s="155" t="str">
        <f t="shared" ref="Z3438" si="1591">IFERROR(IF($F3438="OCS 100","OCS (OCS 100)",IF($F3438="OCS Blended","OCS (OCS Blended)",IF($F3438="OCS (No Label)","OCS (No Label)",IF($F3438="RCS 100","RCS (RCS 100)",IF($F3438="RCS Blended","RCS (RCS Blended)",IF($F3438="GRS","GRS (GRS)",IF($F3438="GRS (No Label)", "GRS (No Label)",IF($F3438="RDS","RDS (RDS)",IF($F3438="RWS","RWS (RWS)",IF($F3438="RAS","RAS (RAS)",IF($F3438="RMS","RMS (RMS)",IF($F3438="GOTS Organic","GOTS (Organic)",IF($F3438="GOTS Made with organic","GOTS (Made with Organic)",IF($F3438="GOTS Organic - in conversion","GOTS (Organic - In Conversion)",IF($F3438="GOTS Made with organic - in conversion","GOTS (Made with Organic - In Conversion)",""))))))))))))))),"")</f>
        <v/>
      </c>
      <c r="AA3438" s="13" t="str">
        <f t="shared" si="1564"/>
        <v/>
      </c>
      <c r="AB3438" s="155" t="str">
        <f t="shared" ref="AB3438" si="1592">IFERROR(IF($F3438="OCS 100", "OCS_100",IF($F3438="OCS Blended", "OCS_Blended",IF($F3438="OCS (No Label)", "OCS_No_Label",IF($F3438="RCS 100", "RCS_100",IF($F3438="RCS Blended","RCS_Blended",IF($F3438="GRS","GRS",IF($F3438="GRS (No Label)", "GRS_No_Label",IF($F3438="RDS","RDS",IF($F3438="RWS","RWS",IF($F3438="RMS","RMS",IF($F3438="GOTS Organic","GOTS_Organic",IF($F3438="GOTS Made with organic","GOTS_Made_with_organic",IF($F3438="GOTS Organic - in conversion","GOTS_Organic_in_Conversion",IF($F3438="GOTS Made with organic - in conversion","GOTS_Made_with_Organic_in_Conversion",IF($F3438="RAS","RAS",""))))))))))))))),"")</f>
        <v/>
      </c>
      <c r="AC3438" s="13" t="str">
        <f t="shared" ca="1" si="1569"/>
        <v>$AB</v>
      </c>
      <c r="AD3438" s="13" t="str" cm="1">
        <f t="array" aca="1" ref="AD3438" ca="1">IFERROR(IF((LEFT(INDIRECT("$F"&amp;$S3438),4))="GOTS",IF($G3438="Organic","GOTS_Organic_raw",(IF($G3438="Responsible","GOTS_Responsible",(IF($G3438="No Attribute (Conventional)","GOTS_conventional",(IF($G3438="Recycled Pre/Post-Consumer","GOTS_pre_post",(IF($G3438="In-Conversion","GOTS_in_conversion",(IF($G3438="Sustainably Sourced","Sustainably_sourced",""))))))))))),IF($G3438="Organic","Organic",(IF($G3438="Responsible","Responsible",(IF($G3438="No Attribute (Conventional)","No_Attribute_Conventional",(IF($G3438="Recycled Pre/Post-Consumer","Recycled_Pre_Post_Consumer",(IF($G3438="In-Conversion","In_Conversion",(IF($G3438="Recycled Pre-Consumer","Recycled_Pre_Consumer",(IF($G3438="Recycled Post-Consumer","Recycled_Post_Consumer",(IF($G3438="Sustainably Sourced","Sustainably_sourced","")))))))))))))))),"")</f>
        <v/>
      </c>
      <c r="AE3438" s="13" t="e" cm="1">
        <f t="array" aca="1" ref="AE3438" ca="1">IF(INDIRECT("$F"&amp;$S3438)="","",IF(LEFT(INDIRECT("$F"&amp;$S3438),3)="GRS","GRS_RCS_RM",IF((LEFT(INDIRECT("$F"&amp;$S3438),3))="RCS","GRS_RCS_RM",IF(INDIRECT("$F"&amp;$S3438)="OCS (No Label)","OCS_Conversion_RM",IF(LEFT(INDIRECT("$F"&amp;$S3438),3)="OCS","OCS_RM",IF(RIGHT(INDIRECT("$F"&amp;$S3438),10)="conversion","GOTS_RM_conversion",IF((LEFT(INDIRECT("$F"&amp;$S3438),4))="GOTS","GOTS_RM","Responsible_RM")))))))</f>
        <v>#REF!</v>
      </c>
      <c r="AF3438" s="13" t="str" cm="1">
        <f t="array" aca="1" ref="AF3438" ca="1">IF($S3438="","",INDIRECT("$Z"&amp;$S3438))</f>
        <v/>
      </c>
      <c r="AG3438" s="155" t="str">
        <f t="shared" si="1588"/>
        <v/>
      </c>
      <c r="AH3438" s="13" t="str" cm="1">
        <f t="array" aca="1" ref="AH3438" ca="1">IFERROR(INDIRECT("$ag"&amp;S3438),"")</f>
        <v/>
      </c>
      <c r="AI3438" s="13" t="e" cm="1">
        <f t="array" aca="1" ref="AI3438" ca="1">INDIRECT("O"&amp;S3437)</f>
        <v>#REF!</v>
      </c>
      <c r="AJ3438" s="13" t="str">
        <f>IF($I3438="","",INDEX('Raw Material'!$A$1:$J$75,MATCH(I3438,'Raw Material'!$A$1:$A$75,0),(MATCH(G3438,'Raw Material'!$A$1:$J$1,0))))</f>
        <v/>
      </c>
      <c r="AK3438" s="13" t="str">
        <f t="shared" si="1565"/>
        <v>YANLIŞRM</v>
      </c>
      <c r="AL3438" s="153" t="str">
        <f t="shared" si="1566"/>
        <v/>
      </c>
    </row>
    <row r="3439" spans="1:38" ht="16.5" customHeight="1">
      <c r="A3439" s="161"/>
      <c r="B3439" s="166"/>
      <c r="C3439" s="167"/>
      <c r="D3439" s="156"/>
      <c r="E3439" s="156"/>
      <c r="F3439" s="173"/>
      <c r="G3439" s="181"/>
      <c r="H3439" s="182"/>
      <c r="I3439" s="182"/>
      <c r="J3439" s="182"/>
      <c r="K3439" s="32"/>
      <c r="L3439" s="178"/>
      <c r="M3439" s="178"/>
      <c r="N3439" s="81"/>
      <c r="O3439" s="185"/>
      <c r="P3439" s="103"/>
      <c r="Q3439" s="84" t="str">
        <f t="shared" si="1567"/>
        <v/>
      </c>
      <c r="R3439" s="159"/>
      <c r="S3439" s="28" t="str" cm="1">
        <f t="array" aca="1" ref="S3439" ca="1">IF(INDIRECT("A"&amp;114+$U3439)&lt;&gt;"",114+$U3439,"")</f>
        <v/>
      </c>
      <c r="T3439" s="28" t="str">
        <f t="shared" ca="1" si="1568"/>
        <v>$B</v>
      </c>
      <c r="U3439" s="29">
        <f t="shared" si="1574"/>
        <v>3324</v>
      </c>
      <c r="V3439" s="29">
        <v>277.08333333335497</v>
      </c>
      <c r="W3439" s="29">
        <f t="shared" si="1575"/>
        <v>277</v>
      </c>
      <c r="X3439" s="41" t="str" cm="1">
        <f t="array" aca="1" ref="X3439" ca="1">IFERROR(INDEX('PC&amp;PD'!$A$1:$AP$15,ROW('PC&amp;PD'!$A$15),MATCH(INDIRECT(T3439),'PC&amp;PD'!$A$1:$AP$1,0)),"")</f>
        <v/>
      </c>
      <c r="Z3439" s="155"/>
      <c r="AA3439" s="13" t="str">
        <f t="shared" si="1564"/>
        <v/>
      </c>
      <c r="AB3439" s="155"/>
      <c r="AC3439" s="13" t="str">
        <f t="shared" ca="1" si="1569"/>
        <v>$AB</v>
      </c>
      <c r="AD3439" s="13" t="str" cm="1">
        <f t="array" aca="1" ref="AD3439" ca="1">IFERROR(IF((LEFT(INDIRECT("$F"&amp;$S3439),4))="GOTS",IF($G3439="Organic","GOTS_Organic_raw",(IF($G3439="Responsible","GOTS_Responsible",(IF($G3439="No Attribute (Conventional)","GOTS_conventional",(IF($G3439="Recycled Pre/Post-Consumer","GOTS_pre_post",(IF($G3439="In-Conversion","GOTS_in_conversion",(IF($G3439="Sustainably Sourced","Sustainably_sourced",""))))))))))),IF($G3439="Organic","Organic",(IF($G3439="Responsible","Responsible",(IF($G3439="No Attribute (Conventional)","No_Attribute_Conventional",(IF($G3439="Recycled Pre/Post-Consumer","Recycled_Pre_Post_Consumer",(IF($G3439="In-Conversion","In_Conversion",(IF($G3439="Recycled Pre-Consumer","Recycled_Pre_Consumer",(IF($G3439="Recycled Post-Consumer","Recycled_Post_Consumer",(IF($G3439="Sustainably Sourced","Sustainably_sourced","")))))))))))))))),"")</f>
        <v/>
      </c>
      <c r="AE3439" s="13" t="e" cm="1">
        <f t="array" aca="1" ref="AE3439" ca="1">IF(INDIRECT("$F"&amp;$S3439)="","",IF(LEFT(INDIRECT("$F"&amp;$S3439),3)="GRS","GRS_RCS_RM",IF((LEFT(INDIRECT("$F"&amp;$S3439),3))="RCS","GRS_RCS_RM",IF(INDIRECT("$F"&amp;$S3439)="OCS (No Label)","OCS_Conversion_RM",IF(LEFT(INDIRECT("$F"&amp;$S3439),3)="OCS","OCS_RM",IF(RIGHT(INDIRECT("$F"&amp;$S3439),10)="conversion","GOTS_RM_conversion",IF((LEFT(INDIRECT("$F"&amp;$S3439),4))="GOTS","GOTS_RM","Responsible_RM")))))))</f>
        <v>#REF!</v>
      </c>
      <c r="AF3439" s="13" t="str" cm="1">
        <f t="array" aca="1" ref="AF3439" ca="1">IF($S3439="","",INDIRECT("$Z"&amp;$S3439))</f>
        <v/>
      </c>
      <c r="AG3439" s="155"/>
      <c r="AH3439" s="13" t="str" cm="1">
        <f t="array" aca="1" ref="AH3439" ca="1">IFERROR(INDIRECT("$ag"&amp;S3439),"")</f>
        <v/>
      </c>
      <c r="AI3439" s="13" t="e" cm="1">
        <f t="array" aca="1" ref="AI3439" ca="1">INDIRECT("O"&amp;S3438)</f>
        <v>#REF!</v>
      </c>
      <c r="AJ3439" s="13" t="str">
        <f>IF($I3439="","",INDEX('Raw Material'!$A$1:$J$75,MATCH(I3439,'Raw Material'!$A$1:$A$75,0),(MATCH(G3439,'Raw Material'!$A$1:$J$1,0))))</f>
        <v/>
      </c>
      <c r="AK3439" s="13" t="str">
        <f t="shared" si="1565"/>
        <v>YANLIŞRM</v>
      </c>
      <c r="AL3439" s="153" t="str">
        <f t="shared" si="1566"/>
        <v/>
      </c>
    </row>
    <row r="3440" spans="1:38" ht="16.5" customHeight="1">
      <c r="A3440" s="161"/>
      <c r="B3440" s="166"/>
      <c r="C3440" s="167"/>
      <c r="D3440" s="156"/>
      <c r="E3440" s="156"/>
      <c r="F3440" s="173"/>
      <c r="G3440" s="181"/>
      <c r="H3440" s="182"/>
      <c r="I3440" s="182"/>
      <c r="J3440" s="182"/>
      <c r="K3440" s="32"/>
      <c r="L3440" s="178"/>
      <c r="M3440" s="178"/>
      <c r="N3440" s="81"/>
      <c r="O3440" s="185"/>
      <c r="P3440" s="103"/>
      <c r="Q3440" s="84" t="str">
        <f t="shared" si="1567"/>
        <v/>
      </c>
      <c r="R3440" s="159"/>
      <c r="S3440" s="28" t="str" cm="1">
        <f t="array" aca="1" ref="S3440" ca="1">IF(INDIRECT("A"&amp;114+$U3440)&lt;&gt;"",114+$U3440,"")</f>
        <v/>
      </c>
      <c r="T3440" s="28" t="str">
        <f t="shared" ca="1" si="1568"/>
        <v>$B</v>
      </c>
      <c r="U3440" s="29">
        <f t="shared" si="1574"/>
        <v>3324</v>
      </c>
      <c r="V3440" s="29">
        <v>277.16666666668903</v>
      </c>
      <c r="W3440" s="29">
        <f t="shared" si="1575"/>
        <v>277</v>
      </c>
      <c r="X3440" s="41" t="str" cm="1">
        <f t="array" aca="1" ref="X3440" ca="1">IFERROR(INDEX('PC&amp;PD'!$A$1:$AP$15,ROW('PC&amp;PD'!$A$15),MATCH(INDIRECT(T3440),'PC&amp;PD'!$A$1:$AP$1,0)),"")</f>
        <v/>
      </c>
      <c r="Z3440" s="155"/>
      <c r="AA3440" s="13" t="str">
        <f t="shared" si="1564"/>
        <v/>
      </c>
      <c r="AB3440" s="155"/>
      <c r="AC3440" s="13" t="str">
        <f t="shared" ca="1" si="1569"/>
        <v>$AB</v>
      </c>
      <c r="AD3440" s="13" t="str" cm="1">
        <f t="array" aca="1" ref="AD3440" ca="1">IFERROR(IF((LEFT(INDIRECT("$F"&amp;$S3440),4))="GOTS",IF($G3440="Organic","GOTS_Organic_raw",(IF($G3440="Responsible","GOTS_Responsible",(IF($G3440="No Attribute (Conventional)","GOTS_conventional",(IF($G3440="Recycled Pre/Post-Consumer","GOTS_pre_post",(IF($G3440="In-Conversion","GOTS_in_conversion",(IF($G3440="Sustainably Sourced","Sustainably_sourced",""))))))))))),IF($G3440="Organic","Organic",(IF($G3440="Responsible","Responsible",(IF($G3440="No Attribute (Conventional)","No_Attribute_Conventional",(IF($G3440="Recycled Pre/Post-Consumer","Recycled_Pre_Post_Consumer",(IF($G3440="In-Conversion","In_Conversion",(IF($G3440="Recycled Pre-Consumer","Recycled_Pre_Consumer",(IF($G3440="Recycled Post-Consumer","Recycled_Post_Consumer",(IF($G3440="Sustainably Sourced","Sustainably_sourced","")))))))))))))))),"")</f>
        <v/>
      </c>
      <c r="AE3440" s="13" t="e" cm="1">
        <f t="array" aca="1" ref="AE3440" ca="1">IF(INDIRECT("$F"&amp;$S3440)="","",IF(LEFT(INDIRECT("$F"&amp;$S3440),3)="GRS","GRS_RCS_RM",IF((LEFT(INDIRECT("$F"&amp;$S3440),3))="RCS","GRS_RCS_RM",IF(INDIRECT("$F"&amp;$S3440)="OCS (No Label)","OCS_Conversion_RM",IF(LEFT(INDIRECT("$F"&amp;$S3440),3)="OCS","OCS_RM",IF(RIGHT(INDIRECT("$F"&amp;$S3440),10)="conversion","GOTS_RM_conversion",IF((LEFT(INDIRECT("$F"&amp;$S3440),4))="GOTS","GOTS_RM","Responsible_RM")))))))</f>
        <v>#REF!</v>
      </c>
      <c r="AF3440" s="13" t="str" cm="1">
        <f t="array" aca="1" ref="AF3440" ca="1">IF($S3440="","",INDIRECT("$Z"&amp;$S3440))</f>
        <v/>
      </c>
      <c r="AG3440" s="155"/>
      <c r="AH3440" s="13" t="str" cm="1">
        <f t="array" aca="1" ref="AH3440" ca="1">IFERROR(INDIRECT("$ag"&amp;S3440),"")</f>
        <v/>
      </c>
      <c r="AI3440" s="13" t="e" cm="1">
        <f t="array" aca="1" ref="AI3440" ca="1">INDIRECT("O"&amp;S3439)</f>
        <v>#REF!</v>
      </c>
      <c r="AJ3440" s="13" t="str">
        <f>IF($I3440="","",INDEX('Raw Material'!$A$1:$J$75,MATCH(I3440,'Raw Material'!$A$1:$A$75,0),(MATCH(G3440,'Raw Material'!$A$1:$J$1,0))))</f>
        <v/>
      </c>
      <c r="AK3440" s="13" t="str">
        <f t="shared" si="1565"/>
        <v>YANLIŞRM</v>
      </c>
      <c r="AL3440" s="153" t="str">
        <f t="shared" si="1566"/>
        <v/>
      </c>
    </row>
    <row r="3441" spans="1:38" ht="16.5" customHeight="1">
      <c r="A3441" s="161"/>
      <c r="B3441" s="166"/>
      <c r="C3441" s="167"/>
      <c r="D3441" s="156"/>
      <c r="E3441" s="156"/>
      <c r="F3441" s="174"/>
      <c r="G3441" s="181"/>
      <c r="H3441" s="182"/>
      <c r="I3441" s="182"/>
      <c r="J3441" s="182"/>
      <c r="K3441" s="32"/>
      <c r="L3441" s="178"/>
      <c r="M3441" s="178"/>
      <c r="N3441" s="81"/>
      <c r="O3441" s="185"/>
      <c r="P3441" s="103"/>
      <c r="Q3441" s="84" t="str">
        <f t="shared" si="1567"/>
        <v/>
      </c>
      <c r="R3441" s="159"/>
      <c r="S3441" s="28" t="str" cm="1">
        <f t="array" aca="1" ref="S3441" ca="1">IF(INDIRECT("A"&amp;114+$U3441)&lt;&gt;"",114+$U3441,"")</f>
        <v/>
      </c>
      <c r="T3441" s="28" t="str">
        <f t="shared" ca="1" si="1568"/>
        <v>$B</v>
      </c>
      <c r="U3441" s="29">
        <f t="shared" si="1574"/>
        <v>3324</v>
      </c>
      <c r="V3441" s="29">
        <v>277.250000000022</v>
      </c>
      <c r="W3441" s="29">
        <f t="shared" si="1575"/>
        <v>277</v>
      </c>
      <c r="X3441" s="41" t="str" cm="1">
        <f t="array" aca="1" ref="X3441" ca="1">IFERROR(INDEX('PC&amp;PD'!$A$1:$AP$15,ROW('PC&amp;PD'!$A$15),MATCH(INDIRECT(T3441),'PC&amp;PD'!$A$1:$AP$1,0)),"")</f>
        <v/>
      </c>
      <c r="Z3441" s="155"/>
      <c r="AA3441" s="13" t="str">
        <f t="shared" si="1564"/>
        <v/>
      </c>
      <c r="AB3441" s="155"/>
      <c r="AC3441" s="13" t="str">
        <f t="shared" ca="1" si="1569"/>
        <v>$AB</v>
      </c>
      <c r="AD3441" s="13" t="str" cm="1">
        <f t="array" aca="1" ref="AD3441" ca="1">IFERROR(IF((LEFT(INDIRECT("$F"&amp;$S3441),4))="GOTS",IF($G3441="Organic","GOTS_Organic_raw",(IF($G3441="Responsible","GOTS_Responsible",(IF($G3441="No Attribute (Conventional)","GOTS_conventional",(IF($G3441="Recycled Pre/Post-Consumer","GOTS_pre_post",(IF($G3441="In-Conversion","GOTS_in_conversion",(IF($G3441="Sustainably Sourced","Sustainably_sourced",""))))))))))),IF($G3441="Organic","Organic",(IF($G3441="Responsible","Responsible",(IF($G3441="No Attribute (Conventional)","No_Attribute_Conventional",(IF($G3441="Recycled Pre/Post-Consumer","Recycled_Pre_Post_Consumer",(IF($G3441="In-Conversion","In_Conversion",(IF($G3441="Recycled Pre-Consumer","Recycled_Pre_Consumer",(IF($G3441="Recycled Post-Consumer","Recycled_Post_Consumer",(IF($G3441="Sustainably Sourced","Sustainably_sourced","")))))))))))))))),"")</f>
        <v/>
      </c>
      <c r="AE3441" s="13" t="e" cm="1">
        <f t="array" aca="1" ref="AE3441" ca="1">IF(INDIRECT("$F"&amp;$S3441)="","",IF(LEFT(INDIRECT("$F"&amp;$S3441),3)="GRS","GRS_RCS_RM",IF((LEFT(INDIRECT("$F"&amp;$S3441),3))="RCS","GRS_RCS_RM",IF(INDIRECT("$F"&amp;$S3441)="OCS (No Label)","OCS_Conversion_RM",IF(LEFT(INDIRECT("$F"&amp;$S3441),3)="OCS","OCS_RM",IF(RIGHT(INDIRECT("$F"&amp;$S3441),10)="conversion","GOTS_RM_conversion",IF((LEFT(INDIRECT("$F"&amp;$S3441),4))="GOTS","GOTS_RM","Responsible_RM")))))))</f>
        <v>#REF!</v>
      </c>
      <c r="AF3441" s="13" t="str" cm="1">
        <f t="array" aca="1" ref="AF3441" ca="1">IF($S3441="","",INDIRECT("$Z"&amp;$S3441))</f>
        <v/>
      </c>
      <c r="AG3441" s="155"/>
      <c r="AH3441" s="13" t="str" cm="1">
        <f t="array" aca="1" ref="AH3441" ca="1">IFERROR(INDIRECT("$ag"&amp;S3441),"")</f>
        <v/>
      </c>
      <c r="AI3441" s="13" t="e" cm="1">
        <f t="array" aca="1" ref="AI3441" ca="1">INDIRECT("O"&amp;S3440)</f>
        <v>#REF!</v>
      </c>
      <c r="AJ3441" s="13" t="str">
        <f>IF($I3441="","",INDEX('Raw Material'!$A$1:$J$75,MATCH(I3441,'Raw Material'!$A$1:$A$75,0),(MATCH(G3441,'Raw Material'!$A$1:$J$1,0))))</f>
        <v/>
      </c>
      <c r="AK3441" s="13" t="str">
        <f t="shared" si="1565"/>
        <v>YANLIŞRM</v>
      </c>
      <c r="AL3441" s="153" t="str">
        <f t="shared" si="1566"/>
        <v/>
      </c>
    </row>
    <row r="3442" spans="1:38" ht="16.5" customHeight="1">
      <c r="A3442" s="161"/>
      <c r="B3442" s="166"/>
      <c r="C3442" s="167"/>
      <c r="D3442" s="156"/>
      <c r="E3442" s="156"/>
      <c r="F3442" s="174"/>
      <c r="G3442" s="181"/>
      <c r="H3442" s="182"/>
      <c r="I3442" s="182"/>
      <c r="J3442" s="182"/>
      <c r="K3442" s="32"/>
      <c r="L3442" s="178"/>
      <c r="M3442" s="178"/>
      <c r="N3442" s="81"/>
      <c r="O3442" s="185"/>
      <c r="P3442" s="103"/>
      <c r="Q3442" s="84" t="str">
        <f t="shared" si="1567"/>
        <v/>
      </c>
      <c r="R3442" s="159"/>
      <c r="S3442" s="28" t="str" cm="1">
        <f t="array" aca="1" ref="S3442" ca="1">IF(INDIRECT("A"&amp;114+$U3442)&lt;&gt;"",114+$U3442,"")</f>
        <v/>
      </c>
      <c r="T3442" s="28" t="str">
        <f t="shared" ca="1" si="1568"/>
        <v>$B</v>
      </c>
      <c r="U3442" s="29">
        <f t="shared" si="1574"/>
        <v>3324</v>
      </c>
      <c r="V3442" s="29">
        <v>277.33333333335497</v>
      </c>
      <c r="W3442" s="29">
        <f t="shared" si="1575"/>
        <v>277</v>
      </c>
      <c r="X3442" s="41" t="str" cm="1">
        <f t="array" aca="1" ref="X3442" ca="1">IFERROR(INDEX('PC&amp;PD'!$A$1:$AP$15,ROW('PC&amp;PD'!$A$15),MATCH(INDIRECT(T3442),'PC&amp;PD'!$A$1:$AP$1,0)),"")</f>
        <v/>
      </c>
      <c r="Z3442" s="155"/>
      <c r="AA3442" s="13" t="str">
        <f t="shared" si="1564"/>
        <v/>
      </c>
      <c r="AB3442" s="155"/>
      <c r="AC3442" s="13" t="str">
        <f t="shared" ca="1" si="1569"/>
        <v>$AB</v>
      </c>
      <c r="AD3442" s="13" t="str" cm="1">
        <f t="array" aca="1" ref="AD3442" ca="1">IFERROR(IF((LEFT(INDIRECT("$F"&amp;$S3442),4))="GOTS",IF($G3442="Organic","GOTS_Organic_raw",(IF($G3442="Responsible","GOTS_Responsible",(IF($G3442="No Attribute (Conventional)","GOTS_conventional",(IF($G3442="Recycled Pre/Post-Consumer","GOTS_pre_post",(IF($G3442="In-Conversion","GOTS_in_conversion",(IF($G3442="Sustainably Sourced","Sustainably_sourced",""))))))))))),IF($G3442="Organic","Organic",(IF($G3442="Responsible","Responsible",(IF($G3442="No Attribute (Conventional)","No_Attribute_Conventional",(IF($G3442="Recycled Pre/Post-Consumer","Recycled_Pre_Post_Consumer",(IF($G3442="In-Conversion","In_Conversion",(IF($G3442="Recycled Pre-Consumer","Recycled_Pre_Consumer",(IF($G3442="Recycled Post-Consumer","Recycled_Post_Consumer",(IF($G3442="Sustainably Sourced","Sustainably_sourced","")))))))))))))))),"")</f>
        <v/>
      </c>
      <c r="AE3442" s="13" t="e" cm="1">
        <f t="array" aca="1" ref="AE3442" ca="1">IF(INDIRECT("$F"&amp;$S3442)="","",IF(LEFT(INDIRECT("$F"&amp;$S3442),3)="GRS","GRS_RCS_RM",IF((LEFT(INDIRECT("$F"&amp;$S3442),3))="RCS","GRS_RCS_RM",IF(INDIRECT("$F"&amp;$S3442)="OCS (No Label)","OCS_Conversion_RM",IF(LEFT(INDIRECT("$F"&amp;$S3442),3)="OCS","OCS_RM",IF(RIGHT(INDIRECT("$F"&amp;$S3442),10)="conversion","GOTS_RM_conversion",IF((LEFT(INDIRECT("$F"&amp;$S3442),4))="GOTS","GOTS_RM","Responsible_RM")))))))</f>
        <v>#REF!</v>
      </c>
      <c r="AF3442" s="13" t="str" cm="1">
        <f t="array" aca="1" ref="AF3442" ca="1">IF($S3442="","",INDIRECT("$Z"&amp;$S3442))</f>
        <v/>
      </c>
      <c r="AG3442" s="155"/>
      <c r="AH3442" s="13" t="str" cm="1">
        <f t="array" aca="1" ref="AH3442" ca="1">IFERROR(INDIRECT("$ag"&amp;S3442),"")</f>
        <v/>
      </c>
      <c r="AI3442" s="13" t="e" cm="1">
        <f t="array" aca="1" ref="AI3442" ca="1">INDIRECT("O"&amp;S3441)</f>
        <v>#REF!</v>
      </c>
      <c r="AJ3442" s="13" t="str">
        <f>IF($I3442="","",INDEX('Raw Material'!$A$1:$J$75,MATCH(I3442,'Raw Material'!$A$1:$A$75,0),(MATCH(G3442,'Raw Material'!$A$1:$J$1,0))))</f>
        <v/>
      </c>
      <c r="AK3442" s="13" t="str">
        <f t="shared" si="1565"/>
        <v>YANLIŞRM</v>
      </c>
      <c r="AL3442" s="153" t="str">
        <f t="shared" si="1566"/>
        <v/>
      </c>
    </row>
    <row r="3443" spans="1:38" ht="16.5" customHeight="1">
      <c r="A3443" s="161"/>
      <c r="B3443" s="166"/>
      <c r="C3443" s="167"/>
      <c r="D3443" s="156"/>
      <c r="E3443" s="156"/>
      <c r="F3443" s="174"/>
      <c r="G3443" s="181"/>
      <c r="H3443" s="182"/>
      <c r="I3443" s="182"/>
      <c r="J3443" s="182"/>
      <c r="K3443" s="32"/>
      <c r="L3443" s="178"/>
      <c r="M3443" s="178"/>
      <c r="N3443" s="81"/>
      <c r="O3443" s="185"/>
      <c r="P3443" s="103"/>
      <c r="Q3443" s="84" t="str">
        <f t="shared" si="1567"/>
        <v/>
      </c>
      <c r="R3443" s="159"/>
      <c r="S3443" s="28" t="str" cm="1">
        <f t="array" aca="1" ref="S3443" ca="1">IF(INDIRECT("A"&amp;114+$U3443)&lt;&gt;"",114+$U3443,"")</f>
        <v/>
      </c>
      <c r="T3443" s="28" t="str">
        <f t="shared" ca="1" si="1568"/>
        <v>$B</v>
      </c>
      <c r="U3443" s="29">
        <f t="shared" si="1574"/>
        <v>3324</v>
      </c>
      <c r="V3443" s="29">
        <v>277.41666666668903</v>
      </c>
      <c r="W3443" s="29">
        <f t="shared" si="1575"/>
        <v>277</v>
      </c>
      <c r="X3443" s="41" t="str" cm="1">
        <f t="array" aca="1" ref="X3443" ca="1">IFERROR(INDEX('PC&amp;PD'!$A$1:$AP$15,ROW('PC&amp;PD'!$A$15),MATCH(INDIRECT(T3443),'PC&amp;PD'!$A$1:$AP$1,0)),"")</f>
        <v/>
      </c>
      <c r="Z3443" s="155"/>
      <c r="AA3443" s="13" t="str">
        <f t="shared" ref="AA3443:AA3506" si="1593">IFERROR(IF(G3443="","",IF(G3443="No Attribute (Conventional)","",G3443)),"")</f>
        <v/>
      </c>
      <c r="AB3443" s="155"/>
      <c r="AC3443" s="13" t="str">
        <f t="shared" ca="1" si="1569"/>
        <v>$AB</v>
      </c>
      <c r="AD3443" s="13" t="str" cm="1">
        <f t="array" aca="1" ref="AD3443" ca="1">IFERROR(IF((LEFT(INDIRECT("$F"&amp;$S3443),4))="GOTS",IF($G3443="Organic","GOTS_Organic_raw",(IF($G3443="Responsible","GOTS_Responsible",(IF($G3443="No Attribute (Conventional)","GOTS_conventional",(IF($G3443="Recycled Pre/Post-Consumer","GOTS_pre_post",(IF($G3443="In-Conversion","GOTS_in_conversion",(IF($G3443="Sustainably Sourced","Sustainably_sourced",""))))))))))),IF($G3443="Organic","Organic",(IF($G3443="Responsible","Responsible",(IF($G3443="No Attribute (Conventional)","No_Attribute_Conventional",(IF($G3443="Recycled Pre/Post-Consumer","Recycled_Pre_Post_Consumer",(IF($G3443="In-Conversion","In_Conversion",(IF($G3443="Recycled Pre-Consumer","Recycled_Pre_Consumer",(IF($G3443="Recycled Post-Consumer","Recycled_Post_Consumer",(IF($G3443="Sustainably Sourced","Sustainably_sourced","")))))))))))))))),"")</f>
        <v/>
      </c>
      <c r="AE3443" s="13" t="e" cm="1">
        <f t="array" aca="1" ref="AE3443" ca="1">IF(INDIRECT("$F"&amp;$S3443)="","",IF(LEFT(INDIRECT("$F"&amp;$S3443),3)="GRS","GRS_RCS_RM",IF((LEFT(INDIRECT("$F"&amp;$S3443),3))="RCS","GRS_RCS_RM",IF(INDIRECT("$F"&amp;$S3443)="OCS (No Label)","OCS_Conversion_RM",IF(LEFT(INDIRECT("$F"&amp;$S3443),3)="OCS","OCS_RM",IF(RIGHT(INDIRECT("$F"&amp;$S3443),10)="conversion","GOTS_RM_conversion",IF((LEFT(INDIRECT("$F"&amp;$S3443),4))="GOTS","GOTS_RM","Responsible_RM")))))))</f>
        <v>#REF!</v>
      </c>
      <c r="AF3443" s="13" t="str" cm="1">
        <f t="array" aca="1" ref="AF3443" ca="1">IF($S3443="","",INDIRECT("$Z"&amp;$S3443))</f>
        <v/>
      </c>
      <c r="AG3443" s="155"/>
      <c r="AH3443" s="13" t="str" cm="1">
        <f t="array" aca="1" ref="AH3443" ca="1">IFERROR(INDIRECT("$ag"&amp;S3443),"")</f>
        <v/>
      </c>
      <c r="AI3443" s="13" t="e" cm="1">
        <f t="array" aca="1" ref="AI3443" ca="1">INDIRECT("O"&amp;S3442)</f>
        <v>#REF!</v>
      </c>
      <c r="AJ3443" s="13" t="str">
        <f>IF($I3443="","",INDEX('Raw Material'!$A$1:$J$75,MATCH(I3443,'Raw Material'!$A$1:$A$75,0),(MATCH(G3443,'Raw Material'!$A$1:$J$1,0))))</f>
        <v/>
      </c>
      <c r="AK3443" s="13" t="str">
        <f t="shared" ref="AK3443:AK3506" si="1594">$U$17&amp;"RM"</f>
        <v>YANLIŞRM</v>
      </c>
      <c r="AL3443" s="153" t="str">
        <f t="shared" ref="AL3443:AL3506" si="1595">IF($G3443="Organic","Organic",IF($G3443="No Attribute (Conventional)","No_Attribute_Conventional",IF($G3443="Recycled pre-consumer","Recycled_pre_consumer",IF($G3443="Recycled post-consumer","Recycled_post_consumer",IF($G3443="Responsible","Responsible",IF($G3443="Sustainably sourced","Sustainable_sourced",IF($G3443="ın-conversion","In_conversion","")))))))</f>
        <v/>
      </c>
    </row>
    <row r="3444" spans="1:38" ht="16.5" customHeight="1">
      <c r="A3444" s="162"/>
      <c r="B3444" s="168"/>
      <c r="C3444" s="169"/>
      <c r="D3444" s="156"/>
      <c r="E3444" s="156"/>
      <c r="F3444" s="175"/>
      <c r="G3444" s="181"/>
      <c r="H3444" s="182"/>
      <c r="I3444" s="182"/>
      <c r="J3444" s="182"/>
      <c r="K3444" s="32"/>
      <c r="L3444" s="179"/>
      <c r="M3444" s="179"/>
      <c r="N3444" s="81"/>
      <c r="O3444" s="185"/>
      <c r="P3444" s="103"/>
      <c r="Q3444" s="84" t="str">
        <f t="shared" si="1567"/>
        <v/>
      </c>
      <c r="R3444" s="159"/>
      <c r="S3444" s="28" t="str" cm="1">
        <f t="array" aca="1" ref="S3444" ca="1">IF(INDIRECT("A"&amp;114+$U3444)&lt;&gt;"",114+$U3444,"")</f>
        <v/>
      </c>
      <c r="T3444" s="28" t="str">
        <f t="shared" ca="1" si="1568"/>
        <v>$B</v>
      </c>
      <c r="U3444" s="29">
        <f t="shared" si="1574"/>
        <v>3324</v>
      </c>
      <c r="V3444" s="29">
        <v>277.500000000022</v>
      </c>
      <c r="W3444" s="29">
        <f t="shared" si="1575"/>
        <v>277</v>
      </c>
      <c r="X3444" s="41" t="str" cm="1">
        <f t="array" aca="1" ref="X3444" ca="1">IFERROR(INDEX('PC&amp;PD'!$A$1:$AP$15,ROW('PC&amp;PD'!$A$15),MATCH(INDIRECT(T3444),'PC&amp;PD'!$A$1:$AP$1,0)),"")</f>
        <v/>
      </c>
      <c r="Z3444" s="155"/>
      <c r="AA3444" s="13" t="str">
        <f t="shared" si="1593"/>
        <v/>
      </c>
      <c r="AB3444" s="155"/>
      <c r="AC3444" s="13" t="str">
        <f t="shared" ca="1" si="1569"/>
        <v>$AB</v>
      </c>
      <c r="AD3444" s="13" t="str" cm="1">
        <f t="array" aca="1" ref="AD3444" ca="1">IFERROR(IF((LEFT(INDIRECT("$F"&amp;$S3444),4))="GOTS",IF($G3444="Organic","GOTS_Organic_raw",(IF($G3444="Responsible","GOTS_Responsible",(IF($G3444="No Attribute (Conventional)","GOTS_conventional",(IF($G3444="Recycled Pre/Post-Consumer","GOTS_pre_post",(IF($G3444="In-Conversion","GOTS_in_conversion",(IF($G3444="Sustainably Sourced","Sustainably_sourced",""))))))))))),IF($G3444="Organic","Organic",(IF($G3444="Responsible","Responsible",(IF($G3444="No Attribute (Conventional)","No_Attribute_Conventional",(IF($G3444="Recycled Pre/Post-Consumer","Recycled_Pre_Post_Consumer",(IF($G3444="In-Conversion","In_Conversion",(IF($G3444="Recycled Pre-Consumer","Recycled_Pre_Consumer",(IF($G3444="Recycled Post-Consumer","Recycled_Post_Consumer",(IF($G3444="Sustainably Sourced","Sustainably_sourced","")))))))))))))))),"")</f>
        <v/>
      </c>
      <c r="AE3444" s="13" t="e" cm="1">
        <f t="array" aca="1" ref="AE3444" ca="1">IF(INDIRECT("$F"&amp;$S3444)="","",IF(LEFT(INDIRECT("$F"&amp;$S3444),3)="GRS","GRS_RCS_RM",IF((LEFT(INDIRECT("$F"&amp;$S3444),3))="RCS","GRS_RCS_RM",IF(INDIRECT("$F"&amp;$S3444)="OCS (No Label)","OCS_Conversion_RM",IF(LEFT(INDIRECT("$F"&amp;$S3444),3)="OCS","OCS_RM",IF(RIGHT(INDIRECT("$F"&amp;$S3444),10)="conversion","GOTS_RM_conversion",IF((LEFT(INDIRECT("$F"&amp;$S3444),4))="GOTS","GOTS_RM","Responsible_RM")))))))</f>
        <v>#REF!</v>
      </c>
      <c r="AF3444" s="13" t="str" cm="1">
        <f t="array" aca="1" ref="AF3444" ca="1">IF($S3444="","",INDIRECT("$Z"&amp;$S3444))</f>
        <v/>
      </c>
      <c r="AG3444" s="155"/>
      <c r="AH3444" s="13" t="str" cm="1">
        <f t="array" aca="1" ref="AH3444" ca="1">IFERROR(INDIRECT("$ag"&amp;S3444),"")</f>
        <v/>
      </c>
      <c r="AI3444" s="13" t="e" cm="1">
        <f t="array" aca="1" ref="AI3444" ca="1">INDIRECT("O"&amp;S3443)</f>
        <v>#REF!</v>
      </c>
      <c r="AJ3444" s="13" t="str">
        <f>IF($I3444="","",INDEX('Raw Material'!$A$1:$J$75,MATCH(I3444,'Raw Material'!$A$1:$A$75,0),(MATCH(G3444,'Raw Material'!$A$1:$J$1,0))))</f>
        <v/>
      </c>
      <c r="AK3444" s="13" t="str">
        <f t="shared" si="1594"/>
        <v>YANLIŞRM</v>
      </c>
      <c r="AL3444" s="153" t="str">
        <f t="shared" si="1595"/>
        <v/>
      </c>
    </row>
    <row r="3445" spans="1:38" ht="16.5" customHeight="1">
      <c r="A3445" s="162"/>
      <c r="B3445" s="168"/>
      <c r="C3445" s="169"/>
      <c r="D3445" s="156"/>
      <c r="E3445" s="156"/>
      <c r="F3445" s="175"/>
      <c r="G3445" s="181"/>
      <c r="H3445" s="182"/>
      <c r="I3445" s="182"/>
      <c r="J3445" s="182"/>
      <c r="K3445" s="32"/>
      <c r="L3445" s="179"/>
      <c r="M3445" s="179"/>
      <c r="N3445" s="81"/>
      <c r="O3445" s="185"/>
      <c r="P3445" s="103"/>
      <c r="Q3445" s="84" t="str">
        <f t="shared" ref="Q3445:Q3508" si="1596">IF(OR($G3445="",$I3445="",$K3445="",$AJ3445="–"),"",CONCATENATE($K3445," ",$AA3445," ",$I3445," (",$AJ3445,") + "))</f>
        <v/>
      </c>
      <c r="R3445" s="159"/>
      <c r="S3445" s="28" t="str" cm="1">
        <f t="array" aca="1" ref="S3445" ca="1">IF(INDIRECT("A"&amp;114+$U3445)&lt;&gt;"",114+$U3445,"")</f>
        <v/>
      </c>
      <c r="T3445" s="28" t="str">
        <f t="shared" ref="T3445:T3508" ca="1" si="1597">"$B"&amp;S3445</f>
        <v>$B</v>
      </c>
      <c r="U3445" s="29">
        <f t="shared" si="1574"/>
        <v>3324</v>
      </c>
      <c r="V3445" s="29">
        <v>277.58333333335497</v>
      </c>
      <c r="W3445" s="29">
        <f t="shared" si="1575"/>
        <v>277</v>
      </c>
      <c r="X3445" s="41" t="str" cm="1">
        <f t="array" aca="1" ref="X3445" ca="1">IFERROR(INDEX('PC&amp;PD'!$A$1:$AP$15,ROW('PC&amp;PD'!$A$15),MATCH(INDIRECT(T3445),'PC&amp;PD'!$A$1:$AP$1,0)),"")</f>
        <v/>
      </c>
      <c r="Z3445" s="155"/>
      <c r="AA3445" s="13" t="str">
        <f t="shared" si="1593"/>
        <v/>
      </c>
      <c r="AB3445" s="155"/>
      <c r="AC3445" s="13" t="str">
        <f t="shared" ref="AC3445:AC3508" ca="1" si="1598">"$AB"&amp;S3445</f>
        <v>$AB</v>
      </c>
      <c r="AD3445" s="13" t="str" cm="1">
        <f t="array" aca="1" ref="AD3445" ca="1">IFERROR(IF((LEFT(INDIRECT("$F"&amp;$S3445),4))="GOTS",IF($G3445="Organic","GOTS_Organic_raw",(IF($G3445="Responsible","GOTS_Responsible",(IF($G3445="No Attribute (Conventional)","GOTS_conventional",(IF($G3445="Recycled Pre/Post-Consumer","GOTS_pre_post",(IF($G3445="In-Conversion","GOTS_in_conversion",(IF($G3445="Sustainably Sourced","Sustainably_sourced",""))))))))))),IF($G3445="Organic","Organic",(IF($G3445="Responsible","Responsible",(IF($G3445="No Attribute (Conventional)","No_Attribute_Conventional",(IF($G3445="Recycled Pre/Post-Consumer","Recycled_Pre_Post_Consumer",(IF($G3445="In-Conversion","In_Conversion",(IF($G3445="Recycled Pre-Consumer","Recycled_Pre_Consumer",(IF($G3445="Recycled Post-Consumer","Recycled_Post_Consumer",(IF($G3445="Sustainably Sourced","Sustainably_sourced","")))))))))))))))),"")</f>
        <v/>
      </c>
      <c r="AE3445" s="13" t="e" cm="1">
        <f t="array" aca="1" ref="AE3445" ca="1">IF(INDIRECT("$F"&amp;$S3445)="","",IF(LEFT(INDIRECT("$F"&amp;$S3445),3)="GRS","GRS_RCS_RM",IF((LEFT(INDIRECT("$F"&amp;$S3445),3))="RCS","GRS_RCS_RM",IF(INDIRECT("$F"&amp;$S3445)="OCS (No Label)","OCS_Conversion_RM",IF(LEFT(INDIRECT("$F"&amp;$S3445),3)="OCS","OCS_RM",IF(RIGHT(INDIRECT("$F"&amp;$S3445),10)="conversion","GOTS_RM_conversion",IF((LEFT(INDIRECT("$F"&amp;$S3445),4))="GOTS","GOTS_RM","Responsible_RM")))))))</f>
        <v>#REF!</v>
      </c>
      <c r="AF3445" s="13" t="str" cm="1">
        <f t="array" aca="1" ref="AF3445" ca="1">IF($S3445="","",INDIRECT("$Z"&amp;$S3445))</f>
        <v/>
      </c>
      <c r="AG3445" s="155"/>
      <c r="AH3445" s="13" t="str" cm="1">
        <f t="array" aca="1" ref="AH3445" ca="1">IFERROR(INDIRECT("$ag"&amp;S3445),"")</f>
        <v/>
      </c>
      <c r="AI3445" s="13" t="e" cm="1">
        <f t="array" aca="1" ref="AI3445" ca="1">INDIRECT("O"&amp;S3444)</f>
        <v>#REF!</v>
      </c>
      <c r="AJ3445" s="13" t="str">
        <f>IF($I3445="","",INDEX('Raw Material'!$A$1:$J$75,MATCH(I3445,'Raw Material'!$A$1:$A$75,0),(MATCH(G3445,'Raw Material'!$A$1:$J$1,0))))</f>
        <v/>
      </c>
      <c r="AK3445" s="13" t="str">
        <f t="shared" si="1594"/>
        <v>YANLIŞRM</v>
      </c>
      <c r="AL3445" s="153" t="str">
        <f t="shared" si="1595"/>
        <v/>
      </c>
    </row>
    <row r="3446" spans="1:38" ht="16.5" customHeight="1">
      <c r="A3446" s="162"/>
      <c r="B3446" s="168"/>
      <c r="C3446" s="169"/>
      <c r="D3446" s="156"/>
      <c r="E3446" s="156"/>
      <c r="F3446" s="175"/>
      <c r="G3446" s="181"/>
      <c r="H3446" s="182"/>
      <c r="I3446" s="182"/>
      <c r="J3446" s="182"/>
      <c r="K3446" s="32"/>
      <c r="L3446" s="179"/>
      <c r="M3446" s="179"/>
      <c r="N3446" s="81"/>
      <c r="O3446" s="185"/>
      <c r="P3446" s="103"/>
      <c r="Q3446" s="84" t="str">
        <f t="shared" si="1596"/>
        <v/>
      </c>
      <c r="R3446" s="159"/>
      <c r="S3446" s="28" t="str" cm="1">
        <f t="array" aca="1" ref="S3446" ca="1">IF(INDIRECT("A"&amp;114+$U3446)&lt;&gt;"",114+$U3446,"")</f>
        <v/>
      </c>
      <c r="T3446" s="28" t="str">
        <f t="shared" ca="1" si="1597"/>
        <v>$B</v>
      </c>
      <c r="U3446" s="29">
        <f t="shared" si="1574"/>
        <v>3324</v>
      </c>
      <c r="V3446" s="29">
        <v>277.66666666668903</v>
      </c>
      <c r="W3446" s="29">
        <f t="shared" si="1575"/>
        <v>277</v>
      </c>
      <c r="X3446" s="41" t="str" cm="1">
        <f t="array" aca="1" ref="X3446" ca="1">IFERROR(INDEX('PC&amp;PD'!$A$1:$AP$15,ROW('PC&amp;PD'!$A$15),MATCH(INDIRECT(T3446),'PC&amp;PD'!$A$1:$AP$1,0)),"")</f>
        <v/>
      </c>
      <c r="Z3446" s="155"/>
      <c r="AA3446" s="13" t="str">
        <f t="shared" si="1593"/>
        <v/>
      </c>
      <c r="AB3446" s="155"/>
      <c r="AC3446" s="13" t="str">
        <f t="shared" ca="1" si="1598"/>
        <v>$AB</v>
      </c>
      <c r="AD3446" s="13" t="str" cm="1">
        <f t="array" aca="1" ref="AD3446" ca="1">IFERROR(IF((LEFT(INDIRECT("$F"&amp;$S3446),4))="GOTS",IF($G3446="Organic","GOTS_Organic_raw",(IF($G3446="Responsible","GOTS_Responsible",(IF($G3446="No Attribute (Conventional)","GOTS_conventional",(IF($G3446="Recycled Pre/Post-Consumer","GOTS_pre_post",(IF($G3446="In-Conversion","GOTS_in_conversion",(IF($G3446="Sustainably Sourced","Sustainably_sourced",""))))))))))),IF($G3446="Organic","Organic",(IF($G3446="Responsible","Responsible",(IF($G3446="No Attribute (Conventional)","No_Attribute_Conventional",(IF($G3446="Recycled Pre/Post-Consumer","Recycled_Pre_Post_Consumer",(IF($G3446="In-Conversion","In_Conversion",(IF($G3446="Recycled Pre-Consumer","Recycled_Pre_Consumer",(IF($G3446="Recycled Post-Consumer","Recycled_Post_Consumer",(IF($G3446="Sustainably Sourced","Sustainably_sourced","")))))))))))))))),"")</f>
        <v/>
      </c>
      <c r="AE3446" s="13" t="e" cm="1">
        <f t="array" aca="1" ref="AE3446" ca="1">IF(INDIRECT("$F"&amp;$S3446)="","",IF(LEFT(INDIRECT("$F"&amp;$S3446),3)="GRS","GRS_RCS_RM",IF((LEFT(INDIRECT("$F"&amp;$S3446),3))="RCS","GRS_RCS_RM",IF(INDIRECT("$F"&amp;$S3446)="OCS (No Label)","OCS_Conversion_RM",IF(LEFT(INDIRECT("$F"&amp;$S3446),3)="OCS","OCS_RM",IF(RIGHT(INDIRECT("$F"&amp;$S3446),10)="conversion","GOTS_RM_conversion",IF((LEFT(INDIRECT("$F"&amp;$S3446),4))="GOTS","GOTS_RM","Responsible_RM")))))))</f>
        <v>#REF!</v>
      </c>
      <c r="AF3446" s="13" t="str" cm="1">
        <f t="array" aca="1" ref="AF3446" ca="1">IF($S3446="","",INDIRECT("$Z"&amp;$S3446))</f>
        <v/>
      </c>
      <c r="AG3446" s="155"/>
      <c r="AH3446" s="13" t="str" cm="1">
        <f t="array" aca="1" ref="AH3446" ca="1">IFERROR(INDIRECT("$ag"&amp;S3446),"")</f>
        <v/>
      </c>
      <c r="AI3446" s="13" t="e" cm="1">
        <f t="array" aca="1" ref="AI3446" ca="1">INDIRECT("O"&amp;S3445)</f>
        <v>#REF!</v>
      </c>
      <c r="AJ3446" s="13" t="str">
        <f>IF($I3446="","",INDEX('Raw Material'!$A$1:$J$75,MATCH(I3446,'Raw Material'!$A$1:$A$75,0),(MATCH(G3446,'Raw Material'!$A$1:$J$1,0))))</f>
        <v/>
      </c>
      <c r="AK3446" s="13" t="str">
        <f t="shared" si="1594"/>
        <v>YANLIŞRM</v>
      </c>
      <c r="AL3446" s="153" t="str">
        <f t="shared" si="1595"/>
        <v/>
      </c>
    </row>
    <row r="3447" spans="1:38" ht="16.5" customHeight="1">
      <c r="A3447" s="162"/>
      <c r="B3447" s="168"/>
      <c r="C3447" s="169"/>
      <c r="D3447" s="156"/>
      <c r="E3447" s="156"/>
      <c r="F3447" s="175"/>
      <c r="G3447" s="181"/>
      <c r="H3447" s="182"/>
      <c r="I3447" s="182"/>
      <c r="J3447" s="182"/>
      <c r="K3447" s="32"/>
      <c r="L3447" s="179"/>
      <c r="M3447" s="179"/>
      <c r="N3447" s="81"/>
      <c r="O3447" s="185"/>
      <c r="P3447" s="103"/>
      <c r="Q3447" s="84" t="str">
        <f t="shared" si="1596"/>
        <v/>
      </c>
      <c r="R3447" s="159"/>
      <c r="S3447" s="28" t="str" cm="1">
        <f t="array" aca="1" ref="S3447" ca="1">IF(INDIRECT("A"&amp;114+$U3447)&lt;&gt;"",114+$U3447,"")</f>
        <v/>
      </c>
      <c r="T3447" s="28" t="str">
        <f t="shared" ca="1" si="1597"/>
        <v>$B</v>
      </c>
      <c r="U3447" s="29">
        <f t="shared" si="1574"/>
        <v>3324</v>
      </c>
      <c r="V3447" s="29">
        <v>277.750000000022</v>
      </c>
      <c r="W3447" s="29">
        <f t="shared" si="1575"/>
        <v>277</v>
      </c>
      <c r="X3447" s="41" t="str" cm="1">
        <f t="array" aca="1" ref="X3447" ca="1">IFERROR(INDEX('PC&amp;PD'!$A$1:$AP$15,ROW('PC&amp;PD'!$A$15),MATCH(INDIRECT(T3447),'PC&amp;PD'!$A$1:$AP$1,0)),"")</f>
        <v/>
      </c>
      <c r="Z3447" s="155"/>
      <c r="AA3447" s="13" t="str">
        <f t="shared" si="1593"/>
        <v/>
      </c>
      <c r="AB3447" s="155"/>
      <c r="AC3447" s="13" t="str">
        <f t="shared" ca="1" si="1598"/>
        <v>$AB</v>
      </c>
      <c r="AD3447" s="13" t="str" cm="1">
        <f t="array" aca="1" ref="AD3447" ca="1">IFERROR(IF((LEFT(INDIRECT("$F"&amp;$S3447),4))="GOTS",IF($G3447="Organic","GOTS_Organic_raw",(IF($G3447="Responsible","GOTS_Responsible",(IF($G3447="No Attribute (Conventional)","GOTS_conventional",(IF($G3447="Recycled Pre/Post-Consumer","GOTS_pre_post",(IF($G3447="In-Conversion","GOTS_in_conversion",(IF($G3447="Sustainably Sourced","Sustainably_sourced",""))))))))))),IF($G3447="Organic","Organic",(IF($G3447="Responsible","Responsible",(IF($G3447="No Attribute (Conventional)","No_Attribute_Conventional",(IF($G3447="Recycled Pre/Post-Consumer","Recycled_Pre_Post_Consumer",(IF($G3447="In-Conversion","In_Conversion",(IF($G3447="Recycled Pre-Consumer","Recycled_Pre_Consumer",(IF($G3447="Recycled Post-Consumer","Recycled_Post_Consumer",(IF($G3447="Sustainably Sourced","Sustainably_sourced","")))))))))))))))),"")</f>
        <v/>
      </c>
      <c r="AE3447" s="13" t="e" cm="1">
        <f t="array" aca="1" ref="AE3447" ca="1">IF(INDIRECT("$F"&amp;$S3447)="","",IF(LEFT(INDIRECT("$F"&amp;$S3447),3)="GRS","GRS_RCS_RM",IF((LEFT(INDIRECT("$F"&amp;$S3447),3))="RCS","GRS_RCS_RM",IF(INDIRECT("$F"&amp;$S3447)="OCS (No Label)","OCS_Conversion_RM",IF(LEFT(INDIRECT("$F"&amp;$S3447),3)="OCS","OCS_RM",IF(RIGHT(INDIRECT("$F"&amp;$S3447),10)="conversion","GOTS_RM_conversion",IF((LEFT(INDIRECT("$F"&amp;$S3447),4))="GOTS","GOTS_RM","Responsible_RM")))))))</f>
        <v>#REF!</v>
      </c>
      <c r="AF3447" s="13" t="str" cm="1">
        <f t="array" aca="1" ref="AF3447" ca="1">IF($S3447="","",INDIRECT("$Z"&amp;$S3447))</f>
        <v/>
      </c>
      <c r="AG3447" s="155"/>
      <c r="AH3447" s="13" t="str" cm="1">
        <f t="array" aca="1" ref="AH3447" ca="1">IFERROR(INDIRECT("$ag"&amp;S3447),"")</f>
        <v/>
      </c>
      <c r="AI3447" s="13" t="e" cm="1">
        <f t="array" aca="1" ref="AI3447" ca="1">INDIRECT("O"&amp;S3446)</f>
        <v>#REF!</v>
      </c>
      <c r="AJ3447" s="13" t="str">
        <f>IF($I3447="","",INDEX('Raw Material'!$A$1:$J$75,MATCH(I3447,'Raw Material'!$A$1:$A$75,0),(MATCH(G3447,'Raw Material'!$A$1:$J$1,0))))</f>
        <v/>
      </c>
      <c r="AK3447" s="13" t="str">
        <f t="shared" si="1594"/>
        <v>YANLIŞRM</v>
      </c>
      <c r="AL3447" s="153" t="str">
        <f t="shared" si="1595"/>
        <v/>
      </c>
    </row>
    <row r="3448" spans="1:38" ht="16.5" customHeight="1">
      <c r="A3448" s="162"/>
      <c r="B3448" s="168"/>
      <c r="C3448" s="169"/>
      <c r="D3448" s="156"/>
      <c r="E3448" s="156"/>
      <c r="F3448" s="175"/>
      <c r="G3448" s="181"/>
      <c r="H3448" s="182"/>
      <c r="I3448" s="182"/>
      <c r="J3448" s="182"/>
      <c r="K3448" s="32"/>
      <c r="L3448" s="179"/>
      <c r="M3448" s="179"/>
      <c r="N3448" s="81"/>
      <c r="O3448" s="185"/>
      <c r="P3448" s="103"/>
      <c r="Q3448" s="84" t="str">
        <f t="shared" si="1596"/>
        <v/>
      </c>
      <c r="R3448" s="159"/>
      <c r="S3448" s="28" t="str" cm="1">
        <f t="array" aca="1" ref="S3448" ca="1">IF(INDIRECT("A"&amp;114+$U3448)&lt;&gt;"",114+$U3448,"")</f>
        <v/>
      </c>
      <c r="T3448" s="28" t="str">
        <f t="shared" ca="1" si="1597"/>
        <v>$B</v>
      </c>
      <c r="U3448" s="29">
        <f t="shared" si="1574"/>
        <v>3324</v>
      </c>
      <c r="V3448" s="29">
        <v>277.83333333335497</v>
      </c>
      <c r="W3448" s="29">
        <f t="shared" si="1575"/>
        <v>277</v>
      </c>
      <c r="X3448" s="41" t="str" cm="1">
        <f t="array" aca="1" ref="X3448" ca="1">IFERROR(INDEX('PC&amp;PD'!$A$1:$AP$15,ROW('PC&amp;PD'!$A$15),MATCH(INDIRECT(T3448),'PC&amp;PD'!$A$1:$AP$1,0)),"")</f>
        <v/>
      </c>
      <c r="Z3448" s="155"/>
      <c r="AA3448" s="13" t="str">
        <f t="shared" si="1593"/>
        <v/>
      </c>
      <c r="AB3448" s="155"/>
      <c r="AC3448" s="13" t="str">
        <f t="shared" ca="1" si="1598"/>
        <v>$AB</v>
      </c>
      <c r="AD3448" s="13" t="str" cm="1">
        <f t="array" aca="1" ref="AD3448" ca="1">IFERROR(IF((LEFT(INDIRECT("$F"&amp;$S3448),4))="GOTS",IF($G3448="Organic","GOTS_Organic_raw",(IF($G3448="Responsible","GOTS_Responsible",(IF($G3448="No Attribute (Conventional)","GOTS_conventional",(IF($G3448="Recycled Pre/Post-Consumer","GOTS_pre_post",(IF($G3448="In-Conversion","GOTS_in_conversion",(IF($G3448="Sustainably Sourced","Sustainably_sourced",""))))))))))),IF($G3448="Organic","Organic",(IF($G3448="Responsible","Responsible",(IF($G3448="No Attribute (Conventional)","No_Attribute_Conventional",(IF($G3448="Recycled Pre/Post-Consumer","Recycled_Pre_Post_Consumer",(IF($G3448="In-Conversion","In_Conversion",(IF($G3448="Recycled Pre-Consumer","Recycled_Pre_Consumer",(IF($G3448="Recycled Post-Consumer","Recycled_Post_Consumer",(IF($G3448="Sustainably Sourced","Sustainably_sourced","")))))))))))))))),"")</f>
        <v/>
      </c>
      <c r="AE3448" s="13" t="e" cm="1">
        <f t="array" aca="1" ref="AE3448" ca="1">IF(INDIRECT("$F"&amp;$S3448)="","",IF(LEFT(INDIRECT("$F"&amp;$S3448),3)="GRS","GRS_RCS_RM",IF((LEFT(INDIRECT("$F"&amp;$S3448),3))="RCS","GRS_RCS_RM",IF(INDIRECT("$F"&amp;$S3448)="OCS (No Label)","OCS_Conversion_RM",IF(LEFT(INDIRECT("$F"&amp;$S3448),3)="OCS","OCS_RM",IF(RIGHT(INDIRECT("$F"&amp;$S3448),10)="conversion","GOTS_RM_conversion",IF((LEFT(INDIRECT("$F"&amp;$S3448),4))="GOTS","GOTS_RM","Responsible_RM")))))))</f>
        <v>#REF!</v>
      </c>
      <c r="AF3448" s="13" t="str" cm="1">
        <f t="array" aca="1" ref="AF3448" ca="1">IF($S3448="","",INDIRECT("$Z"&amp;$S3448))</f>
        <v/>
      </c>
      <c r="AG3448" s="155"/>
      <c r="AH3448" s="13" t="str" cm="1">
        <f t="array" aca="1" ref="AH3448" ca="1">IFERROR(INDIRECT("$ag"&amp;S3448),"")</f>
        <v/>
      </c>
      <c r="AI3448" s="13" t="e" cm="1">
        <f t="array" aca="1" ref="AI3448" ca="1">INDIRECT("O"&amp;S3447)</f>
        <v>#REF!</v>
      </c>
      <c r="AJ3448" s="13" t="str">
        <f>IF($I3448="","",INDEX('Raw Material'!$A$1:$J$75,MATCH(I3448,'Raw Material'!$A$1:$A$75,0),(MATCH(G3448,'Raw Material'!$A$1:$J$1,0))))</f>
        <v/>
      </c>
      <c r="AK3448" s="13" t="str">
        <f t="shared" si="1594"/>
        <v>YANLIŞRM</v>
      </c>
      <c r="AL3448" s="153" t="str">
        <f t="shared" si="1595"/>
        <v/>
      </c>
    </row>
    <row r="3449" spans="1:38" ht="16.5" customHeight="1" thickBot="1">
      <c r="A3449" s="163"/>
      <c r="B3449" s="170"/>
      <c r="C3449" s="171"/>
      <c r="D3449" s="156"/>
      <c r="E3449" s="156"/>
      <c r="F3449" s="176"/>
      <c r="G3449" s="157"/>
      <c r="H3449" s="158"/>
      <c r="I3449" s="158"/>
      <c r="J3449" s="158"/>
      <c r="K3449" s="33"/>
      <c r="L3449" s="180"/>
      <c r="M3449" s="180"/>
      <c r="N3449" s="82"/>
      <c r="O3449" s="186"/>
      <c r="P3449" s="103"/>
      <c r="Q3449" s="84" t="str">
        <f t="shared" si="1596"/>
        <v/>
      </c>
      <c r="R3449" s="159"/>
      <c r="S3449" s="28" t="str" cm="1">
        <f t="array" aca="1" ref="S3449" ca="1">IF(INDIRECT("A"&amp;114+$U3449)&lt;&gt;"",114+$U3449,"")</f>
        <v/>
      </c>
      <c r="T3449" s="28" t="str">
        <f t="shared" ca="1" si="1597"/>
        <v>$B</v>
      </c>
      <c r="U3449" s="29">
        <f t="shared" si="1574"/>
        <v>3324</v>
      </c>
      <c r="V3449" s="29">
        <v>277.91666666668903</v>
      </c>
      <c r="W3449" s="29">
        <f t="shared" si="1575"/>
        <v>277</v>
      </c>
      <c r="X3449" s="41" t="str" cm="1">
        <f t="array" aca="1" ref="X3449" ca="1">IFERROR(INDEX('PC&amp;PD'!$A$1:$AP$15,ROW('PC&amp;PD'!$A$15),MATCH(INDIRECT(T3449),'PC&amp;PD'!$A$1:$AP$1,0)),"")</f>
        <v/>
      </c>
      <c r="Z3449" s="155"/>
      <c r="AA3449" s="13" t="str">
        <f t="shared" si="1593"/>
        <v/>
      </c>
      <c r="AB3449" s="155"/>
      <c r="AC3449" s="13" t="str">
        <f t="shared" ca="1" si="1598"/>
        <v>$AB</v>
      </c>
      <c r="AD3449" s="13" t="str" cm="1">
        <f t="array" aca="1" ref="AD3449" ca="1">IFERROR(IF((LEFT(INDIRECT("$F"&amp;$S3449),4))="GOTS",IF($G3449="Organic","GOTS_Organic_raw",(IF($G3449="Responsible","GOTS_Responsible",(IF($G3449="No Attribute (Conventional)","GOTS_conventional",(IF($G3449="Recycled Pre/Post-Consumer","GOTS_pre_post",(IF($G3449="In-Conversion","GOTS_in_conversion",(IF($G3449="Sustainably Sourced","Sustainably_sourced",""))))))))))),IF($G3449="Organic","Organic",(IF($G3449="Responsible","Responsible",(IF($G3449="No Attribute (Conventional)","No_Attribute_Conventional",(IF($G3449="Recycled Pre/Post-Consumer","Recycled_Pre_Post_Consumer",(IF($G3449="In-Conversion","In_Conversion",(IF($G3449="Recycled Pre-Consumer","Recycled_Pre_Consumer",(IF($G3449="Recycled Post-Consumer","Recycled_Post_Consumer",(IF($G3449="Sustainably Sourced","Sustainably_sourced","")))))))))))))))),"")</f>
        <v/>
      </c>
      <c r="AE3449" s="13" t="e" cm="1">
        <f t="array" aca="1" ref="AE3449" ca="1">IF(INDIRECT("$F"&amp;$S3449)="","",IF(LEFT(INDIRECT("$F"&amp;$S3449),3)="GRS","GRS_RCS_RM",IF((LEFT(INDIRECT("$F"&amp;$S3449),3))="RCS","GRS_RCS_RM",IF(INDIRECT("$F"&amp;$S3449)="OCS (No Label)","OCS_Conversion_RM",IF(LEFT(INDIRECT("$F"&amp;$S3449),3)="OCS","OCS_RM",IF(RIGHT(INDIRECT("$F"&amp;$S3449),10)="conversion","GOTS_RM_conversion",IF((LEFT(INDIRECT("$F"&amp;$S3449),4))="GOTS","GOTS_RM","Responsible_RM")))))))</f>
        <v>#REF!</v>
      </c>
      <c r="AF3449" s="13" t="str" cm="1">
        <f t="array" aca="1" ref="AF3449" ca="1">IF($S3449="","",INDIRECT("$Z"&amp;$S3449))</f>
        <v/>
      </c>
      <c r="AG3449" s="155"/>
      <c r="AH3449" s="13" t="str" cm="1">
        <f t="array" aca="1" ref="AH3449" ca="1">IFERROR(INDIRECT("$ag"&amp;S3449),"")</f>
        <v/>
      </c>
      <c r="AI3449" s="13" t="e" cm="1">
        <f t="array" aca="1" ref="AI3449" ca="1">INDIRECT("O"&amp;S3448)</f>
        <v>#REF!</v>
      </c>
      <c r="AJ3449" s="13" t="str">
        <f>IF($I3449="","",INDEX('Raw Material'!$A$1:$J$75,MATCH(I3449,'Raw Material'!$A$1:$A$75,0),(MATCH(G3449,'Raw Material'!$A$1:$J$1,0))))</f>
        <v/>
      </c>
      <c r="AK3449" s="13" t="str">
        <f t="shared" si="1594"/>
        <v>YANLIŞRM</v>
      </c>
      <c r="AL3449" s="153" t="str">
        <f t="shared" si="1595"/>
        <v/>
      </c>
    </row>
    <row r="3450" spans="1:38" ht="16.5" customHeight="1">
      <c r="A3450" s="160" t="str">
        <f>IF(B3450="","",COUNTA($B$114:$B3450))</f>
        <v/>
      </c>
      <c r="B3450" s="164"/>
      <c r="C3450" s="165"/>
      <c r="D3450" s="183"/>
      <c r="E3450" s="183"/>
      <c r="F3450" s="172"/>
      <c r="G3450" s="212"/>
      <c r="H3450" s="206"/>
      <c r="I3450" s="206"/>
      <c r="J3450" s="206"/>
      <c r="K3450" s="31"/>
      <c r="L3450" s="177" t="str">
        <f t="shared" ref="L3450" si="1599">IF(R3450="","",LEFT(R3450,LEN(R3450)-2))</f>
        <v/>
      </c>
      <c r="M3450" s="177"/>
      <c r="N3450" s="80"/>
      <c r="O3450" s="184"/>
      <c r="P3450" s="103"/>
      <c r="Q3450" s="84" t="str">
        <f t="shared" si="1596"/>
        <v/>
      </c>
      <c r="R3450" s="159" t="str">
        <f t="shared" ref="R3450" si="1600">CONCATENATE($Q3450,Q3451,Q3452,Q3453,Q3454,Q3455,$Q3456,$Q3457,$Q3458,$Q3459,Q3460,Q3461)</f>
        <v/>
      </c>
      <c r="S3450" s="28" t="str" cm="1">
        <f t="array" aca="1" ref="S3450" ca="1">IF(INDIRECT("A"&amp;114+$U3450)&lt;&gt;"",114+$U3450,"")</f>
        <v/>
      </c>
      <c r="T3450" s="28" t="str">
        <f t="shared" ca="1" si="1597"/>
        <v>$B</v>
      </c>
      <c r="U3450" s="29">
        <f t="shared" si="1574"/>
        <v>3336</v>
      </c>
      <c r="V3450" s="29">
        <v>278.000000000022</v>
      </c>
      <c r="W3450" s="29">
        <f t="shared" si="1575"/>
        <v>278</v>
      </c>
      <c r="X3450" s="41" t="str" cm="1">
        <f t="array" aca="1" ref="X3450" ca="1">IFERROR(INDEX('PC&amp;PD'!$A$1:$AP$15,ROW('PC&amp;PD'!$A$15),MATCH(INDIRECT(T3450),'PC&amp;PD'!$A$1:$AP$1,0)),"")</f>
        <v/>
      </c>
      <c r="Z3450" s="155" t="str">
        <f t="shared" ref="Z3450" si="1601">IFERROR(IF($F3450="OCS 100","OCS (OCS 100)",IF($F3450="OCS Blended","OCS (OCS Blended)",IF($F3450="OCS (No Label)","OCS (No Label)",IF($F3450="RCS 100","RCS (RCS 100)",IF($F3450="RCS Blended","RCS (RCS Blended)",IF($F3450="GRS","GRS (GRS)",IF($F3450="GRS (No Label)", "GRS (No Label)",IF($F3450="RDS","RDS (RDS)",IF($F3450="RWS","RWS (RWS)",IF($F3450="RAS","RAS (RAS)",IF($F3450="RMS","RMS (RMS)",IF($F3450="GOTS Organic","GOTS (Organic)",IF($F3450="GOTS Made with organic","GOTS (Made with Organic)",IF($F3450="GOTS Organic - in conversion","GOTS (Organic - In Conversion)",IF($F3450="GOTS Made with organic - in conversion","GOTS (Made with Organic - In Conversion)",""))))))))))))))),"")</f>
        <v/>
      </c>
      <c r="AA3450" s="13" t="str">
        <f t="shared" si="1593"/>
        <v/>
      </c>
      <c r="AB3450" s="155" t="str">
        <f t="shared" ref="AB3450" si="1602">IFERROR(IF($F3450="OCS 100", "OCS_100",IF($F3450="OCS Blended", "OCS_Blended",IF($F3450="OCS (No Label)", "OCS_No_Label",IF($F3450="RCS 100", "RCS_100",IF($F3450="RCS Blended","RCS_Blended",IF($F3450="GRS","GRS",IF($F3450="GRS (No Label)", "GRS_No_Label",IF($F3450="RDS","RDS",IF($F3450="RWS","RWS",IF($F3450="RMS","RMS",IF($F3450="GOTS Organic","GOTS_Organic",IF($F3450="GOTS Made with organic","GOTS_Made_with_organic",IF($F3450="GOTS Organic - in conversion","GOTS_Organic_in_Conversion",IF($F3450="GOTS Made with organic - in conversion","GOTS_Made_with_Organic_in_Conversion",IF($F3450="RAS","RAS",""))))))))))))))),"")</f>
        <v/>
      </c>
      <c r="AC3450" s="13" t="str">
        <f t="shared" ca="1" si="1598"/>
        <v>$AB</v>
      </c>
      <c r="AD3450" s="13" t="str" cm="1">
        <f t="array" aca="1" ref="AD3450" ca="1">IFERROR(IF((LEFT(INDIRECT("$F"&amp;$S3450),4))="GOTS",IF($G3450="Organic","GOTS_Organic_raw",(IF($G3450="Responsible","GOTS_Responsible",(IF($G3450="No Attribute (Conventional)","GOTS_conventional",(IF($G3450="Recycled Pre/Post-Consumer","GOTS_pre_post",(IF($G3450="In-Conversion","GOTS_in_conversion",(IF($G3450="Sustainably Sourced","Sustainably_sourced",""))))))))))),IF($G3450="Organic","Organic",(IF($G3450="Responsible","Responsible",(IF($G3450="No Attribute (Conventional)","No_Attribute_Conventional",(IF($G3450="Recycled Pre/Post-Consumer","Recycled_Pre_Post_Consumer",(IF($G3450="In-Conversion","In_Conversion",(IF($G3450="Recycled Pre-Consumer","Recycled_Pre_Consumer",(IF($G3450="Recycled Post-Consumer","Recycled_Post_Consumer",(IF($G3450="Sustainably Sourced","Sustainably_sourced","")))))))))))))))),"")</f>
        <v/>
      </c>
      <c r="AE3450" s="13" t="e" cm="1">
        <f t="array" aca="1" ref="AE3450" ca="1">IF(INDIRECT("$F"&amp;$S3450)="","",IF(LEFT(INDIRECT("$F"&amp;$S3450),3)="GRS","GRS_RCS_RM",IF((LEFT(INDIRECT("$F"&amp;$S3450),3))="RCS","GRS_RCS_RM",IF(INDIRECT("$F"&amp;$S3450)="OCS (No Label)","OCS_Conversion_RM",IF(LEFT(INDIRECT("$F"&amp;$S3450),3)="OCS","OCS_RM",IF(RIGHT(INDIRECT("$F"&amp;$S3450),10)="conversion","GOTS_RM_conversion",IF((LEFT(INDIRECT("$F"&amp;$S3450),4))="GOTS","GOTS_RM","Responsible_RM")))))))</f>
        <v>#REF!</v>
      </c>
      <c r="AF3450" s="13" t="str" cm="1">
        <f t="array" aca="1" ref="AF3450" ca="1">IF($S3450="","",INDIRECT("$Z"&amp;$S3450))</f>
        <v/>
      </c>
      <c r="AG3450" s="155" t="str">
        <f t="shared" si="1588"/>
        <v/>
      </c>
      <c r="AH3450" s="13" t="str" cm="1">
        <f t="array" aca="1" ref="AH3450" ca="1">IFERROR(INDIRECT("$ag"&amp;S3450),"")</f>
        <v/>
      </c>
      <c r="AI3450" s="13" t="e" cm="1">
        <f t="array" aca="1" ref="AI3450" ca="1">INDIRECT("O"&amp;S3449)</f>
        <v>#REF!</v>
      </c>
      <c r="AJ3450" s="13" t="str">
        <f>IF($I3450="","",INDEX('Raw Material'!$A$1:$J$75,MATCH(I3450,'Raw Material'!$A$1:$A$75,0),(MATCH(G3450,'Raw Material'!$A$1:$J$1,0))))</f>
        <v/>
      </c>
      <c r="AK3450" s="13" t="str">
        <f t="shared" si="1594"/>
        <v>YANLIŞRM</v>
      </c>
      <c r="AL3450" s="153" t="str">
        <f t="shared" si="1595"/>
        <v/>
      </c>
    </row>
    <row r="3451" spans="1:38" ht="16.5" customHeight="1">
      <c r="A3451" s="161"/>
      <c r="B3451" s="166"/>
      <c r="C3451" s="167"/>
      <c r="D3451" s="156"/>
      <c r="E3451" s="156"/>
      <c r="F3451" s="173"/>
      <c r="G3451" s="181"/>
      <c r="H3451" s="182"/>
      <c r="I3451" s="182"/>
      <c r="J3451" s="182"/>
      <c r="K3451" s="32"/>
      <c r="L3451" s="178"/>
      <c r="M3451" s="178"/>
      <c r="N3451" s="81"/>
      <c r="O3451" s="185"/>
      <c r="P3451" s="103"/>
      <c r="Q3451" s="84" t="str">
        <f t="shared" si="1596"/>
        <v/>
      </c>
      <c r="R3451" s="159"/>
      <c r="S3451" s="28" t="str" cm="1">
        <f t="array" aca="1" ref="S3451" ca="1">IF(INDIRECT("A"&amp;114+$U3451)&lt;&gt;"",114+$U3451,"")</f>
        <v/>
      </c>
      <c r="T3451" s="28" t="str">
        <f t="shared" ca="1" si="1597"/>
        <v>$B</v>
      </c>
      <c r="U3451" s="29">
        <f t="shared" si="1574"/>
        <v>3336</v>
      </c>
      <c r="V3451" s="29">
        <v>278.08333333335497</v>
      </c>
      <c r="W3451" s="29">
        <f t="shared" si="1575"/>
        <v>278</v>
      </c>
      <c r="X3451" s="41" t="str" cm="1">
        <f t="array" aca="1" ref="X3451" ca="1">IFERROR(INDEX('PC&amp;PD'!$A$1:$AP$15,ROW('PC&amp;PD'!$A$15),MATCH(INDIRECT(T3451),'PC&amp;PD'!$A$1:$AP$1,0)),"")</f>
        <v/>
      </c>
      <c r="Z3451" s="155"/>
      <c r="AA3451" s="13" t="str">
        <f t="shared" si="1593"/>
        <v/>
      </c>
      <c r="AB3451" s="155"/>
      <c r="AC3451" s="13" t="str">
        <f t="shared" ca="1" si="1598"/>
        <v>$AB</v>
      </c>
      <c r="AD3451" s="13" t="str" cm="1">
        <f t="array" aca="1" ref="AD3451" ca="1">IFERROR(IF((LEFT(INDIRECT("$F"&amp;$S3451),4))="GOTS",IF($G3451="Organic","GOTS_Organic_raw",(IF($G3451="Responsible","GOTS_Responsible",(IF($G3451="No Attribute (Conventional)","GOTS_conventional",(IF($G3451="Recycled Pre/Post-Consumer","GOTS_pre_post",(IF($G3451="In-Conversion","GOTS_in_conversion",(IF($G3451="Sustainably Sourced","Sustainably_sourced",""))))))))))),IF($G3451="Organic","Organic",(IF($G3451="Responsible","Responsible",(IF($G3451="No Attribute (Conventional)","No_Attribute_Conventional",(IF($G3451="Recycled Pre/Post-Consumer","Recycled_Pre_Post_Consumer",(IF($G3451="In-Conversion","In_Conversion",(IF($G3451="Recycled Pre-Consumer","Recycled_Pre_Consumer",(IF($G3451="Recycled Post-Consumer","Recycled_Post_Consumer",(IF($G3451="Sustainably Sourced","Sustainably_sourced","")))))))))))))))),"")</f>
        <v/>
      </c>
      <c r="AE3451" s="13" t="e" cm="1">
        <f t="array" aca="1" ref="AE3451" ca="1">IF(INDIRECT("$F"&amp;$S3451)="","",IF(LEFT(INDIRECT("$F"&amp;$S3451),3)="GRS","GRS_RCS_RM",IF((LEFT(INDIRECT("$F"&amp;$S3451),3))="RCS","GRS_RCS_RM",IF(INDIRECT("$F"&amp;$S3451)="OCS (No Label)","OCS_Conversion_RM",IF(LEFT(INDIRECT("$F"&amp;$S3451),3)="OCS","OCS_RM",IF(RIGHT(INDIRECT("$F"&amp;$S3451),10)="conversion","GOTS_RM_conversion",IF((LEFT(INDIRECT("$F"&amp;$S3451),4))="GOTS","GOTS_RM","Responsible_RM")))))))</f>
        <v>#REF!</v>
      </c>
      <c r="AF3451" s="13" t="str" cm="1">
        <f t="array" aca="1" ref="AF3451" ca="1">IF($S3451="","",INDIRECT("$Z"&amp;$S3451))</f>
        <v/>
      </c>
      <c r="AG3451" s="155"/>
      <c r="AH3451" s="13" t="str" cm="1">
        <f t="array" aca="1" ref="AH3451" ca="1">IFERROR(INDIRECT("$ag"&amp;S3451),"")</f>
        <v/>
      </c>
      <c r="AI3451" s="13" t="e" cm="1">
        <f t="array" aca="1" ref="AI3451" ca="1">INDIRECT("O"&amp;S3450)</f>
        <v>#REF!</v>
      </c>
      <c r="AJ3451" s="13" t="str">
        <f>IF($I3451="","",INDEX('Raw Material'!$A$1:$J$75,MATCH(I3451,'Raw Material'!$A$1:$A$75,0),(MATCH(G3451,'Raw Material'!$A$1:$J$1,0))))</f>
        <v/>
      </c>
      <c r="AK3451" s="13" t="str">
        <f t="shared" si="1594"/>
        <v>YANLIŞRM</v>
      </c>
      <c r="AL3451" s="153" t="str">
        <f t="shared" si="1595"/>
        <v/>
      </c>
    </row>
    <row r="3452" spans="1:38" ht="16.5" customHeight="1">
      <c r="A3452" s="161"/>
      <c r="B3452" s="166"/>
      <c r="C3452" s="167"/>
      <c r="D3452" s="156"/>
      <c r="E3452" s="156"/>
      <c r="F3452" s="173"/>
      <c r="G3452" s="181"/>
      <c r="H3452" s="182"/>
      <c r="I3452" s="182"/>
      <c r="J3452" s="182"/>
      <c r="K3452" s="32"/>
      <c r="L3452" s="178"/>
      <c r="M3452" s="178"/>
      <c r="N3452" s="81"/>
      <c r="O3452" s="185"/>
      <c r="P3452" s="103"/>
      <c r="Q3452" s="84" t="str">
        <f t="shared" si="1596"/>
        <v/>
      </c>
      <c r="R3452" s="159"/>
      <c r="S3452" s="28" t="str" cm="1">
        <f t="array" aca="1" ref="S3452" ca="1">IF(INDIRECT("A"&amp;114+$U3452)&lt;&gt;"",114+$U3452,"")</f>
        <v/>
      </c>
      <c r="T3452" s="28" t="str">
        <f t="shared" ca="1" si="1597"/>
        <v>$B</v>
      </c>
      <c r="U3452" s="29">
        <f t="shared" si="1574"/>
        <v>3336</v>
      </c>
      <c r="V3452" s="29">
        <v>278.16666666668903</v>
      </c>
      <c r="W3452" s="29">
        <f t="shared" si="1575"/>
        <v>278</v>
      </c>
      <c r="X3452" s="41" t="str" cm="1">
        <f t="array" aca="1" ref="X3452" ca="1">IFERROR(INDEX('PC&amp;PD'!$A$1:$AP$15,ROW('PC&amp;PD'!$A$15),MATCH(INDIRECT(T3452),'PC&amp;PD'!$A$1:$AP$1,0)),"")</f>
        <v/>
      </c>
      <c r="Z3452" s="155"/>
      <c r="AA3452" s="13" t="str">
        <f t="shared" si="1593"/>
        <v/>
      </c>
      <c r="AB3452" s="155"/>
      <c r="AC3452" s="13" t="str">
        <f t="shared" ca="1" si="1598"/>
        <v>$AB</v>
      </c>
      <c r="AD3452" s="13" t="str" cm="1">
        <f t="array" aca="1" ref="AD3452" ca="1">IFERROR(IF((LEFT(INDIRECT("$F"&amp;$S3452),4))="GOTS",IF($G3452="Organic","GOTS_Organic_raw",(IF($G3452="Responsible","GOTS_Responsible",(IF($G3452="No Attribute (Conventional)","GOTS_conventional",(IF($G3452="Recycled Pre/Post-Consumer","GOTS_pre_post",(IF($G3452="In-Conversion","GOTS_in_conversion",(IF($G3452="Sustainably Sourced","Sustainably_sourced",""))))))))))),IF($G3452="Organic","Organic",(IF($G3452="Responsible","Responsible",(IF($G3452="No Attribute (Conventional)","No_Attribute_Conventional",(IF($G3452="Recycled Pre/Post-Consumer","Recycled_Pre_Post_Consumer",(IF($G3452="In-Conversion","In_Conversion",(IF($G3452="Recycled Pre-Consumer","Recycled_Pre_Consumer",(IF($G3452="Recycled Post-Consumer","Recycled_Post_Consumer",(IF($G3452="Sustainably Sourced","Sustainably_sourced","")))))))))))))))),"")</f>
        <v/>
      </c>
      <c r="AE3452" s="13" t="e" cm="1">
        <f t="array" aca="1" ref="AE3452" ca="1">IF(INDIRECT("$F"&amp;$S3452)="","",IF(LEFT(INDIRECT("$F"&amp;$S3452),3)="GRS","GRS_RCS_RM",IF((LEFT(INDIRECT("$F"&amp;$S3452),3))="RCS","GRS_RCS_RM",IF(INDIRECT("$F"&amp;$S3452)="OCS (No Label)","OCS_Conversion_RM",IF(LEFT(INDIRECT("$F"&amp;$S3452),3)="OCS","OCS_RM",IF(RIGHT(INDIRECT("$F"&amp;$S3452),10)="conversion","GOTS_RM_conversion",IF((LEFT(INDIRECT("$F"&amp;$S3452),4))="GOTS","GOTS_RM","Responsible_RM")))))))</f>
        <v>#REF!</v>
      </c>
      <c r="AF3452" s="13" t="str" cm="1">
        <f t="array" aca="1" ref="AF3452" ca="1">IF($S3452="","",INDIRECT("$Z"&amp;$S3452))</f>
        <v/>
      </c>
      <c r="AG3452" s="155"/>
      <c r="AH3452" s="13" t="str" cm="1">
        <f t="array" aca="1" ref="AH3452" ca="1">IFERROR(INDIRECT("$ag"&amp;S3452),"")</f>
        <v/>
      </c>
      <c r="AI3452" s="13" t="e" cm="1">
        <f t="array" aca="1" ref="AI3452" ca="1">INDIRECT("O"&amp;S3451)</f>
        <v>#REF!</v>
      </c>
      <c r="AJ3452" s="13" t="str">
        <f>IF($I3452="","",INDEX('Raw Material'!$A$1:$J$75,MATCH(I3452,'Raw Material'!$A$1:$A$75,0),(MATCH(G3452,'Raw Material'!$A$1:$J$1,0))))</f>
        <v/>
      </c>
      <c r="AK3452" s="13" t="str">
        <f t="shared" si="1594"/>
        <v>YANLIŞRM</v>
      </c>
      <c r="AL3452" s="153" t="str">
        <f t="shared" si="1595"/>
        <v/>
      </c>
    </row>
    <row r="3453" spans="1:38" ht="16.5" customHeight="1">
      <c r="A3453" s="161"/>
      <c r="B3453" s="166"/>
      <c r="C3453" s="167"/>
      <c r="D3453" s="156"/>
      <c r="E3453" s="156"/>
      <c r="F3453" s="174"/>
      <c r="G3453" s="181"/>
      <c r="H3453" s="182"/>
      <c r="I3453" s="182"/>
      <c r="J3453" s="182"/>
      <c r="K3453" s="32"/>
      <c r="L3453" s="178"/>
      <c r="M3453" s="178"/>
      <c r="N3453" s="81"/>
      <c r="O3453" s="185"/>
      <c r="P3453" s="103"/>
      <c r="Q3453" s="84" t="str">
        <f t="shared" si="1596"/>
        <v/>
      </c>
      <c r="R3453" s="159"/>
      <c r="S3453" s="28" t="str" cm="1">
        <f t="array" aca="1" ref="S3453" ca="1">IF(INDIRECT("A"&amp;114+$U3453)&lt;&gt;"",114+$U3453,"")</f>
        <v/>
      </c>
      <c r="T3453" s="28" t="str">
        <f t="shared" ca="1" si="1597"/>
        <v>$B</v>
      </c>
      <c r="U3453" s="29">
        <f t="shared" si="1574"/>
        <v>3336</v>
      </c>
      <c r="V3453" s="29">
        <v>278.250000000022</v>
      </c>
      <c r="W3453" s="29">
        <f t="shared" si="1575"/>
        <v>278</v>
      </c>
      <c r="X3453" s="41" t="str" cm="1">
        <f t="array" aca="1" ref="X3453" ca="1">IFERROR(INDEX('PC&amp;PD'!$A$1:$AP$15,ROW('PC&amp;PD'!$A$15),MATCH(INDIRECT(T3453),'PC&amp;PD'!$A$1:$AP$1,0)),"")</f>
        <v/>
      </c>
      <c r="Z3453" s="155"/>
      <c r="AA3453" s="13" t="str">
        <f t="shared" si="1593"/>
        <v/>
      </c>
      <c r="AB3453" s="155"/>
      <c r="AC3453" s="13" t="str">
        <f t="shared" ca="1" si="1598"/>
        <v>$AB</v>
      </c>
      <c r="AD3453" s="13" t="str" cm="1">
        <f t="array" aca="1" ref="AD3453" ca="1">IFERROR(IF((LEFT(INDIRECT("$F"&amp;$S3453),4))="GOTS",IF($G3453="Organic","GOTS_Organic_raw",(IF($G3453="Responsible","GOTS_Responsible",(IF($G3453="No Attribute (Conventional)","GOTS_conventional",(IF($G3453="Recycled Pre/Post-Consumer","GOTS_pre_post",(IF($G3453="In-Conversion","GOTS_in_conversion",(IF($G3453="Sustainably Sourced","Sustainably_sourced",""))))))))))),IF($G3453="Organic","Organic",(IF($G3453="Responsible","Responsible",(IF($G3453="No Attribute (Conventional)","No_Attribute_Conventional",(IF($G3453="Recycled Pre/Post-Consumer","Recycled_Pre_Post_Consumer",(IF($G3453="In-Conversion","In_Conversion",(IF($G3453="Recycled Pre-Consumer","Recycled_Pre_Consumer",(IF($G3453="Recycled Post-Consumer","Recycled_Post_Consumer",(IF($G3453="Sustainably Sourced","Sustainably_sourced","")))))))))))))))),"")</f>
        <v/>
      </c>
      <c r="AE3453" s="13" t="e" cm="1">
        <f t="array" aca="1" ref="AE3453" ca="1">IF(INDIRECT("$F"&amp;$S3453)="","",IF(LEFT(INDIRECT("$F"&amp;$S3453),3)="GRS","GRS_RCS_RM",IF((LEFT(INDIRECT("$F"&amp;$S3453),3))="RCS","GRS_RCS_RM",IF(INDIRECT("$F"&amp;$S3453)="OCS (No Label)","OCS_Conversion_RM",IF(LEFT(INDIRECT("$F"&amp;$S3453),3)="OCS","OCS_RM",IF(RIGHT(INDIRECT("$F"&amp;$S3453),10)="conversion","GOTS_RM_conversion",IF((LEFT(INDIRECT("$F"&amp;$S3453),4))="GOTS","GOTS_RM","Responsible_RM")))))))</f>
        <v>#REF!</v>
      </c>
      <c r="AF3453" s="13" t="str" cm="1">
        <f t="array" aca="1" ref="AF3453" ca="1">IF($S3453="","",INDIRECT("$Z"&amp;$S3453))</f>
        <v/>
      </c>
      <c r="AG3453" s="155"/>
      <c r="AH3453" s="13" t="str" cm="1">
        <f t="array" aca="1" ref="AH3453" ca="1">IFERROR(INDIRECT("$ag"&amp;S3453),"")</f>
        <v/>
      </c>
      <c r="AI3453" s="13" t="e" cm="1">
        <f t="array" aca="1" ref="AI3453" ca="1">INDIRECT("O"&amp;S3452)</f>
        <v>#REF!</v>
      </c>
      <c r="AJ3453" s="13" t="str">
        <f>IF($I3453="","",INDEX('Raw Material'!$A$1:$J$75,MATCH(I3453,'Raw Material'!$A$1:$A$75,0),(MATCH(G3453,'Raw Material'!$A$1:$J$1,0))))</f>
        <v/>
      </c>
      <c r="AK3453" s="13" t="str">
        <f t="shared" si="1594"/>
        <v>YANLIŞRM</v>
      </c>
      <c r="AL3453" s="153" t="str">
        <f t="shared" si="1595"/>
        <v/>
      </c>
    </row>
    <row r="3454" spans="1:38" ht="16.5" customHeight="1">
      <c r="A3454" s="161"/>
      <c r="B3454" s="166"/>
      <c r="C3454" s="167"/>
      <c r="D3454" s="156"/>
      <c r="E3454" s="156"/>
      <c r="F3454" s="174"/>
      <c r="G3454" s="181"/>
      <c r="H3454" s="182"/>
      <c r="I3454" s="182"/>
      <c r="J3454" s="182"/>
      <c r="K3454" s="32"/>
      <c r="L3454" s="178"/>
      <c r="M3454" s="178"/>
      <c r="N3454" s="81"/>
      <c r="O3454" s="185"/>
      <c r="P3454" s="103"/>
      <c r="Q3454" s="84" t="str">
        <f t="shared" si="1596"/>
        <v/>
      </c>
      <c r="R3454" s="159"/>
      <c r="S3454" s="28" t="str" cm="1">
        <f t="array" aca="1" ref="S3454" ca="1">IF(INDIRECT("A"&amp;114+$U3454)&lt;&gt;"",114+$U3454,"")</f>
        <v/>
      </c>
      <c r="T3454" s="28" t="str">
        <f t="shared" ca="1" si="1597"/>
        <v>$B</v>
      </c>
      <c r="U3454" s="29">
        <f t="shared" si="1574"/>
        <v>3336</v>
      </c>
      <c r="V3454" s="29">
        <v>278.33333333335497</v>
      </c>
      <c r="W3454" s="29">
        <f t="shared" si="1575"/>
        <v>278</v>
      </c>
      <c r="X3454" s="41" t="str" cm="1">
        <f t="array" aca="1" ref="X3454" ca="1">IFERROR(INDEX('PC&amp;PD'!$A$1:$AP$15,ROW('PC&amp;PD'!$A$15),MATCH(INDIRECT(T3454),'PC&amp;PD'!$A$1:$AP$1,0)),"")</f>
        <v/>
      </c>
      <c r="Z3454" s="155"/>
      <c r="AA3454" s="13" t="str">
        <f t="shared" si="1593"/>
        <v/>
      </c>
      <c r="AB3454" s="155"/>
      <c r="AC3454" s="13" t="str">
        <f t="shared" ca="1" si="1598"/>
        <v>$AB</v>
      </c>
      <c r="AD3454" s="13" t="str" cm="1">
        <f t="array" aca="1" ref="AD3454" ca="1">IFERROR(IF((LEFT(INDIRECT("$F"&amp;$S3454),4))="GOTS",IF($G3454="Organic","GOTS_Organic_raw",(IF($G3454="Responsible","GOTS_Responsible",(IF($G3454="No Attribute (Conventional)","GOTS_conventional",(IF($G3454="Recycled Pre/Post-Consumer","GOTS_pre_post",(IF($G3454="In-Conversion","GOTS_in_conversion",(IF($G3454="Sustainably Sourced","Sustainably_sourced",""))))))))))),IF($G3454="Organic","Organic",(IF($G3454="Responsible","Responsible",(IF($G3454="No Attribute (Conventional)","No_Attribute_Conventional",(IF($G3454="Recycled Pre/Post-Consumer","Recycled_Pre_Post_Consumer",(IF($G3454="In-Conversion","In_Conversion",(IF($G3454="Recycled Pre-Consumer","Recycled_Pre_Consumer",(IF($G3454="Recycled Post-Consumer","Recycled_Post_Consumer",(IF($G3454="Sustainably Sourced","Sustainably_sourced","")))))))))))))))),"")</f>
        <v/>
      </c>
      <c r="AE3454" s="13" t="e" cm="1">
        <f t="array" aca="1" ref="AE3454" ca="1">IF(INDIRECT("$F"&amp;$S3454)="","",IF(LEFT(INDIRECT("$F"&amp;$S3454),3)="GRS","GRS_RCS_RM",IF((LEFT(INDIRECT("$F"&amp;$S3454),3))="RCS","GRS_RCS_RM",IF(INDIRECT("$F"&amp;$S3454)="OCS (No Label)","OCS_Conversion_RM",IF(LEFT(INDIRECT("$F"&amp;$S3454),3)="OCS","OCS_RM",IF(RIGHT(INDIRECT("$F"&amp;$S3454),10)="conversion","GOTS_RM_conversion",IF((LEFT(INDIRECT("$F"&amp;$S3454),4))="GOTS","GOTS_RM","Responsible_RM")))))))</f>
        <v>#REF!</v>
      </c>
      <c r="AF3454" s="13" t="str" cm="1">
        <f t="array" aca="1" ref="AF3454" ca="1">IF($S3454="","",INDIRECT("$Z"&amp;$S3454))</f>
        <v/>
      </c>
      <c r="AG3454" s="155"/>
      <c r="AH3454" s="13" t="str" cm="1">
        <f t="array" aca="1" ref="AH3454" ca="1">IFERROR(INDIRECT("$ag"&amp;S3454),"")</f>
        <v/>
      </c>
      <c r="AI3454" s="13" t="e" cm="1">
        <f t="array" aca="1" ref="AI3454" ca="1">INDIRECT("O"&amp;S3453)</f>
        <v>#REF!</v>
      </c>
      <c r="AJ3454" s="13" t="str">
        <f>IF($I3454="","",INDEX('Raw Material'!$A$1:$J$75,MATCH(I3454,'Raw Material'!$A$1:$A$75,0),(MATCH(G3454,'Raw Material'!$A$1:$J$1,0))))</f>
        <v/>
      </c>
      <c r="AK3454" s="13" t="str">
        <f t="shared" si="1594"/>
        <v>YANLIŞRM</v>
      </c>
      <c r="AL3454" s="153" t="str">
        <f t="shared" si="1595"/>
        <v/>
      </c>
    </row>
    <row r="3455" spans="1:38" ht="16.5" customHeight="1">
      <c r="A3455" s="161"/>
      <c r="B3455" s="166"/>
      <c r="C3455" s="167"/>
      <c r="D3455" s="156"/>
      <c r="E3455" s="156"/>
      <c r="F3455" s="174"/>
      <c r="G3455" s="181"/>
      <c r="H3455" s="182"/>
      <c r="I3455" s="182"/>
      <c r="J3455" s="182"/>
      <c r="K3455" s="32"/>
      <c r="L3455" s="178"/>
      <c r="M3455" s="178"/>
      <c r="N3455" s="81"/>
      <c r="O3455" s="185"/>
      <c r="P3455" s="103"/>
      <c r="Q3455" s="84" t="str">
        <f t="shared" si="1596"/>
        <v/>
      </c>
      <c r="R3455" s="159"/>
      <c r="S3455" s="28" t="str" cm="1">
        <f t="array" aca="1" ref="S3455" ca="1">IF(INDIRECT("A"&amp;114+$U3455)&lt;&gt;"",114+$U3455,"")</f>
        <v/>
      </c>
      <c r="T3455" s="28" t="str">
        <f t="shared" ca="1" si="1597"/>
        <v>$B</v>
      </c>
      <c r="U3455" s="29">
        <f t="shared" ref="U3455:U3518" si="1603">(12*W3455)</f>
        <v>3336</v>
      </c>
      <c r="V3455" s="29">
        <v>278.41666666668903</v>
      </c>
      <c r="W3455" s="29">
        <f t="shared" si="1575"/>
        <v>278</v>
      </c>
      <c r="X3455" s="41" t="str" cm="1">
        <f t="array" aca="1" ref="X3455" ca="1">IFERROR(INDEX('PC&amp;PD'!$A$1:$AP$15,ROW('PC&amp;PD'!$A$15),MATCH(INDIRECT(T3455),'PC&amp;PD'!$A$1:$AP$1,0)),"")</f>
        <v/>
      </c>
      <c r="Z3455" s="155"/>
      <c r="AA3455" s="13" t="str">
        <f t="shared" si="1593"/>
        <v/>
      </c>
      <c r="AB3455" s="155"/>
      <c r="AC3455" s="13" t="str">
        <f t="shared" ca="1" si="1598"/>
        <v>$AB</v>
      </c>
      <c r="AD3455" s="13" t="str" cm="1">
        <f t="array" aca="1" ref="AD3455" ca="1">IFERROR(IF((LEFT(INDIRECT("$F"&amp;$S3455),4))="GOTS",IF($G3455="Organic","GOTS_Organic_raw",(IF($G3455="Responsible","GOTS_Responsible",(IF($G3455="No Attribute (Conventional)","GOTS_conventional",(IF($G3455="Recycled Pre/Post-Consumer","GOTS_pre_post",(IF($G3455="In-Conversion","GOTS_in_conversion",(IF($G3455="Sustainably Sourced","Sustainably_sourced",""))))))))))),IF($G3455="Organic","Organic",(IF($G3455="Responsible","Responsible",(IF($G3455="No Attribute (Conventional)","No_Attribute_Conventional",(IF($G3455="Recycled Pre/Post-Consumer","Recycled_Pre_Post_Consumer",(IF($G3455="In-Conversion","In_Conversion",(IF($G3455="Recycled Pre-Consumer","Recycled_Pre_Consumer",(IF($G3455="Recycled Post-Consumer","Recycled_Post_Consumer",(IF($G3455="Sustainably Sourced","Sustainably_sourced","")))))))))))))))),"")</f>
        <v/>
      </c>
      <c r="AE3455" s="13" t="e" cm="1">
        <f t="array" aca="1" ref="AE3455" ca="1">IF(INDIRECT("$F"&amp;$S3455)="","",IF(LEFT(INDIRECT("$F"&amp;$S3455),3)="GRS","GRS_RCS_RM",IF((LEFT(INDIRECT("$F"&amp;$S3455),3))="RCS","GRS_RCS_RM",IF(INDIRECT("$F"&amp;$S3455)="OCS (No Label)","OCS_Conversion_RM",IF(LEFT(INDIRECT("$F"&amp;$S3455),3)="OCS","OCS_RM",IF(RIGHT(INDIRECT("$F"&amp;$S3455),10)="conversion","GOTS_RM_conversion",IF((LEFT(INDIRECT("$F"&amp;$S3455),4))="GOTS","GOTS_RM","Responsible_RM")))))))</f>
        <v>#REF!</v>
      </c>
      <c r="AF3455" s="13" t="str" cm="1">
        <f t="array" aca="1" ref="AF3455" ca="1">IF($S3455="","",INDIRECT("$Z"&amp;$S3455))</f>
        <v/>
      </c>
      <c r="AG3455" s="155"/>
      <c r="AH3455" s="13" t="str" cm="1">
        <f t="array" aca="1" ref="AH3455" ca="1">IFERROR(INDIRECT("$ag"&amp;S3455),"")</f>
        <v/>
      </c>
      <c r="AI3455" s="13" t="e" cm="1">
        <f t="array" aca="1" ref="AI3455" ca="1">INDIRECT("O"&amp;S3454)</f>
        <v>#REF!</v>
      </c>
      <c r="AJ3455" s="13" t="str">
        <f>IF($I3455="","",INDEX('Raw Material'!$A$1:$J$75,MATCH(I3455,'Raw Material'!$A$1:$A$75,0),(MATCH(G3455,'Raw Material'!$A$1:$J$1,0))))</f>
        <v/>
      </c>
      <c r="AK3455" s="13" t="str">
        <f t="shared" si="1594"/>
        <v>YANLIŞRM</v>
      </c>
      <c r="AL3455" s="153" t="str">
        <f t="shared" si="1595"/>
        <v/>
      </c>
    </row>
    <row r="3456" spans="1:38" ht="16.5" customHeight="1">
      <c r="A3456" s="162"/>
      <c r="B3456" s="168"/>
      <c r="C3456" s="169"/>
      <c r="D3456" s="156"/>
      <c r="E3456" s="156"/>
      <c r="F3456" s="175"/>
      <c r="G3456" s="181"/>
      <c r="H3456" s="182"/>
      <c r="I3456" s="182"/>
      <c r="J3456" s="182"/>
      <c r="K3456" s="32"/>
      <c r="L3456" s="179"/>
      <c r="M3456" s="179"/>
      <c r="N3456" s="81"/>
      <c r="O3456" s="185"/>
      <c r="P3456" s="103"/>
      <c r="Q3456" s="84" t="str">
        <f t="shared" si="1596"/>
        <v/>
      </c>
      <c r="R3456" s="159"/>
      <c r="S3456" s="28" t="str" cm="1">
        <f t="array" aca="1" ref="S3456" ca="1">IF(INDIRECT("A"&amp;114+$U3456)&lt;&gt;"",114+$U3456,"")</f>
        <v/>
      </c>
      <c r="T3456" s="28" t="str">
        <f t="shared" ca="1" si="1597"/>
        <v>$B</v>
      </c>
      <c r="U3456" s="29">
        <f t="shared" si="1603"/>
        <v>3336</v>
      </c>
      <c r="V3456" s="29">
        <v>278.500000000022</v>
      </c>
      <c r="W3456" s="29">
        <f t="shared" si="1575"/>
        <v>278</v>
      </c>
      <c r="X3456" s="41" t="str" cm="1">
        <f t="array" aca="1" ref="X3456" ca="1">IFERROR(INDEX('PC&amp;PD'!$A$1:$AP$15,ROW('PC&amp;PD'!$A$15),MATCH(INDIRECT(T3456),'PC&amp;PD'!$A$1:$AP$1,0)),"")</f>
        <v/>
      </c>
      <c r="Z3456" s="155"/>
      <c r="AA3456" s="13" t="str">
        <f t="shared" si="1593"/>
        <v/>
      </c>
      <c r="AB3456" s="155"/>
      <c r="AC3456" s="13" t="str">
        <f t="shared" ca="1" si="1598"/>
        <v>$AB</v>
      </c>
      <c r="AD3456" s="13" t="str" cm="1">
        <f t="array" aca="1" ref="AD3456" ca="1">IFERROR(IF((LEFT(INDIRECT("$F"&amp;$S3456),4))="GOTS",IF($G3456="Organic","GOTS_Organic_raw",(IF($G3456="Responsible","GOTS_Responsible",(IF($G3456="No Attribute (Conventional)","GOTS_conventional",(IF($G3456="Recycled Pre/Post-Consumer","GOTS_pre_post",(IF($G3456="In-Conversion","GOTS_in_conversion",(IF($G3456="Sustainably Sourced","Sustainably_sourced",""))))))))))),IF($G3456="Organic","Organic",(IF($G3456="Responsible","Responsible",(IF($G3456="No Attribute (Conventional)","No_Attribute_Conventional",(IF($G3456="Recycled Pre/Post-Consumer","Recycled_Pre_Post_Consumer",(IF($G3456="In-Conversion","In_Conversion",(IF($G3456="Recycled Pre-Consumer","Recycled_Pre_Consumer",(IF($G3456="Recycled Post-Consumer","Recycled_Post_Consumer",(IF($G3456="Sustainably Sourced","Sustainably_sourced","")))))))))))))))),"")</f>
        <v/>
      </c>
      <c r="AE3456" s="13" t="e" cm="1">
        <f t="array" aca="1" ref="AE3456" ca="1">IF(INDIRECT("$F"&amp;$S3456)="","",IF(LEFT(INDIRECT("$F"&amp;$S3456),3)="GRS","GRS_RCS_RM",IF((LEFT(INDIRECT("$F"&amp;$S3456),3))="RCS","GRS_RCS_RM",IF(INDIRECT("$F"&amp;$S3456)="OCS (No Label)","OCS_Conversion_RM",IF(LEFT(INDIRECT("$F"&amp;$S3456),3)="OCS","OCS_RM",IF(RIGHT(INDIRECT("$F"&amp;$S3456),10)="conversion","GOTS_RM_conversion",IF((LEFT(INDIRECT("$F"&amp;$S3456),4))="GOTS","GOTS_RM","Responsible_RM")))))))</f>
        <v>#REF!</v>
      </c>
      <c r="AF3456" s="13" t="str" cm="1">
        <f t="array" aca="1" ref="AF3456" ca="1">IF($S3456="","",INDIRECT("$Z"&amp;$S3456))</f>
        <v/>
      </c>
      <c r="AG3456" s="155"/>
      <c r="AH3456" s="13" t="str" cm="1">
        <f t="array" aca="1" ref="AH3456" ca="1">IFERROR(INDIRECT("$ag"&amp;S3456),"")</f>
        <v/>
      </c>
      <c r="AI3456" s="13" t="e" cm="1">
        <f t="array" aca="1" ref="AI3456" ca="1">INDIRECT("O"&amp;S3455)</f>
        <v>#REF!</v>
      </c>
      <c r="AJ3456" s="13" t="str">
        <f>IF($I3456="","",INDEX('Raw Material'!$A$1:$J$75,MATCH(I3456,'Raw Material'!$A$1:$A$75,0),(MATCH(G3456,'Raw Material'!$A$1:$J$1,0))))</f>
        <v/>
      </c>
      <c r="AK3456" s="13" t="str">
        <f t="shared" si="1594"/>
        <v>YANLIŞRM</v>
      </c>
      <c r="AL3456" s="153" t="str">
        <f t="shared" si="1595"/>
        <v/>
      </c>
    </row>
    <row r="3457" spans="1:38" ht="16.5" customHeight="1">
      <c r="A3457" s="162"/>
      <c r="B3457" s="168"/>
      <c r="C3457" s="169"/>
      <c r="D3457" s="156"/>
      <c r="E3457" s="156"/>
      <c r="F3457" s="175"/>
      <c r="G3457" s="181"/>
      <c r="H3457" s="182"/>
      <c r="I3457" s="182"/>
      <c r="J3457" s="182"/>
      <c r="K3457" s="32"/>
      <c r="L3457" s="179"/>
      <c r="M3457" s="179"/>
      <c r="N3457" s="81"/>
      <c r="O3457" s="185"/>
      <c r="P3457" s="103"/>
      <c r="Q3457" s="84" t="str">
        <f t="shared" si="1596"/>
        <v/>
      </c>
      <c r="R3457" s="159"/>
      <c r="S3457" s="28" t="str" cm="1">
        <f t="array" aca="1" ref="S3457" ca="1">IF(INDIRECT("A"&amp;114+$U3457)&lt;&gt;"",114+$U3457,"")</f>
        <v/>
      </c>
      <c r="T3457" s="28" t="str">
        <f t="shared" ca="1" si="1597"/>
        <v>$B</v>
      </c>
      <c r="U3457" s="29">
        <f t="shared" si="1603"/>
        <v>3336</v>
      </c>
      <c r="V3457" s="29">
        <v>278.58333333335497</v>
      </c>
      <c r="W3457" s="29">
        <f t="shared" si="1575"/>
        <v>278</v>
      </c>
      <c r="X3457" s="41" t="str" cm="1">
        <f t="array" aca="1" ref="X3457" ca="1">IFERROR(INDEX('PC&amp;PD'!$A$1:$AP$15,ROW('PC&amp;PD'!$A$15),MATCH(INDIRECT(T3457),'PC&amp;PD'!$A$1:$AP$1,0)),"")</f>
        <v/>
      </c>
      <c r="Z3457" s="155"/>
      <c r="AA3457" s="13" t="str">
        <f t="shared" si="1593"/>
        <v/>
      </c>
      <c r="AB3457" s="155"/>
      <c r="AC3457" s="13" t="str">
        <f t="shared" ca="1" si="1598"/>
        <v>$AB</v>
      </c>
      <c r="AD3457" s="13" t="str" cm="1">
        <f t="array" aca="1" ref="AD3457" ca="1">IFERROR(IF((LEFT(INDIRECT("$F"&amp;$S3457),4))="GOTS",IF($G3457="Organic","GOTS_Organic_raw",(IF($G3457="Responsible","GOTS_Responsible",(IF($G3457="No Attribute (Conventional)","GOTS_conventional",(IF($G3457="Recycled Pre/Post-Consumer","GOTS_pre_post",(IF($G3457="In-Conversion","GOTS_in_conversion",(IF($G3457="Sustainably Sourced","Sustainably_sourced",""))))))))))),IF($G3457="Organic","Organic",(IF($G3457="Responsible","Responsible",(IF($G3457="No Attribute (Conventional)","No_Attribute_Conventional",(IF($G3457="Recycled Pre/Post-Consumer","Recycled_Pre_Post_Consumer",(IF($G3457="In-Conversion","In_Conversion",(IF($G3457="Recycled Pre-Consumer","Recycled_Pre_Consumer",(IF($G3457="Recycled Post-Consumer","Recycled_Post_Consumer",(IF($G3457="Sustainably Sourced","Sustainably_sourced","")))))))))))))))),"")</f>
        <v/>
      </c>
      <c r="AE3457" s="13" t="e" cm="1">
        <f t="array" aca="1" ref="AE3457" ca="1">IF(INDIRECT("$F"&amp;$S3457)="","",IF(LEFT(INDIRECT("$F"&amp;$S3457),3)="GRS","GRS_RCS_RM",IF((LEFT(INDIRECT("$F"&amp;$S3457),3))="RCS","GRS_RCS_RM",IF(INDIRECT("$F"&amp;$S3457)="OCS (No Label)","OCS_Conversion_RM",IF(LEFT(INDIRECT("$F"&amp;$S3457),3)="OCS","OCS_RM",IF(RIGHT(INDIRECT("$F"&amp;$S3457),10)="conversion","GOTS_RM_conversion",IF((LEFT(INDIRECT("$F"&amp;$S3457),4))="GOTS","GOTS_RM","Responsible_RM")))))))</f>
        <v>#REF!</v>
      </c>
      <c r="AF3457" s="13" t="str" cm="1">
        <f t="array" aca="1" ref="AF3457" ca="1">IF($S3457="","",INDIRECT("$Z"&amp;$S3457))</f>
        <v/>
      </c>
      <c r="AG3457" s="155"/>
      <c r="AH3457" s="13" t="str" cm="1">
        <f t="array" aca="1" ref="AH3457" ca="1">IFERROR(INDIRECT("$ag"&amp;S3457),"")</f>
        <v/>
      </c>
      <c r="AI3457" s="13" t="e" cm="1">
        <f t="array" aca="1" ref="AI3457" ca="1">INDIRECT("O"&amp;S3456)</f>
        <v>#REF!</v>
      </c>
      <c r="AJ3457" s="13" t="str">
        <f>IF($I3457="","",INDEX('Raw Material'!$A$1:$J$75,MATCH(I3457,'Raw Material'!$A$1:$A$75,0),(MATCH(G3457,'Raw Material'!$A$1:$J$1,0))))</f>
        <v/>
      </c>
      <c r="AK3457" s="13" t="str">
        <f t="shared" si="1594"/>
        <v>YANLIŞRM</v>
      </c>
      <c r="AL3457" s="153" t="str">
        <f t="shared" si="1595"/>
        <v/>
      </c>
    </row>
    <row r="3458" spans="1:38" ht="16.5" customHeight="1">
      <c r="A3458" s="162"/>
      <c r="B3458" s="168"/>
      <c r="C3458" s="169"/>
      <c r="D3458" s="156"/>
      <c r="E3458" s="156"/>
      <c r="F3458" s="175"/>
      <c r="G3458" s="181"/>
      <c r="H3458" s="182"/>
      <c r="I3458" s="182"/>
      <c r="J3458" s="182"/>
      <c r="K3458" s="32"/>
      <c r="L3458" s="179"/>
      <c r="M3458" s="179"/>
      <c r="N3458" s="81"/>
      <c r="O3458" s="185"/>
      <c r="P3458" s="103"/>
      <c r="Q3458" s="84" t="str">
        <f t="shared" si="1596"/>
        <v/>
      </c>
      <c r="R3458" s="159"/>
      <c r="S3458" s="28" t="str" cm="1">
        <f t="array" aca="1" ref="S3458" ca="1">IF(INDIRECT("A"&amp;114+$U3458)&lt;&gt;"",114+$U3458,"")</f>
        <v/>
      </c>
      <c r="T3458" s="28" t="str">
        <f t="shared" ca="1" si="1597"/>
        <v>$B</v>
      </c>
      <c r="U3458" s="29">
        <f t="shared" si="1603"/>
        <v>3336</v>
      </c>
      <c r="V3458" s="29">
        <v>278.66666666668903</v>
      </c>
      <c r="W3458" s="29">
        <f t="shared" si="1575"/>
        <v>278</v>
      </c>
      <c r="X3458" s="41" t="str" cm="1">
        <f t="array" aca="1" ref="X3458" ca="1">IFERROR(INDEX('PC&amp;PD'!$A$1:$AP$15,ROW('PC&amp;PD'!$A$15),MATCH(INDIRECT(T3458),'PC&amp;PD'!$A$1:$AP$1,0)),"")</f>
        <v/>
      </c>
      <c r="Z3458" s="155"/>
      <c r="AA3458" s="13" t="str">
        <f t="shared" si="1593"/>
        <v/>
      </c>
      <c r="AB3458" s="155"/>
      <c r="AC3458" s="13" t="str">
        <f t="shared" ca="1" si="1598"/>
        <v>$AB</v>
      </c>
      <c r="AD3458" s="13" t="str" cm="1">
        <f t="array" aca="1" ref="AD3458" ca="1">IFERROR(IF((LEFT(INDIRECT("$F"&amp;$S3458),4))="GOTS",IF($G3458="Organic","GOTS_Organic_raw",(IF($G3458="Responsible","GOTS_Responsible",(IF($G3458="No Attribute (Conventional)","GOTS_conventional",(IF($G3458="Recycled Pre/Post-Consumer","GOTS_pre_post",(IF($G3458="In-Conversion","GOTS_in_conversion",(IF($G3458="Sustainably Sourced","Sustainably_sourced",""))))))))))),IF($G3458="Organic","Organic",(IF($G3458="Responsible","Responsible",(IF($G3458="No Attribute (Conventional)","No_Attribute_Conventional",(IF($G3458="Recycled Pre/Post-Consumer","Recycled_Pre_Post_Consumer",(IF($G3458="In-Conversion","In_Conversion",(IF($G3458="Recycled Pre-Consumer","Recycled_Pre_Consumer",(IF($G3458="Recycled Post-Consumer","Recycled_Post_Consumer",(IF($G3458="Sustainably Sourced","Sustainably_sourced","")))))))))))))))),"")</f>
        <v/>
      </c>
      <c r="AE3458" s="13" t="e" cm="1">
        <f t="array" aca="1" ref="AE3458" ca="1">IF(INDIRECT("$F"&amp;$S3458)="","",IF(LEFT(INDIRECT("$F"&amp;$S3458),3)="GRS","GRS_RCS_RM",IF((LEFT(INDIRECT("$F"&amp;$S3458),3))="RCS","GRS_RCS_RM",IF(INDIRECT("$F"&amp;$S3458)="OCS (No Label)","OCS_Conversion_RM",IF(LEFT(INDIRECT("$F"&amp;$S3458),3)="OCS","OCS_RM",IF(RIGHT(INDIRECT("$F"&amp;$S3458),10)="conversion","GOTS_RM_conversion",IF((LEFT(INDIRECT("$F"&amp;$S3458),4))="GOTS","GOTS_RM","Responsible_RM")))))))</f>
        <v>#REF!</v>
      </c>
      <c r="AF3458" s="13" t="str" cm="1">
        <f t="array" aca="1" ref="AF3458" ca="1">IF($S3458="","",INDIRECT("$Z"&amp;$S3458))</f>
        <v/>
      </c>
      <c r="AG3458" s="155"/>
      <c r="AH3458" s="13" t="str" cm="1">
        <f t="array" aca="1" ref="AH3458" ca="1">IFERROR(INDIRECT("$ag"&amp;S3458),"")</f>
        <v/>
      </c>
      <c r="AI3458" s="13" t="e" cm="1">
        <f t="array" aca="1" ref="AI3458" ca="1">INDIRECT("O"&amp;S3457)</f>
        <v>#REF!</v>
      </c>
      <c r="AJ3458" s="13" t="str">
        <f>IF($I3458="","",INDEX('Raw Material'!$A$1:$J$75,MATCH(I3458,'Raw Material'!$A$1:$A$75,0),(MATCH(G3458,'Raw Material'!$A$1:$J$1,0))))</f>
        <v/>
      </c>
      <c r="AK3458" s="13" t="str">
        <f t="shared" si="1594"/>
        <v>YANLIŞRM</v>
      </c>
      <c r="AL3458" s="153" t="str">
        <f t="shared" si="1595"/>
        <v/>
      </c>
    </row>
    <row r="3459" spans="1:38" ht="16.5" customHeight="1">
      <c r="A3459" s="162"/>
      <c r="B3459" s="168"/>
      <c r="C3459" s="169"/>
      <c r="D3459" s="156"/>
      <c r="E3459" s="156"/>
      <c r="F3459" s="175"/>
      <c r="G3459" s="181"/>
      <c r="H3459" s="182"/>
      <c r="I3459" s="182"/>
      <c r="J3459" s="182"/>
      <c r="K3459" s="32"/>
      <c r="L3459" s="179"/>
      <c r="M3459" s="179"/>
      <c r="N3459" s="81"/>
      <c r="O3459" s="185"/>
      <c r="P3459" s="103"/>
      <c r="Q3459" s="84" t="str">
        <f t="shared" si="1596"/>
        <v/>
      </c>
      <c r="R3459" s="159"/>
      <c r="S3459" s="28" t="str" cm="1">
        <f t="array" aca="1" ref="S3459" ca="1">IF(INDIRECT("A"&amp;114+$U3459)&lt;&gt;"",114+$U3459,"")</f>
        <v/>
      </c>
      <c r="T3459" s="28" t="str">
        <f t="shared" ca="1" si="1597"/>
        <v>$B</v>
      </c>
      <c r="U3459" s="29">
        <f t="shared" si="1603"/>
        <v>3336</v>
      </c>
      <c r="V3459" s="29">
        <v>278.750000000022</v>
      </c>
      <c r="W3459" s="29">
        <f t="shared" si="1575"/>
        <v>278</v>
      </c>
      <c r="X3459" s="41" t="str" cm="1">
        <f t="array" aca="1" ref="X3459" ca="1">IFERROR(INDEX('PC&amp;PD'!$A$1:$AP$15,ROW('PC&amp;PD'!$A$15),MATCH(INDIRECT(T3459),'PC&amp;PD'!$A$1:$AP$1,0)),"")</f>
        <v/>
      </c>
      <c r="Z3459" s="155"/>
      <c r="AA3459" s="13" t="str">
        <f t="shared" si="1593"/>
        <v/>
      </c>
      <c r="AB3459" s="155"/>
      <c r="AC3459" s="13" t="str">
        <f t="shared" ca="1" si="1598"/>
        <v>$AB</v>
      </c>
      <c r="AD3459" s="13" t="str" cm="1">
        <f t="array" aca="1" ref="AD3459" ca="1">IFERROR(IF((LEFT(INDIRECT("$F"&amp;$S3459),4))="GOTS",IF($G3459="Organic","GOTS_Organic_raw",(IF($G3459="Responsible","GOTS_Responsible",(IF($G3459="No Attribute (Conventional)","GOTS_conventional",(IF($G3459="Recycled Pre/Post-Consumer","GOTS_pre_post",(IF($G3459="In-Conversion","GOTS_in_conversion",(IF($G3459="Sustainably Sourced","Sustainably_sourced",""))))))))))),IF($G3459="Organic","Organic",(IF($G3459="Responsible","Responsible",(IF($G3459="No Attribute (Conventional)","No_Attribute_Conventional",(IF($G3459="Recycled Pre/Post-Consumer","Recycled_Pre_Post_Consumer",(IF($G3459="In-Conversion","In_Conversion",(IF($G3459="Recycled Pre-Consumer","Recycled_Pre_Consumer",(IF($G3459="Recycled Post-Consumer","Recycled_Post_Consumer",(IF($G3459="Sustainably Sourced","Sustainably_sourced","")))))))))))))))),"")</f>
        <v/>
      </c>
      <c r="AE3459" s="13" t="e" cm="1">
        <f t="array" aca="1" ref="AE3459" ca="1">IF(INDIRECT("$F"&amp;$S3459)="","",IF(LEFT(INDIRECT("$F"&amp;$S3459),3)="GRS","GRS_RCS_RM",IF((LEFT(INDIRECT("$F"&amp;$S3459),3))="RCS","GRS_RCS_RM",IF(INDIRECT("$F"&amp;$S3459)="OCS (No Label)","OCS_Conversion_RM",IF(LEFT(INDIRECT("$F"&amp;$S3459),3)="OCS","OCS_RM",IF(RIGHT(INDIRECT("$F"&amp;$S3459),10)="conversion","GOTS_RM_conversion",IF((LEFT(INDIRECT("$F"&amp;$S3459),4))="GOTS","GOTS_RM","Responsible_RM")))))))</f>
        <v>#REF!</v>
      </c>
      <c r="AF3459" s="13" t="str" cm="1">
        <f t="array" aca="1" ref="AF3459" ca="1">IF($S3459="","",INDIRECT("$Z"&amp;$S3459))</f>
        <v/>
      </c>
      <c r="AG3459" s="155"/>
      <c r="AH3459" s="13" t="str" cm="1">
        <f t="array" aca="1" ref="AH3459" ca="1">IFERROR(INDIRECT("$ag"&amp;S3459),"")</f>
        <v/>
      </c>
      <c r="AI3459" s="13" t="e" cm="1">
        <f t="array" aca="1" ref="AI3459" ca="1">INDIRECT("O"&amp;S3458)</f>
        <v>#REF!</v>
      </c>
      <c r="AJ3459" s="13" t="str">
        <f>IF($I3459="","",INDEX('Raw Material'!$A$1:$J$75,MATCH(I3459,'Raw Material'!$A$1:$A$75,0),(MATCH(G3459,'Raw Material'!$A$1:$J$1,0))))</f>
        <v/>
      </c>
      <c r="AK3459" s="13" t="str">
        <f t="shared" si="1594"/>
        <v>YANLIŞRM</v>
      </c>
      <c r="AL3459" s="153" t="str">
        <f t="shared" si="1595"/>
        <v/>
      </c>
    </row>
    <row r="3460" spans="1:38" ht="16.5" customHeight="1">
      <c r="A3460" s="162"/>
      <c r="B3460" s="168"/>
      <c r="C3460" s="169"/>
      <c r="D3460" s="156"/>
      <c r="E3460" s="156"/>
      <c r="F3460" s="175"/>
      <c r="G3460" s="181"/>
      <c r="H3460" s="182"/>
      <c r="I3460" s="182"/>
      <c r="J3460" s="182"/>
      <c r="K3460" s="32"/>
      <c r="L3460" s="179"/>
      <c r="M3460" s="179"/>
      <c r="N3460" s="81"/>
      <c r="O3460" s="185"/>
      <c r="P3460" s="103"/>
      <c r="Q3460" s="84" t="str">
        <f t="shared" si="1596"/>
        <v/>
      </c>
      <c r="R3460" s="159"/>
      <c r="S3460" s="28" t="str" cm="1">
        <f t="array" aca="1" ref="S3460" ca="1">IF(INDIRECT("A"&amp;114+$U3460)&lt;&gt;"",114+$U3460,"")</f>
        <v/>
      </c>
      <c r="T3460" s="28" t="str">
        <f t="shared" ca="1" si="1597"/>
        <v>$B</v>
      </c>
      <c r="U3460" s="29">
        <f t="shared" si="1603"/>
        <v>3336</v>
      </c>
      <c r="V3460" s="29">
        <v>278.83333333335497</v>
      </c>
      <c r="W3460" s="29">
        <f t="shared" si="1575"/>
        <v>278</v>
      </c>
      <c r="X3460" s="41" t="str" cm="1">
        <f t="array" aca="1" ref="X3460" ca="1">IFERROR(INDEX('PC&amp;PD'!$A$1:$AP$15,ROW('PC&amp;PD'!$A$15),MATCH(INDIRECT(T3460),'PC&amp;PD'!$A$1:$AP$1,0)),"")</f>
        <v/>
      </c>
      <c r="Z3460" s="155"/>
      <c r="AA3460" s="13" t="str">
        <f t="shared" si="1593"/>
        <v/>
      </c>
      <c r="AB3460" s="155"/>
      <c r="AC3460" s="13" t="str">
        <f t="shared" ca="1" si="1598"/>
        <v>$AB</v>
      </c>
      <c r="AD3460" s="13" t="str" cm="1">
        <f t="array" aca="1" ref="AD3460" ca="1">IFERROR(IF((LEFT(INDIRECT("$F"&amp;$S3460),4))="GOTS",IF($G3460="Organic","GOTS_Organic_raw",(IF($G3460="Responsible","GOTS_Responsible",(IF($G3460="No Attribute (Conventional)","GOTS_conventional",(IF($G3460="Recycled Pre/Post-Consumer","GOTS_pre_post",(IF($G3460="In-Conversion","GOTS_in_conversion",(IF($G3460="Sustainably Sourced","Sustainably_sourced",""))))))))))),IF($G3460="Organic","Organic",(IF($G3460="Responsible","Responsible",(IF($G3460="No Attribute (Conventional)","No_Attribute_Conventional",(IF($G3460="Recycled Pre/Post-Consumer","Recycled_Pre_Post_Consumer",(IF($G3460="In-Conversion","In_Conversion",(IF($G3460="Recycled Pre-Consumer","Recycled_Pre_Consumer",(IF($G3460="Recycled Post-Consumer","Recycled_Post_Consumer",(IF($G3460="Sustainably Sourced","Sustainably_sourced","")))))))))))))))),"")</f>
        <v/>
      </c>
      <c r="AE3460" s="13" t="e" cm="1">
        <f t="array" aca="1" ref="AE3460" ca="1">IF(INDIRECT("$F"&amp;$S3460)="","",IF(LEFT(INDIRECT("$F"&amp;$S3460),3)="GRS","GRS_RCS_RM",IF((LEFT(INDIRECT("$F"&amp;$S3460),3))="RCS","GRS_RCS_RM",IF(INDIRECT("$F"&amp;$S3460)="OCS (No Label)","OCS_Conversion_RM",IF(LEFT(INDIRECT("$F"&amp;$S3460),3)="OCS","OCS_RM",IF(RIGHT(INDIRECT("$F"&amp;$S3460),10)="conversion","GOTS_RM_conversion",IF((LEFT(INDIRECT("$F"&amp;$S3460),4))="GOTS","GOTS_RM","Responsible_RM")))))))</f>
        <v>#REF!</v>
      </c>
      <c r="AF3460" s="13" t="str" cm="1">
        <f t="array" aca="1" ref="AF3460" ca="1">IF($S3460="","",INDIRECT("$Z"&amp;$S3460))</f>
        <v/>
      </c>
      <c r="AG3460" s="155"/>
      <c r="AH3460" s="13" t="str" cm="1">
        <f t="array" aca="1" ref="AH3460" ca="1">IFERROR(INDIRECT("$ag"&amp;S3460),"")</f>
        <v/>
      </c>
      <c r="AI3460" s="13" t="e" cm="1">
        <f t="array" aca="1" ref="AI3460" ca="1">INDIRECT("O"&amp;S3459)</f>
        <v>#REF!</v>
      </c>
      <c r="AJ3460" s="13" t="str">
        <f>IF($I3460="","",INDEX('Raw Material'!$A$1:$J$75,MATCH(I3460,'Raw Material'!$A$1:$A$75,0),(MATCH(G3460,'Raw Material'!$A$1:$J$1,0))))</f>
        <v/>
      </c>
      <c r="AK3460" s="13" t="str">
        <f t="shared" si="1594"/>
        <v>YANLIŞRM</v>
      </c>
      <c r="AL3460" s="153" t="str">
        <f t="shared" si="1595"/>
        <v/>
      </c>
    </row>
    <row r="3461" spans="1:38" ht="16.5" customHeight="1" thickBot="1">
      <c r="A3461" s="163"/>
      <c r="B3461" s="170"/>
      <c r="C3461" s="171"/>
      <c r="D3461" s="156"/>
      <c r="E3461" s="156"/>
      <c r="F3461" s="176"/>
      <c r="G3461" s="157"/>
      <c r="H3461" s="158"/>
      <c r="I3461" s="158"/>
      <c r="J3461" s="158"/>
      <c r="K3461" s="33"/>
      <c r="L3461" s="180"/>
      <c r="M3461" s="180"/>
      <c r="N3461" s="82"/>
      <c r="O3461" s="186"/>
      <c r="P3461" s="103"/>
      <c r="Q3461" s="84" t="str">
        <f t="shared" si="1596"/>
        <v/>
      </c>
      <c r="R3461" s="159"/>
      <c r="S3461" s="28" t="str" cm="1">
        <f t="array" aca="1" ref="S3461" ca="1">IF(INDIRECT("A"&amp;114+$U3461)&lt;&gt;"",114+$U3461,"")</f>
        <v/>
      </c>
      <c r="T3461" s="28" t="str">
        <f t="shared" ca="1" si="1597"/>
        <v>$B</v>
      </c>
      <c r="U3461" s="29">
        <f t="shared" si="1603"/>
        <v>3336</v>
      </c>
      <c r="V3461" s="29">
        <v>278.91666666668903</v>
      </c>
      <c r="W3461" s="29">
        <f t="shared" si="1575"/>
        <v>278</v>
      </c>
      <c r="X3461" s="41" t="str" cm="1">
        <f t="array" aca="1" ref="X3461" ca="1">IFERROR(INDEX('PC&amp;PD'!$A$1:$AP$15,ROW('PC&amp;PD'!$A$15),MATCH(INDIRECT(T3461),'PC&amp;PD'!$A$1:$AP$1,0)),"")</f>
        <v/>
      </c>
      <c r="Z3461" s="155"/>
      <c r="AA3461" s="13" t="str">
        <f t="shared" si="1593"/>
        <v/>
      </c>
      <c r="AB3461" s="155"/>
      <c r="AC3461" s="13" t="str">
        <f t="shared" ca="1" si="1598"/>
        <v>$AB</v>
      </c>
      <c r="AD3461" s="13" t="str" cm="1">
        <f t="array" aca="1" ref="AD3461" ca="1">IFERROR(IF((LEFT(INDIRECT("$F"&amp;$S3461),4))="GOTS",IF($G3461="Organic","GOTS_Organic_raw",(IF($G3461="Responsible","GOTS_Responsible",(IF($G3461="No Attribute (Conventional)","GOTS_conventional",(IF($G3461="Recycled Pre/Post-Consumer","GOTS_pre_post",(IF($G3461="In-Conversion","GOTS_in_conversion",(IF($G3461="Sustainably Sourced","Sustainably_sourced",""))))))))))),IF($G3461="Organic","Organic",(IF($G3461="Responsible","Responsible",(IF($G3461="No Attribute (Conventional)","No_Attribute_Conventional",(IF($G3461="Recycled Pre/Post-Consumer","Recycled_Pre_Post_Consumer",(IF($G3461="In-Conversion","In_Conversion",(IF($G3461="Recycled Pre-Consumer","Recycled_Pre_Consumer",(IF($G3461="Recycled Post-Consumer","Recycled_Post_Consumer",(IF($G3461="Sustainably Sourced","Sustainably_sourced","")))))))))))))))),"")</f>
        <v/>
      </c>
      <c r="AE3461" s="13" t="e" cm="1">
        <f t="array" aca="1" ref="AE3461" ca="1">IF(INDIRECT("$F"&amp;$S3461)="","",IF(LEFT(INDIRECT("$F"&amp;$S3461),3)="GRS","GRS_RCS_RM",IF((LEFT(INDIRECT("$F"&amp;$S3461),3))="RCS","GRS_RCS_RM",IF(INDIRECT("$F"&amp;$S3461)="OCS (No Label)","OCS_Conversion_RM",IF(LEFT(INDIRECT("$F"&amp;$S3461),3)="OCS","OCS_RM",IF(RIGHT(INDIRECT("$F"&amp;$S3461),10)="conversion","GOTS_RM_conversion",IF((LEFT(INDIRECT("$F"&amp;$S3461),4))="GOTS","GOTS_RM","Responsible_RM")))))))</f>
        <v>#REF!</v>
      </c>
      <c r="AF3461" s="13" t="str" cm="1">
        <f t="array" aca="1" ref="AF3461" ca="1">IF($S3461="","",INDIRECT("$Z"&amp;$S3461))</f>
        <v/>
      </c>
      <c r="AG3461" s="155"/>
      <c r="AH3461" s="13" t="str" cm="1">
        <f t="array" aca="1" ref="AH3461" ca="1">IFERROR(INDIRECT("$ag"&amp;S3461),"")</f>
        <v/>
      </c>
      <c r="AI3461" s="13" t="e" cm="1">
        <f t="array" aca="1" ref="AI3461" ca="1">INDIRECT("O"&amp;S3460)</f>
        <v>#REF!</v>
      </c>
      <c r="AJ3461" s="13" t="str">
        <f>IF($I3461="","",INDEX('Raw Material'!$A$1:$J$75,MATCH(I3461,'Raw Material'!$A$1:$A$75,0),(MATCH(G3461,'Raw Material'!$A$1:$J$1,0))))</f>
        <v/>
      </c>
      <c r="AK3461" s="13" t="str">
        <f t="shared" si="1594"/>
        <v>YANLIŞRM</v>
      </c>
      <c r="AL3461" s="153" t="str">
        <f t="shared" si="1595"/>
        <v/>
      </c>
    </row>
    <row r="3462" spans="1:38" ht="16.5" customHeight="1">
      <c r="A3462" s="160" t="str">
        <f>IF(B3462="","",COUNTA($B$114:$B3462))</f>
        <v/>
      </c>
      <c r="B3462" s="164"/>
      <c r="C3462" s="165"/>
      <c r="D3462" s="183"/>
      <c r="E3462" s="183"/>
      <c r="F3462" s="172"/>
      <c r="G3462" s="212"/>
      <c r="H3462" s="206"/>
      <c r="I3462" s="206"/>
      <c r="J3462" s="206"/>
      <c r="K3462" s="31"/>
      <c r="L3462" s="177" t="str">
        <f t="shared" ref="L3462" si="1604">IF(R3462="","",LEFT(R3462,LEN(R3462)-2))</f>
        <v/>
      </c>
      <c r="M3462" s="177"/>
      <c r="N3462" s="80"/>
      <c r="O3462" s="184"/>
      <c r="P3462" s="103"/>
      <c r="Q3462" s="84" t="str">
        <f t="shared" si="1596"/>
        <v/>
      </c>
      <c r="R3462" s="159" t="str">
        <f t="shared" ref="R3462" si="1605">CONCATENATE($Q3462,Q3463,Q3464,Q3465,Q3466,Q3467,$Q3468,$Q3469,$Q3470,$Q3471,Q3472,Q3473)</f>
        <v/>
      </c>
      <c r="S3462" s="28" t="str" cm="1">
        <f t="array" aca="1" ref="S3462" ca="1">IF(INDIRECT("A"&amp;114+$U3462)&lt;&gt;"",114+$U3462,"")</f>
        <v/>
      </c>
      <c r="T3462" s="28" t="str">
        <f t="shared" ca="1" si="1597"/>
        <v>$B</v>
      </c>
      <c r="U3462" s="29">
        <f t="shared" si="1603"/>
        <v>3348</v>
      </c>
      <c r="V3462" s="29">
        <v>279.000000000022</v>
      </c>
      <c r="W3462" s="29">
        <f t="shared" si="1575"/>
        <v>279</v>
      </c>
      <c r="X3462" s="41" t="str" cm="1">
        <f t="array" aca="1" ref="X3462" ca="1">IFERROR(INDEX('PC&amp;PD'!$A$1:$AP$15,ROW('PC&amp;PD'!$A$15),MATCH(INDIRECT(T3462),'PC&amp;PD'!$A$1:$AP$1,0)),"")</f>
        <v/>
      </c>
      <c r="Z3462" s="155" t="str">
        <f t="shared" ref="Z3462" si="1606">IFERROR(IF($F3462="OCS 100","OCS (OCS 100)",IF($F3462="OCS Blended","OCS (OCS Blended)",IF($F3462="OCS (No Label)","OCS (No Label)",IF($F3462="RCS 100","RCS (RCS 100)",IF($F3462="RCS Blended","RCS (RCS Blended)",IF($F3462="GRS","GRS (GRS)",IF($F3462="GRS (No Label)", "GRS (No Label)",IF($F3462="RDS","RDS (RDS)",IF($F3462="RWS","RWS (RWS)",IF($F3462="RAS","RAS (RAS)",IF($F3462="RMS","RMS (RMS)",IF($F3462="GOTS Organic","GOTS (Organic)",IF($F3462="GOTS Made with organic","GOTS (Made with Organic)",IF($F3462="GOTS Organic - in conversion","GOTS (Organic - In Conversion)",IF($F3462="GOTS Made with organic - in conversion","GOTS (Made with Organic - In Conversion)",""))))))))))))))),"")</f>
        <v/>
      </c>
      <c r="AA3462" s="13" t="str">
        <f t="shared" si="1593"/>
        <v/>
      </c>
      <c r="AB3462" s="155" t="str">
        <f t="shared" ref="AB3462" si="1607">IFERROR(IF($F3462="OCS 100", "OCS_100",IF($F3462="OCS Blended", "OCS_Blended",IF($F3462="OCS (No Label)", "OCS_No_Label",IF($F3462="RCS 100", "RCS_100",IF($F3462="RCS Blended","RCS_Blended",IF($F3462="GRS","GRS",IF($F3462="GRS (No Label)", "GRS_No_Label",IF($F3462="RDS","RDS",IF($F3462="RWS","RWS",IF($F3462="RMS","RMS",IF($F3462="GOTS Organic","GOTS_Organic",IF($F3462="GOTS Made with organic","GOTS_Made_with_organic",IF($F3462="GOTS Organic - in conversion","GOTS_Organic_in_Conversion",IF($F3462="GOTS Made with organic - in conversion","GOTS_Made_with_Organic_in_Conversion",IF($F3462="RAS","RAS",""))))))))))))))),"")</f>
        <v/>
      </c>
      <c r="AC3462" s="13" t="str">
        <f t="shared" ca="1" si="1598"/>
        <v>$AB</v>
      </c>
      <c r="AD3462" s="13" t="str" cm="1">
        <f t="array" aca="1" ref="AD3462" ca="1">IFERROR(IF((LEFT(INDIRECT("$F"&amp;$S3462),4))="GOTS",IF($G3462="Organic","GOTS_Organic_raw",(IF($G3462="Responsible","GOTS_Responsible",(IF($G3462="No Attribute (Conventional)","GOTS_conventional",(IF($G3462="Recycled Pre/Post-Consumer","GOTS_pre_post",(IF($G3462="In-Conversion","GOTS_in_conversion",(IF($G3462="Sustainably Sourced","Sustainably_sourced",""))))))))))),IF($G3462="Organic","Organic",(IF($G3462="Responsible","Responsible",(IF($G3462="No Attribute (Conventional)","No_Attribute_Conventional",(IF($G3462="Recycled Pre/Post-Consumer","Recycled_Pre_Post_Consumer",(IF($G3462="In-Conversion","In_Conversion",(IF($G3462="Recycled Pre-Consumer","Recycled_Pre_Consumer",(IF($G3462="Recycled Post-Consumer","Recycled_Post_Consumer",(IF($G3462="Sustainably Sourced","Sustainably_sourced","")))))))))))))))),"")</f>
        <v/>
      </c>
      <c r="AE3462" s="13" t="e" cm="1">
        <f t="array" aca="1" ref="AE3462" ca="1">IF(INDIRECT("$F"&amp;$S3462)="","",IF(LEFT(INDIRECT("$F"&amp;$S3462),3)="GRS","GRS_RCS_RM",IF((LEFT(INDIRECT("$F"&amp;$S3462),3))="RCS","GRS_RCS_RM",IF(INDIRECT("$F"&amp;$S3462)="OCS (No Label)","OCS_Conversion_RM",IF(LEFT(INDIRECT("$F"&amp;$S3462),3)="OCS","OCS_RM",IF(RIGHT(INDIRECT("$F"&amp;$S3462),10)="conversion","GOTS_RM_conversion",IF((LEFT(INDIRECT("$F"&amp;$S3462),4))="GOTS","GOTS_RM","Responsible_RM")))))))</f>
        <v>#REF!</v>
      </c>
      <c r="AF3462" s="13" t="str" cm="1">
        <f t="array" aca="1" ref="AF3462" ca="1">IF($S3462="","",INDIRECT("$Z"&amp;$S3462))</f>
        <v/>
      </c>
      <c r="AG3462" s="155" t="str">
        <f t="shared" si="1588"/>
        <v/>
      </c>
      <c r="AH3462" s="13" t="str" cm="1">
        <f t="array" aca="1" ref="AH3462" ca="1">IFERROR(INDIRECT("$ag"&amp;S3462),"")</f>
        <v/>
      </c>
      <c r="AI3462" s="13" t="e" cm="1">
        <f t="array" aca="1" ref="AI3462" ca="1">INDIRECT("O"&amp;S3461)</f>
        <v>#REF!</v>
      </c>
      <c r="AJ3462" s="13" t="str">
        <f>IF($I3462="","",INDEX('Raw Material'!$A$1:$J$75,MATCH(I3462,'Raw Material'!$A$1:$A$75,0),(MATCH(G3462,'Raw Material'!$A$1:$J$1,0))))</f>
        <v/>
      </c>
      <c r="AK3462" s="13" t="str">
        <f t="shared" si="1594"/>
        <v>YANLIŞRM</v>
      </c>
      <c r="AL3462" s="153" t="str">
        <f t="shared" si="1595"/>
        <v/>
      </c>
    </row>
    <row r="3463" spans="1:38" ht="16.5" customHeight="1">
      <c r="A3463" s="161"/>
      <c r="B3463" s="166"/>
      <c r="C3463" s="167"/>
      <c r="D3463" s="156"/>
      <c r="E3463" s="156"/>
      <c r="F3463" s="173"/>
      <c r="G3463" s="181"/>
      <c r="H3463" s="182"/>
      <c r="I3463" s="182"/>
      <c r="J3463" s="182"/>
      <c r="K3463" s="32"/>
      <c r="L3463" s="178"/>
      <c r="M3463" s="178"/>
      <c r="N3463" s="81"/>
      <c r="O3463" s="185"/>
      <c r="P3463" s="103"/>
      <c r="Q3463" s="84" t="str">
        <f t="shared" si="1596"/>
        <v/>
      </c>
      <c r="R3463" s="159"/>
      <c r="S3463" s="28" t="str" cm="1">
        <f t="array" aca="1" ref="S3463" ca="1">IF(INDIRECT("A"&amp;114+$U3463)&lt;&gt;"",114+$U3463,"")</f>
        <v/>
      </c>
      <c r="T3463" s="28" t="str">
        <f t="shared" ca="1" si="1597"/>
        <v>$B</v>
      </c>
      <c r="U3463" s="29">
        <f t="shared" si="1603"/>
        <v>3348</v>
      </c>
      <c r="V3463" s="29">
        <v>279.08333333335497</v>
      </c>
      <c r="W3463" s="29">
        <f t="shared" si="1575"/>
        <v>279</v>
      </c>
      <c r="X3463" s="41" t="str" cm="1">
        <f t="array" aca="1" ref="X3463" ca="1">IFERROR(INDEX('PC&amp;PD'!$A$1:$AP$15,ROW('PC&amp;PD'!$A$15),MATCH(INDIRECT(T3463),'PC&amp;PD'!$A$1:$AP$1,0)),"")</f>
        <v/>
      </c>
      <c r="Z3463" s="155"/>
      <c r="AA3463" s="13" t="str">
        <f t="shared" si="1593"/>
        <v/>
      </c>
      <c r="AB3463" s="155"/>
      <c r="AC3463" s="13" t="str">
        <f t="shared" ca="1" si="1598"/>
        <v>$AB</v>
      </c>
      <c r="AD3463" s="13" t="str" cm="1">
        <f t="array" aca="1" ref="AD3463" ca="1">IFERROR(IF((LEFT(INDIRECT("$F"&amp;$S3463),4))="GOTS",IF($G3463="Organic","GOTS_Organic_raw",(IF($G3463="Responsible","GOTS_Responsible",(IF($G3463="No Attribute (Conventional)","GOTS_conventional",(IF($G3463="Recycled Pre/Post-Consumer","GOTS_pre_post",(IF($G3463="In-Conversion","GOTS_in_conversion",(IF($G3463="Sustainably Sourced","Sustainably_sourced",""))))))))))),IF($G3463="Organic","Organic",(IF($G3463="Responsible","Responsible",(IF($G3463="No Attribute (Conventional)","No_Attribute_Conventional",(IF($G3463="Recycled Pre/Post-Consumer","Recycled_Pre_Post_Consumer",(IF($G3463="In-Conversion","In_Conversion",(IF($G3463="Recycled Pre-Consumer","Recycled_Pre_Consumer",(IF($G3463="Recycled Post-Consumer","Recycled_Post_Consumer",(IF($G3463="Sustainably Sourced","Sustainably_sourced","")))))))))))))))),"")</f>
        <v/>
      </c>
      <c r="AE3463" s="13" t="e" cm="1">
        <f t="array" aca="1" ref="AE3463" ca="1">IF(INDIRECT("$F"&amp;$S3463)="","",IF(LEFT(INDIRECT("$F"&amp;$S3463),3)="GRS","GRS_RCS_RM",IF((LEFT(INDIRECT("$F"&amp;$S3463),3))="RCS","GRS_RCS_RM",IF(INDIRECT("$F"&amp;$S3463)="OCS (No Label)","OCS_Conversion_RM",IF(LEFT(INDIRECT("$F"&amp;$S3463),3)="OCS","OCS_RM",IF(RIGHT(INDIRECT("$F"&amp;$S3463),10)="conversion","GOTS_RM_conversion",IF((LEFT(INDIRECT("$F"&amp;$S3463),4))="GOTS","GOTS_RM","Responsible_RM")))))))</f>
        <v>#REF!</v>
      </c>
      <c r="AF3463" s="13" t="str" cm="1">
        <f t="array" aca="1" ref="AF3463" ca="1">IF($S3463="","",INDIRECT("$Z"&amp;$S3463))</f>
        <v/>
      </c>
      <c r="AG3463" s="155"/>
      <c r="AH3463" s="13" t="str" cm="1">
        <f t="array" aca="1" ref="AH3463" ca="1">IFERROR(INDIRECT("$ag"&amp;S3463),"")</f>
        <v/>
      </c>
      <c r="AI3463" s="13" t="e" cm="1">
        <f t="array" aca="1" ref="AI3463" ca="1">INDIRECT("O"&amp;S3462)</f>
        <v>#REF!</v>
      </c>
      <c r="AJ3463" s="13" t="str">
        <f>IF($I3463="","",INDEX('Raw Material'!$A$1:$J$75,MATCH(I3463,'Raw Material'!$A$1:$A$75,0),(MATCH(G3463,'Raw Material'!$A$1:$J$1,0))))</f>
        <v/>
      </c>
      <c r="AK3463" s="13" t="str">
        <f t="shared" si="1594"/>
        <v>YANLIŞRM</v>
      </c>
      <c r="AL3463" s="153" t="str">
        <f t="shared" si="1595"/>
        <v/>
      </c>
    </row>
    <row r="3464" spans="1:38" ht="16.5" customHeight="1">
      <c r="A3464" s="161"/>
      <c r="B3464" s="166"/>
      <c r="C3464" s="167"/>
      <c r="D3464" s="156"/>
      <c r="E3464" s="156"/>
      <c r="F3464" s="173"/>
      <c r="G3464" s="181"/>
      <c r="H3464" s="182"/>
      <c r="I3464" s="182"/>
      <c r="J3464" s="182"/>
      <c r="K3464" s="32"/>
      <c r="L3464" s="178"/>
      <c r="M3464" s="178"/>
      <c r="N3464" s="81"/>
      <c r="O3464" s="185"/>
      <c r="P3464" s="103"/>
      <c r="Q3464" s="84" t="str">
        <f t="shared" si="1596"/>
        <v/>
      </c>
      <c r="R3464" s="159"/>
      <c r="S3464" s="28" t="str" cm="1">
        <f t="array" aca="1" ref="S3464" ca="1">IF(INDIRECT("A"&amp;114+$U3464)&lt;&gt;"",114+$U3464,"")</f>
        <v/>
      </c>
      <c r="T3464" s="28" t="str">
        <f t="shared" ca="1" si="1597"/>
        <v>$B</v>
      </c>
      <c r="U3464" s="29">
        <f t="shared" si="1603"/>
        <v>3348</v>
      </c>
      <c r="V3464" s="29">
        <v>279.16666666668903</v>
      </c>
      <c r="W3464" s="29">
        <f t="shared" si="1575"/>
        <v>279</v>
      </c>
      <c r="X3464" s="41" t="str" cm="1">
        <f t="array" aca="1" ref="X3464" ca="1">IFERROR(INDEX('PC&amp;PD'!$A$1:$AP$15,ROW('PC&amp;PD'!$A$15),MATCH(INDIRECT(T3464),'PC&amp;PD'!$A$1:$AP$1,0)),"")</f>
        <v/>
      </c>
      <c r="Z3464" s="155"/>
      <c r="AA3464" s="13" t="str">
        <f t="shared" si="1593"/>
        <v/>
      </c>
      <c r="AB3464" s="155"/>
      <c r="AC3464" s="13" t="str">
        <f t="shared" ca="1" si="1598"/>
        <v>$AB</v>
      </c>
      <c r="AD3464" s="13" t="str" cm="1">
        <f t="array" aca="1" ref="AD3464" ca="1">IFERROR(IF((LEFT(INDIRECT("$F"&amp;$S3464),4))="GOTS",IF($G3464="Organic","GOTS_Organic_raw",(IF($G3464="Responsible","GOTS_Responsible",(IF($G3464="No Attribute (Conventional)","GOTS_conventional",(IF($G3464="Recycled Pre/Post-Consumer","GOTS_pre_post",(IF($G3464="In-Conversion","GOTS_in_conversion",(IF($G3464="Sustainably Sourced","Sustainably_sourced",""))))))))))),IF($G3464="Organic","Organic",(IF($G3464="Responsible","Responsible",(IF($G3464="No Attribute (Conventional)","No_Attribute_Conventional",(IF($G3464="Recycled Pre/Post-Consumer","Recycled_Pre_Post_Consumer",(IF($G3464="In-Conversion","In_Conversion",(IF($G3464="Recycled Pre-Consumer","Recycled_Pre_Consumer",(IF($G3464="Recycled Post-Consumer","Recycled_Post_Consumer",(IF($G3464="Sustainably Sourced","Sustainably_sourced","")))))))))))))))),"")</f>
        <v/>
      </c>
      <c r="AE3464" s="13" t="e" cm="1">
        <f t="array" aca="1" ref="AE3464" ca="1">IF(INDIRECT("$F"&amp;$S3464)="","",IF(LEFT(INDIRECT("$F"&amp;$S3464),3)="GRS","GRS_RCS_RM",IF((LEFT(INDIRECT("$F"&amp;$S3464),3))="RCS","GRS_RCS_RM",IF(INDIRECT("$F"&amp;$S3464)="OCS (No Label)","OCS_Conversion_RM",IF(LEFT(INDIRECT("$F"&amp;$S3464),3)="OCS","OCS_RM",IF(RIGHT(INDIRECT("$F"&amp;$S3464),10)="conversion","GOTS_RM_conversion",IF((LEFT(INDIRECT("$F"&amp;$S3464),4))="GOTS","GOTS_RM","Responsible_RM")))))))</f>
        <v>#REF!</v>
      </c>
      <c r="AF3464" s="13" t="str" cm="1">
        <f t="array" aca="1" ref="AF3464" ca="1">IF($S3464="","",INDIRECT("$Z"&amp;$S3464))</f>
        <v/>
      </c>
      <c r="AG3464" s="155"/>
      <c r="AH3464" s="13" t="str" cm="1">
        <f t="array" aca="1" ref="AH3464" ca="1">IFERROR(INDIRECT("$ag"&amp;S3464),"")</f>
        <v/>
      </c>
      <c r="AI3464" s="13" t="e" cm="1">
        <f t="array" aca="1" ref="AI3464" ca="1">INDIRECT("O"&amp;S3463)</f>
        <v>#REF!</v>
      </c>
      <c r="AJ3464" s="13" t="str">
        <f>IF($I3464="","",INDEX('Raw Material'!$A$1:$J$75,MATCH(I3464,'Raw Material'!$A$1:$A$75,0),(MATCH(G3464,'Raw Material'!$A$1:$J$1,0))))</f>
        <v/>
      </c>
      <c r="AK3464" s="13" t="str">
        <f t="shared" si="1594"/>
        <v>YANLIŞRM</v>
      </c>
      <c r="AL3464" s="153" t="str">
        <f t="shared" si="1595"/>
        <v/>
      </c>
    </row>
    <row r="3465" spans="1:38" ht="16.5" customHeight="1">
      <c r="A3465" s="161"/>
      <c r="B3465" s="166"/>
      <c r="C3465" s="167"/>
      <c r="D3465" s="156"/>
      <c r="E3465" s="156"/>
      <c r="F3465" s="174"/>
      <c r="G3465" s="181"/>
      <c r="H3465" s="182"/>
      <c r="I3465" s="182"/>
      <c r="J3465" s="182"/>
      <c r="K3465" s="32"/>
      <c r="L3465" s="178"/>
      <c r="M3465" s="178"/>
      <c r="N3465" s="81"/>
      <c r="O3465" s="185"/>
      <c r="P3465" s="103"/>
      <c r="Q3465" s="84" t="str">
        <f t="shared" si="1596"/>
        <v/>
      </c>
      <c r="R3465" s="159"/>
      <c r="S3465" s="28" t="str" cm="1">
        <f t="array" aca="1" ref="S3465" ca="1">IF(INDIRECT("A"&amp;114+$U3465)&lt;&gt;"",114+$U3465,"")</f>
        <v/>
      </c>
      <c r="T3465" s="28" t="str">
        <f t="shared" ca="1" si="1597"/>
        <v>$B</v>
      </c>
      <c r="U3465" s="29">
        <f t="shared" si="1603"/>
        <v>3348</v>
      </c>
      <c r="V3465" s="29">
        <v>279.250000000022</v>
      </c>
      <c r="W3465" s="29">
        <f t="shared" ref="W3465:W3528" si="1608">ROUNDDOWN(V3465,0)</f>
        <v>279</v>
      </c>
      <c r="X3465" s="41" t="str" cm="1">
        <f t="array" aca="1" ref="X3465" ca="1">IFERROR(INDEX('PC&amp;PD'!$A$1:$AP$15,ROW('PC&amp;PD'!$A$15),MATCH(INDIRECT(T3465),'PC&amp;PD'!$A$1:$AP$1,0)),"")</f>
        <v/>
      </c>
      <c r="Z3465" s="155"/>
      <c r="AA3465" s="13" t="str">
        <f t="shared" si="1593"/>
        <v/>
      </c>
      <c r="AB3465" s="155"/>
      <c r="AC3465" s="13" t="str">
        <f t="shared" ca="1" si="1598"/>
        <v>$AB</v>
      </c>
      <c r="AD3465" s="13" t="str" cm="1">
        <f t="array" aca="1" ref="AD3465" ca="1">IFERROR(IF((LEFT(INDIRECT("$F"&amp;$S3465),4))="GOTS",IF($G3465="Organic","GOTS_Organic_raw",(IF($G3465="Responsible","GOTS_Responsible",(IF($G3465="No Attribute (Conventional)","GOTS_conventional",(IF($G3465="Recycled Pre/Post-Consumer","GOTS_pre_post",(IF($G3465="In-Conversion","GOTS_in_conversion",(IF($G3465="Sustainably Sourced","Sustainably_sourced",""))))))))))),IF($G3465="Organic","Organic",(IF($G3465="Responsible","Responsible",(IF($G3465="No Attribute (Conventional)","No_Attribute_Conventional",(IF($G3465="Recycled Pre/Post-Consumer","Recycled_Pre_Post_Consumer",(IF($G3465="In-Conversion","In_Conversion",(IF($G3465="Recycled Pre-Consumer","Recycled_Pre_Consumer",(IF($G3465="Recycled Post-Consumer","Recycled_Post_Consumer",(IF($G3465="Sustainably Sourced","Sustainably_sourced","")))))))))))))))),"")</f>
        <v/>
      </c>
      <c r="AE3465" s="13" t="e" cm="1">
        <f t="array" aca="1" ref="AE3465" ca="1">IF(INDIRECT("$F"&amp;$S3465)="","",IF(LEFT(INDIRECT("$F"&amp;$S3465),3)="GRS","GRS_RCS_RM",IF((LEFT(INDIRECT("$F"&amp;$S3465),3))="RCS","GRS_RCS_RM",IF(INDIRECT("$F"&amp;$S3465)="OCS (No Label)","OCS_Conversion_RM",IF(LEFT(INDIRECT("$F"&amp;$S3465),3)="OCS","OCS_RM",IF(RIGHT(INDIRECT("$F"&amp;$S3465),10)="conversion","GOTS_RM_conversion",IF((LEFT(INDIRECT("$F"&amp;$S3465),4))="GOTS","GOTS_RM","Responsible_RM")))))))</f>
        <v>#REF!</v>
      </c>
      <c r="AF3465" s="13" t="str" cm="1">
        <f t="array" aca="1" ref="AF3465" ca="1">IF($S3465="","",INDIRECT("$Z"&amp;$S3465))</f>
        <v/>
      </c>
      <c r="AG3465" s="155"/>
      <c r="AH3465" s="13" t="str" cm="1">
        <f t="array" aca="1" ref="AH3465" ca="1">IFERROR(INDIRECT("$ag"&amp;S3465),"")</f>
        <v/>
      </c>
      <c r="AI3465" s="13" t="e" cm="1">
        <f t="array" aca="1" ref="AI3465" ca="1">INDIRECT("O"&amp;S3464)</f>
        <v>#REF!</v>
      </c>
      <c r="AJ3465" s="13" t="str">
        <f>IF($I3465="","",INDEX('Raw Material'!$A$1:$J$75,MATCH(I3465,'Raw Material'!$A$1:$A$75,0),(MATCH(G3465,'Raw Material'!$A$1:$J$1,0))))</f>
        <v/>
      </c>
      <c r="AK3465" s="13" t="str">
        <f t="shared" si="1594"/>
        <v>YANLIŞRM</v>
      </c>
      <c r="AL3465" s="153" t="str">
        <f t="shared" si="1595"/>
        <v/>
      </c>
    </row>
    <row r="3466" spans="1:38" ht="16.5" customHeight="1">
      <c r="A3466" s="161"/>
      <c r="B3466" s="166"/>
      <c r="C3466" s="167"/>
      <c r="D3466" s="156"/>
      <c r="E3466" s="156"/>
      <c r="F3466" s="174"/>
      <c r="G3466" s="181"/>
      <c r="H3466" s="182"/>
      <c r="I3466" s="182"/>
      <c r="J3466" s="182"/>
      <c r="K3466" s="32"/>
      <c r="L3466" s="178"/>
      <c r="M3466" s="178"/>
      <c r="N3466" s="81"/>
      <c r="O3466" s="185"/>
      <c r="P3466" s="103"/>
      <c r="Q3466" s="84" t="str">
        <f t="shared" si="1596"/>
        <v/>
      </c>
      <c r="R3466" s="159"/>
      <c r="S3466" s="28" t="str" cm="1">
        <f t="array" aca="1" ref="S3466" ca="1">IF(INDIRECT("A"&amp;114+$U3466)&lt;&gt;"",114+$U3466,"")</f>
        <v/>
      </c>
      <c r="T3466" s="28" t="str">
        <f t="shared" ca="1" si="1597"/>
        <v>$B</v>
      </c>
      <c r="U3466" s="29">
        <f t="shared" si="1603"/>
        <v>3348</v>
      </c>
      <c r="V3466" s="29">
        <v>279.33333333335497</v>
      </c>
      <c r="W3466" s="29">
        <f t="shared" si="1608"/>
        <v>279</v>
      </c>
      <c r="X3466" s="41" t="str" cm="1">
        <f t="array" aca="1" ref="X3466" ca="1">IFERROR(INDEX('PC&amp;PD'!$A$1:$AP$15,ROW('PC&amp;PD'!$A$15),MATCH(INDIRECT(T3466),'PC&amp;PD'!$A$1:$AP$1,0)),"")</f>
        <v/>
      </c>
      <c r="Z3466" s="155"/>
      <c r="AA3466" s="13" t="str">
        <f t="shared" si="1593"/>
        <v/>
      </c>
      <c r="AB3466" s="155"/>
      <c r="AC3466" s="13" t="str">
        <f t="shared" ca="1" si="1598"/>
        <v>$AB</v>
      </c>
      <c r="AD3466" s="13" t="str" cm="1">
        <f t="array" aca="1" ref="AD3466" ca="1">IFERROR(IF((LEFT(INDIRECT("$F"&amp;$S3466),4))="GOTS",IF($G3466="Organic","GOTS_Organic_raw",(IF($G3466="Responsible","GOTS_Responsible",(IF($G3466="No Attribute (Conventional)","GOTS_conventional",(IF($G3466="Recycled Pre/Post-Consumer","GOTS_pre_post",(IF($G3466="In-Conversion","GOTS_in_conversion",(IF($G3466="Sustainably Sourced","Sustainably_sourced",""))))))))))),IF($G3466="Organic","Organic",(IF($G3466="Responsible","Responsible",(IF($G3466="No Attribute (Conventional)","No_Attribute_Conventional",(IF($G3466="Recycled Pre/Post-Consumer","Recycled_Pre_Post_Consumer",(IF($G3466="In-Conversion","In_Conversion",(IF($G3466="Recycled Pre-Consumer","Recycled_Pre_Consumer",(IF($G3466="Recycled Post-Consumer","Recycled_Post_Consumer",(IF($G3466="Sustainably Sourced","Sustainably_sourced","")))))))))))))))),"")</f>
        <v/>
      </c>
      <c r="AE3466" s="13" t="e" cm="1">
        <f t="array" aca="1" ref="AE3466" ca="1">IF(INDIRECT("$F"&amp;$S3466)="","",IF(LEFT(INDIRECT("$F"&amp;$S3466),3)="GRS","GRS_RCS_RM",IF((LEFT(INDIRECT("$F"&amp;$S3466),3))="RCS","GRS_RCS_RM",IF(INDIRECT("$F"&amp;$S3466)="OCS (No Label)","OCS_Conversion_RM",IF(LEFT(INDIRECT("$F"&amp;$S3466),3)="OCS","OCS_RM",IF(RIGHT(INDIRECT("$F"&amp;$S3466),10)="conversion","GOTS_RM_conversion",IF((LEFT(INDIRECT("$F"&amp;$S3466),4))="GOTS","GOTS_RM","Responsible_RM")))))))</f>
        <v>#REF!</v>
      </c>
      <c r="AF3466" s="13" t="str" cm="1">
        <f t="array" aca="1" ref="AF3466" ca="1">IF($S3466="","",INDIRECT("$Z"&amp;$S3466))</f>
        <v/>
      </c>
      <c r="AG3466" s="155"/>
      <c r="AH3466" s="13" t="str" cm="1">
        <f t="array" aca="1" ref="AH3466" ca="1">IFERROR(INDIRECT("$ag"&amp;S3466),"")</f>
        <v/>
      </c>
      <c r="AI3466" s="13" t="e" cm="1">
        <f t="array" aca="1" ref="AI3466" ca="1">INDIRECT("O"&amp;S3465)</f>
        <v>#REF!</v>
      </c>
      <c r="AJ3466" s="13" t="str">
        <f>IF($I3466="","",INDEX('Raw Material'!$A$1:$J$75,MATCH(I3466,'Raw Material'!$A$1:$A$75,0),(MATCH(G3466,'Raw Material'!$A$1:$J$1,0))))</f>
        <v/>
      </c>
      <c r="AK3466" s="13" t="str">
        <f t="shared" si="1594"/>
        <v>YANLIŞRM</v>
      </c>
      <c r="AL3466" s="153" t="str">
        <f t="shared" si="1595"/>
        <v/>
      </c>
    </row>
    <row r="3467" spans="1:38" ht="16.5" customHeight="1">
      <c r="A3467" s="161"/>
      <c r="B3467" s="166"/>
      <c r="C3467" s="167"/>
      <c r="D3467" s="156"/>
      <c r="E3467" s="156"/>
      <c r="F3467" s="174"/>
      <c r="G3467" s="181"/>
      <c r="H3467" s="182"/>
      <c r="I3467" s="182"/>
      <c r="J3467" s="182"/>
      <c r="K3467" s="32"/>
      <c r="L3467" s="178"/>
      <c r="M3467" s="178"/>
      <c r="N3467" s="81"/>
      <c r="O3467" s="185"/>
      <c r="P3467" s="103"/>
      <c r="Q3467" s="84" t="str">
        <f t="shared" si="1596"/>
        <v/>
      </c>
      <c r="R3467" s="159"/>
      <c r="S3467" s="28" t="str" cm="1">
        <f t="array" aca="1" ref="S3467" ca="1">IF(INDIRECT("A"&amp;114+$U3467)&lt;&gt;"",114+$U3467,"")</f>
        <v/>
      </c>
      <c r="T3467" s="28" t="str">
        <f t="shared" ca="1" si="1597"/>
        <v>$B</v>
      </c>
      <c r="U3467" s="29">
        <f t="shared" si="1603"/>
        <v>3348</v>
      </c>
      <c r="V3467" s="29">
        <v>279.41666666668903</v>
      </c>
      <c r="W3467" s="29">
        <f t="shared" si="1608"/>
        <v>279</v>
      </c>
      <c r="X3467" s="41" t="str" cm="1">
        <f t="array" aca="1" ref="X3467" ca="1">IFERROR(INDEX('PC&amp;PD'!$A$1:$AP$15,ROW('PC&amp;PD'!$A$15),MATCH(INDIRECT(T3467),'PC&amp;PD'!$A$1:$AP$1,0)),"")</f>
        <v/>
      </c>
      <c r="Z3467" s="155"/>
      <c r="AA3467" s="13" t="str">
        <f t="shared" si="1593"/>
        <v/>
      </c>
      <c r="AB3467" s="155"/>
      <c r="AC3467" s="13" t="str">
        <f t="shared" ca="1" si="1598"/>
        <v>$AB</v>
      </c>
      <c r="AD3467" s="13" t="str" cm="1">
        <f t="array" aca="1" ref="AD3467" ca="1">IFERROR(IF((LEFT(INDIRECT("$F"&amp;$S3467),4))="GOTS",IF($G3467="Organic","GOTS_Organic_raw",(IF($G3467="Responsible","GOTS_Responsible",(IF($G3467="No Attribute (Conventional)","GOTS_conventional",(IF($G3467="Recycled Pre/Post-Consumer","GOTS_pre_post",(IF($G3467="In-Conversion","GOTS_in_conversion",(IF($G3467="Sustainably Sourced","Sustainably_sourced",""))))))))))),IF($G3467="Organic","Organic",(IF($G3467="Responsible","Responsible",(IF($G3467="No Attribute (Conventional)","No_Attribute_Conventional",(IF($G3467="Recycled Pre/Post-Consumer","Recycled_Pre_Post_Consumer",(IF($G3467="In-Conversion","In_Conversion",(IF($G3467="Recycled Pre-Consumer","Recycled_Pre_Consumer",(IF($G3467="Recycled Post-Consumer","Recycled_Post_Consumer",(IF($G3467="Sustainably Sourced","Sustainably_sourced","")))))))))))))))),"")</f>
        <v/>
      </c>
      <c r="AE3467" s="13" t="e" cm="1">
        <f t="array" aca="1" ref="AE3467" ca="1">IF(INDIRECT("$F"&amp;$S3467)="","",IF(LEFT(INDIRECT("$F"&amp;$S3467),3)="GRS","GRS_RCS_RM",IF((LEFT(INDIRECT("$F"&amp;$S3467),3))="RCS","GRS_RCS_RM",IF(INDIRECT("$F"&amp;$S3467)="OCS (No Label)","OCS_Conversion_RM",IF(LEFT(INDIRECT("$F"&amp;$S3467),3)="OCS","OCS_RM",IF(RIGHT(INDIRECT("$F"&amp;$S3467),10)="conversion","GOTS_RM_conversion",IF((LEFT(INDIRECT("$F"&amp;$S3467),4))="GOTS","GOTS_RM","Responsible_RM")))))))</f>
        <v>#REF!</v>
      </c>
      <c r="AF3467" s="13" t="str" cm="1">
        <f t="array" aca="1" ref="AF3467" ca="1">IF($S3467="","",INDIRECT("$Z"&amp;$S3467))</f>
        <v/>
      </c>
      <c r="AG3467" s="155"/>
      <c r="AH3467" s="13" t="str" cm="1">
        <f t="array" aca="1" ref="AH3467" ca="1">IFERROR(INDIRECT("$ag"&amp;S3467),"")</f>
        <v/>
      </c>
      <c r="AI3467" s="13" t="e" cm="1">
        <f t="array" aca="1" ref="AI3467" ca="1">INDIRECT("O"&amp;S3466)</f>
        <v>#REF!</v>
      </c>
      <c r="AJ3467" s="13" t="str">
        <f>IF($I3467="","",INDEX('Raw Material'!$A$1:$J$75,MATCH(I3467,'Raw Material'!$A$1:$A$75,0),(MATCH(G3467,'Raw Material'!$A$1:$J$1,0))))</f>
        <v/>
      </c>
      <c r="AK3467" s="13" t="str">
        <f t="shared" si="1594"/>
        <v>YANLIŞRM</v>
      </c>
      <c r="AL3467" s="153" t="str">
        <f t="shared" si="1595"/>
        <v/>
      </c>
    </row>
    <row r="3468" spans="1:38" ht="16.5" customHeight="1">
      <c r="A3468" s="162"/>
      <c r="B3468" s="168"/>
      <c r="C3468" s="169"/>
      <c r="D3468" s="156"/>
      <c r="E3468" s="156"/>
      <c r="F3468" s="175"/>
      <c r="G3468" s="181"/>
      <c r="H3468" s="182"/>
      <c r="I3468" s="182"/>
      <c r="J3468" s="182"/>
      <c r="K3468" s="32"/>
      <c r="L3468" s="179"/>
      <c r="M3468" s="179"/>
      <c r="N3468" s="81"/>
      <c r="O3468" s="185"/>
      <c r="P3468" s="103"/>
      <c r="Q3468" s="84" t="str">
        <f t="shared" si="1596"/>
        <v/>
      </c>
      <c r="R3468" s="159"/>
      <c r="S3468" s="28" t="str" cm="1">
        <f t="array" aca="1" ref="S3468" ca="1">IF(INDIRECT("A"&amp;114+$U3468)&lt;&gt;"",114+$U3468,"")</f>
        <v/>
      </c>
      <c r="T3468" s="28" t="str">
        <f t="shared" ca="1" si="1597"/>
        <v>$B</v>
      </c>
      <c r="U3468" s="29">
        <f t="shared" si="1603"/>
        <v>3348</v>
      </c>
      <c r="V3468" s="29">
        <v>279.500000000022</v>
      </c>
      <c r="W3468" s="29">
        <f t="shared" si="1608"/>
        <v>279</v>
      </c>
      <c r="X3468" s="41" t="str" cm="1">
        <f t="array" aca="1" ref="X3468" ca="1">IFERROR(INDEX('PC&amp;PD'!$A$1:$AP$15,ROW('PC&amp;PD'!$A$15),MATCH(INDIRECT(T3468),'PC&amp;PD'!$A$1:$AP$1,0)),"")</f>
        <v/>
      </c>
      <c r="Z3468" s="155"/>
      <c r="AA3468" s="13" t="str">
        <f t="shared" si="1593"/>
        <v/>
      </c>
      <c r="AB3468" s="155"/>
      <c r="AC3468" s="13" t="str">
        <f t="shared" ca="1" si="1598"/>
        <v>$AB</v>
      </c>
      <c r="AD3468" s="13" t="str" cm="1">
        <f t="array" aca="1" ref="AD3468" ca="1">IFERROR(IF((LEFT(INDIRECT("$F"&amp;$S3468),4))="GOTS",IF($G3468="Organic","GOTS_Organic_raw",(IF($G3468="Responsible","GOTS_Responsible",(IF($G3468="No Attribute (Conventional)","GOTS_conventional",(IF($G3468="Recycled Pre/Post-Consumer","GOTS_pre_post",(IF($G3468="In-Conversion","GOTS_in_conversion",(IF($G3468="Sustainably Sourced","Sustainably_sourced",""))))))))))),IF($G3468="Organic","Organic",(IF($G3468="Responsible","Responsible",(IF($G3468="No Attribute (Conventional)","No_Attribute_Conventional",(IF($G3468="Recycled Pre/Post-Consumer","Recycled_Pre_Post_Consumer",(IF($G3468="In-Conversion","In_Conversion",(IF($G3468="Recycled Pre-Consumer","Recycled_Pre_Consumer",(IF($G3468="Recycled Post-Consumer","Recycled_Post_Consumer",(IF($G3468="Sustainably Sourced","Sustainably_sourced","")))))))))))))))),"")</f>
        <v/>
      </c>
      <c r="AE3468" s="13" t="e" cm="1">
        <f t="array" aca="1" ref="AE3468" ca="1">IF(INDIRECT("$F"&amp;$S3468)="","",IF(LEFT(INDIRECT("$F"&amp;$S3468),3)="GRS","GRS_RCS_RM",IF((LEFT(INDIRECT("$F"&amp;$S3468),3))="RCS","GRS_RCS_RM",IF(INDIRECT("$F"&amp;$S3468)="OCS (No Label)","OCS_Conversion_RM",IF(LEFT(INDIRECT("$F"&amp;$S3468),3)="OCS","OCS_RM",IF(RIGHT(INDIRECT("$F"&amp;$S3468),10)="conversion","GOTS_RM_conversion",IF((LEFT(INDIRECT("$F"&amp;$S3468),4))="GOTS","GOTS_RM","Responsible_RM")))))))</f>
        <v>#REF!</v>
      </c>
      <c r="AF3468" s="13" t="str" cm="1">
        <f t="array" aca="1" ref="AF3468" ca="1">IF($S3468="","",INDIRECT("$Z"&amp;$S3468))</f>
        <v/>
      </c>
      <c r="AG3468" s="155"/>
      <c r="AH3468" s="13" t="str" cm="1">
        <f t="array" aca="1" ref="AH3468" ca="1">IFERROR(INDIRECT("$ag"&amp;S3468),"")</f>
        <v/>
      </c>
      <c r="AI3468" s="13" t="e" cm="1">
        <f t="array" aca="1" ref="AI3468" ca="1">INDIRECT("O"&amp;S3467)</f>
        <v>#REF!</v>
      </c>
      <c r="AJ3468" s="13" t="str">
        <f>IF($I3468="","",INDEX('Raw Material'!$A$1:$J$75,MATCH(I3468,'Raw Material'!$A$1:$A$75,0),(MATCH(G3468,'Raw Material'!$A$1:$J$1,0))))</f>
        <v/>
      </c>
      <c r="AK3468" s="13" t="str">
        <f t="shared" si="1594"/>
        <v>YANLIŞRM</v>
      </c>
      <c r="AL3468" s="153" t="str">
        <f t="shared" si="1595"/>
        <v/>
      </c>
    </row>
    <row r="3469" spans="1:38" ht="16.5" customHeight="1">
      <c r="A3469" s="162"/>
      <c r="B3469" s="168"/>
      <c r="C3469" s="169"/>
      <c r="D3469" s="156"/>
      <c r="E3469" s="156"/>
      <c r="F3469" s="175"/>
      <c r="G3469" s="181"/>
      <c r="H3469" s="182"/>
      <c r="I3469" s="182"/>
      <c r="J3469" s="182"/>
      <c r="K3469" s="32"/>
      <c r="L3469" s="179"/>
      <c r="M3469" s="179"/>
      <c r="N3469" s="81"/>
      <c r="O3469" s="185"/>
      <c r="P3469" s="103"/>
      <c r="Q3469" s="84" t="str">
        <f t="shared" si="1596"/>
        <v/>
      </c>
      <c r="R3469" s="159"/>
      <c r="S3469" s="28" t="str" cm="1">
        <f t="array" aca="1" ref="S3469" ca="1">IF(INDIRECT("A"&amp;114+$U3469)&lt;&gt;"",114+$U3469,"")</f>
        <v/>
      </c>
      <c r="T3469" s="28" t="str">
        <f t="shared" ca="1" si="1597"/>
        <v>$B</v>
      </c>
      <c r="U3469" s="29">
        <f t="shared" si="1603"/>
        <v>3348</v>
      </c>
      <c r="V3469" s="29">
        <v>279.58333333335497</v>
      </c>
      <c r="W3469" s="29">
        <f t="shared" si="1608"/>
        <v>279</v>
      </c>
      <c r="X3469" s="41" t="str" cm="1">
        <f t="array" aca="1" ref="X3469" ca="1">IFERROR(INDEX('PC&amp;PD'!$A$1:$AP$15,ROW('PC&amp;PD'!$A$15),MATCH(INDIRECT(T3469),'PC&amp;PD'!$A$1:$AP$1,0)),"")</f>
        <v/>
      </c>
      <c r="Z3469" s="155"/>
      <c r="AA3469" s="13" t="str">
        <f t="shared" si="1593"/>
        <v/>
      </c>
      <c r="AB3469" s="155"/>
      <c r="AC3469" s="13" t="str">
        <f t="shared" ca="1" si="1598"/>
        <v>$AB</v>
      </c>
      <c r="AD3469" s="13" t="str" cm="1">
        <f t="array" aca="1" ref="AD3469" ca="1">IFERROR(IF((LEFT(INDIRECT("$F"&amp;$S3469),4))="GOTS",IF($G3469="Organic","GOTS_Organic_raw",(IF($G3469="Responsible","GOTS_Responsible",(IF($G3469="No Attribute (Conventional)","GOTS_conventional",(IF($G3469="Recycled Pre/Post-Consumer","GOTS_pre_post",(IF($G3469="In-Conversion","GOTS_in_conversion",(IF($G3469="Sustainably Sourced","Sustainably_sourced",""))))))))))),IF($G3469="Organic","Organic",(IF($G3469="Responsible","Responsible",(IF($G3469="No Attribute (Conventional)","No_Attribute_Conventional",(IF($G3469="Recycled Pre/Post-Consumer","Recycled_Pre_Post_Consumer",(IF($G3469="In-Conversion","In_Conversion",(IF($G3469="Recycled Pre-Consumer","Recycled_Pre_Consumer",(IF($G3469="Recycled Post-Consumer","Recycled_Post_Consumer",(IF($G3469="Sustainably Sourced","Sustainably_sourced","")))))))))))))))),"")</f>
        <v/>
      </c>
      <c r="AE3469" s="13" t="e" cm="1">
        <f t="array" aca="1" ref="AE3469" ca="1">IF(INDIRECT("$F"&amp;$S3469)="","",IF(LEFT(INDIRECT("$F"&amp;$S3469),3)="GRS","GRS_RCS_RM",IF((LEFT(INDIRECT("$F"&amp;$S3469),3))="RCS","GRS_RCS_RM",IF(INDIRECT("$F"&amp;$S3469)="OCS (No Label)","OCS_Conversion_RM",IF(LEFT(INDIRECT("$F"&amp;$S3469),3)="OCS","OCS_RM",IF(RIGHT(INDIRECT("$F"&amp;$S3469),10)="conversion","GOTS_RM_conversion",IF((LEFT(INDIRECT("$F"&amp;$S3469),4))="GOTS","GOTS_RM","Responsible_RM")))))))</f>
        <v>#REF!</v>
      </c>
      <c r="AF3469" s="13" t="str" cm="1">
        <f t="array" aca="1" ref="AF3469" ca="1">IF($S3469="","",INDIRECT("$Z"&amp;$S3469))</f>
        <v/>
      </c>
      <c r="AG3469" s="155"/>
      <c r="AH3469" s="13" t="str" cm="1">
        <f t="array" aca="1" ref="AH3469" ca="1">IFERROR(INDIRECT("$ag"&amp;S3469),"")</f>
        <v/>
      </c>
      <c r="AI3469" s="13" t="e" cm="1">
        <f t="array" aca="1" ref="AI3469" ca="1">INDIRECT("O"&amp;S3468)</f>
        <v>#REF!</v>
      </c>
      <c r="AJ3469" s="13" t="str">
        <f>IF($I3469="","",INDEX('Raw Material'!$A$1:$J$75,MATCH(I3469,'Raw Material'!$A$1:$A$75,0),(MATCH(G3469,'Raw Material'!$A$1:$J$1,0))))</f>
        <v/>
      </c>
      <c r="AK3469" s="13" t="str">
        <f t="shared" si="1594"/>
        <v>YANLIŞRM</v>
      </c>
      <c r="AL3469" s="153" t="str">
        <f t="shared" si="1595"/>
        <v/>
      </c>
    </row>
    <row r="3470" spans="1:38" ht="16.5" customHeight="1">
      <c r="A3470" s="162"/>
      <c r="B3470" s="168"/>
      <c r="C3470" s="169"/>
      <c r="D3470" s="156"/>
      <c r="E3470" s="156"/>
      <c r="F3470" s="175"/>
      <c r="G3470" s="181"/>
      <c r="H3470" s="182"/>
      <c r="I3470" s="182"/>
      <c r="J3470" s="182"/>
      <c r="K3470" s="32"/>
      <c r="L3470" s="179"/>
      <c r="M3470" s="179"/>
      <c r="N3470" s="81"/>
      <c r="O3470" s="185"/>
      <c r="P3470" s="103"/>
      <c r="Q3470" s="84" t="str">
        <f t="shared" si="1596"/>
        <v/>
      </c>
      <c r="R3470" s="159"/>
      <c r="S3470" s="28" t="str" cm="1">
        <f t="array" aca="1" ref="S3470" ca="1">IF(INDIRECT("A"&amp;114+$U3470)&lt;&gt;"",114+$U3470,"")</f>
        <v/>
      </c>
      <c r="T3470" s="28" t="str">
        <f t="shared" ca="1" si="1597"/>
        <v>$B</v>
      </c>
      <c r="U3470" s="29">
        <f t="shared" si="1603"/>
        <v>3348</v>
      </c>
      <c r="V3470" s="29">
        <v>279.66666666668903</v>
      </c>
      <c r="W3470" s="29">
        <f t="shared" si="1608"/>
        <v>279</v>
      </c>
      <c r="X3470" s="41" t="str" cm="1">
        <f t="array" aca="1" ref="X3470" ca="1">IFERROR(INDEX('PC&amp;PD'!$A$1:$AP$15,ROW('PC&amp;PD'!$A$15),MATCH(INDIRECT(T3470),'PC&amp;PD'!$A$1:$AP$1,0)),"")</f>
        <v/>
      </c>
      <c r="Z3470" s="155"/>
      <c r="AA3470" s="13" t="str">
        <f t="shared" si="1593"/>
        <v/>
      </c>
      <c r="AB3470" s="155"/>
      <c r="AC3470" s="13" t="str">
        <f t="shared" ca="1" si="1598"/>
        <v>$AB</v>
      </c>
      <c r="AD3470" s="13" t="str" cm="1">
        <f t="array" aca="1" ref="AD3470" ca="1">IFERROR(IF((LEFT(INDIRECT("$F"&amp;$S3470),4))="GOTS",IF($G3470="Organic","GOTS_Organic_raw",(IF($G3470="Responsible","GOTS_Responsible",(IF($G3470="No Attribute (Conventional)","GOTS_conventional",(IF($G3470="Recycled Pre/Post-Consumer","GOTS_pre_post",(IF($G3470="In-Conversion","GOTS_in_conversion",(IF($G3470="Sustainably Sourced","Sustainably_sourced",""))))))))))),IF($G3470="Organic","Organic",(IF($G3470="Responsible","Responsible",(IF($G3470="No Attribute (Conventional)","No_Attribute_Conventional",(IF($G3470="Recycled Pre/Post-Consumer","Recycled_Pre_Post_Consumer",(IF($G3470="In-Conversion","In_Conversion",(IF($G3470="Recycled Pre-Consumer","Recycled_Pre_Consumer",(IF($G3470="Recycled Post-Consumer","Recycled_Post_Consumer",(IF($G3470="Sustainably Sourced","Sustainably_sourced","")))))))))))))))),"")</f>
        <v/>
      </c>
      <c r="AE3470" s="13" t="e" cm="1">
        <f t="array" aca="1" ref="AE3470" ca="1">IF(INDIRECT("$F"&amp;$S3470)="","",IF(LEFT(INDIRECT("$F"&amp;$S3470),3)="GRS","GRS_RCS_RM",IF((LEFT(INDIRECT("$F"&amp;$S3470),3))="RCS","GRS_RCS_RM",IF(INDIRECT("$F"&amp;$S3470)="OCS (No Label)","OCS_Conversion_RM",IF(LEFT(INDIRECT("$F"&amp;$S3470),3)="OCS","OCS_RM",IF(RIGHT(INDIRECT("$F"&amp;$S3470),10)="conversion","GOTS_RM_conversion",IF((LEFT(INDIRECT("$F"&amp;$S3470),4))="GOTS","GOTS_RM","Responsible_RM")))))))</f>
        <v>#REF!</v>
      </c>
      <c r="AF3470" s="13" t="str" cm="1">
        <f t="array" aca="1" ref="AF3470" ca="1">IF($S3470="","",INDIRECT("$Z"&amp;$S3470))</f>
        <v/>
      </c>
      <c r="AG3470" s="155"/>
      <c r="AH3470" s="13" t="str" cm="1">
        <f t="array" aca="1" ref="AH3470" ca="1">IFERROR(INDIRECT("$ag"&amp;S3470),"")</f>
        <v/>
      </c>
      <c r="AI3470" s="13" t="e" cm="1">
        <f t="array" aca="1" ref="AI3470" ca="1">INDIRECT("O"&amp;S3469)</f>
        <v>#REF!</v>
      </c>
      <c r="AJ3470" s="13" t="str">
        <f>IF($I3470="","",INDEX('Raw Material'!$A$1:$J$75,MATCH(I3470,'Raw Material'!$A$1:$A$75,0),(MATCH(G3470,'Raw Material'!$A$1:$J$1,0))))</f>
        <v/>
      </c>
      <c r="AK3470" s="13" t="str">
        <f t="shared" si="1594"/>
        <v>YANLIŞRM</v>
      </c>
      <c r="AL3470" s="153" t="str">
        <f t="shared" si="1595"/>
        <v/>
      </c>
    </row>
    <row r="3471" spans="1:38" ht="16.5" customHeight="1">
      <c r="A3471" s="162"/>
      <c r="B3471" s="168"/>
      <c r="C3471" s="169"/>
      <c r="D3471" s="156"/>
      <c r="E3471" s="156"/>
      <c r="F3471" s="175"/>
      <c r="G3471" s="181"/>
      <c r="H3471" s="182"/>
      <c r="I3471" s="182"/>
      <c r="J3471" s="182"/>
      <c r="K3471" s="32"/>
      <c r="L3471" s="179"/>
      <c r="M3471" s="179"/>
      <c r="N3471" s="81"/>
      <c r="O3471" s="185"/>
      <c r="P3471" s="103"/>
      <c r="Q3471" s="84" t="str">
        <f t="shared" si="1596"/>
        <v/>
      </c>
      <c r="R3471" s="159"/>
      <c r="S3471" s="28" t="str" cm="1">
        <f t="array" aca="1" ref="S3471" ca="1">IF(INDIRECT("A"&amp;114+$U3471)&lt;&gt;"",114+$U3471,"")</f>
        <v/>
      </c>
      <c r="T3471" s="28" t="str">
        <f t="shared" ca="1" si="1597"/>
        <v>$B</v>
      </c>
      <c r="U3471" s="29">
        <f t="shared" si="1603"/>
        <v>3348</v>
      </c>
      <c r="V3471" s="29">
        <v>279.750000000022</v>
      </c>
      <c r="W3471" s="29">
        <f t="shared" si="1608"/>
        <v>279</v>
      </c>
      <c r="X3471" s="41" t="str" cm="1">
        <f t="array" aca="1" ref="X3471" ca="1">IFERROR(INDEX('PC&amp;PD'!$A$1:$AP$15,ROW('PC&amp;PD'!$A$15),MATCH(INDIRECT(T3471),'PC&amp;PD'!$A$1:$AP$1,0)),"")</f>
        <v/>
      </c>
      <c r="Z3471" s="155"/>
      <c r="AA3471" s="13" t="str">
        <f t="shared" si="1593"/>
        <v/>
      </c>
      <c r="AB3471" s="155"/>
      <c r="AC3471" s="13" t="str">
        <f t="shared" ca="1" si="1598"/>
        <v>$AB</v>
      </c>
      <c r="AD3471" s="13" t="str" cm="1">
        <f t="array" aca="1" ref="AD3471" ca="1">IFERROR(IF((LEFT(INDIRECT("$F"&amp;$S3471),4))="GOTS",IF($G3471="Organic","GOTS_Organic_raw",(IF($G3471="Responsible","GOTS_Responsible",(IF($G3471="No Attribute (Conventional)","GOTS_conventional",(IF($G3471="Recycled Pre/Post-Consumer","GOTS_pre_post",(IF($G3471="In-Conversion","GOTS_in_conversion",(IF($G3471="Sustainably Sourced","Sustainably_sourced",""))))))))))),IF($G3471="Organic","Organic",(IF($G3471="Responsible","Responsible",(IF($G3471="No Attribute (Conventional)","No_Attribute_Conventional",(IF($G3471="Recycled Pre/Post-Consumer","Recycled_Pre_Post_Consumer",(IF($G3471="In-Conversion","In_Conversion",(IF($G3471="Recycled Pre-Consumer","Recycled_Pre_Consumer",(IF($G3471="Recycled Post-Consumer","Recycled_Post_Consumer",(IF($G3471="Sustainably Sourced","Sustainably_sourced","")))))))))))))))),"")</f>
        <v/>
      </c>
      <c r="AE3471" s="13" t="e" cm="1">
        <f t="array" aca="1" ref="AE3471" ca="1">IF(INDIRECT("$F"&amp;$S3471)="","",IF(LEFT(INDIRECT("$F"&amp;$S3471),3)="GRS","GRS_RCS_RM",IF((LEFT(INDIRECT("$F"&amp;$S3471),3))="RCS","GRS_RCS_RM",IF(INDIRECT("$F"&amp;$S3471)="OCS (No Label)","OCS_Conversion_RM",IF(LEFT(INDIRECT("$F"&amp;$S3471),3)="OCS","OCS_RM",IF(RIGHT(INDIRECT("$F"&amp;$S3471),10)="conversion","GOTS_RM_conversion",IF((LEFT(INDIRECT("$F"&amp;$S3471),4))="GOTS","GOTS_RM","Responsible_RM")))))))</f>
        <v>#REF!</v>
      </c>
      <c r="AF3471" s="13" t="str" cm="1">
        <f t="array" aca="1" ref="AF3471" ca="1">IF($S3471="","",INDIRECT("$Z"&amp;$S3471))</f>
        <v/>
      </c>
      <c r="AG3471" s="155"/>
      <c r="AH3471" s="13" t="str" cm="1">
        <f t="array" aca="1" ref="AH3471" ca="1">IFERROR(INDIRECT("$ag"&amp;S3471),"")</f>
        <v/>
      </c>
      <c r="AI3471" s="13" t="e" cm="1">
        <f t="array" aca="1" ref="AI3471" ca="1">INDIRECT("O"&amp;S3470)</f>
        <v>#REF!</v>
      </c>
      <c r="AJ3471" s="13" t="str">
        <f>IF($I3471="","",INDEX('Raw Material'!$A$1:$J$75,MATCH(I3471,'Raw Material'!$A$1:$A$75,0),(MATCH(G3471,'Raw Material'!$A$1:$J$1,0))))</f>
        <v/>
      </c>
      <c r="AK3471" s="13" t="str">
        <f t="shared" si="1594"/>
        <v>YANLIŞRM</v>
      </c>
      <c r="AL3471" s="153" t="str">
        <f t="shared" si="1595"/>
        <v/>
      </c>
    </row>
    <row r="3472" spans="1:38" ht="16.5" customHeight="1">
      <c r="A3472" s="162"/>
      <c r="B3472" s="168"/>
      <c r="C3472" s="169"/>
      <c r="D3472" s="156"/>
      <c r="E3472" s="156"/>
      <c r="F3472" s="175"/>
      <c r="G3472" s="181"/>
      <c r="H3472" s="182"/>
      <c r="I3472" s="182"/>
      <c r="J3472" s="182"/>
      <c r="K3472" s="32"/>
      <c r="L3472" s="179"/>
      <c r="M3472" s="179"/>
      <c r="N3472" s="81"/>
      <c r="O3472" s="185"/>
      <c r="P3472" s="103"/>
      <c r="Q3472" s="84" t="str">
        <f t="shared" si="1596"/>
        <v/>
      </c>
      <c r="R3472" s="159"/>
      <c r="S3472" s="28" t="str" cm="1">
        <f t="array" aca="1" ref="S3472" ca="1">IF(INDIRECT("A"&amp;114+$U3472)&lt;&gt;"",114+$U3472,"")</f>
        <v/>
      </c>
      <c r="T3472" s="28" t="str">
        <f t="shared" ca="1" si="1597"/>
        <v>$B</v>
      </c>
      <c r="U3472" s="29">
        <f t="shared" si="1603"/>
        <v>3348</v>
      </c>
      <c r="V3472" s="29">
        <v>279.83333333335497</v>
      </c>
      <c r="W3472" s="29">
        <f t="shared" si="1608"/>
        <v>279</v>
      </c>
      <c r="X3472" s="41" t="str" cm="1">
        <f t="array" aca="1" ref="X3472" ca="1">IFERROR(INDEX('PC&amp;PD'!$A$1:$AP$15,ROW('PC&amp;PD'!$A$15),MATCH(INDIRECT(T3472),'PC&amp;PD'!$A$1:$AP$1,0)),"")</f>
        <v/>
      </c>
      <c r="Z3472" s="155"/>
      <c r="AA3472" s="13" t="str">
        <f t="shared" si="1593"/>
        <v/>
      </c>
      <c r="AB3472" s="155"/>
      <c r="AC3472" s="13" t="str">
        <f t="shared" ca="1" si="1598"/>
        <v>$AB</v>
      </c>
      <c r="AD3472" s="13" t="str" cm="1">
        <f t="array" aca="1" ref="AD3472" ca="1">IFERROR(IF((LEFT(INDIRECT("$F"&amp;$S3472),4))="GOTS",IF($G3472="Organic","GOTS_Organic_raw",(IF($G3472="Responsible","GOTS_Responsible",(IF($G3472="No Attribute (Conventional)","GOTS_conventional",(IF($G3472="Recycled Pre/Post-Consumer","GOTS_pre_post",(IF($G3472="In-Conversion","GOTS_in_conversion",(IF($G3472="Sustainably Sourced","Sustainably_sourced",""))))))))))),IF($G3472="Organic","Organic",(IF($G3472="Responsible","Responsible",(IF($G3472="No Attribute (Conventional)","No_Attribute_Conventional",(IF($G3472="Recycled Pre/Post-Consumer","Recycled_Pre_Post_Consumer",(IF($G3472="In-Conversion","In_Conversion",(IF($G3472="Recycled Pre-Consumer","Recycled_Pre_Consumer",(IF($G3472="Recycled Post-Consumer","Recycled_Post_Consumer",(IF($G3472="Sustainably Sourced","Sustainably_sourced","")))))))))))))))),"")</f>
        <v/>
      </c>
      <c r="AE3472" s="13" t="e" cm="1">
        <f t="array" aca="1" ref="AE3472" ca="1">IF(INDIRECT("$F"&amp;$S3472)="","",IF(LEFT(INDIRECT("$F"&amp;$S3472),3)="GRS","GRS_RCS_RM",IF((LEFT(INDIRECT("$F"&amp;$S3472),3))="RCS","GRS_RCS_RM",IF(INDIRECT("$F"&amp;$S3472)="OCS (No Label)","OCS_Conversion_RM",IF(LEFT(INDIRECT("$F"&amp;$S3472),3)="OCS","OCS_RM",IF(RIGHT(INDIRECT("$F"&amp;$S3472),10)="conversion","GOTS_RM_conversion",IF((LEFT(INDIRECT("$F"&amp;$S3472),4))="GOTS","GOTS_RM","Responsible_RM")))))))</f>
        <v>#REF!</v>
      </c>
      <c r="AF3472" s="13" t="str" cm="1">
        <f t="array" aca="1" ref="AF3472" ca="1">IF($S3472="","",INDIRECT("$Z"&amp;$S3472))</f>
        <v/>
      </c>
      <c r="AG3472" s="155"/>
      <c r="AH3472" s="13" t="str" cm="1">
        <f t="array" aca="1" ref="AH3472" ca="1">IFERROR(INDIRECT("$ag"&amp;S3472),"")</f>
        <v/>
      </c>
      <c r="AI3472" s="13" t="e" cm="1">
        <f t="array" aca="1" ref="AI3472" ca="1">INDIRECT("O"&amp;S3471)</f>
        <v>#REF!</v>
      </c>
      <c r="AJ3472" s="13" t="str">
        <f>IF($I3472="","",INDEX('Raw Material'!$A$1:$J$75,MATCH(I3472,'Raw Material'!$A$1:$A$75,0),(MATCH(G3472,'Raw Material'!$A$1:$J$1,0))))</f>
        <v/>
      </c>
      <c r="AK3472" s="13" t="str">
        <f t="shared" si="1594"/>
        <v>YANLIŞRM</v>
      </c>
      <c r="AL3472" s="153" t="str">
        <f t="shared" si="1595"/>
        <v/>
      </c>
    </row>
    <row r="3473" spans="1:38" ht="16.5" customHeight="1" thickBot="1">
      <c r="A3473" s="163"/>
      <c r="B3473" s="170"/>
      <c r="C3473" s="171"/>
      <c r="D3473" s="156"/>
      <c r="E3473" s="156"/>
      <c r="F3473" s="176"/>
      <c r="G3473" s="157"/>
      <c r="H3473" s="158"/>
      <c r="I3473" s="158"/>
      <c r="J3473" s="158"/>
      <c r="K3473" s="33"/>
      <c r="L3473" s="180"/>
      <c r="M3473" s="180"/>
      <c r="N3473" s="82"/>
      <c r="O3473" s="186"/>
      <c r="P3473" s="103"/>
      <c r="Q3473" s="84" t="str">
        <f t="shared" si="1596"/>
        <v/>
      </c>
      <c r="R3473" s="159"/>
      <c r="S3473" s="28" t="str" cm="1">
        <f t="array" aca="1" ref="S3473" ca="1">IF(INDIRECT("A"&amp;114+$U3473)&lt;&gt;"",114+$U3473,"")</f>
        <v/>
      </c>
      <c r="T3473" s="28" t="str">
        <f t="shared" ca="1" si="1597"/>
        <v>$B</v>
      </c>
      <c r="U3473" s="29">
        <f t="shared" si="1603"/>
        <v>3348</v>
      </c>
      <c r="V3473" s="29">
        <v>279.91666666668903</v>
      </c>
      <c r="W3473" s="29">
        <f t="shared" si="1608"/>
        <v>279</v>
      </c>
      <c r="X3473" s="41" t="str" cm="1">
        <f t="array" aca="1" ref="X3473" ca="1">IFERROR(INDEX('PC&amp;PD'!$A$1:$AP$15,ROW('PC&amp;PD'!$A$15),MATCH(INDIRECT(T3473),'PC&amp;PD'!$A$1:$AP$1,0)),"")</f>
        <v/>
      </c>
      <c r="Z3473" s="155"/>
      <c r="AA3473" s="13" t="str">
        <f t="shared" si="1593"/>
        <v/>
      </c>
      <c r="AB3473" s="155"/>
      <c r="AC3473" s="13" t="str">
        <f t="shared" ca="1" si="1598"/>
        <v>$AB</v>
      </c>
      <c r="AD3473" s="13" t="str" cm="1">
        <f t="array" aca="1" ref="AD3473" ca="1">IFERROR(IF((LEFT(INDIRECT("$F"&amp;$S3473),4))="GOTS",IF($G3473="Organic","GOTS_Organic_raw",(IF($G3473="Responsible","GOTS_Responsible",(IF($G3473="No Attribute (Conventional)","GOTS_conventional",(IF($G3473="Recycled Pre/Post-Consumer","GOTS_pre_post",(IF($G3473="In-Conversion","GOTS_in_conversion",(IF($G3473="Sustainably Sourced","Sustainably_sourced",""))))))))))),IF($G3473="Organic","Organic",(IF($G3473="Responsible","Responsible",(IF($G3473="No Attribute (Conventional)","No_Attribute_Conventional",(IF($G3473="Recycled Pre/Post-Consumer","Recycled_Pre_Post_Consumer",(IF($G3473="In-Conversion","In_Conversion",(IF($G3473="Recycled Pre-Consumer","Recycled_Pre_Consumer",(IF($G3473="Recycled Post-Consumer","Recycled_Post_Consumer",(IF($G3473="Sustainably Sourced","Sustainably_sourced","")))))))))))))))),"")</f>
        <v/>
      </c>
      <c r="AE3473" s="13" t="e" cm="1">
        <f t="array" aca="1" ref="AE3473" ca="1">IF(INDIRECT("$F"&amp;$S3473)="","",IF(LEFT(INDIRECT("$F"&amp;$S3473),3)="GRS","GRS_RCS_RM",IF((LEFT(INDIRECT("$F"&amp;$S3473),3))="RCS","GRS_RCS_RM",IF(INDIRECT("$F"&amp;$S3473)="OCS (No Label)","OCS_Conversion_RM",IF(LEFT(INDIRECT("$F"&amp;$S3473),3)="OCS","OCS_RM",IF(RIGHT(INDIRECT("$F"&amp;$S3473),10)="conversion","GOTS_RM_conversion",IF((LEFT(INDIRECT("$F"&amp;$S3473),4))="GOTS","GOTS_RM","Responsible_RM")))))))</f>
        <v>#REF!</v>
      </c>
      <c r="AF3473" s="13" t="str" cm="1">
        <f t="array" aca="1" ref="AF3473" ca="1">IF($S3473="","",INDIRECT("$Z"&amp;$S3473))</f>
        <v/>
      </c>
      <c r="AG3473" s="155"/>
      <c r="AH3473" s="13" t="str" cm="1">
        <f t="array" aca="1" ref="AH3473" ca="1">IFERROR(INDIRECT("$ag"&amp;S3473),"")</f>
        <v/>
      </c>
      <c r="AI3473" s="13" t="e" cm="1">
        <f t="array" aca="1" ref="AI3473" ca="1">INDIRECT("O"&amp;S3472)</f>
        <v>#REF!</v>
      </c>
      <c r="AJ3473" s="13" t="str">
        <f>IF($I3473="","",INDEX('Raw Material'!$A$1:$J$75,MATCH(I3473,'Raw Material'!$A$1:$A$75,0),(MATCH(G3473,'Raw Material'!$A$1:$J$1,0))))</f>
        <v/>
      </c>
      <c r="AK3473" s="13" t="str">
        <f t="shared" si="1594"/>
        <v>YANLIŞRM</v>
      </c>
      <c r="AL3473" s="153" t="str">
        <f t="shared" si="1595"/>
        <v/>
      </c>
    </row>
    <row r="3474" spans="1:38" ht="16.5" customHeight="1">
      <c r="A3474" s="160" t="str">
        <f>IF(B3474="","",COUNTA($B$114:$B3474))</f>
        <v/>
      </c>
      <c r="B3474" s="164"/>
      <c r="C3474" s="165"/>
      <c r="D3474" s="183"/>
      <c r="E3474" s="183"/>
      <c r="F3474" s="172"/>
      <c r="G3474" s="212"/>
      <c r="H3474" s="206"/>
      <c r="I3474" s="206"/>
      <c r="J3474" s="206"/>
      <c r="K3474" s="31"/>
      <c r="L3474" s="177" t="str">
        <f t="shared" ref="L3474" si="1609">IF(R3474="","",LEFT(R3474,LEN(R3474)-2))</f>
        <v/>
      </c>
      <c r="M3474" s="177"/>
      <c r="N3474" s="80"/>
      <c r="O3474" s="184"/>
      <c r="P3474" s="103"/>
      <c r="Q3474" s="84" t="str">
        <f t="shared" si="1596"/>
        <v/>
      </c>
      <c r="R3474" s="159" t="str">
        <f t="shared" ref="R3474" si="1610">CONCATENATE($Q3474,Q3475,Q3476,Q3477,Q3478,Q3479,$Q3480,$Q3481,$Q3482,$Q3483,Q3484,Q3485)</f>
        <v/>
      </c>
      <c r="S3474" s="28" t="str" cm="1">
        <f t="array" aca="1" ref="S3474" ca="1">IF(INDIRECT("A"&amp;114+$U3474)&lt;&gt;"",114+$U3474,"")</f>
        <v/>
      </c>
      <c r="T3474" s="28" t="str">
        <f t="shared" ca="1" si="1597"/>
        <v>$B</v>
      </c>
      <c r="U3474" s="29">
        <f t="shared" si="1603"/>
        <v>3360</v>
      </c>
      <c r="V3474" s="29">
        <v>280.000000000022</v>
      </c>
      <c r="W3474" s="29">
        <f t="shared" si="1608"/>
        <v>280</v>
      </c>
      <c r="X3474" s="41" t="str" cm="1">
        <f t="array" aca="1" ref="X3474" ca="1">IFERROR(INDEX('PC&amp;PD'!$A$1:$AP$15,ROW('PC&amp;PD'!$A$15),MATCH(INDIRECT(T3474),'PC&amp;PD'!$A$1:$AP$1,0)),"")</f>
        <v/>
      </c>
      <c r="Z3474" s="155" t="str">
        <f t="shared" ref="Z3474" si="1611">IFERROR(IF($F3474="OCS 100","OCS (OCS 100)",IF($F3474="OCS Blended","OCS (OCS Blended)",IF($F3474="OCS (No Label)","OCS (No Label)",IF($F3474="RCS 100","RCS (RCS 100)",IF($F3474="RCS Blended","RCS (RCS Blended)",IF($F3474="GRS","GRS (GRS)",IF($F3474="GRS (No Label)", "GRS (No Label)",IF($F3474="RDS","RDS (RDS)",IF($F3474="RWS","RWS (RWS)",IF($F3474="RAS","RAS (RAS)",IF($F3474="RMS","RMS (RMS)",IF($F3474="GOTS Organic","GOTS (Organic)",IF($F3474="GOTS Made with organic","GOTS (Made with Organic)",IF($F3474="GOTS Organic - in conversion","GOTS (Organic - In Conversion)",IF($F3474="GOTS Made with organic - in conversion","GOTS (Made with Organic - In Conversion)",""))))))))))))))),"")</f>
        <v/>
      </c>
      <c r="AA3474" s="13" t="str">
        <f t="shared" si="1593"/>
        <v/>
      </c>
      <c r="AB3474" s="155" t="str">
        <f t="shared" ref="AB3474" si="1612">IFERROR(IF($F3474="OCS 100", "OCS_100",IF($F3474="OCS Blended", "OCS_Blended",IF($F3474="OCS (No Label)", "OCS_No_Label",IF($F3474="RCS 100", "RCS_100",IF($F3474="RCS Blended","RCS_Blended",IF($F3474="GRS","GRS",IF($F3474="GRS (No Label)", "GRS_No_Label",IF($F3474="RDS","RDS",IF($F3474="RWS","RWS",IF($F3474="RMS","RMS",IF($F3474="GOTS Organic","GOTS_Organic",IF($F3474="GOTS Made with organic","GOTS_Made_with_organic",IF($F3474="GOTS Organic - in conversion","GOTS_Organic_in_Conversion",IF($F3474="GOTS Made with organic - in conversion","GOTS_Made_with_Organic_in_Conversion",IF($F3474="RAS","RAS",""))))))))))))))),"")</f>
        <v/>
      </c>
      <c r="AC3474" s="13" t="str">
        <f t="shared" ca="1" si="1598"/>
        <v>$AB</v>
      </c>
      <c r="AD3474" s="13" t="str" cm="1">
        <f t="array" aca="1" ref="AD3474" ca="1">IFERROR(IF((LEFT(INDIRECT("$F"&amp;$S3474),4))="GOTS",IF($G3474="Organic","GOTS_Organic_raw",(IF($G3474="Responsible","GOTS_Responsible",(IF($G3474="No Attribute (Conventional)","GOTS_conventional",(IF($G3474="Recycled Pre/Post-Consumer","GOTS_pre_post",(IF($G3474="In-Conversion","GOTS_in_conversion",(IF($G3474="Sustainably Sourced","Sustainably_sourced",""))))))))))),IF($G3474="Organic","Organic",(IF($G3474="Responsible","Responsible",(IF($G3474="No Attribute (Conventional)","No_Attribute_Conventional",(IF($G3474="Recycled Pre/Post-Consumer","Recycled_Pre_Post_Consumer",(IF($G3474="In-Conversion","In_Conversion",(IF($G3474="Recycled Pre-Consumer","Recycled_Pre_Consumer",(IF($G3474="Recycled Post-Consumer","Recycled_Post_Consumer",(IF($G3474="Sustainably Sourced","Sustainably_sourced","")))))))))))))))),"")</f>
        <v/>
      </c>
      <c r="AE3474" s="13" t="e" cm="1">
        <f t="array" aca="1" ref="AE3474" ca="1">IF(INDIRECT("$F"&amp;$S3474)="","",IF(LEFT(INDIRECT("$F"&amp;$S3474),3)="GRS","GRS_RCS_RM",IF((LEFT(INDIRECT("$F"&amp;$S3474),3))="RCS","GRS_RCS_RM",IF(INDIRECT("$F"&amp;$S3474)="OCS (No Label)","OCS_Conversion_RM",IF(LEFT(INDIRECT("$F"&amp;$S3474),3)="OCS","OCS_RM",IF(RIGHT(INDIRECT("$F"&amp;$S3474),10)="conversion","GOTS_RM_conversion",IF((LEFT(INDIRECT("$F"&amp;$S3474),4))="GOTS","GOTS_RM","Responsible_RM")))))))</f>
        <v>#REF!</v>
      </c>
      <c r="AF3474" s="13" t="str" cm="1">
        <f t="array" aca="1" ref="AF3474" ca="1">IF($S3474="","",INDIRECT("$Z"&amp;$S3474))</f>
        <v/>
      </c>
      <c r="AG3474" s="155" t="str">
        <f t="shared" si="1588"/>
        <v/>
      </c>
      <c r="AH3474" s="13" t="str" cm="1">
        <f t="array" aca="1" ref="AH3474" ca="1">IFERROR(INDIRECT("$ag"&amp;S3474),"")</f>
        <v/>
      </c>
      <c r="AI3474" s="13" t="e" cm="1">
        <f t="array" aca="1" ref="AI3474" ca="1">INDIRECT("O"&amp;S3473)</f>
        <v>#REF!</v>
      </c>
      <c r="AJ3474" s="13" t="str">
        <f>IF($I3474="","",INDEX('Raw Material'!$A$1:$J$75,MATCH(I3474,'Raw Material'!$A$1:$A$75,0),(MATCH(G3474,'Raw Material'!$A$1:$J$1,0))))</f>
        <v/>
      </c>
      <c r="AK3474" s="13" t="str">
        <f t="shared" si="1594"/>
        <v>YANLIŞRM</v>
      </c>
      <c r="AL3474" s="153" t="str">
        <f t="shared" si="1595"/>
        <v/>
      </c>
    </row>
    <row r="3475" spans="1:38" ht="16.5" customHeight="1">
      <c r="A3475" s="161"/>
      <c r="B3475" s="166"/>
      <c r="C3475" s="167"/>
      <c r="D3475" s="156"/>
      <c r="E3475" s="156"/>
      <c r="F3475" s="173"/>
      <c r="G3475" s="181"/>
      <c r="H3475" s="182"/>
      <c r="I3475" s="182"/>
      <c r="J3475" s="182"/>
      <c r="K3475" s="32"/>
      <c r="L3475" s="178"/>
      <c r="M3475" s="178"/>
      <c r="N3475" s="81"/>
      <c r="O3475" s="185"/>
      <c r="P3475" s="103"/>
      <c r="Q3475" s="84" t="str">
        <f t="shared" si="1596"/>
        <v/>
      </c>
      <c r="R3475" s="159"/>
      <c r="S3475" s="28" t="str" cm="1">
        <f t="array" aca="1" ref="S3475" ca="1">IF(INDIRECT("A"&amp;114+$U3475)&lt;&gt;"",114+$U3475,"")</f>
        <v/>
      </c>
      <c r="T3475" s="28" t="str">
        <f t="shared" ca="1" si="1597"/>
        <v>$B</v>
      </c>
      <c r="U3475" s="29">
        <f t="shared" si="1603"/>
        <v>3360</v>
      </c>
      <c r="V3475" s="29">
        <v>280.08333333335497</v>
      </c>
      <c r="W3475" s="29">
        <f t="shared" si="1608"/>
        <v>280</v>
      </c>
      <c r="X3475" s="41" t="str" cm="1">
        <f t="array" aca="1" ref="X3475" ca="1">IFERROR(INDEX('PC&amp;PD'!$A$1:$AP$15,ROW('PC&amp;PD'!$A$15),MATCH(INDIRECT(T3475),'PC&amp;PD'!$A$1:$AP$1,0)),"")</f>
        <v/>
      </c>
      <c r="Z3475" s="155"/>
      <c r="AA3475" s="13" t="str">
        <f t="shared" si="1593"/>
        <v/>
      </c>
      <c r="AB3475" s="155"/>
      <c r="AC3475" s="13" t="str">
        <f t="shared" ca="1" si="1598"/>
        <v>$AB</v>
      </c>
      <c r="AD3475" s="13" t="str" cm="1">
        <f t="array" aca="1" ref="AD3475" ca="1">IFERROR(IF((LEFT(INDIRECT("$F"&amp;$S3475),4))="GOTS",IF($G3475="Organic","GOTS_Organic_raw",(IF($G3475="Responsible","GOTS_Responsible",(IF($G3475="No Attribute (Conventional)","GOTS_conventional",(IF($G3475="Recycled Pre/Post-Consumer","GOTS_pre_post",(IF($G3475="In-Conversion","GOTS_in_conversion",(IF($G3475="Sustainably Sourced","Sustainably_sourced",""))))))))))),IF($G3475="Organic","Organic",(IF($G3475="Responsible","Responsible",(IF($G3475="No Attribute (Conventional)","No_Attribute_Conventional",(IF($G3475="Recycled Pre/Post-Consumer","Recycled_Pre_Post_Consumer",(IF($G3475="In-Conversion","In_Conversion",(IF($G3475="Recycled Pre-Consumer","Recycled_Pre_Consumer",(IF($G3475="Recycled Post-Consumer","Recycled_Post_Consumer",(IF($G3475="Sustainably Sourced","Sustainably_sourced","")))))))))))))))),"")</f>
        <v/>
      </c>
      <c r="AE3475" s="13" t="e" cm="1">
        <f t="array" aca="1" ref="AE3475" ca="1">IF(INDIRECT("$F"&amp;$S3475)="","",IF(LEFT(INDIRECT("$F"&amp;$S3475),3)="GRS","GRS_RCS_RM",IF((LEFT(INDIRECT("$F"&amp;$S3475),3))="RCS","GRS_RCS_RM",IF(INDIRECT("$F"&amp;$S3475)="OCS (No Label)","OCS_Conversion_RM",IF(LEFT(INDIRECT("$F"&amp;$S3475),3)="OCS","OCS_RM",IF(RIGHT(INDIRECT("$F"&amp;$S3475),10)="conversion","GOTS_RM_conversion",IF((LEFT(INDIRECT("$F"&amp;$S3475),4))="GOTS","GOTS_RM","Responsible_RM")))))))</f>
        <v>#REF!</v>
      </c>
      <c r="AF3475" s="13" t="str" cm="1">
        <f t="array" aca="1" ref="AF3475" ca="1">IF($S3475="","",INDIRECT("$Z"&amp;$S3475))</f>
        <v/>
      </c>
      <c r="AG3475" s="155"/>
      <c r="AH3475" s="13" t="str" cm="1">
        <f t="array" aca="1" ref="AH3475" ca="1">IFERROR(INDIRECT("$ag"&amp;S3475),"")</f>
        <v/>
      </c>
      <c r="AI3475" s="13" t="e" cm="1">
        <f t="array" aca="1" ref="AI3475" ca="1">INDIRECT("O"&amp;S3474)</f>
        <v>#REF!</v>
      </c>
      <c r="AJ3475" s="13" t="str">
        <f>IF($I3475="","",INDEX('Raw Material'!$A$1:$J$75,MATCH(I3475,'Raw Material'!$A$1:$A$75,0),(MATCH(G3475,'Raw Material'!$A$1:$J$1,0))))</f>
        <v/>
      </c>
      <c r="AK3475" s="13" t="str">
        <f t="shared" si="1594"/>
        <v>YANLIŞRM</v>
      </c>
      <c r="AL3475" s="153" t="str">
        <f t="shared" si="1595"/>
        <v/>
      </c>
    </row>
    <row r="3476" spans="1:38" ht="16.5" customHeight="1">
      <c r="A3476" s="161"/>
      <c r="B3476" s="166"/>
      <c r="C3476" s="167"/>
      <c r="D3476" s="156"/>
      <c r="E3476" s="156"/>
      <c r="F3476" s="173"/>
      <c r="G3476" s="181"/>
      <c r="H3476" s="182"/>
      <c r="I3476" s="182"/>
      <c r="J3476" s="182"/>
      <c r="K3476" s="32"/>
      <c r="L3476" s="178"/>
      <c r="M3476" s="178"/>
      <c r="N3476" s="81"/>
      <c r="O3476" s="185"/>
      <c r="P3476" s="103"/>
      <c r="Q3476" s="84" t="str">
        <f t="shared" si="1596"/>
        <v/>
      </c>
      <c r="R3476" s="159"/>
      <c r="S3476" s="28" t="str" cm="1">
        <f t="array" aca="1" ref="S3476" ca="1">IF(INDIRECT("A"&amp;114+$U3476)&lt;&gt;"",114+$U3476,"")</f>
        <v/>
      </c>
      <c r="T3476" s="28" t="str">
        <f t="shared" ca="1" si="1597"/>
        <v>$B</v>
      </c>
      <c r="U3476" s="29">
        <f t="shared" si="1603"/>
        <v>3360</v>
      </c>
      <c r="V3476" s="29">
        <v>280.16666666668903</v>
      </c>
      <c r="W3476" s="29">
        <f t="shared" si="1608"/>
        <v>280</v>
      </c>
      <c r="X3476" s="41" t="str" cm="1">
        <f t="array" aca="1" ref="X3476" ca="1">IFERROR(INDEX('PC&amp;PD'!$A$1:$AP$15,ROW('PC&amp;PD'!$A$15),MATCH(INDIRECT(T3476),'PC&amp;PD'!$A$1:$AP$1,0)),"")</f>
        <v/>
      </c>
      <c r="Z3476" s="155"/>
      <c r="AA3476" s="13" t="str">
        <f t="shared" si="1593"/>
        <v/>
      </c>
      <c r="AB3476" s="155"/>
      <c r="AC3476" s="13" t="str">
        <f t="shared" ca="1" si="1598"/>
        <v>$AB</v>
      </c>
      <c r="AD3476" s="13" t="str" cm="1">
        <f t="array" aca="1" ref="AD3476" ca="1">IFERROR(IF((LEFT(INDIRECT("$F"&amp;$S3476),4))="GOTS",IF($G3476="Organic","GOTS_Organic_raw",(IF($G3476="Responsible","GOTS_Responsible",(IF($G3476="No Attribute (Conventional)","GOTS_conventional",(IF($G3476="Recycled Pre/Post-Consumer","GOTS_pre_post",(IF($G3476="In-Conversion","GOTS_in_conversion",(IF($G3476="Sustainably Sourced","Sustainably_sourced",""))))))))))),IF($G3476="Organic","Organic",(IF($G3476="Responsible","Responsible",(IF($G3476="No Attribute (Conventional)","No_Attribute_Conventional",(IF($G3476="Recycled Pre/Post-Consumer","Recycled_Pre_Post_Consumer",(IF($G3476="In-Conversion","In_Conversion",(IF($G3476="Recycled Pre-Consumer","Recycled_Pre_Consumer",(IF($G3476="Recycled Post-Consumer","Recycled_Post_Consumer",(IF($G3476="Sustainably Sourced","Sustainably_sourced","")))))))))))))))),"")</f>
        <v/>
      </c>
      <c r="AE3476" s="13" t="e" cm="1">
        <f t="array" aca="1" ref="AE3476" ca="1">IF(INDIRECT("$F"&amp;$S3476)="","",IF(LEFT(INDIRECT("$F"&amp;$S3476),3)="GRS","GRS_RCS_RM",IF((LEFT(INDIRECT("$F"&amp;$S3476),3))="RCS","GRS_RCS_RM",IF(INDIRECT("$F"&amp;$S3476)="OCS (No Label)","OCS_Conversion_RM",IF(LEFT(INDIRECT("$F"&amp;$S3476),3)="OCS","OCS_RM",IF(RIGHT(INDIRECT("$F"&amp;$S3476),10)="conversion","GOTS_RM_conversion",IF((LEFT(INDIRECT("$F"&amp;$S3476),4))="GOTS","GOTS_RM","Responsible_RM")))))))</f>
        <v>#REF!</v>
      </c>
      <c r="AF3476" s="13" t="str" cm="1">
        <f t="array" aca="1" ref="AF3476" ca="1">IF($S3476="","",INDIRECT("$Z"&amp;$S3476))</f>
        <v/>
      </c>
      <c r="AG3476" s="155"/>
      <c r="AH3476" s="13" t="str" cm="1">
        <f t="array" aca="1" ref="AH3476" ca="1">IFERROR(INDIRECT("$ag"&amp;S3476),"")</f>
        <v/>
      </c>
      <c r="AI3476" s="13" t="e" cm="1">
        <f t="array" aca="1" ref="AI3476" ca="1">INDIRECT("O"&amp;S3475)</f>
        <v>#REF!</v>
      </c>
      <c r="AJ3476" s="13" t="str">
        <f>IF($I3476="","",INDEX('Raw Material'!$A$1:$J$75,MATCH(I3476,'Raw Material'!$A$1:$A$75,0),(MATCH(G3476,'Raw Material'!$A$1:$J$1,0))))</f>
        <v/>
      </c>
      <c r="AK3476" s="13" t="str">
        <f t="shared" si="1594"/>
        <v>YANLIŞRM</v>
      </c>
      <c r="AL3476" s="153" t="str">
        <f t="shared" si="1595"/>
        <v/>
      </c>
    </row>
    <row r="3477" spans="1:38" ht="16.5" customHeight="1">
      <c r="A3477" s="161"/>
      <c r="B3477" s="166"/>
      <c r="C3477" s="167"/>
      <c r="D3477" s="156"/>
      <c r="E3477" s="156"/>
      <c r="F3477" s="174"/>
      <c r="G3477" s="181"/>
      <c r="H3477" s="182"/>
      <c r="I3477" s="182"/>
      <c r="J3477" s="182"/>
      <c r="K3477" s="32"/>
      <c r="L3477" s="178"/>
      <c r="M3477" s="178"/>
      <c r="N3477" s="81"/>
      <c r="O3477" s="185"/>
      <c r="P3477" s="103"/>
      <c r="Q3477" s="84" t="str">
        <f t="shared" si="1596"/>
        <v/>
      </c>
      <c r="R3477" s="159"/>
      <c r="S3477" s="28" t="str" cm="1">
        <f t="array" aca="1" ref="S3477" ca="1">IF(INDIRECT("A"&amp;114+$U3477)&lt;&gt;"",114+$U3477,"")</f>
        <v/>
      </c>
      <c r="T3477" s="28" t="str">
        <f t="shared" ca="1" si="1597"/>
        <v>$B</v>
      </c>
      <c r="U3477" s="29">
        <f t="shared" si="1603"/>
        <v>3360</v>
      </c>
      <c r="V3477" s="29">
        <v>280.250000000022</v>
      </c>
      <c r="W3477" s="29">
        <f t="shared" si="1608"/>
        <v>280</v>
      </c>
      <c r="X3477" s="41" t="str" cm="1">
        <f t="array" aca="1" ref="X3477" ca="1">IFERROR(INDEX('PC&amp;PD'!$A$1:$AP$15,ROW('PC&amp;PD'!$A$15),MATCH(INDIRECT(T3477),'PC&amp;PD'!$A$1:$AP$1,0)),"")</f>
        <v/>
      </c>
      <c r="Z3477" s="155"/>
      <c r="AA3477" s="13" t="str">
        <f t="shared" si="1593"/>
        <v/>
      </c>
      <c r="AB3477" s="155"/>
      <c r="AC3477" s="13" t="str">
        <f t="shared" ca="1" si="1598"/>
        <v>$AB</v>
      </c>
      <c r="AD3477" s="13" t="str" cm="1">
        <f t="array" aca="1" ref="AD3477" ca="1">IFERROR(IF((LEFT(INDIRECT("$F"&amp;$S3477),4))="GOTS",IF($G3477="Organic","GOTS_Organic_raw",(IF($G3477="Responsible","GOTS_Responsible",(IF($G3477="No Attribute (Conventional)","GOTS_conventional",(IF($G3477="Recycled Pre/Post-Consumer","GOTS_pre_post",(IF($G3477="In-Conversion","GOTS_in_conversion",(IF($G3477="Sustainably Sourced","Sustainably_sourced",""))))))))))),IF($G3477="Organic","Organic",(IF($G3477="Responsible","Responsible",(IF($G3477="No Attribute (Conventional)","No_Attribute_Conventional",(IF($G3477="Recycled Pre/Post-Consumer","Recycled_Pre_Post_Consumer",(IF($G3477="In-Conversion","In_Conversion",(IF($G3477="Recycled Pre-Consumer","Recycled_Pre_Consumer",(IF($G3477="Recycled Post-Consumer","Recycled_Post_Consumer",(IF($G3477="Sustainably Sourced","Sustainably_sourced","")))))))))))))))),"")</f>
        <v/>
      </c>
      <c r="AE3477" s="13" t="e" cm="1">
        <f t="array" aca="1" ref="AE3477" ca="1">IF(INDIRECT("$F"&amp;$S3477)="","",IF(LEFT(INDIRECT("$F"&amp;$S3477),3)="GRS","GRS_RCS_RM",IF((LEFT(INDIRECT("$F"&amp;$S3477),3))="RCS","GRS_RCS_RM",IF(INDIRECT("$F"&amp;$S3477)="OCS (No Label)","OCS_Conversion_RM",IF(LEFT(INDIRECT("$F"&amp;$S3477),3)="OCS","OCS_RM",IF(RIGHT(INDIRECT("$F"&amp;$S3477),10)="conversion","GOTS_RM_conversion",IF((LEFT(INDIRECT("$F"&amp;$S3477),4))="GOTS","GOTS_RM","Responsible_RM")))))))</f>
        <v>#REF!</v>
      </c>
      <c r="AF3477" s="13" t="str" cm="1">
        <f t="array" aca="1" ref="AF3477" ca="1">IF($S3477="","",INDIRECT("$Z"&amp;$S3477))</f>
        <v/>
      </c>
      <c r="AG3477" s="155"/>
      <c r="AH3477" s="13" t="str" cm="1">
        <f t="array" aca="1" ref="AH3477" ca="1">IFERROR(INDIRECT("$ag"&amp;S3477),"")</f>
        <v/>
      </c>
      <c r="AI3477" s="13" t="e" cm="1">
        <f t="array" aca="1" ref="AI3477" ca="1">INDIRECT("O"&amp;S3476)</f>
        <v>#REF!</v>
      </c>
      <c r="AJ3477" s="13" t="str">
        <f>IF($I3477="","",INDEX('Raw Material'!$A$1:$J$75,MATCH(I3477,'Raw Material'!$A$1:$A$75,0),(MATCH(G3477,'Raw Material'!$A$1:$J$1,0))))</f>
        <v/>
      </c>
      <c r="AK3477" s="13" t="str">
        <f t="shared" si="1594"/>
        <v>YANLIŞRM</v>
      </c>
      <c r="AL3477" s="153" t="str">
        <f t="shared" si="1595"/>
        <v/>
      </c>
    </row>
    <row r="3478" spans="1:38" ht="16.5" customHeight="1">
      <c r="A3478" s="161"/>
      <c r="B3478" s="166"/>
      <c r="C3478" s="167"/>
      <c r="D3478" s="156"/>
      <c r="E3478" s="156"/>
      <c r="F3478" s="174"/>
      <c r="G3478" s="181"/>
      <c r="H3478" s="182"/>
      <c r="I3478" s="182"/>
      <c r="J3478" s="182"/>
      <c r="K3478" s="32"/>
      <c r="L3478" s="178"/>
      <c r="M3478" s="178"/>
      <c r="N3478" s="81"/>
      <c r="O3478" s="185"/>
      <c r="P3478" s="103"/>
      <c r="Q3478" s="84" t="str">
        <f t="shared" si="1596"/>
        <v/>
      </c>
      <c r="R3478" s="159"/>
      <c r="S3478" s="28" t="str" cm="1">
        <f t="array" aca="1" ref="S3478" ca="1">IF(INDIRECT("A"&amp;114+$U3478)&lt;&gt;"",114+$U3478,"")</f>
        <v/>
      </c>
      <c r="T3478" s="28" t="str">
        <f t="shared" ca="1" si="1597"/>
        <v>$B</v>
      </c>
      <c r="U3478" s="29">
        <f t="shared" si="1603"/>
        <v>3360</v>
      </c>
      <c r="V3478" s="29">
        <v>280.33333333335497</v>
      </c>
      <c r="W3478" s="29">
        <f t="shared" si="1608"/>
        <v>280</v>
      </c>
      <c r="X3478" s="41" t="str" cm="1">
        <f t="array" aca="1" ref="X3478" ca="1">IFERROR(INDEX('PC&amp;PD'!$A$1:$AP$15,ROW('PC&amp;PD'!$A$15),MATCH(INDIRECT(T3478),'PC&amp;PD'!$A$1:$AP$1,0)),"")</f>
        <v/>
      </c>
      <c r="Z3478" s="155"/>
      <c r="AA3478" s="13" t="str">
        <f t="shared" si="1593"/>
        <v/>
      </c>
      <c r="AB3478" s="155"/>
      <c r="AC3478" s="13" t="str">
        <f t="shared" ca="1" si="1598"/>
        <v>$AB</v>
      </c>
      <c r="AD3478" s="13" t="str" cm="1">
        <f t="array" aca="1" ref="AD3478" ca="1">IFERROR(IF((LEFT(INDIRECT("$F"&amp;$S3478),4))="GOTS",IF($G3478="Organic","GOTS_Organic_raw",(IF($G3478="Responsible","GOTS_Responsible",(IF($G3478="No Attribute (Conventional)","GOTS_conventional",(IF($G3478="Recycled Pre/Post-Consumer","GOTS_pre_post",(IF($G3478="In-Conversion","GOTS_in_conversion",(IF($G3478="Sustainably Sourced","Sustainably_sourced",""))))))))))),IF($G3478="Organic","Organic",(IF($G3478="Responsible","Responsible",(IF($G3478="No Attribute (Conventional)","No_Attribute_Conventional",(IF($G3478="Recycled Pre/Post-Consumer","Recycled_Pre_Post_Consumer",(IF($G3478="In-Conversion","In_Conversion",(IF($G3478="Recycled Pre-Consumer","Recycled_Pre_Consumer",(IF($G3478="Recycled Post-Consumer","Recycled_Post_Consumer",(IF($G3478="Sustainably Sourced","Sustainably_sourced","")))))))))))))))),"")</f>
        <v/>
      </c>
      <c r="AE3478" s="13" t="e" cm="1">
        <f t="array" aca="1" ref="AE3478" ca="1">IF(INDIRECT("$F"&amp;$S3478)="","",IF(LEFT(INDIRECT("$F"&amp;$S3478),3)="GRS","GRS_RCS_RM",IF((LEFT(INDIRECT("$F"&amp;$S3478),3))="RCS","GRS_RCS_RM",IF(INDIRECT("$F"&amp;$S3478)="OCS (No Label)","OCS_Conversion_RM",IF(LEFT(INDIRECT("$F"&amp;$S3478),3)="OCS","OCS_RM",IF(RIGHT(INDIRECT("$F"&amp;$S3478),10)="conversion","GOTS_RM_conversion",IF((LEFT(INDIRECT("$F"&amp;$S3478),4))="GOTS","GOTS_RM","Responsible_RM")))))))</f>
        <v>#REF!</v>
      </c>
      <c r="AF3478" s="13" t="str" cm="1">
        <f t="array" aca="1" ref="AF3478" ca="1">IF($S3478="","",INDIRECT("$Z"&amp;$S3478))</f>
        <v/>
      </c>
      <c r="AG3478" s="155"/>
      <c r="AH3478" s="13" t="str" cm="1">
        <f t="array" aca="1" ref="AH3478" ca="1">IFERROR(INDIRECT("$ag"&amp;S3478),"")</f>
        <v/>
      </c>
      <c r="AI3478" s="13" t="e" cm="1">
        <f t="array" aca="1" ref="AI3478" ca="1">INDIRECT("O"&amp;S3477)</f>
        <v>#REF!</v>
      </c>
      <c r="AJ3478" s="13" t="str">
        <f>IF($I3478="","",INDEX('Raw Material'!$A$1:$J$75,MATCH(I3478,'Raw Material'!$A$1:$A$75,0),(MATCH(G3478,'Raw Material'!$A$1:$J$1,0))))</f>
        <v/>
      </c>
      <c r="AK3478" s="13" t="str">
        <f t="shared" si="1594"/>
        <v>YANLIŞRM</v>
      </c>
      <c r="AL3478" s="153" t="str">
        <f t="shared" si="1595"/>
        <v/>
      </c>
    </row>
    <row r="3479" spans="1:38" ht="16.5" customHeight="1">
      <c r="A3479" s="161"/>
      <c r="B3479" s="166"/>
      <c r="C3479" s="167"/>
      <c r="D3479" s="156"/>
      <c r="E3479" s="156"/>
      <c r="F3479" s="174"/>
      <c r="G3479" s="181"/>
      <c r="H3479" s="182"/>
      <c r="I3479" s="182"/>
      <c r="J3479" s="182"/>
      <c r="K3479" s="32"/>
      <c r="L3479" s="178"/>
      <c r="M3479" s="178"/>
      <c r="N3479" s="81"/>
      <c r="O3479" s="185"/>
      <c r="P3479" s="103"/>
      <c r="Q3479" s="84" t="str">
        <f t="shared" si="1596"/>
        <v/>
      </c>
      <c r="R3479" s="159"/>
      <c r="S3479" s="28" t="str" cm="1">
        <f t="array" aca="1" ref="S3479" ca="1">IF(INDIRECT("A"&amp;114+$U3479)&lt;&gt;"",114+$U3479,"")</f>
        <v/>
      </c>
      <c r="T3479" s="28" t="str">
        <f t="shared" ca="1" si="1597"/>
        <v>$B</v>
      </c>
      <c r="U3479" s="29">
        <f t="shared" si="1603"/>
        <v>3360</v>
      </c>
      <c r="V3479" s="29">
        <v>280.41666666668903</v>
      </c>
      <c r="W3479" s="29">
        <f t="shared" si="1608"/>
        <v>280</v>
      </c>
      <c r="X3479" s="41" t="str" cm="1">
        <f t="array" aca="1" ref="X3479" ca="1">IFERROR(INDEX('PC&amp;PD'!$A$1:$AP$15,ROW('PC&amp;PD'!$A$15),MATCH(INDIRECT(T3479),'PC&amp;PD'!$A$1:$AP$1,0)),"")</f>
        <v/>
      </c>
      <c r="Z3479" s="155"/>
      <c r="AA3479" s="13" t="str">
        <f t="shared" si="1593"/>
        <v/>
      </c>
      <c r="AB3479" s="155"/>
      <c r="AC3479" s="13" t="str">
        <f t="shared" ca="1" si="1598"/>
        <v>$AB</v>
      </c>
      <c r="AD3479" s="13" t="str" cm="1">
        <f t="array" aca="1" ref="AD3479" ca="1">IFERROR(IF((LEFT(INDIRECT("$F"&amp;$S3479),4))="GOTS",IF($G3479="Organic","GOTS_Organic_raw",(IF($G3479="Responsible","GOTS_Responsible",(IF($G3479="No Attribute (Conventional)","GOTS_conventional",(IF($G3479="Recycled Pre/Post-Consumer","GOTS_pre_post",(IF($G3479="In-Conversion","GOTS_in_conversion",(IF($G3479="Sustainably Sourced","Sustainably_sourced",""))))))))))),IF($G3479="Organic","Organic",(IF($G3479="Responsible","Responsible",(IF($G3479="No Attribute (Conventional)","No_Attribute_Conventional",(IF($G3479="Recycled Pre/Post-Consumer","Recycled_Pre_Post_Consumer",(IF($G3479="In-Conversion","In_Conversion",(IF($G3479="Recycled Pre-Consumer","Recycled_Pre_Consumer",(IF($G3479="Recycled Post-Consumer","Recycled_Post_Consumer",(IF($G3479="Sustainably Sourced","Sustainably_sourced","")))))))))))))))),"")</f>
        <v/>
      </c>
      <c r="AE3479" s="13" t="e" cm="1">
        <f t="array" aca="1" ref="AE3479" ca="1">IF(INDIRECT("$F"&amp;$S3479)="","",IF(LEFT(INDIRECT("$F"&amp;$S3479),3)="GRS","GRS_RCS_RM",IF((LEFT(INDIRECT("$F"&amp;$S3479),3))="RCS","GRS_RCS_RM",IF(INDIRECT("$F"&amp;$S3479)="OCS (No Label)","OCS_Conversion_RM",IF(LEFT(INDIRECT("$F"&amp;$S3479),3)="OCS","OCS_RM",IF(RIGHT(INDIRECT("$F"&amp;$S3479),10)="conversion","GOTS_RM_conversion",IF((LEFT(INDIRECT("$F"&amp;$S3479),4))="GOTS","GOTS_RM","Responsible_RM")))))))</f>
        <v>#REF!</v>
      </c>
      <c r="AF3479" s="13" t="str" cm="1">
        <f t="array" aca="1" ref="AF3479" ca="1">IF($S3479="","",INDIRECT("$Z"&amp;$S3479))</f>
        <v/>
      </c>
      <c r="AG3479" s="155"/>
      <c r="AH3479" s="13" t="str" cm="1">
        <f t="array" aca="1" ref="AH3479" ca="1">IFERROR(INDIRECT("$ag"&amp;S3479),"")</f>
        <v/>
      </c>
      <c r="AI3479" s="13" t="e" cm="1">
        <f t="array" aca="1" ref="AI3479" ca="1">INDIRECT("O"&amp;S3478)</f>
        <v>#REF!</v>
      </c>
      <c r="AJ3479" s="13" t="str">
        <f>IF($I3479="","",INDEX('Raw Material'!$A$1:$J$75,MATCH(I3479,'Raw Material'!$A$1:$A$75,0),(MATCH(G3479,'Raw Material'!$A$1:$J$1,0))))</f>
        <v/>
      </c>
      <c r="AK3479" s="13" t="str">
        <f t="shared" si="1594"/>
        <v>YANLIŞRM</v>
      </c>
      <c r="AL3479" s="153" t="str">
        <f t="shared" si="1595"/>
        <v/>
      </c>
    </row>
    <row r="3480" spans="1:38" ht="16.5" customHeight="1">
      <c r="A3480" s="162"/>
      <c r="B3480" s="168"/>
      <c r="C3480" s="169"/>
      <c r="D3480" s="156"/>
      <c r="E3480" s="156"/>
      <c r="F3480" s="175"/>
      <c r="G3480" s="181"/>
      <c r="H3480" s="182"/>
      <c r="I3480" s="182"/>
      <c r="J3480" s="182"/>
      <c r="K3480" s="32"/>
      <c r="L3480" s="179"/>
      <c r="M3480" s="179"/>
      <c r="N3480" s="81"/>
      <c r="O3480" s="185"/>
      <c r="P3480" s="103"/>
      <c r="Q3480" s="84" t="str">
        <f t="shared" si="1596"/>
        <v/>
      </c>
      <c r="R3480" s="159"/>
      <c r="S3480" s="28" t="str" cm="1">
        <f t="array" aca="1" ref="S3480" ca="1">IF(INDIRECT("A"&amp;114+$U3480)&lt;&gt;"",114+$U3480,"")</f>
        <v/>
      </c>
      <c r="T3480" s="28" t="str">
        <f t="shared" ca="1" si="1597"/>
        <v>$B</v>
      </c>
      <c r="U3480" s="29">
        <f t="shared" si="1603"/>
        <v>3360</v>
      </c>
      <c r="V3480" s="29">
        <v>280.500000000022</v>
      </c>
      <c r="W3480" s="29">
        <f t="shared" si="1608"/>
        <v>280</v>
      </c>
      <c r="X3480" s="41" t="str" cm="1">
        <f t="array" aca="1" ref="X3480" ca="1">IFERROR(INDEX('PC&amp;PD'!$A$1:$AP$15,ROW('PC&amp;PD'!$A$15),MATCH(INDIRECT(T3480),'PC&amp;PD'!$A$1:$AP$1,0)),"")</f>
        <v/>
      </c>
      <c r="Z3480" s="155"/>
      <c r="AA3480" s="13" t="str">
        <f t="shared" si="1593"/>
        <v/>
      </c>
      <c r="AB3480" s="155"/>
      <c r="AC3480" s="13" t="str">
        <f t="shared" ca="1" si="1598"/>
        <v>$AB</v>
      </c>
      <c r="AD3480" s="13" t="str" cm="1">
        <f t="array" aca="1" ref="AD3480" ca="1">IFERROR(IF((LEFT(INDIRECT("$F"&amp;$S3480),4))="GOTS",IF($G3480="Organic","GOTS_Organic_raw",(IF($G3480="Responsible","GOTS_Responsible",(IF($G3480="No Attribute (Conventional)","GOTS_conventional",(IF($G3480="Recycled Pre/Post-Consumer","GOTS_pre_post",(IF($G3480="In-Conversion","GOTS_in_conversion",(IF($G3480="Sustainably Sourced","Sustainably_sourced",""))))))))))),IF($G3480="Organic","Organic",(IF($G3480="Responsible","Responsible",(IF($G3480="No Attribute (Conventional)","No_Attribute_Conventional",(IF($G3480="Recycled Pre/Post-Consumer","Recycled_Pre_Post_Consumer",(IF($G3480="In-Conversion","In_Conversion",(IF($G3480="Recycled Pre-Consumer","Recycled_Pre_Consumer",(IF($G3480="Recycled Post-Consumer","Recycled_Post_Consumer",(IF($G3480="Sustainably Sourced","Sustainably_sourced","")))))))))))))))),"")</f>
        <v/>
      </c>
      <c r="AE3480" s="13" t="e" cm="1">
        <f t="array" aca="1" ref="AE3480" ca="1">IF(INDIRECT("$F"&amp;$S3480)="","",IF(LEFT(INDIRECT("$F"&amp;$S3480),3)="GRS","GRS_RCS_RM",IF((LEFT(INDIRECT("$F"&amp;$S3480),3))="RCS","GRS_RCS_RM",IF(INDIRECT("$F"&amp;$S3480)="OCS (No Label)","OCS_Conversion_RM",IF(LEFT(INDIRECT("$F"&amp;$S3480),3)="OCS","OCS_RM",IF(RIGHT(INDIRECT("$F"&amp;$S3480),10)="conversion","GOTS_RM_conversion",IF((LEFT(INDIRECT("$F"&amp;$S3480),4))="GOTS","GOTS_RM","Responsible_RM")))))))</f>
        <v>#REF!</v>
      </c>
      <c r="AF3480" s="13" t="str" cm="1">
        <f t="array" aca="1" ref="AF3480" ca="1">IF($S3480="","",INDIRECT("$Z"&amp;$S3480))</f>
        <v/>
      </c>
      <c r="AG3480" s="155"/>
      <c r="AH3480" s="13" t="str" cm="1">
        <f t="array" aca="1" ref="AH3480" ca="1">IFERROR(INDIRECT("$ag"&amp;S3480),"")</f>
        <v/>
      </c>
      <c r="AI3480" s="13" t="e" cm="1">
        <f t="array" aca="1" ref="AI3480" ca="1">INDIRECT("O"&amp;S3479)</f>
        <v>#REF!</v>
      </c>
      <c r="AJ3480" s="13" t="str">
        <f>IF($I3480="","",INDEX('Raw Material'!$A$1:$J$75,MATCH(I3480,'Raw Material'!$A$1:$A$75,0),(MATCH(G3480,'Raw Material'!$A$1:$J$1,0))))</f>
        <v/>
      </c>
      <c r="AK3480" s="13" t="str">
        <f t="shared" si="1594"/>
        <v>YANLIŞRM</v>
      </c>
      <c r="AL3480" s="153" t="str">
        <f t="shared" si="1595"/>
        <v/>
      </c>
    </row>
    <row r="3481" spans="1:38" ht="16.5" customHeight="1">
      <c r="A3481" s="162"/>
      <c r="B3481" s="168"/>
      <c r="C3481" s="169"/>
      <c r="D3481" s="156"/>
      <c r="E3481" s="156"/>
      <c r="F3481" s="175"/>
      <c r="G3481" s="181"/>
      <c r="H3481" s="182"/>
      <c r="I3481" s="182"/>
      <c r="J3481" s="182"/>
      <c r="K3481" s="32"/>
      <c r="L3481" s="179"/>
      <c r="M3481" s="179"/>
      <c r="N3481" s="81"/>
      <c r="O3481" s="185"/>
      <c r="P3481" s="103"/>
      <c r="Q3481" s="84" t="str">
        <f t="shared" si="1596"/>
        <v/>
      </c>
      <c r="R3481" s="159"/>
      <c r="S3481" s="28" t="str" cm="1">
        <f t="array" aca="1" ref="S3481" ca="1">IF(INDIRECT("A"&amp;114+$U3481)&lt;&gt;"",114+$U3481,"")</f>
        <v/>
      </c>
      <c r="T3481" s="28" t="str">
        <f t="shared" ca="1" si="1597"/>
        <v>$B</v>
      </c>
      <c r="U3481" s="29">
        <f t="shared" si="1603"/>
        <v>3360</v>
      </c>
      <c r="V3481" s="29">
        <v>280.58333333335497</v>
      </c>
      <c r="W3481" s="29">
        <f t="shared" si="1608"/>
        <v>280</v>
      </c>
      <c r="X3481" s="41" t="str" cm="1">
        <f t="array" aca="1" ref="X3481" ca="1">IFERROR(INDEX('PC&amp;PD'!$A$1:$AP$15,ROW('PC&amp;PD'!$A$15),MATCH(INDIRECT(T3481),'PC&amp;PD'!$A$1:$AP$1,0)),"")</f>
        <v/>
      </c>
      <c r="Z3481" s="155"/>
      <c r="AA3481" s="13" t="str">
        <f t="shared" si="1593"/>
        <v/>
      </c>
      <c r="AB3481" s="155"/>
      <c r="AC3481" s="13" t="str">
        <f t="shared" ca="1" si="1598"/>
        <v>$AB</v>
      </c>
      <c r="AD3481" s="13" t="str" cm="1">
        <f t="array" aca="1" ref="AD3481" ca="1">IFERROR(IF((LEFT(INDIRECT("$F"&amp;$S3481),4))="GOTS",IF($G3481="Organic","GOTS_Organic_raw",(IF($G3481="Responsible","GOTS_Responsible",(IF($G3481="No Attribute (Conventional)","GOTS_conventional",(IF($G3481="Recycled Pre/Post-Consumer","GOTS_pre_post",(IF($G3481="In-Conversion","GOTS_in_conversion",(IF($G3481="Sustainably Sourced","Sustainably_sourced",""))))))))))),IF($G3481="Organic","Organic",(IF($G3481="Responsible","Responsible",(IF($G3481="No Attribute (Conventional)","No_Attribute_Conventional",(IF($G3481="Recycled Pre/Post-Consumer","Recycled_Pre_Post_Consumer",(IF($G3481="In-Conversion","In_Conversion",(IF($G3481="Recycled Pre-Consumer","Recycled_Pre_Consumer",(IF($G3481="Recycled Post-Consumer","Recycled_Post_Consumer",(IF($G3481="Sustainably Sourced","Sustainably_sourced","")))))))))))))))),"")</f>
        <v/>
      </c>
      <c r="AE3481" s="13" t="e" cm="1">
        <f t="array" aca="1" ref="AE3481" ca="1">IF(INDIRECT("$F"&amp;$S3481)="","",IF(LEFT(INDIRECT("$F"&amp;$S3481),3)="GRS","GRS_RCS_RM",IF((LEFT(INDIRECT("$F"&amp;$S3481),3))="RCS","GRS_RCS_RM",IF(INDIRECT("$F"&amp;$S3481)="OCS (No Label)","OCS_Conversion_RM",IF(LEFT(INDIRECT("$F"&amp;$S3481),3)="OCS","OCS_RM",IF(RIGHT(INDIRECT("$F"&amp;$S3481),10)="conversion","GOTS_RM_conversion",IF((LEFT(INDIRECT("$F"&amp;$S3481),4))="GOTS","GOTS_RM","Responsible_RM")))))))</f>
        <v>#REF!</v>
      </c>
      <c r="AF3481" s="13" t="str" cm="1">
        <f t="array" aca="1" ref="AF3481" ca="1">IF($S3481="","",INDIRECT("$Z"&amp;$S3481))</f>
        <v/>
      </c>
      <c r="AG3481" s="155"/>
      <c r="AH3481" s="13" t="str" cm="1">
        <f t="array" aca="1" ref="AH3481" ca="1">IFERROR(INDIRECT("$ag"&amp;S3481),"")</f>
        <v/>
      </c>
      <c r="AI3481" s="13" t="e" cm="1">
        <f t="array" aca="1" ref="AI3481" ca="1">INDIRECT("O"&amp;S3480)</f>
        <v>#REF!</v>
      </c>
      <c r="AJ3481" s="13" t="str">
        <f>IF($I3481="","",INDEX('Raw Material'!$A$1:$J$75,MATCH(I3481,'Raw Material'!$A$1:$A$75,0),(MATCH(G3481,'Raw Material'!$A$1:$J$1,0))))</f>
        <v/>
      </c>
      <c r="AK3481" s="13" t="str">
        <f t="shared" si="1594"/>
        <v>YANLIŞRM</v>
      </c>
      <c r="AL3481" s="153" t="str">
        <f t="shared" si="1595"/>
        <v/>
      </c>
    </row>
    <row r="3482" spans="1:38" ht="16.5" customHeight="1">
      <c r="A3482" s="162"/>
      <c r="B3482" s="168"/>
      <c r="C3482" s="169"/>
      <c r="D3482" s="156"/>
      <c r="E3482" s="156"/>
      <c r="F3482" s="175"/>
      <c r="G3482" s="181"/>
      <c r="H3482" s="182"/>
      <c r="I3482" s="182"/>
      <c r="J3482" s="182"/>
      <c r="K3482" s="32"/>
      <c r="L3482" s="179"/>
      <c r="M3482" s="179"/>
      <c r="N3482" s="81"/>
      <c r="O3482" s="185"/>
      <c r="P3482" s="103"/>
      <c r="Q3482" s="84" t="str">
        <f t="shared" si="1596"/>
        <v/>
      </c>
      <c r="R3482" s="159"/>
      <c r="S3482" s="28" t="str" cm="1">
        <f t="array" aca="1" ref="S3482" ca="1">IF(INDIRECT("A"&amp;114+$U3482)&lt;&gt;"",114+$U3482,"")</f>
        <v/>
      </c>
      <c r="T3482" s="28" t="str">
        <f t="shared" ca="1" si="1597"/>
        <v>$B</v>
      </c>
      <c r="U3482" s="29">
        <f t="shared" si="1603"/>
        <v>3360</v>
      </c>
      <c r="V3482" s="29">
        <v>280.66666666668903</v>
      </c>
      <c r="W3482" s="29">
        <f t="shared" si="1608"/>
        <v>280</v>
      </c>
      <c r="X3482" s="41" t="str" cm="1">
        <f t="array" aca="1" ref="X3482" ca="1">IFERROR(INDEX('PC&amp;PD'!$A$1:$AP$15,ROW('PC&amp;PD'!$A$15),MATCH(INDIRECT(T3482),'PC&amp;PD'!$A$1:$AP$1,0)),"")</f>
        <v/>
      </c>
      <c r="Z3482" s="155"/>
      <c r="AA3482" s="13" t="str">
        <f t="shared" si="1593"/>
        <v/>
      </c>
      <c r="AB3482" s="155"/>
      <c r="AC3482" s="13" t="str">
        <f t="shared" ca="1" si="1598"/>
        <v>$AB</v>
      </c>
      <c r="AD3482" s="13" t="str" cm="1">
        <f t="array" aca="1" ref="AD3482" ca="1">IFERROR(IF((LEFT(INDIRECT("$F"&amp;$S3482),4))="GOTS",IF($G3482="Organic","GOTS_Organic_raw",(IF($G3482="Responsible","GOTS_Responsible",(IF($G3482="No Attribute (Conventional)","GOTS_conventional",(IF($G3482="Recycled Pre/Post-Consumer","GOTS_pre_post",(IF($G3482="In-Conversion","GOTS_in_conversion",(IF($G3482="Sustainably Sourced","Sustainably_sourced",""))))))))))),IF($G3482="Organic","Organic",(IF($G3482="Responsible","Responsible",(IF($G3482="No Attribute (Conventional)","No_Attribute_Conventional",(IF($G3482="Recycled Pre/Post-Consumer","Recycled_Pre_Post_Consumer",(IF($G3482="In-Conversion","In_Conversion",(IF($G3482="Recycled Pre-Consumer","Recycled_Pre_Consumer",(IF($G3482="Recycled Post-Consumer","Recycled_Post_Consumer",(IF($G3482="Sustainably Sourced","Sustainably_sourced","")))))))))))))))),"")</f>
        <v/>
      </c>
      <c r="AE3482" s="13" t="e" cm="1">
        <f t="array" aca="1" ref="AE3482" ca="1">IF(INDIRECT("$F"&amp;$S3482)="","",IF(LEFT(INDIRECT("$F"&amp;$S3482),3)="GRS","GRS_RCS_RM",IF((LEFT(INDIRECT("$F"&amp;$S3482),3))="RCS","GRS_RCS_RM",IF(INDIRECT("$F"&amp;$S3482)="OCS (No Label)","OCS_Conversion_RM",IF(LEFT(INDIRECT("$F"&amp;$S3482),3)="OCS","OCS_RM",IF(RIGHT(INDIRECT("$F"&amp;$S3482),10)="conversion","GOTS_RM_conversion",IF((LEFT(INDIRECT("$F"&amp;$S3482),4))="GOTS","GOTS_RM","Responsible_RM")))))))</f>
        <v>#REF!</v>
      </c>
      <c r="AF3482" s="13" t="str" cm="1">
        <f t="array" aca="1" ref="AF3482" ca="1">IF($S3482="","",INDIRECT("$Z"&amp;$S3482))</f>
        <v/>
      </c>
      <c r="AG3482" s="155"/>
      <c r="AH3482" s="13" t="str" cm="1">
        <f t="array" aca="1" ref="AH3482" ca="1">IFERROR(INDIRECT("$ag"&amp;S3482),"")</f>
        <v/>
      </c>
      <c r="AI3482" s="13" t="e" cm="1">
        <f t="array" aca="1" ref="AI3482" ca="1">INDIRECT("O"&amp;S3481)</f>
        <v>#REF!</v>
      </c>
      <c r="AJ3482" s="13" t="str">
        <f>IF($I3482="","",INDEX('Raw Material'!$A$1:$J$75,MATCH(I3482,'Raw Material'!$A$1:$A$75,0),(MATCH(G3482,'Raw Material'!$A$1:$J$1,0))))</f>
        <v/>
      </c>
      <c r="AK3482" s="13" t="str">
        <f t="shared" si="1594"/>
        <v>YANLIŞRM</v>
      </c>
      <c r="AL3482" s="153" t="str">
        <f t="shared" si="1595"/>
        <v/>
      </c>
    </row>
    <row r="3483" spans="1:38" ht="16.5" customHeight="1">
      <c r="A3483" s="162"/>
      <c r="B3483" s="168"/>
      <c r="C3483" s="169"/>
      <c r="D3483" s="156"/>
      <c r="E3483" s="156"/>
      <c r="F3483" s="175"/>
      <c r="G3483" s="181"/>
      <c r="H3483" s="182"/>
      <c r="I3483" s="182"/>
      <c r="J3483" s="182"/>
      <c r="K3483" s="32"/>
      <c r="L3483" s="179"/>
      <c r="M3483" s="179"/>
      <c r="N3483" s="81"/>
      <c r="O3483" s="185"/>
      <c r="P3483" s="103"/>
      <c r="Q3483" s="84" t="str">
        <f t="shared" si="1596"/>
        <v/>
      </c>
      <c r="R3483" s="159"/>
      <c r="S3483" s="28" t="str" cm="1">
        <f t="array" aca="1" ref="S3483" ca="1">IF(INDIRECT("A"&amp;114+$U3483)&lt;&gt;"",114+$U3483,"")</f>
        <v/>
      </c>
      <c r="T3483" s="28" t="str">
        <f t="shared" ca="1" si="1597"/>
        <v>$B</v>
      </c>
      <c r="U3483" s="29">
        <f t="shared" si="1603"/>
        <v>3360</v>
      </c>
      <c r="V3483" s="29">
        <v>280.750000000022</v>
      </c>
      <c r="W3483" s="29">
        <f t="shared" si="1608"/>
        <v>280</v>
      </c>
      <c r="X3483" s="41" t="str" cm="1">
        <f t="array" aca="1" ref="X3483" ca="1">IFERROR(INDEX('PC&amp;PD'!$A$1:$AP$15,ROW('PC&amp;PD'!$A$15),MATCH(INDIRECT(T3483),'PC&amp;PD'!$A$1:$AP$1,0)),"")</f>
        <v/>
      </c>
      <c r="Z3483" s="155"/>
      <c r="AA3483" s="13" t="str">
        <f t="shared" si="1593"/>
        <v/>
      </c>
      <c r="AB3483" s="155"/>
      <c r="AC3483" s="13" t="str">
        <f t="shared" ca="1" si="1598"/>
        <v>$AB</v>
      </c>
      <c r="AD3483" s="13" t="str" cm="1">
        <f t="array" aca="1" ref="AD3483" ca="1">IFERROR(IF((LEFT(INDIRECT("$F"&amp;$S3483),4))="GOTS",IF($G3483="Organic","GOTS_Organic_raw",(IF($G3483="Responsible","GOTS_Responsible",(IF($G3483="No Attribute (Conventional)","GOTS_conventional",(IF($G3483="Recycled Pre/Post-Consumer","GOTS_pre_post",(IF($G3483="In-Conversion","GOTS_in_conversion",(IF($G3483="Sustainably Sourced","Sustainably_sourced",""))))))))))),IF($G3483="Organic","Organic",(IF($G3483="Responsible","Responsible",(IF($G3483="No Attribute (Conventional)","No_Attribute_Conventional",(IF($G3483="Recycled Pre/Post-Consumer","Recycled_Pre_Post_Consumer",(IF($G3483="In-Conversion","In_Conversion",(IF($G3483="Recycled Pre-Consumer","Recycled_Pre_Consumer",(IF($G3483="Recycled Post-Consumer","Recycled_Post_Consumer",(IF($G3483="Sustainably Sourced","Sustainably_sourced","")))))))))))))))),"")</f>
        <v/>
      </c>
      <c r="AE3483" s="13" t="e" cm="1">
        <f t="array" aca="1" ref="AE3483" ca="1">IF(INDIRECT("$F"&amp;$S3483)="","",IF(LEFT(INDIRECT("$F"&amp;$S3483),3)="GRS","GRS_RCS_RM",IF((LEFT(INDIRECT("$F"&amp;$S3483),3))="RCS","GRS_RCS_RM",IF(INDIRECT("$F"&amp;$S3483)="OCS (No Label)","OCS_Conversion_RM",IF(LEFT(INDIRECT("$F"&amp;$S3483),3)="OCS","OCS_RM",IF(RIGHT(INDIRECT("$F"&amp;$S3483),10)="conversion","GOTS_RM_conversion",IF((LEFT(INDIRECT("$F"&amp;$S3483),4))="GOTS","GOTS_RM","Responsible_RM")))))))</f>
        <v>#REF!</v>
      </c>
      <c r="AF3483" s="13" t="str" cm="1">
        <f t="array" aca="1" ref="AF3483" ca="1">IF($S3483="","",INDIRECT("$Z"&amp;$S3483))</f>
        <v/>
      </c>
      <c r="AG3483" s="155"/>
      <c r="AH3483" s="13" t="str" cm="1">
        <f t="array" aca="1" ref="AH3483" ca="1">IFERROR(INDIRECT("$ag"&amp;S3483),"")</f>
        <v/>
      </c>
      <c r="AI3483" s="13" t="e" cm="1">
        <f t="array" aca="1" ref="AI3483" ca="1">INDIRECT("O"&amp;S3482)</f>
        <v>#REF!</v>
      </c>
      <c r="AJ3483" s="13" t="str">
        <f>IF($I3483="","",INDEX('Raw Material'!$A$1:$J$75,MATCH(I3483,'Raw Material'!$A$1:$A$75,0),(MATCH(G3483,'Raw Material'!$A$1:$J$1,0))))</f>
        <v/>
      </c>
      <c r="AK3483" s="13" t="str">
        <f t="shared" si="1594"/>
        <v>YANLIŞRM</v>
      </c>
      <c r="AL3483" s="153" t="str">
        <f t="shared" si="1595"/>
        <v/>
      </c>
    </row>
    <row r="3484" spans="1:38" ht="16.5" customHeight="1">
      <c r="A3484" s="162"/>
      <c r="B3484" s="168"/>
      <c r="C3484" s="169"/>
      <c r="D3484" s="156"/>
      <c r="E3484" s="156"/>
      <c r="F3484" s="175"/>
      <c r="G3484" s="181"/>
      <c r="H3484" s="182"/>
      <c r="I3484" s="182"/>
      <c r="J3484" s="182"/>
      <c r="K3484" s="32"/>
      <c r="L3484" s="179"/>
      <c r="M3484" s="179"/>
      <c r="N3484" s="81"/>
      <c r="O3484" s="185"/>
      <c r="P3484" s="103"/>
      <c r="Q3484" s="84" t="str">
        <f t="shared" si="1596"/>
        <v/>
      </c>
      <c r="R3484" s="159"/>
      <c r="S3484" s="28" t="str" cm="1">
        <f t="array" aca="1" ref="S3484" ca="1">IF(INDIRECT("A"&amp;114+$U3484)&lt;&gt;"",114+$U3484,"")</f>
        <v/>
      </c>
      <c r="T3484" s="28" t="str">
        <f t="shared" ca="1" si="1597"/>
        <v>$B</v>
      </c>
      <c r="U3484" s="29">
        <f t="shared" si="1603"/>
        <v>3360</v>
      </c>
      <c r="V3484" s="29">
        <v>280.83333333335497</v>
      </c>
      <c r="W3484" s="29">
        <f t="shared" si="1608"/>
        <v>280</v>
      </c>
      <c r="X3484" s="41" t="str" cm="1">
        <f t="array" aca="1" ref="X3484" ca="1">IFERROR(INDEX('PC&amp;PD'!$A$1:$AP$15,ROW('PC&amp;PD'!$A$15),MATCH(INDIRECT(T3484),'PC&amp;PD'!$A$1:$AP$1,0)),"")</f>
        <v/>
      </c>
      <c r="Z3484" s="155"/>
      <c r="AA3484" s="13" t="str">
        <f t="shared" si="1593"/>
        <v/>
      </c>
      <c r="AB3484" s="155"/>
      <c r="AC3484" s="13" t="str">
        <f t="shared" ca="1" si="1598"/>
        <v>$AB</v>
      </c>
      <c r="AD3484" s="13" t="str" cm="1">
        <f t="array" aca="1" ref="AD3484" ca="1">IFERROR(IF((LEFT(INDIRECT("$F"&amp;$S3484),4))="GOTS",IF($G3484="Organic","GOTS_Organic_raw",(IF($G3484="Responsible","GOTS_Responsible",(IF($G3484="No Attribute (Conventional)","GOTS_conventional",(IF($G3484="Recycled Pre/Post-Consumer","GOTS_pre_post",(IF($G3484="In-Conversion","GOTS_in_conversion",(IF($G3484="Sustainably Sourced","Sustainably_sourced",""))))))))))),IF($G3484="Organic","Organic",(IF($G3484="Responsible","Responsible",(IF($G3484="No Attribute (Conventional)","No_Attribute_Conventional",(IF($G3484="Recycled Pre/Post-Consumer","Recycled_Pre_Post_Consumer",(IF($G3484="In-Conversion","In_Conversion",(IF($G3484="Recycled Pre-Consumer","Recycled_Pre_Consumer",(IF($G3484="Recycled Post-Consumer","Recycled_Post_Consumer",(IF($G3484="Sustainably Sourced","Sustainably_sourced","")))))))))))))))),"")</f>
        <v/>
      </c>
      <c r="AE3484" s="13" t="e" cm="1">
        <f t="array" aca="1" ref="AE3484" ca="1">IF(INDIRECT("$F"&amp;$S3484)="","",IF(LEFT(INDIRECT("$F"&amp;$S3484),3)="GRS","GRS_RCS_RM",IF((LEFT(INDIRECT("$F"&amp;$S3484),3))="RCS","GRS_RCS_RM",IF(INDIRECT("$F"&amp;$S3484)="OCS (No Label)","OCS_Conversion_RM",IF(LEFT(INDIRECT("$F"&amp;$S3484),3)="OCS","OCS_RM",IF(RIGHT(INDIRECT("$F"&amp;$S3484),10)="conversion","GOTS_RM_conversion",IF((LEFT(INDIRECT("$F"&amp;$S3484),4))="GOTS","GOTS_RM","Responsible_RM")))))))</f>
        <v>#REF!</v>
      </c>
      <c r="AF3484" s="13" t="str" cm="1">
        <f t="array" aca="1" ref="AF3484" ca="1">IF($S3484="","",INDIRECT("$Z"&amp;$S3484))</f>
        <v/>
      </c>
      <c r="AG3484" s="155"/>
      <c r="AH3484" s="13" t="str" cm="1">
        <f t="array" aca="1" ref="AH3484" ca="1">IFERROR(INDIRECT("$ag"&amp;S3484),"")</f>
        <v/>
      </c>
      <c r="AI3484" s="13" t="e" cm="1">
        <f t="array" aca="1" ref="AI3484" ca="1">INDIRECT("O"&amp;S3483)</f>
        <v>#REF!</v>
      </c>
      <c r="AJ3484" s="13" t="str">
        <f>IF($I3484="","",INDEX('Raw Material'!$A$1:$J$75,MATCH(I3484,'Raw Material'!$A$1:$A$75,0),(MATCH(G3484,'Raw Material'!$A$1:$J$1,0))))</f>
        <v/>
      </c>
      <c r="AK3484" s="13" t="str">
        <f t="shared" si="1594"/>
        <v>YANLIŞRM</v>
      </c>
      <c r="AL3484" s="153" t="str">
        <f t="shared" si="1595"/>
        <v/>
      </c>
    </row>
    <row r="3485" spans="1:38" ht="16.5" customHeight="1" thickBot="1">
      <c r="A3485" s="163"/>
      <c r="B3485" s="170"/>
      <c r="C3485" s="171"/>
      <c r="D3485" s="156"/>
      <c r="E3485" s="156"/>
      <c r="F3485" s="176"/>
      <c r="G3485" s="157"/>
      <c r="H3485" s="158"/>
      <c r="I3485" s="158"/>
      <c r="J3485" s="158"/>
      <c r="K3485" s="33"/>
      <c r="L3485" s="180"/>
      <c r="M3485" s="180"/>
      <c r="N3485" s="82"/>
      <c r="O3485" s="186"/>
      <c r="P3485" s="103"/>
      <c r="Q3485" s="84" t="str">
        <f t="shared" si="1596"/>
        <v/>
      </c>
      <c r="R3485" s="159"/>
      <c r="S3485" s="28" t="str" cm="1">
        <f t="array" aca="1" ref="S3485" ca="1">IF(INDIRECT("A"&amp;114+$U3485)&lt;&gt;"",114+$U3485,"")</f>
        <v/>
      </c>
      <c r="T3485" s="28" t="str">
        <f t="shared" ca="1" si="1597"/>
        <v>$B</v>
      </c>
      <c r="U3485" s="29">
        <f t="shared" si="1603"/>
        <v>3360</v>
      </c>
      <c r="V3485" s="29">
        <v>280.91666666668903</v>
      </c>
      <c r="W3485" s="29">
        <f t="shared" si="1608"/>
        <v>280</v>
      </c>
      <c r="X3485" s="41" t="str" cm="1">
        <f t="array" aca="1" ref="X3485" ca="1">IFERROR(INDEX('PC&amp;PD'!$A$1:$AP$15,ROW('PC&amp;PD'!$A$15),MATCH(INDIRECT(T3485),'PC&amp;PD'!$A$1:$AP$1,0)),"")</f>
        <v/>
      </c>
      <c r="Z3485" s="155"/>
      <c r="AA3485" s="13" t="str">
        <f t="shared" si="1593"/>
        <v/>
      </c>
      <c r="AB3485" s="155"/>
      <c r="AC3485" s="13" t="str">
        <f t="shared" ca="1" si="1598"/>
        <v>$AB</v>
      </c>
      <c r="AD3485" s="13" t="str" cm="1">
        <f t="array" aca="1" ref="AD3485" ca="1">IFERROR(IF((LEFT(INDIRECT("$F"&amp;$S3485),4))="GOTS",IF($G3485="Organic","GOTS_Organic_raw",(IF($G3485="Responsible","GOTS_Responsible",(IF($G3485="No Attribute (Conventional)","GOTS_conventional",(IF($G3485="Recycled Pre/Post-Consumer","GOTS_pre_post",(IF($G3485="In-Conversion","GOTS_in_conversion",(IF($G3485="Sustainably Sourced","Sustainably_sourced",""))))))))))),IF($G3485="Organic","Organic",(IF($G3485="Responsible","Responsible",(IF($G3485="No Attribute (Conventional)","No_Attribute_Conventional",(IF($G3485="Recycled Pre/Post-Consumer","Recycled_Pre_Post_Consumer",(IF($G3485="In-Conversion","In_Conversion",(IF($G3485="Recycled Pre-Consumer","Recycled_Pre_Consumer",(IF($G3485="Recycled Post-Consumer","Recycled_Post_Consumer",(IF($G3485="Sustainably Sourced","Sustainably_sourced","")))))))))))))))),"")</f>
        <v/>
      </c>
      <c r="AE3485" s="13" t="e" cm="1">
        <f t="array" aca="1" ref="AE3485" ca="1">IF(INDIRECT("$F"&amp;$S3485)="","",IF(LEFT(INDIRECT("$F"&amp;$S3485),3)="GRS","GRS_RCS_RM",IF((LEFT(INDIRECT("$F"&amp;$S3485),3))="RCS","GRS_RCS_RM",IF(INDIRECT("$F"&amp;$S3485)="OCS (No Label)","OCS_Conversion_RM",IF(LEFT(INDIRECT("$F"&amp;$S3485),3)="OCS","OCS_RM",IF(RIGHT(INDIRECT("$F"&amp;$S3485),10)="conversion","GOTS_RM_conversion",IF((LEFT(INDIRECT("$F"&amp;$S3485),4))="GOTS","GOTS_RM","Responsible_RM")))))))</f>
        <v>#REF!</v>
      </c>
      <c r="AF3485" s="13" t="str" cm="1">
        <f t="array" aca="1" ref="AF3485" ca="1">IF($S3485="","",INDIRECT("$Z"&amp;$S3485))</f>
        <v/>
      </c>
      <c r="AG3485" s="155"/>
      <c r="AH3485" s="13" t="str" cm="1">
        <f t="array" aca="1" ref="AH3485" ca="1">IFERROR(INDIRECT("$ag"&amp;S3485),"")</f>
        <v/>
      </c>
      <c r="AI3485" s="13" t="e" cm="1">
        <f t="array" aca="1" ref="AI3485" ca="1">INDIRECT("O"&amp;S3484)</f>
        <v>#REF!</v>
      </c>
      <c r="AJ3485" s="13" t="str">
        <f>IF($I3485="","",INDEX('Raw Material'!$A$1:$J$75,MATCH(I3485,'Raw Material'!$A$1:$A$75,0),(MATCH(G3485,'Raw Material'!$A$1:$J$1,0))))</f>
        <v/>
      </c>
      <c r="AK3485" s="13" t="str">
        <f t="shared" si="1594"/>
        <v>YANLIŞRM</v>
      </c>
      <c r="AL3485" s="153" t="str">
        <f t="shared" si="1595"/>
        <v/>
      </c>
    </row>
    <row r="3486" spans="1:38" ht="16.5" customHeight="1">
      <c r="A3486" s="160" t="str">
        <f>IF(B3486="","",COUNTA($B$114:$B3486))</f>
        <v/>
      </c>
      <c r="B3486" s="164"/>
      <c r="C3486" s="165"/>
      <c r="D3486" s="183"/>
      <c r="E3486" s="183"/>
      <c r="F3486" s="172"/>
      <c r="G3486" s="212"/>
      <c r="H3486" s="206"/>
      <c r="I3486" s="206"/>
      <c r="J3486" s="206"/>
      <c r="K3486" s="31"/>
      <c r="L3486" s="177" t="str">
        <f t="shared" ref="L3486" si="1613">IF(R3486="","",LEFT(R3486,LEN(R3486)-2))</f>
        <v/>
      </c>
      <c r="M3486" s="177"/>
      <c r="N3486" s="80"/>
      <c r="O3486" s="184"/>
      <c r="P3486" s="103"/>
      <c r="Q3486" s="84" t="str">
        <f t="shared" si="1596"/>
        <v/>
      </c>
      <c r="R3486" s="159" t="str">
        <f t="shared" ref="R3486" si="1614">CONCATENATE($Q3486,Q3487,Q3488,Q3489,Q3490,Q3491,$Q3492,$Q3493,$Q3494,$Q3495,Q3496,Q3497)</f>
        <v/>
      </c>
      <c r="S3486" s="28" t="str" cm="1">
        <f t="array" aca="1" ref="S3486" ca="1">IF(INDIRECT("A"&amp;114+$U3486)&lt;&gt;"",114+$U3486,"")</f>
        <v/>
      </c>
      <c r="T3486" s="28" t="str">
        <f t="shared" ca="1" si="1597"/>
        <v>$B</v>
      </c>
      <c r="U3486" s="29">
        <f t="shared" si="1603"/>
        <v>3372</v>
      </c>
      <c r="V3486" s="29">
        <v>281.000000000022</v>
      </c>
      <c r="W3486" s="29">
        <f t="shared" si="1608"/>
        <v>281</v>
      </c>
      <c r="X3486" s="41" t="str" cm="1">
        <f t="array" aca="1" ref="X3486" ca="1">IFERROR(INDEX('PC&amp;PD'!$A$1:$AP$15,ROW('PC&amp;PD'!$A$15),MATCH(INDIRECT(T3486),'PC&amp;PD'!$A$1:$AP$1,0)),"")</f>
        <v/>
      </c>
      <c r="Z3486" s="155" t="str">
        <f t="shared" ref="Z3486" si="1615">IFERROR(IF($F3486="OCS 100","OCS (OCS 100)",IF($F3486="OCS Blended","OCS (OCS Blended)",IF($F3486="OCS (No Label)","OCS (No Label)",IF($F3486="RCS 100","RCS (RCS 100)",IF($F3486="RCS Blended","RCS (RCS Blended)",IF($F3486="GRS","GRS (GRS)",IF($F3486="GRS (No Label)", "GRS (No Label)",IF($F3486="RDS","RDS (RDS)",IF($F3486="RWS","RWS (RWS)",IF($F3486="RAS","RAS (RAS)",IF($F3486="RMS","RMS (RMS)",IF($F3486="GOTS Organic","GOTS (Organic)",IF($F3486="GOTS Made with organic","GOTS (Made with Organic)",IF($F3486="GOTS Organic - in conversion","GOTS (Organic - In Conversion)",IF($F3486="GOTS Made with organic - in conversion","GOTS (Made with Organic - In Conversion)",""))))))))))))))),"")</f>
        <v/>
      </c>
      <c r="AA3486" s="13" t="str">
        <f t="shared" si="1593"/>
        <v/>
      </c>
      <c r="AB3486" s="155" t="str">
        <f t="shared" ref="AB3486" si="1616">IFERROR(IF($F3486="OCS 100", "OCS_100",IF($F3486="OCS Blended", "OCS_Blended",IF($F3486="OCS (No Label)", "OCS_No_Label",IF($F3486="RCS 100", "RCS_100",IF($F3486="RCS Blended","RCS_Blended",IF($F3486="GRS","GRS",IF($F3486="GRS (No Label)", "GRS_No_Label",IF($F3486="RDS","RDS",IF($F3486="RWS","RWS",IF($F3486="RMS","RMS",IF($F3486="GOTS Organic","GOTS_Organic",IF($F3486="GOTS Made with organic","GOTS_Made_with_organic",IF($F3486="GOTS Organic - in conversion","GOTS_Organic_in_Conversion",IF($F3486="GOTS Made with organic - in conversion","GOTS_Made_with_Organic_in_Conversion",IF($F3486="RAS","RAS",""))))))))))))))),"")</f>
        <v/>
      </c>
      <c r="AC3486" s="13" t="str">
        <f t="shared" ca="1" si="1598"/>
        <v>$AB</v>
      </c>
      <c r="AD3486" s="13" t="str" cm="1">
        <f t="array" aca="1" ref="AD3486" ca="1">IFERROR(IF((LEFT(INDIRECT("$F"&amp;$S3486),4))="GOTS",IF($G3486="Organic","GOTS_Organic_raw",(IF($G3486="Responsible","GOTS_Responsible",(IF($G3486="No Attribute (Conventional)","GOTS_conventional",(IF($G3486="Recycled Pre/Post-Consumer","GOTS_pre_post",(IF($G3486="In-Conversion","GOTS_in_conversion",(IF($G3486="Sustainably Sourced","Sustainably_sourced",""))))))))))),IF($G3486="Organic","Organic",(IF($G3486="Responsible","Responsible",(IF($G3486="No Attribute (Conventional)","No_Attribute_Conventional",(IF($G3486="Recycled Pre/Post-Consumer","Recycled_Pre_Post_Consumer",(IF($G3486="In-Conversion","In_Conversion",(IF($G3486="Recycled Pre-Consumer","Recycled_Pre_Consumer",(IF($G3486="Recycled Post-Consumer","Recycled_Post_Consumer",(IF($G3486="Sustainably Sourced","Sustainably_sourced","")))))))))))))))),"")</f>
        <v/>
      </c>
      <c r="AE3486" s="13" t="e" cm="1">
        <f t="array" aca="1" ref="AE3486" ca="1">IF(INDIRECT("$F"&amp;$S3486)="","",IF(LEFT(INDIRECT("$F"&amp;$S3486),3)="GRS","GRS_RCS_RM",IF((LEFT(INDIRECT("$F"&amp;$S3486),3))="RCS","GRS_RCS_RM",IF(INDIRECT("$F"&amp;$S3486)="OCS (No Label)","OCS_Conversion_RM",IF(LEFT(INDIRECT("$F"&amp;$S3486),3)="OCS","OCS_RM",IF(RIGHT(INDIRECT("$F"&amp;$S3486),10)="conversion","GOTS_RM_conversion",IF((LEFT(INDIRECT("$F"&amp;$S3486),4))="GOTS","GOTS_RM","Responsible_RM")))))))</f>
        <v>#REF!</v>
      </c>
      <c r="AF3486" s="13" t="str" cm="1">
        <f t="array" aca="1" ref="AF3486" ca="1">IF($S3486="","",INDIRECT("$Z"&amp;$S3486))</f>
        <v/>
      </c>
      <c r="AG3486" s="155" t="str">
        <f t="shared" si="1588"/>
        <v/>
      </c>
      <c r="AH3486" s="13" t="str" cm="1">
        <f t="array" aca="1" ref="AH3486" ca="1">IFERROR(INDIRECT("$ag"&amp;S3486),"")</f>
        <v/>
      </c>
      <c r="AI3486" s="13" t="e" cm="1">
        <f t="array" aca="1" ref="AI3486" ca="1">INDIRECT("O"&amp;S3485)</f>
        <v>#REF!</v>
      </c>
      <c r="AJ3486" s="13" t="str">
        <f>IF($I3486="","",INDEX('Raw Material'!$A$1:$J$75,MATCH(I3486,'Raw Material'!$A$1:$A$75,0),(MATCH(G3486,'Raw Material'!$A$1:$J$1,0))))</f>
        <v/>
      </c>
      <c r="AK3486" s="13" t="str">
        <f t="shared" si="1594"/>
        <v>YANLIŞRM</v>
      </c>
      <c r="AL3486" s="153" t="str">
        <f t="shared" si="1595"/>
        <v/>
      </c>
    </row>
    <row r="3487" spans="1:38" ht="16.5" customHeight="1">
      <c r="A3487" s="161"/>
      <c r="B3487" s="166"/>
      <c r="C3487" s="167"/>
      <c r="D3487" s="156"/>
      <c r="E3487" s="156"/>
      <c r="F3487" s="173"/>
      <c r="G3487" s="181"/>
      <c r="H3487" s="182"/>
      <c r="I3487" s="182"/>
      <c r="J3487" s="182"/>
      <c r="K3487" s="32"/>
      <c r="L3487" s="178"/>
      <c r="M3487" s="178"/>
      <c r="N3487" s="81"/>
      <c r="O3487" s="185"/>
      <c r="P3487" s="103"/>
      <c r="Q3487" s="84" t="str">
        <f t="shared" si="1596"/>
        <v/>
      </c>
      <c r="R3487" s="159"/>
      <c r="S3487" s="28" t="str" cm="1">
        <f t="array" aca="1" ref="S3487" ca="1">IF(INDIRECT("A"&amp;114+$U3487)&lt;&gt;"",114+$U3487,"")</f>
        <v/>
      </c>
      <c r="T3487" s="28" t="str">
        <f t="shared" ca="1" si="1597"/>
        <v>$B</v>
      </c>
      <c r="U3487" s="29">
        <f t="shared" si="1603"/>
        <v>3372</v>
      </c>
      <c r="V3487" s="29">
        <v>281.08333333335497</v>
      </c>
      <c r="W3487" s="29">
        <f t="shared" si="1608"/>
        <v>281</v>
      </c>
      <c r="X3487" s="41" t="str" cm="1">
        <f t="array" aca="1" ref="X3487" ca="1">IFERROR(INDEX('PC&amp;PD'!$A$1:$AP$15,ROW('PC&amp;PD'!$A$15),MATCH(INDIRECT(T3487),'PC&amp;PD'!$A$1:$AP$1,0)),"")</f>
        <v/>
      </c>
      <c r="Z3487" s="155"/>
      <c r="AA3487" s="13" t="str">
        <f t="shared" si="1593"/>
        <v/>
      </c>
      <c r="AB3487" s="155"/>
      <c r="AC3487" s="13" t="str">
        <f t="shared" ca="1" si="1598"/>
        <v>$AB</v>
      </c>
      <c r="AD3487" s="13" t="str" cm="1">
        <f t="array" aca="1" ref="AD3487" ca="1">IFERROR(IF((LEFT(INDIRECT("$F"&amp;$S3487),4))="GOTS",IF($G3487="Organic","GOTS_Organic_raw",(IF($G3487="Responsible","GOTS_Responsible",(IF($G3487="No Attribute (Conventional)","GOTS_conventional",(IF($G3487="Recycled Pre/Post-Consumer","GOTS_pre_post",(IF($G3487="In-Conversion","GOTS_in_conversion",(IF($G3487="Sustainably Sourced","Sustainably_sourced",""))))))))))),IF($G3487="Organic","Organic",(IF($G3487="Responsible","Responsible",(IF($G3487="No Attribute (Conventional)","No_Attribute_Conventional",(IF($G3487="Recycled Pre/Post-Consumer","Recycled_Pre_Post_Consumer",(IF($G3487="In-Conversion","In_Conversion",(IF($G3487="Recycled Pre-Consumer","Recycled_Pre_Consumer",(IF($G3487="Recycled Post-Consumer","Recycled_Post_Consumer",(IF($G3487="Sustainably Sourced","Sustainably_sourced","")))))))))))))))),"")</f>
        <v/>
      </c>
      <c r="AE3487" s="13" t="e" cm="1">
        <f t="array" aca="1" ref="AE3487" ca="1">IF(INDIRECT("$F"&amp;$S3487)="","",IF(LEFT(INDIRECT("$F"&amp;$S3487),3)="GRS","GRS_RCS_RM",IF((LEFT(INDIRECT("$F"&amp;$S3487),3))="RCS","GRS_RCS_RM",IF(INDIRECT("$F"&amp;$S3487)="OCS (No Label)","OCS_Conversion_RM",IF(LEFT(INDIRECT("$F"&amp;$S3487),3)="OCS","OCS_RM",IF(RIGHT(INDIRECT("$F"&amp;$S3487),10)="conversion","GOTS_RM_conversion",IF((LEFT(INDIRECT("$F"&amp;$S3487),4))="GOTS","GOTS_RM","Responsible_RM")))))))</f>
        <v>#REF!</v>
      </c>
      <c r="AF3487" s="13" t="str" cm="1">
        <f t="array" aca="1" ref="AF3487" ca="1">IF($S3487="","",INDIRECT("$Z"&amp;$S3487))</f>
        <v/>
      </c>
      <c r="AG3487" s="155"/>
      <c r="AH3487" s="13" t="str" cm="1">
        <f t="array" aca="1" ref="AH3487" ca="1">IFERROR(INDIRECT("$ag"&amp;S3487),"")</f>
        <v/>
      </c>
      <c r="AI3487" s="13" t="e" cm="1">
        <f t="array" aca="1" ref="AI3487" ca="1">INDIRECT("O"&amp;S3486)</f>
        <v>#REF!</v>
      </c>
      <c r="AJ3487" s="13" t="str">
        <f>IF($I3487="","",INDEX('Raw Material'!$A$1:$J$75,MATCH(I3487,'Raw Material'!$A$1:$A$75,0),(MATCH(G3487,'Raw Material'!$A$1:$J$1,0))))</f>
        <v/>
      </c>
      <c r="AK3487" s="13" t="str">
        <f t="shared" si="1594"/>
        <v>YANLIŞRM</v>
      </c>
      <c r="AL3487" s="153" t="str">
        <f t="shared" si="1595"/>
        <v/>
      </c>
    </row>
    <row r="3488" spans="1:38" ht="16.5" customHeight="1">
      <c r="A3488" s="161"/>
      <c r="B3488" s="166"/>
      <c r="C3488" s="167"/>
      <c r="D3488" s="156"/>
      <c r="E3488" s="156"/>
      <c r="F3488" s="173"/>
      <c r="G3488" s="181"/>
      <c r="H3488" s="182"/>
      <c r="I3488" s="182"/>
      <c r="J3488" s="182"/>
      <c r="K3488" s="32"/>
      <c r="L3488" s="178"/>
      <c r="M3488" s="178"/>
      <c r="N3488" s="81"/>
      <c r="O3488" s="185"/>
      <c r="P3488" s="103"/>
      <c r="Q3488" s="84" t="str">
        <f t="shared" si="1596"/>
        <v/>
      </c>
      <c r="R3488" s="159"/>
      <c r="S3488" s="28" t="str" cm="1">
        <f t="array" aca="1" ref="S3488" ca="1">IF(INDIRECT("A"&amp;114+$U3488)&lt;&gt;"",114+$U3488,"")</f>
        <v/>
      </c>
      <c r="T3488" s="28" t="str">
        <f t="shared" ca="1" si="1597"/>
        <v>$B</v>
      </c>
      <c r="U3488" s="29">
        <f t="shared" si="1603"/>
        <v>3372</v>
      </c>
      <c r="V3488" s="29">
        <v>281.16666666668903</v>
      </c>
      <c r="W3488" s="29">
        <f t="shared" si="1608"/>
        <v>281</v>
      </c>
      <c r="X3488" s="41" t="str" cm="1">
        <f t="array" aca="1" ref="X3488" ca="1">IFERROR(INDEX('PC&amp;PD'!$A$1:$AP$15,ROW('PC&amp;PD'!$A$15),MATCH(INDIRECT(T3488),'PC&amp;PD'!$A$1:$AP$1,0)),"")</f>
        <v/>
      </c>
      <c r="Z3488" s="155"/>
      <c r="AA3488" s="13" t="str">
        <f t="shared" si="1593"/>
        <v/>
      </c>
      <c r="AB3488" s="155"/>
      <c r="AC3488" s="13" t="str">
        <f t="shared" ca="1" si="1598"/>
        <v>$AB</v>
      </c>
      <c r="AD3488" s="13" t="str" cm="1">
        <f t="array" aca="1" ref="AD3488" ca="1">IFERROR(IF((LEFT(INDIRECT("$F"&amp;$S3488),4))="GOTS",IF($G3488="Organic","GOTS_Organic_raw",(IF($G3488="Responsible","GOTS_Responsible",(IF($G3488="No Attribute (Conventional)","GOTS_conventional",(IF($G3488="Recycled Pre/Post-Consumer","GOTS_pre_post",(IF($G3488="In-Conversion","GOTS_in_conversion",(IF($G3488="Sustainably Sourced","Sustainably_sourced",""))))))))))),IF($G3488="Organic","Organic",(IF($G3488="Responsible","Responsible",(IF($G3488="No Attribute (Conventional)","No_Attribute_Conventional",(IF($G3488="Recycled Pre/Post-Consumer","Recycled_Pre_Post_Consumer",(IF($G3488="In-Conversion","In_Conversion",(IF($G3488="Recycled Pre-Consumer","Recycled_Pre_Consumer",(IF($G3488="Recycled Post-Consumer","Recycled_Post_Consumer",(IF($G3488="Sustainably Sourced","Sustainably_sourced","")))))))))))))))),"")</f>
        <v/>
      </c>
      <c r="AE3488" s="13" t="e" cm="1">
        <f t="array" aca="1" ref="AE3488" ca="1">IF(INDIRECT("$F"&amp;$S3488)="","",IF(LEFT(INDIRECT("$F"&amp;$S3488),3)="GRS","GRS_RCS_RM",IF((LEFT(INDIRECT("$F"&amp;$S3488),3))="RCS","GRS_RCS_RM",IF(INDIRECT("$F"&amp;$S3488)="OCS (No Label)","OCS_Conversion_RM",IF(LEFT(INDIRECT("$F"&amp;$S3488),3)="OCS","OCS_RM",IF(RIGHT(INDIRECT("$F"&amp;$S3488),10)="conversion","GOTS_RM_conversion",IF((LEFT(INDIRECT("$F"&amp;$S3488),4))="GOTS","GOTS_RM","Responsible_RM")))))))</f>
        <v>#REF!</v>
      </c>
      <c r="AF3488" s="13" t="str" cm="1">
        <f t="array" aca="1" ref="AF3488" ca="1">IF($S3488="","",INDIRECT("$Z"&amp;$S3488))</f>
        <v/>
      </c>
      <c r="AG3488" s="155"/>
      <c r="AH3488" s="13" t="str" cm="1">
        <f t="array" aca="1" ref="AH3488" ca="1">IFERROR(INDIRECT("$ag"&amp;S3488),"")</f>
        <v/>
      </c>
      <c r="AI3488" s="13" t="e" cm="1">
        <f t="array" aca="1" ref="AI3488" ca="1">INDIRECT("O"&amp;S3487)</f>
        <v>#REF!</v>
      </c>
      <c r="AJ3488" s="13" t="str">
        <f>IF($I3488="","",INDEX('Raw Material'!$A$1:$J$75,MATCH(I3488,'Raw Material'!$A$1:$A$75,0),(MATCH(G3488,'Raw Material'!$A$1:$J$1,0))))</f>
        <v/>
      </c>
      <c r="AK3488" s="13" t="str">
        <f t="shared" si="1594"/>
        <v>YANLIŞRM</v>
      </c>
      <c r="AL3488" s="153" t="str">
        <f t="shared" si="1595"/>
        <v/>
      </c>
    </row>
    <row r="3489" spans="1:38" ht="16.5" customHeight="1">
      <c r="A3489" s="161"/>
      <c r="B3489" s="166"/>
      <c r="C3489" s="167"/>
      <c r="D3489" s="156"/>
      <c r="E3489" s="156"/>
      <c r="F3489" s="174"/>
      <c r="G3489" s="181"/>
      <c r="H3489" s="182"/>
      <c r="I3489" s="182"/>
      <c r="J3489" s="182"/>
      <c r="K3489" s="32"/>
      <c r="L3489" s="178"/>
      <c r="M3489" s="178"/>
      <c r="N3489" s="81"/>
      <c r="O3489" s="185"/>
      <c r="P3489" s="103"/>
      <c r="Q3489" s="84" t="str">
        <f t="shared" si="1596"/>
        <v/>
      </c>
      <c r="R3489" s="159"/>
      <c r="S3489" s="28" t="str" cm="1">
        <f t="array" aca="1" ref="S3489" ca="1">IF(INDIRECT("A"&amp;114+$U3489)&lt;&gt;"",114+$U3489,"")</f>
        <v/>
      </c>
      <c r="T3489" s="28" t="str">
        <f t="shared" ca="1" si="1597"/>
        <v>$B</v>
      </c>
      <c r="U3489" s="29">
        <f t="shared" si="1603"/>
        <v>3372</v>
      </c>
      <c r="V3489" s="29">
        <v>281.250000000022</v>
      </c>
      <c r="W3489" s="29">
        <f t="shared" si="1608"/>
        <v>281</v>
      </c>
      <c r="X3489" s="41" t="str" cm="1">
        <f t="array" aca="1" ref="X3489" ca="1">IFERROR(INDEX('PC&amp;PD'!$A$1:$AP$15,ROW('PC&amp;PD'!$A$15),MATCH(INDIRECT(T3489),'PC&amp;PD'!$A$1:$AP$1,0)),"")</f>
        <v/>
      </c>
      <c r="Z3489" s="155"/>
      <c r="AA3489" s="13" t="str">
        <f t="shared" si="1593"/>
        <v/>
      </c>
      <c r="AB3489" s="155"/>
      <c r="AC3489" s="13" t="str">
        <f t="shared" ca="1" si="1598"/>
        <v>$AB</v>
      </c>
      <c r="AD3489" s="13" t="str" cm="1">
        <f t="array" aca="1" ref="AD3489" ca="1">IFERROR(IF((LEFT(INDIRECT("$F"&amp;$S3489),4))="GOTS",IF($G3489="Organic","GOTS_Organic_raw",(IF($G3489="Responsible","GOTS_Responsible",(IF($G3489="No Attribute (Conventional)","GOTS_conventional",(IF($G3489="Recycled Pre/Post-Consumer","GOTS_pre_post",(IF($G3489="In-Conversion","GOTS_in_conversion",(IF($G3489="Sustainably Sourced","Sustainably_sourced",""))))))))))),IF($G3489="Organic","Organic",(IF($G3489="Responsible","Responsible",(IF($G3489="No Attribute (Conventional)","No_Attribute_Conventional",(IF($G3489="Recycled Pre/Post-Consumer","Recycled_Pre_Post_Consumer",(IF($G3489="In-Conversion","In_Conversion",(IF($G3489="Recycled Pre-Consumer","Recycled_Pre_Consumer",(IF($G3489="Recycled Post-Consumer","Recycled_Post_Consumer",(IF($G3489="Sustainably Sourced","Sustainably_sourced","")))))))))))))))),"")</f>
        <v/>
      </c>
      <c r="AE3489" s="13" t="e" cm="1">
        <f t="array" aca="1" ref="AE3489" ca="1">IF(INDIRECT("$F"&amp;$S3489)="","",IF(LEFT(INDIRECT("$F"&amp;$S3489),3)="GRS","GRS_RCS_RM",IF((LEFT(INDIRECT("$F"&amp;$S3489),3))="RCS","GRS_RCS_RM",IF(INDIRECT("$F"&amp;$S3489)="OCS (No Label)","OCS_Conversion_RM",IF(LEFT(INDIRECT("$F"&amp;$S3489),3)="OCS","OCS_RM",IF(RIGHT(INDIRECT("$F"&amp;$S3489),10)="conversion","GOTS_RM_conversion",IF((LEFT(INDIRECT("$F"&amp;$S3489),4))="GOTS","GOTS_RM","Responsible_RM")))))))</f>
        <v>#REF!</v>
      </c>
      <c r="AF3489" s="13" t="str" cm="1">
        <f t="array" aca="1" ref="AF3489" ca="1">IF($S3489="","",INDIRECT("$Z"&amp;$S3489))</f>
        <v/>
      </c>
      <c r="AG3489" s="155"/>
      <c r="AH3489" s="13" t="str" cm="1">
        <f t="array" aca="1" ref="AH3489" ca="1">IFERROR(INDIRECT("$ag"&amp;S3489),"")</f>
        <v/>
      </c>
      <c r="AI3489" s="13" t="e" cm="1">
        <f t="array" aca="1" ref="AI3489" ca="1">INDIRECT("O"&amp;S3488)</f>
        <v>#REF!</v>
      </c>
      <c r="AJ3489" s="13" t="str">
        <f>IF($I3489="","",INDEX('Raw Material'!$A$1:$J$75,MATCH(I3489,'Raw Material'!$A$1:$A$75,0),(MATCH(G3489,'Raw Material'!$A$1:$J$1,0))))</f>
        <v/>
      </c>
      <c r="AK3489" s="13" t="str">
        <f t="shared" si="1594"/>
        <v>YANLIŞRM</v>
      </c>
      <c r="AL3489" s="153" t="str">
        <f t="shared" si="1595"/>
        <v/>
      </c>
    </row>
    <row r="3490" spans="1:38" ht="16.5" customHeight="1">
      <c r="A3490" s="161"/>
      <c r="B3490" s="166"/>
      <c r="C3490" s="167"/>
      <c r="D3490" s="156"/>
      <c r="E3490" s="156"/>
      <c r="F3490" s="174"/>
      <c r="G3490" s="181"/>
      <c r="H3490" s="182"/>
      <c r="I3490" s="182"/>
      <c r="J3490" s="182"/>
      <c r="K3490" s="32"/>
      <c r="L3490" s="178"/>
      <c r="M3490" s="178"/>
      <c r="N3490" s="81"/>
      <c r="O3490" s="185"/>
      <c r="P3490" s="103"/>
      <c r="Q3490" s="84" t="str">
        <f t="shared" si="1596"/>
        <v/>
      </c>
      <c r="R3490" s="159"/>
      <c r="S3490" s="28" t="str" cm="1">
        <f t="array" aca="1" ref="S3490" ca="1">IF(INDIRECT("A"&amp;114+$U3490)&lt;&gt;"",114+$U3490,"")</f>
        <v/>
      </c>
      <c r="T3490" s="28" t="str">
        <f t="shared" ca="1" si="1597"/>
        <v>$B</v>
      </c>
      <c r="U3490" s="29">
        <f t="shared" si="1603"/>
        <v>3372</v>
      </c>
      <c r="V3490" s="29">
        <v>281.33333333335497</v>
      </c>
      <c r="W3490" s="29">
        <f t="shared" si="1608"/>
        <v>281</v>
      </c>
      <c r="X3490" s="41" t="str" cm="1">
        <f t="array" aca="1" ref="X3490" ca="1">IFERROR(INDEX('PC&amp;PD'!$A$1:$AP$15,ROW('PC&amp;PD'!$A$15),MATCH(INDIRECT(T3490),'PC&amp;PD'!$A$1:$AP$1,0)),"")</f>
        <v/>
      </c>
      <c r="Z3490" s="155"/>
      <c r="AA3490" s="13" t="str">
        <f t="shared" si="1593"/>
        <v/>
      </c>
      <c r="AB3490" s="155"/>
      <c r="AC3490" s="13" t="str">
        <f t="shared" ca="1" si="1598"/>
        <v>$AB</v>
      </c>
      <c r="AD3490" s="13" t="str" cm="1">
        <f t="array" aca="1" ref="AD3490" ca="1">IFERROR(IF((LEFT(INDIRECT("$F"&amp;$S3490),4))="GOTS",IF($G3490="Organic","GOTS_Organic_raw",(IF($G3490="Responsible","GOTS_Responsible",(IF($G3490="No Attribute (Conventional)","GOTS_conventional",(IF($G3490="Recycled Pre/Post-Consumer","GOTS_pre_post",(IF($G3490="In-Conversion","GOTS_in_conversion",(IF($G3490="Sustainably Sourced","Sustainably_sourced",""))))))))))),IF($G3490="Organic","Organic",(IF($G3490="Responsible","Responsible",(IF($G3490="No Attribute (Conventional)","No_Attribute_Conventional",(IF($G3490="Recycled Pre/Post-Consumer","Recycled_Pre_Post_Consumer",(IF($G3490="In-Conversion","In_Conversion",(IF($G3490="Recycled Pre-Consumer","Recycled_Pre_Consumer",(IF($G3490="Recycled Post-Consumer","Recycled_Post_Consumer",(IF($G3490="Sustainably Sourced","Sustainably_sourced","")))))))))))))))),"")</f>
        <v/>
      </c>
      <c r="AE3490" s="13" t="e" cm="1">
        <f t="array" aca="1" ref="AE3490" ca="1">IF(INDIRECT("$F"&amp;$S3490)="","",IF(LEFT(INDIRECT("$F"&amp;$S3490),3)="GRS","GRS_RCS_RM",IF((LEFT(INDIRECT("$F"&amp;$S3490),3))="RCS","GRS_RCS_RM",IF(INDIRECT("$F"&amp;$S3490)="OCS (No Label)","OCS_Conversion_RM",IF(LEFT(INDIRECT("$F"&amp;$S3490),3)="OCS","OCS_RM",IF(RIGHT(INDIRECT("$F"&amp;$S3490),10)="conversion","GOTS_RM_conversion",IF((LEFT(INDIRECT("$F"&amp;$S3490),4))="GOTS","GOTS_RM","Responsible_RM")))))))</f>
        <v>#REF!</v>
      </c>
      <c r="AF3490" s="13" t="str" cm="1">
        <f t="array" aca="1" ref="AF3490" ca="1">IF($S3490="","",INDIRECT("$Z"&amp;$S3490))</f>
        <v/>
      </c>
      <c r="AG3490" s="155"/>
      <c r="AH3490" s="13" t="str" cm="1">
        <f t="array" aca="1" ref="AH3490" ca="1">IFERROR(INDIRECT("$ag"&amp;S3490),"")</f>
        <v/>
      </c>
      <c r="AI3490" s="13" t="e" cm="1">
        <f t="array" aca="1" ref="AI3490" ca="1">INDIRECT("O"&amp;S3489)</f>
        <v>#REF!</v>
      </c>
      <c r="AJ3490" s="13" t="str">
        <f>IF($I3490="","",INDEX('Raw Material'!$A$1:$J$75,MATCH(I3490,'Raw Material'!$A$1:$A$75,0),(MATCH(G3490,'Raw Material'!$A$1:$J$1,0))))</f>
        <v/>
      </c>
      <c r="AK3490" s="13" t="str">
        <f t="shared" si="1594"/>
        <v>YANLIŞRM</v>
      </c>
      <c r="AL3490" s="153" t="str">
        <f t="shared" si="1595"/>
        <v/>
      </c>
    </row>
    <row r="3491" spans="1:38" ht="16.5" customHeight="1">
      <c r="A3491" s="161"/>
      <c r="B3491" s="166"/>
      <c r="C3491" s="167"/>
      <c r="D3491" s="156"/>
      <c r="E3491" s="156"/>
      <c r="F3491" s="174"/>
      <c r="G3491" s="181"/>
      <c r="H3491" s="182"/>
      <c r="I3491" s="182"/>
      <c r="J3491" s="182"/>
      <c r="K3491" s="32"/>
      <c r="L3491" s="178"/>
      <c r="M3491" s="178"/>
      <c r="N3491" s="81"/>
      <c r="O3491" s="185"/>
      <c r="P3491" s="103"/>
      <c r="Q3491" s="84" t="str">
        <f t="shared" si="1596"/>
        <v/>
      </c>
      <c r="R3491" s="159"/>
      <c r="S3491" s="28" t="str" cm="1">
        <f t="array" aca="1" ref="S3491" ca="1">IF(INDIRECT("A"&amp;114+$U3491)&lt;&gt;"",114+$U3491,"")</f>
        <v/>
      </c>
      <c r="T3491" s="28" t="str">
        <f t="shared" ca="1" si="1597"/>
        <v>$B</v>
      </c>
      <c r="U3491" s="29">
        <f t="shared" si="1603"/>
        <v>3372</v>
      </c>
      <c r="V3491" s="29">
        <v>281.41666666668903</v>
      </c>
      <c r="W3491" s="29">
        <f t="shared" si="1608"/>
        <v>281</v>
      </c>
      <c r="X3491" s="41" t="str" cm="1">
        <f t="array" aca="1" ref="X3491" ca="1">IFERROR(INDEX('PC&amp;PD'!$A$1:$AP$15,ROW('PC&amp;PD'!$A$15),MATCH(INDIRECT(T3491),'PC&amp;PD'!$A$1:$AP$1,0)),"")</f>
        <v/>
      </c>
      <c r="Z3491" s="155"/>
      <c r="AA3491" s="13" t="str">
        <f t="shared" si="1593"/>
        <v/>
      </c>
      <c r="AB3491" s="155"/>
      <c r="AC3491" s="13" t="str">
        <f t="shared" ca="1" si="1598"/>
        <v>$AB</v>
      </c>
      <c r="AD3491" s="13" t="str" cm="1">
        <f t="array" aca="1" ref="AD3491" ca="1">IFERROR(IF((LEFT(INDIRECT("$F"&amp;$S3491),4))="GOTS",IF($G3491="Organic","GOTS_Organic_raw",(IF($G3491="Responsible","GOTS_Responsible",(IF($G3491="No Attribute (Conventional)","GOTS_conventional",(IF($G3491="Recycled Pre/Post-Consumer","GOTS_pre_post",(IF($G3491="In-Conversion","GOTS_in_conversion",(IF($G3491="Sustainably Sourced","Sustainably_sourced",""))))))))))),IF($G3491="Organic","Organic",(IF($G3491="Responsible","Responsible",(IF($G3491="No Attribute (Conventional)","No_Attribute_Conventional",(IF($G3491="Recycled Pre/Post-Consumer","Recycled_Pre_Post_Consumer",(IF($G3491="In-Conversion","In_Conversion",(IF($G3491="Recycled Pre-Consumer","Recycled_Pre_Consumer",(IF($G3491="Recycled Post-Consumer","Recycled_Post_Consumer",(IF($G3491="Sustainably Sourced","Sustainably_sourced","")))))))))))))))),"")</f>
        <v/>
      </c>
      <c r="AE3491" s="13" t="e" cm="1">
        <f t="array" aca="1" ref="AE3491" ca="1">IF(INDIRECT("$F"&amp;$S3491)="","",IF(LEFT(INDIRECT("$F"&amp;$S3491),3)="GRS","GRS_RCS_RM",IF((LEFT(INDIRECT("$F"&amp;$S3491),3))="RCS","GRS_RCS_RM",IF(INDIRECT("$F"&amp;$S3491)="OCS (No Label)","OCS_Conversion_RM",IF(LEFT(INDIRECT("$F"&amp;$S3491),3)="OCS","OCS_RM",IF(RIGHT(INDIRECT("$F"&amp;$S3491),10)="conversion","GOTS_RM_conversion",IF((LEFT(INDIRECT("$F"&amp;$S3491),4))="GOTS","GOTS_RM","Responsible_RM")))))))</f>
        <v>#REF!</v>
      </c>
      <c r="AF3491" s="13" t="str" cm="1">
        <f t="array" aca="1" ref="AF3491" ca="1">IF($S3491="","",INDIRECT("$Z"&amp;$S3491))</f>
        <v/>
      </c>
      <c r="AG3491" s="155"/>
      <c r="AH3491" s="13" t="str" cm="1">
        <f t="array" aca="1" ref="AH3491" ca="1">IFERROR(INDIRECT("$ag"&amp;S3491),"")</f>
        <v/>
      </c>
      <c r="AI3491" s="13" t="e" cm="1">
        <f t="array" aca="1" ref="AI3491" ca="1">INDIRECT("O"&amp;S3490)</f>
        <v>#REF!</v>
      </c>
      <c r="AJ3491" s="13" t="str">
        <f>IF($I3491="","",INDEX('Raw Material'!$A$1:$J$75,MATCH(I3491,'Raw Material'!$A$1:$A$75,0),(MATCH(G3491,'Raw Material'!$A$1:$J$1,0))))</f>
        <v/>
      </c>
      <c r="AK3491" s="13" t="str">
        <f t="shared" si="1594"/>
        <v>YANLIŞRM</v>
      </c>
      <c r="AL3491" s="153" t="str">
        <f t="shared" si="1595"/>
        <v/>
      </c>
    </row>
    <row r="3492" spans="1:38" ht="16.5" customHeight="1">
      <c r="A3492" s="162"/>
      <c r="B3492" s="168"/>
      <c r="C3492" s="169"/>
      <c r="D3492" s="156"/>
      <c r="E3492" s="156"/>
      <c r="F3492" s="175"/>
      <c r="G3492" s="181"/>
      <c r="H3492" s="182"/>
      <c r="I3492" s="182"/>
      <c r="J3492" s="182"/>
      <c r="K3492" s="32"/>
      <c r="L3492" s="179"/>
      <c r="M3492" s="179"/>
      <c r="N3492" s="81"/>
      <c r="O3492" s="185"/>
      <c r="P3492" s="103"/>
      <c r="Q3492" s="84" t="str">
        <f t="shared" si="1596"/>
        <v/>
      </c>
      <c r="R3492" s="159"/>
      <c r="S3492" s="28" t="str" cm="1">
        <f t="array" aca="1" ref="S3492" ca="1">IF(INDIRECT("A"&amp;114+$U3492)&lt;&gt;"",114+$U3492,"")</f>
        <v/>
      </c>
      <c r="T3492" s="28" t="str">
        <f t="shared" ca="1" si="1597"/>
        <v>$B</v>
      </c>
      <c r="U3492" s="29">
        <f t="shared" si="1603"/>
        <v>3372</v>
      </c>
      <c r="V3492" s="29">
        <v>281.500000000022</v>
      </c>
      <c r="W3492" s="29">
        <f t="shared" si="1608"/>
        <v>281</v>
      </c>
      <c r="X3492" s="41" t="str" cm="1">
        <f t="array" aca="1" ref="X3492" ca="1">IFERROR(INDEX('PC&amp;PD'!$A$1:$AP$15,ROW('PC&amp;PD'!$A$15),MATCH(INDIRECT(T3492),'PC&amp;PD'!$A$1:$AP$1,0)),"")</f>
        <v/>
      </c>
      <c r="Z3492" s="155"/>
      <c r="AA3492" s="13" t="str">
        <f t="shared" si="1593"/>
        <v/>
      </c>
      <c r="AB3492" s="155"/>
      <c r="AC3492" s="13" t="str">
        <f t="shared" ca="1" si="1598"/>
        <v>$AB</v>
      </c>
      <c r="AD3492" s="13" t="str" cm="1">
        <f t="array" aca="1" ref="AD3492" ca="1">IFERROR(IF((LEFT(INDIRECT("$F"&amp;$S3492),4))="GOTS",IF($G3492="Organic","GOTS_Organic_raw",(IF($G3492="Responsible","GOTS_Responsible",(IF($G3492="No Attribute (Conventional)","GOTS_conventional",(IF($G3492="Recycled Pre/Post-Consumer","GOTS_pre_post",(IF($G3492="In-Conversion","GOTS_in_conversion",(IF($G3492="Sustainably Sourced","Sustainably_sourced",""))))))))))),IF($G3492="Organic","Organic",(IF($G3492="Responsible","Responsible",(IF($G3492="No Attribute (Conventional)","No_Attribute_Conventional",(IF($G3492="Recycled Pre/Post-Consumer","Recycled_Pre_Post_Consumer",(IF($G3492="In-Conversion","In_Conversion",(IF($G3492="Recycled Pre-Consumer","Recycled_Pre_Consumer",(IF($G3492="Recycled Post-Consumer","Recycled_Post_Consumer",(IF($G3492="Sustainably Sourced","Sustainably_sourced","")))))))))))))))),"")</f>
        <v/>
      </c>
      <c r="AE3492" s="13" t="e" cm="1">
        <f t="array" aca="1" ref="AE3492" ca="1">IF(INDIRECT("$F"&amp;$S3492)="","",IF(LEFT(INDIRECT("$F"&amp;$S3492),3)="GRS","GRS_RCS_RM",IF((LEFT(INDIRECT("$F"&amp;$S3492),3))="RCS","GRS_RCS_RM",IF(INDIRECT("$F"&amp;$S3492)="OCS (No Label)","OCS_Conversion_RM",IF(LEFT(INDIRECT("$F"&amp;$S3492),3)="OCS","OCS_RM",IF(RIGHT(INDIRECT("$F"&amp;$S3492),10)="conversion","GOTS_RM_conversion",IF((LEFT(INDIRECT("$F"&amp;$S3492),4))="GOTS","GOTS_RM","Responsible_RM")))))))</f>
        <v>#REF!</v>
      </c>
      <c r="AF3492" s="13" t="str" cm="1">
        <f t="array" aca="1" ref="AF3492" ca="1">IF($S3492="","",INDIRECT("$Z"&amp;$S3492))</f>
        <v/>
      </c>
      <c r="AG3492" s="155"/>
      <c r="AH3492" s="13" t="str" cm="1">
        <f t="array" aca="1" ref="AH3492" ca="1">IFERROR(INDIRECT("$ag"&amp;S3492),"")</f>
        <v/>
      </c>
      <c r="AI3492" s="13" t="e" cm="1">
        <f t="array" aca="1" ref="AI3492" ca="1">INDIRECT("O"&amp;S3491)</f>
        <v>#REF!</v>
      </c>
      <c r="AJ3492" s="13" t="str">
        <f>IF($I3492="","",INDEX('Raw Material'!$A$1:$J$75,MATCH(I3492,'Raw Material'!$A$1:$A$75,0),(MATCH(G3492,'Raw Material'!$A$1:$J$1,0))))</f>
        <v/>
      </c>
      <c r="AK3492" s="13" t="str">
        <f t="shared" si="1594"/>
        <v>YANLIŞRM</v>
      </c>
      <c r="AL3492" s="153" t="str">
        <f t="shared" si="1595"/>
        <v/>
      </c>
    </row>
    <row r="3493" spans="1:38" ht="16.5" customHeight="1">
      <c r="A3493" s="162"/>
      <c r="B3493" s="168"/>
      <c r="C3493" s="169"/>
      <c r="D3493" s="156"/>
      <c r="E3493" s="156"/>
      <c r="F3493" s="175"/>
      <c r="G3493" s="181"/>
      <c r="H3493" s="182"/>
      <c r="I3493" s="182"/>
      <c r="J3493" s="182"/>
      <c r="K3493" s="32"/>
      <c r="L3493" s="179"/>
      <c r="M3493" s="179"/>
      <c r="N3493" s="81"/>
      <c r="O3493" s="185"/>
      <c r="P3493" s="103"/>
      <c r="Q3493" s="84" t="str">
        <f t="shared" si="1596"/>
        <v/>
      </c>
      <c r="R3493" s="159"/>
      <c r="S3493" s="28" t="str" cm="1">
        <f t="array" aca="1" ref="S3493" ca="1">IF(INDIRECT("A"&amp;114+$U3493)&lt;&gt;"",114+$U3493,"")</f>
        <v/>
      </c>
      <c r="T3493" s="28" t="str">
        <f t="shared" ca="1" si="1597"/>
        <v>$B</v>
      </c>
      <c r="U3493" s="29">
        <f t="shared" si="1603"/>
        <v>3372</v>
      </c>
      <c r="V3493" s="29">
        <v>281.58333333335599</v>
      </c>
      <c r="W3493" s="29">
        <f t="shared" si="1608"/>
        <v>281</v>
      </c>
      <c r="X3493" s="41" t="str" cm="1">
        <f t="array" aca="1" ref="X3493" ca="1">IFERROR(INDEX('PC&amp;PD'!$A$1:$AP$15,ROW('PC&amp;PD'!$A$15),MATCH(INDIRECT(T3493),'PC&amp;PD'!$A$1:$AP$1,0)),"")</f>
        <v/>
      </c>
      <c r="Z3493" s="155"/>
      <c r="AA3493" s="13" t="str">
        <f t="shared" si="1593"/>
        <v/>
      </c>
      <c r="AB3493" s="155"/>
      <c r="AC3493" s="13" t="str">
        <f t="shared" ca="1" si="1598"/>
        <v>$AB</v>
      </c>
      <c r="AD3493" s="13" t="str" cm="1">
        <f t="array" aca="1" ref="AD3493" ca="1">IFERROR(IF((LEFT(INDIRECT("$F"&amp;$S3493),4))="GOTS",IF($G3493="Organic","GOTS_Organic_raw",(IF($G3493="Responsible","GOTS_Responsible",(IF($G3493="No Attribute (Conventional)","GOTS_conventional",(IF($G3493="Recycled Pre/Post-Consumer","GOTS_pre_post",(IF($G3493="In-Conversion","GOTS_in_conversion",(IF($G3493="Sustainably Sourced","Sustainably_sourced",""))))))))))),IF($G3493="Organic","Organic",(IF($G3493="Responsible","Responsible",(IF($G3493="No Attribute (Conventional)","No_Attribute_Conventional",(IF($G3493="Recycled Pre/Post-Consumer","Recycled_Pre_Post_Consumer",(IF($G3493="In-Conversion","In_Conversion",(IF($G3493="Recycled Pre-Consumer","Recycled_Pre_Consumer",(IF($G3493="Recycled Post-Consumer","Recycled_Post_Consumer",(IF($G3493="Sustainably Sourced","Sustainably_sourced","")))))))))))))))),"")</f>
        <v/>
      </c>
      <c r="AE3493" s="13" t="e" cm="1">
        <f t="array" aca="1" ref="AE3493" ca="1">IF(INDIRECT("$F"&amp;$S3493)="","",IF(LEFT(INDIRECT("$F"&amp;$S3493),3)="GRS","GRS_RCS_RM",IF((LEFT(INDIRECT("$F"&amp;$S3493),3))="RCS","GRS_RCS_RM",IF(INDIRECT("$F"&amp;$S3493)="OCS (No Label)","OCS_Conversion_RM",IF(LEFT(INDIRECT("$F"&amp;$S3493),3)="OCS","OCS_RM",IF(RIGHT(INDIRECT("$F"&amp;$S3493),10)="conversion","GOTS_RM_conversion",IF((LEFT(INDIRECT("$F"&amp;$S3493),4))="GOTS","GOTS_RM","Responsible_RM")))))))</f>
        <v>#REF!</v>
      </c>
      <c r="AF3493" s="13" t="str" cm="1">
        <f t="array" aca="1" ref="AF3493" ca="1">IF($S3493="","",INDIRECT("$Z"&amp;$S3493))</f>
        <v/>
      </c>
      <c r="AG3493" s="155"/>
      <c r="AH3493" s="13" t="str" cm="1">
        <f t="array" aca="1" ref="AH3493" ca="1">IFERROR(INDIRECT("$ag"&amp;S3493),"")</f>
        <v/>
      </c>
      <c r="AI3493" s="13" t="e" cm="1">
        <f t="array" aca="1" ref="AI3493" ca="1">INDIRECT("O"&amp;S3492)</f>
        <v>#REF!</v>
      </c>
      <c r="AJ3493" s="13" t="str">
        <f>IF($I3493="","",INDEX('Raw Material'!$A$1:$J$75,MATCH(I3493,'Raw Material'!$A$1:$A$75,0),(MATCH(G3493,'Raw Material'!$A$1:$J$1,0))))</f>
        <v/>
      </c>
      <c r="AK3493" s="13" t="str">
        <f t="shared" si="1594"/>
        <v>YANLIŞRM</v>
      </c>
      <c r="AL3493" s="153" t="str">
        <f t="shared" si="1595"/>
        <v/>
      </c>
    </row>
    <row r="3494" spans="1:38" ht="16.5" customHeight="1">
      <c r="A3494" s="162"/>
      <c r="B3494" s="168"/>
      <c r="C3494" s="169"/>
      <c r="D3494" s="156"/>
      <c r="E3494" s="156"/>
      <c r="F3494" s="175"/>
      <c r="G3494" s="181"/>
      <c r="H3494" s="182"/>
      <c r="I3494" s="182"/>
      <c r="J3494" s="182"/>
      <c r="K3494" s="32"/>
      <c r="L3494" s="179"/>
      <c r="M3494" s="179"/>
      <c r="N3494" s="81"/>
      <c r="O3494" s="185"/>
      <c r="P3494" s="103"/>
      <c r="Q3494" s="84" t="str">
        <f t="shared" si="1596"/>
        <v/>
      </c>
      <c r="R3494" s="159"/>
      <c r="S3494" s="28" t="str" cm="1">
        <f t="array" aca="1" ref="S3494" ca="1">IF(INDIRECT("A"&amp;114+$U3494)&lt;&gt;"",114+$U3494,"")</f>
        <v/>
      </c>
      <c r="T3494" s="28" t="str">
        <f t="shared" ca="1" si="1597"/>
        <v>$B</v>
      </c>
      <c r="U3494" s="29">
        <f t="shared" si="1603"/>
        <v>3372</v>
      </c>
      <c r="V3494" s="29">
        <v>281.66666666668903</v>
      </c>
      <c r="W3494" s="29">
        <f t="shared" si="1608"/>
        <v>281</v>
      </c>
      <c r="X3494" s="41" t="str" cm="1">
        <f t="array" aca="1" ref="X3494" ca="1">IFERROR(INDEX('PC&amp;PD'!$A$1:$AP$15,ROW('PC&amp;PD'!$A$15),MATCH(INDIRECT(T3494),'PC&amp;PD'!$A$1:$AP$1,0)),"")</f>
        <v/>
      </c>
      <c r="Z3494" s="155"/>
      <c r="AA3494" s="13" t="str">
        <f t="shared" si="1593"/>
        <v/>
      </c>
      <c r="AB3494" s="155"/>
      <c r="AC3494" s="13" t="str">
        <f t="shared" ca="1" si="1598"/>
        <v>$AB</v>
      </c>
      <c r="AD3494" s="13" t="str" cm="1">
        <f t="array" aca="1" ref="AD3494" ca="1">IFERROR(IF((LEFT(INDIRECT("$F"&amp;$S3494),4))="GOTS",IF($G3494="Organic","GOTS_Organic_raw",(IF($G3494="Responsible","GOTS_Responsible",(IF($G3494="No Attribute (Conventional)","GOTS_conventional",(IF($G3494="Recycled Pre/Post-Consumer","GOTS_pre_post",(IF($G3494="In-Conversion","GOTS_in_conversion",(IF($G3494="Sustainably Sourced","Sustainably_sourced",""))))))))))),IF($G3494="Organic","Organic",(IF($G3494="Responsible","Responsible",(IF($G3494="No Attribute (Conventional)","No_Attribute_Conventional",(IF($G3494="Recycled Pre/Post-Consumer","Recycled_Pre_Post_Consumer",(IF($G3494="In-Conversion","In_Conversion",(IF($G3494="Recycled Pre-Consumer","Recycled_Pre_Consumer",(IF($G3494="Recycled Post-Consumer","Recycled_Post_Consumer",(IF($G3494="Sustainably Sourced","Sustainably_sourced","")))))))))))))))),"")</f>
        <v/>
      </c>
      <c r="AE3494" s="13" t="e" cm="1">
        <f t="array" aca="1" ref="AE3494" ca="1">IF(INDIRECT("$F"&amp;$S3494)="","",IF(LEFT(INDIRECT("$F"&amp;$S3494),3)="GRS","GRS_RCS_RM",IF((LEFT(INDIRECT("$F"&amp;$S3494),3))="RCS","GRS_RCS_RM",IF(INDIRECT("$F"&amp;$S3494)="OCS (No Label)","OCS_Conversion_RM",IF(LEFT(INDIRECT("$F"&amp;$S3494),3)="OCS","OCS_RM",IF(RIGHT(INDIRECT("$F"&amp;$S3494),10)="conversion","GOTS_RM_conversion",IF((LEFT(INDIRECT("$F"&amp;$S3494),4))="GOTS","GOTS_RM","Responsible_RM")))))))</f>
        <v>#REF!</v>
      </c>
      <c r="AF3494" s="13" t="str" cm="1">
        <f t="array" aca="1" ref="AF3494" ca="1">IF($S3494="","",INDIRECT("$Z"&amp;$S3494))</f>
        <v/>
      </c>
      <c r="AG3494" s="155"/>
      <c r="AH3494" s="13" t="str" cm="1">
        <f t="array" aca="1" ref="AH3494" ca="1">IFERROR(INDIRECT("$ag"&amp;S3494),"")</f>
        <v/>
      </c>
      <c r="AI3494" s="13" t="e" cm="1">
        <f t="array" aca="1" ref="AI3494" ca="1">INDIRECT("O"&amp;S3493)</f>
        <v>#REF!</v>
      </c>
      <c r="AJ3494" s="13" t="str">
        <f>IF($I3494="","",INDEX('Raw Material'!$A$1:$J$75,MATCH(I3494,'Raw Material'!$A$1:$A$75,0),(MATCH(G3494,'Raw Material'!$A$1:$J$1,0))))</f>
        <v/>
      </c>
      <c r="AK3494" s="13" t="str">
        <f t="shared" si="1594"/>
        <v>YANLIŞRM</v>
      </c>
      <c r="AL3494" s="153" t="str">
        <f t="shared" si="1595"/>
        <v/>
      </c>
    </row>
    <row r="3495" spans="1:38" ht="16.5" customHeight="1">
      <c r="A3495" s="162"/>
      <c r="B3495" s="168"/>
      <c r="C3495" s="169"/>
      <c r="D3495" s="156"/>
      <c r="E3495" s="156"/>
      <c r="F3495" s="175"/>
      <c r="G3495" s="181"/>
      <c r="H3495" s="182"/>
      <c r="I3495" s="182"/>
      <c r="J3495" s="182"/>
      <c r="K3495" s="32"/>
      <c r="L3495" s="179"/>
      <c r="M3495" s="179"/>
      <c r="N3495" s="81"/>
      <c r="O3495" s="185"/>
      <c r="P3495" s="103"/>
      <c r="Q3495" s="84" t="str">
        <f t="shared" si="1596"/>
        <v/>
      </c>
      <c r="R3495" s="159"/>
      <c r="S3495" s="28" t="str" cm="1">
        <f t="array" aca="1" ref="S3495" ca="1">IF(INDIRECT("A"&amp;114+$U3495)&lt;&gt;"",114+$U3495,"")</f>
        <v/>
      </c>
      <c r="T3495" s="28" t="str">
        <f t="shared" ca="1" si="1597"/>
        <v>$B</v>
      </c>
      <c r="U3495" s="29">
        <f t="shared" si="1603"/>
        <v>3372</v>
      </c>
      <c r="V3495" s="29">
        <v>281.750000000022</v>
      </c>
      <c r="W3495" s="29">
        <f t="shared" si="1608"/>
        <v>281</v>
      </c>
      <c r="X3495" s="41" t="str" cm="1">
        <f t="array" aca="1" ref="X3495" ca="1">IFERROR(INDEX('PC&amp;PD'!$A$1:$AP$15,ROW('PC&amp;PD'!$A$15),MATCH(INDIRECT(T3495),'PC&amp;PD'!$A$1:$AP$1,0)),"")</f>
        <v/>
      </c>
      <c r="Z3495" s="155"/>
      <c r="AA3495" s="13" t="str">
        <f t="shared" si="1593"/>
        <v/>
      </c>
      <c r="AB3495" s="155"/>
      <c r="AC3495" s="13" t="str">
        <f t="shared" ca="1" si="1598"/>
        <v>$AB</v>
      </c>
      <c r="AD3495" s="13" t="str" cm="1">
        <f t="array" aca="1" ref="AD3495" ca="1">IFERROR(IF((LEFT(INDIRECT("$F"&amp;$S3495),4))="GOTS",IF($G3495="Organic","GOTS_Organic_raw",(IF($G3495="Responsible","GOTS_Responsible",(IF($G3495="No Attribute (Conventional)","GOTS_conventional",(IF($G3495="Recycled Pre/Post-Consumer","GOTS_pre_post",(IF($G3495="In-Conversion","GOTS_in_conversion",(IF($G3495="Sustainably Sourced","Sustainably_sourced",""))))))))))),IF($G3495="Organic","Organic",(IF($G3495="Responsible","Responsible",(IF($G3495="No Attribute (Conventional)","No_Attribute_Conventional",(IF($G3495="Recycled Pre/Post-Consumer","Recycled_Pre_Post_Consumer",(IF($G3495="In-Conversion","In_Conversion",(IF($G3495="Recycled Pre-Consumer","Recycled_Pre_Consumer",(IF($G3495="Recycled Post-Consumer","Recycled_Post_Consumer",(IF($G3495="Sustainably Sourced","Sustainably_sourced","")))))))))))))))),"")</f>
        <v/>
      </c>
      <c r="AE3495" s="13" t="e" cm="1">
        <f t="array" aca="1" ref="AE3495" ca="1">IF(INDIRECT("$F"&amp;$S3495)="","",IF(LEFT(INDIRECT("$F"&amp;$S3495),3)="GRS","GRS_RCS_RM",IF((LEFT(INDIRECT("$F"&amp;$S3495),3))="RCS","GRS_RCS_RM",IF(INDIRECT("$F"&amp;$S3495)="OCS (No Label)","OCS_Conversion_RM",IF(LEFT(INDIRECT("$F"&amp;$S3495),3)="OCS","OCS_RM",IF(RIGHT(INDIRECT("$F"&amp;$S3495),10)="conversion","GOTS_RM_conversion",IF((LEFT(INDIRECT("$F"&amp;$S3495),4))="GOTS","GOTS_RM","Responsible_RM")))))))</f>
        <v>#REF!</v>
      </c>
      <c r="AF3495" s="13" t="str" cm="1">
        <f t="array" aca="1" ref="AF3495" ca="1">IF($S3495="","",INDIRECT("$Z"&amp;$S3495))</f>
        <v/>
      </c>
      <c r="AG3495" s="155"/>
      <c r="AH3495" s="13" t="str" cm="1">
        <f t="array" aca="1" ref="AH3495" ca="1">IFERROR(INDIRECT("$ag"&amp;S3495),"")</f>
        <v/>
      </c>
      <c r="AI3495" s="13" t="e" cm="1">
        <f t="array" aca="1" ref="AI3495" ca="1">INDIRECT("O"&amp;S3494)</f>
        <v>#REF!</v>
      </c>
      <c r="AJ3495" s="13" t="str">
        <f>IF($I3495="","",INDEX('Raw Material'!$A$1:$J$75,MATCH(I3495,'Raw Material'!$A$1:$A$75,0),(MATCH(G3495,'Raw Material'!$A$1:$J$1,0))))</f>
        <v/>
      </c>
      <c r="AK3495" s="13" t="str">
        <f t="shared" si="1594"/>
        <v>YANLIŞRM</v>
      </c>
      <c r="AL3495" s="153" t="str">
        <f t="shared" si="1595"/>
        <v/>
      </c>
    </row>
    <row r="3496" spans="1:38" ht="16.5" customHeight="1">
      <c r="A3496" s="162"/>
      <c r="B3496" s="168"/>
      <c r="C3496" s="169"/>
      <c r="D3496" s="156"/>
      <c r="E3496" s="156"/>
      <c r="F3496" s="175"/>
      <c r="G3496" s="181"/>
      <c r="H3496" s="182"/>
      <c r="I3496" s="182"/>
      <c r="J3496" s="182"/>
      <c r="K3496" s="32"/>
      <c r="L3496" s="179"/>
      <c r="M3496" s="179"/>
      <c r="N3496" s="81"/>
      <c r="O3496" s="185"/>
      <c r="P3496" s="103"/>
      <c r="Q3496" s="84" t="str">
        <f t="shared" si="1596"/>
        <v/>
      </c>
      <c r="R3496" s="159"/>
      <c r="S3496" s="28" t="str" cm="1">
        <f t="array" aca="1" ref="S3496" ca="1">IF(INDIRECT("A"&amp;114+$U3496)&lt;&gt;"",114+$U3496,"")</f>
        <v/>
      </c>
      <c r="T3496" s="28" t="str">
        <f t="shared" ca="1" si="1597"/>
        <v>$B</v>
      </c>
      <c r="U3496" s="29">
        <f t="shared" si="1603"/>
        <v>3372</v>
      </c>
      <c r="V3496" s="29">
        <v>281.83333333335599</v>
      </c>
      <c r="W3496" s="29">
        <f t="shared" si="1608"/>
        <v>281</v>
      </c>
      <c r="X3496" s="41" t="str" cm="1">
        <f t="array" aca="1" ref="X3496" ca="1">IFERROR(INDEX('PC&amp;PD'!$A$1:$AP$15,ROW('PC&amp;PD'!$A$15),MATCH(INDIRECT(T3496),'PC&amp;PD'!$A$1:$AP$1,0)),"")</f>
        <v/>
      </c>
      <c r="Z3496" s="155"/>
      <c r="AA3496" s="13" t="str">
        <f t="shared" si="1593"/>
        <v/>
      </c>
      <c r="AB3496" s="155"/>
      <c r="AC3496" s="13" t="str">
        <f t="shared" ca="1" si="1598"/>
        <v>$AB</v>
      </c>
      <c r="AD3496" s="13" t="str" cm="1">
        <f t="array" aca="1" ref="AD3496" ca="1">IFERROR(IF((LEFT(INDIRECT("$F"&amp;$S3496),4))="GOTS",IF($G3496="Organic","GOTS_Organic_raw",(IF($G3496="Responsible","GOTS_Responsible",(IF($G3496="No Attribute (Conventional)","GOTS_conventional",(IF($G3496="Recycled Pre/Post-Consumer","GOTS_pre_post",(IF($G3496="In-Conversion","GOTS_in_conversion",(IF($G3496="Sustainably Sourced","Sustainably_sourced",""))))))))))),IF($G3496="Organic","Organic",(IF($G3496="Responsible","Responsible",(IF($G3496="No Attribute (Conventional)","No_Attribute_Conventional",(IF($G3496="Recycled Pre/Post-Consumer","Recycled_Pre_Post_Consumer",(IF($G3496="In-Conversion","In_Conversion",(IF($G3496="Recycled Pre-Consumer","Recycled_Pre_Consumer",(IF($G3496="Recycled Post-Consumer","Recycled_Post_Consumer",(IF($G3496="Sustainably Sourced","Sustainably_sourced","")))))))))))))))),"")</f>
        <v/>
      </c>
      <c r="AE3496" s="13" t="e" cm="1">
        <f t="array" aca="1" ref="AE3496" ca="1">IF(INDIRECT("$F"&amp;$S3496)="","",IF(LEFT(INDIRECT("$F"&amp;$S3496),3)="GRS","GRS_RCS_RM",IF((LEFT(INDIRECT("$F"&amp;$S3496),3))="RCS","GRS_RCS_RM",IF(INDIRECT("$F"&amp;$S3496)="OCS (No Label)","OCS_Conversion_RM",IF(LEFT(INDIRECT("$F"&amp;$S3496),3)="OCS","OCS_RM",IF(RIGHT(INDIRECT("$F"&amp;$S3496),10)="conversion","GOTS_RM_conversion",IF((LEFT(INDIRECT("$F"&amp;$S3496),4))="GOTS","GOTS_RM","Responsible_RM")))))))</f>
        <v>#REF!</v>
      </c>
      <c r="AF3496" s="13" t="str" cm="1">
        <f t="array" aca="1" ref="AF3496" ca="1">IF($S3496="","",INDIRECT("$Z"&amp;$S3496))</f>
        <v/>
      </c>
      <c r="AG3496" s="155"/>
      <c r="AH3496" s="13" t="str" cm="1">
        <f t="array" aca="1" ref="AH3496" ca="1">IFERROR(INDIRECT("$ag"&amp;S3496),"")</f>
        <v/>
      </c>
      <c r="AI3496" s="13" t="e" cm="1">
        <f t="array" aca="1" ref="AI3496" ca="1">INDIRECT("O"&amp;S3495)</f>
        <v>#REF!</v>
      </c>
      <c r="AJ3496" s="13" t="str">
        <f>IF($I3496="","",INDEX('Raw Material'!$A$1:$J$75,MATCH(I3496,'Raw Material'!$A$1:$A$75,0),(MATCH(G3496,'Raw Material'!$A$1:$J$1,0))))</f>
        <v/>
      </c>
      <c r="AK3496" s="13" t="str">
        <f t="shared" si="1594"/>
        <v>YANLIŞRM</v>
      </c>
      <c r="AL3496" s="153" t="str">
        <f t="shared" si="1595"/>
        <v/>
      </c>
    </row>
    <row r="3497" spans="1:38" ht="16.5" customHeight="1" thickBot="1">
      <c r="A3497" s="163"/>
      <c r="B3497" s="170"/>
      <c r="C3497" s="171"/>
      <c r="D3497" s="156"/>
      <c r="E3497" s="156"/>
      <c r="F3497" s="176"/>
      <c r="G3497" s="157"/>
      <c r="H3497" s="158"/>
      <c r="I3497" s="158"/>
      <c r="J3497" s="158"/>
      <c r="K3497" s="33"/>
      <c r="L3497" s="180"/>
      <c r="M3497" s="180"/>
      <c r="N3497" s="82"/>
      <c r="O3497" s="186"/>
      <c r="P3497" s="103"/>
      <c r="Q3497" s="84" t="str">
        <f t="shared" si="1596"/>
        <v/>
      </c>
      <c r="R3497" s="159"/>
      <c r="S3497" s="28" t="str" cm="1">
        <f t="array" aca="1" ref="S3497" ca="1">IF(INDIRECT("A"&amp;114+$U3497)&lt;&gt;"",114+$U3497,"")</f>
        <v/>
      </c>
      <c r="T3497" s="28" t="str">
        <f t="shared" ca="1" si="1597"/>
        <v>$B</v>
      </c>
      <c r="U3497" s="29">
        <f t="shared" si="1603"/>
        <v>3372</v>
      </c>
      <c r="V3497" s="29">
        <v>281.91666666668903</v>
      </c>
      <c r="W3497" s="29">
        <f t="shared" si="1608"/>
        <v>281</v>
      </c>
      <c r="X3497" s="41" t="str" cm="1">
        <f t="array" aca="1" ref="X3497" ca="1">IFERROR(INDEX('PC&amp;PD'!$A$1:$AP$15,ROW('PC&amp;PD'!$A$15),MATCH(INDIRECT(T3497),'PC&amp;PD'!$A$1:$AP$1,0)),"")</f>
        <v/>
      </c>
      <c r="Z3497" s="155"/>
      <c r="AA3497" s="13" t="str">
        <f t="shared" si="1593"/>
        <v/>
      </c>
      <c r="AB3497" s="155"/>
      <c r="AC3497" s="13" t="str">
        <f t="shared" ca="1" si="1598"/>
        <v>$AB</v>
      </c>
      <c r="AD3497" s="13" t="str" cm="1">
        <f t="array" aca="1" ref="AD3497" ca="1">IFERROR(IF((LEFT(INDIRECT("$F"&amp;$S3497),4))="GOTS",IF($G3497="Organic","GOTS_Organic_raw",(IF($G3497="Responsible","GOTS_Responsible",(IF($G3497="No Attribute (Conventional)","GOTS_conventional",(IF($G3497="Recycled Pre/Post-Consumer","GOTS_pre_post",(IF($G3497="In-Conversion","GOTS_in_conversion",(IF($G3497="Sustainably Sourced","Sustainably_sourced",""))))))))))),IF($G3497="Organic","Organic",(IF($G3497="Responsible","Responsible",(IF($G3497="No Attribute (Conventional)","No_Attribute_Conventional",(IF($G3497="Recycled Pre/Post-Consumer","Recycled_Pre_Post_Consumer",(IF($G3497="In-Conversion","In_Conversion",(IF($G3497="Recycled Pre-Consumer","Recycled_Pre_Consumer",(IF($G3497="Recycled Post-Consumer","Recycled_Post_Consumer",(IF($G3497="Sustainably Sourced","Sustainably_sourced","")))))))))))))))),"")</f>
        <v/>
      </c>
      <c r="AE3497" s="13" t="e" cm="1">
        <f t="array" aca="1" ref="AE3497" ca="1">IF(INDIRECT("$F"&amp;$S3497)="","",IF(LEFT(INDIRECT("$F"&amp;$S3497),3)="GRS","GRS_RCS_RM",IF((LEFT(INDIRECT("$F"&amp;$S3497),3))="RCS","GRS_RCS_RM",IF(INDIRECT("$F"&amp;$S3497)="OCS (No Label)","OCS_Conversion_RM",IF(LEFT(INDIRECT("$F"&amp;$S3497),3)="OCS","OCS_RM",IF(RIGHT(INDIRECT("$F"&amp;$S3497),10)="conversion","GOTS_RM_conversion",IF((LEFT(INDIRECT("$F"&amp;$S3497),4))="GOTS","GOTS_RM","Responsible_RM")))))))</f>
        <v>#REF!</v>
      </c>
      <c r="AF3497" s="13" t="str" cm="1">
        <f t="array" aca="1" ref="AF3497" ca="1">IF($S3497="","",INDIRECT("$Z"&amp;$S3497))</f>
        <v/>
      </c>
      <c r="AG3497" s="155"/>
      <c r="AH3497" s="13" t="str" cm="1">
        <f t="array" aca="1" ref="AH3497" ca="1">IFERROR(INDIRECT("$ag"&amp;S3497),"")</f>
        <v/>
      </c>
      <c r="AI3497" s="13" t="e" cm="1">
        <f t="array" aca="1" ref="AI3497" ca="1">INDIRECT("O"&amp;S3496)</f>
        <v>#REF!</v>
      </c>
      <c r="AJ3497" s="13" t="str">
        <f>IF($I3497="","",INDEX('Raw Material'!$A$1:$J$75,MATCH(I3497,'Raw Material'!$A$1:$A$75,0),(MATCH(G3497,'Raw Material'!$A$1:$J$1,0))))</f>
        <v/>
      </c>
      <c r="AK3497" s="13" t="str">
        <f t="shared" si="1594"/>
        <v>YANLIŞRM</v>
      </c>
      <c r="AL3497" s="153" t="str">
        <f t="shared" si="1595"/>
        <v/>
      </c>
    </row>
    <row r="3498" spans="1:38" ht="16.5" customHeight="1">
      <c r="A3498" s="160" t="str">
        <f>IF(B3498="","",COUNTA($B$114:$B3498))</f>
        <v/>
      </c>
      <c r="B3498" s="164"/>
      <c r="C3498" s="165"/>
      <c r="D3498" s="183"/>
      <c r="E3498" s="183"/>
      <c r="F3498" s="172"/>
      <c r="G3498" s="212"/>
      <c r="H3498" s="206"/>
      <c r="I3498" s="206"/>
      <c r="J3498" s="206"/>
      <c r="K3498" s="31"/>
      <c r="L3498" s="177" t="str">
        <f t="shared" ref="L3498" si="1617">IF(R3498="","",LEFT(R3498,LEN(R3498)-2))</f>
        <v/>
      </c>
      <c r="M3498" s="177"/>
      <c r="N3498" s="80"/>
      <c r="O3498" s="184"/>
      <c r="P3498" s="103"/>
      <c r="Q3498" s="84" t="str">
        <f t="shared" si="1596"/>
        <v/>
      </c>
      <c r="R3498" s="159" t="str">
        <f t="shared" ref="R3498" si="1618">CONCATENATE($Q3498,Q3499,Q3500,Q3501,Q3502,Q3503,$Q3504,$Q3505,$Q3506,$Q3507,Q3508,Q3509)</f>
        <v/>
      </c>
      <c r="S3498" s="28" t="str" cm="1">
        <f t="array" aca="1" ref="S3498" ca="1">IF(INDIRECT("A"&amp;114+$U3498)&lt;&gt;"",114+$U3498,"")</f>
        <v/>
      </c>
      <c r="T3498" s="28" t="str">
        <f t="shared" ca="1" si="1597"/>
        <v>$B</v>
      </c>
      <c r="U3498" s="29">
        <f t="shared" si="1603"/>
        <v>3384</v>
      </c>
      <c r="V3498" s="29">
        <v>282.000000000022</v>
      </c>
      <c r="W3498" s="29">
        <f t="shared" si="1608"/>
        <v>282</v>
      </c>
      <c r="X3498" s="41" t="str" cm="1">
        <f t="array" aca="1" ref="X3498" ca="1">IFERROR(INDEX('PC&amp;PD'!$A$1:$AP$15,ROW('PC&amp;PD'!$A$15),MATCH(INDIRECT(T3498),'PC&amp;PD'!$A$1:$AP$1,0)),"")</f>
        <v/>
      </c>
      <c r="Z3498" s="155" t="str">
        <f t="shared" ref="Z3498" si="1619">IFERROR(IF($F3498="OCS 100","OCS (OCS 100)",IF($F3498="OCS Blended","OCS (OCS Blended)",IF($F3498="OCS (No Label)","OCS (No Label)",IF($F3498="RCS 100","RCS (RCS 100)",IF($F3498="RCS Blended","RCS (RCS Blended)",IF($F3498="GRS","GRS (GRS)",IF($F3498="GRS (No Label)", "GRS (No Label)",IF($F3498="RDS","RDS (RDS)",IF($F3498="RWS","RWS (RWS)",IF($F3498="RAS","RAS (RAS)",IF($F3498="RMS","RMS (RMS)",IF($F3498="GOTS Organic","GOTS (Organic)",IF($F3498="GOTS Made with organic","GOTS (Made with Organic)",IF($F3498="GOTS Organic - in conversion","GOTS (Organic - In Conversion)",IF($F3498="GOTS Made with organic - in conversion","GOTS (Made with Organic - In Conversion)",""))))))))))))))),"")</f>
        <v/>
      </c>
      <c r="AA3498" s="13" t="str">
        <f t="shared" si="1593"/>
        <v/>
      </c>
      <c r="AB3498" s="155" t="str">
        <f t="shared" ref="AB3498" si="1620">IFERROR(IF($F3498="OCS 100", "OCS_100",IF($F3498="OCS Blended", "OCS_Blended",IF($F3498="OCS (No Label)", "OCS_No_Label",IF($F3498="RCS 100", "RCS_100",IF($F3498="RCS Blended","RCS_Blended",IF($F3498="GRS","GRS",IF($F3498="GRS (No Label)", "GRS_No_Label",IF($F3498="RDS","RDS",IF($F3498="RWS","RWS",IF($F3498="RMS","RMS",IF($F3498="GOTS Organic","GOTS_Organic",IF($F3498="GOTS Made with organic","GOTS_Made_with_organic",IF($F3498="GOTS Organic - in conversion","GOTS_Organic_in_Conversion",IF($F3498="GOTS Made with organic - in conversion","GOTS_Made_with_Organic_in_Conversion",IF($F3498="RAS","RAS",""))))))))))))))),"")</f>
        <v/>
      </c>
      <c r="AC3498" s="13" t="str">
        <f t="shared" ca="1" si="1598"/>
        <v>$AB</v>
      </c>
      <c r="AD3498" s="13" t="str" cm="1">
        <f t="array" aca="1" ref="AD3498" ca="1">IFERROR(IF((LEFT(INDIRECT("$F"&amp;$S3498),4))="GOTS",IF($G3498="Organic","GOTS_Organic_raw",(IF($G3498="Responsible","GOTS_Responsible",(IF($G3498="No Attribute (Conventional)","GOTS_conventional",(IF($G3498="Recycled Pre/Post-Consumer","GOTS_pre_post",(IF($G3498="In-Conversion","GOTS_in_conversion",(IF($G3498="Sustainably Sourced","Sustainably_sourced",""))))))))))),IF($G3498="Organic","Organic",(IF($G3498="Responsible","Responsible",(IF($G3498="No Attribute (Conventional)","No_Attribute_Conventional",(IF($G3498="Recycled Pre/Post-Consumer","Recycled_Pre_Post_Consumer",(IF($G3498="In-Conversion","In_Conversion",(IF($G3498="Recycled Pre-Consumer","Recycled_Pre_Consumer",(IF($G3498="Recycled Post-Consumer","Recycled_Post_Consumer",(IF($G3498="Sustainably Sourced","Sustainably_sourced","")))))))))))))))),"")</f>
        <v/>
      </c>
      <c r="AE3498" s="13" t="e" cm="1">
        <f t="array" aca="1" ref="AE3498" ca="1">IF(INDIRECT("$F"&amp;$S3498)="","",IF(LEFT(INDIRECT("$F"&amp;$S3498),3)="GRS","GRS_RCS_RM",IF((LEFT(INDIRECT("$F"&amp;$S3498),3))="RCS","GRS_RCS_RM",IF(INDIRECT("$F"&amp;$S3498)="OCS (No Label)","OCS_Conversion_RM",IF(LEFT(INDIRECT("$F"&amp;$S3498),3)="OCS","OCS_RM",IF(RIGHT(INDIRECT("$F"&amp;$S3498),10)="conversion","GOTS_RM_conversion",IF((LEFT(INDIRECT("$F"&amp;$S3498),4))="GOTS","GOTS_RM","Responsible_RM")))))))</f>
        <v>#REF!</v>
      </c>
      <c r="AF3498" s="13" t="str" cm="1">
        <f t="array" aca="1" ref="AF3498" ca="1">IF($S3498="","",INDIRECT("$Z"&amp;$S3498))</f>
        <v/>
      </c>
      <c r="AG3498" s="155" t="str">
        <f t="shared" ref="AG3498:AG3558" si="1621">IF(AND(Y3498="",Y3499="",Y3500="",Y3501="",Y3502="",Y3503="",Y3504="",Y3505="",Y3506="",Y3507="",Y3508="",Y3509=""),"",CONCATENATE(Y3498&amp;", "&amp;Y3499&amp;", "&amp;Y3500&amp;", "&amp;Y3501&amp;", "&amp;Y3502&amp;", "&amp;Y3503&amp;", "&amp;Y3504&amp;", "&amp;Y3505&amp;", "&amp;Y3506&amp;", "&amp;Y3507&amp;", "&amp;Y3508&amp;", "&amp;Y3509))</f>
        <v/>
      </c>
      <c r="AH3498" s="13" t="str" cm="1">
        <f t="array" aca="1" ref="AH3498" ca="1">IFERROR(INDIRECT("$ag"&amp;S3498),"")</f>
        <v/>
      </c>
      <c r="AI3498" s="13" t="e" cm="1">
        <f t="array" aca="1" ref="AI3498" ca="1">INDIRECT("O"&amp;S3497)</f>
        <v>#REF!</v>
      </c>
      <c r="AJ3498" s="13" t="str">
        <f>IF($I3498="","",INDEX('Raw Material'!$A$1:$J$75,MATCH(I3498,'Raw Material'!$A$1:$A$75,0),(MATCH(G3498,'Raw Material'!$A$1:$J$1,0))))</f>
        <v/>
      </c>
      <c r="AK3498" s="13" t="str">
        <f t="shared" si="1594"/>
        <v>YANLIŞRM</v>
      </c>
      <c r="AL3498" s="153" t="str">
        <f t="shared" si="1595"/>
        <v/>
      </c>
    </row>
    <row r="3499" spans="1:38" ht="16.5" customHeight="1">
      <c r="A3499" s="161"/>
      <c r="B3499" s="166"/>
      <c r="C3499" s="167"/>
      <c r="D3499" s="156"/>
      <c r="E3499" s="156"/>
      <c r="F3499" s="173"/>
      <c r="G3499" s="181"/>
      <c r="H3499" s="182"/>
      <c r="I3499" s="182"/>
      <c r="J3499" s="182"/>
      <c r="K3499" s="32"/>
      <c r="L3499" s="178"/>
      <c r="M3499" s="178"/>
      <c r="N3499" s="81"/>
      <c r="O3499" s="185"/>
      <c r="P3499" s="103"/>
      <c r="Q3499" s="84" t="str">
        <f t="shared" si="1596"/>
        <v/>
      </c>
      <c r="R3499" s="159"/>
      <c r="S3499" s="28" t="str" cm="1">
        <f t="array" aca="1" ref="S3499" ca="1">IF(INDIRECT("A"&amp;114+$U3499)&lt;&gt;"",114+$U3499,"")</f>
        <v/>
      </c>
      <c r="T3499" s="28" t="str">
        <f t="shared" ca="1" si="1597"/>
        <v>$B</v>
      </c>
      <c r="U3499" s="29">
        <f t="shared" si="1603"/>
        <v>3384</v>
      </c>
      <c r="V3499" s="29">
        <v>282.08333333335599</v>
      </c>
      <c r="W3499" s="29">
        <f t="shared" si="1608"/>
        <v>282</v>
      </c>
      <c r="X3499" s="41" t="str" cm="1">
        <f t="array" aca="1" ref="X3499" ca="1">IFERROR(INDEX('PC&amp;PD'!$A$1:$AP$15,ROW('PC&amp;PD'!$A$15),MATCH(INDIRECT(T3499),'PC&amp;PD'!$A$1:$AP$1,0)),"")</f>
        <v/>
      </c>
      <c r="Z3499" s="155"/>
      <c r="AA3499" s="13" t="str">
        <f t="shared" si="1593"/>
        <v/>
      </c>
      <c r="AB3499" s="155"/>
      <c r="AC3499" s="13" t="str">
        <f t="shared" ca="1" si="1598"/>
        <v>$AB</v>
      </c>
      <c r="AD3499" s="13" t="str" cm="1">
        <f t="array" aca="1" ref="AD3499" ca="1">IFERROR(IF((LEFT(INDIRECT("$F"&amp;$S3499),4))="GOTS",IF($G3499="Organic","GOTS_Organic_raw",(IF($G3499="Responsible","GOTS_Responsible",(IF($G3499="No Attribute (Conventional)","GOTS_conventional",(IF($G3499="Recycled Pre/Post-Consumer","GOTS_pre_post",(IF($G3499="In-Conversion","GOTS_in_conversion",(IF($G3499="Sustainably Sourced","Sustainably_sourced",""))))))))))),IF($G3499="Organic","Organic",(IF($G3499="Responsible","Responsible",(IF($G3499="No Attribute (Conventional)","No_Attribute_Conventional",(IF($G3499="Recycled Pre/Post-Consumer","Recycled_Pre_Post_Consumer",(IF($G3499="In-Conversion","In_Conversion",(IF($G3499="Recycled Pre-Consumer","Recycled_Pre_Consumer",(IF($G3499="Recycled Post-Consumer","Recycled_Post_Consumer",(IF($G3499="Sustainably Sourced","Sustainably_sourced","")))))))))))))))),"")</f>
        <v/>
      </c>
      <c r="AE3499" s="13" t="e" cm="1">
        <f t="array" aca="1" ref="AE3499" ca="1">IF(INDIRECT("$F"&amp;$S3499)="","",IF(LEFT(INDIRECT("$F"&amp;$S3499),3)="GRS","GRS_RCS_RM",IF((LEFT(INDIRECT("$F"&amp;$S3499),3))="RCS","GRS_RCS_RM",IF(INDIRECT("$F"&amp;$S3499)="OCS (No Label)","OCS_Conversion_RM",IF(LEFT(INDIRECT("$F"&amp;$S3499),3)="OCS","OCS_RM",IF(RIGHT(INDIRECT("$F"&amp;$S3499),10)="conversion","GOTS_RM_conversion",IF((LEFT(INDIRECT("$F"&amp;$S3499),4))="GOTS","GOTS_RM","Responsible_RM")))))))</f>
        <v>#REF!</v>
      </c>
      <c r="AF3499" s="13" t="str" cm="1">
        <f t="array" aca="1" ref="AF3499" ca="1">IF($S3499="","",INDIRECT("$Z"&amp;$S3499))</f>
        <v/>
      </c>
      <c r="AG3499" s="155"/>
      <c r="AH3499" s="13" t="str" cm="1">
        <f t="array" aca="1" ref="AH3499" ca="1">IFERROR(INDIRECT("$ag"&amp;S3499),"")</f>
        <v/>
      </c>
      <c r="AI3499" s="13" t="e" cm="1">
        <f t="array" aca="1" ref="AI3499" ca="1">INDIRECT("O"&amp;S3498)</f>
        <v>#REF!</v>
      </c>
      <c r="AJ3499" s="13" t="str">
        <f>IF($I3499="","",INDEX('Raw Material'!$A$1:$J$75,MATCH(I3499,'Raw Material'!$A$1:$A$75,0),(MATCH(G3499,'Raw Material'!$A$1:$J$1,0))))</f>
        <v/>
      </c>
      <c r="AK3499" s="13" t="str">
        <f t="shared" si="1594"/>
        <v>YANLIŞRM</v>
      </c>
      <c r="AL3499" s="153" t="str">
        <f t="shared" si="1595"/>
        <v/>
      </c>
    </row>
    <row r="3500" spans="1:38" ht="16.5" customHeight="1">
      <c r="A3500" s="161"/>
      <c r="B3500" s="166"/>
      <c r="C3500" s="167"/>
      <c r="D3500" s="156"/>
      <c r="E3500" s="156"/>
      <c r="F3500" s="173"/>
      <c r="G3500" s="181"/>
      <c r="H3500" s="182"/>
      <c r="I3500" s="182"/>
      <c r="J3500" s="182"/>
      <c r="K3500" s="32"/>
      <c r="L3500" s="178"/>
      <c r="M3500" s="178"/>
      <c r="N3500" s="81"/>
      <c r="O3500" s="185"/>
      <c r="P3500" s="103"/>
      <c r="Q3500" s="84" t="str">
        <f t="shared" si="1596"/>
        <v/>
      </c>
      <c r="R3500" s="159"/>
      <c r="S3500" s="28" t="str" cm="1">
        <f t="array" aca="1" ref="S3500" ca="1">IF(INDIRECT("A"&amp;114+$U3500)&lt;&gt;"",114+$U3500,"")</f>
        <v/>
      </c>
      <c r="T3500" s="28" t="str">
        <f t="shared" ca="1" si="1597"/>
        <v>$B</v>
      </c>
      <c r="U3500" s="29">
        <f t="shared" si="1603"/>
        <v>3384</v>
      </c>
      <c r="V3500" s="29">
        <v>282.16666666668903</v>
      </c>
      <c r="W3500" s="29">
        <f t="shared" si="1608"/>
        <v>282</v>
      </c>
      <c r="X3500" s="41" t="str" cm="1">
        <f t="array" aca="1" ref="X3500" ca="1">IFERROR(INDEX('PC&amp;PD'!$A$1:$AP$15,ROW('PC&amp;PD'!$A$15),MATCH(INDIRECT(T3500),'PC&amp;PD'!$A$1:$AP$1,0)),"")</f>
        <v/>
      </c>
      <c r="Z3500" s="155"/>
      <c r="AA3500" s="13" t="str">
        <f t="shared" si="1593"/>
        <v/>
      </c>
      <c r="AB3500" s="155"/>
      <c r="AC3500" s="13" t="str">
        <f t="shared" ca="1" si="1598"/>
        <v>$AB</v>
      </c>
      <c r="AD3500" s="13" t="str" cm="1">
        <f t="array" aca="1" ref="AD3500" ca="1">IFERROR(IF((LEFT(INDIRECT("$F"&amp;$S3500),4))="GOTS",IF($G3500="Organic","GOTS_Organic_raw",(IF($G3500="Responsible","GOTS_Responsible",(IF($G3500="No Attribute (Conventional)","GOTS_conventional",(IF($G3500="Recycled Pre/Post-Consumer","GOTS_pre_post",(IF($G3500="In-Conversion","GOTS_in_conversion",(IF($G3500="Sustainably Sourced","Sustainably_sourced",""))))))))))),IF($G3500="Organic","Organic",(IF($G3500="Responsible","Responsible",(IF($G3500="No Attribute (Conventional)","No_Attribute_Conventional",(IF($G3500="Recycled Pre/Post-Consumer","Recycled_Pre_Post_Consumer",(IF($G3500="In-Conversion","In_Conversion",(IF($G3500="Recycled Pre-Consumer","Recycled_Pre_Consumer",(IF($G3500="Recycled Post-Consumer","Recycled_Post_Consumer",(IF($G3500="Sustainably Sourced","Sustainably_sourced","")))))))))))))))),"")</f>
        <v/>
      </c>
      <c r="AE3500" s="13" t="e" cm="1">
        <f t="array" aca="1" ref="AE3500" ca="1">IF(INDIRECT("$F"&amp;$S3500)="","",IF(LEFT(INDIRECT("$F"&amp;$S3500),3)="GRS","GRS_RCS_RM",IF((LEFT(INDIRECT("$F"&amp;$S3500),3))="RCS","GRS_RCS_RM",IF(INDIRECT("$F"&amp;$S3500)="OCS (No Label)","OCS_Conversion_RM",IF(LEFT(INDIRECT("$F"&amp;$S3500),3)="OCS","OCS_RM",IF(RIGHT(INDIRECT("$F"&amp;$S3500),10)="conversion","GOTS_RM_conversion",IF((LEFT(INDIRECT("$F"&amp;$S3500),4))="GOTS","GOTS_RM","Responsible_RM")))))))</f>
        <v>#REF!</v>
      </c>
      <c r="AF3500" s="13" t="str" cm="1">
        <f t="array" aca="1" ref="AF3500" ca="1">IF($S3500="","",INDIRECT("$Z"&amp;$S3500))</f>
        <v/>
      </c>
      <c r="AG3500" s="155"/>
      <c r="AH3500" s="13" t="str" cm="1">
        <f t="array" aca="1" ref="AH3500" ca="1">IFERROR(INDIRECT("$ag"&amp;S3500),"")</f>
        <v/>
      </c>
      <c r="AI3500" s="13" t="e" cm="1">
        <f t="array" aca="1" ref="AI3500" ca="1">INDIRECT("O"&amp;S3499)</f>
        <v>#REF!</v>
      </c>
      <c r="AJ3500" s="13" t="str">
        <f>IF($I3500="","",INDEX('Raw Material'!$A$1:$J$75,MATCH(I3500,'Raw Material'!$A$1:$A$75,0),(MATCH(G3500,'Raw Material'!$A$1:$J$1,0))))</f>
        <v/>
      </c>
      <c r="AK3500" s="13" t="str">
        <f t="shared" si="1594"/>
        <v>YANLIŞRM</v>
      </c>
      <c r="AL3500" s="153" t="str">
        <f t="shared" si="1595"/>
        <v/>
      </c>
    </row>
    <row r="3501" spans="1:38" ht="16.5" customHeight="1">
      <c r="A3501" s="161"/>
      <c r="B3501" s="166"/>
      <c r="C3501" s="167"/>
      <c r="D3501" s="156"/>
      <c r="E3501" s="156"/>
      <c r="F3501" s="174"/>
      <c r="G3501" s="181"/>
      <c r="H3501" s="182"/>
      <c r="I3501" s="182"/>
      <c r="J3501" s="182"/>
      <c r="K3501" s="32"/>
      <c r="L3501" s="178"/>
      <c r="M3501" s="178"/>
      <c r="N3501" s="81"/>
      <c r="O3501" s="185"/>
      <c r="P3501" s="103"/>
      <c r="Q3501" s="84" t="str">
        <f t="shared" si="1596"/>
        <v/>
      </c>
      <c r="R3501" s="159"/>
      <c r="S3501" s="28" t="str" cm="1">
        <f t="array" aca="1" ref="S3501" ca="1">IF(INDIRECT("A"&amp;114+$U3501)&lt;&gt;"",114+$U3501,"")</f>
        <v/>
      </c>
      <c r="T3501" s="28" t="str">
        <f t="shared" ca="1" si="1597"/>
        <v>$B</v>
      </c>
      <c r="U3501" s="29">
        <f t="shared" si="1603"/>
        <v>3384</v>
      </c>
      <c r="V3501" s="29">
        <v>282.250000000022</v>
      </c>
      <c r="W3501" s="29">
        <f t="shared" si="1608"/>
        <v>282</v>
      </c>
      <c r="X3501" s="41" t="str" cm="1">
        <f t="array" aca="1" ref="X3501" ca="1">IFERROR(INDEX('PC&amp;PD'!$A$1:$AP$15,ROW('PC&amp;PD'!$A$15),MATCH(INDIRECT(T3501),'PC&amp;PD'!$A$1:$AP$1,0)),"")</f>
        <v/>
      </c>
      <c r="Z3501" s="155"/>
      <c r="AA3501" s="13" t="str">
        <f t="shared" si="1593"/>
        <v/>
      </c>
      <c r="AB3501" s="155"/>
      <c r="AC3501" s="13" t="str">
        <f t="shared" ca="1" si="1598"/>
        <v>$AB</v>
      </c>
      <c r="AD3501" s="13" t="str" cm="1">
        <f t="array" aca="1" ref="AD3501" ca="1">IFERROR(IF((LEFT(INDIRECT("$F"&amp;$S3501),4))="GOTS",IF($G3501="Organic","GOTS_Organic_raw",(IF($G3501="Responsible","GOTS_Responsible",(IF($G3501="No Attribute (Conventional)","GOTS_conventional",(IF($G3501="Recycled Pre/Post-Consumer","GOTS_pre_post",(IF($G3501="In-Conversion","GOTS_in_conversion",(IF($G3501="Sustainably Sourced","Sustainably_sourced",""))))))))))),IF($G3501="Organic","Organic",(IF($G3501="Responsible","Responsible",(IF($G3501="No Attribute (Conventional)","No_Attribute_Conventional",(IF($G3501="Recycled Pre/Post-Consumer","Recycled_Pre_Post_Consumer",(IF($G3501="In-Conversion","In_Conversion",(IF($G3501="Recycled Pre-Consumer","Recycled_Pre_Consumer",(IF($G3501="Recycled Post-Consumer","Recycled_Post_Consumer",(IF($G3501="Sustainably Sourced","Sustainably_sourced","")))))))))))))))),"")</f>
        <v/>
      </c>
      <c r="AE3501" s="13" t="e" cm="1">
        <f t="array" aca="1" ref="AE3501" ca="1">IF(INDIRECT("$F"&amp;$S3501)="","",IF(LEFT(INDIRECT("$F"&amp;$S3501),3)="GRS","GRS_RCS_RM",IF((LEFT(INDIRECT("$F"&amp;$S3501),3))="RCS","GRS_RCS_RM",IF(INDIRECT("$F"&amp;$S3501)="OCS (No Label)","OCS_Conversion_RM",IF(LEFT(INDIRECT("$F"&amp;$S3501),3)="OCS","OCS_RM",IF(RIGHT(INDIRECT("$F"&amp;$S3501),10)="conversion","GOTS_RM_conversion",IF((LEFT(INDIRECT("$F"&amp;$S3501),4))="GOTS","GOTS_RM","Responsible_RM")))))))</f>
        <v>#REF!</v>
      </c>
      <c r="AF3501" s="13" t="str" cm="1">
        <f t="array" aca="1" ref="AF3501" ca="1">IF($S3501="","",INDIRECT("$Z"&amp;$S3501))</f>
        <v/>
      </c>
      <c r="AG3501" s="155"/>
      <c r="AH3501" s="13" t="str" cm="1">
        <f t="array" aca="1" ref="AH3501" ca="1">IFERROR(INDIRECT("$ag"&amp;S3501),"")</f>
        <v/>
      </c>
      <c r="AI3501" s="13" t="e" cm="1">
        <f t="array" aca="1" ref="AI3501" ca="1">INDIRECT("O"&amp;S3500)</f>
        <v>#REF!</v>
      </c>
      <c r="AJ3501" s="13" t="str">
        <f>IF($I3501="","",INDEX('Raw Material'!$A$1:$J$75,MATCH(I3501,'Raw Material'!$A$1:$A$75,0),(MATCH(G3501,'Raw Material'!$A$1:$J$1,0))))</f>
        <v/>
      </c>
      <c r="AK3501" s="13" t="str">
        <f t="shared" si="1594"/>
        <v>YANLIŞRM</v>
      </c>
      <c r="AL3501" s="153" t="str">
        <f t="shared" si="1595"/>
        <v/>
      </c>
    </row>
    <row r="3502" spans="1:38" ht="16.5" customHeight="1">
      <c r="A3502" s="161"/>
      <c r="B3502" s="166"/>
      <c r="C3502" s="167"/>
      <c r="D3502" s="156"/>
      <c r="E3502" s="156"/>
      <c r="F3502" s="174"/>
      <c r="G3502" s="181"/>
      <c r="H3502" s="182"/>
      <c r="I3502" s="182"/>
      <c r="J3502" s="182"/>
      <c r="K3502" s="32"/>
      <c r="L3502" s="178"/>
      <c r="M3502" s="178"/>
      <c r="N3502" s="81"/>
      <c r="O3502" s="185"/>
      <c r="P3502" s="103"/>
      <c r="Q3502" s="84" t="str">
        <f t="shared" si="1596"/>
        <v/>
      </c>
      <c r="R3502" s="159"/>
      <c r="S3502" s="28" t="str" cm="1">
        <f t="array" aca="1" ref="S3502" ca="1">IF(INDIRECT("A"&amp;114+$U3502)&lt;&gt;"",114+$U3502,"")</f>
        <v/>
      </c>
      <c r="T3502" s="28" t="str">
        <f t="shared" ca="1" si="1597"/>
        <v>$B</v>
      </c>
      <c r="U3502" s="29">
        <f t="shared" si="1603"/>
        <v>3384</v>
      </c>
      <c r="V3502" s="29">
        <v>282.33333333335599</v>
      </c>
      <c r="W3502" s="29">
        <f t="shared" si="1608"/>
        <v>282</v>
      </c>
      <c r="X3502" s="41" t="str" cm="1">
        <f t="array" aca="1" ref="X3502" ca="1">IFERROR(INDEX('PC&amp;PD'!$A$1:$AP$15,ROW('PC&amp;PD'!$A$15),MATCH(INDIRECT(T3502),'PC&amp;PD'!$A$1:$AP$1,0)),"")</f>
        <v/>
      </c>
      <c r="Z3502" s="155"/>
      <c r="AA3502" s="13" t="str">
        <f t="shared" si="1593"/>
        <v/>
      </c>
      <c r="AB3502" s="155"/>
      <c r="AC3502" s="13" t="str">
        <f t="shared" ca="1" si="1598"/>
        <v>$AB</v>
      </c>
      <c r="AD3502" s="13" t="str" cm="1">
        <f t="array" aca="1" ref="AD3502" ca="1">IFERROR(IF((LEFT(INDIRECT("$F"&amp;$S3502),4))="GOTS",IF($G3502="Organic","GOTS_Organic_raw",(IF($G3502="Responsible","GOTS_Responsible",(IF($G3502="No Attribute (Conventional)","GOTS_conventional",(IF($G3502="Recycled Pre/Post-Consumer","GOTS_pre_post",(IF($G3502="In-Conversion","GOTS_in_conversion",(IF($G3502="Sustainably Sourced","Sustainably_sourced",""))))))))))),IF($G3502="Organic","Organic",(IF($G3502="Responsible","Responsible",(IF($G3502="No Attribute (Conventional)","No_Attribute_Conventional",(IF($G3502="Recycled Pre/Post-Consumer","Recycled_Pre_Post_Consumer",(IF($G3502="In-Conversion","In_Conversion",(IF($G3502="Recycled Pre-Consumer","Recycled_Pre_Consumer",(IF($G3502="Recycled Post-Consumer","Recycled_Post_Consumer",(IF($G3502="Sustainably Sourced","Sustainably_sourced","")))))))))))))))),"")</f>
        <v/>
      </c>
      <c r="AE3502" s="13" t="e" cm="1">
        <f t="array" aca="1" ref="AE3502" ca="1">IF(INDIRECT("$F"&amp;$S3502)="","",IF(LEFT(INDIRECT("$F"&amp;$S3502),3)="GRS","GRS_RCS_RM",IF((LEFT(INDIRECT("$F"&amp;$S3502),3))="RCS","GRS_RCS_RM",IF(INDIRECT("$F"&amp;$S3502)="OCS (No Label)","OCS_Conversion_RM",IF(LEFT(INDIRECT("$F"&amp;$S3502),3)="OCS","OCS_RM",IF(RIGHT(INDIRECT("$F"&amp;$S3502),10)="conversion","GOTS_RM_conversion",IF((LEFT(INDIRECT("$F"&amp;$S3502),4))="GOTS","GOTS_RM","Responsible_RM")))))))</f>
        <v>#REF!</v>
      </c>
      <c r="AF3502" s="13" t="str" cm="1">
        <f t="array" aca="1" ref="AF3502" ca="1">IF($S3502="","",INDIRECT("$Z"&amp;$S3502))</f>
        <v/>
      </c>
      <c r="AG3502" s="155"/>
      <c r="AH3502" s="13" t="str" cm="1">
        <f t="array" aca="1" ref="AH3502" ca="1">IFERROR(INDIRECT("$ag"&amp;S3502),"")</f>
        <v/>
      </c>
      <c r="AI3502" s="13" t="e" cm="1">
        <f t="array" aca="1" ref="AI3502" ca="1">INDIRECT("O"&amp;S3501)</f>
        <v>#REF!</v>
      </c>
      <c r="AJ3502" s="13" t="str">
        <f>IF($I3502="","",INDEX('Raw Material'!$A$1:$J$75,MATCH(I3502,'Raw Material'!$A$1:$A$75,0),(MATCH(G3502,'Raw Material'!$A$1:$J$1,0))))</f>
        <v/>
      </c>
      <c r="AK3502" s="13" t="str">
        <f t="shared" si="1594"/>
        <v>YANLIŞRM</v>
      </c>
      <c r="AL3502" s="153" t="str">
        <f t="shared" si="1595"/>
        <v/>
      </c>
    </row>
    <row r="3503" spans="1:38" ht="16.5" customHeight="1">
      <c r="A3503" s="161"/>
      <c r="B3503" s="166"/>
      <c r="C3503" s="167"/>
      <c r="D3503" s="156"/>
      <c r="E3503" s="156"/>
      <c r="F3503" s="174"/>
      <c r="G3503" s="181"/>
      <c r="H3503" s="182"/>
      <c r="I3503" s="182"/>
      <c r="J3503" s="182"/>
      <c r="K3503" s="32"/>
      <c r="L3503" s="178"/>
      <c r="M3503" s="178"/>
      <c r="N3503" s="81"/>
      <c r="O3503" s="185"/>
      <c r="P3503" s="103"/>
      <c r="Q3503" s="84" t="str">
        <f t="shared" si="1596"/>
        <v/>
      </c>
      <c r="R3503" s="159"/>
      <c r="S3503" s="28" t="str" cm="1">
        <f t="array" aca="1" ref="S3503" ca="1">IF(INDIRECT("A"&amp;114+$U3503)&lt;&gt;"",114+$U3503,"")</f>
        <v/>
      </c>
      <c r="T3503" s="28" t="str">
        <f t="shared" ca="1" si="1597"/>
        <v>$B</v>
      </c>
      <c r="U3503" s="29">
        <f t="shared" si="1603"/>
        <v>3384</v>
      </c>
      <c r="V3503" s="29">
        <v>282.41666666668903</v>
      </c>
      <c r="W3503" s="29">
        <f t="shared" si="1608"/>
        <v>282</v>
      </c>
      <c r="X3503" s="41" t="str" cm="1">
        <f t="array" aca="1" ref="X3503" ca="1">IFERROR(INDEX('PC&amp;PD'!$A$1:$AP$15,ROW('PC&amp;PD'!$A$15),MATCH(INDIRECT(T3503),'PC&amp;PD'!$A$1:$AP$1,0)),"")</f>
        <v/>
      </c>
      <c r="Z3503" s="155"/>
      <c r="AA3503" s="13" t="str">
        <f t="shared" si="1593"/>
        <v/>
      </c>
      <c r="AB3503" s="155"/>
      <c r="AC3503" s="13" t="str">
        <f t="shared" ca="1" si="1598"/>
        <v>$AB</v>
      </c>
      <c r="AD3503" s="13" t="str" cm="1">
        <f t="array" aca="1" ref="AD3503" ca="1">IFERROR(IF((LEFT(INDIRECT("$F"&amp;$S3503),4))="GOTS",IF($G3503="Organic","GOTS_Organic_raw",(IF($G3503="Responsible","GOTS_Responsible",(IF($G3503="No Attribute (Conventional)","GOTS_conventional",(IF($G3503="Recycled Pre/Post-Consumer","GOTS_pre_post",(IF($G3503="In-Conversion","GOTS_in_conversion",(IF($G3503="Sustainably Sourced","Sustainably_sourced",""))))))))))),IF($G3503="Organic","Organic",(IF($G3503="Responsible","Responsible",(IF($G3503="No Attribute (Conventional)","No_Attribute_Conventional",(IF($G3503="Recycled Pre/Post-Consumer","Recycled_Pre_Post_Consumer",(IF($G3503="In-Conversion","In_Conversion",(IF($G3503="Recycled Pre-Consumer","Recycled_Pre_Consumer",(IF($G3503="Recycled Post-Consumer","Recycled_Post_Consumer",(IF($G3503="Sustainably Sourced","Sustainably_sourced","")))))))))))))))),"")</f>
        <v/>
      </c>
      <c r="AE3503" s="13" t="e" cm="1">
        <f t="array" aca="1" ref="AE3503" ca="1">IF(INDIRECT("$F"&amp;$S3503)="","",IF(LEFT(INDIRECT("$F"&amp;$S3503),3)="GRS","GRS_RCS_RM",IF((LEFT(INDIRECT("$F"&amp;$S3503),3))="RCS","GRS_RCS_RM",IF(INDIRECT("$F"&amp;$S3503)="OCS (No Label)","OCS_Conversion_RM",IF(LEFT(INDIRECT("$F"&amp;$S3503),3)="OCS","OCS_RM",IF(RIGHT(INDIRECT("$F"&amp;$S3503),10)="conversion","GOTS_RM_conversion",IF((LEFT(INDIRECT("$F"&amp;$S3503),4))="GOTS","GOTS_RM","Responsible_RM")))))))</f>
        <v>#REF!</v>
      </c>
      <c r="AF3503" s="13" t="str" cm="1">
        <f t="array" aca="1" ref="AF3503" ca="1">IF($S3503="","",INDIRECT("$Z"&amp;$S3503))</f>
        <v/>
      </c>
      <c r="AG3503" s="155"/>
      <c r="AH3503" s="13" t="str" cm="1">
        <f t="array" aca="1" ref="AH3503" ca="1">IFERROR(INDIRECT("$ag"&amp;S3503),"")</f>
        <v/>
      </c>
      <c r="AI3503" s="13" t="e" cm="1">
        <f t="array" aca="1" ref="AI3503" ca="1">INDIRECT("O"&amp;S3502)</f>
        <v>#REF!</v>
      </c>
      <c r="AJ3503" s="13" t="str">
        <f>IF($I3503="","",INDEX('Raw Material'!$A$1:$J$75,MATCH(I3503,'Raw Material'!$A$1:$A$75,0),(MATCH(G3503,'Raw Material'!$A$1:$J$1,0))))</f>
        <v/>
      </c>
      <c r="AK3503" s="13" t="str">
        <f t="shared" si="1594"/>
        <v>YANLIŞRM</v>
      </c>
      <c r="AL3503" s="153" t="str">
        <f t="shared" si="1595"/>
        <v/>
      </c>
    </row>
    <row r="3504" spans="1:38" ht="16.5" customHeight="1">
      <c r="A3504" s="162"/>
      <c r="B3504" s="168"/>
      <c r="C3504" s="169"/>
      <c r="D3504" s="156"/>
      <c r="E3504" s="156"/>
      <c r="F3504" s="175"/>
      <c r="G3504" s="181"/>
      <c r="H3504" s="182"/>
      <c r="I3504" s="182"/>
      <c r="J3504" s="182"/>
      <c r="K3504" s="32"/>
      <c r="L3504" s="179"/>
      <c r="M3504" s="179"/>
      <c r="N3504" s="81"/>
      <c r="O3504" s="185"/>
      <c r="P3504" s="103"/>
      <c r="Q3504" s="84" t="str">
        <f t="shared" si="1596"/>
        <v/>
      </c>
      <c r="R3504" s="159"/>
      <c r="S3504" s="28" t="str" cm="1">
        <f t="array" aca="1" ref="S3504" ca="1">IF(INDIRECT("A"&amp;114+$U3504)&lt;&gt;"",114+$U3504,"")</f>
        <v/>
      </c>
      <c r="T3504" s="28" t="str">
        <f t="shared" ca="1" si="1597"/>
        <v>$B</v>
      </c>
      <c r="U3504" s="29">
        <f t="shared" si="1603"/>
        <v>3384</v>
      </c>
      <c r="V3504" s="29">
        <v>282.500000000022</v>
      </c>
      <c r="W3504" s="29">
        <f t="shared" si="1608"/>
        <v>282</v>
      </c>
      <c r="X3504" s="41" t="str" cm="1">
        <f t="array" aca="1" ref="X3504" ca="1">IFERROR(INDEX('PC&amp;PD'!$A$1:$AP$15,ROW('PC&amp;PD'!$A$15),MATCH(INDIRECT(T3504),'PC&amp;PD'!$A$1:$AP$1,0)),"")</f>
        <v/>
      </c>
      <c r="Z3504" s="155"/>
      <c r="AA3504" s="13" t="str">
        <f t="shared" si="1593"/>
        <v/>
      </c>
      <c r="AB3504" s="155"/>
      <c r="AC3504" s="13" t="str">
        <f t="shared" ca="1" si="1598"/>
        <v>$AB</v>
      </c>
      <c r="AD3504" s="13" t="str" cm="1">
        <f t="array" aca="1" ref="AD3504" ca="1">IFERROR(IF((LEFT(INDIRECT("$F"&amp;$S3504),4))="GOTS",IF($G3504="Organic","GOTS_Organic_raw",(IF($G3504="Responsible","GOTS_Responsible",(IF($G3504="No Attribute (Conventional)","GOTS_conventional",(IF($G3504="Recycled Pre/Post-Consumer","GOTS_pre_post",(IF($G3504="In-Conversion","GOTS_in_conversion",(IF($G3504="Sustainably Sourced","Sustainably_sourced",""))))))))))),IF($G3504="Organic","Organic",(IF($G3504="Responsible","Responsible",(IF($G3504="No Attribute (Conventional)","No_Attribute_Conventional",(IF($G3504="Recycled Pre/Post-Consumer","Recycled_Pre_Post_Consumer",(IF($G3504="In-Conversion","In_Conversion",(IF($G3504="Recycled Pre-Consumer","Recycled_Pre_Consumer",(IF($G3504="Recycled Post-Consumer","Recycled_Post_Consumer",(IF($G3504="Sustainably Sourced","Sustainably_sourced","")))))))))))))))),"")</f>
        <v/>
      </c>
      <c r="AE3504" s="13" t="e" cm="1">
        <f t="array" aca="1" ref="AE3504" ca="1">IF(INDIRECT("$F"&amp;$S3504)="","",IF(LEFT(INDIRECT("$F"&amp;$S3504),3)="GRS","GRS_RCS_RM",IF((LEFT(INDIRECT("$F"&amp;$S3504),3))="RCS","GRS_RCS_RM",IF(INDIRECT("$F"&amp;$S3504)="OCS (No Label)","OCS_Conversion_RM",IF(LEFT(INDIRECT("$F"&amp;$S3504),3)="OCS","OCS_RM",IF(RIGHT(INDIRECT("$F"&amp;$S3504),10)="conversion","GOTS_RM_conversion",IF((LEFT(INDIRECT("$F"&amp;$S3504),4))="GOTS","GOTS_RM","Responsible_RM")))))))</f>
        <v>#REF!</v>
      </c>
      <c r="AF3504" s="13" t="str" cm="1">
        <f t="array" aca="1" ref="AF3504" ca="1">IF($S3504="","",INDIRECT("$Z"&amp;$S3504))</f>
        <v/>
      </c>
      <c r="AG3504" s="155"/>
      <c r="AH3504" s="13" t="str" cm="1">
        <f t="array" aca="1" ref="AH3504" ca="1">IFERROR(INDIRECT("$ag"&amp;S3504),"")</f>
        <v/>
      </c>
      <c r="AI3504" s="13" t="e" cm="1">
        <f t="array" aca="1" ref="AI3504" ca="1">INDIRECT("O"&amp;S3503)</f>
        <v>#REF!</v>
      </c>
      <c r="AJ3504" s="13" t="str">
        <f>IF($I3504="","",INDEX('Raw Material'!$A$1:$J$75,MATCH(I3504,'Raw Material'!$A$1:$A$75,0),(MATCH(G3504,'Raw Material'!$A$1:$J$1,0))))</f>
        <v/>
      </c>
      <c r="AK3504" s="13" t="str">
        <f t="shared" si="1594"/>
        <v>YANLIŞRM</v>
      </c>
      <c r="AL3504" s="153" t="str">
        <f t="shared" si="1595"/>
        <v/>
      </c>
    </row>
    <row r="3505" spans="1:38" ht="16.5" customHeight="1">
      <c r="A3505" s="162"/>
      <c r="B3505" s="168"/>
      <c r="C3505" s="169"/>
      <c r="D3505" s="156"/>
      <c r="E3505" s="156"/>
      <c r="F3505" s="175"/>
      <c r="G3505" s="181"/>
      <c r="H3505" s="182"/>
      <c r="I3505" s="182"/>
      <c r="J3505" s="182"/>
      <c r="K3505" s="32"/>
      <c r="L3505" s="179"/>
      <c r="M3505" s="179"/>
      <c r="N3505" s="81"/>
      <c r="O3505" s="185"/>
      <c r="P3505" s="103"/>
      <c r="Q3505" s="84" t="str">
        <f t="shared" si="1596"/>
        <v/>
      </c>
      <c r="R3505" s="159"/>
      <c r="S3505" s="28" t="str" cm="1">
        <f t="array" aca="1" ref="S3505" ca="1">IF(INDIRECT("A"&amp;114+$U3505)&lt;&gt;"",114+$U3505,"")</f>
        <v/>
      </c>
      <c r="T3505" s="28" t="str">
        <f t="shared" ca="1" si="1597"/>
        <v>$B</v>
      </c>
      <c r="U3505" s="29">
        <f t="shared" si="1603"/>
        <v>3384</v>
      </c>
      <c r="V3505" s="29">
        <v>282.58333333335599</v>
      </c>
      <c r="W3505" s="29">
        <f t="shared" si="1608"/>
        <v>282</v>
      </c>
      <c r="X3505" s="41" t="str" cm="1">
        <f t="array" aca="1" ref="X3505" ca="1">IFERROR(INDEX('PC&amp;PD'!$A$1:$AP$15,ROW('PC&amp;PD'!$A$15),MATCH(INDIRECT(T3505),'PC&amp;PD'!$A$1:$AP$1,0)),"")</f>
        <v/>
      </c>
      <c r="Z3505" s="155"/>
      <c r="AA3505" s="13" t="str">
        <f t="shared" si="1593"/>
        <v/>
      </c>
      <c r="AB3505" s="155"/>
      <c r="AC3505" s="13" t="str">
        <f t="shared" ca="1" si="1598"/>
        <v>$AB</v>
      </c>
      <c r="AD3505" s="13" t="str" cm="1">
        <f t="array" aca="1" ref="AD3505" ca="1">IFERROR(IF((LEFT(INDIRECT("$F"&amp;$S3505),4))="GOTS",IF($G3505="Organic","GOTS_Organic_raw",(IF($G3505="Responsible","GOTS_Responsible",(IF($G3505="No Attribute (Conventional)","GOTS_conventional",(IF($G3505="Recycled Pre/Post-Consumer","GOTS_pre_post",(IF($G3505="In-Conversion","GOTS_in_conversion",(IF($G3505="Sustainably Sourced","Sustainably_sourced",""))))))))))),IF($G3505="Organic","Organic",(IF($G3505="Responsible","Responsible",(IF($G3505="No Attribute (Conventional)","No_Attribute_Conventional",(IF($G3505="Recycled Pre/Post-Consumer","Recycled_Pre_Post_Consumer",(IF($G3505="In-Conversion","In_Conversion",(IF($G3505="Recycled Pre-Consumer","Recycled_Pre_Consumer",(IF($G3505="Recycled Post-Consumer","Recycled_Post_Consumer",(IF($G3505="Sustainably Sourced","Sustainably_sourced","")))))))))))))))),"")</f>
        <v/>
      </c>
      <c r="AE3505" s="13" t="e" cm="1">
        <f t="array" aca="1" ref="AE3505" ca="1">IF(INDIRECT("$F"&amp;$S3505)="","",IF(LEFT(INDIRECT("$F"&amp;$S3505),3)="GRS","GRS_RCS_RM",IF((LEFT(INDIRECT("$F"&amp;$S3505),3))="RCS","GRS_RCS_RM",IF(INDIRECT("$F"&amp;$S3505)="OCS (No Label)","OCS_Conversion_RM",IF(LEFT(INDIRECT("$F"&amp;$S3505),3)="OCS","OCS_RM",IF(RIGHT(INDIRECT("$F"&amp;$S3505),10)="conversion","GOTS_RM_conversion",IF((LEFT(INDIRECT("$F"&amp;$S3505),4))="GOTS","GOTS_RM","Responsible_RM")))))))</f>
        <v>#REF!</v>
      </c>
      <c r="AF3505" s="13" t="str" cm="1">
        <f t="array" aca="1" ref="AF3505" ca="1">IF($S3505="","",INDIRECT("$Z"&amp;$S3505))</f>
        <v/>
      </c>
      <c r="AG3505" s="155"/>
      <c r="AH3505" s="13" t="str" cm="1">
        <f t="array" aca="1" ref="AH3505" ca="1">IFERROR(INDIRECT("$ag"&amp;S3505),"")</f>
        <v/>
      </c>
      <c r="AI3505" s="13" t="e" cm="1">
        <f t="array" aca="1" ref="AI3505" ca="1">INDIRECT("O"&amp;S3504)</f>
        <v>#REF!</v>
      </c>
      <c r="AJ3505" s="13" t="str">
        <f>IF($I3505="","",INDEX('Raw Material'!$A$1:$J$75,MATCH(I3505,'Raw Material'!$A$1:$A$75,0),(MATCH(G3505,'Raw Material'!$A$1:$J$1,0))))</f>
        <v/>
      </c>
      <c r="AK3505" s="13" t="str">
        <f t="shared" si="1594"/>
        <v>YANLIŞRM</v>
      </c>
      <c r="AL3505" s="153" t="str">
        <f t="shared" si="1595"/>
        <v/>
      </c>
    </row>
    <row r="3506" spans="1:38" ht="16.5" customHeight="1">
      <c r="A3506" s="162"/>
      <c r="B3506" s="168"/>
      <c r="C3506" s="169"/>
      <c r="D3506" s="156"/>
      <c r="E3506" s="156"/>
      <c r="F3506" s="175"/>
      <c r="G3506" s="181"/>
      <c r="H3506" s="182"/>
      <c r="I3506" s="182"/>
      <c r="J3506" s="182"/>
      <c r="K3506" s="32"/>
      <c r="L3506" s="179"/>
      <c r="M3506" s="179"/>
      <c r="N3506" s="81"/>
      <c r="O3506" s="185"/>
      <c r="P3506" s="103"/>
      <c r="Q3506" s="84" t="str">
        <f t="shared" si="1596"/>
        <v/>
      </c>
      <c r="R3506" s="159"/>
      <c r="S3506" s="28" t="str" cm="1">
        <f t="array" aca="1" ref="S3506" ca="1">IF(INDIRECT("A"&amp;114+$U3506)&lt;&gt;"",114+$U3506,"")</f>
        <v/>
      </c>
      <c r="T3506" s="28" t="str">
        <f t="shared" ca="1" si="1597"/>
        <v>$B</v>
      </c>
      <c r="U3506" s="29">
        <f t="shared" si="1603"/>
        <v>3384</v>
      </c>
      <c r="V3506" s="29">
        <v>282.66666666668903</v>
      </c>
      <c r="W3506" s="29">
        <f t="shared" si="1608"/>
        <v>282</v>
      </c>
      <c r="X3506" s="41" t="str" cm="1">
        <f t="array" aca="1" ref="X3506" ca="1">IFERROR(INDEX('PC&amp;PD'!$A$1:$AP$15,ROW('PC&amp;PD'!$A$15),MATCH(INDIRECT(T3506),'PC&amp;PD'!$A$1:$AP$1,0)),"")</f>
        <v/>
      </c>
      <c r="Z3506" s="155"/>
      <c r="AA3506" s="13" t="str">
        <f t="shared" si="1593"/>
        <v/>
      </c>
      <c r="AB3506" s="155"/>
      <c r="AC3506" s="13" t="str">
        <f t="shared" ca="1" si="1598"/>
        <v>$AB</v>
      </c>
      <c r="AD3506" s="13" t="str" cm="1">
        <f t="array" aca="1" ref="AD3506" ca="1">IFERROR(IF((LEFT(INDIRECT("$F"&amp;$S3506),4))="GOTS",IF($G3506="Organic","GOTS_Organic_raw",(IF($G3506="Responsible","GOTS_Responsible",(IF($G3506="No Attribute (Conventional)","GOTS_conventional",(IF($G3506="Recycled Pre/Post-Consumer","GOTS_pre_post",(IF($G3506="In-Conversion","GOTS_in_conversion",(IF($G3506="Sustainably Sourced","Sustainably_sourced",""))))))))))),IF($G3506="Organic","Organic",(IF($G3506="Responsible","Responsible",(IF($G3506="No Attribute (Conventional)","No_Attribute_Conventional",(IF($G3506="Recycled Pre/Post-Consumer","Recycled_Pre_Post_Consumer",(IF($G3506="In-Conversion","In_Conversion",(IF($G3506="Recycled Pre-Consumer","Recycled_Pre_Consumer",(IF($G3506="Recycled Post-Consumer","Recycled_Post_Consumer",(IF($G3506="Sustainably Sourced","Sustainably_sourced","")))))))))))))))),"")</f>
        <v/>
      </c>
      <c r="AE3506" s="13" t="e" cm="1">
        <f t="array" aca="1" ref="AE3506" ca="1">IF(INDIRECT("$F"&amp;$S3506)="","",IF(LEFT(INDIRECT("$F"&amp;$S3506),3)="GRS","GRS_RCS_RM",IF((LEFT(INDIRECT("$F"&amp;$S3506),3))="RCS","GRS_RCS_RM",IF(INDIRECT("$F"&amp;$S3506)="OCS (No Label)","OCS_Conversion_RM",IF(LEFT(INDIRECT("$F"&amp;$S3506),3)="OCS","OCS_RM",IF(RIGHT(INDIRECT("$F"&amp;$S3506),10)="conversion","GOTS_RM_conversion",IF((LEFT(INDIRECT("$F"&amp;$S3506),4))="GOTS","GOTS_RM","Responsible_RM")))))))</f>
        <v>#REF!</v>
      </c>
      <c r="AF3506" s="13" t="str" cm="1">
        <f t="array" aca="1" ref="AF3506" ca="1">IF($S3506="","",INDIRECT("$Z"&amp;$S3506))</f>
        <v/>
      </c>
      <c r="AG3506" s="155"/>
      <c r="AH3506" s="13" t="str" cm="1">
        <f t="array" aca="1" ref="AH3506" ca="1">IFERROR(INDIRECT("$ag"&amp;S3506),"")</f>
        <v/>
      </c>
      <c r="AI3506" s="13" t="e" cm="1">
        <f t="array" aca="1" ref="AI3506" ca="1">INDIRECT("O"&amp;S3505)</f>
        <v>#REF!</v>
      </c>
      <c r="AJ3506" s="13" t="str">
        <f>IF($I3506="","",INDEX('Raw Material'!$A$1:$J$75,MATCH(I3506,'Raw Material'!$A$1:$A$75,0),(MATCH(G3506,'Raw Material'!$A$1:$J$1,0))))</f>
        <v/>
      </c>
      <c r="AK3506" s="13" t="str">
        <f t="shared" si="1594"/>
        <v>YANLIŞRM</v>
      </c>
      <c r="AL3506" s="153" t="str">
        <f t="shared" si="1595"/>
        <v/>
      </c>
    </row>
    <row r="3507" spans="1:38" ht="16.5" customHeight="1">
      <c r="A3507" s="162"/>
      <c r="B3507" s="168"/>
      <c r="C3507" s="169"/>
      <c r="D3507" s="156"/>
      <c r="E3507" s="156"/>
      <c r="F3507" s="175"/>
      <c r="G3507" s="181"/>
      <c r="H3507" s="182"/>
      <c r="I3507" s="182"/>
      <c r="J3507" s="182"/>
      <c r="K3507" s="32"/>
      <c r="L3507" s="179"/>
      <c r="M3507" s="179"/>
      <c r="N3507" s="81"/>
      <c r="O3507" s="185"/>
      <c r="P3507" s="103"/>
      <c r="Q3507" s="84" t="str">
        <f t="shared" si="1596"/>
        <v/>
      </c>
      <c r="R3507" s="159"/>
      <c r="S3507" s="28" t="str" cm="1">
        <f t="array" aca="1" ref="S3507" ca="1">IF(INDIRECT("A"&amp;114+$U3507)&lt;&gt;"",114+$U3507,"")</f>
        <v/>
      </c>
      <c r="T3507" s="28" t="str">
        <f t="shared" ca="1" si="1597"/>
        <v>$B</v>
      </c>
      <c r="U3507" s="29">
        <f t="shared" si="1603"/>
        <v>3384</v>
      </c>
      <c r="V3507" s="29">
        <v>282.750000000022</v>
      </c>
      <c r="W3507" s="29">
        <f t="shared" si="1608"/>
        <v>282</v>
      </c>
      <c r="X3507" s="41" t="str" cm="1">
        <f t="array" aca="1" ref="X3507" ca="1">IFERROR(INDEX('PC&amp;PD'!$A$1:$AP$15,ROW('PC&amp;PD'!$A$15),MATCH(INDIRECT(T3507),'PC&amp;PD'!$A$1:$AP$1,0)),"")</f>
        <v/>
      </c>
      <c r="Z3507" s="155"/>
      <c r="AA3507" s="13" t="str">
        <f t="shared" ref="AA3507:AA3570" si="1622">IFERROR(IF(G3507="","",IF(G3507="No Attribute (Conventional)","",G3507)),"")</f>
        <v/>
      </c>
      <c r="AB3507" s="155"/>
      <c r="AC3507" s="13" t="str">
        <f t="shared" ca="1" si="1598"/>
        <v>$AB</v>
      </c>
      <c r="AD3507" s="13" t="str" cm="1">
        <f t="array" aca="1" ref="AD3507" ca="1">IFERROR(IF((LEFT(INDIRECT("$F"&amp;$S3507),4))="GOTS",IF($G3507="Organic","GOTS_Organic_raw",(IF($G3507="Responsible","GOTS_Responsible",(IF($G3507="No Attribute (Conventional)","GOTS_conventional",(IF($G3507="Recycled Pre/Post-Consumer","GOTS_pre_post",(IF($G3507="In-Conversion","GOTS_in_conversion",(IF($G3507="Sustainably Sourced","Sustainably_sourced",""))))))))))),IF($G3507="Organic","Organic",(IF($G3507="Responsible","Responsible",(IF($G3507="No Attribute (Conventional)","No_Attribute_Conventional",(IF($G3507="Recycled Pre/Post-Consumer","Recycled_Pre_Post_Consumer",(IF($G3507="In-Conversion","In_Conversion",(IF($G3507="Recycled Pre-Consumer","Recycled_Pre_Consumer",(IF($G3507="Recycled Post-Consumer","Recycled_Post_Consumer",(IF($G3507="Sustainably Sourced","Sustainably_sourced","")))))))))))))))),"")</f>
        <v/>
      </c>
      <c r="AE3507" s="13" t="e" cm="1">
        <f t="array" aca="1" ref="AE3507" ca="1">IF(INDIRECT("$F"&amp;$S3507)="","",IF(LEFT(INDIRECT("$F"&amp;$S3507),3)="GRS","GRS_RCS_RM",IF((LEFT(INDIRECT("$F"&amp;$S3507),3))="RCS","GRS_RCS_RM",IF(INDIRECT("$F"&amp;$S3507)="OCS (No Label)","OCS_Conversion_RM",IF(LEFT(INDIRECT("$F"&amp;$S3507),3)="OCS","OCS_RM",IF(RIGHT(INDIRECT("$F"&amp;$S3507),10)="conversion","GOTS_RM_conversion",IF((LEFT(INDIRECT("$F"&amp;$S3507),4))="GOTS","GOTS_RM","Responsible_RM")))))))</f>
        <v>#REF!</v>
      </c>
      <c r="AF3507" s="13" t="str" cm="1">
        <f t="array" aca="1" ref="AF3507" ca="1">IF($S3507="","",INDIRECT("$Z"&amp;$S3507))</f>
        <v/>
      </c>
      <c r="AG3507" s="155"/>
      <c r="AH3507" s="13" t="str" cm="1">
        <f t="array" aca="1" ref="AH3507" ca="1">IFERROR(INDIRECT("$ag"&amp;S3507),"")</f>
        <v/>
      </c>
      <c r="AI3507" s="13" t="e" cm="1">
        <f t="array" aca="1" ref="AI3507" ca="1">INDIRECT("O"&amp;S3506)</f>
        <v>#REF!</v>
      </c>
      <c r="AJ3507" s="13" t="str">
        <f>IF($I3507="","",INDEX('Raw Material'!$A$1:$J$75,MATCH(I3507,'Raw Material'!$A$1:$A$75,0),(MATCH(G3507,'Raw Material'!$A$1:$J$1,0))))</f>
        <v/>
      </c>
      <c r="AK3507" s="13" t="str">
        <f t="shared" ref="AK3507:AK3570" si="1623">$U$17&amp;"RM"</f>
        <v>YANLIŞRM</v>
      </c>
      <c r="AL3507" s="153" t="str">
        <f t="shared" ref="AL3507:AL3570" si="1624">IF($G3507="Organic","Organic",IF($G3507="No Attribute (Conventional)","No_Attribute_Conventional",IF($G3507="Recycled pre-consumer","Recycled_pre_consumer",IF($G3507="Recycled post-consumer","Recycled_post_consumer",IF($G3507="Responsible","Responsible",IF($G3507="Sustainably sourced","Sustainable_sourced",IF($G3507="ın-conversion","In_conversion","")))))))</f>
        <v/>
      </c>
    </row>
    <row r="3508" spans="1:38" ht="16.5" customHeight="1">
      <c r="A3508" s="162"/>
      <c r="B3508" s="168"/>
      <c r="C3508" s="169"/>
      <c r="D3508" s="156"/>
      <c r="E3508" s="156"/>
      <c r="F3508" s="175"/>
      <c r="G3508" s="181"/>
      <c r="H3508" s="182"/>
      <c r="I3508" s="182"/>
      <c r="J3508" s="182"/>
      <c r="K3508" s="32"/>
      <c r="L3508" s="179"/>
      <c r="M3508" s="179"/>
      <c r="N3508" s="81"/>
      <c r="O3508" s="185"/>
      <c r="P3508" s="103"/>
      <c r="Q3508" s="84" t="str">
        <f t="shared" si="1596"/>
        <v/>
      </c>
      <c r="R3508" s="159"/>
      <c r="S3508" s="28" t="str" cm="1">
        <f t="array" aca="1" ref="S3508" ca="1">IF(INDIRECT("A"&amp;114+$U3508)&lt;&gt;"",114+$U3508,"")</f>
        <v/>
      </c>
      <c r="T3508" s="28" t="str">
        <f t="shared" ca="1" si="1597"/>
        <v>$B</v>
      </c>
      <c r="U3508" s="29">
        <f t="shared" si="1603"/>
        <v>3384</v>
      </c>
      <c r="V3508" s="29">
        <v>282.83333333335599</v>
      </c>
      <c r="W3508" s="29">
        <f t="shared" si="1608"/>
        <v>282</v>
      </c>
      <c r="X3508" s="41" t="str" cm="1">
        <f t="array" aca="1" ref="X3508" ca="1">IFERROR(INDEX('PC&amp;PD'!$A$1:$AP$15,ROW('PC&amp;PD'!$A$15),MATCH(INDIRECT(T3508),'PC&amp;PD'!$A$1:$AP$1,0)),"")</f>
        <v/>
      </c>
      <c r="Z3508" s="155"/>
      <c r="AA3508" s="13" t="str">
        <f t="shared" si="1622"/>
        <v/>
      </c>
      <c r="AB3508" s="155"/>
      <c r="AC3508" s="13" t="str">
        <f t="shared" ca="1" si="1598"/>
        <v>$AB</v>
      </c>
      <c r="AD3508" s="13" t="str" cm="1">
        <f t="array" aca="1" ref="AD3508" ca="1">IFERROR(IF((LEFT(INDIRECT("$F"&amp;$S3508),4))="GOTS",IF($G3508="Organic","GOTS_Organic_raw",(IF($G3508="Responsible","GOTS_Responsible",(IF($G3508="No Attribute (Conventional)","GOTS_conventional",(IF($G3508="Recycled Pre/Post-Consumer","GOTS_pre_post",(IF($G3508="In-Conversion","GOTS_in_conversion",(IF($G3508="Sustainably Sourced","Sustainably_sourced",""))))))))))),IF($G3508="Organic","Organic",(IF($G3508="Responsible","Responsible",(IF($G3508="No Attribute (Conventional)","No_Attribute_Conventional",(IF($G3508="Recycled Pre/Post-Consumer","Recycled_Pre_Post_Consumer",(IF($G3508="In-Conversion","In_Conversion",(IF($G3508="Recycled Pre-Consumer","Recycled_Pre_Consumer",(IF($G3508="Recycled Post-Consumer","Recycled_Post_Consumer",(IF($G3508="Sustainably Sourced","Sustainably_sourced","")))))))))))))))),"")</f>
        <v/>
      </c>
      <c r="AE3508" s="13" t="e" cm="1">
        <f t="array" aca="1" ref="AE3508" ca="1">IF(INDIRECT("$F"&amp;$S3508)="","",IF(LEFT(INDIRECT("$F"&amp;$S3508),3)="GRS","GRS_RCS_RM",IF((LEFT(INDIRECT("$F"&amp;$S3508),3))="RCS","GRS_RCS_RM",IF(INDIRECT("$F"&amp;$S3508)="OCS (No Label)","OCS_Conversion_RM",IF(LEFT(INDIRECT("$F"&amp;$S3508),3)="OCS","OCS_RM",IF(RIGHT(INDIRECT("$F"&amp;$S3508),10)="conversion","GOTS_RM_conversion",IF((LEFT(INDIRECT("$F"&amp;$S3508),4))="GOTS","GOTS_RM","Responsible_RM")))))))</f>
        <v>#REF!</v>
      </c>
      <c r="AF3508" s="13" t="str" cm="1">
        <f t="array" aca="1" ref="AF3508" ca="1">IF($S3508="","",INDIRECT("$Z"&amp;$S3508))</f>
        <v/>
      </c>
      <c r="AG3508" s="155"/>
      <c r="AH3508" s="13" t="str" cm="1">
        <f t="array" aca="1" ref="AH3508" ca="1">IFERROR(INDIRECT("$ag"&amp;S3508),"")</f>
        <v/>
      </c>
      <c r="AI3508" s="13" t="e" cm="1">
        <f t="array" aca="1" ref="AI3508" ca="1">INDIRECT("O"&amp;S3507)</f>
        <v>#REF!</v>
      </c>
      <c r="AJ3508" s="13" t="str">
        <f>IF($I3508="","",INDEX('Raw Material'!$A$1:$J$75,MATCH(I3508,'Raw Material'!$A$1:$A$75,0),(MATCH(G3508,'Raw Material'!$A$1:$J$1,0))))</f>
        <v/>
      </c>
      <c r="AK3508" s="13" t="str">
        <f t="shared" si="1623"/>
        <v>YANLIŞRM</v>
      </c>
      <c r="AL3508" s="153" t="str">
        <f t="shared" si="1624"/>
        <v/>
      </c>
    </row>
    <row r="3509" spans="1:38" ht="16.5" customHeight="1" thickBot="1">
      <c r="A3509" s="163"/>
      <c r="B3509" s="170"/>
      <c r="C3509" s="171"/>
      <c r="D3509" s="156"/>
      <c r="E3509" s="156"/>
      <c r="F3509" s="176"/>
      <c r="G3509" s="157"/>
      <c r="H3509" s="158"/>
      <c r="I3509" s="158"/>
      <c r="J3509" s="158"/>
      <c r="K3509" s="33"/>
      <c r="L3509" s="180"/>
      <c r="M3509" s="180"/>
      <c r="N3509" s="82"/>
      <c r="O3509" s="186"/>
      <c r="P3509" s="103"/>
      <c r="Q3509" s="84" t="str">
        <f t="shared" ref="Q3509:Q3572" si="1625">IF(OR($G3509="",$I3509="",$K3509="",$AJ3509="–"),"",CONCATENATE($K3509," ",$AA3509," ",$I3509," (",$AJ3509,") + "))</f>
        <v/>
      </c>
      <c r="R3509" s="159"/>
      <c r="S3509" s="28" t="str" cm="1">
        <f t="array" aca="1" ref="S3509" ca="1">IF(INDIRECT("A"&amp;114+$U3509)&lt;&gt;"",114+$U3509,"")</f>
        <v/>
      </c>
      <c r="T3509" s="28" t="str">
        <f t="shared" ref="T3509:T3572" ca="1" si="1626">"$B"&amp;S3509</f>
        <v>$B</v>
      </c>
      <c r="U3509" s="29">
        <f t="shared" si="1603"/>
        <v>3384</v>
      </c>
      <c r="V3509" s="29">
        <v>282.91666666668903</v>
      </c>
      <c r="W3509" s="29">
        <f t="shared" si="1608"/>
        <v>282</v>
      </c>
      <c r="X3509" s="41" t="str" cm="1">
        <f t="array" aca="1" ref="X3509" ca="1">IFERROR(INDEX('PC&amp;PD'!$A$1:$AP$15,ROW('PC&amp;PD'!$A$15),MATCH(INDIRECT(T3509),'PC&amp;PD'!$A$1:$AP$1,0)),"")</f>
        <v/>
      </c>
      <c r="Z3509" s="155"/>
      <c r="AA3509" s="13" t="str">
        <f t="shared" si="1622"/>
        <v/>
      </c>
      <c r="AB3509" s="155"/>
      <c r="AC3509" s="13" t="str">
        <f t="shared" ref="AC3509:AC3572" ca="1" si="1627">"$AB"&amp;S3509</f>
        <v>$AB</v>
      </c>
      <c r="AD3509" s="13" t="str" cm="1">
        <f t="array" aca="1" ref="AD3509" ca="1">IFERROR(IF((LEFT(INDIRECT("$F"&amp;$S3509),4))="GOTS",IF($G3509="Organic","GOTS_Organic_raw",(IF($G3509="Responsible","GOTS_Responsible",(IF($G3509="No Attribute (Conventional)","GOTS_conventional",(IF($G3509="Recycled Pre/Post-Consumer","GOTS_pre_post",(IF($G3509="In-Conversion","GOTS_in_conversion",(IF($G3509="Sustainably Sourced","Sustainably_sourced",""))))))))))),IF($G3509="Organic","Organic",(IF($G3509="Responsible","Responsible",(IF($G3509="No Attribute (Conventional)","No_Attribute_Conventional",(IF($G3509="Recycled Pre/Post-Consumer","Recycled_Pre_Post_Consumer",(IF($G3509="In-Conversion","In_Conversion",(IF($G3509="Recycled Pre-Consumer","Recycled_Pre_Consumer",(IF($G3509="Recycled Post-Consumer","Recycled_Post_Consumer",(IF($G3509="Sustainably Sourced","Sustainably_sourced","")))))))))))))))),"")</f>
        <v/>
      </c>
      <c r="AE3509" s="13" t="e" cm="1">
        <f t="array" aca="1" ref="AE3509" ca="1">IF(INDIRECT("$F"&amp;$S3509)="","",IF(LEFT(INDIRECT("$F"&amp;$S3509),3)="GRS","GRS_RCS_RM",IF((LEFT(INDIRECT("$F"&amp;$S3509),3))="RCS","GRS_RCS_RM",IF(INDIRECT("$F"&amp;$S3509)="OCS (No Label)","OCS_Conversion_RM",IF(LEFT(INDIRECT("$F"&amp;$S3509),3)="OCS","OCS_RM",IF(RIGHT(INDIRECT("$F"&amp;$S3509),10)="conversion","GOTS_RM_conversion",IF((LEFT(INDIRECT("$F"&amp;$S3509),4))="GOTS","GOTS_RM","Responsible_RM")))))))</f>
        <v>#REF!</v>
      </c>
      <c r="AF3509" s="13" t="str" cm="1">
        <f t="array" aca="1" ref="AF3509" ca="1">IF($S3509="","",INDIRECT("$Z"&amp;$S3509))</f>
        <v/>
      </c>
      <c r="AG3509" s="155"/>
      <c r="AH3509" s="13" t="str" cm="1">
        <f t="array" aca="1" ref="AH3509" ca="1">IFERROR(INDIRECT("$ag"&amp;S3509),"")</f>
        <v/>
      </c>
      <c r="AI3509" s="13" t="e" cm="1">
        <f t="array" aca="1" ref="AI3509" ca="1">INDIRECT("O"&amp;S3508)</f>
        <v>#REF!</v>
      </c>
      <c r="AJ3509" s="13" t="str">
        <f>IF($I3509="","",INDEX('Raw Material'!$A$1:$J$75,MATCH(I3509,'Raw Material'!$A$1:$A$75,0),(MATCH(G3509,'Raw Material'!$A$1:$J$1,0))))</f>
        <v/>
      </c>
      <c r="AK3509" s="13" t="str">
        <f t="shared" si="1623"/>
        <v>YANLIŞRM</v>
      </c>
      <c r="AL3509" s="153" t="str">
        <f t="shared" si="1624"/>
        <v/>
      </c>
    </row>
    <row r="3510" spans="1:38" ht="16.5" customHeight="1">
      <c r="A3510" s="160" t="str">
        <f>IF(B3510="","",COUNTA($B$114:$B3510))</f>
        <v/>
      </c>
      <c r="B3510" s="164"/>
      <c r="C3510" s="165"/>
      <c r="D3510" s="183"/>
      <c r="E3510" s="183"/>
      <c r="F3510" s="172"/>
      <c r="G3510" s="212"/>
      <c r="H3510" s="206"/>
      <c r="I3510" s="206"/>
      <c r="J3510" s="206"/>
      <c r="K3510" s="31"/>
      <c r="L3510" s="177" t="str">
        <f t="shared" ref="L3510" si="1628">IF(R3510="","",LEFT(R3510,LEN(R3510)-2))</f>
        <v/>
      </c>
      <c r="M3510" s="177"/>
      <c r="N3510" s="80"/>
      <c r="O3510" s="184"/>
      <c r="P3510" s="103"/>
      <c r="Q3510" s="84" t="str">
        <f t="shared" si="1625"/>
        <v/>
      </c>
      <c r="R3510" s="159" t="str">
        <f t="shared" ref="R3510" si="1629">CONCATENATE($Q3510,Q3511,Q3512,Q3513,Q3514,Q3515,$Q3516,$Q3517,$Q3518,$Q3519,Q3520,Q3521)</f>
        <v/>
      </c>
      <c r="S3510" s="28" t="str" cm="1">
        <f t="array" aca="1" ref="S3510" ca="1">IF(INDIRECT("A"&amp;114+$U3510)&lt;&gt;"",114+$U3510,"")</f>
        <v/>
      </c>
      <c r="T3510" s="28" t="str">
        <f t="shared" ca="1" si="1626"/>
        <v>$B</v>
      </c>
      <c r="U3510" s="29">
        <f t="shared" si="1603"/>
        <v>3396</v>
      </c>
      <c r="V3510" s="29">
        <v>283.000000000022</v>
      </c>
      <c r="W3510" s="29">
        <f t="shared" si="1608"/>
        <v>283</v>
      </c>
      <c r="X3510" s="41" t="str" cm="1">
        <f t="array" aca="1" ref="X3510" ca="1">IFERROR(INDEX('PC&amp;PD'!$A$1:$AP$15,ROW('PC&amp;PD'!$A$15),MATCH(INDIRECT(T3510),'PC&amp;PD'!$A$1:$AP$1,0)),"")</f>
        <v/>
      </c>
      <c r="Z3510" s="155" t="str">
        <f t="shared" ref="Z3510" si="1630">IFERROR(IF($F3510="OCS 100","OCS (OCS 100)",IF($F3510="OCS Blended","OCS (OCS Blended)",IF($F3510="OCS (No Label)","OCS (No Label)",IF($F3510="RCS 100","RCS (RCS 100)",IF($F3510="RCS Blended","RCS (RCS Blended)",IF($F3510="GRS","GRS (GRS)",IF($F3510="GRS (No Label)", "GRS (No Label)",IF($F3510="RDS","RDS (RDS)",IF($F3510="RWS","RWS (RWS)",IF($F3510="RAS","RAS (RAS)",IF($F3510="RMS","RMS (RMS)",IF($F3510="GOTS Organic","GOTS (Organic)",IF($F3510="GOTS Made with organic","GOTS (Made with Organic)",IF($F3510="GOTS Organic - in conversion","GOTS (Organic - In Conversion)",IF($F3510="GOTS Made with organic - in conversion","GOTS (Made with Organic - In Conversion)",""))))))))))))))),"")</f>
        <v/>
      </c>
      <c r="AA3510" s="13" t="str">
        <f t="shared" si="1622"/>
        <v/>
      </c>
      <c r="AB3510" s="155" t="str">
        <f t="shared" ref="AB3510" si="1631">IFERROR(IF($F3510="OCS 100", "OCS_100",IF($F3510="OCS Blended", "OCS_Blended",IF($F3510="OCS (No Label)", "OCS_No_Label",IF($F3510="RCS 100", "RCS_100",IF($F3510="RCS Blended","RCS_Blended",IF($F3510="GRS","GRS",IF($F3510="GRS (No Label)", "GRS_No_Label",IF($F3510="RDS","RDS",IF($F3510="RWS","RWS",IF($F3510="RMS","RMS",IF($F3510="GOTS Organic","GOTS_Organic",IF($F3510="GOTS Made with organic","GOTS_Made_with_organic",IF($F3510="GOTS Organic - in conversion","GOTS_Organic_in_Conversion",IF($F3510="GOTS Made with organic - in conversion","GOTS_Made_with_Organic_in_Conversion",IF($F3510="RAS","RAS",""))))))))))))))),"")</f>
        <v/>
      </c>
      <c r="AC3510" s="13" t="str">
        <f t="shared" ca="1" si="1627"/>
        <v>$AB</v>
      </c>
      <c r="AD3510" s="13" t="str" cm="1">
        <f t="array" aca="1" ref="AD3510" ca="1">IFERROR(IF((LEFT(INDIRECT("$F"&amp;$S3510),4))="GOTS",IF($G3510="Organic","GOTS_Organic_raw",(IF($G3510="Responsible","GOTS_Responsible",(IF($G3510="No Attribute (Conventional)","GOTS_conventional",(IF($G3510="Recycled Pre/Post-Consumer","GOTS_pre_post",(IF($G3510="In-Conversion","GOTS_in_conversion",(IF($G3510="Sustainably Sourced","Sustainably_sourced",""))))))))))),IF($G3510="Organic","Organic",(IF($G3510="Responsible","Responsible",(IF($G3510="No Attribute (Conventional)","No_Attribute_Conventional",(IF($G3510="Recycled Pre/Post-Consumer","Recycled_Pre_Post_Consumer",(IF($G3510="In-Conversion","In_Conversion",(IF($G3510="Recycled Pre-Consumer","Recycled_Pre_Consumer",(IF($G3510="Recycled Post-Consumer","Recycled_Post_Consumer",(IF($G3510="Sustainably Sourced","Sustainably_sourced","")))))))))))))))),"")</f>
        <v/>
      </c>
      <c r="AE3510" s="13" t="e" cm="1">
        <f t="array" aca="1" ref="AE3510" ca="1">IF(INDIRECT("$F"&amp;$S3510)="","",IF(LEFT(INDIRECT("$F"&amp;$S3510),3)="GRS","GRS_RCS_RM",IF((LEFT(INDIRECT("$F"&amp;$S3510),3))="RCS","GRS_RCS_RM",IF(INDIRECT("$F"&amp;$S3510)="OCS (No Label)","OCS_Conversion_RM",IF(LEFT(INDIRECT("$F"&amp;$S3510),3)="OCS","OCS_RM",IF(RIGHT(INDIRECT("$F"&amp;$S3510),10)="conversion","GOTS_RM_conversion",IF((LEFT(INDIRECT("$F"&amp;$S3510),4))="GOTS","GOTS_RM","Responsible_RM")))))))</f>
        <v>#REF!</v>
      </c>
      <c r="AF3510" s="13" t="str" cm="1">
        <f t="array" aca="1" ref="AF3510" ca="1">IF($S3510="","",INDIRECT("$Z"&amp;$S3510))</f>
        <v/>
      </c>
      <c r="AG3510" s="155" t="str">
        <f t="shared" si="1621"/>
        <v/>
      </c>
      <c r="AH3510" s="13" t="str" cm="1">
        <f t="array" aca="1" ref="AH3510" ca="1">IFERROR(INDIRECT("$ag"&amp;S3510),"")</f>
        <v/>
      </c>
      <c r="AI3510" s="13" t="e" cm="1">
        <f t="array" aca="1" ref="AI3510" ca="1">INDIRECT("O"&amp;S3509)</f>
        <v>#REF!</v>
      </c>
      <c r="AJ3510" s="13" t="str">
        <f>IF($I3510="","",INDEX('Raw Material'!$A$1:$J$75,MATCH(I3510,'Raw Material'!$A$1:$A$75,0),(MATCH(G3510,'Raw Material'!$A$1:$J$1,0))))</f>
        <v/>
      </c>
      <c r="AK3510" s="13" t="str">
        <f t="shared" si="1623"/>
        <v>YANLIŞRM</v>
      </c>
      <c r="AL3510" s="153" t="str">
        <f t="shared" si="1624"/>
        <v/>
      </c>
    </row>
    <row r="3511" spans="1:38" ht="16.5" customHeight="1">
      <c r="A3511" s="161"/>
      <c r="B3511" s="166"/>
      <c r="C3511" s="167"/>
      <c r="D3511" s="156"/>
      <c r="E3511" s="156"/>
      <c r="F3511" s="173"/>
      <c r="G3511" s="181"/>
      <c r="H3511" s="182"/>
      <c r="I3511" s="182"/>
      <c r="J3511" s="182"/>
      <c r="K3511" s="32"/>
      <c r="L3511" s="178"/>
      <c r="M3511" s="178"/>
      <c r="N3511" s="81"/>
      <c r="O3511" s="185"/>
      <c r="P3511" s="103"/>
      <c r="Q3511" s="84" t="str">
        <f t="shared" si="1625"/>
        <v/>
      </c>
      <c r="R3511" s="159"/>
      <c r="S3511" s="28" t="str" cm="1">
        <f t="array" aca="1" ref="S3511" ca="1">IF(INDIRECT("A"&amp;114+$U3511)&lt;&gt;"",114+$U3511,"")</f>
        <v/>
      </c>
      <c r="T3511" s="28" t="str">
        <f t="shared" ca="1" si="1626"/>
        <v>$B</v>
      </c>
      <c r="U3511" s="29">
        <f t="shared" si="1603"/>
        <v>3396</v>
      </c>
      <c r="V3511" s="29">
        <v>283.08333333335599</v>
      </c>
      <c r="W3511" s="29">
        <f t="shared" si="1608"/>
        <v>283</v>
      </c>
      <c r="X3511" s="41" t="str" cm="1">
        <f t="array" aca="1" ref="X3511" ca="1">IFERROR(INDEX('PC&amp;PD'!$A$1:$AP$15,ROW('PC&amp;PD'!$A$15),MATCH(INDIRECT(T3511),'PC&amp;PD'!$A$1:$AP$1,0)),"")</f>
        <v/>
      </c>
      <c r="Z3511" s="155"/>
      <c r="AA3511" s="13" t="str">
        <f t="shared" si="1622"/>
        <v/>
      </c>
      <c r="AB3511" s="155"/>
      <c r="AC3511" s="13" t="str">
        <f t="shared" ca="1" si="1627"/>
        <v>$AB</v>
      </c>
      <c r="AD3511" s="13" t="str" cm="1">
        <f t="array" aca="1" ref="AD3511" ca="1">IFERROR(IF((LEFT(INDIRECT("$F"&amp;$S3511),4))="GOTS",IF($G3511="Organic","GOTS_Organic_raw",(IF($G3511="Responsible","GOTS_Responsible",(IF($G3511="No Attribute (Conventional)","GOTS_conventional",(IF($G3511="Recycled Pre/Post-Consumer","GOTS_pre_post",(IF($G3511="In-Conversion","GOTS_in_conversion",(IF($G3511="Sustainably Sourced","Sustainably_sourced",""))))))))))),IF($G3511="Organic","Organic",(IF($G3511="Responsible","Responsible",(IF($G3511="No Attribute (Conventional)","No_Attribute_Conventional",(IF($G3511="Recycled Pre/Post-Consumer","Recycled_Pre_Post_Consumer",(IF($G3511="In-Conversion","In_Conversion",(IF($G3511="Recycled Pre-Consumer","Recycled_Pre_Consumer",(IF($G3511="Recycled Post-Consumer","Recycled_Post_Consumer",(IF($G3511="Sustainably Sourced","Sustainably_sourced","")))))))))))))))),"")</f>
        <v/>
      </c>
      <c r="AE3511" s="13" t="e" cm="1">
        <f t="array" aca="1" ref="AE3511" ca="1">IF(INDIRECT("$F"&amp;$S3511)="","",IF(LEFT(INDIRECT("$F"&amp;$S3511),3)="GRS","GRS_RCS_RM",IF((LEFT(INDIRECT("$F"&amp;$S3511),3))="RCS","GRS_RCS_RM",IF(INDIRECT("$F"&amp;$S3511)="OCS (No Label)","OCS_Conversion_RM",IF(LEFT(INDIRECT("$F"&amp;$S3511),3)="OCS","OCS_RM",IF(RIGHT(INDIRECT("$F"&amp;$S3511),10)="conversion","GOTS_RM_conversion",IF((LEFT(INDIRECT("$F"&amp;$S3511),4))="GOTS","GOTS_RM","Responsible_RM")))))))</f>
        <v>#REF!</v>
      </c>
      <c r="AF3511" s="13" t="str" cm="1">
        <f t="array" aca="1" ref="AF3511" ca="1">IF($S3511="","",INDIRECT("$Z"&amp;$S3511))</f>
        <v/>
      </c>
      <c r="AG3511" s="155"/>
      <c r="AH3511" s="13" t="str" cm="1">
        <f t="array" aca="1" ref="AH3511" ca="1">IFERROR(INDIRECT("$ag"&amp;S3511),"")</f>
        <v/>
      </c>
      <c r="AI3511" s="13" t="e" cm="1">
        <f t="array" aca="1" ref="AI3511" ca="1">INDIRECT("O"&amp;S3510)</f>
        <v>#REF!</v>
      </c>
      <c r="AJ3511" s="13" t="str">
        <f>IF($I3511="","",INDEX('Raw Material'!$A$1:$J$75,MATCH(I3511,'Raw Material'!$A$1:$A$75,0),(MATCH(G3511,'Raw Material'!$A$1:$J$1,0))))</f>
        <v/>
      </c>
      <c r="AK3511" s="13" t="str">
        <f t="shared" si="1623"/>
        <v>YANLIŞRM</v>
      </c>
      <c r="AL3511" s="153" t="str">
        <f t="shared" si="1624"/>
        <v/>
      </c>
    </row>
    <row r="3512" spans="1:38" ht="16.5" customHeight="1">
      <c r="A3512" s="161"/>
      <c r="B3512" s="166"/>
      <c r="C3512" s="167"/>
      <c r="D3512" s="156"/>
      <c r="E3512" s="156"/>
      <c r="F3512" s="173"/>
      <c r="G3512" s="181"/>
      <c r="H3512" s="182"/>
      <c r="I3512" s="182"/>
      <c r="J3512" s="182"/>
      <c r="K3512" s="32"/>
      <c r="L3512" s="178"/>
      <c r="M3512" s="178"/>
      <c r="N3512" s="81"/>
      <c r="O3512" s="185"/>
      <c r="P3512" s="103"/>
      <c r="Q3512" s="84" t="str">
        <f t="shared" si="1625"/>
        <v/>
      </c>
      <c r="R3512" s="159"/>
      <c r="S3512" s="28" t="str" cm="1">
        <f t="array" aca="1" ref="S3512" ca="1">IF(INDIRECT("A"&amp;114+$U3512)&lt;&gt;"",114+$U3512,"")</f>
        <v/>
      </c>
      <c r="T3512" s="28" t="str">
        <f t="shared" ca="1" si="1626"/>
        <v>$B</v>
      </c>
      <c r="U3512" s="29">
        <f t="shared" si="1603"/>
        <v>3396</v>
      </c>
      <c r="V3512" s="29">
        <v>283.16666666668903</v>
      </c>
      <c r="W3512" s="29">
        <f t="shared" si="1608"/>
        <v>283</v>
      </c>
      <c r="X3512" s="41" t="str" cm="1">
        <f t="array" aca="1" ref="X3512" ca="1">IFERROR(INDEX('PC&amp;PD'!$A$1:$AP$15,ROW('PC&amp;PD'!$A$15),MATCH(INDIRECT(T3512),'PC&amp;PD'!$A$1:$AP$1,0)),"")</f>
        <v/>
      </c>
      <c r="Z3512" s="155"/>
      <c r="AA3512" s="13" t="str">
        <f t="shared" si="1622"/>
        <v/>
      </c>
      <c r="AB3512" s="155"/>
      <c r="AC3512" s="13" t="str">
        <f t="shared" ca="1" si="1627"/>
        <v>$AB</v>
      </c>
      <c r="AD3512" s="13" t="str" cm="1">
        <f t="array" aca="1" ref="AD3512" ca="1">IFERROR(IF((LEFT(INDIRECT("$F"&amp;$S3512),4))="GOTS",IF($G3512="Organic","GOTS_Organic_raw",(IF($G3512="Responsible","GOTS_Responsible",(IF($G3512="No Attribute (Conventional)","GOTS_conventional",(IF($G3512="Recycled Pre/Post-Consumer","GOTS_pre_post",(IF($G3512="In-Conversion","GOTS_in_conversion",(IF($G3512="Sustainably Sourced","Sustainably_sourced",""))))))))))),IF($G3512="Organic","Organic",(IF($G3512="Responsible","Responsible",(IF($G3512="No Attribute (Conventional)","No_Attribute_Conventional",(IF($G3512="Recycled Pre/Post-Consumer","Recycled_Pre_Post_Consumer",(IF($G3512="In-Conversion","In_Conversion",(IF($G3512="Recycled Pre-Consumer","Recycled_Pre_Consumer",(IF($G3512="Recycled Post-Consumer","Recycled_Post_Consumer",(IF($G3512="Sustainably Sourced","Sustainably_sourced","")))))))))))))))),"")</f>
        <v/>
      </c>
      <c r="AE3512" s="13" t="e" cm="1">
        <f t="array" aca="1" ref="AE3512" ca="1">IF(INDIRECT("$F"&amp;$S3512)="","",IF(LEFT(INDIRECT("$F"&amp;$S3512),3)="GRS","GRS_RCS_RM",IF((LEFT(INDIRECT("$F"&amp;$S3512),3))="RCS","GRS_RCS_RM",IF(INDIRECT("$F"&amp;$S3512)="OCS (No Label)","OCS_Conversion_RM",IF(LEFT(INDIRECT("$F"&amp;$S3512),3)="OCS","OCS_RM",IF(RIGHT(INDIRECT("$F"&amp;$S3512),10)="conversion","GOTS_RM_conversion",IF((LEFT(INDIRECT("$F"&amp;$S3512),4))="GOTS","GOTS_RM","Responsible_RM")))))))</f>
        <v>#REF!</v>
      </c>
      <c r="AF3512" s="13" t="str" cm="1">
        <f t="array" aca="1" ref="AF3512" ca="1">IF($S3512="","",INDIRECT("$Z"&amp;$S3512))</f>
        <v/>
      </c>
      <c r="AG3512" s="155"/>
      <c r="AH3512" s="13" t="str" cm="1">
        <f t="array" aca="1" ref="AH3512" ca="1">IFERROR(INDIRECT("$ag"&amp;S3512),"")</f>
        <v/>
      </c>
      <c r="AI3512" s="13" t="e" cm="1">
        <f t="array" aca="1" ref="AI3512" ca="1">INDIRECT("O"&amp;S3511)</f>
        <v>#REF!</v>
      </c>
      <c r="AJ3512" s="13" t="str">
        <f>IF($I3512="","",INDEX('Raw Material'!$A$1:$J$75,MATCH(I3512,'Raw Material'!$A$1:$A$75,0),(MATCH(G3512,'Raw Material'!$A$1:$J$1,0))))</f>
        <v/>
      </c>
      <c r="AK3512" s="13" t="str">
        <f t="shared" si="1623"/>
        <v>YANLIŞRM</v>
      </c>
      <c r="AL3512" s="153" t="str">
        <f t="shared" si="1624"/>
        <v/>
      </c>
    </row>
    <row r="3513" spans="1:38" ht="16.5" customHeight="1">
      <c r="A3513" s="161"/>
      <c r="B3513" s="166"/>
      <c r="C3513" s="167"/>
      <c r="D3513" s="156"/>
      <c r="E3513" s="156"/>
      <c r="F3513" s="174"/>
      <c r="G3513" s="181"/>
      <c r="H3513" s="182"/>
      <c r="I3513" s="182"/>
      <c r="J3513" s="182"/>
      <c r="K3513" s="32"/>
      <c r="L3513" s="178"/>
      <c r="M3513" s="178"/>
      <c r="N3513" s="81"/>
      <c r="O3513" s="185"/>
      <c r="P3513" s="103"/>
      <c r="Q3513" s="84" t="str">
        <f t="shared" si="1625"/>
        <v/>
      </c>
      <c r="R3513" s="159"/>
      <c r="S3513" s="28" t="str" cm="1">
        <f t="array" aca="1" ref="S3513" ca="1">IF(INDIRECT("A"&amp;114+$U3513)&lt;&gt;"",114+$U3513,"")</f>
        <v/>
      </c>
      <c r="T3513" s="28" t="str">
        <f t="shared" ca="1" si="1626"/>
        <v>$B</v>
      </c>
      <c r="U3513" s="29">
        <f t="shared" si="1603"/>
        <v>3396</v>
      </c>
      <c r="V3513" s="29">
        <v>283.250000000022</v>
      </c>
      <c r="W3513" s="29">
        <f t="shared" si="1608"/>
        <v>283</v>
      </c>
      <c r="X3513" s="41" t="str" cm="1">
        <f t="array" aca="1" ref="X3513" ca="1">IFERROR(INDEX('PC&amp;PD'!$A$1:$AP$15,ROW('PC&amp;PD'!$A$15),MATCH(INDIRECT(T3513),'PC&amp;PD'!$A$1:$AP$1,0)),"")</f>
        <v/>
      </c>
      <c r="Z3513" s="155"/>
      <c r="AA3513" s="13" t="str">
        <f t="shared" si="1622"/>
        <v/>
      </c>
      <c r="AB3513" s="155"/>
      <c r="AC3513" s="13" t="str">
        <f t="shared" ca="1" si="1627"/>
        <v>$AB</v>
      </c>
      <c r="AD3513" s="13" t="str" cm="1">
        <f t="array" aca="1" ref="AD3513" ca="1">IFERROR(IF((LEFT(INDIRECT("$F"&amp;$S3513),4))="GOTS",IF($G3513="Organic","GOTS_Organic_raw",(IF($G3513="Responsible","GOTS_Responsible",(IF($G3513="No Attribute (Conventional)","GOTS_conventional",(IF($G3513="Recycled Pre/Post-Consumer","GOTS_pre_post",(IF($G3513="In-Conversion","GOTS_in_conversion",(IF($G3513="Sustainably Sourced","Sustainably_sourced",""))))))))))),IF($G3513="Organic","Organic",(IF($G3513="Responsible","Responsible",(IF($G3513="No Attribute (Conventional)","No_Attribute_Conventional",(IF($G3513="Recycled Pre/Post-Consumer","Recycled_Pre_Post_Consumer",(IF($G3513="In-Conversion","In_Conversion",(IF($G3513="Recycled Pre-Consumer","Recycled_Pre_Consumer",(IF($G3513="Recycled Post-Consumer","Recycled_Post_Consumer",(IF($G3513="Sustainably Sourced","Sustainably_sourced","")))))))))))))))),"")</f>
        <v/>
      </c>
      <c r="AE3513" s="13" t="e" cm="1">
        <f t="array" aca="1" ref="AE3513" ca="1">IF(INDIRECT("$F"&amp;$S3513)="","",IF(LEFT(INDIRECT("$F"&amp;$S3513),3)="GRS","GRS_RCS_RM",IF((LEFT(INDIRECT("$F"&amp;$S3513),3))="RCS","GRS_RCS_RM",IF(INDIRECT("$F"&amp;$S3513)="OCS (No Label)","OCS_Conversion_RM",IF(LEFT(INDIRECT("$F"&amp;$S3513),3)="OCS","OCS_RM",IF(RIGHT(INDIRECT("$F"&amp;$S3513),10)="conversion","GOTS_RM_conversion",IF((LEFT(INDIRECT("$F"&amp;$S3513),4))="GOTS","GOTS_RM","Responsible_RM")))))))</f>
        <v>#REF!</v>
      </c>
      <c r="AF3513" s="13" t="str" cm="1">
        <f t="array" aca="1" ref="AF3513" ca="1">IF($S3513="","",INDIRECT("$Z"&amp;$S3513))</f>
        <v/>
      </c>
      <c r="AG3513" s="155"/>
      <c r="AH3513" s="13" t="str" cm="1">
        <f t="array" aca="1" ref="AH3513" ca="1">IFERROR(INDIRECT("$ag"&amp;S3513),"")</f>
        <v/>
      </c>
      <c r="AI3513" s="13" t="e" cm="1">
        <f t="array" aca="1" ref="AI3513" ca="1">INDIRECT("O"&amp;S3512)</f>
        <v>#REF!</v>
      </c>
      <c r="AJ3513" s="13" t="str">
        <f>IF($I3513="","",INDEX('Raw Material'!$A$1:$J$75,MATCH(I3513,'Raw Material'!$A$1:$A$75,0),(MATCH(G3513,'Raw Material'!$A$1:$J$1,0))))</f>
        <v/>
      </c>
      <c r="AK3513" s="13" t="str">
        <f t="shared" si="1623"/>
        <v>YANLIŞRM</v>
      </c>
      <c r="AL3513" s="153" t="str">
        <f t="shared" si="1624"/>
        <v/>
      </c>
    </row>
    <row r="3514" spans="1:38" ht="16.5" customHeight="1">
      <c r="A3514" s="161"/>
      <c r="B3514" s="166"/>
      <c r="C3514" s="167"/>
      <c r="D3514" s="156"/>
      <c r="E3514" s="156"/>
      <c r="F3514" s="174"/>
      <c r="G3514" s="181"/>
      <c r="H3514" s="182"/>
      <c r="I3514" s="182"/>
      <c r="J3514" s="182"/>
      <c r="K3514" s="32"/>
      <c r="L3514" s="178"/>
      <c r="M3514" s="178"/>
      <c r="N3514" s="81"/>
      <c r="O3514" s="185"/>
      <c r="P3514" s="103"/>
      <c r="Q3514" s="84" t="str">
        <f t="shared" si="1625"/>
        <v/>
      </c>
      <c r="R3514" s="159"/>
      <c r="S3514" s="28" t="str" cm="1">
        <f t="array" aca="1" ref="S3514" ca="1">IF(INDIRECT("A"&amp;114+$U3514)&lt;&gt;"",114+$U3514,"")</f>
        <v/>
      </c>
      <c r="T3514" s="28" t="str">
        <f t="shared" ca="1" si="1626"/>
        <v>$B</v>
      </c>
      <c r="U3514" s="29">
        <f t="shared" si="1603"/>
        <v>3396</v>
      </c>
      <c r="V3514" s="29">
        <v>283.33333333335599</v>
      </c>
      <c r="W3514" s="29">
        <f t="shared" si="1608"/>
        <v>283</v>
      </c>
      <c r="X3514" s="41" t="str" cm="1">
        <f t="array" aca="1" ref="X3514" ca="1">IFERROR(INDEX('PC&amp;PD'!$A$1:$AP$15,ROW('PC&amp;PD'!$A$15),MATCH(INDIRECT(T3514),'PC&amp;PD'!$A$1:$AP$1,0)),"")</f>
        <v/>
      </c>
      <c r="Z3514" s="155"/>
      <c r="AA3514" s="13" t="str">
        <f t="shared" si="1622"/>
        <v/>
      </c>
      <c r="AB3514" s="155"/>
      <c r="AC3514" s="13" t="str">
        <f t="shared" ca="1" si="1627"/>
        <v>$AB</v>
      </c>
      <c r="AD3514" s="13" t="str" cm="1">
        <f t="array" aca="1" ref="AD3514" ca="1">IFERROR(IF((LEFT(INDIRECT("$F"&amp;$S3514),4))="GOTS",IF($G3514="Organic","GOTS_Organic_raw",(IF($G3514="Responsible","GOTS_Responsible",(IF($G3514="No Attribute (Conventional)","GOTS_conventional",(IF($G3514="Recycled Pre/Post-Consumer","GOTS_pre_post",(IF($G3514="In-Conversion","GOTS_in_conversion",(IF($G3514="Sustainably Sourced","Sustainably_sourced",""))))))))))),IF($G3514="Organic","Organic",(IF($G3514="Responsible","Responsible",(IF($G3514="No Attribute (Conventional)","No_Attribute_Conventional",(IF($G3514="Recycled Pre/Post-Consumer","Recycled_Pre_Post_Consumer",(IF($G3514="In-Conversion","In_Conversion",(IF($G3514="Recycled Pre-Consumer","Recycled_Pre_Consumer",(IF($G3514="Recycled Post-Consumer","Recycled_Post_Consumer",(IF($G3514="Sustainably Sourced","Sustainably_sourced","")))))))))))))))),"")</f>
        <v/>
      </c>
      <c r="AE3514" s="13" t="e" cm="1">
        <f t="array" aca="1" ref="AE3514" ca="1">IF(INDIRECT("$F"&amp;$S3514)="","",IF(LEFT(INDIRECT("$F"&amp;$S3514),3)="GRS","GRS_RCS_RM",IF((LEFT(INDIRECT("$F"&amp;$S3514),3))="RCS","GRS_RCS_RM",IF(INDIRECT("$F"&amp;$S3514)="OCS (No Label)","OCS_Conversion_RM",IF(LEFT(INDIRECT("$F"&amp;$S3514),3)="OCS","OCS_RM",IF(RIGHT(INDIRECT("$F"&amp;$S3514),10)="conversion","GOTS_RM_conversion",IF((LEFT(INDIRECT("$F"&amp;$S3514),4))="GOTS","GOTS_RM","Responsible_RM")))))))</f>
        <v>#REF!</v>
      </c>
      <c r="AF3514" s="13" t="str" cm="1">
        <f t="array" aca="1" ref="AF3514" ca="1">IF($S3514="","",INDIRECT("$Z"&amp;$S3514))</f>
        <v/>
      </c>
      <c r="AG3514" s="155"/>
      <c r="AH3514" s="13" t="str" cm="1">
        <f t="array" aca="1" ref="AH3514" ca="1">IFERROR(INDIRECT("$ag"&amp;S3514),"")</f>
        <v/>
      </c>
      <c r="AI3514" s="13" t="e" cm="1">
        <f t="array" aca="1" ref="AI3514" ca="1">INDIRECT("O"&amp;S3513)</f>
        <v>#REF!</v>
      </c>
      <c r="AJ3514" s="13" t="str">
        <f>IF($I3514="","",INDEX('Raw Material'!$A$1:$J$75,MATCH(I3514,'Raw Material'!$A$1:$A$75,0),(MATCH(G3514,'Raw Material'!$A$1:$J$1,0))))</f>
        <v/>
      </c>
      <c r="AK3514" s="13" t="str">
        <f t="shared" si="1623"/>
        <v>YANLIŞRM</v>
      </c>
      <c r="AL3514" s="153" t="str">
        <f t="shared" si="1624"/>
        <v/>
      </c>
    </row>
    <row r="3515" spans="1:38" ht="16.5" customHeight="1">
      <c r="A3515" s="161"/>
      <c r="B3515" s="166"/>
      <c r="C3515" s="167"/>
      <c r="D3515" s="156"/>
      <c r="E3515" s="156"/>
      <c r="F3515" s="174"/>
      <c r="G3515" s="181"/>
      <c r="H3515" s="182"/>
      <c r="I3515" s="182"/>
      <c r="J3515" s="182"/>
      <c r="K3515" s="32"/>
      <c r="L3515" s="178"/>
      <c r="M3515" s="178"/>
      <c r="N3515" s="81"/>
      <c r="O3515" s="185"/>
      <c r="P3515" s="103"/>
      <c r="Q3515" s="84" t="str">
        <f t="shared" si="1625"/>
        <v/>
      </c>
      <c r="R3515" s="159"/>
      <c r="S3515" s="28" t="str" cm="1">
        <f t="array" aca="1" ref="S3515" ca="1">IF(INDIRECT("A"&amp;114+$U3515)&lt;&gt;"",114+$U3515,"")</f>
        <v/>
      </c>
      <c r="T3515" s="28" t="str">
        <f t="shared" ca="1" si="1626"/>
        <v>$B</v>
      </c>
      <c r="U3515" s="29">
        <f t="shared" si="1603"/>
        <v>3396</v>
      </c>
      <c r="V3515" s="29">
        <v>283.41666666668903</v>
      </c>
      <c r="W3515" s="29">
        <f t="shared" si="1608"/>
        <v>283</v>
      </c>
      <c r="X3515" s="41" t="str" cm="1">
        <f t="array" aca="1" ref="X3515" ca="1">IFERROR(INDEX('PC&amp;PD'!$A$1:$AP$15,ROW('PC&amp;PD'!$A$15),MATCH(INDIRECT(T3515),'PC&amp;PD'!$A$1:$AP$1,0)),"")</f>
        <v/>
      </c>
      <c r="Z3515" s="155"/>
      <c r="AA3515" s="13" t="str">
        <f t="shared" si="1622"/>
        <v/>
      </c>
      <c r="AB3515" s="155"/>
      <c r="AC3515" s="13" t="str">
        <f t="shared" ca="1" si="1627"/>
        <v>$AB</v>
      </c>
      <c r="AD3515" s="13" t="str" cm="1">
        <f t="array" aca="1" ref="AD3515" ca="1">IFERROR(IF((LEFT(INDIRECT("$F"&amp;$S3515),4))="GOTS",IF($G3515="Organic","GOTS_Organic_raw",(IF($G3515="Responsible","GOTS_Responsible",(IF($G3515="No Attribute (Conventional)","GOTS_conventional",(IF($G3515="Recycled Pre/Post-Consumer","GOTS_pre_post",(IF($G3515="In-Conversion","GOTS_in_conversion",(IF($G3515="Sustainably Sourced","Sustainably_sourced",""))))))))))),IF($G3515="Organic","Organic",(IF($G3515="Responsible","Responsible",(IF($G3515="No Attribute (Conventional)","No_Attribute_Conventional",(IF($G3515="Recycled Pre/Post-Consumer","Recycled_Pre_Post_Consumer",(IF($G3515="In-Conversion","In_Conversion",(IF($G3515="Recycled Pre-Consumer","Recycled_Pre_Consumer",(IF($G3515="Recycled Post-Consumer","Recycled_Post_Consumer",(IF($G3515="Sustainably Sourced","Sustainably_sourced","")))))))))))))))),"")</f>
        <v/>
      </c>
      <c r="AE3515" s="13" t="e" cm="1">
        <f t="array" aca="1" ref="AE3515" ca="1">IF(INDIRECT("$F"&amp;$S3515)="","",IF(LEFT(INDIRECT("$F"&amp;$S3515),3)="GRS","GRS_RCS_RM",IF((LEFT(INDIRECT("$F"&amp;$S3515),3))="RCS","GRS_RCS_RM",IF(INDIRECT("$F"&amp;$S3515)="OCS (No Label)","OCS_Conversion_RM",IF(LEFT(INDIRECT("$F"&amp;$S3515),3)="OCS","OCS_RM",IF(RIGHT(INDIRECT("$F"&amp;$S3515),10)="conversion","GOTS_RM_conversion",IF((LEFT(INDIRECT("$F"&amp;$S3515),4))="GOTS","GOTS_RM","Responsible_RM")))))))</f>
        <v>#REF!</v>
      </c>
      <c r="AF3515" s="13" t="str" cm="1">
        <f t="array" aca="1" ref="AF3515" ca="1">IF($S3515="","",INDIRECT("$Z"&amp;$S3515))</f>
        <v/>
      </c>
      <c r="AG3515" s="155"/>
      <c r="AH3515" s="13" t="str" cm="1">
        <f t="array" aca="1" ref="AH3515" ca="1">IFERROR(INDIRECT("$ag"&amp;S3515),"")</f>
        <v/>
      </c>
      <c r="AI3515" s="13" t="e" cm="1">
        <f t="array" aca="1" ref="AI3515" ca="1">INDIRECT("O"&amp;S3514)</f>
        <v>#REF!</v>
      </c>
      <c r="AJ3515" s="13" t="str">
        <f>IF($I3515="","",INDEX('Raw Material'!$A$1:$J$75,MATCH(I3515,'Raw Material'!$A$1:$A$75,0),(MATCH(G3515,'Raw Material'!$A$1:$J$1,0))))</f>
        <v/>
      </c>
      <c r="AK3515" s="13" t="str">
        <f t="shared" si="1623"/>
        <v>YANLIŞRM</v>
      </c>
      <c r="AL3515" s="153" t="str">
        <f t="shared" si="1624"/>
        <v/>
      </c>
    </row>
    <row r="3516" spans="1:38" ht="16.5" customHeight="1">
      <c r="A3516" s="162"/>
      <c r="B3516" s="168"/>
      <c r="C3516" s="169"/>
      <c r="D3516" s="156"/>
      <c r="E3516" s="156"/>
      <c r="F3516" s="175"/>
      <c r="G3516" s="181"/>
      <c r="H3516" s="182"/>
      <c r="I3516" s="182"/>
      <c r="J3516" s="182"/>
      <c r="K3516" s="32"/>
      <c r="L3516" s="179"/>
      <c r="M3516" s="179"/>
      <c r="N3516" s="81"/>
      <c r="O3516" s="185"/>
      <c r="P3516" s="103"/>
      <c r="Q3516" s="84" t="str">
        <f t="shared" si="1625"/>
        <v/>
      </c>
      <c r="R3516" s="159"/>
      <c r="S3516" s="28" t="str" cm="1">
        <f t="array" aca="1" ref="S3516" ca="1">IF(INDIRECT("A"&amp;114+$U3516)&lt;&gt;"",114+$U3516,"")</f>
        <v/>
      </c>
      <c r="T3516" s="28" t="str">
        <f t="shared" ca="1" si="1626"/>
        <v>$B</v>
      </c>
      <c r="U3516" s="29">
        <f t="shared" si="1603"/>
        <v>3396</v>
      </c>
      <c r="V3516" s="29">
        <v>283.500000000022</v>
      </c>
      <c r="W3516" s="29">
        <f t="shared" si="1608"/>
        <v>283</v>
      </c>
      <c r="X3516" s="41" t="str" cm="1">
        <f t="array" aca="1" ref="X3516" ca="1">IFERROR(INDEX('PC&amp;PD'!$A$1:$AP$15,ROW('PC&amp;PD'!$A$15),MATCH(INDIRECT(T3516),'PC&amp;PD'!$A$1:$AP$1,0)),"")</f>
        <v/>
      </c>
      <c r="Z3516" s="155"/>
      <c r="AA3516" s="13" t="str">
        <f t="shared" si="1622"/>
        <v/>
      </c>
      <c r="AB3516" s="155"/>
      <c r="AC3516" s="13" t="str">
        <f t="shared" ca="1" si="1627"/>
        <v>$AB</v>
      </c>
      <c r="AD3516" s="13" t="str" cm="1">
        <f t="array" aca="1" ref="AD3516" ca="1">IFERROR(IF((LEFT(INDIRECT("$F"&amp;$S3516),4))="GOTS",IF($G3516="Organic","GOTS_Organic_raw",(IF($G3516="Responsible","GOTS_Responsible",(IF($G3516="No Attribute (Conventional)","GOTS_conventional",(IF($G3516="Recycled Pre/Post-Consumer","GOTS_pre_post",(IF($G3516="In-Conversion","GOTS_in_conversion",(IF($G3516="Sustainably Sourced","Sustainably_sourced",""))))))))))),IF($G3516="Organic","Organic",(IF($G3516="Responsible","Responsible",(IF($G3516="No Attribute (Conventional)","No_Attribute_Conventional",(IF($G3516="Recycled Pre/Post-Consumer","Recycled_Pre_Post_Consumer",(IF($G3516="In-Conversion","In_Conversion",(IF($G3516="Recycled Pre-Consumer","Recycled_Pre_Consumer",(IF($G3516="Recycled Post-Consumer","Recycled_Post_Consumer",(IF($G3516="Sustainably Sourced","Sustainably_sourced","")))))))))))))))),"")</f>
        <v/>
      </c>
      <c r="AE3516" s="13" t="e" cm="1">
        <f t="array" aca="1" ref="AE3516" ca="1">IF(INDIRECT("$F"&amp;$S3516)="","",IF(LEFT(INDIRECT("$F"&amp;$S3516),3)="GRS","GRS_RCS_RM",IF((LEFT(INDIRECT("$F"&amp;$S3516),3))="RCS","GRS_RCS_RM",IF(INDIRECT("$F"&amp;$S3516)="OCS (No Label)","OCS_Conversion_RM",IF(LEFT(INDIRECT("$F"&amp;$S3516),3)="OCS","OCS_RM",IF(RIGHT(INDIRECT("$F"&amp;$S3516),10)="conversion","GOTS_RM_conversion",IF((LEFT(INDIRECT("$F"&amp;$S3516),4))="GOTS","GOTS_RM","Responsible_RM")))))))</f>
        <v>#REF!</v>
      </c>
      <c r="AF3516" s="13" t="str" cm="1">
        <f t="array" aca="1" ref="AF3516" ca="1">IF($S3516="","",INDIRECT("$Z"&amp;$S3516))</f>
        <v/>
      </c>
      <c r="AG3516" s="155"/>
      <c r="AH3516" s="13" t="str" cm="1">
        <f t="array" aca="1" ref="AH3516" ca="1">IFERROR(INDIRECT("$ag"&amp;S3516),"")</f>
        <v/>
      </c>
      <c r="AI3516" s="13" t="e" cm="1">
        <f t="array" aca="1" ref="AI3516" ca="1">INDIRECT("O"&amp;S3515)</f>
        <v>#REF!</v>
      </c>
      <c r="AJ3516" s="13" t="str">
        <f>IF($I3516="","",INDEX('Raw Material'!$A$1:$J$75,MATCH(I3516,'Raw Material'!$A$1:$A$75,0),(MATCH(G3516,'Raw Material'!$A$1:$J$1,0))))</f>
        <v/>
      </c>
      <c r="AK3516" s="13" t="str">
        <f t="shared" si="1623"/>
        <v>YANLIŞRM</v>
      </c>
      <c r="AL3516" s="153" t="str">
        <f t="shared" si="1624"/>
        <v/>
      </c>
    </row>
    <row r="3517" spans="1:38" ht="16.5" customHeight="1">
      <c r="A3517" s="162"/>
      <c r="B3517" s="168"/>
      <c r="C3517" s="169"/>
      <c r="D3517" s="156"/>
      <c r="E3517" s="156"/>
      <c r="F3517" s="175"/>
      <c r="G3517" s="181"/>
      <c r="H3517" s="182"/>
      <c r="I3517" s="182"/>
      <c r="J3517" s="182"/>
      <c r="K3517" s="32"/>
      <c r="L3517" s="179"/>
      <c r="M3517" s="179"/>
      <c r="N3517" s="81"/>
      <c r="O3517" s="185"/>
      <c r="P3517" s="103"/>
      <c r="Q3517" s="84" t="str">
        <f t="shared" si="1625"/>
        <v/>
      </c>
      <c r="R3517" s="159"/>
      <c r="S3517" s="28" t="str" cm="1">
        <f t="array" aca="1" ref="S3517" ca="1">IF(INDIRECT("A"&amp;114+$U3517)&lt;&gt;"",114+$U3517,"")</f>
        <v/>
      </c>
      <c r="T3517" s="28" t="str">
        <f t="shared" ca="1" si="1626"/>
        <v>$B</v>
      </c>
      <c r="U3517" s="29">
        <f t="shared" si="1603"/>
        <v>3396</v>
      </c>
      <c r="V3517" s="29">
        <v>283.58333333335599</v>
      </c>
      <c r="W3517" s="29">
        <f t="shared" si="1608"/>
        <v>283</v>
      </c>
      <c r="X3517" s="41" t="str" cm="1">
        <f t="array" aca="1" ref="X3517" ca="1">IFERROR(INDEX('PC&amp;PD'!$A$1:$AP$15,ROW('PC&amp;PD'!$A$15),MATCH(INDIRECT(T3517),'PC&amp;PD'!$A$1:$AP$1,0)),"")</f>
        <v/>
      </c>
      <c r="Z3517" s="155"/>
      <c r="AA3517" s="13" t="str">
        <f t="shared" si="1622"/>
        <v/>
      </c>
      <c r="AB3517" s="155"/>
      <c r="AC3517" s="13" t="str">
        <f t="shared" ca="1" si="1627"/>
        <v>$AB</v>
      </c>
      <c r="AD3517" s="13" t="str" cm="1">
        <f t="array" aca="1" ref="AD3517" ca="1">IFERROR(IF((LEFT(INDIRECT("$F"&amp;$S3517),4))="GOTS",IF($G3517="Organic","GOTS_Organic_raw",(IF($G3517="Responsible","GOTS_Responsible",(IF($G3517="No Attribute (Conventional)","GOTS_conventional",(IF($G3517="Recycled Pre/Post-Consumer","GOTS_pre_post",(IF($G3517="In-Conversion","GOTS_in_conversion",(IF($G3517="Sustainably Sourced","Sustainably_sourced",""))))))))))),IF($G3517="Organic","Organic",(IF($G3517="Responsible","Responsible",(IF($G3517="No Attribute (Conventional)","No_Attribute_Conventional",(IF($G3517="Recycled Pre/Post-Consumer","Recycled_Pre_Post_Consumer",(IF($G3517="In-Conversion","In_Conversion",(IF($G3517="Recycled Pre-Consumer","Recycled_Pre_Consumer",(IF($G3517="Recycled Post-Consumer","Recycled_Post_Consumer",(IF($G3517="Sustainably Sourced","Sustainably_sourced","")))))))))))))))),"")</f>
        <v/>
      </c>
      <c r="AE3517" s="13" t="e" cm="1">
        <f t="array" aca="1" ref="AE3517" ca="1">IF(INDIRECT("$F"&amp;$S3517)="","",IF(LEFT(INDIRECT("$F"&amp;$S3517),3)="GRS","GRS_RCS_RM",IF((LEFT(INDIRECT("$F"&amp;$S3517),3))="RCS","GRS_RCS_RM",IF(INDIRECT("$F"&amp;$S3517)="OCS (No Label)","OCS_Conversion_RM",IF(LEFT(INDIRECT("$F"&amp;$S3517),3)="OCS","OCS_RM",IF(RIGHT(INDIRECT("$F"&amp;$S3517),10)="conversion","GOTS_RM_conversion",IF((LEFT(INDIRECT("$F"&amp;$S3517),4))="GOTS","GOTS_RM","Responsible_RM")))))))</f>
        <v>#REF!</v>
      </c>
      <c r="AF3517" s="13" t="str" cm="1">
        <f t="array" aca="1" ref="AF3517" ca="1">IF($S3517="","",INDIRECT("$Z"&amp;$S3517))</f>
        <v/>
      </c>
      <c r="AG3517" s="155"/>
      <c r="AH3517" s="13" t="str" cm="1">
        <f t="array" aca="1" ref="AH3517" ca="1">IFERROR(INDIRECT("$ag"&amp;S3517),"")</f>
        <v/>
      </c>
      <c r="AI3517" s="13" t="e" cm="1">
        <f t="array" aca="1" ref="AI3517" ca="1">INDIRECT("O"&amp;S3516)</f>
        <v>#REF!</v>
      </c>
      <c r="AJ3517" s="13" t="str">
        <f>IF($I3517="","",INDEX('Raw Material'!$A$1:$J$75,MATCH(I3517,'Raw Material'!$A$1:$A$75,0),(MATCH(G3517,'Raw Material'!$A$1:$J$1,0))))</f>
        <v/>
      </c>
      <c r="AK3517" s="13" t="str">
        <f t="shared" si="1623"/>
        <v>YANLIŞRM</v>
      </c>
      <c r="AL3517" s="153" t="str">
        <f t="shared" si="1624"/>
        <v/>
      </c>
    </row>
    <row r="3518" spans="1:38" ht="16.5" customHeight="1">
      <c r="A3518" s="162"/>
      <c r="B3518" s="168"/>
      <c r="C3518" s="169"/>
      <c r="D3518" s="156"/>
      <c r="E3518" s="156"/>
      <c r="F3518" s="175"/>
      <c r="G3518" s="181"/>
      <c r="H3518" s="182"/>
      <c r="I3518" s="182"/>
      <c r="J3518" s="182"/>
      <c r="K3518" s="32"/>
      <c r="L3518" s="179"/>
      <c r="M3518" s="179"/>
      <c r="N3518" s="81"/>
      <c r="O3518" s="185"/>
      <c r="P3518" s="103"/>
      <c r="Q3518" s="84" t="str">
        <f t="shared" si="1625"/>
        <v/>
      </c>
      <c r="R3518" s="159"/>
      <c r="S3518" s="28" t="str" cm="1">
        <f t="array" aca="1" ref="S3518" ca="1">IF(INDIRECT("A"&amp;114+$U3518)&lt;&gt;"",114+$U3518,"")</f>
        <v/>
      </c>
      <c r="T3518" s="28" t="str">
        <f t="shared" ca="1" si="1626"/>
        <v>$B</v>
      </c>
      <c r="U3518" s="29">
        <f t="shared" si="1603"/>
        <v>3396</v>
      </c>
      <c r="V3518" s="29">
        <v>283.66666666668903</v>
      </c>
      <c r="W3518" s="29">
        <f t="shared" si="1608"/>
        <v>283</v>
      </c>
      <c r="X3518" s="41" t="str" cm="1">
        <f t="array" aca="1" ref="X3518" ca="1">IFERROR(INDEX('PC&amp;PD'!$A$1:$AP$15,ROW('PC&amp;PD'!$A$15),MATCH(INDIRECT(T3518),'PC&amp;PD'!$A$1:$AP$1,0)),"")</f>
        <v/>
      </c>
      <c r="Z3518" s="155"/>
      <c r="AA3518" s="13" t="str">
        <f t="shared" si="1622"/>
        <v/>
      </c>
      <c r="AB3518" s="155"/>
      <c r="AC3518" s="13" t="str">
        <f t="shared" ca="1" si="1627"/>
        <v>$AB</v>
      </c>
      <c r="AD3518" s="13" t="str" cm="1">
        <f t="array" aca="1" ref="AD3518" ca="1">IFERROR(IF((LEFT(INDIRECT("$F"&amp;$S3518),4))="GOTS",IF($G3518="Organic","GOTS_Organic_raw",(IF($G3518="Responsible","GOTS_Responsible",(IF($G3518="No Attribute (Conventional)","GOTS_conventional",(IF($G3518="Recycled Pre/Post-Consumer","GOTS_pre_post",(IF($G3518="In-Conversion","GOTS_in_conversion",(IF($G3518="Sustainably Sourced","Sustainably_sourced",""))))))))))),IF($G3518="Organic","Organic",(IF($G3518="Responsible","Responsible",(IF($G3518="No Attribute (Conventional)","No_Attribute_Conventional",(IF($G3518="Recycled Pre/Post-Consumer","Recycled_Pre_Post_Consumer",(IF($G3518="In-Conversion","In_Conversion",(IF($G3518="Recycled Pre-Consumer","Recycled_Pre_Consumer",(IF($G3518="Recycled Post-Consumer","Recycled_Post_Consumer",(IF($G3518="Sustainably Sourced","Sustainably_sourced","")))))))))))))))),"")</f>
        <v/>
      </c>
      <c r="AE3518" s="13" t="e" cm="1">
        <f t="array" aca="1" ref="AE3518" ca="1">IF(INDIRECT("$F"&amp;$S3518)="","",IF(LEFT(INDIRECT("$F"&amp;$S3518),3)="GRS","GRS_RCS_RM",IF((LEFT(INDIRECT("$F"&amp;$S3518),3))="RCS","GRS_RCS_RM",IF(INDIRECT("$F"&amp;$S3518)="OCS (No Label)","OCS_Conversion_RM",IF(LEFT(INDIRECT("$F"&amp;$S3518),3)="OCS","OCS_RM",IF(RIGHT(INDIRECT("$F"&amp;$S3518),10)="conversion","GOTS_RM_conversion",IF((LEFT(INDIRECT("$F"&amp;$S3518),4))="GOTS","GOTS_RM","Responsible_RM")))))))</f>
        <v>#REF!</v>
      </c>
      <c r="AF3518" s="13" t="str" cm="1">
        <f t="array" aca="1" ref="AF3518" ca="1">IF($S3518="","",INDIRECT("$Z"&amp;$S3518))</f>
        <v/>
      </c>
      <c r="AG3518" s="155"/>
      <c r="AH3518" s="13" t="str" cm="1">
        <f t="array" aca="1" ref="AH3518" ca="1">IFERROR(INDIRECT("$ag"&amp;S3518),"")</f>
        <v/>
      </c>
      <c r="AI3518" s="13" t="e" cm="1">
        <f t="array" aca="1" ref="AI3518" ca="1">INDIRECT("O"&amp;S3517)</f>
        <v>#REF!</v>
      </c>
      <c r="AJ3518" s="13" t="str">
        <f>IF($I3518="","",INDEX('Raw Material'!$A$1:$J$75,MATCH(I3518,'Raw Material'!$A$1:$A$75,0),(MATCH(G3518,'Raw Material'!$A$1:$J$1,0))))</f>
        <v/>
      </c>
      <c r="AK3518" s="13" t="str">
        <f t="shared" si="1623"/>
        <v>YANLIŞRM</v>
      </c>
      <c r="AL3518" s="153" t="str">
        <f t="shared" si="1624"/>
        <v/>
      </c>
    </row>
    <row r="3519" spans="1:38" ht="16.5" customHeight="1">
      <c r="A3519" s="162"/>
      <c r="B3519" s="168"/>
      <c r="C3519" s="169"/>
      <c r="D3519" s="156"/>
      <c r="E3519" s="156"/>
      <c r="F3519" s="175"/>
      <c r="G3519" s="181"/>
      <c r="H3519" s="182"/>
      <c r="I3519" s="182"/>
      <c r="J3519" s="182"/>
      <c r="K3519" s="32"/>
      <c r="L3519" s="179"/>
      <c r="M3519" s="179"/>
      <c r="N3519" s="81"/>
      <c r="O3519" s="185"/>
      <c r="P3519" s="103"/>
      <c r="Q3519" s="84" t="str">
        <f t="shared" si="1625"/>
        <v/>
      </c>
      <c r="R3519" s="159"/>
      <c r="S3519" s="28" t="str" cm="1">
        <f t="array" aca="1" ref="S3519" ca="1">IF(INDIRECT("A"&amp;114+$U3519)&lt;&gt;"",114+$U3519,"")</f>
        <v/>
      </c>
      <c r="T3519" s="28" t="str">
        <f t="shared" ca="1" si="1626"/>
        <v>$B</v>
      </c>
      <c r="U3519" s="29">
        <f t="shared" ref="U3519:U3581" si="1632">(12*W3519)</f>
        <v>3396</v>
      </c>
      <c r="V3519" s="29">
        <v>283.750000000022</v>
      </c>
      <c r="W3519" s="29">
        <f t="shared" si="1608"/>
        <v>283</v>
      </c>
      <c r="X3519" s="41" t="str" cm="1">
        <f t="array" aca="1" ref="X3519" ca="1">IFERROR(INDEX('PC&amp;PD'!$A$1:$AP$15,ROW('PC&amp;PD'!$A$15),MATCH(INDIRECT(T3519),'PC&amp;PD'!$A$1:$AP$1,0)),"")</f>
        <v/>
      </c>
      <c r="Z3519" s="155"/>
      <c r="AA3519" s="13" t="str">
        <f t="shared" si="1622"/>
        <v/>
      </c>
      <c r="AB3519" s="155"/>
      <c r="AC3519" s="13" t="str">
        <f t="shared" ca="1" si="1627"/>
        <v>$AB</v>
      </c>
      <c r="AD3519" s="13" t="str" cm="1">
        <f t="array" aca="1" ref="AD3519" ca="1">IFERROR(IF((LEFT(INDIRECT("$F"&amp;$S3519),4))="GOTS",IF($G3519="Organic","GOTS_Organic_raw",(IF($G3519="Responsible","GOTS_Responsible",(IF($G3519="No Attribute (Conventional)","GOTS_conventional",(IF($G3519="Recycled Pre/Post-Consumer","GOTS_pre_post",(IF($G3519="In-Conversion","GOTS_in_conversion",(IF($G3519="Sustainably Sourced","Sustainably_sourced",""))))))))))),IF($G3519="Organic","Organic",(IF($G3519="Responsible","Responsible",(IF($G3519="No Attribute (Conventional)","No_Attribute_Conventional",(IF($G3519="Recycled Pre/Post-Consumer","Recycled_Pre_Post_Consumer",(IF($G3519="In-Conversion","In_Conversion",(IF($G3519="Recycled Pre-Consumer","Recycled_Pre_Consumer",(IF($G3519="Recycled Post-Consumer","Recycled_Post_Consumer",(IF($G3519="Sustainably Sourced","Sustainably_sourced","")))))))))))))))),"")</f>
        <v/>
      </c>
      <c r="AE3519" s="13" t="e" cm="1">
        <f t="array" aca="1" ref="AE3519" ca="1">IF(INDIRECT("$F"&amp;$S3519)="","",IF(LEFT(INDIRECT("$F"&amp;$S3519),3)="GRS","GRS_RCS_RM",IF((LEFT(INDIRECT("$F"&amp;$S3519),3))="RCS","GRS_RCS_RM",IF(INDIRECT("$F"&amp;$S3519)="OCS (No Label)","OCS_Conversion_RM",IF(LEFT(INDIRECT("$F"&amp;$S3519),3)="OCS","OCS_RM",IF(RIGHT(INDIRECT("$F"&amp;$S3519),10)="conversion","GOTS_RM_conversion",IF((LEFT(INDIRECT("$F"&amp;$S3519),4))="GOTS","GOTS_RM","Responsible_RM")))))))</f>
        <v>#REF!</v>
      </c>
      <c r="AF3519" s="13" t="str" cm="1">
        <f t="array" aca="1" ref="AF3519" ca="1">IF($S3519="","",INDIRECT("$Z"&amp;$S3519))</f>
        <v/>
      </c>
      <c r="AG3519" s="155"/>
      <c r="AH3519" s="13" t="str" cm="1">
        <f t="array" aca="1" ref="AH3519" ca="1">IFERROR(INDIRECT("$ag"&amp;S3519),"")</f>
        <v/>
      </c>
      <c r="AI3519" s="13" t="e" cm="1">
        <f t="array" aca="1" ref="AI3519" ca="1">INDIRECT("O"&amp;S3518)</f>
        <v>#REF!</v>
      </c>
      <c r="AJ3519" s="13" t="str">
        <f>IF($I3519="","",INDEX('Raw Material'!$A$1:$J$75,MATCH(I3519,'Raw Material'!$A$1:$A$75,0),(MATCH(G3519,'Raw Material'!$A$1:$J$1,0))))</f>
        <v/>
      </c>
      <c r="AK3519" s="13" t="str">
        <f t="shared" si="1623"/>
        <v>YANLIŞRM</v>
      </c>
      <c r="AL3519" s="153" t="str">
        <f t="shared" si="1624"/>
        <v/>
      </c>
    </row>
    <row r="3520" spans="1:38" ht="16.5" customHeight="1">
      <c r="A3520" s="162"/>
      <c r="B3520" s="168"/>
      <c r="C3520" s="169"/>
      <c r="D3520" s="156"/>
      <c r="E3520" s="156"/>
      <c r="F3520" s="175"/>
      <c r="G3520" s="181"/>
      <c r="H3520" s="182"/>
      <c r="I3520" s="182"/>
      <c r="J3520" s="182"/>
      <c r="K3520" s="32"/>
      <c r="L3520" s="179"/>
      <c r="M3520" s="179"/>
      <c r="N3520" s="81"/>
      <c r="O3520" s="185"/>
      <c r="P3520" s="103"/>
      <c r="Q3520" s="84" t="str">
        <f t="shared" si="1625"/>
        <v/>
      </c>
      <c r="R3520" s="159"/>
      <c r="S3520" s="28" t="str" cm="1">
        <f t="array" aca="1" ref="S3520" ca="1">IF(INDIRECT("A"&amp;114+$U3520)&lt;&gt;"",114+$U3520,"")</f>
        <v/>
      </c>
      <c r="T3520" s="28" t="str">
        <f t="shared" ca="1" si="1626"/>
        <v>$B</v>
      </c>
      <c r="U3520" s="29">
        <f t="shared" si="1632"/>
        <v>3396</v>
      </c>
      <c r="V3520" s="29">
        <v>283.83333333335599</v>
      </c>
      <c r="W3520" s="29">
        <f t="shared" si="1608"/>
        <v>283</v>
      </c>
      <c r="X3520" s="41" t="str" cm="1">
        <f t="array" aca="1" ref="X3520" ca="1">IFERROR(INDEX('PC&amp;PD'!$A$1:$AP$15,ROW('PC&amp;PD'!$A$15),MATCH(INDIRECT(T3520),'PC&amp;PD'!$A$1:$AP$1,0)),"")</f>
        <v/>
      </c>
      <c r="Z3520" s="155"/>
      <c r="AA3520" s="13" t="str">
        <f t="shared" si="1622"/>
        <v/>
      </c>
      <c r="AB3520" s="155"/>
      <c r="AC3520" s="13" t="str">
        <f t="shared" ca="1" si="1627"/>
        <v>$AB</v>
      </c>
      <c r="AD3520" s="13" t="str" cm="1">
        <f t="array" aca="1" ref="AD3520" ca="1">IFERROR(IF((LEFT(INDIRECT("$F"&amp;$S3520),4))="GOTS",IF($G3520="Organic","GOTS_Organic_raw",(IF($G3520="Responsible","GOTS_Responsible",(IF($G3520="No Attribute (Conventional)","GOTS_conventional",(IF($G3520="Recycled Pre/Post-Consumer","GOTS_pre_post",(IF($G3520="In-Conversion","GOTS_in_conversion",(IF($G3520="Sustainably Sourced","Sustainably_sourced",""))))))))))),IF($G3520="Organic","Organic",(IF($G3520="Responsible","Responsible",(IF($G3520="No Attribute (Conventional)","No_Attribute_Conventional",(IF($G3520="Recycled Pre/Post-Consumer","Recycled_Pre_Post_Consumer",(IF($G3520="In-Conversion","In_Conversion",(IF($G3520="Recycled Pre-Consumer","Recycled_Pre_Consumer",(IF($G3520="Recycled Post-Consumer","Recycled_Post_Consumer",(IF($G3520="Sustainably Sourced","Sustainably_sourced","")))))))))))))))),"")</f>
        <v/>
      </c>
      <c r="AE3520" s="13" t="e" cm="1">
        <f t="array" aca="1" ref="AE3520" ca="1">IF(INDIRECT("$F"&amp;$S3520)="","",IF(LEFT(INDIRECT("$F"&amp;$S3520),3)="GRS","GRS_RCS_RM",IF((LEFT(INDIRECT("$F"&amp;$S3520),3))="RCS","GRS_RCS_RM",IF(INDIRECT("$F"&amp;$S3520)="OCS (No Label)","OCS_Conversion_RM",IF(LEFT(INDIRECT("$F"&amp;$S3520),3)="OCS","OCS_RM",IF(RIGHT(INDIRECT("$F"&amp;$S3520),10)="conversion","GOTS_RM_conversion",IF((LEFT(INDIRECT("$F"&amp;$S3520),4))="GOTS","GOTS_RM","Responsible_RM")))))))</f>
        <v>#REF!</v>
      </c>
      <c r="AF3520" s="13" t="str" cm="1">
        <f t="array" aca="1" ref="AF3520" ca="1">IF($S3520="","",INDIRECT("$Z"&amp;$S3520))</f>
        <v/>
      </c>
      <c r="AG3520" s="155"/>
      <c r="AH3520" s="13" t="str" cm="1">
        <f t="array" aca="1" ref="AH3520" ca="1">IFERROR(INDIRECT("$ag"&amp;S3520),"")</f>
        <v/>
      </c>
      <c r="AI3520" s="13" t="e" cm="1">
        <f t="array" aca="1" ref="AI3520" ca="1">INDIRECT("O"&amp;S3519)</f>
        <v>#REF!</v>
      </c>
      <c r="AJ3520" s="13" t="str">
        <f>IF($I3520="","",INDEX('Raw Material'!$A$1:$J$75,MATCH(I3520,'Raw Material'!$A$1:$A$75,0),(MATCH(G3520,'Raw Material'!$A$1:$J$1,0))))</f>
        <v/>
      </c>
      <c r="AK3520" s="13" t="str">
        <f t="shared" si="1623"/>
        <v>YANLIŞRM</v>
      </c>
      <c r="AL3520" s="153" t="str">
        <f t="shared" si="1624"/>
        <v/>
      </c>
    </row>
    <row r="3521" spans="1:38" ht="16.5" customHeight="1" thickBot="1">
      <c r="A3521" s="163"/>
      <c r="B3521" s="170"/>
      <c r="C3521" s="171"/>
      <c r="D3521" s="156"/>
      <c r="E3521" s="156"/>
      <c r="F3521" s="176"/>
      <c r="G3521" s="157"/>
      <c r="H3521" s="158"/>
      <c r="I3521" s="158"/>
      <c r="J3521" s="158"/>
      <c r="K3521" s="33"/>
      <c r="L3521" s="180"/>
      <c r="M3521" s="180"/>
      <c r="N3521" s="82"/>
      <c r="O3521" s="186"/>
      <c r="P3521" s="103"/>
      <c r="Q3521" s="84" t="str">
        <f t="shared" si="1625"/>
        <v/>
      </c>
      <c r="R3521" s="159"/>
      <c r="S3521" s="28" t="str" cm="1">
        <f t="array" aca="1" ref="S3521" ca="1">IF(INDIRECT("A"&amp;114+$U3521)&lt;&gt;"",114+$U3521,"")</f>
        <v/>
      </c>
      <c r="T3521" s="28" t="str">
        <f t="shared" ca="1" si="1626"/>
        <v>$B</v>
      </c>
      <c r="U3521" s="29">
        <f t="shared" si="1632"/>
        <v>3396</v>
      </c>
      <c r="V3521" s="29">
        <v>283.91666666668903</v>
      </c>
      <c r="W3521" s="29">
        <f t="shared" si="1608"/>
        <v>283</v>
      </c>
      <c r="X3521" s="41" t="str" cm="1">
        <f t="array" aca="1" ref="X3521" ca="1">IFERROR(INDEX('PC&amp;PD'!$A$1:$AP$15,ROW('PC&amp;PD'!$A$15),MATCH(INDIRECT(T3521),'PC&amp;PD'!$A$1:$AP$1,0)),"")</f>
        <v/>
      </c>
      <c r="Z3521" s="155"/>
      <c r="AA3521" s="13" t="str">
        <f t="shared" si="1622"/>
        <v/>
      </c>
      <c r="AB3521" s="155"/>
      <c r="AC3521" s="13" t="str">
        <f t="shared" ca="1" si="1627"/>
        <v>$AB</v>
      </c>
      <c r="AD3521" s="13" t="str" cm="1">
        <f t="array" aca="1" ref="AD3521" ca="1">IFERROR(IF((LEFT(INDIRECT("$F"&amp;$S3521),4))="GOTS",IF($G3521="Organic","GOTS_Organic_raw",(IF($G3521="Responsible","GOTS_Responsible",(IF($G3521="No Attribute (Conventional)","GOTS_conventional",(IF($G3521="Recycled Pre/Post-Consumer","GOTS_pre_post",(IF($G3521="In-Conversion","GOTS_in_conversion",(IF($G3521="Sustainably Sourced","Sustainably_sourced",""))))))))))),IF($G3521="Organic","Organic",(IF($G3521="Responsible","Responsible",(IF($G3521="No Attribute (Conventional)","No_Attribute_Conventional",(IF($G3521="Recycled Pre/Post-Consumer","Recycled_Pre_Post_Consumer",(IF($G3521="In-Conversion","In_Conversion",(IF($G3521="Recycled Pre-Consumer","Recycled_Pre_Consumer",(IF($G3521="Recycled Post-Consumer","Recycled_Post_Consumer",(IF($G3521="Sustainably Sourced","Sustainably_sourced","")))))))))))))))),"")</f>
        <v/>
      </c>
      <c r="AE3521" s="13" t="e" cm="1">
        <f t="array" aca="1" ref="AE3521" ca="1">IF(INDIRECT("$F"&amp;$S3521)="","",IF(LEFT(INDIRECT("$F"&amp;$S3521),3)="GRS","GRS_RCS_RM",IF((LEFT(INDIRECT("$F"&amp;$S3521),3))="RCS","GRS_RCS_RM",IF(INDIRECT("$F"&amp;$S3521)="OCS (No Label)","OCS_Conversion_RM",IF(LEFT(INDIRECT("$F"&amp;$S3521),3)="OCS","OCS_RM",IF(RIGHT(INDIRECT("$F"&amp;$S3521),10)="conversion","GOTS_RM_conversion",IF((LEFT(INDIRECT("$F"&amp;$S3521),4))="GOTS","GOTS_RM","Responsible_RM")))))))</f>
        <v>#REF!</v>
      </c>
      <c r="AF3521" s="13" t="str" cm="1">
        <f t="array" aca="1" ref="AF3521" ca="1">IF($S3521="","",INDIRECT("$Z"&amp;$S3521))</f>
        <v/>
      </c>
      <c r="AG3521" s="155"/>
      <c r="AH3521" s="13" t="str" cm="1">
        <f t="array" aca="1" ref="AH3521" ca="1">IFERROR(INDIRECT("$ag"&amp;S3521),"")</f>
        <v/>
      </c>
      <c r="AI3521" s="13" t="e" cm="1">
        <f t="array" aca="1" ref="AI3521" ca="1">INDIRECT("O"&amp;S3520)</f>
        <v>#REF!</v>
      </c>
      <c r="AJ3521" s="13" t="str">
        <f>IF($I3521="","",INDEX('Raw Material'!$A$1:$J$75,MATCH(I3521,'Raw Material'!$A$1:$A$75,0),(MATCH(G3521,'Raw Material'!$A$1:$J$1,0))))</f>
        <v/>
      </c>
      <c r="AK3521" s="13" t="str">
        <f t="shared" si="1623"/>
        <v>YANLIŞRM</v>
      </c>
      <c r="AL3521" s="153" t="str">
        <f t="shared" si="1624"/>
        <v/>
      </c>
    </row>
    <row r="3522" spans="1:38" ht="16.5" customHeight="1">
      <c r="A3522" s="160" t="str">
        <f>IF(B3522="","",COUNTA($B$114:$B3522))</f>
        <v/>
      </c>
      <c r="B3522" s="164"/>
      <c r="C3522" s="165"/>
      <c r="D3522" s="183"/>
      <c r="E3522" s="183"/>
      <c r="F3522" s="172"/>
      <c r="G3522" s="212"/>
      <c r="H3522" s="206"/>
      <c r="I3522" s="206"/>
      <c r="J3522" s="206"/>
      <c r="K3522" s="31"/>
      <c r="L3522" s="177" t="str">
        <f t="shared" ref="L3522" si="1633">IF(R3522="","",LEFT(R3522,LEN(R3522)-2))</f>
        <v/>
      </c>
      <c r="M3522" s="177"/>
      <c r="N3522" s="80"/>
      <c r="O3522" s="184"/>
      <c r="P3522" s="103"/>
      <c r="Q3522" s="84" t="str">
        <f t="shared" si="1625"/>
        <v/>
      </c>
      <c r="R3522" s="159" t="str">
        <f t="shared" ref="R3522" si="1634">CONCATENATE($Q3522,Q3523,Q3524,Q3525,Q3526,Q3527,$Q3528,$Q3529,$Q3530,$Q3531,Q3532,Q3533)</f>
        <v/>
      </c>
      <c r="S3522" s="28" t="str" cm="1">
        <f t="array" aca="1" ref="S3522" ca="1">IF(INDIRECT("A"&amp;114+$U3522)&lt;&gt;"",114+$U3522,"")</f>
        <v/>
      </c>
      <c r="T3522" s="28" t="str">
        <f t="shared" ca="1" si="1626"/>
        <v>$B</v>
      </c>
      <c r="U3522" s="29">
        <f t="shared" si="1632"/>
        <v>3408</v>
      </c>
      <c r="V3522" s="29">
        <v>284.000000000022</v>
      </c>
      <c r="W3522" s="29">
        <f t="shared" si="1608"/>
        <v>284</v>
      </c>
      <c r="X3522" s="41" t="str" cm="1">
        <f t="array" aca="1" ref="X3522" ca="1">IFERROR(INDEX('PC&amp;PD'!$A$1:$AP$15,ROW('PC&amp;PD'!$A$15),MATCH(INDIRECT(T3522),'PC&amp;PD'!$A$1:$AP$1,0)),"")</f>
        <v/>
      </c>
      <c r="Z3522" s="155" t="str">
        <f t="shared" ref="Z3522" si="1635">IFERROR(IF($F3522="OCS 100","OCS (OCS 100)",IF($F3522="OCS Blended","OCS (OCS Blended)",IF($F3522="OCS (No Label)","OCS (No Label)",IF($F3522="RCS 100","RCS (RCS 100)",IF($F3522="RCS Blended","RCS (RCS Blended)",IF($F3522="GRS","GRS (GRS)",IF($F3522="GRS (No Label)", "GRS (No Label)",IF($F3522="RDS","RDS (RDS)",IF($F3522="RWS","RWS (RWS)",IF($F3522="RAS","RAS (RAS)",IF($F3522="RMS","RMS (RMS)",IF($F3522="GOTS Organic","GOTS (Organic)",IF($F3522="GOTS Made with organic","GOTS (Made with Organic)",IF($F3522="GOTS Organic - in conversion","GOTS (Organic - In Conversion)",IF($F3522="GOTS Made with organic - in conversion","GOTS (Made with Organic - In Conversion)",""))))))))))))))),"")</f>
        <v/>
      </c>
      <c r="AA3522" s="13" t="str">
        <f t="shared" si="1622"/>
        <v/>
      </c>
      <c r="AB3522" s="155" t="str">
        <f t="shared" ref="AB3522" si="1636">IFERROR(IF($F3522="OCS 100", "OCS_100",IF($F3522="OCS Blended", "OCS_Blended",IF($F3522="OCS (No Label)", "OCS_No_Label",IF($F3522="RCS 100", "RCS_100",IF($F3522="RCS Blended","RCS_Blended",IF($F3522="GRS","GRS",IF($F3522="GRS (No Label)", "GRS_No_Label",IF($F3522="RDS","RDS",IF($F3522="RWS","RWS",IF($F3522="RMS","RMS",IF($F3522="GOTS Organic","GOTS_Organic",IF($F3522="GOTS Made with organic","GOTS_Made_with_organic",IF($F3522="GOTS Organic - in conversion","GOTS_Organic_in_Conversion",IF($F3522="GOTS Made with organic - in conversion","GOTS_Made_with_Organic_in_Conversion",IF($F3522="RAS","RAS",""))))))))))))))),"")</f>
        <v/>
      </c>
      <c r="AC3522" s="13" t="str">
        <f t="shared" ca="1" si="1627"/>
        <v>$AB</v>
      </c>
      <c r="AD3522" s="13" t="str" cm="1">
        <f t="array" aca="1" ref="AD3522" ca="1">IFERROR(IF((LEFT(INDIRECT("$F"&amp;$S3522),4))="GOTS",IF($G3522="Organic","GOTS_Organic_raw",(IF($G3522="Responsible","GOTS_Responsible",(IF($G3522="No Attribute (Conventional)","GOTS_conventional",(IF($G3522="Recycled Pre/Post-Consumer","GOTS_pre_post",(IF($G3522="In-Conversion","GOTS_in_conversion",(IF($G3522="Sustainably Sourced","Sustainably_sourced",""))))))))))),IF($G3522="Organic","Organic",(IF($G3522="Responsible","Responsible",(IF($G3522="No Attribute (Conventional)","No_Attribute_Conventional",(IF($G3522="Recycled Pre/Post-Consumer","Recycled_Pre_Post_Consumer",(IF($G3522="In-Conversion","In_Conversion",(IF($G3522="Recycled Pre-Consumer","Recycled_Pre_Consumer",(IF($G3522="Recycled Post-Consumer","Recycled_Post_Consumer",(IF($G3522="Sustainably Sourced","Sustainably_sourced","")))))))))))))))),"")</f>
        <v/>
      </c>
      <c r="AE3522" s="13" t="e" cm="1">
        <f t="array" aca="1" ref="AE3522" ca="1">IF(INDIRECT("$F"&amp;$S3522)="","",IF(LEFT(INDIRECT("$F"&amp;$S3522),3)="GRS","GRS_RCS_RM",IF((LEFT(INDIRECT("$F"&amp;$S3522),3))="RCS","GRS_RCS_RM",IF(INDIRECT("$F"&amp;$S3522)="OCS (No Label)","OCS_Conversion_RM",IF(LEFT(INDIRECT("$F"&amp;$S3522),3)="OCS","OCS_RM",IF(RIGHT(INDIRECT("$F"&amp;$S3522),10)="conversion","GOTS_RM_conversion",IF((LEFT(INDIRECT("$F"&amp;$S3522),4))="GOTS","GOTS_RM","Responsible_RM")))))))</f>
        <v>#REF!</v>
      </c>
      <c r="AF3522" s="13" t="str" cm="1">
        <f t="array" aca="1" ref="AF3522" ca="1">IF($S3522="","",INDIRECT("$Z"&amp;$S3522))</f>
        <v/>
      </c>
      <c r="AG3522" s="155" t="str">
        <f t="shared" si="1621"/>
        <v/>
      </c>
      <c r="AH3522" s="13" t="str" cm="1">
        <f t="array" aca="1" ref="AH3522" ca="1">IFERROR(INDIRECT("$ag"&amp;S3522),"")</f>
        <v/>
      </c>
      <c r="AI3522" s="13" t="e" cm="1">
        <f t="array" aca="1" ref="AI3522" ca="1">INDIRECT("O"&amp;S3521)</f>
        <v>#REF!</v>
      </c>
      <c r="AJ3522" s="13" t="str">
        <f>IF($I3522="","",INDEX('Raw Material'!$A$1:$J$75,MATCH(I3522,'Raw Material'!$A$1:$A$75,0),(MATCH(G3522,'Raw Material'!$A$1:$J$1,0))))</f>
        <v/>
      </c>
      <c r="AK3522" s="13" t="str">
        <f t="shared" si="1623"/>
        <v>YANLIŞRM</v>
      </c>
      <c r="AL3522" s="153" t="str">
        <f t="shared" si="1624"/>
        <v/>
      </c>
    </row>
    <row r="3523" spans="1:38" ht="16.5" customHeight="1">
      <c r="A3523" s="161"/>
      <c r="B3523" s="166"/>
      <c r="C3523" s="167"/>
      <c r="D3523" s="156"/>
      <c r="E3523" s="156"/>
      <c r="F3523" s="173"/>
      <c r="G3523" s="181"/>
      <c r="H3523" s="182"/>
      <c r="I3523" s="182"/>
      <c r="J3523" s="182"/>
      <c r="K3523" s="32"/>
      <c r="L3523" s="178"/>
      <c r="M3523" s="178"/>
      <c r="N3523" s="81"/>
      <c r="O3523" s="185"/>
      <c r="P3523" s="103"/>
      <c r="Q3523" s="84" t="str">
        <f t="shared" si="1625"/>
        <v/>
      </c>
      <c r="R3523" s="159"/>
      <c r="S3523" s="28" t="str" cm="1">
        <f t="array" aca="1" ref="S3523" ca="1">IF(INDIRECT("A"&amp;114+$U3523)&lt;&gt;"",114+$U3523,"")</f>
        <v/>
      </c>
      <c r="T3523" s="28" t="str">
        <f t="shared" ca="1" si="1626"/>
        <v>$B</v>
      </c>
      <c r="U3523" s="29">
        <f t="shared" si="1632"/>
        <v>3408</v>
      </c>
      <c r="V3523" s="29">
        <v>284.08333333335599</v>
      </c>
      <c r="W3523" s="29">
        <f t="shared" si="1608"/>
        <v>284</v>
      </c>
      <c r="X3523" s="41" t="str" cm="1">
        <f t="array" aca="1" ref="X3523" ca="1">IFERROR(INDEX('PC&amp;PD'!$A$1:$AP$15,ROW('PC&amp;PD'!$A$15),MATCH(INDIRECT(T3523),'PC&amp;PD'!$A$1:$AP$1,0)),"")</f>
        <v/>
      </c>
      <c r="Z3523" s="155"/>
      <c r="AA3523" s="13" t="str">
        <f t="shared" si="1622"/>
        <v/>
      </c>
      <c r="AB3523" s="155"/>
      <c r="AC3523" s="13" t="str">
        <f t="shared" ca="1" si="1627"/>
        <v>$AB</v>
      </c>
      <c r="AD3523" s="13" t="str" cm="1">
        <f t="array" aca="1" ref="AD3523" ca="1">IFERROR(IF((LEFT(INDIRECT("$F"&amp;$S3523),4))="GOTS",IF($G3523="Organic","GOTS_Organic_raw",(IF($G3523="Responsible","GOTS_Responsible",(IF($G3523="No Attribute (Conventional)","GOTS_conventional",(IF($G3523="Recycled Pre/Post-Consumer","GOTS_pre_post",(IF($G3523="In-Conversion","GOTS_in_conversion",(IF($G3523="Sustainably Sourced","Sustainably_sourced",""))))))))))),IF($G3523="Organic","Organic",(IF($G3523="Responsible","Responsible",(IF($G3523="No Attribute (Conventional)","No_Attribute_Conventional",(IF($G3523="Recycled Pre/Post-Consumer","Recycled_Pre_Post_Consumer",(IF($G3523="In-Conversion","In_Conversion",(IF($G3523="Recycled Pre-Consumer","Recycled_Pre_Consumer",(IF($G3523="Recycled Post-Consumer","Recycled_Post_Consumer",(IF($G3523="Sustainably Sourced","Sustainably_sourced","")))))))))))))))),"")</f>
        <v/>
      </c>
      <c r="AE3523" s="13" t="e" cm="1">
        <f t="array" aca="1" ref="AE3523" ca="1">IF(INDIRECT("$F"&amp;$S3523)="","",IF(LEFT(INDIRECT("$F"&amp;$S3523),3)="GRS","GRS_RCS_RM",IF((LEFT(INDIRECT("$F"&amp;$S3523),3))="RCS","GRS_RCS_RM",IF(INDIRECT("$F"&amp;$S3523)="OCS (No Label)","OCS_Conversion_RM",IF(LEFT(INDIRECT("$F"&amp;$S3523),3)="OCS","OCS_RM",IF(RIGHT(INDIRECT("$F"&amp;$S3523),10)="conversion","GOTS_RM_conversion",IF((LEFT(INDIRECT("$F"&amp;$S3523),4))="GOTS","GOTS_RM","Responsible_RM")))))))</f>
        <v>#REF!</v>
      </c>
      <c r="AF3523" s="13" t="str" cm="1">
        <f t="array" aca="1" ref="AF3523" ca="1">IF($S3523="","",INDIRECT("$Z"&amp;$S3523))</f>
        <v/>
      </c>
      <c r="AG3523" s="155"/>
      <c r="AH3523" s="13" t="str" cm="1">
        <f t="array" aca="1" ref="AH3523" ca="1">IFERROR(INDIRECT("$ag"&amp;S3523),"")</f>
        <v/>
      </c>
      <c r="AI3523" s="13" t="e" cm="1">
        <f t="array" aca="1" ref="AI3523" ca="1">INDIRECT("O"&amp;S3522)</f>
        <v>#REF!</v>
      </c>
      <c r="AJ3523" s="13" t="str">
        <f>IF($I3523="","",INDEX('Raw Material'!$A$1:$J$75,MATCH(I3523,'Raw Material'!$A$1:$A$75,0),(MATCH(G3523,'Raw Material'!$A$1:$J$1,0))))</f>
        <v/>
      </c>
      <c r="AK3523" s="13" t="str">
        <f t="shared" si="1623"/>
        <v>YANLIŞRM</v>
      </c>
      <c r="AL3523" s="153" t="str">
        <f t="shared" si="1624"/>
        <v/>
      </c>
    </row>
    <row r="3524" spans="1:38" ht="16.5" customHeight="1">
      <c r="A3524" s="161"/>
      <c r="B3524" s="166"/>
      <c r="C3524" s="167"/>
      <c r="D3524" s="156"/>
      <c r="E3524" s="156"/>
      <c r="F3524" s="173"/>
      <c r="G3524" s="181"/>
      <c r="H3524" s="182"/>
      <c r="I3524" s="182"/>
      <c r="J3524" s="182"/>
      <c r="K3524" s="32"/>
      <c r="L3524" s="178"/>
      <c r="M3524" s="178"/>
      <c r="N3524" s="81"/>
      <c r="O3524" s="185"/>
      <c r="P3524" s="103"/>
      <c r="Q3524" s="84" t="str">
        <f t="shared" si="1625"/>
        <v/>
      </c>
      <c r="R3524" s="159"/>
      <c r="S3524" s="28" t="str" cm="1">
        <f t="array" aca="1" ref="S3524" ca="1">IF(INDIRECT("A"&amp;114+$U3524)&lt;&gt;"",114+$U3524,"")</f>
        <v/>
      </c>
      <c r="T3524" s="28" t="str">
        <f t="shared" ca="1" si="1626"/>
        <v>$B</v>
      </c>
      <c r="U3524" s="29">
        <f t="shared" si="1632"/>
        <v>3408</v>
      </c>
      <c r="V3524" s="29">
        <v>284.16666666668903</v>
      </c>
      <c r="W3524" s="29">
        <f t="shared" si="1608"/>
        <v>284</v>
      </c>
      <c r="X3524" s="41" t="str" cm="1">
        <f t="array" aca="1" ref="X3524" ca="1">IFERROR(INDEX('PC&amp;PD'!$A$1:$AP$15,ROW('PC&amp;PD'!$A$15),MATCH(INDIRECT(T3524),'PC&amp;PD'!$A$1:$AP$1,0)),"")</f>
        <v/>
      </c>
      <c r="Z3524" s="155"/>
      <c r="AA3524" s="13" t="str">
        <f t="shared" si="1622"/>
        <v/>
      </c>
      <c r="AB3524" s="155"/>
      <c r="AC3524" s="13" t="str">
        <f t="shared" ca="1" si="1627"/>
        <v>$AB</v>
      </c>
      <c r="AD3524" s="13" t="str" cm="1">
        <f t="array" aca="1" ref="AD3524" ca="1">IFERROR(IF((LEFT(INDIRECT("$F"&amp;$S3524),4))="GOTS",IF($G3524="Organic","GOTS_Organic_raw",(IF($G3524="Responsible","GOTS_Responsible",(IF($G3524="No Attribute (Conventional)","GOTS_conventional",(IF($G3524="Recycled Pre/Post-Consumer","GOTS_pre_post",(IF($G3524="In-Conversion","GOTS_in_conversion",(IF($G3524="Sustainably Sourced","Sustainably_sourced",""))))))))))),IF($G3524="Organic","Organic",(IF($G3524="Responsible","Responsible",(IF($G3524="No Attribute (Conventional)","No_Attribute_Conventional",(IF($G3524="Recycled Pre/Post-Consumer","Recycled_Pre_Post_Consumer",(IF($G3524="In-Conversion","In_Conversion",(IF($G3524="Recycled Pre-Consumer","Recycled_Pre_Consumer",(IF($G3524="Recycled Post-Consumer","Recycled_Post_Consumer",(IF($G3524="Sustainably Sourced","Sustainably_sourced","")))))))))))))))),"")</f>
        <v/>
      </c>
      <c r="AE3524" s="13" t="e" cm="1">
        <f t="array" aca="1" ref="AE3524" ca="1">IF(INDIRECT("$F"&amp;$S3524)="","",IF(LEFT(INDIRECT("$F"&amp;$S3524),3)="GRS","GRS_RCS_RM",IF((LEFT(INDIRECT("$F"&amp;$S3524),3))="RCS","GRS_RCS_RM",IF(INDIRECT("$F"&amp;$S3524)="OCS (No Label)","OCS_Conversion_RM",IF(LEFT(INDIRECT("$F"&amp;$S3524),3)="OCS","OCS_RM",IF(RIGHT(INDIRECT("$F"&amp;$S3524),10)="conversion","GOTS_RM_conversion",IF((LEFT(INDIRECT("$F"&amp;$S3524),4))="GOTS","GOTS_RM","Responsible_RM")))))))</f>
        <v>#REF!</v>
      </c>
      <c r="AF3524" s="13" t="str" cm="1">
        <f t="array" aca="1" ref="AF3524" ca="1">IF($S3524="","",INDIRECT("$Z"&amp;$S3524))</f>
        <v/>
      </c>
      <c r="AG3524" s="155"/>
      <c r="AH3524" s="13" t="str" cm="1">
        <f t="array" aca="1" ref="AH3524" ca="1">IFERROR(INDIRECT("$ag"&amp;S3524),"")</f>
        <v/>
      </c>
      <c r="AI3524" s="13" t="e" cm="1">
        <f t="array" aca="1" ref="AI3524" ca="1">INDIRECT("O"&amp;S3523)</f>
        <v>#REF!</v>
      </c>
      <c r="AJ3524" s="13" t="str">
        <f>IF($I3524="","",INDEX('Raw Material'!$A$1:$J$75,MATCH(I3524,'Raw Material'!$A$1:$A$75,0),(MATCH(G3524,'Raw Material'!$A$1:$J$1,0))))</f>
        <v/>
      </c>
      <c r="AK3524" s="13" t="str">
        <f t="shared" si="1623"/>
        <v>YANLIŞRM</v>
      </c>
      <c r="AL3524" s="153" t="str">
        <f t="shared" si="1624"/>
        <v/>
      </c>
    </row>
    <row r="3525" spans="1:38" ht="16.5" customHeight="1">
      <c r="A3525" s="161"/>
      <c r="B3525" s="166"/>
      <c r="C3525" s="167"/>
      <c r="D3525" s="156"/>
      <c r="E3525" s="156"/>
      <c r="F3525" s="174"/>
      <c r="G3525" s="181"/>
      <c r="H3525" s="182"/>
      <c r="I3525" s="182"/>
      <c r="J3525" s="182"/>
      <c r="K3525" s="32"/>
      <c r="L3525" s="178"/>
      <c r="M3525" s="178"/>
      <c r="N3525" s="81"/>
      <c r="O3525" s="185"/>
      <c r="P3525" s="103"/>
      <c r="Q3525" s="84" t="str">
        <f t="shared" si="1625"/>
        <v/>
      </c>
      <c r="R3525" s="159"/>
      <c r="S3525" s="28" t="str" cm="1">
        <f t="array" aca="1" ref="S3525" ca="1">IF(INDIRECT("A"&amp;114+$U3525)&lt;&gt;"",114+$U3525,"")</f>
        <v/>
      </c>
      <c r="T3525" s="28" t="str">
        <f t="shared" ca="1" si="1626"/>
        <v>$B</v>
      </c>
      <c r="U3525" s="29">
        <f t="shared" si="1632"/>
        <v>3408</v>
      </c>
      <c r="V3525" s="29">
        <v>284.250000000022</v>
      </c>
      <c r="W3525" s="29">
        <f t="shared" si="1608"/>
        <v>284</v>
      </c>
      <c r="X3525" s="41" t="str" cm="1">
        <f t="array" aca="1" ref="X3525" ca="1">IFERROR(INDEX('PC&amp;PD'!$A$1:$AP$15,ROW('PC&amp;PD'!$A$15),MATCH(INDIRECT(T3525),'PC&amp;PD'!$A$1:$AP$1,0)),"")</f>
        <v/>
      </c>
      <c r="Z3525" s="155"/>
      <c r="AA3525" s="13" t="str">
        <f t="shared" si="1622"/>
        <v/>
      </c>
      <c r="AB3525" s="155"/>
      <c r="AC3525" s="13" t="str">
        <f t="shared" ca="1" si="1627"/>
        <v>$AB</v>
      </c>
      <c r="AD3525" s="13" t="str" cm="1">
        <f t="array" aca="1" ref="AD3525" ca="1">IFERROR(IF((LEFT(INDIRECT("$F"&amp;$S3525),4))="GOTS",IF($G3525="Organic","GOTS_Organic_raw",(IF($G3525="Responsible","GOTS_Responsible",(IF($G3525="No Attribute (Conventional)","GOTS_conventional",(IF($G3525="Recycled Pre/Post-Consumer","GOTS_pre_post",(IF($G3525="In-Conversion","GOTS_in_conversion",(IF($G3525="Sustainably Sourced","Sustainably_sourced",""))))))))))),IF($G3525="Organic","Organic",(IF($G3525="Responsible","Responsible",(IF($G3525="No Attribute (Conventional)","No_Attribute_Conventional",(IF($G3525="Recycled Pre/Post-Consumer","Recycled_Pre_Post_Consumer",(IF($G3525="In-Conversion","In_Conversion",(IF($G3525="Recycled Pre-Consumer","Recycled_Pre_Consumer",(IF($G3525="Recycled Post-Consumer","Recycled_Post_Consumer",(IF($G3525="Sustainably Sourced","Sustainably_sourced","")))))))))))))))),"")</f>
        <v/>
      </c>
      <c r="AE3525" s="13" t="e" cm="1">
        <f t="array" aca="1" ref="AE3525" ca="1">IF(INDIRECT("$F"&amp;$S3525)="","",IF(LEFT(INDIRECT("$F"&amp;$S3525),3)="GRS","GRS_RCS_RM",IF((LEFT(INDIRECT("$F"&amp;$S3525),3))="RCS","GRS_RCS_RM",IF(INDIRECT("$F"&amp;$S3525)="OCS (No Label)","OCS_Conversion_RM",IF(LEFT(INDIRECT("$F"&amp;$S3525),3)="OCS","OCS_RM",IF(RIGHT(INDIRECT("$F"&amp;$S3525),10)="conversion","GOTS_RM_conversion",IF((LEFT(INDIRECT("$F"&amp;$S3525),4))="GOTS","GOTS_RM","Responsible_RM")))))))</f>
        <v>#REF!</v>
      </c>
      <c r="AF3525" s="13" t="str" cm="1">
        <f t="array" aca="1" ref="AF3525" ca="1">IF($S3525="","",INDIRECT("$Z"&amp;$S3525))</f>
        <v/>
      </c>
      <c r="AG3525" s="155"/>
      <c r="AH3525" s="13" t="str" cm="1">
        <f t="array" aca="1" ref="AH3525" ca="1">IFERROR(INDIRECT("$ag"&amp;S3525),"")</f>
        <v/>
      </c>
      <c r="AI3525" s="13" t="e" cm="1">
        <f t="array" aca="1" ref="AI3525" ca="1">INDIRECT("O"&amp;S3524)</f>
        <v>#REF!</v>
      </c>
      <c r="AJ3525" s="13" t="str">
        <f>IF($I3525="","",INDEX('Raw Material'!$A$1:$J$75,MATCH(I3525,'Raw Material'!$A$1:$A$75,0),(MATCH(G3525,'Raw Material'!$A$1:$J$1,0))))</f>
        <v/>
      </c>
      <c r="AK3525" s="13" t="str">
        <f t="shared" si="1623"/>
        <v>YANLIŞRM</v>
      </c>
      <c r="AL3525" s="153" t="str">
        <f t="shared" si="1624"/>
        <v/>
      </c>
    </row>
    <row r="3526" spans="1:38" ht="16.5" customHeight="1">
      <c r="A3526" s="161"/>
      <c r="B3526" s="166"/>
      <c r="C3526" s="167"/>
      <c r="D3526" s="156"/>
      <c r="E3526" s="156"/>
      <c r="F3526" s="174"/>
      <c r="G3526" s="181"/>
      <c r="H3526" s="182"/>
      <c r="I3526" s="182"/>
      <c r="J3526" s="182"/>
      <c r="K3526" s="32"/>
      <c r="L3526" s="178"/>
      <c r="M3526" s="178"/>
      <c r="N3526" s="81"/>
      <c r="O3526" s="185"/>
      <c r="P3526" s="103"/>
      <c r="Q3526" s="84" t="str">
        <f t="shared" si="1625"/>
        <v/>
      </c>
      <c r="R3526" s="159"/>
      <c r="S3526" s="28" t="str" cm="1">
        <f t="array" aca="1" ref="S3526" ca="1">IF(INDIRECT("A"&amp;114+$U3526)&lt;&gt;"",114+$U3526,"")</f>
        <v/>
      </c>
      <c r="T3526" s="28" t="str">
        <f t="shared" ca="1" si="1626"/>
        <v>$B</v>
      </c>
      <c r="U3526" s="29">
        <f t="shared" si="1632"/>
        <v>3408</v>
      </c>
      <c r="V3526" s="29">
        <v>284.33333333335599</v>
      </c>
      <c r="W3526" s="29">
        <f t="shared" si="1608"/>
        <v>284</v>
      </c>
      <c r="X3526" s="41" t="str" cm="1">
        <f t="array" aca="1" ref="X3526" ca="1">IFERROR(INDEX('PC&amp;PD'!$A$1:$AP$15,ROW('PC&amp;PD'!$A$15),MATCH(INDIRECT(T3526),'PC&amp;PD'!$A$1:$AP$1,0)),"")</f>
        <v/>
      </c>
      <c r="Z3526" s="155"/>
      <c r="AA3526" s="13" t="str">
        <f t="shared" si="1622"/>
        <v/>
      </c>
      <c r="AB3526" s="155"/>
      <c r="AC3526" s="13" t="str">
        <f t="shared" ca="1" si="1627"/>
        <v>$AB</v>
      </c>
      <c r="AD3526" s="13" t="str" cm="1">
        <f t="array" aca="1" ref="AD3526" ca="1">IFERROR(IF((LEFT(INDIRECT("$F"&amp;$S3526),4))="GOTS",IF($G3526="Organic","GOTS_Organic_raw",(IF($G3526="Responsible","GOTS_Responsible",(IF($G3526="No Attribute (Conventional)","GOTS_conventional",(IF($G3526="Recycled Pre/Post-Consumer","GOTS_pre_post",(IF($G3526="In-Conversion","GOTS_in_conversion",(IF($G3526="Sustainably Sourced","Sustainably_sourced",""))))))))))),IF($G3526="Organic","Organic",(IF($G3526="Responsible","Responsible",(IF($G3526="No Attribute (Conventional)","No_Attribute_Conventional",(IF($G3526="Recycled Pre/Post-Consumer","Recycled_Pre_Post_Consumer",(IF($G3526="In-Conversion","In_Conversion",(IF($G3526="Recycled Pre-Consumer","Recycled_Pre_Consumer",(IF($G3526="Recycled Post-Consumer","Recycled_Post_Consumer",(IF($G3526="Sustainably Sourced","Sustainably_sourced","")))))))))))))))),"")</f>
        <v/>
      </c>
      <c r="AE3526" s="13" t="e" cm="1">
        <f t="array" aca="1" ref="AE3526" ca="1">IF(INDIRECT("$F"&amp;$S3526)="","",IF(LEFT(INDIRECT("$F"&amp;$S3526),3)="GRS","GRS_RCS_RM",IF((LEFT(INDIRECT("$F"&amp;$S3526),3))="RCS","GRS_RCS_RM",IF(INDIRECT("$F"&amp;$S3526)="OCS (No Label)","OCS_Conversion_RM",IF(LEFT(INDIRECT("$F"&amp;$S3526),3)="OCS","OCS_RM",IF(RIGHT(INDIRECT("$F"&amp;$S3526),10)="conversion","GOTS_RM_conversion",IF((LEFT(INDIRECT("$F"&amp;$S3526),4))="GOTS","GOTS_RM","Responsible_RM")))))))</f>
        <v>#REF!</v>
      </c>
      <c r="AF3526" s="13" t="str" cm="1">
        <f t="array" aca="1" ref="AF3526" ca="1">IF($S3526="","",INDIRECT("$Z"&amp;$S3526))</f>
        <v/>
      </c>
      <c r="AG3526" s="155"/>
      <c r="AH3526" s="13" t="str" cm="1">
        <f t="array" aca="1" ref="AH3526" ca="1">IFERROR(INDIRECT("$ag"&amp;S3526),"")</f>
        <v/>
      </c>
      <c r="AI3526" s="13" t="e" cm="1">
        <f t="array" aca="1" ref="AI3526" ca="1">INDIRECT("O"&amp;S3525)</f>
        <v>#REF!</v>
      </c>
      <c r="AJ3526" s="13" t="str">
        <f>IF($I3526="","",INDEX('Raw Material'!$A$1:$J$75,MATCH(I3526,'Raw Material'!$A$1:$A$75,0),(MATCH(G3526,'Raw Material'!$A$1:$J$1,0))))</f>
        <v/>
      </c>
      <c r="AK3526" s="13" t="str">
        <f t="shared" si="1623"/>
        <v>YANLIŞRM</v>
      </c>
      <c r="AL3526" s="153" t="str">
        <f t="shared" si="1624"/>
        <v/>
      </c>
    </row>
    <row r="3527" spans="1:38" ht="16.5" customHeight="1">
      <c r="A3527" s="161"/>
      <c r="B3527" s="166"/>
      <c r="C3527" s="167"/>
      <c r="D3527" s="156"/>
      <c r="E3527" s="156"/>
      <c r="F3527" s="174"/>
      <c r="G3527" s="181"/>
      <c r="H3527" s="182"/>
      <c r="I3527" s="182"/>
      <c r="J3527" s="182"/>
      <c r="K3527" s="32"/>
      <c r="L3527" s="178"/>
      <c r="M3527" s="178"/>
      <c r="N3527" s="81"/>
      <c r="O3527" s="185"/>
      <c r="P3527" s="103"/>
      <c r="Q3527" s="84" t="str">
        <f t="shared" si="1625"/>
        <v/>
      </c>
      <c r="R3527" s="159"/>
      <c r="S3527" s="28" t="str" cm="1">
        <f t="array" aca="1" ref="S3527" ca="1">IF(INDIRECT("A"&amp;114+$U3527)&lt;&gt;"",114+$U3527,"")</f>
        <v/>
      </c>
      <c r="T3527" s="28" t="str">
        <f t="shared" ca="1" si="1626"/>
        <v>$B</v>
      </c>
      <c r="U3527" s="29">
        <f t="shared" si="1632"/>
        <v>3408</v>
      </c>
      <c r="V3527" s="29">
        <v>284.41666666668903</v>
      </c>
      <c r="W3527" s="29">
        <f t="shared" si="1608"/>
        <v>284</v>
      </c>
      <c r="X3527" s="41" t="str" cm="1">
        <f t="array" aca="1" ref="X3527" ca="1">IFERROR(INDEX('PC&amp;PD'!$A$1:$AP$15,ROW('PC&amp;PD'!$A$15),MATCH(INDIRECT(T3527),'PC&amp;PD'!$A$1:$AP$1,0)),"")</f>
        <v/>
      </c>
      <c r="Z3527" s="155"/>
      <c r="AA3527" s="13" t="str">
        <f t="shared" si="1622"/>
        <v/>
      </c>
      <c r="AB3527" s="155"/>
      <c r="AC3527" s="13" t="str">
        <f t="shared" ca="1" si="1627"/>
        <v>$AB</v>
      </c>
      <c r="AD3527" s="13" t="str" cm="1">
        <f t="array" aca="1" ref="AD3527" ca="1">IFERROR(IF((LEFT(INDIRECT("$F"&amp;$S3527),4))="GOTS",IF($G3527="Organic","GOTS_Organic_raw",(IF($G3527="Responsible","GOTS_Responsible",(IF($G3527="No Attribute (Conventional)","GOTS_conventional",(IF($G3527="Recycled Pre/Post-Consumer","GOTS_pre_post",(IF($G3527="In-Conversion","GOTS_in_conversion",(IF($G3527="Sustainably Sourced","Sustainably_sourced",""))))))))))),IF($G3527="Organic","Organic",(IF($G3527="Responsible","Responsible",(IF($G3527="No Attribute (Conventional)","No_Attribute_Conventional",(IF($G3527="Recycled Pre/Post-Consumer","Recycled_Pre_Post_Consumer",(IF($G3527="In-Conversion","In_Conversion",(IF($G3527="Recycled Pre-Consumer","Recycled_Pre_Consumer",(IF($G3527="Recycled Post-Consumer","Recycled_Post_Consumer",(IF($G3527="Sustainably Sourced","Sustainably_sourced","")))))))))))))))),"")</f>
        <v/>
      </c>
      <c r="AE3527" s="13" t="e" cm="1">
        <f t="array" aca="1" ref="AE3527" ca="1">IF(INDIRECT("$F"&amp;$S3527)="","",IF(LEFT(INDIRECT("$F"&amp;$S3527),3)="GRS","GRS_RCS_RM",IF((LEFT(INDIRECT("$F"&amp;$S3527),3))="RCS","GRS_RCS_RM",IF(INDIRECT("$F"&amp;$S3527)="OCS (No Label)","OCS_Conversion_RM",IF(LEFT(INDIRECT("$F"&amp;$S3527),3)="OCS","OCS_RM",IF(RIGHT(INDIRECT("$F"&amp;$S3527),10)="conversion","GOTS_RM_conversion",IF((LEFT(INDIRECT("$F"&amp;$S3527),4))="GOTS","GOTS_RM","Responsible_RM")))))))</f>
        <v>#REF!</v>
      </c>
      <c r="AF3527" s="13" t="str" cm="1">
        <f t="array" aca="1" ref="AF3527" ca="1">IF($S3527="","",INDIRECT("$Z"&amp;$S3527))</f>
        <v/>
      </c>
      <c r="AG3527" s="155"/>
      <c r="AH3527" s="13" t="str" cm="1">
        <f t="array" aca="1" ref="AH3527" ca="1">IFERROR(INDIRECT("$ag"&amp;S3527),"")</f>
        <v/>
      </c>
      <c r="AI3527" s="13" t="e" cm="1">
        <f t="array" aca="1" ref="AI3527" ca="1">INDIRECT("O"&amp;S3526)</f>
        <v>#REF!</v>
      </c>
      <c r="AJ3527" s="13" t="str">
        <f>IF($I3527="","",INDEX('Raw Material'!$A$1:$J$75,MATCH(I3527,'Raw Material'!$A$1:$A$75,0),(MATCH(G3527,'Raw Material'!$A$1:$J$1,0))))</f>
        <v/>
      </c>
      <c r="AK3527" s="13" t="str">
        <f t="shared" si="1623"/>
        <v>YANLIŞRM</v>
      </c>
      <c r="AL3527" s="153" t="str">
        <f t="shared" si="1624"/>
        <v/>
      </c>
    </row>
    <row r="3528" spans="1:38" ht="16.5" customHeight="1">
      <c r="A3528" s="162"/>
      <c r="B3528" s="168"/>
      <c r="C3528" s="169"/>
      <c r="D3528" s="156"/>
      <c r="E3528" s="156"/>
      <c r="F3528" s="175"/>
      <c r="G3528" s="181"/>
      <c r="H3528" s="182"/>
      <c r="I3528" s="182"/>
      <c r="J3528" s="182"/>
      <c r="K3528" s="32"/>
      <c r="L3528" s="179"/>
      <c r="M3528" s="179"/>
      <c r="N3528" s="81"/>
      <c r="O3528" s="185"/>
      <c r="P3528" s="103"/>
      <c r="Q3528" s="84" t="str">
        <f t="shared" si="1625"/>
        <v/>
      </c>
      <c r="R3528" s="159"/>
      <c r="S3528" s="28" t="str" cm="1">
        <f t="array" aca="1" ref="S3528" ca="1">IF(INDIRECT("A"&amp;114+$U3528)&lt;&gt;"",114+$U3528,"")</f>
        <v/>
      </c>
      <c r="T3528" s="28" t="str">
        <f t="shared" ca="1" si="1626"/>
        <v>$B</v>
      </c>
      <c r="U3528" s="29">
        <f t="shared" si="1632"/>
        <v>3408</v>
      </c>
      <c r="V3528" s="29">
        <v>284.500000000022</v>
      </c>
      <c r="W3528" s="29">
        <f t="shared" si="1608"/>
        <v>284</v>
      </c>
      <c r="X3528" s="41" t="str" cm="1">
        <f t="array" aca="1" ref="X3528" ca="1">IFERROR(INDEX('PC&amp;PD'!$A$1:$AP$15,ROW('PC&amp;PD'!$A$15),MATCH(INDIRECT(T3528),'PC&amp;PD'!$A$1:$AP$1,0)),"")</f>
        <v/>
      </c>
      <c r="Z3528" s="155"/>
      <c r="AA3528" s="13" t="str">
        <f t="shared" si="1622"/>
        <v/>
      </c>
      <c r="AB3528" s="155"/>
      <c r="AC3528" s="13" t="str">
        <f t="shared" ca="1" si="1627"/>
        <v>$AB</v>
      </c>
      <c r="AD3528" s="13" t="str" cm="1">
        <f t="array" aca="1" ref="AD3528" ca="1">IFERROR(IF((LEFT(INDIRECT("$F"&amp;$S3528),4))="GOTS",IF($G3528="Organic","GOTS_Organic_raw",(IF($G3528="Responsible","GOTS_Responsible",(IF($G3528="No Attribute (Conventional)","GOTS_conventional",(IF($G3528="Recycled Pre/Post-Consumer","GOTS_pre_post",(IF($G3528="In-Conversion","GOTS_in_conversion",(IF($G3528="Sustainably Sourced","Sustainably_sourced",""))))))))))),IF($G3528="Organic","Organic",(IF($G3528="Responsible","Responsible",(IF($G3528="No Attribute (Conventional)","No_Attribute_Conventional",(IF($G3528="Recycled Pre/Post-Consumer","Recycled_Pre_Post_Consumer",(IF($G3528="In-Conversion","In_Conversion",(IF($G3528="Recycled Pre-Consumer","Recycled_Pre_Consumer",(IF($G3528="Recycled Post-Consumer","Recycled_Post_Consumer",(IF($G3528="Sustainably Sourced","Sustainably_sourced","")))))))))))))))),"")</f>
        <v/>
      </c>
      <c r="AE3528" s="13" t="e" cm="1">
        <f t="array" aca="1" ref="AE3528" ca="1">IF(INDIRECT("$F"&amp;$S3528)="","",IF(LEFT(INDIRECT("$F"&amp;$S3528),3)="GRS","GRS_RCS_RM",IF((LEFT(INDIRECT("$F"&amp;$S3528),3))="RCS","GRS_RCS_RM",IF(INDIRECT("$F"&amp;$S3528)="OCS (No Label)","OCS_Conversion_RM",IF(LEFT(INDIRECT("$F"&amp;$S3528),3)="OCS","OCS_RM",IF(RIGHT(INDIRECT("$F"&amp;$S3528),10)="conversion","GOTS_RM_conversion",IF((LEFT(INDIRECT("$F"&amp;$S3528),4))="GOTS","GOTS_RM","Responsible_RM")))))))</f>
        <v>#REF!</v>
      </c>
      <c r="AF3528" s="13" t="str" cm="1">
        <f t="array" aca="1" ref="AF3528" ca="1">IF($S3528="","",INDIRECT("$Z"&amp;$S3528))</f>
        <v/>
      </c>
      <c r="AG3528" s="155"/>
      <c r="AH3528" s="13" t="str" cm="1">
        <f t="array" aca="1" ref="AH3528" ca="1">IFERROR(INDIRECT("$ag"&amp;S3528),"")</f>
        <v/>
      </c>
      <c r="AI3528" s="13" t="e" cm="1">
        <f t="array" aca="1" ref="AI3528" ca="1">INDIRECT("O"&amp;S3527)</f>
        <v>#REF!</v>
      </c>
      <c r="AJ3528" s="13" t="str">
        <f>IF($I3528="","",INDEX('Raw Material'!$A$1:$J$75,MATCH(I3528,'Raw Material'!$A$1:$A$75,0),(MATCH(G3528,'Raw Material'!$A$1:$J$1,0))))</f>
        <v/>
      </c>
      <c r="AK3528" s="13" t="str">
        <f t="shared" si="1623"/>
        <v>YANLIŞRM</v>
      </c>
      <c r="AL3528" s="153" t="str">
        <f t="shared" si="1624"/>
        <v/>
      </c>
    </row>
    <row r="3529" spans="1:38" ht="16.5" customHeight="1">
      <c r="A3529" s="162"/>
      <c r="B3529" s="168"/>
      <c r="C3529" s="169"/>
      <c r="D3529" s="156"/>
      <c r="E3529" s="156"/>
      <c r="F3529" s="175"/>
      <c r="G3529" s="181"/>
      <c r="H3529" s="182"/>
      <c r="I3529" s="182"/>
      <c r="J3529" s="182"/>
      <c r="K3529" s="32"/>
      <c r="L3529" s="179"/>
      <c r="M3529" s="179"/>
      <c r="N3529" s="81"/>
      <c r="O3529" s="185"/>
      <c r="P3529" s="103"/>
      <c r="Q3529" s="84" t="str">
        <f t="shared" si="1625"/>
        <v/>
      </c>
      <c r="R3529" s="159"/>
      <c r="S3529" s="28" t="str" cm="1">
        <f t="array" aca="1" ref="S3529" ca="1">IF(INDIRECT("A"&amp;114+$U3529)&lt;&gt;"",114+$U3529,"")</f>
        <v/>
      </c>
      <c r="T3529" s="28" t="str">
        <f t="shared" ca="1" si="1626"/>
        <v>$B</v>
      </c>
      <c r="U3529" s="29">
        <f t="shared" si="1632"/>
        <v>3408</v>
      </c>
      <c r="V3529" s="29">
        <v>284.58333333335599</v>
      </c>
      <c r="W3529" s="29">
        <f t="shared" ref="W3529:W3581" si="1637">ROUNDDOWN(V3529,0)</f>
        <v>284</v>
      </c>
      <c r="X3529" s="41" t="str" cm="1">
        <f t="array" aca="1" ref="X3529" ca="1">IFERROR(INDEX('PC&amp;PD'!$A$1:$AP$15,ROW('PC&amp;PD'!$A$15),MATCH(INDIRECT(T3529),'PC&amp;PD'!$A$1:$AP$1,0)),"")</f>
        <v/>
      </c>
      <c r="Z3529" s="155"/>
      <c r="AA3529" s="13" t="str">
        <f t="shared" si="1622"/>
        <v/>
      </c>
      <c r="AB3529" s="155"/>
      <c r="AC3529" s="13" t="str">
        <f t="shared" ca="1" si="1627"/>
        <v>$AB</v>
      </c>
      <c r="AD3529" s="13" t="str" cm="1">
        <f t="array" aca="1" ref="AD3529" ca="1">IFERROR(IF((LEFT(INDIRECT("$F"&amp;$S3529),4))="GOTS",IF($G3529="Organic","GOTS_Organic_raw",(IF($G3529="Responsible","GOTS_Responsible",(IF($G3529="No Attribute (Conventional)","GOTS_conventional",(IF($G3529="Recycled Pre/Post-Consumer","GOTS_pre_post",(IF($G3529="In-Conversion","GOTS_in_conversion",(IF($G3529="Sustainably Sourced","Sustainably_sourced",""))))))))))),IF($G3529="Organic","Organic",(IF($G3529="Responsible","Responsible",(IF($G3529="No Attribute (Conventional)","No_Attribute_Conventional",(IF($G3529="Recycled Pre/Post-Consumer","Recycled_Pre_Post_Consumer",(IF($G3529="In-Conversion","In_Conversion",(IF($G3529="Recycled Pre-Consumer","Recycled_Pre_Consumer",(IF($G3529="Recycled Post-Consumer","Recycled_Post_Consumer",(IF($G3529="Sustainably Sourced","Sustainably_sourced","")))))))))))))))),"")</f>
        <v/>
      </c>
      <c r="AE3529" s="13" t="e" cm="1">
        <f t="array" aca="1" ref="AE3529" ca="1">IF(INDIRECT("$F"&amp;$S3529)="","",IF(LEFT(INDIRECT("$F"&amp;$S3529),3)="GRS","GRS_RCS_RM",IF((LEFT(INDIRECT("$F"&amp;$S3529),3))="RCS","GRS_RCS_RM",IF(INDIRECT("$F"&amp;$S3529)="OCS (No Label)","OCS_Conversion_RM",IF(LEFT(INDIRECT("$F"&amp;$S3529),3)="OCS","OCS_RM",IF(RIGHT(INDIRECT("$F"&amp;$S3529),10)="conversion","GOTS_RM_conversion",IF((LEFT(INDIRECT("$F"&amp;$S3529),4))="GOTS","GOTS_RM","Responsible_RM")))))))</f>
        <v>#REF!</v>
      </c>
      <c r="AF3529" s="13" t="str" cm="1">
        <f t="array" aca="1" ref="AF3529" ca="1">IF($S3529="","",INDIRECT("$Z"&amp;$S3529))</f>
        <v/>
      </c>
      <c r="AG3529" s="155"/>
      <c r="AH3529" s="13" t="str" cm="1">
        <f t="array" aca="1" ref="AH3529" ca="1">IFERROR(INDIRECT("$ag"&amp;S3529),"")</f>
        <v/>
      </c>
      <c r="AI3529" s="13" t="e" cm="1">
        <f t="array" aca="1" ref="AI3529" ca="1">INDIRECT("O"&amp;S3528)</f>
        <v>#REF!</v>
      </c>
      <c r="AJ3529" s="13" t="str">
        <f>IF($I3529="","",INDEX('Raw Material'!$A$1:$J$75,MATCH(I3529,'Raw Material'!$A$1:$A$75,0),(MATCH(G3529,'Raw Material'!$A$1:$J$1,0))))</f>
        <v/>
      </c>
      <c r="AK3529" s="13" t="str">
        <f t="shared" si="1623"/>
        <v>YANLIŞRM</v>
      </c>
      <c r="AL3529" s="153" t="str">
        <f t="shared" si="1624"/>
        <v/>
      </c>
    </row>
    <row r="3530" spans="1:38" ht="16.5" customHeight="1">
      <c r="A3530" s="162"/>
      <c r="B3530" s="168"/>
      <c r="C3530" s="169"/>
      <c r="D3530" s="156"/>
      <c r="E3530" s="156"/>
      <c r="F3530" s="175"/>
      <c r="G3530" s="181"/>
      <c r="H3530" s="182"/>
      <c r="I3530" s="182"/>
      <c r="J3530" s="182"/>
      <c r="K3530" s="32"/>
      <c r="L3530" s="179"/>
      <c r="M3530" s="179"/>
      <c r="N3530" s="81"/>
      <c r="O3530" s="185"/>
      <c r="P3530" s="103"/>
      <c r="Q3530" s="84" t="str">
        <f t="shared" si="1625"/>
        <v/>
      </c>
      <c r="R3530" s="159"/>
      <c r="S3530" s="28" t="str" cm="1">
        <f t="array" aca="1" ref="S3530" ca="1">IF(INDIRECT("A"&amp;114+$U3530)&lt;&gt;"",114+$U3530,"")</f>
        <v/>
      </c>
      <c r="T3530" s="28" t="str">
        <f t="shared" ca="1" si="1626"/>
        <v>$B</v>
      </c>
      <c r="U3530" s="29">
        <f t="shared" si="1632"/>
        <v>3408</v>
      </c>
      <c r="V3530" s="29">
        <v>284.66666666668903</v>
      </c>
      <c r="W3530" s="29">
        <f t="shared" si="1637"/>
        <v>284</v>
      </c>
      <c r="X3530" s="41" t="str" cm="1">
        <f t="array" aca="1" ref="X3530" ca="1">IFERROR(INDEX('PC&amp;PD'!$A$1:$AP$15,ROW('PC&amp;PD'!$A$15),MATCH(INDIRECT(T3530),'PC&amp;PD'!$A$1:$AP$1,0)),"")</f>
        <v/>
      </c>
      <c r="Z3530" s="155"/>
      <c r="AA3530" s="13" t="str">
        <f t="shared" si="1622"/>
        <v/>
      </c>
      <c r="AB3530" s="155"/>
      <c r="AC3530" s="13" t="str">
        <f t="shared" ca="1" si="1627"/>
        <v>$AB</v>
      </c>
      <c r="AD3530" s="13" t="str" cm="1">
        <f t="array" aca="1" ref="AD3530" ca="1">IFERROR(IF((LEFT(INDIRECT("$F"&amp;$S3530),4))="GOTS",IF($G3530="Organic","GOTS_Organic_raw",(IF($G3530="Responsible","GOTS_Responsible",(IF($G3530="No Attribute (Conventional)","GOTS_conventional",(IF($G3530="Recycled Pre/Post-Consumer","GOTS_pre_post",(IF($G3530="In-Conversion","GOTS_in_conversion",(IF($G3530="Sustainably Sourced","Sustainably_sourced",""))))))))))),IF($G3530="Organic","Organic",(IF($G3530="Responsible","Responsible",(IF($G3530="No Attribute (Conventional)","No_Attribute_Conventional",(IF($G3530="Recycled Pre/Post-Consumer","Recycled_Pre_Post_Consumer",(IF($G3530="In-Conversion","In_Conversion",(IF($G3530="Recycled Pre-Consumer","Recycled_Pre_Consumer",(IF($G3530="Recycled Post-Consumer","Recycled_Post_Consumer",(IF($G3530="Sustainably Sourced","Sustainably_sourced","")))))))))))))))),"")</f>
        <v/>
      </c>
      <c r="AE3530" s="13" t="e" cm="1">
        <f t="array" aca="1" ref="AE3530" ca="1">IF(INDIRECT("$F"&amp;$S3530)="","",IF(LEFT(INDIRECT("$F"&amp;$S3530),3)="GRS","GRS_RCS_RM",IF((LEFT(INDIRECT("$F"&amp;$S3530),3))="RCS","GRS_RCS_RM",IF(INDIRECT("$F"&amp;$S3530)="OCS (No Label)","OCS_Conversion_RM",IF(LEFT(INDIRECT("$F"&amp;$S3530),3)="OCS","OCS_RM",IF(RIGHT(INDIRECT("$F"&amp;$S3530),10)="conversion","GOTS_RM_conversion",IF((LEFT(INDIRECT("$F"&amp;$S3530),4))="GOTS","GOTS_RM","Responsible_RM")))))))</f>
        <v>#REF!</v>
      </c>
      <c r="AF3530" s="13" t="str" cm="1">
        <f t="array" aca="1" ref="AF3530" ca="1">IF($S3530="","",INDIRECT("$Z"&amp;$S3530))</f>
        <v/>
      </c>
      <c r="AG3530" s="155"/>
      <c r="AH3530" s="13" t="str" cm="1">
        <f t="array" aca="1" ref="AH3530" ca="1">IFERROR(INDIRECT("$ag"&amp;S3530),"")</f>
        <v/>
      </c>
      <c r="AI3530" s="13" t="e" cm="1">
        <f t="array" aca="1" ref="AI3530" ca="1">INDIRECT("O"&amp;S3529)</f>
        <v>#REF!</v>
      </c>
      <c r="AJ3530" s="13" t="str">
        <f>IF($I3530="","",INDEX('Raw Material'!$A$1:$J$75,MATCH(I3530,'Raw Material'!$A$1:$A$75,0),(MATCH(G3530,'Raw Material'!$A$1:$J$1,0))))</f>
        <v/>
      </c>
      <c r="AK3530" s="13" t="str">
        <f t="shared" si="1623"/>
        <v>YANLIŞRM</v>
      </c>
      <c r="AL3530" s="153" t="str">
        <f t="shared" si="1624"/>
        <v/>
      </c>
    </row>
    <row r="3531" spans="1:38" ht="16.5" customHeight="1">
      <c r="A3531" s="162"/>
      <c r="B3531" s="168"/>
      <c r="C3531" s="169"/>
      <c r="D3531" s="156"/>
      <c r="E3531" s="156"/>
      <c r="F3531" s="175"/>
      <c r="G3531" s="181"/>
      <c r="H3531" s="182"/>
      <c r="I3531" s="182"/>
      <c r="J3531" s="182"/>
      <c r="K3531" s="32"/>
      <c r="L3531" s="179"/>
      <c r="M3531" s="179"/>
      <c r="N3531" s="81"/>
      <c r="O3531" s="185"/>
      <c r="P3531" s="103"/>
      <c r="Q3531" s="84" t="str">
        <f t="shared" si="1625"/>
        <v/>
      </c>
      <c r="R3531" s="159"/>
      <c r="S3531" s="28" t="str" cm="1">
        <f t="array" aca="1" ref="S3531" ca="1">IF(INDIRECT("A"&amp;114+$U3531)&lt;&gt;"",114+$U3531,"")</f>
        <v/>
      </c>
      <c r="T3531" s="28" t="str">
        <f t="shared" ca="1" si="1626"/>
        <v>$B</v>
      </c>
      <c r="U3531" s="29">
        <f t="shared" si="1632"/>
        <v>3408</v>
      </c>
      <c r="V3531" s="29">
        <v>284.750000000022</v>
      </c>
      <c r="W3531" s="29">
        <f t="shared" si="1637"/>
        <v>284</v>
      </c>
      <c r="X3531" s="41" t="str" cm="1">
        <f t="array" aca="1" ref="X3531" ca="1">IFERROR(INDEX('PC&amp;PD'!$A$1:$AP$15,ROW('PC&amp;PD'!$A$15),MATCH(INDIRECT(T3531),'PC&amp;PD'!$A$1:$AP$1,0)),"")</f>
        <v/>
      </c>
      <c r="Z3531" s="155"/>
      <c r="AA3531" s="13" t="str">
        <f t="shared" si="1622"/>
        <v/>
      </c>
      <c r="AB3531" s="155"/>
      <c r="AC3531" s="13" t="str">
        <f t="shared" ca="1" si="1627"/>
        <v>$AB</v>
      </c>
      <c r="AD3531" s="13" t="str" cm="1">
        <f t="array" aca="1" ref="AD3531" ca="1">IFERROR(IF((LEFT(INDIRECT("$F"&amp;$S3531),4))="GOTS",IF($G3531="Organic","GOTS_Organic_raw",(IF($G3531="Responsible","GOTS_Responsible",(IF($G3531="No Attribute (Conventional)","GOTS_conventional",(IF($G3531="Recycled Pre/Post-Consumer","GOTS_pre_post",(IF($G3531="In-Conversion","GOTS_in_conversion",(IF($G3531="Sustainably Sourced","Sustainably_sourced",""))))))))))),IF($G3531="Organic","Organic",(IF($G3531="Responsible","Responsible",(IF($G3531="No Attribute (Conventional)","No_Attribute_Conventional",(IF($G3531="Recycled Pre/Post-Consumer","Recycled_Pre_Post_Consumer",(IF($G3531="In-Conversion","In_Conversion",(IF($G3531="Recycled Pre-Consumer","Recycled_Pre_Consumer",(IF($G3531="Recycled Post-Consumer","Recycled_Post_Consumer",(IF($G3531="Sustainably Sourced","Sustainably_sourced","")))))))))))))))),"")</f>
        <v/>
      </c>
      <c r="AE3531" s="13" t="e" cm="1">
        <f t="array" aca="1" ref="AE3531" ca="1">IF(INDIRECT("$F"&amp;$S3531)="","",IF(LEFT(INDIRECT("$F"&amp;$S3531),3)="GRS","GRS_RCS_RM",IF((LEFT(INDIRECT("$F"&amp;$S3531),3))="RCS","GRS_RCS_RM",IF(INDIRECT("$F"&amp;$S3531)="OCS (No Label)","OCS_Conversion_RM",IF(LEFT(INDIRECT("$F"&amp;$S3531),3)="OCS","OCS_RM",IF(RIGHT(INDIRECT("$F"&amp;$S3531),10)="conversion","GOTS_RM_conversion",IF((LEFT(INDIRECT("$F"&amp;$S3531),4))="GOTS","GOTS_RM","Responsible_RM")))))))</f>
        <v>#REF!</v>
      </c>
      <c r="AF3531" s="13" t="str" cm="1">
        <f t="array" aca="1" ref="AF3531" ca="1">IF($S3531="","",INDIRECT("$Z"&amp;$S3531))</f>
        <v/>
      </c>
      <c r="AG3531" s="155"/>
      <c r="AH3531" s="13" t="str" cm="1">
        <f t="array" aca="1" ref="AH3531" ca="1">IFERROR(INDIRECT("$ag"&amp;S3531),"")</f>
        <v/>
      </c>
      <c r="AI3531" s="13" t="e" cm="1">
        <f t="array" aca="1" ref="AI3531" ca="1">INDIRECT("O"&amp;S3530)</f>
        <v>#REF!</v>
      </c>
      <c r="AJ3531" s="13" t="str">
        <f>IF($I3531="","",INDEX('Raw Material'!$A$1:$J$75,MATCH(I3531,'Raw Material'!$A$1:$A$75,0),(MATCH(G3531,'Raw Material'!$A$1:$J$1,0))))</f>
        <v/>
      </c>
      <c r="AK3531" s="13" t="str">
        <f t="shared" si="1623"/>
        <v>YANLIŞRM</v>
      </c>
      <c r="AL3531" s="153" t="str">
        <f t="shared" si="1624"/>
        <v/>
      </c>
    </row>
    <row r="3532" spans="1:38" ht="16.5" customHeight="1">
      <c r="A3532" s="162"/>
      <c r="B3532" s="168"/>
      <c r="C3532" s="169"/>
      <c r="D3532" s="156"/>
      <c r="E3532" s="156"/>
      <c r="F3532" s="175"/>
      <c r="G3532" s="181"/>
      <c r="H3532" s="182"/>
      <c r="I3532" s="182"/>
      <c r="J3532" s="182"/>
      <c r="K3532" s="32"/>
      <c r="L3532" s="179"/>
      <c r="M3532" s="179"/>
      <c r="N3532" s="81"/>
      <c r="O3532" s="185"/>
      <c r="P3532" s="103"/>
      <c r="Q3532" s="84" t="str">
        <f t="shared" si="1625"/>
        <v/>
      </c>
      <c r="R3532" s="159"/>
      <c r="S3532" s="28" t="str" cm="1">
        <f t="array" aca="1" ref="S3532" ca="1">IF(INDIRECT("A"&amp;114+$U3532)&lt;&gt;"",114+$U3532,"")</f>
        <v/>
      </c>
      <c r="T3532" s="28" t="str">
        <f t="shared" ca="1" si="1626"/>
        <v>$B</v>
      </c>
      <c r="U3532" s="29">
        <f t="shared" si="1632"/>
        <v>3408</v>
      </c>
      <c r="V3532" s="29">
        <v>284.83333333335599</v>
      </c>
      <c r="W3532" s="29">
        <f t="shared" si="1637"/>
        <v>284</v>
      </c>
      <c r="X3532" s="41" t="str" cm="1">
        <f t="array" aca="1" ref="X3532" ca="1">IFERROR(INDEX('PC&amp;PD'!$A$1:$AP$15,ROW('PC&amp;PD'!$A$15),MATCH(INDIRECT(T3532),'PC&amp;PD'!$A$1:$AP$1,0)),"")</f>
        <v/>
      </c>
      <c r="Z3532" s="155"/>
      <c r="AA3532" s="13" t="str">
        <f t="shared" si="1622"/>
        <v/>
      </c>
      <c r="AB3532" s="155"/>
      <c r="AC3532" s="13" t="str">
        <f t="shared" ca="1" si="1627"/>
        <v>$AB</v>
      </c>
      <c r="AD3532" s="13" t="str" cm="1">
        <f t="array" aca="1" ref="AD3532" ca="1">IFERROR(IF((LEFT(INDIRECT("$F"&amp;$S3532),4))="GOTS",IF($G3532="Organic","GOTS_Organic_raw",(IF($G3532="Responsible","GOTS_Responsible",(IF($G3532="No Attribute (Conventional)","GOTS_conventional",(IF($G3532="Recycled Pre/Post-Consumer","GOTS_pre_post",(IF($G3532="In-Conversion","GOTS_in_conversion",(IF($G3532="Sustainably Sourced","Sustainably_sourced",""))))))))))),IF($G3532="Organic","Organic",(IF($G3532="Responsible","Responsible",(IF($G3532="No Attribute (Conventional)","No_Attribute_Conventional",(IF($G3532="Recycled Pre/Post-Consumer","Recycled_Pre_Post_Consumer",(IF($G3532="In-Conversion","In_Conversion",(IF($G3532="Recycled Pre-Consumer","Recycled_Pre_Consumer",(IF($G3532="Recycled Post-Consumer","Recycled_Post_Consumer",(IF($G3532="Sustainably Sourced","Sustainably_sourced","")))))))))))))))),"")</f>
        <v/>
      </c>
      <c r="AE3532" s="13" t="e" cm="1">
        <f t="array" aca="1" ref="AE3532" ca="1">IF(INDIRECT("$F"&amp;$S3532)="","",IF(LEFT(INDIRECT("$F"&amp;$S3532),3)="GRS","GRS_RCS_RM",IF((LEFT(INDIRECT("$F"&amp;$S3532),3))="RCS","GRS_RCS_RM",IF(INDIRECT("$F"&amp;$S3532)="OCS (No Label)","OCS_Conversion_RM",IF(LEFT(INDIRECT("$F"&amp;$S3532),3)="OCS","OCS_RM",IF(RIGHT(INDIRECT("$F"&amp;$S3532),10)="conversion","GOTS_RM_conversion",IF((LEFT(INDIRECT("$F"&amp;$S3532),4))="GOTS","GOTS_RM","Responsible_RM")))))))</f>
        <v>#REF!</v>
      </c>
      <c r="AF3532" s="13" t="str" cm="1">
        <f t="array" aca="1" ref="AF3532" ca="1">IF($S3532="","",INDIRECT("$Z"&amp;$S3532))</f>
        <v/>
      </c>
      <c r="AG3532" s="155"/>
      <c r="AH3532" s="13" t="str" cm="1">
        <f t="array" aca="1" ref="AH3532" ca="1">IFERROR(INDIRECT("$ag"&amp;S3532),"")</f>
        <v/>
      </c>
      <c r="AI3532" s="13" t="e" cm="1">
        <f t="array" aca="1" ref="AI3532" ca="1">INDIRECT("O"&amp;S3531)</f>
        <v>#REF!</v>
      </c>
      <c r="AJ3532" s="13" t="str">
        <f>IF($I3532="","",INDEX('Raw Material'!$A$1:$J$75,MATCH(I3532,'Raw Material'!$A$1:$A$75,0),(MATCH(G3532,'Raw Material'!$A$1:$J$1,0))))</f>
        <v/>
      </c>
      <c r="AK3532" s="13" t="str">
        <f t="shared" si="1623"/>
        <v>YANLIŞRM</v>
      </c>
      <c r="AL3532" s="153" t="str">
        <f t="shared" si="1624"/>
        <v/>
      </c>
    </row>
    <row r="3533" spans="1:38" ht="16.5" customHeight="1" thickBot="1">
      <c r="A3533" s="163"/>
      <c r="B3533" s="170"/>
      <c r="C3533" s="171"/>
      <c r="D3533" s="156"/>
      <c r="E3533" s="156"/>
      <c r="F3533" s="176"/>
      <c r="G3533" s="157"/>
      <c r="H3533" s="158"/>
      <c r="I3533" s="158"/>
      <c r="J3533" s="158"/>
      <c r="K3533" s="33"/>
      <c r="L3533" s="180"/>
      <c r="M3533" s="180"/>
      <c r="N3533" s="82"/>
      <c r="O3533" s="186"/>
      <c r="P3533" s="103"/>
      <c r="Q3533" s="84" t="str">
        <f t="shared" si="1625"/>
        <v/>
      </c>
      <c r="R3533" s="159"/>
      <c r="S3533" s="28" t="str" cm="1">
        <f t="array" aca="1" ref="S3533" ca="1">IF(INDIRECT("A"&amp;114+$U3533)&lt;&gt;"",114+$U3533,"")</f>
        <v/>
      </c>
      <c r="T3533" s="28" t="str">
        <f t="shared" ca="1" si="1626"/>
        <v>$B</v>
      </c>
      <c r="U3533" s="29">
        <f t="shared" si="1632"/>
        <v>3408</v>
      </c>
      <c r="V3533" s="29">
        <v>284.91666666668903</v>
      </c>
      <c r="W3533" s="29">
        <f t="shared" si="1637"/>
        <v>284</v>
      </c>
      <c r="X3533" s="41" t="str" cm="1">
        <f t="array" aca="1" ref="X3533" ca="1">IFERROR(INDEX('PC&amp;PD'!$A$1:$AP$15,ROW('PC&amp;PD'!$A$15),MATCH(INDIRECT(T3533),'PC&amp;PD'!$A$1:$AP$1,0)),"")</f>
        <v/>
      </c>
      <c r="Z3533" s="155"/>
      <c r="AA3533" s="13" t="str">
        <f t="shared" si="1622"/>
        <v/>
      </c>
      <c r="AB3533" s="155"/>
      <c r="AC3533" s="13" t="str">
        <f t="shared" ca="1" si="1627"/>
        <v>$AB</v>
      </c>
      <c r="AD3533" s="13" t="str" cm="1">
        <f t="array" aca="1" ref="AD3533" ca="1">IFERROR(IF((LEFT(INDIRECT("$F"&amp;$S3533),4))="GOTS",IF($G3533="Organic","GOTS_Organic_raw",(IF($G3533="Responsible","GOTS_Responsible",(IF($G3533="No Attribute (Conventional)","GOTS_conventional",(IF($G3533="Recycled Pre/Post-Consumer","GOTS_pre_post",(IF($G3533="In-Conversion","GOTS_in_conversion",(IF($G3533="Sustainably Sourced","Sustainably_sourced",""))))))))))),IF($G3533="Organic","Organic",(IF($G3533="Responsible","Responsible",(IF($G3533="No Attribute (Conventional)","No_Attribute_Conventional",(IF($G3533="Recycled Pre/Post-Consumer","Recycled_Pre_Post_Consumer",(IF($G3533="In-Conversion","In_Conversion",(IF($G3533="Recycled Pre-Consumer","Recycled_Pre_Consumer",(IF($G3533="Recycled Post-Consumer","Recycled_Post_Consumer",(IF($G3533="Sustainably Sourced","Sustainably_sourced","")))))))))))))))),"")</f>
        <v/>
      </c>
      <c r="AE3533" s="13" t="e" cm="1">
        <f t="array" aca="1" ref="AE3533" ca="1">IF(INDIRECT("$F"&amp;$S3533)="","",IF(LEFT(INDIRECT("$F"&amp;$S3533),3)="GRS","GRS_RCS_RM",IF((LEFT(INDIRECT("$F"&amp;$S3533),3))="RCS","GRS_RCS_RM",IF(INDIRECT("$F"&amp;$S3533)="OCS (No Label)","OCS_Conversion_RM",IF(LEFT(INDIRECT("$F"&amp;$S3533),3)="OCS","OCS_RM",IF(RIGHT(INDIRECT("$F"&amp;$S3533),10)="conversion","GOTS_RM_conversion",IF((LEFT(INDIRECT("$F"&amp;$S3533),4))="GOTS","GOTS_RM","Responsible_RM")))))))</f>
        <v>#REF!</v>
      </c>
      <c r="AF3533" s="13" t="str" cm="1">
        <f t="array" aca="1" ref="AF3533" ca="1">IF($S3533="","",INDIRECT("$Z"&amp;$S3533))</f>
        <v/>
      </c>
      <c r="AG3533" s="155"/>
      <c r="AH3533" s="13" t="str" cm="1">
        <f t="array" aca="1" ref="AH3533" ca="1">IFERROR(INDIRECT("$ag"&amp;S3533),"")</f>
        <v/>
      </c>
      <c r="AI3533" s="13" t="e" cm="1">
        <f t="array" aca="1" ref="AI3533" ca="1">INDIRECT("O"&amp;S3532)</f>
        <v>#REF!</v>
      </c>
      <c r="AJ3533" s="13" t="str">
        <f>IF($I3533="","",INDEX('Raw Material'!$A$1:$J$75,MATCH(I3533,'Raw Material'!$A$1:$A$75,0),(MATCH(G3533,'Raw Material'!$A$1:$J$1,0))))</f>
        <v/>
      </c>
      <c r="AK3533" s="13" t="str">
        <f t="shared" si="1623"/>
        <v>YANLIŞRM</v>
      </c>
      <c r="AL3533" s="153" t="str">
        <f t="shared" si="1624"/>
        <v/>
      </c>
    </row>
    <row r="3534" spans="1:38" ht="16.5" customHeight="1">
      <c r="A3534" s="160" t="str">
        <f>IF(B3534="","",COUNTA($B$114:$B3534))</f>
        <v/>
      </c>
      <c r="B3534" s="164"/>
      <c r="C3534" s="165"/>
      <c r="D3534" s="183"/>
      <c r="E3534" s="183"/>
      <c r="F3534" s="172"/>
      <c r="G3534" s="212"/>
      <c r="H3534" s="206"/>
      <c r="I3534" s="206"/>
      <c r="J3534" s="206"/>
      <c r="K3534" s="31"/>
      <c r="L3534" s="177" t="str">
        <f t="shared" ref="L3534" si="1638">IF(R3534="","",LEFT(R3534,LEN(R3534)-2))</f>
        <v/>
      </c>
      <c r="M3534" s="177"/>
      <c r="N3534" s="80"/>
      <c r="O3534" s="184"/>
      <c r="P3534" s="103"/>
      <c r="Q3534" s="84" t="str">
        <f t="shared" si="1625"/>
        <v/>
      </c>
      <c r="R3534" s="159" t="str">
        <f t="shared" ref="R3534" si="1639">CONCATENATE($Q3534,Q3535,Q3536,Q3537,Q3538,Q3539,$Q3540,$Q3541,$Q3542,$Q3543,Q3544,Q3545)</f>
        <v/>
      </c>
      <c r="S3534" s="28" t="str" cm="1">
        <f t="array" aca="1" ref="S3534" ca="1">IF(INDIRECT("A"&amp;114+$U3534)&lt;&gt;"",114+$U3534,"")</f>
        <v/>
      </c>
      <c r="T3534" s="28" t="str">
        <f t="shared" ca="1" si="1626"/>
        <v>$B</v>
      </c>
      <c r="U3534" s="29">
        <f t="shared" si="1632"/>
        <v>3420</v>
      </c>
      <c r="V3534" s="29">
        <v>285.000000000022</v>
      </c>
      <c r="W3534" s="29">
        <f t="shared" si="1637"/>
        <v>285</v>
      </c>
      <c r="X3534" s="41" t="str" cm="1">
        <f t="array" aca="1" ref="X3534" ca="1">IFERROR(INDEX('PC&amp;PD'!$A$1:$AP$15,ROW('PC&amp;PD'!$A$15),MATCH(INDIRECT(T3534),'PC&amp;PD'!$A$1:$AP$1,0)),"")</f>
        <v/>
      </c>
      <c r="Z3534" s="155" t="str">
        <f t="shared" ref="Z3534" si="1640">IFERROR(IF($F3534="OCS 100","OCS (OCS 100)",IF($F3534="OCS Blended","OCS (OCS Blended)",IF($F3534="OCS (No Label)","OCS (No Label)",IF($F3534="RCS 100","RCS (RCS 100)",IF($F3534="RCS Blended","RCS (RCS Blended)",IF($F3534="GRS","GRS (GRS)",IF($F3534="GRS (No Label)", "GRS (No Label)",IF($F3534="RDS","RDS (RDS)",IF($F3534="RWS","RWS (RWS)",IF($F3534="RAS","RAS (RAS)",IF($F3534="RMS","RMS (RMS)",IF($F3534="GOTS Organic","GOTS (Organic)",IF($F3534="GOTS Made with organic","GOTS (Made with Organic)",IF($F3534="GOTS Organic - in conversion","GOTS (Organic - In Conversion)",IF($F3534="GOTS Made with organic - in conversion","GOTS (Made with Organic - In Conversion)",""))))))))))))))),"")</f>
        <v/>
      </c>
      <c r="AA3534" s="13" t="str">
        <f t="shared" si="1622"/>
        <v/>
      </c>
      <c r="AB3534" s="155" t="str">
        <f t="shared" ref="AB3534" si="1641">IFERROR(IF($F3534="OCS 100", "OCS_100",IF($F3534="OCS Blended", "OCS_Blended",IF($F3534="OCS (No Label)", "OCS_No_Label",IF($F3534="RCS 100", "RCS_100",IF($F3534="RCS Blended","RCS_Blended",IF($F3534="GRS","GRS",IF($F3534="GRS (No Label)", "GRS_No_Label",IF($F3534="RDS","RDS",IF($F3534="RWS","RWS",IF($F3534="RMS","RMS",IF($F3534="GOTS Organic","GOTS_Organic",IF($F3534="GOTS Made with organic","GOTS_Made_with_organic",IF($F3534="GOTS Organic - in conversion","GOTS_Organic_in_Conversion",IF($F3534="GOTS Made with organic - in conversion","GOTS_Made_with_Organic_in_Conversion",IF($F3534="RAS","RAS",""))))))))))))))),"")</f>
        <v/>
      </c>
      <c r="AC3534" s="13" t="str">
        <f t="shared" ca="1" si="1627"/>
        <v>$AB</v>
      </c>
      <c r="AD3534" s="13" t="str" cm="1">
        <f t="array" aca="1" ref="AD3534" ca="1">IFERROR(IF((LEFT(INDIRECT("$F"&amp;$S3534),4))="GOTS",IF($G3534="Organic","GOTS_Organic_raw",(IF($G3534="Responsible","GOTS_Responsible",(IF($G3534="No Attribute (Conventional)","GOTS_conventional",(IF($G3534="Recycled Pre/Post-Consumer","GOTS_pre_post",(IF($G3534="In-Conversion","GOTS_in_conversion",(IF($G3534="Sustainably Sourced","Sustainably_sourced",""))))))))))),IF($G3534="Organic","Organic",(IF($G3534="Responsible","Responsible",(IF($G3534="No Attribute (Conventional)","No_Attribute_Conventional",(IF($G3534="Recycled Pre/Post-Consumer","Recycled_Pre_Post_Consumer",(IF($G3534="In-Conversion","In_Conversion",(IF($G3534="Recycled Pre-Consumer","Recycled_Pre_Consumer",(IF($G3534="Recycled Post-Consumer","Recycled_Post_Consumer",(IF($G3534="Sustainably Sourced","Sustainably_sourced","")))))))))))))))),"")</f>
        <v/>
      </c>
      <c r="AE3534" s="13" t="e" cm="1">
        <f t="array" aca="1" ref="AE3534" ca="1">IF(INDIRECT("$F"&amp;$S3534)="","",IF(LEFT(INDIRECT("$F"&amp;$S3534),3)="GRS","GRS_RCS_RM",IF((LEFT(INDIRECT("$F"&amp;$S3534),3))="RCS","GRS_RCS_RM",IF(INDIRECT("$F"&amp;$S3534)="OCS (No Label)","OCS_Conversion_RM",IF(LEFT(INDIRECT("$F"&amp;$S3534),3)="OCS","OCS_RM",IF(RIGHT(INDIRECT("$F"&amp;$S3534),10)="conversion","GOTS_RM_conversion",IF((LEFT(INDIRECT("$F"&amp;$S3534),4))="GOTS","GOTS_RM","Responsible_RM")))))))</f>
        <v>#REF!</v>
      </c>
      <c r="AF3534" s="13" t="str" cm="1">
        <f t="array" aca="1" ref="AF3534" ca="1">IF($S3534="","",INDIRECT("$Z"&amp;$S3534))</f>
        <v/>
      </c>
      <c r="AG3534" s="155" t="str">
        <f t="shared" si="1621"/>
        <v/>
      </c>
      <c r="AH3534" s="13" t="str" cm="1">
        <f t="array" aca="1" ref="AH3534" ca="1">IFERROR(INDIRECT("$ag"&amp;S3534),"")</f>
        <v/>
      </c>
      <c r="AI3534" s="13" t="e" cm="1">
        <f t="array" aca="1" ref="AI3534" ca="1">INDIRECT("O"&amp;S3533)</f>
        <v>#REF!</v>
      </c>
      <c r="AJ3534" s="13" t="str">
        <f>IF($I3534="","",INDEX('Raw Material'!$A$1:$J$75,MATCH(I3534,'Raw Material'!$A$1:$A$75,0),(MATCH(G3534,'Raw Material'!$A$1:$J$1,0))))</f>
        <v/>
      </c>
      <c r="AK3534" s="13" t="str">
        <f t="shared" si="1623"/>
        <v>YANLIŞRM</v>
      </c>
      <c r="AL3534" s="153" t="str">
        <f t="shared" si="1624"/>
        <v/>
      </c>
    </row>
    <row r="3535" spans="1:38" ht="16.5" customHeight="1">
      <c r="A3535" s="161"/>
      <c r="B3535" s="166"/>
      <c r="C3535" s="167"/>
      <c r="D3535" s="156"/>
      <c r="E3535" s="156"/>
      <c r="F3535" s="173"/>
      <c r="G3535" s="181"/>
      <c r="H3535" s="182"/>
      <c r="I3535" s="182"/>
      <c r="J3535" s="182"/>
      <c r="K3535" s="32"/>
      <c r="L3535" s="178"/>
      <c r="M3535" s="178"/>
      <c r="N3535" s="81"/>
      <c r="O3535" s="185"/>
      <c r="P3535" s="103"/>
      <c r="Q3535" s="84" t="str">
        <f t="shared" si="1625"/>
        <v/>
      </c>
      <c r="R3535" s="159"/>
      <c r="S3535" s="28" t="str" cm="1">
        <f t="array" aca="1" ref="S3535" ca="1">IF(INDIRECT("A"&amp;114+$U3535)&lt;&gt;"",114+$U3535,"")</f>
        <v/>
      </c>
      <c r="T3535" s="28" t="str">
        <f t="shared" ca="1" si="1626"/>
        <v>$B</v>
      </c>
      <c r="U3535" s="29">
        <f t="shared" si="1632"/>
        <v>3420</v>
      </c>
      <c r="V3535" s="29">
        <v>285.08333333335599</v>
      </c>
      <c r="W3535" s="29">
        <f t="shared" si="1637"/>
        <v>285</v>
      </c>
      <c r="X3535" s="41" t="str" cm="1">
        <f t="array" aca="1" ref="X3535" ca="1">IFERROR(INDEX('PC&amp;PD'!$A$1:$AP$15,ROW('PC&amp;PD'!$A$15),MATCH(INDIRECT(T3535),'PC&amp;PD'!$A$1:$AP$1,0)),"")</f>
        <v/>
      </c>
      <c r="Z3535" s="155"/>
      <c r="AA3535" s="13" t="str">
        <f t="shared" si="1622"/>
        <v/>
      </c>
      <c r="AB3535" s="155"/>
      <c r="AC3535" s="13" t="str">
        <f t="shared" ca="1" si="1627"/>
        <v>$AB</v>
      </c>
      <c r="AD3535" s="13" t="str" cm="1">
        <f t="array" aca="1" ref="AD3535" ca="1">IFERROR(IF((LEFT(INDIRECT("$F"&amp;$S3535),4))="GOTS",IF($G3535="Organic","GOTS_Organic_raw",(IF($G3535="Responsible","GOTS_Responsible",(IF($G3535="No Attribute (Conventional)","GOTS_conventional",(IF($G3535="Recycled Pre/Post-Consumer","GOTS_pre_post",(IF($G3535="In-Conversion","GOTS_in_conversion",(IF($G3535="Sustainably Sourced","Sustainably_sourced",""))))))))))),IF($G3535="Organic","Organic",(IF($G3535="Responsible","Responsible",(IF($G3535="No Attribute (Conventional)","No_Attribute_Conventional",(IF($G3535="Recycled Pre/Post-Consumer","Recycled_Pre_Post_Consumer",(IF($G3535="In-Conversion","In_Conversion",(IF($G3535="Recycled Pre-Consumer","Recycled_Pre_Consumer",(IF($G3535="Recycled Post-Consumer","Recycled_Post_Consumer",(IF($G3535="Sustainably Sourced","Sustainably_sourced","")))))))))))))))),"")</f>
        <v/>
      </c>
      <c r="AE3535" s="13" t="e" cm="1">
        <f t="array" aca="1" ref="AE3535" ca="1">IF(INDIRECT("$F"&amp;$S3535)="","",IF(LEFT(INDIRECT("$F"&amp;$S3535),3)="GRS","GRS_RCS_RM",IF((LEFT(INDIRECT("$F"&amp;$S3535),3))="RCS","GRS_RCS_RM",IF(INDIRECT("$F"&amp;$S3535)="OCS (No Label)","OCS_Conversion_RM",IF(LEFT(INDIRECT("$F"&amp;$S3535),3)="OCS","OCS_RM",IF(RIGHT(INDIRECT("$F"&amp;$S3535),10)="conversion","GOTS_RM_conversion",IF((LEFT(INDIRECT("$F"&amp;$S3535),4))="GOTS","GOTS_RM","Responsible_RM")))))))</f>
        <v>#REF!</v>
      </c>
      <c r="AF3535" s="13" t="str" cm="1">
        <f t="array" aca="1" ref="AF3535" ca="1">IF($S3535="","",INDIRECT("$Z"&amp;$S3535))</f>
        <v/>
      </c>
      <c r="AG3535" s="155"/>
      <c r="AH3535" s="13" t="str" cm="1">
        <f t="array" aca="1" ref="AH3535" ca="1">IFERROR(INDIRECT("$ag"&amp;S3535),"")</f>
        <v/>
      </c>
      <c r="AI3535" s="13" t="e" cm="1">
        <f t="array" aca="1" ref="AI3535" ca="1">INDIRECT("O"&amp;S3534)</f>
        <v>#REF!</v>
      </c>
      <c r="AJ3535" s="13" t="str">
        <f>IF($I3535="","",INDEX('Raw Material'!$A$1:$J$75,MATCH(I3535,'Raw Material'!$A$1:$A$75,0),(MATCH(G3535,'Raw Material'!$A$1:$J$1,0))))</f>
        <v/>
      </c>
      <c r="AK3535" s="13" t="str">
        <f t="shared" si="1623"/>
        <v>YANLIŞRM</v>
      </c>
      <c r="AL3535" s="153" t="str">
        <f t="shared" si="1624"/>
        <v/>
      </c>
    </row>
    <row r="3536" spans="1:38" ht="16.5" customHeight="1">
      <c r="A3536" s="161"/>
      <c r="B3536" s="166"/>
      <c r="C3536" s="167"/>
      <c r="D3536" s="156"/>
      <c r="E3536" s="156"/>
      <c r="F3536" s="173"/>
      <c r="G3536" s="181"/>
      <c r="H3536" s="182"/>
      <c r="I3536" s="182"/>
      <c r="J3536" s="182"/>
      <c r="K3536" s="32"/>
      <c r="L3536" s="178"/>
      <c r="M3536" s="178"/>
      <c r="N3536" s="81"/>
      <c r="O3536" s="185"/>
      <c r="P3536" s="103"/>
      <c r="Q3536" s="84" t="str">
        <f t="shared" si="1625"/>
        <v/>
      </c>
      <c r="R3536" s="159"/>
      <c r="S3536" s="28" t="str" cm="1">
        <f t="array" aca="1" ref="S3536" ca="1">IF(INDIRECT("A"&amp;114+$U3536)&lt;&gt;"",114+$U3536,"")</f>
        <v/>
      </c>
      <c r="T3536" s="28" t="str">
        <f t="shared" ca="1" si="1626"/>
        <v>$B</v>
      </c>
      <c r="U3536" s="29">
        <f t="shared" si="1632"/>
        <v>3420</v>
      </c>
      <c r="V3536" s="29">
        <v>285.16666666668903</v>
      </c>
      <c r="W3536" s="29">
        <f t="shared" si="1637"/>
        <v>285</v>
      </c>
      <c r="X3536" s="41" t="str" cm="1">
        <f t="array" aca="1" ref="X3536" ca="1">IFERROR(INDEX('PC&amp;PD'!$A$1:$AP$15,ROW('PC&amp;PD'!$A$15),MATCH(INDIRECT(T3536),'PC&amp;PD'!$A$1:$AP$1,0)),"")</f>
        <v/>
      </c>
      <c r="Z3536" s="155"/>
      <c r="AA3536" s="13" t="str">
        <f t="shared" si="1622"/>
        <v/>
      </c>
      <c r="AB3536" s="155"/>
      <c r="AC3536" s="13" t="str">
        <f t="shared" ca="1" si="1627"/>
        <v>$AB</v>
      </c>
      <c r="AD3536" s="13" t="str" cm="1">
        <f t="array" aca="1" ref="AD3536" ca="1">IFERROR(IF((LEFT(INDIRECT("$F"&amp;$S3536),4))="GOTS",IF($G3536="Organic","GOTS_Organic_raw",(IF($G3536="Responsible","GOTS_Responsible",(IF($G3536="No Attribute (Conventional)","GOTS_conventional",(IF($G3536="Recycled Pre/Post-Consumer","GOTS_pre_post",(IF($G3536="In-Conversion","GOTS_in_conversion",(IF($G3536="Sustainably Sourced","Sustainably_sourced",""))))))))))),IF($G3536="Organic","Organic",(IF($G3536="Responsible","Responsible",(IF($G3536="No Attribute (Conventional)","No_Attribute_Conventional",(IF($G3536="Recycled Pre/Post-Consumer","Recycled_Pre_Post_Consumer",(IF($G3536="In-Conversion","In_Conversion",(IF($G3536="Recycled Pre-Consumer","Recycled_Pre_Consumer",(IF($G3536="Recycled Post-Consumer","Recycled_Post_Consumer",(IF($G3536="Sustainably Sourced","Sustainably_sourced","")))))))))))))))),"")</f>
        <v/>
      </c>
      <c r="AE3536" s="13" t="e" cm="1">
        <f t="array" aca="1" ref="AE3536" ca="1">IF(INDIRECT("$F"&amp;$S3536)="","",IF(LEFT(INDIRECT("$F"&amp;$S3536),3)="GRS","GRS_RCS_RM",IF((LEFT(INDIRECT("$F"&amp;$S3536),3))="RCS","GRS_RCS_RM",IF(INDIRECT("$F"&amp;$S3536)="OCS (No Label)","OCS_Conversion_RM",IF(LEFT(INDIRECT("$F"&amp;$S3536),3)="OCS","OCS_RM",IF(RIGHT(INDIRECT("$F"&amp;$S3536),10)="conversion","GOTS_RM_conversion",IF((LEFT(INDIRECT("$F"&amp;$S3536),4))="GOTS","GOTS_RM","Responsible_RM")))))))</f>
        <v>#REF!</v>
      </c>
      <c r="AF3536" s="13" t="str" cm="1">
        <f t="array" aca="1" ref="AF3536" ca="1">IF($S3536="","",INDIRECT("$Z"&amp;$S3536))</f>
        <v/>
      </c>
      <c r="AG3536" s="155"/>
      <c r="AH3536" s="13" t="str" cm="1">
        <f t="array" aca="1" ref="AH3536" ca="1">IFERROR(INDIRECT("$ag"&amp;S3536),"")</f>
        <v/>
      </c>
      <c r="AI3536" s="13" t="e" cm="1">
        <f t="array" aca="1" ref="AI3536" ca="1">INDIRECT("O"&amp;S3535)</f>
        <v>#REF!</v>
      </c>
      <c r="AJ3536" s="13" t="str">
        <f>IF($I3536="","",INDEX('Raw Material'!$A$1:$J$75,MATCH(I3536,'Raw Material'!$A$1:$A$75,0),(MATCH(G3536,'Raw Material'!$A$1:$J$1,0))))</f>
        <v/>
      </c>
      <c r="AK3536" s="13" t="str">
        <f t="shared" si="1623"/>
        <v>YANLIŞRM</v>
      </c>
      <c r="AL3536" s="153" t="str">
        <f t="shared" si="1624"/>
        <v/>
      </c>
    </row>
    <row r="3537" spans="1:38" ht="16.5" customHeight="1">
      <c r="A3537" s="161"/>
      <c r="B3537" s="166"/>
      <c r="C3537" s="167"/>
      <c r="D3537" s="156"/>
      <c r="E3537" s="156"/>
      <c r="F3537" s="174"/>
      <c r="G3537" s="181"/>
      <c r="H3537" s="182"/>
      <c r="I3537" s="182"/>
      <c r="J3537" s="182"/>
      <c r="K3537" s="32"/>
      <c r="L3537" s="178"/>
      <c r="M3537" s="178"/>
      <c r="N3537" s="81"/>
      <c r="O3537" s="185"/>
      <c r="P3537" s="103"/>
      <c r="Q3537" s="84" t="str">
        <f t="shared" si="1625"/>
        <v/>
      </c>
      <c r="R3537" s="159"/>
      <c r="S3537" s="28" t="str" cm="1">
        <f t="array" aca="1" ref="S3537" ca="1">IF(INDIRECT("A"&amp;114+$U3537)&lt;&gt;"",114+$U3537,"")</f>
        <v/>
      </c>
      <c r="T3537" s="28" t="str">
        <f t="shared" ca="1" si="1626"/>
        <v>$B</v>
      </c>
      <c r="U3537" s="29">
        <f t="shared" si="1632"/>
        <v>3420</v>
      </c>
      <c r="V3537" s="29">
        <v>285.250000000022</v>
      </c>
      <c r="W3537" s="29">
        <f t="shared" si="1637"/>
        <v>285</v>
      </c>
      <c r="X3537" s="41" t="str" cm="1">
        <f t="array" aca="1" ref="X3537" ca="1">IFERROR(INDEX('PC&amp;PD'!$A$1:$AP$15,ROW('PC&amp;PD'!$A$15),MATCH(INDIRECT(T3537),'PC&amp;PD'!$A$1:$AP$1,0)),"")</f>
        <v/>
      </c>
      <c r="Z3537" s="155"/>
      <c r="AA3537" s="13" t="str">
        <f t="shared" si="1622"/>
        <v/>
      </c>
      <c r="AB3537" s="155"/>
      <c r="AC3537" s="13" t="str">
        <f t="shared" ca="1" si="1627"/>
        <v>$AB</v>
      </c>
      <c r="AD3537" s="13" t="str" cm="1">
        <f t="array" aca="1" ref="AD3537" ca="1">IFERROR(IF((LEFT(INDIRECT("$F"&amp;$S3537),4))="GOTS",IF($G3537="Organic","GOTS_Organic_raw",(IF($G3537="Responsible","GOTS_Responsible",(IF($G3537="No Attribute (Conventional)","GOTS_conventional",(IF($G3537="Recycled Pre/Post-Consumer","GOTS_pre_post",(IF($G3537="In-Conversion","GOTS_in_conversion",(IF($G3537="Sustainably Sourced","Sustainably_sourced",""))))))))))),IF($G3537="Organic","Organic",(IF($G3537="Responsible","Responsible",(IF($G3537="No Attribute (Conventional)","No_Attribute_Conventional",(IF($G3537="Recycled Pre/Post-Consumer","Recycled_Pre_Post_Consumer",(IF($G3537="In-Conversion","In_Conversion",(IF($G3537="Recycled Pre-Consumer","Recycled_Pre_Consumer",(IF($G3537="Recycled Post-Consumer","Recycled_Post_Consumer",(IF($G3537="Sustainably Sourced","Sustainably_sourced","")))))))))))))))),"")</f>
        <v/>
      </c>
      <c r="AE3537" s="13" t="e" cm="1">
        <f t="array" aca="1" ref="AE3537" ca="1">IF(INDIRECT("$F"&amp;$S3537)="","",IF(LEFT(INDIRECT("$F"&amp;$S3537),3)="GRS","GRS_RCS_RM",IF((LEFT(INDIRECT("$F"&amp;$S3537),3))="RCS","GRS_RCS_RM",IF(INDIRECT("$F"&amp;$S3537)="OCS (No Label)","OCS_Conversion_RM",IF(LEFT(INDIRECT("$F"&amp;$S3537),3)="OCS","OCS_RM",IF(RIGHT(INDIRECT("$F"&amp;$S3537),10)="conversion","GOTS_RM_conversion",IF((LEFT(INDIRECT("$F"&amp;$S3537),4))="GOTS","GOTS_RM","Responsible_RM")))))))</f>
        <v>#REF!</v>
      </c>
      <c r="AF3537" s="13" t="str" cm="1">
        <f t="array" aca="1" ref="AF3537" ca="1">IF($S3537="","",INDIRECT("$Z"&amp;$S3537))</f>
        <v/>
      </c>
      <c r="AG3537" s="155"/>
      <c r="AH3537" s="13" t="str" cm="1">
        <f t="array" aca="1" ref="AH3537" ca="1">IFERROR(INDIRECT("$ag"&amp;S3537),"")</f>
        <v/>
      </c>
      <c r="AI3537" s="13" t="e" cm="1">
        <f t="array" aca="1" ref="AI3537" ca="1">INDIRECT("O"&amp;S3536)</f>
        <v>#REF!</v>
      </c>
      <c r="AJ3537" s="13" t="str">
        <f>IF($I3537="","",INDEX('Raw Material'!$A$1:$J$75,MATCH(I3537,'Raw Material'!$A$1:$A$75,0),(MATCH(G3537,'Raw Material'!$A$1:$J$1,0))))</f>
        <v/>
      </c>
      <c r="AK3537" s="13" t="str">
        <f t="shared" si="1623"/>
        <v>YANLIŞRM</v>
      </c>
      <c r="AL3537" s="153" t="str">
        <f t="shared" si="1624"/>
        <v/>
      </c>
    </row>
    <row r="3538" spans="1:38" ht="16.5" customHeight="1">
      <c r="A3538" s="161"/>
      <c r="B3538" s="166"/>
      <c r="C3538" s="167"/>
      <c r="D3538" s="156"/>
      <c r="E3538" s="156"/>
      <c r="F3538" s="174"/>
      <c r="G3538" s="181"/>
      <c r="H3538" s="182"/>
      <c r="I3538" s="182"/>
      <c r="J3538" s="182"/>
      <c r="K3538" s="32"/>
      <c r="L3538" s="178"/>
      <c r="M3538" s="178"/>
      <c r="N3538" s="81"/>
      <c r="O3538" s="185"/>
      <c r="P3538" s="103"/>
      <c r="Q3538" s="84" t="str">
        <f t="shared" si="1625"/>
        <v/>
      </c>
      <c r="R3538" s="159"/>
      <c r="S3538" s="28" t="str" cm="1">
        <f t="array" aca="1" ref="S3538" ca="1">IF(INDIRECT("A"&amp;114+$U3538)&lt;&gt;"",114+$U3538,"")</f>
        <v/>
      </c>
      <c r="T3538" s="28" t="str">
        <f t="shared" ca="1" si="1626"/>
        <v>$B</v>
      </c>
      <c r="U3538" s="29">
        <f t="shared" si="1632"/>
        <v>3420</v>
      </c>
      <c r="V3538" s="29">
        <v>285.33333333335599</v>
      </c>
      <c r="W3538" s="29">
        <f t="shared" si="1637"/>
        <v>285</v>
      </c>
      <c r="X3538" s="41" t="str" cm="1">
        <f t="array" aca="1" ref="X3538" ca="1">IFERROR(INDEX('PC&amp;PD'!$A$1:$AP$15,ROW('PC&amp;PD'!$A$15),MATCH(INDIRECT(T3538),'PC&amp;PD'!$A$1:$AP$1,0)),"")</f>
        <v/>
      </c>
      <c r="Z3538" s="155"/>
      <c r="AA3538" s="13" t="str">
        <f t="shared" si="1622"/>
        <v/>
      </c>
      <c r="AB3538" s="155"/>
      <c r="AC3538" s="13" t="str">
        <f t="shared" ca="1" si="1627"/>
        <v>$AB</v>
      </c>
      <c r="AD3538" s="13" t="str" cm="1">
        <f t="array" aca="1" ref="AD3538" ca="1">IFERROR(IF((LEFT(INDIRECT("$F"&amp;$S3538),4))="GOTS",IF($G3538="Organic","GOTS_Organic_raw",(IF($G3538="Responsible","GOTS_Responsible",(IF($G3538="No Attribute (Conventional)","GOTS_conventional",(IF($G3538="Recycled Pre/Post-Consumer","GOTS_pre_post",(IF($G3538="In-Conversion","GOTS_in_conversion",(IF($G3538="Sustainably Sourced","Sustainably_sourced",""))))))))))),IF($G3538="Organic","Organic",(IF($G3538="Responsible","Responsible",(IF($G3538="No Attribute (Conventional)","No_Attribute_Conventional",(IF($G3538="Recycled Pre/Post-Consumer","Recycled_Pre_Post_Consumer",(IF($G3538="In-Conversion","In_Conversion",(IF($G3538="Recycled Pre-Consumer","Recycled_Pre_Consumer",(IF($G3538="Recycled Post-Consumer","Recycled_Post_Consumer",(IF($G3538="Sustainably Sourced","Sustainably_sourced","")))))))))))))))),"")</f>
        <v/>
      </c>
      <c r="AE3538" s="13" t="e" cm="1">
        <f t="array" aca="1" ref="AE3538" ca="1">IF(INDIRECT("$F"&amp;$S3538)="","",IF(LEFT(INDIRECT("$F"&amp;$S3538),3)="GRS","GRS_RCS_RM",IF((LEFT(INDIRECT("$F"&amp;$S3538),3))="RCS","GRS_RCS_RM",IF(INDIRECT("$F"&amp;$S3538)="OCS (No Label)","OCS_Conversion_RM",IF(LEFT(INDIRECT("$F"&amp;$S3538),3)="OCS","OCS_RM",IF(RIGHT(INDIRECT("$F"&amp;$S3538),10)="conversion","GOTS_RM_conversion",IF((LEFT(INDIRECT("$F"&amp;$S3538),4))="GOTS","GOTS_RM","Responsible_RM")))))))</f>
        <v>#REF!</v>
      </c>
      <c r="AF3538" s="13" t="str" cm="1">
        <f t="array" aca="1" ref="AF3538" ca="1">IF($S3538="","",INDIRECT("$Z"&amp;$S3538))</f>
        <v/>
      </c>
      <c r="AG3538" s="155"/>
      <c r="AH3538" s="13" t="str" cm="1">
        <f t="array" aca="1" ref="AH3538" ca="1">IFERROR(INDIRECT("$ag"&amp;S3538),"")</f>
        <v/>
      </c>
      <c r="AI3538" s="13" t="e" cm="1">
        <f t="array" aca="1" ref="AI3538" ca="1">INDIRECT("O"&amp;S3537)</f>
        <v>#REF!</v>
      </c>
      <c r="AJ3538" s="13" t="str">
        <f>IF($I3538="","",INDEX('Raw Material'!$A$1:$J$75,MATCH(I3538,'Raw Material'!$A$1:$A$75,0),(MATCH(G3538,'Raw Material'!$A$1:$J$1,0))))</f>
        <v/>
      </c>
      <c r="AK3538" s="13" t="str">
        <f t="shared" si="1623"/>
        <v>YANLIŞRM</v>
      </c>
      <c r="AL3538" s="153" t="str">
        <f t="shared" si="1624"/>
        <v/>
      </c>
    </row>
    <row r="3539" spans="1:38" ht="16.5" customHeight="1">
      <c r="A3539" s="161"/>
      <c r="B3539" s="166"/>
      <c r="C3539" s="167"/>
      <c r="D3539" s="156"/>
      <c r="E3539" s="156"/>
      <c r="F3539" s="174"/>
      <c r="G3539" s="181"/>
      <c r="H3539" s="182"/>
      <c r="I3539" s="182"/>
      <c r="J3539" s="182"/>
      <c r="K3539" s="32"/>
      <c r="L3539" s="178"/>
      <c r="M3539" s="178"/>
      <c r="N3539" s="81"/>
      <c r="O3539" s="185"/>
      <c r="P3539" s="103"/>
      <c r="Q3539" s="84" t="str">
        <f t="shared" si="1625"/>
        <v/>
      </c>
      <c r="R3539" s="159"/>
      <c r="S3539" s="28" t="str" cm="1">
        <f t="array" aca="1" ref="S3539" ca="1">IF(INDIRECT("A"&amp;114+$U3539)&lt;&gt;"",114+$U3539,"")</f>
        <v/>
      </c>
      <c r="T3539" s="28" t="str">
        <f t="shared" ca="1" si="1626"/>
        <v>$B</v>
      </c>
      <c r="U3539" s="29">
        <f t="shared" si="1632"/>
        <v>3420</v>
      </c>
      <c r="V3539" s="29">
        <v>285.41666666668903</v>
      </c>
      <c r="W3539" s="29">
        <f t="shared" si="1637"/>
        <v>285</v>
      </c>
      <c r="X3539" s="41" t="str" cm="1">
        <f t="array" aca="1" ref="X3539" ca="1">IFERROR(INDEX('PC&amp;PD'!$A$1:$AP$15,ROW('PC&amp;PD'!$A$15),MATCH(INDIRECT(T3539),'PC&amp;PD'!$A$1:$AP$1,0)),"")</f>
        <v/>
      </c>
      <c r="Z3539" s="155"/>
      <c r="AA3539" s="13" t="str">
        <f t="shared" si="1622"/>
        <v/>
      </c>
      <c r="AB3539" s="155"/>
      <c r="AC3539" s="13" t="str">
        <f t="shared" ca="1" si="1627"/>
        <v>$AB</v>
      </c>
      <c r="AD3539" s="13" t="str" cm="1">
        <f t="array" aca="1" ref="AD3539" ca="1">IFERROR(IF((LEFT(INDIRECT("$F"&amp;$S3539),4))="GOTS",IF($G3539="Organic","GOTS_Organic_raw",(IF($G3539="Responsible","GOTS_Responsible",(IF($G3539="No Attribute (Conventional)","GOTS_conventional",(IF($G3539="Recycled Pre/Post-Consumer","GOTS_pre_post",(IF($G3539="In-Conversion","GOTS_in_conversion",(IF($G3539="Sustainably Sourced","Sustainably_sourced",""))))))))))),IF($G3539="Organic","Organic",(IF($G3539="Responsible","Responsible",(IF($G3539="No Attribute (Conventional)","No_Attribute_Conventional",(IF($G3539="Recycled Pre/Post-Consumer","Recycled_Pre_Post_Consumer",(IF($G3539="In-Conversion","In_Conversion",(IF($G3539="Recycled Pre-Consumer","Recycled_Pre_Consumer",(IF($G3539="Recycled Post-Consumer","Recycled_Post_Consumer",(IF($G3539="Sustainably Sourced","Sustainably_sourced","")))))))))))))))),"")</f>
        <v/>
      </c>
      <c r="AE3539" s="13" t="e" cm="1">
        <f t="array" aca="1" ref="AE3539" ca="1">IF(INDIRECT("$F"&amp;$S3539)="","",IF(LEFT(INDIRECT("$F"&amp;$S3539),3)="GRS","GRS_RCS_RM",IF((LEFT(INDIRECT("$F"&amp;$S3539),3))="RCS","GRS_RCS_RM",IF(INDIRECT("$F"&amp;$S3539)="OCS (No Label)","OCS_Conversion_RM",IF(LEFT(INDIRECT("$F"&amp;$S3539),3)="OCS","OCS_RM",IF(RIGHT(INDIRECT("$F"&amp;$S3539),10)="conversion","GOTS_RM_conversion",IF((LEFT(INDIRECT("$F"&amp;$S3539),4))="GOTS","GOTS_RM","Responsible_RM")))))))</f>
        <v>#REF!</v>
      </c>
      <c r="AF3539" s="13" t="str" cm="1">
        <f t="array" aca="1" ref="AF3539" ca="1">IF($S3539="","",INDIRECT("$Z"&amp;$S3539))</f>
        <v/>
      </c>
      <c r="AG3539" s="155"/>
      <c r="AH3539" s="13" t="str" cm="1">
        <f t="array" aca="1" ref="AH3539" ca="1">IFERROR(INDIRECT("$ag"&amp;S3539),"")</f>
        <v/>
      </c>
      <c r="AI3539" s="13" t="e" cm="1">
        <f t="array" aca="1" ref="AI3539" ca="1">INDIRECT("O"&amp;S3538)</f>
        <v>#REF!</v>
      </c>
      <c r="AJ3539" s="13" t="str">
        <f>IF($I3539="","",INDEX('Raw Material'!$A$1:$J$75,MATCH(I3539,'Raw Material'!$A$1:$A$75,0),(MATCH(G3539,'Raw Material'!$A$1:$J$1,0))))</f>
        <v/>
      </c>
      <c r="AK3539" s="13" t="str">
        <f t="shared" si="1623"/>
        <v>YANLIŞRM</v>
      </c>
      <c r="AL3539" s="153" t="str">
        <f t="shared" si="1624"/>
        <v/>
      </c>
    </row>
    <row r="3540" spans="1:38" ht="16.5" customHeight="1">
      <c r="A3540" s="162"/>
      <c r="B3540" s="168"/>
      <c r="C3540" s="169"/>
      <c r="D3540" s="156"/>
      <c r="E3540" s="156"/>
      <c r="F3540" s="175"/>
      <c r="G3540" s="181"/>
      <c r="H3540" s="182"/>
      <c r="I3540" s="182"/>
      <c r="J3540" s="182"/>
      <c r="K3540" s="32"/>
      <c r="L3540" s="179"/>
      <c r="M3540" s="179"/>
      <c r="N3540" s="81"/>
      <c r="O3540" s="185"/>
      <c r="P3540" s="103"/>
      <c r="Q3540" s="84" t="str">
        <f t="shared" si="1625"/>
        <v/>
      </c>
      <c r="R3540" s="159"/>
      <c r="S3540" s="28" t="str" cm="1">
        <f t="array" aca="1" ref="S3540" ca="1">IF(INDIRECT("A"&amp;114+$U3540)&lt;&gt;"",114+$U3540,"")</f>
        <v/>
      </c>
      <c r="T3540" s="28" t="str">
        <f t="shared" ca="1" si="1626"/>
        <v>$B</v>
      </c>
      <c r="U3540" s="29">
        <f t="shared" si="1632"/>
        <v>3420</v>
      </c>
      <c r="V3540" s="29">
        <v>285.50000000002302</v>
      </c>
      <c r="W3540" s="29">
        <f t="shared" si="1637"/>
        <v>285</v>
      </c>
      <c r="X3540" s="41" t="str" cm="1">
        <f t="array" aca="1" ref="X3540" ca="1">IFERROR(INDEX('PC&amp;PD'!$A$1:$AP$15,ROW('PC&amp;PD'!$A$15),MATCH(INDIRECT(T3540),'PC&amp;PD'!$A$1:$AP$1,0)),"")</f>
        <v/>
      </c>
      <c r="Z3540" s="155"/>
      <c r="AA3540" s="13" t="str">
        <f t="shared" si="1622"/>
        <v/>
      </c>
      <c r="AB3540" s="155"/>
      <c r="AC3540" s="13" t="str">
        <f t="shared" ca="1" si="1627"/>
        <v>$AB</v>
      </c>
      <c r="AD3540" s="13" t="str" cm="1">
        <f t="array" aca="1" ref="AD3540" ca="1">IFERROR(IF((LEFT(INDIRECT("$F"&amp;$S3540),4))="GOTS",IF($G3540="Organic","GOTS_Organic_raw",(IF($G3540="Responsible","GOTS_Responsible",(IF($G3540="No Attribute (Conventional)","GOTS_conventional",(IF($G3540="Recycled Pre/Post-Consumer","GOTS_pre_post",(IF($G3540="In-Conversion","GOTS_in_conversion",(IF($G3540="Sustainably Sourced","Sustainably_sourced",""))))))))))),IF($G3540="Organic","Organic",(IF($G3540="Responsible","Responsible",(IF($G3540="No Attribute (Conventional)","No_Attribute_Conventional",(IF($G3540="Recycled Pre/Post-Consumer","Recycled_Pre_Post_Consumer",(IF($G3540="In-Conversion","In_Conversion",(IF($G3540="Recycled Pre-Consumer","Recycled_Pre_Consumer",(IF($G3540="Recycled Post-Consumer","Recycled_Post_Consumer",(IF($G3540="Sustainably Sourced","Sustainably_sourced","")))))))))))))))),"")</f>
        <v/>
      </c>
      <c r="AE3540" s="13" t="e" cm="1">
        <f t="array" aca="1" ref="AE3540" ca="1">IF(INDIRECT("$F"&amp;$S3540)="","",IF(LEFT(INDIRECT("$F"&amp;$S3540),3)="GRS","GRS_RCS_RM",IF((LEFT(INDIRECT("$F"&amp;$S3540),3))="RCS","GRS_RCS_RM",IF(INDIRECT("$F"&amp;$S3540)="OCS (No Label)","OCS_Conversion_RM",IF(LEFT(INDIRECT("$F"&amp;$S3540),3)="OCS","OCS_RM",IF(RIGHT(INDIRECT("$F"&amp;$S3540),10)="conversion","GOTS_RM_conversion",IF((LEFT(INDIRECT("$F"&amp;$S3540),4))="GOTS","GOTS_RM","Responsible_RM")))))))</f>
        <v>#REF!</v>
      </c>
      <c r="AF3540" s="13" t="str" cm="1">
        <f t="array" aca="1" ref="AF3540" ca="1">IF($S3540="","",INDIRECT("$Z"&amp;$S3540))</f>
        <v/>
      </c>
      <c r="AG3540" s="155"/>
      <c r="AH3540" s="13" t="str" cm="1">
        <f t="array" aca="1" ref="AH3540" ca="1">IFERROR(INDIRECT("$ag"&amp;S3540),"")</f>
        <v/>
      </c>
      <c r="AI3540" s="13" t="e" cm="1">
        <f t="array" aca="1" ref="AI3540" ca="1">INDIRECT("O"&amp;S3539)</f>
        <v>#REF!</v>
      </c>
      <c r="AJ3540" s="13" t="str">
        <f>IF($I3540="","",INDEX('Raw Material'!$A$1:$J$75,MATCH(I3540,'Raw Material'!$A$1:$A$75,0),(MATCH(G3540,'Raw Material'!$A$1:$J$1,0))))</f>
        <v/>
      </c>
      <c r="AK3540" s="13" t="str">
        <f t="shared" si="1623"/>
        <v>YANLIŞRM</v>
      </c>
      <c r="AL3540" s="153" t="str">
        <f t="shared" si="1624"/>
        <v/>
      </c>
    </row>
    <row r="3541" spans="1:38" ht="16.5" customHeight="1">
      <c r="A3541" s="162"/>
      <c r="B3541" s="168"/>
      <c r="C3541" s="169"/>
      <c r="D3541" s="156"/>
      <c r="E3541" s="156"/>
      <c r="F3541" s="175"/>
      <c r="G3541" s="181"/>
      <c r="H3541" s="182"/>
      <c r="I3541" s="182"/>
      <c r="J3541" s="182"/>
      <c r="K3541" s="32"/>
      <c r="L3541" s="179"/>
      <c r="M3541" s="179"/>
      <c r="N3541" s="81"/>
      <c r="O3541" s="185"/>
      <c r="P3541" s="103"/>
      <c r="Q3541" s="84" t="str">
        <f t="shared" si="1625"/>
        <v/>
      </c>
      <c r="R3541" s="159"/>
      <c r="S3541" s="28" t="str" cm="1">
        <f t="array" aca="1" ref="S3541" ca="1">IF(INDIRECT("A"&amp;114+$U3541)&lt;&gt;"",114+$U3541,"")</f>
        <v/>
      </c>
      <c r="T3541" s="28" t="str">
        <f t="shared" ca="1" si="1626"/>
        <v>$B</v>
      </c>
      <c r="U3541" s="29">
        <f t="shared" si="1632"/>
        <v>3420</v>
      </c>
      <c r="V3541" s="29">
        <v>285.58333333335599</v>
      </c>
      <c r="W3541" s="29">
        <f t="shared" si="1637"/>
        <v>285</v>
      </c>
      <c r="X3541" s="41" t="str" cm="1">
        <f t="array" aca="1" ref="X3541" ca="1">IFERROR(INDEX('PC&amp;PD'!$A$1:$AP$15,ROW('PC&amp;PD'!$A$15),MATCH(INDIRECT(T3541),'PC&amp;PD'!$A$1:$AP$1,0)),"")</f>
        <v/>
      </c>
      <c r="Z3541" s="155"/>
      <c r="AA3541" s="13" t="str">
        <f t="shared" si="1622"/>
        <v/>
      </c>
      <c r="AB3541" s="155"/>
      <c r="AC3541" s="13" t="str">
        <f t="shared" ca="1" si="1627"/>
        <v>$AB</v>
      </c>
      <c r="AD3541" s="13" t="str" cm="1">
        <f t="array" aca="1" ref="AD3541" ca="1">IFERROR(IF((LEFT(INDIRECT("$F"&amp;$S3541),4))="GOTS",IF($G3541="Organic","GOTS_Organic_raw",(IF($G3541="Responsible","GOTS_Responsible",(IF($G3541="No Attribute (Conventional)","GOTS_conventional",(IF($G3541="Recycled Pre/Post-Consumer","GOTS_pre_post",(IF($G3541="In-Conversion","GOTS_in_conversion",(IF($G3541="Sustainably Sourced","Sustainably_sourced",""))))))))))),IF($G3541="Organic","Organic",(IF($G3541="Responsible","Responsible",(IF($G3541="No Attribute (Conventional)","No_Attribute_Conventional",(IF($G3541="Recycled Pre/Post-Consumer","Recycled_Pre_Post_Consumer",(IF($G3541="In-Conversion","In_Conversion",(IF($G3541="Recycled Pre-Consumer","Recycled_Pre_Consumer",(IF($G3541="Recycled Post-Consumer","Recycled_Post_Consumer",(IF($G3541="Sustainably Sourced","Sustainably_sourced","")))))))))))))))),"")</f>
        <v/>
      </c>
      <c r="AE3541" s="13" t="e" cm="1">
        <f t="array" aca="1" ref="AE3541" ca="1">IF(INDIRECT("$F"&amp;$S3541)="","",IF(LEFT(INDIRECT("$F"&amp;$S3541),3)="GRS","GRS_RCS_RM",IF((LEFT(INDIRECT("$F"&amp;$S3541),3))="RCS","GRS_RCS_RM",IF(INDIRECT("$F"&amp;$S3541)="OCS (No Label)","OCS_Conversion_RM",IF(LEFT(INDIRECT("$F"&amp;$S3541),3)="OCS","OCS_RM",IF(RIGHT(INDIRECT("$F"&amp;$S3541),10)="conversion","GOTS_RM_conversion",IF((LEFT(INDIRECT("$F"&amp;$S3541),4))="GOTS","GOTS_RM","Responsible_RM")))))))</f>
        <v>#REF!</v>
      </c>
      <c r="AF3541" s="13" t="str" cm="1">
        <f t="array" aca="1" ref="AF3541" ca="1">IF($S3541="","",INDIRECT("$Z"&amp;$S3541))</f>
        <v/>
      </c>
      <c r="AG3541" s="155"/>
      <c r="AH3541" s="13" t="str" cm="1">
        <f t="array" aca="1" ref="AH3541" ca="1">IFERROR(INDIRECT("$ag"&amp;S3541),"")</f>
        <v/>
      </c>
      <c r="AI3541" s="13" t="e" cm="1">
        <f t="array" aca="1" ref="AI3541" ca="1">INDIRECT("O"&amp;S3540)</f>
        <v>#REF!</v>
      </c>
      <c r="AJ3541" s="13" t="str">
        <f>IF($I3541="","",INDEX('Raw Material'!$A$1:$J$75,MATCH(I3541,'Raw Material'!$A$1:$A$75,0),(MATCH(G3541,'Raw Material'!$A$1:$J$1,0))))</f>
        <v/>
      </c>
      <c r="AK3541" s="13" t="str">
        <f t="shared" si="1623"/>
        <v>YANLIŞRM</v>
      </c>
      <c r="AL3541" s="153" t="str">
        <f t="shared" si="1624"/>
        <v/>
      </c>
    </row>
    <row r="3542" spans="1:38" ht="16.5" customHeight="1">
      <c r="A3542" s="162"/>
      <c r="B3542" s="168"/>
      <c r="C3542" s="169"/>
      <c r="D3542" s="156"/>
      <c r="E3542" s="156"/>
      <c r="F3542" s="175"/>
      <c r="G3542" s="181"/>
      <c r="H3542" s="182"/>
      <c r="I3542" s="182"/>
      <c r="J3542" s="182"/>
      <c r="K3542" s="32"/>
      <c r="L3542" s="179"/>
      <c r="M3542" s="179"/>
      <c r="N3542" s="81"/>
      <c r="O3542" s="185"/>
      <c r="P3542" s="103"/>
      <c r="Q3542" s="84" t="str">
        <f t="shared" si="1625"/>
        <v/>
      </c>
      <c r="R3542" s="159"/>
      <c r="S3542" s="28" t="str" cm="1">
        <f t="array" aca="1" ref="S3542" ca="1">IF(INDIRECT("A"&amp;114+$U3542)&lt;&gt;"",114+$U3542,"")</f>
        <v/>
      </c>
      <c r="T3542" s="28" t="str">
        <f t="shared" ca="1" si="1626"/>
        <v>$B</v>
      </c>
      <c r="U3542" s="29">
        <f t="shared" si="1632"/>
        <v>3420</v>
      </c>
      <c r="V3542" s="29">
        <v>285.66666666668903</v>
      </c>
      <c r="W3542" s="29">
        <f t="shared" si="1637"/>
        <v>285</v>
      </c>
      <c r="X3542" s="41" t="str" cm="1">
        <f t="array" aca="1" ref="X3542" ca="1">IFERROR(INDEX('PC&amp;PD'!$A$1:$AP$15,ROW('PC&amp;PD'!$A$15),MATCH(INDIRECT(T3542),'PC&amp;PD'!$A$1:$AP$1,0)),"")</f>
        <v/>
      </c>
      <c r="Z3542" s="155"/>
      <c r="AA3542" s="13" t="str">
        <f t="shared" si="1622"/>
        <v/>
      </c>
      <c r="AB3542" s="155"/>
      <c r="AC3542" s="13" t="str">
        <f t="shared" ca="1" si="1627"/>
        <v>$AB</v>
      </c>
      <c r="AD3542" s="13" t="str" cm="1">
        <f t="array" aca="1" ref="AD3542" ca="1">IFERROR(IF((LEFT(INDIRECT("$F"&amp;$S3542),4))="GOTS",IF($G3542="Organic","GOTS_Organic_raw",(IF($G3542="Responsible","GOTS_Responsible",(IF($G3542="No Attribute (Conventional)","GOTS_conventional",(IF($G3542="Recycled Pre/Post-Consumer","GOTS_pre_post",(IF($G3542="In-Conversion","GOTS_in_conversion",(IF($G3542="Sustainably Sourced","Sustainably_sourced",""))))))))))),IF($G3542="Organic","Organic",(IF($G3542="Responsible","Responsible",(IF($G3542="No Attribute (Conventional)","No_Attribute_Conventional",(IF($G3542="Recycled Pre/Post-Consumer","Recycled_Pre_Post_Consumer",(IF($G3542="In-Conversion","In_Conversion",(IF($G3542="Recycled Pre-Consumer","Recycled_Pre_Consumer",(IF($G3542="Recycled Post-Consumer","Recycled_Post_Consumer",(IF($G3542="Sustainably Sourced","Sustainably_sourced","")))))))))))))))),"")</f>
        <v/>
      </c>
      <c r="AE3542" s="13" t="e" cm="1">
        <f t="array" aca="1" ref="AE3542" ca="1">IF(INDIRECT("$F"&amp;$S3542)="","",IF(LEFT(INDIRECT("$F"&amp;$S3542),3)="GRS","GRS_RCS_RM",IF((LEFT(INDIRECT("$F"&amp;$S3542),3))="RCS","GRS_RCS_RM",IF(INDIRECT("$F"&amp;$S3542)="OCS (No Label)","OCS_Conversion_RM",IF(LEFT(INDIRECT("$F"&amp;$S3542),3)="OCS","OCS_RM",IF(RIGHT(INDIRECT("$F"&amp;$S3542),10)="conversion","GOTS_RM_conversion",IF((LEFT(INDIRECT("$F"&amp;$S3542),4))="GOTS","GOTS_RM","Responsible_RM")))))))</f>
        <v>#REF!</v>
      </c>
      <c r="AF3542" s="13" t="str" cm="1">
        <f t="array" aca="1" ref="AF3542" ca="1">IF($S3542="","",INDIRECT("$Z"&amp;$S3542))</f>
        <v/>
      </c>
      <c r="AG3542" s="155"/>
      <c r="AH3542" s="13" t="str" cm="1">
        <f t="array" aca="1" ref="AH3542" ca="1">IFERROR(INDIRECT("$ag"&amp;S3542),"")</f>
        <v/>
      </c>
      <c r="AI3542" s="13" t="e" cm="1">
        <f t="array" aca="1" ref="AI3542" ca="1">INDIRECT("O"&amp;S3541)</f>
        <v>#REF!</v>
      </c>
      <c r="AJ3542" s="13" t="str">
        <f>IF($I3542="","",INDEX('Raw Material'!$A$1:$J$75,MATCH(I3542,'Raw Material'!$A$1:$A$75,0),(MATCH(G3542,'Raw Material'!$A$1:$J$1,0))))</f>
        <v/>
      </c>
      <c r="AK3542" s="13" t="str">
        <f t="shared" si="1623"/>
        <v>YANLIŞRM</v>
      </c>
      <c r="AL3542" s="153" t="str">
        <f t="shared" si="1624"/>
        <v/>
      </c>
    </row>
    <row r="3543" spans="1:38" ht="16.5" customHeight="1">
      <c r="A3543" s="162"/>
      <c r="B3543" s="168"/>
      <c r="C3543" s="169"/>
      <c r="D3543" s="156"/>
      <c r="E3543" s="156"/>
      <c r="F3543" s="175"/>
      <c r="G3543" s="181"/>
      <c r="H3543" s="182"/>
      <c r="I3543" s="182"/>
      <c r="J3543" s="182"/>
      <c r="K3543" s="32"/>
      <c r="L3543" s="179"/>
      <c r="M3543" s="179"/>
      <c r="N3543" s="81"/>
      <c r="O3543" s="185"/>
      <c r="P3543" s="103"/>
      <c r="Q3543" s="84" t="str">
        <f t="shared" si="1625"/>
        <v/>
      </c>
      <c r="R3543" s="159"/>
      <c r="S3543" s="28" t="str" cm="1">
        <f t="array" aca="1" ref="S3543" ca="1">IF(INDIRECT("A"&amp;114+$U3543)&lt;&gt;"",114+$U3543,"")</f>
        <v/>
      </c>
      <c r="T3543" s="28" t="str">
        <f t="shared" ca="1" si="1626"/>
        <v>$B</v>
      </c>
      <c r="U3543" s="29">
        <f t="shared" si="1632"/>
        <v>3420</v>
      </c>
      <c r="V3543" s="29">
        <v>285.75000000002302</v>
      </c>
      <c r="W3543" s="29">
        <f t="shared" si="1637"/>
        <v>285</v>
      </c>
      <c r="X3543" s="41" t="str" cm="1">
        <f t="array" aca="1" ref="X3543" ca="1">IFERROR(INDEX('PC&amp;PD'!$A$1:$AP$15,ROW('PC&amp;PD'!$A$15),MATCH(INDIRECT(T3543),'PC&amp;PD'!$A$1:$AP$1,0)),"")</f>
        <v/>
      </c>
      <c r="Z3543" s="155"/>
      <c r="AA3543" s="13" t="str">
        <f t="shared" si="1622"/>
        <v/>
      </c>
      <c r="AB3543" s="155"/>
      <c r="AC3543" s="13" t="str">
        <f t="shared" ca="1" si="1627"/>
        <v>$AB</v>
      </c>
      <c r="AD3543" s="13" t="str" cm="1">
        <f t="array" aca="1" ref="AD3543" ca="1">IFERROR(IF((LEFT(INDIRECT("$F"&amp;$S3543),4))="GOTS",IF($G3543="Organic","GOTS_Organic_raw",(IF($G3543="Responsible","GOTS_Responsible",(IF($G3543="No Attribute (Conventional)","GOTS_conventional",(IF($G3543="Recycled Pre/Post-Consumer","GOTS_pre_post",(IF($G3543="In-Conversion","GOTS_in_conversion",(IF($G3543="Sustainably Sourced","Sustainably_sourced",""))))))))))),IF($G3543="Organic","Organic",(IF($G3543="Responsible","Responsible",(IF($G3543="No Attribute (Conventional)","No_Attribute_Conventional",(IF($G3543="Recycled Pre/Post-Consumer","Recycled_Pre_Post_Consumer",(IF($G3543="In-Conversion","In_Conversion",(IF($G3543="Recycled Pre-Consumer","Recycled_Pre_Consumer",(IF($G3543="Recycled Post-Consumer","Recycled_Post_Consumer",(IF($G3543="Sustainably Sourced","Sustainably_sourced","")))))))))))))))),"")</f>
        <v/>
      </c>
      <c r="AE3543" s="13" t="e" cm="1">
        <f t="array" aca="1" ref="AE3543" ca="1">IF(INDIRECT("$F"&amp;$S3543)="","",IF(LEFT(INDIRECT("$F"&amp;$S3543),3)="GRS","GRS_RCS_RM",IF((LEFT(INDIRECT("$F"&amp;$S3543),3))="RCS","GRS_RCS_RM",IF(INDIRECT("$F"&amp;$S3543)="OCS (No Label)","OCS_Conversion_RM",IF(LEFT(INDIRECT("$F"&amp;$S3543),3)="OCS","OCS_RM",IF(RIGHT(INDIRECT("$F"&amp;$S3543),10)="conversion","GOTS_RM_conversion",IF((LEFT(INDIRECT("$F"&amp;$S3543),4))="GOTS","GOTS_RM","Responsible_RM")))))))</f>
        <v>#REF!</v>
      </c>
      <c r="AF3543" s="13" t="str" cm="1">
        <f t="array" aca="1" ref="AF3543" ca="1">IF($S3543="","",INDIRECT("$Z"&amp;$S3543))</f>
        <v/>
      </c>
      <c r="AG3543" s="155"/>
      <c r="AH3543" s="13" t="str" cm="1">
        <f t="array" aca="1" ref="AH3543" ca="1">IFERROR(INDIRECT("$ag"&amp;S3543),"")</f>
        <v/>
      </c>
      <c r="AI3543" s="13" t="e" cm="1">
        <f t="array" aca="1" ref="AI3543" ca="1">INDIRECT("O"&amp;S3542)</f>
        <v>#REF!</v>
      </c>
      <c r="AJ3543" s="13" t="str">
        <f>IF($I3543="","",INDEX('Raw Material'!$A$1:$J$75,MATCH(I3543,'Raw Material'!$A$1:$A$75,0),(MATCH(G3543,'Raw Material'!$A$1:$J$1,0))))</f>
        <v/>
      </c>
      <c r="AK3543" s="13" t="str">
        <f t="shared" si="1623"/>
        <v>YANLIŞRM</v>
      </c>
      <c r="AL3543" s="153" t="str">
        <f t="shared" si="1624"/>
        <v/>
      </c>
    </row>
    <row r="3544" spans="1:38" ht="16.5" customHeight="1">
      <c r="A3544" s="162"/>
      <c r="B3544" s="168"/>
      <c r="C3544" s="169"/>
      <c r="D3544" s="156"/>
      <c r="E3544" s="156"/>
      <c r="F3544" s="175"/>
      <c r="G3544" s="181"/>
      <c r="H3544" s="182"/>
      <c r="I3544" s="182"/>
      <c r="J3544" s="182"/>
      <c r="K3544" s="32"/>
      <c r="L3544" s="179"/>
      <c r="M3544" s="179"/>
      <c r="N3544" s="81"/>
      <c r="O3544" s="185"/>
      <c r="P3544" s="103"/>
      <c r="Q3544" s="84" t="str">
        <f t="shared" si="1625"/>
        <v/>
      </c>
      <c r="R3544" s="159"/>
      <c r="S3544" s="28" t="str" cm="1">
        <f t="array" aca="1" ref="S3544" ca="1">IF(INDIRECT("A"&amp;114+$U3544)&lt;&gt;"",114+$U3544,"")</f>
        <v/>
      </c>
      <c r="T3544" s="28" t="str">
        <f t="shared" ca="1" si="1626"/>
        <v>$B</v>
      </c>
      <c r="U3544" s="29">
        <f t="shared" si="1632"/>
        <v>3420</v>
      </c>
      <c r="V3544" s="29">
        <v>285.83333333335599</v>
      </c>
      <c r="W3544" s="29">
        <f t="shared" si="1637"/>
        <v>285</v>
      </c>
      <c r="X3544" s="41" t="str" cm="1">
        <f t="array" aca="1" ref="X3544" ca="1">IFERROR(INDEX('PC&amp;PD'!$A$1:$AP$15,ROW('PC&amp;PD'!$A$15),MATCH(INDIRECT(T3544),'PC&amp;PD'!$A$1:$AP$1,0)),"")</f>
        <v/>
      </c>
      <c r="Z3544" s="155"/>
      <c r="AA3544" s="13" t="str">
        <f t="shared" si="1622"/>
        <v/>
      </c>
      <c r="AB3544" s="155"/>
      <c r="AC3544" s="13" t="str">
        <f t="shared" ca="1" si="1627"/>
        <v>$AB</v>
      </c>
      <c r="AD3544" s="13" t="str" cm="1">
        <f t="array" aca="1" ref="AD3544" ca="1">IFERROR(IF((LEFT(INDIRECT("$F"&amp;$S3544),4))="GOTS",IF($G3544="Organic","GOTS_Organic_raw",(IF($G3544="Responsible","GOTS_Responsible",(IF($G3544="No Attribute (Conventional)","GOTS_conventional",(IF($G3544="Recycled Pre/Post-Consumer","GOTS_pre_post",(IF($G3544="In-Conversion","GOTS_in_conversion",(IF($G3544="Sustainably Sourced","Sustainably_sourced",""))))))))))),IF($G3544="Organic","Organic",(IF($G3544="Responsible","Responsible",(IF($G3544="No Attribute (Conventional)","No_Attribute_Conventional",(IF($G3544="Recycled Pre/Post-Consumer","Recycled_Pre_Post_Consumer",(IF($G3544="In-Conversion","In_Conversion",(IF($G3544="Recycled Pre-Consumer","Recycled_Pre_Consumer",(IF($G3544="Recycled Post-Consumer","Recycled_Post_Consumer",(IF($G3544="Sustainably Sourced","Sustainably_sourced","")))))))))))))))),"")</f>
        <v/>
      </c>
      <c r="AE3544" s="13" t="e" cm="1">
        <f t="array" aca="1" ref="AE3544" ca="1">IF(INDIRECT("$F"&amp;$S3544)="","",IF(LEFT(INDIRECT("$F"&amp;$S3544),3)="GRS","GRS_RCS_RM",IF((LEFT(INDIRECT("$F"&amp;$S3544),3))="RCS","GRS_RCS_RM",IF(INDIRECT("$F"&amp;$S3544)="OCS (No Label)","OCS_Conversion_RM",IF(LEFT(INDIRECT("$F"&amp;$S3544),3)="OCS","OCS_RM",IF(RIGHT(INDIRECT("$F"&amp;$S3544),10)="conversion","GOTS_RM_conversion",IF((LEFT(INDIRECT("$F"&amp;$S3544),4))="GOTS","GOTS_RM","Responsible_RM")))))))</f>
        <v>#REF!</v>
      </c>
      <c r="AF3544" s="13" t="str" cm="1">
        <f t="array" aca="1" ref="AF3544" ca="1">IF($S3544="","",INDIRECT("$Z"&amp;$S3544))</f>
        <v/>
      </c>
      <c r="AG3544" s="155"/>
      <c r="AH3544" s="13" t="str" cm="1">
        <f t="array" aca="1" ref="AH3544" ca="1">IFERROR(INDIRECT("$ag"&amp;S3544),"")</f>
        <v/>
      </c>
      <c r="AI3544" s="13" t="e" cm="1">
        <f t="array" aca="1" ref="AI3544" ca="1">INDIRECT("O"&amp;S3543)</f>
        <v>#REF!</v>
      </c>
      <c r="AJ3544" s="13" t="str">
        <f>IF($I3544="","",INDEX('Raw Material'!$A$1:$J$75,MATCH(I3544,'Raw Material'!$A$1:$A$75,0),(MATCH(G3544,'Raw Material'!$A$1:$J$1,0))))</f>
        <v/>
      </c>
      <c r="AK3544" s="13" t="str">
        <f t="shared" si="1623"/>
        <v>YANLIŞRM</v>
      </c>
      <c r="AL3544" s="153" t="str">
        <f t="shared" si="1624"/>
        <v/>
      </c>
    </row>
    <row r="3545" spans="1:38" ht="16.5" customHeight="1" thickBot="1">
      <c r="A3545" s="163"/>
      <c r="B3545" s="170"/>
      <c r="C3545" s="171"/>
      <c r="D3545" s="156"/>
      <c r="E3545" s="156"/>
      <c r="F3545" s="176"/>
      <c r="G3545" s="157"/>
      <c r="H3545" s="158"/>
      <c r="I3545" s="158"/>
      <c r="J3545" s="158"/>
      <c r="K3545" s="33"/>
      <c r="L3545" s="180"/>
      <c r="M3545" s="180"/>
      <c r="N3545" s="82"/>
      <c r="O3545" s="186"/>
      <c r="P3545" s="103"/>
      <c r="Q3545" s="84" t="str">
        <f t="shared" si="1625"/>
        <v/>
      </c>
      <c r="R3545" s="159"/>
      <c r="S3545" s="28" t="str" cm="1">
        <f t="array" aca="1" ref="S3545" ca="1">IF(INDIRECT("A"&amp;114+$U3545)&lt;&gt;"",114+$U3545,"")</f>
        <v/>
      </c>
      <c r="T3545" s="28" t="str">
        <f t="shared" ca="1" si="1626"/>
        <v>$B</v>
      </c>
      <c r="U3545" s="29">
        <f t="shared" si="1632"/>
        <v>3420</v>
      </c>
      <c r="V3545" s="29">
        <v>285.91666666668903</v>
      </c>
      <c r="W3545" s="29">
        <f t="shared" si="1637"/>
        <v>285</v>
      </c>
      <c r="X3545" s="41" t="str" cm="1">
        <f t="array" aca="1" ref="X3545" ca="1">IFERROR(INDEX('PC&amp;PD'!$A$1:$AP$15,ROW('PC&amp;PD'!$A$15),MATCH(INDIRECT(T3545),'PC&amp;PD'!$A$1:$AP$1,0)),"")</f>
        <v/>
      </c>
      <c r="Z3545" s="155"/>
      <c r="AA3545" s="13" t="str">
        <f t="shared" si="1622"/>
        <v/>
      </c>
      <c r="AB3545" s="155"/>
      <c r="AC3545" s="13" t="str">
        <f t="shared" ca="1" si="1627"/>
        <v>$AB</v>
      </c>
      <c r="AD3545" s="13" t="str" cm="1">
        <f t="array" aca="1" ref="AD3545" ca="1">IFERROR(IF((LEFT(INDIRECT("$F"&amp;$S3545),4))="GOTS",IF($G3545="Organic","GOTS_Organic_raw",(IF($G3545="Responsible","GOTS_Responsible",(IF($G3545="No Attribute (Conventional)","GOTS_conventional",(IF($G3545="Recycled Pre/Post-Consumer","GOTS_pre_post",(IF($G3545="In-Conversion","GOTS_in_conversion",(IF($G3545="Sustainably Sourced","Sustainably_sourced",""))))))))))),IF($G3545="Organic","Organic",(IF($G3545="Responsible","Responsible",(IF($G3545="No Attribute (Conventional)","No_Attribute_Conventional",(IF($G3545="Recycled Pre/Post-Consumer","Recycled_Pre_Post_Consumer",(IF($G3545="In-Conversion","In_Conversion",(IF($G3545="Recycled Pre-Consumer","Recycled_Pre_Consumer",(IF($G3545="Recycled Post-Consumer","Recycled_Post_Consumer",(IF($G3545="Sustainably Sourced","Sustainably_sourced","")))))))))))))))),"")</f>
        <v/>
      </c>
      <c r="AE3545" s="13" t="e" cm="1">
        <f t="array" aca="1" ref="AE3545" ca="1">IF(INDIRECT("$F"&amp;$S3545)="","",IF(LEFT(INDIRECT("$F"&amp;$S3545),3)="GRS","GRS_RCS_RM",IF((LEFT(INDIRECT("$F"&amp;$S3545),3))="RCS","GRS_RCS_RM",IF(INDIRECT("$F"&amp;$S3545)="OCS (No Label)","OCS_Conversion_RM",IF(LEFT(INDIRECT("$F"&amp;$S3545),3)="OCS","OCS_RM",IF(RIGHT(INDIRECT("$F"&amp;$S3545),10)="conversion","GOTS_RM_conversion",IF((LEFT(INDIRECT("$F"&amp;$S3545),4))="GOTS","GOTS_RM","Responsible_RM")))))))</f>
        <v>#REF!</v>
      </c>
      <c r="AF3545" s="13" t="str" cm="1">
        <f t="array" aca="1" ref="AF3545" ca="1">IF($S3545="","",INDIRECT("$Z"&amp;$S3545))</f>
        <v/>
      </c>
      <c r="AG3545" s="155"/>
      <c r="AH3545" s="13" t="str" cm="1">
        <f t="array" aca="1" ref="AH3545" ca="1">IFERROR(INDIRECT("$ag"&amp;S3545),"")</f>
        <v/>
      </c>
      <c r="AI3545" s="13" t="e" cm="1">
        <f t="array" aca="1" ref="AI3545" ca="1">INDIRECT("O"&amp;S3544)</f>
        <v>#REF!</v>
      </c>
      <c r="AJ3545" s="13" t="str">
        <f>IF($I3545="","",INDEX('Raw Material'!$A$1:$J$75,MATCH(I3545,'Raw Material'!$A$1:$A$75,0),(MATCH(G3545,'Raw Material'!$A$1:$J$1,0))))</f>
        <v/>
      </c>
      <c r="AK3545" s="13" t="str">
        <f t="shared" si="1623"/>
        <v>YANLIŞRM</v>
      </c>
      <c r="AL3545" s="153" t="str">
        <f t="shared" si="1624"/>
        <v/>
      </c>
    </row>
    <row r="3546" spans="1:38" ht="16.5" customHeight="1">
      <c r="A3546" s="160" t="str">
        <f>IF(B3546="","",COUNTA($B$114:$B3546))</f>
        <v/>
      </c>
      <c r="B3546" s="164"/>
      <c r="C3546" s="165"/>
      <c r="D3546" s="183"/>
      <c r="E3546" s="183"/>
      <c r="F3546" s="172"/>
      <c r="G3546" s="212"/>
      <c r="H3546" s="206"/>
      <c r="I3546" s="206"/>
      <c r="J3546" s="206"/>
      <c r="K3546" s="31"/>
      <c r="L3546" s="177" t="str">
        <f t="shared" ref="L3546" si="1642">IF(R3546="","",LEFT(R3546,LEN(R3546)-2))</f>
        <v/>
      </c>
      <c r="M3546" s="177"/>
      <c r="N3546" s="80"/>
      <c r="O3546" s="184"/>
      <c r="P3546" s="103"/>
      <c r="Q3546" s="84" t="str">
        <f t="shared" si="1625"/>
        <v/>
      </c>
      <c r="R3546" s="159" t="str">
        <f t="shared" ref="R3546" si="1643">CONCATENATE($Q3546,Q3547,Q3548,Q3549,Q3550,Q3551,$Q3552,$Q3553,$Q3554,$Q3555,Q3556,Q3557)</f>
        <v/>
      </c>
      <c r="S3546" s="28" t="str" cm="1">
        <f t="array" aca="1" ref="S3546" ca="1">IF(INDIRECT("A"&amp;114+$U3546)&lt;&gt;"",114+$U3546,"")</f>
        <v/>
      </c>
      <c r="T3546" s="28" t="str">
        <f t="shared" ca="1" si="1626"/>
        <v>$B</v>
      </c>
      <c r="U3546" s="29">
        <f t="shared" si="1632"/>
        <v>3432</v>
      </c>
      <c r="V3546" s="29">
        <v>286.00000000002302</v>
      </c>
      <c r="W3546" s="29">
        <f t="shared" si="1637"/>
        <v>286</v>
      </c>
      <c r="X3546" s="41" t="str" cm="1">
        <f t="array" aca="1" ref="X3546" ca="1">IFERROR(INDEX('PC&amp;PD'!$A$1:$AP$15,ROW('PC&amp;PD'!$A$15),MATCH(INDIRECT(T3546),'PC&amp;PD'!$A$1:$AP$1,0)),"")</f>
        <v/>
      </c>
      <c r="Z3546" s="155" t="str">
        <f t="shared" ref="Z3546" si="1644">IFERROR(IF($F3546="OCS 100","OCS (OCS 100)",IF($F3546="OCS Blended","OCS (OCS Blended)",IF($F3546="OCS (No Label)","OCS (No Label)",IF($F3546="RCS 100","RCS (RCS 100)",IF($F3546="RCS Blended","RCS (RCS Blended)",IF($F3546="GRS","GRS (GRS)",IF($F3546="GRS (No Label)", "GRS (No Label)",IF($F3546="RDS","RDS (RDS)",IF($F3546="RWS","RWS (RWS)",IF($F3546="RAS","RAS (RAS)",IF($F3546="RMS","RMS (RMS)",IF($F3546="GOTS Organic","GOTS (Organic)",IF($F3546="GOTS Made with organic","GOTS (Made with Organic)",IF($F3546="GOTS Organic - in conversion","GOTS (Organic - In Conversion)",IF($F3546="GOTS Made with organic - in conversion","GOTS (Made with Organic - In Conversion)",""))))))))))))))),"")</f>
        <v/>
      </c>
      <c r="AA3546" s="13" t="str">
        <f t="shared" si="1622"/>
        <v/>
      </c>
      <c r="AB3546" s="155" t="str">
        <f t="shared" ref="AB3546" si="1645">IFERROR(IF($F3546="OCS 100", "OCS_100",IF($F3546="OCS Blended", "OCS_Blended",IF($F3546="OCS (No Label)", "OCS_No_Label",IF($F3546="RCS 100", "RCS_100",IF($F3546="RCS Blended","RCS_Blended",IF($F3546="GRS","GRS",IF($F3546="GRS (No Label)", "GRS_No_Label",IF($F3546="RDS","RDS",IF($F3546="RWS","RWS",IF($F3546="RMS","RMS",IF($F3546="GOTS Organic","GOTS_Organic",IF($F3546="GOTS Made with organic","GOTS_Made_with_organic",IF($F3546="GOTS Organic - in conversion","GOTS_Organic_in_Conversion",IF($F3546="GOTS Made with organic - in conversion","GOTS_Made_with_Organic_in_Conversion",IF($F3546="RAS","RAS",""))))))))))))))),"")</f>
        <v/>
      </c>
      <c r="AC3546" s="13" t="str">
        <f t="shared" ca="1" si="1627"/>
        <v>$AB</v>
      </c>
      <c r="AD3546" s="13" t="str" cm="1">
        <f t="array" aca="1" ref="AD3546" ca="1">IFERROR(IF((LEFT(INDIRECT("$F"&amp;$S3546),4))="GOTS",IF($G3546="Organic","GOTS_Organic_raw",(IF($G3546="Responsible","GOTS_Responsible",(IF($G3546="No Attribute (Conventional)","GOTS_conventional",(IF($G3546="Recycled Pre/Post-Consumer","GOTS_pre_post",(IF($G3546="In-Conversion","GOTS_in_conversion",(IF($G3546="Sustainably Sourced","Sustainably_sourced",""))))))))))),IF($G3546="Organic","Organic",(IF($G3546="Responsible","Responsible",(IF($G3546="No Attribute (Conventional)","No_Attribute_Conventional",(IF($G3546="Recycled Pre/Post-Consumer","Recycled_Pre_Post_Consumer",(IF($G3546="In-Conversion","In_Conversion",(IF($G3546="Recycled Pre-Consumer","Recycled_Pre_Consumer",(IF($G3546="Recycled Post-Consumer","Recycled_Post_Consumer",(IF($G3546="Sustainably Sourced","Sustainably_sourced","")))))))))))))))),"")</f>
        <v/>
      </c>
      <c r="AE3546" s="13" t="e" cm="1">
        <f t="array" aca="1" ref="AE3546" ca="1">IF(INDIRECT("$F"&amp;$S3546)="","",IF(LEFT(INDIRECT("$F"&amp;$S3546),3)="GRS","GRS_RCS_RM",IF((LEFT(INDIRECT("$F"&amp;$S3546),3))="RCS","GRS_RCS_RM",IF(INDIRECT("$F"&amp;$S3546)="OCS (No Label)","OCS_Conversion_RM",IF(LEFT(INDIRECT("$F"&amp;$S3546),3)="OCS","OCS_RM",IF(RIGHT(INDIRECT("$F"&amp;$S3546),10)="conversion","GOTS_RM_conversion",IF((LEFT(INDIRECT("$F"&amp;$S3546),4))="GOTS","GOTS_RM","Responsible_RM")))))))</f>
        <v>#REF!</v>
      </c>
      <c r="AF3546" s="13" t="str" cm="1">
        <f t="array" aca="1" ref="AF3546" ca="1">IF($S3546="","",INDIRECT("$Z"&amp;$S3546))</f>
        <v/>
      </c>
      <c r="AG3546" s="155" t="str">
        <f t="shared" si="1621"/>
        <v/>
      </c>
      <c r="AH3546" s="13" t="str" cm="1">
        <f t="array" aca="1" ref="AH3546" ca="1">IFERROR(INDIRECT("$ag"&amp;S3546),"")</f>
        <v/>
      </c>
      <c r="AI3546" s="13" t="e" cm="1">
        <f t="array" aca="1" ref="AI3546" ca="1">INDIRECT("O"&amp;S3545)</f>
        <v>#REF!</v>
      </c>
      <c r="AJ3546" s="13" t="str">
        <f>IF($I3546="","",INDEX('Raw Material'!$A$1:$J$75,MATCH(I3546,'Raw Material'!$A$1:$A$75,0),(MATCH(G3546,'Raw Material'!$A$1:$J$1,0))))</f>
        <v/>
      </c>
      <c r="AK3546" s="13" t="str">
        <f t="shared" si="1623"/>
        <v>YANLIŞRM</v>
      </c>
      <c r="AL3546" s="153" t="str">
        <f t="shared" si="1624"/>
        <v/>
      </c>
    </row>
    <row r="3547" spans="1:38" ht="16.5" customHeight="1">
      <c r="A3547" s="161"/>
      <c r="B3547" s="166"/>
      <c r="C3547" s="167"/>
      <c r="D3547" s="156"/>
      <c r="E3547" s="156"/>
      <c r="F3547" s="173"/>
      <c r="G3547" s="181"/>
      <c r="H3547" s="182"/>
      <c r="I3547" s="182"/>
      <c r="J3547" s="182"/>
      <c r="K3547" s="32"/>
      <c r="L3547" s="178"/>
      <c r="M3547" s="178"/>
      <c r="N3547" s="81"/>
      <c r="O3547" s="185"/>
      <c r="P3547" s="103"/>
      <c r="Q3547" s="84" t="str">
        <f t="shared" si="1625"/>
        <v/>
      </c>
      <c r="R3547" s="159"/>
      <c r="S3547" s="28" t="str" cm="1">
        <f t="array" aca="1" ref="S3547" ca="1">IF(INDIRECT("A"&amp;114+$U3547)&lt;&gt;"",114+$U3547,"")</f>
        <v/>
      </c>
      <c r="T3547" s="28" t="str">
        <f t="shared" ca="1" si="1626"/>
        <v>$B</v>
      </c>
      <c r="U3547" s="29">
        <f t="shared" si="1632"/>
        <v>3432</v>
      </c>
      <c r="V3547" s="29">
        <v>286.08333333335599</v>
      </c>
      <c r="W3547" s="29">
        <f t="shared" si="1637"/>
        <v>286</v>
      </c>
      <c r="X3547" s="41" t="str" cm="1">
        <f t="array" aca="1" ref="X3547" ca="1">IFERROR(INDEX('PC&amp;PD'!$A$1:$AP$15,ROW('PC&amp;PD'!$A$15),MATCH(INDIRECT(T3547),'PC&amp;PD'!$A$1:$AP$1,0)),"")</f>
        <v/>
      </c>
      <c r="Z3547" s="155"/>
      <c r="AA3547" s="13" t="str">
        <f t="shared" si="1622"/>
        <v/>
      </c>
      <c r="AB3547" s="155"/>
      <c r="AC3547" s="13" t="str">
        <f t="shared" ca="1" si="1627"/>
        <v>$AB</v>
      </c>
      <c r="AD3547" s="13" t="str" cm="1">
        <f t="array" aca="1" ref="AD3547" ca="1">IFERROR(IF((LEFT(INDIRECT("$F"&amp;$S3547),4))="GOTS",IF($G3547="Organic","GOTS_Organic_raw",(IF($G3547="Responsible","GOTS_Responsible",(IF($G3547="No Attribute (Conventional)","GOTS_conventional",(IF($G3547="Recycled Pre/Post-Consumer","GOTS_pre_post",(IF($G3547="In-Conversion","GOTS_in_conversion",(IF($G3547="Sustainably Sourced","Sustainably_sourced",""))))))))))),IF($G3547="Organic","Organic",(IF($G3547="Responsible","Responsible",(IF($G3547="No Attribute (Conventional)","No_Attribute_Conventional",(IF($G3547="Recycled Pre/Post-Consumer","Recycled_Pre_Post_Consumer",(IF($G3547="In-Conversion","In_Conversion",(IF($G3547="Recycled Pre-Consumer","Recycled_Pre_Consumer",(IF($G3547="Recycled Post-Consumer","Recycled_Post_Consumer",(IF($G3547="Sustainably Sourced","Sustainably_sourced","")))))))))))))))),"")</f>
        <v/>
      </c>
      <c r="AE3547" s="13" t="e" cm="1">
        <f t="array" aca="1" ref="AE3547" ca="1">IF(INDIRECT("$F"&amp;$S3547)="","",IF(LEFT(INDIRECT("$F"&amp;$S3547),3)="GRS","GRS_RCS_RM",IF((LEFT(INDIRECT("$F"&amp;$S3547),3))="RCS","GRS_RCS_RM",IF(INDIRECT("$F"&amp;$S3547)="OCS (No Label)","OCS_Conversion_RM",IF(LEFT(INDIRECT("$F"&amp;$S3547),3)="OCS","OCS_RM",IF(RIGHT(INDIRECT("$F"&amp;$S3547),10)="conversion","GOTS_RM_conversion",IF((LEFT(INDIRECT("$F"&amp;$S3547),4))="GOTS","GOTS_RM","Responsible_RM")))))))</f>
        <v>#REF!</v>
      </c>
      <c r="AF3547" s="13" t="str" cm="1">
        <f t="array" aca="1" ref="AF3547" ca="1">IF($S3547="","",INDIRECT("$Z"&amp;$S3547))</f>
        <v/>
      </c>
      <c r="AG3547" s="155"/>
      <c r="AH3547" s="13" t="str" cm="1">
        <f t="array" aca="1" ref="AH3547" ca="1">IFERROR(INDIRECT("$ag"&amp;S3547),"")</f>
        <v/>
      </c>
      <c r="AI3547" s="13" t="e" cm="1">
        <f t="array" aca="1" ref="AI3547" ca="1">INDIRECT("O"&amp;S3546)</f>
        <v>#REF!</v>
      </c>
      <c r="AJ3547" s="13" t="str">
        <f>IF($I3547="","",INDEX('Raw Material'!$A$1:$J$75,MATCH(I3547,'Raw Material'!$A$1:$A$75,0),(MATCH(G3547,'Raw Material'!$A$1:$J$1,0))))</f>
        <v/>
      </c>
      <c r="AK3547" s="13" t="str">
        <f t="shared" si="1623"/>
        <v>YANLIŞRM</v>
      </c>
      <c r="AL3547" s="153" t="str">
        <f t="shared" si="1624"/>
        <v/>
      </c>
    </row>
    <row r="3548" spans="1:38" ht="16.5" customHeight="1">
      <c r="A3548" s="161"/>
      <c r="B3548" s="166"/>
      <c r="C3548" s="167"/>
      <c r="D3548" s="156"/>
      <c r="E3548" s="156"/>
      <c r="F3548" s="173"/>
      <c r="G3548" s="181"/>
      <c r="H3548" s="182"/>
      <c r="I3548" s="182"/>
      <c r="J3548" s="182"/>
      <c r="K3548" s="32"/>
      <c r="L3548" s="178"/>
      <c r="M3548" s="178"/>
      <c r="N3548" s="81"/>
      <c r="O3548" s="185"/>
      <c r="P3548" s="103"/>
      <c r="Q3548" s="84" t="str">
        <f t="shared" si="1625"/>
        <v/>
      </c>
      <c r="R3548" s="159"/>
      <c r="S3548" s="28" t="str" cm="1">
        <f t="array" aca="1" ref="S3548" ca="1">IF(INDIRECT("A"&amp;114+$U3548)&lt;&gt;"",114+$U3548,"")</f>
        <v/>
      </c>
      <c r="T3548" s="28" t="str">
        <f t="shared" ca="1" si="1626"/>
        <v>$B</v>
      </c>
      <c r="U3548" s="29">
        <f t="shared" si="1632"/>
        <v>3432</v>
      </c>
      <c r="V3548" s="29">
        <v>286.16666666668903</v>
      </c>
      <c r="W3548" s="29">
        <f t="shared" si="1637"/>
        <v>286</v>
      </c>
      <c r="X3548" s="41" t="str" cm="1">
        <f t="array" aca="1" ref="X3548" ca="1">IFERROR(INDEX('PC&amp;PD'!$A$1:$AP$15,ROW('PC&amp;PD'!$A$15),MATCH(INDIRECT(T3548),'PC&amp;PD'!$A$1:$AP$1,0)),"")</f>
        <v/>
      </c>
      <c r="Z3548" s="155"/>
      <c r="AA3548" s="13" t="str">
        <f t="shared" si="1622"/>
        <v/>
      </c>
      <c r="AB3548" s="155"/>
      <c r="AC3548" s="13" t="str">
        <f t="shared" ca="1" si="1627"/>
        <v>$AB</v>
      </c>
      <c r="AD3548" s="13" t="str" cm="1">
        <f t="array" aca="1" ref="AD3548" ca="1">IFERROR(IF((LEFT(INDIRECT("$F"&amp;$S3548),4))="GOTS",IF($G3548="Organic","GOTS_Organic_raw",(IF($G3548="Responsible","GOTS_Responsible",(IF($G3548="No Attribute (Conventional)","GOTS_conventional",(IF($G3548="Recycled Pre/Post-Consumer","GOTS_pre_post",(IF($G3548="In-Conversion","GOTS_in_conversion",(IF($G3548="Sustainably Sourced","Sustainably_sourced",""))))))))))),IF($G3548="Organic","Organic",(IF($G3548="Responsible","Responsible",(IF($G3548="No Attribute (Conventional)","No_Attribute_Conventional",(IF($G3548="Recycled Pre/Post-Consumer","Recycled_Pre_Post_Consumer",(IF($G3548="In-Conversion","In_Conversion",(IF($G3548="Recycled Pre-Consumer","Recycled_Pre_Consumer",(IF($G3548="Recycled Post-Consumer","Recycled_Post_Consumer",(IF($G3548="Sustainably Sourced","Sustainably_sourced","")))))))))))))))),"")</f>
        <v/>
      </c>
      <c r="AE3548" s="13" t="e" cm="1">
        <f t="array" aca="1" ref="AE3548" ca="1">IF(INDIRECT("$F"&amp;$S3548)="","",IF(LEFT(INDIRECT("$F"&amp;$S3548),3)="GRS","GRS_RCS_RM",IF((LEFT(INDIRECT("$F"&amp;$S3548),3))="RCS","GRS_RCS_RM",IF(INDIRECT("$F"&amp;$S3548)="OCS (No Label)","OCS_Conversion_RM",IF(LEFT(INDIRECT("$F"&amp;$S3548),3)="OCS","OCS_RM",IF(RIGHT(INDIRECT("$F"&amp;$S3548),10)="conversion","GOTS_RM_conversion",IF((LEFT(INDIRECT("$F"&amp;$S3548),4))="GOTS","GOTS_RM","Responsible_RM")))))))</f>
        <v>#REF!</v>
      </c>
      <c r="AF3548" s="13" t="str" cm="1">
        <f t="array" aca="1" ref="AF3548" ca="1">IF($S3548="","",INDIRECT("$Z"&amp;$S3548))</f>
        <v/>
      </c>
      <c r="AG3548" s="155"/>
      <c r="AH3548" s="13" t="str" cm="1">
        <f t="array" aca="1" ref="AH3548" ca="1">IFERROR(INDIRECT("$ag"&amp;S3548),"")</f>
        <v/>
      </c>
      <c r="AI3548" s="13" t="e" cm="1">
        <f t="array" aca="1" ref="AI3548" ca="1">INDIRECT("O"&amp;S3547)</f>
        <v>#REF!</v>
      </c>
      <c r="AJ3548" s="13" t="str">
        <f>IF($I3548="","",INDEX('Raw Material'!$A$1:$J$75,MATCH(I3548,'Raw Material'!$A$1:$A$75,0),(MATCH(G3548,'Raw Material'!$A$1:$J$1,0))))</f>
        <v/>
      </c>
      <c r="AK3548" s="13" t="str">
        <f t="shared" si="1623"/>
        <v>YANLIŞRM</v>
      </c>
      <c r="AL3548" s="153" t="str">
        <f t="shared" si="1624"/>
        <v/>
      </c>
    </row>
    <row r="3549" spans="1:38" ht="16.5" customHeight="1">
      <c r="A3549" s="161"/>
      <c r="B3549" s="166"/>
      <c r="C3549" s="167"/>
      <c r="D3549" s="156"/>
      <c r="E3549" s="156"/>
      <c r="F3549" s="174"/>
      <c r="G3549" s="181"/>
      <c r="H3549" s="182"/>
      <c r="I3549" s="182"/>
      <c r="J3549" s="182"/>
      <c r="K3549" s="32"/>
      <c r="L3549" s="178"/>
      <c r="M3549" s="178"/>
      <c r="N3549" s="81"/>
      <c r="O3549" s="185"/>
      <c r="P3549" s="103"/>
      <c r="Q3549" s="84" t="str">
        <f t="shared" si="1625"/>
        <v/>
      </c>
      <c r="R3549" s="159"/>
      <c r="S3549" s="28" t="str" cm="1">
        <f t="array" aca="1" ref="S3549" ca="1">IF(INDIRECT("A"&amp;114+$U3549)&lt;&gt;"",114+$U3549,"")</f>
        <v/>
      </c>
      <c r="T3549" s="28" t="str">
        <f t="shared" ca="1" si="1626"/>
        <v>$B</v>
      </c>
      <c r="U3549" s="29">
        <f t="shared" si="1632"/>
        <v>3432</v>
      </c>
      <c r="V3549" s="29">
        <v>286.25000000002302</v>
      </c>
      <c r="W3549" s="29">
        <f t="shared" si="1637"/>
        <v>286</v>
      </c>
      <c r="X3549" s="41" t="str" cm="1">
        <f t="array" aca="1" ref="X3549" ca="1">IFERROR(INDEX('PC&amp;PD'!$A$1:$AP$15,ROW('PC&amp;PD'!$A$15),MATCH(INDIRECT(T3549),'PC&amp;PD'!$A$1:$AP$1,0)),"")</f>
        <v/>
      </c>
      <c r="Z3549" s="155"/>
      <c r="AA3549" s="13" t="str">
        <f t="shared" si="1622"/>
        <v/>
      </c>
      <c r="AB3549" s="155"/>
      <c r="AC3549" s="13" t="str">
        <f t="shared" ca="1" si="1627"/>
        <v>$AB</v>
      </c>
      <c r="AD3549" s="13" t="str" cm="1">
        <f t="array" aca="1" ref="AD3549" ca="1">IFERROR(IF((LEFT(INDIRECT("$F"&amp;$S3549),4))="GOTS",IF($G3549="Organic","GOTS_Organic_raw",(IF($G3549="Responsible","GOTS_Responsible",(IF($G3549="No Attribute (Conventional)","GOTS_conventional",(IF($G3549="Recycled Pre/Post-Consumer","GOTS_pre_post",(IF($G3549="In-Conversion","GOTS_in_conversion",(IF($G3549="Sustainably Sourced","Sustainably_sourced",""))))))))))),IF($G3549="Organic","Organic",(IF($G3549="Responsible","Responsible",(IF($G3549="No Attribute (Conventional)","No_Attribute_Conventional",(IF($G3549="Recycled Pre/Post-Consumer","Recycled_Pre_Post_Consumer",(IF($G3549="In-Conversion","In_Conversion",(IF($G3549="Recycled Pre-Consumer","Recycled_Pre_Consumer",(IF($G3549="Recycled Post-Consumer","Recycled_Post_Consumer",(IF($G3549="Sustainably Sourced","Sustainably_sourced","")))))))))))))))),"")</f>
        <v/>
      </c>
      <c r="AE3549" s="13" t="e" cm="1">
        <f t="array" aca="1" ref="AE3549" ca="1">IF(INDIRECT("$F"&amp;$S3549)="","",IF(LEFT(INDIRECT("$F"&amp;$S3549),3)="GRS","GRS_RCS_RM",IF((LEFT(INDIRECT("$F"&amp;$S3549),3))="RCS","GRS_RCS_RM",IF(INDIRECT("$F"&amp;$S3549)="OCS (No Label)","OCS_Conversion_RM",IF(LEFT(INDIRECT("$F"&amp;$S3549),3)="OCS","OCS_RM",IF(RIGHT(INDIRECT("$F"&amp;$S3549),10)="conversion","GOTS_RM_conversion",IF((LEFT(INDIRECT("$F"&amp;$S3549),4))="GOTS","GOTS_RM","Responsible_RM")))))))</f>
        <v>#REF!</v>
      </c>
      <c r="AF3549" s="13" t="str" cm="1">
        <f t="array" aca="1" ref="AF3549" ca="1">IF($S3549="","",INDIRECT("$Z"&amp;$S3549))</f>
        <v/>
      </c>
      <c r="AG3549" s="155"/>
      <c r="AH3549" s="13" t="str" cm="1">
        <f t="array" aca="1" ref="AH3549" ca="1">IFERROR(INDIRECT("$ag"&amp;S3549),"")</f>
        <v/>
      </c>
      <c r="AI3549" s="13" t="e" cm="1">
        <f t="array" aca="1" ref="AI3549" ca="1">INDIRECT("O"&amp;S3548)</f>
        <v>#REF!</v>
      </c>
      <c r="AJ3549" s="13" t="str">
        <f>IF($I3549="","",INDEX('Raw Material'!$A$1:$J$75,MATCH(I3549,'Raw Material'!$A$1:$A$75,0),(MATCH(G3549,'Raw Material'!$A$1:$J$1,0))))</f>
        <v/>
      </c>
      <c r="AK3549" s="13" t="str">
        <f t="shared" si="1623"/>
        <v>YANLIŞRM</v>
      </c>
      <c r="AL3549" s="153" t="str">
        <f t="shared" si="1624"/>
        <v/>
      </c>
    </row>
    <row r="3550" spans="1:38" ht="16.5" customHeight="1">
      <c r="A3550" s="161"/>
      <c r="B3550" s="166"/>
      <c r="C3550" s="167"/>
      <c r="D3550" s="156"/>
      <c r="E3550" s="156"/>
      <c r="F3550" s="174"/>
      <c r="G3550" s="181"/>
      <c r="H3550" s="182"/>
      <c r="I3550" s="182"/>
      <c r="J3550" s="182"/>
      <c r="K3550" s="32"/>
      <c r="L3550" s="178"/>
      <c r="M3550" s="178"/>
      <c r="N3550" s="81"/>
      <c r="O3550" s="185"/>
      <c r="P3550" s="103"/>
      <c r="Q3550" s="84" t="str">
        <f t="shared" si="1625"/>
        <v/>
      </c>
      <c r="R3550" s="159"/>
      <c r="S3550" s="28" t="str" cm="1">
        <f t="array" aca="1" ref="S3550" ca="1">IF(INDIRECT("A"&amp;114+$U3550)&lt;&gt;"",114+$U3550,"")</f>
        <v/>
      </c>
      <c r="T3550" s="28" t="str">
        <f t="shared" ca="1" si="1626"/>
        <v>$B</v>
      </c>
      <c r="U3550" s="29">
        <f t="shared" si="1632"/>
        <v>3432</v>
      </c>
      <c r="V3550" s="29">
        <v>286.33333333335599</v>
      </c>
      <c r="W3550" s="29">
        <f t="shared" si="1637"/>
        <v>286</v>
      </c>
      <c r="X3550" s="41" t="str" cm="1">
        <f t="array" aca="1" ref="X3550" ca="1">IFERROR(INDEX('PC&amp;PD'!$A$1:$AP$15,ROW('PC&amp;PD'!$A$15),MATCH(INDIRECT(T3550),'PC&amp;PD'!$A$1:$AP$1,0)),"")</f>
        <v/>
      </c>
      <c r="Z3550" s="155"/>
      <c r="AA3550" s="13" t="str">
        <f t="shared" si="1622"/>
        <v/>
      </c>
      <c r="AB3550" s="155"/>
      <c r="AC3550" s="13" t="str">
        <f t="shared" ca="1" si="1627"/>
        <v>$AB</v>
      </c>
      <c r="AD3550" s="13" t="str" cm="1">
        <f t="array" aca="1" ref="AD3550" ca="1">IFERROR(IF((LEFT(INDIRECT("$F"&amp;$S3550),4))="GOTS",IF($G3550="Organic","GOTS_Organic_raw",(IF($G3550="Responsible","GOTS_Responsible",(IF($G3550="No Attribute (Conventional)","GOTS_conventional",(IF($G3550="Recycled Pre/Post-Consumer","GOTS_pre_post",(IF($G3550="In-Conversion","GOTS_in_conversion",(IF($G3550="Sustainably Sourced","Sustainably_sourced",""))))))))))),IF($G3550="Organic","Organic",(IF($G3550="Responsible","Responsible",(IF($G3550="No Attribute (Conventional)","No_Attribute_Conventional",(IF($G3550="Recycled Pre/Post-Consumer","Recycled_Pre_Post_Consumer",(IF($G3550="In-Conversion","In_Conversion",(IF($G3550="Recycled Pre-Consumer","Recycled_Pre_Consumer",(IF($G3550="Recycled Post-Consumer","Recycled_Post_Consumer",(IF($G3550="Sustainably Sourced","Sustainably_sourced","")))))))))))))))),"")</f>
        <v/>
      </c>
      <c r="AE3550" s="13" t="e" cm="1">
        <f t="array" aca="1" ref="AE3550" ca="1">IF(INDIRECT("$F"&amp;$S3550)="","",IF(LEFT(INDIRECT("$F"&amp;$S3550),3)="GRS","GRS_RCS_RM",IF((LEFT(INDIRECT("$F"&amp;$S3550),3))="RCS","GRS_RCS_RM",IF(INDIRECT("$F"&amp;$S3550)="OCS (No Label)","OCS_Conversion_RM",IF(LEFT(INDIRECT("$F"&amp;$S3550),3)="OCS","OCS_RM",IF(RIGHT(INDIRECT("$F"&amp;$S3550),10)="conversion","GOTS_RM_conversion",IF((LEFT(INDIRECT("$F"&amp;$S3550),4))="GOTS","GOTS_RM","Responsible_RM")))))))</f>
        <v>#REF!</v>
      </c>
      <c r="AF3550" s="13" t="str" cm="1">
        <f t="array" aca="1" ref="AF3550" ca="1">IF($S3550="","",INDIRECT("$Z"&amp;$S3550))</f>
        <v/>
      </c>
      <c r="AG3550" s="155"/>
      <c r="AH3550" s="13" t="str" cm="1">
        <f t="array" aca="1" ref="AH3550" ca="1">IFERROR(INDIRECT("$ag"&amp;S3550),"")</f>
        <v/>
      </c>
      <c r="AI3550" s="13" t="e" cm="1">
        <f t="array" aca="1" ref="AI3550" ca="1">INDIRECT("O"&amp;S3549)</f>
        <v>#REF!</v>
      </c>
      <c r="AJ3550" s="13" t="str">
        <f>IF($I3550="","",INDEX('Raw Material'!$A$1:$J$75,MATCH(I3550,'Raw Material'!$A$1:$A$75,0),(MATCH(G3550,'Raw Material'!$A$1:$J$1,0))))</f>
        <v/>
      </c>
      <c r="AK3550" s="13" t="str">
        <f t="shared" si="1623"/>
        <v>YANLIŞRM</v>
      </c>
      <c r="AL3550" s="153" t="str">
        <f t="shared" si="1624"/>
        <v/>
      </c>
    </row>
    <row r="3551" spans="1:38" ht="16.5" customHeight="1">
      <c r="A3551" s="161"/>
      <c r="B3551" s="166"/>
      <c r="C3551" s="167"/>
      <c r="D3551" s="156"/>
      <c r="E3551" s="156"/>
      <c r="F3551" s="174"/>
      <c r="G3551" s="181"/>
      <c r="H3551" s="182"/>
      <c r="I3551" s="182"/>
      <c r="J3551" s="182"/>
      <c r="K3551" s="32"/>
      <c r="L3551" s="178"/>
      <c r="M3551" s="178"/>
      <c r="N3551" s="81"/>
      <c r="O3551" s="185"/>
      <c r="P3551" s="103"/>
      <c r="Q3551" s="84" t="str">
        <f t="shared" si="1625"/>
        <v/>
      </c>
      <c r="R3551" s="159"/>
      <c r="S3551" s="28" t="str" cm="1">
        <f t="array" aca="1" ref="S3551" ca="1">IF(INDIRECT("A"&amp;114+$U3551)&lt;&gt;"",114+$U3551,"")</f>
        <v/>
      </c>
      <c r="T3551" s="28" t="str">
        <f t="shared" ca="1" si="1626"/>
        <v>$B</v>
      </c>
      <c r="U3551" s="29">
        <f t="shared" si="1632"/>
        <v>3432</v>
      </c>
      <c r="V3551" s="29">
        <v>286.41666666668903</v>
      </c>
      <c r="W3551" s="29">
        <f t="shared" si="1637"/>
        <v>286</v>
      </c>
      <c r="X3551" s="41" t="str" cm="1">
        <f t="array" aca="1" ref="X3551" ca="1">IFERROR(INDEX('PC&amp;PD'!$A$1:$AP$15,ROW('PC&amp;PD'!$A$15),MATCH(INDIRECT(T3551),'PC&amp;PD'!$A$1:$AP$1,0)),"")</f>
        <v/>
      </c>
      <c r="Z3551" s="155"/>
      <c r="AA3551" s="13" t="str">
        <f t="shared" si="1622"/>
        <v/>
      </c>
      <c r="AB3551" s="155"/>
      <c r="AC3551" s="13" t="str">
        <f t="shared" ca="1" si="1627"/>
        <v>$AB</v>
      </c>
      <c r="AD3551" s="13" t="str" cm="1">
        <f t="array" aca="1" ref="AD3551" ca="1">IFERROR(IF((LEFT(INDIRECT("$F"&amp;$S3551),4))="GOTS",IF($G3551="Organic","GOTS_Organic_raw",(IF($G3551="Responsible","GOTS_Responsible",(IF($G3551="No Attribute (Conventional)","GOTS_conventional",(IF($G3551="Recycled Pre/Post-Consumer","GOTS_pre_post",(IF($G3551="In-Conversion","GOTS_in_conversion",(IF($G3551="Sustainably Sourced","Sustainably_sourced",""))))))))))),IF($G3551="Organic","Organic",(IF($G3551="Responsible","Responsible",(IF($G3551="No Attribute (Conventional)","No_Attribute_Conventional",(IF($G3551="Recycled Pre/Post-Consumer","Recycled_Pre_Post_Consumer",(IF($G3551="In-Conversion","In_Conversion",(IF($G3551="Recycled Pre-Consumer","Recycled_Pre_Consumer",(IF($G3551="Recycled Post-Consumer","Recycled_Post_Consumer",(IF($G3551="Sustainably Sourced","Sustainably_sourced","")))))))))))))))),"")</f>
        <v/>
      </c>
      <c r="AE3551" s="13" t="e" cm="1">
        <f t="array" aca="1" ref="AE3551" ca="1">IF(INDIRECT("$F"&amp;$S3551)="","",IF(LEFT(INDIRECT("$F"&amp;$S3551),3)="GRS","GRS_RCS_RM",IF((LEFT(INDIRECT("$F"&amp;$S3551),3))="RCS","GRS_RCS_RM",IF(INDIRECT("$F"&amp;$S3551)="OCS (No Label)","OCS_Conversion_RM",IF(LEFT(INDIRECT("$F"&amp;$S3551),3)="OCS","OCS_RM",IF(RIGHT(INDIRECT("$F"&amp;$S3551),10)="conversion","GOTS_RM_conversion",IF((LEFT(INDIRECT("$F"&amp;$S3551),4))="GOTS","GOTS_RM","Responsible_RM")))))))</f>
        <v>#REF!</v>
      </c>
      <c r="AF3551" s="13" t="str" cm="1">
        <f t="array" aca="1" ref="AF3551" ca="1">IF($S3551="","",INDIRECT("$Z"&amp;$S3551))</f>
        <v/>
      </c>
      <c r="AG3551" s="155"/>
      <c r="AH3551" s="13" t="str" cm="1">
        <f t="array" aca="1" ref="AH3551" ca="1">IFERROR(INDIRECT("$ag"&amp;S3551),"")</f>
        <v/>
      </c>
      <c r="AI3551" s="13" t="e" cm="1">
        <f t="array" aca="1" ref="AI3551" ca="1">INDIRECT("O"&amp;S3550)</f>
        <v>#REF!</v>
      </c>
      <c r="AJ3551" s="13" t="str">
        <f>IF($I3551="","",INDEX('Raw Material'!$A$1:$J$75,MATCH(I3551,'Raw Material'!$A$1:$A$75,0),(MATCH(G3551,'Raw Material'!$A$1:$J$1,0))))</f>
        <v/>
      </c>
      <c r="AK3551" s="13" t="str">
        <f t="shared" si="1623"/>
        <v>YANLIŞRM</v>
      </c>
      <c r="AL3551" s="153" t="str">
        <f t="shared" si="1624"/>
        <v/>
      </c>
    </row>
    <row r="3552" spans="1:38" ht="16.5" customHeight="1">
      <c r="A3552" s="162"/>
      <c r="B3552" s="168"/>
      <c r="C3552" s="169"/>
      <c r="D3552" s="156"/>
      <c r="E3552" s="156"/>
      <c r="F3552" s="175"/>
      <c r="G3552" s="181"/>
      <c r="H3552" s="182"/>
      <c r="I3552" s="182"/>
      <c r="J3552" s="182"/>
      <c r="K3552" s="32"/>
      <c r="L3552" s="179"/>
      <c r="M3552" s="179"/>
      <c r="N3552" s="81"/>
      <c r="O3552" s="185"/>
      <c r="P3552" s="103"/>
      <c r="Q3552" s="84" t="str">
        <f t="shared" si="1625"/>
        <v/>
      </c>
      <c r="R3552" s="159"/>
      <c r="S3552" s="28" t="str" cm="1">
        <f t="array" aca="1" ref="S3552" ca="1">IF(INDIRECT("A"&amp;114+$U3552)&lt;&gt;"",114+$U3552,"")</f>
        <v/>
      </c>
      <c r="T3552" s="28" t="str">
        <f t="shared" ca="1" si="1626"/>
        <v>$B</v>
      </c>
      <c r="U3552" s="29">
        <f t="shared" si="1632"/>
        <v>3432</v>
      </c>
      <c r="V3552" s="29">
        <v>286.50000000002302</v>
      </c>
      <c r="W3552" s="29">
        <f t="shared" si="1637"/>
        <v>286</v>
      </c>
      <c r="X3552" s="41" t="str" cm="1">
        <f t="array" aca="1" ref="X3552" ca="1">IFERROR(INDEX('PC&amp;PD'!$A$1:$AP$15,ROW('PC&amp;PD'!$A$15),MATCH(INDIRECT(T3552),'PC&amp;PD'!$A$1:$AP$1,0)),"")</f>
        <v/>
      </c>
      <c r="Z3552" s="155"/>
      <c r="AA3552" s="13" t="str">
        <f t="shared" si="1622"/>
        <v/>
      </c>
      <c r="AB3552" s="155"/>
      <c r="AC3552" s="13" t="str">
        <f t="shared" ca="1" si="1627"/>
        <v>$AB</v>
      </c>
      <c r="AD3552" s="13" t="str" cm="1">
        <f t="array" aca="1" ref="AD3552" ca="1">IFERROR(IF((LEFT(INDIRECT("$F"&amp;$S3552),4))="GOTS",IF($G3552="Organic","GOTS_Organic_raw",(IF($G3552="Responsible","GOTS_Responsible",(IF($G3552="No Attribute (Conventional)","GOTS_conventional",(IF($G3552="Recycled Pre/Post-Consumer","GOTS_pre_post",(IF($G3552="In-Conversion","GOTS_in_conversion",(IF($G3552="Sustainably Sourced","Sustainably_sourced",""))))))))))),IF($G3552="Organic","Organic",(IF($G3552="Responsible","Responsible",(IF($G3552="No Attribute (Conventional)","No_Attribute_Conventional",(IF($G3552="Recycled Pre/Post-Consumer","Recycled_Pre_Post_Consumer",(IF($G3552="In-Conversion","In_Conversion",(IF($G3552="Recycled Pre-Consumer","Recycled_Pre_Consumer",(IF($G3552="Recycled Post-Consumer","Recycled_Post_Consumer",(IF($G3552="Sustainably Sourced","Sustainably_sourced","")))))))))))))))),"")</f>
        <v/>
      </c>
      <c r="AE3552" s="13" t="e" cm="1">
        <f t="array" aca="1" ref="AE3552" ca="1">IF(INDIRECT("$F"&amp;$S3552)="","",IF(LEFT(INDIRECT("$F"&amp;$S3552),3)="GRS","GRS_RCS_RM",IF((LEFT(INDIRECT("$F"&amp;$S3552),3))="RCS","GRS_RCS_RM",IF(INDIRECT("$F"&amp;$S3552)="OCS (No Label)","OCS_Conversion_RM",IF(LEFT(INDIRECT("$F"&amp;$S3552),3)="OCS","OCS_RM",IF(RIGHT(INDIRECT("$F"&amp;$S3552),10)="conversion","GOTS_RM_conversion",IF((LEFT(INDIRECT("$F"&amp;$S3552),4))="GOTS","GOTS_RM","Responsible_RM")))))))</f>
        <v>#REF!</v>
      </c>
      <c r="AF3552" s="13" t="str" cm="1">
        <f t="array" aca="1" ref="AF3552" ca="1">IF($S3552="","",INDIRECT("$Z"&amp;$S3552))</f>
        <v/>
      </c>
      <c r="AG3552" s="155"/>
      <c r="AH3552" s="13" t="str" cm="1">
        <f t="array" aca="1" ref="AH3552" ca="1">IFERROR(INDIRECT("$ag"&amp;S3552),"")</f>
        <v/>
      </c>
      <c r="AI3552" s="13" t="e" cm="1">
        <f t="array" aca="1" ref="AI3552" ca="1">INDIRECT("O"&amp;S3551)</f>
        <v>#REF!</v>
      </c>
      <c r="AJ3552" s="13" t="str">
        <f>IF($I3552="","",INDEX('Raw Material'!$A$1:$J$75,MATCH(I3552,'Raw Material'!$A$1:$A$75,0),(MATCH(G3552,'Raw Material'!$A$1:$J$1,0))))</f>
        <v/>
      </c>
      <c r="AK3552" s="13" t="str">
        <f t="shared" si="1623"/>
        <v>YANLIŞRM</v>
      </c>
      <c r="AL3552" s="153" t="str">
        <f t="shared" si="1624"/>
        <v/>
      </c>
    </row>
    <row r="3553" spans="1:38" ht="16.5" customHeight="1">
      <c r="A3553" s="162"/>
      <c r="B3553" s="168"/>
      <c r="C3553" s="169"/>
      <c r="D3553" s="156"/>
      <c r="E3553" s="156"/>
      <c r="F3553" s="175"/>
      <c r="G3553" s="181"/>
      <c r="H3553" s="182"/>
      <c r="I3553" s="182"/>
      <c r="J3553" s="182"/>
      <c r="K3553" s="32"/>
      <c r="L3553" s="179"/>
      <c r="M3553" s="179"/>
      <c r="N3553" s="81"/>
      <c r="O3553" s="185"/>
      <c r="P3553" s="103"/>
      <c r="Q3553" s="84" t="str">
        <f t="shared" si="1625"/>
        <v/>
      </c>
      <c r="R3553" s="159"/>
      <c r="S3553" s="28" t="str" cm="1">
        <f t="array" aca="1" ref="S3553" ca="1">IF(INDIRECT("A"&amp;114+$U3553)&lt;&gt;"",114+$U3553,"")</f>
        <v/>
      </c>
      <c r="T3553" s="28" t="str">
        <f t="shared" ca="1" si="1626"/>
        <v>$B</v>
      </c>
      <c r="U3553" s="29">
        <f t="shared" si="1632"/>
        <v>3432</v>
      </c>
      <c r="V3553" s="29">
        <v>286.58333333335599</v>
      </c>
      <c r="W3553" s="29">
        <f t="shared" si="1637"/>
        <v>286</v>
      </c>
      <c r="X3553" s="41" t="str" cm="1">
        <f t="array" aca="1" ref="X3553" ca="1">IFERROR(INDEX('PC&amp;PD'!$A$1:$AP$15,ROW('PC&amp;PD'!$A$15),MATCH(INDIRECT(T3553),'PC&amp;PD'!$A$1:$AP$1,0)),"")</f>
        <v/>
      </c>
      <c r="Z3553" s="155"/>
      <c r="AA3553" s="13" t="str">
        <f t="shared" si="1622"/>
        <v/>
      </c>
      <c r="AB3553" s="155"/>
      <c r="AC3553" s="13" t="str">
        <f t="shared" ca="1" si="1627"/>
        <v>$AB</v>
      </c>
      <c r="AD3553" s="13" t="str" cm="1">
        <f t="array" aca="1" ref="AD3553" ca="1">IFERROR(IF((LEFT(INDIRECT("$F"&amp;$S3553),4))="GOTS",IF($G3553="Organic","GOTS_Organic_raw",(IF($G3553="Responsible","GOTS_Responsible",(IF($G3553="No Attribute (Conventional)","GOTS_conventional",(IF($G3553="Recycled Pre/Post-Consumer","GOTS_pre_post",(IF($G3553="In-Conversion","GOTS_in_conversion",(IF($G3553="Sustainably Sourced","Sustainably_sourced",""))))))))))),IF($G3553="Organic","Organic",(IF($G3553="Responsible","Responsible",(IF($G3553="No Attribute (Conventional)","No_Attribute_Conventional",(IF($G3553="Recycled Pre/Post-Consumer","Recycled_Pre_Post_Consumer",(IF($G3553="In-Conversion","In_Conversion",(IF($G3553="Recycled Pre-Consumer","Recycled_Pre_Consumer",(IF($G3553="Recycled Post-Consumer","Recycled_Post_Consumer",(IF($G3553="Sustainably Sourced","Sustainably_sourced","")))))))))))))))),"")</f>
        <v/>
      </c>
      <c r="AE3553" s="13" t="e" cm="1">
        <f t="array" aca="1" ref="AE3553" ca="1">IF(INDIRECT("$F"&amp;$S3553)="","",IF(LEFT(INDIRECT("$F"&amp;$S3553),3)="GRS","GRS_RCS_RM",IF((LEFT(INDIRECT("$F"&amp;$S3553),3))="RCS","GRS_RCS_RM",IF(INDIRECT("$F"&amp;$S3553)="OCS (No Label)","OCS_Conversion_RM",IF(LEFT(INDIRECT("$F"&amp;$S3553),3)="OCS","OCS_RM",IF(RIGHT(INDIRECT("$F"&amp;$S3553),10)="conversion","GOTS_RM_conversion",IF((LEFT(INDIRECT("$F"&amp;$S3553),4))="GOTS","GOTS_RM","Responsible_RM")))))))</f>
        <v>#REF!</v>
      </c>
      <c r="AF3553" s="13" t="str" cm="1">
        <f t="array" aca="1" ref="AF3553" ca="1">IF($S3553="","",INDIRECT("$Z"&amp;$S3553))</f>
        <v/>
      </c>
      <c r="AG3553" s="155"/>
      <c r="AH3553" s="13" t="str" cm="1">
        <f t="array" aca="1" ref="AH3553" ca="1">IFERROR(INDIRECT("$ag"&amp;S3553),"")</f>
        <v/>
      </c>
      <c r="AI3553" s="13" t="e" cm="1">
        <f t="array" aca="1" ref="AI3553" ca="1">INDIRECT("O"&amp;S3552)</f>
        <v>#REF!</v>
      </c>
      <c r="AJ3553" s="13" t="str">
        <f>IF($I3553="","",INDEX('Raw Material'!$A$1:$J$75,MATCH(I3553,'Raw Material'!$A$1:$A$75,0),(MATCH(G3553,'Raw Material'!$A$1:$J$1,0))))</f>
        <v/>
      </c>
      <c r="AK3553" s="13" t="str">
        <f t="shared" si="1623"/>
        <v>YANLIŞRM</v>
      </c>
      <c r="AL3553" s="153" t="str">
        <f t="shared" si="1624"/>
        <v/>
      </c>
    </row>
    <row r="3554" spans="1:38" ht="16.5" customHeight="1">
      <c r="A3554" s="162"/>
      <c r="B3554" s="168"/>
      <c r="C3554" s="169"/>
      <c r="D3554" s="156"/>
      <c r="E3554" s="156"/>
      <c r="F3554" s="175"/>
      <c r="G3554" s="181"/>
      <c r="H3554" s="182"/>
      <c r="I3554" s="182"/>
      <c r="J3554" s="182"/>
      <c r="K3554" s="32"/>
      <c r="L3554" s="179"/>
      <c r="M3554" s="179"/>
      <c r="N3554" s="81"/>
      <c r="O3554" s="185"/>
      <c r="P3554" s="103"/>
      <c r="Q3554" s="84" t="str">
        <f t="shared" si="1625"/>
        <v/>
      </c>
      <c r="R3554" s="159"/>
      <c r="S3554" s="28" t="str" cm="1">
        <f t="array" aca="1" ref="S3554" ca="1">IF(INDIRECT("A"&amp;114+$U3554)&lt;&gt;"",114+$U3554,"")</f>
        <v/>
      </c>
      <c r="T3554" s="28" t="str">
        <f t="shared" ca="1" si="1626"/>
        <v>$B</v>
      </c>
      <c r="U3554" s="29">
        <f t="shared" si="1632"/>
        <v>3432</v>
      </c>
      <c r="V3554" s="29">
        <v>286.66666666668903</v>
      </c>
      <c r="W3554" s="29">
        <f t="shared" si="1637"/>
        <v>286</v>
      </c>
      <c r="X3554" s="41" t="str" cm="1">
        <f t="array" aca="1" ref="X3554" ca="1">IFERROR(INDEX('PC&amp;PD'!$A$1:$AP$15,ROW('PC&amp;PD'!$A$15),MATCH(INDIRECT(T3554),'PC&amp;PD'!$A$1:$AP$1,0)),"")</f>
        <v/>
      </c>
      <c r="Z3554" s="155"/>
      <c r="AA3554" s="13" t="str">
        <f t="shared" si="1622"/>
        <v/>
      </c>
      <c r="AB3554" s="155"/>
      <c r="AC3554" s="13" t="str">
        <f t="shared" ca="1" si="1627"/>
        <v>$AB</v>
      </c>
      <c r="AD3554" s="13" t="str" cm="1">
        <f t="array" aca="1" ref="AD3554" ca="1">IFERROR(IF((LEFT(INDIRECT("$F"&amp;$S3554),4))="GOTS",IF($G3554="Organic","GOTS_Organic_raw",(IF($G3554="Responsible","GOTS_Responsible",(IF($G3554="No Attribute (Conventional)","GOTS_conventional",(IF($G3554="Recycled Pre/Post-Consumer","GOTS_pre_post",(IF($G3554="In-Conversion","GOTS_in_conversion",(IF($G3554="Sustainably Sourced","Sustainably_sourced",""))))))))))),IF($G3554="Organic","Organic",(IF($G3554="Responsible","Responsible",(IF($G3554="No Attribute (Conventional)","No_Attribute_Conventional",(IF($G3554="Recycled Pre/Post-Consumer","Recycled_Pre_Post_Consumer",(IF($G3554="In-Conversion","In_Conversion",(IF($G3554="Recycled Pre-Consumer","Recycled_Pre_Consumer",(IF($G3554="Recycled Post-Consumer","Recycled_Post_Consumer",(IF($G3554="Sustainably Sourced","Sustainably_sourced","")))))))))))))))),"")</f>
        <v/>
      </c>
      <c r="AE3554" s="13" t="e" cm="1">
        <f t="array" aca="1" ref="AE3554" ca="1">IF(INDIRECT("$F"&amp;$S3554)="","",IF(LEFT(INDIRECT("$F"&amp;$S3554),3)="GRS","GRS_RCS_RM",IF((LEFT(INDIRECT("$F"&amp;$S3554),3))="RCS","GRS_RCS_RM",IF(INDIRECT("$F"&amp;$S3554)="OCS (No Label)","OCS_Conversion_RM",IF(LEFT(INDIRECT("$F"&amp;$S3554),3)="OCS","OCS_RM",IF(RIGHT(INDIRECT("$F"&amp;$S3554),10)="conversion","GOTS_RM_conversion",IF((LEFT(INDIRECT("$F"&amp;$S3554),4))="GOTS","GOTS_RM","Responsible_RM")))))))</f>
        <v>#REF!</v>
      </c>
      <c r="AF3554" s="13" t="str" cm="1">
        <f t="array" aca="1" ref="AF3554" ca="1">IF($S3554="","",INDIRECT("$Z"&amp;$S3554))</f>
        <v/>
      </c>
      <c r="AG3554" s="155"/>
      <c r="AH3554" s="13" t="str" cm="1">
        <f t="array" aca="1" ref="AH3554" ca="1">IFERROR(INDIRECT("$ag"&amp;S3554),"")</f>
        <v/>
      </c>
      <c r="AI3554" s="13" t="e" cm="1">
        <f t="array" aca="1" ref="AI3554" ca="1">INDIRECT("O"&amp;S3553)</f>
        <v>#REF!</v>
      </c>
      <c r="AJ3554" s="13" t="str">
        <f>IF($I3554="","",INDEX('Raw Material'!$A$1:$J$75,MATCH(I3554,'Raw Material'!$A$1:$A$75,0),(MATCH(G3554,'Raw Material'!$A$1:$J$1,0))))</f>
        <v/>
      </c>
      <c r="AK3554" s="13" t="str">
        <f t="shared" si="1623"/>
        <v>YANLIŞRM</v>
      </c>
      <c r="AL3554" s="153" t="str">
        <f t="shared" si="1624"/>
        <v/>
      </c>
    </row>
    <row r="3555" spans="1:38" ht="16.5" customHeight="1">
      <c r="A3555" s="162"/>
      <c r="B3555" s="168"/>
      <c r="C3555" s="169"/>
      <c r="D3555" s="156"/>
      <c r="E3555" s="156"/>
      <c r="F3555" s="175"/>
      <c r="G3555" s="181"/>
      <c r="H3555" s="182"/>
      <c r="I3555" s="182"/>
      <c r="J3555" s="182"/>
      <c r="K3555" s="32"/>
      <c r="L3555" s="179"/>
      <c r="M3555" s="179"/>
      <c r="N3555" s="81"/>
      <c r="O3555" s="185"/>
      <c r="P3555" s="103"/>
      <c r="Q3555" s="84" t="str">
        <f t="shared" si="1625"/>
        <v/>
      </c>
      <c r="R3555" s="159"/>
      <c r="S3555" s="28" t="str" cm="1">
        <f t="array" aca="1" ref="S3555" ca="1">IF(INDIRECT("A"&amp;114+$U3555)&lt;&gt;"",114+$U3555,"")</f>
        <v/>
      </c>
      <c r="T3555" s="28" t="str">
        <f t="shared" ca="1" si="1626"/>
        <v>$B</v>
      </c>
      <c r="U3555" s="29">
        <f t="shared" si="1632"/>
        <v>3432</v>
      </c>
      <c r="V3555" s="29">
        <v>286.75000000002302</v>
      </c>
      <c r="W3555" s="29">
        <f t="shared" si="1637"/>
        <v>286</v>
      </c>
      <c r="X3555" s="41" t="str" cm="1">
        <f t="array" aca="1" ref="X3555" ca="1">IFERROR(INDEX('PC&amp;PD'!$A$1:$AP$15,ROW('PC&amp;PD'!$A$15),MATCH(INDIRECT(T3555),'PC&amp;PD'!$A$1:$AP$1,0)),"")</f>
        <v/>
      </c>
      <c r="Z3555" s="155"/>
      <c r="AA3555" s="13" t="str">
        <f t="shared" si="1622"/>
        <v/>
      </c>
      <c r="AB3555" s="155"/>
      <c r="AC3555" s="13" t="str">
        <f t="shared" ca="1" si="1627"/>
        <v>$AB</v>
      </c>
      <c r="AD3555" s="13" t="str" cm="1">
        <f t="array" aca="1" ref="AD3555" ca="1">IFERROR(IF((LEFT(INDIRECT("$F"&amp;$S3555),4))="GOTS",IF($G3555="Organic","GOTS_Organic_raw",(IF($G3555="Responsible","GOTS_Responsible",(IF($G3555="No Attribute (Conventional)","GOTS_conventional",(IF($G3555="Recycled Pre/Post-Consumer","GOTS_pre_post",(IF($G3555="In-Conversion","GOTS_in_conversion",(IF($G3555="Sustainably Sourced","Sustainably_sourced",""))))))))))),IF($G3555="Organic","Organic",(IF($G3555="Responsible","Responsible",(IF($G3555="No Attribute (Conventional)","No_Attribute_Conventional",(IF($G3555="Recycled Pre/Post-Consumer","Recycled_Pre_Post_Consumer",(IF($G3555="In-Conversion","In_Conversion",(IF($G3555="Recycled Pre-Consumer","Recycled_Pre_Consumer",(IF($G3555="Recycled Post-Consumer","Recycled_Post_Consumer",(IF($G3555="Sustainably Sourced","Sustainably_sourced","")))))))))))))))),"")</f>
        <v/>
      </c>
      <c r="AE3555" s="13" t="e" cm="1">
        <f t="array" aca="1" ref="AE3555" ca="1">IF(INDIRECT("$F"&amp;$S3555)="","",IF(LEFT(INDIRECT("$F"&amp;$S3555),3)="GRS","GRS_RCS_RM",IF((LEFT(INDIRECT("$F"&amp;$S3555),3))="RCS","GRS_RCS_RM",IF(INDIRECT("$F"&amp;$S3555)="OCS (No Label)","OCS_Conversion_RM",IF(LEFT(INDIRECT("$F"&amp;$S3555),3)="OCS","OCS_RM",IF(RIGHT(INDIRECT("$F"&amp;$S3555),10)="conversion","GOTS_RM_conversion",IF((LEFT(INDIRECT("$F"&amp;$S3555),4))="GOTS","GOTS_RM","Responsible_RM")))))))</f>
        <v>#REF!</v>
      </c>
      <c r="AF3555" s="13" t="str" cm="1">
        <f t="array" aca="1" ref="AF3555" ca="1">IF($S3555="","",INDIRECT("$Z"&amp;$S3555))</f>
        <v/>
      </c>
      <c r="AG3555" s="155"/>
      <c r="AH3555" s="13" t="str" cm="1">
        <f t="array" aca="1" ref="AH3555" ca="1">IFERROR(INDIRECT("$ag"&amp;S3555),"")</f>
        <v/>
      </c>
      <c r="AI3555" s="13" t="e" cm="1">
        <f t="array" aca="1" ref="AI3555" ca="1">INDIRECT("O"&amp;S3554)</f>
        <v>#REF!</v>
      </c>
      <c r="AJ3555" s="13" t="str">
        <f>IF($I3555="","",INDEX('Raw Material'!$A$1:$J$75,MATCH(I3555,'Raw Material'!$A$1:$A$75,0),(MATCH(G3555,'Raw Material'!$A$1:$J$1,0))))</f>
        <v/>
      </c>
      <c r="AK3555" s="13" t="str">
        <f t="shared" si="1623"/>
        <v>YANLIŞRM</v>
      </c>
      <c r="AL3555" s="153" t="str">
        <f t="shared" si="1624"/>
        <v/>
      </c>
    </row>
    <row r="3556" spans="1:38" ht="16.5" customHeight="1">
      <c r="A3556" s="162"/>
      <c r="B3556" s="168"/>
      <c r="C3556" s="169"/>
      <c r="D3556" s="156"/>
      <c r="E3556" s="156"/>
      <c r="F3556" s="175"/>
      <c r="G3556" s="181"/>
      <c r="H3556" s="182"/>
      <c r="I3556" s="182"/>
      <c r="J3556" s="182"/>
      <c r="K3556" s="32"/>
      <c r="L3556" s="179"/>
      <c r="M3556" s="179"/>
      <c r="N3556" s="81"/>
      <c r="O3556" s="185"/>
      <c r="P3556" s="103"/>
      <c r="Q3556" s="84" t="str">
        <f t="shared" si="1625"/>
        <v/>
      </c>
      <c r="R3556" s="159"/>
      <c r="S3556" s="28" t="str" cm="1">
        <f t="array" aca="1" ref="S3556" ca="1">IF(INDIRECT("A"&amp;114+$U3556)&lt;&gt;"",114+$U3556,"")</f>
        <v/>
      </c>
      <c r="T3556" s="28" t="str">
        <f t="shared" ca="1" si="1626"/>
        <v>$B</v>
      </c>
      <c r="U3556" s="29">
        <f t="shared" si="1632"/>
        <v>3432</v>
      </c>
      <c r="V3556" s="29">
        <v>286.83333333335599</v>
      </c>
      <c r="W3556" s="29">
        <f t="shared" si="1637"/>
        <v>286</v>
      </c>
      <c r="X3556" s="41" t="str" cm="1">
        <f t="array" aca="1" ref="X3556" ca="1">IFERROR(INDEX('PC&amp;PD'!$A$1:$AP$15,ROW('PC&amp;PD'!$A$15),MATCH(INDIRECT(T3556),'PC&amp;PD'!$A$1:$AP$1,0)),"")</f>
        <v/>
      </c>
      <c r="Z3556" s="155"/>
      <c r="AA3556" s="13" t="str">
        <f t="shared" si="1622"/>
        <v/>
      </c>
      <c r="AB3556" s="155"/>
      <c r="AC3556" s="13" t="str">
        <f t="shared" ca="1" si="1627"/>
        <v>$AB</v>
      </c>
      <c r="AD3556" s="13" t="str" cm="1">
        <f t="array" aca="1" ref="AD3556" ca="1">IFERROR(IF((LEFT(INDIRECT("$F"&amp;$S3556),4))="GOTS",IF($G3556="Organic","GOTS_Organic_raw",(IF($G3556="Responsible","GOTS_Responsible",(IF($G3556="No Attribute (Conventional)","GOTS_conventional",(IF($G3556="Recycled Pre/Post-Consumer","GOTS_pre_post",(IF($G3556="In-Conversion","GOTS_in_conversion",(IF($G3556="Sustainably Sourced","Sustainably_sourced",""))))))))))),IF($G3556="Organic","Organic",(IF($G3556="Responsible","Responsible",(IF($G3556="No Attribute (Conventional)","No_Attribute_Conventional",(IF($G3556="Recycled Pre/Post-Consumer","Recycled_Pre_Post_Consumer",(IF($G3556="In-Conversion","In_Conversion",(IF($G3556="Recycled Pre-Consumer","Recycled_Pre_Consumer",(IF($G3556="Recycled Post-Consumer","Recycled_Post_Consumer",(IF($G3556="Sustainably Sourced","Sustainably_sourced","")))))))))))))))),"")</f>
        <v/>
      </c>
      <c r="AE3556" s="13" t="e" cm="1">
        <f t="array" aca="1" ref="AE3556" ca="1">IF(INDIRECT("$F"&amp;$S3556)="","",IF(LEFT(INDIRECT("$F"&amp;$S3556),3)="GRS","GRS_RCS_RM",IF((LEFT(INDIRECT("$F"&amp;$S3556),3))="RCS","GRS_RCS_RM",IF(INDIRECT("$F"&amp;$S3556)="OCS (No Label)","OCS_Conversion_RM",IF(LEFT(INDIRECT("$F"&amp;$S3556),3)="OCS","OCS_RM",IF(RIGHT(INDIRECT("$F"&amp;$S3556),10)="conversion","GOTS_RM_conversion",IF((LEFT(INDIRECT("$F"&amp;$S3556),4))="GOTS","GOTS_RM","Responsible_RM")))))))</f>
        <v>#REF!</v>
      </c>
      <c r="AF3556" s="13" t="str" cm="1">
        <f t="array" aca="1" ref="AF3556" ca="1">IF($S3556="","",INDIRECT("$Z"&amp;$S3556))</f>
        <v/>
      </c>
      <c r="AG3556" s="155"/>
      <c r="AH3556" s="13" t="str" cm="1">
        <f t="array" aca="1" ref="AH3556" ca="1">IFERROR(INDIRECT("$ag"&amp;S3556),"")</f>
        <v/>
      </c>
      <c r="AI3556" s="13" t="e" cm="1">
        <f t="array" aca="1" ref="AI3556" ca="1">INDIRECT("O"&amp;S3555)</f>
        <v>#REF!</v>
      </c>
      <c r="AJ3556" s="13" t="str">
        <f>IF($I3556="","",INDEX('Raw Material'!$A$1:$J$75,MATCH(I3556,'Raw Material'!$A$1:$A$75,0),(MATCH(G3556,'Raw Material'!$A$1:$J$1,0))))</f>
        <v/>
      </c>
      <c r="AK3556" s="13" t="str">
        <f t="shared" si="1623"/>
        <v>YANLIŞRM</v>
      </c>
      <c r="AL3556" s="153" t="str">
        <f t="shared" si="1624"/>
        <v/>
      </c>
    </row>
    <row r="3557" spans="1:38" ht="16.5" customHeight="1" thickBot="1">
      <c r="A3557" s="163"/>
      <c r="B3557" s="170"/>
      <c r="C3557" s="171"/>
      <c r="D3557" s="156"/>
      <c r="E3557" s="156"/>
      <c r="F3557" s="176"/>
      <c r="G3557" s="157"/>
      <c r="H3557" s="158"/>
      <c r="I3557" s="158"/>
      <c r="J3557" s="158"/>
      <c r="K3557" s="33"/>
      <c r="L3557" s="180"/>
      <c r="M3557" s="180"/>
      <c r="N3557" s="82"/>
      <c r="O3557" s="186"/>
      <c r="P3557" s="103"/>
      <c r="Q3557" s="84" t="str">
        <f t="shared" si="1625"/>
        <v/>
      </c>
      <c r="R3557" s="159"/>
      <c r="S3557" s="28" t="str" cm="1">
        <f t="array" aca="1" ref="S3557" ca="1">IF(INDIRECT("A"&amp;114+$U3557)&lt;&gt;"",114+$U3557,"")</f>
        <v/>
      </c>
      <c r="T3557" s="28" t="str">
        <f t="shared" ca="1" si="1626"/>
        <v>$B</v>
      </c>
      <c r="U3557" s="29">
        <f t="shared" si="1632"/>
        <v>3432</v>
      </c>
      <c r="V3557" s="29">
        <v>286.91666666668903</v>
      </c>
      <c r="W3557" s="29">
        <f t="shared" si="1637"/>
        <v>286</v>
      </c>
      <c r="X3557" s="41" t="str" cm="1">
        <f t="array" aca="1" ref="X3557" ca="1">IFERROR(INDEX('PC&amp;PD'!$A$1:$AP$15,ROW('PC&amp;PD'!$A$15),MATCH(INDIRECT(T3557),'PC&amp;PD'!$A$1:$AP$1,0)),"")</f>
        <v/>
      </c>
      <c r="Z3557" s="155"/>
      <c r="AA3557" s="13" t="str">
        <f t="shared" si="1622"/>
        <v/>
      </c>
      <c r="AB3557" s="155"/>
      <c r="AC3557" s="13" t="str">
        <f t="shared" ca="1" si="1627"/>
        <v>$AB</v>
      </c>
      <c r="AD3557" s="13" t="str" cm="1">
        <f t="array" aca="1" ref="AD3557" ca="1">IFERROR(IF((LEFT(INDIRECT("$F"&amp;$S3557),4))="GOTS",IF($G3557="Organic","GOTS_Organic_raw",(IF($G3557="Responsible","GOTS_Responsible",(IF($G3557="No Attribute (Conventional)","GOTS_conventional",(IF($G3557="Recycled Pre/Post-Consumer","GOTS_pre_post",(IF($G3557="In-Conversion","GOTS_in_conversion",(IF($G3557="Sustainably Sourced","Sustainably_sourced",""))))))))))),IF($G3557="Organic","Organic",(IF($G3557="Responsible","Responsible",(IF($G3557="No Attribute (Conventional)","No_Attribute_Conventional",(IF($G3557="Recycled Pre/Post-Consumer","Recycled_Pre_Post_Consumer",(IF($G3557="In-Conversion","In_Conversion",(IF($G3557="Recycled Pre-Consumer","Recycled_Pre_Consumer",(IF($G3557="Recycled Post-Consumer","Recycled_Post_Consumer",(IF($G3557="Sustainably Sourced","Sustainably_sourced","")))))))))))))))),"")</f>
        <v/>
      </c>
      <c r="AE3557" s="13" t="e" cm="1">
        <f t="array" aca="1" ref="AE3557" ca="1">IF(INDIRECT("$F"&amp;$S3557)="","",IF(LEFT(INDIRECT("$F"&amp;$S3557),3)="GRS","GRS_RCS_RM",IF((LEFT(INDIRECT("$F"&amp;$S3557),3))="RCS","GRS_RCS_RM",IF(INDIRECT("$F"&amp;$S3557)="OCS (No Label)","OCS_Conversion_RM",IF(LEFT(INDIRECT("$F"&amp;$S3557),3)="OCS","OCS_RM",IF(RIGHT(INDIRECT("$F"&amp;$S3557),10)="conversion","GOTS_RM_conversion",IF((LEFT(INDIRECT("$F"&amp;$S3557),4))="GOTS","GOTS_RM","Responsible_RM")))))))</f>
        <v>#REF!</v>
      </c>
      <c r="AF3557" s="13" t="str" cm="1">
        <f t="array" aca="1" ref="AF3557" ca="1">IF($S3557="","",INDIRECT("$Z"&amp;$S3557))</f>
        <v/>
      </c>
      <c r="AG3557" s="155"/>
      <c r="AH3557" s="13" t="str" cm="1">
        <f t="array" aca="1" ref="AH3557" ca="1">IFERROR(INDIRECT("$ag"&amp;S3557),"")</f>
        <v/>
      </c>
      <c r="AI3557" s="13" t="e" cm="1">
        <f t="array" aca="1" ref="AI3557" ca="1">INDIRECT("O"&amp;S3556)</f>
        <v>#REF!</v>
      </c>
      <c r="AJ3557" s="13" t="str">
        <f>IF($I3557="","",INDEX('Raw Material'!$A$1:$J$75,MATCH(I3557,'Raw Material'!$A$1:$A$75,0),(MATCH(G3557,'Raw Material'!$A$1:$J$1,0))))</f>
        <v/>
      </c>
      <c r="AK3557" s="13" t="str">
        <f t="shared" si="1623"/>
        <v>YANLIŞRM</v>
      </c>
      <c r="AL3557" s="153" t="str">
        <f t="shared" si="1624"/>
        <v/>
      </c>
    </row>
    <row r="3558" spans="1:38" ht="16.5" customHeight="1">
      <c r="A3558" s="160" t="str">
        <f>IF(B3558="","",COUNTA($B$114:$B3558))</f>
        <v/>
      </c>
      <c r="B3558" s="164"/>
      <c r="C3558" s="165"/>
      <c r="D3558" s="183"/>
      <c r="E3558" s="183"/>
      <c r="F3558" s="172"/>
      <c r="G3558" s="212"/>
      <c r="H3558" s="206"/>
      <c r="I3558" s="206"/>
      <c r="J3558" s="206"/>
      <c r="K3558" s="31"/>
      <c r="L3558" s="177" t="str">
        <f t="shared" ref="L3558" si="1646">IF(R3558="","",LEFT(R3558,LEN(R3558)-2))</f>
        <v/>
      </c>
      <c r="M3558" s="177"/>
      <c r="N3558" s="80"/>
      <c r="O3558" s="184"/>
      <c r="P3558" s="103"/>
      <c r="Q3558" s="84" t="str">
        <f t="shared" si="1625"/>
        <v/>
      </c>
      <c r="R3558" s="159" t="str">
        <f t="shared" ref="R3558" si="1647">CONCATENATE($Q3558,Q3559,Q3560,Q3561,Q3562,Q3563,$Q3564,$Q3565,$Q3566,$Q3567,Q3568,Q3569)</f>
        <v/>
      </c>
      <c r="S3558" s="28" t="str" cm="1">
        <f t="array" aca="1" ref="S3558" ca="1">IF(INDIRECT("A"&amp;114+$U3558)&lt;&gt;"",114+$U3558,"")</f>
        <v/>
      </c>
      <c r="T3558" s="28" t="str">
        <f t="shared" ca="1" si="1626"/>
        <v>$B</v>
      </c>
      <c r="U3558" s="29">
        <f t="shared" si="1632"/>
        <v>3444</v>
      </c>
      <c r="V3558" s="29">
        <v>287.00000000002302</v>
      </c>
      <c r="W3558" s="29">
        <f t="shared" si="1637"/>
        <v>287</v>
      </c>
      <c r="X3558" s="41" t="str" cm="1">
        <f t="array" aca="1" ref="X3558" ca="1">IFERROR(INDEX('PC&amp;PD'!$A$1:$AP$15,ROW('PC&amp;PD'!$A$15),MATCH(INDIRECT(T3558),'PC&amp;PD'!$A$1:$AP$1,0)),"")</f>
        <v/>
      </c>
      <c r="Z3558" s="155" t="str">
        <f t="shared" ref="Z3558" si="1648">IFERROR(IF($F3558="OCS 100","OCS (OCS 100)",IF($F3558="OCS Blended","OCS (OCS Blended)",IF($F3558="OCS (No Label)","OCS (No Label)",IF($F3558="RCS 100","RCS (RCS 100)",IF($F3558="RCS Blended","RCS (RCS Blended)",IF($F3558="GRS","GRS (GRS)",IF($F3558="GRS (No Label)", "GRS (No Label)",IF($F3558="RDS","RDS (RDS)",IF($F3558="RWS","RWS (RWS)",IF($F3558="RAS","RAS (RAS)",IF($F3558="RMS","RMS (RMS)",IF($F3558="GOTS Organic","GOTS (Organic)",IF($F3558="GOTS Made with organic","GOTS (Made with Organic)",IF($F3558="GOTS Organic - in conversion","GOTS (Organic - In Conversion)",IF($F3558="GOTS Made with organic - in conversion","GOTS (Made with Organic - In Conversion)",""))))))))))))))),"")</f>
        <v/>
      </c>
      <c r="AA3558" s="13" t="str">
        <f t="shared" si="1622"/>
        <v/>
      </c>
      <c r="AB3558" s="155" t="str">
        <f t="shared" ref="AB3558" si="1649">IFERROR(IF($F3558="OCS 100", "OCS_100",IF($F3558="OCS Blended", "OCS_Blended",IF($F3558="OCS (No Label)", "OCS_No_Label",IF($F3558="RCS 100", "RCS_100",IF($F3558="RCS Blended","RCS_Blended",IF($F3558="GRS","GRS",IF($F3558="GRS (No Label)", "GRS_No_Label",IF($F3558="RDS","RDS",IF($F3558="RWS","RWS",IF($F3558="RMS","RMS",IF($F3558="GOTS Organic","GOTS_Organic",IF($F3558="GOTS Made with organic","GOTS_Made_with_organic",IF($F3558="GOTS Organic - in conversion","GOTS_Organic_in_Conversion",IF($F3558="GOTS Made with organic - in conversion","GOTS_Made_with_Organic_in_Conversion",IF($F3558="RAS","RAS",""))))))))))))))),"")</f>
        <v/>
      </c>
      <c r="AC3558" s="13" t="str">
        <f t="shared" ca="1" si="1627"/>
        <v>$AB</v>
      </c>
      <c r="AD3558" s="13" t="str" cm="1">
        <f t="array" aca="1" ref="AD3558" ca="1">IFERROR(IF((LEFT(INDIRECT("$F"&amp;$S3558),4))="GOTS",IF($G3558="Organic","GOTS_Organic_raw",(IF($G3558="Responsible","GOTS_Responsible",(IF($G3558="No Attribute (Conventional)","GOTS_conventional",(IF($G3558="Recycled Pre/Post-Consumer","GOTS_pre_post",(IF($G3558="In-Conversion","GOTS_in_conversion",(IF($G3558="Sustainably Sourced","Sustainably_sourced",""))))))))))),IF($G3558="Organic","Organic",(IF($G3558="Responsible","Responsible",(IF($G3558="No Attribute (Conventional)","No_Attribute_Conventional",(IF($G3558="Recycled Pre/Post-Consumer","Recycled_Pre_Post_Consumer",(IF($G3558="In-Conversion","In_Conversion",(IF($G3558="Recycled Pre-Consumer","Recycled_Pre_Consumer",(IF($G3558="Recycled Post-Consumer","Recycled_Post_Consumer",(IF($G3558="Sustainably Sourced","Sustainably_sourced","")))))))))))))))),"")</f>
        <v/>
      </c>
      <c r="AE3558" s="13" t="e" cm="1">
        <f t="array" aca="1" ref="AE3558" ca="1">IF(INDIRECT("$F"&amp;$S3558)="","",IF(LEFT(INDIRECT("$F"&amp;$S3558),3)="GRS","GRS_RCS_RM",IF((LEFT(INDIRECT("$F"&amp;$S3558),3))="RCS","GRS_RCS_RM",IF(INDIRECT("$F"&amp;$S3558)="OCS (No Label)","OCS_Conversion_RM",IF(LEFT(INDIRECT("$F"&amp;$S3558),3)="OCS","OCS_RM",IF(RIGHT(INDIRECT("$F"&amp;$S3558),10)="conversion","GOTS_RM_conversion",IF((LEFT(INDIRECT("$F"&amp;$S3558),4))="GOTS","GOTS_RM","Responsible_RM")))))))</f>
        <v>#REF!</v>
      </c>
      <c r="AF3558" s="13" t="str" cm="1">
        <f t="array" aca="1" ref="AF3558" ca="1">IF($S3558="","",INDIRECT("$Z"&amp;$S3558))</f>
        <v/>
      </c>
      <c r="AG3558" s="155" t="str">
        <f t="shared" si="1621"/>
        <v/>
      </c>
      <c r="AH3558" s="13" t="str" cm="1">
        <f t="array" aca="1" ref="AH3558" ca="1">IFERROR(INDIRECT("$ag"&amp;S3558),"")</f>
        <v/>
      </c>
      <c r="AI3558" s="13" t="e" cm="1">
        <f t="array" aca="1" ref="AI3558" ca="1">INDIRECT("O"&amp;S3557)</f>
        <v>#REF!</v>
      </c>
      <c r="AJ3558" s="13" t="str">
        <f>IF($I3558="","",INDEX('Raw Material'!$A$1:$J$75,MATCH(I3558,'Raw Material'!$A$1:$A$75,0),(MATCH(G3558,'Raw Material'!$A$1:$J$1,0))))</f>
        <v/>
      </c>
      <c r="AK3558" s="13" t="str">
        <f t="shared" si="1623"/>
        <v>YANLIŞRM</v>
      </c>
      <c r="AL3558" s="153" t="str">
        <f t="shared" si="1624"/>
        <v/>
      </c>
    </row>
    <row r="3559" spans="1:38" ht="16.5" customHeight="1">
      <c r="A3559" s="161"/>
      <c r="B3559" s="166"/>
      <c r="C3559" s="167"/>
      <c r="D3559" s="156"/>
      <c r="E3559" s="156"/>
      <c r="F3559" s="173"/>
      <c r="G3559" s="181"/>
      <c r="H3559" s="182"/>
      <c r="I3559" s="182"/>
      <c r="J3559" s="182"/>
      <c r="K3559" s="32"/>
      <c r="L3559" s="178"/>
      <c r="M3559" s="178"/>
      <c r="N3559" s="81"/>
      <c r="O3559" s="185"/>
      <c r="P3559" s="103"/>
      <c r="Q3559" s="84" t="str">
        <f t="shared" si="1625"/>
        <v/>
      </c>
      <c r="R3559" s="159"/>
      <c r="S3559" s="28" t="str" cm="1">
        <f t="array" aca="1" ref="S3559" ca="1">IF(INDIRECT("A"&amp;114+$U3559)&lt;&gt;"",114+$U3559,"")</f>
        <v/>
      </c>
      <c r="T3559" s="28" t="str">
        <f t="shared" ca="1" si="1626"/>
        <v>$B</v>
      </c>
      <c r="U3559" s="29">
        <f t="shared" si="1632"/>
        <v>3444</v>
      </c>
      <c r="V3559" s="29">
        <v>287.08333333335599</v>
      </c>
      <c r="W3559" s="29">
        <f t="shared" si="1637"/>
        <v>287</v>
      </c>
      <c r="X3559" s="41" t="str" cm="1">
        <f t="array" aca="1" ref="X3559" ca="1">IFERROR(INDEX('PC&amp;PD'!$A$1:$AP$15,ROW('PC&amp;PD'!$A$15),MATCH(INDIRECT(T3559),'PC&amp;PD'!$A$1:$AP$1,0)),"")</f>
        <v/>
      </c>
      <c r="Z3559" s="155"/>
      <c r="AA3559" s="13" t="str">
        <f t="shared" si="1622"/>
        <v/>
      </c>
      <c r="AB3559" s="155"/>
      <c r="AC3559" s="13" t="str">
        <f t="shared" ca="1" si="1627"/>
        <v>$AB</v>
      </c>
      <c r="AD3559" s="13" t="str" cm="1">
        <f t="array" aca="1" ref="AD3559" ca="1">IFERROR(IF((LEFT(INDIRECT("$F"&amp;$S3559),4))="GOTS",IF($G3559="Organic","GOTS_Organic_raw",(IF($G3559="Responsible","GOTS_Responsible",(IF($G3559="No Attribute (Conventional)","GOTS_conventional",(IF($G3559="Recycled Pre/Post-Consumer","GOTS_pre_post",(IF($G3559="In-Conversion","GOTS_in_conversion",(IF($G3559="Sustainably Sourced","Sustainably_sourced",""))))))))))),IF($G3559="Organic","Organic",(IF($G3559="Responsible","Responsible",(IF($G3559="No Attribute (Conventional)","No_Attribute_Conventional",(IF($G3559="Recycled Pre/Post-Consumer","Recycled_Pre_Post_Consumer",(IF($G3559="In-Conversion","In_Conversion",(IF($G3559="Recycled Pre-Consumer","Recycled_Pre_Consumer",(IF($G3559="Recycled Post-Consumer","Recycled_Post_Consumer",(IF($G3559="Sustainably Sourced","Sustainably_sourced","")))))))))))))))),"")</f>
        <v/>
      </c>
      <c r="AE3559" s="13" t="e" cm="1">
        <f t="array" aca="1" ref="AE3559" ca="1">IF(INDIRECT("$F"&amp;$S3559)="","",IF(LEFT(INDIRECT("$F"&amp;$S3559),3)="GRS","GRS_RCS_RM",IF((LEFT(INDIRECT("$F"&amp;$S3559),3))="RCS","GRS_RCS_RM",IF(INDIRECT("$F"&amp;$S3559)="OCS (No Label)","OCS_Conversion_RM",IF(LEFT(INDIRECT("$F"&amp;$S3559),3)="OCS","OCS_RM",IF(RIGHT(INDIRECT("$F"&amp;$S3559),10)="conversion","GOTS_RM_conversion",IF((LEFT(INDIRECT("$F"&amp;$S3559),4))="GOTS","GOTS_RM","Responsible_RM")))))))</f>
        <v>#REF!</v>
      </c>
      <c r="AF3559" s="13" t="str" cm="1">
        <f t="array" aca="1" ref="AF3559" ca="1">IF($S3559="","",INDIRECT("$Z"&amp;$S3559))</f>
        <v/>
      </c>
      <c r="AG3559" s="155"/>
      <c r="AH3559" s="13" t="str" cm="1">
        <f t="array" aca="1" ref="AH3559" ca="1">IFERROR(INDIRECT("$ag"&amp;S3559),"")</f>
        <v/>
      </c>
      <c r="AI3559" s="13" t="e" cm="1">
        <f t="array" aca="1" ref="AI3559" ca="1">INDIRECT("O"&amp;S3558)</f>
        <v>#REF!</v>
      </c>
      <c r="AJ3559" s="13" t="str">
        <f>IF($I3559="","",INDEX('Raw Material'!$A$1:$J$75,MATCH(I3559,'Raw Material'!$A$1:$A$75,0),(MATCH(G3559,'Raw Material'!$A$1:$J$1,0))))</f>
        <v/>
      </c>
      <c r="AK3559" s="13" t="str">
        <f t="shared" si="1623"/>
        <v>YANLIŞRM</v>
      </c>
      <c r="AL3559" s="153" t="str">
        <f t="shared" si="1624"/>
        <v/>
      </c>
    </row>
    <row r="3560" spans="1:38" ht="16.5" customHeight="1">
      <c r="A3560" s="161"/>
      <c r="B3560" s="166"/>
      <c r="C3560" s="167"/>
      <c r="D3560" s="156"/>
      <c r="E3560" s="156"/>
      <c r="F3560" s="173"/>
      <c r="G3560" s="181"/>
      <c r="H3560" s="182"/>
      <c r="I3560" s="182"/>
      <c r="J3560" s="182"/>
      <c r="K3560" s="32"/>
      <c r="L3560" s="178"/>
      <c r="M3560" s="178"/>
      <c r="N3560" s="81"/>
      <c r="O3560" s="185"/>
      <c r="P3560" s="103"/>
      <c r="Q3560" s="84" t="str">
        <f t="shared" si="1625"/>
        <v/>
      </c>
      <c r="R3560" s="159"/>
      <c r="S3560" s="28" t="str" cm="1">
        <f t="array" aca="1" ref="S3560" ca="1">IF(INDIRECT("A"&amp;114+$U3560)&lt;&gt;"",114+$U3560,"")</f>
        <v/>
      </c>
      <c r="T3560" s="28" t="str">
        <f t="shared" ca="1" si="1626"/>
        <v>$B</v>
      </c>
      <c r="U3560" s="29">
        <f t="shared" si="1632"/>
        <v>3444</v>
      </c>
      <c r="V3560" s="29">
        <v>287.16666666668903</v>
      </c>
      <c r="W3560" s="29">
        <f t="shared" si="1637"/>
        <v>287</v>
      </c>
      <c r="X3560" s="41" t="str" cm="1">
        <f t="array" aca="1" ref="X3560" ca="1">IFERROR(INDEX('PC&amp;PD'!$A$1:$AP$15,ROW('PC&amp;PD'!$A$15),MATCH(INDIRECT(T3560),'PC&amp;PD'!$A$1:$AP$1,0)),"")</f>
        <v/>
      </c>
      <c r="Z3560" s="155"/>
      <c r="AA3560" s="13" t="str">
        <f t="shared" si="1622"/>
        <v/>
      </c>
      <c r="AB3560" s="155"/>
      <c r="AC3560" s="13" t="str">
        <f t="shared" ca="1" si="1627"/>
        <v>$AB</v>
      </c>
      <c r="AD3560" s="13" t="str" cm="1">
        <f t="array" aca="1" ref="AD3560" ca="1">IFERROR(IF((LEFT(INDIRECT("$F"&amp;$S3560),4))="GOTS",IF($G3560="Organic","GOTS_Organic_raw",(IF($G3560="Responsible","GOTS_Responsible",(IF($G3560="No Attribute (Conventional)","GOTS_conventional",(IF($G3560="Recycled Pre/Post-Consumer","GOTS_pre_post",(IF($G3560="In-Conversion","GOTS_in_conversion",(IF($G3560="Sustainably Sourced","Sustainably_sourced",""))))))))))),IF($G3560="Organic","Organic",(IF($G3560="Responsible","Responsible",(IF($G3560="No Attribute (Conventional)","No_Attribute_Conventional",(IF($G3560="Recycled Pre/Post-Consumer","Recycled_Pre_Post_Consumer",(IF($G3560="In-Conversion","In_Conversion",(IF($G3560="Recycled Pre-Consumer","Recycled_Pre_Consumer",(IF($G3560="Recycled Post-Consumer","Recycled_Post_Consumer",(IF($G3560="Sustainably Sourced","Sustainably_sourced","")))))))))))))))),"")</f>
        <v/>
      </c>
      <c r="AE3560" s="13" t="e" cm="1">
        <f t="array" aca="1" ref="AE3560" ca="1">IF(INDIRECT("$F"&amp;$S3560)="","",IF(LEFT(INDIRECT("$F"&amp;$S3560),3)="GRS","GRS_RCS_RM",IF((LEFT(INDIRECT("$F"&amp;$S3560),3))="RCS","GRS_RCS_RM",IF(INDIRECT("$F"&amp;$S3560)="OCS (No Label)","OCS_Conversion_RM",IF(LEFT(INDIRECT("$F"&amp;$S3560),3)="OCS","OCS_RM",IF(RIGHT(INDIRECT("$F"&amp;$S3560),10)="conversion","GOTS_RM_conversion",IF((LEFT(INDIRECT("$F"&amp;$S3560),4))="GOTS","GOTS_RM","Responsible_RM")))))))</f>
        <v>#REF!</v>
      </c>
      <c r="AF3560" s="13" t="str" cm="1">
        <f t="array" aca="1" ref="AF3560" ca="1">IF($S3560="","",INDIRECT("$Z"&amp;$S3560))</f>
        <v/>
      </c>
      <c r="AG3560" s="155"/>
      <c r="AH3560" s="13" t="str" cm="1">
        <f t="array" aca="1" ref="AH3560" ca="1">IFERROR(INDIRECT("$ag"&amp;S3560),"")</f>
        <v/>
      </c>
      <c r="AI3560" s="13" t="e" cm="1">
        <f t="array" aca="1" ref="AI3560" ca="1">INDIRECT("O"&amp;S3559)</f>
        <v>#REF!</v>
      </c>
      <c r="AJ3560" s="13" t="str">
        <f>IF($I3560="","",INDEX('Raw Material'!$A$1:$J$75,MATCH(I3560,'Raw Material'!$A$1:$A$75,0),(MATCH(G3560,'Raw Material'!$A$1:$J$1,0))))</f>
        <v/>
      </c>
      <c r="AK3560" s="13" t="str">
        <f t="shared" si="1623"/>
        <v>YANLIŞRM</v>
      </c>
      <c r="AL3560" s="153" t="str">
        <f t="shared" si="1624"/>
        <v/>
      </c>
    </row>
    <row r="3561" spans="1:38" ht="16.5" customHeight="1">
      <c r="A3561" s="161"/>
      <c r="B3561" s="166"/>
      <c r="C3561" s="167"/>
      <c r="D3561" s="156"/>
      <c r="E3561" s="156"/>
      <c r="F3561" s="174"/>
      <c r="G3561" s="181"/>
      <c r="H3561" s="182"/>
      <c r="I3561" s="182"/>
      <c r="J3561" s="182"/>
      <c r="K3561" s="32"/>
      <c r="L3561" s="178"/>
      <c r="M3561" s="178"/>
      <c r="N3561" s="81"/>
      <c r="O3561" s="185"/>
      <c r="P3561" s="103"/>
      <c r="Q3561" s="84" t="str">
        <f t="shared" si="1625"/>
        <v/>
      </c>
      <c r="R3561" s="159"/>
      <c r="S3561" s="28" t="str" cm="1">
        <f t="array" aca="1" ref="S3561" ca="1">IF(INDIRECT("A"&amp;114+$U3561)&lt;&gt;"",114+$U3561,"")</f>
        <v/>
      </c>
      <c r="T3561" s="28" t="str">
        <f t="shared" ca="1" si="1626"/>
        <v>$B</v>
      </c>
      <c r="U3561" s="29">
        <f t="shared" si="1632"/>
        <v>3444</v>
      </c>
      <c r="V3561" s="29">
        <v>287.25000000002302</v>
      </c>
      <c r="W3561" s="29">
        <f t="shared" si="1637"/>
        <v>287</v>
      </c>
      <c r="X3561" s="41" t="str" cm="1">
        <f t="array" aca="1" ref="X3561" ca="1">IFERROR(INDEX('PC&amp;PD'!$A$1:$AP$15,ROW('PC&amp;PD'!$A$15),MATCH(INDIRECT(T3561),'PC&amp;PD'!$A$1:$AP$1,0)),"")</f>
        <v/>
      </c>
      <c r="Z3561" s="155"/>
      <c r="AA3561" s="13" t="str">
        <f t="shared" si="1622"/>
        <v/>
      </c>
      <c r="AB3561" s="155"/>
      <c r="AC3561" s="13" t="str">
        <f t="shared" ca="1" si="1627"/>
        <v>$AB</v>
      </c>
      <c r="AD3561" s="13" t="str" cm="1">
        <f t="array" aca="1" ref="AD3561" ca="1">IFERROR(IF((LEFT(INDIRECT("$F"&amp;$S3561),4))="GOTS",IF($G3561="Organic","GOTS_Organic_raw",(IF($G3561="Responsible","GOTS_Responsible",(IF($G3561="No Attribute (Conventional)","GOTS_conventional",(IF($G3561="Recycled Pre/Post-Consumer","GOTS_pre_post",(IF($G3561="In-Conversion","GOTS_in_conversion",(IF($G3561="Sustainably Sourced","Sustainably_sourced",""))))))))))),IF($G3561="Organic","Organic",(IF($G3561="Responsible","Responsible",(IF($G3561="No Attribute (Conventional)","No_Attribute_Conventional",(IF($G3561="Recycled Pre/Post-Consumer","Recycled_Pre_Post_Consumer",(IF($G3561="In-Conversion","In_Conversion",(IF($G3561="Recycled Pre-Consumer","Recycled_Pre_Consumer",(IF($G3561="Recycled Post-Consumer","Recycled_Post_Consumer",(IF($G3561="Sustainably Sourced","Sustainably_sourced","")))))))))))))))),"")</f>
        <v/>
      </c>
      <c r="AE3561" s="13" t="e" cm="1">
        <f t="array" aca="1" ref="AE3561" ca="1">IF(INDIRECT("$F"&amp;$S3561)="","",IF(LEFT(INDIRECT("$F"&amp;$S3561),3)="GRS","GRS_RCS_RM",IF((LEFT(INDIRECT("$F"&amp;$S3561),3))="RCS","GRS_RCS_RM",IF(INDIRECT("$F"&amp;$S3561)="OCS (No Label)","OCS_Conversion_RM",IF(LEFT(INDIRECT("$F"&amp;$S3561),3)="OCS","OCS_RM",IF(RIGHT(INDIRECT("$F"&amp;$S3561),10)="conversion","GOTS_RM_conversion",IF((LEFT(INDIRECT("$F"&amp;$S3561),4))="GOTS","GOTS_RM","Responsible_RM")))))))</f>
        <v>#REF!</v>
      </c>
      <c r="AF3561" s="13" t="str" cm="1">
        <f t="array" aca="1" ref="AF3561" ca="1">IF($S3561="","",INDIRECT("$Z"&amp;$S3561))</f>
        <v/>
      </c>
      <c r="AG3561" s="155"/>
      <c r="AH3561" s="13" t="str" cm="1">
        <f t="array" aca="1" ref="AH3561" ca="1">IFERROR(INDIRECT("$ag"&amp;S3561),"")</f>
        <v/>
      </c>
      <c r="AI3561" s="13" t="e" cm="1">
        <f t="array" aca="1" ref="AI3561" ca="1">INDIRECT("O"&amp;S3560)</f>
        <v>#REF!</v>
      </c>
      <c r="AJ3561" s="13" t="str">
        <f>IF($I3561="","",INDEX('Raw Material'!$A$1:$J$75,MATCH(I3561,'Raw Material'!$A$1:$A$75,0),(MATCH(G3561,'Raw Material'!$A$1:$J$1,0))))</f>
        <v/>
      </c>
      <c r="AK3561" s="13" t="str">
        <f t="shared" si="1623"/>
        <v>YANLIŞRM</v>
      </c>
      <c r="AL3561" s="153" t="str">
        <f t="shared" si="1624"/>
        <v/>
      </c>
    </row>
    <row r="3562" spans="1:38" ht="16.5" customHeight="1">
      <c r="A3562" s="161"/>
      <c r="B3562" s="166"/>
      <c r="C3562" s="167"/>
      <c r="D3562" s="156"/>
      <c r="E3562" s="156"/>
      <c r="F3562" s="174"/>
      <c r="G3562" s="181"/>
      <c r="H3562" s="182"/>
      <c r="I3562" s="182"/>
      <c r="J3562" s="182"/>
      <c r="K3562" s="32"/>
      <c r="L3562" s="178"/>
      <c r="M3562" s="178"/>
      <c r="N3562" s="81"/>
      <c r="O3562" s="185"/>
      <c r="P3562" s="103"/>
      <c r="Q3562" s="84" t="str">
        <f t="shared" si="1625"/>
        <v/>
      </c>
      <c r="R3562" s="159"/>
      <c r="S3562" s="28" t="str" cm="1">
        <f t="array" aca="1" ref="S3562" ca="1">IF(INDIRECT("A"&amp;114+$U3562)&lt;&gt;"",114+$U3562,"")</f>
        <v/>
      </c>
      <c r="T3562" s="28" t="str">
        <f t="shared" ca="1" si="1626"/>
        <v>$B</v>
      </c>
      <c r="U3562" s="29">
        <f t="shared" si="1632"/>
        <v>3444</v>
      </c>
      <c r="V3562" s="29">
        <v>287.33333333335599</v>
      </c>
      <c r="W3562" s="29">
        <f t="shared" si="1637"/>
        <v>287</v>
      </c>
      <c r="X3562" s="41" t="str" cm="1">
        <f t="array" aca="1" ref="X3562" ca="1">IFERROR(INDEX('PC&amp;PD'!$A$1:$AP$15,ROW('PC&amp;PD'!$A$15),MATCH(INDIRECT(T3562),'PC&amp;PD'!$A$1:$AP$1,0)),"")</f>
        <v/>
      </c>
      <c r="Z3562" s="155"/>
      <c r="AA3562" s="13" t="str">
        <f t="shared" si="1622"/>
        <v/>
      </c>
      <c r="AB3562" s="155"/>
      <c r="AC3562" s="13" t="str">
        <f t="shared" ca="1" si="1627"/>
        <v>$AB</v>
      </c>
      <c r="AD3562" s="13" t="str" cm="1">
        <f t="array" aca="1" ref="AD3562" ca="1">IFERROR(IF((LEFT(INDIRECT("$F"&amp;$S3562),4))="GOTS",IF($G3562="Organic","GOTS_Organic_raw",(IF($G3562="Responsible","GOTS_Responsible",(IF($G3562="No Attribute (Conventional)","GOTS_conventional",(IF($G3562="Recycled Pre/Post-Consumer","GOTS_pre_post",(IF($G3562="In-Conversion","GOTS_in_conversion",(IF($G3562="Sustainably Sourced","Sustainably_sourced",""))))))))))),IF($G3562="Organic","Organic",(IF($G3562="Responsible","Responsible",(IF($G3562="No Attribute (Conventional)","No_Attribute_Conventional",(IF($G3562="Recycled Pre/Post-Consumer","Recycled_Pre_Post_Consumer",(IF($G3562="In-Conversion","In_Conversion",(IF($G3562="Recycled Pre-Consumer","Recycled_Pre_Consumer",(IF($G3562="Recycled Post-Consumer","Recycled_Post_Consumer",(IF($G3562="Sustainably Sourced","Sustainably_sourced","")))))))))))))))),"")</f>
        <v/>
      </c>
      <c r="AE3562" s="13" t="e" cm="1">
        <f t="array" aca="1" ref="AE3562" ca="1">IF(INDIRECT("$F"&amp;$S3562)="","",IF(LEFT(INDIRECT("$F"&amp;$S3562),3)="GRS","GRS_RCS_RM",IF((LEFT(INDIRECT("$F"&amp;$S3562),3))="RCS","GRS_RCS_RM",IF(INDIRECT("$F"&amp;$S3562)="OCS (No Label)","OCS_Conversion_RM",IF(LEFT(INDIRECT("$F"&amp;$S3562),3)="OCS","OCS_RM",IF(RIGHT(INDIRECT("$F"&amp;$S3562),10)="conversion","GOTS_RM_conversion",IF((LEFT(INDIRECT("$F"&amp;$S3562),4))="GOTS","GOTS_RM","Responsible_RM")))))))</f>
        <v>#REF!</v>
      </c>
      <c r="AF3562" s="13" t="str" cm="1">
        <f t="array" aca="1" ref="AF3562" ca="1">IF($S3562="","",INDIRECT("$Z"&amp;$S3562))</f>
        <v/>
      </c>
      <c r="AG3562" s="155"/>
      <c r="AH3562" s="13" t="str" cm="1">
        <f t="array" aca="1" ref="AH3562" ca="1">IFERROR(INDIRECT("$ag"&amp;S3562),"")</f>
        <v/>
      </c>
      <c r="AI3562" s="13" t="e" cm="1">
        <f t="array" aca="1" ref="AI3562" ca="1">INDIRECT("O"&amp;S3561)</f>
        <v>#REF!</v>
      </c>
      <c r="AJ3562" s="13" t="str">
        <f>IF($I3562="","",INDEX('Raw Material'!$A$1:$J$75,MATCH(I3562,'Raw Material'!$A$1:$A$75,0),(MATCH(G3562,'Raw Material'!$A$1:$J$1,0))))</f>
        <v/>
      </c>
      <c r="AK3562" s="13" t="str">
        <f t="shared" si="1623"/>
        <v>YANLIŞRM</v>
      </c>
      <c r="AL3562" s="153" t="str">
        <f t="shared" si="1624"/>
        <v/>
      </c>
    </row>
    <row r="3563" spans="1:38" ht="16.5" customHeight="1">
      <c r="A3563" s="161"/>
      <c r="B3563" s="166"/>
      <c r="C3563" s="167"/>
      <c r="D3563" s="156"/>
      <c r="E3563" s="156"/>
      <c r="F3563" s="174"/>
      <c r="G3563" s="181"/>
      <c r="H3563" s="182"/>
      <c r="I3563" s="182"/>
      <c r="J3563" s="182"/>
      <c r="K3563" s="32"/>
      <c r="L3563" s="178"/>
      <c r="M3563" s="178"/>
      <c r="N3563" s="81"/>
      <c r="O3563" s="185"/>
      <c r="P3563" s="103"/>
      <c r="Q3563" s="84" t="str">
        <f t="shared" si="1625"/>
        <v/>
      </c>
      <c r="R3563" s="159"/>
      <c r="S3563" s="28" t="str" cm="1">
        <f t="array" aca="1" ref="S3563" ca="1">IF(INDIRECT("A"&amp;114+$U3563)&lt;&gt;"",114+$U3563,"")</f>
        <v/>
      </c>
      <c r="T3563" s="28" t="str">
        <f t="shared" ca="1" si="1626"/>
        <v>$B</v>
      </c>
      <c r="U3563" s="29">
        <f t="shared" si="1632"/>
        <v>3444</v>
      </c>
      <c r="V3563" s="29">
        <v>287.41666666668903</v>
      </c>
      <c r="W3563" s="29">
        <f t="shared" si="1637"/>
        <v>287</v>
      </c>
      <c r="X3563" s="41" t="str" cm="1">
        <f t="array" aca="1" ref="X3563" ca="1">IFERROR(INDEX('PC&amp;PD'!$A$1:$AP$15,ROW('PC&amp;PD'!$A$15),MATCH(INDIRECT(T3563),'PC&amp;PD'!$A$1:$AP$1,0)),"")</f>
        <v/>
      </c>
      <c r="Z3563" s="155"/>
      <c r="AA3563" s="13" t="str">
        <f t="shared" si="1622"/>
        <v/>
      </c>
      <c r="AB3563" s="155"/>
      <c r="AC3563" s="13" t="str">
        <f t="shared" ca="1" si="1627"/>
        <v>$AB</v>
      </c>
      <c r="AD3563" s="13" t="str" cm="1">
        <f t="array" aca="1" ref="AD3563" ca="1">IFERROR(IF((LEFT(INDIRECT("$F"&amp;$S3563),4))="GOTS",IF($G3563="Organic","GOTS_Organic_raw",(IF($G3563="Responsible","GOTS_Responsible",(IF($G3563="No Attribute (Conventional)","GOTS_conventional",(IF($G3563="Recycled Pre/Post-Consumer","GOTS_pre_post",(IF($G3563="In-Conversion","GOTS_in_conversion",(IF($G3563="Sustainably Sourced","Sustainably_sourced",""))))))))))),IF($G3563="Organic","Organic",(IF($G3563="Responsible","Responsible",(IF($G3563="No Attribute (Conventional)","No_Attribute_Conventional",(IF($G3563="Recycled Pre/Post-Consumer","Recycled_Pre_Post_Consumer",(IF($G3563="In-Conversion","In_Conversion",(IF($G3563="Recycled Pre-Consumer","Recycled_Pre_Consumer",(IF($G3563="Recycled Post-Consumer","Recycled_Post_Consumer",(IF($G3563="Sustainably Sourced","Sustainably_sourced","")))))))))))))))),"")</f>
        <v/>
      </c>
      <c r="AE3563" s="13" t="e" cm="1">
        <f t="array" aca="1" ref="AE3563" ca="1">IF(INDIRECT("$F"&amp;$S3563)="","",IF(LEFT(INDIRECT("$F"&amp;$S3563),3)="GRS","GRS_RCS_RM",IF((LEFT(INDIRECT("$F"&amp;$S3563),3))="RCS","GRS_RCS_RM",IF(INDIRECT("$F"&amp;$S3563)="OCS (No Label)","OCS_Conversion_RM",IF(LEFT(INDIRECT("$F"&amp;$S3563),3)="OCS","OCS_RM",IF(RIGHT(INDIRECT("$F"&amp;$S3563),10)="conversion","GOTS_RM_conversion",IF((LEFT(INDIRECT("$F"&amp;$S3563),4))="GOTS","GOTS_RM","Responsible_RM")))))))</f>
        <v>#REF!</v>
      </c>
      <c r="AF3563" s="13" t="str" cm="1">
        <f t="array" aca="1" ref="AF3563" ca="1">IF($S3563="","",INDIRECT("$Z"&amp;$S3563))</f>
        <v/>
      </c>
      <c r="AG3563" s="155"/>
      <c r="AH3563" s="13" t="str" cm="1">
        <f t="array" aca="1" ref="AH3563" ca="1">IFERROR(INDIRECT("$ag"&amp;S3563),"")</f>
        <v/>
      </c>
      <c r="AI3563" s="13" t="e" cm="1">
        <f t="array" aca="1" ref="AI3563" ca="1">INDIRECT("O"&amp;S3562)</f>
        <v>#REF!</v>
      </c>
      <c r="AJ3563" s="13" t="str">
        <f>IF($I3563="","",INDEX('Raw Material'!$A$1:$J$75,MATCH(I3563,'Raw Material'!$A$1:$A$75,0),(MATCH(G3563,'Raw Material'!$A$1:$J$1,0))))</f>
        <v/>
      </c>
      <c r="AK3563" s="13" t="str">
        <f t="shared" si="1623"/>
        <v>YANLIŞRM</v>
      </c>
      <c r="AL3563" s="153" t="str">
        <f t="shared" si="1624"/>
        <v/>
      </c>
    </row>
    <row r="3564" spans="1:38" ht="16.5" customHeight="1">
      <c r="A3564" s="162"/>
      <c r="B3564" s="168"/>
      <c r="C3564" s="169"/>
      <c r="D3564" s="156"/>
      <c r="E3564" s="156"/>
      <c r="F3564" s="175"/>
      <c r="G3564" s="181"/>
      <c r="H3564" s="182"/>
      <c r="I3564" s="182"/>
      <c r="J3564" s="182"/>
      <c r="K3564" s="32"/>
      <c r="L3564" s="179"/>
      <c r="M3564" s="179"/>
      <c r="N3564" s="81"/>
      <c r="O3564" s="185"/>
      <c r="P3564" s="103"/>
      <c r="Q3564" s="84" t="str">
        <f t="shared" si="1625"/>
        <v/>
      </c>
      <c r="R3564" s="159"/>
      <c r="S3564" s="28" t="str" cm="1">
        <f t="array" aca="1" ref="S3564" ca="1">IF(INDIRECT("A"&amp;114+$U3564)&lt;&gt;"",114+$U3564,"")</f>
        <v/>
      </c>
      <c r="T3564" s="28" t="str">
        <f t="shared" ca="1" si="1626"/>
        <v>$B</v>
      </c>
      <c r="U3564" s="29">
        <f t="shared" si="1632"/>
        <v>3444</v>
      </c>
      <c r="V3564" s="29">
        <v>287.50000000002302</v>
      </c>
      <c r="W3564" s="29">
        <f t="shared" si="1637"/>
        <v>287</v>
      </c>
      <c r="X3564" s="41" t="str" cm="1">
        <f t="array" aca="1" ref="X3564" ca="1">IFERROR(INDEX('PC&amp;PD'!$A$1:$AP$15,ROW('PC&amp;PD'!$A$15),MATCH(INDIRECT(T3564),'PC&amp;PD'!$A$1:$AP$1,0)),"")</f>
        <v/>
      </c>
      <c r="Z3564" s="155"/>
      <c r="AA3564" s="13" t="str">
        <f t="shared" si="1622"/>
        <v/>
      </c>
      <c r="AB3564" s="155"/>
      <c r="AC3564" s="13" t="str">
        <f t="shared" ca="1" si="1627"/>
        <v>$AB</v>
      </c>
      <c r="AD3564" s="13" t="str" cm="1">
        <f t="array" aca="1" ref="AD3564" ca="1">IFERROR(IF((LEFT(INDIRECT("$F"&amp;$S3564),4))="GOTS",IF($G3564="Organic","GOTS_Organic_raw",(IF($G3564="Responsible","GOTS_Responsible",(IF($G3564="No Attribute (Conventional)","GOTS_conventional",(IF($G3564="Recycled Pre/Post-Consumer","GOTS_pre_post",(IF($G3564="In-Conversion","GOTS_in_conversion",(IF($G3564="Sustainably Sourced","Sustainably_sourced",""))))))))))),IF($G3564="Organic","Organic",(IF($G3564="Responsible","Responsible",(IF($G3564="No Attribute (Conventional)","No_Attribute_Conventional",(IF($G3564="Recycled Pre/Post-Consumer","Recycled_Pre_Post_Consumer",(IF($G3564="In-Conversion","In_Conversion",(IF($G3564="Recycled Pre-Consumer","Recycled_Pre_Consumer",(IF($G3564="Recycled Post-Consumer","Recycled_Post_Consumer",(IF($G3564="Sustainably Sourced","Sustainably_sourced","")))))))))))))))),"")</f>
        <v/>
      </c>
      <c r="AE3564" s="13" t="e" cm="1">
        <f t="array" aca="1" ref="AE3564" ca="1">IF(INDIRECT("$F"&amp;$S3564)="","",IF(LEFT(INDIRECT("$F"&amp;$S3564),3)="GRS","GRS_RCS_RM",IF((LEFT(INDIRECT("$F"&amp;$S3564),3))="RCS","GRS_RCS_RM",IF(INDIRECT("$F"&amp;$S3564)="OCS (No Label)","OCS_Conversion_RM",IF(LEFT(INDIRECT("$F"&amp;$S3564),3)="OCS","OCS_RM",IF(RIGHT(INDIRECT("$F"&amp;$S3564),10)="conversion","GOTS_RM_conversion",IF((LEFT(INDIRECT("$F"&amp;$S3564),4))="GOTS","GOTS_RM","Responsible_RM")))))))</f>
        <v>#REF!</v>
      </c>
      <c r="AF3564" s="13" t="str" cm="1">
        <f t="array" aca="1" ref="AF3564" ca="1">IF($S3564="","",INDIRECT("$Z"&amp;$S3564))</f>
        <v/>
      </c>
      <c r="AG3564" s="155"/>
      <c r="AH3564" s="13" t="str" cm="1">
        <f t="array" aca="1" ref="AH3564" ca="1">IFERROR(INDIRECT("$ag"&amp;S3564),"")</f>
        <v/>
      </c>
      <c r="AI3564" s="13" t="e" cm="1">
        <f t="array" aca="1" ref="AI3564" ca="1">INDIRECT("O"&amp;S3563)</f>
        <v>#REF!</v>
      </c>
      <c r="AJ3564" s="13" t="str">
        <f>IF($I3564="","",INDEX('Raw Material'!$A$1:$J$75,MATCH(I3564,'Raw Material'!$A$1:$A$75,0),(MATCH(G3564,'Raw Material'!$A$1:$J$1,0))))</f>
        <v/>
      </c>
      <c r="AK3564" s="13" t="str">
        <f t="shared" si="1623"/>
        <v>YANLIŞRM</v>
      </c>
      <c r="AL3564" s="153" t="str">
        <f t="shared" si="1624"/>
        <v/>
      </c>
    </row>
    <row r="3565" spans="1:38" ht="16.5" customHeight="1">
      <c r="A3565" s="162"/>
      <c r="B3565" s="168"/>
      <c r="C3565" s="169"/>
      <c r="D3565" s="156"/>
      <c r="E3565" s="156"/>
      <c r="F3565" s="175"/>
      <c r="G3565" s="181"/>
      <c r="H3565" s="182"/>
      <c r="I3565" s="182"/>
      <c r="J3565" s="182"/>
      <c r="K3565" s="32"/>
      <c r="L3565" s="179"/>
      <c r="M3565" s="179"/>
      <c r="N3565" s="81"/>
      <c r="O3565" s="185"/>
      <c r="P3565" s="103"/>
      <c r="Q3565" s="84" t="str">
        <f t="shared" si="1625"/>
        <v/>
      </c>
      <c r="R3565" s="159"/>
      <c r="S3565" s="28" t="str" cm="1">
        <f t="array" aca="1" ref="S3565" ca="1">IF(INDIRECT("A"&amp;114+$U3565)&lt;&gt;"",114+$U3565,"")</f>
        <v/>
      </c>
      <c r="T3565" s="28" t="str">
        <f t="shared" ca="1" si="1626"/>
        <v>$B</v>
      </c>
      <c r="U3565" s="29">
        <f t="shared" si="1632"/>
        <v>3444</v>
      </c>
      <c r="V3565" s="29">
        <v>287.58333333335599</v>
      </c>
      <c r="W3565" s="29">
        <f t="shared" si="1637"/>
        <v>287</v>
      </c>
      <c r="X3565" s="41" t="str" cm="1">
        <f t="array" aca="1" ref="X3565" ca="1">IFERROR(INDEX('PC&amp;PD'!$A$1:$AP$15,ROW('PC&amp;PD'!$A$15),MATCH(INDIRECT(T3565),'PC&amp;PD'!$A$1:$AP$1,0)),"")</f>
        <v/>
      </c>
      <c r="Z3565" s="155"/>
      <c r="AA3565" s="13" t="str">
        <f t="shared" si="1622"/>
        <v/>
      </c>
      <c r="AB3565" s="155"/>
      <c r="AC3565" s="13" t="str">
        <f t="shared" ca="1" si="1627"/>
        <v>$AB</v>
      </c>
      <c r="AD3565" s="13" t="str" cm="1">
        <f t="array" aca="1" ref="AD3565" ca="1">IFERROR(IF((LEFT(INDIRECT("$F"&amp;$S3565),4))="GOTS",IF($G3565="Organic","GOTS_Organic_raw",(IF($G3565="Responsible","GOTS_Responsible",(IF($G3565="No Attribute (Conventional)","GOTS_conventional",(IF($G3565="Recycled Pre/Post-Consumer","GOTS_pre_post",(IF($G3565="In-Conversion","GOTS_in_conversion",(IF($G3565="Sustainably Sourced","Sustainably_sourced",""))))))))))),IF($G3565="Organic","Organic",(IF($G3565="Responsible","Responsible",(IF($G3565="No Attribute (Conventional)","No_Attribute_Conventional",(IF($G3565="Recycled Pre/Post-Consumer","Recycled_Pre_Post_Consumer",(IF($G3565="In-Conversion","In_Conversion",(IF($G3565="Recycled Pre-Consumer","Recycled_Pre_Consumer",(IF($G3565="Recycled Post-Consumer","Recycled_Post_Consumer",(IF($G3565="Sustainably Sourced","Sustainably_sourced","")))))))))))))))),"")</f>
        <v/>
      </c>
      <c r="AE3565" s="13" t="e" cm="1">
        <f t="array" aca="1" ref="AE3565" ca="1">IF(INDIRECT("$F"&amp;$S3565)="","",IF(LEFT(INDIRECT("$F"&amp;$S3565),3)="GRS","GRS_RCS_RM",IF((LEFT(INDIRECT("$F"&amp;$S3565),3))="RCS","GRS_RCS_RM",IF(INDIRECT("$F"&amp;$S3565)="OCS (No Label)","OCS_Conversion_RM",IF(LEFT(INDIRECT("$F"&amp;$S3565),3)="OCS","OCS_RM",IF(RIGHT(INDIRECT("$F"&amp;$S3565),10)="conversion","GOTS_RM_conversion",IF((LEFT(INDIRECT("$F"&amp;$S3565),4))="GOTS","GOTS_RM","Responsible_RM")))))))</f>
        <v>#REF!</v>
      </c>
      <c r="AF3565" s="13" t="str" cm="1">
        <f t="array" aca="1" ref="AF3565" ca="1">IF($S3565="","",INDIRECT("$Z"&amp;$S3565))</f>
        <v/>
      </c>
      <c r="AG3565" s="155"/>
      <c r="AH3565" s="13" t="str" cm="1">
        <f t="array" aca="1" ref="AH3565" ca="1">IFERROR(INDIRECT("$ag"&amp;S3565),"")</f>
        <v/>
      </c>
      <c r="AI3565" s="13" t="e" cm="1">
        <f t="array" aca="1" ref="AI3565" ca="1">INDIRECT("O"&amp;S3564)</f>
        <v>#REF!</v>
      </c>
      <c r="AJ3565" s="13" t="str">
        <f>IF($I3565="","",INDEX('Raw Material'!$A$1:$J$75,MATCH(I3565,'Raw Material'!$A$1:$A$75,0),(MATCH(G3565,'Raw Material'!$A$1:$J$1,0))))</f>
        <v/>
      </c>
      <c r="AK3565" s="13" t="str">
        <f t="shared" si="1623"/>
        <v>YANLIŞRM</v>
      </c>
      <c r="AL3565" s="153" t="str">
        <f t="shared" si="1624"/>
        <v/>
      </c>
    </row>
    <row r="3566" spans="1:38" ht="16.5" customHeight="1">
      <c r="A3566" s="162"/>
      <c r="B3566" s="168"/>
      <c r="C3566" s="169"/>
      <c r="D3566" s="156"/>
      <c r="E3566" s="156"/>
      <c r="F3566" s="175"/>
      <c r="G3566" s="181"/>
      <c r="H3566" s="182"/>
      <c r="I3566" s="182"/>
      <c r="J3566" s="182"/>
      <c r="K3566" s="32"/>
      <c r="L3566" s="179"/>
      <c r="M3566" s="179"/>
      <c r="N3566" s="81"/>
      <c r="O3566" s="185"/>
      <c r="P3566" s="103"/>
      <c r="Q3566" s="84" t="str">
        <f t="shared" si="1625"/>
        <v/>
      </c>
      <c r="R3566" s="159"/>
      <c r="S3566" s="28" t="str" cm="1">
        <f t="array" aca="1" ref="S3566" ca="1">IF(INDIRECT("A"&amp;114+$U3566)&lt;&gt;"",114+$U3566,"")</f>
        <v/>
      </c>
      <c r="T3566" s="28" t="str">
        <f t="shared" ca="1" si="1626"/>
        <v>$B</v>
      </c>
      <c r="U3566" s="29">
        <f t="shared" si="1632"/>
        <v>3444</v>
      </c>
      <c r="V3566" s="29">
        <v>287.66666666668903</v>
      </c>
      <c r="W3566" s="29">
        <f t="shared" si="1637"/>
        <v>287</v>
      </c>
      <c r="X3566" s="41" t="str" cm="1">
        <f t="array" aca="1" ref="X3566" ca="1">IFERROR(INDEX('PC&amp;PD'!$A$1:$AP$15,ROW('PC&amp;PD'!$A$15),MATCH(INDIRECT(T3566),'PC&amp;PD'!$A$1:$AP$1,0)),"")</f>
        <v/>
      </c>
      <c r="Z3566" s="155"/>
      <c r="AA3566" s="13" t="str">
        <f t="shared" si="1622"/>
        <v/>
      </c>
      <c r="AB3566" s="155"/>
      <c r="AC3566" s="13" t="str">
        <f t="shared" ca="1" si="1627"/>
        <v>$AB</v>
      </c>
      <c r="AD3566" s="13" t="str" cm="1">
        <f t="array" aca="1" ref="AD3566" ca="1">IFERROR(IF((LEFT(INDIRECT("$F"&amp;$S3566),4))="GOTS",IF($G3566="Organic","GOTS_Organic_raw",(IF($G3566="Responsible","GOTS_Responsible",(IF($G3566="No Attribute (Conventional)","GOTS_conventional",(IF($G3566="Recycled Pre/Post-Consumer","GOTS_pre_post",(IF($G3566="In-Conversion","GOTS_in_conversion",(IF($G3566="Sustainably Sourced","Sustainably_sourced",""))))))))))),IF($G3566="Organic","Organic",(IF($G3566="Responsible","Responsible",(IF($G3566="No Attribute (Conventional)","No_Attribute_Conventional",(IF($G3566="Recycled Pre/Post-Consumer","Recycled_Pre_Post_Consumer",(IF($G3566="In-Conversion","In_Conversion",(IF($G3566="Recycled Pre-Consumer","Recycled_Pre_Consumer",(IF($G3566="Recycled Post-Consumer","Recycled_Post_Consumer",(IF($G3566="Sustainably Sourced","Sustainably_sourced","")))))))))))))))),"")</f>
        <v/>
      </c>
      <c r="AE3566" s="13" t="e" cm="1">
        <f t="array" aca="1" ref="AE3566" ca="1">IF(INDIRECT("$F"&amp;$S3566)="","",IF(LEFT(INDIRECT("$F"&amp;$S3566),3)="GRS","GRS_RCS_RM",IF((LEFT(INDIRECT("$F"&amp;$S3566),3))="RCS","GRS_RCS_RM",IF(INDIRECT("$F"&amp;$S3566)="OCS (No Label)","OCS_Conversion_RM",IF(LEFT(INDIRECT("$F"&amp;$S3566),3)="OCS","OCS_RM",IF(RIGHT(INDIRECT("$F"&amp;$S3566),10)="conversion","GOTS_RM_conversion",IF((LEFT(INDIRECT("$F"&amp;$S3566),4))="GOTS","GOTS_RM","Responsible_RM")))))))</f>
        <v>#REF!</v>
      </c>
      <c r="AF3566" s="13" t="str" cm="1">
        <f t="array" aca="1" ref="AF3566" ca="1">IF($S3566="","",INDIRECT("$Z"&amp;$S3566))</f>
        <v/>
      </c>
      <c r="AG3566" s="155"/>
      <c r="AH3566" s="13" t="str" cm="1">
        <f t="array" aca="1" ref="AH3566" ca="1">IFERROR(INDIRECT("$ag"&amp;S3566),"")</f>
        <v/>
      </c>
      <c r="AI3566" s="13" t="e" cm="1">
        <f t="array" aca="1" ref="AI3566" ca="1">INDIRECT("O"&amp;S3565)</f>
        <v>#REF!</v>
      </c>
      <c r="AJ3566" s="13" t="str">
        <f>IF($I3566="","",INDEX('Raw Material'!$A$1:$J$75,MATCH(I3566,'Raw Material'!$A$1:$A$75,0),(MATCH(G3566,'Raw Material'!$A$1:$J$1,0))))</f>
        <v/>
      </c>
      <c r="AK3566" s="13" t="str">
        <f t="shared" si="1623"/>
        <v>YANLIŞRM</v>
      </c>
      <c r="AL3566" s="153" t="str">
        <f t="shared" si="1624"/>
        <v/>
      </c>
    </row>
    <row r="3567" spans="1:38" ht="16.5" customHeight="1">
      <c r="A3567" s="162"/>
      <c r="B3567" s="168"/>
      <c r="C3567" s="169"/>
      <c r="D3567" s="156"/>
      <c r="E3567" s="156"/>
      <c r="F3567" s="175"/>
      <c r="G3567" s="181"/>
      <c r="H3567" s="182"/>
      <c r="I3567" s="182"/>
      <c r="J3567" s="182"/>
      <c r="K3567" s="32"/>
      <c r="L3567" s="179"/>
      <c r="M3567" s="179"/>
      <c r="N3567" s="81"/>
      <c r="O3567" s="185"/>
      <c r="P3567" s="103"/>
      <c r="Q3567" s="84" t="str">
        <f t="shared" si="1625"/>
        <v/>
      </c>
      <c r="R3567" s="159"/>
      <c r="S3567" s="28" t="str" cm="1">
        <f t="array" aca="1" ref="S3567" ca="1">IF(INDIRECT("A"&amp;114+$U3567)&lt;&gt;"",114+$U3567,"")</f>
        <v/>
      </c>
      <c r="T3567" s="28" t="str">
        <f t="shared" ca="1" si="1626"/>
        <v>$B</v>
      </c>
      <c r="U3567" s="29">
        <f t="shared" si="1632"/>
        <v>3444</v>
      </c>
      <c r="V3567" s="29">
        <v>287.75000000002302</v>
      </c>
      <c r="W3567" s="29">
        <f t="shared" si="1637"/>
        <v>287</v>
      </c>
      <c r="X3567" s="41" t="str" cm="1">
        <f t="array" aca="1" ref="X3567" ca="1">IFERROR(INDEX('PC&amp;PD'!$A$1:$AP$15,ROW('PC&amp;PD'!$A$15),MATCH(INDIRECT(T3567),'PC&amp;PD'!$A$1:$AP$1,0)),"")</f>
        <v/>
      </c>
      <c r="Z3567" s="155"/>
      <c r="AA3567" s="13" t="str">
        <f t="shared" si="1622"/>
        <v/>
      </c>
      <c r="AB3567" s="155"/>
      <c r="AC3567" s="13" t="str">
        <f t="shared" ca="1" si="1627"/>
        <v>$AB</v>
      </c>
      <c r="AD3567" s="13" t="str" cm="1">
        <f t="array" aca="1" ref="AD3567" ca="1">IFERROR(IF((LEFT(INDIRECT("$F"&amp;$S3567),4))="GOTS",IF($G3567="Organic","GOTS_Organic_raw",(IF($G3567="Responsible","GOTS_Responsible",(IF($G3567="No Attribute (Conventional)","GOTS_conventional",(IF($G3567="Recycled Pre/Post-Consumer","GOTS_pre_post",(IF($G3567="In-Conversion","GOTS_in_conversion",(IF($G3567="Sustainably Sourced","Sustainably_sourced",""))))))))))),IF($G3567="Organic","Organic",(IF($G3567="Responsible","Responsible",(IF($G3567="No Attribute (Conventional)","No_Attribute_Conventional",(IF($G3567="Recycled Pre/Post-Consumer","Recycled_Pre_Post_Consumer",(IF($G3567="In-Conversion","In_Conversion",(IF($G3567="Recycled Pre-Consumer","Recycled_Pre_Consumer",(IF($G3567="Recycled Post-Consumer","Recycled_Post_Consumer",(IF($G3567="Sustainably Sourced","Sustainably_sourced","")))))))))))))))),"")</f>
        <v/>
      </c>
      <c r="AE3567" s="13" t="e" cm="1">
        <f t="array" aca="1" ref="AE3567" ca="1">IF(INDIRECT("$F"&amp;$S3567)="","",IF(LEFT(INDIRECT("$F"&amp;$S3567),3)="GRS","GRS_RCS_RM",IF((LEFT(INDIRECT("$F"&amp;$S3567),3))="RCS","GRS_RCS_RM",IF(INDIRECT("$F"&amp;$S3567)="OCS (No Label)","OCS_Conversion_RM",IF(LEFT(INDIRECT("$F"&amp;$S3567),3)="OCS","OCS_RM",IF(RIGHT(INDIRECT("$F"&amp;$S3567),10)="conversion","GOTS_RM_conversion",IF((LEFT(INDIRECT("$F"&amp;$S3567),4))="GOTS","GOTS_RM","Responsible_RM")))))))</f>
        <v>#REF!</v>
      </c>
      <c r="AF3567" s="13" t="str" cm="1">
        <f t="array" aca="1" ref="AF3567" ca="1">IF($S3567="","",INDIRECT("$Z"&amp;$S3567))</f>
        <v/>
      </c>
      <c r="AG3567" s="155"/>
      <c r="AH3567" s="13" t="str" cm="1">
        <f t="array" aca="1" ref="AH3567" ca="1">IFERROR(INDIRECT("$ag"&amp;S3567),"")</f>
        <v/>
      </c>
      <c r="AI3567" s="13" t="e" cm="1">
        <f t="array" aca="1" ref="AI3567" ca="1">INDIRECT("O"&amp;S3566)</f>
        <v>#REF!</v>
      </c>
      <c r="AJ3567" s="13" t="str">
        <f>IF($I3567="","",INDEX('Raw Material'!$A$1:$J$75,MATCH(I3567,'Raw Material'!$A$1:$A$75,0),(MATCH(G3567,'Raw Material'!$A$1:$J$1,0))))</f>
        <v/>
      </c>
      <c r="AK3567" s="13" t="str">
        <f t="shared" si="1623"/>
        <v>YANLIŞRM</v>
      </c>
      <c r="AL3567" s="153" t="str">
        <f t="shared" si="1624"/>
        <v/>
      </c>
    </row>
    <row r="3568" spans="1:38" ht="16.5" customHeight="1">
      <c r="A3568" s="162"/>
      <c r="B3568" s="168"/>
      <c r="C3568" s="169"/>
      <c r="D3568" s="156"/>
      <c r="E3568" s="156"/>
      <c r="F3568" s="175"/>
      <c r="G3568" s="181"/>
      <c r="H3568" s="182"/>
      <c r="I3568" s="182"/>
      <c r="J3568" s="182"/>
      <c r="K3568" s="32"/>
      <c r="L3568" s="179"/>
      <c r="M3568" s="179"/>
      <c r="N3568" s="81"/>
      <c r="O3568" s="185"/>
      <c r="P3568" s="103"/>
      <c r="Q3568" s="84" t="str">
        <f t="shared" si="1625"/>
        <v/>
      </c>
      <c r="R3568" s="159"/>
      <c r="S3568" s="28" t="str" cm="1">
        <f t="array" aca="1" ref="S3568" ca="1">IF(INDIRECT("A"&amp;114+$U3568)&lt;&gt;"",114+$U3568,"")</f>
        <v/>
      </c>
      <c r="T3568" s="28" t="str">
        <f t="shared" ca="1" si="1626"/>
        <v>$B</v>
      </c>
      <c r="U3568" s="29">
        <f t="shared" si="1632"/>
        <v>3444</v>
      </c>
      <c r="V3568" s="29">
        <v>287.83333333335599</v>
      </c>
      <c r="W3568" s="29">
        <f t="shared" si="1637"/>
        <v>287</v>
      </c>
      <c r="X3568" s="41" t="str" cm="1">
        <f t="array" aca="1" ref="X3568" ca="1">IFERROR(INDEX('PC&amp;PD'!$A$1:$AP$15,ROW('PC&amp;PD'!$A$15),MATCH(INDIRECT(T3568),'PC&amp;PD'!$A$1:$AP$1,0)),"")</f>
        <v/>
      </c>
      <c r="Z3568" s="155"/>
      <c r="AA3568" s="13" t="str">
        <f t="shared" si="1622"/>
        <v/>
      </c>
      <c r="AB3568" s="155"/>
      <c r="AC3568" s="13" t="str">
        <f t="shared" ca="1" si="1627"/>
        <v>$AB</v>
      </c>
      <c r="AD3568" s="13" t="str" cm="1">
        <f t="array" aca="1" ref="AD3568" ca="1">IFERROR(IF((LEFT(INDIRECT("$F"&amp;$S3568),4))="GOTS",IF($G3568="Organic","GOTS_Organic_raw",(IF($G3568="Responsible","GOTS_Responsible",(IF($G3568="No Attribute (Conventional)","GOTS_conventional",(IF($G3568="Recycled Pre/Post-Consumer","GOTS_pre_post",(IF($G3568="In-Conversion","GOTS_in_conversion",(IF($G3568="Sustainably Sourced","Sustainably_sourced",""))))))))))),IF($G3568="Organic","Organic",(IF($G3568="Responsible","Responsible",(IF($G3568="No Attribute (Conventional)","No_Attribute_Conventional",(IF($G3568="Recycled Pre/Post-Consumer","Recycled_Pre_Post_Consumer",(IF($G3568="In-Conversion","In_Conversion",(IF($G3568="Recycled Pre-Consumer","Recycled_Pre_Consumer",(IF($G3568="Recycled Post-Consumer","Recycled_Post_Consumer",(IF($G3568="Sustainably Sourced","Sustainably_sourced","")))))))))))))))),"")</f>
        <v/>
      </c>
      <c r="AE3568" s="13" t="e" cm="1">
        <f t="array" aca="1" ref="AE3568" ca="1">IF(INDIRECT("$F"&amp;$S3568)="","",IF(LEFT(INDIRECT("$F"&amp;$S3568),3)="GRS","GRS_RCS_RM",IF((LEFT(INDIRECT("$F"&amp;$S3568),3))="RCS","GRS_RCS_RM",IF(INDIRECT("$F"&amp;$S3568)="OCS (No Label)","OCS_Conversion_RM",IF(LEFT(INDIRECT("$F"&amp;$S3568),3)="OCS","OCS_RM",IF(RIGHT(INDIRECT("$F"&amp;$S3568),10)="conversion","GOTS_RM_conversion",IF((LEFT(INDIRECT("$F"&amp;$S3568),4))="GOTS","GOTS_RM","Responsible_RM")))))))</f>
        <v>#REF!</v>
      </c>
      <c r="AF3568" s="13" t="str" cm="1">
        <f t="array" aca="1" ref="AF3568" ca="1">IF($S3568="","",INDIRECT("$Z"&amp;$S3568))</f>
        <v/>
      </c>
      <c r="AG3568" s="155"/>
      <c r="AH3568" s="13" t="str" cm="1">
        <f t="array" aca="1" ref="AH3568" ca="1">IFERROR(INDIRECT("$ag"&amp;S3568),"")</f>
        <v/>
      </c>
      <c r="AI3568" s="13" t="e" cm="1">
        <f t="array" aca="1" ref="AI3568" ca="1">INDIRECT("O"&amp;S3567)</f>
        <v>#REF!</v>
      </c>
      <c r="AJ3568" s="13" t="str">
        <f>IF($I3568="","",INDEX('Raw Material'!$A$1:$J$75,MATCH(I3568,'Raw Material'!$A$1:$A$75,0),(MATCH(G3568,'Raw Material'!$A$1:$J$1,0))))</f>
        <v/>
      </c>
      <c r="AK3568" s="13" t="str">
        <f t="shared" si="1623"/>
        <v>YANLIŞRM</v>
      </c>
      <c r="AL3568" s="153" t="str">
        <f t="shared" si="1624"/>
        <v/>
      </c>
    </row>
    <row r="3569" spans="1:38" ht="16.5" customHeight="1" thickBot="1">
      <c r="A3569" s="163"/>
      <c r="B3569" s="170"/>
      <c r="C3569" s="171"/>
      <c r="D3569" s="156"/>
      <c r="E3569" s="156"/>
      <c r="F3569" s="176"/>
      <c r="G3569" s="157"/>
      <c r="H3569" s="158"/>
      <c r="I3569" s="158"/>
      <c r="J3569" s="158"/>
      <c r="K3569" s="33"/>
      <c r="L3569" s="180"/>
      <c r="M3569" s="180"/>
      <c r="N3569" s="82"/>
      <c r="O3569" s="186"/>
      <c r="P3569" s="103"/>
      <c r="Q3569" s="84" t="str">
        <f t="shared" si="1625"/>
        <v/>
      </c>
      <c r="R3569" s="159"/>
      <c r="S3569" s="28" t="str" cm="1">
        <f t="array" aca="1" ref="S3569" ca="1">IF(INDIRECT("A"&amp;114+$U3569)&lt;&gt;"",114+$U3569,"")</f>
        <v/>
      </c>
      <c r="T3569" s="28" t="str">
        <f t="shared" ca="1" si="1626"/>
        <v>$B</v>
      </c>
      <c r="U3569" s="29">
        <f t="shared" si="1632"/>
        <v>3444</v>
      </c>
      <c r="V3569" s="29">
        <v>287.91666666668903</v>
      </c>
      <c r="W3569" s="29">
        <f t="shared" si="1637"/>
        <v>287</v>
      </c>
      <c r="X3569" s="41" t="str" cm="1">
        <f t="array" aca="1" ref="X3569" ca="1">IFERROR(INDEX('PC&amp;PD'!$A$1:$AP$15,ROW('PC&amp;PD'!$A$15),MATCH(INDIRECT(T3569),'PC&amp;PD'!$A$1:$AP$1,0)),"")</f>
        <v/>
      </c>
      <c r="Z3569" s="155"/>
      <c r="AA3569" s="13" t="str">
        <f t="shared" si="1622"/>
        <v/>
      </c>
      <c r="AB3569" s="155"/>
      <c r="AC3569" s="13" t="str">
        <f t="shared" ca="1" si="1627"/>
        <v>$AB</v>
      </c>
      <c r="AD3569" s="13" t="str" cm="1">
        <f t="array" aca="1" ref="AD3569" ca="1">IFERROR(IF((LEFT(INDIRECT("$F"&amp;$S3569),4))="GOTS",IF($G3569="Organic","GOTS_Organic_raw",(IF($G3569="Responsible","GOTS_Responsible",(IF($G3569="No Attribute (Conventional)","GOTS_conventional",(IF($G3569="Recycled Pre/Post-Consumer","GOTS_pre_post",(IF($G3569="In-Conversion","GOTS_in_conversion",(IF($G3569="Sustainably Sourced","Sustainably_sourced",""))))))))))),IF($G3569="Organic","Organic",(IF($G3569="Responsible","Responsible",(IF($G3569="No Attribute (Conventional)","No_Attribute_Conventional",(IF($G3569="Recycled Pre/Post-Consumer","Recycled_Pre_Post_Consumer",(IF($G3569="In-Conversion","In_Conversion",(IF($G3569="Recycled Pre-Consumer","Recycled_Pre_Consumer",(IF($G3569="Recycled Post-Consumer","Recycled_Post_Consumer",(IF($G3569="Sustainably Sourced","Sustainably_sourced","")))))))))))))))),"")</f>
        <v/>
      </c>
      <c r="AE3569" s="13" t="e" cm="1">
        <f t="array" aca="1" ref="AE3569" ca="1">IF(INDIRECT("$F"&amp;$S3569)="","",IF(LEFT(INDIRECT("$F"&amp;$S3569),3)="GRS","GRS_RCS_RM",IF((LEFT(INDIRECT("$F"&amp;$S3569),3))="RCS","GRS_RCS_RM",IF(INDIRECT("$F"&amp;$S3569)="OCS (No Label)","OCS_Conversion_RM",IF(LEFT(INDIRECT("$F"&amp;$S3569),3)="OCS","OCS_RM",IF(RIGHT(INDIRECT("$F"&amp;$S3569),10)="conversion","GOTS_RM_conversion",IF((LEFT(INDIRECT("$F"&amp;$S3569),4))="GOTS","GOTS_RM","Responsible_RM")))))))</f>
        <v>#REF!</v>
      </c>
      <c r="AF3569" s="13" t="str" cm="1">
        <f t="array" aca="1" ref="AF3569" ca="1">IF($S3569="","",INDIRECT("$Z"&amp;$S3569))</f>
        <v/>
      </c>
      <c r="AG3569" s="155"/>
      <c r="AH3569" s="13" t="str" cm="1">
        <f t="array" aca="1" ref="AH3569" ca="1">IFERROR(INDIRECT("$ag"&amp;S3569),"")</f>
        <v/>
      </c>
      <c r="AI3569" s="13" t="e" cm="1">
        <f t="array" aca="1" ref="AI3569" ca="1">INDIRECT("O"&amp;S3568)</f>
        <v>#REF!</v>
      </c>
      <c r="AJ3569" s="13" t="str">
        <f>IF($I3569="","",INDEX('Raw Material'!$A$1:$J$75,MATCH(I3569,'Raw Material'!$A$1:$A$75,0),(MATCH(G3569,'Raw Material'!$A$1:$J$1,0))))</f>
        <v/>
      </c>
      <c r="AK3569" s="13" t="str">
        <f t="shared" si="1623"/>
        <v>YANLIŞRM</v>
      </c>
      <c r="AL3569" s="153" t="str">
        <f t="shared" si="1624"/>
        <v/>
      </c>
    </row>
    <row r="3570" spans="1:38" ht="16.5" customHeight="1">
      <c r="A3570" s="160" t="str">
        <f>IF(B3570="","",COUNTA($B$114:$B3570))</f>
        <v/>
      </c>
      <c r="B3570" s="164"/>
      <c r="C3570" s="165"/>
      <c r="D3570" s="183"/>
      <c r="E3570" s="183"/>
      <c r="F3570" s="172"/>
      <c r="G3570" s="212"/>
      <c r="H3570" s="206"/>
      <c r="I3570" s="206"/>
      <c r="J3570" s="206"/>
      <c r="K3570" s="31"/>
      <c r="L3570" s="177" t="str">
        <f t="shared" ref="L3570" si="1650">IF(R3570="","",LEFT(R3570,LEN(R3570)-2))</f>
        <v/>
      </c>
      <c r="M3570" s="177"/>
      <c r="N3570" s="80"/>
      <c r="O3570" s="184"/>
      <c r="P3570" s="103"/>
      <c r="Q3570" s="84" t="str">
        <f t="shared" si="1625"/>
        <v/>
      </c>
      <c r="R3570" s="159" t="str">
        <f t="shared" ref="R3570" si="1651">CONCATENATE($Q3570,Q3571,Q3572,Q3573,Q3574,Q3575,$Q3576,$Q3577,$Q3578,$Q3579,Q3580,Q3581)</f>
        <v/>
      </c>
      <c r="S3570" s="28" t="str" cm="1">
        <f t="array" aca="1" ref="S3570" ca="1">IF(INDIRECT("A"&amp;114+$U3570)&lt;&gt;"",114+$U3570,"")</f>
        <v/>
      </c>
      <c r="T3570" s="28" t="str">
        <f t="shared" ca="1" si="1626"/>
        <v>$B</v>
      </c>
      <c r="U3570" s="29">
        <f t="shared" si="1632"/>
        <v>3456</v>
      </c>
      <c r="V3570" s="29">
        <v>288.00000000002302</v>
      </c>
      <c r="W3570" s="29">
        <f t="shared" si="1637"/>
        <v>288</v>
      </c>
      <c r="X3570" s="41" t="str" cm="1">
        <f t="array" aca="1" ref="X3570" ca="1">IFERROR(INDEX('PC&amp;PD'!$A$1:$AP$15,ROW('PC&amp;PD'!$A$15),MATCH(INDIRECT(T3570),'PC&amp;PD'!$A$1:$AP$1,0)),"")</f>
        <v/>
      </c>
      <c r="Z3570" s="155" t="str">
        <f t="shared" ref="Z3570" si="1652">IFERROR(IF($F3570="OCS 100","OCS (OCS 100)",IF($F3570="OCS Blended","OCS (OCS Blended)",IF($F3570="OCS (No Label)","OCS (No Label)",IF($F3570="RCS 100","RCS (RCS 100)",IF($F3570="RCS Blended","RCS (RCS Blended)",IF($F3570="GRS","GRS (GRS)",IF($F3570="GRS (No Label)", "GRS (No Label)",IF($F3570="RDS","RDS (RDS)",IF($F3570="RWS","RWS (RWS)",IF($F3570="RAS","RAS (RAS)",IF($F3570="RMS","RMS (RMS)",IF($F3570="GOTS Organic","GOTS (Organic)",IF($F3570="GOTS Made with organic","GOTS (Made with Organic)",IF($F3570="GOTS Organic - in conversion","GOTS (Organic - In Conversion)",IF($F3570="GOTS Made with organic - in conversion","GOTS (Made with Organic - In Conversion)",""))))))))))))))),"")</f>
        <v/>
      </c>
      <c r="AA3570" s="13" t="str">
        <f t="shared" si="1622"/>
        <v/>
      </c>
      <c r="AB3570" s="155" t="str">
        <f t="shared" ref="AB3570" si="1653">IFERROR(IF($F3570="OCS 100", "OCS_100",IF($F3570="OCS Blended", "OCS_Blended",IF($F3570="OCS (No Label)", "OCS_No_Label",IF($F3570="RCS 100", "RCS_100",IF($F3570="RCS Blended","RCS_Blended",IF($F3570="GRS","GRS",IF($F3570="GRS (No Label)", "GRS_No_Label",IF($F3570="RDS","RDS",IF($F3570="RWS","RWS",IF($F3570="RMS","RMS",IF($F3570="GOTS Organic","GOTS_Organic",IF($F3570="GOTS Made with organic","GOTS_Made_with_organic",IF($F3570="GOTS Organic - in conversion","GOTS_Organic_in_Conversion",IF($F3570="GOTS Made with organic - in conversion","GOTS_Made_with_Organic_in_Conversion",IF($F3570="RAS","RAS",""))))))))))))))),"")</f>
        <v/>
      </c>
      <c r="AC3570" s="13" t="str">
        <f t="shared" ca="1" si="1627"/>
        <v>$AB</v>
      </c>
      <c r="AD3570" s="13" t="str" cm="1">
        <f t="array" aca="1" ref="AD3570" ca="1">IFERROR(IF((LEFT(INDIRECT("$F"&amp;$S3570),4))="GOTS",IF($G3570="Organic","GOTS_Organic_raw",(IF($G3570="Responsible","GOTS_Responsible",(IF($G3570="No Attribute (Conventional)","GOTS_conventional",(IF($G3570="Recycled Pre/Post-Consumer","GOTS_pre_post",(IF($G3570="In-Conversion","GOTS_in_conversion",(IF($G3570="Sustainably Sourced","Sustainably_sourced",""))))))))))),IF($G3570="Organic","Organic",(IF($G3570="Responsible","Responsible",(IF($G3570="No Attribute (Conventional)","No_Attribute_Conventional",(IF($G3570="Recycled Pre/Post-Consumer","Recycled_Pre_Post_Consumer",(IF($G3570="In-Conversion","In_Conversion",(IF($G3570="Recycled Pre-Consumer","Recycled_Pre_Consumer",(IF($G3570="Recycled Post-Consumer","Recycled_Post_Consumer",(IF($G3570="Sustainably Sourced","Sustainably_sourced","")))))))))))))))),"")</f>
        <v/>
      </c>
      <c r="AE3570" s="13" t="e" cm="1">
        <f t="array" aca="1" ref="AE3570" ca="1">IF(INDIRECT("$F"&amp;$S3570)="","",IF(LEFT(INDIRECT("$F"&amp;$S3570),3)="GRS","GRS_RCS_RM",IF((LEFT(INDIRECT("$F"&amp;$S3570),3))="RCS","GRS_RCS_RM",IF(INDIRECT("$F"&amp;$S3570)="OCS (No Label)","OCS_Conversion_RM",IF(LEFT(INDIRECT("$F"&amp;$S3570),3)="OCS","OCS_RM",IF(RIGHT(INDIRECT("$F"&amp;$S3570),10)="conversion","GOTS_RM_conversion",IF((LEFT(INDIRECT("$F"&amp;$S3570),4))="GOTS","GOTS_RM","Responsible_RM")))))))</f>
        <v>#REF!</v>
      </c>
      <c r="AF3570" s="13" t="str" cm="1">
        <f t="array" aca="1" ref="AF3570" ca="1">IF($S3570="","",INDIRECT("$Z"&amp;$S3570))</f>
        <v/>
      </c>
      <c r="AG3570" s="155" t="str">
        <f t="shared" ref="AG3570" si="1654">IF(AND(Y3570="",Y3571="",Y3572="",Y3573="",Y3574="",Y3575="",Y3576="",Y3577="",Y3578="",Y3579="",Y3580="",Y3581=""),"",CONCATENATE(Y3570&amp;", "&amp;Y3571&amp;", "&amp;Y3572&amp;", "&amp;Y3573&amp;", "&amp;Y3574&amp;", "&amp;Y3575&amp;", "&amp;Y3576&amp;", "&amp;Y3577&amp;", "&amp;Y3578&amp;", "&amp;Y3579&amp;", "&amp;Y3580&amp;", "&amp;Y3581))</f>
        <v/>
      </c>
      <c r="AH3570" s="13" t="str" cm="1">
        <f t="array" aca="1" ref="AH3570" ca="1">IFERROR(INDIRECT("$ag"&amp;S3570),"")</f>
        <v/>
      </c>
      <c r="AI3570" s="13" t="e" cm="1">
        <f t="array" aca="1" ref="AI3570" ca="1">INDIRECT("O"&amp;S3569)</f>
        <v>#REF!</v>
      </c>
      <c r="AJ3570" s="13" t="str">
        <f>IF($I3570="","",INDEX('Raw Material'!$A$1:$J$75,MATCH(I3570,'Raw Material'!$A$1:$A$75,0),(MATCH(G3570,'Raw Material'!$A$1:$J$1,0))))</f>
        <v/>
      </c>
      <c r="AK3570" s="13" t="str">
        <f t="shared" si="1623"/>
        <v>YANLIŞRM</v>
      </c>
      <c r="AL3570" s="153" t="str">
        <f t="shared" si="1624"/>
        <v/>
      </c>
    </row>
    <row r="3571" spans="1:38" ht="16.5" customHeight="1">
      <c r="A3571" s="161"/>
      <c r="B3571" s="166"/>
      <c r="C3571" s="167"/>
      <c r="D3571" s="156"/>
      <c r="E3571" s="156"/>
      <c r="F3571" s="173"/>
      <c r="G3571" s="181"/>
      <c r="H3571" s="182"/>
      <c r="I3571" s="182"/>
      <c r="J3571" s="182"/>
      <c r="K3571" s="32"/>
      <c r="L3571" s="178"/>
      <c r="M3571" s="178"/>
      <c r="N3571" s="81"/>
      <c r="O3571" s="185"/>
      <c r="P3571" s="103"/>
      <c r="Q3571" s="84" t="str">
        <f t="shared" si="1625"/>
        <v/>
      </c>
      <c r="R3571" s="159"/>
      <c r="S3571" s="28" t="str" cm="1">
        <f t="array" aca="1" ref="S3571" ca="1">IF(INDIRECT("A"&amp;114+$U3571)&lt;&gt;"",114+$U3571,"")</f>
        <v/>
      </c>
      <c r="T3571" s="28" t="str">
        <f t="shared" ca="1" si="1626"/>
        <v>$B</v>
      </c>
      <c r="U3571" s="29">
        <f t="shared" si="1632"/>
        <v>3456</v>
      </c>
      <c r="V3571" s="29">
        <v>288.08333333335599</v>
      </c>
      <c r="W3571" s="29">
        <f t="shared" si="1637"/>
        <v>288</v>
      </c>
      <c r="X3571" s="41" t="str" cm="1">
        <f t="array" aca="1" ref="X3571" ca="1">IFERROR(INDEX('PC&amp;PD'!$A$1:$AP$15,ROW('PC&amp;PD'!$A$15),MATCH(INDIRECT(T3571),'PC&amp;PD'!$A$1:$AP$1,0)),"")</f>
        <v/>
      </c>
      <c r="Z3571" s="155"/>
      <c r="AA3571" s="13" t="str">
        <f t="shared" ref="AA3571:AA3581" si="1655">IFERROR(IF(G3571="","",IF(G3571="No Attribute (Conventional)","",G3571)),"")</f>
        <v/>
      </c>
      <c r="AB3571" s="155"/>
      <c r="AC3571" s="13" t="str">
        <f t="shared" ca="1" si="1627"/>
        <v>$AB</v>
      </c>
      <c r="AD3571" s="13" t="str" cm="1">
        <f t="array" aca="1" ref="AD3571" ca="1">IFERROR(IF((LEFT(INDIRECT("$F"&amp;$S3571),4))="GOTS",IF($G3571="Organic","GOTS_Organic_raw",(IF($G3571="Responsible","GOTS_Responsible",(IF($G3571="No Attribute (Conventional)","GOTS_conventional",(IF($G3571="Recycled Pre/Post-Consumer","GOTS_pre_post",(IF($G3571="In-Conversion","GOTS_in_conversion",(IF($G3571="Sustainably Sourced","Sustainably_sourced",""))))))))))),IF($G3571="Organic","Organic",(IF($G3571="Responsible","Responsible",(IF($G3571="No Attribute (Conventional)","No_Attribute_Conventional",(IF($G3571="Recycled Pre/Post-Consumer","Recycled_Pre_Post_Consumer",(IF($G3571="In-Conversion","In_Conversion",(IF($G3571="Recycled Pre-Consumer","Recycled_Pre_Consumer",(IF($G3571="Recycled Post-Consumer","Recycled_Post_Consumer",(IF($G3571="Sustainably Sourced","Sustainably_sourced","")))))))))))))))),"")</f>
        <v/>
      </c>
      <c r="AE3571" s="13" t="e" cm="1">
        <f t="array" aca="1" ref="AE3571" ca="1">IF(INDIRECT("$F"&amp;$S3571)="","",IF(LEFT(INDIRECT("$F"&amp;$S3571),3)="GRS","GRS_RCS_RM",IF((LEFT(INDIRECT("$F"&amp;$S3571),3))="RCS","GRS_RCS_RM",IF(INDIRECT("$F"&amp;$S3571)="OCS (No Label)","OCS_Conversion_RM",IF(LEFT(INDIRECT("$F"&amp;$S3571),3)="OCS","OCS_RM",IF(RIGHT(INDIRECT("$F"&amp;$S3571),10)="conversion","GOTS_RM_conversion",IF((LEFT(INDIRECT("$F"&amp;$S3571),4))="GOTS","GOTS_RM","Responsible_RM")))))))</f>
        <v>#REF!</v>
      </c>
      <c r="AF3571" s="13" t="str" cm="1">
        <f t="array" aca="1" ref="AF3571" ca="1">IF($S3571="","",INDIRECT("$Z"&amp;$S3571))</f>
        <v/>
      </c>
      <c r="AG3571" s="155"/>
      <c r="AH3571" s="13" t="str" cm="1">
        <f t="array" aca="1" ref="AH3571" ca="1">IFERROR(INDIRECT("$ag"&amp;S3571),"")</f>
        <v/>
      </c>
      <c r="AI3571" s="13" t="e" cm="1">
        <f t="array" aca="1" ref="AI3571" ca="1">INDIRECT("O"&amp;S3570)</f>
        <v>#REF!</v>
      </c>
      <c r="AJ3571" s="13" t="str">
        <f>IF($I3571="","",INDEX('Raw Material'!$A$1:$J$75,MATCH(I3571,'Raw Material'!$A$1:$A$75,0),(MATCH(G3571,'Raw Material'!$A$1:$J$1,0))))</f>
        <v/>
      </c>
      <c r="AK3571" s="13" t="str">
        <f t="shared" ref="AK3571:AK3581" si="1656">$U$17&amp;"RM"</f>
        <v>YANLIŞRM</v>
      </c>
      <c r="AL3571" s="153" t="str">
        <f t="shared" ref="AL3571:AL3581" si="1657">IF($G3571="Organic","Organic",IF($G3571="No Attribute (Conventional)","No_Attribute_Conventional",IF($G3571="Recycled pre-consumer","Recycled_pre_consumer",IF($G3571="Recycled post-consumer","Recycled_post_consumer",IF($G3571="Responsible","Responsible",IF($G3571="Sustainably sourced","Sustainable_sourced",IF($G3571="ın-conversion","In_conversion","")))))))</f>
        <v/>
      </c>
    </row>
    <row r="3572" spans="1:38" ht="16.5" customHeight="1">
      <c r="A3572" s="161"/>
      <c r="B3572" s="166"/>
      <c r="C3572" s="167"/>
      <c r="D3572" s="156"/>
      <c r="E3572" s="156"/>
      <c r="F3572" s="173"/>
      <c r="G3572" s="181"/>
      <c r="H3572" s="182"/>
      <c r="I3572" s="182"/>
      <c r="J3572" s="182"/>
      <c r="K3572" s="32"/>
      <c r="L3572" s="178"/>
      <c r="M3572" s="178"/>
      <c r="N3572" s="81"/>
      <c r="O3572" s="185"/>
      <c r="P3572" s="103"/>
      <c r="Q3572" s="84" t="str">
        <f t="shared" si="1625"/>
        <v/>
      </c>
      <c r="R3572" s="159"/>
      <c r="S3572" s="28" t="str" cm="1">
        <f t="array" aca="1" ref="S3572" ca="1">IF(INDIRECT("A"&amp;114+$U3572)&lt;&gt;"",114+$U3572,"")</f>
        <v/>
      </c>
      <c r="T3572" s="28" t="str">
        <f t="shared" ca="1" si="1626"/>
        <v>$B</v>
      </c>
      <c r="U3572" s="29">
        <f t="shared" si="1632"/>
        <v>3456</v>
      </c>
      <c r="V3572" s="29">
        <v>288.16666666668903</v>
      </c>
      <c r="W3572" s="29">
        <f t="shared" si="1637"/>
        <v>288</v>
      </c>
      <c r="X3572" s="41" t="str" cm="1">
        <f t="array" aca="1" ref="X3572" ca="1">IFERROR(INDEX('PC&amp;PD'!$A$1:$AP$15,ROW('PC&amp;PD'!$A$15),MATCH(INDIRECT(T3572),'PC&amp;PD'!$A$1:$AP$1,0)),"")</f>
        <v/>
      </c>
      <c r="Z3572" s="155"/>
      <c r="AA3572" s="13" t="str">
        <f t="shared" si="1655"/>
        <v/>
      </c>
      <c r="AB3572" s="155"/>
      <c r="AC3572" s="13" t="str">
        <f t="shared" ca="1" si="1627"/>
        <v>$AB</v>
      </c>
      <c r="AD3572" s="13" t="str" cm="1">
        <f t="array" aca="1" ref="AD3572" ca="1">IFERROR(IF((LEFT(INDIRECT("$F"&amp;$S3572),4))="GOTS",IF($G3572="Organic","GOTS_Organic_raw",(IF($G3572="Responsible","GOTS_Responsible",(IF($G3572="No Attribute (Conventional)","GOTS_conventional",(IF($G3572="Recycled Pre/Post-Consumer","GOTS_pre_post",(IF($G3572="In-Conversion","GOTS_in_conversion",(IF($G3572="Sustainably Sourced","Sustainably_sourced",""))))))))))),IF($G3572="Organic","Organic",(IF($G3572="Responsible","Responsible",(IF($G3572="No Attribute (Conventional)","No_Attribute_Conventional",(IF($G3572="Recycled Pre/Post-Consumer","Recycled_Pre_Post_Consumer",(IF($G3572="In-Conversion","In_Conversion",(IF($G3572="Recycled Pre-Consumer","Recycled_Pre_Consumer",(IF($G3572="Recycled Post-Consumer","Recycled_Post_Consumer",(IF($G3572="Sustainably Sourced","Sustainably_sourced","")))))))))))))))),"")</f>
        <v/>
      </c>
      <c r="AE3572" s="13" t="e" cm="1">
        <f t="array" aca="1" ref="AE3572" ca="1">IF(INDIRECT("$F"&amp;$S3572)="","",IF(LEFT(INDIRECT("$F"&amp;$S3572),3)="GRS","GRS_RCS_RM",IF((LEFT(INDIRECT("$F"&amp;$S3572),3))="RCS","GRS_RCS_RM",IF(INDIRECT("$F"&amp;$S3572)="OCS (No Label)","OCS_Conversion_RM",IF(LEFT(INDIRECT("$F"&amp;$S3572),3)="OCS","OCS_RM",IF(RIGHT(INDIRECT("$F"&amp;$S3572),10)="conversion","GOTS_RM_conversion",IF((LEFT(INDIRECT("$F"&amp;$S3572),4))="GOTS","GOTS_RM","Responsible_RM")))))))</f>
        <v>#REF!</v>
      </c>
      <c r="AF3572" s="13" t="str" cm="1">
        <f t="array" aca="1" ref="AF3572" ca="1">IF($S3572="","",INDIRECT("$Z"&amp;$S3572))</f>
        <v/>
      </c>
      <c r="AG3572" s="155"/>
      <c r="AH3572" s="13" t="str" cm="1">
        <f t="array" aca="1" ref="AH3572" ca="1">IFERROR(INDIRECT("$ag"&amp;S3572),"")</f>
        <v/>
      </c>
      <c r="AI3572" s="13" t="e" cm="1">
        <f t="array" aca="1" ref="AI3572" ca="1">INDIRECT("O"&amp;S3571)</f>
        <v>#REF!</v>
      </c>
      <c r="AJ3572" s="13" t="str">
        <f>IF($I3572="","",INDEX('Raw Material'!$A$1:$J$75,MATCH(I3572,'Raw Material'!$A$1:$A$75,0),(MATCH(G3572,'Raw Material'!$A$1:$J$1,0))))</f>
        <v/>
      </c>
      <c r="AK3572" s="13" t="str">
        <f t="shared" si="1656"/>
        <v>YANLIŞRM</v>
      </c>
      <c r="AL3572" s="153" t="str">
        <f t="shared" si="1657"/>
        <v/>
      </c>
    </row>
    <row r="3573" spans="1:38" ht="16.5" customHeight="1">
      <c r="A3573" s="161"/>
      <c r="B3573" s="166"/>
      <c r="C3573" s="167"/>
      <c r="D3573" s="156"/>
      <c r="E3573" s="156"/>
      <c r="F3573" s="174"/>
      <c r="G3573" s="181"/>
      <c r="H3573" s="182"/>
      <c r="I3573" s="182"/>
      <c r="J3573" s="182"/>
      <c r="K3573" s="32"/>
      <c r="L3573" s="178"/>
      <c r="M3573" s="178"/>
      <c r="N3573" s="81"/>
      <c r="O3573" s="185"/>
      <c r="P3573" s="103"/>
      <c r="Q3573" s="84" t="str">
        <f t="shared" ref="Q3573:Q3581" si="1658">IF(OR($G3573="",$I3573="",$K3573="",$AJ3573="–"),"",CONCATENATE($K3573," ",$AA3573," ",$I3573," (",$AJ3573,") + "))</f>
        <v/>
      </c>
      <c r="R3573" s="159"/>
      <c r="S3573" s="28" t="str" cm="1">
        <f t="array" aca="1" ref="S3573" ca="1">IF(INDIRECT("A"&amp;114+$U3573)&lt;&gt;"",114+$U3573,"")</f>
        <v/>
      </c>
      <c r="T3573" s="28" t="str">
        <f t="shared" ref="T3573:T3581" ca="1" si="1659">"$B"&amp;S3573</f>
        <v>$B</v>
      </c>
      <c r="U3573" s="29">
        <f t="shared" si="1632"/>
        <v>3456</v>
      </c>
      <c r="V3573" s="29">
        <v>288.25000000002302</v>
      </c>
      <c r="W3573" s="29">
        <f t="shared" si="1637"/>
        <v>288</v>
      </c>
      <c r="X3573" s="41" t="str" cm="1">
        <f t="array" aca="1" ref="X3573" ca="1">IFERROR(INDEX('PC&amp;PD'!$A$1:$AP$15,ROW('PC&amp;PD'!$A$15),MATCH(INDIRECT(T3573),'PC&amp;PD'!$A$1:$AP$1,0)),"")</f>
        <v/>
      </c>
      <c r="Z3573" s="155"/>
      <c r="AA3573" s="13" t="str">
        <f t="shared" si="1655"/>
        <v/>
      </c>
      <c r="AB3573" s="155"/>
      <c r="AC3573" s="13" t="str">
        <f t="shared" ref="AC3573:AC3581" ca="1" si="1660">"$AB"&amp;S3573</f>
        <v>$AB</v>
      </c>
      <c r="AD3573" s="13" t="str" cm="1">
        <f t="array" aca="1" ref="AD3573" ca="1">IFERROR(IF((LEFT(INDIRECT("$F"&amp;$S3573),4))="GOTS",IF($G3573="Organic","GOTS_Organic_raw",(IF($G3573="Responsible","GOTS_Responsible",(IF($G3573="No Attribute (Conventional)","GOTS_conventional",(IF($G3573="Recycled Pre/Post-Consumer","GOTS_pre_post",(IF($G3573="In-Conversion","GOTS_in_conversion",(IF($G3573="Sustainably Sourced","Sustainably_sourced",""))))))))))),IF($G3573="Organic","Organic",(IF($G3573="Responsible","Responsible",(IF($G3573="No Attribute (Conventional)","No_Attribute_Conventional",(IF($G3573="Recycled Pre/Post-Consumer","Recycled_Pre_Post_Consumer",(IF($G3573="In-Conversion","In_Conversion",(IF($G3573="Recycled Pre-Consumer","Recycled_Pre_Consumer",(IF($G3573="Recycled Post-Consumer","Recycled_Post_Consumer",(IF($G3573="Sustainably Sourced","Sustainably_sourced","")))))))))))))))),"")</f>
        <v/>
      </c>
      <c r="AE3573" s="13" t="e" cm="1">
        <f t="array" aca="1" ref="AE3573" ca="1">IF(INDIRECT("$F"&amp;$S3573)="","",IF(LEFT(INDIRECT("$F"&amp;$S3573),3)="GRS","GRS_RCS_RM",IF((LEFT(INDIRECT("$F"&amp;$S3573),3))="RCS","GRS_RCS_RM",IF(INDIRECT("$F"&amp;$S3573)="OCS (No Label)","OCS_Conversion_RM",IF(LEFT(INDIRECT("$F"&amp;$S3573),3)="OCS","OCS_RM",IF(RIGHT(INDIRECT("$F"&amp;$S3573),10)="conversion","GOTS_RM_conversion",IF((LEFT(INDIRECT("$F"&amp;$S3573),4))="GOTS","GOTS_RM","Responsible_RM")))))))</f>
        <v>#REF!</v>
      </c>
      <c r="AF3573" s="13" t="str" cm="1">
        <f t="array" aca="1" ref="AF3573" ca="1">IF($S3573="","",INDIRECT("$Z"&amp;$S3573))</f>
        <v/>
      </c>
      <c r="AG3573" s="155"/>
      <c r="AH3573" s="13" t="str" cm="1">
        <f t="array" aca="1" ref="AH3573" ca="1">IFERROR(INDIRECT("$ag"&amp;S3573),"")</f>
        <v/>
      </c>
      <c r="AI3573" s="13" t="e" cm="1">
        <f t="array" aca="1" ref="AI3573" ca="1">INDIRECT("O"&amp;S3572)</f>
        <v>#REF!</v>
      </c>
      <c r="AJ3573" s="13" t="str">
        <f>IF($I3573="","",INDEX('Raw Material'!$A$1:$J$75,MATCH(I3573,'Raw Material'!$A$1:$A$75,0),(MATCH(G3573,'Raw Material'!$A$1:$J$1,0))))</f>
        <v/>
      </c>
      <c r="AK3573" s="13" t="str">
        <f t="shared" si="1656"/>
        <v>YANLIŞRM</v>
      </c>
      <c r="AL3573" s="153" t="str">
        <f t="shared" si="1657"/>
        <v/>
      </c>
    </row>
    <row r="3574" spans="1:38" ht="16.5" customHeight="1">
      <c r="A3574" s="161"/>
      <c r="B3574" s="166"/>
      <c r="C3574" s="167"/>
      <c r="D3574" s="156"/>
      <c r="E3574" s="156"/>
      <c r="F3574" s="174"/>
      <c r="G3574" s="181"/>
      <c r="H3574" s="182"/>
      <c r="I3574" s="182"/>
      <c r="J3574" s="182"/>
      <c r="K3574" s="32"/>
      <c r="L3574" s="178"/>
      <c r="M3574" s="178"/>
      <c r="N3574" s="81"/>
      <c r="O3574" s="185"/>
      <c r="P3574" s="103"/>
      <c r="Q3574" s="84" t="str">
        <f t="shared" si="1658"/>
        <v/>
      </c>
      <c r="R3574" s="159"/>
      <c r="S3574" s="28" t="str" cm="1">
        <f t="array" aca="1" ref="S3574" ca="1">IF(INDIRECT("A"&amp;114+$U3574)&lt;&gt;"",114+$U3574,"")</f>
        <v/>
      </c>
      <c r="T3574" s="28" t="str">
        <f t="shared" ca="1" si="1659"/>
        <v>$B</v>
      </c>
      <c r="U3574" s="29">
        <f t="shared" si="1632"/>
        <v>3456</v>
      </c>
      <c r="V3574" s="29">
        <v>288.33333333335599</v>
      </c>
      <c r="W3574" s="29">
        <f t="shared" si="1637"/>
        <v>288</v>
      </c>
      <c r="X3574" s="41" t="str" cm="1">
        <f t="array" aca="1" ref="X3574" ca="1">IFERROR(INDEX('PC&amp;PD'!$A$1:$AP$15,ROW('PC&amp;PD'!$A$15),MATCH(INDIRECT(T3574),'PC&amp;PD'!$A$1:$AP$1,0)),"")</f>
        <v/>
      </c>
      <c r="Z3574" s="155"/>
      <c r="AA3574" s="13" t="str">
        <f t="shared" si="1655"/>
        <v/>
      </c>
      <c r="AB3574" s="155"/>
      <c r="AC3574" s="13" t="str">
        <f t="shared" ca="1" si="1660"/>
        <v>$AB</v>
      </c>
      <c r="AD3574" s="13" t="str" cm="1">
        <f t="array" aca="1" ref="AD3574" ca="1">IFERROR(IF((LEFT(INDIRECT("$F"&amp;$S3574),4))="GOTS",IF($G3574="Organic","GOTS_Organic_raw",(IF($G3574="Responsible","GOTS_Responsible",(IF($G3574="No Attribute (Conventional)","GOTS_conventional",(IF($G3574="Recycled Pre/Post-Consumer","GOTS_pre_post",(IF($G3574="In-Conversion","GOTS_in_conversion",(IF($G3574="Sustainably Sourced","Sustainably_sourced",""))))))))))),IF($G3574="Organic","Organic",(IF($G3574="Responsible","Responsible",(IF($G3574="No Attribute (Conventional)","No_Attribute_Conventional",(IF($G3574="Recycled Pre/Post-Consumer","Recycled_Pre_Post_Consumer",(IF($G3574="In-Conversion","In_Conversion",(IF($G3574="Recycled Pre-Consumer","Recycled_Pre_Consumer",(IF($G3574="Recycled Post-Consumer","Recycled_Post_Consumer",(IF($G3574="Sustainably Sourced","Sustainably_sourced","")))))))))))))))),"")</f>
        <v/>
      </c>
      <c r="AE3574" s="13" t="e" cm="1">
        <f t="array" aca="1" ref="AE3574" ca="1">IF(INDIRECT("$F"&amp;$S3574)="","",IF(LEFT(INDIRECT("$F"&amp;$S3574),3)="GRS","GRS_RCS_RM",IF((LEFT(INDIRECT("$F"&amp;$S3574),3))="RCS","GRS_RCS_RM",IF(INDIRECT("$F"&amp;$S3574)="OCS (No Label)","OCS_Conversion_RM",IF(LEFT(INDIRECT("$F"&amp;$S3574),3)="OCS","OCS_RM",IF(RIGHT(INDIRECT("$F"&amp;$S3574),10)="conversion","GOTS_RM_conversion",IF((LEFT(INDIRECT("$F"&amp;$S3574),4))="GOTS","GOTS_RM","Responsible_RM")))))))</f>
        <v>#REF!</v>
      </c>
      <c r="AF3574" s="13" t="str" cm="1">
        <f t="array" aca="1" ref="AF3574" ca="1">IF($S3574="","",INDIRECT("$Z"&amp;$S3574))</f>
        <v/>
      </c>
      <c r="AG3574" s="155"/>
      <c r="AH3574" s="13" t="str" cm="1">
        <f t="array" aca="1" ref="AH3574" ca="1">IFERROR(INDIRECT("$ag"&amp;S3574),"")</f>
        <v/>
      </c>
      <c r="AI3574" s="13" t="e" cm="1">
        <f t="array" aca="1" ref="AI3574" ca="1">INDIRECT("O"&amp;S3573)</f>
        <v>#REF!</v>
      </c>
      <c r="AJ3574" s="13" t="str">
        <f>IF($I3574="","",INDEX('Raw Material'!$A$1:$J$75,MATCH(I3574,'Raw Material'!$A$1:$A$75,0),(MATCH(G3574,'Raw Material'!$A$1:$J$1,0))))</f>
        <v/>
      </c>
      <c r="AK3574" s="13" t="str">
        <f t="shared" si="1656"/>
        <v>YANLIŞRM</v>
      </c>
      <c r="AL3574" s="153" t="str">
        <f t="shared" si="1657"/>
        <v/>
      </c>
    </row>
    <row r="3575" spans="1:38" ht="16.5" customHeight="1">
      <c r="A3575" s="161"/>
      <c r="B3575" s="166"/>
      <c r="C3575" s="167"/>
      <c r="D3575" s="156"/>
      <c r="E3575" s="156"/>
      <c r="F3575" s="174"/>
      <c r="G3575" s="181"/>
      <c r="H3575" s="182"/>
      <c r="I3575" s="182"/>
      <c r="J3575" s="182"/>
      <c r="K3575" s="32"/>
      <c r="L3575" s="178"/>
      <c r="M3575" s="178"/>
      <c r="N3575" s="81"/>
      <c r="O3575" s="185"/>
      <c r="P3575" s="103"/>
      <c r="Q3575" s="84" t="str">
        <f t="shared" si="1658"/>
        <v/>
      </c>
      <c r="R3575" s="159"/>
      <c r="S3575" s="28" t="str" cm="1">
        <f t="array" aca="1" ref="S3575" ca="1">IF(INDIRECT("A"&amp;114+$U3575)&lt;&gt;"",114+$U3575,"")</f>
        <v/>
      </c>
      <c r="T3575" s="28" t="str">
        <f t="shared" ca="1" si="1659"/>
        <v>$B</v>
      </c>
      <c r="U3575" s="29">
        <f t="shared" si="1632"/>
        <v>3456</v>
      </c>
      <c r="V3575" s="29">
        <v>288.41666666668903</v>
      </c>
      <c r="W3575" s="29">
        <f t="shared" si="1637"/>
        <v>288</v>
      </c>
      <c r="X3575" s="41" t="str" cm="1">
        <f t="array" aca="1" ref="X3575" ca="1">IFERROR(INDEX('PC&amp;PD'!$A$1:$AP$15,ROW('PC&amp;PD'!$A$15),MATCH(INDIRECT(T3575),'PC&amp;PD'!$A$1:$AP$1,0)),"")</f>
        <v/>
      </c>
      <c r="Z3575" s="155"/>
      <c r="AA3575" s="13" t="str">
        <f t="shared" si="1655"/>
        <v/>
      </c>
      <c r="AB3575" s="155"/>
      <c r="AC3575" s="13" t="str">
        <f t="shared" ca="1" si="1660"/>
        <v>$AB</v>
      </c>
      <c r="AD3575" s="13" t="str" cm="1">
        <f t="array" aca="1" ref="AD3575" ca="1">IFERROR(IF((LEFT(INDIRECT("$F"&amp;$S3575),4))="GOTS",IF($G3575="Organic","GOTS_Organic_raw",(IF($G3575="Responsible","GOTS_Responsible",(IF($G3575="No Attribute (Conventional)","GOTS_conventional",(IF($G3575="Recycled Pre/Post-Consumer","GOTS_pre_post",(IF($G3575="In-Conversion","GOTS_in_conversion",(IF($G3575="Sustainably Sourced","Sustainably_sourced",""))))))))))),IF($G3575="Organic","Organic",(IF($G3575="Responsible","Responsible",(IF($G3575="No Attribute (Conventional)","No_Attribute_Conventional",(IF($G3575="Recycled Pre/Post-Consumer","Recycled_Pre_Post_Consumer",(IF($G3575="In-Conversion","In_Conversion",(IF($G3575="Recycled Pre-Consumer","Recycled_Pre_Consumer",(IF($G3575="Recycled Post-Consumer","Recycled_Post_Consumer",(IF($G3575="Sustainably Sourced","Sustainably_sourced","")))))))))))))))),"")</f>
        <v/>
      </c>
      <c r="AE3575" s="13" t="e" cm="1">
        <f t="array" aca="1" ref="AE3575" ca="1">IF(INDIRECT("$F"&amp;$S3575)="","",IF(LEFT(INDIRECT("$F"&amp;$S3575),3)="GRS","GRS_RCS_RM",IF((LEFT(INDIRECT("$F"&amp;$S3575),3))="RCS","GRS_RCS_RM",IF(INDIRECT("$F"&amp;$S3575)="OCS (No Label)","OCS_Conversion_RM",IF(LEFT(INDIRECT("$F"&amp;$S3575),3)="OCS","OCS_RM",IF(RIGHT(INDIRECT("$F"&amp;$S3575),10)="conversion","GOTS_RM_conversion",IF((LEFT(INDIRECT("$F"&amp;$S3575),4))="GOTS","GOTS_RM","Responsible_RM")))))))</f>
        <v>#REF!</v>
      </c>
      <c r="AF3575" s="13" t="str" cm="1">
        <f t="array" aca="1" ref="AF3575" ca="1">IF($S3575="","",INDIRECT("$Z"&amp;$S3575))</f>
        <v/>
      </c>
      <c r="AG3575" s="155"/>
      <c r="AH3575" s="13" t="str" cm="1">
        <f t="array" aca="1" ref="AH3575" ca="1">IFERROR(INDIRECT("$ag"&amp;S3575),"")</f>
        <v/>
      </c>
      <c r="AI3575" s="13" t="e" cm="1">
        <f t="array" aca="1" ref="AI3575" ca="1">INDIRECT("O"&amp;S3574)</f>
        <v>#REF!</v>
      </c>
      <c r="AJ3575" s="13" t="str">
        <f>IF($I3575="","",INDEX('Raw Material'!$A$1:$J$75,MATCH(I3575,'Raw Material'!$A$1:$A$75,0),(MATCH(G3575,'Raw Material'!$A$1:$J$1,0))))</f>
        <v/>
      </c>
      <c r="AK3575" s="13" t="str">
        <f t="shared" si="1656"/>
        <v>YANLIŞRM</v>
      </c>
      <c r="AL3575" s="153" t="str">
        <f t="shared" si="1657"/>
        <v/>
      </c>
    </row>
    <row r="3576" spans="1:38" ht="16.5" customHeight="1">
      <c r="A3576" s="162"/>
      <c r="B3576" s="168"/>
      <c r="C3576" s="169"/>
      <c r="D3576" s="156"/>
      <c r="E3576" s="156"/>
      <c r="F3576" s="175"/>
      <c r="G3576" s="181"/>
      <c r="H3576" s="182"/>
      <c r="I3576" s="182"/>
      <c r="J3576" s="182"/>
      <c r="K3576" s="32"/>
      <c r="L3576" s="179"/>
      <c r="M3576" s="179"/>
      <c r="N3576" s="81"/>
      <c r="O3576" s="185"/>
      <c r="P3576" s="103"/>
      <c r="Q3576" s="84" t="str">
        <f t="shared" si="1658"/>
        <v/>
      </c>
      <c r="R3576" s="159"/>
      <c r="S3576" s="28" t="str" cm="1">
        <f t="array" aca="1" ref="S3576" ca="1">IF(INDIRECT("A"&amp;114+$U3576)&lt;&gt;"",114+$U3576,"")</f>
        <v/>
      </c>
      <c r="T3576" s="28" t="str">
        <f t="shared" ca="1" si="1659"/>
        <v>$B</v>
      </c>
      <c r="U3576" s="29">
        <f t="shared" si="1632"/>
        <v>3456</v>
      </c>
      <c r="V3576" s="29">
        <v>288.50000000002302</v>
      </c>
      <c r="W3576" s="29">
        <f t="shared" si="1637"/>
        <v>288</v>
      </c>
      <c r="X3576" s="41" t="str" cm="1">
        <f t="array" aca="1" ref="X3576" ca="1">IFERROR(INDEX('PC&amp;PD'!$A$1:$AP$15,ROW('PC&amp;PD'!$A$15),MATCH(INDIRECT(T3576),'PC&amp;PD'!$A$1:$AP$1,0)),"")</f>
        <v/>
      </c>
      <c r="Z3576" s="155"/>
      <c r="AA3576" s="13" t="str">
        <f t="shared" si="1655"/>
        <v/>
      </c>
      <c r="AB3576" s="155"/>
      <c r="AC3576" s="13" t="str">
        <f t="shared" ca="1" si="1660"/>
        <v>$AB</v>
      </c>
      <c r="AD3576" s="13" t="str" cm="1">
        <f t="array" aca="1" ref="AD3576" ca="1">IFERROR(IF((LEFT(INDIRECT("$F"&amp;$S3576),4))="GOTS",IF($G3576="Organic","GOTS_Organic_raw",(IF($G3576="Responsible","GOTS_Responsible",(IF($G3576="No Attribute (Conventional)","GOTS_conventional",(IF($G3576="Recycled Pre/Post-Consumer","GOTS_pre_post",(IF($G3576="In-Conversion","GOTS_in_conversion",(IF($G3576="Sustainably Sourced","Sustainably_sourced",""))))))))))),IF($G3576="Organic","Organic",(IF($G3576="Responsible","Responsible",(IF($G3576="No Attribute (Conventional)","No_Attribute_Conventional",(IF($G3576="Recycled Pre/Post-Consumer","Recycled_Pre_Post_Consumer",(IF($G3576="In-Conversion","In_Conversion",(IF($G3576="Recycled Pre-Consumer","Recycled_Pre_Consumer",(IF($G3576="Recycled Post-Consumer","Recycled_Post_Consumer",(IF($G3576="Sustainably Sourced","Sustainably_sourced","")))))))))))))))),"")</f>
        <v/>
      </c>
      <c r="AE3576" s="13" t="e" cm="1">
        <f t="array" aca="1" ref="AE3576" ca="1">IF(INDIRECT("$F"&amp;$S3576)="","",IF(LEFT(INDIRECT("$F"&amp;$S3576),3)="GRS","GRS_RCS_RM",IF((LEFT(INDIRECT("$F"&amp;$S3576),3))="RCS","GRS_RCS_RM",IF(INDIRECT("$F"&amp;$S3576)="OCS (No Label)","OCS_Conversion_RM",IF(LEFT(INDIRECT("$F"&amp;$S3576),3)="OCS","OCS_RM",IF(RIGHT(INDIRECT("$F"&amp;$S3576),10)="conversion","GOTS_RM_conversion",IF((LEFT(INDIRECT("$F"&amp;$S3576),4))="GOTS","GOTS_RM","Responsible_RM")))))))</f>
        <v>#REF!</v>
      </c>
      <c r="AF3576" s="13" t="str" cm="1">
        <f t="array" aca="1" ref="AF3576" ca="1">IF($S3576="","",INDIRECT("$Z"&amp;$S3576))</f>
        <v/>
      </c>
      <c r="AG3576" s="155"/>
      <c r="AH3576" s="13" t="str" cm="1">
        <f t="array" aca="1" ref="AH3576" ca="1">IFERROR(INDIRECT("$ag"&amp;S3576),"")</f>
        <v/>
      </c>
      <c r="AI3576" s="13" t="e" cm="1">
        <f t="array" aca="1" ref="AI3576" ca="1">INDIRECT("O"&amp;S3575)</f>
        <v>#REF!</v>
      </c>
      <c r="AJ3576" s="13" t="str">
        <f>IF($I3576="","",INDEX('Raw Material'!$A$1:$J$75,MATCH(I3576,'Raw Material'!$A$1:$A$75,0),(MATCH(G3576,'Raw Material'!$A$1:$J$1,0))))</f>
        <v/>
      </c>
      <c r="AK3576" s="13" t="str">
        <f t="shared" si="1656"/>
        <v>YANLIŞRM</v>
      </c>
      <c r="AL3576" s="153" t="str">
        <f t="shared" si="1657"/>
        <v/>
      </c>
    </row>
    <row r="3577" spans="1:38" ht="16.5" customHeight="1">
      <c r="A3577" s="162"/>
      <c r="B3577" s="168"/>
      <c r="C3577" s="169"/>
      <c r="D3577" s="156"/>
      <c r="E3577" s="156"/>
      <c r="F3577" s="175"/>
      <c r="G3577" s="181"/>
      <c r="H3577" s="182"/>
      <c r="I3577" s="182"/>
      <c r="J3577" s="182"/>
      <c r="K3577" s="32"/>
      <c r="L3577" s="179"/>
      <c r="M3577" s="179"/>
      <c r="N3577" s="81"/>
      <c r="O3577" s="185"/>
      <c r="P3577" s="103"/>
      <c r="Q3577" s="84" t="str">
        <f t="shared" si="1658"/>
        <v/>
      </c>
      <c r="R3577" s="159"/>
      <c r="S3577" s="28" t="str" cm="1">
        <f t="array" aca="1" ref="S3577" ca="1">IF(INDIRECT("A"&amp;114+$U3577)&lt;&gt;"",114+$U3577,"")</f>
        <v/>
      </c>
      <c r="T3577" s="28" t="str">
        <f t="shared" ca="1" si="1659"/>
        <v>$B</v>
      </c>
      <c r="U3577" s="29">
        <f t="shared" si="1632"/>
        <v>3456</v>
      </c>
      <c r="V3577" s="29">
        <v>288.58333333335599</v>
      </c>
      <c r="W3577" s="29">
        <f t="shared" si="1637"/>
        <v>288</v>
      </c>
      <c r="X3577" s="41" t="str" cm="1">
        <f t="array" aca="1" ref="X3577" ca="1">IFERROR(INDEX('PC&amp;PD'!$A$1:$AP$15,ROW('PC&amp;PD'!$A$15),MATCH(INDIRECT(T3577),'PC&amp;PD'!$A$1:$AP$1,0)),"")</f>
        <v/>
      </c>
      <c r="Z3577" s="155"/>
      <c r="AA3577" s="13" t="str">
        <f t="shared" si="1655"/>
        <v/>
      </c>
      <c r="AB3577" s="155"/>
      <c r="AC3577" s="13" t="str">
        <f t="shared" ca="1" si="1660"/>
        <v>$AB</v>
      </c>
      <c r="AD3577" s="13" t="str" cm="1">
        <f t="array" aca="1" ref="AD3577" ca="1">IFERROR(IF((LEFT(INDIRECT("$F"&amp;$S3577),4))="GOTS",IF($G3577="Organic","GOTS_Organic_raw",(IF($G3577="Responsible","GOTS_Responsible",(IF($G3577="No Attribute (Conventional)","GOTS_conventional",(IF($G3577="Recycled Pre/Post-Consumer","GOTS_pre_post",(IF($G3577="In-Conversion","GOTS_in_conversion",(IF($G3577="Sustainably Sourced","Sustainably_sourced",""))))))))))),IF($G3577="Organic","Organic",(IF($G3577="Responsible","Responsible",(IF($G3577="No Attribute (Conventional)","No_Attribute_Conventional",(IF($G3577="Recycled Pre/Post-Consumer","Recycled_Pre_Post_Consumer",(IF($G3577="In-Conversion","In_Conversion",(IF($G3577="Recycled Pre-Consumer","Recycled_Pre_Consumer",(IF($G3577="Recycled Post-Consumer","Recycled_Post_Consumer",(IF($G3577="Sustainably Sourced","Sustainably_sourced","")))))))))))))))),"")</f>
        <v/>
      </c>
      <c r="AE3577" s="13" t="e" cm="1">
        <f t="array" aca="1" ref="AE3577" ca="1">IF(INDIRECT("$F"&amp;$S3577)="","",IF(LEFT(INDIRECT("$F"&amp;$S3577),3)="GRS","GRS_RCS_RM",IF((LEFT(INDIRECT("$F"&amp;$S3577),3))="RCS","GRS_RCS_RM",IF(INDIRECT("$F"&amp;$S3577)="OCS (No Label)","OCS_Conversion_RM",IF(LEFT(INDIRECT("$F"&amp;$S3577),3)="OCS","OCS_RM",IF(RIGHT(INDIRECT("$F"&amp;$S3577),10)="conversion","GOTS_RM_conversion",IF((LEFT(INDIRECT("$F"&amp;$S3577),4))="GOTS","GOTS_RM","Responsible_RM")))))))</f>
        <v>#REF!</v>
      </c>
      <c r="AF3577" s="13" t="str" cm="1">
        <f t="array" aca="1" ref="AF3577" ca="1">IF($S3577="","",INDIRECT("$Z"&amp;$S3577))</f>
        <v/>
      </c>
      <c r="AG3577" s="155"/>
      <c r="AH3577" s="13" t="str" cm="1">
        <f t="array" aca="1" ref="AH3577" ca="1">IFERROR(INDIRECT("$ag"&amp;S3577),"")</f>
        <v/>
      </c>
      <c r="AI3577" s="13" t="e" cm="1">
        <f t="array" aca="1" ref="AI3577" ca="1">INDIRECT("O"&amp;S3576)</f>
        <v>#REF!</v>
      </c>
      <c r="AJ3577" s="13" t="str">
        <f>IF($I3577="","",INDEX('Raw Material'!$A$1:$J$75,MATCH(I3577,'Raw Material'!$A$1:$A$75,0),(MATCH(G3577,'Raw Material'!$A$1:$J$1,0))))</f>
        <v/>
      </c>
      <c r="AK3577" s="13" t="str">
        <f t="shared" si="1656"/>
        <v>YANLIŞRM</v>
      </c>
      <c r="AL3577" s="153" t="str">
        <f t="shared" si="1657"/>
        <v/>
      </c>
    </row>
    <row r="3578" spans="1:38" ht="16.5" customHeight="1">
      <c r="A3578" s="162"/>
      <c r="B3578" s="168"/>
      <c r="C3578" s="169"/>
      <c r="D3578" s="156"/>
      <c r="E3578" s="156"/>
      <c r="F3578" s="175"/>
      <c r="G3578" s="181"/>
      <c r="H3578" s="182"/>
      <c r="I3578" s="182"/>
      <c r="J3578" s="182"/>
      <c r="K3578" s="32"/>
      <c r="L3578" s="179"/>
      <c r="M3578" s="179"/>
      <c r="N3578" s="81"/>
      <c r="O3578" s="185"/>
      <c r="P3578" s="103"/>
      <c r="Q3578" s="84" t="str">
        <f t="shared" si="1658"/>
        <v/>
      </c>
      <c r="R3578" s="159"/>
      <c r="S3578" s="28" t="str" cm="1">
        <f t="array" aca="1" ref="S3578" ca="1">IF(INDIRECT("A"&amp;114+$U3578)&lt;&gt;"",114+$U3578,"")</f>
        <v/>
      </c>
      <c r="T3578" s="28" t="str">
        <f t="shared" ca="1" si="1659"/>
        <v>$B</v>
      </c>
      <c r="U3578" s="29">
        <f t="shared" si="1632"/>
        <v>3456</v>
      </c>
      <c r="V3578" s="29">
        <v>288.66666666668903</v>
      </c>
      <c r="W3578" s="29">
        <f t="shared" si="1637"/>
        <v>288</v>
      </c>
      <c r="X3578" s="41" t="str" cm="1">
        <f t="array" aca="1" ref="X3578" ca="1">IFERROR(INDEX('PC&amp;PD'!$A$1:$AP$15,ROW('PC&amp;PD'!$A$15),MATCH(INDIRECT(T3578),'PC&amp;PD'!$A$1:$AP$1,0)),"")</f>
        <v/>
      </c>
      <c r="Z3578" s="155"/>
      <c r="AA3578" s="13" t="str">
        <f t="shared" si="1655"/>
        <v/>
      </c>
      <c r="AB3578" s="155"/>
      <c r="AC3578" s="13" t="str">
        <f t="shared" ca="1" si="1660"/>
        <v>$AB</v>
      </c>
      <c r="AD3578" s="13" t="str" cm="1">
        <f t="array" aca="1" ref="AD3578" ca="1">IFERROR(IF((LEFT(INDIRECT("$F"&amp;$S3578),4))="GOTS",IF($G3578="Organic","GOTS_Organic_raw",(IF($G3578="Responsible","GOTS_Responsible",(IF($G3578="No Attribute (Conventional)","GOTS_conventional",(IF($G3578="Recycled Pre/Post-Consumer","GOTS_pre_post",(IF($G3578="In-Conversion","GOTS_in_conversion",(IF($G3578="Sustainably Sourced","Sustainably_sourced",""))))))))))),IF($G3578="Organic","Organic",(IF($G3578="Responsible","Responsible",(IF($G3578="No Attribute (Conventional)","No_Attribute_Conventional",(IF($G3578="Recycled Pre/Post-Consumer","Recycled_Pre_Post_Consumer",(IF($G3578="In-Conversion","In_Conversion",(IF($G3578="Recycled Pre-Consumer","Recycled_Pre_Consumer",(IF($G3578="Recycled Post-Consumer","Recycled_Post_Consumer",(IF($G3578="Sustainably Sourced","Sustainably_sourced","")))))))))))))))),"")</f>
        <v/>
      </c>
      <c r="AE3578" s="13" t="e" cm="1">
        <f t="array" aca="1" ref="AE3578" ca="1">IF(INDIRECT("$F"&amp;$S3578)="","",IF(LEFT(INDIRECT("$F"&amp;$S3578),3)="GRS","GRS_RCS_RM",IF((LEFT(INDIRECT("$F"&amp;$S3578),3))="RCS","GRS_RCS_RM",IF(INDIRECT("$F"&amp;$S3578)="OCS (No Label)","OCS_Conversion_RM",IF(LEFT(INDIRECT("$F"&amp;$S3578),3)="OCS","OCS_RM",IF(RIGHT(INDIRECT("$F"&amp;$S3578),10)="conversion","GOTS_RM_conversion",IF((LEFT(INDIRECT("$F"&amp;$S3578),4))="GOTS","GOTS_RM","Responsible_RM")))))))</f>
        <v>#REF!</v>
      </c>
      <c r="AF3578" s="13" t="str" cm="1">
        <f t="array" aca="1" ref="AF3578" ca="1">IF($S3578="","",INDIRECT("$Z"&amp;$S3578))</f>
        <v/>
      </c>
      <c r="AG3578" s="155"/>
      <c r="AH3578" s="13" t="str" cm="1">
        <f t="array" aca="1" ref="AH3578" ca="1">IFERROR(INDIRECT("$ag"&amp;S3578),"")</f>
        <v/>
      </c>
      <c r="AI3578" s="13" t="e" cm="1">
        <f t="array" aca="1" ref="AI3578" ca="1">INDIRECT("O"&amp;S3577)</f>
        <v>#REF!</v>
      </c>
      <c r="AJ3578" s="13" t="str">
        <f>IF($I3578="","",INDEX('Raw Material'!$A$1:$J$75,MATCH(I3578,'Raw Material'!$A$1:$A$75,0),(MATCH(G3578,'Raw Material'!$A$1:$J$1,0))))</f>
        <v/>
      </c>
      <c r="AK3578" s="13" t="str">
        <f t="shared" si="1656"/>
        <v>YANLIŞRM</v>
      </c>
      <c r="AL3578" s="153" t="str">
        <f t="shared" si="1657"/>
        <v/>
      </c>
    </row>
    <row r="3579" spans="1:38" ht="16.5" customHeight="1">
      <c r="A3579" s="162"/>
      <c r="B3579" s="168"/>
      <c r="C3579" s="169"/>
      <c r="D3579" s="156"/>
      <c r="E3579" s="156"/>
      <c r="F3579" s="175"/>
      <c r="G3579" s="181"/>
      <c r="H3579" s="182"/>
      <c r="I3579" s="182"/>
      <c r="J3579" s="182"/>
      <c r="K3579" s="32"/>
      <c r="L3579" s="179"/>
      <c r="M3579" s="179"/>
      <c r="N3579" s="81"/>
      <c r="O3579" s="185"/>
      <c r="P3579" s="103"/>
      <c r="Q3579" s="84" t="str">
        <f t="shared" si="1658"/>
        <v/>
      </c>
      <c r="R3579" s="159"/>
      <c r="S3579" s="28" t="str" cm="1">
        <f t="array" aca="1" ref="S3579" ca="1">IF(INDIRECT("A"&amp;114+$U3579)&lt;&gt;"",114+$U3579,"")</f>
        <v/>
      </c>
      <c r="T3579" s="28" t="str">
        <f t="shared" ca="1" si="1659"/>
        <v>$B</v>
      </c>
      <c r="U3579" s="29">
        <f t="shared" si="1632"/>
        <v>3456</v>
      </c>
      <c r="V3579" s="29">
        <v>288.75000000002302</v>
      </c>
      <c r="W3579" s="29">
        <f t="shared" si="1637"/>
        <v>288</v>
      </c>
      <c r="X3579" s="41" t="str" cm="1">
        <f t="array" aca="1" ref="X3579" ca="1">IFERROR(INDEX('PC&amp;PD'!$A$1:$AP$15,ROW('PC&amp;PD'!$A$15),MATCH(INDIRECT(T3579),'PC&amp;PD'!$A$1:$AP$1,0)),"")</f>
        <v/>
      </c>
      <c r="Z3579" s="155"/>
      <c r="AA3579" s="13" t="str">
        <f t="shared" si="1655"/>
        <v/>
      </c>
      <c r="AB3579" s="155"/>
      <c r="AC3579" s="13" t="str">
        <f t="shared" ca="1" si="1660"/>
        <v>$AB</v>
      </c>
      <c r="AD3579" s="13" t="str" cm="1">
        <f t="array" aca="1" ref="AD3579" ca="1">IFERROR(IF((LEFT(INDIRECT("$F"&amp;$S3579),4))="GOTS",IF($G3579="Organic","GOTS_Organic_raw",(IF($G3579="Responsible","GOTS_Responsible",(IF($G3579="No Attribute (Conventional)","GOTS_conventional",(IF($G3579="Recycled Pre/Post-Consumer","GOTS_pre_post",(IF($G3579="In-Conversion","GOTS_in_conversion",(IF($G3579="Sustainably Sourced","Sustainably_sourced",""))))))))))),IF($G3579="Organic","Organic",(IF($G3579="Responsible","Responsible",(IF($G3579="No Attribute (Conventional)","No_Attribute_Conventional",(IF($G3579="Recycled Pre/Post-Consumer","Recycled_Pre_Post_Consumer",(IF($G3579="In-Conversion","In_Conversion",(IF($G3579="Recycled Pre-Consumer","Recycled_Pre_Consumer",(IF($G3579="Recycled Post-Consumer","Recycled_Post_Consumer",(IF($G3579="Sustainably Sourced","Sustainably_sourced","")))))))))))))))),"")</f>
        <v/>
      </c>
      <c r="AE3579" s="13" t="e" cm="1">
        <f t="array" aca="1" ref="AE3579" ca="1">IF(INDIRECT("$F"&amp;$S3579)="","",IF(LEFT(INDIRECT("$F"&amp;$S3579),3)="GRS","GRS_RCS_RM",IF((LEFT(INDIRECT("$F"&amp;$S3579),3))="RCS","GRS_RCS_RM",IF(INDIRECT("$F"&amp;$S3579)="OCS (No Label)","OCS_Conversion_RM",IF(LEFT(INDIRECT("$F"&amp;$S3579),3)="OCS","OCS_RM",IF(RIGHT(INDIRECT("$F"&amp;$S3579),10)="conversion","GOTS_RM_conversion",IF((LEFT(INDIRECT("$F"&amp;$S3579),4))="GOTS","GOTS_RM","Responsible_RM")))))))</f>
        <v>#REF!</v>
      </c>
      <c r="AF3579" s="13" t="str" cm="1">
        <f t="array" aca="1" ref="AF3579" ca="1">IF($S3579="","",INDIRECT("$Z"&amp;$S3579))</f>
        <v/>
      </c>
      <c r="AG3579" s="155"/>
      <c r="AH3579" s="13" t="str" cm="1">
        <f t="array" aca="1" ref="AH3579" ca="1">IFERROR(INDIRECT("$ag"&amp;S3579),"")</f>
        <v/>
      </c>
      <c r="AI3579" s="13" t="e" cm="1">
        <f t="array" aca="1" ref="AI3579" ca="1">INDIRECT("O"&amp;S3578)</f>
        <v>#REF!</v>
      </c>
      <c r="AJ3579" s="13" t="str">
        <f>IF($I3579="","",INDEX('Raw Material'!$A$1:$J$75,MATCH(I3579,'Raw Material'!$A$1:$A$75,0),(MATCH(G3579,'Raw Material'!$A$1:$J$1,0))))</f>
        <v/>
      </c>
      <c r="AK3579" s="13" t="str">
        <f t="shared" si="1656"/>
        <v>YANLIŞRM</v>
      </c>
      <c r="AL3579" s="153" t="str">
        <f t="shared" si="1657"/>
        <v/>
      </c>
    </row>
    <row r="3580" spans="1:38" ht="16.5" customHeight="1">
      <c r="A3580" s="162"/>
      <c r="B3580" s="168"/>
      <c r="C3580" s="169"/>
      <c r="D3580" s="156"/>
      <c r="E3580" s="156"/>
      <c r="F3580" s="175"/>
      <c r="G3580" s="181"/>
      <c r="H3580" s="182"/>
      <c r="I3580" s="182"/>
      <c r="J3580" s="182"/>
      <c r="K3580" s="32"/>
      <c r="L3580" s="179"/>
      <c r="M3580" s="179"/>
      <c r="N3580" s="81"/>
      <c r="O3580" s="185"/>
      <c r="P3580" s="103"/>
      <c r="Q3580" s="84" t="str">
        <f t="shared" si="1658"/>
        <v/>
      </c>
      <c r="R3580" s="159"/>
      <c r="S3580" s="28" t="str" cm="1">
        <f t="array" aca="1" ref="S3580" ca="1">IF(INDIRECT("A"&amp;114+$U3580)&lt;&gt;"",114+$U3580,"")</f>
        <v/>
      </c>
      <c r="T3580" s="28" t="str">
        <f t="shared" ca="1" si="1659"/>
        <v>$B</v>
      </c>
      <c r="U3580" s="29">
        <f t="shared" si="1632"/>
        <v>3456</v>
      </c>
      <c r="V3580" s="29">
        <v>288.83333333335599</v>
      </c>
      <c r="W3580" s="29">
        <f t="shared" si="1637"/>
        <v>288</v>
      </c>
      <c r="X3580" s="41" t="str" cm="1">
        <f t="array" aca="1" ref="X3580" ca="1">IFERROR(INDEX('PC&amp;PD'!$A$1:$AP$15,ROW('PC&amp;PD'!$A$15),MATCH(INDIRECT(T3580),'PC&amp;PD'!$A$1:$AP$1,0)),"")</f>
        <v/>
      </c>
      <c r="Z3580" s="155"/>
      <c r="AA3580" s="13" t="str">
        <f t="shared" si="1655"/>
        <v/>
      </c>
      <c r="AB3580" s="155"/>
      <c r="AC3580" s="13" t="str">
        <f t="shared" ca="1" si="1660"/>
        <v>$AB</v>
      </c>
      <c r="AD3580" s="13" t="str" cm="1">
        <f t="array" aca="1" ref="AD3580" ca="1">IFERROR(IF((LEFT(INDIRECT("$F"&amp;$S3580),4))="GOTS",IF($G3580="Organic","GOTS_Organic_raw",(IF($G3580="Responsible","GOTS_Responsible",(IF($G3580="No Attribute (Conventional)","GOTS_conventional",(IF($G3580="Recycled Pre/Post-Consumer","GOTS_pre_post",(IF($G3580="In-Conversion","GOTS_in_conversion",(IF($G3580="Sustainably Sourced","Sustainably_sourced",""))))))))))),IF($G3580="Organic","Organic",(IF($G3580="Responsible","Responsible",(IF($G3580="No Attribute (Conventional)","No_Attribute_Conventional",(IF($G3580="Recycled Pre/Post-Consumer","Recycled_Pre_Post_Consumer",(IF($G3580="In-Conversion","In_Conversion",(IF($G3580="Recycled Pre-Consumer","Recycled_Pre_Consumer",(IF($G3580="Recycled Post-Consumer","Recycled_Post_Consumer",(IF($G3580="Sustainably Sourced","Sustainably_sourced","")))))))))))))))),"")</f>
        <v/>
      </c>
      <c r="AE3580" s="13" t="e" cm="1">
        <f t="array" aca="1" ref="AE3580" ca="1">IF(INDIRECT("$F"&amp;$S3580)="","",IF(LEFT(INDIRECT("$F"&amp;$S3580),3)="GRS","GRS_RCS_RM",IF((LEFT(INDIRECT("$F"&amp;$S3580),3))="RCS","GRS_RCS_RM",IF(INDIRECT("$F"&amp;$S3580)="OCS (No Label)","OCS_Conversion_RM",IF(LEFT(INDIRECT("$F"&amp;$S3580),3)="OCS","OCS_RM",IF(RIGHT(INDIRECT("$F"&amp;$S3580),10)="conversion","GOTS_RM_conversion",IF((LEFT(INDIRECT("$F"&amp;$S3580),4))="GOTS","GOTS_RM","Responsible_RM")))))))</f>
        <v>#REF!</v>
      </c>
      <c r="AF3580" s="13" t="str" cm="1">
        <f t="array" aca="1" ref="AF3580" ca="1">IF($S3580="","",INDIRECT("$Z"&amp;$S3580))</f>
        <v/>
      </c>
      <c r="AG3580" s="155"/>
      <c r="AH3580" s="13" t="str" cm="1">
        <f t="array" aca="1" ref="AH3580" ca="1">IFERROR(INDIRECT("$ag"&amp;S3580),"")</f>
        <v/>
      </c>
      <c r="AI3580" s="13" t="e" cm="1">
        <f t="array" aca="1" ref="AI3580" ca="1">INDIRECT("O"&amp;S3579)</f>
        <v>#REF!</v>
      </c>
      <c r="AJ3580" s="13" t="str">
        <f>IF($I3580="","",INDEX('Raw Material'!$A$1:$J$75,MATCH(I3580,'Raw Material'!$A$1:$A$75,0),(MATCH(G3580,'Raw Material'!$A$1:$J$1,0))))</f>
        <v/>
      </c>
      <c r="AK3580" s="13" t="str">
        <f t="shared" si="1656"/>
        <v>YANLIŞRM</v>
      </c>
      <c r="AL3580" s="153" t="str">
        <f t="shared" si="1657"/>
        <v/>
      </c>
    </row>
    <row r="3581" spans="1:38" ht="16.5" customHeight="1" thickBot="1">
      <c r="A3581" s="163"/>
      <c r="B3581" s="170"/>
      <c r="C3581" s="171"/>
      <c r="D3581" s="156"/>
      <c r="E3581" s="156"/>
      <c r="F3581" s="176"/>
      <c r="G3581" s="157"/>
      <c r="H3581" s="158"/>
      <c r="I3581" s="158"/>
      <c r="J3581" s="158"/>
      <c r="K3581" s="33"/>
      <c r="L3581" s="180"/>
      <c r="M3581" s="180"/>
      <c r="N3581" s="82"/>
      <c r="O3581" s="186"/>
      <c r="P3581" s="103"/>
      <c r="Q3581" s="84" t="str">
        <f t="shared" si="1658"/>
        <v/>
      </c>
      <c r="R3581" s="159"/>
      <c r="S3581" s="28" t="str" cm="1">
        <f t="array" aca="1" ref="S3581" ca="1">IF(INDIRECT("A"&amp;114+$U3581)&lt;&gt;"",114+$U3581,"")</f>
        <v/>
      </c>
      <c r="T3581" s="28" t="str">
        <f t="shared" ca="1" si="1659"/>
        <v>$B</v>
      </c>
      <c r="U3581" s="29">
        <f t="shared" si="1632"/>
        <v>3456</v>
      </c>
      <c r="V3581" s="29">
        <v>288.91666666668903</v>
      </c>
      <c r="W3581" s="29">
        <f t="shared" si="1637"/>
        <v>288</v>
      </c>
      <c r="X3581" s="41" t="str" cm="1">
        <f t="array" aca="1" ref="X3581" ca="1">IFERROR(INDEX('PC&amp;PD'!$A$1:$AP$15,ROW('PC&amp;PD'!$A$15),MATCH(INDIRECT(T3581),'PC&amp;PD'!$A$1:$AP$1,0)),"")</f>
        <v/>
      </c>
      <c r="Z3581" s="155"/>
      <c r="AA3581" s="13" t="str">
        <f t="shared" si="1655"/>
        <v/>
      </c>
      <c r="AB3581" s="155"/>
      <c r="AC3581" s="13" t="str">
        <f t="shared" ca="1" si="1660"/>
        <v>$AB</v>
      </c>
      <c r="AD3581" s="13" t="str" cm="1">
        <f t="array" aca="1" ref="AD3581" ca="1">IFERROR(IF((LEFT(INDIRECT("$F"&amp;$S3581),4))="GOTS",IF($G3581="Organic","GOTS_Organic_raw",(IF($G3581="Responsible","GOTS_Responsible",(IF($G3581="No Attribute (Conventional)","GOTS_conventional",(IF($G3581="Recycled Pre/Post-Consumer","GOTS_pre_post",(IF($G3581="In-Conversion","GOTS_in_conversion",(IF($G3581="Sustainably Sourced","Sustainably_sourced",""))))))))))),IF($G3581="Organic","Organic",(IF($G3581="Responsible","Responsible",(IF($G3581="No Attribute (Conventional)","No_Attribute_Conventional",(IF($G3581="Recycled Pre/Post-Consumer","Recycled_Pre_Post_Consumer",(IF($G3581="In-Conversion","In_Conversion",(IF($G3581="Recycled Pre-Consumer","Recycled_Pre_Consumer",(IF($G3581="Recycled Post-Consumer","Recycled_Post_Consumer",(IF($G3581="Sustainably Sourced","Sustainably_sourced","")))))))))))))))),"")</f>
        <v/>
      </c>
      <c r="AE3581" s="13" t="e" cm="1">
        <f t="array" aca="1" ref="AE3581" ca="1">IF(INDIRECT("$F"&amp;$S3581)="","",IF(LEFT(INDIRECT("$F"&amp;$S3581),3)="GRS","GRS_RCS_RM",IF((LEFT(INDIRECT("$F"&amp;$S3581),3))="RCS","GRS_RCS_RM",IF(INDIRECT("$F"&amp;$S3581)="OCS (No Label)","OCS_Conversion_RM",IF(LEFT(INDIRECT("$F"&amp;$S3581),3)="OCS","OCS_RM",IF(RIGHT(INDIRECT("$F"&amp;$S3581),10)="conversion","GOTS_RM_conversion",IF((LEFT(INDIRECT("$F"&amp;$S3581),4))="GOTS","GOTS_RM","Responsible_RM")))))))</f>
        <v>#REF!</v>
      </c>
      <c r="AF3581" s="13" t="str" cm="1">
        <f t="array" aca="1" ref="AF3581" ca="1">IF($S3581="","",INDIRECT("$Z"&amp;$S3581))</f>
        <v/>
      </c>
      <c r="AG3581" s="155"/>
      <c r="AH3581" s="13" t="str" cm="1">
        <f t="array" aca="1" ref="AH3581" ca="1">IFERROR(INDIRECT("$ag"&amp;S3581),"")</f>
        <v/>
      </c>
      <c r="AI3581" s="13" t="e" cm="1">
        <f t="array" aca="1" ref="AI3581" ca="1">INDIRECT("O"&amp;S3580)</f>
        <v>#REF!</v>
      </c>
      <c r="AJ3581" s="13" t="str">
        <f>IF($I3581="","",INDEX('Raw Material'!$A$1:$J$75,MATCH(I3581,'Raw Material'!$A$1:$A$75,0),(MATCH(G3581,'Raw Material'!$A$1:$J$1,0))))</f>
        <v/>
      </c>
      <c r="AK3581" s="13" t="str">
        <f t="shared" si="1656"/>
        <v>YANLIŞRM</v>
      </c>
      <c r="AL3581" s="153" t="str">
        <f t="shared" si="1657"/>
        <v/>
      </c>
    </row>
    <row r="3582" spans="1:38" ht="16.5" customHeight="1">
      <c r="O3582"/>
    </row>
    <row r="3583" spans="1:38" ht="16.5" customHeight="1">
      <c r="O3583"/>
    </row>
    <row r="3584" spans="1:38" ht="16.5" customHeight="1">
      <c r="O3584"/>
    </row>
    <row r="3585" spans="15:15" ht="16.5" customHeight="1">
      <c r="O3585"/>
    </row>
    <row r="3586" spans="15:15" ht="16.5" customHeight="1">
      <c r="O3586"/>
    </row>
    <row r="3587" spans="15:15" ht="16.5" customHeight="1">
      <c r="O3587"/>
    </row>
    <row r="3588" spans="15:15" ht="16.5" customHeight="1">
      <c r="O3588"/>
    </row>
    <row r="3589" spans="15:15" ht="16.5" customHeight="1">
      <c r="O3589"/>
    </row>
    <row r="3590" spans="15:15" ht="16.5" customHeight="1">
      <c r="O3590"/>
    </row>
    <row r="3591" spans="15:15" ht="16.5" customHeight="1">
      <c r="O3591"/>
    </row>
    <row r="3592" spans="15:15" ht="16.5" customHeight="1">
      <c r="O3592"/>
    </row>
    <row r="3593" spans="15:15" ht="16.5" customHeight="1">
      <c r="O3593"/>
    </row>
  </sheetData>
  <sheetProtection algorithmName="SHA-512" hashValue="Lz9BM46tRy0bRSySsKrKd7DeI2p6sI1prI+axcDRUJBT+E1k4DYDRv0CpMGOWiiSFRDk7FQduTE0J+9a00l2Wg==" saltValue="w1sH/P1lwW5+E2CCQWNlUQ==" spinCount="100000" sheet="1" formatRows="0" selectLockedCells="1"/>
  <mergeCells count="13152">
    <mergeCell ref="D3579:E3579"/>
    <mergeCell ref="G3579:H3579"/>
    <mergeCell ref="I3579:J3579"/>
    <mergeCell ref="D3580:E3580"/>
    <mergeCell ref="G3580:H3580"/>
    <mergeCell ref="I3580:J3580"/>
    <mergeCell ref="D3581:E3581"/>
    <mergeCell ref="G3581:H3581"/>
    <mergeCell ref="I3581:J3581"/>
    <mergeCell ref="A99:A100"/>
    <mergeCell ref="B99:I100"/>
    <mergeCell ref="J99:L99"/>
    <mergeCell ref="M99:O99"/>
    <mergeCell ref="J100:O100"/>
    <mergeCell ref="J102:K102"/>
    <mergeCell ref="L102:M102"/>
    <mergeCell ref="N102:O102"/>
    <mergeCell ref="J103:K103"/>
    <mergeCell ref="L103:M103"/>
    <mergeCell ref="N103:O103"/>
    <mergeCell ref="A102:A104"/>
    <mergeCell ref="A3570:A3581"/>
    <mergeCell ref="B3570:C3581"/>
    <mergeCell ref="D3570:E3570"/>
    <mergeCell ref="F3570:F3581"/>
    <mergeCell ref="G3570:H3570"/>
    <mergeCell ref="I3570:J3570"/>
    <mergeCell ref="L3570:M3581"/>
    <mergeCell ref="O3570:O3581"/>
    <mergeCell ref="D3571:E3571"/>
    <mergeCell ref="G3571:H3571"/>
    <mergeCell ref="I3571:J3571"/>
    <mergeCell ref="D3572:E3572"/>
    <mergeCell ref="G3572:H3572"/>
    <mergeCell ref="I3572:J3572"/>
    <mergeCell ref="D3573:E3573"/>
    <mergeCell ref="G3573:H3573"/>
    <mergeCell ref="I3573:J3573"/>
    <mergeCell ref="D3574:E3574"/>
    <mergeCell ref="G3574:H3574"/>
    <mergeCell ref="I3574:J3574"/>
    <mergeCell ref="D3575:E3575"/>
    <mergeCell ref="G3575:H3575"/>
    <mergeCell ref="I3575:J3575"/>
    <mergeCell ref="D3576:E3576"/>
    <mergeCell ref="G3576:H3576"/>
    <mergeCell ref="I3576:J3576"/>
    <mergeCell ref="D3577:E3577"/>
    <mergeCell ref="G3577:H3577"/>
    <mergeCell ref="I3577:J3577"/>
    <mergeCell ref="D3578:E3578"/>
    <mergeCell ref="G3578:H3578"/>
    <mergeCell ref="I3578:J3578"/>
    <mergeCell ref="D3564:E3564"/>
    <mergeCell ref="G3564:H3564"/>
    <mergeCell ref="I3564:J3564"/>
    <mergeCell ref="D3565:E3565"/>
    <mergeCell ref="G3565:H3565"/>
    <mergeCell ref="I3565:J3565"/>
    <mergeCell ref="D3566:E3566"/>
    <mergeCell ref="G3566:H3566"/>
    <mergeCell ref="I3566:J3566"/>
    <mergeCell ref="D3567:E3567"/>
    <mergeCell ref="G3567:H3567"/>
    <mergeCell ref="I3567:J3567"/>
    <mergeCell ref="D3568:E3568"/>
    <mergeCell ref="G3568:H3568"/>
    <mergeCell ref="I3568:J3568"/>
    <mergeCell ref="D3569:E3569"/>
    <mergeCell ref="G3569:H3569"/>
    <mergeCell ref="I3569:J3569"/>
    <mergeCell ref="D3555:E3555"/>
    <mergeCell ref="G3555:H3555"/>
    <mergeCell ref="I3555:J3555"/>
    <mergeCell ref="D3556:E3556"/>
    <mergeCell ref="G3556:H3556"/>
    <mergeCell ref="I3556:J3556"/>
    <mergeCell ref="D3557:E3557"/>
    <mergeCell ref="G3557:H3557"/>
    <mergeCell ref="I3557:J3557"/>
    <mergeCell ref="A3558:A3569"/>
    <mergeCell ref="B3558:C3569"/>
    <mergeCell ref="D3558:E3558"/>
    <mergeCell ref="F3558:F3569"/>
    <mergeCell ref="G3558:H3558"/>
    <mergeCell ref="I3558:J3558"/>
    <mergeCell ref="L3558:M3569"/>
    <mergeCell ref="O3558:O3569"/>
    <mergeCell ref="D3559:E3559"/>
    <mergeCell ref="G3559:H3559"/>
    <mergeCell ref="I3559:J3559"/>
    <mergeCell ref="D3560:E3560"/>
    <mergeCell ref="G3560:H3560"/>
    <mergeCell ref="I3560:J3560"/>
    <mergeCell ref="D3561:E3561"/>
    <mergeCell ref="G3561:H3561"/>
    <mergeCell ref="I3561:J3561"/>
    <mergeCell ref="D3562:E3562"/>
    <mergeCell ref="G3562:H3562"/>
    <mergeCell ref="I3562:J3562"/>
    <mergeCell ref="D3563:E3563"/>
    <mergeCell ref="G3563:H3563"/>
    <mergeCell ref="I3563:J3563"/>
    <mergeCell ref="A3546:A3557"/>
    <mergeCell ref="B3546:C3557"/>
    <mergeCell ref="D3546:E3546"/>
    <mergeCell ref="F3546:F3557"/>
    <mergeCell ref="G3546:H3546"/>
    <mergeCell ref="I3546:J3546"/>
    <mergeCell ref="L3546:M3557"/>
    <mergeCell ref="O3546:O3557"/>
    <mergeCell ref="D3547:E3547"/>
    <mergeCell ref="G3547:H3547"/>
    <mergeCell ref="I3547:J3547"/>
    <mergeCell ref="D3548:E3548"/>
    <mergeCell ref="G3548:H3548"/>
    <mergeCell ref="I3548:J3548"/>
    <mergeCell ref="D3549:E3549"/>
    <mergeCell ref="G3549:H3549"/>
    <mergeCell ref="I3549:J3549"/>
    <mergeCell ref="D3550:E3550"/>
    <mergeCell ref="G3550:H3550"/>
    <mergeCell ref="I3550:J3550"/>
    <mergeCell ref="D3551:E3551"/>
    <mergeCell ref="G3551:H3551"/>
    <mergeCell ref="I3551:J3551"/>
    <mergeCell ref="D3552:E3552"/>
    <mergeCell ref="G3552:H3552"/>
    <mergeCell ref="I3552:J3552"/>
    <mergeCell ref="D3553:E3553"/>
    <mergeCell ref="G3553:H3553"/>
    <mergeCell ref="I3553:J3553"/>
    <mergeCell ref="D3554:E3554"/>
    <mergeCell ref="G3554:H3554"/>
    <mergeCell ref="I3554:J3554"/>
    <mergeCell ref="D3540:E3540"/>
    <mergeCell ref="G3540:H3540"/>
    <mergeCell ref="I3540:J3540"/>
    <mergeCell ref="D3541:E3541"/>
    <mergeCell ref="G3541:H3541"/>
    <mergeCell ref="I3541:J3541"/>
    <mergeCell ref="D3542:E3542"/>
    <mergeCell ref="G3542:H3542"/>
    <mergeCell ref="I3542:J3542"/>
    <mergeCell ref="D3543:E3543"/>
    <mergeCell ref="G3543:H3543"/>
    <mergeCell ref="I3543:J3543"/>
    <mergeCell ref="D3544:E3544"/>
    <mergeCell ref="G3544:H3544"/>
    <mergeCell ref="I3544:J3544"/>
    <mergeCell ref="D3545:E3545"/>
    <mergeCell ref="G3545:H3545"/>
    <mergeCell ref="I3545:J3545"/>
    <mergeCell ref="D3531:E3531"/>
    <mergeCell ref="G3531:H3531"/>
    <mergeCell ref="I3531:J3531"/>
    <mergeCell ref="D3532:E3532"/>
    <mergeCell ref="G3532:H3532"/>
    <mergeCell ref="I3532:J3532"/>
    <mergeCell ref="D3533:E3533"/>
    <mergeCell ref="G3533:H3533"/>
    <mergeCell ref="I3533:J3533"/>
    <mergeCell ref="A3510:A3521"/>
    <mergeCell ref="B3510:C3521"/>
    <mergeCell ref="D3510:E3510"/>
    <mergeCell ref="F3510:F3521"/>
    <mergeCell ref="G3510:H3510"/>
    <mergeCell ref="I3510:J3510"/>
    <mergeCell ref="A3534:A3545"/>
    <mergeCell ref="B3534:C3545"/>
    <mergeCell ref="D3534:E3534"/>
    <mergeCell ref="F3534:F3545"/>
    <mergeCell ref="G3534:H3534"/>
    <mergeCell ref="I3534:J3534"/>
    <mergeCell ref="L3534:M3545"/>
    <mergeCell ref="O3534:O3545"/>
    <mergeCell ref="D3535:E3535"/>
    <mergeCell ref="G3535:H3535"/>
    <mergeCell ref="I3535:J3535"/>
    <mergeCell ref="D3536:E3536"/>
    <mergeCell ref="G3536:H3536"/>
    <mergeCell ref="I3536:J3536"/>
    <mergeCell ref="D3537:E3537"/>
    <mergeCell ref="G3537:H3537"/>
    <mergeCell ref="I3537:J3537"/>
    <mergeCell ref="D3538:E3538"/>
    <mergeCell ref="G3538:H3538"/>
    <mergeCell ref="I3538:J3538"/>
    <mergeCell ref="D3539:E3539"/>
    <mergeCell ref="G3539:H3539"/>
    <mergeCell ref="I3539:J3539"/>
    <mergeCell ref="A3522:A3533"/>
    <mergeCell ref="B3522:C3533"/>
    <mergeCell ref="D3522:E3522"/>
    <mergeCell ref="F3522:F3533"/>
    <mergeCell ref="G3522:H3522"/>
    <mergeCell ref="I3522:J3522"/>
    <mergeCell ref="L3522:M3533"/>
    <mergeCell ref="O3522:O3533"/>
    <mergeCell ref="D3523:E3523"/>
    <mergeCell ref="G3523:H3523"/>
    <mergeCell ref="I3523:J3523"/>
    <mergeCell ref="D3524:E3524"/>
    <mergeCell ref="G3524:H3524"/>
    <mergeCell ref="I3524:J3524"/>
    <mergeCell ref="D3525:E3525"/>
    <mergeCell ref="G3525:H3525"/>
    <mergeCell ref="I3525:J3525"/>
    <mergeCell ref="D3526:E3526"/>
    <mergeCell ref="G3526:H3526"/>
    <mergeCell ref="I3526:J3526"/>
    <mergeCell ref="D3527:E3527"/>
    <mergeCell ref="G3527:H3527"/>
    <mergeCell ref="I3527:J3527"/>
    <mergeCell ref="D3528:E3528"/>
    <mergeCell ref="G3528:H3528"/>
    <mergeCell ref="I3528:J3528"/>
    <mergeCell ref="D3529:E3529"/>
    <mergeCell ref="G3529:H3529"/>
    <mergeCell ref="I3529:J3529"/>
    <mergeCell ref="D3530:E3530"/>
    <mergeCell ref="G3530:H3530"/>
    <mergeCell ref="I3530:J3530"/>
    <mergeCell ref="D3504:E3504"/>
    <mergeCell ref="G3504:H3504"/>
    <mergeCell ref="I3504:J3504"/>
    <mergeCell ref="D3505:E3505"/>
    <mergeCell ref="G3505:H3505"/>
    <mergeCell ref="I3505:J3505"/>
    <mergeCell ref="D3506:E3506"/>
    <mergeCell ref="G3506:H3506"/>
    <mergeCell ref="I3506:J3506"/>
    <mergeCell ref="D3516:E3516"/>
    <mergeCell ref="G3516:H3516"/>
    <mergeCell ref="I3516:J3516"/>
    <mergeCell ref="D3517:E3517"/>
    <mergeCell ref="G3517:H3517"/>
    <mergeCell ref="I3517:J3517"/>
    <mergeCell ref="D3518:E3518"/>
    <mergeCell ref="G3518:H3518"/>
    <mergeCell ref="I3518:J3518"/>
    <mergeCell ref="D3519:E3519"/>
    <mergeCell ref="G3519:H3519"/>
    <mergeCell ref="I3519:J3519"/>
    <mergeCell ref="D3520:E3520"/>
    <mergeCell ref="G3520:H3520"/>
    <mergeCell ref="I3520:J3520"/>
    <mergeCell ref="D3521:E3521"/>
    <mergeCell ref="G3521:H3521"/>
    <mergeCell ref="I3521:J3521"/>
    <mergeCell ref="D3507:E3507"/>
    <mergeCell ref="G3507:H3507"/>
    <mergeCell ref="I3507:J3507"/>
    <mergeCell ref="D3508:E3508"/>
    <mergeCell ref="G3508:H3508"/>
    <mergeCell ref="I3508:J3508"/>
    <mergeCell ref="D3509:E3509"/>
    <mergeCell ref="G3509:H3509"/>
    <mergeCell ref="I3509:J3509"/>
    <mergeCell ref="D3495:E3495"/>
    <mergeCell ref="G3495:H3495"/>
    <mergeCell ref="I3495:J3495"/>
    <mergeCell ref="D3496:E3496"/>
    <mergeCell ref="G3496:H3496"/>
    <mergeCell ref="I3496:J3496"/>
    <mergeCell ref="D3497:E3497"/>
    <mergeCell ref="G3497:H3497"/>
    <mergeCell ref="I3497:J3497"/>
    <mergeCell ref="D3483:E3483"/>
    <mergeCell ref="G3483:H3483"/>
    <mergeCell ref="I3483:J3483"/>
    <mergeCell ref="D3484:E3484"/>
    <mergeCell ref="G3484:H3484"/>
    <mergeCell ref="I3484:J3484"/>
    <mergeCell ref="D3485:E3485"/>
    <mergeCell ref="G3485:H3485"/>
    <mergeCell ref="I3485:J3485"/>
    <mergeCell ref="A3486:A3497"/>
    <mergeCell ref="B3486:C3497"/>
    <mergeCell ref="D3486:E3486"/>
    <mergeCell ref="F3486:F3497"/>
    <mergeCell ref="G3486:H3486"/>
    <mergeCell ref="I3486:J3486"/>
    <mergeCell ref="L3510:M3521"/>
    <mergeCell ref="O3510:O3521"/>
    <mergeCell ref="D3511:E3511"/>
    <mergeCell ref="G3511:H3511"/>
    <mergeCell ref="I3511:J3511"/>
    <mergeCell ref="D3512:E3512"/>
    <mergeCell ref="G3512:H3512"/>
    <mergeCell ref="I3512:J3512"/>
    <mergeCell ref="D3513:E3513"/>
    <mergeCell ref="G3513:H3513"/>
    <mergeCell ref="I3513:J3513"/>
    <mergeCell ref="D3514:E3514"/>
    <mergeCell ref="G3514:H3514"/>
    <mergeCell ref="I3514:J3514"/>
    <mergeCell ref="D3515:E3515"/>
    <mergeCell ref="G3515:H3515"/>
    <mergeCell ref="I3515:J3515"/>
    <mergeCell ref="A3498:A3509"/>
    <mergeCell ref="B3498:C3509"/>
    <mergeCell ref="D3498:E3498"/>
    <mergeCell ref="F3498:F3509"/>
    <mergeCell ref="G3498:H3498"/>
    <mergeCell ref="I3498:J3498"/>
    <mergeCell ref="L3498:M3509"/>
    <mergeCell ref="O3498:O3509"/>
    <mergeCell ref="D3499:E3499"/>
    <mergeCell ref="G3499:H3499"/>
    <mergeCell ref="I3499:J3499"/>
    <mergeCell ref="D3500:E3500"/>
    <mergeCell ref="G3500:H3500"/>
    <mergeCell ref="I3500:J3500"/>
    <mergeCell ref="D3501:E3501"/>
    <mergeCell ref="G3501:H3501"/>
    <mergeCell ref="I3501:J3501"/>
    <mergeCell ref="D3502:E3502"/>
    <mergeCell ref="G3502:H3502"/>
    <mergeCell ref="I3502:J3502"/>
    <mergeCell ref="D3503:E3503"/>
    <mergeCell ref="G3503:H3503"/>
    <mergeCell ref="I3503:J3503"/>
    <mergeCell ref="A3462:A3473"/>
    <mergeCell ref="B3462:C3473"/>
    <mergeCell ref="D3462:E3462"/>
    <mergeCell ref="F3462:F3473"/>
    <mergeCell ref="G3462:H3462"/>
    <mergeCell ref="I3462:J3462"/>
    <mergeCell ref="L3486:M3497"/>
    <mergeCell ref="O3486:O3497"/>
    <mergeCell ref="D3487:E3487"/>
    <mergeCell ref="G3487:H3487"/>
    <mergeCell ref="I3487:J3487"/>
    <mergeCell ref="D3488:E3488"/>
    <mergeCell ref="G3488:H3488"/>
    <mergeCell ref="I3488:J3488"/>
    <mergeCell ref="D3489:E3489"/>
    <mergeCell ref="G3489:H3489"/>
    <mergeCell ref="I3489:J3489"/>
    <mergeCell ref="D3490:E3490"/>
    <mergeCell ref="G3490:H3490"/>
    <mergeCell ref="I3490:J3490"/>
    <mergeCell ref="D3491:E3491"/>
    <mergeCell ref="G3491:H3491"/>
    <mergeCell ref="I3491:J3491"/>
    <mergeCell ref="A3474:A3485"/>
    <mergeCell ref="B3474:C3485"/>
    <mergeCell ref="D3474:E3474"/>
    <mergeCell ref="F3474:F3485"/>
    <mergeCell ref="G3474:H3474"/>
    <mergeCell ref="I3474:J3474"/>
    <mergeCell ref="L3474:M3485"/>
    <mergeCell ref="O3474:O3485"/>
    <mergeCell ref="D3475:E3475"/>
    <mergeCell ref="G3475:H3475"/>
    <mergeCell ref="I3475:J3475"/>
    <mergeCell ref="D3476:E3476"/>
    <mergeCell ref="G3476:H3476"/>
    <mergeCell ref="I3476:J3476"/>
    <mergeCell ref="D3477:E3477"/>
    <mergeCell ref="G3477:H3477"/>
    <mergeCell ref="I3477:J3477"/>
    <mergeCell ref="D3478:E3478"/>
    <mergeCell ref="G3478:H3478"/>
    <mergeCell ref="I3478:J3478"/>
    <mergeCell ref="D3479:E3479"/>
    <mergeCell ref="G3479:H3479"/>
    <mergeCell ref="I3479:J3479"/>
    <mergeCell ref="D3480:E3480"/>
    <mergeCell ref="G3480:H3480"/>
    <mergeCell ref="I3480:J3480"/>
    <mergeCell ref="D3481:E3481"/>
    <mergeCell ref="G3481:H3481"/>
    <mergeCell ref="I3481:J3481"/>
    <mergeCell ref="D3482:E3482"/>
    <mergeCell ref="G3482:H3482"/>
    <mergeCell ref="I3482:J3482"/>
    <mergeCell ref="D3492:E3492"/>
    <mergeCell ref="G3492:H3492"/>
    <mergeCell ref="I3492:J3492"/>
    <mergeCell ref="D3493:E3493"/>
    <mergeCell ref="G3493:H3493"/>
    <mergeCell ref="I3493:J3493"/>
    <mergeCell ref="D3494:E3494"/>
    <mergeCell ref="G3494:H3494"/>
    <mergeCell ref="I3494:J3494"/>
    <mergeCell ref="D3456:E3456"/>
    <mergeCell ref="G3456:H3456"/>
    <mergeCell ref="I3456:J3456"/>
    <mergeCell ref="D3457:E3457"/>
    <mergeCell ref="G3457:H3457"/>
    <mergeCell ref="I3457:J3457"/>
    <mergeCell ref="D3458:E3458"/>
    <mergeCell ref="G3458:H3458"/>
    <mergeCell ref="I3458:J3458"/>
    <mergeCell ref="D3468:E3468"/>
    <mergeCell ref="G3468:H3468"/>
    <mergeCell ref="I3468:J3468"/>
    <mergeCell ref="D3469:E3469"/>
    <mergeCell ref="G3469:H3469"/>
    <mergeCell ref="I3469:J3469"/>
    <mergeCell ref="D3470:E3470"/>
    <mergeCell ref="G3470:H3470"/>
    <mergeCell ref="I3470:J3470"/>
    <mergeCell ref="D3471:E3471"/>
    <mergeCell ref="G3471:H3471"/>
    <mergeCell ref="I3471:J3471"/>
    <mergeCell ref="D3472:E3472"/>
    <mergeCell ref="G3472:H3472"/>
    <mergeCell ref="I3472:J3472"/>
    <mergeCell ref="D3473:E3473"/>
    <mergeCell ref="G3473:H3473"/>
    <mergeCell ref="I3473:J3473"/>
    <mergeCell ref="D3459:E3459"/>
    <mergeCell ref="G3459:H3459"/>
    <mergeCell ref="I3459:J3459"/>
    <mergeCell ref="D3460:E3460"/>
    <mergeCell ref="G3460:H3460"/>
    <mergeCell ref="I3460:J3460"/>
    <mergeCell ref="D3461:E3461"/>
    <mergeCell ref="G3461:H3461"/>
    <mergeCell ref="I3461:J3461"/>
    <mergeCell ref="D3447:E3447"/>
    <mergeCell ref="G3447:H3447"/>
    <mergeCell ref="I3447:J3447"/>
    <mergeCell ref="D3448:E3448"/>
    <mergeCell ref="G3448:H3448"/>
    <mergeCell ref="I3448:J3448"/>
    <mergeCell ref="D3449:E3449"/>
    <mergeCell ref="G3449:H3449"/>
    <mergeCell ref="I3449:J3449"/>
    <mergeCell ref="D3435:E3435"/>
    <mergeCell ref="G3435:H3435"/>
    <mergeCell ref="I3435:J3435"/>
    <mergeCell ref="D3436:E3436"/>
    <mergeCell ref="G3436:H3436"/>
    <mergeCell ref="I3436:J3436"/>
    <mergeCell ref="D3437:E3437"/>
    <mergeCell ref="G3437:H3437"/>
    <mergeCell ref="I3437:J3437"/>
    <mergeCell ref="A3438:A3449"/>
    <mergeCell ref="B3438:C3449"/>
    <mergeCell ref="D3438:E3438"/>
    <mergeCell ref="F3438:F3449"/>
    <mergeCell ref="G3438:H3438"/>
    <mergeCell ref="I3438:J3438"/>
    <mergeCell ref="L3462:M3473"/>
    <mergeCell ref="O3462:O3473"/>
    <mergeCell ref="D3463:E3463"/>
    <mergeCell ref="G3463:H3463"/>
    <mergeCell ref="I3463:J3463"/>
    <mergeCell ref="D3464:E3464"/>
    <mergeCell ref="G3464:H3464"/>
    <mergeCell ref="I3464:J3464"/>
    <mergeCell ref="D3465:E3465"/>
    <mergeCell ref="G3465:H3465"/>
    <mergeCell ref="I3465:J3465"/>
    <mergeCell ref="D3466:E3466"/>
    <mergeCell ref="G3466:H3466"/>
    <mergeCell ref="I3466:J3466"/>
    <mergeCell ref="D3467:E3467"/>
    <mergeCell ref="G3467:H3467"/>
    <mergeCell ref="I3467:J3467"/>
    <mergeCell ref="A3450:A3461"/>
    <mergeCell ref="B3450:C3461"/>
    <mergeCell ref="D3450:E3450"/>
    <mergeCell ref="F3450:F3461"/>
    <mergeCell ref="G3450:H3450"/>
    <mergeCell ref="I3450:J3450"/>
    <mergeCell ref="L3450:M3461"/>
    <mergeCell ref="O3450:O3461"/>
    <mergeCell ref="D3451:E3451"/>
    <mergeCell ref="G3451:H3451"/>
    <mergeCell ref="I3451:J3451"/>
    <mergeCell ref="D3452:E3452"/>
    <mergeCell ref="G3452:H3452"/>
    <mergeCell ref="I3452:J3452"/>
    <mergeCell ref="D3453:E3453"/>
    <mergeCell ref="G3453:H3453"/>
    <mergeCell ref="I3453:J3453"/>
    <mergeCell ref="D3454:E3454"/>
    <mergeCell ref="G3454:H3454"/>
    <mergeCell ref="I3454:J3454"/>
    <mergeCell ref="D3455:E3455"/>
    <mergeCell ref="G3455:H3455"/>
    <mergeCell ref="I3455:J3455"/>
    <mergeCell ref="A3414:A3425"/>
    <mergeCell ref="B3414:C3425"/>
    <mergeCell ref="D3414:E3414"/>
    <mergeCell ref="F3414:F3425"/>
    <mergeCell ref="G3414:H3414"/>
    <mergeCell ref="I3414:J3414"/>
    <mergeCell ref="L3438:M3449"/>
    <mergeCell ref="O3438:O3449"/>
    <mergeCell ref="D3439:E3439"/>
    <mergeCell ref="G3439:H3439"/>
    <mergeCell ref="I3439:J3439"/>
    <mergeCell ref="D3440:E3440"/>
    <mergeCell ref="G3440:H3440"/>
    <mergeCell ref="I3440:J3440"/>
    <mergeCell ref="D3441:E3441"/>
    <mergeCell ref="G3441:H3441"/>
    <mergeCell ref="I3441:J3441"/>
    <mergeCell ref="D3442:E3442"/>
    <mergeCell ref="G3442:H3442"/>
    <mergeCell ref="I3442:J3442"/>
    <mergeCell ref="D3443:E3443"/>
    <mergeCell ref="G3443:H3443"/>
    <mergeCell ref="I3443:J3443"/>
    <mergeCell ref="A3426:A3437"/>
    <mergeCell ref="B3426:C3437"/>
    <mergeCell ref="D3426:E3426"/>
    <mergeCell ref="F3426:F3437"/>
    <mergeCell ref="G3426:H3426"/>
    <mergeCell ref="I3426:J3426"/>
    <mergeCell ref="L3426:M3437"/>
    <mergeCell ref="O3426:O3437"/>
    <mergeCell ref="D3427:E3427"/>
    <mergeCell ref="G3427:H3427"/>
    <mergeCell ref="I3427:J3427"/>
    <mergeCell ref="D3428:E3428"/>
    <mergeCell ref="G3428:H3428"/>
    <mergeCell ref="I3428:J3428"/>
    <mergeCell ref="D3429:E3429"/>
    <mergeCell ref="G3429:H3429"/>
    <mergeCell ref="I3429:J3429"/>
    <mergeCell ref="D3430:E3430"/>
    <mergeCell ref="G3430:H3430"/>
    <mergeCell ref="I3430:J3430"/>
    <mergeCell ref="D3431:E3431"/>
    <mergeCell ref="G3431:H3431"/>
    <mergeCell ref="I3431:J3431"/>
    <mergeCell ref="D3432:E3432"/>
    <mergeCell ref="G3432:H3432"/>
    <mergeCell ref="I3432:J3432"/>
    <mergeCell ref="D3433:E3433"/>
    <mergeCell ref="G3433:H3433"/>
    <mergeCell ref="I3433:J3433"/>
    <mergeCell ref="D3434:E3434"/>
    <mergeCell ref="G3434:H3434"/>
    <mergeCell ref="I3434:J3434"/>
    <mergeCell ref="D3444:E3444"/>
    <mergeCell ref="G3444:H3444"/>
    <mergeCell ref="I3444:J3444"/>
    <mergeCell ref="D3445:E3445"/>
    <mergeCell ref="G3445:H3445"/>
    <mergeCell ref="I3445:J3445"/>
    <mergeCell ref="D3446:E3446"/>
    <mergeCell ref="G3446:H3446"/>
    <mergeCell ref="I3446:J3446"/>
    <mergeCell ref="D3408:E3408"/>
    <mergeCell ref="G3408:H3408"/>
    <mergeCell ref="I3408:J3408"/>
    <mergeCell ref="D3409:E3409"/>
    <mergeCell ref="G3409:H3409"/>
    <mergeCell ref="I3409:J3409"/>
    <mergeCell ref="D3410:E3410"/>
    <mergeCell ref="G3410:H3410"/>
    <mergeCell ref="I3410:J3410"/>
    <mergeCell ref="D3420:E3420"/>
    <mergeCell ref="G3420:H3420"/>
    <mergeCell ref="I3420:J3420"/>
    <mergeCell ref="D3421:E3421"/>
    <mergeCell ref="G3421:H3421"/>
    <mergeCell ref="I3421:J3421"/>
    <mergeCell ref="D3422:E3422"/>
    <mergeCell ref="G3422:H3422"/>
    <mergeCell ref="I3422:J3422"/>
    <mergeCell ref="D3423:E3423"/>
    <mergeCell ref="G3423:H3423"/>
    <mergeCell ref="I3423:J3423"/>
    <mergeCell ref="D3424:E3424"/>
    <mergeCell ref="G3424:H3424"/>
    <mergeCell ref="I3424:J3424"/>
    <mergeCell ref="D3425:E3425"/>
    <mergeCell ref="G3425:H3425"/>
    <mergeCell ref="I3425:J3425"/>
    <mergeCell ref="D3411:E3411"/>
    <mergeCell ref="G3411:H3411"/>
    <mergeCell ref="I3411:J3411"/>
    <mergeCell ref="D3412:E3412"/>
    <mergeCell ref="G3412:H3412"/>
    <mergeCell ref="I3412:J3412"/>
    <mergeCell ref="D3413:E3413"/>
    <mergeCell ref="G3413:H3413"/>
    <mergeCell ref="I3413:J3413"/>
    <mergeCell ref="D3399:E3399"/>
    <mergeCell ref="G3399:H3399"/>
    <mergeCell ref="I3399:J3399"/>
    <mergeCell ref="D3400:E3400"/>
    <mergeCell ref="G3400:H3400"/>
    <mergeCell ref="I3400:J3400"/>
    <mergeCell ref="D3401:E3401"/>
    <mergeCell ref="G3401:H3401"/>
    <mergeCell ref="I3401:J3401"/>
    <mergeCell ref="D3387:E3387"/>
    <mergeCell ref="G3387:H3387"/>
    <mergeCell ref="I3387:J3387"/>
    <mergeCell ref="D3388:E3388"/>
    <mergeCell ref="G3388:H3388"/>
    <mergeCell ref="I3388:J3388"/>
    <mergeCell ref="D3389:E3389"/>
    <mergeCell ref="G3389:H3389"/>
    <mergeCell ref="I3389:J3389"/>
    <mergeCell ref="A3390:A3401"/>
    <mergeCell ref="B3390:C3401"/>
    <mergeCell ref="D3390:E3390"/>
    <mergeCell ref="F3390:F3401"/>
    <mergeCell ref="G3390:H3390"/>
    <mergeCell ref="I3390:J3390"/>
    <mergeCell ref="L3414:M3425"/>
    <mergeCell ref="O3414:O3425"/>
    <mergeCell ref="D3415:E3415"/>
    <mergeCell ref="G3415:H3415"/>
    <mergeCell ref="I3415:J3415"/>
    <mergeCell ref="D3416:E3416"/>
    <mergeCell ref="G3416:H3416"/>
    <mergeCell ref="I3416:J3416"/>
    <mergeCell ref="D3417:E3417"/>
    <mergeCell ref="G3417:H3417"/>
    <mergeCell ref="I3417:J3417"/>
    <mergeCell ref="D3418:E3418"/>
    <mergeCell ref="G3418:H3418"/>
    <mergeCell ref="I3418:J3418"/>
    <mergeCell ref="D3419:E3419"/>
    <mergeCell ref="G3419:H3419"/>
    <mergeCell ref="I3419:J3419"/>
    <mergeCell ref="A3402:A3413"/>
    <mergeCell ref="B3402:C3413"/>
    <mergeCell ref="D3402:E3402"/>
    <mergeCell ref="F3402:F3413"/>
    <mergeCell ref="G3402:H3402"/>
    <mergeCell ref="I3402:J3402"/>
    <mergeCell ref="L3402:M3413"/>
    <mergeCell ref="O3402:O3413"/>
    <mergeCell ref="D3403:E3403"/>
    <mergeCell ref="G3403:H3403"/>
    <mergeCell ref="I3403:J3403"/>
    <mergeCell ref="D3404:E3404"/>
    <mergeCell ref="G3404:H3404"/>
    <mergeCell ref="I3404:J3404"/>
    <mergeCell ref="D3405:E3405"/>
    <mergeCell ref="G3405:H3405"/>
    <mergeCell ref="I3405:J3405"/>
    <mergeCell ref="D3406:E3406"/>
    <mergeCell ref="G3406:H3406"/>
    <mergeCell ref="I3406:J3406"/>
    <mergeCell ref="D3407:E3407"/>
    <mergeCell ref="G3407:H3407"/>
    <mergeCell ref="I3407:J3407"/>
    <mergeCell ref="A3366:A3377"/>
    <mergeCell ref="B3366:C3377"/>
    <mergeCell ref="D3366:E3366"/>
    <mergeCell ref="F3366:F3377"/>
    <mergeCell ref="G3366:H3366"/>
    <mergeCell ref="I3366:J3366"/>
    <mergeCell ref="L3390:M3401"/>
    <mergeCell ref="O3390:O3401"/>
    <mergeCell ref="D3391:E3391"/>
    <mergeCell ref="G3391:H3391"/>
    <mergeCell ref="I3391:J3391"/>
    <mergeCell ref="D3392:E3392"/>
    <mergeCell ref="G3392:H3392"/>
    <mergeCell ref="I3392:J3392"/>
    <mergeCell ref="D3393:E3393"/>
    <mergeCell ref="G3393:H3393"/>
    <mergeCell ref="I3393:J3393"/>
    <mergeCell ref="D3394:E3394"/>
    <mergeCell ref="G3394:H3394"/>
    <mergeCell ref="I3394:J3394"/>
    <mergeCell ref="D3395:E3395"/>
    <mergeCell ref="G3395:H3395"/>
    <mergeCell ref="I3395:J3395"/>
    <mergeCell ref="A3378:A3389"/>
    <mergeCell ref="B3378:C3389"/>
    <mergeCell ref="D3378:E3378"/>
    <mergeCell ref="F3378:F3389"/>
    <mergeCell ref="G3378:H3378"/>
    <mergeCell ref="I3378:J3378"/>
    <mergeCell ref="L3378:M3389"/>
    <mergeCell ref="O3378:O3389"/>
    <mergeCell ref="D3379:E3379"/>
    <mergeCell ref="G3379:H3379"/>
    <mergeCell ref="I3379:J3379"/>
    <mergeCell ref="D3380:E3380"/>
    <mergeCell ref="G3380:H3380"/>
    <mergeCell ref="I3380:J3380"/>
    <mergeCell ref="D3381:E3381"/>
    <mergeCell ref="G3381:H3381"/>
    <mergeCell ref="I3381:J3381"/>
    <mergeCell ref="D3382:E3382"/>
    <mergeCell ref="G3382:H3382"/>
    <mergeCell ref="I3382:J3382"/>
    <mergeCell ref="D3383:E3383"/>
    <mergeCell ref="G3383:H3383"/>
    <mergeCell ref="I3383:J3383"/>
    <mergeCell ref="D3384:E3384"/>
    <mergeCell ref="G3384:H3384"/>
    <mergeCell ref="I3384:J3384"/>
    <mergeCell ref="D3385:E3385"/>
    <mergeCell ref="G3385:H3385"/>
    <mergeCell ref="I3385:J3385"/>
    <mergeCell ref="D3386:E3386"/>
    <mergeCell ref="G3386:H3386"/>
    <mergeCell ref="I3386:J3386"/>
    <mergeCell ref="D3396:E3396"/>
    <mergeCell ref="G3396:H3396"/>
    <mergeCell ref="I3396:J3396"/>
    <mergeCell ref="D3397:E3397"/>
    <mergeCell ref="G3397:H3397"/>
    <mergeCell ref="I3397:J3397"/>
    <mergeCell ref="D3398:E3398"/>
    <mergeCell ref="G3398:H3398"/>
    <mergeCell ref="I3398:J3398"/>
    <mergeCell ref="D3360:E3360"/>
    <mergeCell ref="G3360:H3360"/>
    <mergeCell ref="I3360:J3360"/>
    <mergeCell ref="D3361:E3361"/>
    <mergeCell ref="G3361:H3361"/>
    <mergeCell ref="I3361:J3361"/>
    <mergeCell ref="D3362:E3362"/>
    <mergeCell ref="G3362:H3362"/>
    <mergeCell ref="I3362:J3362"/>
    <mergeCell ref="D3372:E3372"/>
    <mergeCell ref="G3372:H3372"/>
    <mergeCell ref="I3372:J3372"/>
    <mergeCell ref="D3373:E3373"/>
    <mergeCell ref="G3373:H3373"/>
    <mergeCell ref="I3373:J3373"/>
    <mergeCell ref="D3374:E3374"/>
    <mergeCell ref="G3374:H3374"/>
    <mergeCell ref="I3374:J3374"/>
    <mergeCell ref="D3375:E3375"/>
    <mergeCell ref="G3375:H3375"/>
    <mergeCell ref="I3375:J3375"/>
    <mergeCell ref="D3376:E3376"/>
    <mergeCell ref="G3376:H3376"/>
    <mergeCell ref="I3376:J3376"/>
    <mergeCell ref="D3377:E3377"/>
    <mergeCell ref="G3377:H3377"/>
    <mergeCell ref="I3377:J3377"/>
    <mergeCell ref="D3363:E3363"/>
    <mergeCell ref="G3363:H3363"/>
    <mergeCell ref="I3363:J3363"/>
    <mergeCell ref="D3364:E3364"/>
    <mergeCell ref="G3364:H3364"/>
    <mergeCell ref="I3364:J3364"/>
    <mergeCell ref="D3365:E3365"/>
    <mergeCell ref="G3365:H3365"/>
    <mergeCell ref="I3365:J3365"/>
    <mergeCell ref="D3351:E3351"/>
    <mergeCell ref="G3351:H3351"/>
    <mergeCell ref="I3351:J3351"/>
    <mergeCell ref="D3352:E3352"/>
    <mergeCell ref="G3352:H3352"/>
    <mergeCell ref="I3352:J3352"/>
    <mergeCell ref="D3353:E3353"/>
    <mergeCell ref="G3353:H3353"/>
    <mergeCell ref="I3353:J3353"/>
    <mergeCell ref="D3339:E3339"/>
    <mergeCell ref="G3339:H3339"/>
    <mergeCell ref="I3339:J3339"/>
    <mergeCell ref="D3340:E3340"/>
    <mergeCell ref="G3340:H3340"/>
    <mergeCell ref="I3340:J3340"/>
    <mergeCell ref="D3341:E3341"/>
    <mergeCell ref="G3341:H3341"/>
    <mergeCell ref="I3341:J3341"/>
    <mergeCell ref="A3342:A3353"/>
    <mergeCell ref="B3342:C3353"/>
    <mergeCell ref="D3342:E3342"/>
    <mergeCell ref="F3342:F3353"/>
    <mergeCell ref="G3342:H3342"/>
    <mergeCell ref="I3342:J3342"/>
    <mergeCell ref="L3366:M3377"/>
    <mergeCell ref="O3366:O3377"/>
    <mergeCell ref="D3367:E3367"/>
    <mergeCell ref="G3367:H3367"/>
    <mergeCell ref="I3367:J3367"/>
    <mergeCell ref="D3368:E3368"/>
    <mergeCell ref="G3368:H3368"/>
    <mergeCell ref="I3368:J3368"/>
    <mergeCell ref="D3369:E3369"/>
    <mergeCell ref="G3369:H3369"/>
    <mergeCell ref="I3369:J3369"/>
    <mergeCell ref="D3370:E3370"/>
    <mergeCell ref="G3370:H3370"/>
    <mergeCell ref="I3370:J3370"/>
    <mergeCell ref="D3371:E3371"/>
    <mergeCell ref="G3371:H3371"/>
    <mergeCell ref="I3371:J3371"/>
    <mergeCell ref="A3354:A3365"/>
    <mergeCell ref="B3354:C3365"/>
    <mergeCell ref="D3354:E3354"/>
    <mergeCell ref="F3354:F3365"/>
    <mergeCell ref="G3354:H3354"/>
    <mergeCell ref="I3354:J3354"/>
    <mergeCell ref="L3354:M3365"/>
    <mergeCell ref="O3354:O3365"/>
    <mergeCell ref="D3355:E3355"/>
    <mergeCell ref="G3355:H3355"/>
    <mergeCell ref="I3355:J3355"/>
    <mergeCell ref="D3356:E3356"/>
    <mergeCell ref="G3356:H3356"/>
    <mergeCell ref="I3356:J3356"/>
    <mergeCell ref="D3357:E3357"/>
    <mergeCell ref="G3357:H3357"/>
    <mergeCell ref="I3357:J3357"/>
    <mergeCell ref="D3358:E3358"/>
    <mergeCell ref="G3358:H3358"/>
    <mergeCell ref="I3358:J3358"/>
    <mergeCell ref="D3359:E3359"/>
    <mergeCell ref="G3359:H3359"/>
    <mergeCell ref="I3359:J3359"/>
    <mergeCell ref="A3318:A3329"/>
    <mergeCell ref="B3318:C3329"/>
    <mergeCell ref="D3318:E3318"/>
    <mergeCell ref="F3318:F3329"/>
    <mergeCell ref="G3318:H3318"/>
    <mergeCell ref="I3318:J3318"/>
    <mergeCell ref="L3342:M3353"/>
    <mergeCell ref="O3342:O3353"/>
    <mergeCell ref="D3343:E3343"/>
    <mergeCell ref="G3343:H3343"/>
    <mergeCell ref="I3343:J3343"/>
    <mergeCell ref="D3344:E3344"/>
    <mergeCell ref="G3344:H3344"/>
    <mergeCell ref="I3344:J3344"/>
    <mergeCell ref="D3345:E3345"/>
    <mergeCell ref="G3345:H3345"/>
    <mergeCell ref="I3345:J3345"/>
    <mergeCell ref="D3346:E3346"/>
    <mergeCell ref="G3346:H3346"/>
    <mergeCell ref="I3346:J3346"/>
    <mergeCell ref="D3347:E3347"/>
    <mergeCell ref="G3347:H3347"/>
    <mergeCell ref="I3347:J3347"/>
    <mergeCell ref="A3330:A3341"/>
    <mergeCell ref="B3330:C3341"/>
    <mergeCell ref="D3330:E3330"/>
    <mergeCell ref="F3330:F3341"/>
    <mergeCell ref="G3330:H3330"/>
    <mergeCell ref="I3330:J3330"/>
    <mergeCell ref="L3330:M3341"/>
    <mergeCell ref="O3330:O3341"/>
    <mergeCell ref="D3331:E3331"/>
    <mergeCell ref="G3331:H3331"/>
    <mergeCell ref="I3331:J3331"/>
    <mergeCell ref="D3332:E3332"/>
    <mergeCell ref="G3332:H3332"/>
    <mergeCell ref="I3332:J3332"/>
    <mergeCell ref="D3333:E3333"/>
    <mergeCell ref="G3333:H3333"/>
    <mergeCell ref="I3333:J3333"/>
    <mergeCell ref="D3334:E3334"/>
    <mergeCell ref="G3334:H3334"/>
    <mergeCell ref="I3334:J3334"/>
    <mergeCell ref="D3335:E3335"/>
    <mergeCell ref="G3335:H3335"/>
    <mergeCell ref="I3335:J3335"/>
    <mergeCell ref="D3336:E3336"/>
    <mergeCell ref="G3336:H3336"/>
    <mergeCell ref="I3336:J3336"/>
    <mergeCell ref="D3337:E3337"/>
    <mergeCell ref="G3337:H3337"/>
    <mergeCell ref="I3337:J3337"/>
    <mergeCell ref="D3338:E3338"/>
    <mergeCell ref="G3338:H3338"/>
    <mergeCell ref="I3338:J3338"/>
    <mergeCell ref="D3348:E3348"/>
    <mergeCell ref="G3348:H3348"/>
    <mergeCell ref="I3348:J3348"/>
    <mergeCell ref="D3349:E3349"/>
    <mergeCell ref="G3349:H3349"/>
    <mergeCell ref="I3349:J3349"/>
    <mergeCell ref="D3350:E3350"/>
    <mergeCell ref="G3350:H3350"/>
    <mergeCell ref="I3350:J3350"/>
    <mergeCell ref="D3312:E3312"/>
    <mergeCell ref="G3312:H3312"/>
    <mergeCell ref="I3312:J3312"/>
    <mergeCell ref="D3313:E3313"/>
    <mergeCell ref="G3313:H3313"/>
    <mergeCell ref="I3313:J3313"/>
    <mergeCell ref="D3314:E3314"/>
    <mergeCell ref="G3314:H3314"/>
    <mergeCell ref="I3314:J3314"/>
    <mergeCell ref="D3324:E3324"/>
    <mergeCell ref="G3324:H3324"/>
    <mergeCell ref="I3324:J3324"/>
    <mergeCell ref="D3325:E3325"/>
    <mergeCell ref="G3325:H3325"/>
    <mergeCell ref="I3325:J3325"/>
    <mergeCell ref="D3326:E3326"/>
    <mergeCell ref="G3326:H3326"/>
    <mergeCell ref="I3326:J3326"/>
    <mergeCell ref="D3327:E3327"/>
    <mergeCell ref="G3327:H3327"/>
    <mergeCell ref="I3327:J3327"/>
    <mergeCell ref="D3328:E3328"/>
    <mergeCell ref="G3328:H3328"/>
    <mergeCell ref="I3328:J3328"/>
    <mergeCell ref="D3329:E3329"/>
    <mergeCell ref="G3329:H3329"/>
    <mergeCell ref="I3329:J3329"/>
    <mergeCell ref="D3315:E3315"/>
    <mergeCell ref="G3315:H3315"/>
    <mergeCell ref="I3315:J3315"/>
    <mergeCell ref="D3316:E3316"/>
    <mergeCell ref="G3316:H3316"/>
    <mergeCell ref="I3316:J3316"/>
    <mergeCell ref="D3317:E3317"/>
    <mergeCell ref="G3317:H3317"/>
    <mergeCell ref="I3317:J3317"/>
    <mergeCell ref="D3303:E3303"/>
    <mergeCell ref="G3303:H3303"/>
    <mergeCell ref="I3303:J3303"/>
    <mergeCell ref="D3304:E3304"/>
    <mergeCell ref="G3304:H3304"/>
    <mergeCell ref="I3304:J3304"/>
    <mergeCell ref="D3305:E3305"/>
    <mergeCell ref="G3305:H3305"/>
    <mergeCell ref="I3305:J3305"/>
    <mergeCell ref="D3291:E3291"/>
    <mergeCell ref="G3291:H3291"/>
    <mergeCell ref="I3291:J3291"/>
    <mergeCell ref="D3292:E3292"/>
    <mergeCell ref="G3292:H3292"/>
    <mergeCell ref="I3292:J3292"/>
    <mergeCell ref="D3293:E3293"/>
    <mergeCell ref="G3293:H3293"/>
    <mergeCell ref="I3293:J3293"/>
    <mergeCell ref="A3294:A3305"/>
    <mergeCell ref="B3294:C3305"/>
    <mergeCell ref="D3294:E3294"/>
    <mergeCell ref="F3294:F3305"/>
    <mergeCell ref="G3294:H3294"/>
    <mergeCell ref="I3294:J3294"/>
    <mergeCell ref="L3318:M3329"/>
    <mergeCell ref="O3318:O3329"/>
    <mergeCell ref="D3319:E3319"/>
    <mergeCell ref="G3319:H3319"/>
    <mergeCell ref="I3319:J3319"/>
    <mergeCell ref="D3320:E3320"/>
    <mergeCell ref="G3320:H3320"/>
    <mergeCell ref="I3320:J3320"/>
    <mergeCell ref="D3321:E3321"/>
    <mergeCell ref="G3321:H3321"/>
    <mergeCell ref="I3321:J3321"/>
    <mergeCell ref="D3322:E3322"/>
    <mergeCell ref="G3322:H3322"/>
    <mergeCell ref="I3322:J3322"/>
    <mergeCell ref="D3323:E3323"/>
    <mergeCell ref="G3323:H3323"/>
    <mergeCell ref="I3323:J3323"/>
    <mergeCell ref="A3306:A3317"/>
    <mergeCell ref="B3306:C3317"/>
    <mergeCell ref="D3306:E3306"/>
    <mergeCell ref="F3306:F3317"/>
    <mergeCell ref="G3306:H3306"/>
    <mergeCell ref="I3306:J3306"/>
    <mergeCell ref="L3306:M3317"/>
    <mergeCell ref="O3306:O3317"/>
    <mergeCell ref="D3307:E3307"/>
    <mergeCell ref="G3307:H3307"/>
    <mergeCell ref="I3307:J3307"/>
    <mergeCell ref="D3308:E3308"/>
    <mergeCell ref="G3308:H3308"/>
    <mergeCell ref="I3308:J3308"/>
    <mergeCell ref="D3309:E3309"/>
    <mergeCell ref="G3309:H3309"/>
    <mergeCell ref="I3309:J3309"/>
    <mergeCell ref="D3310:E3310"/>
    <mergeCell ref="G3310:H3310"/>
    <mergeCell ref="I3310:J3310"/>
    <mergeCell ref="D3311:E3311"/>
    <mergeCell ref="G3311:H3311"/>
    <mergeCell ref="I3311:J3311"/>
    <mergeCell ref="A3270:A3281"/>
    <mergeCell ref="B3270:C3281"/>
    <mergeCell ref="D3270:E3270"/>
    <mergeCell ref="F3270:F3281"/>
    <mergeCell ref="G3270:H3270"/>
    <mergeCell ref="I3270:J3270"/>
    <mergeCell ref="L3294:M3305"/>
    <mergeCell ref="O3294:O3305"/>
    <mergeCell ref="D3295:E3295"/>
    <mergeCell ref="G3295:H3295"/>
    <mergeCell ref="I3295:J3295"/>
    <mergeCell ref="D3296:E3296"/>
    <mergeCell ref="G3296:H3296"/>
    <mergeCell ref="I3296:J3296"/>
    <mergeCell ref="D3297:E3297"/>
    <mergeCell ref="G3297:H3297"/>
    <mergeCell ref="I3297:J3297"/>
    <mergeCell ref="D3298:E3298"/>
    <mergeCell ref="G3298:H3298"/>
    <mergeCell ref="I3298:J3298"/>
    <mergeCell ref="D3299:E3299"/>
    <mergeCell ref="G3299:H3299"/>
    <mergeCell ref="I3299:J3299"/>
    <mergeCell ref="A3282:A3293"/>
    <mergeCell ref="B3282:C3293"/>
    <mergeCell ref="D3282:E3282"/>
    <mergeCell ref="F3282:F3293"/>
    <mergeCell ref="G3282:H3282"/>
    <mergeCell ref="I3282:J3282"/>
    <mergeCell ref="L3282:M3293"/>
    <mergeCell ref="O3282:O3293"/>
    <mergeCell ref="D3283:E3283"/>
    <mergeCell ref="G3283:H3283"/>
    <mergeCell ref="I3283:J3283"/>
    <mergeCell ref="D3284:E3284"/>
    <mergeCell ref="G3284:H3284"/>
    <mergeCell ref="I3284:J3284"/>
    <mergeCell ref="D3285:E3285"/>
    <mergeCell ref="G3285:H3285"/>
    <mergeCell ref="I3285:J3285"/>
    <mergeCell ref="D3286:E3286"/>
    <mergeCell ref="G3286:H3286"/>
    <mergeCell ref="I3286:J3286"/>
    <mergeCell ref="D3287:E3287"/>
    <mergeCell ref="G3287:H3287"/>
    <mergeCell ref="I3287:J3287"/>
    <mergeCell ref="D3288:E3288"/>
    <mergeCell ref="G3288:H3288"/>
    <mergeCell ref="I3288:J3288"/>
    <mergeCell ref="D3289:E3289"/>
    <mergeCell ref="G3289:H3289"/>
    <mergeCell ref="I3289:J3289"/>
    <mergeCell ref="D3290:E3290"/>
    <mergeCell ref="G3290:H3290"/>
    <mergeCell ref="I3290:J3290"/>
    <mergeCell ref="D3300:E3300"/>
    <mergeCell ref="G3300:H3300"/>
    <mergeCell ref="I3300:J3300"/>
    <mergeCell ref="D3301:E3301"/>
    <mergeCell ref="G3301:H3301"/>
    <mergeCell ref="I3301:J3301"/>
    <mergeCell ref="D3302:E3302"/>
    <mergeCell ref="G3302:H3302"/>
    <mergeCell ref="I3302:J3302"/>
    <mergeCell ref="D3264:E3264"/>
    <mergeCell ref="G3264:H3264"/>
    <mergeCell ref="I3264:J3264"/>
    <mergeCell ref="D3265:E3265"/>
    <mergeCell ref="G3265:H3265"/>
    <mergeCell ref="I3265:J3265"/>
    <mergeCell ref="D3266:E3266"/>
    <mergeCell ref="G3266:H3266"/>
    <mergeCell ref="I3266:J3266"/>
    <mergeCell ref="D3276:E3276"/>
    <mergeCell ref="G3276:H3276"/>
    <mergeCell ref="I3276:J3276"/>
    <mergeCell ref="D3277:E3277"/>
    <mergeCell ref="G3277:H3277"/>
    <mergeCell ref="I3277:J3277"/>
    <mergeCell ref="D3278:E3278"/>
    <mergeCell ref="G3278:H3278"/>
    <mergeCell ref="I3278:J3278"/>
    <mergeCell ref="D3279:E3279"/>
    <mergeCell ref="G3279:H3279"/>
    <mergeCell ref="I3279:J3279"/>
    <mergeCell ref="D3280:E3280"/>
    <mergeCell ref="G3280:H3280"/>
    <mergeCell ref="I3280:J3280"/>
    <mergeCell ref="D3281:E3281"/>
    <mergeCell ref="G3281:H3281"/>
    <mergeCell ref="I3281:J3281"/>
    <mergeCell ref="D3267:E3267"/>
    <mergeCell ref="G3267:H3267"/>
    <mergeCell ref="I3267:J3267"/>
    <mergeCell ref="D3268:E3268"/>
    <mergeCell ref="G3268:H3268"/>
    <mergeCell ref="I3268:J3268"/>
    <mergeCell ref="D3269:E3269"/>
    <mergeCell ref="G3269:H3269"/>
    <mergeCell ref="I3269:J3269"/>
    <mergeCell ref="D3255:E3255"/>
    <mergeCell ref="G3255:H3255"/>
    <mergeCell ref="I3255:J3255"/>
    <mergeCell ref="D3256:E3256"/>
    <mergeCell ref="G3256:H3256"/>
    <mergeCell ref="I3256:J3256"/>
    <mergeCell ref="D3257:E3257"/>
    <mergeCell ref="G3257:H3257"/>
    <mergeCell ref="I3257:J3257"/>
    <mergeCell ref="D3243:E3243"/>
    <mergeCell ref="G3243:H3243"/>
    <mergeCell ref="I3243:J3243"/>
    <mergeCell ref="D3244:E3244"/>
    <mergeCell ref="G3244:H3244"/>
    <mergeCell ref="I3244:J3244"/>
    <mergeCell ref="D3245:E3245"/>
    <mergeCell ref="G3245:H3245"/>
    <mergeCell ref="I3245:J3245"/>
    <mergeCell ref="A3246:A3257"/>
    <mergeCell ref="B3246:C3257"/>
    <mergeCell ref="D3246:E3246"/>
    <mergeCell ref="F3246:F3257"/>
    <mergeCell ref="G3246:H3246"/>
    <mergeCell ref="I3246:J3246"/>
    <mergeCell ref="L3270:M3281"/>
    <mergeCell ref="O3270:O3281"/>
    <mergeCell ref="D3271:E3271"/>
    <mergeCell ref="G3271:H3271"/>
    <mergeCell ref="I3271:J3271"/>
    <mergeCell ref="D3272:E3272"/>
    <mergeCell ref="G3272:H3272"/>
    <mergeCell ref="I3272:J3272"/>
    <mergeCell ref="D3273:E3273"/>
    <mergeCell ref="G3273:H3273"/>
    <mergeCell ref="I3273:J3273"/>
    <mergeCell ref="D3274:E3274"/>
    <mergeCell ref="G3274:H3274"/>
    <mergeCell ref="I3274:J3274"/>
    <mergeCell ref="D3275:E3275"/>
    <mergeCell ref="G3275:H3275"/>
    <mergeCell ref="I3275:J3275"/>
    <mergeCell ref="A3258:A3269"/>
    <mergeCell ref="B3258:C3269"/>
    <mergeCell ref="D3258:E3258"/>
    <mergeCell ref="F3258:F3269"/>
    <mergeCell ref="G3258:H3258"/>
    <mergeCell ref="I3258:J3258"/>
    <mergeCell ref="L3258:M3269"/>
    <mergeCell ref="O3258:O3269"/>
    <mergeCell ref="D3259:E3259"/>
    <mergeCell ref="G3259:H3259"/>
    <mergeCell ref="I3259:J3259"/>
    <mergeCell ref="D3260:E3260"/>
    <mergeCell ref="G3260:H3260"/>
    <mergeCell ref="I3260:J3260"/>
    <mergeCell ref="D3261:E3261"/>
    <mergeCell ref="G3261:H3261"/>
    <mergeCell ref="I3261:J3261"/>
    <mergeCell ref="D3262:E3262"/>
    <mergeCell ref="G3262:H3262"/>
    <mergeCell ref="I3262:J3262"/>
    <mergeCell ref="D3263:E3263"/>
    <mergeCell ref="G3263:H3263"/>
    <mergeCell ref="I3263:J3263"/>
    <mergeCell ref="A3222:A3233"/>
    <mergeCell ref="B3222:C3233"/>
    <mergeCell ref="D3222:E3222"/>
    <mergeCell ref="F3222:F3233"/>
    <mergeCell ref="G3222:H3222"/>
    <mergeCell ref="I3222:J3222"/>
    <mergeCell ref="L3246:M3257"/>
    <mergeCell ref="O3246:O3257"/>
    <mergeCell ref="D3247:E3247"/>
    <mergeCell ref="G3247:H3247"/>
    <mergeCell ref="I3247:J3247"/>
    <mergeCell ref="D3248:E3248"/>
    <mergeCell ref="G3248:H3248"/>
    <mergeCell ref="I3248:J3248"/>
    <mergeCell ref="D3249:E3249"/>
    <mergeCell ref="G3249:H3249"/>
    <mergeCell ref="I3249:J3249"/>
    <mergeCell ref="D3250:E3250"/>
    <mergeCell ref="G3250:H3250"/>
    <mergeCell ref="I3250:J3250"/>
    <mergeCell ref="D3251:E3251"/>
    <mergeCell ref="G3251:H3251"/>
    <mergeCell ref="I3251:J3251"/>
    <mergeCell ref="A3234:A3245"/>
    <mergeCell ref="B3234:C3245"/>
    <mergeCell ref="D3234:E3234"/>
    <mergeCell ref="F3234:F3245"/>
    <mergeCell ref="G3234:H3234"/>
    <mergeCell ref="I3234:J3234"/>
    <mergeCell ref="L3234:M3245"/>
    <mergeCell ref="O3234:O3245"/>
    <mergeCell ref="D3235:E3235"/>
    <mergeCell ref="G3235:H3235"/>
    <mergeCell ref="I3235:J3235"/>
    <mergeCell ref="D3236:E3236"/>
    <mergeCell ref="G3236:H3236"/>
    <mergeCell ref="I3236:J3236"/>
    <mergeCell ref="D3237:E3237"/>
    <mergeCell ref="G3237:H3237"/>
    <mergeCell ref="I3237:J3237"/>
    <mergeCell ref="D3238:E3238"/>
    <mergeCell ref="G3238:H3238"/>
    <mergeCell ref="I3238:J3238"/>
    <mergeCell ref="D3239:E3239"/>
    <mergeCell ref="G3239:H3239"/>
    <mergeCell ref="I3239:J3239"/>
    <mergeCell ref="D3240:E3240"/>
    <mergeCell ref="G3240:H3240"/>
    <mergeCell ref="I3240:J3240"/>
    <mergeCell ref="D3241:E3241"/>
    <mergeCell ref="G3241:H3241"/>
    <mergeCell ref="I3241:J3241"/>
    <mergeCell ref="D3242:E3242"/>
    <mergeCell ref="G3242:H3242"/>
    <mergeCell ref="I3242:J3242"/>
    <mergeCell ref="D3252:E3252"/>
    <mergeCell ref="G3252:H3252"/>
    <mergeCell ref="I3252:J3252"/>
    <mergeCell ref="D3253:E3253"/>
    <mergeCell ref="G3253:H3253"/>
    <mergeCell ref="I3253:J3253"/>
    <mergeCell ref="D3254:E3254"/>
    <mergeCell ref="G3254:H3254"/>
    <mergeCell ref="I3254:J3254"/>
    <mergeCell ref="D3216:E3216"/>
    <mergeCell ref="G3216:H3216"/>
    <mergeCell ref="I3216:J3216"/>
    <mergeCell ref="D3217:E3217"/>
    <mergeCell ref="G3217:H3217"/>
    <mergeCell ref="I3217:J3217"/>
    <mergeCell ref="D3218:E3218"/>
    <mergeCell ref="G3218:H3218"/>
    <mergeCell ref="I3218:J3218"/>
    <mergeCell ref="D3228:E3228"/>
    <mergeCell ref="G3228:H3228"/>
    <mergeCell ref="I3228:J3228"/>
    <mergeCell ref="D3229:E3229"/>
    <mergeCell ref="G3229:H3229"/>
    <mergeCell ref="I3229:J3229"/>
    <mergeCell ref="D3230:E3230"/>
    <mergeCell ref="G3230:H3230"/>
    <mergeCell ref="I3230:J3230"/>
    <mergeCell ref="D3231:E3231"/>
    <mergeCell ref="G3231:H3231"/>
    <mergeCell ref="I3231:J3231"/>
    <mergeCell ref="D3232:E3232"/>
    <mergeCell ref="G3232:H3232"/>
    <mergeCell ref="I3232:J3232"/>
    <mergeCell ref="D3233:E3233"/>
    <mergeCell ref="G3233:H3233"/>
    <mergeCell ref="I3233:J3233"/>
    <mergeCell ref="D3219:E3219"/>
    <mergeCell ref="G3219:H3219"/>
    <mergeCell ref="I3219:J3219"/>
    <mergeCell ref="D3220:E3220"/>
    <mergeCell ref="G3220:H3220"/>
    <mergeCell ref="I3220:J3220"/>
    <mergeCell ref="D3221:E3221"/>
    <mergeCell ref="G3221:H3221"/>
    <mergeCell ref="I3221:J3221"/>
    <mergeCell ref="D3207:E3207"/>
    <mergeCell ref="G3207:H3207"/>
    <mergeCell ref="I3207:J3207"/>
    <mergeCell ref="D3208:E3208"/>
    <mergeCell ref="G3208:H3208"/>
    <mergeCell ref="I3208:J3208"/>
    <mergeCell ref="D3209:E3209"/>
    <mergeCell ref="G3209:H3209"/>
    <mergeCell ref="I3209:J3209"/>
    <mergeCell ref="D3195:E3195"/>
    <mergeCell ref="G3195:H3195"/>
    <mergeCell ref="I3195:J3195"/>
    <mergeCell ref="D3196:E3196"/>
    <mergeCell ref="G3196:H3196"/>
    <mergeCell ref="I3196:J3196"/>
    <mergeCell ref="D3197:E3197"/>
    <mergeCell ref="G3197:H3197"/>
    <mergeCell ref="I3197:J3197"/>
    <mergeCell ref="A3198:A3209"/>
    <mergeCell ref="B3198:C3209"/>
    <mergeCell ref="D3198:E3198"/>
    <mergeCell ref="F3198:F3209"/>
    <mergeCell ref="G3198:H3198"/>
    <mergeCell ref="I3198:J3198"/>
    <mergeCell ref="L3222:M3233"/>
    <mergeCell ref="O3222:O3233"/>
    <mergeCell ref="D3223:E3223"/>
    <mergeCell ref="G3223:H3223"/>
    <mergeCell ref="I3223:J3223"/>
    <mergeCell ref="D3224:E3224"/>
    <mergeCell ref="G3224:H3224"/>
    <mergeCell ref="I3224:J3224"/>
    <mergeCell ref="D3225:E3225"/>
    <mergeCell ref="G3225:H3225"/>
    <mergeCell ref="I3225:J3225"/>
    <mergeCell ref="D3226:E3226"/>
    <mergeCell ref="G3226:H3226"/>
    <mergeCell ref="I3226:J3226"/>
    <mergeCell ref="D3227:E3227"/>
    <mergeCell ref="G3227:H3227"/>
    <mergeCell ref="I3227:J3227"/>
    <mergeCell ref="A3210:A3221"/>
    <mergeCell ref="B3210:C3221"/>
    <mergeCell ref="D3210:E3210"/>
    <mergeCell ref="F3210:F3221"/>
    <mergeCell ref="G3210:H3210"/>
    <mergeCell ref="I3210:J3210"/>
    <mergeCell ref="L3210:M3221"/>
    <mergeCell ref="O3210:O3221"/>
    <mergeCell ref="D3211:E3211"/>
    <mergeCell ref="G3211:H3211"/>
    <mergeCell ref="I3211:J3211"/>
    <mergeCell ref="D3212:E3212"/>
    <mergeCell ref="G3212:H3212"/>
    <mergeCell ref="I3212:J3212"/>
    <mergeCell ref="D3213:E3213"/>
    <mergeCell ref="G3213:H3213"/>
    <mergeCell ref="I3213:J3213"/>
    <mergeCell ref="D3214:E3214"/>
    <mergeCell ref="G3214:H3214"/>
    <mergeCell ref="I3214:J3214"/>
    <mergeCell ref="D3215:E3215"/>
    <mergeCell ref="G3215:H3215"/>
    <mergeCell ref="I3215:J3215"/>
    <mergeCell ref="A3174:A3185"/>
    <mergeCell ref="B3174:C3185"/>
    <mergeCell ref="D3174:E3174"/>
    <mergeCell ref="F3174:F3185"/>
    <mergeCell ref="G3174:H3174"/>
    <mergeCell ref="I3174:J3174"/>
    <mergeCell ref="L3198:M3209"/>
    <mergeCell ref="O3198:O3209"/>
    <mergeCell ref="D3199:E3199"/>
    <mergeCell ref="G3199:H3199"/>
    <mergeCell ref="I3199:J3199"/>
    <mergeCell ref="D3200:E3200"/>
    <mergeCell ref="G3200:H3200"/>
    <mergeCell ref="I3200:J3200"/>
    <mergeCell ref="D3201:E3201"/>
    <mergeCell ref="G3201:H3201"/>
    <mergeCell ref="I3201:J3201"/>
    <mergeCell ref="D3202:E3202"/>
    <mergeCell ref="G3202:H3202"/>
    <mergeCell ref="I3202:J3202"/>
    <mergeCell ref="D3203:E3203"/>
    <mergeCell ref="G3203:H3203"/>
    <mergeCell ref="I3203:J3203"/>
    <mergeCell ref="A3186:A3197"/>
    <mergeCell ref="B3186:C3197"/>
    <mergeCell ref="D3186:E3186"/>
    <mergeCell ref="F3186:F3197"/>
    <mergeCell ref="G3186:H3186"/>
    <mergeCell ref="I3186:J3186"/>
    <mergeCell ref="L3186:M3197"/>
    <mergeCell ref="O3186:O3197"/>
    <mergeCell ref="D3187:E3187"/>
    <mergeCell ref="G3187:H3187"/>
    <mergeCell ref="I3187:J3187"/>
    <mergeCell ref="D3188:E3188"/>
    <mergeCell ref="G3188:H3188"/>
    <mergeCell ref="I3188:J3188"/>
    <mergeCell ref="D3189:E3189"/>
    <mergeCell ref="G3189:H3189"/>
    <mergeCell ref="I3189:J3189"/>
    <mergeCell ref="D3190:E3190"/>
    <mergeCell ref="G3190:H3190"/>
    <mergeCell ref="I3190:J3190"/>
    <mergeCell ref="D3191:E3191"/>
    <mergeCell ref="G3191:H3191"/>
    <mergeCell ref="I3191:J3191"/>
    <mergeCell ref="D3192:E3192"/>
    <mergeCell ref="G3192:H3192"/>
    <mergeCell ref="I3192:J3192"/>
    <mergeCell ref="D3193:E3193"/>
    <mergeCell ref="G3193:H3193"/>
    <mergeCell ref="I3193:J3193"/>
    <mergeCell ref="D3194:E3194"/>
    <mergeCell ref="G3194:H3194"/>
    <mergeCell ref="I3194:J3194"/>
    <mergeCell ref="D3204:E3204"/>
    <mergeCell ref="G3204:H3204"/>
    <mergeCell ref="I3204:J3204"/>
    <mergeCell ref="D3205:E3205"/>
    <mergeCell ref="G3205:H3205"/>
    <mergeCell ref="I3205:J3205"/>
    <mergeCell ref="D3206:E3206"/>
    <mergeCell ref="G3206:H3206"/>
    <mergeCell ref="I3206:J3206"/>
    <mergeCell ref="D3168:E3168"/>
    <mergeCell ref="G3168:H3168"/>
    <mergeCell ref="I3168:J3168"/>
    <mergeCell ref="D3169:E3169"/>
    <mergeCell ref="G3169:H3169"/>
    <mergeCell ref="I3169:J3169"/>
    <mergeCell ref="D3170:E3170"/>
    <mergeCell ref="G3170:H3170"/>
    <mergeCell ref="I3170:J3170"/>
    <mergeCell ref="D3180:E3180"/>
    <mergeCell ref="G3180:H3180"/>
    <mergeCell ref="I3180:J3180"/>
    <mergeCell ref="D3181:E3181"/>
    <mergeCell ref="G3181:H3181"/>
    <mergeCell ref="I3181:J3181"/>
    <mergeCell ref="D3182:E3182"/>
    <mergeCell ref="G3182:H3182"/>
    <mergeCell ref="I3182:J3182"/>
    <mergeCell ref="D3183:E3183"/>
    <mergeCell ref="G3183:H3183"/>
    <mergeCell ref="I3183:J3183"/>
    <mergeCell ref="D3184:E3184"/>
    <mergeCell ref="G3184:H3184"/>
    <mergeCell ref="I3184:J3184"/>
    <mergeCell ref="D3185:E3185"/>
    <mergeCell ref="G3185:H3185"/>
    <mergeCell ref="I3185:J3185"/>
    <mergeCell ref="D3171:E3171"/>
    <mergeCell ref="G3171:H3171"/>
    <mergeCell ref="I3171:J3171"/>
    <mergeCell ref="D3172:E3172"/>
    <mergeCell ref="G3172:H3172"/>
    <mergeCell ref="I3172:J3172"/>
    <mergeCell ref="D3173:E3173"/>
    <mergeCell ref="G3173:H3173"/>
    <mergeCell ref="I3173:J3173"/>
    <mergeCell ref="D3159:E3159"/>
    <mergeCell ref="G3159:H3159"/>
    <mergeCell ref="I3159:J3159"/>
    <mergeCell ref="D3160:E3160"/>
    <mergeCell ref="G3160:H3160"/>
    <mergeCell ref="I3160:J3160"/>
    <mergeCell ref="D3161:E3161"/>
    <mergeCell ref="G3161:H3161"/>
    <mergeCell ref="I3161:J3161"/>
    <mergeCell ref="D3147:E3147"/>
    <mergeCell ref="G3147:H3147"/>
    <mergeCell ref="I3147:J3147"/>
    <mergeCell ref="D3148:E3148"/>
    <mergeCell ref="G3148:H3148"/>
    <mergeCell ref="I3148:J3148"/>
    <mergeCell ref="D3149:E3149"/>
    <mergeCell ref="G3149:H3149"/>
    <mergeCell ref="I3149:J3149"/>
    <mergeCell ref="A3150:A3161"/>
    <mergeCell ref="B3150:C3161"/>
    <mergeCell ref="D3150:E3150"/>
    <mergeCell ref="F3150:F3161"/>
    <mergeCell ref="G3150:H3150"/>
    <mergeCell ref="I3150:J3150"/>
    <mergeCell ref="L3174:M3185"/>
    <mergeCell ref="O3174:O3185"/>
    <mergeCell ref="D3175:E3175"/>
    <mergeCell ref="G3175:H3175"/>
    <mergeCell ref="I3175:J3175"/>
    <mergeCell ref="D3176:E3176"/>
    <mergeCell ref="G3176:H3176"/>
    <mergeCell ref="I3176:J3176"/>
    <mergeCell ref="D3177:E3177"/>
    <mergeCell ref="G3177:H3177"/>
    <mergeCell ref="I3177:J3177"/>
    <mergeCell ref="D3178:E3178"/>
    <mergeCell ref="G3178:H3178"/>
    <mergeCell ref="I3178:J3178"/>
    <mergeCell ref="D3179:E3179"/>
    <mergeCell ref="G3179:H3179"/>
    <mergeCell ref="I3179:J3179"/>
    <mergeCell ref="A3162:A3173"/>
    <mergeCell ref="B3162:C3173"/>
    <mergeCell ref="D3162:E3162"/>
    <mergeCell ref="F3162:F3173"/>
    <mergeCell ref="G3162:H3162"/>
    <mergeCell ref="I3162:J3162"/>
    <mergeCell ref="L3162:M3173"/>
    <mergeCell ref="O3162:O3173"/>
    <mergeCell ref="D3163:E3163"/>
    <mergeCell ref="G3163:H3163"/>
    <mergeCell ref="I3163:J3163"/>
    <mergeCell ref="D3164:E3164"/>
    <mergeCell ref="G3164:H3164"/>
    <mergeCell ref="I3164:J3164"/>
    <mergeCell ref="D3165:E3165"/>
    <mergeCell ref="G3165:H3165"/>
    <mergeCell ref="I3165:J3165"/>
    <mergeCell ref="D3166:E3166"/>
    <mergeCell ref="G3166:H3166"/>
    <mergeCell ref="I3166:J3166"/>
    <mergeCell ref="D3167:E3167"/>
    <mergeCell ref="G3167:H3167"/>
    <mergeCell ref="I3167:J3167"/>
    <mergeCell ref="A3126:A3137"/>
    <mergeCell ref="B3126:C3137"/>
    <mergeCell ref="D3126:E3126"/>
    <mergeCell ref="F3126:F3137"/>
    <mergeCell ref="G3126:H3126"/>
    <mergeCell ref="I3126:J3126"/>
    <mergeCell ref="L3150:M3161"/>
    <mergeCell ref="O3150:O3161"/>
    <mergeCell ref="D3151:E3151"/>
    <mergeCell ref="G3151:H3151"/>
    <mergeCell ref="I3151:J3151"/>
    <mergeCell ref="D3152:E3152"/>
    <mergeCell ref="G3152:H3152"/>
    <mergeCell ref="I3152:J3152"/>
    <mergeCell ref="D3153:E3153"/>
    <mergeCell ref="G3153:H3153"/>
    <mergeCell ref="I3153:J3153"/>
    <mergeCell ref="D3154:E3154"/>
    <mergeCell ref="G3154:H3154"/>
    <mergeCell ref="I3154:J3154"/>
    <mergeCell ref="D3155:E3155"/>
    <mergeCell ref="G3155:H3155"/>
    <mergeCell ref="I3155:J3155"/>
    <mergeCell ref="A3138:A3149"/>
    <mergeCell ref="B3138:C3149"/>
    <mergeCell ref="D3138:E3138"/>
    <mergeCell ref="F3138:F3149"/>
    <mergeCell ref="G3138:H3138"/>
    <mergeCell ref="I3138:J3138"/>
    <mergeCell ref="L3138:M3149"/>
    <mergeCell ref="O3138:O3149"/>
    <mergeCell ref="D3139:E3139"/>
    <mergeCell ref="G3139:H3139"/>
    <mergeCell ref="I3139:J3139"/>
    <mergeCell ref="D3140:E3140"/>
    <mergeCell ref="G3140:H3140"/>
    <mergeCell ref="I3140:J3140"/>
    <mergeCell ref="D3141:E3141"/>
    <mergeCell ref="G3141:H3141"/>
    <mergeCell ref="I3141:J3141"/>
    <mergeCell ref="D3142:E3142"/>
    <mergeCell ref="G3142:H3142"/>
    <mergeCell ref="I3142:J3142"/>
    <mergeCell ref="D3143:E3143"/>
    <mergeCell ref="G3143:H3143"/>
    <mergeCell ref="I3143:J3143"/>
    <mergeCell ref="D3144:E3144"/>
    <mergeCell ref="G3144:H3144"/>
    <mergeCell ref="I3144:J3144"/>
    <mergeCell ref="D3145:E3145"/>
    <mergeCell ref="G3145:H3145"/>
    <mergeCell ref="I3145:J3145"/>
    <mergeCell ref="D3146:E3146"/>
    <mergeCell ref="G3146:H3146"/>
    <mergeCell ref="I3146:J3146"/>
    <mergeCell ref="D3156:E3156"/>
    <mergeCell ref="G3156:H3156"/>
    <mergeCell ref="I3156:J3156"/>
    <mergeCell ref="D3157:E3157"/>
    <mergeCell ref="G3157:H3157"/>
    <mergeCell ref="I3157:J3157"/>
    <mergeCell ref="D3158:E3158"/>
    <mergeCell ref="G3158:H3158"/>
    <mergeCell ref="I3158:J3158"/>
    <mergeCell ref="D3120:E3120"/>
    <mergeCell ref="G3120:H3120"/>
    <mergeCell ref="I3120:J3120"/>
    <mergeCell ref="D3121:E3121"/>
    <mergeCell ref="G3121:H3121"/>
    <mergeCell ref="I3121:J3121"/>
    <mergeCell ref="D3122:E3122"/>
    <mergeCell ref="G3122:H3122"/>
    <mergeCell ref="I3122:J3122"/>
    <mergeCell ref="D3132:E3132"/>
    <mergeCell ref="G3132:H3132"/>
    <mergeCell ref="I3132:J3132"/>
    <mergeCell ref="D3133:E3133"/>
    <mergeCell ref="G3133:H3133"/>
    <mergeCell ref="I3133:J3133"/>
    <mergeCell ref="D3134:E3134"/>
    <mergeCell ref="G3134:H3134"/>
    <mergeCell ref="I3134:J3134"/>
    <mergeCell ref="D3135:E3135"/>
    <mergeCell ref="G3135:H3135"/>
    <mergeCell ref="I3135:J3135"/>
    <mergeCell ref="D3136:E3136"/>
    <mergeCell ref="G3136:H3136"/>
    <mergeCell ref="I3136:J3136"/>
    <mergeCell ref="D3137:E3137"/>
    <mergeCell ref="G3137:H3137"/>
    <mergeCell ref="I3137:J3137"/>
    <mergeCell ref="D3123:E3123"/>
    <mergeCell ref="G3123:H3123"/>
    <mergeCell ref="I3123:J3123"/>
    <mergeCell ref="D3124:E3124"/>
    <mergeCell ref="G3124:H3124"/>
    <mergeCell ref="I3124:J3124"/>
    <mergeCell ref="D3125:E3125"/>
    <mergeCell ref="G3125:H3125"/>
    <mergeCell ref="I3125:J3125"/>
    <mergeCell ref="D3111:E3111"/>
    <mergeCell ref="G3111:H3111"/>
    <mergeCell ref="I3111:J3111"/>
    <mergeCell ref="D3112:E3112"/>
    <mergeCell ref="G3112:H3112"/>
    <mergeCell ref="I3112:J3112"/>
    <mergeCell ref="D3113:E3113"/>
    <mergeCell ref="G3113:H3113"/>
    <mergeCell ref="I3113:J3113"/>
    <mergeCell ref="D3099:E3099"/>
    <mergeCell ref="G3099:H3099"/>
    <mergeCell ref="I3099:J3099"/>
    <mergeCell ref="D3100:E3100"/>
    <mergeCell ref="G3100:H3100"/>
    <mergeCell ref="I3100:J3100"/>
    <mergeCell ref="D3101:E3101"/>
    <mergeCell ref="G3101:H3101"/>
    <mergeCell ref="I3101:J3101"/>
    <mergeCell ref="A3102:A3113"/>
    <mergeCell ref="B3102:C3113"/>
    <mergeCell ref="D3102:E3102"/>
    <mergeCell ref="F3102:F3113"/>
    <mergeCell ref="G3102:H3102"/>
    <mergeCell ref="I3102:J3102"/>
    <mergeCell ref="L3126:M3137"/>
    <mergeCell ref="O3126:O3137"/>
    <mergeCell ref="D3127:E3127"/>
    <mergeCell ref="G3127:H3127"/>
    <mergeCell ref="I3127:J3127"/>
    <mergeCell ref="D3128:E3128"/>
    <mergeCell ref="G3128:H3128"/>
    <mergeCell ref="I3128:J3128"/>
    <mergeCell ref="D3129:E3129"/>
    <mergeCell ref="G3129:H3129"/>
    <mergeCell ref="I3129:J3129"/>
    <mergeCell ref="D3130:E3130"/>
    <mergeCell ref="G3130:H3130"/>
    <mergeCell ref="I3130:J3130"/>
    <mergeCell ref="D3131:E3131"/>
    <mergeCell ref="G3131:H3131"/>
    <mergeCell ref="I3131:J3131"/>
    <mergeCell ref="A3114:A3125"/>
    <mergeCell ref="B3114:C3125"/>
    <mergeCell ref="D3114:E3114"/>
    <mergeCell ref="F3114:F3125"/>
    <mergeCell ref="G3114:H3114"/>
    <mergeCell ref="I3114:J3114"/>
    <mergeCell ref="L3114:M3125"/>
    <mergeCell ref="O3114:O3125"/>
    <mergeCell ref="D3115:E3115"/>
    <mergeCell ref="G3115:H3115"/>
    <mergeCell ref="I3115:J3115"/>
    <mergeCell ref="D3116:E3116"/>
    <mergeCell ref="G3116:H3116"/>
    <mergeCell ref="I3116:J3116"/>
    <mergeCell ref="D3117:E3117"/>
    <mergeCell ref="G3117:H3117"/>
    <mergeCell ref="I3117:J3117"/>
    <mergeCell ref="D3118:E3118"/>
    <mergeCell ref="G3118:H3118"/>
    <mergeCell ref="I3118:J3118"/>
    <mergeCell ref="D3119:E3119"/>
    <mergeCell ref="G3119:H3119"/>
    <mergeCell ref="I3119:J3119"/>
    <mergeCell ref="A3078:A3089"/>
    <mergeCell ref="B3078:C3089"/>
    <mergeCell ref="D3078:E3078"/>
    <mergeCell ref="F3078:F3089"/>
    <mergeCell ref="G3078:H3078"/>
    <mergeCell ref="I3078:J3078"/>
    <mergeCell ref="L3102:M3113"/>
    <mergeCell ref="O3102:O3113"/>
    <mergeCell ref="D3103:E3103"/>
    <mergeCell ref="G3103:H3103"/>
    <mergeCell ref="I3103:J3103"/>
    <mergeCell ref="D3104:E3104"/>
    <mergeCell ref="G3104:H3104"/>
    <mergeCell ref="I3104:J3104"/>
    <mergeCell ref="D3105:E3105"/>
    <mergeCell ref="G3105:H3105"/>
    <mergeCell ref="I3105:J3105"/>
    <mergeCell ref="D3106:E3106"/>
    <mergeCell ref="G3106:H3106"/>
    <mergeCell ref="I3106:J3106"/>
    <mergeCell ref="D3107:E3107"/>
    <mergeCell ref="G3107:H3107"/>
    <mergeCell ref="I3107:J3107"/>
    <mergeCell ref="A3090:A3101"/>
    <mergeCell ref="B3090:C3101"/>
    <mergeCell ref="D3090:E3090"/>
    <mergeCell ref="F3090:F3101"/>
    <mergeCell ref="G3090:H3090"/>
    <mergeCell ref="I3090:J3090"/>
    <mergeCell ref="L3090:M3101"/>
    <mergeCell ref="O3090:O3101"/>
    <mergeCell ref="D3091:E3091"/>
    <mergeCell ref="G3091:H3091"/>
    <mergeCell ref="I3091:J3091"/>
    <mergeCell ref="D3092:E3092"/>
    <mergeCell ref="G3092:H3092"/>
    <mergeCell ref="I3092:J3092"/>
    <mergeCell ref="D3093:E3093"/>
    <mergeCell ref="G3093:H3093"/>
    <mergeCell ref="I3093:J3093"/>
    <mergeCell ref="D3094:E3094"/>
    <mergeCell ref="G3094:H3094"/>
    <mergeCell ref="I3094:J3094"/>
    <mergeCell ref="D3095:E3095"/>
    <mergeCell ref="G3095:H3095"/>
    <mergeCell ref="I3095:J3095"/>
    <mergeCell ref="D3096:E3096"/>
    <mergeCell ref="G3096:H3096"/>
    <mergeCell ref="I3096:J3096"/>
    <mergeCell ref="D3097:E3097"/>
    <mergeCell ref="G3097:H3097"/>
    <mergeCell ref="I3097:J3097"/>
    <mergeCell ref="D3098:E3098"/>
    <mergeCell ref="G3098:H3098"/>
    <mergeCell ref="I3098:J3098"/>
    <mergeCell ref="D3108:E3108"/>
    <mergeCell ref="G3108:H3108"/>
    <mergeCell ref="I3108:J3108"/>
    <mergeCell ref="D3109:E3109"/>
    <mergeCell ref="G3109:H3109"/>
    <mergeCell ref="I3109:J3109"/>
    <mergeCell ref="D3110:E3110"/>
    <mergeCell ref="G3110:H3110"/>
    <mergeCell ref="I3110:J3110"/>
    <mergeCell ref="D3072:E3072"/>
    <mergeCell ref="G3072:H3072"/>
    <mergeCell ref="I3072:J3072"/>
    <mergeCell ref="D3073:E3073"/>
    <mergeCell ref="G3073:H3073"/>
    <mergeCell ref="I3073:J3073"/>
    <mergeCell ref="D3074:E3074"/>
    <mergeCell ref="G3074:H3074"/>
    <mergeCell ref="I3074:J3074"/>
    <mergeCell ref="D3084:E3084"/>
    <mergeCell ref="G3084:H3084"/>
    <mergeCell ref="I3084:J3084"/>
    <mergeCell ref="D3085:E3085"/>
    <mergeCell ref="G3085:H3085"/>
    <mergeCell ref="I3085:J3085"/>
    <mergeCell ref="D3086:E3086"/>
    <mergeCell ref="G3086:H3086"/>
    <mergeCell ref="I3086:J3086"/>
    <mergeCell ref="D3087:E3087"/>
    <mergeCell ref="G3087:H3087"/>
    <mergeCell ref="I3087:J3087"/>
    <mergeCell ref="D3088:E3088"/>
    <mergeCell ref="G3088:H3088"/>
    <mergeCell ref="I3088:J3088"/>
    <mergeCell ref="D3089:E3089"/>
    <mergeCell ref="G3089:H3089"/>
    <mergeCell ref="I3089:J3089"/>
    <mergeCell ref="D3075:E3075"/>
    <mergeCell ref="G3075:H3075"/>
    <mergeCell ref="I3075:J3075"/>
    <mergeCell ref="D3076:E3076"/>
    <mergeCell ref="G3076:H3076"/>
    <mergeCell ref="I3076:J3076"/>
    <mergeCell ref="D3077:E3077"/>
    <mergeCell ref="G3077:H3077"/>
    <mergeCell ref="I3077:J3077"/>
    <mergeCell ref="D3063:E3063"/>
    <mergeCell ref="G3063:H3063"/>
    <mergeCell ref="I3063:J3063"/>
    <mergeCell ref="D3064:E3064"/>
    <mergeCell ref="G3064:H3064"/>
    <mergeCell ref="I3064:J3064"/>
    <mergeCell ref="D3065:E3065"/>
    <mergeCell ref="G3065:H3065"/>
    <mergeCell ref="I3065:J3065"/>
    <mergeCell ref="D3051:E3051"/>
    <mergeCell ref="G3051:H3051"/>
    <mergeCell ref="I3051:J3051"/>
    <mergeCell ref="D3052:E3052"/>
    <mergeCell ref="G3052:H3052"/>
    <mergeCell ref="I3052:J3052"/>
    <mergeCell ref="D3053:E3053"/>
    <mergeCell ref="G3053:H3053"/>
    <mergeCell ref="I3053:J3053"/>
    <mergeCell ref="A3054:A3065"/>
    <mergeCell ref="B3054:C3065"/>
    <mergeCell ref="D3054:E3054"/>
    <mergeCell ref="F3054:F3065"/>
    <mergeCell ref="G3054:H3054"/>
    <mergeCell ref="I3054:J3054"/>
    <mergeCell ref="L3078:M3089"/>
    <mergeCell ref="O3078:O3089"/>
    <mergeCell ref="D3079:E3079"/>
    <mergeCell ref="G3079:H3079"/>
    <mergeCell ref="I3079:J3079"/>
    <mergeCell ref="D3080:E3080"/>
    <mergeCell ref="G3080:H3080"/>
    <mergeCell ref="I3080:J3080"/>
    <mergeCell ref="D3081:E3081"/>
    <mergeCell ref="G3081:H3081"/>
    <mergeCell ref="I3081:J3081"/>
    <mergeCell ref="D3082:E3082"/>
    <mergeCell ref="G3082:H3082"/>
    <mergeCell ref="I3082:J3082"/>
    <mergeCell ref="D3083:E3083"/>
    <mergeCell ref="G3083:H3083"/>
    <mergeCell ref="I3083:J3083"/>
    <mergeCell ref="A3066:A3077"/>
    <mergeCell ref="B3066:C3077"/>
    <mergeCell ref="D3066:E3066"/>
    <mergeCell ref="F3066:F3077"/>
    <mergeCell ref="G3066:H3066"/>
    <mergeCell ref="I3066:J3066"/>
    <mergeCell ref="L3066:M3077"/>
    <mergeCell ref="O3066:O3077"/>
    <mergeCell ref="D3067:E3067"/>
    <mergeCell ref="G3067:H3067"/>
    <mergeCell ref="I3067:J3067"/>
    <mergeCell ref="D3068:E3068"/>
    <mergeCell ref="G3068:H3068"/>
    <mergeCell ref="I3068:J3068"/>
    <mergeCell ref="D3069:E3069"/>
    <mergeCell ref="G3069:H3069"/>
    <mergeCell ref="I3069:J3069"/>
    <mergeCell ref="D3070:E3070"/>
    <mergeCell ref="G3070:H3070"/>
    <mergeCell ref="I3070:J3070"/>
    <mergeCell ref="D3071:E3071"/>
    <mergeCell ref="G3071:H3071"/>
    <mergeCell ref="I3071:J3071"/>
    <mergeCell ref="A3030:A3041"/>
    <mergeCell ref="B3030:C3041"/>
    <mergeCell ref="D3030:E3030"/>
    <mergeCell ref="F3030:F3041"/>
    <mergeCell ref="G3030:H3030"/>
    <mergeCell ref="I3030:J3030"/>
    <mergeCell ref="L3054:M3065"/>
    <mergeCell ref="O3054:O3065"/>
    <mergeCell ref="D3055:E3055"/>
    <mergeCell ref="G3055:H3055"/>
    <mergeCell ref="I3055:J3055"/>
    <mergeCell ref="D3056:E3056"/>
    <mergeCell ref="G3056:H3056"/>
    <mergeCell ref="I3056:J3056"/>
    <mergeCell ref="D3057:E3057"/>
    <mergeCell ref="G3057:H3057"/>
    <mergeCell ref="I3057:J3057"/>
    <mergeCell ref="D3058:E3058"/>
    <mergeCell ref="G3058:H3058"/>
    <mergeCell ref="I3058:J3058"/>
    <mergeCell ref="D3059:E3059"/>
    <mergeCell ref="G3059:H3059"/>
    <mergeCell ref="I3059:J3059"/>
    <mergeCell ref="A3042:A3053"/>
    <mergeCell ref="B3042:C3053"/>
    <mergeCell ref="D3042:E3042"/>
    <mergeCell ref="F3042:F3053"/>
    <mergeCell ref="G3042:H3042"/>
    <mergeCell ref="I3042:J3042"/>
    <mergeCell ref="L3042:M3053"/>
    <mergeCell ref="O3042:O3053"/>
    <mergeCell ref="D3043:E3043"/>
    <mergeCell ref="G3043:H3043"/>
    <mergeCell ref="I3043:J3043"/>
    <mergeCell ref="D3044:E3044"/>
    <mergeCell ref="G3044:H3044"/>
    <mergeCell ref="I3044:J3044"/>
    <mergeCell ref="D3045:E3045"/>
    <mergeCell ref="G3045:H3045"/>
    <mergeCell ref="I3045:J3045"/>
    <mergeCell ref="D3046:E3046"/>
    <mergeCell ref="G3046:H3046"/>
    <mergeCell ref="I3046:J3046"/>
    <mergeCell ref="D3047:E3047"/>
    <mergeCell ref="G3047:H3047"/>
    <mergeCell ref="I3047:J3047"/>
    <mergeCell ref="D3048:E3048"/>
    <mergeCell ref="G3048:H3048"/>
    <mergeCell ref="I3048:J3048"/>
    <mergeCell ref="D3049:E3049"/>
    <mergeCell ref="G3049:H3049"/>
    <mergeCell ref="I3049:J3049"/>
    <mergeCell ref="D3050:E3050"/>
    <mergeCell ref="G3050:H3050"/>
    <mergeCell ref="I3050:J3050"/>
    <mergeCell ref="D3060:E3060"/>
    <mergeCell ref="G3060:H3060"/>
    <mergeCell ref="I3060:J3060"/>
    <mergeCell ref="D3061:E3061"/>
    <mergeCell ref="G3061:H3061"/>
    <mergeCell ref="I3061:J3061"/>
    <mergeCell ref="D3062:E3062"/>
    <mergeCell ref="G3062:H3062"/>
    <mergeCell ref="I3062:J3062"/>
    <mergeCell ref="D3024:E3024"/>
    <mergeCell ref="G3024:H3024"/>
    <mergeCell ref="I3024:J3024"/>
    <mergeCell ref="D3025:E3025"/>
    <mergeCell ref="G3025:H3025"/>
    <mergeCell ref="I3025:J3025"/>
    <mergeCell ref="D3026:E3026"/>
    <mergeCell ref="G3026:H3026"/>
    <mergeCell ref="I3026:J3026"/>
    <mergeCell ref="D3036:E3036"/>
    <mergeCell ref="G3036:H3036"/>
    <mergeCell ref="I3036:J3036"/>
    <mergeCell ref="D3037:E3037"/>
    <mergeCell ref="G3037:H3037"/>
    <mergeCell ref="I3037:J3037"/>
    <mergeCell ref="D3038:E3038"/>
    <mergeCell ref="G3038:H3038"/>
    <mergeCell ref="I3038:J3038"/>
    <mergeCell ref="D3039:E3039"/>
    <mergeCell ref="G3039:H3039"/>
    <mergeCell ref="I3039:J3039"/>
    <mergeCell ref="D3040:E3040"/>
    <mergeCell ref="G3040:H3040"/>
    <mergeCell ref="I3040:J3040"/>
    <mergeCell ref="D3041:E3041"/>
    <mergeCell ref="G3041:H3041"/>
    <mergeCell ref="I3041:J3041"/>
    <mergeCell ref="D3027:E3027"/>
    <mergeCell ref="G3027:H3027"/>
    <mergeCell ref="I3027:J3027"/>
    <mergeCell ref="D3028:E3028"/>
    <mergeCell ref="G3028:H3028"/>
    <mergeCell ref="I3028:J3028"/>
    <mergeCell ref="D3029:E3029"/>
    <mergeCell ref="G3029:H3029"/>
    <mergeCell ref="I3029:J3029"/>
    <mergeCell ref="D3015:E3015"/>
    <mergeCell ref="G3015:H3015"/>
    <mergeCell ref="I3015:J3015"/>
    <mergeCell ref="D3016:E3016"/>
    <mergeCell ref="G3016:H3016"/>
    <mergeCell ref="I3016:J3016"/>
    <mergeCell ref="D3017:E3017"/>
    <mergeCell ref="G3017:H3017"/>
    <mergeCell ref="I3017:J3017"/>
    <mergeCell ref="D3003:E3003"/>
    <mergeCell ref="G3003:H3003"/>
    <mergeCell ref="I3003:J3003"/>
    <mergeCell ref="D3004:E3004"/>
    <mergeCell ref="G3004:H3004"/>
    <mergeCell ref="I3004:J3004"/>
    <mergeCell ref="D3005:E3005"/>
    <mergeCell ref="G3005:H3005"/>
    <mergeCell ref="I3005:J3005"/>
    <mergeCell ref="A3006:A3017"/>
    <mergeCell ref="B3006:C3017"/>
    <mergeCell ref="D3006:E3006"/>
    <mergeCell ref="F3006:F3017"/>
    <mergeCell ref="G3006:H3006"/>
    <mergeCell ref="I3006:J3006"/>
    <mergeCell ref="L3030:M3041"/>
    <mergeCell ref="O3030:O3041"/>
    <mergeCell ref="D3031:E3031"/>
    <mergeCell ref="G3031:H3031"/>
    <mergeCell ref="I3031:J3031"/>
    <mergeCell ref="D3032:E3032"/>
    <mergeCell ref="G3032:H3032"/>
    <mergeCell ref="I3032:J3032"/>
    <mergeCell ref="D3033:E3033"/>
    <mergeCell ref="G3033:H3033"/>
    <mergeCell ref="I3033:J3033"/>
    <mergeCell ref="D3034:E3034"/>
    <mergeCell ref="G3034:H3034"/>
    <mergeCell ref="I3034:J3034"/>
    <mergeCell ref="D3035:E3035"/>
    <mergeCell ref="G3035:H3035"/>
    <mergeCell ref="I3035:J3035"/>
    <mergeCell ref="A3018:A3029"/>
    <mergeCell ref="B3018:C3029"/>
    <mergeCell ref="D3018:E3018"/>
    <mergeCell ref="F3018:F3029"/>
    <mergeCell ref="G3018:H3018"/>
    <mergeCell ref="I3018:J3018"/>
    <mergeCell ref="L3018:M3029"/>
    <mergeCell ref="O3018:O3029"/>
    <mergeCell ref="D3019:E3019"/>
    <mergeCell ref="G3019:H3019"/>
    <mergeCell ref="I3019:J3019"/>
    <mergeCell ref="D3020:E3020"/>
    <mergeCell ref="G3020:H3020"/>
    <mergeCell ref="I3020:J3020"/>
    <mergeCell ref="D3021:E3021"/>
    <mergeCell ref="G3021:H3021"/>
    <mergeCell ref="I3021:J3021"/>
    <mergeCell ref="D3022:E3022"/>
    <mergeCell ref="G3022:H3022"/>
    <mergeCell ref="I3022:J3022"/>
    <mergeCell ref="D3023:E3023"/>
    <mergeCell ref="G3023:H3023"/>
    <mergeCell ref="I3023:J3023"/>
    <mergeCell ref="A2982:A2993"/>
    <mergeCell ref="B2982:C2993"/>
    <mergeCell ref="D2982:E2982"/>
    <mergeCell ref="F2982:F2993"/>
    <mergeCell ref="G2982:H2982"/>
    <mergeCell ref="I2982:J2982"/>
    <mergeCell ref="L3006:M3017"/>
    <mergeCell ref="O3006:O3017"/>
    <mergeCell ref="D3007:E3007"/>
    <mergeCell ref="G3007:H3007"/>
    <mergeCell ref="I3007:J3007"/>
    <mergeCell ref="D3008:E3008"/>
    <mergeCell ref="G3008:H3008"/>
    <mergeCell ref="I3008:J3008"/>
    <mergeCell ref="D3009:E3009"/>
    <mergeCell ref="G3009:H3009"/>
    <mergeCell ref="I3009:J3009"/>
    <mergeCell ref="D3010:E3010"/>
    <mergeCell ref="G3010:H3010"/>
    <mergeCell ref="I3010:J3010"/>
    <mergeCell ref="D3011:E3011"/>
    <mergeCell ref="G3011:H3011"/>
    <mergeCell ref="I3011:J3011"/>
    <mergeCell ref="A2994:A3005"/>
    <mergeCell ref="B2994:C3005"/>
    <mergeCell ref="D2994:E2994"/>
    <mergeCell ref="F2994:F3005"/>
    <mergeCell ref="G2994:H2994"/>
    <mergeCell ref="I2994:J2994"/>
    <mergeCell ref="L2994:M3005"/>
    <mergeCell ref="O2994:O3005"/>
    <mergeCell ref="D2995:E2995"/>
    <mergeCell ref="G2995:H2995"/>
    <mergeCell ref="I2995:J2995"/>
    <mergeCell ref="D2996:E2996"/>
    <mergeCell ref="G2996:H2996"/>
    <mergeCell ref="I2996:J2996"/>
    <mergeCell ref="D2997:E2997"/>
    <mergeCell ref="G2997:H2997"/>
    <mergeCell ref="I2997:J2997"/>
    <mergeCell ref="D2998:E2998"/>
    <mergeCell ref="G2998:H2998"/>
    <mergeCell ref="I2998:J2998"/>
    <mergeCell ref="D2999:E2999"/>
    <mergeCell ref="G2999:H2999"/>
    <mergeCell ref="I2999:J2999"/>
    <mergeCell ref="D3000:E3000"/>
    <mergeCell ref="G3000:H3000"/>
    <mergeCell ref="I3000:J3000"/>
    <mergeCell ref="D3001:E3001"/>
    <mergeCell ref="G3001:H3001"/>
    <mergeCell ref="I3001:J3001"/>
    <mergeCell ref="D3002:E3002"/>
    <mergeCell ref="G3002:H3002"/>
    <mergeCell ref="I3002:J3002"/>
    <mergeCell ref="D3012:E3012"/>
    <mergeCell ref="G3012:H3012"/>
    <mergeCell ref="I3012:J3012"/>
    <mergeCell ref="D3013:E3013"/>
    <mergeCell ref="G3013:H3013"/>
    <mergeCell ref="I3013:J3013"/>
    <mergeCell ref="D3014:E3014"/>
    <mergeCell ref="G3014:H3014"/>
    <mergeCell ref="I3014:J3014"/>
    <mergeCell ref="D2976:E2976"/>
    <mergeCell ref="G2976:H2976"/>
    <mergeCell ref="I2976:J2976"/>
    <mergeCell ref="D2977:E2977"/>
    <mergeCell ref="G2977:H2977"/>
    <mergeCell ref="I2977:J2977"/>
    <mergeCell ref="D2978:E2978"/>
    <mergeCell ref="G2978:H2978"/>
    <mergeCell ref="I2978:J2978"/>
    <mergeCell ref="D2988:E2988"/>
    <mergeCell ref="G2988:H2988"/>
    <mergeCell ref="I2988:J2988"/>
    <mergeCell ref="D2989:E2989"/>
    <mergeCell ref="G2989:H2989"/>
    <mergeCell ref="I2989:J2989"/>
    <mergeCell ref="D2990:E2990"/>
    <mergeCell ref="G2990:H2990"/>
    <mergeCell ref="I2990:J2990"/>
    <mergeCell ref="D2991:E2991"/>
    <mergeCell ref="G2991:H2991"/>
    <mergeCell ref="I2991:J2991"/>
    <mergeCell ref="D2992:E2992"/>
    <mergeCell ref="G2992:H2992"/>
    <mergeCell ref="I2992:J2992"/>
    <mergeCell ref="D2993:E2993"/>
    <mergeCell ref="G2993:H2993"/>
    <mergeCell ref="I2993:J2993"/>
    <mergeCell ref="D2979:E2979"/>
    <mergeCell ref="G2979:H2979"/>
    <mergeCell ref="I2979:J2979"/>
    <mergeCell ref="D2980:E2980"/>
    <mergeCell ref="G2980:H2980"/>
    <mergeCell ref="I2980:J2980"/>
    <mergeCell ref="D2981:E2981"/>
    <mergeCell ref="G2981:H2981"/>
    <mergeCell ref="I2981:J2981"/>
    <mergeCell ref="D2967:E2967"/>
    <mergeCell ref="G2967:H2967"/>
    <mergeCell ref="I2967:J2967"/>
    <mergeCell ref="D2968:E2968"/>
    <mergeCell ref="G2968:H2968"/>
    <mergeCell ref="I2968:J2968"/>
    <mergeCell ref="D2969:E2969"/>
    <mergeCell ref="G2969:H2969"/>
    <mergeCell ref="I2969:J2969"/>
    <mergeCell ref="D2955:E2955"/>
    <mergeCell ref="G2955:H2955"/>
    <mergeCell ref="I2955:J2955"/>
    <mergeCell ref="D2956:E2956"/>
    <mergeCell ref="G2956:H2956"/>
    <mergeCell ref="I2956:J2956"/>
    <mergeCell ref="D2957:E2957"/>
    <mergeCell ref="G2957:H2957"/>
    <mergeCell ref="I2957:J2957"/>
    <mergeCell ref="A2958:A2969"/>
    <mergeCell ref="B2958:C2969"/>
    <mergeCell ref="D2958:E2958"/>
    <mergeCell ref="F2958:F2969"/>
    <mergeCell ref="G2958:H2958"/>
    <mergeCell ref="I2958:J2958"/>
    <mergeCell ref="L2982:M2993"/>
    <mergeCell ref="O2982:O2993"/>
    <mergeCell ref="D2983:E2983"/>
    <mergeCell ref="G2983:H2983"/>
    <mergeCell ref="I2983:J2983"/>
    <mergeCell ref="D2984:E2984"/>
    <mergeCell ref="G2984:H2984"/>
    <mergeCell ref="I2984:J2984"/>
    <mergeCell ref="D2985:E2985"/>
    <mergeCell ref="G2985:H2985"/>
    <mergeCell ref="I2985:J2985"/>
    <mergeCell ref="D2986:E2986"/>
    <mergeCell ref="G2986:H2986"/>
    <mergeCell ref="I2986:J2986"/>
    <mergeCell ref="D2987:E2987"/>
    <mergeCell ref="G2987:H2987"/>
    <mergeCell ref="I2987:J2987"/>
    <mergeCell ref="A2970:A2981"/>
    <mergeCell ref="B2970:C2981"/>
    <mergeCell ref="D2970:E2970"/>
    <mergeCell ref="F2970:F2981"/>
    <mergeCell ref="G2970:H2970"/>
    <mergeCell ref="I2970:J2970"/>
    <mergeCell ref="L2970:M2981"/>
    <mergeCell ref="O2970:O2981"/>
    <mergeCell ref="D2971:E2971"/>
    <mergeCell ref="G2971:H2971"/>
    <mergeCell ref="I2971:J2971"/>
    <mergeCell ref="D2972:E2972"/>
    <mergeCell ref="G2972:H2972"/>
    <mergeCell ref="I2972:J2972"/>
    <mergeCell ref="D2973:E2973"/>
    <mergeCell ref="G2973:H2973"/>
    <mergeCell ref="I2973:J2973"/>
    <mergeCell ref="D2974:E2974"/>
    <mergeCell ref="G2974:H2974"/>
    <mergeCell ref="I2974:J2974"/>
    <mergeCell ref="D2975:E2975"/>
    <mergeCell ref="G2975:H2975"/>
    <mergeCell ref="I2975:J2975"/>
    <mergeCell ref="A2934:A2945"/>
    <mergeCell ref="B2934:C2945"/>
    <mergeCell ref="D2934:E2934"/>
    <mergeCell ref="F2934:F2945"/>
    <mergeCell ref="G2934:H2934"/>
    <mergeCell ref="I2934:J2934"/>
    <mergeCell ref="L2958:M2969"/>
    <mergeCell ref="O2958:O2969"/>
    <mergeCell ref="D2959:E2959"/>
    <mergeCell ref="G2959:H2959"/>
    <mergeCell ref="I2959:J2959"/>
    <mergeCell ref="D2960:E2960"/>
    <mergeCell ref="G2960:H2960"/>
    <mergeCell ref="I2960:J2960"/>
    <mergeCell ref="D2961:E2961"/>
    <mergeCell ref="G2961:H2961"/>
    <mergeCell ref="I2961:J2961"/>
    <mergeCell ref="D2962:E2962"/>
    <mergeCell ref="G2962:H2962"/>
    <mergeCell ref="I2962:J2962"/>
    <mergeCell ref="D2963:E2963"/>
    <mergeCell ref="G2963:H2963"/>
    <mergeCell ref="I2963:J2963"/>
    <mergeCell ref="A2946:A2957"/>
    <mergeCell ref="B2946:C2957"/>
    <mergeCell ref="D2946:E2946"/>
    <mergeCell ref="F2946:F2957"/>
    <mergeCell ref="G2946:H2946"/>
    <mergeCell ref="I2946:J2946"/>
    <mergeCell ref="L2946:M2957"/>
    <mergeCell ref="O2946:O2957"/>
    <mergeCell ref="D2947:E2947"/>
    <mergeCell ref="G2947:H2947"/>
    <mergeCell ref="I2947:J2947"/>
    <mergeCell ref="D2948:E2948"/>
    <mergeCell ref="G2948:H2948"/>
    <mergeCell ref="I2948:J2948"/>
    <mergeCell ref="D2949:E2949"/>
    <mergeCell ref="G2949:H2949"/>
    <mergeCell ref="I2949:J2949"/>
    <mergeCell ref="D2950:E2950"/>
    <mergeCell ref="G2950:H2950"/>
    <mergeCell ref="I2950:J2950"/>
    <mergeCell ref="D2951:E2951"/>
    <mergeCell ref="G2951:H2951"/>
    <mergeCell ref="I2951:J2951"/>
    <mergeCell ref="D2952:E2952"/>
    <mergeCell ref="G2952:H2952"/>
    <mergeCell ref="I2952:J2952"/>
    <mergeCell ref="D2953:E2953"/>
    <mergeCell ref="G2953:H2953"/>
    <mergeCell ref="I2953:J2953"/>
    <mergeCell ref="D2954:E2954"/>
    <mergeCell ref="G2954:H2954"/>
    <mergeCell ref="I2954:J2954"/>
    <mergeCell ref="D2964:E2964"/>
    <mergeCell ref="G2964:H2964"/>
    <mergeCell ref="I2964:J2964"/>
    <mergeCell ref="D2965:E2965"/>
    <mergeCell ref="G2965:H2965"/>
    <mergeCell ref="I2965:J2965"/>
    <mergeCell ref="D2966:E2966"/>
    <mergeCell ref="G2966:H2966"/>
    <mergeCell ref="I2966:J2966"/>
    <mergeCell ref="D2928:E2928"/>
    <mergeCell ref="G2928:H2928"/>
    <mergeCell ref="I2928:J2928"/>
    <mergeCell ref="D2929:E2929"/>
    <mergeCell ref="G2929:H2929"/>
    <mergeCell ref="I2929:J2929"/>
    <mergeCell ref="D2930:E2930"/>
    <mergeCell ref="G2930:H2930"/>
    <mergeCell ref="I2930:J2930"/>
    <mergeCell ref="D2940:E2940"/>
    <mergeCell ref="G2940:H2940"/>
    <mergeCell ref="I2940:J2940"/>
    <mergeCell ref="D2941:E2941"/>
    <mergeCell ref="G2941:H2941"/>
    <mergeCell ref="I2941:J2941"/>
    <mergeCell ref="D2942:E2942"/>
    <mergeCell ref="G2942:H2942"/>
    <mergeCell ref="I2942:J2942"/>
    <mergeCell ref="D2943:E2943"/>
    <mergeCell ref="G2943:H2943"/>
    <mergeCell ref="I2943:J2943"/>
    <mergeCell ref="D2944:E2944"/>
    <mergeCell ref="G2944:H2944"/>
    <mergeCell ref="I2944:J2944"/>
    <mergeCell ref="D2945:E2945"/>
    <mergeCell ref="G2945:H2945"/>
    <mergeCell ref="I2945:J2945"/>
    <mergeCell ref="D2931:E2931"/>
    <mergeCell ref="G2931:H2931"/>
    <mergeCell ref="I2931:J2931"/>
    <mergeCell ref="D2932:E2932"/>
    <mergeCell ref="G2932:H2932"/>
    <mergeCell ref="I2932:J2932"/>
    <mergeCell ref="D2933:E2933"/>
    <mergeCell ref="G2933:H2933"/>
    <mergeCell ref="I2933:J2933"/>
    <mergeCell ref="D2919:E2919"/>
    <mergeCell ref="G2919:H2919"/>
    <mergeCell ref="I2919:J2919"/>
    <mergeCell ref="D2920:E2920"/>
    <mergeCell ref="G2920:H2920"/>
    <mergeCell ref="I2920:J2920"/>
    <mergeCell ref="D2921:E2921"/>
    <mergeCell ref="G2921:H2921"/>
    <mergeCell ref="I2921:J2921"/>
    <mergeCell ref="D2907:E2907"/>
    <mergeCell ref="G2907:H2907"/>
    <mergeCell ref="I2907:J2907"/>
    <mergeCell ref="D2908:E2908"/>
    <mergeCell ref="G2908:H2908"/>
    <mergeCell ref="I2908:J2908"/>
    <mergeCell ref="D2909:E2909"/>
    <mergeCell ref="G2909:H2909"/>
    <mergeCell ref="I2909:J2909"/>
    <mergeCell ref="A2910:A2921"/>
    <mergeCell ref="B2910:C2921"/>
    <mergeCell ref="D2910:E2910"/>
    <mergeCell ref="F2910:F2921"/>
    <mergeCell ref="G2910:H2910"/>
    <mergeCell ref="I2910:J2910"/>
    <mergeCell ref="L2934:M2945"/>
    <mergeCell ref="O2934:O2945"/>
    <mergeCell ref="D2935:E2935"/>
    <mergeCell ref="G2935:H2935"/>
    <mergeCell ref="I2935:J2935"/>
    <mergeCell ref="D2936:E2936"/>
    <mergeCell ref="G2936:H2936"/>
    <mergeCell ref="I2936:J2936"/>
    <mergeCell ref="D2937:E2937"/>
    <mergeCell ref="G2937:H2937"/>
    <mergeCell ref="I2937:J2937"/>
    <mergeCell ref="D2938:E2938"/>
    <mergeCell ref="G2938:H2938"/>
    <mergeCell ref="I2938:J2938"/>
    <mergeCell ref="D2939:E2939"/>
    <mergeCell ref="G2939:H2939"/>
    <mergeCell ref="I2939:J2939"/>
    <mergeCell ref="A2922:A2933"/>
    <mergeCell ref="B2922:C2933"/>
    <mergeCell ref="D2922:E2922"/>
    <mergeCell ref="F2922:F2933"/>
    <mergeCell ref="G2922:H2922"/>
    <mergeCell ref="I2922:J2922"/>
    <mergeCell ref="L2922:M2933"/>
    <mergeCell ref="O2922:O2933"/>
    <mergeCell ref="D2923:E2923"/>
    <mergeCell ref="G2923:H2923"/>
    <mergeCell ref="I2923:J2923"/>
    <mergeCell ref="D2924:E2924"/>
    <mergeCell ref="G2924:H2924"/>
    <mergeCell ref="I2924:J2924"/>
    <mergeCell ref="D2925:E2925"/>
    <mergeCell ref="G2925:H2925"/>
    <mergeCell ref="I2925:J2925"/>
    <mergeCell ref="D2926:E2926"/>
    <mergeCell ref="G2926:H2926"/>
    <mergeCell ref="I2926:J2926"/>
    <mergeCell ref="D2927:E2927"/>
    <mergeCell ref="G2927:H2927"/>
    <mergeCell ref="I2927:J2927"/>
    <mergeCell ref="A2886:A2897"/>
    <mergeCell ref="B2886:C2897"/>
    <mergeCell ref="D2886:E2886"/>
    <mergeCell ref="F2886:F2897"/>
    <mergeCell ref="G2886:H2886"/>
    <mergeCell ref="I2886:J2886"/>
    <mergeCell ref="L2910:M2921"/>
    <mergeCell ref="O2910:O2921"/>
    <mergeCell ref="D2911:E2911"/>
    <mergeCell ref="G2911:H2911"/>
    <mergeCell ref="I2911:J2911"/>
    <mergeCell ref="D2912:E2912"/>
    <mergeCell ref="G2912:H2912"/>
    <mergeCell ref="I2912:J2912"/>
    <mergeCell ref="D2913:E2913"/>
    <mergeCell ref="G2913:H2913"/>
    <mergeCell ref="I2913:J2913"/>
    <mergeCell ref="D2914:E2914"/>
    <mergeCell ref="G2914:H2914"/>
    <mergeCell ref="I2914:J2914"/>
    <mergeCell ref="D2915:E2915"/>
    <mergeCell ref="G2915:H2915"/>
    <mergeCell ref="I2915:J2915"/>
    <mergeCell ref="A2898:A2909"/>
    <mergeCell ref="B2898:C2909"/>
    <mergeCell ref="D2898:E2898"/>
    <mergeCell ref="F2898:F2909"/>
    <mergeCell ref="G2898:H2898"/>
    <mergeCell ref="I2898:J2898"/>
    <mergeCell ref="L2898:M2909"/>
    <mergeCell ref="O2898:O2909"/>
    <mergeCell ref="D2899:E2899"/>
    <mergeCell ref="G2899:H2899"/>
    <mergeCell ref="I2899:J2899"/>
    <mergeCell ref="D2900:E2900"/>
    <mergeCell ref="G2900:H2900"/>
    <mergeCell ref="I2900:J2900"/>
    <mergeCell ref="D2901:E2901"/>
    <mergeCell ref="G2901:H2901"/>
    <mergeCell ref="I2901:J2901"/>
    <mergeCell ref="D2902:E2902"/>
    <mergeCell ref="G2902:H2902"/>
    <mergeCell ref="I2902:J2902"/>
    <mergeCell ref="D2903:E2903"/>
    <mergeCell ref="G2903:H2903"/>
    <mergeCell ref="I2903:J2903"/>
    <mergeCell ref="D2904:E2904"/>
    <mergeCell ref="G2904:H2904"/>
    <mergeCell ref="I2904:J2904"/>
    <mergeCell ref="D2905:E2905"/>
    <mergeCell ref="G2905:H2905"/>
    <mergeCell ref="I2905:J2905"/>
    <mergeCell ref="D2906:E2906"/>
    <mergeCell ref="G2906:H2906"/>
    <mergeCell ref="I2906:J2906"/>
    <mergeCell ref="D2916:E2916"/>
    <mergeCell ref="G2916:H2916"/>
    <mergeCell ref="I2916:J2916"/>
    <mergeCell ref="D2917:E2917"/>
    <mergeCell ref="G2917:H2917"/>
    <mergeCell ref="I2917:J2917"/>
    <mergeCell ref="D2918:E2918"/>
    <mergeCell ref="G2918:H2918"/>
    <mergeCell ref="I2918:J2918"/>
    <mergeCell ref="D2880:E2880"/>
    <mergeCell ref="G2880:H2880"/>
    <mergeCell ref="I2880:J2880"/>
    <mergeCell ref="D2881:E2881"/>
    <mergeCell ref="G2881:H2881"/>
    <mergeCell ref="I2881:J2881"/>
    <mergeCell ref="D2882:E2882"/>
    <mergeCell ref="G2882:H2882"/>
    <mergeCell ref="I2882:J2882"/>
    <mergeCell ref="D2892:E2892"/>
    <mergeCell ref="G2892:H2892"/>
    <mergeCell ref="I2892:J2892"/>
    <mergeCell ref="D2893:E2893"/>
    <mergeCell ref="G2893:H2893"/>
    <mergeCell ref="I2893:J2893"/>
    <mergeCell ref="D2894:E2894"/>
    <mergeCell ref="G2894:H2894"/>
    <mergeCell ref="I2894:J2894"/>
    <mergeCell ref="D2895:E2895"/>
    <mergeCell ref="G2895:H2895"/>
    <mergeCell ref="I2895:J2895"/>
    <mergeCell ref="D2896:E2896"/>
    <mergeCell ref="G2896:H2896"/>
    <mergeCell ref="I2896:J2896"/>
    <mergeCell ref="D2897:E2897"/>
    <mergeCell ref="G2897:H2897"/>
    <mergeCell ref="I2897:J2897"/>
    <mergeCell ref="D2883:E2883"/>
    <mergeCell ref="G2883:H2883"/>
    <mergeCell ref="I2883:J2883"/>
    <mergeCell ref="D2884:E2884"/>
    <mergeCell ref="G2884:H2884"/>
    <mergeCell ref="I2884:J2884"/>
    <mergeCell ref="D2885:E2885"/>
    <mergeCell ref="G2885:H2885"/>
    <mergeCell ref="I2885:J2885"/>
    <mergeCell ref="D2871:E2871"/>
    <mergeCell ref="G2871:H2871"/>
    <mergeCell ref="I2871:J2871"/>
    <mergeCell ref="D2872:E2872"/>
    <mergeCell ref="G2872:H2872"/>
    <mergeCell ref="I2872:J2872"/>
    <mergeCell ref="D2873:E2873"/>
    <mergeCell ref="G2873:H2873"/>
    <mergeCell ref="I2873:J2873"/>
    <mergeCell ref="D2859:E2859"/>
    <mergeCell ref="G2859:H2859"/>
    <mergeCell ref="I2859:J2859"/>
    <mergeCell ref="D2860:E2860"/>
    <mergeCell ref="G2860:H2860"/>
    <mergeCell ref="I2860:J2860"/>
    <mergeCell ref="D2861:E2861"/>
    <mergeCell ref="G2861:H2861"/>
    <mergeCell ref="I2861:J2861"/>
    <mergeCell ref="A2862:A2873"/>
    <mergeCell ref="B2862:C2873"/>
    <mergeCell ref="D2862:E2862"/>
    <mergeCell ref="F2862:F2873"/>
    <mergeCell ref="G2862:H2862"/>
    <mergeCell ref="I2862:J2862"/>
    <mergeCell ref="L2886:M2897"/>
    <mergeCell ref="O2886:O2897"/>
    <mergeCell ref="D2887:E2887"/>
    <mergeCell ref="G2887:H2887"/>
    <mergeCell ref="I2887:J2887"/>
    <mergeCell ref="D2888:E2888"/>
    <mergeCell ref="G2888:H2888"/>
    <mergeCell ref="I2888:J2888"/>
    <mergeCell ref="D2889:E2889"/>
    <mergeCell ref="G2889:H2889"/>
    <mergeCell ref="I2889:J2889"/>
    <mergeCell ref="D2890:E2890"/>
    <mergeCell ref="G2890:H2890"/>
    <mergeCell ref="I2890:J2890"/>
    <mergeCell ref="D2891:E2891"/>
    <mergeCell ref="G2891:H2891"/>
    <mergeCell ref="I2891:J2891"/>
    <mergeCell ref="A2874:A2885"/>
    <mergeCell ref="B2874:C2885"/>
    <mergeCell ref="D2874:E2874"/>
    <mergeCell ref="F2874:F2885"/>
    <mergeCell ref="G2874:H2874"/>
    <mergeCell ref="I2874:J2874"/>
    <mergeCell ref="L2874:M2885"/>
    <mergeCell ref="O2874:O2885"/>
    <mergeCell ref="D2875:E2875"/>
    <mergeCell ref="G2875:H2875"/>
    <mergeCell ref="I2875:J2875"/>
    <mergeCell ref="D2876:E2876"/>
    <mergeCell ref="G2876:H2876"/>
    <mergeCell ref="I2876:J2876"/>
    <mergeCell ref="D2877:E2877"/>
    <mergeCell ref="G2877:H2877"/>
    <mergeCell ref="I2877:J2877"/>
    <mergeCell ref="D2878:E2878"/>
    <mergeCell ref="G2878:H2878"/>
    <mergeCell ref="I2878:J2878"/>
    <mergeCell ref="D2879:E2879"/>
    <mergeCell ref="G2879:H2879"/>
    <mergeCell ref="I2879:J2879"/>
    <mergeCell ref="A2838:A2849"/>
    <mergeCell ref="B2838:C2849"/>
    <mergeCell ref="D2838:E2838"/>
    <mergeCell ref="F2838:F2849"/>
    <mergeCell ref="G2838:H2838"/>
    <mergeCell ref="I2838:J2838"/>
    <mergeCell ref="L2862:M2873"/>
    <mergeCell ref="O2862:O2873"/>
    <mergeCell ref="D2863:E2863"/>
    <mergeCell ref="G2863:H2863"/>
    <mergeCell ref="I2863:J2863"/>
    <mergeCell ref="D2864:E2864"/>
    <mergeCell ref="G2864:H2864"/>
    <mergeCell ref="I2864:J2864"/>
    <mergeCell ref="D2865:E2865"/>
    <mergeCell ref="G2865:H2865"/>
    <mergeCell ref="I2865:J2865"/>
    <mergeCell ref="D2866:E2866"/>
    <mergeCell ref="G2866:H2866"/>
    <mergeCell ref="I2866:J2866"/>
    <mergeCell ref="D2867:E2867"/>
    <mergeCell ref="G2867:H2867"/>
    <mergeCell ref="I2867:J2867"/>
    <mergeCell ref="A2850:A2861"/>
    <mergeCell ref="B2850:C2861"/>
    <mergeCell ref="D2850:E2850"/>
    <mergeCell ref="F2850:F2861"/>
    <mergeCell ref="G2850:H2850"/>
    <mergeCell ref="I2850:J2850"/>
    <mergeCell ref="L2850:M2861"/>
    <mergeCell ref="O2850:O2861"/>
    <mergeCell ref="D2851:E2851"/>
    <mergeCell ref="G2851:H2851"/>
    <mergeCell ref="I2851:J2851"/>
    <mergeCell ref="D2852:E2852"/>
    <mergeCell ref="G2852:H2852"/>
    <mergeCell ref="I2852:J2852"/>
    <mergeCell ref="D2853:E2853"/>
    <mergeCell ref="G2853:H2853"/>
    <mergeCell ref="I2853:J2853"/>
    <mergeCell ref="D2854:E2854"/>
    <mergeCell ref="G2854:H2854"/>
    <mergeCell ref="I2854:J2854"/>
    <mergeCell ref="D2855:E2855"/>
    <mergeCell ref="G2855:H2855"/>
    <mergeCell ref="I2855:J2855"/>
    <mergeCell ref="D2856:E2856"/>
    <mergeCell ref="G2856:H2856"/>
    <mergeCell ref="I2856:J2856"/>
    <mergeCell ref="D2857:E2857"/>
    <mergeCell ref="G2857:H2857"/>
    <mergeCell ref="I2857:J2857"/>
    <mergeCell ref="D2858:E2858"/>
    <mergeCell ref="G2858:H2858"/>
    <mergeCell ref="I2858:J2858"/>
    <mergeCell ref="D2868:E2868"/>
    <mergeCell ref="G2868:H2868"/>
    <mergeCell ref="I2868:J2868"/>
    <mergeCell ref="D2869:E2869"/>
    <mergeCell ref="G2869:H2869"/>
    <mergeCell ref="I2869:J2869"/>
    <mergeCell ref="D2870:E2870"/>
    <mergeCell ref="G2870:H2870"/>
    <mergeCell ref="I2870:J2870"/>
    <mergeCell ref="D2832:E2832"/>
    <mergeCell ref="G2832:H2832"/>
    <mergeCell ref="I2832:J2832"/>
    <mergeCell ref="D2833:E2833"/>
    <mergeCell ref="G2833:H2833"/>
    <mergeCell ref="I2833:J2833"/>
    <mergeCell ref="D2834:E2834"/>
    <mergeCell ref="G2834:H2834"/>
    <mergeCell ref="I2834:J2834"/>
    <mergeCell ref="D2844:E2844"/>
    <mergeCell ref="G2844:H2844"/>
    <mergeCell ref="I2844:J2844"/>
    <mergeCell ref="D2845:E2845"/>
    <mergeCell ref="G2845:H2845"/>
    <mergeCell ref="I2845:J2845"/>
    <mergeCell ref="D2846:E2846"/>
    <mergeCell ref="G2846:H2846"/>
    <mergeCell ref="I2846:J2846"/>
    <mergeCell ref="D2847:E2847"/>
    <mergeCell ref="G2847:H2847"/>
    <mergeCell ref="I2847:J2847"/>
    <mergeCell ref="D2848:E2848"/>
    <mergeCell ref="G2848:H2848"/>
    <mergeCell ref="I2848:J2848"/>
    <mergeCell ref="D2849:E2849"/>
    <mergeCell ref="G2849:H2849"/>
    <mergeCell ref="I2849:J2849"/>
    <mergeCell ref="D2835:E2835"/>
    <mergeCell ref="G2835:H2835"/>
    <mergeCell ref="I2835:J2835"/>
    <mergeCell ref="D2836:E2836"/>
    <mergeCell ref="G2836:H2836"/>
    <mergeCell ref="I2836:J2836"/>
    <mergeCell ref="D2837:E2837"/>
    <mergeCell ref="G2837:H2837"/>
    <mergeCell ref="I2837:J2837"/>
    <mergeCell ref="D2823:E2823"/>
    <mergeCell ref="G2823:H2823"/>
    <mergeCell ref="I2823:J2823"/>
    <mergeCell ref="D2824:E2824"/>
    <mergeCell ref="G2824:H2824"/>
    <mergeCell ref="I2824:J2824"/>
    <mergeCell ref="D2825:E2825"/>
    <mergeCell ref="G2825:H2825"/>
    <mergeCell ref="I2825:J2825"/>
    <mergeCell ref="D2811:E2811"/>
    <mergeCell ref="G2811:H2811"/>
    <mergeCell ref="I2811:J2811"/>
    <mergeCell ref="D2812:E2812"/>
    <mergeCell ref="G2812:H2812"/>
    <mergeCell ref="I2812:J2812"/>
    <mergeCell ref="D2813:E2813"/>
    <mergeCell ref="G2813:H2813"/>
    <mergeCell ref="I2813:J2813"/>
    <mergeCell ref="A2814:A2825"/>
    <mergeCell ref="B2814:C2825"/>
    <mergeCell ref="D2814:E2814"/>
    <mergeCell ref="F2814:F2825"/>
    <mergeCell ref="G2814:H2814"/>
    <mergeCell ref="I2814:J2814"/>
    <mergeCell ref="L2838:M2849"/>
    <mergeCell ref="O2838:O2849"/>
    <mergeCell ref="D2839:E2839"/>
    <mergeCell ref="G2839:H2839"/>
    <mergeCell ref="I2839:J2839"/>
    <mergeCell ref="D2840:E2840"/>
    <mergeCell ref="G2840:H2840"/>
    <mergeCell ref="I2840:J2840"/>
    <mergeCell ref="D2841:E2841"/>
    <mergeCell ref="G2841:H2841"/>
    <mergeCell ref="I2841:J2841"/>
    <mergeCell ref="D2842:E2842"/>
    <mergeCell ref="G2842:H2842"/>
    <mergeCell ref="I2842:J2842"/>
    <mergeCell ref="D2843:E2843"/>
    <mergeCell ref="G2843:H2843"/>
    <mergeCell ref="I2843:J2843"/>
    <mergeCell ref="A2826:A2837"/>
    <mergeCell ref="B2826:C2837"/>
    <mergeCell ref="D2826:E2826"/>
    <mergeCell ref="F2826:F2837"/>
    <mergeCell ref="G2826:H2826"/>
    <mergeCell ref="I2826:J2826"/>
    <mergeCell ref="L2826:M2837"/>
    <mergeCell ref="O2826:O2837"/>
    <mergeCell ref="D2827:E2827"/>
    <mergeCell ref="G2827:H2827"/>
    <mergeCell ref="I2827:J2827"/>
    <mergeCell ref="D2828:E2828"/>
    <mergeCell ref="G2828:H2828"/>
    <mergeCell ref="I2828:J2828"/>
    <mergeCell ref="D2829:E2829"/>
    <mergeCell ref="G2829:H2829"/>
    <mergeCell ref="I2829:J2829"/>
    <mergeCell ref="D2830:E2830"/>
    <mergeCell ref="G2830:H2830"/>
    <mergeCell ref="I2830:J2830"/>
    <mergeCell ref="D2831:E2831"/>
    <mergeCell ref="G2831:H2831"/>
    <mergeCell ref="I2831:J2831"/>
    <mergeCell ref="A2790:A2801"/>
    <mergeCell ref="B2790:C2801"/>
    <mergeCell ref="D2790:E2790"/>
    <mergeCell ref="F2790:F2801"/>
    <mergeCell ref="G2790:H2790"/>
    <mergeCell ref="I2790:J2790"/>
    <mergeCell ref="L2814:M2825"/>
    <mergeCell ref="O2814:O2825"/>
    <mergeCell ref="D2815:E2815"/>
    <mergeCell ref="G2815:H2815"/>
    <mergeCell ref="I2815:J2815"/>
    <mergeCell ref="D2816:E2816"/>
    <mergeCell ref="G2816:H2816"/>
    <mergeCell ref="I2816:J2816"/>
    <mergeCell ref="D2817:E2817"/>
    <mergeCell ref="G2817:H2817"/>
    <mergeCell ref="I2817:J2817"/>
    <mergeCell ref="D2818:E2818"/>
    <mergeCell ref="G2818:H2818"/>
    <mergeCell ref="I2818:J2818"/>
    <mergeCell ref="D2819:E2819"/>
    <mergeCell ref="G2819:H2819"/>
    <mergeCell ref="I2819:J2819"/>
    <mergeCell ref="A2802:A2813"/>
    <mergeCell ref="B2802:C2813"/>
    <mergeCell ref="D2802:E2802"/>
    <mergeCell ref="F2802:F2813"/>
    <mergeCell ref="G2802:H2802"/>
    <mergeCell ref="I2802:J2802"/>
    <mergeCell ref="L2802:M2813"/>
    <mergeCell ref="O2802:O2813"/>
    <mergeCell ref="D2803:E2803"/>
    <mergeCell ref="G2803:H2803"/>
    <mergeCell ref="I2803:J2803"/>
    <mergeCell ref="D2804:E2804"/>
    <mergeCell ref="G2804:H2804"/>
    <mergeCell ref="I2804:J2804"/>
    <mergeCell ref="D2805:E2805"/>
    <mergeCell ref="G2805:H2805"/>
    <mergeCell ref="I2805:J2805"/>
    <mergeCell ref="D2806:E2806"/>
    <mergeCell ref="G2806:H2806"/>
    <mergeCell ref="I2806:J2806"/>
    <mergeCell ref="D2807:E2807"/>
    <mergeCell ref="G2807:H2807"/>
    <mergeCell ref="I2807:J2807"/>
    <mergeCell ref="D2808:E2808"/>
    <mergeCell ref="G2808:H2808"/>
    <mergeCell ref="I2808:J2808"/>
    <mergeCell ref="D2809:E2809"/>
    <mergeCell ref="G2809:H2809"/>
    <mergeCell ref="I2809:J2809"/>
    <mergeCell ref="D2810:E2810"/>
    <mergeCell ref="G2810:H2810"/>
    <mergeCell ref="I2810:J2810"/>
    <mergeCell ref="D2820:E2820"/>
    <mergeCell ref="G2820:H2820"/>
    <mergeCell ref="I2820:J2820"/>
    <mergeCell ref="D2821:E2821"/>
    <mergeCell ref="G2821:H2821"/>
    <mergeCell ref="I2821:J2821"/>
    <mergeCell ref="D2822:E2822"/>
    <mergeCell ref="G2822:H2822"/>
    <mergeCell ref="I2822:J2822"/>
    <mergeCell ref="D2784:E2784"/>
    <mergeCell ref="G2784:H2784"/>
    <mergeCell ref="I2784:J2784"/>
    <mergeCell ref="D2785:E2785"/>
    <mergeCell ref="G2785:H2785"/>
    <mergeCell ref="I2785:J2785"/>
    <mergeCell ref="D2786:E2786"/>
    <mergeCell ref="G2786:H2786"/>
    <mergeCell ref="I2786:J2786"/>
    <mergeCell ref="D2796:E2796"/>
    <mergeCell ref="G2796:H2796"/>
    <mergeCell ref="I2796:J2796"/>
    <mergeCell ref="D2797:E2797"/>
    <mergeCell ref="G2797:H2797"/>
    <mergeCell ref="I2797:J2797"/>
    <mergeCell ref="D2798:E2798"/>
    <mergeCell ref="G2798:H2798"/>
    <mergeCell ref="I2798:J2798"/>
    <mergeCell ref="D2799:E2799"/>
    <mergeCell ref="G2799:H2799"/>
    <mergeCell ref="I2799:J2799"/>
    <mergeCell ref="D2800:E2800"/>
    <mergeCell ref="G2800:H2800"/>
    <mergeCell ref="I2800:J2800"/>
    <mergeCell ref="D2801:E2801"/>
    <mergeCell ref="G2801:H2801"/>
    <mergeCell ref="I2801:J2801"/>
    <mergeCell ref="D2787:E2787"/>
    <mergeCell ref="G2787:H2787"/>
    <mergeCell ref="I2787:J2787"/>
    <mergeCell ref="D2788:E2788"/>
    <mergeCell ref="G2788:H2788"/>
    <mergeCell ref="I2788:J2788"/>
    <mergeCell ref="D2789:E2789"/>
    <mergeCell ref="G2789:H2789"/>
    <mergeCell ref="I2789:J2789"/>
    <mergeCell ref="D2775:E2775"/>
    <mergeCell ref="G2775:H2775"/>
    <mergeCell ref="I2775:J2775"/>
    <mergeCell ref="D2776:E2776"/>
    <mergeCell ref="G2776:H2776"/>
    <mergeCell ref="I2776:J2776"/>
    <mergeCell ref="D2777:E2777"/>
    <mergeCell ref="G2777:H2777"/>
    <mergeCell ref="I2777:J2777"/>
    <mergeCell ref="D2763:E2763"/>
    <mergeCell ref="G2763:H2763"/>
    <mergeCell ref="I2763:J2763"/>
    <mergeCell ref="D2764:E2764"/>
    <mergeCell ref="G2764:H2764"/>
    <mergeCell ref="I2764:J2764"/>
    <mergeCell ref="D2765:E2765"/>
    <mergeCell ref="G2765:H2765"/>
    <mergeCell ref="I2765:J2765"/>
    <mergeCell ref="A2766:A2777"/>
    <mergeCell ref="B2766:C2777"/>
    <mergeCell ref="D2766:E2766"/>
    <mergeCell ref="F2766:F2777"/>
    <mergeCell ref="G2766:H2766"/>
    <mergeCell ref="I2766:J2766"/>
    <mergeCell ref="L2790:M2801"/>
    <mergeCell ref="O2790:O2801"/>
    <mergeCell ref="D2791:E2791"/>
    <mergeCell ref="G2791:H2791"/>
    <mergeCell ref="I2791:J2791"/>
    <mergeCell ref="D2792:E2792"/>
    <mergeCell ref="G2792:H2792"/>
    <mergeCell ref="I2792:J2792"/>
    <mergeCell ref="D2793:E2793"/>
    <mergeCell ref="G2793:H2793"/>
    <mergeCell ref="I2793:J2793"/>
    <mergeCell ref="D2794:E2794"/>
    <mergeCell ref="G2794:H2794"/>
    <mergeCell ref="I2794:J2794"/>
    <mergeCell ref="D2795:E2795"/>
    <mergeCell ref="G2795:H2795"/>
    <mergeCell ref="I2795:J2795"/>
    <mergeCell ref="A2778:A2789"/>
    <mergeCell ref="B2778:C2789"/>
    <mergeCell ref="D2778:E2778"/>
    <mergeCell ref="F2778:F2789"/>
    <mergeCell ref="G2778:H2778"/>
    <mergeCell ref="I2778:J2778"/>
    <mergeCell ref="L2778:M2789"/>
    <mergeCell ref="O2778:O2789"/>
    <mergeCell ref="D2779:E2779"/>
    <mergeCell ref="G2779:H2779"/>
    <mergeCell ref="I2779:J2779"/>
    <mergeCell ref="D2780:E2780"/>
    <mergeCell ref="G2780:H2780"/>
    <mergeCell ref="I2780:J2780"/>
    <mergeCell ref="D2781:E2781"/>
    <mergeCell ref="G2781:H2781"/>
    <mergeCell ref="I2781:J2781"/>
    <mergeCell ref="D2782:E2782"/>
    <mergeCell ref="G2782:H2782"/>
    <mergeCell ref="I2782:J2782"/>
    <mergeCell ref="D2783:E2783"/>
    <mergeCell ref="G2783:H2783"/>
    <mergeCell ref="I2783:J2783"/>
    <mergeCell ref="A2742:A2753"/>
    <mergeCell ref="B2742:C2753"/>
    <mergeCell ref="D2742:E2742"/>
    <mergeCell ref="F2742:F2753"/>
    <mergeCell ref="G2742:H2742"/>
    <mergeCell ref="I2742:J2742"/>
    <mergeCell ref="L2766:M2777"/>
    <mergeCell ref="O2766:O2777"/>
    <mergeCell ref="D2767:E2767"/>
    <mergeCell ref="G2767:H2767"/>
    <mergeCell ref="I2767:J2767"/>
    <mergeCell ref="D2768:E2768"/>
    <mergeCell ref="G2768:H2768"/>
    <mergeCell ref="I2768:J2768"/>
    <mergeCell ref="D2769:E2769"/>
    <mergeCell ref="G2769:H2769"/>
    <mergeCell ref="I2769:J2769"/>
    <mergeCell ref="D2770:E2770"/>
    <mergeCell ref="G2770:H2770"/>
    <mergeCell ref="I2770:J2770"/>
    <mergeCell ref="D2771:E2771"/>
    <mergeCell ref="G2771:H2771"/>
    <mergeCell ref="I2771:J2771"/>
    <mergeCell ref="A2754:A2765"/>
    <mergeCell ref="B2754:C2765"/>
    <mergeCell ref="D2754:E2754"/>
    <mergeCell ref="F2754:F2765"/>
    <mergeCell ref="G2754:H2754"/>
    <mergeCell ref="I2754:J2754"/>
    <mergeCell ref="L2754:M2765"/>
    <mergeCell ref="O2754:O2765"/>
    <mergeCell ref="D2755:E2755"/>
    <mergeCell ref="G2755:H2755"/>
    <mergeCell ref="I2755:J2755"/>
    <mergeCell ref="D2756:E2756"/>
    <mergeCell ref="G2756:H2756"/>
    <mergeCell ref="I2756:J2756"/>
    <mergeCell ref="D2757:E2757"/>
    <mergeCell ref="G2757:H2757"/>
    <mergeCell ref="I2757:J2757"/>
    <mergeCell ref="D2758:E2758"/>
    <mergeCell ref="G2758:H2758"/>
    <mergeCell ref="I2758:J2758"/>
    <mergeCell ref="D2759:E2759"/>
    <mergeCell ref="G2759:H2759"/>
    <mergeCell ref="I2759:J2759"/>
    <mergeCell ref="D2760:E2760"/>
    <mergeCell ref="G2760:H2760"/>
    <mergeCell ref="I2760:J2760"/>
    <mergeCell ref="D2761:E2761"/>
    <mergeCell ref="G2761:H2761"/>
    <mergeCell ref="I2761:J2761"/>
    <mergeCell ref="D2762:E2762"/>
    <mergeCell ref="G2762:H2762"/>
    <mergeCell ref="I2762:J2762"/>
    <mergeCell ref="D2772:E2772"/>
    <mergeCell ref="G2772:H2772"/>
    <mergeCell ref="I2772:J2772"/>
    <mergeCell ref="D2773:E2773"/>
    <mergeCell ref="G2773:H2773"/>
    <mergeCell ref="I2773:J2773"/>
    <mergeCell ref="D2774:E2774"/>
    <mergeCell ref="G2774:H2774"/>
    <mergeCell ref="I2774:J2774"/>
    <mergeCell ref="D2736:E2736"/>
    <mergeCell ref="G2736:H2736"/>
    <mergeCell ref="I2736:J2736"/>
    <mergeCell ref="D2737:E2737"/>
    <mergeCell ref="G2737:H2737"/>
    <mergeCell ref="I2737:J2737"/>
    <mergeCell ref="D2738:E2738"/>
    <mergeCell ref="G2738:H2738"/>
    <mergeCell ref="I2738:J2738"/>
    <mergeCell ref="D2748:E2748"/>
    <mergeCell ref="G2748:H2748"/>
    <mergeCell ref="I2748:J2748"/>
    <mergeCell ref="D2749:E2749"/>
    <mergeCell ref="G2749:H2749"/>
    <mergeCell ref="I2749:J2749"/>
    <mergeCell ref="D2750:E2750"/>
    <mergeCell ref="G2750:H2750"/>
    <mergeCell ref="I2750:J2750"/>
    <mergeCell ref="D2751:E2751"/>
    <mergeCell ref="G2751:H2751"/>
    <mergeCell ref="I2751:J2751"/>
    <mergeCell ref="D2752:E2752"/>
    <mergeCell ref="G2752:H2752"/>
    <mergeCell ref="I2752:J2752"/>
    <mergeCell ref="D2753:E2753"/>
    <mergeCell ref="G2753:H2753"/>
    <mergeCell ref="I2753:J2753"/>
    <mergeCell ref="D2739:E2739"/>
    <mergeCell ref="G2739:H2739"/>
    <mergeCell ref="I2739:J2739"/>
    <mergeCell ref="D2740:E2740"/>
    <mergeCell ref="G2740:H2740"/>
    <mergeCell ref="I2740:J2740"/>
    <mergeCell ref="D2741:E2741"/>
    <mergeCell ref="G2741:H2741"/>
    <mergeCell ref="I2741:J2741"/>
    <mergeCell ref="D2727:E2727"/>
    <mergeCell ref="G2727:H2727"/>
    <mergeCell ref="I2727:J2727"/>
    <mergeCell ref="D2728:E2728"/>
    <mergeCell ref="G2728:H2728"/>
    <mergeCell ref="I2728:J2728"/>
    <mergeCell ref="D2729:E2729"/>
    <mergeCell ref="G2729:H2729"/>
    <mergeCell ref="I2729:J2729"/>
    <mergeCell ref="D2715:E2715"/>
    <mergeCell ref="G2715:H2715"/>
    <mergeCell ref="I2715:J2715"/>
    <mergeCell ref="D2716:E2716"/>
    <mergeCell ref="G2716:H2716"/>
    <mergeCell ref="I2716:J2716"/>
    <mergeCell ref="D2717:E2717"/>
    <mergeCell ref="G2717:H2717"/>
    <mergeCell ref="I2717:J2717"/>
    <mergeCell ref="A2718:A2729"/>
    <mergeCell ref="B2718:C2729"/>
    <mergeCell ref="D2718:E2718"/>
    <mergeCell ref="F2718:F2729"/>
    <mergeCell ref="G2718:H2718"/>
    <mergeCell ref="I2718:J2718"/>
    <mergeCell ref="L2742:M2753"/>
    <mergeCell ref="O2742:O2753"/>
    <mergeCell ref="D2743:E2743"/>
    <mergeCell ref="G2743:H2743"/>
    <mergeCell ref="I2743:J2743"/>
    <mergeCell ref="D2744:E2744"/>
    <mergeCell ref="G2744:H2744"/>
    <mergeCell ref="I2744:J2744"/>
    <mergeCell ref="D2745:E2745"/>
    <mergeCell ref="G2745:H2745"/>
    <mergeCell ref="I2745:J2745"/>
    <mergeCell ref="D2746:E2746"/>
    <mergeCell ref="G2746:H2746"/>
    <mergeCell ref="I2746:J2746"/>
    <mergeCell ref="D2747:E2747"/>
    <mergeCell ref="G2747:H2747"/>
    <mergeCell ref="I2747:J2747"/>
    <mergeCell ref="A2730:A2741"/>
    <mergeCell ref="B2730:C2741"/>
    <mergeCell ref="D2730:E2730"/>
    <mergeCell ref="F2730:F2741"/>
    <mergeCell ref="G2730:H2730"/>
    <mergeCell ref="I2730:J2730"/>
    <mergeCell ref="L2730:M2741"/>
    <mergeCell ref="O2730:O2741"/>
    <mergeCell ref="D2731:E2731"/>
    <mergeCell ref="G2731:H2731"/>
    <mergeCell ref="I2731:J2731"/>
    <mergeCell ref="D2732:E2732"/>
    <mergeCell ref="G2732:H2732"/>
    <mergeCell ref="I2732:J2732"/>
    <mergeCell ref="D2733:E2733"/>
    <mergeCell ref="G2733:H2733"/>
    <mergeCell ref="I2733:J2733"/>
    <mergeCell ref="D2734:E2734"/>
    <mergeCell ref="G2734:H2734"/>
    <mergeCell ref="I2734:J2734"/>
    <mergeCell ref="D2735:E2735"/>
    <mergeCell ref="G2735:H2735"/>
    <mergeCell ref="I2735:J2735"/>
    <mergeCell ref="A2694:A2705"/>
    <mergeCell ref="B2694:C2705"/>
    <mergeCell ref="D2694:E2694"/>
    <mergeCell ref="F2694:F2705"/>
    <mergeCell ref="G2694:H2694"/>
    <mergeCell ref="I2694:J2694"/>
    <mergeCell ref="L2718:M2729"/>
    <mergeCell ref="O2718:O2729"/>
    <mergeCell ref="D2719:E2719"/>
    <mergeCell ref="G2719:H2719"/>
    <mergeCell ref="I2719:J2719"/>
    <mergeCell ref="D2720:E2720"/>
    <mergeCell ref="G2720:H2720"/>
    <mergeCell ref="I2720:J2720"/>
    <mergeCell ref="D2721:E2721"/>
    <mergeCell ref="G2721:H2721"/>
    <mergeCell ref="I2721:J2721"/>
    <mergeCell ref="D2722:E2722"/>
    <mergeCell ref="G2722:H2722"/>
    <mergeCell ref="I2722:J2722"/>
    <mergeCell ref="D2723:E2723"/>
    <mergeCell ref="G2723:H2723"/>
    <mergeCell ref="I2723:J2723"/>
    <mergeCell ref="A2706:A2717"/>
    <mergeCell ref="B2706:C2717"/>
    <mergeCell ref="D2706:E2706"/>
    <mergeCell ref="F2706:F2717"/>
    <mergeCell ref="G2706:H2706"/>
    <mergeCell ref="I2706:J2706"/>
    <mergeCell ref="L2706:M2717"/>
    <mergeCell ref="O2706:O2717"/>
    <mergeCell ref="D2707:E2707"/>
    <mergeCell ref="G2707:H2707"/>
    <mergeCell ref="I2707:J2707"/>
    <mergeCell ref="D2708:E2708"/>
    <mergeCell ref="G2708:H2708"/>
    <mergeCell ref="I2708:J2708"/>
    <mergeCell ref="D2709:E2709"/>
    <mergeCell ref="G2709:H2709"/>
    <mergeCell ref="I2709:J2709"/>
    <mergeCell ref="D2710:E2710"/>
    <mergeCell ref="G2710:H2710"/>
    <mergeCell ref="I2710:J2710"/>
    <mergeCell ref="D2711:E2711"/>
    <mergeCell ref="G2711:H2711"/>
    <mergeCell ref="I2711:J2711"/>
    <mergeCell ref="D2712:E2712"/>
    <mergeCell ref="G2712:H2712"/>
    <mergeCell ref="I2712:J2712"/>
    <mergeCell ref="D2713:E2713"/>
    <mergeCell ref="G2713:H2713"/>
    <mergeCell ref="I2713:J2713"/>
    <mergeCell ref="D2714:E2714"/>
    <mergeCell ref="G2714:H2714"/>
    <mergeCell ref="I2714:J2714"/>
    <mergeCell ref="D2724:E2724"/>
    <mergeCell ref="G2724:H2724"/>
    <mergeCell ref="I2724:J2724"/>
    <mergeCell ref="D2725:E2725"/>
    <mergeCell ref="G2725:H2725"/>
    <mergeCell ref="I2725:J2725"/>
    <mergeCell ref="D2726:E2726"/>
    <mergeCell ref="G2726:H2726"/>
    <mergeCell ref="I2726:J2726"/>
    <mergeCell ref="D2688:E2688"/>
    <mergeCell ref="G2688:H2688"/>
    <mergeCell ref="I2688:J2688"/>
    <mergeCell ref="D2689:E2689"/>
    <mergeCell ref="G2689:H2689"/>
    <mergeCell ref="I2689:J2689"/>
    <mergeCell ref="D2690:E2690"/>
    <mergeCell ref="G2690:H2690"/>
    <mergeCell ref="I2690:J2690"/>
    <mergeCell ref="D2700:E2700"/>
    <mergeCell ref="G2700:H2700"/>
    <mergeCell ref="I2700:J2700"/>
    <mergeCell ref="D2701:E2701"/>
    <mergeCell ref="G2701:H2701"/>
    <mergeCell ref="I2701:J2701"/>
    <mergeCell ref="D2702:E2702"/>
    <mergeCell ref="G2702:H2702"/>
    <mergeCell ref="I2702:J2702"/>
    <mergeCell ref="D2703:E2703"/>
    <mergeCell ref="G2703:H2703"/>
    <mergeCell ref="I2703:J2703"/>
    <mergeCell ref="D2704:E2704"/>
    <mergeCell ref="G2704:H2704"/>
    <mergeCell ref="I2704:J2704"/>
    <mergeCell ref="D2705:E2705"/>
    <mergeCell ref="G2705:H2705"/>
    <mergeCell ref="I2705:J2705"/>
    <mergeCell ref="D2691:E2691"/>
    <mergeCell ref="G2691:H2691"/>
    <mergeCell ref="I2691:J2691"/>
    <mergeCell ref="D2692:E2692"/>
    <mergeCell ref="G2692:H2692"/>
    <mergeCell ref="I2692:J2692"/>
    <mergeCell ref="D2693:E2693"/>
    <mergeCell ref="G2693:H2693"/>
    <mergeCell ref="I2693:J2693"/>
    <mergeCell ref="D2679:E2679"/>
    <mergeCell ref="G2679:H2679"/>
    <mergeCell ref="I2679:J2679"/>
    <mergeCell ref="D2680:E2680"/>
    <mergeCell ref="G2680:H2680"/>
    <mergeCell ref="I2680:J2680"/>
    <mergeCell ref="D2681:E2681"/>
    <mergeCell ref="G2681:H2681"/>
    <mergeCell ref="I2681:J2681"/>
    <mergeCell ref="D2667:E2667"/>
    <mergeCell ref="G2667:H2667"/>
    <mergeCell ref="I2667:J2667"/>
    <mergeCell ref="D2668:E2668"/>
    <mergeCell ref="G2668:H2668"/>
    <mergeCell ref="I2668:J2668"/>
    <mergeCell ref="D2669:E2669"/>
    <mergeCell ref="G2669:H2669"/>
    <mergeCell ref="I2669:J2669"/>
    <mergeCell ref="A2670:A2681"/>
    <mergeCell ref="B2670:C2681"/>
    <mergeCell ref="D2670:E2670"/>
    <mergeCell ref="F2670:F2681"/>
    <mergeCell ref="G2670:H2670"/>
    <mergeCell ref="I2670:J2670"/>
    <mergeCell ref="L2694:M2705"/>
    <mergeCell ref="O2694:O2705"/>
    <mergeCell ref="D2695:E2695"/>
    <mergeCell ref="G2695:H2695"/>
    <mergeCell ref="I2695:J2695"/>
    <mergeCell ref="D2696:E2696"/>
    <mergeCell ref="G2696:H2696"/>
    <mergeCell ref="I2696:J2696"/>
    <mergeCell ref="D2697:E2697"/>
    <mergeCell ref="G2697:H2697"/>
    <mergeCell ref="I2697:J2697"/>
    <mergeCell ref="D2698:E2698"/>
    <mergeCell ref="G2698:H2698"/>
    <mergeCell ref="I2698:J2698"/>
    <mergeCell ref="D2699:E2699"/>
    <mergeCell ref="G2699:H2699"/>
    <mergeCell ref="I2699:J2699"/>
    <mergeCell ref="A2682:A2693"/>
    <mergeCell ref="B2682:C2693"/>
    <mergeCell ref="D2682:E2682"/>
    <mergeCell ref="F2682:F2693"/>
    <mergeCell ref="G2682:H2682"/>
    <mergeCell ref="I2682:J2682"/>
    <mergeCell ref="L2682:M2693"/>
    <mergeCell ref="O2682:O2693"/>
    <mergeCell ref="D2683:E2683"/>
    <mergeCell ref="G2683:H2683"/>
    <mergeCell ref="I2683:J2683"/>
    <mergeCell ref="D2684:E2684"/>
    <mergeCell ref="G2684:H2684"/>
    <mergeCell ref="I2684:J2684"/>
    <mergeCell ref="D2685:E2685"/>
    <mergeCell ref="G2685:H2685"/>
    <mergeCell ref="I2685:J2685"/>
    <mergeCell ref="D2686:E2686"/>
    <mergeCell ref="G2686:H2686"/>
    <mergeCell ref="I2686:J2686"/>
    <mergeCell ref="D2687:E2687"/>
    <mergeCell ref="G2687:H2687"/>
    <mergeCell ref="I2687:J2687"/>
    <mergeCell ref="A2646:A2657"/>
    <mergeCell ref="B2646:C2657"/>
    <mergeCell ref="D2646:E2646"/>
    <mergeCell ref="F2646:F2657"/>
    <mergeCell ref="G2646:H2646"/>
    <mergeCell ref="I2646:J2646"/>
    <mergeCell ref="L2670:M2681"/>
    <mergeCell ref="O2670:O2681"/>
    <mergeCell ref="D2671:E2671"/>
    <mergeCell ref="G2671:H2671"/>
    <mergeCell ref="I2671:J2671"/>
    <mergeCell ref="D2672:E2672"/>
    <mergeCell ref="G2672:H2672"/>
    <mergeCell ref="I2672:J2672"/>
    <mergeCell ref="D2673:E2673"/>
    <mergeCell ref="G2673:H2673"/>
    <mergeCell ref="I2673:J2673"/>
    <mergeCell ref="D2674:E2674"/>
    <mergeCell ref="G2674:H2674"/>
    <mergeCell ref="I2674:J2674"/>
    <mergeCell ref="D2675:E2675"/>
    <mergeCell ref="G2675:H2675"/>
    <mergeCell ref="I2675:J2675"/>
    <mergeCell ref="A2658:A2669"/>
    <mergeCell ref="B2658:C2669"/>
    <mergeCell ref="D2658:E2658"/>
    <mergeCell ref="F2658:F2669"/>
    <mergeCell ref="G2658:H2658"/>
    <mergeCell ref="I2658:J2658"/>
    <mergeCell ref="L2658:M2669"/>
    <mergeCell ref="O2658:O2669"/>
    <mergeCell ref="D2659:E2659"/>
    <mergeCell ref="G2659:H2659"/>
    <mergeCell ref="I2659:J2659"/>
    <mergeCell ref="D2660:E2660"/>
    <mergeCell ref="G2660:H2660"/>
    <mergeCell ref="I2660:J2660"/>
    <mergeCell ref="D2661:E2661"/>
    <mergeCell ref="G2661:H2661"/>
    <mergeCell ref="I2661:J2661"/>
    <mergeCell ref="D2662:E2662"/>
    <mergeCell ref="G2662:H2662"/>
    <mergeCell ref="I2662:J2662"/>
    <mergeCell ref="D2663:E2663"/>
    <mergeCell ref="G2663:H2663"/>
    <mergeCell ref="I2663:J2663"/>
    <mergeCell ref="D2664:E2664"/>
    <mergeCell ref="G2664:H2664"/>
    <mergeCell ref="I2664:J2664"/>
    <mergeCell ref="D2665:E2665"/>
    <mergeCell ref="G2665:H2665"/>
    <mergeCell ref="I2665:J2665"/>
    <mergeCell ref="D2666:E2666"/>
    <mergeCell ref="G2666:H2666"/>
    <mergeCell ref="I2666:J2666"/>
    <mergeCell ref="D2676:E2676"/>
    <mergeCell ref="G2676:H2676"/>
    <mergeCell ref="I2676:J2676"/>
    <mergeCell ref="D2677:E2677"/>
    <mergeCell ref="G2677:H2677"/>
    <mergeCell ref="I2677:J2677"/>
    <mergeCell ref="D2678:E2678"/>
    <mergeCell ref="G2678:H2678"/>
    <mergeCell ref="I2678:J2678"/>
    <mergeCell ref="D2640:E2640"/>
    <mergeCell ref="G2640:H2640"/>
    <mergeCell ref="I2640:J2640"/>
    <mergeCell ref="D2641:E2641"/>
    <mergeCell ref="G2641:H2641"/>
    <mergeCell ref="I2641:J2641"/>
    <mergeCell ref="D2642:E2642"/>
    <mergeCell ref="G2642:H2642"/>
    <mergeCell ref="I2642:J2642"/>
    <mergeCell ref="D2652:E2652"/>
    <mergeCell ref="G2652:H2652"/>
    <mergeCell ref="I2652:J2652"/>
    <mergeCell ref="D2653:E2653"/>
    <mergeCell ref="G2653:H2653"/>
    <mergeCell ref="I2653:J2653"/>
    <mergeCell ref="D2654:E2654"/>
    <mergeCell ref="G2654:H2654"/>
    <mergeCell ref="I2654:J2654"/>
    <mergeCell ref="D2655:E2655"/>
    <mergeCell ref="G2655:H2655"/>
    <mergeCell ref="I2655:J2655"/>
    <mergeCell ref="D2656:E2656"/>
    <mergeCell ref="G2656:H2656"/>
    <mergeCell ref="I2656:J2656"/>
    <mergeCell ref="D2657:E2657"/>
    <mergeCell ref="G2657:H2657"/>
    <mergeCell ref="I2657:J2657"/>
    <mergeCell ref="D2643:E2643"/>
    <mergeCell ref="G2643:H2643"/>
    <mergeCell ref="I2643:J2643"/>
    <mergeCell ref="D2644:E2644"/>
    <mergeCell ref="G2644:H2644"/>
    <mergeCell ref="I2644:J2644"/>
    <mergeCell ref="D2645:E2645"/>
    <mergeCell ref="G2645:H2645"/>
    <mergeCell ref="I2645:J2645"/>
    <mergeCell ref="D2631:E2631"/>
    <mergeCell ref="G2631:H2631"/>
    <mergeCell ref="I2631:J2631"/>
    <mergeCell ref="D2632:E2632"/>
    <mergeCell ref="G2632:H2632"/>
    <mergeCell ref="I2632:J2632"/>
    <mergeCell ref="D2633:E2633"/>
    <mergeCell ref="G2633:H2633"/>
    <mergeCell ref="I2633:J2633"/>
    <mergeCell ref="D2619:E2619"/>
    <mergeCell ref="G2619:H2619"/>
    <mergeCell ref="I2619:J2619"/>
    <mergeCell ref="D2620:E2620"/>
    <mergeCell ref="G2620:H2620"/>
    <mergeCell ref="I2620:J2620"/>
    <mergeCell ref="D2621:E2621"/>
    <mergeCell ref="G2621:H2621"/>
    <mergeCell ref="I2621:J2621"/>
    <mergeCell ref="A2622:A2633"/>
    <mergeCell ref="B2622:C2633"/>
    <mergeCell ref="D2622:E2622"/>
    <mergeCell ref="F2622:F2633"/>
    <mergeCell ref="G2622:H2622"/>
    <mergeCell ref="I2622:J2622"/>
    <mergeCell ref="L2646:M2657"/>
    <mergeCell ref="O2646:O2657"/>
    <mergeCell ref="D2647:E2647"/>
    <mergeCell ref="G2647:H2647"/>
    <mergeCell ref="I2647:J2647"/>
    <mergeCell ref="D2648:E2648"/>
    <mergeCell ref="G2648:H2648"/>
    <mergeCell ref="I2648:J2648"/>
    <mergeCell ref="D2649:E2649"/>
    <mergeCell ref="G2649:H2649"/>
    <mergeCell ref="I2649:J2649"/>
    <mergeCell ref="D2650:E2650"/>
    <mergeCell ref="G2650:H2650"/>
    <mergeCell ref="I2650:J2650"/>
    <mergeCell ref="D2651:E2651"/>
    <mergeCell ref="G2651:H2651"/>
    <mergeCell ref="I2651:J2651"/>
    <mergeCell ref="A2634:A2645"/>
    <mergeCell ref="B2634:C2645"/>
    <mergeCell ref="D2634:E2634"/>
    <mergeCell ref="F2634:F2645"/>
    <mergeCell ref="G2634:H2634"/>
    <mergeCell ref="I2634:J2634"/>
    <mergeCell ref="L2634:M2645"/>
    <mergeCell ref="O2634:O2645"/>
    <mergeCell ref="D2635:E2635"/>
    <mergeCell ref="G2635:H2635"/>
    <mergeCell ref="I2635:J2635"/>
    <mergeCell ref="D2636:E2636"/>
    <mergeCell ref="G2636:H2636"/>
    <mergeCell ref="I2636:J2636"/>
    <mergeCell ref="D2637:E2637"/>
    <mergeCell ref="G2637:H2637"/>
    <mergeCell ref="I2637:J2637"/>
    <mergeCell ref="D2638:E2638"/>
    <mergeCell ref="G2638:H2638"/>
    <mergeCell ref="I2638:J2638"/>
    <mergeCell ref="D2639:E2639"/>
    <mergeCell ref="G2639:H2639"/>
    <mergeCell ref="I2639:J2639"/>
    <mergeCell ref="A2598:A2609"/>
    <mergeCell ref="B2598:C2609"/>
    <mergeCell ref="D2598:E2598"/>
    <mergeCell ref="F2598:F2609"/>
    <mergeCell ref="G2598:H2598"/>
    <mergeCell ref="I2598:J2598"/>
    <mergeCell ref="L2622:M2633"/>
    <mergeCell ref="O2622:O2633"/>
    <mergeCell ref="D2623:E2623"/>
    <mergeCell ref="G2623:H2623"/>
    <mergeCell ref="I2623:J2623"/>
    <mergeCell ref="D2624:E2624"/>
    <mergeCell ref="G2624:H2624"/>
    <mergeCell ref="I2624:J2624"/>
    <mergeCell ref="D2625:E2625"/>
    <mergeCell ref="G2625:H2625"/>
    <mergeCell ref="I2625:J2625"/>
    <mergeCell ref="D2626:E2626"/>
    <mergeCell ref="G2626:H2626"/>
    <mergeCell ref="I2626:J2626"/>
    <mergeCell ref="D2627:E2627"/>
    <mergeCell ref="G2627:H2627"/>
    <mergeCell ref="I2627:J2627"/>
    <mergeCell ref="A2610:A2621"/>
    <mergeCell ref="B2610:C2621"/>
    <mergeCell ref="D2610:E2610"/>
    <mergeCell ref="F2610:F2621"/>
    <mergeCell ref="G2610:H2610"/>
    <mergeCell ref="I2610:J2610"/>
    <mergeCell ref="L2610:M2621"/>
    <mergeCell ref="O2610:O2621"/>
    <mergeCell ref="D2611:E2611"/>
    <mergeCell ref="G2611:H2611"/>
    <mergeCell ref="I2611:J2611"/>
    <mergeCell ref="D2612:E2612"/>
    <mergeCell ref="G2612:H2612"/>
    <mergeCell ref="I2612:J2612"/>
    <mergeCell ref="D2613:E2613"/>
    <mergeCell ref="G2613:H2613"/>
    <mergeCell ref="I2613:J2613"/>
    <mergeCell ref="D2614:E2614"/>
    <mergeCell ref="G2614:H2614"/>
    <mergeCell ref="I2614:J2614"/>
    <mergeCell ref="D2615:E2615"/>
    <mergeCell ref="G2615:H2615"/>
    <mergeCell ref="I2615:J2615"/>
    <mergeCell ref="D2616:E2616"/>
    <mergeCell ref="G2616:H2616"/>
    <mergeCell ref="I2616:J2616"/>
    <mergeCell ref="D2617:E2617"/>
    <mergeCell ref="G2617:H2617"/>
    <mergeCell ref="I2617:J2617"/>
    <mergeCell ref="D2618:E2618"/>
    <mergeCell ref="G2618:H2618"/>
    <mergeCell ref="I2618:J2618"/>
    <mergeCell ref="D2628:E2628"/>
    <mergeCell ref="G2628:H2628"/>
    <mergeCell ref="I2628:J2628"/>
    <mergeCell ref="D2629:E2629"/>
    <mergeCell ref="G2629:H2629"/>
    <mergeCell ref="I2629:J2629"/>
    <mergeCell ref="D2630:E2630"/>
    <mergeCell ref="G2630:H2630"/>
    <mergeCell ref="I2630:J2630"/>
    <mergeCell ref="D2592:E2592"/>
    <mergeCell ref="G2592:H2592"/>
    <mergeCell ref="I2592:J2592"/>
    <mergeCell ref="D2593:E2593"/>
    <mergeCell ref="G2593:H2593"/>
    <mergeCell ref="I2593:J2593"/>
    <mergeCell ref="D2594:E2594"/>
    <mergeCell ref="G2594:H2594"/>
    <mergeCell ref="I2594:J2594"/>
    <mergeCell ref="D2604:E2604"/>
    <mergeCell ref="G2604:H2604"/>
    <mergeCell ref="I2604:J2604"/>
    <mergeCell ref="D2605:E2605"/>
    <mergeCell ref="G2605:H2605"/>
    <mergeCell ref="I2605:J2605"/>
    <mergeCell ref="D2606:E2606"/>
    <mergeCell ref="G2606:H2606"/>
    <mergeCell ref="I2606:J2606"/>
    <mergeCell ref="D2607:E2607"/>
    <mergeCell ref="G2607:H2607"/>
    <mergeCell ref="I2607:J2607"/>
    <mergeCell ref="D2608:E2608"/>
    <mergeCell ref="G2608:H2608"/>
    <mergeCell ref="I2608:J2608"/>
    <mergeCell ref="D2609:E2609"/>
    <mergeCell ref="G2609:H2609"/>
    <mergeCell ref="I2609:J2609"/>
    <mergeCell ref="D2595:E2595"/>
    <mergeCell ref="G2595:H2595"/>
    <mergeCell ref="I2595:J2595"/>
    <mergeCell ref="D2596:E2596"/>
    <mergeCell ref="G2596:H2596"/>
    <mergeCell ref="I2596:J2596"/>
    <mergeCell ref="D2597:E2597"/>
    <mergeCell ref="G2597:H2597"/>
    <mergeCell ref="I2597:J2597"/>
    <mergeCell ref="D2583:E2583"/>
    <mergeCell ref="G2583:H2583"/>
    <mergeCell ref="I2583:J2583"/>
    <mergeCell ref="D2584:E2584"/>
    <mergeCell ref="G2584:H2584"/>
    <mergeCell ref="I2584:J2584"/>
    <mergeCell ref="D2585:E2585"/>
    <mergeCell ref="G2585:H2585"/>
    <mergeCell ref="I2585:J2585"/>
    <mergeCell ref="D2571:E2571"/>
    <mergeCell ref="G2571:H2571"/>
    <mergeCell ref="I2571:J2571"/>
    <mergeCell ref="D2572:E2572"/>
    <mergeCell ref="G2572:H2572"/>
    <mergeCell ref="I2572:J2572"/>
    <mergeCell ref="D2573:E2573"/>
    <mergeCell ref="G2573:H2573"/>
    <mergeCell ref="I2573:J2573"/>
    <mergeCell ref="A2574:A2585"/>
    <mergeCell ref="B2574:C2585"/>
    <mergeCell ref="D2574:E2574"/>
    <mergeCell ref="F2574:F2585"/>
    <mergeCell ref="G2574:H2574"/>
    <mergeCell ref="I2574:J2574"/>
    <mergeCell ref="L2598:M2609"/>
    <mergeCell ref="O2598:O2609"/>
    <mergeCell ref="D2599:E2599"/>
    <mergeCell ref="G2599:H2599"/>
    <mergeCell ref="I2599:J2599"/>
    <mergeCell ref="D2600:E2600"/>
    <mergeCell ref="G2600:H2600"/>
    <mergeCell ref="I2600:J2600"/>
    <mergeCell ref="D2601:E2601"/>
    <mergeCell ref="G2601:H2601"/>
    <mergeCell ref="I2601:J2601"/>
    <mergeCell ref="D2602:E2602"/>
    <mergeCell ref="G2602:H2602"/>
    <mergeCell ref="I2602:J2602"/>
    <mergeCell ref="D2603:E2603"/>
    <mergeCell ref="G2603:H2603"/>
    <mergeCell ref="I2603:J2603"/>
    <mergeCell ref="A2586:A2597"/>
    <mergeCell ref="B2586:C2597"/>
    <mergeCell ref="D2586:E2586"/>
    <mergeCell ref="F2586:F2597"/>
    <mergeCell ref="G2586:H2586"/>
    <mergeCell ref="I2586:J2586"/>
    <mergeCell ref="L2586:M2597"/>
    <mergeCell ref="O2586:O2597"/>
    <mergeCell ref="D2587:E2587"/>
    <mergeCell ref="G2587:H2587"/>
    <mergeCell ref="I2587:J2587"/>
    <mergeCell ref="D2588:E2588"/>
    <mergeCell ref="G2588:H2588"/>
    <mergeCell ref="I2588:J2588"/>
    <mergeCell ref="D2589:E2589"/>
    <mergeCell ref="G2589:H2589"/>
    <mergeCell ref="I2589:J2589"/>
    <mergeCell ref="D2590:E2590"/>
    <mergeCell ref="G2590:H2590"/>
    <mergeCell ref="I2590:J2590"/>
    <mergeCell ref="D2591:E2591"/>
    <mergeCell ref="G2591:H2591"/>
    <mergeCell ref="I2591:J2591"/>
    <mergeCell ref="A2550:A2561"/>
    <mergeCell ref="B2550:C2561"/>
    <mergeCell ref="D2550:E2550"/>
    <mergeCell ref="F2550:F2561"/>
    <mergeCell ref="G2550:H2550"/>
    <mergeCell ref="I2550:J2550"/>
    <mergeCell ref="L2574:M2585"/>
    <mergeCell ref="O2574:O2585"/>
    <mergeCell ref="D2575:E2575"/>
    <mergeCell ref="G2575:H2575"/>
    <mergeCell ref="I2575:J2575"/>
    <mergeCell ref="D2576:E2576"/>
    <mergeCell ref="G2576:H2576"/>
    <mergeCell ref="I2576:J2576"/>
    <mergeCell ref="D2577:E2577"/>
    <mergeCell ref="G2577:H2577"/>
    <mergeCell ref="I2577:J2577"/>
    <mergeCell ref="D2578:E2578"/>
    <mergeCell ref="G2578:H2578"/>
    <mergeCell ref="I2578:J2578"/>
    <mergeCell ref="D2579:E2579"/>
    <mergeCell ref="G2579:H2579"/>
    <mergeCell ref="I2579:J2579"/>
    <mergeCell ref="A2562:A2573"/>
    <mergeCell ref="B2562:C2573"/>
    <mergeCell ref="D2562:E2562"/>
    <mergeCell ref="F2562:F2573"/>
    <mergeCell ref="G2562:H2562"/>
    <mergeCell ref="I2562:J2562"/>
    <mergeCell ref="L2562:M2573"/>
    <mergeCell ref="O2562:O2573"/>
    <mergeCell ref="D2563:E2563"/>
    <mergeCell ref="G2563:H2563"/>
    <mergeCell ref="I2563:J2563"/>
    <mergeCell ref="D2564:E2564"/>
    <mergeCell ref="G2564:H2564"/>
    <mergeCell ref="I2564:J2564"/>
    <mergeCell ref="D2565:E2565"/>
    <mergeCell ref="G2565:H2565"/>
    <mergeCell ref="I2565:J2565"/>
    <mergeCell ref="D2566:E2566"/>
    <mergeCell ref="G2566:H2566"/>
    <mergeCell ref="I2566:J2566"/>
    <mergeCell ref="D2567:E2567"/>
    <mergeCell ref="G2567:H2567"/>
    <mergeCell ref="I2567:J2567"/>
    <mergeCell ref="D2568:E2568"/>
    <mergeCell ref="G2568:H2568"/>
    <mergeCell ref="I2568:J2568"/>
    <mergeCell ref="D2569:E2569"/>
    <mergeCell ref="G2569:H2569"/>
    <mergeCell ref="I2569:J2569"/>
    <mergeCell ref="D2570:E2570"/>
    <mergeCell ref="G2570:H2570"/>
    <mergeCell ref="I2570:J2570"/>
    <mergeCell ref="D2580:E2580"/>
    <mergeCell ref="G2580:H2580"/>
    <mergeCell ref="I2580:J2580"/>
    <mergeCell ref="D2581:E2581"/>
    <mergeCell ref="G2581:H2581"/>
    <mergeCell ref="I2581:J2581"/>
    <mergeCell ref="D2582:E2582"/>
    <mergeCell ref="G2582:H2582"/>
    <mergeCell ref="I2582:J2582"/>
    <mergeCell ref="D2544:E2544"/>
    <mergeCell ref="G2544:H2544"/>
    <mergeCell ref="I2544:J2544"/>
    <mergeCell ref="D2545:E2545"/>
    <mergeCell ref="G2545:H2545"/>
    <mergeCell ref="I2545:J2545"/>
    <mergeCell ref="D2546:E2546"/>
    <mergeCell ref="G2546:H2546"/>
    <mergeCell ref="I2546:J2546"/>
    <mergeCell ref="D2556:E2556"/>
    <mergeCell ref="G2556:H2556"/>
    <mergeCell ref="I2556:J2556"/>
    <mergeCell ref="D2557:E2557"/>
    <mergeCell ref="G2557:H2557"/>
    <mergeCell ref="I2557:J2557"/>
    <mergeCell ref="D2558:E2558"/>
    <mergeCell ref="G2558:H2558"/>
    <mergeCell ref="I2558:J2558"/>
    <mergeCell ref="D2559:E2559"/>
    <mergeCell ref="G2559:H2559"/>
    <mergeCell ref="I2559:J2559"/>
    <mergeCell ref="D2560:E2560"/>
    <mergeCell ref="G2560:H2560"/>
    <mergeCell ref="I2560:J2560"/>
    <mergeCell ref="D2561:E2561"/>
    <mergeCell ref="G2561:H2561"/>
    <mergeCell ref="I2561:J2561"/>
    <mergeCell ref="D2547:E2547"/>
    <mergeCell ref="G2547:H2547"/>
    <mergeCell ref="I2547:J2547"/>
    <mergeCell ref="D2548:E2548"/>
    <mergeCell ref="G2548:H2548"/>
    <mergeCell ref="I2548:J2548"/>
    <mergeCell ref="D2549:E2549"/>
    <mergeCell ref="G2549:H2549"/>
    <mergeCell ref="I2549:J2549"/>
    <mergeCell ref="D2535:E2535"/>
    <mergeCell ref="G2535:H2535"/>
    <mergeCell ref="I2535:J2535"/>
    <mergeCell ref="D2536:E2536"/>
    <mergeCell ref="G2536:H2536"/>
    <mergeCell ref="I2536:J2536"/>
    <mergeCell ref="D2537:E2537"/>
    <mergeCell ref="G2537:H2537"/>
    <mergeCell ref="I2537:J2537"/>
    <mergeCell ref="D2523:E2523"/>
    <mergeCell ref="G2523:H2523"/>
    <mergeCell ref="I2523:J2523"/>
    <mergeCell ref="D2524:E2524"/>
    <mergeCell ref="G2524:H2524"/>
    <mergeCell ref="I2524:J2524"/>
    <mergeCell ref="D2525:E2525"/>
    <mergeCell ref="G2525:H2525"/>
    <mergeCell ref="I2525:J2525"/>
    <mergeCell ref="A2526:A2537"/>
    <mergeCell ref="B2526:C2537"/>
    <mergeCell ref="D2526:E2526"/>
    <mergeCell ref="F2526:F2537"/>
    <mergeCell ref="G2526:H2526"/>
    <mergeCell ref="I2526:J2526"/>
    <mergeCell ref="L2550:M2561"/>
    <mergeCell ref="O2550:O2561"/>
    <mergeCell ref="D2551:E2551"/>
    <mergeCell ref="G2551:H2551"/>
    <mergeCell ref="I2551:J2551"/>
    <mergeCell ref="D2552:E2552"/>
    <mergeCell ref="G2552:H2552"/>
    <mergeCell ref="I2552:J2552"/>
    <mergeCell ref="D2553:E2553"/>
    <mergeCell ref="G2553:H2553"/>
    <mergeCell ref="I2553:J2553"/>
    <mergeCell ref="D2554:E2554"/>
    <mergeCell ref="G2554:H2554"/>
    <mergeCell ref="I2554:J2554"/>
    <mergeCell ref="D2555:E2555"/>
    <mergeCell ref="G2555:H2555"/>
    <mergeCell ref="I2555:J2555"/>
    <mergeCell ref="A2538:A2549"/>
    <mergeCell ref="B2538:C2549"/>
    <mergeCell ref="D2538:E2538"/>
    <mergeCell ref="F2538:F2549"/>
    <mergeCell ref="G2538:H2538"/>
    <mergeCell ref="I2538:J2538"/>
    <mergeCell ref="L2538:M2549"/>
    <mergeCell ref="O2538:O2549"/>
    <mergeCell ref="D2539:E2539"/>
    <mergeCell ref="G2539:H2539"/>
    <mergeCell ref="I2539:J2539"/>
    <mergeCell ref="D2540:E2540"/>
    <mergeCell ref="G2540:H2540"/>
    <mergeCell ref="I2540:J2540"/>
    <mergeCell ref="D2541:E2541"/>
    <mergeCell ref="G2541:H2541"/>
    <mergeCell ref="I2541:J2541"/>
    <mergeCell ref="D2542:E2542"/>
    <mergeCell ref="G2542:H2542"/>
    <mergeCell ref="I2542:J2542"/>
    <mergeCell ref="D2543:E2543"/>
    <mergeCell ref="G2543:H2543"/>
    <mergeCell ref="I2543:J2543"/>
    <mergeCell ref="A2502:A2513"/>
    <mergeCell ref="B2502:C2513"/>
    <mergeCell ref="D2502:E2502"/>
    <mergeCell ref="F2502:F2513"/>
    <mergeCell ref="G2502:H2502"/>
    <mergeCell ref="I2502:J2502"/>
    <mergeCell ref="L2526:M2537"/>
    <mergeCell ref="O2526:O2537"/>
    <mergeCell ref="D2527:E2527"/>
    <mergeCell ref="G2527:H2527"/>
    <mergeCell ref="I2527:J2527"/>
    <mergeCell ref="D2528:E2528"/>
    <mergeCell ref="G2528:H2528"/>
    <mergeCell ref="I2528:J2528"/>
    <mergeCell ref="D2529:E2529"/>
    <mergeCell ref="G2529:H2529"/>
    <mergeCell ref="I2529:J2529"/>
    <mergeCell ref="D2530:E2530"/>
    <mergeCell ref="G2530:H2530"/>
    <mergeCell ref="I2530:J2530"/>
    <mergeCell ref="D2531:E2531"/>
    <mergeCell ref="G2531:H2531"/>
    <mergeCell ref="I2531:J2531"/>
    <mergeCell ref="A2514:A2525"/>
    <mergeCell ref="B2514:C2525"/>
    <mergeCell ref="D2514:E2514"/>
    <mergeCell ref="F2514:F2525"/>
    <mergeCell ref="G2514:H2514"/>
    <mergeCell ref="I2514:J2514"/>
    <mergeCell ref="L2514:M2525"/>
    <mergeCell ref="O2514:O2525"/>
    <mergeCell ref="D2515:E2515"/>
    <mergeCell ref="G2515:H2515"/>
    <mergeCell ref="I2515:J2515"/>
    <mergeCell ref="D2516:E2516"/>
    <mergeCell ref="G2516:H2516"/>
    <mergeCell ref="I2516:J2516"/>
    <mergeCell ref="D2517:E2517"/>
    <mergeCell ref="G2517:H2517"/>
    <mergeCell ref="I2517:J2517"/>
    <mergeCell ref="D2518:E2518"/>
    <mergeCell ref="G2518:H2518"/>
    <mergeCell ref="I2518:J2518"/>
    <mergeCell ref="D2519:E2519"/>
    <mergeCell ref="G2519:H2519"/>
    <mergeCell ref="I2519:J2519"/>
    <mergeCell ref="D2520:E2520"/>
    <mergeCell ref="G2520:H2520"/>
    <mergeCell ref="I2520:J2520"/>
    <mergeCell ref="D2521:E2521"/>
    <mergeCell ref="G2521:H2521"/>
    <mergeCell ref="I2521:J2521"/>
    <mergeCell ref="D2522:E2522"/>
    <mergeCell ref="G2522:H2522"/>
    <mergeCell ref="I2522:J2522"/>
    <mergeCell ref="D2532:E2532"/>
    <mergeCell ref="G2532:H2532"/>
    <mergeCell ref="I2532:J2532"/>
    <mergeCell ref="D2533:E2533"/>
    <mergeCell ref="G2533:H2533"/>
    <mergeCell ref="I2533:J2533"/>
    <mergeCell ref="D2534:E2534"/>
    <mergeCell ref="G2534:H2534"/>
    <mergeCell ref="I2534:J2534"/>
    <mergeCell ref="D2496:E2496"/>
    <mergeCell ref="G2496:H2496"/>
    <mergeCell ref="I2496:J2496"/>
    <mergeCell ref="D2497:E2497"/>
    <mergeCell ref="G2497:H2497"/>
    <mergeCell ref="I2497:J2497"/>
    <mergeCell ref="D2498:E2498"/>
    <mergeCell ref="G2498:H2498"/>
    <mergeCell ref="I2498:J2498"/>
    <mergeCell ref="D2508:E2508"/>
    <mergeCell ref="G2508:H2508"/>
    <mergeCell ref="I2508:J2508"/>
    <mergeCell ref="D2509:E2509"/>
    <mergeCell ref="G2509:H2509"/>
    <mergeCell ref="I2509:J2509"/>
    <mergeCell ref="D2510:E2510"/>
    <mergeCell ref="G2510:H2510"/>
    <mergeCell ref="I2510:J2510"/>
    <mergeCell ref="D2511:E2511"/>
    <mergeCell ref="G2511:H2511"/>
    <mergeCell ref="I2511:J2511"/>
    <mergeCell ref="D2512:E2512"/>
    <mergeCell ref="G2512:H2512"/>
    <mergeCell ref="I2512:J2512"/>
    <mergeCell ref="D2513:E2513"/>
    <mergeCell ref="G2513:H2513"/>
    <mergeCell ref="I2513:J2513"/>
    <mergeCell ref="D2499:E2499"/>
    <mergeCell ref="G2499:H2499"/>
    <mergeCell ref="I2499:J2499"/>
    <mergeCell ref="D2500:E2500"/>
    <mergeCell ref="G2500:H2500"/>
    <mergeCell ref="I2500:J2500"/>
    <mergeCell ref="D2501:E2501"/>
    <mergeCell ref="G2501:H2501"/>
    <mergeCell ref="I2501:J2501"/>
    <mergeCell ref="D2487:E2487"/>
    <mergeCell ref="G2487:H2487"/>
    <mergeCell ref="I2487:J2487"/>
    <mergeCell ref="D2488:E2488"/>
    <mergeCell ref="G2488:H2488"/>
    <mergeCell ref="I2488:J2488"/>
    <mergeCell ref="D2489:E2489"/>
    <mergeCell ref="G2489:H2489"/>
    <mergeCell ref="I2489:J2489"/>
    <mergeCell ref="D2475:E2475"/>
    <mergeCell ref="G2475:H2475"/>
    <mergeCell ref="I2475:J2475"/>
    <mergeCell ref="D2476:E2476"/>
    <mergeCell ref="G2476:H2476"/>
    <mergeCell ref="I2476:J2476"/>
    <mergeCell ref="D2477:E2477"/>
    <mergeCell ref="G2477:H2477"/>
    <mergeCell ref="I2477:J2477"/>
    <mergeCell ref="A2478:A2489"/>
    <mergeCell ref="B2478:C2489"/>
    <mergeCell ref="D2478:E2478"/>
    <mergeCell ref="F2478:F2489"/>
    <mergeCell ref="G2478:H2478"/>
    <mergeCell ref="I2478:J2478"/>
    <mergeCell ref="L2502:M2513"/>
    <mergeCell ref="O2502:O2513"/>
    <mergeCell ref="D2503:E2503"/>
    <mergeCell ref="G2503:H2503"/>
    <mergeCell ref="I2503:J2503"/>
    <mergeCell ref="D2504:E2504"/>
    <mergeCell ref="G2504:H2504"/>
    <mergeCell ref="I2504:J2504"/>
    <mergeCell ref="D2505:E2505"/>
    <mergeCell ref="G2505:H2505"/>
    <mergeCell ref="I2505:J2505"/>
    <mergeCell ref="D2506:E2506"/>
    <mergeCell ref="G2506:H2506"/>
    <mergeCell ref="I2506:J2506"/>
    <mergeCell ref="D2507:E2507"/>
    <mergeCell ref="G2507:H2507"/>
    <mergeCell ref="I2507:J2507"/>
    <mergeCell ref="A2490:A2501"/>
    <mergeCell ref="B2490:C2501"/>
    <mergeCell ref="D2490:E2490"/>
    <mergeCell ref="F2490:F2501"/>
    <mergeCell ref="G2490:H2490"/>
    <mergeCell ref="I2490:J2490"/>
    <mergeCell ref="L2490:M2501"/>
    <mergeCell ref="O2490:O2501"/>
    <mergeCell ref="D2491:E2491"/>
    <mergeCell ref="G2491:H2491"/>
    <mergeCell ref="I2491:J2491"/>
    <mergeCell ref="D2492:E2492"/>
    <mergeCell ref="G2492:H2492"/>
    <mergeCell ref="I2492:J2492"/>
    <mergeCell ref="D2493:E2493"/>
    <mergeCell ref="G2493:H2493"/>
    <mergeCell ref="I2493:J2493"/>
    <mergeCell ref="D2494:E2494"/>
    <mergeCell ref="G2494:H2494"/>
    <mergeCell ref="I2494:J2494"/>
    <mergeCell ref="D2495:E2495"/>
    <mergeCell ref="G2495:H2495"/>
    <mergeCell ref="I2495:J2495"/>
    <mergeCell ref="A2454:A2465"/>
    <mergeCell ref="B2454:C2465"/>
    <mergeCell ref="D2454:E2454"/>
    <mergeCell ref="F2454:F2465"/>
    <mergeCell ref="G2454:H2454"/>
    <mergeCell ref="I2454:J2454"/>
    <mergeCell ref="L2478:M2489"/>
    <mergeCell ref="O2478:O2489"/>
    <mergeCell ref="D2479:E2479"/>
    <mergeCell ref="G2479:H2479"/>
    <mergeCell ref="I2479:J2479"/>
    <mergeCell ref="D2480:E2480"/>
    <mergeCell ref="G2480:H2480"/>
    <mergeCell ref="I2480:J2480"/>
    <mergeCell ref="D2481:E2481"/>
    <mergeCell ref="G2481:H2481"/>
    <mergeCell ref="I2481:J2481"/>
    <mergeCell ref="D2482:E2482"/>
    <mergeCell ref="G2482:H2482"/>
    <mergeCell ref="I2482:J2482"/>
    <mergeCell ref="D2483:E2483"/>
    <mergeCell ref="G2483:H2483"/>
    <mergeCell ref="I2483:J2483"/>
    <mergeCell ref="A2466:A2477"/>
    <mergeCell ref="B2466:C2477"/>
    <mergeCell ref="D2466:E2466"/>
    <mergeCell ref="F2466:F2477"/>
    <mergeCell ref="G2466:H2466"/>
    <mergeCell ref="I2466:J2466"/>
    <mergeCell ref="L2466:M2477"/>
    <mergeCell ref="O2466:O2477"/>
    <mergeCell ref="D2467:E2467"/>
    <mergeCell ref="G2467:H2467"/>
    <mergeCell ref="I2467:J2467"/>
    <mergeCell ref="D2468:E2468"/>
    <mergeCell ref="G2468:H2468"/>
    <mergeCell ref="I2468:J2468"/>
    <mergeCell ref="D2469:E2469"/>
    <mergeCell ref="G2469:H2469"/>
    <mergeCell ref="I2469:J2469"/>
    <mergeCell ref="D2470:E2470"/>
    <mergeCell ref="G2470:H2470"/>
    <mergeCell ref="I2470:J2470"/>
    <mergeCell ref="D2471:E2471"/>
    <mergeCell ref="G2471:H2471"/>
    <mergeCell ref="I2471:J2471"/>
    <mergeCell ref="D2472:E2472"/>
    <mergeCell ref="G2472:H2472"/>
    <mergeCell ref="I2472:J2472"/>
    <mergeCell ref="D2473:E2473"/>
    <mergeCell ref="G2473:H2473"/>
    <mergeCell ref="I2473:J2473"/>
    <mergeCell ref="D2474:E2474"/>
    <mergeCell ref="G2474:H2474"/>
    <mergeCell ref="I2474:J2474"/>
    <mergeCell ref="D2484:E2484"/>
    <mergeCell ref="G2484:H2484"/>
    <mergeCell ref="I2484:J2484"/>
    <mergeCell ref="D2485:E2485"/>
    <mergeCell ref="G2485:H2485"/>
    <mergeCell ref="I2485:J2485"/>
    <mergeCell ref="D2486:E2486"/>
    <mergeCell ref="G2486:H2486"/>
    <mergeCell ref="I2486:J2486"/>
    <mergeCell ref="D2448:E2448"/>
    <mergeCell ref="G2448:H2448"/>
    <mergeCell ref="I2448:J2448"/>
    <mergeCell ref="D2449:E2449"/>
    <mergeCell ref="G2449:H2449"/>
    <mergeCell ref="I2449:J2449"/>
    <mergeCell ref="D2450:E2450"/>
    <mergeCell ref="G2450:H2450"/>
    <mergeCell ref="I2450:J2450"/>
    <mergeCell ref="D2460:E2460"/>
    <mergeCell ref="G2460:H2460"/>
    <mergeCell ref="I2460:J2460"/>
    <mergeCell ref="D2461:E2461"/>
    <mergeCell ref="G2461:H2461"/>
    <mergeCell ref="I2461:J2461"/>
    <mergeCell ref="D2462:E2462"/>
    <mergeCell ref="G2462:H2462"/>
    <mergeCell ref="I2462:J2462"/>
    <mergeCell ref="D2463:E2463"/>
    <mergeCell ref="G2463:H2463"/>
    <mergeCell ref="I2463:J2463"/>
    <mergeCell ref="D2464:E2464"/>
    <mergeCell ref="G2464:H2464"/>
    <mergeCell ref="I2464:J2464"/>
    <mergeCell ref="D2465:E2465"/>
    <mergeCell ref="G2465:H2465"/>
    <mergeCell ref="I2465:J2465"/>
    <mergeCell ref="D2451:E2451"/>
    <mergeCell ref="G2451:H2451"/>
    <mergeCell ref="I2451:J2451"/>
    <mergeCell ref="D2452:E2452"/>
    <mergeCell ref="G2452:H2452"/>
    <mergeCell ref="I2452:J2452"/>
    <mergeCell ref="D2453:E2453"/>
    <mergeCell ref="G2453:H2453"/>
    <mergeCell ref="I2453:J2453"/>
    <mergeCell ref="D2439:E2439"/>
    <mergeCell ref="G2439:H2439"/>
    <mergeCell ref="I2439:J2439"/>
    <mergeCell ref="D2440:E2440"/>
    <mergeCell ref="G2440:H2440"/>
    <mergeCell ref="I2440:J2440"/>
    <mergeCell ref="D2441:E2441"/>
    <mergeCell ref="G2441:H2441"/>
    <mergeCell ref="I2441:J2441"/>
    <mergeCell ref="D2427:E2427"/>
    <mergeCell ref="G2427:H2427"/>
    <mergeCell ref="I2427:J2427"/>
    <mergeCell ref="D2428:E2428"/>
    <mergeCell ref="G2428:H2428"/>
    <mergeCell ref="I2428:J2428"/>
    <mergeCell ref="D2429:E2429"/>
    <mergeCell ref="G2429:H2429"/>
    <mergeCell ref="I2429:J2429"/>
    <mergeCell ref="A2430:A2441"/>
    <mergeCell ref="B2430:C2441"/>
    <mergeCell ref="D2430:E2430"/>
    <mergeCell ref="F2430:F2441"/>
    <mergeCell ref="G2430:H2430"/>
    <mergeCell ref="I2430:J2430"/>
    <mergeCell ref="L2454:M2465"/>
    <mergeCell ref="O2454:O2465"/>
    <mergeCell ref="D2455:E2455"/>
    <mergeCell ref="G2455:H2455"/>
    <mergeCell ref="I2455:J2455"/>
    <mergeCell ref="D2456:E2456"/>
    <mergeCell ref="G2456:H2456"/>
    <mergeCell ref="I2456:J2456"/>
    <mergeCell ref="D2457:E2457"/>
    <mergeCell ref="G2457:H2457"/>
    <mergeCell ref="I2457:J2457"/>
    <mergeCell ref="D2458:E2458"/>
    <mergeCell ref="G2458:H2458"/>
    <mergeCell ref="I2458:J2458"/>
    <mergeCell ref="D2459:E2459"/>
    <mergeCell ref="G2459:H2459"/>
    <mergeCell ref="I2459:J2459"/>
    <mergeCell ref="A2442:A2453"/>
    <mergeCell ref="B2442:C2453"/>
    <mergeCell ref="D2442:E2442"/>
    <mergeCell ref="F2442:F2453"/>
    <mergeCell ref="G2442:H2442"/>
    <mergeCell ref="I2442:J2442"/>
    <mergeCell ref="L2442:M2453"/>
    <mergeCell ref="O2442:O2453"/>
    <mergeCell ref="D2443:E2443"/>
    <mergeCell ref="G2443:H2443"/>
    <mergeCell ref="I2443:J2443"/>
    <mergeCell ref="D2444:E2444"/>
    <mergeCell ref="G2444:H2444"/>
    <mergeCell ref="I2444:J2444"/>
    <mergeCell ref="D2445:E2445"/>
    <mergeCell ref="G2445:H2445"/>
    <mergeCell ref="I2445:J2445"/>
    <mergeCell ref="D2446:E2446"/>
    <mergeCell ref="G2446:H2446"/>
    <mergeCell ref="I2446:J2446"/>
    <mergeCell ref="D2447:E2447"/>
    <mergeCell ref="G2447:H2447"/>
    <mergeCell ref="I2447:J2447"/>
    <mergeCell ref="A2406:A2417"/>
    <mergeCell ref="B2406:C2417"/>
    <mergeCell ref="D2406:E2406"/>
    <mergeCell ref="F2406:F2417"/>
    <mergeCell ref="G2406:H2406"/>
    <mergeCell ref="I2406:J2406"/>
    <mergeCell ref="L2430:M2441"/>
    <mergeCell ref="O2430:O2441"/>
    <mergeCell ref="D2431:E2431"/>
    <mergeCell ref="G2431:H2431"/>
    <mergeCell ref="I2431:J2431"/>
    <mergeCell ref="D2432:E2432"/>
    <mergeCell ref="G2432:H2432"/>
    <mergeCell ref="I2432:J2432"/>
    <mergeCell ref="D2433:E2433"/>
    <mergeCell ref="G2433:H2433"/>
    <mergeCell ref="I2433:J2433"/>
    <mergeCell ref="D2434:E2434"/>
    <mergeCell ref="G2434:H2434"/>
    <mergeCell ref="I2434:J2434"/>
    <mergeCell ref="D2435:E2435"/>
    <mergeCell ref="G2435:H2435"/>
    <mergeCell ref="I2435:J2435"/>
    <mergeCell ref="A2418:A2429"/>
    <mergeCell ref="B2418:C2429"/>
    <mergeCell ref="D2418:E2418"/>
    <mergeCell ref="F2418:F2429"/>
    <mergeCell ref="G2418:H2418"/>
    <mergeCell ref="I2418:J2418"/>
    <mergeCell ref="L2418:M2429"/>
    <mergeCell ref="O2418:O2429"/>
    <mergeCell ref="D2419:E2419"/>
    <mergeCell ref="G2419:H2419"/>
    <mergeCell ref="I2419:J2419"/>
    <mergeCell ref="D2420:E2420"/>
    <mergeCell ref="G2420:H2420"/>
    <mergeCell ref="I2420:J2420"/>
    <mergeCell ref="D2421:E2421"/>
    <mergeCell ref="G2421:H2421"/>
    <mergeCell ref="I2421:J2421"/>
    <mergeCell ref="D2422:E2422"/>
    <mergeCell ref="G2422:H2422"/>
    <mergeCell ref="I2422:J2422"/>
    <mergeCell ref="D2423:E2423"/>
    <mergeCell ref="G2423:H2423"/>
    <mergeCell ref="I2423:J2423"/>
    <mergeCell ref="D2424:E2424"/>
    <mergeCell ref="G2424:H2424"/>
    <mergeCell ref="I2424:J2424"/>
    <mergeCell ref="D2425:E2425"/>
    <mergeCell ref="G2425:H2425"/>
    <mergeCell ref="I2425:J2425"/>
    <mergeCell ref="D2426:E2426"/>
    <mergeCell ref="G2426:H2426"/>
    <mergeCell ref="I2426:J2426"/>
    <mergeCell ref="D2436:E2436"/>
    <mergeCell ref="G2436:H2436"/>
    <mergeCell ref="I2436:J2436"/>
    <mergeCell ref="D2437:E2437"/>
    <mergeCell ref="G2437:H2437"/>
    <mergeCell ref="I2437:J2437"/>
    <mergeCell ref="D2438:E2438"/>
    <mergeCell ref="G2438:H2438"/>
    <mergeCell ref="I2438:J2438"/>
    <mergeCell ref="D2400:E2400"/>
    <mergeCell ref="G2400:H2400"/>
    <mergeCell ref="I2400:J2400"/>
    <mergeCell ref="D2401:E2401"/>
    <mergeCell ref="G2401:H2401"/>
    <mergeCell ref="I2401:J2401"/>
    <mergeCell ref="D2402:E2402"/>
    <mergeCell ref="G2402:H2402"/>
    <mergeCell ref="I2402:J2402"/>
    <mergeCell ref="D2412:E2412"/>
    <mergeCell ref="G2412:H2412"/>
    <mergeCell ref="I2412:J2412"/>
    <mergeCell ref="D2413:E2413"/>
    <mergeCell ref="G2413:H2413"/>
    <mergeCell ref="I2413:J2413"/>
    <mergeCell ref="D2414:E2414"/>
    <mergeCell ref="G2414:H2414"/>
    <mergeCell ref="I2414:J2414"/>
    <mergeCell ref="D2415:E2415"/>
    <mergeCell ref="G2415:H2415"/>
    <mergeCell ref="I2415:J2415"/>
    <mergeCell ref="D2416:E2416"/>
    <mergeCell ref="G2416:H2416"/>
    <mergeCell ref="I2416:J2416"/>
    <mergeCell ref="D2417:E2417"/>
    <mergeCell ref="G2417:H2417"/>
    <mergeCell ref="I2417:J2417"/>
    <mergeCell ref="D2403:E2403"/>
    <mergeCell ref="G2403:H2403"/>
    <mergeCell ref="I2403:J2403"/>
    <mergeCell ref="D2404:E2404"/>
    <mergeCell ref="G2404:H2404"/>
    <mergeCell ref="I2404:J2404"/>
    <mergeCell ref="D2405:E2405"/>
    <mergeCell ref="G2405:H2405"/>
    <mergeCell ref="I2405:J2405"/>
    <mergeCell ref="D2391:E2391"/>
    <mergeCell ref="G2391:H2391"/>
    <mergeCell ref="I2391:J2391"/>
    <mergeCell ref="D2392:E2392"/>
    <mergeCell ref="G2392:H2392"/>
    <mergeCell ref="I2392:J2392"/>
    <mergeCell ref="D2393:E2393"/>
    <mergeCell ref="G2393:H2393"/>
    <mergeCell ref="I2393:J2393"/>
    <mergeCell ref="D2379:E2379"/>
    <mergeCell ref="G2379:H2379"/>
    <mergeCell ref="I2379:J2379"/>
    <mergeCell ref="D2380:E2380"/>
    <mergeCell ref="G2380:H2380"/>
    <mergeCell ref="I2380:J2380"/>
    <mergeCell ref="D2381:E2381"/>
    <mergeCell ref="G2381:H2381"/>
    <mergeCell ref="I2381:J2381"/>
    <mergeCell ref="A2382:A2393"/>
    <mergeCell ref="B2382:C2393"/>
    <mergeCell ref="D2382:E2382"/>
    <mergeCell ref="F2382:F2393"/>
    <mergeCell ref="G2382:H2382"/>
    <mergeCell ref="I2382:J2382"/>
    <mergeCell ref="L2406:M2417"/>
    <mergeCell ref="O2406:O2417"/>
    <mergeCell ref="D2407:E2407"/>
    <mergeCell ref="G2407:H2407"/>
    <mergeCell ref="I2407:J2407"/>
    <mergeCell ref="D2408:E2408"/>
    <mergeCell ref="G2408:H2408"/>
    <mergeCell ref="I2408:J2408"/>
    <mergeCell ref="D2409:E2409"/>
    <mergeCell ref="G2409:H2409"/>
    <mergeCell ref="I2409:J2409"/>
    <mergeCell ref="D2410:E2410"/>
    <mergeCell ref="G2410:H2410"/>
    <mergeCell ref="I2410:J2410"/>
    <mergeCell ref="D2411:E2411"/>
    <mergeCell ref="G2411:H2411"/>
    <mergeCell ref="I2411:J2411"/>
    <mergeCell ref="A2394:A2405"/>
    <mergeCell ref="B2394:C2405"/>
    <mergeCell ref="D2394:E2394"/>
    <mergeCell ref="F2394:F2405"/>
    <mergeCell ref="G2394:H2394"/>
    <mergeCell ref="I2394:J2394"/>
    <mergeCell ref="L2394:M2405"/>
    <mergeCell ref="O2394:O2405"/>
    <mergeCell ref="D2395:E2395"/>
    <mergeCell ref="G2395:H2395"/>
    <mergeCell ref="I2395:J2395"/>
    <mergeCell ref="D2396:E2396"/>
    <mergeCell ref="G2396:H2396"/>
    <mergeCell ref="I2396:J2396"/>
    <mergeCell ref="D2397:E2397"/>
    <mergeCell ref="G2397:H2397"/>
    <mergeCell ref="I2397:J2397"/>
    <mergeCell ref="D2398:E2398"/>
    <mergeCell ref="G2398:H2398"/>
    <mergeCell ref="I2398:J2398"/>
    <mergeCell ref="D2399:E2399"/>
    <mergeCell ref="G2399:H2399"/>
    <mergeCell ref="I2399:J2399"/>
    <mergeCell ref="A2358:A2369"/>
    <mergeCell ref="B2358:C2369"/>
    <mergeCell ref="D2358:E2358"/>
    <mergeCell ref="F2358:F2369"/>
    <mergeCell ref="G2358:H2358"/>
    <mergeCell ref="I2358:J2358"/>
    <mergeCell ref="L2382:M2393"/>
    <mergeCell ref="O2382:O2393"/>
    <mergeCell ref="D2383:E2383"/>
    <mergeCell ref="G2383:H2383"/>
    <mergeCell ref="I2383:J2383"/>
    <mergeCell ref="D2384:E2384"/>
    <mergeCell ref="G2384:H2384"/>
    <mergeCell ref="I2384:J2384"/>
    <mergeCell ref="D2385:E2385"/>
    <mergeCell ref="G2385:H2385"/>
    <mergeCell ref="I2385:J2385"/>
    <mergeCell ref="D2386:E2386"/>
    <mergeCell ref="G2386:H2386"/>
    <mergeCell ref="I2386:J2386"/>
    <mergeCell ref="D2387:E2387"/>
    <mergeCell ref="G2387:H2387"/>
    <mergeCell ref="I2387:J2387"/>
    <mergeCell ref="A2370:A2381"/>
    <mergeCell ref="B2370:C2381"/>
    <mergeCell ref="D2370:E2370"/>
    <mergeCell ref="F2370:F2381"/>
    <mergeCell ref="G2370:H2370"/>
    <mergeCell ref="I2370:J2370"/>
    <mergeCell ref="L2370:M2381"/>
    <mergeCell ref="O2370:O2381"/>
    <mergeCell ref="D2371:E2371"/>
    <mergeCell ref="G2371:H2371"/>
    <mergeCell ref="I2371:J2371"/>
    <mergeCell ref="D2372:E2372"/>
    <mergeCell ref="G2372:H2372"/>
    <mergeCell ref="I2372:J2372"/>
    <mergeCell ref="D2373:E2373"/>
    <mergeCell ref="G2373:H2373"/>
    <mergeCell ref="I2373:J2373"/>
    <mergeCell ref="D2374:E2374"/>
    <mergeCell ref="G2374:H2374"/>
    <mergeCell ref="I2374:J2374"/>
    <mergeCell ref="D2375:E2375"/>
    <mergeCell ref="G2375:H2375"/>
    <mergeCell ref="I2375:J2375"/>
    <mergeCell ref="D2376:E2376"/>
    <mergeCell ref="G2376:H2376"/>
    <mergeCell ref="I2376:J2376"/>
    <mergeCell ref="D2377:E2377"/>
    <mergeCell ref="G2377:H2377"/>
    <mergeCell ref="I2377:J2377"/>
    <mergeCell ref="D2378:E2378"/>
    <mergeCell ref="G2378:H2378"/>
    <mergeCell ref="I2378:J2378"/>
    <mergeCell ref="D2388:E2388"/>
    <mergeCell ref="G2388:H2388"/>
    <mergeCell ref="I2388:J2388"/>
    <mergeCell ref="D2389:E2389"/>
    <mergeCell ref="G2389:H2389"/>
    <mergeCell ref="I2389:J2389"/>
    <mergeCell ref="D2390:E2390"/>
    <mergeCell ref="G2390:H2390"/>
    <mergeCell ref="I2390:J2390"/>
    <mergeCell ref="D2352:E2352"/>
    <mergeCell ref="G2352:H2352"/>
    <mergeCell ref="I2352:J2352"/>
    <mergeCell ref="D2353:E2353"/>
    <mergeCell ref="G2353:H2353"/>
    <mergeCell ref="I2353:J2353"/>
    <mergeCell ref="D2354:E2354"/>
    <mergeCell ref="G2354:H2354"/>
    <mergeCell ref="I2354:J2354"/>
    <mergeCell ref="D2364:E2364"/>
    <mergeCell ref="G2364:H2364"/>
    <mergeCell ref="I2364:J2364"/>
    <mergeCell ref="D2365:E2365"/>
    <mergeCell ref="G2365:H2365"/>
    <mergeCell ref="I2365:J2365"/>
    <mergeCell ref="D2366:E2366"/>
    <mergeCell ref="G2366:H2366"/>
    <mergeCell ref="I2366:J2366"/>
    <mergeCell ref="D2367:E2367"/>
    <mergeCell ref="G2367:H2367"/>
    <mergeCell ref="I2367:J2367"/>
    <mergeCell ref="D2368:E2368"/>
    <mergeCell ref="G2368:H2368"/>
    <mergeCell ref="I2368:J2368"/>
    <mergeCell ref="D2369:E2369"/>
    <mergeCell ref="G2369:H2369"/>
    <mergeCell ref="I2369:J2369"/>
    <mergeCell ref="D2355:E2355"/>
    <mergeCell ref="G2355:H2355"/>
    <mergeCell ref="I2355:J2355"/>
    <mergeCell ref="D2356:E2356"/>
    <mergeCell ref="G2356:H2356"/>
    <mergeCell ref="I2356:J2356"/>
    <mergeCell ref="D2357:E2357"/>
    <mergeCell ref="G2357:H2357"/>
    <mergeCell ref="I2357:J2357"/>
    <mergeCell ref="D2343:E2343"/>
    <mergeCell ref="G2343:H2343"/>
    <mergeCell ref="I2343:J2343"/>
    <mergeCell ref="D2344:E2344"/>
    <mergeCell ref="G2344:H2344"/>
    <mergeCell ref="I2344:J2344"/>
    <mergeCell ref="D2345:E2345"/>
    <mergeCell ref="G2345:H2345"/>
    <mergeCell ref="I2345:J2345"/>
    <mergeCell ref="D2331:E2331"/>
    <mergeCell ref="G2331:H2331"/>
    <mergeCell ref="I2331:J2331"/>
    <mergeCell ref="D2332:E2332"/>
    <mergeCell ref="G2332:H2332"/>
    <mergeCell ref="I2332:J2332"/>
    <mergeCell ref="D2333:E2333"/>
    <mergeCell ref="G2333:H2333"/>
    <mergeCell ref="I2333:J2333"/>
    <mergeCell ref="A2334:A2345"/>
    <mergeCell ref="B2334:C2345"/>
    <mergeCell ref="D2334:E2334"/>
    <mergeCell ref="F2334:F2345"/>
    <mergeCell ref="G2334:H2334"/>
    <mergeCell ref="I2334:J2334"/>
    <mergeCell ref="L2358:M2369"/>
    <mergeCell ref="O2358:O2369"/>
    <mergeCell ref="D2359:E2359"/>
    <mergeCell ref="G2359:H2359"/>
    <mergeCell ref="I2359:J2359"/>
    <mergeCell ref="D2360:E2360"/>
    <mergeCell ref="G2360:H2360"/>
    <mergeCell ref="I2360:J2360"/>
    <mergeCell ref="D2361:E2361"/>
    <mergeCell ref="G2361:H2361"/>
    <mergeCell ref="I2361:J2361"/>
    <mergeCell ref="D2362:E2362"/>
    <mergeCell ref="G2362:H2362"/>
    <mergeCell ref="I2362:J2362"/>
    <mergeCell ref="D2363:E2363"/>
    <mergeCell ref="G2363:H2363"/>
    <mergeCell ref="I2363:J2363"/>
    <mergeCell ref="A2346:A2357"/>
    <mergeCell ref="B2346:C2357"/>
    <mergeCell ref="D2346:E2346"/>
    <mergeCell ref="F2346:F2357"/>
    <mergeCell ref="G2346:H2346"/>
    <mergeCell ref="I2346:J2346"/>
    <mergeCell ref="L2346:M2357"/>
    <mergeCell ref="O2346:O2357"/>
    <mergeCell ref="D2347:E2347"/>
    <mergeCell ref="G2347:H2347"/>
    <mergeCell ref="I2347:J2347"/>
    <mergeCell ref="D2348:E2348"/>
    <mergeCell ref="G2348:H2348"/>
    <mergeCell ref="I2348:J2348"/>
    <mergeCell ref="D2349:E2349"/>
    <mergeCell ref="G2349:H2349"/>
    <mergeCell ref="I2349:J2349"/>
    <mergeCell ref="D2350:E2350"/>
    <mergeCell ref="G2350:H2350"/>
    <mergeCell ref="I2350:J2350"/>
    <mergeCell ref="D2351:E2351"/>
    <mergeCell ref="G2351:H2351"/>
    <mergeCell ref="I2351:J2351"/>
    <mergeCell ref="A2310:A2321"/>
    <mergeCell ref="B2310:C2321"/>
    <mergeCell ref="D2310:E2310"/>
    <mergeCell ref="F2310:F2321"/>
    <mergeCell ref="G2310:H2310"/>
    <mergeCell ref="I2310:J2310"/>
    <mergeCell ref="L2334:M2345"/>
    <mergeCell ref="O2334:O2345"/>
    <mergeCell ref="D2335:E2335"/>
    <mergeCell ref="G2335:H2335"/>
    <mergeCell ref="I2335:J2335"/>
    <mergeCell ref="D2336:E2336"/>
    <mergeCell ref="G2336:H2336"/>
    <mergeCell ref="I2336:J2336"/>
    <mergeCell ref="D2337:E2337"/>
    <mergeCell ref="G2337:H2337"/>
    <mergeCell ref="I2337:J2337"/>
    <mergeCell ref="D2338:E2338"/>
    <mergeCell ref="G2338:H2338"/>
    <mergeCell ref="I2338:J2338"/>
    <mergeCell ref="D2339:E2339"/>
    <mergeCell ref="G2339:H2339"/>
    <mergeCell ref="I2339:J2339"/>
    <mergeCell ref="A2322:A2333"/>
    <mergeCell ref="B2322:C2333"/>
    <mergeCell ref="D2322:E2322"/>
    <mergeCell ref="F2322:F2333"/>
    <mergeCell ref="G2322:H2322"/>
    <mergeCell ref="I2322:J2322"/>
    <mergeCell ref="L2322:M2333"/>
    <mergeCell ref="O2322:O2333"/>
    <mergeCell ref="D2323:E2323"/>
    <mergeCell ref="G2323:H2323"/>
    <mergeCell ref="I2323:J2323"/>
    <mergeCell ref="D2324:E2324"/>
    <mergeCell ref="G2324:H2324"/>
    <mergeCell ref="I2324:J2324"/>
    <mergeCell ref="D2325:E2325"/>
    <mergeCell ref="G2325:H2325"/>
    <mergeCell ref="I2325:J2325"/>
    <mergeCell ref="D2326:E2326"/>
    <mergeCell ref="G2326:H2326"/>
    <mergeCell ref="I2326:J2326"/>
    <mergeCell ref="D2327:E2327"/>
    <mergeCell ref="G2327:H2327"/>
    <mergeCell ref="I2327:J2327"/>
    <mergeCell ref="D2328:E2328"/>
    <mergeCell ref="G2328:H2328"/>
    <mergeCell ref="I2328:J2328"/>
    <mergeCell ref="D2329:E2329"/>
    <mergeCell ref="G2329:H2329"/>
    <mergeCell ref="I2329:J2329"/>
    <mergeCell ref="D2330:E2330"/>
    <mergeCell ref="G2330:H2330"/>
    <mergeCell ref="I2330:J2330"/>
    <mergeCell ref="D2340:E2340"/>
    <mergeCell ref="G2340:H2340"/>
    <mergeCell ref="I2340:J2340"/>
    <mergeCell ref="D2341:E2341"/>
    <mergeCell ref="G2341:H2341"/>
    <mergeCell ref="I2341:J2341"/>
    <mergeCell ref="D2342:E2342"/>
    <mergeCell ref="G2342:H2342"/>
    <mergeCell ref="I2342:J2342"/>
    <mergeCell ref="D2304:E2304"/>
    <mergeCell ref="G2304:H2304"/>
    <mergeCell ref="I2304:J2304"/>
    <mergeCell ref="D2305:E2305"/>
    <mergeCell ref="G2305:H2305"/>
    <mergeCell ref="I2305:J2305"/>
    <mergeCell ref="D2306:E2306"/>
    <mergeCell ref="G2306:H2306"/>
    <mergeCell ref="I2306:J2306"/>
    <mergeCell ref="D2316:E2316"/>
    <mergeCell ref="G2316:H2316"/>
    <mergeCell ref="I2316:J2316"/>
    <mergeCell ref="D2317:E2317"/>
    <mergeCell ref="G2317:H2317"/>
    <mergeCell ref="I2317:J2317"/>
    <mergeCell ref="D2318:E2318"/>
    <mergeCell ref="G2318:H2318"/>
    <mergeCell ref="I2318:J2318"/>
    <mergeCell ref="D2319:E2319"/>
    <mergeCell ref="G2319:H2319"/>
    <mergeCell ref="I2319:J2319"/>
    <mergeCell ref="D2320:E2320"/>
    <mergeCell ref="G2320:H2320"/>
    <mergeCell ref="I2320:J2320"/>
    <mergeCell ref="D2321:E2321"/>
    <mergeCell ref="G2321:H2321"/>
    <mergeCell ref="I2321:J2321"/>
    <mergeCell ref="D2307:E2307"/>
    <mergeCell ref="G2307:H2307"/>
    <mergeCell ref="I2307:J2307"/>
    <mergeCell ref="D2308:E2308"/>
    <mergeCell ref="G2308:H2308"/>
    <mergeCell ref="I2308:J2308"/>
    <mergeCell ref="D2309:E2309"/>
    <mergeCell ref="G2309:H2309"/>
    <mergeCell ref="I2309:J2309"/>
    <mergeCell ref="D2295:E2295"/>
    <mergeCell ref="G2295:H2295"/>
    <mergeCell ref="I2295:J2295"/>
    <mergeCell ref="D2296:E2296"/>
    <mergeCell ref="G2296:H2296"/>
    <mergeCell ref="I2296:J2296"/>
    <mergeCell ref="D2297:E2297"/>
    <mergeCell ref="G2297:H2297"/>
    <mergeCell ref="I2297:J2297"/>
    <mergeCell ref="D2283:E2283"/>
    <mergeCell ref="G2283:H2283"/>
    <mergeCell ref="I2283:J2283"/>
    <mergeCell ref="D2284:E2284"/>
    <mergeCell ref="G2284:H2284"/>
    <mergeCell ref="I2284:J2284"/>
    <mergeCell ref="D2285:E2285"/>
    <mergeCell ref="G2285:H2285"/>
    <mergeCell ref="I2285:J2285"/>
    <mergeCell ref="A2286:A2297"/>
    <mergeCell ref="B2286:C2297"/>
    <mergeCell ref="D2286:E2286"/>
    <mergeCell ref="F2286:F2297"/>
    <mergeCell ref="G2286:H2286"/>
    <mergeCell ref="I2286:J2286"/>
    <mergeCell ref="L2310:M2321"/>
    <mergeCell ref="O2310:O2321"/>
    <mergeCell ref="D2311:E2311"/>
    <mergeCell ref="G2311:H2311"/>
    <mergeCell ref="I2311:J2311"/>
    <mergeCell ref="D2312:E2312"/>
    <mergeCell ref="G2312:H2312"/>
    <mergeCell ref="I2312:J2312"/>
    <mergeCell ref="D2313:E2313"/>
    <mergeCell ref="G2313:H2313"/>
    <mergeCell ref="I2313:J2313"/>
    <mergeCell ref="D2314:E2314"/>
    <mergeCell ref="G2314:H2314"/>
    <mergeCell ref="I2314:J2314"/>
    <mergeCell ref="D2315:E2315"/>
    <mergeCell ref="G2315:H2315"/>
    <mergeCell ref="I2315:J2315"/>
    <mergeCell ref="A2298:A2309"/>
    <mergeCell ref="B2298:C2309"/>
    <mergeCell ref="D2298:E2298"/>
    <mergeCell ref="F2298:F2309"/>
    <mergeCell ref="G2298:H2298"/>
    <mergeCell ref="I2298:J2298"/>
    <mergeCell ref="L2298:M2309"/>
    <mergeCell ref="O2298:O2309"/>
    <mergeCell ref="D2299:E2299"/>
    <mergeCell ref="G2299:H2299"/>
    <mergeCell ref="I2299:J2299"/>
    <mergeCell ref="D2300:E2300"/>
    <mergeCell ref="G2300:H2300"/>
    <mergeCell ref="I2300:J2300"/>
    <mergeCell ref="D2301:E2301"/>
    <mergeCell ref="G2301:H2301"/>
    <mergeCell ref="I2301:J2301"/>
    <mergeCell ref="D2302:E2302"/>
    <mergeCell ref="G2302:H2302"/>
    <mergeCell ref="I2302:J2302"/>
    <mergeCell ref="D2303:E2303"/>
    <mergeCell ref="G2303:H2303"/>
    <mergeCell ref="I2303:J2303"/>
    <mergeCell ref="A2262:A2273"/>
    <mergeCell ref="B2262:C2273"/>
    <mergeCell ref="D2262:E2262"/>
    <mergeCell ref="F2262:F2273"/>
    <mergeCell ref="G2262:H2262"/>
    <mergeCell ref="I2262:J2262"/>
    <mergeCell ref="L2286:M2297"/>
    <mergeCell ref="O2286:O2297"/>
    <mergeCell ref="D2287:E2287"/>
    <mergeCell ref="G2287:H2287"/>
    <mergeCell ref="I2287:J2287"/>
    <mergeCell ref="D2288:E2288"/>
    <mergeCell ref="G2288:H2288"/>
    <mergeCell ref="I2288:J2288"/>
    <mergeCell ref="D2289:E2289"/>
    <mergeCell ref="G2289:H2289"/>
    <mergeCell ref="I2289:J2289"/>
    <mergeCell ref="D2290:E2290"/>
    <mergeCell ref="G2290:H2290"/>
    <mergeCell ref="I2290:J2290"/>
    <mergeCell ref="D2291:E2291"/>
    <mergeCell ref="G2291:H2291"/>
    <mergeCell ref="I2291:J2291"/>
    <mergeCell ref="A2274:A2285"/>
    <mergeCell ref="B2274:C2285"/>
    <mergeCell ref="D2274:E2274"/>
    <mergeCell ref="F2274:F2285"/>
    <mergeCell ref="G2274:H2274"/>
    <mergeCell ref="I2274:J2274"/>
    <mergeCell ref="L2274:M2285"/>
    <mergeCell ref="O2274:O2285"/>
    <mergeCell ref="D2275:E2275"/>
    <mergeCell ref="G2275:H2275"/>
    <mergeCell ref="I2275:J2275"/>
    <mergeCell ref="D2276:E2276"/>
    <mergeCell ref="G2276:H2276"/>
    <mergeCell ref="I2276:J2276"/>
    <mergeCell ref="D2277:E2277"/>
    <mergeCell ref="G2277:H2277"/>
    <mergeCell ref="I2277:J2277"/>
    <mergeCell ref="D2278:E2278"/>
    <mergeCell ref="G2278:H2278"/>
    <mergeCell ref="I2278:J2278"/>
    <mergeCell ref="D2279:E2279"/>
    <mergeCell ref="G2279:H2279"/>
    <mergeCell ref="I2279:J2279"/>
    <mergeCell ref="D2280:E2280"/>
    <mergeCell ref="G2280:H2280"/>
    <mergeCell ref="I2280:J2280"/>
    <mergeCell ref="D2281:E2281"/>
    <mergeCell ref="G2281:H2281"/>
    <mergeCell ref="I2281:J2281"/>
    <mergeCell ref="D2282:E2282"/>
    <mergeCell ref="G2282:H2282"/>
    <mergeCell ref="I2282:J2282"/>
    <mergeCell ref="D2292:E2292"/>
    <mergeCell ref="G2292:H2292"/>
    <mergeCell ref="I2292:J2292"/>
    <mergeCell ref="D2293:E2293"/>
    <mergeCell ref="G2293:H2293"/>
    <mergeCell ref="I2293:J2293"/>
    <mergeCell ref="D2294:E2294"/>
    <mergeCell ref="G2294:H2294"/>
    <mergeCell ref="I2294:J2294"/>
    <mergeCell ref="D2256:E2256"/>
    <mergeCell ref="G2256:H2256"/>
    <mergeCell ref="I2256:J2256"/>
    <mergeCell ref="D2257:E2257"/>
    <mergeCell ref="G2257:H2257"/>
    <mergeCell ref="I2257:J2257"/>
    <mergeCell ref="D2258:E2258"/>
    <mergeCell ref="G2258:H2258"/>
    <mergeCell ref="I2258:J2258"/>
    <mergeCell ref="D2268:E2268"/>
    <mergeCell ref="G2268:H2268"/>
    <mergeCell ref="I2268:J2268"/>
    <mergeCell ref="D2269:E2269"/>
    <mergeCell ref="G2269:H2269"/>
    <mergeCell ref="I2269:J2269"/>
    <mergeCell ref="D2270:E2270"/>
    <mergeCell ref="G2270:H2270"/>
    <mergeCell ref="I2270:J2270"/>
    <mergeCell ref="D2271:E2271"/>
    <mergeCell ref="G2271:H2271"/>
    <mergeCell ref="I2271:J2271"/>
    <mergeCell ref="D2272:E2272"/>
    <mergeCell ref="G2272:H2272"/>
    <mergeCell ref="I2272:J2272"/>
    <mergeCell ref="D2273:E2273"/>
    <mergeCell ref="G2273:H2273"/>
    <mergeCell ref="I2273:J2273"/>
    <mergeCell ref="D2259:E2259"/>
    <mergeCell ref="G2259:H2259"/>
    <mergeCell ref="I2259:J2259"/>
    <mergeCell ref="D2260:E2260"/>
    <mergeCell ref="G2260:H2260"/>
    <mergeCell ref="I2260:J2260"/>
    <mergeCell ref="D2261:E2261"/>
    <mergeCell ref="G2261:H2261"/>
    <mergeCell ref="I2261:J2261"/>
    <mergeCell ref="D2247:E2247"/>
    <mergeCell ref="G2247:H2247"/>
    <mergeCell ref="I2247:J2247"/>
    <mergeCell ref="D2248:E2248"/>
    <mergeCell ref="G2248:H2248"/>
    <mergeCell ref="I2248:J2248"/>
    <mergeCell ref="D2249:E2249"/>
    <mergeCell ref="G2249:H2249"/>
    <mergeCell ref="I2249:J2249"/>
    <mergeCell ref="D2235:E2235"/>
    <mergeCell ref="G2235:H2235"/>
    <mergeCell ref="I2235:J2235"/>
    <mergeCell ref="D2236:E2236"/>
    <mergeCell ref="G2236:H2236"/>
    <mergeCell ref="I2236:J2236"/>
    <mergeCell ref="D2237:E2237"/>
    <mergeCell ref="G2237:H2237"/>
    <mergeCell ref="I2237:J2237"/>
    <mergeCell ref="A2238:A2249"/>
    <mergeCell ref="B2238:C2249"/>
    <mergeCell ref="D2238:E2238"/>
    <mergeCell ref="F2238:F2249"/>
    <mergeCell ref="G2238:H2238"/>
    <mergeCell ref="I2238:J2238"/>
    <mergeCell ref="L2262:M2273"/>
    <mergeCell ref="O2262:O2273"/>
    <mergeCell ref="D2263:E2263"/>
    <mergeCell ref="G2263:H2263"/>
    <mergeCell ref="I2263:J2263"/>
    <mergeCell ref="D2264:E2264"/>
    <mergeCell ref="G2264:H2264"/>
    <mergeCell ref="I2264:J2264"/>
    <mergeCell ref="D2265:E2265"/>
    <mergeCell ref="G2265:H2265"/>
    <mergeCell ref="I2265:J2265"/>
    <mergeCell ref="D2266:E2266"/>
    <mergeCell ref="G2266:H2266"/>
    <mergeCell ref="I2266:J2266"/>
    <mergeCell ref="D2267:E2267"/>
    <mergeCell ref="G2267:H2267"/>
    <mergeCell ref="I2267:J2267"/>
    <mergeCell ref="A2250:A2261"/>
    <mergeCell ref="B2250:C2261"/>
    <mergeCell ref="D2250:E2250"/>
    <mergeCell ref="F2250:F2261"/>
    <mergeCell ref="G2250:H2250"/>
    <mergeCell ref="I2250:J2250"/>
    <mergeCell ref="L2250:M2261"/>
    <mergeCell ref="O2250:O2261"/>
    <mergeCell ref="D2251:E2251"/>
    <mergeCell ref="G2251:H2251"/>
    <mergeCell ref="I2251:J2251"/>
    <mergeCell ref="D2252:E2252"/>
    <mergeCell ref="G2252:H2252"/>
    <mergeCell ref="I2252:J2252"/>
    <mergeCell ref="D2253:E2253"/>
    <mergeCell ref="G2253:H2253"/>
    <mergeCell ref="I2253:J2253"/>
    <mergeCell ref="D2254:E2254"/>
    <mergeCell ref="G2254:H2254"/>
    <mergeCell ref="I2254:J2254"/>
    <mergeCell ref="D2255:E2255"/>
    <mergeCell ref="G2255:H2255"/>
    <mergeCell ref="I2255:J2255"/>
    <mergeCell ref="A2214:A2225"/>
    <mergeCell ref="B2214:C2225"/>
    <mergeCell ref="D2214:E2214"/>
    <mergeCell ref="F2214:F2225"/>
    <mergeCell ref="G2214:H2214"/>
    <mergeCell ref="I2214:J2214"/>
    <mergeCell ref="L2238:M2249"/>
    <mergeCell ref="O2238:O2249"/>
    <mergeCell ref="D2239:E2239"/>
    <mergeCell ref="G2239:H2239"/>
    <mergeCell ref="I2239:J2239"/>
    <mergeCell ref="D2240:E2240"/>
    <mergeCell ref="G2240:H2240"/>
    <mergeCell ref="I2240:J2240"/>
    <mergeCell ref="D2241:E2241"/>
    <mergeCell ref="G2241:H2241"/>
    <mergeCell ref="I2241:J2241"/>
    <mergeCell ref="D2242:E2242"/>
    <mergeCell ref="G2242:H2242"/>
    <mergeCell ref="I2242:J2242"/>
    <mergeCell ref="D2243:E2243"/>
    <mergeCell ref="G2243:H2243"/>
    <mergeCell ref="I2243:J2243"/>
    <mergeCell ref="A2226:A2237"/>
    <mergeCell ref="B2226:C2237"/>
    <mergeCell ref="D2226:E2226"/>
    <mergeCell ref="F2226:F2237"/>
    <mergeCell ref="G2226:H2226"/>
    <mergeCell ref="I2226:J2226"/>
    <mergeCell ref="L2226:M2237"/>
    <mergeCell ref="O2226:O2237"/>
    <mergeCell ref="D2227:E2227"/>
    <mergeCell ref="G2227:H2227"/>
    <mergeCell ref="I2227:J2227"/>
    <mergeCell ref="D2228:E2228"/>
    <mergeCell ref="G2228:H2228"/>
    <mergeCell ref="I2228:J2228"/>
    <mergeCell ref="D2229:E2229"/>
    <mergeCell ref="G2229:H2229"/>
    <mergeCell ref="I2229:J2229"/>
    <mergeCell ref="D2230:E2230"/>
    <mergeCell ref="G2230:H2230"/>
    <mergeCell ref="I2230:J2230"/>
    <mergeCell ref="D2231:E2231"/>
    <mergeCell ref="G2231:H2231"/>
    <mergeCell ref="I2231:J2231"/>
    <mergeCell ref="D2232:E2232"/>
    <mergeCell ref="G2232:H2232"/>
    <mergeCell ref="I2232:J2232"/>
    <mergeCell ref="D2233:E2233"/>
    <mergeCell ref="G2233:H2233"/>
    <mergeCell ref="I2233:J2233"/>
    <mergeCell ref="D2234:E2234"/>
    <mergeCell ref="G2234:H2234"/>
    <mergeCell ref="I2234:J2234"/>
    <mergeCell ref="D2244:E2244"/>
    <mergeCell ref="G2244:H2244"/>
    <mergeCell ref="I2244:J2244"/>
    <mergeCell ref="D2245:E2245"/>
    <mergeCell ref="G2245:H2245"/>
    <mergeCell ref="I2245:J2245"/>
    <mergeCell ref="D2246:E2246"/>
    <mergeCell ref="G2246:H2246"/>
    <mergeCell ref="I2246:J2246"/>
    <mergeCell ref="D2208:E2208"/>
    <mergeCell ref="G2208:H2208"/>
    <mergeCell ref="I2208:J2208"/>
    <mergeCell ref="D2209:E2209"/>
    <mergeCell ref="G2209:H2209"/>
    <mergeCell ref="I2209:J2209"/>
    <mergeCell ref="D2210:E2210"/>
    <mergeCell ref="G2210:H2210"/>
    <mergeCell ref="I2210:J2210"/>
    <mergeCell ref="D2220:E2220"/>
    <mergeCell ref="G2220:H2220"/>
    <mergeCell ref="I2220:J2220"/>
    <mergeCell ref="D2221:E2221"/>
    <mergeCell ref="G2221:H2221"/>
    <mergeCell ref="I2221:J2221"/>
    <mergeCell ref="D2222:E2222"/>
    <mergeCell ref="G2222:H2222"/>
    <mergeCell ref="I2222:J2222"/>
    <mergeCell ref="D2223:E2223"/>
    <mergeCell ref="G2223:H2223"/>
    <mergeCell ref="I2223:J2223"/>
    <mergeCell ref="D2224:E2224"/>
    <mergeCell ref="G2224:H2224"/>
    <mergeCell ref="I2224:J2224"/>
    <mergeCell ref="D2225:E2225"/>
    <mergeCell ref="G2225:H2225"/>
    <mergeCell ref="I2225:J2225"/>
    <mergeCell ref="D2211:E2211"/>
    <mergeCell ref="G2211:H2211"/>
    <mergeCell ref="I2211:J2211"/>
    <mergeCell ref="D2212:E2212"/>
    <mergeCell ref="G2212:H2212"/>
    <mergeCell ref="I2212:J2212"/>
    <mergeCell ref="D2213:E2213"/>
    <mergeCell ref="G2213:H2213"/>
    <mergeCell ref="I2213:J2213"/>
    <mergeCell ref="D2199:E2199"/>
    <mergeCell ref="G2199:H2199"/>
    <mergeCell ref="I2199:J2199"/>
    <mergeCell ref="D2200:E2200"/>
    <mergeCell ref="G2200:H2200"/>
    <mergeCell ref="I2200:J2200"/>
    <mergeCell ref="D2201:E2201"/>
    <mergeCell ref="G2201:H2201"/>
    <mergeCell ref="I2201:J2201"/>
    <mergeCell ref="D2187:E2187"/>
    <mergeCell ref="G2187:H2187"/>
    <mergeCell ref="I2187:J2187"/>
    <mergeCell ref="D2188:E2188"/>
    <mergeCell ref="G2188:H2188"/>
    <mergeCell ref="I2188:J2188"/>
    <mergeCell ref="D2189:E2189"/>
    <mergeCell ref="G2189:H2189"/>
    <mergeCell ref="I2189:J2189"/>
    <mergeCell ref="A2190:A2201"/>
    <mergeCell ref="B2190:C2201"/>
    <mergeCell ref="D2190:E2190"/>
    <mergeCell ref="F2190:F2201"/>
    <mergeCell ref="G2190:H2190"/>
    <mergeCell ref="I2190:J2190"/>
    <mergeCell ref="L2214:M2225"/>
    <mergeCell ref="O2214:O2225"/>
    <mergeCell ref="D2215:E2215"/>
    <mergeCell ref="G2215:H2215"/>
    <mergeCell ref="I2215:J2215"/>
    <mergeCell ref="D2216:E2216"/>
    <mergeCell ref="G2216:H2216"/>
    <mergeCell ref="I2216:J2216"/>
    <mergeCell ref="D2217:E2217"/>
    <mergeCell ref="G2217:H2217"/>
    <mergeCell ref="I2217:J2217"/>
    <mergeCell ref="D2218:E2218"/>
    <mergeCell ref="G2218:H2218"/>
    <mergeCell ref="I2218:J2218"/>
    <mergeCell ref="D2219:E2219"/>
    <mergeCell ref="G2219:H2219"/>
    <mergeCell ref="I2219:J2219"/>
    <mergeCell ref="A2202:A2213"/>
    <mergeCell ref="B2202:C2213"/>
    <mergeCell ref="D2202:E2202"/>
    <mergeCell ref="F2202:F2213"/>
    <mergeCell ref="G2202:H2202"/>
    <mergeCell ref="I2202:J2202"/>
    <mergeCell ref="L2202:M2213"/>
    <mergeCell ref="O2202:O2213"/>
    <mergeCell ref="D2203:E2203"/>
    <mergeCell ref="G2203:H2203"/>
    <mergeCell ref="I2203:J2203"/>
    <mergeCell ref="D2204:E2204"/>
    <mergeCell ref="G2204:H2204"/>
    <mergeCell ref="I2204:J2204"/>
    <mergeCell ref="D2205:E2205"/>
    <mergeCell ref="G2205:H2205"/>
    <mergeCell ref="I2205:J2205"/>
    <mergeCell ref="D2206:E2206"/>
    <mergeCell ref="G2206:H2206"/>
    <mergeCell ref="I2206:J2206"/>
    <mergeCell ref="D2207:E2207"/>
    <mergeCell ref="G2207:H2207"/>
    <mergeCell ref="I2207:J2207"/>
    <mergeCell ref="A2166:A2177"/>
    <mergeCell ref="B2166:C2177"/>
    <mergeCell ref="D2166:E2166"/>
    <mergeCell ref="F2166:F2177"/>
    <mergeCell ref="G2166:H2166"/>
    <mergeCell ref="I2166:J2166"/>
    <mergeCell ref="L2190:M2201"/>
    <mergeCell ref="O2190:O2201"/>
    <mergeCell ref="D2191:E2191"/>
    <mergeCell ref="G2191:H2191"/>
    <mergeCell ref="I2191:J2191"/>
    <mergeCell ref="D2192:E2192"/>
    <mergeCell ref="G2192:H2192"/>
    <mergeCell ref="I2192:J2192"/>
    <mergeCell ref="D2193:E2193"/>
    <mergeCell ref="G2193:H2193"/>
    <mergeCell ref="I2193:J2193"/>
    <mergeCell ref="D2194:E2194"/>
    <mergeCell ref="G2194:H2194"/>
    <mergeCell ref="I2194:J2194"/>
    <mergeCell ref="D2195:E2195"/>
    <mergeCell ref="G2195:H2195"/>
    <mergeCell ref="I2195:J2195"/>
    <mergeCell ref="A2178:A2189"/>
    <mergeCell ref="B2178:C2189"/>
    <mergeCell ref="D2178:E2178"/>
    <mergeCell ref="F2178:F2189"/>
    <mergeCell ref="G2178:H2178"/>
    <mergeCell ref="I2178:J2178"/>
    <mergeCell ref="L2178:M2189"/>
    <mergeCell ref="O2178:O2189"/>
    <mergeCell ref="D2179:E2179"/>
    <mergeCell ref="G2179:H2179"/>
    <mergeCell ref="I2179:J2179"/>
    <mergeCell ref="D2180:E2180"/>
    <mergeCell ref="G2180:H2180"/>
    <mergeCell ref="I2180:J2180"/>
    <mergeCell ref="D2181:E2181"/>
    <mergeCell ref="G2181:H2181"/>
    <mergeCell ref="I2181:J2181"/>
    <mergeCell ref="D2182:E2182"/>
    <mergeCell ref="G2182:H2182"/>
    <mergeCell ref="I2182:J2182"/>
    <mergeCell ref="D2183:E2183"/>
    <mergeCell ref="G2183:H2183"/>
    <mergeCell ref="I2183:J2183"/>
    <mergeCell ref="D2184:E2184"/>
    <mergeCell ref="G2184:H2184"/>
    <mergeCell ref="I2184:J2184"/>
    <mergeCell ref="D2185:E2185"/>
    <mergeCell ref="G2185:H2185"/>
    <mergeCell ref="I2185:J2185"/>
    <mergeCell ref="D2186:E2186"/>
    <mergeCell ref="G2186:H2186"/>
    <mergeCell ref="I2186:J2186"/>
    <mergeCell ref="D2196:E2196"/>
    <mergeCell ref="G2196:H2196"/>
    <mergeCell ref="I2196:J2196"/>
    <mergeCell ref="D2197:E2197"/>
    <mergeCell ref="G2197:H2197"/>
    <mergeCell ref="I2197:J2197"/>
    <mergeCell ref="D2198:E2198"/>
    <mergeCell ref="G2198:H2198"/>
    <mergeCell ref="I2198:J2198"/>
    <mergeCell ref="D2160:E2160"/>
    <mergeCell ref="G2160:H2160"/>
    <mergeCell ref="I2160:J2160"/>
    <mergeCell ref="D2161:E2161"/>
    <mergeCell ref="G2161:H2161"/>
    <mergeCell ref="I2161:J2161"/>
    <mergeCell ref="D2162:E2162"/>
    <mergeCell ref="G2162:H2162"/>
    <mergeCell ref="I2162:J2162"/>
    <mergeCell ref="D2172:E2172"/>
    <mergeCell ref="G2172:H2172"/>
    <mergeCell ref="I2172:J2172"/>
    <mergeCell ref="D2173:E2173"/>
    <mergeCell ref="G2173:H2173"/>
    <mergeCell ref="I2173:J2173"/>
    <mergeCell ref="D2174:E2174"/>
    <mergeCell ref="G2174:H2174"/>
    <mergeCell ref="I2174:J2174"/>
    <mergeCell ref="D2175:E2175"/>
    <mergeCell ref="G2175:H2175"/>
    <mergeCell ref="I2175:J2175"/>
    <mergeCell ref="D2176:E2176"/>
    <mergeCell ref="G2176:H2176"/>
    <mergeCell ref="I2176:J2176"/>
    <mergeCell ref="D2177:E2177"/>
    <mergeCell ref="G2177:H2177"/>
    <mergeCell ref="I2177:J2177"/>
    <mergeCell ref="D2163:E2163"/>
    <mergeCell ref="G2163:H2163"/>
    <mergeCell ref="I2163:J2163"/>
    <mergeCell ref="D2164:E2164"/>
    <mergeCell ref="G2164:H2164"/>
    <mergeCell ref="I2164:J2164"/>
    <mergeCell ref="D2165:E2165"/>
    <mergeCell ref="G2165:H2165"/>
    <mergeCell ref="I2165:J2165"/>
    <mergeCell ref="D2151:E2151"/>
    <mergeCell ref="G2151:H2151"/>
    <mergeCell ref="I2151:J2151"/>
    <mergeCell ref="D2152:E2152"/>
    <mergeCell ref="G2152:H2152"/>
    <mergeCell ref="I2152:J2152"/>
    <mergeCell ref="D2153:E2153"/>
    <mergeCell ref="G2153:H2153"/>
    <mergeCell ref="I2153:J2153"/>
    <mergeCell ref="D2139:E2139"/>
    <mergeCell ref="G2139:H2139"/>
    <mergeCell ref="I2139:J2139"/>
    <mergeCell ref="D2140:E2140"/>
    <mergeCell ref="G2140:H2140"/>
    <mergeCell ref="I2140:J2140"/>
    <mergeCell ref="D2141:E2141"/>
    <mergeCell ref="G2141:H2141"/>
    <mergeCell ref="I2141:J2141"/>
    <mergeCell ref="A2142:A2153"/>
    <mergeCell ref="B2142:C2153"/>
    <mergeCell ref="D2142:E2142"/>
    <mergeCell ref="F2142:F2153"/>
    <mergeCell ref="G2142:H2142"/>
    <mergeCell ref="I2142:J2142"/>
    <mergeCell ref="L2166:M2177"/>
    <mergeCell ref="O2166:O2177"/>
    <mergeCell ref="D2167:E2167"/>
    <mergeCell ref="G2167:H2167"/>
    <mergeCell ref="I2167:J2167"/>
    <mergeCell ref="D2168:E2168"/>
    <mergeCell ref="G2168:H2168"/>
    <mergeCell ref="I2168:J2168"/>
    <mergeCell ref="D2169:E2169"/>
    <mergeCell ref="G2169:H2169"/>
    <mergeCell ref="I2169:J2169"/>
    <mergeCell ref="D2170:E2170"/>
    <mergeCell ref="G2170:H2170"/>
    <mergeCell ref="I2170:J2170"/>
    <mergeCell ref="D2171:E2171"/>
    <mergeCell ref="G2171:H2171"/>
    <mergeCell ref="I2171:J2171"/>
    <mergeCell ref="A2154:A2165"/>
    <mergeCell ref="B2154:C2165"/>
    <mergeCell ref="D2154:E2154"/>
    <mergeCell ref="F2154:F2165"/>
    <mergeCell ref="G2154:H2154"/>
    <mergeCell ref="I2154:J2154"/>
    <mergeCell ref="L2154:M2165"/>
    <mergeCell ref="O2154:O2165"/>
    <mergeCell ref="D2155:E2155"/>
    <mergeCell ref="G2155:H2155"/>
    <mergeCell ref="I2155:J2155"/>
    <mergeCell ref="D2156:E2156"/>
    <mergeCell ref="G2156:H2156"/>
    <mergeCell ref="I2156:J2156"/>
    <mergeCell ref="D2157:E2157"/>
    <mergeCell ref="G2157:H2157"/>
    <mergeCell ref="I2157:J2157"/>
    <mergeCell ref="D2158:E2158"/>
    <mergeCell ref="G2158:H2158"/>
    <mergeCell ref="I2158:J2158"/>
    <mergeCell ref="D2159:E2159"/>
    <mergeCell ref="G2159:H2159"/>
    <mergeCell ref="I2159:J2159"/>
    <mergeCell ref="A2118:A2129"/>
    <mergeCell ref="B2118:C2129"/>
    <mergeCell ref="D2118:E2118"/>
    <mergeCell ref="F2118:F2129"/>
    <mergeCell ref="G2118:H2118"/>
    <mergeCell ref="I2118:J2118"/>
    <mergeCell ref="L2142:M2153"/>
    <mergeCell ref="O2142:O2153"/>
    <mergeCell ref="D2143:E2143"/>
    <mergeCell ref="G2143:H2143"/>
    <mergeCell ref="I2143:J2143"/>
    <mergeCell ref="D2144:E2144"/>
    <mergeCell ref="G2144:H2144"/>
    <mergeCell ref="I2144:J2144"/>
    <mergeCell ref="D2145:E2145"/>
    <mergeCell ref="G2145:H2145"/>
    <mergeCell ref="I2145:J2145"/>
    <mergeCell ref="D2146:E2146"/>
    <mergeCell ref="G2146:H2146"/>
    <mergeCell ref="I2146:J2146"/>
    <mergeCell ref="D2147:E2147"/>
    <mergeCell ref="G2147:H2147"/>
    <mergeCell ref="I2147:J2147"/>
    <mergeCell ref="A2130:A2141"/>
    <mergeCell ref="B2130:C2141"/>
    <mergeCell ref="D2130:E2130"/>
    <mergeCell ref="F2130:F2141"/>
    <mergeCell ref="G2130:H2130"/>
    <mergeCell ref="I2130:J2130"/>
    <mergeCell ref="L2130:M2141"/>
    <mergeCell ref="O2130:O2141"/>
    <mergeCell ref="D2131:E2131"/>
    <mergeCell ref="G2131:H2131"/>
    <mergeCell ref="I2131:J2131"/>
    <mergeCell ref="D2132:E2132"/>
    <mergeCell ref="G2132:H2132"/>
    <mergeCell ref="I2132:J2132"/>
    <mergeCell ref="D2133:E2133"/>
    <mergeCell ref="G2133:H2133"/>
    <mergeCell ref="I2133:J2133"/>
    <mergeCell ref="D2134:E2134"/>
    <mergeCell ref="G2134:H2134"/>
    <mergeCell ref="I2134:J2134"/>
    <mergeCell ref="D2135:E2135"/>
    <mergeCell ref="G2135:H2135"/>
    <mergeCell ref="I2135:J2135"/>
    <mergeCell ref="D2136:E2136"/>
    <mergeCell ref="G2136:H2136"/>
    <mergeCell ref="I2136:J2136"/>
    <mergeCell ref="D2137:E2137"/>
    <mergeCell ref="G2137:H2137"/>
    <mergeCell ref="I2137:J2137"/>
    <mergeCell ref="D2138:E2138"/>
    <mergeCell ref="G2138:H2138"/>
    <mergeCell ref="I2138:J2138"/>
    <mergeCell ref="D2148:E2148"/>
    <mergeCell ref="G2148:H2148"/>
    <mergeCell ref="I2148:J2148"/>
    <mergeCell ref="D2149:E2149"/>
    <mergeCell ref="G2149:H2149"/>
    <mergeCell ref="I2149:J2149"/>
    <mergeCell ref="D2150:E2150"/>
    <mergeCell ref="G2150:H2150"/>
    <mergeCell ref="I2150:J2150"/>
    <mergeCell ref="D2112:E2112"/>
    <mergeCell ref="G2112:H2112"/>
    <mergeCell ref="I2112:J2112"/>
    <mergeCell ref="D2113:E2113"/>
    <mergeCell ref="G2113:H2113"/>
    <mergeCell ref="I2113:J2113"/>
    <mergeCell ref="D2114:E2114"/>
    <mergeCell ref="G2114:H2114"/>
    <mergeCell ref="I2114:J2114"/>
    <mergeCell ref="D2124:E2124"/>
    <mergeCell ref="G2124:H2124"/>
    <mergeCell ref="I2124:J2124"/>
    <mergeCell ref="D2125:E2125"/>
    <mergeCell ref="G2125:H2125"/>
    <mergeCell ref="I2125:J2125"/>
    <mergeCell ref="D2126:E2126"/>
    <mergeCell ref="G2126:H2126"/>
    <mergeCell ref="I2126:J2126"/>
    <mergeCell ref="D2127:E2127"/>
    <mergeCell ref="G2127:H2127"/>
    <mergeCell ref="I2127:J2127"/>
    <mergeCell ref="D2128:E2128"/>
    <mergeCell ref="G2128:H2128"/>
    <mergeCell ref="I2128:J2128"/>
    <mergeCell ref="D2129:E2129"/>
    <mergeCell ref="G2129:H2129"/>
    <mergeCell ref="I2129:J2129"/>
    <mergeCell ref="D2115:E2115"/>
    <mergeCell ref="G2115:H2115"/>
    <mergeCell ref="I2115:J2115"/>
    <mergeCell ref="D2116:E2116"/>
    <mergeCell ref="G2116:H2116"/>
    <mergeCell ref="I2116:J2116"/>
    <mergeCell ref="D2117:E2117"/>
    <mergeCell ref="G2117:H2117"/>
    <mergeCell ref="I2117:J2117"/>
    <mergeCell ref="D2103:E2103"/>
    <mergeCell ref="G2103:H2103"/>
    <mergeCell ref="I2103:J2103"/>
    <mergeCell ref="D2104:E2104"/>
    <mergeCell ref="G2104:H2104"/>
    <mergeCell ref="I2104:J2104"/>
    <mergeCell ref="D2105:E2105"/>
    <mergeCell ref="G2105:H2105"/>
    <mergeCell ref="I2105:J2105"/>
    <mergeCell ref="D2091:E2091"/>
    <mergeCell ref="G2091:H2091"/>
    <mergeCell ref="I2091:J2091"/>
    <mergeCell ref="D2092:E2092"/>
    <mergeCell ref="G2092:H2092"/>
    <mergeCell ref="I2092:J2092"/>
    <mergeCell ref="D2093:E2093"/>
    <mergeCell ref="G2093:H2093"/>
    <mergeCell ref="I2093:J2093"/>
    <mergeCell ref="A2094:A2105"/>
    <mergeCell ref="B2094:C2105"/>
    <mergeCell ref="D2094:E2094"/>
    <mergeCell ref="F2094:F2105"/>
    <mergeCell ref="G2094:H2094"/>
    <mergeCell ref="I2094:J2094"/>
    <mergeCell ref="L2118:M2129"/>
    <mergeCell ref="O2118:O2129"/>
    <mergeCell ref="D2119:E2119"/>
    <mergeCell ref="G2119:H2119"/>
    <mergeCell ref="I2119:J2119"/>
    <mergeCell ref="D2120:E2120"/>
    <mergeCell ref="G2120:H2120"/>
    <mergeCell ref="I2120:J2120"/>
    <mergeCell ref="D2121:E2121"/>
    <mergeCell ref="G2121:H2121"/>
    <mergeCell ref="I2121:J2121"/>
    <mergeCell ref="D2122:E2122"/>
    <mergeCell ref="G2122:H2122"/>
    <mergeCell ref="I2122:J2122"/>
    <mergeCell ref="D2123:E2123"/>
    <mergeCell ref="G2123:H2123"/>
    <mergeCell ref="I2123:J2123"/>
    <mergeCell ref="A2106:A2117"/>
    <mergeCell ref="B2106:C2117"/>
    <mergeCell ref="D2106:E2106"/>
    <mergeCell ref="F2106:F2117"/>
    <mergeCell ref="G2106:H2106"/>
    <mergeCell ref="I2106:J2106"/>
    <mergeCell ref="L2106:M2117"/>
    <mergeCell ref="O2106:O2117"/>
    <mergeCell ref="D2107:E2107"/>
    <mergeCell ref="G2107:H2107"/>
    <mergeCell ref="I2107:J2107"/>
    <mergeCell ref="D2108:E2108"/>
    <mergeCell ref="G2108:H2108"/>
    <mergeCell ref="I2108:J2108"/>
    <mergeCell ref="D2109:E2109"/>
    <mergeCell ref="G2109:H2109"/>
    <mergeCell ref="I2109:J2109"/>
    <mergeCell ref="D2110:E2110"/>
    <mergeCell ref="G2110:H2110"/>
    <mergeCell ref="I2110:J2110"/>
    <mergeCell ref="D2111:E2111"/>
    <mergeCell ref="G2111:H2111"/>
    <mergeCell ref="I2111:J2111"/>
    <mergeCell ref="A2070:A2081"/>
    <mergeCell ref="B2070:C2081"/>
    <mergeCell ref="D2070:E2070"/>
    <mergeCell ref="F2070:F2081"/>
    <mergeCell ref="G2070:H2070"/>
    <mergeCell ref="I2070:J2070"/>
    <mergeCell ref="L2094:M2105"/>
    <mergeCell ref="O2094:O2105"/>
    <mergeCell ref="D2095:E2095"/>
    <mergeCell ref="G2095:H2095"/>
    <mergeCell ref="I2095:J2095"/>
    <mergeCell ref="D2096:E2096"/>
    <mergeCell ref="G2096:H2096"/>
    <mergeCell ref="I2096:J2096"/>
    <mergeCell ref="D2097:E2097"/>
    <mergeCell ref="G2097:H2097"/>
    <mergeCell ref="I2097:J2097"/>
    <mergeCell ref="D2098:E2098"/>
    <mergeCell ref="G2098:H2098"/>
    <mergeCell ref="I2098:J2098"/>
    <mergeCell ref="D2099:E2099"/>
    <mergeCell ref="G2099:H2099"/>
    <mergeCell ref="I2099:J2099"/>
    <mergeCell ref="A2082:A2093"/>
    <mergeCell ref="B2082:C2093"/>
    <mergeCell ref="D2082:E2082"/>
    <mergeCell ref="F2082:F2093"/>
    <mergeCell ref="G2082:H2082"/>
    <mergeCell ref="I2082:J2082"/>
    <mergeCell ref="L2082:M2093"/>
    <mergeCell ref="O2082:O2093"/>
    <mergeCell ref="D2083:E2083"/>
    <mergeCell ref="G2083:H2083"/>
    <mergeCell ref="I2083:J2083"/>
    <mergeCell ref="D2084:E2084"/>
    <mergeCell ref="G2084:H2084"/>
    <mergeCell ref="I2084:J2084"/>
    <mergeCell ref="D2085:E2085"/>
    <mergeCell ref="G2085:H2085"/>
    <mergeCell ref="I2085:J2085"/>
    <mergeCell ref="D2086:E2086"/>
    <mergeCell ref="G2086:H2086"/>
    <mergeCell ref="I2086:J2086"/>
    <mergeCell ref="D2087:E2087"/>
    <mergeCell ref="G2087:H2087"/>
    <mergeCell ref="I2087:J2087"/>
    <mergeCell ref="D2088:E2088"/>
    <mergeCell ref="G2088:H2088"/>
    <mergeCell ref="I2088:J2088"/>
    <mergeCell ref="D2089:E2089"/>
    <mergeCell ref="G2089:H2089"/>
    <mergeCell ref="I2089:J2089"/>
    <mergeCell ref="D2090:E2090"/>
    <mergeCell ref="G2090:H2090"/>
    <mergeCell ref="I2090:J2090"/>
    <mergeCell ref="D2100:E2100"/>
    <mergeCell ref="G2100:H2100"/>
    <mergeCell ref="I2100:J2100"/>
    <mergeCell ref="D2101:E2101"/>
    <mergeCell ref="G2101:H2101"/>
    <mergeCell ref="I2101:J2101"/>
    <mergeCell ref="D2102:E2102"/>
    <mergeCell ref="G2102:H2102"/>
    <mergeCell ref="I2102:J2102"/>
    <mergeCell ref="D2064:E2064"/>
    <mergeCell ref="G2064:H2064"/>
    <mergeCell ref="I2064:J2064"/>
    <mergeCell ref="D2065:E2065"/>
    <mergeCell ref="G2065:H2065"/>
    <mergeCell ref="I2065:J2065"/>
    <mergeCell ref="D2066:E2066"/>
    <mergeCell ref="G2066:H2066"/>
    <mergeCell ref="I2066:J2066"/>
    <mergeCell ref="D2076:E2076"/>
    <mergeCell ref="G2076:H2076"/>
    <mergeCell ref="I2076:J2076"/>
    <mergeCell ref="D2077:E2077"/>
    <mergeCell ref="G2077:H2077"/>
    <mergeCell ref="I2077:J2077"/>
    <mergeCell ref="D2078:E2078"/>
    <mergeCell ref="G2078:H2078"/>
    <mergeCell ref="I2078:J2078"/>
    <mergeCell ref="D2079:E2079"/>
    <mergeCell ref="G2079:H2079"/>
    <mergeCell ref="I2079:J2079"/>
    <mergeCell ref="D2080:E2080"/>
    <mergeCell ref="G2080:H2080"/>
    <mergeCell ref="I2080:J2080"/>
    <mergeCell ref="D2081:E2081"/>
    <mergeCell ref="G2081:H2081"/>
    <mergeCell ref="I2081:J2081"/>
    <mergeCell ref="D2067:E2067"/>
    <mergeCell ref="G2067:H2067"/>
    <mergeCell ref="I2067:J2067"/>
    <mergeCell ref="D2068:E2068"/>
    <mergeCell ref="G2068:H2068"/>
    <mergeCell ref="I2068:J2068"/>
    <mergeCell ref="D2069:E2069"/>
    <mergeCell ref="G2069:H2069"/>
    <mergeCell ref="I2069:J2069"/>
    <mergeCell ref="D2055:E2055"/>
    <mergeCell ref="G2055:H2055"/>
    <mergeCell ref="I2055:J2055"/>
    <mergeCell ref="D2056:E2056"/>
    <mergeCell ref="G2056:H2056"/>
    <mergeCell ref="I2056:J2056"/>
    <mergeCell ref="D2057:E2057"/>
    <mergeCell ref="G2057:H2057"/>
    <mergeCell ref="I2057:J2057"/>
    <mergeCell ref="D2043:E2043"/>
    <mergeCell ref="G2043:H2043"/>
    <mergeCell ref="I2043:J2043"/>
    <mergeCell ref="D2044:E2044"/>
    <mergeCell ref="G2044:H2044"/>
    <mergeCell ref="I2044:J2044"/>
    <mergeCell ref="D2045:E2045"/>
    <mergeCell ref="G2045:H2045"/>
    <mergeCell ref="I2045:J2045"/>
    <mergeCell ref="A2046:A2057"/>
    <mergeCell ref="B2046:C2057"/>
    <mergeCell ref="D2046:E2046"/>
    <mergeCell ref="F2046:F2057"/>
    <mergeCell ref="G2046:H2046"/>
    <mergeCell ref="I2046:J2046"/>
    <mergeCell ref="L2070:M2081"/>
    <mergeCell ref="O2070:O2081"/>
    <mergeCell ref="D2071:E2071"/>
    <mergeCell ref="G2071:H2071"/>
    <mergeCell ref="I2071:J2071"/>
    <mergeCell ref="D2072:E2072"/>
    <mergeCell ref="G2072:H2072"/>
    <mergeCell ref="I2072:J2072"/>
    <mergeCell ref="D2073:E2073"/>
    <mergeCell ref="G2073:H2073"/>
    <mergeCell ref="I2073:J2073"/>
    <mergeCell ref="D2074:E2074"/>
    <mergeCell ref="G2074:H2074"/>
    <mergeCell ref="I2074:J2074"/>
    <mergeCell ref="D2075:E2075"/>
    <mergeCell ref="G2075:H2075"/>
    <mergeCell ref="I2075:J2075"/>
    <mergeCell ref="A2058:A2069"/>
    <mergeCell ref="B2058:C2069"/>
    <mergeCell ref="D2058:E2058"/>
    <mergeCell ref="F2058:F2069"/>
    <mergeCell ref="G2058:H2058"/>
    <mergeCell ref="I2058:J2058"/>
    <mergeCell ref="L2058:M2069"/>
    <mergeCell ref="O2058:O2069"/>
    <mergeCell ref="D2059:E2059"/>
    <mergeCell ref="G2059:H2059"/>
    <mergeCell ref="I2059:J2059"/>
    <mergeCell ref="D2060:E2060"/>
    <mergeCell ref="G2060:H2060"/>
    <mergeCell ref="I2060:J2060"/>
    <mergeCell ref="D2061:E2061"/>
    <mergeCell ref="G2061:H2061"/>
    <mergeCell ref="I2061:J2061"/>
    <mergeCell ref="D2062:E2062"/>
    <mergeCell ref="G2062:H2062"/>
    <mergeCell ref="I2062:J2062"/>
    <mergeCell ref="D2063:E2063"/>
    <mergeCell ref="G2063:H2063"/>
    <mergeCell ref="I2063:J2063"/>
    <mergeCell ref="A2022:A2033"/>
    <mergeCell ref="B2022:C2033"/>
    <mergeCell ref="D2022:E2022"/>
    <mergeCell ref="F2022:F2033"/>
    <mergeCell ref="G2022:H2022"/>
    <mergeCell ref="I2022:J2022"/>
    <mergeCell ref="L2046:M2057"/>
    <mergeCell ref="O2046:O2057"/>
    <mergeCell ref="D2047:E2047"/>
    <mergeCell ref="G2047:H2047"/>
    <mergeCell ref="I2047:J2047"/>
    <mergeCell ref="D2048:E2048"/>
    <mergeCell ref="G2048:H2048"/>
    <mergeCell ref="I2048:J2048"/>
    <mergeCell ref="D2049:E2049"/>
    <mergeCell ref="G2049:H2049"/>
    <mergeCell ref="I2049:J2049"/>
    <mergeCell ref="D2050:E2050"/>
    <mergeCell ref="G2050:H2050"/>
    <mergeCell ref="I2050:J2050"/>
    <mergeCell ref="D2051:E2051"/>
    <mergeCell ref="G2051:H2051"/>
    <mergeCell ref="I2051:J2051"/>
    <mergeCell ref="A2034:A2045"/>
    <mergeCell ref="B2034:C2045"/>
    <mergeCell ref="D2034:E2034"/>
    <mergeCell ref="F2034:F2045"/>
    <mergeCell ref="G2034:H2034"/>
    <mergeCell ref="I2034:J2034"/>
    <mergeCell ref="L2034:M2045"/>
    <mergeCell ref="O2034:O2045"/>
    <mergeCell ref="D2035:E2035"/>
    <mergeCell ref="G2035:H2035"/>
    <mergeCell ref="I2035:J2035"/>
    <mergeCell ref="D2036:E2036"/>
    <mergeCell ref="G2036:H2036"/>
    <mergeCell ref="I2036:J2036"/>
    <mergeCell ref="D2037:E2037"/>
    <mergeCell ref="G2037:H2037"/>
    <mergeCell ref="I2037:J2037"/>
    <mergeCell ref="D2038:E2038"/>
    <mergeCell ref="G2038:H2038"/>
    <mergeCell ref="I2038:J2038"/>
    <mergeCell ref="D2039:E2039"/>
    <mergeCell ref="G2039:H2039"/>
    <mergeCell ref="I2039:J2039"/>
    <mergeCell ref="D2040:E2040"/>
    <mergeCell ref="G2040:H2040"/>
    <mergeCell ref="I2040:J2040"/>
    <mergeCell ref="D2041:E2041"/>
    <mergeCell ref="G2041:H2041"/>
    <mergeCell ref="I2041:J2041"/>
    <mergeCell ref="D2042:E2042"/>
    <mergeCell ref="G2042:H2042"/>
    <mergeCell ref="I2042:J2042"/>
    <mergeCell ref="D2052:E2052"/>
    <mergeCell ref="G2052:H2052"/>
    <mergeCell ref="I2052:J2052"/>
    <mergeCell ref="D2053:E2053"/>
    <mergeCell ref="G2053:H2053"/>
    <mergeCell ref="I2053:J2053"/>
    <mergeCell ref="D2054:E2054"/>
    <mergeCell ref="G2054:H2054"/>
    <mergeCell ref="I2054:J2054"/>
    <mergeCell ref="D2016:E2016"/>
    <mergeCell ref="G2016:H2016"/>
    <mergeCell ref="I2016:J2016"/>
    <mergeCell ref="D2017:E2017"/>
    <mergeCell ref="G2017:H2017"/>
    <mergeCell ref="I2017:J2017"/>
    <mergeCell ref="D2018:E2018"/>
    <mergeCell ref="G2018:H2018"/>
    <mergeCell ref="I2018:J2018"/>
    <mergeCell ref="D2028:E2028"/>
    <mergeCell ref="G2028:H2028"/>
    <mergeCell ref="I2028:J2028"/>
    <mergeCell ref="D2029:E2029"/>
    <mergeCell ref="G2029:H2029"/>
    <mergeCell ref="I2029:J2029"/>
    <mergeCell ref="D2030:E2030"/>
    <mergeCell ref="G2030:H2030"/>
    <mergeCell ref="I2030:J2030"/>
    <mergeCell ref="D2031:E2031"/>
    <mergeCell ref="G2031:H2031"/>
    <mergeCell ref="I2031:J2031"/>
    <mergeCell ref="D2032:E2032"/>
    <mergeCell ref="G2032:H2032"/>
    <mergeCell ref="I2032:J2032"/>
    <mergeCell ref="D2033:E2033"/>
    <mergeCell ref="G2033:H2033"/>
    <mergeCell ref="I2033:J2033"/>
    <mergeCell ref="D2019:E2019"/>
    <mergeCell ref="G2019:H2019"/>
    <mergeCell ref="I2019:J2019"/>
    <mergeCell ref="D2020:E2020"/>
    <mergeCell ref="G2020:H2020"/>
    <mergeCell ref="I2020:J2020"/>
    <mergeCell ref="D2021:E2021"/>
    <mergeCell ref="G2021:H2021"/>
    <mergeCell ref="I2021:J2021"/>
    <mergeCell ref="D2007:E2007"/>
    <mergeCell ref="G2007:H2007"/>
    <mergeCell ref="I2007:J2007"/>
    <mergeCell ref="D2008:E2008"/>
    <mergeCell ref="G2008:H2008"/>
    <mergeCell ref="I2008:J2008"/>
    <mergeCell ref="D2009:E2009"/>
    <mergeCell ref="G2009:H2009"/>
    <mergeCell ref="I2009:J2009"/>
    <mergeCell ref="D1995:E1995"/>
    <mergeCell ref="G1995:H1995"/>
    <mergeCell ref="I1995:J1995"/>
    <mergeCell ref="D1996:E1996"/>
    <mergeCell ref="G1996:H1996"/>
    <mergeCell ref="I1996:J1996"/>
    <mergeCell ref="D1997:E1997"/>
    <mergeCell ref="G1997:H1997"/>
    <mergeCell ref="I1997:J1997"/>
    <mergeCell ref="A1998:A2009"/>
    <mergeCell ref="B1998:C2009"/>
    <mergeCell ref="D1998:E1998"/>
    <mergeCell ref="F1998:F2009"/>
    <mergeCell ref="G1998:H1998"/>
    <mergeCell ref="I1998:J1998"/>
    <mergeCell ref="L2022:M2033"/>
    <mergeCell ref="O2022:O2033"/>
    <mergeCell ref="D2023:E2023"/>
    <mergeCell ref="G2023:H2023"/>
    <mergeCell ref="I2023:J2023"/>
    <mergeCell ref="D2024:E2024"/>
    <mergeCell ref="G2024:H2024"/>
    <mergeCell ref="I2024:J2024"/>
    <mergeCell ref="D2025:E2025"/>
    <mergeCell ref="G2025:H2025"/>
    <mergeCell ref="I2025:J2025"/>
    <mergeCell ref="D2026:E2026"/>
    <mergeCell ref="G2026:H2026"/>
    <mergeCell ref="I2026:J2026"/>
    <mergeCell ref="D2027:E2027"/>
    <mergeCell ref="G2027:H2027"/>
    <mergeCell ref="I2027:J2027"/>
    <mergeCell ref="A2010:A2021"/>
    <mergeCell ref="B2010:C2021"/>
    <mergeCell ref="D2010:E2010"/>
    <mergeCell ref="F2010:F2021"/>
    <mergeCell ref="G2010:H2010"/>
    <mergeCell ref="I2010:J2010"/>
    <mergeCell ref="L2010:M2021"/>
    <mergeCell ref="O2010:O2021"/>
    <mergeCell ref="D2011:E2011"/>
    <mergeCell ref="G2011:H2011"/>
    <mergeCell ref="I2011:J2011"/>
    <mergeCell ref="D2012:E2012"/>
    <mergeCell ref="G2012:H2012"/>
    <mergeCell ref="I2012:J2012"/>
    <mergeCell ref="D2013:E2013"/>
    <mergeCell ref="G2013:H2013"/>
    <mergeCell ref="I2013:J2013"/>
    <mergeCell ref="D2014:E2014"/>
    <mergeCell ref="G2014:H2014"/>
    <mergeCell ref="I2014:J2014"/>
    <mergeCell ref="D2015:E2015"/>
    <mergeCell ref="G2015:H2015"/>
    <mergeCell ref="I2015:J2015"/>
    <mergeCell ref="A1974:A1985"/>
    <mergeCell ref="B1974:C1985"/>
    <mergeCell ref="D1974:E1974"/>
    <mergeCell ref="F1974:F1985"/>
    <mergeCell ref="G1974:H1974"/>
    <mergeCell ref="I1974:J1974"/>
    <mergeCell ref="L1998:M2009"/>
    <mergeCell ref="O1998:O2009"/>
    <mergeCell ref="D1999:E1999"/>
    <mergeCell ref="G1999:H1999"/>
    <mergeCell ref="I1999:J1999"/>
    <mergeCell ref="D2000:E2000"/>
    <mergeCell ref="G2000:H2000"/>
    <mergeCell ref="I2000:J2000"/>
    <mergeCell ref="D2001:E2001"/>
    <mergeCell ref="G2001:H2001"/>
    <mergeCell ref="I2001:J2001"/>
    <mergeCell ref="D2002:E2002"/>
    <mergeCell ref="G2002:H2002"/>
    <mergeCell ref="I2002:J2002"/>
    <mergeCell ref="D2003:E2003"/>
    <mergeCell ref="G2003:H2003"/>
    <mergeCell ref="I2003:J2003"/>
    <mergeCell ref="A1986:A1997"/>
    <mergeCell ref="B1986:C1997"/>
    <mergeCell ref="D1986:E1986"/>
    <mergeCell ref="F1986:F1997"/>
    <mergeCell ref="G1986:H1986"/>
    <mergeCell ref="I1986:J1986"/>
    <mergeCell ref="L1986:M1997"/>
    <mergeCell ref="O1986:O1997"/>
    <mergeCell ref="D1987:E1987"/>
    <mergeCell ref="G1987:H1987"/>
    <mergeCell ref="I1987:J1987"/>
    <mergeCell ref="D1988:E1988"/>
    <mergeCell ref="G1988:H1988"/>
    <mergeCell ref="I1988:J1988"/>
    <mergeCell ref="D1989:E1989"/>
    <mergeCell ref="G1989:H1989"/>
    <mergeCell ref="I1989:J1989"/>
    <mergeCell ref="D1990:E1990"/>
    <mergeCell ref="G1990:H1990"/>
    <mergeCell ref="I1990:J1990"/>
    <mergeCell ref="D1991:E1991"/>
    <mergeCell ref="G1991:H1991"/>
    <mergeCell ref="I1991:J1991"/>
    <mergeCell ref="D1992:E1992"/>
    <mergeCell ref="G1992:H1992"/>
    <mergeCell ref="I1992:J1992"/>
    <mergeCell ref="D1993:E1993"/>
    <mergeCell ref="G1993:H1993"/>
    <mergeCell ref="I1993:J1993"/>
    <mergeCell ref="D1994:E1994"/>
    <mergeCell ref="G1994:H1994"/>
    <mergeCell ref="I1994:J1994"/>
    <mergeCell ref="D2004:E2004"/>
    <mergeCell ref="G2004:H2004"/>
    <mergeCell ref="I2004:J2004"/>
    <mergeCell ref="D2005:E2005"/>
    <mergeCell ref="G2005:H2005"/>
    <mergeCell ref="I2005:J2005"/>
    <mergeCell ref="D2006:E2006"/>
    <mergeCell ref="G2006:H2006"/>
    <mergeCell ref="I2006:J2006"/>
    <mergeCell ref="D1968:E1968"/>
    <mergeCell ref="G1968:H1968"/>
    <mergeCell ref="I1968:J1968"/>
    <mergeCell ref="D1969:E1969"/>
    <mergeCell ref="G1969:H1969"/>
    <mergeCell ref="I1969:J1969"/>
    <mergeCell ref="D1970:E1970"/>
    <mergeCell ref="G1970:H1970"/>
    <mergeCell ref="I1970:J1970"/>
    <mergeCell ref="D1980:E1980"/>
    <mergeCell ref="G1980:H1980"/>
    <mergeCell ref="I1980:J1980"/>
    <mergeCell ref="D1981:E1981"/>
    <mergeCell ref="G1981:H1981"/>
    <mergeCell ref="I1981:J1981"/>
    <mergeCell ref="D1982:E1982"/>
    <mergeCell ref="G1982:H1982"/>
    <mergeCell ref="I1982:J1982"/>
    <mergeCell ref="D1983:E1983"/>
    <mergeCell ref="G1983:H1983"/>
    <mergeCell ref="I1983:J1983"/>
    <mergeCell ref="D1984:E1984"/>
    <mergeCell ref="G1984:H1984"/>
    <mergeCell ref="I1984:J1984"/>
    <mergeCell ref="D1985:E1985"/>
    <mergeCell ref="G1985:H1985"/>
    <mergeCell ref="I1985:J1985"/>
    <mergeCell ref="D1971:E1971"/>
    <mergeCell ref="G1971:H1971"/>
    <mergeCell ref="I1971:J1971"/>
    <mergeCell ref="D1972:E1972"/>
    <mergeCell ref="G1972:H1972"/>
    <mergeCell ref="I1972:J1972"/>
    <mergeCell ref="D1973:E1973"/>
    <mergeCell ref="G1973:H1973"/>
    <mergeCell ref="I1973:J1973"/>
    <mergeCell ref="D1959:E1959"/>
    <mergeCell ref="G1959:H1959"/>
    <mergeCell ref="I1959:J1959"/>
    <mergeCell ref="D1960:E1960"/>
    <mergeCell ref="G1960:H1960"/>
    <mergeCell ref="I1960:J1960"/>
    <mergeCell ref="D1961:E1961"/>
    <mergeCell ref="G1961:H1961"/>
    <mergeCell ref="I1961:J1961"/>
    <mergeCell ref="D1947:E1947"/>
    <mergeCell ref="G1947:H1947"/>
    <mergeCell ref="I1947:J1947"/>
    <mergeCell ref="D1948:E1948"/>
    <mergeCell ref="G1948:H1948"/>
    <mergeCell ref="I1948:J1948"/>
    <mergeCell ref="D1949:E1949"/>
    <mergeCell ref="G1949:H1949"/>
    <mergeCell ref="I1949:J1949"/>
    <mergeCell ref="A1950:A1961"/>
    <mergeCell ref="B1950:C1961"/>
    <mergeCell ref="D1950:E1950"/>
    <mergeCell ref="F1950:F1961"/>
    <mergeCell ref="G1950:H1950"/>
    <mergeCell ref="I1950:J1950"/>
    <mergeCell ref="L1974:M1985"/>
    <mergeCell ref="O1974:O1985"/>
    <mergeCell ref="D1975:E1975"/>
    <mergeCell ref="G1975:H1975"/>
    <mergeCell ref="I1975:J1975"/>
    <mergeCell ref="D1976:E1976"/>
    <mergeCell ref="G1976:H1976"/>
    <mergeCell ref="I1976:J1976"/>
    <mergeCell ref="D1977:E1977"/>
    <mergeCell ref="G1977:H1977"/>
    <mergeCell ref="I1977:J1977"/>
    <mergeCell ref="D1978:E1978"/>
    <mergeCell ref="G1978:H1978"/>
    <mergeCell ref="I1978:J1978"/>
    <mergeCell ref="D1979:E1979"/>
    <mergeCell ref="G1979:H1979"/>
    <mergeCell ref="I1979:J1979"/>
    <mergeCell ref="A1962:A1973"/>
    <mergeCell ref="B1962:C1973"/>
    <mergeCell ref="D1962:E1962"/>
    <mergeCell ref="F1962:F1973"/>
    <mergeCell ref="G1962:H1962"/>
    <mergeCell ref="I1962:J1962"/>
    <mergeCell ref="L1962:M1973"/>
    <mergeCell ref="O1962:O1973"/>
    <mergeCell ref="D1963:E1963"/>
    <mergeCell ref="G1963:H1963"/>
    <mergeCell ref="I1963:J1963"/>
    <mergeCell ref="D1964:E1964"/>
    <mergeCell ref="G1964:H1964"/>
    <mergeCell ref="I1964:J1964"/>
    <mergeCell ref="D1965:E1965"/>
    <mergeCell ref="G1965:H1965"/>
    <mergeCell ref="I1965:J1965"/>
    <mergeCell ref="D1966:E1966"/>
    <mergeCell ref="G1966:H1966"/>
    <mergeCell ref="I1966:J1966"/>
    <mergeCell ref="D1967:E1967"/>
    <mergeCell ref="G1967:H1967"/>
    <mergeCell ref="I1967:J1967"/>
    <mergeCell ref="A1926:A1937"/>
    <mergeCell ref="B1926:C1937"/>
    <mergeCell ref="D1926:E1926"/>
    <mergeCell ref="F1926:F1937"/>
    <mergeCell ref="G1926:H1926"/>
    <mergeCell ref="I1926:J1926"/>
    <mergeCell ref="L1950:M1961"/>
    <mergeCell ref="O1950:O1961"/>
    <mergeCell ref="D1951:E1951"/>
    <mergeCell ref="G1951:H1951"/>
    <mergeCell ref="I1951:J1951"/>
    <mergeCell ref="D1952:E1952"/>
    <mergeCell ref="G1952:H1952"/>
    <mergeCell ref="I1952:J1952"/>
    <mergeCell ref="D1953:E1953"/>
    <mergeCell ref="G1953:H1953"/>
    <mergeCell ref="I1953:J1953"/>
    <mergeCell ref="D1954:E1954"/>
    <mergeCell ref="G1954:H1954"/>
    <mergeCell ref="I1954:J1954"/>
    <mergeCell ref="D1955:E1955"/>
    <mergeCell ref="G1955:H1955"/>
    <mergeCell ref="I1955:J1955"/>
    <mergeCell ref="A1938:A1949"/>
    <mergeCell ref="B1938:C1949"/>
    <mergeCell ref="D1938:E1938"/>
    <mergeCell ref="F1938:F1949"/>
    <mergeCell ref="G1938:H1938"/>
    <mergeCell ref="I1938:J1938"/>
    <mergeCell ref="L1938:M1949"/>
    <mergeCell ref="O1938:O1949"/>
    <mergeCell ref="D1939:E1939"/>
    <mergeCell ref="G1939:H1939"/>
    <mergeCell ref="I1939:J1939"/>
    <mergeCell ref="D1940:E1940"/>
    <mergeCell ref="G1940:H1940"/>
    <mergeCell ref="I1940:J1940"/>
    <mergeCell ref="D1941:E1941"/>
    <mergeCell ref="G1941:H1941"/>
    <mergeCell ref="I1941:J1941"/>
    <mergeCell ref="D1942:E1942"/>
    <mergeCell ref="G1942:H1942"/>
    <mergeCell ref="I1942:J1942"/>
    <mergeCell ref="D1943:E1943"/>
    <mergeCell ref="G1943:H1943"/>
    <mergeCell ref="I1943:J1943"/>
    <mergeCell ref="D1944:E1944"/>
    <mergeCell ref="G1944:H1944"/>
    <mergeCell ref="I1944:J1944"/>
    <mergeCell ref="D1945:E1945"/>
    <mergeCell ref="G1945:H1945"/>
    <mergeCell ref="I1945:J1945"/>
    <mergeCell ref="D1946:E1946"/>
    <mergeCell ref="G1946:H1946"/>
    <mergeCell ref="I1946:J1946"/>
    <mergeCell ref="D1956:E1956"/>
    <mergeCell ref="G1956:H1956"/>
    <mergeCell ref="I1956:J1956"/>
    <mergeCell ref="D1957:E1957"/>
    <mergeCell ref="G1957:H1957"/>
    <mergeCell ref="I1957:J1957"/>
    <mergeCell ref="D1958:E1958"/>
    <mergeCell ref="G1958:H1958"/>
    <mergeCell ref="I1958:J1958"/>
    <mergeCell ref="D1920:E1920"/>
    <mergeCell ref="G1920:H1920"/>
    <mergeCell ref="I1920:J1920"/>
    <mergeCell ref="D1921:E1921"/>
    <mergeCell ref="G1921:H1921"/>
    <mergeCell ref="I1921:J1921"/>
    <mergeCell ref="D1922:E1922"/>
    <mergeCell ref="G1922:H1922"/>
    <mergeCell ref="I1922:J1922"/>
    <mergeCell ref="D1932:E1932"/>
    <mergeCell ref="G1932:H1932"/>
    <mergeCell ref="I1932:J1932"/>
    <mergeCell ref="D1933:E1933"/>
    <mergeCell ref="G1933:H1933"/>
    <mergeCell ref="I1933:J1933"/>
    <mergeCell ref="D1934:E1934"/>
    <mergeCell ref="G1934:H1934"/>
    <mergeCell ref="I1934:J1934"/>
    <mergeCell ref="D1935:E1935"/>
    <mergeCell ref="G1935:H1935"/>
    <mergeCell ref="I1935:J1935"/>
    <mergeCell ref="D1936:E1936"/>
    <mergeCell ref="G1936:H1936"/>
    <mergeCell ref="I1936:J1936"/>
    <mergeCell ref="D1937:E1937"/>
    <mergeCell ref="G1937:H1937"/>
    <mergeCell ref="I1937:J1937"/>
    <mergeCell ref="D1923:E1923"/>
    <mergeCell ref="G1923:H1923"/>
    <mergeCell ref="I1923:J1923"/>
    <mergeCell ref="D1924:E1924"/>
    <mergeCell ref="G1924:H1924"/>
    <mergeCell ref="I1924:J1924"/>
    <mergeCell ref="D1925:E1925"/>
    <mergeCell ref="G1925:H1925"/>
    <mergeCell ref="I1925:J1925"/>
    <mergeCell ref="D1911:E1911"/>
    <mergeCell ref="G1911:H1911"/>
    <mergeCell ref="I1911:J1911"/>
    <mergeCell ref="D1912:E1912"/>
    <mergeCell ref="G1912:H1912"/>
    <mergeCell ref="I1912:J1912"/>
    <mergeCell ref="D1913:E1913"/>
    <mergeCell ref="G1913:H1913"/>
    <mergeCell ref="I1913:J1913"/>
    <mergeCell ref="D1899:E1899"/>
    <mergeCell ref="G1899:H1899"/>
    <mergeCell ref="I1899:J1899"/>
    <mergeCell ref="D1900:E1900"/>
    <mergeCell ref="G1900:H1900"/>
    <mergeCell ref="I1900:J1900"/>
    <mergeCell ref="D1901:E1901"/>
    <mergeCell ref="G1901:H1901"/>
    <mergeCell ref="I1901:J1901"/>
    <mergeCell ref="A1902:A1913"/>
    <mergeCell ref="B1902:C1913"/>
    <mergeCell ref="D1902:E1902"/>
    <mergeCell ref="F1902:F1913"/>
    <mergeCell ref="G1902:H1902"/>
    <mergeCell ref="I1902:J1902"/>
    <mergeCell ref="L1926:M1937"/>
    <mergeCell ref="O1926:O1937"/>
    <mergeCell ref="D1927:E1927"/>
    <mergeCell ref="G1927:H1927"/>
    <mergeCell ref="I1927:J1927"/>
    <mergeCell ref="D1928:E1928"/>
    <mergeCell ref="G1928:H1928"/>
    <mergeCell ref="I1928:J1928"/>
    <mergeCell ref="D1929:E1929"/>
    <mergeCell ref="G1929:H1929"/>
    <mergeCell ref="I1929:J1929"/>
    <mergeCell ref="D1930:E1930"/>
    <mergeCell ref="G1930:H1930"/>
    <mergeCell ref="I1930:J1930"/>
    <mergeCell ref="D1931:E1931"/>
    <mergeCell ref="G1931:H1931"/>
    <mergeCell ref="I1931:J1931"/>
    <mergeCell ref="A1914:A1925"/>
    <mergeCell ref="B1914:C1925"/>
    <mergeCell ref="D1914:E1914"/>
    <mergeCell ref="F1914:F1925"/>
    <mergeCell ref="G1914:H1914"/>
    <mergeCell ref="I1914:J1914"/>
    <mergeCell ref="L1914:M1925"/>
    <mergeCell ref="O1914:O1925"/>
    <mergeCell ref="D1915:E1915"/>
    <mergeCell ref="G1915:H1915"/>
    <mergeCell ref="I1915:J1915"/>
    <mergeCell ref="D1916:E1916"/>
    <mergeCell ref="G1916:H1916"/>
    <mergeCell ref="I1916:J1916"/>
    <mergeCell ref="D1917:E1917"/>
    <mergeCell ref="G1917:H1917"/>
    <mergeCell ref="I1917:J1917"/>
    <mergeCell ref="D1918:E1918"/>
    <mergeCell ref="G1918:H1918"/>
    <mergeCell ref="I1918:J1918"/>
    <mergeCell ref="D1919:E1919"/>
    <mergeCell ref="G1919:H1919"/>
    <mergeCell ref="I1919:J1919"/>
    <mergeCell ref="A1878:A1889"/>
    <mergeCell ref="B1878:C1889"/>
    <mergeCell ref="D1878:E1878"/>
    <mergeCell ref="F1878:F1889"/>
    <mergeCell ref="G1878:H1878"/>
    <mergeCell ref="I1878:J1878"/>
    <mergeCell ref="L1902:M1913"/>
    <mergeCell ref="O1902:O1913"/>
    <mergeCell ref="D1903:E1903"/>
    <mergeCell ref="G1903:H1903"/>
    <mergeCell ref="I1903:J1903"/>
    <mergeCell ref="D1904:E1904"/>
    <mergeCell ref="G1904:H1904"/>
    <mergeCell ref="I1904:J1904"/>
    <mergeCell ref="D1905:E1905"/>
    <mergeCell ref="G1905:H1905"/>
    <mergeCell ref="I1905:J1905"/>
    <mergeCell ref="D1906:E1906"/>
    <mergeCell ref="G1906:H1906"/>
    <mergeCell ref="I1906:J1906"/>
    <mergeCell ref="D1907:E1907"/>
    <mergeCell ref="G1907:H1907"/>
    <mergeCell ref="I1907:J1907"/>
    <mergeCell ref="A1890:A1901"/>
    <mergeCell ref="B1890:C1901"/>
    <mergeCell ref="D1890:E1890"/>
    <mergeCell ref="F1890:F1901"/>
    <mergeCell ref="G1890:H1890"/>
    <mergeCell ref="I1890:J1890"/>
    <mergeCell ref="L1890:M1901"/>
    <mergeCell ref="O1890:O1901"/>
    <mergeCell ref="D1891:E1891"/>
    <mergeCell ref="G1891:H1891"/>
    <mergeCell ref="I1891:J1891"/>
    <mergeCell ref="D1892:E1892"/>
    <mergeCell ref="G1892:H1892"/>
    <mergeCell ref="I1892:J1892"/>
    <mergeCell ref="D1893:E1893"/>
    <mergeCell ref="G1893:H1893"/>
    <mergeCell ref="I1893:J1893"/>
    <mergeCell ref="D1894:E1894"/>
    <mergeCell ref="G1894:H1894"/>
    <mergeCell ref="I1894:J1894"/>
    <mergeCell ref="D1895:E1895"/>
    <mergeCell ref="G1895:H1895"/>
    <mergeCell ref="I1895:J1895"/>
    <mergeCell ref="D1896:E1896"/>
    <mergeCell ref="G1896:H1896"/>
    <mergeCell ref="I1896:J1896"/>
    <mergeCell ref="D1897:E1897"/>
    <mergeCell ref="G1897:H1897"/>
    <mergeCell ref="I1897:J1897"/>
    <mergeCell ref="D1898:E1898"/>
    <mergeCell ref="G1898:H1898"/>
    <mergeCell ref="I1898:J1898"/>
    <mergeCell ref="D1908:E1908"/>
    <mergeCell ref="G1908:H1908"/>
    <mergeCell ref="I1908:J1908"/>
    <mergeCell ref="D1909:E1909"/>
    <mergeCell ref="G1909:H1909"/>
    <mergeCell ref="I1909:J1909"/>
    <mergeCell ref="D1910:E1910"/>
    <mergeCell ref="G1910:H1910"/>
    <mergeCell ref="I1910:J1910"/>
    <mergeCell ref="D1872:E1872"/>
    <mergeCell ref="G1872:H1872"/>
    <mergeCell ref="I1872:J1872"/>
    <mergeCell ref="D1873:E1873"/>
    <mergeCell ref="G1873:H1873"/>
    <mergeCell ref="I1873:J1873"/>
    <mergeCell ref="D1874:E1874"/>
    <mergeCell ref="G1874:H1874"/>
    <mergeCell ref="I1874:J1874"/>
    <mergeCell ref="D1884:E1884"/>
    <mergeCell ref="G1884:H1884"/>
    <mergeCell ref="I1884:J1884"/>
    <mergeCell ref="D1885:E1885"/>
    <mergeCell ref="G1885:H1885"/>
    <mergeCell ref="I1885:J1885"/>
    <mergeCell ref="D1886:E1886"/>
    <mergeCell ref="G1886:H1886"/>
    <mergeCell ref="I1886:J1886"/>
    <mergeCell ref="D1887:E1887"/>
    <mergeCell ref="G1887:H1887"/>
    <mergeCell ref="I1887:J1887"/>
    <mergeCell ref="D1888:E1888"/>
    <mergeCell ref="G1888:H1888"/>
    <mergeCell ref="I1888:J1888"/>
    <mergeCell ref="D1889:E1889"/>
    <mergeCell ref="G1889:H1889"/>
    <mergeCell ref="I1889:J1889"/>
    <mergeCell ref="D1875:E1875"/>
    <mergeCell ref="G1875:H1875"/>
    <mergeCell ref="I1875:J1875"/>
    <mergeCell ref="D1876:E1876"/>
    <mergeCell ref="G1876:H1876"/>
    <mergeCell ref="I1876:J1876"/>
    <mergeCell ref="D1877:E1877"/>
    <mergeCell ref="G1877:H1877"/>
    <mergeCell ref="I1877:J1877"/>
    <mergeCell ref="D1863:E1863"/>
    <mergeCell ref="G1863:H1863"/>
    <mergeCell ref="I1863:J1863"/>
    <mergeCell ref="D1864:E1864"/>
    <mergeCell ref="G1864:H1864"/>
    <mergeCell ref="I1864:J1864"/>
    <mergeCell ref="D1865:E1865"/>
    <mergeCell ref="G1865:H1865"/>
    <mergeCell ref="I1865:J1865"/>
    <mergeCell ref="D1851:E1851"/>
    <mergeCell ref="G1851:H1851"/>
    <mergeCell ref="I1851:J1851"/>
    <mergeCell ref="D1852:E1852"/>
    <mergeCell ref="G1852:H1852"/>
    <mergeCell ref="I1852:J1852"/>
    <mergeCell ref="D1853:E1853"/>
    <mergeCell ref="G1853:H1853"/>
    <mergeCell ref="I1853:J1853"/>
    <mergeCell ref="A1854:A1865"/>
    <mergeCell ref="B1854:C1865"/>
    <mergeCell ref="D1854:E1854"/>
    <mergeCell ref="F1854:F1865"/>
    <mergeCell ref="G1854:H1854"/>
    <mergeCell ref="I1854:J1854"/>
    <mergeCell ref="L1878:M1889"/>
    <mergeCell ref="O1878:O1889"/>
    <mergeCell ref="D1879:E1879"/>
    <mergeCell ref="G1879:H1879"/>
    <mergeCell ref="I1879:J1879"/>
    <mergeCell ref="D1880:E1880"/>
    <mergeCell ref="G1880:H1880"/>
    <mergeCell ref="I1880:J1880"/>
    <mergeCell ref="D1881:E1881"/>
    <mergeCell ref="G1881:H1881"/>
    <mergeCell ref="I1881:J1881"/>
    <mergeCell ref="D1882:E1882"/>
    <mergeCell ref="G1882:H1882"/>
    <mergeCell ref="I1882:J1882"/>
    <mergeCell ref="D1883:E1883"/>
    <mergeCell ref="G1883:H1883"/>
    <mergeCell ref="I1883:J1883"/>
    <mergeCell ref="A1866:A1877"/>
    <mergeCell ref="B1866:C1877"/>
    <mergeCell ref="D1866:E1866"/>
    <mergeCell ref="F1866:F1877"/>
    <mergeCell ref="G1866:H1866"/>
    <mergeCell ref="I1866:J1866"/>
    <mergeCell ref="L1866:M1877"/>
    <mergeCell ref="O1866:O1877"/>
    <mergeCell ref="D1867:E1867"/>
    <mergeCell ref="G1867:H1867"/>
    <mergeCell ref="I1867:J1867"/>
    <mergeCell ref="D1868:E1868"/>
    <mergeCell ref="G1868:H1868"/>
    <mergeCell ref="I1868:J1868"/>
    <mergeCell ref="D1869:E1869"/>
    <mergeCell ref="G1869:H1869"/>
    <mergeCell ref="I1869:J1869"/>
    <mergeCell ref="D1870:E1870"/>
    <mergeCell ref="G1870:H1870"/>
    <mergeCell ref="I1870:J1870"/>
    <mergeCell ref="D1871:E1871"/>
    <mergeCell ref="G1871:H1871"/>
    <mergeCell ref="I1871:J1871"/>
    <mergeCell ref="A1830:A1841"/>
    <mergeCell ref="B1830:C1841"/>
    <mergeCell ref="D1830:E1830"/>
    <mergeCell ref="F1830:F1841"/>
    <mergeCell ref="G1830:H1830"/>
    <mergeCell ref="I1830:J1830"/>
    <mergeCell ref="L1854:M1865"/>
    <mergeCell ref="O1854:O1865"/>
    <mergeCell ref="D1855:E1855"/>
    <mergeCell ref="G1855:H1855"/>
    <mergeCell ref="I1855:J1855"/>
    <mergeCell ref="D1856:E1856"/>
    <mergeCell ref="G1856:H1856"/>
    <mergeCell ref="I1856:J1856"/>
    <mergeCell ref="D1857:E1857"/>
    <mergeCell ref="G1857:H1857"/>
    <mergeCell ref="I1857:J1857"/>
    <mergeCell ref="D1858:E1858"/>
    <mergeCell ref="G1858:H1858"/>
    <mergeCell ref="I1858:J1858"/>
    <mergeCell ref="D1859:E1859"/>
    <mergeCell ref="G1859:H1859"/>
    <mergeCell ref="I1859:J1859"/>
    <mergeCell ref="A1842:A1853"/>
    <mergeCell ref="B1842:C1853"/>
    <mergeCell ref="D1842:E1842"/>
    <mergeCell ref="F1842:F1853"/>
    <mergeCell ref="G1842:H1842"/>
    <mergeCell ref="I1842:J1842"/>
    <mergeCell ref="L1842:M1853"/>
    <mergeCell ref="O1842:O1853"/>
    <mergeCell ref="D1843:E1843"/>
    <mergeCell ref="G1843:H1843"/>
    <mergeCell ref="I1843:J1843"/>
    <mergeCell ref="D1844:E1844"/>
    <mergeCell ref="G1844:H1844"/>
    <mergeCell ref="I1844:J1844"/>
    <mergeCell ref="D1845:E1845"/>
    <mergeCell ref="G1845:H1845"/>
    <mergeCell ref="I1845:J1845"/>
    <mergeCell ref="D1846:E1846"/>
    <mergeCell ref="G1846:H1846"/>
    <mergeCell ref="I1846:J1846"/>
    <mergeCell ref="D1847:E1847"/>
    <mergeCell ref="G1847:H1847"/>
    <mergeCell ref="I1847:J1847"/>
    <mergeCell ref="D1848:E1848"/>
    <mergeCell ref="G1848:H1848"/>
    <mergeCell ref="I1848:J1848"/>
    <mergeCell ref="D1849:E1849"/>
    <mergeCell ref="G1849:H1849"/>
    <mergeCell ref="I1849:J1849"/>
    <mergeCell ref="D1850:E1850"/>
    <mergeCell ref="G1850:H1850"/>
    <mergeCell ref="I1850:J1850"/>
    <mergeCell ref="D1860:E1860"/>
    <mergeCell ref="G1860:H1860"/>
    <mergeCell ref="I1860:J1860"/>
    <mergeCell ref="D1861:E1861"/>
    <mergeCell ref="G1861:H1861"/>
    <mergeCell ref="I1861:J1861"/>
    <mergeCell ref="D1862:E1862"/>
    <mergeCell ref="G1862:H1862"/>
    <mergeCell ref="I1862:J1862"/>
    <mergeCell ref="D1824:E1824"/>
    <mergeCell ref="G1824:H1824"/>
    <mergeCell ref="I1824:J1824"/>
    <mergeCell ref="D1825:E1825"/>
    <mergeCell ref="G1825:H1825"/>
    <mergeCell ref="I1825:J1825"/>
    <mergeCell ref="D1826:E1826"/>
    <mergeCell ref="G1826:H1826"/>
    <mergeCell ref="I1826:J1826"/>
    <mergeCell ref="D1836:E1836"/>
    <mergeCell ref="G1836:H1836"/>
    <mergeCell ref="I1836:J1836"/>
    <mergeCell ref="D1837:E1837"/>
    <mergeCell ref="G1837:H1837"/>
    <mergeCell ref="I1837:J1837"/>
    <mergeCell ref="D1838:E1838"/>
    <mergeCell ref="G1838:H1838"/>
    <mergeCell ref="I1838:J1838"/>
    <mergeCell ref="D1839:E1839"/>
    <mergeCell ref="G1839:H1839"/>
    <mergeCell ref="I1839:J1839"/>
    <mergeCell ref="D1840:E1840"/>
    <mergeCell ref="G1840:H1840"/>
    <mergeCell ref="I1840:J1840"/>
    <mergeCell ref="D1841:E1841"/>
    <mergeCell ref="G1841:H1841"/>
    <mergeCell ref="I1841:J1841"/>
    <mergeCell ref="D1827:E1827"/>
    <mergeCell ref="G1827:H1827"/>
    <mergeCell ref="I1827:J1827"/>
    <mergeCell ref="D1828:E1828"/>
    <mergeCell ref="G1828:H1828"/>
    <mergeCell ref="I1828:J1828"/>
    <mergeCell ref="D1829:E1829"/>
    <mergeCell ref="G1829:H1829"/>
    <mergeCell ref="I1829:J1829"/>
    <mergeCell ref="D1815:E1815"/>
    <mergeCell ref="G1815:H1815"/>
    <mergeCell ref="I1815:J1815"/>
    <mergeCell ref="D1816:E1816"/>
    <mergeCell ref="G1816:H1816"/>
    <mergeCell ref="I1816:J1816"/>
    <mergeCell ref="D1817:E1817"/>
    <mergeCell ref="G1817:H1817"/>
    <mergeCell ref="I1817:J1817"/>
    <mergeCell ref="D1803:E1803"/>
    <mergeCell ref="G1803:H1803"/>
    <mergeCell ref="I1803:J1803"/>
    <mergeCell ref="D1804:E1804"/>
    <mergeCell ref="G1804:H1804"/>
    <mergeCell ref="I1804:J1804"/>
    <mergeCell ref="D1805:E1805"/>
    <mergeCell ref="G1805:H1805"/>
    <mergeCell ref="I1805:J1805"/>
    <mergeCell ref="A1806:A1817"/>
    <mergeCell ref="B1806:C1817"/>
    <mergeCell ref="D1806:E1806"/>
    <mergeCell ref="F1806:F1817"/>
    <mergeCell ref="G1806:H1806"/>
    <mergeCell ref="I1806:J1806"/>
    <mergeCell ref="L1830:M1841"/>
    <mergeCell ref="O1830:O1841"/>
    <mergeCell ref="D1831:E1831"/>
    <mergeCell ref="G1831:H1831"/>
    <mergeCell ref="I1831:J1831"/>
    <mergeCell ref="D1832:E1832"/>
    <mergeCell ref="G1832:H1832"/>
    <mergeCell ref="I1832:J1832"/>
    <mergeCell ref="D1833:E1833"/>
    <mergeCell ref="G1833:H1833"/>
    <mergeCell ref="I1833:J1833"/>
    <mergeCell ref="D1834:E1834"/>
    <mergeCell ref="G1834:H1834"/>
    <mergeCell ref="I1834:J1834"/>
    <mergeCell ref="D1835:E1835"/>
    <mergeCell ref="G1835:H1835"/>
    <mergeCell ref="I1835:J1835"/>
    <mergeCell ref="A1818:A1829"/>
    <mergeCell ref="B1818:C1829"/>
    <mergeCell ref="D1818:E1818"/>
    <mergeCell ref="F1818:F1829"/>
    <mergeCell ref="G1818:H1818"/>
    <mergeCell ref="I1818:J1818"/>
    <mergeCell ref="L1818:M1829"/>
    <mergeCell ref="O1818:O1829"/>
    <mergeCell ref="D1819:E1819"/>
    <mergeCell ref="G1819:H1819"/>
    <mergeCell ref="I1819:J1819"/>
    <mergeCell ref="D1820:E1820"/>
    <mergeCell ref="G1820:H1820"/>
    <mergeCell ref="I1820:J1820"/>
    <mergeCell ref="D1821:E1821"/>
    <mergeCell ref="G1821:H1821"/>
    <mergeCell ref="I1821:J1821"/>
    <mergeCell ref="D1822:E1822"/>
    <mergeCell ref="G1822:H1822"/>
    <mergeCell ref="I1822:J1822"/>
    <mergeCell ref="D1823:E1823"/>
    <mergeCell ref="G1823:H1823"/>
    <mergeCell ref="I1823:J1823"/>
    <mergeCell ref="A1782:A1793"/>
    <mergeCell ref="B1782:C1793"/>
    <mergeCell ref="D1782:E1782"/>
    <mergeCell ref="F1782:F1793"/>
    <mergeCell ref="G1782:H1782"/>
    <mergeCell ref="I1782:J1782"/>
    <mergeCell ref="L1806:M1817"/>
    <mergeCell ref="O1806:O1817"/>
    <mergeCell ref="D1807:E1807"/>
    <mergeCell ref="G1807:H1807"/>
    <mergeCell ref="I1807:J1807"/>
    <mergeCell ref="D1808:E1808"/>
    <mergeCell ref="G1808:H1808"/>
    <mergeCell ref="I1808:J1808"/>
    <mergeCell ref="D1809:E1809"/>
    <mergeCell ref="G1809:H1809"/>
    <mergeCell ref="I1809:J1809"/>
    <mergeCell ref="D1810:E1810"/>
    <mergeCell ref="G1810:H1810"/>
    <mergeCell ref="I1810:J1810"/>
    <mergeCell ref="D1811:E1811"/>
    <mergeCell ref="G1811:H1811"/>
    <mergeCell ref="I1811:J1811"/>
    <mergeCell ref="A1794:A1805"/>
    <mergeCell ref="B1794:C1805"/>
    <mergeCell ref="D1794:E1794"/>
    <mergeCell ref="F1794:F1805"/>
    <mergeCell ref="G1794:H1794"/>
    <mergeCell ref="I1794:J1794"/>
    <mergeCell ref="L1794:M1805"/>
    <mergeCell ref="O1794:O1805"/>
    <mergeCell ref="D1795:E1795"/>
    <mergeCell ref="G1795:H1795"/>
    <mergeCell ref="I1795:J1795"/>
    <mergeCell ref="D1796:E1796"/>
    <mergeCell ref="G1796:H1796"/>
    <mergeCell ref="I1796:J1796"/>
    <mergeCell ref="D1797:E1797"/>
    <mergeCell ref="G1797:H1797"/>
    <mergeCell ref="I1797:J1797"/>
    <mergeCell ref="D1798:E1798"/>
    <mergeCell ref="G1798:H1798"/>
    <mergeCell ref="I1798:J1798"/>
    <mergeCell ref="D1799:E1799"/>
    <mergeCell ref="G1799:H1799"/>
    <mergeCell ref="I1799:J1799"/>
    <mergeCell ref="D1800:E1800"/>
    <mergeCell ref="G1800:H1800"/>
    <mergeCell ref="I1800:J1800"/>
    <mergeCell ref="D1801:E1801"/>
    <mergeCell ref="G1801:H1801"/>
    <mergeCell ref="I1801:J1801"/>
    <mergeCell ref="D1802:E1802"/>
    <mergeCell ref="G1802:H1802"/>
    <mergeCell ref="I1802:J1802"/>
    <mergeCell ref="D1812:E1812"/>
    <mergeCell ref="G1812:H1812"/>
    <mergeCell ref="I1812:J1812"/>
    <mergeCell ref="D1813:E1813"/>
    <mergeCell ref="G1813:H1813"/>
    <mergeCell ref="I1813:J1813"/>
    <mergeCell ref="D1814:E1814"/>
    <mergeCell ref="G1814:H1814"/>
    <mergeCell ref="I1814:J1814"/>
    <mergeCell ref="D1776:E1776"/>
    <mergeCell ref="G1776:H1776"/>
    <mergeCell ref="I1776:J1776"/>
    <mergeCell ref="D1777:E1777"/>
    <mergeCell ref="G1777:H1777"/>
    <mergeCell ref="I1777:J1777"/>
    <mergeCell ref="D1778:E1778"/>
    <mergeCell ref="G1778:H1778"/>
    <mergeCell ref="I1778:J1778"/>
    <mergeCell ref="D1788:E1788"/>
    <mergeCell ref="G1788:H1788"/>
    <mergeCell ref="I1788:J1788"/>
    <mergeCell ref="D1789:E1789"/>
    <mergeCell ref="G1789:H1789"/>
    <mergeCell ref="I1789:J1789"/>
    <mergeCell ref="D1790:E1790"/>
    <mergeCell ref="G1790:H1790"/>
    <mergeCell ref="I1790:J1790"/>
    <mergeCell ref="D1791:E1791"/>
    <mergeCell ref="G1791:H1791"/>
    <mergeCell ref="I1791:J1791"/>
    <mergeCell ref="D1792:E1792"/>
    <mergeCell ref="G1792:H1792"/>
    <mergeCell ref="I1792:J1792"/>
    <mergeCell ref="D1793:E1793"/>
    <mergeCell ref="G1793:H1793"/>
    <mergeCell ref="I1793:J1793"/>
    <mergeCell ref="D1779:E1779"/>
    <mergeCell ref="G1779:H1779"/>
    <mergeCell ref="I1779:J1779"/>
    <mergeCell ref="D1780:E1780"/>
    <mergeCell ref="G1780:H1780"/>
    <mergeCell ref="I1780:J1780"/>
    <mergeCell ref="D1781:E1781"/>
    <mergeCell ref="G1781:H1781"/>
    <mergeCell ref="I1781:J1781"/>
    <mergeCell ref="D1767:E1767"/>
    <mergeCell ref="G1767:H1767"/>
    <mergeCell ref="I1767:J1767"/>
    <mergeCell ref="D1768:E1768"/>
    <mergeCell ref="G1768:H1768"/>
    <mergeCell ref="I1768:J1768"/>
    <mergeCell ref="D1769:E1769"/>
    <mergeCell ref="G1769:H1769"/>
    <mergeCell ref="I1769:J1769"/>
    <mergeCell ref="D1755:E1755"/>
    <mergeCell ref="G1755:H1755"/>
    <mergeCell ref="I1755:J1755"/>
    <mergeCell ref="D1756:E1756"/>
    <mergeCell ref="G1756:H1756"/>
    <mergeCell ref="I1756:J1756"/>
    <mergeCell ref="D1757:E1757"/>
    <mergeCell ref="G1757:H1757"/>
    <mergeCell ref="I1757:J1757"/>
    <mergeCell ref="A1758:A1769"/>
    <mergeCell ref="B1758:C1769"/>
    <mergeCell ref="D1758:E1758"/>
    <mergeCell ref="F1758:F1769"/>
    <mergeCell ref="G1758:H1758"/>
    <mergeCell ref="I1758:J1758"/>
    <mergeCell ref="L1782:M1793"/>
    <mergeCell ref="O1782:O1793"/>
    <mergeCell ref="D1783:E1783"/>
    <mergeCell ref="G1783:H1783"/>
    <mergeCell ref="I1783:J1783"/>
    <mergeCell ref="D1784:E1784"/>
    <mergeCell ref="G1784:H1784"/>
    <mergeCell ref="I1784:J1784"/>
    <mergeCell ref="D1785:E1785"/>
    <mergeCell ref="G1785:H1785"/>
    <mergeCell ref="I1785:J1785"/>
    <mergeCell ref="D1786:E1786"/>
    <mergeCell ref="G1786:H1786"/>
    <mergeCell ref="I1786:J1786"/>
    <mergeCell ref="D1787:E1787"/>
    <mergeCell ref="G1787:H1787"/>
    <mergeCell ref="I1787:J1787"/>
    <mergeCell ref="A1770:A1781"/>
    <mergeCell ref="B1770:C1781"/>
    <mergeCell ref="D1770:E1770"/>
    <mergeCell ref="F1770:F1781"/>
    <mergeCell ref="G1770:H1770"/>
    <mergeCell ref="I1770:J1770"/>
    <mergeCell ref="L1770:M1781"/>
    <mergeCell ref="O1770:O1781"/>
    <mergeCell ref="D1771:E1771"/>
    <mergeCell ref="G1771:H1771"/>
    <mergeCell ref="I1771:J1771"/>
    <mergeCell ref="D1772:E1772"/>
    <mergeCell ref="G1772:H1772"/>
    <mergeCell ref="I1772:J1772"/>
    <mergeCell ref="D1773:E1773"/>
    <mergeCell ref="G1773:H1773"/>
    <mergeCell ref="I1773:J1773"/>
    <mergeCell ref="D1774:E1774"/>
    <mergeCell ref="G1774:H1774"/>
    <mergeCell ref="I1774:J1774"/>
    <mergeCell ref="D1775:E1775"/>
    <mergeCell ref="G1775:H1775"/>
    <mergeCell ref="I1775:J1775"/>
    <mergeCell ref="A1734:A1745"/>
    <mergeCell ref="B1734:C1745"/>
    <mergeCell ref="D1734:E1734"/>
    <mergeCell ref="F1734:F1745"/>
    <mergeCell ref="G1734:H1734"/>
    <mergeCell ref="I1734:J1734"/>
    <mergeCell ref="L1758:M1769"/>
    <mergeCell ref="O1758:O1769"/>
    <mergeCell ref="D1759:E1759"/>
    <mergeCell ref="G1759:H1759"/>
    <mergeCell ref="I1759:J1759"/>
    <mergeCell ref="D1760:E1760"/>
    <mergeCell ref="G1760:H1760"/>
    <mergeCell ref="I1760:J1760"/>
    <mergeCell ref="D1761:E1761"/>
    <mergeCell ref="G1761:H1761"/>
    <mergeCell ref="I1761:J1761"/>
    <mergeCell ref="D1762:E1762"/>
    <mergeCell ref="G1762:H1762"/>
    <mergeCell ref="I1762:J1762"/>
    <mergeCell ref="D1763:E1763"/>
    <mergeCell ref="G1763:H1763"/>
    <mergeCell ref="I1763:J1763"/>
    <mergeCell ref="A1746:A1757"/>
    <mergeCell ref="B1746:C1757"/>
    <mergeCell ref="D1746:E1746"/>
    <mergeCell ref="F1746:F1757"/>
    <mergeCell ref="G1746:H1746"/>
    <mergeCell ref="I1746:J1746"/>
    <mergeCell ref="L1746:M1757"/>
    <mergeCell ref="O1746:O1757"/>
    <mergeCell ref="D1747:E1747"/>
    <mergeCell ref="G1747:H1747"/>
    <mergeCell ref="I1747:J1747"/>
    <mergeCell ref="D1748:E1748"/>
    <mergeCell ref="G1748:H1748"/>
    <mergeCell ref="I1748:J1748"/>
    <mergeCell ref="D1749:E1749"/>
    <mergeCell ref="G1749:H1749"/>
    <mergeCell ref="I1749:J1749"/>
    <mergeCell ref="D1750:E1750"/>
    <mergeCell ref="G1750:H1750"/>
    <mergeCell ref="I1750:J1750"/>
    <mergeCell ref="D1751:E1751"/>
    <mergeCell ref="G1751:H1751"/>
    <mergeCell ref="I1751:J1751"/>
    <mergeCell ref="D1752:E1752"/>
    <mergeCell ref="G1752:H1752"/>
    <mergeCell ref="I1752:J1752"/>
    <mergeCell ref="D1753:E1753"/>
    <mergeCell ref="G1753:H1753"/>
    <mergeCell ref="I1753:J1753"/>
    <mergeCell ref="D1754:E1754"/>
    <mergeCell ref="G1754:H1754"/>
    <mergeCell ref="I1754:J1754"/>
    <mergeCell ref="D1764:E1764"/>
    <mergeCell ref="G1764:H1764"/>
    <mergeCell ref="I1764:J1764"/>
    <mergeCell ref="D1765:E1765"/>
    <mergeCell ref="G1765:H1765"/>
    <mergeCell ref="I1765:J1765"/>
    <mergeCell ref="D1766:E1766"/>
    <mergeCell ref="G1766:H1766"/>
    <mergeCell ref="I1766:J1766"/>
    <mergeCell ref="D1728:E1728"/>
    <mergeCell ref="G1728:H1728"/>
    <mergeCell ref="I1728:J1728"/>
    <mergeCell ref="D1729:E1729"/>
    <mergeCell ref="G1729:H1729"/>
    <mergeCell ref="I1729:J1729"/>
    <mergeCell ref="D1730:E1730"/>
    <mergeCell ref="G1730:H1730"/>
    <mergeCell ref="I1730:J1730"/>
    <mergeCell ref="D1740:E1740"/>
    <mergeCell ref="G1740:H1740"/>
    <mergeCell ref="I1740:J1740"/>
    <mergeCell ref="D1741:E1741"/>
    <mergeCell ref="G1741:H1741"/>
    <mergeCell ref="I1741:J1741"/>
    <mergeCell ref="D1742:E1742"/>
    <mergeCell ref="G1742:H1742"/>
    <mergeCell ref="I1742:J1742"/>
    <mergeCell ref="D1743:E1743"/>
    <mergeCell ref="G1743:H1743"/>
    <mergeCell ref="I1743:J1743"/>
    <mergeCell ref="D1744:E1744"/>
    <mergeCell ref="G1744:H1744"/>
    <mergeCell ref="I1744:J1744"/>
    <mergeCell ref="D1745:E1745"/>
    <mergeCell ref="G1745:H1745"/>
    <mergeCell ref="I1745:J1745"/>
    <mergeCell ref="D1731:E1731"/>
    <mergeCell ref="G1731:H1731"/>
    <mergeCell ref="I1731:J1731"/>
    <mergeCell ref="D1732:E1732"/>
    <mergeCell ref="G1732:H1732"/>
    <mergeCell ref="I1732:J1732"/>
    <mergeCell ref="D1733:E1733"/>
    <mergeCell ref="G1733:H1733"/>
    <mergeCell ref="I1733:J1733"/>
    <mergeCell ref="D1719:E1719"/>
    <mergeCell ref="G1719:H1719"/>
    <mergeCell ref="I1719:J1719"/>
    <mergeCell ref="D1720:E1720"/>
    <mergeCell ref="G1720:H1720"/>
    <mergeCell ref="I1720:J1720"/>
    <mergeCell ref="D1721:E1721"/>
    <mergeCell ref="G1721:H1721"/>
    <mergeCell ref="I1721:J1721"/>
    <mergeCell ref="D1707:E1707"/>
    <mergeCell ref="G1707:H1707"/>
    <mergeCell ref="I1707:J1707"/>
    <mergeCell ref="D1708:E1708"/>
    <mergeCell ref="G1708:H1708"/>
    <mergeCell ref="I1708:J1708"/>
    <mergeCell ref="D1709:E1709"/>
    <mergeCell ref="G1709:H1709"/>
    <mergeCell ref="I1709:J1709"/>
    <mergeCell ref="A1710:A1721"/>
    <mergeCell ref="B1710:C1721"/>
    <mergeCell ref="D1710:E1710"/>
    <mergeCell ref="F1710:F1721"/>
    <mergeCell ref="G1710:H1710"/>
    <mergeCell ref="I1710:J1710"/>
    <mergeCell ref="L1734:M1745"/>
    <mergeCell ref="O1734:O1745"/>
    <mergeCell ref="D1735:E1735"/>
    <mergeCell ref="G1735:H1735"/>
    <mergeCell ref="I1735:J1735"/>
    <mergeCell ref="D1736:E1736"/>
    <mergeCell ref="G1736:H1736"/>
    <mergeCell ref="I1736:J1736"/>
    <mergeCell ref="D1737:E1737"/>
    <mergeCell ref="G1737:H1737"/>
    <mergeCell ref="I1737:J1737"/>
    <mergeCell ref="D1738:E1738"/>
    <mergeCell ref="G1738:H1738"/>
    <mergeCell ref="I1738:J1738"/>
    <mergeCell ref="D1739:E1739"/>
    <mergeCell ref="G1739:H1739"/>
    <mergeCell ref="I1739:J1739"/>
    <mergeCell ref="A1722:A1733"/>
    <mergeCell ref="B1722:C1733"/>
    <mergeCell ref="D1722:E1722"/>
    <mergeCell ref="F1722:F1733"/>
    <mergeCell ref="G1722:H1722"/>
    <mergeCell ref="I1722:J1722"/>
    <mergeCell ref="L1722:M1733"/>
    <mergeCell ref="O1722:O1733"/>
    <mergeCell ref="D1723:E1723"/>
    <mergeCell ref="G1723:H1723"/>
    <mergeCell ref="I1723:J1723"/>
    <mergeCell ref="D1724:E1724"/>
    <mergeCell ref="G1724:H1724"/>
    <mergeCell ref="I1724:J1724"/>
    <mergeCell ref="D1725:E1725"/>
    <mergeCell ref="G1725:H1725"/>
    <mergeCell ref="I1725:J1725"/>
    <mergeCell ref="D1726:E1726"/>
    <mergeCell ref="G1726:H1726"/>
    <mergeCell ref="I1726:J1726"/>
    <mergeCell ref="D1727:E1727"/>
    <mergeCell ref="G1727:H1727"/>
    <mergeCell ref="I1727:J1727"/>
    <mergeCell ref="A1686:A1697"/>
    <mergeCell ref="B1686:C1697"/>
    <mergeCell ref="D1686:E1686"/>
    <mergeCell ref="F1686:F1697"/>
    <mergeCell ref="G1686:H1686"/>
    <mergeCell ref="I1686:J1686"/>
    <mergeCell ref="L1710:M1721"/>
    <mergeCell ref="O1710:O1721"/>
    <mergeCell ref="D1711:E1711"/>
    <mergeCell ref="G1711:H1711"/>
    <mergeCell ref="I1711:J1711"/>
    <mergeCell ref="D1712:E1712"/>
    <mergeCell ref="G1712:H1712"/>
    <mergeCell ref="I1712:J1712"/>
    <mergeCell ref="D1713:E1713"/>
    <mergeCell ref="G1713:H1713"/>
    <mergeCell ref="I1713:J1713"/>
    <mergeCell ref="D1714:E1714"/>
    <mergeCell ref="G1714:H1714"/>
    <mergeCell ref="I1714:J1714"/>
    <mergeCell ref="D1715:E1715"/>
    <mergeCell ref="G1715:H1715"/>
    <mergeCell ref="I1715:J1715"/>
    <mergeCell ref="A1698:A1709"/>
    <mergeCell ref="B1698:C1709"/>
    <mergeCell ref="D1698:E1698"/>
    <mergeCell ref="F1698:F1709"/>
    <mergeCell ref="G1698:H1698"/>
    <mergeCell ref="I1698:J1698"/>
    <mergeCell ref="L1698:M1709"/>
    <mergeCell ref="O1698:O1709"/>
    <mergeCell ref="D1699:E1699"/>
    <mergeCell ref="G1699:H1699"/>
    <mergeCell ref="I1699:J1699"/>
    <mergeCell ref="D1700:E1700"/>
    <mergeCell ref="G1700:H1700"/>
    <mergeCell ref="I1700:J1700"/>
    <mergeCell ref="D1701:E1701"/>
    <mergeCell ref="G1701:H1701"/>
    <mergeCell ref="I1701:J1701"/>
    <mergeCell ref="D1702:E1702"/>
    <mergeCell ref="G1702:H1702"/>
    <mergeCell ref="I1702:J1702"/>
    <mergeCell ref="D1703:E1703"/>
    <mergeCell ref="G1703:H1703"/>
    <mergeCell ref="I1703:J1703"/>
    <mergeCell ref="D1704:E1704"/>
    <mergeCell ref="G1704:H1704"/>
    <mergeCell ref="I1704:J1704"/>
    <mergeCell ref="D1705:E1705"/>
    <mergeCell ref="G1705:H1705"/>
    <mergeCell ref="I1705:J1705"/>
    <mergeCell ref="D1706:E1706"/>
    <mergeCell ref="G1706:H1706"/>
    <mergeCell ref="I1706:J1706"/>
    <mergeCell ref="D1716:E1716"/>
    <mergeCell ref="G1716:H1716"/>
    <mergeCell ref="I1716:J1716"/>
    <mergeCell ref="D1717:E1717"/>
    <mergeCell ref="G1717:H1717"/>
    <mergeCell ref="I1717:J1717"/>
    <mergeCell ref="D1718:E1718"/>
    <mergeCell ref="G1718:H1718"/>
    <mergeCell ref="I1718:J1718"/>
    <mergeCell ref="D1680:E1680"/>
    <mergeCell ref="G1680:H1680"/>
    <mergeCell ref="I1680:J1680"/>
    <mergeCell ref="D1681:E1681"/>
    <mergeCell ref="G1681:H1681"/>
    <mergeCell ref="I1681:J1681"/>
    <mergeCell ref="D1682:E1682"/>
    <mergeCell ref="G1682:H1682"/>
    <mergeCell ref="I1682:J1682"/>
    <mergeCell ref="D1692:E1692"/>
    <mergeCell ref="G1692:H1692"/>
    <mergeCell ref="I1692:J1692"/>
    <mergeCell ref="D1693:E1693"/>
    <mergeCell ref="G1693:H1693"/>
    <mergeCell ref="I1693:J1693"/>
    <mergeCell ref="D1694:E1694"/>
    <mergeCell ref="G1694:H1694"/>
    <mergeCell ref="I1694:J1694"/>
    <mergeCell ref="D1695:E1695"/>
    <mergeCell ref="G1695:H1695"/>
    <mergeCell ref="I1695:J1695"/>
    <mergeCell ref="D1696:E1696"/>
    <mergeCell ref="G1696:H1696"/>
    <mergeCell ref="I1696:J1696"/>
    <mergeCell ref="D1697:E1697"/>
    <mergeCell ref="G1697:H1697"/>
    <mergeCell ref="I1697:J1697"/>
    <mergeCell ref="D1683:E1683"/>
    <mergeCell ref="G1683:H1683"/>
    <mergeCell ref="I1683:J1683"/>
    <mergeCell ref="D1684:E1684"/>
    <mergeCell ref="G1684:H1684"/>
    <mergeCell ref="I1684:J1684"/>
    <mergeCell ref="D1685:E1685"/>
    <mergeCell ref="G1685:H1685"/>
    <mergeCell ref="I1685:J1685"/>
    <mergeCell ref="D1671:E1671"/>
    <mergeCell ref="G1671:H1671"/>
    <mergeCell ref="I1671:J1671"/>
    <mergeCell ref="D1672:E1672"/>
    <mergeCell ref="G1672:H1672"/>
    <mergeCell ref="I1672:J1672"/>
    <mergeCell ref="D1673:E1673"/>
    <mergeCell ref="G1673:H1673"/>
    <mergeCell ref="I1673:J1673"/>
    <mergeCell ref="D1659:E1659"/>
    <mergeCell ref="G1659:H1659"/>
    <mergeCell ref="I1659:J1659"/>
    <mergeCell ref="D1660:E1660"/>
    <mergeCell ref="G1660:H1660"/>
    <mergeCell ref="I1660:J1660"/>
    <mergeCell ref="D1661:E1661"/>
    <mergeCell ref="G1661:H1661"/>
    <mergeCell ref="I1661:J1661"/>
    <mergeCell ref="A1662:A1673"/>
    <mergeCell ref="B1662:C1673"/>
    <mergeCell ref="D1662:E1662"/>
    <mergeCell ref="F1662:F1673"/>
    <mergeCell ref="G1662:H1662"/>
    <mergeCell ref="I1662:J1662"/>
    <mergeCell ref="L1686:M1697"/>
    <mergeCell ref="O1686:O1697"/>
    <mergeCell ref="D1687:E1687"/>
    <mergeCell ref="G1687:H1687"/>
    <mergeCell ref="I1687:J1687"/>
    <mergeCell ref="D1688:E1688"/>
    <mergeCell ref="G1688:H1688"/>
    <mergeCell ref="I1688:J1688"/>
    <mergeCell ref="D1689:E1689"/>
    <mergeCell ref="G1689:H1689"/>
    <mergeCell ref="I1689:J1689"/>
    <mergeCell ref="D1690:E1690"/>
    <mergeCell ref="G1690:H1690"/>
    <mergeCell ref="I1690:J1690"/>
    <mergeCell ref="D1691:E1691"/>
    <mergeCell ref="G1691:H1691"/>
    <mergeCell ref="I1691:J1691"/>
    <mergeCell ref="A1674:A1685"/>
    <mergeCell ref="B1674:C1685"/>
    <mergeCell ref="D1674:E1674"/>
    <mergeCell ref="F1674:F1685"/>
    <mergeCell ref="G1674:H1674"/>
    <mergeCell ref="I1674:J1674"/>
    <mergeCell ref="L1674:M1685"/>
    <mergeCell ref="O1674:O1685"/>
    <mergeCell ref="D1675:E1675"/>
    <mergeCell ref="G1675:H1675"/>
    <mergeCell ref="I1675:J1675"/>
    <mergeCell ref="D1676:E1676"/>
    <mergeCell ref="G1676:H1676"/>
    <mergeCell ref="I1676:J1676"/>
    <mergeCell ref="D1677:E1677"/>
    <mergeCell ref="G1677:H1677"/>
    <mergeCell ref="I1677:J1677"/>
    <mergeCell ref="D1678:E1678"/>
    <mergeCell ref="G1678:H1678"/>
    <mergeCell ref="I1678:J1678"/>
    <mergeCell ref="D1679:E1679"/>
    <mergeCell ref="G1679:H1679"/>
    <mergeCell ref="I1679:J1679"/>
    <mergeCell ref="A1638:A1649"/>
    <mergeCell ref="B1638:C1649"/>
    <mergeCell ref="D1638:E1638"/>
    <mergeCell ref="F1638:F1649"/>
    <mergeCell ref="G1638:H1638"/>
    <mergeCell ref="I1638:J1638"/>
    <mergeCell ref="L1662:M1673"/>
    <mergeCell ref="O1662:O1673"/>
    <mergeCell ref="D1663:E1663"/>
    <mergeCell ref="G1663:H1663"/>
    <mergeCell ref="I1663:J1663"/>
    <mergeCell ref="D1664:E1664"/>
    <mergeCell ref="G1664:H1664"/>
    <mergeCell ref="I1664:J1664"/>
    <mergeCell ref="D1665:E1665"/>
    <mergeCell ref="G1665:H1665"/>
    <mergeCell ref="I1665:J1665"/>
    <mergeCell ref="D1666:E1666"/>
    <mergeCell ref="G1666:H1666"/>
    <mergeCell ref="I1666:J1666"/>
    <mergeCell ref="D1667:E1667"/>
    <mergeCell ref="G1667:H1667"/>
    <mergeCell ref="I1667:J1667"/>
    <mergeCell ref="A1650:A1661"/>
    <mergeCell ref="B1650:C1661"/>
    <mergeCell ref="D1650:E1650"/>
    <mergeCell ref="F1650:F1661"/>
    <mergeCell ref="G1650:H1650"/>
    <mergeCell ref="I1650:J1650"/>
    <mergeCell ref="L1650:M1661"/>
    <mergeCell ref="O1650:O1661"/>
    <mergeCell ref="D1651:E1651"/>
    <mergeCell ref="G1651:H1651"/>
    <mergeCell ref="I1651:J1651"/>
    <mergeCell ref="D1652:E1652"/>
    <mergeCell ref="G1652:H1652"/>
    <mergeCell ref="I1652:J1652"/>
    <mergeCell ref="D1653:E1653"/>
    <mergeCell ref="G1653:H1653"/>
    <mergeCell ref="I1653:J1653"/>
    <mergeCell ref="D1654:E1654"/>
    <mergeCell ref="G1654:H1654"/>
    <mergeCell ref="I1654:J1654"/>
    <mergeCell ref="D1655:E1655"/>
    <mergeCell ref="G1655:H1655"/>
    <mergeCell ref="I1655:J1655"/>
    <mergeCell ref="D1656:E1656"/>
    <mergeCell ref="G1656:H1656"/>
    <mergeCell ref="I1656:J1656"/>
    <mergeCell ref="D1657:E1657"/>
    <mergeCell ref="G1657:H1657"/>
    <mergeCell ref="I1657:J1657"/>
    <mergeCell ref="D1658:E1658"/>
    <mergeCell ref="G1658:H1658"/>
    <mergeCell ref="I1658:J1658"/>
    <mergeCell ref="D1668:E1668"/>
    <mergeCell ref="G1668:H1668"/>
    <mergeCell ref="I1668:J1668"/>
    <mergeCell ref="D1669:E1669"/>
    <mergeCell ref="G1669:H1669"/>
    <mergeCell ref="I1669:J1669"/>
    <mergeCell ref="D1670:E1670"/>
    <mergeCell ref="G1670:H1670"/>
    <mergeCell ref="I1670:J1670"/>
    <mergeCell ref="D1632:E1632"/>
    <mergeCell ref="G1632:H1632"/>
    <mergeCell ref="I1632:J1632"/>
    <mergeCell ref="D1633:E1633"/>
    <mergeCell ref="G1633:H1633"/>
    <mergeCell ref="I1633:J1633"/>
    <mergeCell ref="D1634:E1634"/>
    <mergeCell ref="G1634:H1634"/>
    <mergeCell ref="I1634:J1634"/>
    <mergeCell ref="D1644:E1644"/>
    <mergeCell ref="G1644:H1644"/>
    <mergeCell ref="I1644:J1644"/>
    <mergeCell ref="D1645:E1645"/>
    <mergeCell ref="G1645:H1645"/>
    <mergeCell ref="I1645:J1645"/>
    <mergeCell ref="D1646:E1646"/>
    <mergeCell ref="G1646:H1646"/>
    <mergeCell ref="I1646:J1646"/>
    <mergeCell ref="D1647:E1647"/>
    <mergeCell ref="G1647:H1647"/>
    <mergeCell ref="I1647:J1647"/>
    <mergeCell ref="D1648:E1648"/>
    <mergeCell ref="G1648:H1648"/>
    <mergeCell ref="I1648:J1648"/>
    <mergeCell ref="D1649:E1649"/>
    <mergeCell ref="G1649:H1649"/>
    <mergeCell ref="I1649:J1649"/>
    <mergeCell ref="D1635:E1635"/>
    <mergeCell ref="G1635:H1635"/>
    <mergeCell ref="I1635:J1635"/>
    <mergeCell ref="D1636:E1636"/>
    <mergeCell ref="G1636:H1636"/>
    <mergeCell ref="I1636:J1636"/>
    <mergeCell ref="D1637:E1637"/>
    <mergeCell ref="G1637:H1637"/>
    <mergeCell ref="I1637:J1637"/>
    <mergeCell ref="D1623:E1623"/>
    <mergeCell ref="G1623:H1623"/>
    <mergeCell ref="I1623:J1623"/>
    <mergeCell ref="D1624:E1624"/>
    <mergeCell ref="G1624:H1624"/>
    <mergeCell ref="I1624:J1624"/>
    <mergeCell ref="D1625:E1625"/>
    <mergeCell ref="G1625:H1625"/>
    <mergeCell ref="I1625:J1625"/>
    <mergeCell ref="D1611:E1611"/>
    <mergeCell ref="G1611:H1611"/>
    <mergeCell ref="I1611:J1611"/>
    <mergeCell ref="D1612:E1612"/>
    <mergeCell ref="G1612:H1612"/>
    <mergeCell ref="I1612:J1612"/>
    <mergeCell ref="D1613:E1613"/>
    <mergeCell ref="G1613:H1613"/>
    <mergeCell ref="I1613:J1613"/>
    <mergeCell ref="A1614:A1625"/>
    <mergeCell ref="B1614:C1625"/>
    <mergeCell ref="D1614:E1614"/>
    <mergeCell ref="F1614:F1625"/>
    <mergeCell ref="G1614:H1614"/>
    <mergeCell ref="I1614:J1614"/>
    <mergeCell ref="L1638:M1649"/>
    <mergeCell ref="O1638:O1649"/>
    <mergeCell ref="D1639:E1639"/>
    <mergeCell ref="G1639:H1639"/>
    <mergeCell ref="I1639:J1639"/>
    <mergeCell ref="D1640:E1640"/>
    <mergeCell ref="G1640:H1640"/>
    <mergeCell ref="I1640:J1640"/>
    <mergeCell ref="D1641:E1641"/>
    <mergeCell ref="G1641:H1641"/>
    <mergeCell ref="I1641:J1641"/>
    <mergeCell ref="D1642:E1642"/>
    <mergeCell ref="G1642:H1642"/>
    <mergeCell ref="I1642:J1642"/>
    <mergeCell ref="D1643:E1643"/>
    <mergeCell ref="G1643:H1643"/>
    <mergeCell ref="I1643:J1643"/>
    <mergeCell ref="A1626:A1637"/>
    <mergeCell ref="B1626:C1637"/>
    <mergeCell ref="D1626:E1626"/>
    <mergeCell ref="F1626:F1637"/>
    <mergeCell ref="G1626:H1626"/>
    <mergeCell ref="I1626:J1626"/>
    <mergeCell ref="L1626:M1637"/>
    <mergeCell ref="O1626:O1637"/>
    <mergeCell ref="D1627:E1627"/>
    <mergeCell ref="G1627:H1627"/>
    <mergeCell ref="I1627:J1627"/>
    <mergeCell ref="D1628:E1628"/>
    <mergeCell ref="G1628:H1628"/>
    <mergeCell ref="I1628:J1628"/>
    <mergeCell ref="D1629:E1629"/>
    <mergeCell ref="G1629:H1629"/>
    <mergeCell ref="I1629:J1629"/>
    <mergeCell ref="D1630:E1630"/>
    <mergeCell ref="G1630:H1630"/>
    <mergeCell ref="I1630:J1630"/>
    <mergeCell ref="D1631:E1631"/>
    <mergeCell ref="G1631:H1631"/>
    <mergeCell ref="I1631:J1631"/>
    <mergeCell ref="A1590:A1601"/>
    <mergeCell ref="B1590:C1601"/>
    <mergeCell ref="D1590:E1590"/>
    <mergeCell ref="F1590:F1601"/>
    <mergeCell ref="G1590:H1590"/>
    <mergeCell ref="I1590:J1590"/>
    <mergeCell ref="L1614:M1625"/>
    <mergeCell ref="O1614:O1625"/>
    <mergeCell ref="D1615:E1615"/>
    <mergeCell ref="G1615:H1615"/>
    <mergeCell ref="I1615:J1615"/>
    <mergeCell ref="D1616:E1616"/>
    <mergeCell ref="G1616:H1616"/>
    <mergeCell ref="I1616:J1616"/>
    <mergeCell ref="D1617:E1617"/>
    <mergeCell ref="G1617:H1617"/>
    <mergeCell ref="I1617:J1617"/>
    <mergeCell ref="D1618:E1618"/>
    <mergeCell ref="G1618:H1618"/>
    <mergeCell ref="I1618:J1618"/>
    <mergeCell ref="D1619:E1619"/>
    <mergeCell ref="G1619:H1619"/>
    <mergeCell ref="I1619:J1619"/>
    <mergeCell ref="A1602:A1613"/>
    <mergeCell ref="B1602:C1613"/>
    <mergeCell ref="D1602:E1602"/>
    <mergeCell ref="F1602:F1613"/>
    <mergeCell ref="G1602:H1602"/>
    <mergeCell ref="I1602:J1602"/>
    <mergeCell ref="L1602:M1613"/>
    <mergeCell ref="O1602:O1613"/>
    <mergeCell ref="D1603:E1603"/>
    <mergeCell ref="G1603:H1603"/>
    <mergeCell ref="I1603:J1603"/>
    <mergeCell ref="D1604:E1604"/>
    <mergeCell ref="G1604:H1604"/>
    <mergeCell ref="I1604:J1604"/>
    <mergeCell ref="D1605:E1605"/>
    <mergeCell ref="G1605:H1605"/>
    <mergeCell ref="I1605:J1605"/>
    <mergeCell ref="D1606:E1606"/>
    <mergeCell ref="G1606:H1606"/>
    <mergeCell ref="I1606:J1606"/>
    <mergeCell ref="D1607:E1607"/>
    <mergeCell ref="G1607:H1607"/>
    <mergeCell ref="I1607:J1607"/>
    <mergeCell ref="D1608:E1608"/>
    <mergeCell ref="G1608:H1608"/>
    <mergeCell ref="I1608:J1608"/>
    <mergeCell ref="D1609:E1609"/>
    <mergeCell ref="G1609:H1609"/>
    <mergeCell ref="I1609:J1609"/>
    <mergeCell ref="D1610:E1610"/>
    <mergeCell ref="G1610:H1610"/>
    <mergeCell ref="I1610:J1610"/>
    <mergeCell ref="D1620:E1620"/>
    <mergeCell ref="G1620:H1620"/>
    <mergeCell ref="I1620:J1620"/>
    <mergeCell ref="D1621:E1621"/>
    <mergeCell ref="G1621:H1621"/>
    <mergeCell ref="I1621:J1621"/>
    <mergeCell ref="D1622:E1622"/>
    <mergeCell ref="G1622:H1622"/>
    <mergeCell ref="I1622:J1622"/>
    <mergeCell ref="D1584:E1584"/>
    <mergeCell ref="G1584:H1584"/>
    <mergeCell ref="I1584:J1584"/>
    <mergeCell ref="D1585:E1585"/>
    <mergeCell ref="G1585:H1585"/>
    <mergeCell ref="I1585:J1585"/>
    <mergeCell ref="D1586:E1586"/>
    <mergeCell ref="G1586:H1586"/>
    <mergeCell ref="I1586:J1586"/>
    <mergeCell ref="D1596:E1596"/>
    <mergeCell ref="G1596:H1596"/>
    <mergeCell ref="I1596:J1596"/>
    <mergeCell ref="D1597:E1597"/>
    <mergeCell ref="G1597:H1597"/>
    <mergeCell ref="I1597:J1597"/>
    <mergeCell ref="D1598:E1598"/>
    <mergeCell ref="G1598:H1598"/>
    <mergeCell ref="I1598:J1598"/>
    <mergeCell ref="D1599:E1599"/>
    <mergeCell ref="G1599:H1599"/>
    <mergeCell ref="I1599:J1599"/>
    <mergeCell ref="D1600:E1600"/>
    <mergeCell ref="G1600:H1600"/>
    <mergeCell ref="I1600:J1600"/>
    <mergeCell ref="D1601:E1601"/>
    <mergeCell ref="G1601:H1601"/>
    <mergeCell ref="I1601:J1601"/>
    <mergeCell ref="D1587:E1587"/>
    <mergeCell ref="G1587:H1587"/>
    <mergeCell ref="I1587:J1587"/>
    <mergeCell ref="D1588:E1588"/>
    <mergeCell ref="G1588:H1588"/>
    <mergeCell ref="I1588:J1588"/>
    <mergeCell ref="D1589:E1589"/>
    <mergeCell ref="G1589:H1589"/>
    <mergeCell ref="I1589:J1589"/>
    <mergeCell ref="D1575:E1575"/>
    <mergeCell ref="G1575:H1575"/>
    <mergeCell ref="I1575:J1575"/>
    <mergeCell ref="D1576:E1576"/>
    <mergeCell ref="G1576:H1576"/>
    <mergeCell ref="I1576:J1576"/>
    <mergeCell ref="D1577:E1577"/>
    <mergeCell ref="G1577:H1577"/>
    <mergeCell ref="I1577:J1577"/>
    <mergeCell ref="D1563:E1563"/>
    <mergeCell ref="G1563:H1563"/>
    <mergeCell ref="I1563:J1563"/>
    <mergeCell ref="D1564:E1564"/>
    <mergeCell ref="G1564:H1564"/>
    <mergeCell ref="I1564:J1564"/>
    <mergeCell ref="D1565:E1565"/>
    <mergeCell ref="G1565:H1565"/>
    <mergeCell ref="I1565:J1565"/>
    <mergeCell ref="A1566:A1577"/>
    <mergeCell ref="B1566:C1577"/>
    <mergeCell ref="D1566:E1566"/>
    <mergeCell ref="F1566:F1577"/>
    <mergeCell ref="G1566:H1566"/>
    <mergeCell ref="I1566:J1566"/>
    <mergeCell ref="L1590:M1601"/>
    <mergeCell ref="O1590:O1601"/>
    <mergeCell ref="D1591:E1591"/>
    <mergeCell ref="G1591:H1591"/>
    <mergeCell ref="I1591:J1591"/>
    <mergeCell ref="D1592:E1592"/>
    <mergeCell ref="G1592:H1592"/>
    <mergeCell ref="I1592:J1592"/>
    <mergeCell ref="D1593:E1593"/>
    <mergeCell ref="G1593:H1593"/>
    <mergeCell ref="I1593:J1593"/>
    <mergeCell ref="D1594:E1594"/>
    <mergeCell ref="G1594:H1594"/>
    <mergeCell ref="I1594:J1594"/>
    <mergeCell ref="D1595:E1595"/>
    <mergeCell ref="G1595:H1595"/>
    <mergeCell ref="I1595:J1595"/>
    <mergeCell ref="A1578:A1589"/>
    <mergeCell ref="B1578:C1589"/>
    <mergeCell ref="D1578:E1578"/>
    <mergeCell ref="F1578:F1589"/>
    <mergeCell ref="G1578:H1578"/>
    <mergeCell ref="I1578:J1578"/>
    <mergeCell ref="L1578:M1589"/>
    <mergeCell ref="O1578:O1589"/>
    <mergeCell ref="D1579:E1579"/>
    <mergeCell ref="G1579:H1579"/>
    <mergeCell ref="I1579:J1579"/>
    <mergeCell ref="D1580:E1580"/>
    <mergeCell ref="G1580:H1580"/>
    <mergeCell ref="I1580:J1580"/>
    <mergeCell ref="D1581:E1581"/>
    <mergeCell ref="G1581:H1581"/>
    <mergeCell ref="I1581:J1581"/>
    <mergeCell ref="D1582:E1582"/>
    <mergeCell ref="G1582:H1582"/>
    <mergeCell ref="I1582:J1582"/>
    <mergeCell ref="D1583:E1583"/>
    <mergeCell ref="G1583:H1583"/>
    <mergeCell ref="I1583:J1583"/>
    <mergeCell ref="A1542:A1553"/>
    <mergeCell ref="B1542:C1553"/>
    <mergeCell ref="D1542:E1542"/>
    <mergeCell ref="F1542:F1553"/>
    <mergeCell ref="G1542:H1542"/>
    <mergeCell ref="I1542:J1542"/>
    <mergeCell ref="L1566:M1577"/>
    <mergeCell ref="O1566:O1577"/>
    <mergeCell ref="D1567:E1567"/>
    <mergeCell ref="G1567:H1567"/>
    <mergeCell ref="I1567:J1567"/>
    <mergeCell ref="D1568:E1568"/>
    <mergeCell ref="G1568:H1568"/>
    <mergeCell ref="I1568:J1568"/>
    <mergeCell ref="D1569:E1569"/>
    <mergeCell ref="G1569:H1569"/>
    <mergeCell ref="I1569:J1569"/>
    <mergeCell ref="D1570:E1570"/>
    <mergeCell ref="G1570:H1570"/>
    <mergeCell ref="I1570:J1570"/>
    <mergeCell ref="D1571:E1571"/>
    <mergeCell ref="G1571:H1571"/>
    <mergeCell ref="I1571:J1571"/>
    <mergeCell ref="A1554:A1565"/>
    <mergeCell ref="B1554:C1565"/>
    <mergeCell ref="D1554:E1554"/>
    <mergeCell ref="F1554:F1565"/>
    <mergeCell ref="G1554:H1554"/>
    <mergeCell ref="I1554:J1554"/>
    <mergeCell ref="L1554:M1565"/>
    <mergeCell ref="O1554:O1565"/>
    <mergeCell ref="D1555:E1555"/>
    <mergeCell ref="G1555:H1555"/>
    <mergeCell ref="I1555:J1555"/>
    <mergeCell ref="D1556:E1556"/>
    <mergeCell ref="G1556:H1556"/>
    <mergeCell ref="I1556:J1556"/>
    <mergeCell ref="D1557:E1557"/>
    <mergeCell ref="G1557:H1557"/>
    <mergeCell ref="I1557:J1557"/>
    <mergeCell ref="D1558:E1558"/>
    <mergeCell ref="G1558:H1558"/>
    <mergeCell ref="I1558:J1558"/>
    <mergeCell ref="D1559:E1559"/>
    <mergeCell ref="G1559:H1559"/>
    <mergeCell ref="I1559:J1559"/>
    <mergeCell ref="D1560:E1560"/>
    <mergeCell ref="G1560:H1560"/>
    <mergeCell ref="I1560:J1560"/>
    <mergeCell ref="D1561:E1561"/>
    <mergeCell ref="G1561:H1561"/>
    <mergeCell ref="I1561:J1561"/>
    <mergeCell ref="D1562:E1562"/>
    <mergeCell ref="G1562:H1562"/>
    <mergeCell ref="I1562:J1562"/>
    <mergeCell ref="D1572:E1572"/>
    <mergeCell ref="G1572:H1572"/>
    <mergeCell ref="I1572:J1572"/>
    <mergeCell ref="D1573:E1573"/>
    <mergeCell ref="G1573:H1573"/>
    <mergeCell ref="I1573:J1573"/>
    <mergeCell ref="D1574:E1574"/>
    <mergeCell ref="G1574:H1574"/>
    <mergeCell ref="I1574:J1574"/>
    <mergeCell ref="D1536:E1536"/>
    <mergeCell ref="G1536:H1536"/>
    <mergeCell ref="I1536:J1536"/>
    <mergeCell ref="D1537:E1537"/>
    <mergeCell ref="G1537:H1537"/>
    <mergeCell ref="I1537:J1537"/>
    <mergeCell ref="D1538:E1538"/>
    <mergeCell ref="G1538:H1538"/>
    <mergeCell ref="I1538:J1538"/>
    <mergeCell ref="D1548:E1548"/>
    <mergeCell ref="G1548:H1548"/>
    <mergeCell ref="I1548:J1548"/>
    <mergeCell ref="D1549:E1549"/>
    <mergeCell ref="G1549:H1549"/>
    <mergeCell ref="I1549:J1549"/>
    <mergeCell ref="D1550:E1550"/>
    <mergeCell ref="G1550:H1550"/>
    <mergeCell ref="I1550:J1550"/>
    <mergeCell ref="D1551:E1551"/>
    <mergeCell ref="G1551:H1551"/>
    <mergeCell ref="I1551:J1551"/>
    <mergeCell ref="D1552:E1552"/>
    <mergeCell ref="G1552:H1552"/>
    <mergeCell ref="I1552:J1552"/>
    <mergeCell ref="D1553:E1553"/>
    <mergeCell ref="G1553:H1553"/>
    <mergeCell ref="I1553:J1553"/>
    <mergeCell ref="D1539:E1539"/>
    <mergeCell ref="G1539:H1539"/>
    <mergeCell ref="I1539:J1539"/>
    <mergeCell ref="D1540:E1540"/>
    <mergeCell ref="G1540:H1540"/>
    <mergeCell ref="I1540:J1540"/>
    <mergeCell ref="D1541:E1541"/>
    <mergeCell ref="G1541:H1541"/>
    <mergeCell ref="I1541:J1541"/>
    <mergeCell ref="D1527:E1527"/>
    <mergeCell ref="G1527:H1527"/>
    <mergeCell ref="I1527:J1527"/>
    <mergeCell ref="D1528:E1528"/>
    <mergeCell ref="G1528:H1528"/>
    <mergeCell ref="I1528:J1528"/>
    <mergeCell ref="D1529:E1529"/>
    <mergeCell ref="G1529:H1529"/>
    <mergeCell ref="I1529:J1529"/>
    <mergeCell ref="D1515:E1515"/>
    <mergeCell ref="G1515:H1515"/>
    <mergeCell ref="I1515:J1515"/>
    <mergeCell ref="D1516:E1516"/>
    <mergeCell ref="G1516:H1516"/>
    <mergeCell ref="I1516:J1516"/>
    <mergeCell ref="D1517:E1517"/>
    <mergeCell ref="G1517:H1517"/>
    <mergeCell ref="I1517:J1517"/>
    <mergeCell ref="A1518:A1529"/>
    <mergeCell ref="B1518:C1529"/>
    <mergeCell ref="D1518:E1518"/>
    <mergeCell ref="F1518:F1529"/>
    <mergeCell ref="G1518:H1518"/>
    <mergeCell ref="I1518:J1518"/>
    <mergeCell ref="L1542:M1553"/>
    <mergeCell ref="O1542:O1553"/>
    <mergeCell ref="D1543:E1543"/>
    <mergeCell ref="G1543:H1543"/>
    <mergeCell ref="I1543:J1543"/>
    <mergeCell ref="D1544:E1544"/>
    <mergeCell ref="G1544:H1544"/>
    <mergeCell ref="I1544:J1544"/>
    <mergeCell ref="D1545:E1545"/>
    <mergeCell ref="G1545:H1545"/>
    <mergeCell ref="I1545:J1545"/>
    <mergeCell ref="D1546:E1546"/>
    <mergeCell ref="G1546:H1546"/>
    <mergeCell ref="I1546:J1546"/>
    <mergeCell ref="D1547:E1547"/>
    <mergeCell ref="G1547:H1547"/>
    <mergeCell ref="I1547:J1547"/>
    <mergeCell ref="A1530:A1541"/>
    <mergeCell ref="B1530:C1541"/>
    <mergeCell ref="D1530:E1530"/>
    <mergeCell ref="F1530:F1541"/>
    <mergeCell ref="G1530:H1530"/>
    <mergeCell ref="I1530:J1530"/>
    <mergeCell ref="L1530:M1541"/>
    <mergeCell ref="O1530:O1541"/>
    <mergeCell ref="D1531:E1531"/>
    <mergeCell ref="G1531:H1531"/>
    <mergeCell ref="I1531:J1531"/>
    <mergeCell ref="D1532:E1532"/>
    <mergeCell ref="G1532:H1532"/>
    <mergeCell ref="I1532:J1532"/>
    <mergeCell ref="D1533:E1533"/>
    <mergeCell ref="G1533:H1533"/>
    <mergeCell ref="I1533:J1533"/>
    <mergeCell ref="D1534:E1534"/>
    <mergeCell ref="G1534:H1534"/>
    <mergeCell ref="I1534:J1534"/>
    <mergeCell ref="D1535:E1535"/>
    <mergeCell ref="G1535:H1535"/>
    <mergeCell ref="I1535:J1535"/>
    <mergeCell ref="A1494:A1505"/>
    <mergeCell ref="B1494:C1505"/>
    <mergeCell ref="D1494:E1494"/>
    <mergeCell ref="F1494:F1505"/>
    <mergeCell ref="G1494:H1494"/>
    <mergeCell ref="I1494:J1494"/>
    <mergeCell ref="L1518:M1529"/>
    <mergeCell ref="O1518:O1529"/>
    <mergeCell ref="D1519:E1519"/>
    <mergeCell ref="G1519:H1519"/>
    <mergeCell ref="I1519:J1519"/>
    <mergeCell ref="D1520:E1520"/>
    <mergeCell ref="G1520:H1520"/>
    <mergeCell ref="I1520:J1520"/>
    <mergeCell ref="D1521:E1521"/>
    <mergeCell ref="G1521:H1521"/>
    <mergeCell ref="I1521:J1521"/>
    <mergeCell ref="D1522:E1522"/>
    <mergeCell ref="G1522:H1522"/>
    <mergeCell ref="I1522:J1522"/>
    <mergeCell ref="D1523:E1523"/>
    <mergeCell ref="G1523:H1523"/>
    <mergeCell ref="I1523:J1523"/>
    <mergeCell ref="A1506:A1517"/>
    <mergeCell ref="B1506:C1517"/>
    <mergeCell ref="D1506:E1506"/>
    <mergeCell ref="F1506:F1517"/>
    <mergeCell ref="G1506:H1506"/>
    <mergeCell ref="I1506:J1506"/>
    <mergeCell ref="L1506:M1517"/>
    <mergeCell ref="O1506:O1517"/>
    <mergeCell ref="D1507:E1507"/>
    <mergeCell ref="G1507:H1507"/>
    <mergeCell ref="I1507:J1507"/>
    <mergeCell ref="D1508:E1508"/>
    <mergeCell ref="G1508:H1508"/>
    <mergeCell ref="I1508:J1508"/>
    <mergeCell ref="D1509:E1509"/>
    <mergeCell ref="G1509:H1509"/>
    <mergeCell ref="I1509:J1509"/>
    <mergeCell ref="D1510:E1510"/>
    <mergeCell ref="G1510:H1510"/>
    <mergeCell ref="I1510:J1510"/>
    <mergeCell ref="D1511:E1511"/>
    <mergeCell ref="G1511:H1511"/>
    <mergeCell ref="I1511:J1511"/>
    <mergeCell ref="D1512:E1512"/>
    <mergeCell ref="G1512:H1512"/>
    <mergeCell ref="I1512:J1512"/>
    <mergeCell ref="D1513:E1513"/>
    <mergeCell ref="G1513:H1513"/>
    <mergeCell ref="I1513:J1513"/>
    <mergeCell ref="D1514:E1514"/>
    <mergeCell ref="G1514:H1514"/>
    <mergeCell ref="I1514:J1514"/>
    <mergeCell ref="D1524:E1524"/>
    <mergeCell ref="G1524:H1524"/>
    <mergeCell ref="I1524:J1524"/>
    <mergeCell ref="D1525:E1525"/>
    <mergeCell ref="G1525:H1525"/>
    <mergeCell ref="I1525:J1525"/>
    <mergeCell ref="D1526:E1526"/>
    <mergeCell ref="G1526:H1526"/>
    <mergeCell ref="I1526:J1526"/>
    <mergeCell ref="D1488:E1488"/>
    <mergeCell ref="G1488:H1488"/>
    <mergeCell ref="I1488:J1488"/>
    <mergeCell ref="D1489:E1489"/>
    <mergeCell ref="G1489:H1489"/>
    <mergeCell ref="I1489:J1489"/>
    <mergeCell ref="D1490:E1490"/>
    <mergeCell ref="G1490:H1490"/>
    <mergeCell ref="I1490:J1490"/>
    <mergeCell ref="D1500:E1500"/>
    <mergeCell ref="G1500:H1500"/>
    <mergeCell ref="I1500:J1500"/>
    <mergeCell ref="D1501:E1501"/>
    <mergeCell ref="G1501:H1501"/>
    <mergeCell ref="I1501:J1501"/>
    <mergeCell ref="D1502:E1502"/>
    <mergeCell ref="G1502:H1502"/>
    <mergeCell ref="I1502:J1502"/>
    <mergeCell ref="D1503:E1503"/>
    <mergeCell ref="G1503:H1503"/>
    <mergeCell ref="I1503:J1503"/>
    <mergeCell ref="D1504:E1504"/>
    <mergeCell ref="G1504:H1504"/>
    <mergeCell ref="I1504:J1504"/>
    <mergeCell ref="D1505:E1505"/>
    <mergeCell ref="G1505:H1505"/>
    <mergeCell ref="I1505:J1505"/>
    <mergeCell ref="D1491:E1491"/>
    <mergeCell ref="G1491:H1491"/>
    <mergeCell ref="I1491:J1491"/>
    <mergeCell ref="D1492:E1492"/>
    <mergeCell ref="G1492:H1492"/>
    <mergeCell ref="I1492:J1492"/>
    <mergeCell ref="D1493:E1493"/>
    <mergeCell ref="G1493:H1493"/>
    <mergeCell ref="I1493:J1493"/>
    <mergeCell ref="D1479:E1479"/>
    <mergeCell ref="G1479:H1479"/>
    <mergeCell ref="I1479:J1479"/>
    <mergeCell ref="D1480:E1480"/>
    <mergeCell ref="G1480:H1480"/>
    <mergeCell ref="I1480:J1480"/>
    <mergeCell ref="D1481:E1481"/>
    <mergeCell ref="G1481:H1481"/>
    <mergeCell ref="I1481:J1481"/>
    <mergeCell ref="D1467:E1467"/>
    <mergeCell ref="G1467:H1467"/>
    <mergeCell ref="I1467:J1467"/>
    <mergeCell ref="D1468:E1468"/>
    <mergeCell ref="G1468:H1468"/>
    <mergeCell ref="I1468:J1468"/>
    <mergeCell ref="D1469:E1469"/>
    <mergeCell ref="G1469:H1469"/>
    <mergeCell ref="I1469:J1469"/>
    <mergeCell ref="A1470:A1481"/>
    <mergeCell ref="B1470:C1481"/>
    <mergeCell ref="D1470:E1470"/>
    <mergeCell ref="F1470:F1481"/>
    <mergeCell ref="G1470:H1470"/>
    <mergeCell ref="I1470:J1470"/>
    <mergeCell ref="L1494:M1505"/>
    <mergeCell ref="O1494:O1505"/>
    <mergeCell ref="D1495:E1495"/>
    <mergeCell ref="G1495:H1495"/>
    <mergeCell ref="I1495:J1495"/>
    <mergeCell ref="D1496:E1496"/>
    <mergeCell ref="G1496:H1496"/>
    <mergeCell ref="I1496:J1496"/>
    <mergeCell ref="D1497:E1497"/>
    <mergeCell ref="G1497:H1497"/>
    <mergeCell ref="I1497:J1497"/>
    <mergeCell ref="D1498:E1498"/>
    <mergeCell ref="G1498:H1498"/>
    <mergeCell ref="I1498:J1498"/>
    <mergeCell ref="D1499:E1499"/>
    <mergeCell ref="G1499:H1499"/>
    <mergeCell ref="I1499:J1499"/>
    <mergeCell ref="A1482:A1493"/>
    <mergeCell ref="B1482:C1493"/>
    <mergeCell ref="D1482:E1482"/>
    <mergeCell ref="F1482:F1493"/>
    <mergeCell ref="G1482:H1482"/>
    <mergeCell ref="I1482:J1482"/>
    <mergeCell ref="L1482:M1493"/>
    <mergeCell ref="O1482:O1493"/>
    <mergeCell ref="D1483:E1483"/>
    <mergeCell ref="G1483:H1483"/>
    <mergeCell ref="I1483:J1483"/>
    <mergeCell ref="D1484:E1484"/>
    <mergeCell ref="G1484:H1484"/>
    <mergeCell ref="I1484:J1484"/>
    <mergeCell ref="D1485:E1485"/>
    <mergeCell ref="G1485:H1485"/>
    <mergeCell ref="I1485:J1485"/>
    <mergeCell ref="D1486:E1486"/>
    <mergeCell ref="G1486:H1486"/>
    <mergeCell ref="I1486:J1486"/>
    <mergeCell ref="D1487:E1487"/>
    <mergeCell ref="G1487:H1487"/>
    <mergeCell ref="I1487:J1487"/>
    <mergeCell ref="A1446:A1457"/>
    <mergeCell ref="B1446:C1457"/>
    <mergeCell ref="D1446:E1446"/>
    <mergeCell ref="F1446:F1457"/>
    <mergeCell ref="G1446:H1446"/>
    <mergeCell ref="I1446:J1446"/>
    <mergeCell ref="L1470:M1481"/>
    <mergeCell ref="O1470:O1481"/>
    <mergeCell ref="D1471:E1471"/>
    <mergeCell ref="G1471:H1471"/>
    <mergeCell ref="I1471:J1471"/>
    <mergeCell ref="D1472:E1472"/>
    <mergeCell ref="G1472:H1472"/>
    <mergeCell ref="I1472:J1472"/>
    <mergeCell ref="D1473:E1473"/>
    <mergeCell ref="G1473:H1473"/>
    <mergeCell ref="I1473:J1473"/>
    <mergeCell ref="D1474:E1474"/>
    <mergeCell ref="G1474:H1474"/>
    <mergeCell ref="I1474:J1474"/>
    <mergeCell ref="D1475:E1475"/>
    <mergeCell ref="G1475:H1475"/>
    <mergeCell ref="I1475:J1475"/>
    <mergeCell ref="A1458:A1469"/>
    <mergeCell ref="B1458:C1469"/>
    <mergeCell ref="D1458:E1458"/>
    <mergeCell ref="F1458:F1469"/>
    <mergeCell ref="G1458:H1458"/>
    <mergeCell ref="I1458:J1458"/>
    <mergeCell ref="L1458:M1469"/>
    <mergeCell ref="O1458:O1469"/>
    <mergeCell ref="D1459:E1459"/>
    <mergeCell ref="G1459:H1459"/>
    <mergeCell ref="I1459:J1459"/>
    <mergeCell ref="D1460:E1460"/>
    <mergeCell ref="G1460:H1460"/>
    <mergeCell ref="I1460:J1460"/>
    <mergeCell ref="D1461:E1461"/>
    <mergeCell ref="G1461:H1461"/>
    <mergeCell ref="I1461:J1461"/>
    <mergeCell ref="D1462:E1462"/>
    <mergeCell ref="G1462:H1462"/>
    <mergeCell ref="I1462:J1462"/>
    <mergeCell ref="D1463:E1463"/>
    <mergeCell ref="G1463:H1463"/>
    <mergeCell ref="I1463:J1463"/>
    <mergeCell ref="D1464:E1464"/>
    <mergeCell ref="G1464:H1464"/>
    <mergeCell ref="I1464:J1464"/>
    <mergeCell ref="D1465:E1465"/>
    <mergeCell ref="G1465:H1465"/>
    <mergeCell ref="I1465:J1465"/>
    <mergeCell ref="D1466:E1466"/>
    <mergeCell ref="G1466:H1466"/>
    <mergeCell ref="I1466:J1466"/>
    <mergeCell ref="D1476:E1476"/>
    <mergeCell ref="G1476:H1476"/>
    <mergeCell ref="I1476:J1476"/>
    <mergeCell ref="D1477:E1477"/>
    <mergeCell ref="G1477:H1477"/>
    <mergeCell ref="I1477:J1477"/>
    <mergeCell ref="D1478:E1478"/>
    <mergeCell ref="G1478:H1478"/>
    <mergeCell ref="I1478:J1478"/>
    <mergeCell ref="D1440:E1440"/>
    <mergeCell ref="G1440:H1440"/>
    <mergeCell ref="I1440:J1440"/>
    <mergeCell ref="D1441:E1441"/>
    <mergeCell ref="G1441:H1441"/>
    <mergeCell ref="I1441:J1441"/>
    <mergeCell ref="D1442:E1442"/>
    <mergeCell ref="G1442:H1442"/>
    <mergeCell ref="I1442:J1442"/>
    <mergeCell ref="D1452:E1452"/>
    <mergeCell ref="G1452:H1452"/>
    <mergeCell ref="I1452:J1452"/>
    <mergeCell ref="D1453:E1453"/>
    <mergeCell ref="G1453:H1453"/>
    <mergeCell ref="I1453:J1453"/>
    <mergeCell ref="D1454:E1454"/>
    <mergeCell ref="G1454:H1454"/>
    <mergeCell ref="I1454:J1454"/>
    <mergeCell ref="D1455:E1455"/>
    <mergeCell ref="G1455:H1455"/>
    <mergeCell ref="I1455:J1455"/>
    <mergeCell ref="D1456:E1456"/>
    <mergeCell ref="G1456:H1456"/>
    <mergeCell ref="I1456:J1456"/>
    <mergeCell ref="D1457:E1457"/>
    <mergeCell ref="G1457:H1457"/>
    <mergeCell ref="I1457:J1457"/>
    <mergeCell ref="D1443:E1443"/>
    <mergeCell ref="G1443:H1443"/>
    <mergeCell ref="I1443:J1443"/>
    <mergeCell ref="D1444:E1444"/>
    <mergeCell ref="G1444:H1444"/>
    <mergeCell ref="I1444:J1444"/>
    <mergeCell ref="D1445:E1445"/>
    <mergeCell ref="G1445:H1445"/>
    <mergeCell ref="I1445:J1445"/>
    <mergeCell ref="D1431:E1431"/>
    <mergeCell ref="G1431:H1431"/>
    <mergeCell ref="I1431:J1431"/>
    <mergeCell ref="D1432:E1432"/>
    <mergeCell ref="G1432:H1432"/>
    <mergeCell ref="I1432:J1432"/>
    <mergeCell ref="D1433:E1433"/>
    <mergeCell ref="G1433:H1433"/>
    <mergeCell ref="I1433:J1433"/>
    <mergeCell ref="D1419:E1419"/>
    <mergeCell ref="G1419:H1419"/>
    <mergeCell ref="I1419:J1419"/>
    <mergeCell ref="D1420:E1420"/>
    <mergeCell ref="G1420:H1420"/>
    <mergeCell ref="I1420:J1420"/>
    <mergeCell ref="D1421:E1421"/>
    <mergeCell ref="G1421:H1421"/>
    <mergeCell ref="I1421:J1421"/>
    <mergeCell ref="A1422:A1433"/>
    <mergeCell ref="B1422:C1433"/>
    <mergeCell ref="D1422:E1422"/>
    <mergeCell ref="F1422:F1433"/>
    <mergeCell ref="G1422:H1422"/>
    <mergeCell ref="I1422:J1422"/>
    <mergeCell ref="L1446:M1457"/>
    <mergeCell ref="O1446:O1457"/>
    <mergeCell ref="D1447:E1447"/>
    <mergeCell ref="G1447:H1447"/>
    <mergeCell ref="I1447:J1447"/>
    <mergeCell ref="D1448:E1448"/>
    <mergeCell ref="G1448:H1448"/>
    <mergeCell ref="I1448:J1448"/>
    <mergeCell ref="D1449:E1449"/>
    <mergeCell ref="G1449:H1449"/>
    <mergeCell ref="I1449:J1449"/>
    <mergeCell ref="D1450:E1450"/>
    <mergeCell ref="G1450:H1450"/>
    <mergeCell ref="I1450:J1450"/>
    <mergeCell ref="D1451:E1451"/>
    <mergeCell ref="G1451:H1451"/>
    <mergeCell ref="I1451:J1451"/>
    <mergeCell ref="A1434:A1445"/>
    <mergeCell ref="B1434:C1445"/>
    <mergeCell ref="D1434:E1434"/>
    <mergeCell ref="F1434:F1445"/>
    <mergeCell ref="G1434:H1434"/>
    <mergeCell ref="I1434:J1434"/>
    <mergeCell ref="L1434:M1445"/>
    <mergeCell ref="O1434:O1445"/>
    <mergeCell ref="D1435:E1435"/>
    <mergeCell ref="G1435:H1435"/>
    <mergeCell ref="I1435:J1435"/>
    <mergeCell ref="D1436:E1436"/>
    <mergeCell ref="G1436:H1436"/>
    <mergeCell ref="I1436:J1436"/>
    <mergeCell ref="D1437:E1437"/>
    <mergeCell ref="G1437:H1437"/>
    <mergeCell ref="I1437:J1437"/>
    <mergeCell ref="D1438:E1438"/>
    <mergeCell ref="G1438:H1438"/>
    <mergeCell ref="I1438:J1438"/>
    <mergeCell ref="D1439:E1439"/>
    <mergeCell ref="G1439:H1439"/>
    <mergeCell ref="I1439:J1439"/>
    <mergeCell ref="A1398:A1409"/>
    <mergeCell ref="B1398:C1409"/>
    <mergeCell ref="D1398:E1398"/>
    <mergeCell ref="F1398:F1409"/>
    <mergeCell ref="G1398:H1398"/>
    <mergeCell ref="I1398:J1398"/>
    <mergeCell ref="L1422:M1433"/>
    <mergeCell ref="O1422:O1433"/>
    <mergeCell ref="D1423:E1423"/>
    <mergeCell ref="G1423:H1423"/>
    <mergeCell ref="I1423:J1423"/>
    <mergeCell ref="D1424:E1424"/>
    <mergeCell ref="G1424:H1424"/>
    <mergeCell ref="I1424:J1424"/>
    <mergeCell ref="D1425:E1425"/>
    <mergeCell ref="G1425:H1425"/>
    <mergeCell ref="I1425:J1425"/>
    <mergeCell ref="D1426:E1426"/>
    <mergeCell ref="G1426:H1426"/>
    <mergeCell ref="I1426:J1426"/>
    <mergeCell ref="D1427:E1427"/>
    <mergeCell ref="G1427:H1427"/>
    <mergeCell ref="I1427:J1427"/>
    <mergeCell ref="A1410:A1421"/>
    <mergeCell ref="B1410:C1421"/>
    <mergeCell ref="D1410:E1410"/>
    <mergeCell ref="F1410:F1421"/>
    <mergeCell ref="G1410:H1410"/>
    <mergeCell ref="I1410:J1410"/>
    <mergeCell ref="L1410:M1421"/>
    <mergeCell ref="O1410:O1421"/>
    <mergeCell ref="D1411:E1411"/>
    <mergeCell ref="G1411:H1411"/>
    <mergeCell ref="I1411:J1411"/>
    <mergeCell ref="D1412:E1412"/>
    <mergeCell ref="G1412:H1412"/>
    <mergeCell ref="I1412:J1412"/>
    <mergeCell ref="D1413:E1413"/>
    <mergeCell ref="G1413:H1413"/>
    <mergeCell ref="I1413:J1413"/>
    <mergeCell ref="D1414:E1414"/>
    <mergeCell ref="G1414:H1414"/>
    <mergeCell ref="I1414:J1414"/>
    <mergeCell ref="D1415:E1415"/>
    <mergeCell ref="G1415:H1415"/>
    <mergeCell ref="I1415:J1415"/>
    <mergeCell ref="D1416:E1416"/>
    <mergeCell ref="G1416:H1416"/>
    <mergeCell ref="I1416:J1416"/>
    <mergeCell ref="D1417:E1417"/>
    <mergeCell ref="G1417:H1417"/>
    <mergeCell ref="I1417:J1417"/>
    <mergeCell ref="D1418:E1418"/>
    <mergeCell ref="G1418:H1418"/>
    <mergeCell ref="I1418:J1418"/>
    <mergeCell ref="D1428:E1428"/>
    <mergeCell ref="G1428:H1428"/>
    <mergeCell ref="I1428:J1428"/>
    <mergeCell ref="D1429:E1429"/>
    <mergeCell ref="G1429:H1429"/>
    <mergeCell ref="I1429:J1429"/>
    <mergeCell ref="D1430:E1430"/>
    <mergeCell ref="G1430:H1430"/>
    <mergeCell ref="I1430:J1430"/>
    <mergeCell ref="D1392:E1392"/>
    <mergeCell ref="G1392:H1392"/>
    <mergeCell ref="I1392:J1392"/>
    <mergeCell ref="D1393:E1393"/>
    <mergeCell ref="G1393:H1393"/>
    <mergeCell ref="I1393:J1393"/>
    <mergeCell ref="D1394:E1394"/>
    <mergeCell ref="G1394:H1394"/>
    <mergeCell ref="I1394:J1394"/>
    <mergeCell ref="D1404:E1404"/>
    <mergeCell ref="G1404:H1404"/>
    <mergeCell ref="I1404:J1404"/>
    <mergeCell ref="D1405:E1405"/>
    <mergeCell ref="G1405:H1405"/>
    <mergeCell ref="I1405:J1405"/>
    <mergeCell ref="D1406:E1406"/>
    <mergeCell ref="G1406:H1406"/>
    <mergeCell ref="I1406:J1406"/>
    <mergeCell ref="D1407:E1407"/>
    <mergeCell ref="G1407:H1407"/>
    <mergeCell ref="I1407:J1407"/>
    <mergeCell ref="D1408:E1408"/>
    <mergeCell ref="G1408:H1408"/>
    <mergeCell ref="I1408:J1408"/>
    <mergeCell ref="D1409:E1409"/>
    <mergeCell ref="G1409:H1409"/>
    <mergeCell ref="I1409:J1409"/>
    <mergeCell ref="D1395:E1395"/>
    <mergeCell ref="G1395:H1395"/>
    <mergeCell ref="I1395:J1395"/>
    <mergeCell ref="D1396:E1396"/>
    <mergeCell ref="G1396:H1396"/>
    <mergeCell ref="I1396:J1396"/>
    <mergeCell ref="D1397:E1397"/>
    <mergeCell ref="G1397:H1397"/>
    <mergeCell ref="I1397:J1397"/>
    <mergeCell ref="D1383:E1383"/>
    <mergeCell ref="G1383:H1383"/>
    <mergeCell ref="I1383:J1383"/>
    <mergeCell ref="D1384:E1384"/>
    <mergeCell ref="G1384:H1384"/>
    <mergeCell ref="I1384:J1384"/>
    <mergeCell ref="D1385:E1385"/>
    <mergeCell ref="G1385:H1385"/>
    <mergeCell ref="I1385:J1385"/>
    <mergeCell ref="D1371:E1371"/>
    <mergeCell ref="G1371:H1371"/>
    <mergeCell ref="I1371:J1371"/>
    <mergeCell ref="D1372:E1372"/>
    <mergeCell ref="G1372:H1372"/>
    <mergeCell ref="I1372:J1372"/>
    <mergeCell ref="D1373:E1373"/>
    <mergeCell ref="G1373:H1373"/>
    <mergeCell ref="I1373:J1373"/>
    <mergeCell ref="A1374:A1385"/>
    <mergeCell ref="B1374:C1385"/>
    <mergeCell ref="D1374:E1374"/>
    <mergeCell ref="F1374:F1385"/>
    <mergeCell ref="G1374:H1374"/>
    <mergeCell ref="I1374:J1374"/>
    <mergeCell ref="L1398:M1409"/>
    <mergeCell ref="O1398:O1409"/>
    <mergeCell ref="D1399:E1399"/>
    <mergeCell ref="G1399:H1399"/>
    <mergeCell ref="I1399:J1399"/>
    <mergeCell ref="D1400:E1400"/>
    <mergeCell ref="G1400:H1400"/>
    <mergeCell ref="I1400:J1400"/>
    <mergeCell ref="D1401:E1401"/>
    <mergeCell ref="G1401:H1401"/>
    <mergeCell ref="I1401:J1401"/>
    <mergeCell ref="D1402:E1402"/>
    <mergeCell ref="G1402:H1402"/>
    <mergeCell ref="I1402:J1402"/>
    <mergeCell ref="D1403:E1403"/>
    <mergeCell ref="G1403:H1403"/>
    <mergeCell ref="I1403:J1403"/>
    <mergeCell ref="A1386:A1397"/>
    <mergeCell ref="B1386:C1397"/>
    <mergeCell ref="D1386:E1386"/>
    <mergeCell ref="F1386:F1397"/>
    <mergeCell ref="G1386:H1386"/>
    <mergeCell ref="I1386:J1386"/>
    <mergeCell ref="L1386:M1397"/>
    <mergeCell ref="O1386:O1397"/>
    <mergeCell ref="D1387:E1387"/>
    <mergeCell ref="G1387:H1387"/>
    <mergeCell ref="I1387:J1387"/>
    <mergeCell ref="D1388:E1388"/>
    <mergeCell ref="G1388:H1388"/>
    <mergeCell ref="I1388:J1388"/>
    <mergeCell ref="D1389:E1389"/>
    <mergeCell ref="G1389:H1389"/>
    <mergeCell ref="I1389:J1389"/>
    <mergeCell ref="D1390:E1390"/>
    <mergeCell ref="G1390:H1390"/>
    <mergeCell ref="I1390:J1390"/>
    <mergeCell ref="D1391:E1391"/>
    <mergeCell ref="G1391:H1391"/>
    <mergeCell ref="I1391:J1391"/>
    <mergeCell ref="A1350:A1361"/>
    <mergeCell ref="B1350:C1361"/>
    <mergeCell ref="D1350:E1350"/>
    <mergeCell ref="F1350:F1361"/>
    <mergeCell ref="G1350:H1350"/>
    <mergeCell ref="I1350:J1350"/>
    <mergeCell ref="L1374:M1385"/>
    <mergeCell ref="O1374:O1385"/>
    <mergeCell ref="D1375:E1375"/>
    <mergeCell ref="G1375:H1375"/>
    <mergeCell ref="I1375:J1375"/>
    <mergeCell ref="D1376:E1376"/>
    <mergeCell ref="G1376:H1376"/>
    <mergeCell ref="I1376:J1376"/>
    <mergeCell ref="D1377:E1377"/>
    <mergeCell ref="G1377:H1377"/>
    <mergeCell ref="I1377:J1377"/>
    <mergeCell ref="D1378:E1378"/>
    <mergeCell ref="G1378:H1378"/>
    <mergeCell ref="I1378:J1378"/>
    <mergeCell ref="D1379:E1379"/>
    <mergeCell ref="G1379:H1379"/>
    <mergeCell ref="I1379:J1379"/>
    <mergeCell ref="A1362:A1373"/>
    <mergeCell ref="B1362:C1373"/>
    <mergeCell ref="D1362:E1362"/>
    <mergeCell ref="F1362:F1373"/>
    <mergeCell ref="G1362:H1362"/>
    <mergeCell ref="I1362:J1362"/>
    <mergeCell ref="L1362:M1373"/>
    <mergeCell ref="O1362:O1373"/>
    <mergeCell ref="D1363:E1363"/>
    <mergeCell ref="G1363:H1363"/>
    <mergeCell ref="I1363:J1363"/>
    <mergeCell ref="D1364:E1364"/>
    <mergeCell ref="G1364:H1364"/>
    <mergeCell ref="I1364:J1364"/>
    <mergeCell ref="D1365:E1365"/>
    <mergeCell ref="G1365:H1365"/>
    <mergeCell ref="I1365:J1365"/>
    <mergeCell ref="D1366:E1366"/>
    <mergeCell ref="G1366:H1366"/>
    <mergeCell ref="I1366:J1366"/>
    <mergeCell ref="D1367:E1367"/>
    <mergeCell ref="G1367:H1367"/>
    <mergeCell ref="I1367:J1367"/>
    <mergeCell ref="D1368:E1368"/>
    <mergeCell ref="G1368:H1368"/>
    <mergeCell ref="I1368:J1368"/>
    <mergeCell ref="D1369:E1369"/>
    <mergeCell ref="G1369:H1369"/>
    <mergeCell ref="I1369:J1369"/>
    <mergeCell ref="D1370:E1370"/>
    <mergeCell ref="G1370:H1370"/>
    <mergeCell ref="I1370:J1370"/>
    <mergeCell ref="D1380:E1380"/>
    <mergeCell ref="G1380:H1380"/>
    <mergeCell ref="I1380:J1380"/>
    <mergeCell ref="D1381:E1381"/>
    <mergeCell ref="G1381:H1381"/>
    <mergeCell ref="I1381:J1381"/>
    <mergeCell ref="D1382:E1382"/>
    <mergeCell ref="G1382:H1382"/>
    <mergeCell ref="I1382:J1382"/>
    <mergeCell ref="D1344:E1344"/>
    <mergeCell ref="G1344:H1344"/>
    <mergeCell ref="I1344:J1344"/>
    <mergeCell ref="D1345:E1345"/>
    <mergeCell ref="G1345:H1345"/>
    <mergeCell ref="I1345:J1345"/>
    <mergeCell ref="D1346:E1346"/>
    <mergeCell ref="G1346:H1346"/>
    <mergeCell ref="I1346:J1346"/>
    <mergeCell ref="D1356:E1356"/>
    <mergeCell ref="G1356:H1356"/>
    <mergeCell ref="I1356:J1356"/>
    <mergeCell ref="D1357:E1357"/>
    <mergeCell ref="G1357:H1357"/>
    <mergeCell ref="I1357:J1357"/>
    <mergeCell ref="D1358:E1358"/>
    <mergeCell ref="G1358:H1358"/>
    <mergeCell ref="I1358:J1358"/>
    <mergeCell ref="D1359:E1359"/>
    <mergeCell ref="G1359:H1359"/>
    <mergeCell ref="I1359:J1359"/>
    <mergeCell ref="D1360:E1360"/>
    <mergeCell ref="G1360:H1360"/>
    <mergeCell ref="I1360:J1360"/>
    <mergeCell ref="D1361:E1361"/>
    <mergeCell ref="G1361:H1361"/>
    <mergeCell ref="I1361:J1361"/>
    <mergeCell ref="D1347:E1347"/>
    <mergeCell ref="G1347:H1347"/>
    <mergeCell ref="I1347:J1347"/>
    <mergeCell ref="D1348:E1348"/>
    <mergeCell ref="G1348:H1348"/>
    <mergeCell ref="I1348:J1348"/>
    <mergeCell ref="D1349:E1349"/>
    <mergeCell ref="G1349:H1349"/>
    <mergeCell ref="I1349:J1349"/>
    <mergeCell ref="D1335:E1335"/>
    <mergeCell ref="G1335:H1335"/>
    <mergeCell ref="I1335:J1335"/>
    <mergeCell ref="D1336:E1336"/>
    <mergeCell ref="G1336:H1336"/>
    <mergeCell ref="I1336:J1336"/>
    <mergeCell ref="D1337:E1337"/>
    <mergeCell ref="G1337:H1337"/>
    <mergeCell ref="I1337:J1337"/>
    <mergeCell ref="D1323:E1323"/>
    <mergeCell ref="G1323:H1323"/>
    <mergeCell ref="I1323:J1323"/>
    <mergeCell ref="D1324:E1324"/>
    <mergeCell ref="G1324:H1324"/>
    <mergeCell ref="I1324:J1324"/>
    <mergeCell ref="D1325:E1325"/>
    <mergeCell ref="G1325:H1325"/>
    <mergeCell ref="I1325:J1325"/>
    <mergeCell ref="A1326:A1337"/>
    <mergeCell ref="B1326:C1337"/>
    <mergeCell ref="D1326:E1326"/>
    <mergeCell ref="F1326:F1337"/>
    <mergeCell ref="G1326:H1326"/>
    <mergeCell ref="I1326:J1326"/>
    <mergeCell ref="L1350:M1361"/>
    <mergeCell ref="O1350:O1361"/>
    <mergeCell ref="D1351:E1351"/>
    <mergeCell ref="G1351:H1351"/>
    <mergeCell ref="I1351:J1351"/>
    <mergeCell ref="D1352:E1352"/>
    <mergeCell ref="G1352:H1352"/>
    <mergeCell ref="I1352:J1352"/>
    <mergeCell ref="D1353:E1353"/>
    <mergeCell ref="G1353:H1353"/>
    <mergeCell ref="I1353:J1353"/>
    <mergeCell ref="D1354:E1354"/>
    <mergeCell ref="G1354:H1354"/>
    <mergeCell ref="I1354:J1354"/>
    <mergeCell ref="D1355:E1355"/>
    <mergeCell ref="G1355:H1355"/>
    <mergeCell ref="I1355:J1355"/>
    <mergeCell ref="A1338:A1349"/>
    <mergeCell ref="B1338:C1349"/>
    <mergeCell ref="D1338:E1338"/>
    <mergeCell ref="F1338:F1349"/>
    <mergeCell ref="G1338:H1338"/>
    <mergeCell ref="I1338:J1338"/>
    <mergeCell ref="L1338:M1349"/>
    <mergeCell ref="O1338:O1349"/>
    <mergeCell ref="D1339:E1339"/>
    <mergeCell ref="G1339:H1339"/>
    <mergeCell ref="I1339:J1339"/>
    <mergeCell ref="D1340:E1340"/>
    <mergeCell ref="G1340:H1340"/>
    <mergeCell ref="I1340:J1340"/>
    <mergeCell ref="D1341:E1341"/>
    <mergeCell ref="G1341:H1341"/>
    <mergeCell ref="I1341:J1341"/>
    <mergeCell ref="D1342:E1342"/>
    <mergeCell ref="G1342:H1342"/>
    <mergeCell ref="I1342:J1342"/>
    <mergeCell ref="D1343:E1343"/>
    <mergeCell ref="G1343:H1343"/>
    <mergeCell ref="I1343:J1343"/>
    <mergeCell ref="A1302:A1313"/>
    <mergeCell ref="B1302:C1313"/>
    <mergeCell ref="D1302:E1302"/>
    <mergeCell ref="F1302:F1313"/>
    <mergeCell ref="G1302:H1302"/>
    <mergeCell ref="I1302:J1302"/>
    <mergeCell ref="L1326:M1337"/>
    <mergeCell ref="O1326:O1337"/>
    <mergeCell ref="D1327:E1327"/>
    <mergeCell ref="G1327:H1327"/>
    <mergeCell ref="I1327:J1327"/>
    <mergeCell ref="D1328:E1328"/>
    <mergeCell ref="G1328:H1328"/>
    <mergeCell ref="I1328:J1328"/>
    <mergeCell ref="D1329:E1329"/>
    <mergeCell ref="G1329:H1329"/>
    <mergeCell ref="I1329:J1329"/>
    <mergeCell ref="D1330:E1330"/>
    <mergeCell ref="G1330:H1330"/>
    <mergeCell ref="I1330:J1330"/>
    <mergeCell ref="D1331:E1331"/>
    <mergeCell ref="G1331:H1331"/>
    <mergeCell ref="I1331:J1331"/>
    <mergeCell ref="A1314:A1325"/>
    <mergeCell ref="B1314:C1325"/>
    <mergeCell ref="D1314:E1314"/>
    <mergeCell ref="F1314:F1325"/>
    <mergeCell ref="G1314:H1314"/>
    <mergeCell ref="I1314:J1314"/>
    <mergeCell ref="L1314:M1325"/>
    <mergeCell ref="O1314:O1325"/>
    <mergeCell ref="D1315:E1315"/>
    <mergeCell ref="G1315:H1315"/>
    <mergeCell ref="I1315:J1315"/>
    <mergeCell ref="D1316:E1316"/>
    <mergeCell ref="G1316:H1316"/>
    <mergeCell ref="I1316:J1316"/>
    <mergeCell ref="D1317:E1317"/>
    <mergeCell ref="G1317:H1317"/>
    <mergeCell ref="I1317:J1317"/>
    <mergeCell ref="D1318:E1318"/>
    <mergeCell ref="G1318:H1318"/>
    <mergeCell ref="I1318:J1318"/>
    <mergeCell ref="D1319:E1319"/>
    <mergeCell ref="G1319:H1319"/>
    <mergeCell ref="I1319:J1319"/>
    <mergeCell ref="D1320:E1320"/>
    <mergeCell ref="G1320:H1320"/>
    <mergeCell ref="I1320:J1320"/>
    <mergeCell ref="D1321:E1321"/>
    <mergeCell ref="G1321:H1321"/>
    <mergeCell ref="I1321:J1321"/>
    <mergeCell ref="D1322:E1322"/>
    <mergeCell ref="G1322:H1322"/>
    <mergeCell ref="I1322:J1322"/>
    <mergeCell ref="D1332:E1332"/>
    <mergeCell ref="G1332:H1332"/>
    <mergeCell ref="I1332:J1332"/>
    <mergeCell ref="D1333:E1333"/>
    <mergeCell ref="G1333:H1333"/>
    <mergeCell ref="I1333:J1333"/>
    <mergeCell ref="D1334:E1334"/>
    <mergeCell ref="G1334:H1334"/>
    <mergeCell ref="I1334:J1334"/>
    <mergeCell ref="D1296:E1296"/>
    <mergeCell ref="G1296:H1296"/>
    <mergeCell ref="I1296:J1296"/>
    <mergeCell ref="D1297:E1297"/>
    <mergeCell ref="G1297:H1297"/>
    <mergeCell ref="I1297:J1297"/>
    <mergeCell ref="D1298:E1298"/>
    <mergeCell ref="G1298:H1298"/>
    <mergeCell ref="I1298:J1298"/>
    <mergeCell ref="D1308:E1308"/>
    <mergeCell ref="G1308:H1308"/>
    <mergeCell ref="I1308:J1308"/>
    <mergeCell ref="D1309:E1309"/>
    <mergeCell ref="G1309:H1309"/>
    <mergeCell ref="I1309:J1309"/>
    <mergeCell ref="D1310:E1310"/>
    <mergeCell ref="G1310:H1310"/>
    <mergeCell ref="I1310:J1310"/>
    <mergeCell ref="D1311:E1311"/>
    <mergeCell ref="G1311:H1311"/>
    <mergeCell ref="I1311:J1311"/>
    <mergeCell ref="D1312:E1312"/>
    <mergeCell ref="G1312:H1312"/>
    <mergeCell ref="I1312:J1312"/>
    <mergeCell ref="D1313:E1313"/>
    <mergeCell ref="G1313:H1313"/>
    <mergeCell ref="I1313:J1313"/>
    <mergeCell ref="D1299:E1299"/>
    <mergeCell ref="G1299:H1299"/>
    <mergeCell ref="I1299:J1299"/>
    <mergeCell ref="D1300:E1300"/>
    <mergeCell ref="G1300:H1300"/>
    <mergeCell ref="I1300:J1300"/>
    <mergeCell ref="D1301:E1301"/>
    <mergeCell ref="G1301:H1301"/>
    <mergeCell ref="I1301:J1301"/>
    <mergeCell ref="D1287:E1287"/>
    <mergeCell ref="G1287:H1287"/>
    <mergeCell ref="I1287:J1287"/>
    <mergeCell ref="D1288:E1288"/>
    <mergeCell ref="G1288:H1288"/>
    <mergeCell ref="I1288:J1288"/>
    <mergeCell ref="D1289:E1289"/>
    <mergeCell ref="G1289:H1289"/>
    <mergeCell ref="I1289:J1289"/>
    <mergeCell ref="D1275:E1275"/>
    <mergeCell ref="G1275:H1275"/>
    <mergeCell ref="I1275:J1275"/>
    <mergeCell ref="D1276:E1276"/>
    <mergeCell ref="G1276:H1276"/>
    <mergeCell ref="I1276:J1276"/>
    <mergeCell ref="D1277:E1277"/>
    <mergeCell ref="G1277:H1277"/>
    <mergeCell ref="I1277:J1277"/>
    <mergeCell ref="A1278:A1289"/>
    <mergeCell ref="B1278:C1289"/>
    <mergeCell ref="D1278:E1278"/>
    <mergeCell ref="F1278:F1289"/>
    <mergeCell ref="G1278:H1278"/>
    <mergeCell ref="I1278:J1278"/>
    <mergeCell ref="L1302:M1313"/>
    <mergeCell ref="O1302:O1313"/>
    <mergeCell ref="D1303:E1303"/>
    <mergeCell ref="G1303:H1303"/>
    <mergeCell ref="I1303:J1303"/>
    <mergeCell ref="D1304:E1304"/>
    <mergeCell ref="G1304:H1304"/>
    <mergeCell ref="I1304:J1304"/>
    <mergeCell ref="D1305:E1305"/>
    <mergeCell ref="G1305:H1305"/>
    <mergeCell ref="I1305:J1305"/>
    <mergeCell ref="D1306:E1306"/>
    <mergeCell ref="G1306:H1306"/>
    <mergeCell ref="I1306:J1306"/>
    <mergeCell ref="D1307:E1307"/>
    <mergeCell ref="G1307:H1307"/>
    <mergeCell ref="I1307:J1307"/>
    <mergeCell ref="A1290:A1301"/>
    <mergeCell ref="B1290:C1301"/>
    <mergeCell ref="D1290:E1290"/>
    <mergeCell ref="F1290:F1301"/>
    <mergeCell ref="G1290:H1290"/>
    <mergeCell ref="I1290:J1290"/>
    <mergeCell ref="L1290:M1301"/>
    <mergeCell ref="O1290:O1301"/>
    <mergeCell ref="D1291:E1291"/>
    <mergeCell ref="G1291:H1291"/>
    <mergeCell ref="I1291:J1291"/>
    <mergeCell ref="D1292:E1292"/>
    <mergeCell ref="G1292:H1292"/>
    <mergeCell ref="I1292:J1292"/>
    <mergeCell ref="D1293:E1293"/>
    <mergeCell ref="G1293:H1293"/>
    <mergeCell ref="I1293:J1293"/>
    <mergeCell ref="D1294:E1294"/>
    <mergeCell ref="G1294:H1294"/>
    <mergeCell ref="I1294:J1294"/>
    <mergeCell ref="D1295:E1295"/>
    <mergeCell ref="G1295:H1295"/>
    <mergeCell ref="I1295:J1295"/>
    <mergeCell ref="A1254:A1265"/>
    <mergeCell ref="B1254:C1265"/>
    <mergeCell ref="D1254:E1254"/>
    <mergeCell ref="F1254:F1265"/>
    <mergeCell ref="G1254:H1254"/>
    <mergeCell ref="I1254:J1254"/>
    <mergeCell ref="L1278:M1289"/>
    <mergeCell ref="O1278:O1289"/>
    <mergeCell ref="D1279:E1279"/>
    <mergeCell ref="G1279:H1279"/>
    <mergeCell ref="I1279:J1279"/>
    <mergeCell ref="D1280:E1280"/>
    <mergeCell ref="G1280:H1280"/>
    <mergeCell ref="I1280:J1280"/>
    <mergeCell ref="D1281:E1281"/>
    <mergeCell ref="G1281:H1281"/>
    <mergeCell ref="I1281:J1281"/>
    <mergeCell ref="D1282:E1282"/>
    <mergeCell ref="G1282:H1282"/>
    <mergeCell ref="I1282:J1282"/>
    <mergeCell ref="D1283:E1283"/>
    <mergeCell ref="G1283:H1283"/>
    <mergeCell ref="I1283:J1283"/>
    <mergeCell ref="A1266:A1277"/>
    <mergeCell ref="B1266:C1277"/>
    <mergeCell ref="D1266:E1266"/>
    <mergeCell ref="F1266:F1277"/>
    <mergeCell ref="G1266:H1266"/>
    <mergeCell ref="I1266:J1266"/>
    <mergeCell ref="L1266:M1277"/>
    <mergeCell ref="O1266:O1277"/>
    <mergeCell ref="D1267:E1267"/>
    <mergeCell ref="G1267:H1267"/>
    <mergeCell ref="I1267:J1267"/>
    <mergeCell ref="D1268:E1268"/>
    <mergeCell ref="G1268:H1268"/>
    <mergeCell ref="I1268:J1268"/>
    <mergeCell ref="D1269:E1269"/>
    <mergeCell ref="G1269:H1269"/>
    <mergeCell ref="I1269:J1269"/>
    <mergeCell ref="D1270:E1270"/>
    <mergeCell ref="G1270:H1270"/>
    <mergeCell ref="I1270:J1270"/>
    <mergeCell ref="D1271:E1271"/>
    <mergeCell ref="G1271:H1271"/>
    <mergeCell ref="I1271:J1271"/>
    <mergeCell ref="D1272:E1272"/>
    <mergeCell ref="G1272:H1272"/>
    <mergeCell ref="I1272:J1272"/>
    <mergeCell ref="D1273:E1273"/>
    <mergeCell ref="G1273:H1273"/>
    <mergeCell ref="I1273:J1273"/>
    <mergeCell ref="D1274:E1274"/>
    <mergeCell ref="G1274:H1274"/>
    <mergeCell ref="I1274:J1274"/>
    <mergeCell ref="D1284:E1284"/>
    <mergeCell ref="G1284:H1284"/>
    <mergeCell ref="I1284:J1284"/>
    <mergeCell ref="D1285:E1285"/>
    <mergeCell ref="G1285:H1285"/>
    <mergeCell ref="I1285:J1285"/>
    <mergeCell ref="D1286:E1286"/>
    <mergeCell ref="G1286:H1286"/>
    <mergeCell ref="I1286:J1286"/>
    <mergeCell ref="D1248:E1248"/>
    <mergeCell ref="G1248:H1248"/>
    <mergeCell ref="I1248:J1248"/>
    <mergeCell ref="D1249:E1249"/>
    <mergeCell ref="G1249:H1249"/>
    <mergeCell ref="I1249:J1249"/>
    <mergeCell ref="D1250:E1250"/>
    <mergeCell ref="G1250:H1250"/>
    <mergeCell ref="I1250:J1250"/>
    <mergeCell ref="D1260:E1260"/>
    <mergeCell ref="G1260:H1260"/>
    <mergeCell ref="I1260:J1260"/>
    <mergeCell ref="D1261:E1261"/>
    <mergeCell ref="G1261:H1261"/>
    <mergeCell ref="I1261:J1261"/>
    <mergeCell ref="D1262:E1262"/>
    <mergeCell ref="G1262:H1262"/>
    <mergeCell ref="I1262:J1262"/>
    <mergeCell ref="D1263:E1263"/>
    <mergeCell ref="G1263:H1263"/>
    <mergeCell ref="I1263:J1263"/>
    <mergeCell ref="D1264:E1264"/>
    <mergeCell ref="G1264:H1264"/>
    <mergeCell ref="I1264:J1264"/>
    <mergeCell ref="D1265:E1265"/>
    <mergeCell ref="G1265:H1265"/>
    <mergeCell ref="I1265:J1265"/>
    <mergeCell ref="D1251:E1251"/>
    <mergeCell ref="G1251:H1251"/>
    <mergeCell ref="I1251:J1251"/>
    <mergeCell ref="D1252:E1252"/>
    <mergeCell ref="G1252:H1252"/>
    <mergeCell ref="I1252:J1252"/>
    <mergeCell ref="D1253:E1253"/>
    <mergeCell ref="G1253:H1253"/>
    <mergeCell ref="I1253:J1253"/>
    <mergeCell ref="D1239:E1239"/>
    <mergeCell ref="G1239:H1239"/>
    <mergeCell ref="I1239:J1239"/>
    <mergeCell ref="D1240:E1240"/>
    <mergeCell ref="G1240:H1240"/>
    <mergeCell ref="I1240:J1240"/>
    <mergeCell ref="D1241:E1241"/>
    <mergeCell ref="G1241:H1241"/>
    <mergeCell ref="I1241:J1241"/>
    <mergeCell ref="D1227:E1227"/>
    <mergeCell ref="G1227:H1227"/>
    <mergeCell ref="I1227:J1227"/>
    <mergeCell ref="D1228:E1228"/>
    <mergeCell ref="G1228:H1228"/>
    <mergeCell ref="I1228:J1228"/>
    <mergeCell ref="D1229:E1229"/>
    <mergeCell ref="G1229:H1229"/>
    <mergeCell ref="I1229:J1229"/>
    <mergeCell ref="A1230:A1241"/>
    <mergeCell ref="B1230:C1241"/>
    <mergeCell ref="D1230:E1230"/>
    <mergeCell ref="F1230:F1241"/>
    <mergeCell ref="G1230:H1230"/>
    <mergeCell ref="I1230:J1230"/>
    <mergeCell ref="L1254:M1265"/>
    <mergeCell ref="O1254:O1265"/>
    <mergeCell ref="D1255:E1255"/>
    <mergeCell ref="G1255:H1255"/>
    <mergeCell ref="I1255:J1255"/>
    <mergeCell ref="D1256:E1256"/>
    <mergeCell ref="G1256:H1256"/>
    <mergeCell ref="I1256:J1256"/>
    <mergeCell ref="D1257:E1257"/>
    <mergeCell ref="G1257:H1257"/>
    <mergeCell ref="I1257:J1257"/>
    <mergeCell ref="D1258:E1258"/>
    <mergeCell ref="G1258:H1258"/>
    <mergeCell ref="I1258:J1258"/>
    <mergeCell ref="D1259:E1259"/>
    <mergeCell ref="G1259:H1259"/>
    <mergeCell ref="I1259:J1259"/>
    <mergeCell ref="A1242:A1253"/>
    <mergeCell ref="B1242:C1253"/>
    <mergeCell ref="D1242:E1242"/>
    <mergeCell ref="F1242:F1253"/>
    <mergeCell ref="G1242:H1242"/>
    <mergeCell ref="I1242:J1242"/>
    <mergeCell ref="L1242:M1253"/>
    <mergeCell ref="O1242:O1253"/>
    <mergeCell ref="D1243:E1243"/>
    <mergeCell ref="G1243:H1243"/>
    <mergeCell ref="I1243:J1243"/>
    <mergeCell ref="D1244:E1244"/>
    <mergeCell ref="G1244:H1244"/>
    <mergeCell ref="I1244:J1244"/>
    <mergeCell ref="D1245:E1245"/>
    <mergeCell ref="G1245:H1245"/>
    <mergeCell ref="I1245:J1245"/>
    <mergeCell ref="D1246:E1246"/>
    <mergeCell ref="G1246:H1246"/>
    <mergeCell ref="I1246:J1246"/>
    <mergeCell ref="D1247:E1247"/>
    <mergeCell ref="G1247:H1247"/>
    <mergeCell ref="I1247:J1247"/>
    <mergeCell ref="A1206:A1217"/>
    <mergeCell ref="B1206:C1217"/>
    <mergeCell ref="D1206:E1206"/>
    <mergeCell ref="F1206:F1217"/>
    <mergeCell ref="G1206:H1206"/>
    <mergeCell ref="I1206:J1206"/>
    <mergeCell ref="L1230:M1241"/>
    <mergeCell ref="O1230:O1241"/>
    <mergeCell ref="D1231:E1231"/>
    <mergeCell ref="G1231:H1231"/>
    <mergeCell ref="I1231:J1231"/>
    <mergeCell ref="D1232:E1232"/>
    <mergeCell ref="G1232:H1232"/>
    <mergeCell ref="I1232:J1232"/>
    <mergeCell ref="D1233:E1233"/>
    <mergeCell ref="G1233:H1233"/>
    <mergeCell ref="I1233:J1233"/>
    <mergeCell ref="D1234:E1234"/>
    <mergeCell ref="G1234:H1234"/>
    <mergeCell ref="I1234:J1234"/>
    <mergeCell ref="D1235:E1235"/>
    <mergeCell ref="G1235:H1235"/>
    <mergeCell ref="I1235:J1235"/>
    <mergeCell ref="A1218:A1229"/>
    <mergeCell ref="B1218:C1229"/>
    <mergeCell ref="D1218:E1218"/>
    <mergeCell ref="F1218:F1229"/>
    <mergeCell ref="G1218:H1218"/>
    <mergeCell ref="I1218:J1218"/>
    <mergeCell ref="L1218:M1229"/>
    <mergeCell ref="O1218:O1229"/>
    <mergeCell ref="D1219:E1219"/>
    <mergeCell ref="G1219:H1219"/>
    <mergeCell ref="I1219:J1219"/>
    <mergeCell ref="D1220:E1220"/>
    <mergeCell ref="G1220:H1220"/>
    <mergeCell ref="I1220:J1220"/>
    <mergeCell ref="D1221:E1221"/>
    <mergeCell ref="G1221:H1221"/>
    <mergeCell ref="I1221:J1221"/>
    <mergeCell ref="D1222:E1222"/>
    <mergeCell ref="G1222:H1222"/>
    <mergeCell ref="I1222:J1222"/>
    <mergeCell ref="D1223:E1223"/>
    <mergeCell ref="G1223:H1223"/>
    <mergeCell ref="I1223:J1223"/>
    <mergeCell ref="D1224:E1224"/>
    <mergeCell ref="G1224:H1224"/>
    <mergeCell ref="I1224:J1224"/>
    <mergeCell ref="D1225:E1225"/>
    <mergeCell ref="G1225:H1225"/>
    <mergeCell ref="I1225:J1225"/>
    <mergeCell ref="D1226:E1226"/>
    <mergeCell ref="G1226:H1226"/>
    <mergeCell ref="I1226:J1226"/>
    <mergeCell ref="D1236:E1236"/>
    <mergeCell ref="G1236:H1236"/>
    <mergeCell ref="I1236:J1236"/>
    <mergeCell ref="D1237:E1237"/>
    <mergeCell ref="G1237:H1237"/>
    <mergeCell ref="I1237:J1237"/>
    <mergeCell ref="D1238:E1238"/>
    <mergeCell ref="G1238:H1238"/>
    <mergeCell ref="I1238:J1238"/>
    <mergeCell ref="D1200:E1200"/>
    <mergeCell ref="G1200:H1200"/>
    <mergeCell ref="I1200:J1200"/>
    <mergeCell ref="D1201:E1201"/>
    <mergeCell ref="G1201:H1201"/>
    <mergeCell ref="I1201:J1201"/>
    <mergeCell ref="D1202:E1202"/>
    <mergeCell ref="G1202:H1202"/>
    <mergeCell ref="I1202:J1202"/>
    <mergeCell ref="D1212:E1212"/>
    <mergeCell ref="G1212:H1212"/>
    <mergeCell ref="I1212:J1212"/>
    <mergeCell ref="D1213:E1213"/>
    <mergeCell ref="G1213:H1213"/>
    <mergeCell ref="I1213:J1213"/>
    <mergeCell ref="D1214:E1214"/>
    <mergeCell ref="G1214:H1214"/>
    <mergeCell ref="I1214:J1214"/>
    <mergeCell ref="D1215:E1215"/>
    <mergeCell ref="G1215:H1215"/>
    <mergeCell ref="I1215:J1215"/>
    <mergeCell ref="D1216:E1216"/>
    <mergeCell ref="G1216:H1216"/>
    <mergeCell ref="I1216:J1216"/>
    <mergeCell ref="D1217:E1217"/>
    <mergeCell ref="G1217:H1217"/>
    <mergeCell ref="I1217:J1217"/>
    <mergeCell ref="D1203:E1203"/>
    <mergeCell ref="G1203:H1203"/>
    <mergeCell ref="I1203:J1203"/>
    <mergeCell ref="D1204:E1204"/>
    <mergeCell ref="G1204:H1204"/>
    <mergeCell ref="I1204:J1204"/>
    <mergeCell ref="D1205:E1205"/>
    <mergeCell ref="G1205:H1205"/>
    <mergeCell ref="I1205:J1205"/>
    <mergeCell ref="D1191:E1191"/>
    <mergeCell ref="G1191:H1191"/>
    <mergeCell ref="I1191:J1191"/>
    <mergeCell ref="D1192:E1192"/>
    <mergeCell ref="G1192:H1192"/>
    <mergeCell ref="I1192:J1192"/>
    <mergeCell ref="D1193:E1193"/>
    <mergeCell ref="G1193:H1193"/>
    <mergeCell ref="I1193:J1193"/>
    <mergeCell ref="D1179:E1179"/>
    <mergeCell ref="G1179:H1179"/>
    <mergeCell ref="I1179:J1179"/>
    <mergeCell ref="D1180:E1180"/>
    <mergeCell ref="G1180:H1180"/>
    <mergeCell ref="I1180:J1180"/>
    <mergeCell ref="D1181:E1181"/>
    <mergeCell ref="G1181:H1181"/>
    <mergeCell ref="I1181:J1181"/>
    <mergeCell ref="A1182:A1193"/>
    <mergeCell ref="B1182:C1193"/>
    <mergeCell ref="D1182:E1182"/>
    <mergeCell ref="F1182:F1193"/>
    <mergeCell ref="G1182:H1182"/>
    <mergeCell ref="I1182:J1182"/>
    <mergeCell ref="L1206:M1217"/>
    <mergeCell ref="O1206:O1217"/>
    <mergeCell ref="D1207:E1207"/>
    <mergeCell ref="G1207:H1207"/>
    <mergeCell ref="I1207:J1207"/>
    <mergeCell ref="D1208:E1208"/>
    <mergeCell ref="G1208:H1208"/>
    <mergeCell ref="I1208:J1208"/>
    <mergeCell ref="D1209:E1209"/>
    <mergeCell ref="G1209:H1209"/>
    <mergeCell ref="I1209:J1209"/>
    <mergeCell ref="D1210:E1210"/>
    <mergeCell ref="G1210:H1210"/>
    <mergeCell ref="I1210:J1210"/>
    <mergeCell ref="D1211:E1211"/>
    <mergeCell ref="G1211:H1211"/>
    <mergeCell ref="I1211:J1211"/>
    <mergeCell ref="A1194:A1205"/>
    <mergeCell ref="B1194:C1205"/>
    <mergeCell ref="D1194:E1194"/>
    <mergeCell ref="F1194:F1205"/>
    <mergeCell ref="G1194:H1194"/>
    <mergeCell ref="I1194:J1194"/>
    <mergeCell ref="L1194:M1205"/>
    <mergeCell ref="O1194:O1205"/>
    <mergeCell ref="D1195:E1195"/>
    <mergeCell ref="G1195:H1195"/>
    <mergeCell ref="I1195:J1195"/>
    <mergeCell ref="D1196:E1196"/>
    <mergeCell ref="G1196:H1196"/>
    <mergeCell ref="I1196:J1196"/>
    <mergeCell ref="D1197:E1197"/>
    <mergeCell ref="G1197:H1197"/>
    <mergeCell ref="I1197:J1197"/>
    <mergeCell ref="D1198:E1198"/>
    <mergeCell ref="G1198:H1198"/>
    <mergeCell ref="I1198:J1198"/>
    <mergeCell ref="D1199:E1199"/>
    <mergeCell ref="G1199:H1199"/>
    <mergeCell ref="I1199:J1199"/>
    <mergeCell ref="A1158:A1169"/>
    <mergeCell ref="B1158:C1169"/>
    <mergeCell ref="D1158:E1158"/>
    <mergeCell ref="F1158:F1169"/>
    <mergeCell ref="G1158:H1158"/>
    <mergeCell ref="I1158:J1158"/>
    <mergeCell ref="L1182:M1193"/>
    <mergeCell ref="O1182:O1193"/>
    <mergeCell ref="D1183:E1183"/>
    <mergeCell ref="G1183:H1183"/>
    <mergeCell ref="I1183:J1183"/>
    <mergeCell ref="D1184:E1184"/>
    <mergeCell ref="G1184:H1184"/>
    <mergeCell ref="I1184:J1184"/>
    <mergeCell ref="D1185:E1185"/>
    <mergeCell ref="G1185:H1185"/>
    <mergeCell ref="I1185:J1185"/>
    <mergeCell ref="D1186:E1186"/>
    <mergeCell ref="G1186:H1186"/>
    <mergeCell ref="I1186:J1186"/>
    <mergeCell ref="D1187:E1187"/>
    <mergeCell ref="G1187:H1187"/>
    <mergeCell ref="I1187:J1187"/>
    <mergeCell ref="A1170:A1181"/>
    <mergeCell ref="B1170:C1181"/>
    <mergeCell ref="D1170:E1170"/>
    <mergeCell ref="F1170:F1181"/>
    <mergeCell ref="G1170:H1170"/>
    <mergeCell ref="I1170:J1170"/>
    <mergeCell ref="L1170:M1181"/>
    <mergeCell ref="O1170:O1181"/>
    <mergeCell ref="D1171:E1171"/>
    <mergeCell ref="G1171:H1171"/>
    <mergeCell ref="I1171:J1171"/>
    <mergeCell ref="D1172:E1172"/>
    <mergeCell ref="G1172:H1172"/>
    <mergeCell ref="I1172:J1172"/>
    <mergeCell ref="D1173:E1173"/>
    <mergeCell ref="G1173:H1173"/>
    <mergeCell ref="I1173:J1173"/>
    <mergeCell ref="D1174:E1174"/>
    <mergeCell ref="G1174:H1174"/>
    <mergeCell ref="I1174:J1174"/>
    <mergeCell ref="D1175:E1175"/>
    <mergeCell ref="G1175:H1175"/>
    <mergeCell ref="I1175:J1175"/>
    <mergeCell ref="D1176:E1176"/>
    <mergeCell ref="G1176:H1176"/>
    <mergeCell ref="I1176:J1176"/>
    <mergeCell ref="D1177:E1177"/>
    <mergeCell ref="G1177:H1177"/>
    <mergeCell ref="I1177:J1177"/>
    <mergeCell ref="D1178:E1178"/>
    <mergeCell ref="G1178:H1178"/>
    <mergeCell ref="I1178:J1178"/>
    <mergeCell ref="D1188:E1188"/>
    <mergeCell ref="G1188:H1188"/>
    <mergeCell ref="I1188:J1188"/>
    <mergeCell ref="D1189:E1189"/>
    <mergeCell ref="G1189:H1189"/>
    <mergeCell ref="I1189:J1189"/>
    <mergeCell ref="D1190:E1190"/>
    <mergeCell ref="G1190:H1190"/>
    <mergeCell ref="I1190:J1190"/>
    <mergeCell ref="D1152:E1152"/>
    <mergeCell ref="G1152:H1152"/>
    <mergeCell ref="I1152:J1152"/>
    <mergeCell ref="D1153:E1153"/>
    <mergeCell ref="G1153:H1153"/>
    <mergeCell ref="I1153:J1153"/>
    <mergeCell ref="D1154:E1154"/>
    <mergeCell ref="G1154:H1154"/>
    <mergeCell ref="I1154:J1154"/>
    <mergeCell ref="D1164:E1164"/>
    <mergeCell ref="G1164:H1164"/>
    <mergeCell ref="I1164:J1164"/>
    <mergeCell ref="D1165:E1165"/>
    <mergeCell ref="G1165:H1165"/>
    <mergeCell ref="I1165:J1165"/>
    <mergeCell ref="D1166:E1166"/>
    <mergeCell ref="G1166:H1166"/>
    <mergeCell ref="I1166:J1166"/>
    <mergeCell ref="D1167:E1167"/>
    <mergeCell ref="G1167:H1167"/>
    <mergeCell ref="I1167:J1167"/>
    <mergeCell ref="D1168:E1168"/>
    <mergeCell ref="G1168:H1168"/>
    <mergeCell ref="I1168:J1168"/>
    <mergeCell ref="D1169:E1169"/>
    <mergeCell ref="G1169:H1169"/>
    <mergeCell ref="I1169:J1169"/>
    <mergeCell ref="D1155:E1155"/>
    <mergeCell ref="G1155:H1155"/>
    <mergeCell ref="I1155:J1155"/>
    <mergeCell ref="D1156:E1156"/>
    <mergeCell ref="G1156:H1156"/>
    <mergeCell ref="I1156:J1156"/>
    <mergeCell ref="D1157:E1157"/>
    <mergeCell ref="G1157:H1157"/>
    <mergeCell ref="I1157:J1157"/>
    <mergeCell ref="D1143:E1143"/>
    <mergeCell ref="G1143:H1143"/>
    <mergeCell ref="I1143:J1143"/>
    <mergeCell ref="D1144:E1144"/>
    <mergeCell ref="G1144:H1144"/>
    <mergeCell ref="I1144:J1144"/>
    <mergeCell ref="D1145:E1145"/>
    <mergeCell ref="G1145:H1145"/>
    <mergeCell ref="I1145:J1145"/>
    <mergeCell ref="D1131:E1131"/>
    <mergeCell ref="G1131:H1131"/>
    <mergeCell ref="I1131:J1131"/>
    <mergeCell ref="D1132:E1132"/>
    <mergeCell ref="G1132:H1132"/>
    <mergeCell ref="I1132:J1132"/>
    <mergeCell ref="D1133:E1133"/>
    <mergeCell ref="G1133:H1133"/>
    <mergeCell ref="I1133:J1133"/>
    <mergeCell ref="A1134:A1145"/>
    <mergeCell ref="B1134:C1145"/>
    <mergeCell ref="D1134:E1134"/>
    <mergeCell ref="F1134:F1145"/>
    <mergeCell ref="G1134:H1134"/>
    <mergeCell ref="I1134:J1134"/>
    <mergeCell ref="L1158:M1169"/>
    <mergeCell ref="O1158:O1169"/>
    <mergeCell ref="D1159:E1159"/>
    <mergeCell ref="G1159:H1159"/>
    <mergeCell ref="I1159:J1159"/>
    <mergeCell ref="D1160:E1160"/>
    <mergeCell ref="G1160:H1160"/>
    <mergeCell ref="I1160:J1160"/>
    <mergeCell ref="D1161:E1161"/>
    <mergeCell ref="G1161:H1161"/>
    <mergeCell ref="I1161:J1161"/>
    <mergeCell ref="D1162:E1162"/>
    <mergeCell ref="G1162:H1162"/>
    <mergeCell ref="I1162:J1162"/>
    <mergeCell ref="D1163:E1163"/>
    <mergeCell ref="G1163:H1163"/>
    <mergeCell ref="I1163:J1163"/>
    <mergeCell ref="A1146:A1157"/>
    <mergeCell ref="B1146:C1157"/>
    <mergeCell ref="D1146:E1146"/>
    <mergeCell ref="F1146:F1157"/>
    <mergeCell ref="G1146:H1146"/>
    <mergeCell ref="I1146:J1146"/>
    <mergeCell ref="L1146:M1157"/>
    <mergeCell ref="O1146:O1157"/>
    <mergeCell ref="D1147:E1147"/>
    <mergeCell ref="G1147:H1147"/>
    <mergeCell ref="I1147:J1147"/>
    <mergeCell ref="D1148:E1148"/>
    <mergeCell ref="G1148:H1148"/>
    <mergeCell ref="I1148:J1148"/>
    <mergeCell ref="D1149:E1149"/>
    <mergeCell ref="G1149:H1149"/>
    <mergeCell ref="I1149:J1149"/>
    <mergeCell ref="D1150:E1150"/>
    <mergeCell ref="G1150:H1150"/>
    <mergeCell ref="I1150:J1150"/>
    <mergeCell ref="D1151:E1151"/>
    <mergeCell ref="G1151:H1151"/>
    <mergeCell ref="I1151:J1151"/>
    <mergeCell ref="A1110:A1121"/>
    <mergeCell ref="B1110:C1121"/>
    <mergeCell ref="D1110:E1110"/>
    <mergeCell ref="F1110:F1121"/>
    <mergeCell ref="G1110:H1110"/>
    <mergeCell ref="I1110:J1110"/>
    <mergeCell ref="L1134:M1145"/>
    <mergeCell ref="O1134:O1145"/>
    <mergeCell ref="D1135:E1135"/>
    <mergeCell ref="G1135:H1135"/>
    <mergeCell ref="I1135:J1135"/>
    <mergeCell ref="D1136:E1136"/>
    <mergeCell ref="G1136:H1136"/>
    <mergeCell ref="I1136:J1136"/>
    <mergeCell ref="D1137:E1137"/>
    <mergeCell ref="G1137:H1137"/>
    <mergeCell ref="I1137:J1137"/>
    <mergeCell ref="D1138:E1138"/>
    <mergeCell ref="G1138:H1138"/>
    <mergeCell ref="I1138:J1138"/>
    <mergeCell ref="D1139:E1139"/>
    <mergeCell ref="G1139:H1139"/>
    <mergeCell ref="I1139:J1139"/>
    <mergeCell ref="A1122:A1133"/>
    <mergeCell ref="B1122:C1133"/>
    <mergeCell ref="D1122:E1122"/>
    <mergeCell ref="F1122:F1133"/>
    <mergeCell ref="G1122:H1122"/>
    <mergeCell ref="I1122:J1122"/>
    <mergeCell ref="L1122:M1133"/>
    <mergeCell ref="O1122:O1133"/>
    <mergeCell ref="D1123:E1123"/>
    <mergeCell ref="G1123:H1123"/>
    <mergeCell ref="I1123:J1123"/>
    <mergeCell ref="D1124:E1124"/>
    <mergeCell ref="G1124:H1124"/>
    <mergeCell ref="I1124:J1124"/>
    <mergeCell ref="D1125:E1125"/>
    <mergeCell ref="G1125:H1125"/>
    <mergeCell ref="I1125:J1125"/>
    <mergeCell ref="D1126:E1126"/>
    <mergeCell ref="G1126:H1126"/>
    <mergeCell ref="I1126:J1126"/>
    <mergeCell ref="D1127:E1127"/>
    <mergeCell ref="G1127:H1127"/>
    <mergeCell ref="I1127:J1127"/>
    <mergeCell ref="D1128:E1128"/>
    <mergeCell ref="G1128:H1128"/>
    <mergeCell ref="I1128:J1128"/>
    <mergeCell ref="D1129:E1129"/>
    <mergeCell ref="G1129:H1129"/>
    <mergeCell ref="I1129:J1129"/>
    <mergeCell ref="D1130:E1130"/>
    <mergeCell ref="G1130:H1130"/>
    <mergeCell ref="I1130:J1130"/>
    <mergeCell ref="D1140:E1140"/>
    <mergeCell ref="G1140:H1140"/>
    <mergeCell ref="I1140:J1140"/>
    <mergeCell ref="D1141:E1141"/>
    <mergeCell ref="G1141:H1141"/>
    <mergeCell ref="I1141:J1141"/>
    <mergeCell ref="D1142:E1142"/>
    <mergeCell ref="G1142:H1142"/>
    <mergeCell ref="I1142:J1142"/>
    <mergeCell ref="D1104:E1104"/>
    <mergeCell ref="G1104:H1104"/>
    <mergeCell ref="I1104:J1104"/>
    <mergeCell ref="D1105:E1105"/>
    <mergeCell ref="G1105:H1105"/>
    <mergeCell ref="I1105:J1105"/>
    <mergeCell ref="D1106:E1106"/>
    <mergeCell ref="G1106:H1106"/>
    <mergeCell ref="I1106:J1106"/>
    <mergeCell ref="D1116:E1116"/>
    <mergeCell ref="G1116:H1116"/>
    <mergeCell ref="I1116:J1116"/>
    <mergeCell ref="D1117:E1117"/>
    <mergeCell ref="G1117:H1117"/>
    <mergeCell ref="I1117:J1117"/>
    <mergeCell ref="D1118:E1118"/>
    <mergeCell ref="G1118:H1118"/>
    <mergeCell ref="I1118:J1118"/>
    <mergeCell ref="D1119:E1119"/>
    <mergeCell ref="G1119:H1119"/>
    <mergeCell ref="I1119:J1119"/>
    <mergeCell ref="D1120:E1120"/>
    <mergeCell ref="G1120:H1120"/>
    <mergeCell ref="I1120:J1120"/>
    <mergeCell ref="D1121:E1121"/>
    <mergeCell ref="G1121:H1121"/>
    <mergeCell ref="I1121:J1121"/>
    <mergeCell ref="D1107:E1107"/>
    <mergeCell ref="G1107:H1107"/>
    <mergeCell ref="I1107:J1107"/>
    <mergeCell ref="D1108:E1108"/>
    <mergeCell ref="G1108:H1108"/>
    <mergeCell ref="I1108:J1108"/>
    <mergeCell ref="D1109:E1109"/>
    <mergeCell ref="G1109:H1109"/>
    <mergeCell ref="I1109:J1109"/>
    <mergeCell ref="D1095:E1095"/>
    <mergeCell ref="G1095:H1095"/>
    <mergeCell ref="I1095:J1095"/>
    <mergeCell ref="D1096:E1096"/>
    <mergeCell ref="G1096:H1096"/>
    <mergeCell ref="I1096:J1096"/>
    <mergeCell ref="D1097:E1097"/>
    <mergeCell ref="G1097:H1097"/>
    <mergeCell ref="I1097:J1097"/>
    <mergeCell ref="D1083:E1083"/>
    <mergeCell ref="G1083:H1083"/>
    <mergeCell ref="I1083:J1083"/>
    <mergeCell ref="D1084:E1084"/>
    <mergeCell ref="G1084:H1084"/>
    <mergeCell ref="I1084:J1084"/>
    <mergeCell ref="D1085:E1085"/>
    <mergeCell ref="G1085:H1085"/>
    <mergeCell ref="I1085:J1085"/>
    <mergeCell ref="A1086:A1097"/>
    <mergeCell ref="B1086:C1097"/>
    <mergeCell ref="D1086:E1086"/>
    <mergeCell ref="F1086:F1097"/>
    <mergeCell ref="G1086:H1086"/>
    <mergeCell ref="I1086:J1086"/>
    <mergeCell ref="L1110:M1121"/>
    <mergeCell ref="O1110:O1121"/>
    <mergeCell ref="D1111:E1111"/>
    <mergeCell ref="G1111:H1111"/>
    <mergeCell ref="I1111:J1111"/>
    <mergeCell ref="D1112:E1112"/>
    <mergeCell ref="G1112:H1112"/>
    <mergeCell ref="I1112:J1112"/>
    <mergeCell ref="D1113:E1113"/>
    <mergeCell ref="G1113:H1113"/>
    <mergeCell ref="I1113:J1113"/>
    <mergeCell ref="D1114:E1114"/>
    <mergeCell ref="G1114:H1114"/>
    <mergeCell ref="I1114:J1114"/>
    <mergeCell ref="D1115:E1115"/>
    <mergeCell ref="G1115:H1115"/>
    <mergeCell ref="I1115:J1115"/>
    <mergeCell ref="A1098:A1109"/>
    <mergeCell ref="B1098:C1109"/>
    <mergeCell ref="D1098:E1098"/>
    <mergeCell ref="F1098:F1109"/>
    <mergeCell ref="G1098:H1098"/>
    <mergeCell ref="I1098:J1098"/>
    <mergeCell ref="L1098:M1109"/>
    <mergeCell ref="O1098:O1109"/>
    <mergeCell ref="D1099:E1099"/>
    <mergeCell ref="G1099:H1099"/>
    <mergeCell ref="I1099:J1099"/>
    <mergeCell ref="D1100:E1100"/>
    <mergeCell ref="G1100:H1100"/>
    <mergeCell ref="I1100:J1100"/>
    <mergeCell ref="D1101:E1101"/>
    <mergeCell ref="G1101:H1101"/>
    <mergeCell ref="I1101:J1101"/>
    <mergeCell ref="D1102:E1102"/>
    <mergeCell ref="G1102:H1102"/>
    <mergeCell ref="I1102:J1102"/>
    <mergeCell ref="D1103:E1103"/>
    <mergeCell ref="G1103:H1103"/>
    <mergeCell ref="I1103:J1103"/>
    <mergeCell ref="A1062:A1073"/>
    <mergeCell ref="B1062:C1073"/>
    <mergeCell ref="D1062:E1062"/>
    <mergeCell ref="F1062:F1073"/>
    <mergeCell ref="G1062:H1062"/>
    <mergeCell ref="I1062:J1062"/>
    <mergeCell ref="L1086:M1097"/>
    <mergeCell ref="O1086:O1097"/>
    <mergeCell ref="D1087:E1087"/>
    <mergeCell ref="G1087:H1087"/>
    <mergeCell ref="I1087:J1087"/>
    <mergeCell ref="D1088:E1088"/>
    <mergeCell ref="G1088:H1088"/>
    <mergeCell ref="I1088:J1088"/>
    <mergeCell ref="D1089:E1089"/>
    <mergeCell ref="G1089:H1089"/>
    <mergeCell ref="I1089:J1089"/>
    <mergeCell ref="D1090:E1090"/>
    <mergeCell ref="G1090:H1090"/>
    <mergeCell ref="I1090:J1090"/>
    <mergeCell ref="D1091:E1091"/>
    <mergeCell ref="G1091:H1091"/>
    <mergeCell ref="I1091:J1091"/>
    <mergeCell ref="A1074:A1085"/>
    <mergeCell ref="B1074:C1085"/>
    <mergeCell ref="D1074:E1074"/>
    <mergeCell ref="F1074:F1085"/>
    <mergeCell ref="G1074:H1074"/>
    <mergeCell ref="I1074:J1074"/>
    <mergeCell ref="L1074:M1085"/>
    <mergeCell ref="O1074:O1085"/>
    <mergeCell ref="D1075:E1075"/>
    <mergeCell ref="G1075:H1075"/>
    <mergeCell ref="I1075:J1075"/>
    <mergeCell ref="D1076:E1076"/>
    <mergeCell ref="G1076:H1076"/>
    <mergeCell ref="I1076:J1076"/>
    <mergeCell ref="D1077:E1077"/>
    <mergeCell ref="G1077:H1077"/>
    <mergeCell ref="I1077:J1077"/>
    <mergeCell ref="D1078:E1078"/>
    <mergeCell ref="G1078:H1078"/>
    <mergeCell ref="I1078:J1078"/>
    <mergeCell ref="D1079:E1079"/>
    <mergeCell ref="G1079:H1079"/>
    <mergeCell ref="I1079:J1079"/>
    <mergeCell ref="D1080:E1080"/>
    <mergeCell ref="G1080:H1080"/>
    <mergeCell ref="I1080:J1080"/>
    <mergeCell ref="D1081:E1081"/>
    <mergeCell ref="G1081:H1081"/>
    <mergeCell ref="I1081:J1081"/>
    <mergeCell ref="D1082:E1082"/>
    <mergeCell ref="G1082:H1082"/>
    <mergeCell ref="I1082:J1082"/>
    <mergeCell ref="D1092:E1092"/>
    <mergeCell ref="G1092:H1092"/>
    <mergeCell ref="I1092:J1092"/>
    <mergeCell ref="D1093:E1093"/>
    <mergeCell ref="G1093:H1093"/>
    <mergeCell ref="I1093:J1093"/>
    <mergeCell ref="D1094:E1094"/>
    <mergeCell ref="G1094:H1094"/>
    <mergeCell ref="I1094:J1094"/>
    <mergeCell ref="D1056:E1056"/>
    <mergeCell ref="G1056:H1056"/>
    <mergeCell ref="I1056:J1056"/>
    <mergeCell ref="D1057:E1057"/>
    <mergeCell ref="G1057:H1057"/>
    <mergeCell ref="I1057:J1057"/>
    <mergeCell ref="D1058:E1058"/>
    <mergeCell ref="G1058:H1058"/>
    <mergeCell ref="I1058:J1058"/>
    <mergeCell ref="D1068:E1068"/>
    <mergeCell ref="G1068:H1068"/>
    <mergeCell ref="I1068:J1068"/>
    <mergeCell ref="D1069:E1069"/>
    <mergeCell ref="G1069:H1069"/>
    <mergeCell ref="I1069:J1069"/>
    <mergeCell ref="D1070:E1070"/>
    <mergeCell ref="G1070:H1070"/>
    <mergeCell ref="I1070:J1070"/>
    <mergeCell ref="D1071:E1071"/>
    <mergeCell ref="G1071:H1071"/>
    <mergeCell ref="I1071:J1071"/>
    <mergeCell ref="D1072:E1072"/>
    <mergeCell ref="G1072:H1072"/>
    <mergeCell ref="I1072:J1072"/>
    <mergeCell ref="D1073:E1073"/>
    <mergeCell ref="G1073:H1073"/>
    <mergeCell ref="I1073:J1073"/>
    <mergeCell ref="D1059:E1059"/>
    <mergeCell ref="G1059:H1059"/>
    <mergeCell ref="I1059:J1059"/>
    <mergeCell ref="D1060:E1060"/>
    <mergeCell ref="G1060:H1060"/>
    <mergeCell ref="I1060:J1060"/>
    <mergeCell ref="D1061:E1061"/>
    <mergeCell ref="G1061:H1061"/>
    <mergeCell ref="I1061:J1061"/>
    <mergeCell ref="D1047:E1047"/>
    <mergeCell ref="G1047:H1047"/>
    <mergeCell ref="I1047:J1047"/>
    <mergeCell ref="D1048:E1048"/>
    <mergeCell ref="G1048:H1048"/>
    <mergeCell ref="I1048:J1048"/>
    <mergeCell ref="D1049:E1049"/>
    <mergeCell ref="G1049:H1049"/>
    <mergeCell ref="I1049:J1049"/>
    <mergeCell ref="D1035:E1035"/>
    <mergeCell ref="G1035:H1035"/>
    <mergeCell ref="I1035:J1035"/>
    <mergeCell ref="D1036:E1036"/>
    <mergeCell ref="G1036:H1036"/>
    <mergeCell ref="I1036:J1036"/>
    <mergeCell ref="D1037:E1037"/>
    <mergeCell ref="G1037:H1037"/>
    <mergeCell ref="I1037:J1037"/>
    <mergeCell ref="A1038:A1049"/>
    <mergeCell ref="B1038:C1049"/>
    <mergeCell ref="D1038:E1038"/>
    <mergeCell ref="F1038:F1049"/>
    <mergeCell ref="G1038:H1038"/>
    <mergeCell ref="I1038:J1038"/>
    <mergeCell ref="L1062:M1073"/>
    <mergeCell ref="O1062:O1073"/>
    <mergeCell ref="D1063:E1063"/>
    <mergeCell ref="G1063:H1063"/>
    <mergeCell ref="I1063:J1063"/>
    <mergeCell ref="D1064:E1064"/>
    <mergeCell ref="G1064:H1064"/>
    <mergeCell ref="I1064:J1064"/>
    <mergeCell ref="D1065:E1065"/>
    <mergeCell ref="G1065:H1065"/>
    <mergeCell ref="I1065:J1065"/>
    <mergeCell ref="D1066:E1066"/>
    <mergeCell ref="G1066:H1066"/>
    <mergeCell ref="I1066:J1066"/>
    <mergeCell ref="D1067:E1067"/>
    <mergeCell ref="G1067:H1067"/>
    <mergeCell ref="I1067:J1067"/>
    <mergeCell ref="A1050:A1061"/>
    <mergeCell ref="B1050:C1061"/>
    <mergeCell ref="D1050:E1050"/>
    <mergeCell ref="F1050:F1061"/>
    <mergeCell ref="G1050:H1050"/>
    <mergeCell ref="I1050:J1050"/>
    <mergeCell ref="L1050:M1061"/>
    <mergeCell ref="O1050:O1061"/>
    <mergeCell ref="D1051:E1051"/>
    <mergeCell ref="G1051:H1051"/>
    <mergeCell ref="I1051:J1051"/>
    <mergeCell ref="D1052:E1052"/>
    <mergeCell ref="G1052:H1052"/>
    <mergeCell ref="I1052:J1052"/>
    <mergeCell ref="D1053:E1053"/>
    <mergeCell ref="G1053:H1053"/>
    <mergeCell ref="I1053:J1053"/>
    <mergeCell ref="D1054:E1054"/>
    <mergeCell ref="G1054:H1054"/>
    <mergeCell ref="I1054:J1054"/>
    <mergeCell ref="D1055:E1055"/>
    <mergeCell ref="G1055:H1055"/>
    <mergeCell ref="I1055:J1055"/>
    <mergeCell ref="A1014:A1025"/>
    <mergeCell ref="B1014:C1025"/>
    <mergeCell ref="D1014:E1014"/>
    <mergeCell ref="F1014:F1025"/>
    <mergeCell ref="G1014:H1014"/>
    <mergeCell ref="I1014:J1014"/>
    <mergeCell ref="L1038:M1049"/>
    <mergeCell ref="O1038:O1049"/>
    <mergeCell ref="D1039:E1039"/>
    <mergeCell ref="G1039:H1039"/>
    <mergeCell ref="I1039:J1039"/>
    <mergeCell ref="D1040:E1040"/>
    <mergeCell ref="G1040:H1040"/>
    <mergeCell ref="I1040:J1040"/>
    <mergeCell ref="D1041:E1041"/>
    <mergeCell ref="G1041:H1041"/>
    <mergeCell ref="I1041:J1041"/>
    <mergeCell ref="D1042:E1042"/>
    <mergeCell ref="G1042:H1042"/>
    <mergeCell ref="I1042:J1042"/>
    <mergeCell ref="D1043:E1043"/>
    <mergeCell ref="G1043:H1043"/>
    <mergeCell ref="I1043:J1043"/>
    <mergeCell ref="A1026:A1037"/>
    <mergeCell ref="B1026:C1037"/>
    <mergeCell ref="D1026:E1026"/>
    <mergeCell ref="F1026:F1037"/>
    <mergeCell ref="G1026:H1026"/>
    <mergeCell ref="I1026:J1026"/>
    <mergeCell ref="L1026:M1037"/>
    <mergeCell ref="O1026:O1037"/>
    <mergeCell ref="D1027:E1027"/>
    <mergeCell ref="G1027:H1027"/>
    <mergeCell ref="I1027:J1027"/>
    <mergeCell ref="D1028:E1028"/>
    <mergeCell ref="G1028:H1028"/>
    <mergeCell ref="I1028:J1028"/>
    <mergeCell ref="D1029:E1029"/>
    <mergeCell ref="G1029:H1029"/>
    <mergeCell ref="I1029:J1029"/>
    <mergeCell ref="D1030:E1030"/>
    <mergeCell ref="G1030:H1030"/>
    <mergeCell ref="I1030:J1030"/>
    <mergeCell ref="D1031:E1031"/>
    <mergeCell ref="G1031:H1031"/>
    <mergeCell ref="I1031:J1031"/>
    <mergeCell ref="D1032:E1032"/>
    <mergeCell ref="G1032:H1032"/>
    <mergeCell ref="I1032:J1032"/>
    <mergeCell ref="D1033:E1033"/>
    <mergeCell ref="G1033:H1033"/>
    <mergeCell ref="I1033:J1033"/>
    <mergeCell ref="D1034:E1034"/>
    <mergeCell ref="G1034:H1034"/>
    <mergeCell ref="I1034:J1034"/>
    <mergeCell ref="D1044:E1044"/>
    <mergeCell ref="G1044:H1044"/>
    <mergeCell ref="I1044:J1044"/>
    <mergeCell ref="D1045:E1045"/>
    <mergeCell ref="G1045:H1045"/>
    <mergeCell ref="I1045:J1045"/>
    <mergeCell ref="D1046:E1046"/>
    <mergeCell ref="G1046:H1046"/>
    <mergeCell ref="I1046:J1046"/>
    <mergeCell ref="D1008:E1008"/>
    <mergeCell ref="G1008:H1008"/>
    <mergeCell ref="I1008:J1008"/>
    <mergeCell ref="D1009:E1009"/>
    <mergeCell ref="G1009:H1009"/>
    <mergeCell ref="I1009:J1009"/>
    <mergeCell ref="D1010:E1010"/>
    <mergeCell ref="G1010:H1010"/>
    <mergeCell ref="I1010:J1010"/>
    <mergeCell ref="D1020:E1020"/>
    <mergeCell ref="G1020:H1020"/>
    <mergeCell ref="I1020:J1020"/>
    <mergeCell ref="D1021:E1021"/>
    <mergeCell ref="G1021:H1021"/>
    <mergeCell ref="I1021:J1021"/>
    <mergeCell ref="D1022:E1022"/>
    <mergeCell ref="G1022:H1022"/>
    <mergeCell ref="I1022:J1022"/>
    <mergeCell ref="D1023:E1023"/>
    <mergeCell ref="G1023:H1023"/>
    <mergeCell ref="I1023:J1023"/>
    <mergeCell ref="D1024:E1024"/>
    <mergeCell ref="G1024:H1024"/>
    <mergeCell ref="I1024:J1024"/>
    <mergeCell ref="D1025:E1025"/>
    <mergeCell ref="G1025:H1025"/>
    <mergeCell ref="I1025:J1025"/>
    <mergeCell ref="D1011:E1011"/>
    <mergeCell ref="G1011:H1011"/>
    <mergeCell ref="I1011:J1011"/>
    <mergeCell ref="D1012:E1012"/>
    <mergeCell ref="G1012:H1012"/>
    <mergeCell ref="I1012:J1012"/>
    <mergeCell ref="D1013:E1013"/>
    <mergeCell ref="G1013:H1013"/>
    <mergeCell ref="I1013:J1013"/>
    <mergeCell ref="D999:E999"/>
    <mergeCell ref="G999:H999"/>
    <mergeCell ref="I999:J999"/>
    <mergeCell ref="D1000:E1000"/>
    <mergeCell ref="G1000:H1000"/>
    <mergeCell ref="I1000:J1000"/>
    <mergeCell ref="D1001:E1001"/>
    <mergeCell ref="G1001:H1001"/>
    <mergeCell ref="I1001:J1001"/>
    <mergeCell ref="D987:E987"/>
    <mergeCell ref="G987:H987"/>
    <mergeCell ref="I987:J987"/>
    <mergeCell ref="D988:E988"/>
    <mergeCell ref="G988:H988"/>
    <mergeCell ref="I988:J988"/>
    <mergeCell ref="D989:E989"/>
    <mergeCell ref="G989:H989"/>
    <mergeCell ref="I989:J989"/>
    <mergeCell ref="A990:A1001"/>
    <mergeCell ref="B990:C1001"/>
    <mergeCell ref="D990:E990"/>
    <mergeCell ref="F990:F1001"/>
    <mergeCell ref="G990:H990"/>
    <mergeCell ref="I990:J990"/>
    <mergeCell ref="L1014:M1025"/>
    <mergeCell ref="O1014:O1025"/>
    <mergeCell ref="D1015:E1015"/>
    <mergeCell ref="G1015:H1015"/>
    <mergeCell ref="I1015:J1015"/>
    <mergeCell ref="D1016:E1016"/>
    <mergeCell ref="G1016:H1016"/>
    <mergeCell ref="I1016:J1016"/>
    <mergeCell ref="D1017:E1017"/>
    <mergeCell ref="G1017:H1017"/>
    <mergeCell ref="I1017:J1017"/>
    <mergeCell ref="D1018:E1018"/>
    <mergeCell ref="G1018:H1018"/>
    <mergeCell ref="I1018:J1018"/>
    <mergeCell ref="D1019:E1019"/>
    <mergeCell ref="G1019:H1019"/>
    <mergeCell ref="I1019:J1019"/>
    <mergeCell ref="A1002:A1013"/>
    <mergeCell ref="B1002:C1013"/>
    <mergeCell ref="D1002:E1002"/>
    <mergeCell ref="F1002:F1013"/>
    <mergeCell ref="G1002:H1002"/>
    <mergeCell ref="I1002:J1002"/>
    <mergeCell ref="L1002:M1013"/>
    <mergeCell ref="O1002:O1013"/>
    <mergeCell ref="D1003:E1003"/>
    <mergeCell ref="G1003:H1003"/>
    <mergeCell ref="I1003:J1003"/>
    <mergeCell ref="D1004:E1004"/>
    <mergeCell ref="G1004:H1004"/>
    <mergeCell ref="I1004:J1004"/>
    <mergeCell ref="D1005:E1005"/>
    <mergeCell ref="G1005:H1005"/>
    <mergeCell ref="I1005:J1005"/>
    <mergeCell ref="D1006:E1006"/>
    <mergeCell ref="G1006:H1006"/>
    <mergeCell ref="I1006:J1006"/>
    <mergeCell ref="D1007:E1007"/>
    <mergeCell ref="G1007:H1007"/>
    <mergeCell ref="I1007:J1007"/>
    <mergeCell ref="A966:A977"/>
    <mergeCell ref="B966:C977"/>
    <mergeCell ref="D966:E966"/>
    <mergeCell ref="F966:F977"/>
    <mergeCell ref="G966:H966"/>
    <mergeCell ref="I966:J966"/>
    <mergeCell ref="L990:M1001"/>
    <mergeCell ref="O990:O1001"/>
    <mergeCell ref="D991:E991"/>
    <mergeCell ref="G991:H991"/>
    <mergeCell ref="I991:J991"/>
    <mergeCell ref="D992:E992"/>
    <mergeCell ref="G992:H992"/>
    <mergeCell ref="I992:J992"/>
    <mergeCell ref="D993:E993"/>
    <mergeCell ref="G993:H993"/>
    <mergeCell ref="I993:J993"/>
    <mergeCell ref="D994:E994"/>
    <mergeCell ref="G994:H994"/>
    <mergeCell ref="I994:J994"/>
    <mergeCell ref="D995:E995"/>
    <mergeCell ref="G995:H995"/>
    <mergeCell ref="I995:J995"/>
    <mergeCell ref="A978:A989"/>
    <mergeCell ref="B978:C989"/>
    <mergeCell ref="D978:E978"/>
    <mergeCell ref="F978:F989"/>
    <mergeCell ref="G978:H978"/>
    <mergeCell ref="I978:J978"/>
    <mergeCell ref="L978:M989"/>
    <mergeCell ref="O978:O989"/>
    <mergeCell ref="D979:E979"/>
    <mergeCell ref="G979:H979"/>
    <mergeCell ref="I979:J979"/>
    <mergeCell ref="D980:E980"/>
    <mergeCell ref="G980:H980"/>
    <mergeCell ref="I980:J980"/>
    <mergeCell ref="D981:E981"/>
    <mergeCell ref="G981:H981"/>
    <mergeCell ref="I981:J981"/>
    <mergeCell ref="D982:E982"/>
    <mergeCell ref="G982:H982"/>
    <mergeCell ref="I982:J982"/>
    <mergeCell ref="D983:E983"/>
    <mergeCell ref="G983:H983"/>
    <mergeCell ref="I983:J983"/>
    <mergeCell ref="D984:E984"/>
    <mergeCell ref="G984:H984"/>
    <mergeCell ref="I984:J984"/>
    <mergeCell ref="D985:E985"/>
    <mergeCell ref="G985:H985"/>
    <mergeCell ref="I985:J985"/>
    <mergeCell ref="D986:E986"/>
    <mergeCell ref="G986:H986"/>
    <mergeCell ref="I986:J986"/>
    <mergeCell ref="D996:E996"/>
    <mergeCell ref="G996:H996"/>
    <mergeCell ref="I996:J996"/>
    <mergeCell ref="D997:E997"/>
    <mergeCell ref="G997:H997"/>
    <mergeCell ref="I997:J997"/>
    <mergeCell ref="D998:E998"/>
    <mergeCell ref="G998:H998"/>
    <mergeCell ref="I998:J998"/>
    <mergeCell ref="D960:E960"/>
    <mergeCell ref="G960:H960"/>
    <mergeCell ref="I960:J960"/>
    <mergeCell ref="D961:E961"/>
    <mergeCell ref="G961:H961"/>
    <mergeCell ref="I961:J961"/>
    <mergeCell ref="D962:E962"/>
    <mergeCell ref="G962:H962"/>
    <mergeCell ref="I962:J962"/>
    <mergeCell ref="D972:E972"/>
    <mergeCell ref="G972:H972"/>
    <mergeCell ref="I972:J972"/>
    <mergeCell ref="D973:E973"/>
    <mergeCell ref="G973:H973"/>
    <mergeCell ref="I973:J973"/>
    <mergeCell ref="D974:E974"/>
    <mergeCell ref="G974:H974"/>
    <mergeCell ref="I974:J974"/>
    <mergeCell ref="D975:E975"/>
    <mergeCell ref="G975:H975"/>
    <mergeCell ref="I975:J975"/>
    <mergeCell ref="D976:E976"/>
    <mergeCell ref="G976:H976"/>
    <mergeCell ref="I976:J976"/>
    <mergeCell ref="D977:E977"/>
    <mergeCell ref="G977:H977"/>
    <mergeCell ref="I977:J977"/>
    <mergeCell ref="D963:E963"/>
    <mergeCell ref="G963:H963"/>
    <mergeCell ref="I963:J963"/>
    <mergeCell ref="D964:E964"/>
    <mergeCell ref="G964:H964"/>
    <mergeCell ref="I964:J964"/>
    <mergeCell ref="D965:E965"/>
    <mergeCell ref="G965:H965"/>
    <mergeCell ref="I965:J965"/>
    <mergeCell ref="D951:E951"/>
    <mergeCell ref="G951:H951"/>
    <mergeCell ref="I951:J951"/>
    <mergeCell ref="D952:E952"/>
    <mergeCell ref="G952:H952"/>
    <mergeCell ref="I952:J952"/>
    <mergeCell ref="D953:E953"/>
    <mergeCell ref="G953:H953"/>
    <mergeCell ref="I953:J953"/>
    <mergeCell ref="D939:E939"/>
    <mergeCell ref="G939:H939"/>
    <mergeCell ref="I939:J939"/>
    <mergeCell ref="D940:E940"/>
    <mergeCell ref="G940:H940"/>
    <mergeCell ref="I940:J940"/>
    <mergeCell ref="D941:E941"/>
    <mergeCell ref="G941:H941"/>
    <mergeCell ref="I941:J941"/>
    <mergeCell ref="A942:A953"/>
    <mergeCell ref="B942:C953"/>
    <mergeCell ref="D942:E942"/>
    <mergeCell ref="F942:F953"/>
    <mergeCell ref="G942:H942"/>
    <mergeCell ref="I942:J942"/>
    <mergeCell ref="L966:M977"/>
    <mergeCell ref="O966:O977"/>
    <mergeCell ref="D967:E967"/>
    <mergeCell ref="G967:H967"/>
    <mergeCell ref="I967:J967"/>
    <mergeCell ref="D968:E968"/>
    <mergeCell ref="G968:H968"/>
    <mergeCell ref="I968:J968"/>
    <mergeCell ref="D969:E969"/>
    <mergeCell ref="G969:H969"/>
    <mergeCell ref="I969:J969"/>
    <mergeCell ref="D970:E970"/>
    <mergeCell ref="G970:H970"/>
    <mergeCell ref="I970:J970"/>
    <mergeCell ref="D971:E971"/>
    <mergeCell ref="G971:H971"/>
    <mergeCell ref="I971:J971"/>
    <mergeCell ref="A954:A965"/>
    <mergeCell ref="B954:C965"/>
    <mergeCell ref="D954:E954"/>
    <mergeCell ref="F954:F965"/>
    <mergeCell ref="G954:H954"/>
    <mergeCell ref="I954:J954"/>
    <mergeCell ref="L954:M965"/>
    <mergeCell ref="O954:O965"/>
    <mergeCell ref="D955:E955"/>
    <mergeCell ref="G955:H955"/>
    <mergeCell ref="I955:J955"/>
    <mergeCell ref="D956:E956"/>
    <mergeCell ref="G956:H956"/>
    <mergeCell ref="I956:J956"/>
    <mergeCell ref="D957:E957"/>
    <mergeCell ref="G957:H957"/>
    <mergeCell ref="I957:J957"/>
    <mergeCell ref="D958:E958"/>
    <mergeCell ref="G958:H958"/>
    <mergeCell ref="I958:J958"/>
    <mergeCell ref="D959:E959"/>
    <mergeCell ref="G959:H959"/>
    <mergeCell ref="I959:J959"/>
    <mergeCell ref="A918:A929"/>
    <mergeCell ref="B918:C929"/>
    <mergeCell ref="D918:E918"/>
    <mergeCell ref="F918:F929"/>
    <mergeCell ref="G918:H918"/>
    <mergeCell ref="I918:J918"/>
    <mergeCell ref="L942:M953"/>
    <mergeCell ref="O942:O953"/>
    <mergeCell ref="D943:E943"/>
    <mergeCell ref="G943:H943"/>
    <mergeCell ref="I943:J943"/>
    <mergeCell ref="D944:E944"/>
    <mergeCell ref="G944:H944"/>
    <mergeCell ref="I944:J944"/>
    <mergeCell ref="D945:E945"/>
    <mergeCell ref="G945:H945"/>
    <mergeCell ref="I945:J945"/>
    <mergeCell ref="D946:E946"/>
    <mergeCell ref="G946:H946"/>
    <mergeCell ref="I946:J946"/>
    <mergeCell ref="D947:E947"/>
    <mergeCell ref="G947:H947"/>
    <mergeCell ref="I947:J947"/>
    <mergeCell ref="A930:A941"/>
    <mergeCell ref="B930:C941"/>
    <mergeCell ref="D930:E930"/>
    <mergeCell ref="F930:F941"/>
    <mergeCell ref="G930:H930"/>
    <mergeCell ref="I930:J930"/>
    <mergeCell ref="L930:M941"/>
    <mergeCell ref="O930:O941"/>
    <mergeCell ref="D931:E931"/>
    <mergeCell ref="G931:H931"/>
    <mergeCell ref="I931:J931"/>
    <mergeCell ref="D932:E932"/>
    <mergeCell ref="G932:H932"/>
    <mergeCell ref="I932:J932"/>
    <mergeCell ref="D933:E933"/>
    <mergeCell ref="G933:H933"/>
    <mergeCell ref="I933:J933"/>
    <mergeCell ref="D934:E934"/>
    <mergeCell ref="G934:H934"/>
    <mergeCell ref="I934:J934"/>
    <mergeCell ref="D935:E935"/>
    <mergeCell ref="G935:H935"/>
    <mergeCell ref="I935:J935"/>
    <mergeCell ref="D936:E936"/>
    <mergeCell ref="G936:H936"/>
    <mergeCell ref="I936:J936"/>
    <mergeCell ref="D937:E937"/>
    <mergeCell ref="G937:H937"/>
    <mergeCell ref="I937:J937"/>
    <mergeCell ref="D938:E938"/>
    <mergeCell ref="G938:H938"/>
    <mergeCell ref="I938:J938"/>
    <mergeCell ref="D948:E948"/>
    <mergeCell ref="G948:H948"/>
    <mergeCell ref="I948:J948"/>
    <mergeCell ref="D949:E949"/>
    <mergeCell ref="G949:H949"/>
    <mergeCell ref="I949:J949"/>
    <mergeCell ref="D950:E950"/>
    <mergeCell ref="G950:H950"/>
    <mergeCell ref="I950:J950"/>
    <mergeCell ref="D912:E912"/>
    <mergeCell ref="G912:H912"/>
    <mergeCell ref="I912:J912"/>
    <mergeCell ref="D913:E913"/>
    <mergeCell ref="G913:H913"/>
    <mergeCell ref="I913:J913"/>
    <mergeCell ref="D914:E914"/>
    <mergeCell ref="G914:H914"/>
    <mergeCell ref="I914:J914"/>
    <mergeCell ref="D924:E924"/>
    <mergeCell ref="G924:H924"/>
    <mergeCell ref="I924:J924"/>
    <mergeCell ref="D925:E925"/>
    <mergeCell ref="G925:H925"/>
    <mergeCell ref="I925:J925"/>
    <mergeCell ref="D926:E926"/>
    <mergeCell ref="G926:H926"/>
    <mergeCell ref="I926:J926"/>
    <mergeCell ref="D927:E927"/>
    <mergeCell ref="G927:H927"/>
    <mergeCell ref="I927:J927"/>
    <mergeCell ref="D928:E928"/>
    <mergeCell ref="G928:H928"/>
    <mergeCell ref="I928:J928"/>
    <mergeCell ref="D929:E929"/>
    <mergeCell ref="G929:H929"/>
    <mergeCell ref="I929:J929"/>
    <mergeCell ref="D915:E915"/>
    <mergeCell ref="G915:H915"/>
    <mergeCell ref="I915:J915"/>
    <mergeCell ref="D916:E916"/>
    <mergeCell ref="G916:H916"/>
    <mergeCell ref="I916:J916"/>
    <mergeCell ref="D917:E917"/>
    <mergeCell ref="G917:H917"/>
    <mergeCell ref="I917:J917"/>
    <mergeCell ref="D903:E903"/>
    <mergeCell ref="G903:H903"/>
    <mergeCell ref="I903:J903"/>
    <mergeCell ref="D904:E904"/>
    <mergeCell ref="G904:H904"/>
    <mergeCell ref="I904:J904"/>
    <mergeCell ref="D905:E905"/>
    <mergeCell ref="G905:H905"/>
    <mergeCell ref="I905:J905"/>
    <mergeCell ref="D891:E891"/>
    <mergeCell ref="G891:H891"/>
    <mergeCell ref="I891:J891"/>
    <mergeCell ref="D892:E892"/>
    <mergeCell ref="G892:H892"/>
    <mergeCell ref="I892:J892"/>
    <mergeCell ref="D893:E893"/>
    <mergeCell ref="G893:H893"/>
    <mergeCell ref="I893:J893"/>
    <mergeCell ref="A894:A905"/>
    <mergeCell ref="B894:C905"/>
    <mergeCell ref="D894:E894"/>
    <mergeCell ref="F894:F905"/>
    <mergeCell ref="G894:H894"/>
    <mergeCell ref="I894:J894"/>
    <mergeCell ref="L918:M929"/>
    <mergeCell ref="O918:O929"/>
    <mergeCell ref="D919:E919"/>
    <mergeCell ref="G919:H919"/>
    <mergeCell ref="I919:J919"/>
    <mergeCell ref="D920:E920"/>
    <mergeCell ref="G920:H920"/>
    <mergeCell ref="I920:J920"/>
    <mergeCell ref="D921:E921"/>
    <mergeCell ref="G921:H921"/>
    <mergeCell ref="I921:J921"/>
    <mergeCell ref="D922:E922"/>
    <mergeCell ref="G922:H922"/>
    <mergeCell ref="I922:J922"/>
    <mergeCell ref="D923:E923"/>
    <mergeCell ref="G923:H923"/>
    <mergeCell ref="I923:J923"/>
    <mergeCell ref="A906:A917"/>
    <mergeCell ref="B906:C917"/>
    <mergeCell ref="D906:E906"/>
    <mergeCell ref="F906:F917"/>
    <mergeCell ref="G906:H906"/>
    <mergeCell ref="I906:J906"/>
    <mergeCell ref="L906:M917"/>
    <mergeCell ref="O906:O917"/>
    <mergeCell ref="D907:E907"/>
    <mergeCell ref="G907:H907"/>
    <mergeCell ref="I907:J907"/>
    <mergeCell ref="D908:E908"/>
    <mergeCell ref="G908:H908"/>
    <mergeCell ref="I908:J908"/>
    <mergeCell ref="D909:E909"/>
    <mergeCell ref="G909:H909"/>
    <mergeCell ref="I909:J909"/>
    <mergeCell ref="D910:E910"/>
    <mergeCell ref="G910:H910"/>
    <mergeCell ref="I910:J910"/>
    <mergeCell ref="D911:E911"/>
    <mergeCell ref="G911:H911"/>
    <mergeCell ref="I911:J911"/>
    <mergeCell ref="A870:A881"/>
    <mergeCell ref="B870:C881"/>
    <mergeCell ref="D870:E870"/>
    <mergeCell ref="F870:F881"/>
    <mergeCell ref="G870:H870"/>
    <mergeCell ref="I870:J870"/>
    <mergeCell ref="L894:M905"/>
    <mergeCell ref="O894:O905"/>
    <mergeCell ref="D895:E895"/>
    <mergeCell ref="G895:H895"/>
    <mergeCell ref="I895:J895"/>
    <mergeCell ref="D896:E896"/>
    <mergeCell ref="G896:H896"/>
    <mergeCell ref="I896:J896"/>
    <mergeCell ref="D897:E897"/>
    <mergeCell ref="G897:H897"/>
    <mergeCell ref="I897:J897"/>
    <mergeCell ref="D898:E898"/>
    <mergeCell ref="G898:H898"/>
    <mergeCell ref="I898:J898"/>
    <mergeCell ref="D899:E899"/>
    <mergeCell ref="G899:H899"/>
    <mergeCell ref="I899:J899"/>
    <mergeCell ref="A882:A893"/>
    <mergeCell ref="B882:C893"/>
    <mergeCell ref="D882:E882"/>
    <mergeCell ref="F882:F893"/>
    <mergeCell ref="G882:H882"/>
    <mergeCell ref="I882:J882"/>
    <mergeCell ref="L882:M893"/>
    <mergeCell ref="O882:O893"/>
    <mergeCell ref="D883:E883"/>
    <mergeCell ref="G883:H883"/>
    <mergeCell ref="I883:J883"/>
    <mergeCell ref="D884:E884"/>
    <mergeCell ref="G884:H884"/>
    <mergeCell ref="I884:J884"/>
    <mergeCell ref="D885:E885"/>
    <mergeCell ref="G885:H885"/>
    <mergeCell ref="I885:J885"/>
    <mergeCell ref="D886:E886"/>
    <mergeCell ref="G886:H886"/>
    <mergeCell ref="I886:J886"/>
    <mergeCell ref="D887:E887"/>
    <mergeCell ref="G887:H887"/>
    <mergeCell ref="I887:J887"/>
    <mergeCell ref="D888:E888"/>
    <mergeCell ref="G888:H888"/>
    <mergeCell ref="I888:J888"/>
    <mergeCell ref="D889:E889"/>
    <mergeCell ref="G889:H889"/>
    <mergeCell ref="I889:J889"/>
    <mergeCell ref="D890:E890"/>
    <mergeCell ref="G890:H890"/>
    <mergeCell ref="I890:J890"/>
    <mergeCell ref="D900:E900"/>
    <mergeCell ref="G900:H900"/>
    <mergeCell ref="I900:J900"/>
    <mergeCell ref="D901:E901"/>
    <mergeCell ref="G901:H901"/>
    <mergeCell ref="I901:J901"/>
    <mergeCell ref="D902:E902"/>
    <mergeCell ref="G902:H902"/>
    <mergeCell ref="I902:J902"/>
    <mergeCell ref="D864:E864"/>
    <mergeCell ref="G864:H864"/>
    <mergeCell ref="I864:J864"/>
    <mergeCell ref="D865:E865"/>
    <mergeCell ref="G865:H865"/>
    <mergeCell ref="I865:J865"/>
    <mergeCell ref="D866:E866"/>
    <mergeCell ref="G866:H866"/>
    <mergeCell ref="I866:J866"/>
    <mergeCell ref="D876:E876"/>
    <mergeCell ref="G876:H876"/>
    <mergeCell ref="I876:J876"/>
    <mergeCell ref="D877:E877"/>
    <mergeCell ref="G877:H877"/>
    <mergeCell ref="I877:J877"/>
    <mergeCell ref="D878:E878"/>
    <mergeCell ref="G878:H878"/>
    <mergeCell ref="I878:J878"/>
    <mergeCell ref="D879:E879"/>
    <mergeCell ref="G879:H879"/>
    <mergeCell ref="I879:J879"/>
    <mergeCell ref="D880:E880"/>
    <mergeCell ref="G880:H880"/>
    <mergeCell ref="I880:J880"/>
    <mergeCell ref="D881:E881"/>
    <mergeCell ref="G881:H881"/>
    <mergeCell ref="I881:J881"/>
    <mergeCell ref="D867:E867"/>
    <mergeCell ref="G867:H867"/>
    <mergeCell ref="I867:J867"/>
    <mergeCell ref="D868:E868"/>
    <mergeCell ref="G868:H868"/>
    <mergeCell ref="I868:J868"/>
    <mergeCell ref="D869:E869"/>
    <mergeCell ref="G869:H869"/>
    <mergeCell ref="I869:J869"/>
    <mergeCell ref="D855:E855"/>
    <mergeCell ref="G855:H855"/>
    <mergeCell ref="I855:J855"/>
    <mergeCell ref="D856:E856"/>
    <mergeCell ref="G856:H856"/>
    <mergeCell ref="I856:J856"/>
    <mergeCell ref="D857:E857"/>
    <mergeCell ref="G857:H857"/>
    <mergeCell ref="I857:J857"/>
    <mergeCell ref="D843:E843"/>
    <mergeCell ref="G843:H843"/>
    <mergeCell ref="I843:J843"/>
    <mergeCell ref="D844:E844"/>
    <mergeCell ref="G844:H844"/>
    <mergeCell ref="I844:J844"/>
    <mergeCell ref="D845:E845"/>
    <mergeCell ref="G845:H845"/>
    <mergeCell ref="I845:J845"/>
    <mergeCell ref="A846:A857"/>
    <mergeCell ref="B846:C857"/>
    <mergeCell ref="D846:E846"/>
    <mergeCell ref="F846:F857"/>
    <mergeCell ref="G846:H846"/>
    <mergeCell ref="I846:J846"/>
    <mergeCell ref="L870:M881"/>
    <mergeCell ref="O870:O881"/>
    <mergeCell ref="D871:E871"/>
    <mergeCell ref="G871:H871"/>
    <mergeCell ref="I871:J871"/>
    <mergeCell ref="D872:E872"/>
    <mergeCell ref="G872:H872"/>
    <mergeCell ref="I872:J872"/>
    <mergeCell ref="D873:E873"/>
    <mergeCell ref="G873:H873"/>
    <mergeCell ref="I873:J873"/>
    <mergeCell ref="D874:E874"/>
    <mergeCell ref="G874:H874"/>
    <mergeCell ref="I874:J874"/>
    <mergeCell ref="D875:E875"/>
    <mergeCell ref="G875:H875"/>
    <mergeCell ref="I875:J875"/>
    <mergeCell ref="A858:A869"/>
    <mergeCell ref="B858:C869"/>
    <mergeCell ref="D858:E858"/>
    <mergeCell ref="F858:F869"/>
    <mergeCell ref="G858:H858"/>
    <mergeCell ref="I858:J858"/>
    <mergeCell ref="L858:M869"/>
    <mergeCell ref="O858:O869"/>
    <mergeCell ref="D859:E859"/>
    <mergeCell ref="G859:H859"/>
    <mergeCell ref="I859:J859"/>
    <mergeCell ref="D860:E860"/>
    <mergeCell ref="G860:H860"/>
    <mergeCell ref="I860:J860"/>
    <mergeCell ref="D861:E861"/>
    <mergeCell ref="G861:H861"/>
    <mergeCell ref="I861:J861"/>
    <mergeCell ref="D862:E862"/>
    <mergeCell ref="G862:H862"/>
    <mergeCell ref="I862:J862"/>
    <mergeCell ref="D863:E863"/>
    <mergeCell ref="G863:H863"/>
    <mergeCell ref="I863:J863"/>
    <mergeCell ref="A822:A833"/>
    <mergeCell ref="B822:C833"/>
    <mergeCell ref="D822:E822"/>
    <mergeCell ref="F822:F833"/>
    <mergeCell ref="G822:H822"/>
    <mergeCell ref="I822:J822"/>
    <mergeCell ref="L846:M857"/>
    <mergeCell ref="O846:O857"/>
    <mergeCell ref="D847:E847"/>
    <mergeCell ref="G847:H847"/>
    <mergeCell ref="I847:J847"/>
    <mergeCell ref="D848:E848"/>
    <mergeCell ref="G848:H848"/>
    <mergeCell ref="I848:J848"/>
    <mergeCell ref="D849:E849"/>
    <mergeCell ref="G849:H849"/>
    <mergeCell ref="I849:J849"/>
    <mergeCell ref="D850:E850"/>
    <mergeCell ref="G850:H850"/>
    <mergeCell ref="I850:J850"/>
    <mergeCell ref="D851:E851"/>
    <mergeCell ref="G851:H851"/>
    <mergeCell ref="I851:J851"/>
    <mergeCell ref="A834:A845"/>
    <mergeCell ref="B834:C845"/>
    <mergeCell ref="D834:E834"/>
    <mergeCell ref="F834:F845"/>
    <mergeCell ref="G834:H834"/>
    <mergeCell ref="I834:J834"/>
    <mergeCell ref="L834:M845"/>
    <mergeCell ref="O834:O845"/>
    <mergeCell ref="D835:E835"/>
    <mergeCell ref="G835:H835"/>
    <mergeCell ref="I835:J835"/>
    <mergeCell ref="D836:E836"/>
    <mergeCell ref="G836:H836"/>
    <mergeCell ref="I836:J836"/>
    <mergeCell ref="D837:E837"/>
    <mergeCell ref="G837:H837"/>
    <mergeCell ref="I837:J837"/>
    <mergeCell ref="D838:E838"/>
    <mergeCell ref="G838:H838"/>
    <mergeCell ref="I838:J838"/>
    <mergeCell ref="D839:E839"/>
    <mergeCell ref="G839:H839"/>
    <mergeCell ref="I839:J839"/>
    <mergeCell ref="D840:E840"/>
    <mergeCell ref="G840:H840"/>
    <mergeCell ref="I840:J840"/>
    <mergeCell ref="D841:E841"/>
    <mergeCell ref="G841:H841"/>
    <mergeCell ref="I841:J841"/>
    <mergeCell ref="D842:E842"/>
    <mergeCell ref="G842:H842"/>
    <mergeCell ref="I842:J842"/>
    <mergeCell ref="D852:E852"/>
    <mergeCell ref="G852:H852"/>
    <mergeCell ref="I852:J852"/>
    <mergeCell ref="D853:E853"/>
    <mergeCell ref="G853:H853"/>
    <mergeCell ref="I853:J853"/>
    <mergeCell ref="D854:E854"/>
    <mergeCell ref="G854:H854"/>
    <mergeCell ref="I854:J854"/>
    <mergeCell ref="D816:E816"/>
    <mergeCell ref="G816:H816"/>
    <mergeCell ref="I816:J816"/>
    <mergeCell ref="D817:E817"/>
    <mergeCell ref="G817:H817"/>
    <mergeCell ref="I817:J817"/>
    <mergeCell ref="D818:E818"/>
    <mergeCell ref="G818:H818"/>
    <mergeCell ref="I818:J818"/>
    <mergeCell ref="D828:E828"/>
    <mergeCell ref="G828:H828"/>
    <mergeCell ref="I828:J828"/>
    <mergeCell ref="D829:E829"/>
    <mergeCell ref="G829:H829"/>
    <mergeCell ref="I829:J829"/>
    <mergeCell ref="D830:E830"/>
    <mergeCell ref="G830:H830"/>
    <mergeCell ref="I830:J830"/>
    <mergeCell ref="D831:E831"/>
    <mergeCell ref="G831:H831"/>
    <mergeCell ref="I831:J831"/>
    <mergeCell ref="D832:E832"/>
    <mergeCell ref="G832:H832"/>
    <mergeCell ref="I832:J832"/>
    <mergeCell ref="D833:E833"/>
    <mergeCell ref="G833:H833"/>
    <mergeCell ref="I833:J833"/>
    <mergeCell ref="D819:E819"/>
    <mergeCell ref="G819:H819"/>
    <mergeCell ref="I819:J819"/>
    <mergeCell ref="D820:E820"/>
    <mergeCell ref="G820:H820"/>
    <mergeCell ref="I820:J820"/>
    <mergeCell ref="D821:E821"/>
    <mergeCell ref="G821:H821"/>
    <mergeCell ref="I821:J821"/>
    <mergeCell ref="D807:E807"/>
    <mergeCell ref="G807:H807"/>
    <mergeCell ref="I807:J807"/>
    <mergeCell ref="D808:E808"/>
    <mergeCell ref="G808:H808"/>
    <mergeCell ref="I808:J808"/>
    <mergeCell ref="D809:E809"/>
    <mergeCell ref="G809:H809"/>
    <mergeCell ref="I809:J809"/>
    <mergeCell ref="D795:E795"/>
    <mergeCell ref="G795:H795"/>
    <mergeCell ref="I795:J795"/>
    <mergeCell ref="D796:E796"/>
    <mergeCell ref="G796:H796"/>
    <mergeCell ref="I796:J796"/>
    <mergeCell ref="D797:E797"/>
    <mergeCell ref="G797:H797"/>
    <mergeCell ref="I797:J797"/>
    <mergeCell ref="A798:A809"/>
    <mergeCell ref="B798:C809"/>
    <mergeCell ref="D798:E798"/>
    <mergeCell ref="F798:F809"/>
    <mergeCell ref="G798:H798"/>
    <mergeCell ref="I798:J798"/>
    <mergeCell ref="L822:M833"/>
    <mergeCell ref="O822:O833"/>
    <mergeCell ref="D823:E823"/>
    <mergeCell ref="G823:H823"/>
    <mergeCell ref="I823:J823"/>
    <mergeCell ref="D824:E824"/>
    <mergeCell ref="G824:H824"/>
    <mergeCell ref="I824:J824"/>
    <mergeCell ref="D825:E825"/>
    <mergeCell ref="G825:H825"/>
    <mergeCell ref="I825:J825"/>
    <mergeCell ref="D826:E826"/>
    <mergeCell ref="G826:H826"/>
    <mergeCell ref="I826:J826"/>
    <mergeCell ref="D827:E827"/>
    <mergeCell ref="G827:H827"/>
    <mergeCell ref="I827:J827"/>
    <mergeCell ref="A810:A821"/>
    <mergeCell ref="B810:C821"/>
    <mergeCell ref="D810:E810"/>
    <mergeCell ref="F810:F821"/>
    <mergeCell ref="G810:H810"/>
    <mergeCell ref="I810:J810"/>
    <mergeCell ref="L810:M821"/>
    <mergeCell ref="O810:O821"/>
    <mergeCell ref="D811:E811"/>
    <mergeCell ref="G811:H811"/>
    <mergeCell ref="I811:J811"/>
    <mergeCell ref="D812:E812"/>
    <mergeCell ref="G812:H812"/>
    <mergeCell ref="I812:J812"/>
    <mergeCell ref="D813:E813"/>
    <mergeCell ref="G813:H813"/>
    <mergeCell ref="I813:J813"/>
    <mergeCell ref="D814:E814"/>
    <mergeCell ref="G814:H814"/>
    <mergeCell ref="I814:J814"/>
    <mergeCell ref="D815:E815"/>
    <mergeCell ref="G815:H815"/>
    <mergeCell ref="I815:J815"/>
    <mergeCell ref="A774:A785"/>
    <mergeCell ref="B774:C785"/>
    <mergeCell ref="D774:E774"/>
    <mergeCell ref="F774:F785"/>
    <mergeCell ref="G774:H774"/>
    <mergeCell ref="I774:J774"/>
    <mergeCell ref="L798:M809"/>
    <mergeCell ref="O798:O809"/>
    <mergeCell ref="D799:E799"/>
    <mergeCell ref="G799:H799"/>
    <mergeCell ref="I799:J799"/>
    <mergeCell ref="D800:E800"/>
    <mergeCell ref="G800:H800"/>
    <mergeCell ref="I800:J800"/>
    <mergeCell ref="D801:E801"/>
    <mergeCell ref="G801:H801"/>
    <mergeCell ref="I801:J801"/>
    <mergeCell ref="D802:E802"/>
    <mergeCell ref="G802:H802"/>
    <mergeCell ref="I802:J802"/>
    <mergeCell ref="D803:E803"/>
    <mergeCell ref="G803:H803"/>
    <mergeCell ref="I803:J803"/>
    <mergeCell ref="A786:A797"/>
    <mergeCell ref="B786:C797"/>
    <mergeCell ref="D786:E786"/>
    <mergeCell ref="F786:F797"/>
    <mergeCell ref="G786:H786"/>
    <mergeCell ref="I786:J786"/>
    <mergeCell ref="L786:M797"/>
    <mergeCell ref="O786:O797"/>
    <mergeCell ref="D787:E787"/>
    <mergeCell ref="G787:H787"/>
    <mergeCell ref="I787:J787"/>
    <mergeCell ref="D788:E788"/>
    <mergeCell ref="G788:H788"/>
    <mergeCell ref="I788:J788"/>
    <mergeCell ref="D789:E789"/>
    <mergeCell ref="G789:H789"/>
    <mergeCell ref="I789:J789"/>
    <mergeCell ref="D790:E790"/>
    <mergeCell ref="G790:H790"/>
    <mergeCell ref="I790:J790"/>
    <mergeCell ref="D791:E791"/>
    <mergeCell ref="G791:H791"/>
    <mergeCell ref="I791:J791"/>
    <mergeCell ref="D792:E792"/>
    <mergeCell ref="G792:H792"/>
    <mergeCell ref="I792:J792"/>
    <mergeCell ref="D793:E793"/>
    <mergeCell ref="G793:H793"/>
    <mergeCell ref="I793:J793"/>
    <mergeCell ref="D794:E794"/>
    <mergeCell ref="G794:H794"/>
    <mergeCell ref="I794:J794"/>
    <mergeCell ref="D804:E804"/>
    <mergeCell ref="G804:H804"/>
    <mergeCell ref="I804:J804"/>
    <mergeCell ref="D805:E805"/>
    <mergeCell ref="G805:H805"/>
    <mergeCell ref="I805:J805"/>
    <mergeCell ref="D806:E806"/>
    <mergeCell ref="G806:H806"/>
    <mergeCell ref="I806:J806"/>
    <mergeCell ref="D768:E768"/>
    <mergeCell ref="G768:H768"/>
    <mergeCell ref="I768:J768"/>
    <mergeCell ref="D769:E769"/>
    <mergeCell ref="G769:H769"/>
    <mergeCell ref="I769:J769"/>
    <mergeCell ref="D770:E770"/>
    <mergeCell ref="G770:H770"/>
    <mergeCell ref="I770:J770"/>
    <mergeCell ref="D780:E780"/>
    <mergeCell ref="G780:H780"/>
    <mergeCell ref="I780:J780"/>
    <mergeCell ref="D781:E781"/>
    <mergeCell ref="G781:H781"/>
    <mergeCell ref="I781:J781"/>
    <mergeCell ref="D782:E782"/>
    <mergeCell ref="G782:H782"/>
    <mergeCell ref="I782:J782"/>
    <mergeCell ref="D783:E783"/>
    <mergeCell ref="G783:H783"/>
    <mergeCell ref="I783:J783"/>
    <mergeCell ref="D784:E784"/>
    <mergeCell ref="G784:H784"/>
    <mergeCell ref="I784:J784"/>
    <mergeCell ref="D785:E785"/>
    <mergeCell ref="G785:H785"/>
    <mergeCell ref="I785:J785"/>
    <mergeCell ref="D771:E771"/>
    <mergeCell ref="G771:H771"/>
    <mergeCell ref="I771:J771"/>
    <mergeCell ref="D772:E772"/>
    <mergeCell ref="G772:H772"/>
    <mergeCell ref="I772:J772"/>
    <mergeCell ref="D773:E773"/>
    <mergeCell ref="G773:H773"/>
    <mergeCell ref="I773:J773"/>
    <mergeCell ref="D759:E759"/>
    <mergeCell ref="G759:H759"/>
    <mergeCell ref="I759:J759"/>
    <mergeCell ref="D760:E760"/>
    <mergeCell ref="G760:H760"/>
    <mergeCell ref="I760:J760"/>
    <mergeCell ref="D761:E761"/>
    <mergeCell ref="G761:H761"/>
    <mergeCell ref="I761:J761"/>
    <mergeCell ref="D747:E747"/>
    <mergeCell ref="G747:H747"/>
    <mergeCell ref="I747:J747"/>
    <mergeCell ref="D748:E748"/>
    <mergeCell ref="G748:H748"/>
    <mergeCell ref="I748:J748"/>
    <mergeCell ref="D749:E749"/>
    <mergeCell ref="G749:H749"/>
    <mergeCell ref="I749:J749"/>
    <mergeCell ref="A750:A761"/>
    <mergeCell ref="B750:C761"/>
    <mergeCell ref="D750:E750"/>
    <mergeCell ref="F750:F761"/>
    <mergeCell ref="G750:H750"/>
    <mergeCell ref="I750:J750"/>
    <mergeCell ref="L774:M785"/>
    <mergeCell ref="O774:O785"/>
    <mergeCell ref="D775:E775"/>
    <mergeCell ref="G775:H775"/>
    <mergeCell ref="I775:J775"/>
    <mergeCell ref="D776:E776"/>
    <mergeCell ref="G776:H776"/>
    <mergeCell ref="I776:J776"/>
    <mergeCell ref="D777:E777"/>
    <mergeCell ref="G777:H777"/>
    <mergeCell ref="I777:J777"/>
    <mergeCell ref="D778:E778"/>
    <mergeCell ref="G778:H778"/>
    <mergeCell ref="I778:J778"/>
    <mergeCell ref="D779:E779"/>
    <mergeCell ref="G779:H779"/>
    <mergeCell ref="I779:J779"/>
    <mergeCell ref="A762:A773"/>
    <mergeCell ref="B762:C773"/>
    <mergeCell ref="D762:E762"/>
    <mergeCell ref="F762:F773"/>
    <mergeCell ref="G762:H762"/>
    <mergeCell ref="I762:J762"/>
    <mergeCell ref="L762:M773"/>
    <mergeCell ref="O762:O773"/>
    <mergeCell ref="D763:E763"/>
    <mergeCell ref="G763:H763"/>
    <mergeCell ref="I763:J763"/>
    <mergeCell ref="D764:E764"/>
    <mergeCell ref="G764:H764"/>
    <mergeCell ref="I764:J764"/>
    <mergeCell ref="D765:E765"/>
    <mergeCell ref="G765:H765"/>
    <mergeCell ref="I765:J765"/>
    <mergeCell ref="D766:E766"/>
    <mergeCell ref="G766:H766"/>
    <mergeCell ref="I766:J766"/>
    <mergeCell ref="D767:E767"/>
    <mergeCell ref="G767:H767"/>
    <mergeCell ref="I767:J767"/>
    <mergeCell ref="A726:A737"/>
    <mergeCell ref="B726:C737"/>
    <mergeCell ref="D726:E726"/>
    <mergeCell ref="F726:F737"/>
    <mergeCell ref="G726:H726"/>
    <mergeCell ref="I726:J726"/>
    <mergeCell ref="L750:M761"/>
    <mergeCell ref="O750:O761"/>
    <mergeCell ref="D751:E751"/>
    <mergeCell ref="G751:H751"/>
    <mergeCell ref="I751:J751"/>
    <mergeCell ref="D752:E752"/>
    <mergeCell ref="G752:H752"/>
    <mergeCell ref="I752:J752"/>
    <mergeCell ref="D753:E753"/>
    <mergeCell ref="G753:H753"/>
    <mergeCell ref="I753:J753"/>
    <mergeCell ref="D754:E754"/>
    <mergeCell ref="G754:H754"/>
    <mergeCell ref="I754:J754"/>
    <mergeCell ref="D755:E755"/>
    <mergeCell ref="G755:H755"/>
    <mergeCell ref="I755:J755"/>
    <mergeCell ref="A738:A749"/>
    <mergeCell ref="B738:C749"/>
    <mergeCell ref="D738:E738"/>
    <mergeCell ref="F738:F749"/>
    <mergeCell ref="G738:H738"/>
    <mergeCell ref="I738:J738"/>
    <mergeCell ref="L738:M749"/>
    <mergeCell ref="O738:O749"/>
    <mergeCell ref="D739:E739"/>
    <mergeCell ref="G739:H739"/>
    <mergeCell ref="I739:J739"/>
    <mergeCell ref="D740:E740"/>
    <mergeCell ref="G740:H740"/>
    <mergeCell ref="I740:J740"/>
    <mergeCell ref="D741:E741"/>
    <mergeCell ref="G741:H741"/>
    <mergeCell ref="I741:J741"/>
    <mergeCell ref="D742:E742"/>
    <mergeCell ref="G742:H742"/>
    <mergeCell ref="I742:J742"/>
    <mergeCell ref="D743:E743"/>
    <mergeCell ref="G743:H743"/>
    <mergeCell ref="I743:J743"/>
    <mergeCell ref="D744:E744"/>
    <mergeCell ref="G744:H744"/>
    <mergeCell ref="I744:J744"/>
    <mergeCell ref="D745:E745"/>
    <mergeCell ref="G745:H745"/>
    <mergeCell ref="I745:J745"/>
    <mergeCell ref="D746:E746"/>
    <mergeCell ref="G746:H746"/>
    <mergeCell ref="I746:J746"/>
    <mergeCell ref="D756:E756"/>
    <mergeCell ref="G756:H756"/>
    <mergeCell ref="I756:J756"/>
    <mergeCell ref="D757:E757"/>
    <mergeCell ref="G757:H757"/>
    <mergeCell ref="I757:J757"/>
    <mergeCell ref="D758:E758"/>
    <mergeCell ref="G758:H758"/>
    <mergeCell ref="I758:J758"/>
    <mergeCell ref="D720:E720"/>
    <mergeCell ref="G720:H720"/>
    <mergeCell ref="I720:J720"/>
    <mergeCell ref="D721:E721"/>
    <mergeCell ref="G721:H721"/>
    <mergeCell ref="I721:J721"/>
    <mergeCell ref="D722:E722"/>
    <mergeCell ref="G722:H722"/>
    <mergeCell ref="I722:J722"/>
    <mergeCell ref="D732:E732"/>
    <mergeCell ref="G732:H732"/>
    <mergeCell ref="I732:J732"/>
    <mergeCell ref="D733:E733"/>
    <mergeCell ref="G733:H733"/>
    <mergeCell ref="I733:J733"/>
    <mergeCell ref="D734:E734"/>
    <mergeCell ref="G734:H734"/>
    <mergeCell ref="I734:J734"/>
    <mergeCell ref="D735:E735"/>
    <mergeCell ref="G735:H735"/>
    <mergeCell ref="I735:J735"/>
    <mergeCell ref="D736:E736"/>
    <mergeCell ref="G736:H736"/>
    <mergeCell ref="I736:J736"/>
    <mergeCell ref="D737:E737"/>
    <mergeCell ref="G737:H737"/>
    <mergeCell ref="I737:J737"/>
    <mergeCell ref="D723:E723"/>
    <mergeCell ref="G723:H723"/>
    <mergeCell ref="I723:J723"/>
    <mergeCell ref="D724:E724"/>
    <mergeCell ref="G724:H724"/>
    <mergeCell ref="I724:J724"/>
    <mergeCell ref="D725:E725"/>
    <mergeCell ref="G725:H725"/>
    <mergeCell ref="I725:J725"/>
    <mergeCell ref="D711:E711"/>
    <mergeCell ref="G711:H711"/>
    <mergeCell ref="I711:J711"/>
    <mergeCell ref="D712:E712"/>
    <mergeCell ref="G712:H712"/>
    <mergeCell ref="I712:J712"/>
    <mergeCell ref="D713:E713"/>
    <mergeCell ref="G713:H713"/>
    <mergeCell ref="I713:J713"/>
    <mergeCell ref="D699:E699"/>
    <mergeCell ref="G699:H699"/>
    <mergeCell ref="I699:J699"/>
    <mergeCell ref="D700:E700"/>
    <mergeCell ref="G700:H700"/>
    <mergeCell ref="I700:J700"/>
    <mergeCell ref="D701:E701"/>
    <mergeCell ref="G701:H701"/>
    <mergeCell ref="I701:J701"/>
    <mergeCell ref="A702:A713"/>
    <mergeCell ref="B702:C713"/>
    <mergeCell ref="D702:E702"/>
    <mergeCell ref="F702:F713"/>
    <mergeCell ref="G702:H702"/>
    <mergeCell ref="I702:J702"/>
    <mergeCell ref="L726:M737"/>
    <mergeCell ref="O726:O737"/>
    <mergeCell ref="D727:E727"/>
    <mergeCell ref="G727:H727"/>
    <mergeCell ref="I727:J727"/>
    <mergeCell ref="D728:E728"/>
    <mergeCell ref="G728:H728"/>
    <mergeCell ref="I728:J728"/>
    <mergeCell ref="D729:E729"/>
    <mergeCell ref="G729:H729"/>
    <mergeCell ref="I729:J729"/>
    <mergeCell ref="D730:E730"/>
    <mergeCell ref="G730:H730"/>
    <mergeCell ref="I730:J730"/>
    <mergeCell ref="D731:E731"/>
    <mergeCell ref="G731:H731"/>
    <mergeCell ref="I731:J731"/>
    <mergeCell ref="A714:A725"/>
    <mergeCell ref="B714:C725"/>
    <mergeCell ref="D714:E714"/>
    <mergeCell ref="F714:F725"/>
    <mergeCell ref="G714:H714"/>
    <mergeCell ref="I714:J714"/>
    <mergeCell ref="L714:M725"/>
    <mergeCell ref="O714:O725"/>
    <mergeCell ref="D715:E715"/>
    <mergeCell ref="G715:H715"/>
    <mergeCell ref="I715:J715"/>
    <mergeCell ref="D716:E716"/>
    <mergeCell ref="G716:H716"/>
    <mergeCell ref="I716:J716"/>
    <mergeCell ref="D717:E717"/>
    <mergeCell ref="G717:H717"/>
    <mergeCell ref="I717:J717"/>
    <mergeCell ref="D718:E718"/>
    <mergeCell ref="G718:H718"/>
    <mergeCell ref="I718:J718"/>
    <mergeCell ref="D719:E719"/>
    <mergeCell ref="G719:H719"/>
    <mergeCell ref="I719:J719"/>
    <mergeCell ref="A678:A689"/>
    <mergeCell ref="B678:C689"/>
    <mergeCell ref="D678:E678"/>
    <mergeCell ref="F678:F689"/>
    <mergeCell ref="G678:H678"/>
    <mergeCell ref="I678:J678"/>
    <mergeCell ref="L702:M713"/>
    <mergeCell ref="O702:O713"/>
    <mergeCell ref="D703:E703"/>
    <mergeCell ref="G703:H703"/>
    <mergeCell ref="I703:J703"/>
    <mergeCell ref="D704:E704"/>
    <mergeCell ref="G704:H704"/>
    <mergeCell ref="I704:J704"/>
    <mergeCell ref="D705:E705"/>
    <mergeCell ref="G705:H705"/>
    <mergeCell ref="I705:J705"/>
    <mergeCell ref="D706:E706"/>
    <mergeCell ref="G706:H706"/>
    <mergeCell ref="I706:J706"/>
    <mergeCell ref="D707:E707"/>
    <mergeCell ref="G707:H707"/>
    <mergeCell ref="I707:J707"/>
    <mergeCell ref="A690:A701"/>
    <mergeCell ref="B690:C701"/>
    <mergeCell ref="D690:E690"/>
    <mergeCell ref="F690:F701"/>
    <mergeCell ref="G690:H690"/>
    <mergeCell ref="I690:J690"/>
    <mergeCell ref="L690:M701"/>
    <mergeCell ref="O690:O701"/>
    <mergeCell ref="D691:E691"/>
    <mergeCell ref="G691:H691"/>
    <mergeCell ref="I691:J691"/>
    <mergeCell ref="D692:E692"/>
    <mergeCell ref="G692:H692"/>
    <mergeCell ref="I692:J692"/>
    <mergeCell ref="D693:E693"/>
    <mergeCell ref="G693:H693"/>
    <mergeCell ref="I693:J693"/>
    <mergeCell ref="D694:E694"/>
    <mergeCell ref="G694:H694"/>
    <mergeCell ref="I694:J694"/>
    <mergeCell ref="D695:E695"/>
    <mergeCell ref="G695:H695"/>
    <mergeCell ref="I695:J695"/>
    <mergeCell ref="D696:E696"/>
    <mergeCell ref="G696:H696"/>
    <mergeCell ref="I696:J696"/>
    <mergeCell ref="D697:E697"/>
    <mergeCell ref="G697:H697"/>
    <mergeCell ref="I697:J697"/>
    <mergeCell ref="D698:E698"/>
    <mergeCell ref="G698:H698"/>
    <mergeCell ref="I698:J698"/>
    <mergeCell ref="D708:E708"/>
    <mergeCell ref="G708:H708"/>
    <mergeCell ref="I708:J708"/>
    <mergeCell ref="D709:E709"/>
    <mergeCell ref="G709:H709"/>
    <mergeCell ref="I709:J709"/>
    <mergeCell ref="D710:E710"/>
    <mergeCell ref="G710:H710"/>
    <mergeCell ref="I710:J710"/>
    <mergeCell ref="D672:E672"/>
    <mergeCell ref="G672:H672"/>
    <mergeCell ref="I672:J672"/>
    <mergeCell ref="D673:E673"/>
    <mergeCell ref="G673:H673"/>
    <mergeCell ref="I673:J673"/>
    <mergeCell ref="D674:E674"/>
    <mergeCell ref="G674:H674"/>
    <mergeCell ref="I674:J674"/>
    <mergeCell ref="D684:E684"/>
    <mergeCell ref="G684:H684"/>
    <mergeCell ref="I684:J684"/>
    <mergeCell ref="D685:E685"/>
    <mergeCell ref="G685:H685"/>
    <mergeCell ref="I685:J685"/>
    <mergeCell ref="D686:E686"/>
    <mergeCell ref="G686:H686"/>
    <mergeCell ref="I686:J686"/>
    <mergeCell ref="D687:E687"/>
    <mergeCell ref="G687:H687"/>
    <mergeCell ref="I687:J687"/>
    <mergeCell ref="D688:E688"/>
    <mergeCell ref="G688:H688"/>
    <mergeCell ref="I688:J688"/>
    <mergeCell ref="D689:E689"/>
    <mergeCell ref="G689:H689"/>
    <mergeCell ref="I689:J689"/>
    <mergeCell ref="D675:E675"/>
    <mergeCell ref="G675:H675"/>
    <mergeCell ref="I675:J675"/>
    <mergeCell ref="D676:E676"/>
    <mergeCell ref="G676:H676"/>
    <mergeCell ref="I676:J676"/>
    <mergeCell ref="D677:E677"/>
    <mergeCell ref="G677:H677"/>
    <mergeCell ref="I677:J677"/>
    <mergeCell ref="D663:E663"/>
    <mergeCell ref="G663:H663"/>
    <mergeCell ref="I663:J663"/>
    <mergeCell ref="D664:E664"/>
    <mergeCell ref="G664:H664"/>
    <mergeCell ref="I664:J664"/>
    <mergeCell ref="D665:E665"/>
    <mergeCell ref="G665:H665"/>
    <mergeCell ref="I665:J665"/>
    <mergeCell ref="D651:E651"/>
    <mergeCell ref="G651:H651"/>
    <mergeCell ref="I651:J651"/>
    <mergeCell ref="D652:E652"/>
    <mergeCell ref="G652:H652"/>
    <mergeCell ref="I652:J652"/>
    <mergeCell ref="D653:E653"/>
    <mergeCell ref="G653:H653"/>
    <mergeCell ref="I653:J653"/>
    <mergeCell ref="A654:A665"/>
    <mergeCell ref="B654:C665"/>
    <mergeCell ref="D654:E654"/>
    <mergeCell ref="F654:F665"/>
    <mergeCell ref="G654:H654"/>
    <mergeCell ref="I654:J654"/>
    <mergeCell ref="L678:M689"/>
    <mergeCell ref="O678:O689"/>
    <mergeCell ref="D679:E679"/>
    <mergeCell ref="G679:H679"/>
    <mergeCell ref="I679:J679"/>
    <mergeCell ref="D680:E680"/>
    <mergeCell ref="G680:H680"/>
    <mergeCell ref="I680:J680"/>
    <mergeCell ref="D681:E681"/>
    <mergeCell ref="G681:H681"/>
    <mergeCell ref="I681:J681"/>
    <mergeCell ref="D682:E682"/>
    <mergeCell ref="G682:H682"/>
    <mergeCell ref="I682:J682"/>
    <mergeCell ref="D683:E683"/>
    <mergeCell ref="G683:H683"/>
    <mergeCell ref="I683:J683"/>
    <mergeCell ref="A666:A677"/>
    <mergeCell ref="B666:C677"/>
    <mergeCell ref="D666:E666"/>
    <mergeCell ref="F666:F677"/>
    <mergeCell ref="G666:H666"/>
    <mergeCell ref="I666:J666"/>
    <mergeCell ref="L666:M677"/>
    <mergeCell ref="O666:O677"/>
    <mergeCell ref="D667:E667"/>
    <mergeCell ref="G667:H667"/>
    <mergeCell ref="I667:J667"/>
    <mergeCell ref="D668:E668"/>
    <mergeCell ref="G668:H668"/>
    <mergeCell ref="I668:J668"/>
    <mergeCell ref="D669:E669"/>
    <mergeCell ref="G669:H669"/>
    <mergeCell ref="I669:J669"/>
    <mergeCell ref="D670:E670"/>
    <mergeCell ref="G670:H670"/>
    <mergeCell ref="I670:J670"/>
    <mergeCell ref="D671:E671"/>
    <mergeCell ref="G671:H671"/>
    <mergeCell ref="I671:J671"/>
    <mergeCell ref="A630:A641"/>
    <mergeCell ref="B630:C641"/>
    <mergeCell ref="D630:E630"/>
    <mergeCell ref="F630:F641"/>
    <mergeCell ref="G630:H630"/>
    <mergeCell ref="I630:J630"/>
    <mergeCell ref="L654:M665"/>
    <mergeCell ref="O654:O665"/>
    <mergeCell ref="D655:E655"/>
    <mergeCell ref="G655:H655"/>
    <mergeCell ref="I655:J655"/>
    <mergeCell ref="D656:E656"/>
    <mergeCell ref="G656:H656"/>
    <mergeCell ref="I656:J656"/>
    <mergeCell ref="D657:E657"/>
    <mergeCell ref="G657:H657"/>
    <mergeCell ref="I657:J657"/>
    <mergeCell ref="D658:E658"/>
    <mergeCell ref="G658:H658"/>
    <mergeCell ref="I658:J658"/>
    <mergeCell ref="D659:E659"/>
    <mergeCell ref="G659:H659"/>
    <mergeCell ref="I659:J659"/>
    <mergeCell ref="A642:A653"/>
    <mergeCell ref="B642:C653"/>
    <mergeCell ref="D642:E642"/>
    <mergeCell ref="F642:F653"/>
    <mergeCell ref="G642:H642"/>
    <mergeCell ref="I642:J642"/>
    <mergeCell ref="L642:M653"/>
    <mergeCell ref="O642:O653"/>
    <mergeCell ref="D643:E643"/>
    <mergeCell ref="G643:H643"/>
    <mergeCell ref="I643:J643"/>
    <mergeCell ref="D644:E644"/>
    <mergeCell ref="G644:H644"/>
    <mergeCell ref="I644:J644"/>
    <mergeCell ref="D645:E645"/>
    <mergeCell ref="G645:H645"/>
    <mergeCell ref="I645:J645"/>
    <mergeCell ref="D646:E646"/>
    <mergeCell ref="G646:H646"/>
    <mergeCell ref="I646:J646"/>
    <mergeCell ref="D647:E647"/>
    <mergeCell ref="G647:H647"/>
    <mergeCell ref="I647:J647"/>
    <mergeCell ref="D648:E648"/>
    <mergeCell ref="G648:H648"/>
    <mergeCell ref="I648:J648"/>
    <mergeCell ref="D649:E649"/>
    <mergeCell ref="G649:H649"/>
    <mergeCell ref="I649:J649"/>
    <mergeCell ref="D650:E650"/>
    <mergeCell ref="G650:H650"/>
    <mergeCell ref="I650:J650"/>
    <mergeCell ref="D660:E660"/>
    <mergeCell ref="G660:H660"/>
    <mergeCell ref="I660:J660"/>
    <mergeCell ref="D661:E661"/>
    <mergeCell ref="G661:H661"/>
    <mergeCell ref="I661:J661"/>
    <mergeCell ref="D662:E662"/>
    <mergeCell ref="G662:H662"/>
    <mergeCell ref="I662:J662"/>
    <mergeCell ref="D624:E624"/>
    <mergeCell ref="G624:H624"/>
    <mergeCell ref="I624:J624"/>
    <mergeCell ref="D625:E625"/>
    <mergeCell ref="G625:H625"/>
    <mergeCell ref="I625:J625"/>
    <mergeCell ref="D626:E626"/>
    <mergeCell ref="G626:H626"/>
    <mergeCell ref="I626:J626"/>
    <mergeCell ref="D636:E636"/>
    <mergeCell ref="G636:H636"/>
    <mergeCell ref="I636:J636"/>
    <mergeCell ref="D637:E637"/>
    <mergeCell ref="G637:H637"/>
    <mergeCell ref="I637:J637"/>
    <mergeCell ref="D638:E638"/>
    <mergeCell ref="G638:H638"/>
    <mergeCell ref="I638:J638"/>
    <mergeCell ref="D639:E639"/>
    <mergeCell ref="G639:H639"/>
    <mergeCell ref="I639:J639"/>
    <mergeCell ref="D640:E640"/>
    <mergeCell ref="G640:H640"/>
    <mergeCell ref="I640:J640"/>
    <mergeCell ref="D641:E641"/>
    <mergeCell ref="G641:H641"/>
    <mergeCell ref="I641:J641"/>
    <mergeCell ref="D627:E627"/>
    <mergeCell ref="G627:H627"/>
    <mergeCell ref="I627:J627"/>
    <mergeCell ref="D628:E628"/>
    <mergeCell ref="G628:H628"/>
    <mergeCell ref="I628:J628"/>
    <mergeCell ref="D629:E629"/>
    <mergeCell ref="G629:H629"/>
    <mergeCell ref="I629:J629"/>
    <mergeCell ref="D615:E615"/>
    <mergeCell ref="G615:H615"/>
    <mergeCell ref="I615:J615"/>
    <mergeCell ref="D616:E616"/>
    <mergeCell ref="G616:H616"/>
    <mergeCell ref="I616:J616"/>
    <mergeCell ref="D617:E617"/>
    <mergeCell ref="G617:H617"/>
    <mergeCell ref="I617:J617"/>
    <mergeCell ref="D603:E603"/>
    <mergeCell ref="G603:H603"/>
    <mergeCell ref="I603:J603"/>
    <mergeCell ref="D604:E604"/>
    <mergeCell ref="G604:H604"/>
    <mergeCell ref="I604:J604"/>
    <mergeCell ref="D605:E605"/>
    <mergeCell ref="G605:H605"/>
    <mergeCell ref="I605:J605"/>
    <mergeCell ref="A606:A617"/>
    <mergeCell ref="B606:C617"/>
    <mergeCell ref="D606:E606"/>
    <mergeCell ref="F606:F617"/>
    <mergeCell ref="G606:H606"/>
    <mergeCell ref="I606:J606"/>
    <mergeCell ref="L630:M641"/>
    <mergeCell ref="O630:O641"/>
    <mergeCell ref="D631:E631"/>
    <mergeCell ref="G631:H631"/>
    <mergeCell ref="I631:J631"/>
    <mergeCell ref="D632:E632"/>
    <mergeCell ref="G632:H632"/>
    <mergeCell ref="I632:J632"/>
    <mergeCell ref="D633:E633"/>
    <mergeCell ref="G633:H633"/>
    <mergeCell ref="I633:J633"/>
    <mergeCell ref="D634:E634"/>
    <mergeCell ref="G634:H634"/>
    <mergeCell ref="I634:J634"/>
    <mergeCell ref="D635:E635"/>
    <mergeCell ref="G635:H635"/>
    <mergeCell ref="I635:J635"/>
    <mergeCell ref="A618:A629"/>
    <mergeCell ref="B618:C629"/>
    <mergeCell ref="D618:E618"/>
    <mergeCell ref="F618:F629"/>
    <mergeCell ref="G618:H618"/>
    <mergeCell ref="I618:J618"/>
    <mergeCell ref="L618:M629"/>
    <mergeCell ref="O618:O629"/>
    <mergeCell ref="D619:E619"/>
    <mergeCell ref="G619:H619"/>
    <mergeCell ref="I619:J619"/>
    <mergeCell ref="D620:E620"/>
    <mergeCell ref="G620:H620"/>
    <mergeCell ref="I620:J620"/>
    <mergeCell ref="D621:E621"/>
    <mergeCell ref="G621:H621"/>
    <mergeCell ref="I621:J621"/>
    <mergeCell ref="D622:E622"/>
    <mergeCell ref="G622:H622"/>
    <mergeCell ref="I622:J622"/>
    <mergeCell ref="D623:E623"/>
    <mergeCell ref="G623:H623"/>
    <mergeCell ref="I623:J623"/>
    <mergeCell ref="A582:A593"/>
    <mergeCell ref="B582:C593"/>
    <mergeCell ref="D582:E582"/>
    <mergeCell ref="F582:F593"/>
    <mergeCell ref="G582:H582"/>
    <mergeCell ref="I582:J582"/>
    <mergeCell ref="L606:M617"/>
    <mergeCell ref="O606:O617"/>
    <mergeCell ref="D607:E607"/>
    <mergeCell ref="G607:H607"/>
    <mergeCell ref="I607:J607"/>
    <mergeCell ref="D608:E608"/>
    <mergeCell ref="G608:H608"/>
    <mergeCell ref="I608:J608"/>
    <mergeCell ref="D609:E609"/>
    <mergeCell ref="G609:H609"/>
    <mergeCell ref="I609:J609"/>
    <mergeCell ref="D610:E610"/>
    <mergeCell ref="G610:H610"/>
    <mergeCell ref="I610:J610"/>
    <mergeCell ref="D611:E611"/>
    <mergeCell ref="G611:H611"/>
    <mergeCell ref="I611:J611"/>
    <mergeCell ref="A594:A605"/>
    <mergeCell ref="B594:C605"/>
    <mergeCell ref="D594:E594"/>
    <mergeCell ref="F594:F605"/>
    <mergeCell ref="G594:H594"/>
    <mergeCell ref="I594:J594"/>
    <mergeCell ref="L594:M605"/>
    <mergeCell ref="O594:O605"/>
    <mergeCell ref="D595:E595"/>
    <mergeCell ref="G595:H595"/>
    <mergeCell ref="I595:J595"/>
    <mergeCell ref="D596:E596"/>
    <mergeCell ref="G596:H596"/>
    <mergeCell ref="I596:J596"/>
    <mergeCell ref="D597:E597"/>
    <mergeCell ref="G597:H597"/>
    <mergeCell ref="I597:J597"/>
    <mergeCell ref="D598:E598"/>
    <mergeCell ref="G598:H598"/>
    <mergeCell ref="I598:J598"/>
    <mergeCell ref="D599:E599"/>
    <mergeCell ref="G599:H599"/>
    <mergeCell ref="I599:J599"/>
    <mergeCell ref="D600:E600"/>
    <mergeCell ref="G600:H600"/>
    <mergeCell ref="I600:J600"/>
    <mergeCell ref="D601:E601"/>
    <mergeCell ref="G601:H601"/>
    <mergeCell ref="I601:J601"/>
    <mergeCell ref="D602:E602"/>
    <mergeCell ref="G602:H602"/>
    <mergeCell ref="I602:J602"/>
    <mergeCell ref="D612:E612"/>
    <mergeCell ref="G612:H612"/>
    <mergeCell ref="I612:J612"/>
    <mergeCell ref="D613:E613"/>
    <mergeCell ref="G613:H613"/>
    <mergeCell ref="I613:J613"/>
    <mergeCell ref="D614:E614"/>
    <mergeCell ref="G614:H614"/>
    <mergeCell ref="I614:J614"/>
    <mergeCell ref="D576:E576"/>
    <mergeCell ref="G576:H576"/>
    <mergeCell ref="I576:J576"/>
    <mergeCell ref="D577:E577"/>
    <mergeCell ref="G577:H577"/>
    <mergeCell ref="I577:J577"/>
    <mergeCell ref="D578:E578"/>
    <mergeCell ref="G578:H578"/>
    <mergeCell ref="I578:J578"/>
    <mergeCell ref="D588:E588"/>
    <mergeCell ref="G588:H588"/>
    <mergeCell ref="I588:J588"/>
    <mergeCell ref="D589:E589"/>
    <mergeCell ref="G589:H589"/>
    <mergeCell ref="I589:J589"/>
    <mergeCell ref="D590:E590"/>
    <mergeCell ref="G590:H590"/>
    <mergeCell ref="I590:J590"/>
    <mergeCell ref="D591:E591"/>
    <mergeCell ref="G591:H591"/>
    <mergeCell ref="I591:J591"/>
    <mergeCell ref="D592:E592"/>
    <mergeCell ref="G592:H592"/>
    <mergeCell ref="I592:J592"/>
    <mergeCell ref="D593:E593"/>
    <mergeCell ref="G593:H593"/>
    <mergeCell ref="I593:J593"/>
    <mergeCell ref="D579:E579"/>
    <mergeCell ref="G579:H579"/>
    <mergeCell ref="I579:J579"/>
    <mergeCell ref="D580:E580"/>
    <mergeCell ref="G580:H580"/>
    <mergeCell ref="I580:J580"/>
    <mergeCell ref="D581:E581"/>
    <mergeCell ref="G581:H581"/>
    <mergeCell ref="I581:J581"/>
    <mergeCell ref="D567:E567"/>
    <mergeCell ref="G567:H567"/>
    <mergeCell ref="I567:J567"/>
    <mergeCell ref="D568:E568"/>
    <mergeCell ref="G568:H568"/>
    <mergeCell ref="I568:J568"/>
    <mergeCell ref="D569:E569"/>
    <mergeCell ref="G569:H569"/>
    <mergeCell ref="I569:J569"/>
    <mergeCell ref="D555:E555"/>
    <mergeCell ref="G555:H555"/>
    <mergeCell ref="I555:J555"/>
    <mergeCell ref="D556:E556"/>
    <mergeCell ref="G556:H556"/>
    <mergeCell ref="I556:J556"/>
    <mergeCell ref="D557:E557"/>
    <mergeCell ref="G557:H557"/>
    <mergeCell ref="I557:J557"/>
    <mergeCell ref="A558:A569"/>
    <mergeCell ref="B558:C569"/>
    <mergeCell ref="D558:E558"/>
    <mergeCell ref="F558:F569"/>
    <mergeCell ref="G558:H558"/>
    <mergeCell ref="I558:J558"/>
    <mergeCell ref="L582:M593"/>
    <mergeCell ref="O582:O593"/>
    <mergeCell ref="D583:E583"/>
    <mergeCell ref="G583:H583"/>
    <mergeCell ref="I583:J583"/>
    <mergeCell ref="D584:E584"/>
    <mergeCell ref="G584:H584"/>
    <mergeCell ref="I584:J584"/>
    <mergeCell ref="D585:E585"/>
    <mergeCell ref="G585:H585"/>
    <mergeCell ref="I585:J585"/>
    <mergeCell ref="D586:E586"/>
    <mergeCell ref="G586:H586"/>
    <mergeCell ref="I586:J586"/>
    <mergeCell ref="D587:E587"/>
    <mergeCell ref="G587:H587"/>
    <mergeCell ref="I587:J587"/>
    <mergeCell ref="A570:A581"/>
    <mergeCell ref="B570:C581"/>
    <mergeCell ref="D570:E570"/>
    <mergeCell ref="F570:F581"/>
    <mergeCell ref="G570:H570"/>
    <mergeCell ref="I570:J570"/>
    <mergeCell ref="L570:M581"/>
    <mergeCell ref="O570:O581"/>
    <mergeCell ref="D571:E571"/>
    <mergeCell ref="G571:H571"/>
    <mergeCell ref="I571:J571"/>
    <mergeCell ref="D572:E572"/>
    <mergeCell ref="G572:H572"/>
    <mergeCell ref="I572:J572"/>
    <mergeCell ref="D573:E573"/>
    <mergeCell ref="G573:H573"/>
    <mergeCell ref="I573:J573"/>
    <mergeCell ref="D574:E574"/>
    <mergeCell ref="G574:H574"/>
    <mergeCell ref="I574:J574"/>
    <mergeCell ref="D575:E575"/>
    <mergeCell ref="G575:H575"/>
    <mergeCell ref="I575:J575"/>
    <mergeCell ref="A534:A545"/>
    <mergeCell ref="B534:C545"/>
    <mergeCell ref="D534:E534"/>
    <mergeCell ref="F534:F545"/>
    <mergeCell ref="G534:H534"/>
    <mergeCell ref="I534:J534"/>
    <mergeCell ref="L558:M569"/>
    <mergeCell ref="O558:O569"/>
    <mergeCell ref="D559:E559"/>
    <mergeCell ref="G559:H559"/>
    <mergeCell ref="I559:J559"/>
    <mergeCell ref="D560:E560"/>
    <mergeCell ref="G560:H560"/>
    <mergeCell ref="I560:J560"/>
    <mergeCell ref="D561:E561"/>
    <mergeCell ref="G561:H561"/>
    <mergeCell ref="I561:J561"/>
    <mergeCell ref="D562:E562"/>
    <mergeCell ref="G562:H562"/>
    <mergeCell ref="I562:J562"/>
    <mergeCell ref="D563:E563"/>
    <mergeCell ref="G563:H563"/>
    <mergeCell ref="I563:J563"/>
    <mergeCell ref="A546:A557"/>
    <mergeCell ref="B546:C557"/>
    <mergeCell ref="D546:E546"/>
    <mergeCell ref="F546:F557"/>
    <mergeCell ref="G546:H546"/>
    <mergeCell ref="I546:J546"/>
    <mergeCell ref="L546:M557"/>
    <mergeCell ref="O546:O557"/>
    <mergeCell ref="D547:E547"/>
    <mergeCell ref="G547:H547"/>
    <mergeCell ref="I547:J547"/>
    <mergeCell ref="D548:E548"/>
    <mergeCell ref="G548:H548"/>
    <mergeCell ref="I548:J548"/>
    <mergeCell ref="D549:E549"/>
    <mergeCell ref="G549:H549"/>
    <mergeCell ref="I549:J549"/>
    <mergeCell ref="D550:E550"/>
    <mergeCell ref="G550:H550"/>
    <mergeCell ref="I550:J550"/>
    <mergeCell ref="D551:E551"/>
    <mergeCell ref="G551:H551"/>
    <mergeCell ref="I551:J551"/>
    <mergeCell ref="D552:E552"/>
    <mergeCell ref="G552:H552"/>
    <mergeCell ref="I552:J552"/>
    <mergeCell ref="D553:E553"/>
    <mergeCell ref="G553:H553"/>
    <mergeCell ref="I553:J553"/>
    <mergeCell ref="D554:E554"/>
    <mergeCell ref="G554:H554"/>
    <mergeCell ref="I554:J554"/>
    <mergeCell ref="D564:E564"/>
    <mergeCell ref="G564:H564"/>
    <mergeCell ref="I564:J564"/>
    <mergeCell ref="D565:E565"/>
    <mergeCell ref="G565:H565"/>
    <mergeCell ref="I565:J565"/>
    <mergeCell ref="D566:E566"/>
    <mergeCell ref="G566:H566"/>
    <mergeCell ref="I566:J566"/>
    <mergeCell ref="D528:E528"/>
    <mergeCell ref="G528:H528"/>
    <mergeCell ref="I528:J528"/>
    <mergeCell ref="D529:E529"/>
    <mergeCell ref="G529:H529"/>
    <mergeCell ref="I529:J529"/>
    <mergeCell ref="D530:E530"/>
    <mergeCell ref="G530:H530"/>
    <mergeCell ref="I530:J530"/>
    <mergeCell ref="D540:E540"/>
    <mergeCell ref="G540:H540"/>
    <mergeCell ref="I540:J540"/>
    <mergeCell ref="D541:E541"/>
    <mergeCell ref="G541:H541"/>
    <mergeCell ref="I541:J541"/>
    <mergeCell ref="D542:E542"/>
    <mergeCell ref="G542:H542"/>
    <mergeCell ref="I542:J542"/>
    <mergeCell ref="D543:E543"/>
    <mergeCell ref="G543:H543"/>
    <mergeCell ref="I543:J543"/>
    <mergeCell ref="D544:E544"/>
    <mergeCell ref="G544:H544"/>
    <mergeCell ref="I544:J544"/>
    <mergeCell ref="D545:E545"/>
    <mergeCell ref="G545:H545"/>
    <mergeCell ref="I545:J545"/>
    <mergeCell ref="D531:E531"/>
    <mergeCell ref="G531:H531"/>
    <mergeCell ref="I531:J531"/>
    <mergeCell ref="D532:E532"/>
    <mergeCell ref="G532:H532"/>
    <mergeCell ref="I532:J532"/>
    <mergeCell ref="D533:E533"/>
    <mergeCell ref="G533:H533"/>
    <mergeCell ref="I533:J533"/>
    <mergeCell ref="D519:E519"/>
    <mergeCell ref="G519:H519"/>
    <mergeCell ref="I519:J519"/>
    <mergeCell ref="D520:E520"/>
    <mergeCell ref="G520:H520"/>
    <mergeCell ref="I520:J520"/>
    <mergeCell ref="D521:E521"/>
    <mergeCell ref="G521:H521"/>
    <mergeCell ref="I521:J521"/>
    <mergeCell ref="D507:E507"/>
    <mergeCell ref="G507:H507"/>
    <mergeCell ref="I507:J507"/>
    <mergeCell ref="D508:E508"/>
    <mergeCell ref="G508:H508"/>
    <mergeCell ref="I508:J508"/>
    <mergeCell ref="D509:E509"/>
    <mergeCell ref="G509:H509"/>
    <mergeCell ref="I509:J509"/>
    <mergeCell ref="A510:A521"/>
    <mergeCell ref="B510:C521"/>
    <mergeCell ref="D510:E510"/>
    <mergeCell ref="F510:F521"/>
    <mergeCell ref="G510:H510"/>
    <mergeCell ref="I510:J510"/>
    <mergeCell ref="L534:M545"/>
    <mergeCell ref="O534:O545"/>
    <mergeCell ref="D535:E535"/>
    <mergeCell ref="G535:H535"/>
    <mergeCell ref="I535:J535"/>
    <mergeCell ref="D536:E536"/>
    <mergeCell ref="G536:H536"/>
    <mergeCell ref="I536:J536"/>
    <mergeCell ref="D537:E537"/>
    <mergeCell ref="G537:H537"/>
    <mergeCell ref="I537:J537"/>
    <mergeCell ref="D538:E538"/>
    <mergeCell ref="G538:H538"/>
    <mergeCell ref="I538:J538"/>
    <mergeCell ref="D539:E539"/>
    <mergeCell ref="G539:H539"/>
    <mergeCell ref="I539:J539"/>
    <mergeCell ref="A522:A533"/>
    <mergeCell ref="B522:C533"/>
    <mergeCell ref="D522:E522"/>
    <mergeCell ref="F522:F533"/>
    <mergeCell ref="G522:H522"/>
    <mergeCell ref="I522:J522"/>
    <mergeCell ref="L522:M533"/>
    <mergeCell ref="O522:O533"/>
    <mergeCell ref="D523:E523"/>
    <mergeCell ref="G523:H523"/>
    <mergeCell ref="I523:J523"/>
    <mergeCell ref="D524:E524"/>
    <mergeCell ref="G524:H524"/>
    <mergeCell ref="I524:J524"/>
    <mergeCell ref="D525:E525"/>
    <mergeCell ref="G525:H525"/>
    <mergeCell ref="I525:J525"/>
    <mergeCell ref="D526:E526"/>
    <mergeCell ref="G526:H526"/>
    <mergeCell ref="I526:J526"/>
    <mergeCell ref="D527:E527"/>
    <mergeCell ref="G527:H527"/>
    <mergeCell ref="I527:J527"/>
    <mergeCell ref="A486:A497"/>
    <mergeCell ref="B486:C497"/>
    <mergeCell ref="D486:E486"/>
    <mergeCell ref="F486:F497"/>
    <mergeCell ref="G486:H486"/>
    <mergeCell ref="I486:J486"/>
    <mergeCell ref="L510:M521"/>
    <mergeCell ref="O510:O521"/>
    <mergeCell ref="D511:E511"/>
    <mergeCell ref="G511:H511"/>
    <mergeCell ref="I511:J511"/>
    <mergeCell ref="D512:E512"/>
    <mergeCell ref="G512:H512"/>
    <mergeCell ref="I512:J512"/>
    <mergeCell ref="D513:E513"/>
    <mergeCell ref="G513:H513"/>
    <mergeCell ref="I513:J513"/>
    <mergeCell ref="D514:E514"/>
    <mergeCell ref="G514:H514"/>
    <mergeCell ref="I514:J514"/>
    <mergeCell ref="D515:E515"/>
    <mergeCell ref="G515:H515"/>
    <mergeCell ref="I515:J515"/>
    <mergeCell ref="A498:A509"/>
    <mergeCell ref="B498:C509"/>
    <mergeCell ref="D498:E498"/>
    <mergeCell ref="F498:F509"/>
    <mergeCell ref="G498:H498"/>
    <mergeCell ref="I498:J498"/>
    <mergeCell ref="L498:M509"/>
    <mergeCell ref="O498:O509"/>
    <mergeCell ref="D499:E499"/>
    <mergeCell ref="G499:H499"/>
    <mergeCell ref="I499:J499"/>
    <mergeCell ref="D500:E500"/>
    <mergeCell ref="G500:H500"/>
    <mergeCell ref="I500:J500"/>
    <mergeCell ref="D501:E501"/>
    <mergeCell ref="G501:H501"/>
    <mergeCell ref="I501:J501"/>
    <mergeCell ref="D502:E502"/>
    <mergeCell ref="G502:H502"/>
    <mergeCell ref="I502:J502"/>
    <mergeCell ref="D503:E503"/>
    <mergeCell ref="G503:H503"/>
    <mergeCell ref="I503:J503"/>
    <mergeCell ref="D504:E504"/>
    <mergeCell ref="G504:H504"/>
    <mergeCell ref="I504:J504"/>
    <mergeCell ref="D505:E505"/>
    <mergeCell ref="G505:H505"/>
    <mergeCell ref="I505:J505"/>
    <mergeCell ref="D506:E506"/>
    <mergeCell ref="G506:H506"/>
    <mergeCell ref="I506:J506"/>
    <mergeCell ref="D516:E516"/>
    <mergeCell ref="G516:H516"/>
    <mergeCell ref="I516:J516"/>
    <mergeCell ref="D517:E517"/>
    <mergeCell ref="G517:H517"/>
    <mergeCell ref="I517:J517"/>
    <mergeCell ref="D518:E518"/>
    <mergeCell ref="G518:H518"/>
    <mergeCell ref="I518:J518"/>
    <mergeCell ref="D480:E480"/>
    <mergeCell ref="G480:H480"/>
    <mergeCell ref="I480:J480"/>
    <mergeCell ref="D481:E481"/>
    <mergeCell ref="G481:H481"/>
    <mergeCell ref="I481:J481"/>
    <mergeCell ref="D482:E482"/>
    <mergeCell ref="G482:H482"/>
    <mergeCell ref="I482:J482"/>
    <mergeCell ref="D492:E492"/>
    <mergeCell ref="G492:H492"/>
    <mergeCell ref="I492:J492"/>
    <mergeCell ref="D493:E493"/>
    <mergeCell ref="G493:H493"/>
    <mergeCell ref="I493:J493"/>
    <mergeCell ref="D494:E494"/>
    <mergeCell ref="G494:H494"/>
    <mergeCell ref="I494:J494"/>
    <mergeCell ref="D495:E495"/>
    <mergeCell ref="G495:H495"/>
    <mergeCell ref="I495:J495"/>
    <mergeCell ref="D496:E496"/>
    <mergeCell ref="G496:H496"/>
    <mergeCell ref="I496:J496"/>
    <mergeCell ref="D497:E497"/>
    <mergeCell ref="G497:H497"/>
    <mergeCell ref="I497:J497"/>
    <mergeCell ref="D483:E483"/>
    <mergeCell ref="G483:H483"/>
    <mergeCell ref="I483:J483"/>
    <mergeCell ref="D484:E484"/>
    <mergeCell ref="G484:H484"/>
    <mergeCell ref="I484:J484"/>
    <mergeCell ref="D485:E485"/>
    <mergeCell ref="G485:H485"/>
    <mergeCell ref="I485:J485"/>
    <mergeCell ref="D471:E471"/>
    <mergeCell ref="G471:H471"/>
    <mergeCell ref="I471:J471"/>
    <mergeCell ref="D472:E472"/>
    <mergeCell ref="G472:H472"/>
    <mergeCell ref="I472:J472"/>
    <mergeCell ref="D473:E473"/>
    <mergeCell ref="G473:H473"/>
    <mergeCell ref="I473:J473"/>
    <mergeCell ref="D459:E459"/>
    <mergeCell ref="G459:H459"/>
    <mergeCell ref="I459:J459"/>
    <mergeCell ref="D460:E460"/>
    <mergeCell ref="G460:H460"/>
    <mergeCell ref="I460:J460"/>
    <mergeCell ref="D461:E461"/>
    <mergeCell ref="G461:H461"/>
    <mergeCell ref="I461:J461"/>
    <mergeCell ref="A462:A473"/>
    <mergeCell ref="B462:C473"/>
    <mergeCell ref="D462:E462"/>
    <mergeCell ref="F462:F473"/>
    <mergeCell ref="G462:H462"/>
    <mergeCell ref="I462:J462"/>
    <mergeCell ref="L486:M497"/>
    <mergeCell ref="O486:O497"/>
    <mergeCell ref="D487:E487"/>
    <mergeCell ref="G487:H487"/>
    <mergeCell ref="I487:J487"/>
    <mergeCell ref="D488:E488"/>
    <mergeCell ref="G488:H488"/>
    <mergeCell ref="I488:J488"/>
    <mergeCell ref="D489:E489"/>
    <mergeCell ref="G489:H489"/>
    <mergeCell ref="I489:J489"/>
    <mergeCell ref="D490:E490"/>
    <mergeCell ref="G490:H490"/>
    <mergeCell ref="I490:J490"/>
    <mergeCell ref="D491:E491"/>
    <mergeCell ref="G491:H491"/>
    <mergeCell ref="I491:J491"/>
    <mergeCell ref="A474:A485"/>
    <mergeCell ref="B474:C485"/>
    <mergeCell ref="D474:E474"/>
    <mergeCell ref="F474:F485"/>
    <mergeCell ref="G474:H474"/>
    <mergeCell ref="I474:J474"/>
    <mergeCell ref="L474:M485"/>
    <mergeCell ref="O474:O485"/>
    <mergeCell ref="D475:E475"/>
    <mergeCell ref="G475:H475"/>
    <mergeCell ref="I475:J475"/>
    <mergeCell ref="D476:E476"/>
    <mergeCell ref="G476:H476"/>
    <mergeCell ref="I476:J476"/>
    <mergeCell ref="D477:E477"/>
    <mergeCell ref="G477:H477"/>
    <mergeCell ref="I477:J477"/>
    <mergeCell ref="D478:E478"/>
    <mergeCell ref="G478:H478"/>
    <mergeCell ref="I478:J478"/>
    <mergeCell ref="D479:E479"/>
    <mergeCell ref="G479:H479"/>
    <mergeCell ref="I479:J479"/>
    <mergeCell ref="A438:A449"/>
    <mergeCell ref="B438:C449"/>
    <mergeCell ref="D438:E438"/>
    <mergeCell ref="F438:F449"/>
    <mergeCell ref="G438:H438"/>
    <mergeCell ref="I438:J438"/>
    <mergeCell ref="L462:M473"/>
    <mergeCell ref="O462:O473"/>
    <mergeCell ref="D463:E463"/>
    <mergeCell ref="G463:H463"/>
    <mergeCell ref="I463:J463"/>
    <mergeCell ref="D464:E464"/>
    <mergeCell ref="G464:H464"/>
    <mergeCell ref="I464:J464"/>
    <mergeCell ref="D465:E465"/>
    <mergeCell ref="G465:H465"/>
    <mergeCell ref="I465:J465"/>
    <mergeCell ref="D466:E466"/>
    <mergeCell ref="G466:H466"/>
    <mergeCell ref="I466:J466"/>
    <mergeCell ref="D467:E467"/>
    <mergeCell ref="G467:H467"/>
    <mergeCell ref="I467:J467"/>
    <mergeCell ref="A450:A461"/>
    <mergeCell ref="B450:C461"/>
    <mergeCell ref="D450:E450"/>
    <mergeCell ref="F450:F461"/>
    <mergeCell ref="G450:H450"/>
    <mergeCell ref="I450:J450"/>
    <mergeCell ref="L450:M461"/>
    <mergeCell ref="O450:O461"/>
    <mergeCell ref="D451:E451"/>
    <mergeCell ref="G451:H451"/>
    <mergeCell ref="I451:J451"/>
    <mergeCell ref="D452:E452"/>
    <mergeCell ref="G452:H452"/>
    <mergeCell ref="I452:J452"/>
    <mergeCell ref="D453:E453"/>
    <mergeCell ref="G453:H453"/>
    <mergeCell ref="I453:J453"/>
    <mergeCell ref="D454:E454"/>
    <mergeCell ref="G454:H454"/>
    <mergeCell ref="I454:J454"/>
    <mergeCell ref="D455:E455"/>
    <mergeCell ref="G455:H455"/>
    <mergeCell ref="I455:J455"/>
    <mergeCell ref="D456:E456"/>
    <mergeCell ref="G456:H456"/>
    <mergeCell ref="I456:J456"/>
    <mergeCell ref="D457:E457"/>
    <mergeCell ref="G457:H457"/>
    <mergeCell ref="I457:J457"/>
    <mergeCell ref="D458:E458"/>
    <mergeCell ref="G458:H458"/>
    <mergeCell ref="I458:J458"/>
    <mergeCell ref="D468:E468"/>
    <mergeCell ref="G468:H468"/>
    <mergeCell ref="I468:J468"/>
    <mergeCell ref="D469:E469"/>
    <mergeCell ref="G469:H469"/>
    <mergeCell ref="I469:J469"/>
    <mergeCell ref="D470:E470"/>
    <mergeCell ref="G470:H470"/>
    <mergeCell ref="I470:J470"/>
    <mergeCell ref="D432:E432"/>
    <mergeCell ref="G432:H432"/>
    <mergeCell ref="I432:J432"/>
    <mergeCell ref="D433:E433"/>
    <mergeCell ref="G433:H433"/>
    <mergeCell ref="I433:J433"/>
    <mergeCell ref="D434:E434"/>
    <mergeCell ref="G434:H434"/>
    <mergeCell ref="I434:J434"/>
    <mergeCell ref="D444:E444"/>
    <mergeCell ref="G444:H444"/>
    <mergeCell ref="I444:J444"/>
    <mergeCell ref="D445:E445"/>
    <mergeCell ref="G445:H445"/>
    <mergeCell ref="I445:J445"/>
    <mergeCell ref="D446:E446"/>
    <mergeCell ref="G446:H446"/>
    <mergeCell ref="I446:J446"/>
    <mergeCell ref="D447:E447"/>
    <mergeCell ref="G447:H447"/>
    <mergeCell ref="I447:J447"/>
    <mergeCell ref="D448:E448"/>
    <mergeCell ref="G448:H448"/>
    <mergeCell ref="I448:J448"/>
    <mergeCell ref="D449:E449"/>
    <mergeCell ref="G449:H449"/>
    <mergeCell ref="I449:J449"/>
    <mergeCell ref="D435:E435"/>
    <mergeCell ref="G435:H435"/>
    <mergeCell ref="I435:J435"/>
    <mergeCell ref="D436:E436"/>
    <mergeCell ref="G436:H436"/>
    <mergeCell ref="I436:J436"/>
    <mergeCell ref="D437:E437"/>
    <mergeCell ref="G437:H437"/>
    <mergeCell ref="I437:J437"/>
    <mergeCell ref="D423:E423"/>
    <mergeCell ref="G423:H423"/>
    <mergeCell ref="I423:J423"/>
    <mergeCell ref="D424:E424"/>
    <mergeCell ref="G424:H424"/>
    <mergeCell ref="I424:J424"/>
    <mergeCell ref="D425:E425"/>
    <mergeCell ref="G425:H425"/>
    <mergeCell ref="I425:J425"/>
    <mergeCell ref="D411:E411"/>
    <mergeCell ref="G411:H411"/>
    <mergeCell ref="I411:J411"/>
    <mergeCell ref="D412:E412"/>
    <mergeCell ref="G412:H412"/>
    <mergeCell ref="I412:J412"/>
    <mergeCell ref="D413:E413"/>
    <mergeCell ref="G413:H413"/>
    <mergeCell ref="I413:J413"/>
    <mergeCell ref="A414:A425"/>
    <mergeCell ref="B414:C425"/>
    <mergeCell ref="D414:E414"/>
    <mergeCell ref="F414:F425"/>
    <mergeCell ref="G414:H414"/>
    <mergeCell ref="I414:J414"/>
    <mergeCell ref="L438:M449"/>
    <mergeCell ref="O438:O449"/>
    <mergeCell ref="D439:E439"/>
    <mergeCell ref="G439:H439"/>
    <mergeCell ref="I439:J439"/>
    <mergeCell ref="D440:E440"/>
    <mergeCell ref="G440:H440"/>
    <mergeCell ref="I440:J440"/>
    <mergeCell ref="D441:E441"/>
    <mergeCell ref="G441:H441"/>
    <mergeCell ref="I441:J441"/>
    <mergeCell ref="D442:E442"/>
    <mergeCell ref="G442:H442"/>
    <mergeCell ref="I442:J442"/>
    <mergeCell ref="D443:E443"/>
    <mergeCell ref="G443:H443"/>
    <mergeCell ref="I443:J443"/>
    <mergeCell ref="A426:A437"/>
    <mergeCell ref="B426:C437"/>
    <mergeCell ref="D426:E426"/>
    <mergeCell ref="F426:F437"/>
    <mergeCell ref="G426:H426"/>
    <mergeCell ref="I426:J426"/>
    <mergeCell ref="L426:M437"/>
    <mergeCell ref="O426:O437"/>
    <mergeCell ref="D427:E427"/>
    <mergeCell ref="G427:H427"/>
    <mergeCell ref="I427:J427"/>
    <mergeCell ref="D428:E428"/>
    <mergeCell ref="G428:H428"/>
    <mergeCell ref="I428:J428"/>
    <mergeCell ref="D429:E429"/>
    <mergeCell ref="G429:H429"/>
    <mergeCell ref="I429:J429"/>
    <mergeCell ref="D430:E430"/>
    <mergeCell ref="G430:H430"/>
    <mergeCell ref="I430:J430"/>
    <mergeCell ref="D431:E431"/>
    <mergeCell ref="G431:H431"/>
    <mergeCell ref="I431:J431"/>
    <mergeCell ref="A390:A401"/>
    <mergeCell ref="B390:C401"/>
    <mergeCell ref="D390:E390"/>
    <mergeCell ref="F390:F401"/>
    <mergeCell ref="G390:H390"/>
    <mergeCell ref="I390:J390"/>
    <mergeCell ref="L414:M425"/>
    <mergeCell ref="O414:O425"/>
    <mergeCell ref="D415:E415"/>
    <mergeCell ref="G415:H415"/>
    <mergeCell ref="I415:J415"/>
    <mergeCell ref="D416:E416"/>
    <mergeCell ref="G416:H416"/>
    <mergeCell ref="I416:J416"/>
    <mergeCell ref="D417:E417"/>
    <mergeCell ref="G417:H417"/>
    <mergeCell ref="I417:J417"/>
    <mergeCell ref="D418:E418"/>
    <mergeCell ref="G418:H418"/>
    <mergeCell ref="I418:J418"/>
    <mergeCell ref="D419:E419"/>
    <mergeCell ref="G419:H419"/>
    <mergeCell ref="I419:J419"/>
    <mergeCell ref="A402:A413"/>
    <mergeCell ref="B402:C413"/>
    <mergeCell ref="D402:E402"/>
    <mergeCell ref="F402:F413"/>
    <mergeCell ref="G402:H402"/>
    <mergeCell ref="I402:J402"/>
    <mergeCell ref="L402:M413"/>
    <mergeCell ref="O402:O413"/>
    <mergeCell ref="D403:E403"/>
    <mergeCell ref="G403:H403"/>
    <mergeCell ref="I403:J403"/>
    <mergeCell ref="D404:E404"/>
    <mergeCell ref="G404:H404"/>
    <mergeCell ref="I404:J404"/>
    <mergeCell ref="D405:E405"/>
    <mergeCell ref="G405:H405"/>
    <mergeCell ref="I405:J405"/>
    <mergeCell ref="D406:E406"/>
    <mergeCell ref="G406:H406"/>
    <mergeCell ref="I406:J406"/>
    <mergeCell ref="D407:E407"/>
    <mergeCell ref="G407:H407"/>
    <mergeCell ref="I407:J407"/>
    <mergeCell ref="D408:E408"/>
    <mergeCell ref="G408:H408"/>
    <mergeCell ref="I408:J408"/>
    <mergeCell ref="D409:E409"/>
    <mergeCell ref="G409:H409"/>
    <mergeCell ref="I409:J409"/>
    <mergeCell ref="D410:E410"/>
    <mergeCell ref="G410:H410"/>
    <mergeCell ref="I410:J410"/>
    <mergeCell ref="D420:E420"/>
    <mergeCell ref="G420:H420"/>
    <mergeCell ref="I420:J420"/>
    <mergeCell ref="D421:E421"/>
    <mergeCell ref="G421:H421"/>
    <mergeCell ref="I421:J421"/>
    <mergeCell ref="D422:E422"/>
    <mergeCell ref="G422:H422"/>
    <mergeCell ref="I422:J422"/>
    <mergeCell ref="D384:E384"/>
    <mergeCell ref="G384:H384"/>
    <mergeCell ref="I384:J384"/>
    <mergeCell ref="D385:E385"/>
    <mergeCell ref="G385:H385"/>
    <mergeCell ref="I385:J385"/>
    <mergeCell ref="D386:E386"/>
    <mergeCell ref="G386:H386"/>
    <mergeCell ref="I386:J386"/>
    <mergeCell ref="D396:E396"/>
    <mergeCell ref="G396:H396"/>
    <mergeCell ref="I396:J396"/>
    <mergeCell ref="D397:E397"/>
    <mergeCell ref="G397:H397"/>
    <mergeCell ref="I397:J397"/>
    <mergeCell ref="D398:E398"/>
    <mergeCell ref="G398:H398"/>
    <mergeCell ref="I398:J398"/>
    <mergeCell ref="D399:E399"/>
    <mergeCell ref="G399:H399"/>
    <mergeCell ref="I399:J399"/>
    <mergeCell ref="D400:E400"/>
    <mergeCell ref="G400:H400"/>
    <mergeCell ref="I400:J400"/>
    <mergeCell ref="D401:E401"/>
    <mergeCell ref="G401:H401"/>
    <mergeCell ref="I401:J401"/>
    <mergeCell ref="D387:E387"/>
    <mergeCell ref="G387:H387"/>
    <mergeCell ref="I387:J387"/>
    <mergeCell ref="D388:E388"/>
    <mergeCell ref="G388:H388"/>
    <mergeCell ref="I388:J388"/>
    <mergeCell ref="D389:E389"/>
    <mergeCell ref="G389:H389"/>
    <mergeCell ref="I389:J389"/>
    <mergeCell ref="D375:E375"/>
    <mergeCell ref="G375:H375"/>
    <mergeCell ref="I375:J375"/>
    <mergeCell ref="D376:E376"/>
    <mergeCell ref="G376:H376"/>
    <mergeCell ref="I376:J376"/>
    <mergeCell ref="D377:E377"/>
    <mergeCell ref="G377:H377"/>
    <mergeCell ref="I377:J377"/>
    <mergeCell ref="D363:E363"/>
    <mergeCell ref="G363:H363"/>
    <mergeCell ref="I363:J363"/>
    <mergeCell ref="D364:E364"/>
    <mergeCell ref="G364:H364"/>
    <mergeCell ref="I364:J364"/>
    <mergeCell ref="D365:E365"/>
    <mergeCell ref="G365:H365"/>
    <mergeCell ref="I365:J365"/>
    <mergeCell ref="A366:A377"/>
    <mergeCell ref="B366:C377"/>
    <mergeCell ref="D366:E366"/>
    <mergeCell ref="F366:F377"/>
    <mergeCell ref="G366:H366"/>
    <mergeCell ref="I366:J366"/>
    <mergeCell ref="L390:M401"/>
    <mergeCell ref="O390:O401"/>
    <mergeCell ref="D391:E391"/>
    <mergeCell ref="G391:H391"/>
    <mergeCell ref="I391:J391"/>
    <mergeCell ref="D392:E392"/>
    <mergeCell ref="G392:H392"/>
    <mergeCell ref="I392:J392"/>
    <mergeCell ref="D393:E393"/>
    <mergeCell ref="G393:H393"/>
    <mergeCell ref="I393:J393"/>
    <mergeCell ref="D394:E394"/>
    <mergeCell ref="G394:H394"/>
    <mergeCell ref="I394:J394"/>
    <mergeCell ref="D395:E395"/>
    <mergeCell ref="G395:H395"/>
    <mergeCell ref="I395:J395"/>
    <mergeCell ref="A378:A389"/>
    <mergeCell ref="B378:C389"/>
    <mergeCell ref="D378:E378"/>
    <mergeCell ref="F378:F389"/>
    <mergeCell ref="G378:H378"/>
    <mergeCell ref="I378:J378"/>
    <mergeCell ref="L378:M389"/>
    <mergeCell ref="O378:O389"/>
    <mergeCell ref="D379:E379"/>
    <mergeCell ref="G379:H379"/>
    <mergeCell ref="I379:J379"/>
    <mergeCell ref="D380:E380"/>
    <mergeCell ref="G380:H380"/>
    <mergeCell ref="I380:J380"/>
    <mergeCell ref="D381:E381"/>
    <mergeCell ref="G381:H381"/>
    <mergeCell ref="I381:J381"/>
    <mergeCell ref="D382:E382"/>
    <mergeCell ref="G382:H382"/>
    <mergeCell ref="I382:J382"/>
    <mergeCell ref="D383:E383"/>
    <mergeCell ref="G383:H383"/>
    <mergeCell ref="I383:J383"/>
    <mergeCell ref="A342:A353"/>
    <mergeCell ref="B342:C353"/>
    <mergeCell ref="D342:E342"/>
    <mergeCell ref="F342:F353"/>
    <mergeCell ref="G342:H342"/>
    <mergeCell ref="I342:J342"/>
    <mergeCell ref="L366:M377"/>
    <mergeCell ref="O366:O377"/>
    <mergeCell ref="D367:E367"/>
    <mergeCell ref="G367:H367"/>
    <mergeCell ref="I367:J367"/>
    <mergeCell ref="D368:E368"/>
    <mergeCell ref="G368:H368"/>
    <mergeCell ref="I368:J368"/>
    <mergeCell ref="D369:E369"/>
    <mergeCell ref="G369:H369"/>
    <mergeCell ref="I369:J369"/>
    <mergeCell ref="D370:E370"/>
    <mergeCell ref="G370:H370"/>
    <mergeCell ref="I370:J370"/>
    <mergeCell ref="D371:E371"/>
    <mergeCell ref="G371:H371"/>
    <mergeCell ref="I371:J371"/>
    <mergeCell ref="A354:A365"/>
    <mergeCell ref="B354:C365"/>
    <mergeCell ref="D354:E354"/>
    <mergeCell ref="F354:F365"/>
    <mergeCell ref="G354:H354"/>
    <mergeCell ref="I354:J354"/>
    <mergeCell ref="L354:M365"/>
    <mergeCell ref="O354:O365"/>
    <mergeCell ref="D355:E355"/>
    <mergeCell ref="G355:H355"/>
    <mergeCell ref="I355:J355"/>
    <mergeCell ref="D356:E356"/>
    <mergeCell ref="G356:H356"/>
    <mergeCell ref="I356:J356"/>
    <mergeCell ref="D357:E357"/>
    <mergeCell ref="G357:H357"/>
    <mergeCell ref="I357:J357"/>
    <mergeCell ref="D358:E358"/>
    <mergeCell ref="G358:H358"/>
    <mergeCell ref="I358:J358"/>
    <mergeCell ref="D359:E359"/>
    <mergeCell ref="G359:H359"/>
    <mergeCell ref="I359:J359"/>
    <mergeCell ref="D360:E360"/>
    <mergeCell ref="G360:H360"/>
    <mergeCell ref="I360:J360"/>
    <mergeCell ref="D361:E361"/>
    <mergeCell ref="G361:H361"/>
    <mergeCell ref="I361:J361"/>
    <mergeCell ref="D362:E362"/>
    <mergeCell ref="G362:H362"/>
    <mergeCell ref="I362:J362"/>
    <mergeCell ref="D372:E372"/>
    <mergeCell ref="G372:H372"/>
    <mergeCell ref="I372:J372"/>
    <mergeCell ref="D373:E373"/>
    <mergeCell ref="G373:H373"/>
    <mergeCell ref="I373:J373"/>
    <mergeCell ref="D374:E374"/>
    <mergeCell ref="G374:H374"/>
    <mergeCell ref="I374:J374"/>
    <mergeCell ref="D336:E336"/>
    <mergeCell ref="G336:H336"/>
    <mergeCell ref="I336:J336"/>
    <mergeCell ref="D337:E337"/>
    <mergeCell ref="G337:H337"/>
    <mergeCell ref="I337:J337"/>
    <mergeCell ref="D338:E338"/>
    <mergeCell ref="G338:H338"/>
    <mergeCell ref="I338:J338"/>
    <mergeCell ref="D348:E348"/>
    <mergeCell ref="G348:H348"/>
    <mergeCell ref="I348:J348"/>
    <mergeCell ref="D349:E349"/>
    <mergeCell ref="G349:H349"/>
    <mergeCell ref="I349:J349"/>
    <mergeCell ref="D350:E350"/>
    <mergeCell ref="G350:H350"/>
    <mergeCell ref="I350:J350"/>
    <mergeCell ref="D351:E351"/>
    <mergeCell ref="G351:H351"/>
    <mergeCell ref="I351:J351"/>
    <mergeCell ref="D352:E352"/>
    <mergeCell ref="G352:H352"/>
    <mergeCell ref="I352:J352"/>
    <mergeCell ref="D353:E353"/>
    <mergeCell ref="G353:H353"/>
    <mergeCell ref="I353:J353"/>
    <mergeCell ref="D339:E339"/>
    <mergeCell ref="G339:H339"/>
    <mergeCell ref="I339:J339"/>
    <mergeCell ref="D340:E340"/>
    <mergeCell ref="G340:H340"/>
    <mergeCell ref="I340:J340"/>
    <mergeCell ref="D341:E341"/>
    <mergeCell ref="G341:H341"/>
    <mergeCell ref="I341:J341"/>
    <mergeCell ref="D327:E327"/>
    <mergeCell ref="G327:H327"/>
    <mergeCell ref="I327:J327"/>
    <mergeCell ref="D328:E328"/>
    <mergeCell ref="G328:H328"/>
    <mergeCell ref="I328:J328"/>
    <mergeCell ref="D329:E329"/>
    <mergeCell ref="G329:H329"/>
    <mergeCell ref="I329:J329"/>
    <mergeCell ref="D315:E315"/>
    <mergeCell ref="G315:H315"/>
    <mergeCell ref="I315:J315"/>
    <mergeCell ref="D316:E316"/>
    <mergeCell ref="G316:H316"/>
    <mergeCell ref="I316:J316"/>
    <mergeCell ref="D317:E317"/>
    <mergeCell ref="G317:H317"/>
    <mergeCell ref="I317:J317"/>
    <mergeCell ref="A318:A329"/>
    <mergeCell ref="B318:C329"/>
    <mergeCell ref="D318:E318"/>
    <mergeCell ref="F318:F329"/>
    <mergeCell ref="G318:H318"/>
    <mergeCell ref="I318:J318"/>
    <mergeCell ref="L342:M353"/>
    <mergeCell ref="O342:O353"/>
    <mergeCell ref="D343:E343"/>
    <mergeCell ref="G343:H343"/>
    <mergeCell ref="I343:J343"/>
    <mergeCell ref="D344:E344"/>
    <mergeCell ref="G344:H344"/>
    <mergeCell ref="I344:J344"/>
    <mergeCell ref="D345:E345"/>
    <mergeCell ref="G345:H345"/>
    <mergeCell ref="I345:J345"/>
    <mergeCell ref="D346:E346"/>
    <mergeCell ref="G346:H346"/>
    <mergeCell ref="I346:J346"/>
    <mergeCell ref="D347:E347"/>
    <mergeCell ref="G347:H347"/>
    <mergeCell ref="I347:J347"/>
    <mergeCell ref="A330:A341"/>
    <mergeCell ref="B330:C341"/>
    <mergeCell ref="D330:E330"/>
    <mergeCell ref="F330:F341"/>
    <mergeCell ref="G330:H330"/>
    <mergeCell ref="I330:J330"/>
    <mergeCell ref="L330:M341"/>
    <mergeCell ref="O330:O341"/>
    <mergeCell ref="D331:E331"/>
    <mergeCell ref="G331:H331"/>
    <mergeCell ref="I331:J331"/>
    <mergeCell ref="D332:E332"/>
    <mergeCell ref="G332:H332"/>
    <mergeCell ref="I332:J332"/>
    <mergeCell ref="D333:E333"/>
    <mergeCell ref="G333:H333"/>
    <mergeCell ref="I333:J333"/>
    <mergeCell ref="D334:E334"/>
    <mergeCell ref="G334:H334"/>
    <mergeCell ref="I334:J334"/>
    <mergeCell ref="D335:E335"/>
    <mergeCell ref="G335:H335"/>
    <mergeCell ref="I335:J335"/>
    <mergeCell ref="A294:A305"/>
    <mergeCell ref="B294:C305"/>
    <mergeCell ref="D294:E294"/>
    <mergeCell ref="F294:F305"/>
    <mergeCell ref="G294:H294"/>
    <mergeCell ref="I294:J294"/>
    <mergeCell ref="L318:M329"/>
    <mergeCell ref="O318:O329"/>
    <mergeCell ref="D319:E319"/>
    <mergeCell ref="G319:H319"/>
    <mergeCell ref="I319:J319"/>
    <mergeCell ref="D320:E320"/>
    <mergeCell ref="G320:H320"/>
    <mergeCell ref="I320:J320"/>
    <mergeCell ref="D321:E321"/>
    <mergeCell ref="G321:H321"/>
    <mergeCell ref="I321:J321"/>
    <mergeCell ref="D322:E322"/>
    <mergeCell ref="G322:H322"/>
    <mergeCell ref="I322:J322"/>
    <mergeCell ref="D323:E323"/>
    <mergeCell ref="G323:H323"/>
    <mergeCell ref="I323:J323"/>
    <mergeCell ref="A306:A317"/>
    <mergeCell ref="B306:C317"/>
    <mergeCell ref="D306:E306"/>
    <mergeCell ref="F306:F317"/>
    <mergeCell ref="G306:H306"/>
    <mergeCell ref="I306:J306"/>
    <mergeCell ref="L306:M317"/>
    <mergeCell ref="O306:O317"/>
    <mergeCell ref="D307:E307"/>
    <mergeCell ref="G307:H307"/>
    <mergeCell ref="I307:J307"/>
    <mergeCell ref="D308:E308"/>
    <mergeCell ref="G308:H308"/>
    <mergeCell ref="I308:J308"/>
    <mergeCell ref="D309:E309"/>
    <mergeCell ref="G309:H309"/>
    <mergeCell ref="I309:J309"/>
    <mergeCell ref="D310:E310"/>
    <mergeCell ref="G310:H310"/>
    <mergeCell ref="I310:J310"/>
    <mergeCell ref="D311:E311"/>
    <mergeCell ref="G311:H311"/>
    <mergeCell ref="I311:J311"/>
    <mergeCell ref="D312:E312"/>
    <mergeCell ref="G312:H312"/>
    <mergeCell ref="I312:J312"/>
    <mergeCell ref="D313:E313"/>
    <mergeCell ref="G313:H313"/>
    <mergeCell ref="I313:J313"/>
    <mergeCell ref="D314:E314"/>
    <mergeCell ref="G314:H314"/>
    <mergeCell ref="I314:J314"/>
    <mergeCell ref="D324:E324"/>
    <mergeCell ref="G324:H324"/>
    <mergeCell ref="I324:J324"/>
    <mergeCell ref="D325:E325"/>
    <mergeCell ref="G325:H325"/>
    <mergeCell ref="I325:J325"/>
    <mergeCell ref="D326:E326"/>
    <mergeCell ref="G326:H326"/>
    <mergeCell ref="I326:J326"/>
    <mergeCell ref="D288:E288"/>
    <mergeCell ref="G288:H288"/>
    <mergeCell ref="I288:J288"/>
    <mergeCell ref="D289:E289"/>
    <mergeCell ref="G289:H289"/>
    <mergeCell ref="I289:J289"/>
    <mergeCell ref="D290:E290"/>
    <mergeCell ref="G290:H290"/>
    <mergeCell ref="I290:J290"/>
    <mergeCell ref="D300:E300"/>
    <mergeCell ref="G300:H300"/>
    <mergeCell ref="I300:J300"/>
    <mergeCell ref="D301:E301"/>
    <mergeCell ref="G301:H301"/>
    <mergeCell ref="I301:J301"/>
    <mergeCell ref="D302:E302"/>
    <mergeCell ref="G302:H302"/>
    <mergeCell ref="I302:J302"/>
    <mergeCell ref="D303:E303"/>
    <mergeCell ref="G303:H303"/>
    <mergeCell ref="I303:J303"/>
    <mergeCell ref="D304:E304"/>
    <mergeCell ref="G304:H304"/>
    <mergeCell ref="I304:J304"/>
    <mergeCell ref="D305:E305"/>
    <mergeCell ref="G305:H305"/>
    <mergeCell ref="I305:J305"/>
    <mergeCell ref="D291:E291"/>
    <mergeCell ref="G291:H291"/>
    <mergeCell ref="I291:J291"/>
    <mergeCell ref="D292:E292"/>
    <mergeCell ref="G292:H292"/>
    <mergeCell ref="I292:J292"/>
    <mergeCell ref="D293:E293"/>
    <mergeCell ref="G293:H293"/>
    <mergeCell ref="I293:J293"/>
    <mergeCell ref="D279:E279"/>
    <mergeCell ref="G279:H279"/>
    <mergeCell ref="I279:J279"/>
    <mergeCell ref="D280:E280"/>
    <mergeCell ref="G280:H280"/>
    <mergeCell ref="I280:J280"/>
    <mergeCell ref="D281:E281"/>
    <mergeCell ref="G281:H281"/>
    <mergeCell ref="I281:J281"/>
    <mergeCell ref="D267:E267"/>
    <mergeCell ref="G267:H267"/>
    <mergeCell ref="I267:J267"/>
    <mergeCell ref="D268:E268"/>
    <mergeCell ref="G268:H268"/>
    <mergeCell ref="I268:J268"/>
    <mergeCell ref="D269:E269"/>
    <mergeCell ref="G269:H269"/>
    <mergeCell ref="I269:J269"/>
    <mergeCell ref="A270:A281"/>
    <mergeCell ref="B270:C281"/>
    <mergeCell ref="D270:E270"/>
    <mergeCell ref="F270:F281"/>
    <mergeCell ref="G270:H270"/>
    <mergeCell ref="I270:J270"/>
    <mergeCell ref="L294:M305"/>
    <mergeCell ref="O294:O305"/>
    <mergeCell ref="D295:E295"/>
    <mergeCell ref="G295:H295"/>
    <mergeCell ref="I295:J295"/>
    <mergeCell ref="D296:E296"/>
    <mergeCell ref="G296:H296"/>
    <mergeCell ref="I296:J296"/>
    <mergeCell ref="D297:E297"/>
    <mergeCell ref="G297:H297"/>
    <mergeCell ref="I297:J297"/>
    <mergeCell ref="D298:E298"/>
    <mergeCell ref="G298:H298"/>
    <mergeCell ref="I298:J298"/>
    <mergeCell ref="D299:E299"/>
    <mergeCell ref="G299:H299"/>
    <mergeCell ref="I299:J299"/>
    <mergeCell ref="A282:A293"/>
    <mergeCell ref="B282:C293"/>
    <mergeCell ref="D282:E282"/>
    <mergeCell ref="F282:F293"/>
    <mergeCell ref="G282:H282"/>
    <mergeCell ref="I282:J282"/>
    <mergeCell ref="L282:M293"/>
    <mergeCell ref="O282:O293"/>
    <mergeCell ref="D283:E283"/>
    <mergeCell ref="G283:H283"/>
    <mergeCell ref="I283:J283"/>
    <mergeCell ref="D284:E284"/>
    <mergeCell ref="G284:H284"/>
    <mergeCell ref="I284:J284"/>
    <mergeCell ref="D285:E285"/>
    <mergeCell ref="G285:H285"/>
    <mergeCell ref="I285:J285"/>
    <mergeCell ref="D286:E286"/>
    <mergeCell ref="G286:H286"/>
    <mergeCell ref="I286:J286"/>
    <mergeCell ref="D287:E287"/>
    <mergeCell ref="G287:H287"/>
    <mergeCell ref="I287:J287"/>
    <mergeCell ref="A246:A257"/>
    <mergeCell ref="B246:C257"/>
    <mergeCell ref="D246:E246"/>
    <mergeCell ref="F246:F257"/>
    <mergeCell ref="G246:H246"/>
    <mergeCell ref="I246:J246"/>
    <mergeCell ref="L270:M281"/>
    <mergeCell ref="O270:O281"/>
    <mergeCell ref="D271:E271"/>
    <mergeCell ref="G271:H271"/>
    <mergeCell ref="I271:J271"/>
    <mergeCell ref="D272:E272"/>
    <mergeCell ref="G272:H272"/>
    <mergeCell ref="I272:J272"/>
    <mergeCell ref="D273:E273"/>
    <mergeCell ref="G273:H273"/>
    <mergeCell ref="I273:J273"/>
    <mergeCell ref="D274:E274"/>
    <mergeCell ref="G274:H274"/>
    <mergeCell ref="I274:J274"/>
    <mergeCell ref="D275:E275"/>
    <mergeCell ref="G275:H275"/>
    <mergeCell ref="I275:J275"/>
    <mergeCell ref="A258:A269"/>
    <mergeCell ref="B258:C269"/>
    <mergeCell ref="D258:E258"/>
    <mergeCell ref="F258:F269"/>
    <mergeCell ref="G258:H258"/>
    <mergeCell ref="I258:J258"/>
    <mergeCell ref="L258:M269"/>
    <mergeCell ref="O258:O269"/>
    <mergeCell ref="D259:E259"/>
    <mergeCell ref="G259:H259"/>
    <mergeCell ref="I259:J259"/>
    <mergeCell ref="D260:E260"/>
    <mergeCell ref="G260:H260"/>
    <mergeCell ref="I260:J260"/>
    <mergeCell ref="D261:E261"/>
    <mergeCell ref="G261:H261"/>
    <mergeCell ref="I261:J261"/>
    <mergeCell ref="D262:E262"/>
    <mergeCell ref="G262:H262"/>
    <mergeCell ref="I262:J262"/>
    <mergeCell ref="D263:E263"/>
    <mergeCell ref="G263:H263"/>
    <mergeCell ref="I263:J263"/>
    <mergeCell ref="D264:E264"/>
    <mergeCell ref="G264:H264"/>
    <mergeCell ref="I264:J264"/>
    <mergeCell ref="D265:E265"/>
    <mergeCell ref="G265:H265"/>
    <mergeCell ref="I265:J265"/>
    <mergeCell ref="D266:E266"/>
    <mergeCell ref="G266:H266"/>
    <mergeCell ref="I266:J266"/>
    <mergeCell ref="D276:E276"/>
    <mergeCell ref="G276:H276"/>
    <mergeCell ref="I276:J276"/>
    <mergeCell ref="D277:E277"/>
    <mergeCell ref="G277:H277"/>
    <mergeCell ref="I277:J277"/>
    <mergeCell ref="D278:E278"/>
    <mergeCell ref="G278:H278"/>
    <mergeCell ref="I278:J278"/>
    <mergeCell ref="D240:E240"/>
    <mergeCell ref="G240:H240"/>
    <mergeCell ref="I240:J240"/>
    <mergeCell ref="D241:E241"/>
    <mergeCell ref="G241:H241"/>
    <mergeCell ref="I241:J241"/>
    <mergeCell ref="D242:E242"/>
    <mergeCell ref="G242:H242"/>
    <mergeCell ref="I242:J242"/>
    <mergeCell ref="D252:E252"/>
    <mergeCell ref="G252:H252"/>
    <mergeCell ref="I252:J252"/>
    <mergeCell ref="D253:E253"/>
    <mergeCell ref="G253:H253"/>
    <mergeCell ref="I253:J253"/>
    <mergeCell ref="D254:E254"/>
    <mergeCell ref="G254:H254"/>
    <mergeCell ref="I254:J254"/>
    <mergeCell ref="D255:E255"/>
    <mergeCell ref="G255:H255"/>
    <mergeCell ref="I255:J255"/>
    <mergeCell ref="D256:E256"/>
    <mergeCell ref="G256:H256"/>
    <mergeCell ref="I256:J256"/>
    <mergeCell ref="D257:E257"/>
    <mergeCell ref="G257:H257"/>
    <mergeCell ref="I257:J257"/>
    <mergeCell ref="D243:E243"/>
    <mergeCell ref="G243:H243"/>
    <mergeCell ref="I243:J243"/>
    <mergeCell ref="D244:E244"/>
    <mergeCell ref="G244:H244"/>
    <mergeCell ref="I244:J244"/>
    <mergeCell ref="D245:E245"/>
    <mergeCell ref="G245:H245"/>
    <mergeCell ref="I245:J245"/>
    <mergeCell ref="D231:E231"/>
    <mergeCell ref="G231:H231"/>
    <mergeCell ref="I231:J231"/>
    <mergeCell ref="D232:E232"/>
    <mergeCell ref="G232:H232"/>
    <mergeCell ref="I232:J232"/>
    <mergeCell ref="D233:E233"/>
    <mergeCell ref="G233:H233"/>
    <mergeCell ref="I233:J233"/>
    <mergeCell ref="D219:E219"/>
    <mergeCell ref="G219:H219"/>
    <mergeCell ref="I219:J219"/>
    <mergeCell ref="D220:E220"/>
    <mergeCell ref="G220:H220"/>
    <mergeCell ref="I220:J220"/>
    <mergeCell ref="D221:E221"/>
    <mergeCell ref="G221:H221"/>
    <mergeCell ref="I221:J221"/>
    <mergeCell ref="A222:A233"/>
    <mergeCell ref="B222:C233"/>
    <mergeCell ref="D222:E222"/>
    <mergeCell ref="F222:F233"/>
    <mergeCell ref="G222:H222"/>
    <mergeCell ref="I222:J222"/>
    <mergeCell ref="L246:M257"/>
    <mergeCell ref="O246:O257"/>
    <mergeCell ref="D247:E247"/>
    <mergeCell ref="G247:H247"/>
    <mergeCell ref="I247:J247"/>
    <mergeCell ref="D248:E248"/>
    <mergeCell ref="G248:H248"/>
    <mergeCell ref="I248:J248"/>
    <mergeCell ref="D249:E249"/>
    <mergeCell ref="G249:H249"/>
    <mergeCell ref="I249:J249"/>
    <mergeCell ref="D250:E250"/>
    <mergeCell ref="G250:H250"/>
    <mergeCell ref="I250:J250"/>
    <mergeCell ref="D251:E251"/>
    <mergeCell ref="G251:H251"/>
    <mergeCell ref="I251:J251"/>
    <mergeCell ref="A234:A245"/>
    <mergeCell ref="B234:C245"/>
    <mergeCell ref="D234:E234"/>
    <mergeCell ref="F234:F245"/>
    <mergeCell ref="G234:H234"/>
    <mergeCell ref="I234:J234"/>
    <mergeCell ref="L234:M245"/>
    <mergeCell ref="O234:O245"/>
    <mergeCell ref="D235:E235"/>
    <mergeCell ref="G235:H235"/>
    <mergeCell ref="I235:J235"/>
    <mergeCell ref="D236:E236"/>
    <mergeCell ref="G236:H236"/>
    <mergeCell ref="I236:J236"/>
    <mergeCell ref="D237:E237"/>
    <mergeCell ref="G237:H237"/>
    <mergeCell ref="I237:J237"/>
    <mergeCell ref="D238:E238"/>
    <mergeCell ref="G238:H238"/>
    <mergeCell ref="I238:J238"/>
    <mergeCell ref="D239:E239"/>
    <mergeCell ref="G239:H239"/>
    <mergeCell ref="I239:J239"/>
    <mergeCell ref="A198:A209"/>
    <mergeCell ref="B198:C209"/>
    <mergeCell ref="D198:E198"/>
    <mergeCell ref="F198:F209"/>
    <mergeCell ref="G198:H198"/>
    <mergeCell ref="I198:J198"/>
    <mergeCell ref="L222:M233"/>
    <mergeCell ref="O222:O233"/>
    <mergeCell ref="D223:E223"/>
    <mergeCell ref="G223:H223"/>
    <mergeCell ref="I223:J223"/>
    <mergeCell ref="D224:E224"/>
    <mergeCell ref="G224:H224"/>
    <mergeCell ref="I224:J224"/>
    <mergeCell ref="D225:E225"/>
    <mergeCell ref="G225:H225"/>
    <mergeCell ref="I225:J225"/>
    <mergeCell ref="D226:E226"/>
    <mergeCell ref="G226:H226"/>
    <mergeCell ref="I226:J226"/>
    <mergeCell ref="D227:E227"/>
    <mergeCell ref="G227:H227"/>
    <mergeCell ref="I227:J227"/>
    <mergeCell ref="A210:A221"/>
    <mergeCell ref="B210:C221"/>
    <mergeCell ref="D210:E210"/>
    <mergeCell ref="F210:F221"/>
    <mergeCell ref="G210:H210"/>
    <mergeCell ref="I210:J210"/>
    <mergeCell ref="L210:M221"/>
    <mergeCell ref="O210:O221"/>
    <mergeCell ref="D211:E211"/>
    <mergeCell ref="G211:H211"/>
    <mergeCell ref="I211:J211"/>
    <mergeCell ref="D212:E212"/>
    <mergeCell ref="G212:H212"/>
    <mergeCell ref="I212:J212"/>
    <mergeCell ref="D213:E213"/>
    <mergeCell ref="G213:H213"/>
    <mergeCell ref="I213:J213"/>
    <mergeCell ref="D214:E214"/>
    <mergeCell ref="G214:H214"/>
    <mergeCell ref="I214:J214"/>
    <mergeCell ref="D215:E215"/>
    <mergeCell ref="G215:H215"/>
    <mergeCell ref="I215:J215"/>
    <mergeCell ref="D216:E216"/>
    <mergeCell ref="G216:H216"/>
    <mergeCell ref="I216:J216"/>
    <mergeCell ref="D217:E217"/>
    <mergeCell ref="G217:H217"/>
    <mergeCell ref="I217:J217"/>
    <mergeCell ref="D218:E218"/>
    <mergeCell ref="G218:H218"/>
    <mergeCell ref="I218:J218"/>
    <mergeCell ref="D228:E228"/>
    <mergeCell ref="G228:H228"/>
    <mergeCell ref="I228:J228"/>
    <mergeCell ref="D229:E229"/>
    <mergeCell ref="G229:H229"/>
    <mergeCell ref="I229:J229"/>
    <mergeCell ref="D230:E230"/>
    <mergeCell ref="G230:H230"/>
    <mergeCell ref="I230:J230"/>
    <mergeCell ref="D192:E192"/>
    <mergeCell ref="G192:H192"/>
    <mergeCell ref="I192:J192"/>
    <mergeCell ref="D193:E193"/>
    <mergeCell ref="G193:H193"/>
    <mergeCell ref="I193:J193"/>
    <mergeCell ref="D194:E194"/>
    <mergeCell ref="G194:H194"/>
    <mergeCell ref="I194:J194"/>
    <mergeCell ref="D204:E204"/>
    <mergeCell ref="G204:H204"/>
    <mergeCell ref="I204:J204"/>
    <mergeCell ref="D205:E205"/>
    <mergeCell ref="G205:H205"/>
    <mergeCell ref="I205:J205"/>
    <mergeCell ref="D206:E206"/>
    <mergeCell ref="G206:H206"/>
    <mergeCell ref="I206:J206"/>
    <mergeCell ref="D207:E207"/>
    <mergeCell ref="G207:H207"/>
    <mergeCell ref="I207:J207"/>
    <mergeCell ref="D208:E208"/>
    <mergeCell ref="G208:H208"/>
    <mergeCell ref="I208:J208"/>
    <mergeCell ref="D209:E209"/>
    <mergeCell ref="G209:H209"/>
    <mergeCell ref="I209:J209"/>
    <mergeCell ref="D195:E195"/>
    <mergeCell ref="G195:H195"/>
    <mergeCell ref="I195:J195"/>
    <mergeCell ref="D196:E196"/>
    <mergeCell ref="G196:H196"/>
    <mergeCell ref="I196:J196"/>
    <mergeCell ref="D197:E197"/>
    <mergeCell ref="G197:H197"/>
    <mergeCell ref="I197:J197"/>
    <mergeCell ref="D183:E183"/>
    <mergeCell ref="G183:H183"/>
    <mergeCell ref="I183:J183"/>
    <mergeCell ref="D184:E184"/>
    <mergeCell ref="G184:H184"/>
    <mergeCell ref="I184:J184"/>
    <mergeCell ref="D185:E185"/>
    <mergeCell ref="G185:H185"/>
    <mergeCell ref="I185:J185"/>
    <mergeCell ref="D171:E171"/>
    <mergeCell ref="G171:H171"/>
    <mergeCell ref="I171:J171"/>
    <mergeCell ref="D172:E172"/>
    <mergeCell ref="G172:H172"/>
    <mergeCell ref="I172:J172"/>
    <mergeCell ref="D173:E173"/>
    <mergeCell ref="G173:H173"/>
    <mergeCell ref="I173:J173"/>
    <mergeCell ref="A174:A185"/>
    <mergeCell ref="B174:C185"/>
    <mergeCell ref="D174:E174"/>
    <mergeCell ref="F174:F185"/>
    <mergeCell ref="G174:H174"/>
    <mergeCell ref="I174:J174"/>
    <mergeCell ref="L198:M209"/>
    <mergeCell ref="O198:O209"/>
    <mergeCell ref="D199:E199"/>
    <mergeCell ref="G199:H199"/>
    <mergeCell ref="I199:J199"/>
    <mergeCell ref="D200:E200"/>
    <mergeCell ref="G200:H200"/>
    <mergeCell ref="I200:J200"/>
    <mergeCell ref="D201:E201"/>
    <mergeCell ref="G201:H201"/>
    <mergeCell ref="I201:J201"/>
    <mergeCell ref="D202:E202"/>
    <mergeCell ref="G202:H202"/>
    <mergeCell ref="I202:J202"/>
    <mergeCell ref="D203:E203"/>
    <mergeCell ref="G203:H203"/>
    <mergeCell ref="I203:J203"/>
    <mergeCell ref="A186:A197"/>
    <mergeCell ref="B186:C197"/>
    <mergeCell ref="D186:E186"/>
    <mergeCell ref="F186:F197"/>
    <mergeCell ref="G186:H186"/>
    <mergeCell ref="I186:J186"/>
    <mergeCell ref="L186:M197"/>
    <mergeCell ref="O186:O197"/>
    <mergeCell ref="D187:E187"/>
    <mergeCell ref="G187:H187"/>
    <mergeCell ref="I187:J187"/>
    <mergeCell ref="D188:E188"/>
    <mergeCell ref="G188:H188"/>
    <mergeCell ref="I188:J188"/>
    <mergeCell ref="D189:E189"/>
    <mergeCell ref="G189:H189"/>
    <mergeCell ref="I189:J189"/>
    <mergeCell ref="D190:E190"/>
    <mergeCell ref="G190:H190"/>
    <mergeCell ref="I190:J190"/>
    <mergeCell ref="D191:E191"/>
    <mergeCell ref="G191:H191"/>
    <mergeCell ref="I191:J191"/>
    <mergeCell ref="A150:A161"/>
    <mergeCell ref="B150:C161"/>
    <mergeCell ref="D150:E150"/>
    <mergeCell ref="F150:F161"/>
    <mergeCell ref="G150:H150"/>
    <mergeCell ref="I150:J150"/>
    <mergeCell ref="L174:M185"/>
    <mergeCell ref="O174:O185"/>
    <mergeCell ref="D175:E175"/>
    <mergeCell ref="G175:H175"/>
    <mergeCell ref="I175:J175"/>
    <mergeCell ref="D176:E176"/>
    <mergeCell ref="G176:H176"/>
    <mergeCell ref="I176:J176"/>
    <mergeCell ref="D177:E177"/>
    <mergeCell ref="G177:H177"/>
    <mergeCell ref="I177:J177"/>
    <mergeCell ref="D178:E178"/>
    <mergeCell ref="G178:H178"/>
    <mergeCell ref="I178:J178"/>
    <mergeCell ref="D179:E179"/>
    <mergeCell ref="G179:H179"/>
    <mergeCell ref="I179:J179"/>
    <mergeCell ref="A162:A173"/>
    <mergeCell ref="B162:C173"/>
    <mergeCell ref="D162:E162"/>
    <mergeCell ref="F162:F173"/>
    <mergeCell ref="G162:H162"/>
    <mergeCell ref="I162:J162"/>
    <mergeCell ref="L162:M173"/>
    <mergeCell ref="O162:O173"/>
    <mergeCell ref="D163:E163"/>
    <mergeCell ref="G163:H163"/>
    <mergeCell ref="I163:J163"/>
    <mergeCell ref="D164:E164"/>
    <mergeCell ref="G164:H164"/>
    <mergeCell ref="I164:J164"/>
    <mergeCell ref="D165:E165"/>
    <mergeCell ref="G165:H165"/>
    <mergeCell ref="I165:J165"/>
    <mergeCell ref="D166:E166"/>
    <mergeCell ref="G166:H166"/>
    <mergeCell ref="I166:J166"/>
    <mergeCell ref="D167:E167"/>
    <mergeCell ref="G167:H167"/>
    <mergeCell ref="I167:J167"/>
    <mergeCell ref="D168:E168"/>
    <mergeCell ref="G168:H168"/>
    <mergeCell ref="I168:J168"/>
    <mergeCell ref="D169:E169"/>
    <mergeCell ref="G169:H169"/>
    <mergeCell ref="I169:J169"/>
    <mergeCell ref="D170:E170"/>
    <mergeCell ref="G170:H170"/>
    <mergeCell ref="I170:J170"/>
    <mergeCell ref="D180:E180"/>
    <mergeCell ref="G180:H180"/>
    <mergeCell ref="I180:J180"/>
    <mergeCell ref="D181:E181"/>
    <mergeCell ref="G181:H181"/>
    <mergeCell ref="I181:J181"/>
    <mergeCell ref="D182:E182"/>
    <mergeCell ref="G182:H182"/>
    <mergeCell ref="I182:J182"/>
    <mergeCell ref="D143:E143"/>
    <mergeCell ref="G143:H143"/>
    <mergeCell ref="I143:J143"/>
    <mergeCell ref="D144:E144"/>
    <mergeCell ref="G144:H144"/>
    <mergeCell ref="I144:J144"/>
    <mergeCell ref="D145:E145"/>
    <mergeCell ref="G145:H145"/>
    <mergeCell ref="I145:J145"/>
    <mergeCell ref="D146:E146"/>
    <mergeCell ref="G146:H146"/>
    <mergeCell ref="I146:J146"/>
    <mergeCell ref="D156:E156"/>
    <mergeCell ref="G156:H156"/>
    <mergeCell ref="I156:J156"/>
    <mergeCell ref="D157:E157"/>
    <mergeCell ref="G157:H157"/>
    <mergeCell ref="I157:J157"/>
    <mergeCell ref="D158:E158"/>
    <mergeCell ref="G158:H158"/>
    <mergeCell ref="I158:J158"/>
    <mergeCell ref="D159:E159"/>
    <mergeCell ref="G159:H159"/>
    <mergeCell ref="I159:J159"/>
    <mergeCell ref="D160:E160"/>
    <mergeCell ref="G160:H160"/>
    <mergeCell ref="I160:J160"/>
    <mergeCell ref="D161:E161"/>
    <mergeCell ref="G161:H161"/>
    <mergeCell ref="I161:J161"/>
    <mergeCell ref="D147:E147"/>
    <mergeCell ref="G147:H147"/>
    <mergeCell ref="I147:J147"/>
    <mergeCell ref="D148:E148"/>
    <mergeCell ref="G148:H148"/>
    <mergeCell ref="I148:J148"/>
    <mergeCell ref="D149:E149"/>
    <mergeCell ref="G149:H149"/>
    <mergeCell ref="I149:J149"/>
    <mergeCell ref="AB3174:AB3185"/>
    <mergeCell ref="AB3186:AB3197"/>
    <mergeCell ref="AB3198:AB3209"/>
    <mergeCell ref="AB3210:AB3221"/>
    <mergeCell ref="AB3222:AB3233"/>
    <mergeCell ref="AB3234:AB3245"/>
    <mergeCell ref="AB3246:AB3257"/>
    <mergeCell ref="AB3258:AB3269"/>
    <mergeCell ref="AB2526:AB2537"/>
    <mergeCell ref="AB2538:AB2549"/>
    <mergeCell ref="AB2550:AB2561"/>
    <mergeCell ref="AB2562:AB2573"/>
    <mergeCell ref="AB2574:AB2585"/>
    <mergeCell ref="AB2586:AB2597"/>
    <mergeCell ref="AB2598:AB2609"/>
    <mergeCell ref="AB2610:AB2621"/>
    <mergeCell ref="AB2622:AB2633"/>
    <mergeCell ref="AB2634:AB2645"/>
    <mergeCell ref="AB2646:AB2657"/>
    <mergeCell ref="AB2658:AB2669"/>
    <mergeCell ref="AB2670:AB2681"/>
    <mergeCell ref="AB2682:AB2693"/>
    <mergeCell ref="AB2694:AB2705"/>
    <mergeCell ref="AB2706:AB2717"/>
    <mergeCell ref="AB2718:AB2729"/>
    <mergeCell ref="AB2730:AB2741"/>
    <mergeCell ref="AB2742:AB2753"/>
    <mergeCell ref="AB2754:AB2765"/>
    <mergeCell ref="AB2766:AB2777"/>
    <mergeCell ref="AB2778:AB2789"/>
    <mergeCell ref="AB2790:AB2801"/>
    <mergeCell ref="AB2802:AB2813"/>
    <mergeCell ref="AB2970:AB2981"/>
    <mergeCell ref="AB2982:AB2993"/>
    <mergeCell ref="AB2994:AB3005"/>
    <mergeCell ref="AB3006:AB3017"/>
    <mergeCell ref="AB3018:AB3029"/>
    <mergeCell ref="AB3030:AB3041"/>
    <mergeCell ref="AB3042:AB3053"/>
    <mergeCell ref="AB3054:AB3065"/>
    <mergeCell ref="AB3066:AB3077"/>
    <mergeCell ref="AB3078:AB3089"/>
    <mergeCell ref="AB3090:AB3101"/>
    <mergeCell ref="AB3102:AB3113"/>
    <mergeCell ref="AB3114:AB3125"/>
    <mergeCell ref="AB3126:AB3137"/>
    <mergeCell ref="AB3138:AB3149"/>
    <mergeCell ref="AB3150:AB3161"/>
    <mergeCell ref="AB3162:AB3173"/>
    <mergeCell ref="AB2370:AB2381"/>
    <mergeCell ref="AB2382:AB2393"/>
    <mergeCell ref="AB2394:AB2405"/>
    <mergeCell ref="AB2406:AB2417"/>
    <mergeCell ref="AB2418:AB2429"/>
    <mergeCell ref="AB2430:AB2441"/>
    <mergeCell ref="AB2442:AB2453"/>
    <mergeCell ref="AB2454:AB2465"/>
    <mergeCell ref="AB2466:AB2477"/>
    <mergeCell ref="AB2478:AB2489"/>
    <mergeCell ref="AB2490:AB2501"/>
    <mergeCell ref="AB2502:AB2513"/>
    <mergeCell ref="AB2514:AB2525"/>
    <mergeCell ref="AB2922:AB2933"/>
    <mergeCell ref="AB2934:AB2945"/>
    <mergeCell ref="AB2946:AB2957"/>
    <mergeCell ref="AB2958:AB2969"/>
    <mergeCell ref="AB2814:AB2825"/>
    <mergeCell ref="AB2826:AB2837"/>
    <mergeCell ref="AB2838:AB2849"/>
    <mergeCell ref="AB2850:AB2861"/>
    <mergeCell ref="AB2862:AB2873"/>
    <mergeCell ref="AB2874:AB2885"/>
    <mergeCell ref="AB2886:AB2897"/>
    <mergeCell ref="AB2898:AB2909"/>
    <mergeCell ref="AB2910:AB2921"/>
    <mergeCell ref="AB2166:AB2177"/>
    <mergeCell ref="AB2178:AB2189"/>
    <mergeCell ref="AB2190:AB2201"/>
    <mergeCell ref="AB2202:AB2213"/>
    <mergeCell ref="AB2214:AB2225"/>
    <mergeCell ref="AB2226:AB2237"/>
    <mergeCell ref="AB2238:AB2249"/>
    <mergeCell ref="AB2250:AB2261"/>
    <mergeCell ref="AB2262:AB2273"/>
    <mergeCell ref="AB2274:AB2285"/>
    <mergeCell ref="AB2286:AB2297"/>
    <mergeCell ref="AB2298:AB2309"/>
    <mergeCell ref="AB2310:AB2321"/>
    <mergeCell ref="AB2322:AB2333"/>
    <mergeCell ref="AB2334:AB2345"/>
    <mergeCell ref="AB2346:AB2357"/>
    <mergeCell ref="AB2358:AB2369"/>
    <mergeCell ref="AB1962:AB1973"/>
    <mergeCell ref="AB1974:AB1985"/>
    <mergeCell ref="AB1986:AB1997"/>
    <mergeCell ref="AB1998:AB2009"/>
    <mergeCell ref="AB2010:AB2021"/>
    <mergeCell ref="AB2022:AB2033"/>
    <mergeCell ref="AB2034:AB2045"/>
    <mergeCell ref="AB2046:AB2057"/>
    <mergeCell ref="AB2058:AB2069"/>
    <mergeCell ref="AB2070:AB2081"/>
    <mergeCell ref="AB2082:AB2093"/>
    <mergeCell ref="AB2094:AB2105"/>
    <mergeCell ref="AB2106:AB2117"/>
    <mergeCell ref="AB2118:AB2129"/>
    <mergeCell ref="AB2130:AB2141"/>
    <mergeCell ref="AB2142:AB2153"/>
    <mergeCell ref="AB2154:AB2165"/>
    <mergeCell ref="AB1758:AB1769"/>
    <mergeCell ref="AB1770:AB1781"/>
    <mergeCell ref="AB1782:AB1793"/>
    <mergeCell ref="AB1794:AB1805"/>
    <mergeCell ref="AB1806:AB1817"/>
    <mergeCell ref="AB1818:AB1829"/>
    <mergeCell ref="AB1830:AB1841"/>
    <mergeCell ref="AB1842:AB1853"/>
    <mergeCell ref="AB1854:AB1865"/>
    <mergeCell ref="AB1866:AB1877"/>
    <mergeCell ref="AB1878:AB1889"/>
    <mergeCell ref="AB1890:AB1901"/>
    <mergeCell ref="AB1902:AB1913"/>
    <mergeCell ref="AB1914:AB1925"/>
    <mergeCell ref="AB1926:AB1937"/>
    <mergeCell ref="AB1938:AB1949"/>
    <mergeCell ref="AB1950:AB1961"/>
    <mergeCell ref="AB990:AB1001"/>
    <mergeCell ref="AB1002:AB1013"/>
    <mergeCell ref="AB1014:AB1025"/>
    <mergeCell ref="AB1026:AB1037"/>
    <mergeCell ref="AB1038:AB1049"/>
    <mergeCell ref="AB1050:AB1061"/>
    <mergeCell ref="AB1062:AB1073"/>
    <mergeCell ref="AB1074:AB1085"/>
    <mergeCell ref="AB1086:AB1097"/>
    <mergeCell ref="AB1098:AB1109"/>
    <mergeCell ref="AB1110:AB1121"/>
    <mergeCell ref="AB1122:AB1133"/>
    <mergeCell ref="AB1134:AB1145"/>
    <mergeCell ref="AB1554:AB1565"/>
    <mergeCell ref="AB1566:AB1577"/>
    <mergeCell ref="AB1578:AB1589"/>
    <mergeCell ref="AB1590:AB1601"/>
    <mergeCell ref="AB1602:AB1613"/>
    <mergeCell ref="AB1614:AB1625"/>
    <mergeCell ref="AB1626:AB1637"/>
    <mergeCell ref="AB1638:AB1649"/>
    <mergeCell ref="AB1650:AB1661"/>
    <mergeCell ref="AB1662:AB1673"/>
    <mergeCell ref="AB1674:AB1685"/>
    <mergeCell ref="AB1686:AB1697"/>
    <mergeCell ref="AB1698:AB1709"/>
    <mergeCell ref="AB1710:AB1721"/>
    <mergeCell ref="AB1722:AB1733"/>
    <mergeCell ref="AB1734:AB1745"/>
    <mergeCell ref="AB1746:AB1757"/>
    <mergeCell ref="AB1350:AB1361"/>
    <mergeCell ref="AB1362:AB1373"/>
    <mergeCell ref="AB1374:AB1385"/>
    <mergeCell ref="AB1386:AB1397"/>
    <mergeCell ref="AB1398:AB1409"/>
    <mergeCell ref="AB1410:AB1421"/>
    <mergeCell ref="AB1422:AB1433"/>
    <mergeCell ref="AB1434:AB1445"/>
    <mergeCell ref="AB1446:AB1457"/>
    <mergeCell ref="AB1458:AB1469"/>
    <mergeCell ref="AB1470:AB1481"/>
    <mergeCell ref="AB1482:AB1493"/>
    <mergeCell ref="AB1494:AB1505"/>
    <mergeCell ref="AB1506:AB1517"/>
    <mergeCell ref="AB1518:AB1529"/>
    <mergeCell ref="AB1530:AB1541"/>
    <mergeCell ref="AB1542:AB1553"/>
    <mergeCell ref="AB114:AB125"/>
    <mergeCell ref="AB522:AB533"/>
    <mergeCell ref="AB534:AB545"/>
    <mergeCell ref="AB546:AB557"/>
    <mergeCell ref="AB558:AB569"/>
    <mergeCell ref="AB570:AB581"/>
    <mergeCell ref="AB582:AB593"/>
    <mergeCell ref="AB594:AB605"/>
    <mergeCell ref="AB606:AB617"/>
    <mergeCell ref="AB618:AB629"/>
    <mergeCell ref="AB630:AB641"/>
    <mergeCell ref="AB642:AB653"/>
    <mergeCell ref="AB654:AB665"/>
    <mergeCell ref="AB666:AB677"/>
    <mergeCell ref="AB678:AB689"/>
    <mergeCell ref="AB690:AB701"/>
    <mergeCell ref="AB702:AB713"/>
    <mergeCell ref="AB714:AB725"/>
    <mergeCell ref="AB726:AB737"/>
    <mergeCell ref="D123:E123"/>
    <mergeCell ref="D124:E124"/>
    <mergeCell ref="L114:M125"/>
    <mergeCell ref="A5:O5"/>
    <mergeCell ref="B102:I102"/>
    <mergeCell ref="B103:I103"/>
    <mergeCell ref="B104:I104"/>
    <mergeCell ref="B114:C125"/>
    <mergeCell ref="D114:E114"/>
    <mergeCell ref="D115:E115"/>
    <mergeCell ref="D116:E116"/>
    <mergeCell ref="D117:E117"/>
    <mergeCell ref="D118:E118"/>
    <mergeCell ref="D119:E119"/>
    <mergeCell ref="D120:E120"/>
    <mergeCell ref="L150:M161"/>
    <mergeCell ref="O150:O161"/>
    <mergeCell ref="D151:E151"/>
    <mergeCell ref="G151:H151"/>
    <mergeCell ref="I151:J151"/>
    <mergeCell ref="D152:E152"/>
    <mergeCell ref="G152:H152"/>
    <mergeCell ref="I152:J152"/>
    <mergeCell ref="D153:E153"/>
    <mergeCell ref="G153:H153"/>
    <mergeCell ref="I153:J153"/>
    <mergeCell ref="D154:E154"/>
    <mergeCell ref="G154:H154"/>
    <mergeCell ref="I154:J154"/>
    <mergeCell ref="D155:E155"/>
    <mergeCell ref="G155:H155"/>
    <mergeCell ref="I155:J155"/>
    <mergeCell ref="A138:A149"/>
    <mergeCell ref="B138:C149"/>
    <mergeCell ref="D138:E138"/>
    <mergeCell ref="F138:F149"/>
    <mergeCell ref="G138:H138"/>
    <mergeCell ref="I138:J138"/>
    <mergeCell ref="L138:M149"/>
    <mergeCell ref="O138:O149"/>
    <mergeCell ref="D139:E139"/>
    <mergeCell ref="G139:H139"/>
    <mergeCell ref="I139:J139"/>
    <mergeCell ref="D140:E140"/>
    <mergeCell ref="G140:H140"/>
    <mergeCell ref="R3054:R3065"/>
    <mergeCell ref="R3066:R3077"/>
    <mergeCell ref="R3078:R3089"/>
    <mergeCell ref="R2910:R2921"/>
    <mergeCell ref="R2922:R2933"/>
    <mergeCell ref="R2934:R2945"/>
    <mergeCell ref="R2946:R2957"/>
    <mergeCell ref="R2958:R2969"/>
    <mergeCell ref="R2970:R2981"/>
    <mergeCell ref="R2982:R2993"/>
    <mergeCell ref="R2994:R3005"/>
    <mergeCell ref="R3006:R3017"/>
    <mergeCell ref="R3018:R3029"/>
    <mergeCell ref="R3030:R3041"/>
    <mergeCell ref="R3042:R3053"/>
    <mergeCell ref="AB738:AB749"/>
    <mergeCell ref="AB750:AB761"/>
    <mergeCell ref="AB762:AB773"/>
    <mergeCell ref="AB774:AB785"/>
    <mergeCell ref="AB786:AB797"/>
    <mergeCell ref="AB798:AB809"/>
    <mergeCell ref="AB810:AB821"/>
    <mergeCell ref="AB822:AB833"/>
    <mergeCell ref="AB834:AB845"/>
    <mergeCell ref="AB846:AB857"/>
    <mergeCell ref="AB858:AB869"/>
    <mergeCell ref="AB870:AB881"/>
    <mergeCell ref="AB882:AB893"/>
    <mergeCell ref="AB894:AB905"/>
    <mergeCell ref="AB906:AB917"/>
    <mergeCell ref="AB918:AB929"/>
    <mergeCell ref="AB930:AB941"/>
    <mergeCell ref="R2154:R2165"/>
    <mergeCell ref="R2166:R2177"/>
    <mergeCell ref="R2178:R2189"/>
    <mergeCell ref="R2190:R2201"/>
    <mergeCell ref="R2202:R2213"/>
    <mergeCell ref="R2214:R2225"/>
    <mergeCell ref="R2226:R2237"/>
    <mergeCell ref="R2238:R2249"/>
    <mergeCell ref="R2250:R2261"/>
    <mergeCell ref="R2262:R2273"/>
    <mergeCell ref="R2274:R2285"/>
    <mergeCell ref="AB1146:AB1157"/>
    <mergeCell ref="AB1158:AB1169"/>
    <mergeCell ref="AB1170:AB1181"/>
    <mergeCell ref="AB1182:AB1193"/>
    <mergeCell ref="AB1194:AB1205"/>
    <mergeCell ref="AB1206:AB1217"/>
    <mergeCell ref="AB1218:AB1229"/>
    <mergeCell ref="AB1230:AB1241"/>
    <mergeCell ref="AB1242:AB1253"/>
    <mergeCell ref="AB1254:AB1265"/>
    <mergeCell ref="AB1266:AB1277"/>
    <mergeCell ref="AB1278:AB1289"/>
    <mergeCell ref="AB1290:AB1301"/>
    <mergeCell ref="AB1302:AB1313"/>
    <mergeCell ref="AB1314:AB1325"/>
    <mergeCell ref="AB1326:AB1337"/>
    <mergeCell ref="AB1338:AB1349"/>
    <mergeCell ref="AB942:AB953"/>
    <mergeCell ref="AB954:AB965"/>
    <mergeCell ref="AB966:AB977"/>
    <mergeCell ref="AB978:AB989"/>
    <mergeCell ref="R2886:R2897"/>
    <mergeCell ref="R2898:R2909"/>
    <mergeCell ref="R2694:R2705"/>
    <mergeCell ref="R2706:R2717"/>
    <mergeCell ref="R2718:R2729"/>
    <mergeCell ref="R2058:R2069"/>
    <mergeCell ref="R2070:R2081"/>
    <mergeCell ref="R2082:R2093"/>
    <mergeCell ref="R2094:R2105"/>
    <mergeCell ref="R2286:R2297"/>
    <mergeCell ref="R1890:R1901"/>
    <mergeCell ref="R1902:R1913"/>
    <mergeCell ref="R1914:R1925"/>
    <mergeCell ref="R1926:R1937"/>
    <mergeCell ref="R1938:R1949"/>
    <mergeCell ref="R1950:R1961"/>
    <mergeCell ref="R1962:R1973"/>
    <mergeCell ref="R1974:R1985"/>
    <mergeCell ref="R1986:R1997"/>
    <mergeCell ref="R1998:R2009"/>
    <mergeCell ref="R2010:R2021"/>
    <mergeCell ref="R2022:R2033"/>
    <mergeCell ref="R2034:R2045"/>
    <mergeCell ref="R2046:R2057"/>
    <mergeCell ref="R2730:R2741"/>
    <mergeCell ref="R2742:R2753"/>
    <mergeCell ref="R2754:R2765"/>
    <mergeCell ref="R2766:R2777"/>
    <mergeCell ref="R2778:R2789"/>
    <mergeCell ref="R2790:R2801"/>
    <mergeCell ref="R2802:R2813"/>
    <mergeCell ref="R2814:R2825"/>
    <mergeCell ref="R2826:R2837"/>
    <mergeCell ref="R2838:R2849"/>
    <mergeCell ref="R2850:R2861"/>
    <mergeCell ref="R2862:R2873"/>
    <mergeCell ref="R2874:R2885"/>
    <mergeCell ref="R2490:R2501"/>
    <mergeCell ref="R2502:R2513"/>
    <mergeCell ref="R2514:R2525"/>
    <mergeCell ref="R2526:R2537"/>
    <mergeCell ref="R2538:R2549"/>
    <mergeCell ref="R2550:R2561"/>
    <mergeCell ref="R2562:R2573"/>
    <mergeCell ref="R2574:R2585"/>
    <mergeCell ref="R2586:R2597"/>
    <mergeCell ref="R2598:R2609"/>
    <mergeCell ref="R2610:R2621"/>
    <mergeCell ref="R2622:R2633"/>
    <mergeCell ref="R2634:R2645"/>
    <mergeCell ref="R2646:R2657"/>
    <mergeCell ref="R2658:R2669"/>
    <mergeCell ref="R2670:R2681"/>
    <mergeCell ref="R2682:R2693"/>
    <mergeCell ref="R2334:R2345"/>
    <mergeCell ref="R2346:R2357"/>
    <mergeCell ref="R2358:R2369"/>
    <mergeCell ref="R2370:R2381"/>
    <mergeCell ref="R2382:R2393"/>
    <mergeCell ref="R2394:R2405"/>
    <mergeCell ref="R2406:R2417"/>
    <mergeCell ref="R2418:R2429"/>
    <mergeCell ref="R2430:R2441"/>
    <mergeCell ref="R2442:R2453"/>
    <mergeCell ref="R2454:R2465"/>
    <mergeCell ref="R2466:R2477"/>
    <mergeCell ref="R2478:R2489"/>
    <mergeCell ref="R2106:R2117"/>
    <mergeCell ref="R2118:R2129"/>
    <mergeCell ref="R2130:R2141"/>
    <mergeCell ref="R2142:R2153"/>
    <mergeCell ref="R1758:R1769"/>
    <mergeCell ref="R1770:R1781"/>
    <mergeCell ref="R1782:R1793"/>
    <mergeCell ref="R1794:R1805"/>
    <mergeCell ref="R1806:R1817"/>
    <mergeCell ref="R1818:R1829"/>
    <mergeCell ref="R1830:R1841"/>
    <mergeCell ref="R1842:R1853"/>
    <mergeCell ref="R1854:R1865"/>
    <mergeCell ref="R1866:R1877"/>
    <mergeCell ref="R1878:R1889"/>
    <mergeCell ref="R2298:R2309"/>
    <mergeCell ref="R2310:R2321"/>
    <mergeCell ref="R2322:R2333"/>
    <mergeCell ref="I140:J140"/>
    <mergeCell ref="G141:H141"/>
    <mergeCell ref="I141:J141"/>
    <mergeCell ref="G142:H142"/>
    <mergeCell ref="I142:J142"/>
    <mergeCell ref="R162:R173"/>
    <mergeCell ref="R174:R185"/>
    <mergeCell ref="R186:R197"/>
    <mergeCell ref="R198:R209"/>
    <mergeCell ref="R210:R221"/>
    <mergeCell ref="R222:R233"/>
    <mergeCell ref="R234:R245"/>
    <mergeCell ref="R246:R257"/>
    <mergeCell ref="R258:R269"/>
    <mergeCell ref="R270:R281"/>
    <mergeCell ref="R282:R293"/>
    <mergeCell ref="R294:R305"/>
    <mergeCell ref="R306:R317"/>
    <mergeCell ref="R318:R329"/>
    <mergeCell ref="R330:R341"/>
    <mergeCell ref="R342:R353"/>
    <mergeCell ref="R354:R365"/>
    <mergeCell ref="R366:R377"/>
    <mergeCell ref="R378:R389"/>
    <mergeCell ref="R390:R401"/>
    <mergeCell ref="R402:R413"/>
    <mergeCell ref="R414:R425"/>
    <mergeCell ref="R426:R437"/>
    <mergeCell ref="R438:R449"/>
    <mergeCell ref="R1650:R1661"/>
    <mergeCell ref="R1662:R1673"/>
    <mergeCell ref="R1674:R1685"/>
    <mergeCell ref="R1686:R1697"/>
    <mergeCell ref="R1698:R1709"/>
    <mergeCell ref="R630:R641"/>
    <mergeCell ref="R642:R653"/>
    <mergeCell ref="R654:R665"/>
    <mergeCell ref="R666:R677"/>
    <mergeCell ref="R678:R689"/>
    <mergeCell ref="R690:R701"/>
    <mergeCell ref="R702:R713"/>
    <mergeCell ref="R714:R725"/>
    <mergeCell ref="R726:R737"/>
    <mergeCell ref="N1:O1"/>
    <mergeCell ref="B24:O24"/>
    <mergeCell ref="A58:C67"/>
    <mergeCell ref="A25:C25"/>
    <mergeCell ref="A26:C26"/>
    <mergeCell ref="D59:O59"/>
    <mergeCell ref="G113:H113"/>
    <mergeCell ref="A32:C32"/>
    <mergeCell ref="A33:C33"/>
    <mergeCell ref="A34:C34"/>
    <mergeCell ref="F14:G14"/>
    <mergeCell ref="I14:J14"/>
    <mergeCell ref="M14:O14"/>
    <mergeCell ref="A15:D15"/>
    <mergeCell ref="E15:I15"/>
    <mergeCell ref="L15:O15"/>
    <mergeCell ref="J15:K15"/>
    <mergeCell ref="A16:O16"/>
    <mergeCell ref="A18:D18"/>
    <mergeCell ref="E18:F18"/>
    <mergeCell ref="J21:L21"/>
    <mergeCell ref="M21:O21"/>
    <mergeCell ref="A19:C23"/>
    <mergeCell ref="D19:F19"/>
    <mergeCell ref="G19:I19"/>
    <mergeCell ref="D20:F20"/>
    <mergeCell ref="G20:I20"/>
    <mergeCell ref="D22:F22"/>
    <mergeCell ref="G22:I22"/>
    <mergeCell ref="D23:F23"/>
    <mergeCell ref="D21:F21"/>
    <mergeCell ref="M20:O20"/>
    <mergeCell ref="A1:C3"/>
    <mergeCell ref="D1:L3"/>
    <mergeCell ref="G82:O82"/>
    <mergeCell ref="G83:O83"/>
    <mergeCell ref="G84:O84"/>
    <mergeCell ref="G85:O85"/>
    <mergeCell ref="G86:O86"/>
    <mergeCell ref="G87:O87"/>
    <mergeCell ref="G89:O89"/>
    <mergeCell ref="G90:O90"/>
    <mergeCell ref="G91:O91"/>
    <mergeCell ref="G96:O96"/>
    <mergeCell ref="G92:O92"/>
    <mergeCell ref="G93:O93"/>
    <mergeCell ref="G94:O94"/>
    <mergeCell ref="G95:O95"/>
    <mergeCell ref="G97:O97"/>
    <mergeCell ref="B98:O98"/>
    <mergeCell ref="B93:F93"/>
    <mergeCell ref="B94:F94"/>
    <mergeCell ref="B95:F95"/>
    <mergeCell ref="B97:F97"/>
    <mergeCell ref="N2:O2"/>
    <mergeCell ref="N3:O3"/>
    <mergeCell ref="B6:O6"/>
    <mergeCell ref="E7:O7"/>
    <mergeCell ref="A7:D7"/>
    <mergeCell ref="A8:D8"/>
    <mergeCell ref="A12:D12"/>
    <mergeCell ref="A13:D13"/>
    <mergeCell ref="A14:D14"/>
    <mergeCell ref="E11:O11"/>
    <mergeCell ref="E12:O12"/>
    <mergeCell ref="E13:O13"/>
    <mergeCell ref="K14:L14"/>
    <mergeCell ref="A11:D11"/>
    <mergeCell ref="G18:H18"/>
    <mergeCell ref="I18:J18"/>
    <mergeCell ref="E8:O8"/>
    <mergeCell ref="F114:F125"/>
    <mergeCell ref="M22:O22"/>
    <mergeCell ref="J20:L20"/>
    <mergeCell ref="J22:L22"/>
    <mergeCell ref="M19:O19"/>
    <mergeCell ref="J19:L19"/>
    <mergeCell ref="G21:I21"/>
    <mergeCell ref="A35:C35"/>
    <mergeCell ref="A36:C36"/>
    <mergeCell ref="A37:C37"/>
    <mergeCell ref="A38:C38"/>
    <mergeCell ref="A39:C43"/>
    <mergeCell ref="A44:B46"/>
    <mergeCell ref="A47:C57"/>
    <mergeCell ref="B81:O81"/>
    <mergeCell ref="B82:F82"/>
    <mergeCell ref="B83:F83"/>
    <mergeCell ref="B84:F84"/>
    <mergeCell ref="B88:F88"/>
    <mergeCell ref="G88:O88"/>
    <mergeCell ref="A78:C80"/>
    <mergeCell ref="D79:O79"/>
    <mergeCell ref="D76:O76"/>
    <mergeCell ref="A68:C77"/>
    <mergeCell ref="D68:O68"/>
    <mergeCell ref="D70:O70"/>
    <mergeCell ref="I17:O17"/>
    <mergeCell ref="A17:D17"/>
    <mergeCell ref="E17:H17"/>
    <mergeCell ref="G23:I23"/>
    <mergeCell ref="J23:O23"/>
    <mergeCell ref="A105:O111"/>
    <mergeCell ref="B101:I101"/>
    <mergeCell ref="J101:K101"/>
    <mergeCell ref="L101:M101"/>
    <mergeCell ref="N101:O101"/>
    <mergeCell ref="B113:C113"/>
    <mergeCell ref="D72:O72"/>
    <mergeCell ref="D74:O74"/>
    <mergeCell ref="G114:H114"/>
    <mergeCell ref="G115:H115"/>
    <mergeCell ref="G116:H116"/>
    <mergeCell ref="G117:H117"/>
    <mergeCell ref="O114:O125"/>
    <mergeCell ref="Z978:Z989"/>
    <mergeCell ref="Z990:Z1001"/>
    <mergeCell ref="Z138:Z149"/>
    <mergeCell ref="Z150:Z161"/>
    <mergeCell ref="R126:R137"/>
    <mergeCell ref="A9:D10"/>
    <mergeCell ref="E9:F9"/>
    <mergeCell ref="G9:H9"/>
    <mergeCell ref="K9:O9"/>
    <mergeCell ref="E10:F10"/>
    <mergeCell ref="G10:H10"/>
    <mergeCell ref="K10:O10"/>
    <mergeCell ref="A27:B31"/>
    <mergeCell ref="B85:F85"/>
    <mergeCell ref="B86:F86"/>
    <mergeCell ref="B87:F87"/>
    <mergeCell ref="B89:F89"/>
    <mergeCell ref="B90:F90"/>
    <mergeCell ref="B91:F91"/>
    <mergeCell ref="B96:F96"/>
    <mergeCell ref="B92:F92"/>
    <mergeCell ref="I124:J124"/>
    <mergeCell ref="I125:J125"/>
    <mergeCell ref="J104:O104"/>
    <mergeCell ref="I114:J114"/>
    <mergeCell ref="I115:J115"/>
    <mergeCell ref="I116:J116"/>
    <mergeCell ref="L113:M113"/>
    <mergeCell ref="B112:O112"/>
    <mergeCell ref="D113:E113"/>
    <mergeCell ref="I113:J113"/>
    <mergeCell ref="I117:J117"/>
    <mergeCell ref="A4:O4"/>
    <mergeCell ref="R114:R125"/>
    <mergeCell ref="G121:H121"/>
    <mergeCell ref="G122:H122"/>
    <mergeCell ref="I121:J121"/>
    <mergeCell ref="I122:J122"/>
    <mergeCell ref="Z114:Z125"/>
    <mergeCell ref="G126:H126"/>
    <mergeCell ref="I126:J126"/>
    <mergeCell ref="G127:H127"/>
    <mergeCell ref="I127:J127"/>
    <mergeCell ref="G128:H128"/>
    <mergeCell ref="I128:J128"/>
    <mergeCell ref="G129:H129"/>
    <mergeCell ref="I129:J129"/>
    <mergeCell ref="G130:H130"/>
    <mergeCell ref="I130:J130"/>
    <mergeCell ref="Z126:Z137"/>
    <mergeCell ref="I118:J118"/>
    <mergeCell ref="I119:J119"/>
    <mergeCell ref="I120:J120"/>
    <mergeCell ref="I123:J123"/>
    <mergeCell ref="D125:E125"/>
    <mergeCell ref="G118:H118"/>
    <mergeCell ref="G119:H119"/>
    <mergeCell ref="D121:E121"/>
    <mergeCell ref="D122:E122"/>
    <mergeCell ref="A114:A125"/>
    <mergeCell ref="G120:H120"/>
    <mergeCell ref="G123:H123"/>
    <mergeCell ref="G124:H124"/>
    <mergeCell ref="G125:H125"/>
    <mergeCell ref="Z582:Z593"/>
    <mergeCell ref="Z594:Z605"/>
    <mergeCell ref="Z606:Z617"/>
    <mergeCell ref="Z618:Z629"/>
    <mergeCell ref="Z630:Z641"/>
    <mergeCell ref="Z642:Z653"/>
    <mergeCell ref="Z654:Z665"/>
    <mergeCell ref="Z666:Z677"/>
    <mergeCell ref="Z678:Z689"/>
    <mergeCell ref="Z690:Z701"/>
    <mergeCell ref="Z702:Z713"/>
    <mergeCell ref="Z714:Z725"/>
    <mergeCell ref="Z726:Z737"/>
    <mergeCell ref="Z738:Z749"/>
    <mergeCell ref="Z750:Z761"/>
    <mergeCell ref="Z762:Z773"/>
    <mergeCell ref="Z774:Z785"/>
    <mergeCell ref="Z786:Z797"/>
    <mergeCell ref="Z798:Z809"/>
    <mergeCell ref="Z810:Z821"/>
    <mergeCell ref="Z822:Z833"/>
    <mergeCell ref="Z834:Z845"/>
    <mergeCell ref="Z846:Z857"/>
    <mergeCell ref="Z858:Z869"/>
    <mergeCell ref="Z870:Z881"/>
    <mergeCell ref="Z882:Z893"/>
    <mergeCell ref="Z894:Z905"/>
    <mergeCell ref="Z906:Z917"/>
    <mergeCell ref="Z918:Z929"/>
    <mergeCell ref="Z930:Z941"/>
    <mergeCell ref="Z942:Z953"/>
    <mergeCell ref="Z954:Z965"/>
    <mergeCell ref="Z966:Z977"/>
    <mergeCell ref="Z1134:Z1145"/>
    <mergeCell ref="Z1146:Z1157"/>
    <mergeCell ref="Z1158:Z1169"/>
    <mergeCell ref="Z1170:Z1181"/>
    <mergeCell ref="Z1182:Z1193"/>
    <mergeCell ref="Z1194:Z1205"/>
    <mergeCell ref="Z1206:Z1217"/>
    <mergeCell ref="Z1218:Z1229"/>
    <mergeCell ref="Z1230:Z1241"/>
    <mergeCell ref="Z1242:Z1253"/>
    <mergeCell ref="Z1254:Z1265"/>
    <mergeCell ref="Z1266:Z1277"/>
    <mergeCell ref="Z1278:Z1289"/>
    <mergeCell ref="Z1290:Z1301"/>
    <mergeCell ref="Z1302:Z1313"/>
    <mergeCell ref="Z1314:Z1325"/>
    <mergeCell ref="Z1326:Z1337"/>
    <mergeCell ref="Z1338:Z1349"/>
    <mergeCell ref="Z1350:Z1361"/>
    <mergeCell ref="Z1362:Z1373"/>
    <mergeCell ref="Z1374:Z1385"/>
    <mergeCell ref="Z1386:Z1397"/>
    <mergeCell ref="Z1398:Z1409"/>
    <mergeCell ref="Z1410:Z1421"/>
    <mergeCell ref="Z1422:Z1433"/>
    <mergeCell ref="Z1434:Z1445"/>
    <mergeCell ref="Z1446:Z1457"/>
    <mergeCell ref="Z2046:Z2057"/>
    <mergeCell ref="Z2058:Z2069"/>
    <mergeCell ref="Z2070:Z2081"/>
    <mergeCell ref="Z2082:Z2093"/>
    <mergeCell ref="Z1002:Z1013"/>
    <mergeCell ref="Z1014:Z1025"/>
    <mergeCell ref="Z1026:Z1037"/>
    <mergeCell ref="Z1038:Z1049"/>
    <mergeCell ref="Z1050:Z1061"/>
    <mergeCell ref="Z1062:Z1073"/>
    <mergeCell ref="Z1074:Z1085"/>
    <mergeCell ref="Z1086:Z1097"/>
    <mergeCell ref="Z1098:Z1109"/>
    <mergeCell ref="Z1110:Z1121"/>
    <mergeCell ref="Z1122:Z1133"/>
    <mergeCell ref="Z1458:Z1469"/>
    <mergeCell ref="Z1470:Z1481"/>
    <mergeCell ref="Z1482:Z1493"/>
    <mergeCell ref="Z1494:Z1505"/>
    <mergeCell ref="Z1506:Z1517"/>
    <mergeCell ref="Z1518:Z1529"/>
    <mergeCell ref="Z1530:Z1541"/>
    <mergeCell ref="Z1542:Z1553"/>
    <mergeCell ref="Z1554:Z1565"/>
    <mergeCell ref="Z1566:Z1577"/>
    <mergeCell ref="Z1578:Z1589"/>
    <mergeCell ref="Z1590:Z1601"/>
    <mergeCell ref="Z1602:Z1613"/>
    <mergeCell ref="Z1614:Z1625"/>
    <mergeCell ref="Z1626:Z1637"/>
    <mergeCell ref="Z1638:Z1649"/>
    <mergeCell ref="Z1650:Z1661"/>
    <mergeCell ref="Z1662:Z1673"/>
    <mergeCell ref="Z1674:Z1685"/>
    <mergeCell ref="Z1686:Z1697"/>
    <mergeCell ref="Z1698:Z1709"/>
    <mergeCell ref="Z1710:Z1721"/>
    <mergeCell ref="Z1722:Z1733"/>
    <mergeCell ref="Z1734:Z1745"/>
    <mergeCell ref="Z1746:Z1757"/>
    <mergeCell ref="Z1758:Z1769"/>
    <mergeCell ref="Z2322:Z2333"/>
    <mergeCell ref="Z2334:Z2345"/>
    <mergeCell ref="Z2346:Z2357"/>
    <mergeCell ref="Z2358:Z2369"/>
    <mergeCell ref="Z2370:Z2381"/>
    <mergeCell ref="Z1770:Z1781"/>
    <mergeCell ref="Z1782:Z1793"/>
    <mergeCell ref="Z2382:Z2393"/>
    <mergeCell ref="Z2394:Z2405"/>
    <mergeCell ref="Z2406:Z2417"/>
    <mergeCell ref="Z2418:Z2429"/>
    <mergeCell ref="Z2430:Z2441"/>
    <mergeCell ref="Z2442:Z2453"/>
    <mergeCell ref="Z1794:Z1805"/>
    <mergeCell ref="Z1806:Z1817"/>
    <mergeCell ref="Z1818:Z1829"/>
    <mergeCell ref="Z1830:Z1841"/>
    <mergeCell ref="Z1842:Z1853"/>
    <mergeCell ref="Z1854:Z1865"/>
    <mergeCell ref="Z1866:Z1877"/>
    <mergeCell ref="Z1878:Z1889"/>
    <mergeCell ref="Z1890:Z1901"/>
    <mergeCell ref="Z1902:Z1913"/>
    <mergeCell ref="Z1914:Z1925"/>
    <mergeCell ref="Z1926:Z1937"/>
    <mergeCell ref="Z1938:Z1949"/>
    <mergeCell ref="Z1950:Z1961"/>
    <mergeCell ref="Z1962:Z1973"/>
    <mergeCell ref="Z1974:Z1985"/>
    <mergeCell ref="Z1986:Z1997"/>
    <mergeCell ref="Z1998:Z2009"/>
    <mergeCell ref="Z2010:Z2021"/>
    <mergeCell ref="Z2022:Z2033"/>
    <mergeCell ref="Z2034:Z2045"/>
    <mergeCell ref="Z2118:Z2129"/>
    <mergeCell ref="Z2130:Z2141"/>
    <mergeCell ref="Z2142:Z2153"/>
    <mergeCell ref="Z2154:Z2165"/>
    <mergeCell ref="Z2166:Z2177"/>
    <mergeCell ref="Z2178:Z2189"/>
    <mergeCell ref="Z2190:Z2201"/>
    <mergeCell ref="Z2202:Z2213"/>
    <mergeCell ref="Z2214:Z2225"/>
    <mergeCell ref="Z2226:Z2237"/>
    <mergeCell ref="Z2238:Z2249"/>
    <mergeCell ref="Z2250:Z2261"/>
    <mergeCell ref="Z2262:Z2273"/>
    <mergeCell ref="Z2274:Z2285"/>
    <mergeCell ref="Z2286:Z2297"/>
    <mergeCell ref="Z2298:Z2309"/>
    <mergeCell ref="Z2310:Z2321"/>
    <mergeCell ref="Z2094:Z2105"/>
    <mergeCell ref="Z2106:Z2117"/>
    <mergeCell ref="Z3102:Z3113"/>
    <mergeCell ref="Z2586:Z2597"/>
    <mergeCell ref="Z2598:Z2609"/>
    <mergeCell ref="Z2610:Z2621"/>
    <mergeCell ref="Z2622:Z2633"/>
    <mergeCell ref="Z2634:Z2645"/>
    <mergeCell ref="Z2646:Z2657"/>
    <mergeCell ref="Z2658:Z2669"/>
    <mergeCell ref="Z2670:Z2681"/>
    <mergeCell ref="Z2682:Z2693"/>
    <mergeCell ref="Z2694:Z2705"/>
    <mergeCell ref="Z2706:Z2717"/>
    <mergeCell ref="Z2718:Z2729"/>
    <mergeCell ref="Z2730:Z2741"/>
    <mergeCell ref="Z2742:Z2753"/>
    <mergeCell ref="Z2754:Z2765"/>
    <mergeCell ref="Z2766:Z2777"/>
    <mergeCell ref="Z2826:Z2837"/>
    <mergeCell ref="Z2838:Z2849"/>
    <mergeCell ref="Z2850:Z2861"/>
    <mergeCell ref="Z2862:Z2873"/>
    <mergeCell ref="Z2874:Z2885"/>
    <mergeCell ref="Z2886:Z2897"/>
    <mergeCell ref="Z2898:Z2909"/>
    <mergeCell ref="Z2910:Z2921"/>
    <mergeCell ref="Z2922:Z2933"/>
    <mergeCell ref="Z2934:Z2945"/>
    <mergeCell ref="Z2946:Z2957"/>
    <mergeCell ref="Z2958:Z2969"/>
    <mergeCell ref="Z2970:Z2981"/>
    <mergeCell ref="Z2982:Z2993"/>
    <mergeCell ref="Z2994:Z3005"/>
    <mergeCell ref="Z3006:Z3017"/>
    <mergeCell ref="Z3018:Z3029"/>
    <mergeCell ref="AB378:AB389"/>
    <mergeCell ref="AB390:AB401"/>
    <mergeCell ref="AB402:AB413"/>
    <mergeCell ref="AB414:AB425"/>
    <mergeCell ref="AB426:AB437"/>
    <mergeCell ref="AB438:AB449"/>
    <mergeCell ref="AB450:AB461"/>
    <mergeCell ref="AB462:AB473"/>
    <mergeCell ref="AB474:AB485"/>
    <mergeCell ref="AB486:AB497"/>
    <mergeCell ref="AB498:AB509"/>
    <mergeCell ref="AB510:AB521"/>
    <mergeCell ref="A126:A137"/>
    <mergeCell ref="B126:C137"/>
    <mergeCell ref="F126:F137"/>
    <mergeCell ref="L126:M137"/>
    <mergeCell ref="G131:H131"/>
    <mergeCell ref="I131:J131"/>
    <mergeCell ref="G132:H132"/>
    <mergeCell ref="I132:J132"/>
    <mergeCell ref="G133:H133"/>
    <mergeCell ref="I133:J133"/>
    <mergeCell ref="G134:H134"/>
    <mergeCell ref="I134:J134"/>
    <mergeCell ref="G135:H135"/>
    <mergeCell ref="I135:J135"/>
    <mergeCell ref="G136:H136"/>
    <mergeCell ref="I136:J136"/>
    <mergeCell ref="AB126:AB137"/>
    <mergeCell ref="AB138:AB149"/>
    <mergeCell ref="AB150:AB161"/>
    <mergeCell ref="AB162:AB173"/>
    <mergeCell ref="AB174:AB185"/>
    <mergeCell ref="AB186:AB197"/>
    <mergeCell ref="AB198:AB209"/>
    <mergeCell ref="AB210:AB221"/>
    <mergeCell ref="AB222:AB233"/>
    <mergeCell ref="AB234:AB245"/>
    <mergeCell ref="AB246:AB257"/>
    <mergeCell ref="AB258:AB269"/>
    <mergeCell ref="AB270:AB281"/>
    <mergeCell ref="AB282:AB293"/>
    <mergeCell ref="AB294:AB305"/>
    <mergeCell ref="AB306:AB317"/>
    <mergeCell ref="AB318:AB329"/>
    <mergeCell ref="Z366:Z377"/>
    <mergeCell ref="Z378:Z389"/>
    <mergeCell ref="Z390:Z401"/>
    <mergeCell ref="Z402:Z413"/>
    <mergeCell ref="Z414:Z425"/>
    <mergeCell ref="Z426:Z437"/>
    <mergeCell ref="Z438:Z449"/>
    <mergeCell ref="Z450:Z461"/>
    <mergeCell ref="Z462:Z473"/>
    <mergeCell ref="Z474:Z485"/>
    <mergeCell ref="Z486:Z497"/>
    <mergeCell ref="Z498:Z509"/>
    <mergeCell ref="Z510:Z521"/>
    <mergeCell ref="R138:R149"/>
    <mergeCell ref="R150:R161"/>
    <mergeCell ref="D126:E126"/>
    <mergeCell ref="O126:O137"/>
    <mergeCell ref="D141:E141"/>
    <mergeCell ref="D142:E142"/>
    <mergeCell ref="Z162:Z173"/>
    <mergeCell ref="Z174:Z185"/>
    <mergeCell ref="Z186:Z197"/>
    <mergeCell ref="Z198:Z209"/>
    <mergeCell ref="Z210:Z221"/>
    <mergeCell ref="Z222:Z233"/>
    <mergeCell ref="Z234:Z245"/>
    <mergeCell ref="Z246:Z257"/>
    <mergeCell ref="Z258:Z269"/>
    <mergeCell ref="Z270:Z281"/>
    <mergeCell ref="Z282:Z293"/>
    <mergeCell ref="Z294:Z305"/>
    <mergeCell ref="Z306:Z317"/>
    <mergeCell ref="Z318:Z329"/>
    <mergeCell ref="Z330:Z341"/>
    <mergeCell ref="Z342:Z353"/>
    <mergeCell ref="Z354:Z365"/>
    <mergeCell ref="AB3546:AB3557"/>
    <mergeCell ref="AB3558:AB3569"/>
    <mergeCell ref="AB3570:AB3581"/>
    <mergeCell ref="Z546:Z557"/>
    <mergeCell ref="Z558:Z569"/>
    <mergeCell ref="Z570:Z581"/>
    <mergeCell ref="Z3114:Z3125"/>
    <mergeCell ref="Z3126:Z3137"/>
    <mergeCell ref="Z3138:Z3149"/>
    <mergeCell ref="Z3150:Z3161"/>
    <mergeCell ref="Z3162:Z3173"/>
    <mergeCell ref="Z3174:Z3185"/>
    <mergeCell ref="Z3186:Z3197"/>
    <mergeCell ref="Z3198:Z3209"/>
    <mergeCell ref="Z3210:Z3221"/>
    <mergeCell ref="Z3222:Z3233"/>
    <mergeCell ref="Z3234:Z3245"/>
    <mergeCell ref="Z3246:Z3257"/>
    <mergeCell ref="Z2454:Z2465"/>
    <mergeCell ref="Z2466:Z2477"/>
    <mergeCell ref="Z2478:Z2489"/>
    <mergeCell ref="Z2490:Z2501"/>
    <mergeCell ref="Z2502:Z2513"/>
    <mergeCell ref="Z2514:Z2525"/>
    <mergeCell ref="Z2526:Z2537"/>
    <mergeCell ref="Z2538:Z2549"/>
    <mergeCell ref="Z2550:Z2561"/>
    <mergeCell ref="Z2562:Z2573"/>
    <mergeCell ref="Z2574:Z2585"/>
    <mergeCell ref="Z3258:Z3269"/>
    <mergeCell ref="Z3270:Z3281"/>
    <mergeCell ref="Z3282:Z3293"/>
    <mergeCell ref="Z3474:Z3485"/>
    <mergeCell ref="Z3486:Z3497"/>
    <mergeCell ref="Z3498:Z3509"/>
    <mergeCell ref="Z3510:Z3521"/>
    <mergeCell ref="Z3522:Z3533"/>
    <mergeCell ref="Z3534:Z3545"/>
    <mergeCell ref="Z3546:Z3557"/>
    <mergeCell ref="Z3558:Z3569"/>
    <mergeCell ref="Z3570:Z3581"/>
    <mergeCell ref="AB3270:AB3281"/>
    <mergeCell ref="AB3282:AB3293"/>
    <mergeCell ref="AB330:AB341"/>
    <mergeCell ref="AB342:AB353"/>
    <mergeCell ref="AB354:AB365"/>
    <mergeCell ref="AB366:AB377"/>
    <mergeCell ref="AB3414:AB3425"/>
    <mergeCell ref="AB3426:AB3437"/>
    <mergeCell ref="AB3438:AB3449"/>
    <mergeCell ref="AB3450:AB3461"/>
    <mergeCell ref="AB3462:AB3473"/>
    <mergeCell ref="AB3474:AB3485"/>
    <mergeCell ref="AB3486:AB3497"/>
    <mergeCell ref="AB3498:AB3509"/>
    <mergeCell ref="AB3510:AB3521"/>
    <mergeCell ref="AB3522:AB3533"/>
    <mergeCell ref="AB3534:AB3545"/>
    <mergeCell ref="R450:R461"/>
    <mergeCell ref="R462:R473"/>
    <mergeCell ref="R474:R485"/>
    <mergeCell ref="R486:R497"/>
    <mergeCell ref="R498:R509"/>
    <mergeCell ref="R510:R521"/>
    <mergeCell ref="R618:R629"/>
    <mergeCell ref="R546:R557"/>
    <mergeCell ref="R558:R569"/>
    <mergeCell ref="Z3378:Z3389"/>
    <mergeCell ref="Z3390:Z3401"/>
    <mergeCell ref="Z3402:Z3413"/>
    <mergeCell ref="Z3414:Z3425"/>
    <mergeCell ref="Z3426:Z3437"/>
    <mergeCell ref="Z3438:Z3449"/>
    <mergeCell ref="Z3450:Z3461"/>
    <mergeCell ref="Z3462:Z3473"/>
    <mergeCell ref="R570:R581"/>
    <mergeCell ref="R582:R593"/>
    <mergeCell ref="R594:R605"/>
    <mergeCell ref="R606:R617"/>
    <mergeCell ref="Z3294:Z3305"/>
    <mergeCell ref="Z3306:Z3317"/>
    <mergeCell ref="Z3318:Z3329"/>
    <mergeCell ref="Z3330:Z3341"/>
    <mergeCell ref="Z3342:Z3353"/>
    <mergeCell ref="Z3354:Z3365"/>
    <mergeCell ref="Z3366:Z3377"/>
    <mergeCell ref="Z2778:Z2789"/>
    <mergeCell ref="Z2790:Z2801"/>
    <mergeCell ref="Z2802:Z2813"/>
    <mergeCell ref="Z2814:Z2825"/>
    <mergeCell ref="R954:R965"/>
    <mergeCell ref="R966:R977"/>
    <mergeCell ref="R978:R989"/>
    <mergeCell ref="R990:R1001"/>
    <mergeCell ref="R1002:R1013"/>
    <mergeCell ref="R1014:R1025"/>
    <mergeCell ref="R1710:R1721"/>
    <mergeCell ref="R1722:R1733"/>
    <mergeCell ref="R1734:R1745"/>
    <mergeCell ref="R1746:R1757"/>
    <mergeCell ref="R1410:R1421"/>
    <mergeCell ref="R522:R533"/>
    <mergeCell ref="R534:R545"/>
    <mergeCell ref="Z522:Z533"/>
    <mergeCell ref="Z534:Z545"/>
    <mergeCell ref="Z3030:Z3041"/>
    <mergeCell ref="Z3042:Z3053"/>
    <mergeCell ref="Z3054:Z3065"/>
    <mergeCell ref="Z3066:Z3077"/>
    <mergeCell ref="Z3078:Z3089"/>
    <mergeCell ref="Z3090:Z3101"/>
    <mergeCell ref="R738:R749"/>
    <mergeCell ref="R750:R761"/>
    <mergeCell ref="R762:R773"/>
    <mergeCell ref="R774:R785"/>
    <mergeCell ref="R786:R797"/>
    <mergeCell ref="R798:R809"/>
    <mergeCell ref="R810:R821"/>
    <mergeCell ref="R822:R833"/>
    <mergeCell ref="R834:R845"/>
    <mergeCell ref="R846:R857"/>
    <mergeCell ref="R858:R869"/>
    <mergeCell ref="R870:R881"/>
    <mergeCell ref="R882:R893"/>
    <mergeCell ref="R894:R905"/>
    <mergeCell ref="R906:R917"/>
    <mergeCell ref="R918:R929"/>
    <mergeCell ref="R930:R941"/>
    <mergeCell ref="R942:R953"/>
    <mergeCell ref="R1314:R1325"/>
    <mergeCell ref="R1326:R1337"/>
    <mergeCell ref="R1338:R1349"/>
    <mergeCell ref="R1350:R1361"/>
    <mergeCell ref="R1362:R1373"/>
    <mergeCell ref="R1374:R1385"/>
    <mergeCell ref="R1386:R1397"/>
    <mergeCell ref="R1398:R1409"/>
    <mergeCell ref="AG486:AG497"/>
    <mergeCell ref="AG498:AG509"/>
    <mergeCell ref="R3486:R3497"/>
    <mergeCell ref="R3390:R3401"/>
    <mergeCell ref="R3402:R3413"/>
    <mergeCell ref="R3414:R3425"/>
    <mergeCell ref="R3426:R3437"/>
    <mergeCell ref="R3438:R3449"/>
    <mergeCell ref="R3450:R3461"/>
    <mergeCell ref="R3462:R3473"/>
    <mergeCell ref="R3474:R3485"/>
    <mergeCell ref="R1026:R1037"/>
    <mergeCell ref="R1038:R1049"/>
    <mergeCell ref="R1050:R1061"/>
    <mergeCell ref="R1062:R1073"/>
    <mergeCell ref="R1074:R1085"/>
    <mergeCell ref="R1086:R1097"/>
    <mergeCell ref="R1098:R1109"/>
    <mergeCell ref="R1422:R1433"/>
    <mergeCell ref="R1434:R1445"/>
    <mergeCell ref="R1446:R1457"/>
    <mergeCell ref="R1458:R1469"/>
    <mergeCell ref="R1470:R1481"/>
    <mergeCell ref="R1482:R1493"/>
    <mergeCell ref="R1494:R1505"/>
    <mergeCell ref="R1506:R1517"/>
    <mergeCell ref="R1518:R1529"/>
    <mergeCell ref="R1530:R1541"/>
    <mergeCell ref="R1542:R1553"/>
    <mergeCell ref="R1554:R1565"/>
    <mergeCell ref="R1566:R1577"/>
    <mergeCell ref="R1578:R1589"/>
    <mergeCell ref="R1590:R1601"/>
    <mergeCell ref="R1602:R1613"/>
    <mergeCell ref="R1614:R1625"/>
    <mergeCell ref="R1626:R1637"/>
    <mergeCell ref="R1638:R1649"/>
    <mergeCell ref="R1110:R1121"/>
    <mergeCell ref="R1122:R1133"/>
    <mergeCell ref="R1134:R1145"/>
    <mergeCell ref="R1146:R1157"/>
    <mergeCell ref="R1158:R1169"/>
    <mergeCell ref="R1170:R1181"/>
    <mergeCell ref="R1182:R1193"/>
    <mergeCell ref="R1194:R1205"/>
    <mergeCell ref="R1206:R1217"/>
    <mergeCell ref="R1218:R1229"/>
    <mergeCell ref="R1230:R1241"/>
    <mergeCell ref="R1242:R1253"/>
    <mergeCell ref="R1254:R1265"/>
    <mergeCell ref="R1266:R1277"/>
    <mergeCell ref="R1278:R1289"/>
    <mergeCell ref="R1290:R1301"/>
    <mergeCell ref="R1302:R1313"/>
    <mergeCell ref="AB3294:AB3305"/>
    <mergeCell ref="AB3306:AB3317"/>
    <mergeCell ref="AB3318:AB3329"/>
    <mergeCell ref="AB3330:AB3341"/>
    <mergeCell ref="AB3342:AB3353"/>
    <mergeCell ref="AB3354:AB3365"/>
    <mergeCell ref="AB3366:AB3377"/>
    <mergeCell ref="AB3378:AB3389"/>
    <mergeCell ref="AB3390:AB3401"/>
    <mergeCell ref="AB3402:AB3413"/>
    <mergeCell ref="AG114:AG125"/>
    <mergeCell ref="AG126:AG137"/>
    <mergeCell ref="AG138:AG149"/>
    <mergeCell ref="AG150:AG161"/>
    <mergeCell ref="AG162:AG173"/>
    <mergeCell ref="AG174:AG185"/>
    <mergeCell ref="AG186:AG197"/>
    <mergeCell ref="AG198:AG209"/>
    <mergeCell ref="AG210:AG221"/>
    <mergeCell ref="AG222:AG233"/>
    <mergeCell ref="AG234:AG245"/>
    <mergeCell ref="AG246:AG257"/>
    <mergeCell ref="AG258:AG269"/>
    <mergeCell ref="AG270:AG281"/>
    <mergeCell ref="AG282:AG293"/>
    <mergeCell ref="AG294:AG305"/>
    <mergeCell ref="AG306:AG317"/>
    <mergeCell ref="AG1134:AG1145"/>
    <mergeCell ref="AG1542:AG1553"/>
    <mergeCell ref="AG1554:AG1565"/>
    <mergeCell ref="AG726:AG737"/>
    <mergeCell ref="AG738:AG749"/>
    <mergeCell ref="AG750:AG761"/>
    <mergeCell ref="AG762:AG773"/>
    <mergeCell ref="AG774:AG785"/>
    <mergeCell ref="AG786:AG797"/>
    <mergeCell ref="AG798:AG809"/>
    <mergeCell ref="AG810:AG821"/>
    <mergeCell ref="AG822:AG833"/>
    <mergeCell ref="AG834:AG845"/>
    <mergeCell ref="AG846:AG857"/>
    <mergeCell ref="AG858:AG869"/>
    <mergeCell ref="AG870:AG881"/>
    <mergeCell ref="AG882:AG893"/>
    <mergeCell ref="AG894:AG905"/>
    <mergeCell ref="AG906:AG917"/>
    <mergeCell ref="AG918:AG929"/>
    <mergeCell ref="AG930:AG941"/>
    <mergeCell ref="R3498:R3509"/>
    <mergeCell ref="R3510:R3521"/>
    <mergeCell ref="R3522:R3533"/>
    <mergeCell ref="R3534:R3545"/>
    <mergeCell ref="R3546:R3557"/>
    <mergeCell ref="R3558:R3569"/>
    <mergeCell ref="R3570:R3581"/>
    <mergeCell ref="R3090:R3101"/>
    <mergeCell ref="R3102:R3113"/>
    <mergeCell ref="R3114:R3125"/>
    <mergeCell ref="R3126:R3137"/>
    <mergeCell ref="R3138:R3149"/>
    <mergeCell ref="R3150:R3161"/>
    <mergeCell ref="R3162:R3173"/>
    <mergeCell ref="R3174:R3185"/>
    <mergeCell ref="R3186:R3197"/>
    <mergeCell ref="R3198:R3209"/>
    <mergeCell ref="R3210:R3221"/>
    <mergeCell ref="R3222:R3233"/>
    <mergeCell ref="R3234:R3245"/>
    <mergeCell ref="R3246:R3257"/>
    <mergeCell ref="R3258:R3269"/>
    <mergeCell ref="R3270:R3281"/>
    <mergeCell ref="R3282:R3293"/>
    <mergeCell ref="R3294:R3305"/>
    <mergeCell ref="R3306:R3317"/>
    <mergeCell ref="R3318:R3329"/>
    <mergeCell ref="R3330:R3341"/>
    <mergeCell ref="R3342:R3353"/>
    <mergeCell ref="R3354:R3365"/>
    <mergeCell ref="R3366:R3377"/>
    <mergeCell ref="R3378:R3389"/>
    <mergeCell ref="AG318:AG329"/>
    <mergeCell ref="AG330:AG341"/>
    <mergeCell ref="AG342:AG353"/>
    <mergeCell ref="AG354:AG365"/>
    <mergeCell ref="AG366:AG377"/>
    <mergeCell ref="AG378:AG389"/>
    <mergeCell ref="AG390:AG401"/>
    <mergeCell ref="AG402:AG413"/>
    <mergeCell ref="AG414:AG425"/>
    <mergeCell ref="AG426:AG437"/>
    <mergeCell ref="AG438:AG449"/>
    <mergeCell ref="AG450:AG461"/>
    <mergeCell ref="AG462:AG473"/>
    <mergeCell ref="AG474:AG485"/>
    <mergeCell ref="AG510:AG521"/>
    <mergeCell ref="AG522:AG533"/>
    <mergeCell ref="AG534:AG545"/>
    <mergeCell ref="AG546:AG557"/>
    <mergeCell ref="AG558:AG569"/>
    <mergeCell ref="AG570:AG581"/>
    <mergeCell ref="AG582:AG593"/>
    <mergeCell ref="AG594:AG605"/>
    <mergeCell ref="AG606:AG617"/>
    <mergeCell ref="AG618:AG629"/>
    <mergeCell ref="AG630:AG641"/>
    <mergeCell ref="AG642:AG653"/>
    <mergeCell ref="AG654:AG665"/>
    <mergeCell ref="AG666:AG677"/>
    <mergeCell ref="AG678:AG689"/>
    <mergeCell ref="AG690:AG701"/>
    <mergeCell ref="AG702:AG713"/>
    <mergeCell ref="AG714:AG725"/>
    <mergeCell ref="AG942:AG953"/>
    <mergeCell ref="AG954:AG965"/>
    <mergeCell ref="AG966:AG977"/>
    <mergeCell ref="AG978:AG989"/>
    <mergeCell ref="AG990:AG1001"/>
    <mergeCell ref="AG1002:AG1013"/>
    <mergeCell ref="AG1014:AG1025"/>
    <mergeCell ref="AG1026:AG1037"/>
    <mergeCell ref="AG1038:AG1049"/>
    <mergeCell ref="AG1050:AG1061"/>
    <mergeCell ref="AG1062:AG1073"/>
    <mergeCell ref="AG1074:AG1085"/>
    <mergeCell ref="AG1086:AG1097"/>
    <mergeCell ref="AG1098:AG1109"/>
    <mergeCell ref="AG1110:AG1121"/>
    <mergeCell ref="AG1122:AG1133"/>
    <mergeCell ref="AG1962:AG1973"/>
    <mergeCell ref="AG1974:AG1985"/>
    <mergeCell ref="AG1146:AG1157"/>
    <mergeCell ref="AG1158:AG1169"/>
    <mergeCell ref="AG1170:AG1181"/>
    <mergeCell ref="AG1182:AG1193"/>
    <mergeCell ref="AG1194:AG1205"/>
    <mergeCell ref="AG1206:AG1217"/>
    <mergeCell ref="AG1218:AG1229"/>
    <mergeCell ref="AG1230:AG1241"/>
    <mergeCell ref="AG1242:AG1253"/>
    <mergeCell ref="AG1254:AG1265"/>
    <mergeCell ref="AG1266:AG1277"/>
    <mergeCell ref="AG1278:AG1289"/>
    <mergeCell ref="AG1290:AG1301"/>
    <mergeCell ref="AG1302:AG1313"/>
    <mergeCell ref="AG1314:AG1325"/>
    <mergeCell ref="AG1326:AG1337"/>
    <mergeCell ref="AG1338:AG1349"/>
    <mergeCell ref="AG1350:AG1361"/>
    <mergeCell ref="AG1362:AG1373"/>
    <mergeCell ref="AG1374:AG1385"/>
    <mergeCell ref="AG1386:AG1397"/>
    <mergeCell ref="AG1398:AG1409"/>
    <mergeCell ref="AG1410:AG1421"/>
    <mergeCell ref="AG1422:AG1433"/>
    <mergeCell ref="AG1434:AG1445"/>
    <mergeCell ref="AG1446:AG1457"/>
    <mergeCell ref="AG1458:AG1469"/>
    <mergeCell ref="AG1470:AG1481"/>
    <mergeCell ref="AG1482:AG1493"/>
    <mergeCell ref="AG1494:AG1505"/>
    <mergeCell ref="AG1506:AG1517"/>
    <mergeCell ref="AG1518:AG1529"/>
    <mergeCell ref="AG1530:AG1541"/>
    <mergeCell ref="AG1566:AG1577"/>
    <mergeCell ref="AG1578:AG1589"/>
    <mergeCell ref="AG1590:AG1601"/>
    <mergeCell ref="AG1602:AG1613"/>
    <mergeCell ref="AG1614:AG1625"/>
    <mergeCell ref="AG1626:AG1637"/>
    <mergeCell ref="AG1638:AG1649"/>
    <mergeCell ref="AG1650:AG1661"/>
    <mergeCell ref="AG1662:AG1673"/>
    <mergeCell ref="AG1674:AG1685"/>
    <mergeCell ref="AG1686:AG1697"/>
    <mergeCell ref="AG1698:AG1709"/>
    <mergeCell ref="AG1710:AG1721"/>
    <mergeCell ref="AG2634:AG2645"/>
    <mergeCell ref="AG2646:AG2657"/>
    <mergeCell ref="AG2658:AG2669"/>
    <mergeCell ref="AG2670:AG2681"/>
    <mergeCell ref="AG2682:AG2693"/>
    <mergeCell ref="AG2694:AG2705"/>
    <mergeCell ref="AG2706:AG2717"/>
    <mergeCell ref="AG2718:AG2729"/>
    <mergeCell ref="AG2730:AG2741"/>
    <mergeCell ref="AG2742:AG2753"/>
    <mergeCell ref="AG2754:AG2765"/>
    <mergeCell ref="AG1722:AG1733"/>
    <mergeCell ref="AG1734:AG1745"/>
    <mergeCell ref="AG1746:AG1757"/>
    <mergeCell ref="AG1758:AG1769"/>
    <mergeCell ref="AG1770:AG1781"/>
    <mergeCell ref="AG1782:AG1793"/>
    <mergeCell ref="AG1794:AG1805"/>
    <mergeCell ref="AG1806:AG1817"/>
    <mergeCell ref="AG1818:AG1829"/>
    <mergeCell ref="AG1830:AG1841"/>
    <mergeCell ref="AG1842:AG1853"/>
    <mergeCell ref="AG1854:AG1865"/>
    <mergeCell ref="AG1866:AG1877"/>
    <mergeCell ref="AG1878:AG1889"/>
    <mergeCell ref="AG1890:AG1901"/>
    <mergeCell ref="AG1902:AG1913"/>
    <mergeCell ref="AG1914:AG1925"/>
    <mergeCell ref="AG1926:AG1937"/>
    <mergeCell ref="AG1938:AG1949"/>
    <mergeCell ref="AG1950:AG1961"/>
    <mergeCell ref="AG2178:AG2189"/>
    <mergeCell ref="AG2190:AG2201"/>
    <mergeCell ref="AG2202:AG2213"/>
    <mergeCell ref="AG2214:AG2225"/>
    <mergeCell ref="AG2226:AG2237"/>
    <mergeCell ref="AG2238:AG2249"/>
    <mergeCell ref="AG2250:AG2261"/>
    <mergeCell ref="AG2262:AG2273"/>
    <mergeCell ref="AG2274:AG2285"/>
    <mergeCell ref="AG2286:AG2297"/>
    <mergeCell ref="AG2298:AG2309"/>
    <mergeCell ref="AG2310:AG2321"/>
    <mergeCell ref="AG2322:AG2333"/>
    <mergeCell ref="D127:E127"/>
    <mergeCell ref="D128:E128"/>
    <mergeCell ref="D129:E129"/>
    <mergeCell ref="D130:E130"/>
    <mergeCell ref="D131:E131"/>
    <mergeCell ref="D132:E132"/>
    <mergeCell ref="D133:E133"/>
    <mergeCell ref="D134:E134"/>
    <mergeCell ref="D135:E135"/>
    <mergeCell ref="D136:E136"/>
    <mergeCell ref="D137:E137"/>
    <mergeCell ref="G137:H137"/>
    <mergeCell ref="I137:J137"/>
    <mergeCell ref="AG2766:AG2777"/>
    <mergeCell ref="AG2778:AG2789"/>
    <mergeCell ref="AG2790:AG2801"/>
    <mergeCell ref="AG2802:AG2813"/>
    <mergeCell ref="AG2814:AG2825"/>
    <mergeCell ref="AG1986:AG1997"/>
    <mergeCell ref="AG1998:AG2009"/>
    <mergeCell ref="AG2010:AG2021"/>
    <mergeCell ref="AG2022:AG2033"/>
    <mergeCell ref="AG2034:AG2045"/>
    <mergeCell ref="AG2046:AG2057"/>
    <mergeCell ref="AG2058:AG2069"/>
    <mergeCell ref="AG2070:AG2081"/>
    <mergeCell ref="AG2082:AG2093"/>
    <mergeCell ref="AG2826:AG2837"/>
    <mergeCell ref="AG2838:AG2849"/>
    <mergeCell ref="AG2850:AG2861"/>
    <mergeCell ref="AG2862:AG2873"/>
    <mergeCell ref="AG2874:AG2885"/>
    <mergeCell ref="AG2094:AG2105"/>
    <mergeCell ref="AG2106:AG2117"/>
    <mergeCell ref="AG2118:AG2129"/>
    <mergeCell ref="AG2130:AG2141"/>
    <mergeCell ref="AG2142:AG2153"/>
    <mergeCell ref="AG2154:AG2165"/>
    <mergeCell ref="AG2166:AG2177"/>
    <mergeCell ref="AG2334:AG2345"/>
    <mergeCell ref="AG2346:AG2357"/>
    <mergeCell ref="AG2406:AG2417"/>
    <mergeCell ref="AG2418:AG2429"/>
    <mergeCell ref="AG2430:AG2441"/>
    <mergeCell ref="AG2442:AG2453"/>
    <mergeCell ref="AG2454:AG2465"/>
    <mergeCell ref="AG2466:AG2477"/>
    <mergeCell ref="AG2478:AG2489"/>
    <mergeCell ref="AG2490:AG2501"/>
    <mergeCell ref="AG2502:AG2513"/>
    <mergeCell ref="AG2514:AG2525"/>
    <mergeCell ref="AG2358:AG2369"/>
    <mergeCell ref="AG2370:AG2381"/>
    <mergeCell ref="AG2382:AG2393"/>
    <mergeCell ref="AG2394:AG2405"/>
    <mergeCell ref="AG2526:AG2537"/>
    <mergeCell ref="AG2538:AG2549"/>
    <mergeCell ref="AG2550:AG2561"/>
    <mergeCell ref="AG2562:AG2573"/>
    <mergeCell ref="AG2574:AG2585"/>
    <mergeCell ref="AG2586:AG2597"/>
    <mergeCell ref="AG2598:AG2609"/>
    <mergeCell ref="AG2610:AG2621"/>
    <mergeCell ref="AG2622:AG2633"/>
    <mergeCell ref="AG3570:AG3581"/>
    <mergeCell ref="AG2886:AG2897"/>
    <mergeCell ref="AG2898:AG2909"/>
    <mergeCell ref="AG2910:AG2921"/>
    <mergeCell ref="AG2922:AG2933"/>
    <mergeCell ref="AG2934:AG2945"/>
    <mergeCell ref="AG2946:AG2957"/>
    <mergeCell ref="AG2958:AG2969"/>
    <mergeCell ref="AG2970:AG2981"/>
    <mergeCell ref="AG2982:AG2993"/>
    <mergeCell ref="AG2994:AG3005"/>
    <mergeCell ref="AG3006:AG3017"/>
    <mergeCell ref="AG3018:AG3029"/>
    <mergeCell ref="AG3030:AG3041"/>
    <mergeCell ref="AG3042:AG3053"/>
    <mergeCell ref="AG3054:AG3065"/>
    <mergeCell ref="AG3066:AG3077"/>
    <mergeCell ref="AG3078:AG3089"/>
    <mergeCell ref="AG3090:AG3101"/>
    <mergeCell ref="AG3102:AG3113"/>
    <mergeCell ref="AG3114:AG3125"/>
    <mergeCell ref="AG3126:AG3137"/>
    <mergeCell ref="AG3138:AG3149"/>
    <mergeCell ref="AG3150:AG3161"/>
    <mergeCell ref="AG3162:AG3173"/>
    <mergeCell ref="AG3282:AG3293"/>
    <mergeCell ref="AG3294:AG3305"/>
    <mergeCell ref="AG3306:AG3317"/>
    <mergeCell ref="AG3318:AG3329"/>
    <mergeCell ref="AG3330:AG3341"/>
    <mergeCell ref="AG3342:AG3353"/>
    <mergeCell ref="AG3354:AG3365"/>
    <mergeCell ref="AG3366:AG3377"/>
    <mergeCell ref="AG3378:AG3389"/>
    <mergeCell ref="AG3390:AG3401"/>
    <mergeCell ref="AG3402:AG3413"/>
    <mergeCell ref="AG3414:AG3425"/>
    <mergeCell ref="AG3426:AG3437"/>
    <mergeCell ref="AG3438:AG3449"/>
    <mergeCell ref="AG3450:AG3461"/>
    <mergeCell ref="AG3546:AG3557"/>
    <mergeCell ref="AG3558:AG3569"/>
    <mergeCell ref="AG3486:AG3497"/>
    <mergeCell ref="AG3498:AG3509"/>
    <mergeCell ref="AG3510:AG3521"/>
    <mergeCell ref="AG3522:AG3533"/>
    <mergeCell ref="AG3534:AG3545"/>
    <mergeCell ref="AG3174:AG3185"/>
    <mergeCell ref="AG3186:AG3197"/>
    <mergeCell ref="AG3198:AG3209"/>
    <mergeCell ref="AG3210:AG3221"/>
    <mergeCell ref="AG3222:AG3233"/>
    <mergeCell ref="AG3234:AG3245"/>
    <mergeCell ref="AG3462:AG3473"/>
    <mergeCell ref="AG3474:AG3485"/>
    <mergeCell ref="AG3246:AG3257"/>
    <mergeCell ref="AG3258:AG3269"/>
    <mergeCell ref="AG3270:AG3281"/>
  </mergeCells>
  <phoneticPr fontId="3" type="noConversion"/>
  <conditionalFormatting sqref="L114:N3581">
    <cfRule type="containsText" dxfId="10" priority="4" operator="containsText" text="Please select the correct material type">
      <formula>NOT(ISERROR(SEARCH("Please select the correct material type",L114)))</formula>
    </cfRule>
  </conditionalFormatting>
  <conditionalFormatting sqref="I114:J3581">
    <cfRule type="expression" dxfId="9" priority="1">
      <formula>$AJ114="–"</formula>
    </cfRule>
  </conditionalFormatting>
  <dataValidations xWindow="1181" yWindow="375" count="19">
    <dataValidation type="list" allowBlank="1" showInputMessage="1" showErrorMessage="1" prompt="Please select the state/province from the drop-down list._x000a__x000a_Lütfen açılır listeden eyalet/il seçin." sqref="G10:H10" xr:uid="{F58C49A1-66E5-44C1-B289-F04149D060F2}">
      <formula1>INDIRECT($E$10)</formula1>
    </dataValidation>
    <dataValidation type="list" allowBlank="1" showInputMessage="1" showErrorMessage="1" prompt="Please select the state/province from the drop-down list._x000a__x000a_Lütfen açılır listeden eyalet/il seçin." sqref="D29:O29" xr:uid="{B9619ECB-0530-41AC-993A-299A13DEB4C4}">
      <formula1>INDIRECT($D$28)</formula1>
    </dataValidation>
    <dataValidation type="list" allowBlank="1" showInputMessage="1" showErrorMessage="1" prompt="Please select &quot;Yes&quot; or &quot;No&quot; from the drop-down list according to the actual situation._x000a__x000a_Lütfen mevcut duruma göre açılır listeden &quot;Evet&quot; veya &quot;Hayır&quot;ı seçin." sqref="D35:O37" xr:uid="{C7524440-4E28-4424-8312-42E28D222D48}">
      <formula1>"Yes,No"</formula1>
    </dataValidation>
    <dataValidation type="list" allowBlank="1" showInputMessage="1" showErrorMessage="1" prompt="Please click the drop-down list to select the standard(s) of all the certificate(s) the sub-unit has obtained._x000a__x000a_Alt birimin aldığı tüm sertifika(lar)ın standart(lar)ını seçmek için lütfen açılır listeye tıklayın." sqref="D60:O67" xr:uid="{DC529983-4487-4022-9280-0DEB38D434DD}">
      <formula1>"GOTS,GRS,RCS,OCS,RWS,RMS,RAS,RDS"</formula1>
    </dataValidation>
    <dataValidation type="list" allowBlank="1" showInputMessage="1" showErrorMessage="1" prompt="Please click the drop-down list to select the composition range of the contained material indicated on the left._x000a__x000a_Solda belirtilen içerilen materyalin bileşim aralığını seçmek için lütfen açılır listeye tıklayın." sqref="K114:K3581" xr:uid="{DEEE5C05-2CD4-43E9-B5C6-4F6C87436025}">
      <formula1>INDIRECT(INDIRECT($AC114))</formula1>
    </dataValidation>
    <dataValidation type="list" allowBlank="1" showInputMessage="1" showErrorMessage="1" prompt="Please select each facility name which may be involved in the production or storage of the product._x000a__x000a_Lütfen ürünün üretimi veya depolanmasıyla ilgili olabilecek her bir tesis adını seçin." sqref="N114:N3581" xr:uid="{B8FEB898-89FB-4EB4-A596-C1B790542B4E}">
      <formula1>$Q$3:$Q$15</formula1>
    </dataValidation>
    <dataValidation allowBlank="1" showInputMessage="1" showErrorMessage="1" prompt="If you select &quot;Other (PD0100)&quot;; please identify it in here._x000a__x000a_&quot;Other (PD0100)&quot; ürün detayını seçerseniz, bu bölümde tanımlayınız." sqref="O114:O1048576" xr:uid="{2529BF2B-39E5-499E-9236-6770F01F81D7}"/>
    <dataValidation type="list" allowBlank="1" showInputMessage="1" showErrorMessage="1" sqref="E17" xr:uid="{4104456B-23CC-43CE-A12E-4D48321D7A19}">
      <formula1>"TEXTILE,PAPER,LEATHER,PLASTIC"</formula1>
    </dataValidation>
    <dataValidation type="list" allowBlank="1" showInputMessage="1" showErrorMessage="1" prompt="Please click the drop-down list to select the product category you apply for certification._x000a__x000a_Sertifikasyon için başvurduğunuz ürün kategorisini seçmek için lütfen açılır listeye tıklayın." sqref="B114:C3581" xr:uid="{391BA2EA-D010-43AF-8911-2F70362FC3AD}">
      <formula1>INDIRECT($T$17)</formula1>
    </dataValidation>
    <dataValidation type="list" allowBlank="1" showInputMessage="1" showErrorMessage="1" prompt="Please click on the drop-down list to select all the product details contained in the product category indicated on the left._x000a__x000a_Lütfen solda belirtilen ürün kategorisinin içerdiği tüm ürün detaylarını sırasıyla seçmek için açılır listeye tıklayın._x000a_" sqref="D114:E3581" xr:uid="{B21EB729-E7E9-4CA3-BA98-CD3BCC3DFF7A}">
      <formula1>INDIRECT($U$17&amp;INDIRECT($T114))</formula1>
    </dataValidation>
    <dataValidation type="list" allowBlank="1" showInputMessage="1" showErrorMessage="1" prompt="Please click the drop-down list to select the applicable certification standard and label grade of the product._x000a__x000a_Ürünün geçerli sertifikasyon standardını ve etiket derecesini seçmek için lütfen açılır listeye tıklayın." sqref="F126:F3581" xr:uid="{03E3D362-D015-47F8-9954-DF72CDEBB43E}">
      <formula1>INDIRECT($U$17&amp;"LabelGrades")</formula1>
    </dataValidation>
    <dataValidation type="list" allowBlank="1" showInputMessage="1" showErrorMessage="1" prompt="Please click the drop-down list to respectively select the type of all the contained materials of the product detail indicated on the left. _x000a_Solda belirtilen ürün detaylarının içerdiği tüm materyallerin türünü sırasıyla seçmek için açılır listeye tıklayın" sqref="G114:H3581" xr:uid="{D9A8FB73-1C55-4F97-A7DD-42FFF09A1091}">
      <formula1>IF($E$17="TEXTILE",INDIRECT($AE114),INDIRECT($AK114))</formula1>
    </dataValidation>
    <dataValidation type="list" allowBlank="1" showInputMessage="1" showErrorMessage="1" prompt="Please click the drop-down list to select the applicable process types._x000a__x000a_Uygulanabilir işlem türlerini seçmek için lütfen açılır listeye tıklayın." sqref="D47:O57" xr:uid="{90C97542-CD5B-47FB-90EB-A7E13BFEDB18}">
      <formula1>IF($E$17="TEXTILE",PROCESS,INDIRECT($U$17&amp;"PROCESS"))</formula1>
    </dataValidation>
    <dataValidation type="list" allowBlank="1" showInputMessage="1" showErrorMessage="1" prompt="Please click the drop-down list to select all the processes applicable to your company._x000a__x000a__x000a_Firmanız için geçerli olan tüm işlemleri seçmek için lütfen açılır listeye tıklayın." sqref="D19:O22 D23:F23" xr:uid="{32F952F6-2DA6-4014-9688-646040A03BE7}">
      <formula1>IF($E$17="TEXTILE",PROCESS,INDIRECT($U$17&amp;"PROCESS"))</formula1>
    </dataValidation>
    <dataValidation type="list" allowBlank="1" showInputMessage="1" showErrorMessage="1" prompt="Please click the drop-down list to select all the processes applicable to your company._x000a__x000a__x000a_Firmanız için geçerli olan tüm işlemleri seçmek için lütfen açılır listeye tıklayın." sqref="E18:O18" xr:uid="{D5C59C90-CA32-4F5F-B13D-1EF9A33D3393}">
      <formula1>IF($E$17="TEXTILE",STANDARDS,INDIRECT($U$17&amp;"STANDARDS"))</formula1>
    </dataValidation>
    <dataValidation type="list" allowBlank="1" showInputMessage="1" showErrorMessage="1" prompt="Please click the drop-down list to select the required certification standard(s) of the sub-unit(s). _x000a__x000a_Alt birim(ler)in gerekli sertifika standart(lar)ını seçmek için lütfen açılır listeye tıklayın." sqref="D39:O43" xr:uid="{00974061-BBDF-4F52-B21F-B17AAD4B94C4}">
      <formula1>stndrds</formula1>
    </dataValidation>
    <dataValidation type="list" allowBlank="1" showInputMessage="1" showErrorMessage="1" prompt="Please click the drop-down list to select the applicable certification standard and label grade of the product._x000a__x000a_Ürünün geçerli sertifikasyon standardını ve etiket derecesini seçmek için lütfen açılır listeye tıklayın." sqref="F114:F125" xr:uid="{02022A5C-2CD5-4C7C-8C69-9B539ECB0261}">
      <formula1>labelgrds</formula1>
    </dataValidation>
    <dataValidation type="list" allowBlank="1" showInputMessage="1" showErrorMessage="1" prompt="Please click the drop-down list to respectively select all the contained materials of the product details indicated on the left. _x000a__x000a_Solda belirtilen ürün detaylarının içerdiği tüm materyalleri sırasıyla seçmek için açılır listeye tıklayın." sqref="I114:J3581" xr:uid="{B02B86D6-46F9-4F41-8C2A-435B47206A2D}">
      <formula1>IF($E$17="TEXTILE",INDIRECT($AD114),INDIRECT($U$17&amp;$AL114))</formula1>
    </dataValidation>
    <dataValidation type="list" allowBlank="1" showInputMessage="1" showErrorMessage="1" sqref="E10:F10 D28:O28" xr:uid="{589A49C2-5B28-466F-863A-42CE31255DA4}">
      <formula1>Countries</formula1>
    </dataValidation>
  </dataValidations>
  <printOptions horizontalCentered="1"/>
  <pageMargins left="0.19685039370078741" right="0.19685039370078741" top="0.35433070866141736" bottom="0.55118110236220474" header="0.11811023622047245" footer="0.11811023622047245"/>
  <pageSetup paperSize="9" scale="76" fitToHeight="0" orientation="landscape" horizontalDpi="1200" verticalDpi="1200" r:id="rId1"/>
  <headerFooter>
    <oddFooter>&amp;C&amp;F         Page &amp;P/&amp;N</oddFooter>
  </headerFooter>
  <rowBreaks count="1" manualBreakCount="1">
    <brk id="23" max="14" man="1"/>
  </rowBreak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3</xdr:col>
                    <xdr:colOff>190500</xdr:colOff>
                    <xdr:row>57</xdr:row>
                    <xdr:rowOff>38100</xdr:rowOff>
                  </from>
                  <to>
                    <xdr:col>3</xdr:col>
                    <xdr:colOff>657225</xdr:colOff>
                    <xdr:row>57</xdr:row>
                    <xdr:rowOff>295275</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3</xdr:col>
                    <xdr:colOff>190500</xdr:colOff>
                    <xdr:row>57</xdr:row>
                    <xdr:rowOff>209550</xdr:rowOff>
                  </from>
                  <to>
                    <xdr:col>3</xdr:col>
                    <xdr:colOff>657225</xdr:colOff>
                    <xdr:row>57</xdr:row>
                    <xdr:rowOff>466725</xdr:rowOff>
                  </to>
                </anchor>
              </controlPr>
            </control>
          </mc:Choice>
        </mc:AlternateContent>
        <mc:AlternateContent xmlns:mc="http://schemas.openxmlformats.org/markup-compatibility/2006">
          <mc:Choice Requires="x14">
            <control shapeId="1112" r:id="rId6" name="Check Box 88">
              <controlPr defaultSize="0" autoFill="0" autoLine="0" autoPict="0">
                <anchor moveWithCells="1">
                  <from>
                    <xdr:col>4</xdr:col>
                    <xdr:colOff>190500</xdr:colOff>
                    <xdr:row>57</xdr:row>
                    <xdr:rowOff>38100</xdr:rowOff>
                  </from>
                  <to>
                    <xdr:col>4</xdr:col>
                    <xdr:colOff>657225</xdr:colOff>
                    <xdr:row>57</xdr:row>
                    <xdr:rowOff>295275</xdr:rowOff>
                  </to>
                </anchor>
              </controlPr>
            </control>
          </mc:Choice>
        </mc:AlternateContent>
        <mc:AlternateContent xmlns:mc="http://schemas.openxmlformats.org/markup-compatibility/2006">
          <mc:Choice Requires="x14">
            <control shapeId="1113" r:id="rId7" name="Check Box 89">
              <controlPr defaultSize="0" autoFill="0" autoLine="0" autoPict="0">
                <anchor moveWithCells="1">
                  <from>
                    <xdr:col>4</xdr:col>
                    <xdr:colOff>190500</xdr:colOff>
                    <xdr:row>57</xdr:row>
                    <xdr:rowOff>209550</xdr:rowOff>
                  </from>
                  <to>
                    <xdr:col>4</xdr:col>
                    <xdr:colOff>657225</xdr:colOff>
                    <xdr:row>57</xdr:row>
                    <xdr:rowOff>466725</xdr:rowOff>
                  </to>
                </anchor>
              </controlPr>
            </control>
          </mc:Choice>
        </mc:AlternateContent>
        <mc:AlternateContent xmlns:mc="http://schemas.openxmlformats.org/markup-compatibility/2006">
          <mc:Choice Requires="x14">
            <control shapeId="1114" r:id="rId8" name="Check Box 90">
              <controlPr defaultSize="0" autoFill="0" autoLine="0" autoPict="0">
                <anchor moveWithCells="1">
                  <from>
                    <xdr:col>5</xdr:col>
                    <xdr:colOff>190500</xdr:colOff>
                    <xdr:row>57</xdr:row>
                    <xdr:rowOff>38100</xdr:rowOff>
                  </from>
                  <to>
                    <xdr:col>5</xdr:col>
                    <xdr:colOff>657225</xdr:colOff>
                    <xdr:row>57</xdr:row>
                    <xdr:rowOff>295275</xdr:rowOff>
                  </to>
                </anchor>
              </controlPr>
            </control>
          </mc:Choice>
        </mc:AlternateContent>
        <mc:AlternateContent xmlns:mc="http://schemas.openxmlformats.org/markup-compatibility/2006">
          <mc:Choice Requires="x14">
            <control shapeId="1115" r:id="rId9" name="Check Box 91">
              <controlPr defaultSize="0" autoFill="0" autoLine="0" autoPict="0">
                <anchor moveWithCells="1">
                  <from>
                    <xdr:col>5</xdr:col>
                    <xdr:colOff>190500</xdr:colOff>
                    <xdr:row>57</xdr:row>
                    <xdr:rowOff>209550</xdr:rowOff>
                  </from>
                  <to>
                    <xdr:col>5</xdr:col>
                    <xdr:colOff>657225</xdr:colOff>
                    <xdr:row>57</xdr:row>
                    <xdr:rowOff>466725</xdr:rowOff>
                  </to>
                </anchor>
              </controlPr>
            </control>
          </mc:Choice>
        </mc:AlternateContent>
        <mc:AlternateContent xmlns:mc="http://schemas.openxmlformats.org/markup-compatibility/2006">
          <mc:Choice Requires="x14">
            <control shapeId="1116" r:id="rId10" name="Check Box 92">
              <controlPr defaultSize="0" autoFill="0" autoLine="0" autoPict="0">
                <anchor moveWithCells="1">
                  <from>
                    <xdr:col>6</xdr:col>
                    <xdr:colOff>190500</xdr:colOff>
                    <xdr:row>57</xdr:row>
                    <xdr:rowOff>38100</xdr:rowOff>
                  </from>
                  <to>
                    <xdr:col>6</xdr:col>
                    <xdr:colOff>657225</xdr:colOff>
                    <xdr:row>57</xdr:row>
                    <xdr:rowOff>295275</xdr:rowOff>
                  </to>
                </anchor>
              </controlPr>
            </control>
          </mc:Choice>
        </mc:AlternateContent>
        <mc:AlternateContent xmlns:mc="http://schemas.openxmlformats.org/markup-compatibility/2006">
          <mc:Choice Requires="x14">
            <control shapeId="1117" r:id="rId11" name="Check Box 93">
              <controlPr defaultSize="0" autoFill="0" autoLine="0" autoPict="0">
                <anchor moveWithCells="1">
                  <from>
                    <xdr:col>6</xdr:col>
                    <xdr:colOff>190500</xdr:colOff>
                    <xdr:row>57</xdr:row>
                    <xdr:rowOff>209550</xdr:rowOff>
                  </from>
                  <to>
                    <xdr:col>6</xdr:col>
                    <xdr:colOff>657225</xdr:colOff>
                    <xdr:row>57</xdr:row>
                    <xdr:rowOff>466725</xdr:rowOff>
                  </to>
                </anchor>
              </controlPr>
            </control>
          </mc:Choice>
        </mc:AlternateContent>
        <mc:AlternateContent xmlns:mc="http://schemas.openxmlformats.org/markup-compatibility/2006">
          <mc:Choice Requires="x14">
            <control shapeId="1118" r:id="rId12" name="Check Box 94">
              <controlPr defaultSize="0" autoFill="0" autoLine="0" autoPict="0">
                <anchor moveWithCells="1">
                  <from>
                    <xdr:col>7</xdr:col>
                    <xdr:colOff>190500</xdr:colOff>
                    <xdr:row>57</xdr:row>
                    <xdr:rowOff>38100</xdr:rowOff>
                  </from>
                  <to>
                    <xdr:col>7</xdr:col>
                    <xdr:colOff>657225</xdr:colOff>
                    <xdr:row>57</xdr:row>
                    <xdr:rowOff>295275</xdr:rowOff>
                  </to>
                </anchor>
              </controlPr>
            </control>
          </mc:Choice>
        </mc:AlternateContent>
        <mc:AlternateContent xmlns:mc="http://schemas.openxmlformats.org/markup-compatibility/2006">
          <mc:Choice Requires="x14">
            <control shapeId="1119" r:id="rId13" name="Check Box 95">
              <controlPr defaultSize="0" autoFill="0" autoLine="0" autoPict="0">
                <anchor moveWithCells="1">
                  <from>
                    <xdr:col>7</xdr:col>
                    <xdr:colOff>190500</xdr:colOff>
                    <xdr:row>57</xdr:row>
                    <xdr:rowOff>209550</xdr:rowOff>
                  </from>
                  <to>
                    <xdr:col>7</xdr:col>
                    <xdr:colOff>657225</xdr:colOff>
                    <xdr:row>57</xdr:row>
                    <xdr:rowOff>466725</xdr:rowOff>
                  </to>
                </anchor>
              </controlPr>
            </control>
          </mc:Choice>
        </mc:AlternateContent>
        <mc:AlternateContent xmlns:mc="http://schemas.openxmlformats.org/markup-compatibility/2006">
          <mc:Choice Requires="x14">
            <control shapeId="1120" r:id="rId14" name="Check Box 96">
              <controlPr defaultSize="0" autoFill="0" autoLine="0" autoPict="0">
                <anchor moveWithCells="1">
                  <from>
                    <xdr:col>8</xdr:col>
                    <xdr:colOff>190500</xdr:colOff>
                    <xdr:row>57</xdr:row>
                    <xdr:rowOff>38100</xdr:rowOff>
                  </from>
                  <to>
                    <xdr:col>8</xdr:col>
                    <xdr:colOff>657225</xdr:colOff>
                    <xdr:row>57</xdr:row>
                    <xdr:rowOff>295275</xdr:rowOff>
                  </to>
                </anchor>
              </controlPr>
            </control>
          </mc:Choice>
        </mc:AlternateContent>
        <mc:AlternateContent xmlns:mc="http://schemas.openxmlformats.org/markup-compatibility/2006">
          <mc:Choice Requires="x14">
            <control shapeId="1121" r:id="rId15" name="Check Box 97">
              <controlPr defaultSize="0" autoFill="0" autoLine="0" autoPict="0">
                <anchor moveWithCells="1">
                  <from>
                    <xdr:col>8</xdr:col>
                    <xdr:colOff>190500</xdr:colOff>
                    <xdr:row>57</xdr:row>
                    <xdr:rowOff>209550</xdr:rowOff>
                  </from>
                  <to>
                    <xdr:col>8</xdr:col>
                    <xdr:colOff>657225</xdr:colOff>
                    <xdr:row>57</xdr:row>
                    <xdr:rowOff>466725</xdr:rowOff>
                  </to>
                </anchor>
              </controlPr>
            </control>
          </mc:Choice>
        </mc:AlternateContent>
        <mc:AlternateContent xmlns:mc="http://schemas.openxmlformats.org/markup-compatibility/2006">
          <mc:Choice Requires="x14">
            <control shapeId="1122" r:id="rId16" name="Check Box 98">
              <controlPr defaultSize="0" autoFill="0" autoLine="0" autoPict="0">
                <anchor moveWithCells="1">
                  <from>
                    <xdr:col>9</xdr:col>
                    <xdr:colOff>190500</xdr:colOff>
                    <xdr:row>57</xdr:row>
                    <xdr:rowOff>38100</xdr:rowOff>
                  </from>
                  <to>
                    <xdr:col>9</xdr:col>
                    <xdr:colOff>657225</xdr:colOff>
                    <xdr:row>57</xdr:row>
                    <xdr:rowOff>295275</xdr:rowOff>
                  </to>
                </anchor>
              </controlPr>
            </control>
          </mc:Choice>
        </mc:AlternateContent>
        <mc:AlternateContent xmlns:mc="http://schemas.openxmlformats.org/markup-compatibility/2006">
          <mc:Choice Requires="x14">
            <control shapeId="1123" r:id="rId17" name="Check Box 99">
              <controlPr defaultSize="0" autoFill="0" autoLine="0" autoPict="0">
                <anchor moveWithCells="1">
                  <from>
                    <xdr:col>9</xdr:col>
                    <xdr:colOff>190500</xdr:colOff>
                    <xdr:row>57</xdr:row>
                    <xdr:rowOff>209550</xdr:rowOff>
                  </from>
                  <to>
                    <xdr:col>9</xdr:col>
                    <xdr:colOff>657225</xdr:colOff>
                    <xdr:row>57</xdr:row>
                    <xdr:rowOff>466725</xdr:rowOff>
                  </to>
                </anchor>
              </controlPr>
            </control>
          </mc:Choice>
        </mc:AlternateContent>
        <mc:AlternateContent xmlns:mc="http://schemas.openxmlformats.org/markup-compatibility/2006">
          <mc:Choice Requires="x14">
            <control shapeId="1124" r:id="rId18" name="Check Box 100">
              <controlPr defaultSize="0" autoFill="0" autoLine="0" autoPict="0">
                <anchor moveWithCells="1">
                  <from>
                    <xdr:col>10</xdr:col>
                    <xdr:colOff>190500</xdr:colOff>
                    <xdr:row>57</xdr:row>
                    <xdr:rowOff>38100</xdr:rowOff>
                  </from>
                  <to>
                    <xdr:col>10</xdr:col>
                    <xdr:colOff>657225</xdr:colOff>
                    <xdr:row>57</xdr:row>
                    <xdr:rowOff>295275</xdr:rowOff>
                  </to>
                </anchor>
              </controlPr>
            </control>
          </mc:Choice>
        </mc:AlternateContent>
        <mc:AlternateContent xmlns:mc="http://schemas.openxmlformats.org/markup-compatibility/2006">
          <mc:Choice Requires="x14">
            <control shapeId="1125" r:id="rId19" name="Check Box 101">
              <controlPr defaultSize="0" autoFill="0" autoLine="0" autoPict="0">
                <anchor moveWithCells="1">
                  <from>
                    <xdr:col>10</xdr:col>
                    <xdr:colOff>190500</xdr:colOff>
                    <xdr:row>57</xdr:row>
                    <xdr:rowOff>209550</xdr:rowOff>
                  </from>
                  <to>
                    <xdr:col>10</xdr:col>
                    <xdr:colOff>657225</xdr:colOff>
                    <xdr:row>57</xdr:row>
                    <xdr:rowOff>466725</xdr:rowOff>
                  </to>
                </anchor>
              </controlPr>
            </control>
          </mc:Choice>
        </mc:AlternateContent>
        <mc:AlternateContent xmlns:mc="http://schemas.openxmlformats.org/markup-compatibility/2006">
          <mc:Choice Requires="x14">
            <control shapeId="1126" r:id="rId20" name="Check Box 102">
              <controlPr defaultSize="0" autoFill="0" autoLine="0" autoPict="0">
                <anchor moveWithCells="1">
                  <from>
                    <xdr:col>11</xdr:col>
                    <xdr:colOff>190500</xdr:colOff>
                    <xdr:row>57</xdr:row>
                    <xdr:rowOff>38100</xdr:rowOff>
                  </from>
                  <to>
                    <xdr:col>11</xdr:col>
                    <xdr:colOff>657225</xdr:colOff>
                    <xdr:row>57</xdr:row>
                    <xdr:rowOff>295275</xdr:rowOff>
                  </to>
                </anchor>
              </controlPr>
            </control>
          </mc:Choice>
        </mc:AlternateContent>
        <mc:AlternateContent xmlns:mc="http://schemas.openxmlformats.org/markup-compatibility/2006">
          <mc:Choice Requires="x14">
            <control shapeId="1127" r:id="rId21" name="Check Box 103">
              <controlPr defaultSize="0" autoFill="0" autoLine="0" autoPict="0">
                <anchor moveWithCells="1">
                  <from>
                    <xdr:col>11</xdr:col>
                    <xdr:colOff>190500</xdr:colOff>
                    <xdr:row>57</xdr:row>
                    <xdr:rowOff>209550</xdr:rowOff>
                  </from>
                  <to>
                    <xdr:col>11</xdr:col>
                    <xdr:colOff>657225</xdr:colOff>
                    <xdr:row>57</xdr:row>
                    <xdr:rowOff>466725</xdr:rowOff>
                  </to>
                </anchor>
              </controlPr>
            </control>
          </mc:Choice>
        </mc:AlternateContent>
        <mc:AlternateContent xmlns:mc="http://schemas.openxmlformats.org/markup-compatibility/2006">
          <mc:Choice Requires="x14">
            <control shapeId="1128" r:id="rId22" name="Check Box 104">
              <controlPr defaultSize="0" autoFill="0" autoLine="0" autoPict="0">
                <anchor moveWithCells="1">
                  <from>
                    <xdr:col>12</xdr:col>
                    <xdr:colOff>190500</xdr:colOff>
                    <xdr:row>57</xdr:row>
                    <xdr:rowOff>38100</xdr:rowOff>
                  </from>
                  <to>
                    <xdr:col>12</xdr:col>
                    <xdr:colOff>657225</xdr:colOff>
                    <xdr:row>57</xdr:row>
                    <xdr:rowOff>295275</xdr:rowOff>
                  </to>
                </anchor>
              </controlPr>
            </control>
          </mc:Choice>
        </mc:AlternateContent>
        <mc:AlternateContent xmlns:mc="http://schemas.openxmlformats.org/markup-compatibility/2006">
          <mc:Choice Requires="x14">
            <control shapeId="1129" r:id="rId23" name="Check Box 105">
              <controlPr defaultSize="0" autoFill="0" autoLine="0" autoPict="0">
                <anchor moveWithCells="1">
                  <from>
                    <xdr:col>12</xdr:col>
                    <xdr:colOff>190500</xdr:colOff>
                    <xdr:row>57</xdr:row>
                    <xdr:rowOff>209550</xdr:rowOff>
                  </from>
                  <to>
                    <xdr:col>12</xdr:col>
                    <xdr:colOff>657225</xdr:colOff>
                    <xdr:row>57</xdr:row>
                    <xdr:rowOff>466725</xdr:rowOff>
                  </to>
                </anchor>
              </controlPr>
            </control>
          </mc:Choice>
        </mc:AlternateContent>
        <mc:AlternateContent xmlns:mc="http://schemas.openxmlformats.org/markup-compatibility/2006">
          <mc:Choice Requires="x14">
            <control shapeId="1130" r:id="rId24" name="Check Box 106">
              <controlPr defaultSize="0" autoFill="0" autoLine="0" autoPict="0">
                <anchor moveWithCells="1">
                  <from>
                    <xdr:col>13</xdr:col>
                    <xdr:colOff>190500</xdr:colOff>
                    <xdr:row>57</xdr:row>
                    <xdr:rowOff>38100</xdr:rowOff>
                  </from>
                  <to>
                    <xdr:col>13</xdr:col>
                    <xdr:colOff>657225</xdr:colOff>
                    <xdr:row>57</xdr:row>
                    <xdr:rowOff>295275</xdr:rowOff>
                  </to>
                </anchor>
              </controlPr>
            </control>
          </mc:Choice>
        </mc:AlternateContent>
        <mc:AlternateContent xmlns:mc="http://schemas.openxmlformats.org/markup-compatibility/2006">
          <mc:Choice Requires="x14">
            <control shapeId="1131" r:id="rId25" name="Check Box 107">
              <controlPr defaultSize="0" autoFill="0" autoLine="0" autoPict="0">
                <anchor moveWithCells="1">
                  <from>
                    <xdr:col>13</xdr:col>
                    <xdr:colOff>190500</xdr:colOff>
                    <xdr:row>57</xdr:row>
                    <xdr:rowOff>209550</xdr:rowOff>
                  </from>
                  <to>
                    <xdr:col>13</xdr:col>
                    <xdr:colOff>657225</xdr:colOff>
                    <xdr:row>57</xdr:row>
                    <xdr:rowOff>466725</xdr:rowOff>
                  </to>
                </anchor>
              </controlPr>
            </control>
          </mc:Choice>
        </mc:AlternateContent>
        <mc:AlternateContent xmlns:mc="http://schemas.openxmlformats.org/markup-compatibility/2006">
          <mc:Choice Requires="x14">
            <control shapeId="1132" r:id="rId26" name="Check Box 108">
              <controlPr defaultSize="0" autoFill="0" autoLine="0" autoPict="0">
                <anchor moveWithCells="1">
                  <from>
                    <xdr:col>14</xdr:col>
                    <xdr:colOff>190500</xdr:colOff>
                    <xdr:row>57</xdr:row>
                    <xdr:rowOff>38100</xdr:rowOff>
                  </from>
                  <to>
                    <xdr:col>14</xdr:col>
                    <xdr:colOff>657225</xdr:colOff>
                    <xdr:row>57</xdr:row>
                    <xdr:rowOff>295275</xdr:rowOff>
                  </to>
                </anchor>
              </controlPr>
            </control>
          </mc:Choice>
        </mc:AlternateContent>
        <mc:AlternateContent xmlns:mc="http://schemas.openxmlformats.org/markup-compatibility/2006">
          <mc:Choice Requires="x14">
            <control shapeId="1133" r:id="rId27" name="Check Box 109">
              <controlPr defaultSize="0" autoFill="0" autoLine="0" autoPict="0">
                <anchor moveWithCells="1">
                  <from>
                    <xdr:col>14</xdr:col>
                    <xdr:colOff>190500</xdr:colOff>
                    <xdr:row>57</xdr:row>
                    <xdr:rowOff>209550</xdr:rowOff>
                  </from>
                  <to>
                    <xdr:col>14</xdr:col>
                    <xdr:colOff>657225</xdr:colOff>
                    <xdr:row>57</xdr:row>
                    <xdr:rowOff>466725</xdr:rowOff>
                  </to>
                </anchor>
              </controlPr>
            </control>
          </mc:Choice>
        </mc:AlternateContent>
        <mc:AlternateContent xmlns:mc="http://schemas.openxmlformats.org/markup-compatibility/2006">
          <mc:Choice Requires="x14">
            <control shapeId="1134" r:id="rId28" name="Check Box 110">
              <controlPr defaultSize="0" autoFill="0" autoLine="0" autoPict="0">
                <anchor moveWithCells="1">
                  <from>
                    <xdr:col>3</xdr:col>
                    <xdr:colOff>190500</xdr:colOff>
                    <xdr:row>68</xdr:row>
                    <xdr:rowOff>38100</xdr:rowOff>
                  </from>
                  <to>
                    <xdr:col>3</xdr:col>
                    <xdr:colOff>657225</xdr:colOff>
                    <xdr:row>68</xdr:row>
                    <xdr:rowOff>295275</xdr:rowOff>
                  </to>
                </anchor>
              </controlPr>
            </control>
          </mc:Choice>
        </mc:AlternateContent>
        <mc:AlternateContent xmlns:mc="http://schemas.openxmlformats.org/markup-compatibility/2006">
          <mc:Choice Requires="x14">
            <control shapeId="1135" r:id="rId29" name="Check Box 111">
              <controlPr defaultSize="0" autoFill="0" autoLine="0" autoPict="0">
                <anchor moveWithCells="1">
                  <from>
                    <xdr:col>3</xdr:col>
                    <xdr:colOff>190500</xdr:colOff>
                    <xdr:row>68</xdr:row>
                    <xdr:rowOff>209550</xdr:rowOff>
                  </from>
                  <to>
                    <xdr:col>3</xdr:col>
                    <xdr:colOff>657225</xdr:colOff>
                    <xdr:row>68</xdr:row>
                    <xdr:rowOff>466725</xdr:rowOff>
                  </to>
                </anchor>
              </controlPr>
            </control>
          </mc:Choice>
        </mc:AlternateContent>
        <mc:AlternateContent xmlns:mc="http://schemas.openxmlformats.org/markup-compatibility/2006">
          <mc:Choice Requires="x14">
            <control shapeId="1136" r:id="rId30" name="Check Box 112">
              <controlPr defaultSize="0" autoFill="0" autoLine="0" autoPict="0">
                <anchor moveWithCells="1">
                  <from>
                    <xdr:col>4</xdr:col>
                    <xdr:colOff>190500</xdr:colOff>
                    <xdr:row>68</xdr:row>
                    <xdr:rowOff>38100</xdr:rowOff>
                  </from>
                  <to>
                    <xdr:col>4</xdr:col>
                    <xdr:colOff>657225</xdr:colOff>
                    <xdr:row>68</xdr:row>
                    <xdr:rowOff>295275</xdr:rowOff>
                  </to>
                </anchor>
              </controlPr>
            </control>
          </mc:Choice>
        </mc:AlternateContent>
        <mc:AlternateContent xmlns:mc="http://schemas.openxmlformats.org/markup-compatibility/2006">
          <mc:Choice Requires="x14">
            <control shapeId="1137" r:id="rId31" name="Check Box 113">
              <controlPr defaultSize="0" autoFill="0" autoLine="0" autoPict="0">
                <anchor moveWithCells="1">
                  <from>
                    <xdr:col>4</xdr:col>
                    <xdr:colOff>190500</xdr:colOff>
                    <xdr:row>68</xdr:row>
                    <xdr:rowOff>209550</xdr:rowOff>
                  </from>
                  <to>
                    <xdr:col>4</xdr:col>
                    <xdr:colOff>657225</xdr:colOff>
                    <xdr:row>68</xdr:row>
                    <xdr:rowOff>466725</xdr:rowOff>
                  </to>
                </anchor>
              </controlPr>
            </control>
          </mc:Choice>
        </mc:AlternateContent>
        <mc:AlternateContent xmlns:mc="http://schemas.openxmlformats.org/markup-compatibility/2006">
          <mc:Choice Requires="x14">
            <control shapeId="1138" r:id="rId32" name="Check Box 114">
              <controlPr defaultSize="0" autoFill="0" autoLine="0" autoPict="0">
                <anchor moveWithCells="1">
                  <from>
                    <xdr:col>5</xdr:col>
                    <xdr:colOff>190500</xdr:colOff>
                    <xdr:row>68</xdr:row>
                    <xdr:rowOff>38100</xdr:rowOff>
                  </from>
                  <to>
                    <xdr:col>5</xdr:col>
                    <xdr:colOff>657225</xdr:colOff>
                    <xdr:row>68</xdr:row>
                    <xdr:rowOff>295275</xdr:rowOff>
                  </to>
                </anchor>
              </controlPr>
            </control>
          </mc:Choice>
        </mc:AlternateContent>
        <mc:AlternateContent xmlns:mc="http://schemas.openxmlformats.org/markup-compatibility/2006">
          <mc:Choice Requires="x14">
            <control shapeId="1139" r:id="rId33" name="Check Box 115">
              <controlPr defaultSize="0" autoFill="0" autoLine="0" autoPict="0">
                <anchor moveWithCells="1">
                  <from>
                    <xdr:col>5</xdr:col>
                    <xdr:colOff>190500</xdr:colOff>
                    <xdr:row>68</xdr:row>
                    <xdr:rowOff>209550</xdr:rowOff>
                  </from>
                  <to>
                    <xdr:col>5</xdr:col>
                    <xdr:colOff>657225</xdr:colOff>
                    <xdr:row>68</xdr:row>
                    <xdr:rowOff>466725</xdr:rowOff>
                  </to>
                </anchor>
              </controlPr>
            </control>
          </mc:Choice>
        </mc:AlternateContent>
        <mc:AlternateContent xmlns:mc="http://schemas.openxmlformats.org/markup-compatibility/2006">
          <mc:Choice Requires="x14">
            <control shapeId="1140" r:id="rId34" name="Check Box 116">
              <controlPr defaultSize="0" autoFill="0" autoLine="0" autoPict="0">
                <anchor moveWithCells="1">
                  <from>
                    <xdr:col>6</xdr:col>
                    <xdr:colOff>190500</xdr:colOff>
                    <xdr:row>68</xdr:row>
                    <xdr:rowOff>38100</xdr:rowOff>
                  </from>
                  <to>
                    <xdr:col>6</xdr:col>
                    <xdr:colOff>657225</xdr:colOff>
                    <xdr:row>68</xdr:row>
                    <xdr:rowOff>295275</xdr:rowOff>
                  </to>
                </anchor>
              </controlPr>
            </control>
          </mc:Choice>
        </mc:AlternateContent>
        <mc:AlternateContent xmlns:mc="http://schemas.openxmlformats.org/markup-compatibility/2006">
          <mc:Choice Requires="x14">
            <control shapeId="1141" r:id="rId35" name="Check Box 117">
              <controlPr defaultSize="0" autoFill="0" autoLine="0" autoPict="0">
                <anchor moveWithCells="1">
                  <from>
                    <xdr:col>6</xdr:col>
                    <xdr:colOff>190500</xdr:colOff>
                    <xdr:row>68</xdr:row>
                    <xdr:rowOff>209550</xdr:rowOff>
                  </from>
                  <to>
                    <xdr:col>6</xdr:col>
                    <xdr:colOff>657225</xdr:colOff>
                    <xdr:row>68</xdr:row>
                    <xdr:rowOff>466725</xdr:rowOff>
                  </to>
                </anchor>
              </controlPr>
            </control>
          </mc:Choice>
        </mc:AlternateContent>
        <mc:AlternateContent xmlns:mc="http://schemas.openxmlformats.org/markup-compatibility/2006">
          <mc:Choice Requires="x14">
            <control shapeId="1142" r:id="rId36" name="Check Box 118">
              <controlPr defaultSize="0" autoFill="0" autoLine="0" autoPict="0">
                <anchor moveWithCells="1">
                  <from>
                    <xdr:col>7</xdr:col>
                    <xdr:colOff>190500</xdr:colOff>
                    <xdr:row>68</xdr:row>
                    <xdr:rowOff>38100</xdr:rowOff>
                  </from>
                  <to>
                    <xdr:col>7</xdr:col>
                    <xdr:colOff>657225</xdr:colOff>
                    <xdr:row>68</xdr:row>
                    <xdr:rowOff>295275</xdr:rowOff>
                  </to>
                </anchor>
              </controlPr>
            </control>
          </mc:Choice>
        </mc:AlternateContent>
        <mc:AlternateContent xmlns:mc="http://schemas.openxmlformats.org/markup-compatibility/2006">
          <mc:Choice Requires="x14">
            <control shapeId="1143" r:id="rId37" name="Check Box 119">
              <controlPr defaultSize="0" autoFill="0" autoLine="0" autoPict="0">
                <anchor moveWithCells="1">
                  <from>
                    <xdr:col>7</xdr:col>
                    <xdr:colOff>190500</xdr:colOff>
                    <xdr:row>68</xdr:row>
                    <xdr:rowOff>209550</xdr:rowOff>
                  </from>
                  <to>
                    <xdr:col>7</xdr:col>
                    <xdr:colOff>657225</xdr:colOff>
                    <xdr:row>68</xdr:row>
                    <xdr:rowOff>466725</xdr:rowOff>
                  </to>
                </anchor>
              </controlPr>
            </control>
          </mc:Choice>
        </mc:AlternateContent>
        <mc:AlternateContent xmlns:mc="http://schemas.openxmlformats.org/markup-compatibility/2006">
          <mc:Choice Requires="x14">
            <control shapeId="1144" r:id="rId38" name="Check Box 120">
              <controlPr defaultSize="0" autoFill="0" autoLine="0" autoPict="0">
                <anchor moveWithCells="1">
                  <from>
                    <xdr:col>8</xdr:col>
                    <xdr:colOff>190500</xdr:colOff>
                    <xdr:row>68</xdr:row>
                    <xdr:rowOff>38100</xdr:rowOff>
                  </from>
                  <to>
                    <xdr:col>8</xdr:col>
                    <xdr:colOff>657225</xdr:colOff>
                    <xdr:row>68</xdr:row>
                    <xdr:rowOff>295275</xdr:rowOff>
                  </to>
                </anchor>
              </controlPr>
            </control>
          </mc:Choice>
        </mc:AlternateContent>
        <mc:AlternateContent xmlns:mc="http://schemas.openxmlformats.org/markup-compatibility/2006">
          <mc:Choice Requires="x14">
            <control shapeId="1145" r:id="rId39" name="Check Box 121">
              <controlPr defaultSize="0" autoFill="0" autoLine="0" autoPict="0">
                <anchor moveWithCells="1">
                  <from>
                    <xdr:col>8</xdr:col>
                    <xdr:colOff>190500</xdr:colOff>
                    <xdr:row>68</xdr:row>
                    <xdr:rowOff>209550</xdr:rowOff>
                  </from>
                  <to>
                    <xdr:col>8</xdr:col>
                    <xdr:colOff>657225</xdr:colOff>
                    <xdr:row>68</xdr:row>
                    <xdr:rowOff>466725</xdr:rowOff>
                  </to>
                </anchor>
              </controlPr>
            </control>
          </mc:Choice>
        </mc:AlternateContent>
        <mc:AlternateContent xmlns:mc="http://schemas.openxmlformats.org/markup-compatibility/2006">
          <mc:Choice Requires="x14">
            <control shapeId="1146" r:id="rId40" name="Check Box 122">
              <controlPr defaultSize="0" autoFill="0" autoLine="0" autoPict="0">
                <anchor moveWithCells="1">
                  <from>
                    <xdr:col>9</xdr:col>
                    <xdr:colOff>190500</xdr:colOff>
                    <xdr:row>68</xdr:row>
                    <xdr:rowOff>38100</xdr:rowOff>
                  </from>
                  <to>
                    <xdr:col>9</xdr:col>
                    <xdr:colOff>657225</xdr:colOff>
                    <xdr:row>68</xdr:row>
                    <xdr:rowOff>295275</xdr:rowOff>
                  </to>
                </anchor>
              </controlPr>
            </control>
          </mc:Choice>
        </mc:AlternateContent>
        <mc:AlternateContent xmlns:mc="http://schemas.openxmlformats.org/markup-compatibility/2006">
          <mc:Choice Requires="x14">
            <control shapeId="1147" r:id="rId41" name="Check Box 123">
              <controlPr defaultSize="0" autoFill="0" autoLine="0" autoPict="0">
                <anchor moveWithCells="1">
                  <from>
                    <xdr:col>9</xdr:col>
                    <xdr:colOff>190500</xdr:colOff>
                    <xdr:row>68</xdr:row>
                    <xdr:rowOff>209550</xdr:rowOff>
                  </from>
                  <to>
                    <xdr:col>9</xdr:col>
                    <xdr:colOff>657225</xdr:colOff>
                    <xdr:row>68</xdr:row>
                    <xdr:rowOff>466725</xdr:rowOff>
                  </to>
                </anchor>
              </controlPr>
            </control>
          </mc:Choice>
        </mc:AlternateContent>
        <mc:AlternateContent xmlns:mc="http://schemas.openxmlformats.org/markup-compatibility/2006">
          <mc:Choice Requires="x14">
            <control shapeId="1148" r:id="rId42" name="Check Box 124">
              <controlPr defaultSize="0" autoFill="0" autoLine="0" autoPict="0">
                <anchor moveWithCells="1">
                  <from>
                    <xdr:col>10</xdr:col>
                    <xdr:colOff>190500</xdr:colOff>
                    <xdr:row>68</xdr:row>
                    <xdr:rowOff>38100</xdr:rowOff>
                  </from>
                  <to>
                    <xdr:col>10</xdr:col>
                    <xdr:colOff>657225</xdr:colOff>
                    <xdr:row>68</xdr:row>
                    <xdr:rowOff>295275</xdr:rowOff>
                  </to>
                </anchor>
              </controlPr>
            </control>
          </mc:Choice>
        </mc:AlternateContent>
        <mc:AlternateContent xmlns:mc="http://schemas.openxmlformats.org/markup-compatibility/2006">
          <mc:Choice Requires="x14">
            <control shapeId="1149" r:id="rId43" name="Check Box 125">
              <controlPr defaultSize="0" autoFill="0" autoLine="0" autoPict="0">
                <anchor moveWithCells="1">
                  <from>
                    <xdr:col>10</xdr:col>
                    <xdr:colOff>190500</xdr:colOff>
                    <xdr:row>68</xdr:row>
                    <xdr:rowOff>209550</xdr:rowOff>
                  </from>
                  <to>
                    <xdr:col>10</xdr:col>
                    <xdr:colOff>657225</xdr:colOff>
                    <xdr:row>68</xdr:row>
                    <xdr:rowOff>466725</xdr:rowOff>
                  </to>
                </anchor>
              </controlPr>
            </control>
          </mc:Choice>
        </mc:AlternateContent>
        <mc:AlternateContent xmlns:mc="http://schemas.openxmlformats.org/markup-compatibility/2006">
          <mc:Choice Requires="x14">
            <control shapeId="1150" r:id="rId44" name="Check Box 126">
              <controlPr defaultSize="0" autoFill="0" autoLine="0" autoPict="0">
                <anchor moveWithCells="1">
                  <from>
                    <xdr:col>11</xdr:col>
                    <xdr:colOff>190500</xdr:colOff>
                    <xdr:row>68</xdr:row>
                    <xdr:rowOff>38100</xdr:rowOff>
                  </from>
                  <to>
                    <xdr:col>11</xdr:col>
                    <xdr:colOff>657225</xdr:colOff>
                    <xdr:row>68</xdr:row>
                    <xdr:rowOff>295275</xdr:rowOff>
                  </to>
                </anchor>
              </controlPr>
            </control>
          </mc:Choice>
        </mc:AlternateContent>
        <mc:AlternateContent xmlns:mc="http://schemas.openxmlformats.org/markup-compatibility/2006">
          <mc:Choice Requires="x14">
            <control shapeId="1151" r:id="rId45" name="Check Box 127">
              <controlPr defaultSize="0" autoFill="0" autoLine="0" autoPict="0">
                <anchor moveWithCells="1">
                  <from>
                    <xdr:col>11</xdr:col>
                    <xdr:colOff>190500</xdr:colOff>
                    <xdr:row>68</xdr:row>
                    <xdr:rowOff>209550</xdr:rowOff>
                  </from>
                  <to>
                    <xdr:col>11</xdr:col>
                    <xdr:colOff>657225</xdr:colOff>
                    <xdr:row>68</xdr:row>
                    <xdr:rowOff>466725</xdr:rowOff>
                  </to>
                </anchor>
              </controlPr>
            </control>
          </mc:Choice>
        </mc:AlternateContent>
        <mc:AlternateContent xmlns:mc="http://schemas.openxmlformats.org/markup-compatibility/2006">
          <mc:Choice Requires="x14">
            <control shapeId="1152" r:id="rId46" name="Check Box 128">
              <controlPr defaultSize="0" autoFill="0" autoLine="0" autoPict="0">
                <anchor moveWithCells="1">
                  <from>
                    <xdr:col>12</xdr:col>
                    <xdr:colOff>190500</xdr:colOff>
                    <xdr:row>68</xdr:row>
                    <xdr:rowOff>38100</xdr:rowOff>
                  </from>
                  <to>
                    <xdr:col>12</xdr:col>
                    <xdr:colOff>657225</xdr:colOff>
                    <xdr:row>68</xdr:row>
                    <xdr:rowOff>295275</xdr:rowOff>
                  </to>
                </anchor>
              </controlPr>
            </control>
          </mc:Choice>
        </mc:AlternateContent>
        <mc:AlternateContent xmlns:mc="http://schemas.openxmlformats.org/markup-compatibility/2006">
          <mc:Choice Requires="x14">
            <control shapeId="1153" r:id="rId47" name="Check Box 129">
              <controlPr defaultSize="0" autoFill="0" autoLine="0" autoPict="0">
                <anchor moveWithCells="1">
                  <from>
                    <xdr:col>12</xdr:col>
                    <xdr:colOff>190500</xdr:colOff>
                    <xdr:row>68</xdr:row>
                    <xdr:rowOff>209550</xdr:rowOff>
                  </from>
                  <to>
                    <xdr:col>12</xdr:col>
                    <xdr:colOff>657225</xdr:colOff>
                    <xdr:row>68</xdr:row>
                    <xdr:rowOff>466725</xdr:rowOff>
                  </to>
                </anchor>
              </controlPr>
            </control>
          </mc:Choice>
        </mc:AlternateContent>
        <mc:AlternateContent xmlns:mc="http://schemas.openxmlformats.org/markup-compatibility/2006">
          <mc:Choice Requires="x14">
            <control shapeId="1154" r:id="rId48" name="Check Box 130">
              <controlPr defaultSize="0" autoFill="0" autoLine="0" autoPict="0">
                <anchor moveWithCells="1">
                  <from>
                    <xdr:col>13</xdr:col>
                    <xdr:colOff>190500</xdr:colOff>
                    <xdr:row>68</xdr:row>
                    <xdr:rowOff>38100</xdr:rowOff>
                  </from>
                  <to>
                    <xdr:col>13</xdr:col>
                    <xdr:colOff>657225</xdr:colOff>
                    <xdr:row>68</xdr:row>
                    <xdr:rowOff>295275</xdr:rowOff>
                  </to>
                </anchor>
              </controlPr>
            </control>
          </mc:Choice>
        </mc:AlternateContent>
        <mc:AlternateContent xmlns:mc="http://schemas.openxmlformats.org/markup-compatibility/2006">
          <mc:Choice Requires="x14">
            <control shapeId="1155" r:id="rId49" name="Check Box 131">
              <controlPr defaultSize="0" autoFill="0" autoLine="0" autoPict="0">
                <anchor moveWithCells="1">
                  <from>
                    <xdr:col>13</xdr:col>
                    <xdr:colOff>190500</xdr:colOff>
                    <xdr:row>68</xdr:row>
                    <xdr:rowOff>209550</xdr:rowOff>
                  </from>
                  <to>
                    <xdr:col>13</xdr:col>
                    <xdr:colOff>657225</xdr:colOff>
                    <xdr:row>68</xdr:row>
                    <xdr:rowOff>466725</xdr:rowOff>
                  </to>
                </anchor>
              </controlPr>
            </control>
          </mc:Choice>
        </mc:AlternateContent>
        <mc:AlternateContent xmlns:mc="http://schemas.openxmlformats.org/markup-compatibility/2006">
          <mc:Choice Requires="x14">
            <control shapeId="1156" r:id="rId50" name="Check Box 132">
              <controlPr defaultSize="0" autoFill="0" autoLine="0" autoPict="0">
                <anchor moveWithCells="1">
                  <from>
                    <xdr:col>14</xdr:col>
                    <xdr:colOff>190500</xdr:colOff>
                    <xdr:row>68</xdr:row>
                    <xdr:rowOff>38100</xdr:rowOff>
                  </from>
                  <to>
                    <xdr:col>14</xdr:col>
                    <xdr:colOff>657225</xdr:colOff>
                    <xdr:row>68</xdr:row>
                    <xdr:rowOff>295275</xdr:rowOff>
                  </to>
                </anchor>
              </controlPr>
            </control>
          </mc:Choice>
        </mc:AlternateContent>
        <mc:AlternateContent xmlns:mc="http://schemas.openxmlformats.org/markup-compatibility/2006">
          <mc:Choice Requires="x14">
            <control shapeId="1157" r:id="rId51" name="Check Box 133">
              <controlPr defaultSize="0" autoFill="0" autoLine="0" autoPict="0">
                <anchor moveWithCells="1">
                  <from>
                    <xdr:col>14</xdr:col>
                    <xdr:colOff>190500</xdr:colOff>
                    <xdr:row>68</xdr:row>
                    <xdr:rowOff>209550</xdr:rowOff>
                  </from>
                  <to>
                    <xdr:col>14</xdr:col>
                    <xdr:colOff>657225</xdr:colOff>
                    <xdr:row>68</xdr:row>
                    <xdr:rowOff>466725</xdr:rowOff>
                  </to>
                </anchor>
              </controlPr>
            </control>
          </mc:Choice>
        </mc:AlternateContent>
        <mc:AlternateContent xmlns:mc="http://schemas.openxmlformats.org/markup-compatibility/2006">
          <mc:Choice Requires="x14">
            <control shapeId="1158" r:id="rId52" name="Check Box 134">
              <controlPr defaultSize="0" autoFill="0" autoLine="0" autoPict="0">
                <anchor moveWithCells="1">
                  <from>
                    <xdr:col>3</xdr:col>
                    <xdr:colOff>190500</xdr:colOff>
                    <xdr:row>70</xdr:row>
                    <xdr:rowOff>38100</xdr:rowOff>
                  </from>
                  <to>
                    <xdr:col>3</xdr:col>
                    <xdr:colOff>657225</xdr:colOff>
                    <xdr:row>70</xdr:row>
                    <xdr:rowOff>295275</xdr:rowOff>
                  </to>
                </anchor>
              </controlPr>
            </control>
          </mc:Choice>
        </mc:AlternateContent>
        <mc:AlternateContent xmlns:mc="http://schemas.openxmlformats.org/markup-compatibility/2006">
          <mc:Choice Requires="x14">
            <control shapeId="1159" r:id="rId53" name="Check Box 135">
              <controlPr defaultSize="0" autoFill="0" autoLine="0" autoPict="0">
                <anchor moveWithCells="1">
                  <from>
                    <xdr:col>3</xdr:col>
                    <xdr:colOff>190500</xdr:colOff>
                    <xdr:row>70</xdr:row>
                    <xdr:rowOff>209550</xdr:rowOff>
                  </from>
                  <to>
                    <xdr:col>3</xdr:col>
                    <xdr:colOff>657225</xdr:colOff>
                    <xdr:row>71</xdr:row>
                    <xdr:rowOff>0</xdr:rowOff>
                  </to>
                </anchor>
              </controlPr>
            </control>
          </mc:Choice>
        </mc:AlternateContent>
        <mc:AlternateContent xmlns:mc="http://schemas.openxmlformats.org/markup-compatibility/2006">
          <mc:Choice Requires="x14">
            <control shapeId="1160" r:id="rId54" name="Check Box 136">
              <controlPr defaultSize="0" autoFill="0" autoLine="0" autoPict="0">
                <anchor moveWithCells="1">
                  <from>
                    <xdr:col>4</xdr:col>
                    <xdr:colOff>190500</xdr:colOff>
                    <xdr:row>70</xdr:row>
                    <xdr:rowOff>38100</xdr:rowOff>
                  </from>
                  <to>
                    <xdr:col>4</xdr:col>
                    <xdr:colOff>657225</xdr:colOff>
                    <xdr:row>70</xdr:row>
                    <xdr:rowOff>295275</xdr:rowOff>
                  </to>
                </anchor>
              </controlPr>
            </control>
          </mc:Choice>
        </mc:AlternateContent>
        <mc:AlternateContent xmlns:mc="http://schemas.openxmlformats.org/markup-compatibility/2006">
          <mc:Choice Requires="x14">
            <control shapeId="1161" r:id="rId55" name="Check Box 137">
              <controlPr defaultSize="0" autoFill="0" autoLine="0" autoPict="0">
                <anchor moveWithCells="1">
                  <from>
                    <xdr:col>4</xdr:col>
                    <xdr:colOff>190500</xdr:colOff>
                    <xdr:row>70</xdr:row>
                    <xdr:rowOff>209550</xdr:rowOff>
                  </from>
                  <to>
                    <xdr:col>4</xdr:col>
                    <xdr:colOff>657225</xdr:colOff>
                    <xdr:row>71</xdr:row>
                    <xdr:rowOff>0</xdr:rowOff>
                  </to>
                </anchor>
              </controlPr>
            </control>
          </mc:Choice>
        </mc:AlternateContent>
        <mc:AlternateContent xmlns:mc="http://schemas.openxmlformats.org/markup-compatibility/2006">
          <mc:Choice Requires="x14">
            <control shapeId="1162" r:id="rId56" name="Check Box 138">
              <controlPr defaultSize="0" autoFill="0" autoLine="0" autoPict="0">
                <anchor moveWithCells="1">
                  <from>
                    <xdr:col>5</xdr:col>
                    <xdr:colOff>190500</xdr:colOff>
                    <xdr:row>70</xdr:row>
                    <xdr:rowOff>38100</xdr:rowOff>
                  </from>
                  <to>
                    <xdr:col>5</xdr:col>
                    <xdr:colOff>657225</xdr:colOff>
                    <xdr:row>70</xdr:row>
                    <xdr:rowOff>295275</xdr:rowOff>
                  </to>
                </anchor>
              </controlPr>
            </control>
          </mc:Choice>
        </mc:AlternateContent>
        <mc:AlternateContent xmlns:mc="http://schemas.openxmlformats.org/markup-compatibility/2006">
          <mc:Choice Requires="x14">
            <control shapeId="1163" r:id="rId57" name="Check Box 139">
              <controlPr defaultSize="0" autoFill="0" autoLine="0" autoPict="0">
                <anchor moveWithCells="1">
                  <from>
                    <xdr:col>5</xdr:col>
                    <xdr:colOff>190500</xdr:colOff>
                    <xdr:row>70</xdr:row>
                    <xdr:rowOff>209550</xdr:rowOff>
                  </from>
                  <to>
                    <xdr:col>5</xdr:col>
                    <xdr:colOff>657225</xdr:colOff>
                    <xdr:row>71</xdr:row>
                    <xdr:rowOff>0</xdr:rowOff>
                  </to>
                </anchor>
              </controlPr>
            </control>
          </mc:Choice>
        </mc:AlternateContent>
        <mc:AlternateContent xmlns:mc="http://schemas.openxmlformats.org/markup-compatibility/2006">
          <mc:Choice Requires="x14">
            <control shapeId="1164" r:id="rId58" name="Check Box 140">
              <controlPr defaultSize="0" autoFill="0" autoLine="0" autoPict="0">
                <anchor moveWithCells="1">
                  <from>
                    <xdr:col>6</xdr:col>
                    <xdr:colOff>190500</xdr:colOff>
                    <xdr:row>70</xdr:row>
                    <xdr:rowOff>38100</xdr:rowOff>
                  </from>
                  <to>
                    <xdr:col>6</xdr:col>
                    <xdr:colOff>657225</xdr:colOff>
                    <xdr:row>70</xdr:row>
                    <xdr:rowOff>295275</xdr:rowOff>
                  </to>
                </anchor>
              </controlPr>
            </control>
          </mc:Choice>
        </mc:AlternateContent>
        <mc:AlternateContent xmlns:mc="http://schemas.openxmlformats.org/markup-compatibility/2006">
          <mc:Choice Requires="x14">
            <control shapeId="1165" r:id="rId59" name="Check Box 141">
              <controlPr defaultSize="0" autoFill="0" autoLine="0" autoPict="0">
                <anchor moveWithCells="1">
                  <from>
                    <xdr:col>6</xdr:col>
                    <xdr:colOff>190500</xdr:colOff>
                    <xdr:row>70</xdr:row>
                    <xdr:rowOff>209550</xdr:rowOff>
                  </from>
                  <to>
                    <xdr:col>6</xdr:col>
                    <xdr:colOff>657225</xdr:colOff>
                    <xdr:row>71</xdr:row>
                    <xdr:rowOff>0</xdr:rowOff>
                  </to>
                </anchor>
              </controlPr>
            </control>
          </mc:Choice>
        </mc:AlternateContent>
        <mc:AlternateContent xmlns:mc="http://schemas.openxmlformats.org/markup-compatibility/2006">
          <mc:Choice Requires="x14">
            <control shapeId="1166" r:id="rId60" name="Check Box 142">
              <controlPr defaultSize="0" autoFill="0" autoLine="0" autoPict="0">
                <anchor moveWithCells="1">
                  <from>
                    <xdr:col>7</xdr:col>
                    <xdr:colOff>190500</xdr:colOff>
                    <xdr:row>70</xdr:row>
                    <xdr:rowOff>38100</xdr:rowOff>
                  </from>
                  <to>
                    <xdr:col>7</xdr:col>
                    <xdr:colOff>657225</xdr:colOff>
                    <xdr:row>70</xdr:row>
                    <xdr:rowOff>295275</xdr:rowOff>
                  </to>
                </anchor>
              </controlPr>
            </control>
          </mc:Choice>
        </mc:AlternateContent>
        <mc:AlternateContent xmlns:mc="http://schemas.openxmlformats.org/markup-compatibility/2006">
          <mc:Choice Requires="x14">
            <control shapeId="1167" r:id="rId61" name="Check Box 143">
              <controlPr defaultSize="0" autoFill="0" autoLine="0" autoPict="0">
                <anchor moveWithCells="1">
                  <from>
                    <xdr:col>7</xdr:col>
                    <xdr:colOff>190500</xdr:colOff>
                    <xdr:row>70</xdr:row>
                    <xdr:rowOff>209550</xdr:rowOff>
                  </from>
                  <to>
                    <xdr:col>7</xdr:col>
                    <xdr:colOff>657225</xdr:colOff>
                    <xdr:row>71</xdr:row>
                    <xdr:rowOff>0</xdr:rowOff>
                  </to>
                </anchor>
              </controlPr>
            </control>
          </mc:Choice>
        </mc:AlternateContent>
        <mc:AlternateContent xmlns:mc="http://schemas.openxmlformats.org/markup-compatibility/2006">
          <mc:Choice Requires="x14">
            <control shapeId="1168" r:id="rId62" name="Check Box 144">
              <controlPr defaultSize="0" autoFill="0" autoLine="0" autoPict="0">
                <anchor moveWithCells="1">
                  <from>
                    <xdr:col>8</xdr:col>
                    <xdr:colOff>190500</xdr:colOff>
                    <xdr:row>70</xdr:row>
                    <xdr:rowOff>38100</xdr:rowOff>
                  </from>
                  <to>
                    <xdr:col>8</xdr:col>
                    <xdr:colOff>657225</xdr:colOff>
                    <xdr:row>70</xdr:row>
                    <xdr:rowOff>295275</xdr:rowOff>
                  </to>
                </anchor>
              </controlPr>
            </control>
          </mc:Choice>
        </mc:AlternateContent>
        <mc:AlternateContent xmlns:mc="http://schemas.openxmlformats.org/markup-compatibility/2006">
          <mc:Choice Requires="x14">
            <control shapeId="1169" r:id="rId63" name="Check Box 145">
              <controlPr defaultSize="0" autoFill="0" autoLine="0" autoPict="0">
                <anchor moveWithCells="1">
                  <from>
                    <xdr:col>8</xdr:col>
                    <xdr:colOff>190500</xdr:colOff>
                    <xdr:row>70</xdr:row>
                    <xdr:rowOff>209550</xdr:rowOff>
                  </from>
                  <to>
                    <xdr:col>8</xdr:col>
                    <xdr:colOff>657225</xdr:colOff>
                    <xdr:row>71</xdr:row>
                    <xdr:rowOff>0</xdr:rowOff>
                  </to>
                </anchor>
              </controlPr>
            </control>
          </mc:Choice>
        </mc:AlternateContent>
        <mc:AlternateContent xmlns:mc="http://schemas.openxmlformats.org/markup-compatibility/2006">
          <mc:Choice Requires="x14">
            <control shapeId="1170" r:id="rId64" name="Check Box 146">
              <controlPr defaultSize="0" autoFill="0" autoLine="0" autoPict="0">
                <anchor moveWithCells="1">
                  <from>
                    <xdr:col>9</xdr:col>
                    <xdr:colOff>190500</xdr:colOff>
                    <xdr:row>70</xdr:row>
                    <xdr:rowOff>38100</xdr:rowOff>
                  </from>
                  <to>
                    <xdr:col>9</xdr:col>
                    <xdr:colOff>657225</xdr:colOff>
                    <xdr:row>70</xdr:row>
                    <xdr:rowOff>295275</xdr:rowOff>
                  </to>
                </anchor>
              </controlPr>
            </control>
          </mc:Choice>
        </mc:AlternateContent>
        <mc:AlternateContent xmlns:mc="http://schemas.openxmlformats.org/markup-compatibility/2006">
          <mc:Choice Requires="x14">
            <control shapeId="1171" r:id="rId65" name="Check Box 147">
              <controlPr defaultSize="0" autoFill="0" autoLine="0" autoPict="0">
                <anchor moveWithCells="1">
                  <from>
                    <xdr:col>9</xdr:col>
                    <xdr:colOff>190500</xdr:colOff>
                    <xdr:row>70</xdr:row>
                    <xdr:rowOff>209550</xdr:rowOff>
                  </from>
                  <to>
                    <xdr:col>9</xdr:col>
                    <xdr:colOff>657225</xdr:colOff>
                    <xdr:row>71</xdr:row>
                    <xdr:rowOff>0</xdr:rowOff>
                  </to>
                </anchor>
              </controlPr>
            </control>
          </mc:Choice>
        </mc:AlternateContent>
        <mc:AlternateContent xmlns:mc="http://schemas.openxmlformats.org/markup-compatibility/2006">
          <mc:Choice Requires="x14">
            <control shapeId="1172" r:id="rId66" name="Check Box 148">
              <controlPr defaultSize="0" autoFill="0" autoLine="0" autoPict="0">
                <anchor moveWithCells="1">
                  <from>
                    <xdr:col>10</xdr:col>
                    <xdr:colOff>190500</xdr:colOff>
                    <xdr:row>70</xdr:row>
                    <xdr:rowOff>38100</xdr:rowOff>
                  </from>
                  <to>
                    <xdr:col>10</xdr:col>
                    <xdr:colOff>657225</xdr:colOff>
                    <xdr:row>70</xdr:row>
                    <xdr:rowOff>295275</xdr:rowOff>
                  </to>
                </anchor>
              </controlPr>
            </control>
          </mc:Choice>
        </mc:AlternateContent>
        <mc:AlternateContent xmlns:mc="http://schemas.openxmlformats.org/markup-compatibility/2006">
          <mc:Choice Requires="x14">
            <control shapeId="1173" r:id="rId67" name="Check Box 149">
              <controlPr defaultSize="0" autoFill="0" autoLine="0" autoPict="0">
                <anchor moveWithCells="1">
                  <from>
                    <xdr:col>10</xdr:col>
                    <xdr:colOff>190500</xdr:colOff>
                    <xdr:row>70</xdr:row>
                    <xdr:rowOff>209550</xdr:rowOff>
                  </from>
                  <to>
                    <xdr:col>10</xdr:col>
                    <xdr:colOff>657225</xdr:colOff>
                    <xdr:row>71</xdr:row>
                    <xdr:rowOff>0</xdr:rowOff>
                  </to>
                </anchor>
              </controlPr>
            </control>
          </mc:Choice>
        </mc:AlternateContent>
        <mc:AlternateContent xmlns:mc="http://schemas.openxmlformats.org/markup-compatibility/2006">
          <mc:Choice Requires="x14">
            <control shapeId="1174" r:id="rId68" name="Check Box 150">
              <controlPr defaultSize="0" autoFill="0" autoLine="0" autoPict="0">
                <anchor moveWithCells="1">
                  <from>
                    <xdr:col>11</xdr:col>
                    <xdr:colOff>190500</xdr:colOff>
                    <xdr:row>70</xdr:row>
                    <xdr:rowOff>38100</xdr:rowOff>
                  </from>
                  <to>
                    <xdr:col>11</xdr:col>
                    <xdr:colOff>657225</xdr:colOff>
                    <xdr:row>70</xdr:row>
                    <xdr:rowOff>295275</xdr:rowOff>
                  </to>
                </anchor>
              </controlPr>
            </control>
          </mc:Choice>
        </mc:AlternateContent>
        <mc:AlternateContent xmlns:mc="http://schemas.openxmlformats.org/markup-compatibility/2006">
          <mc:Choice Requires="x14">
            <control shapeId="1175" r:id="rId69" name="Check Box 151">
              <controlPr defaultSize="0" autoFill="0" autoLine="0" autoPict="0">
                <anchor moveWithCells="1">
                  <from>
                    <xdr:col>11</xdr:col>
                    <xdr:colOff>190500</xdr:colOff>
                    <xdr:row>70</xdr:row>
                    <xdr:rowOff>209550</xdr:rowOff>
                  </from>
                  <to>
                    <xdr:col>11</xdr:col>
                    <xdr:colOff>657225</xdr:colOff>
                    <xdr:row>71</xdr:row>
                    <xdr:rowOff>0</xdr:rowOff>
                  </to>
                </anchor>
              </controlPr>
            </control>
          </mc:Choice>
        </mc:AlternateContent>
        <mc:AlternateContent xmlns:mc="http://schemas.openxmlformats.org/markup-compatibility/2006">
          <mc:Choice Requires="x14">
            <control shapeId="1176" r:id="rId70" name="Check Box 152">
              <controlPr defaultSize="0" autoFill="0" autoLine="0" autoPict="0">
                <anchor moveWithCells="1">
                  <from>
                    <xdr:col>12</xdr:col>
                    <xdr:colOff>190500</xdr:colOff>
                    <xdr:row>70</xdr:row>
                    <xdr:rowOff>38100</xdr:rowOff>
                  </from>
                  <to>
                    <xdr:col>12</xdr:col>
                    <xdr:colOff>657225</xdr:colOff>
                    <xdr:row>70</xdr:row>
                    <xdr:rowOff>295275</xdr:rowOff>
                  </to>
                </anchor>
              </controlPr>
            </control>
          </mc:Choice>
        </mc:AlternateContent>
        <mc:AlternateContent xmlns:mc="http://schemas.openxmlformats.org/markup-compatibility/2006">
          <mc:Choice Requires="x14">
            <control shapeId="1177" r:id="rId71" name="Check Box 153">
              <controlPr defaultSize="0" autoFill="0" autoLine="0" autoPict="0">
                <anchor moveWithCells="1">
                  <from>
                    <xdr:col>12</xdr:col>
                    <xdr:colOff>190500</xdr:colOff>
                    <xdr:row>70</xdr:row>
                    <xdr:rowOff>209550</xdr:rowOff>
                  </from>
                  <to>
                    <xdr:col>12</xdr:col>
                    <xdr:colOff>657225</xdr:colOff>
                    <xdr:row>71</xdr:row>
                    <xdr:rowOff>0</xdr:rowOff>
                  </to>
                </anchor>
              </controlPr>
            </control>
          </mc:Choice>
        </mc:AlternateContent>
        <mc:AlternateContent xmlns:mc="http://schemas.openxmlformats.org/markup-compatibility/2006">
          <mc:Choice Requires="x14">
            <control shapeId="1178" r:id="rId72" name="Check Box 154">
              <controlPr defaultSize="0" autoFill="0" autoLine="0" autoPict="0">
                <anchor moveWithCells="1">
                  <from>
                    <xdr:col>13</xdr:col>
                    <xdr:colOff>190500</xdr:colOff>
                    <xdr:row>70</xdr:row>
                    <xdr:rowOff>38100</xdr:rowOff>
                  </from>
                  <to>
                    <xdr:col>13</xdr:col>
                    <xdr:colOff>657225</xdr:colOff>
                    <xdr:row>70</xdr:row>
                    <xdr:rowOff>295275</xdr:rowOff>
                  </to>
                </anchor>
              </controlPr>
            </control>
          </mc:Choice>
        </mc:AlternateContent>
        <mc:AlternateContent xmlns:mc="http://schemas.openxmlformats.org/markup-compatibility/2006">
          <mc:Choice Requires="x14">
            <control shapeId="1179" r:id="rId73" name="Check Box 155">
              <controlPr defaultSize="0" autoFill="0" autoLine="0" autoPict="0">
                <anchor moveWithCells="1">
                  <from>
                    <xdr:col>13</xdr:col>
                    <xdr:colOff>190500</xdr:colOff>
                    <xdr:row>70</xdr:row>
                    <xdr:rowOff>209550</xdr:rowOff>
                  </from>
                  <to>
                    <xdr:col>13</xdr:col>
                    <xdr:colOff>657225</xdr:colOff>
                    <xdr:row>71</xdr:row>
                    <xdr:rowOff>0</xdr:rowOff>
                  </to>
                </anchor>
              </controlPr>
            </control>
          </mc:Choice>
        </mc:AlternateContent>
        <mc:AlternateContent xmlns:mc="http://schemas.openxmlformats.org/markup-compatibility/2006">
          <mc:Choice Requires="x14">
            <control shapeId="1180" r:id="rId74" name="Check Box 156">
              <controlPr defaultSize="0" autoFill="0" autoLine="0" autoPict="0">
                <anchor moveWithCells="1">
                  <from>
                    <xdr:col>14</xdr:col>
                    <xdr:colOff>190500</xdr:colOff>
                    <xdr:row>70</xdr:row>
                    <xdr:rowOff>38100</xdr:rowOff>
                  </from>
                  <to>
                    <xdr:col>14</xdr:col>
                    <xdr:colOff>657225</xdr:colOff>
                    <xdr:row>70</xdr:row>
                    <xdr:rowOff>295275</xdr:rowOff>
                  </to>
                </anchor>
              </controlPr>
            </control>
          </mc:Choice>
        </mc:AlternateContent>
        <mc:AlternateContent xmlns:mc="http://schemas.openxmlformats.org/markup-compatibility/2006">
          <mc:Choice Requires="x14">
            <control shapeId="1181" r:id="rId75" name="Check Box 157">
              <controlPr defaultSize="0" autoFill="0" autoLine="0" autoPict="0">
                <anchor moveWithCells="1">
                  <from>
                    <xdr:col>14</xdr:col>
                    <xdr:colOff>190500</xdr:colOff>
                    <xdr:row>70</xdr:row>
                    <xdr:rowOff>209550</xdr:rowOff>
                  </from>
                  <to>
                    <xdr:col>14</xdr:col>
                    <xdr:colOff>657225</xdr:colOff>
                    <xdr:row>71</xdr:row>
                    <xdr:rowOff>0</xdr:rowOff>
                  </to>
                </anchor>
              </controlPr>
            </control>
          </mc:Choice>
        </mc:AlternateContent>
        <mc:AlternateContent xmlns:mc="http://schemas.openxmlformats.org/markup-compatibility/2006">
          <mc:Choice Requires="x14">
            <control shapeId="1182" r:id="rId76" name="Check Box 158">
              <controlPr defaultSize="0" autoFill="0" autoLine="0" autoPict="0">
                <anchor moveWithCells="1">
                  <from>
                    <xdr:col>3</xdr:col>
                    <xdr:colOff>190500</xdr:colOff>
                    <xdr:row>77</xdr:row>
                    <xdr:rowOff>76200</xdr:rowOff>
                  </from>
                  <to>
                    <xdr:col>3</xdr:col>
                    <xdr:colOff>657225</xdr:colOff>
                    <xdr:row>77</xdr:row>
                    <xdr:rowOff>333375</xdr:rowOff>
                  </to>
                </anchor>
              </controlPr>
            </control>
          </mc:Choice>
        </mc:AlternateContent>
        <mc:AlternateContent xmlns:mc="http://schemas.openxmlformats.org/markup-compatibility/2006">
          <mc:Choice Requires="x14">
            <control shapeId="1183" r:id="rId77" name="Check Box 159">
              <controlPr defaultSize="0" autoFill="0" autoLine="0" autoPict="0">
                <anchor moveWithCells="1">
                  <from>
                    <xdr:col>3</xdr:col>
                    <xdr:colOff>190500</xdr:colOff>
                    <xdr:row>77</xdr:row>
                    <xdr:rowOff>247650</xdr:rowOff>
                  </from>
                  <to>
                    <xdr:col>3</xdr:col>
                    <xdr:colOff>657225</xdr:colOff>
                    <xdr:row>77</xdr:row>
                    <xdr:rowOff>504825</xdr:rowOff>
                  </to>
                </anchor>
              </controlPr>
            </control>
          </mc:Choice>
        </mc:AlternateContent>
        <mc:AlternateContent xmlns:mc="http://schemas.openxmlformats.org/markup-compatibility/2006">
          <mc:Choice Requires="x14">
            <control shapeId="1184" r:id="rId78" name="Check Box 160">
              <controlPr defaultSize="0" autoFill="0" autoLine="0" autoPict="0">
                <anchor moveWithCells="1">
                  <from>
                    <xdr:col>4</xdr:col>
                    <xdr:colOff>190500</xdr:colOff>
                    <xdr:row>77</xdr:row>
                    <xdr:rowOff>76200</xdr:rowOff>
                  </from>
                  <to>
                    <xdr:col>4</xdr:col>
                    <xdr:colOff>657225</xdr:colOff>
                    <xdr:row>77</xdr:row>
                    <xdr:rowOff>333375</xdr:rowOff>
                  </to>
                </anchor>
              </controlPr>
            </control>
          </mc:Choice>
        </mc:AlternateContent>
        <mc:AlternateContent xmlns:mc="http://schemas.openxmlformats.org/markup-compatibility/2006">
          <mc:Choice Requires="x14">
            <control shapeId="1185" r:id="rId79" name="Check Box 161">
              <controlPr defaultSize="0" autoFill="0" autoLine="0" autoPict="0">
                <anchor moveWithCells="1">
                  <from>
                    <xdr:col>4</xdr:col>
                    <xdr:colOff>190500</xdr:colOff>
                    <xdr:row>77</xdr:row>
                    <xdr:rowOff>247650</xdr:rowOff>
                  </from>
                  <to>
                    <xdr:col>4</xdr:col>
                    <xdr:colOff>657225</xdr:colOff>
                    <xdr:row>77</xdr:row>
                    <xdr:rowOff>504825</xdr:rowOff>
                  </to>
                </anchor>
              </controlPr>
            </control>
          </mc:Choice>
        </mc:AlternateContent>
        <mc:AlternateContent xmlns:mc="http://schemas.openxmlformats.org/markup-compatibility/2006">
          <mc:Choice Requires="x14">
            <control shapeId="1186" r:id="rId80" name="Check Box 162">
              <controlPr defaultSize="0" autoFill="0" autoLine="0" autoPict="0">
                <anchor moveWithCells="1">
                  <from>
                    <xdr:col>5</xdr:col>
                    <xdr:colOff>190500</xdr:colOff>
                    <xdr:row>77</xdr:row>
                    <xdr:rowOff>76200</xdr:rowOff>
                  </from>
                  <to>
                    <xdr:col>5</xdr:col>
                    <xdr:colOff>657225</xdr:colOff>
                    <xdr:row>77</xdr:row>
                    <xdr:rowOff>333375</xdr:rowOff>
                  </to>
                </anchor>
              </controlPr>
            </control>
          </mc:Choice>
        </mc:AlternateContent>
        <mc:AlternateContent xmlns:mc="http://schemas.openxmlformats.org/markup-compatibility/2006">
          <mc:Choice Requires="x14">
            <control shapeId="1187" r:id="rId81" name="Check Box 163">
              <controlPr defaultSize="0" autoFill="0" autoLine="0" autoPict="0">
                <anchor moveWithCells="1">
                  <from>
                    <xdr:col>5</xdr:col>
                    <xdr:colOff>190500</xdr:colOff>
                    <xdr:row>77</xdr:row>
                    <xdr:rowOff>247650</xdr:rowOff>
                  </from>
                  <to>
                    <xdr:col>5</xdr:col>
                    <xdr:colOff>657225</xdr:colOff>
                    <xdr:row>77</xdr:row>
                    <xdr:rowOff>504825</xdr:rowOff>
                  </to>
                </anchor>
              </controlPr>
            </control>
          </mc:Choice>
        </mc:AlternateContent>
        <mc:AlternateContent xmlns:mc="http://schemas.openxmlformats.org/markup-compatibility/2006">
          <mc:Choice Requires="x14">
            <control shapeId="1188" r:id="rId82" name="Check Box 164">
              <controlPr defaultSize="0" autoFill="0" autoLine="0" autoPict="0">
                <anchor moveWithCells="1">
                  <from>
                    <xdr:col>6</xdr:col>
                    <xdr:colOff>190500</xdr:colOff>
                    <xdr:row>77</xdr:row>
                    <xdr:rowOff>76200</xdr:rowOff>
                  </from>
                  <to>
                    <xdr:col>6</xdr:col>
                    <xdr:colOff>657225</xdr:colOff>
                    <xdr:row>77</xdr:row>
                    <xdr:rowOff>333375</xdr:rowOff>
                  </to>
                </anchor>
              </controlPr>
            </control>
          </mc:Choice>
        </mc:AlternateContent>
        <mc:AlternateContent xmlns:mc="http://schemas.openxmlformats.org/markup-compatibility/2006">
          <mc:Choice Requires="x14">
            <control shapeId="1189" r:id="rId83" name="Check Box 165">
              <controlPr defaultSize="0" autoFill="0" autoLine="0" autoPict="0">
                <anchor moveWithCells="1">
                  <from>
                    <xdr:col>6</xdr:col>
                    <xdr:colOff>190500</xdr:colOff>
                    <xdr:row>77</xdr:row>
                    <xdr:rowOff>247650</xdr:rowOff>
                  </from>
                  <to>
                    <xdr:col>6</xdr:col>
                    <xdr:colOff>657225</xdr:colOff>
                    <xdr:row>77</xdr:row>
                    <xdr:rowOff>504825</xdr:rowOff>
                  </to>
                </anchor>
              </controlPr>
            </control>
          </mc:Choice>
        </mc:AlternateContent>
        <mc:AlternateContent xmlns:mc="http://schemas.openxmlformats.org/markup-compatibility/2006">
          <mc:Choice Requires="x14">
            <control shapeId="1190" r:id="rId84" name="Check Box 166">
              <controlPr defaultSize="0" autoFill="0" autoLine="0" autoPict="0">
                <anchor moveWithCells="1">
                  <from>
                    <xdr:col>7</xdr:col>
                    <xdr:colOff>190500</xdr:colOff>
                    <xdr:row>77</xdr:row>
                    <xdr:rowOff>76200</xdr:rowOff>
                  </from>
                  <to>
                    <xdr:col>7</xdr:col>
                    <xdr:colOff>657225</xdr:colOff>
                    <xdr:row>77</xdr:row>
                    <xdr:rowOff>333375</xdr:rowOff>
                  </to>
                </anchor>
              </controlPr>
            </control>
          </mc:Choice>
        </mc:AlternateContent>
        <mc:AlternateContent xmlns:mc="http://schemas.openxmlformats.org/markup-compatibility/2006">
          <mc:Choice Requires="x14">
            <control shapeId="1191" r:id="rId85" name="Check Box 167">
              <controlPr defaultSize="0" autoFill="0" autoLine="0" autoPict="0">
                <anchor moveWithCells="1">
                  <from>
                    <xdr:col>7</xdr:col>
                    <xdr:colOff>190500</xdr:colOff>
                    <xdr:row>77</xdr:row>
                    <xdr:rowOff>247650</xdr:rowOff>
                  </from>
                  <to>
                    <xdr:col>7</xdr:col>
                    <xdr:colOff>657225</xdr:colOff>
                    <xdr:row>77</xdr:row>
                    <xdr:rowOff>504825</xdr:rowOff>
                  </to>
                </anchor>
              </controlPr>
            </control>
          </mc:Choice>
        </mc:AlternateContent>
        <mc:AlternateContent xmlns:mc="http://schemas.openxmlformats.org/markup-compatibility/2006">
          <mc:Choice Requires="x14">
            <control shapeId="1192" r:id="rId86" name="Check Box 168">
              <controlPr defaultSize="0" autoFill="0" autoLine="0" autoPict="0">
                <anchor moveWithCells="1">
                  <from>
                    <xdr:col>8</xdr:col>
                    <xdr:colOff>190500</xdr:colOff>
                    <xdr:row>77</xdr:row>
                    <xdr:rowOff>76200</xdr:rowOff>
                  </from>
                  <to>
                    <xdr:col>8</xdr:col>
                    <xdr:colOff>657225</xdr:colOff>
                    <xdr:row>77</xdr:row>
                    <xdr:rowOff>333375</xdr:rowOff>
                  </to>
                </anchor>
              </controlPr>
            </control>
          </mc:Choice>
        </mc:AlternateContent>
        <mc:AlternateContent xmlns:mc="http://schemas.openxmlformats.org/markup-compatibility/2006">
          <mc:Choice Requires="x14">
            <control shapeId="1193" r:id="rId87" name="Check Box 169">
              <controlPr defaultSize="0" autoFill="0" autoLine="0" autoPict="0">
                <anchor moveWithCells="1">
                  <from>
                    <xdr:col>8</xdr:col>
                    <xdr:colOff>190500</xdr:colOff>
                    <xdr:row>77</xdr:row>
                    <xdr:rowOff>247650</xdr:rowOff>
                  </from>
                  <to>
                    <xdr:col>8</xdr:col>
                    <xdr:colOff>657225</xdr:colOff>
                    <xdr:row>77</xdr:row>
                    <xdr:rowOff>504825</xdr:rowOff>
                  </to>
                </anchor>
              </controlPr>
            </control>
          </mc:Choice>
        </mc:AlternateContent>
        <mc:AlternateContent xmlns:mc="http://schemas.openxmlformats.org/markup-compatibility/2006">
          <mc:Choice Requires="x14">
            <control shapeId="1194" r:id="rId88" name="Check Box 170">
              <controlPr defaultSize="0" autoFill="0" autoLine="0" autoPict="0">
                <anchor moveWithCells="1">
                  <from>
                    <xdr:col>9</xdr:col>
                    <xdr:colOff>190500</xdr:colOff>
                    <xdr:row>77</xdr:row>
                    <xdr:rowOff>76200</xdr:rowOff>
                  </from>
                  <to>
                    <xdr:col>9</xdr:col>
                    <xdr:colOff>657225</xdr:colOff>
                    <xdr:row>77</xdr:row>
                    <xdr:rowOff>333375</xdr:rowOff>
                  </to>
                </anchor>
              </controlPr>
            </control>
          </mc:Choice>
        </mc:AlternateContent>
        <mc:AlternateContent xmlns:mc="http://schemas.openxmlformats.org/markup-compatibility/2006">
          <mc:Choice Requires="x14">
            <control shapeId="1195" r:id="rId89" name="Check Box 171">
              <controlPr defaultSize="0" autoFill="0" autoLine="0" autoPict="0">
                <anchor moveWithCells="1">
                  <from>
                    <xdr:col>9</xdr:col>
                    <xdr:colOff>190500</xdr:colOff>
                    <xdr:row>77</xdr:row>
                    <xdr:rowOff>247650</xdr:rowOff>
                  </from>
                  <to>
                    <xdr:col>9</xdr:col>
                    <xdr:colOff>657225</xdr:colOff>
                    <xdr:row>77</xdr:row>
                    <xdr:rowOff>504825</xdr:rowOff>
                  </to>
                </anchor>
              </controlPr>
            </control>
          </mc:Choice>
        </mc:AlternateContent>
        <mc:AlternateContent xmlns:mc="http://schemas.openxmlformats.org/markup-compatibility/2006">
          <mc:Choice Requires="x14">
            <control shapeId="1196" r:id="rId90" name="Check Box 172">
              <controlPr defaultSize="0" autoFill="0" autoLine="0" autoPict="0">
                <anchor moveWithCells="1">
                  <from>
                    <xdr:col>10</xdr:col>
                    <xdr:colOff>190500</xdr:colOff>
                    <xdr:row>77</xdr:row>
                    <xdr:rowOff>76200</xdr:rowOff>
                  </from>
                  <to>
                    <xdr:col>10</xdr:col>
                    <xdr:colOff>657225</xdr:colOff>
                    <xdr:row>77</xdr:row>
                    <xdr:rowOff>333375</xdr:rowOff>
                  </to>
                </anchor>
              </controlPr>
            </control>
          </mc:Choice>
        </mc:AlternateContent>
        <mc:AlternateContent xmlns:mc="http://schemas.openxmlformats.org/markup-compatibility/2006">
          <mc:Choice Requires="x14">
            <control shapeId="1197" r:id="rId91" name="Check Box 173">
              <controlPr defaultSize="0" autoFill="0" autoLine="0" autoPict="0">
                <anchor moveWithCells="1">
                  <from>
                    <xdr:col>10</xdr:col>
                    <xdr:colOff>190500</xdr:colOff>
                    <xdr:row>77</xdr:row>
                    <xdr:rowOff>247650</xdr:rowOff>
                  </from>
                  <to>
                    <xdr:col>10</xdr:col>
                    <xdr:colOff>657225</xdr:colOff>
                    <xdr:row>77</xdr:row>
                    <xdr:rowOff>504825</xdr:rowOff>
                  </to>
                </anchor>
              </controlPr>
            </control>
          </mc:Choice>
        </mc:AlternateContent>
        <mc:AlternateContent xmlns:mc="http://schemas.openxmlformats.org/markup-compatibility/2006">
          <mc:Choice Requires="x14">
            <control shapeId="1198" r:id="rId92" name="Check Box 174">
              <controlPr defaultSize="0" autoFill="0" autoLine="0" autoPict="0">
                <anchor moveWithCells="1">
                  <from>
                    <xdr:col>11</xdr:col>
                    <xdr:colOff>190500</xdr:colOff>
                    <xdr:row>77</xdr:row>
                    <xdr:rowOff>76200</xdr:rowOff>
                  </from>
                  <to>
                    <xdr:col>11</xdr:col>
                    <xdr:colOff>657225</xdr:colOff>
                    <xdr:row>77</xdr:row>
                    <xdr:rowOff>333375</xdr:rowOff>
                  </to>
                </anchor>
              </controlPr>
            </control>
          </mc:Choice>
        </mc:AlternateContent>
        <mc:AlternateContent xmlns:mc="http://schemas.openxmlformats.org/markup-compatibility/2006">
          <mc:Choice Requires="x14">
            <control shapeId="1199" r:id="rId93" name="Check Box 175">
              <controlPr defaultSize="0" autoFill="0" autoLine="0" autoPict="0">
                <anchor moveWithCells="1">
                  <from>
                    <xdr:col>11</xdr:col>
                    <xdr:colOff>190500</xdr:colOff>
                    <xdr:row>77</xdr:row>
                    <xdr:rowOff>247650</xdr:rowOff>
                  </from>
                  <to>
                    <xdr:col>11</xdr:col>
                    <xdr:colOff>657225</xdr:colOff>
                    <xdr:row>77</xdr:row>
                    <xdr:rowOff>504825</xdr:rowOff>
                  </to>
                </anchor>
              </controlPr>
            </control>
          </mc:Choice>
        </mc:AlternateContent>
        <mc:AlternateContent xmlns:mc="http://schemas.openxmlformats.org/markup-compatibility/2006">
          <mc:Choice Requires="x14">
            <control shapeId="1200" r:id="rId94" name="Check Box 176">
              <controlPr defaultSize="0" autoFill="0" autoLine="0" autoPict="0">
                <anchor moveWithCells="1">
                  <from>
                    <xdr:col>12</xdr:col>
                    <xdr:colOff>190500</xdr:colOff>
                    <xdr:row>77</xdr:row>
                    <xdr:rowOff>76200</xdr:rowOff>
                  </from>
                  <to>
                    <xdr:col>12</xdr:col>
                    <xdr:colOff>657225</xdr:colOff>
                    <xdr:row>77</xdr:row>
                    <xdr:rowOff>333375</xdr:rowOff>
                  </to>
                </anchor>
              </controlPr>
            </control>
          </mc:Choice>
        </mc:AlternateContent>
        <mc:AlternateContent xmlns:mc="http://schemas.openxmlformats.org/markup-compatibility/2006">
          <mc:Choice Requires="x14">
            <control shapeId="1201" r:id="rId95" name="Check Box 177">
              <controlPr defaultSize="0" autoFill="0" autoLine="0" autoPict="0">
                <anchor moveWithCells="1">
                  <from>
                    <xdr:col>12</xdr:col>
                    <xdr:colOff>190500</xdr:colOff>
                    <xdr:row>77</xdr:row>
                    <xdr:rowOff>247650</xdr:rowOff>
                  </from>
                  <to>
                    <xdr:col>12</xdr:col>
                    <xdr:colOff>657225</xdr:colOff>
                    <xdr:row>77</xdr:row>
                    <xdr:rowOff>504825</xdr:rowOff>
                  </to>
                </anchor>
              </controlPr>
            </control>
          </mc:Choice>
        </mc:AlternateContent>
        <mc:AlternateContent xmlns:mc="http://schemas.openxmlformats.org/markup-compatibility/2006">
          <mc:Choice Requires="x14">
            <control shapeId="1202" r:id="rId96" name="Check Box 178">
              <controlPr defaultSize="0" autoFill="0" autoLine="0" autoPict="0">
                <anchor moveWithCells="1">
                  <from>
                    <xdr:col>13</xdr:col>
                    <xdr:colOff>190500</xdr:colOff>
                    <xdr:row>77</xdr:row>
                    <xdr:rowOff>76200</xdr:rowOff>
                  </from>
                  <to>
                    <xdr:col>13</xdr:col>
                    <xdr:colOff>657225</xdr:colOff>
                    <xdr:row>77</xdr:row>
                    <xdr:rowOff>333375</xdr:rowOff>
                  </to>
                </anchor>
              </controlPr>
            </control>
          </mc:Choice>
        </mc:AlternateContent>
        <mc:AlternateContent xmlns:mc="http://schemas.openxmlformats.org/markup-compatibility/2006">
          <mc:Choice Requires="x14">
            <control shapeId="1203" r:id="rId97" name="Check Box 179">
              <controlPr defaultSize="0" autoFill="0" autoLine="0" autoPict="0">
                <anchor moveWithCells="1">
                  <from>
                    <xdr:col>13</xdr:col>
                    <xdr:colOff>190500</xdr:colOff>
                    <xdr:row>77</xdr:row>
                    <xdr:rowOff>247650</xdr:rowOff>
                  </from>
                  <to>
                    <xdr:col>13</xdr:col>
                    <xdr:colOff>657225</xdr:colOff>
                    <xdr:row>77</xdr:row>
                    <xdr:rowOff>504825</xdr:rowOff>
                  </to>
                </anchor>
              </controlPr>
            </control>
          </mc:Choice>
        </mc:AlternateContent>
        <mc:AlternateContent xmlns:mc="http://schemas.openxmlformats.org/markup-compatibility/2006">
          <mc:Choice Requires="x14">
            <control shapeId="1204" r:id="rId98" name="Check Box 180">
              <controlPr defaultSize="0" autoFill="0" autoLine="0" autoPict="0">
                <anchor moveWithCells="1">
                  <from>
                    <xdr:col>14</xdr:col>
                    <xdr:colOff>190500</xdr:colOff>
                    <xdr:row>77</xdr:row>
                    <xdr:rowOff>76200</xdr:rowOff>
                  </from>
                  <to>
                    <xdr:col>14</xdr:col>
                    <xdr:colOff>657225</xdr:colOff>
                    <xdr:row>77</xdr:row>
                    <xdr:rowOff>333375</xdr:rowOff>
                  </to>
                </anchor>
              </controlPr>
            </control>
          </mc:Choice>
        </mc:AlternateContent>
        <mc:AlternateContent xmlns:mc="http://schemas.openxmlformats.org/markup-compatibility/2006">
          <mc:Choice Requires="x14">
            <control shapeId="1205" r:id="rId99" name="Check Box 181">
              <controlPr defaultSize="0" autoFill="0" autoLine="0" autoPict="0">
                <anchor moveWithCells="1">
                  <from>
                    <xdr:col>14</xdr:col>
                    <xdr:colOff>190500</xdr:colOff>
                    <xdr:row>77</xdr:row>
                    <xdr:rowOff>247650</xdr:rowOff>
                  </from>
                  <to>
                    <xdr:col>14</xdr:col>
                    <xdr:colOff>657225</xdr:colOff>
                    <xdr:row>77</xdr:row>
                    <xdr:rowOff>504825</xdr:rowOff>
                  </to>
                </anchor>
              </controlPr>
            </control>
          </mc:Choice>
        </mc:AlternateContent>
        <mc:AlternateContent xmlns:mc="http://schemas.openxmlformats.org/markup-compatibility/2006">
          <mc:Choice Requires="x14">
            <control shapeId="1250" r:id="rId100" name="Check Box 226">
              <controlPr defaultSize="0" autoFill="0" autoLine="0" autoPict="0">
                <anchor moveWithCells="1">
                  <from>
                    <xdr:col>9</xdr:col>
                    <xdr:colOff>638175</xdr:colOff>
                    <xdr:row>100</xdr:row>
                    <xdr:rowOff>304800</xdr:rowOff>
                  </from>
                  <to>
                    <xdr:col>10</xdr:col>
                    <xdr:colOff>400050</xdr:colOff>
                    <xdr:row>100</xdr:row>
                    <xdr:rowOff>704850</xdr:rowOff>
                  </to>
                </anchor>
              </controlPr>
            </control>
          </mc:Choice>
        </mc:AlternateContent>
        <mc:AlternateContent xmlns:mc="http://schemas.openxmlformats.org/markup-compatibility/2006">
          <mc:Choice Requires="x14">
            <control shapeId="1251" r:id="rId101" name="Check Box 227">
              <controlPr defaultSize="0" autoFill="0" autoLine="0" autoPict="0">
                <anchor moveWithCells="1">
                  <from>
                    <xdr:col>11</xdr:col>
                    <xdr:colOff>552450</xdr:colOff>
                    <xdr:row>100</xdr:row>
                    <xdr:rowOff>323850</xdr:rowOff>
                  </from>
                  <to>
                    <xdr:col>12</xdr:col>
                    <xdr:colOff>104775</xdr:colOff>
                    <xdr:row>100</xdr:row>
                    <xdr:rowOff>657225</xdr:rowOff>
                  </to>
                </anchor>
              </controlPr>
            </control>
          </mc:Choice>
        </mc:AlternateContent>
        <mc:AlternateContent xmlns:mc="http://schemas.openxmlformats.org/markup-compatibility/2006">
          <mc:Choice Requires="x14">
            <control shapeId="1252" r:id="rId102" name="Check Box 228">
              <controlPr defaultSize="0" autoFill="0" autoLine="0" autoPict="0">
                <anchor moveWithCells="1">
                  <from>
                    <xdr:col>13</xdr:col>
                    <xdr:colOff>552450</xdr:colOff>
                    <xdr:row>100</xdr:row>
                    <xdr:rowOff>314325</xdr:rowOff>
                  </from>
                  <to>
                    <xdr:col>14</xdr:col>
                    <xdr:colOff>104775</xdr:colOff>
                    <xdr:row>100</xdr:row>
                    <xdr:rowOff>657225</xdr:rowOff>
                  </to>
                </anchor>
              </controlPr>
            </control>
          </mc:Choice>
        </mc:AlternateContent>
        <mc:AlternateContent xmlns:mc="http://schemas.openxmlformats.org/markup-compatibility/2006">
          <mc:Choice Requires="x14">
            <control shapeId="1253" r:id="rId103" name="Check Box 229">
              <controlPr defaultSize="0" autoFill="0" autoLine="0" autoPict="0">
                <anchor moveWithCells="1">
                  <from>
                    <xdr:col>9</xdr:col>
                    <xdr:colOff>647700</xdr:colOff>
                    <xdr:row>101</xdr:row>
                    <xdr:rowOff>0</xdr:rowOff>
                  </from>
                  <to>
                    <xdr:col>10</xdr:col>
                    <xdr:colOff>419100</xdr:colOff>
                    <xdr:row>101</xdr:row>
                    <xdr:rowOff>390525</xdr:rowOff>
                  </to>
                </anchor>
              </controlPr>
            </control>
          </mc:Choice>
        </mc:AlternateContent>
        <mc:AlternateContent xmlns:mc="http://schemas.openxmlformats.org/markup-compatibility/2006">
          <mc:Choice Requires="x14">
            <control shapeId="1254" r:id="rId104" name="Check Box 230">
              <controlPr defaultSize="0" autoFill="0" autoLine="0" autoPict="0">
                <anchor moveWithCells="1">
                  <from>
                    <xdr:col>11</xdr:col>
                    <xdr:colOff>561975</xdr:colOff>
                    <xdr:row>101</xdr:row>
                    <xdr:rowOff>28575</xdr:rowOff>
                  </from>
                  <to>
                    <xdr:col>12</xdr:col>
                    <xdr:colOff>123825</xdr:colOff>
                    <xdr:row>101</xdr:row>
                    <xdr:rowOff>371475</xdr:rowOff>
                  </to>
                </anchor>
              </controlPr>
            </control>
          </mc:Choice>
        </mc:AlternateContent>
        <mc:AlternateContent xmlns:mc="http://schemas.openxmlformats.org/markup-compatibility/2006">
          <mc:Choice Requires="x14">
            <control shapeId="1255" r:id="rId105" name="Check Box 231">
              <controlPr defaultSize="0" autoFill="0" autoLine="0" autoPict="0">
                <anchor moveWithCells="1">
                  <from>
                    <xdr:col>13</xdr:col>
                    <xdr:colOff>561975</xdr:colOff>
                    <xdr:row>101</xdr:row>
                    <xdr:rowOff>9525</xdr:rowOff>
                  </from>
                  <to>
                    <xdr:col>14</xdr:col>
                    <xdr:colOff>123825</xdr:colOff>
                    <xdr:row>101</xdr:row>
                    <xdr:rowOff>342900</xdr:rowOff>
                  </to>
                </anchor>
              </controlPr>
            </control>
          </mc:Choice>
        </mc:AlternateContent>
        <mc:AlternateContent xmlns:mc="http://schemas.openxmlformats.org/markup-compatibility/2006">
          <mc:Choice Requires="x14">
            <control shapeId="1256" r:id="rId106" name="Check Box 232">
              <controlPr defaultSize="0" autoFill="0" autoLine="0" autoPict="0">
                <anchor moveWithCells="1">
                  <from>
                    <xdr:col>9</xdr:col>
                    <xdr:colOff>647700</xdr:colOff>
                    <xdr:row>102</xdr:row>
                    <xdr:rowOff>0</xdr:rowOff>
                  </from>
                  <to>
                    <xdr:col>10</xdr:col>
                    <xdr:colOff>419100</xdr:colOff>
                    <xdr:row>103</xdr:row>
                    <xdr:rowOff>38100</xdr:rowOff>
                  </to>
                </anchor>
              </controlPr>
            </control>
          </mc:Choice>
        </mc:AlternateContent>
        <mc:AlternateContent xmlns:mc="http://schemas.openxmlformats.org/markup-compatibility/2006">
          <mc:Choice Requires="x14">
            <control shapeId="1257" r:id="rId107" name="Check Box 233">
              <controlPr defaultSize="0" autoFill="0" autoLine="0" autoPict="0">
                <anchor moveWithCells="1">
                  <from>
                    <xdr:col>11</xdr:col>
                    <xdr:colOff>561975</xdr:colOff>
                    <xdr:row>102</xdr:row>
                    <xdr:rowOff>28575</xdr:rowOff>
                  </from>
                  <to>
                    <xdr:col>12</xdr:col>
                    <xdr:colOff>123825</xdr:colOff>
                    <xdr:row>103</xdr:row>
                    <xdr:rowOff>9525</xdr:rowOff>
                  </to>
                </anchor>
              </controlPr>
            </control>
          </mc:Choice>
        </mc:AlternateContent>
        <mc:AlternateContent xmlns:mc="http://schemas.openxmlformats.org/markup-compatibility/2006">
          <mc:Choice Requires="x14">
            <control shapeId="1258" r:id="rId108" name="Check Box 234">
              <controlPr defaultSize="0" autoFill="0" autoLine="0" autoPict="0">
                <anchor moveWithCells="1">
                  <from>
                    <xdr:col>13</xdr:col>
                    <xdr:colOff>561975</xdr:colOff>
                    <xdr:row>102</xdr:row>
                    <xdr:rowOff>9525</xdr:rowOff>
                  </from>
                  <to>
                    <xdr:col>14</xdr:col>
                    <xdr:colOff>123825</xdr:colOff>
                    <xdr:row>102</xdr:row>
                    <xdr:rowOff>342900</xdr:rowOff>
                  </to>
                </anchor>
              </controlPr>
            </control>
          </mc:Choice>
        </mc:AlternateContent>
        <mc:AlternateContent xmlns:mc="http://schemas.openxmlformats.org/markup-compatibility/2006">
          <mc:Choice Requires="x14">
            <control shapeId="1259" r:id="rId109" name="Check Box 235">
              <controlPr defaultSize="0" autoFill="0" autoLine="0" autoPict="0">
                <anchor moveWithCells="1">
                  <from>
                    <xdr:col>10</xdr:col>
                    <xdr:colOff>276225</xdr:colOff>
                    <xdr:row>98</xdr:row>
                    <xdr:rowOff>28575</xdr:rowOff>
                  </from>
                  <to>
                    <xdr:col>11</xdr:col>
                    <xdr:colOff>38100</xdr:colOff>
                    <xdr:row>98</xdr:row>
                    <xdr:rowOff>438150</xdr:rowOff>
                  </to>
                </anchor>
              </controlPr>
            </control>
          </mc:Choice>
        </mc:AlternateContent>
        <mc:AlternateContent xmlns:mc="http://schemas.openxmlformats.org/markup-compatibility/2006">
          <mc:Choice Requires="x14">
            <control shapeId="1260" r:id="rId110" name="Check Box 236">
              <controlPr defaultSize="0" autoFill="0" autoLine="0" autoPict="0">
                <anchor moveWithCells="1">
                  <from>
                    <xdr:col>13</xdr:col>
                    <xdr:colOff>200025</xdr:colOff>
                    <xdr:row>98</xdr:row>
                    <xdr:rowOff>76200</xdr:rowOff>
                  </from>
                  <to>
                    <xdr:col>13</xdr:col>
                    <xdr:colOff>676275</xdr:colOff>
                    <xdr:row>98</xdr:row>
                    <xdr:rowOff>419100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X75"/>
  <sheetViews>
    <sheetView zoomScale="85" zoomScaleNormal="85" workbookViewId="0">
      <selection activeCell="B1" sqref="B1:J1"/>
    </sheetView>
  </sheetViews>
  <sheetFormatPr defaultRowHeight="15"/>
  <cols>
    <col min="1" max="1" width="21.42578125" customWidth="1"/>
    <col min="2" max="10" width="15.42578125" customWidth="1"/>
    <col min="13" max="19" width="15.42578125" style="16" customWidth="1"/>
    <col min="21" max="28" width="9.140625" style="34"/>
    <col min="31" max="31" width="19.5703125" customWidth="1"/>
    <col min="32" max="36" width="20.140625" customWidth="1"/>
    <col min="50" max="50" width="20.140625" customWidth="1"/>
  </cols>
  <sheetData>
    <row r="1" spans="1:50" ht="60">
      <c r="A1" t="s">
        <v>281</v>
      </c>
      <c r="B1" s="16" t="s">
        <v>4433</v>
      </c>
      <c r="C1" t="s">
        <v>282</v>
      </c>
      <c r="D1" t="s">
        <v>283</v>
      </c>
      <c r="E1" t="s">
        <v>284</v>
      </c>
      <c r="F1" t="s">
        <v>285</v>
      </c>
      <c r="G1" t="s">
        <v>286</v>
      </c>
      <c r="H1" t="s">
        <v>287</v>
      </c>
      <c r="I1" t="s">
        <v>288</v>
      </c>
      <c r="J1" t="s">
        <v>289</v>
      </c>
      <c r="M1" s="16" t="s">
        <v>283</v>
      </c>
      <c r="N1" s="16" t="s">
        <v>4571</v>
      </c>
      <c r="O1" s="16" t="s">
        <v>4568</v>
      </c>
      <c r="P1" s="16" t="s">
        <v>4569</v>
      </c>
      <c r="Q1" s="16" t="s">
        <v>4433</v>
      </c>
      <c r="R1" s="16" t="s">
        <v>4570</v>
      </c>
      <c r="S1" s="16" t="s">
        <v>287</v>
      </c>
      <c r="U1"/>
      <c r="V1" s="16" t="s">
        <v>4568</v>
      </c>
      <c r="W1" s="16" t="s">
        <v>4569</v>
      </c>
      <c r="X1" s="16" t="s">
        <v>283</v>
      </c>
      <c r="Y1" s="16" t="s">
        <v>4433</v>
      </c>
      <c r="Z1" s="16" t="s">
        <v>4570</v>
      </c>
      <c r="AA1" s="16" t="s">
        <v>287</v>
      </c>
      <c r="AB1"/>
      <c r="AF1" s="36" t="s">
        <v>283</v>
      </c>
      <c r="AG1" s="37" t="s">
        <v>4571</v>
      </c>
      <c r="AH1" s="37" t="s">
        <v>4570</v>
      </c>
      <c r="AI1" s="36" t="s">
        <v>4433</v>
      </c>
      <c r="AJ1" s="36" t="s">
        <v>4563</v>
      </c>
      <c r="AL1" s="16" t="s">
        <v>283</v>
      </c>
      <c r="AM1" s="16" t="s">
        <v>4568</v>
      </c>
      <c r="AN1" s="16" t="s">
        <v>4569</v>
      </c>
      <c r="AO1" s="16" t="s">
        <v>4433</v>
      </c>
      <c r="AP1" s="16" t="s">
        <v>4570</v>
      </c>
      <c r="AQ1" s="16" t="s">
        <v>287</v>
      </c>
      <c r="AT1" s="36" t="s">
        <v>283</v>
      </c>
      <c r="AU1" s="37" t="s">
        <v>4571</v>
      </c>
      <c r="AV1" s="36" t="s">
        <v>4433</v>
      </c>
      <c r="AW1" s="37" t="s">
        <v>4570</v>
      </c>
      <c r="AX1" s="36" t="s">
        <v>4563</v>
      </c>
    </row>
    <row r="2" spans="1:50" ht="22.5">
      <c r="A2" t="s">
        <v>290</v>
      </c>
      <c r="B2" t="s">
        <v>291</v>
      </c>
      <c r="C2" t="s">
        <v>292</v>
      </c>
      <c r="D2" t="s">
        <v>292</v>
      </c>
      <c r="E2" t="s">
        <v>293</v>
      </c>
      <c r="F2" t="s">
        <v>294</v>
      </c>
      <c r="G2" t="s">
        <v>295</v>
      </c>
      <c r="H2" t="s">
        <v>292</v>
      </c>
      <c r="I2" t="s">
        <v>292</v>
      </c>
      <c r="J2" t="s">
        <v>292</v>
      </c>
      <c r="M2" s="16" t="s">
        <v>303</v>
      </c>
      <c r="N2" s="16" t="s">
        <v>290</v>
      </c>
      <c r="O2" s="16" t="s">
        <v>290</v>
      </c>
      <c r="P2" s="16" t="s">
        <v>290</v>
      </c>
      <c r="Q2" s="16" t="s">
        <v>290</v>
      </c>
      <c r="R2" s="16" t="s">
        <v>303</v>
      </c>
      <c r="S2" s="16" t="s">
        <v>303</v>
      </c>
      <c r="V2" s="35"/>
      <c r="W2" s="35"/>
      <c r="X2" s="35"/>
      <c r="Y2" s="16"/>
      <c r="Z2" s="35"/>
      <c r="AA2" s="35"/>
      <c r="AF2" s="38" t="s">
        <v>303</v>
      </c>
      <c r="AG2" s="38" t="s">
        <v>369</v>
      </c>
      <c r="AH2" s="38" t="s">
        <v>303</v>
      </c>
      <c r="AI2" s="38" t="s">
        <v>303</v>
      </c>
      <c r="AJ2" s="38" t="s">
        <v>455</v>
      </c>
      <c r="AT2" s="38" t="s">
        <v>303</v>
      </c>
      <c r="AU2" s="38" t="s">
        <v>369</v>
      </c>
      <c r="AV2" s="38" t="s">
        <v>303</v>
      </c>
      <c r="AW2" s="38" t="s">
        <v>303</v>
      </c>
      <c r="AX2" s="38" t="s">
        <v>455</v>
      </c>
    </row>
    <row r="3" spans="1:50" ht="45">
      <c r="A3" t="s">
        <v>296</v>
      </c>
      <c r="B3" t="s">
        <v>292</v>
      </c>
      <c r="C3" t="s">
        <v>292</v>
      </c>
      <c r="D3" t="s">
        <v>292</v>
      </c>
      <c r="E3" t="s">
        <v>292</v>
      </c>
      <c r="F3" t="s">
        <v>4459</v>
      </c>
      <c r="G3" t="s">
        <v>4460</v>
      </c>
      <c r="H3" t="s">
        <v>292</v>
      </c>
      <c r="I3" t="s">
        <v>292</v>
      </c>
      <c r="J3" t="s">
        <v>292</v>
      </c>
      <c r="M3" s="16" t="s">
        <v>311</v>
      </c>
      <c r="N3" s="16" t="s">
        <v>297</v>
      </c>
      <c r="O3" s="16" t="s">
        <v>296</v>
      </c>
      <c r="P3" s="16" t="s">
        <v>296</v>
      </c>
      <c r="Q3" s="16" t="s">
        <v>297</v>
      </c>
      <c r="R3" s="16" t="s">
        <v>311</v>
      </c>
      <c r="S3" s="16" t="s">
        <v>360</v>
      </c>
      <c r="V3" s="35"/>
      <c r="W3" s="35"/>
      <c r="X3" s="35"/>
      <c r="Y3" s="35"/>
      <c r="Z3" s="35"/>
      <c r="AA3" s="35"/>
      <c r="AF3" s="38" t="s">
        <v>311</v>
      </c>
      <c r="AG3" s="38" t="s">
        <v>4475</v>
      </c>
      <c r="AH3" s="38" t="s">
        <v>311</v>
      </c>
      <c r="AI3" s="38" t="s">
        <v>318</v>
      </c>
      <c r="AJ3" s="39"/>
      <c r="AT3" s="38" t="s">
        <v>311</v>
      </c>
      <c r="AU3" s="38" t="s">
        <v>4475</v>
      </c>
      <c r="AV3" s="38" t="s">
        <v>318</v>
      </c>
      <c r="AW3" s="38" t="s">
        <v>311</v>
      </c>
      <c r="AX3" s="39"/>
    </row>
    <row r="4" spans="1:50" ht="33.75">
      <c r="A4" t="s">
        <v>297</v>
      </c>
      <c r="B4" t="s">
        <v>298</v>
      </c>
      <c r="C4" t="s">
        <v>292</v>
      </c>
      <c r="D4" t="s">
        <v>292</v>
      </c>
      <c r="E4" t="s">
        <v>299</v>
      </c>
      <c r="F4" t="s">
        <v>300</v>
      </c>
      <c r="G4" t="s">
        <v>301</v>
      </c>
      <c r="H4" t="s">
        <v>292</v>
      </c>
      <c r="I4" t="s">
        <v>292</v>
      </c>
      <c r="J4" t="s">
        <v>292</v>
      </c>
      <c r="M4" s="16" t="s">
        <v>318</v>
      </c>
      <c r="N4" s="16" t="s">
        <v>302</v>
      </c>
      <c r="O4" s="16" t="s">
        <v>297</v>
      </c>
      <c r="P4" s="16" t="s">
        <v>297</v>
      </c>
      <c r="Q4" s="16" t="s">
        <v>302</v>
      </c>
      <c r="R4" s="16" t="s">
        <v>318</v>
      </c>
      <c r="S4" s="16" t="s">
        <v>368</v>
      </c>
      <c r="V4" s="16"/>
      <c r="W4" s="16"/>
      <c r="X4" s="16"/>
      <c r="Y4" s="16"/>
      <c r="Z4" s="16"/>
      <c r="AA4" s="35"/>
      <c r="AF4" s="38" t="s">
        <v>318</v>
      </c>
      <c r="AG4" s="38" t="s">
        <v>455</v>
      </c>
      <c r="AH4" s="38" t="s">
        <v>318</v>
      </c>
      <c r="AI4" s="38" t="s">
        <v>325</v>
      </c>
      <c r="AJ4" s="39"/>
      <c r="AT4" s="38" t="s">
        <v>318</v>
      </c>
      <c r="AU4" s="38" t="s">
        <v>455</v>
      </c>
      <c r="AV4" s="38" t="s">
        <v>325</v>
      </c>
      <c r="AW4" s="38" t="s">
        <v>318</v>
      </c>
      <c r="AX4" s="39"/>
    </row>
    <row r="5" spans="1:50" ht="33.75">
      <c r="A5" t="s">
        <v>302</v>
      </c>
      <c r="B5" t="s">
        <v>4461</v>
      </c>
      <c r="C5" t="s">
        <v>292</v>
      </c>
      <c r="D5" t="s">
        <v>292</v>
      </c>
      <c r="E5" t="s">
        <v>4462</v>
      </c>
      <c r="F5" t="s">
        <v>4463</v>
      </c>
      <c r="G5" t="s">
        <v>4464</v>
      </c>
      <c r="H5" t="s">
        <v>292</v>
      </c>
      <c r="I5" t="s">
        <v>292</v>
      </c>
      <c r="J5" t="s">
        <v>292</v>
      </c>
      <c r="M5" s="16" t="s">
        <v>325</v>
      </c>
      <c r="N5" s="16" t="s">
        <v>303</v>
      </c>
      <c r="O5" s="16" t="s">
        <v>302</v>
      </c>
      <c r="P5" s="16" t="s">
        <v>302</v>
      </c>
      <c r="Q5" s="16" t="s">
        <v>303</v>
      </c>
      <c r="R5" s="16" t="s">
        <v>325</v>
      </c>
      <c r="S5" s="16" t="s">
        <v>384</v>
      </c>
      <c r="V5" s="35"/>
      <c r="W5" s="35"/>
      <c r="X5" s="35"/>
      <c r="Y5" s="35"/>
      <c r="Z5" s="35"/>
      <c r="AA5" s="35"/>
      <c r="AF5" s="38" t="s">
        <v>325</v>
      </c>
      <c r="AG5" s="38" t="s">
        <v>515</v>
      </c>
      <c r="AH5" s="38" t="s">
        <v>325</v>
      </c>
      <c r="AI5" s="38" t="s">
        <v>332</v>
      </c>
      <c r="AJ5" s="39"/>
      <c r="AT5" s="38" t="s">
        <v>325</v>
      </c>
      <c r="AU5" s="38" t="s">
        <v>515</v>
      </c>
      <c r="AV5" s="38" t="s">
        <v>332</v>
      </c>
      <c r="AW5" s="38" t="s">
        <v>325</v>
      </c>
      <c r="AX5" s="39"/>
    </row>
    <row r="6" spans="1:50" ht="45">
      <c r="A6" t="s">
        <v>303</v>
      </c>
      <c r="B6" t="s">
        <v>304</v>
      </c>
      <c r="C6" t="s">
        <v>305</v>
      </c>
      <c r="D6" t="s">
        <v>306</v>
      </c>
      <c r="E6" t="s">
        <v>307</v>
      </c>
      <c r="F6" t="s">
        <v>308</v>
      </c>
      <c r="G6" t="s">
        <v>309</v>
      </c>
      <c r="H6" t="s">
        <v>310</v>
      </c>
      <c r="I6" t="s">
        <v>292</v>
      </c>
      <c r="J6" t="s">
        <v>292</v>
      </c>
      <c r="M6" s="16" t="s">
        <v>332</v>
      </c>
      <c r="N6" s="16" t="s">
        <v>311</v>
      </c>
      <c r="O6" s="16" t="s">
        <v>303</v>
      </c>
      <c r="P6" s="16" t="s">
        <v>303</v>
      </c>
      <c r="Q6" s="16" t="s">
        <v>311</v>
      </c>
      <c r="R6" s="16" t="s">
        <v>332</v>
      </c>
      <c r="S6" s="16" t="s">
        <v>392</v>
      </c>
      <c r="V6" s="16" t="s">
        <v>283</v>
      </c>
      <c r="W6" s="16" t="s">
        <v>4568</v>
      </c>
      <c r="X6" s="16" t="s">
        <v>4569</v>
      </c>
      <c r="Y6" s="16" t="s">
        <v>4433</v>
      </c>
      <c r="Z6" s="16" t="s">
        <v>4570</v>
      </c>
      <c r="AA6" s="16" t="s">
        <v>287</v>
      </c>
      <c r="AB6" s="16" t="s">
        <v>4558</v>
      </c>
      <c r="AF6" s="38" t="s">
        <v>332</v>
      </c>
      <c r="AG6" s="38" t="s">
        <v>523</v>
      </c>
      <c r="AH6" s="38" t="s">
        <v>332</v>
      </c>
      <c r="AI6" s="38" t="s">
        <v>339</v>
      </c>
      <c r="AJ6" s="39"/>
      <c r="AT6" s="38" t="s">
        <v>332</v>
      </c>
      <c r="AU6" s="38" t="s">
        <v>523</v>
      </c>
      <c r="AV6" s="38" t="s">
        <v>339</v>
      </c>
      <c r="AW6" s="38" t="s">
        <v>332</v>
      </c>
      <c r="AX6" s="39"/>
    </row>
    <row r="7" spans="1:50">
      <c r="A7" t="s">
        <v>311</v>
      </c>
      <c r="B7" t="s">
        <v>312</v>
      </c>
      <c r="C7" t="s">
        <v>313</v>
      </c>
      <c r="D7" t="s">
        <v>314</v>
      </c>
      <c r="E7" t="s">
        <v>315</v>
      </c>
      <c r="F7" t="s">
        <v>316</v>
      </c>
      <c r="G7" t="s">
        <v>317</v>
      </c>
      <c r="H7" t="s">
        <v>292</v>
      </c>
      <c r="I7" t="s">
        <v>292</v>
      </c>
      <c r="J7" t="s">
        <v>292</v>
      </c>
      <c r="M7" s="16" t="s">
        <v>339</v>
      </c>
      <c r="N7" s="16" t="s">
        <v>318</v>
      </c>
      <c r="O7" s="16" t="s">
        <v>311</v>
      </c>
      <c r="P7" s="16" t="s">
        <v>311</v>
      </c>
      <c r="Q7" s="16" t="s">
        <v>318</v>
      </c>
      <c r="R7" s="16" t="s">
        <v>339</v>
      </c>
      <c r="S7" s="16" t="s">
        <v>487</v>
      </c>
      <c r="V7" s="35"/>
      <c r="W7" s="35"/>
      <c r="X7" s="35"/>
      <c r="Y7" s="35"/>
      <c r="Z7" s="35"/>
      <c r="AA7" s="35"/>
      <c r="AF7" s="38" t="s">
        <v>339</v>
      </c>
      <c r="AG7" s="38" t="s">
        <v>4573</v>
      </c>
      <c r="AH7" s="38" t="s">
        <v>339</v>
      </c>
      <c r="AI7" s="38" t="s">
        <v>360</v>
      </c>
      <c r="AJ7" s="39"/>
      <c r="AT7" s="38" t="s">
        <v>339</v>
      </c>
      <c r="AU7" s="38" t="s">
        <v>4573</v>
      </c>
      <c r="AV7" s="38" t="s">
        <v>360</v>
      </c>
      <c r="AW7" s="38" t="s">
        <v>339</v>
      </c>
      <c r="AX7" s="39"/>
    </row>
    <row r="8" spans="1:50" ht="45">
      <c r="A8" t="s">
        <v>318</v>
      </c>
      <c r="B8" t="s">
        <v>319</v>
      </c>
      <c r="C8" t="s">
        <v>320</v>
      </c>
      <c r="D8" t="s">
        <v>321</v>
      </c>
      <c r="E8" t="s">
        <v>322</v>
      </c>
      <c r="F8" t="s">
        <v>323</v>
      </c>
      <c r="G8" t="s">
        <v>324</v>
      </c>
      <c r="H8" t="s">
        <v>292</v>
      </c>
      <c r="I8" t="s">
        <v>292</v>
      </c>
      <c r="J8" t="s">
        <v>292</v>
      </c>
      <c r="M8" s="16" t="s">
        <v>347</v>
      </c>
      <c r="N8" s="16" t="s">
        <v>325</v>
      </c>
      <c r="O8" s="16" t="s">
        <v>318</v>
      </c>
      <c r="P8" s="16" t="s">
        <v>318</v>
      </c>
      <c r="Q8" s="16" t="s">
        <v>325</v>
      </c>
      <c r="R8" s="16" t="s">
        <v>347</v>
      </c>
      <c r="S8" s="16" t="s">
        <v>613</v>
      </c>
      <c r="V8" s="16" t="s">
        <v>283</v>
      </c>
      <c r="W8" s="16" t="s">
        <v>4571</v>
      </c>
      <c r="X8" s="16" t="s">
        <v>4568</v>
      </c>
      <c r="Y8" s="16" t="s">
        <v>4569</v>
      </c>
      <c r="Z8" s="16" t="s">
        <v>4433</v>
      </c>
      <c r="AA8" s="16" t="s">
        <v>4570</v>
      </c>
      <c r="AB8" s="16" t="s">
        <v>287</v>
      </c>
      <c r="AF8" s="38" t="s">
        <v>347</v>
      </c>
      <c r="AG8" s="38" t="s">
        <v>545</v>
      </c>
      <c r="AH8" s="38" t="s">
        <v>347</v>
      </c>
      <c r="AI8" s="38" t="s">
        <v>369</v>
      </c>
      <c r="AJ8" s="39"/>
      <c r="AT8" s="38" t="s">
        <v>347</v>
      </c>
      <c r="AU8" s="38" t="s">
        <v>545</v>
      </c>
      <c r="AV8" s="38" t="s">
        <v>369</v>
      </c>
      <c r="AW8" s="38" t="s">
        <v>347</v>
      </c>
      <c r="AX8" s="39"/>
    </row>
    <row r="9" spans="1:50" ht="45">
      <c r="A9" t="s">
        <v>325</v>
      </c>
      <c r="B9" t="s">
        <v>326</v>
      </c>
      <c r="C9" t="s">
        <v>327</v>
      </c>
      <c r="D9" t="s">
        <v>328</v>
      </c>
      <c r="E9" t="s">
        <v>329</v>
      </c>
      <c r="F9" t="s">
        <v>330</v>
      </c>
      <c r="G9" t="s">
        <v>331</v>
      </c>
      <c r="H9" t="s">
        <v>292</v>
      </c>
      <c r="I9" t="s">
        <v>292</v>
      </c>
      <c r="J9" t="s">
        <v>292</v>
      </c>
      <c r="M9" s="16" t="s">
        <v>360</v>
      </c>
      <c r="N9" s="16" t="s">
        <v>332</v>
      </c>
      <c r="O9" s="16" t="s">
        <v>325</v>
      </c>
      <c r="P9" s="16" t="s">
        <v>325</v>
      </c>
      <c r="Q9" s="16" t="s">
        <v>332</v>
      </c>
      <c r="R9" s="16" t="s">
        <v>360</v>
      </c>
      <c r="V9" s="35"/>
      <c r="W9" s="35"/>
      <c r="X9" s="35"/>
      <c r="Y9" s="35"/>
      <c r="Z9" s="35"/>
      <c r="AA9" s="35"/>
      <c r="AF9" s="38" t="s">
        <v>360</v>
      </c>
      <c r="AG9" s="39"/>
      <c r="AH9" s="38" t="s">
        <v>360</v>
      </c>
      <c r="AI9" s="38" t="s">
        <v>4475</v>
      </c>
      <c r="AJ9" s="39"/>
      <c r="AT9" s="38" t="s">
        <v>360</v>
      </c>
      <c r="AU9" s="39"/>
      <c r="AV9" s="38" t="s">
        <v>4475</v>
      </c>
      <c r="AW9" s="38" t="s">
        <v>360</v>
      </c>
      <c r="AX9" s="39"/>
    </row>
    <row r="10" spans="1:50" ht="45">
      <c r="A10" t="s">
        <v>332</v>
      </c>
      <c r="B10" t="s">
        <v>333</v>
      </c>
      <c r="C10" t="s">
        <v>334</v>
      </c>
      <c r="D10" t="s">
        <v>335</v>
      </c>
      <c r="E10" t="s">
        <v>336</v>
      </c>
      <c r="F10" t="s">
        <v>337</v>
      </c>
      <c r="G10" t="s">
        <v>338</v>
      </c>
      <c r="H10" t="s">
        <v>292</v>
      </c>
      <c r="I10" t="s">
        <v>292</v>
      </c>
      <c r="J10" t="s">
        <v>4465</v>
      </c>
      <c r="M10" s="16" t="s">
        <v>384</v>
      </c>
      <c r="N10" s="16" t="s">
        <v>339</v>
      </c>
      <c r="O10" s="16" t="s">
        <v>332</v>
      </c>
      <c r="P10" s="16" t="s">
        <v>332</v>
      </c>
      <c r="Q10" s="16" t="s">
        <v>339</v>
      </c>
      <c r="R10" s="16" t="s">
        <v>384</v>
      </c>
      <c r="U10" s="16"/>
      <c r="V10" s="16" t="s">
        <v>287</v>
      </c>
      <c r="W10" s="16" t="s">
        <v>283</v>
      </c>
      <c r="X10" s="16" t="s">
        <v>4568</v>
      </c>
      <c r="Y10" s="16" t="s">
        <v>4569</v>
      </c>
      <c r="Z10" s="16" t="s">
        <v>4433</v>
      </c>
      <c r="AA10" s="16" t="s">
        <v>4570</v>
      </c>
      <c r="AB10" s="16"/>
      <c r="AC10" s="16" t="s">
        <v>4557</v>
      </c>
      <c r="AF10" s="38" t="s">
        <v>384</v>
      </c>
      <c r="AG10" s="39"/>
      <c r="AH10" s="38" t="s">
        <v>384</v>
      </c>
      <c r="AI10" s="38" t="s">
        <v>384</v>
      </c>
      <c r="AJ10" s="39"/>
      <c r="AT10" s="38" t="s">
        <v>384</v>
      </c>
      <c r="AU10" s="39"/>
      <c r="AV10" s="38" t="s">
        <v>384</v>
      </c>
      <c r="AW10" s="38" t="s">
        <v>384</v>
      </c>
      <c r="AX10" s="39"/>
    </row>
    <row r="11" spans="1:50">
      <c r="A11" t="s">
        <v>339</v>
      </c>
      <c r="B11" t="s">
        <v>340</v>
      </c>
      <c r="C11" t="s">
        <v>341</v>
      </c>
      <c r="D11" t="s">
        <v>342</v>
      </c>
      <c r="E11" t="s">
        <v>343</v>
      </c>
      <c r="F11" t="s">
        <v>344</v>
      </c>
      <c r="G11" t="s">
        <v>345</v>
      </c>
      <c r="H11" t="s">
        <v>292</v>
      </c>
      <c r="I11" t="s">
        <v>292</v>
      </c>
      <c r="J11" t="s">
        <v>292</v>
      </c>
      <c r="M11" s="16" t="s">
        <v>393</v>
      </c>
      <c r="N11" s="16" t="s">
        <v>346</v>
      </c>
      <c r="O11" s="16" t="s">
        <v>339</v>
      </c>
      <c r="P11" s="16" t="s">
        <v>339</v>
      </c>
      <c r="Q11" s="16" t="s">
        <v>346</v>
      </c>
      <c r="R11" s="16" t="s">
        <v>393</v>
      </c>
      <c r="V11" s="35"/>
      <c r="W11" s="35"/>
      <c r="X11" s="35"/>
      <c r="Y11" s="35"/>
      <c r="Z11" s="35"/>
      <c r="AA11" s="35"/>
      <c r="AF11" s="38" t="s">
        <v>393</v>
      </c>
      <c r="AG11" s="39"/>
      <c r="AH11" s="38" t="s">
        <v>393</v>
      </c>
      <c r="AI11" s="38" t="s">
        <v>393</v>
      </c>
      <c r="AJ11" s="39"/>
      <c r="AT11" s="38" t="s">
        <v>393</v>
      </c>
      <c r="AU11" s="39"/>
      <c r="AV11" s="38" t="s">
        <v>393</v>
      </c>
      <c r="AW11" s="38" t="s">
        <v>393</v>
      </c>
      <c r="AX11" s="39"/>
    </row>
    <row r="12" spans="1:50">
      <c r="A12" t="s">
        <v>346</v>
      </c>
      <c r="B12" t="s">
        <v>4466</v>
      </c>
      <c r="C12" t="s">
        <v>292</v>
      </c>
      <c r="D12" t="s">
        <v>292</v>
      </c>
      <c r="E12" t="s">
        <v>4467</v>
      </c>
      <c r="F12" t="s">
        <v>4468</v>
      </c>
      <c r="G12" t="s">
        <v>4469</v>
      </c>
      <c r="H12" t="s">
        <v>292</v>
      </c>
      <c r="I12" t="s">
        <v>292</v>
      </c>
      <c r="J12" t="s">
        <v>292</v>
      </c>
      <c r="M12" s="16" t="s">
        <v>405</v>
      </c>
      <c r="N12" s="16" t="s">
        <v>347</v>
      </c>
      <c r="O12" s="16" t="s">
        <v>346</v>
      </c>
      <c r="P12" s="16" t="s">
        <v>346</v>
      </c>
      <c r="Q12" s="16" t="s">
        <v>347</v>
      </c>
      <c r="R12" s="16" t="s">
        <v>405</v>
      </c>
      <c r="V12" s="35"/>
      <c r="W12" s="35"/>
      <c r="X12" s="35"/>
      <c r="Y12" s="35"/>
      <c r="Z12" s="35"/>
      <c r="AA12" s="35"/>
      <c r="AF12" s="38" t="s">
        <v>405</v>
      </c>
      <c r="AG12" s="39"/>
      <c r="AH12" s="38" t="s">
        <v>405</v>
      </c>
      <c r="AI12" s="38" t="s">
        <v>412</v>
      </c>
      <c r="AJ12" s="39"/>
      <c r="AT12" s="38" t="s">
        <v>405</v>
      </c>
      <c r="AU12" s="39"/>
      <c r="AV12" s="38" t="s">
        <v>412</v>
      </c>
      <c r="AW12" s="38" t="s">
        <v>405</v>
      </c>
      <c r="AX12" s="39"/>
    </row>
    <row r="13" spans="1:50">
      <c r="A13" t="s">
        <v>347</v>
      </c>
      <c r="B13" t="s">
        <v>348</v>
      </c>
      <c r="C13" t="s">
        <v>349</v>
      </c>
      <c r="D13" t="s">
        <v>350</v>
      </c>
      <c r="E13" t="s">
        <v>351</v>
      </c>
      <c r="F13" t="s">
        <v>352</v>
      </c>
      <c r="G13" t="s">
        <v>353</v>
      </c>
      <c r="H13" t="s">
        <v>292</v>
      </c>
      <c r="I13" t="s">
        <v>292</v>
      </c>
      <c r="J13" t="s">
        <v>292</v>
      </c>
      <c r="M13" s="16" t="s">
        <v>412</v>
      </c>
      <c r="N13" s="16" t="s">
        <v>354</v>
      </c>
      <c r="O13" s="16" t="s">
        <v>347</v>
      </c>
      <c r="P13" s="16" t="s">
        <v>347</v>
      </c>
      <c r="Q13" s="16" t="s">
        <v>354</v>
      </c>
      <c r="R13" s="16" t="s">
        <v>412</v>
      </c>
      <c r="V13" s="35"/>
      <c r="W13" s="35"/>
      <c r="X13" s="35"/>
      <c r="Y13" s="35"/>
      <c r="Z13" s="35"/>
      <c r="AA13" s="35"/>
      <c r="AF13" s="38" t="s">
        <v>412</v>
      </c>
      <c r="AG13" s="39"/>
      <c r="AH13" s="38" t="s">
        <v>412</v>
      </c>
      <c r="AI13" s="38" t="s">
        <v>420</v>
      </c>
      <c r="AJ13" s="39"/>
      <c r="AT13" s="38" t="s">
        <v>412</v>
      </c>
      <c r="AU13" s="39"/>
      <c r="AV13" s="38" t="s">
        <v>420</v>
      </c>
      <c r="AW13" s="38" t="s">
        <v>412</v>
      </c>
      <c r="AX13" s="39"/>
    </row>
    <row r="14" spans="1:50">
      <c r="A14" t="s">
        <v>354</v>
      </c>
      <c r="B14" t="s">
        <v>355</v>
      </c>
      <c r="C14" t="s">
        <v>292</v>
      </c>
      <c r="D14" t="s">
        <v>292</v>
      </c>
      <c r="E14" t="s">
        <v>356</v>
      </c>
      <c r="F14" t="s">
        <v>357</v>
      </c>
      <c r="G14" t="s">
        <v>358</v>
      </c>
      <c r="H14" t="s">
        <v>292</v>
      </c>
      <c r="I14" t="s">
        <v>292</v>
      </c>
      <c r="J14" t="s">
        <v>292</v>
      </c>
      <c r="M14" s="16" t="s">
        <v>420</v>
      </c>
      <c r="N14" s="16" t="s">
        <v>360</v>
      </c>
      <c r="O14" s="16" t="s">
        <v>354</v>
      </c>
      <c r="P14" s="16" t="s">
        <v>354</v>
      </c>
      <c r="Q14" s="16" t="s">
        <v>360</v>
      </c>
      <c r="R14" s="16" t="s">
        <v>420</v>
      </c>
      <c r="V14" s="35"/>
      <c r="W14" s="35"/>
      <c r="X14" s="35"/>
      <c r="Y14" s="35"/>
      <c r="Z14" s="35"/>
      <c r="AA14" s="35"/>
      <c r="AF14" s="38" t="s">
        <v>420</v>
      </c>
      <c r="AG14" s="39"/>
      <c r="AH14" s="38" t="s">
        <v>420</v>
      </c>
      <c r="AI14" s="38" t="s">
        <v>427</v>
      </c>
      <c r="AJ14" s="39"/>
      <c r="AT14" s="38" t="s">
        <v>420</v>
      </c>
      <c r="AU14" s="39"/>
      <c r="AV14" s="38" t="s">
        <v>427</v>
      </c>
      <c r="AW14" s="38" t="s">
        <v>420</v>
      </c>
      <c r="AX14" s="39"/>
    </row>
    <row r="15" spans="1:50">
      <c r="A15" t="s">
        <v>359</v>
      </c>
      <c r="B15" t="s">
        <v>292</v>
      </c>
      <c r="C15" t="s">
        <v>292</v>
      </c>
      <c r="D15" t="s">
        <v>292</v>
      </c>
      <c r="E15" t="s">
        <v>292</v>
      </c>
      <c r="F15" t="s">
        <v>4470</v>
      </c>
      <c r="G15" t="s">
        <v>4471</v>
      </c>
      <c r="H15" t="s">
        <v>292</v>
      </c>
      <c r="I15" t="s">
        <v>292</v>
      </c>
      <c r="J15" t="s">
        <v>292</v>
      </c>
      <c r="M15" s="16" t="s">
        <v>427</v>
      </c>
      <c r="N15" s="16" t="s">
        <v>369</v>
      </c>
      <c r="O15" s="16" t="s">
        <v>359</v>
      </c>
      <c r="P15" s="16" t="s">
        <v>359</v>
      </c>
      <c r="Q15" s="16" t="s">
        <v>369</v>
      </c>
      <c r="R15" s="16" t="s">
        <v>427</v>
      </c>
      <c r="V15" s="35"/>
      <c r="W15" s="35"/>
      <c r="X15" s="35"/>
      <c r="Y15" s="35"/>
      <c r="Z15" s="35"/>
      <c r="AA15" s="35"/>
      <c r="AF15" s="38" t="s">
        <v>427</v>
      </c>
      <c r="AG15" s="39"/>
      <c r="AH15" s="38" t="s">
        <v>427</v>
      </c>
      <c r="AI15" s="38" t="s">
        <v>434</v>
      </c>
      <c r="AJ15" s="39"/>
      <c r="AT15" s="38" t="s">
        <v>427</v>
      </c>
      <c r="AU15" s="39"/>
      <c r="AV15" s="38" t="s">
        <v>434</v>
      </c>
      <c r="AW15" s="38" t="s">
        <v>427</v>
      </c>
      <c r="AX15" s="39"/>
    </row>
    <row r="16" spans="1:50" ht="22.5">
      <c r="A16" t="s">
        <v>360</v>
      </c>
      <c r="B16" t="s">
        <v>361</v>
      </c>
      <c r="C16" t="s">
        <v>362</v>
      </c>
      <c r="D16" t="s">
        <v>363</v>
      </c>
      <c r="E16" t="s">
        <v>364</v>
      </c>
      <c r="F16" t="s">
        <v>365</v>
      </c>
      <c r="G16" t="s">
        <v>366</v>
      </c>
      <c r="H16" t="s">
        <v>367</v>
      </c>
      <c r="I16" t="s">
        <v>292</v>
      </c>
      <c r="J16" t="s">
        <v>292</v>
      </c>
      <c r="M16" s="16" t="s">
        <v>434</v>
      </c>
      <c r="N16" s="16" t="s">
        <v>4475</v>
      </c>
      <c r="O16" s="16" t="s">
        <v>360</v>
      </c>
      <c r="P16" s="16" t="s">
        <v>360</v>
      </c>
      <c r="Q16" s="16" t="s">
        <v>4475</v>
      </c>
      <c r="R16" s="16" t="s">
        <v>434</v>
      </c>
      <c r="V16" s="35"/>
      <c r="W16" s="35"/>
      <c r="X16" s="35"/>
      <c r="Y16" s="35"/>
      <c r="Z16" s="35"/>
      <c r="AA16" s="35"/>
      <c r="AF16" s="38" t="s">
        <v>434</v>
      </c>
      <c r="AG16" s="39"/>
      <c r="AH16" s="38" t="s">
        <v>434</v>
      </c>
      <c r="AI16" s="38" t="s">
        <v>441</v>
      </c>
      <c r="AJ16" s="39"/>
      <c r="AT16" s="38" t="s">
        <v>434</v>
      </c>
      <c r="AU16" s="39"/>
      <c r="AV16" s="38" t="s">
        <v>441</v>
      </c>
      <c r="AW16" s="38" t="s">
        <v>434</v>
      </c>
      <c r="AX16" s="39"/>
    </row>
    <row r="17" spans="1:50" ht="22.5">
      <c r="A17" t="s">
        <v>368</v>
      </c>
      <c r="B17" t="s">
        <v>292</v>
      </c>
      <c r="C17" t="s">
        <v>292</v>
      </c>
      <c r="D17" t="s">
        <v>292</v>
      </c>
      <c r="E17" t="s">
        <v>292</v>
      </c>
      <c r="F17" t="s">
        <v>292</v>
      </c>
      <c r="G17" t="s">
        <v>292</v>
      </c>
      <c r="H17" t="s">
        <v>4472</v>
      </c>
      <c r="I17" t="s">
        <v>292</v>
      </c>
      <c r="J17" t="s">
        <v>292</v>
      </c>
      <c r="M17" s="16" t="s">
        <v>441</v>
      </c>
      <c r="N17" s="16" t="s">
        <v>379</v>
      </c>
      <c r="O17" s="16" t="s">
        <v>369</v>
      </c>
      <c r="P17" s="16" t="s">
        <v>369</v>
      </c>
      <c r="Q17" s="16" t="s">
        <v>379</v>
      </c>
      <c r="R17" s="16" t="s">
        <v>441</v>
      </c>
      <c r="V17" s="35"/>
      <c r="W17" s="35"/>
      <c r="X17" s="35"/>
      <c r="Y17" s="35"/>
      <c r="Z17" s="35"/>
      <c r="AA17" s="35"/>
      <c r="AF17" s="38" t="s">
        <v>441</v>
      </c>
      <c r="AG17" s="39"/>
      <c r="AH17" s="38" t="s">
        <v>441</v>
      </c>
      <c r="AI17" s="38" t="s">
        <v>448</v>
      </c>
      <c r="AJ17" s="39"/>
      <c r="AT17" s="38" t="s">
        <v>441</v>
      </c>
      <c r="AU17" s="39"/>
      <c r="AV17" s="38" t="s">
        <v>448</v>
      </c>
      <c r="AW17" s="38" t="s">
        <v>441</v>
      </c>
      <c r="AX17" s="39"/>
    </row>
    <row r="18" spans="1:50" ht="22.5">
      <c r="A18" t="s">
        <v>369</v>
      </c>
      <c r="B18" t="s">
        <v>370</v>
      </c>
      <c r="C18" t="s">
        <v>292</v>
      </c>
      <c r="D18" t="s">
        <v>292</v>
      </c>
      <c r="E18" t="s">
        <v>371</v>
      </c>
      <c r="F18" t="s">
        <v>372</v>
      </c>
      <c r="G18" t="s">
        <v>373</v>
      </c>
      <c r="H18" t="s">
        <v>292</v>
      </c>
      <c r="I18" t="s">
        <v>292</v>
      </c>
      <c r="J18" t="s">
        <v>292</v>
      </c>
      <c r="M18" s="16" t="s">
        <v>448</v>
      </c>
      <c r="N18" s="16" t="s">
        <v>384</v>
      </c>
      <c r="O18" s="16" t="s">
        <v>374</v>
      </c>
      <c r="P18" s="16" t="s">
        <v>374</v>
      </c>
      <c r="Q18" s="16" t="s">
        <v>384</v>
      </c>
      <c r="R18" s="16" t="s">
        <v>448</v>
      </c>
      <c r="V18" s="35"/>
      <c r="W18" s="35"/>
      <c r="X18" s="35"/>
      <c r="Y18" s="35"/>
      <c r="Z18" s="35"/>
      <c r="AA18" s="35"/>
      <c r="AF18" s="38" t="s">
        <v>448</v>
      </c>
      <c r="AG18" s="39"/>
      <c r="AH18" s="38" t="s">
        <v>448</v>
      </c>
      <c r="AI18" s="38" t="s">
        <v>455</v>
      </c>
      <c r="AJ18" s="39"/>
      <c r="AT18" s="38" t="s">
        <v>448</v>
      </c>
      <c r="AU18" s="39"/>
      <c r="AV18" s="38" t="s">
        <v>455</v>
      </c>
      <c r="AW18" s="38" t="s">
        <v>448</v>
      </c>
      <c r="AX18" s="39"/>
    </row>
    <row r="19" spans="1:50" ht="22.5">
      <c r="A19" t="s">
        <v>374</v>
      </c>
      <c r="B19" t="s">
        <v>292</v>
      </c>
      <c r="C19" t="s">
        <v>292</v>
      </c>
      <c r="D19" t="s">
        <v>292</v>
      </c>
      <c r="E19" t="s">
        <v>292</v>
      </c>
      <c r="F19" t="s">
        <v>4473</v>
      </c>
      <c r="G19" t="s">
        <v>4474</v>
      </c>
      <c r="H19" t="s">
        <v>292</v>
      </c>
      <c r="I19" t="s">
        <v>292</v>
      </c>
      <c r="J19" t="s">
        <v>292</v>
      </c>
      <c r="M19" s="16" t="s">
        <v>487</v>
      </c>
      <c r="N19" s="16" t="s">
        <v>393</v>
      </c>
      <c r="O19" s="16" t="s">
        <v>4475</v>
      </c>
      <c r="P19" s="16" t="s">
        <v>4475</v>
      </c>
      <c r="Q19" s="16" t="s">
        <v>393</v>
      </c>
      <c r="R19" s="16" t="s">
        <v>487</v>
      </c>
      <c r="V19" s="35"/>
      <c r="W19" s="35"/>
      <c r="X19" s="35"/>
      <c r="Y19" s="35"/>
      <c r="Z19" s="35"/>
      <c r="AA19" s="35"/>
      <c r="AF19" s="38" t="s">
        <v>487</v>
      </c>
      <c r="AG19" s="39"/>
      <c r="AH19" s="38" t="s">
        <v>487</v>
      </c>
      <c r="AI19" s="38" t="s">
        <v>466</v>
      </c>
      <c r="AJ19" s="39"/>
      <c r="AT19" s="38" t="s">
        <v>487</v>
      </c>
      <c r="AU19" s="39"/>
      <c r="AV19" s="38" t="s">
        <v>466</v>
      </c>
      <c r="AW19" s="38" t="s">
        <v>487</v>
      </c>
      <c r="AX19" s="39"/>
    </row>
    <row r="20" spans="1:50" ht="22.5">
      <c r="A20" t="s">
        <v>4475</v>
      </c>
      <c r="B20" t="s">
        <v>375</v>
      </c>
      <c r="C20" t="s">
        <v>292</v>
      </c>
      <c r="D20" t="s">
        <v>292</v>
      </c>
      <c r="E20" t="s">
        <v>376</v>
      </c>
      <c r="F20" t="s">
        <v>377</v>
      </c>
      <c r="G20" t="s">
        <v>378</v>
      </c>
      <c r="H20" t="s">
        <v>292</v>
      </c>
      <c r="I20" t="s">
        <v>292</v>
      </c>
      <c r="J20" t="s">
        <v>292</v>
      </c>
      <c r="M20" s="16" t="s">
        <v>495</v>
      </c>
      <c r="N20" s="16" t="s">
        <v>400</v>
      </c>
      <c r="O20" s="16" t="s">
        <v>4476</v>
      </c>
      <c r="P20" s="16" t="s">
        <v>4476</v>
      </c>
      <c r="Q20" s="16" t="s">
        <v>400</v>
      </c>
      <c r="R20" s="16" t="s">
        <v>495</v>
      </c>
      <c r="V20" s="35"/>
      <c r="W20" s="35"/>
      <c r="X20" s="35"/>
      <c r="Y20" s="35"/>
      <c r="Z20" s="35"/>
      <c r="AA20" s="35"/>
      <c r="AF20" s="38" t="s">
        <v>495</v>
      </c>
      <c r="AG20" s="39"/>
      <c r="AH20" s="38" t="s">
        <v>495</v>
      </c>
      <c r="AI20" s="38" t="s">
        <v>471</v>
      </c>
      <c r="AJ20" s="39"/>
      <c r="AT20" s="38" t="s">
        <v>495</v>
      </c>
      <c r="AU20" s="39"/>
      <c r="AV20" s="38" t="s">
        <v>471</v>
      </c>
      <c r="AW20" s="38" t="s">
        <v>495</v>
      </c>
      <c r="AX20" s="39"/>
    </row>
    <row r="21" spans="1:50" ht="22.5">
      <c r="A21" t="s">
        <v>4476</v>
      </c>
      <c r="B21" t="s">
        <v>292</v>
      </c>
      <c r="C21" t="s">
        <v>292</v>
      </c>
      <c r="D21" t="s">
        <v>292</v>
      </c>
      <c r="E21" t="s">
        <v>292</v>
      </c>
      <c r="F21" t="s">
        <v>4477</v>
      </c>
      <c r="G21" t="s">
        <v>4478</v>
      </c>
      <c r="M21" s="16" t="s">
        <v>502</v>
      </c>
      <c r="N21" s="16" t="s">
        <v>405</v>
      </c>
      <c r="O21" s="16" t="s">
        <v>379</v>
      </c>
      <c r="P21" s="16" t="s">
        <v>379</v>
      </c>
      <c r="Q21" s="16" t="s">
        <v>405</v>
      </c>
      <c r="R21" s="16" t="s">
        <v>502</v>
      </c>
      <c r="V21" s="35"/>
      <c r="W21" s="35"/>
      <c r="X21" s="35"/>
      <c r="Y21" s="35"/>
      <c r="Z21" s="35"/>
      <c r="AA21" s="35"/>
      <c r="AF21" s="38" t="s">
        <v>502</v>
      </c>
      <c r="AG21" s="39"/>
      <c r="AH21" s="38" t="s">
        <v>502</v>
      </c>
      <c r="AI21" s="38" t="s">
        <v>481</v>
      </c>
      <c r="AJ21" s="39"/>
      <c r="AT21" s="38" t="s">
        <v>502</v>
      </c>
      <c r="AU21" s="39"/>
      <c r="AV21" s="38" t="s">
        <v>481</v>
      </c>
      <c r="AW21" s="38" t="s">
        <v>502</v>
      </c>
      <c r="AX21" s="39"/>
    </row>
    <row r="22" spans="1:50">
      <c r="A22" t="s">
        <v>379</v>
      </c>
      <c r="B22" t="s">
        <v>380</v>
      </c>
      <c r="C22" t="s">
        <v>292</v>
      </c>
      <c r="D22" t="s">
        <v>292</v>
      </c>
      <c r="E22" t="s">
        <v>381</v>
      </c>
      <c r="F22" t="s">
        <v>382</v>
      </c>
      <c r="G22" t="s">
        <v>383</v>
      </c>
      <c r="H22" t="s">
        <v>292</v>
      </c>
      <c r="I22" t="s">
        <v>292</v>
      </c>
      <c r="J22" t="s">
        <v>292</v>
      </c>
      <c r="M22" s="16" t="s">
        <v>267</v>
      </c>
      <c r="N22" s="16" t="s">
        <v>412</v>
      </c>
      <c r="O22" s="16" t="s">
        <v>384</v>
      </c>
      <c r="P22" s="16" t="s">
        <v>384</v>
      </c>
      <c r="Q22" s="16" t="s">
        <v>412</v>
      </c>
      <c r="R22" s="16" t="s">
        <v>267</v>
      </c>
      <c r="V22" s="35"/>
      <c r="W22" s="35"/>
      <c r="X22" s="35"/>
      <c r="Y22" s="35"/>
      <c r="Z22" s="35"/>
      <c r="AA22" s="35"/>
      <c r="AF22" s="38" t="s">
        <v>267</v>
      </c>
      <c r="AG22" s="39"/>
      <c r="AH22" s="38" t="s">
        <v>267</v>
      </c>
      <c r="AI22" s="38" t="s">
        <v>487</v>
      </c>
      <c r="AJ22" s="39"/>
      <c r="AT22" s="38" t="s">
        <v>267</v>
      </c>
      <c r="AU22" s="39"/>
      <c r="AV22" s="38" t="s">
        <v>487</v>
      </c>
      <c r="AW22" s="38" t="s">
        <v>267</v>
      </c>
      <c r="AX22" s="39"/>
    </row>
    <row r="23" spans="1:50" ht="22.5">
      <c r="A23" t="s">
        <v>384</v>
      </c>
      <c r="B23" t="s">
        <v>385</v>
      </c>
      <c r="C23" t="s">
        <v>386</v>
      </c>
      <c r="D23" t="s">
        <v>387</v>
      </c>
      <c r="E23" t="s">
        <v>388</v>
      </c>
      <c r="F23" t="s">
        <v>389</v>
      </c>
      <c r="G23" t="s">
        <v>390</v>
      </c>
      <c r="H23" t="s">
        <v>391</v>
      </c>
      <c r="I23" t="s">
        <v>292</v>
      </c>
      <c r="J23" t="s">
        <v>292</v>
      </c>
      <c r="M23" s="16" t="s">
        <v>565</v>
      </c>
      <c r="N23" s="16" t="s">
        <v>419</v>
      </c>
      <c r="O23" s="16" t="s">
        <v>393</v>
      </c>
      <c r="P23" s="16" t="s">
        <v>393</v>
      </c>
      <c r="Q23" s="16" t="s">
        <v>419</v>
      </c>
      <c r="R23" s="16" t="s">
        <v>565</v>
      </c>
      <c r="V23" s="35"/>
      <c r="W23" s="35"/>
      <c r="X23" s="35"/>
      <c r="Y23" s="35"/>
      <c r="Z23" s="35"/>
      <c r="AA23" s="35"/>
      <c r="AF23" s="38" t="s">
        <v>565</v>
      </c>
      <c r="AG23" s="39"/>
      <c r="AH23" s="38" t="s">
        <v>565</v>
      </c>
      <c r="AI23" s="38" t="s">
        <v>495</v>
      </c>
      <c r="AJ23" s="39"/>
      <c r="AT23" s="38" t="s">
        <v>565</v>
      </c>
      <c r="AU23" s="39"/>
      <c r="AV23" s="38" t="s">
        <v>495</v>
      </c>
      <c r="AW23" s="38" t="s">
        <v>565</v>
      </c>
      <c r="AX23" s="39"/>
    </row>
    <row r="24" spans="1:50">
      <c r="A24" t="s">
        <v>392</v>
      </c>
      <c r="B24" t="s">
        <v>292</v>
      </c>
      <c r="C24" t="s">
        <v>292</v>
      </c>
      <c r="D24" t="s">
        <v>292</v>
      </c>
      <c r="E24" t="s">
        <v>292</v>
      </c>
      <c r="F24" t="s">
        <v>292</v>
      </c>
      <c r="G24" t="s">
        <v>292</v>
      </c>
      <c r="H24" t="s">
        <v>4479</v>
      </c>
      <c r="I24" t="s">
        <v>292</v>
      </c>
      <c r="J24" t="s">
        <v>292</v>
      </c>
      <c r="M24" s="16" t="s">
        <v>572</v>
      </c>
      <c r="N24" s="16" t="s">
        <v>420</v>
      </c>
      <c r="O24" s="16" t="s">
        <v>400</v>
      </c>
      <c r="P24" s="16" t="s">
        <v>400</v>
      </c>
      <c r="Q24" s="16" t="s">
        <v>420</v>
      </c>
      <c r="R24" s="16" t="s">
        <v>572</v>
      </c>
      <c r="V24" s="35"/>
      <c r="W24" s="35"/>
      <c r="X24" s="35"/>
      <c r="Y24" s="35"/>
      <c r="Z24" s="35"/>
      <c r="AA24" s="35"/>
      <c r="AF24" s="38" t="s">
        <v>572</v>
      </c>
      <c r="AG24" s="39"/>
      <c r="AH24" s="38" t="s">
        <v>572</v>
      </c>
      <c r="AI24" s="38" t="s">
        <v>267</v>
      </c>
      <c r="AJ24" s="39"/>
      <c r="AT24" s="38" t="s">
        <v>572</v>
      </c>
      <c r="AU24" s="39"/>
      <c r="AV24" s="38" t="s">
        <v>267</v>
      </c>
      <c r="AW24" s="38" t="s">
        <v>572</v>
      </c>
      <c r="AX24" s="39"/>
    </row>
    <row r="25" spans="1:50" ht="22.5">
      <c r="A25" t="s">
        <v>393</v>
      </c>
      <c r="B25" t="s">
        <v>394</v>
      </c>
      <c r="C25" t="s">
        <v>395</v>
      </c>
      <c r="D25" t="s">
        <v>396</v>
      </c>
      <c r="E25" t="s">
        <v>397</v>
      </c>
      <c r="F25" t="s">
        <v>398</v>
      </c>
      <c r="G25" t="s">
        <v>399</v>
      </c>
      <c r="H25" t="s">
        <v>292</v>
      </c>
      <c r="I25" t="s">
        <v>292</v>
      </c>
      <c r="J25" t="s">
        <v>292</v>
      </c>
      <c r="M25" s="16" t="s">
        <v>579</v>
      </c>
      <c r="N25" s="16" t="s">
        <v>427</v>
      </c>
      <c r="O25" s="16" t="s">
        <v>405</v>
      </c>
      <c r="P25" s="16" t="s">
        <v>405</v>
      </c>
      <c r="Q25" s="16" t="s">
        <v>427</v>
      </c>
      <c r="R25" s="16" t="s">
        <v>579</v>
      </c>
      <c r="V25" s="35"/>
      <c r="W25" s="35"/>
      <c r="X25" s="35"/>
      <c r="Y25" s="35"/>
      <c r="Z25" s="35"/>
      <c r="AA25" s="35"/>
      <c r="AF25" s="38" t="s">
        <v>579</v>
      </c>
      <c r="AG25" s="39"/>
      <c r="AH25" s="38" t="s">
        <v>579</v>
      </c>
      <c r="AI25" s="38" t="s">
        <v>515</v>
      </c>
      <c r="AJ25" s="39"/>
      <c r="AT25" s="38" t="s">
        <v>579</v>
      </c>
      <c r="AU25" s="39"/>
      <c r="AV25" s="38" t="s">
        <v>515</v>
      </c>
      <c r="AW25" s="38" t="s">
        <v>579</v>
      </c>
      <c r="AX25" s="39"/>
    </row>
    <row r="26" spans="1:50" ht="22.5">
      <c r="A26" t="s">
        <v>400</v>
      </c>
      <c r="B26" t="s">
        <v>401</v>
      </c>
      <c r="C26" t="s">
        <v>292</v>
      </c>
      <c r="D26" t="s">
        <v>292</v>
      </c>
      <c r="E26" t="s">
        <v>402</v>
      </c>
      <c r="F26" t="s">
        <v>403</v>
      </c>
      <c r="G26" t="s">
        <v>404</v>
      </c>
      <c r="H26" t="s">
        <v>292</v>
      </c>
      <c r="I26" t="s">
        <v>292</v>
      </c>
      <c r="J26" t="s">
        <v>292</v>
      </c>
      <c r="M26" s="16" t="s">
        <v>595</v>
      </c>
      <c r="N26" s="16" t="s">
        <v>434</v>
      </c>
      <c r="O26" s="16" t="s">
        <v>412</v>
      </c>
      <c r="P26" s="16" t="s">
        <v>412</v>
      </c>
      <c r="Q26" s="16" t="s">
        <v>434</v>
      </c>
      <c r="R26" s="16" t="s">
        <v>595</v>
      </c>
      <c r="V26" s="35"/>
      <c r="W26" s="35"/>
      <c r="X26" s="35"/>
      <c r="Y26" s="35"/>
      <c r="Z26" s="35"/>
      <c r="AA26" s="35"/>
      <c r="AF26" s="38" t="s">
        <v>595</v>
      </c>
      <c r="AG26" s="39"/>
      <c r="AH26" s="38" t="s">
        <v>595</v>
      </c>
      <c r="AI26" s="38" t="s">
        <v>545</v>
      </c>
      <c r="AJ26" s="39"/>
      <c r="AT26" s="38" t="s">
        <v>595</v>
      </c>
      <c r="AU26" s="39"/>
      <c r="AV26" s="38" t="s">
        <v>545</v>
      </c>
      <c r="AW26" s="38" t="s">
        <v>595</v>
      </c>
      <c r="AX26" s="39"/>
    </row>
    <row r="27" spans="1:50" ht="22.5">
      <c r="A27" t="s">
        <v>405</v>
      </c>
      <c r="B27" t="s">
        <v>406</v>
      </c>
      <c r="C27" t="s">
        <v>407</v>
      </c>
      <c r="D27" t="s">
        <v>408</v>
      </c>
      <c r="E27" t="s">
        <v>409</v>
      </c>
      <c r="F27" t="s">
        <v>410</v>
      </c>
      <c r="G27" t="s">
        <v>411</v>
      </c>
      <c r="H27" t="s">
        <v>292</v>
      </c>
      <c r="I27" t="s">
        <v>292</v>
      </c>
      <c r="J27" t="s">
        <v>292</v>
      </c>
      <c r="M27" s="16" t="s">
        <v>613</v>
      </c>
      <c r="N27" s="16" t="s">
        <v>441</v>
      </c>
      <c r="O27" s="16" t="s">
        <v>419</v>
      </c>
      <c r="P27" s="16" t="s">
        <v>419</v>
      </c>
      <c r="Q27" s="16" t="s">
        <v>441</v>
      </c>
      <c r="R27" s="16" t="s">
        <v>613</v>
      </c>
      <c r="V27" s="35"/>
      <c r="W27" s="35"/>
      <c r="X27" s="35"/>
      <c r="Y27" s="35"/>
      <c r="Z27" s="35"/>
      <c r="AA27" s="35"/>
      <c r="AF27" s="38" t="s">
        <v>613</v>
      </c>
      <c r="AG27" s="39"/>
      <c r="AH27" s="38" t="s">
        <v>613</v>
      </c>
      <c r="AI27" s="38" t="s">
        <v>555</v>
      </c>
      <c r="AJ27" s="39"/>
      <c r="AT27" s="38" t="s">
        <v>613</v>
      </c>
      <c r="AU27" s="39"/>
      <c r="AV27" s="38" t="s">
        <v>555</v>
      </c>
      <c r="AW27" s="38" t="s">
        <v>613</v>
      </c>
      <c r="AX27" s="39"/>
    </row>
    <row r="28" spans="1:50">
      <c r="A28" t="s">
        <v>412</v>
      </c>
      <c r="B28" t="s">
        <v>413</v>
      </c>
      <c r="C28" t="s">
        <v>414</v>
      </c>
      <c r="D28" t="s">
        <v>415</v>
      </c>
      <c r="E28" t="s">
        <v>416</v>
      </c>
      <c r="F28" t="s">
        <v>417</v>
      </c>
      <c r="G28" t="s">
        <v>418</v>
      </c>
      <c r="H28" t="s">
        <v>292</v>
      </c>
      <c r="I28" t="s">
        <v>292</v>
      </c>
      <c r="J28" t="s">
        <v>292</v>
      </c>
      <c r="M28" s="16" t="s">
        <v>621</v>
      </c>
      <c r="N28" s="16" t="s">
        <v>448</v>
      </c>
      <c r="O28" s="16" t="s">
        <v>420</v>
      </c>
      <c r="P28" s="16" t="s">
        <v>420</v>
      </c>
      <c r="Q28" s="16" t="s">
        <v>448</v>
      </c>
      <c r="R28" s="16" t="s">
        <v>621</v>
      </c>
      <c r="V28" s="35"/>
      <c r="W28" s="35"/>
      <c r="X28" s="35"/>
      <c r="Y28" s="35"/>
      <c r="Z28" s="35"/>
      <c r="AA28" s="35"/>
      <c r="AF28" s="38" t="s">
        <v>621</v>
      </c>
      <c r="AG28" s="39"/>
      <c r="AH28" s="38" t="s">
        <v>621</v>
      </c>
      <c r="AI28" s="38" t="s">
        <v>560</v>
      </c>
      <c r="AJ28" s="39"/>
      <c r="AT28" s="38" t="s">
        <v>621</v>
      </c>
      <c r="AU28" s="39"/>
      <c r="AV28" s="38" t="s">
        <v>560</v>
      </c>
      <c r="AW28" s="38" t="s">
        <v>621</v>
      </c>
      <c r="AX28" s="39"/>
    </row>
    <row r="29" spans="1:50">
      <c r="A29" t="s">
        <v>419</v>
      </c>
      <c r="B29" t="s">
        <v>4480</v>
      </c>
      <c r="C29" t="s">
        <v>292</v>
      </c>
      <c r="D29" t="s">
        <v>292</v>
      </c>
      <c r="E29" t="s">
        <v>4481</v>
      </c>
      <c r="F29" t="s">
        <v>4482</v>
      </c>
      <c r="G29" t="s">
        <v>4483</v>
      </c>
      <c r="H29" t="s">
        <v>292</v>
      </c>
      <c r="I29" t="s">
        <v>292</v>
      </c>
      <c r="J29" t="s">
        <v>292</v>
      </c>
      <c r="N29" s="16" t="s">
        <v>455</v>
      </c>
      <c r="O29" s="16" t="s">
        <v>427</v>
      </c>
      <c r="P29" s="16" t="s">
        <v>427</v>
      </c>
      <c r="Q29" s="16" t="s">
        <v>455</v>
      </c>
      <c r="V29" s="35"/>
      <c r="W29" s="35"/>
      <c r="X29" s="35"/>
      <c r="Y29" s="35"/>
      <c r="Z29" s="35"/>
      <c r="AA29" s="35"/>
      <c r="AF29" s="39"/>
      <c r="AG29" s="39"/>
      <c r="AH29" s="39"/>
      <c r="AI29" s="38" t="s">
        <v>565</v>
      </c>
      <c r="AJ29" s="39"/>
      <c r="AT29" s="39"/>
      <c r="AU29" s="39"/>
      <c r="AV29" s="38" t="s">
        <v>565</v>
      </c>
      <c r="AW29" s="39"/>
      <c r="AX29" s="39"/>
    </row>
    <row r="30" spans="1:50">
      <c r="A30" t="s">
        <v>420</v>
      </c>
      <c r="B30" t="s">
        <v>421</v>
      </c>
      <c r="C30" t="s">
        <v>422</v>
      </c>
      <c r="D30" t="s">
        <v>423</v>
      </c>
      <c r="E30" t="s">
        <v>424</v>
      </c>
      <c r="F30" t="s">
        <v>425</v>
      </c>
      <c r="G30" t="s">
        <v>426</v>
      </c>
      <c r="H30" t="s">
        <v>292</v>
      </c>
      <c r="I30" t="s">
        <v>292</v>
      </c>
      <c r="J30" t="s">
        <v>292</v>
      </c>
      <c r="N30" s="16" t="s">
        <v>461</v>
      </c>
      <c r="O30" s="16" t="s">
        <v>434</v>
      </c>
      <c r="P30" s="16" t="s">
        <v>434</v>
      </c>
      <c r="Q30" s="16" t="s">
        <v>461</v>
      </c>
      <c r="V30" s="35"/>
      <c r="W30" s="35"/>
      <c r="X30" s="35"/>
      <c r="Y30" s="35"/>
      <c r="Z30" s="35"/>
      <c r="AA30" s="35"/>
      <c r="AF30" s="39"/>
      <c r="AG30" s="39"/>
      <c r="AH30" s="39"/>
      <c r="AI30" s="38" t="s">
        <v>572</v>
      </c>
      <c r="AJ30" s="39"/>
      <c r="AT30" s="39"/>
      <c r="AU30" s="39"/>
      <c r="AV30" s="38" t="s">
        <v>572</v>
      </c>
      <c r="AW30" s="39"/>
      <c r="AX30" s="39"/>
    </row>
    <row r="31" spans="1:50" ht="22.5">
      <c r="A31" t="s">
        <v>427</v>
      </c>
      <c r="B31" t="s">
        <v>428</v>
      </c>
      <c r="C31" t="s">
        <v>429</v>
      </c>
      <c r="D31" t="s">
        <v>430</v>
      </c>
      <c r="E31" t="s">
        <v>431</v>
      </c>
      <c r="F31" t="s">
        <v>432</v>
      </c>
      <c r="G31" t="s">
        <v>433</v>
      </c>
      <c r="H31" t="s">
        <v>292</v>
      </c>
      <c r="I31" t="s">
        <v>292</v>
      </c>
      <c r="J31" t="s">
        <v>292</v>
      </c>
      <c r="N31" s="16" t="s">
        <v>466</v>
      </c>
      <c r="O31" s="16" t="s">
        <v>441</v>
      </c>
      <c r="P31" s="16" t="s">
        <v>441</v>
      </c>
      <c r="Q31" s="16" t="s">
        <v>466</v>
      </c>
      <c r="V31" s="35"/>
      <c r="W31" s="35"/>
      <c r="X31" s="35"/>
      <c r="Y31" s="35"/>
      <c r="Z31" s="35"/>
      <c r="AA31" s="35"/>
      <c r="AF31" s="39"/>
      <c r="AG31" s="39"/>
      <c r="AH31" s="39"/>
      <c r="AI31" s="38" t="s">
        <v>602</v>
      </c>
      <c r="AJ31" s="39"/>
      <c r="AT31" s="39"/>
      <c r="AU31" s="39"/>
      <c r="AV31" s="38" t="s">
        <v>602</v>
      </c>
      <c r="AW31" s="39"/>
      <c r="AX31" s="39"/>
    </row>
    <row r="32" spans="1:50">
      <c r="A32" t="s">
        <v>434</v>
      </c>
      <c r="B32" t="s">
        <v>435</v>
      </c>
      <c r="C32" t="s">
        <v>436</v>
      </c>
      <c r="D32" t="s">
        <v>437</v>
      </c>
      <c r="E32" t="s">
        <v>438</v>
      </c>
      <c r="F32" t="s">
        <v>439</v>
      </c>
      <c r="G32" t="s">
        <v>440</v>
      </c>
      <c r="H32" t="s">
        <v>292</v>
      </c>
      <c r="I32" t="s">
        <v>292</v>
      </c>
      <c r="J32" t="s">
        <v>292</v>
      </c>
      <c r="N32" s="16" t="s">
        <v>471</v>
      </c>
      <c r="O32" s="16" t="s">
        <v>448</v>
      </c>
      <c r="P32" s="16" t="s">
        <v>448</v>
      </c>
      <c r="Q32" s="16" t="s">
        <v>471</v>
      </c>
      <c r="V32" s="35"/>
      <c r="W32" s="35"/>
      <c r="X32" s="35"/>
      <c r="Y32" s="35"/>
      <c r="Z32" s="35"/>
      <c r="AA32" s="35"/>
      <c r="AF32" s="39"/>
      <c r="AG32" s="39"/>
      <c r="AH32" s="39"/>
      <c r="AI32" s="38" t="s">
        <v>613</v>
      </c>
      <c r="AJ32" s="39"/>
      <c r="AT32" s="39"/>
      <c r="AU32" s="39"/>
      <c r="AV32" s="38" t="s">
        <v>613</v>
      </c>
      <c r="AW32" s="39"/>
      <c r="AX32" s="39"/>
    </row>
    <row r="33" spans="1:50">
      <c r="A33" t="s">
        <v>441</v>
      </c>
      <c r="B33" t="s">
        <v>442</v>
      </c>
      <c r="C33" t="s">
        <v>443</v>
      </c>
      <c r="D33" t="s">
        <v>444</v>
      </c>
      <c r="E33" t="s">
        <v>445</v>
      </c>
      <c r="F33" t="s">
        <v>446</v>
      </c>
      <c r="G33" t="s">
        <v>447</v>
      </c>
      <c r="H33" t="s">
        <v>292</v>
      </c>
      <c r="I33" t="s">
        <v>292</v>
      </c>
      <c r="J33" t="s">
        <v>292</v>
      </c>
      <c r="N33" s="16" t="s">
        <v>476</v>
      </c>
      <c r="O33" s="16" t="s">
        <v>455</v>
      </c>
      <c r="P33" s="16" t="s">
        <v>455</v>
      </c>
      <c r="Q33" s="16" t="s">
        <v>476</v>
      </c>
      <c r="V33" s="35"/>
      <c r="W33" s="35"/>
      <c r="X33" s="35"/>
      <c r="Y33" s="35"/>
      <c r="Z33" s="35"/>
      <c r="AA33" s="35"/>
      <c r="AF33" s="39"/>
      <c r="AG33" s="39"/>
      <c r="AH33" s="39"/>
      <c r="AI33" s="38" t="s">
        <v>621</v>
      </c>
      <c r="AJ33" s="39"/>
      <c r="AT33" s="39"/>
      <c r="AU33" s="39"/>
      <c r="AV33" s="38" t="s">
        <v>621</v>
      </c>
      <c r="AW33" s="39"/>
      <c r="AX33" s="39"/>
    </row>
    <row r="34" spans="1:50">
      <c r="A34" t="s">
        <v>448</v>
      </c>
      <c r="B34" t="s">
        <v>449</v>
      </c>
      <c r="C34" t="s">
        <v>450</v>
      </c>
      <c r="D34" t="s">
        <v>451</v>
      </c>
      <c r="E34" t="s">
        <v>452</v>
      </c>
      <c r="F34" t="s">
        <v>453</v>
      </c>
      <c r="G34" t="s">
        <v>454</v>
      </c>
      <c r="H34" t="s">
        <v>292</v>
      </c>
      <c r="I34" t="s">
        <v>292</v>
      </c>
      <c r="J34" t="s">
        <v>292</v>
      </c>
      <c r="N34" s="16" t="s">
        <v>481</v>
      </c>
      <c r="O34" s="16" t="s">
        <v>460</v>
      </c>
      <c r="P34" s="16" t="s">
        <v>460</v>
      </c>
      <c r="Q34" s="16" t="s">
        <v>481</v>
      </c>
      <c r="V34" s="35"/>
      <c r="W34" s="35"/>
      <c r="X34" s="35"/>
      <c r="Y34" s="35"/>
      <c r="Z34" s="35"/>
      <c r="AA34" s="35"/>
      <c r="AF34" s="39"/>
      <c r="AG34" s="39"/>
      <c r="AH34" s="39"/>
      <c r="AI34" s="39"/>
      <c r="AJ34" s="39"/>
      <c r="AT34" s="39"/>
      <c r="AU34" s="39"/>
      <c r="AV34" s="39"/>
      <c r="AW34" s="39"/>
      <c r="AX34" s="39"/>
    </row>
    <row r="35" spans="1:50">
      <c r="A35" t="s">
        <v>455</v>
      </c>
      <c r="B35" t="s">
        <v>456</v>
      </c>
      <c r="C35" t="s">
        <v>292</v>
      </c>
      <c r="D35" t="s">
        <v>292</v>
      </c>
      <c r="E35" t="s">
        <v>457</v>
      </c>
      <c r="F35" t="s">
        <v>458</v>
      </c>
      <c r="G35" t="s">
        <v>459</v>
      </c>
      <c r="H35" t="s">
        <v>292</v>
      </c>
      <c r="I35" t="s">
        <v>4484</v>
      </c>
      <c r="J35" t="s">
        <v>292</v>
      </c>
      <c r="N35" s="16" t="s">
        <v>487</v>
      </c>
      <c r="O35" s="16" t="s">
        <v>461</v>
      </c>
      <c r="P35" s="16" t="s">
        <v>461</v>
      </c>
      <c r="Q35" s="16" t="s">
        <v>487</v>
      </c>
      <c r="V35" s="35"/>
      <c r="W35" s="35"/>
      <c r="X35" s="35"/>
      <c r="Y35" s="35"/>
      <c r="Z35" s="35"/>
      <c r="AA35" s="35"/>
      <c r="AF35" s="39"/>
      <c r="AG35" s="39"/>
      <c r="AH35" s="39"/>
      <c r="AI35" s="39"/>
      <c r="AJ35" s="39"/>
      <c r="AT35" s="39"/>
      <c r="AU35" s="39"/>
      <c r="AV35" s="39"/>
      <c r="AW35" s="39"/>
      <c r="AX35" s="39"/>
    </row>
    <row r="36" spans="1:50">
      <c r="A36" t="s">
        <v>460</v>
      </c>
      <c r="B36" t="s">
        <v>292</v>
      </c>
      <c r="C36" t="s">
        <v>292</v>
      </c>
      <c r="D36" t="s">
        <v>292</v>
      </c>
      <c r="E36" t="s">
        <v>292</v>
      </c>
      <c r="F36" t="s">
        <v>4485</v>
      </c>
      <c r="G36" t="s">
        <v>4486</v>
      </c>
      <c r="H36" t="s">
        <v>292</v>
      </c>
      <c r="I36" t="s">
        <v>292</v>
      </c>
      <c r="J36" t="s">
        <v>292</v>
      </c>
      <c r="N36" s="16" t="s">
        <v>495</v>
      </c>
      <c r="O36" s="16" t="s">
        <v>466</v>
      </c>
      <c r="P36" s="16" t="s">
        <v>466</v>
      </c>
      <c r="Q36" s="16" t="s">
        <v>495</v>
      </c>
      <c r="V36" s="35"/>
      <c r="W36" s="35"/>
      <c r="X36" s="35"/>
      <c r="Y36" s="35"/>
      <c r="Z36" s="35"/>
      <c r="AA36" s="35"/>
      <c r="AF36" s="39"/>
      <c r="AG36" s="39"/>
      <c r="AH36" s="39"/>
      <c r="AI36" s="39"/>
      <c r="AJ36" s="39"/>
      <c r="AT36" s="39"/>
      <c r="AU36" s="39"/>
      <c r="AV36" s="39"/>
      <c r="AW36" s="39"/>
      <c r="AX36" s="39"/>
    </row>
    <row r="37" spans="1:50">
      <c r="A37" t="s">
        <v>461</v>
      </c>
      <c r="B37" t="s">
        <v>462</v>
      </c>
      <c r="C37" t="s">
        <v>292</v>
      </c>
      <c r="D37" t="s">
        <v>292</v>
      </c>
      <c r="E37" t="s">
        <v>463</v>
      </c>
      <c r="F37" t="s">
        <v>464</v>
      </c>
      <c r="G37" t="s">
        <v>465</v>
      </c>
      <c r="H37" t="s">
        <v>292</v>
      </c>
      <c r="I37" t="s">
        <v>292</v>
      </c>
      <c r="J37" t="s">
        <v>292</v>
      </c>
      <c r="N37" s="16" t="s">
        <v>502</v>
      </c>
      <c r="O37" s="16" t="s">
        <v>471</v>
      </c>
      <c r="P37" s="16" t="s">
        <v>471</v>
      </c>
      <c r="Q37" s="16" t="s">
        <v>502</v>
      </c>
      <c r="V37" s="35"/>
      <c r="W37" s="35"/>
      <c r="X37" s="35"/>
      <c r="Y37" s="35"/>
      <c r="Z37" s="35"/>
      <c r="AA37" s="35"/>
      <c r="AF37" s="39"/>
      <c r="AG37" s="39"/>
      <c r="AH37" s="39"/>
      <c r="AI37" s="39"/>
      <c r="AJ37" s="39"/>
      <c r="AT37" s="39"/>
      <c r="AU37" s="39"/>
      <c r="AV37" s="39"/>
      <c r="AW37" s="39"/>
      <c r="AX37" s="39"/>
    </row>
    <row r="38" spans="1:50">
      <c r="A38" t="s">
        <v>466</v>
      </c>
      <c r="B38" t="s">
        <v>467</v>
      </c>
      <c r="C38" t="s">
        <v>292</v>
      </c>
      <c r="D38" t="s">
        <v>292</v>
      </c>
      <c r="E38" t="s">
        <v>468</v>
      </c>
      <c r="F38" t="s">
        <v>469</v>
      </c>
      <c r="G38" t="s">
        <v>470</v>
      </c>
      <c r="H38" t="s">
        <v>292</v>
      </c>
      <c r="I38" t="s">
        <v>292</v>
      </c>
      <c r="J38" t="s">
        <v>292</v>
      </c>
      <c r="N38" s="16" t="s">
        <v>267</v>
      </c>
      <c r="O38" s="16" t="s">
        <v>476</v>
      </c>
      <c r="P38" s="16" t="s">
        <v>476</v>
      </c>
      <c r="Q38" s="16" t="s">
        <v>267</v>
      </c>
      <c r="V38" s="35"/>
      <c r="W38" s="35"/>
      <c r="X38" s="35"/>
      <c r="Y38" s="35"/>
      <c r="Z38" s="35"/>
      <c r="AA38" s="35"/>
      <c r="AF38" s="39"/>
      <c r="AG38" s="39"/>
      <c r="AH38" s="39"/>
      <c r="AI38" s="39"/>
      <c r="AJ38" s="39"/>
      <c r="AT38" s="39"/>
      <c r="AU38" s="39"/>
      <c r="AV38" s="39"/>
      <c r="AW38" s="39"/>
      <c r="AX38" s="39"/>
    </row>
    <row r="39" spans="1:50">
      <c r="A39" t="s">
        <v>471</v>
      </c>
      <c r="B39" t="s">
        <v>472</v>
      </c>
      <c r="C39" t="s">
        <v>292</v>
      </c>
      <c r="D39" t="s">
        <v>292</v>
      </c>
      <c r="E39" t="s">
        <v>473</v>
      </c>
      <c r="F39" t="s">
        <v>474</v>
      </c>
      <c r="G39" t="s">
        <v>475</v>
      </c>
      <c r="H39" t="s">
        <v>292</v>
      </c>
      <c r="I39" t="s">
        <v>292</v>
      </c>
      <c r="J39" t="s">
        <v>292</v>
      </c>
      <c r="N39" s="16" t="s">
        <v>515</v>
      </c>
      <c r="O39" s="16" t="s">
        <v>481</v>
      </c>
      <c r="P39" s="16" t="s">
        <v>481</v>
      </c>
      <c r="Q39" s="16" t="s">
        <v>515</v>
      </c>
      <c r="V39" s="35"/>
      <c r="W39" s="35"/>
      <c r="X39" s="35"/>
      <c r="Y39" s="35"/>
      <c r="Z39" s="35"/>
      <c r="AA39" s="35"/>
      <c r="AF39" s="39"/>
      <c r="AG39" s="39"/>
      <c r="AH39" s="39"/>
      <c r="AI39" s="39"/>
      <c r="AJ39" s="39"/>
      <c r="AT39" s="39"/>
      <c r="AU39" s="39"/>
      <c r="AV39" s="39"/>
      <c r="AW39" s="39"/>
      <c r="AX39" s="39"/>
    </row>
    <row r="40" spans="1:50">
      <c r="A40" t="s">
        <v>476</v>
      </c>
      <c r="B40" t="s">
        <v>477</v>
      </c>
      <c r="C40" t="s">
        <v>292</v>
      </c>
      <c r="D40" t="s">
        <v>292</v>
      </c>
      <c r="E40" t="s">
        <v>478</v>
      </c>
      <c r="F40" t="s">
        <v>479</v>
      </c>
      <c r="G40" t="s">
        <v>480</v>
      </c>
      <c r="H40" t="s">
        <v>292</v>
      </c>
      <c r="I40" t="s">
        <v>292</v>
      </c>
      <c r="J40" t="s">
        <v>292</v>
      </c>
      <c r="N40" s="16" t="s">
        <v>521</v>
      </c>
      <c r="O40" s="16" t="s">
        <v>486</v>
      </c>
      <c r="P40" s="16" t="s">
        <v>486</v>
      </c>
      <c r="Q40" s="16" t="s">
        <v>521</v>
      </c>
      <c r="V40" s="35"/>
      <c r="W40" s="35"/>
      <c r="X40" s="35"/>
      <c r="Y40" s="35"/>
      <c r="Z40" s="35"/>
      <c r="AA40" s="35"/>
      <c r="AF40" s="39"/>
      <c r="AG40" s="39"/>
      <c r="AH40" s="39"/>
      <c r="AI40" s="39"/>
      <c r="AJ40" s="39"/>
      <c r="AT40" s="39"/>
      <c r="AU40" s="39"/>
      <c r="AV40" s="39"/>
      <c r="AW40" s="39"/>
      <c r="AX40" s="39"/>
    </row>
    <row r="41" spans="1:50" ht="45">
      <c r="A41" t="s">
        <v>481</v>
      </c>
      <c r="B41" t="s">
        <v>482</v>
      </c>
      <c r="C41" t="s">
        <v>292</v>
      </c>
      <c r="D41" t="s">
        <v>292</v>
      </c>
      <c r="E41" t="s">
        <v>483</v>
      </c>
      <c r="F41" t="s">
        <v>484</v>
      </c>
      <c r="G41" t="s">
        <v>485</v>
      </c>
      <c r="H41" t="s">
        <v>292</v>
      </c>
      <c r="I41" t="s">
        <v>292</v>
      </c>
      <c r="J41" t="s">
        <v>292</v>
      </c>
      <c r="N41" s="16" t="s">
        <v>522</v>
      </c>
      <c r="O41" s="16" t="s">
        <v>487</v>
      </c>
      <c r="P41" s="16" t="s">
        <v>487</v>
      </c>
      <c r="Q41" s="16" t="s">
        <v>522</v>
      </c>
      <c r="V41" s="35"/>
      <c r="W41" s="35"/>
      <c r="X41" s="35"/>
      <c r="Y41" s="35"/>
      <c r="Z41" s="35"/>
      <c r="AA41" s="35"/>
    </row>
    <row r="42" spans="1:50">
      <c r="A42" t="s">
        <v>486</v>
      </c>
      <c r="B42" t="s">
        <v>292</v>
      </c>
      <c r="C42" t="s">
        <v>292</v>
      </c>
      <c r="D42" t="s">
        <v>292</v>
      </c>
      <c r="E42" t="s">
        <v>292</v>
      </c>
      <c r="F42" t="s">
        <v>4487</v>
      </c>
      <c r="G42" t="s">
        <v>4488</v>
      </c>
      <c r="H42" t="s">
        <v>292</v>
      </c>
      <c r="I42" t="s">
        <v>292</v>
      </c>
      <c r="J42" t="s">
        <v>292</v>
      </c>
      <c r="N42" s="16" t="s">
        <v>523</v>
      </c>
      <c r="O42" s="16" t="s">
        <v>495</v>
      </c>
      <c r="P42" s="16" t="s">
        <v>495</v>
      </c>
      <c r="Q42" s="16" t="s">
        <v>523</v>
      </c>
      <c r="V42" s="35"/>
      <c r="W42" s="35"/>
      <c r="X42" s="35"/>
      <c r="Y42" s="35"/>
      <c r="Z42" s="35"/>
      <c r="AA42" s="35"/>
    </row>
    <row r="43" spans="1:50">
      <c r="A43" t="s">
        <v>487</v>
      </c>
      <c r="B43" t="s">
        <v>488</v>
      </c>
      <c r="C43" t="s">
        <v>489</v>
      </c>
      <c r="D43" t="s">
        <v>490</v>
      </c>
      <c r="E43" t="s">
        <v>491</v>
      </c>
      <c r="F43" t="s">
        <v>492</v>
      </c>
      <c r="G43" t="s">
        <v>493</v>
      </c>
      <c r="H43" t="s">
        <v>494</v>
      </c>
      <c r="I43" t="s">
        <v>292</v>
      </c>
      <c r="J43" t="s">
        <v>292</v>
      </c>
      <c r="N43" s="16" t="s">
        <v>529</v>
      </c>
      <c r="O43" s="16" t="s">
        <v>502</v>
      </c>
      <c r="P43" s="16" t="s">
        <v>502</v>
      </c>
      <c r="Q43" s="16" t="s">
        <v>529</v>
      </c>
      <c r="V43" s="35"/>
      <c r="W43" s="35"/>
      <c r="X43" s="35"/>
      <c r="Y43" s="35"/>
      <c r="Z43" s="35"/>
      <c r="AA43" s="35"/>
    </row>
    <row r="44" spans="1:50" ht="22.5">
      <c r="A44" t="s">
        <v>495</v>
      </c>
      <c r="B44" t="s">
        <v>496</v>
      </c>
      <c r="C44" t="s">
        <v>497</v>
      </c>
      <c r="D44" t="s">
        <v>498</v>
      </c>
      <c r="E44" t="s">
        <v>499</v>
      </c>
      <c r="F44" t="s">
        <v>500</v>
      </c>
      <c r="G44" t="s">
        <v>501</v>
      </c>
      <c r="H44" t="s">
        <v>292</v>
      </c>
      <c r="I44" t="s">
        <v>292</v>
      </c>
      <c r="J44" t="s">
        <v>292</v>
      </c>
      <c r="N44" s="16" t="s">
        <v>534</v>
      </c>
      <c r="O44" s="16" t="s">
        <v>267</v>
      </c>
      <c r="P44" s="16" t="s">
        <v>267</v>
      </c>
      <c r="Q44" s="16" t="s">
        <v>534</v>
      </c>
      <c r="V44" s="35"/>
      <c r="W44" s="35"/>
      <c r="X44" s="35"/>
      <c r="Y44" s="35"/>
      <c r="Z44" s="35"/>
      <c r="AA44" s="35"/>
    </row>
    <row r="45" spans="1:50">
      <c r="A45" t="s">
        <v>502</v>
      </c>
      <c r="B45" t="s">
        <v>503</v>
      </c>
      <c r="C45" t="s">
        <v>504</v>
      </c>
      <c r="D45" t="s">
        <v>505</v>
      </c>
      <c r="E45" t="s">
        <v>506</v>
      </c>
      <c r="F45" t="s">
        <v>507</v>
      </c>
      <c r="G45" t="s">
        <v>508</v>
      </c>
      <c r="H45" t="s">
        <v>292</v>
      </c>
      <c r="I45" t="s">
        <v>292</v>
      </c>
      <c r="J45" t="s">
        <v>292</v>
      </c>
      <c r="N45" s="16" t="s">
        <v>540</v>
      </c>
      <c r="O45" s="16" t="s">
        <v>515</v>
      </c>
      <c r="P45" s="16" t="s">
        <v>515</v>
      </c>
      <c r="Q45" s="16" t="s">
        <v>540</v>
      </c>
      <c r="V45" s="35"/>
      <c r="W45" s="35"/>
      <c r="X45" s="35"/>
      <c r="Y45" s="35"/>
      <c r="Z45" s="35"/>
      <c r="AA45" s="35"/>
    </row>
    <row r="46" spans="1:50" ht="22.5">
      <c r="A46" t="s">
        <v>267</v>
      </c>
      <c r="B46" t="s">
        <v>509</v>
      </c>
      <c r="C46" t="s">
        <v>510</v>
      </c>
      <c r="D46" t="s">
        <v>511</v>
      </c>
      <c r="E46" t="s">
        <v>512</v>
      </c>
      <c r="F46" t="s">
        <v>513</v>
      </c>
      <c r="G46" t="s">
        <v>514</v>
      </c>
      <c r="H46" t="s">
        <v>292</v>
      </c>
      <c r="I46" t="s">
        <v>292</v>
      </c>
      <c r="J46" t="s">
        <v>292</v>
      </c>
      <c r="N46" s="16" t="s">
        <v>545</v>
      </c>
      <c r="O46" s="16" t="s">
        <v>520</v>
      </c>
      <c r="P46" s="16" t="s">
        <v>520</v>
      </c>
      <c r="Q46" s="16" t="s">
        <v>545</v>
      </c>
      <c r="V46" s="35"/>
      <c r="W46" s="35"/>
      <c r="X46" s="35"/>
      <c r="Y46" s="35"/>
      <c r="Z46" s="35"/>
      <c r="AA46" s="35"/>
    </row>
    <row r="47" spans="1:50">
      <c r="A47" t="s">
        <v>515</v>
      </c>
      <c r="B47" t="s">
        <v>516</v>
      </c>
      <c r="C47" t="s">
        <v>292</v>
      </c>
      <c r="D47" t="s">
        <v>292</v>
      </c>
      <c r="E47" t="s">
        <v>517</v>
      </c>
      <c r="F47" t="s">
        <v>518</v>
      </c>
      <c r="G47" t="s">
        <v>519</v>
      </c>
      <c r="H47" t="s">
        <v>292</v>
      </c>
      <c r="I47" t="s">
        <v>292</v>
      </c>
      <c r="J47" t="s">
        <v>292</v>
      </c>
      <c r="N47" s="16" t="s">
        <v>550</v>
      </c>
      <c r="O47" s="16" t="s">
        <v>521</v>
      </c>
      <c r="P47" s="16" t="s">
        <v>521</v>
      </c>
      <c r="Q47" s="16" t="s">
        <v>550</v>
      </c>
      <c r="V47" s="35"/>
      <c r="W47" s="35"/>
      <c r="X47" s="35"/>
      <c r="Y47" s="35"/>
      <c r="Z47" s="35"/>
      <c r="AA47" s="35"/>
    </row>
    <row r="48" spans="1:50" ht="45">
      <c r="A48" t="s">
        <v>520</v>
      </c>
      <c r="B48" t="s">
        <v>292</v>
      </c>
      <c r="C48" t="s">
        <v>292</v>
      </c>
      <c r="D48" t="s">
        <v>292</v>
      </c>
      <c r="E48" t="s">
        <v>292</v>
      </c>
      <c r="F48" t="s">
        <v>4489</v>
      </c>
      <c r="G48" t="s">
        <v>4490</v>
      </c>
      <c r="H48" t="s">
        <v>292</v>
      </c>
      <c r="I48" t="s">
        <v>292</v>
      </c>
      <c r="J48" t="s">
        <v>292</v>
      </c>
      <c r="N48" s="16" t="s">
        <v>555</v>
      </c>
      <c r="O48" s="16" t="s">
        <v>522</v>
      </c>
      <c r="P48" s="16" t="s">
        <v>522</v>
      </c>
      <c r="Q48" s="16" t="s">
        <v>555</v>
      </c>
      <c r="V48" s="35"/>
      <c r="W48" s="35"/>
      <c r="X48" s="35"/>
      <c r="Y48" s="35"/>
      <c r="Z48" s="35"/>
      <c r="AA48" s="35"/>
    </row>
    <row r="49" spans="1:27">
      <c r="A49" t="s">
        <v>521</v>
      </c>
      <c r="B49" t="s">
        <v>4491</v>
      </c>
      <c r="C49" t="s">
        <v>292</v>
      </c>
      <c r="D49" t="s">
        <v>292</v>
      </c>
      <c r="E49" t="s">
        <v>4492</v>
      </c>
      <c r="F49" t="s">
        <v>4493</v>
      </c>
      <c r="G49" t="s">
        <v>4494</v>
      </c>
      <c r="H49" t="s">
        <v>292</v>
      </c>
      <c r="I49" t="s">
        <v>292</v>
      </c>
      <c r="J49" t="s">
        <v>292</v>
      </c>
      <c r="N49" s="16" t="s">
        <v>560</v>
      </c>
      <c r="O49" s="16" t="s">
        <v>523</v>
      </c>
      <c r="P49" s="16" t="s">
        <v>523</v>
      </c>
      <c r="Q49" s="16" t="s">
        <v>560</v>
      </c>
      <c r="V49" s="35"/>
      <c r="W49" s="35"/>
      <c r="X49" s="35"/>
      <c r="Y49" s="35"/>
      <c r="Z49" s="35"/>
      <c r="AA49" s="35"/>
    </row>
    <row r="50" spans="1:27">
      <c r="A50" t="s">
        <v>522</v>
      </c>
      <c r="B50" t="s">
        <v>4495</v>
      </c>
      <c r="C50" t="s">
        <v>292</v>
      </c>
      <c r="D50" t="s">
        <v>292</v>
      </c>
      <c r="E50" t="s">
        <v>4496</v>
      </c>
      <c r="F50" t="s">
        <v>4497</v>
      </c>
      <c r="G50" t="s">
        <v>4498</v>
      </c>
      <c r="H50" t="s">
        <v>292</v>
      </c>
      <c r="I50" t="s">
        <v>292</v>
      </c>
      <c r="J50" t="s">
        <v>292</v>
      </c>
      <c r="N50" s="16" t="s">
        <v>565</v>
      </c>
      <c r="O50" s="16" t="s">
        <v>528</v>
      </c>
      <c r="P50" s="16" t="s">
        <v>528</v>
      </c>
      <c r="Q50" s="16" t="s">
        <v>565</v>
      </c>
      <c r="V50" s="35"/>
      <c r="W50" s="35"/>
      <c r="X50" s="35"/>
      <c r="Y50" s="35"/>
      <c r="Z50" s="35"/>
      <c r="AA50" s="35"/>
    </row>
    <row r="51" spans="1:27">
      <c r="A51" t="s">
        <v>523</v>
      </c>
      <c r="B51" t="s">
        <v>524</v>
      </c>
      <c r="C51" t="s">
        <v>292</v>
      </c>
      <c r="D51" t="s">
        <v>292</v>
      </c>
      <c r="E51" t="s">
        <v>525</v>
      </c>
      <c r="F51" t="s">
        <v>526</v>
      </c>
      <c r="G51" t="s">
        <v>527</v>
      </c>
      <c r="H51" t="s">
        <v>292</v>
      </c>
      <c r="I51" t="s">
        <v>292</v>
      </c>
      <c r="J51" t="s">
        <v>292</v>
      </c>
      <c r="N51" s="16" t="s">
        <v>572</v>
      </c>
      <c r="O51" s="16" t="s">
        <v>529</v>
      </c>
      <c r="P51" s="16" t="s">
        <v>529</v>
      </c>
      <c r="Q51" s="16" t="s">
        <v>572</v>
      </c>
      <c r="V51" s="35"/>
      <c r="W51" s="35"/>
      <c r="X51" s="35"/>
      <c r="Y51" s="35"/>
      <c r="Z51" s="35"/>
      <c r="AA51" s="35"/>
    </row>
    <row r="52" spans="1:27" ht="22.5">
      <c r="A52" t="s">
        <v>528</v>
      </c>
      <c r="B52" t="s">
        <v>292</v>
      </c>
      <c r="C52" t="s">
        <v>292</v>
      </c>
      <c r="D52" t="s">
        <v>292</v>
      </c>
      <c r="E52" t="s">
        <v>292</v>
      </c>
      <c r="F52" t="s">
        <v>4499</v>
      </c>
      <c r="G52" t="s">
        <v>4500</v>
      </c>
      <c r="H52" t="s">
        <v>292</v>
      </c>
      <c r="I52" t="s">
        <v>292</v>
      </c>
      <c r="J52" t="s">
        <v>292</v>
      </c>
      <c r="N52" s="16" t="s">
        <v>579</v>
      </c>
      <c r="O52" s="16" t="s">
        <v>534</v>
      </c>
      <c r="P52" s="16" t="s">
        <v>534</v>
      </c>
      <c r="Q52" s="16" t="s">
        <v>579</v>
      </c>
      <c r="V52" s="35"/>
      <c r="W52" s="35"/>
      <c r="X52" s="35"/>
      <c r="Y52" s="35"/>
      <c r="Z52" s="35"/>
      <c r="AA52" s="35"/>
    </row>
    <row r="53" spans="1:27" ht="33.75">
      <c r="A53" t="s">
        <v>529</v>
      </c>
      <c r="B53" t="s">
        <v>530</v>
      </c>
      <c r="C53" t="s">
        <v>292</v>
      </c>
      <c r="D53" t="s">
        <v>292</v>
      </c>
      <c r="E53" t="s">
        <v>531</v>
      </c>
      <c r="F53" t="s">
        <v>532</v>
      </c>
      <c r="G53" t="s">
        <v>533</v>
      </c>
      <c r="H53" t="s">
        <v>292</v>
      </c>
      <c r="I53" t="s">
        <v>292</v>
      </c>
      <c r="J53" t="s">
        <v>292</v>
      </c>
      <c r="N53" s="16" t="s">
        <v>586</v>
      </c>
      <c r="O53" s="16" t="s">
        <v>539</v>
      </c>
      <c r="P53" s="16" t="s">
        <v>539</v>
      </c>
      <c r="Q53" s="16" t="s">
        <v>586</v>
      </c>
      <c r="V53" s="35"/>
      <c r="W53" s="35"/>
      <c r="X53" s="35"/>
      <c r="Y53" s="35"/>
      <c r="Z53" s="35"/>
      <c r="AA53" s="35"/>
    </row>
    <row r="54" spans="1:27" ht="22.5">
      <c r="A54" t="s">
        <v>534</v>
      </c>
      <c r="B54" t="s">
        <v>535</v>
      </c>
      <c r="C54" t="s">
        <v>292</v>
      </c>
      <c r="D54" t="s">
        <v>292</v>
      </c>
      <c r="E54" t="s">
        <v>536</v>
      </c>
      <c r="F54" t="s">
        <v>537</v>
      </c>
      <c r="G54" t="s">
        <v>538</v>
      </c>
      <c r="H54" t="s">
        <v>292</v>
      </c>
      <c r="I54" t="s">
        <v>292</v>
      </c>
      <c r="J54" t="s">
        <v>292</v>
      </c>
      <c r="N54" s="16" t="s">
        <v>587</v>
      </c>
      <c r="O54" s="16" t="s">
        <v>540</v>
      </c>
      <c r="P54" s="16" t="s">
        <v>540</v>
      </c>
      <c r="Q54" s="16" t="s">
        <v>587</v>
      </c>
      <c r="V54" s="35"/>
      <c r="W54" s="35"/>
      <c r="X54" s="35"/>
      <c r="Y54" s="35"/>
      <c r="Z54" s="35"/>
      <c r="AA54" s="35"/>
    </row>
    <row r="55" spans="1:27" ht="22.5">
      <c r="A55" t="s">
        <v>539</v>
      </c>
      <c r="B55" t="s">
        <v>292</v>
      </c>
      <c r="C55" t="s">
        <v>292</v>
      </c>
      <c r="D55" t="s">
        <v>292</v>
      </c>
      <c r="E55" t="s">
        <v>292</v>
      </c>
      <c r="F55" t="s">
        <v>4501</v>
      </c>
      <c r="G55" t="s">
        <v>4502</v>
      </c>
      <c r="H55" t="s">
        <v>292</v>
      </c>
      <c r="I55" t="s">
        <v>292</v>
      </c>
      <c r="J55" t="s">
        <v>292</v>
      </c>
      <c r="N55" s="16" t="s">
        <v>588</v>
      </c>
      <c r="O55" s="16" t="s">
        <v>545</v>
      </c>
      <c r="P55" s="16" t="s">
        <v>545</v>
      </c>
      <c r="Q55" s="16" t="s">
        <v>588</v>
      </c>
      <c r="V55" s="35"/>
      <c r="W55" s="35"/>
      <c r="X55" s="35"/>
      <c r="Y55" s="35"/>
      <c r="Z55" s="35"/>
      <c r="AA55" s="35"/>
    </row>
    <row r="56" spans="1:27">
      <c r="A56" t="s">
        <v>540</v>
      </c>
      <c r="B56" t="s">
        <v>541</v>
      </c>
      <c r="C56" t="s">
        <v>292</v>
      </c>
      <c r="D56" t="s">
        <v>292</v>
      </c>
      <c r="E56" t="s">
        <v>542</v>
      </c>
      <c r="F56" t="s">
        <v>543</v>
      </c>
      <c r="G56" t="s">
        <v>544</v>
      </c>
      <c r="H56" t="s">
        <v>292</v>
      </c>
      <c r="I56" t="s">
        <v>292</v>
      </c>
      <c r="J56" t="s">
        <v>292</v>
      </c>
      <c r="N56" s="16" t="s">
        <v>589</v>
      </c>
      <c r="O56" s="16" t="s">
        <v>550</v>
      </c>
      <c r="P56" s="16" t="s">
        <v>550</v>
      </c>
      <c r="Q56" s="16" t="s">
        <v>589</v>
      </c>
      <c r="V56" s="35"/>
      <c r="W56" s="35"/>
      <c r="X56" s="35"/>
      <c r="Y56" s="35"/>
      <c r="Z56" s="35"/>
      <c r="AA56" s="35"/>
    </row>
    <row r="57" spans="1:27">
      <c r="A57" t="s">
        <v>545</v>
      </c>
      <c r="B57" t="s">
        <v>546</v>
      </c>
      <c r="C57" t="s">
        <v>292</v>
      </c>
      <c r="D57" t="s">
        <v>292</v>
      </c>
      <c r="E57" t="s">
        <v>547</v>
      </c>
      <c r="F57" t="s">
        <v>548</v>
      </c>
      <c r="G57" t="s">
        <v>549</v>
      </c>
      <c r="H57" t="s">
        <v>292</v>
      </c>
      <c r="I57" t="s">
        <v>292</v>
      </c>
      <c r="J57" t="s">
        <v>292</v>
      </c>
      <c r="N57" s="16" t="s">
        <v>595</v>
      </c>
      <c r="O57" s="16" t="s">
        <v>555</v>
      </c>
      <c r="P57" s="16" t="s">
        <v>555</v>
      </c>
      <c r="Q57" s="16" t="s">
        <v>595</v>
      </c>
      <c r="V57" s="35"/>
      <c r="W57" s="35"/>
      <c r="X57" s="35"/>
      <c r="Y57" s="35"/>
      <c r="Z57" s="35"/>
      <c r="AA57" s="35"/>
    </row>
    <row r="58" spans="1:27">
      <c r="A58" t="s">
        <v>550</v>
      </c>
      <c r="B58" t="s">
        <v>551</v>
      </c>
      <c r="C58" t="s">
        <v>292</v>
      </c>
      <c r="D58" t="s">
        <v>292</v>
      </c>
      <c r="E58" t="s">
        <v>552</v>
      </c>
      <c r="F58" t="s">
        <v>553</v>
      </c>
      <c r="G58" t="s">
        <v>554</v>
      </c>
      <c r="H58" t="s">
        <v>292</v>
      </c>
      <c r="I58" t="s">
        <v>292</v>
      </c>
      <c r="J58" t="s">
        <v>292</v>
      </c>
      <c r="N58" s="16" t="s">
        <v>602</v>
      </c>
      <c r="O58" s="16" t="s">
        <v>560</v>
      </c>
      <c r="P58" s="16" t="s">
        <v>560</v>
      </c>
      <c r="Q58" s="16" t="s">
        <v>602</v>
      </c>
      <c r="V58" s="35"/>
      <c r="W58" s="35"/>
      <c r="X58" s="35"/>
      <c r="Y58" s="35"/>
      <c r="Z58" s="35"/>
      <c r="AA58" s="35"/>
    </row>
    <row r="59" spans="1:27">
      <c r="A59" t="s">
        <v>555</v>
      </c>
      <c r="B59" t="s">
        <v>556</v>
      </c>
      <c r="C59" t="s">
        <v>292</v>
      </c>
      <c r="D59" t="s">
        <v>292</v>
      </c>
      <c r="E59" t="s">
        <v>557</v>
      </c>
      <c r="F59" t="s">
        <v>558</v>
      </c>
      <c r="G59" t="s">
        <v>559</v>
      </c>
      <c r="H59" t="s">
        <v>292</v>
      </c>
      <c r="I59" t="s">
        <v>292</v>
      </c>
      <c r="J59" t="s">
        <v>292</v>
      </c>
      <c r="N59" s="16" t="s">
        <v>608</v>
      </c>
      <c r="O59" s="16" t="s">
        <v>565</v>
      </c>
      <c r="P59" s="16" t="s">
        <v>565</v>
      </c>
      <c r="Q59" s="16" t="s">
        <v>608</v>
      </c>
      <c r="V59" s="35"/>
      <c r="W59" s="35"/>
      <c r="X59" s="35"/>
      <c r="Y59" s="35"/>
      <c r="Z59" s="35"/>
      <c r="AA59" s="35"/>
    </row>
    <row r="60" spans="1:27">
      <c r="A60" t="s">
        <v>560</v>
      </c>
      <c r="B60" t="s">
        <v>561</v>
      </c>
      <c r="C60" t="s">
        <v>292</v>
      </c>
      <c r="D60" t="s">
        <v>292</v>
      </c>
      <c r="E60" t="s">
        <v>562</v>
      </c>
      <c r="F60" t="s">
        <v>563</v>
      </c>
      <c r="G60" t="s">
        <v>564</v>
      </c>
      <c r="H60" t="s">
        <v>292</v>
      </c>
      <c r="I60" t="s">
        <v>292</v>
      </c>
      <c r="J60" t="s">
        <v>292</v>
      </c>
      <c r="N60" s="16" t="s">
        <v>613</v>
      </c>
      <c r="O60" s="16" t="s">
        <v>572</v>
      </c>
      <c r="P60" s="16" t="s">
        <v>572</v>
      </c>
      <c r="Q60" s="16" t="s">
        <v>613</v>
      </c>
      <c r="V60" s="35"/>
      <c r="W60" s="35"/>
      <c r="X60" s="35"/>
      <c r="Y60" s="35"/>
      <c r="Z60" s="35"/>
      <c r="AA60" s="35"/>
    </row>
    <row r="61" spans="1:27">
      <c r="A61" t="s">
        <v>565</v>
      </c>
      <c r="B61" t="s">
        <v>566</v>
      </c>
      <c r="C61" t="s">
        <v>567</v>
      </c>
      <c r="D61" t="s">
        <v>568</v>
      </c>
      <c r="E61" t="s">
        <v>569</v>
      </c>
      <c r="F61" t="s">
        <v>570</v>
      </c>
      <c r="G61" t="s">
        <v>571</v>
      </c>
      <c r="H61" t="s">
        <v>292</v>
      </c>
      <c r="I61" t="s">
        <v>292</v>
      </c>
      <c r="J61" t="s">
        <v>292</v>
      </c>
      <c r="N61" s="16" t="s">
        <v>621</v>
      </c>
      <c r="O61" s="16" t="s">
        <v>579</v>
      </c>
      <c r="P61" s="16" t="s">
        <v>579</v>
      </c>
      <c r="Q61" s="16" t="s">
        <v>621</v>
      </c>
      <c r="V61" s="35"/>
      <c r="W61" s="35"/>
      <c r="X61" s="35"/>
      <c r="Y61" s="35"/>
      <c r="Z61" s="35"/>
      <c r="AA61" s="35"/>
    </row>
    <row r="62" spans="1:27">
      <c r="A62" t="s">
        <v>572</v>
      </c>
      <c r="B62" t="s">
        <v>573</v>
      </c>
      <c r="C62" t="s">
        <v>574</v>
      </c>
      <c r="D62" t="s">
        <v>575</v>
      </c>
      <c r="E62" t="s">
        <v>576</v>
      </c>
      <c r="F62" t="s">
        <v>577</v>
      </c>
      <c r="G62" t="s">
        <v>578</v>
      </c>
      <c r="H62" t="s">
        <v>292</v>
      </c>
      <c r="I62" t="s">
        <v>292</v>
      </c>
      <c r="J62" t="s">
        <v>292</v>
      </c>
      <c r="N62" s="16" t="s">
        <v>628</v>
      </c>
      <c r="O62" s="16" t="s">
        <v>586</v>
      </c>
      <c r="P62" s="16" t="s">
        <v>586</v>
      </c>
      <c r="Q62" s="16" t="s">
        <v>628</v>
      </c>
      <c r="V62" s="35"/>
      <c r="W62" s="35"/>
      <c r="X62" s="35"/>
      <c r="Y62" s="35"/>
      <c r="Z62" s="35"/>
      <c r="AA62" s="35"/>
    </row>
    <row r="63" spans="1:27" ht="22.5">
      <c r="A63" t="s">
        <v>579</v>
      </c>
      <c r="B63" t="s">
        <v>580</v>
      </c>
      <c r="C63" t="s">
        <v>581</v>
      </c>
      <c r="D63" t="s">
        <v>582</v>
      </c>
      <c r="E63" t="s">
        <v>583</v>
      </c>
      <c r="F63" t="s">
        <v>584</v>
      </c>
      <c r="G63" t="s">
        <v>585</v>
      </c>
      <c r="H63" t="s">
        <v>292</v>
      </c>
      <c r="I63" t="s">
        <v>292</v>
      </c>
      <c r="J63" t="s">
        <v>292</v>
      </c>
      <c r="O63" s="16" t="s">
        <v>587</v>
      </c>
      <c r="P63" s="16" t="s">
        <v>587</v>
      </c>
      <c r="V63" s="35"/>
      <c r="W63" s="35"/>
      <c r="X63" s="35"/>
      <c r="Y63" s="35"/>
      <c r="Z63" s="35"/>
      <c r="AA63" s="35"/>
    </row>
    <row r="64" spans="1:27" ht="22.5">
      <c r="A64" t="s">
        <v>586</v>
      </c>
      <c r="B64" t="s">
        <v>4503</v>
      </c>
      <c r="C64" t="s">
        <v>292</v>
      </c>
      <c r="D64" t="s">
        <v>292</v>
      </c>
      <c r="E64" t="s">
        <v>4504</v>
      </c>
      <c r="F64" t="s">
        <v>4505</v>
      </c>
      <c r="G64" t="s">
        <v>4506</v>
      </c>
      <c r="H64" t="s">
        <v>292</v>
      </c>
      <c r="I64" t="s">
        <v>292</v>
      </c>
      <c r="J64" t="s">
        <v>292</v>
      </c>
      <c r="O64" s="16" t="s">
        <v>588</v>
      </c>
      <c r="P64" s="16" t="s">
        <v>588</v>
      </c>
      <c r="V64" s="35"/>
      <c r="W64" s="35"/>
      <c r="X64" s="35"/>
      <c r="Y64" s="35"/>
      <c r="Z64" s="35"/>
      <c r="AA64" s="35"/>
    </row>
    <row r="65" spans="1:27">
      <c r="A65" t="s">
        <v>587</v>
      </c>
      <c r="B65" t="s">
        <v>4507</v>
      </c>
      <c r="C65" t="s">
        <v>292</v>
      </c>
      <c r="D65" t="s">
        <v>292</v>
      </c>
      <c r="E65" t="s">
        <v>4508</v>
      </c>
      <c r="F65" t="s">
        <v>4509</v>
      </c>
      <c r="G65" t="s">
        <v>4510</v>
      </c>
      <c r="H65" t="s">
        <v>292</v>
      </c>
      <c r="I65" t="s">
        <v>292</v>
      </c>
      <c r="J65" t="s">
        <v>292</v>
      </c>
      <c r="O65" s="16" t="s">
        <v>589</v>
      </c>
      <c r="P65" s="16" t="s">
        <v>589</v>
      </c>
      <c r="V65" s="35"/>
      <c r="W65" s="35"/>
      <c r="X65" s="35"/>
      <c r="Y65" s="35"/>
      <c r="Z65" s="35"/>
      <c r="AA65" s="35"/>
    </row>
    <row r="66" spans="1:27">
      <c r="A66" t="s">
        <v>588</v>
      </c>
      <c r="B66" t="s">
        <v>4511</v>
      </c>
      <c r="C66" t="s">
        <v>292</v>
      </c>
      <c r="D66" t="s">
        <v>292</v>
      </c>
      <c r="E66" t="s">
        <v>4512</v>
      </c>
      <c r="F66" t="s">
        <v>4513</v>
      </c>
      <c r="G66" t="s">
        <v>4514</v>
      </c>
      <c r="H66" t="s">
        <v>292</v>
      </c>
      <c r="I66" t="s">
        <v>292</v>
      </c>
      <c r="J66" t="s">
        <v>292</v>
      </c>
      <c r="O66" s="16" t="s">
        <v>594</v>
      </c>
      <c r="P66" s="16" t="s">
        <v>594</v>
      </c>
      <c r="V66" s="35"/>
      <c r="W66" s="35"/>
      <c r="X66" s="35"/>
      <c r="Y66" s="35"/>
      <c r="Z66" s="35"/>
      <c r="AA66" s="35"/>
    </row>
    <row r="67" spans="1:27">
      <c r="A67" t="s">
        <v>589</v>
      </c>
      <c r="B67" t="s">
        <v>590</v>
      </c>
      <c r="C67" t="s">
        <v>292</v>
      </c>
      <c r="D67" t="s">
        <v>292</v>
      </c>
      <c r="E67" t="s">
        <v>591</v>
      </c>
      <c r="F67" t="s">
        <v>592</v>
      </c>
      <c r="G67" t="s">
        <v>593</v>
      </c>
      <c r="H67" t="s">
        <v>292</v>
      </c>
      <c r="I67" t="s">
        <v>292</v>
      </c>
      <c r="J67" t="s">
        <v>292</v>
      </c>
      <c r="O67" s="16" t="s">
        <v>595</v>
      </c>
      <c r="P67" s="16" t="s">
        <v>595</v>
      </c>
      <c r="V67" s="35"/>
      <c r="W67" s="35"/>
      <c r="X67" s="35"/>
      <c r="Y67" s="35"/>
      <c r="Z67" s="35"/>
      <c r="AA67" s="35"/>
    </row>
    <row r="68" spans="1:27">
      <c r="A68" t="s">
        <v>594</v>
      </c>
      <c r="B68" t="s">
        <v>292</v>
      </c>
      <c r="C68" t="s">
        <v>292</v>
      </c>
      <c r="D68" t="s">
        <v>292</v>
      </c>
      <c r="E68" t="s">
        <v>292</v>
      </c>
      <c r="F68" t="s">
        <v>4515</v>
      </c>
      <c r="G68" t="s">
        <v>4516</v>
      </c>
      <c r="H68" t="s">
        <v>292</v>
      </c>
      <c r="I68" t="s">
        <v>292</v>
      </c>
      <c r="J68" t="s">
        <v>292</v>
      </c>
      <c r="O68" s="16" t="s">
        <v>602</v>
      </c>
      <c r="P68" s="16" t="s">
        <v>602</v>
      </c>
      <c r="V68" s="35"/>
      <c r="W68" s="35"/>
      <c r="X68" s="35"/>
      <c r="Y68" s="35"/>
      <c r="Z68" s="35"/>
      <c r="AA68" s="35"/>
    </row>
    <row r="69" spans="1:27">
      <c r="A69" t="s">
        <v>595</v>
      </c>
      <c r="B69" t="s">
        <v>596</v>
      </c>
      <c r="C69" t="s">
        <v>597</v>
      </c>
      <c r="D69" t="s">
        <v>598</v>
      </c>
      <c r="E69" t="s">
        <v>599</v>
      </c>
      <c r="F69" t="s">
        <v>600</v>
      </c>
      <c r="G69" t="s">
        <v>601</v>
      </c>
      <c r="H69" t="s">
        <v>292</v>
      </c>
      <c r="I69" t="s">
        <v>292</v>
      </c>
      <c r="J69" t="s">
        <v>292</v>
      </c>
      <c r="O69" s="16" t="s">
        <v>607</v>
      </c>
      <c r="P69" s="16" t="s">
        <v>607</v>
      </c>
      <c r="V69" s="35"/>
      <c r="W69" s="35"/>
      <c r="X69" s="35"/>
      <c r="Y69" s="35"/>
      <c r="Z69" s="35"/>
      <c r="AA69" s="35"/>
    </row>
    <row r="70" spans="1:27">
      <c r="A70" t="s">
        <v>602</v>
      </c>
      <c r="B70" t="s">
        <v>603</v>
      </c>
      <c r="C70" t="s">
        <v>292</v>
      </c>
      <c r="D70" t="s">
        <v>292</v>
      </c>
      <c r="E70" t="s">
        <v>604</v>
      </c>
      <c r="F70" t="s">
        <v>605</v>
      </c>
      <c r="G70" t="s">
        <v>606</v>
      </c>
      <c r="H70" t="s">
        <v>292</v>
      </c>
      <c r="I70" t="s">
        <v>292</v>
      </c>
      <c r="J70" t="s">
        <v>292</v>
      </c>
      <c r="O70" s="16" t="s">
        <v>608</v>
      </c>
      <c r="P70" s="16" t="s">
        <v>608</v>
      </c>
      <c r="V70" s="35"/>
      <c r="W70" s="35"/>
      <c r="X70" s="35"/>
      <c r="Y70" s="35"/>
      <c r="Z70" s="35"/>
      <c r="AA70" s="35"/>
    </row>
    <row r="71" spans="1:27">
      <c r="A71" t="s">
        <v>607</v>
      </c>
      <c r="B71" t="s">
        <v>292</v>
      </c>
      <c r="C71" t="s">
        <v>292</v>
      </c>
      <c r="D71" t="s">
        <v>292</v>
      </c>
      <c r="E71" t="s">
        <v>292</v>
      </c>
      <c r="F71" t="s">
        <v>4517</v>
      </c>
      <c r="G71" t="s">
        <v>4518</v>
      </c>
      <c r="H71" t="s">
        <v>292</v>
      </c>
      <c r="I71" t="s">
        <v>292</v>
      </c>
      <c r="J71" t="s">
        <v>292</v>
      </c>
      <c r="O71" s="16" t="s">
        <v>613</v>
      </c>
      <c r="P71" s="16" t="s">
        <v>613</v>
      </c>
      <c r="V71" s="35"/>
      <c r="W71" s="35"/>
      <c r="X71" s="35"/>
      <c r="Y71" s="35"/>
      <c r="Z71" s="35"/>
      <c r="AA71" s="35"/>
    </row>
    <row r="72" spans="1:27">
      <c r="A72" t="s">
        <v>608</v>
      </c>
      <c r="B72" t="s">
        <v>609</v>
      </c>
      <c r="C72" t="s">
        <v>292</v>
      </c>
      <c r="D72" t="s">
        <v>292</v>
      </c>
      <c r="E72" t="s">
        <v>610</v>
      </c>
      <c r="F72" t="s">
        <v>611</v>
      </c>
      <c r="G72" t="s">
        <v>612</v>
      </c>
      <c r="H72" t="s">
        <v>292</v>
      </c>
      <c r="I72" t="s">
        <v>292</v>
      </c>
      <c r="J72" t="s">
        <v>292</v>
      </c>
      <c r="O72" s="16" t="s">
        <v>621</v>
      </c>
      <c r="P72" s="16" t="s">
        <v>621</v>
      </c>
      <c r="V72" s="35"/>
      <c r="W72" s="35"/>
      <c r="X72" s="35"/>
      <c r="Y72" s="35"/>
      <c r="Z72" s="35"/>
      <c r="AA72" s="35"/>
    </row>
    <row r="73" spans="1:27">
      <c r="A73" t="s">
        <v>613</v>
      </c>
      <c r="B73" t="s">
        <v>614</v>
      </c>
      <c r="C73" t="s">
        <v>615</v>
      </c>
      <c r="D73" t="s">
        <v>616</v>
      </c>
      <c r="E73" t="s">
        <v>617</v>
      </c>
      <c r="F73" t="s">
        <v>618</v>
      </c>
      <c r="G73" t="s">
        <v>619</v>
      </c>
      <c r="H73" t="s">
        <v>620</v>
      </c>
      <c r="I73" t="s">
        <v>292</v>
      </c>
      <c r="J73" t="s">
        <v>292</v>
      </c>
      <c r="O73" s="16" t="s">
        <v>628</v>
      </c>
      <c r="P73" s="16" t="s">
        <v>628</v>
      </c>
      <c r="V73" s="35"/>
      <c r="W73" s="35"/>
      <c r="X73" s="35"/>
      <c r="Y73" s="35"/>
      <c r="Z73" s="35"/>
      <c r="AA73" s="35"/>
    </row>
    <row r="74" spans="1:27">
      <c r="A74" t="s">
        <v>621</v>
      </c>
      <c r="B74" t="s">
        <v>622</v>
      </c>
      <c r="C74" t="s">
        <v>623</v>
      </c>
      <c r="D74" t="s">
        <v>624</v>
      </c>
      <c r="E74" t="s">
        <v>625</v>
      </c>
      <c r="F74" t="s">
        <v>626</v>
      </c>
      <c r="G74" t="s">
        <v>627</v>
      </c>
      <c r="H74" t="s">
        <v>292</v>
      </c>
      <c r="I74" t="s">
        <v>292</v>
      </c>
      <c r="J74" t="s">
        <v>292</v>
      </c>
    </row>
    <row r="75" spans="1:27" ht="22.5">
      <c r="A75" t="s">
        <v>628</v>
      </c>
      <c r="B75" t="s">
        <v>4519</v>
      </c>
      <c r="C75" t="s">
        <v>292</v>
      </c>
      <c r="D75" t="s">
        <v>292</v>
      </c>
      <c r="E75" t="s">
        <v>4520</v>
      </c>
      <c r="F75" t="s">
        <v>4521</v>
      </c>
      <c r="G75" t="s">
        <v>4522</v>
      </c>
      <c r="H75" t="s">
        <v>292</v>
      </c>
      <c r="I75" t="s">
        <v>292</v>
      </c>
      <c r="J75" t="s">
        <v>292</v>
      </c>
      <c r="M75" s="16" t="s">
        <v>283</v>
      </c>
      <c r="N75" s="16" t="s">
        <v>679</v>
      </c>
      <c r="O75" s="16" t="s">
        <v>680</v>
      </c>
      <c r="P75" s="16" t="s">
        <v>681</v>
      </c>
      <c r="Q75" s="16" t="s">
        <v>682</v>
      </c>
      <c r="R75" s="16" t="s">
        <v>282</v>
      </c>
      <c r="S75" s="16" t="s">
        <v>287</v>
      </c>
    </row>
  </sheetData>
  <sheetProtection selectLockedCells="1"/>
  <phoneticPr fontId="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A3021"/>
  <sheetViews>
    <sheetView zoomScale="85" zoomScaleNormal="85" workbookViewId="0">
      <selection activeCell="B22" sqref="B22"/>
    </sheetView>
  </sheetViews>
  <sheetFormatPr defaultColWidth="0" defaultRowHeight="12.75"/>
  <cols>
    <col min="1" max="1" width="7" style="14" customWidth="1"/>
    <col min="2" max="3" width="20.42578125" style="14" customWidth="1"/>
    <col min="4" max="4" width="38" style="14" customWidth="1"/>
    <col min="5" max="5" width="16.140625" style="14" customWidth="1"/>
    <col min="6" max="6" width="28.42578125" style="14" customWidth="1"/>
    <col min="7" max="7" width="11.42578125" style="14" bestFit="1" customWidth="1"/>
    <col min="8" max="8" width="10" style="14" customWidth="1"/>
    <col min="9" max="10" width="13" style="14" customWidth="1"/>
    <col min="11" max="11" width="4.140625" style="26" customWidth="1"/>
    <col min="12" max="21" width="9" style="14" hidden="1" customWidth="1"/>
    <col min="22" max="22" width="13.85546875" style="14" hidden="1" customWidth="1"/>
    <col min="23" max="26" width="9" style="14" hidden="1" customWidth="1"/>
    <col min="27" max="27" width="9.140625" style="14" hidden="1" customWidth="1"/>
    <col min="28" max="16384" width="9" style="14" hidden="1"/>
  </cols>
  <sheetData>
    <row r="1" spans="1:10">
      <c r="A1" s="364" t="s">
        <v>674</v>
      </c>
      <c r="B1" s="364"/>
      <c r="C1" s="365">
        <f>'Application For TE &amp; GOTS'!$E$7</f>
        <v>0</v>
      </c>
      <c r="D1" s="365"/>
      <c r="E1" s="365"/>
      <c r="F1" s="25" t="s">
        <v>4398</v>
      </c>
      <c r="G1" s="25" t="s">
        <v>4399</v>
      </c>
      <c r="H1" s="25" t="s">
        <v>4400</v>
      </c>
      <c r="I1" s="25" t="s">
        <v>4401</v>
      </c>
      <c r="J1" s="42"/>
    </row>
    <row r="2" spans="1:10" ht="12.75" customHeight="1">
      <c r="A2" s="364" t="s">
        <v>675</v>
      </c>
      <c r="B2" s="364"/>
      <c r="C2" s="365">
        <f>'Application For TE &amp; GOTS'!$K$10</f>
        <v>0</v>
      </c>
      <c r="D2" s="365"/>
      <c r="E2" s="365"/>
      <c r="F2" s="19">
        <f>'Application For TE &amp; GOTS'!$I$10</f>
        <v>0</v>
      </c>
      <c r="G2" s="19">
        <f>'Application For TE &amp; GOTS'!$J$10</f>
        <v>0</v>
      </c>
      <c r="H2" s="19">
        <f>'Application For TE &amp; GOTS'!$G$10</f>
        <v>0</v>
      </c>
      <c r="I2" s="19">
        <f>IFERROR(INDEX('Geographic Classification'!$C$1:$GT$214,ROW('Geographic Classification'!$C$214),MATCH('Application For TE &amp; GOTS'!$E$10,'Geographic Classification'!$C$1:$GT$1,0)),'Application For TE &amp; GOTS'!$E$10)</f>
        <v>0</v>
      </c>
      <c r="J2" s="43"/>
    </row>
    <row r="3" spans="1:10" ht="15">
      <c r="A3" s="364" t="s">
        <v>673</v>
      </c>
      <c r="B3" s="364"/>
      <c r="C3" s="365" t="str">
        <f>'Application For TE &amp; GOTS'!$G$83</f>
        <v/>
      </c>
      <c r="D3" s="366"/>
      <c r="E3" s="366"/>
      <c r="F3" s="20"/>
      <c r="G3" s="20"/>
      <c r="H3" s="20"/>
      <c r="I3" s="20"/>
      <c r="J3" s="44"/>
    </row>
    <row r="4" spans="1:10">
      <c r="A4" s="363" t="s">
        <v>4405</v>
      </c>
      <c r="B4" s="363"/>
      <c r="C4" s="363"/>
      <c r="D4" s="363"/>
      <c r="E4" s="363"/>
      <c r="F4" s="25"/>
      <c r="G4" s="25"/>
      <c r="H4" s="25"/>
      <c r="I4" s="25"/>
      <c r="J4" s="42"/>
    </row>
    <row r="5" spans="1:10" ht="38.25">
      <c r="A5" s="27" t="s">
        <v>669</v>
      </c>
      <c r="B5" s="27" t="s">
        <v>676</v>
      </c>
      <c r="C5" s="27" t="s">
        <v>677</v>
      </c>
      <c r="D5" s="27" t="s">
        <v>678</v>
      </c>
      <c r="E5" s="27" t="s">
        <v>683</v>
      </c>
      <c r="F5" s="27" t="s">
        <v>4398</v>
      </c>
      <c r="G5" s="27" t="s">
        <v>4399</v>
      </c>
      <c r="H5" s="27" t="s">
        <v>4400</v>
      </c>
      <c r="I5" s="27" t="s">
        <v>4401</v>
      </c>
      <c r="J5" s="27" t="s">
        <v>4548</v>
      </c>
    </row>
    <row r="6" spans="1:10" ht="27.6" customHeight="1">
      <c r="A6" s="45">
        <v>1</v>
      </c>
      <c r="B6" s="46" t="str">
        <f>IF('Application For TE &amp; GOTS'!$E$7="","",'Application For TE &amp; GOTS'!$E$7&amp;" - "&amp;J6)</f>
        <v/>
      </c>
      <c r="C6" s="46">
        <f>'Application For TE &amp; GOTS'!$K$10</f>
        <v>0</v>
      </c>
      <c r="D6" s="46" t="str" cm="1">
        <f t="array" ref="D6">IFERROR(_xlfn.TEXTJOIN(", ",TRUE,'Application For TE &amp; GOTS'!D19:O22,'Application For TE &amp; GOTS'!K23:O23),CONCATENATE('Application For TE &amp; GOTS'!D19:F19,", ",'Application For TE &amp; GOTS'!G19:I19,", ",'Application For TE &amp; GOTS'!J19:L19,", ",'Application For TE &amp; GOTS'!M19:O19,", ",'Application For TE &amp; GOTS'!D20:F20,", ",'Application For TE &amp; GOTS'!G20:I20,", ",'Application For TE &amp; GOTS'!J20:L20,", ",'Application For TE &amp; GOTS'!M20:O20,", ",'Application For TE &amp; GOTS'!D21:F21,", ",'Application For TE &amp; GOTS'!G21:I21,", ",'Application For TE &amp; GOTS'!J21:L21,", ",'Application For TE &amp; GOTS'!M21:O21,", ",'Application For TE &amp; GOTS'!D22:F22,", ",'Application For TE &amp; GOTS'!G22:I22,", ",'Application For TE &amp; GOTS'!J22:L22,", ",'Application For TE &amp; GOTS'!M22:O22,", ",'Application For TE &amp; GOTS'!K23:O23))</f>
        <v/>
      </c>
      <c r="E6" s="46" t="s">
        <v>684</v>
      </c>
      <c r="F6" s="47">
        <f>'Application For TE &amp; GOTS'!$I$10</f>
        <v>0</v>
      </c>
      <c r="G6" s="47">
        <f>'Application For TE &amp; GOTS'!$J$10</f>
        <v>0</v>
      </c>
      <c r="H6" s="47">
        <f>'Application For TE &amp; GOTS'!$G$10</f>
        <v>0</v>
      </c>
      <c r="I6" s="47">
        <f>IFERROR(INDEX('Geographic Classification'!$C$1:$GT$214,ROW('Geographic Classification'!$C$214),MATCH('Application For TE &amp; GOTS'!$E$10,'Geographic Classification'!$C$1:$GT$1,0)),'Application For TE &amp; GOTS'!$E$10)</f>
        <v>0</v>
      </c>
      <c r="J6" s="48" t="s">
        <v>4698</v>
      </c>
    </row>
    <row r="7" spans="1:10">
      <c r="A7" s="45">
        <v>2</v>
      </c>
      <c r="B7" s="46" t="str">
        <f>IF('Application For TE &amp; GOTS'!$D$26="","",'Application For TE &amp; GOTS'!$D$26&amp;" - "&amp;J7)</f>
        <v/>
      </c>
      <c r="C7" s="46">
        <f>'Application For TE &amp; GOTS'!D$27</f>
        <v>0</v>
      </c>
      <c r="D7" s="46" t="str">
        <f>IFERROR(_xlfn.TEXTJOIN(", ",TRUE,'Application For TE &amp; GOTS'!D$47:D$57),CONCATENATE('Application For TE &amp; GOTS'!D47,", ",'Application For TE &amp; GOTS'!D48,", ",'Application For TE &amp; GOTS'!D49,", ",'Application For TE &amp; GOTS'!D50,", ",'Application For TE &amp; GOTS'!D51,", ",'Application For TE &amp; GOTS'!D52,", ",'Application For TE &amp; GOTS'!D53,", ",'Application For TE &amp; GOTS'!D54,", ",'Application For TE &amp; GOTS'!D55,", ",'Application For TE &amp; GOTS'!D56,", ",'Application For TE &amp; GOTS'!D57))</f>
        <v/>
      </c>
      <c r="E7" s="46" t="str">
        <f>'Application For TE &amp; GOTS'!D$38</f>
        <v/>
      </c>
      <c r="F7" s="47">
        <f>'Application For TE &amp; GOTS'!$D$30</f>
        <v>0</v>
      </c>
      <c r="G7" s="47">
        <f>'Application For TE &amp; GOTS'!$D$31</f>
        <v>0</v>
      </c>
      <c r="H7" s="47">
        <f>'Application For TE &amp; GOTS'!$D$29</f>
        <v>0</v>
      </c>
      <c r="I7" s="47">
        <f>IFERROR(INDEX('Geographic Classification'!$C$1:$GT$214,ROW('Geographic Classification'!$C$214),MATCH('Application For TE &amp; GOTS'!$D$28,'Geographic Classification'!$C$1:$GT$1,0)),'Application For TE &amp; GOTS'!$D$28)</f>
        <v>0</v>
      </c>
      <c r="J7" s="48" t="s">
        <v>4539</v>
      </c>
    </row>
    <row r="8" spans="1:10">
      <c r="A8" s="45">
        <v>3</v>
      </c>
      <c r="B8" s="46" t="str">
        <f>IF('Application For TE &amp; GOTS'!$E$26="","",'Application For TE &amp; GOTS'!$E$26&amp;" - "&amp;J8)</f>
        <v/>
      </c>
      <c r="C8" s="46">
        <f>'Application For TE &amp; GOTS'!E$27</f>
        <v>0</v>
      </c>
      <c r="D8" s="46" t="str">
        <f>IFERROR(_xlfn.TEXTJOIN(", ",TRUE,'Application For TE &amp; GOTS'!E$47:E$57),CONCATENATE('Application For TE &amp; GOTS'!E47,", ",'Application For TE &amp; GOTS'!E48,", ",'Application For TE &amp; GOTS'!E49,", ",'Application For TE &amp; GOTS'!E50,", ",'Application For TE &amp; GOTS'!E51,", ",'Application For TE &amp; GOTS'!E52,", ",'Application For TE &amp; GOTS'!E53,", ",'Application For TE &amp; GOTS'!E54,", ",'Application For TE &amp; GOTS'!E55,", ",'Application For TE &amp; GOTS'!E56,", ",'Application For TE &amp; GOTS'!E57))</f>
        <v/>
      </c>
      <c r="E8" s="46" t="str">
        <f>'Application For TE &amp; GOTS'!E$38</f>
        <v/>
      </c>
      <c r="F8" s="47">
        <f>'Application For TE &amp; GOTS'!$E$30</f>
        <v>0</v>
      </c>
      <c r="G8" s="47">
        <f>'Application For TE &amp; GOTS'!$E$31</f>
        <v>0</v>
      </c>
      <c r="H8" s="47">
        <f>'Application For TE &amp; GOTS'!$E$29</f>
        <v>0</v>
      </c>
      <c r="I8" s="47">
        <f>IFERROR(INDEX('Geographic Classification'!$C$1:$GT$214,ROW('Geographic Classification'!$C$214),MATCH('Application For TE &amp; GOTS'!$E$28,'Geographic Classification'!$C$1:$GT$1,0)),'Application For TE &amp; GOTS'!$E$28)</f>
        <v>0</v>
      </c>
      <c r="J8" s="48" t="s">
        <v>4540</v>
      </c>
    </row>
    <row r="9" spans="1:10">
      <c r="A9" s="45">
        <v>4</v>
      </c>
      <c r="B9" s="46" t="str">
        <f>IF('Application For TE &amp; GOTS'!$F$26="","",'Application For TE &amp; GOTS'!$F$26&amp;" - "&amp;J9)</f>
        <v/>
      </c>
      <c r="C9" s="46">
        <f>'Application For TE &amp; GOTS'!F$27</f>
        <v>0</v>
      </c>
      <c r="D9" s="46" t="str">
        <f>IFERROR(_xlfn.TEXTJOIN(", ",TRUE,'Application For TE &amp; GOTS'!F$47:F$57),CONCATENATE('Application For TE &amp; GOTS'!F47,", ",'Application For TE &amp; GOTS'!F48,", ",'Application For TE &amp; GOTS'!F49,", ",'Application For TE &amp; GOTS'!F50,", ",'Application For TE &amp; GOTS'!F51,", ",'Application For TE &amp; GOTS'!F52,", ",'Application For TE &amp; GOTS'!F53,", ",'Application For TE &amp; GOTS'!F54,", ",'Application For TE &amp; GOTS'!F55,", ",'Application For TE &amp; GOTS'!F56,", ",'Application For TE &amp; GOTS'!F57))</f>
        <v/>
      </c>
      <c r="E9" s="46" t="str">
        <f>'Application For TE &amp; GOTS'!F$38</f>
        <v/>
      </c>
      <c r="F9" s="47">
        <f>'Application For TE &amp; GOTS'!$F$30</f>
        <v>0</v>
      </c>
      <c r="G9" s="47">
        <f>'Application For TE &amp; GOTS'!$F$31</f>
        <v>0</v>
      </c>
      <c r="H9" s="47">
        <f>'Application For TE &amp; GOTS'!$F$29</f>
        <v>0</v>
      </c>
      <c r="I9" s="47">
        <f>IFERROR(INDEX('Geographic Classification'!$C$1:$GT$214,ROW('Geographic Classification'!$C$214),MATCH('Application For TE &amp; GOTS'!$F$28,'Geographic Classification'!$C$1:$GT$1,0)),'Application For TE &amp; GOTS'!$F$28)</f>
        <v>0</v>
      </c>
      <c r="J9" s="48" t="s">
        <v>4541</v>
      </c>
    </row>
    <row r="10" spans="1:10">
      <c r="A10" s="45">
        <v>5</v>
      </c>
      <c r="B10" s="46" t="str">
        <f>IF('Application For TE &amp; GOTS'!$G$26="","",'Application For TE &amp; GOTS'!$G$26&amp;" - "&amp;J10)</f>
        <v/>
      </c>
      <c r="C10" s="46">
        <f>'Application For TE &amp; GOTS'!G$27</f>
        <v>0</v>
      </c>
      <c r="D10" s="46" t="str">
        <f>IFERROR(_xlfn.TEXTJOIN(", ",TRUE,'Application For TE &amp; GOTS'!G$47:G$57),CONCATENATE('Application For TE &amp; GOTS'!G47,", ",'Application For TE &amp; GOTS'!G48,", ",'Application For TE &amp; GOTS'!G49,", ",'Application For TE &amp; GOTS'!G50,", ",'Application For TE &amp; GOTS'!G51,", ",'Application For TE &amp; GOTS'!G52,", ",'Application For TE &amp; GOTS'!G53,", ",'Application For TE &amp; GOTS'!G54,", ",'Application For TE &amp; GOTS'!G55,", ",'Application For TE &amp; GOTS'!G56,", ",'Application For TE &amp; GOTS'!G57))</f>
        <v/>
      </c>
      <c r="E10" s="46" t="str">
        <f>'Application For TE &amp; GOTS'!G$38</f>
        <v/>
      </c>
      <c r="F10" s="47">
        <f>'Application For TE &amp; GOTS'!$G$30</f>
        <v>0</v>
      </c>
      <c r="G10" s="47">
        <f>'Application For TE &amp; GOTS'!$G$31</f>
        <v>0</v>
      </c>
      <c r="H10" s="47">
        <f>'Application For TE &amp; GOTS'!$G$29</f>
        <v>0</v>
      </c>
      <c r="I10" s="47">
        <f>IFERROR(INDEX('Geographic Classification'!$C$1:$GT$214,ROW('Geographic Classification'!$C$214),MATCH('Application For TE &amp; GOTS'!$G$28,'Geographic Classification'!$C$1:$GT$1,0)),'Application For TE &amp; GOTS'!$G$28)</f>
        <v>0</v>
      </c>
      <c r="J10" s="48" t="s">
        <v>4542</v>
      </c>
    </row>
    <row r="11" spans="1:10" ht="19.5" customHeight="1">
      <c r="A11" s="45">
        <v>6</v>
      </c>
      <c r="B11" s="46" t="str">
        <f>IF('Application For TE &amp; GOTS'!$H$26="","",'Application For TE &amp; GOTS'!$H$26&amp;" - "&amp;J11)</f>
        <v/>
      </c>
      <c r="C11" s="46">
        <f>'Application For TE &amp; GOTS'!H$27</f>
        <v>0</v>
      </c>
      <c r="D11" s="46" t="str">
        <f>IFERROR(_xlfn.TEXTJOIN(", ",TRUE,'Application For TE &amp; GOTS'!H$47:H$57),CONCATENATE('Application For TE &amp; GOTS'!H47,", ",'Application For TE &amp; GOTS'!H48,", ",'Application For TE &amp; GOTS'!H49,", ",'Application For TE &amp; GOTS'!H50,", ",'Application For TE &amp; GOTS'!H51,", ",'Application For TE &amp; GOTS'!H52,", ",'Application For TE &amp; GOTS'!H53,", ",'Application For TE &amp; GOTS'!H54,", ",'Application For TE &amp; GOTS'!H55,", ",'Application For TE &amp; GOTS'!H56,", ",'Application For TE &amp; GOTS'!H57))</f>
        <v/>
      </c>
      <c r="E11" s="46" t="str">
        <f>'Application For TE &amp; GOTS'!H$38</f>
        <v/>
      </c>
      <c r="F11" s="47">
        <f>'Application For TE &amp; GOTS'!$H$30</f>
        <v>0</v>
      </c>
      <c r="G11" s="47">
        <f>'Application For TE &amp; GOTS'!$H$31</f>
        <v>0</v>
      </c>
      <c r="H11" s="47">
        <f>'Application For TE &amp; GOTS'!$H$29</f>
        <v>0</v>
      </c>
      <c r="I11" s="47">
        <f>IFERROR(INDEX('Geographic Classification'!$C$1:$GT$214,ROW('Geographic Classification'!$C$214),MATCH('Application For TE &amp; GOTS'!$H$28,'Geographic Classification'!$C$1:$GT$1,0)),'Application For TE &amp; GOTS'!$H$28)</f>
        <v>0</v>
      </c>
      <c r="J11" s="48" t="s">
        <v>4543</v>
      </c>
    </row>
    <row r="12" spans="1:10" ht="18.95" customHeight="1">
      <c r="A12" s="45">
        <v>7</v>
      </c>
      <c r="B12" s="46" t="str">
        <f>IF('Application For TE &amp; GOTS'!$I$26="","",'Application For TE &amp; GOTS'!$I$26&amp;" - "&amp;J12)</f>
        <v/>
      </c>
      <c r="C12" s="46">
        <f>'Application For TE &amp; GOTS'!I$27</f>
        <v>0</v>
      </c>
      <c r="D12" s="46" t="str">
        <f>IFERROR(_xlfn.TEXTJOIN(", ",TRUE,'Application For TE &amp; GOTS'!I$47:I$57),CONCATENATE('Application For TE &amp; GOTS'!I47,", ",'Application For TE &amp; GOTS'!I48,", ",'Application For TE &amp; GOTS'!I49,", ",'Application For TE &amp; GOTS'!I50,", ",'Application For TE &amp; GOTS'!I51,", ",'Application For TE &amp; GOTS'!I52,", ",'Application For TE &amp; GOTS'!I53,", ",'Application For TE &amp; GOTS'!I54,", ",'Application For TE &amp; GOTS'!I55,", ",'Application For TE &amp; GOTS'!I56,", ",'Application For TE &amp; GOTS'!I57))</f>
        <v/>
      </c>
      <c r="E12" s="46" t="str">
        <f>'Application For TE &amp; GOTS'!I$38</f>
        <v/>
      </c>
      <c r="F12" s="47">
        <f>'Application For TE &amp; GOTS'!$I$30</f>
        <v>0</v>
      </c>
      <c r="G12" s="47">
        <f>'Application For TE &amp; GOTS'!$I$31</f>
        <v>0</v>
      </c>
      <c r="H12" s="47">
        <f>'Application For TE &amp; GOTS'!$I$29</f>
        <v>0</v>
      </c>
      <c r="I12" s="47">
        <f>IFERROR(INDEX('Geographic Classification'!$C$1:$GT$214,ROW('Geographic Classification'!$C$214),MATCH('Application For TE &amp; GOTS'!$I$28,'Geographic Classification'!$C$1:$GT$1,0)),'Application For TE &amp; GOTS'!$I$28)</f>
        <v>0</v>
      </c>
      <c r="J12" s="48" t="s">
        <v>4544</v>
      </c>
    </row>
    <row r="13" spans="1:10">
      <c r="A13" s="45">
        <v>8</v>
      </c>
      <c r="B13" s="46" t="str">
        <f>IF('Application For TE &amp; GOTS'!$J$26="","",'Application For TE &amp; GOTS'!$J$26&amp;" - "&amp;J13)</f>
        <v/>
      </c>
      <c r="C13" s="46">
        <f>'Application For TE &amp; GOTS'!J$27</f>
        <v>0</v>
      </c>
      <c r="D13" s="46" t="str">
        <f>IFERROR(_xlfn.TEXTJOIN(", ",TRUE,'Application For TE &amp; GOTS'!J$47:J$57),CONCATENATE('Application For TE &amp; GOTS'!J47,", ",'Application For TE &amp; GOTS'!J48,", ",'Application For TE &amp; GOTS'!J49,", ",'Application For TE &amp; GOTS'!J50,", ",'Application For TE &amp; GOTS'!J51,", ",'Application For TE &amp; GOTS'!J52,", ",'Application For TE &amp; GOTS'!J53,", ",'Application For TE &amp; GOTS'!J54,", ",'Application For TE &amp; GOTS'!J55,", ",'Application For TE &amp; GOTS'!J56,", ",'Application For TE &amp; GOTS'!J57))</f>
        <v/>
      </c>
      <c r="E13" s="46" t="str">
        <f>'Application For TE &amp; GOTS'!J$38</f>
        <v/>
      </c>
      <c r="F13" s="47">
        <f>'Application For TE &amp; GOTS'!$J$30</f>
        <v>0</v>
      </c>
      <c r="G13" s="47">
        <f>'Application For TE &amp; GOTS'!$J$31</f>
        <v>0</v>
      </c>
      <c r="H13" s="47">
        <f>'Application For TE &amp; GOTS'!$J$29</f>
        <v>0</v>
      </c>
      <c r="I13" s="47">
        <f>IFERROR(INDEX('Geographic Classification'!$C$1:$GT$214,ROW('Geographic Classification'!$C$214),MATCH('Application For TE &amp; GOTS'!$J$28,'Geographic Classification'!$C$1:$GT$1,0)),'Application For TE &amp; GOTS'!$J$28)</f>
        <v>0</v>
      </c>
      <c r="J13" s="48" t="s">
        <v>4545</v>
      </c>
    </row>
    <row r="14" spans="1:10">
      <c r="A14" s="45">
        <v>9</v>
      </c>
      <c r="B14" s="46" t="str">
        <f>IF('Application For TE &amp; GOTS'!$K$26="","",'Application For TE &amp; GOTS'!$K$26&amp;" - "&amp;J14)</f>
        <v/>
      </c>
      <c r="C14" s="46">
        <f>'Application For TE &amp; GOTS'!K$27</f>
        <v>0</v>
      </c>
      <c r="D14" s="46" t="str">
        <f>IFERROR(_xlfn.TEXTJOIN(", ",TRUE,'Application For TE &amp; GOTS'!K$47:K$57),CONCATENATE('Application For TE &amp; GOTS'!K47,", ",'Application For TE &amp; GOTS'!K48,", ",'Application For TE &amp; GOTS'!K49,", ",'Application For TE &amp; GOTS'!K50,", ",'Application For TE &amp; GOTS'!K51,", ",'Application For TE &amp; GOTS'!K52,", ",'Application For TE &amp; GOTS'!K53,", ",'Application For TE &amp; GOTS'!K54,", ",'Application For TE &amp; GOTS'!K55,", ",'Application For TE &amp; GOTS'!K56,", ",'Application For TE &amp; GOTS'!K57))</f>
        <v/>
      </c>
      <c r="E14" s="46" t="str">
        <f>'Application For TE &amp; GOTS'!K$38</f>
        <v/>
      </c>
      <c r="F14" s="47">
        <f>'Application For TE &amp; GOTS'!$K$30</f>
        <v>0</v>
      </c>
      <c r="G14" s="47">
        <f>'Application For TE &amp; GOTS'!$K$31</f>
        <v>0</v>
      </c>
      <c r="H14" s="47">
        <f>'Application For TE &amp; GOTS'!$K$29</f>
        <v>0</v>
      </c>
      <c r="I14" s="47">
        <f>IFERROR(INDEX('Geographic Classification'!$C$1:$GT$214,ROW('Geographic Classification'!$C$214),MATCH('Application For TE &amp; GOTS'!$K$28,'Geographic Classification'!$C$1:$GT$1,0)),'Application For TE &amp; GOTS'!$K$28)</f>
        <v>0</v>
      </c>
      <c r="J14" s="48" t="s">
        <v>4546</v>
      </c>
    </row>
    <row r="15" spans="1:10">
      <c r="A15" s="45">
        <v>10</v>
      </c>
      <c r="B15" s="46" t="str">
        <f>IF('Application For TE &amp; GOTS'!$L$26="","",'Application For TE &amp; GOTS'!$L$26&amp;" - "&amp;J15)</f>
        <v/>
      </c>
      <c r="C15" s="46">
        <f>'Application For TE &amp; GOTS'!L$27</f>
        <v>0</v>
      </c>
      <c r="D15" s="46" t="str">
        <f>IFERROR(_xlfn.TEXTJOIN(", ",TRUE,'Application For TE &amp; GOTS'!L$47:L$57),CONCATENATE('Application For TE &amp; GOTS'!L47,", ",'Application For TE &amp; GOTS'!L48,", ",'Application For TE &amp; GOTS'!L49,", ",'Application For TE &amp; GOTS'!L50,", ",'Application For TE &amp; GOTS'!L51,", ",'Application For TE &amp; GOTS'!L52,", ",'Application For TE &amp; GOTS'!L53,", ",'Application For TE &amp; GOTS'!L54,", ",'Application For TE &amp; GOTS'!L55,", ",'Application For TE &amp; GOTS'!L56,", ",'Application For TE &amp; GOTS'!L57))</f>
        <v/>
      </c>
      <c r="E15" s="46" t="str">
        <f>'Application For TE &amp; GOTS'!L$38</f>
        <v/>
      </c>
      <c r="F15" s="47">
        <f>'Application For TE &amp; GOTS'!$L$30</f>
        <v>0</v>
      </c>
      <c r="G15" s="47">
        <f>'Application For TE &amp; GOTS'!$L$31</f>
        <v>0</v>
      </c>
      <c r="H15" s="47">
        <f>'Application For TE &amp; GOTS'!$L$29</f>
        <v>0</v>
      </c>
      <c r="I15" s="47">
        <f>IFERROR(INDEX('Geographic Classification'!$C$1:$GT$214,ROW('Geographic Classification'!$C$214),MATCH('Application For TE &amp; GOTS'!$L$28,'Geographic Classification'!$C$1:$GT$1,0)),'Application For TE &amp; GOTS'!$L$28)</f>
        <v>0</v>
      </c>
      <c r="J15" s="48" t="s">
        <v>4547</v>
      </c>
    </row>
    <row r="16" spans="1:10">
      <c r="A16" s="45">
        <v>11</v>
      </c>
      <c r="B16" s="46" t="str">
        <f>IF('Application For TE &amp; GOTS'!$M$26="","",'Application For TE &amp; GOTS'!$M$26&amp;" - "&amp;J16)</f>
        <v/>
      </c>
      <c r="C16" s="46">
        <f>'Application For TE &amp; GOTS'!M$27</f>
        <v>0</v>
      </c>
      <c r="D16" s="46" t="str">
        <f>IFERROR(_xlfn.TEXTJOIN(", ",TRUE,'Application For TE &amp; GOTS'!M$47:M$57),CONCATENATE('Application For TE &amp; GOTS'!M47,", ",'Application For TE &amp; GOTS'!M48,", ",'Application For TE &amp; GOTS'!M49,", ",'Application For TE &amp; GOTS'!M50,", ",'Application For TE &amp; GOTS'!M51,", ",'Application For TE &amp; GOTS'!M52,", ",'Application For TE &amp; GOTS'!M53,", ",'Application For TE &amp; GOTS'!M54,", ",'Application For TE &amp; GOTS'!M55,", ",'Application For TE &amp; GOTS'!M56,", ",'Application For TE &amp; GOTS'!M57))</f>
        <v/>
      </c>
      <c r="E16" s="46" t="str">
        <f>'Application For TE &amp; GOTS'!M$38</f>
        <v/>
      </c>
      <c r="F16" s="47">
        <f>'Application For TE &amp; GOTS'!$M$30</f>
        <v>0</v>
      </c>
      <c r="G16" s="47">
        <f>'Application For TE &amp; GOTS'!$M$31</f>
        <v>0</v>
      </c>
      <c r="H16" s="47">
        <f>'Application For TE &amp; GOTS'!$M$29</f>
        <v>0</v>
      </c>
      <c r="I16" s="47">
        <f>IFERROR(INDEX('Geographic Classification'!$C$1:$GT$214,ROW('Geographic Classification'!$C$214),MATCH('Application For TE &amp; GOTS'!$M$28,'Geographic Classification'!$C$1:$GT$1,0)),'Application For TE &amp; GOTS'!$M$28)</f>
        <v>0</v>
      </c>
      <c r="J16" s="48" t="s">
        <v>4549</v>
      </c>
    </row>
    <row r="17" spans="1:23">
      <c r="A17" s="45">
        <v>12</v>
      </c>
      <c r="B17" s="46" t="str">
        <f>IF('Application For TE &amp; GOTS'!$N$26="","",'Application For TE &amp; GOTS'!$N$26&amp;" - "&amp;J17)</f>
        <v/>
      </c>
      <c r="C17" s="46">
        <f>'Application For TE &amp; GOTS'!N$27</f>
        <v>0</v>
      </c>
      <c r="D17" s="46" t="str">
        <f>IFERROR(_xlfn.TEXTJOIN(", ",TRUE,'Application For TE &amp; GOTS'!N$47:N$57),CONCATENATE('Application For TE &amp; GOTS'!N47,", ",'Application For TE &amp; GOTS'!N48,", ",'Application For TE &amp; GOTS'!N49,", ",'Application For TE &amp; GOTS'!N50,", ",'Application For TE &amp; GOTS'!N51,", ",'Application For TE &amp; GOTS'!N52,", ",'Application For TE &amp; GOTS'!N53,", ",'Application For TE &amp; GOTS'!N54,", ",'Application For TE &amp; GOTS'!N55,", ",'Application For TE &amp; GOTS'!N56,", ",'Application For TE &amp; GOTS'!N57))</f>
        <v/>
      </c>
      <c r="E17" s="46" t="str">
        <f>'Application For TE &amp; GOTS'!N$38</f>
        <v/>
      </c>
      <c r="F17" s="47">
        <f>'Application For TE &amp; GOTS'!$N$30</f>
        <v>0</v>
      </c>
      <c r="G17" s="47">
        <f>'Application For TE &amp; GOTS'!$N$31</f>
        <v>0</v>
      </c>
      <c r="H17" s="47">
        <f>'Application For TE &amp; GOTS'!$N$29</f>
        <v>0</v>
      </c>
      <c r="I17" s="47">
        <f>IFERROR(INDEX('Geographic Classification'!$C$1:$GT$214,ROW('Geographic Classification'!$C$214),MATCH('Application For TE &amp; GOTS'!$N$28,'Geographic Classification'!$C$1:$GT$1,0)),'Application For TE &amp; GOTS'!$N$28)</f>
        <v>0</v>
      </c>
      <c r="J17" s="48" t="s">
        <v>4550</v>
      </c>
    </row>
    <row r="18" spans="1:23">
      <c r="A18" s="45">
        <v>13</v>
      </c>
      <c r="B18" s="46" t="str">
        <f>IF('Application For TE &amp; GOTS'!$O$26="","",'Application For TE &amp; GOTS'!$O$26&amp;" - "&amp;J18)</f>
        <v/>
      </c>
      <c r="C18" s="46">
        <f>'Application For TE &amp; GOTS'!O$27</f>
        <v>0</v>
      </c>
      <c r="D18" s="46" t="str">
        <f>IFERROR(_xlfn.TEXTJOIN(", ",TRUE,'Application For TE &amp; GOTS'!O$47:O$57),CONCATENATE('Application For TE &amp; GOTS'!O47,", ",'Application For TE &amp; GOTS'!O48,", ",'Application For TE &amp; GOTS'!O49,", ",'Application For TE &amp; GOTS'!O50,", ",'Application For TE &amp; GOTS'!O51,", ",'Application For TE &amp; GOTS'!O52,", ",'Application For TE &amp; GOTS'!O53,", ",'Application For TE &amp; GOTS'!O54,", ",'Application For TE &amp; GOTS'!O55,", ",'Application For TE &amp; GOTS'!O56,", ",'Application For TE &amp; GOTS'!O57))</f>
        <v/>
      </c>
      <c r="E18" s="46" t="str">
        <f>'Application For TE &amp; GOTS'!O$38</f>
        <v/>
      </c>
      <c r="F18" s="47">
        <f>'Application For TE &amp; GOTS'!$O$30</f>
        <v>0</v>
      </c>
      <c r="G18" s="47">
        <f>'Application For TE &amp; GOTS'!$O$31</f>
        <v>0</v>
      </c>
      <c r="H18" s="47">
        <f>'Application For TE &amp; GOTS'!$O$29</f>
        <v>0</v>
      </c>
      <c r="I18" s="47">
        <f>IFERROR(INDEX('Geographic Classification'!$C$1:$GT$214,ROW('Geographic Classification'!$C$214),MATCH('Application For TE &amp; GOTS'!$O$28,'Geographic Classification'!$C$1:$GT$1,0)),'Application For TE &amp; GOTS'!$O$28)</f>
        <v>0</v>
      </c>
      <c r="J18" s="48" t="s">
        <v>4551</v>
      </c>
    </row>
    <row r="19" spans="1:23" ht="30.75" customHeight="1">
      <c r="A19" s="15"/>
      <c r="C19" s="367" t="s">
        <v>4559</v>
      </c>
      <c r="D19" s="368"/>
      <c r="E19" s="368"/>
      <c r="F19" s="368"/>
    </row>
    <row r="20" spans="1:23" ht="12.75" customHeight="1" thickBot="1">
      <c r="B20" s="362" t="s">
        <v>4552</v>
      </c>
      <c r="C20" s="362"/>
      <c r="D20" s="362"/>
      <c r="E20" s="362"/>
      <c r="F20" s="362"/>
      <c r="G20" s="49"/>
      <c r="H20" s="49"/>
      <c r="I20" s="49"/>
    </row>
    <row r="21" spans="1:23" ht="26.25" thickBot="1">
      <c r="A21" s="27" t="s">
        <v>669</v>
      </c>
      <c r="B21" s="27" t="s">
        <v>670</v>
      </c>
      <c r="C21" s="50" t="s">
        <v>671</v>
      </c>
      <c r="D21" s="27" t="s">
        <v>672</v>
      </c>
      <c r="E21" s="27" t="s">
        <v>4402</v>
      </c>
      <c r="F21" s="27" t="s">
        <v>4404</v>
      </c>
      <c r="G21" s="27" t="s">
        <v>4566</v>
      </c>
    </row>
    <row r="22" spans="1:23" ht="25.5" customHeight="1">
      <c r="A22" s="14">
        <v>1</v>
      </c>
      <c r="B22" s="14" t="str">
        <f ca="1">'Application For TE &amp; GOTS'!X114</f>
        <v/>
      </c>
      <c r="C22" s="14">
        <f>'Application For TE &amp; GOTS'!$D114</f>
        <v>0</v>
      </c>
      <c r="D22" s="14" t="str" cm="1">
        <f t="array" aca="1" ref="D22" ca="1">IFERROR(INDIRECT("'Application For Textile'!L"&amp;'Application For TE &amp; GOTS'!S114),"")</f>
        <v/>
      </c>
      <c r="E22" s="14" t="str">
        <f ca="1">'Application For TE &amp; GOTS'!AF114</f>
        <v/>
      </c>
      <c r="F22" s="14" t="str">
        <f ca="1">'Application For TE &amp; GOTS'!AH114</f>
        <v/>
      </c>
      <c r="G22" s="14" t="e">
        <f ca="1">'Application For TE &amp; GOTS'!AI114</f>
        <v>#REF!</v>
      </c>
      <c r="L22" s="14" t="e">
        <f ca="1">OFFSET('Application For TE &amp; GOTS'!$A$113,MATCH($A22,'Application For TE &amp; GOTS'!$A$113:$A$11997,0)-1,24,1,1)</f>
        <v>#N/A</v>
      </c>
      <c r="M22" s="14" t="e">
        <f ca="1">OFFSET('Application For TE &amp; GOTS'!$A$113,MATCH($A22,'Application For TE &amp; GOTS'!$A$113:$A$11997,0),24,1,1)</f>
        <v>#N/A</v>
      </c>
      <c r="N22" s="14" t="e">
        <f ca="1">OFFSET('Application For TE &amp; GOTS'!$A$113,MATCH($A22,'Application For TE &amp; GOTS'!$A$113:$A$11997,0)+1,24,1,1)</f>
        <v>#N/A</v>
      </c>
      <c r="O22" s="14" t="e">
        <f ca="1">OFFSET('Application For TE &amp; GOTS'!$A$113,MATCH($A22,'Application For TE &amp; GOTS'!$A$113:$A$11997,0)+2,24,1,1)</f>
        <v>#N/A</v>
      </c>
      <c r="P22" s="14" t="e">
        <f ca="1">OFFSET('Application For TE &amp; GOTS'!$A$113,MATCH($A22,'Application For TE &amp; GOTS'!$A$113:$A$11997,0)+3,24,1,1)</f>
        <v>#N/A</v>
      </c>
      <c r="Q22" s="14" t="e">
        <f ca="1">OFFSET('Application For TE &amp; GOTS'!$A$113,MATCH($A22,'Application For TE &amp; GOTS'!$A$113:$A$11997,0)+4,24,1,1)</f>
        <v>#N/A</v>
      </c>
      <c r="R22" s="14" t="e">
        <f ca="1">OFFSET('Application For TE &amp; GOTS'!$A$113,MATCH($A22,'Application For TE &amp; GOTS'!$A$113:$A$11997,0)+5,24,1,1)</f>
        <v>#N/A</v>
      </c>
      <c r="S22" s="14" t="e">
        <f ca="1">OFFSET('Application For TE &amp; GOTS'!$A$113,MATCH($A22,'Application For TE &amp; GOTS'!$A$113:$A$11997,0)+6,24,1,1)</f>
        <v>#N/A</v>
      </c>
      <c r="T22" s="14" t="e">
        <f ca="1">OFFSET('Application For TE &amp; GOTS'!$A$113,MATCH($A22,'Application For TE &amp; GOTS'!$A$113:$A$11997,0)+7,24,1,1)</f>
        <v>#N/A</v>
      </c>
      <c r="U22" s="14" t="e">
        <f ca="1">OFFSET('Application For TE &amp; GOTS'!$A$113,MATCH($A22,'Application For TE &amp; GOTS'!$A$113:$A$11997,0)+8,24,1,1)</f>
        <v>#N/A</v>
      </c>
      <c r="V22" s="14" t="str">
        <f ca="1">IFERROR(_xlfn.TEXTJOIN(", ",TRUE,L22:U22),"")</f>
        <v/>
      </c>
      <c r="W22" s="14">
        <v>113</v>
      </c>
    </row>
    <row r="23" spans="1:23">
      <c r="A23" s="14">
        <v>2</v>
      </c>
      <c r="B23" s="14" t="str">
        <f ca="1">'Application For TE &amp; GOTS'!X115</f>
        <v/>
      </c>
      <c r="C23" s="14">
        <f>'Application For TE &amp; GOTS'!$D115</f>
        <v>0</v>
      </c>
      <c r="D23" s="14" t="str" cm="1">
        <f t="array" aca="1" ref="D23" ca="1">IFERROR(INDIRECT("'Application For Textile'!L"&amp;'Application For TE &amp; GOTS'!S115),"")</f>
        <v/>
      </c>
      <c r="E23" s="14" t="str">
        <f ca="1">'Application For TE &amp; GOTS'!AF115</f>
        <v/>
      </c>
      <c r="F23" s="14" t="str">
        <f ca="1">'Application For TE &amp; GOTS'!AH115</f>
        <v/>
      </c>
      <c r="G23" s="14" t="e">
        <f ca="1">'Application For TE &amp; GOTS'!AI115</f>
        <v>#REF!</v>
      </c>
      <c r="W23" s="14">
        <v>114</v>
      </c>
    </row>
    <row r="24" spans="1:23">
      <c r="A24" s="14">
        <v>3</v>
      </c>
      <c r="B24" s="14" t="str">
        <f ca="1">'Application For TE &amp; GOTS'!X116</f>
        <v/>
      </c>
      <c r="C24" s="14">
        <f>'Application For TE &amp; GOTS'!$D116</f>
        <v>0</v>
      </c>
      <c r="D24" s="14" t="str" cm="1">
        <f t="array" aca="1" ref="D24" ca="1">IFERROR(INDIRECT("'Application For Textile'!L"&amp;'Application For TE &amp; GOTS'!S116),"")</f>
        <v/>
      </c>
      <c r="E24" s="14" t="str">
        <f ca="1">'Application For TE &amp; GOTS'!AF116</f>
        <v/>
      </c>
      <c r="F24" s="14" t="str">
        <f ca="1">'Application For TE &amp; GOTS'!AH116</f>
        <v/>
      </c>
      <c r="G24" s="14" t="e">
        <f ca="1">'Application For TE &amp; GOTS'!AI116</f>
        <v>#REF!</v>
      </c>
      <c r="W24" s="14">
        <v>115</v>
      </c>
    </row>
    <row r="25" spans="1:23">
      <c r="A25" s="14">
        <v>4</v>
      </c>
      <c r="B25" s="14" t="str">
        <f ca="1">'Application For TE &amp; GOTS'!X117</f>
        <v/>
      </c>
      <c r="C25" s="14">
        <f>'Application For TE &amp; GOTS'!$D117</f>
        <v>0</v>
      </c>
      <c r="D25" s="14" t="str" cm="1">
        <f t="array" aca="1" ref="D25" ca="1">IFERROR(INDIRECT("'Application For Textile'!L"&amp;'Application For TE &amp; GOTS'!S117),"")</f>
        <v/>
      </c>
      <c r="E25" s="14" t="str">
        <f ca="1">'Application For TE &amp; GOTS'!AF117</f>
        <v/>
      </c>
      <c r="F25" s="14" t="str">
        <f ca="1">'Application For TE &amp; GOTS'!AH117</f>
        <v/>
      </c>
      <c r="G25" s="14" t="e">
        <f ca="1">'Application For TE &amp; GOTS'!AI117</f>
        <v>#REF!</v>
      </c>
      <c r="W25" s="14">
        <v>116</v>
      </c>
    </row>
    <row r="26" spans="1:23">
      <c r="A26" s="14">
        <v>5</v>
      </c>
      <c r="B26" s="14" t="str">
        <f ca="1">'Application For TE &amp; GOTS'!X118</f>
        <v/>
      </c>
      <c r="C26" s="14">
        <f>'Application For TE &amp; GOTS'!$D118</f>
        <v>0</v>
      </c>
      <c r="D26" s="14" t="str" cm="1">
        <f t="array" aca="1" ref="D26" ca="1">IFERROR(INDIRECT("'Application For Textile'!L"&amp;'Application For TE &amp; GOTS'!S118),"")</f>
        <v/>
      </c>
      <c r="E26" s="14" t="str">
        <f ca="1">'Application For TE &amp; GOTS'!AF118</f>
        <v/>
      </c>
      <c r="F26" s="14" t="str">
        <f ca="1">'Application For TE &amp; GOTS'!AH118</f>
        <v/>
      </c>
      <c r="G26" s="14" t="e">
        <f ca="1">'Application For TE &amp; GOTS'!AI118</f>
        <v>#REF!</v>
      </c>
      <c r="W26" s="14">
        <v>117</v>
      </c>
    </row>
    <row r="27" spans="1:23">
      <c r="A27" s="14">
        <v>6</v>
      </c>
      <c r="B27" s="14" t="str">
        <f ca="1">'Application For TE &amp; GOTS'!X119</f>
        <v/>
      </c>
      <c r="C27" s="14">
        <f>'Application For TE &amp; GOTS'!$D119</f>
        <v>0</v>
      </c>
      <c r="D27" s="14" t="str" cm="1">
        <f t="array" aca="1" ref="D27" ca="1">IFERROR(INDIRECT("'Application For Textile'!L"&amp;'Application For TE &amp; GOTS'!S119),"")</f>
        <v/>
      </c>
      <c r="E27" s="14" t="str">
        <f ca="1">'Application For TE &amp; GOTS'!AF119</f>
        <v/>
      </c>
      <c r="F27" s="14" t="str">
        <f ca="1">'Application For TE &amp; GOTS'!AH119</f>
        <v/>
      </c>
      <c r="G27" s="14" t="e">
        <f ca="1">'Application For TE &amp; GOTS'!AI119</f>
        <v>#REF!</v>
      </c>
      <c r="W27" s="14">
        <v>118</v>
      </c>
    </row>
    <row r="28" spans="1:23">
      <c r="A28" s="14">
        <v>7</v>
      </c>
      <c r="B28" s="14" t="str">
        <f ca="1">'Application For TE &amp; GOTS'!X120</f>
        <v/>
      </c>
      <c r="C28" s="14">
        <f>'Application For TE &amp; GOTS'!$D120</f>
        <v>0</v>
      </c>
      <c r="D28" s="14" t="str" cm="1">
        <f t="array" aca="1" ref="D28" ca="1">IFERROR(INDIRECT("'Application For Textile'!L"&amp;'Application For TE &amp; GOTS'!S120),"")</f>
        <v/>
      </c>
      <c r="E28" s="14" t="str">
        <f ca="1">'Application For TE &amp; GOTS'!AF120</f>
        <v/>
      </c>
      <c r="F28" s="14" t="str">
        <f ca="1">'Application For TE &amp; GOTS'!AH120</f>
        <v/>
      </c>
      <c r="G28" s="14" t="e">
        <f ca="1">'Application For TE &amp; GOTS'!AI120</f>
        <v>#REF!</v>
      </c>
      <c r="W28" s="14">
        <v>119</v>
      </c>
    </row>
    <row r="29" spans="1:23">
      <c r="A29" s="14">
        <v>8</v>
      </c>
      <c r="B29" s="14" t="str">
        <f ca="1">'Application For TE &amp; GOTS'!X121</f>
        <v/>
      </c>
      <c r="C29" s="14">
        <f>'Application For TE &amp; GOTS'!$D121</f>
        <v>0</v>
      </c>
      <c r="D29" s="14" t="str" cm="1">
        <f t="array" aca="1" ref="D29" ca="1">IFERROR(INDIRECT("'Application For Textile'!L"&amp;'Application For TE &amp; GOTS'!S121),"")</f>
        <v/>
      </c>
      <c r="E29" s="14" t="str">
        <f ca="1">'Application For TE &amp; GOTS'!AF121</f>
        <v/>
      </c>
      <c r="F29" s="14" t="str">
        <f ca="1">'Application For TE &amp; GOTS'!AH121</f>
        <v/>
      </c>
      <c r="G29" s="14" t="e">
        <f ca="1">'Application For TE &amp; GOTS'!AI121</f>
        <v>#REF!</v>
      </c>
      <c r="W29" s="14">
        <v>120</v>
      </c>
    </row>
    <row r="30" spans="1:23">
      <c r="A30" s="14">
        <v>9</v>
      </c>
      <c r="B30" s="14" t="str">
        <f ca="1">'Application For TE &amp; GOTS'!X122</f>
        <v/>
      </c>
      <c r="C30" s="14">
        <f>'Application For TE &amp; GOTS'!$D122</f>
        <v>0</v>
      </c>
      <c r="D30" s="14" t="str" cm="1">
        <f t="array" aca="1" ref="D30" ca="1">IFERROR(INDIRECT("'Application For Textile'!L"&amp;'Application For TE &amp; GOTS'!S122),"")</f>
        <v/>
      </c>
      <c r="E30" s="14" t="str">
        <f ca="1">'Application For TE &amp; GOTS'!AF122</f>
        <v/>
      </c>
      <c r="F30" s="14" t="str">
        <f ca="1">'Application For TE &amp; GOTS'!AH122</f>
        <v/>
      </c>
      <c r="G30" s="14" t="e">
        <f ca="1">'Application For TE &amp; GOTS'!AI122</f>
        <v>#REF!</v>
      </c>
      <c r="W30" s="14">
        <v>121</v>
      </c>
    </row>
    <row r="31" spans="1:23">
      <c r="A31" s="14">
        <v>10</v>
      </c>
      <c r="B31" s="14" t="str">
        <f ca="1">'Application For TE &amp; GOTS'!X123</f>
        <v/>
      </c>
      <c r="C31" s="14">
        <f>'Application For TE &amp; GOTS'!$D123</f>
        <v>0</v>
      </c>
      <c r="D31" s="14" t="str" cm="1">
        <f t="array" aca="1" ref="D31" ca="1">IFERROR(INDIRECT("'Application For Textile'!L"&amp;'Application For TE &amp; GOTS'!S123),"")</f>
        <v/>
      </c>
      <c r="E31" s="14" t="str">
        <f ca="1">'Application For TE &amp; GOTS'!AF123</f>
        <v/>
      </c>
      <c r="F31" s="14" t="str">
        <f ca="1">'Application For TE &amp; GOTS'!AH123</f>
        <v/>
      </c>
      <c r="G31" s="14" t="e">
        <f ca="1">'Application For TE &amp; GOTS'!AI123</f>
        <v>#REF!</v>
      </c>
      <c r="W31" s="14">
        <v>122</v>
      </c>
    </row>
    <row r="32" spans="1:23">
      <c r="A32" s="14">
        <v>11</v>
      </c>
      <c r="B32" s="14" t="str">
        <f ca="1">'Application For TE &amp; GOTS'!X124</f>
        <v/>
      </c>
      <c r="C32" s="14">
        <f>'Application For TE &amp; GOTS'!$D124</f>
        <v>0</v>
      </c>
      <c r="D32" s="14" t="str" cm="1">
        <f t="array" aca="1" ref="D32" ca="1">IFERROR(INDIRECT("'Application For Textile'!L"&amp;'Application For TE &amp; GOTS'!S124),"")</f>
        <v/>
      </c>
      <c r="E32" s="14" t="str">
        <f ca="1">'Application For TE &amp; GOTS'!AF124</f>
        <v/>
      </c>
      <c r="F32" s="14" t="str">
        <f ca="1">'Application For TE &amp; GOTS'!AH124</f>
        <v/>
      </c>
      <c r="G32" s="14" t="e">
        <f ca="1">'Application For TE &amp; GOTS'!AI124</f>
        <v>#REF!</v>
      </c>
      <c r="W32" s="14">
        <v>123</v>
      </c>
    </row>
    <row r="33" spans="1:23">
      <c r="A33" s="14">
        <v>12</v>
      </c>
      <c r="B33" s="14" t="str">
        <f ca="1">'Application For TE &amp; GOTS'!X125</f>
        <v/>
      </c>
      <c r="C33" s="14">
        <f>'Application For TE &amp; GOTS'!$D125</f>
        <v>0</v>
      </c>
      <c r="D33" s="14" t="str" cm="1">
        <f t="array" aca="1" ref="D33" ca="1">IFERROR(INDIRECT("'Application For Textile'!L"&amp;'Application For TE &amp; GOTS'!S125),"")</f>
        <v/>
      </c>
      <c r="E33" s="14" t="str">
        <f ca="1">'Application For TE &amp; GOTS'!AF125</f>
        <v/>
      </c>
      <c r="F33" s="14" t="str">
        <f ca="1">'Application For TE &amp; GOTS'!AH125</f>
        <v/>
      </c>
      <c r="G33" s="14" t="e">
        <f ca="1">'Application For TE &amp; GOTS'!AI125</f>
        <v>#REF!</v>
      </c>
      <c r="W33" s="14">
        <v>124</v>
      </c>
    </row>
    <row r="34" spans="1:23" ht="57" customHeight="1">
      <c r="A34" s="14">
        <v>13</v>
      </c>
      <c r="B34" s="14" t="str">
        <f ca="1">'Application For TE &amp; GOTS'!X126</f>
        <v/>
      </c>
      <c r="C34" s="14">
        <f>'Application For TE &amp; GOTS'!$D126</f>
        <v>0</v>
      </c>
      <c r="D34" s="14" t="str" cm="1">
        <f t="array" aca="1" ref="D34" ca="1">IFERROR(INDIRECT("'Application For Textile'!L"&amp;'Application For TE &amp; GOTS'!S126),"")</f>
        <v/>
      </c>
      <c r="E34" s="14" t="str">
        <f ca="1">'Application For TE &amp; GOTS'!AF126</f>
        <v/>
      </c>
      <c r="F34" s="14" t="str">
        <f ca="1">'Application For TE &amp; GOTS'!AH126</f>
        <v/>
      </c>
      <c r="G34" s="14" t="e">
        <f ca="1">'Application For TE &amp; GOTS'!AI126</f>
        <v>#REF!</v>
      </c>
      <c r="W34" s="14">
        <v>125</v>
      </c>
    </row>
    <row r="35" spans="1:23">
      <c r="A35" s="14">
        <v>14</v>
      </c>
      <c r="B35" s="14" t="str">
        <f ca="1">'Application For TE &amp; GOTS'!X127</f>
        <v/>
      </c>
      <c r="C35" s="14">
        <f>'Application For TE &amp; GOTS'!$D127</f>
        <v>0</v>
      </c>
      <c r="D35" s="14" t="str" cm="1">
        <f t="array" aca="1" ref="D35" ca="1">IFERROR(INDIRECT("'Application For Textile'!L"&amp;'Application For TE &amp; GOTS'!S127),"")</f>
        <v/>
      </c>
      <c r="E35" s="14" t="str">
        <f ca="1">'Application For TE &amp; GOTS'!AF127</f>
        <v/>
      </c>
      <c r="F35" s="14" t="str">
        <f ca="1">'Application For TE &amp; GOTS'!AH127</f>
        <v/>
      </c>
      <c r="G35" s="14" t="e">
        <f ca="1">'Application For TE &amp; GOTS'!AI127</f>
        <v>#REF!</v>
      </c>
      <c r="W35" s="14">
        <v>126</v>
      </c>
    </row>
    <row r="36" spans="1:23">
      <c r="A36" s="14">
        <v>15</v>
      </c>
      <c r="B36" s="14" t="str">
        <f ca="1">'Application For TE &amp; GOTS'!X128</f>
        <v/>
      </c>
      <c r="C36" s="14">
        <f>'Application For TE &amp; GOTS'!$D128</f>
        <v>0</v>
      </c>
      <c r="D36" s="14" t="str" cm="1">
        <f t="array" aca="1" ref="D36" ca="1">IFERROR(INDIRECT("'Application For Textile'!L"&amp;'Application For TE &amp; GOTS'!S128),"")</f>
        <v/>
      </c>
      <c r="E36" s="14" t="str">
        <f ca="1">'Application For TE &amp; GOTS'!AF128</f>
        <v/>
      </c>
      <c r="F36" s="14" t="str">
        <f ca="1">'Application For TE &amp; GOTS'!AH128</f>
        <v/>
      </c>
      <c r="G36" s="14" t="e">
        <f ca="1">'Application For TE &amp; GOTS'!AI128</f>
        <v>#REF!</v>
      </c>
      <c r="W36" s="14">
        <v>127</v>
      </c>
    </row>
    <row r="37" spans="1:23">
      <c r="A37" s="14">
        <v>16</v>
      </c>
      <c r="B37" s="14" t="str">
        <f ca="1">'Application For TE &amp; GOTS'!X129</f>
        <v/>
      </c>
      <c r="C37" s="14">
        <f>'Application For TE &amp; GOTS'!$D129</f>
        <v>0</v>
      </c>
      <c r="D37" s="14" t="str" cm="1">
        <f t="array" aca="1" ref="D37" ca="1">IFERROR(INDIRECT("'Application For Textile'!L"&amp;'Application For TE &amp; GOTS'!S129),"")</f>
        <v/>
      </c>
      <c r="E37" s="14" t="str">
        <f ca="1">'Application For TE &amp; GOTS'!AF129</f>
        <v/>
      </c>
      <c r="F37" s="14" t="str">
        <f ca="1">'Application For TE &amp; GOTS'!AH129</f>
        <v/>
      </c>
      <c r="G37" s="14" t="e">
        <f ca="1">'Application For TE &amp; GOTS'!AI129</f>
        <v>#REF!</v>
      </c>
      <c r="W37" s="14">
        <v>128</v>
      </c>
    </row>
    <row r="38" spans="1:23">
      <c r="A38" s="14">
        <v>17</v>
      </c>
      <c r="B38" s="14" t="str">
        <f ca="1">'Application For TE &amp; GOTS'!X130</f>
        <v/>
      </c>
      <c r="C38" s="14">
        <f>'Application For TE &amp; GOTS'!$D130</f>
        <v>0</v>
      </c>
      <c r="D38" s="14" t="str" cm="1">
        <f t="array" aca="1" ref="D38" ca="1">IFERROR(INDIRECT("'Application For Textile'!L"&amp;'Application For TE &amp; GOTS'!S130),"")</f>
        <v/>
      </c>
      <c r="E38" s="14" t="str">
        <f ca="1">'Application For TE &amp; GOTS'!AF130</f>
        <v/>
      </c>
      <c r="F38" s="14" t="str">
        <f ca="1">'Application For TE &amp; GOTS'!AH130</f>
        <v/>
      </c>
      <c r="G38" s="14" t="e">
        <f ca="1">'Application For TE &amp; GOTS'!AI130</f>
        <v>#REF!</v>
      </c>
      <c r="W38" s="14">
        <v>129</v>
      </c>
    </row>
    <row r="39" spans="1:23">
      <c r="A39" s="14">
        <v>18</v>
      </c>
      <c r="B39" s="14" t="str">
        <f ca="1">'Application For TE &amp; GOTS'!X131</f>
        <v/>
      </c>
      <c r="C39" s="14">
        <f>'Application For TE &amp; GOTS'!$D131</f>
        <v>0</v>
      </c>
      <c r="D39" s="14" t="str" cm="1">
        <f t="array" aca="1" ref="D39" ca="1">IFERROR(INDIRECT("'Application For Textile'!L"&amp;'Application For TE &amp; GOTS'!S131),"")</f>
        <v/>
      </c>
      <c r="E39" s="14" t="str">
        <f ca="1">'Application For TE &amp; GOTS'!AF131</f>
        <v/>
      </c>
      <c r="F39" s="14" t="str">
        <f ca="1">'Application For TE &amp; GOTS'!AH131</f>
        <v/>
      </c>
      <c r="G39" s="14" t="e">
        <f ca="1">'Application For TE &amp; GOTS'!AI131</f>
        <v>#REF!</v>
      </c>
      <c r="W39" s="14">
        <v>130</v>
      </c>
    </row>
    <row r="40" spans="1:23">
      <c r="A40" s="14">
        <v>19</v>
      </c>
      <c r="B40" s="14" t="str">
        <f ca="1">'Application For TE &amp; GOTS'!X132</f>
        <v/>
      </c>
      <c r="C40" s="14">
        <f>'Application For TE &amp; GOTS'!$D132</f>
        <v>0</v>
      </c>
      <c r="D40" s="14" t="str" cm="1">
        <f t="array" aca="1" ref="D40" ca="1">IFERROR(INDIRECT("'Application For Textile'!L"&amp;'Application For TE &amp; GOTS'!S132),"")</f>
        <v/>
      </c>
      <c r="E40" s="14" t="str">
        <f ca="1">'Application For TE &amp; GOTS'!AF132</f>
        <v/>
      </c>
      <c r="F40" s="14" t="str">
        <f ca="1">'Application For TE &amp; GOTS'!AH132</f>
        <v/>
      </c>
      <c r="G40" s="14" t="e">
        <f ca="1">'Application For TE &amp; GOTS'!AI132</f>
        <v>#REF!</v>
      </c>
      <c r="W40" s="14">
        <v>131</v>
      </c>
    </row>
    <row r="41" spans="1:23">
      <c r="A41" s="14">
        <v>20</v>
      </c>
      <c r="B41" s="14" t="str">
        <f ca="1">'Application For TE &amp; GOTS'!X133</f>
        <v/>
      </c>
      <c r="C41" s="14">
        <f>'Application For TE &amp; GOTS'!$D133</f>
        <v>0</v>
      </c>
      <c r="D41" s="14" t="str" cm="1">
        <f t="array" aca="1" ref="D41" ca="1">IFERROR(INDIRECT("'Application For Textile'!L"&amp;'Application For TE &amp; GOTS'!S133),"")</f>
        <v/>
      </c>
      <c r="E41" s="14" t="str">
        <f ca="1">'Application For TE &amp; GOTS'!AF133</f>
        <v/>
      </c>
      <c r="F41" s="14" t="str">
        <f ca="1">'Application For TE &amp; GOTS'!AH133</f>
        <v/>
      </c>
      <c r="G41" s="14" t="e">
        <f ca="1">'Application For TE &amp; GOTS'!AI133</f>
        <v>#REF!</v>
      </c>
      <c r="W41" s="14">
        <v>132</v>
      </c>
    </row>
    <row r="42" spans="1:23">
      <c r="A42" s="14">
        <v>21</v>
      </c>
      <c r="B42" s="14" t="str">
        <f ca="1">'Application For TE &amp; GOTS'!X134</f>
        <v/>
      </c>
      <c r="C42" s="14">
        <f>'Application For TE &amp; GOTS'!$D134</f>
        <v>0</v>
      </c>
      <c r="D42" s="14" t="str" cm="1">
        <f t="array" aca="1" ref="D42" ca="1">IFERROR(INDIRECT("'Application For Textile'!L"&amp;'Application For TE &amp; GOTS'!S134),"")</f>
        <v/>
      </c>
      <c r="E42" s="14" t="str">
        <f ca="1">'Application For TE &amp; GOTS'!AF134</f>
        <v/>
      </c>
      <c r="F42" s="14" t="str">
        <f ca="1">'Application For TE &amp; GOTS'!AH134</f>
        <v/>
      </c>
      <c r="G42" s="14" t="e">
        <f ca="1">'Application For TE &amp; GOTS'!AI134</f>
        <v>#REF!</v>
      </c>
      <c r="W42" s="14">
        <v>133</v>
      </c>
    </row>
    <row r="43" spans="1:23">
      <c r="A43" s="14">
        <v>22</v>
      </c>
      <c r="B43" s="14" t="str">
        <f ca="1">'Application For TE &amp; GOTS'!X135</f>
        <v/>
      </c>
      <c r="C43" s="14">
        <f>'Application For TE &amp; GOTS'!$D135</f>
        <v>0</v>
      </c>
      <c r="D43" s="14" t="str" cm="1">
        <f t="array" aca="1" ref="D43" ca="1">IFERROR(INDIRECT("'Application For Textile'!L"&amp;'Application For TE &amp; GOTS'!S135),"")</f>
        <v/>
      </c>
      <c r="E43" s="14" t="str">
        <f ca="1">'Application For TE &amp; GOTS'!AF135</f>
        <v/>
      </c>
      <c r="F43" s="14" t="str">
        <f ca="1">'Application For TE &amp; GOTS'!AH135</f>
        <v/>
      </c>
      <c r="G43" s="14" t="e">
        <f ca="1">'Application For TE &amp; GOTS'!AI135</f>
        <v>#REF!</v>
      </c>
      <c r="W43" s="14">
        <v>134</v>
      </c>
    </row>
    <row r="44" spans="1:23">
      <c r="A44" s="14">
        <v>23</v>
      </c>
      <c r="B44" s="14" t="str">
        <f ca="1">'Application For TE &amp; GOTS'!X136</f>
        <v/>
      </c>
      <c r="C44" s="14">
        <f>'Application For TE &amp; GOTS'!$D136</f>
        <v>0</v>
      </c>
      <c r="D44" s="14" t="str" cm="1">
        <f t="array" aca="1" ref="D44" ca="1">IFERROR(INDIRECT("'Application For Textile'!L"&amp;'Application For TE &amp; GOTS'!S136),"")</f>
        <v/>
      </c>
      <c r="E44" s="14" t="str">
        <f ca="1">'Application For TE &amp; GOTS'!AF136</f>
        <v/>
      </c>
      <c r="F44" s="14" t="str">
        <f ca="1">'Application For TE &amp; GOTS'!AH136</f>
        <v/>
      </c>
      <c r="G44" s="14" t="e">
        <f ca="1">'Application For TE &amp; GOTS'!AI136</f>
        <v>#REF!</v>
      </c>
      <c r="W44" s="14">
        <v>135</v>
      </c>
    </row>
    <row r="45" spans="1:23">
      <c r="A45" s="14">
        <v>24</v>
      </c>
      <c r="B45" s="14" t="str">
        <f ca="1">'Application For TE &amp; GOTS'!X137</f>
        <v/>
      </c>
      <c r="C45" s="14">
        <f>'Application For TE &amp; GOTS'!$D137</f>
        <v>0</v>
      </c>
      <c r="D45" s="14" t="str" cm="1">
        <f t="array" aca="1" ref="D45" ca="1">IFERROR(INDIRECT("'Application For Textile'!L"&amp;'Application For TE &amp; GOTS'!S137),"")</f>
        <v/>
      </c>
      <c r="E45" s="14" t="str">
        <f ca="1">'Application For TE &amp; GOTS'!AF137</f>
        <v/>
      </c>
      <c r="F45" s="14" t="str">
        <f ca="1">'Application For TE &amp; GOTS'!AH137</f>
        <v/>
      </c>
      <c r="G45" s="14" t="e">
        <f ca="1">'Application For TE &amp; GOTS'!AI137</f>
        <v>#REF!</v>
      </c>
      <c r="W45" s="14">
        <v>136</v>
      </c>
    </row>
    <row r="46" spans="1:23">
      <c r="A46" s="14">
        <v>25</v>
      </c>
      <c r="B46" s="14" t="str">
        <f ca="1">'Application For TE &amp; GOTS'!X138</f>
        <v/>
      </c>
      <c r="C46" s="14">
        <f>'Application For TE &amp; GOTS'!$D138</f>
        <v>0</v>
      </c>
      <c r="D46" s="14" t="str" cm="1">
        <f t="array" aca="1" ref="D46" ca="1">IFERROR(INDIRECT("'Application For Textile'!L"&amp;'Application For TE &amp; GOTS'!S138),"")</f>
        <v/>
      </c>
      <c r="E46" s="14" t="str">
        <f ca="1">'Application For TE &amp; GOTS'!AF138</f>
        <v/>
      </c>
      <c r="F46" s="14" t="str">
        <f ca="1">'Application For TE &amp; GOTS'!AH138</f>
        <v/>
      </c>
      <c r="G46" s="14" t="e">
        <f ca="1">'Application For TE &amp; GOTS'!AI138</f>
        <v>#REF!</v>
      </c>
      <c r="W46" s="14">
        <v>137</v>
      </c>
    </row>
    <row r="47" spans="1:23">
      <c r="A47" s="14">
        <v>26</v>
      </c>
      <c r="B47" s="14" t="str">
        <f ca="1">'Application For TE &amp; GOTS'!X139</f>
        <v/>
      </c>
      <c r="C47" s="14">
        <f>'Application For TE &amp; GOTS'!$D139</f>
        <v>0</v>
      </c>
      <c r="D47" s="14" t="str" cm="1">
        <f t="array" aca="1" ref="D47" ca="1">IFERROR(INDIRECT("'Application For Textile'!L"&amp;'Application For TE &amp; GOTS'!S139),"")</f>
        <v/>
      </c>
      <c r="E47" s="14" t="str">
        <f ca="1">'Application For TE &amp; GOTS'!AF139</f>
        <v/>
      </c>
      <c r="F47" s="14" t="str">
        <f ca="1">'Application For TE &amp; GOTS'!AH139</f>
        <v/>
      </c>
      <c r="G47" s="14" t="e">
        <f ca="1">'Application For TE &amp; GOTS'!AI139</f>
        <v>#REF!</v>
      </c>
      <c r="W47" s="14">
        <v>138</v>
      </c>
    </row>
    <row r="48" spans="1:23">
      <c r="A48" s="14">
        <v>27</v>
      </c>
      <c r="B48" s="14" t="str">
        <f ca="1">'Application For TE &amp; GOTS'!X140</f>
        <v/>
      </c>
      <c r="C48" s="14">
        <f>'Application For TE &amp; GOTS'!$D140</f>
        <v>0</v>
      </c>
      <c r="D48" s="14" t="str" cm="1">
        <f t="array" aca="1" ref="D48" ca="1">IFERROR(INDIRECT("'Application For Textile'!L"&amp;'Application For TE &amp; GOTS'!S140),"")</f>
        <v/>
      </c>
      <c r="E48" s="14" t="str">
        <f ca="1">'Application For TE &amp; GOTS'!AF140</f>
        <v/>
      </c>
      <c r="F48" s="14" t="str">
        <f ca="1">'Application For TE &amp; GOTS'!AH140</f>
        <v/>
      </c>
      <c r="G48" s="14" t="e">
        <f ca="1">'Application For TE &amp; GOTS'!AI140</f>
        <v>#REF!</v>
      </c>
      <c r="W48" s="14">
        <v>139</v>
      </c>
    </row>
    <row r="49" spans="1:23">
      <c r="A49" s="14">
        <v>28</v>
      </c>
      <c r="B49" s="14" t="str">
        <f ca="1">'Application For TE &amp; GOTS'!X141</f>
        <v/>
      </c>
      <c r="C49" s="14">
        <f>'Application For TE &amp; GOTS'!$D141</f>
        <v>0</v>
      </c>
      <c r="D49" s="14" t="str" cm="1">
        <f t="array" aca="1" ref="D49" ca="1">IFERROR(INDIRECT("'Application For Textile'!L"&amp;'Application For TE &amp; GOTS'!S141),"")</f>
        <v/>
      </c>
      <c r="E49" s="14" t="str">
        <f ca="1">'Application For TE &amp; GOTS'!AF141</f>
        <v/>
      </c>
      <c r="F49" s="14" t="str">
        <f ca="1">'Application For TE &amp; GOTS'!AH141</f>
        <v/>
      </c>
      <c r="G49" s="14" t="e">
        <f ca="1">'Application For TE &amp; GOTS'!AI141</f>
        <v>#REF!</v>
      </c>
      <c r="W49" s="14">
        <v>140</v>
      </c>
    </row>
    <row r="50" spans="1:23">
      <c r="A50" s="14">
        <v>29</v>
      </c>
      <c r="B50" s="14" t="str">
        <f ca="1">'Application For TE &amp; GOTS'!X142</f>
        <v/>
      </c>
      <c r="C50" s="14">
        <f>'Application For TE &amp; GOTS'!$D142</f>
        <v>0</v>
      </c>
      <c r="D50" s="14" t="str" cm="1">
        <f t="array" aca="1" ref="D50" ca="1">IFERROR(INDIRECT("'Application For Textile'!L"&amp;'Application For TE &amp; GOTS'!S142),"")</f>
        <v/>
      </c>
      <c r="E50" s="14" t="str">
        <f ca="1">'Application For TE &amp; GOTS'!AF142</f>
        <v/>
      </c>
      <c r="F50" s="14" t="str">
        <f ca="1">'Application For TE &amp; GOTS'!AH142</f>
        <v/>
      </c>
      <c r="G50" s="14" t="e">
        <f ca="1">'Application For TE &amp; GOTS'!AI142</f>
        <v>#REF!</v>
      </c>
      <c r="W50" s="14">
        <v>141</v>
      </c>
    </row>
    <row r="51" spans="1:23">
      <c r="A51" s="14">
        <v>30</v>
      </c>
      <c r="B51" s="14" t="str">
        <f ca="1">'Application For TE &amp; GOTS'!X143</f>
        <v/>
      </c>
      <c r="C51" s="14">
        <f>'Application For TE &amp; GOTS'!$D143</f>
        <v>0</v>
      </c>
      <c r="D51" s="14" t="str" cm="1">
        <f t="array" aca="1" ref="D51" ca="1">IFERROR(INDIRECT("'Application For Textile'!L"&amp;'Application For TE &amp; GOTS'!S143),"")</f>
        <v/>
      </c>
      <c r="E51" s="14" t="str">
        <f ca="1">'Application For TE &amp; GOTS'!AF143</f>
        <v/>
      </c>
      <c r="F51" s="14" t="str">
        <f ca="1">'Application For TE &amp; GOTS'!AH143</f>
        <v/>
      </c>
      <c r="G51" s="14" t="e">
        <f ca="1">'Application For TE &amp; GOTS'!AI143</f>
        <v>#REF!</v>
      </c>
      <c r="W51" s="14">
        <v>142</v>
      </c>
    </row>
    <row r="52" spans="1:23">
      <c r="A52" s="14">
        <v>31</v>
      </c>
      <c r="B52" s="14" t="str">
        <f ca="1">'Application For TE &amp; GOTS'!X144</f>
        <v/>
      </c>
      <c r="C52" s="14">
        <f>'Application For TE &amp; GOTS'!$D144</f>
        <v>0</v>
      </c>
      <c r="D52" s="14" t="str" cm="1">
        <f t="array" aca="1" ref="D52" ca="1">IFERROR(INDIRECT("'Application For Textile'!L"&amp;'Application For TE &amp; GOTS'!S144),"")</f>
        <v/>
      </c>
      <c r="E52" s="14" t="str">
        <f ca="1">'Application For TE &amp; GOTS'!AF144</f>
        <v/>
      </c>
      <c r="F52" s="14" t="str">
        <f ca="1">'Application For TE &amp; GOTS'!AH144</f>
        <v/>
      </c>
      <c r="G52" s="14" t="e">
        <f ca="1">'Application For TE &amp; GOTS'!AI144</f>
        <v>#REF!</v>
      </c>
      <c r="W52" s="14">
        <v>143</v>
      </c>
    </row>
    <row r="53" spans="1:23">
      <c r="A53" s="14">
        <v>32</v>
      </c>
      <c r="B53" s="14" t="str">
        <f ca="1">'Application For TE &amp; GOTS'!X145</f>
        <v/>
      </c>
      <c r="C53" s="14">
        <f>'Application For TE &amp; GOTS'!$D145</f>
        <v>0</v>
      </c>
      <c r="D53" s="14" t="str" cm="1">
        <f t="array" aca="1" ref="D53" ca="1">IFERROR(INDIRECT("'Application For Textile'!L"&amp;'Application For TE &amp; GOTS'!S145),"")</f>
        <v/>
      </c>
      <c r="E53" s="14" t="str">
        <f ca="1">'Application For TE &amp; GOTS'!AF145</f>
        <v/>
      </c>
      <c r="F53" s="14" t="str">
        <f ca="1">'Application For TE &amp; GOTS'!AH145</f>
        <v/>
      </c>
      <c r="G53" s="14" t="e">
        <f ca="1">'Application For TE &amp; GOTS'!AI145</f>
        <v>#REF!</v>
      </c>
      <c r="W53" s="14">
        <v>144</v>
      </c>
    </row>
    <row r="54" spans="1:23">
      <c r="A54" s="14">
        <v>33</v>
      </c>
      <c r="B54" s="14" t="str">
        <f ca="1">'Application For TE &amp; GOTS'!X146</f>
        <v/>
      </c>
      <c r="C54" s="14">
        <f>'Application For TE &amp; GOTS'!$D146</f>
        <v>0</v>
      </c>
      <c r="D54" s="14" t="str" cm="1">
        <f t="array" aca="1" ref="D54" ca="1">IFERROR(INDIRECT("'Application For Textile'!L"&amp;'Application For TE &amp; GOTS'!S146),"")</f>
        <v/>
      </c>
      <c r="E54" s="14" t="str">
        <f ca="1">'Application For TE &amp; GOTS'!AF146</f>
        <v/>
      </c>
      <c r="F54" s="14" t="str">
        <f ca="1">'Application For TE &amp; GOTS'!AH146</f>
        <v/>
      </c>
      <c r="G54" s="14" t="e">
        <f ca="1">'Application For TE &amp; GOTS'!AI146</f>
        <v>#REF!</v>
      </c>
      <c r="W54" s="14">
        <v>145</v>
      </c>
    </row>
    <row r="55" spans="1:23">
      <c r="A55" s="14">
        <v>34</v>
      </c>
      <c r="B55" s="14" t="str">
        <f ca="1">'Application For TE &amp; GOTS'!X147</f>
        <v/>
      </c>
      <c r="C55" s="14">
        <f>'Application For TE &amp; GOTS'!$D147</f>
        <v>0</v>
      </c>
      <c r="D55" s="14" t="str" cm="1">
        <f t="array" aca="1" ref="D55" ca="1">IFERROR(INDIRECT("'Application For Textile'!L"&amp;'Application For TE &amp; GOTS'!S147),"")</f>
        <v/>
      </c>
      <c r="E55" s="14" t="str">
        <f ca="1">'Application For TE &amp; GOTS'!AF147</f>
        <v/>
      </c>
      <c r="F55" s="14" t="str">
        <f ca="1">'Application For TE &amp; GOTS'!AH147</f>
        <v/>
      </c>
      <c r="G55" s="14" t="e">
        <f ca="1">'Application For TE &amp; GOTS'!AI147</f>
        <v>#REF!</v>
      </c>
      <c r="W55" s="14">
        <v>146</v>
      </c>
    </row>
    <row r="56" spans="1:23">
      <c r="A56" s="14">
        <v>35</v>
      </c>
      <c r="B56" s="14" t="str">
        <f ca="1">'Application For TE &amp; GOTS'!X148</f>
        <v/>
      </c>
      <c r="C56" s="14">
        <f>'Application For TE &amp; GOTS'!$D148</f>
        <v>0</v>
      </c>
      <c r="D56" s="14" t="str" cm="1">
        <f t="array" aca="1" ref="D56" ca="1">IFERROR(INDIRECT("'Application For Textile'!L"&amp;'Application For TE &amp; GOTS'!S148),"")</f>
        <v/>
      </c>
      <c r="E56" s="14" t="str">
        <f ca="1">'Application For TE &amp; GOTS'!AF148</f>
        <v/>
      </c>
      <c r="F56" s="14" t="str">
        <f ca="1">'Application For TE &amp; GOTS'!AH148</f>
        <v/>
      </c>
      <c r="G56" s="14" t="e">
        <f ca="1">'Application For TE &amp; GOTS'!AI148</f>
        <v>#REF!</v>
      </c>
      <c r="W56" s="14">
        <v>147</v>
      </c>
    </row>
    <row r="57" spans="1:23">
      <c r="A57" s="14">
        <v>36</v>
      </c>
      <c r="B57" s="14" t="str">
        <f ca="1">'Application For TE &amp; GOTS'!X149</f>
        <v/>
      </c>
      <c r="C57" s="14">
        <f>'Application For TE &amp; GOTS'!$D149</f>
        <v>0</v>
      </c>
      <c r="D57" s="14" t="str" cm="1">
        <f t="array" aca="1" ref="D57" ca="1">IFERROR(INDIRECT("'Application For Textile'!L"&amp;'Application For TE &amp; GOTS'!S149),"")</f>
        <v/>
      </c>
      <c r="E57" s="14" t="str">
        <f ca="1">'Application For TE &amp; GOTS'!AF149</f>
        <v/>
      </c>
      <c r="F57" s="14" t="str">
        <f ca="1">'Application For TE &amp; GOTS'!AH149</f>
        <v/>
      </c>
      <c r="G57" s="14" t="e">
        <f ca="1">'Application For TE &amp; GOTS'!AI149</f>
        <v>#REF!</v>
      </c>
      <c r="W57" s="14">
        <v>148</v>
      </c>
    </row>
    <row r="58" spans="1:23">
      <c r="A58" s="14">
        <v>37</v>
      </c>
      <c r="B58" s="14" t="str">
        <f ca="1">'Application For TE &amp; GOTS'!X150</f>
        <v/>
      </c>
      <c r="C58" s="14">
        <f>'Application For TE &amp; GOTS'!$D150</f>
        <v>0</v>
      </c>
      <c r="D58" s="14" t="str" cm="1">
        <f t="array" aca="1" ref="D58" ca="1">IFERROR(INDIRECT("'Application For Textile'!L"&amp;'Application For TE &amp; GOTS'!S150),"")</f>
        <v/>
      </c>
      <c r="E58" s="14" t="str">
        <f ca="1">'Application For TE &amp; GOTS'!AF150</f>
        <v/>
      </c>
      <c r="F58" s="14" t="str">
        <f ca="1">'Application For TE &amp; GOTS'!AH150</f>
        <v/>
      </c>
      <c r="G58" s="14" t="e">
        <f ca="1">'Application For TE &amp; GOTS'!AI150</f>
        <v>#REF!</v>
      </c>
      <c r="W58" s="14">
        <v>149</v>
      </c>
    </row>
    <row r="59" spans="1:23">
      <c r="A59" s="14">
        <v>38</v>
      </c>
      <c r="B59" s="14" t="str">
        <f ca="1">'Application For TE &amp; GOTS'!X151</f>
        <v/>
      </c>
      <c r="C59" s="14">
        <f>'Application For TE &amp; GOTS'!$D151</f>
        <v>0</v>
      </c>
      <c r="D59" s="14" t="str" cm="1">
        <f t="array" aca="1" ref="D59" ca="1">IFERROR(INDIRECT("'Application For Textile'!L"&amp;'Application For TE &amp; GOTS'!S151),"")</f>
        <v/>
      </c>
      <c r="E59" s="14" t="str">
        <f ca="1">'Application For TE &amp; GOTS'!AF151</f>
        <v/>
      </c>
      <c r="F59" s="14" t="str">
        <f ca="1">'Application For TE &amp; GOTS'!AH151</f>
        <v/>
      </c>
      <c r="G59" s="14" t="e">
        <f ca="1">'Application For TE &amp; GOTS'!AI151</f>
        <v>#REF!</v>
      </c>
      <c r="W59" s="14">
        <v>150</v>
      </c>
    </row>
    <row r="60" spans="1:23">
      <c r="A60" s="14">
        <v>39</v>
      </c>
      <c r="B60" s="14" t="str">
        <f ca="1">'Application For TE &amp; GOTS'!X152</f>
        <v/>
      </c>
      <c r="C60" s="14">
        <f>'Application For TE &amp; GOTS'!$D152</f>
        <v>0</v>
      </c>
      <c r="D60" s="14" t="str" cm="1">
        <f t="array" aca="1" ref="D60" ca="1">IFERROR(INDIRECT("'Application For Textile'!L"&amp;'Application For TE &amp; GOTS'!S152),"")</f>
        <v/>
      </c>
      <c r="E60" s="14" t="str">
        <f ca="1">'Application For TE &amp; GOTS'!AF152</f>
        <v/>
      </c>
      <c r="F60" s="14" t="str">
        <f ca="1">'Application For TE &amp; GOTS'!AH152</f>
        <v/>
      </c>
      <c r="G60" s="14" t="e">
        <f ca="1">'Application For TE &amp; GOTS'!AI152</f>
        <v>#REF!</v>
      </c>
      <c r="W60" s="14">
        <v>151</v>
      </c>
    </row>
    <row r="61" spans="1:23">
      <c r="A61" s="14">
        <v>40</v>
      </c>
      <c r="B61" s="14" t="str">
        <f ca="1">'Application For TE &amp; GOTS'!X153</f>
        <v/>
      </c>
      <c r="C61" s="14">
        <f>'Application For TE &amp; GOTS'!$D153</f>
        <v>0</v>
      </c>
      <c r="D61" s="14" t="str" cm="1">
        <f t="array" aca="1" ref="D61" ca="1">IFERROR(INDIRECT("'Application For Textile'!L"&amp;'Application For TE &amp; GOTS'!S153),"")</f>
        <v/>
      </c>
      <c r="E61" s="14" t="str">
        <f ca="1">'Application For TE &amp; GOTS'!AF153</f>
        <v/>
      </c>
      <c r="F61" s="14" t="str">
        <f ca="1">'Application For TE &amp; GOTS'!AH153</f>
        <v/>
      </c>
      <c r="G61" s="14" t="e">
        <f ca="1">'Application For TE &amp; GOTS'!AI153</f>
        <v>#REF!</v>
      </c>
      <c r="W61" s="14">
        <v>152</v>
      </c>
    </row>
    <row r="62" spans="1:23">
      <c r="A62" s="14">
        <v>41</v>
      </c>
      <c r="B62" s="14" t="str">
        <f ca="1">'Application For TE &amp; GOTS'!X154</f>
        <v/>
      </c>
      <c r="C62" s="14">
        <f>'Application For TE &amp; GOTS'!$D154</f>
        <v>0</v>
      </c>
      <c r="D62" s="14" t="str" cm="1">
        <f t="array" aca="1" ref="D62" ca="1">IFERROR(INDIRECT("'Application For Textile'!L"&amp;'Application For TE &amp; GOTS'!S154),"")</f>
        <v/>
      </c>
      <c r="E62" s="14" t="str">
        <f ca="1">'Application For TE &amp; GOTS'!AF154</f>
        <v/>
      </c>
      <c r="F62" s="14" t="str">
        <f ca="1">'Application For TE &amp; GOTS'!AH154</f>
        <v/>
      </c>
      <c r="G62" s="14" t="e">
        <f ca="1">'Application For TE &amp; GOTS'!AI154</f>
        <v>#REF!</v>
      </c>
      <c r="W62" s="14">
        <v>153</v>
      </c>
    </row>
    <row r="63" spans="1:23">
      <c r="A63" s="14">
        <v>42</v>
      </c>
      <c r="B63" s="14" t="str">
        <f ca="1">'Application For TE &amp; GOTS'!X155</f>
        <v/>
      </c>
      <c r="C63" s="14">
        <f>'Application For TE &amp; GOTS'!$D155</f>
        <v>0</v>
      </c>
      <c r="D63" s="14" t="str" cm="1">
        <f t="array" aca="1" ref="D63" ca="1">IFERROR(INDIRECT("'Application For Textile'!L"&amp;'Application For TE &amp; GOTS'!S155),"")</f>
        <v/>
      </c>
      <c r="E63" s="14" t="str">
        <f ca="1">'Application For TE &amp; GOTS'!AF155</f>
        <v/>
      </c>
      <c r="F63" s="14" t="str">
        <f ca="1">'Application For TE &amp; GOTS'!AH155</f>
        <v/>
      </c>
      <c r="G63" s="14" t="e">
        <f ca="1">'Application For TE &amp; GOTS'!AI155</f>
        <v>#REF!</v>
      </c>
      <c r="W63" s="14">
        <v>154</v>
      </c>
    </row>
    <row r="64" spans="1:23">
      <c r="A64" s="14">
        <v>43</v>
      </c>
      <c r="B64" s="14" t="str">
        <f ca="1">'Application For TE &amp; GOTS'!X156</f>
        <v/>
      </c>
      <c r="C64" s="14">
        <f>'Application For TE &amp; GOTS'!$D156</f>
        <v>0</v>
      </c>
      <c r="D64" s="14" t="str" cm="1">
        <f t="array" aca="1" ref="D64" ca="1">IFERROR(INDIRECT("'Application For Textile'!L"&amp;'Application For TE &amp; GOTS'!S156),"")</f>
        <v/>
      </c>
      <c r="E64" s="14" t="str">
        <f ca="1">'Application For TE &amp; GOTS'!AF156</f>
        <v/>
      </c>
      <c r="F64" s="14" t="str">
        <f ca="1">'Application For TE &amp; GOTS'!AH156</f>
        <v/>
      </c>
      <c r="G64" s="14" t="e">
        <f ca="1">'Application For TE &amp; GOTS'!AI156</f>
        <v>#REF!</v>
      </c>
      <c r="W64" s="14">
        <v>155</v>
      </c>
    </row>
    <row r="65" spans="1:23">
      <c r="A65" s="14">
        <v>44</v>
      </c>
      <c r="B65" s="14" t="str">
        <f ca="1">'Application For TE &amp; GOTS'!X157</f>
        <v/>
      </c>
      <c r="C65" s="14">
        <f>'Application For TE &amp; GOTS'!$D157</f>
        <v>0</v>
      </c>
      <c r="D65" s="14" t="str" cm="1">
        <f t="array" aca="1" ref="D65" ca="1">IFERROR(INDIRECT("'Application For Textile'!L"&amp;'Application For TE &amp; GOTS'!S157),"")</f>
        <v/>
      </c>
      <c r="E65" s="14" t="str">
        <f ca="1">'Application For TE &amp; GOTS'!AF157</f>
        <v/>
      </c>
      <c r="F65" s="14" t="str">
        <f ca="1">'Application For TE &amp; GOTS'!AH157</f>
        <v/>
      </c>
      <c r="G65" s="14" t="e">
        <f ca="1">'Application For TE &amp; GOTS'!AI157</f>
        <v>#REF!</v>
      </c>
      <c r="W65" s="14">
        <v>156</v>
      </c>
    </row>
    <row r="66" spans="1:23">
      <c r="A66" s="14">
        <v>45</v>
      </c>
      <c r="B66" s="14" t="str">
        <f ca="1">'Application For TE &amp; GOTS'!X158</f>
        <v/>
      </c>
      <c r="C66" s="14">
        <f>'Application For TE &amp; GOTS'!$D158</f>
        <v>0</v>
      </c>
      <c r="D66" s="14" t="str" cm="1">
        <f t="array" aca="1" ref="D66" ca="1">IFERROR(INDIRECT("'Application For Textile'!L"&amp;'Application For TE &amp; GOTS'!S158),"")</f>
        <v/>
      </c>
      <c r="E66" s="14" t="str">
        <f ca="1">'Application For TE &amp; GOTS'!AF158</f>
        <v/>
      </c>
      <c r="F66" s="14" t="str">
        <f ca="1">'Application For TE &amp; GOTS'!AH158</f>
        <v/>
      </c>
      <c r="G66" s="14" t="e">
        <f ca="1">'Application For TE &amp; GOTS'!AI158</f>
        <v>#REF!</v>
      </c>
      <c r="W66" s="14">
        <v>157</v>
      </c>
    </row>
    <row r="67" spans="1:23">
      <c r="A67" s="14">
        <v>46</v>
      </c>
      <c r="B67" s="14" t="str">
        <f ca="1">'Application For TE &amp; GOTS'!X159</f>
        <v/>
      </c>
      <c r="C67" s="14">
        <f>'Application For TE &amp; GOTS'!$D159</f>
        <v>0</v>
      </c>
      <c r="D67" s="14" t="str" cm="1">
        <f t="array" aca="1" ref="D67" ca="1">IFERROR(INDIRECT("'Application For Textile'!L"&amp;'Application For TE &amp; GOTS'!S159),"")</f>
        <v/>
      </c>
      <c r="E67" s="14" t="str">
        <f ca="1">'Application For TE &amp; GOTS'!AF159</f>
        <v/>
      </c>
      <c r="F67" s="14" t="str">
        <f ca="1">'Application For TE &amp; GOTS'!AH159</f>
        <v/>
      </c>
      <c r="G67" s="14" t="e">
        <f ca="1">'Application For TE &amp; GOTS'!AI159</f>
        <v>#REF!</v>
      </c>
      <c r="W67" s="14">
        <v>158</v>
      </c>
    </row>
    <row r="68" spans="1:23">
      <c r="A68" s="14">
        <v>47</v>
      </c>
      <c r="B68" s="14" t="str">
        <f ca="1">'Application For TE &amp; GOTS'!X160</f>
        <v/>
      </c>
      <c r="C68" s="14">
        <f>'Application For TE &amp; GOTS'!$D160</f>
        <v>0</v>
      </c>
      <c r="D68" s="14" t="str" cm="1">
        <f t="array" aca="1" ref="D68" ca="1">IFERROR(INDIRECT("'Application For Textile'!L"&amp;'Application For TE &amp; GOTS'!S160),"")</f>
        <v/>
      </c>
      <c r="E68" s="14" t="str">
        <f ca="1">'Application For TE &amp; GOTS'!AF160</f>
        <v/>
      </c>
      <c r="F68" s="14" t="str">
        <f ca="1">'Application For TE &amp; GOTS'!AH160</f>
        <v/>
      </c>
      <c r="G68" s="14" t="e">
        <f ca="1">'Application For TE &amp; GOTS'!AI160</f>
        <v>#REF!</v>
      </c>
      <c r="W68" s="14">
        <v>159</v>
      </c>
    </row>
    <row r="69" spans="1:23">
      <c r="A69" s="14">
        <v>48</v>
      </c>
      <c r="B69" s="14" t="str">
        <f ca="1">'Application For TE &amp; GOTS'!X161</f>
        <v/>
      </c>
      <c r="C69" s="14">
        <f>'Application For TE &amp; GOTS'!$D161</f>
        <v>0</v>
      </c>
      <c r="D69" s="14" t="str" cm="1">
        <f t="array" aca="1" ref="D69" ca="1">IFERROR(INDIRECT("'Application For Textile'!L"&amp;'Application For TE &amp; GOTS'!S161),"")</f>
        <v/>
      </c>
      <c r="E69" s="14" t="str">
        <f ca="1">'Application For TE &amp; GOTS'!AF161</f>
        <v/>
      </c>
      <c r="F69" s="14" t="str">
        <f ca="1">'Application For TE &amp; GOTS'!AH161</f>
        <v/>
      </c>
      <c r="G69" s="14" t="e">
        <f ca="1">'Application For TE &amp; GOTS'!AI161</f>
        <v>#REF!</v>
      </c>
      <c r="W69" s="14">
        <v>160</v>
      </c>
    </row>
    <row r="70" spans="1:23">
      <c r="A70" s="14">
        <v>49</v>
      </c>
      <c r="B70" s="14" t="str">
        <f ca="1">'Application For TE &amp; GOTS'!X162</f>
        <v/>
      </c>
      <c r="C70" s="14">
        <f>'Application For TE &amp; GOTS'!$D162</f>
        <v>0</v>
      </c>
      <c r="D70" s="14" t="str" cm="1">
        <f t="array" aca="1" ref="D70" ca="1">IFERROR(INDIRECT("'Application For Textile'!L"&amp;'Application For TE &amp; GOTS'!S162),"")</f>
        <v/>
      </c>
      <c r="E70" s="14" t="str">
        <f ca="1">'Application For TE &amp; GOTS'!AF162</f>
        <v/>
      </c>
      <c r="F70" s="14" t="str">
        <f ca="1">'Application For TE &amp; GOTS'!AH162</f>
        <v/>
      </c>
      <c r="G70" s="14" t="e">
        <f ca="1">'Application For TE &amp; GOTS'!AI162</f>
        <v>#REF!</v>
      </c>
      <c r="W70" s="14">
        <v>161</v>
      </c>
    </row>
    <row r="71" spans="1:23">
      <c r="A71" s="14">
        <v>50</v>
      </c>
      <c r="B71" s="14" t="str">
        <f ca="1">'Application For TE &amp; GOTS'!X163</f>
        <v/>
      </c>
      <c r="C71" s="14">
        <f>'Application For TE &amp; GOTS'!$D163</f>
        <v>0</v>
      </c>
      <c r="D71" s="14" t="str" cm="1">
        <f t="array" aca="1" ref="D71" ca="1">IFERROR(INDIRECT("'Application For Textile'!L"&amp;'Application For TE &amp; GOTS'!S163),"")</f>
        <v/>
      </c>
      <c r="E71" s="14" t="str">
        <f ca="1">'Application For TE &amp; GOTS'!AF163</f>
        <v/>
      </c>
      <c r="F71" s="14" t="str">
        <f ca="1">'Application For TE &amp; GOTS'!AH163</f>
        <v/>
      </c>
      <c r="G71" s="14" t="e">
        <f ca="1">'Application For TE &amp; GOTS'!AI163</f>
        <v>#REF!</v>
      </c>
      <c r="W71" s="14">
        <v>162</v>
      </c>
    </row>
    <row r="72" spans="1:23">
      <c r="A72" s="14">
        <v>51</v>
      </c>
      <c r="B72" s="14" t="str">
        <f ca="1">'Application For TE &amp; GOTS'!X164</f>
        <v/>
      </c>
      <c r="C72" s="14">
        <f>'Application For TE &amp; GOTS'!$D164</f>
        <v>0</v>
      </c>
      <c r="D72" s="14" t="str" cm="1">
        <f t="array" aca="1" ref="D72" ca="1">IFERROR(INDIRECT("'Application For Textile'!L"&amp;'Application For TE &amp; GOTS'!S164),"")</f>
        <v/>
      </c>
      <c r="E72" s="14" t="str">
        <f ca="1">'Application For TE &amp; GOTS'!AF164</f>
        <v/>
      </c>
      <c r="F72" s="14" t="str">
        <f ca="1">'Application For TE &amp; GOTS'!AH164</f>
        <v/>
      </c>
      <c r="G72" s="14" t="e">
        <f ca="1">'Application For TE &amp; GOTS'!AI164</f>
        <v>#REF!</v>
      </c>
      <c r="W72" s="14">
        <v>163</v>
      </c>
    </row>
    <row r="73" spans="1:23">
      <c r="A73" s="14">
        <v>52</v>
      </c>
      <c r="B73" s="14" t="str">
        <f ca="1">'Application For TE &amp; GOTS'!X165</f>
        <v/>
      </c>
      <c r="C73" s="14">
        <f>'Application For TE &amp; GOTS'!$D165</f>
        <v>0</v>
      </c>
      <c r="D73" s="14" t="str" cm="1">
        <f t="array" aca="1" ref="D73" ca="1">IFERROR(INDIRECT("'Application For Textile'!L"&amp;'Application For TE &amp; GOTS'!S165),"")</f>
        <v/>
      </c>
      <c r="E73" s="14" t="str">
        <f ca="1">'Application For TE &amp; GOTS'!AF165</f>
        <v/>
      </c>
      <c r="F73" s="14" t="str">
        <f ca="1">'Application For TE &amp; GOTS'!AH165</f>
        <v/>
      </c>
      <c r="G73" s="14" t="e">
        <f ca="1">'Application For TE &amp; GOTS'!AI165</f>
        <v>#REF!</v>
      </c>
      <c r="W73" s="14">
        <v>164</v>
      </c>
    </row>
    <row r="74" spans="1:23">
      <c r="A74" s="14">
        <v>53</v>
      </c>
      <c r="B74" s="14" t="str">
        <f ca="1">'Application For TE &amp; GOTS'!X166</f>
        <v/>
      </c>
      <c r="C74" s="14">
        <f>'Application For TE &amp; GOTS'!$D166</f>
        <v>0</v>
      </c>
      <c r="D74" s="14" t="str" cm="1">
        <f t="array" aca="1" ref="D74" ca="1">IFERROR(INDIRECT("'Application For Textile'!L"&amp;'Application For TE &amp; GOTS'!S166),"")</f>
        <v/>
      </c>
      <c r="E74" s="14" t="str">
        <f ca="1">'Application For TE &amp; GOTS'!AF166</f>
        <v/>
      </c>
      <c r="F74" s="14" t="str">
        <f ca="1">'Application For TE &amp; GOTS'!AH166</f>
        <v/>
      </c>
      <c r="G74" s="14" t="e">
        <f ca="1">'Application For TE &amp; GOTS'!AI166</f>
        <v>#REF!</v>
      </c>
      <c r="W74" s="14">
        <v>165</v>
      </c>
    </row>
    <row r="75" spans="1:23">
      <c r="A75" s="14">
        <v>54</v>
      </c>
      <c r="B75" s="14" t="str">
        <f ca="1">'Application For TE &amp; GOTS'!X167</f>
        <v/>
      </c>
      <c r="C75" s="14">
        <f>'Application For TE &amp; GOTS'!$D167</f>
        <v>0</v>
      </c>
      <c r="D75" s="14" t="str" cm="1">
        <f t="array" aca="1" ref="D75" ca="1">IFERROR(INDIRECT("'Application For Textile'!L"&amp;'Application For TE &amp; GOTS'!S167),"")</f>
        <v/>
      </c>
      <c r="E75" s="14" t="str">
        <f ca="1">'Application For TE &amp; GOTS'!AF167</f>
        <v/>
      </c>
      <c r="F75" s="14" t="str">
        <f ca="1">'Application For TE &amp; GOTS'!AH167</f>
        <v/>
      </c>
      <c r="G75" s="14" t="e">
        <f ca="1">'Application For TE &amp; GOTS'!AI167</f>
        <v>#REF!</v>
      </c>
      <c r="W75" s="14">
        <v>166</v>
      </c>
    </row>
    <row r="76" spans="1:23">
      <c r="A76" s="14">
        <v>55</v>
      </c>
      <c r="B76" s="14" t="str">
        <f ca="1">'Application For TE &amp; GOTS'!X168</f>
        <v/>
      </c>
      <c r="C76" s="14">
        <f>'Application For TE &amp; GOTS'!$D168</f>
        <v>0</v>
      </c>
      <c r="D76" s="14" t="str" cm="1">
        <f t="array" aca="1" ref="D76" ca="1">IFERROR(INDIRECT("'Application For Textile'!L"&amp;'Application For TE &amp; GOTS'!S168),"")</f>
        <v/>
      </c>
      <c r="E76" s="14" t="str">
        <f ca="1">'Application For TE &amp; GOTS'!AF168</f>
        <v/>
      </c>
      <c r="F76" s="14" t="str">
        <f ca="1">'Application For TE &amp; GOTS'!AH168</f>
        <v/>
      </c>
      <c r="G76" s="14" t="e">
        <f ca="1">'Application For TE &amp; GOTS'!AI168</f>
        <v>#REF!</v>
      </c>
      <c r="W76" s="14">
        <v>167</v>
      </c>
    </row>
    <row r="77" spans="1:23">
      <c r="A77" s="14">
        <v>56</v>
      </c>
      <c r="B77" s="14" t="str">
        <f ca="1">'Application For TE &amp; GOTS'!X169</f>
        <v/>
      </c>
      <c r="C77" s="14">
        <f>'Application For TE &amp; GOTS'!$D169</f>
        <v>0</v>
      </c>
      <c r="D77" s="14" t="str" cm="1">
        <f t="array" aca="1" ref="D77" ca="1">IFERROR(INDIRECT("'Application For Textile'!L"&amp;'Application For TE &amp; GOTS'!S169),"")</f>
        <v/>
      </c>
      <c r="E77" s="14" t="str">
        <f ca="1">'Application For TE &amp; GOTS'!AF169</f>
        <v/>
      </c>
      <c r="F77" s="14" t="str">
        <f ca="1">'Application For TE &amp; GOTS'!AH169</f>
        <v/>
      </c>
      <c r="G77" s="14" t="e">
        <f ca="1">'Application For TE &amp; GOTS'!AI169</f>
        <v>#REF!</v>
      </c>
      <c r="W77" s="14">
        <v>168</v>
      </c>
    </row>
    <row r="78" spans="1:23">
      <c r="A78" s="14">
        <v>57</v>
      </c>
      <c r="B78" s="14" t="str">
        <f ca="1">'Application For TE &amp; GOTS'!X170</f>
        <v/>
      </c>
      <c r="C78" s="14">
        <f>'Application For TE &amp; GOTS'!$D170</f>
        <v>0</v>
      </c>
      <c r="D78" s="14" t="str" cm="1">
        <f t="array" aca="1" ref="D78" ca="1">IFERROR(INDIRECT("'Application For Textile'!L"&amp;'Application For TE &amp; GOTS'!S170),"")</f>
        <v/>
      </c>
      <c r="E78" s="14" t="str">
        <f ca="1">'Application For TE &amp; GOTS'!AF170</f>
        <v/>
      </c>
      <c r="F78" s="14" t="str">
        <f ca="1">'Application For TE &amp; GOTS'!AH170</f>
        <v/>
      </c>
      <c r="G78" s="14" t="e">
        <f ca="1">'Application For TE &amp; GOTS'!AI170</f>
        <v>#REF!</v>
      </c>
      <c r="W78" s="14">
        <v>169</v>
      </c>
    </row>
    <row r="79" spans="1:23">
      <c r="A79" s="14">
        <v>58</v>
      </c>
      <c r="B79" s="14" t="str">
        <f ca="1">'Application For TE &amp; GOTS'!X171</f>
        <v/>
      </c>
      <c r="C79" s="14">
        <f>'Application For TE &amp; GOTS'!$D171</f>
        <v>0</v>
      </c>
      <c r="D79" s="14" t="str" cm="1">
        <f t="array" aca="1" ref="D79" ca="1">IFERROR(INDIRECT("'Application For Textile'!L"&amp;'Application For TE &amp; GOTS'!S171),"")</f>
        <v/>
      </c>
      <c r="E79" s="14" t="str">
        <f ca="1">'Application For TE &amp; GOTS'!AF171</f>
        <v/>
      </c>
      <c r="F79" s="14" t="str">
        <f ca="1">'Application For TE &amp; GOTS'!AH171</f>
        <v/>
      </c>
      <c r="G79" s="14" t="e">
        <f ca="1">'Application For TE &amp; GOTS'!AI171</f>
        <v>#REF!</v>
      </c>
      <c r="W79" s="14">
        <v>170</v>
      </c>
    </row>
    <row r="80" spans="1:23">
      <c r="A80" s="14">
        <v>59</v>
      </c>
      <c r="B80" s="14" t="str">
        <f ca="1">'Application For TE &amp; GOTS'!X172</f>
        <v/>
      </c>
      <c r="C80" s="14">
        <f>'Application For TE &amp; GOTS'!$D172</f>
        <v>0</v>
      </c>
      <c r="D80" s="14" t="str" cm="1">
        <f t="array" aca="1" ref="D80" ca="1">IFERROR(INDIRECT("'Application For Textile'!L"&amp;'Application For TE &amp; GOTS'!S172),"")</f>
        <v/>
      </c>
      <c r="E80" s="14" t="str">
        <f ca="1">'Application For TE &amp; GOTS'!AF172</f>
        <v/>
      </c>
      <c r="F80" s="14" t="str">
        <f ca="1">'Application For TE &amp; GOTS'!AH172</f>
        <v/>
      </c>
      <c r="G80" s="14" t="e">
        <f ca="1">'Application For TE &amp; GOTS'!AI172</f>
        <v>#REF!</v>
      </c>
      <c r="W80" s="14">
        <v>171</v>
      </c>
    </row>
    <row r="81" spans="1:23">
      <c r="A81" s="14">
        <v>60</v>
      </c>
      <c r="B81" s="14" t="str">
        <f ca="1">'Application For TE &amp; GOTS'!X173</f>
        <v/>
      </c>
      <c r="C81" s="14">
        <f>'Application For TE &amp; GOTS'!$D173</f>
        <v>0</v>
      </c>
      <c r="D81" s="14" t="str" cm="1">
        <f t="array" aca="1" ref="D81" ca="1">IFERROR(INDIRECT("'Application For Textile'!L"&amp;'Application For TE &amp; GOTS'!S173),"")</f>
        <v/>
      </c>
      <c r="E81" s="14" t="str">
        <f ca="1">'Application For TE &amp; GOTS'!AF173</f>
        <v/>
      </c>
      <c r="F81" s="14" t="str">
        <f ca="1">'Application For TE &amp; GOTS'!AH173</f>
        <v/>
      </c>
      <c r="G81" s="14" t="e">
        <f ca="1">'Application For TE &amp; GOTS'!AI173</f>
        <v>#REF!</v>
      </c>
      <c r="W81" s="14">
        <v>172</v>
      </c>
    </row>
    <row r="82" spans="1:23">
      <c r="A82" s="14">
        <v>61</v>
      </c>
      <c r="B82" s="14" t="str">
        <f ca="1">'Application For TE &amp; GOTS'!X174</f>
        <v/>
      </c>
      <c r="C82" s="14">
        <f>'Application For TE &amp; GOTS'!$D174</f>
        <v>0</v>
      </c>
      <c r="D82" s="14" t="str" cm="1">
        <f t="array" aca="1" ref="D82" ca="1">IFERROR(INDIRECT("'Application For Textile'!L"&amp;'Application For TE &amp; GOTS'!S174),"")</f>
        <v/>
      </c>
      <c r="E82" s="14" t="str">
        <f ca="1">'Application For TE &amp; GOTS'!AF174</f>
        <v/>
      </c>
      <c r="F82" s="14" t="str">
        <f ca="1">'Application For TE &amp; GOTS'!AH174</f>
        <v/>
      </c>
      <c r="G82" s="14" t="e">
        <f ca="1">'Application For TE &amp; GOTS'!AI174</f>
        <v>#REF!</v>
      </c>
      <c r="W82" s="14">
        <v>173</v>
      </c>
    </row>
    <row r="83" spans="1:23">
      <c r="A83" s="14">
        <v>62</v>
      </c>
      <c r="B83" s="14" t="str">
        <f ca="1">'Application For TE &amp; GOTS'!X175</f>
        <v/>
      </c>
      <c r="C83" s="14">
        <f>'Application For TE &amp; GOTS'!$D175</f>
        <v>0</v>
      </c>
      <c r="D83" s="14" t="str" cm="1">
        <f t="array" aca="1" ref="D83" ca="1">IFERROR(INDIRECT("'Application For Textile'!L"&amp;'Application For TE &amp; GOTS'!S175),"")</f>
        <v/>
      </c>
      <c r="E83" s="14" t="str">
        <f ca="1">'Application For TE &amp; GOTS'!AF175</f>
        <v/>
      </c>
      <c r="F83" s="14" t="str">
        <f ca="1">'Application For TE &amp; GOTS'!AH175</f>
        <v/>
      </c>
      <c r="G83" s="14" t="e">
        <f ca="1">'Application For TE &amp; GOTS'!AI175</f>
        <v>#REF!</v>
      </c>
      <c r="W83" s="14">
        <v>174</v>
      </c>
    </row>
    <row r="84" spans="1:23">
      <c r="A84" s="14">
        <v>63</v>
      </c>
      <c r="B84" s="14" t="str">
        <f ca="1">'Application For TE &amp; GOTS'!X176</f>
        <v/>
      </c>
      <c r="C84" s="14">
        <f>'Application For TE &amp; GOTS'!$D176</f>
        <v>0</v>
      </c>
      <c r="D84" s="14" t="str" cm="1">
        <f t="array" aca="1" ref="D84" ca="1">IFERROR(INDIRECT("'Application For Textile'!L"&amp;'Application For TE &amp; GOTS'!S176),"")</f>
        <v/>
      </c>
      <c r="E84" s="14" t="str">
        <f ca="1">'Application For TE &amp; GOTS'!AF176</f>
        <v/>
      </c>
      <c r="F84" s="14" t="str">
        <f ca="1">'Application For TE &amp; GOTS'!AH176</f>
        <v/>
      </c>
      <c r="G84" s="14" t="e">
        <f ca="1">'Application For TE &amp; GOTS'!AI176</f>
        <v>#REF!</v>
      </c>
      <c r="W84" s="14">
        <v>175</v>
      </c>
    </row>
    <row r="85" spans="1:23">
      <c r="A85" s="14">
        <v>64</v>
      </c>
      <c r="B85" s="14" t="str">
        <f ca="1">'Application For TE &amp; GOTS'!X177</f>
        <v/>
      </c>
      <c r="C85" s="14">
        <f>'Application For TE &amp; GOTS'!$D177</f>
        <v>0</v>
      </c>
      <c r="D85" s="14" t="str" cm="1">
        <f t="array" aca="1" ref="D85" ca="1">IFERROR(INDIRECT("'Application For Textile'!L"&amp;'Application For TE &amp; GOTS'!S177),"")</f>
        <v/>
      </c>
      <c r="E85" s="14" t="str">
        <f ca="1">'Application For TE &amp; GOTS'!AF177</f>
        <v/>
      </c>
      <c r="F85" s="14" t="str">
        <f ca="1">'Application For TE &amp; GOTS'!AH177</f>
        <v/>
      </c>
      <c r="G85" s="14" t="e">
        <f ca="1">'Application For TE &amp; GOTS'!AI177</f>
        <v>#REF!</v>
      </c>
      <c r="W85" s="14">
        <v>176</v>
      </c>
    </row>
    <row r="86" spans="1:23">
      <c r="A86" s="14">
        <v>65</v>
      </c>
      <c r="B86" s="14" t="str">
        <f ca="1">'Application For TE &amp; GOTS'!X178</f>
        <v/>
      </c>
      <c r="C86" s="14">
        <f>'Application For TE &amp; GOTS'!$D178</f>
        <v>0</v>
      </c>
      <c r="D86" s="14" t="str" cm="1">
        <f t="array" aca="1" ref="D86" ca="1">IFERROR(INDIRECT("'Application For Textile'!L"&amp;'Application For TE &amp; GOTS'!S178),"")</f>
        <v/>
      </c>
      <c r="E86" s="14" t="str">
        <f ca="1">'Application For TE &amp; GOTS'!AF178</f>
        <v/>
      </c>
      <c r="F86" s="14" t="str">
        <f ca="1">'Application For TE &amp; GOTS'!AH178</f>
        <v/>
      </c>
      <c r="G86" s="14" t="e">
        <f ca="1">'Application For TE &amp; GOTS'!AI178</f>
        <v>#REF!</v>
      </c>
      <c r="W86" s="14">
        <v>177</v>
      </c>
    </row>
    <row r="87" spans="1:23">
      <c r="A87" s="14">
        <v>66</v>
      </c>
      <c r="B87" s="14" t="str">
        <f ca="1">'Application For TE &amp; GOTS'!X179</f>
        <v/>
      </c>
      <c r="C87" s="14">
        <f>'Application For TE &amp; GOTS'!$D179</f>
        <v>0</v>
      </c>
      <c r="D87" s="14" t="str" cm="1">
        <f t="array" aca="1" ref="D87" ca="1">IFERROR(INDIRECT("'Application For Textile'!L"&amp;'Application For TE &amp; GOTS'!S179),"")</f>
        <v/>
      </c>
      <c r="E87" s="14" t="str">
        <f ca="1">'Application For TE &amp; GOTS'!AF179</f>
        <v/>
      </c>
      <c r="F87" s="14" t="str">
        <f ca="1">'Application For TE &amp; GOTS'!AH179</f>
        <v/>
      </c>
      <c r="G87" s="14" t="e">
        <f ca="1">'Application For TE &amp; GOTS'!AI179</f>
        <v>#REF!</v>
      </c>
      <c r="W87" s="14">
        <v>178</v>
      </c>
    </row>
    <row r="88" spans="1:23">
      <c r="A88" s="14">
        <v>67</v>
      </c>
      <c r="B88" s="14" t="str">
        <f ca="1">'Application For TE &amp; GOTS'!X180</f>
        <v/>
      </c>
      <c r="C88" s="14">
        <f>'Application For TE &amp; GOTS'!$D180</f>
        <v>0</v>
      </c>
      <c r="D88" s="14" t="str" cm="1">
        <f t="array" aca="1" ref="D88" ca="1">IFERROR(INDIRECT("'Application For Textile'!L"&amp;'Application For TE &amp; GOTS'!S180),"")</f>
        <v/>
      </c>
      <c r="E88" s="14" t="str">
        <f ca="1">'Application For TE &amp; GOTS'!AF180</f>
        <v/>
      </c>
      <c r="F88" s="14" t="str">
        <f ca="1">'Application For TE &amp; GOTS'!AH180</f>
        <v/>
      </c>
      <c r="G88" s="14" t="e">
        <f ca="1">'Application For TE &amp; GOTS'!AI180</f>
        <v>#REF!</v>
      </c>
      <c r="W88" s="14">
        <v>179</v>
      </c>
    </row>
    <row r="89" spans="1:23">
      <c r="A89" s="14">
        <v>68</v>
      </c>
      <c r="B89" s="14" t="str">
        <f ca="1">'Application For TE &amp; GOTS'!X181</f>
        <v/>
      </c>
      <c r="C89" s="14">
        <f>'Application For TE &amp; GOTS'!$D181</f>
        <v>0</v>
      </c>
      <c r="D89" s="14" t="str" cm="1">
        <f t="array" aca="1" ref="D89" ca="1">IFERROR(INDIRECT("'Application For Textile'!L"&amp;'Application For TE &amp; GOTS'!S181),"")</f>
        <v/>
      </c>
      <c r="E89" s="14" t="str">
        <f ca="1">'Application For TE &amp; GOTS'!AF181</f>
        <v/>
      </c>
      <c r="F89" s="14" t="str">
        <f ca="1">'Application For TE &amp; GOTS'!AH181</f>
        <v/>
      </c>
      <c r="G89" s="14" t="e">
        <f ca="1">'Application For TE &amp; GOTS'!AI181</f>
        <v>#REF!</v>
      </c>
      <c r="W89" s="14">
        <v>180</v>
      </c>
    </row>
    <row r="90" spans="1:23">
      <c r="A90" s="14">
        <v>69</v>
      </c>
      <c r="B90" s="14" t="str">
        <f ca="1">'Application For TE &amp; GOTS'!X182</f>
        <v/>
      </c>
      <c r="C90" s="14">
        <f>'Application For TE &amp; GOTS'!$D182</f>
        <v>0</v>
      </c>
      <c r="D90" s="14" t="str" cm="1">
        <f t="array" aca="1" ref="D90" ca="1">IFERROR(INDIRECT("'Application For Textile'!L"&amp;'Application For TE &amp; GOTS'!S182),"")</f>
        <v/>
      </c>
      <c r="E90" s="14" t="str">
        <f ca="1">'Application For TE &amp; GOTS'!AF182</f>
        <v/>
      </c>
      <c r="F90" s="14" t="str">
        <f ca="1">'Application For TE &amp; GOTS'!AH182</f>
        <v/>
      </c>
      <c r="G90" s="14" t="e">
        <f ca="1">'Application For TE &amp; GOTS'!AI182</f>
        <v>#REF!</v>
      </c>
      <c r="W90" s="14">
        <v>181</v>
      </c>
    </row>
    <row r="91" spans="1:23">
      <c r="A91" s="14">
        <v>70</v>
      </c>
      <c r="B91" s="14" t="str">
        <f ca="1">'Application For TE &amp; GOTS'!X183</f>
        <v/>
      </c>
      <c r="C91" s="14">
        <f>'Application For TE &amp; GOTS'!$D183</f>
        <v>0</v>
      </c>
      <c r="D91" s="14" t="str" cm="1">
        <f t="array" aca="1" ref="D91" ca="1">IFERROR(INDIRECT("'Application For Textile'!L"&amp;'Application For TE &amp; GOTS'!S183),"")</f>
        <v/>
      </c>
      <c r="E91" s="14" t="str">
        <f ca="1">'Application For TE &amp; GOTS'!AF183</f>
        <v/>
      </c>
      <c r="F91" s="14" t="str">
        <f ca="1">'Application For TE &amp; GOTS'!AH183</f>
        <v/>
      </c>
      <c r="G91" s="14" t="e">
        <f ca="1">'Application For TE &amp; GOTS'!AI183</f>
        <v>#REF!</v>
      </c>
      <c r="W91" s="14">
        <v>182</v>
      </c>
    </row>
    <row r="92" spans="1:23">
      <c r="A92" s="14">
        <v>71</v>
      </c>
      <c r="B92" s="14" t="str">
        <f ca="1">'Application For TE &amp; GOTS'!X184</f>
        <v/>
      </c>
      <c r="C92" s="14">
        <f>'Application For TE &amp; GOTS'!$D184</f>
        <v>0</v>
      </c>
      <c r="D92" s="14" t="str" cm="1">
        <f t="array" aca="1" ref="D92" ca="1">IFERROR(INDIRECT("'Application For Textile'!L"&amp;'Application For TE &amp; GOTS'!S184),"")</f>
        <v/>
      </c>
      <c r="E92" s="14" t="str">
        <f ca="1">'Application For TE &amp; GOTS'!AF184</f>
        <v/>
      </c>
      <c r="F92" s="14" t="str">
        <f ca="1">'Application For TE &amp; GOTS'!AH184</f>
        <v/>
      </c>
      <c r="G92" s="14" t="e">
        <f ca="1">'Application For TE &amp; GOTS'!AI184</f>
        <v>#REF!</v>
      </c>
      <c r="W92" s="14">
        <v>183</v>
      </c>
    </row>
    <row r="93" spans="1:23">
      <c r="A93" s="14">
        <v>72</v>
      </c>
      <c r="B93" s="14" t="str">
        <f ca="1">'Application For TE &amp; GOTS'!X185</f>
        <v/>
      </c>
      <c r="C93" s="14">
        <f>'Application For TE &amp; GOTS'!$D185</f>
        <v>0</v>
      </c>
      <c r="D93" s="14" t="str" cm="1">
        <f t="array" aca="1" ref="D93" ca="1">IFERROR(INDIRECT("'Application For Textile'!L"&amp;'Application For TE &amp; GOTS'!S185),"")</f>
        <v/>
      </c>
      <c r="E93" s="14" t="str">
        <f ca="1">'Application For TE &amp; GOTS'!AF185</f>
        <v/>
      </c>
      <c r="F93" s="14" t="str">
        <f ca="1">'Application For TE &amp; GOTS'!AH185</f>
        <v/>
      </c>
      <c r="G93" s="14" t="e">
        <f ca="1">'Application For TE &amp; GOTS'!AI185</f>
        <v>#REF!</v>
      </c>
      <c r="W93" s="14">
        <v>184</v>
      </c>
    </row>
    <row r="94" spans="1:23">
      <c r="A94" s="14">
        <v>73</v>
      </c>
      <c r="B94" s="14" t="str">
        <f ca="1">'Application For TE &amp; GOTS'!X186</f>
        <v/>
      </c>
      <c r="C94" s="14">
        <f>'Application For TE &amp; GOTS'!$D186</f>
        <v>0</v>
      </c>
      <c r="D94" s="14" t="str" cm="1">
        <f t="array" aca="1" ref="D94" ca="1">IFERROR(INDIRECT("'Application For Textile'!L"&amp;'Application For TE &amp; GOTS'!S186),"")</f>
        <v/>
      </c>
      <c r="E94" s="14" t="str">
        <f ca="1">'Application For TE &amp; GOTS'!AF186</f>
        <v/>
      </c>
      <c r="F94" s="14" t="str">
        <f ca="1">'Application For TE &amp; GOTS'!AH186</f>
        <v/>
      </c>
      <c r="G94" s="14" t="e">
        <f ca="1">'Application For TE &amp; GOTS'!AI186</f>
        <v>#REF!</v>
      </c>
      <c r="W94" s="14">
        <v>185</v>
      </c>
    </row>
    <row r="95" spans="1:23">
      <c r="A95" s="14">
        <v>74</v>
      </c>
      <c r="B95" s="14" t="str">
        <f ca="1">'Application For TE &amp; GOTS'!X187</f>
        <v/>
      </c>
      <c r="C95" s="14">
        <f>'Application For TE &amp; GOTS'!$D187</f>
        <v>0</v>
      </c>
      <c r="D95" s="14" t="str" cm="1">
        <f t="array" aca="1" ref="D95" ca="1">IFERROR(INDIRECT("'Application For Textile'!L"&amp;'Application For TE &amp; GOTS'!S187),"")</f>
        <v/>
      </c>
      <c r="E95" s="14" t="str">
        <f ca="1">'Application For TE &amp; GOTS'!AF187</f>
        <v/>
      </c>
      <c r="F95" s="14" t="str">
        <f ca="1">'Application For TE &amp; GOTS'!AH187</f>
        <v/>
      </c>
      <c r="G95" s="14" t="e">
        <f ca="1">'Application For TE &amp; GOTS'!AI187</f>
        <v>#REF!</v>
      </c>
      <c r="W95" s="14">
        <v>186</v>
      </c>
    </row>
    <row r="96" spans="1:23">
      <c r="A96" s="14">
        <v>75</v>
      </c>
      <c r="B96" s="14" t="str">
        <f ca="1">'Application For TE &amp; GOTS'!X188</f>
        <v/>
      </c>
      <c r="C96" s="14">
        <f>'Application For TE &amp; GOTS'!$D188</f>
        <v>0</v>
      </c>
      <c r="D96" s="14" t="str" cm="1">
        <f t="array" aca="1" ref="D96" ca="1">IFERROR(INDIRECT("'Application For Textile'!L"&amp;'Application For TE &amp; GOTS'!S188),"")</f>
        <v/>
      </c>
      <c r="E96" s="14" t="str">
        <f ca="1">'Application For TE &amp; GOTS'!AF188</f>
        <v/>
      </c>
      <c r="F96" s="14" t="str">
        <f ca="1">'Application For TE &amp; GOTS'!AH188</f>
        <v/>
      </c>
      <c r="G96" s="14" t="e">
        <f ca="1">'Application For TE &amp; GOTS'!AI188</f>
        <v>#REF!</v>
      </c>
      <c r="W96" s="14">
        <v>187</v>
      </c>
    </row>
    <row r="97" spans="1:23">
      <c r="A97" s="14">
        <v>76</v>
      </c>
      <c r="B97" s="14" t="str">
        <f ca="1">'Application For TE &amp; GOTS'!X189</f>
        <v/>
      </c>
      <c r="C97" s="14">
        <f>'Application For TE &amp; GOTS'!$D189</f>
        <v>0</v>
      </c>
      <c r="D97" s="14" t="str" cm="1">
        <f t="array" aca="1" ref="D97" ca="1">IFERROR(INDIRECT("'Application For Textile'!L"&amp;'Application For TE &amp; GOTS'!S189),"")</f>
        <v/>
      </c>
      <c r="E97" s="14" t="str">
        <f ca="1">'Application For TE &amp; GOTS'!AF189</f>
        <v/>
      </c>
      <c r="F97" s="14" t="str">
        <f ca="1">'Application For TE &amp; GOTS'!AH189</f>
        <v/>
      </c>
      <c r="G97" s="14" t="e">
        <f ca="1">'Application For TE &amp; GOTS'!AI189</f>
        <v>#REF!</v>
      </c>
      <c r="W97" s="14">
        <v>188</v>
      </c>
    </row>
    <row r="98" spans="1:23">
      <c r="A98" s="14">
        <v>77</v>
      </c>
      <c r="B98" s="14" t="str">
        <f ca="1">'Application For TE &amp; GOTS'!X190</f>
        <v/>
      </c>
      <c r="C98" s="14">
        <f>'Application For TE &amp; GOTS'!$D190</f>
        <v>0</v>
      </c>
      <c r="D98" s="14" t="str" cm="1">
        <f t="array" aca="1" ref="D98" ca="1">IFERROR(INDIRECT("'Application For Textile'!L"&amp;'Application For TE &amp; GOTS'!S190),"")</f>
        <v/>
      </c>
      <c r="E98" s="14" t="str">
        <f ca="1">'Application For TE &amp; GOTS'!AF190</f>
        <v/>
      </c>
      <c r="F98" s="14" t="str">
        <f ca="1">'Application For TE &amp; GOTS'!AH190</f>
        <v/>
      </c>
      <c r="G98" s="14" t="e">
        <f ca="1">'Application For TE &amp; GOTS'!AI190</f>
        <v>#REF!</v>
      </c>
      <c r="W98" s="14">
        <v>189</v>
      </c>
    </row>
    <row r="99" spans="1:23">
      <c r="A99" s="14">
        <v>78</v>
      </c>
      <c r="B99" s="14" t="str">
        <f ca="1">'Application For TE &amp; GOTS'!X191</f>
        <v/>
      </c>
      <c r="C99" s="14">
        <f>'Application For TE &amp; GOTS'!$D191</f>
        <v>0</v>
      </c>
      <c r="D99" s="14" t="str" cm="1">
        <f t="array" aca="1" ref="D99" ca="1">IFERROR(INDIRECT("'Application For Textile'!L"&amp;'Application For TE &amp; GOTS'!S191),"")</f>
        <v/>
      </c>
      <c r="E99" s="14" t="str">
        <f ca="1">'Application For TE &amp; GOTS'!AF191</f>
        <v/>
      </c>
      <c r="F99" s="14" t="str">
        <f ca="1">'Application For TE &amp; GOTS'!AH191</f>
        <v/>
      </c>
      <c r="G99" s="14" t="e">
        <f ca="1">'Application For TE &amp; GOTS'!AI191</f>
        <v>#REF!</v>
      </c>
      <c r="W99" s="14">
        <v>190</v>
      </c>
    </row>
    <row r="100" spans="1:23">
      <c r="A100" s="14">
        <v>79</v>
      </c>
      <c r="B100" s="14" t="str">
        <f ca="1">'Application For TE &amp; GOTS'!X192</f>
        <v/>
      </c>
      <c r="C100" s="14">
        <f>'Application For TE &amp; GOTS'!$D192</f>
        <v>0</v>
      </c>
      <c r="D100" s="14" t="str" cm="1">
        <f t="array" aca="1" ref="D100" ca="1">IFERROR(INDIRECT("'Application For Textile'!L"&amp;'Application For TE &amp; GOTS'!S192),"")</f>
        <v/>
      </c>
      <c r="E100" s="14" t="str">
        <f ca="1">'Application For TE &amp; GOTS'!AF192</f>
        <v/>
      </c>
      <c r="F100" s="14" t="str">
        <f ca="1">'Application For TE &amp; GOTS'!AH192</f>
        <v/>
      </c>
      <c r="G100" s="14" t="e">
        <f ca="1">'Application For TE &amp; GOTS'!AI192</f>
        <v>#REF!</v>
      </c>
      <c r="W100" s="14">
        <v>191</v>
      </c>
    </row>
    <row r="101" spans="1:23">
      <c r="A101" s="14">
        <v>80</v>
      </c>
      <c r="B101" s="14" t="str">
        <f ca="1">'Application For TE &amp; GOTS'!X193</f>
        <v/>
      </c>
      <c r="C101" s="14">
        <f>'Application For TE &amp; GOTS'!$D193</f>
        <v>0</v>
      </c>
      <c r="D101" s="14" t="str" cm="1">
        <f t="array" aca="1" ref="D101" ca="1">IFERROR(INDIRECT("'Application For Textile'!L"&amp;'Application For TE &amp; GOTS'!S193),"")</f>
        <v/>
      </c>
      <c r="E101" s="14" t="str">
        <f ca="1">'Application For TE &amp; GOTS'!AF193</f>
        <v/>
      </c>
      <c r="F101" s="14" t="str">
        <f ca="1">'Application For TE &amp; GOTS'!AH193</f>
        <v/>
      </c>
      <c r="G101" s="14" t="e">
        <f ca="1">'Application For TE &amp; GOTS'!AI193</f>
        <v>#REF!</v>
      </c>
      <c r="W101" s="14">
        <v>192</v>
      </c>
    </row>
    <row r="102" spans="1:23">
      <c r="A102" s="14">
        <v>81</v>
      </c>
      <c r="B102" s="14" t="str">
        <f ca="1">'Application For TE &amp; GOTS'!X194</f>
        <v/>
      </c>
      <c r="C102" s="14">
        <f>'Application For TE &amp; GOTS'!$D194</f>
        <v>0</v>
      </c>
      <c r="D102" s="14" t="str" cm="1">
        <f t="array" aca="1" ref="D102" ca="1">IFERROR(INDIRECT("'Application For Textile'!L"&amp;'Application For TE &amp; GOTS'!S194),"")</f>
        <v/>
      </c>
      <c r="E102" s="14" t="str">
        <f ca="1">'Application For TE &amp; GOTS'!AF194</f>
        <v/>
      </c>
      <c r="F102" s="14" t="str">
        <f ca="1">'Application For TE &amp; GOTS'!AH194</f>
        <v/>
      </c>
      <c r="G102" s="14" t="e">
        <f ca="1">'Application For TE &amp; GOTS'!AI194</f>
        <v>#REF!</v>
      </c>
      <c r="W102" s="14">
        <v>193</v>
      </c>
    </row>
    <row r="103" spans="1:23">
      <c r="A103" s="14">
        <v>82</v>
      </c>
      <c r="B103" s="14" t="str">
        <f ca="1">'Application For TE &amp; GOTS'!X195</f>
        <v/>
      </c>
      <c r="C103" s="14">
        <f>'Application For TE &amp; GOTS'!$D195</f>
        <v>0</v>
      </c>
      <c r="D103" s="14" t="str" cm="1">
        <f t="array" aca="1" ref="D103" ca="1">IFERROR(INDIRECT("'Application For Textile'!L"&amp;'Application For TE &amp; GOTS'!S195),"")</f>
        <v/>
      </c>
      <c r="E103" s="14" t="str">
        <f ca="1">'Application For TE &amp; GOTS'!AF195</f>
        <v/>
      </c>
      <c r="F103" s="14" t="str">
        <f ca="1">'Application For TE &amp; GOTS'!AH195</f>
        <v/>
      </c>
      <c r="G103" s="14" t="e">
        <f ca="1">'Application For TE &amp; GOTS'!AI195</f>
        <v>#REF!</v>
      </c>
      <c r="W103" s="14">
        <v>194</v>
      </c>
    </row>
    <row r="104" spans="1:23">
      <c r="A104" s="14">
        <v>83</v>
      </c>
      <c r="B104" s="14" t="str">
        <f ca="1">'Application For TE &amp; GOTS'!X196</f>
        <v/>
      </c>
      <c r="C104" s="14">
        <f>'Application For TE &amp; GOTS'!$D196</f>
        <v>0</v>
      </c>
      <c r="D104" s="14" t="str" cm="1">
        <f t="array" aca="1" ref="D104" ca="1">IFERROR(INDIRECT("'Application For Textile'!L"&amp;'Application For TE &amp; GOTS'!S196),"")</f>
        <v/>
      </c>
      <c r="E104" s="14" t="str">
        <f ca="1">'Application For TE &amp; GOTS'!AF196</f>
        <v/>
      </c>
      <c r="F104" s="14" t="str">
        <f ca="1">'Application For TE &amp; GOTS'!AH196</f>
        <v/>
      </c>
      <c r="G104" s="14" t="e">
        <f ca="1">'Application For TE &amp; GOTS'!AI196</f>
        <v>#REF!</v>
      </c>
      <c r="W104" s="14">
        <v>195</v>
      </c>
    </row>
    <row r="105" spans="1:23">
      <c r="A105" s="14">
        <v>84</v>
      </c>
      <c r="B105" s="14" t="str">
        <f ca="1">'Application For TE &amp; GOTS'!X197</f>
        <v/>
      </c>
      <c r="C105" s="14">
        <f>'Application For TE &amp; GOTS'!$D197</f>
        <v>0</v>
      </c>
      <c r="D105" s="14" t="str" cm="1">
        <f t="array" aca="1" ref="D105" ca="1">IFERROR(INDIRECT("'Application For Textile'!L"&amp;'Application For TE &amp; GOTS'!S197),"")</f>
        <v/>
      </c>
      <c r="E105" s="14" t="str">
        <f ca="1">'Application For TE &amp; GOTS'!AF197</f>
        <v/>
      </c>
      <c r="F105" s="14" t="str">
        <f ca="1">'Application For TE &amp; GOTS'!AH197</f>
        <v/>
      </c>
      <c r="G105" s="14" t="e">
        <f ca="1">'Application For TE &amp; GOTS'!AI197</f>
        <v>#REF!</v>
      </c>
      <c r="W105" s="14">
        <v>196</v>
      </c>
    </row>
    <row r="106" spans="1:23">
      <c r="A106" s="14">
        <v>85</v>
      </c>
      <c r="B106" s="14" t="str">
        <f ca="1">'Application For TE &amp; GOTS'!X198</f>
        <v/>
      </c>
      <c r="C106" s="14">
        <f>'Application For TE &amp; GOTS'!$D198</f>
        <v>0</v>
      </c>
      <c r="D106" s="14" t="str" cm="1">
        <f t="array" aca="1" ref="D106" ca="1">IFERROR(INDIRECT("'Application For Textile'!L"&amp;'Application For TE &amp; GOTS'!S198),"")</f>
        <v/>
      </c>
      <c r="E106" s="14" t="str">
        <f ca="1">'Application For TE &amp; GOTS'!AF198</f>
        <v/>
      </c>
      <c r="F106" s="14" t="str">
        <f ca="1">'Application For TE &amp; GOTS'!AH198</f>
        <v/>
      </c>
      <c r="G106" s="14" t="e">
        <f ca="1">'Application For TE &amp; GOTS'!AI198</f>
        <v>#REF!</v>
      </c>
      <c r="W106" s="14">
        <v>197</v>
      </c>
    </row>
    <row r="107" spans="1:23">
      <c r="A107" s="14">
        <v>86</v>
      </c>
      <c r="B107" s="14" t="str">
        <f ca="1">'Application For TE &amp; GOTS'!X199</f>
        <v/>
      </c>
      <c r="C107" s="14">
        <f>'Application For TE &amp; GOTS'!$D199</f>
        <v>0</v>
      </c>
      <c r="D107" s="14" t="str" cm="1">
        <f t="array" aca="1" ref="D107" ca="1">IFERROR(INDIRECT("'Application For Textile'!L"&amp;'Application For TE &amp; GOTS'!S199),"")</f>
        <v/>
      </c>
      <c r="E107" s="14" t="str">
        <f ca="1">'Application For TE &amp; GOTS'!AF199</f>
        <v/>
      </c>
      <c r="F107" s="14" t="str">
        <f ca="1">'Application For TE &amp; GOTS'!AH199</f>
        <v/>
      </c>
      <c r="G107" s="14" t="e">
        <f ca="1">'Application For TE &amp; GOTS'!AI199</f>
        <v>#REF!</v>
      </c>
      <c r="W107" s="14">
        <v>198</v>
      </c>
    </row>
    <row r="108" spans="1:23">
      <c r="A108" s="14">
        <v>87</v>
      </c>
      <c r="B108" s="14" t="str">
        <f ca="1">'Application For TE &amp; GOTS'!X200</f>
        <v/>
      </c>
      <c r="C108" s="14">
        <f>'Application For TE &amp; GOTS'!$D200</f>
        <v>0</v>
      </c>
      <c r="D108" s="14" t="str" cm="1">
        <f t="array" aca="1" ref="D108" ca="1">IFERROR(INDIRECT("'Application For Textile'!L"&amp;'Application For TE &amp; GOTS'!S200),"")</f>
        <v/>
      </c>
      <c r="E108" s="14" t="str">
        <f ca="1">'Application For TE &amp; GOTS'!AF200</f>
        <v/>
      </c>
      <c r="F108" s="14" t="str">
        <f ca="1">'Application For TE &amp; GOTS'!AH200</f>
        <v/>
      </c>
      <c r="G108" s="14" t="e">
        <f ca="1">'Application For TE &amp; GOTS'!AI200</f>
        <v>#REF!</v>
      </c>
      <c r="W108" s="14">
        <v>199</v>
      </c>
    </row>
    <row r="109" spans="1:23">
      <c r="A109" s="14">
        <v>88</v>
      </c>
      <c r="B109" s="14" t="str">
        <f ca="1">'Application For TE &amp; GOTS'!X201</f>
        <v/>
      </c>
      <c r="C109" s="14">
        <f>'Application For TE &amp; GOTS'!$D201</f>
        <v>0</v>
      </c>
      <c r="D109" s="14" t="str" cm="1">
        <f t="array" aca="1" ref="D109" ca="1">IFERROR(INDIRECT("'Application For Textile'!L"&amp;'Application For TE &amp; GOTS'!S201),"")</f>
        <v/>
      </c>
      <c r="E109" s="14" t="str">
        <f ca="1">'Application For TE &amp; GOTS'!AF201</f>
        <v/>
      </c>
      <c r="F109" s="14" t="str">
        <f ca="1">'Application For TE &amp; GOTS'!AH201</f>
        <v/>
      </c>
      <c r="G109" s="14" t="e">
        <f ca="1">'Application For TE &amp; GOTS'!AI201</f>
        <v>#REF!</v>
      </c>
      <c r="W109" s="14">
        <v>200</v>
      </c>
    </row>
    <row r="110" spans="1:23">
      <c r="A110" s="14">
        <v>89</v>
      </c>
      <c r="B110" s="14" t="str">
        <f ca="1">'Application For TE &amp; GOTS'!X202</f>
        <v/>
      </c>
      <c r="C110" s="14">
        <f>'Application For TE &amp; GOTS'!$D202</f>
        <v>0</v>
      </c>
      <c r="D110" s="14" t="str" cm="1">
        <f t="array" aca="1" ref="D110" ca="1">IFERROR(INDIRECT("'Application For Textile'!L"&amp;'Application For TE &amp; GOTS'!S202),"")</f>
        <v/>
      </c>
      <c r="E110" s="14" t="str">
        <f ca="1">'Application For TE &amp; GOTS'!AF202</f>
        <v/>
      </c>
      <c r="F110" s="14" t="str">
        <f ca="1">'Application For TE &amp; GOTS'!AH202</f>
        <v/>
      </c>
      <c r="G110" s="14" t="e">
        <f ca="1">'Application For TE &amp; GOTS'!AI202</f>
        <v>#REF!</v>
      </c>
      <c r="W110" s="14">
        <v>201</v>
      </c>
    </row>
    <row r="111" spans="1:23">
      <c r="A111" s="14">
        <v>90</v>
      </c>
      <c r="B111" s="14" t="str">
        <f ca="1">'Application For TE &amp; GOTS'!X203</f>
        <v/>
      </c>
      <c r="C111" s="14">
        <f>'Application For TE &amp; GOTS'!$D203</f>
        <v>0</v>
      </c>
      <c r="D111" s="14" t="str" cm="1">
        <f t="array" aca="1" ref="D111" ca="1">IFERROR(INDIRECT("'Application For Textile'!L"&amp;'Application For TE &amp; GOTS'!S203),"")</f>
        <v/>
      </c>
      <c r="E111" s="14" t="str">
        <f ca="1">'Application For TE &amp; GOTS'!AF203</f>
        <v/>
      </c>
      <c r="F111" s="14" t="str">
        <f ca="1">'Application For TE &amp; GOTS'!AH203</f>
        <v/>
      </c>
      <c r="G111" s="14" t="e">
        <f ca="1">'Application For TE &amp; GOTS'!AI203</f>
        <v>#REF!</v>
      </c>
      <c r="W111" s="14">
        <v>202</v>
      </c>
    </row>
    <row r="112" spans="1:23">
      <c r="A112" s="14">
        <v>91</v>
      </c>
      <c r="B112" s="14" t="str">
        <f ca="1">'Application For TE &amp; GOTS'!X204</f>
        <v/>
      </c>
      <c r="C112" s="14">
        <f>'Application For TE &amp; GOTS'!$D204</f>
        <v>0</v>
      </c>
      <c r="D112" s="14" t="str" cm="1">
        <f t="array" aca="1" ref="D112" ca="1">IFERROR(INDIRECT("'Application For Textile'!L"&amp;'Application For TE &amp; GOTS'!S204),"")</f>
        <v/>
      </c>
      <c r="E112" s="14" t="str">
        <f ca="1">'Application For TE &amp; GOTS'!AF204</f>
        <v/>
      </c>
      <c r="F112" s="14" t="str">
        <f ca="1">'Application For TE &amp; GOTS'!AH204</f>
        <v/>
      </c>
      <c r="G112" s="14" t="e">
        <f ca="1">'Application For TE &amp; GOTS'!AI204</f>
        <v>#REF!</v>
      </c>
      <c r="W112" s="14">
        <v>203</v>
      </c>
    </row>
    <row r="113" spans="1:23">
      <c r="A113" s="14">
        <v>92</v>
      </c>
      <c r="B113" s="14" t="str">
        <f ca="1">'Application For TE &amp; GOTS'!X205</f>
        <v/>
      </c>
      <c r="C113" s="14">
        <f>'Application For TE &amp; GOTS'!$D205</f>
        <v>0</v>
      </c>
      <c r="D113" s="14" t="str" cm="1">
        <f t="array" aca="1" ref="D113" ca="1">IFERROR(INDIRECT("'Application For Textile'!L"&amp;'Application For TE &amp; GOTS'!S205),"")</f>
        <v/>
      </c>
      <c r="E113" s="14" t="str">
        <f ca="1">'Application For TE &amp; GOTS'!AF205</f>
        <v/>
      </c>
      <c r="F113" s="14" t="str">
        <f ca="1">'Application For TE &amp; GOTS'!AH205</f>
        <v/>
      </c>
      <c r="G113" s="14" t="e">
        <f ca="1">'Application For TE &amp; GOTS'!AI205</f>
        <v>#REF!</v>
      </c>
      <c r="W113" s="14">
        <v>204</v>
      </c>
    </row>
    <row r="114" spans="1:23">
      <c r="A114" s="14">
        <v>93</v>
      </c>
      <c r="B114" s="14" t="str">
        <f ca="1">'Application For TE &amp; GOTS'!X206</f>
        <v/>
      </c>
      <c r="C114" s="14">
        <f>'Application For TE &amp; GOTS'!$D206</f>
        <v>0</v>
      </c>
      <c r="D114" s="14" t="str" cm="1">
        <f t="array" aca="1" ref="D114" ca="1">IFERROR(INDIRECT("'Application For Textile'!L"&amp;'Application For TE &amp; GOTS'!S206),"")</f>
        <v/>
      </c>
      <c r="E114" s="14" t="str">
        <f ca="1">'Application For TE &amp; GOTS'!AF206</f>
        <v/>
      </c>
      <c r="F114" s="14" t="str">
        <f ca="1">'Application For TE &amp; GOTS'!AH206</f>
        <v/>
      </c>
      <c r="G114" s="14" t="e">
        <f ca="1">'Application For TE &amp; GOTS'!AI206</f>
        <v>#REF!</v>
      </c>
      <c r="W114" s="14">
        <v>205</v>
      </c>
    </row>
    <row r="115" spans="1:23">
      <c r="A115" s="14">
        <v>94</v>
      </c>
      <c r="B115" s="14" t="str">
        <f ca="1">'Application For TE &amp; GOTS'!X207</f>
        <v/>
      </c>
      <c r="C115" s="14">
        <f>'Application For TE &amp; GOTS'!$D207</f>
        <v>0</v>
      </c>
      <c r="D115" s="14" t="str" cm="1">
        <f t="array" aca="1" ref="D115" ca="1">IFERROR(INDIRECT("'Application For Textile'!L"&amp;'Application For TE &amp; GOTS'!S207),"")</f>
        <v/>
      </c>
      <c r="E115" s="14" t="str">
        <f ca="1">'Application For TE &amp; GOTS'!AF207</f>
        <v/>
      </c>
      <c r="F115" s="14" t="str">
        <f ca="1">'Application For TE &amp; GOTS'!AH207</f>
        <v/>
      </c>
      <c r="G115" s="14" t="e">
        <f ca="1">'Application For TE &amp; GOTS'!AI207</f>
        <v>#REF!</v>
      </c>
      <c r="W115" s="14">
        <v>206</v>
      </c>
    </row>
    <row r="116" spans="1:23">
      <c r="A116" s="14">
        <v>95</v>
      </c>
      <c r="B116" s="14" t="str">
        <f ca="1">'Application For TE &amp; GOTS'!X208</f>
        <v/>
      </c>
      <c r="C116" s="14">
        <f>'Application For TE &amp; GOTS'!$D208</f>
        <v>0</v>
      </c>
      <c r="D116" s="14" t="str" cm="1">
        <f t="array" aca="1" ref="D116" ca="1">IFERROR(INDIRECT("'Application For Textile'!L"&amp;'Application For TE &amp; GOTS'!S208),"")</f>
        <v/>
      </c>
      <c r="E116" s="14" t="str">
        <f ca="1">'Application For TE &amp; GOTS'!AF208</f>
        <v/>
      </c>
      <c r="F116" s="14" t="str">
        <f ca="1">'Application For TE &amp; GOTS'!AH208</f>
        <v/>
      </c>
      <c r="G116" s="14" t="e">
        <f ca="1">'Application For TE &amp; GOTS'!AI208</f>
        <v>#REF!</v>
      </c>
      <c r="W116" s="14">
        <v>207</v>
      </c>
    </row>
    <row r="117" spans="1:23">
      <c r="A117" s="14">
        <v>96</v>
      </c>
      <c r="B117" s="14" t="str">
        <f ca="1">'Application For TE &amp; GOTS'!X209</f>
        <v/>
      </c>
      <c r="C117" s="14">
        <f>'Application For TE &amp; GOTS'!$D209</f>
        <v>0</v>
      </c>
      <c r="D117" s="14" t="str" cm="1">
        <f t="array" aca="1" ref="D117" ca="1">IFERROR(INDIRECT("'Application For Textile'!L"&amp;'Application For TE &amp; GOTS'!S209),"")</f>
        <v/>
      </c>
      <c r="E117" s="14" t="str">
        <f ca="1">'Application For TE &amp; GOTS'!AF209</f>
        <v/>
      </c>
      <c r="F117" s="14" t="str">
        <f ca="1">'Application For TE &amp; GOTS'!AH209</f>
        <v/>
      </c>
      <c r="G117" s="14" t="e">
        <f ca="1">'Application For TE &amp; GOTS'!AI209</f>
        <v>#REF!</v>
      </c>
      <c r="W117" s="14">
        <v>208</v>
      </c>
    </row>
    <row r="118" spans="1:23">
      <c r="A118" s="14">
        <v>97</v>
      </c>
      <c r="B118" s="14" t="str">
        <f ca="1">'Application For TE &amp; GOTS'!X210</f>
        <v/>
      </c>
      <c r="C118" s="14">
        <f>'Application For TE &amp; GOTS'!$D210</f>
        <v>0</v>
      </c>
      <c r="D118" s="14" t="str" cm="1">
        <f t="array" aca="1" ref="D118" ca="1">IFERROR(INDIRECT("'Application For Textile'!L"&amp;'Application For TE &amp; GOTS'!S210),"")</f>
        <v/>
      </c>
      <c r="E118" s="14" t="str">
        <f ca="1">'Application For TE &amp; GOTS'!AF210</f>
        <v/>
      </c>
      <c r="F118" s="14" t="str">
        <f ca="1">'Application For TE &amp; GOTS'!AH210</f>
        <v/>
      </c>
      <c r="G118" s="14" t="e">
        <f ca="1">'Application For TE &amp; GOTS'!AI210</f>
        <v>#REF!</v>
      </c>
      <c r="W118" s="14">
        <v>209</v>
      </c>
    </row>
    <row r="119" spans="1:23">
      <c r="A119" s="14">
        <v>98</v>
      </c>
      <c r="B119" s="14" t="str">
        <f ca="1">'Application For TE &amp; GOTS'!X211</f>
        <v/>
      </c>
      <c r="C119" s="14">
        <f>'Application For TE &amp; GOTS'!$D211</f>
        <v>0</v>
      </c>
      <c r="D119" s="14" t="str" cm="1">
        <f t="array" aca="1" ref="D119" ca="1">IFERROR(INDIRECT("'Application For Textile'!L"&amp;'Application For TE &amp; GOTS'!S211),"")</f>
        <v/>
      </c>
      <c r="E119" s="14" t="str">
        <f ca="1">'Application For TE &amp; GOTS'!AF211</f>
        <v/>
      </c>
      <c r="F119" s="14" t="str">
        <f ca="1">'Application For TE &amp; GOTS'!AH211</f>
        <v/>
      </c>
      <c r="G119" s="14" t="e">
        <f ca="1">'Application For TE &amp; GOTS'!AI211</f>
        <v>#REF!</v>
      </c>
      <c r="W119" s="14">
        <v>210</v>
      </c>
    </row>
    <row r="120" spans="1:23">
      <c r="A120" s="14">
        <v>99</v>
      </c>
      <c r="B120" s="14" t="str">
        <f ca="1">'Application For TE &amp; GOTS'!X212</f>
        <v/>
      </c>
      <c r="C120" s="14">
        <f>'Application For TE &amp; GOTS'!$D212</f>
        <v>0</v>
      </c>
      <c r="D120" s="14" t="str" cm="1">
        <f t="array" aca="1" ref="D120" ca="1">IFERROR(INDIRECT("'Application For Textile'!L"&amp;'Application For TE &amp; GOTS'!S212),"")</f>
        <v/>
      </c>
      <c r="E120" s="14" t="str">
        <f ca="1">'Application For TE &amp; GOTS'!AF212</f>
        <v/>
      </c>
      <c r="F120" s="14" t="str">
        <f ca="1">'Application For TE &amp; GOTS'!AH212</f>
        <v/>
      </c>
      <c r="G120" s="14" t="e">
        <f ca="1">'Application For TE &amp; GOTS'!AI212</f>
        <v>#REF!</v>
      </c>
      <c r="W120" s="14">
        <v>211</v>
      </c>
    </row>
    <row r="121" spans="1:23">
      <c r="A121" s="14">
        <v>100</v>
      </c>
      <c r="B121" s="14" t="str">
        <f ca="1">'Application For TE &amp; GOTS'!X213</f>
        <v/>
      </c>
      <c r="C121" s="14">
        <f>'Application For TE &amp; GOTS'!$D213</f>
        <v>0</v>
      </c>
      <c r="D121" s="14" t="str" cm="1">
        <f t="array" aca="1" ref="D121" ca="1">IFERROR(INDIRECT("'Application For Textile'!L"&amp;'Application For TE &amp; GOTS'!S213),"")</f>
        <v/>
      </c>
      <c r="E121" s="14" t="str">
        <f ca="1">'Application For TE &amp; GOTS'!AF213</f>
        <v/>
      </c>
      <c r="F121" s="14" t="str">
        <f ca="1">'Application For TE &amp; GOTS'!AH213</f>
        <v/>
      </c>
      <c r="G121" s="14" t="e">
        <f ca="1">'Application For TE &amp; GOTS'!AI213</f>
        <v>#REF!</v>
      </c>
      <c r="W121" s="14">
        <v>212</v>
      </c>
    </row>
    <row r="122" spans="1:23">
      <c r="A122" s="14">
        <v>101</v>
      </c>
      <c r="B122" s="14" t="str">
        <f ca="1">'Application For TE &amp; GOTS'!X214</f>
        <v/>
      </c>
      <c r="C122" s="14">
        <f>'Application For TE &amp; GOTS'!$D214</f>
        <v>0</v>
      </c>
      <c r="D122" s="14" t="str" cm="1">
        <f t="array" aca="1" ref="D122" ca="1">IFERROR(INDIRECT("'Application For Textile'!L"&amp;'Application For TE &amp; GOTS'!S214),"")</f>
        <v/>
      </c>
      <c r="E122" s="14" t="str">
        <f ca="1">'Application For TE &amp; GOTS'!AF214</f>
        <v/>
      </c>
      <c r="F122" s="14" t="str">
        <f ca="1">'Application For TE &amp; GOTS'!AH214</f>
        <v/>
      </c>
      <c r="G122" s="14" t="e">
        <f ca="1">'Application For TE &amp; GOTS'!AI214</f>
        <v>#REF!</v>
      </c>
      <c r="W122" s="14">
        <v>213</v>
      </c>
    </row>
    <row r="123" spans="1:23">
      <c r="A123" s="14">
        <v>102</v>
      </c>
      <c r="B123" s="14" t="str">
        <f ca="1">'Application For TE &amp; GOTS'!X215</f>
        <v/>
      </c>
      <c r="C123" s="14">
        <f>'Application For TE &amp; GOTS'!$D215</f>
        <v>0</v>
      </c>
      <c r="D123" s="14" t="str" cm="1">
        <f t="array" aca="1" ref="D123" ca="1">IFERROR(INDIRECT("'Application For Textile'!L"&amp;'Application For TE &amp; GOTS'!S215),"")</f>
        <v/>
      </c>
      <c r="E123" s="14" t="str">
        <f ca="1">'Application For TE &amp; GOTS'!AF215</f>
        <v/>
      </c>
      <c r="F123" s="14" t="str">
        <f ca="1">'Application For TE &amp; GOTS'!AH215</f>
        <v/>
      </c>
      <c r="G123" s="14" t="e">
        <f ca="1">'Application For TE &amp; GOTS'!AI215</f>
        <v>#REF!</v>
      </c>
      <c r="W123" s="14">
        <v>214</v>
      </c>
    </row>
    <row r="124" spans="1:23">
      <c r="A124" s="14">
        <v>103</v>
      </c>
      <c r="B124" s="14" t="str">
        <f ca="1">'Application For TE &amp; GOTS'!X216</f>
        <v/>
      </c>
      <c r="C124" s="14">
        <f>'Application For TE &amp; GOTS'!$D216</f>
        <v>0</v>
      </c>
      <c r="D124" s="14" t="str" cm="1">
        <f t="array" aca="1" ref="D124" ca="1">IFERROR(INDIRECT("'Application For Textile'!L"&amp;'Application For TE &amp; GOTS'!S216),"")</f>
        <v/>
      </c>
      <c r="E124" s="14" t="str">
        <f ca="1">'Application For TE &amp; GOTS'!AF216</f>
        <v/>
      </c>
      <c r="F124" s="14" t="str">
        <f ca="1">'Application For TE &amp; GOTS'!AH216</f>
        <v/>
      </c>
      <c r="G124" s="14" t="e">
        <f ca="1">'Application For TE &amp; GOTS'!AI216</f>
        <v>#REF!</v>
      </c>
      <c r="W124" s="14">
        <v>215</v>
      </c>
    </row>
    <row r="125" spans="1:23">
      <c r="A125" s="14">
        <v>104</v>
      </c>
      <c r="B125" s="14" t="str">
        <f ca="1">'Application For TE &amp; GOTS'!X217</f>
        <v/>
      </c>
      <c r="C125" s="14">
        <f>'Application For TE &amp; GOTS'!$D217</f>
        <v>0</v>
      </c>
      <c r="D125" s="14" t="str" cm="1">
        <f t="array" aca="1" ref="D125" ca="1">IFERROR(INDIRECT("'Application For Textile'!L"&amp;'Application For TE &amp; GOTS'!S217),"")</f>
        <v/>
      </c>
      <c r="E125" s="14" t="str">
        <f ca="1">'Application For TE &amp; GOTS'!AF217</f>
        <v/>
      </c>
      <c r="F125" s="14" t="str">
        <f ca="1">'Application For TE &amp; GOTS'!AH217</f>
        <v/>
      </c>
      <c r="G125" s="14" t="e">
        <f ca="1">'Application For TE &amp; GOTS'!AI217</f>
        <v>#REF!</v>
      </c>
      <c r="W125" s="14">
        <v>216</v>
      </c>
    </row>
    <row r="126" spans="1:23">
      <c r="A126" s="14">
        <v>105</v>
      </c>
      <c r="B126" s="14" t="str">
        <f ca="1">'Application For TE &amp; GOTS'!X218</f>
        <v/>
      </c>
      <c r="C126" s="14">
        <f>'Application For TE &amp; GOTS'!$D218</f>
        <v>0</v>
      </c>
      <c r="D126" s="14" t="str" cm="1">
        <f t="array" aca="1" ref="D126" ca="1">IFERROR(INDIRECT("'Application For Textile'!L"&amp;'Application For TE &amp; GOTS'!S218),"")</f>
        <v/>
      </c>
      <c r="E126" s="14" t="str">
        <f ca="1">'Application For TE &amp; GOTS'!AF218</f>
        <v/>
      </c>
      <c r="F126" s="14" t="str">
        <f ca="1">'Application For TE &amp; GOTS'!AH218</f>
        <v/>
      </c>
      <c r="G126" s="14" t="e">
        <f ca="1">'Application For TE &amp; GOTS'!AI218</f>
        <v>#REF!</v>
      </c>
      <c r="W126" s="14">
        <v>217</v>
      </c>
    </row>
    <row r="127" spans="1:23">
      <c r="A127" s="14">
        <v>106</v>
      </c>
      <c r="B127" s="14" t="str">
        <f ca="1">'Application For TE &amp; GOTS'!X219</f>
        <v/>
      </c>
      <c r="C127" s="14">
        <f>'Application For TE &amp; GOTS'!$D219</f>
        <v>0</v>
      </c>
      <c r="D127" s="14" t="str" cm="1">
        <f t="array" aca="1" ref="D127" ca="1">IFERROR(INDIRECT("'Application For Textile'!L"&amp;'Application For TE &amp; GOTS'!S219),"")</f>
        <v/>
      </c>
      <c r="E127" s="14" t="str">
        <f ca="1">'Application For TE &amp; GOTS'!AF219</f>
        <v/>
      </c>
      <c r="F127" s="14" t="str">
        <f ca="1">'Application For TE &amp; GOTS'!AH219</f>
        <v/>
      </c>
      <c r="G127" s="14" t="e">
        <f ca="1">'Application For TE &amp; GOTS'!AI219</f>
        <v>#REF!</v>
      </c>
      <c r="W127" s="14">
        <v>218</v>
      </c>
    </row>
    <row r="128" spans="1:23">
      <c r="A128" s="14">
        <v>107</v>
      </c>
      <c r="B128" s="14" t="str">
        <f ca="1">'Application For TE &amp; GOTS'!X220</f>
        <v/>
      </c>
      <c r="C128" s="14">
        <f>'Application For TE &amp; GOTS'!$D220</f>
        <v>0</v>
      </c>
      <c r="D128" s="14" t="str" cm="1">
        <f t="array" aca="1" ref="D128" ca="1">IFERROR(INDIRECT("'Application For Textile'!L"&amp;'Application For TE &amp; GOTS'!S220),"")</f>
        <v/>
      </c>
      <c r="E128" s="14" t="str">
        <f ca="1">'Application For TE &amp; GOTS'!AF220</f>
        <v/>
      </c>
      <c r="F128" s="14" t="str">
        <f ca="1">'Application For TE &amp; GOTS'!AH220</f>
        <v/>
      </c>
      <c r="G128" s="14" t="e">
        <f ca="1">'Application For TE &amp; GOTS'!AI220</f>
        <v>#REF!</v>
      </c>
      <c r="W128" s="14">
        <v>219</v>
      </c>
    </row>
    <row r="129" spans="1:23">
      <c r="A129" s="14">
        <v>108</v>
      </c>
      <c r="B129" s="14" t="str">
        <f ca="1">'Application For TE &amp; GOTS'!X221</f>
        <v/>
      </c>
      <c r="C129" s="14">
        <f>'Application For TE &amp; GOTS'!$D221</f>
        <v>0</v>
      </c>
      <c r="D129" s="14" t="str" cm="1">
        <f t="array" aca="1" ref="D129" ca="1">IFERROR(INDIRECT("'Application For Textile'!L"&amp;'Application For TE &amp; GOTS'!S221),"")</f>
        <v/>
      </c>
      <c r="E129" s="14" t="str">
        <f ca="1">'Application For TE &amp; GOTS'!AF221</f>
        <v/>
      </c>
      <c r="F129" s="14" t="str">
        <f ca="1">'Application For TE &amp; GOTS'!AH221</f>
        <v/>
      </c>
      <c r="G129" s="14" t="e">
        <f ca="1">'Application For TE &amp; GOTS'!AI221</f>
        <v>#REF!</v>
      </c>
      <c r="W129" s="14">
        <v>220</v>
      </c>
    </row>
    <row r="130" spans="1:23">
      <c r="A130" s="14">
        <v>109</v>
      </c>
      <c r="B130" s="14" t="str">
        <f ca="1">'Application For TE &amp; GOTS'!X222</f>
        <v/>
      </c>
      <c r="C130" s="14">
        <f>'Application For TE &amp; GOTS'!$D222</f>
        <v>0</v>
      </c>
      <c r="D130" s="14" t="str" cm="1">
        <f t="array" aca="1" ref="D130" ca="1">IFERROR(INDIRECT("'Application For Textile'!L"&amp;'Application For TE &amp; GOTS'!S222),"")</f>
        <v/>
      </c>
      <c r="E130" s="14" t="str">
        <f ca="1">'Application For TE &amp; GOTS'!AF222</f>
        <v/>
      </c>
      <c r="F130" s="14" t="str">
        <f ca="1">'Application For TE &amp; GOTS'!AH222</f>
        <v/>
      </c>
      <c r="G130" s="14" t="e">
        <f ca="1">'Application For TE &amp; GOTS'!AI222</f>
        <v>#REF!</v>
      </c>
      <c r="W130" s="14">
        <v>221</v>
      </c>
    </row>
    <row r="131" spans="1:23">
      <c r="A131" s="14">
        <v>110</v>
      </c>
      <c r="B131" s="14" t="str">
        <f ca="1">'Application For TE &amp; GOTS'!X223</f>
        <v/>
      </c>
      <c r="C131" s="14">
        <f>'Application For TE &amp; GOTS'!$D223</f>
        <v>0</v>
      </c>
      <c r="D131" s="14" t="str" cm="1">
        <f t="array" aca="1" ref="D131" ca="1">IFERROR(INDIRECT("'Application For Textile'!L"&amp;'Application For TE &amp; GOTS'!S223),"")</f>
        <v/>
      </c>
      <c r="E131" s="14" t="str">
        <f ca="1">'Application For TE &amp; GOTS'!AF223</f>
        <v/>
      </c>
      <c r="F131" s="14" t="str">
        <f ca="1">'Application For TE &amp; GOTS'!AH223</f>
        <v/>
      </c>
      <c r="G131" s="14" t="e">
        <f ca="1">'Application For TE &amp; GOTS'!AI223</f>
        <v>#REF!</v>
      </c>
      <c r="W131" s="14">
        <v>222</v>
      </c>
    </row>
    <row r="132" spans="1:23">
      <c r="A132" s="14">
        <v>111</v>
      </c>
      <c r="B132" s="14" t="str">
        <f ca="1">'Application For TE &amp; GOTS'!X224</f>
        <v/>
      </c>
      <c r="C132" s="14">
        <f>'Application For TE &amp; GOTS'!$D224</f>
        <v>0</v>
      </c>
      <c r="D132" s="14" t="str" cm="1">
        <f t="array" aca="1" ref="D132" ca="1">IFERROR(INDIRECT("'Application For Textile'!L"&amp;'Application For TE &amp; GOTS'!S224),"")</f>
        <v/>
      </c>
      <c r="E132" s="14" t="str">
        <f ca="1">'Application For TE &amp; GOTS'!AF224</f>
        <v/>
      </c>
      <c r="F132" s="14" t="str">
        <f ca="1">'Application For TE &amp; GOTS'!AH224</f>
        <v/>
      </c>
      <c r="G132" s="14" t="e">
        <f ca="1">'Application For TE &amp; GOTS'!AI224</f>
        <v>#REF!</v>
      </c>
      <c r="W132" s="14">
        <v>223</v>
      </c>
    </row>
    <row r="133" spans="1:23">
      <c r="A133" s="14">
        <v>112</v>
      </c>
      <c r="B133" s="14" t="str">
        <f ca="1">'Application For TE &amp; GOTS'!X225</f>
        <v/>
      </c>
      <c r="C133" s="14">
        <f>'Application For TE &amp; GOTS'!$D225</f>
        <v>0</v>
      </c>
      <c r="D133" s="14" t="str" cm="1">
        <f t="array" aca="1" ref="D133" ca="1">IFERROR(INDIRECT("'Application For Textile'!L"&amp;'Application For TE &amp; GOTS'!S225),"")</f>
        <v/>
      </c>
      <c r="E133" s="14" t="str">
        <f ca="1">'Application For TE &amp; GOTS'!AF225</f>
        <v/>
      </c>
      <c r="F133" s="14" t="str">
        <f ca="1">'Application For TE &amp; GOTS'!AH225</f>
        <v/>
      </c>
      <c r="G133" s="14" t="e">
        <f ca="1">'Application For TE &amp; GOTS'!AI225</f>
        <v>#REF!</v>
      </c>
      <c r="W133" s="14">
        <v>224</v>
      </c>
    </row>
    <row r="134" spans="1:23">
      <c r="A134" s="14">
        <v>113</v>
      </c>
      <c r="B134" s="14" t="str">
        <f ca="1">'Application For TE &amp; GOTS'!X226</f>
        <v/>
      </c>
      <c r="C134" s="14">
        <f>'Application For TE &amp; GOTS'!$D226</f>
        <v>0</v>
      </c>
      <c r="D134" s="14" t="str" cm="1">
        <f t="array" aca="1" ref="D134" ca="1">IFERROR(INDIRECT("'Application For Textile'!L"&amp;'Application For TE &amp; GOTS'!S226),"")</f>
        <v/>
      </c>
      <c r="E134" s="14" t="str">
        <f ca="1">'Application For TE &amp; GOTS'!AF226</f>
        <v/>
      </c>
      <c r="F134" s="14" t="str">
        <f ca="1">'Application For TE &amp; GOTS'!AH226</f>
        <v/>
      </c>
      <c r="G134" s="14" t="e">
        <f ca="1">'Application For TE &amp; GOTS'!AI226</f>
        <v>#REF!</v>
      </c>
      <c r="W134" s="14">
        <v>225</v>
      </c>
    </row>
    <row r="135" spans="1:23">
      <c r="A135" s="14">
        <v>114</v>
      </c>
      <c r="B135" s="14" t="str">
        <f ca="1">'Application For TE &amp; GOTS'!X227</f>
        <v/>
      </c>
      <c r="C135" s="14">
        <f>'Application For TE &amp; GOTS'!$D227</f>
        <v>0</v>
      </c>
      <c r="D135" s="14" t="str" cm="1">
        <f t="array" aca="1" ref="D135" ca="1">IFERROR(INDIRECT("'Application For Textile'!L"&amp;'Application For TE &amp; GOTS'!S227),"")</f>
        <v/>
      </c>
      <c r="E135" s="14" t="str">
        <f ca="1">'Application For TE &amp; GOTS'!AF227</f>
        <v/>
      </c>
      <c r="F135" s="14" t="str">
        <f ca="1">'Application For TE &amp; GOTS'!AH227</f>
        <v/>
      </c>
      <c r="G135" s="14" t="e">
        <f ca="1">'Application For TE &amp; GOTS'!AI227</f>
        <v>#REF!</v>
      </c>
      <c r="W135" s="14">
        <v>226</v>
      </c>
    </row>
    <row r="136" spans="1:23">
      <c r="A136" s="14">
        <v>115</v>
      </c>
      <c r="B136" s="14" t="str">
        <f ca="1">'Application For TE &amp; GOTS'!X228</f>
        <v/>
      </c>
      <c r="C136" s="14">
        <f>'Application For TE &amp; GOTS'!$D228</f>
        <v>0</v>
      </c>
      <c r="D136" s="14" t="str" cm="1">
        <f t="array" aca="1" ref="D136" ca="1">IFERROR(INDIRECT("'Application For Textile'!L"&amp;'Application For TE &amp; GOTS'!S228),"")</f>
        <v/>
      </c>
      <c r="E136" s="14" t="str">
        <f ca="1">'Application For TE &amp; GOTS'!AF228</f>
        <v/>
      </c>
      <c r="F136" s="14" t="str">
        <f ca="1">'Application For TE &amp; GOTS'!AH228</f>
        <v/>
      </c>
      <c r="G136" s="14" t="e">
        <f ca="1">'Application For TE &amp; GOTS'!AI228</f>
        <v>#REF!</v>
      </c>
      <c r="W136" s="14">
        <v>227</v>
      </c>
    </row>
    <row r="137" spans="1:23">
      <c r="A137" s="14">
        <v>116</v>
      </c>
      <c r="B137" s="14" t="str">
        <f ca="1">'Application For TE &amp; GOTS'!X229</f>
        <v/>
      </c>
      <c r="C137" s="14">
        <f>'Application For TE &amp; GOTS'!$D229</f>
        <v>0</v>
      </c>
      <c r="D137" s="14" t="str" cm="1">
        <f t="array" aca="1" ref="D137" ca="1">IFERROR(INDIRECT("'Application For Textile'!L"&amp;'Application For TE &amp; GOTS'!S229),"")</f>
        <v/>
      </c>
      <c r="E137" s="14" t="str">
        <f ca="1">'Application For TE &amp; GOTS'!AF229</f>
        <v/>
      </c>
      <c r="F137" s="14" t="str">
        <f ca="1">'Application For TE &amp; GOTS'!AH229</f>
        <v/>
      </c>
      <c r="G137" s="14" t="e">
        <f ca="1">'Application For TE &amp; GOTS'!AI229</f>
        <v>#REF!</v>
      </c>
      <c r="W137" s="14">
        <v>228</v>
      </c>
    </row>
    <row r="138" spans="1:23">
      <c r="A138" s="14">
        <v>117</v>
      </c>
      <c r="B138" s="14" t="str">
        <f ca="1">'Application For TE &amp; GOTS'!X230</f>
        <v/>
      </c>
      <c r="C138" s="14">
        <f>'Application For TE &amp; GOTS'!$D230</f>
        <v>0</v>
      </c>
      <c r="D138" s="14" t="str" cm="1">
        <f t="array" aca="1" ref="D138" ca="1">IFERROR(INDIRECT("'Application For Textile'!L"&amp;'Application For TE &amp; GOTS'!S230),"")</f>
        <v/>
      </c>
      <c r="E138" s="14" t="str">
        <f ca="1">'Application For TE &amp; GOTS'!AF230</f>
        <v/>
      </c>
      <c r="F138" s="14" t="str">
        <f ca="1">'Application For TE &amp; GOTS'!AH230</f>
        <v/>
      </c>
      <c r="G138" s="14" t="e">
        <f ca="1">'Application For TE &amp; GOTS'!AI230</f>
        <v>#REF!</v>
      </c>
      <c r="W138" s="14">
        <v>229</v>
      </c>
    </row>
    <row r="139" spans="1:23">
      <c r="A139" s="14">
        <v>118</v>
      </c>
      <c r="B139" s="14" t="str">
        <f ca="1">'Application For TE &amp; GOTS'!X231</f>
        <v/>
      </c>
      <c r="C139" s="14">
        <f>'Application For TE &amp; GOTS'!$D231</f>
        <v>0</v>
      </c>
      <c r="D139" s="14" t="str" cm="1">
        <f t="array" aca="1" ref="D139" ca="1">IFERROR(INDIRECT("'Application For Textile'!L"&amp;'Application For TE &amp; GOTS'!S231),"")</f>
        <v/>
      </c>
      <c r="E139" s="14" t="str">
        <f ca="1">'Application For TE &amp; GOTS'!AF231</f>
        <v/>
      </c>
      <c r="F139" s="14" t="str">
        <f ca="1">'Application For TE &amp; GOTS'!AH231</f>
        <v/>
      </c>
      <c r="G139" s="14" t="e">
        <f ca="1">'Application For TE &amp; GOTS'!AI231</f>
        <v>#REF!</v>
      </c>
      <c r="W139" s="14">
        <v>230</v>
      </c>
    </row>
    <row r="140" spans="1:23">
      <c r="A140" s="14">
        <v>119</v>
      </c>
      <c r="B140" s="14" t="str">
        <f ca="1">'Application For TE &amp; GOTS'!X232</f>
        <v/>
      </c>
      <c r="C140" s="14">
        <f>'Application For TE &amp; GOTS'!$D232</f>
        <v>0</v>
      </c>
      <c r="D140" s="14" t="str" cm="1">
        <f t="array" aca="1" ref="D140" ca="1">IFERROR(INDIRECT("'Application For Textile'!L"&amp;'Application For TE &amp; GOTS'!S232),"")</f>
        <v/>
      </c>
      <c r="E140" s="14" t="str">
        <f ca="1">'Application For TE &amp; GOTS'!AF232</f>
        <v/>
      </c>
      <c r="F140" s="14" t="str">
        <f ca="1">'Application For TE &amp; GOTS'!AH232</f>
        <v/>
      </c>
      <c r="G140" s="14" t="e">
        <f ca="1">'Application For TE &amp; GOTS'!AI232</f>
        <v>#REF!</v>
      </c>
      <c r="W140" s="14">
        <v>231</v>
      </c>
    </row>
    <row r="141" spans="1:23">
      <c r="A141" s="14">
        <v>120</v>
      </c>
      <c r="B141" s="14" t="str">
        <f ca="1">'Application For TE &amp; GOTS'!X233</f>
        <v/>
      </c>
      <c r="C141" s="14">
        <f>'Application For TE &amp; GOTS'!$D233</f>
        <v>0</v>
      </c>
      <c r="D141" s="14" t="str" cm="1">
        <f t="array" aca="1" ref="D141" ca="1">IFERROR(INDIRECT("'Application For Textile'!L"&amp;'Application For TE &amp; GOTS'!S233),"")</f>
        <v/>
      </c>
      <c r="E141" s="14" t="str">
        <f ca="1">'Application For TE &amp; GOTS'!AF233</f>
        <v/>
      </c>
      <c r="F141" s="14" t="str">
        <f ca="1">'Application For TE &amp; GOTS'!AH233</f>
        <v/>
      </c>
      <c r="G141" s="14" t="e">
        <f ca="1">'Application For TE &amp; GOTS'!AI233</f>
        <v>#REF!</v>
      </c>
      <c r="W141" s="14">
        <v>232</v>
      </c>
    </row>
    <row r="142" spans="1:23">
      <c r="A142" s="14">
        <v>121</v>
      </c>
      <c r="B142" s="14" t="str">
        <f ca="1">'Application For TE &amp; GOTS'!X234</f>
        <v/>
      </c>
      <c r="C142" s="14">
        <f>'Application For TE &amp; GOTS'!$D234</f>
        <v>0</v>
      </c>
      <c r="D142" s="14" t="str" cm="1">
        <f t="array" aca="1" ref="D142" ca="1">IFERROR(INDIRECT("'Application For Textile'!L"&amp;'Application For TE &amp; GOTS'!S234),"")</f>
        <v/>
      </c>
      <c r="E142" s="14" t="str">
        <f ca="1">'Application For TE &amp; GOTS'!AF234</f>
        <v/>
      </c>
      <c r="F142" s="14" t="str">
        <f ca="1">'Application For TE &amp; GOTS'!AH234</f>
        <v/>
      </c>
      <c r="G142" s="14" t="e">
        <f ca="1">'Application For TE &amp; GOTS'!AI234</f>
        <v>#REF!</v>
      </c>
      <c r="W142" s="14">
        <v>233</v>
      </c>
    </row>
    <row r="143" spans="1:23">
      <c r="A143" s="14">
        <v>122</v>
      </c>
      <c r="B143" s="14" t="str">
        <f ca="1">'Application For TE &amp; GOTS'!X235</f>
        <v/>
      </c>
      <c r="C143" s="14">
        <f>'Application For TE &amp; GOTS'!$D235</f>
        <v>0</v>
      </c>
      <c r="D143" s="14" t="str" cm="1">
        <f t="array" aca="1" ref="D143" ca="1">IFERROR(INDIRECT("'Application For Textile'!L"&amp;'Application For TE &amp; GOTS'!S235),"")</f>
        <v/>
      </c>
      <c r="E143" s="14" t="str">
        <f ca="1">'Application For TE &amp; GOTS'!AF235</f>
        <v/>
      </c>
      <c r="F143" s="14" t="str">
        <f ca="1">'Application For TE &amp; GOTS'!AH235</f>
        <v/>
      </c>
      <c r="G143" s="14" t="e">
        <f ca="1">'Application For TE &amp; GOTS'!AI235</f>
        <v>#REF!</v>
      </c>
      <c r="W143" s="14">
        <v>234</v>
      </c>
    </row>
    <row r="144" spans="1:23">
      <c r="A144" s="14">
        <v>123</v>
      </c>
      <c r="B144" s="14" t="str">
        <f ca="1">'Application For TE &amp; GOTS'!X236</f>
        <v/>
      </c>
      <c r="C144" s="14">
        <f>'Application For TE &amp; GOTS'!$D236</f>
        <v>0</v>
      </c>
      <c r="D144" s="14" t="str" cm="1">
        <f t="array" aca="1" ref="D144" ca="1">IFERROR(INDIRECT("'Application For Textile'!L"&amp;'Application For TE &amp; GOTS'!S236),"")</f>
        <v/>
      </c>
      <c r="E144" s="14" t="str">
        <f ca="1">'Application For TE &amp; GOTS'!AF236</f>
        <v/>
      </c>
      <c r="F144" s="14" t="str">
        <f ca="1">'Application For TE &amp; GOTS'!AH236</f>
        <v/>
      </c>
      <c r="G144" s="14" t="e">
        <f ca="1">'Application For TE &amp; GOTS'!AI236</f>
        <v>#REF!</v>
      </c>
      <c r="W144" s="14">
        <v>235</v>
      </c>
    </row>
    <row r="145" spans="1:23">
      <c r="A145" s="14">
        <v>124</v>
      </c>
      <c r="B145" s="14" t="str">
        <f ca="1">'Application For TE &amp; GOTS'!X237</f>
        <v/>
      </c>
      <c r="C145" s="14">
        <f>'Application For TE &amp; GOTS'!$D237</f>
        <v>0</v>
      </c>
      <c r="D145" s="14" t="str" cm="1">
        <f t="array" aca="1" ref="D145" ca="1">IFERROR(INDIRECT("'Application For Textile'!L"&amp;'Application For TE &amp; GOTS'!S237),"")</f>
        <v/>
      </c>
      <c r="E145" s="14" t="str">
        <f ca="1">'Application For TE &amp; GOTS'!AF237</f>
        <v/>
      </c>
      <c r="F145" s="14" t="str">
        <f ca="1">'Application For TE &amp; GOTS'!AH237</f>
        <v/>
      </c>
      <c r="G145" s="14" t="e">
        <f ca="1">'Application For TE &amp; GOTS'!AI237</f>
        <v>#REF!</v>
      </c>
      <c r="W145" s="14">
        <v>236</v>
      </c>
    </row>
    <row r="146" spans="1:23">
      <c r="A146" s="14">
        <v>125</v>
      </c>
      <c r="B146" s="14" t="str">
        <f ca="1">'Application For TE &amp; GOTS'!X238</f>
        <v/>
      </c>
      <c r="C146" s="14">
        <f>'Application For TE &amp; GOTS'!$D238</f>
        <v>0</v>
      </c>
      <c r="D146" s="14" t="str" cm="1">
        <f t="array" aca="1" ref="D146" ca="1">IFERROR(INDIRECT("'Application For Textile'!L"&amp;'Application For TE &amp; GOTS'!S238),"")</f>
        <v/>
      </c>
      <c r="E146" s="14" t="str">
        <f ca="1">'Application For TE &amp; GOTS'!AF238</f>
        <v/>
      </c>
      <c r="F146" s="14" t="str">
        <f ca="1">'Application For TE &amp; GOTS'!AH238</f>
        <v/>
      </c>
      <c r="G146" s="14" t="e">
        <f ca="1">'Application For TE &amp; GOTS'!AI238</f>
        <v>#REF!</v>
      </c>
      <c r="W146" s="14">
        <v>237</v>
      </c>
    </row>
    <row r="147" spans="1:23">
      <c r="A147" s="14">
        <v>126</v>
      </c>
      <c r="B147" s="14" t="str">
        <f ca="1">'Application For TE &amp; GOTS'!X239</f>
        <v/>
      </c>
      <c r="C147" s="14">
        <f>'Application For TE &amp; GOTS'!$D239</f>
        <v>0</v>
      </c>
      <c r="D147" s="14" t="str" cm="1">
        <f t="array" aca="1" ref="D147" ca="1">IFERROR(INDIRECT("'Application For Textile'!L"&amp;'Application For TE &amp; GOTS'!S239),"")</f>
        <v/>
      </c>
      <c r="E147" s="14" t="str">
        <f ca="1">'Application For TE &amp; GOTS'!AF239</f>
        <v/>
      </c>
      <c r="F147" s="14" t="str">
        <f ca="1">'Application For TE &amp; GOTS'!AH239</f>
        <v/>
      </c>
      <c r="G147" s="14" t="e">
        <f ca="1">'Application For TE &amp; GOTS'!AI239</f>
        <v>#REF!</v>
      </c>
      <c r="W147" s="14">
        <v>238</v>
      </c>
    </row>
    <row r="148" spans="1:23">
      <c r="A148" s="14">
        <v>127</v>
      </c>
      <c r="B148" s="14" t="str">
        <f ca="1">'Application For TE &amp; GOTS'!X240</f>
        <v/>
      </c>
      <c r="C148" s="14">
        <f>'Application For TE &amp; GOTS'!$D240</f>
        <v>0</v>
      </c>
      <c r="D148" s="14" t="str" cm="1">
        <f t="array" aca="1" ref="D148" ca="1">IFERROR(INDIRECT("'Application For Textile'!L"&amp;'Application For TE &amp; GOTS'!S240),"")</f>
        <v/>
      </c>
      <c r="E148" s="14" t="str">
        <f ca="1">'Application For TE &amp; GOTS'!AF240</f>
        <v/>
      </c>
      <c r="F148" s="14" t="str">
        <f ca="1">'Application For TE &amp; GOTS'!AH240</f>
        <v/>
      </c>
      <c r="G148" s="14" t="e">
        <f ca="1">'Application For TE &amp; GOTS'!AI240</f>
        <v>#REF!</v>
      </c>
      <c r="W148" s="14">
        <v>239</v>
      </c>
    </row>
    <row r="149" spans="1:23">
      <c r="A149" s="14">
        <v>128</v>
      </c>
      <c r="B149" s="14" t="str">
        <f ca="1">'Application For TE &amp; GOTS'!X241</f>
        <v/>
      </c>
      <c r="C149" s="14">
        <f>'Application For TE &amp; GOTS'!$D241</f>
        <v>0</v>
      </c>
      <c r="D149" s="14" t="str" cm="1">
        <f t="array" aca="1" ref="D149" ca="1">IFERROR(INDIRECT("'Application For Textile'!L"&amp;'Application For TE &amp; GOTS'!S241),"")</f>
        <v/>
      </c>
      <c r="E149" s="14" t="str">
        <f ca="1">'Application For TE &amp; GOTS'!AF241</f>
        <v/>
      </c>
      <c r="F149" s="14" t="str">
        <f ca="1">'Application For TE &amp; GOTS'!AH241</f>
        <v/>
      </c>
      <c r="G149" s="14" t="e">
        <f ca="1">'Application For TE &amp; GOTS'!AI241</f>
        <v>#REF!</v>
      </c>
      <c r="W149" s="14">
        <v>240</v>
      </c>
    </row>
    <row r="150" spans="1:23">
      <c r="A150" s="14">
        <v>129</v>
      </c>
      <c r="B150" s="14" t="str">
        <f ca="1">'Application For TE &amp; GOTS'!X242</f>
        <v/>
      </c>
      <c r="C150" s="14">
        <f>'Application For TE &amp; GOTS'!$D242</f>
        <v>0</v>
      </c>
      <c r="D150" s="14" t="str" cm="1">
        <f t="array" aca="1" ref="D150" ca="1">IFERROR(INDIRECT("'Application For Textile'!L"&amp;'Application For TE &amp; GOTS'!S242),"")</f>
        <v/>
      </c>
      <c r="E150" s="14" t="str">
        <f ca="1">'Application For TE &amp; GOTS'!AF242</f>
        <v/>
      </c>
      <c r="F150" s="14" t="str">
        <f ca="1">'Application For TE &amp; GOTS'!AH242</f>
        <v/>
      </c>
      <c r="G150" s="14" t="e">
        <f ca="1">'Application For TE &amp; GOTS'!AI242</f>
        <v>#REF!</v>
      </c>
      <c r="W150" s="14">
        <v>241</v>
      </c>
    </row>
    <row r="151" spans="1:23">
      <c r="A151" s="14">
        <v>130</v>
      </c>
      <c r="B151" s="14" t="str">
        <f ca="1">'Application For TE &amp; GOTS'!X243</f>
        <v/>
      </c>
      <c r="C151" s="14">
        <f>'Application For TE &amp; GOTS'!$D243</f>
        <v>0</v>
      </c>
      <c r="D151" s="14" t="str" cm="1">
        <f t="array" aca="1" ref="D151" ca="1">IFERROR(INDIRECT("'Application For Textile'!L"&amp;'Application For TE &amp; GOTS'!S243),"")</f>
        <v/>
      </c>
      <c r="E151" s="14" t="str">
        <f ca="1">'Application For TE &amp; GOTS'!AF243</f>
        <v/>
      </c>
      <c r="F151" s="14" t="str">
        <f ca="1">'Application For TE &amp; GOTS'!AH243</f>
        <v/>
      </c>
      <c r="G151" s="14" t="e">
        <f ca="1">'Application For TE &amp; GOTS'!AI243</f>
        <v>#REF!</v>
      </c>
      <c r="W151" s="14">
        <v>242</v>
      </c>
    </row>
    <row r="152" spans="1:23">
      <c r="A152" s="14">
        <v>131</v>
      </c>
      <c r="B152" s="14" t="str">
        <f ca="1">'Application For TE &amp; GOTS'!X244</f>
        <v/>
      </c>
      <c r="C152" s="14">
        <f>'Application For TE &amp; GOTS'!$D244</f>
        <v>0</v>
      </c>
      <c r="D152" s="14" t="str" cm="1">
        <f t="array" aca="1" ref="D152" ca="1">IFERROR(INDIRECT("'Application For Textile'!L"&amp;'Application For TE &amp; GOTS'!S244),"")</f>
        <v/>
      </c>
      <c r="E152" s="14" t="str">
        <f ca="1">'Application For TE &amp; GOTS'!AF244</f>
        <v/>
      </c>
      <c r="F152" s="14" t="str">
        <f ca="1">'Application For TE &amp; GOTS'!AH244</f>
        <v/>
      </c>
      <c r="G152" s="14" t="e">
        <f ca="1">'Application For TE &amp; GOTS'!AI244</f>
        <v>#REF!</v>
      </c>
      <c r="W152" s="14">
        <v>243</v>
      </c>
    </row>
    <row r="153" spans="1:23">
      <c r="A153" s="14">
        <v>132</v>
      </c>
      <c r="B153" s="14" t="str">
        <f ca="1">'Application For TE &amp; GOTS'!X245</f>
        <v/>
      </c>
      <c r="C153" s="14">
        <f>'Application For TE &amp; GOTS'!$D245</f>
        <v>0</v>
      </c>
      <c r="D153" s="14" t="str" cm="1">
        <f t="array" aca="1" ref="D153" ca="1">IFERROR(INDIRECT("'Application For Textile'!L"&amp;'Application For TE &amp; GOTS'!S245),"")</f>
        <v/>
      </c>
      <c r="E153" s="14" t="str">
        <f ca="1">'Application For TE &amp; GOTS'!AF245</f>
        <v/>
      </c>
      <c r="F153" s="14" t="str">
        <f ca="1">'Application For TE &amp; GOTS'!AH245</f>
        <v/>
      </c>
      <c r="G153" s="14" t="e">
        <f ca="1">'Application For TE &amp; GOTS'!AI245</f>
        <v>#REF!</v>
      </c>
      <c r="W153" s="14">
        <v>244</v>
      </c>
    </row>
    <row r="154" spans="1:23">
      <c r="A154" s="14">
        <v>133</v>
      </c>
      <c r="B154" s="14" t="str">
        <f ca="1">'Application For TE &amp; GOTS'!X246</f>
        <v/>
      </c>
      <c r="C154" s="14">
        <f>'Application For TE &amp; GOTS'!$D246</f>
        <v>0</v>
      </c>
      <c r="D154" s="14" t="str" cm="1">
        <f t="array" aca="1" ref="D154" ca="1">IFERROR(INDIRECT("'Application For Textile'!L"&amp;'Application For TE &amp; GOTS'!S246),"")</f>
        <v/>
      </c>
      <c r="E154" s="14" t="str">
        <f ca="1">'Application For TE &amp; GOTS'!AF246</f>
        <v/>
      </c>
      <c r="F154" s="14" t="str">
        <f ca="1">'Application For TE &amp; GOTS'!AH246</f>
        <v/>
      </c>
      <c r="G154" s="14" t="e">
        <f ca="1">'Application For TE &amp; GOTS'!AI246</f>
        <v>#REF!</v>
      </c>
      <c r="W154" s="14">
        <v>245</v>
      </c>
    </row>
    <row r="155" spans="1:23">
      <c r="A155" s="14">
        <v>134</v>
      </c>
      <c r="B155" s="14" t="str">
        <f ca="1">'Application For TE &amp; GOTS'!X247</f>
        <v/>
      </c>
      <c r="C155" s="14">
        <f>'Application For TE &amp; GOTS'!$D247</f>
        <v>0</v>
      </c>
      <c r="D155" s="14" t="str" cm="1">
        <f t="array" aca="1" ref="D155" ca="1">IFERROR(INDIRECT("'Application For Textile'!L"&amp;'Application For TE &amp; GOTS'!S247),"")</f>
        <v/>
      </c>
      <c r="E155" s="14" t="str">
        <f ca="1">'Application For TE &amp; GOTS'!AF247</f>
        <v/>
      </c>
      <c r="F155" s="14" t="str">
        <f ca="1">'Application For TE &amp; GOTS'!AH247</f>
        <v/>
      </c>
      <c r="G155" s="14" t="e">
        <f ca="1">'Application For TE &amp; GOTS'!AI247</f>
        <v>#REF!</v>
      </c>
      <c r="W155" s="14">
        <v>246</v>
      </c>
    </row>
    <row r="156" spans="1:23">
      <c r="A156" s="14">
        <v>135</v>
      </c>
      <c r="B156" s="14" t="str">
        <f ca="1">'Application For TE &amp; GOTS'!X248</f>
        <v/>
      </c>
      <c r="C156" s="14">
        <f>'Application For TE &amp; GOTS'!$D248</f>
        <v>0</v>
      </c>
      <c r="D156" s="14" t="str" cm="1">
        <f t="array" aca="1" ref="D156" ca="1">IFERROR(INDIRECT("'Application For Textile'!L"&amp;'Application For TE &amp; GOTS'!S248),"")</f>
        <v/>
      </c>
      <c r="E156" s="14" t="str">
        <f ca="1">'Application For TE &amp; GOTS'!AF248</f>
        <v/>
      </c>
      <c r="F156" s="14" t="str">
        <f ca="1">'Application For TE &amp; GOTS'!AH248</f>
        <v/>
      </c>
      <c r="G156" s="14" t="e">
        <f ca="1">'Application For TE &amp; GOTS'!AI248</f>
        <v>#REF!</v>
      </c>
      <c r="W156" s="14">
        <v>247</v>
      </c>
    </row>
    <row r="157" spans="1:23">
      <c r="A157" s="14">
        <v>136</v>
      </c>
      <c r="B157" s="14" t="str">
        <f ca="1">'Application For TE &amp; GOTS'!X249</f>
        <v/>
      </c>
      <c r="C157" s="14">
        <f>'Application For TE &amp; GOTS'!$D249</f>
        <v>0</v>
      </c>
      <c r="D157" s="14" t="str" cm="1">
        <f t="array" aca="1" ref="D157" ca="1">IFERROR(INDIRECT("'Application For Textile'!L"&amp;'Application For TE &amp; GOTS'!S249),"")</f>
        <v/>
      </c>
      <c r="E157" s="14" t="str">
        <f ca="1">'Application For TE &amp; GOTS'!AF249</f>
        <v/>
      </c>
      <c r="F157" s="14" t="str">
        <f ca="1">'Application For TE &amp; GOTS'!AH249</f>
        <v/>
      </c>
      <c r="G157" s="14" t="e">
        <f ca="1">'Application For TE &amp; GOTS'!AI249</f>
        <v>#REF!</v>
      </c>
      <c r="W157" s="14">
        <v>248</v>
      </c>
    </row>
    <row r="158" spans="1:23">
      <c r="A158" s="14">
        <v>137</v>
      </c>
      <c r="B158" s="14" t="str">
        <f ca="1">'Application For TE &amp; GOTS'!X250</f>
        <v/>
      </c>
      <c r="C158" s="14">
        <f>'Application For TE &amp; GOTS'!$D250</f>
        <v>0</v>
      </c>
      <c r="D158" s="14" t="str" cm="1">
        <f t="array" aca="1" ref="D158" ca="1">IFERROR(INDIRECT("'Application For Textile'!L"&amp;'Application For TE &amp; GOTS'!S250),"")</f>
        <v/>
      </c>
      <c r="E158" s="14" t="str">
        <f ca="1">'Application For TE &amp; GOTS'!AF250</f>
        <v/>
      </c>
      <c r="F158" s="14" t="str">
        <f ca="1">'Application For TE &amp; GOTS'!AH250</f>
        <v/>
      </c>
      <c r="G158" s="14" t="e">
        <f ca="1">'Application For TE &amp; GOTS'!AI250</f>
        <v>#REF!</v>
      </c>
      <c r="W158" s="14">
        <v>249</v>
      </c>
    </row>
    <row r="159" spans="1:23">
      <c r="A159" s="14">
        <v>138</v>
      </c>
      <c r="B159" s="14" t="str">
        <f ca="1">'Application For TE &amp; GOTS'!X251</f>
        <v/>
      </c>
      <c r="C159" s="14">
        <f>'Application For TE &amp; GOTS'!$D251</f>
        <v>0</v>
      </c>
      <c r="D159" s="14" t="str" cm="1">
        <f t="array" aca="1" ref="D159" ca="1">IFERROR(INDIRECT("'Application For Textile'!L"&amp;'Application For TE &amp; GOTS'!S251),"")</f>
        <v/>
      </c>
      <c r="E159" s="14" t="str">
        <f ca="1">'Application For TE &amp; GOTS'!AF251</f>
        <v/>
      </c>
      <c r="F159" s="14" t="str">
        <f ca="1">'Application For TE &amp; GOTS'!AH251</f>
        <v/>
      </c>
      <c r="G159" s="14" t="e">
        <f ca="1">'Application For TE &amp; GOTS'!AI251</f>
        <v>#REF!</v>
      </c>
      <c r="W159" s="14">
        <v>250</v>
      </c>
    </row>
    <row r="160" spans="1:23">
      <c r="A160" s="14">
        <v>139</v>
      </c>
      <c r="B160" s="14" t="str">
        <f ca="1">'Application For TE &amp; GOTS'!X252</f>
        <v/>
      </c>
      <c r="C160" s="14">
        <f>'Application For TE &amp; GOTS'!$D252</f>
        <v>0</v>
      </c>
      <c r="D160" s="14" t="str" cm="1">
        <f t="array" aca="1" ref="D160" ca="1">IFERROR(INDIRECT("'Application For Textile'!L"&amp;'Application For TE &amp; GOTS'!S252),"")</f>
        <v/>
      </c>
      <c r="E160" s="14" t="str">
        <f ca="1">'Application For TE &amp; GOTS'!AF252</f>
        <v/>
      </c>
      <c r="F160" s="14" t="str">
        <f ca="1">'Application For TE &amp; GOTS'!AH252</f>
        <v/>
      </c>
      <c r="G160" s="14" t="e">
        <f ca="1">'Application For TE &amp; GOTS'!AI252</f>
        <v>#REF!</v>
      </c>
      <c r="W160" s="14">
        <v>251</v>
      </c>
    </row>
    <row r="161" spans="1:23">
      <c r="A161" s="14">
        <v>140</v>
      </c>
      <c r="B161" s="14" t="str">
        <f ca="1">'Application For TE &amp; GOTS'!X253</f>
        <v/>
      </c>
      <c r="C161" s="14">
        <f>'Application For TE &amp; GOTS'!$D253</f>
        <v>0</v>
      </c>
      <c r="D161" s="14" t="str" cm="1">
        <f t="array" aca="1" ref="D161" ca="1">IFERROR(INDIRECT("'Application For Textile'!L"&amp;'Application For TE &amp; GOTS'!S253),"")</f>
        <v/>
      </c>
      <c r="E161" s="14" t="str">
        <f ca="1">'Application For TE &amp; GOTS'!AF253</f>
        <v/>
      </c>
      <c r="F161" s="14" t="str">
        <f ca="1">'Application For TE &amp; GOTS'!AH253</f>
        <v/>
      </c>
      <c r="G161" s="14" t="e">
        <f ca="1">'Application For TE &amp; GOTS'!AI253</f>
        <v>#REF!</v>
      </c>
      <c r="W161" s="14">
        <v>252</v>
      </c>
    </row>
    <row r="162" spans="1:23">
      <c r="A162" s="14">
        <v>141</v>
      </c>
      <c r="B162" s="14" t="str">
        <f ca="1">'Application For TE &amp; GOTS'!X254</f>
        <v/>
      </c>
      <c r="C162" s="14">
        <f>'Application For TE &amp; GOTS'!$D254</f>
        <v>0</v>
      </c>
      <c r="D162" s="14" t="str" cm="1">
        <f t="array" aca="1" ref="D162" ca="1">IFERROR(INDIRECT("'Application For Textile'!L"&amp;'Application For TE &amp; GOTS'!S254),"")</f>
        <v/>
      </c>
      <c r="E162" s="14" t="str">
        <f ca="1">'Application For TE &amp; GOTS'!AF254</f>
        <v/>
      </c>
      <c r="F162" s="14" t="str">
        <f ca="1">'Application For TE &amp; GOTS'!AH254</f>
        <v/>
      </c>
      <c r="G162" s="14" t="e">
        <f ca="1">'Application For TE &amp; GOTS'!AI254</f>
        <v>#REF!</v>
      </c>
      <c r="W162" s="14">
        <v>253</v>
      </c>
    </row>
    <row r="163" spans="1:23">
      <c r="A163" s="14">
        <v>142</v>
      </c>
      <c r="B163" s="14" t="str">
        <f ca="1">'Application For TE &amp; GOTS'!X255</f>
        <v/>
      </c>
      <c r="C163" s="14">
        <f>'Application For TE &amp; GOTS'!$D255</f>
        <v>0</v>
      </c>
      <c r="D163" s="14" t="str" cm="1">
        <f t="array" aca="1" ref="D163" ca="1">IFERROR(INDIRECT("'Application For Textile'!L"&amp;'Application For TE &amp; GOTS'!S255),"")</f>
        <v/>
      </c>
      <c r="E163" s="14" t="str">
        <f ca="1">'Application For TE &amp; GOTS'!AF255</f>
        <v/>
      </c>
      <c r="F163" s="14" t="str">
        <f ca="1">'Application For TE &amp; GOTS'!AH255</f>
        <v/>
      </c>
      <c r="G163" s="14" t="e">
        <f ca="1">'Application For TE &amp; GOTS'!AI255</f>
        <v>#REF!</v>
      </c>
      <c r="W163" s="14">
        <v>254</v>
      </c>
    </row>
    <row r="164" spans="1:23">
      <c r="A164" s="14">
        <v>143</v>
      </c>
      <c r="B164" s="14" t="str">
        <f ca="1">'Application For TE &amp; GOTS'!X256</f>
        <v/>
      </c>
      <c r="C164" s="14">
        <f>'Application For TE &amp; GOTS'!$D256</f>
        <v>0</v>
      </c>
      <c r="D164" s="14" t="str" cm="1">
        <f t="array" aca="1" ref="D164" ca="1">IFERROR(INDIRECT("'Application For Textile'!L"&amp;'Application For TE &amp; GOTS'!S256),"")</f>
        <v/>
      </c>
      <c r="E164" s="14" t="str">
        <f ca="1">'Application For TE &amp; GOTS'!AF256</f>
        <v/>
      </c>
      <c r="F164" s="14" t="str">
        <f ca="1">'Application For TE &amp; GOTS'!AH256</f>
        <v/>
      </c>
      <c r="G164" s="14" t="e">
        <f ca="1">'Application For TE &amp; GOTS'!AI256</f>
        <v>#REF!</v>
      </c>
      <c r="W164" s="14">
        <v>255</v>
      </c>
    </row>
    <row r="165" spans="1:23">
      <c r="A165" s="14">
        <v>144</v>
      </c>
      <c r="B165" s="14" t="str">
        <f ca="1">'Application For TE &amp; GOTS'!X257</f>
        <v/>
      </c>
      <c r="C165" s="14">
        <f>'Application For TE &amp; GOTS'!$D257</f>
        <v>0</v>
      </c>
      <c r="D165" s="14" t="str" cm="1">
        <f t="array" aca="1" ref="D165" ca="1">IFERROR(INDIRECT("'Application For Textile'!L"&amp;'Application For TE &amp; GOTS'!S257),"")</f>
        <v/>
      </c>
      <c r="E165" s="14" t="str">
        <f ca="1">'Application For TE &amp; GOTS'!AF257</f>
        <v/>
      </c>
      <c r="F165" s="14" t="str">
        <f ca="1">'Application For TE &amp; GOTS'!AH257</f>
        <v/>
      </c>
      <c r="G165" s="14" t="e">
        <f ca="1">'Application For TE &amp; GOTS'!AI257</f>
        <v>#REF!</v>
      </c>
      <c r="W165" s="14">
        <v>256</v>
      </c>
    </row>
    <row r="166" spans="1:23">
      <c r="A166" s="14">
        <v>145</v>
      </c>
      <c r="B166" s="14" t="str">
        <f ca="1">'Application For TE &amp; GOTS'!X258</f>
        <v/>
      </c>
      <c r="C166" s="14">
        <f>'Application For TE &amp; GOTS'!$D258</f>
        <v>0</v>
      </c>
      <c r="D166" s="14" t="str" cm="1">
        <f t="array" aca="1" ref="D166" ca="1">IFERROR(INDIRECT("'Application For Textile'!L"&amp;'Application For TE &amp; GOTS'!S258),"")</f>
        <v/>
      </c>
      <c r="E166" s="14" t="str">
        <f ca="1">'Application For TE &amp; GOTS'!AF258</f>
        <v/>
      </c>
      <c r="F166" s="14" t="str">
        <f ca="1">'Application For TE &amp; GOTS'!AH258</f>
        <v/>
      </c>
      <c r="G166" s="14" t="e">
        <f ca="1">'Application For TE &amp; GOTS'!AI258</f>
        <v>#REF!</v>
      </c>
      <c r="W166" s="14">
        <v>257</v>
      </c>
    </row>
    <row r="167" spans="1:23">
      <c r="A167" s="14">
        <v>146</v>
      </c>
      <c r="B167" s="14" t="str">
        <f ca="1">'Application For TE &amp; GOTS'!X259</f>
        <v/>
      </c>
      <c r="C167" s="14">
        <f>'Application For TE &amp; GOTS'!$D259</f>
        <v>0</v>
      </c>
      <c r="D167" s="14" t="str" cm="1">
        <f t="array" aca="1" ref="D167" ca="1">IFERROR(INDIRECT("'Application For Textile'!L"&amp;'Application For TE &amp; GOTS'!S259),"")</f>
        <v/>
      </c>
      <c r="E167" s="14" t="str">
        <f ca="1">'Application For TE &amp; GOTS'!AF259</f>
        <v/>
      </c>
      <c r="F167" s="14" t="str">
        <f ca="1">'Application For TE &amp; GOTS'!AH259</f>
        <v/>
      </c>
      <c r="G167" s="14" t="e">
        <f ca="1">'Application For TE &amp; GOTS'!AI259</f>
        <v>#REF!</v>
      </c>
      <c r="W167" s="14">
        <v>258</v>
      </c>
    </row>
    <row r="168" spans="1:23">
      <c r="A168" s="14">
        <v>147</v>
      </c>
      <c r="B168" s="14" t="str">
        <f ca="1">'Application For TE &amp; GOTS'!X260</f>
        <v/>
      </c>
      <c r="C168" s="14">
        <f>'Application For TE &amp; GOTS'!$D260</f>
        <v>0</v>
      </c>
      <c r="D168" s="14" t="str" cm="1">
        <f t="array" aca="1" ref="D168" ca="1">IFERROR(INDIRECT("'Application For Textile'!L"&amp;'Application For TE &amp; GOTS'!S260),"")</f>
        <v/>
      </c>
      <c r="E168" s="14" t="str">
        <f ca="1">'Application For TE &amp; GOTS'!AF260</f>
        <v/>
      </c>
      <c r="F168" s="14" t="str">
        <f ca="1">'Application For TE &amp; GOTS'!AH260</f>
        <v/>
      </c>
      <c r="G168" s="14" t="e">
        <f ca="1">'Application For TE &amp; GOTS'!AI260</f>
        <v>#REF!</v>
      </c>
      <c r="W168" s="14">
        <v>259</v>
      </c>
    </row>
    <row r="169" spans="1:23">
      <c r="A169" s="14">
        <v>148</v>
      </c>
      <c r="B169" s="14" t="str">
        <f ca="1">'Application For TE &amp; GOTS'!X261</f>
        <v/>
      </c>
      <c r="C169" s="14">
        <f>'Application For TE &amp; GOTS'!$D261</f>
        <v>0</v>
      </c>
      <c r="D169" s="14" t="str" cm="1">
        <f t="array" aca="1" ref="D169" ca="1">IFERROR(INDIRECT("'Application For Textile'!L"&amp;'Application For TE &amp; GOTS'!S261),"")</f>
        <v/>
      </c>
      <c r="E169" s="14" t="str">
        <f ca="1">'Application For TE &amp; GOTS'!AF261</f>
        <v/>
      </c>
      <c r="F169" s="14" t="str">
        <f ca="1">'Application For TE &amp; GOTS'!AH261</f>
        <v/>
      </c>
      <c r="G169" s="14" t="e">
        <f ca="1">'Application For TE &amp; GOTS'!AI261</f>
        <v>#REF!</v>
      </c>
      <c r="W169" s="14">
        <v>260</v>
      </c>
    </row>
    <row r="170" spans="1:23">
      <c r="A170" s="14">
        <v>149</v>
      </c>
      <c r="B170" s="14" t="str">
        <f ca="1">'Application For TE &amp; GOTS'!X262</f>
        <v/>
      </c>
      <c r="C170" s="14">
        <f>'Application For TE &amp; GOTS'!$D262</f>
        <v>0</v>
      </c>
      <c r="D170" s="14" t="str" cm="1">
        <f t="array" aca="1" ref="D170" ca="1">IFERROR(INDIRECT("'Application For Textile'!L"&amp;'Application For TE &amp; GOTS'!S262),"")</f>
        <v/>
      </c>
      <c r="E170" s="14" t="str">
        <f ca="1">'Application For TE &amp; GOTS'!AF262</f>
        <v/>
      </c>
      <c r="F170" s="14" t="str">
        <f ca="1">'Application For TE &amp; GOTS'!AH262</f>
        <v/>
      </c>
      <c r="G170" s="14" t="e">
        <f ca="1">'Application For TE &amp; GOTS'!AI262</f>
        <v>#REF!</v>
      </c>
      <c r="W170" s="14">
        <v>261</v>
      </c>
    </row>
    <row r="171" spans="1:23">
      <c r="A171" s="14">
        <v>150</v>
      </c>
      <c r="B171" s="14" t="str">
        <f ca="1">'Application For TE &amp; GOTS'!X263</f>
        <v/>
      </c>
      <c r="C171" s="14">
        <f>'Application For TE &amp; GOTS'!$D263</f>
        <v>0</v>
      </c>
      <c r="D171" s="14" t="str" cm="1">
        <f t="array" aca="1" ref="D171" ca="1">IFERROR(INDIRECT("'Application For Textile'!L"&amp;'Application For TE &amp; GOTS'!S263),"")</f>
        <v/>
      </c>
      <c r="E171" s="14" t="str">
        <f ca="1">'Application For TE &amp; GOTS'!AF263</f>
        <v/>
      </c>
      <c r="F171" s="14" t="str">
        <f ca="1">'Application For TE &amp; GOTS'!AH263</f>
        <v/>
      </c>
      <c r="G171" s="14" t="e">
        <f ca="1">'Application For TE &amp; GOTS'!AI263</f>
        <v>#REF!</v>
      </c>
      <c r="W171" s="14">
        <v>262</v>
      </c>
    </row>
    <row r="172" spans="1:23">
      <c r="A172" s="14">
        <v>151</v>
      </c>
      <c r="B172" s="14" t="str">
        <f ca="1">'Application For TE &amp; GOTS'!X264</f>
        <v/>
      </c>
      <c r="C172" s="14">
        <f>'Application For TE &amp; GOTS'!$D264</f>
        <v>0</v>
      </c>
      <c r="D172" s="14" t="str" cm="1">
        <f t="array" aca="1" ref="D172" ca="1">IFERROR(INDIRECT("'Application For Textile'!L"&amp;'Application For TE &amp; GOTS'!S264),"")</f>
        <v/>
      </c>
      <c r="E172" s="14" t="str">
        <f ca="1">'Application For TE &amp; GOTS'!AF264</f>
        <v/>
      </c>
      <c r="F172" s="14" t="str">
        <f ca="1">'Application For TE &amp; GOTS'!AH264</f>
        <v/>
      </c>
      <c r="G172" s="14" t="e">
        <f ca="1">'Application For TE &amp; GOTS'!AI264</f>
        <v>#REF!</v>
      </c>
      <c r="W172" s="14">
        <v>263</v>
      </c>
    </row>
    <row r="173" spans="1:23">
      <c r="A173" s="14">
        <v>152</v>
      </c>
      <c r="B173" s="14" t="str">
        <f ca="1">'Application For TE &amp; GOTS'!X265</f>
        <v/>
      </c>
      <c r="C173" s="14">
        <f>'Application For TE &amp; GOTS'!$D265</f>
        <v>0</v>
      </c>
      <c r="D173" s="14" t="str" cm="1">
        <f t="array" aca="1" ref="D173" ca="1">IFERROR(INDIRECT("'Application For Textile'!L"&amp;'Application For TE &amp; GOTS'!S265),"")</f>
        <v/>
      </c>
      <c r="E173" s="14" t="str">
        <f ca="1">'Application For TE &amp; GOTS'!AF265</f>
        <v/>
      </c>
      <c r="F173" s="14" t="str">
        <f ca="1">'Application For TE &amp; GOTS'!AH265</f>
        <v/>
      </c>
      <c r="G173" s="14" t="e">
        <f ca="1">'Application For TE &amp; GOTS'!AI265</f>
        <v>#REF!</v>
      </c>
      <c r="W173" s="14">
        <v>264</v>
      </c>
    </row>
    <row r="174" spans="1:23">
      <c r="A174" s="14">
        <v>153</v>
      </c>
      <c r="B174" s="14" t="str">
        <f ca="1">'Application For TE &amp; GOTS'!X266</f>
        <v/>
      </c>
      <c r="C174" s="14">
        <f>'Application For TE &amp; GOTS'!$D266</f>
        <v>0</v>
      </c>
      <c r="D174" s="14" t="str" cm="1">
        <f t="array" aca="1" ref="D174" ca="1">IFERROR(INDIRECT("'Application For Textile'!L"&amp;'Application For TE &amp; GOTS'!S266),"")</f>
        <v/>
      </c>
      <c r="E174" s="14" t="str">
        <f ca="1">'Application For TE &amp; GOTS'!AF266</f>
        <v/>
      </c>
      <c r="F174" s="14" t="str">
        <f ca="1">'Application For TE &amp; GOTS'!AH266</f>
        <v/>
      </c>
      <c r="G174" s="14" t="e">
        <f ca="1">'Application For TE &amp; GOTS'!AI266</f>
        <v>#REF!</v>
      </c>
      <c r="W174" s="14">
        <v>265</v>
      </c>
    </row>
    <row r="175" spans="1:23">
      <c r="A175" s="14">
        <v>154</v>
      </c>
      <c r="B175" s="14" t="str">
        <f ca="1">'Application For TE &amp; GOTS'!X267</f>
        <v/>
      </c>
      <c r="C175" s="14">
        <f>'Application For TE &amp; GOTS'!$D267</f>
        <v>0</v>
      </c>
      <c r="D175" s="14" t="str" cm="1">
        <f t="array" aca="1" ref="D175" ca="1">IFERROR(INDIRECT("'Application For Textile'!L"&amp;'Application For TE &amp; GOTS'!S267),"")</f>
        <v/>
      </c>
      <c r="E175" s="14" t="str">
        <f ca="1">'Application For TE &amp; GOTS'!AF267</f>
        <v/>
      </c>
      <c r="F175" s="14" t="str">
        <f ca="1">'Application For TE &amp; GOTS'!AH267</f>
        <v/>
      </c>
      <c r="G175" s="14" t="e">
        <f ca="1">'Application For TE &amp; GOTS'!AI267</f>
        <v>#REF!</v>
      </c>
      <c r="W175" s="14">
        <v>266</v>
      </c>
    </row>
    <row r="176" spans="1:23">
      <c r="A176" s="14">
        <v>155</v>
      </c>
      <c r="B176" s="14" t="str">
        <f ca="1">'Application For TE &amp; GOTS'!X268</f>
        <v/>
      </c>
      <c r="C176" s="14">
        <f>'Application For TE &amp; GOTS'!$D268</f>
        <v>0</v>
      </c>
      <c r="D176" s="14" t="str" cm="1">
        <f t="array" aca="1" ref="D176" ca="1">IFERROR(INDIRECT("'Application For Textile'!L"&amp;'Application For TE &amp; GOTS'!S268),"")</f>
        <v/>
      </c>
      <c r="E176" s="14" t="str">
        <f ca="1">'Application For TE &amp; GOTS'!AF268</f>
        <v/>
      </c>
      <c r="F176" s="14" t="str">
        <f ca="1">'Application For TE &amp; GOTS'!AH268</f>
        <v/>
      </c>
      <c r="G176" s="14" t="e">
        <f ca="1">'Application For TE &amp; GOTS'!AI268</f>
        <v>#REF!</v>
      </c>
      <c r="W176" s="14">
        <v>267</v>
      </c>
    </row>
    <row r="177" spans="1:23">
      <c r="A177" s="14">
        <v>156</v>
      </c>
      <c r="B177" s="14" t="str">
        <f ca="1">'Application For TE &amp; GOTS'!X269</f>
        <v/>
      </c>
      <c r="C177" s="14">
        <f>'Application For TE &amp; GOTS'!$D269</f>
        <v>0</v>
      </c>
      <c r="D177" s="14" t="str" cm="1">
        <f t="array" aca="1" ref="D177" ca="1">IFERROR(INDIRECT("'Application For Textile'!L"&amp;'Application For TE &amp; GOTS'!S269),"")</f>
        <v/>
      </c>
      <c r="E177" s="14" t="str">
        <f ca="1">'Application For TE &amp; GOTS'!AF269</f>
        <v/>
      </c>
      <c r="F177" s="14" t="str">
        <f ca="1">'Application For TE &amp; GOTS'!AH269</f>
        <v/>
      </c>
      <c r="G177" s="14" t="e">
        <f ca="1">'Application For TE &amp; GOTS'!AI269</f>
        <v>#REF!</v>
      </c>
      <c r="W177" s="14">
        <v>268</v>
      </c>
    </row>
    <row r="178" spans="1:23">
      <c r="A178" s="14">
        <v>157</v>
      </c>
      <c r="B178" s="14" t="str">
        <f ca="1">'Application For TE &amp; GOTS'!X270</f>
        <v/>
      </c>
      <c r="C178" s="14">
        <f>'Application For TE &amp; GOTS'!$D270</f>
        <v>0</v>
      </c>
      <c r="D178" s="14" t="str" cm="1">
        <f t="array" aca="1" ref="D178" ca="1">IFERROR(INDIRECT("'Application For Textile'!L"&amp;'Application For TE &amp; GOTS'!S270),"")</f>
        <v/>
      </c>
      <c r="E178" s="14" t="str">
        <f ca="1">'Application For TE &amp; GOTS'!AF270</f>
        <v/>
      </c>
      <c r="F178" s="14" t="str">
        <f ca="1">'Application For TE &amp; GOTS'!AH270</f>
        <v/>
      </c>
      <c r="G178" s="14" t="e">
        <f ca="1">'Application For TE &amp; GOTS'!AI270</f>
        <v>#REF!</v>
      </c>
      <c r="W178" s="14">
        <v>269</v>
      </c>
    </row>
    <row r="179" spans="1:23">
      <c r="A179" s="14">
        <v>158</v>
      </c>
      <c r="B179" s="14" t="str">
        <f ca="1">'Application For TE &amp; GOTS'!X271</f>
        <v/>
      </c>
      <c r="C179" s="14">
        <f>'Application For TE &amp; GOTS'!$D271</f>
        <v>0</v>
      </c>
      <c r="D179" s="14" t="str" cm="1">
        <f t="array" aca="1" ref="D179" ca="1">IFERROR(INDIRECT("'Application For Textile'!L"&amp;'Application For TE &amp; GOTS'!S271),"")</f>
        <v/>
      </c>
      <c r="E179" s="14" t="str">
        <f ca="1">'Application For TE &amp; GOTS'!AF271</f>
        <v/>
      </c>
      <c r="F179" s="14" t="str">
        <f ca="1">'Application For TE &amp; GOTS'!AH271</f>
        <v/>
      </c>
      <c r="G179" s="14" t="e">
        <f ca="1">'Application For TE &amp; GOTS'!AI271</f>
        <v>#REF!</v>
      </c>
      <c r="W179" s="14">
        <v>270</v>
      </c>
    </row>
    <row r="180" spans="1:23">
      <c r="A180" s="14">
        <v>159</v>
      </c>
      <c r="B180" s="14" t="str">
        <f ca="1">'Application For TE &amp; GOTS'!X272</f>
        <v/>
      </c>
      <c r="C180" s="14">
        <f>'Application For TE &amp; GOTS'!$D272</f>
        <v>0</v>
      </c>
      <c r="D180" s="14" t="str" cm="1">
        <f t="array" aca="1" ref="D180" ca="1">IFERROR(INDIRECT("'Application For Textile'!L"&amp;'Application For TE &amp; GOTS'!S272),"")</f>
        <v/>
      </c>
      <c r="E180" s="14" t="str">
        <f ca="1">'Application For TE &amp; GOTS'!AF272</f>
        <v/>
      </c>
      <c r="F180" s="14" t="str">
        <f ca="1">'Application For TE &amp; GOTS'!AH272</f>
        <v/>
      </c>
      <c r="G180" s="14" t="e">
        <f ca="1">'Application For TE &amp; GOTS'!AI272</f>
        <v>#REF!</v>
      </c>
      <c r="W180" s="14">
        <v>271</v>
      </c>
    </row>
    <row r="181" spans="1:23">
      <c r="A181" s="14">
        <v>160</v>
      </c>
      <c r="B181" s="14" t="str">
        <f ca="1">'Application For TE &amp; GOTS'!X273</f>
        <v/>
      </c>
      <c r="C181" s="14">
        <f>'Application For TE &amp; GOTS'!$D273</f>
        <v>0</v>
      </c>
      <c r="D181" s="14" t="str" cm="1">
        <f t="array" aca="1" ref="D181" ca="1">IFERROR(INDIRECT("'Application For Textile'!L"&amp;'Application For TE &amp; GOTS'!S273),"")</f>
        <v/>
      </c>
      <c r="E181" s="14" t="str">
        <f ca="1">'Application For TE &amp; GOTS'!AF273</f>
        <v/>
      </c>
      <c r="F181" s="14" t="str">
        <f ca="1">'Application For TE &amp; GOTS'!AH273</f>
        <v/>
      </c>
      <c r="G181" s="14" t="e">
        <f ca="1">'Application For TE &amp; GOTS'!AI273</f>
        <v>#REF!</v>
      </c>
      <c r="W181" s="14">
        <v>272</v>
      </c>
    </row>
    <row r="182" spans="1:23">
      <c r="A182" s="14">
        <v>161</v>
      </c>
      <c r="B182" s="14" t="str">
        <f ca="1">'Application For TE &amp; GOTS'!X274</f>
        <v/>
      </c>
      <c r="C182" s="14">
        <f>'Application For TE &amp; GOTS'!$D274</f>
        <v>0</v>
      </c>
      <c r="D182" s="14" t="str" cm="1">
        <f t="array" aca="1" ref="D182" ca="1">IFERROR(INDIRECT("'Application For Textile'!L"&amp;'Application For TE &amp; GOTS'!S274),"")</f>
        <v/>
      </c>
      <c r="E182" s="14" t="str">
        <f ca="1">'Application For TE &amp; GOTS'!AF274</f>
        <v/>
      </c>
      <c r="F182" s="14" t="str">
        <f ca="1">'Application For TE &amp; GOTS'!AH274</f>
        <v/>
      </c>
      <c r="G182" s="14" t="e">
        <f ca="1">'Application For TE &amp; GOTS'!AI274</f>
        <v>#REF!</v>
      </c>
      <c r="W182" s="14">
        <v>273</v>
      </c>
    </row>
    <row r="183" spans="1:23">
      <c r="A183" s="14">
        <v>162</v>
      </c>
      <c r="B183" s="14" t="str">
        <f ca="1">'Application For TE &amp; GOTS'!X275</f>
        <v/>
      </c>
      <c r="C183" s="14">
        <f>'Application For TE &amp; GOTS'!$D275</f>
        <v>0</v>
      </c>
      <c r="D183" s="14" t="str" cm="1">
        <f t="array" aca="1" ref="D183" ca="1">IFERROR(INDIRECT("'Application For Textile'!L"&amp;'Application For TE &amp; GOTS'!S275),"")</f>
        <v/>
      </c>
      <c r="E183" s="14" t="str">
        <f ca="1">'Application For TE &amp; GOTS'!AF275</f>
        <v/>
      </c>
      <c r="F183" s="14" t="str">
        <f ca="1">'Application For TE &amp; GOTS'!AH275</f>
        <v/>
      </c>
      <c r="G183" s="14" t="e">
        <f ca="1">'Application For TE &amp; GOTS'!AI275</f>
        <v>#REF!</v>
      </c>
      <c r="W183" s="14">
        <v>274</v>
      </c>
    </row>
    <row r="184" spans="1:23">
      <c r="A184" s="14">
        <v>163</v>
      </c>
      <c r="B184" s="14" t="str">
        <f ca="1">'Application For TE &amp; GOTS'!X276</f>
        <v/>
      </c>
      <c r="C184" s="14">
        <f>'Application For TE &amp; GOTS'!$D276</f>
        <v>0</v>
      </c>
      <c r="D184" s="14" t="str" cm="1">
        <f t="array" aca="1" ref="D184" ca="1">IFERROR(INDIRECT("'Application For Textile'!L"&amp;'Application For TE &amp; GOTS'!S276),"")</f>
        <v/>
      </c>
      <c r="E184" s="14" t="str">
        <f ca="1">'Application For TE &amp; GOTS'!AF276</f>
        <v/>
      </c>
      <c r="F184" s="14" t="str">
        <f ca="1">'Application For TE &amp; GOTS'!AH276</f>
        <v/>
      </c>
      <c r="G184" s="14" t="e">
        <f ca="1">'Application For TE &amp; GOTS'!AI276</f>
        <v>#REF!</v>
      </c>
      <c r="W184" s="14">
        <v>275</v>
      </c>
    </row>
    <row r="185" spans="1:23">
      <c r="A185" s="14">
        <v>164</v>
      </c>
      <c r="B185" s="14" t="str">
        <f ca="1">'Application For TE &amp; GOTS'!X277</f>
        <v/>
      </c>
      <c r="C185" s="14">
        <f>'Application For TE &amp; GOTS'!$D277</f>
        <v>0</v>
      </c>
      <c r="D185" s="14" t="str" cm="1">
        <f t="array" aca="1" ref="D185" ca="1">IFERROR(INDIRECT("'Application For Textile'!L"&amp;'Application For TE &amp; GOTS'!S277),"")</f>
        <v/>
      </c>
      <c r="E185" s="14" t="str">
        <f ca="1">'Application For TE &amp; GOTS'!AF277</f>
        <v/>
      </c>
      <c r="F185" s="14" t="str">
        <f ca="1">'Application For TE &amp; GOTS'!AH277</f>
        <v/>
      </c>
      <c r="G185" s="14" t="e">
        <f ca="1">'Application For TE &amp; GOTS'!AI277</f>
        <v>#REF!</v>
      </c>
      <c r="W185" s="14">
        <v>276</v>
      </c>
    </row>
    <row r="186" spans="1:23">
      <c r="A186" s="14">
        <v>165</v>
      </c>
      <c r="B186" s="14" t="str">
        <f ca="1">'Application For TE &amp; GOTS'!X278</f>
        <v/>
      </c>
      <c r="C186" s="14">
        <f>'Application For TE &amp; GOTS'!$D278</f>
        <v>0</v>
      </c>
      <c r="D186" s="14" t="str" cm="1">
        <f t="array" aca="1" ref="D186" ca="1">IFERROR(INDIRECT("'Application For Textile'!L"&amp;'Application For TE &amp; GOTS'!S278),"")</f>
        <v/>
      </c>
      <c r="E186" s="14" t="str">
        <f ca="1">'Application For TE &amp; GOTS'!AF278</f>
        <v/>
      </c>
      <c r="F186" s="14" t="str">
        <f ca="1">'Application For TE &amp; GOTS'!AH278</f>
        <v/>
      </c>
      <c r="G186" s="14" t="e">
        <f ca="1">'Application For TE &amp; GOTS'!AI278</f>
        <v>#REF!</v>
      </c>
      <c r="W186" s="14">
        <v>277</v>
      </c>
    </row>
    <row r="187" spans="1:23">
      <c r="A187" s="14">
        <v>166</v>
      </c>
      <c r="B187" s="14" t="str">
        <f ca="1">'Application For TE &amp; GOTS'!X279</f>
        <v/>
      </c>
      <c r="C187" s="14">
        <f>'Application For TE &amp; GOTS'!$D279</f>
        <v>0</v>
      </c>
      <c r="D187" s="14" t="str" cm="1">
        <f t="array" aca="1" ref="D187" ca="1">IFERROR(INDIRECT("'Application For Textile'!L"&amp;'Application For TE &amp; GOTS'!S279),"")</f>
        <v/>
      </c>
      <c r="E187" s="14" t="str">
        <f ca="1">'Application For TE &amp; GOTS'!AF279</f>
        <v/>
      </c>
      <c r="F187" s="14" t="str">
        <f ca="1">'Application For TE &amp; GOTS'!AH279</f>
        <v/>
      </c>
      <c r="G187" s="14" t="e">
        <f ca="1">'Application For TE &amp; GOTS'!AI279</f>
        <v>#REF!</v>
      </c>
      <c r="W187" s="14">
        <v>278</v>
      </c>
    </row>
    <row r="188" spans="1:23">
      <c r="A188" s="14">
        <v>167</v>
      </c>
      <c r="B188" s="14" t="str">
        <f ca="1">'Application For TE &amp; GOTS'!X280</f>
        <v/>
      </c>
      <c r="C188" s="14">
        <f>'Application For TE &amp; GOTS'!$D280</f>
        <v>0</v>
      </c>
      <c r="D188" s="14" t="str" cm="1">
        <f t="array" aca="1" ref="D188" ca="1">IFERROR(INDIRECT("'Application For Textile'!L"&amp;'Application For TE &amp; GOTS'!S280),"")</f>
        <v/>
      </c>
      <c r="E188" s="14" t="str">
        <f ca="1">'Application For TE &amp; GOTS'!AF280</f>
        <v/>
      </c>
      <c r="F188" s="14" t="str">
        <f ca="1">'Application For TE &amp; GOTS'!AH280</f>
        <v/>
      </c>
      <c r="G188" s="14" t="e">
        <f ca="1">'Application For TE &amp; GOTS'!AI280</f>
        <v>#REF!</v>
      </c>
      <c r="W188" s="14">
        <v>279</v>
      </c>
    </row>
    <row r="189" spans="1:23">
      <c r="A189" s="14">
        <v>168</v>
      </c>
      <c r="B189" s="14" t="str">
        <f ca="1">'Application For TE &amp; GOTS'!X281</f>
        <v/>
      </c>
      <c r="C189" s="14">
        <f>'Application For TE &amp; GOTS'!$D281</f>
        <v>0</v>
      </c>
      <c r="D189" s="14" t="str" cm="1">
        <f t="array" aca="1" ref="D189" ca="1">IFERROR(INDIRECT("'Application For Textile'!L"&amp;'Application For TE &amp; GOTS'!S281),"")</f>
        <v/>
      </c>
      <c r="E189" s="14" t="str">
        <f ca="1">'Application For TE &amp; GOTS'!AF281</f>
        <v/>
      </c>
      <c r="F189" s="14" t="str">
        <f ca="1">'Application For TE &amp; GOTS'!AH281</f>
        <v/>
      </c>
      <c r="G189" s="14" t="e">
        <f ca="1">'Application For TE &amp; GOTS'!AI281</f>
        <v>#REF!</v>
      </c>
      <c r="W189" s="14">
        <v>280</v>
      </c>
    </row>
    <row r="190" spans="1:23">
      <c r="A190" s="14">
        <v>169</v>
      </c>
      <c r="B190" s="14" t="str">
        <f ca="1">'Application For TE &amp; GOTS'!X282</f>
        <v/>
      </c>
      <c r="C190" s="14">
        <f>'Application For TE &amp; GOTS'!$D282</f>
        <v>0</v>
      </c>
      <c r="D190" s="14" t="str" cm="1">
        <f t="array" aca="1" ref="D190" ca="1">IFERROR(INDIRECT("'Application For Textile'!L"&amp;'Application For TE &amp; GOTS'!S282),"")</f>
        <v/>
      </c>
      <c r="E190" s="14" t="str">
        <f ca="1">'Application For TE &amp; GOTS'!AF282</f>
        <v/>
      </c>
      <c r="F190" s="14" t="str">
        <f ca="1">'Application For TE &amp; GOTS'!AH282</f>
        <v/>
      </c>
      <c r="G190" s="14" t="e">
        <f ca="1">'Application For TE &amp; GOTS'!AI282</f>
        <v>#REF!</v>
      </c>
      <c r="W190" s="14">
        <v>281</v>
      </c>
    </row>
    <row r="191" spans="1:23">
      <c r="A191" s="14">
        <v>170</v>
      </c>
      <c r="B191" s="14" t="str">
        <f ca="1">'Application For TE &amp; GOTS'!X283</f>
        <v/>
      </c>
      <c r="C191" s="14">
        <f>'Application For TE &amp; GOTS'!$D283</f>
        <v>0</v>
      </c>
      <c r="D191" s="14" t="str" cm="1">
        <f t="array" aca="1" ref="D191" ca="1">IFERROR(INDIRECT("'Application For Textile'!L"&amp;'Application For TE &amp; GOTS'!S283),"")</f>
        <v/>
      </c>
      <c r="E191" s="14" t="str">
        <f ca="1">'Application For TE &amp; GOTS'!AF283</f>
        <v/>
      </c>
      <c r="F191" s="14" t="str">
        <f ca="1">'Application For TE &amp; GOTS'!AH283</f>
        <v/>
      </c>
      <c r="G191" s="14" t="e">
        <f ca="1">'Application For TE &amp; GOTS'!AI283</f>
        <v>#REF!</v>
      </c>
      <c r="W191" s="14">
        <v>282</v>
      </c>
    </row>
    <row r="192" spans="1:23">
      <c r="A192" s="14">
        <v>171</v>
      </c>
      <c r="B192" s="14" t="str">
        <f ca="1">'Application For TE &amp; GOTS'!X284</f>
        <v/>
      </c>
      <c r="C192" s="14">
        <f>'Application For TE &amp; GOTS'!$D284</f>
        <v>0</v>
      </c>
      <c r="D192" s="14" t="str" cm="1">
        <f t="array" aca="1" ref="D192" ca="1">IFERROR(INDIRECT("'Application For Textile'!L"&amp;'Application For TE &amp; GOTS'!S284),"")</f>
        <v/>
      </c>
      <c r="E192" s="14" t="str">
        <f ca="1">'Application For TE &amp; GOTS'!AF284</f>
        <v/>
      </c>
      <c r="F192" s="14" t="str">
        <f ca="1">'Application For TE &amp; GOTS'!AH284</f>
        <v/>
      </c>
      <c r="G192" s="14" t="e">
        <f ca="1">'Application For TE &amp; GOTS'!AI284</f>
        <v>#REF!</v>
      </c>
      <c r="W192" s="14">
        <v>283</v>
      </c>
    </row>
    <row r="193" spans="1:23">
      <c r="A193" s="14">
        <v>172</v>
      </c>
      <c r="B193" s="14" t="str">
        <f ca="1">'Application For TE &amp; GOTS'!X285</f>
        <v/>
      </c>
      <c r="C193" s="14">
        <f>'Application For TE &amp; GOTS'!$D285</f>
        <v>0</v>
      </c>
      <c r="D193" s="14" t="str" cm="1">
        <f t="array" aca="1" ref="D193" ca="1">IFERROR(INDIRECT("'Application For Textile'!L"&amp;'Application For TE &amp; GOTS'!S285),"")</f>
        <v/>
      </c>
      <c r="E193" s="14" t="str">
        <f ca="1">'Application For TE &amp; GOTS'!AF285</f>
        <v/>
      </c>
      <c r="F193" s="14" t="str">
        <f ca="1">'Application For TE &amp; GOTS'!AH285</f>
        <v/>
      </c>
      <c r="G193" s="14" t="e">
        <f ca="1">'Application For TE &amp; GOTS'!AI285</f>
        <v>#REF!</v>
      </c>
      <c r="W193" s="14">
        <v>284</v>
      </c>
    </row>
    <row r="194" spans="1:23">
      <c r="A194" s="14">
        <v>173</v>
      </c>
      <c r="B194" s="14" t="str">
        <f ca="1">'Application For TE &amp; GOTS'!X286</f>
        <v/>
      </c>
      <c r="C194" s="14">
        <f>'Application For TE &amp; GOTS'!$D286</f>
        <v>0</v>
      </c>
      <c r="D194" s="14" t="str" cm="1">
        <f t="array" aca="1" ref="D194" ca="1">IFERROR(INDIRECT("'Application For Textile'!L"&amp;'Application For TE &amp; GOTS'!S286),"")</f>
        <v/>
      </c>
      <c r="E194" s="14" t="str">
        <f ca="1">'Application For TE &amp; GOTS'!AF286</f>
        <v/>
      </c>
      <c r="F194" s="14" t="str">
        <f ca="1">'Application For TE &amp; GOTS'!AH286</f>
        <v/>
      </c>
      <c r="G194" s="14" t="e">
        <f ca="1">'Application For TE &amp; GOTS'!AI286</f>
        <v>#REF!</v>
      </c>
      <c r="W194" s="14">
        <v>285</v>
      </c>
    </row>
    <row r="195" spans="1:23">
      <c r="A195" s="14">
        <v>174</v>
      </c>
      <c r="B195" s="14" t="str">
        <f ca="1">'Application For TE &amp; GOTS'!X287</f>
        <v/>
      </c>
      <c r="C195" s="14">
        <f>'Application For TE &amp; GOTS'!$D287</f>
        <v>0</v>
      </c>
      <c r="D195" s="14" t="str" cm="1">
        <f t="array" aca="1" ref="D195" ca="1">IFERROR(INDIRECT("'Application For Textile'!L"&amp;'Application For TE &amp; GOTS'!S287),"")</f>
        <v/>
      </c>
      <c r="E195" s="14" t="str">
        <f ca="1">'Application For TE &amp; GOTS'!AF287</f>
        <v/>
      </c>
      <c r="F195" s="14" t="str">
        <f ca="1">'Application For TE &amp; GOTS'!AH287</f>
        <v/>
      </c>
      <c r="G195" s="14" t="e">
        <f ca="1">'Application For TE &amp; GOTS'!AI287</f>
        <v>#REF!</v>
      </c>
      <c r="W195" s="14">
        <v>286</v>
      </c>
    </row>
    <row r="196" spans="1:23">
      <c r="A196" s="14">
        <v>175</v>
      </c>
      <c r="B196" s="14" t="str">
        <f ca="1">'Application For TE &amp; GOTS'!X288</f>
        <v/>
      </c>
      <c r="C196" s="14">
        <f>'Application For TE &amp; GOTS'!$D288</f>
        <v>0</v>
      </c>
      <c r="D196" s="14" t="str" cm="1">
        <f t="array" aca="1" ref="D196" ca="1">IFERROR(INDIRECT("'Application For Textile'!L"&amp;'Application For TE &amp; GOTS'!S288),"")</f>
        <v/>
      </c>
      <c r="E196" s="14" t="str">
        <f ca="1">'Application For TE &amp; GOTS'!AF288</f>
        <v/>
      </c>
      <c r="F196" s="14" t="str">
        <f ca="1">'Application For TE &amp; GOTS'!AH288</f>
        <v/>
      </c>
      <c r="G196" s="14" t="e">
        <f ca="1">'Application For TE &amp; GOTS'!AI288</f>
        <v>#REF!</v>
      </c>
      <c r="W196" s="14">
        <v>287</v>
      </c>
    </row>
    <row r="197" spans="1:23">
      <c r="A197" s="14">
        <v>176</v>
      </c>
      <c r="B197" s="14" t="str">
        <f ca="1">'Application For TE &amp; GOTS'!X289</f>
        <v/>
      </c>
      <c r="C197" s="14">
        <f>'Application For TE &amp; GOTS'!$D289</f>
        <v>0</v>
      </c>
      <c r="D197" s="14" t="str" cm="1">
        <f t="array" aca="1" ref="D197" ca="1">IFERROR(INDIRECT("'Application For Textile'!L"&amp;'Application For TE &amp; GOTS'!S289),"")</f>
        <v/>
      </c>
      <c r="E197" s="14" t="str">
        <f ca="1">'Application For TE &amp; GOTS'!AF289</f>
        <v/>
      </c>
      <c r="F197" s="14" t="str">
        <f ca="1">'Application For TE &amp; GOTS'!AH289</f>
        <v/>
      </c>
      <c r="G197" s="14" t="e">
        <f ca="1">'Application For TE &amp; GOTS'!AI289</f>
        <v>#REF!</v>
      </c>
      <c r="W197" s="14">
        <v>288</v>
      </c>
    </row>
    <row r="198" spans="1:23">
      <c r="A198" s="14">
        <v>177</v>
      </c>
      <c r="B198" s="14" t="str">
        <f ca="1">'Application For TE &amp; GOTS'!X290</f>
        <v/>
      </c>
      <c r="C198" s="14">
        <f>'Application For TE &amp; GOTS'!$D290</f>
        <v>0</v>
      </c>
      <c r="D198" s="14" t="str" cm="1">
        <f t="array" aca="1" ref="D198" ca="1">IFERROR(INDIRECT("'Application For Textile'!L"&amp;'Application For TE &amp; GOTS'!S290),"")</f>
        <v/>
      </c>
      <c r="E198" s="14" t="str">
        <f ca="1">'Application For TE &amp; GOTS'!AF290</f>
        <v/>
      </c>
      <c r="F198" s="14" t="str">
        <f ca="1">'Application For TE &amp; GOTS'!AH290</f>
        <v/>
      </c>
      <c r="G198" s="14" t="e">
        <f ca="1">'Application For TE &amp; GOTS'!AI290</f>
        <v>#REF!</v>
      </c>
      <c r="W198" s="14">
        <v>289</v>
      </c>
    </row>
    <row r="199" spans="1:23">
      <c r="A199" s="14">
        <v>178</v>
      </c>
      <c r="B199" s="14" t="str">
        <f ca="1">'Application For TE &amp; GOTS'!X291</f>
        <v/>
      </c>
      <c r="C199" s="14">
        <f>'Application For TE &amp; GOTS'!$D291</f>
        <v>0</v>
      </c>
      <c r="D199" s="14" t="str" cm="1">
        <f t="array" aca="1" ref="D199" ca="1">IFERROR(INDIRECT("'Application For Textile'!L"&amp;'Application For TE &amp; GOTS'!S291),"")</f>
        <v/>
      </c>
      <c r="E199" s="14" t="str">
        <f ca="1">'Application For TE &amp; GOTS'!AF291</f>
        <v/>
      </c>
      <c r="F199" s="14" t="str">
        <f ca="1">'Application For TE &amp; GOTS'!AH291</f>
        <v/>
      </c>
      <c r="G199" s="14" t="e">
        <f ca="1">'Application For TE &amp; GOTS'!AI291</f>
        <v>#REF!</v>
      </c>
      <c r="W199" s="14">
        <v>290</v>
      </c>
    </row>
    <row r="200" spans="1:23">
      <c r="A200" s="14">
        <v>179</v>
      </c>
      <c r="B200" s="14" t="str">
        <f ca="1">'Application For TE &amp; GOTS'!X292</f>
        <v/>
      </c>
      <c r="C200" s="14">
        <f>'Application For TE &amp; GOTS'!$D292</f>
        <v>0</v>
      </c>
      <c r="D200" s="14" t="str" cm="1">
        <f t="array" aca="1" ref="D200" ca="1">IFERROR(INDIRECT("'Application For Textile'!L"&amp;'Application For TE &amp; GOTS'!S292),"")</f>
        <v/>
      </c>
      <c r="E200" s="14" t="str">
        <f ca="1">'Application For TE &amp; GOTS'!AF292</f>
        <v/>
      </c>
      <c r="F200" s="14" t="str">
        <f ca="1">'Application For TE &amp; GOTS'!AH292</f>
        <v/>
      </c>
      <c r="G200" s="14" t="e">
        <f ca="1">'Application For TE &amp; GOTS'!AI292</f>
        <v>#REF!</v>
      </c>
      <c r="W200" s="14">
        <v>291</v>
      </c>
    </row>
    <row r="201" spans="1:23">
      <c r="A201" s="14">
        <v>180</v>
      </c>
      <c r="B201" s="14" t="str">
        <f ca="1">'Application For TE &amp; GOTS'!X293</f>
        <v/>
      </c>
      <c r="C201" s="14">
        <f>'Application For TE &amp; GOTS'!$D293</f>
        <v>0</v>
      </c>
      <c r="D201" s="14" t="str" cm="1">
        <f t="array" aca="1" ref="D201" ca="1">IFERROR(INDIRECT("'Application For Textile'!L"&amp;'Application For TE &amp; GOTS'!S293),"")</f>
        <v/>
      </c>
      <c r="E201" s="14" t="str">
        <f ca="1">'Application For TE &amp; GOTS'!AF293</f>
        <v/>
      </c>
      <c r="F201" s="14" t="str">
        <f ca="1">'Application For TE &amp; GOTS'!AH293</f>
        <v/>
      </c>
      <c r="G201" s="14" t="e">
        <f ca="1">'Application For TE &amp; GOTS'!AI293</f>
        <v>#REF!</v>
      </c>
      <c r="W201" s="14">
        <v>292</v>
      </c>
    </row>
    <row r="202" spans="1:23">
      <c r="A202" s="14">
        <v>181</v>
      </c>
      <c r="B202" s="14" t="str">
        <f ca="1">'Application For TE &amp; GOTS'!X294</f>
        <v/>
      </c>
      <c r="C202" s="14">
        <f>'Application For TE &amp; GOTS'!$D294</f>
        <v>0</v>
      </c>
      <c r="D202" s="14" t="str" cm="1">
        <f t="array" aca="1" ref="D202" ca="1">IFERROR(INDIRECT("'Application For Textile'!L"&amp;'Application For TE &amp; GOTS'!S294),"")</f>
        <v/>
      </c>
      <c r="E202" s="14" t="str">
        <f ca="1">'Application For TE &amp; GOTS'!AF294</f>
        <v/>
      </c>
      <c r="F202" s="14" t="str">
        <f ca="1">'Application For TE &amp; GOTS'!AH294</f>
        <v/>
      </c>
      <c r="G202" s="14" t="e">
        <f ca="1">'Application For TE &amp; GOTS'!AI294</f>
        <v>#REF!</v>
      </c>
      <c r="W202" s="14">
        <v>293</v>
      </c>
    </row>
    <row r="203" spans="1:23">
      <c r="A203" s="14">
        <v>182</v>
      </c>
      <c r="B203" s="14" t="str">
        <f ca="1">'Application For TE &amp; GOTS'!X295</f>
        <v/>
      </c>
      <c r="C203" s="14">
        <f>'Application For TE &amp; GOTS'!$D295</f>
        <v>0</v>
      </c>
      <c r="D203" s="14" t="str" cm="1">
        <f t="array" aca="1" ref="D203" ca="1">IFERROR(INDIRECT("'Application For Textile'!L"&amp;'Application For TE &amp; GOTS'!S295),"")</f>
        <v/>
      </c>
      <c r="E203" s="14" t="str">
        <f ca="1">'Application For TE &amp; GOTS'!AF295</f>
        <v/>
      </c>
      <c r="F203" s="14" t="str">
        <f ca="1">'Application For TE &amp; GOTS'!AH295</f>
        <v/>
      </c>
      <c r="G203" s="14" t="e">
        <f ca="1">'Application For TE &amp; GOTS'!AI295</f>
        <v>#REF!</v>
      </c>
      <c r="W203" s="14">
        <v>294</v>
      </c>
    </row>
    <row r="204" spans="1:23">
      <c r="A204" s="14">
        <v>183</v>
      </c>
      <c r="B204" s="14" t="str">
        <f ca="1">'Application For TE &amp; GOTS'!X296</f>
        <v/>
      </c>
      <c r="C204" s="14">
        <f>'Application For TE &amp; GOTS'!$D296</f>
        <v>0</v>
      </c>
      <c r="D204" s="14" t="str" cm="1">
        <f t="array" aca="1" ref="D204" ca="1">IFERROR(INDIRECT("'Application For Textile'!L"&amp;'Application For TE &amp; GOTS'!S296),"")</f>
        <v/>
      </c>
      <c r="E204" s="14" t="str">
        <f ca="1">'Application For TE &amp; GOTS'!AF296</f>
        <v/>
      </c>
      <c r="F204" s="14" t="str">
        <f ca="1">'Application For TE &amp; GOTS'!AH296</f>
        <v/>
      </c>
      <c r="G204" s="14" t="e">
        <f ca="1">'Application For TE &amp; GOTS'!AI296</f>
        <v>#REF!</v>
      </c>
      <c r="W204" s="14">
        <v>295</v>
      </c>
    </row>
    <row r="205" spans="1:23">
      <c r="A205" s="14">
        <v>184</v>
      </c>
      <c r="B205" s="14" t="str">
        <f ca="1">'Application For TE &amp; GOTS'!X297</f>
        <v/>
      </c>
      <c r="C205" s="14">
        <f>'Application For TE &amp; GOTS'!$D297</f>
        <v>0</v>
      </c>
      <c r="D205" s="14" t="str" cm="1">
        <f t="array" aca="1" ref="D205" ca="1">IFERROR(INDIRECT("'Application For Textile'!L"&amp;'Application For TE &amp; GOTS'!S297),"")</f>
        <v/>
      </c>
      <c r="E205" s="14" t="str">
        <f ca="1">'Application For TE &amp; GOTS'!AF297</f>
        <v/>
      </c>
      <c r="F205" s="14" t="str">
        <f ca="1">'Application For TE &amp; GOTS'!AH297</f>
        <v/>
      </c>
      <c r="G205" s="14" t="e">
        <f ca="1">'Application For TE &amp; GOTS'!AI297</f>
        <v>#REF!</v>
      </c>
      <c r="W205" s="14">
        <v>296</v>
      </c>
    </row>
    <row r="206" spans="1:23">
      <c r="A206" s="14">
        <v>185</v>
      </c>
      <c r="B206" s="14" t="str">
        <f ca="1">'Application For TE &amp; GOTS'!X298</f>
        <v/>
      </c>
      <c r="C206" s="14">
        <f>'Application For TE &amp; GOTS'!$D298</f>
        <v>0</v>
      </c>
      <c r="D206" s="14" t="str" cm="1">
        <f t="array" aca="1" ref="D206" ca="1">IFERROR(INDIRECT("'Application For Textile'!L"&amp;'Application For TE &amp; GOTS'!S298),"")</f>
        <v/>
      </c>
      <c r="E206" s="14" t="str">
        <f ca="1">'Application For TE &amp; GOTS'!AF298</f>
        <v/>
      </c>
      <c r="F206" s="14" t="str">
        <f ca="1">'Application For TE &amp; GOTS'!AH298</f>
        <v/>
      </c>
      <c r="G206" s="14" t="e">
        <f ca="1">'Application For TE &amp; GOTS'!AI298</f>
        <v>#REF!</v>
      </c>
      <c r="W206" s="14">
        <v>297</v>
      </c>
    </row>
    <row r="207" spans="1:23">
      <c r="A207" s="14">
        <v>186</v>
      </c>
      <c r="B207" s="14" t="str">
        <f ca="1">'Application For TE &amp; GOTS'!X299</f>
        <v/>
      </c>
      <c r="C207" s="14">
        <f>'Application For TE &amp; GOTS'!$D299</f>
        <v>0</v>
      </c>
      <c r="D207" s="14" t="str" cm="1">
        <f t="array" aca="1" ref="D207" ca="1">IFERROR(INDIRECT("'Application For Textile'!L"&amp;'Application For TE &amp; GOTS'!S299),"")</f>
        <v/>
      </c>
      <c r="E207" s="14" t="str">
        <f ca="1">'Application For TE &amp; GOTS'!AF299</f>
        <v/>
      </c>
      <c r="F207" s="14" t="str">
        <f ca="1">'Application For TE &amp; GOTS'!AH299</f>
        <v/>
      </c>
      <c r="G207" s="14" t="e">
        <f ca="1">'Application For TE &amp; GOTS'!AI299</f>
        <v>#REF!</v>
      </c>
      <c r="W207" s="14">
        <v>298</v>
      </c>
    </row>
    <row r="208" spans="1:23">
      <c r="A208" s="14">
        <v>187</v>
      </c>
      <c r="B208" s="14" t="str">
        <f ca="1">'Application For TE &amp; GOTS'!X300</f>
        <v/>
      </c>
      <c r="C208" s="14">
        <f>'Application For TE &amp; GOTS'!$D300</f>
        <v>0</v>
      </c>
      <c r="D208" s="14" t="str" cm="1">
        <f t="array" aca="1" ref="D208" ca="1">IFERROR(INDIRECT("'Application For Textile'!L"&amp;'Application For TE &amp; GOTS'!S300),"")</f>
        <v/>
      </c>
      <c r="E208" s="14" t="str">
        <f ca="1">'Application For TE &amp; GOTS'!AF300</f>
        <v/>
      </c>
      <c r="F208" s="14" t="str">
        <f ca="1">'Application For TE &amp; GOTS'!AH300</f>
        <v/>
      </c>
      <c r="G208" s="14" t="e">
        <f ca="1">'Application For TE &amp; GOTS'!AI300</f>
        <v>#REF!</v>
      </c>
      <c r="W208" s="14">
        <v>299</v>
      </c>
    </row>
    <row r="209" spans="1:23">
      <c r="A209" s="14">
        <v>188</v>
      </c>
      <c r="B209" s="14" t="str">
        <f ca="1">'Application For TE &amp; GOTS'!X301</f>
        <v/>
      </c>
      <c r="C209" s="14">
        <f>'Application For TE &amp; GOTS'!$D301</f>
        <v>0</v>
      </c>
      <c r="D209" s="14" t="str" cm="1">
        <f t="array" aca="1" ref="D209" ca="1">IFERROR(INDIRECT("'Application For Textile'!L"&amp;'Application For TE &amp; GOTS'!S301),"")</f>
        <v/>
      </c>
      <c r="E209" s="14" t="str">
        <f ca="1">'Application For TE &amp; GOTS'!AF301</f>
        <v/>
      </c>
      <c r="F209" s="14" t="str">
        <f ca="1">'Application For TE &amp; GOTS'!AH301</f>
        <v/>
      </c>
      <c r="G209" s="14" t="e">
        <f ca="1">'Application For TE &amp; GOTS'!AI301</f>
        <v>#REF!</v>
      </c>
      <c r="W209" s="14">
        <v>300</v>
      </c>
    </row>
    <row r="210" spans="1:23">
      <c r="A210" s="14">
        <v>189</v>
      </c>
      <c r="B210" s="14" t="str">
        <f ca="1">'Application For TE &amp; GOTS'!X302</f>
        <v/>
      </c>
      <c r="C210" s="14">
        <f>'Application For TE &amp; GOTS'!$D302</f>
        <v>0</v>
      </c>
      <c r="D210" s="14" t="str" cm="1">
        <f t="array" aca="1" ref="D210" ca="1">IFERROR(INDIRECT("'Application For Textile'!L"&amp;'Application For TE &amp; GOTS'!S302),"")</f>
        <v/>
      </c>
      <c r="E210" s="14" t="str">
        <f ca="1">'Application For TE &amp; GOTS'!AF302</f>
        <v/>
      </c>
      <c r="F210" s="14" t="str">
        <f ca="1">'Application For TE &amp; GOTS'!AH302</f>
        <v/>
      </c>
      <c r="G210" s="14" t="e">
        <f ca="1">'Application For TE &amp; GOTS'!AI302</f>
        <v>#REF!</v>
      </c>
      <c r="W210" s="14">
        <v>301</v>
      </c>
    </row>
    <row r="211" spans="1:23">
      <c r="A211" s="14">
        <v>190</v>
      </c>
      <c r="B211" s="14" t="str">
        <f ca="1">'Application For TE &amp; GOTS'!X303</f>
        <v/>
      </c>
      <c r="C211" s="14">
        <f>'Application For TE &amp; GOTS'!$D303</f>
        <v>0</v>
      </c>
      <c r="D211" s="14" t="str" cm="1">
        <f t="array" aca="1" ref="D211" ca="1">IFERROR(INDIRECT("'Application For Textile'!L"&amp;'Application For TE &amp; GOTS'!S303),"")</f>
        <v/>
      </c>
      <c r="E211" s="14" t="str">
        <f ca="1">'Application For TE &amp; GOTS'!AF303</f>
        <v/>
      </c>
      <c r="F211" s="14" t="str">
        <f ca="1">'Application For TE &amp; GOTS'!AH303</f>
        <v/>
      </c>
      <c r="G211" s="14" t="e">
        <f ca="1">'Application For TE &amp; GOTS'!AI303</f>
        <v>#REF!</v>
      </c>
      <c r="W211" s="14">
        <v>302</v>
      </c>
    </row>
    <row r="212" spans="1:23">
      <c r="A212" s="14">
        <v>191</v>
      </c>
      <c r="B212" s="14" t="str">
        <f ca="1">'Application For TE &amp; GOTS'!X304</f>
        <v/>
      </c>
      <c r="C212" s="14">
        <f>'Application For TE &amp; GOTS'!$D304</f>
        <v>0</v>
      </c>
      <c r="D212" s="14" t="str" cm="1">
        <f t="array" aca="1" ref="D212" ca="1">IFERROR(INDIRECT("'Application For Textile'!L"&amp;'Application For TE &amp; GOTS'!S304),"")</f>
        <v/>
      </c>
      <c r="E212" s="14" t="str">
        <f ca="1">'Application For TE &amp; GOTS'!AF304</f>
        <v/>
      </c>
      <c r="F212" s="14" t="str">
        <f ca="1">'Application For TE &amp; GOTS'!AH304</f>
        <v/>
      </c>
      <c r="G212" s="14" t="e">
        <f ca="1">'Application For TE &amp; GOTS'!AI304</f>
        <v>#REF!</v>
      </c>
      <c r="W212" s="14">
        <v>303</v>
      </c>
    </row>
    <row r="213" spans="1:23">
      <c r="A213" s="14">
        <v>192</v>
      </c>
      <c r="B213" s="14" t="str">
        <f ca="1">'Application For TE &amp; GOTS'!X305</f>
        <v/>
      </c>
      <c r="C213" s="14">
        <f>'Application For TE &amp; GOTS'!$D305</f>
        <v>0</v>
      </c>
      <c r="D213" s="14" t="str" cm="1">
        <f t="array" aca="1" ref="D213" ca="1">IFERROR(INDIRECT("'Application For Textile'!L"&amp;'Application For TE &amp; GOTS'!S305),"")</f>
        <v/>
      </c>
      <c r="E213" s="14" t="str">
        <f ca="1">'Application For TE &amp; GOTS'!AF305</f>
        <v/>
      </c>
      <c r="F213" s="14" t="str">
        <f ca="1">'Application For TE &amp; GOTS'!AH305</f>
        <v/>
      </c>
      <c r="G213" s="14" t="e">
        <f ca="1">'Application For TE &amp; GOTS'!AI305</f>
        <v>#REF!</v>
      </c>
      <c r="W213" s="14">
        <v>304</v>
      </c>
    </row>
    <row r="214" spans="1:23">
      <c r="A214" s="14">
        <v>193</v>
      </c>
      <c r="B214" s="14" t="str">
        <f ca="1">'Application For TE &amp; GOTS'!X306</f>
        <v/>
      </c>
      <c r="C214" s="14">
        <f>'Application For TE &amp; GOTS'!$D306</f>
        <v>0</v>
      </c>
      <c r="D214" s="14" t="str" cm="1">
        <f t="array" aca="1" ref="D214" ca="1">IFERROR(INDIRECT("'Application For Textile'!L"&amp;'Application For TE &amp; GOTS'!S306),"")</f>
        <v/>
      </c>
      <c r="E214" s="14" t="str">
        <f ca="1">'Application For TE &amp; GOTS'!AF306</f>
        <v/>
      </c>
      <c r="F214" s="14" t="str">
        <f ca="1">'Application For TE &amp; GOTS'!AH306</f>
        <v/>
      </c>
      <c r="G214" s="14" t="e">
        <f ca="1">'Application For TE &amp; GOTS'!AI306</f>
        <v>#REF!</v>
      </c>
      <c r="W214" s="14">
        <v>305</v>
      </c>
    </row>
    <row r="215" spans="1:23">
      <c r="A215" s="14">
        <v>194</v>
      </c>
      <c r="B215" s="14" t="str">
        <f ca="1">'Application For TE &amp; GOTS'!X307</f>
        <v/>
      </c>
      <c r="C215" s="14">
        <f>'Application For TE &amp; GOTS'!$D307</f>
        <v>0</v>
      </c>
      <c r="D215" s="14" t="str" cm="1">
        <f t="array" aca="1" ref="D215" ca="1">IFERROR(INDIRECT("'Application For Textile'!L"&amp;'Application For TE &amp; GOTS'!S307),"")</f>
        <v/>
      </c>
      <c r="E215" s="14" t="str">
        <f ca="1">'Application For TE &amp; GOTS'!AF307</f>
        <v/>
      </c>
      <c r="F215" s="14" t="str">
        <f ca="1">'Application For TE &amp; GOTS'!AH307</f>
        <v/>
      </c>
      <c r="G215" s="14" t="e">
        <f ca="1">'Application For TE &amp; GOTS'!AI307</f>
        <v>#REF!</v>
      </c>
      <c r="W215" s="14">
        <v>306</v>
      </c>
    </row>
    <row r="216" spans="1:23">
      <c r="A216" s="14">
        <v>195</v>
      </c>
      <c r="B216" s="14" t="str">
        <f ca="1">'Application For TE &amp; GOTS'!X308</f>
        <v/>
      </c>
      <c r="C216" s="14">
        <f>'Application For TE &amp; GOTS'!$D308</f>
        <v>0</v>
      </c>
      <c r="D216" s="14" t="str" cm="1">
        <f t="array" aca="1" ref="D216" ca="1">IFERROR(INDIRECT("'Application For Textile'!L"&amp;'Application For TE &amp; GOTS'!S308),"")</f>
        <v/>
      </c>
      <c r="E216" s="14" t="str">
        <f ca="1">'Application For TE &amp; GOTS'!AF308</f>
        <v/>
      </c>
      <c r="F216" s="14" t="str">
        <f ca="1">'Application For TE &amp; GOTS'!AH308</f>
        <v/>
      </c>
      <c r="G216" s="14" t="e">
        <f ca="1">'Application For TE &amp; GOTS'!AI308</f>
        <v>#REF!</v>
      </c>
      <c r="W216" s="14">
        <v>307</v>
      </c>
    </row>
    <row r="217" spans="1:23">
      <c r="A217" s="14">
        <v>196</v>
      </c>
      <c r="B217" s="14" t="str">
        <f ca="1">'Application For TE &amp; GOTS'!X309</f>
        <v/>
      </c>
      <c r="C217" s="14">
        <f>'Application For TE &amp; GOTS'!$D309</f>
        <v>0</v>
      </c>
      <c r="D217" s="14" t="str" cm="1">
        <f t="array" aca="1" ref="D217" ca="1">IFERROR(INDIRECT("'Application For Textile'!L"&amp;'Application For TE &amp; GOTS'!S309),"")</f>
        <v/>
      </c>
      <c r="E217" s="14" t="str">
        <f ca="1">'Application For TE &amp; GOTS'!AF309</f>
        <v/>
      </c>
      <c r="F217" s="14" t="str">
        <f ca="1">'Application For TE &amp; GOTS'!AH309</f>
        <v/>
      </c>
      <c r="G217" s="14" t="e">
        <f ca="1">'Application For TE &amp; GOTS'!AI309</f>
        <v>#REF!</v>
      </c>
      <c r="W217" s="14">
        <v>308</v>
      </c>
    </row>
    <row r="218" spans="1:23">
      <c r="A218" s="14">
        <v>197</v>
      </c>
      <c r="B218" s="14" t="str">
        <f ca="1">'Application For TE &amp; GOTS'!X310</f>
        <v/>
      </c>
      <c r="C218" s="14">
        <f>'Application For TE &amp; GOTS'!$D310</f>
        <v>0</v>
      </c>
      <c r="D218" s="14" t="str" cm="1">
        <f t="array" aca="1" ref="D218" ca="1">IFERROR(INDIRECT("'Application For Textile'!L"&amp;'Application For TE &amp; GOTS'!S310),"")</f>
        <v/>
      </c>
      <c r="E218" s="14" t="str">
        <f ca="1">'Application For TE &amp; GOTS'!AF310</f>
        <v/>
      </c>
      <c r="F218" s="14" t="str">
        <f ca="1">'Application For TE &amp; GOTS'!AH310</f>
        <v/>
      </c>
      <c r="G218" s="14" t="e">
        <f ca="1">'Application For TE &amp; GOTS'!AI310</f>
        <v>#REF!</v>
      </c>
      <c r="W218" s="14">
        <v>309</v>
      </c>
    </row>
    <row r="219" spans="1:23">
      <c r="A219" s="14">
        <v>198</v>
      </c>
      <c r="B219" s="14" t="str">
        <f ca="1">'Application For TE &amp; GOTS'!X311</f>
        <v/>
      </c>
      <c r="C219" s="14">
        <f>'Application For TE &amp; GOTS'!$D311</f>
        <v>0</v>
      </c>
      <c r="D219" s="14" t="str" cm="1">
        <f t="array" aca="1" ref="D219" ca="1">IFERROR(INDIRECT("'Application For Textile'!L"&amp;'Application For TE &amp; GOTS'!S311),"")</f>
        <v/>
      </c>
      <c r="E219" s="14" t="str">
        <f ca="1">'Application For TE &amp; GOTS'!AF311</f>
        <v/>
      </c>
      <c r="F219" s="14" t="str">
        <f ca="1">'Application For TE &amp; GOTS'!AH311</f>
        <v/>
      </c>
      <c r="G219" s="14" t="e">
        <f ca="1">'Application For TE &amp; GOTS'!AI311</f>
        <v>#REF!</v>
      </c>
      <c r="W219" s="14">
        <v>310</v>
      </c>
    </row>
    <row r="220" spans="1:23">
      <c r="A220" s="14">
        <v>199</v>
      </c>
      <c r="B220" s="14" t="str">
        <f ca="1">'Application For TE &amp; GOTS'!X312</f>
        <v/>
      </c>
      <c r="C220" s="14">
        <f>'Application For TE &amp; GOTS'!$D312</f>
        <v>0</v>
      </c>
      <c r="D220" s="14" t="str" cm="1">
        <f t="array" aca="1" ref="D220" ca="1">IFERROR(INDIRECT("'Application For Textile'!L"&amp;'Application For TE &amp; GOTS'!S312),"")</f>
        <v/>
      </c>
      <c r="E220" s="14" t="str">
        <f ca="1">'Application For TE &amp; GOTS'!AF312</f>
        <v/>
      </c>
      <c r="F220" s="14" t="str">
        <f ca="1">'Application For TE &amp; GOTS'!AH312</f>
        <v/>
      </c>
      <c r="G220" s="14" t="e">
        <f ca="1">'Application For TE &amp; GOTS'!AI312</f>
        <v>#REF!</v>
      </c>
      <c r="W220" s="14">
        <v>311</v>
      </c>
    </row>
    <row r="221" spans="1:23">
      <c r="A221" s="14">
        <v>200</v>
      </c>
      <c r="B221" s="14" t="str">
        <f ca="1">'Application For TE &amp; GOTS'!X313</f>
        <v/>
      </c>
      <c r="C221" s="14">
        <f>'Application For TE &amp; GOTS'!$D313</f>
        <v>0</v>
      </c>
      <c r="D221" s="14" t="str" cm="1">
        <f t="array" aca="1" ref="D221" ca="1">IFERROR(INDIRECT("'Application For Textile'!L"&amp;'Application For TE &amp; GOTS'!S313),"")</f>
        <v/>
      </c>
      <c r="E221" s="14" t="str">
        <f ca="1">'Application For TE &amp; GOTS'!AF313</f>
        <v/>
      </c>
      <c r="F221" s="14" t="str">
        <f ca="1">'Application For TE &amp; GOTS'!AH313</f>
        <v/>
      </c>
      <c r="G221" s="14" t="e">
        <f ca="1">'Application For TE &amp; GOTS'!AI313</f>
        <v>#REF!</v>
      </c>
      <c r="W221" s="14">
        <v>312</v>
      </c>
    </row>
    <row r="222" spans="1:23">
      <c r="A222" s="14">
        <v>201</v>
      </c>
      <c r="B222" s="14" t="str">
        <f ca="1">'Application For TE &amp; GOTS'!X314</f>
        <v/>
      </c>
      <c r="C222" s="14">
        <f>'Application For TE &amp; GOTS'!$D314</f>
        <v>0</v>
      </c>
      <c r="D222" s="14" t="str" cm="1">
        <f t="array" aca="1" ref="D222" ca="1">IFERROR(INDIRECT("'Application For Textile'!L"&amp;'Application For TE &amp; GOTS'!S314),"")</f>
        <v/>
      </c>
      <c r="E222" s="14" t="str">
        <f ca="1">'Application For TE &amp; GOTS'!AF314</f>
        <v/>
      </c>
      <c r="F222" s="14" t="str">
        <f ca="1">'Application For TE &amp; GOTS'!AH314</f>
        <v/>
      </c>
      <c r="G222" s="14" t="e">
        <f ca="1">'Application For TE &amp; GOTS'!AI314</f>
        <v>#REF!</v>
      </c>
      <c r="W222" s="14">
        <v>313</v>
      </c>
    </row>
    <row r="223" spans="1:23">
      <c r="A223" s="14">
        <v>202</v>
      </c>
      <c r="B223" s="14" t="str">
        <f ca="1">'Application For TE &amp; GOTS'!X315</f>
        <v/>
      </c>
      <c r="C223" s="14">
        <f>'Application For TE &amp; GOTS'!$D315</f>
        <v>0</v>
      </c>
      <c r="D223" s="14" t="str" cm="1">
        <f t="array" aca="1" ref="D223" ca="1">IFERROR(INDIRECT("'Application For Textile'!L"&amp;'Application For TE &amp; GOTS'!S315),"")</f>
        <v/>
      </c>
      <c r="E223" s="14" t="str">
        <f ca="1">'Application For TE &amp; GOTS'!AF315</f>
        <v/>
      </c>
      <c r="F223" s="14" t="str">
        <f ca="1">'Application For TE &amp; GOTS'!AH315</f>
        <v/>
      </c>
      <c r="G223" s="14" t="e">
        <f ca="1">'Application For TE &amp; GOTS'!AI315</f>
        <v>#REF!</v>
      </c>
      <c r="W223" s="14">
        <v>314</v>
      </c>
    </row>
    <row r="224" spans="1:23">
      <c r="A224" s="14">
        <v>203</v>
      </c>
      <c r="B224" s="14" t="str">
        <f ca="1">'Application For TE &amp; GOTS'!X316</f>
        <v/>
      </c>
      <c r="C224" s="14">
        <f>'Application For TE &amp; GOTS'!$D316</f>
        <v>0</v>
      </c>
      <c r="D224" s="14" t="str" cm="1">
        <f t="array" aca="1" ref="D224" ca="1">IFERROR(INDIRECT("'Application For Textile'!L"&amp;'Application For TE &amp; GOTS'!S316),"")</f>
        <v/>
      </c>
      <c r="E224" s="14" t="str">
        <f ca="1">'Application For TE &amp; GOTS'!AF316</f>
        <v/>
      </c>
      <c r="F224" s="14" t="str">
        <f ca="1">'Application For TE &amp; GOTS'!AH316</f>
        <v/>
      </c>
      <c r="G224" s="14" t="e">
        <f ca="1">'Application For TE &amp; GOTS'!AI316</f>
        <v>#REF!</v>
      </c>
      <c r="W224" s="14">
        <v>315</v>
      </c>
    </row>
    <row r="225" spans="1:23">
      <c r="A225" s="14">
        <v>204</v>
      </c>
      <c r="B225" s="14" t="str">
        <f ca="1">'Application For TE &amp; GOTS'!X317</f>
        <v/>
      </c>
      <c r="C225" s="14">
        <f>'Application For TE &amp; GOTS'!$D317</f>
        <v>0</v>
      </c>
      <c r="D225" s="14" t="str" cm="1">
        <f t="array" aca="1" ref="D225" ca="1">IFERROR(INDIRECT("'Application For Textile'!L"&amp;'Application For TE &amp; GOTS'!S317),"")</f>
        <v/>
      </c>
      <c r="E225" s="14" t="str">
        <f ca="1">'Application For TE &amp; GOTS'!AF317</f>
        <v/>
      </c>
      <c r="F225" s="14" t="str">
        <f ca="1">'Application For TE &amp; GOTS'!AH317</f>
        <v/>
      </c>
      <c r="G225" s="14" t="e">
        <f ca="1">'Application For TE &amp; GOTS'!AI317</f>
        <v>#REF!</v>
      </c>
      <c r="W225" s="14">
        <v>316</v>
      </c>
    </row>
    <row r="226" spans="1:23">
      <c r="A226" s="14">
        <v>205</v>
      </c>
      <c r="B226" s="14" t="str">
        <f ca="1">'Application For TE &amp; GOTS'!X318</f>
        <v/>
      </c>
      <c r="C226" s="14">
        <f>'Application For TE &amp; GOTS'!$D318</f>
        <v>0</v>
      </c>
      <c r="D226" s="14" t="str" cm="1">
        <f t="array" aca="1" ref="D226" ca="1">IFERROR(INDIRECT("'Application For Textile'!L"&amp;'Application For TE &amp; GOTS'!S318),"")</f>
        <v/>
      </c>
      <c r="E226" s="14" t="str">
        <f ca="1">'Application For TE &amp; GOTS'!AF318</f>
        <v/>
      </c>
      <c r="F226" s="14" t="str">
        <f ca="1">'Application For TE &amp; GOTS'!AH318</f>
        <v/>
      </c>
      <c r="G226" s="14" t="e">
        <f ca="1">'Application For TE &amp; GOTS'!AI318</f>
        <v>#REF!</v>
      </c>
      <c r="W226" s="14">
        <v>317</v>
      </c>
    </row>
    <row r="227" spans="1:23">
      <c r="A227" s="14">
        <v>206</v>
      </c>
      <c r="B227" s="14" t="str">
        <f ca="1">'Application For TE &amp; GOTS'!X319</f>
        <v/>
      </c>
      <c r="C227" s="14">
        <f>'Application For TE &amp; GOTS'!$D319</f>
        <v>0</v>
      </c>
      <c r="D227" s="14" t="str" cm="1">
        <f t="array" aca="1" ref="D227" ca="1">IFERROR(INDIRECT("'Application For Textile'!L"&amp;'Application For TE &amp; GOTS'!S319),"")</f>
        <v/>
      </c>
      <c r="E227" s="14" t="str">
        <f ca="1">'Application For TE &amp; GOTS'!AF319</f>
        <v/>
      </c>
      <c r="F227" s="14" t="str">
        <f ca="1">'Application For TE &amp; GOTS'!AH319</f>
        <v/>
      </c>
      <c r="G227" s="14" t="e">
        <f ca="1">'Application For TE &amp; GOTS'!AI319</f>
        <v>#REF!</v>
      </c>
      <c r="W227" s="14">
        <v>318</v>
      </c>
    </row>
    <row r="228" spans="1:23">
      <c r="A228" s="14">
        <v>207</v>
      </c>
      <c r="B228" s="14" t="str">
        <f ca="1">'Application For TE &amp; GOTS'!X320</f>
        <v/>
      </c>
      <c r="C228" s="14">
        <f>'Application For TE &amp; GOTS'!$D320</f>
        <v>0</v>
      </c>
      <c r="D228" s="14" t="str" cm="1">
        <f t="array" aca="1" ref="D228" ca="1">IFERROR(INDIRECT("'Application For Textile'!L"&amp;'Application For TE &amp; GOTS'!S320),"")</f>
        <v/>
      </c>
      <c r="E228" s="14" t="str">
        <f ca="1">'Application For TE &amp; GOTS'!AF320</f>
        <v/>
      </c>
      <c r="F228" s="14" t="str">
        <f ca="1">'Application For TE &amp; GOTS'!AH320</f>
        <v/>
      </c>
      <c r="G228" s="14" t="e">
        <f ca="1">'Application For TE &amp; GOTS'!AI320</f>
        <v>#REF!</v>
      </c>
      <c r="W228" s="14">
        <v>319</v>
      </c>
    </row>
    <row r="229" spans="1:23">
      <c r="A229" s="14">
        <v>208</v>
      </c>
      <c r="B229" s="14" t="str">
        <f ca="1">'Application For TE &amp; GOTS'!X321</f>
        <v/>
      </c>
      <c r="C229" s="14">
        <f>'Application For TE &amp; GOTS'!$D321</f>
        <v>0</v>
      </c>
      <c r="D229" s="14" t="str" cm="1">
        <f t="array" aca="1" ref="D229" ca="1">IFERROR(INDIRECT("'Application For Textile'!L"&amp;'Application For TE &amp; GOTS'!S321),"")</f>
        <v/>
      </c>
      <c r="E229" s="14" t="str">
        <f ca="1">'Application For TE &amp; GOTS'!AF321</f>
        <v/>
      </c>
      <c r="F229" s="14" t="str">
        <f ca="1">'Application For TE &amp; GOTS'!AH321</f>
        <v/>
      </c>
      <c r="G229" s="14" t="e">
        <f ca="1">'Application For TE &amp; GOTS'!AI321</f>
        <v>#REF!</v>
      </c>
      <c r="W229" s="14">
        <v>320</v>
      </c>
    </row>
    <row r="230" spans="1:23">
      <c r="A230" s="14">
        <v>209</v>
      </c>
      <c r="B230" s="14" t="str">
        <f ca="1">'Application For TE &amp; GOTS'!X322</f>
        <v/>
      </c>
      <c r="C230" s="14">
        <f>'Application For TE &amp; GOTS'!$D322</f>
        <v>0</v>
      </c>
      <c r="D230" s="14" t="str" cm="1">
        <f t="array" aca="1" ref="D230" ca="1">IFERROR(INDIRECT("'Application For Textile'!L"&amp;'Application For TE &amp; GOTS'!S322),"")</f>
        <v/>
      </c>
      <c r="E230" s="14" t="str">
        <f ca="1">'Application For TE &amp; GOTS'!AF322</f>
        <v/>
      </c>
      <c r="F230" s="14" t="str">
        <f ca="1">'Application For TE &amp; GOTS'!AH322</f>
        <v/>
      </c>
      <c r="G230" s="14" t="e">
        <f ca="1">'Application For TE &amp; GOTS'!AI322</f>
        <v>#REF!</v>
      </c>
      <c r="W230" s="14">
        <v>321</v>
      </c>
    </row>
    <row r="231" spans="1:23">
      <c r="A231" s="14">
        <v>210</v>
      </c>
      <c r="B231" s="14" t="str">
        <f ca="1">'Application For TE &amp; GOTS'!X323</f>
        <v/>
      </c>
      <c r="C231" s="14">
        <f>'Application For TE &amp; GOTS'!$D323</f>
        <v>0</v>
      </c>
      <c r="D231" s="14" t="str" cm="1">
        <f t="array" aca="1" ref="D231" ca="1">IFERROR(INDIRECT("'Application For Textile'!L"&amp;'Application For TE &amp; GOTS'!S323),"")</f>
        <v/>
      </c>
      <c r="E231" s="14" t="str">
        <f ca="1">'Application For TE &amp; GOTS'!AF323</f>
        <v/>
      </c>
      <c r="F231" s="14" t="str">
        <f ca="1">'Application For TE &amp; GOTS'!AH323</f>
        <v/>
      </c>
      <c r="G231" s="14" t="e">
        <f ca="1">'Application For TE &amp; GOTS'!AI323</f>
        <v>#REF!</v>
      </c>
      <c r="W231" s="14">
        <v>322</v>
      </c>
    </row>
    <row r="232" spans="1:23">
      <c r="A232" s="14">
        <v>211</v>
      </c>
      <c r="B232" s="14" t="str">
        <f ca="1">'Application For TE &amp; GOTS'!X324</f>
        <v/>
      </c>
      <c r="C232" s="14">
        <f>'Application For TE &amp; GOTS'!$D324</f>
        <v>0</v>
      </c>
      <c r="D232" s="14" t="str" cm="1">
        <f t="array" aca="1" ref="D232" ca="1">IFERROR(INDIRECT("'Application For Textile'!L"&amp;'Application For TE &amp; GOTS'!S324),"")</f>
        <v/>
      </c>
      <c r="E232" s="14" t="str">
        <f ca="1">'Application For TE &amp; GOTS'!AF324</f>
        <v/>
      </c>
      <c r="F232" s="14" t="str">
        <f ca="1">'Application For TE &amp; GOTS'!AH324</f>
        <v/>
      </c>
      <c r="G232" s="14" t="e">
        <f ca="1">'Application For TE &amp; GOTS'!AI324</f>
        <v>#REF!</v>
      </c>
      <c r="W232" s="14">
        <v>323</v>
      </c>
    </row>
    <row r="233" spans="1:23">
      <c r="A233" s="14">
        <v>212</v>
      </c>
      <c r="B233" s="14" t="str">
        <f ca="1">'Application For TE &amp; GOTS'!X325</f>
        <v/>
      </c>
      <c r="C233" s="14">
        <f>'Application For TE &amp; GOTS'!$D325</f>
        <v>0</v>
      </c>
      <c r="D233" s="14" t="str" cm="1">
        <f t="array" aca="1" ref="D233" ca="1">IFERROR(INDIRECT("'Application For Textile'!L"&amp;'Application For TE &amp; GOTS'!S325),"")</f>
        <v/>
      </c>
      <c r="E233" s="14" t="str">
        <f ca="1">'Application For TE &amp; GOTS'!AF325</f>
        <v/>
      </c>
      <c r="F233" s="14" t="str">
        <f ca="1">'Application For TE &amp; GOTS'!AH325</f>
        <v/>
      </c>
      <c r="G233" s="14" t="e">
        <f ca="1">'Application For TE &amp; GOTS'!AI325</f>
        <v>#REF!</v>
      </c>
      <c r="W233" s="14">
        <v>324</v>
      </c>
    </row>
    <row r="234" spans="1:23">
      <c r="A234" s="14">
        <v>213</v>
      </c>
      <c r="B234" s="14" t="str">
        <f ca="1">'Application For TE &amp; GOTS'!X326</f>
        <v/>
      </c>
      <c r="C234" s="14">
        <f>'Application For TE &amp; GOTS'!$D326</f>
        <v>0</v>
      </c>
      <c r="D234" s="14" t="str" cm="1">
        <f t="array" aca="1" ref="D234" ca="1">IFERROR(INDIRECT("'Application For Textile'!L"&amp;'Application For TE &amp; GOTS'!S326),"")</f>
        <v/>
      </c>
      <c r="E234" s="14" t="str">
        <f ca="1">'Application For TE &amp; GOTS'!AF326</f>
        <v/>
      </c>
      <c r="F234" s="14" t="str">
        <f ca="1">'Application For TE &amp; GOTS'!AH326</f>
        <v/>
      </c>
      <c r="G234" s="14" t="e">
        <f ca="1">'Application For TE &amp; GOTS'!AI326</f>
        <v>#REF!</v>
      </c>
      <c r="W234" s="14">
        <v>325</v>
      </c>
    </row>
    <row r="235" spans="1:23">
      <c r="A235" s="14">
        <v>214</v>
      </c>
      <c r="B235" s="14" t="str">
        <f ca="1">'Application For TE &amp; GOTS'!X327</f>
        <v/>
      </c>
      <c r="C235" s="14">
        <f>'Application For TE &amp; GOTS'!$D327</f>
        <v>0</v>
      </c>
      <c r="D235" s="14" t="str" cm="1">
        <f t="array" aca="1" ref="D235" ca="1">IFERROR(INDIRECT("'Application For Textile'!L"&amp;'Application For TE &amp; GOTS'!S327),"")</f>
        <v/>
      </c>
      <c r="E235" s="14" t="str">
        <f ca="1">'Application For TE &amp; GOTS'!AF327</f>
        <v/>
      </c>
      <c r="F235" s="14" t="str">
        <f ca="1">'Application For TE &amp; GOTS'!AH327</f>
        <v/>
      </c>
      <c r="G235" s="14" t="e">
        <f ca="1">'Application For TE &amp; GOTS'!AI327</f>
        <v>#REF!</v>
      </c>
      <c r="W235" s="14">
        <v>326</v>
      </c>
    </row>
    <row r="236" spans="1:23">
      <c r="A236" s="14">
        <v>215</v>
      </c>
      <c r="B236" s="14" t="str">
        <f ca="1">'Application For TE &amp; GOTS'!X328</f>
        <v/>
      </c>
      <c r="C236" s="14">
        <f>'Application For TE &amp; GOTS'!$D328</f>
        <v>0</v>
      </c>
      <c r="D236" s="14" t="str" cm="1">
        <f t="array" aca="1" ref="D236" ca="1">IFERROR(INDIRECT("'Application For Textile'!L"&amp;'Application For TE &amp; GOTS'!S328),"")</f>
        <v/>
      </c>
      <c r="E236" s="14" t="str">
        <f ca="1">'Application For TE &amp; GOTS'!AF328</f>
        <v/>
      </c>
      <c r="F236" s="14" t="str">
        <f ca="1">'Application For TE &amp; GOTS'!AH328</f>
        <v/>
      </c>
      <c r="G236" s="14" t="e">
        <f ca="1">'Application For TE &amp; GOTS'!AI328</f>
        <v>#REF!</v>
      </c>
      <c r="W236" s="14">
        <v>327</v>
      </c>
    </row>
    <row r="237" spans="1:23">
      <c r="A237" s="14">
        <v>216</v>
      </c>
      <c r="B237" s="14" t="str">
        <f ca="1">'Application For TE &amp; GOTS'!X329</f>
        <v/>
      </c>
      <c r="C237" s="14">
        <f>'Application For TE &amp; GOTS'!$D329</f>
        <v>0</v>
      </c>
      <c r="D237" s="14" t="str" cm="1">
        <f t="array" aca="1" ref="D237" ca="1">IFERROR(INDIRECT("'Application For Textile'!L"&amp;'Application For TE &amp; GOTS'!S329),"")</f>
        <v/>
      </c>
      <c r="E237" s="14" t="str">
        <f ca="1">'Application For TE &amp; GOTS'!AF329</f>
        <v/>
      </c>
      <c r="F237" s="14" t="str">
        <f ca="1">'Application For TE &amp; GOTS'!AH329</f>
        <v/>
      </c>
      <c r="G237" s="14" t="e">
        <f ca="1">'Application For TE &amp; GOTS'!AI329</f>
        <v>#REF!</v>
      </c>
      <c r="W237" s="14">
        <v>328</v>
      </c>
    </row>
    <row r="238" spans="1:23">
      <c r="A238" s="14">
        <v>217</v>
      </c>
      <c r="B238" s="14" t="str">
        <f ca="1">'Application For TE &amp; GOTS'!X330</f>
        <v/>
      </c>
      <c r="C238" s="14">
        <f>'Application For TE &amp; GOTS'!$D330</f>
        <v>0</v>
      </c>
      <c r="D238" s="14" t="str" cm="1">
        <f t="array" aca="1" ref="D238" ca="1">IFERROR(INDIRECT("'Application For Textile'!L"&amp;'Application For TE &amp; GOTS'!S330),"")</f>
        <v/>
      </c>
      <c r="E238" s="14" t="str">
        <f ca="1">'Application For TE &amp; GOTS'!AF330</f>
        <v/>
      </c>
      <c r="F238" s="14" t="str">
        <f ca="1">'Application For TE &amp; GOTS'!AH330</f>
        <v/>
      </c>
      <c r="G238" s="14" t="e">
        <f ca="1">'Application For TE &amp; GOTS'!AI330</f>
        <v>#REF!</v>
      </c>
      <c r="W238" s="14">
        <v>329</v>
      </c>
    </row>
    <row r="239" spans="1:23">
      <c r="A239" s="14">
        <v>218</v>
      </c>
      <c r="B239" s="14" t="str">
        <f ca="1">'Application For TE &amp; GOTS'!X331</f>
        <v/>
      </c>
      <c r="C239" s="14">
        <f>'Application For TE &amp; GOTS'!$D331</f>
        <v>0</v>
      </c>
      <c r="D239" s="14" t="str" cm="1">
        <f t="array" aca="1" ref="D239" ca="1">IFERROR(INDIRECT("'Application For Textile'!L"&amp;'Application For TE &amp; GOTS'!S331),"")</f>
        <v/>
      </c>
      <c r="E239" s="14" t="str">
        <f ca="1">'Application For TE &amp; GOTS'!AF331</f>
        <v/>
      </c>
      <c r="F239" s="14" t="str">
        <f ca="1">'Application For TE &amp; GOTS'!AH331</f>
        <v/>
      </c>
      <c r="G239" s="14" t="e">
        <f ca="1">'Application For TE &amp; GOTS'!AI331</f>
        <v>#REF!</v>
      </c>
      <c r="W239" s="14">
        <v>330</v>
      </c>
    </row>
    <row r="240" spans="1:23">
      <c r="A240" s="14">
        <v>219</v>
      </c>
      <c r="B240" s="14" t="str">
        <f ca="1">'Application For TE &amp; GOTS'!X332</f>
        <v/>
      </c>
      <c r="C240" s="14">
        <f>'Application For TE &amp; GOTS'!$D332</f>
        <v>0</v>
      </c>
      <c r="D240" s="14" t="str" cm="1">
        <f t="array" aca="1" ref="D240" ca="1">IFERROR(INDIRECT("'Application For Textile'!L"&amp;'Application For TE &amp; GOTS'!S332),"")</f>
        <v/>
      </c>
      <c r="E240" s="14" t="str">
        <f ca="1">'Application For TE &amp; GOTS'!AF332</f>
        <v/>
      </c>
      <c r="F240" s="14" t="str">
        <f ca="1">'Application For TE &amp; GOTS'!AH332</f>
        <v/>
      </c>
      <c r="G240" s="14" t="e">
        <f ca="1">'Application For TE &amp; GOTS'!AI332</f>
        <v>#REF!</v>
      </c>
      <c r="W240" s="14">
        <v>331</v>
      </c>
    </row>
    <row r="241" spans="1:23">
      <c r="A241" s="14">
        <v>220</v>
      </c>
      <c r="B241" s="14" t="str">
        <f ca="1">'Application For TE &amp; GOTS'!X333</f>
        <v/>
      </c>
      <c r="C241" s="14">
        <f>'Application For TE &amp; GOTS'!$D333</f>
        <v>0</v>
      </c>
      <c r="D241" s="14" t="str" cm="1">
        <f t="array" aca="1" ref="D241" ca="1">IFERROR(INDIRECT("'Application For Textile'!L"&amp;'Application For TE &amp; GOTS'!S333),"")</f>
        <v/>
      </c>
      <c r="E241" s="14" t="str">
        <f ca="1">'Application For TE &amp; GOTS'!AF333</f>
        <v/>
      </c>
      <c r="F241" s="14" t="str">
        <f ca="1">'Application For TE &amp; GOTS'!AH333</f>
        <v/>
      </c>
      <c r="G241" s="14" t="e">
        <f ca="1">'Application For TE &amp; GOTS'!AI333</f>
        <v>#REF!</v>
      </c>
      <c r="W241" s="14">
        <v>332</v>
      </c>
    </row>
    <row r="242" spans="1:23">
      <c r="A242" s="14">
        <v>221</v>
      </c>
      <c r="B242" s="14" t="str">
        <f ca="1">'Application For TE &amp; GOTS'!X334</f>
        <v/>
      </c>
      <c r="C242" s="14">
        <f>'Application For TE &amp; GOTS'!$D334</f>
        <v>0</v>
      </c>
      <c r="D242" s="14" t="str" cm="1">
        <f t="array" aca="1" ref="D242" ca="1">IFERROR(INDIRECT("'Application For Textile'!L"&amp;'Application For TE &amp; GOTS'!S334),"")</f>
        <v/>
      </c>
      <c r="E242" s="14" t="str">
        <f ca="1">'Application For TE &amp; GOTS'!AF334</f>
        <v/>
      </c>
      <c r="F242" s="14" t="str">
        <f ca="1">'Application For TE &amp; GOTS'!AH334</f>
        <v/>
      </c>
      <c r="G242" s="14" t="e">
        <f ca="1">'Application For TE &amp; GOTS'!AI334</f>
        <v>#REF!</v>
      </c>
      <c r="W242" s="14">
        <v>333</v>
      </c>
    </row>
    <row r="243" spans="1:23">
      <c r="A243" s="14">
        <v>222</v>
      </c>
      <c r="B243" s="14" t="str">
        <f ca="1">'Application For TE &amp; GOTS'!X335</f>
        <v/>
      </c>
      <c r="C243" s="14">
        <f>'Application For TE &amp; GOTS'!$D335</f>
        <v>0</v>
      </c>
      <c r="D243" s="14" t="str" cm="1">
        <f t="array" aca="1" ref="D243" ca="1">IFERROR(INDIRECT("'Application For Textile'!L"&amp;'Application For TE &amp; GOTS'!S335),"")</f>
        <v/>
      </c>
      <c r="E243" s="14" t="str">
        <f ca="1">'Application For TE &amp; GOTS'!AF335</f>
        <v/>
      </c>
      <c r="F243" s="14" t="str">
        <f ca="1">'Application For TE &amp; GOTS'!AH335</f>
        <v/>
      </c>
      <c r="G243" s="14" t="e">
        <f ca="1">'Application For TE &amp; GOTS'!AI335</f>
        <v>#REF!</v>
      </c>
      <c r="W243" s="14">
        <v>334</v>
      </c>
    </row>
    <row r="244" spans="1:23">
      <c r="A244" s="14">
        <v>223</v>
      </c>
      <c r="B244" s="14" t="str">
        <f ca="1">'Application For TE &amp; GOTS'!X336</f>
        <v/>
      </c>
      <c r="C244" s="14">
        <f>'Application For TE &amp; GOTS'!$D336</f>
        <v>0</v>
      </c>
      <c r="D244" s="14" t="str" cm="1">
        <f t="array" aca="1" ref="D244" ca="1">IFERROR(INDIRECT("'Application For Textile'!L"&amp;'Application For TE &amp; GOTS'!S336),"")</f>
        <v/>
      </c>
      <c r="E244" s="14" t="str">
        <f ca="1">'Application For TE &amp; GOTS'!AF336</f>
        <v/>
      </c>
      <c r="F244" s="14" t="str">
        <f ca="1">'Application For TE &amp; GOTS'!AH336</f>
        <v/>
      </c>
      <c r="G244" s="14" t="e">
        <f ca="1">'Application For TE &amp; GOTS'!AI336</f>
        <v>#REF!</v>
      </c>
      <c r="W244" s="14">
        <v>335</v>
      </c>
    </row>
    <row r="245" spans="1:23">
      <c r="A245" s="14">
        <v>224</v>
      </c>
      <c r="B245" s="14" t="str">
        <f ca="1">'Application For TE &amp; GOTS'!X337</f>
        <v/>
      </c>
      <c r="C245" s="14">
        <f>'Application For TE &amp; GOTS'!$D337</f>
        <v>0</v>
      </c>
      <c r="D245" s="14" t="str" cm="1">
        <f t="array" aca="1" ref="D245" ca="1">IFERROR(INDIRECT("'Application For Textile'!L"&amp;'Application For TE &amp; GOTS'!S337),"")</f>
        <v/>
      </c>
      <c r="E245" s="14" t="str">
        <f ca="1">'Application For TE &amp; GOTS'!AF337</f>
        <v/>
      </c>
      <c r="F245" s="14" t="str">
        <f ca="1">'Application For TE &amp; GOTS'!AH337</f>
        <v/>
      </c>
      <c r="G245" s="14" t="e">
        <f ca="1">'Application For TE &amp; GOTS'!AI337</f>
        <v>#REF!</v>
      </c>
      <c r="W245" s="14">
        <v>336</v>
      </c>
    </row>
    <row r="246" spans="1:23">
      <c r="A246" s="14">
        <v>225</v>
      </c>
      <c r="B246" s="14" t="str">
        <f ca="1">'Application For TE &amp; GOTS'!X338</f>
        <v/>
      </c>
      <c r="C246" s="14">
        <f>'Application For TE &amp; GOTS'!$D338</f>
        <v>0</v>
      </c>
      <c r="D246" s="14" t="str" cm="1">
        <f t="array" aca="1" ref="D246" ca="1">IFERROR(INDIRECT("'Application For Textile'!L"&amp;'Application For TE &amp; GOTS'!S338),"")</f>
        <v/>
      </c>
      <c r="E246" s="14" t="str">
        <f ca="1">'Application For TE &amp; GOTS'!AF338</f>
        <v/>
      </c>
      <c r="F246" s="14" t="str">
        <f ca="1">'Application For TE &amp; GOTS'!AH338</f>
        <v/>
      </c>
      <c r="G246" s="14" t="e">
        <f ca="1">'Application For TE &amp; GOTS'!AI338</f>
        <v>#REF!</v>
      </c>
      <c r="W246" s="14">
        <v>337</v>
      </c>
    </row>
    <row r="247" spans="1:23">
      <c r="A247" s="14">
        <v>226</v>
      </c>
      <c r="B247" s="14" t="str">
        <f ca="1">'Application For TE &amp; GOTS'!X339</f>
        <v/>
      </c>
      <c r="C247" s="14">
        <f>'Application For TE &amp; GOTS'!$D339</f>
        <v>0</v>
      </c>
      <c r="D247" s="14" t="str" cm="1">
        <f t="array" aca="1" ref="D247" ca="1">IFERROR(INDIRECT("'Application For Textile'!L"&amp;'Application For TE &amp; GOTS'!S339),"")</f>
        <v/>
      </c>
      <c r="E247" s="14" t="str">
        <f ca="1">'Application For TE &amp; GOTS'!AF339</f>
        <v/>
      </c>
      <c r="F247" s="14" t="str">
        <f ca="1">'Application For TE &amp; GOTS'!AH339</f>
        <v/>
      </c>
      <c r="G247" s="14" t="e">
        <f ca="1">'Application For TE &amp; GOTS'!AI339</f>
        <v>#REF!</v>
      </c>
      <c r="W247" s="14">
        <v>338</v>
      </c>
    </row>
    <row r="248" spans="1:23">
      <c r="A248" s="14">
        <v>227</v>
      </c>
      <c r="B248" s="14" t="str">
        <f ca="1">'Application For TE &amp; GOTS'!X340</f>
        <v/>
      </c>
      <c r="C248" s="14">
        <f>'Application For TE &amp; GOTS'!$D340</f>
        <v>0</v>
      </c>
      <c r="D248" s="14" t="str" cm="1">
        <f t="array" aca="1" ref="D248" ca="1">IFERROR(INDIRECT("'Application For Textile'!L"&amp;'Application For TE &amp; GOTS'!S340),"")</f>
        <v/>
      </c>
      <c r="E248" s="14" t="str">
        <f ca="1">'Application For TE &amp; GOTS'!AF340</f>
        <v/>
      </c>
      <c r="F248" s="14" t="str">
        <f ca="1">'Application For TE &amp; GOTS'!AH340</f>
        <v/>
      </c>
      <c r="G248" s="14" t="e">
        <f ca="1">'Application For TE &amp; GOTS'!AI340</f>
        <v>#REF!</v>
      </c>
      <c r="W248" s="14">
        <v>339</v>
      </c>
    </row>
    <row r="249" spans="1:23">
      <c r="A249" s="14">
        <v>228</v>
      </c>
      <c r="B249" s="14" t="str">
        <f ca="1">'Application For TE &amp; GOTS'!X341</f>
        <v/>
      </c>
      <c r="C249" s="14">
        <f>'Application For TE &amp; GOTS'!$D341</f>
        <v>0</v>
      </c>
      <c r="D249" s="14" t="str" cm="1">
        <f t="array" aca="1" ref="D249" ca="1">IFERROR(INDIRECT("'Application For Textile'!L"&amp;'Application For TE &amp; GOTS'!S341),"")</f>
        <v/>
      </c>
      <c r="E249" s="14" t="str">
        <f ca="1">'Application For TE &amp; GOTS'!AF341</f>
        <v/>
      </c>
      <c r="F249" s="14" t="str">
        <f ca="1">'Application For TE &amp; GOTS'!AH341</f>
        <v/>
      </c>
      <c r="G249" s="14" t="e">
        <f ca="1">'Application For TE &amp; GOTS'!AI341</f>
        <v>#REF!</v>
      </c>
      <c r="W249" s="14">
        <v>340</v>
      </c>
    </row>
    <row r="250" spans="1:23">
      <c r="A250" s="14">
        <v>229</v>
      </c>
      <c r="B250" s="14" t="str">
        <f ca="1">'Application For TE &amp; GOTS'!X342</f>
        <v/>
      </c>
      <c r="C250" s="14">
        <f>'Application For TE &amp; GOTS'!$D342</f>
        <v>0</v>
      </c>
      <c r="D250" s="14" t="str" cm="1">
        <f t="array" aca="1" ref="D250" ca="1">IFERROR(INDIRECT("'Application For Textile'!L"&amp;'Application For TE &amp; GOTS'!S342),"")</f>
        <v/>
      </c>
      <c r="E250" s="14" t="str">
        <f ca="1">'Application For TE &amp; GOTS'!AF342</f>
        <v/>
      </c>
      <c r="F250" s="14" t="str">
        <f ca="1">'Application For TE &amp; GOTS'!AH342</f>
        <v/>
      </c>
      <c r="G250" s="14" t="e">
        <f ca="1">'Application For TE &amp; GOTS'!AI342</f>
        <v>#REF!</v>
      </c>
      <c r="W250" s="14">
        <v>341</v>
      </c>
    </row>
    <row r="251" spans="1:23">
      <c r="A251" s="14">
        <v>230</v>
      </c>
      <c r="B251" s="14" t="str">
        <f ca="1">'Application For TE &amp; GOTS'!X343</f>
        <v/>
      </c>
      <c r="C251" s="14">
        <f>'Application For TE &amp; GOTS'!$D343</f>
        <v>0</v>
      </c>
      <c r="D251" s="14" t="str" cm="1">
        <f t="array" aca="1" ref="D251" ca="1">IFERROR(INDIRECT("'Application For Textile'!L"&amp;'Application For TE &amp; GOTS'!S343),"")</f>
        <v/>
      </c>
      <c r="E251" s="14" t="str">
        <f ca="1">'Application For TE &amp; GOTS'!AF343</f>
        <v/>
      </c>
      <c r="F251" s="14" t="str">
        <f ca="1">'Application For TE &amp; GOTS'!AH343</f>
        <v/>
      </c>
      <c r="G251" s="14" t="e">
        <f ca="1">'Application For TE &amp; GOTS'!AI343</f>
        <v>#REF!</v>
      </c>
      <c r="W251" s="14">
        <v>342</v>
      </c>
    </row>
    <row r="252" spans="1:23">
      <c r="A252" s="14">
        <v>231</v>
      </c>
      <c r="B252" s="14" t="str">
        <f ca="1">'Application For TE &amp; GOTS'!X344</f>
        <v/>
      </c>
      <c r="C252" s="14">
        <f>'Application For TE &amp; GOTS'!$D344</f>
        <v>0</v>
      </c>
      <c r="D252" s="14" t="str" cm="1">
        <f t="array" aca="1" ref="D252" ca="1">IFERROR(INDIRECT("'Application For Textile'!L"&amp;'Application For TE &amp; GOTS'!S344),"")</f>
        <v/>
      </c>
      <c r="E252" s="14" t="str">
        <f ca="1">'Application For TE &amp; GOTS'!AF344</f>
        <v/>
      </c>
      <c r="F252" s="14" t="str">
        <f ca="1">'Application For TE &amp; GOTS'!AH344</f>
        <v/>
      </c>
      <c r="G252" s="14" t="e">
        <f ca="1">'Application For TE &amp; GOTS'!AI344</f>
        <v>#REF!</v>
      </c>
      <c r="W252" s="14">
        <v>343</v>
      </c>
    </row>
    <row r="253" spans="1:23">
      <c r="A253" s="14">
        <v>232</v>
      </c>
      <c r="B253" s="14" t="str">
        <f ca="1">'Application For TE &amp; GOTS'!X345</f>
        <v/>
      </c>
      <c r="C253" s="14">
        <f>'Application For TE &amp; GOTS'!$D345</f>
        <v>0</v>
      </c>
      <c r="D253" s="14" t="str" cm="1">
        <f t="array" aca="1" ref="D253" ca="1">IFERROR(INDIRECT("'Application For Textile'!L"&amp;'Application For TE &amp; GOTS'!S345),"")</f>
        <v/>
      </c>
      <c r="E253" s="14" t="str">
        <f ca="1">'Application For TE &amp; GOTS'!AF345</f>
        <v/>
      </c>
      <c r="F253" s="14" t="str">
        <f ca="1">'Application For TE &amp; GOTS'!AH345</f>
        <v/>
      </c>
      <c r="G253" s="14" t="e">
        <f ca="1">'Application For TE &amp; GOTS'!AI345</f>
        <v>#REF!</v>
      </c>
      <c r="W253" s="14">
        <v>344</v>
      </c>
    </row>
    <row r="254" spans="1:23">
      <c r="A254" s="14">
        <v>233</v>
      </c>
      <c r="B254" s="14" t="str">
        <f ca="1">'Application For TE &amp; GOTS'!X346</f>
        <v/>
      </c>
      <c r="C254" s="14">
        <f>'Application For TE &amp; GOTS'!$D346</f>
        <v>0</v>
      </c>
      <c r="D254" s="14" t="str" cm="1">
        <f t="array" aca="1" ref="D254" ca="1">IFERROR(INDIRECT("'Application For Textile'!L"&amp;'Application For TE &amp; GOTS'!S346),"")</f>
        <v/>
      </c>
      <c r="E254" s="14" t="str">
        <f ca="1">'Application For TE &amp; GOTS'!AF346</f>
        <v/>
      </c>
      <c r="F254" s="14" t="str">
        <f ca="1">'Application For TE &amp; GOTS'!AH346</f>
        <v/>
      </c>
      <c r="G254" s="14" t="e">
        <f ca="1">'Application For TE &amp; GOTS'!AI346</f>
        <v>#REF!</v>
      </c>
      <c r="W254" s="14">
        <v>345</v>
      </c>
    </row>
    <row r="255" spans="1:23">
      <c r="A255" s="14">
        <v>234</v>
      </c>
      <c r="B255" s="14" t="str">
        <f ca="1">'Application For TE &amp; GOTS'!X347</f>
        <v/>
      </c>
      <c r="C255" s="14">
        <f>'Application For TE &amp; GOTS'!$D347</f>
        <v>0</v>
      </c>
      <c r="D255" s="14" t="str" cm="1">
        <f t="array" aca="1" ref="D255" ca="1">IFERROR(INDIRECT("'Application For Textile'!L"&amp;'Application For TE &amp; GOTS'!S347),"")</f>
        <v/>
      </c>
      <c r="E255" s="14" t="str">
        <f ca="1">'Application For TE &amp; GOTS'!AF347</f>
        <v/>
      </c>
      <c r="F255" s="14" t="str">
        <f ca="1">'Application For TE &amp; GOTS'!AH347</f>
        <v/>
      </c>
      <c r="G255" s="14" t="e">
        <f ca="1">'Application For TE &amp; GOTS'!AI347</f>
        <v>#REF!</v>
      </c>
      <c r="W255" s="14">
        <v>346</v>
      </c>
    </row>
    <row r="256" spans="1:23">
      <c r="A256" s="14">
        <v>235</v>
      </c>
      <c r="B256" s="14" t="str">
        <f ca="1">'Application For TE &amp; GOTS'!X348</f>
        <v/>
      </c>
      <c r="C256" s="14">
        <f>'Application For TE &amp; GOTS'!$D348</f>
        <v>0</v>
      </c>
      <c r="D256" s="14" t="str" cm="1">
        <f t="array" aca="1" ref="D256" ca="1">IFERROR(INDIRECT("'Application For Textile'!L"&amp;'Application For TE &amp; GOTS'!S348),"")</f>
        <v/>
      </c>
      <c r="E256" s="14" t="str">
        <f ca="1">'Application For TE &amp; GOTS'!AF348</f>
        <v/>
      </c>
      <c r="F256" s="14" t="str">
        <f ca="1">'Application For TE &amp; GOTS'!AH348</f>
        <v/>
      </c>
      <c r="G256" s="14" t="e">
        <f ca="1">'Application For TE &amp; GOTS'!AI348</f>
        <v>#REF!</v>
      </c>
      <c r="W256" s="14">
        <v>347</v>
      </c>
    </row>
    <row r="257" spans="1:23">
      <c r="A257" s="14">
        <v>236</v>
      </c>
      <c r="B257" s="14" t="str">
        <f ca="1">'Application For TE &amp; GOTS'!X349</f>
        <v/>
      </c>
      <c r="C257" s="14">
        <f>'Application For TE &amp; GOTS'!$D349</f>
        <v>0</v>
      </c>
      <c r="D257" s="14" t="str" cm="1">
        <f t="array" aca="1" ref="D257" ca="1">IFERROR(INDIRECT("'Application For Textile'!L"&amp;'Application For TE &amp; GOTS'!S349),"")</f>
        <v/>
      </c>
      <c r="E257" s="14" t="str">
        <f ca="1">'Application For TE &amp; GOTS'!AF349</f>
        <v/>
      </c>
      <c r="F257" s="14" t="str">
        <f ca="1">'Application For TE &amp; GOTS'!AH349</f>
        <v/>
      </c>
      <c r="G257" s="14" t="e">
        <f ca="1">'Application For TE &amp; GOTS'!AI349</f>
        <v>#REF!</v>
      </c>
      <c r="W257" s="14">
        <v>348</v>
      </c>
    </row>
    <row r="258" spans="1:23">
      <c r="A258" s="14">
        <v>237</v>
      </c>
      <c r="B258" s="14" t="str">
        <f ca="1">'Application For TE &amp; GOTS'!X350</f>
        <v/>
      </c>
      <c r="C258" s="14">
        <f>'Application For TE &amp; GOTS'!$D350</f>
        <v>0</v>
      </c>
      <c r="D258" s="14" t="str" cm="1">
        <f t="array" aca="1" ref="D258" ca="1">IFERROR(INDIRECT("'Application For Textile'!L"&amp;'Application For TE &amp; GOTS'!S350),"")</f>
        <v/>
      </c>
      <c r="E258" s="14" t="str">
        <f ca="1">'Application For TE &amp; GOTS'!AF350</f>
        <v/>
      </c>
      <c r="F258" s="14" t="str">
        <f ca="1">'Application For TE &amp; GOTS'!AH350</f>
        <v/>
      </c>
      <c r="G258" s="14" t="e">
        <f ca="1">'Application For TE &amp; GOTS'!AI350</f>
        <v>#REF!</v>
      </c>
      <c r="W258" s="14">
        <v>349</v>
      </c>
    </row>
    <row r="259" spans="1:23">
      <c r="A259" s="14">
        <v>238</v>
      </c>
      <c r="B259" s="14" t="str">
        <f ca="1">'Application For TE &amp; GOTS'!X351</f>
        <v/>
      </c>
      <c r="C259" s="14">
        <f>'Application For TE &amp; GOTS'!$D351</f>
        <v>0</v>
      </c>
      <c r="D259" s="14" t="str" cm="1">
        <f t="array" aca="1" ref="D259" ca="1">IFERROR(INDIRECT("'Application For Textile'!L"&amp;'Application For TE &amp; GOTS'!S351),"")</f>
        <v/>
      </c>
      <c r="E259" s="14" t="str">
        <f ca="1">'Application For TE &amp; GOTS'!AF351</f>
        <v/>
      </c>
      <c r="F259" s="14" t="str">
        <f ca="1">'Application For TE &amp; GOTS'!AH351</f>
        <v/>
      </c>
      <c r="G259" s="14" t="e">
        <f ca="1">'Application For TE &amp; GOTS'!AI351</f>
        <v>#REF!</v>
      </c>
      <c r="W259" s="14">
        <v>350</v>
      </c>
    </row>
    <row r="260" spans="1:23">
      <c r="A260" s="14">
        <v>239</v>
      </c>
      <c r="B260" s="14" t="str">
        <f ca="1">'Application For TE &amp; GOTS'!X352</f>
        <v/>
      </c>
      <c r="C260" s="14">
        <f>'Application For TE &amp; GOTS'!$D352</f>
        <v>0</v>
      </c>
      <c r="D260" s="14" t="str" cm="1">
        <f t="array" aca="1" ref="D260" ca="1">IFERROR(INDIRECT("'Application For Textile'!L"&amp;'Application For TE &amp; GOTS'!S352),"")</f>
        <v/>
      </c>
      <c r="E260" s="14" t="str">
        <f ca="1">'Application For TE &amp; GOTS'!AF352</f>
        <v/>
      </c>
      <c r="F260" s="14" t="str">
        <f ca="1">'Application For TE &amp; GOTS'!AH352</f>
        <v/>
      </c>
      <c r="G260" s="14" t="e">
        <f ca="1">'Application For TE &amp; GOTS'!AI352</f>
        <v>#REF!</v>
      </c>
      <c r="W260" s="14">
        <v>351</v>
      </c>
    </row>
    <row r="261" spans="1:23">
      <c r="A261" s="14">
        <v>240</v>
      </c>
      <c r="B261" s="14" t="str">
        <f ca="1">'Application For TE &amp; GOTS'!X353</f>
        <v/>
      </c>
      <c r="C261" s="14">
        <f>'Application For TE &amp; GOTS'!$D353</f>
        <v>0</v>
      </c>
      <c r="D261" s="14" t="str" cm="1">
        <f t="array" aca="1" ref="D261" ca="1">IFERROR(INDIRECT("'Application For Textile'!L"&amp;'Application For TE &amp; GOTS'!S353),"")</f>
        <v/>
      </c>
      <c r="E261" s="14" t="str">
        <f ca="1">'Application For TE &amp; GOTS'!AF353</f>
        <v/>
      </c>
      <c r="F261" s="14" t="str">
        <f ca="1">'Application For TE &amp; GOTS'!AH353</f>
        <v/>
      </c>
      <c r="G261" s="14" t="e">
        <f ca="1">'Application For TE &amp; GOTS'!AI353</f>
        <v>#REF!</v>
      </c>
      <c r="W261" s="14">
        <v>352</v>
      </c>
    </row>
    <row r="262" spans="1:23">
      <c r="A262" s="14">
        <v>241</v>
      </c>
      <c r="B262" s="14" t="str">
        <f ca="1">'Application For TE &amp; GOTS'!X354</f>
        <v/>
      </c>
      <c r="C262" s="14">
        <f>'Application For TE &amp; GOTS'!$D354</f>
        <v>0</v>
      </c>
      <c r="D262" s="14" t="str" cm="1">
        <f t="array" aca="1" ref="D262" ca="1">IFERROR(INDIRECT("'Application For Textile'!L"&amp;'Application For TE &amp; GOTS'!S354),"")</f>
        <v/>
      </c>
      <c r="E262" s="14" t="str">
        <f ca="1">'Application For TE &amp; GOTS'!AF354</f>
        <v/>
      </c>
      <c r="F262" s="14" t="str">
        <f ca="1">'Application For TE &amp; GOTS'!AH354</f>
        <v/>
      </c>
      <c r="G262" s="14" t="e">
        <f ca="1">'Application For TE &amp; GOTS'!AI354</f>
        <v>#REF!</v>
      </c>
      <c r="W262" s="14">
        <v>353</v>
      </c>
    </row>
    <row r="263" spans="1:23">
      <c r="A263" s="14">
        <v>242</v>
      </c>
      <c r="B263" s="14" t="str">
        <f ca="1">'Application For TE &amp; GOTS'!X355</f>
        <v/>
      </c>
      <c r="C263" s="14">
        <f>'Application For TE &amp; GOTS'!$D355</f>
        <v>0</v>
      </c>
      <c r="D263" s="14" t="str" cm="1">
        <f t="array" aca="1" ref="D263" ca="1">IFERROR(INDIRECT("'Application For Textile'!L"&amp;'Application For TE &amp; GOTS'!S355),"")</f>
        <v/>
      </c>
      <c r="E263" s="14" t="str">
        <f ca="1">'Application For TE &amp; GOTS'!AF355</f>
        <v/>
      </c>
      <c r="F263" s="14" t="str">
        <f ca="1">'Application For TE &amp; GOTS'!AH355</f>
        <v/>
      </c>
      <c r="G263" s="14" t="e">
        <f ca="1">'Application For TE &amp; GOTS'!AI355</f>
        <v>#REF!</v>
      </c>
      <c r="W263" s="14">
        <v>354</v>
      </c>
    </row>
    <row r="264" spans="1:23">
      <c r="A264" s="14">
        <v>243</v>
      </c>
      <c r="B264" s="14" t="str">
        <f ca="1">'Application For TE &amp; GOTS'!X356</f>
        <v/>
      </c>
      <c r="C264" s="14">
        <f>'Application For TE &amp; GOTS'!$D356</f>
        <v>0</v>
      </c>
      <c r="D264" s="14" t="str" cm="1">
        <f t="array" aca="1" ref="D264" ca="1">IFERROR(INDIRECT("'Application For Textile'!L"&amp;'Application For TE &amp; GOTS'!S356),"")</f>
        <v/>
      </c>
      <c r="E264" s="14" t="str">
        <f ca="1">'Application For TE &amp; GOTS'!AF356</f>
        <v/>
      </c>
      <c r="F264" s="14" t="str">
        <f ca="1">'Application For TE &amp; GOTS'!AH356</f>
        <v/>
      </c>
      <c r="G264" s="14" t="e">
        <f ca="1">'Application For TE &amp; GOTS'!AI356</f>
        <v>#REF!</v>
      </c>
      <c r="W264" s="14">
        <v>355</v>
      </c>
    </row>
    <row r="265" spans="1:23">
      <c r="A265" s="14">
        <v>244</v>
      </c>
      <c r="B265" s="14" t="str">
        <f ca="1">'Application For TE &amp; GOTS'!X357</f>
        <v/>
      </c>
      <c r="C265" s="14">
        <f>'Application For TE &amp; GOTS'!$D357</f>
        <v>0</v>
      </c>
      <c r="D265" s="14" t="str" cm="1">
        <f t="array" aca="1" ref="D265" ca="1">IFERROR(INDIRECT("'Application For Textile'!L"&amp;'Application For TE &amp; GOTS'!S357),"")</f>
        <v/>
      </c>
      <c r="E265" s="14" t="str">
        <f ca="1">'Application For TE &amp; GOTS'!AF357</f>
        <v/>
      </c>
      <c r="F265" s="14" t="str">
        <f ca="1">'Application For TE &amp; GOTS'!AH357</f>
        <v/>
      </c>
      <c r="G265" s="14" t="e">
        <f ca="1">'Application For TE &amp; GOTS'!AI357</f>
        <v>#REF!</v>
      </c>
      <c r="W265" s="14">
        <v>356</v>
      </c>
    </row>
    <row r="266" spans="1:23">
      <c r="A266" s="14">
        <v>245</v>
      </c>
      <c r="B266" s="14" t="str">
        <f ca="1">'Application For TE &amp; GOTS'!X358</f>
        <v/>
      </c>
      <c r="C266" s="14">
        <f>'Application For TE &amp; GOTS'!$D358</f>
        <v>0</v>
      </c>
      <c r="D266" s="14" t="str" cm="1">
        <f t="array" aca="1" ref="D266" ca="1">IFERROR(INDIRECT("'Application For Textile'!L"&amp;'Application For TE &amp; GOTS'!S358),"")</f>
        <v/>
      </c>
      <c r="E266" s="14" t="str">
        <f ca="1">'Application For TE &amp; GOTS'!AF358</f>
        <v/>
      </c>
      <c r="F266" s="14" t="str">
        <f ca="1">'Application For TE &amp; GOTS'!AH358</f>
        <v/>
      </c>
      <c r="G266" s="14" t="e">
        <f ca="1">'Application For TE &amp; GOTS'!AI358</f>
        <v>#REF!</v>
      </c>
      <c r="W266" s="14">
        <v>357</v>
      </c>
    </row>
    <row r="267" spans="1:23">
      <c r="A267" s="14">
        <v>246</v>
      </c>
      <c r="B267" s="14" t="str">
        <f ca="1">'Application For TE &amp; GOTS'!X359</f>
        <v/>
      </c>
      <c r="C267" s="14">
        <f>'Application For TE &amp; GOTS'!$D359</f>
        <v>0</v>
      </c>
      <c r="D267" s="14" t="str" cm="1">
        <f t="array" aca="1" ref="D267" ca="1">IFERROR(INDIRECT("'Application For Textile'!L"&amp;'Application For TE &amp; GOTS'!S359),"")</f>
        <v/>
      </c>
      <c r="E267" s="14" t="str">
        <f ca="1">'Application For TE &amp; GOTS'!AF359</f>
        <v/>
      </c>
      <c r="F267" s="14" t="str">
        <f ca="1">'Application For TE &amp; GOTS'!AH359</f>
        <v/>
      </c>
      <c r="G267" s="14" t="e">
        <f ca="1">'Application For TE &amp; GOTS'!AI359</f>
        <v>#REF!</v>
      </c>
      <c r="W267" s="14">
        <v>358</v>
      </c>
    </row>
    <row r="268" spans="1:23">
      <c r="A268" s="14">
        <v>247</v>
      </c>
      <c r="B268" s="14" t="str">
        <f ca="1">'Application For TE &amp; GOTS'!X360</f>
        <v/>
      </c>
      <c r="C268" s="14">
        <f>'Application For TE &amp; GOTS'!$D360</f>
        <v>0</v>
      </c>
      <c r="D268" s="14" t="str" cm="1">
        <f t="array" aca="1" ref="D268" ca="1">IFERROR(INDIRECT("'Application For Textile'!L"&amp;'Application For TE &amp; GOTS'!S360),"")</f>
        <v/>
      </c>
      <c r="E268" s="14" t="str">
        <f ca="1">'Application For TE &amp; GOTS'!AF360</f>
        <v/>
      </c>
      <c r="F268" s="14" t="str">
        <f ca="1">'Application For TE &amp; GOTS'!AH360</f>
        <v/>
      </c>
      <c r="G268" s="14" t="e">
        <f ca="1">'Application For TE &amp; GOTS'!AI360</f>
        <v>#REF!</v>
      </c>
      <c r="W268" s="14">
        <v>359</v>
      </c>
    </row>
    <row r="269" spans="1:23">
      <c r="A269" s="14">
        <v>248</v>
      </c>
      <c r="B269" s="14" t="str">
        <f ca="1">'Application For TE &amp; GOTS'!X361</f>
        <v/>
      </c>
      <c r="C269" s="14">
        <f>'Application For TE &amp; GOTS'!$D361</f>
        <v>0</v>
      </c>
      <c r="D269" s="14" t="str" cm="1">
        <f t="array" aca="1" ref="D269" ca="1">IFERROR(INDIRECT("'Application For Textile'!L"&amp;'Application For TE &amp; GOTS'!S361),"")</f>
        <v/>
      </c>
      <c r="E269" s="14" t="str">
        <f ca="1">'Application For TE &amp; GOTS'!AF361</f>
        <v/>
      </c>
      <c r="F269" s="14" t="str">
        <f ca="1">'Application For TE &amp; GOTS'!AH361</f>
        <v/>
      </c>
      <c r="G269" s="14" t="e">
        <f ca="1">'Application For TE &amp; GOTS'!AI361</f>
        <v>#REF!</v>
      </c>
      <c r="W269" s="14">
        <v>360</v>
      </c>
    </row>
    <row r="270" spans="1:23">
      <c r="A270" s="14">
        <v>249</v>
      </c>
      <c r="B270" s="14" t="str">
        <f ca="1">'Application For TE &amp; GOTS'!X362</f>
        <v/>
      </c>
      <c r="C270" s="14">
        <f>'Application For TE &amp; GOTS'!$D362</f>
        <v>0</v>
      </c>
      <c r="D270" s="14" t="str" cm="1">
        <f t="array" aca="1" ref="D270" ca="1">IFERROR(INDIRECT("'Application For Textile'!L"&amp;'Application For TE &amp; GOTS'!S362),"")</f>
        <v/>
      </c>
      <c r="E270" s="14" t="str">
        <f ca="1">'Application For TE &amp; GOTS'!AF362</f>
        <v/>
      </c>
      <c r="F270" s="14" t="str">
        <f ca="1">'Application For TE &amp; GOTS'!AH362</f>
        <v/>
      </c>
      <c r="G270" s="14" t="e">
        <f ca="1">'Application For TE &amp; GOTS'!AI362</f>
        <v>#REF!</v>
      </c>
      <c r="W270" s="14">
        <v>361</v>
      </c>
    </row>
    <row r="271" spans="1:23">
      <c r="A271" s="14">
        <v>250</v>
      </c>
      <c r="B271" s="14" t="str">
        <f ca="1">'Application For TE &amp; GOTS'!X363</f>
        <v/>
      </c>
      <c r="C271" s="14">
        <f>'Application For TE &amp; GOTS'!$D363</f>
        <v>0</v>
      </c>
      <c r="D271" s="14" t="str" cm="1">
        <f t="array" aca="1" ref="D271" ca="1">IFERROR(INDIRECT("'Application For Textile'!L"&amp;'Application For TE &amp; GOTS'!S363),"")</f>
        <v/>
      </c>
      <c r="E271" s="14" t="str">
        <f ca="1">'Application For TE &amp; GOTS'!AF363</f>
        <v/>
      </c>
      <c r="F271" s="14" t="str">
        <f ca="1">'Application For TE &amp; GOTS'!AH363</f>
        <v/>
      </c>
      <c r="G271" s="14" t="e">
        <f ca="1">'Application For TE &amp; GOTS'!AI363</f>
        <v>#REF!</v>
      </c>
      <c r="W271" s="14">
        <v>362</v>
      </c>
    </row>
    <row r="272" spans="1:23">
      <c r="A272" s="14">
        <v>251</v>
      </c>
      <c r="B272" s="14" t="str">
        <f ca="1">'Application For TE &amp; GOTS'!X364</f>
        <v/>
      </c>
      <c r="C272" s="14">
        <f>'Application For TE &amp; GOTS'!$D364</f>
        <v>0</v>
      </c>
      <c r="D272" s="14" t="str" cm="1">
        <f t="array" aca="1" ref="D272" ca="1">IFERROR(INDIRECT("'Application For Textile'!L"&amp;'Application For TE &amp; GOTS'!S364),"")</f>
        <v/>
      </c>
      <c r="E272" s="14" t="str">
        <f ca="1">'Application For TE &amp; GOTS'!AF364</f>
        <v/>
      </c>
      <c r="F272" s="14" t="str">
        <f ca="1">'Application For TE &amp; GOTS'!AH364</f>
        <v/>
      </c>
      <c r="G272" s="14" t="e">
        <f ca="1">'Application For TE &amp; GOTS'!AI364</f>
        <v>#REF!</v>
      </c>
      <c r="W272" s="14">
        <v>363</v>
      </c>
    </row>
    <row r="273" spans="1:23">
      <c r="A273" s="14">
        <v>252</v>
      </c>
      <c r="B273" s="14" t="str">
        <f ca="1">'Application For TE &amp; GOTS'!X365</f>
        <v/>
      </c>
      <c r="C273" s="14">
        <f>'Application For TE &amp; GOTS'!$D365</f>
        <v>0</v>
      </c>
      <c r="D273" s="14" t="str" cm="1">
        <f t="array" aca="1" ref="D273" ca="1">IFERROR(INDIRECT("'Application For Textile'!L"&amp;'Application For TE &amp; GOTS'!S365),"")</f>
        <v/>
      </c>
      <c r="E273" s="14" t="str">
        <f ca="1">'Application For TE &amp; GOTS'!AF365</f>
        <v/>
      </c>
      <c r="F273" s="14" t="str">
        <f ca="1">'Application For TE &amp; GOTS'!AH365</f>
        <v/>
      </c>
      <c r="G273" s="14" t="e">
        <f ca="1">'Application For TE &amp; GOTS'!AI365</f>
        <v>#REF!</v>
      </c>
      <c r="W273" s="14">
        <v>364</v>
      </c>
    </row>
    <row r="274" spans="1:23">
      <c r="A274" s="14">
        <v>253</v>
      </c>
      <c r="B274" s="14" t="str">
        <f ca="1">'Application For TE &amp; GOTS'!X366</f>
        <v/>
      </c>
      <c r="C274" s="14">
        <f>'Application For TE &amp; GOTS'!$D366</f>
        <v>0</v>
      </c>
      <c r="D274" s="14" t="str" cm="1">
        <f t="array" aca="1" ref="D274" ca="1">IFERROR(INDIRECT("'Application For Textile'!L"&amp;'Application For TE &amp; GOTS'!S366),"")</f>
        <v/>
      </c>
      <c r="E274" s="14" t="str">
        <f ca="1">'Application For TE &amp; GOTS'!AF366</f>
        <v/>
      </c>
      <c r="F274" s="14" t="str">
        <f ca="1">'Application For TE &amp; GOTS'!AH366</f>
        <v/>
      </c>
      <c r="G274" s="14" t="e">
        <f ca="1">'Application For TE &amp; GOTS'!AI366</f>
        <v>#REF!</v>
      </c>
      <c r="W274" s="14">
        <v>365</v>
      </c>
    </row>
    <row r="275" spans="1:23">
      <c r="A275" s="14">
        <v>254</v>
      </c>
      <c r="B275" s="14" t="str">
        <f ca="1">'Application For TE &amp; GOTS'!X367</f>
        <v/>
      </c>
      <c r="C275" s="14">
        <f>'Application For TE &amp; GOTS'!$D367</f>
        <v>0</v>
      </c>
      <c r="D275" s="14" t="str" cm="1">
        <f t="array" aca="1" ref="D275" ca="1">IFERROR(INDIRECT("'Application For Textile'!L"&amp;'Application For TE &amp; GOTS'!S367),"")</f>
        <v/>
      </c>
      <c r="E275" s="14" t="str">
        <f ca="1">'Application For TE &amp; GOTS'!AF367</f>
        <v/>
      </c>
      <c r="F275" s="14" t="str">
        <f ca="1">'Application For TE &amp; GOTS'!AH367</f>
        <v/>
      </c>
      <c r="G275" s="14" t="e">
        <f ca="1">'Application For TE &amp; GOTS'!AI367</f>
        <v>#REF!</v>
      </c>
      <c r="W275" s="14">
        <v>366</v>
      </c>
    </row>
    <row r="276" spans="1:23">
      <c r="A276" s="14">
        <v>255</v>
      </c>
      <c r="B276" s="14" t="str">
        <f ca="1">'Application For TE &amp; GOTS'!X368</f>
        <v/>
      </c>
      <c r="C276" s="14">
        <f>'Application For TE &amp; GOTS'!$D368</f>
        <v>0</v>
      </c>
      <c r="D276" s="14" t="str" cm="1">
        <f t="array" aca="1" ref="D276" ca="1">IFERROR(INDIRECT("'Application For Textile'!L"&amp;'Application For TE &amp; GOTS'!S368),"")</f>
        <v/>
      </c>
      <c r="E276" s="14" t="str">
        <f ca="1">'Application For TE &amp; GOTS'!AF368</f>
        <v/>
      </c>
      <c r="F276" s="14" t="str">
        <f ca="1">'Application For TE &amp; GOTS'!AH368</f>
        <v/>
      </c>
      <c r="G276" s="14" t="e">
        <f ca="1">'Application For TE &amp; GOTS'!AI368</f>
        <v>#REF!</v>
      </c>
      <c r="W276" s="14">
        <v>367</v>
      </c>
    </row>
    <row r="277" spans="1:23">
      <c r="A277" s="14">
        <v>256</v>
      </c>
      <c r="B277" s="14" t="str">
        <f ca="1">'Application For TE &amp; GOTS'!X369</f>
        <v/>
      </c>
      <c r="C277" s="14">
        <f>'Application For TE &amp; GOTS'!$D369</f>
        <v>0</v>
      </c>
      <c r="D277" s="14" t="str" cm="1">
        <f t="array" aca="1" ref="D277" ca="1">IFERROR(INDIRECT("'Application For Textile'!L"&amp;'Application For TE &amp; GOTS'!S369),"")</f>
        <v/>
      </c>
      <c r="E277" s="14" t="str">
        <f ca="1">'Application For TE &amp; GOTS'!AF369</f>
        <v/>
      </c>
      <c r="F277" s="14" t="str">
        <f ca="1">'Application For TE &amp; GOTS'!AH369</f>
        <v/>
      </c>
      <c r="G277" s="14" t="e">
        <f ca="1">'Application For TE &amp; GOTS'!AI369</f>
        <v>#REF!</v>
      </c>
      <c r="W277" s="14">
        <v>368</v>
      </c>
    </row>
    <row r="278" spans="1:23">
      <c r="A278" s="14">
        <v>257</v>
      </c>
      <c r="B278" s="14" t="str">
        <f ca="1">'Application For TE &amp; GOTS'!X370</f>
        <v/>
      </c>
      <c r="C278" s="14">
        <f>'Application For TE &amp; GOTS'!$D370</f>
        <v>0</v>
      </c>
      <c r="D278" s="14" t="str" cm="1">
        <f t="array" aca="1" ref="D278" ca="1">IFERROR(INDIRECT("'Application For Textile'!L"&amp;'Application For TE &amp; GOTS'!S370),"")</f>
        <v/>
      </c>
      <c r="E278" s="14" t="str">
        <f ca="1">'Application For TE &amp; GOTS'!AF370</f>
        <v/>
      </c>
      <c r="F278" s="14" t="str">
        <f ca="1">'Application For TE &amp; GOTS'!AH370</f>
        <v/>
      </c>
      <c r="G278" s="14" t="e">
        <f ca="1">'Application For TE &amp; GOTS'!AI370</f>
        <v>#REF!</v>
      </c>
      <c r="W278" s="14">
        <v>369</v>
      </c>
    </row>
    <row r="279" spans="1:23">
      <c r="A279" s="14">
        <v>258</v>
      </c>
      <c r="B279" s="14" t="str">
        <f ca="1">'Application For TE &amp; GOTS'!X371</f>
        <v/>
      </c>
      <c r="C279" s="14">
        <f>'Application For TE &amp; GOTS'!$D371</f>
        <v>0</v>
      </c>
      <c r="D279" s="14" t="str" cm="1">
        <f t="array" aca="1" ref="D279" ca="1">IFERROR(INDIRECT("'Application For Textile'!L"&amp;'Application For TE &amp; GOTS'!S371),"")</f>
        <v/>
      </c>
      <c r="E279" s="14" t="str">
        <f ca="1">'Application For TE &amp; GOTS'!AF371</f>
        <v/>
      </c>
      <c r="F279" s="14" t="str">
        <f ca="1">'Application For TE &amp; GOTS'!AH371</f>
        <v/>
      </c>
      <c r="G279" s="14" t="e">
        <f ca="1">'Application For TE &amp; GOTS'!AI371</f>
        <v>#REF!</v>
      </c>
      <c r="W279" s="14">
        <v>370</v>
      </c>
    </row>
    <row r="280" spans="1:23">
      <c r="A280" s="14">
        <v>259</v>
      </c>
      <c r="B280" s="14" t="str">
        <f ca="1">'Application For TE &amp; GOTS'!X372</f>
        <v/>
      </c>
      <c r="C280" s="14">
        <f>'Application For TE &amp; GOTS'!$D372</f>
        <v>0</v>
      </c>
      <c r="D280" s="14" t="str" cm="1">
        <f t="array" aca="1" ref="D280" ca="1">IFERROR(INDIRECT("'Application For Textile'!L"&amp;'Application For TE &amp; GOTS'!S372),"")</f>
        <v/>
      </c>
      <c r="E280" s="14" t="str">
        <f ca="1">'Application For TE &amp; GOTS'!AF372</f>
        <v/>
      </c>
      <c r="F280" s="14" t="str">
        <f ca="1">'Application For TE &amp; GOTS'!AH372</f>
        <v/>
      </c>
      <c r="G280" s="14" t="e">
        <f ca="1">'Application For TE &amp; GOTS'!AI372</f>
        <v>#REF!</v>
      </c>
      <c r="W280" s="14">
        <v>371</v>
      </c>
    </row>
    <row r="281" spans="1:23">
      <c r="A281" s="14">
        <v>260</v>
      </c>
      <c r="B281" s="14" t="str">
        <f ca="1">'Application For TE &amp; GOTS'!X373</f>
        <v/>
      </c>
      <c r="C281" s="14">
        <f>'Application For TE &amp; GOTS'!$D373</f>
        <v>0</v>
      </c>
      <c r="D281" s="14" t="str" cm="1">
        <f t="array" aca="1" ref="D281" ca="1">IFERROR(INDIRECT("'Application For Textile'!L"&amp;'Application For TE &amp; GOTS'!S373),"")</f>
        <v/>
      </c>
      <c r="E281" s="14" t="str">
        <f ca="1">'Application For TE &amp; GOTS'!AF373</f>
        <v/>
      </c>
      <c r="F281" s="14" t="str">
        <f ca="1">'Application For TE &amp; GOTS'!AH373</f>
        <v/>
      </c>
      <c r="G281" s="14" t="e">
        <f ca="1">'Application For TE &amp; GOTS'!AI373</f>
        <v>#REF!</v>
      </c>
      <c r="W281" s="14">
        <v>372</v>
      </c>
    </row>
    <row r="282" spans="1:23">
      <c r="A282" s="14">
        <v>261</v>
      </c>
      <c r="B282" s="14" t="str">
        <f ca="1">'Application For TE &amp; GOTS'!X374</f>
        <v/>
      </c>
      <c r="C282" s="14">
        <f>'Application For TE &amp; GOTS'!$D374</f>
        <v>0</v>
      </c>
      <c r="D282" s="14" t="str" cm="1">
        <f t="array" aca="1" ref="D282" ca="1">IFERROR(INDIRECT("'Application For Textile'!L"&amp;'Application For TE &amp; GOTS'!S374),"")</f>
        <v/>
      </c>
      <c r="E282" s="14" t="str">
        <f ca="1">'Application For TE &amp; GOTS'!AF374</f>
        <v/>
      </c>
      <c r="F282" s="14" t="str">
        <f ca="1">'Application For TE &amp; GOTS'!AH374</f>
        <v/>
      </c>
      <c r="G282" s="14" t="e">
        <f ca="1">'Application For TE &amp; GOTS'!AI374</f>
        <v>#REF!</v>
      </c>
      <c r="W282" s="14">
        <v>373</v>
      </c>
    </row>
    <row r="283" spans="1:23">
      <c r="A283" s="14">
        <v>262</v>
      </c>
      <c r="B283" s="14" t="str">
        <f ca="1">'Application For TE &amp; GOTS'!X375</f>
        <v/>
      </c>
      <c r="C283" s="14">
        <f>'Application For TE &amp; GOTS'!$D375</f>
        <v>0</v>
      </c>
      <c r="D283" s="14" t="str" cm="1">
        <f t="array" aca="1" ref="D283" ca="1">IFERROR(INDIRECT("'Application For Textile'!L"&amp;'Application For TE &amp; GOTS'!S375),"")</f>
        <v/>
      </c>
      <c r="E283" s="14" t="str">
        <f ca="1">'Application For TE &amp; GOTS'!AF375</f>
        <v/>
      </c>
      <c r="F283" s="14" t="str">
        <f ca="1">'Application For TE &amp; GOTS'!AH375</f>
        <v/>
      </c>
      <c r="G283" s="14" t="e">
        <f ca="1">'Application For TE &amp; GOTS'!AI375</f>
        <v>#REF!</v>
      </c>
      <c r="W283" s="14">
        <v>374</v>
      </c>
    </row>
    <row r="284" spans="1:23">
      <c r="A284" s="14">
        <v>263</v>
      </c>
      <c r="B284" s="14" t="str">
        <f ca="1">'Application For TE &amp; GOTS'!X376</f>
        <v/>
      </c>
      <c r="C284" s="14">
        <f>'Application For TE &amp; GOTS'!$D376</f>
        <v>0</v>
      </c>
      <c r="D284" s="14" t="str" cm="1">
        <f t="array" aca="1" ref="D284" ca="1">IFERROR(INDIRECT("'Application For Textile'!L"&amp;'Application For TE &amp; GOTS'!S376),"")</f>
        <v/>
      </c>
      <c r="E284" s="14" t="str">
        <f ca="1">'Application For TE &amp; GOTS'!AF376</f>
        <v/>
      </c>
      <c r="F284" s="14" t="str">
        <f ca="1">'Application For TE &amp; GOTS'!AH376</f>
        <v/>
      </c>
      <c r="G284" s="14" t="e">
        <f ca="1">'Application For TE &amp; GOTS'!AI376</f>
        <v>#REF!</v>
      </c>
      <c r="W284" s="14">
        <v>375</v>
      </c>
    </row>
    <row r="285" spans="1:23">
      <c r="A285" s="14">
        <v>264</v>
      </c>
      <c r="B285" s="14" t="str">
        <f ca="1">'Application For TE &amp; GOTS'!X377</f>
        <v/>
      </c>
      <c r="C285" s="14">
        <f>'Application For TE &amp; GOTS'!$D377</f>
        <v>0</v>
      </c>
      <c r="D285" s="14" t="str" cm="1">
        <f t="array" aca="1" ref="D285" ca="1">IFERROR(INDIRECT("'Application For Textile'!L"&amp;'Application For TE &amp; GOTS'!S377),"")</f>
        <v/>
      </c>
      <c r="E285" s="14" t="str">
        <f ca="1">'Application For TE &amp; GOTS'!AF377</f>
        <v/>
      </c>
      <c r="F285" s="14" t="str">
        <f ca="1">'Application For TE &amp; GOTS'!AH377</f>
        <v/>
      </c>
      <c r="G285" s="14" t="e">
        <f ca="1">'Application For TE &amp; GOTS'!AI377</f>
        <v>#REF!</v>
      </c>
      <c r="W285" s="14">
        <v>376</v>
      </c>
    </row>
    <row r="286" spans="1:23">
      <c r="A286" s="14">
        <v>265</v>
      </c>
      <c r="B286" s="14" t="str">
        <f ca="1">'Application For TE &amp; GOTS'!X378</f>
        <v/>
      </c>
      <c r="C286" s="14">
        <f>'Application For TE &amp; GOTS'!$D378</f>
        <v>0</v>
      </c>
      <c r="D286" s="14" t="str" cm="1">
        <f t="array" aca="1" ref="D286" ca="1">IFERROR(INDIRECT("'Application For Textile'!L"&amp;'Application For TE &amp; GOTS'!S378),"")</f>
        <v/>
      </c>
      <c r="E286" s="14" t="str">
        <f ca="1">'Application For TE &amp; GOTS'!AF378</f>
        <v/>
      </c>
      <c r="F286" s="14" t="str">
        <f ca="1">'Application For TE &amp; GOTS'!AH378</f>
        <v/>
      </c>
      <c r="G286" s="14" t="e">
        <f ca="1">'Application For TE &amp; GOTS'!AI378</f>
        <v>#REF!</v>
      </c>
      <c r="W286" s="14">
        <v>377</v>
      </c>
    </row>
    <row r="287" spans="1:23">
      <c r="A287" s="14">
        <v>266</v>
      </c>
      <c r="B287" s="14" t="str">
        <f ca="1">'Application For TE &amp; GOTS'!X379</f>
        <v/>
      </c>
      <c r="C287" s="14">
        <f>'Application For TE &amp; GOTS'!$D379</f>
        <v>0</v>
      </c>
      <c r="D287" s="14" t="str" cm="1">
        <f t="array" aca="1" ref="D287" ca="1">IFERROR(INDIRECT("'Application For Textile'!L"&amp;'Application For TE &amp; GOTS'!S379),"")</f>
        <v/>
      </c>
      <c r="E287" s="14" t="str">
        <f ca="1">'Application For TE &amp; GOTS'!AF379</f>
        <v/>
      </c>
      <c r="F287" s="14" t="str">
        <f ca="1">'Application For TE &amp; GOTS'!AH379</f>
        <v/>
      </c>
      <c r="G287" s="14" t="e">
        <f ca="1">'Application For TE &amp; GOTS'!AI379</f>
        <v>#REF!</v>
      </c>
      <c r="W287" s="14">
        <v>378</v>
      </c>
    </row>
    <row r="288" spans="1:23">
      <c r="A288" s="14">
        <v>267</v>
      </c>
      <c r="B288" s="14" t="str">
        <f ca="1">'Application For TE &amp; GOTS'!X380</f>
        <v/>
      </c>
      <c r="C288" s="14">
        <f>'Application For TE &amp; GOTS'!$D380</f>
        <v>0</v>
      </c>
      <c r="D288" s="14" t="str" cm="1">
        <f t="array" aca="1" ref="D288" ca="1">IFERROR(INDIRECT("'Application For Textile'!L"&amp;'Application For TE &amp; GOTS'!S380),"")</f>
        <v/>
      </c>
      <c r="E288" s="14" t="str">
        <f ca="1">'Application For TE &amp; GOTS'!AF380</f>
        <v/>
      </c>
      <c r="F288" s="14" t="str">
        <f ca="1">'Application For TE &amp; GOTS'!AH380</f>
        <v/>
      </c>
      <c r="G288" s="14" t="e">
        <f ca="1">'Application For TE &amp; GOTS'!AI380</f>
        <v>#REF!</v>
      </c>
      <c r="W288" s="14">
        <v>379</v>
      </c>
    </row>
    <row r="289" spans="1:23">
      <c r="A289" s="14">
        <v>268</v>
      </c>
      <c r="B289" s="14" t="str">
        <f ca="1">'Application For TE &amp; GOTS'!X381</f>
        <v/>
      </c>
      <c r="C289" s="14">
        <f>'Application For TE &amp; GOTS'!$D381</f>
        <v>0</v>
      </c>
      <c r="D289" s="14" t="str" cm="1">
        <f t="array" aca="1" ref="D289" ca="1">IFERROR(INDIRECT("'Application For Textile'!L"&amp;'Application For TE &amp; GOTS'!S381),"")</f>
        <v/>
      </c>
      <c r="E289" s="14" t="str">
        <f ca="1">'Application For TE &amp; GOTS'!AF381</f>
        <v/>
      </c>
      <c r="F289" s="14" t="str">
        <f ca="1">'Application For TE &amp; GOTS'!AH381</f>
        <v/>
      </c>
      <c r="G289" s="14" t="e">
        <f ca="1">'Application For TE &amp; GOTS'!AI381</f>
        <v>#REF!</v>
      </c>
      <c r="W289" s="14">
        <v>380</v>
      </c>
    </row>
    <row r="290" spans="1:23">
      <c r="A290" s="14">
        <v>269</v>
      </c>
      <c r="B290" s="14" t="str">
        <f ca="1">'Application For TE &amp; GOTS'!X382</f>
        <v/>
      </c>
      <c r="C290" s="14">
        <f>'Application For TE &amp; GOTS'!$D382</f>
        <v>0</v>
      </c>
      <c r="D290" s="14" t="str" cm="1">
        <f t="array" aca="1" ref="D290" ca="1">IFERROR(INDIRECT("'Application For Textile'!L"&amp;'Application For TE &amp; GOTS'!S382),"")</f>
        <v/>
      </c>
      <c r="E290" s="14" t="str">
        <f ca="1">'Application For TE &amp; GOTS'!AF382</f>
        <v/>
      </c>
      <c r="F290" s="14" t="str">
        <f ca="1">'Application For TE &amp; GOTS'!AH382</f>
        <v/>
      </c>
      <c r="G290" s="14" t="e">
        <f ca="1">'Application For TE &amp; GOTS'!AI382</f>
        <v>#REF!</v>
      </c>
      <c r="W290" s="14">
        <v>381</v>
      </c>
    </row>
    <row r="291" spans="1:23">
      <c r="A291" s="14">
        <v>270</v>
      </c>
      <c r="B291" s="14" t="str">
        <f ca="1">'Application For TE &amp; GOTS'!X383</f>
        <v/>
      </c>
      <c r="C291" s="14">
        <f>'Application For TE &amp; GOTS'!$D383</f>
        <v>0</v>
      </c>
      <c r="D291" s="14" t="str" cm="1">
        <f t="array" aca="1" ref="D291" ca="1">IFERROR(INDIRECT("'Application For Textile'!L"&amp;'Application For TE &amp; GOTS'!S383),"")</f>
        <v/>
      </c>
      <c r="E291" s="14" t="str">
        <f ca="1">'Application For TE &amp; GOTS'!AF383</f>
        <v/>
      </c>
      <c r="F291" s="14" t="str">
        <f ca="1">'Application For TE &amp; GOTS'!AH383</f>
        <v/>
      </c>
      <c r="G291" s="14" t="e">
        <f ca="1">'Application For TE &amp; GOTS'!AI383</f>
        <v>#REF!</v>
      </c>
      <c r="W291" s="14">
        <v>382</v>
      </c>
    </row>
    <row r="292" spans="1:23">
      <c r="A292" s="14">
        <v>271</v>
      </c>
      <c r="B292" s="14" t="str">
        <f ca="1">'Application For TE &amp; GOTS'!X384</f>
        <v/>
      </c>
      <c r="C292" s="14">
        <f>'Application For TE &amp; GOTS'!$D384</f>
        <v>0</v>
      </c>
      <c r="D292" s="14" t="str" cm="1">
        <f t="array" aca="1" ref="D292" ca="1">IFERROR(INDIRECT("'Application For Textile'!L"&amp;'Application For TE &amp; GOTS'!S384),"")</f>
        <v/>
      </c>
      <c r="E292" s="14" t="str">
        <f ca="1">'Application For TE &amp; GOTS'!AF384</f>
        <v/>
      </c>
      <c r="F292" s="14" t="str">
        <f ca="1">'Application For TE &amp; GOTS'!AH384</f>
        <v/>
      </c>
      <c r="G292" s="14" t="e">
        <f ca="1">'Application For TE &amp; GOTS'!AI384</f>
        <v>#REF!</v>
      </c>
      <c r="W292" s="14">
        <v>383</v>
      </c>
    </row>
    <row r="293" spans="1:23">
      <c r="A293" s="14">
        <v>272</v>
      </c>
      <c r="B293" s="14" t="str">
        <f ca="1">'Application For TE &amp; GOTS'!X385</f>
        <v/>
      </c>
      <c r="C293" s="14">
        <f>'Application For TE &amp; GOTS'!$D385</f>
        <v>0</v>
      </c>
      <c r="D293" s="14" t="str" cm="1">
        <f t="array" aca="1" ref="D293" ca="1">IFERROR(INDIRECT("'Application For Textile'!L"&amp;'Application For TE &amp; GOTS'!S385),"")</f>
        <v/>
      </c>
      <c r="E293" s="14" t="str">
        <f ca="1">'Application For TE &amp; GOTS'!AF385</f>
        <v/>
      </c>
      <c r="F293" s="14" t="str">
        <f ca="1">'Application For TE &amp; GOTS'!AH385</f>
        <v/>
      </c>
      <c r="G293" s="14" t="e">
        <f ca="1">'Application For TE &amp; GOTS'!AI385</f>
        <v>#REF!</v>
      </c>
      <c r="W293" s="14">
        <v>384</v>
      </c>
    </row>
    <row r="294" spans="1:23">
      <c r="A294" s="14">
        <v>273</v>
      </c>
      <c r="B294" s="14" t="str">
        <f ca="1">'Application For TE &amp; GOTS'!X386</f>
        <v/>
      </c>
      <c r="C294" s="14">
        <f>'Application For TE &amp; GOTS'!$D386</f>
        <v>0</v>
      </c>
      <c r="D294" s="14" t="str" cm="1">
        <f t="array" aca="1" ref="D294" ca="1">IFERROR(INDIRECT("'Application For Textile'!L"&amp;'Application For TE &amp; GOTS'!S386),"")</f>
        <v/>
      </c>
      <c r="E294" s="14" t="str">
        <f ca="1">'Application For TE &amp; GOTS'!AF386</f>
        <v/>
      </c>
      <c r="F294" s="14" t="str">
        <f ca="1">'Application For TE &amp; GOTS'!AH386</f>
        <v/>
      </c>
      <c r="G294" s="14" t="e">
        <f ca="1">'Application For TE &amp; GOTS'!AI386</f>
        <v>#REF!</v>
      </c>
      <c r="W294" s="14">
        <v>385</v>
      </c>
    </row>
    <row r="295" spans="1:23">
      <c r="A295" s="14">
        <v>274</v>
      </c>
      <c r="B295" s="14" t="str">
        <f ca="1">'Application For TE &amp; GOTS'!X387</f>
        <v/>
      </c>
      <c r="C295" s="14">
        <f>'Application For TE &amp; GOTS'!$D387</f>
        <v>0</v>
      </c>
      <c r="D295" s="14" t="str" cm="1">
        <f t="array" aca="1" ref="D295" ca="1">IFERROR(INDIRECT("'Application For Textile'!L"&amp;'Application For TE &amp; GOTS'!S387),"")</f>
        <v/>
      </c>
      <c r="E295" s="14" t="str">
        <f ca="1">'Application For TE &amp; GOTS'!AF387</f>
        <v/>
      </c>
      <c r="F295" s="14" t="str">
        <f ca="1">'Application For TE &amp; GOTS'!AH387</f>
        <v/>
      </c>
      <c r="G295" s="14" t="e">
        <f ca="1">'Application For TE &amp; GOTS'!AI387</f>
        <v>#REF!</v>
      </c>
      <c r="W295" s="14">
        <v>386</v>
      </c>
    </row>
    <row r="296" spans="1:23">
      <c r="A296" s="14">
        <v>275</v>
      </c>
      <c r="B296" s="14" t="str">
        <f ca="1">'Application For TE &amp; GOTS'!X388</f>
        <v/>
      </c>
      <c r="C296" s="14">
        <f>'Application For TE &amp; GOTS'!$D388</f>
        <v>0</v>
      </c>
      <c r="D296" s="14" t="str" cm="1">
        <f t="array" aca="1" ref="D296" ca="1">IFERROR(INDIRECT("'Application For Textile'!L"&amp;'Application For TE &amp; GOTS'!S388),"")</f>
        <v/>
      </c>
      <c r="E296" s="14" t="str">
        <f ca="1">'Application For TE &amp; GOTS'!AF388</f>
        <v/>
      </c>
      <c r="F296" s="14" t="str">
        <f ca="1">'Application For TE &amp; GOTS'!AH388</f>
        <v/>
      </c>
      <c r="G296" s="14" t="e">
        <f ca="1">'Application For TE &amp; GOTS'!AI388</f>
        <v>#REF!</v>
      </c>
      <c r="W296" s="14">
        <v>387</v>
      </c>
    </row>
    <row r="297" spans="1:23">
      <c r="A297" s="14">
        <v>276</v>
      </c>
      <c r="B297" s="14" t="str">
        <f ca="1">'Application For TE &amp; GOTS'!X389</f>
        <v/>
      </c>
      <c r="C297" s="14">
        <f>'Application For TE &amp; GOTS'!$D389</f>
        <v>0</v>
      </c>
      <c r="D297" s="14" t="str" cm="1">
        <f t="array" aca="1" ref="D297" ca="1">IFERROR(INDIRECT("'Application For Textile'!L"&amp;'Application For TE &amp; GOTS'!S389),"")</f>
        <v/>
      </c>
      <c r="E297" s="14" t="str">
        <f ca="1">'Application For TE &amp; GOTS'!AF389</f>
        <v/>
      </c>
      <c r="F297" s="14" t="str">
        <f ca="1">'Application For TE &amp; GOTS'!AH389</f>
        <v/>
      </c>
      <c r="G297" s="14" t="e">
        <f ca="1">'Application For TE &amp; GOTS'!AI389</f>
        <v>#REF!</v>
      </c>
      <c r="W297" s="14">
        <v>388</v>
      </c>
    </row>
    <row r="298" spans="1:23">
      <c r="A298" s="14">
        <v>277</v>
      </c>
      <c r="B298" s="14" t="str">
        <f ca="1">'Application For TE &amp; GOTS'!X390</f>
        <v/>
      </c>
      <c r="C298" s="14">
        <f>'Application For TE &amp; GOTS'!$D390</f>
        <v>0</v>
      </c>
      <c r="D298" s="14" t="str" cm="1">
        <f t="array" aca="1" ref="D298" ca="1">IFERROR(INDIRECT("'Application For Textile'!L"&amp;'Application For TE &amp; GOTS'!S390),"")</f>
        <v/>
      </c>
      <c r="E298" s="14" t="str">
        <f ca="1">'Application For TE &amp; GOTS'!AF390</f>
        <v/>
      </c>
      <c r="F298" s="14" t="str">
        <f ca="1">'Application For TE &amp; GOTS'!AH390</f>
        <v/>
      </c>
      <c r="G298" s="14" t="e">
        <f ca="1">'Application For TE &amp; GOTS'!AI390</f>
        <v>#REF!</v>
      </c>
      <c r="W298" s="14">
        <v>389</v>
      </c>
    </row>
    <row r="299" spans="1:23">
      <c r="A299" s="14">
        <v>278</v>
      </c>
      <c r="B299" s="14" t="str">
        <f ca="1">'Application For TE &amp; GOTS'!X391</f>
        <v/>
      </c>
      <c r="C299" s="14">
        <f>'Application For TE &amp; GOTS'!$D391</f>
        <v>0</v>
      </c>
      <c r="D299" s="14" t="str" cm="1">
        <f t="array" aca="1" ref="D299" ca="1">IFERROR(INDIRECT("'Application For Textile'!L"&amp;'Application For TE &amp; GOTS'!S391),"")</f>
        <v/>
      </c>
      <c r="E299" s="14" t="str">
        <f ca="1">'Application For TE &amp; GOTS'!AF391</f>
        <v/>
      </c>
      <c r="F299" s="14" t="str">
        <f ca="1">'Application For TE &amp; GOTS'!AH391</f>
        <v/>
      </c>
      <c r="G299" s="14" t="e">
        <f ca="1">'Application For TE &amp; GOTS'!AI391</f>
        <v>#REF!</v>
      </c>
      <c r="W299" s="14">
        <v>390</v>
      </c>
    </row>
    <row r="300" spans="1:23">
      <c r="A300" s="14">
        <v>279</v>
      </c>
      <c r="B300" s="14" t="str">
        <f ca="1">'Application For TE &amp; GOTS'!X392</f>
        <v/>
      </c>
      <c r="C300" s="14">
        <f>'Application For TE &amp; GOTS'!$D392</f>
        <v>0</v>
      </c>
      <c r="D300" s="14" t="str" cm="1">
        <f t="array" aca="1" ref="D300" ca="1">IFERROR(INDIRECT("'Application For Textile'!L"&amp;'Application For TE &amp; GOTS'!S392),"")</f>
        <v/>
      </c>
      <c r="E300" s="14" t="str">
        <f ca="1">'Application For TE &amp; GOTS'!AF392</f>
        <v/>
      </c>
      <c r="F300" s="14" t="str">
        <f ca="1">'Application For TE &amp; GOTS'!AH392</f>
        <v/>
      </c>
      <c r="G300" s="14" t="e">
        <f ca="1">'Application For TE &amp; GOTS'!AI392</f>
        <v>#REF!</v>
      </c>
      <c r="W300" s="14">
        <v>391</v>
      </c>
    </row>
    <row r="301" spans="1:23">
      <c r="A301" s="14">
        <v>280</v>
      </c>
      <c r="B301" s="14" t="str">
        <f ca="1">'Application For TE &amp; GOTS'!X393</f>
        <v/>
      </c>
      <c r="C301" s="14">
        <f>'Application For TE &amp; GOTS'!$D393</f>
        <v>0</v>
      </c>
      <c r="D301" s="14" t="str" cm="1">
        <f t="array" aca="1" ref="D301" ca="1">IFERROR(INDIRECT("'Application For Textile'!L"&amp;'Application For TE &amp; GOTS'!S393),"")</f>
        <v/>
      </c>
      <c r="E301" s="14" t="str">
        <f ca="1">'Application For TE &amp; GOTS'!AF393</f>
        <v/>
      </c>
      <c r="F301" s="14" t="str">
        <f ca="1">'Application For TE &amp; GOTS'!AH393</f>
        <v/>
      </c>
      <c r="G301" s="14" t="e">
        <f ca="1">'Application For TE &amp; GOTS'!AI393</f>
        <v>#REF!</v>
      </c>
      <c r="W301" s="14">
        <v>392</v>
      </c>
    </row>
    <row r="302" spans="1:23">
      <c r="A302" s="14">
        <v>281</v>
      </c>
      <c r="B302" s="14" t="str">
        <f ca="1">'Application For TE &amp; GOTS'!X394</f>
        <v/>
      </c>
      <c r="C302" s="14">
        <f>'Application For TE &amp; GOTS'!$D394</f>
        <v>0</v>
      </c>
      <c r="D302" s="14" t="str" cm="1">
        <f t="array" aca="1" ref="D302" ca="1">IFERROR(INDIRECT("'Application For Textile'!L"&amp;'Application For TE &amp; GOTS'!S394),"")</f>
        <v/>
      </c>
      <c r="E302" s="14" t="str">
        <f ca="1">'Application For TE &amp; GOTS'!AF394</f>
        <v/>
      </c>
      <c r="F302" s="14" t="str">
        <f ca="1">'Application For TE &amp; GOTS'!AH394</f>
        <v/>
      </c>
      <c r="G302" s="14" t="e">
        <f ca="1">'Application For TE &amp; GOTS'!AI394</f>
        <v>#REF!</v>
      </c>
      <c r="W302" s="14">
        <v>393</v>
      </c>
    </row>
    <row r="303" spans="1:23">
      <c r="A303" s="14">
        <v>282</v>
      </c>
      <c r="B303" s="14" t="str">
        <f ca="1">'Application For TE &amp; GOTS'!X395</f>
        <v/>
      </c>
      <c r="C303" s="14">
        <f>'Application For TE &amp; GOTS'!$D395</f>
        <v>0</v>
      </c>
      <c r="D303" s="14" t="str" cm="1">
        <f t="array" aca="1" ref="D303" ca="1">IFERROR(INDIRECT("'Application For Textile'!L"&amp;'Application For TE &amp; GOTS'!S395),"")</f>
        <v/>
      </c>
      <c r="E303" s="14" t="str">
        <f ca="1">'Application For TE &amp; GOTS'!AF395</f>
        <v/>
      </c>
      <c r="F303" s="14" t="str">
        <f ca="1">'Application For TE &amp; GOTS'!AH395</f>
        <v/>
      </c>
      <c r="G303" s="14" t="e">
        <f ca="1">'Application For TE &amp; GOTS'!AI395</f>
        <v>#REF!</v>
      </c>
      <c r="W303" s="14">
        <v>394</v>
      </c>
    </row>
    <row r="304" spans="1:23">
      <c r="A304" s="14">
        <v>283</v>
      </c>
      <c r="B304" s="14" t="str">
        <f ca="1">'Application For TE &amp; GOTS'!X396</f>
        <v/>
      </c>
      <c r="C304" s="14">
        <f>'Application For TE &amp; GOTS'!$D396</f>
        <v>0</v>
      </c>
      <c r="D304" s="14" t="str" cm="1">
        <f t="array" aca="1" ref="D304" ca="1">IFERROR(INDIRECT("'Application For Textile'!L"&amp;'Application For TE &amp; GOTS'!S396),"")</f>
        <v/>
      </c>
      <c r="E304" s="14" t="str">
        <f ca="1">'Application For TE &amp; GOTS'!AF396</f>
        <v/>
      </c>
      <c r="F304" s="14" t="str">
        <f ca="1">'Application For TE &amp; GOTS'!AH396</f>
        <v/>
      </c>
      <c r="G304" s="14" t="e">
        <f ca="1">'Application For TE &amp; GOTS'!AI396</f>
        <v>#REF!</v>
      </c>
      <c r="W304" s="14">
        <v>395</v>
      </c>
    </row>
    <row r="305" spans="1:23">
      <c r="A305" s="14">
        <v>284</v>
      </c>
      <c r="B305" s="14" t="str">
        <f ca="1">'Application For TE &amp; GOTS'!X397</f>
        <v/>
      </c>
      <c r="C305" s="14">
        <f>'Application For TE &amp; GOTS'!$D397</f>
        <v>0</v>
      </c>
      <c r="D305" s="14" t="str" cm="1">
        <f t="array" aca="1" ref="D305" ca="1">IFERROR(INDIRECT("'Application For Textile'!L"&amp;'Application For TE &amp; GOTS'!S397),"")</f>
        <v/>
      </c>
      <c r="E305" s="14" t="str">
        <f ca="1">'Application For TE &amp; GOTS'!AF397</f>
        <v/>
      </c>
      <c r="F305" s="14" t="str">
        <f ca="1">'Application For TE &amp; GOTS'!AH397</f>
        <v/>
      </c>
      <c r="G305" s="14" t="e">
        <f ca="1">'Application For TE &amp; GOTS'!AI397</f>
        <v>#REF!</v>
      </c>
      <c r="W305" s="14">
        <v>396</v>
      </c>
    </row>
    <row r="306" spans="1:23">
      <c r="A306" s="14">
        <v>285</v>
      </c>
      <c r="B306" s="14" t="str">
        <f ca="1">'Application For TE &amp; GOTS'!X398</f>
        <v/>
      </c>
      <c r="C306" s="14">
        <f>'Application For TE &amp; GOTS'!$D398</f>
        <v>0</v>
      </c>
      <c r="D306" s="14" t="str" cm="1">
        <f t="array" aca="1" ref="D306" ca="1">IFERROR(INDIRECT("'Application For Textile'!L"&amp;'Application For TE &amp; GOTS'!S398),"")</f>
        <v/>
      </c>
      <c r="E306" s="14" t="str">
        <f ca="1">'Application For TE &amp; GOTS'!AF398</f>
        <v/>
      </c>
      <c r="F306" s="14" t="str">
        <f ca="1">'Application For TE &amp; GOTS'!AH398</f>
        <v/>
      </c>
      <c r="G306" s="14" t="e">
        <f ca="1">'Application For TE &amp; GOTS'!AI398</f>
        <v>#REF!</v>
      </c>
      <c r="W306" s="14">
        <v>397</v>
      </c>
    </row>
    <row r="307" spans="1:23">
      <c r="A307" s="14">
        <v>286</v>
      </c>
      <c r="B307" s="14" t="str">
        <f ca="1">'Application For TE &amp; GOTS'!X399</f>
        <v/>
      </c>
      <c r="C307" s="14">
        <f>'Application For TE &amp; GOTS'!$D399</f>
        <v>0</v>
      </c>
      <c r="D307" s="14" t="str" cm="1">
        <f t="array" aca="1" ref="D307" ca="1">IFERROR(INDIRECT("'Application For Textile'!L"&amp;'Application For TE &amp; GOTS'!S399),"")</f>
        <v/>
      </c>
      <c r="E307" s="14" t="str">
        <f ca="1">'Application For TE &amp; GOTS'!AF399</f>
        <v/>
      </c>
      <c r="F307" s="14" t="str">
        <f ca="1">'Application For TE &amp; GOTS'!AH399</f>
        <v/>
      </c>
      <c r="G307" s="14" t="e">
        <f ca="1">'Application For TE &amp; GOTS'!AI399</f>
        <v>#REF!</v>
      </c>
      <c r="W307" s="14">
        <v>398</v>
      </c>
    </row>
    <row r="308" spans="1:23">
      <c r="A308" s="14">
        <v>287</v>
      </c>
      <c r="B308" s="14" t="str">
        <f ca="1">'Application For TE &amp; GOTS'!X400</f>
        <v/>
      </c>
      <c r="C308" s="14">
        <f>'Application For TE &amp; GOTS'!$D400</f>
        <v>0</v>
      </c>
      <c r="D308" s="14" t="str" cm="1">
        <f t="array" aca="1" ref="D308" ca="1">IFERROR(INDIRECT("'Application For Textile'!L"&amp;'Application For TE &amp; GOTS'!S400),"")</f>
        <v/>
      </c>
      <c r="E308" s="14" t="str">
        <f ca="1">'Application For TE &amp; GOTS'!AF400</f>
        <v/>
      </c>
      <c r="F308" s="14" t="str">
        <f ca="1">'Application For TE &amp; GOTS'!AH400</f>
        <v/>
      </c>
      <c r="G308" s="14" t="e">
        <f ca="1">'Application For TE &amp; GOTS'!AI400</f>
        <v>#REF!</v>
      </c>
      <c r="W308" s="14">
        <v>399</v>
      </c>
    </row>
    <row r="309" spans="1:23">
      <c r="A309" s="14">
        <v>288</v>
      </c>
      <c r="B309" s="14" t="str">
        <f ca="1">'Application For TE &amp; GOTS'!X401</f>
        <v/>
      </c>
      <c r="C309" s="14">
        <f>'Application For TE &amp; GOTS'!$D401</f>
        <v>0</v>
      </c>
      <c r="D309" s="14" t="str" cm="1">
        <f t="array" aca="1" ref="D309" ca="1">IFERROR(INDIRECT("'Application For Textile'!L"&amp;'Application For TE &amp; GOTS'!S401),"")</f>
        <v/>
      </c>
      <c r="E309" s="14" t="str">
        <f ca="1">'Application For TE &amp; GOTS'!AF401</f>
        <v/>
      </c>
      <c r="F309" s="14" t="str">
        <f ca="1">'Application For TE &amp; GOTS'!AH401</f>
        <v/>
      </c>
      <c r="G309" s="14" t="e">
        <f ca="1">'Application For TE &amp; GOTS'!AI401</f>
        <v>#REF!</v>
      </c>
      <c r="W309" s="14">
        <v>400</v>
      </c>
    </row>
    <row r="310" spans="1:23">
      <c r="A310" s="14">
        <v>289</v>
      </c>
      <c r="B310" s="14" t="str">
        <f ca="1">'Application For TE &amp; GOTS'!X402</f>
        <v/>
      </c>
      <c r="C310" s="14">
        <f>'Application For TE &amp; GOTS'!$D402</f>
        <v>0</v>
      </c>
      <c r="D310" s="14" t="str" cm="1">
        <f t="array" aca="1" ref="D310" ca="1">IFERROR(INDIRECT("'Application For Textile'!L"&amp;'Application For TE &amp; GOTS'!S402),"")</f>
        <v/>
      </c>
      <c r="E310" s="14" t="str">
        <f ca="1">'Application For TE &amp; GOTS'!AF402</f>
        <v/>
      </c>
      <c r="F310" s="14" t="str">
        <f ca="1">'Application For TE &amp; GOTS'!AH402</f>
        <v/>
      </c>
      <c r="G310" s="14" t="e">
        <f ca="1">'Application For TE &amp; GOTS'!AI402</f>
        <v>#REF!</v>
      </c>
      <c r="W310" s="14">
        <v>401</v>
      </c>
    </row>
    <row r="311" spans="1:23">
      <c r="A311" s="14">
        <v>290</v>
      </c>
      <c r="B311" s="14" t="str">
        <f ca="1">'Application For TE &amp; GOTS'!X403</f>
        <v/>
      </c>
      <c r="C311" s="14">
        <f>'Application For TE &amp; GOTS'!$D403</f>
        <v>0</v>
      </c>
      <c r="D311" s="14" t="str" cm="1">
        <f t="array" aca="1" ref="D311" ca="1">IFERROR(INDIRECT("'Application For Textile'!L"&amp;'Application For TE &amp; GOTS'!S403),"")</f>
        <v/>
      </c>
      <c r="E311" s="14" t="str">
        <f ca="1">'Application For TE &amp; GOTS'!AF403</f>
        <v/>
      </c>
      <c r="F311" s="14" t="str">
        <f ca="1">'Application For TE &amp; GOTS'!AH403</f>
        <v/>
      </c>
      <c r="G311" s="14" t="e">
        <f ca="1">'Application For TE &amp; GOTS'!AI403</f>
        <v>#REF!</v>
      </c>
      <c r="W311" s="14">
        <v>402</v>
      </c>
    </row>
    <row r="312" spans="1:23">
      <c r="A312" s="14">
        <v>291</v>
      </c>
      <c r="B312" s="14" t="str">
        <f ca="1">'Application For TE &amp; GOTS'!X404</f>
        <v/>
      </c>
      <c r="C312" s="14">
        <f>'Application For TE &amp; GOTS'!$D404</f>
        <v>0</v>
      </c>
      <c r="D312" s="14" t="str" cm="1">
        <f t="array" aca="1" ref="D312" ca="1">IFERROR(INDIRECT("'Application For Textile'!L"&amp;'Application For TE &amp; GOTS'!S404),"")</f>
        <v/>
      </c>
      <c r="E312" s="14" t="str">
        <f ca="1">'Application For TE &amp; GOTS'!AF404</f>
        <v/>
      </c>
      <c r="F312" s="14" t="str">
        <f ca="1">'Application For TE &amp; GOTS'!AH404</f>
        <v/>
      </c>
      <c r="G312" s="14" t="e">
        <f ca="1">'Application For TE &amp; GOTS'!AI404</f>
        <v>#REF!</v>
      </c>
      <c r="W312" s="14">
        <v>403</v>
      </c>
    </row>
    <row r="313" spans="1:23">
      <c r="A313" s="14">
        <v>292</v>
      </c>
      <c r="B313" s="14" t="str">
        <f ca="1">'Application For TE &amp; GOTS'!X405</f>
        <v/>
      </c>
      <c r="C313" s="14">
        <f>'Application For TE &amp; GOTS'!$D405</f>
        <v>0</v>
      </c>
      <c r="D313" s="14" t="str" cm="1">
        <f t="array" aca="1" ref="D313" ca="1">IFERROR(INDIRECT("'Application For Textile'!L"&amp;'Application For TE &amp; GOTS'!S405),"")</f>
        <v/>
      </c>
      <c r="E313" s="14" t="str">
        <f ca="1">'Application For TE &amp; GOTS'!AF405</f>
        <v/>
      </c>
      <c r="F313" s="14" t="str">
        <f ca="1">'Application For TE &amp; GOTS'!AH405</f>
        <v/>
      </c>
      <c r="G313" s="14" t="e">
        <f ca="1">'Application For TE &amp; GOTS'!AI405</f>
        <v>#REF!</v>
      </c>
      <c r="W313" s="14">
        <v>404</v>
      </c>
    </row>
    <row r="314" spans="1:23">
      <c r="A314" s="14">
        <v>293</v>
      </c>
      <c r="B314" s="14" t="str">
        <f ca="1">'Application For TE &amp; GOTS'!X406</f>
        <v/>
      </c>
      <c r="C314" s="14">
        <f>'Application For TE &amp; GOTS'!$D406</f>
        <v>0</v>
      </c>
      <c r="D314" s="14" t="str" cm="1">
        <f t="array" aca="1" ref="D314" ca="1">IFERROR(INDIRECT("'Application For Textile'!L"&amp;'Application For TE &amp; GOTS'!S406),"")</f>
        <v/>
      </c>
      <c r="E314" s="14" t="str">
        <f ca="1">'Application For TE &amp; GOTS'!AF406</f>
        <v/>
      </c>
      <c r="F314" s="14" t="str">
        <f ca="1">'Application For TE &amp; GOTS'!AH406</f>
        <v/>
      </c>
      <c r="G314" s="14" t="e">
        <f ca="1">'Application For TE &amp; GOTS'!AI406</f>
        <v>#REF!</v>
      </c>
      <c r="W314" s="14">
        <v>405</v>
      </c>
    </row>
    <row r="315" spans="1:23">
      <c r="A315" s="14">
        <v>294</v>
      </c>
      <c r="B315" s="14" t="str">
        <f ca="1">'Application For TE &amp; GOTS'!X407</f>
        <v/>
      </c>
      <c r="C315" s="14">
        <f>'Application For TE &amp; GOTS'!$D407</f>
        <v>0</v>
      </c>
      <c r="D315" s="14" t="str" cm="1">
        <f t="array" aca="1" ref="D315" ca="1">IFERROR(INDIRECT("'Application For Textile'!L"&amp;'Application For TE &amp; GOTS'!S407),"")</f>
        <v/>
      </c>
      <c r="E315" s="14" t="str">
        <f ca="1">'Application For TE &amp; GOTS'!AF407</f>
        <v/>
      </c>
      <c r="F315" s="14" t="str">
        <f ca="1">'Application For TE &amp; GOTS'!AH407</f>
        <v/>
      </c>
      <c r="G315" s="14" t="e">
        <f ca="1">'Application For TE &amp; GOTS'!AI407</f>
        <v>#REF!</v>
      </c>
      <c r="W315" s="14">
        <v>406</v>
      </c>
    </row>
    <row r="316" spans="1:23">
      <c r="A316" s="14">
        <v>295</v>
      </c>
      <c r="B316" s="14" t="str">
        <f ca="1">'Application For TE &amp; GOTS'!X408</f>
        <v/>
      </c>
      <c r="C316" s="14">
        <f>'Application For TE &amp; GOTS'!$D408</f>
        <v>0</v>
      </c>
      <c r="D316" s="14" t="str" cm="1">
        <f t="array" aca="1" ref="D316" ca="1">IFERROR(INDIRECT("'Application For Textile'!L"&amp;'Application For TE &amp; GOTS'!S408),"")</f>
        <v/>
      </c>
      <c r="E316" s="14" t="str">
        <f ca="1">'Application For TE &amp; GOTS'!AF408</f>
        <v/>
      </c>
      <c r="F316" s="14" t="str">
        <f ca="1">'Application For TE &amp; GOTS'!AH408</f>
        <v/>
      </c>
      <c r="G316" s="14" t="e">
        <f ca="1">'Application For TE &amp; GOTS'!AI408</f>
        <v>#REF!</v>
      </c>
      <c r="W316" s="14">
        <v>407</v>
      </c>
    </row>
    <row r="317" spans="1:23">
      <c r="A317" s="14">
        <v>296</v>
      </c>
      <c r="B317" s="14" t="str">
        <f ca="1">'Application For TE &amp; GOTS'!X409</f>
        <v/>
      </c>
      <c r="C317" s="14">
        <f>'Application For TE &amp; GOTS'!$D409</f>
        <v>0</v>
      </c>
      <c r="D317" s="14" t="str" cm="1">
        <f t="array" aca="1" ref="D317" ca="1">IFERROR(INDIRECT("'Application For Textile'!L"&amp;'Application For TE &amp; GOTS'!S409),"")</f>
        <v/>
      </c>
      <c r="E317" s="14" t="str">
        <f ca="1">'Application For TE &amp; GOTS'!AF409</f>
        <v/>
      </c>
      <c r="F317" s="14" t="str">
        <f ca="1">'Application For TE &amp; GOTS'!AH409</f>
        <v/>
      </c>
      <c r="G317" s="14" t="e">
        <f ca="1">'Application For TE &amp; GOTS'!AI409</f>
        <v>#REF!</v>
      </c>
      <c r="W317" s="14">
        <v>408</v>
      </c>
    </row>
    <row r="318" spans="1:23">
      <c r="A318" s="14">
        <v>297</v>
      </c>
      <c r="B318" s="14" t="str">
        <f ca="1">'Application For TE &amp; GOTS'!X410</f>
        <v/>
      </c>
      <c r="C318" s="14">
        <f>'Application For TE &amp; GOTS'!$D410</f>
        <v>0</v>
      </c>
      <c r="D318" s="14" t="str" cm="1">
        <f t="array" aca="1" ref="D318" ca="1">IFERROR(INDIRECT("'Application For Textile'!L"&amp;'Application For TE &amp; GOTS'!S410),"")</f>
        <v/>
      </c>
      <c r="E318" s="14" t="str">
        <f ca="1">'Application For TE &amp; GOTS'!AF410</f>
        <v/>
      </c>
      <c r="F318" s="14" t="str">
        <f ca="1">'Application For TE &amp; GOTS'!AH410</f>
        <v/>
      </c>
      <c r="G318" s="14" t="e">
        <f ca="1">'Application For TE &amp; GOTS'!AI410</f>
        <v>#REF!</v>
      </c>
      <c r="W318" s="14">
        <v>409</v>
      </c>
    </row>
    <row r="319" spans="1:23">
      <c r="A319" s="14">
        <v>298</v>
      </c>
      <c r="B319" s="14" t="str">
        <f ca="1">'Application For TE &amp; GOTS'!X411</f>
        <v/>
      </c>
      <c r="C319" s="14">
        <f>'Application For TE &amp; GOTS'!$D411</f>
        <v>0</v>
      </c>
      <c r="D319" s="14" t="str" cm="1">
        <f t="array" aca="1" ref="D319" ca="1">IFERROR(INDIRECT("'Application For Textile'!L"&amp;'Application For TE &amp; GOTS'!S411),"")</f>
        <v/>
      </c>
      <c r="E319" s="14" t="str">
        <f ca="1">'Application For TE &amp; GOTS'!AF411</f>
        <v/>
      </c>
      <c r="F319" s="14" t="str">
        <f ca="1">'Application For TE &amp; GOTS'!AH411</f>
        <v/>
      </c>
      <c r="G319" s="14" t="e">
        <f ca="1">'Application For TE &amp; GOTS'!AI411</f>
        <v>#REF!</v>
      </c>
      <c r="W319" s="14">
        <v>410</v>
      </c>
    </row>
    <row r="320" spans="1:23">
      <c r="A320" s="14">
        <v>299</v>
      </c>
      <c r="B320" s="14" t="str">
        <f ca="1">'Application For TE &amp; GOTS'!X412</f>
        <v/>
      </c>
      <c r="C320" s="14">
        <f>'Application For TE &amp; GOTS'!$D412</f>
        <v>0</v>
      </c>
      <c r="D320" s="14" t="str" cm="1">
        <f t="array" aca="1" ref="D320" ca="1">IFERROR(INDIRECT("'Application For Textile'!L"&amp;'Application For TE &amp; GOTS'!S412),"")</f>
        <v/>
      </c>
      <c r="E320" s="14" t="str">
        <f ca="1">'Application For TE &amp; GOTS'!AF412</f>
        <v/>
      </c>
      <c r="F320" s="14" t="str">
        <f ca="1">'Application For TE &amp; GOTS'!AH412</f>
        <v/>
      </c>
      <c r="G320" s="14" t="e">
        <f ca="1">'Application For TE &amp; GOTS'!AI412</f>
        <v>#REF!</v>
      </c>
      <c r="W320" s="14">
        <v>411</v>
      </c>
    </row>
    <row r="321" spans="1:23">
      <c r="A321" s="14">
        <v>300</v>
      </c>
      <c r="B321" s="14" t="str">
        <f ca="1">'Application For TE &amp; GOTS'!X413</f>
        <v/>
      </c>
      <c r="C321" s="14">
        <f>'Application For TE &amp; GOTS'!$D413</f>
        <v>0</v>
      </c>
      <c r="D321" s="14" t="str" cm="1">
        <f t="array" aca="1" ref="D321" ca="1">IFERROR(INDIRECT("'Application For Textile'!L"&amp;'Application For TE &amp; GOTS'!S413),"")</f>
        <v/>
      </c>
      <c r="E321" s="14" t="str">
        <f ca="1">'Application For TE &amp; GOTS'!AF413</f>
        <v/>
      </c>
      <c r="F321" s="14" t="str">
        <f ca="1">'Application For TE &amp; GOTS'!AH413</f>
        <v/>
      </c>
      <c r="G321" s="14" t="e">
        <f ca="1">'Application For TE &amp; GOTS'!AI413</f>
        <v>#REF!</v>
      </c>
      <c r="W321" s="14">
        <v>412</v>
      </c>
    </row>
    <row r="322" spans="1:23">
      <c r="A322" s="14">
        <v>301</v>
      </c>
      <c r="B322" s="14" t="str">
        <f ca="1">'Application For TE &amp; GOTS'!X414</f>
        <v/>
      </c>
      <c r="C322" s="14">
        <f>'Application For TE &amp; GOTS'!$D414</f>
        <v>0</v>
      </c>
      <c r="D322" s="14" t="str" cm="1">
        <f t="array" aca="1" ref="D322" ca="1">IFERROR(INDIRECT("'Application For Textile'!L"&amp;'Application For TE &amp; GOTS'!S414),"")</f>
        <v/>
      </c>
      <c r="E322" s="14" t="str">
        <f ca="1">'Application For TE &amp; GOTS'!AF414</f>
        <v/>
      </c>
      <c r="F322" s="14" t="str">
        <f ca="1">'Application For TE &amp; GOTS'!AH414</f>
        <v/>
      </c>
      <c r="G322" s="14" t="e">
        <f ca="1">'Application For TE &amp; GOTS'!AI414</f>
        <v>#REF!</v>
      </c>
      <c r="W322" s="14">
        <v>413</v>
      </c>
    </row>
    <row r="323" spans="1:23">
      <c r="A323" s="14">
        <v>302</v>
      </c>
      <c r="B323" s="14" t="str">
        <f ca="1">'Application For TE &amp; GOTS'!X415</f>
        <v/>
      </c>
      <c r="C323" s="14">
        <f>'Application For TE &amp; GOTS'!$D415</f>
        <v>0</v>
      </c>
      <c r="D323" s="14" t="str" cm="1">
        <f t="array" aca="1" ref="D323" ca="1">IFERROR(INDIRECT("'Application For Textile'!L"&amp;'Application For TE &amp; GOTS'!S415),"")</f>
        <v/>
      </c>
      <c r="E323" s="14" t="str">
        <f ca="1">'Application For TE &amp; GOTS'!AF415</f>
        <v/>
      </c>
      <c r="F323" s="14" t="str">
        <f ca="1">'Application For TE &amp; GOTS'!AH415</f>
        <v/>
      </c>
      <c r="G323" s="14" t="e">
        <f ca="1">'Application For TE &amp; GOTS'!AI415</f>
        <v>#REF!</v>
      </c>
      <c r="W323" s="14">
        <v>414</v>
      </c>
    </row>
    <row r="324" spans="1:23">
      <c r="A324" s="14">
        <v>303</v>
      </c>
      <c r="B324" s="14" t="str">
        <f ca="1">'Application For TE &amp; GOTS'!X416</f>
        <v/>
      </c>
      <c r="C324" s="14">
        <f>'Application For TE &amp; GOTS'!$D416</f>
        <v>0</v>
      </c>
      <c r="D324" s="14" t="str" cm="1">
        <f t="array" aca="1" ref="D324" ca="1">IFERROR(INDIRECT("'Application For Textile'!L"&amp;'Application For TE &amp; GOTS'!S416),"")</f>
        <v/>
      </c>
      <c r="E324" s="14" t="str">
        <f ca="1">'Application For TE &amp; GOTS'!AF416</f>
        <v/>
      </c>
      <c r="F324" s="14" t="str">
        <f ca="1">'Application For TE &amp; GOTS'!AH416</f>
        <v/>
      </c>
      <c r="G324" s="14" t="e">
        <f ca="1">'Application For TE &amp; GOTS'!AI416</f>
        <v>#REF!</v>
      </c>
      <c r="W324" s="14">
        <v>415</v>
      </c>
    </row>
    <row r="325" spans="1:23">
      <c r="A325" s="14">
        <v>304</v>
      </c>
      <c r="B325" s="14" t="str">
        <f ca="1">'Application For TE &amp; GOTS'!X417</f>
        <v/>
      </c>
      <c r="C325" s="14">
        <f>'Application For TE &amp; GOTS'!$D417</f>
        <v>0</v>
      </c>
      <c r="D325" s="14" t="str" cm="1">
        <f t="array" aca="1" ref="D325" ca="1">IFERROR(INDIRECT("'Application For Textile'!L"&amp;'Application For TE &amp; GOTS'!S417),"")</f>
        <v/>
      </c>
      <c r="E325" s="14" t="str">
        <f ca="1">'Application For TE &amp; GOTS'!AF417</f>
        <v/>
      </c>
      <c r="F325" s="14" t="str">
        <f ca="1">'Application For TE &amp; GOTS'!AH417</f>
        <v/>
      </c>
      <c r="G325" s="14" t="e">
        <f ca="1">'Application For TE &amp; GOTS'!AI417</f>
        <v>#REF!</v>
      </c>
      <c r="W325" s="14">
        <v>416</v>
      </c>
    </row>
    <row r="326" spans="1:23">
      <c r="A326" s="14">
        <v>305</v>
      </c>
      <c r="B326" s="14" t="str">
        <f ca="1">'Application For TE &amp; GOTS'!X418</f>
        <v/>
      </c>
      <c r="C326" s="14">
        <f>'Application For TE &amp; GOTS'!$D418</f>
        <v>0</v>
      </c>
      <c r="D326" s="14" t="str" cm="1">
        <f t="array" aca="1" ref="D326" ca="1">IFERROR(INDIRECT("'Application For Textile'!L"&amp;'Application For TE &amp; GOTS'!S418),"")</f>
        <v/>
      </c>
      <c r="E326" s="14" t="str">
        <f ca="1">'Application For TE &amp; GOTS'!AF418</f>
        <v/>
      </c>
      <c r="F326" s="14" t="str">
        <f ca="1">'Application For TE &amp; GOTS'!AH418</f>
        <v/>
      </c>
      <c r="G326" s="14" t="e">
        <f ca="1">'Application For TE &amp; GOTS'!AI418</f>
        <v>#REF!</v>
      </c>
      <c r="W326" s="14">
        <v>417</v>
      </c>
    </row>
    <row r="327" spans="1:23">
      <c r="A327" s="14">
        <v>306</v>
      </c>
      <c r="B327" s="14" t="str">
        <f ca="1">'Application For TE &amp; GOTS'!X419</f>
        <v/>
      </c>
      <c r="C327" s="14">
        <f>'Application For TE &amp; GOTS'!$D419</f>
        <v>0</v>
      </c>
      <c r="D327" s="14" t="str" cm="1">
        <f t="array" aca="1" ref="D327" ca="1">IFERROR(INDIRECT("'Application For Textile'!L"&amp;'Application For TE &amp; GOTS'!S419),"")</f>
        <v/>
      </c>
      <c r="E327" s="14" t="str">
        <f ca="1">'Application For TE &amp; GOTS'!AF419</f>
        <v/>
      </c>
      <c r="F327" s="14" t="str">
        <f ca="1">'Application For TE &amp; GOTS'!AH419</f>
        <v/>
      </c>
      <c r="G327" s="14" t="e">
        <f ca="1">'Application For TE &amp; GOTS'!AI419</f>
        <v>#REF!</v>
      </c>
      <c r="W327" s="14">
        <v>418</v>
      </c>
    </row>
    <row r="328" spans="1:23">
      <c r="A328" s="14">
        <v>307</v>
      </c>
      <c r="B328" s="14" t="str">
        <f ca="1">'Application For TE &amp; GOTS'!X420</f>
        <v/>
      </c>
      <c r="C328" s="14">
        <f>'Application For TE &amp; GOTS'!$D420</f>
        <v>0</v>
      </c>
      <c r="D328" s="14" t="str" cm="1">
        <f t="array" aca="1" ref="D328" ca="1">IFERROR(INDIRECT("'Application For Textile'!L"&amp;'Application For TE &amp; GOTS'!S420),"")</f>
        <v/>
      </c>
      <c r="E328" s="14" t="str">
        <f ca="1">'Application For TE &amp; GOTS'!AF420</f>
        <v/>
      </c>
      <c r="F328" s="14" t="str">
        <f ca="1">'Application For TE &amp; GOTS'!AH420</f>
        <v/>
      </c>
      <c r="G328" s="14" t="e">
        <f ca="1">'Application For TE &amp; GOTS'!AI420</f>
        <v>#REF!</v>
      </c>
      <c r="W328" s="14">
        <v>419</v>
      </c>
    </row>
    <row r="329" spans="1:23">
      <c r="A329" s="14">
        <v>308</v>
      </c>
      <c r="B329" s="14" t="str">
        <f ca="1">'Application For TE &amp; GOTS'!X421</f>
        <v/>
      </c>
      <c r="C329" s="14">
        <f>'Application For TE &amp; GOTS'!$D421</f>
        <v>0</v>
      </c>
      <c r="D329" s="14" t="str" cm="1">
        <f t="array" aca="1" ref="D329" ca="1">IFERROR(INDIRECT("'Application For Textile'!L"&amp;'Application For TE &amp; GOTS'!S421),"")</f>
        <v/>
      </c>
      <c r="E329" s="14" t="str">
        <f ca="1">'Application For TE &amp; GOTS'!AF421</f>
        <v/>
      </c>
      <c r="F329" s="14" t="str">
        <f ca="1">'Application For TE &amp; GOTS'!AH421</f>
        <v/>
      </c>
      <c r="G329" s="14" t="e">
        <f ca="1">'Application For TE &amp; GOTS'!AI421</f>
        <v>#REF!</v>
      </c>
      <c r="W329" s="14">
        <v>420</v>
      </c>
    </row>
    <row r="330" spans="1:23">
      <c r="A330" s="14">
        <v>309</v>
      </c>
      <c r="B330" s="14" t="str">
        <f ca="1">'Application For TE &amp; GOTS'!X422</f>
        <v/>
      </c>
      <c r="C330" s="14">
        <f>'Application For TE &amp; GOTS'!$D422</f>
        <v>0</v>
      </c>
      <c r="D330" s="14" t="str" cm="1">
        <f t="array" aca="1" ref="D330" ca="1">IFERROR(INDIRECT("'Application For Textile'!L"&amp;'Application For TE &amp; GOTS'!S422),"")</f>
        <v/>
      </c>
      <c r="E330" s="14" t="str">
        <f ca="1">'Application For TE &amp; GOTS'!AF422</f>
        <v/>
      </c>
      <c r="F330" s="14" t="str">
        <f ca="1">'Application For TE &amp; GOTS'!AH422</f>
        <v/>
      </c>
      <c r="G330" s="14" t="e">
        <f ca="1">'Application For TE &amp; GOTS'!AI422</f>
        <v>#REF!</v>
      </c>
      <c r="W330" s="14">
        <v>421</v>
      </c>
    </row>
    <row r="331" spans="1:23">
      <c r="A331" s="14">
        <v>310</v>
      </c>
      <c r="B331" s="14" t="str">
        <f ca="1">'Application For TE &amp; GOTS'!X423</f>
        <v/>
      </c>
      <c r="C331" s="14">
        <f>'Application For TE &amp; GOTS'!$D423</f>
        <v>0</v>
      </c>
      <c r="D331" s="14" t="str" cm="1">
        <f t="array" aca="1" ref="D331" ca="1">IFERROR(INDIRECT("'Application For Textile'!L"&amp;'Application For TE &amp; GOTS'!S423),"")</f>
        <v/>
      </c>
      <c r="E331" s="14" t="str">
        <f ca="1">'Application For TE &amp; GOTS'!AF423</f>
        <v/>
      </c>
      <c r="F331" s="14" t="str">
        <f ca="1">'Application For TE &amp; GOTS'!AH423</f>
        <v/>
      </c>
      <c r="G331" s="14" t="e">
        <f ca="1">'Application For TE &amp; GOTS'!AI423</f>
        <v>#REF!</v>
      </c>
      <c r="W331" s="14">
        <v>422</v>
      </c>
    </row>
    <row r="332" spans="1:23">
      <c r="A332" s="14">
        <v>311</v>
      </c>
      <c r="B332" s="14" t="str">
        <f ca="1">'Application For TE &amp; GOTS'!X424</f>
        <v/>
      </c>
      <c r="C332" s="14">
        <f>'Application For TE &amp; GOTS'!$D424</f>
        <v>0</v>
      </c>
      <c r="D332" s="14" t="str" cm="1">
        <f t="array" aca="1" ref="D332" ca="1">IFERROR(INDIRECT("'Application For Textile'!L"&amp;'Application For TE &amp; GOTS'!S424),"")</f>
        <v/>
      </c>
      <c r="E332" s="14" t="str">
        <f ca="1">'Application For TE &amp; GOTS'!AF424</f>
        <v/>
      </c>
      <c r="F332" s="14" t="str">
        <f ca="1">'Application For TE &amp; GOTS'!AH424</f>
        <v/>
      </c>
      <c r="G332" s="14" t="e">
        <f ca="1">'Application For TE &amp; GOTS'!AI424</f>
        <v>#REF!</v>
      </c>
      <c r="W332" s="14">
        <v>423</v>
      </c>
    </row>
    <row r="333" spans="1:23">
      <c r="A333" s="14">
        <v>312</v>
      </c>
      <c r="B333" s="14" t="str">
        <f ca="1">'Application For TE &amp; GOTS'!X425</f>
        <v/>
      </c>
      <c r="C333" s="14">
        <f>'Application For TE &amp; GOTS'!$D425</f>
        <v>0</v>
      </c>
      <c r="D333" s="14" t="str" cm="1">
        <f t="array" aca="1" ref="D333" ca="1">IFERROR(INDIRECT("'Application For Textile'!L"&amp;'Application For TE &amp; GOTS'!S425),"")</f>
        <v/>
      </c>
      <c r="E333" s="14" t="str">
        <f ca="1">'Application For TE &amp; GOTS'!AF425</f>
        <v/>
      </c>
      <c r="F333" s="14" t="str">
        <f ca="1">'Application For TE &amp; GOTS'!AH425</f>
        <v/>
      </c>
      <c r="G333" s="14" t="e">
        <f ca="1">'Application For TE &amp; GOTS'!AI425</f>
        <v>#REF!</v>
      </c>
      <c r="W333" s="14">
        <v>424</v>
      </c>
    </row>
    <row r="334" spans="1:23">
      <c r="A334" s="14">
        <v>313</v>
      </c>
      <c r="B334" s="14" t="str">
        <f ca="1">'Application For TE &amp; GOTS'!X426</f>
        <v/>
      </c>
      <c r="C334" s="14">
        <f>'Application For TE &amp; GOTS'!$D426</f>
        <v>0</v>
      </c>
      <c r="D334" s="14" t="str" cm="1">
        <f t="array" aca="1" ref="D334" ca="1">IFERROR(INDIRECT("'Application For Textile'!L"&amp;'Application For TE &amp; GOTS'!S426),"")</f>
        <v/>
      </c>
      <c r="E334" s="14" t="str">
        <f ca="1">'Application For TE &amp; GOTS'!AF426</f>
        <v/>
      </c>
      <c r="F334" s="14" t="str">
        <f ca="1">'Application For TE &amp; GOTS'!AH426</f>
        <v/>
      </c>
      <c r="G334" s="14" t="e">
        <f ca="1">'Application For TE &amp; GOTS'!AI426</f>
        <v>#REF!</v>
      </c>
      <c r="W334" s="14">
        <v>425</v>
      </c>
    </row>
    <row r="335" spans="1:23">
      <c r="A335" s="14">
        <v>314</v>
      </c>
      <c r="B335" s="14" t="str">
        <f ca="1">'Application For TE &amp; GOTS'!X427</f>
        <v/>
      </c>
      <c r="C335" s="14">
        <f>'Application For TE &amp; GOTS'!$D427</f>
        <v>0</v>
      </c>
      <c r="D335" s="14" t="str" cm="1">
        <f t="array" aca="1" ref="D335" ca="1">IFERROR(INDIRECT("'Application For Textile'!L"&amp;'Application For TE &amp; GOTS'!S427),"")</f>
        <v/>
      </c>
      <c r="E335" s="14" t="str">
        <f ca="1">'Application For TE &amp; GOTS'!AF427</f>
        <v/>
      </c>
      <c r="F335" s="14" t="str">
        <f ca="1">'Application For TE &amp; GOTS'!AH427</f>
        <v/>
      </c>
      <c r="G335" s="14" t="e">
        <f ca="1">'Application For TE &amp; GOTS'!AI427</f>
        <v>#REF!</v>
      </c>
      <c r="W335" s="14">
        <v>426</v>
      </c>
    </row>
    <row r="336" spans="1:23">
      <c r="A336" s="14">
        <v>315</v>
      </c>
      <c r="B336" s="14" t="str">
        <f ca="1">'Application For TE &amp; GOTS'!X428</f>
        <v/>
      </c>
      <c r="C336" s="14">
        <f>'Application For TE &amp; GOTS'!$D428</f>
        <v>0</v>
      </c>
      <c r="D336" s="14" t="str" cm="1">
        <f t="array" aca="1" ref="D336" ca="1">IFERROR(INDIRECT("'Application For Textile'!L"&amp;'Application For TE &amp; GOTS'!S428),"")</f>
        <v/>
      </c>
      <c r="E336" s="14" t="str">
        <f ca="1">'Application For TE &amp; GOTS'!AF428</f>
        <v/>
      </c>
      <c r="F336" s="14" t="str">
        <f ca="1">'Application For TE &amp; GOTS'!AH428</f>
        <v/>
      </c>
      <c r="G336" s="14" t="e">
        <f ca="1">'Application For TE &amp; GOTS'!AI428</f>
        <v>#REF!</v>
      </c>
      <c r="W336" s="14">
        <v>427</v>
      </c>
    </row>
    <row r="337" spans="1:23">
      <c r="A337" s="14">
        <v>316</v>
      </c>
      <c r="B337" s="14" t="str">
        <f ca="1">'Application For TE &amp; GOTS'!X429</f>
        <v/>
      </c>
      <c r="C337" s="14">
        <f>'Application For TE &amp; GOTS'!$D429</f>
        <v>0</v>
      </c>
      <c r="D337" s="14" t="str" cm="1">
        <f t="array" aca="1" ref="D337" ca="1">IFERROR(INDIRECT("'Application For Textile'!L"&amp;'Application For TE &amp; GOTS'!S429),"")</f>
        <v/>
      </c>
      <c r="E337" s="14" t="str">
        <f ca="1">'Application For TE &amp; GOTS'!AF429</f>
        <v/>
      </c>
      <c r="F337" s="14" t="str">
        <f ca="1">'Application For TE &amp; GOTS'!AH429</f>
        <v/>
      </c>
      <c r="G337" s="14" t="e">
        <f ca="1">'Application For TE &amp; GOTS'!AI429</f>
        <v>#REF!</v>
      </c>
      <c r="W337" s="14">
        <v>428</v>
      </c>
    </row>
    <row r="338" spans="1:23">
      <c r="A338" s="14">
        <v>317</v>
      </c>
      <c r="B338" s="14" t="str">
        <f ca="1">'Application For TE &amp; GOTS'!X430</f>
        <v/>
      </c>
      <c r="C338" s="14">
        <f>'Application For TE &amp; GOTS'!$D430</f>
        <v>0</v>
      </c>
      <c r="D338" s="14" t="str" cm="1">
        <f t="array" aca="1" ref="D338" ca="1">IFERROR(INDIRECT("'Application For Textile'!L"&amp;'Application For TE &amp; GOTS'!S430),"")</f>
        <v/>
      </c>
      <c r="E338" s="14" t="str">
        <f ca="1">'Application For TE &amp; GOTS'!AF430</f>
        <v/>
      </c>
      <c r="F338" s="14" t="str">
        <f ca="1">'Application For TE &amp; GOTS'!AH430</f>
        <v/>
      </c>
      <c r="G338" s="14" t="e">
        <f ca="1">'Application For TE &amp; GOTS'!AI430</f>
        <v>#REF!</v>
      </c>
      <c r="W338" s="14">
        <v>429</v>
      </c>
    </row>
    <row r="339" spans="1:23">
      <c r="A339" s="14">
        <v>318</v>
      </c>
      <c r="B339" s="14" t="str">
        <f ca="1">'Application For TE &amp; GOTS'!X431</f>
        <v/>
      </c>
      <c r="C339" s="14">
        <f>'Application For TE &amp; GOTS'!$D431</f>
        <v>0</v>
      </c>
      <c r="D339" s="14" t="str" cm="1">
        <f t="array" aca="1" ref="D339" ca="1">IFERROR(INDIRECT("'Application For Textile'!L"&amp;'Application For TE &amp; GOTS'!S431),"")</f>
        <v/>
      </c>
      <c r="E339" s="14" t="str">
        <f ca="1">'Application For TE &amp; GOTS'!AF431</f>
        <v/>
      </c>
      <c r="F339" s="14" t="str">
        <f ca="1">'Application For TE &amp; GOTS'!AH431</f>
        <v/>
      </c>
      <c r="G339" s="14" t="e">
        <f ca="1">'Application For TE &amp; GOTS'!AI431</f>
        <v>#REF!</v>
      </c>
      <c r="W339" s="14">
        <v>430</v>
      </c>
    </row>
    <row r="340" spans="1:23">
      <c r="A340" s="14">
        <v>319</v>
      </c>
      <c r="B340" s="14" t="str">
        <f ca="1">'Application For TE &amp; GOTS'!X432</f>
        <v/>
      </c>
      <c r="C340" s="14">
        <f>'Application For TE &amp; GOTS'!$D432</f>
        <v>0</v>
      </c>
      <c r="D340" s="14" t="str" cm="1">
        <f t="array" aca="1" ref="D340" ca="1">IFERROR(INDIRECT("'Application For Textile'!L"&amp;'Application For TE &amp; GOTS'!S432),"")</f>
        <v/>
      </c>
      <c r="E340" s="14" t="str">
        <f ca="1">'Application For TE &amp; GOTS'!AF432</f>
        <v/>
      </c>
      <c r="F340" s="14" t="str">
        <f ca="1">'Application For TE &amp; GOTS'!AH432</f>
        <v/>
      </c>
      <c r="G340" s="14" t="e">
        <f ca="1">'Application For TE &amp; GOTS'!AI432</f>
        <v>#REF!</v>
      </c>
      <c r="W340" s="14">
        <v>431</v>
      </c>
    </row>
    <row r="341" spans="1:23">
      <c r="A341" s="14">
        <v>320</v>
      </c>
      <c r="B341" s="14" t="str">
        <f ca="1">'Application For TE &amp; GOTS'!X433</f>
        <v/>
      </c>
      <c r="C341" s="14">
        <f>'Application For TE &amp; GOTS'!$D433</f>
        <v>0</v>
      </c>
      <c r="D341" s="14" t="str" cm="1">
        <f t="array" aca="1" ref="D341" ca="1">IFERROR(INDIRECT("'Application For Textile'!L"&amp;'Application For TE &amp; GOTS'!S433),"")</f>
        <v/>
      </c>
      <c r="E341" s="14" t="str">
        <f ca="1">'Application For TE &amp; GOTS'!AF433</f>
        <v/>
      </c>
      <c r="F341" s="14" t="str">
        <f ca="1">'Application For TE &amp; GOTS'!AH433</f>
        <v/>
      </c>
      <c r="G341" s="14" t="e">
        <f ca="1">'Application For TE &amp; GOTS'!AI433</f>
        <v>#REF!</v>
      </c>
      <c r="W341" s="14">
        <v>432</v>
      </c>
    </row>
    <row r="342" spans="1:23">
      <c r="A342" s="14">
        <v>321</v>
      </c>
      <c r="B342" s="14" t="str">
        <f ca="1">'Application For TE &amp; GOTS'!X434</f>
        <v/>
      </c>
      <c r="C342" s="14">
        <f>'Application For TE &amp; GOTS'!$D434</f>
        <v>0</v>
      </c>
      <c r="D342" s="14" t="str" cm="1">
        <f t="array" aca="1" ref="D342" ca="1">IFERROR(INDIRECT("'Application For Textile'!L"&amp;'Application For TE &amp; GOTS'!S434),"")</f>
        <v/>
      </c>
      <c r="E342" s="14" t="str">
        <f ca="1">'Application For TE &amp; GOTS'!AF434</f>
        <v/>
      </c>
      <c r="F342" s="14" t="str">
        <f ca="1">'Application For TE &amp; GOTS'!AH434</f>
        <v/>
      </c>
      <c r="G342" s="14" t="e">
        <f ca="1">'Application For TE &amp; GOTS'!AI434</f>
        <v>#REF!</v>
      </c>
      <c r="W342" s="14">
        <v>433</v>
      </c>
    </row>
    <row r="343" spans="1:23">
      <c r="A343" s="14">
        <v>322</v>
      </c>
      <c r="B343" s="14" t="str">
        <f ca="1">'Application For TE &amp; GOTS'!X435</f>
        <v/>
      </c>
      <c r="C343" s="14">
        <f>'Application For TE &amp; GOTS'!$D435</f>
        <v>0</v>
      </c>
      <c r="D343" s="14" t="str" cm="1">
        <f t="array" aca="1" ref="D343" ca="1">IFERROR(INDIRECT("'Application For Textile'!L"&amp;'Application For TE &amp; GOTS'!S435),"")</f>
        <v/>
      </c>
      <c r="E343" s="14" t="str">
        <f ca="1">'Application For TE &amp; GOTS'!AF435</f>
        <v/>
      </c>
      <c r="F343" s="14" t="str">
        <f ca="1">'Application For TE &amp; GOTS'!AH435</f>
        <v/>
      </c>
      <c r="G343" s="14" t="e">
        <f ca="1">'Application For TE &amp; GOTS'!AI435</f>
        <v>#REF!</v>
      </c>
      <c r="W343" s="14">
        <v>434</v>
      </c>
    </row>
    <row r="344" spans="1:23">
      <c r="A344" s="14">
        <v>323</v>
      </c>
      <c r="B344" s="14" t="str">
        <f ca="1">'Application For TE &amp; GOTS'!X436</f>
        <v/>
      </c>
      <c r="C344" s="14">
        <f>'Application For TE &amp; GOTS'!$D436</f>
        <v>0</v>
      </c>
      <c r="D344" s="14" t="str" cm="1">
        <f t="array" aca="1" ref="D344" ca="1">IFERROR(INDIRECT("'Application For Textile'!L"&amp;'Application For TE &amp; GOTS'!S436),"")</f>
        <v/>
      </c>
      <c r="E344" s="14" t="str">
        <f ca="1">'Application For TE &amp; GOTS'!AF436</f>
        <v/>
      </c>
      <c r="F344" s="14" t="str">
        <f ca="1">'Application For TE &amp; GOTS'!AH436</f>
        <v/>
      </c>
      <c r="G344" s="14" t="e">
        <f ca="1">'Application For TE &amp; GOTS'!AI436</f>
        <v>#REF!</v>
      </c>
      <c r="W344" s="14">
        <v>435</v>
      </c>
    </row>
    <row r="345" spans="1:23">
      <c r="A345" s="14">
        <v>324</v>
      </c>
      <c r="B345" s="14" t="str">
        <f ca="1">'Application For TE &amp; GOTS'!X437</f>
        <v/>
      </c>
      <c r="C345" s="14">
        <f>'Application For TE &amp; GOTS'!$D437</f>
        <v>0</v>
      </c>
      <c r="D345" s="14" t="str" cm="1">
        <f t="array" aca="1" ref="D345" ca="1">IFERROR(INDIRECT("'Application For Textile'!L"&amp;'Application For TE &amp; GOTS'!S437),"")</f>
        <v/>
      </c>
      <c r="E345" s="14" t="str">
        <f ca="1">'Application For TE &amp; GOTS'!AF437</f>
        <v/>
      </c>
      <c r="F345" s="14" t="str">
        <f ca="1">'Application For TE &amp; GOTS'!AH437</f>
        <v/>
      </c>
      <c r="G345" s="14" t="e">
        <f ca="1">'Application For TE &amp; GOTS'!AI437</f>
        <v>#REF!</v>
      </c>
      <c r="W345" s="14">
        <v>436</v>
      </c>
    </row>
    <row r="346" spans="1:23">
      <c r="A346" s="14">
        <v>325</v>
      </c>
      <c r="B346" s="14" t="str">
        <f ca="1">'Application For TE &amp; GOTS'!X438</f>
        <v/>
      </c>
      <c r="C346" s="14">
        <f>'Application For TE &amp; GOTS'!$D438</f>
        <v>0</v>
      </c>
      <c r="D346" s="14" t="str" cm="1">
        <f t="array" aca="1" ref="D346" ca="1">IFERROR(INDIRECT("'Application For Textile'!L"&amp;'Application For TE &amp; GOTS'!S438),"")</f>
        <v/>
      </c>
      <c r="E346" s="14" t="str">
        <f ca="1">'Application For TE &amp; GOTS'!AF438</f>
        <v/>
      </c>
      <c r="F346" s="14" t="str">
        <f ca="1">'Application For TE &amp; GOTS'!AH438</f>
        <v/>
      </c>
      <c r="G346" s="14" t="e">
        <f ca="1">'Application For TE &amp; GOTS'!AI438</f>
        <v>#REF!</v>
      </c>
      <c r="W346" s="14">
        <v>437</v>
      </c>
    </row>
    <row r="347" spans="1:23">
      <c r="A347" s="14">
        <v>326</v>
      </c>
      <c r="B347" s="14" t="str">
        <f ca="1">'Application For TE &amp; GOTS'!X439</f>
        <v/>
      </c>
      <c r="C347" s="14">
        <f>'Application For TE &amp; GOTS'!$D439</f>
        <v>0</v>
      </c>
      <c r="D347" s="14" t="str" cm="1">
        <f t="array" aca="1" ref="D347" ca="1">IFERROR(INDIRECT("'Application For Textile'!L"&amp;'Application For TE &amp; GOTS'!S439),"")</f>
        <v/>
      </c>
      <c r="E347" s="14" t="str">
        <f ca="1">'Application For TE &amp; GOTS'!AF439</f>
        <v/>
      </c>
      <c r="F347" s="14" t="str">
        <f ca="1">'Application For TE &amp; GOTS'!AH439</f>
        <v/>
      </c>
      <c r="G347" s="14" t="e">
        <f ca="1">'Application For TE &amp; GOTS'!AI439</f>
        <v>#REF!</v>
      </c>
      <c r="W347" s="14">
        <v>438</v>
      </c>
    </row>
    <row r="348" spans="1:23">
      <c r="A348" s="14">
        <v>327</v>
      </c>
      <c r="B348" s="14" t="str">
        <f ca="1">'Application For TE &amp; GOTS'!X440</f>
        <v/>
      </c>
      <c r="C348" s="14">
        <f>'Application For TE &amp; GOTS'!$D440</f>
        <v>0</v>
      </c>
      <c r="D348" s="14" t="str" cm="1">
        <f t="array" aca="1" ref="D348" ca="1">IFERROR(INDIRECT("'Application For Textile'!L"&amp;'Application For TE &amp; GOTS'!S440),"")</f>
        <v/>
      </c>
      <c r="E348" s="14" t="str">
        <f ca="1">'Application For TE &amp; GOTS'!AF440</f>
        <v/>
      </c>
      <c r="F348" s="14" t="str">
        <f ca="1">'Application For TE &amp; GOTS'!AH440</f>
        <v/>
      </c>
      <c r="G348" s="14" t="e">
        <f ca="1">'Application For TE &amp; GOTS'!AI440</f>
        <v>#REF!</v>
      </c>
      <c r="W348" s="14">
        <v>439</v>
      </c>
    </row>
    <row r="349" spans="1:23">
      <c r="A349" s="14">
        <v>328</v>
      </c>
      <c r="B349" s="14" t="str">
        <f ca="1">'Application For TE &amp; GOTS'!X441</f>
        <v/>
      </c>
      <c r="C349" s="14">
        <f>'Application For TE &amp; GOTS'!$D441</f>
        <v>0</v>
      </c>
      <c r="D349" s="14" t="str" cm="1">
        <f t="array" aca="1" ref="D349" ca="1">IFERROR(INDIRECT("'Application For Textile'!L"&amp;'Application For TE &amp; GOTS'!S441),"")</f>
        <v/>
      </c>
      <c r="E349" s="14" t="str">
        <f ca="1">'Application For TE &amp; GOTS'!AF441</f>
        <v/>
      </c>
      <c r="F349" s="14" t="str">
        <f ca="1">'Application For TE &amp; GOTS'!AH441</f>
        <v/>
      </c>
      <c r="G349" s="14" t="e">
        <f ca="1">'Application For TE &amp; GOTS'!AI441</f>
        <v>#REF!</v>
      </c>
      <c r="W349" s="14">
        <v>440</v>
      </c>
    </row>
    <row r="350" spans="1:23">
      <c r="A350" s="14">
        <v>329</v>
      </c>
      <c r="B350" s="14" t="str">
        <f ca="1">'Application For TE &amp; GOTS'!X442</f>
        <v/>
      </c>
      <c r="C350" s="14">
        <f>'Application For TE &amp; GOTS'!$D442</f>
        <v>0</v>
      </c>
      <c r="D350" s="14" t="str" cm="1">
        <f t="array" aca="1" ref="D350" ca="1">IFERROR(INDIRECT("'Application For Textile'!L"&amp;'Application For TE &amp; GOTS'!S442),"")</f>
        <v/>
      </c>
      <c r="E350" s="14" t="str">
        <f ca="1">'Application For TE &amp; GOTS'!AF442</f>
        <v/>
      </c>
      <c r="F350" s="14" t="str">
        <f ca="1">'Application For TE &amp; GOTS'!AH442</f>
        <v/>
      </c>
      <c r="G350" s="14" t="e">
        <f ca="1">'Application For TE &amp; GOTS'!AI442</f>
        <v>#REF!</v>
      </c>
      <c r="W350" s="14">
        <v>441</v>
      </c>
    </row>
    <row r="351" spans="1:23">
      <c r="A351" s="14">
        <v>330</v>
      </c>
      <c r="B351" s="14" t="str">
        <f ca="1">'Application For TE &amp; GOTS'!X443</f>
        <v/>
      </c>
      <c r="C351" s="14">
        <f>'Application For TE &amp; GOTS'!$D443</f>
        <v>0</v>
      </c>
      <c r="D351" s="14" t="str" cm="1">
        <f t="array" aca="1" ref="D351" ca="1">IFERROR(INDIRECT("'Application For Textile'!L"&amp;'Application For TE &amp; GOTS'!S443),"")</f>
        <v/>
      </c>
      <c r="E351" s="14" t="str">
        <f ca="1">'Application For TE &amp; GOTS'!AF443</f>
        <v/>
      </c>
      <c r="F351" s="14" t="str">
        <f ca="1">'Application For TE &amp; GOTS'!AH443</f>
        <v/>
      </c>
      <c r="G351" s="14" t="e">
        <f ca="1">'Application For TE &amp; GOTS'!AI443</f>
        <v>#REF!</v>
      </c>
      <c r="W351" s="14">
        <v>442</v>
      </c>
    </row>
    <row r="352" spans="1:23">
      <c r="A352" s="14">
        <v>331</v>
      </c>
      <c r="B352" s="14" t="str">
        <f ca="1">'Application For TE &amp; GOTS'!X444</f>
        <v/>
      </c>
      <c r="C352" s="14">
        <f>'Application For TE &amp; GOTS'!$D444</f>
        <v>0</v>
      </c>
      <c r="D352" s="14" t="str" cm="1">
        <f t="array" aca="1" ref="D352" ca="1">IFERROR(INDIRECT("'Application For Textile'!L"&amp;'Application For TE &amp; GOTS'!S444),"")</f>
        <v/>
      </c>
      <c r="E352" s="14" t="str">
        <f ca="1">'Application For TE &amp; GOTS'!AF444</f>
        <v/>
      </c>
      <c r="F352" s="14" t="str">
        <f ca="1">'Application For TE &amp; GOTS'!AH444</f>
        <v/>
      </c>
      <c r="G352" s="14" t="e">
        <f ca="1">'Application For TE &amp; GOTS'!AI444</f>
        <v>#REF!</v>
      </c>
      <c r="W352" s="14">
        <v>443</v>
      </c>
    </row>
    <row r="353" spans="1:23">
      <c r="A353" s="14">
        <v>332</v>
      </c>
      <c r="B353" s="14" t="str">
        <f ca="1">'Application For TE &amp; GOTS'!X445</f>
        <v/>
      </c>
      <c r="C353" s="14">
        <f>'Application For TE &amp; GOTS'!$D445</f>
        <v>0</v>
      </c>
      <c r="D353" s="14" t="str" cm="1">
        <f t="array" aca="1" ref="D353" ca="1">IFERROR(INDIRECT("'Application For Textile'!L"&amp;'Application For TE &amp; GOTS'!S445),"")</f>
        <v/>
      </c>
      <c r="E353" s="14" t="str">
        <f ca="1">'Application For TE &amp; GOTS'!AF445</f>
        <v/>
      </c>
      <c r="F353" s="14" t="str">
        <f ca="1">'Application For TE &amp; GOTS'!AH445</f>
        <v/>
      </c>
      <c r="G353" s="14" t="e">
        <f ca="1">'Application For TE &amp; GOTS'!AI445</f>
        <v>#REF!</v>
      </c>
      <c r="W353" s="14">
        <v>444</v>
      </c>
    </row>
    <row r="354" spans="1:23">
      <c r="A354" s="14">
        <v>333</v>
      </c>
      <c r="B354" s="14" t="str">
        <f ca="1">'Application For TE &amp; GOTS'!X446</f>
        <v/>
      </c>
      <c r="C354" s="14">
        <f>'Application For TE &amp; GOTS'!$D446</f>
        <v>0</v>
      </c>
      <c r="D354" s="14" t="str" cm="1">
        <f t="array" aca="1" ref="D354" ca="1">IFERROR(INDIRECT("'Application For Textile'!L"&amp;'Application For TE &amp; GOTS'!S446),"")</f>
        <v/>
      </c>
      <c r="E354" s="14" t="str">
        <f ca="1">'Application For TE &amp; GOTS'!AF446</f>
        <v/>
      </c>
      <c r="F354" s="14" t="str">
        <f ca="1">'Application For TE &amp; GOTS'!AH446</f>
        <v/>
      </c>
      <c r="G354" s="14" t="e">
        <f ca="1">'Application For TE &amp; GOTS'!AI446</f>
        <v>#REF!</v>
      </c>
      <c r="W354" s="14">
        <v>445</v>
      </c>
    </row>
    <row r="355" spans="1:23">
      <c r="A355" s="14">
        <v>334</v>
      </c>
      <c r="B355" s="14" t="str">
        <f ca="1">'Application For TE &amp; GOTS'!X447</f>
        <v/>
      </c>
      <c r="C355" s="14">
        <f>'Application For TE &amp; GOTS'!$D447</f>
        <v>0</v>
      </c>
      <c r="D355" s="14" t="str" cm="1">
        <f t="array" aca="1" ref="D355" ca="1">IFERROR(INDIRECT("'Application For Textile'!L"&amp;'Application For TE &amp; GOTS'!S447),"")</f>
        <v/>
      </c>
      <c r="E355" s="14" t="str">
        <f ca="1">'Application For TE &amp; GOTS'!AF447</f>
        <v/>
      </c>
      <c r="F355" s="14" t="str">
        <f ca="1">'Application For TE &amp; GOTS'!AH447</f>
        <v/>
      </c>
      <c r="G355" s="14" t="e">
        <f ca="1">'Application For TE &amp; GOTS'!AI447</f>
        <v>#REF!</v>
      </c>
      <c r="W355" s="14">
        <v>446</v>
      </c>
    </row>
    <row r="356" spans="1:23">
      <c r="A356" s="14">
        <v>335</v>
      </c>
      <c r="B356" s="14" t="str">
        <f ca="1">'Application For TE &amp; GOTS'!X448</f>
        <v/>
      </c>
      <c r="C356" s="14">
        <f>'Application For TE &amp; GOTS'!$D448</f>
        <v>0</v>
      </c>
      <c r="D356" s="14" t="str" cm="1">
        <f t="array" aca="1" ref="D356" ca="1">IFERROR(INDIRECT("'Application For Textile'!L"&amp;'Application For TE &amp; GOTS'!S448),"")</f>
        <v/>
      </c>
      <c r="E356" s="14" t="str">
        <f ca="1">'Application For TE &amp; GOTS'!AF448</f>
        <v/>
      </c>
      <c r="F356" s="14" t="str">
        <f ca="1">'Application For TE &amp; GOTS'!AH448</f>
        <v/>
      </c>
      <c r="G356" s="14" t="e">
        <f ca="1">'Application For TE &amp; GOTS'!AI448</f>
        <v>#REF!</v>
      </c>
      <c r="W356" s="14">
        <v>447</v>
      </c>
    </row>
    <row r="357" spans="1:23">
      <c r="A357" s="14">
        <v>336</v>
      </c>
      <c r="B357" s="14" t="str">
        <f ca="1">'Application For TE &amp; GOTS'!X449</f>
        <v/>
      </c>
      <c r="C357" s="14">
        <f>'Application For TE &amp; GOTS'!$D449</f>
        <v>0</v>
      </c>
      <c r="D357" s="14" t="str" cm="1">
        <f t="array" aca="1" ref="D357" ca="1">IFERROR(INDIRECT("'Application For Textile'!L"&amp;'Application For TE &amp; GOTS'!S449),"")</f>
        <v/>
      </c>
      <c r="E357" s="14" t="str">
        <f ca="1">'Application For TE &amp; GOTS'!AF449</f>
        <v/>
      </c>
      <c r="F357" s="14" t="str">
        <f ca="1">'Application For TE &amp; GOTS'!AH449</f>
        <v/>
      </c>
      <c r="G357" s="14" t="e">
        <f ca="1">'Application For TE &amp; GOTS'!AI449</f>
        <v>#REF!</v>
      </c>
      <c r="W357" s="14">
        <v>448</v>
      </c>
    </row>
    <row r="358" spans="1:23">
      <c r="A358" s="14">
        <v>337</v>
      </c>
      <c r="B358" s="14" t="str">
        <f ca="1">'Application For TE &amp; GOTS'!X450</f>
        <v/>
      </c>
      <c r="C358" s="14">
        <f>'Application For TE &amp; GOTS'!$D450</f>
        <v>0</v>
      </c>
      <c r="D358" s="14" t="str" cm="1">
        <f t="array" aca="1" ref="D358" ca="1">IFERROR(INDIRECT("'Application For Textile'!L"&amp;'Application For TE &amp; GOTS'!S450),"")</f>
        <v/>
      </c>
      <c r="E358" s="14" t="str">
        <f ca="1">'Application For TE &amp; GOTS'!AF450</f>
        <v/>
      </c>
      <c r="F358" s="14" t="str">
        <f ca="1">'Application For TE &amp; GOTS'!AH450</f>
        <v/>
      </c>
      <c r="G358" s="14" t="e">
        <f ca="1">'Application For TE &amp; GOTS'!AI450</f>
        <v>#REF!</v>
      </c>
      <c r="W358" s="14">
        <v>449</v>
      </c>
    </row>
    <row r="359" spans="1:23">
      <c r="A359" s="14">
        <v>338</v>
      </c>
      <c r="B359" s="14" t="str">
        <f ca="1">'Application For TE &amp; GOTS'!X451</f>
        <v/>
      </c>
      <c r="C359" s="14">
        <f>'Application For TE &amp; GOTS'!$D451</f>
        <v>0</v>
      </c>
      <c r="D359" s="14" t="str" cm="1">
        <f t="array" aca="1" ref="D359" ca="1">IFERROR(INDIRECT("'Application For Textile'!L"&amp;'Application For TE &amp; GOTS'!S451),"")</f>
        <v/>
      </c>
      <c r="E359" s="14" t="str">
        <f ca="1">'Application For TE &amp; GOTS'!AF451</f>
        <v/>
      </c>
      <c r="F359" s="14" t="str">
        <f ca="1">'Application For TE &amp; GOTS'!AH451</f>
        <v/>
      </c>
      <c r="G359" s="14" t="e">
        <f ca="1">'Application For TE &amp; GOTS'!AI451</f>
        <v>#REF!</v>
      </c>
      <c r="W359" s="14">
        <v>450</v>
      </c>
    </row>
    <row r="360" spans="1:23">
      <c r="A360" s="14">
        <v>339</v>
      </c>
      <c r="B360" s="14" t="str">
        <f ca="1">'Application For TE &amp; GOTS'!X452</f>
        <v/>
      </c>
      <c r="C360" s="14">
        <f>'Application For TE &amp; GOTS'!$D452</f>
        <v>0</v>
      </c>
      <c r="D360" s="14" t="str" cm="1">
        <f t="array" aca="1" ref="D360" ca="1">IFERROR(INDIRECT("'Application For Textile'!L"&amp;'Application For TE &amp; GOTS'!S452),"")</f>
        <v/>
      </c>
      <c r="E360" s="14" t="str">
        <f ca="1">'Application For TE &amp; GOTS'!AF452</f>
        <v/>
      </c>
      <c r="F360" s="14" t="str">
        <f ca="1">'Application For TE &amp; GOTS'!AH452</f>
        <v/>
      </c>
      <c r="G360" s="14" t="e">
        <f ca="1">'Application For TE &amp; GOTS'!AI452</f>
        <v>#REF!</v>
      </c>
      <c r="W360" s="14">
        <v>451</v>
      </c>
    </row>
    <row r="361" spans="1:23">
      <c r="A361" s="14">
        <v>340</v>
      </c>
      <c r="B361" s="14" t="str">
        <f ca="1">'Application For TE &amp; GOTS'!X453</f>
        <v/>
      </c>
      <c r="C361" s="14">
        <f>'Application For TE &amp; GOTS'!$D453</f>
        <v>0</v>
      </c>
      <c r="D361" s="14" t="str" cm="1">
        <f t="array" aca="1" ref="D361" ca="1">IFERROR(INDIRECT("'Application For Textile'!L"&amp;'Application For TE &amp; GOTS'!S453),"")</f>
        <v/>
      </c>
      <c r="E361" s="14" t="str">
        <f ca="1">'Application For TE &amp; GOTS'!AF453</f>
        <v/>
      </c>
      <c r="F361" s="14" t="str">
        <f ca="1">'Application For TE &amp; GOTS'!AH453</f>
        <v/>
      </c>
      <c r="G361" s="14" t="e">
        <f ca="1">'Application For TE &amp; GOTS'!AI453</f>
        <v>#REF!</v>
      </c>
      <c r="W361" s="14">
        <v>452</v>
      </c>
    </row>
    <row r="362" spans="1:23">
      <c r="A362" s="14">
        <v>341</v>
      </c>
      <c r="B362" s="14" t="str">
        <f ca="1">'Application For TE &amp; GOTS'!X454</f>
        <v/>
      </c>
      <c r="C362" s="14">
        <f>'Application For TE &amp; GOTS'!$D454</f>
        <v>0</v>
      </c>
      <c r="D362" s="14" t="str" cm="1">
        <f t="array" aca="1" ref="D362" ca="1">IFERROR(INDIRECT("'Application For Textile'!L"&amp;'Application For TE &amp; GOTS'!S454),"")</f>
        <v/>
      </c>
      <c r="E362" s="14" t="str">
        <f ca="1">'Application For TE &amp; GOTS'!AF454</f>
        <v/>
      </c>
      <c r="F362" s="14" t="str">
        <f ca="1">'Application For TE &amp; GOTS'!AH454</f>
        <v/>
      </c>
      <c r="G362" s="14" t="e">
        <f ca="1">'Application For TE &amp; GOTS'!AI454</f>
        <v>#REF!</v>
      </c>
    </row>
    <row r="363" spans="1:23">
      <c r="A363" s="14">
        <v>342</v>
      </c>
      <c r="B363" s="14" t="str">
        <f ca="1">'Application For TE &amp; GOTS'!X455</f>
        <v/>
      </c>
      <c r="C363" s="14">
        <f>'Application For TE &amp; GOTS'!$D455</f>
        <v>0</v>
      </c>
      <c r="D363" s="14" t="str" cm="1">
        <f t="array" aca="1" ref="D363" ca="1">IFERROR(INDIRECT("'Application For Textile'!L"&amp;'Application For TE &amp; GOTS'!S455),"")</f>
        <v/>
      </c>
      <c r="E363" s="14" t="str">
        <f ca="1">'Application For TE &amp; GOTS'!AF455</f>
        <v/>
      </c>
      <c r="F363" s="14" t="str">
        <f ca="1">'Application For TE &amp; GOTS'!AH455</f>
        <v/>
      </c>
      <c r="G363" s="14" t="e">
        <f ca="1">'Application For TE &amp; GOTS'!AI455</f>
        <v>#REF!</v>
      </c>
    </row>
    <row r="364" spans="1:23">
      <c r="A364" s="14">
        <v>343</v>
      </c>
      <c r="B364" s="14" t="str">
        <f ca="1">'Application For TE &amp; GOTS'!X456</f>
        <v/>
      </c>
      <c r="C364" s="14">
        <f>'Application For TE &amp; GOTS'!$D456</f>
        <v>0</v>
      </c>
      <c r="D364" s="14" t="str" cm="1">
        <f t="array" aca="1" ref="D364" ca="1">IFERROR(INDIRECT("'Application For Textile'!L"&amp;'Application For TE &amp; GOTS'!S456),"")</f>
        <v/>
      </c>
      <c r="E364" s="14" t="str">
        <f ca="1">'Application For TE &amp; GOTS'!AF456</f>
        <v/>
      </c>
      <c r="F364" s="14" t="str">
        <f ca="1">'Application For TE &amp; GOTS'!AH456</f>
        <v/>
      </c>
      <c r="G364" s="14" t="e">
        <f ca="1">'Application For TE &amp; GOTS'!AI456</f>
        <v>#REF!</v>
      </c>
    </row>
    <row r="365" spans="1:23">
      <c r="A365" s="14">
        <v>344</v>
      </c>
      <c r="B365" s="14" t="str">
        <f ca="1">'Application For TE &amp; GOTS'!X457</f>
        <v/>
      </c>
      <c r="C365" s="14">
        <f>'Application For TE &amp; GOTS'!$D457</f>
        <v>0</v>
      </c>
      <c r="D365" s="14" t="str" cm="1">
        <f t="array" aca="1" ref="D365" ca="1">IFERROR(INDIRECT("'Application For Textile'!L"&amp;'Application For TE &amp; GOTS'!S457),"")</f>
        <v/>
      </c>
      <c r="E365" s="14" t="str">
        <f ca="1">'Application For TE &amp; GOTS'!AF457</f>
        <v/>
      </c>
      <c r="F365" s="14" t="str">
        <f ca="1">'Application For TE &amp; GOTS'!AH457</f>
        <v/>
      </c>
      <c r="G365" s="14" t="e">
        <f ca="1">'Application For TE &amp; GOTS'!AI457</f>
        <v>#REF!</v>
      </c>
    </row>
    <row r="366" spans="1:23">
      <c r="A366" s="14">
        <v>345</v>
      </c>
      <c r="B366" s="14" t="str">
        <f ca="1">'Application For TE &amp; GOTS'!X458</f>
        <v/>
      </c>
      <c r="C366" s="14">
        <f>'Application For TE &amp; GOTS'!$D458</f>
        <v>0</v>
      </c>
      <c r="D366" s="14" t="str" cm="1">
        <f t="array" aca="1" ref="D366" ca="1">IFERROR(INDIRECT("'Application For Textile'!L"&amp;'Application For TE &amp; GOTS'!S458),"")</f>
        <v/>
      </c>
      <c r="E366" s="14" t="str">
        <f ca="1">'Application For TE &amp; GOTS'!AF458</f>
        <v/>
      </c>
      <c r="F366" s="14" t="str">
        <f ca="1">'Application For TE &amp; GOTS'!AH458</f>
        <v/>
      </c>
      <c r="G366" s="14" t="e">
        <f ca="1">'Application For TE &amp; GOTS'!AI458</f>
        <v>#REF!</v>
      </c>
    </row>
    <row r="367" spans="1:23">
      <c r="A367" s="14">
        <v>346</v>
      </c>
      <c r="B367" s="14" t="str">
        <f ca="1">'Application For TE &amp; GOTS'!X459</f>
        <v/>
      </c>
      <c r="C367" s="14">
        <f>'Application For TE &amp; GOTS'!$D459</f>
        <v>0</v>
      </c>
      <c r="D367" s="14" t="str" cm="1">
        <f t="array" aca="1" ref="D367" ca="1">IFERROR(INDIRECT("'Application For Textile'!L"&amp;'Application For TE &amp; GOTS'!S459),"")</f>
        <v/>
      </c>
      <c r="E367" s="14" t="str">
        <f ca="1">'Application For TE &amp; GOTS'!AF459</f>
        <v/>
      </c>
      <c r="F367" s="14" t="str">
        <f ca="1">'Application For TE &amp; GOTS'!AH459</f>
        <v/>
      </c>
      <c r="G367" s="14" t="e">
        <f ca="1">'Application For TE &amp; GOTS'!AI459</f>
        <v>#REF!</v>
      </c>
    </row>
    <row r="368" spans="1:23">
      <c r="A368" s="14">
        <v>347</v>
      </c>
      <c r="B368" s="14" t="str">
        <f ca="1">'Application For TE &amp; GOTS'!X460</f>
        <v/>
      </c>
      <c r="C368" s="14">
        <f>'Application For TE &amp; GOTS'!$D460</f>
        <v>0</v>
      </c>
      <c r="D368" s="14" t="str" cm="1">
        <f t="array" aca="1" ref="D368" ca="1">IFERROR(INDIRECT("'Application For Textile'!L"&amp;'Application For TE &amp; GOTS'!S460),"")</f>
        <v/>
      </c>
      <c r="E368" s="14" t="str">
        <f ca="1">'Application For TE &amp; GOTS'!AF460</f>
        <v/>
      </c>
      <c r="F368" s="14" t="str">
        <f ca="1">'Application For TE &amp; GOTS'!AH460</f>
        <v/>
      </c>
      <c r="G368" s="14" t="e">
        <f ca="1">'Application For TE &amp; GOTS'!AI460</f>
        <v>#REF!</v>
      </c>
    </row>
    <row r="369" spans="1:7">
      <c r="A369" s="14">
        <v>348</v>
      </c>
      <c r="B369" s="14" t="str">
        <f ca="1">'Application For TE &amp; GOTS'!X461</f>
        <v/>
      </c>
      <c r="C369" s="14">
        <f>'Application For TE &amp; GOTS'!$D461</f>
        <v>0</v>
      </c>
      <c r="D369" s="14" t="str" cm="1">
        <f t="array" aca="1" ref="D369" ca="1">IFERROR(INDIRECT("'Application For Textile'!L"&amp;'Application For TE &amp; GOTS'!S461),"")</f>
        <v/>
      </c>
      <c r="E369" s="14" t="str">
        <f ca="1">'Application For TE &amp; GOTS'!AF461</f>
        <v/>
      </c>
      <c r="F369" s="14" t="str">
        <f ca="1">'Application For TE &amp; GOTS'!AH461</f>
        <v/>
      </c>
      <c r="G369" s="14" t="e">
        <f ca="1">'Application For TE &amp; GOTS'!AI461</f>
        <v>#REF!</v>
      </c>
    </row>
    <row r="370" spans="1:7">
      <c r="A370" s="14">
        <v>349</v>
      </c>
      <c r="B370" s="14" t="str">
        <f ca="1">'Application For TE &amp; GOTS'!X462</f>
        <v/>
      </c>
      <c r="C370" s="14">
        <f>'Application For TE &amp; GOTS'!$D462</f>
        <v>0</v>
      </c>
      <c r="D370" s="14" t="str" cm="1">
        <f t="array" aca="1" ref="D370" ca="1">IFERROR(INDIRECT("'Application For Textile'!L"&amp;'Application For TE &amp; GOTS'!S462),"")</f>
        <v/>
      </c>
      <c r="E370" s="14" t="str">
        <f ca="1">'Application For TE &amp; GOTS'!AF462</f>
        <v/>
      </c>
      <c r="F370" s="14" t="str">
        <f ca="1">'Application For TE &amp; GOTS'!AH462</f>
        <v/>
      </c>
      <c r="G370" s="14" t="e">
        <f ca="1">'Application For TE &amp; GOTS'!AI462</f>
        <v>#REF!</v>
      </c>
    </row>
    <row r="371" spans="1:7">
      <c r="A371" s="14">
        <v>350</v>
      </c>
      <c r="B371" s="14" t="str">
        <f ca="1">'Application For TE &amp; GOTS'!X463</f>
        <v/>
      </c>
      <c r="C371" s="14">
        <f>'Application For TE &amp; GOTS'!$D463</f>
        <v>0</v>
      </c>
      <c r="D371" s="14" t="str" cm="1">
        <f t="array" aca="1" ref="D371" ca="1">IFERROR(INDIRECT("'Application For Textile'!L"&amp;'Application For TE &amp; GOTS'!S463),"")</f>
        <v/>
      </c>
      <c r="E371" s="14" t="str">
        <f ca="1">'Application For TE &amp; GOTS'!AF463</f>
        <v/>
      </c>
      <c r="F371" s="14" t="str">
        <f ca="1">'Application For TE &amp; GOTS'!AH463</f>
        <v/>
      </c>
      <c r="G371" s="14" t="e">
        <f ca="1">'Application For TE &amp; GOTS'!AI463</f>
        <v>#REF!</v>
      </c>
    </row>
    <row r="372" spans="1:7">
      <c r="A372" s="14">
        <v>351</v>
      </c>
      <c r="B372" s="14" t="str">
        <f ca="1">'Application For TE &amp; GOTS'!X464</f>
        <v/>
      </c>
      <c r="C372" s="14">
        <f>'Application For TE &amp; GOTS'!$D464</f>
        <v>0</v>
      </c>
      <c r="D372" s="14" t="str" cm="1">
        <f t="array" aca="1" ref="D372" ca="1">IFERROR(INDIRECT("'Application For Textile'!L"&amp;'Application For TE &amp; GOTS'!S464),"")</f>
        <v/>
      </c>
      <c r="E372" s="14" t="str">
        <f ca="1">'Application For TE &amp; GOTS'!AF464</f>
        <v/>
      </c>
      <c r="F372" s="14" t="str">
        <f ca="1">'Application For TE &amp; GOTS'!AH464</f>
        <v/>
      </c>
      <c r="G372" s="14" t="e">
        <f ca="1">'Application For TE &amp; GOTS'!AI464</f>
        <v>#REF!</v>
      </c>
    </row>
    <row r="373" spans="1:7">
      <c r="A373" s="14">
        <v>352</v>
      </c>
      <c r="B373" s="14" t="str">
        <f ca="1">'Application For TE &amp; GOTS'!X465</f>
        <v/>
      </c>
      <c r="C373" s="14">
        <f>'Application For TE &amp; GOTS'!$D465</f>
        <v>0</v>
      </c>
      <c r="D373" s="14" t="str" cm="1">
        <f t="array" aca="1" ref="D373" ca="1">IFERROR(INDIRECT("'Application For Textile'!L"&amp;'Application For TE &amp; GOTS'!S465),"")</f>
        <v/>
      </c>
      <c r="E373" s="14" t="str">
        <f ca="1">'Application For TE &amp; GOTS'!AF465</f>
        <v/>
      </c>
      <c r="F373" s="14" t="str">
        <f ca="1">'Application For TE &amp; GOTS'!AH465</f>
        <v/>
      </c>
      <c r="G373" s="14" t="e">
        <f ca="1">'Application For TE &amp; GOTS'!AI465</f>
        <v>#REF!</v>
      </c>
    </row>
    <row r="374" spans="1:7">
      <c r="A374" s="14">
        <v>353</v>
      </c>
      <c r="B374" s="14" t="str">
        <f ca="1">'Application For TE &amp; GOTS'!X466</f>
        <v/>
      </c>
      <c r="C374" s="14">
        <f>'Application For TE &amp; GOTS'!$D466</f>
        <v>0</v>
      </c>
      <c r="D374" s="14" t="str" cm="1">
        <f t="array" aca="1" ref="D374" ca="1">IFERROR(INDIRECT("'Application For Textile'!L"&amp;'Application For TE &amp; GOTS'!S466),"")</f>
        <v/>
      </c>
      <c r="E374" s="14" t="str">
        <f ca="1">'Application For TE &amp; GOTS'!AF466</f>
        <v/>
      </c>
      <c r="F374" s="14" t="str">
        <f ca="1">'Application For TE &amp; GOTS'!AH466</f>
        <v/>
      </c>
      <c r="G374" s="14" t="e">
        <f ca="1">'Application For TE &amp; GOTS'!AI466</f>
        <v>#REF!</v>
      </c>
    </row>
    <row r="375" spans="1:7">
      <c r="A375" s="14">
        <v>354</v>
      </c>
      <c r="B375" s="14" t="str">
        <f ca="1">'Application For TE &amp; GOTS'!X467</f>
        <v/>
      </c>
      <c r="C375" s="14">
        <f>'Application For TE &amp; GOTS'!$D467</f>
        <v>0</v>
      </c>
      <c r="D375" s="14" t="str" cm="1">
        <f t="array" aca="1" ref="D375" ca="1">IFERROR(INDIRECT("'Application For Textile'!L"&amp;'Application For TE &amp; GOTS'!S467),"")</f>
        <v/>
      </c>
      <c r="E375" s="14" t="str">
        <f ca="1">'Application For TE &amp; GOTS'!AF467</f>
        <v/>
      </c>
      <c r="F375" s="14" t="str">
        <f ca="1">'Application For TE &amp; GOTS'!AH467</f>
        <v/>
      </c>
      <c r="G375" s="14" t="e">
        <f ca="1">'Application For TE &amp; GOTS'!AI467</f>
        <v>#REF!</v>
      </c>
    </row>
    <row r="376" spans="1:7">
      <c r="A376" s="14">
        <v>355</v>
      </c>
      <c r="B376" s="14" t="str">
        <f ca="1">'Application For TE &amp; GOTS'!X468</f>
        <v/>
      </c>
      <c r="C376" s="14">
        <f>'Application For TE &amp; GOTS'!$D468</f>
        <v>0</v>
      </c>
      <c r="D376" s="14" t="str" cm="1">
        <f t="array" aca="1" ref="D376" ca="1">IFERROR(INDIRECT("'Application For Textile'!L"&amp;'Application For TE &amp; GOTS'!S468),"")</f>
        <v/>
      </c>
      <c r="E376" s="14" t="str">
        <f ca="1">'Application For TE &amp; GOTS'!AF468</f>
        <v/>
      </c>
      <c r="F376" s="14" t="str">
        <f ca="1">'Application For TE &amp; GOTS'!AH468</f>
        <v/>
      </c>
      <c r="G376" s="14" t="e">
        <f ca="1">'Application For TE &amp; GOTS'!AI468</f>
        <v>#REF!</v>
      </c>
    </row>
    <row r="377" spans="1:7">
      <c r="A377" s="14">
        <v>356</v>
      </c>
      <c r="B377" s="14" t="str">
        <f ca="1">'Application For TE &amp; GOTS'!X469</f>
        <v/>
      </c>
      <c r="C377" s="14">
        <f>'Application For TE &amp; GOTS'!$D469</f>
        <v>0</v>
      </c>
      <c r="D377" s="14" t="str" cm="1">
        <f t="array" aca="1" ref="D377" ca="1">IFERROR(INDIRECT("'Application For Textile'!L"&amp;'Application For TE &amp; GOTS'!S469),"")</f>
        <v/>
      </c>
      <c r="E377" s="14" t="str">
        <f ca="1">'Application For TE &amp; GOTS'!AF469</f>
        <v/>
      </c>
      <c r="F377" s="14" t="str">
        <f ca="1">'Application For TE &amp; GOTS'!AH469</f>
        <v/>
      </c>
      <c r="G377" s="14" t="e">
        <f ca="1">'Application For TE &amp; GOTS'!AI469</f>
        <v>#REF!</v>
      </c>
    </row>
    <row r="378" spans="1:7">
      <c r="A378" s="14">
        <v>357</v>
      </c>
      <c r="B378" s="14" t="str">
        <f ca="1">'Application For TE &amp; GOTS'!X470</f>
        <v/>
      </c>
      <c r="C378" s="14">
        <f>'Application For TE &amp; GOTS'!$D470</f>
        <v>0</v>
      </c>
      <c r="D378" s="14" t="str" cm="1">
        <f t="array" aca="1" ref="D378" ca="1">IFERROR(INDIRECT("'Application For Textile'!L"&amp;'Application For TE &amp; GOTS'!S470),"")</f>
        <v/>
      </c>
      <c r="E378" s="14" t="str">
        <f ca="1">'Application For TE &amp; GOTS'!AF470</f>
        <v/>
      </c>
      <c r="F378" s="14" t="str">
        <f ca="1">'Application For TE &amp; GOTS'!AH470</f>
        <v/>
      </c>
      <c r="G378" s="14" t="e">
        <f ca="1">'Application For TE &amp; GOTS'!AI470</f>
        <v>#REF!</v>
      </c>
    </row>
    <row r="379" spans="1:7">
      <c r="A379" s="14">
        <v>358</v>
      </c>
      <c r="B379" s="14" t="str">
        <f ca="1">'Application For TE &amp; GOTS'!X471</f>
        <v/>
      </c>
      <c r="C379" s="14">
        <f>'Application For TE &amp; GOTS'!$D471</f>
        <v>0</v>
      </c>
      <c r="D379" s="14" t="str" cm="1">
        <f t="array" aca="1" ref="D379" ca="1">IFERROR(INDIRECT("'Application For Textile'!L"&amp;'Application For TE &amp; GOTS'!S471),"")</f>
        <v/>
      </c>
      <c r="E379" s="14" t="str">
        <f ca="1">'Application For TE &amp; GOTS'!AF471</f>
        <v/>
      </c>
      <c r="F379" s="14" t="str">
        <f ca="1">'Application For TE &amp; GOTS'!AH471</f>
        <v/>
      </c>
      <c r="G379" s="14" t="e">
        <f ca="1">'Application For TE &amp; GOTS'!AI471</f>
        <v>#REF!</v>
      </c>
    </row>
    <row r="380" spans="1:7">
      <c r="A380" s="14">
        <v>359</v>
      </c>
      <c r="B380" s="14" t="str">
        <f ca="1">'Application For TE &amp; GOTS'!X472</f>
        <v/>
      </c>
      <c r="C380" s="14">
        <f>'Application For TE &amp; GOTS'!$D472</f>
        <v>0</v>
      </c>
      <c r="D380" s="14" t="str" cm="1">
        <f t="array" aca="1" ref="D380" ca="1">IFERROR(INDIRECT("'Application For Textile'!L"&amp;'Application For TE &amp; GOTS'!S472),"")</f>
        <v/>
      </c>
      <c r="E380" s="14" t="str">
        <f ca="1">'Application For TE &amp; GOTS'!AF472</f>
        <v/>
      </c>
      <c r="F380" s="14" t="str">
        <f ca="1">'Application For TE &amp; GOTS'!AH472</f>
        <v/>
      </c>
      <c r="G380" s="14" t="e">
        <f ca="1">'Application For TE &amp; GOTS'!AI472</f>
        <v>#REF!</v>
      </c>
    </row>
    <row r="381" spans="1:7">
      <c r="A381" s="14">
        <v>360</v>
      </c>
      <c r="B381" s="14" t="str">
        <f ca="1">'Application For TE &amp; GOTS'!X473</f>
        <v/>
      </c>
      <c r="C381" s="14">
        <f>'Application For TE &amp; GOTS'!$D473</f>
        <v>0</v>
      </c>
      <c r="D381" s="14" t="str" cm="1">
        <f t="array" aca="1" ref="D381" ca="1">IFERROR(INDIRECT("'Application For Textile'!L"&amp;'Application For TE &amp; GOTS'!S473),"")</f>
        <v/>
      </c>
      <c r="E381" s="14" t="str">
        <f ca="1">'Application For TE &amp; GOTS'!AF473</f>
        <v/>
      </c>
      <c r="F381" s="14" t="str">
        <f ca="1">'Application For TE &amp; GOTS'!AH473</f>
        <v/>
      </c>
      <c r="G381" s="14" t="e">
        <f ca="1">'Application For TE &amp; GOTS'!AI473</f>
        <v>#REF!</v>
      </c>
    </row>
    <row r="382" spans="1:7">
      <c r="A382" s="14">
        <v>361</v>
      </c>
      <c r="B382" s="14" t="str">
        <f ca="1">'Application For TE &amp; GOTS'!X474</f>
        <v/>
      </c>
      <c r="C382" s="14">
        <f>'Application For TE &amp; GOTS'!$D474</f>
        <v>0</v>
      </c>
      <c r="D382" s="14" t="str" cm="1">
        <f t="array" aca="1" ref="D382" ca="1">IFERROR(INDIRECT("'Application For Textile'!L"&amp;'Application For TE &amp; GOTS'!S474),"")</f>
        <v/>
      </c>
      <c r="E382" s="14" t="str">
        <f ca="1">'Application For TE &amp; GOTS'!AF474</f>
        <v/>
      </c>
      <c r="F382" s="14" t="str">
        <f ca="1">'Application For TE &amp; GOTS'!AH474</f>
        <v/>
      </c>
      <c r="G382" s="14" t="e">
        <f ca="1">'Application For TE &amp; GOTS'!AI474</f>
        <v>#REF!</v>
      </c>
    </row>
    <row r="383" spans="1:7">
      <c r="A383" s="14">
        <v>362</v>
      </c>
      <c r="B383" s="14" t="str">
        <f ca="1">'Application For TE &amp; GOTS'!X475</f>
        <v/>
      </c>
      <c r="C383" s="14">
        <f>'Application For TE &amp; GOTS'!$D475</f>
        <v>0</v>
      </c>
      <c r="D383" s="14" t="str" cm="1">
        <f t="array" aca="1" ref="D383" ca="1">IFERROR(INDIRECT("'Application For Textile'!L"&amp;'Application For TE &amp; GOTS'!S475),"")</f>
        <v/>
      </c>
      <c r="E383" s="14" t="str">
        <f ca="1">'Application For TE &amp; GOTS'!AF475</f>
        <v/>
      </c>
      <c r="F383" s="14" t="str">
        <f ca="1">'Application For TE &amp; GOTS'!AH475</f>
        <v/>
      </c>
      <c r="G383" s="14" t="e">
        <f ca="1">'Application For TE &amp; GOTS'!AI475</f>
        <v>#REF!</v>
      </c>
    </row>
    <row r="384" spans="1:7">
      <c r="A384" s="14">
        <v>363</v>
      </c>
      <c r="B384" s="14" t="str">
        <f ca="1">'Application For TE &amp; GOTS'!X476</f>
        <v/>
      </c>
      <c r="C384" s="14">
        <f>'Application For TE &amp; GOTS'!$D476</f>
        <v>0</v>
      </c>
      <c r="D384" s="14" t="str" cm="1">
        <f t="array" aca="1" ref="D384" ca="1">IFERROR(INDIRECT("'Application For Textile'!L"&amp;'Application For TE &amp; GOTS'!S476),"")</f>
        <v/>
      </c>
      <c r="E384" s="14" t="str">
        <f ca="1">'Application For TE &amp; GOTS'!AF476</f>
        <v/>
      </c>
      <c r="F384" s="14" t="str">
        <f ca="1">'Application For TE &amp; GOTS'!AH476</f>
        <v/>
      </c>
      <c r="G384" s="14" t="e">
        <f ca="1">'Application For TE &amp; GOTS'!AI476</f>
        <v>#REF!</v>
      </c>
    </row>
    <row r="385" spans="1:7">
      <c r="A385" s="14">
        <v>364</v>
      </c>
      <c r="B385" s="14" t="str">
        <f ca="1">'Application For TE &amp; GOTS'!X477</f>
        <v/>
      </c>
      <c r="C385" s="14">
        <f>'Application For TE &amp; GOTS'!$D477</f>
        <v>0</v>
      </c>
      <c r="D385" s="14" t="str" cm="1">
        <f t="array" aca="1" ref="D385" ca="1">IFERROR(INDIRECT("'Application For Textile'!L"&amp;'Application For TE &amp; GOTS'!S477),"")</f>
        <v/>
      </c>
      <c r="E385" s="14" t="str">
        <f ca="1">'Application For TE &amp; GOTS'!AF477</f>
        <v/>
      </c>
      <c r="F385" s="14" t="str">
        <f ca="1">'Application For TE &amp; GOTS'!AH477</f>
        <v/>
      </c>
      <c r="G385" s="14" t="e">
        <f ca="1">'Application For TE &amp; GOTS'!AI477</f>
        <v>#REF!</v>
      </c>
    </row>
    <row r="386" spans="1:7">
      <c r="A386" s="14">
        <v>365</v>
      </c>
      <c r="B386" s="14" t="str">
        <f ca="1">'Application For TE &amp; GOTS'!X478</f>
        <v/>
      </c>
      <c r="C386" s="14">
        <f>'Application For TE &amp; GOTS'!$D478</f>
        <v>0</v>
      </c>
      <c r="D386" s="14" t="str" cm="1">
        <f t="array" aca="1" ref="D386" ca="1">IFERROR(INDIRECT("'Application For Textile'!L"&amp;'Application For TE &amp; GOTS'!S478),"")</f>
        <v/>
      </c>
      <c r="E386" s="14" t="str">
        <f ca="1">'Application For TE &amp; GOTS'!AF478</f>
        <v/>
      </c>
      <c r="F386" s="14" t="str">
        <f ca="1">'Application For TE &amp; GOTS'!AH478</f>
        <v/>
      </c>
      <c r="G386" s="14" t="e">
        <f ca="1">'Application For TE &amp; GOTS'!AI478</f>
        <v>#REF!</v>
      </c>
    </row>
    <row r="387" spans="1:7">
      <c r="A387" s="14">
        <v>366</v>
      </c>
      <c r="B387" s="14" t="str">
        <f ca="1">'Application For TE &amp; GOTS'!X479</f>
        <v/>
      </c>
      <c r="C387" s="14">
        <f>'Application For TE &amp; GOTS'!$D479</f>
        <v>0</v>
      </c>
      <c r="D387" s="14" t="str" cm="1">
        <f t="array" aca="1" ref="D387" ca="1">IFERROR(INDIRECT("'Application For Textile'!L"&amp;'Application For TE &amp; GOTS'!S479),"")</f>
        <v/>
      </c>
      <c r="E387" s="14" t="str">
        <f ca="1">'Application For TE &amp; GOTS'!AF479</f>
        <v/>
      </c>
      <c r="F387" s="14" t="str">
        <f ca="1">'Application For TE &amp; GOTS'!AH479</f>
        <v/>
      </c>
      <c r="G387" s="14" t="e">
        <f ca="1">'Application For TE &amp; GOTS'!AI479</f>
        <v>#REF!</v>
      </c>
    </row>
    <row r="388" spans="1:7">
      <c r="A388" s="14">
        <v>367</v>
      </c>
      <c r="B388" s="14" t="str">
        <f ca="1">'Application For TE &amp; GOTS'!X480</f>
        <v/>
      </c>
      <c r="C388" s="14">
        <f>'Application For TE &amp; GOTS'!$D480</f>
        <v>0</v>
      </c>
      <c r="D388" s="14" t="str" cm="1">
        <f t="array" aca="1" ref="D388" ca="1">IFERROR(INDIRECT("'Application For Textile'!L"&amp;'Application For TE &amp; GOTS'!S480),"")</f>
        <v/>
      </c>
      <c r="E388" s="14" t="str">
        <f ca="1">'Application For TE &amp; GOTS'!AF480</f>
        <v/>
      </c>
      <c r="F388" s="14" t="str">
        <f ca="1">'Application For TE &amp; GOTS'!AH480</f>
        <v/>
      </c>
      <c r="G388" s="14" t="e">
        <f ca="1">'Application For TE &amp; GOTS'!AI480</f>
        <v>#REF!</v>
      </c>
    </row>
    <row r="389" spans="1:7">
      <c r="A389" s="14">
        <v>368</v>
      </c>
      <c r="B389" s="14" t="str">
        <f ca="1">'Application For TE &amp; GOTS'!X481</f>
        <v/>
      </c>
      <c r="C389" s="14">
        <f>'Application For TE &amp; GOTS'!$D481</f>
        <v>0</v>
      </c>
      <c r="D389" s="14" t="str" cm="1">
        <f t="array" aca="1" ref="D389" ca="1">IFERROR(INDIRECT("'Application For Textile'!L"&amp;'Application For TE &amp; GOTS'!S481),"")</f>
        <v/>
      </c>
      <c r="E389" s="14" t="str">
        <f ca="1">'Application For TE &amp; GOTS'!AF481</f>
        <v/>
      </c>
      <c r="F389" s="14" t="str">
        <f ca="1">'Application For TE &amp; GOTS'!AH481</f>
        <v/>
      </c>
      <c r="G389" s="14" t="e">
        <f ca="1">'Application For TE &amp; GOTS'!AI481</f>
        <v>#REF!</v>
      </c>
    </row>
    <row r="390" spans="1:7">
      <c r="A390" s="14">
        <v>369</v>
      </c>
      <c r="B390" s="14" t="str">
        <f ca="1">'Application For TE &amp; GOTS'!X482</f>
        <v/>
      </c>
      <c r="C390" s="14">
        <f>'Application For TE &amp; GOTS'!$D482</f>
        <v>0</v>
      </c>
      <c r="D390" s="14" t="str" cm="1">
        <f t="array" aca="1" ref="D390" ca="1">IFERROR(INDIRECT("'Application For Textile'!L"&amp;'Application For TE &amp; GOTS'!S482),"")</f>
        <v/>
      </c>
      <c r="E390" s="14" t="str">
        <f ca="1">'Application For TE &amp; GOTS'!AF482</f>
        <v/>
      </c>
      <c r="F390" s="14" t="str">
        <f ca="1">'Application For TE &amp; GOTS'!AH482</f>
        <v/>
      </c>
      <c r="G390" s="14" t="e">
        <f ca="1">'Application For TE &amp; GOTS'!AI482</f>
        <v>#REF!</v>
      </c>
    </row>
    <row r="391" spans="1:7">
      <c r="A391" s="14">
        <v>370</v>
      </c>
      <c r="B391" s="14" t="str">
        <f ca="1">'Application For TE &amp; GOTS'!X483</f>
        <v/>
      </c>
      <c r="C391" s="14">
        <f>'Application For TE &amp; GOTS'!$D483</f>
        <v>0</v>
      </c>
      <c r="D391" s="14" t="str" cm="1">
        <f t="array" aca="1" ref="D391" ca="1">IFERROR(INDIRECT("'Application For Textile'!L"&amp;'Application For TE &amp; GOTS'!S483),"")</f>
        <v/>
      </c>
      <c r="E391" s="14" t="str">
        <f ca="1">'Application For TE &amp; GOTS'!AF483</f>
        <v/>
      </c>
      <c r="F391" s="14" t="str">
        <f ca="1">'Application For TE &amp; GOTS'!AH483</f>
        <v/>
      </c>
      <c r="G391" s="14" t="e">
        <f ca="1">'Application For TE &amp; GOTS'!AI483</f>
        <v>#REF!</v>
      </c>
    </row>
    <row r="392" spans="1:7">
      <c r="A392" s="14">
        <v>371</v>
      </c>
      <c r="B392" s="14" t="str">
        <f ca="1">'Application For TE &amp; GOTS'!X484</f>
        <v/>
      </c>
      <c r="C392" s="14">
        <f>'Application For TE &amp; GOTS'!$D484</f>
        <v>0</v>
      </c>
      <c r="D392" s="14" t="str" cm="1">
        <f t="array" aca="1" ref="D392" ca="1">IFERROR(INDIRECT("'Application For Textile'!L"&amp;'Application For TE &amp; GOTS'!S484),"")</f>
        <v/>
      </c>
      <c r="E392" s="14" t="str">
        <f ca="1">'Application For TE &amp; GOTS'!AF484</f>
        <v/>
      </c>
      <c r="F392" s="14" t="str">
        <f ca="1">'Application For TE &amp; GOTS'!AH484</f>
        <v/>
      </c>
      <c r="G392" s="14" t="e">
        <f ca="1">'Application For TE &amp; GOTS'!AI484</f>
        <v>#REF!</v>
      </c>
    </row>
    <row r="393" spans="1:7">
      <c r="A393" s="14">
        <v>372</v>
      </c>
      <c r="B393" s="14" t="str">
        <f ca="1">'Application For TE &amp; GOTS'!X485</f>
        <v/>
      </c>
      <c r="C393" s="14">
        <f>'Application For TE &amp; GOTS'!$D485</f>
        <v>0</v>
      </c>
      <c r="D393" s="14" t="str" cm="1">
        <f t="array" aca="1" ref="D393" ca="1">IFERROR(INDIRECT("'Application For Textile'!L"&amp;'Application For TE &amp; GOTS'!S485),"")</f>
        <v/>
      </c>
      <c r="E393" s="14" t="str">
        <f ca="1">'Application For TE &amp; GOTS'!AF485</f>
        <v/>
      </c>
      <c r="F393" s="14" t="str">
        <f ca="1">'Application For TE &amp; GOTS'!AH485</f>
        <v/>
      </c>
      <c r="G393" s="14" t="e">
        <f ca="1">'Application For TE &amp; GOTS'!AI485</f>
        <v>#REF!</v>
      </c>
    </row>
    <row r="394" spans="1:7">
      <c r="A394" s="14">
        <v>373</v>
      </c>
      <c r="B394" s="14" t="str">
        <f ca="1">'Application For TE &amp; GOTS'!X486</f>
        <v/>
      </c>
      <c r="C394" s="14">
        <f>'Application For TE &amp; GOTS'!$D486</f>
        <v>0</v>
      </c>
      <c r="D394" s="14" t="str" cm="1">
        <f t="array" aca="1" ref="D394" ca="1">IFERROR(INDIRECT("'Application For Textile'!L"&amp;'Application For TE &amp; GOTS'!S486),"")</f>
        <v/>
      </c>
      <c r="E394" s="14" t="str">
        <f ca="1">'Application For TE &amp; GOTS'!AF486</f>
        <v/>
      </c>
      <c r="F394" s="14" t="str">
        <f ca="1">'Application For TE &amp; GOTS'!AH486</f>
        <v/>
      </c>
      <c r="G394" s="14" t="e">
        <f ca="1">'Application For TE &amp; GOTS'!AI486</f>
        <v>#REF!</v>
      </c>
    </row>
    <row r="395" spans="1:7">
      <c r="A395" s="14">
        <v>374</v>
      </c>
      <c r="B395" s="14" t="str">
        <f ca="1">'Application For TE &amp; GOTS'!X487</f>
        <v/>
      </c>
      <c r="C395" s="14">
        <f>'Application For TE &amp; GOTS'!$D487</f>
        <v>0</v>
      </c>
      <c r="D395" s="14" t="str" cm="1">
        <f t="array" aca="1" ref="D395" ca="1">IFERROR(INDIRECT("'Application For Textile'!L"&amp;'Application For TE &amp; GOTS'!S487),"")</f>
        <v/>
      </c>
      <c r="E395" s="14" t="str">
        <f ca="1">'Application For TE &amp; GOTS'!AF487</f>
        <v/>
      </c>
      <c r="F395" s="14" t="str">
        <f ca="1">'Application For TE &amp; GOTS'!AH487</f>
        <v/>
      </c>
      <c r="G395" s="14" t="e">
        <f ca="1">'Application For TE &amp; GOTS'!AI487</f>
        <v>#REF!</v>
      </c>
    </row>
    <row r="396" spans="1:7">
      <c r="A396" s="14">
        <v>375</v>
      </c>
      <c r="B396" s="14" t="str">
        <f ca="1">'Application For TE &amp; GOTS'!X488</f>
        <v/>
      </c>
      <c r="C396" s="14">
        <f>'Application For TE &amp; GOTS'!$D488</f>
        <v>0</v>
      </c>
      <c r="D396" s="14" t="str" cm="1">
        <f t="array" aca="1" ref="D396" ca="1">IFERROR(INDIRECT("'Application For Textile'!L"&amp;'Application For TE &amp; GOTS'!S488),"")</f>
        <v/>
      </c>
      <c r="E396" s="14" t="str">
        <f ca="1">'Application For TE &amp; GOTS'!AF488</f>
        <v/>
      </c>
      <c r="F396" s="14" t="str">
        <f ca="1">'Application For TE &amp; GOTS'!AH488</f>
        <v/>
      </c>
      <c r="G396" s="14" t="e">
        <f ca="1">'Application For TE &amp; GOTS'!AI488</f>
        <v>#REF!</v>
      </c>
    </row>
    <row r="397" spans="1:7">
      <c r="A397" s="14">
        <v>376</v>
      </c>
      <c r="B397" s="14" t="str">
        <f ca="1">'Application For TE &amp; GOTS'!X489</f>
        <v/>
      </c>
      <c r="C397" s="14">
        <f>'Application For TE &amp; GOTS'!$D489</f>
        <v>0</v>
      </c>
      <c r="D397" s="14" t="str" cm="1">
        <f t="array" aca="1" ref="D397" ca="1">IFERROR(INDIRECT("'Application For Textile'!L"&amp;'Application For TE &amp; GOTS'!S489),"")</f>
        <v/>
      </c>
      <c r="E397" s="14" t="str">
        <f ca="1">'Application For TE &amp; GOTS'!AF489</f>
        <v/>
      </c>
      <c r="F397" s="14" t="str">
        <f ca="1">'Application For TE &amp; GOTS'!AH489</f>
        <v/>
      </c>
      <c r="G397" s="14" t="e">
        <f ca="1">'Application For TE &amp; GOTS'!AI489</f>
        <v>#REF!</v>
      </c>
    </row>
    <row r="398" spans="1:7">
      <c r="A398" s="14">
        <v>377</v>
      </c>
      <c r="B398" s="14" t="str">
        <f ca="1">'Application For TE &amp; GOTS'!X490</f>
        <v/>
      </c>
      <c r="C398" s="14">
        <f>'Application For TE &amp; GOTS'!$D490</f>
        <v>0</v>
      </c>
      <c r="D398" s="14" t="str" cm="1">
        <f t="array" aca="1" ref="D398" ca="1">IFERROR(INDIRECT("'Application For Textile'!L"&amp;'Application For TE &amp; GOTS'!S490),"")</f>
        <v/>
      </c>
      <c r="E398" s="14" t="str">
        <f ca="1">'Application For TE &amp; GOTS'!AF490</f>
        <v/>
      </c>
      <c r="F398" s="14" t="str">
        <f ca="1">'Application For TE &amp; GOTS'!AH490</f>
        <v/>
      </c>
      <c r="G398" s="14" t="e">
        <f ca="1">'Application For TE &amp; GOTS'!AI490</f>
        <v>#REF!</v>
      </c>
    </row>
    <row r="399" spans="1:7">
      <c r="A399" s="14">
        <v>378</v>
      </c>
      <c r="B399" s="14" t="str">
        <f ca="1">'Application For TE &amp; GOTS'!X491</f>
        <v/>
      </c>
      <c r="C399" s="14">
        <f>'Application For TE &amp; GOTS'!$D491</f>
        <v>0</v>
      </c>
      <c r="D399" s="14" t="str" cm="1">
        <f t="array" aca="1" ref="D399" ca="1">IFERROR(INDIRECT("'Application For Textile'!L"&amp;'Application For TE &amp; GOTS'!S491),"")</f>
        <v/>
      </c>
      <c r="E399" s="14" t="str">
        <f ca="1">'Application For TE &amp; GOTS'!AF491</f>
        <v/>
      </c>
      <c r="F399" s="14" t="str">
        <f ca="1">'Application For TE &amp; GOTS'!AH491</f>
        <v/>
      </c>
      <c r="G399" s="14" t="e">
        <f ca="1">'Application For TE &amp; GOTS'!AI491</f>
        <v>#REF!</v>
      </c>
    </row>
    <row r="400" spans="1:7">
      <c r="A400" s="14">
        <v>379</v>
      </c>
      <c r="B400" s="14" t="str">
        <f ca="1">'Application For TE &amp; GOTS'!X492</f>
        <v/>
      </c>
      <c r="C400" s="14">
        <f>'Application For TE &amp; GOTS'!$D492</f>
        <v>0</v>
      </c>
      <c r="D400" s="14" t="str" cm="1">
        <f t="array" aca="1" ref="D400" ca="1">IFERROR(INDIRECT("'Application For Textile'!L"&amp;'Application For TE &amp; GOTS'!S492),"")</f>
        <v/>
      </c>
      <c r="E400" s="14" t="str">
        <f ca="1">'Application For TE &amp; GOTS'!AF492</f>
        <v/>
      </c>
      <c r="F400" s="14" t="str">
        <f ca="1">'Application For TE &amp; GOTS'!AH492</f>
        <v/>
      </c>
      <c r="G400" s="14" t="e">
        <f ca="1">'Application For TE &amp; GOTS'!AI492</f>
        <v>#REF!</v>
      </c>
    </row>
    <row r="401" spans="1:7">
      <c r="A401" s="14">
        <v>380</v>
      </c>
      <c r="B401" s="14" t="str">
        <f ca="1">'Application For TE &amp; GOTS'!X493</f>
        <v/>
      </c>
      <c r="C401" s="14">
        <f>'Application For TE &amp; GOTS'!$D493</f>
        <v>0</v>
      </c>
      <c r="D401" s="14" t="str" cm="1">
        <f t="array" aca="1" ref="D401" ca="1">IFERROR(INDIRECT("'Application For Textile'!L"&amp;'Application For TE &amp; GOTS'!S493),"")</f>
        <v/>
      </c>
      <c r="E401" s="14" t="str">
        <f ca="1">'Application For TE &amp; GOTS'!AF493</f>
        <v/>
      </c>
      <c r="F401" s="14" t="str">
        <f ca="1">'Application For TE &amp; GOTS'!AH493</f>
        <v/>
      </c>
      <c r="G401" s="14" t="e">
        <f ca="1">'Application For TE &amp; GOTS'!AI493</f>
        <v>#REF!</v>
      </c>
    </row>
    <row r="402" spans="1:7">
      <c r="A402" s="14">
        <v>381</v>
      </c>
      <c r="B402" s="14" t="str">
        <f ca="1">'Application For TE &amp; GOTS'!X494</f>
        <v/>
      </c>
      <c r="C402" s="14">
        <f>'Application For TE &amp; GOTS'!$D494</f>
        <v>0</v>
      </c>
      <c r="D402" s="14" t="str" cm="1">
        <f t="array" aca="1" ref="D402" ca="1">IFERROR(INDIRECT("'Application For Textile'!L"&amp;'Application For TE &amp; GOTS'!S494),"")</f>
        <v/>
      </c>
      <c r="E402" s="14" t="str">
        <f ca="1">'Application For TE &amp; GOTS'!AF494</f>
        <v/>
      </c>
      <c r="F402" s="14" t="str">
        <f ca="1">'Application For TE &amp; GOTS'!AH494</f>
        <v/>
      </c>
      <c r="G402" s="14" t="e">
        <f ca="1">'Application For TE &amp; GOTS'!AI494</f>
        <v>#REF!</v>
      </c>
    </row>
    <row r="403" spans="1:7">
      <c r="A403" s="14">
        <v>382</v>
      </c>
      <c r="B403" s="14" t="str">
        <f ca="1">'Application For TE &amp; GOTS'!X495</f>
        <v/>
      </c>
      <c r="C403" s="14">
        <f>'Application For TE &amp; GOTS'!$D495</f>
        <v>0</v>
      </c>
      <c r="D403" s="14" t="str" cm="1">
        <f t="array" aca="1" ref="D403" ca="1">IFERROR(INDIRECT("'Application For Textile'!L"&amp;'Application For TE &amp; GOTS'!S495),"")</f>
        <v/>
      </c>
      <c r="E403" s="14" t="str">
        <f ca="1">'Application For TE &amp; GOTS'!AF495</f>
        <v/>
      </c>
      <c r="F403" s="14" t="str">
        <f ca="1">'Application For TE &amp; GOTS'!AH495</f>
        <v/>
      </c>
      <c r="G403" s="14" t="e">
        <f ca="1">'Application For TE &amp; GOTS'!AI495</f>
        <v>#REF!</v>
      </c>
    </row>
    <row r="404" spans="1:7">
      <c r="A404" s="14">
        <v>383</v>
      </c>
      <c r="B404" s="14" t="str">
        <f ca="1">'Application For TE &amp; GOTS'!X496</f>
        <v/>
      </c>
      <c r="C404" s="14">
        <f>'Application For TE &amp; GOTS'!$D496</f>
        <v>0</v>
      </c>
      <c r="D404" s="14" t="str" cm="1">
        <f t="array" aca="1" ref="D404" ca="1">IFERROR(INDIRECT("'Application For Textile'!L"&amp;'Application For TE &amp; GOTS'!S496),"")</f>
        <v/>
      </c>
      <c r="E404" s="14" t="str">
        <f ca="1">'Application For TE &amp; GOTS'!AF496</f>
        <v/>
      </c>
      <c r="F404" s="14" t="str">
        <f ca="1">'Application For TE &amp; GOTS'!AH496</f>
        <v/>
      </c>
      <c r="G404" s="14" t="e">
        <f ca="1">'Application For TE &amp; GOTS'!AI496</f>
        <v>#REF!</v>
      </c>
    </row>
    <row r="405" spans="1:7">
      <c r="A405" s="14">
        <v>384</v>
      </c>
      <c r="B405" s="14" t="str">
        <f ca="1">'Application For TE &amp; GOTS'!X497</f>
        <v/>
      </c>
      <c r="C405" s="14">
        <f>'Application For TE &amp; GOTS'!$D497</f>
        <v>0</v>
      </c>
      <c r="D405" s="14" t="str" cm="1">
        <f t="array" aca="1" ref="D405" ca="1">IFERROR(INDIRECT("'Application For Textile'!L"&amp;'Application For TE &amp; GOTS'!S497),"")</f>
        <v/>
      </c>
      <c r="E405" s="14" t="str">
        <f ca="1">'Application For TE &amp; GOTS'!AF497</f>
        <v/>
      </c>
      <c r="F405" s="14" t="str">
        <f ca="1">'Application For TE &amp; GOTS'!AH497</f>
        <v/>
      </c>
      <c r="G405" s="14" t="e">
        <f ca="1">'Application For TE &amp; GOTS'!AI497</f>
        <v>#REF!</v>
      </c>
    </row>
    <row r="406" spans="1:7">
      <c r="A406" s="14">
        <v>385</v>
      </c>
      <c r="B406" s="14" t="str">
        <f ca="1">'Application For TE &amp; GOTS'!X498</f>
        <v/>
      </c>
      <c r="C406" s="14">
        <f>'Application For TE &amp; GOTS'!$D498</f>
        <v>0</v>
      </c>
      <c r="D406" s="14" t="str" cm="1">
        <f t="array" aca="1" ref="D406" ca="1">IFERROR(INDIRECT("'Application For Textile'!L"&amp;'Application For TE &amp; GOTS'!S498),"")</f>
        <v/>
      </c>
      <c r="E406" s="14" t="str">
        <f ca="1">'Application For TE &amp; GOTS'!AF498</f>
        <v/>
      </c>
      <c r="F406" s="14" t="str">
        <f ca="1">'Application For TE &amp; GOTS'!AH498</f>
        <v/>
      </c>
      <c r="G406" s="14" t="e">
        <f ca="1">'Application For TE &amp; GOTS'!AI498</f>
        <v>#REF!</v>
      </c>
    </row>
    <row r="407" spans="1:7">
      <c r="A407" s="14">
        <v>386</v>
      </c>
      <c r="B407" s="14" t="str">
        <f ca="1">'Application For TE &amp; GOTS'!X499</f>
        <v/>
      </c>
      <c r="C407" s="14">
        <f>'Application For TE &amp; GOTS'!$D499</f>
        <v>0</v>
      </c>
      <c r="D407" s="14" t="str" cm="1">
        <f t="array" aca="1" ref="D407" ca="1">IFERROR(INDIRECT("'Application For Textile'!L"&amp;'Application For TE &amp; GOTS'!S499),"")</f>
        <v/>
      </c>
      <c r="E407" s="14" t="str">
        <f ca="1">'Application For TE &amp; GOTS'!AF499</f>
        <v/>
      </c>
      <c r="F407" s="14" t="str">
        <f ca="1">'Application For TE &amp; GOTS'!AH499</f>
        <v/>
      </c>
      <c r="G407" s="14" t="e">
        <f ca="1">'Application For TE &amp; GOTS'!AI499</f>
        <v>#REF!</v>
      </c>
    </row>
    <row r="408" spans="1:7">
      <c r="A408" s="14">
        <v>387</v>
      </c>
      <c r="B408" s="14" t="str">
        <f ca="1">'Application For TE &amp; GOTS'!X500</f>
        <v/>
      </c>
      <c r="C408" s="14">
        <f>'Application For TE &amp; GOTS'!$D500</f>
        <v>0</v>
      </c>
      <c r="D408" s="14" t="str" cm="1">
        <f t="array" aca="1" ref="D408" ca="1">IFERROR(INDIRECT("'Application For Textile'!L"&amp;'Application For TE &amp; GOTS'!S500),"")</f>
        <v/>
      </c>
      <c r="E408" s="14" t="str">
        <f ca="1">'Application For TE &amp; GOTS'!AF500</f>
        <v/>
      </c>
      <c r="F408" s="14" t="str">
        <f ca="1">'Application For TE &amp; GOTS'!AH500</f>
        <v/>
      </c>
      <c r="G408" s="14" t="e">
        <f ca="1">'Application For TE &amp; GOTS'!AI500</f>
        <v>#REF!</v>
      </c>
    </row>
    <row r="409" spans="1:7">
      <c r="A409" s="14">
        <v>388</v>
      </c>
      <c r="B409" s="14" t="str">
        <f ca="1">'Application For TE &amp; GOTS'!X501</f>
        <v/>
      </c>
      <c r="C409" s="14">
        <f>'Application For TE &amp; GOTS'!$D501</f>
        <v>0</v>
      </c>
      <c r="D409" s="14" t="str" cm="1">
        <f t="array" aca="1" ref="D409" ca="1">IFERROR(INDIRECT("'Application For Textile'!L"&amp;'Application For TE &amp; GOTS'!S501),"")</f>
        <v/>
      </c>
      <c r="E409" s="14" t="str">
        <f ca="1">'Application For TE &amp; GOTS'!AF501</f>
        <v/>
      </c>
      <c r="F409" s="14" t="str">
        <f ca="1">'Application For TE &amp; GOTS'!AH501</f>
        <v/>
      </c>
      <c r="G409" s="14" t="e">
        <f ca="1">'Application For TE &amp; GOTS'!AI501</f>
        <v>#REF!</v>
      </c>
    </row>
    <row r="410" spans="1:7">
      <c r="A410" s="14">
        <v>389</v>
      </c>
      <c r="B410" s="14" t="str">
        <f ca="1">'Application For TE &amp; GOTS'!X502</f>
        <v/>
      </c>
      <c r="C410" s="14">
        <f>'Application For TE &amp; GOTS'!$D502</f>
        <v>0</v>
      </c>
      <c r="D410" s="14" t="str" cm="1">
        <f t="array" aca="1" ref="D410" ca="1">IFERROR(INDIRECT("'Application For Textile'!L"&amp;'Application For TE &amp; GOTS'!S502),"")</f>
        <v/>
      </c>
      <c r="E410" s="14" t="str">
        <f ca="1">'Application For TE &amp; GOTS'!AF502</f>
        <v/>
      </c>
      <c r="F410" s="14" t="str">
        <f ca="1">'Application For TE &amp; GOTS'!AH502</f>
        <v/>
      </c>
      <c r="G410" s="14" t="e">
        <f ca="1">'Application For TE &amp; GOTS'!AI502</f>
        <v>#REF!</v>
      </c>
    </row>
    <row r="411" spans="1:7">
      <c r="A411" s="14">
        <v>390</v>
      </c>
      <c r="B411" s="14" t="str">
        <f ca="1">'Application For TE &amp; GOTS'!X503</f>
        <v/>
      </c>
      <c r="C411" s="14">
        <f>'Application For TE &amp; GOTS'!$D503</f>
        <v>0</v>
      </c>
      <c r="D411" s="14" t="str" cm="1">
        <f t="array" aca="1" ref="D411" ca="1">IFERROR(INDIRECT("'Application For Textile'!L"&amp;'Application For TE &amp; GOTS'!S503),"")</f>
        <v/>
      </c>
      <c r="E411" s="14" t="str">
        <f ca="1">'Application For TE &amp; GOTS'!AF503</f>
        <v/>
      </c>
      <c r="F411" s="14" t="str">
        <f ca="1">'Application For TE &amp; GOTS'!AH503</f>
        <v/>
      </c>
      <c r="G411" s="14" t="e">
        <f ca="1">'Application For TE &amp; GOTS'!AI503</f>
        <v>#REF!</v>
      </c>
    </row>
    <row r="412" spans="1:7">
      <c r="A412" s="14">
        <v>391</v>
      </c>
      <c r="B412" s="14" t="str">
        <f ca="1">'Application For TE &amp; GOTS'!X504</f>
        <v/>
      </c>
      <c r="C412" s="14">
        <f>'Application For TE &amp; GOTS'!$D504</f>
        <v>0</v>
      </c>
      <c r="D412" s="14" t="str" cm="1">
        <f t="array" aca="1" ref="D412" ca="1">IFERROR(INDIRECT("'Application For Textile'!L"&amp;'Application For TE &amp; GOTS'!S504),"")</f>
        <v/>
      </c>
      <c r="E412" s="14" t="str">
        <f ca="1">'Application For TE &amp; GOTS'!AF504</f>
        <v/>
      </c>
      <c r="F412" s="14" t="str">
        <f ca="1">'Application For TE &amp; GOTS'!AH504</f>
        <v/>
      </c>
      <c r="G412" s="14" t="e">
        <f ca="1">'Application For TE &amp; GOTS'!AI504</f>
        <v>#REF!</v>
      </c>
    </row>
    <row r="413" spans="1:7">
      <c r="A413" s="14">
        <v>392</v>
      </c>
      <c r="B413" s="14" t="str">
        <f ca="1">'Application For TE &amp; GOTS'!X505</f>
        <v/>
      </c>
      <c r="C413" s="14">
        <f>'Application For TE &amp; GOTS'!$D505</f>
        <v>0</v>
      </c>
      <c r="D413" s="14" t="str" cm="1">
        <f t="array" aca="1" ref="D413" ca="1">IFERROR(INDIRECT("'Application For Textile'!L"&amp;'Application For TE &amp; GOTS'!S505),"")</f>
        <v/>
      </c>
      <c r="E413" s="14" t="str">
        <f ca="1">'Application For TE &amp; GOTS'!AF505</f>
        <v/>
      </c>
      <c r="F413" s="14" t="str">
        <f ca="1">'Application For TE &amp; GOTS'!AH505</f>
        <v/>
      </c>
      <c r="G413" s="14" t="e">
        <f ca="1">'Application For TE &amp; GOTS'!AI505</f>
        <v>#REF!</v>
      </c>
    </row>
    <row r="414" spans="1:7">
      <c r="A414" s="14">
        <v>393</v>
      </c>
      <c r="B414" s="14" t="str">
        <f ca="1">'Application For TE &amp; GOTS'!X506</f>
        <v/>
      </c>
      <c r="C414" s="14">
        <f>'Application For TE &amp; GOTS'!$D506</f>
        <v>0</v>
      </c>
      <c r="D414" s="14" t="str" cm="1">
        <f t="array" aca="1" ref="D414" ca="1">IFERROR(INDIRECT("'Application For Textile'!L"&amp;'Application For TE &amp; GOTS'!S506),"")</f>
        <v/>
      </c>
      <c r="E414" s="14" t="str">
        <f ca="1">'Application For TE &amp; GOTS'!AF506</f>
        <v/>
      </c>
      <c r="F414" s="14" t="str">
        <f ca="1">'Application For TE &amp; GOTS'!AH506</f>
        <v/>
      </c>
      <c r="G414" s="14" t="e">
        <f ca="1">'Application For TE &amp; GOTS'!AI506</f>
        <v>#REF!</v>
      </c>
    </row>
    <row r="415" spans="1:7">
      <c r="A415" s="14">
        <v>394</v>
      </c>
      <c r="B415" s="14" t="str">
        <f ca="1">'Application For TE &amp; GOTS'!X507</f>
        <v/>
      </c>
      <c r="C415" s="14">
        <f>'Application For TE &amp; GOTS'!$D507</f>
        <v>0</v>
      </c>
      <c r="D415" s="14" t="str" cm="1">
        <f t="array" aca="1" ref="D415" ca="1">IFERROR(INDIRECT("'Application For Textile'!L"&amp;'Application For TE &amp; GOTS'!S507),"")</f>
        <v/>
      </c>
      <c r="E415" s="14" t="str">
        <f ca="1">'Application For TE &amp; GOTS'!AF507</f>
        <v/>
      </c>
      <c r="F415" s="14" t="str">
        <f ca="1">'Application For TE &amp; GOTS'!AH507</f>
        <v/>
      </c>
      <c r="G415" s="14" t="e">
        <f ca="1">'Application For TE &amp; GOTS'!AI507</f>
        <v>#REF!</v>
      </c>
    </row>
    <row r="416" spans="1:7">
      <c r="A416" s="14">
        <v>395</v>
      </c>
      <c r="B416" s="14" t="str">
        <f ca="1">'Application For TE &amp; GOTS'!X508</f>
        <v/>
      </c>
      <c r="C416" s="14">
        <f>'Application For TE &amp; GOTS'!$D508</f>
        <v>0</v>
      </c>
      <c r="D416" s="14" t="str" cm="1">
        <f t="array" aca="1" ref="D416" ca="1">IFERROR(INDIRECT("'Application For Textile'!L"&amp;'Application For TE &amp; GOTS'!S508),"")</f>
        <v/>
      </c>
      <c r="E416" s="14" t="str">
        <f ca="1">'Application For TE &amp; GOTS'!AF508</f>
        <v/>
      </c>
      <c r="F416" s="14" t="str">
        <f ca="1">'Application For TE &amp; GOTS'!AH508</f>
        <v/>
      </c>
      <c r="G416" s="14" t="e">
        <f ca="1">'Application For TE &amp; GOTS'!AI508</f>
        <v>#REF!</v>
      </c>
    </row>
    <row r="417" spans="1:7">
      <c r="A417" s="14">
        <v>396</v>
      </c>
      <c r="B417" s="14" t="str">
        <f ca="1">'Application For TE &amp; GOTS'!X509</f>
        <v/>
      </c>
      <c r="C417" s="14">
        <f>'Application For TE &amp; GOTS'!$D509</f>
        <v>0</v>
      </c>
      <c r="D417" s="14" t="str" cm="1">
        <f t="array" aca="1" ref="D417" ca="1">IFERROR(INDIRECT("'Application For Textile'!L"&amp;'Application For TE &amp; GOTS'!S509),"")</f>
        <v/>
      </c>
      <c r="E417" s="14" t="str">
        <f ca="1">'Application For TE &amp; GOTS'!AF509</f>
        <v/>
      </c>
      <c r="F417" s="14" t="str">
        <f ca="1">'Application For TE &amp; GOTS'!AH509</f>
        <v/>
      </c>
      <c r="G417" s="14" t="e">
        <f ca="1">'Application For TE &amp; GOTS'!AI509</f>
        <v>#REF!</v>
      </c>
    </row>
    <row r="418" spans="1:7">
      <c r="A418" s="14">
        <v>397</v>
      </c>
      <c r="B418" s="14" t="str">
        <f ca="1">'Application For TE &amp; GOTS'!X510</f>
        <v/>
      </c>
      <c r="C418" s="14">
        <f>'Application For TE &amp; GOTS'!$D510</f>
        <v>0</v>
      </c>
      <c r="D418" s="14" t="str" cm="1">
        <f t="array" aca="1" ref="D418" ca="1">IFERROR(INDIRECT("'Application For Textile'!L"&amp;'Application For TE &amp; GOTS'!S510),"")</f>
        <v/>
      </c>
      <c r="E418" s="14" t="str">
        <f ca="1">'Application For TE &amp; GOTS'!AF510</f>
        <v/>
      </c>
      <c r="F418" s="14" t="str">
        <f ca="1">'Application For TE &amp; GOTS'!AH510</f>
        <v/>
      </c>
      <c r="G418" s="14" t="e">
        <f ca="1">'Application For TE &amp; GOTS'!AI510</f>
        <v>#REF!</v>
      </c>
    </row>
    <row r="419" spans="1:7">
      <c r="A419" s="14">
        <v>398</v>
      </c>
      <c r="B419" s="14" t="str">
        <f ca="1">'Application For TE &amp; GOTS'!X511</f>
        <v/>
      </c>
      <c r="C419" s="14">
        <f>'Application For TE &amp; GOTS'!$D511</f>
        <v>0</v>
      </c>
      <c r="D419" s="14" t="str" cm="1">
        <f t="array" aca="1" ref="D419" ca="1">IFERROR(INDIRECT("'Application For Textile'!L"&amp;'Application For TE &amp; GOTS'!S511),"")</f>
        <v/>
      </c>
      <c r="E419" s="14" t="str">
        <f ca="1">'Application For TE &amp; GOTS'!AF511</f>
        <v/>
      </c>
      <c r="F419" s="14" t="str">
        <f ca="1">'Application For TE &amp; GOTS'!AH511</f>
        <v/>
      </c>
      <c r="G419" s="14" t="e">
        <f ca="1">'Application For TE &amp; GOTS'!AI511</f>
        <v>#REF!</v>
      </c>
    </row>
    <row r="420" spans="1:7">
      <c r="A420" s="14">
        <v>399</v>
      </c>
      <c r="B420" s="14" t="str">
        <f ca="1">'Application For TE &amp; GOTS'!X512</f>
        <v/>
      </c>
      <c r="C420" s="14">
        <f>'Application For TE &amp; GOTS'!$D512</f>
        <v>0</v>
      </c>
      <c r="D420" s="14" t="str" cm="1">
        <f t="array" aca="1" ref="D420" ca="1">IFERROR(INDIRECT("'Application For Textile'!L"&amp;'Application For TE &amp; GOTS'!S512),"")</f>
        <v/>
      </c>
      <c r="E420" s="14" t="str">
        <f ca="1">'Application For TE &amp; GOTS'!AF512</f>
        <v/>
      </c>
      <c r="F420" s="14" t="str">
        <f ca="1">'Application For TE &amp; GOTS'!AH512</f>
        <v/>
      </c>
      <c r="G420" s="14" t="e">
        <f ca="1">'Application For TE &amp; GOTS'!AI512</f>
        <v>#REF!</v>
      </c>
    </row>
    <row r="421" spans="1:7">
      <c r="A421" s="14">
        <v>400</v>
      </c>
      <c r="B421" s="14" t="str">
        <f ca="1">'Application For TE &amp; GOTS'!X513</f>
        <v/>
      </c>
      <c r="C421" s="14">
        <f>'Application For TE &amp; GOTS'!$D513</f>
        <v>0</v>
      </c>
      <c r="D421" s="14" t="str" cm="1">
        <f t="array" aca="1" ref="D421" ca="1">IFERROR(INDIRECT("'Application For Textile'!L"&amp;'Application For TE &amp; GOTS'!S513),"")</f>
        <v/>
      </c>
      <c r="E421" s="14" t="str">
        <f ca="1">'Application For TE &amp; GOTS'!AF513</f>
        <v/>
      </c>
      <c r="F421" s="14" t="str">
        <f ca="1">'Application For TE &amp; GOTS'!AH513</f>
        <v/>
      </c>
      <c r="G421" s="14" t="e">
        <f ca="1">'Application For TE &amp; GOTS'!AI513</f>
        <v>#REF!</v>
      </c>
    </row>
    <row r="422" spans="1:7">
      <c r="A422" s="14">
        <v>401</v>
      </c>
      <c r="B422" s="14" t="str">
        <f ca="1">'Application For TE &amp; GOTS'!X514</f>
        <v/>
      </c>
      <c r="C422" s="14">
        <f>'Application For TE &amp; GOTS'!$D514</f>
        <v>0</v>
      </c>
      <c r="D422" s="14" t="str" cm="1">
        <f t="array" aca="1" ref="D422" ca="1">IFERROR(INDIRECT("'Application For Textile'!L"&amp;'Application For TE &amp; GOTS'!S514),"")</f>
        <v/>
      </c>
      <c r="E422" s="14" t="str">
        <f ca="1">'Application For TE &amp; GOTS'!AF514</f>
        <v/>
      </c>
      <c r="F422" s="14" t="str">
        <f ca="1">'Application For TE &amp; GOTS'!AH514</f>
        <v/>
      </c>
      <c r="G422" s="14" t="e">
        <f ca="1">'Application For TE &amp; GOTS'!AI514</f>
        <v>#REF!</v>
      </c>
    </row>
    <row r="423" spans="1:7">
      <c r="A423" s="14">
        <v>402</v>
      </c>
      <c r="B423" s="14" t="str">
        <f ca="1">'Application For TE &amp; GOTS'!X515</f>
        <v/>
      </c>
      <c r="C423" s="14">
        <f>'Application For TE &amp; GOTS'!$D515</f>
        <v>0</v>
      </c>
      <c r="D423" s="14" t="str" cm="1">
        <f t="array" aca="1" ref="D423" ca="1">IFERROR(INDIRECT("'Application For Textile'!L"&amp;'Application For TE &amp; GOTS'!S515),"")</f>
        <v/>
      </c>
      <c r="E423" s="14" t="str">
        <f ca="1">'Application For TE &amp; GOTS'!AF515</f>
        <v/>
      </c>
      <c r="F423" s="14" t="str">
        <f ca="1">'Application For TE &amp; GOTS'!AH515</f>
        <v/>
      </c>
      <c r="G423" s="14" t="e">
        <f ca="1">'Application For TE &amp; GOTS'!AI515</f>
        <v>#REF!</v>
      </c>
    </row>
    <row r="424" spans="1:7">
      <c r="A424" s="14">
        <v>403</v>
      </c>
      <c r="B424" s="14" t="str">
        <f ca="1">'Application For TE &amp; GOTS'!X516</f>
        <v/>
      </c>
      <c r="C424" s="14">
        <f>'Application For TE &amp; GOTS'!$D516</f>
        <v>0</v>
      </c>
      <c r="D424" s="14" t="str" cm="1">
        <f t="array" aca="1" ref="D424" ca="1">IFERROR(INDIRECT("'Application For Textile'!L"&amp;'Application For TE &amp; GOTS'!S516),"")</f>
        <v/>
      </c>
      <c r="E424" s="14" t="str">
        <f ca="1">'Application For TE &amp; GOTS'!AF516</f>
        <v/>
      </c>
      <c r="F424" s="14" t="str">
        <f ca="1">'Application For TE &amp; GOTS'!AH516</f>
        <v/>
      </c>
      <c r="G424" s="14" t="e">
        <f ca="1">'Application For TE &amp; GOTS'!AI516</f>
        <v>#REF!</v>
      </c>
    </row>
    <row r="425" spans="1:7">
      <c r="A425" s="14">
        <v>404</v>
      </c>
      <c r="B425" s="14" t="str">
        <f ca="1">'Application For TE &amp; GOTS'!X517</f>
        <v/>
      </c>
      <c r="C425" s="14">
        <f>'Application For TE &amp; GOTS'!$D517</f>
        <v>0</v>
      </c>
      <c r="D425" s="14" t="str" cm="1">
        <f t="array" aca="1" ref="D425" ca="1">IFERROR(INDIRECT("'Application For Textile'!L"&amp;'Application For TE &amp; GOTS'!S517),"")</f>
        <v/>
      </c>
      <c r="E425" s="14" t="str">
        <f ca="1">'Application For TE &amp; GOTS'!AF517</f>
        <v/>
      </c>
      <c r="F425" s="14" t="str">
        <f ca="1">'Application For TE &amp; GOTS'!AH517</f>
        <v/>
      </c>
      <c r="G425" s="14" t="e">
        <f ca="1">'Application For TE &amp; GOTS'!AI517</f>
        <v>#REF!</v>
      </c>
    </row>
    <row r="426" spans="1:7">
      <c r="A426" s="14">
        <v>405</v>
      </c>
      <c r="B426" s="14" t="str">
        <f ca="1">'Application For TE &amp; GOTS'!X518</f>
        <v/>
      </c>
      <c r="C426" s="14">
        <f>'Application For TE &amp; GOTS'!$D518</f>
        <v>0</v>
      </c>
      <c r="D426" s="14" t="str" cm="1">
        <f t="array" aca="1" ref="D426" ca="1">IFERROR(INDIRECT("'Application For Textile'!L"&amp;'Application For TE &amp; GOTS'!S518),"")</f>
        <v/>
      </c>
      <c r="E426" s="14" t="str">
        <f ca="1">'Application For TE &amp; GOTS'!AF518</f>
        <v/>
      </c>
      <c r="F426" s="14" t="str">
        <f ca="1">'Application For TE &amp; GOTS'!AH518</f>
        <v/>
      </c>
      <c r="G426" s="14" t="e">
        <f ca="1">'Application For TE &amp; GOTS'!AI518</f>
        <v>#REF!</v>
      </c>
    </row>
    <row r="427" spans="1:7">
      <c r="A427" s="14">
        <v>406</v>
      </c>
      <c r="B427" s="14" t="str">
        <f ca="1">'Application For TE &amp; GOTS'!X519</f>
        <v/>
      </c>
      <c r="C427" s="14">
        <f>'Application For TE &amp; GOTS'!$D519</f>
        <v>0</v>
      </c>
      <c r="D427" s="14" t="str" cm="1">
        <f t="array" aca="1" ref="D427" ca="1">IFERROR(INDIRECT("'Application For Textile'!L"&amp;'Application For TE &amp; GOTS'!S519),"")</f>
        <v/>
      </c>
      <c r="E427" s="14" t="str">
        <f ca="1">'Application For TE &amp; GOTS'!AF519</f>
        <v/>
      </c>
      <c r="F427" s="14" t="str">
        <f ca="1">'Application For TE &amp; GOTS'!AH519</f>
        <v/>
      </c>
      <c r="G427" s="14" t="e">
        <f ca="1">'Application For TE &amp; GOTS'!AI519</f>
        <v>#REF!</v>
      </c>
    </row>
    <row r="428" spans="1:7">
      <c r="A428" s="14">
        <v>407</v>
      </c>
      <c r="B428" s="14" t="str">
        <f ca="1">'Application For TE &amp; GOTS'!X520</f>
        <v/>
      </c>
      <c r="C428" s="14">
        <f>'Application For TE &amp; GOTS'!$D520</f>
        <v>0</v>
      </c>
      <c r="D428" s="14" t="str" cm="1">
        <f t="array" aca="1" ref="D428" ca="1">IFERROR(INDIRECT("'Application For Textile'!L"&amp;'Application For TE &amp; GOTS'!S520),"")</f>
        <v/>
      </c>
      <c r="E428" s="14" t="str">
        <f ca="1">'Application For TE &amp; GOTS'!AF520</f>
        <v/>
      </c>
      <c r="F428" s="14" t="str">
        <f ca="1">'Application For TE &amp; GOTS'!AH520</f>
        <v/>
      </c>
      <c r="G428" s="14" t="e">
        <f ca="1">'Application For TE &amp; GOTS'!AI520</f>
        <v>#REF!</v>
      </c>
    </row>
    <row r="429" spans="1:7">
      <c r="A429" s="14">
        <v>408</v>
      </c>
      <c r="B429" s="14" t="str">
        <f ca="1">'Application For TE &amp; GOTS'!X521</f>
        <v/>
      </c>
      <c r="C429" s="14">
        <f>'Application For TE &amp; GOTS'!$D521</f>
        <v>0</v>
      </c>
      <c r="D429" s="14" t="str" cm="1">
        <f t="array" aca="1" ref="D429" ca="1">IFERROR(INDIRECT("'Application For Textile'!L"&amp;'Application For TE &amp; GOTS'!S521),"")</f>
        <v/>
      </c>
      <c r="E429" s="14" t="str">
        <f ca="1">'Application For TE &amp; GOTS'!AF521</f>
        <v/>
      </c>
      <c r="F429" s="14" t="str">
        <f ca="1">'Application For TE &amp; GOTS'!AH521</f>
        <v/>
      </c>
      <c r="G429" s="14" t="e">
        <f ca="1">'Application For TE &amp; GOTS'!AI521</f>
        <v>#REF!</v>
      </c>
    </row>
    <row r="430" spans="1:7">
      <c r="A430" s="14">
        <v>409</v>
      </c>
      <c r="B430" s="14" t="str">
        <f ca="1">'Application For TE &amp; GOTS'!X522</f>
        <v/>
      </c>
      <c r="C430" s="14">
        <f>'Application For TE &amp; GOTS'!$D522</f>
        <v>0</v>
      </c>
      <c r="D430" s="14" t="str" cm="1">
        <f t="array" aca="1" ref="D430" ca="1">IFERROR(INDIRECT("'Application For Textile'!L"&amp;'Application For TE &amp; GOTS'!S522),"")</f>
        <v/>
      </c>
      <c r="E430" s="14" t="str">
        <f ca="1">'Application For TE &amp; GOTS'!AF522</f>
        <v/>
      </c>
      <c r="F430" s="14" t="str">
        <f ca="1">'Application For TE &amp; GOTS'!AH522</f>
        <v/>
      </c>
      <c r="G430" s="14" t="e">
        <f ca="1">'Application For TE &amp; GOTS'!AI522</f>
        <v>#REF!</v>
      </c>
    </row>
    <row r="431" spans="1:7">
      <c r="A431" s="14">
        <v>410</v>
      </c>
      <c r="B431" s="14" t="str">
        <f ca="1">'Application For TE &amp; GOTS'!X523</f>
        <v/>
      </c>
      <c r="C431" s="14">
        <f>'Application For TE &amp; GOTS'!$D523</f>
        <v>0</v>
      </c>
      <c r="D431" s="14" t="str" cm="1">
        <f t="array" aca="1" ref="D431" ca="1">IFERROR(INDIRECT("'Application For Textile'!L"&amp;'Application For TE &amp; GOTS'!S523),"")</f>
        <v/>
      </c>
      <c r="E431" s="14" t="str">
        <f ca="1">'Application For TE &amp; GOTS'!AF523</f>
        <v/>
      </c>
      <c r="F431" s="14" t="str">
        <f ca="1">'Application For TE &amp; GOTS'!AH523</f>
        <v/>
      </c>
      <c r="G431" s="14" t="e">
        <f ca="1">'Application For TE &amp; GOTS'!AI523</f>
        <v>#REF!</v>
      </c>
    </row>
    <row r="432" spans="1:7">
      <c r="A432" s="14">
        <v>411</v>
      </c>
      <c r="B432" s="14" t="str">
        <f ca="1">'Application For TE &amp; GOTS'!X524</f>
        <v/>
      </c>
      <c r="C432" s="14">
        <f>'Application For TE &amp; GOTS'!$D524</f>
        <v>0</v>
      </c>
      <c r="D432" s="14" t="str" cm="1">
        <f t="array" aca="1" ref="D432" ca="1">IFERROR(INDIRECT("'Application For Textile'!L"&amp;'Application For TE &amp; GOTS'!S524),"")</f>
        <v/>
      </c>
      <c r="E432" s="14" t="str">
        <f ca="1">'Application For TE &amp; GOTS'!AF524</f>
        <v/>
      </c>
      <c r="F432" s="14" t="str">
        <f ca="1">'Application For TE &amp; GOTS'!AH524</f>
        <v/>
      </c>
      <c r="G432" s="14" t="e">
        <f ca="1">'Application For TE &amp; GOTS'!AI524</f>
        <v>#REF!</v>
      </c>
    </row>
    <row r="433" spans="1:7">
      <c r="A433" s="14">
        <v>412</v>
      </c>
      <c r="B433" s="14" t="str">
        <f ca="1">'Application For TE &amp; GOTS'!X525</f>
        <v/>
      </c>
      <c r="C433" s="14">
        <f>'Application For TE &amp; GOTS'!$D525</f>
        <v>0</v>
      </c>
      <c r="D433" s="14" t="str" cm="1">
        <f t="array" aca="1" ref="D433" ca="1">IFERROR(INDIRECT("'Application For Textile'!L"&amp;'Application For TE &amp; GOTS'!S525),"")</f>
        <v/>
      </c>
      <c r="E433" s="14" t="str">
        <f ca="1">'Application For TE &amp; GOTS'!AF525</f>
        <v/>
      </c>
      <c r="F433" s="14" t="str">
        <f ca="1">'Application For TE &amp; GOTS'!AH525</f>
        <v/>
      </c>
      <c r="G433" s="14" t="e">
        <f ca="1">'Application For TE &amp; GOTS'!AI525</f>
        <v>#REF!</v>
      </c>
    </row>
    <row r="434" spans="1:7">
      <c r="A434" s="14">
        <v>413</v>
      </c>
      <c r="B434" s="14" t="str">
        <f ca="1">'Application For TE &amp; GOTS'!X526</f>
        <v/>
      </c>
      <c r="C434" s="14">
        <f>'Application For TE &amp; GOTS'!$D526</f>
        <v>0</v>
      </c>
      <c r="D434" s="14" t="str" cm="1">
        <f t="array" aca="1" ref="D434" ca="1">IFERROR(INDIRECT("'Application For Textile'!L"&amp;'Application For TE &amp; GOTS'!S526),"")</f>
        <v/>
      </c>
      <c r="E434" s="14" t="str">
        <f ca="1">'Application For TE &amp; GOTS'!AF526</f>
        <v/>
      </c>
      <c r="F434" s="14" t="str">
        <f ca="1">'Application For TE &amp; GOTS'!AH526</f>
        <v/>
      </c>
      <c r="G434" s="14" t="e">
        <f ca="1">'Application For TE &amp; GOTS'!AI526</f>
        <v>#REF!</v>
      </c>
    </row>
    <row r="435" spans="1:7">
      <c r="A435" s="14">
        <v>414</v>
      </c>
      <c r="B435" s="14" t="str">
        <f ca="1">'Application For TE &amp; GOTS'!X527</f>
        <v/>
      </c>
      <c r="C435" s="14">
        <f>'Application For TE &amp; GOTS'!$D527</f>
        <v>0</v>
      </c>
      <c r="D435" s="14" t="str" cm="1">
        <f t="array" aca="1" ref="D435" ca="1">IFERROR(INDIRECT("'Application For Textile'!L"&amp;'Application For TE &amp; GOTS'!S527),"")</f>
        <v/>
      </c>
      <c r="E435" s="14" t="str">
        <f ca="1">'Application For TE &amp; GOTS'!AF527</f>
        <v/>
      </c>
      <c r="F435" s="14" t="str">
        <f ca="1">'Application For TE &amp; GOTS'!AH527</f>
        <v/>
      </c>
      <c r="G435" s="14" t="e">
        <f ca="1">'Application For TE &amp; GOTS'!AI527</f>
        <v>#REF!</v>
      </c>
    </row>
    <row r="436" spans="1:7">
      <c r="A436" s="14">
        <v>415</v>
      </c>
      <c r="B436" s="14" t="str">
        <f ca="1">'Application For TE &amp; GOTS'!X528</f>
        <v/>
      </c>
      <c r="C436" s="14">
        <f>'Application For TE &amp; GOTS'!$D528</f>
        <v>0</v>
      </c>
      <c r="D436" s="14" t="str" cm="1">
        <f t="array" aca="1" ref="D436" ca="1">IFERROR(INDIRECT("'Application For Textile'!L"&amp;'Application For TE &amp; GOTS'!S528),"")</f>
        <v/>
      </c>
      <c r="E436" s="14" t="str">
        <f ca="1">'Application For TE &amp; GOTS'!AF528</f>
        <v/>
      </c>
      <c r="F436" s="14" t="str">
        <f ca="1">'Application For TE &amp; GOTS'!AH528</f>
        <v/>
      </c>
      <c r="G436" s="14" t="e">
        <f ca="1">'Application For TE &amp; GOTS'!AI528</f>
        <v>#REF!</v>
      </c>
    </row>
    <row r="437" spans="1:7">
      <c r="A437" s="14">
        <v>416</v>
      </c>
      <c r="B437" s="14" t="str">
        <f ca="1">'Application For TE &amp; GOTS'!X529</f>
        <v/>
      </c>
      <c r="C437" s="14">
        <f>'Application For TE &amp; GOTS'!$D529</f>
        <v>0</v>
      </c>
      <c r="D437" s="14" t="str" cm="1">
        <f t="array" aca="1" ref="D437" ca="1">IFERROR(INDIRECT("'Application For Textile'!L"&amp;'Application For TE &amp; GOTS'!S529),"")</f>
        <v/>
      </c>
      <c r="E437" s="14" t="str">
        <f ca="1">'Application For TE &amp; GOTS'!AF529</f>
        <v/>
      </c>
      <c r="F437" s="14" t="str">
        <f ca="1">'Application For TE &amp; GOTS'!AH529</f>
        <v/>
      </c>
      <c r="G437" s="14" t="e">
        <f ca="1">'Application For TE &amp; GOTS'!AI529</f>
        <v>#REF!</v>
      </c>
    </row>
    <row r="438" spans="1:7">
      <c r="A438" s="14">
        <v>417</v>
      </c>
      <c r="B438" s="14" t="str">
        <f ca="1">'Application For TE &amp; GOTS'!X530</f>
        <v/>
      </c>
      <c r="C438" s="14">
        <f>'Application For TE &amp; GOTS'!$D530</f>
        <v>0</v>
      </c>
      <c r="D438" s="14" t="str" cm="1">
        <f t="array" aca="1" ref="D438" ca="1">IFERROR(INDIRECT("'Application For Textile'!L"&amp;'Application For TE &amp; GOTS'!S530),"")</f>
        <v/>
      </c>
      <c r="E438" s="14" t="str">
        <f ca="1">'Application For TE &amp; GOTS'!AF530</f>
        <v/>
      </c>
      <c r="F438" s="14" t="str">
        <f ca="1">'Application For TE &amp; GOTS'!AH530</f>
        <v/>
      </c>
      <c r="G438" s="14" t="e">
        <f ca="1">'Application For TE &amp; GOTS'!AI530</f>
        <v>#REF!</v>
      </c>
    </row>
    <row r="439" spans="1:7">
      <c r="A439" s="14">
        <v>418</v>
      </c>
      <c r="B439" s="14" t="str">
        <f ca="1">'Application For TE &amp; GOTS'!X531</f>
        <v/>
      </c>
      <c r="C439" s="14">
        <f>'Application For TE &amp; GOTS'!$D531</f>
        <v>0</v>
      </c>
      <c r="D439" s="14" t="str" cm="1">
        <f t="array" aca="1" ref="D439" ca="1">IFERROR(INDIRECT("'Application For Textile'!L"&amp;'Application For TE &amp; GOTS'!S531),"")</f>
        <v/>
      </c>
      <c r="E439" s="14" t="str">
        <f ca="1">'Application For TE &amp; GOTS'!AF531</f>
        <v/>
      </c>
      <c r="F439" s="14" t="str">
        <f ca="1">'Application For TE &amp; GOTS'!AH531</f>
        <v/>
      </c>
      <c r="G439" s="14" t="e">
        <f ca="1">'Application For TE &amp; GOTS'!AI531</f>
        <v>#REF!</v>
      </c>
    </row>
    <row r="440" spans="1:7">
      <c r="A440" s="14">
        <v>419</v>
      </c>
      <c r="B440" s="14" t="str">
        <f ca="1">'Application For TE &amp; GOTS'!X532</f>
        <v/>
      </c>
      <c r="C440" s="14">
        <f>'Application For TE &amp; GOTS'!$D532</f>
        <v>0</v>
      </c>
      <c r="D440" s="14" t="str" cm="1">
        <f t="array" aca="1" ref="D440" ca="1">IFERROR(INDIRECT("'Application For Textile'!L"&amp;'Application For TE &amp; GOTS'!S532),"")</f>
        <v/>
      </c>
      <c r="E440" s="14" t="str">
        <f ca="1">'Application For TE &amp; GOTS'!AF532</f>
        <v/>
      </c>
      <c r="F440" s="14" t="str">
        <f ca="1">'Application For TE &amp; GOTS'!AH532</f>
        <v/>
      </c>
      <c r="G440" s="14" t="e">
        <f ca="1">'Application For TE &amp; GOTS'!AI532</f>
        <v>#REF!</v>
      </c>
    </row>
    <row r="441" spans="1:7">
      <c r="A441" s="14">
        <v>420</v>
      </c>
      <c r="B441" s="14" t="str">
        <f ca="1">'Application For TE &amp; GOTS'!X533</f>
        <v/>
      </c>
      <c r="C441" s="14">
        <f>'Application For TE &amp; GOTS'!$D533</f>
        <v>0</v>
      </c>
      <c r="D441" s="14" t="str" cm="1">
        <f t="array" aca="1" ref="D441" ca="1">IFERROR(INDIRECT("'Application For Textile'!L"&amp;'Application For TE &amp; GOTS'!S533),"")</f>
        <v/>
      </c>
      <c r="E441" s="14" t="str">
        <f ca="1">'Application For TE &amp; GOTS'!AF533</f>
        <v/>
      </c>
      <c r="F441" s="14" t="str">
        <f ca="1">'Application For TE &amp; GOTS'!AH533</f>
        <v/>
      </c>
      <c r="G441" s="14" t="e">
        <f ca="1">'Application For TE &amp; GOTS'!AI533</f>
        <v>#REF!</v>
      </c>
    </row>
    <row r="442" spans="1:7">
      <c r="A442" s="14">
        <v>421</v>
      </c>
      <c r="B442" s="14" t="str">
        <f ca="1">'Application For TE &amp; GOTS'!X534</f>
        <v/>
      </c>
      <c r="C442" s="14">
        <f>'Application For TE &amp; GOTS'!$D534</f>
        <v>0</v>
      </c>
      <c r="D442" s="14" t="str" cm="1">
        <f t="array" aca="1" ref="D442" ca="1">IFERROR(INDIRECT("'Application For Textile'!L"&amp;'Application For TE &amp; GOTS'!S534),"")</f>
        <v/>
      </c>
      <c r="E442" s="14" t="str">
        <f ca="1">'Application For TE &amp; GOTS'!AF534</f>
        <v/>
      </c>
      <c r="F442" s="14" t="str">
        <f ca="1">'Application For TE &amp; GOTS'!AH534</f>
        <v/>
      </c>
      <c r="G442" s="14" t="e">
        <f ca="1">'Application For TE &amp; GOTS'!AI534</f>
        <v>#REF!</v>
      </c>
    </row>
    <row r="443" spans="1:7">
      <c r="A443" s="14">
        <v>422</v>
      </c>
      <c r="B443" s="14" t="str">
        <f ca="1">'Application For TE &amp; GOTS'!X535</f>
        <v/>
      </c>
      <c r="C443" s="14">
        <f>'Application For TE &amp; GOTS'!$D535</f>
        <v>0</v>
      </c>
      <c r="D443" s="14" t="str" cm="1">
        <f t="array" aca="1" ref="D443" ca="1">IFERROR(INDIRECT("'Application For Textile'!L"&amp;'Application For TE &amp; GOTS'!S535),"")</f>
        <v/>
      </c>
      <c r="E443" s="14" t="str">
        <f ca="1">'Application For TE &amp; GOTS'!AF535</f>
        <v/>
      </c>
      <c r="F443" s="14" t="str">
        <f ca="1">'Application For TE &amp; GOTS'!AH535</f>
        <v/>
      </c>
      <c r="G443" s="14" t="e">
        <f ca="1">'Application For TE &amp; GOTS'!AI535</f>
        <v>#REF!</v>
      </c>
    </row>
    <row r="444" spans="1:7">
      <c r="A444" s="14">
        <v>423</v>
      </c>
      <c r="B444" s="14" t="str">
        <f ca="1">'Application For TE &amp; GOTS'!X536</f>
        <v/>
      </c>
      <c r="C444" s="14">
        <f>'Application For TE &amp; GOTS'!$D536</f>
        <v>0</v>
      </c>
      <c r="D444" s="14" t="str" cm="1">
        <f t="array" aca="1" ref="D444" ca="1">IFERROR(INDIRECT("'Application For Textile'!L"&amp;'Application For TE &amp; GOTS'!S536),"")</f>
        <v/>
      </c>
      <c r="E444" s="14" t="str">
        <f ca="1">'Application For TE &amp; GOTS'!AF536</f>
        <v/>
      </c>
      <c r="F444" s="14" t="str">
        <f ca="1">'Application For TE &amp; GOTS'!AH536</f>
        <v/>
      </c>
      <c r="G444" s="14" t="e">
        <f ca="1">'Application For TE &amp; GOTS'!AI536</f>
        <v>#REF!</v>
      </c>
    </row>
    <row r="445" spans="1:7">
      <c r="A445" s="14">
        <v>424</v>
      </c>
      <c r="B445" s="14" t="str">
        <f ca="1">'Application For TE &amp; GOTS'!X537</f>
        <v/>
      </c>
      <c r="C445" s="14">
        <f>'Application For TE &amp; GOTS'!$D537</f>
        <v>0</v>
      </c>
      <c r="D445" s="14" t="str" cm="1">
        <f t="array" aca="1" ref="D445" ca="1">IFERROR(INDIRECT("'Application For Textile'!L"&amp;'Application For TE &amp; GOTS'!S537),"")</f>
        <v/>
      </c>
      <c r="E445" s="14" t="str">
        <f ca="1">'Application For TE &amp; GOTS'!AF537</f>
        <v/>
      </c>
      <c r="F445" s="14" t="str">
        <f ca="1">'Application For TE &amp; GOTS'!AH537</f>
        <v/>
      </c>
      <c r="G445" s="14" t="e">
        <f ca="1">'Application For TE &amp; GOTS'!AI537</f>
        <v>#REF!</v>
      </c>
    </row>
    <row r="446" spans="1:7">
      <c r="A446" s="14">
        <v>425</v>
      </c>
      <c r="B446" s="14" t="str">
        <f ca="1">'Application For TE &amp; GOTS'!X538</f>
        <v/>
      </c>
      <c r="C446" s="14">
        <f>'Application For TE &amp; GOTS'!$D538</f>
        <v>0</v>
      </c>
      <c r="D446" s="14" t="str" cm="1">
        <f t="array" aca="1" ref="D446" ca="1">IFERROR(INDIRECT("'Application For Textile'!L"&amp;'Application For TE &amp; GOTS'!S538),"")</f>
        <v/>
      </c>
      <c r="E446" s="14" t="str">
        <f ca="1">'Application For TE &amp; GOTS'!AF538</f>
        <v/>
      </c>
      <c r="F446" s="14" t="str">
        <f ca="1">'Application For TE &amp; GOTS'!AH538</f>
        <v/>
      </c>
      <c r="G446" s="14" t="e">
        <f ca="1">'Application For TE &amp; GOTS'!AI538</f>
        <v>#REF!</v>
      </c>
    </row>
    <row r="447" spans="1:7">
      <c r="A447" s="14">
        <v>426</v>
      </c>
      <c r="B447" s="14" t="str">
        <f ca="1">'Application For TE &amp; GOTS'!X539</f>
        <v/>
      </c>
      <c r="C447" s="14">
        <f>'Application For TE &amp; GOTS'!$D539</f>
        <v>0</v>
      </c>
      <c r="D447" s="14" t="str" cm="1">
        <f t="array" aca="1" ref="D447" ca="1">IFERROR(INDIRECT("'Application For Textile'!L"&amp;'Application For TE &amp; GOTS'!S539),"")</f>
        <v/>
      </c>
      <c r="E447" s="14" t="str">
        <f ca="1">'Application For TE &amp; GOTS'!AF539</f>
        <v/>
      </c>
      <c r="F447" s="14" t="str">
        <f ca="1">'Application For TE &amp; GOTS'!AH539</f>
        <v/>
      </c>
      <c r="G447" s="14" t="e">
        <f ca="1">'Application For TE &amp; GOTS'!AI539</f>
        <v>#REF!</v>
      </c>
    </row>
    <row r="448" spans="1:7">
      <c r="A448" s="14">
        <v>427</v>
      </c>
      <c r="B448" s="14" t="str">
        <f ca="1">'Application For TE &amp; GOTS'!X540</f>
        <v/>
      </c>
      <c r="C448" s="14">
        <f>'Application For TE &amp; GOTS'!$D540</f>
        <v>0</v>
      </c>
      <c r="D448" s="14" t="str" cm="1">
        <f t="array" aca="1" ref="D448" ca="1">IFERROR(INDIRECT("'Application For Textile'!L"&amp;'Application For TE &amp; GOTS'!S540),"")</f>
        <v/>
      </c>
      <c r="E448" s="14" t="str">
        <f ca="1">'Application For TE &amp; GOTS'!AF540</f>
        <v/>
      </c>
      <c r="F448" s="14" t="str">
        <f ca="1">'Application For TE &amp; GOTS'!AH540</f>
        <v/>
      </c>
      <c r="G448" s="14" t="e">
        <f ca="1">'Application For TE &amp; GOTS'!AI540</f>
        <v>#REF!</v>
      </c>
    </row>
    <row r="449" spans="1:7">
      <c r="A449" s="14">
        <v>428</v>
      </c>
      <c r="B449" s="14" t="str">
        <f ca="1">'Application For TE &amp; GOTS'!X541</f>
        <v/>
      </c>
      <c r="C449" s="14">
        <f>'Application For TE &amp; GOTS'!$D541</f>
        <v>0</v>
      </c>
      <c r="D449" s="14" t="str" cm="1">
        <f t="array" aca="1" ref="D449" ca="1">IFERROR(INDIRECT("'Application For Textile'!L"&amp;'Application For TE &amp; GOTS'!S541),"")</f>
        <v/>
      </c>
      <c r="E449" s="14" t="str">
        <f ca="1">'Application For TE &amp; GOTS'!AF541</f>
        <v/>
      </c>
      <c r="F449" s="14" t="str">
        <f ca="1">'Application For TE &amp; GOTS'!AH541</f>
        <v/>
      </c>
      <c r="G449" s="14" t="e">
        <f ca="1">'Application For TE &amp; GOTS'!AI541</f>
        <v>#REF!</v>
      </c>
    </row>
    <row r="450" spans="1:7">
      <c r="A450" s="14">
        <v>429</v>
      </c>
      <c r="B450" s="14" t="str">
        <f ca="1">'Application For TE &amp; GOTS'!X542</f>
        <v/>
      </c>
      <c r="C450" s="14">
        <f>'Application For TE &amp; GOTS'!$D542</f>
        <v>0</v>
      </c>
      <c r="D450" s="14" t="str" cm="1">
        <f t="array" aca="1" ref="D450" ca="1">IFERROR(INDIRECT("'Application For Textile'!L"&amp;'Application For TE &amp; GOTS'!S542),"")</f>
        <v/>
      </c>
      <c r="E450" s="14" t="str">
        <f ca="1">'Application For TE &amp; GOTS'!AF542</f>
        <v/>
      </c>
      <c r="F450" s="14" t="str">
        <f ca="1">'Application For TE &amp; GOTS'!AH542</f>
        <v/>
      </c>
      <c r="G450" s="14" t="e">
        <f ca="1">'Application For TE &amp; GOTS'!AI542</f>
        <v>#REF!</v>
      </c>
    </row>
    <row r="451" spans="1:7">
      <c r="A451" s="14">
        <v>430</v>
      </c>
      <c r="B451" s="14" t="str">
        <f ca="1">'Application For TE &amp; GOTS'!X543</f>
        <v/>
      </c>
      <c r="C451" s="14">
        <f>'Application For TE &amp; GOTS'!$D543</f>
        <v>0</v>
      </c>
      <c r="D451" s="14" t="str" cm="1">
        <f t="array" aca="1" ref="D451" ca="1">IFERROR(INDIRECT("'Application For Textile'!L"&amp;'Application For TE &amp; GOTS'!S543),"")</f>
        <v/>
      </c>
      <c r="E451" s="14" t="str">
        <f ca="1">'Application For TE &amp; GOTS'!AF543</f>
        <v/>
      </c>
      <c r="F451" s="14" t="str">
        <f ca="1">'Application For TE &amp; GOTS'!AH543</f>
        <v/>
      </c>
      <c r="G451" s="14" t="e">
        <f ca="1">'Application For TE &amp; GOTS'!AI543</f>
        <v>#REF!</v>
      </c>
    </row>
    <row r="452" spans="1:7">
      <c r="A452" s="14">
        <v>431</v>
      </c>
      <c r="B452" s="14" t="str">
        <f ca="1">'Application For TE &amp; GOTS'!X544</f>
        <v/>
      </c>
      <c r="C452" s="14">
        <f>'Application For TE &amp; GOTS'!$D544</f>
        <v>0</v>
      </c>
      <c r="D452" s="14" t="str" cm="1">
        <f t="array" aca="1" ref="D452" ca="1">IFERROR(INDIRECT("'Application For Textile'!L"&amp;'Application For TE &amp; GOTS'!S544),"")</f>
        <v/>
      </c>
      <c r="E452" s="14" t="str">
        <f ca="1">'Application For TE &amp; GOTS'!AF544</f>
        <v/>
      </c>
      <c r="F452" s="14" t="str">
        <f ca="1">'Application For TE &amp; GOTS'!AH544</f>
        <v/>
      </c>
      <c r="G452" s="14" t="e">
        <f ca="1">'Application For TE &amp; GOTS'!AI544</f>
        <v>#REF!</v>
      </c>
    </row>
    <row r="453" spans="1:7">
      <c r="A453" s="14">
        <v>432</v>
      </c>
      <c r="B453" s="14" t="str">
        <f ca="1">'Application For TE &amp; GOTS'!X545</f>
        <v/>
      </c>
      <c r="C453" s="14">
        <f>'Application For TE &amp; GOTS'!$D545</f>
        <v>0</v>
      </c>
      <c r="D453" s="14" t="str" cm="1">
        <f t="array" aca="1" ref="D453" ca="1">IFERROR(INDIRECT("'Application For Textile'!L"&amp;'Application For TE &amp; GOTS'!S545),"")</f>
        <v/>
      </c>
      <c r="E453" s="14" t="str">
        <f ca="1">'Application For TE &amp; GOTS'!AF545</f>
        <v/>
      </c>
      <c r="F453" s="14" t="str">
        <f ca="1">'Application For TE &amp; GOTS'!AH545</f>
        <v/>
      </c>
      <c r="G453" s="14" t="e">
        <f ca="1">'Application For TE &amp; GOTS'!AI545</f>
        <v>#REF!</v>
      </c>
    </row>
    <row r="454" spans="1:7">
      <c r="A454" s="14">
        <v>433</v>
      </c>
      <c r="B454" s="14" t="str">
        <f ca="1">'Application For TE &amp; GOTS'!X546</f>
        <v/>
      </c>
      <c r="C454" s="14">
        <f>'Application For TE &amp; GOTS'!$D546</f>
        <v>0</v>
      </c>
      <c r="D454" s="14" t="str" cm="1">
        <f t="array" aca="1" ref="D454" ca="1">IFERROR(INDIRECT("'Application For Textile'!L"&amp;'Application For TE &amp; GOTS'!S546),"")</f>
        <v/>
      </c>
      <c r="E454" s="14" t="str">
        <f ca="1">'Application For TE &amp; GOTS'!AF546</f>
        <v/>
      </c>
      <c r="F454" s="14" t="str">
        <f ca="1">'Application For TE &amp; GOTS'!AH546</f>
        <v/>
      </c>
      <c r="G454" s="14" t="e">
        <f ca="1">'Application For TE &amp; GOTS'!AI546</f>
        <v>#REF!</v>
      </c>
    </row>
    <row r="455" spans="1:7">
      <c r="A455" s="14">
        <v>434</v>
      </c>
      <c r="B455" s="14" t="str">
        <f ca="1">'Application For TE &amp; GOTS'!X547</f>
        <v/>
      </c>
      <c r="C455" s="14">
        <f>'Application For TE &amp; GOTS'!$D547</f>
        <v>0</v>
      </c>
      <c r="D455" s="14" t="str" cm="1">
        <f t="array" aca="1" ref="D455" ca="1">IFERROR(INDIRECT("'Application For Textile'!L"&amp;'Application For TE &amp; GOTS'!S547),"")</f>
        <v/>
      </c>
      <c r="E455" s="14" t="str">
        <f ca="1">'Application For TE &amp; GOTS'!AF547</f>
        <v/>
      </c>
      <c r="F455" s="14" t="str">
        <f ca="1">'Application For TE &amp; GOTS'!AH547</f>
        <v/>
      </c>
      <c r="G455" s="14" t="e">
        <f ca="1">'Application For TE &amp; GOTS'!AI547</f>
        <v>#REF!</v>
      </c>
    </row>
    <row r="456" spans="1:7">
      <c r="A456" s="14">
        <v>435</v>
      </c>
      <c r="B456" s="14" t="str">
        <f ca="1">'Application For TE &amp; GOTS'!X548</f>
        <v/>
      </c>
      <c r="C456" s="14">
        <f>'Application For TE &amp; GOTS'!$D548</f>
        <v>0</v>
      </c>
      <c r="D456" s="14" t="str" cm="1">
        <f t="array" aca="1" ref="D456" ca="1">IFERROR(INDIRECT("'Application For Textile'!L"&amp;'Application For TE &amp; GOTS'!S548),"")</f>
        <v/>
      </c>
      <c r="E456" s="14" t="str">
        <f ca="1">'Application For TE &amp; GOTS'!AF548</f>
        <v/>
      </c>
      <c r="F456" s="14" t="str">
        <f ca="1">'Application For TE &amp; GOTS'!AH548</f>
        <v/>
      </c>
      <c r="G456" s="14" t="e">
        <f ca="1">'Application For TE &amp; GOTS'!AI548</f>
        <v>#REF!</v>
      </c>
    </row>
    <row r="457" spans="1:7">
      <c r="A457" s="14">
        <v>436</v>
      </c>
      <c r="B457" s="14" t="str">
        <f ca="1">'Application For TE &amp; GOTS'!X549</f>
        <v/>
      </c>
      <c r="C457" s="14">
        <f>'Application For TE &amp; GOTS'!$D549</f>
        <v>0</v>
      </c>
      <c r="D457" s="14" t="str" cm="1">
        <f t="array" aca="1" ref="D457" ca="1">IFERROR(INDIRECT("'Application For Textile'!L"&amp;'Application For TE &amp; GOTS'!S549),"")</f>
        <v/>
      </c>
      <c r="E457" s="14" t="str">
        <f ca="1">'Application For TE &amp; GOTS'!AF549</f>
        <v/>
      </c>
      <c r="F457" s="14" t="str">
        <f ca="1">'Application For TE &amp; GOTS'!AH549</f>
        <v/>
      </c>
      <c r="G457" s="14" t="e">
        <f ca="1">'Application For TE &amp; GOTS'!AI549</f>
        <v>#REF!</v>
      </c>
    </row>
    <row r="458" spans="1:7">
      <c r="A458" s="14">
        <v>437</v>
      </c>
      <c r="B458" s="14" t="str">
        <f ca="1">'Application For TE &amp; GOTS'!X550</f>
        <v/>
      </c>
      <c r="C458" s="14">
        <f>'Application For TE &amp; GOTS'!$D550</f>
        <v>0</v>
      </c>
      <c r="D458" s="14" t="str" cm="1">
        <f t="array" aca="1" ref="D458" ca="1">IFERROR(INDIRECT("'Application For Textile'!L"&amp;'Application For TE &amp; GOTS'!S550),"")</f>
        <v/>
      </c>
      <c r="E458" s="14" t="str">
        <f ca="1">'Application For TE &amp; GOTS'!AF550</f>
        <v/>
      </c>
      <c r="F458" s="14" t="str">
        <f ca="1">'Application For TE &amp; GOTS'!AH550</f>
        <v/>
      </c>
      <c r="G458" s="14" t="e">
        <f ca="1">'Application For TE &amp; GOTS'!AI550</f>
        <v>#REF!</v>
      </c>
    </row>
    <row r="459" spans="1:7">
      <c r="A459" s="14">
        <v>438</v>
      </c>
      <c r="B459" s="14" t="str">
        <f ca="1">'Application For TE &amp; GOTS'!X551</f>
        <v/>
      </c>
      <c r="C459" s="14">
        <f>'Application For TE &amp; GOTS'!$D551</f>
        <v>0</v>
      </c>
      <c r="D459" s="14" t="str" cm="1">
        <f t="array" aca="1" ref="D459" ca="1">IFERROR(INDIRECT("'Application For Textile'!L"&amp;'Application For TE &amp; GOTS'!S551),"")</f>
        <v/>
      </c>
      <c r="E459" s="14" t="str">
        <f ca="1">'Application For TE &amp; GOTS'!AF551</f>
        <v/>
      </c>
      <c r="F459" s="14" t="str">
        <f ca="1">'Application For TE &amp; GOTS'!AH551</f>
        <v/>
      </c>
      <c r="G459" s="14" t="e">
        <f ca="1">'Application For TE &amp; GOTS'!AI551</f>
        <v>#REF!</v>
      </c>
    </row>
    <row r="460" spans="1:7">
      <c r="A460" s="14">
        <v>439</v>
      </c>
      <c r="B460" s="14" t="str">
        <f ca="1">'Application For TE &amp; GOTS'!X552</f>
        <v/>
      </c>
      <c r="C460" s="14">
        <f>'Application For TE &amp; GOTS'!$D552</f>
        <v>0</v>
      </c>
      <c r="D460" s="14" t="str" cm="1">
        <f t="array" aca="1" ref="D460" ca="1">IFERROR(INDIRECT("'Application For Textile'!L"&amp;'Application For TE &amp; GOTS'!S552),"")</f>
        <v/>
      </c>
      <c r="E460" s="14" t="str">
        <f ca="1">'Application For TE &amp; GOTS'!AF552</f>
        <v/>
      </c>
      <c r="F460" s="14" t="str">
        <f ca="1">'Application For TE &amp; GOTS'!AH552</f>
        <v/>
      </c>
      <c r="G460" s="14" t="e">
        <f ca="1">'Application For TE &amp; GOTS'!AI552</f>
        <v>#REF!</v>
      </c>
    </row>
    <row r="461" spans="1:7">
      <c r="A461" s="14">
        <v>440</v>
      </c>
      <c r="B461" s="14" t="str">
        <f ca="1">'Application For TE &amp; GOTS'!X553</f>
        <v/>
      </c>
      <c r="C461" s="14">
        <f>'Application For TE &amp; GOTS'!$D553</f>
        <v>0</v>
      </c>
      <c r="D461" s="14" t="str" cm="1">
        <f t="array" aca="1" ref="D461" ca="1">IFERROR(INDIRECT("'Application For Textile'!L"&amp;'Application For TE &amp; GOTS'!S553),"")</f>
        <v/>
      </c>
      <c r="E461" s="14" t="str">
        <f ca="1">'Application For TE &amp; GOTS'!AF553</f>
        <v/>
      </c>
      <c r="F461" s="14" t="str">
        <f ca="1">'Application For TE &amp; GOTS'!AH553</f>
        <v/>
      </c>
      <c r="G461" s="14" t="e">
        <f ca="1">'Application For TE &amp; GOTS'!AI553</f>
        <v>#REF!</v>
      </c>
    </row>
    <row r="462" spans="1:7">
      <c r="A462" s="14">
        <v>441</v>
      </c>
      <c r="B462" s="14" t="str">
        <f ca="1">'Application For TE &amp; GOTS'!X554</f>
        <v/>
      </c>
      <c r="C462" s="14">
        <f>'Application For TE &amp; GOTS'!$D554</f>
        <v>0</v>
      </c>
      <c r="D462" s="14" t="str" cm="1">
        <f t="array" aca="1" ref="D462" ca="1">IFERROR(INDIRECT("'Application For Textile'!L"&amp;'Application For TE &amp; GOTS'!S554),"")</f>
        <v/>
      </c>
      <c r="E462" s="14" t="str">
        <f ca="1">'Application For TE &amp; GOTS'!AF554</f>
        <v/>
      </c>
      <c r="F462" s="14" t="str">
        <f ca="1">'Application For TE &amp; GOTS'!AH554</f>
        <v/>
      </c>
      <c r="G462" s="14" t="e">
        <f ca="1">'Application For TE &amp; GOTS'!AI554</f>
        <v>#REF!</v>
      </c>
    </row>
    <row r="463" spans="1:7">
      <c r="A463" s="14">
        <v>442</v>
      </c>
      <c r="B463" s="14" t="str">
        <f ca="1">'Application For TE &amp; GOTS'!X555</f>
        <v/>
      </c>
      <c r="C463" s="14">
        <f>'Application For TE &amp; GOTS'!$D555</f>
        <v>0</v>
      </c>
      <c r="D463" s="14" t="str" cm="1">
        <f t="array" aca="1" ref="D463" ca="1">IFERROR(INDIRECT("'Application For Textile'!L"&amp;'Application For TE &amp; GOTS'!S555),"")</f>
        <v/>
      </c>
      <c r="E463" s="14" t="str">
        <f ca="1">'Application For TE &amp; GOTS'!AF555</f>
        <v/>
      </c>
      <c r="F463" s="14" t="str">
        <f ca="1">'Application For TE &amp; GOTS'!AH555</f>
        <v/>
      </c>
      <c r="G463" s="14" t="e">
        <f ca="1">'Application For TE &amp; GOTS'!AI555</f>
        <v>#REF!</v>
      </c>
    </row>
    <row r="464" spans="1:7">
      <c r="A464" s="14">
        <v>443</v>
      </c>
      <c r="B464" s="14" t="str">
        <f ca="1">'Application For TE &amp; GOTS'!X556</f>
        <v/>
      </c>
      <c r="C464" s="14">
        <f>'Application For TE &amp; GOTS'!$D556</f>
        <v>0</v>
      </c>
      <c r="D464" s="14" t="str" cm="1">
        <f t="array" aca="1" ref="D464" ca="1">IFERROR(INDIRECT("'Application For Textile'!L"&amp;'Application For TE &amp; GOTS'!S556),"")</f>
        <v/>
      </c>
      <c r="E464" s="14" t="str">
        <f ca="1">'Application For TE &amp; GOTS'!AF556</f>
        <v/>
      </c>
      <c r="F464" s="14" t="str">
        <f ca="1">'Application For TE &amp; GOTS'!AH556</f>
        <v/>
      </c>
      <c r="G464" s="14" t="e">
        <f ca="1">'Application For TE &amp; GOTS'!AI556</f>
        <v>#REF!</v>
      </c>
    </row>
    <row r="465" spans="1:7">
      <c r="A465" s="14">
        <v>444</v>
      </c>
      <c r="B465" s="14" t="str">
        <f ca="1">'Application For TE &amp; GOTS'!X557</f>
        <v/>
      </c>
      <c r="C465" s="14">
        <f>'Application For TE &amp; GOTS'!$D557</f>
        <v>0</v>
      </c>
      <c r="D465" s="14" t="str" cm="1">
        <f t="array" aca="1" ref="D465" ca="1">IFERROR(INDIRECT("'Application For Textile'!L"&amp;'Application For TE &amp; GOTS'!S557),"")</f>
        <v/>
      </c>
      <c r="E465" s="14" t="str">
        <f ca="1">'Application For TE &amp; GOTS'!AF557</f>
        <v/>
      </c>
      <c r="F465" s="14" t="str">
        <f ca="1">'Application For TE &amp; GOTS'!AH557</f>
        <v/>
      </c>
      <c r="G465" s="14" t="e">
        <f ca="1">'Application For TE &amp; GOTS'!AI557</f>
        <v>#REF!</v>
      </c>
    </row>
    <row r="466" spans="1:7">
      <c r="A466" s="14">
        <v>445</v>
      </c>
      <c r="B466" s="14" t="str">
        <f ca="1">'Application For TE &amp; GOTS'!X558</f>
        <v/>
      </c>
      <c r="C466" s="14">
        <f>'Application For TE &amp; GOTS'!$D558</f>
        <v>0</v>
      </c>
      <c r="D466" s="14" t="str" cm="1">
        <f t="array" aca="1" ref="D466" ca="1">IFERROR(INDIRECT("'Application For Textile'!L"&amp;'Application For TE &amp; GOTS'!S558),"")</f>
        <v/>
      </c>
      <c r="E466" s="14" t="str">
        <f ca="1">'Application For TE &amp; GOTS'!AF558</f>
        <v/>
      </c>
      <c r="F466" s="14" t="str">
        <f ca="1">'Application For TE &amp; GOTS'!AH558</f>
        <v/>
      </c>
      <c r="G466" s="14" t="e">
        <f ca="1">'Application For TE &amp; GOTS'!AI558</f>
        <v>#REF!</v>
      </c>
    </row>
    <row r="467" spans="1:7">
      <c r="A467" s="14">
        <v>446</v>
      </c>
      <c r="B467" s="14" t="str">
        <f ca="1">'Application For TE &amp; GOTS'!X559</f>
        <v/>
      </c>
      <c r="C467" s="14">
        <f>'Application For TE &amp; GOTS'!$D559</f>
        <v>0</v>
      </c>
      <c r="D467" s="14" t="str" cm="1">
        <f t="array" aca="1" ref="D467" ca="1">IFERROR(INDIRECT("'Application For Textile'!L"&amp;'Application For TE &amp; GOTS'!S559),"")</f>
        <v/>
      </c>
      <c r="E467" s="14" t="str">
        <f ca="1">'Application For TE &amp; GOTS'!AF559</f>
        <v/>
      </c>
      <c r="F467" s="14" t="str">
        <f ca="1">'Application For TE &amp; GOTS'!AH559</f>
        <v/>
      </c>
      <c r="G467" s="14" t="e">
        <f ca="1">'Application For TE &amp; GOTS'!AI559</f>
        <v>#REF!</v>
      </c>
    </row>
    <row r="468" spans="1:7">
      <c r="A468" s="14">
        <v>447</v>
      </c>
      <c r="B468" s="14" t="str">
        <f ca="1">'Application For TE &amp; GOTS'!X560</f>
        <v/>
      </c>
      <c r="C468" s="14">
        <f>'Application For TE &amp; GOTS'!$D560</f>
        <v>0</v>
      </c>
      <c r="D468" s="14" t="str" cm="1">
        <f t="array" aca="1" ref="D468" ca="1">IFERROR(INDIRECT("'Application For Textile'!L"&amp;'Application For TE &amp; GOTS'!S560),"")</f>
        <v/>
      </c>
      <c r="E468" s="14" t="str">
        <f ca="1">'Application For TE &amp; GOTS'!AF560</f>
        <v/>
      </c>
      <c r="F468" s="14" t="str">
        <f ca="1">'Application For TE &amp; GOTS'!AH560</f>
        <v/>
      </c>
      <c r="G468" s="14" t="e">
        <f ca="1">'Application For TE &amp; GOTS'!AI560</f>
        <v>#REF!</v>
      </c>
    </row>
    <row r="469" spans="1:7">
      <c r="A469" s="14">
        <v>448</v>
      </c>
      <c r="B469" s="14" t="str">
        <f ca="1">'Application For TE &amp; GOTS'!X561</f>
        <v/>
      </c>
      <c r="C469" s="14">
        <f>'Application For TE &amp; GOTS'!$D561</f>
        <v>0</v>
      </c>
      <c r="D469" s="14" t="str" cm="1">
        <f t="array" aca="1" ref="D469" ca="1">IFERROR(INDIRECT("'Application For Textile'!L"&amp;'Application For TE &amp; GOTS'!S561),"")</f>
        <v/>
      </c>
      <c r="E469" s="14" t="str">
        <f ca="1">'Application For TE &amp; GOTS'!AF561</f>
        <v/>
      </c>
      <c r="F469" s="14" t="str">
        <f ca="1">'Application For TE &amp; GOTS'!AH561</f>
        <v/>
      </c>
      <c r="G469" s="14" t="e">
        <f ca="1">'Application For TE &amp; GOTS'!AI561</f>
        <v>#REF!</v>
      </c>
    </row>
    <row r="470" spans="1:7">
      <c r="A470" s="14">
        <v>449</v>
      </c>
      <c r="B470" s="14" t="str">
        <f ca="1">'Application For TE &amp; GOTS'!X562</f>
        <v/>
      </c>
      <c r="C470" s="14">
        <f>'Application For TE &amp; GOTS'!$D562</f>
        <v>0</v>
      </c>
      <c r="D470" s="14" t="str" cm="1">
        <f t="array" aca="1" ref="D470" ca="1">IFERROR(INDIRECT("'Application For Textile'!L"&amp;'Application For TE &amp; GOTS'!S562),"")</f>
        <v/>
      </c>
      <c r="E470" s="14" t="str">
        <f ca="1">'Application For TE &amp; GOTS'!AF562</f>
        <v/>
      </c>
      <c r="F470" s="14" t="str">
        <f ca="1">'Application For TE &amp; GOTS'!AH562</f>
        <v/>
      </c>
      <c r="G470" s="14" t="e">
        <f ca="1">'Application For TE &amp; GOTS'!AI562</f>
        <v>#REF!</v>
      </c>
    </row>
    <row r="471" spans="1:7">
      <c r="A471" s="14">
        <v>450</v>
      </c>
      <c r="B471" s="14" t="str">
        <f ca="1">'Application For TE &amp; GOTS'!X563</f>
        <v/>
      </c>
      <c r="C471" s="14">
        <f>'Application For TE &amp; GOTS'!$D563</f>
        <v>0</v>
      </c>
      <c r="D471" s="14" t="str" cm="1">
        <f t="array" aca="1" ref="D471" ca="1">IFERROR(INDIRECT("'Application For Textile'!L"&amp;'Application For TE &amp; GOTS'!S563),"")</f>
        <v/>
      </c>
      <c r="E471" s="14" t="str">
        <f ca="1">'Application For TE &amp; GOTS'!AF563</f>
        <v/>
      </c>
      <c r="F471" s="14" t="str">
        <f ca="1">'Application For TE &amp; GOTS'!AH563</f>
        <v/>
      </c>
      <c r="G471" s="14" t="e">
        <f ca="1">'Application For TE &amp; GOTS'!AI563</f>
        <v>#REF!</v>
      </c>
    </row>
    <row r="472" spans="1:7">
      <c r="A472" s="14">
        <v>451</v>
      </c>
      <c r="B472" s="14" t="str">
        <f ca="1">'Application For TE &amp; GOTS'!X564</f>
        <v/>
      </c>
      <c r="C472" s="14">
        <f>'Application For TE &amp; GOTS'!$D564</f>
        <v>0</v>
      </c>
      <c r="D472" s="14" t="str" cm="1">
        <f t="array" aca="1" ref="D472" ca="1">IFERROR(INDIRECT("'Application For Textile'!L"&amp;'Application For TE &amp; GOTS'!S564),"")</f>
        <v/>
      </c>
      <c r="E472" s="14" t="str">
        <f ca="1">'Application For TE &amp; GOTS'!AF564</f>
        <v/>
      </c>
      <c r="F472" s="14" t="str">
        <f ca="1">'Application For TE &amp; GOTS'!AH564</f>
        <v/>
      </c>
      <c r="G472" s="14" t="e">
        <f ca="1">'Application For TE &amp; GOTS'!AI564</f>
        <v>#REF!</v>
      </c>
    </row>
    <row r="473" spans="1:7">
      <c r="A473" s="14">
        <v>452</v>
      </c>
      <c r="B473" s="14" t="str">
        <f ca="1">'Application For TE &amp; GOTS'!X565</f>
        <v/>
      </c>
      <c r="C473" s="14">
        <f>'Application For TE &amp; GOTS'!$D565</f>
        <v>0</v>
      </c>
      <c r="D473" s="14" t="str" cm="1">
        <f t="array" aca="1" ref="D473" ca="1">IFERROR(INDIRECT("'Application For Textile'!L"&amp;'Application For TE &amp; GOTS'!S565),"")</f>
        <v/>
      </c>
      <c r="E473" s="14" t="str">
        <f ca="1">'Application For TE &amp; GOTS'!AF565</f>
        <v/>
      </c>
      <c r="F473" s="14" t="str">
        <f ca="1">'Application For TE &amp; GOTS'!AH565</f>
        <v/>
      </c>
      <c r="G473" s="14" t="e">
        <f ca="1">'Application For TE &amp; GOTS'!AI565</f>
        <v>#REF!</v>
      </c>
    </row>
    <row r="474" spans="1:7">
      <c r="A474" s="14">
        <v>453</v>
      </c>
      <c r="B474" s="14" t="str">
        <f ca="1">'Application For TE &amp; GOTS'!X566</f>
        <v/>
      </c>
      <c r="C474" s="14">
        <f>'Application For TE &amp; GOTS'!$D566</f>
        <v>0</v>
      </c>
      <c r="D474" s="14" t="str" cm="1">
        <f t="array" aca="1" ref="D474" ca="1">IFERROR(INDIRECT("'Application For Textile'!L"&amp;'Application For TE &amp; GOTS'!S566),"")</f>
        <v/>
      </c>
      <c r="E474" s="14" t="str">
        <f ca="1">'Application For TE &amp; GOTS'!AF566</f>
        <v/>
      </c>
      <c r="F474" s="14" t="str">
        <f ca="1">'Application For TE &amp; GOTS'!AH566</f>
        <v/>
      </c>
      <c r="G474" s="14" t="e">
        <f ca="1">'Application For TE &amp; GOTS'!AI566</f>
        <v>#REF!</v>
      </c>
    </row>
    <row r="475" spans="1:7">
      <c r="A475" s="14">
        <v>454</v>
      </c>
      <c r="B475" s="14" t="str">
        <f ca="1">'Application For TE &amp; GOTS'!X567</f>
        <v/>
      </c>
      <c r="C475" s="14">
        <f>'Application For TE &amp; GOTS'!$D567</f>
        <v>0</v>
      </c>
      <c r="D475" s="14" t="str" cm="1">
        <f t="array" aca="1" ref="D475" ca="1">IFERROR(INDIRECT("'Application For Textile'!L"&amp;'Application For TE &amp; GOTS'!S567),"")</f>
        <v/>
      </c>
      <c r="E475" s="14" t="str">
        <f ca="1">'Application For TE &amp; GOTS'!AF567</f>
        <v/>
      </c>
      <c r="F475" s="14" t="str">
        <f ca="1">'Application For TE &amp; GOTS'!AH567</f>
        <v/>
      </c>
      <c r="G475" s="14" t="e">
        <f ca="1">'Application For TE &amp; GOTS'!AI567</f>
        <v>#REF!</v>
      </c>
    </row>
    <row r="476" spans="1:7">
      <c r="A476" s="14">
        <v>455</v>
      </c>
      <c r="B476" s="14" t="str">
        <f ca="1">'Application For TE &amp; GOTS'!X568</f>
        <v/>
      </c>
      <c r="C476" s="14">
        <f>'Application For TE &amp; GOTS'!$D568</f>
        <v>0</v>
      </c>
      <c r="D476" s="14" t="str" cm="1">
        <f t="array" aca="1" ref="D476" ca="1">IFERROR(INDIRECT("'Application For Textile'!L"&amp;'Application For TE &amp; GOTS'!S568),"")</f>
        <v/>
      </c>
      <c r="E476" s="14" t="str">
        <f ca="1">'Application For TE &amp; GOTS'!AF568</f>
        <v/>
      </c>
      <c r="F476" s="14" t="str">
        <f ca="1">'Application For TE &amp; GOTS'!AH568</f>
        <v/>
      </c>
      <c r="G476" s="14" t="e">
        <f ca="1">'Application For TE &amp; GOTS'!AI568</f>
        <v>#REF!</v>
      </c>
    </row>
    <row r="477" spans="1:7">
      <c r="A477" s="14">
        <v>456</v>
      </c>
      <c r="B477" s="14" t="str">
        <f ca="1">'Application For TE &amp; GOTS'!X569</f>
        <v/>
      </c>
      <c r="C477" s="14">
        <f>'Application For TE &amp; GOTS'!$D569</f>
        <v>0</v>
      </c>
      <c r="D477" s="14" t="str" cm="1">
        <f t="array" aca="1" ref="D477" ca="1">IFERROR(INDIRECT("'Application For Textile'!L"&amp;'Application For TE &amp; GOTS'!S569),"")</f>
        <v/>
      </c>
      <c r="E477" s="14" t="str">
        <f ca="1">'Application For TE &amp; GOTS'!AF569</f>
        <v/>
      </c>
      <c r="F477" s="14" t="str">
        <f ca="1">'Application For TE &amp; GOTS'!AH569</f>
        <v/>
      </c>
      <c r="G477" s="14" t="e">
        <f ca="1">'Application For TE &amp; GOTS'!AI569</f>
        <v>#REF!</v>
      </c>
    </row>
    <row r="478" spans="1:7">
      <c r="A478" s="14">
        <v>457</v>
      </c>
      <c r="B478" s="14" t="str">
        <f ca="1">'Application For TE &amp; GOTS'!X570</f>
        <v/>
      </c>
      <c r="C478" s="14">
        <f>'Application For TE &amp; GOTS'!$D570</f>
        <v>0</v>
      </c>
      <c r="D478" s="14" t="str" cm="1">
        <f t="array" aca="1" ref="D478" ca="1">IFERROR(INDIRECT("'Application For Textile'!L"&amp;'Application For TE &amp; GOTS'!S570),"")</f>
        <v/>
      </c>
      <c r="E478" s="14" t="str">
        <f ca="1">'Application For TE &amp; GOTS'!AF570</f>
        <v/>
      </c>
      <c r="F478" s="14" t="str">
        <f ca="1">'Application For TE &amp; GOTS'!AH570</f>
        <v/>
      </c>
      <c r="G478" s="14" t="e">
        <f ca="1">'Application For TE &amp; GOTS'!AI570</f>
        <v>#REF!</v>
      </c>
    </row>
    <row r="479" spans="1:7">
      <c r="A479" s="14">
        <v>458</v>
      </c>
      <c r="B479" s="14" t="str">
        <f ca="1">'Application For TE &amp; GOTS'!X571</f>
        <v/>
      </c>
      <c r="C479" s="14">
        <f>'Application For TE &amp; GOTS'!$D571</f>
        <v>0</v>
      </c>
      <c r="D479" s="14" t="str" cm="1">
        <f t="array" aca="1" ref="D479" ca="1">IFERROR(INDIRECT("'Application For Textile'!L"&amp;'Application For TE &amp; GOTS'!S571),"")</f>
        <v/>
      </c>
      <c r="E479" s="14" t="str">
        <f ca="1">'Application For TE &amp; GOTS'!AF571</f>
        <v/>
      </c>
      <c r="F479" s="14" t="str">
        <f ca="1">'Application For TE &amp; GOTS'!AH571</f>
        <v/>
      </c>
      <c r="G479" s="14" t="e">
        <f ca="1">'Application For TE &amp; GOTS'!AI571</f>
        <v>#REF!</v>
      </c>
    </row>
    <row r="480" spans="1:7">
      <c r="A480" s="14">
        <v>459</v>
      </c>
      <c r="B480" s="14" t="str">
        <f ca="1">'Application For TE &amp; GOTS'!X572</f>
        <v/>
      </c>
      <c r="C480" s="14">
        <f>'Application For TE &amp; GOTS'!$D572</f>
        <v>0</v>
      </c>
      <c r="D480" s="14" t="str" cm="1">
        <f t="array" aca="1" ref="D480" ca="1">IFERROR(INDIRECT("'Application For Textile'!L"&amp;'Application For TE &amp; GOTS'!S572),"")</f>
        <v/>
      </c>
      <c r="E480" s="14" t="str">
        <f ca="1">'Application For TE &amp; GOTS'!AF572</f>
        <v/>
      </c>
      <c r="F480" s="14" t="str">
        <f ca="1">'Application For TE &amp; GOTS'!AH572</f>
        <v/>
      </c>
      <c r="G480" s="14" t="e">
        <f ca="1">'Application For TE &amp; GOTS'!AI572</f>
        <v>#REF!</v>
      </c>
    </row>
    <row r="481" spans="1:7">
      <c r="A481" s="14">
        <v>460</v>
      </c>
      <c r="B481" s="14" t="str">
        <f ca="1">'Application For TE &amp; GOTS'!X573</f>
        <v/>
      </c>
      <c r="C481" s="14">
        <f>'Application For TE &amp; GOTS'!$D573</f>
        <v>0</v>
      </c>
      <c r="D481" s="14" t="str" cm="1">
        <f t="array" aca="1" ref="D481" ca="1">IFERROR(INDIRECT("'Application For Textile'!L"&amp;'Application For TE &amp; GOTS'!S573),"")</f>
        <v/>
      </c>
      <c r="E481" s="14" t="str">
        <f ca="1">'Application For TE &amp; GOTS'!AF573</f>
        <v/>
      </c>
      <c r="F481" s="14" t="str">
        <f ca="1">'Application For TE &amp; GOTS'!AH573</f>
        <v/>
      </c>
      <c r="G481" s="14" t="e">
        <f ca="1">'Application For TE &amp; GOTS'!AI573</f>
        <v>#REF!</v>
      </c>
    </row>
    <row r="482" spans="1:7">
      <c r="A482" s="14">
        <v>461</v>
      </c>
      <c r="B482" s="14" t="str">
        <f ca="1">'Application For TE &amp; GOTS'!X574</f>
        <v/>
      </c>
      <c r="C482" s="14">
        <f>'Application For TE &amp; GOTS'!$D574</f>
        <v>0</v>
      </c>
      <c r="D482" s="14" t="str" cm="1">
        <f t="array" aca="1" ref="D482" ca="1">IFERROR(INDIRECT("'Application For Textile'!L"&amp;'Application For TE &amp; GOTS'!S574),"")</f>
        <v/>
      </c>
      <c r="E482" s="14" t="str">
        <f ca="1">'Application For TE &amp; GOTS'!AF574</f>
        <v/>
      </c>
      <c r="F482" s="14" t="str">
        <f ca="1">'Application For TE &amp; GOTS'!AH574</f>
        <v/>
      </c>
      <c r="G482" s="14" t="e">
        <f ca="1">'Application For TE &amp; GOTS'!AI574</f>
        <v>#REF!</v>
      </c>
    </row>
    <row r="483" spans="1:7">
      <c r="A483" s="14">
        <v>462</v>
      </c>
      <c r="B483" s="14" t="str">
        <f ca="1">'Application For TE &amp; GOTS'!X575</f>
        <v/>
      </c>
      <c r="C483" s="14">
        <f>'Application For TE &amp; GOTS'!$D575</f>
        <v>0</v>
      </c>
      <c r="D483" s="14" t="str" cm="1">
        <f t="array" aca="1" ref="D483" ca="1">IFERROR(INDIRECT("'Application For Textile'!L"&amp;'Application For TE &amp; GOTS'!S575),"")</f>
        <v/>
      </c>
      <c r="E483" s="14" t="str">
        <f ca="1">'Application For TE &amp; GOTS'!AF575</f>
        <v/>
      </c>
      <c r="F483" s="14" t="str">
        <f ca="1">'Application For TE &amp; GOTS'!AH575</f>
        <v/>
      </c>
      <c r="G483" s="14" t="e">
        <f ca="1">'Application For TE &amp; GOTS'!AI575</f>
        <v>#REF!</v>
      </c>
    </row>
    <row r="484" spans="1:7">
      <c r="A484" s="14">
        <v>463</v>
      </c>
      <c r="B484" s="14" t="str">
        <f ca="1">'Application For TE &amp; GOTS'!X576</f>
        <v/>
      </c>
      <c r="C484" s="14">
        <f>'Application For TE &amp; GOTS'!$D576</f>
        <v>0</v>
      </c>
      <c r="D484" s="14" t="str" cm="1">
        <f t="array" aca="1" ref="D484" ca="1">IFERROR(INDIRECT("'Application For Textile'!L"&amp;'Application For TE &amp; GOTS'!S576),"")</f>
        <v/>
      </c>
      <c r="E484" s="14" t="str">
        <f ca="1">'Application For TE &amp; GOTS'!AF576</f>
        <v/>
      </c>
      <c r="F484" s="14" t="str">
        <f ca="1">'Application For TE &amp; GOTS'!AH576</f>
        <v/>
      </c>
      <c r="G484" s="14" t="e">
        <f ca="1">'Application For TE &amp; GOTS'!AI576</f>
        <v>#REF!</v>
      </c>
    </row>
    <row r="485" spans="1:7">
      <c r="A485" s="14">
        <v>464</v>
      </c>
      <c r="B485" s="14" t="str">
        <f ca="1">'Application For TE &amp; GOTS'!X577</f>
        <v/>
      </c>
      <c r="C485" s="14">
        <f>'Application For TE &amp; GOTS'!$D577</f>
        <v>0</v>
      </c>
      <c r="D485" s="14" t="str" cm="1">
        <f t="array" aca="1" ref="D485" ca="1">IFERROR(INDIRECT("'Application For Textile'!L"&amp;'Application For TE &amp; GOTS'!S577),"")</f>
        <v/>
      </c>
      <c r="E485" s="14" t="str">
        <f ca="1">'Application For TE &amp; GOTS'!AF577</f>
        <v/>
      </c>
      <c r="F485" s="14" t="str">
        <f ca="1">'Application For TE &amp; GOTS'!AH577</f>
        <v/>
      </c>
      <c r="G485" s="14" t="e">
        <f ca="1">'Application For TE &amp; GOTS'!AI577</f>
        <v>#REF!</v>
      </c>
    </row>
    <row r="486" spans="1:7">
      <c r="A486" s="14">
        <v>465</v>
      </c>
      <c r="B486" s="14" t="str">
        <f ca="1">'Application For TE &amp; GOTS'!X578</f>
        <v/>
      </c>
      <c r="C486" s="14">
        <f>'Application For TE &amp; GOTS'!$D578</f>
        <v>0</v>
      </c>
      <c r="D486" s="14" t="str" cm="1">
        <f t="array" aca="1" ref="D486" ca="1">IFERROR(INDIRECT("'Application For Textile'!L"&amp;'Application For TE &amp; GOTS'!S578),"")</f>
        <v/>
      </c>
      <c r="E486" s="14" t="str">
        <f ca="1">'Application For TE &amp; GOTS'!AF578</f>
        <v/>
      </c>
      <c r="F486" s="14" t="str">
        <f ca="1">'Application For TE &amp; GOTS'!AH578</f>
        <v/>
      </c>
      <c r="G486" s="14" t="e">
        <f ca="1">'Application For TE &amp; GOTS'!AI578</f>
        <v>#REF!</v>
      </c>
    </row>
    <row r="487" spans="1:7">
      <c r="A487" s="14">
        <v>466</v>
      </c>
      <c r="B487" s="14" t="str">
        <f ca="1">'Application For TE &amp; GOTS'!X579</f>
        <v/>
      </c>
      <c r="C487" s="14">
        <f>'Application For TE &amp; GOTS'!$D579</f>
        <v>0</v>
      </c>
      <c r="D487" s="14" t="str" cm="1">
        <f t="array" aca="1" ref="D487" ca="1">IFERROR(INDIRECT("'Application For Textile'!L"&amp;'Application For TE &amp; GOTS'!S579),"")</f>
        <v/>
      </c>
      <c r="E487" s="14" t="str">
        <f ca="1">'Application For TE &amp; GOTS'!AF579</f>
        <v/>
      </c>
      <c r="F487" s="14" t="str">
        <f ca="1">'Application For TE &amp; GOTS'!AH579</f>
        <v/>
      </c>
      <c r="G487" s="14" t="e">
        <f ca="1">'Application For TE &amp; GOTS'!AI579</f>
        <v>#REF!</v>
      </c>
    </row>
    <row r="488" spans="1:7">
      <c r="A488" s="14">
        <v>467</v>
      </c>
      <c r="B488" s="14" t="str">
        <f ca="1">'Application For TE &amp; GOTS'!X580</f>
        <v/>
      </c>
      <c r="C488" s="14">
        <f>'Application For TE &amp; GOTS'!$D580</f>
        <v>0</v>
      </c>
      <c r="D488" s="14" t="str" cm="1">
        <f t="array" aca="1" ref="D488" ca="1">IFERROR(INDIRECT("'Application For Textile'!L"&amp;'Application For TE &amp; GOTS'!S580),"")</f>
        <v/>
      </c>
      <c r="E488" s="14" t="str">
        <f ca="1">'Application For TE &amp; GOTS'!AF580</f>
        <v/>
      </c>
      <c r="F488" s="14" t="str">
        <f ca="1">'Application For TE &amp; GOTS'!AH580</f>
        <v/>
      </c>
      <c r="G488" s="14" t="e">
        <f ca="1">'Application For TE &amp; GOTS'!AI580</f>
        <v>#REF!</v>
      </c>
    </row>
    <row r="489" spans="1:7">
      <c r="A489" s="14">
        <v>468</v>
      </c>
      <c r="B489" s="14" t="str">
        <f ca="1">'Application For TE &amp; GOTS'!X581</f>
        <v/>
      </c>
      <c r="C489" s="14">
        <f>'Application For TE &amp; GOTS'!$D581</f>
        <v>0</v>
      </c>
      <c r="D489" s="14" t="str" cm="1">
        <f t="array" aca="1" ref="D489" ca="1">IFERROR(INDIRECT("'Application For Textile'!L"&amp;'Application For TE &amp; GOTS'!S581),"")</f>
        <v/>
      </c>
      <c r="E489" s="14" t="str">
        <f ca="1">'Application For TE &amp; GOTS'!AF581</f>
        <v/>
      </c>
      <c r="F489" s="14" t="str">
        <f ca="1">'Application For TE &amp; GOTS'!AH581</f>
        <v/>
      </c>
      <c r="G489" s="14" t="e">
        <f ca="1">'Application For TE &amp; GOTS'!AI581</f>
        <v>#REF!</v>
      </c>
    </row>
    <row r="490" spans="1:7">
      <c r="A490" s="14">
        <v>469</v>
      </c>
      <c r="B490" s="14" t="str">
        <f ca="1">'Application For TE &amp; GOTS'!X582</f>
        <v/>
      </c>
      <c r="C490" s="14">
        <f>'Application For TE &amp; GOTS'!$D582</f>
        <v>0</v>
      </c>
      <c r="D490" s="14" t="str" cm="1">
        <f t="array" aca="1" ref="D490" ca="1">IFERROR(INDIRECT("'Application For Textile'!L"&amp;'Application For TE &amp; GOTS'!S582),"")</f>
        <v/>
      </c>
      <c r="E490" s="14" t="str">
        <f ca="1">'Application For TE &amp; GOTS'!AF582</f>
        <v/>
      </c>
      <c r="F490" s="14" t="str">
        <f ca="1">'Application For TE &amp; GOTS'!AH582</f>
        <v/>
      </c>
      <c r="G490" s="14" t="e">
        <f ca="1">'Application For TE &amp; GOTS'!AI582</f>
        <v>#REF!</v>
      </c>
    </row>
    <row r="491" spans="1:7">
      <c r="A491" s="14">
        <v>470</v>
      </c>
      <c r="B491" s="14" t="str">
        <f ca="1">'Application For TE &amp; GOTS'!X583</f>
        <v/>
      </c>
      <c r="C491" s="14">
        <f>'Application For TE &amp; GOTS'!$D583</f>
        <v>0</v>
      </c>
      <c r="D491" s="14" t="str" cm="1">
        <f t="array" aca="1" ref="D491" ca="1">IFERROR(INDIRECT("'Application For Textile'!L"&amp;'Application For TE &amp; GOTS'!S583),"")</f>
        <v/>
      </c>
      <c r="E491" s="14" t="str">
        <f ca="1">'Application For TE &amp; GOTS'!AF583</f>
        <v/>
      </c>
      <c r="F491" s="14" t="str">
        <f ca="1">'Application For TE &amp; GOTS'!AH583</f>
        <v/>
      </c>
      <c r="G491" s="14" t="e">
        <f ca="1">'Application For TE &amp; GOTS'!AI583</f>
        <v>#REF!</v>
      </c>
    </row>
    <row r="492" spans="1:7">
      <c r="A492" s="14">
        <v>471</v>
      </c>
      <c r="B492" s="14" t="str">
        <f ca="1">'Application For TE &amp; GOTS'!X584</f>
        <v/>
      </c>
      <c r="C492" s="14">
        <f>'Application For TE &amp; GOTS'!$D584</f>
        <v>0</v>
      </c>
      <c r="D492" s="14" t="str" cm="1">
        <f t="array" aca="1" ref="D492" ca="1">IFERROR(INDIRECT("'Application For Textile'!L"&amp;'Application For TE &amp; GOTS'!S584),"")</f>
        <v/>
      </c>
      <c r="E492" s="14" t="str">
        <f ca="1">'Application For TE &amp; GOTS'!AF584</f>
        <v/>
      </c>
      <c r="F492" s="14" t="str">
        <f ca="1">'Application For TE &amp; GOTS'!AH584</f>
        <v/>
      </c>
      <c r="G492" s="14" t="e">
        <f ca="1">'Application For TE &amp; GOTS'!AI584</f>
        <v>#REF!</v>
      </c>
    </row>
    <row r="493" spans="1:7">
      <c r="A493" s="14">
        <v>472</v>
      </c>
      <c r="B493" s="14" t="str">
        <f ca="1">'Application For TE &amp; GOTS'!X585</f>
        <v/>
      </c>
      <c r="C493" s="14">
        <f>'Application For TE &amp; GOTS'!$D585</f>
        <v>0</v>
      </c>
      <c r="D493" s="14" t="str" cm="1">
        <f t="array" aca="1" ref="D493" ca="1">IFERROR(INDIRECT("'Application For Textile'!L"&amp;'Application For TE &amp; GOTS'!S585),"")</f>
        <v/>
      </c>
      <c r="E493" s="14" t="str">
        <f ca="1">'Application For TE &amp; GOTS'!AF585</f>
        <v/>
      </c>
      <c r="F493" s="14" t="str">
        <f ca="1">'Application For TE &amp; GOTS'!AH585</f>
        <v/>
      </c>
      <c r="G493" s="14" t="e">
        <f ca="1">'Application For TE &amp; GOTS'!AI585</f>
        <v>#REF!</v>
      </c>
    </row>
    <row r="494" spans="1:7">
      <c r="A494" s="14">
        <v>473</v>
      </c>
      <c r="B494" s="14" t="str">
        <f ca="1">'Application For TE &amp; GOTS'!X586</f>
        <v/>
      </c>
      <c r="C494" s="14">
        <f>'Application For TE &amp; GOTS'!$D586</f>
        <v>0</v>
      </c>
      <c r="D494" s="14" t="str" cm="1">
        <f t="array" aca="1" ref="D494" ca="1">IFERROR(INDIRECT("'Application For Textile'!L"&amp;'Application For TE &amp; GOTS'!S586),"")</f>
        <v/>
      </c>
      <c r="E494" s="14" t="str">
        <f ca="1">'Application For TE &amp; GOTS'!AF586</f>
        <v/>
      </c>
      <c r="F494" s="14" t="str">
        <f ca="1">'Application For TE &amp; GOTS'!AH586</f>
        <v/>
      </c>
      <c r="G494" s="14" t="e">
        <f ca="1">'Application For TE &amp; GOTS'!AI586</f>
        <v>#REF!</v>
      </c>
    </row>
    <row r="495" spans="1:7">
      <c r="A495" s="14">
        <v>474</v>
      </c>
      <c r="B495" s="14" t="str">
        <f ca="1">'Application For TE &amp; GOTS'!X587</f>
        <v/>
      </c>
      <c r="C495" s="14">
        <f>'Application For TE &amp; GOTS'!$D587</f>
        <v>0</v>
      </c>
      <c r="D495" s="14" t="str" cm="1">
        <f t="array" aca="1" ref="D495" ca="1">IFERROR(INDIRECT("'Application For Textile'!L"&amp;'Application For TE &amp; GOTS'!S587),"")</f>
        <v/>
      </c>
      <c r="E495" s="14" t="str">
        <f ca="1">'Application For TE &amp; GOTS'!AF587</f>
        <v/>
      </c>
      <c r="F495" s="14" t="str">
        <f ca="1">'Application For TE &amp; GOTS'!AH587</f>
        <v/>
      </c>
      <c r="G495" s="14" t="e">
        <f ca="1">'Application For TE &amp; GOTS'!AI587</f>
        <v>#REF!</v>
      </c>
    </row>
    <row r="496" spans="1:7">
      <c r="A496" s="14">
        <v>475</v>
      </c>
      <c r="B496" s="14" t="str">
        <f ca="1">'Application For TE &amp; GOTS'!X588</f>
        <v/>
      </c>
      <c r="C496" s="14">
        <f>'Application For TE &amp; GOTS'!$D588</f>
        <v>0</v>
      </c>
      <c r="D496" s="14" t="str" cm="1">
        <f t="array" aca="1" ref="D496" ca="1">IFERROR(INDIRECT("'Application For Textile'!L"&amp;'Application For TE &amp; GOTS'!S588),"")</f>
        <v/>
      </c>
      <c r="E496" s="14" t="str">
        <f ca="1">'Application For TE &amp; GOTS'!AF588</f>
        <v/>
      </c>
      <c r="F496" s="14" t="str">
        <f ca="1">'Application For TE &amp; GOTS'!AH588</f>
        <v/>
      </c>
      <c r="G496" s="14" t="e">
        <f ca="1">'Application For TE &amp; GOTS'!AI588</f>
        <v>#REF!</v>
      </c>
    </row>
    <row r="497" spans="1:7">
      <c r="A497" s="14">
        <v>476</v>
      </c>
      <c r="B497" s="14" t="str">
        <f ca="1">'Application For TE &amp; GOTS'!X589</f>
        <v/>
      </c>
      <c r="C497" s="14">
        <f>'Application For TE &amp; GOTS'!$D589</f>
        <v>0</v>
      </c>
      <c r="D497" s="14" t="str" cm="1">
        <f t="array" aca="1" ref="D497" ca="1">IFERROR(INDIRECT("'Application For Textile'!L"&amp;'Application For TE &amp; GOTS'!S589),"")</f>
        <v/>
      </c>
      <c r="E497" s="14" t="str">
        <f ca="1">'Application For TE &amp; GOTS'!AF589</f>
        <v/>
      </c>
      <c r="F497" s="14" t="str">
        <f ca="1">'Application For TE &amp; GOTS'!AH589</f>
        <v/>
      </c>
      <c r="G497" s="14" t="e">
        <f ca="1">'Application For TE &amp; GOTS'!AI589</f>
        <v>#REF!</v>
      </c>
    </row>
    <row r="498" spans="1:7">
      <c r="A498" s="14">
        <v>477</v>
      </c>
      <c r="B498" s="14" t="str">
        <f ca="1">'Application For TE &amp; GOTS'!X590</f>
        <v/>
      </c>
      <c r="C498" s="14">
        <f>'Application For TE &amp; GOTS'!$D590</f>
        <v>0</v>
      </c>
      <c r="D498" s="14" t="str" cm="1">
        <f t="array" aca="1" ref="D498" ca="1">IFERROR(INDIRECT("'Application For Textile'!L"&amp;'Application For TE &amp; GOTS'!S590),"")</f>
        <v/>
      </c>
      <c r="E498" s="14" t="str">
        <f ca="1">'Application For TE &amp; GOTS'!AF590</f>
        <v/>
      </c>
      <c r="F498" s="14" t="str">
        <f ca="1">'Application For TE &amp; GOTS'!AH590</f>
        <v/>
      </c>
      <c r="G498" s="14" t="e">
        <f ca="1">'Application For TE &amp; GOTS'!AI590</f>
        <v>#REF!</v>
      </c>
    </row>
    <row r="499" spans="1:7">
      <c r="A499" s="14">
        <v>478</v>
      </c>
      <c r="B499" s="14" t="str">
        <f ca="1">'Application For TE &amp; GOTS'!X591</f>
        <v/>
      </c>
      <c r="C499" s="14">
        <f>'Application For TE &amp; GOTS'!$D591</f>
        <v>0</v>
      </c>
      <c r="D499" s="14" t="str" cm="1">
        <f t="array" aca="1" ref="D499" ca="1">IFERROR(INDIRECT("'Application For Textile'!L"&amp;'Application For TE &amp; GOTS'!S591),"")</f>
        <v/>
      </c>
      <c r="E499" s="14" t="str">
        <f ca="1">'Application For TE &amp; GOTS'!AF591</f>
        <v/>
      </c>
      <c r="F499" s="14" t="str">
        <f ca="1">'Application For TE &amp; GOTS'!AH591</f>
        <v/>
      </c>
      <c r="G499" s="14" t="e">
        <f ca="1">'Application For TE &amp; GOTS'!AI591</f>
        <v>#REF!</v>
      </c>
    </row>
    <row r="500" spans="1:7">
      <c r="A500" s="14">
        <v>479</v>
      </c>
      <c r="B500" s="14" t="str">
        <f ca="1">'Application For TE &amp; GOTS'!X592</f>
        <v/>
      </c>
      <c r="C500" s="14">
        <f>'Application For TE &amp; GOTS'!$D592</f>
        <v>0</v>
      </c>
      <c r="D500" s="14" t="str" cm="1">
        <f t="array" aca="1" ref="D500" ca="1">IFERROR(INDIRECT("'Application For Textile'!L"&amp;'Application For TE &amp; GOTS'!S592),"")</f>
        <v/>
      </c>
      <c r="E500" s="14" t="str">
        <f ca="1">'Application For TE &amp; GOTS'!AF592</f>
        <v/>
      </c>
      <c r="F500" s="14" t="str">
        <f ca="1">'Application For TE &amp; GOTS'!AH592</f>
        <v/>
      </c>
      <c r="G500" s="14" t="e">
        <f ca="1">'Application For TE &amp; GOTS'!AI592</f>
        <v>#REF!</v>
      </c>
    </row>
    <row r="501" spans="1:7">
      <c r="A501" s="14">
        <v>480</v>
      </c>
      <c r="B501" s="14" t="str">
        <f ca="1">'Application For TE &amp; GOTS'!X593</f>
        <v/>
      </c>
      <c r="C501" s="14">
        <f>'Application For TE &amp; GOTS'!$D593</f>
        <v>0</v>
      </c>
      <c r="D501" s="14" t="str" cm="1">
        <f t="array" aca="1" ref="D501" ca="1">IFERROR(INDIRECT("'Application For Textile'!L"&amp;'Application For TE &amp; GOTS'!S593),"")</f>
        <v/>
      </c>
      <c r="E501" s="14" t="str">
        <f ca="1">'Application For TE &amp; GOTS'!AF593</f>
        <v/>
      </c>
      <c r="F501" s="14" t="str">
        <f ca="1">'Application For TE &amp; GOTS'!AH593</f>
        <v/>
      </c>
      <c r="G501" s="14" t="e">
        <f ca="1">'Application For TE &amp; GOTS'!AI593</f>
        <v>#REF!</v>
      </c>
    </row>
    <row r="502" spans="1:7">
      <c r="A502" s="14">
        <v>481</v>
      </c>
      <c r="B502" s="14" t="str">
        <f ca="1">'Application For TE &amp; GOTS'!X594</f>
        <v/>
      </c>
      <c r="C502" s="14">
        <f>'Application For TE &amp; GOTS'!$D594</f>
        <v>0</v>
      </c>
      <c r="D502" s="14" t="str" cm="1">
        <f t="array" aca="1" ref="D502" ca="1">IFERROR(INDIRECT("'Application For Textile'!L"&amp;'Application For TE &amp; GOTS'!S594),"")</f>
        <v/>
      </c>
      <c r="E502" s="14" t="str">
        <f ca="1">'Application For TE &amp; GOTS'!AF594</f>
        <v/>
      </c>
      <c r="F502" s="14" t="str">
        <f ca="1">'Application For TE &amp; GOTS'!AH594</f>
        <v/>
      </c>
      <c r="G502" s="14" t="e">
        <f ca="1">'Application For TE &amp; GOTS'!AI594</f>
        <v>#REF!</v>
      </c>
    </row>
    <row r="503" spans="1:7">
      <c r="A503" s="14">
        <v>482</v>
      </c>
      <c r="B503" s="14" t="str">
        <f ca="1">'Application For TE &amp; GOTS'!X595</f>
        <v/>
      </c>
      <c r="C503" s="14">
        <f>'Application For TE &amp; GOTS'!$D595</f>
        <v>0</v>
      </c>
      <c r="D503" s="14" t="str" cm="1">
        <f t="array" aca="1" ref="D503" ca="1">IFERROR(INDIRECT("'Application For Textile'!L"&amp;'Application For TE &amp; GOTS'!S595),"")</f>
        <v/>
      </c>
      <c r="E503" s="14" t="str">
        <f ca="1">'Application For TE &amp; GOTS'!AF595</f>
        <v/>
      </c>
      <c r="F503" s="14" t="str">
        <f ca="1">'Application For TE &amp; GOTS'!AH595</f>
        <v/>
      </c>
      <c r="G503" s="14" t="e">
        <f ca="1">'Application For TE &amp; GOTS'!AI595</f>
        <v>#REF!</v>
      </c>
    </row>
    <row r="504" spans="1:7">
      <c r="A504" s="14">
        <v>483</v>
      </c>
      <c r="B504" s="14" t="str">
        <f ca="1">'Application For TE &amp; GOTS'!X596</f>
        <v/>
      </c>
      <c r="C504" s="14">
        <f>'Application For TE &amp; GOTS'!$D596</f>
        <v>0</v>
      </c>
      <c r="D504" s="14" t="str" cm="1">
        <f t="array" aca="1" ref="D504" ca="1">IFERROR(INDIRECT("'Application For Textile'!L"&amp;'Application For TE &amp; GOTS'!S596),"")</f>
        <v/>
      </c>
      <c r="E504" s="14" t="str">
        <f ca="1">'Application For TE &amp; GOTS'!AF596</f>
        <v/>
      </c>
      <c r="F504" s="14" t="str">
        <f ca="1">'Application For TE &amp; GOTS'!AH596</f>
        <v/>
      </c>
      <c r="G504" s="14" t="e">
        <f ca="1">'Application For TE &amp; GOTS'!AI596</f>
        <v>#REF!</v>
      </c>
    </row>
    <row r="505" spans="1:7">
      <c r="A505" s="14">
        <v>484</v>
      </c>
      <c r="B505" s="14" t="str">
        <f ca="1">'Application For TE &amp; GOTS'!X597</f>
        <v/>
      </c>
      <c r="C505" s="14">
        <f>'Application For TE &amp; GOTS'!$D597</f>
        <v>0</v>
      </c>
      <c r="D505" s="14" t="str" cm="1">
        <f t="array" aca="1" ref="D505" ca="1">IFERROR(INDIRECT("'Application For Textile'!L"&amp;'Application For TE &amp; GOTS'!S597),"")</f>
        <v/>
      </c>
      <c r="E505" s="14" t="str">
        <f ca="1">'Application For TE &amp; GOTS'!AF597</f>
        <v/>
      </c>
      <c r="F505" s="14" t="str">
        <f ca="1">'Application For TE &amp; GOTS'!AH597</f>
        <v/>
      </c>
      <c r="G505" s="14" t="e">
        <f ca="1">'Application For TE &amp; GOTS'!AI597</f>
        <v>#REF!</v>
      </c>
    </row>
    <row r="506" spans="1:7">
      <c r="A506" s="14">
        <v>485</v>
      </c>
      <c r="B506" s="14" t="str">
        <f ca="1">'Application For TE &amp; GOTS'!X598</f>
        <v/>
      </c>
      <c r="C506" s="14">
        <f>'Application For TE &amp; GOTS'!$D598</f>
        <v>0</v>
      </c>
      <c r="D506" s="14" t="str" cm="1">
        <f t="array" aca="1" ref="D506" ca="1">IFERROR(INDIRECT("'Application For Textile'!L"&amp;'Application For TE &amp; GOTS'!S598),"")</f>
        <v/>
      </c>
      <c r="E506" s="14" t="str">
        <f ca="1">'Application For TE &amp; GOTS'!AF598</f>
        <v/>
      </c>
      <c r="F506" s="14" t="str">
        <f ca="1">'Application For TE &amp; GOTS'!AH598</f>
        <v/>
      </c>
      <c r="G506" s="14" t="e">
        <f ca="1">'Application For TE &amp; GOTS'!AI598</f>
        <v>#REF!</v>
      </c>
    </row>
    <row r="507" spans="1:7">
      <c r="A507" s="14">
        <v>486</v>
      </c>
      <c r="B507" s="14" t="str">
        <f ca="1">'Application For TE &amp; GOTS'!X599</f>
        <v/>
      </c>
      <c r="C507" s="14">
        <f>'Application For TE &amp; GOTS'!$D599</f>
        <v>0</v>
      </c>
      <c r="D507" s="14" t="str" cm="1">
        <f t="array" aca="1" ref="D507" ca="1">IFERROR(INDIRECT("'Application For Textile'!L"&amp;'Application For TE &amp; GOTS'!S599),"")</f>
        <v/>
      </c>
      <c r="E507" s="14" t="str">
        <f ca="1">'Application For TE &amp; GOTS'!AF599</f>
        <v/>
      </c>
      <c r="F507" s="14" t="str">
        <f ca="1">'Application For TE &amp; GOTS'!AH599</f>
        <v/>
      </c>
      <c r="G507" s="14" t="e">
        <f ca="1">'Application For TE &amp; GOTS'!AI599</f>
        <v>#REF!</v>
      </c>
    </row>
    <row r="508" spans="1:7">
      <c r="A508" s="14">
        <v>487</v>
      </c>
      <c r="B508" s="14" t="str">
        <f ca="1">'Application For TE &amp; GOTS'!X600</f>
        <v/>
      </c>
      <c r="C508" s="14">
        <f>'Application For TE &amp; GOTS'!$D600</f>
        <v>0</v>
      </c>
      <c r="D508" s="14" t="str" cm="1">
        <f t="array" aca="1" ref="D508" ca="1">IFERROR(INDIRECT("'Application For Textile'!L"&amp;'Application For TE &amp; GOTS'!S600),"")</f>
        <v/>
      </c>
      <c r="E508" s="14" t="str">
        <f ca="1">'Application For TE &amp; GOTS'!AF600</f>
        <v/>
      </c>
      <c r="F508" s="14" t="str">
        <f ca="1">'Application For TE &amp; GOTS'!AH600</f>
        <v/>
      </c>
      <c r="G508" s="14" t="e">
        <f ca="1">'Application For TE &amp; GOTS'!AI600</f>
        <v>#REF!</v>
      </c>
    </row>
    <row r="509" spans="1:7">
      <c r="A509" s="14">
        <v>488</v>
      </c>
      <c r="B509" s="14" t="str">
        <f ca="1">'Application For TE &amp; GOTS'!X601</f>
        <v/>
      </c>
      <c r="C509" s="14">
        <f>'Application For TE &amp; GOTS'!$D601</f>
        <v>0</v>
      </c>
      <c r="D509" s="14" t="str" cm="1">
        <f t="array" aca="1" ref="D509" ca="1">IFERROR(INDIRECT("'Application For Textile'!L"&amp;'Application For TE &amp; GOTS'!S601),"")</f>
        <v/>
      </c>
      <c r="E509" s="14" t="str">
        <f ca="1">'Application For TE &amp; GOTS'!AF601</f>
        <v/>
      </c>
      <c r="F509" s="14" t="str">
        <f ca="1">'Application For TE &amp; GOTS'!AH601</f>
        <v/>
      </c>
      <c r="G509" s="14" t="e">
        <f ca="1">'Application For TE &amp; GOTS'!AI601</f>
        <v>#REF!</v>
      </c>
    </row>
    <row r="510" spans="1:7">
      <c r="A510" s="14">
        <v>489</v>
      </c>
      <c r="B510" s="14" t="str">
        <f ca="1">'Application For TE &amp; GOTS'!X602</f>
        <v/>
      </c>
      <c r="C510" s="14">
        <f>'Application For TE &amp; GOTS'!$D602</f>
        <v>0</v>
      </c>
      <c r="D510" s="14" t="str" cm="1">
        <f t="array" aca="1" ref="D510" ca="1">IFERROR(INDIRECT("'Application For Textile'!L"&amp;'Application For TE &amp; GOTS'!S602),"")</f>
        <v/>
      </c>
      <c r="E510" s="14" t="str">
        <f ca="1">'Application For TE &amp; GOTS'!AF602</f>
        <v/>
      </c>
      <c r="F510" s="14" t="str">
        <f ca="1">'Application For TE &amp; GOTS'!AH602</f>
        <v/>
      </c>
      <c r="G510" s="14" t="e">
        <f ca="1">'Application For TE &amp; GOTS'!AI602</f>
        <v>#REF!</v>
      </c>
    </row>
    <row r="511" spans="1:7">
      <c r="A511" s="14">
        <v>490</v>
      </c>
      <c r="B511" s="14" t="str">
        <f ca="1">'Application For TE &amp; GOTS'!X603</f>
        <v/>
      </c>
      <c r="C511" s="14">
        <f>'Application For TE &amp; GOTS'!$D603</f>
        <v>0</v>
      </c>
      <c r="D511" s="14" t="str" cm="1">
        <f t="array" aca="1" ref="D511" ca="1">IFERROR(INDIRECT("'Application For Textile'!L"&amp;'Application For TE &amp; GOTS'!S603),"")</f>
        <v/>
      </c>
      <c r="E511" s="14" t="str">
        <f ca="1">'Application For TE &amp; GOTS'!AF603</f>
        <v/>
      </c>
      <c r="F511" s="14" t="str">
        <f ca="1">'Application For TE &amp; GOTS'!AH603</f>
        <v/>
      </c>
      <c r="G511" s="14" t="e">
        <f ca="1">'Application For TE &amp; GOTS'!AI603</f>
        <v>#REF!</v>
      </c>
    </row>
    <row r="512" spans="1:7">
      <c r="A512" s="14">
        <v>491</v>
      </c>
      <c r="B512" s="14" t="str">
        <f ca="1">'Application For TE &amp; GOTS'!X604</f>
        <v/>
      </c>
      <c r="C512" s="14">
        <f>'Application For TE &amp; GOTS'!$D604</f>
        <v>0</v>
      </c>
      <c r="D512" s="14" t="str" cm="1">
        <f t="array" aca="1" ref="D512" ca="1">IFERROR(INDIRECT("'Application For Textile'!L"&amp;'Application For TE &amp; GOTS'!S604),"")</f>
        <v/>
      </c>
      <c r="E512" s="14" t="str">
        <f ca="1">'Application For TE &amp; GOTS'!AF604</f>
        <v/>
      </c>
      <c r="F512" s="14" t="str">
        <f ca="1">'Application For TE &amp; GOTS'!AH604</f>
        <v/>
      </c>
      <c r="G512" s="14" t="e">
        <f ca="1">'Application For TE &amp; GOTS'!AI604</f>
        <v>#REF!</v>
      </c>
    </row>
    <row r="513" spans="1:7">
      <c r="A513" s="14">
        <v>492</v>
      </c>
      <c r="B513" s="14" t="str">
        <f ca="1">'Application For TE &amp; GOTS'!X605</f>
        <v/>
      </c>
      <c r="C513" s="14">
        <f>'Application For TE &amp; GOTS'!$D605</f>
        <v>0</v>
      </c>
      <c r="D513" s="14" t="str" cm="1">
        <f t="array" aca="1" ref="D513" ca="1">IFERROR(INDIRECT("'Application For Textile'!L"&amp;'Application For TE &amp; GOTS'!S605),"")</f>
        <v/>
      </c>
      <c r="E513" s="14" t="str">
        <f ca="1">'Application For TE &amp; GOTS'!AF605</f>
        <v/>
      </c>
      <c r="F513" s="14" t="str">
        <f ca="1">'Application For TE &amp; GOTS'!AH605</f>
        <v/>
      </c>
      <c r="G513" s="14" t="e">
        <f ca="1">'Application For TE &amp; GOTS'!AI605</f>
        <v>#REF!</v>
      </c>
    </row>
    <row r="514" spans="1:7">
      <c r="A514" s="14">
        <v>493</v>
      </c>
      <c r="B514" s="14" t="str">
        <f ca="1">'Application For TE &amp; GOTS'!X606</f>
        <v/>
      </c>
      <c r="C514" s="14">
        <f>'Application For TE &amp; GOTS'!$D606</f>
        <v>0</v>
      </c>
      <c r="D514" s="14" t="str" cm="1">
        <f t="array" aca="1" ref="D514" ca="1">IFERROR(INDIRECT("'Application For Textile'!L"&amp;'Application For TE &amp; GOTS'!S606),"")</f>
        <v/>
      </c>
      <c r="E514" s="14" t="str">
        <f ca="1">'Application For TE &amp; GOTS'!AF606</f>
        <v/>
      </c>
      <c r="F514" s="14" t="str">
        <f ca="1">'Application For TE &amp; GOTS'!AH606</f>
        <v/>
      </c>
      <c r="G514" s="14" t="e">
        <f ca="1">'Application For TE &amp; GOTS'!AI606</f>
        <v>#REF!</v>
      </c>
    </row>
    <row r="515" spans="1:7">
      <c r="A515" s="14">
        <v>494</v>
      </c>
      <c r="B515" s="14" t="str">
        <f ca="1">'Application For TE &amp; GOTS'!X607</f>
        <v/>
      </c>
      <c r="C515" s="14">
        <f>'Application For TE &amp; GOTS'!$D607</f>
        <v>0</v>
      </c>
      <c r="D515" s="14" t="str" cm="1">
        <f t="array" aca="1" ref="D515" ca="1">IFERROR(INDIRECT("'Application For Textile'!L"&amp;'Application For TE &amp; GOTS'!S607),"")</f>
        <v/>
      </c>
      <c r="E515" s="14" t="str">
        <f ca="1">'Application For TE &amp; GOTS'!AF607</f>
        <v/>
      </c>
      <c r="F515" s="14" t="str">
        <f ca="1">'Application For TE &amp; GOTS'!AH607</f>
        <v/>
      </c>
      <c r="G515" s="14" t="e">
        <f ca="1">'Application For TE &amp; GOTS'!AI607</f>
        <v>#REF!</v>
      </c>
    </row>
    <row r="516" spans="1:7">
      <c r="A516" s="14">
        <v>495</v>
      </c>
      <c r="B516" s="14" t="str">
        <f ca="1">'Application For TE &amp; GOTS'!X608</f>
        <v/>
      </c>
      <c r="C516" s="14">
        <f>'Application For TE &amp; GOTS'!$D608</f>
        <v>0</v>
      </c>
      <c r="D516" s="14" t="str" cm="1">
        <f t="array" aca="1" ref="D516" ca="1">IFERROR(INDIRECT("'Application For Textile'!L"&amp;'Application For TE &amp; GOTS'!S608),"")</f>
        <v/>
      </c>
      <c r="E516" s="14" t="str">
        <f ca="1">'Application For TE &amp; GOTS'!AF608</f>
        <v/>
      </c>
      <c r="F516" s="14" t="str">
        <f ca="1">'Application For TE &amp; GOTS'!AH608</f>
        <v/>
      </c>
      <c r="G516" s="14" t="e">
        <f ca="1">'Application For TE &amp; GOTS'!AI608</f>
        <v>#REF!</v>
      </c>
    </row>
    <row r="517" spans="1:7">
      <c r="A517" s="14">
        <v>496</v>
      </c>
      <c r="B517" s="14" t="str">
        <f ca="1">'Application For TE &amp; GOTS'!X609</f>
        <v/>
      </c>
      <c r="C517" s="14">
        <f>'Application For TE &amp; GOTS'!$D609</f>
        <v>0</v>
      </c>
      <c r="D517" s="14" t="str" cm="1">
        <f t="array" aca="1" ref="D517" ca="1">IFERROR(INDIRECT("'Application For Textile'!L"&amp;'Application For TE &amp; GOTS'!S609),"")</f>
        <v/>
      </c>
      <c r="E517" s="14" t="str">
        <f ca="1">'Application For TE &amp; GOTS'!AF609</f>
        <v/>
      </c>
      <c r="F517" s="14" t="str">
        <f ca="1">'Application For TE &amp; GOTS'!AH609</f>
        <v/>
      </c>
      <c r="G517" s="14" t="e">
        <f ca="1">'Application For TE &amp; GOTS'!AI609</f>
        <v>#REF!</v>
      </c>
    </row>
    <row r="518" spans="1:7">
      <c r="A518" s="14">
        <v>497</v>
      </c>
      <c r="B518" s="14" t="str">
        <f ca="1">'Application For TE &amp; GOTS'!X610</f>
        <v/>
      </c>
      <c r="C518" s="14">
        <f>'Application For TE &amp; GOTS'!$D610</f>
        <v>0</v>
      </c>
      <c r="D518" s="14" t="str" cm="1">
        <f t="array" aca="1" ref="D518" ca="1">IFERROR(INDIRECT("'Application For Textile'!L"&amp;'Application For TE &amp; GOTS'!S610),"")</f>
        <v/>
      </c>
      <c r="E518" s="14" t="str">
        <f ca="1">'Application For TE &amp; GOTS'!AF610</f>
        <v/>
      </c>
      <c r="F518" s="14" t="str">
        <f ca="1">'Application For TE &amp; GOTS'!AH610</f>
        <v/>
      </c>
      <c r="G518" s="14" t="e">
        <f ca="1">'Application For TE &amp; GOTS'!AI610</f>
        <v>#REF!</v>
      </c>
    </row>
    <row r="519" spans="1:7">
      <c r="A519" s="14">
        <v>498</v>
      </c>
      <c r="B519" s="14" t="str">
        <f ca="1">'Application For TE &amp; GOTS'!X611</f>
        <v/>
      </c>
      <c r="C519" s="14">
        <f>'Application For TE &amp; GOTS'!$D611</f>
        <v>0</v>
      </c>
      <c r="D519" s="14" t="str" cm="1">
        <f t="array" aca="1" ref="D519" ca="1">IFERROR(INDIRECT("'Application For Textile'!L"&amp;'Application For TE &amp; GOTS'!S611),"")</f>
        <v/>
      </c>
      <c r="E519" s="14" t="str">
        <f ca="1">'Application For TE &amp; GOTS'!AF611</f>
        <v/>
      </c>
      <c r="F519" s="14" t="str">
        <f ca="1">'Application For TE &amp; GOTS'!AH611</f>
        <v/>
      </c>
      <c r="G519" s="14" t="e">
        <f ca="1">'Application For TE &amp; GOTS'!AI611</f>
        <v>#REF!</v>
      </c>
    </row>
    <row r="520" spans="1:7">
      <c r="A520" s="14">
        <v>499</v>
      </c>
      <c r="B520" s="14" t="str">
        <f ca="1">'Application For TE &amp; GOTS'!X612</f>
        <v/>
      </c>
      <c r="C520" s="14">
        <f>'Application For TE &amp; GOTS'!$D612</f>
        <v>0</v>
      </c>
      <c r="D520" s="14" t="str" cm="1">
        <f t="array" aca="1" ref="D520" ca="1">IFERROR(INDIRECT("'Application For Textile'!L"&amp;'Application For TE &amp; GOTS'!S612),"")</f>
        <v/>
      </c>
      <c r="E520" s="14" t="str">
        <f ca="1">'Application For TE &amp; GOTS'!AF612</f>
        <v/>
      </c>
      <c r="F520" s="14" t="str">
        <f ca="1">'Application For TE &amp; GOTS'!AH612</f>
        <v/>
      </c>
      <c r="G520" s="14" t="e">
        <f ca="1">'Application For TE &amp; GOTS'!AI612</f>
        <v>#REF!</v>
      </c>
    </row>
    <row r="521" spans="1:7">
      <c r="A521" s="14">
        <v>500</v>
      </c>
      <c r="B521" s="14" t="str">
        <f ca="1">'Application For TE &amp; GOTS'!X613</f>
        <v/>
      </c>
      <c r="C521" s="14">
        <f>'Application For TE &amp; GOTS'!$D613</f>
        <v>0</v>
      </c>
      <c r="D521" s="14" t="str" cm="1">
        <f t="array" aca="1" ref="D521" ca="1">IFERROR(INDIRECT("'Application For Textile'!L"&amp;'Application For TE &amp; GOTS'!S613),"")</f>
        <v/>
      </c>
      <c r="E521" s="14" t="str">
        <f ca="1">'Application For TE &amp; GOTS'!AF613</f>
        <v/>
      </c>
      <c r="F521" s="14" t="str">
        <f ca="1">'Application For TE &amp; GOTS'!AH613</f>
        <v/>
      </c>
      <c r="G521" s="14" t="e">
        <f ca="1">'Application For TE &amp; GOTS'!AI613</f>
        <v>#REF!</v>
      </c>
    </row>
    <row r="522" spans="1:7">
      <c r="A522" s="14">
        <v>501</v>
      </c>
      <c r="B522" s="14" t="str">
        <f ca="1">'Application For TE &amp; GOTS'!X614</f>
        <v/>
      </c>
      <c r="C522" s="14">
        <f>'Application For TE &amp; GOTS'!$D614</f>
        <v>0</v>
      </c>
      <c r="D522" s="14" t="str" cm="1">
        <f t="array" aca="1" ref="D522" ca="1">IFERROR(INDIRECT("'Application For Textile'!L"&amp;'Application For TE &amp; GOTS'!S614),"")</f>
        <v/>
      </c>
      <c r="E522" s="14" t="str">
        <f ca="1">'Application For TE &amp; GOTS'!AF614</f>
        <v/>
      </c>
      <c r="F522" s="14" t="str">
        <f ca="1">'Application For TE &amp; GOTS'!AH614</f>
        <v/>
      </c>
      <c r="G522" s="14" t="e">
        <f ca="1">'Application For TE &amp; GOTS'!AI614</f>
        <v>#REF!</v>
      </c>
    </row>
    <row r="523" spans="1:7">
      <c r="A523" s="14">
        <v>502</v>
      </c>
      <c r="B523" s="14" t="str">
        <f ca="1">'Application For TE &amp; GOTS'!X615</f>
        <v/>
      </c>
      <c r="C523" s="14">
        <f>'Application For TE &amp; GOTS'!$D615</f>
        <v>0</v>
      </c>
      <c r="D523" s="14" t="str" cm="1">
        <f t="array" aca="1" ref="D523" ca="1">IFERROR(INDIRECT("'Application For Textile'!L"&amp;'Application For TE &amp; GOTS'!S615),"")</f>
        <v/>
      </c>
      <c r="E523" s="14" t="str">
        <f ca="1">'Application For TE &amp; GOTS'!AF615</f>
        <v/>
      </c>
      <c r="F523" s="14" t="str">
        <f ca="1">'Application For TE &amp; GOTS'!AH615</f>
        <v/>
      </c>
      <c r="G523" s="14" t="e">
        <f ca="1">'Application For TE &amp; GOTS'!AI615</f>
        <v>#REF!</v>
      </c>
    </row>
    <row r="524" spans="1:7">
      <c r="A524" s="14">
        <v>503</v>
      </c>
      <c r="B524" s="14" t="str">
        <f ca="1">'Application For TE &amp; GOTS'!X616</f>
        <v/>
      </c>
      <c r="C524" s="14">
        <f>'Application For TE &amp; GOTS'!$D616</f>
        <v>0</v>
      </c>
      <c r="D524" s="14" t="str" cm="1">
        <f t="array" aca="1" ref="D524" ca="1">IFERROR(INDIRECT("'Application For Textile'!L"&amp;'Application For TE &amp; GOTS'!S616),"")</f>
        <v/>
      </c>
      <c r="E524" s="14" t="str">
        <f ca="1">'Application For TE &amp; GOTS'!AF616</f>
        <v/>
      </c>
      <c r="F524" s="14" t="str">
        <f ca="1">'Application For TE &amp; GOTS'!AH616</f>
        <v/>
      </c>
      <c r="G524" s="14" t="e">
        <f ca="1">'Application For TE &amp; GOTS'!AI616</f>
        <v>#REF!</v>
      </c>
    </row>
    <row r="525" spans="1:7">
      <c r="A525" s="14">
        <v>504</v>
      </c>
      <c r="B525" s="14" t="str">
        <f ca="1">'Application For TE &amp; GOTS'!X617</f>
        <v/>
      </c>
      <c r="C525" s="14">
        <f>'Application For TE &amp; GOTS'!$D617</f>
        <v>0</v>
      </c>
      <c r="D525" s="14" t="str" cm="1">
        <f t="array" aca="1" ref="D525" ca="1">IFERROR(INDIRECT("'Application For Textile'!L"&amp;'Application For TE &amp; GOTS'!S617),"")</f>
        <v/>
      </c>
      <c r="E525" s="14" t="str">
        <f ca="1">'Application For TE &amp; GOTS'!AF617</f>
        <v/>
      </c>
      <c r="F525" s="14" t="str">
        <f ca="1">'Application For TE &amp; GOTS'!AH617</f>
        <v/>
      </c>
      <c r="G525" s="14" t="e">
        <f ca="1">'Application For TE &amp; GOTS'!AI617</f>
        <v>#REF!</v>
      </c>
    </row>
    <row r="526" spans="1:7">
      <c r="A526" s="14">
        <v>505</v>
      </c>
      <c r="B526" s="14" t="str">
        <f ca="1">'Application For TE &amp; GOTS'!X618</f>
        <v/>
      </c>
      <c r="C526" s="14">
        <f>'Application For TE &amp; GOTS'!$D618</f>
        <v>0</v>
      </c>
      <c r="D526" s="14" t="str" cm="1">
        <f t="array" aca="1" ref="D526" ca="1">IFERROR(INDIRECT("'Application For Textile'!L"&amp;'Application For TE &amp; GOTS'!S618),"")</f>
        <v/>
      </c>
      <c r="E526" s="14" t="str">
        <f ca="1">'Application For TE &amp; GOTS'!AF618</f>
        <v/>
      </c>
      <c r="F526" s="14" t="str">
        <f ca="1">'Application For TE &amp; GOTS'!AH618</f>
        <v/>
      </c>
      <c r="G526" s="14" t="e">
        <f ca="1">'Application For TE &amp; GOTS'!AI618</f>
        <v>#REF!</v>
      </c>
    </row>
    <row r="527" spans="1:7">
      <c r="A527" s="14">
        <v>506</v>
      </c>
      <c r="B527" s="14" t="str">
        <f ca="1">'Application For TE &amp; GOTS'!X619</f>
        <v/>
      </c>
      <c r="C527" s="14">
        <f>'Application For TE &amp; GOTS'!$D619</f>
        <v>0</v>
      </c>
      <c r="D527" s="14" t="str" cm="1">
        <f t="array" aca="1" ref="D527" ca="1">IFERROR(INDIRECT("'Application For Textile'!L"&amp;'Application For TE &amp; GOTS'!S619),"")</f>
        <v/>
      </c>
      <c r="E527" s="14" t="str">
        <f ca="1">'Application For TE &amp; GOTS'!AF619</f>
        <v/>
      </c>
      <c r="F527" s="14" t="str">
        <f ca="1">'Application For TE &amp; GOTS'!AH619</f>
        <v/>
      </c>
      <c r="G527" s="14" t="e">
        <f ca="1">'Application For TE &amp; GOTS'!AI619</f>
        <v>#REF!</v>
      </c>
    </row>
    <row r="528" spans="1:7">
      <c r="A528" s="14">
        <v>507</v>
      </c>
      <c r="B528" s="14" t="str">
        <f ca="1">'Application For TE &amp; GOTS'!X620</f>
        <v/>
      </c>
      <c r="C528" s="14">
        <f>'Application For TE &amp; GOTS'!$D620</f>
        <v>0</v>
      </c>
      <c r="D528" s="14" t="str" cm="1">
        <f t="array" aca="1" ref="D528" ca="1">IFERROR(INDIRECT("'Application For Textile'!L"&amp;'Application For TE &amp; GOTS'!S620),"")</f>
        <v/>
      </c>
      <c r="E528" s="14" t="str">
        <f ca="1">'Application For TE &amp; GOTS'!AF620</f>
        <v/>
      </c>
      <c r="F528" s="14" t="str">
        <f ca="1">'Application For TE &amp; GOTS'!AH620</f>
        <v/>
      </c>
      <c r="G528" s="14" t="e">
        <f ca="1">'Application For TE &amp; GOTS'!AI620</f>
        <v>#REF!</v>
      </c>
    </row>
    <row r="529" spans="1:7">
      <c r="A529" s="14">
        <v>508</v>
      </c>
      <c r="B529" s="14" t="str">
        <f ca="1">'Application For TE &amp; GOTS'!X621</f>
        <v/>
      </c>
      <c r="C529" s="14">
        <f>'Application For TE &amp; GOTS'!$D621</f>
        <v>0</v>
      </c>
      <c r="D529" s="14" t="str" cm="1">
        <f t="array" aca="1" ref="D529" ca="1">IFERROR(INDIRECT("'Application For Textile'!L"&amp;'Application For TE &amp; GOTS'!S621),"")</f>
        <v/>
      </c>
      <c r="E529" s="14" t="str">
        <f ca="1">'Application For TE &amp; GOTS'!AF621</f>
        <v/>
      </c>
      <c r="F529" s="14" t="str">
        <f ca="1">'Application For TE &amp; GOTS'!AH621</f>
        <v/>
      </c>
      <c r="G529" s="14" t="e">
        <f ca="1">'Application For TE &amp; GOTS'!AI621</f>
        <v>#REF!</v>
      </c>
    </row>
    <row r="530" spans="1:7">
      <c r="A530" s="14">
        <v>509</v>
      </c>
      <c r="B530" s="14" t="str">
        <f ca="1">'Application For TE &amp; GOTS'!X622</f>
        <v/>
      </c>
      <c r="C530" s="14">
        <f>'Application For TE &amp; GOTS'!$D622</f>
        <v>0</v>
      </c>
      <c r="D530" s="14" t="str" cm="1">
        <f t="array" aca="1" ref="D530" ca="1">IFERROR(INDIRECT("'Application For Textile'!L"&amp;'Application For TE &amp; GOTS'!S622),"")</f>
        <v/>
      </c>
      <c r="E530" s="14" t="str">
        <f ca="1">'Application For TE &amp; GOTS'!AF622</f>
        <v/>
      </c>
      <c r="F530" s="14" t="str">
        <f ca="1">'Application For TE &amp; GOTS'!AH622</f>
        <v/>
      </c>
      <c r="G530" s="14" t="e">
        <f ca="1">'Application For TE &amp; GOTS'!AI622</f>
        <v>#REF!</v>
      </c>
    </row>
    <row r="531" spans="1:7">
      <c r="A531" s="14">
        <v>510</v>
      </c>
      <c r="B531" s="14" t="str">
        <f ca="1">'Application For TE &amp; GOTS'!X623</f>
        <v/>
      </c>
      <c r="C531" s="14">
        <f>'Application For TE &amp; GOTS'!$D623</f>
        <v>0</v>
      </c>
      <c r="D531" s="14" t="str" cm="1">
        <f t="array" aca="1" ref="D531" ca="1">IFERROR(INDIRECT("'Application For Textile'!L"&amp;'Application For TE &amp; GOTS'!S623),"")</f>
        <v/>
      </c>
      <c r="E531" s="14" t="str">
        <f ca="1">'Application For TE &amp; GOTS'!AF623</f>
        <v/>
      </c>
      <c r="F531" s="14" t="str">
        <f ca="1">'Application For TE &amp; GOTS'!AH623</f>
        <v/>
      </c>
      <c r="G531" s="14" t="e">
        <f ca="1">'Application For TE &amp; GOTS'!AI623</f>
        <v>#REF!</v>
      </c>
    </row>
    <row r="532" spans="1:7">
      <c r="A532" s="14">
        <v>511</v>
      </c>
      <c r="B532" s="14" t="str">
        <f ca="1">'Application For TE &amp; GOTS'!X624</f>
        <v/>
      </c>
      <c r="C532" s="14">
        <f>'Application For TE &amp; GOTS'!$D624</f>
        <v>0</v>
      </c>
      <c r="D532" s="14" t="str" cm="1">
        <f t="array" aca="1" ref="D532" ca="1">IFERROR(INDIRECT("'Application For Textile'!L"&amp;'Application For TE &amp; GOTS'!S624),"")</f>
        <v/>
      </c>
      <c r="E532" s="14" t="str">
        <f ca="1">'Application For TE &amp; GOTS'!AF624</f>
        <v/>
      </c>
      <c r="F532" s="14" t="str">
        <f ca="1">'Application For TE &amp; GOTS'!AH624</f>
        <v/>
      </c>
      <c r="G532" s="14" t="e">
        <f ca="1">'Application For TE &amp; GOTS'!AI624</f>
        <v>#REF!</v>
      </c>
    </row>
    <row r="533" spans="1:7">
      <c r="A533" s="14">
        <v>512</v>
      </c>
      <c r="B533" s="14" t="str">
        <f ca="1">'Application For TE &amp; GOTS'!X625</f>
        <v/>
      </c>
      <c r="C533" s="14">
        <f>'Application For TE &amp; GOTS'!$D625</f>
        <v>0</v>
      </c>
      <c r="D533" s="14" t="str" cm="1">
        <f t="array" aca="1" ref="D533" ca="1">IFERROR(INDIRECT("'Application For Textile'!L"&amp;'Application For TE &amp; GOTS'!S625),"")</f>
        <v/>
      </c>
      <c r="E533" s="14" t="str">
        <f ca="1">'Application For TE &amp; GOTS'!AF625</f>
        <v/>
      </c>
      <c r="F533" s="14" t="str">
        <f ca="1">'Application For TE &amp; GOTS'!AH625</f>
        <v/>
      </c>
      <c r="G533" s="14" t="e">
        <f ca="1">'Application For TE &amp; GOTS'!AI625</f>
        <v>#REF!</v>
      </c>
    </row>
    <row r="534" spans="1:7">
      <c r="A534" s="14">
        <v>513</v>
      </c>
      <c r="B534" s="14" t="str">
        <f ca="1">'Application For TE &amp; GOTS'!X626</f>
        <v/>
      </c>
      <c r="C534" s="14">
        <f>'Application For TE &amp; GOTS'!$D626</f>
        <v>0</v>
      </c>
      <c r="D534" s="14" t="str" cm="1">
        <f t="array" aca="1" ref="D534" ca="1">IFERROR(INDIRECT("'Application For Textile'!L"&amp;'Application For TE &amp; GOTS'!S626),"")</f>
        <v/>
      </c>
      <c r="E534" s="14" t="str">
        <f ca="1">'Application For TE &amp; GOTS'!AF626</f>
        <v/>
      </c>
      <c r="F534" s="14" t="str">
        <f ca="1">'Application For TE &amp; GOTS'!AH626</f>
        <v/>
      </c>
      <c r="G534" s="14" t="e">
        <f ca="1">'Application For TE &amp; GOTS'!AI626</f>
        <v>#REF!</v>
      </c>
    </row>
    <row r="535" spans="1:7">
      <c r="A535" s="14">
        <v>514</v>
      </c>
      <c r="B535" s="14" t="str">
        <f ca="1">'Application For TE &amp; GOTS'!X627</f>
        <v/>
      </c>
      <c r="C535" s="14">
        <f>'Application For TE &amp; GOTS'!$D627</f>
        <v>0</v>
      </c>
      <c r="D535" s="14" t="str" cm="1">
        <f t="array" aca="1" ref="D535" ca="1">IFERROR(INDIRECT("'Application For Textile'!L"&amp;'Application For TE &amp; GOTS'!S627),"")</f>
        <v/>
      </c>
      <c r="E535" s="14" t="str">
        <f ca="1">'Application For TE &amp; GOTS'!AF627</f>
        <v/>
      </c>
      <c r="F535" s="14" t="str">
        <f ca="1">'Application For TE &amp; GOTS'!AH627</f>
        <v/>
      </c>
      <c r="G535" s="14" t="e">
        <f ca="1">'Application For TE &amp; GOTS'!AI627</f>
        <v>#REF!</v>
      </c>
    </row>
    <row r="536" spans="1:7">
      <c r="A536" s="14">
        <v>515</v>
      </c>
      <c r="B536" s="14" t="str">
        <f ca="1">'Application For TE &amp; GOTS'!X628</f>
        <v/>
      </c>
      <c r="C536" s="14">
        <f>'Application For TE &amp; GOTS'!$D628</f>
        <v>0</v>
      </c>
      <c r="D536" s="14" t="str" cm="1">
        <f t="array" aca="1" ref="D536" ca="1">IFERROR(INDIRECT("'Application For Textile'!L"&amp;'Application For TE &amp; GOTS'!S628),"")</f>
        <v/>
      </c>
      <c r="E536" s="14" t="str">
        <f ca="1">'Application For TE &amp; GOTS'!AF628</f>
        <v/>
      </c>
      <c r="F536" s="14" t="str">
        <f ca="1">'Application For TE &amp; GOTS'!AH628</f>
        <v/>
      </c>
      <c r="G536" s="14" t="e">
        <f ca="1">'Application For TE &amp; GOTS'!AI628</f>
        <v>#REF!</v>
      </c>
    </row>
    <row r="537" spans="1:7">
      <c r="A537" s="14">
        <v>516</v>
      </c>
      <c r="B537" s="14" t="str">
        <f ca="1">'Application For TE &amp; GOTS'!X629</f>
        <v/>
      </c>
      <c r="C537" s="14">
        <f>'Application For TE &amp; GOTS'!$D629</f>
        <v>0</v>
      </c>
      <c r="D537" s="14" t="str" cm="1">
        <f t="array" aca="1" ref="D537" ca="1">IFERROR(INDIRECT("'Application For Textile'!L"&amp;'Application For TE &amp; GOTS'!S629),"")</f>
        <v/>
      </c>
      <c r="E537" s="14" t="str">
        <f ca="1">'Application For TE &amp; GOTS'!AF629</f>
        <v/>
      </c>
      <c r="F537" s="14" t="str">
        <f ca="1">'Application For TE &amp; GOTS'!AH629</f>
        <v/>
      </c>
      <c r="G537" s="14" t="e">
        <f ca="1">'Application For TE &amp; GOTS'!AI629</f>
        <v>#REF!</v>
      </c>
    </row>
    <row r="538" spans="1:7">
      <c r="A538" s="14">
        <v>517</v>
      </c>
      <c r="B538" s="14" t="str">
        <f ca="1">'Application For TE &amp; GOTS'!X630</f>
        <v/>
      </c>
      <c r="C538" s="14">
        <f>'Application For TE &amp; GOTS'!$D630</f>
        <v>0</v>
      </c>
      <c r="D538" s="14" t="str" cm="1">
        <f t="array" aca="1" ref="D538" ca="1">IFERROR(INDIRECT("'Application For Textile'!L"&amp;'Application For TE &amp; GOTS'!S630),"")</f>
        <v/>
      </c>
      <c r="E538" s="14" t="str">
        <f ca="1">'Application For TE &amp; GOTS'!AF630</f>
        <v/>
      </c>
      <c r="F538" s="14" t="str">
        <f ca="1">'Application For TE &amp; GOTS'!AH630</f>
        <v/>
      </c>
      <c r="G538" s="14" t="e">
        <f ca="1">'Application For TE &amp; GOTS'!AI630</f>
        <v>#REF!</v>
      </c>
    </row>
    <row r="539" spans="1:7">
      <c r="A539" s="14">
        <v>518</v>
      </c>
      <c r="B539" s="14" t="str">
        <f ca="1">'Application For TE &amp; GOTS'!X631</f>
        <v/>
      </c>
      <c r="C539" s="14">
        <f>'Application For TE &amp; GOTS'!$D631</f>
        <v>0</v>
      </c>
      <c r="D539" s="14" t="str" cm="1">
        <f t="array" aca="1" ref="D539" ca="1">IFERROR(INDIRECT("'Application For Textile'!L"&amp;'Application For TE &amp; GOTS'!S631),"")</f>
        <v/>
      </c>
      <c r="E539" s="14" t="str">
        <f ca="1">'Application For TE &amp; GOTS'!AF631</f>
        <v/>
      </c>
      <c r="F539" s="14" t="str">
        <f ca="1">'Application For TE &amp; GOTS'!AH631</f>
        <v/>
      </c>
      <c r="G539" s="14" t="e">
        <f ca="1">'Application For TE &amp; GOTS'!AI631</f>
        <v>#REF!</v>
      </c>
    </row>
    <row r="540" spans="1:7">
      <c r="A540" s="14">
        <v>519</v>
      </c>
      <c r="B540" s="14" t="str">
        <f ca="1">'Application For TE &amp; GOTS'!X632</f>
        <v/>
      </c>
      <c r="C540" s="14">
        <f>'Application For TE &amp; GOTS'!$D632</f>
        <v>0</v>
      </c>
      <c r="D540" s="14" t="str" cm="1">
        <f t="array" aca="1" ref="D540" ca="1">IFERROR(INDIRECT("'Application For Textile'!L"&amp;'Application For TE &amp; GOTS'!S632),"")</f>
        <v/>
      </c>
      <c r="E540" s="14" t="str">
        <f ca="1">'Application For TE &amp; GOTS'!AF632</f>
        <v/>
      </c>
      <c r="F540" s="14" t="str">
        <f ca="1">'Application For TE &amp; GOTS'!AH632</f>
        <v/>
      </c>
      <c r="G540" s="14" t="e">
        <f ca="1">'Application For TE &amp; GOTS'!AI632</f>
        <v>#REF!</v>
      </c>
    </row>
    <row r="541" spans="1:7">
      <c r="A541" s="14">
        <v>520</v>
      </c>
      <c r="B541" s="14" t="str">
        <f ca="1">'Application For TE &amp; GOTS'!X633</f>
        <v/>
      </c>
      <c r="C541" s="14">
        <f>'Application For TE &amp; GOTS'!$D633</f>
        <v>0</v>
      </c>
      <c r="D541" s="14" t="str" cm="1">
        <f t="array" aca="1" ref="D541" ca="1">IFERROR(INDIRECT("'Application For Textile'!L"&amp;'Application For TE &amp; GOTS'!S633),"")</f>
        <v/>
      </c>
      <c r="E541" s="14" t="str">
        <f ca="1">'Application For TE &amp; GOTS'!AF633</f>
        <v/>
      </c>
      <c r="F541" s="14" t="str">
        <f ca="1">'Application For TE &amp; GOTS'!AH633</f>
        <v/>
      </c>
      <c r="G541" s="14" t="e">
        <f ca="1">'Application For TE &amp; GOTS'!AI633</f>
        <v>#REF!</v>
      </c>
    </row>
    <row r="542" spans="1:7">
      <c r="A542" s="14">
        <v>521</v>
      </c>
      <c r="B542" s="14" t="str">
        <f ca="1">'Application For TE &amp; GOTS'!X634</f>
        <v/>
      </c>
      <c r="C542" s="14">
        <f>'Application For TE &amp; GOTS'!$D634</f>
        <v>0</v>
      </c>
      <c r="D542" s="14" t="str" cm="1">
        <f t="array" aca="1" ref="D542" ca="1">IFERROR(INDIRECT("'Application For Textile'!L"&amp;'Application For TE &amp; GOTS'!S634),"")</f>
        <v/>
      </c>
      <c r="E542" s="14" t="str">
        <f ca="1">'Application For TE &amp; GOTS'!AF634</f>
        <v/>
      </c>
      <c r="F542" s="14" t="str">
        <f ca="1">'Application For TE &amp; GOTS'!AH634</f>
        <v/>
      </c>
      <c r="G542" s="14" t="e">
        <f ca="1">'Application For TE &amp; GOTS'!AI634</f>
        <v>#REF!</v>
      </c>
    </row>
    <row r="543" spans="1:7">
      <c r="A543" s="14">
        <v>522</v>
      </c>
      <c r="B543" s="14" t="str">
        <f ca="1">'Application For TE &amp; GOTS'!X635</f>
        <v/>
      </c>
      <c r="C543" s="14">
        <f>'Application For TE &amp; GOTS'!$D635</f>
        <v>0</v>
      </c>
      <c r="D543" s="14" t="str" cm="1">
        <f t="array" aca="1" ref="D543" ca="1">IFERROR(INDIRECT("'Application For Textile'!L"&amp;'Application For TE &amp; GOTS'!S635),"")</f>
        <v/>
      </c>
      <c r="E543" s="14" t="str">
        <f ca="1">'Application For TE &amp; GOTS'!AF635</f>
        <v/>
      </c>
      <c r="F543" s="14" t="str">
        <f ca="1">'Application For TE &amp; GOTS'!AH635</f>
        <v/>
      </c>
      <c r="G543" s="14" t="e">
        <f ca="1">'Application For TE &amp; GOTS'!AI635</f>
        <v>#REF!</v>
      </c>
    </row>
    <row r="544" spans="1:7">
      <c r="A544" s="14">
        <v>523</v>
      </c>
      <c r="B544" s="14" t="str">
        <f ca="1">'Application For TE &amp; GOTS'!X636</f>
        <v/>
      </c>
      <c r="C544" s="14">
        <f>'Application For TE &amp; GOTS'!$D636</f>
        <v>0</v>
      </c>
      <c r="D544" s="14" t="str" cm="1">
        <f t="array" aca="1" ref="D544" ca="1">IFERROR(INDIRECT("'Application For Textile'!L"&amp;'Application For TE &amp; GOTS'!S636),"")</f>
        <v/>
      </c>
      <c r="E544" s="14" t="str">
        <f ca="1">'Application For TE &amp; GOTS'!AF636</f>
        <v/>
      </c>
      <c r="F544" s="14" t="str">
        <f ca="1">'Application For TE &amp; GOTS'!AH636</f>
        <v/>
      </c>
      <c r="G544" s="14" t="e">
        <f ca="1">'Application For TE &amp; GOTS'!AI636</f>
        <v>#REF!</v>
      </c>
    </row>
    <row r="545" spans="1:7">
      <c r="A545" s="14">
        <v>524</v>
      </c>
      <c r="B545" s="14" t="str">
        <f ca="1">'Application For TE &amp; GOTS'!X637</f>
        <v/>
      </c>
      <c r="C545" s="14">
        <f>'Application For TE &amp; GOTS'!$D637</f>
        <v>0</v>
      </c>
      <c r="D545" s="14" t="str" cm="1">
        <f t="array" aca="1" ref="D545" ca="1">IFERROR(INDIRECT("'Application For Textile'!L"&amp;'Application For TE &amp; GOTS'!S637),"")</f>
        <v/>
      </c>
      <c r="E545" s="14" t="str">
        <f ca="1">'Application For TE &amp; GOTS'!AF637</f>
        <v/>
      </c>
      <c r="F545" s="14" t="str">
        <f ca="1">'Application For TE &amp; GOTS'!AH637</f>
        <v/>
      </c>
      <c r="G545" s="14" t="e">
        <f ca="1">'Application For TE &amp; GOTS'!AI637</f>
        <v>#REF!</v>
      </c>
    </row>
    <row r="546" spans="1:7">
      <c r="A546" s="14">
        <v>525</v>
      </c>
      <c r="B546" s="14" t="str">
        <f ca="1">'Application For TE &amp; GOTS'!X638</f>
        <v/>
      </c>
      <c r="C546" s="14">
        <f>'Application For TE &amp; GOTS'!$D638</f>
        <v>0</v>
      </c>
      <c r="D546" s="14" t="str" cm="1">
        <f t="array" aca="1" ref="D546" ca="1">IFERROR(INDIRECT("'Application For Textile'!L"&amp;'Application For TE &amp; GOTS'!S638),"")</f>
        <v/>
      </c>
      <c r="E546" s="14" t="str">
        <f ca="1">'Application For TE &amp; GOTS'!AF638</f>
        <v/>
      </c>
      <c r="F546" s="14" t="str">
        <f ca="1">'Application For TE &amp; GOTS'!AH638</f>
        <v/>
      </c>
      <c r="G546" s="14" t="e">
        <f ca="1">'Application For TE &amp; GOTS'!AI638</f>
        <v>#REF!</v>
      </c>
    </row>
    <row r="547" spans="1:7">
      <c r="A547" s="14">
        <v>526</v>
      </c>
      <c r="B547" s="14" t="str">
        <f ca="1">'Application For TE &amp; GOTS'!X639</f>
        <v/>
      </c>
      <c r="C547" s="14">
        <f>'Application For TE &amp; GOTS'!$D639</f>
        <v>0</v>
      </c>
      <c r="D547" s="14" t="str" cm="1">
        <f t="array" aca="1" ref="D547" ca="1">IFERROR(INDIRECT("'Application For Textile'!L"&amp;'Application For TE &amp; GOTS'!S639),"")</f>
        <v/>
      </c>
      <c r="E547" s="14" t="str">
        <f ca="1">'Application For TE &amp; GOTS'!AF639</f>
        <v/>
      </c>
      <c r="F547" s="14" t="str">
        <f ca="1">'Application For TE &amp; GOTS'!AH639</f>
        <v/>
      </c>
      <c r="G547" s="14" t="e">
        <f ca="1">'Application For TE &amp; GOTS'!AI639</f>
        <v>#REF!</v>
      </c>
    </row>
    <row r="548" spans="1:7">
      <c r="A548" s="14">
        <v>527</v>
      </c>
      <c r="B548" s="14" t="str">
        <f ca="1">'Application For TE &amp; GOTS'!X640</f>
        <v/>
      </c>
      <c r="C548" s="14">
        <f>'Application For TE &amp; GOTS'!$D640</f>
        <v>0</v>
      </c>
      <c r="D548" s="14" t="str" cm="1">
        <f t="array" aca="1" ref="D548" ca="1">IFERROR(INDIRECT("'Application For Textile'!L"&amp;'Application For TE &amp; GOTS'!S640),"")</f>
        <v/>
      </c>
      <c r="E548" s="14" t="str">
        <f ca="1">'Application For TE &amp; GOTS'!AF640</f>
        <v/>
      </c>
      <c r="F548" s="14" t="str">
        <f ca="1">'Application For TE &amp; GOTS'!AH640</f>
        <v/>
      </c>
      <c r="G548" s="14" t="e">
        <f ca="1">'Application For TE &amp; GOTS'!AI640</f>
        <v>#REF!</v>
      </c>
    </row>
    <row r="549" spans="1:7">
      <c r="A549" s="14">
        <v>528</v>
      </c>
      <c r="B549" s="14" t="str">
        <f ca="1">'Application For TE &amp; GOTS'!X641</f>
        <v/>
      </c>
      <c r="C549" s="14">
        <f>'Application For TE &amp; GOTS'!$D641</f>
        <v>0</v>
      </c>
      <c r="D549" s="14" t="str" cm="1">
        <f t="array" aca="1" ref="D549" ca="1">IFERROR(INDIRECT("'Application For Textile'!L"&amp;'Application For TE &amp; GOTS'!S641),"")</f>
        <v/>
      </c>
      <c r="E549" s="14" t="str">
        <f ca="1">'Application For TE &amp; GOTS'!AF641</f>
        <v/>
      </c>
      <c r="F549" s="14" t="str">
        <f ca="1">'Application For TE &amp; GOTS'!AH641</f>
        <v/>
      </c>
      <c r="G549" s="14" t="e">
        <f ca="1">'Application For TE &amp; GOTS'!AI641</f>
        <v>#REF!</v>
      </c>
    </row>
    <row r="550" spans="1:7">
      <c r="A550" s="14">
        <v>529</v>
      </c>
      <c r="B550" s="14" t="str">
        <f ca="1">'Application For TE &amp; GOTS'!X642</f>
        <v/>
      </c>
      <c r="C550" s="14">
        <f>'Application For TE &amp; GOTS'!$D642</f>
        <v>0</v>
      </c>
      <c r="D550" s="14" t="str" cm="1">
        <f t="array" aca="1" ref="D550" ca="1">IFERROR(INDIRECT("'Application For Textile'!L"&amp;'Application For TE &amp; GOTS'!S642),"")</f>
        <v/>
      </c>
      <c r="E550" s="14" t="str">
        <f ca="1">'Application For TE &amp; GOTS'!AF642</f>
        <v/>
      </c>
      <c r="F550" s="14" t="str">
        <f ca="1">'Application For TE &amp; GOTS'!AH642</f>
        <v/>
      </c>
      <c r="G550" s="14" t="e">
        <f ca="1">'Application For TE &amp; GOTS'!AI642</f>
        <v>#REF!</v>
      </c>
    </row>
    <row r="551" spans="1:7">
      <c r="A551" s="14">
        <v>530</v>
      </c>
      <c r="B551" s="14" t="str">
        <f ca="1">'Application For TE &amp; GOTS'!X643</f>
        <v/>
      </c>
      <c r="C551" s="14">
        <f>'Application For TE &amp; GOTS'!$D643</f>
        <v>0</v>
      </c>
      <c r="D551" s="14" t="str" cm="1">
        <f t="array" aca="1" ref="D551" ca="1">IFERROR(INDIRECT("'Application For Textile'!L"&amp;'Application For TE &amp; GOTS'!S643),"")</f>
        <v/>
      </c>
      <c r="E551" s="14" t="str">
        <f ca="1">'Application For TE &amp; GOTS'!AF643</f>
        <v/>
      </c>
      <c r="F551" s="14" t="str">
        <f ca="1">'Application For TE &amp; GOTS'!AH643</f>
        <v/>
      </c>
      <c r="G551" s="14" t="e">
        <f ca="1">'Application For TE &amp; GOTS'!AI643</f>
        <v>#REF!</v>
      </c>
    </row>
    <row r="552" spans="1:7">
      <c r="A552" s="14">
        <v>531</v>
      </c>
      <c r="B552" s="14" t="str">
        <f ca="1">'Application For TE &amp; GOTS'!X644</f>
        <v/>
      </c>
      <c r="C552" s="14">
        <f>'Application For TE &amp; GOTS'!$D644</f>
        <v>0</v>
      </c>
      <c r="D552" s="14" t="str" cm="1">
        <f t="array" aca="1" ref="D552" ca="1">IFERROR(INDIRECT("'Application For Textile'!L"&amp;'Application For TE &amp; GOTS'!S644),"")</f>
        <v/>
      </c>
      <c r="E552" s="14" t="str">
        <f ca="1">'Application For TE &amp; GOTS'!AF644</f>
        <v/>
      </c>
      <c r="F552" s="14" t="str">
        <f ca="1">'Application For TE &amp; GOTS'!AH644</f>
        <v/>
      </c>
      <c r="G552" s="14" t="e">
        <f ca="1">'Application For TE &amp; GOTS'!AI644</f>
        <v>#REF!</v>
      </c>
    </row>
    <row r="553" spans="1:7">
      <c r="A553" s="14">
        <v>532</v>
      </c>
      <c r="B553" s="14" t="str">
        <f ca="1">'Application For TE &amp; GOTS'!X645</f>
        <v/>
      </c>
      <c r="C553" s="14">
        <f>'Application For TE &amp; GOTS'!$D645</f>
        <v>0</v>
      </c>
      <c r="D553" s="14" t="str" cm="1">
        <f t="array" aca="1" ref="D553" ca="1">IFERROR(INDIRECT("'Application For Textile'!L"&amp;'Application For TE &amp; GOTS'!S645),"")</f>
        <v/>
      </c>
      <c r="E553" s="14" t="str">
        <f ca="1">'Application For TE &amp; GOTS'!AF645</f>
        <v/>
      </c>
      <c r="F553" s="14" t="str">
        <f ca="1">'Application For TE &amp; GOTS'!AH645</f>
        <v/>
      </c>
      <c r="G553" s="14" t="e">
        <f ca="1">'Application For TE &amp; GOTS'!AI645</f>
        <v>#REF!</v>
      </c>
    </row>
    <row r="554" spans="1:7">
      <c r="A554" s="14">
        <v>533</v>
      </c>
      <c r="B554" s="14" t="str">
        <f ca="1">'Application For TE &amp; GOTS'!X646</f>
        <v/>
      </c>
      <c r="C554" s="14">
        <f>'Application For TE &amp; GOTS'!$D646</f>
        <v>0</v>
      </c>
      <c r="D554" s="14" t="str" cm="1">
        <f t="array" aca="1" ref="D554" ca="1">IFERROR(INDIRECT("'Application For Textile'!L"&amp;'Application For TE &amp; GOTS'!S646),"")</f>
        <v/>
      </c>
      <c r="E554" s="14" t="str">
        <f ca="1">'Application For TE &amp; GOTS'!AF646</f>
        <v/>
      </c>
      <c r="F554" s="14" t="str">
        <f ca="1">'Application For TE &amp; GOTS'!AH646</f>
        <v/>
      </c>
      <c r="G554" s="14" t="e">
        <f ca="1">'Application For TE &amp; GOTS'!AI646</f>
        <v>#REF!</v>
      </c>
    </row>
    <row r="555" spans="1:7">
      <c r="A555" s="14">
        <v>534</v>
      </c>
      <c r="B555" s="14" t="str">
        <f ca="1">'Application For TE &amp; GOTS'!X647</f>
        <v/>
      </c>
      <c r="C555" s="14">
        <f>'Application For TE &amp; GOTS'!$D647</f>
        <v>0</v>
      </c>
      <c r="D555" s="14" t="str" cm="1">
        <f t="array" aca="1" ref="D555" ca="1">IFERROR(INDIRECT("'Application For Textile'!L"&amp;'Application For TE &amp; GOTS'!S647),"")</f>
        <v/>
      </c>
      <c r="E555" s="14" t="str">
        <f ca="1">'Application For TE &amp; GOTS'!AF647</f>
        <v/>
      </c>
      <c r="F555" s="14" t="str">
        <f ca="1">'Application For TE &amp; GOTS'!AH647</f>
        <v/>
      </c>
      <c r="G555" s="14" t="e">
        <f ca="1">'Application For TE &amp; GOTS'!AI647</f>
        <v>#REF!</v>
      </c>
    </row>
    <row r="556" spans="1:7">
      <c r="A556" s="14">
        <v>535</v>
      </c>
      <c r="B556" s="14" t="str">
        <f ca="1">'Application For TE &amp; GOTS'!X648</f>
        <v/>
      </c>
      <c r="C556" s="14">
        <f>'Application For TE &amp; GOTS'!$D648</f>
        <v>0</v>
      </c>
      <c r="D556" s="14" t="str" cm="1">
        <f t="array" aca="1" ref="D556" ca="1">IFERROR(INDIRECT("'Application For Textile'!L"&amp;'Application For TE &amp; GOTS'!S648),"")</f>
        <v/>
      </c>
      <c r="E556" s="14" t="str">
        <f ca="1">'Application For TE &amp; GOTS'!AF648</f>
        <v/>
      </c>
      <c r="F556" s="14" t="str">
        <f ca="1">'Application For TE &amp; GOTS'!AH648</f>
        <v/>
      </c>
      <c r="G556" s="14" t="e">
        <f ca="1">'Application For TE &amp; GOTS'!AI648</f>
        <v>#REF!</v>
      </c>
    </row>
    <row r="557" spans="1:7">
      <c r="A557" s="14">
        <v>536</v>
      </c>
      <c r="B557" s="14" t="str">
        <f ca="1">'Application For TE &amp; GOTS'!X649</f>
        <v/>
      </c>
      <c r="C557" s="14">
        <f>'Application For TE &amp; GOTS'!$D649</f>
        <v>0</v>
      </c>
      <c r="D557" s="14" t="str" cm="1">
        <f t="array" aca="1" ref="D557" ca="1">IFERROR(INDIRECT("'Application For Textile'!L"&amp;'Application For TE &amp; GOTS'!S649),"")</f>
        <v/>
      </c>
      <c r="E557" s="14" t="str">
        <f ca="1">'Application For TE &amp; GOTS'!AF649</f>
        <v/>
      </c>
      <c r="F557" s="14" t="str">
        <f ca="1">'Application For TE &amp; GOTS'!AH649</f>
        <v/>
      </c>
      <c r="G557" s="14" t="e">
        <f ca="1">'Application For TE &amp; GOTS'!AI649</f>
        <v>#REF!</v>
      </c>
    </row>
    <row r="558" spans="1:7">
      <c r="A558" s="14">
        <v>537</v>
      </c>
      <c r="B558" s="14" t="str">
        <f ca="1">'Application For TE &amp; GOTS'!X650</f>
        <v/>
      </c>
      <c r="C558" s="14">
        <f>'Application For TE &amp; GOTS'!$D650</f>
        <v>0</v>
      </c>
      <c r="D558" s="14" t="str" cm="1">
        <f t="array" aca="1" ref="D558" ca="1">IFERROR(INDIRECT("'Application For Textile'!L"&amp;'Application For TE &amp; GOTS'!S650),"")</f>
        <v/>
      </c>
      <c r="E558" s="14" t="str">
        <f ca="1">'Application For TE &amp; GOTS'!AF650</f>
        <v/>
      </c>
      <c r="F558" s="14" t="str">
        <f ca="1">'Application For TE &amp; GOTS'!AH650</f>
        <v/>
      </c>
      <c r="G558" s="14" t="e">
        <f ca="1">'Application For TE &amp; GOTS'!AI650</f>
        <v>#REF!</v>
      </c>
    </row>
    <row r="559" spans="1:7">
      <c r="A559" s="14">
        <v>538</v>
      </c>
      <c r="B559" s="14" t="str">
        <f ca="1">'Application For TE &amp; GOTS'!X651</f>
        <v/>
      </c>
      <c r="C559" s="14">
        <f>'Application For TE &amp; GOTS'!$D651</f>
        <v>0</v>
      </c>
      <c r="D559" s="14" t="str" cm="1">
        <f t="array" aca="1" ref="D559" ca="1">IFERROR(INDIRECT("'Application For Textile'!L"&amp;'Application For TE &amp; GOTS'!S651),"")</f>
        <v/>
      </c>
      <c r="E559" s="14" t="str">
        <f ca="1">'Application For TE &amp; GOTS'!AF651</f>
        <v/>
      </c>
      <c r="F559" s="14" t="str">
        <f ca="1">'Application For TE &amp; GOTS'!AH651</f>
        <v/>
      </c>
      <c r="G559" s="14" t="e">
        <f ca="1">'Application For TE &amp; GOTS'!AI651</f>
        <v>#REF!</v>
      </c>
    </row>
    <row r="560" spans="1:7">
      <c r="A560" s="14">
        <v>539</v>
      </c>
      <c r="B560" s="14" t="str">
        <f ca="1">'Application For TE &amp; GOTS'!X652</f>
        <v/>
      </c>
      <c r="C560" s="14">
        <f>'Application For TE &amp; GOTS'!$D652</f>
        <v>0</v>
      </c>
      <c r="D560" s="14" t="str" cm="1">
        <f t="array" aca="1" ref="D560" ca="1">IFERROR(INDIRECT("'Application For Textile'!L"&amp;'Application For TE &amp; GOTS'!S652),"")</f>
        <v/>
      </c>
      <c r="E560" s="14" t="str">
        <f ca="1">'Application For TE &amp; GOTS'!AF652</f>
        <v/>
      </c>
      <c r="F560" s="14" t="str">
        <f ca="1">'Application For TE &amp; GOTS'!AH652</f>
        <v/>
      </c>
      <c r="G560" s="14" t="e">
        <f ca="1">'Application For TE &amp; GOTS'!AI652</f>
        <v>#REF!</v>
      </c>
    </row>
    <row r="561" spans="1:7">
      <c r="A561" s="14">
        <v>540</v>
      </c>
      <c r="B561" s="14" t="str">
        <f ca="1">'Application For TE &amp; GOTS'!X653</f>
        <v/>
      </c>
      <c r="C561" s="14">
        <f>'Application For TE &amp; GOTS'!$D653</f>
        <v>0</v>
      </c>
      <c r="D561" s="14" t="str" cm="1">
        <f t="array" aca="1" ref="D561" ca="1">IFERROR(INDIRECT("'Application For Textile'!L"&amp;'Application For TE &amp; GOTS'!S653),"")</f>
        <v/>
      </c>
      <c r="E561" s="14" t="str">
        <f ca="1">'Application For TE &amp; GOTS'!AF653</f>
        <v/>
      </c>
      <c r="F561" s="14" t="str">
        <f ca="1">'Application For TE &amp; GOTS'!AH653</f>
        <v/>
      </c>
      <c r="G561" s="14" t="e">
        <f ca="1">'Application For TE &amp; GOTS'!AI653</f>
        <v>#REF!</v>
      </c>
    </row>
    <row r="562" spans="1:7">
      <c r="A562" s="14">
        <v>541</v>
      </c>
      <c r="B562" s="14" t="str">
        <f ca="1">'Application For TE &amp; GOTS'!X654</f>
        <v/>
      </c>
      <c r="C562" s="14">
        <f>'Application For TE &amp; GOTS'!$D654</f>
        <v>0</v>
      </c>
      <c r="D562" s="14" t="str" cm="1">
        <f t="array" aca="1" ref="D562" ca="1">IFERROR(INDIRECT("'Application For Textile'!L"&amp;'Application For TE &amp; GOTS'!S654),"")</f>
        <v/>
      </c>
      <c r="E562" s="14" t="str">
        <f ca="1">'Application For TE &amp; GOTS'!AF654</f>
        <v/>
      </c>
      <c r="F562" s="14" t="str">
        <f ca="1">'Application For TE &amp; GOTS'!AH654</f>
        <v/>
      </c>
      <c r="G562" s="14" t="e">
        <f ca="1">'Application For TE &amp; GOTS'!AI654</f>
        <v>#REF!</v>
      </c>
    </row>
    <row r="563" spans="1:7">
      <c r="A563" s="14">
        <v>542</v>
      </c>
      <c r="B563" s="14" t="str">
        <f ca="1">'Application For TE &amp; GOTS'!X655</f>
        <v/>
      </c>
      <c r="C563" s="14">
        <f>'Application For TE &amp; GOTS'!$D655</f>
        <v>0</v>
      </c>
      <c r="D563" s="14" t="str" cm="1">
        <f t="array" aca="1" ref="D563" ca="1">IFERROR(INDIRECT("'Application For Textile'!L"&amp;'Application For TE &amp; GOTS'!S655),"")</f>
        <v/>
      </c>
      <c r="E563" s="14" t="str">
        <f ca="1">'Application For TE &amp; GOTS'!AF655</f>
        <v/>
      </c>
      <c r="F563" s="14" t="str">
        <f ca="1">'Application For TE &amp; GOTS'!AH655</f>
        <v/>
      </c>
      <c r="G563" s="14" t="e">
        <f ca="1">'Application For TE &amp; GOTS'!AI655</f>
        <v>#REF!</v>
      </c>
    </row>
    <row r="564" spans="1:7">
      <c r="A564" s="14">
        <v>543</v>
      </c>
      <c r="B564" s="14" t="str">
        <f ca="1">'Application For TE &amp; GOTS'!X656</f>
        <v/>
      </c>
      <c r="C564" s="14">
        <f>'Application For TE &amp; GOTS'!$D656</f>
        <v>0</v>
      </c>
      <c r="D564" s="14" t="str" cm="1">
        <f t="array" aca="1" ref="D564" ca="1">IFERROR(INDIRECT("'Application For Textile'!L"&amp;'Application For TE &amp; GOTS'!S656),"")</f>
        <v/>
      </c>
      <c r="E564" s="14" t="str">
        <f ca="1">'Application For TE &amp; GOTS'!AF656</f>
        <v/>
      </c>
      <c r="F564" s="14" t="str">
        <f ca="1">'Application For TE &amp; GOTS'!AH656</f>
        <v/>
      </c>
      <c r="G564" s="14" t="e">
        <f ca="1">'Application For TE &amp; GOTS'!AI656</f>
        <v>#REF!</v>
      </c>
    </row>
    <row r="565" spans="1:7">
      <c r="A565" s="14">
        <v>544</v>
      </c>
      <c r="B565" s="14" t="str">
        <f ca="1">'Application For TE &amp; GOTS'!X657</f>
        <v/>
      </c>
      <c r="C565" s="14">
        <f>'Application For TE &amp; GOTS'!$D657</f>
        <v>0</v>
      </c>
      <c r="D565" s="14" t="str" cm="1">
        <f t="array" aca="1" ref="D565" ca="1">IFERROR(INDIRECT("'Application For Textile'!L"&amp;'Application For TE &amp; GOTS'!S657),"")</f>
        <v/>
      </c>
      <c r="E565" s="14" t="str">
        <f ca="1">'Application For TE &amp; GOTS'!AF657</f>
        <v/>
      </c>
      <c r="F565" s="14" t="str">
        <f ca="1">'Application For TE &amp; GOTS'!AH657</f>
        <v/>
      </c>
      <c r="G565" s="14" t="e">
        <f ca="1">'Application For TE &amp; GOTS'!AI657</f>
        <v>#REF!</v>
      </c>
    </row>
    <row r="566" spans="1:7">
      <c r="A566" s="14">
        <v>545</v>
      </c>
      <c r="B566" s="14" t="str">
        <f ca="1">'Application For TE &amp; GOTS'!X658</f>
        <v/>
      </c>
      <c r="C566" s="14">
        <f>'Application For TE &amp; GOTS'!$D658</f>
        <v>0</v>
      </c>
      <c r="D566" s="14" t="str" cm="1">
        <f t="array" aca="1" ref="D566" ca="1">IFERROR(INDIRECT("'Application For Textile'!L"&amp;'Application For TE &amp; GOTS'!S658),"")</f>
        <v/>
      </c>
      <c r="E566" s="14" t="str">
        <f ca="1">'Application For TE &amp; GOTS'!AF658</f>
        <v/>
      </c>
      <c r="F566" s="14" t="str">
        <f ca="1">'Application For TE &amp; GOTS'!AH658</f>
        <v/>
      </c>
      <c r="G566" s="14" t="e">
        <f ca="1">'Application For TE &amp; GOTS'!AI658</f>
        <v>#REF!</v>
      </c>
    </row>
    <row r="567" spans="1:7">
      <c r="A567" s="14">
        <v>546</v>
      </c>
      <c r="B567" s="14" t="str">
        <f ca="1">'Application For TE &amp; GOTS'!X659</f>
        <v/>
      </c>
      <c r="C567" s="14">
        <f>'Application For TE &amp; GOTS'!$D659</f>
        <v>0</v>
      </c>
      <c r="D567" s="14" t="str" cm="1">
        <f t="array" aca="1" ref="D567" ca="1">IFERROR(INDIRECT("'Application For Textile'!L"&amp;'Application For TE &amp; GOTS'!S659),"")</f>
        <v/>
      </c>
      <c r="E567" s="14" t="str">
        <f ca="1">'Application For TE &amp; GOTS'!AF659</f>
        <v/>
      </c>
      <c r="F567" s="14" t="str">
        <f ca="1">'Application For TE &amp; GOTS'!AH659</f>
        <v/>
      </c>
      <c r="G567" s="14" t="e">
        <f ca="1">'Application For TE &amp; GOTS'!AI659</f>
        <v>#REF!</v>
      </c>
    </row>
    <row r="568" spans="1:7">
      <c r="A568" s="14">
        <v>547</v>
      </c>
      <c r="B568" s="14" t="str">
        <f ca="1">'Application For TE &amp; GOTS'!X660</f>
        <v/>
      </c>
      <c r="C568" s="14">
        <f>'Application For TE &amp; GOTS'!$D660</f>
        <v>0</v>
      </c>
      <c r="D568" s="14" t="str" cm="1">
        <f t="array" aca="1" ref="D568" ca="1">IFERROR(INDIRECT("'Application For Textile'!L"&amp;'Application For TE &amp; GOTS'!S660),"")</f>
        <v/>
      </c>
      <c r="E568" s="14" t="str">
        <f ca="1">'Application For TE &amp; GOTS'!AF660</f>
        <v/>
      </c>
      <c r="F568" s="14" t="str">
        <f ca="1">'Application For TE &amp; GOTS'!AH660</f>
        <v/>
      </c>
      <c r="G568" s="14" t="e">
        <f ca="1">'Application For TE &amp; GOTS'!AI660</f>
        <v>#REF!</v>
      </c>
    </row>
    <row r="569" spans="1:7">
      <c r="A569" s="14">
        <v>548</v>
      </c>
      <c r="B569" s="14" t="str">
        <f ca="1">'Application For TE &amp; GOTS'!X661</f>
        <v/>
      </c>
      <c r="C569" s="14">
        <f>'Application For TE &amp; GOTS'!$D661</f>
        <v>0</v>
      </c>
      <c r="D569" s="14" t="str" cm="1">
        <f t="array" aca="1" ref="D569" ca="1">IFERROR(INDIRECT("'Application For Textile'!L"&amp;'Application For TE &amp; GOTS'!S661),"")</f>
        <v/>
      </c>
      <c r="E569" s="14" t="str">
        <f ca="1">'Application For TE &amp; GOTS'!AF661</f>
        <v/>
      </c>
      <c r="F569" s="14" t="str">
        <f ca="1">'Application For TE &amp; GOTS'!AH661</f>
        <v/>
      </c>
      <c r="G569" s="14" t="e">
        <f ca="1">'Application For TE &amp; GOTS'!AI661</f>
        <v>#REF!</v>
      </c>
    </row>
    <row r="570" spans="1:7">
      <c r="A570" s="14">
        <v>549</v>
      </c>
      <c r="B570" s="14" t="str">
        <f ca="1">'Application For TE &amp; GOTS'!X662</f>
        <v/>
      </c>
      <c r="C570" s="14">
        <f>'Application For TE &amp; GOTS'!$D662</f>
        <v>0</v>
      </c>
      <c r="D570" s="14" t="str" cm="1">
        <f t="array" aca="1" ref="D570" ca="1">IFERROR(INDIRECT("'Application For Textile'!L"&amp;'Application For TE &amp; GOTS'!S662),"")</f>
        <v/>
      </c>
      <c r="E570" s="14" t="str">
        <f ca="1">'Application For TE &amp; GOTS'!AF662</f>
        <v/>
      </c>
      <c r="F570" s="14" t="str">
        <f ca="1">'Application For TE &amp; GOTS'!AH662</f>
        <v/>
      </c>
      <c r="G570" s="14" t="e">
        <f ca="1">'Application For TE &amp; GOTS'!AI662</f>
        <v>#REF!</v>
      </c>
    </row>
    <row r="571" spans="1:7">
      <c r="A571" s="14">
        <v>550</v>
      </c>
      <c r="B571" s="14" t="str">
        <f ca="1">'Application For TE &amp; GOTS'!X663</f>
        <v/>
      </c>
      <c r="C571" s="14">
        <f>'Application For TE &amp; GOTS'!$D663</f>
        <v>0</v>
      </c>
      <c r="D571" s="14" t="str" cm="1">
        <f t="array" aca="1" ref="D571" ca="1">IFERROR(INDIRECT("'Application For Textile'!L"&amp;'Application For TE &amp; GOTS'!S663),"")</f>
        <v/>
      </c>
      <c r="E571" s="14" t="str">
        <f ca="1">'Application For TE &amp; GOTS'!AF663</f>
        <v/>
      </c>
      <c r="F571" s="14" t="str">
        <f ca="1">'Application For TE &amp; GOTS'!AH663</f>
        <v/>
      </c>
      <c r="G571" s="14" t="e">
        <f ca="1">'Application For TE &amp; GOTS'!AI663</f>
        <v>#REF!</v>
      </c>
    </row>
    <row r="572" spans="1:7">
      <c r="A572" s="14">
        <v>551</v>
      </c>
      <c r="B572" s="14" t="str">
        <f ca="1">'Application For TE &amp; GOTS'!X664</f>
        <v/>
      </c>
      <c r="C572" s="14">
        <f>'Application For TE &amp; GOTS'!$D664</f>
        <v>0</v>
      </c>
      <c r="D572" s="14" t="str" cm="1">
        <f t="array" aca="1" ref="D572" ca="1">IFERROR(INDIRECT("'Application For Textile'!L"&amp;'Application For TE &amp; GOTS'!S664),"")</f>
        <v/>
      </c>
      <c r="E572" s="14" t="str">
        <f ca="1">'Application For TE &amp; GOTS'!AF664</f>
        <v/>
      </c>
      <c r="F572" s="14" t="str">
        <f ca="1">'Application For TE &amp; GOTS'!AH664</f>
        <v/>
      </c>
      <c r="G572" s="14" t="e">
        <f ca="1">'Application For TE &amp; GOTS'!AI664</f>
        <v>#REF!</v>
      </c>
    </row>
    <row r="573" spans="1:7">
      <c r="A573" s="14">
        <v>552</v>
      </c>
      <c r="B573" s="14" t="str">
        <f ca="1">'Application For TE &amp; GOTS'!X665</f>
        <v/>
      </c>
      <c r="C573" s="14">
        <f>'Application For TE &amp; GOTS'!$D665</f>
        <v>0</v>
      </c>
      <c r="D573" s="14" t="str" cm="1">
        <f t="array" aca="1" ref="D573" ca="1">IFERROR(INDIRECT("'Application For Textile'!L"&amp;'Application For TE &amp; GOTS'!S665),"")</f>
        <v/>
      </c>
      <c r="E573" s="14" t="str">
        <f ca="1">'Application For TE &amp; GOTS'!AF665</f>
        <v/>
      </c>
      <c r="F573" s="14" t="str">
        <f ca="1">'Application For TE &amp; GOTS'!AH665</f>
        <v/>
      </c>
      <c r="G573" s="14" t="e">
        <f ca="1">'Application For TE &amp; GOTS'!AI665</f>
        <v>#REF!</v>
      </c>
    </row>
    <row r="574" spans="1:7">
      <c r="A574" s="14">
        <v>553</v>
      </c>
      <c r="B574" s="14" t="str">
        <f ca="1">'Application For TE &amp; GOTS'!X666</f>
        <v/>
      </c>
      <c r="C574" s="14">
        <f>'Application For TE &amp; GOTS'!$D666</f>
        <v>0</v>
      </c>
      <c r="D574" s="14" t="str" cm="1">
        <f t="array" aca="1" ref="D574" ca="1">IFERROR(INDIRECT("'Application For Textile'!L"&amp;'Application For TE &amp; GOTS'!S666),"")</f>
        <v/>
      </c>
      <c r="E574" s="14" t="str">
        <f ca="1">'Application For TE &amp; GOTS'!AF666</f>
        <v/>
      </c>
      <c r="F574" s="14" t="str">
        <f ca="1">'Application For TE &amp; GOTS'!AH666</f>
        <v/>
      </c>
      <c r="G574" s="14" t="e">
        <f ca="1">'Application For TE &amp; GOTS'!AI666</f>
        <v>#REF!</v>
      </c>
    </row>
    <row r="575" spans="1:7">
      <c r="A575" s="14">
        <v>554</v>
      </c>
      <c r="B575" s="14" t="str">
        <f ca="1">'Application For TE &amp; GOTS'!X667</f>
        <v/>
      </c>
      <c r="C575" s="14">
        <f>'Application For TE &amp; GOTS'!$D667</f>
        <v>0</v>
      </c>
      <c r="D575" s="14" t="str" cm="1">
        <f t="array" aca="1" ref="D575" ca="1">IFERROR(INDIRECT("'Application For Textile'!L"&amp;'Application For TE &amp; GOTS'!S667),"")</f>
        <v/>
      </c>
      <c r="E575" s="14" t="str">
        <f ca="1">'Application For TE &amp; GOTS'!AF667</f>
        <v/>
      </c>
      <c r="F575" s="14" t="str">
        <f ca="1">'Application For TE &amp; GOTS'!AH667</f>
        <v/>
      </c>
      <c r="G575" s="14" t="e">
        <f ca="1">'Application For TE &amp; GOTS'!AI667</f>
        <v>#REF!</v>
      </c>
    </row>
    <row r="576" spans="1:7">
      <c r="A576" s="14">
        <v>555</v>
      </c>
      <c r="B576" s="14" t="str">
        <f ca="1">'Application For TE &amp; GOTS'!X668</f>
        <v/>
      </c>
      <c r="C576" s="14">
        <f>'Application For TE &amp; GOTS'!$D668</f>
        <v>0</v>
      </c>
      <c r="D576" s="14" t="str" cm="1">
        <f t="array" aca="1" ref="D576" ca="1">IFERROR(INDIRECT("'Application For Textile'!L"&amp;'Application For TE &amp; GOTS'!S668),"")</f>
        <v/>
      </c>
      <c r="E576" s="14" t="str">
        <f ca="1">'Application For TE &amp; GOTS'!AF668</f>
        <v/>
      </c>
      <c r="F576" s="14" t="str">
        <f ca="1">'Application For TE &amp; GOTS'!AH668</f>
        <v/>
      </c>
      <c r="G576" s="14" t="e">
        <f ca="1">'Application For TE &amp; GOTS'!AI668</f>
        <v>#REF!</v>
      </c>
    </row>
    <row r="577" spans="1:7">
      <c r="A577" s="14">
        <v>556</v>
      </c>
      <c r="B577" s="14" t="str">
        <f ca="1">'Application For TE &amp; GOTS'!X669</f>
        <v/>
      </c>
      <c r="C577" s="14">
        <f>'Application For TE &amp; GOTS'!$D669</f>
        <v>0</v>
      </c>
      <c r="D577" s="14" t="str" cm="1">
        <f t="array" aca="1" ref="D577" ca="1">IFERROR(INDIRECT("'Application For Textile'!L"&amp;'Application For TE &amp; GOTS'!S669),"")</f>
        <v/>
      </c>
      <c r="E577" s="14" t="str">
        <f ca="1">'Application For TE &amp; GOTS'!AF669</f>
        <v/>
      </c>
      <c r="F577" s="14" t="str">
        <f ca="1">'Application For TE &amp; GOTS'!AH669</f>
        <v/>
      </c>
      <c r="G577" s="14" t="e">
        <f ca="1">'Application For TE &amp; GOTS'!AI669</f>
        <v>#REF!</v>
      </c>
    </row>
    <row r="578" spans="1:7">
      <c r="A578" s="14">
        <v>557</v>
      </c>
      <c r="B578" s="14" t="str">
        <f ca="1">'Application For TE &amp; GOTS'!X670</f>
        <v/>
      </c>
      <c r="C578" s="14">
        <f>'Application For TE &amp; GOTS'!$D670</f>
        <v>0</v>
      </c>
      <c r="D578" s="14" t="str" cm="1">
        <f t="array" aca="1" ref="D578" ca="1">IFERROR(INDIRECT("'Application For Textile'!L"&amp;'Application For TE &amp; GOTS'!S670),"")</f>
        <v/>
      </c>
      <c r="E578" s="14" t="str">
        <f ca="1">'Application For TE &amp; GOTS'!AF670</f>
        <v/>
      </c>
      <c r="F578" s="14" t="str">
        <f ca="1">'Application For TE &amp; GOTS'!AH670</f>
        <v/>
      </c>
      <c r="G578" s="14" t="e">
        <f ca="1">'Application For TE &amp; GOTS'!AI670</f>
        <v>#REF!</v>
      </c>
    </row>
    <row r="579" spans="1:7">
      <c r="A579" s="14">
        <v>558</v>
      </c>
      <c r="B579" s="14" t="str">
        <f ca="1">'Application For TE &amp; GOTS'!X671</f>
        <v/>
      </c>
      <c r="C579" s="14">
        <f>'Application For TE &amp; GOTS'!$D671</f>
        <v>0</v>
      </c>
      <c r="D579" s="14" t="str" cm="1">
        <f t="array" aca="1" ref="D579" ca="1">IFERROR(INDIRECT("'Application For Textile'!L"&amp;'Application For TE &amp; GOTS'!S671),"")</f>
        <v/>
      </c>
      <c r="E579" s="14" t="str">
        <f ca="1">'Application For TE &amp; GOTS'!AF671</f>
        <v/>
      </c>
      <c r="F579" s="14" t="str">
        <f ca="1">'Application For TE &amp; GOTS'!AH671</f>
        <v/>
      </c>
      <c r="G579" s="14" t="e">
        <f ca="1">'Application For TE &amp; GOTS'!AI671</f>
        <v>#REF!</v>
      </c>
    </row>
    <row r="580" spans="1:7">
      <c r="A580" s="14">
        <v>559</v>
      </c>
      <c r="B580" s="14" t="str">
        <f ca="1">'Application For TE &amp; GOTS'!X672</f>
        <v/>
      </c>
      <c r="C580" s="14">
        <f>'Application For TE &amp; GOTS'!$D672</f>
        <v>0</v>
      </c>
      <c r="D580" s="14" t="str" cm="1">
        <f t="array" aca="1" ref="D580" ca="1">IFERROR(INDIRECT("'Application For Textile'!L"&amp;'Application For TE &amp; GOTS'!S672),"")</f>
        <v/>
      </c>
      <c r="E580" s="14" t="str">
        <f ca="1">'Application For TE &amp; GOTS'!AF672</f>
        <v/>
      </c>
      <c r="F580" s="14" t="str">
        <f ca="1">'Application For TE &amp; GOTS'!AH672</f>
        <v/>
      </c>
      <c r="G580" s="14" t="e">
        <f ca="1">'Application For TE &amp; GOTS'!AI672</f>
        <v>#REF!</v>
      </c>
    </row>
    <row r="581" spans="1:7">
      <c r="A581" s="14">
        <v>560</v>
      </c>
      <c r="B581" s="14" t="str">
        <f ca="1">'Application For TE &amp; GOTS'!X673</f>
        <v/>
      </c>
      <c r="C581" s="14">
        <f>'Application For TE &amp; GOTS'!$D673</f>
        <v>0</v>
      </c>
      <c r="D581" s="14" t="str" cm="1">
        <f t="array" aca="1" ref="D581" ca="1">IFERROR(INDIRECT("'Application For Textile'!L"&amp;'Application For TE &amp; GOTS'!S673),"")</f>
        <v/>
      </c>
      <c r="E581" s="14" t="str">
        <f ca="1">'Application For TE &amp; GOTS'!AF673</f>
        <v/>
      </c>
      <c r="F581" s="14" t="str">
        <f ca="1">'Application For TE &amp; GOTS'!AH673</f>
        <v/>
      </c>
      <c r="G581" s="14" t="e">
        <f ca="1">'Application For TE &amp; GOTS'!AI673</f>
        <v>#REF!</v>
      </c>
    </row>
    <row r="582" spans="1:7">
      <c r="A582" s="14">
        <v>561</v>
      </c>
      <c r="B582" s="14" t="str">
        <f ca="1">'Application For TE &amp; GOTS'!X674</f>
        <v/>
      </c>
      <c r="C582" s="14">
        <f>'Application For TE &amp; GOTS'!$D674</f>
        <v>0</v>
      </c>
      <c r="D582" s="14" t="str" cm="1">
        <f t="array" aca="1" ref="D582" ca="1">IFERROR(INDIRECT("'Application For Textile'!L"&amp;'Application For TE &amp; GOTS'!S674),"")</f>
        <v/>
      </c>
      <c r="E582" s="14" t="str">
        <f ca="1">'Application For TE &amp; GOTS'!AF674</f>
        <v/>
      </c>
      <c r="F582" s="14" t="str">
        <f ca="1">'Application For TE &amp; GOTS'!AH674</f>
        <v/>
      </c>
      <c r="G582" s="14" t="e">
        <f ca="1">'Application For TE &amp; GOTS'!AI674</f>
        <v>#REF!</v>
      </c>
    </row>
    <row r="583" spans="1:7">
      <c r="A583" s="14">
        <v>562</v>
      </c>
      <c r="B583" s="14" t="str">
        <f ca="1">'Application For TE &amp; GOTS'!X675</f>
        <v/>
      </c>
      <c r="C583" s="14">
        <f>'Application For TE &amp; GOTS'!$D675</f>
        <v>0</v>
      </c>
      <c r="D583" s="14" t="str" cm="1">
        <f t="array" aca="1" ref="D583" ca="1">IFERROR(INDIRECT("'Application For Textile'!L"&amp;'Application For TE &amp; GOTS'!S675),"")</f>
        <v/>
      </c>
      <c r="E583" s="14" t="str">
        <f ca="1">'Application For TE &amp; GOTS'!AF675</f>
        <v/>
      </c>
      <c r="F583" s="14" t="str">
        <f ca="1">'Application For TE &amp; GOTS'!AH675</f>
        <v/>
      </c>
      <c r="G583" s="14" t="e">
        <f ca="1">'Application For TE &amp; GOTS'!AI675</f>
        <v>#REF!</v>
      </c>
    </row>
    <row r="584" spans="1:7">
      <c r="A584" s="14">
        <v>563</v>
      </c>
      <c r="B584" s="14" t="str">
        <f ca="1">'Application For TE &amp; GOTS'!X676</f>
        <v/>
      </c>
      <c r="C584" s="14">
        <f>'Application For TE &amp; GOTS'!$D676</f>
        <v>0</v>
      </c>
      <c r="D584" s="14" t="str" cm="1">
        <f t="array" aca="1" ref="D584" ca="1">IFERROR(INDIRECT("'Application For Textile'!L"&amp;'Application For TE &amp; GOTS'!S676),"")</f>
        <v/>
      </c>
      <c r="E584" s="14" t="str">
        <f ca="1">'Application For TE &amp; GOTS'!AF676</f>
        <v/>
      </c>
      <c r="F584" s="14" t="str">
        <f ca="1">'Application For TE &amp; GOTS'!AH676</f>
        <v/>
      </c>
      <c r="G584" s="14" t="e">
        <f ca="1">'Application For TE &amp; GOTS'!AI676</f>
        <v>#REF!</v>
      </c>
    </row>
    <row r="585" spans="1:7">
      <c r="A585" s="14">
        <v>564</v>
      </c>
      <c r="B585" s="14" t="str">
        <f ca="1">'Application For TE &amp; GOTS'!X677</f>
        <v/>
      </c>
      <c r="C585" s="14">
        <f>'Application For TE &amp; GOTS'!$D677</f>
        <v>0</v>
      </c>
      <c r="D585" s="14" t="str" cm="1">
        <f t="array" aca="1" ref="D585" ca="1">IFERROR(INDIRECT("'Application For Textile'!L"&amp;'Application For TE &amp; GOTS'!S677),"")</f>
        <v/>
      </c>
      <c r="E585" s="14" t="str">
        <f ca="1">'Application For TE &amp; GOTS'!AF677</f>
        <v/>
      </c>
      <c r="F585" s="14" t="str">
        <f ca="1">'Application For TE &amp; GOTS'!AH677</f>
        <v/>
      </c>
      <c r="G585" s="14" t="e">
        <f ca="1">'Application For TE &amp; GOTS'!AI677</f>
        <v>#REF!</v>
      </c>
    </row>
    <row r="586" spans="1:7">
      <c r="A586" s="14">
        <v>565</v>
      </c>
      <c r="B586" s="14" t="str">
        <f ca="1">'Application For TE &amp; GOTS'!X678</f>
        <v/>
      </c>
      <c r="C586" s="14">
        <f>'Application For TE &amp; GOTS'!$D678</f>
        <v>0</v>
      </c>
      <c r="D586" s="14" t="str" cm="1">
        <f t="array" aca="1" ref="D586" ca="1">IFERROR(INDIRECT("'Application For Textile'!L"&amp;'Application For TE &amp; GOTS'!S678),"")</f>
        <v/>
      </c>
      <c r="E586" s="14" t="str">
        <f ca="1">'Application For TE &amp; GOTS'!AF678</f>
        <v/>
      </c>
      <c r="F586" s="14" t="str">
        <f ca="1">'Application For TE &amp; GOTS'!AH678</f>
        <v/>
      </c>
      <c r="G586" s="14" t="e">
        <f ca="1">'Application For TE &amp; GOTS'!AI678</f>
        <v>#REF!</v>
      </c>
    </row>
    <row r="587" spans="1:7">
      <c r="A587" s="14">
        <v>566</v>
      </c>
      <c r="B587" s="14" t="str">
        <f ca="1">'Application For TE &amp; GOTS'!X679</f>
        <v/>
      </c>
      <c r="C587" s="14">
        <f>'Application For TE &amp; GOTS'!$D679</f>
        <v>0</v>
      </c>
      <c r="D587" s="14" t="str" cm="1">
        <f t="array" aca="1" ref="D587" ca="1">IFERROR(INDIRECT("'Application For Textile'!L"&amp;'Application For TE &amp; GOTS'!S679),"")</f>
        <v/>
      </c>
      <c r="E587" s="14" t="str">
        <f ca="1">'Application For TE &amp; GOTS'!AF679</f>
        <v/>
      </c>
      <c r="F587" s="14" t="str">
        <f ca="1">'Application For TE &amp; GOTS'!AH679</f>
        <v/>
      </c>
      <c r="G587" s="14" t="e">
        <f ca="1">'Application For TE &amp; GOTS'!AI679</f>
        <v>#REF!</v>
      </c>
    </row>
    <row r="588" spans="1:7">
      <c r="A588" s="14">
        <v>567</v>
      </c>
      <c r="B588" s="14" t="str">
        <f ca="1">'Application For TE &amp; GOTS'!X680</f>
        <v/>
      </c>
      <c r="C588" s="14">
        <f>'Application For TE &amp; GOTS'!$D680</f>
        <v>0</v>
      </c>
      <c r="D588" s="14" t="str" cm="1">
        <f t="array" aca="1" ref="D588" ca="1">IFERROR(INDIRECT("'Application For Textile'!L"&amp;'Application For TE &amp; GOTS'!S680),"")</f>
        <v/>
      </c>
      <c r="E588" s="14" t="str">
        <f ca="1">'Application For TE &amp; GOTS'!AF680</f>
        <v/>
      </c>
      <c r="F588" s="14" t="str">
        <f ca="1">'Application For TE &amp; GOTS'!AH680</f>
        <v/>
      </c>
      <c r="G588" s="14" t="e">
        <f ca="1">'Application For TE &amp; GOTS'!AI680</f>
        <v>#REF!</v>
      </c>
    </row>
    <row r="589" spans="1:7">
      <c r="A589" s="14">
        <v>568</v>
      </c>
      <c r="B589" s="14" t="str">
        <f ca="1">'Application For TE &amp; GOTS'!X681</f>
        <v/>
      </c>
      <c r="C589" s="14">
        <f>'Application For TE &amp; GOTS'!$D681</f>
        <v>0</v>
      </c>
      <c r="D589" s="14" t="str" cm="1">
        <f t="array" aca="1" ref="D589" ca="1">IFERROR(INDIRECT("'Application For Textile'!L"&amp;'Application For TE &amp; GOTS'!S681),"")</f>
        <v/>
      </c>
      <c r="E589" s="14" t="str">
        <f ca="1">'Application For TE &amp; GOTS'!AF681</f>
        <v/>
      </c>
      <c r="F589" s="14" t="str">
        <f ca="1">'Application For TE &amp; GOTS'!AH681</f>
        <v/>
      </c>
      <c r="G589" s="14" t="e">
        <f ca="1">'Application For TE &amp; GOTS'!AI681</f>
        <v>#REF!</v>
      </c>
    </row>
    <row r="590" spans="1:7">
      <c r="A590" s="14">
        <v>569</v>
      </c>
      <c r="B590" s="14" t="str">
        <f ca="1">'Application For TE &amp; GOTS'!X682</f>
        <v/>
      </c>
      <c r="C590" s="14">
        <f>'Application For TE &amp; GOTS'!$D682</f>
        <v>0</v>
      </c>
      <c r="D590" s="14" t="str" cm="1">
        <f t="array" aca="1" ref="D590" ca="1">IFERROR(INDIRECT("'Application For Textile'!L"&amp;'Application For TE &amp; GOTS'!S682),"")</f>
        <v/>
      </c>
      <c r="E590" s="14" t="str">
        <f ca="1">'Application For TE &amp; GOTS'!AF682</f>
        <v/>
      </c>
      <c r="F590" s="14" t="str">
        <f ca="1">'Application For TE &amp; GOTS'!AH682</f>
        <v/>
      </c>
      <c r="G590" s="14" t="e">
        <f ca="1">'Application For TE &amp; GOTS'!AI682</f>
        <v>#REF!</v>
      </c>
    </row>
    <row r="591" spans="1:7">
      <c r="A591" s="14">
        <v>570</v>
      </c>
      <c r="B591" s="14" t="str">
        <f ca="1">'Application For TE &amp; GOTS'!X683</f>
        <v/>
      </c>
      <c r="C591" s="14">
        <f>'Application For TE &amp; GOTS'!$D683</f>
        <v>0</v>
      </c>
      <c r="D591" s="14" t="str" cm="1">
        <f t="array" aca="1" ref="D591" ca="1">IFERROR(INDIRECT("'Application For Textile'!L"&amp;'Application For TE &amp; GOTS'!S683),"")</f>
        <v/>
      </c>
      <c r="E591" s="14" t="str">
        <f ca="1">'Application For TE &amp; GOTS'!AF683</f>
        <v/>
      </c>
      <c r="F591" s="14" t="str">
        <f ca="1">'Application For TE &amp; GOTS'!AH683</f>
        <v/>
      </c>
      <c r="G591" s="14" t="e">
        <f ca="1">'Application For TE &amp; GOTS'!AI683</f>
        <v>#REF!</v>
      </c>
    </row>
    <row r="592" spans="1:7">
      <c r="A592" s="14">
        <v>571</v>
      </c>
      <c r="B592" s="14" t="str">
        <f ca="1">'Application For TE &amp; GOTS'!X684</f>
        <v/>
      </c>
      <c r="C592" s="14">
        <f>'Application For TE &amp; GOTS'!$D684</f>
        <v>0</v>
      </c>
      <c r="D592" s="14" t="str" cm="1">
        <f t="array" aca="1" ref="D592" ca="1">IFERROR(INDIRECT("'Application For Textile'!L"&amp;'Application For TE &amp; GOTS'!S684),"")</f>
        <v/>
      </c>
      <c r="E592" s="14" t="str">
        <f ca="1">'Application For TE &amp; GOTS'!AF684</f>
        <v/>
      </c>
      <c r="F592" s="14" t="str">
        <f ca="1">'Application For TE &amp; GOTS'!AH684</f>
        <v/>
      </c>
      <c r="G592" s="14" t="e">
        <f ca="1">'Application For TE &amp; GOTS'!AI684</f>
        <v>#REF!</v>
      </c>
    </row>
    <row r="593" spans="1:7">
      <c r="A593" s="14">
        <v>572</v>
      </c>
      <c r="B593" s="14" t="str">
        <f ca="1">'Application For TE &amp; GOTS'!X685</f>
        <v/>
      </c>
      <c r="C593" s="14">
        <f>'Application For TE &amp; GOTS'!$D685</f>
        <v>0</v>
      </c>
      <c r="D593" s="14" t="str" cm="1">
        <f t="array" aca="1" ref="D593" ca="1">IFERROR(INDIRECT("'Application For Textile'!L"&amp;'Application For TE &amp; GOTS'!S685),"")</f>
        <v/>
      </c>
      <c r="E593" s="14" t="str">
        <f ca="1">'Application For TE &amp; GOTS'!AF685</f>
        <v/>
      </c>
      <c r="F593" s="14" t="str">
        <f ca="1">'Application For TE &amp; GOTS'!AH685</f>
        <v/>
      </c>
      <c r="G593" s="14" t="e">
        <f ca="1">'Application For TE &amp; GOTS'!AI685</f>
        <v>#REF!</v>
      </c>
    </row>
    <row r="594" spans="1:7">
      <c r="A594" s="14">
        <v>573</v>
      </c>
      <c r="B594" s="14" t="str">
        <f ca="1">'Application For TE &amp; GOTS'!X686</f>
        <v/>
      </c>
      <c r="C594" s="14">
        <f>'Application For TE &amp; GOTS'!$D686</f>
        <v>0</v>
      </c>
      <c r="D594" s="14" t="str" cm="1">
        <f t="array" aca="1" ref="D594" ca="1">IFERROR(INDIRECT("'Application For Textile'!L"&amp;'Application For TE &amp; GOTS'!S686),"")</f>
        <v/>
      </c>
      <c r="E594" s="14" t="str">
        <f ca="1">'Application For TE &amp; GOTS'!AF686</f>
        <v/>
      </c>
      <c r="F594" s="14" t="str">
        <f ca="1">'Application For TE &amp; GOTS'!AH686</f>
        <v/>
      </c>
      <c r="G594" s="14" t="e">
        <f ca="1">'Application For TE &amp; GOTS'!AI686</f>
        <v>#REF!</v>
      </c>
    </row>
    <row r="595" spans="1:7">
      <c r="A595" s="14">
        <v>574</v>
      </c>
      <c r="B595" s="14" t="str">
        <f ca="1">'Application For TE &amp; GOTS'!X687</f>
        <v/>
      </c>
      <c r="C595" s="14">
        <f>'Application For TE &amp; GOTS'!$D687</f>
        <v>0</v>
      </c>
      <c r="D595" s="14" t="str" cm="1">
        <f t="array" aca="1" ref="D595" ca="1">IFERROR(INDIRECT("'Application For Textile'!L"&amp;'Application For TE &amp; GOTS'!S687),"")</f>
        <v/>
      </c>
      <c r="E595" s="14" t="str">
        <f ca="1">'Application For TE &amp; GOTS'!AF687</f>
        <v/>
      </c>
      <c r="F595" s="14" t="str">
        <f ca="1">'Application For TE &amp; GOTS'!AH687</f>
        <v/>
      </c>
      <c r="G595" s="14" t="e">
        <f ca="1">'Application For TE &amp; GOTS'!AI687</f>
        <v>#REF!</v>
      </c>
    </row>
    <row r="596" spans="1:7">
      <c r="A596" s="14">
        <v>575</v>
      </c>
      <c r="B596" s="14" t="str">
        <f ca="1">'Application For TE &amp; GOTS'!X688</f>
        <v/>
      </c>
      <c r="C596" s="14">
        <f>'Application For TE &amp; GOTS'!$D688</f>
        <v>0</v>
      </c>
      <c r="D596" s="14" t="str" cm="1">
        <f t="array" aca="1" ref="D596" ca="1">IFERROR(INDIRECT("'Application For Textile'!L"&amp;'Application For TE &amp; GOTS'!S688),"")</f>
        <v/>
      </c>
      <c r="E596" s="14" t="str">
        <f ca="1">'Application For TE &amp; GOTS'!AF688</f>
        <v/>
      </c>
      <c r="F596" s="14" t="str">
        <f ca="1">'Application For TE &amp; GOTS'!AH688</f>
        <v/>
      </c>
      <c r="G596" s="14" t="e">
        <f ca="1">'Application For TE &amp; GOTS'!AI688</f>
        <v>#REF!</v>
      </c>
    </row>
    <row r="597" spans="1:7">
      <c r="A597" s="14">
        <v>576</v>
      </c>
      <c r="B597" s="14" t="str">
        <f ca="1">'Application For TE &amp; GOTS'!X689</f>
        <v/>
      </c>
      <c r="C597" s="14">
        <f>'Application For TE &amp; GOTS'!$D689</f>
        <v>0</v>
      </c>
      <c r="D597" s="14" t="str" cm="1">
        <f t="array" aca="1" ref="D597" ca="1">IFERROR(INDIRECT("'Application For Textile'!L"&amp;'Application For TE &amp; GOTS'!S689),"")</f>
        <v/>
      </c>
      <c r="E597" s="14" t="str">
        <f ca="1">'Application For TE &amp; GOTS'!AF689</f>
        <v/>
      </c>
      <c r="F597" s="14" t="str">
        <f ca="1">'Application For TE &amp; GOTS'!AH689</f>
        <v/>
      </c>
      <c r="G597" s="14" t="e">
        <f ca="1">'Application For TE &amp; GOTS'!AI689</f>
        <v>#REF!</v>
      </c>
    </row>
    <row r="598" spans="1:7">
      <c r="A598" s="14">
        <v>577</v>
      </c>
      <c r="B598" s="14" t="str">
        <f ca="1">'Application For TE &amp; GOTS'!X690</f>
        <v/>
      </c>
      <c r="C598" s="14">
        <f>'Application For TE &amp; GOTS'!$D690</f>
        <v>0</v>
      </c>
      <c r="D598" s="14" t="str" cm="1">
        <f t="array" aca="1" ref="D598" ca="1">IFERROR(INDIRECT("'Application For Textile'!L"&amp;'Application For TE &amp; GOTS'!S690),"")</f>
        <v/>
      </c>
      <c r="E598" s="14" t="str">
        <f ca="1">'Application For TE &amp; GOTS'!AF690</f>
        <v/>
      </c>
      <c r="F598" s="14" t="str">
        <f ca="1">'Application For TE &amp; GOTS'!AH690</f>
        <v/>
      </c>
      <c r="G598" s="14" t="e">
        <f ca="1">'Application For TE &amp; GOTS'!AI690</f>
        <v>#REF!</v>
      </c>
    </row>
    <row r="599" spans="1:7">
      <c r="A599" s="14">
        <v>578</v>
      </c>
      <c r="B599" s="14" t="str">
        <f ca="1">'Application For TE &amp; GOTS'!X691</f>
        <v/>
      </c>
      <c r="C599" s="14">
        <f>'Application For TE &amp; GOTS'!$D691</f>
        <v>0</v>
      </c>
      <c r="D599" s="14" t="str" cm="1">
        <f t="array" aca="1" ref="D599" ca="1">IFERROR(INDIRECT("'Application For Textile'!L"&amp;'Application For TE &amp; GOTS'!S691),"")</f>
        <v/>
      </c>
      <c r="E599" s="14" t="str">
        <f ca="1">'Application For TE &amp; GOTS'!AF691</f>
        <v/>
      </c>
      <c r="F599" s="14" t="str">
        <f ca="1">'Application For TE &amp; GOTS'!AH691</f>
        <v/>
      </c>
      <c r="G599" s="14" t="e">
        <f ca="1">'Application For TE &amp; GOTS'!AI691</f>
        <v>#REF!</v>
      </c>
    </row>
    <row r="600" spans="1:7">
      <c r="A600" s="14">
        <v>579</v>
      </c>
      <c r="B600" s="14" t="str">
        <f ca="1">'Application For TE &amp; GOTS'!X692</f>
        <v/>
      </c>
      <c r="C600" s="14">
        <f>'Application For TE &amp; GOTS'!$D692</f>
        <v>0</v>
      </c>
      <c r="D600" s="14" t="str" cm="1">
        <f t="array" aca="1" ref="D600" ca="1">IFERROR(INDIRECT("'Application For Textile'!L"&amp;'Application For TE &amp; GOTS'!S692),"")</f>
        <v/>
      </c>
      <c r="E600" s="14" t="str">
        <f ca="1">'Application For TE &amp; GOTS'!AF692</f>
        <v/>
      </c>
      <c r="F600" s="14" t="str">
        <f ca="1">'Application For TE &amp; GOTS'!AH692</f>
        <v/>
      </c>
      <c r="G600" s="14" t="e">
        <f ca="1">'Application For TE &amp; GOTS'!AI692</f>
        <v>#REF!</v>
      </c>
    </row>
    <row r="601" spans="1:7">
      <c r="A601" s="14">
        <v>580</v>
      </c>
      <c r="B601" s="14" t="str">
        <f ca="1">'Application For TE &amp; GOTS'!X693</f>
        <v/>
      </c>
      <c r="C601" s="14">
        <f>'Application For TE &amp; GOTS'!$D693</f>
        <v>0</v>
      </c>
      <c r="D601" s="14" t="str" cm="1">
        <f t="array" aca="1" ref="D601" ca="1">IFERROR(INDIRECT("'Application For Textile'!L"&amp;'Application For TE &amp; GOTS'!S693),"")</f>
        <v/>
      </c>
      <c r="E601" s="14" t="str">
        <f ca="1">'Application For TE &amp; GOTS'!AF693</f>
        <v/>
      </c>
      <c r="F601" s="14" t="str">
        <f ca="1">'Application For TE &amp; GOTS'!AH693</f>
        <v/>
      </c>
      <c r="G601" s="14" t="e">
        <f ca="1">'Application For TE &amp; GOTS'!AI693</f>
        <v>#REF!</v>
      </c>
    </row>
    <row r="602" spans="1:7">
      <c r="A602" s="14">
        <v>581</v>
      </c>
      <c r="B602" s="14" t="str">
        <f ca="1">'Application For TE &amp; GOTS'!X694</f>
        <v/>
      </c>
      <c r="C602" s="14">
        <f>'Application For TE &amp; GOTS'!$D694</f>
        <v>0</v>
      </c>
      <c r="D602" s="14" t="str" cm="1">
        <f t="array" aca="1" ref="D602" ca="1">IFERROR(INDIRECT("'Application For Textile'!L"&amp;'Application For TE &amp; GOTS'!S694),"")</f>
        <v/>
      </c>
      <c r="E602" s="14" t="str">
        <f ca="1">'Application For TE &amp; GOTS'!AF694</f>
        <v/>
      </c>
      <c r="F602" s="14" t="str">
        <f ca="1">'Application For TE &amp; GOTS'!AH694</f>
        <v/>
      </c>
      <c r="G602" s="14" t="e">
        <f ca="1">'Application For TE &amp; GOTS'!AI694</f>
        <v>#REF!</v>
      </c>
    </row>
    <row r="603" spans="1:7">
      <c r="A603" s="14">
        <v>582</v>
      </c>
      <c r="B603" s="14" t="str">
        <f ca="1">'Application For TE &amp; GOTS'!X695</f>
        <v/>
      </c>
      <c r="C603" s="14">
        <f>'Application For TE &amp; GOTS'!$D695</f>
        <v>0</v>
      </c>
      <c r="D603" s="14" t="str" cm="1">
        <f t="array" aca="1" ref="D603" ca="1">IFERROR(INDIRECT("'Application For Textile'!L"&amp;'Application For TE &amp; GOTS'!S695),"")</f>
        <v/>
      </c>
      <c r="E603" s="14" t="str">
        <f ca="1">'Application For TE &amp; GOTS'!AF695</f>
        <v/>
      </c>
      <c r="F603" s="14" t="str">
        <f ca="1">'Application For TE &amp; GOTS'!AH695</f>
        <v/>
      </c>
      <c r="G603" s="14" t="e">
        <f ca="1">'Application For TE &amp; GOTS'!AI695</f>
        <v>#REF!</v>
      </c>
    </row>
    <row r="604" spans="1:7">
      <c r="A604" s="14">
        <v>583</v>
      </c>
      <c r="B604" s="14" t="str">
        <f ca="1">'Application For TE &amp; GOTS'!X696</f>
        <v/>
      </c>
      <c r="C604" s="14">
        <f>'Application For TE &amp; GOTS'!$D696</f>
        <v>0</v>
      </c>
      <c r="D604" s="14" t="str" cm="1">
        <f t="array" aca="1" ref="D604" ca="1">IFERROR(INDIRECT("'Application For Textile'!L"&amp;'Application For TE &amp; GOTS'!S696),"")</f>
        <v/>
      </c>
      <c r="E604" s="14" t="str">
        <f ca="1">'Application For TE &amp; GOTS'!AF696</f>
        <v/>
      </c>
      <c r="F604" s="14" t="str">
        <f ca="1">'Application For TE &amp; GOTS'!AH696</f>
        <v/>
      </c>
      <c r="G604" s="14" t="e">
        <f ca="1">'Application For TE &amp; GOTS'!AI696</f>
        <v>#REF!</v>
      </c>
    </row>
    <row r="605" spans="1:7">
      <c r="A605" s="14">
        <v>584</v>
      </c>
      <c r="B605" s="14" t="str">
        <f ca="1">'Application For TE &amp; GOTS'!X697</f>
        <v/>
      </c>
      <c r="C605" s="14">
        <f>'Application For TE &amp; GOTS'!$D697</f>
        <v>0</v>
      </c>
      <c r="D605" s="14" t="str" cm="1">
        <f t="array" aca="1" ref="D605" ca="1">IFERROR(INDIRECT("'Application For Textile'!L"&amp;'Application For TE &amp; GOTS'!S697),"")</f>
        <v/>
      </c>
      <c r="E605" s="14" t="str">
        <f ca="1">'Application For TE &amp; GOTS'!AF697</f>
        <v/>
      </c>
      <c r="F605" s="14" t="str">
        <f ca="1">'Application For TE &amp; GOTS'!AH697</f>
        <v/>
      </c>
      <c r="G605" s="14" t="e">
        <f ca="1">'Application For TE &amp; GOTS'!AI697</f>
        <v>#REF!</v>
      </c>
    </row>
    <row r="606" spans="1:7">
      <c r="A606" s="14">
        <v>585</v>
      </c>
      <c r="B606" s="14" t="str">
        <f ca="1">'Application For TE &amp; GOTS'!X698</f>
        <v/>
      </c>
      <c r="C606" s="14">
        <f>'Application For TE &amp; GOTS'!$D698</f>
        <v>0</v>
      </c>
      <c r="D606" s="14" t="str" cm="1">
        <f t="array" aca="1" ref="D606" ca="1">IFERROR(INDIRECT("'Application For Textile'!L"&amp;'Application For TE &amp; GOTS'!S698),"")</f>
        <v/>
      </c>
      <c r="E606" s="14" t="str">
        <f ca="1">'Application For TE &amp; GOTS'!AF698</f>
        <v/>
      </c>
      <c r="F606" s="14" t="str">
        <f ca="1">'Application For TE &amp; GOTS'!AH698</f>
        <v/>
      </c>
      <c r="G606" s="14" t="e">
        <f ca="1">'Application For TE &amp; GOTS'!AI698</f>
        <v>#REF!</v>
      </c>
    </row>
    <row r="607" spans="1:7">
      <c r="A607" s="14">
        <v>586</v>
      </c>
      <c r="B607" s="14" t="str">
        <f ca="1">'Application For TE &amp; GOTS'!X699</f>
        <v/>
      </c>
      <c r="C607" s="14">
        <f>'Application For TE &amp; GOTS'!$D699</f>
        <v>0</v>
      </c>
      <c r="D607" s="14" t="str" cm="1">
        <f t="array" aca="1" ref="D607" ca="1">IFERROR(INDIRECT("'Application For Textile'!L"&amp;'Application For TE &amp; GOTS'!S699),"")</f>
        <v/>
      </c>
      <c r="E607" s="14" t="str">
        <f ca="1">'Application For TE &amp; GOTS'!AF699</f>
        <v/>
      </c>
      <c r="F607" s="14" t="str">
        <f ca="1">'Application For TE &amp; GOTS'!AH699</f>
        <v/>
      </c>
      <c r="G607" s="14" t="e">
        <f ca="1">'Application For TE &amp; GOTS'!AI699</f>
        <v>#REF!</v>
      </c>
    </row>
    <row r="608" spans="1:7">
      <c r="A608" s="14">
        <v>587</v>
      </c>
      <c r="B608" s="14" t="str">
        <f ca="1">'Application For TE &amp; GOTS'!X700</f>
        <v/>
      </c>
      <c r="C608" s="14">
        <f>'Application For TE &amp; GOTS'!$D700</f>
        <v>0</v>
      </c>
      <c r="D608" s="14" t="str" cm="1">
        <f t="array" aca="1" ref="D608" ca="1">IFERROR(INDIRECT("'Application For Textile'!L"&amp;'Application For TE &amp; GOTS'!S700),"")</f>
        <v/>
      </c>
      <c r="E608" s="14" t="str">
        <f ca="1">'Application For TE &amp; GOTS'!AF700</f>
        <v/>
      </c>
      <c r="F608" s="14" t="str">
        <f ca="1">'Application For TE &amp; GOTS'!AH700</f>
        <v/>
      </c>
      <c r="G608" s="14" t="e">
        <f ca="1">'Application For TE &amp; GOTS'!AI700</f>
        <v>#REF!</v>
      </c>
    </row>
    <row r="609" spans="1:7">
      <c r="A609" s="14">
        <v>588</v>
      </c>
      <c r="B609" s="14" t="str">
        <f ca="1">'Application For TE &amp; GOTS'!X701</f>
        <v/>
      </c>
      <c r="C609" s="14">
        <f>'Application For TE &amp; GOTS'!$D701</f>
        <v>0</v>
      </c>
      <c r="D609" s="14" t="str" cm="1">
        <f t="array" aca="1" ref="D609" ca="1">IFERROR(INDIRECT("'Application For Textile'!L"&amp;'Application For TE &amp; GOTS'!S701),"")</f>
        <v/>
      </c>
      <c r="E609" s="14" t="str">
        <f ca="1">'Application For TE &amp; GOTS'!AF701</f>
        <v/>
      </c>
      <c r="F609" s="14" t="str">
        <f ca="1">'Application For TE &amp; GOTS'!AH701</f>
        <v/>
      </c>
      <c r="G609" s="14" t="e">
        <f ca="1">'Application For TE &amp; GOTS'!AI701</f>
        <v>#REF!</v>
      </c>
    </row>
    <row r="610" spans="1:7">
      <c r="A610" s="14">
        <v>589</v>
      </c>
      <c r="B610" s="14" t="str">
        <f ca="1">'Application For TE &amp; GOTS'!X702</f>
        <v/>
      </c>
      <c r="C610" s="14">
        <f>'Application For TE &amp; GOTS'!$D702</f>
        <v>0</v>
      </c>
      <c r="D610" s="14" t="str" cm="1">
        <f t="array" aca="1" ref="D610" ca="1">IFERROR(INDIRECT("'Application For Textile'!L"&amp;'Application For TE &amp; GOTS'!S702),"")</f>
        <v/>
      </c>
      <c r="E610" s="14" t="str">
        <f ca="1">'Application For TE &amp; GOTS'!AF702</f>
        <v/>
      </c>
      <c r="F610" s="14" t="str">
        <f ca="1">'Application For TE &amp; GOTS'!AH702</f>
        <v/>
      </c>
      <c r="G610" s="14" t="e">
        <f ca="1">'Application For TE &amp; GOTS'!AI702</f>
        <v>#REF!</v>
      </c>
    </row>
    <row r="611" spans="1:7">
      <c r="A611" s="14">
        <v>590</v>
      </c>
      <c r="B611" s="14" t="str">
        <f ca="1">'Application For TE &amp; GOTS'!X703</f>
        <v/>
      </c>
      <c r="C611" s="14">
        <f>'Application For TE &amp; GOTS'!$D703</f>
        <v>0</v>
      </c>
      <c r="D611" s="14" t="str" cm="1">
        <f t="array" aca="1" ref="D611" ca="1">IFERROR(INDIRECT("'Application For Textile'!L"&amp;'Application For TE &amp; GOTS'!S703),"")</f>
        <v/>
      </c>
      <c r="E611" s="14" t="str">
        <f ca="1">'Application For TE &amp; GOTS'!AF703</f>
        <v/>
      </c>
      <c r="F611" s="14" t="str">
        <f ca="1">'Application For TE &amp; GOTS'!AH703</f>
        <v/>
      </c>
      <c r="G611" s="14" t="e">
        <f ca="1">'Application For TE &amp; GOTS'!AI703</f>
        <v>#REF!</v>
      </c>
    </row>
    <row r="612" spans="1:7">
      <c r="A612" s="14">
        <v>591</v>
      </c>
      <c r="B612" s="14" t="str">
        <f ca="1">'Application For TE &amp; GOTS'!X704</f>
        <v/>
      </c>
      <c r="C612" s="14">
        <f>'Application For TE &amp; GOTS'!$D704</f>
        <v>0</v>
      </c>
      <c r="D612" s="14" t="str" cm="1">
        <f t="array" aca="1" ref="D612" ca="1">IFERROR(INDIRECT("'Application For Textile'!L"&amp;'Application For TE &amp; GOTS'!S704),"")</f>
        <v/>
      </c>
      <c r="E612" s="14" t="str">
        <f ca="1">'Application For TE &amp; GOTS'!AF704</f>
        <v/>
      </c>
      <c r="F612" s="14" t="str">
        <f ca="1">'Application For TE &amp; GOTS'!AH704</f>
        <v/>
      </c>
      <c r="G612" s="14" t="e">
        <f ca="1">'Application For TE &amp; GOTS'!AI704</f>
        <v>#REF!</v>
      </c>
    </row>
    <row r="613" spans="1:7">
      <c r="A613" s="14">
        <v>592</v>
      </c>
      <c r="B613" s="14" t="str">
        <f ca="1">'Application For TE &amp; GOTS'!X705</f>
        <v/>
      </c>
      <c r="C613" s="14">
        <f>'Application For TE &amp; GOTS'!$D705</f>
        <v>0</v>
      </c>
      <c r="D613" s="14" t="str" cm="1">
        <f t="array" aca="1" ref="D613" ca="1">IFERROR(INDIRECT("'Application For Textile'!L"&amp;'Application For TE &amp; GOTS'!S705),"")</f>
        <v/>
      </c>
      <c r="E613" s="14" t="str">
        <f ca="1">'Application For TE &amp; GOTS'!AF705</f>
        <v/>
      </c>
      <c r="F613" s="14" t="str">
        <f ca="1">'Application For TE &amp; GOTS'!AH705</f>
        <v/>
      </c>
      <c r="G613" s="14" t="e">
        <f ca="1">'Application For TE &amp; GOTS'!AI705</f>
        <v>#REF!</v>
      </c>
    </row>
    <row r="614" spans="1:7">
      <c r="A614" s="14">
        <v>593</v>
      </c>
      <c r="B614" s="14" t="str">
        <f ca="1">'Application For TE &amp; GOTS'!X706</f>
        <v/>
      </c>
      <c r="C614" s="14">
        <f>'Application For TE &amp; GOTS'!$D706</f>
        <v>0</v>
      </c>
      <c r="D614" s="14" t="str" cm="1">
        <f t="array" aca="1" ref="D614" ca="1">IFERROR(INDIRECT("'Application For Textile'!L"&amp;'Application For TE &amp; GOTS'!S706),"")</f>
        <v/>
      </c>
      <c r="E614" s="14" t="str">
        <f ca="1">'Application For TE &amp; GOTS'!AF706</f>
        <v/>
      </c>
      <c r="F614" s="14" t="str">
        <f ca="1">'Application For TE &amp; GOTS'!AH706</f>
        <v/>
      </c>
      <c r="G614" s="14" t="e">
        <f ca="1">'Application For TE &amp; GOTS'!AI706</f>
        <v>#REF!</v>
      </c>
    </row>
    <row r="615" spans="1:7">
      <c r="A615" s="14">
        <v>594</v>
      </c>
      <c r="B615" s="14" t="str">
        <f ca="1">'Application For TE &amp; GOTS'!X707</f>
        <v/>
      </c>
      <c r="C615" s="14">
        <f>'Application For TE &amp; GOTS'!$D707</f>
        <v>0</v>
      </c>
      <c r="D615" s="14" t="str" cm="1">
        <f t="array" aca="1" ref="D615" ca="1">IFERROR(INDIRECT("'Application For Textile'!L"&amp;'Application For TE &amp; GOTS'!S707),"")</f>
        <v/>
      </c>
      <c r="E615" s="14" t="str">
        <f ca="1">'Application For TE &amp; GOTS'!AF707</f>
        <v/>
      </c>
      <c r="F615" s="14" t="str">
        <f ca="1">'Application For TE &amp; GOTS'!AH707</f>
        <v/>
      </c>
      <c r="G615" s="14" t="e">
        <f ca="1">'Application For TE &amp; GOTS'!AI707</f>
        <v>#REF!</v>
      </c>
    </row>
    <row r="616" spans="1:7">
      <c r="A616" s="14">
        <v>595</v>
      </c>
      <c r="B616" s="14" t="str">
        <f ca="1">'Application For TE &amp; GOTS'!X708</f>
        <v/>
      </c>
      <c r="C616" s="14">
        <f>'Application For TE &amp; GOTS'!$D708</f>
        <v>0</v>
      </c>
      <c r="D616" s="14" t="str" cm="1">
        <f t="array" aca="1" ref="D616" ca="1">IFERROR(INDIRECT("'Application For Textile'!L"&amp;'Application For TE &amp; GOTS'!S708),"")</f>
        <v/>
      </c>
      <c r="E616" s="14" t="str">
        <f ca="1">'Application For TE &amp; GOTS'!AF708</f>
        <v/>
      </c>
      <c r="F616" s="14" t="str">
        <f ca="1">'Application For TE &amp; GOTS'!AH708</f>
        <v/>
      </c>
      <c r="G616" s="14" t="e">
        <f ca="1">'Application For TE &amp; GOTS'!AI708</f>
        <v>#REF!</v>
      </c>
    </row>
    <row r="617" spans="1:7">
      <c r="A617" s="14">
        <v>596</v>
      </c>
      <c r="B617" s="14" t="str">
        <f ca="1">'Application For TE &amp; GOTS'!X709</f>
        <v/>
      </c>
      <c r="C617" s="14">
        <f>'Application For TE &amp; GOTS'!$D709</f>
        <v>0</v>
      </c>
      <c r="D617" s="14" t="str" cm="1">
        <f t="array" aca="1" ref="D617" ca="1">IFERROR(INDIRECT("'Application For Textile'!L"&amp;'Application For TE &amp; GOTS'!S709),"")</f>
        <v/>
      </c>
      <c r="E617" s="14" t="str">
        <f ca="1">'Application For TE &amp; GOTS'!AF709</f>
        <v/>
      </c>
      <c r="F617" s="14" t="str">
        <f ca="1">'Application For TE &amp; GOTS'!AH709</f>
        <v/>
      </c>
      <c r="G617" s="14" t="e">
        <f ca="1">'Application For TE &amp; GOTS'!AI709</f>
        <v>#REF!</v>
      </c>
    </row>
    <row r="618" spans="1:7">
      <c r="A618" s="14">
        <v>597</v>
      </c>
      <c r="B618" s="14" t="str">
        <f ca="1">'Application For TE &amp; GOTS'!X710</f>
        <v/>
      </c>
      <c r="C618" s="14">
        <f>'Application For TE &amp; GOTS'!$D710</f>
        <v>0</v>
      </c>
      <c r="D618" s="14" t="str" cm="1">
        <f t="array" aca="1" ref="D618" ca="1">IFERROR(INDIRECT("'Application For Textile'!L"&amp;'Application For TE &amp; GOTS'!S710),"")</f>
        <v/>
      </c>
      <c r="E618" s="14" t="str">
        <f ca="1">'Application For TE &amp; GOTS'!AF710</f>
        <v/>
      </c>
      <c r="F618" s="14" t="str">
        <f ca="1">'Application For TE &amp; GOTS'!AH710</f>
        <v/>
      </c>
      <c r="G618" s="14" t="e">
        <f ca="1">'Application For TE &amp; GOTS'!AI710</f>
        <v>#REF!</v>
      </c>
    </row>
    <row r="619" spans="1:7">
      <c r="A619" s="14">
        <v>598</v>
      </c>
      <c r="B619" s="14" t="str">
        <f ca="1">'Application For TE &amp; GOTS'!X711</f>
        <v/>
      </c>
      <c r="C619" s="14">
        <f>'Application For TE &amp; GOTS'!$D711</f>
        <v>0</v>
      </c>
      <c r="D619" s="14" t="str" cm="1">
        <f t="array" aca="1" ref="D619" ca="1">IFERROR(INDIRECT("'Application For Textile'!L"&amp;'Application For TE &amp; GOTS'!S711),"")</f>
        <v/>
      </c>
      <c r="E619" s="14" t="str">
        <f ca="1">'Application For TE &amp; GOTS'!AF711</f>
        <v/>
      </c>
      <c r="F619" s="14" t="str">
        <f ca="1">'Application For TE &amp; GOTS'!AH711</f>
        <v/>
      </c>
      <c r="G619" s="14" t="e">
        <f ca="1">'Application For TE &amp; GOTS'!AI711</f>
        <v>#REF!</v>
      </c>
    </row>
    <row r="620" spans="1:7">
      <c r="A620" s="14">
        <v>599</v>
      </c>
      <c r="B620" s="14" t="str">
        <f ca="1">'Application For TE &amp; GOTS'!X712</f>
        <v/>
      </c>
      <c r="C620" s="14">
        <f>'Application For TE &amp; GOTS'!$D712</f>
        <v>0</v>
      </c>
      <c r="D620" s="14" t="str" cm="1">
        <f t="array" aca="1" ref="D620" ca="1">IFERROR(INDIRECT("'Application For Textile'!L"&amp;'Application For TE &amp; GOTS'!S712),"")</f>
        <v/>
      </c>
      <c r="E620" s="14" t="str">
        <f ca="1">'Application For TE &amp; GOTS'!AF712</f>
        <v/>
      </c>
      <c r="F620" s="14" t="str">
        <f ca="1">'Application For TE &amp; GOTS'!AH712</f>
        <v/>
      </c>
      <c r="G620" s="14" t="e">
        <f ca="1">'Application For TE &amp; GOTS'!AI712</f>
        <v>#REF!</v>
      </c>
    </row>
    <row r="621" spans="1:7">
      <c r="A621" s="14">
        <v>600</v>
      </c>
      <c r="B621" s="14" t="str">
        <f ca="1">'Application For TE &amp; GOTS'!X713</f>
        <v/>
      </c>
      <c r="C621" s="14">
        <f>'Application For TE &amp; GOTS'!$D713</f>
        <v>0</v>
      </c>
      <c r="D621" s="14" t="str" cm="1">
        <f t="array" aca="1" ref="D621" ca="1">IFERROR(INDIRECT("'Application For Textile'!L"&amp;'Application For TE &amp; GOTS'!S713),"")</f>
        <v/>
      </c>
      <c r="E621" s="14" t="str">
        <f ca="1">'Application For TE &amp; GOTS'!AF713</f>
        <v/>
      </c>
      <c r="F621" s="14" t="str">
        <f ca="1">'Application For TE &amp; GOTS'!AH713</f>
        <v/>
      </c>
      <c r="G621" s="14" t="e">
        <f ca="1">'Application For TE &amp; GOTS'!AI713</f>
        <v>#REF!</v>
      </c>
    </row>
    <row r="622" spans="1:7">
      <c r="A622" s="14">
        <v>601</v>
      </c>
      <c r="B622" s="14" t="str">
        <f ca="1">'Application For TE &amp; GOTS'!X714</f>
        <v/>
      </c>
      <c r="C622" s="14">
        <f>'Application For TE &amp; GOTS'!$D714</f>
        <v>0</v>
      </c>
      <c r="D622" s="14" t="str" cm="1">
        <f t="array" aca="1" ref="D622" ca="1">IFERROR(INDIRECT("'Application For Textile'!L"&amp;'Application For TE &amp; GOTS'!S714),"")</f>
        <v/>
      </c>
      <c r="E622" s="14" t="str">
        <f ca="1">'Application For TE &amp; GOTS'!AF714</f>
        <v/>
      </c>
      <c r="F622" s="14" t="str">
        <f ca="1">'Application For TE &amp; GOTS'!AH714</f>
        <v/>
      </c>
      <c r="G622" s="14" t="e">
        <f ca="1">'Application For TE &amp; GOTS'!AI714</f>
        <v>#REF!</v>
      </c>
    </row>
    <row r="623" spans="1:7">
      <c r="A623" s="14">
        <v>602</v>
      </c>
      <c r="B623" s="14" t="str">
        <f ca="1">'Application For TE &amp; GOTS'!X715</f>
        <v/>
      </c>
      <c r="C623" s="14">
        <f>'Application For TE &amp; GOTS'!$D715</f>
        <v>0</v>
      </c>
      <c r="D623" s="14" t="str" cm="1">
        <f t="array" aca="1" ref="D623" ca="1">IFERROR(INDIRECT("'Application For Textile'!L"&amp;'Application For TE &amp; GOTS'!S715),"")</f>
        <v/>
      </c>
      <c r="E623" s="14" t="str">
        <f ca="1">'Application For TE &amp; GOTS'!AF715</f>
        <v/>
      </c>
      <c r="F623" s="14" t="str">
        <f ca="1">'Application For TE &amp; GOTS'!AH715</f>
        <v/>
      </c>
      <c r="G623" s="14" t="e">
        <f ca="1">'Application For TE &amp; GOTS'!AI715</f>
        <v>#REF!</v>
      </c>
    </row>
    <row r="624" spans="1:7">
      <c r="A624" s="14">
        <v>603</v>
      </c>
      <c r="B624" s="14" t="str">
        <f ca="1">'Application For TE &amp; GOTS'!X716</f>
        <v/>
      </c>
      <c r="C624" s="14">
        <f>'Application For TE &amp; GOTS'!$D716</f>
        <v>0</v>
      </c>
      <c r="D624" s="14" t="str" cm="1">
        <f t="array" aca="1" ref="D624" ca="1">IFERROR(INDIRECT("'Application For Textile'!L"&amp;'Application For TE &amp; GOTS'!S716),"")</f>
        <v/>
      </c>
      <c r="E624" s="14" t="str">
        <f ca="1">'Application For TE &amp; GOTS'!AF716</f>
        <v/>
      </c>
      <c r="F624" s="14" t="str">
        <f ca="1">'Application For TE &amp; GOTS'!AH716</f>
        <v/>
      </c>
      <c r="G624" s="14" t="e">
        <f ca="1">'Application For TE &amp; GOTS'!AI716</f>
        <v>#REF!</v>
      </c>
    </row>
    <row r="625" spans="1:7">
      <c r="A625" s="14">
        <v>604</v>
      </c>
      <c r="B625" s="14" t="str">
        <f ca="1">'Application For TE &amp; GOTS'!X717</f>
        <v/>
      </c>
      <c r="C625" s="14">
        <f>'Application For TE &amp; GOTS'!$D717</f>
        <v>0</v>
      </c>
      <c r="D625" s="14" t="str" cm="1">
        <f t="array" aca="1" ref="D625" ca="1">IFERROR(INDIRECT("'Application For Textile'!L"&amp;'Application For TE &amp; GOTS'!S717),"")</f>
        <v/>
      </c>
      <c r="E625" s="14" t="str">
        <f ca="1">'Application For TE &amp; GOTS'!AF717</f>
        <v/>
      </c>
      <c r="F625" s="14" t="str">
        <f ca="1">'Application For TE &amp; GOTS'!AH717</f>
        <v/>
      </c>
      <c r="G625" s="14" t="e">
        <f ca="1">'Application For TE &amp; GOTS'!AI717</f>
        <v>#REF!</v>
      </c>
    </row>
    <row r="626" spans="1:7">
      <c r="A626" s="14">
        <v>605</v>
      </c>
      <c r="B626" s="14" t="str">
        <f ca="1">'Application For TE &amp; GOTS'!X718</f>
        <v/>
      </c>
      <c r="C626" s="14">
        <f>'Application For TE &amp; GOTS'!$D718</f>
        <v>0</v>
      </c>
      <c r="D626" s="14" t="str" cm="1">
        <f t="array" aca="1" ref="D626" ca="1">IFERROR(INDIRECT("'Application For Textile'!L"&amp;'Application For TE &amp; GOTS'!S718),"")</f>
        <v/>
      </c>
      <c r="E626" s="14" t="str">
        <f ca="1">'Application For TE &amp; GOTS'!AF718</f>
        <v/>
      </c>
      <c r="F626" s="14" t="str">
        <f ca="1">'Application For TE &amp; GOTS'!AH718</f>
        <v/>
      </c>
      <c r="G626" s="14" t="e">
        <f ca="1">'Application For TE &amp; GOTS'!AI718</f>
        <v>#REF!</v>
      </c>
    </row>
    <row r="627" spans="1:7">
      <c r="A627" s="14">
        <v>606</v>
      </c>
      <c r="B627" s="14" t="str">
        <f ca="1">'Application For TE &amp; GOTS'!X719</f>
        <v/>
      </c>
      <c r="C627" s="14">
        <f>'Application For TE &amp; GOTS'!$D719</f>
        <v>0</v>
      </c>
      <c r="D627" s="14" t="str" cm="1">
        <f t="array" aca="1" ref="D627" ca="1">IFERROR(INDIRECT("'Application For Textile'!L"&amp;'Application For TE &amp; GOTS'!S719),"")</f>
        <v/>
      </c>
      <c r="E627" s="14" t="str">
        <f ca="1">'Application For TE &amp; GOTS'!AF719</f>
        <v/>
      </c>
      <c r="F627" s="14" t="str">
        <f ca="1">'Application For TE &amp; GOTS'!AH719</f>
        <v/>
      </c>
      <c r="G627" s="14" t="e">
        <f ca="1">'Application For TE &amp; GOTS'!AI719</f>
        <v>#REF!</v>
      </c>
    </row>
    <row r="628" spans="1:7">
      <c r="A628" s="14">
        <v>607</v>
      </c>
      <c r="B628" s="14" t="str">
        <f ca="1">'Application For TE &amp; GOTS'!X720</f>
        <v/>
      </c>
      <c r="C628" s="14">
        <f>'Application For TE &amp; GOTS'!$D720</f>
        <v>0</v>
      </c>
      <c r="D628" s="14" t="str" cm="1">
        <f t="array" aca="1" ref="D628" ca="1">IFERROR(INDIRECT("'Application For Textile'!L"&amp;'Application For TE &amp; GOTS'!S720),"")</f>
        <v/>
      </c>
      <c r="E628" s="14" t="str">
        <f ca="1">'Application For TE &amp; GOTS'!AF720</f>
        <v/>
      </c>
      <c r="F628" s="14" t="str">
        <f ca="1">'Application For TE &amp; GOTS'!AH720</f>
        <v/>
      </c>
      <c r="G628" s="14" t="e">
        <f ca="1">'Application For TE &amp; GOTS'!AI720</f>
        <v>#REF!</v>
      </c>
    </row>
    <row r="629" spans="1:7">
      <c r="A629" s="14">
        <v>608</v>
      </c>
      <c r="B629" s="14" t="str">
        <f ca="1">'Application For TE &amp; GOTS'!X721</f>
        <v/>
      </c>
      <c r="C629" s="14">
        <f>'Application For TE &amp; GOTS'!$D721</f>
        <v>0</v>
      </c>
      <c r="D629" s="14" t="str" cm="1">
        <f t="array" aca="1" ref="D629" ca="1">IFERROR(INDIRECT("'Application For Textile'!L"&amp;'Application For TE &amp; GOTS'!S721),"")</f>
        <v/>
      </c>
      <c r="E629" s="14" t="str">
        <f ca="1">'Application For TE &amp; GOTS'!AF721</f>
        <v/>
      </c>
      <c r="F629" s="14" t="str">
        <f ca="1">'Application For TE &amp; GOTS'!AH721</f>
        <v/>
      </c>
      <c r="G629" s="14" t="e">
        <f ca="1">'Application For TE &amp; GOTS'!AI721</f>
        <v>#REF!</v>
      </c>
    </row>
    <row r="630" spans="1:7">
      <c r="A630" s="14">
        <v>609</v>
      </c>
      <c r="B630" s="14" t="str">
        <f ca="1">'Application For TE &amp; GOTS'!X722</f>
        <v/>
      </c>
      <c r="C630" s="14">
        <f>'Application For TE &amp; GOTS'!$D722</f>
        <v>0</v>
      </c>
      <c r="D630" s="14" t="str" cm="1">
        <f t="array" aca="1" ref="D630" ca="1">IFERROR(INDIRECT("'Application For Textile'!L"&amp;'Application For TE &amp; GOTS'!S722),"")</f>
        <v/>
      </c>
      <c r="E630" s="14" t="str">
        <f ca="1">'Application For TE &amp; GOTS'!AF722</f>
        <v/>
      </c>
      <c r="F630" s="14" t="str">
        <f ca="1">'Application For TE &amp; GOTS'!AH722</f>
        <v/>
      </c>
      <c r="G630" s="14" t="e">
        <f ca="1">'Application For TE &amp; GOTS'!AI722</f>
        <v>#REF!</v>
      </c>
    </row>
    <row r="631" spans="1:7">
      <c r="A631" s="14">
        <v>610</v>
      </c>
      <c r="B631" s="14" t="str">
        <f ca="1">'Application For TE &amp; GOTS'!X723</f>
        <v/>
      </c>
      <c r="C631" s="14">
        <f>'Application For TE &amp; GOTS'!$D723</f>
        <v>0</v>
      </c>
      <c r="D631" s="14" t="str" cm="1">
        <f t="array" aca="1" ref="D631" ca="1">IFERROR(INDIRECT("'Application For Textile'!L"&amp;'Application For TE &amp; GOTS'!S723),"")</f>
        <v/>
      </c>
      <c r="E631" s="14" t="str">
        <f ca="1">'Application For TE &amp; GOTS'!AF723</f>
        <v/>
      </c>
      <c r="F631" s="14" t="str">
        <f ca="1">'Application For TE &amp; GOTS'!AH723</f>
        <v/>
      </c>
      <c r="G631" s="14" t="e">
        <f ca="1">'Application For TE &amp; GOTS'!AI723</f>
        <v>#REF!</v>
      </c>
    </row>
    <row r="632" spans="1:7">
      <c r="A632" s="14">
        <v>611</v>
      </c>
      <c r="B632" s="14" t="str">
        <f ca="1">'Application For TE &amp; GOTS'!X724</f>
        <v/>
      </c>
      <c r="C632" s="14">
        <f>'Application For TE &amp; GOTS'!$D724</f>
        <v>0</v>
      </c>
      <c r="D632" s="14" t="str" cm="1">
        <f t="array" aca="1" ref="D632" ca="1">IFERROR(INDIRECT("'Application For Textile'!L"&amp;'Application For TE &amp; GOTS'!S724),"")</f>
        <v/>
      </c>
      <c r="E632" s="14" t="str">
        <f ca="1">'Application For TE &amp; GOTS'!AF724</f>
        <v/>
      </c>
      <c r="F632" s="14" t="str">
        <f ca="1">'Application For TE &amp; GOTS'!AH724</f>
        <v/>
      </c>
      <c r="G632" s="14" t="e">
        <f ca="1">'Application For TE &amp; GOTS'!AI724</f>
        <v>#REF!</v>
      </c>
    </row>
    <row r="633" spans="1:7">
      <c r="A633" s="14">
        <v>612</v>
      </c>
      <c r="B633" s="14" t="str">
        <f ca="1">'Application For TE &amp; GOTS'!X725</f>
        <v/>
      </c>
      <c r="C633" s="14">
        <f>'Application For TE &amp; GOTS'!$D725</f>
        <v>0</v>
      </c>
      <c r="D633" s="14" t="str" cm="1">
        <f t="array" aca="1" ref="D633" ca="1">IFERROR(INDIRECT("'Application For Textile'!L"&amp;'Application For TE &amp; GOTS'!S725),"")</f>
        <v/>
      </c>
      <c r="E633" s="14" t="str">
        <f ca="1">'Application For TE &amp; GOTS'!AF725</f>
        <v/>
      </c>
      <c r="F633" s="14" t="str">
        <f ca="1">'Application For TE &amp; GOTS'!AH725</f>
        <v/>
      </c>
      <c r="G633" s="14" t="e">
        <f ca="1">'Application For TE &amp; GOTS'!AI725</f>
        <v>#REF!</v>
      </c>
    </row>
    <row r="634" spans="1:7">
      <c r="A634" s="14">
        <v>613</v>
      </c>
      <c r="B634" s="14" t="str">
        <f ca="1">'Application For TE &amp; GOTS'!X726</f>
        <v/>
      </c>
      <c r="C634" s="14">
        <f>'Application For TE &amp; GOTS'!$D726</f>
        <v>0</v>
      </c>
      <c r="D634" s="14" t="str" cm="1">
        <f t="array" aca="1" ref="D634" ca="1">IFERROR(INDIRECT("'Application For Textile'!L"&amp;'Application For TE &amp; GOTS'!S726),"")</f>
        <v/>
      </c>
      <c r="E634" s="14" t="str">
        <f ca="1">'Application For TE &amp; GOTS'!AF726</f>
        <v/>
      </c>
      <c r="F634" s="14" t="str">
        <f ca="1">'Application For TE &amp; GOTS'!AH726</f>
        <v/>
      </c>
      <c r="G634" s="14" t="e">
        <f ca="1">'Application For TE &amp; GOTS'!AI726</f>
        <v>#REF!</v>
      </c>
    </row>
    <row r="635" spans="1:7">
      <c r="A635" s="14">
        <v>614</v>
      </c>
      <c r="B635" s="14" t="str">
        <f ca="1">'Application For TE &amp; GOTS'!X727</f>
        <v/>
      </c>
      <c r="C635" s="14">
        <f>'Application For TE &amp; GOTS'!$D727</f>
        <v>0</v>
      </c>
      <c r="D635" s="14" t="str" cm="1">
        <f t="array" aca="1" ref="D635" ca="1">IFERROR(INDIRECT("'Application For Textile'!L"&amp;'Application For TE &amp; GOTS'!S727),"")</f>
        <v/>
      </c>
      <c r="E635" s="14" t="str">
        <f ca="1">'Application For TE &amp; GOTS'!AF727</f>
        <v/>
      </c>
      <c r="F635" s="14" t="str">
        <f ca="1">'Application For TE &amp; GOTS'!AH727</f>
        <v/>
      </c>
      <c r="G635" s="14" t="e">
        <f ca="1">'Application For TE &amp; GOTS'!AI727</f>
        <v>#REF!</v>
      </c>
    </row>
    <row r="636" spans="1:7">
      <c r="A636" s="14">
        <v>615</v>
      </c>
      <c r="B636" s="14" t="str">
        <f ca="1">'Application For TE &amp; GOTS'!X728</f>
        <v/>
      </c>
      <c r="C636" s="14">
        <f>'Application For TE &amp; GOTS'!$D728</f>
        <v>0</v>
      </c>
      <c r="D636" s="14" t="str" cm="1">
        <f t="array" aca="1" ref="D636" ca="1">IFERROR(INDIRECT("'Application For Textile'!L"&amp;'Application For TE &amp; GOTS'!S728),"")</f>
        <v/>
      </c>
      <c r="E636" s="14" t="str">
        <f ca="1">'Application For TE &amp; GOTS'!AF728</f>
        <v/>
      </c>
      <c r="F636" s="14" t="str">
        <f ca="1">'Application For TE &amp; GOTS'!AH728</f>
        <v/>
      </c>
      <c r="G636" s="14" t="e">
        <f ca="1">'Application For TE &amp; GOTS'!AI728</f>
        <v>#REF!</v>
      </c>
    </row>
    <row r="637" spans="1:7">
      <c r="A637" s="14">
        <v>616</v>
      </c>
      <c r="B637" s="14" t="str">
        <f ca="1">'Application For TE &amp; GOTS'!X729</f>
        <v/>
      </c>
      <c r="C637" s="14">
        <f>'Application For TE &amp; GOTS'!$D729</f>
        <v>0</v>
      </c>
      <c r="D637" s="14" t="str" cm="1">
        <f t="array" aca="1" ref="D637" ca="1">IFERROR(INDIRECT("'Application For Textile'!L"&amp;'Application For TE &amp; GOTS'!S729),"")</f>
        <v/>
      </c>
      <c r="E637" s="14" t="str">
        <f ca="1">'Application For TE &amp; GOTS'!AF729</f>
        <v/>
      </c>
      <c r="F637" s="14" t="str">
        <f ca="1">'Application For TE &amp; GOTS'!AH729</f>
        <v/>
      </c>
      <c r="G637" s="14" t="e">
        <f ca="1">'Application For TE &amp; GOTS'!AI729</f>
        <v>#REF!</v>
      </c>
    </row>
    <row r="638" spans="1:7">
      <c r="A638" s="14">
        <v>617</v>
      </c>
      <c r="B638" s="14" t="str">
        <f ca="1">'Application For TE &amp; GOTS'!X730</f>
        <v/>
      </c>
      <c r="C638" s="14">
        <f>'Application For TE &amp; GOTS'!$D730</f>
        <v>0</v>
      </c>
      <c r="D638" s="14" t="str" cm="1">
        <f t="array" aca="1" ref="D638" ca="1">IFERROR(INDIRECT("'Application For Textile'!L"&amp;'Application For TE &amp; GOTS'!S730),"")</f>
        <v/>
      </c>
      <c r="E638" s="14" t="str">
        <f ca="1">'Application For TE &amp; GOTS'!AF730</f>
        <v/>
      </c>
      <c r="F638" s="14" t="str">
        <f ca="1">'Application For TE &amp; GOTS'!AH730</f>
        <v/>
      </c>
      <c r="G638" s="14" t="e">
        <f ca="1">'Application For TE &amp; GOTS'!AI730</f>
        <v>#REF!</v>
      </c>
    </row>
    <row r="639" spans="1:7">
      <c r="A639" s="14">
        <v>618</v>
      </c>
      <c r="B639" s="14" t="str">
        <f ca="1">'Application For TE &amp; GOTS'!X731</f>
        <v/>
      </c>
      <c r="C639" s="14">
        <f>'Application For TE &amp; GOTS'!$D731</f>
        <v>0</v>
      </c>
      <c r="D639" s="14" t="str" cm="1">
        <f t="array" aca="1" ref="D639" ca="1">IFERROR(INDIRECT("'Application For Textile'!L"&amp;'Application For TE &amp; GOTS'!S731),"")</f>
        <v/>
      </c>
      <c r="E639" s="14" t="str">
        <f ca="1">'Application For TE &amp; GOTS'!AF731</f>
        <v/>
      </c>
      <c r="F639" s="14" t="str">
        <f ca="1">'Application For TE &amp; GOTS'!AH731</f>
        <v/>
      </c>
      <c r="G639" s="14" t="e">
        <f ca="1">'Application For TE &amp; GOTS'!AI731</f>
        <v>#REF!</v>
      </c>
    </row>
    <row r="640" spans="1:7">
      <c r="A640" s="14">
        <v>619</v>
      </c>
      <c r="B640" s="14" t="str">
        <f ca="1">'Application For TE &amp; GOTS'!X732</f>
        <v/>
      </c>
      <c r="C640" s="14">
        <f>'Application For TE &amp; GOTS'!$D732</f>
        <v>0</v>
      </c>
      <c r="D640" s="14" t="str" cm="1">
        <f t="array" aca="1" ref="D640" ca="1">IFERROR(INDIRECT("'Application For Textile'!L"&amp;'Application For TE &amp; GOTS'!S732),"")</f>
        <v/>
      </c>
      <c r="E640" s="14" t="str">
        <f ca="1">'Application For TE &amp; GOTS'!AF732</f>
        <v/>
      </c>
      <c r="F640" s="14" t="str">
        <f ca="1">'Application For TE &amp; GOTS'!AH732</f>
        <v/>
      </c>
      <c r="G640" s="14" t="e">
        <f ca="1">'Application For TE &amp; GOTS'!AI732</f>
        <v>#REF!</v>
      </c>
    </row>
    <row r="641" spans="1:7">
      <c r="A641" s="14">
        <v>620</v>
      </c>
      <c r="B641" s="14" t="str">
        <f ca="1">'Application For TE &amp; GOTS'!X733</f>
        <v/>
      </c>
      <c r="C641" s="14">
        <f>'Application For TE &amp; GOTS'!$D733</f>
        <v>0</v>
      </c>
      <c r="D641" s="14" t="str" cm="1">
        <f t="array" aca="1" ref="D641" ca="1">IFERROR(INDIRECT("'Application For Textile'!L"&amp;'Application For TE &amp; GOTS'!S733),"")</f>
        <v/>
      </c>
      <c r="E641" s="14" t="str">
        <f ca="1">'Application For TE &amp; GOTS'!AF733</f>
        <v/>
      </c>
      <c r="F641" s="14" t="str">
        <f ca="1">'Application For TE &amp; GOTS'!AH733</f>
        <v/>
      </c>
      <c r="G641" s="14" t="e">
        <f ca="1">'Application For TE &amp; GOTS'!AI733</f>
        <v>#REF!</v>
      </c>
    </row>
    <row r="642" spans="1:7">
      <c r="A642" s="14">
        <v>621</v>
      </c>
      <c r="B642" s="14" t="str">
        <f ca="1">'Application For TE &amp; GOTS'!X734</f>
        <v/>
      </c>
      <c r="C642" s="14">
        <f>'Application For TE &amp; GOTS'!$D734</f>
        <v>0</v>
      </c>
      <c r="D642" s="14" t="str" cm="1">
        <f t="array" aca="1" ref="D642" ca="1">IFERROR(INDIRECT("'Application For Textile'!L"&amp;'Application For TE &amp; GOTS'!S734),"")</f>
        <v/>
      </c>
      <c r="E642" s="14" t="str">
        <f ca="1">'Application For TE &amp; GOTS'!AF734</f>
        <v/>
      </c>
      <c r="F642" s="14" t="str">
        <f ca="1">'Application For TE &amp; GOTS'!AH734</f>
        <v/>
      </c>
      <c r="G642" s="14" t="e">
        <f ca="1">'Application For TE &amp; GOTS'!AI734</f>
        <v>#REF!</v>
      </c>
    </row>
    <row r="643" spans="1:7">
      <c r="A643" s="14">
        <v>622</v>
      </c>
      <c r="B643" s="14" t="str">
        <f ca="1">'Application For TE &amp; GOTS'!X735</f>
        <v/>
      </c>
      <c r="C643" s="14">
        <f>'Application For TE &amp; GOTS'!$D735</f>
        <v>0</v>
      </c>
      <c r="D643" s="14" t="str" cm="1">
        <f t="array" aca="1" ref="D643" ca="1">IFERROR(INDIRECT("'Application For Textile'!L"&amp;'Application For TE &amp; GOTS'!S735),"")</f>
        <v/>
      </c>
      <c r="E643" s="14" t="str">
        <f ca="1">'Application For TE &amp; GOTS'!AF735</f>
        <v/>
      </c>
      <c r="F643" s="14" t="str">
        <f ca="1">'Application For TE &amp; GOTS'!AH735</f>
        <v/>
      </c>
      <c r="G643" s="14" t="e">
        <f ca="1">'Application For TE &amp; GOTS'!AI735</f>
        <v>#REF!</v>
      </c>
    </row>
    <row r="644" spans="1:7">
      <c r="A644" s="14">
        <v>623</v>
      </c>
      <c r="B644" s="14" t="str">
        <f ca="1">'Application For TE &amp; GOTS'!X736</f>
        <v/>
      </c>
      <c r="C644" s="14">
        <f>'Application For TE &amp; GOTS'!$D736</f>
        <v>0</v>
      </c>
      <c r="D644" s="14" t="str" cm="1">
        <f t="array" aca="1" ref="D644" ca="1">IFERROR(INDIRECT("'Application For Textile'!L"&amp;'Application For TE &amp; GOTS'!S736),"")</f>
        <v/>
      </c>
      <c r="E644" s="14" t="str">
        <f ca="1">'Application For TE &amp; GOTS'!AF736</f>
        <v/>
      </c>
      <c r="F644" s="14" t="str">
        <f ca="1">'Application For TE &amp; GOTS'!AH736</f>
        <v/>
      </c>
      <c r="G644" s="14" t="e">
        <f ca="1">'Application For TE &amp; GOTS'!AI736</f>
        <v>#REF!</v>
      </c>
    </row>
    <row r="645" spans="1:7">
      <c r="A645" s="14">
        <v>624</v>
      </c>
      <c r="B645" s="14" t="str">
        <f ca="1">'Application For TE &amp; GOTS'!X737</f>
        <v/>
      </c>
      <c r="C645" s="14">
        <f>'Application For TE &amp; GOTS'!$D737</f>
        <v>0</v>
      </c>
      <c r="D645" s="14" t="str" cm="1">
        <f t="array" aca="1" ref="D645" ca="1">IFERROR(INDIRECT("'Application For Textile'!L"&amp;'Application For TE &amp; GOTS'!S737),"")</f>
        <v/>
      </c>
      <c r="E645" s="14" t="str">
        <f ca="1">'Application For TE &amp; GOTS'!AF737</f>
        <v/>
      </c>
      <c r="F645" s="14" t="str">
        <f ca="1">'Application For TE &amp; GOTS'!AH737</f>
        <v/>
      </c>
      <c r="G645" s="14" t="e">
        <f ca="1">'Application For TE &amp; GOTS'!AI737</f>
        <v>#REF!</v>
      </c>
    </row>
    <row r="646" spans="1:7">
      <c r="A646" s="14">
        <v>625</v>
      </c>
      <c r="B646" s="14" t="str">
        <f ca="1">'Application For TE &amp; GOTS'!X738</f>
        <v/>
      </c>
      <c r="C646" s="14">
        <f>'Application For TE &amp; GOTS'!$D738</f>
        <v>0</v>
      </c>
      <c r="D646" s="14" t="str" cm="1">
        <f t="array" aca="1" ref="D646" ca="1">IFERROR(INDIRECT("'Application For Textile'!L"&amp;'Application For TE &amp; GOTS'!S738),"")</f>
        <v/>
      </c>
      <c r="E646" s="14" t="str">
        <f ca="1">'Application For TE &amp; GOTS'!AF738</f>
        <v/>
      </c>
      <c r="F646" s="14" t="str">
        <f ca="1">'Application For TE &amp; GOTS'!AH738</f>
        <v/>
      </c>
      <c r="G646" s="14" t="e">
        <f ca="1">'Application For TE &amp; GOTS'!AI738</f>
        <v>#REF!</v>
      </c>
    </row>
    <row r="647" spans="1:7">
      <c r="A647" s="14">
        <v>626</v>
      </c>
      <c r="B647" s="14" t="str">
        <f ca="1">'Application For TE &amp; GOTS'!X739</f>
        <v/>
      </c>
      <c r="C647" s="14">
        <f>'Application For TE &amp; GOTS'!$D739</f>
        <v>0</v>
      </c>
      <c r="D647" s="14" t="str" cm="1">
        <f t="array" aca="1" ref="D647" ca="1">IFERROR(INDIRECT("'Application For Textile'!L"&amp;'Application For TE &amp; GOTS'!S739),"")</f>
        <v/>
      </c>
      <c r="E647" s="14" t="str">
        <f ca="1">'Application For TE &amp; GOTS'!AF739</f>
        <v/>
      </c>
      <c r="F647" s="14" t="str">
        <f ca="1">'Application For TE &amp; GOTS'!AH739</f>
        <v/>
      </c>
      <c r="G647" s="14" t="e">
        <f ca="1">'Application For TE &amp; GOTS'!AI739</f>
        <v>#REF!</v>
      </c>
    </row>
    <row r="648" spans="1:7">
      <c r="A648" s="14">
        <v>627</v>
      </c>
      <c r="B648" s="14" t="str">
        <f ca="1">'Application For TE &amp; GOTS'!X740</f>
        <v/>
      </c>
      <c r="C648" s="14">
        <f>'Application For TE &amp; GOTS'!$D740</f>
        <v>0</v>
      </c>
      <c r="D648" s="14" t="str" cm="1">
        <f t="array" aca="1" ref="D648" ca="1">IFERROR(INDIRECT("'Application For Textile'!L"&amp;'Application For TE &amp; GOTS'!S740),"")</f>
        <v/>
      </c>
      <c r="E648" s="14" t="str">
        <f ca="1">'Application For TE &amp; GOTS'!AF740</f>
        <v/>
      </c>
      <c r="F648" s="14" t="str">
        <f ca="1">'Application For TE &amp; GOTS'!AH740</f>
        <v/>
      </c>
      <c r="G648" s="14" t="e">
        <f ca="1">'Application For TE &amp; GOTS'!AI740</f>
        <v>#REF!</v>
      </c>
    </row>
    <row r="649" spans="1:7">
      <c r="A649" s="14">
        <v>628</v>
      </c>
      <c r="B649" s="14" t="str">
        <f ca="1">'Application For TE &amp; GOTS'!X741</f>
        <v/>
      </c>
      <c r="C649" s="14">
        <f>'Application For TE &amp; GOTS'!$D741</f>
        <v>0</v>
      </c>
      <c r="D649" s="14" t="str" cm="1">
        <f t="array" aca="1" ref="D649" ca="1">IFERROR(INDIRECT("'Application For Textile'!L"&amp;'Application For TE &amp; GOTS'!S741),"")</f>
        <v/>
      </c>
      <c r="E649" s="14" t="str">
        <f ca="1">'Application For TE &amp; GOTS'!AF741</f>
        <v/>
      </c>
      <c r="F649" s="14" t="str">
        <f ca="1">'Application For TE &amp; GOTS'!AH741</f>
        <v/>
      </c>
      <c r="G649" s="14" t="e">
        <f ca="1">'Application For TE &amp; GOTS'!AI741</f>
        <v>#REF!</v>
      </c>
    </row>
    <row r="650" spans="1:7">
      <c r="A650" s="14">
        <v>629</v>
      </c>
      <c r="B650" s="14" t="str">
        <f ca="1">'Application For TE &amp; GOTS'!X742</f>
        <v/>
      </c>
      <c r="C650" s="14">
        <f>'Application For TE &amp; GOTS'!$D742</f>
        <v>0</v>
      </c>
      <c r="D650" s="14" t="str" cm="1">
        <f t="array" aca="1" ref="D650" ca="1">IFERROR(INDIRECT("'Application For Textile'!L"&amp;'Application For TE &amp; GOTS'!S742),"")</f>
        <v/>
      </c>
      <c r="E650" s="14" t="str">
        <f ca="1">'Application For TE &amp; GOTS'!AF742</f>
        <v/>
      </c>
      <c r="F650" s="14" t="str">
        <f ca="1">'Application For TE &amp; GOTS'!AH742</f>
        <v/>
      </c>
      <c r="G650" s="14" t="e">
        <f ca="1">'Application For TE &amp; GOTS'!AI742</f>
        <v>#REF!</v>
      </c>
    </row>
    <row r="651" spans="1:7">
      <c r="A651" s="14">
        <v>630</v>
      </c>
      <c r="B651" s="14" t="str">
        <f ca="1">'Application For TE &amp; GOTS'!X743</f>
        <v/>
      </c>
      <c r="C651" s="14">
        <f>'Application For TE &amp; GOTS'!$D743</f>
        <v>0</v>
      </c>
      <c r="D651" s="14" t="str" cm="1">
        <f t="array" aca="1" ref="D651" ca="1">IFERROR(INDIRECT("'Application For Textile'!L"&amp;'Application For TE &amp; GOTS'!S743),"")</f>
        <v/>
      </c>
      <c r="E651" s="14" t="str">
        <f ca="1">'Application For TE &amp; GOTS'!AF743</f>
        <v/>
      </c>
      <c r="F651" s="14" t="str">
        <f ca="1">'Application For TE &amp; GOTS'!AH743</f>
        <v/>
      </c>
      <c r="G651" s="14" t="e">
        <f ca="1">'Application For TE &amp; GOTS'!AI743</f>
        <v>#REF!</v>
      </c>
    </row>
    <row r="652" spans="1:7">
      <c r="A652" s="14">
        <v>631</v>
      </c>
      <c r="B652" s="14" t="str">
        <f ca="1">'Application For TE &amp; GOTS'!X744</f>
        <v/>
      </c>
      <c r="C652" s="14">
        <f>'Application For TE &amp; GOTS'!$D744</f>
        <v>0</v>
      </c>
      <c r="D652" s="14" t="str" cm="1">
        <f t="array" aca="1" ref="D652" ca="1">IFERROR(INDIRECT("'Application For Textile'!L"&amp;'Application For TE &amp; GOTS'!S744),"")</f>
        <v/>
      </c>
      <c r="E652" s="14" t="str">
        <f ca="1">'Application For TE &amp; GOTS'!AF744</f>
        <v/>
      </c>
      <c r="F652" s="14" t="str">
        <f ca="1">'Application For TE &amp; GOTS'!AH744</f>
        <v/>
      </c>
      <c r="G652" s="14" t="e">
        <f ca="1">'Application For TE &amp; GOTS'!AI744</f>
        <v>#REF!</v>
      </c>
    </row>
    <row r="653" spans="1:7">
      <c r="A653" s="14">
        <v>632</v>
      </c>
      <c r="B653" s="14" t="str">
        <f ca="1">'Application For TE &amp; GOTS'!X745</f>
        <v/>
      </c>
      <c r="C653" s="14">
        <f>'Application For TE &amp; GOTS'!$D745</f>
        <v>0</v>
      </c>
      <c r="D653" s="14" t="str" cm="1">
        <f t="array" aca="1" ref="D653" ca="1">IFERROR(INDIRECT("'Application For Textile'!L"&amp;'Application For TE &amp; GOTS'!S745),"")</f>
        <v/>
      </c>
      <c r="E653" s="14" t="str">
        <f ca="1">'Application For TE &amp; GOTS'!AF745</f>
        <v/>
      </c>
      <c r="F653" s="14" t="str">
        <f ca="1">'Application For TE &amp; GOTS'!AH745</f>
        <v/>
      </c>
      <c r="G653" s="14" t="e">
        <f ca="1">'Application For TE &amp; GOTS'!AI745</f>
        <v>#REF!</v>
      </c>
    </row>
    <row r="654" spans="1:7">
      <c r="A654" s="14">
        <v>633</v>
      </c>
      <c r="B654" s="14" t="str">
        <f ca="1">'Application For TE &amp; GOTS'!X746</f>
        <v/>
      </c>
      <c r="C654" s="14">
        <f>'Application For TE &amp; GOTS'!$D746</f>
        <v>0</v>
      </c>
      <c r="D654" s="14" t="str" cm="1">
        <f t="array" aca="1" ref="D654" ca="1">IFERROR(INDIRECT("'Application For Textile'!L"&amp;'Application For TE &amp; GOTS'!S746),"")</f>
        <v/>
      </c>
      <c r="E654" s="14" t="str">
        <f ca="1">'Application For TE &amp; GOTS'!AF746</f>
        <v/>
      </c>
      <c r="F654" s="14" t="str">
        <f ca="1">'Application For TE &amp; GOTS'!AH746</f>
        <v/>
      </c>
      <c r="G654" s="14" t="e">
        <f ca="1">'Application For TE &amp; GOTS'!AI746</f>
        <v>#REF!</v>
      </c>
    </row>
    <row r="655" spans="1:7">
      <c r="A655" s="14">
        <v>634</v>
      </c>
      <c r="B655" s="14" t="str">
        <f ca="1">'Application For TE &amp; GOTS'!X747</f>
        <v/>
      </c>
      <c r="C655" s="14">
        <f>'Application For TE &amp; GOTS'!$D747</f>
        <v>0</v>
      </c>
      <c r="D655" s="14" t="str" cm="1">
        <f t="array" aca="1" ref="D655" ca="1">IFERROR(INDIRECT("'Application For Textile'!L"&amp;'Application For TE &amp; GOTS'!S747),"")</f>
        <v/>
      </c>
      <c r="E655" s="14" t="str">
        <f ca="1">'Application For TE &amp; GOTS'!AF747</f>
        <v/>
      </c>
      <c r="F655" s="14" t="str">
        <f ca="1">'Application For TE &amp; GOTS'!AH747</f>
        <v/>
      </c>
      <c r="G655" s="14" t="e">
        <f ca="1">'Application For TE &amp; GOTS'!AI747</f>
        <v>#REF!</v>
      </c>
    </row>
    <row r="656" spans="1:7">
      <c r="A656" s="14">
        <v>635</v>
      </c>
      <c r="B656" s="14" t="str">
        <f ca="1">'Application For TE &amp; GOTS'!X748</f>
        <v/>
      </c>
      <c r="C656" s="14">
        <f>'Application For TE &amp; GOTS'!$D748</f>
        <v>0</v>
      </c>
      <c r="D656" s="14" t="str" cm="1">
        <f t="array" aca="1" ref="D656" ca="1">IFERROR(INDIRECT("'Application For Textile'!L"&amp;'Application For TE &amp; GOTS'!S748),"")</f>
        <v/>
      </c>
      <c r="E656" s="14" t="str">
        <f ca="1">'Application For TE &amp; GOTS'!AF748</f>
        <v/>
      </c>
      <c r="F656" s="14" t="str">
        <f ca="1">'Application For TE &amp; GOTS'!AH748</f>
        <v/>
      </c>
      <c r="G656" s="14" t="e">
        <f ca="1">'Application For TE &amp; GOTS'!AI748</f>
        <v>#REF!</v>
      </c>
    </row>
    <row r="657" spans="1:7">
      <c r="A657" s="14">
        <v>636</v>
      </c>
      <c r="B657" s="14" t="str">
        <f ca="1">'Application For TE &amp; GOTS'!X749</f>
        <v/>
      </c>
      <c r="C657" s="14">
        <f>'Application For TE &amp; GOTS'!$D749</f>
        <v>0</v>
      </c>
      <c r="D657" s="14" t="str" cm="1">
        <f t="array" aca="1" ref="D657" ca="1">IFERROR(INDIRECT("'Application For Textile'!L"&amp;'Application For TE &amp; GOTS'!S749),"")</f>
        <v/>
      </c>
      <c r="E657" s="14" t="str">
        <f ca="1">'Application For TE &amp; GOTS'!AF749</f>
        <v/>
      </c>
      <c r="F657" s="14" t="str">
        <f ca="1">'Application For TE &amp; GOTS'!AH749</f>
        <v/>
      </c>
      <c r="G657" s="14" t="e">
        <f ca="1">'Application For TE &amp; GOTS'!AI749</f>
        <v>#REF!</v>
      </c>
    </row>
    <row r="658" spans="1:7">
      <c r="A658" s="14">
        <v>637</v>
      </c>
      <c r="B658" s="14" t="str">
        <f ca="1">'Application For TE &amp; GOTS'!X750</f>
        <v/>
      </c>
      <c r="C658" s="14">
        <f>'Application For TE &amp; GOTS'!$D750</f>
        <v>0</v>
      </c>
      <c r="D658" s="14" t="str" cm="1">
        <f t="array" aca="1" ref="D658" ca="1">IFERROR(INDIRECT("'Application For Textile'!L"&amp;'Application For TE &amp; GOTS'!S750),"")</f>
        <v/>
      </c>
      <c r="E658" s="14" t="str">
        <f ca="1">'Application For TE &amp; GOTS'!AF750</f>
        <v/>
      </c>
      <c r="F658" s="14" t="str">
        <f ca="1">'Application For TE &amp; GOTS'!AH750</f>
        <v/>
      </c>
      <c r="G658" s="14" t="e">
        <f ca="1">'Application For TE &amp; GOTS'!AI750</f>
        <v>#REF!</v>
      </c>
    </row>
    <row r="659" spans="1:7">
      <c r="A659" s="14">
        <v>638</v>
      </c>
      <c r="B659" s="14" t="str">
        <f ca="1">'Application For TE &amp; GOTS'!X751</f>
        <v/>
      </c>
      <c r="C659" s="14">
        <f>'Application For TE &amp; GOTS'!$D751</f>
        <v>0</v>
      </c>
      <c r="D659" s="14" t="str" cm="1">
        <f t="array" aca="1" ref="D659" ca="1">IFERROR(INDIRECT("'Application For Textile'!L"&amp;'Application For TE &amp; GOTS'!S751),"")</f>
        <v/>
      </c>
      <c r="E659" s="14" t="str">
        <f ca="1">'Application For TE &amp; GOTS'!AF751</f>
        <v/>
      </c>
      <c r="F659" s="14" t="str">
        <f ca="1">'Application For TE &amp; GOTS'!AH751</f>
        <v/>
      </c>
      <c r="G659" s="14" t="e">
        <f ca="1">'Application For TE &amp; GOTS'!AI751</f>
        <v>#REF!</v>
      </c>
    </row>
    <row r="660" spans="1:7">
      <c r="A660" s="14">
        <v>639</v>
      </c>
      <c r="B660" s="14" t="str">
        <f ca="1">'Application For TE &amp; GOTS'!X752</f>
        <v/>
      </c>
      <c r="C660" s="14">
        <f>'Application For TE &amp; GOTS'!$D752</f>
        <v>0</v>
      </c>
      <c r="D660" s="14" t="str" cm="1">
        <f t="array" aca="1" ref="D660" ca="1">IFERROR(INDIRECT("'Application For Textile'!L"&amp;'Application For TE &amp; GOTS'!S752),"")</f>
        <v/>
      </c>
      <c r="E660" s="14" t="str">
        <f ca="1">'Application For TE &amp; GOTS'!AF752</f>
        <v/>
      </c>
      <c r="F660" s="14" t="str">
        <f ca="1">'Application For TE &amp; GOTS'!AH752</f>
        <v/>
      </c>
      <c r="G660" s="14" t="e">
        <f ca="1">'Application For TE &amp; GOTS'!AI752</f>
        <v>#REF!</v>
      </c>
    </row>
    <row r="661" spans="1:7">
      <c r="A661" s="14">
        <v>640</v>
      </c>
      <c r="B661" s="14" t="str">
        <f ca="1">'Application For TE &amp; GOTS'!X753</f>
        <v/>
      </c>
      <c r="C661" s="14">
        <f>'Application For TE &amp; GOTS'!$D753</f>
        <v>0</v>
      </c>
      <c r="D661" s="14" t="str" cm="1">
        <f t="array" aca="1" ref="D661" ca="1">IFERROR(INDIRECT("'Application For Textile'!L"&amp;'Application For TE &amp; GOTS'!S753),"")</f>
        <v/>
      </c>
      <c r="E661" s="14" t="str">
        <f ca="1">'Application For TE &amp; GOTS'!AF753</f>
        <v/>
      </c>
      <c r="F661" s="14" t="str">
        <f ca="1">'Application For TE &amp; GOTS'!AH753</f>
        <v/>
      </c>
      <c r="G661" s="14" t="e">
        <f ca="1">'Application For TE &amp; GOTS'!AI753</f>
        <v>#REF!</v>
      </c>
    </row>
    <row r="662" spans="1:7">
      <c r="A662" s="14">
        <v>641</v>
      </c>
      <c r="B662" s="14" t="str">
        <f ca="1">'Application For TE &amp; GOTS'!X754</f>
        <v/>
      </c>
      <c r="C662" s="14">
        <f>'Application For TE &amp; GOTS'!$D754</f>
        <v>0</v>
      </c>
      <c r="D662" s="14" t="str" cm="1">
        <f t="array" aca="1" ref="D662" ca="1">IFERROR(INDIRECT("'Application For Textile'!L"&amp;'Application For TE &amp; GOTS'!S754),"")</f>
        <v/>
      </c>
      <c r="E662" s="14" t="str">
        <f ca="1">'Application For TE &amp; GOTS'!AF754</f>
        <v/>
      </c>
      <c r="F662" s="14" t="str">
        <f ca="1">'Application For TE &amp; GOTS'!AH754</f>
        <v/>
      </c>
      <c r="G662" s="14" t="e">
        <f ca="1">'Application For TE &amp; GOTS'!AI754</f>
        <v>#REF!</v>
      </c>
    </row>
    <row r="663" spans="1:7">
      <c r="A663" s="14">
        <v>642</v>
      </c>
      <c r="B663" s="14" t="str">
        <f ca="1">'Application For TE &amp; GOTS'!X755</f>
        <v/>
      </c>
      <c r="C663" s="14">
        <f>'Application For TE &amp; GOTS'!$D755</f>
        <v>0</v>
      </c>
      <c r="D663" s="14" t="str" cm="1">
        <f t="array" aca="1" ref="D663" ca="1">IFERROR(INDIRECT("'Application For Textile'!L"&amp;'Application For TE &amp; GOTS'!S755),"")</f>
        <v/>
      </c>
      <c r="E663" s="14" t="str">
        <f ca="1">'Application For TE &amp; GOTS'!AF755</f>
        <v/>
      </c>
      <c r="F663" s="14" t="str">
        <f ca="1">'Application For TE &amp; GOTS'!AH755</f>
        <v/>
      </c>
      <c r="G663" s="14" t="e">
        <f ca="1">'Application For TE &amp; GOTS'!AI755</f>
        <v>#REF!</v>
      </c>
    </row>
    <row r="664" spans="1:7">
      <c r="A664" s="14">
        <v>643</v>
      </c>
      <c r="B664" s="14" t="str">
        <f ca="1">'Application For TE &amp; GOTS'!X756</f>
        <v/>
      </c>
      <c r="C664" s="14">
        <f>'Application For TE &amp; GOTS'!$D756</f>
        <v>0</v>
      </c>
      <c r="D664" s="14" t="str" cm="1">
        <f t="array" aca="1" ref="D664" ca="1">IFERROR(INDIRECT("'Application For Textile'!L"&amp;'Application For TE &amp; GOTS'!S756),"")</f>
        <v/>
      </c>
      <c r="E664" s="14" t="str">
        <f ca="1">'Application For TE &amp; GOTS'!AF756</f>
        <v/>
      </c>
      <c r="F664" s="14" t="str">
        <f ca="1">'Application For TE &amp; GOTS'!AH756</f>
        <v/>
      </c>
      <c r="G664" s="14" t="e">
        <f ca="1">'Application For TE &amp; GOTS'!AI756</f>
        <v>#REF!</v>
      </c>
    </row>
    <row r="665" spans="1:7">
      <c r="A665" s="14">
        <v>644</v>
      </c>
      <c r="B665" s="14" t="str">
        <f ca="1">'Application For TE &amp; GOTS'!X757</f>
        <v/>
      </c>
      <c r="C665" s="14">
        <f>'Application For TE &amp; GOTS'!$D757</f>
        <v>0</v>
      </c>
      <c r="D665" s="14" t="str" cm="1">
        <f t="array" aca="1" ref="D665" ca="1">IFERROR(INDIRECT("'Application For Textile'!L"&amp;'Application For TE &amp; GOTS'!S757),"")</f>
        <v/>
      </c>
      <c r="E665" s="14" t="str">
        <f ca="1">'Application For TE &amp; GOTS'!AF757</f>
        <v/>
      </c>
      <c r="F665" s="14" t="str">
        <f ca="1">'Application For TE &amp; GOTS'!AH757</f>
        <v/>
      </c>
      <c r="G665" s="14" t="e">
        <f ca="1">'Application For TE &amp; GOTS'!AI757</f>
        <v>#REF!</v>
      </c>
    </row>
    <row r="666" spans="1:7">
      <c r="A666" s="14">
        <v>645</v>
      </c>
      <c r="B666" s="14" t="str">
        <f ca="1">'Application For TE &amp; GOTS'!X758</f>
        <v/>
      </c>
      <c r="C666" s="14">
        <f>'Application For TE &amp; GOTS'!$D758</f>
        <v>0</v>
      </c>
      <c r="D666" s="14" t="str" cm="1">
        <f t="array" aca="1" ref="D666" ca="1">IFERROR(INDIRECT("'Application For Textile'!L"&amp;'Application For TE &amp; GOTS'!S758),"")</f>
        <v/>
      </c>
      <c r="E666" s="14" t="str">
        <f ca="1">'Application For TE &amp; GOTS'!AF758</f>
        <v/>
      </c>
      <c r="F666" s="14" t="str">
        <f ca="1">'Application For TE &amp; GOTS'!AH758</f>
        <v/>
      </c>
      <c r="G666" s="14" t="e">
        <f ca="1">'Application For TE &amp; GOTS'!AI758</f>
        <v>#REF!</v>
      </c>
    </row>
    <row r="667" spans="1:7">
      <c r="A667" s="14">
        <v>646</v>
      </c>
      <c r="B667" s="14" t="str">
        <f ca="1">'Application For TE &amp; GOTS'!X759</f>
        <v/>
      </c>
      <c r="C667" s="14">
        <f>'Application For TE &amp; GOTS'!$D759</f>
        <v>0</v>
      </c>
      <c r="D667" s="14" t="str" cm="1">
        <f t="array" aca="1" ref="D667" ca="1">IFERROR(INDIRECT("'Application For Textile'!L"&amp;'Application For TE &amp; GOTS'!S759),"")</f>
        <v/>
      </c>
      <c r="E667" s="14" t="str">
        <f ca="1">'Application For TE &amp; GOTS'!AF759</f>
        <v/>
      </c>
      <c r="F667" s="14" t="str">
        <f ca="1">'Application For TE &amp; GOTS'!AH759</f>
        <v/>
      </c>
      <c r="G667" s="14" t="e">
        <f ca="1">'Application For TE &amp; GOTS'!AI759</f>
        <v>#REF!</v>
      </c>
    </row>
    <row r="668" spans="1:7">
      <c r="A668" s="14">
        <v>647</v>
      </c>
      <c r="B668" s="14" t="str">
        <f ca="1">'Application For TE &amp; GOTS'!X760</f>
        <v/>
      </c>
      <c r="C668" s="14">
        <f>'Application For TE &amp; GOTS'!$D760</f>
        <v>0</v>
      </c>
      <c r="D668" s="14" t="str" cm="1">
        <f t="array" aca="1" ref="D668" ca="1">IFERROR(INDIRECT("'Application For Textile'!L"&amp;'Application For TE &amp; GOTS'!S760),"")</f>
        <v/>
      </c>
      <c r="E668" s="14" t="str">
        <f ca="1">'Application For TE &amp; GOTS'!AF760</f>
        <v/>
      </c>
      <c r="F668" s="14" t="str">
        <f ca="1">'Application For TE &amp; GOTS'!AH760</f>
        <v/>
      </c>
      <c r="G668" s="14" t="e">
        <f ca="1">'Application For TE &amp; GOTS'!AI760</f>
        <v>#REF!</v>
      </c>
    </row>
    <row r="669" spans="1:7">
      <c r="A669" s="14">
        <v>648</v>
      </c>
      <c r="B669" s="14" t="str">
        <f ca="1">'Application For TE &amp; GOTS'!X761</f>
        <v/>
      </c>
      <c r="C669" s="14">
        <f>'Application For TE &amp; GOTS'!$D761</f>
        <v>0</v>
      </c>
      <c r="D669" s="14" t="str" cm="1">
        <f t="array" aca="1" ref="D669" ca="1">IFERROR(INDIRECT("'Application For Textile'!L"&amp;'Application For TE &amp; GOTS'!S761),"")</f>
        <v/>
      </c>
      <c r="E669" s="14" t="str">
        <f ca="1">'Application For TE &amp; GOTS'!AF761</f>
        <v/>
      </c>
      <c r="F669" s="14" t="str">
        <f ca="1">'Application For TE &amp; GOTS'!AH761</f>
        <v/>
      </c>
      <c r="G669" s="14" t="e">
        <f ca="1">'Application For TE &amp; GOTS'!AI761</f>
        <v>#REF!</v>
      </c>
    </row>
    <row r="670" spans="1:7">
      <c r="A670" s="14">
        <v>649</v>
      </c>
      <c r="B670" s="14" t="str">
        <f ca="1">'Application For TE &amp; GOTS'!X762</f>
        <v/>
      </c>
      <c r="C670" s="14">
        <f>'Application For TE &amp; GOTS'!$D762</f>
        <v>0</v>
      </c>
      <c r="D670" s="14" t="str" cm="1">
        <f t="array" aca="1" ref="D670" ca="1">IFERROR(INDIRECT("'Application For Textile'!L"&amp;'Application For TE &amp; GOTS'!S762),"")</f>
        <v/>
      </c>
      <c r="E670" s="14" t="str">
        <f ca="1">'Application For TE &amp; GOTS'!AF762</f>
        <v/>
      </c>
      <c r="F670" s="14" t="str">
        <f ca="1">'Application For TE &amp; GOTS'!AH762</f>
        <v/>
      </c>
      <c r="G670" s="14" t="e">
        <f ca="1">'Application For TE &amp; GOTS'!AI762</f>
        <v>#REF!</v>
      </c>
    </row>
    <row r="671" spans="1:7">
      <c r="A671" s="14">
        <v>650</v>
      </c>
      <c r="B671" s="14" t="str">
        <f ca="1">'Application For TE &amp; GOTS'!X763</f>
        <v/>
      </c>
      <c r="C671" s="14">
        <f>'Application For TE &amp; GOTS'!$D763</f>
        <v>0</v>
      </c>
      <c r="D671" s="14" t="str" cm="1">
        <f t="array" aca="1" ref="D671" ca="1">IFERROR(INDIRECT("'Application For Textile'!L"&amp;'Application For TE &amp; GOTS'!S763),"")</f>
        <v/>
      </c>
      <c r="E671" s="14" t="str">
        <f ca="1">'Application For TE &amp; GOTS'!AF763</f>
        <v/>
      </c>
      <c r="F671" s="14" t="str">
        <f ca="1">'Application For TE &amp; GOTS'!AH763</f>
        <v/>
      </c>
      <c r="G671" s="14" t="e">
        <f ca="1">'Application For TE &amp; GOTS'!AI763</f>
        <v>#REF!</v>
      </c>
    </row>
    <row r="672" spans="1:7">
      <c r="A672" s="14">
        <v>651</v>
      </c>
      <c r="B672" s="14" t="str">
        <f ca="1">'Application For TE &amp; GOTS'!X764</f>
        <v/>
      </c>
      <c r="C672" s="14">
        <f>'Application For TE &amp; GOTS'!$D764</f>
        <v>0</v>
      </c>
      <c r="D672" s="14" t="str" cm="1">
        <f t="array" aca="1" ref="D672" ca="1">IFERROR(INDIRECT("'Application For Textile'!L"&amp;'Application For TE &amp; GOTS'!S764),"")</f>
        <v/>
      </c>
      <c r="E672" s="14" t="str">
        <f ca="1">'Application For TE &amp; GOTS'!AF764</f>
        <v/>
      </c>
      <c r="F672" s="14" t="str">
        <f ca="1">'Application For TE &amp; GOTS'!AH764</f>
        <v/>
      </c>
      <c r="G672" s="14" t="e">
        <f ca="1">'Application For TE &amp; GOTS'!AI764</f>
        <v>#REF!</v>
      </c>
    </row>
    <row r="673" spans="1:7">
      <c r="A673" s="14">
        <v>652</v>
      </c>
      <c r="B673" s="14" t="str">
        <f ca="1">'Application For TE &amp; GOTS'!X765</f>
        <v/>
      </c>
      <c r="C673" s="14">
        <f>'Application For TE &amp; GOTS'!$D765</f>
        <v>0</v>
      </c>
      <c r="D673" s="14" t="str" cm="1">
        <f t="array" aca="1" ref="D673" ca="1">IFERROR(INDIRECT("'Application For Textile'!L"&amp;'Application For TE &amp; GOTS'!S765),"")</f>
        <v/>
      </c>
      <c r="E673" s="14" t="str">
        <f ca="1">'Application For TE &amp; GOTS'!AF765</f>
        <v/>
      </c>
      <c r="F673" s="14" t="str">
        <f ca="1">'Application For TE &amp; GOTS'!AH765</f>
        <v/>
      </c>
      <c r="G673" s="14" t="e">
        <f ca="1">'Application For TE &amp; GOTS'!AI765</f>
        <v>#REF!</v>
      </c>
    </row>
    <row r="674" spans="1:7">
      <c r="A674" s="14">
        <v>653</v>
      </c>
      <c r="B674" s="14" t="str">
        <f ca="1">'Application For TE &amp; GOTS'!X766</f>
        <v/>
      </c>
      <c r="C674" s="14">
        <f>'Application For TE &amp; GOTS'!$D766</f>
        <v>0</v>
      </c>
      <c r="D674" s="14" t="str" cm="1">
        <f t="array" aca="1" ref="D674" ca="1">IFERROR(INDIRECT("'Application For Textile'!L"&amp;'Application For TE &amp; GOTS'!S766),"")</f>
        <v/>
      </c>
      <c r="E674" s="14" t="str">
        <f ca="1">'Application For TE &amp; GOTS'!AF766</f>
        <v/>
      </c>
      <c r="F674" s="14" t="str">
        <f ca="1">'Application For TE &amp; GOTS'!AH766</f>
        <v/>
      </c>
      <c r="G674" s="14" t="e">
        <f ca="1">'Application For TE &amp; GOTS'!AI766</f>
        <v>#REF!</v>
      </c>
    </row>
    <row r="675" spans="1:7">
      <c r="A675" s="14">
        <v>654</v>
      </c>
      <c r="B675" s="14" t="str">
        <f ca="1">'Application For TE &amp; GOTS'!X767</f>
        <v/>
      </c>
      <c r="C675" s="14">
        <f>'Application For TE &amp; GOTS'!$D767</f>
        <v>0</v>
      </c>
      <c r="D675" s="14" t="str" cm="1">
        <f t="array" aca="1" ref="D675" ca="1">IFERROR(INDIRECT("'Application For Textile'!L"&amp;'Application For TE &amp; GOTS'!S767),"")</f>
        <v/>
      </c>
      <c r="E675" s="14" t="str">
        <f ca="1">'Application For TE &amp; GOTS'!AF767</f>
        <v/>
      </c>
      <c r="F675" s="14" t="str">
        <f ca="1">'Application For TE &amp; GOTS'!AH767</f>
        <v/>
      </c>
      <c r="G675" s="14" t="e">
        <f ca="1">'Application For TE &amp; GOTS'!AI767</f>
        <v>#REF!</v>
      </c>
    </row>
    <row r="676" spans="1:7">
      <c r="A676" s="14">
        <v>655</v>
      </c>
      <c r="B676" s="14" t="str">
        <f ca="1">'Application For TE &amp; GOTS'!X768</f>
        <v/>
      </c>
      <c r="C676" s="14">
        <f>'Application For TE &amp; GOTS'!$D768</f>
        <v>0</v>
      </c>
      <c r="D676" s="14" t="str" cm="1">
        <f t="array" aca="1" ref="D676" ca="1">IFERROR(INDIRECT("'Application For Textile'!L"&amp;'Application For TE &amp; GOTS'!S768),"")</f>
        <v/>
      </c>
      <c r="E676" s="14" t="str">
        <f ca="1">'Application For TE &amp; GOTS'!AF768</f>
        <v/>
      </c>
      <c r="F676" s="14" t="str">
        <f ca="1">'Application For TE &amp; GOTS'!AH768</f>
        <v/>
      </c>
      <c r="G676" s="14" t="e">
        <f ca="1">'Application For TE &amp; GOTS'!AI768</f>
        <v>#REF!</v>
      </c>
    </row>
    <row r="677" spans="1:7">
      <c r="A677" s="14">
        <v>656</v>
      </c>
      <c r="B677" s="14" t="str">
        <f ca="1">'Application For TE &amp; GOTS'!X769</f>
        <v/>
      </c>
      <c r="C677" s="14">
        <f>'Application For TE &amp; GOTS'!$D769</f>
        <v>0</v>
      </c>
      <c r="D677" s="14" t="str" cm="1">
        <f t="array" aca="1" ref="D677" ca="1">IFERROR(INDIRECT("'Application For Textile'!L"&amp;'Application For TE &amp; GOTS'!S769),"")</f>
        <v/>
      </c>
      <c r="E677" s="14" t="str">
        <f ca="1">'Application For TE &amp; GOTS'!AF769</f>
        <v/>
      </c>
      <c r="F677" s="14" t="str">
        <f ca="1">'Application For TE &amp; GOTS'!AH769</f>
        <v/>
      </c>
      <c r="G677" s="14" t="e">
        <f ca="1">'Application For TE &amp; GOTS'!AI769</f>
        <v>#REF!</v>
      </c>
    </row>
    <row r="678" spans="1:7">
      <c r="A678" s="14">
        <v>657</v>
      </c>
      <c r="B678" s="14" t="str">
        <f ca="1">'Application For TE &amp; GOTS'!X770</f>
        <v/>
      </c>
      <c r="C678" s="14">
        <f>'Application For TE &amp; GOTS'!$D770</f>
        <v>0</v>
      </c>
      <c r="D678" s="14" t="str" cm="1">
        <f t="array" aca="1" ref="D678" ca="1">IFERROR(INDIRECT("'Application For Textile'!L"&amp;'Application For TE &amp; GOTS'!S770),"")</f>
        <v/>
      </c>
      <c r="E678" s="14" t="str">
        <f ca="1">'Application For TE &amp; GOTS'!AF770</f>
        <v/>
      </c>
      <c r="F678" s="14" t="str">
        <f ca="1">'Application For TE &amp; GOTS'!AH770</f>
        <v/>
      </c>
      <c r="G678" s="14" t="e">
        <f ca="1">'Application For TE &amp; GOTS'!AI770</f>
        <v>#REF!</v>
      </c>
    </row>
    <row r="679" spans="1:7">
      <c r="A679" s="14">
        <v>658</v>
      </c>
      <c r="B679" s="14" t="str">
        <f ca="1">'Application For TE &amp; GOTS'!X771</f>
        <v/>
      </c>
      <c r="C679" s="14">
        <f>'Application For TE &amp; GOTS'!$D771</f>
        <v>0</v>
      </c>
      <c r="D679" s="14" t="str" cm="1">
        <f t="array" aca="1" ref="D679" ca="1">IFERROR(INDIRECT("'Application For Textile'!L"&amp;'Application For TE &amp; GOTS'!S771),"")</f>
        <v/>
      </c>
      <c r="E679" s="14" t="str">
        <f ca="1">'Application For TE &amp; GOTS'!AF771</f>
        <v/>
      </c>
      <c r="F679" s="14" t="str">
        <f ca="1">'Application For TE &amp; GOTS'!AH771</f>
        <v/>
      </c>
      <c r="G679" s="14" t="e">
        <f ca="1">'Application For TE &amp; GOTS'!AI771</f>
        <v>#REF!</v>
      </c>
    </row>
    <row r="680" spans="1:7">
      <c r="A680" s="14">
        <v>659</v>
      </c>
      <c r="B680" s="14" t="str">
        <f ca="1">'Application For TE &amp; GOTS'!X772</f>
        <v/>
      </c>
      <c r="C680" s="14">
        <f>'Application For TE &amp; GOTS'!$D772</f>
        <v>0</v>
      </c>
      <c r="D680" s="14" t="str" cm="1">
        <f t="array" aca="1" ref="D680" ca="1">IFERROR(INDIRECT("'Application For Textile'!L"&amp;'Application For TE &amp; GOTS'!S772),"")</f>
        <v/>
      </c>
      <c r="E680" s="14" t="str">
        <f ca="1">'Application For TE &amp; GOTS'!AF772</f>
        <v/>
      </c>
      <c r="F680" s="14" t="str">
        <f ca="1">'Application For TE &amp; GOTS'!AH772</f>
        <v/>
      </c>
      <c r="G680" s="14" t="e">
        <f ca="1">'Application For TE &amp; GOTS'!AI772</f>
        <v>#REF!</v>
      </c>
    </row>
    <row r="681" spans="1:7">
      <c r="A681" s="14">
        <v>660</v>
      </c>
      <c r="B681" s="14" t="str">
        <f ca="1">'Application For TE &amp; GOTS'!X773</f>
        <v/>
      </c>
      <c r="C681" s="14">
        <f>'Application For TE &amp; GOTS'!$D773</f>
        <v>0</v>
      </c>
      <c r="D681" s="14" t="str" cm="1">
        <f t="array" aca="1" ref="D681" ca="1">IFERROR(INDIRECT("'Application For Textile'!L"&amp;'Application For TE &amp; GOTS'!S773),"")</f>
        <v/>
      </c>
      <c r="E681" s="14" t="str">
        <f ca="1">'Application For TE &amp; GOTS'!AF773</f>
        <v/>
      </c>
      <c r="F681" s="14" t="str">
        <f ca="1">'Application For TE &amp; GOTS'!AH773</f>
        <v/>
      </c>
      <c r="G681" s="14" t="e">
        <f ca="1">'Application For TE &amp; GOTS'!AI773</f>
        <v>#REF!</v>
      </c>
    </row>
    <row r="682" spans="1:7">
      <c r="A682" s="14">
        <v>661</v>
      </c>
      <c r="B682" s="14" t="str">
        <f ca="1">'Application For TE &amp; GOTS'!X774</f>
        <v/>
      </c>
      <c r="C682" s="14">
        <f>'Application For TE &amp; GOTS'!$D774</f>
        <v>0</v>
      </c>
      <c r="D682" s="14" t="str" cm="1">
        <f t="array" aca="1" ref="D682" ca="1">IFERROR(INDIRECT("'Application For Textile'!L"&amp;'Application For TE &amp; GOTS'!S774),"")</f>
        <v/>
      </c>
      <c r="E682" s="14" t="str">
        <f ca="1">'Application For TE &amp; GOTS'!AF774</f>
        <v/>
      </c>
      <c r="F682" s="14" t="str">
        <f ca="1">'Application For TE &amp; GOTS'!AH774</f>
        <v/>
      </c>
      <c r="G682" s="14" t="e">
        <f ca="1">'Application For TE &amp; GOTS'!AI774</f>
        <v>#REF!</v>
      </c>
    </row>
    <row r="683" spans="1:7">
      <c r="A683" s="14">
        <v>662</v>
      </c>
      <c r="B683" s="14" t="str">
        <f ca="1">'Application For TE &amp; GOTS'!X775</f>
        <v/>
      </c>
      <c r="C683" s="14">
        <f>'Application For TE &amp; GOTS'!$D775</f>
        <v>0</v>
      </c>
      <c r="D683" s="14" t="str" cm="1">
        <f t="array" aca="1" ref="D683" ca="1">IFERROR(INDIRECT("'Application For Textile'!L"&amp;'Application For TE &amp; GOTS'!S775),"")</f>
        <v/>
      </c>
      <c r="E683" s="14" t="str">
        <f ca="1">'Application For TE &amp; GOTS'!AF775</f>
        <v/>
      </c>
      <c r="F683" s="14" t="str">
        <f ca="1">'Application For TE &amp; GOTS'!AH775</f>
        <v/>
      </c>
      <c r="G683" s="14" t="e">
        <f ca="1">'Application For TE &amp; GOTS'!AI775</f>
        <v>#REF!</v>
      </c>
    </row>
    <row r="684" spans="1:7">
      <c r="A684" s="14">
        <v>663</v>
      </c>
      <c r="B684" s="14" t="str">
        <f ca="1">'Application For TE &amp; GOTS'!X776</f>
        <v/>
      </c>
      <c r="C684" s="14">
        <f>'Application For TE &amp; GOTS'!$D776</f>
        <v>0</v>
      </c>
      <c r="D684" s="14" t="str" cm="1">
        <f t="array" aca="1" ref="D684" ca="1">IFERROR(INDIRECT("'Application For Textile'!L"&amp;'Application For TE &amp; GOTS'!S776),"")</f>
        <v/>
      </c>
      <c r="E684" s="14" t="str">
        <f ca="1">'Application For TE &amp; GOTS'!AF776</f>
        <v/>
      </c>
      <c r="F684" s="14" t="str">
        <f ca="1">'Application For TE &amp; GOTS'!AH776</f>
        <v/>
      </c>
      <c r="G684" s="14" t="e">
        <f ca="1">'Application For TE &amp; GOTS'!AI776</f>
        <v>#REF!</v>
      </c>
    </row>
    <row r="685" spans="1:7">
      <c r="A685" s="14">
        <v>664</v>
      </c>
      <c r="B685" s="14" t="str">
        <f ca="1">'Application For TE &amp; GOTS'!X777</f>
        <v/>
      </c>
      <c r="C685" s="14">
        <f>'Application For TE &amp; GOTS'!$D777</f>
        <v>0</v>
      </c>
      <c r="D685" s="14" t="str" cm="1">
        <f t="array" aca="1" ref="D685" ca="1">IFERROR(INDIRECT("'Application For Textile'!L"&amp;'Application For TE &amp; GOTS'!S777),"")</f>
        <v/>
      </c>
      <c r="E685" s="14" t="str">
        <f ca="1">'Application For TE &amp; GOTS'!AF777</f>
        <v/>
      </c>
      <c r="F685" s="14" t="str">
        <f ca="1">'Application For TE &amp; GOTS'!AH777</f>
        <v/>
      </c>
      <c r="G685" s="14" t="e">
        <f ca="1">'Application For TE &amp; GOTS'!AI777</f>
        <v>#REF!</v>
      </c>
    </row>
    <row r="686" spans="1:7">
      <c r="A686" s="14">
        <v>665</v>
      </c>
      <c r="B686" s="14" t="str">
        <f ca="1">'Application For TE &amp; GOTS'!X778</f>
        <v/>
      </c>
      <c r="C686" s="14">
        <f>'Application For TE &amp; GOTS'!$D778</f>
        <v>0</v>
      </c>
      <c r="D686" s="14" t="str" cm="1">
        <f t="array" aca="1" ref="D686" ca="1">IFERROR(INDIRECT("'Application For Textile'!L"&amp;'Application For TE &amp; GOTS'!S778),"")</f>
        <v/>
      </c>
      <c r="E686" s="14" t="str">
        <f ca="1">'Application For TE &amp; GOTS'!AF778</f>
        <v/>
      </c>
      <c r="F686" s="14" t="str">
        <f ca="1">'Application For TE &amp; GOTS'!AH778</f>
        <v/>
      </c>
      <c r="G686" s="14" t="e">
        <f ca="1">'Application For TE &amp; GOTS'!AI778</f>
        <v>#REF!</v>
      </c>
    </row>
    <row r="687" spans="1:7">
      <c r="A687" s="14">
        <v>666</v>
      </c>
      <c r="B687" s="14" t="str">
        <f ca="1">'Application For TE &amp; GOTS'!X779</f>
        <v/>
      </c>
      <c r="C687" s="14">
        <f>'Application For TE &amp; GOTS'!$D779</f>
        <v>0</v>
      </c>
      <c r="D687" s="14" t="str" cm="1">
        <f t="array" aca="1" ref="D687" ca="1">IFERROR(INDIRECT("'Application For Textile'!L"&amp;'Application For TE &amp; GOTS'!S779),"")</f>
        <v/>
      </c>
      <c r="E687" s="14" t="str">
        <f ca="1">'Application For TE &amp; GOTS'!AF779</f>
        <v/>
      </c>
      <c r="F687" s="14" t="str">
        <f ca="1">'Application For TE &amp; GOTS'!AH779</f>
        <v/>
      </c>
      <c r="G687" s="14" t="e">
        <f ca="1">'Application For TE &amp; GOTS'!AI779</f>
        <v>#REF!</v>
      </c>
    </row>
    <row r="688" spans="1:7">
      <c r="A688" s="14">
        <v>667</v>
      </c>
      <c r="B688" s="14" t="str">
        <f ca="1">'Application For TE &amp; GOTS'!X780</f>
        <v/>
      </c>
      <c r="C688" s="14">
        <f>'Application For TE &amp; GOTS'!$D780</f>
        <v>0</v>
      </c>
      <c r="D688" s="14" t="str" cm="1">
        <f t="array" aca="1" ref="D688" ca="1">IFERROR(INDIRECT("'Application For Textile'!L"&amp;'Application For TE &amp; GOTS'!S780),"")</f>
        <v/>
      </c>
      <c r="E688" s="14" t="str">
        <f ca="1">'Application For TE &amp; GOTS'!AF780</f>
        <v/>
      </c>
      <c r="F688" s="14" t="str">
        <f ca="1">'Application For TE &amp; GOTS'!AH780</f>
        <v/>
      </c>
      <c r="G688" s="14" t="e">
        <f ca="1">'Application For TE &amp; GOTS'!AI780</f>
        <v>#REF!</v>
      </c>
    </row>
    <row r="689" spans="1:7">
      <c r="A689" s="14">
        <v>668</v>
      </c>
      <c r="B689" s="14" t="str">
        <f ca="1">'Application For TE &amp; GOTS'!X781</f>
        <v/>
      </c>
      <c r="C689" s="14">
        <f>'Application For TE &amp; GOTS'!$D781</f>
        <v>0</v>
      </c>
      <c r="D689" s="14" t="str" cm="1">
        <f t="array" aca="1" ref="D689" ca="1">IFERROR(INDIRECT("'Application For Textile'!L"&amp;'Application For TE &amp; GOTS'!S781),"")</f>
        <v/>
      </c>
      <c r="E689" s="14" t="str">
        <f ca="1">'Application For TE &amp; GOTS'!AF781</f>
        <v/>
      </c>
      <c r="F689" s="14" t="str">
        <f ca="1">'Application For TE &amp; GOTS'!AH781</f>
        <v/>
      </c>
      <c r="G689" s="14" t="e">
        <f ca="1">'Application For TE &amp; GOTS'!AI781</f>
        <v>#REF!</v>
      </c>
    </row>
    <row r="690" spans="1:7">
      <c r="A690" s="14">
        <v>669</v>
      </c>
      <c r="B690" s="14" t="str">
        <f ca="1">'Application For TE &amp; GOTS'!X782</f>
        <v/>
      </c>
      <c r="C690" s="14">
        <f>'Application For TE &amp; GOTS'!$D782</f>
        <v>0</v>
      </c>
      <c r="D690" s="14" t="str" cm="1">
        <f t="array" aca="1" ref="D690" ca="1">IFERROR(INDIRECT("'Application For Textile'!L"&amp;'Application For TE &amp; GOTS'!S782),"")</f>
        <v/>
      </c>
      <c r="E690" s="14" t="str">
        <f ca="1">'Application For TE &amp; GOTS'!AF782</f>
        <v/>
      </c>
      <c r="F690" s="14" t="str">
        <f ca="1">'Application For TE &amp; GOTS'!AH782</f>
        <v/>
      </c>
      <c r="G690" s="14" t="e">
        <f ca="1">'Application For TE &amp; GOTS'!AI782</f>
        <v>#REF!</v>
      </c>
    </row>
    <row r="691" spans="1:7">
      <c r="A691" s="14">
        <v>670</v>
      </c>
      <c r="B691" s="14" t="str">
        <f ca="1">'Application For TE &amp; GOTS'!X783</f>
        <v/>
      </c>
      <c r="C691" s="14">
        <f>'Application For TE &amp; GOTS'!$D783</f>
        <v>0</v>
      </c>
      <c r="D691" s="14" t="str" cm="1">
        <f t="array" aca="1" ref="D691" ca="1">IFERROR(INDIRECT("'Application For Textile'!L"&amp;'Application For TE &amp; GOTS'!S783),"")</f>
        <v/>
      </c>
      <c r="E691" s="14" t="str">
        <f ca="1">'Application For TE &amp; GOTS'!AF783</f>
        <v/>
      </c>
      <c r="F691" s="14" t="str">
        <f ca="1">'Application For TE &amp; GOTS'!AH783</f>
        <v/>
      </c>
      <c r="G691" s="14" t="e">
        <f ca="1">'Application For TE &amp; GOTS'!AI783</f>
        <v>#REF!</v>
      </c>
    </row>
    <row r="692" spans="1:7">
      <c r="A692" s="14">
        <v>671</v>
      </c>
      <c r="B692" s="14" t="str">
        <f ca="1">'Application For TE &amp; GOTS'!X784</f>
        <v/>
      </c>
      <c r="C692" s="14">
        <f>'Application For TE &amp; GOTS'!$D784</f>
        <v>0</v>
      </c>
      <c r="D692" s="14" t="str" cm="1">
        <f t="array" aca="1" ref="D692" ca="1">IFERROR(INDIRECT("'Application For Textile'!L"&amp;'Application For TE &amp; GOTS'!S784),"")</f>
        <v/>
      </c>
      <c r="E692" s="14" t="str">
        <f ca="1">'Application For TE &amp; GOTS'!AF784</f>
        <v/>
      </c>
      <c r="F692" s="14" t="str">
        <f ca="1">'Application For TE &amp; GOTS'!AH784</f>
        <v/>
      </c>
      <c r="G692" s="14" t="e">
        <f ca="1">'Application For TE &amp; GOTS'!AI784</f>
        <v>#REF!</v>
      </c>
    </row>
    <row r="693" spans="1:7">
      <c r="A693" s="14">
        <v>672</v>
      </c>
      <c r="B693" s="14" t="str">
        <f ca="1">'Application For TE &amp; GOTS'!X785</f>
        <v/>
      </c>
      <c r="C693" s="14">
        <f>'Application For TE &amp; GOTS'!$D785</f>
        <v>0</v>
      </c>
      <c r="D693" s="14" t="str" cm="1">
        <f t="array" aca="1" ref="D693" ca="1">IFERROR(INDIRECT("'Application For Textile'!L"&amp;'Application For TE &amp; GOTS'!S785),"")</f>
        <v/>
      </c>
      <c r="E693" s="14" t="str">
        <f ca="1">'Application For TE &amp; GOTS'!AF785</f>
        <v/>
      </c>
      <c r="F693" s="14" t="str">
        <f ca="1">'Application For TE &amp; GOTS'!AH785</f>
        <v/>
      </c>
      <c r="G693" s="14" t="e">
        <f ca="1">'Application For TE &amp; GOTS'!AI785</f>
        <v>#REF!</v>
      </c>
    </row>
    <row r="694" spans="1:7">
      <c r="A694" s="14">
        <v>673</v>
      </c>
      <c r="B694" s="14" t="str">
        <f ca="1">'Application For TE &amp; GOTS'!X786</f>
        <v/>
      </c>
      <c r="C694" s="14">
        <f>'Application For TE &amp; GOTS'!$D786</f>
        <v>0</v>
      </c>
      <c r="D694" s="14" t="str" cm="1">
        <f t="array" aca="1" ref="D694" ca="1">IFERROR(INDIRECT("'Application For Textile'!L"&amp;'Application For TE &amp; GOTS'!S786),"")</f>
        <v/>
      </c>
      <c r="E694" s="14" t="str">
        <f ca="1">'Application For TE &amp; GOTS'!AF786</f>
        <v/>
      </c>
      <c r="F694" s="14" t="str">
        <f ca="1">'Application For TE &amp; GOTS'!AH786</f>
        <v/>
      </c>
      <c r="G694" s="14" t="e">
        <f ca="1">'Application For TE &amp; GOTS'!AI786</f>
        <v>#REF!</v>
      </c>
    </row>
    <row r="695" spans="1:7">
      <c r="A695" s="14">
        <v>674</v>
      </c>
      <c r="B695" s="14" t="str">
        <f ca="1">'Application For TE &amp; GOTS'!X787</f>
        <v/>
      </c>
      <c r="C695" s="14">
        <f>'Application For TE &amp; GOTS'!$D787</f>
        <v>0</v>
      </c>
      <c r="D695" s="14" t="str" cm="1">
        <f t="array" aca="1" ref="D695" ca="1">IFERROR(INDIRECT("'Application For Textile'!L"&amp;'Application For TE &amp; GOTS'!S787),"")</f>
        <v/>
      </c>
      <c r="E695" s="14" t="str">
        <f ca="1">'Application For TE &amp; GOTS'!AF787</f>
        <v/>
      </c>
      <c r="F695" s="14" t="str">
        <f ca="1">'Application For TE &amp; GOTS'!AH787</f>
        <v/>
      </c>
      <c r="G695" s="14" t="e">
        <f ca="1">'Application For TE &amp; GOTS'!AI787</f>
        <v>#REF!</v>
      </c>
    </row>
    <row r="696" spans="1:7">
      <c r="A696" s="14">
        <v>675</v>
      </c>
      <c r="B696" s="14" t="str">
        <f ca="1">'Application For TE &amp; GOTS'!X788</f>
        <v/>
      </c>
      <c r="C696" s="14">
        <f>'Application For TE &amp; GOTS'!$D788</f>
        <v>0</v>
      </c>
      <c r="D696" s="14" t="str" cm="1">
        <f t="array" aca="1" ref="D696" ca="1">IFERROR(INDIRECT("'Application For Textile'!L"&amp;'Application For TE &amp; GOTS'!S788),"")</f>
        <v/>
      </c>
      <c r="E696" s="14" t="str">
        <f ca="1">'Application For TE &amp; GOTS'!AF788</f>
        <v/>
      </c>
      <c r="F696" s="14" t="str">
        <f ca="1">'Application For TE &amp; GOTS'!AH788</f>
        <v/>
      </c>
      <c r="G696" s="14" t="e">
        <f ca="1">'Application For TE &amp; GOTS'!AI788</f>
        <v>#REF!</v>
      </c>
    </row>
    <row r="697" spans="1:7">
      <c r="A697" s="14">
        <v>676</v>
      </c>
      <c r="B697" s="14" t="str">
        <f ca="1">'Application For TE &amp; GOTS'!X789</f>
        <v/>
      </c>
      <c r="C697" s="14">
        <f>'Application For TE &amp; GOTS'!$D789</f>
        <v>0</v>
      </c>
      <c r="D697" s="14" t="str" cm="1">
        <f t="array" aca="1" ref="D697" ca="1">IFERROR(INDIRECT("'Application For Textile'!L"&amp;'Application For TE &amp; GOTS'!S789),"")</f>
        <v/>
      </c>
      <c r="E697" s="14" t="str">
        <f ca="1">'Application For TE &amp; GOTS'!AF789</f>
        <v/>
      </c>
      <c r="F697" s="14" t="str">
        <f ca="1">'Application For TE &amp; GOTS'!AH789</f>
        <v/>
      </c>
      <c r="G697" s="14" t="e">
        <f ca="1">'Application For TE &amp; GOTS'!AI789</f>
        <v>#REF!</v>
      </c>
    </row>
    <row r="698" spans="1:7">
      <c r="A698" s="14">
        <v>677</v>
      </c>
      <c r="B698" s="14" t="str">
        <f ca="1">'Application For TE &amp; GOTS'!X790</f>
        <v/>
      </c>
      <c r="C698" s="14">
        <f>'Application For TE &amp; GOTS'!$D790</f>
        <v>0</v>
      </c>
      <c r="D698" s="14" t="str" cm="1">
        <f t="array" aca="1" ref="D698" ca="1">IFERROR(INDIRECT("'Application For Textile'!L"&amp;'Application For TE &amp; GOTS'!S790),"")</f>
        <v/>
      </c>
      <c r="E698" s="14" t="str">
        <f ca="1">'Application For TE &amp; GOTS'!AF790</f>
        <v/>
      </c>
      <c r="F698" s="14" t="str">
        <f ca="1">'Application For TE &amp; GOTS'!AH790</f>
        <v/>
      </c>
      <c r="G698" s="14" t="e">
        <f ca="1">'Application For TE &amp; GOTS'!AI790</f>
        <v>#REF!</v>
      </c>
    </row>
    <row r="699" spans="1:7">
      <c r="A699" s="14">
        <v>678</v>
      </c>
      <c r="B699" s="14" t="str">
        <f ca="1">'Application For TE &amp; GOTS'!X791</f>
        <v/>
      </c>
      <c r="C699" s="14">
        <f>'Application For TE &amp; GOTS'!$D791</f>
        <v>0</v>
      </c>
      <c r="D699" s="14" t="str" cm="1">
        <f t="array" aca="1" ref="D699" ca="1">IFERROR(INDIRECT("'Application For Textile'!L"&amp;'Application For TE &amp; GOTS'!S791),"")</f>
        <v/>
      </c>
      <c r="E699" s="14" t="str">
        <f ca="1">'Application For TE &amp; GOTS'!AF791</f>
        <v/>
      </c>
      <c r="F699" s="14" t="str">
        <f ca="1">'Application For TE &amp; GOTS'!AH791</f>
        <v/>
      </c>
      <c r="G699" s="14" t="e">
        <f ca="1">'Application For TE &amp; GOTS'!AI791</f>
        <v>#REF!</v>
      </c>
    </row>
    <row r="700" spans="1:7">
      <c r="A700" s="14">
        <v>679</v>
      </c>
      <c r="B700" s="14" t="str">
        <f ca="1">'Application For TE &amp; GOTS'!X792</f>
        <v/>
      </c>
      <c r="C700" s="14">
        <f>'Application For TE &amp; GOTS'!$D792</f>
        <v>0</v>
      </c>
      <c r="D700" s="14" t="str" cm="1">
        <f t="array" aca="1" ref="D700" ca="1">IFERROR(INDIRECT("'Application For Textile'!L"&amp;'Application For TE &amp; GOTS'!S792),"")</f>
        <v/>
      </c>
      <c r="E700" s="14" t="str">
        <f ca="1">'Application For TE &amp; GOTS'!AF792</f>
        <v/>
      </c>
      <c r="F700" s="14" t="str">
        <f ca="1">'Application For TE &amp; GOTS'!AH792</f>
        <v/>
      </c>
      <c r="G700" s="14" t="e">
        <f ca="1">'Application For TE &amp; GOTS'!AI792</f>
        <v>#REF!</v>
      </c>
    </row>
    <row r="701" spans="1:7">
      <c r="A701" s="14">
        <v>680</v>
      </c>
      <c r="B701" s="14" t="str">
        <f ca="1">'Application For TE &amp; GOTS'!X793</f>
        <v/>
      </c>
      <c r="C701" s="14">
        <f>'Application For TE &amp; GOTS'!$D793</f>
        <v>0</v>
      </c>
      <c r="D701" s="14" t="str" cm="1">
        <f t="array" aca="1" ref="D701" ca="1">IFERROR(INDIRECT("'Application For Textile'!L"&amp;'Application For TE &amp; GOTS'!S793),"")</f>
        <v/>
      </c>
      <c r="E701" s="14" t="str">
        <f ca="1">'Application For TE &amp; GOTS'!AF793</f>
        <v/>
      </c>
      <c r="F701" s="14" t="str">
        <f ca="1">'Application For TE &amp; GOTS'!AH793</f>
        <v/>
      </c>
      <c r="G701" s="14" t="e">
        <f ca="1">'Application For TE &amp; GOTS'!AI793</f>
        <v>#REF!</v>
      </c>
    </row>
    <row r="702" spans="1:7">
      <c r="A702" s="14">
        <v>681</v>
      </c>
      <c r="B702" s="14" t="str">
        <f ca="1">'Application For TE &amp; GOTS'!X794</f>
        <v/>
      </c>
      <c r="C702" s="14">
        <f>'Application For TE &amp; GOTS'!$D794</f>
        <v>0</v>
      </c>
      <c r="D702" s="14" t="str" cm="1">
        <f t="array" aca="1" ref="D702" ca="1">IFERROR(INDIRECT("'Application For Textile'!L"&amp;'Application For TE &amp; GOTS'!S794),"")</f>
        <v/>
      </c>
      <c r="E702" s="14" t="str">
        <f ca="1">'Application For TE &amp; GOTS'!AF794</f>
        <v/>
      </c>
      <c r="F702" s="14" t="str">
        <f ca="1">'Application For TE &amp; GOTS'!AH794</f>
        <v/>
      </c>
      <c r="G702" s="14" t="e">
        <f ca="1">'Application For TE &amp; GOTS'!AI794</f>
        <v>#REF!</v>
      </c>
    </row>
    <row r="703" spans="1:7">
      <c r="A703" s="14">
        <v>682</v>
      </c>
      <c r="B703" s="14" t="str">
        <f ca="1">'Application For TE &amp; GOTS'!X795</f>
        <v/>
      </c>
      <c r="C703" s="14">
        <f>'Application For TE &amp; GOTS'!$D795</f>
        <v>0</v>
      </c>
      <c r="D703" s="14" t="str" cm="1">
        <f t="array" aca="1" ref="D703" ca="1">IFERROR(INDIRECT("'Application For Textile'!L"&amp;'Application For TE &amp; GOTS'!S795),"")</f>
        <v/>
      </c>
      <c r="E703" s="14" t="str">
        <f ca="1">'Application For TE &amp; GOTS'!AF795</f>
        <v/>
      </c>
      <c r="F703" s="14" t="str">
        <f ca="1">'Application For TE &amp; GOTS'!AH795</f>
        <v/>
      </c>
      <c r="G703" s="14" t="e">
        <f ca="1">'Application For TE &amp; GOTS'!AI795</f>
        <v>#REF!</v>
      </c>
    </row>
    <row r="704" spans="1:7">
      <c r="A704" s="14">
        <v>683</v>
      </c>
      <c r="B704" s="14" t="str">
        <f ca="1">'Application For TE &amp; GOTS'!X796</f>
        <v/>
      </c>
      <c r="C704" s="14">
        <f>'Application For TE &amp; GOTS'!$D796</f>
        <v>0</v>
      </c>
      <c r="D704" s="14" t="str" cm="1">
        <f t="array" aca="1" ref="D704" ca="1">IFERROR(INDIRECT("'Application For Textile'!L"&amp;'Application For TE &amp; GOTS'!S796),"")</f>
        <v/>
      </c>
      <c r="E704" s="14" t="str">
        <f ca="1">'Application For TE &amp; GOTS'!AF796</f>
        <v/>
      </c>
      <c r="F704" s="14" t="str">
        <f ca="1">'Application For TE &amp; GOTS'!AH796</f>
        <v/>
      </c>
      <c r="G704" s="14" t="e">
        <f ca="1">'Application For TE &amp; GOTS'!AI796</f>
        <v>#REF!</v>
      </c>
    </row>
    <row r="705" spans="1:7">
      <c r="A705" s="14">
        <v>684</v>
      </c>
      <c r="B705" s="14" t="str">
        <f ca="1">'Application For TE &amp; GOTS'!X797</f>
        <v/>
      </c>
      <c r="C705" s="14">
        <f>'Application For TE &amp; GOTS'!$D797</f>
        <v>0</v>
      </c>
      <c r="D705" s="14" t="str" cm="1">
        <f t="array" aca="1" ref="D705" ca="1">IFERROR(INDIRECT("'Application For Textile'!L"&amp;'Application For TE &amp; GOTS'!S797),"")</f>
        <v/>
      </c>
      <c r="E705" s="14" t="str">
        <f ca="1">'Application For TE &amp; GOTS'!AF797</f>
        <v/>
      </c>
      <c r="F705" s="14" t="str">
        <f ca="1">'Application For TE &amp; GOTS'!AH797</f>
        <v/>
      </c>
      <c r="G705" s="14" t="e">
        <f ca="1">'Application For TE &amp; GOTS'!AI797</f>
        <v>#REF!</v>
      </c>
    </row>
    <row r="706" spans="1:7">
      <c r="A706" s="14">
        <v>685</v>
      </c>
      <c r="B706" s="14" t="str">
        <f ca="1">'Application For TE &amp; GOTS'!X798</f>
        <v/>
      </c>
      <c r="C706" s="14">
        <f>'Application For TE &amp; GOTS'!$D798</f>
        <v>0</v>
      </c>
      <c r="D706" s="14" t="str" cm="1">
        <f t="array" aca="1" ref="D706" ca="1">IFERROR(INDIRECT("'Application For Textile'!L"&amp;'Application For TE &amp; GOTS'!S798),"")</f>
        <v/>
      </c>
      <c r="E706" s="14" t="str">
        <f ca="1">'Application For TE &amp; GOTS'!AF798</f>
        <v/>
      </c>
      <c r="F706" s="14" t="str">
        <f ca="1">'Application For TE &amp; GOTS'!AH798</f>
        <v/>
      </c>
      <c r="G706" s="14" t="e">
        <f ca="1">'Application For TE &amp; GOTS'!AI798</f>
        <v>#REF!</v>
      </c>
    </row>
    <row r="707" spans="1:7">
      <c r="A707" s="14">
        <v>686</v>
      </c>
      <c r="B707" s="14" t="str">
        <f ca="1">'Application For TE &amp; GOTS'!X799</f>
        <v/>
      </c>
      <c r="C707" s="14">
        <f>'Application For TE &amp; GOTS'!$D799</f>
        <v>0</v>
      </c>
      <c r="D707" s="14" t="str" cm="1">
        <f t="array" aca="1" ref="D707" ca="1">IFERROR(INDIRECT("'Application For Textile'!L"&amp;'Application For TE &amp; GOTS'!S799),"")</f>
        <v/>
      </c>
      <c r="E707" s="14" t="str">
        <f ca="1">'Application For TE &amp; GOTS'!AF799</f>
        <v/>
      </c>
      <c r="F707" s="14" t="str">
        <f ca="1">'Application For TE &amp; GOTS'!AH799</f>
        <v/>
      </c>
      <c r="G707" s="14" t="e">
        <f ca="1">'Application For TE &amp; GOTS'!AI799</f>
        <v>#REF!</v>
      </c>
    </row>
    <row r="708" spans="1:7">
      <c r="A708" s="14">
        <v>687</v>
      </c>
      <c r="B708" s="14" t="str">
        <f ca="1">'Application For TE &amp; GOTS'!X800</f>
        <v/>
      </c>
      <c r="C708" s="14">
        <f>'Application For TE &amp; GOTS'!$D800</f>
        <v>0</v>
      </c>
      <c r="D708" s="14" t="str" cm="1">
        <f t="array" aca="1" ref="D708" ca="1">IFERROR(INDIRECT("'Application For Textile'!L"&amp;'Application For TE &amp; GOTS'!S800),"")</f>
        <v/>
      </c>
      <c r="E708" s="14" t="str">
        <f ca="1">'Application For TE &amp; GOTS'!AF800</f>
        <v/>
      </c>
      <c r="F708" s="14" t="str">
        <f ca="1">'Application For TE &amp; GOTS'!AH800</f>
        <v/>
      </c>
      <c r="G708" s="14" t="e">
        <f ca="1">'Application For TE &amp; GOTS'!AI800</f>
        <v>#REF!</v>
      </c>
    </row>
    <row r="709" spans="1:7">
      <c r="A709" s="14">
        <v>688</v>
      </c>
      <c r="B709" s="14" t="str">
        <f ca="1">'Application For TE &amp; GOTS'!X801</f>
        <v/>
      </c>
      <c r="C709" s="14">
        <f>'Application For TE &amp; GOTS'!$D801</f>
        <v>0</v>
      </c>
      <c r="D709" s="14" t="str" cm="1">
        <f t="array" aca="1" ref="D709" ca="1">IFERROR(INDIRECT("'Application For Textile'!L"&amp;'Application For TE &amp; GOTS'!S801),"")</f>
        <v/>
      </c>
      <c r="E709" s="14" t="str">
        <f ca="1">'Application For TE &amp; GOTS'!AF801</f>
        <v/>
      </c>
      <c r="F709" s="14" t="str">
        <f ca="1">'Application For TE &amp; GOTS'!AH801</f>
        <v/>
      </c>
      <c r="G709" s="14" t="e">
        <f ca="1">'Application For TE &amp; GOTS'!AI801</f>
        <v>#REF!</v>
      </c>
    </row>
    <row r="710" spans="1:7">
      <c r="A710" s="14">
        <v>689</v>
      </c>
      <c r="B710" s="14" t="str">
        <f ca="1">'Application For TE &amp; GOTS'!X802</f>
        <v/>
      </c>
      <c r="C710" s="14">
        <f>'Application For TE &amp; GOTS'!$D802</f>
        <v>0</v>
      </c>
      <c r="D710" s="14" t="str" cm="1">
        <f t="array" aca="1" ref="D710" ca="1">IFERROR(INDIRECT("'Application For Textile'!L"&amp;'Application For TE &amp; GOTS'!S802),"")</f>
        <v/>
      </c>
      <c r="E710" s="14" t="str">
        <f ca="1">'Application For TE &amp; GOTS'!AF802</f>
        <v/>
      </c>
      <c r="F710" s="14" t="str">
        <f ca="1">'Application For TE &amp; GOTS'!AH802</f>
        <v/>
      </c>
      <c r="G710" s="14" t="e">
        <f ca="1">'Application For TE &amp; GOTS'!AI802</f>
        <v>#REF!</v>
      </c>
    </row>
    <row r="711" spans="1:7">
      <c r="A711" s="14">
        <v>690</v>
      </c>
      <c r="B711" s="14" t="str">
        <f ca="1">'Application For TE &amp; GOTS'!X803</f>
        <v/>
      </c>
      <c r="C711" s="14">
        <f>'Application For TE &amp; GOTS'!$D803</f>
        <v>0</v>
      </c>
      <c r="D711" s="14" t="str" cm="1">
        <f t="array" aca="1" ref="D711" ca="1">IFERROR(INDIRECT("'Application For Textile'!L"&amp;'Application For TE &amp; GOTS'!S803),"")</f>
        <v/>
      </c>
      <c r="E711" s="14" t="str">
        <f ca="1">'Application For TE &amp; GOTS'!AF803</f>
        <v/>
      </c>
      <c r="F711" s="14" t="str">
        <f ca="1">'Application For TE &amp; GOTS'!AH803</f>
        <v/>
      </c>
      <c r="G711" s="14" t="e">
        <f ca="1">'Application For TE &amp; GOTS'!AI803</f>
        <v>#REF!</v>
      </c>
    </row>
    <row r="712" spans="1:7">
      <c r="A712" s="14">
        <v>691</v>
      </c>
      <c r="B712" s="14" t="str">
        <f ca="1">'Application For TE &amp; GOTS'!X804</f>
        <v/>
      </c>
      <c r="C712" s="14">
        <f>'Application For TE &amp; GOTS'!$D804</f>
        <v>0</v>
      </c>
      <c r="D712" s="14" t="str" cm="1">
        <f t="array" aca="1" ref="D712" ca="1">IFERROR(INDIRECT("'Application For Textile'!L"&amp;'Application For TE &amp; GOTS'!S804),"")</f>
        <v/>
      </c>
      <c r="E712" s="14" t="str">
        <f ca="1">'Application For TE &amp; GOTS'!AF804</f>
        <v/>
      </c>
      <c r="F712" s="14" t="str">
        <f ca="1">'Application For TE &amp; GOTS'!AH804</f>
        <v/>
      </c>
      <c r="G712" s="14" t="e">
        <f ca="1">'Application For TE &amp; GOTS'!AI804</f>
        <v>#REF!</v>
      </c>
    </row>
    <row r="713" spans="1:7">
      <c r="A713" s="14">
        <v>692</v>
      </c>
      <c r="B713" s="14" t="str">
        <f ca="1">'Application For TE &amp; GOTS'!X805</f>
        <v/>
      </c>
      <c r="C713" s="14">
        <f>'Application For TE &amp; GOTS'!$D805</f>
        <v>0</v>
      </c>
      <c r="D713" s="14" t="str" cm="1">
        <f t="array" aca="1" ref="D713" ca="1">IFERROR(INDIRECT("'Application For Textile'!L"&amp;'Application For TE &amp; GOTS'!S805),"")</f>
        <v/>
      </c>
      <c r="E713" s="14" t="str">
        <f ca="1">'Application For TE &amp; GOTS'!AF805</f>
        <v/>
      </c>
      <c r="F713" s="14" t="str">
        <f ca="1">'Application For TE &amp; GOTS'!AH805</f>
        <v/>
      </c>
      <c r="G713" s="14" t="e">
        <f ca="1">'Application For TE &amp; GOTS'!AI805</f>
        <v>#REF!</v>
      </c>
    </row>
    <row r="714" spans="1:7">
      <c r="A714" s="14">
        <v>693</v>
      </c>
      <c r="B714" s="14" t="str">
        <f ca="1">'Application For TE &amp; GOTS'!X806</f>
        <v/>
      </c>
      <c r="C714" s="14">
        <f>'Application For TE &amp; GOTS'!$D806</f>
        <v>0</v>
      </c>
      <c r="D714" s="14" t="str" cm="1">
        <f t="array" aca="1" ref="D714" ca="1">IFERROR(INDIRECT("'Application For Textile'!L"&amp;'Application For TE &amp; GOTS'!S806),"")</f>
        <v/>
      </c>
      <c r="E714" s="14" t="str">
        <f ca="1">'Application For TE &amp; GOTS'!AF806</f>
        <v/>
      </c>
      <c r="F714" s="14" t="str">
        <f ca="1">'Application For TE &amp; GOTS'!AH806</f>
        <v/>
      </c>
      <c r="G714" s="14" t="e">
        <f ca="1">'Application For TE &amp; GOTS'!AI806</f>
        <v>#REF!</v>
      </c>
    </row>
    <row r="715" spans="1:7">
      <c r="A715" s="14">
        <v>694</v>
      </c>
      <c r="B715" s="14" t="str">
        <f ca="1">'Application For TE &amp; GOTS'!X807</f>
        <v/>
      </c>
      <c r="C715" s="14">
        <f>'Application For TE &amp; GOTS'!$D807</f>
        <v>0</v>
      </c>
      <c r="D715" s="14" t="str" cm="1">
        <f t="array" aca="1" ref="D715" ca="1">IFERROR(INDIRECT("'Application For Textile'!L"&amp;'Application For TE &amp; GOTS'!S807),"")</f>
        <v/>
      </c>
      <c r="E715" s="14" t="str">
        <f ca="1">'Application For TE &amp; GOTS'!AF807</f>
        <v/>
      </c>
      <c r="F715" s="14" t="str">
        <f ca="1">'Application For TE &amp; GOTS'!AH807</f>
        <v/>
      </c>
      <c r="G715" s="14" t="e">
        <f ca="1">'Application For TE &amp; GOTS'!AI807</f>
        <v>#REF!</v>
      </c>
    </row>
    <row r="716" spans="1:7">
      <c r="A716" s="14">
        <v>695</v>
      </c>
      <c r="B716" s="14" t="str">
        <f ca="1">'Application For TE &amp; GOTS'!X808</f>
        <v/>
      </c>
      <c r="C716" s="14">
        <f>'Application For TE &amp; GOTS'!$D808</f>
        <v>0</v>
      </c>
      <c r="D716" s="14" t="str" cm="1">
        <f t="array" aca="1" ref="D716" ca="1">IFERROR(INDIRECT("'Application For Textile'!L"&amp;'Application For TE &amp; GOTS'!S808),"")</f>
        <v/>
      </c>
      <c r="E716" s="14" t="str">
        <f ca="1">'Application For TE &amp; GOTS'!AF808</f>
        <v/>
      </c>
      <c r="F716" s="14" t="str">
        <f ca="1">'Application For TE &amp; GOTS'!AH808</f>
        <v/>
      </c>
      <c r="G716" s="14" t="e">
        <f ca="1">'Application For TE &amp; GOTS'!AI808</f>
        <v>#REF!</v>
      </c>
    </row>
    <row r="717" spans="1:7">
      <c r="A717" s="14">
        <v>696</v>
      </c>
      <c r="B717" s="14" t="str">
        <f ca="1">'Application For TE &amp; GOTS'!X809</f>
        <v/>
      </c>
      <c r="C717" s="14">
        <f>'Application For TE &amp; GOTS'!$D809</f>
        <v>0</v>
      </c>
      <c r="D717" s="14" t="str" cm="1">
        <f t="array" aca="1" ref="D717" ca="1">IFERROR(INDIRECT("'Application For Textile'!L"&amp;'Application For TE &amp; GOTS'!S809),"")</f>
        <v/>
      </c>
      <c r="E717" s="14" t="str">
        <f ca="1">'Application For TE &amp; GOTS'!AF809</f>
        <v/>
      </c>
      <c r="F717" s="14" t="str">
        <f ca="1">'Application For TE &amp; GOTS'!AH809</f>
        <v/>
      </c>
      <c r="G717" s="14" t="e">
        <f ca="1">'Application For TE &amp; GOTS'!AI809</f>
        <v>#REF!</v>
      </c>
    </row>
    <row r="718" spans="1:7">
      <c r="A718" s="14">
        <v>697</v>
      </c>
      <c r="B718" s="14" t="str">
        <f ca="1">'Application For TE &amp; GOTS'!X810</f>
        <v/>
      </c>
      <c r="C718" s="14">
        <f>'Application For TE &amp; GOTS'!$D810</f>
        <v>0</v>
      </c>
      <c r="D718" s="14" t="str" cm="1">
        <f t="array" aca="1" ref="D718" ca="1">IFERROR(INDIRECT("'Application For Textile'!L"&amp;'Application For TE &amp; GOTS'!S810),"")</f>
        <v/>
      </c>
      <c r="E718" s="14" t="str">
        <f ca="1">'Application For TE &amp; GOTS'!AF810</f>
        <v/>
      </c>
      <c r="F718" s="14" t="str">
        <f ca="1">'Application For TE &amp; GOTS'!AH810</f>
        <v/>
      </c>
      <c r="G718" s="14" t="e">
        <f ca="1">'Application For TE &amp; GOTS'!AI810</f>
        <v>#REF!</v>
      </c>
    </row>
    <row r="719" spans="1:7">
      <c r="A719" s="14">
        <v>698</v>
      </c>
      <c r="B719" s="14" t="str">
        <f ca="1">'Application For TE &amp; GOTS'!X811</f>
        <v/>
      </c>
      <c r="C719" s="14">
        <f>'Application For TE &amp; GOTS'!$D811</f>
        <v>0</v>
      </c>
      <c r="D719" s="14" t="str" cm="1">
        <f t="array" aca="1" ref="D719" ca="1">IFERROR(INDIRECT("'Application For Textile'!L"&amp;'Application For TE &amp; GOTS'!S811),"")</f>
        <v/>
      </c>
      <c r="E719" s="14" t="str">
        <f ca="1">'Application For TE &amp; GOTS'!AF811</f>
        <v/>
      </c>
      <c r="F719" s="14" t="str">
        <f ca="1">'Application For TE &amp; GOTS'!AH811</f>
        <v/>
      </c>
      <c r="G719" s="14" t="e">
        <f ca="1">'Application For TE &amp; GOTS'!AI811</f>
        <v>#REF!</v>
      </c>
    </row>
    <row r="720" spans="1:7">
      <c r="A720" s="14">
        <v>699</v>
      </c>
      <c r="B720" s="14" t="str">
        <f ca="1">'Application For TE &amp; GOTS'!X812</f>
        <v/>
      </c>
      <c r="C720" s="14">
        <f>'Application For TE &amp; GOTS'!$D812</f>
        <v>0</v>
      </c>
      <c r="D720" s="14" t="str" cm="1">
        <f t="array" aca="1" ref="D720" ca="1">IFERROR(INDIRECT("'Application For Textile'!L"&amp;'Application For TE &amp; GOTS'!S812),"")</f>
        <v/>
      </c>
      <c r="E720" s="14" t="str">
        <f ca="1">'Application For TE &amp; GOTS'!AF812</f>
        <v/>
      </c>
      <c r="F720" s="14" t="str">
        <f ca="1">'Application For TE &amp; GOTS'!AH812</f>
        <v/>
      </c>
      <c r="G720" s="14" t="e">
        <f ca="1">'Application For TE &amp; GOTS'!AI812</f>
        <v>#REF!</v>
      </c>
    </row>
    <row r="721" spans="1:7">
      <c r="A721" s="14">
        <v>700</v>
      </c>
      <c r="B721" s="14" t="str">
        <f ca="1">'Application For TE &amp; GOTS'!X813</f>
        <v/>
      </c>
      <c r="C721" s="14">
        <f>'Application For TE &amp; GOTS'!$D813</f>
        <v>0</v>
      </c>
      <c r="D721" s="14" t="str" cm="1">
        <f t="array" aca="1" ref="D721" ca="1">IFERROR(INDIRECT("'Application For Textile'!L"&amp;'Application For TE &amp; GOTS'!S813),"")</f>
        <v/>
      </c>
      <c r="E721" s="14" t="str">
        <f ca="1">'Application For TE &amp; GOTS'!AF813</f>
        <v/>
      </c>
      <c r="F721" s="14" t="str">
        <f ca="1">'Application For TE &amp; GOTS'!AH813</f>
        <v/>
      </c>
      <c r="G721" s="14" t="e">
        <f ca="1">'Application For TE &amp; GOTS'!AI813</f>
        <v>#REF!</v>
      </c>
    </row>
    <row r="722" spans="1:7">
      <c r="A722" s="14">
        <v>701</v>
      </c>
      <c r="B722" s="14" t="str">
        <f ca="1">'Application For TE &amp; GOTS'!X814</f>
        <v/>
      </c>
      <c r="C722" s="14">
        <f>'Application For TE &amp; GOTS'!$D814</f>
        <v>0</v>
      </c>
      <c r="D722" s="14" t="str" cm="1">
        <f t="array" aca="1" ref="D722" ca="1">IFERROR(INDIRECT("'Application For Textile'!L"&amp;'Application For TE &amp; GOTS'!S814),"")</f>
        <v/>
      </c>
      <c r="E722" s="14" t="str">
        <f ca="1">'Application For TE &amp; GOTS'!AF814</f>
        <v/>
      </c>
      <c r="F722" s="14" t="str">
        <f ca="1">'Application For TE &amp; GOTS'!AH814</f>
        <v/>
      </c>
      <c r="G722" s="14" t="e">
        <f ca="1">'Application For TE &amp; GOTS'!AI814</f>
        <v>#REF!</v>
      </c>
    </row>
    <row r="723" spans="1:7">
      <c r="A723" s="14">
        <v>702</v>
      </c>
      <c r="B723" s="14" t="str">
        <f ca="1">'Application For TE &amp; GOTS'!X815</f>
        <v/>
      </c>
      <c r="C723" s="14">
        <f>'Application For TE &amp; GOTS'!$D815</f>
        <v>0</v>
      </c>
      <c r="D723" s="14" t="str" cm="1">
        <f t="array" aca="1" ref="D723" ca="1">IFERROR(INDIRECT("'Application For Textile'!L"&amp;'Application For TE &amp; GOTS'!S815),"")</f>
        <v/>
      </c>
      <c r="E723" s="14" t="str">
        <f ca="1">'Application For TE &amp; GOTS'!AF815</f>
        <v/>
      </c>
      <c r="F723" s="14" t="str">
        <f ca="1">'Application For TE &amp; GOTS'!AH815</f>
        <v/>
      </c>
      <c r="G723" s="14" t="e">
        <f ca="1">'Application For TE &amp; GOTS'!AI815</f>
        <v>#REF!</v>
      </c>
    </row>
    <row r="724" spans="1:7">
      <c r="A724" s="14">
        <v>703</v>
      </c>
      <c r="B724" s="14" t="str">
        <f ca="1">'Application For TE &amp; GOTS'!X816</f>
        <v/>
      </c>
      <c r="C724" s="14">
        <f>'Application For TE &amp; GOTS'!$D816</f>
        <v>0</v>
      </c>
      <c r="D724" s="14" t="str" cm="1">
        <f t="array" aca="1" ref="D724" ca="1">IFERROR(INDIRECT("'Application For Textile'!L"&amp;'Application For TE &amp; GOTS'!S816),"")</f>
        <v/>
      </c>
      <c r="E724" s="14" t="str">
        <f ca="1">'Application For TE &amp; GOTS'!AF816</f>
        <v/>
      </c>
      <c r="F724" s="14" t="str">
        <f ca="1">'Application For TE &amp; GOTS'!AH816</f>
        <v/>
      </c>
      <c r="G724" s="14" t="e">
        <f ca="1">'Application For TE &amp; GOTS'!AI816</f>
        <v>#REF!</v>
      </c>
    </row>
    <row r="725" spans="1:7">
      <c r="A725" s="14">
        <v>704</v>
      </c>
      <c r="B725" s="14" t="str">
        <f ca="1">'Application For TE &amp; GOTS'!X817</f>
        <v/>
      </c>
      <c r="C725" s="14">
        <f>'Application For TE &amp; GOTS'!$D817</f>
        <v>0</v>
      </c>
      <c r="D725" s="14" t="str" cm="1">
        <f t="array" aca="1" ref="D725" ca="1">IFERROR(INDIRECT("'Application For Textile'!L"&amp;'Application For TE &amp; GOTS'!S817),"")</f>
        <v/>
      </c>
      <c r="E725" s="14" t="str">
        <f ca="1">'Application For TE &amp; GOTS'!AF817</f>
        <v/>
      </c>
      <c r="F725" s="14" t="str">
        <f ca="1">'Application For TE &amp; GOTS'!AH817</f>
        <v/>
      </c>
      <c r="G725" s="14" t="e">
        <f ca="1">'Application For TE &amp; GOTS'!AI817</f>
        <v>#REF!</v>
      </c>
    </row>
    <row r="726" spans="1:7">
      <c r="A726" s="14">
        <v>705</v>
      </c>
      <c r="B726" s="14" t="str">
        <f ca="1">'Application For TE &amp; GOTS'!X818</f>
        <v/>
      </c>
      <c r="C726" s="14">
        <f>'Application For TE &amp; GOTS'!$D818</f>
        <v>0</v>
      </c>
      <c r="D726" s="14" t="str" cm="1">
        <f t="array" aca="1" ref="D726" ca="1">IFERROR(INDIRECT("'Application For Textile'!L"&amp;'Application For TE &amp; GOTS'!S818),"")</f>
        <v/>
      </c>
      <c r="E726" s="14" t="str">
        <f ca="1">'Application For TE &amp; GOTS'!AF818</f>
        <v/>
      </c>
      <c r="F726" s="14" t="str">
        <f ca="1">'Application For TE &amp; GOTS'!AH818</f>
        <v/>
      </c>
      <c r="G726" s="14" t="e">
        <f ca="1">'Application For TE &amp; GOTS'!AI818</f>
        <v>#REF!</v>
      </c>
    </row>
    <row r="727" spans="1:7">
      <c r="A727" s="14">
        <v>706</v>
      </c>
      <c r="B727" s="14" t="str">
        <f ca="1">'Application For TE &amp; GOTS'!X819</f>
        <v/>
      </c>
      <c r="C727" s="14">
        <f>'Application For TE &amp; GOTS'!$D819</f>
        <v>0</v>
      </c>
      <c r="D727" s="14" t="str" cm="1">
        <f t="array" aca="1" ref="D727" ca="1">IFERROR(INDIRECT("'Application For Textile'!L"&amp;'Application For TE &amp; GOTS'!S819),"")</f>
        <v/>
      </c>
      <c r="E727" s="14" t="str">
        <f ca="1">'Application For TE &amp; GOTS'!AF819</f>
        <v/>
      </c>
      <c r="F727" s="14" t="str">
        <f ca="1">'Application For TE &amp; GOTS'!AH819</f>
        <v/>
      </c>
      <c r="G727" s="14" t="e">
        <f ca="1">'Application For TE &amp; GOTS'!AI819</f>
        <v>#REF!</v>
      </c>
    </row>
    <row r="728" spans="1:7">
      <c r="A728" s="14">
        <v>707</v>
      </c>
      <c r="B728" s="14" t="str">
        <f ca="1">'Application For TE &amp; GOTS'!X820</f>
        <v/>
      </c>
      <c r="C728" s="14">
        <f>'Application For TE &amp; GOTS'!$D820</f>
        <v>0</v>
      </c>
      <c r="D728" s="14" t="str" cm="1">
        <f t="array" aca="1" ref="D728" ca="1">IFERROR(INDIRECT("'Application For Textile'!L"&amp;'Application For TE &amp; GOTS'!S820),"")</f>
        <v/>
      </c>
      <c r="E728" s="14" t="str">
        <f ca="1">'Application For TE &amp; GOTS'!AF820</f>
        <v/>
      </c>
      <c r="F728" s="14" t="str">
        <f ca="1">'Application For TE &amp; GOTS'!AH820</f>
        <v/>
      </c>
      <c r="G728" s="14" t="e">
        <f ca="1">'Application For TE &amp; GOTS'!AI820</f>
        <v>#REF!</v>
      </c>
    </row>
    <row r="729" spans="1:7">
      <c r="A729" s="14">
        <v>708</v>
      </c>
      <c r="B729" s="14" t="str">
        <f ca="1">'Application For TE &amp; GOTS'!X821</f>
        <v/>
      </c>
      <c r="C729" s="14">
        <f>'Application For TE &amp; GOTS'!$D821</f>
        <v>0</v>
      </c>
      <c r="D729" s="14" t="str" cm="1">
        <f t="array" aca="1" ref="D729" ca="1">IFERROR(INDIRECT("'Application For Textile'!L"&amp;'Application For TE &amp; GOTS'!S821),"")</f>
        <v/>
      </c>
      <c r="E729" s="14" t="str">
        <f ca="1">'Application For TE &amp; GOTS'!AF821</f>
        <v/>
      </c>
      <c r="F729" s="14" t="str">
        <f ca="1">'Application For TE &amp; GOTS'!AH821</f>
        <v/>
      </c>
      <c r="G729" s="14" t="e">
        <f ca="1">'Application For TE &amp; GOTS'!AI821</f>
        <v>#REF!</v>
      </c>
    </row>
    <row r="730" spans="1:7">
      <c r="A730" s="14">
        <v>709</v>
      </c>
      <c r="B730" s="14" t="str">
        <f ca="1">'Application For TE &amp; GOTS'!X822</f>
        <v/>
      </c>
      <c r="C730" s="14">
        <f>'Application For TE &amp; GOTS'!$D822</f>
        <v>0</v>
      </c>
      <c r="D730" s="14" t="str" cm="1">
        <f t="array" aca="1" ref="D730" ca="1">IFERROR(INDIRECT("'Application For Textile'!L"&amp;'Application For TE &amp; GOTS'!S822),"")</f>
        <v/>
      </c>
      <c r="E730" s="14" t="str">
        <f ca="1">'Application For TE &amp; GOTS'!AF822</f>
        <v/>
      </c>
      <c r="F730" s="14" t="str">
        <f ca="1">'Application For TE &amp; GOTS'!AH822</f>
        <v/>
      </c>
      <c r="G730" s="14" t="e">
        <f ca="1">'Application For TE &amp; GOTS'!AI822</f>
        <v>#REF!</v>
      </c>
    </row>
    <row r="731" spans="1:7">
      <c r="A731" s="14">
        <v>710</v>
      </c>
      <c r="B731" s="14" t="str">
        <f ca="1">'Application For TE &amp; GOTS'!X823</f>
        <v/>
      </c>
      <c r="C731" s="14">
        <f>'Application For TE &amp; GOTS'!$D823</f>
        <v>0</v>
      </c>
      <c r="D731" s="14" t="str" cm="1">
        <f t="array" aca="1" ref="D731" ca="1">IFERROR(INDIRECT("'Application For Textile'!L"&amp;'Application For TE &amp; GOTS'!S823),"")</f>
        <v/>
      </c>
      <c r="E731" s="14" t="str">
        <f ca="1">'Application For TE &amp; GOTS'!AF823</f>
        <v/>
      </c>
      <c r="F731" s="14" t="str">
        <f ca="1">'Application For TE &amp; GOTS'!AH823</f>
        <v/>
      </c>
      <c r="G731" s="14" t="e">
        <f ca="1">'Application For TE &amp; GOTS'!AI823</f>
        <v>#REF!</v>
      </c>
    </row>
    <row r="732" spans="1:7">
      <c r="A732" s="14">
        <v>711</v>
      </c>
      <c r="B732" s="14" t="str">
        <f ca="1">'Application For TE &amp; GOTS'!X824</f>
        <v/>
      </c>
      <c r="C732" s="14">
        <f>'Application For TE &amp; GOTS'!$D824</f>
        <v>0</v>
      </c>
      <c r="D732" s="14" t="str" cm="1">
        <f t="array" aca="1" ref="D732" ca="1">IFERROR(INDIRECT("'Application For Textile'!L"&amp;'Application For TE &amp; GOTS'!S824),"")</f>
        <v/>
      </c>
      <c r="E732" s="14" t="str">
        <f ca="1">'Application For TE &amp; GOTS'!AF824</f>
        <v/>
      </c>
      <c r="F732" s="14" t="str">
        <f ca="1">'Application For TE &amp; GOTS'!AH824</f>
        <v/>
      </c>
      <c r="G732" s="14" t="e">
        <f ca="1">'Application For TE &amp; GOTS'!AI824</f>
        <v>#REF!</v>
      </c>
    </row>
    <row r="733" spans="1:7">
      <c r="A733" s="14">
        <v>712</v>
      </c>
      <c r="B733" s="14" t="str">
        <f ca="1">'Application For TE &amp; GOTS'!X825</f>
        <v/>
      </c>
      <c r="C733" s="14">
        <f>'Application For TE &amp; GOTS'!$D825</f>
        <v>0</v>
      </c>
      <c r="D733" s="14" t="str" cm="1">
        <f t="array" aca="1" ref="D733" ca="1">IFERROR(INDIRECT("'Application For Textile'!L"&amp;'Application For TE &amp; GOTS'!S825),"")</f>
        <v/>
      </c>
      <c r="E733" s="14" t="str">
        <f ca="1">'Application For TE &amp; GOTS'!AF825</f>
        <v/>
      </c>
      <c r="F733" s="14" t="str">
        <f ca="1">'Application For TE &amp; GOTS'!AH825</f>
        <v/>
      </c>
      <c r="G733" s="14" t="e">
        <f ca="1">'Application For TE &amp; GOTS'!AI825</f>
        <v>#REF!</v>
      </c>
    </row>
    <row r="734" spans="1:7">
      <c r="A734" s="14">
        <v>713</v>
      </c>
      <c r="B734" s="14" t="str">
        <f ca="1">'Application For TE &amp; GOTS'!X826</f>
        <v/>
      </c>
      <c r="C734" s="14">
        <f>'Application For TE &amp; GOTS'!$D826</f>
        <v>0</v>
      </c>
      <c r="D734" s="14" t="str" cm="1">
        <f t="array" aca="1" ref="D734" ca="1">IFERROR(INDIRECT("'Application For Textile'!L"&amp;'Application For TE &amp; GOTS'!S826),"")</f>
        <v/>
      </c>
      <c r="E734" s="14" t="str">
        <f ca="1">'Application For TE &amp; GOTS'!AF826</f>
        <v/>
      </c>
      <c r="F734" s="14" t="str">
        <f ca="1">'Application For TE &amp; GOTS'!AH826</f>
        <v/>
      </c>
      <c r="G734" s="14" t="e">
        <f ca="1">'Application For TE &amp; GOTS'!AI826</f>
        <v>#REF!</v>
      </c>
    </row>
    <row r="735" spans="1:7">
      <c r="A735" s="14">
        <v>714</v>
      </c>
      <c r="B735" s="14" t="str">
        <f ca="1">'Application For TE &amp; GOTS'!X827</f>
        <v/>
      </c>
      <c r="C735" s="14">
        <f>'Application For TE &amp; GOTS'!$D827</f>
        <v>0</v>
      </c>
      <c r="D735" s="14" t="str" cm="1">
        <f t="array" aca="1" ref="D735" ca="1">IFERROR(INDIRECT("'Application For Textile'!L"&amp;'Application For TE &amp; GOTS'!S827),"")</f>
        <v/>
      </c>
      <c r="E735" s="14" t="str">
        <f ca="1">'Application For TE &amp; GOTS'!AF827</f>
        <v/>
      </c>
      <c r="F735" s="14" t="str">
        <f ca="1">'Application For TE &amp; GOTS'!AH827</f>
        <v/>
      </c>
      <c r="G735" s="14" t="e">
        <f ca="1">'Application For TE &amp; GOTS'!AI827</f>
        <v>#REF!</v>
      </c>
    </row>
    <row r="736" spans="1:7">
      <c r="A736" s="14">
        <v>715</v>
      </c>
      <c r="B736" s="14" t="str">
        <f ca="1">'Application For TE &amp; GOTS'!X828</f>
        <v/>
      </c>
      <c r="C736" s="14">
        <f>'Application For TE &amp; GOTS'!$D828</f>
        <v>0</v>
      </c>
      <c r="D736" s="14" t="str" cm="1">
        <f t="array" aca="1" ref="D736" ca="1">IFERROR(INDIRECT("'Application For Textile'!L"&amp;'Application For TE &amp; GOTS'!S828),"")</f>
        <v/>
      </c>
      <c r="E736" s="14" t="str">
        <f ca="1">'Application For TE &amp; GOTS'!AF828</f>
        <v/>
      </c>
      <c r="F736" s="14" t="str">
        <f ca="1">'Application For TE &amp; GOTS'!AH828</f>
        <v/>
      </c>
      <c r="G736" s="14" t="e">
        <f ca="1">'Application For TE &amp; GOTS'!AI828</f>
        <v>#REF!</v>
      </c>
    </row>
    <row r="737" spans="1:7">
      <c r="A737" s="14">
        <v>716</v>
      </c>
      <c r="B737" s="14" t="str">
        <f ca="1">'Application For TE &amp; GOTS'!X829</f>
        <v/>
      </c>
      <c r="C737" s="14">
        <f>'Application For TE &amp; GOTS'!$D829</f>
        <v>0</v>
      </c>
      <c r="D737" s="14" t="str" cm="1">
        <f t="array" aca="1" ref="D737" ca="1">IFERROR(INDIRECT("'Application For Textile'!L"&amp;'Application For TE &amp; GOTS'!S829),"")</f>
        <v/>
      </c>
      <c r="E737" s="14" t="str">
        <f ca="1">'Application For TE &amp; GOTS'!AF829</f>
        <v/>
      </c>
      <c r="F737" s="14" t="str">
        <f ca="1">'Application For TE &amp; GOTS'!AH829</f>
        <v/>
      </c>
      <c r="G737" s="14" t="e">
        <f ca="1">'Application For TE &amp; GOTS'!AI829</f>
        <v>#REF!</v>
      </c>
    </row>
    <row r="738" spans="1:7">
      <c r="A738" s="14">
        <v>717</v>
      </c>
      <c r="B738" s="14" t="str">
        <f ca="1">'Application For TE &amp; GOTS'!X830</f>
        <v/>
      </c>
      <c r="C738" s="14">
        <f>'Application For TE &amp; GOTS'!$D830</f>
        <v>0</v>
      </c>
      <c r="D738" s="14" t="str" cm="1">
        <f t="array" aca="1" ref="D738" ca="1">IFERROR(INDIRECT("'Application For Textile'!L"&amp;'Application For TE &amp; GOTS'!S830),"")</f>
        <v/>
      </c>
      <c r="E738" s="14" t="str">
        <f ca="1">'Application For TE &amp; GOTS'!AF830</f>
        <v/>
      </c>
      <c r="F738" s="14" t="str">
        <f ca="1">'Application For TE &amp; GOTS'!AH830</f>
        <v/>
      </c>
      <c r="G738" s="14" t="e">
        <f ca="1">'Application For TE &amp; GOTS'!AI830</f>
        <v>#REF!</v>
      </c>
    </row>
    <row r="739" spans="1:7">
      <c r="A739" s="14">
        <v>718</v>
      </c>
      <c r="B739" s="14" t="str">
        <f ca="1">'Application For TE &amp; GOTS'!X831</f>
        <v/>
      </c>
      <c r="C739" s="14">
        <f>'Application For TE &amp; GOTS'!$D831</f>
        <v>0</v>
      </c>
      <c r="D739" s="14" t="str" cm="1">
        <f t="array" aca="1" ref="D739" ca="1">IFERROR(INDIRECT("'Application For Textile'!L"&amp;'Application For TE &amp; GOTS'!S831),"")</f>
        <v/>
      </c>
      <c r="E739" s="14" t="str">
        <f ca="1">'Application For TE &amp; GOTS'!AF831</f>
        <v/>
      </c>
      <c r="F739" s="14" t="str">
        <f ca="1">'Application For TE &amp; GOTS'!AH831</f>
        <v/>
      </c>
      <c r="G739" s="14" t="e">
        <f ca="1">'Application For TE &amp; GOTS'!AI831</f>
        <v>#REF!</v>
      </c>
    </row>
    <row r="740" spans="1:7">
      <c r="A740" s="14">
        <v>719</v>
      </c>
      <c r="B740" s="14" t="str">
        <f ca="1">'Application For TE &amp; GOTS'!X832</f>
        <v/>
      </c>
      <c r="C740" s="14">
        <f>'Application For TE &amp; GOTS'!$D832</f>
        <v>0</v>
      </c>
      <c r="D740" s="14" t="str" cm="1">
        <f t="array" aca="1" ref="D740" ca="1">IFERROR(INDIRECT("'Application For Textile'!L"&amp;'Application For TE &amp; GOTS'!S832),"")</f>
        <v/>
      </c>
      <c r="E740" s="14" t="str">
        <f ca="1">'Application For TE &amp; GOTS'!AF832</f>
        <v/>
      </c>
      <c r="F740" s="14" t="str">
        <f ca="1">'Application For TE &amp; GOTS'!AH832</f>
        <v/>
      </c>
      <c r="G740" s="14" t="e">
        <f ca="1">'Application For TE &amp; GOTS'!AI832</f>
        <v>#REF!</v>
      </c>
    </row>
    <row r="741" spans="1:7">
      <c r="A741" s="14">
        <v>720</v>
      </c>
      <c r="B741" s="14" t="str">
        <f ca="1">'Application For TE &amp; GOTS'!X833</f>
        <v/>
      </c>
      <c r="C741" s="14">
        <f>'Application For TE &amp; GOTS'!$D833</f>
        <v>0</v>
      </c>
      <c r="D741" s="14" t="str" cm="1">
        <f t="array" aca="1" ref="D741" ca="1">IFERROR(INDIRECT("'Application For Textile'!L"&amp;'Application For TE &amp; GOTS'!S833),"")</f>
        <v/>
      </c>
      <c r="E741" s="14" t="str">
        <f ca="1">'Application For TE &amp; GOTS'!AF833</f>
        <v/>
      </c>
      <c r="F741" s="14" t="str">
        <f ca="1">'Application For TE &amp; GOTS'!AH833</f>
        <v/>
      </c>
      <c r="G741" s="14" t="e">
        <f ca="1">'Application For TE &amp; GOTS'!AI833</f>
        <v>#REF!</v>
      </c>
    </row>
    <row r="742" spans="1:7">
      <c r="A742" s="14">
        <v>721</v>
      </c>
      <c r="B742" s="14" t="str">
        <f ca="1">'Application For TE &amp; GOTS'!X834</f>
        <v/>
      </c>
      <c r="C742" s="14">
        <f>'Application For TE &amp; GOTS'!$D834</f>
        <v>0</v>
      </c>
      <c r="D742" s="14" t="str" cm="1">
        <f t="array" aca="1" ref="D742" ca="1">IFERROR(INDIRECT("'Application For Textile'!L"&amp;'Application For TE &amp; GOTS'!S834),"")</f>
        <v/>
      </c>
      <c r="E742" s="14" t="str">
        <f ca="1">'Application For TE &amp; GOTS'!AF834</f>
        <v/>
      </c>
      <c r="F742" s="14" t="str">
        <f ca="1">'Application For TE &amp; GOTS'!AH834</f>
        <v/>
      </c>
      <c r="G742" s="14" t="e">
        <f ca="1">'Application For TE &amp; GOTS'!AI834</f>
        <v>#REF!</v>
      </c>
    </row>
    <row r="743" spans="1:7">
      <c r="A743" s="14">
        <v>722</v>
      </c>
      <c r="B743" s="14" t="str">
        <f ca="1">'Application For TE &amp; GOTS'!X835</f>
        <v/>
      </c>
      <c r="C743" s="14">
        <f>'Application For TE &amp; GOTS'!$D835</f>
        <v>0</v>
      </c>
      <c r="D743" s="14" t="str" cm="1">
        <f t="array" aca="1" ref="D743" ca="1">IFERROR(INDIRECT("'Application For Textile'!L"&amp;'Application For TE &amp; GOTS'!S835),"")</f>
        <v/>
      </c>
      <c r="E743" s="14" t="str">
        <f ca="1">'Application For TE &amp; GOTS'!AF835</f>
        <v/>
      </c>
      <c r="F743" s="14" t="str">
        <f ca="1">'Application For TE &amp; GOTS'!AH835</f>
        <v/>
      </c>
      <c r="G743" s="14" t="e">
        <f ca="1">'Application For TE &amp; GOTS'!AI835</f>
        <v>#REF!</v>
      </c>
    </row>
    <row r="744" spans="1:7">
      <c r="A744" s="14">
        <v>723</v>
      </c>
      <c r="B744" s="14" t="str">
        <f ca="1">'Application For TE &amp; GOTS'!X836</f>
        <v/>
      </c>
      <c r="C744" s="14">
        <f>'Application For TE &amp; GOTS'!$D836</f>
        <v>0</v>
      </c>
      <c r="D744" s="14" t="str" cm="1">
        <f t="array" aca="1" ref="D744" ca="1">IFERROR(INDIRECT("'Application For Textile'!L"&amp;'Application For TE &amp; GOTS'!S836),"")</f>
        <v/>
      </c>
      <c r="E744" s="14" t="str">
        <f ca="1">'Application For TE &amp; GOTS'!AF836</f>
        <v/>
      </c>
      <c r="F744" s="14" t="str">
        <f ca="1">'Application For TE &amp; GOTS'!AH836</f>
        <v/>
      </c>
      <c r="G744" s="14" t="e">
        <f ca="1">'Application For TE &amp; GOTS'!AI836</f>
        <v>#REF!</v>
      </c>
    </row>
    <row r="745" spans="1:7">
      <c r="A745" s="14">
        <v>724</v>
      </c>
      <c r="B745" s="14" t="str">
        <f ca="1">'Application For TE &amp; GOTS'!X837</f>
        <v/>
      </c>
      <c r="C745" s="14">
        <f>'Application For TE &amp; GOTS'!$D837</f>
        <v>0</v>
      </c>
      <c r="D745" s="14" t="str" cm="1">
        <f t="array" aca="1" ref="D745" ca="1">IFERROR(INDIRECT("'Application For Textile'!L"&amp;'Application For TE &amp; GOTS'!S837),"")</f>
        <v/>
      </c>
      <c r="E745" s="14" t="str">
        <f ca="1">'Application For TE &amp; GOTS'!AF837</f>
        <v/>
      </c>
      <c r="F745" s="14" t="str">
        <f ca="1">'Application For TE &amp; GOTS'!AH837</f>
        <v/>
      </c>
      <c r="G745" s="14" t="e">
        <f ca="1">'Application For TE &amp; GOTS'!AI837</f>
        <v>#REF!</v>
      </c>
    </row>
    <row r="746" spans="1:7">
      <c r="A746" s="14">
        <v>725</v>
      </c>
      <c r="B746" s="14" t="str">
        <f ca="1">'Application For TE &amp; GOTS'!X838</f>
        <v/>
      </c>
      <c r="C746" s="14">
        <f>'Application For TE &amp; GOTS'!$D838</f>
        <v>0</v>
      </c>
      <c r="D746" s="14" t="str" cm="1">
        <f t="array" aca="1" ref="D746" ca="1">IFERROR(INDIRECT("'Application For Textile'!L"&amp;'Application For TE &amp; GOTS'!S838),"")</f>
        <v/>
      </c>
      <c r="E746" s="14" t="str">
        <f ca="1">'Application For TE &amp; GOTS'!AF838</f>
        <v/>
      </c>
      <c r="F746" s="14" t="str">
        <f ca="1">'Application For TE &amp; GOTS'!AH838</f>
        <v/>
      </c>
      <c r="G746" s="14" t="e">
        <f ca="1">'Application For TE &amp; GOTS'!AI838</f>
        <v>#REF!</v>
      </c>
    </row>
    <row r="747" spans="1:7">
      <c r="A747" s="14">
        <v>726</v>
      </c>
      <c r="B747" s="14" t="str">
        <f ca="1">'Application For TE &amp; GOTS'!X839</f>
        <v/>
      </c>
      <c r="C747" s="14">
        <f>'Application For TE &amp; GOTS'!$D839</f>
        <v>0</v>
      </c>
      <c r="D747" s="14" t="str" cm="1">
        <f t="array" aca="1" ref="D747" ca="1">IFERROR(INDIRECT("'Application For Textile'!L"&amp;'Application For TE &amp; GOTS'!S839),"")</f>
        <v/>
      </c>
      <c r="E747" s="14" t="str">
        <f ca="1">'Application For TE &amp; GOTS'!AF839</f>
        <v/>
      </c>
      <c r="F747" s="14" t="str">
        <f ca="1">'Application For TE &amp; GOTS'!AH839</f>
        <v/>
      </c>
      <c r="G747" s="14" t="e">
        <f ca="1">'Application For TE &amp; GOTS'!AI839</f>
        <v>#REF!</v>
      </c>
    </row>
    <row r="748" spans="1:7">
      <c r="A748" s="14">
        <v>727</v>
      </c>
      <c r="B748" s="14" t="str">
        <f ca="1">'Application For TE &amp; GOTS'!X840</f>
        <v/>
      </c>
      <c r="C748" s="14">
        <f>'Application For TE &amp; GOTS'!$D840</f>
        <v>0</v>
      </c>
      <c r="D748" s="14" t="str" cm="1">
        <f t="array" aca="1" ref="D748" ca="1">IFERROR(INDIRECT("'Application For Textile'!L"&amp;'Application For TE &amp; GOTS'!S840),"")</f>
        <v/>
      </c>
      <c r="E748" s="14" t="str">
        <f ca="1">'Application For TE &amp; GOTS'!AF840</f>
        <v/>
      </c>
      <c r="F748" s="14" t="str">
        <f ca="1">'Application For TE &amp; GOTS'!AH840</f>
        <v/>
      </c>
      <c r="G748" s="14" t="e">
        <f ca="1">'Application For TE &amp; GOTS'!AI840</f>
        <v>#REF!</v>
      </c>
    </row>
    <row r="749" spans="1:7">
      <c r="A749" s="14">
        <v>728</v>
      </c>
      <c r="B749" s="14" t="str">
        <f ca="1">'Application For TE &amp; GOTS'!X841</f>
        <v/>
      </c>
      <c r="C749" s="14">
        <f>'Application For TE &amp; GOTS'!$D841</f>
        <v>0</v>
      </c>
      <c r="D749" s="14" t="str" cm="1">
        <f t="array" aca="1" ref="D749" ca="1">IFERROR(INDIRECT("'Application For Textile'!L"&amp;'Application For TE &amp; GOTS'!S841),"")</f>
        <v/>
      </c>
      <c r="E749" s="14" t="str">
        <f ca="1">'Application For TE &amp; GOTS'!AF841</f>
        <v/>
      </c>
      <c r="F749" s="14" t="str">
        <f ca="1">'Application For TE &amp; GOTS'!AH841</f>
        <v/>
      </c>
      <c r="G749" s="14" t="e">
        <f ca="1">'Application For TE &amp; GOTS'!AI841</f>
        <v>#REF!</v>
      </c>
    </row>
    <row r="750" spans="1:7">
      <c r="A750" s="14">
        <v>729</v>
      </c>
      <c r="B750" s="14" t="str">
        <f ca="1">'Application For TE &amp; GOTS'!X842</f>
        <v/>
      </c>
      <c r="C750" s="14">
        <f>'Application For TE &amp; GOTS'!$D842</f>
        <v>0</v>
      </c>
      <c r="D750" s="14" t="str" cm="1">
        <f t="array" aca="1" ref="D750" ca="1">IFERROR(INDIRECT("'Application For Textile'!L"&amp;'Application For TE &amp; GOTS'!S842),"")</f>
        <v/>
      </c>
      <c r="E750" s="14" t="str">
        <f ca="1">'Application For TE &amp; GOTS'!AF842</f>
        <v/>
      </c>
      <c r="F750" s="14" t="str">
        <f ca="1">'Application For TE &amp; GOTS'!AH842</f>
        <v/>
      </c>
      <c r="G750" s="14" t="e">
        <f ca="1">'Application For TE &amp; GOTS'!AI842</f>
        <v>#REF!</v>
      </c>
    </row>
    <row r="751" spans="1:7">
      <c r="A751" s="14">
        <v>730</v>
      </c>
      <c r="B751" s="14" t="str">
        <f ca="1">'Application For TE &amp; GOTS'!X843</f>
        <v/>
      </c>
      <c r="C751" s="14">
        <f>'Application For TE &amp; GOTS'!$D843</f>
        <v>0</v>
      </c>
      <c r="D751" s="14" t="str" cm="1">
        <f t="array" aca="1" ref="D751" ca="1">IFERROR(INDIRECT("'Application For Textile'!L"&amp;'Application For TE &amp; GOTS'!S843),"")</f>
        <v/>
      </c>
      <c r="E751" s="14" t="str">
        <f ca="1">'Application For TE &amp; GOTS'!AF843</f>
        <v/>
      </c>
      <c r="F751" s="14" t="str">
        <f ca="1">'Application For TE &amp; GOTS'!AH843</f>
        <v/>
      </c>
      <c r="G751" s="14" t="e">
        <f ca="1">'Application For TE &amp; GOTS'!AI843</f>
        <v>#REF!</v>
      </c>
    </row>
    <row r="752" spans="1:7">
      <c r="A752" s="14">
        <v>731</v>
      </c>
      <c r="B752" s="14" t="str">
        <f ca="1">'Application For TE &amp; GOTS'!X844</f>
        <v/>
      </c>
      <c r="C752" s="14">
        <f>'Application For TE &amp; GOTS'!$D844</f>
        <v>0</v>
      </c>
      <c r="D752" s="14" t="str" cm="1">
        <f t="array" aca="1" ref="D752" ca="1">IFERROR(INDIRECT("'Application For Textile'!L"&amp;'Application For TE &amp; GOTS'!S844),"")</f>
        <v/>
      </c>
      <c r="E752" s="14" t="str">
        <f ca="1">'Application For TE &amp; GOTS'!AF844</f>
        <v/>
      </c>
      <c r="F752" s="14" t="str">
        <f ca="1">'Application For TE &amp; GOTS'!AH844</f>
        <v/>
      </c>
      <c r="G752" s="14" t="e">
        <f ca="1">'Application For TE &amp; GOTS'!AI844</f>
        <v>#REF!</v>
      </c>
    </row>
    <row r="753" spans="1:7">
      <c r="A753" s="14">
        <v>732</v>
      </c>
      <c r="B753" s="14" t="str">
        <f ca="1">'Application For TE &amp; GOTS'!X845</f>
        <v/>
      </c>
      <c r="C753" s="14">
        <f>'Application For TE &amp; GOTS'!$D845</f>
        <v>0</v>
      </c>
      <c r="D753" s="14" t="str" cm="1">
        <f t="array" aca="1" ref="D753" ca="1">IFERROR(INDIRECT("'Application For Textile'!L"&amp;'Application For TE &amp; GOTS'!S845),"")</f>
        <v/>
      </c>
      <c r="E753" s="14" t="str">
        <f ca="1">'Application For TE &amp; GOTS'!AF845</f>
        <v/>
      </c>
      <c r="F753" s="14" t="str">
        <f ca="1">'Application For TE &amp; GOTS'!AH845</f>
        <v/>
      </c>
      <c r="G753" s="14" t="e">
        <f ca="1">'Application For TE &amp; GOTS'!AI845</f>
        <v>#REF!</v>
      </c>
    </row>
    <row r="754" spans="1:7">
      <c r="A754" s="14">
        <v>733</v>
      </c>
      <c r="B754" s="14" t="str">
        <f ca="1">'Application For TE &amp; GOTS'!X846</f>
        <v/>
      </c>
      <c r="C754" s="14">
        <f>'Application For TE &amp; GOTS'!$D846</f>
        <v>0</v>
      </c>
      <c r="D754" s="14" t="str" cm="1">
        <f t="array" aca="1" ref="D754" ca="1">IFERROR(INDIRECT("'Application For Textile'!L"&amp;'Application For TE &amp; GOTS'!S846),"")</f>
        <v/>
      </c>
      <c r="E754" s="14" t="str">
        <f ca="1">'Application For TE &amp; GOTS'!AF846</f>
        <v/>
      </c>
      <c r="F754" s="14" t="str">
        <f ca="1">'Application For TE &amp; GOTS'!AH846</f>
        <v/>
      </c>
      <c r="G754" s="14" t="e">
        <f ca="1">'Application For TE &amp; GOTS'!AI846</f>
        <v>#REF!</v>
      </c>
    </row>
    <row r="755" spans="1:7">
      <c r="A755" s="14">
        <v>734</v>
      </c>
      <c r="B755" s="14" t="str">
        <f ca="1">'Application For TE &amp; GOTS'!X847</f>
        <v/>
      </c>
      <c r="C755" s="14">
        <f>'Application For TE &amp; GOTS'!$D847</f>
        <v>0</v>
      </c>
      <c r="D755" s="14" t="str" cm="1">
        <f t="array" aca="1" ref="D755" ca="1">IFERROR(INDIRECT("'Application For Textile'!L"&amp;'Application For TE &amp; GOTS'!S847),"")</f>
        <v/>
      </c>
      <c r="E755" s="14" t="str">
        <f ca="1">'Application For TE &amp; GOTS'!AF847</f>
        <v/>
      </c>
      <c r="F755" s="14" t="str">
        <f ca="1">'Application For TE &amp; GOTS'!AH847</f>
        <v/>
      </c>
      <c r="G755" s="14" t="e">
        <f ca="1">'Application For TE &amp; GOTS'!AI847</f>
        <v>#REF!</v>
      </c>
    </row>
    <row r="756" spans="1:7">
      <c r="A756" s="14">
        <v>735</v>
      </c>
      <c r="B756" s="14" t="str">
        <f ca="1">'Application For TE &amp; GOTS'!X848</f>
        <v/>
      </c>
      <c r="C756" s="14">
        <f>'Application For TE &amp; GOTS'!$D848</f>
        <v>0</v>
      </c>
      <c r="D756" s="14" t="str" cm="1">
        <f t="array" aca="1" ref="D756" ca="1">IFERROR(INDIRECT("'Application For Textile'!L"&amp;'Application For TE &amp; GOTS'!S848),"")</f>
        <v/>
      </c>
      <c r="E756" s="14" t="str">
        <f ca="1">'Application For TE &amp; GOTS'!AF848</f>
        <v/>
      </c>
      <c r="F756" s="14" t="str">
        <f ca="1">'Application For TE &amp; GOTS'!AH848</f>
        <v/>
      </c>
      <c r="G756" s="14" t="e">
        <f ca="1">'Application For TE &amp; GOTS'!AI848</f>
        <v>#REF!</v>
      </c>
    </row>
    <row r="757" spans="1:7">
      <c r="A757" s="14">
        <v>736</v>
      </c>
      <c r="B757" s="14" t="str">
        <f ca="1">'Application For TE &amp; GOTS'!X849</f>
        <v/>
      </c>
      <c r="C757" s="14">
        <f>'Application For TE &amp; GOTS'!$D849</f>
        <v>0</v>
      </c>
      <c r="D757" s="14" t="str" cm="1">
        <f t="array" aca="1" ref="D757" ca="1">IFERROR(INDIRECT("'Application For Textile'!L"&amp;'Application For TE &amp; GOTS'!S849),"")</f>
        <v/>
      </c>
      <c r="E757" s="14" t="str">
        <f ca="1">'Application For TE &amp; GOTS'!AF849</f>
        <v/>
      </c>
      <c r="F757" s="14" t="str">
        <f ca="1">'Application For TE &amp; GOTS'!AH849</f>
        <v/>
      </c>
      <c r="G757" s="14" t="e">
        <f ca="1">'Application For TE &amp; GOTS'!AI849</f>
        <v>#REF!</v>
      </c>
    </row>
    <row r="758" spans="1:7">
      <c r="A758" s="14">
        <v>737</v>
      </c>
      <c r="B758" s="14" t="str">
        <f ca="1">'Application For TE &amp; GOTS'!X850</f>
        <v/>
      </c>
      <c r="C758" s="14">
        <f>'Application For TE &amp; GOTS'!$D850</f>
        <v>0</v>
      </c>
      <c r="D758" s="14" t="str" cm="1">
        <f t="array" aca="1" ref="D758" ca="1">IFERROR(INDIRECT("'Application For Textile'!L"&amp;'Application For TE &amp; GOTS'!S850),"")</f>
        <v/>
      </c>
      <c r="E758" s="14" t="str">
        <f ca="1">'Application For TE &amp; GOTS'!AF850</f>
        <v/>
      </c>
      <c r="F758" s="14" t="str">
        <f ca="1">'Application For TE &amp; GOTS'!AH850</f>
        <v/>
      </c>
      <c r="G758" s="14" t="e">
        <f ca="1">'Application For TE &amp; GOTS'!AI850</f>
        <v>#REF!</v>
      </c>
    </row>
    <row r="759" spans="1:7">
      <c r="A759" s="14">
        <v>738</v>
      </c>
      <c r="B759" s="14" t="str">
        <f ca="1">'Application For TE &amp; GOTS'!X851</f>
        <v/>
      </c>
      <c r="C759" s="14">
        <f>'Application For TE &amp; GOTS'!$D851</f>
        <v>0</v>
      </c>
      <c r="D759" s="14" t="str" cm="1">
        <f t="array" aca="1" ref="D759" ca="1">IFERROR(INDIRECT("'Application For Textile'!L"&amp;'Application For TE &amp; GOTS'!S851),"")</f>
        <v/>
      </c>
      <c r="E759" s="14" t="str">
        <f ca="1">'Application For TE &amp; GOTS'!AF851</f>
        <v/>
      </c>
      <c r="F759" s="14" t="str">
        <f ca="1">'Application For TE &amp; GOTS'!AH851</f>
        <v/>
      </c>
      <c r="G759" s="14" t="e">
        <f ca="1">'Application For TE &amp; GOTS'!AI851</f>
        <v>#REF!</v>
      </c>
    </row>
    <row r="760" spans="1:7">
      <c r="A760" s="14">
        <v>739</v>
      </c>
      <c r="B760" s="14" t="str">
        <f ca="1">'Application For TE &amp; GOTS'!X852</f>
        <v/>
      </c>
      <c r="C760" s="14">
        <f>'Application For TE &amp; GOTS'!$D852</f>
        <v>0</v>
      </c>
      <c r="D760" s="14" t="str" cm="1">
        <f t="array" aca="1" ref="D760" ca="1">IFERROR(INDIRECT("'Application For Textile'!L"&amp;'Application For TE &amp; GOTS'!S852),"")</f>
        <v/>
      </c>
      <c r="E760" s="14" t="str">
        <f ca="1">'Application For TE &amp; GOTS'!AF852</f>
        <v/>
      </c>
      <c r="F760" s="14" t="str">
        <f ca="1">'Application For TE &amp; GOTS'!AH852</f>
        <v/>
      </c>
      <c r="G760" s="14" t="e">
        <f ca="1">'Application For TE &amp; GOTS'!AI852</f>
        <v>#REF!</v>
      </c>
    </row>
    <row r="761" spans="1:7">
      <c r="A761" s="14">
        <v>740</v>
      </c>
      <c r="B761" s="14" t="str">
        <f ca="1">'Application For TE &amp; GOTS'!X853</f>
        <v/>
      </c>
      <c r="C761" s="14">
        <f>'Application For TE &amp; GOTS'!$D853</f>
        <v>0</v>
      </c>
      <c r="D761" s="14" t="str" cm="1">
        <f t="array" aca="1" ref="D761" ca="1">IFERROR(INDIRECT("'Application For Textile'!L"&amp;'Application For TE &amp; GOTS'!S853),"")</f>
        <v/>
      </c>
      <c r="E761" s="14" t="str">
        <f ca="1">'Application For TE &amp; GOTS'!AF853</f>
        <v/>
      </c>
      <c r="F761" s="14" t="str">
        <f ca="1">'Application For TE &amp; GOTS'!AH853</f>
        <v/>
      </c>
      <c r="G761" s="14" t="e">
        <f ca="1">'Application For TE &amp; GOTS'!AI853</f>
        <v>#REF!</v>
      </c>
    </row>
    <row r="762" spans="1:7">
      <c r="A762" s="14">
        <v>741</v>
      </c>
      <c r="B762" s="14" t="str">
        <f ca="1">'Application For TE &amp; GOTS'!X854</f>
        <v/>
      </c>
      <c r="C762" s="14">
        <f>'Application For TE &amp; GOTS'!$D854</f>
        <v>0</v>
      </c>
      <c r="D762" s="14" t="str" cm="1">
        <f t="array" aca="1" ref="D762" ca="1">IFERROR(INDIRECT("'Application For Textile'!L"&amp;'Application For TE &amp; GOTS'!S854),"")</f>
        <v/>
      </c>
      <c r="E762" s="14" t="str">
        <f ca="1">'Application For TE &amp; GOTS'!AF854</f>
        <v/>
      </c>
      <c r="F762" s="14" t="str">
        <f ca="1">'Application For TE &amp; GOTS'!AH854</f>
        <v/>
      </c>
      <c r="G762" s="14" t="e">
        <f ca="1">'Application For TE &amp; GOTS'!AI854</f>
        <v>#REF!</v>
      </c>
    </row>
    <row r="763" spans="1:7">
      <c r="A763" s="14">
        <v>742</v>
      </c>
      <c r="B763" s="14" t="str">
        <f ca="1">'Application For TE &amp; GOTS'!X855</f>
        <v/>
      </c>
      <c r="C763" s="14">
        <f>'Application For TE &amp; GOTS'!$D855</f>
        <v>0</v>
      </c>
      <c r="D763" s="14" t="str" cm="1">
        <f t="array" aca="1" ref="D763" ca="1">IFERROR(INDIRECT("'Application For Textile'!L"&amp;'Application For TE &amp; GOTS'!S855),"")</f>
        <v/>
      </c>
      <c r="E763" s="14" t="str">
        <f ca="1">'Application For TE &amp; GOTS'!AF855</f>
        <v/>
      </c>
      <c r="F763" s="14" t="str">
        <f ca="1">'Application For TE &amp; GOTS'!AH855</f>
        <v/>
      </c>
      <c r="G763" s="14" t="e">
        <f ca="1">'Application For TE &amp; GOTS'!AI855</f>
        <v>#REF!</v>
      </c>
    </row>
    <row r="764" spans="1:7">
      <c r="A764" s="14">
        <v>743</v>
      </c>
      <c r="B764" s="14" t="str">
        <f ca="1">'Application For TE &amp; GOTS'!X856</f>
        <v/>
      </c>
      <c r="C764" s="14">
        <f>'Application For TE &amp; GOTS'!$D856</f>
        <v>0</v>
      </c>
      <c r="D764" s="14" t="str" cm="1">
        <f t="array" aca="1" ref="D764" ca="1">IFERROR(INDIRECT("'Application For Textile'!L"&amp;'Application For TE &amp; GOTS'!S856),"")</f>
        <v/>
      </c>
      <c r="E764" s="14" t="str">
        <f ca="1">'Application For TE &amp; GOTS'!AF856</f>
        <v/>
      </c>
      <c r="F764" s="14" t="str">
        <f ca="1">'Application For TE &amp; GOTS'!AH856</f>
        <v/>
      </c>
      <c r="G764" s="14" t="e">
        <f ca="1">'Application For TE &amp; GOTS'!AI856</f>
        <v>#REF!</v>
      </c>
    </row>
    <row r="765" spans="1:7">
      <c r="A765" s="14">
        <v>744</v>
      </c>
      <c r="B765" s="14" t="str">
        <f ca="1">'Application For TE &amp; GOTS'!X857</f>
        <v/>
      </c>
      <c r="C765" s="14">
        <f>'Application For TE &amp; GOTS'!$D857</f>
        <v>0</v>
      </c>
      <c r="D765" s="14" t="str" cm="1">
        <f t="array" aca="1" ref="D765" ca="1">IFERROR(INDIRECT("'Application For Textile'!L"&amp;'Application For TE &amp; GOTS'!S857),"")</f>
        <v/>
      </c>
      <c r="E765" s="14" t="str">
        <f ca="1">'Application For TE &amp; GOTS'!AF857</f>
        <v/>
      </c>
      <c r="F765" s="14" t="str">
        <f ca="1">'Application For TE &amp; GOTS'!AH857</f>
        <v/>
      </c>
      <c r="G765" s="14" t="e">
        <f ca="1">'Application For TE &amp; GOTS'!AI857</f>
        <v>#REF!</v>
      </c>
    </row>
    <row r="766" spans="1:7">
      <c r="A766" s="14">
        <v>745</v>
      </c>
      <c r="B766" s="14" t="str">
        <f ca="1">'Application For TE &amp; GOTS'!X858</f>
        <v/>
      </c>
      <c r="C766" s="14">
        <f>'Application For TE &amp; GOTS'!$D858</f>
        <v>0</v>
      </c>
      <c r="D766" s="14" t="str" cm="1">
        <f t="array" aca="1" ref="D766" ca="1">IFERROR(INDIRECT("'Application For Textile'!L"&amp;'Application For TE &amp; GOTS'!S858),"")</f>
        <v/>
      </c>
      <c r="E766" s="14" t="str">
        <f ca="1">'Application For TE &amp; GOTS'!AF858</f>
        <v/>
      </c>
      <c r="F766" s="14" t="str">
        <f ca="1">'Application For TE &amp; GOTS'!AH858</f>
        <v/>
      </c>
      <c r="G766" s="14" t="e">
        <f ca="1">'Application For TE &amp; GOTS'!AI858</f>
        <v>#REF!</v>
      </c>
    </row>
    <row r="767" spans="1:7">
      <c r="A767" s="14">
        <v>746</v>
      </c>
      <c r="B767" s="14" t="str">
        <f ca="1">'Application For TE &amp; GOTS'!X859</f>
        <v/>
      </c>
      <c r="C767" s="14">
        <f>'Application For TE &amp; GOTS'!$D859</f>
        <v>0</v>
      </c>
      <c r="D767" s="14" t="str" cm="1">
        <f t="array" aca="1" ref="D767" ca="1">IFERROR(INDIRECT("'Application For Textile'!L"&amp;'Application For TE &amp; GOTS'!S859),"")</f>
        <v/>
      </c>
      <c r="E767" s="14" t="str">
        <f ca="1">'Application For TE &amp; GOTS'!AF859</f>
        <v/>
      </c>
      <c r="F767" s="14" t="str">
        <f ca="1">'Application For TE &amp; GOTS'!AH859</f>
        <v/>
      </c>
      <c r="G767" s="14" t="e">
        <f ca="1">'Application For TE &amp; GOTS'!AI859</f>
        <v>#REF!</v>
      </c>
    </row>
    <row r="768" spans="1:7">
      <c r="A768" s="14">
        <v>747</v>
      </c>
      <c r="B768" s="14" t="str">
        <f ca="1">'Application For TE &amp; GOTS'!X860</f>
        <v/>
      </c>
      <c r="C768" s="14">
        <f>'Application For TE &amp; GOTS'!$D860</f>
        <v>0</v>
      </c>
      <c r="D768" s="14" t="str" cm="1">
        <f t="array" aca="1" ref="D768" ca="1">IFERROR(INDIRECT("'Application For Textile'!L"&amp;'Application For TE &amp; GOTS'!S860),"")</f>
        <v/>
      </c>
      <c r="E768" s="14" t="str">
        <f ca="1">'Application For TE &amp; GOTS'!AF860</f>
        <v/>
      </c>
      <c r="F768" s="14" t="str">
        <f ca="1">'Application For TE &amp; GOTS'!AH860</f>
        <v/>
      </c>
      <c r="G768" s="14" t="e">
        <f ca="1">'Application For TE &amp; GOTS'!AI860</f>
        <v>#REF!</v>
      </c>
    </row>
    <row r="769" spans="1:7">
      <c r="A769" s="14">
        <v>748</v>
      </c>
      <c r="B769" s="14" t="str">
        <f ca="1">'Application For TE &amp; GOTS'!X861</f>
        <v/>
      </c>
      <c r="C769" s="14">
        <f>'Application For TE &amp; GOTS'!$D861</f>
        <v>0</v>
      </c>
      <c r="D769" s="14" t="str" cm="1">
        <f t="array" aca="1" ref="D769" ca="1">IFERROR(INDIRECT("'Application For Textile'!L"&amp;'Application For TE &amp; GOTS'!S861),"")</f>
        <v/>
      </c>
      <c r="E769" s="14" t="str">
        <f ca="1">'Application For TE &amp; GOTS'!AF861</f>
        <v/>
      </c>
      <c r="F769" s="14" t="str">
        <f ca="1">'Application For TE &amp; GOTS'!AH861</f>
        <v/>
      </c>
      <c r="G769" s="14" t="e">
        <f ca="1">'Application For TE &amp; GOTS'!AI861</f>
        <v>#REF!</v>
      </c>
    </row>
    <row r="770" spans="1:7">
      <c r="A770" s="14">
        <v>749</v>
      </c>
      <c r="B770" s="14" t="str">
        <f ca="1">'Application For TE &amp; GOTS'!X862</f>
        <v/>
      </c>
      <c r="C770" s="14">
        <f>'Application For TE &amp; GOTS'!$D862</f>
        <v>0</v>
      </c>
      <c r="D770" s="14" t="str" cm="1">
        <f t="array" aca="1" ref="D770" ca="1">IFERROR(INDIRECT("'Application For Textile'!L"&amp;'Application For TE &amp; GOTS'!S862),"")</f>
        <v/>
      </c>
      <c r="E770" s="14" t="str">
        <f ca="1">'Application For TE &amp; GOTS'!AF862</f>
        <v/>
      </c>
      <c r="F770" s="14" t="str">
        <f ca="1">'Application For TE &amp; GOTS'!AH862</f>
        <v/>
      </c>
      <c r="G770" s="14" t="e">
        <f ca="1">'Application For TE &amp; GOTS'!AI862</f>
        <v>#REF!</v>
      </c>
    </row>
    <row r="771" spans="1:7">
      <c r="A771" s="14">
        <v>750</v>
      </c>
      <c r="B771" s="14" t="str">
        <f ca="1">'Application For TE &amp; GOTS'!X863</f>
        <v/>
      </c>
      <c r="C771" s="14">
        <f>'Application For TE &amp; GOTS'!$D863</f>
        <v>0</v>
      </c>
      <c r="D771" s="14" t="str" cm="1">
        <f t="array" aca="1" ref="D771" ca="1">IFERROR(INDIRECT("'Application For Textile'!L"&amp;'Application For TE &amp; GOTS'!S863),"")</f>
        <v/>
      </c>
      <c r="E771" s="14" t="str">
        <f ca="1">'Application For TE &amp; GOTS'!AF863</f>
        <v/>
      </c>
      <c r="F771" s="14" t="str">
        <f ca="1">'Application For TE &amp; GOTS'!AH863</f>
        <v/>
      </c>
      <c r="G771" s="14" t="e">
        <f ca="1">'Application For TE &amp; GOTS'!AI863</f>
        <v>#REF!</v>
      </c>
    </row>
    <row r="772" spans="1:7">
      <c r="A772" s="14">
        <v>751</v>
      </c>
      <c r="B772" s="14" t="str">
        <f ca="1">'Application For TE &amp; GOTS'!X864</f>
        <v/>
      </c>
      <c r="C772" s="14">
        <f>'Application For TE &amp; GOTS'!$D864</f>
        <v>0</v>
      </c>
      <c r="D772" s="14" t="str" cm="1">
        <f t="array" aca="1" ref="D772" ca="1">IFERROR(INDIRECT("'Application For Textile'!L"&amp;'Application For TE &amp; GOTS'!S864),"")</f>
        <v/>
      </c>
      <c r="E772" s="14" t="str">
        <f ca="1">'Application For TE &amp; GOTS'!AF864</f>
        <v/>
      </c>
      <c r="F772" s="14" t="str">
        <f ca="1">'Application For TE &amp; GOTS'!AH864</f>
        <v/>
      </c>
      <c r="G772" s="14" t="e">
        <f ca="1">'Application For TE &amp; GOTS'!AI864</f>
        <v>#REF!</v>
      </c>
    </row>
    <row r="773" spans="1:7">
      <c r="A773" s="14">
        <v>752</v>
      </c>
      <c r="B773" s="14" t="str">
        <f ca="1">'Application For TE &amp; GOTS'!X865</f>
        <v/>
      </c>
      <c r="C773" s="14">
        <f>'Application For TE &amp; GOTS'!$D865</f>
        <v>0</v>
      </c>
      <c r="D773" s="14" t="str" cm="1">
        <f t="array" aca="1" ref="D773" ca="1">IFERROR(INDIRECT("'Application For Textile'!L"&amp;'Application For TE &amp; GOTS'!S865),"")</f>
        <v/>
      </c>
      <c r="E773" s="14" t="str">
        <f ca="1">'Application For TE &amp; GOTS'!AF865</f>
        <v/>
      </c>
      <c r="F773" s="14" t="str">
        <f ca="1">'Application For TE &amp; GOTS'!AH865</f>
        <v/>
      </c>
      <c r="G773" s="14" t="e">
        <f ca="1">'Application For TE &amp; GOTS'!AI865</f>
        <v>#REF!</v>
      </c>
    </row>
    <row r="774" spans="1:7">
      <c r="A774" s="14">
        <v>753</v>
      </c>
      <c r="B774" s="14" t="str">
        <f ca="1">'Application For TE &amp; GOTS'!X866</f>
        <v/>
      </c>
      <c r="C774" s="14">
        <f>'Application For TE &amp; GOTS'!$D866</f>
        <v>0</v>
      </c>
      <c r="D774" s="14" t="str" cm="1">
        <f t="array" aca="1" ref="D774" ca="1">IFERROR(INDIRECT("'Application For Textile'!L"&amp;'Application For TE &amp; GOTS'!S866),"")</f>
        <v/>
      </c>
      <c r="E774" s="14" t="str">
        <f ca="1">'Application For TE &amp; GOTS'!AF866</f>
        <v/>
      </c>
      <c r="F774" s="14" t="str">
        <f ca="1">'Application For TE &amp; GOTS'!AH866</f>
        <v/>
      </c>
      <c r="G774" s="14" t="e">
        <f ca="1">'Application For TE &amp; GOTS'!AI866</f>
        <v>#REF!</v>
      </c>
    </row>
    <row r="775" spans="1:7">
      <c r="A775" s="14">
        <v>754</v>
      </c>
      <c r="B775" s="14" t="str">
        <f ca="1">'Application For TE &amp; GOTS'!X867</f>
        <v/>
      </c>
      <c r="C775" s="14">
        <f>'Application For TE &amp; GOTS'!$D867</f>
        <v>0</v>
      </c>
      <c r="D775" s="14" t="str" cm="1">
        <f t="array" aca="1" ref="D775" ca="1">IFERROR(INDIRECT("'Application For Textile'!L"&amp;'Application For TE &amp; GOTS'!S867),"")</f>
        <v/>
      </c>
      <c r="E775" s="14" t="str">
        <f ca="1">'Application For TE &amp; GOTS'!AF867</f>
        <v/>
      </c>
      <c r="F775" s="14" t="str">
        <f ca="1">'Application For TE &amp; GOTS'!AH867</f>
        <v/>
      </c>
      <c r="G775" s="14" t="e">
        <f ca="1">'Application For TE &amp; GOTS'!AI867</f>
        <v>#REF!</v>
      </c>
    </row>
    <row r="776" spans="1:7">
      <c r="A776" s="14">
        <v>755</v>
      </c>
      <c r="B776" s="14" t="str">
        <f ca="1">'Application For TE &amp; GOTS'!X868</f>
        <v/>
      </c>
      <c r="C776" s="14">
        <f>'Application For TE &amp; GOTS'!$D868</f>
        <v>0</v>
      </c>
      <c r="D776" s="14" t="str" cm="1">
        <f t="array" aca="1" ref="D776" ca="1">IFERROR(INDIRECT("'Application For Textile'!L"&amp;'Application For TE &amp; GOTS'!S868),"")</f>
        <v/>
      </c>
      <c r="E776" s="14" t="str">
        <f ca="1">'Application For TE &amp; GOTS'!AF868</f>
        <v/>
      </c>
      <c r="F776" s="14" t="str">
        <f ca="1">'Application For TE &amp; GOTS'!AH868</f>
        <v/>
      </c>
      <c r="G776" s="14" t="e">
        <f ca="1">'Application For TE &amp; GOTS'!AI868</f>
        <v>#REF!</v>
      </c>
    </row>
    <row r="777" spans="1:7">
      <c r="A777" s="14">
        <v>756</v>
      </c>
      <c r="B777" s="14" t="str">
        <f ca="1">'Application For TE &amp; GOTS'!X869</f>
        <v/>
      </c>
      <c r="C777" s="14">
        <f>'Application For TE &amp; GOTS'!$D869</f>
        <v>0</v>
      </c>
      <c r="D777" s="14" t="str" cm="1">
        <f t="array" aca="1" ref="D777" ca="1">IFERROR(INDIRECT("'Application For Textile'!L"&amp;'Application For TE &amp; GOTS'!S869),"")</f>
        <v/>
      </c>
      <c r="E777" s="14" t="str">
        <f ca="1">'Application For TE &amp; GOTS'!AF869</f>
        <v/>
      </c>
      <c r="F777" s="14" t="str">
        <f ca="1">'Application For TE &amp; GOTS'!AH869</f>
        <v/>
      </c>
      <c r="G777" s="14" t="e">
        <f ca="1">'Application For TE &amp; GOTS'!AI869</f>
        <v>#REF!</v>
      </c>
    </row>
    <row r="778" spans="1:7">
      <c r="A778" s="14">
        <v>757</v>
      </c>
      <c r="B778" s="14" t="str">
        <f ca="1">'Application For TE &amp; GOTS'!X870</f>
        <v/>
      </c>
      <c r="C778" s="14">
        <f>'Application For TE &amp; GOTS'!$D870</f>
        <v>0</v>
      </c>
      <c r="D778" s="14" t="str" cm="1">
        <f t="array" aca="1" ref="D778" ca="1">IFERROR(INDIRECT("'Application For Textile'!L"&amp;'Application For TE &amp; GOTS'!S870),"")</f>
        <v/>
      </c>
      <c r="E778" s="14" t="str">
        <f ca="1">'Application For TE &amp; GOTS'!AF870</f>
        <v/>
      </c>
      <c r="F778" s="14" t="str">
        <f ca="1">'Application For TE &amp; GOTS'!AH870</f>
        <v/>
      </c>
      <c r="G778" s="14" t="e">
        <f ca="1">'Application For TE &amp; GOTS'!AI870</f>
        <v>#REF!</v>
      </c>
    </row>
    <row r="779" spans="1:7">
      <c r="A779" s="14">
        <v>758</v>
      </c>
      <c r="B779" s="14" t="str">
        <f ca="1">'Application For TE &amp; GOTS'!X871</f>
        <v/>
      </c>
      <c r="C779" s="14">
        <f>'Application For TE &amp; GOTS'!$D871</f>
        <v>0</v>
      </c>
      <c r="D779" s="14" t="str" cm="1">
        <f t="array" aca="1" ref="D779" ca="1">IFERROR(INDIRECT("'Application For Textile'!L"&amp;'Application For TE &amp; GOTS'!S871),"")</f>
        <v/>
      </c>
      <c r="E779" s="14" t="str">
        <f ca="1">'Application For TE &amp; GOTS'!AF871</f>
        <v/>
      </c>
      <c r="F779" s="14" t="str">
        <f ca="1">'Application For TE &amp; GOTS'!AH871</f>
        <v/>
      </c>
      <c r="G779" s="14" t="e">
        <f ca="1">'Application For TE &amp; GOTS'!AI871</f>
        <v>#REF!</v>
      </c>
    </row>
    <row r="780" spans="1:7">
      <c r="A780" s="14">
        <v>759</v>
      </c>
      <c r="B780" s="14" t="str">
        <f ca="1">'Application For TE &amp; GOTS'!X872</f>
        <v/>
      </c>
      <c r="C780" s="14">
        <f>'Application For TE &amp; GOTS'!$D872</f>
        <v>0</v>
      </c>
      <c r="D780" s="14" t="str" cm="1">
        <f t="array" aca="1" ref="D780" ca="1">IFERROR(INDIRECT("'Application For Textile'!L"&amp;'Application For TE &amp; GOTS'!S872),"")</f>
        <v/>
      </c>
      <c r="E780" s="14" t="str">
        <f ca="1">'Application For TE &amp; GOTS'!AF872</f>
        <v/>
      </c>
      <c r="F780" s="14" t="str">
        <f ca="1">'Application For TE &amp; GOTS'!AH872</f>
        <v/>
      </c>
      <c r="G780" s="14" t="e">
        <f ca="1">'Application For TE &amp; GOTS'!AI872</f>
        <v>#REF!</v>
      </c>
    </row>
    <row r="781" spans="1:7">
      <c r="A781" s="14">
        <v>760</v>
      </c>
      <c r="B781" s="14" t="str">
        <f ca="1">'Application For TE &amp; GOTS'!X873</f>
        <v/>
      </c>
      <c r="C781" s="14">
        <f>'Application For TE &amp; GOTS'!$D873</f>
        <v>0</v>
      </c>
      <c r="D781" s="14" t="str" cm="1">
        <f t="array" aca="1" ref="D781" ca="1">IFERROR(INDIRECT("'Application For Textile'!L"&amp;'Application For TE &amp; GOTS'!S873),"")</f>
        <v/>
      </c>
      <c r="E781" s="14" t="str">
        <f ca="1">'Application For TE &amp; GOTS'!AF873</f>
        <v/>
      </c>
      <c r="F781" s="14" t="str">
        <f ca="1">'Application For TE &amp; GOTS'!AH873</f>
        <v/>
      </c>
      <c r="G781" s="14" t="e">
        <f ca="1">'Application For TE &amp; GOTS'!AI873</f>
        <v>#REF!</v>
      </c>
    </row>
    <row r="782" spans="1:7">
      <c r="A782" s="14">
        <v>761</v>
      </c>
      <c r="B782" s="14" t="str">
        <f ca="1">'Application For TE &amp; GOTS'!X874</f>
        <v/>
      </c>
      <c r="C782" s="14">
        <f>'Application For TE &amp; GOTS'!$D874</f>
        <v>0</v>
      </c>
      <c r="D782" s="14" t="str" cm="1">
        <f t="array" aca="1" ref="D782" ca="1">IFERROR(INDIRECT("'Application For Textile'!L"&amp;'Application For TE &amp; GOTS'!S874),"")</f>
        <v/>
      </c>
      <c r="E782" s="14" t="str">
        <f ca="1">'Application For TE &amp; GOTS'!AF874</f>
        <v/>
      </c>
      <c r="F782" s="14" t="str">
        <f ca="1">'Application For TE &amp; GOTS'!AH874</f>
        <v/>
      </c>
      <c r="G782" s="14" t="e">
        <f ca="1">'Application For TE &amp; GOTS'!AI874</f>
        <v>#REF!</v>
      </c>
    </row>
    <row r="783" spans="1:7">
      <c r="A783" s="14">
        <v>762</v>
      </c>
      <c r="B783" s="14" t="str">
        <f ca="1">'Application For TE &amp; GOTS'!X875</f>
        <v/>
      </c>
      <c r="C783" s="14">
        <f>'Application For TE &amp; GOTS'!$D875</f>
        <v>0</v>
      </c>
      <c r="D783" s="14" t="str" cm="1">
        <f t="array" aca="1" ref="D783" ca="1">IFERROR(INDIRECT("'Application For Textile'!L"&amp;'Application For TE &amp; GOTS'!S875),"")</f>
        <v/>
      </c>
      <c r="E783" s="14" t="str">
        <f ca="1">'Application For TE &amp; GOTS'!AF875</f>
        <v/>
      </c>
      <c r="F783" s="14" t="str">
        <f ca="1">'Application For TE &amp; GOTS'!AH875</f>
        <v/>
      </c>
      <c r="G783" s="14" t="e">
        <f ca="1">'Application For TE &amp; GOTS'!AI875</f>
        <v>#REF!</v>
      </c>
    </row>
    <row r="784" spans="1:7">
      <c r="A784" s="14">
        <v>763</v>
      </c>
      <c r="B784" s="14" t="str">
        <f ca="1">'Application For TE &amp; GOTS'!X876</f>
        <v/>
      </c>
      <c r="C784" s="14">
        <f>'Application For TE &amp; GOTS'!$D876</f>
        <v>0</v>
      </c>
      <c r="D784" s="14" t="str" cm="1">
        <f t="array" aca="1" ref="D784" ca="1">IFERROR(INDIRECT("'Application For Textile'!L"&amp;'Application For TE &amp; GOTS'!S876),"")</f>
        <v/>
      </c>
      <c r="E784" s="14" t="str">
        <f ca="1">'Application For TE &amp; GOTS'!AF876</f>
        <v/>
      </c>
      <c r="F784" s="14" t="str">
        <f ca="1">'Application For TE &amp; GOTS'!AH876</f>
        <v/>
      </c>
      <c r="G784" s="14" t="e">
        <f ca="1">'Application For TE &amp; GOTS'!AI876</f>
        <v>#REF!</v>
      </c>
    </row>
    <row r="785" spans="1:7">
      <c r="A785" s="14">
        <v>764</v>
      </c>
      <c r="B785" s="14" t="str">
        <f ca="1">'Application For TE &amp; GOTS'!X877</f>
        <v/>
      </c>
      <c r="C785" s="14">
        <f>'Application For TE &amp; GOTS'!$D877</f>
        <v>0</v>
      </c>
      <c r="D785" s="14" t="str" cm="1">
        <f t="array" aca="1" ref="D785" ca="1">IFERROR(INDIRECT("'Application For Textile'!L"&amp;'Application For TE &amp; GOTS'!S877),"")</f>
        <v/>
      </c>
      <c r="E785" s="14" t="str">
        <f ca="1">'Application For TE &amp; GOTS'!AF877</f>
        <v/>
      </c>
      <c r="F785" s="14" t="str">
        <f ca="1">'Application For TE &amp; GOTS'!AH877</f>
        <v/>
      </c>
      <c r="G785" s="14" t="e">
        <f ca="1">'Application For TE &amp; GOTS'!AI877</f>
        <v>#REF!</v>
      </c>
    </row>
    <row r="786" spans="1:7">
      <c r="A786" s="14">
        <v>765</v>
      </c>
      <c r="B786" s="14" t="str">
        <f ca="1">'Application For TE &amp; GOTS'!X878</f>
        <v/>
      </c>
      <c r="C786" s="14">
        <f>'Application For TE &amp; GOTS'!$D878</f>
        <v>0</v>
      </c>
      <c r="D786" s="14" t="str" cm="1">
        <f t="array" aca="1" ref="D786" ca="1">IFERROR(INDIRECT("'Application For Textile'!L"&amp;'Application For TE &amp; GOTS'!S878),"")</f>
        <v/>
      </c>
      <c r="E786" s="14" t="str">
        <f ca="1">'Application For TE &amp; GOTS'!AF878</f>
        <v/>
      </c>
      <c r="F786" s="14" t="str">
        <f ca="1">'Application For TE &amp; GOTS'!AH878</f>
        <v/>
      </c>
      <c r="G786" s="14" t="e">
        <f ca="1">'Application For TE &amp; GOTS'!AI878</f>
        <v>#REF!</v>
      </c>
    </row>
    <row r="787" spans="1:7">
      <c r="A787" s="14">
        <v>766</v>
      </c>
      <c r="B787" s="14" t="str">
        <f ca="1">'Application For TE &amp; GOTS'!X879</f>
        <v/>
      </c>
      <c r="C787" s="14">
        <f>'Application For TE &amp; GOTS'!$D879</f>
        <v>0</v>
      </c>
      <c r="D787" s="14" t="str" cm="1">
        <f t="array" aca="1" ref="D787" ca="1">IFERROR(INDIRECT("'Application For Textile'!L"&amp;'Application For TE &amp; GOTS'!S879),"")</f>
        <v/>
      </c>
      <c r="E787" s="14" t="str">
        <f ca="1">'Application For TE &amp; GOTS'!AF879</f>
        <v/>
      </c>
      <c r="F787" s="14" t="str">
        <f ca="1">'Application For TE &amp; GOTS'!AH879</f>
        <v/>
      </c>
      <c r="G787" s="14" t="e">
        <f ca="1">'Application For TE &amp; GOTS'!AI879</f>
        <v>#REF!</v>
      </c>
    </row>
    <row r="788" spans="1:7">
      <c r="A788" s="14">
        <v>767</v>
      </c>
      <c r="B788" s="14" t="str">
        <f ca="1">'Application For TE &amp; GOTS'!X880</f>
        <v/>
      </c>
      <c r="C788" s="14">
        <f>'Application For TE &amp; GOTS'!$D880</f>
        <v>0</v>
      </c>
      <c r="D788" s="14" t="str" cm="1">
        <f t="array" aca="1" ref="D788" ca="1">IFERROR(INDIRECT("'Application For Textile'!L"&amp;'Application For TE &amp; GOTS'!S880),"")</f>
        <v/>
      </c>
      <c r="E788" s="14" t="str">
        <f ca="1">'Application For TE &amp; GOTS'!AF880</f>
        <v/>
      </c>
      <c r="F788" s="14" t="str">
        <f ca="1">'Application For TE &amp; GOTS'!AH880</f>
        <v/>
      </c>
      <c r="G788" s="14" t="e">
        <f ca="1">'Application For TE &amp; GOTS'!AI880</f>
        <v>#REF!</v>
      </c>
    </row>
    <row r="789" spans="1:7">
      <c r="A789" s="14">
        <v>768</v>
      </c>
      <c r="B789" s="14" t="str">
        <f ca="1">'Application For TE &amp; GOTS'!X881</f>
        <v/>
      </c>
      <c r="C789" s="14">
        <f>'Application For TE &amp; GOTS'!$D881</f>
        <v>0</v>
      </c>
      <c r="D789" s="14" t="str" cm="1">
        <f t="array" aca="1" ref="D789" ca="1">IFERROR(INDIRECT("'Application For Textile'!L"&amp;'Application For TE &amp; GOTS'!S881),"")</f>
        <v/>
      </c>
      <c r="E789" s="14" t="str">
        <f ca="1">'Application For TE &amp; GOTS'!AF881</f>
        <v/>
      </c>
      <c r="F789" s="14" t="str">
        <f ca="1">'Application For TE &amp; GOTS'!AH881</f>
        <v/>
      </c>
      <c r="G789" s="14" t="e">
        <f ca="1">'Application For TE &amp; GOTS'!AI881</f>
        <v>#REF!</v>
      </c>
    </row>
    <row r="790" spans="1:7">
      <c r="A790" s="14">
        <v>769</v>
      </c>
      <c r="B790" s="14" t="str">
        <f ca="1">'Application For TE &amp; GOTS'!X882</f>
        <v/>
      </c>
      <c r="C790" s="14">
        <f>'Application For TE &amp; GOTS'!$D882</f>
        <v>0</v>
      </c>
      <c r="D790" s="14" t="str" cm="1">
        <f t="array" aca="1" ref="D790" ca="1">IFERROR(INDIRECT("'Application For Textile'!L"&amp;'Application For TE &amp; GOTS'!S882),"")</f>
        <v/>
      </c>
      <c r="E790" s="14" t="str">
        <f ca="1">'Application For TE &amp; GOTS'!AF882</f>
        <v/>
      </c>
      <c r="F790" s="14" t="str">
        <f ca="1">'Application For TE &amp; GOTS'!AH882</f>
        <v/>
      </c>
      <c r="G790" s="14" t="e">
        <f ca="1">'Application For TE &amp; GOTS'!AI882</f>
        <v>#REF!</v>
      </c>
    </row>
    <row r="791" spans="1:7">
      <c r="A791" s="14">
        <v>770</v>
      </c>
      <c r="B791" s="14" t="str">
        <f ca="1">'Application For TE &amp; GOTS'!X883</f>
        <v/>
      </c>
      <c r="C791" s="14">
        <f>'Application For TE &amp; GOTS'!$D883</f>
        <v>0</v>
      </c>
      <c r="D791" s="14" t="str" cm="1">
        <f t="array" aca="1" ref="D791" ca="1">IFERROR(INDIRECT("'Application For Textile'!L"&amp;'Application For TE &amp; GOTS'!S883),"")</f>
        <v/>
      </c>
      <c r="E791" s="14" t="str">
        <f ca="1">'Application For TE &amp; GOTS'!AF883</f>
        <v/>
      </c>
      <c r="F791" s="14" t="str">
        <f ca="1">'Application For TE &amp; GOTS'!AH883</f>
        <v/>
      </c>
      <c r="G791" s="14" t="e">
        <f ca="1">'Application For TE &amp; GOTS'!AI883</f>
        <v>#REF!</v>
      </c>
    </row>
    <row r="792" spans="1:7">
      <c r="A792" s="14">
        <v>771</v>
      </c>
      <c r="B792" s="14" t="str">
        <f ca="1">'Application For TE &amp; GOTS'!X884</f>
        <v/>
      </c>
      <c r="C792" s="14">
        <f>'Application For TE &amp; GOTS'!$D884</f>
        <v>0</v>
      </c>
      <c r="D792" s="14" t="str" cm="1">
        <f t="array" aca="1" ref="D792" ca="1">IFERROR(INDIRECT("'Application For Textile'!L"&amp;'Application For TE &amp; GOTS'!S884),"")</f>
        <v/>
      </c>
      <c r="E792" s="14" t="str">
        <f ca="1">'Application For TE &amp; GOTS'!AF884</f>
        <v/>
      </c>
      <c r="F792" s="14" t="str">
        <f ca="1">'Application For TE &amp; GOTS'!AH884</f>
        <v/>
      </c>
      <c r="G792" s="14" t="e">
        <f ca="1">'Application For TE &amp; GOTS'!AI884</f>
        <v>#REF!</v>
      </c>
    </row>
    <row r="793" spans="1:7">
      <c r="A793" s="14">
        <v>772</v>
      </c>
      <c r="B793" s="14" t="str">
        <f ca="1">'Application For TE &amp; GOTS'!X885</f>
        <v/>
      </c>
      <c r="C793" s="14">
        <f>'Application For TE &amp; GOTS'!$D885</f>
        <v>0</v>
      </c>
      <c r="D793" s="14" t="str" cm="1">
        <f t="array" aca="1" ref="D793" ca="1">IFERROR(INDIRECT("'Application For Textile'!L"&amp;'Application For TE &amp; GOTS'!S885),"")</f>
        <v/>
      </c>
      <c r="E793" s="14" t="str">
        <f ca="1">'Application For TE &amp; GOTS'!AF885</f>
        <v/>
      </c>
      <c r="F793" s="14" t="str">
        <f ca="1">'Application For TE &amp; GOTS'!AH885</f>
        <v/>
      </c>
      <c r="G793" s="14" t="e">
        <f ca="1">'Application For TE &amp; GOTS'!AI885</f>
        <v>#REF!</v>
      </c>
    </row>
    <row r="794" spans="1:7">
      <c r="A794" s="14">
        <v>773</v>
      </c>
      <c r="B794" s="14" t="str">
        <f ca="1">'Application For TE &amp; GOTS'!X886</f>
        <v/>
      </c>
      <c r="C794" s="14">
        <f>'Application For TE &amp; GOTS'!$D886</f>
        <v>0</v>
      </c>
      <c r="D794" s="14" t="str" cm="1">
        <f t="array" aca="1" ref="D794" ca="1">IFERROR(INDIRECT("'Application For Textile'!L"&amp;'Application For TE &amp; GOTS'!S886),"")</f>
        <v/>
      </c>
      <c r="E794" s="14" t="str">
        <f ca="1">'Application For TE &amp; GOTS'!AF886</f>
        <v/>
      </c>
      <c r="F794" s="14" t="str">
        <f ca="1">'Application For TE &amp; GOTS'!AH886</f>
        <v/>
      </c>
      <c r="G794" s="14" t="e">
        <f ca="1">'Application For TE &amp; GOTS'!AI886</f>
        <v>#REF!</v>
      </c>
    </row>
    <row r="795" spans="1:7">
      <c r="A795" s="14">
        <v>774</v>
      </c>
      <c r="B795" s="14" t="str">
        <f ca="1">'Application For TE &amp; GOTS'!X887</f>
        <v/>
      </c>
      <c r="C795" s="14">
        <f>'Application For TE &amp; GOTS'!$D887</f>
        <v>0</v>
      </c>
      <c r="D795" s="14" t="str" cm="1">
        <f t="array" aca="1" ref="D795" ca="1">IFERROR(INDIRECT("'Application For Textile'!L"&amp;'Application For TE &amp; GOTS'!S887),"")</f>
        <v/>
      </c>
      <c r="E795" s="14" t="str">
        <f ca="1">'Application For TE &amp; GOTS'!AF887</f>
        <v/>
      </c>
      <c r="F795" s="14" t="str">
        <f ca="1">'Application For TE &amp; GOTS'!AH887</f>
        <v/>
      </c>
      <c r="G795" s="14" t="e">
        <f ca="1">'Application For TE &amp; GOTS'!AI887</f>
        <v>#REF!</v>
      </c>
    </row>
    <row r="796" spans="1:7">
      <c r="A796" s="14">
        <v>775</v>
      </c>
      <c r="B796" s="14" t="str">
        <f ca="1">'Application For TE &amp; GOTS'!X888</f>
        <v/>
      </c>
      <c r="C796" s="14">
        <f>'Application For TE &amp; GOTS'!$D888</f>
        <v>0</v>
      </c>
      <c r="D796" s="14" t="str" cm="1">
        <f t="array" aca="1" ref="D796" ca="1">IFERROR(INDIRECT("'Application For Textile'!L"&amp;'Application For TE &amp; GOTS'!S888),"")</f>
        <v/>
      </c>
      <c r="E796" s="14" t="str">
        <f ca="1">'Application For TE &amp; GOTS'!AF888</f>
        <v/>
      </c>
      <c r="F796" s="14" t="str">
        <f ca="1">'Application For TE &amp; GOTS'!AH888</f>
        <v/>
      </c>
      <c r="G796" s="14" t="e">
        <f ca="1">'Application For TE &amp; GOTS'!AI888</f>
        <v>#REF!</v>
      </c>
    </row>
    <row r="797" spans="1:7">
      <c r="A797" s="14">
        <v>776</v>
      </c>
      <c r="B797" s="14" t="str">
        <f ca="1">'Application For TE &amp; GOTS'!X889</f>
        <v/>
      </c>
      <c r="C797" s="14">
        <f>'Application For TE &amp; GOTS'!$D889</f>
        <v>0</v>
      </c>
      <c r="D797" s="14" t="str" cm="1">
        <f t="array" aca="1" ref="D797" ca="1">IFERROR(INDIRECT("'Application For Textile'!L"&amp;'Application For TE &amp; GOTS'!S889),"")</f>
        <v/>
      </c>
      <c r="E797" s="14" t="str">
        <f ca="1">'Application For TE &amp; GOTS'!AF889</f>
        <v/>
      </c>
      <c r="F797" s="14" t="str">
        <f ca="1">'Application For TE &amp; GOTS'!AH889</f>
        <v/>
      </c>
      <c r="G797" s="14" t="e">
        <f ca="1">'Application For TE &amp; GOTS'!AI889</f>
        <v>#REF!</v>
      </c>
    </row>
    <row r="798" spans="1:7">
      <c r="A798" s="14">
        <v>777</v>
      </c>
      <c r="B798" s="14" t="str">
        <f ca="1">'Application For TE &amp; GOTS'!X890</f>
        <v/>
      </c>
      <c r="C798" s="14">
        <f>'Application For TE &amp; GOTS'!$D890</f>
        <v>0</v>
      </c>
      <c r="D798" s="14" t="str" cm="1">
        <f t="array" aca="1" ref="D798" ca="1">IFERROR(INDIRECT("'Application For Textile'!L"&amp;'Application For TE &amp; GOTS'!S890),"")</f>
        <v/>
      </c>
      <c r="E798" s="14" t="str">
        <f ca="1">'Application For TE &amp; GOTS'!AF890</f>
        <v/>
      </c>
      <c r="F798" s="14" t="str">
        <f ca="1">'Application For TE &amp; GOTS'!AH890</f>
        <v/>
      </c>
      <c r="G798" s="14" t="e">
        <f ca="1">'Application For TE &amp; GOTS'!AI890</f>
        <v>#REF!</v>
      </c>
    </row>
    <row r="799" spans="1:7">
      <c r="A799" s="14">
        <v>778</v>
      </c>
      <c r="B799" s="14" t="str">
        <f ca="1">'Application For TE &amp; GOTS'!X891</f>
        <v/>
      </c>
      <c r="C799" s="14">
        <f>'Application For TE &amp; GOTS'!$D891</f>
        <v>0</v>
      </c>
      <c r="D799" s="14" t="str" cm="1">
        <f t="array" aca="1" ref="D799" ca="1">IFERROR(INDIRECT("'Application For Textile'!L"&amp;'Application For TE &amp; GOTS'!S891),"")</f>
        <v/>
      </c>
      <c r="E799" s="14" t="str">
        <f ca="1">'Application For TE &amp; GOTS'!AF891</f>
        <v/>
      </c>
      <c r="F799" s="14" t="str">
        <f ca="1">'Application For TE &amp; GOTS'!AH891</f>
        <v/>
      </c>
      <c r="G799" s="14" t="e">
        <f ca="1">'Application For TE &amp; GOTS'!AI891</f>
        <v>#REF!</v>
      </c>
    </row>
    <row r="800" spans="1:7">
      <c r="A800" s="14">
        <v>779</v>
      </c>
      <c r="B800" s="14" t="str">
        <f ca="1">'Application For TE &amp; GOTS'!X892</f>
        <v/>
      </c>
      <c r="C800" s="14">
        <f>'Application For TE &amp; GOTS'!$D892</f>
        <v>0</v>
      </c>
      <c r="D800" s="14" t="str" cm="1">
        <f t="array" aca="1" ref="D800" ca="1">IFERROR(INDIRECT("'Application For Textile'!L"&amp;'Application For TE &amp; GOTS'!S892),"")</f>
        <v/>
      </c>
      <c r="E800" s="14" t="str">
        <f ca="1">'Application For TE &amp; GOTS'!AF892</f>
        <v/>
      </c>
      <c r="F800" s="14" t="str">
        <f ca="1">'Application For TE &amp; GOTS'!AH892</f>
        <v/>
      </c>
      <c r="G800" s="14" t="e">
        <f ca="1">'Application For TE &amp; GOTS'!AI892</f>
        <v>#REF!</v>
      </c>
    </row>
    <row r="801" spans="1:7">
      <c r="A801" s="14">
        <v>780</v>
      </c>
      <c r="B801" s="14" t="str">
        <f ca="1">'Application For TE &amp; GOTS'!X893</f>
        <v/>
      </c>
      <c r="C801" s="14">
        <f>'Application For TE &amp; GOTS'!$D893</f>
        <v>0</v>
      </c>
      <c r="D801" s="14" t="str" cm="1">
        <f t="array" aca="1" ref="D801" ca="1">IFERROR(INDIRECT("'Application For Textile'!L"&amp;'Application For TE &amp; GOTS'!S893),"")</f>
        <v/>
      </c>
      <c r="E801" s="14" t="str">
        <f ca="1">'Application For TE &amp; GOTS'!AF893</f>
        <v/>
      </c>
      <c r="F801" s="14" t="str">
        <f ca="1">'Application For TE &amp; GOTS'!AH893</f>
        <v/>
      </c>
      <c r="G801" s="14" t="e">
        <f ca="1">'Application For TE &amp; GOTS'!AI893</f>
        <v>#REF!</v>
      </c>
    </row>
    <row r="802" spans="1:7">
      <c r="A802" s="14">
        <v>781</v>
      </c>
      <c r="B802" s="14" t="str">
        <f ca="1">'Application For TE &amp; GOTS'!X894</f>
        <v/>
      </c>
      <c r="C802" s="14">
        <f>'Application For TE &amp; GOTS'!$D894</f>
        <v>0</v>
      </c>
      <c r="D802" s="14" t="str" cm="1">
        <f t="array" aca="1" ref="D802" ca="1">IFERROR(INDIRECT("'Application For Textile'!L"&amp;'Application For TE &amp; GOTS'!S894),"")</f>
        <v/>
      </c>
      <c r="E802" s="14" t="str">
        <f ca="1">'Application For TE &amp; GOTS'!AF894</f>
        <v/>
      </c>
      <c r="F802" s="14" t="str">
        <f ca="1">'Application For TE &amp; GOTS'!AH894</f>
        <v/>
      </c>
      <c r="G802" s="14" t="e">
        <f ca="1">'Application For TE &amp; GOTS'!AI894</f>
        <v>#REF!</v>
      </c>
    </row>
    <row r="803" spans="1:7">
      <c r="A803" s="14">
        <v>782</v>
      </c>
      <c r="B803" s="14" t="str">
        <f ca="1">'Application For TE &amp; GOTS'!X895</f>
        <v/>
      </c>
      <c r="C803" s="14">
        <f>'Application For TE &amp; GOTS'!$D895</f>
        <v>0</v>
      </c>
      <c r="D803" s="14" t="str" cm="1">
        <f t="array" aca="1" ref="D803" ca="1">IFERROR(INDIRECT("'Application For Textile'!L"&amp;'Application For TE &amp; GOTS'!S895),"")</f>
        <v/>
      </c>
      <c r="E803" s="14" t="str">
        <f ca="1">'Application For TE &amp; GOTS'!AF895</f>
        <v/>
      </c>
      <c r="F803" s="14" t="str">
        <f ca="1">'Application For TE &amp; GOTS'!AH895</f>
        <v/>
      </c>
      <c r="G803" s="14" t="e">
        <f ca="1">'Application For TE &amp; GOTS'!AI895</f>
        <v>#REF!</v>
      </c>
    </row>
    <row r="804" spans="1:7">
      <c r="A804" s="14">
        <v>783</v>
      </c>
      <c r="B804" s="14" t="str">
        <f ca="1">'Application For TE &amp; GOTS'!X896</f>
        <v/>
      </c>
      <c r="C804" s="14">
        <f>'Application For TE &amp; GOTS'!$D896</f>
        <v>0</v>
      </c>
      <c r="D804" s="14" t="str" cm="1">
        <f t="array" aca="1" ref="D804" ca="1">IFERROR(INDIRECT("'Application For Textile'!L"&amp;'Application For TE &amp; GOTS'!S896),"")</f>
        <v/>
      </c>
      <c r="E804" s="14" t="str">
        <f ca="1">'Application For TE &amp; GOTS'!AF896</f>
        <v/>
      </c>
      <c r="F804" s="14" t="str">
        <f ca="1">'Application For TE &amp; GOTS'!AH896</f>
        <v/>
      </c>
      <c r="G804" s="14" t="e">
        <f ca="1">'Application For TE &amp; GOTS'!AI896</f>
        <v>#REF!</v>
      </c>
    </row>
    <row r="805" spans="1:7">
      <c r="A805" s="14">
        <v>784</v>
      </c>
      <c r="B805" s="14" t="str">
        <f ca="1">'Application For TE &amp; GOTS'!X897</f>
        <v/>
      </c>
      <c r="C805" s="14">
        <f>'Application For TE &amp; GOTS'!$D897</f>
        <v>0</v>
      </c>
      <c r="D805" s="14" t="str" cm="1">
        <f t="array" aca="1" ref="D805" ca="1">IFERROR(INDIRECT("'Application For Textile'!L"&amp;'Application For TE &amp; GOTS'!S897),"")</f>
        <v/>
      </c>
      <c r="E805" s="14" t="str">
        <f ca="1">'Application For TE &amp; GOTS'!AF897</f>
        <v/>
      </c>
      <c r="F805" s="14" t="str">
        <f ca="1">'Application For TE &amp; GOTS'!AH897</f>
        <v/>
      </c>
      <c r="G805" s="14" t="e">
        <f ca="1">'Application For TE &amp; GOTS'!AI897</f>
        <v>#REF!</v>
      </c>
    </row>
    <row r="806" spans="1:7">
      <c r="A806" s="14">
        <v>785</v>
      </c>
      <c r="B806" s="14" t="str">
        <f ca="1">'Application For TE &amp; GOTS'!X898</f>
        <v/>
      </c>
      <c r="C806" s="14">
        <f>'Application For TE &amp; GOTS'!$D898</f>
        <v>0</v>
      </c>
      <c r="D806" s="14" t="str" cm="1">
        <f t="array" aca="1" ref="D806" ca="1">IFERROR(INDIRECT("'Application For Textile'!L"&amp;'Application For TE &amp; GOTS'!S898),"")</f>
        <v/>
      </c>
      <c r="E806" s="14" t="str">
        <f ca="1">'Application For TE &amp; GOTS'!AF898</f>
        <v/>
      </c>
      <c r="F806" s="14" t="str">
        <f ca="1">'Application For TE &amp; GOTS'!AH898</f>
        <v/>
      </c>
      <c r="G806" s="14" t="e">
        <f ca="1">'Application For TE &amp; GOTS'!AI898</f>
        <v>#REF!</v>
      </c>
    </row>
    <row r="807" spans="1:7">
      <c r="A807" s="14">
        <v>786</v>
      </c>
      <c r="B807" s="14" t="str">
        <f ca="1">'Application For TE &amp; GOTS'!X899</f>
        <v/>
      </c>
      <c r="C807" s="14">
        <f>'Application For TE &amp; GOTS'!$D899</f>
        <v>0</v>
      </c>
      <c r="D807" s="14" t="str" cm="1">
        <f t="array" aca="1" ref="D807" ca="1">IFERROR(INDIRECT("'Application For Textile'!L"&amp;'Application For TE &amp; GOTS'!S899),"")</f>
        <v/>
      </c>
      <c r="E807" s="14" t="str">
        <f ca="1">'Application For TE &amp; GOTS'!AF899</f>
        <v/>
      </c>
      <c r="F807" s="14" t="str">
        <f ca="1">'Application For TE &amp; GOTS'!AH899</f>
        <v/>
      </c>
      <c r="G807" s="14" t="e">
        <f ca="1">'Application For TE &amp; GOTS'!AI899</f>
        <v>#REF!</v>
      </c>
    </row>
    <row r="808" spans="1:7">
      <c r="A808" s="14">
        <v>787</v>
      </c>
      <c r="B808" s="14" t="str">
        <f ca="1">'Application For TE &amp; GOTS'!X900</f>
        <v/>
      </c>
      <c r="C808" s="14">
        <f>'Application For TE &amp; GOTS'!$D900</f>
        <v>0</v>
      </c>
      <c r="D808" s="14" t="str" cm="1">
        <f t="array" aca="1" ref="D808" ca="1">IFERROR(INDIRECT("'Application For Textile'!L"&amp;'Application For TE &amp; GOTS'!S900),"")</f>
        <v/>
      </c>
      <c r="E808" s="14" t="str">
        <f ca="1">'Application For TE &amp; GOTS'!AF900</f>
        <v/>
      </c>
      <c r="F808" s="14" t="str">
        <f ca="1">'Application For TE &amp; GOTS'!AH900</f>
        <v/>
      </c>
      <c r="G808" s="14" t="e">
        <f ca="1">'Application For TE &amp; GOTS'!AI900</f>
        <v>#REF!</v>
      </c>
    </row>
    <row r="809" spans="1:7">
      <c r="A809" s="14">
        <v>788</v>
      </c>
      <c r="B809" s="14" t="str">
        <f ca="1">'Application For TE &amp; GOTS'!X901</f>
        <v/>
      </c>
      <c r="C809" s="14">
        <f>'Application For TE &amp; GOTS'!$D901</f>
        <v>0</v>
      </c>
      <c r="D809" s="14" t="str" cm="1">
        <f t="array" aca="1" ref="D809" ca="1">IFERROR(INDIRECT("'Application For Textile'!L"&amp;'Application For TE &amp; GOTS'!S901),"")</f>
        <v/>
      </c>
      <c r="E809" s="14" t="str">
        <f ca="1">'Application For TE &amp; GOTS'!AF901</f>
        <v/>
      </c>
      <c r="F809" s="14" t="str">
        <f ca="1">'Application For TE &amp; GOTS'!AH901</f>
        <v/>
      </c>
      <c r="G809" s="14" t="e">
        <f ca="1">'Application For TE &amp; GOTS'!AI901</f>
        <v>#REF!</v>
      </c>
    </row>
    <row r="810" spans="1:7">
      <c r="A810" s="14">
        <v>789</v>
      </c>
      <c r="B810" s="14" t="str">
        <f ca="1">'Application For TE &amp; GOTS'!X902</f>
        <v/>
      </c>
      <c r="C810" s="14">
        <f>'Application For TE &amp; GOTS'!$D902</f>
        <v>0</v>
      </c>
      <c r="D810" s="14" t="str" cm="1">
        <f t="array" aca="1" ref="D810" ca="1">IFERROR(INDIRECT("'Application For Textile'!L"&amp;'Application For TE &amp; GOTS'!S902),"")</f>
        <v/>
      </c>
      <c r="E810" s="14" t="str">
        <f ca="1">'Application For TE &amp; GOTS'!AF902</f>
        <v/>
      </c>
      <c r="F810" s="14" t="str">
        <f ca="1">'Application For TE &amp; GOTS'!AH902</f>
        <v/>
      </c>
      <c r="G810" s="14" t="e">
        <f ca="1">'Application For TE &amp; GOTS'!AI902</f>
        <v>#REF!</v>
      </c>
    </row>
    <row r="811" spans="1:7">
      <c r="A811" s="14">
        <v>790</v>
      </c>
      <c r="B811" s="14" t="str">
        <f ca="1">'Application For TE &amp; GOTS'!X903</f>
        <v/>
      </c>
      <c r="C811" s="14">
        <f>'Application For TE &amp; GOTS'!$D903</f>
        <v>0</v>
      </c>
      <c r="D811" s="14" t="str" cm="1">
        <f t="array" aca="1" ref="D811" ca="1">IFERROR(INDIRECT("'Application For Textile'!L"&amp;'Application For TE &amp; GOTS'!S903),"")</f>
        <v/>
      </c>
      <c r="E811" s="14" t="str">
        <f ca="1">'Application For TE &amp; GOTS'!AF903</f>
        <v/>
      </c>
      <c r="F811" s="14" t="str">
        <f ca="1">'Application For TE &amp; GOTS'!AH903</f>
        <v/>
      </c>
      <c r="G811" s="14" t="e">
        <f ca="1">'Application For TE &amp; GOTS'!AI903</f>
        <v>#REF!</v>
      </c>
    </row>
    <row r="812" spans="1:7">
      <c r="A812" s="14">
        <v>791</v>
      </c>
      <c r="B812" s="14" t="str">
        <f ca="1">'Application For TE &amp; GOTS'!X904</f>
        <v/>
      </c>
      <c r="C812" s="14">
        <f>'Application For TE &amp; GOTS'!$D904</f>
        <v>0</v>
      </c>
      <c r="D812" s="14" t="str" cm="1">
        <f t="array" aca="1" ref="D812" ca="1">IFERROR(INDIRECT("'Application For Textile'!L"&amp;'Application For TE &amp; GOTS'!S904),"")</f>
        <v/>
      </c>
      <c r="E812" s="14" t="str">
        <f ca="1">'Application For TE &amp; GOTS'!AF904</f>
        <v/>
      </c>
      <c r="F812" s="14" t="str">
        <f ca="1">'Application For TE &amp; GOTS'!AH904</f>
        <v/>
      </c>
      <c r="G812" s="14" t="e">
        <f ca="1">'Application For TE &amp; GOTS'!AI904</f>
        <v>#REF!</v>
      </c>
    </row>
    <row r="813" spans="1:7">
      <c r="A813" s="14">
        <v>792</v>
      </c>
      <c r="B813" s="14" t="str">
        <f ca="1">'Application For TE &amp; GOTS'!X905</f>
        <v/>
      </c>
      <c r="C813" s="14">
        <f>'Application For TE &amp; GOTS'!$D905</f>
        <v>0</v>
      </c>
      <c r="D813" s="14" t="str" cm="1">
        <f t="array" aca="1" ref="D813" ca="1">IFERROR(INDIRECT("'Application For Textile'!L"&amp;'Application For TE &amp; GOTS'!S905),"")</f>
        <v/>
      </c>
      <c r="E813" s="14" t="str">
        <f ca="1">'Application For TE &amp; GOTS'!AF905</f>
        <v/>
      </c>
      <c r="F813" s="14" t="str">
        <f ca="1">'Application For TE &amp; GOTS'!AH905</f>
        <v/>
      </c>
      <c r="G813" s="14" t="e">
        <f ca="1">'Application For TE &amp; GOTS'!AI905</f>
        <v>#REF!</v>
      </c>
    </row>
    <row r="814" spans="1:7">
      <c r="A814" s="14">
        <v>793</v>
      </c>
      <c r="B814" s="14" t="str">
        <f ca="1">'Application For TE &amp; GOTS'!X906</f>
        <v/>
      </c>
      <c r="C814" s="14">
        <f>'Application For TE &amp; GOTS'!$D906</f>
        <v>0</v>
      </c>
      <c r="D814" s="14" t="str" cm="1">
        <f t="array" aca="1" ref="D814" ca="1">IFERROR(INDIRECT("'Application For Textile'!L"&amp;'Application For TE &amp; GOTS'!S906),"")</f>
        <v/>
      </c>
      <c r="E814" s="14" t="str">
        <f ca="1">'Application For TE &amp; GOTS'!AF906</f>
        <v/>
      </c>
      <c r="F814" s="14" t="str">
        <f ca="1">'Application For TE &amp; GOTS'!AH906</f>
        <v/>
      </c>
      <c r="G814" s="14" t="e">
        <f ca="1">'Application For TE &amp; GOTS'!AI906</f>
        <v>#REF!</v>
      </c>
    </row>
    <row r="815" spans="1:7">
      <c r="A815" s="14">
        <v>794</v>
      </c>
      <c r="B815" s="14" t="str">
        <f ca="1">'Application For TE &amp; GOTS'!X907</f>
        <v/>
      </c>
      <c r="C815" s="14">
        <f>'Application For TE &amp; GOTS'!$D907</f>
        <v>0</v>
      </c>
      <c r="D815" s="14" t="str" cm="1">
        <f t="array" aca="1" ref="D815" ca="1">IFERROR(INDIRECT("'Application For Textile'!L"&amp;'Application For TE &amp; GOTS'!S907),"")</f>
        <v/>
      </c>
      <c r="E815" s="14" t="str">
        <f ca="1">'Application For TE &amp; GOTS'!AF907</f>
        <v/>
      </c>
      <c r="F815" s="14" t="str">
        <f ca="1">'Application For TE &amp; GOTS'!AH907</f>
        <v/>
      </c>
      <c r="G815" s="14" t="e">
        <f ca="1">'Application For TE &amp; GOTS'!AI907</f>
        <v>#REF!</v>
      </c>
    </row>
    <row r="816" spans="1:7">
      <c r="A816" s="14">
        <v>795</v>
      </c>
      <c r="B816" s="14" t="str">
        <f ca="1">'Application For TE &amp; GOTS'!X908</f>
        <v/>
      </c>
      <c r="C816" s="14">
        <f>'Application For TE &amp; GOTS'!$D908</f>
        <v>0</v>
      </c>
      <c r="D816" s="14" t="str" cm="1">
        <f t="array" aca="1" ref="D816" ca="1">IFERROR(INDIRECT("'Application For Textile'!L"&amp;'Application For TE &amp; GOTS'!S908),"")</f>
        <v/>
      </c>
      <c r="E816" s="14" t="str">
        <f ca="1">'Application For TE &amp; GOTS'!AF908</f>
        <v/>
      </c>
      <c r="F816" s="14" t="str">
        <f ca="1">'Application For TE &amp; GOTS'!AH908</f>
        <v/>
      </c>
      <c r="G816" s="14" t="e">
        <f ca="1">'Application For TE &amp; GOTS'!AI908</f>
        <v>#REF!</v>
      </c>
    </row>
    <row r="817" spans="1:7">
      <c r="A817" s="14">
        <v>796</v>
      </c>
      <c r="B817" s="14" t="str">
        <f ca="1">'Application For TE &amp; GOTS'!X909</f>
        <v/>
      </c>
      <c r="C817" s="14">
        <f>'Application For TE &amp; GOTS'!$D909</f>
        <v>0</v>
      </c>
      <c r="D817" s="14" t="str" cm="1">
        <f t="array" aca="1" ref="D817" ca="1">IFERROR(INDIRECT("'Application For Textile'!L"&amp;'Application For TE &amp; GOTS'!S909),"")</f>
        <v/>
      </c>
      <c r="E817" s="14" t="str">
        <f ca="1">'Application For TE &amp; GOTS'!AF909</f>
        <v/>
      </c>
      <c r="F817" s="14" t="str">
        <f ca="1">'Application For TE &amp; GOTS'!AH909</f>
        <v/>
      </c>
      <c r="G817" s="14" t="e">
        <f ca="1">'Application For TE &amp; GOTS'!AI909</f>
        <v>#REF!</v>
      </c>
    </row>
    <row r="818" spans="1:7">
      <c r="A818" s="14">
        <v>797</v>
      </c>
      <c r="B818" s="14" t="str">
        <f ca="1">'Application For TE &amp; GOTS'!X910</f>
        <v/>
      </c>
      <c r="C818" s="14">
        <f>'Application For TE &amp; GOTS'!$D910</f>
        <v>0</v>
      </c>
      <c r="D818" s="14" t="str" cm="1">
        <f t="array" aca="1" ref="D818" ca="1">IFERROR(INDIRECT("'Application For Textile'!L"&amp;'Application For TE &amp; GOTS'!S910),"")</f>
        <v/>
      </c>
      <c r="E818" s="14" t="str">
        <f ca="1">'Application For TE &amp; GOTS'!AF910</f>
        <v/>
      </c>
      <c r="F818" s="14" t="str">
        <f ca="1">'Application For TE &amp; GOTS'!AH910</f>
        <v/>
      </c>
      <c r="G818" s="14" t="e">
        <f ca="1">'Application For TE &amp; GOTS'!AI910</f>
        <v>#REF!</v>
      </c>
    </row>
    <row r="819" spans="1:7">
      <c r="A819" s="14">
        <v>798</v>
      </c>
      <c r="B819" s="14" t="str">
        <f ca="1">'Application For TE &amp; GOTS'!X911</f>
        <v/>
      </c>
      <c r="C819" s="14">
        <f>'Application For TE &amp; GOTS'!$D911</f>
        <v>0</v>
      </c>
      <c r="D819" s="14" t="str" cm="1">
        <f t="array" aca="1" ref="D819" ca="1">IFERROR(INDIRECT("'Application For Textile'!L"&amp;'Application For TE &amp; GOTS'!S911),"")</f>
        <v/>
      </c>
      <c r="E819" s="14" t="str">
        <f ca="1">'Application For TE &amp; GOTS'!AF911</f>
        <v/>
      </c>
      <c r="F819" s="14" t="str">
        <f ca="1">'Application For TE &amp; GOTS'!AH911</f>
        <v/>
      </c>
      <c r="G819" s="14" t="e">
        <f ca="1">'Application For TE &amp; GOTS'!AI911</f>
        <v>#REF!</v>
      </c>
    </row>
    <row r="820" spans="1:7">
      <c r="A820" s="14">
        <v>799</v>
      </c>
      <c r="B820" s="14" t="str">
        <f ca="1">'Application For TE &amp; GOTS'!X912</f>
        <v/>
      </c>
      <c r="C820" s="14">
        <f>'Application For TE &amp; GOTS'!$D912</f>
        <v>0</v>
      </c>
      <c r="D820" s="14" t="str" cm="1">
        <f t="array" aca="1" ref="D820" ca="1">IFERROR(INDIRECT("'Application For Textile'!L"&amp;'Application For TE &amp; GOTS'!S912),"")</f>
        <v/>
      </c>
      <c r="E820" s="14" t="str">
        <f ca="1">'Application For TE &amp; GOTS'!AF912</f>
        <v/>
      </c>
      <c r="F820" s="14" t="str">
        <f ca="1">'Application For TE &amp; GOTS'!AH912</f>
        <v/>
      </c>
      <c r="G820" s="14" t="e">
        <f ca="1">'Application For TE &amp; GOTS'!AI912</f>
        <v>#REF!</v>
      </c>
    </row>
    <row r="821" spans="1:7">
      <c r="A821" s="14">
        <v>800</v>
      </c>
      <c r="B821" s="14" t="str">
        <f ca="1">'Application For TE &amp; GOTS'!X913</f>
        <v/>
      </c>
      <c r="C821" s="14">
        <f>'Application For TE &amp; GOTS'!$D913</f>
        <v>0</v>
      </c>
      <c r="D821" s="14" t="str" cm="1">
        <f t="array" aca="1" ref="D821" ca="1">IFERROR(INDIRECT("'Application For Textile'!L"&amp;'Application For TE &amp; GOTS'!S913),"")</f>
        <v/>
      </c>
      <c r="E821" s="14" t="str">
        <f ca="1">'Application For TE &amp; GOTS'!AF913</f>
        <v/>
      </c>
      <c r="F821" s="14" t="str">
        <f ca="1">'Application For TE &amp; GOTS'!AH913</f>
        <v/>
      </c>
      <c r="G821" s="14" t="e">
        <f ca="1">'Application For TE &amp; GOTS'!AI913</f>
        <v>#REF!</v>
      </c>
    </row>
    <row r="822" spans="1:7">
      <c r="A822" s="14">
        <v>801</v>
      </c>
      <c r="B822" s="14" t="str">
        <f ca="1">'Application For TE &amp; GOTS'!X914</f>
        <v/>
      </c>
      <c r="C822" s="14">
        <f>'Application For TE &amp; GOTS'!$D914</f>
        <v>0</v>
      </c>
      <c r="D822" s="14" t="str" cm="1">
        <f t="array" aca="1" ref="D822" ca="1">IFERROR(INDIRECT("'Application For Textile'!L"&amp;'Application For TE &amp; GOTS'!S914),"")</f>
        <v/>
      </c>
      <c r="E822" s="14" t="str">
        <f ca="1">'Application For TE &amp; GOTS'!AF914</f>
        <v/>
      </c>
      <c r="F822" s="14" t="str">
        <f ca="1">'Application For TE &amp; GOTS'!AH914</f>
        <v/>
      </c>
      <c r="G822" s="14" t="e">
        <f ca="1">'Application For TE &amp; GOTS'!AI914</f>
        <v>#REF!</v>
      </c>
    </row>
    <row r="823" spans="1:7">
      <c r="A823" s="14">
        <v>802</v>
      </c>
      <c r="B823" s="14" t="str">
        <f ca="1">'Application For TE &amp; GOTS'!X915</f>
        <v/>
      </c>
      <c r="C823" s="14">
        <f>'Application For TE &amp; GOTS'!$D915</f>
        <v>0</v>
      </c>
      <c r="D823" s="14" t="str" cm="1">
        <f t="array" aca="1" ref="D823" ca="1">IFERROR(INDIRECT("'Application For Textile'!L"&amp;'Application For TE &amp; GOTS'!S915),"")</f>
        <v/>
      </c>
      <c r="E823" s="14" t="str">
        <f ca="1">'Application For TE &amp; GOTS'!AF915</f>
        <v/>
      </c>
      <c r="F823" s="14" t="str">
        <f ca="1">'Application For TE &amp; GOTS'!AH915</f>
        <v/>
      </c>
      <c r="G823" s="14" t="e">
        <f ca="1">'Application For TE &amp; GOTS'!AI915</f>
        <v>#REF!</v>
      </c>
    </row>
    <row r="824" spans="1:7">
      <c r="A824" s="14">
        <v>803</v>
      </c>
      <c r="B824" s="14" t="str">
        <f ca="1">'Application For TE &amp; GOTS'!X916</f>
        <v/>
      </c>
      <c r="C824" s="14">
        <f>'Application For TE &amp; GOTS'!$D916</f>
        <v>0</v>
      </c>
      <c r="D824" s="14" t="str" cm="1">
        <f t="array" aca="1" ref="D824" ca="1">IFERROR(INDIRECT("'Application For Textile'!L"&amp;'Application For TE &amp; GOTS'!S916),"")</f>
        <v/>
      </c>
      <c r="E824" s="14" t="str">
        <f ca="1">'Application For TE &amp; GOTS'!AF916</f>
        <v/>
      </c>
      <c r="F824" s="14" t="str">
        <f ca="1">'Application For TE &amp; GOTS'!AH916</f>
        <v/>
      </c>
      <c r="G824" s="14" t="e">
        <f ca="1">'Application For TE &amp; GOTS'!AI916</f>
        <v>#REF!</v>
      </c>
    </row>
    <row r="825" spans="1:7">
      <c r="A825" s="14">
        <v>804</v>
      </c>
      <c r="B825" s="14" t="str">
        <f ca="1">'Application For TE &amp; GOTS'!X917</f>
        <v/>
      </c>
      <c r="C825" s="14">
        <f>'Application For TE &amp; GOTS'!$D917</f>
        <v>0</v>
      </c>
      <c r="D825" s="14" t="str" cm="1">
        <f t="array" aca="1" ref="D825" ca="1">IFERROR(INDIRECT("'Application For Textile'!L"&amp;'Application For TE &amp; GOTS'!S917),"")</f>
        <v/>
      </c>
      <c r="E825" s="14" t="str">
        <f ca="1">'Application For TE &amp; GOTS'!AF917</f>
        <v/>
      </c>
      <c r="F825" s="14" t="str">
        <f ca="1">'Application For TE &amp; GOTS'!AH917</f>
        <v/>
      </c>
      <c r="G825" s="14" t="e">
        <f ca="1">'Application For TE &amp; GOTS'!AI917</f>
        <v>#REF!</v>
      </c>
    </row>
    <row r="826" spans="1:7">
      <c r="A826" s="14">
        <v>805</v>
      </c>
      <c r="B826" s="14" t="str">
        <f ca="1">'Application For TE &amp; GOTS'!X918</f>
        <v/>
      </c>
      <c r="C826" s="14">
        <f>'Application For TE &amp; GOTS'!$D918</f>
        <v>0</v>
      </c>
      <c r="D826" s="14" t="str" cm="1">
        <f t="array" aca="1" ref="D826" ca="1">IFERROR(INDIRECT("'Application For Textile'!L"&amp;'Application For TE &amp; GOTS'!S918),"")</f>
        <v/>
      </c>
      <c r="E826" s="14" t="str">
        <f ca="1">'Application For TE &amp; GOTS'!AF918</f>
        <v/>
      </c>
      <c r="F826" s="14" t="str">
        <f ca="1">'Application For TE &amp; GOTS'!AH918</f>
        <v/>
      </c>
      <c r="G826" s="14" t="e">
        <f ca="1">'Application For TE &amp; GOTS'!AI918</f>
        <v>#REF!</v>
      </c>
    </row>
    <row r="827" spans="1:7">
      <c r="A827" s="14">
        <v>806</v>
      </c>
      <c r="B827" s="14" t="str">
        <f ca="1">'Application For TE &amp; GOTS'!X919</f>
        <v/>
      </c>
      <c r="C827" s="14">
        <f>'Application For TE &amp; GOTS'!$D919</f>
        <v>0</v>
      </c>
      <c r="D827" s="14" t="str" cm="1">
        <f t="array" aca="1" ref="D827" ca="1">IFERROR(INDIRECT("'Application For Textile'!L"&amp;'Application For TE &amp; GOTS'!S919),"")</f>
        <v/>
      </c>
      <c r="E827" s="14" t="str">
        <f ca="1">'Application For TE &amp; GOTS'!AF919</f>
        <v/>
      </c>
      <c r="F827" s="14" t="str">
        <f ca="1">'Application For TE &amp; GOTS'!AH919</f>
        <v/>
      </c>
      <c r="G827" s="14" t="e">
        <f ca="1">'Application For TE &amp; GOTS'!AI919</f>
        <v>#REF!</v>
      </c>
    </row>
    <row r="828" spans="1:7">
      <c r="A828" s="14">
        <v>807</v>
      </c>
      <c r="B828" s="14" t="str">
        <f ca="1">'Application For TE &amp; GOTS'!X920</f>
        <v/>
      </c>
      <c r="C828" s="14">
        <f>'Application For TE &amp; GOTS'!$D920</f>
        <v>0</v>
      </c>
      <c r="D828" s="14" t="str" cm="1">
        <f t="array" aca="1" ref="D828" ca="1">IFERROR(INDIRECT("'Application For Textile'!L"&amp;'Application For TE &amp; GOTS'!S920),"")</f>
        <v/>
      </c>
      <c r="E828" s="14" t="str">
        <f ca="1">'Application For TE &amp; GOTS'!AF920</f>
        <v/>
      </c>
      <c r="F828" s="14" t="str">
        <f ca="1">'Application For TE &amp; GOTS'!AH920</f>
        <v/>
      </c>
      <c r="G828" s="14" t="e">
        <f ca="1">'Application For TE &amp; GOTS'!AI920</f>
        <v>#REF!</v>
      </c>
    </row>
    <row r="829" spans="1:7">
      <c r="A829" s="14">
        <v>808</v>
      </c>
      <c r="B829" s="14" t="str">
        <f ca="1">'Application For TE &amp; GOTS'!X921</f>
        <v/>
      </c>
      <c r="C829" s="14">
        <f>'Application For TE &amp; GOTS'!$D921</f>
        <v>0</v>
      </c>
      <c r="D829" s="14" t="str" cm="1">
        <f t="array" aca="1" ref="D829" ca="1">IFERROR(INDIRECT("'Application For Textile'!L"&amp;'Application For TE &amp; GOTS'!S921),"")</f>
        <v/>
      </c>
      <c r="E829" s="14" t="str">
        <f ca="1">'Application For TE &amp; GOTS'!AF921</f>
        <v/>
      </c>
      <c r="F829" s="14" t="str">
        <f ca="1">'Application For TE &amp; GOTS'!AH921</f>
        <v/>
      </c>
      <c r="G829" s="14" t="e">
        <f ca="1">'Application For TE &amp; GOTS'!AI921</f>
        <v>#REF!</v>
      </c>
    </row>
    <row r="830" spans="1:7">
      <c r="A830" s="14">
        <v>809</v>
      </c>
      <c r="B830" s="14" t="str">
        <f ca="1">'Application For TE &amp; GOTS'!X922</f>
        <v/>
      </c>
      <c r="C830" s="14">
        <f>'Application For TE &amp; GOTS'!$D922</f>
        <v>0</v>
      </c>
      <c r="D830" s="14" t="str" cm="1">
        <f t="array" aca="1" ref="D830" ca="1">IFERROR(INDIRECT("'Application For Textile'!L"&amp;'Application For TE &amp; GOTS'!S922),"")</f>
        <v/>
      </c>
      <c r="E830" s="14" t="str">
        <f ca="1">'Application For TE &amp; GOTS'!AF922</f>
        <v/>
      </c>
      <c r="F830" s="14" t="str">
        <f ca="1">'Application For TE &amp; GOTS'!AH922</f>
        <v/>
      </c>
      <c r="G830" s="14" t="e">
        <f ca="1">'Application For TE &amp; GOTS'!AI922</f>
        <v>#REF!</v>
      </c>
    </row>
    <row r="831" spans="1:7">
      <c r="A831" s="14">
        <v>810</v>
      </c>
      <c r="B831" s="14" t="str">
        <f ca="1">'Application For TE &amp; GOTS'!X923</f>
        <v/>
      </c>
      <c r="C831" s="14">
        <f>'Application For TE &amp; GOTS'!$D923</f>
        <v>0</v>
      </c>
      <c r="D831" s="14" t="str" cm="1">
        <f t="array" aca="1" ref="D831" ca="1">IFERROR(INDIRECT("'Application For Textile'!L"&amp;'Application For TE &amp; GOTS'!S923),"")</f>
        <v/>
      </c>
      <c r="E831" s="14" t="str">
        <f ca="1">'Application For TE &amp; GOTS'!AF923</f>
        <v/>
      </c>
      <c r="F831" s="14" t="str">
        <f ca="1">'Application For TE &amp; GOTS'!AH923</f>
        <v/>
      </c>
      <c r="G831" s="14" t="e">
        <f ca="1">'Application For TE &amp; GOTS'!AI923</f>
        <v>#REF!</v>
      </c>
    </row>
    <row r="832" spans="1:7">
      <c r="A832" s="14">
        <v>811</v>
      </c>
      <c r="B832" s="14" t="str">
        <f ca="1">'Application For TE &amp; GOTS'!X924</f>
        <v/>
      </c>
      <c r="C832" s="14">
        <f>'Application For TE &amp; GOTS'!$D924</f>
        <v>0</v>
      </c>
      <c r="D832" s="14" t="str" cm="1">
        <f t="array" aca="1" ref="D832" ca="1">IFERROR(INDIRECT("'Application For Textile'!L"&amp;'Application For TE &amp; GOTS'!S924),"")</f>
        <v/>
      </c>
      <c r="E832" s="14" t="str">
        <f ca="1">'Application For TE &amp; GOTS'!AF924</f>
        <v/>
      </c>
      <c r="F832" s="14" t="str">
        <f ca="1">'Application For TE &amp; GOTS'!AH924</f>
        <v/>
      </c>
      <c r="G832" s="14" t="e">
        <f ca="1">'Application For TE &amp; GOTS'!AI924</f>
        <v>#REF!</v>
      </c>
    </row>
    <row r="833" spans="1:7">
      <c r="A833" s="14">
        <v>812</v>
      </c>
      <c r="B833" s="14" t="str">
        <f ca="1">'Application For TE &amp; GOTS'!X925</f>
        <v/>
      </c>
      <c r="C833" s="14">
        <f>'Application For TE &amp; GOTS'!$D925</f>
        <v>0</v>
      </c>
      <c r="D833" s="14" t="str" cm="1">
        <f t="array" aca="1" ref="D833" ca="1">IFERROR(INDIRECT("'Application For Textile'!L"&amp;'Application For TE &amp; GOTS'!S925),"")</f>
        <v/>
      </c>
      <c r="E833" s="14" t="str">
        <f ca="1">'Application For TE &amp; GOTS'!AF925</f>
        <v/>
      </c>
      <c r="F833" s="14" t="str">
        <f ca="1">'Application For TE &amp; GOTS'!AH925</f>
        <v/>
      </c>
      <c r="G833" s="14" t="e">
        <f ca="1">'Application For TE &amp; GOTS'!AI925</f>
        <v>#REF!</v>
      </c>
    </row>
    <row r="834" spans="1:7">
      <c r="A834" s="14">
        <v>813</v>
      </c>
      <c r="B834" s="14" t="str">
        <f ca="1">'Application For TE &amp; GOTS'!X926</f>
        <v/>
      </c>
      <c r="C834" s="14">
        <f>'Application For TE &amp; GOTS'!$D926</f>
        <v>0</v>
      </c>
      <c r="D834" s="14" t="str" cm="1">
        <f t="array" aca="1" ref="D834" ca="1">IFERROR(INDIRECT("'Application For Textile'!L"&amp;'Application For TE &amp; GOTS'!S926),"")</f>
        <v/>
      </c>
      <c r="E834" s="14" t="str">
        <f ca="1">'Application For TE &amp; GOTS'!AF926</f>
        <v/>
      </c>
      <c r="F834" s="14" t="str">
        <f ca="1">'Application For TE &amp; GOTS'!AH926</f>
        <v/>
      </c>
      <c r="G834" s="14" t="e">
        <f ca="1">'Application For TE &amp; GOTS'!AI926</f>
        <v>#REF!</v>
      </c>
    </row>
    <row r="835" spans="1:7">
      <c r="A835" s="14">
        <v>814</v>
      </c>
      <c r="B835" s="14" t="str">
        <f ca="1">'Application For TE &amp; GOTS'!X927</f>
        <v/>
      </c>
      <c r="C835" s="14">
        <f>'Application For TE &amp; GOTS'!$D927</f>
        <v>0</v>
      </c>
      <c r="D835" s="14" t="str" cm="1">
        <f t="array" aca="1" ref="D835" ca="1">IFERROR(INDIRECT("'Application For Textile'!L"&amp;'Application For TE &amp; GOTS'!S927),"")</f>
        <v/>
      </c>
      <c r="E835" s="14" t="str">
        <f ca="1">'Application For TE &amp; GOTS'!AF927</f>
        <v/>
      </c>
      <c r="F835" s="14" t="str">
        <f ca="1">'Application For TE &amp; GOTS'!AH927</f>
        <v/>
      </c>
      <c r="G835" s="14" t="e">
        <f ca="1">'Application For TE &amp; GOTS'!AI927</f>
        <v>#REF!</v>
      </c>
    </row>
    <row r="836" spans="1:7">
      <c r="A836" s="14">
        <v>815</v>
      </c>
      <c r="B836" s="14" t="str">
        <f ca="1">'Application For TE &amp; GOTS'!X928</f>
        <v/>
      </c>
      <c r="C836" s="14">
        <f>'Application For TE &amp; GOTS'!$D928</f>
        <v>0</v>
      </c>
      <c r="D836" s="14" t="str" cm="1">
        <f t="array" aca="1" ref="D836" ca="1">IFERROR(INDIRECT("'Application For Textile'!L"&amp;'Application For TE &amp; GOTS'!S928),"")</f>
        <v/>
      </c>
      <c r="E836" s="14" t="str">
        <f ca="1">'Application For TE &amp; GOTS'!AF928</f>
        <v/>
      </c>
      <c r="F836" s="14" t="str">
        <f ca="1">'Application For TE &amp; GOTS'!AH928</f>
        <v/>
      </c>
      <c r="G836" s="14" t="e">
        <f ca="1">'Application For TE &amp; GOTS'!AI928</f>
        <v>#REF!</v>
      </c>
    </row>
    <row r="837" spans="1:7">
      <c r="A837" s="14">
        <v>816</v>
      </c>
      <c r="B837" s="14" t="str">
        <f ca="1">'Application For TE &amp; GOTS'!X929</f>
        <v/>
      </c>
      <c r="C837" s="14">
        <f>'Application For TE &amp; GOTS'!$D929</f>
        <v>0</v>
      </c>
      <c r="D837" s="14" t="str" cm="1">
        <f t="array" aca="1" ref="D837" ca="1">IFERROR(INDIRECT("'Application For Textile'!L"&amp;'Application For TE &amp; GOTS'!S929),"")</f>
        <v/>
      </c>
      <c r="E837" s="14" t="str">
        <f ca="1">'Application For TE &amp; GOTS'!AF929</f>
        <v/>
      </c>
      <c r="F837" s="14" t="str">
        <f ca="1">'Application For TE &amp; GOTS'!AH929</f>
        <v/>
      </c>
      <c r="G837" s="14" t="e">
        <f ca="1">'Application For TE &amp; GOTS'!AI929</f>
        <v>#REF!</v>
      </c>
    </row>
    <row r="838" spans="1:7">
      <c r="A838" s="14">
        <v>817</v>
      </c>
      <c r="B838" s="14" t="str">
        <f ca="1">'Application For TE &amp; GOTS'!X930</f>
        <v/>
      </c>
      <c r="C838" s="14">
        <f>'Application For TE &amp; GOTS'!$D930</f>
        <v>0</v>
      </c>
      <c r="D838" s="14" t="str" cm="1">
        <f t="array" aca="1" ref="D838" ca="1">IFERROR(INDIRECT("'Application For Textile'!L"&amp;'Application For TE &amp; GOTS'!S930),"")</f>
        <v/>
      </c>
      <c r="E838" s="14" t="str">
        <f ca="1">'Application For TE &amp; GOTS'!AF930</f>
        <v/>
      </c>
      <c r="F838" s="14" t="str">
        <f ca="1">'Application For TE &amp; GOTS'!AH930</f>
        <v/>
      </c>
      <c r="G838" s="14" t="e">
        <f ca="1">'Application For TE &amp; GOTS'!AI930</f>
        <v>#REF!</v>
      </c>
    </row>
    <row r="839" spans="1:7">
      <c r="A839" s="14">
        <v>818</v>
      </c>
      <c r="B839" s="14" t="str">
        <f ca="1">'Application For TE &amp; GOTS'!X931</f>
        <v/>
      </c>
      <c r="C839" s="14">
        <f>'Application For TE &amp; GOTS'!$D931</f>
        <v>0</v>
      </c>
      <c r="D839" s="14" t="str" cm="1">
        <f t="array" aca="1" ref="D839" ca="1">IFERROR(INDIRECT("'Application For Textile'!L"&amp;'Application For TE &amp; GOTS'!S931),"")</f>
        <v/>
      </c>
      <c r="E839" s="14" t="str">
        <f ca="1">'Application For TE &amp; GOTS'!AF931</f>
        <v/>
      </c>
      <c r="F839" s="14" t="str">
        <f ca="1">'Application For TE &amp; GOTS'!AH931</f>
        <v/>
      </c>
      <c r="G839" s="14" t="e">
        <f ca="1">'Application For TE &amp; GOTS'!AI931</f>
        <v>#REF!</v>
      </c>
    </row>
    <row r="840" spans="1:7">
      <c r="A840" s="14">
        <v>819</v>
      </c>
      <c r="B840" s="14" t="str">
        <f ca="1">'Application For TE &amp; GOTS'!X932</f>
        <v/>
      </c>
      <c r="C840" s="14">
        <f>'Application For TE &amp; GOTS'!$D932</f>
        <v>0</v>
      </c>
      <c r="D840" s="14" t="str" cm="1">
        <f t="array" aca="1" ref="D840" ca="1">IFERROR(INDIRECT("'Application For Textile'!L"&amp;'Application For TE &amp; GOTS'!S932),"")</f>
        <v/>
      </c>
      <c r="E840" s="14" t="str">
        <f ca="1">'Application For TE &amp; GOTS'!AF932</f>
        <v/>
      </c>
      <c r="F840" s="14" t="str">
        <f ca="1">'Application For TE &amp; GOTS'!AH932</f>
        <v/>
      </c>
      <c r="G840" s="14" t="e">
        <f ca="1">'Application For TE &amp; GOTS'!AI932</f>
        <v>#REF!</v>
      </c>
    </row>
    <row r="841" spans="1:7">
      <c r="A841" s="14">
        <v>820</v>
      </c>
      <c r="B841" s="14" t="str">
        <f ca="1">'Application For TE &amp; GOTS'!X933</f>
        <v/>
      </c>
      <c r="C841" s="14">
        <f>'Application For TE &amp; GOTS'!$D933</f>
        <v>0</v>
      </c>
      <c r="D841" s="14" t="str" cm="1">
        <f t="array" aca="1" ref="D841" ca="1">IFERROR(INDIRECT("'Application For Textile'!L"&amp;'Application For TE &amp; GOTS'!S933),"")</f>
        <v/>
      </c>
      <c r="E841" s="14" t="str">
        <f ca="1">'Application For TE &amp; GOTS'!AF933</f>
        <v/>
      </c>
      <c r="F841" s="14" t="str">
        <f ca="1">'Application For TE &amp; GOTS'!AH933</f>
        <v/>
      </c>
      <c r="G841" s="14" t="e">
        <f ca="1">'Application For TE &amp; GOTS'!AI933</f>
        <v>#REF!</v>
      </c>
    </row>
    <row r="842" spans="1:7">
      <c r="A842" s="14">
        <v>821</v>
      </c>
      <c r="B842" s="14" t="str">
        <f ca="1">'Application For TE &amp; GOTS'!X934</f>
        <v/>
      </c>
      <c r="C842" s="14">
        <f>'Application For TE &amp; GOTS'!$D934</f>
        <v>0</v>
      </c>
      <c r="D842" s="14" t="str" cm="1">
        <f t="array" aca="1" ref="D842" ca="1">IFERROR(INDIRECT("'Application For Textile'!L"&amp;'Application For TE &amp; GOTS'!S934),"")</f>
        <v/>
      </c>
      <c r="E842" s="14" t="str">
        <f ca="1">'Application For TE &amp; GOTS'!AF934</f>
        <v/>
      </c>
      <c r="F842" s="14" t="str">
        <f ca="1">'Application For TE &amp; GOTS'!AH934</f>
        <v/>
      </c>
      <c r="G842" s="14" t="e">
        <f ca="1">'Application For TE &amp; GOTS'!AI934</f>
        <v>#REF!</v>
      </c>
    </row>
    <row r="843" spans="1:7">
      <c r="A843" s="14">
        <v>822</v>
      </c>
      <c r="B843" s="14" t="str">
        <f ca="1">'Application For TE &amp; GOTS'!X935</f>
        <v/>
      </c>
      <c r="C843" s="14">
        <f>'Application For TE &amp; GOTS'!$D935</f>
        <v>0</v>
      </c>
      <c r="D843" s="14" t="str" cm="1">
        <f t="array" aca="1" ref="D843" ca="1">IFERROR(INDIRECT("'Application For Textile'!L"&amp;'Application For TE &amp; GOTS'!S935),"")</f>
        <v/>
      </c>
      <c r="E843" s="14" t="str">
        <f ca="1">'Application For TE &amp; GOTS'!AF935</f>
        <v/>
      </c>
      <c r="F843" s="14" t="str">
        <f ca="1">'Application For TE &amp; GOTS'!AH935</f>
        <v/>
      </c>
      <c r="G843" s="14" t="e">
        <f ca="1">'Application For TE &amp; GOTS'!AI935</f>
        <v>#REF!</v>
      </c>
    </row>
    <row r="844" spans="1:7">
      <c r="A844" s="14">
        <v>823</v>
      </c>
      <c r="B844" s="14" t="str">
        <f ca="1">'Application For TE &amp; GOTS'!X936</f>
        <v/>
      </c>
      <c r="C844" s="14">
        <f>'Application For TE &amp; GOTS'!$D936</f>
        <v>0</v>
      </c>
      <c r="D844" s="14" t="str" cm="1">
        <f t="array" aca="1" ref="D844" ca="1">IFERROR(INDIRECT("'Application For Textile'!L"&amp;'Application For TE &amp; GOTS'!S936),"")</f>
        <v/>
      </c>
      <c r="E844" s="14" t="str">
        <f ca="1">'Application For TE &amp; GOTS'!AF936</f>
        <v/>
      </c>
      <c r="F844" s="14" t="str">
        <f ca="1">'Application For TE &amp; GOTS'!AH936</f>
        <v/>
      </c>
      <c r="G844" s="14" t="e">
        <f ca="1">'Application For TE &amp; GOTS'!AI936</f>
        <v>#REF!</v>
      </c>
    </row>
    <row r="845" spans="1:7">
      <c r="A845" s="14">
        <v>824</v>
      </c>
      <c r="B845" s="14" t="str">
        <f ca="1">'Application For TE &amp; GOTS'!X937</f>
        <v/>
      </c>
      <c r="C845" s="14">
        <f>'Application For TE &amp; GOTS'!$D937</f>
        <v>0</v>
      </c>
      <c r="D845" s="14" t="str" cm="1">
        <f t="array" aca="1" ref="D845" ca="1">IFERROR(INDIRECT("'Application For Textile'!L"&amp;'Application For TE &amp; GOTS'!S937),"")</f>
        <v/>
      </c>
      <c r="E845" s="14" t="str">
        <f ca="1">'Application For TE &amp; GOTS'!AF937</f>
        <v/>
      </c>
      <c r="F845" s="14" t="str">
        <f ca="1">'Application For TE &amp; GOTS'!AH937</f>
        <v/>
      </c>
      <c r="G845" s="14" t="e">
        <f ca="1">'Application For TE &amp; GOTS'!AI937</f>
        <v>#REF!</v>
      </c>
    </row>
    <row r="846" spans="1:7">
      <c r="A846" s="14">
        <v>825</v>
      </c>
      <c r="B846" s="14" t="str">
        <f ca="1">'Application For TE &amp; GOTS'!X938</f>
        <v/>
      </c>
      <c r="C846" s="14">
        <f>'Application For TE &amp; GOTS'!$D938</f>
        <v>0</v>
      </c>
      <c r="D846" s="14" t="str" cm="1">
        <f t="array" aca="1" ref="D846" ca="1">IFERROR(INDIRECT("'Application For Textile'!L"&amp;'Application For TE &amp; GOTS'!S938),"")</f>
        <v/>
      </c>
      <c r="E846" s="14" t="str">
        <f ca="1">'Application For TE &amp; GOTS'!AF938</f>
        <v/>
      </c>
      <c r="F846" s="14" t="str">
        <f ca="1">'Application For TE &amp; GOTS'!AH938</f>
        <v/>
      </c>
      <c r="G846" s="14" t="e">
        <f ca="1">'Application For TE &amp; GOTS'!AI938</f>
        <v>#REF!</v>
      </c>
    </row>
    <row r="847" spans="1:7">
      <c r="A847" s="14">
        <v>826</v>
      </c>
      <c r="B847" s="14" t="str">
        <f ca="1">'Application For TE &amp; GOTS'!X939</f>
        <v/>
      </c>
      <c r="C847" s="14">
        <f>'Application For TE &amp; GOTS'!$D939</f>
        <v>0</v>
      </c>
      <c r="D847" s="14" t="str" cm="1">
        <f t="array" aca="1" ref="D847" ca="1">IFERROR(INDIRECT("'Application For Textile'!L"&amp;'Application For TE &amp; GOTS'!S939),"")</f>
        <v/>
      </c>
      <c r="E847" s="14" t="str">
        <f ca="1">'Application For TE &amp; GOTS'!AF939</f>
        <v/>
      </c>
      <c r="F847" s="14" t="str">
        <f ca="1">'Application For TE &amp; GOTS'!AH939</f>
        <v/>
      </c>
      <c r="G847" s="14" t="e">
        <f ca="1">'Application For TE &amp; GOTS'!AI939</f>
        <v>#REF!</v>
      </c>
    </row>
    <row r="848" spans="1:7">
      <c r="A848" s="14">
        <v>827</v>
      </c>
      <c r="B848" s="14" t="str">
        <f ca="1">'Application For TE &amp; GOTS'!X940</f>
        <v/>
      </c>
      <c r="C848" s="14">
        <f>'Application For TE &amp; GOTS'!$D940</f>
        <v>0</v>
      </c>
      <c r="D848" s="14" t="str" cm="1">
        <f t="array" aca="1" ref="D848" ca="1">IFERROR(INDIRECT("'Application For Textile'!L"&amp;'Application For TE &amp; GOTS'!S940),"")</f>
        <v/>
      </c>
      <c r="E848" s="14" t="str">
        <f ca="1">'Application For TE &amp; GOTS'!AF940</f>
        <v/>
      </c>
      <c r="F848" s="14" t="str">
        <f ca="1">'Application For TE &amp; GOTS'!AH940</f>
        <v/>
      </c>
      <c r="G848" s="14" t="e">
        <f ca="1">'Application For TE &amp; GOTS'!AI940</f>
        <v>#REF!</v>
      </c>
    </row>
    <row r="849" spans="1:7">
      <c r="A849" s="14">
        <v>828</v>
      </c>
      <c r="B849" s="14" t="str">
        <f ca="1">'Application For TE &amp; GOTS'!X941</f>
        <v/>
      </c>
      <c r="C849" s="14">
        <f>'Application For TE &amp; GOTS'!$D941</f>
        <v>0</v>
      </c>
      <c r="D849" s="14" t="str" cm="1">
        <f t="array" aca="1" ref="D849" ca="1">IFERROR(INDIRECT("'Application For Textile'!L"&amp;'Application For TE &amp; GOTS'!S941),"")</f>
        <v/>
      </c>
      <c r="E849" s="14" t="str">
        <f ca="1">'Application For TE &amp; GOTS'!AF941</f>
        <v/>
      </c>
      <c r="F849" s="14" t="str">
        <f ca="1">'Application For TE &amp; GOTS'!AH941</f>
        <v/>
      </c>
      <c r="G849" s="14" t="e">
        <f ca="1">'Application For TE &amp; GOTS'!AI941</f>
        <v>#REF!</v>
      </c>
    </row>
    <row r="850" spans="1:7">
      <c r="A850" s="14">
        <v>829</v>
      </c>
      <c r="B850" s="14" t="str">
        <f ca="1">'Application For TE &amp; GOTS'!X942</f>
        <v/>
      </c>
      <c r="C850" s="14">
        <f>'Application For TE &amp; GOTS'!$D942</f>
        <v>0</v>
      </c>
      <c r="D850" s="14" t="str" cm="1">
        <f t="array" aca="1" ref="D850" ca="1">IFERROR(INDIRECT("'Application For Textile'!L"&amp;'Application For TE &amp; GOTS'!S942),"")</f>
        <v/>
      </c>
      <c r="E850" s="14" t="str">
        <f ca="1">'Application For TE &amp; GOTS'!AF942</f>
        <v/>
      </c>
      <c r="F850" s="14" t="str">
        <f ca="1">'Application For TE &amp; GOTS'!AH942</f>
        <v/>
      </c>
      <c r="G850" s="14" t="e">
        <f ca="1">'Application For TE &amp; GOTS'!AI942</f>
        <v>#REF!</v>
      </c>
    </row>
    <row r="851" spans="1:7">
      <c r="A851" s="14">
        <v>830</v>
      </c>
      <c r="B851" s="14" t="str">
        <f ca="1">'Application For TE &amp; GOTS'!X943</f>
        <v/>
      </c>
      <c r="C851" s="14">
        <f>'Application For TE &amp; GOTS'!$D943</f>
        <v>0</v>
      </c>
      <c r="D851" s="14" t="str" cm="1">
        <f t="array" aca="1" ref="D851" ca="1">IFERROR(INDIRECT("'Application For Textile'!L"&amp;'Application For TE &amp; GOTS'!S943),"")</f>
        <v/>
      </c>
      <c r="E851" s="14" t="str">
        <f ca="1">'Application For TE &amp; GOTS'!AF943</f>
        <v/>
      </c>
      <c r="F851" s="14" t="str">
        <f ca="1">'Application For TE &amp; GOTS'!AH943</f>
        <v/>
      </c>
      <c r="G851" s="14" t="e">
        <f ca="1">'Application For TE &amp; GOTS'!AI943</f>
        <v>#REF!</v>
      </c>
    </row>
    <row r="852" spans="1:7">
      <c r="A852" s="14">
        <v>831</v>
      </c>
      <c r="B852" s="14" t="str">
        <f ca="1">'Application For TE &amp; GOTS'!X944</f>
        <v/>
      </c>
      <c r="C852" s="14">
        <f>'Application For TE &amp; GOTS'!$D944</f>
        <v>0</v>
      </c>
      <c r="D852" s="14" t="str" cm="1">
        <f t="array" aca="1" ref="D852" ca="1">IFERROR(INDIRECT("'Application For Textile'!L"&amp;'Application For TE &amp; GOTS'!S944),"")</f>
        <v/>
      </c>
      <c r="E852" s="14" t="str">
        <f ca="1">'Application For TE &amp; GOTS'!AF944</f>
        <v/>
      </c>
      <c r="F852" s="14" t="str">
        <f ca="1">'Application For TE &amp; GOTS'!AH944</f>
        <v/>
      </c>
      <c r="G852" s="14" t="e">
        <f ca="1">'Application For TE &amp; GOTS'!AI944</f>
        <v>#REF!</v>
      </c>
    </row>
    <row r="853" spans="1:7">
      <c r="A853" s="14">
        <v>832</v>
      </c>
      <c r="B853" s="14" t="str">
        <f ca="1">'Application For TE &amp; GOTS'!X945</f>
        <v/>
      </c>
      <c r="C853" s="14">
        <f>'Application For TE &amp; GOTS'!$D945</f>
        <v>0</v>
      </c>
      <c r="D853" s="14" t="str" cm="1">
        <f t="array" aca="1" ref="D853" ca="1">IFERROR(INDIRECT("'Application For Textile'!L"&amp;'Application For TE &amp; GOTS'!S945),"")</f>
        <v/>
      </c>
      <c r="E853" s="14" t="str">
        <f ca="1">'Application For TE &amp; GOTS'!AF945</f>
        <v/>
      </c>
      <c r="F853" s="14" t="str">
        <f ca="1">'Application For TE &amp; GOTS'!AH945</f>
        <v/>
      </c>
      <c r="G853" s="14" t="e">
        <f ca="1">'Application For TE &amp; GOTS'!AI945</f>
        <v>#REF!</v>
      </c>
    </row>
    <row r="854" spans="1:7">
      <c r="A854" s="14">
        <v>833</v>
      </c>
      <c r="B854" s="14" t="str">
        <f ca="1">'Application For TE &amp; GOTS'!X946</f>
        <v/>
      </c>
      <c r="C854" s="14">
        <f>'Application For TE &amp; GOTS'!$D946</f>
        <v>0</v>
      </c>
      <c r="D854" s="14" t="str" cm="1">
        <f t="array" aca="1" ref="D854" ca="1">IFERROR(INDIRECT("'Application For Textile'!L"&amp;'Application For TE &amp; GOTS'!S946),"")</f>
        <v/>
      </c>
      <c r="E854" s="14" t="str">
        <f ca="1">'Application For TE &amp; GOTS'!AF946</f>
        <v/>
      </c>
      <c r="F854" s="14" t="str">
        <f ca="1">'Application For TE &amp; GOTS'!AH946</f>
        <v/>
      </c>
      <c r="G854" s="14" t="e">
        <f ca="1">'Application For TE &amp; GOTS'!AI946</f>
        <v>#REF!</v>
      </c>
    </row>
    <row r="855" spans="1:7">
      <c r="A855" s="14">
        <v>834</v>
      </c>
      <c r="B855" s="14" t="str">
        <f ca="1">'Application For TE &amp; GOTS'!X947</f>
        <v/>
      </c>
      <c r="C855" s="14">
        <f>'Application For TE &amp; GOTS'!$D947</f>
        <v>0</v>
      </c>
      <c r="D855" s="14" t="str" cm="1">
        <f t="array" aca="1" ref="D855" ca="1">IFERROR(INDIRECT("'Application For Textile'!L"&amp;'Application For TE &amp; GOTS'!S947),"")</f>
        <v/>
      </c>
      <c r="E855" s="14" t="str">
        <f ca="1">'Application For TE &amp; GOTS'!AF947</f>
        <v/>
      </c>
      <c r="F855" s="14" t="str">
        <f ca="1">'Application For TE &amp; GOTS'!AH947</f>
        <v/>
      </c>
      <c r="G855" s="14" t="e">
        <f ca="1">'Application For TE &amp; GOTS'!AI947</f>
        <v>#REF!</v>
      </c>
    </row>
    <row r="856" spans="1:7">
      <c r="A856" s="14">
        <v>835</v>
      </c>
      <c r="B856" s="14" t="str">
        <f ca="1">'Application For TE &amp; GOTS'!X948</f>
        <v/>
      </c>
      <c r="C856" s="14">
        <f>'Application For TE &amp; GOTS'!$D948</f>
        <v>0</v>
      </c>
      <c r="D856" s="14" t="str" cm="1">
        <f t="array" aca="1" ref="D856" ca="1">IFERROR(INDIRECT("'Application For Textile'!L"&amp;'Application For TE &amp; GOTS'!S948),"")</f>
        <v/>
      </c>
      <c r="E856" s="14" t="str">
        <f ca="1">'Application For TE &amp; GOTS'!AF948</f>
        <v/>
      </c>
      <c r="F856" s="14" t="str">
        <f ca="1">'Application For TE &amp; GOTS'!AH948</f>
        <v/>
      </c>
      <c r="G856" s="14" t="e">
        <f ca="1">'Application For TE &amp; GOTS'!AI948</f>
        <v>#REF!</v>
      </c>
    </row>
    <row r="857" spans="1:7">
      <c r="A857" s="14">
        <v>836</v>
      </c>
      <c r="B857" s="14" t="str">
        <f ca="1">'Application For TE &amp; GOTS'!X949</f>
        <v/>
      </c>
      <c r="C857" s="14">
        <f>'Application For TE &amp; GOTS'!$D949</f>
        <v>0</v>
      </c>
      <c r="D857" s="14" t="str" cm="1">
        <f t="array" aca="1" ref="D857" ca="1">IFERROR(INDIRECT("'Application For Textile'!L"&amp;'Application For TE &amp; GOTS'!S949),"")</f>
        <v/>
      </c>
      <c r="E857" s="14" t="str">
        <f ca="1">'Application For TE &amp; GOTS'!AF949</f>
        <v/>
      </c>
      <c r="F857" s="14" t="str">
        <f ca="1">'Application For TE &amp; GOTS'!AH949</f>
        <v/>
      </c>
      <c r="G857" s="14" t="e">
        <f ca="1">'Application For TE &amp; GOTS'!AI949</f>
        <v>#REF!</v>
      </c>
    </row>
    <row r="858" spans="1:7">
      <c r="A858" s="14">
        <v>837</v>
      </c>
      <c r="B858" s="14" t="str">
        <f ca="1">'Application For TE &amp; GOTS'!X950</f>
        <v/>
      </c>
      <c r="C858" s="14">
        <f>'Application For TE &amp; GOTS'!$D950</f>
        <v>0</v>
      </c>
      <c r="D858" s="14" t="str" cm="1">
        <f t="array" aca="1" ref="D858" ca="1">IFERROR(INDIRECT("'Application For Textile'!L"&amp;'Application For TE &amp; GOTS'!S950),"")</f>
        <v/>
      </c>
      <c r="E858" s="14" t="str">
        <f ca="1">'Application For TE &amp; GOTS'!AF950</f>
        <v/>
      </c>
      <c r="F858" s="14" t="str">
        <f ca="1">'Application For TE &amp; GOTS'!AH950</f>
        <v/>
      </c>
      <c r="G858" s="14" t="e">
        <f ca="1">'Application For TE &amp; GOTS'!AI950</f>
        <v>#REF!</v>
      </c>
    </row>
    <row r="859" spans="1:7">
      <c r="A859" s="14">
        <v>838</v>
      </c>
      <c r="B859" s="14" t="str">
        <f ca="1">'Application For TE &amp; GOTS'!X951</f>
        <v/>
      </c>
      <c r="C859" s="14">
        <f>'Application For TE &amp; GOTS'!$D951</f>
        <v>0</v>
      </c>
      <c r="D859" s="14" t="str" cm="1">
        <f t="array" aca="1" ref="D859" ca="1">IFERROR(INDIRECT("'Application For Textile'!L"&amp;'Application For TE &amp; GOTS'!S951),"")</f>
        <v/>
      </c>
      <c r="E859" s="14" t="str">
        <f ca="1">'Application For TE &amp; GOTS'!AF951</f>
        <v/>
      </c>
      <c r="F859" s="14" t="str">
        <f ca="1">'Application For TE &amp; GOTS'!AH951</f>
        <v/>
      </c>
      <c r="G859" s="14" t="e">
        <f ca="1">'Application For TE &amp; GOTS'!AI951</f>
        <v>#REF!</v>
      </c>
    </row>
    <row r="860" spans="1:7">
      <c r="A860" s="14">
        <v>839</v>
      </c>
      <c r="B860" s="14" t="str">
        <f ca="1">'Application For TE &amp; GOTS'!X952</f>
        <v/>
      </c>
      <c r="C860" s="14">
        <f>'Application For TE &amp; GOTS'!$D952</f>
        <v>0</v>
      </c>
      <c r="D860" s="14" t="str" cm="1">
        <f t="array" aca="1" ref="D860" ca="1">IFERROR(INDIRECT("'Application For Textile'!L"&amp;'Application For TE &amp; GOTS'!S952),"")</f>
        <v/>
      </c>
      <c r="E860" s="14" t="str">
        <f ca="1">'Application For TE &amp; GOTS'!AF952</f>
        <v/>
      </c>
      <c r="F860" s="14" t="str">
        <f ca="1">'Application For TE &amp; GOTS'!AH952</f>
        <v/>
      </c>
      <c r="G860" s="14" t="e">
        <f ca="1">'Application For TE &amp; GOTS'!AI952</f>
        <v>#REF!</v>
      </c>
    </row>
    <row r="861" spans="1:7">
      <c r="A861" s="14">
        <v>840</v>
      </c>
      <c r="B861" s="14" t="str">
        <f ca="1">'Application For TE &amp; GOTS'!X953</f>
        <v/>
      </c>
      <c r="C861" s="14">
        <f>'Application For TE &amp; GOTS'!$D953</f>
        <v>0</v>
      </c>
      <c r="D861" s="14" t="str" cm="1">
        <f t="array" aca="1" ref="D861" ca="1">IFERROR(INDIRECT("'Application For Textile'!L"&amp;'Application For TE &amp; GOTS'!S953),"")</f>
        <v/>
      </c>
      <c r="E861" s="14" t="str">
        <f ca="1">'Application For TE &amp; GOTS'!AF953</f>
        <v/>
      </c>
      <c r="F861" s="14" t="str">
        <f ca="1">'Application For TE &amp; GOTS'!AH953</f>
        <v/>
      </c>
      <c r="G861" s="14" t="e">
        <f ca="1">'Application For TE &amp; GOTS'!AI953</f>
        <v>#REF!</v>
      </c>
    </row>
    <row r="862" spans="1:7">
      <c r="A862" s="14">
        <v>841</v>
      </c>
      <c r="B862" s="14" t="str">
        <f ca="1">'Application For TE &amp; GOTS'!X954</f>
        <v/>
      </c>
      <c r="C862" s="14">
        <f>'Application For TE &amp; GOTS'!$D954</f>
        <v>0</v>
      </c>
      <c r="D862" s="14" t="str" cm="1">
        <f t="array" aca="1" ref="D862" ca="1">IFERROR(INDIRECT("'Application For Textile'!L"&amp;'Application For TE &amp; GOTS'!S954),"")</f>
        <v/>
      </c>
      <c r="E862" s="14" t="str">
        <f ca="1">'Application For TE &amp; GOTS'!AF954</f>
        <v/>
      </c>
      <c r="F862" s="14" t="str">
        <f ca="1">'Application For TE &amp; GOTS'!AH954</f>
        <v/>
      </c>
      <c r="G862" s="14" t="e">
        <f ca="1">'Application For TE &amp; GOTS'!AI954</f>
        <v>#REF!</v>
      </c>
    </row>
    <row r="863" spans="1:7">
      <c r="A863" s="14">
        <v>842</v>
      </c>
      <c r="B863" s="14" t="str">
        <f ca="1">'Application For TE &amp; GOTS'!X955</f>
        <v/>
      </c>
      <c r="C863" s="14">
        <f>'Application For TE &amp; GOTS'!$D955</f>
        <v>0</v>
      </c>
      <c r="D863" s="14" t="str" cm="1">
        <f t="array" aca="1" ref="D863" ca="1">IFERROR(INDIRECT("'Application For Textile'!L"&amp;'Application For TE &amp; GOTS'!S955),"")</f>
        <v/>
      </c>
      <c r="E863" s="14" t="str">
        <f ca="1">'Application For TE &amp; GOTS'!AF955</f>
        <v/>
      </c>
      <c r="F863" s="14" t="str">
        <f ca="1">'Application For TE &amp; GOTS'!AH955</f>
        <v/>
      </c>
      <c r="G863" s="14" t="e">
        <f ca="1">'Application For TE &amp; GOTS'!AI955</f>
        <v>#REF!</v>
      </c>
    </row>
    <row r="864" spans="1:7">
      <c r="A864" s="14">
        <v>843</v>
      </c>
      <c r="B864" s="14" t="str">
        <f ca="1">'Application For TE &amp; GOTS'!X956</f>
        <v/>
      </c>
      <c r="C864" s="14">
        <f>'Application For TE &amp; GOTS'!$D956</f>
        <v>0</v>
      </c>
      <c r="D864" s="14" t="str" cm="1">
        <f t="array" aca="1" ref="D864" ca="1">IFERROR(INDIRECT("'Application For Textile'!L"&amp;'Application For TE &amp; GOTS'!S956),"")</f>
        <v/>
      </c>
      <c r="E864" s="14" t="str">
        <f ca="1">'Application For TE &amp; GOTS'!AF956</f>
        <v/>
      </c>
      <c r="F864" s="14" t="str">
        <f ca="1">'Application For TE &amp; GOTS'!AH956</f>
        <v/>
      </c>
      <c r="G864" s="14" t="e">
        <f ca="1">'Application For TE &amp; GOTS'!AI956</f>
        <v>#REF!</v>
      </c>
    </row>
    <row r="865" spans="1:7">
      <c r="A865" s="14">
        <v>844</v>
      </c>
      <c r="B865" s="14" t="str">
        <f ca="1">'Application For TE &amp; GOTS'!X957</f>
        <v/>
      </c>
      <c r="C865" s="14">
        <f>'Application For TE &amp; GOTS'!$D957</f>
        <v>0</v>
      </c>
      <c r="D865" s="14" t="str" cm="1">
        <f t="array" aca="1" ref="D865" ca="1">IFERROR(INDIRECT("'Application For Textile'!L"&amp;'Application For TE &amp; GOTS'!S957),"")</f>
        <v/>
      </c>
      <c r="E865" s="14" t="str">
        <f ca="1">'Application For TE &amp; GOTS'!AF957</f>
        <v/>
      </c>
      <c r="F865" s="14" t="str">
        <f ca="1">'Application For TE &amp; GOTS'!AH957</f>
        <v/>
      </c>
      <c r="G865" s="14" t="e">
        <f ca="1">'Application For TE &amp; GOTS'!AI957</f>
        <v>#REF!</v>
      </c>
    </row>
    <row r="866" spans="1:7">
      <c r="A866" s="14">
        <v>845</v>
      </c>
      <c r="B866" s="14" t="str">
        <f ca="1">'Application For TE &amp; GOTS'!X958</f>
        <v/>
      </c>
      <c r="C866" s="14">
        <f>'Application For TE &amp; GOTS'!$D958</f>
        <v>0</v>
      </c>
      <c r="D866" s="14" t="str" cm="1">
        <f t="array" aca="1" ref="D866" ca="1">IFERROR(INDIRECT("'Application For Textile'!L"&amp;'Application For TE &amp; GOTS'!S958),"")</f>
        <v/>
      </c>
      <c r="E866" s="14" t="str">
        <f ca="1">'Application For TE &amp; GOTS'!AF958</f>
        <v/>
      </c>
      <c r="F866" s="14" t="str">
        <f ca="1">'Application For TE &amp; GOTS'!AH958</f>
        <v/>
      </c>
      <c r="G866" s="14" t="e">
        <f ca="1">'Application For TE &amp; GOTS'!AI958</f>
        <v>#REF!</v>
      </c>
    </row>
    <row r="867" spans="1:7">
      <c r="A867" s="14">
        <v>846</v>
      </c>
      <c r="B867" s="14" t="str">
        <f ca="1">'Application For TE &amp; GOTS'!X959</f>
        <v/>
      </c>
      <c r="C867" s="14">
        <f>'Application For TE &amp; GOTS'!$D959</f>
        <v>0</v>
      </c>
      <c r="D867" s="14" t="str" cm="1">
        <f t="array" aca="1" ref="D867" ca="1">IFERROR(INDIRECT("'Application For Textile'!L"&amp;'Application For TE &amp; GOTS'!S959),"")</f>
        <v/>
      </c>
      <c r="E867" s="14" t="str">
        <f ca="1">'Application For TE &amp; GOTS'!AF959</f>
        <v/>
      </c>
      <c r="F867" s="14" t="str">
        <f ca="1">'Application For TE &amp; GOTS'!AH959</f>
        <v/>
      </c>
      <c r="G867" s="14" t="e">
        <f ca="1">'Application For TE &amp; GOTS'!AI959</f>
        <v>#REF!</v>
      </c>
    </row>
    <row r="868" spans="1:7">
      <c r="A868" s="14">
        <v>847</v>
      </c>
      <c r="B868" s="14" t="str">
        <f ca="1">'Application For TE &amp; GOTS'!X960</f>
        <v/>
      </c>
      <c r="C868" s="14">
        <f>'Application For TE &amp; GOTS'!$D960</f>
        <v>0</v>
      </c>
      <c r="D868" s="14" t="str" cm="1">
        <f t="array" aca="1" ref="D868" ca="1">IFERROR(INDIRECT("'Application For Textile'!L"&amp;'Application For TE &amp; GOTS'!S960),"")</f>
        <v/>
      </c>
      <c r="E868" s="14" t="str">
        <f ca="1">'Application For TE &amp; GOTS'!AF960</f>
        <v/>
      </c>
      <c r="F868" s="14" t="str">
        <f ca="1">'Application For TE &amp; GOTS'!AH960</f>
        <v/>
      </c>
      <c r="G868" s="14" t="e">
        <f ca="1">'Application For TE &amp; GOTS'!AI960</f>
        <v>#REF!</v>
      </c>
    </row>
    <row r="869" spans="1:7">
      <c r="A869" s="14">
        <v>848</v>
      </c>
      <c r="B869" s="14" t="str">
        <f ca="1">'Application For TE &amp; GOTS'!X961</f>
        <v/>
      </c>
      <c r="C869" s="14">
        <f>'Application For TE &amp; GOTS'!$D961</f>
        <v>0</v>
      </c>
      <c r="D869" s="14" t="str" cm="1">
        <f t="array" aca="1" ref="D869" ca="1">IFERROR(INDIRECT("'Application For Textile'!L"&amp;'Application For TE &amp; GOTS'!S961),"")</f>
        <v/>
      </c>
      <c r="E869" s="14" t="str">
        <f ca="1">'Application For TE &amp; GOTS'!AF961</f>
        <v/>
      </c>
      <c r="F869" s="14" t="str">
        <f ca="1">'Application For TE &amp; GOTS'!AH961</f>
        <v/>
      </c>
      <c r="G869" s="14" t="e">
        <f ca="1">'Application For TE &amp; GOTS'!AI961</f>
        <v>#REF!</v>
      </c>
    </row>
    <row r="870" spans="1:7">
      <c r="A870" s="14">
        <v>849</v>
      </c>
      <c r="B870" s="14" t="str">
        <f ca="1">'Application For TE &amp; GOTS'!X962</f>
        <v/>
      </c>
      <c r="C870" s="14">
        <f>'Application For TE &amp; GOTS'!$D962</f>
        <v>0</v>
      </c>
      <c r="D870" s="14" t="str" cm="1">
        <f t="array" aca="1" ref="D870" ca="1">IFERROR(INDIRECT("'Application For Textile'!L"&amp;'Application For TE &amp; GOTS'!S962),"")</f>
        <v/>
      </c>
      <c r="E870" s="14" t="str">
        <f ca="1">'Application For TE &amp; GOTS'!AF962</f>
        <v/>
      </c>
      <c r="F870" s="14" t="str">
        <f ca="1">'Application For TE &amp; GOTS'!AH962</f>
        <v/>
      </c>
      <c r="G870" s="14" t="e">
        <f ca="1">'Application For TE &amp; GOTS'!AI962</f>
        <v>#REF!</v>
      </c>
    </row>
    <row r="871" spans="1:7">
      <c r="A871" s="14">
        <v>850</v>
      </c>
      <c r="B871" s="14" t="str">
        <f ca="1">'Application For TE &amp; GOTS'!X963</f>
        <v/>
      </c>
      <c r="C871" s="14">
        <f>'Application For TE &amp; GOTS'!$D963</f>
        <v>0</v>
      </c>
      <c r="D871" s="14" t="str" cm="1">
        <f t="array" aca="1" ref="D871" ca="1">IFERROR(INDIRECT("'Application For Textile'!L"&amp;'Application For TE &amp; GOTS'!S963),"")</f>
        <v/>
      </c>
      <c r="E871" s="14" t="str">
        <f ca="1">'Application For TE &amp; GOTS'!AF963</f>
        <v/>
      </c>
      <c r="F871" s="14" t="str">
        <f ca="1">'Application For TE &amp; GOTS'!AH963</f>
        <v/>
      </c>
      <c r="G871" s="14" t="e">
        <f ca="1">'Application For TE &amp; GOTS'!AI963</f>
        <v>#REF!</v>
      </c>
    </row>
    <row r="872" spans="1:7">
      <c r="A872" s="14">
        <v>851</v>
      </c>
      <c r="B872" s="14" t="str">
        <f ca="1">'Application For TE &amp; GOTS'!X964</f>
        <v/>
      </c>
      <c r="C872" s="14">
        <f>'Application For TE &amp; GOTS'!$D964</f>
        <v>0</v>
      </c>
      <c r="D872" s="14" t="str" cm="1">
        <f t="array" aca="1" ref="D872" ca="1">IFERROR(INDIRECT("'Application For Textile'!L"&amp;'Application For TE &amp; GOTS'!S964),"")</f>
        <v/>
      </c>
      <c r="E872" s="14" t="str">
        <f ca="1">'Application For TE &amp; GOTS'!AF964</f>
        <v/>
      </c>
      <c r="F872" s="14" t="str">
        <f ca="1">'Application For TE &amp; GOTS'!AH964</f>
        <v/>
      </c>
      <c r="G872" s="14" t="e">
        <f ca="1">'Application For TE &amp; GOTS'!AI964</f>
        <v>#REF!</v>
      </c>
    </row>
    <row r="873" spans="1:7">
      <c r="A873" s="14">
        <v>852</v>
      </c>
      <c r="B873" s="14" t="str">
        <f ca="1">'Application For TE &amp; GOTS'!X965</f>
        <v/>
      </c>
      <c r="C873" s="14">
        <f>'Application For TE &amp; GOTS'!$D965</f>
        <v>0</v>
      </c>
      <c r="D873" s="14" t="str" cm="1">
        <f t="array" aca="1" ref="D873" ca="1">IFERROR(INDIRECT("'Application For Textile'!L"&amp;'Application For TE &amp; GOTS'!S965),"")</f>
        <v/>
      </c>
      <c r="E873" s="14" t="str">
        <f ca="1">'Application For TE &amp; GOTS'!AF965</f>
        <v/>
      </c>
      <c r="F873" s="14" t="str">
        <f ca="1">'Application For TE &amp; GOTS'!AH965</f>
        <v/>
      </c>
      <c r="G873" s="14" t="e">
        <f ca="1">'Application For TE &amp; GOTS'!AI965</f>
        <v>#REF!</v>
      </c>
    </row>
    <row r="874" spans="1:7">
      <c r="A874" s="14">
        <v>853</v>
      </c>
      <c r="B874" s="14" t="str">
        <f ca="1">'Application For TE &amp; GOTS'!X966</f>
        <v/>
      </c>
      <c r="C874" s="14">
        <f>'Application For TE &amp; GOTS'!$D966</f>
        <v>0</v>
      </c>
      <c r="D874" s="14" t="str" cm="1">
        <f t="array" aca="1" ref="D874" ca="1">IFERROR(INDIRECT("'Application For Textile'!L"&amp;'Application For TE &amp; GOTS'!S966),"")</f>
        <v/>
      </c>
      <c r="E874" s="14" t="str">
        <f ca="1">'Application For TE &amp; GOTS'!AF966</f>
        <v/>
      </c>
      <c r="F874" s="14" t="str">
        <f ca="1">'Application For TE &amp; GOTS'!AH966</f>
        <v/>
      </c>
      <c r="G874" s="14" t="e">
        <f ca="1">'Application For TE &amp; GOTS'!AI966</f>
        <v>#REF!</v>
      </c>
    </row>
    <row r="875" spans="1:7">
      <c r="A875" s="14">
        <v>854</v>
      </c>
      <c r="B875" s="14" t="str">
        <f ca="1">'Application For TE &amp; GOTS'!X967</f>
        <v/>
      </c>
      <c r="C875" s="14">
        <f>'Application For TE &amp; GOTS'!$D967</f>
        <v>0</v>
      </c>
      <c r="D875" s="14" t="str" cm="1">
        <f t="array" aca="1" ref="D875" ca="1">IFERROR(INDIRECT("'Application For Textile'!L"&amp;'Application For TE &amp; GOTS'!S967),"")</f>
        <v/>
      </c>
      <c r="E875" s="14" t="str">
        <f ca="1">'Application For TE &amp; GOTS'!AF967</f>
        <v/>
      </c>
      <c r="F875" s="14" t="str">
        <f ca="1">'Application For TE &amp; GOTS'!AH967</f>
        <v/>
      </c>
      <c r="G875" s="14" t="e">
        <f ca="1">'Application For TE &amp; GOTS'!AI967</f>
        <v>#REF!</v>
      </c>
    </row>
    <row r="876" spans="1:7">
      <c r="A876" s="14">
        <v>855</v>
      </c>
      <c r="B876" s="14" t="str">
        <f ca="1">'Application For TE &amp; GOTS'!X968</f>
        <v/>
      </c>
      <c r="C876" s="14">
        <f>'Application For TE &amp; GOTS'!$D968</f>
        <v>0</v>
      </c>
      <c r="D876" s="14" t="str" cm="1">
        <f t="array" aca="1" ref="D876" ca="1">IFERROR(INDIRECT("'Application For Textile'!L"&amp;'Application For TE &amp; GOTS'!S968),"")</f>
        <v/>
      </c>
      <c r="E876" s="14" t="str">
        <f ca="1">'Application For TE &amp; GOTS'!AF968</f>
        <v/>
      </c>
      <c r="F876" s="14" t="str">
        <f ca="1">'Application For TE &amp; GOTS'!AH968</f>
        <v/>
      </c>
      <c r="G876" s="14" t="e">
        <f ca="1">'Application For TE &amp; GOTS'!AI968</f>
        <v>#REF!</v>
      </c>
    </row>
    <row r="877" spans="1:7">
      <c r="A877" s="14">
        <v>856</v>
      </c>
      <c r="B877" s="14" t="str">
        <f ca="1">'Application For TE &amp; GOTS'!X969</f>
        <v/>
      </c>
      <c r="C877" s="14">
        <f>'Application For TE &amp; GOTS'!$D969</f>
        <v>0</v>
      </c>
      <c r="D877" s="14" t="str" cm="1">
        <f t="array" aca="1" ref="D877" ca="1">IFERROR(INDIRECT("'Application For Textile'!L"&amp;'Application For TE &amp; GOTS'!S969),"")</f>
        <v/>
      </c>
      <c r="E877" s="14" t="str">
        <f ca="1">'Application For TE &amp; GOTS'!AF969</f>
        <v/>
      </c>
      <c r="F877" s="14" t="str">
        <f ca="1">'Application For TE &amp; GOTS'!AH969</f>
        <v/>
      </c>
      <c r="G877" s="14" t="e">
        <f ca="1">'Application For TE &amp; GOTS'!AI969</f>
        <v>#REF!</v>
      </c>
    </row>
    <row r="878" spans="1:7">
      <c r="A878" s="14">
        <v>857</v>
      </c>
      <c r="B878" s="14" t="str">
        <f ca="1">'Application For TE &amp; GOTS'!X970</f>
        <v/>
      </c>
      <c r="C878" s="14">
        <f>'Application For TE &amp; GOTS'!$D970</f>
        <v>0</v>
      </c>
      <c r="D878" s="14" t="str" cm="1">
        <f t="array" aca="1" ref="D878" ca="1">IFERROR(INDIRECT("'Application For Textile'!L"&amp;'Application For TE &amp; GOTS'!S970),"")</f>
        <v/>
      </c>
      <c r="E878" s="14" t="str">
        <f ca="1">'Application For TE &amp; GOTS'!AF970</f>
        <v/>
      </c>
      <c r="F878" s="14" t="str">
        <f ca="1">'Application For TE &amp; GOTS'!AH970</f>
        <v/>
      </c>
      <c r="G878" s="14" t="e">
        <f ca="1">'Application For TE &amp; GOTS'!AI970</f>
        <v>#REF!</v>
      </c>
    </row>
    <row r="879" spans="1:7">
      <c r="A879" s="14">
        <v>858</v>
      </c>
      <c r="B879" s="14" t="str">
        <f ca="1">'Application For TE &amp; GOTS'!X971</f>
        <v/>
      </c>
      <c r="C879" s="14">
        <f>'Application For TE &amp; GOTS'!$D971</f>
        <v>0</v>
      </c>
      <c r="D879" s="14" t="str" cm="1">
        <f t="array" aca="1" ref="D879" ca="1">IFERROR(INDIRECT("'Application For Textile'!L"&amp;'Application For TE &amp; GOTS'!S971),"")</f>
        <v/>
      </c>
      <c r="E879" s="14" t="str">
        <f ca="1">'Application For TE &amp; GOTS'!AF971</f>
        <v/>
      </c>
      <c r="F879" s="14" t="str">
        <f ca="1">'Application For TE &amp; GOTS'!AH971</f>
        <v/>
      </c>
      <c r="G879" s="14" t="e">
        <f ca="1">'Application For TE &amp; GOTS'!AI971</f>
        <v>#REF!</v>
      </c>
    </row>
    <row r="880" spans="1:7">
      <c r="A880" s="14">
        <v>859</v>
      </c>
      <c r="B880" s="14" t="str">
        <f ca="1">'Application For TE &amp; GOTS'!X972</f>
        <v/>
      </c>
      <c r="C880" s="14">
        <f>'Application For TE &amp; GOTS'!$D972</f>
        <v>0</v>
      </c>
      <c r="D880" s="14" t="str" cm="1">
        <f t="array" aca="1" ref="D880" ca="1">IFERROR(INDIRECT("'Application For Textile'!L"&amp;'Application For TE &amp; GOTS'!S972),"")</f>
        <v/>
      </c>
      <c r="E880" s="14" t="str">
        <f ca="1">'Application For TE &amp; GOTS'!AF972</f>
        <v/>
      </c>
      <c r="F880" s="14" t="str">
        <f ca="1">'Application For TE &amp; GOTS'!AH972</f>
        <v/>
      </c>
      <c r="G880" s="14" t="e">
        <f ca="1">'Application For TE &amp; GOTS'!AI972</f>
        <v>#REF!</v>
      </c>
    </row>
    <row r="881" spans="1:7">
      <c r="A881" s="14">
        <v>860</v>
      </c>
      <c r="B881" s="14" t="str">
        <f ca="1">'Application For TE &amp; GOTS'!X973</f>
        <v/>
      </c>
      <c r="C881" s="14">
        <f>'Application For TE &amp; GOTS'!$D973</f>
        <v>0</v>
      </c>
      <c r="D881" s="14" t="str" cm="1">
        <f t="array" aca="1" ref="D881" ca="1">IFERROR(INDIRECT("'Application For Textile'!L"&amp;'Application For TE &amp; GOTS'!S973),"")</f>
        <v/>
      </c>
      <c r="E881" s="14" t="str">
        <f ca="1">'Application For TE &amp; GOTS'!AF973</f>
        <v/>
      </c>
      <c r="F881" s="14" t="str">
        <f ca="1">'Application For TE &amp; GOTS'!AH973</f>
        <v/>
      </c>
      <c r="G881" s="14" t="e">
        <f ca="1">'Application For TE &amp; GOTS'!AI973</f>
        <v>#REF!</v>
      </c>
    </row>
    <row r="882" spans="1:7">
      <c r="A882" s="14">
        <v>861</v>
      </c>
      <c r="B882" s="14" t="str">
        <f ca="1">'Application For TE &amp; GOTS'!X974</f>
        <v/>
      </c>
      <c r="C882" s="14">
        <f>'Application For TE &amp; GOTS'!$D974</f>
        <v>0</v>
      </c>
      <c r="D882" s="14" t="str" cm="1">
        <f t="array" aca="1" ref="D882" ca="1">IFERROR(INDIRECT("'Application For Textile'!L"&amp;'Application For TE &amp; GOTS'!S974),"")</f>
        <v/>
      </c>
      <c r="E882" s="14" t="str">
        <f ca="1">'Application For TE &amp; GOTS'!AF974</f>
        <v/>
      </c>
      <c r="F882" s="14" t="str">
        <f ca="1">'Application For TE &amp; GOTS'!AH974</f>
        <v/>
      </c>
      <c r="G882" s="14" t="e">
        <f ca="1">'Application For TE &amp; GOTS'!AI974</f>
        <v>#REF!</v>
      </c>
    </row>
    <row r="883" spans="1:7">
      <c r="A883" s="14">
        <v>862</v>
      </c>
      <c r="B883" s="14" t="str">
        <f ca="1">'Application For TE &amp; GOTS'!X975</f>
        <v/>
      </c>
      <c r="C883" s="14">
        <f>'Application For TE &amp; GOTS'!$D975</f>
        <v>0</v>
      </c>
      <c r="D883" s="14" t="str" cm="1">
        <f t="array" aca="1" ref="D883" ca="1">IFERROR(INDIRECT("'Application For Textile'!L"&amp;'Application For TE &amp; GOTS'!S975),"")</f>
        <v/>
      </c>
      <c r="E883" s="14" t="str">
        <f ca="1">'Application For TE &amp; GOTS'!AF975</f>
        <v/>
      </c>
      <c r="F883" s="14" t="str">
        <f ca="1">'Application For TE &amp; GOTS'!AH975</f>
        <v/>
      </c>
      <c r="G883" s="14" t="e">
        <f ca="1">'Application For TE &amp; GOTS'!AI975</f>
        <v>#REF!</v>
      </c>
    </row>
    <row r="884" spans="1:7">
      <c r="A884" s="14">
        <v>863</v>
      </c>
      <c r="B884" s="14" t="str">
        <f ca="1">'Application For TE &amp; GOTS'!X976</f>
        <v/>
      </c>
      <c r="C884" s="14">
        <f>'Application For TE &amp; GOTS'!$D976</f>
        <v>0</v>
      </c>
      <c r="D884" s="14" t="str" cm="1">
        <f t="array" aca="1" ref="D884" ca="1">IFERROR(INDIRECT("'Application For Textile'!L"&amp;'Application For TE &amp; GOTS'!S976),"")</f>
        <v/>
      </c>
      <c r="E884" s="14" t="str">
        <f ca="1">'Application For TE &amp; GOTS'!AF976</f>
        <v/>
      </c>
      <c r="F884" s="14" t="str">
        <f ca="1">'Application For TE &amp; GOTS'!AH976</f>
        <v/>
      </c>
      <c r="G884" s="14" t="e">
        <f ca="1">'Application For TE &amp; GOTS'!AI976</f>
        <v>#REF!</v>
      </c>
    </row>
    <row r="885" spans="1:7">
      <c r="A885" s="14">
        <v>864</v>
      </c>
      <c r="B885" s="14" t="str">
        <f ca="1">'Application For TE &amp; GOTS'!X977</f>
        <v/>
      </c>
      <c r="C885" s="14">
        <f>'Application For TE &amp; GOTS'!$D977</f>
        <v>0</v>
      </c>
      <c r="D885" s="14" t="str" cm="1">
        <f t="array" aca="1" ref="D885" ca="1">IFERROR(INDIRECT("'Application For Textile'!L"&amp;'Application For TE &amp; GOTS'!S977),"")</f>
        <v/>
      </c>
      <c r="E885" s="14" t="str">
        <f ca="1">'Application For TE &amp; GOTS'!AF977</f>
        <v/>
      </c>
      <c r="F885" s="14" t="str">
        <f ca="1">'Application For TE &amp; GOTS'!AH977</f>
        <v/>
      </c>
      <c r="G885" s="14" t="e">
        <f ca="1">'Application For TE &amp; GOTS'!AI977</f>
        <v>#REF!</v>
      </c>
    </row>
    <row r="886" spans="1:7">
      <c r="A886" s="14">
        <v>865</v>
      </c>
      <c r="B886" s="14" t="str">
        <f ca="1">'Application For TE &amp; GOTS'!X978</f>
        <v/>
      </c>
      <c r="C886" s="14">
        <f>'Application For TE &amp; GOTS'!$D978</f>
        <v>0</v>
      </c>
      <c r="D886" s="14" t="str" cm="1">
        <f t="array" aca="1" ref="D886" ca="1">IFERROR(INDIRECT("'Application For Textile'!L"&amp;'Application For TE &amp; GOTS'!S978),"")</f>
        <v/>
      </c>
      <c r="E886" s="14" t="str">
        <f ca="1">'Application For TE &amp; GOTS'!AF978</f>
        <v/>
      </c>
      <c r="F886" s="14" t="str">
        <f ca="1">'Application For TE &amp; GOTS'!AH978</f>
        <v/>
      </c>
      <c r="G886" s="14" t="e">
        <f ca="1">'Application For TE &amp; GOTS'!AI978</f>
        <v>#REF!</v>
      </c>
    </row>
    <row r="887" spans="1:7">
      <c r="A887" s="14">
        <v>866</v>
      </c>
      <c r="B887" s="14" t="str">
        <f ca="1">'Application For TE &amp; GOTS'!X979</f>
        <v/>
      </c>
      <c r="C887" s="14">
        <f>'Application For TE &amp; GOTS'!$D979</f>
        <v>0</v>
      </c>
      <c r="D887" s="14" t="str" cm="1">
        <f t="array" aca="1" ref="D887" ca="1">IFERROR(INDIRECT("'Application For Textile'!L"&amp;'Application For TE &amp; GOTS'!S979),"")</f>
        <v/>
      </c>
      <c r="E887" s="14" t="str">
        <f ca="1">'Application For TE &amp; GOTS'!AF979</f>
        <v/>
      </c>
      <c r="F887" s="14" t="str">
        <f ca="1">'Application For TE &amp; GOTS'!AH979</f>
        <v/>
      </c>
      <c r="G887" s="14" t="e">
        <f ca="1">'Application For TE &amp; GOTS'!AI979</f>
        <v>#REF!</v>
      </c>
    </row>
    <row r="888" spans="1:7">
      <c r="A888" s="14">
        <v>867</v>
      </c>
      <c r="B888" s="14" t="str">
        <f ca="1">'Application For TE &amp; GOTS'!X980</f>
        <v/>
      </c>
      <c r="C888" s="14">
        <f>'Application For TE &amp; GOTS'!$D980</f>
        <v>0</v>
      </c>
      <c r="D888" s="14" t="str" cm="1">
        <f t="array" aca="1" ref="D888" ca="1">IFERROR(INDIRECT("'Application For Textile'!L"&amp;'Application For TE &amp; GOTS'!S980),"")</f>
        <v/>
      </c>
      <c r="E888" s="14" t="str">
        <f ca="1">'Application For TE &amp; GOTS'!AF980</f>
        <v/>
      </c>
      <c r="F888" s="14" t="str">
        <f ca="1">'Application For TE &amp; GOTS'!AH980</f>
        <v/>
      </c>
      <c r="G888" s="14" t="e">
        <f ca="1">'Application For TE &amp; GOTS'!AI980</f>
        <v>#REF!</v>
      </c>
    </row>
    <row r="889" spans="1:7">
      <c r="A889" s="14">
        <v>868</v>
      </c>
      <c r="B889" s="14" t="str">
        <f ca="1">'Application For TE &amp; GOTS'!X981</f>
        <v/>
      </c>
      <c r="C889" s="14">
        <f>'Application For TE &amp; GOTS'!$D981</f>
        <v>0</v>
      </c>
      <c r="D889" s="14" t="str" cm="1">
        <f t="array" aca="1" ref="D889" ca="1">IFERROR(INDIRECT("'Application For Textile'!L"&amp;'Application For TE &amp; GOTS'!S981),"")</f>
        <v/>
      </c>
      <c r="E889" s="14" t="str">
        <f ca="1">'Application For TE &amp; GOTS'!AF981</f>
        <v/>
      </c>
      <c r="F889" s="14" t="str">
        <f ca="1">'Application For TE &amp; GOTS'!AH981</f>
        <v/>
      </c>
      <c r="G889" s="14" t="e">
        <f ca="1">'Application For TE &amp; GOTS'!AI981</f>
        <v>#REF!</v>
      </c>
    </row>
    <row r="890" spans="1:7">
      <c r="A890" s="14">
        <v>869</v>
      </c>
      <c r="B890" s="14" t="str">
        <f ca="1">'Application For TE &amp; GOTS'!X982</f>
        <v/>
      </c>
      <c r="C890" s="14">
        <f>'Application For TE &amp; GOTS'!$D982</f>
        <v>0</v>
      </c>
      <c r="D890" s="14" t="str" cm="1">
        <f t="array" aca="1" ref="D890" ca="1">IFERROR(INDIRECT("'Application For Textile'!L"&amp;'Application For TE &amp; GOTS'!S982),"")</f>
        <v/>
      </c>
      <c r="E890" s="14" t="str">
        <f ca="1">'Application For TE &amp; GOTS'!AF982</f>
        <v/>
      </c>
      <c r="F890" s="14" t="str">
        <f ca="1">'Application For TE &amp; GOTS'!AH982</f>
        <v/>
      </c>
      <c r="G890" s="14" t="e">
        <f ca="1">'Application For TE &amp; GOTS'!AI982</f>
        <v>#REF!</v>
      </c>
    </row>
    <row r="891" spans="1:7">
      <c r="A891" s="14">
        <v>870</v>
      </c>
      <c r="B891" s="14" t="str">
        <f ca="1">'Application For TE &amp; GOTS'!X983</f>
        <v/>
      </c>
      <c r="C891" s="14">
        <f>'Application For TE &amp; GOTS'!$D983</f>
        <v>0</v>
      </c>
      <c r="D891" s="14" t="str" cm="1">
        <f t="array" aca="1" ref="D891" ca="1">IFERROR(INDIRECT("'Application For Textile'!L"&amp;'Application For TE &amp; GOTS'!S983),"")</f>
        <v/>
      </c>
      <c r="E891" s="14" t="str">
        <f ca="1">'Application For TE &amp; GOTS'!AF983</f>
        <v/>
      </c>
      <c r="F891" s="14" t="str">
        <f ca="1">'Application For TE &amp; GOTS'!AH983</f>
        <v/>
      </c>
      <c r="G891" s="14" t="e">
        <f ca="1">'Application For TE &amp; GOTS'!AI983</f>
        <v>#REF!</v>
      </c>
    </row>
    <row r="892" spans="1:7">
      <c r="A892" s="14">
        <v>871</v>
      </c>
      <c r="B892" s="14" t="str">
        <f ca="1">'Application For TE &amp; GOTS'!X984</f>
        <v/>
      </c>
      <c r="C892" s="14">
        <f>'Application For TE &amp; GOTS'!$D984</f>
        <v>0</v>
      </c>
      <c r="D892" s="14" t="str" cm="1">
        <f t="array" aca="1" ref="D892" ca="1">IFERROR(INDIRECT("'Application For Textile'!L"&amp;'Application For TE &amp; GOTS'!S984),"")</f>
        <v/>
      </c>
      <c r="E892" s="14" t="str">
        <f ca="1">'Application For TE &amp; GOTS'!AF984</f>
        <v/>
      </c>
      <c r="F892" s="14" t="str">
        <f ca="1">'Application For TE &amp; GOTS'!AH984</f>
        <v/>
      </c>
      <c r="G892" s="14" t="e">
        <f ca="1">'Application For TE &amp; GOTS'!AI984</f>
        <v>#REF!</v>
      </c>
    </row>
    <row r="893" spans="1:7">
      <c r="A893" s="14">
        <v>872</v>
      </c>
      <c r="B893" s="14" t="str">
        <f ca="1">'Application For TE &amp; GOTS'!X985</f>
        <v/>
      </c>
      <c r="C893" s="14">
        <f>'Application For TE &amp; GOTS'!$D985</f>
        <v>0</v>
      </c>
      <c r="D893" s="14" t="str" cm="1">
        <f t="array" aca="1" ref="D893" ca="1">IFERROR(INDIRECT("'Application For Textile'!L"&amp;'Application For TE &amp; GOTS'!S985),"")</f>
        <v/>
      </c>
      <c r="E893" s="14" t="str">
        <f ca="1">'Application For TE &amp; GOTS'!AF985</f>
        <v/>
      </c>
      <c r="F893" s="14" t="str">
        <f ca="1">'Application For TE &amp; GOTS'!AH985</f>
        <v/>
      </c>
      <c r="G893" s="14" t="e">
        <f ca="1">'Application For TE &amp; GOTS'!AI985</f>
        <v>#REF!</v>
      </c>
    </row>
    <row r="894" spans="1:7">
      <c r="A894" s="14">
        <v>873</v>
      </c>
      <c r="B894" s="14" t="str">
        <f ca="1">'Application For TE &amp; GOTS'!X986</f>
        <v/>
      </c>
      <c r="C894" s="14">
        <f>'Application For TE &amp; GOTS'!$D986</f>
        <v>0</v>
      </c>
      <c r="D894" s="14" t="str" cm="1">
        <f t="array" aca="1" ref="D894" ca="1">IFERROR(INDIRECT("'Application For Textile'!L"&amp;'Application For TE &amp; GOTS'!S986),"")</f>
        <v/>
      </c>
      <c r="E894" s="14" t="str">
        <f ca="1">'Application For TE &amp; GOTS'!AF986</f>
        <v/>
      </c>
      <c r="F894" s="14" t="str">
        <f ca="1">'Application For TE &amp; GOTS'!AH986</f>
        <v/>
      </c>
      <c r="G894" s="14" t="e">
        <f ca="1">'Application For TE &amp; GOTS'!AI986</f>
        <v>#REF!</v>
      </c>
    </row>
    <row r="895" spans="1:7">
      <c r="A895" s="14">
        <v>874</v>
      </c>
      <c r="B895" s="14" t="str">
        <f ca="1">'Application For TE &amp; GOTS'!X987</f>
        <v/>
      </c>
      <c r="C895" s="14">
        <f>'Application For TE &amp; GOTS'!$D987</f>
        <v>0</v>
      </c>
      <c r="D895" s="14" t="str" cm="1">
        <f t="array" aca="1" ref="D895" ca="1">IFERROR(INDIRECT("'Application For Textile'!L"&amp;'Application For TE &amp; GOTS'!S987),"")</f>
        <v/>
      </c>
      <c r="E895" s="14" t="str">
        <f ca="1">'Application For TE &amp; GOTS'!AF987</f>
        <v/>
      </c>
      <c r="F895" s="14" t="str">
        <f ca="1">'Application For TE &amp; GOTS'!AH987</f>
        <v/>
      </c>
      <c r="G895" s="14" t="e">
        <f ca="1">'Application For TE &amp; GOTS'!AI987</f>
        <v>#REF!</v>
      </c>
    </row>
    <row r="896" spans="1:7">
      <c r="A896" s="14">
        <v>875</v>
      </c>
      <c r="B896" s="14" t="str">
        <f ca="1">'Application For TE &amp; GOTS'!X988</f>
        <v/>
      </c>
      <c r="C896" s="14">
        <f>'Application For TE &amp; GOTS'!$D988</f>
        <v>0</v>
      </c>
      <c r="D896" s="14" t="str" cm="1">
        <f t="array" aca="1" ref="D896" ca="1">IFERROR(INDIRECT("'Application For Textile'!L"&amp;'Application For TE &amp; GOTS'!S988),"")</f>
        <v/>
      </c>
      <c r="E896" s="14" t="str">
        <f ca="1">'Application For TE &amp; GOTS'!AF988</f>
        <v/>
      </c>
      <c r="F896" s="14" t="str">
        <f ca="1">'Application For TE &amp; GOTS'!AH988</f>
        <v/>
      </c>
      <c r="G896" s="14" t="e">
        <f ca="1">'Application For TE &amp; GOTS'!AI988</f>
        <v>#REF!</v>
      </c>
    </row>
    <row r="897" spans="1:7">
      <c r="A897" s="14">
        <v>876</v>
      </c>
      <c r="B897" s="14" t="str">
        <f ca="1">'Application For TE &amp; GOTS'!X989</f>
        <v/>
      </c>
      <c r="C897" s="14">
        <f>'Application For TE &amp; GOTS'!$D989</f>
        <v>0</v>
      </c>
      <c r="D897" s="14" t="str" cm="1">
        <f t="array" aca="1" ref="D897" ca="1">IFERROR(INDIRECT("'Application For Textile'!L"&amp;'Application For TE &amp; GOTS'!S989),"")</f>
        <v/>
      </c>
      <c r="E897" s="14" t="str">
        <f ca="1">'Application For TE &amp; GOTS'!AF989</f>
        <v/>
      </c>
      <c r="F897" s="14" t="str">
        <f ca="1">'Application For TE &amp; GOTS'!AH989</f>
        <v/>
      </c>
      <c r="G897" s="14" t="e">
        <f ca="1">'Application For TE &amp; GOTS'!AI989</f>
        <v>#REF!</v>
      </c>
    </row>
    <row r="898" spans="1:7">
      <c r="A898" s="14">
        <v>877</v>
      </c>
      <c r="B898" s="14" t="str">
        <f ca="1">'Application For TE &amp; GOTS'!X990</f>
        <v/>
      </c>
      <c r="C898" s="14">
        <f>'Application For TE &amp; GOTS'!$D990</f>
        <v>0</v>
      </c>
      <c r="D898" s="14" t="str" cm="1">
        <f t="array" aca="1" ref="D898" ca="1">IFERROR(INDIRECT("'Application For Textile'!L"&amp;'Application For TE &amp; GOTS'!S990),"")</f>
        <v/>
      </c>
      <c r="E898" s="14" t="str">
        <f ca="1">'Application For TE &amp; GOTS'!AF990</f>
        <v/>
      </c>
      <c r="F898" s="14" t="str">
        <f ca="1">'Application For TE &amp; GOTS'!AH990</f>
        <v/>
      </c>
      <c r="G898" s="14" t="e">
        <f ca="1">'Application For TE &amp; GOTS'!AI990</f>
        <v>#REF!</v>
      </c>
    </row>
    <row r="899" spans="1:7">
      <c r="A899" s="14">
        <v>878</v>
      </c>
      <c r="B899" s="14" t="str">
        <f ca="1">'Application For TE &amp; GOTS'!X991</f>
        <v/>
      </c>
      <c r="C899" s="14">
        <f>'Application For TE &amp; GOTS'!$D991</f>
        <v>0</v>
      </c>
      <c r="D899" s="14" t="str" cm="1">
        <f t="array" aca="1" ref="D899" ca="1">IFERROR(INDIRECT("'Application For Textile'!L"&amp;'Application For TE &amp; GOTS'!S991),"")</f>
        <v/>
      </c>
      <c r="E899" s="14" t="str">
        <f ca="1">'Application For TE &amp; GOTS'!AF991</f>
        <v/>
      </c>
      <c r="F899" s="14" t="str">
        <f ca="1">'Application For TE &amp; GOTS'!AH991</f>
        <v/>
      </c>
      <c r="G899" s="14" t="e">
        <f ca="1">'Application For TE &amp; GOTS'!AI991</f>
        <v>#REF!</v>
      </c>
    </row>
    <row r="900" spans="1:7">
      <c r="A900" s="14">
        <v>879</v>
      </c>
      <c r="B900" s="14" t="str">
        <f ca="1">'Application For TE &amp; GOTS'!X992</f>
        <v/>
      </c>
      <c r="C900" s="14">
        <f>'Application For TE &amp; GOTS'!$D992</f>
        <v>0</v>
      </c>
      <c r="D900" s="14" t="str" cm="1">
        <f t="array" aca="1" ref="D900" ca="1">IFERROR(INDIRECT("'Application For Textile'!L"&amp;'Application For TE &amp; GOTS'!S992),"")</f>
        <v/>
      </c>
      <c r="E900" s="14" t="str">
        <f ca="1">'Application For TE &amp; GOTS'!AF992</f>
        <v/>
      </c>
      <c r="F900" s="14" t="str">
        <f ca="1">'Application For TE &amp; GOTS'!AH992</f>
        <v/>
      </c>
      <c r="G900" s="14" t="e">
        <f ca="1">'Application For TE &amp; GOTS'!AI992</f>
        <v>#REF!</v>
      </c>
    </row>
    <row r="901" spans="1:7">
      <c r="A901" s="14">
        <v>880</v>
      </c>
      <c r="B901" s="14" t="str">
        <f ca="1">'Application For TE &amp; GOTS'!X993</f>
        <v/>
      </c>
      <c r="C901" s="14">
        <f>'Application For TE &amp; GOTS'!$D993</f>
        <v>0</v>
      </c>
      <c r="D901" s="14" t="str" cm="1">
        <f t="array" aca="1" ref="D901" ca="1">IFERROR(INDIRECT("'Application For Textile'!L"&amp;'Application For TE &amp; GOTS'!S993),"")</f>
        <v/>
      </c>
      <c r="E901" s="14" t="str">
        <f ca="1">'Application For TE &amp; GOTS'!AF993</f>
        <v/>
      </c>
      <c r="F901" s="14" t="str">
        <f ca="1">'Application For TE &amp; GOTS'!AH993</f>
        <v/>
      </c>
      <c r="G901" s="14" t="e">
        <f ca="1">'Application For TE &amp; GOTS'!AI993</f>
        <v>#REF!</v>
      </c>
    </row>
    <row r="902" spans="1:7">
      <c r="A902" s="14">
        <v>881</v>
      </c>
      <c r="B902" s="14" t="str">
        <f ca="1">'Application For TE &amp; GOTS'!X994</f>
        <v/>
      </c>
      <c r="C902" s="14">
        <f>'Application For TE &amp; GOTS'!$D994</f>
        <v>0</v>
      </c>
      <c r="D902" s="14" t="str" cm="1">
        <f t="array" aca="1" ref="D902" ca="1">IFERROR(INDIRECT("'Application For Textile'!L"&amp;'Application For TE &amp; GOTS'!S994),"")</f>
        <v/>
      </c>
      <c r="E902" s="14" t="str">
        <f ca="1">'Application For TE &amp; GOTS'!AF994</f>
        <v/>
      </c>
      <c r="F902" s="14" t="str">
        <f ca="1">'Application For TE &amp; GOTS'!AH994</f>
        <v/>
      </c>
      <c r="G902" s="14" t="e">
        <f ca="1">'Application For TE &amp; GOTS'!AI994</f>
        <v>#REF!</v>
      </c>
    </row>
    <row r="903" spans="1:7">
      <c r="A903" s="14">
        <v>882</v>
      </c>
      <c r="B903" s="14" t="str">
        <f ca="1">'Application For TE &amp; GOTS'!X995</f>
        <v/>
      </c>
      <c r="C903" s="14">
        <f>'Application For TE &amp; GOTS'!$D995</f>
        <v>0</v>
      </c>
      <c r="D903" s="14" t="str" cm="1">
        <f t="array" aca="1" ref="D903" ca="1">IFERROR(INDIRECT("'Application For Textile'!L"&amp;'Application For TE &amp; GOTS'!S995),"")</f>
        <v/>
      </c>
      <c r="E903" s="14" t="str">
        <f ca="1">'Application For TE &amp; GOTS'!AF995</f>
        <v/>
      </c>
      <c r="F903" s="14" t="str">
        <f ca="1">'Application For TE &amp; GOTS'!AH995</f>
        <v/>
      </c>
      <c r="G903" s="14" t="e">
        <f ca="1">'Application For TE &amp; GOTS'!AI995</f>
        <v>#REF!</v>
      </c>
    </row>
    <row r="904" spans="1:7">
      <c r="A904" s="14">
        <v>883</v>
      </c>
      <c r="B904" s="14" t="str">
        <f ca="1">'Application For TE &amp; GOTS'!X996</f>
        <v/>
      </c>
      <c r="C904" s="14">
        <f>'Application For TE &amp; GOTS'!$D996</f>
        <v>0</v>
      </c>
      <c r="D904" s="14" t="str" cm="1">
        <f t="array" aca="1" ref="D904" ca="1">IFERROR(INDIRECT("'Application For Textile'!L"&amp;'Application For TE &amp; GOTS'!S996),"")</f>
        <v/>
      </c>
      <c r="E904" s="14" t="str">
        <f ca="1">'Application For TE &amp; GOTS'!AF996</f>
        <v/>
      </c>
      <c r="F904" s="14" t="str">
        <f ca="1">'Application For TE &amp; GOTS'!AH996</f>
        <v/>
      </c>
      <c r="G904" s="14" t="e">
        <f ca="1">'Application For TE &amp; GOTS'!AI996</f>
        <v>#REF!</v>
      </c>
    </row>
    <row r="905" spans="1:7">
      <c r="A905" s="14">
        <v>884</v>
      </c>
      <c r="B905" s="14" t="str">
        <f ca="1">'Application For TE &amp; GOTS'!X997</f>
        <v/>
      </c>
      <c r="C905" s="14">
        <f>'Application For TE &amp; GOTS'!$D997</f>
        <v>0</v>
      </c>
      <c r="D905" s="14" t="str" cm="1">
        <f t="array" aca="1" ref="D905" ca="1">IFERROR(INDIRECT("'Application For Textile'!L"&amp;'Application For TE &amp; GOTS'!S997),"")</f>
        <v/>
      </c>
      <c r="E905" s="14" t="str">
        <f ca="1">'Application For TE &amp; GOTS'!AF997</f>
        <v/>
      </c>
      <c r="F905" s="14" t="str">
        <f ca="1">'Application For TE &amp; GOTS'!AH997</f>
        <v/>
      </c>
      <c r="G905" s="14" t="e">
        <f ca="1">'Application For TE &amp; GOTS'!AI997</f>
        <v>#REF!</v>
      </c>
    </row>
    <row r="906" spans="1:7">
      <c r="A906" s="14">
        <v>885</v>
      </c>
      <c r="B906" s="14" t="str">
        <f ca="1">'Application For TE &amp; GOTS'!X998</f>
        <v/>
      </c>
      <c r="C906" s="14">
        <f>'Application For TE &amp; GOTS'!$D998</f>
        <v>0</v>
      </c>
      <c r="D906" s="14" t="str" cm="1">
        <f t="array" aca="1" ref="D906" ca="1">IFERROR(INDIRECT("'Application For Textile'!L"&amp;'Application For TE &amp; GOTS'!S998),"")</f>
        <v/>
      </c>
      <c r="E906" s="14" t="str">
        <f ca="1">'Application For TE &amp; GOTS'!AF998</f>
        <v/>
      </c>
      <c r="F906" s="14" t="str">
        <f ca="1">'Application For TE &amp; GOTS'!AH998</f>
        <v/>
      </c>
      <c r="G906" s="14" t="e">
        <f ca="1">'Application For TE &amp; GOTS'!AI998</f>
        <v>#REF!</v>
      </c>
    </row>
    <row r="907" spans="1:7">
      <c r="A907" s="14">
        <v>886</v>
      </c>
      <c r="B907" s="14" t="str">
        <f ca="1">'Application For TE &amp; GOTS'!X999</f>
        <v/>
      </c>
      <c r="C907" s="14">
        <f>'Application For TE &amp; GOTS'!$D999</f>
        <v>0</v>
      </c>
      <c r="D907" s="14" t="str" cm="1">
        <f t="array" aca="1" ref="D907" ca="1">IFERROR(INDIRECT("'Application For Textile'!L"&amp;'Application For TE &amp; GOTS'!S999),"")</f>
        <v/>
      </c>
      <c r="E907" s="14" t="str">
        <f ca="1">'Application For TE &amp; GOTS'!AF999</f>
        <v/>
      </c>
      <c r="F907" s="14" t="str">
        <f ca="1">'Application For TE &amp; GOTS'!AH999</f>
        <v/>
      </c>
      <c r="G907" s="14" t="e">
        <f ca="1">'Application For TE &amp; GOTS'!AI999</f>
        <v>#REF!</v>
      </c>
    </row>
    <row r="908" spans="1:7">
      <c r="A908" s="14">
        <v>887</v>
      </c>
      <c r="B908" s="14" t="str">
        <f ca="1">'Application For TE &amp; GOTS'!X1000</f>
        <v/>
      </c>
      <c r="C908" s="14">
        <f>'Application For TE &amp; GOTS'!$D1000</f>
        <v>0</v>
      </c>
      <c r="D908" s="14" t="str" cm="1">
        <f t="array" aca="1" ref="D908" ca="1">IFERROR(INDIRECT("'Application For Textile'!L"&amp;'Application For TE &amp; GOTS'!S1000),"")</f>
        <v/>
      </c>
      <c r="E908" s="14" t="str">
        <f ca="1">'Application For TE &amp; GOTS'!AF1000</f>
        <v/>
      </c>
      <c r="F908" s="14" t="str">
        <f ca="1">'Application For TE &amp; GOTS'!AH1000</f>
        <v/>
      </c>
      <c r="G908" s="14" t="e">
        <f ca="1">'Application For TE &amp; GOTS'!AI1000</f>
        <v>#REF!</v>
      </c>
    </row>
    <row r="909" spans="1:7">
      <c r="A909" s="14">
        <v>888</v>
      </c>
      <c r="B909" s="14" t="str">
        <f ca="1">'Application For TE &amp; GOTS'!X1001</f>
        <v/>
      </c>
      <c r="C909" s="14">
        <f>'Application For TE &amp; GOTS'!$D1001</f>
        <v>0</v>
      </c>
      <c r="D909" s="14" t="str" cm="1">
        <f t="array" aca="1" ref="D909" ca="1">IFERROR(INDIRECT("'Application For Textile'!L"&amp;'Application For TE &amp; GOTS'!S1001),"")</f>
        <v/>
      </c>
      <c r="E909" s="14" t="str">
        <f ca="1">'Application For TE &amp; GOTS'!AF1001</f>
        <v/>
      </c>
      <c r="F909" s="14" t="str">
        <f ca="1">'Application For TE &amp; GOTS'!AH1001</f>
        <v/>
      </c>
      <c r="G909" s="14" t="e">
        <f ca="1">'Application For TE &amp; GOTS'!AI1001</f>
        <v>#REF!</v>
      </c>
    </row>
    <row r="910" spans="1:7">
      <c r="A910" s="14">
        <v>889</v>
      </c>
      <c r="B910" s="14" t="str">
        <f ca="1">'Application For TE &amp; GOTS'!X1002</f>
        <v/>
      </c>
      <c r="C910" s="14">
        <f>'Application For TE &amp; GOTS'!$D1002</f>
        <v>0</v>
      </c>
      <c r="D910" s="14" t="str" cm="1">
        <f t="array" aca="1" ref="D910" ca="1">IFERROR(INDIRECT("'Application For Textile'!L"&amp;'Application For TE &amp; GOTS'!S1002),"")</f>
        <v/>
      </c>
      <c r="E910" s="14" t="str">
        <f ca="1">'Application For TE &amp; GOTS'!AF1002</f>
        <v/>
      </c>
      <c r="F910" s="14" t="str">
        <f ca="1">'Application For TE &amp; GOTS'!AH1002</f>
        <v/>
      </c>
      <c r="G910" s="14" t="e">
        <f ca="1">'Application For TE &amp; GOTS'!AI1002</f>
        <v>#REF!</v>
      </c>
    </row>
    <row r="911" spans="1:7">
      <c r="A911" s="14">
        <v>890</v>
      </c>
      <c r="B911" s="14" t="str">
        <f ca="1">'Application For TE &amp; GOTS'!X1003</f>
        <v/>
      </c>
      <c r="C911" s="14">
        <f>'Application For TE &amp; GOTS'!$D1003</f>
        <v>0</v>
      </c>
      <c r="D911" s="14" t="str" cm="1">
        <f t="array" aca="1" ref="D911" ca="1">IFERROR(INDIRECT("'Application For Textile'!L"&amp;'Application For TE &amp; GOTS'!S1003),"")</f>
        <v/>
      </c>
      <c r="E911" s="14" t="str">
        <f ca="1">'Application For TE &amp; GOTS'!AF1003</f>
        <v/>
      </c>
      <c r="F911" s="14" t="str">
        <f ca="1">'Application For TE &amp; GOTS'!AH1003</f>
        <v/>
      </c>
      <c r="G911" s="14" t="e">
        <f ca="1">'Application For TE &amp; GOTS'!AI1003</f>
        <v>#REF!</v>
      </c>
    </row>
    <row r="912" spans="1:7">
      <c r="A912" s="14">
        <v>891</v>
      </c>
      <c r="B912" s="14" t="str">
        <f ca="1">'Application For TE &amp; GOTS'!X1004</f>
        <v/>
      </c>
      <c r="C912" s="14">
        <f>'Application For TE &amp; GOTS'!$D1004</f>
        <v>0</v>
      </c>
      <c r="D912" s="14" t="str" cm="1">
        <f t="array" aca="1" ref="D912" ca="1">IFERROR(INDIRECT("'Application For Textile'!L"&amp;'Application For TE &amp; GOTS'!S1004),"")</f>
        <v/>
      </c>
      <c r="E912" s="14" t="str">
        <f ca="1">'Application For TE &amp; GOTS'!AF1004</f>
        <v/>
      </c>
      <c r="F912" s="14" t="str">
        <f ca="1">'Application For TE &amp; GOTS'!AH1004</f>
        <v/>
      </c>
      <c r="G912" s="14" t="e">
        <f ca="1">'Application For TE &amp; GOTS'!AI1004</f>
        <v>#REF!</v>
      </c>
    </row>
    <row r="913" spans="1:7">
      <c r="A913" s="14">
        <v>892</v>
      </c>
      <c r="B913" s="14" t="str">
        <f ca="1">'Application For TE &amp; GOTS'!X1005</f>
        <v/>
      </c>
      <c r="C913" s="14">
        <f>'Application For TE &amp; GOTS'!$D1005</f>
        <v>0</v>
      </c>
      <c r="D913" s="14" t="str" cm="1">
        <f t="array" aca="1" ref="D913" ca="1">IFERROR(INDIRECT("'Application For Textile'!L"&amp;'Application For TE &amp; GOTS'!S1005),"")</f>
        <v/>
      </c>
      <c r="E913" s="14" t="str">
        <f ca="1">'Application For TE &amp; GOTS'!AF1005</f>
        <v/>
      </c>
      <c r="F913" s="14" t="str">
        <f ca="1">'Application For TE &amp; GOTS'!AH1005</f>
        <v/>
      </c>
      <c r="G913" s="14" t="e">
        <f ca="1">'Application For TE &amp; GOTS'!AI1005</f>
        <v>#REF!</v>
      </c>
    </row>
    <row r="914" spans="1:7">
      <c r="A914" s="14">
        <v>893</v>
      </c>
      <c r="B914" s="14" t="str">
        <f ca="1">'Application For TE &amp; GOTS'!X1006</f>
        <v/>
      </c>
      <c r="C914" s="14">
        <f>'Application For TE &amp; GOTS'!$D1006</f>
        <v>0</v>
      </c>
      <c r="D914" s="14" t="str" cm="1">
        <f t="array" aca="1" ref="D914" ca="1">IFERROR(INDIRECT("'Application For Textile'!L"&amp;'Application For TE &amp; GOTS'!S1006),"")</f>
        <v/>
      </c>
      <c r="E914" s="14" t="str">
        <f ca="1">'Application For TE &amp; GOTS'!AF1006</f>
        <v/>
      </c>
      <c r="F914" s="14" t="str">
        <f ca="1">'Application For TE &amp; GOTS'!AH1006</f>
        <v/>
      </c>
      <c r="G914" s="14" t="e">
        <f ca="1">'Application For TE &amp; GOTS'!AI1006</f>
        <v>#REF!</v>
      </c>
    </row>
    <row r="915" spans="1:7">
      <c r="A915" s="14">
        <v>894</v>
      </c>
      <c r="B915" s="14" t="str">
        <f ca="1">'Application For TE &amp; GOTS'!X1007</f>
        <v/>
      </c>
      <c r="C915" s="14">
        <f>'Application For TE &amp; GOTS'!$D1007</f>
        <v>0</v>
      </c>
      <c r="D915" s="14" t="str" cm="1">
        <f t="array" aca="1" ref="D915" ca="1">IFERROR(INDIRECT("'Application For Textile'!L"&amp;'Application For TE &amp; GOTS'!S1007),"")</f>
        <v/>
      </c>
      <c r="E915" s="14" t="str">
        <f ca="1">'Application For TE &amp; GOTS'!AF1007</f>
        <v/>
      </c>
      <c r="F915" s="14" t="str">
        <f ca="1">'Application For TE &amp; GOTS'!AH1007</f>
        <v/>
      </c>
      <c r="G915" s="14" t="e">
        <f ca="1">'Application For TE &amp; GOTS'!AI1007</f>
        <v>#REF!</v>
      </c>
    </row>
    <row r="916" spans="1:7">
      <c r="A916" s="14">
        <v>895</v>
      </c>
      <c r="B916" s="14" t="str">
        <f ca="1">'Application For TE &amp; GOTS'!X1008</f>
        <v/>
      </c>
      <c r="C916" s="14">
        <f>'Application For TE &amp; GOTS'!$D1008</f>
        <v>0</v>
      </c>
      <c r="D916" s="14" t="str" cm="1">
        <f t="array" aca="1" ref="D916" ca="1">IFERROR(INDIRECT("'Application For Textile'!L"&amp;'Application For TE &amp; GOTS'!S1008),"")</f>
        <v/>
      </c>
      <c r="E916" s="14" t="str">
        <f ca="1">'Application For TE &amp; GOTS'!AF1008</f>
        <v/>
      </c>
      <c r="F916" s="14" t="str">
        <f ca="1">'Application For TE &amp; GOTS'!AH1008</f>
        <v/>
      </c>
      <c r="G916" s="14" t="e">
        <f ca="1">'Application For TE &amp; GOTS'!AI1008</f>
        <v>#REF!</v>
      </c>
    </row>
    <row r="917" spans="1:7">
      <c r="A917" s="14">
        <v>896</v>
      </c>
      <c r="B917" s="14" t="str">
        <f ca="1">'Application For TE &amp; GOTS'!X1009</f>
        <v/>
      </c>
      <c r="C917" s="14">
        <f>'Application For TE &amp; GOTS'!$D1009</f>
        <v>0</v>
      </c>
      <c r="D917" s="14" t="str" cm="1">
        <f t="array" aca="1" ref="D917" ca="1">IFERROR(INDIRECT("'Application For Textile'!L"&amp;'Application For TE &amp; GOTS'!S1009),"")</f>
        <v/>
      </c>
      <c r="E917" s="14" t="str">
        <f ca="1">'Application For TE &amp; GOTS'!AF1009</f>
        <v/>
      </c>
      <c r="F917" s="14" t="str">
        <f ca="1">'Application For TE &amp; GOTS'!AH1009</f>
        <v/>
      </c>
      <c r="G917" s="14" t="e">
        <f ca="1">'Application For TE &amp; GOTS'!AI1009</f>
        <v>#REF!</v>
      </c>
    </row>
    <row r="918" spans="1:7">
      <c r="A918" s="14">
        <v>897</v>
      </c>
      <c r="B918" s="14" t="str">
        <f ca="1">'Application For TE &amp; GOTS'!X1010</f>
        <v/>
      </c>
      <c r="C918" s="14">
        <f>'Application For TE &amp; GOTS'!$D1010</f>
        <v>0</v>
      </c>
      <c r="D918" s="14" t="str" cm="1">
        <f t="array" aca="1" ref="D918" ca="1">IFERROR(INDIRECT("'Application For Textile'!L"&amp;'Application For TE &amp; GOTS'!S1010),"")</f>
        <v/>
      </c>
      <c r="E918" s="14" t="str">
        <f ca="1">'Application For TE &amp; GOTS'!AF1010</f>
        <v/>
      </c>
      <c r="F918" s="14" t="str">
        <f ca="1">'Application For TE &amp; GOTS'!AH1010</f>
        <v/>
      </c>
      <c r="G918" s="14" t="e">
        <f ca="1">'Application For TE &amp; GOTS'!AI1010</f>
        <v>#REF!</v>
      </c>
    </row>
    <row r="919" spans="1:7">
      <c r="A919" s="14">
        <v>898</v>
      </c>
      <c r="B919" s="14" t="str">
        <f ca="1">'Application For TE &amp; GOTS'!X1011</f>
        <v/>
      </c>
      <c r="C919" s="14">
        <f>'Application For TE &amp; GOTS'!$D1011</f>
        <v>0</v>
      </c>
      <c r="D919" s="14" t="str" cm="1">
        <f t="array" aca="1" ref="D919" ca="1">IFERROR(INDIRECT("'Application For Textile'!L"&amp;'Application For TE &amp; GOTS'!S1011),"")</f>
        <v/>
      </c>
      <c r="E919" s="14" t="str">
        <f ca="1">'Application For TE &amp; GOTS'!AF1011</f>
        <v/>
      </c>
      <c r="F919" s="14" t="str">
        <f ca="1">'Application For TE &amp; GOTS'!AH1011</f>
        <v/>
      </c>
      <c r="G919" s="14" t="e">
        <f ca="1">'Application For TE &amp; GOTS'!AI1011</f>
        <v>#REF!</v>
      </c>
    </row>
    <row r="920" spans="1:7">
      <c r="A920" s="14">
        <v>899</v>
      </c>
      <c r="B920" s="14" t="str">
        <f ca="1">'Application For TE &amp; GOTS'!X1012</f>
        <v/>
      </c>
      <c r="C920" s="14">
        <f>'Application For TE &amp; GOTS'!$D1012</f>
        <v>0</v>
      </c>
      <c r="D920" s="14" t="str" cm="1">
        <f t="array" aca="1" ref="D920" ca="1">IFERROR(INDIRECT("'Application For Textile'!L"&amp;'Application For TE &amp; GOTS'!S1012),"")</f>
        <v/>
      </c>
      <c r="E920" s="14" t="str">
        <f ca="1">'Application For TE &amp; GOTS'!AF1012</f>
        <v/>
      </c>
      <c r="F920" s="14" t="str">
        <f ca="1">'Application For TE &amp; GOTS'!AH1012</f>
        <v/>
      </c>
      <c r="G920" s="14" t="e">
        <f ca="1">'Application For TE &amp; GOTS'!AI1012</f>
        <v>#REF!</v>
      </c>
    </row>
    <row r="921" spans="1:7">
      <c r="A921" s="14">
        <v>900</v>
      </c>
      <c r="B921" s="14" t="str">
        <f ca="1">'Application For TE &amp; GOTS'!X1013</f>
        <v/>
      </c>
      <c r="C921" s="14">
        <f>'Application For TE &amp; GOTS'!$D1013</f>
        <v>0</v>
      </c>
      <c r="D921" s="14" t="str" cm="1">
        <f t="array" aca="1" ref="D921" ca="1">IFERROR(INDIRECT("'Application For Textile'!L"&amp;'Application For TE &amp; GOTS'!S1013),"")</f>
        <v/>
      </c>
      <c r="E921" s="14" t="str">
        <f ca="1">'Application For TE &amp; GOTS'!AF1013</f>
        <v/>
      </c>
      <c r="F921" s="14" t="str">
        <f ca="1">'Application For TE &amp; GOTS'!AH1013</f>
        <v/>
      </c>
      <c r="G921" s="14" t="e">
        <f ca="1">'Application For TE &amp; GOTS'!AI1013</f>
        <v>#REF!</v>
      </c>
    </row>
    <row r="922" spans="1:7">
      <c r="A922" s="14">
        <v>901</v>
      </c>
      <c r="B922" s="14" t="str">
        <f ca="1">'Application For TE &amp; GOTS'!X1014</f>
        <v/>
      </c>
      <c r="C922" s="14">
        <f>'Application For TE &amp; GOTS'!$D1014</f>
        <v>0</v>
      </c>
      <c r="D922" s="14" t="str" cm="1">
        <f t="array" aca="1" ref="D922" ca="1">IFERROR(INDIRECT("'Application For Textile'!L"&amp;'Application For TE &amp; GOTS'!S1014),"")</f>
        <v/>
      </c>
      <c r="E922" s="14" t="str">
        <f ca="1">'Application For TE &amp; GOTS'!AF1014</f>
        <v/>
      </c>
      <c r="F922" s="14" t="str">
        <f ca="1">'Application For TE &amp; GOTS'!AH1014</f>
        <v/>
      </c>
      <c r="G922" s="14" t="e">
        <f ca="1">'Application For TE &amp; GOTS'!AI1014</f>
        <v>#REF!</v>
      </c>
    </row>
    <row r="923" spans="1:7">
      <c r="A923" s="14">
        <v>902</v>
      </c>
      <c r="B923" s="14" t="str">
        <f ca="1">'Application For TE &amp; GOTS'!X1015</f>
        <v/>
      </c>
      <c r="C923" s="14">
        <f>'Application For TE &amp; GOTS'!$D1015</f>
        <v>0</v>
      </c>
      <c r="D923" s="14" t="str" cm="1">
        <f t="array" aca="1" ref="D923" ca="1">IFERROR(INDIRECT("'Application For Textile'!L"&amp;'Application For TE &amp; GOTS'!S1015),"")</f>
        <v/>
      </c>
      <c r="E923" s="14" t="str">
        <f ca="1">'Application For TE &amp; GOTS'!AF1015</f>
        <v/>
      </c>
      <c r="F923" s="14" t="str">
        <f ca="1">'Application For TE &amp; GOTS'!AH1015</f>
        <v/>
      </c>
      <c r="G923" s="14" t="e">
        <f ca="1">'Application For TE &amp; GOTS'!AI1015</f>
        <v>#REF!</v>
      </c>
    </row>
    <row r="924" spans="1:7">
      <c r="A924" s="14">
        <v>903</v>
      </c>
      <c r="B924" s="14" t="str">
        <f ca="1">'Application For TE &amp; GOTS'!X1016</f>
        <v/>
      </c>
      <c r="C924" s="14">
        <f>'Application For TE &amp; GOTS'!$D1016</f>
        <v>0</v>
      </c>
      <c r="D924" s="14" t="str" cm="1">
        <f t="array" aca="1" ref="D924" ca="1">IFERROR(INDIRECT("'Application For Textile'!L"&amp;'Application For TE &amp; GOTS'!S1016),"")</f>
        <v/>
      </c>
      <c r="E924" s="14" t="str">
        <f ca="1">'Application For TE &amp; GOTS'!AF1016</f>
        <v/>
      </c>
      <c r="F924" s="14" t="str">
        <f ca="1">'Application For TE &amp; GOTS'!AH1016</f>
        <v/>
      </c>
      <c r="G924" s="14" t="e">
        <f ca="1">'Application For TE &amp; GOTS'!AI1016</f>
        <v>#REF!</v>
      </c>
    </row>
    <row r="925" spans="1:7">
      <c r="A925" s="14">
        <v>904</v>
      </c>
      <c r="B925" s="14" t="str">
        <f ca="1">'Application For TE &amp; GOTS'!X1017</f>
        <v/>
      </c>
      <c r="C925" s="14">
        <f>'Application For TE &amp; GOTS'!$D1017</f>
        <v>0</v>
      </c>
      <c r="D925" s="14" t="str" cm="1">
        <f t="array" aca="1" ref="D925" ca="1">IFERROR(INDIRECT("'Application For Textile'!L"&amp;'Application For TE &amp; GOTS'!S1017),"")</f>
        <v/>
      </c>
      <c r="E925" s="14" t="str">
        <f ca="1">'Application For TE &amp; GOTS'!AF1017</f>
        <v/>
      </c>
      <c r="F925" s="14" t="str">
        <f ca="1">'Application For TE &amp; GOTS'!AH1017</f>
        <v/>
      </c>
      <c r="G925" s="14" t="e">
        <f ca="1">'Application For TE &amp; GOTS'!AI1017</f>
        <v>#REF!</v>
      </c>
    </row>
    <row r="926" spans="1:7">
      <c r="A926" s="14">
        <v>905</v>
      </c>
      <c r="B926" s="14" t="str">
        <f ca="1">'Application For TE &amp; GOTS'!X1018</f>
        <v/>
      </c>
      <c r="C926" s="14">
        <f>'Application For TE &amp; GOTS'!$D1018</f>
        <v>0</v>
      </c>
      <c r="D926" s="14" t="str" cm="1">
        <f t="array" aca="1" ref="D926" ca="1">IFERROR(INDIRECT("'Application For Textile'!L"&amp;'Application For TE &amp; GOTS'!S1018),"")</f>
        <v/>
      </c>
      <c r="E926" s="14" t="str">
        <f ca="1">'Application For TE &amp; GOTS'!AF1018</f>
        <v/>
      </c>
      <c r="F926" s="14" t="str">
        <f ca="1">'Application For TE &amp; GOTS'!AH1018</f>
        <v/>
      </c>
      <c r="G926" s="14" t="e">
        <f ca="1">'Application For TE &amp; GOTS'!AI1018</f>
        <v>#REF!</v>
      </c>
    </row>
    <row r="927" spans="1:7">
      <c r="A927" s="14">
        <v>906</v>
      </c>
      <c r="B927" s="14" t="str">
        <f ca="1">'Application For TE &amp; GOTS'!X1019</f>
        <v/>
      </c>
      <c r="C927" s="14">
        <f>'Application For TE &amp; GOTS'!$D1019</f>
        <v>0</v>
      </c>
      <c r="D927" s="14" t="str" cm="1">
        <f t="array" aca="1" ref="D927" ca="1">IFERROR(INDIRECT("'Application For Textile'!L"&amp;'Application For TE &amp; GOTS'!S1019),"")</f>
        <v/>
      </c>
      <c r="E927" s="14" t="str">
        <f ca="1">'Application For TE &amp; GOTS'!AF1019</f>
        <v/>
      </c>
      <c r="F927" s="14" t="str">
        <f ca="1">'Application For TE &amp; GOTS'!AH1019</f>
        <v/>
      </c>
      <c r="G927" s="14" t="e">
        <f ca="1">'Application For TE &amp; GOTS'!AI1019</f>
        <v>#REF!</v>
      </c>
    </row>
    <row r="928" spans="1:7">
      <c r="A928" s="14">
        <v>907</v>
      </c>
      <c r="B928" s="14" t="str">
        <f ca="1">'Application For TE &amp; GOTS'!X1020</f>
        <v/>
      </c>
      <c r="C928" s="14">
        <f>'Application For TE &amp; GOTS'!$D1020</f>
        <v>0</v>
      </c>
      <c r="D928" s="14" t="str" cm="1">
        <f t="array" aca="1" ref="D928" ca="1">IFERROR(INDIRECT("'Application For Textile'!L"&amp;'Application For TE &amp; GOTS'!S1020),"")</f>
        <v/>
      </c>
      <c r="E928" s="14" t="str">
        <f ca="1">'Application For TE &amp; GOTS'!AF1020</f>
        <v/>
      </c>
      <c r="F928" s="14" t="str">
        <f ca="1">'Application For TE &amp; GOTS'!AH1020</f>
        <v/>
      </c>
      <c r="G928" s="14" t="e">
        <f ca="1">'Application For TE &amp; GOTS'!AI1020</f>
        <v>#REF!</v>
      </c>
    </row>
    <row r="929" spans="1:7">
      <c r="A929" s="14">
        <v>908</v>
      </c>
      <c r="B929" s="14" t="str">
        <f ca="1">'Application For TE &amp; GOTS'!X1021</f>
        <v/>
      </c>
      <c r="C929" s="14">
        <f>'Application For TE &amp; GOTS'!$D1021</f>
        <v>0</v>
      </c>
      <c r="D929" s="14" t="str" cm="1">
        <f t="array" aca="1" ref="D929" ca="1">IFERROR(INDIRECT("'Application For Textile'!L"&amp;'Application For TE &amp; GOTS'!S1021),"")</f>
        <v/>
      </c>
      <c r="E929" s="14" t="str">
        <f ca="1">'Application For TE &amp; GOTS'!AF1021</f>
        <v/>
      </c>
      <c r="F929" s="14" t="str">
        <f ca="1">'Application For TE &amp; GOTS'!AH1021</f>
        <v/>
      </c>
      <c r="G929" s="14" t="e">
        <f ca="1">'Application For TE &amp; GOTS'!AI1021</f>
        <v>#REF!</v>
      </c>
    </row>
    <row r="930" spans="1:7">
      <c r="A930" s="14">
        <v>909</v>
      </c>
      <c r="B930" s="14" t="str">
        <f ca="1">'Application For TE &amp; GOTS'!X1022</f>
        <v/>
      </c>
      <c r="C930" s="14">
        <f>'Application For TE &amp; GOTS'!$D1022</f>
        <v>0</v>
      </c>
      <c r="D930" s="14" t="str" cm="1">
        <f t="array" aca="1" ref="D930" ca="1">IFERROR(INDIRECT("'Application For Textile'!L"&amp;'Application For TE &amp; GOTS'!S1022),"")</f>
        <v/>
      </c>
      <c r="E930" s="14" t="str">
        <f ca="1">'Application For TE &amp; GOTS'!AF1022</f>
        <v/>
      </c>
      <c r="F930" s="14" t="str">
        <f ca="1">'Application For TE &amp; GOTS'!AH1022</f>
        <v/>
      </c>
      <c r="G930" s="14" t="e">
        <f ca="1">'Application For TE &amp; GOTS'!AI1022</f>
        <v>#REF!</v>
      </c>
    </row>
    <row r="931" spans="1:7">
      <c r="A931" s="14">
        <v>910</v>
      </c>
      <c r="B931" s="14" t="str">
        <f ca="1">'Application For TE &amp; GOTS'!X1023</f>
        <v/>
      </c>
      <c r="C931" s="14">
        <f>'Application For TE &amp; GOTS'!$D1023</f>
        <v>0</v>
      </c>
      <c r="D931" s="14" t="str" cm="1">
        <f t="array" aca="1" ref="D931" ca="1">IFERROR(INDIRECT("'Application For Textile'!L"&amp;'Application For TE &amp; GOTS'!S1023),"")</f>
        <v/>
      </c>
      <c r="E931" s="14" t="str">
        <f ca="1">'Application For TE &amp; GOTS'!AF1023</f>
        <v/>
      </c>
      <c r="F931" s="14" t="str">
        <f ca="1">'Application For TE &amp; GOTS'!AH1023</f>
        <v/>
      </c>
      <c r="G931" s="14" t="e">
        <f ca="1">'Application For TE &amp; GOTS'!AI1023</f>
        <v>#REF!</v>
      </c>
    </row>
    <row r="932" spans="1:7">
      <c r="A932" s="14">
        <v>911</v>
      </c>
      <c r="B932" s="14" t="str">
        <f ca="1">'Application For TE &amp; GOTS'!X1024</f>
        <v/>
      </c>
      <c r="C932" s="14">
        <f>'Application For TE &amp; GOTS'!$D1024</f>
        <v>0</v>
      </c>
      <c r="D932" s="14" t="str" cm="1">
        <f t="array" aca="1" ref="D932" ca="1">IFERROR(INDIRECT("'Application For Textile'!L"&amp;'Application For TE &amp; GOTS'!S1024),"")</f>
        <v/>
      </c>
      <c r="E932" s="14" t="str">
        <f ca="1">'Application For TE &amp; GOTS'!AF1024</f>
        <v/>
      </c>
      <c r="F932" s="14" t="str">
        <f ca="1">'Application For TE &amp; GOTS'!AH1024</f>
        <v/>
      </c>
      <c r="G932" s="14" t="e">
        <f ca="1">'Application For TE &amp; GOTS'!AI1024</f>
        <v>#REF!</v>
      </c>
    </row>
    <row r="933" spans="1:7">
      <c r="A933" s="14">
        <v>912</v>
      </c>
      <c r="B933" s="14" t="str">
        <f ca="1">'Application For TE &amp; GOTS'!X1025</f>
        <v/>
      </c>
      <c r="C933" s="14">
        <f>'Application For TE &amp; GOTS'!$D1025</f>
        <v>0</v>
      </c>
      <c r="D933" s="14" t="str" cm="1">
        <f t="array" aca="1" ref="D933" ca="1">IFERROR(INDIRECT("'Application For Textile'!L"&amp;'Application For TE &amp; GOTS'!S1025),"")</f>
        <v/>
      </c>
      <c r="E933" s="14" t="str">
        <f ca="1">'Application For TE &amp; GOTS'!AF1025</f>
        <v/>
      </c>
      <c r="F933" s="14" t="str">
        <f ca="1">'Application For TE &amp; GOTS'!AH1025</f>
        <v/>
      </c>
      <c r="G933" s="14" t="e">
        <f ca="1">'Application For TE &amp; GOTS'!AI1025</f>
        <v>#REF!</v>
      </c>
    </row>
    <row r="934" spans="1:7">
      <c r="A934" s="14">
        <v>913</v>
      </c>
      <c r="B934" s="14" t="str">
        <f ca="1">'Application For TE &amp; GOTS'!X1026</f>
        <v/>
      </c>
      <c r="C934" s="14">
        <f>'Application For TE &amp; GOTS'!$D1026</f>
        <v>0</v>
      </c>
      <c r="D934" s="14" t="str" cm="1">
        <f t="array" aca="1" ref="D934" ca="1">IFERROR(INDIRECT("'Application For Textile'!L"&amp;'Application For TE &amp; GOTS'!S1026),"")</f>
        <v/>
      </c>
      <c r="E934" s="14" t="str">
        <f ca="1">'Application For TE &amp; GOTS'!AF1026</f>
        <v/>
      </c>
      <c r="F934" s="14" t="str">
        <f ca="1">'Application For TE &amp; GOTS'!AH1026</f>
        <v/>
      </c>
      <c r="G934" s="14" t="e">
        <f ca="1">'Application For TE &amp; GOTS'!AI1026</f>
        <v>#REF!</v>
      </c>
    </row>
    <row r="935" spans="1:7">
      <c r="A935" s="14">
        <v>914</v>
      </c>
      <c r="B935" s="14" t="str">
        <f ca="1">'Application For TE &amp; GOTS'!X1027</f>
        <v/>
      </c>
      <c r="C935" s="14">
        <f>'Application For TE &amp; GOTS'!$D1027</f>
        <v>0</v>
      </c>
      <c r="D935" s="14" t="str" cm="1">
        <f t="array" aca="1" ref="D935" ca="1">IFERROR(INDIRECT("'Application For Textile'!L"&amp;'Application For TE &amp; GOTS'!S1027),"")</f>
        <v/>
      </c>
      <c r="E935" s="14" t="str">
        <f ca="1">'Application For TE &amp; GOTS'!AF1027</f>
        <v/>
      </c>
      <c r="F935" s="14" t="str">
        <f ca="1">'Application For TE &amp; GOTS'!AH1027</f>
        <v/>
      </c>
      <c r="G935" s="14" t="e">
        <f ca="1">'Application For TE &amp; GOTS'!AI1027</f>
        <v>#REF!</v>
      </c>
    </row>
    <row r="936" spans="1:7">
      <c r="A936" s="14">
        <v>915</v>
      </c>
      <c r="B936" s="14" t="str">
        <f ca="1">'Application For TE &amp; GOTS'!X1028</f>
        <v/>
      </c>
      <c r="C936" s="14">
        <f>'Application For TE &amp; GOTS'!$D1028</f>
        <v>0</v>
      </c>
      <c r="D936" s="14" t="str" cm="1">
        <f t="array" aca="1" ref="D936" ca="1">IFERROR(INDIRECT("'Application For Textile'!L"&amp;'Application For TE &amp; GOTS'!S1028),"")</f>
        <v/>
      </c>
      <c r="E936" s="14" t="str">
        <f ca="1">'Application For TE &amp; GOTS'!AF1028</f>
        <v/>
      </c>
      <c r="F936" s="14" t="str">
        <f ca="1">'Application For TE &amp; GOTS'!AH1028</f>
        <v/>
      </c>
      <c r="G936" s="14" t="e">
        <f ca="1">'Application For TE &amp; GOTS'!AI1028</f>
        <v>#REF!</v>
      </c>
    </row>
    <row r="937" spans="1:7">
      <c r="A937" s="14">
        <v>916</v>
      </c>
      <c r="B937" s="14" t="str">
        <f ca="1">'Application For TE &amp; GOTS'!X1029</f>
        <v/>
      </c>
      <c r="C937" s="14">
        <f>'Application For TE &amp; GOTS'!$D1029</f>
        <v>0</v>
      </c>
      <c r="D937" s="14" t="str" cm="1">
        <f t="array" aca="1" ref="D937" ca="1">IFERROR(INDIRECT("'Application For Textile'!L"&amp;'Application For TE &amp; GOTS'!S1029),"")</f>
        <v/>
      </c>
      <c r="E937" s="14" t="str">
        <f ca="1">'Application For TE &amp; GOTS'!AF1029</f>
        <v/>
      </c>
      <c r="F937" s="14" t="str">
        <f ca="1">'Application For TE &amp; GOTS'!AH1029</f>
        <v/>
      </c>
      <c r="G937" s="14" t="e">
        <f ca="1">'Application For TE &amp; GOTS'!AI1029</f>
        <v>#REF!</v>
      </c>
    </row>
    <row r="938" spans="1:7">
      <c r="A938" s="14">
        <v>917</v>
      </c>
      <c r="B938" s="14" t="str">
        <f ca="1">'Application For TE &amp; GOTS'!X1030</f>
        <v/>
      </c>
      <c r="C938" s="14">
        <f>'Application For TE &amp; GOTS'!$D1030</f>
        <v>0</v>
      </c>
      <c r="D938" s="14" t="str" cm="1">
        <f t="array" aca="1" ref="D938" ca="1">IFERROR(INDIRECT("'Application For Textile'!L"&amp;'Application For TE &amp; GOTS'!S1030),"")</f>
        <v/>
      </c>
      <c r="E938" s="14" t="str">
        <f ca="1">'Application For TE &amp; GOTS'!AF1030</f>
        <v/>
      </c>
      <c r="F938" s="14" t="str">
        <f ca="1">'Application For TE &amp; GOTS'!AH1030</f>
        <v/>
      </c>
      <c r="G938" s="14" t="e">
        <f ca="1">'Application For TE &amp; GOTS'!AI1030</f>
        <v>#REF!</v>
      </c>
    </row>
    <row r="939" spans="1:7">
      <c r="A939" s="14">
        <v>918</v>
      </c>
      <c r="B939" s="14" t="str">
        <f ca="1">'Application For TE &amp; GOTS'!X1031</f>
        <v/>
      </c>
      <c r="C939" s="14">
        <f>'Application For TE &amp; GOTS'!$D1031</f>
        <v>0</v>
      </c>
      <c r="D939" s="14" t="str" cm="1">
        <f t="array" aca="1" ref="D939" ca="1">IFERROR(INDIRECT("'Application For Textile'!L"&amp;'Application For TE &amp; GOTS'!S1031),"")</f>
        <v/>
      </c>
      <c r="E939" s="14" t="str">
        <f ca="1">'Application For TE &amp; GOTS'!AF1031</f>
        <v/>
      </c>
      <c r="F939" s="14" t="str">
        <f ca="1">'Application For TE &amp; GOTS'!AH1031</f>
        <v/>
      </c>
      <c r="G939" s="14" t="e">
        <f ca="1">'Application For TE &amp; GOTS'!AI1031</f>
        <v>#REF!</v>
      </c>
    </row>
    <row r="940" spans="1:7">
      <c r="A940" s="14">
        <v>919</v>
      </c>
      <c r="B940" s="14" t="str">
        <f ca="1">'Application For TE &amp; GOTS'!X1032</f>
        <v/>
      </c>
      <c r="C940" s="14">
        <f>'Application For TE &amp; GOTS'!$D1032</f>
        <v>0</v>
      </c>
      <c r="D940" s="14" t="str" cm="1">
        <f t="array" aca="1" ref="D940" ca="1">IFERROR(INDIRECT("'Application For Textile'!L"&amp;'Application For TE &amp; GOTS'!S1032),"")</f>
        <v/>
      </c>
      <c r="E940" s="14" t="str">
        <f ca="1">'Application For TE &amp; GOTS'!AF1032</f>
        <v/>
      </c>
      <c r="F940" s="14" t="str">
        <f ca="1">'Application For TE &amp; GOTS'!AH1032</f>
        <v/>
      </c>
      <c r="G940" s="14" t="e">
        <f ca="1">'Application For TE &amp; GOTS'!AI1032</f>
        <v>#REF!</v>
      </c>
    </row>
    <row r="941" spans="1:7">
      <c r="A941" s="14">
        <v>920</v>
      </c>
      <c r="B941" s="14" t="str">
        <f ca="1">'Application For TE &amp; GOTS'!X1033</f>
        <v/>
      </c>
      <c r="C941" s="14">
        <f>'Application For TE &amp; GOTS'!$D1033</f>
        <v>0</v>
      </c>
      <c r="D941" s="14" t="str" cm="1">
        <f t="array" aca="1" ref="D941" ca="1">IFERROR(INDIRECT("'Application For Textile'!L"&amp;'Application For TE &amp; GOTS'!S1033),"")</f>
        <v/>
      </c>
      <c r="E941" s="14" t="str">
        <f ca="1">'Application For TE &amp; GOTS'!AF1033</f>
        <v/>
      </c>
      <c r="F941" s="14" t="str">
        <f ca="1">'Application For TE &amp; GOTS'!AH1033</f>
        <v/>
      </c>
      <c r="G941" s="14" t="e">
        <f ca="1">'Application For TE &amp; GOTS'!AI1033</f>
        <v>#REF!</v>
      </c>
    </row>
    <row r="942" spans="1:7">
      <c r="A942" s="14">
        <v>921</v>
      </c>
      <c r="B942" s="14" t="str">
        <f ca="1">'Application For TE &amp; GOTS'!X1034</f>
        <v/>
      </c>
      <c r="C942" s="14">
        <f>'Application For TE &amp; GOTS'!$D1034</f>
        <v>0</v>
      </c>
      <c r="D942" s="14" t="str" cm="1">
        <f t="array" aca="1" ref="D942" ca="1">IFERROR(INDIRECT("'Application For Textile'!L"&amp;'Application For TE &amp; GOTS'!S1034),"")</f>
        <v/>
      </c>
      <c r="E942" s="14" t="str">
        <f ca="1">'Application For TE &amp; GOTS'!AF1034</f>
        <v/>
      </c>
      <c r="F942" s="14" t="str">
        <f ca="1">'Application For TE &amp; GOTS'!AH1034</f>
        <v/>
      </c>
      <c r="G942" s="14" t="e">
        <f ca="1">'Application For TE &amp; GOTS'!AI1034</f>
        <v>#REF!</v>
      </c>
    </row>
    <row r="943" spans="1:7">
      <c r="A943" s="14">
        <v>922</v>
      </c>
      <c r="B943" s="14" t="str">
        <f ca="1">'Application For TE &amp; GOTS'!X1035</f>
        <v/>
      </c>
      <c r="C943" s="14">
        <f>'Application For TE &amp; GOTS'!$D1035</f>
        <v>0</v>
      </c>
      <c r="D943" s="14" t="str" cm="1">
        <f t="array" aca="1" ref="D943" ca="1">IFERROR(INDIRECT("'Application For Textile'!L"&amp;'Application For TE &amp; GOTS'!S1035),"")</f>
        <v/>
      </c>
      <c r="E943" s="14" t="str">
        <f ca="1">'Application For TE &amp; GOTS'!AF1035</f>
        <v/>
      </c>
      <c r="F943" s="14" t="str">
        <f ca="1">'Application For TE &amp; GOTS'!AH1035</f>
        <v/>
      </c>
      <c r="G943" s="14" t="e">
        <f ca="1">'Application For TE &amp; GOTS'!AI1035</f>
        <v>#REF!</v>
      </c>
    </row>
    <row r="944" spans="1:7">
      <c r="A944" s="14">
        <v>923</v>
      </c>
      <c r="B944" s="14" t="str">
        <f ca="1">'Application For TE &amp; GOTS'!X1036</f>
        <v/>
      </c>
      <c r="C944" s="14">
        <f>'Application For TE &amp; GOTS'!$D1036</f>
        <v>0</v>
      </c>
      <c r="D944" s="14" t="str" cm="1">
        <f t="array" aca="1" ref="D944" ca="1">IFERROR(INDIRECT("'Application For Textile'!L"&amp;'Application For TE &amp; GOTS'!S1036),"")</f>
        <v/>
      </c>
      <c r="E944" s="14" t="str">
        <f ca="1">'Application For TE &amp; GOTS'!AF1036</f>
        <v/>
      </c>
      <c r="F944" s="14" t="str">
        <f ca="1">'Application For TE &amp; GOTS'!AH1036</f>
        <v/>
      </c>
      <c r="G944" s="14" t="e">
        <f ca="1">'Application For TE &amp; GOTS'!AI1036</f>
        <v>#REF!</v>
      </c>
    </row>
    <row r="945" spans="1:7">
      <c r="A945" s="14">
        <v>924</v>
      </c>
      <c r="B945" s="14" t="str">
        <f ca="1">'Application For TE &amp; GOTS'!X1037</f>
        <v/>
      </c>
      <c r="C945" s="14">
        <f>'Application For TE &amp; GOTS'!$D1037</f>
        <v>0</v>
      </c>
      <c r="D945" s="14" t="str" cm="1">
        <f t="array" aca="1" ref="D945" ca="1">IFERROR(INDIRECT("'Application For Textile'!L"&amp;'Application For TE &amp; GOTS'!S1037),"")</f>
        <v/>
      </c>
      <c r="E945" s="14" t="str">
        <f ca="1">'Application For TE &amp; GOTS'!AF1037</f>
        <v/>
      </c>
      <c r="F945" s="14" t="str">
        <f ca="1">'Application For TE &amp; GOTS'!AH1037</f>
        <v/>
      </c>
      <c r="G945" s="14" t="e">
        <f ca="1">'Application For TE &amp; GOTS'!AI1037</f>
        <v>#REF!</v>
      </c>
    </row>
    <row r="946" spans="1:7">
      <c r="A946" s="14">
        <v>925</v>
      </c>
      <c r="B946" s="14" t="str">
        <f ca="1">'Application For TE &amp; GOTS'!X1038</f>
        <v/>
      </c>
      <c r="C946" s="14">
        <f>'Application For TE &amp; GOTS'!$D1038</f>
        <v>0</v>
      </c>
      <c r="D946" s="14" t="str" cm="1">
        <f t="array" aca="1" ref="D946" ca="1">IFERROR(INDIRECT("'Application For Textile'!L"&amp;'Application For TE &amp; GOTS'!S1038),"")</f>
        <v/>
      </c>
      <c r="E946" s="14" t="str">
        <f ca="1">'Application For TE &amp; GOTS'!AF1038</f>
        <v/>
      </c>
      <c r="F946" s="14" t="str">
        <f ca="1">'Application For TE &amp; GOTS'!AH1038</f>
        <v/>
      </c>
      <c r="G946" s="14" t="e">
        <f ca="1">'Application For TE &amp; GOTS'!AI1038</f>
        <v>#REF!</v>
      </c>
    </row>
    <row r="947" spans="1:7">
      <c r="A947" s="14">
        <v>926</v>
      </c>
      <c r="B947" s="14" t="str">
        <f ca="1">'Application For TE &amp; GOTS'!X1039</f>
        <v/>
      </c>
      <c r="C947" s="14">
        <f>'Application For TE &amp; GOTS'!$D1039</f>
        <v>0</v>
      </c>
      <c r="D947" s="14" t="str" cm="1">
        <f t="array" aca="1" ref="D947" ca="1">IFERROR(INDIRECT("'Application For Textile'!L"&amp;'Application For TE &amp; GOTS'!S1039),"")</f>
        <v/>
      </c>
      <c r="E947" s="14" t="str">
        <f ca="1">'Application For TE &amp; GOTS'!AF1039</f>
        <v/>
      </c>
      <c r="F947" s="14" t="str">
        <f ca="1">'Application For TE &amp; GOTS'!AH1039</f>
        <v/>
      </c>
      <c r="G947" s="14" t="e">
        <f ca="1">'Application For TE &amp; GOTS'!AI1039</f>
        <v>#REF!</v>
      </c>
    </row>
    <row r="948" spans="1:7">
      <c r="A948" s="14">
        <v>927</v>
      </c>
      <c r="B948" s="14" t="str">
        <f ca="1">'Application For TE &amp; GOTS'!X1040</f>
        <v/>
      </c>
      <c r="C948" s="14">
        <f>'Application For TE &amp; GOTS'!$D1040</f>
        <v>0</v>
      </c>
      <c r="D948" s="14" t="str" cm="1">
        <f t="array" aca="1" ref="D948" ca="1">IFERROR(INDIRECT("'Application For Textile'!L"&amp;'Application For TE &amp; GOTS'!S1040),"")</f>
        <v/>
      </c>
      <c r="E948" s="14" t="str">
        <f ca="1">'Application For TE &amp; GOTS'!AF1040</f>
        <v/>
      </c>
      <c r="F948" s="14" t="str">
        <f ca="1">'Application For TE &amp; GOTS'!AH1040</f>
        <v/>
      </c>
      <c r="G948" s="14" t="e">
        <f ca="1">'Application For TE &amp; GOTS'!AI1040</f>
        <v>#REF!</v>
      </c>
    </row>
    <row r="949" spans="1:7">
      <c r="A949" s="14">
        <v>928</v>
      </c>
      <c r="B949" s="14" t="str">
        <f ca="1">'Application For TE &amp; GOTS'!X1041</f>
        <v/>
      </c>
      <c r="C949" s="14">
        <f>'Application For TE &amp; GOTS'!$D1041</f>
        <v>0</v>
      </c>
      <c r="D949" s="14" t="str" cm="1">
        <f t="array" aca="1" ref="D949" ca="1">IFERROR(INDIRECT("'Application For Textile'!L"&amp;'Application For TE &amp; GOTS'!S1041),"")</f>
        <v/>
      </c>
      <c r="E949" s="14" t="str">
        <f ca="1">'Application For TE &amp; GOTS'!AF1041</f>
        <v/>
      </c>
      <c r="F949" s="14" t="str">
        <f ca="1">'Application For TE &amp; GOTS'!AH1041</f>
        <v/>
      </c>
      <c r="G949" s="14" t="e">
        <f ca="1">'Application For TE &amp; GOTS'!AI1041</f>
        <v>#REF!</v>
      </c>
    </row>
    <row r="950" spans="1:7">
      <c r="A950" s="14">
        <v>929</v>
      </c>
      <c r="B950" s="14" t="str">
        <f ca="1">'Application For TE &amp; GOTS'!X1042</f>
        <v/>
      </c>
      <c r="C950" s="14">
        <f>'Application For TE &amp; GOTS'!$D1042</f>
        <v>0</v>
      </c>
      <c r="D950" s="14" t="str" cm="1">
        <f t="array" aca="1" ref="D950" ca="1">IFERROR(INDIRECT("'Application For Textile'!L"&amp;'Application For TE &amp; GOTS'!S1042),"")</f>
        <v/>
      </c>
      <c r="E950" s="14" t="str">
        <f ca="1">'Application For TE &amp; GOTS'!AF1042</f>
        <v/>
      </c>
      <c r="F950" s="14" t="str">
        <f ca="1">'Application For TE &amp; GOTS'!AH1042</f>
        <v/>
      </c>
      <c r="G950" s="14" t="e">
        <f ca="1">'Application For TE &amp; GOTS'!AI1042</f>
        <v>#REF!</v>
      </c>
    </row>
    <row r="951" spans="1:7">
      <c r="A951" s="14">
        <v>930</v>
      </c>
      <c r="B951" s="14" t="str">
        <f ca="1">'Application For TE &amp; GOTS'!X1043</f>
        <v/>
      </c>
      <c r="C951" s="14">
        <f>'Application For TE &amp; GOTS'!$D1043</f>
        <v>0</v>
      </c>
      <c r="D951" s="14" t="str" cm="1">
        <f t="array" aca="1" ref="D951" ca="1">IFERROR(INDIRECT("'Application For Textile'!L"&amp;'Application For TE &amp; GOTS'!S1043),"")</f>
        <v/>
      </c>
      <c r="E951" s="14" t="str">
        <f ca="1">'Application For TE &amp; GOTS'!AF1043</f>
        <v/>
      </c>
      <c r="F951" s="14" t="str">
        <f ca="1">'Application For TE &amp; GOTS'!AH1043</f>
        <v/>
      </c>
      <c r="G951" s="14" t="e">
        <f ca="1">'Application For TE &amp; GOTS'!AI1043</f>
        <v>#REF!</v>
      </c>
    </row>
    <row r="952" spans="1:7">
      <c r="A952" s="14">
        <v>931</v>
      </c>
      <c r="B952" s="14" t="str">
        <f ca="1">'Application For TE &amp; GOTS'!X1044</f>
        <v/>
      </c>
      <c r="C952" s="14">
        <f>'Application For TE &amp; GOTS'!$D1044</f>
        <v>0</v>
      </c>
      <c r="D952" s="14" t="str" cm="1">
        <f t="array" aca="1" ref="D952" ca="1">IFERROR(INDIRECT("'Application For Textile'!L"&amp;'Application For TE &amp; GOTS'!S1044),"")</f>
        <v/>
      </c>
      <c r="E952" s="14" t="str">
        <f ca="1">'Application For TE &amp; GOTS'!AF1044</f>
        <v/>
      </c>
      <c r="F952" s="14" t="str">
        <f ca="1">'Application For TE &amp; GOTS'!AH1044</f>
        <v/>
      </c>
      <c r="G952" s="14" t="e">
        <f ca="1">'Application For TE &amp; GOTS'!AI1044</f>
        <v>#REF!</v>
      </c>
    </row>
    <row r="953" spans="1:7">
      <c r="A953" s="14">
        <v>932</v>
      </c>
      <c r="B953" s="14" t="str">
        <f ca="1">'Application For TE &amp; GOTS'!X1045</f>
        <v/>
      </c>
      <c r="C953" s="14">
        <f>'Application For TE &amp; GOTS'!$D1045</f>
        <v>0</v>
      </c>
      <c r="D953" s="14" t="str" cm="1">
        <f t="array" aca="1" ref="D953" ca="1">IFERROR(INDIRECT("'Application For Textile'!L"&amp;'Application For TE &amp; GOTS'!S1045),"")</f>
        <v/>
      </c>
      <c r="E953" s="14" t="str">
        <f ca="1">'Application For TE &amp; GOTS'!AF1045</f>
        <v/>
      </c>
      <c r="F953" s="14" t="str">
        <f ca="1">'Application For TE &amp; GOTS'!AH1045</f>
        <v/>
      </c>
      <c r="G953" s="14" t="e">
        <f ca="1">'Application For TE &amp; GOTS'!AI1045</f>
        <v>#REF!</v>
      </c>
    </row>
    <row r="954" spans="1:7">
      <c r="A954" s="14">
        <v>933</v>
      </c>
      <c r="B954" s="14" t="str">
        <f ca="1">'Application For TE &amp; GOTS'!X1046</f>
        <v/>
      </c>
      <c r="C954" s="14">
        <f>'Application For TE &amp; GOTS'!$D1046</f>
        <v>0</v>
      </c>
      <c r="D954" s="14" t="str" cm="1">
        <f t="array" aca="1" ref="D954" ca="1">IFERROR(INDIRECT("'Application For Textile'!L"&amp;'Application For TE &amp; GOTS'!S1046),"")</f>
        <v/>
      </c>
      <c r="E954" s="14" t="str">
        <f ca="1">'Application For TE &amp; GOTS'!AF1046</f>
        <v/>
      </c>
      <c r="F954" s="14" t="str">
        <f ca="1">'Application For TE &amp; GOTS'!AH1046</f>
        <v/>
      </c>
      <c r="G954" s="14" t="e">
        <f ca="1">'Application For TE &amp; GOTS'!AI1046</f>
        <v>#REF!</v>
      </c>
    </row>
    <row r="955" spans="1:7">
      <c r="A955" s="14">
        <v>934</v>
      </c>
      <c r="B955" s="14" t="str">
        <f ca="1">'Application For TE &amp; GOTS'!X1047</f>
        <v/>
      </c>
      <c r="C955" s="14">
        <f>'Application For TE &amp; GOTS'!$D1047</f>
        <v>0</v>
      </c>
      <c r="D955" s="14" t="str" cm="1">
        <f t="array" aca="1" ref="D955" ca="1">IFERROR(INDIRECT("'Application For Textile'!L"&amp;'Application For TE &amp; GOTS'!S1047),"")</f>
        <v/>
      </c>
      <c r="E955" s="14" t="str">
        <f ca="1">'Application For TE &amp; GOTS'!AF1047</f>
        <v/>
      </c>
      <c r="F955" s="14" t="str">
        <f ca="1">'Application For TE &amp; GOTS'!AH1047</f>
        <v/>
      </c>
      <c r="G955" s="14" t="e">
        <f ca="1">'Application For TE &amp; GOTS'!AI1047</f>
        <v>#REF!</v>
      </c>
    </row>
    <row r="956" spans="1:7">
      <c r="A956" s="14">
        <v>935</v>
      </c>
      <c r="B956" s="14" t="str">
        <f ca="1">'Application For TE &amp; GOTS'!X1048</f>
        <v/>
      </c>
      <c r="C956" s="14">
        <f>'Application For TE &amp; GOTS'!$D1048</f>
        <v>0</v>
      </c>
      <c r="D956" s="14" t="str" cm="1">
        <f t="array" aca="1" ref="D956" ca="1">IFERROR(INDIRECT("'Application For Textile'!L"&amp;'Application For TE &amp; GOTS'!S1048),"")</f>
        <v/>
      </c>
      <c r="E956" s="14" t="str">
        <f ca="1">'Application For TE &amp; GOTS'!AF1048</f>
        <v/>
      </c>
      <c r="F956" s="14" t="str">
        <f ca="1">'Application For TE &amp; GOTS'!AH1048</f>
        <v/>
      </c>
      <c r="G956" s="14" t="e">
        <f ca="1">'Application For TE &amp; GOTS'!AI1048</f>
        <v>#REF!</v>
      </c>
    </row>
    <row r="957" spans="1:7">
      <c r="A957" s="14">
        <v>936</v>
      </c>
      <c r="B957" s="14" t="str">
        <f ca="1">'Application For TE &amp; GOTS'!X1049</f>
        <v/>
      </c>
      <c r="C957" s="14">
        <f>'Application For TE &amp; GOTS'!$D1049</f>
        <v>0</v>
      </c>
      <c r="D957" s="14" t="str" cm="1">
        <f t="array" aca="1" ref="D957" ca="1">IFERROR(INDIRECT("'Application For Textile'!L"&amp;'Application For TE &amp; GOTS'!S1049),"")</f>
        <v/>
      </c>
      <c r="E957" s="14" t="str">
        <f ca="1">'Application For TE &amp; GOTS'!AF1049</f>
        <v/>
      </c>
      <c r="F957" s="14" t="str">
        <f ca="1">'Application For TE &amp; GOTS'!AH1049</f>
        <v/>
      </c>
      <c r="G957" s="14" t="e">
        <f ca="1">'Application For TE &amp; GOTS'!AI1049</f>
        <v>#REF!</v>
      </c>
    </row>
    <row r="958" spans="1:7">
      <c r="A958" s="14">
        <v>937</v>
      </c>
      <c r="B958" s="14" t="str">
        <f ca="1">'Application For TE &amp; GOTS'!X1050</f>
        <v/>
      </c>
      <c r="C958" s="14">
        <f>'Application For TE &amp; GOTS'!$D1050</f>
        <v>0</v>
      </c>
      <c r="D958" s="14" t="str" cm="1">
        <f t="array" aca="1" ref="D958" ca="1">IFERROR(INDIRECT("'Application For Textile'!L"&amp;'Application For TE &amp; GOTS'!S1050),"")</f>
        <v/>
      </c>
      <c r="E958" s="14" t="str">
        <f ca="1">'Application For TE &amp; GOTS'!AF1050</f>
        <v/>
      </c>
      <c r="F958" s="14" t="str">
        <f ca="1">'Application For TE &amp; GOTS'!AH1050</f>
        <v/>
      </c>
      <c r="G958" s="14" t="e">
        <f ca="1">'Application For TE &amp; GOTS'!AI1050</f>
        <v>#REF!</v>
      </c>
    </row>
    <row r="959" spans="1:7">
      <c r="A959" s="14">
        <v>938</v>
      </c>
      <c r="B959" s="14" t="str">
        <f ca="1">'Application For TE &amp; GOTS'!X1051</f>
        <v/>
      </c>
      <c r="C959" s="14">
        <f>'Application For TE &amp; GOTS'!$D1051</f>
        <v>0</v>
      </c>
      <c r="D959" s="14" t="str" cm="1">
        <f t="array" aca="1" ref="D959" ca="1">IFERROR(INDIRECT("'Application For Textile'!L"&amp;'Application For TE &amp; GOTS'!S1051),"")</f>
        <v/>
      </c>
      <c r="E959" s="14" t="str">
        <f ca="1">'Application For TE &amp; GOTS'!AF1051</f>
        <v/>
      </c>
      <c r="F959" s="14" t="str">
        <f ca="1">'Application For TE &amp; GOTS'!AH1051</f>
        <v/>
      </c>
      <c r="G959" s="14" t="e">
        <f ca="1">'Application For TE &amp; GOTS'!AI1051</f>
        <v>#REF!</v>
      </c>
    </row>
    <row r="960" spans="1:7">
      <c r="A960" s="14">
        <v>939</v>
      </c>
      <c r="B960" s="14" t="str">
        <f ca="1">'Application For TE &amp; GOTS'!X1052</f>
        <v/>
      </c>
      <c r="C960" s="14">
        <f>'Application For TE &amp; GOTS'!$D1052</f>
        <v>0</v>
      </c>
      <c r="D960" s="14" t="str" cm="1">
        <f t="array" aca="1" ref="D960" ca="1">IFERROR(INDIRECT("'Application For Textile'!L"&amp;'Application For TE &amp; GOTS'!S1052),"")</f>
        <v/>
      </c>
      <c r="E960" s="14" t="str">
        <f ca="1">'Application For TE &amp; GOTS'!AF1052</f>
        <v/>
      </c>
      <c r="F960" s="14" t="str">
        <f ca="1">'Application For TE &amp; GOTS'!AH1052</f>
        <v/>
      </c>
      <c r="G960" s="14" t="e">
        <f ca="1">'Application For TE &amp; GOTS'!AI1052</f>
        <v>#REF!</v>
      </c>
    </row>
    <row r="961" spans="1:7">
      <c r="A961" s="14">
        <v>940</v>
      </c>
      <c r="B961" s="14" t="str">
        <f ca="1">'Application For TE &amp; GOTS'!X1053</f>
        <v/>
      </c>
      <c r="C961" s="14">
        <f>'Application For TE &amp; GOTS'!$D1053</f>
        <v>0</v>
      </c>
      <c r="D961" s="14" t="str" cm="1">
        <f t="array" aca="1" ref="D961" ca="1">IFERROR(INDIRECT("'Application For Textile'!L"&amp;'Application For TE &amp; GOTS'!S1053),"")</f>
        <v/>
      </c>
      <c r="E961" s="14" t="str">
        <f ca="1">'Application For TE &amp; GOTS'!AF1053</f>
        <v/>
      </c>
      <c r="F961" s="14" t="str">
        <f ca="1">'Application For TE &amp; GOTS'!AH1053</f>
        <v/>
      </c>
      <c r="G961" s="14" t="e">
        <f ca="1">'Application For TE &amp; GOTS'!AI1053</f>
        <v>#REF!</v>
      </c>
    </row>
    <row r="962" spans="1:7">
      <c r="A962" s="14">
        <v>941</v>
      </c>
      <c r="B962" s="14" t="str">
        <f ca="1">'Application For TE &amp; GOTS'!X1054</f>
        <v/>
      </c>
      <c r="C962" s="14">
        <f>'Application For TE &amp; GOTS'!$D1054</f>
        <v>0</v>
      </c>
      <c r="D962" s="14" t="str" cm="1">
        <f t="array" aca="1" ref="D962" ca="1">IFERROR(INDIRECT("'Application For Textile'!L"&amp;'Application For TE &amp; GOTS'!S1054),"")</f>
        <v/>
      </c>
      <c r="E962" s="14" t="str">
        <f ca="1">'Application For TE &amp; GOTS'!AF1054</f>
        <v/>
      </c>
      <c r="F962" s="14" t="str">
        <f ca="1">'Application For TE &amp; GOTS'!AH1054</f>
        <v/>
      </c>
      <c r="G962" s="14" t="e">
        <f ca="1">'Application For TE &amp; GOTS'!AI1054</f>
        <v>#REF!</v>
      </c>
    </row>
    <row r="963" spans="1:7">
      <c r="A963" s="14">
        <v>942</v>
      </c>
      <c r="B963" s="14" t="str">
        <f ca="1">'Application For TE &amp; GOTS'!X1055</f>
        <v/>
      </c>
      <c r="C963" s="14">
        <f>'Application For TE &amp; GOTS'!$D1055</f>
        <v>0</v>
      </c>
      <c r="D963" s="14" t="str" cm="1">
        <f t="array" aca="1" ref="D963" ca="1">IFERROR(INDIRECT("'Application For Textile'!L"&amp;'Application For TE &amp; GOTS'!S1055),"")</f>
        <v/>
      </c>
      <c r="E963" s="14" t="str">
        <f ca="1">'Application For TE &amp; GOTS'!AF1055</f>
        <v/>
      </c>
      <c r="F963" s="14" t="str">
        <f ca="1">'Application For TE &amp; GOTS'!AH1055</f>
        <v/>
      </c>
      <c r="G963" s="14" t="e">
        <f ca="1">'Application For TE &amp; GOTS'!AI1055</f>
        <v>#REF!</v>
      </c>
    </row>
    <row r="964" spans="1:7">
      <c r="A964" s="14">
        <v>943</v>
      </c>
      <c r="B964" s="14" t="str">
        <f ca="1">'Application For TE &amp; GOTS'!X1056</f>
        <v/>
      </c>
      <c r="C964" s="14">
        <f>'Application For TE &amp; GOTS'!$D1056</f>
        <v>0</v>
      </c>
      <c r="D964" s="14" t="str" cm="1">
        <f t="array" aca="1" ref="D964" ca="1">IFERROR(INDIRECT("'Application For Textile'!L"&amp;'Application For TE &amp; GOTS'!S1056),"")</f>
        <v/>
      </c>
      <c r="E964" s="14" t="str">
        <f ca="1">'Application For TE &amp; GOTS'!AF1056</f>
        <v/>
      </c>
      <c r="F964" s="14" t="str">
        <f ca="1">'Application For TE &amp; GOTS'!AH1056</f>
        <v/>
      </c>
      <c r="G964" s="14" t="e">
        <f ca="1">'Application For TE &amp; GOTS'!AI1056</f>
        <v>#REF!</v>
      </c>
    </row>
    <row r="965" spans="1:7">
      <c r="A965" s="14">
        <v>944</v>
      </c>
      <c r="B965" s="14" t="str">
        <f ca="1">'Application For TE &amp; GOTS'!X1057</f>
        <v/>
      </c>
      <c r="C965" s="14">
        <f>'Application For TE &amp; GOTS'!$D1057</f>
        <v>0</v>
      </c>
      <c r="D965" s="14" t="str" cm="1">
        <f t="array" aca="1" ref="D965" ca="1">IFERROR(INDIRECT("'Application For Textile'!L"&amp;'Application For TE &amp; GOTS'!S1057),"")</f>
        <v/>
      </c>
      <c r="E965" s="14" t="str">
        <f ca="1">'Application For TE &amp; GOTS'!AF1057</f>
        <v/>
      </c>
      <c r="F965" s="14" t="str">
        <f ca="1">'Application For TE &amp; GOTS'!AH1057</f>
        <v/>
      </c>
      <c r="G965" s="14" t="e">
        <f ca="1">'Application For TE &amp; GOTS'!AI1057</f>
        <v>#REF!</v>
      </c>
    </row>
    <row r="966" spans="1:7">
      <c r="A966" s="14">
        <v>945</v>
      </c>
      <c r="B966" s="14" t="str">
        <f ca="1">'Application For TE &amp; GOTS'!X1058</f>
        <v/>
      </c>
      <c r="C966" s="14">
        <f>'Application For TE &amp; GOTS'!$D1058</f>
        <v>0</v>
      </c>
      <c r="D966" s="14" t="str" cm="1">
        <f t="array" aca="1" ref="D966" ca="1">IFERROR(INDIRECT("'Application For Textile'!L"&amp;'Application For TE &amp; GOTS'!S1058),"")</f>
        <v/>
      </c>
      <c r="E966" s="14" t="str">
        <f ca="1">'Application For TE &amp; GOTS'!AF1058</f>
        <v/>
      </c>
      <c r="F966" s="14" t="str">
        <f ca="1">'Application For TE &amp; GOTS'!AH1058</f>
        <v/>
      </c>
      <c r="G966" s="14" t="e">
        <f ca="1">'Application For TE &amp; GOTS'!AI1058</f>
        <v>#REF!</v>
      </c>
    </row>
    <row r="967" spans="1:7">
      <c r="A967" s="14">
        <v>946</v>
      </c>
      <c r="B967" s="14" t="str">
        <f ca="1">'Application For TE &amp; GOTS'!X1059</f>
        <v/>
      </c>
      <c r="C967" s="14">
        <f>'Application For TE &amp; GOTS'!$D1059</f>
        <v>0</v>
      </c>
      <c r="D967" s="14" t="str" cm="1">
        <f t="array" aca="1" ref="D967" ca="1">IFERROR(INDIRECT("'Application For Textile'!L"&amp;'Application For TE &amp; GOTS'!S1059),"")</f>
        <v/>
      </c>
      <c r="E967" s="14" t="str">
        <f ca="1">'Application For TE &amp; GOTS'!AF1059</f>
        <v/>
      </c>
      <c r="F967" s="14" t="str">
        <f ca="1">'Application For TE &amp; GOTS'!AH1059</f>
        <v/>
      </c>
      <c r="G967" s="14" t="e">
        <f ca="1">'Application For TE &amp; GOTS'!AI1059</f>
        <v>#REF!</v>
      </c>
    </row>
    <row r="968" spans="1:7">
      <c r="A968" s="14">
        <v>947</v>
      </c>
      <c r="B968" s="14" t="str">
        <f ca="1">'Application For TE &amp; GOTS'!X1060</f>
        <v/>
      </c>
      <c r="C968" s="14">
        <f>'Application For TE &amp; GOTS'!$D1060</f>
        <v>0</v>
      </c>
      <c r="D968" s="14" t="str" cm="1">
        <f t="array" aca="1" ref="D968" ca="1">IFERROR(INDIRECT("'Application For Textile'!L"&amp;'Application For TE &amp; GOTS'!S1060),"")</f>
        <v/>
      </c>
      <c r="E968" s="14" t="str">
        <f ca="1">'Application For TE &amp; GOTS'!AF1060</f>
        <v/>
      </c>
      <c r="F968" s="14" t="str">
        <f ca="1">'Application For TE &amp; GOTS'!AH1060</f>
        <v/>
      </c>
      <c r="G968" s="14" t="e">
        <f ca="1">'Application For TE &amp; GOTS'!AI1060</f>
        <v>#REF!</v>
      </c>
    </row>
    <row r="969" spans="1:7">
      <c r="A969" s="14">
        <v>948</v>
      </c>
      <c r="B969" s="14" t="str">
        <f ca="1">'Application For TE &amp; GOTS'!X1061</f>
        <v/>
      </c>
      <c r="C969" s="14">
        <f>'Application For TE &amp; GOTS'!$D1061</f>
        <v>0</v>
      </c>
      <c r="D969" s="14" t="str" cm="1">
        <f t="array" aca="1" ref="D969" ca="1">IFERROR(INDIRECT("'Application For Textile'!L"&amp;'Application For TE &amp; GOTS'!S1061),"")</f>
        <v/>
      </c>
      <c r="E969" s="14" t="str">
        <f ca="1">'Application For TE &amp; GOTS'!AF1061</f>
        <v/>
      </c>
      <c r="F969" s="14" t="str">
        <f ca="1">'Application For TE &amp; GOTS'!AH1061</f>
        <v/>
      </c>
      <c r="G969" s="14" t="e">
        <f ca="1">'Application For TE &amp; GOTS'!AI1061</f>
        <v>#REF!</v>
      </c>
    </row>
    <row r="970" spans="1:7">
      <c r="A970" s="14">
        <v>949</v>
      </c>
      <c r="B970" s="14" t="str">
        <f ca="1">'Application For TE &amp; GOTS'!X1062</f>
        <v/>
      </c>
      <c r="C970" s="14">
        <f>'Application For TE &amp; GOTS'!$D1062</f>
        <v>0</v>
      </c>
      <c r="D970" s="14" t="str" cm="1">
        <f t="array" aca="1" ref="D970" ca="1">IFERROR(INDIRECT("'Application For Textile'!L"&amp;'Application For TE &amp; GOTS'!S1062),"")</f>
        <v/>
      </c>
      <c r="E970" s="14" t="str">
        <f ca="1">'Application For TE &amp; GOTS'!AF1062</f>
        <v/>
      </c>
      <c r="F970" s="14" t="str">
        <f ca="1">'Application For TE &amp; GOTS'!AH1062</f>
        <v/>
      </c>
      <c r="G970" s="14" t="e">
        <f ca="1">'Application For TE &amp; GOTS'!AI1062</f>
        <v>#REF!</v>
      </c>
    </row>
    <row r="971" spans="1:7">
      <c r="A971" s="14">
        <v>950</v>
      </c>
      <c r="B971" s="14" t="str">
        <f ca="1">'Application For TE &amp; GOTS'!X1063</f>
        <v/>
      </c>
      <c r="C971" s="14">
        <f>'Application For TE &amp; GOTS'!$D1063</f>
        <v>0</v>
      </c>
      <c r="D971" s="14" t="str" cm="1">
        <f t="array" aca="1" ref="D971" ca="1">IFERROR(INDIRECT("'Application For Textile'!L"&amp;'Application For TE &amp; GOTS'!S1063),"")</f>
        <v/>
      </c>
      <c r="E971" s="14" t="str">
        <f ca="1">'Application For TE &amp; GOTS'!AF1063</f>
        <v/>
      </c>
      <c r="F971" s="14" t="str">
        <f ca="1">'Application For TE &amp; GOTS'!AH1063</f>
        <v/>
      </c>
      <c r="G971" s="14" t="e">
        <f ca="1">'Application For TE &amp; GOTS'!AI1063</f>
        <v>#REF!</v>
      </c>
    </row>
    <row r="972" spans="1:7">
      <c r="A972" s="14">
        <v>951</v>
      </c>
      <c r="B972" s="14" t="str">
        <f ca="1">'Application For TE &amp; GOTS'!X1064</f>
        <v/>
      </c>
      <c r="C972" s="14">
        <f>'Application For TE &amp; GOTS'!$D1064</f>
        <v>0</v>
      </c>
      <c r="D972" s="14" t="str" cm="1">
        <f t="array" aca="1" ref="D972" ca="1">IFERROR(INDIRECT("'Application For Textile'!L"&amp;'Application For TE &amp; GOTS'!S1064),"")</f>
        <v/>
      </c>
      <c r="E972" s="14" t="str">
        <f ca="1">'Application For TE &amp; GOTS'!AF1064</f>
        <v/>
      </c>
      <c r="F972" s="14" t="str">
        <f ca="1">'Application For TE &amp; GOTS'!AH1064</f>
        <v/>
      </c>
      <c r="G972" s="14" t="e">
        <f ca="1">'Application For TE &amp; GOTS'!AI1064</f>
        <v>#REF!</v>
      </c>
    </row>
    <row r="973" spans="1:7">
      <c r="A973" s="14">
        <v>952</v>
      </c>
      <c r="B973" s="14" t="str">
        <f ca="1">'Application For TE &amp; GOTS'!X1065</f>
        <v/>
      </c>
      <c r="C973" s="14">
        <f>'Application For TE &amp; GOTS'!$D1065</f>
        <v>0</v>
      </c>
      <c r="D973" s="14" t="str" cm="1">
        <f t="array" aca="1" ref="D973" ca="1">IFERROR(INDIRECT("'Application For Textile'!L"&amp;'Application For TE &amp; GOTS'!S1065),"")</f>
        <v/>
      </c>
      <c r="E973" s="14" t="str">
        <f ca="1">'Application For TE &amp; GOTS'!AF1065</f>
        <v/>
      </c>
      <c r="F973" s="14" t="str">
        <f ca="1">'Application For TE &amp; GOTS'!AH1065</f>
        <v/>
      </c>
      <c r="G973" s="14" t="e">
        <f ca="1">'Application For TE &amp; GOTS'!AI1065</f>
        <v>#REF!</v>
      </c>
    </row>
    <row r="974" spans="1:7">
      <c r="A974" s="14">
        <v>953</v>
      </c>
      <c r="B974" s="14" t="str">
        <f ca="1">'Application For TE &amp; GOTS'!X1066</f>
        <v/>
      </c>
      <c r="C974" s="14">
        <f>'Application For TE &amp; GOTS'!$D1066</f>
        <v>0</v>
      </c>
      <c r="D974" s="14" t="str" cm="1">
        <f t="array" aca="1" ref="D974" ca="1">IFERROR(INDIRECT("'Application For Textile'!L"&amp;'Application For TE &amp; GOTS'!S1066),"")</f>
        <v/>
      </c>
      <c r="E974" s="14" t="str">
        <f ca="1">'Application For TE &amp; GOTS'!AF1066</f>
        <v/>
      </c>
      <c r="F974" s="14" t="str">
        <f ca="1">'Application For TE &amp; GOTS'!AH1066</f>
        <v/>
      </c>
      <c r="G974" s="14" t="e">
        <f ca="1">'Application For TE &amp; GOTS'!AI1066</f>
        <v>#REF!</v>
      </c>
    </row>
    <row r="975" spans="1:7">
      <c r="A975" s="14">
        <v>954</v>
      </c>
      <c r="B975" s="14" t="str">
        <f ca="1">'Application For TE &amp; GOTS'!X1067</f>
        <v/>
      </c>
      <c r="C975" s="14">
        <f>'Application For TE &amp; GOTS'!$D1067</f>
        <v>0</v>
      </c>
      <c r="D975" s="14" t="str" cm="1">
        <f t="array" aca="1" ref="D975" ca="1">IFERROR(INDIRECT("'Application For Textile'!L"&amp;'Application For TE &amp; GOTS'!S1067),"")</f>
        <v/>
      </c>
      <c r="E975" s="14" t="str">
        <f ca="1">'Application For TE &amp; GOTS'!AF1067</f>
        <v/>
      </c>
      <c r="F975" s="14" t="str">
        <f ca="1">'Application For TE &amp; GOTS'!AH1067</f>
        <v/>
      </c>
      <c r="G975" s="14" t="e">
        <f ca="1">'Application For TE &amp; GOTS'!AI1067</f>
        <v>#REF!</v>
      </c>
    </row>
    <row r="976" spans="1:7">
      <c r="A976" s="14">
        <v>955</v>
      </c>
      <c r="B976" s="14" t="str">
        <f ca="1">'Application For TE &amp; GOTS'!X1068</f>
        <v/>
      </c>
      <c r="C976" s="14">
        <f>'Application For TE &amp; GOTS'!$D1068</f>
        <v>0</v>
      </c>
      <c r="D976" s="14" t="str" cm="1">
        <f t="array" aca="1" ref="D976" ca="1">IFERROR(INDIRECT("'Application For Textile'!L"&amp;'Application For TE &amp; GOTS'!S1068),"")</f>
        <v/>
      </c>
      <c r="E976" s="14" t="str">
        <f ca="1">'Application For TE &amp; GOTS'!AF1068</f>
        <v/>
      </c>
      <c r="F976" s="14" t="str">
        <f ca="1">'Application For TE &amp; GOTS'!AH1068</f>
        <v/>
      </c>
      <c r="G976" s="14" t="e">
        <f ca="1">'Application For TE &amp; GOTS'!AI1068</f>
        <v>#REF!</v>
      </c>
    </row>
    <row r="977" spans="1:7">
      <c r="A977" s="14">
        <v>956</v>
      </c>
      <c r="B977" s="14" t="str">
        <f ca="1">'Application For TE &amp; GOTS'!X1069</f>
        <v/>
      </c>
      <c r="C977" s="14">
        <f>'Application For TE &amp; GOTS'!$D1069</f>
        <v>0</v>
      </c>
      <c r="D977" s="14" t="str" cm="1">
        <f t="array" aca="1" ref="D977" ca="1">IFERROR(INDIRECT("'Application For Textile'!L"&amp;'Application For TE &amp; GOTS'!S1069),"")</f>
        <v/>
      </c>
      <c r="E977" s="14" t="str">
        <f ca="1">'Application For TE &amp; GOTS'!AF1069</f>
        <v/>
      </c>
      <c r="F977" s="14" t="str">
        <f ca="1">'Application For TE &amp; GOTS'!AH1069</f>
        <v/>
      </c>
      <c r="G977" s="14" t="e">
        <f ca="1">'Application For TE &amp; GOTS'!AI1069</f>
        <v>#REF!</v>
      </c>
    </row>
    <row r="978" spans="1:7">
      <c r="A978" s="14">
        <v>957</v>
      </c>
      <c r="B978" s="14" t="str">
        <f ca="1">'Application For TE &amp; GOTS'!X1070</f>
        <v/>
      </c>
      <c r="C978" s="14">
        <f>'Application For TE &amp; GOTS'!$D1070</f>
        <v>0</v>
      </c>
      <c r="D978" s="14" t="str" cm="1">
        <f t="array" aca="1" ref="D978" ca="1">IFERROR(INDIRECT("'Application For Textile'!L"&amp;'Application For TE &amp; GOTS'!S1070),"")</f>
        <v/>
      </c>
      <c r="E978" s="14" t="str">
        <f ca="1">'Application For TE &amp; GOTS'!AF1070</f>
        <v/>
      </c>
      <c r="F978" s="14" t="str">
        <f ca="1">'Application For TE &amp; GOTS'!AH1070</f>
        <v/>
      </c>
      <c r="G978" s="14" t="e">
        <f ca="1">'Application For TE &amp; GOTS'!AI1070</f>
        <v>#REF!</v>
      </c>
    </row>
    <row r="979" spans="1:7">
      <c r="A979" s="14">
        <v>958</v>
      </c>
      <c r="B979" s="14" t="str">
        <f ca="1">'Application For TE &amp; GOTS'!X1071</f>
        <v/>
      </c>
      <c r="C979" s="14">
        <f>'Application For TE &amp; GOTS'!$D1071</f>
        <v>0</v>
      </c>
      <c r="D979" s="14" t="str" cm="1">
        <f t="array" aca="1" ref="D979" ca="1">IFERROR(INDIRECT("'Application For Textile'!L"&amp;'Application For TE &amp; GOTS'!S1071),"")</f>
        <v/>
      </c>
      <c r="E979" s="14" t="str">
        <f ca="1">'Application For TE &amp; GOTS'!AF1071</f>
        <v/>
      </c>
      <c r="F979" s="14" t="str">
        <f ca="1">'Application For TE &amp; GOTS'!AH1071</f>
        <v/>
      </c>
      <c r="G979" s="14" t="e">
        <f ca="1">'Application For TE &amp; GOTS'!AI1071</f>
        <v>#REF!</v>
      </c>
    </row>
    <row r="980" spans="1:7">
      <c r="A980" s="14">
        <v>959</v>
      </c>
      <c r="B980" s="14" t="str">
        <f ca="1">'Application For TE &amp; GOTS'!X1072</f>
        <v/>
      </c>
      <c r="C980" s="14">
        <f>'Application For TE &amp; GOTS'!$D1072</f>
        <v>0</v>
      </c>
      <c r="D980" s="14" t="str" cm="1">
        <f t="array" aca="1" ref="D980" ca="1">IFERROR(INDIRECT("'Application For Textile'!L"&amp;'Application For TE &amp; GOTS'!S1072),"")</f>
        <v/>
      </c>
      <c r="E980" s="14" t="str">
        <f ca="1">'Application For TE &amp; GOTS'!AF1072</f>
        <v/>
      </c>
      <c r="F980" s="14" t="str">
        <f ca="1">'Application For TE &amp; GOTS'!AH1072</f>
        <v/>
      </c>
      <c r="G980" s="14" t="e">
        <f ca="1">'Application For TE &amp; GOTS'!AI1072</f>
        <v>#REF!</v>
      </c>
    </row>
    <row r="981" spans="1:7">
      <c r="A981" s="14">
        <v>960</v>
      </c>
      <c r="B981" s="14" t="str">
        <f ca="1">'Application For TE &amp; GOTS'!X1073</f>
        <v/>
      </c>
      <c r="C981" s="14">
        <f>'Application For TE &amp; GOTS'!$D1073</f>
        <v>0</v>
      </c>
      <c r="D981" s="14" t="str" cm="1">
        <f t="array" aca="1" ref="D981" ca="1">IFERROR(INDIRECT("'Application For Textile'!L"&amp;'Application For TE &amp; GOTS'!S1073),"")</f>
        <v/>
      </c>
      <c r="E981" s="14" t="str">
        <f ca="1">'Application For TE &amp; GOTS'!AF1073</f>
        <v/>
      </c>
      <c r="F981" s="14" t="str">
        <f ca="1">'Application For TE &amp; GOTS'!AH1073</f>
        <v/>
      </c>
      <c r="G981" s="14" t="e">
        <f ca="1">'Application For TE &amp; GOTS'!AI1073</f>
        <v>#REF!</v>
      </c>
    </row>
    <row r="982" spans="1:7">
      <c r="A982" s="14">
        <v>961</v>
      </c>
      <c r="B982" s="14" t="str">
        <f ca="1">'Application For TE &amp; GOTS'!X1074</f>
        <v/>
      </c>
      <c r="C982" s="14">
        <f>'Application For TE &amp; GOTS'!$D1074</f>
        <v>0</v>
      </c>
      <c r="D982" s="14" t="str" cm="1">
        <f t="array" aca="1" ref="D982" ca="1">IFERROR(INDIRECT("'Application For Textile'!L"&amp;'Application For TE &amp; GOTS'!S1074),"")</f>
        <v/>
      </c>
      <c r="E982" s="14" t="str">
        <f ca="1">'Application For TE &amp; GOTS'!AF1074</f>
        <v/>
      </c>
      <c r="F982" s="14" t="str">
        <f ca="1">'Application For TE &amp; GOTS'!AH1074</f>
        <v/>
      </c>
      <c r="G982" s="14" t="e">
        <f ca="1">'Application For TE &amp; GOTS'!AI1074</f>
        <v>#REF!</v>
      </c>
    </row>
    <row r="983" spans="1:7">
      <c r="A983" s="14">
        <v>962</v>
      </c>
      <c r="B983" s="14" t="str">
        <f ca="1">'Application For TE &amp; GOTS'!X1075</f>
        <v/>
      </c>
      <c r="C983" s="14">
        <f>'Application For TE &amp; GOTS'!$D1075</f>
        <v>0</v>
      </c>
      <c r="D983" s="14" t="str" cm="1">
        <f t="array" aca="1" ref="D983" ca="1">IFERROR(INDIRECT("'Application For Textile'!L"&amp;'Application For TE &amp; GOTS'!S1075),"")</f>
        <v/>
      </c>
      <c r="E983" s="14" t="str">
        <f ca="1">'Application For TE &amp; GOTS'!AF1075</f>
        <v/>
      </c>
      <c r="F983" s="14" t="str">
        <f ca="1">'Application For TE &amp; GOTS'!AH1075</f>
        <v/>
      </c>
      <c r="G983" s="14" t="e">
        <f ca="1">'Application For TE &amp; GOTS'!AI1075</f>
        <v>#REF!</v>
      </c>
    </row>
    <row r="984" spans="1:7">
      <c r="A984" s="14">
        <v>963</v>
      </c>
      <c r="B984" s="14" t="str">
        <f ca="1">'Application For TE &amp; GOTS'!X1076</f>
        <v/>
      </c>
      <c r="C984" s="14">
        <f>'Application For TE &amp; GOTS'!$D1076</f>
        <v>0</v>
      </c>
      <c r="D984" s="14" t="str" cm="1">
        <f t="array" aca="1" ref="D984" ca="1">IFERROR(INDIRECT("'Application For Textile'!L"&amp;'Application For TE &amp; GOTS'!S1076),"")</f>
        <v/>
      </c>
      <c r="E984" s="14" t="str">
        <f ca="1">'Application For TE &amp; GOTS'!AF1076</f>
        <v/>
      </c>
      <c r="F984" s="14" t="str">
        <f ca="1">'Application For TE &amp; GOTS'!AH1076</f>
        <v/>
      </c>
      <c r="G984" s="14" t="e">
        <f ca="1">'Application For TE &amp; GOTS'!AI1076</f>
        <v>#REF!</v>
      </c>
    </row>
    <row r="985" spans="1:7">
      <c r="A985" s="14">
        <v>964</v>
      </c>
      <c r="B985" s="14" t="str">
        <f ca="1">'Application For TE &amp; GOTS'!X1077</f>
        <v/>
      </c>
      <c r="C985" s="14">
        <f>'Application For TE &amp; GOTS'!$D1077</f>
        <v>0</v>
      </c>
      <c r="D985" s="14" t="str" cm="1">
        <f t="array" aca="1" ref="D985" ca="1">IFERROR(INDIRECT("'Application For Textile'!L"&amp;'Application For TE &amp; GOTS'!S1077),"")</f>
        <v/>
      </c>
      <c r="E985" s="14" t="str">
        <f ca="1">'Application For TE &amp; GOTS'!AF1077</f>
        <v/>
      </c>
      <c r="F985" s="14" t="str">
        <f ca="1">'Application For TE &amp; GOTS'!AH1077</f>
        <v/>
      </c>
      <c r="G985" s="14" t="e">
        <f ca="1">'Application For TE &amp; GOTS'!AI1077</f>
        <v>#REF!</v>
      </c>
    </row>
    <row r="986" spans="1:7">
      <c r="A986" s="14">
        <v>965</v>
      </c>
      <c r="B986" s="14" t="str">
        <f ca="1">'Application For TE &amp; GOTS'!X1078</f>
        <v/>
      </c>
      <c r="C986" s="14">
        <f>'Application For TE &amp; GOTS'!$D1078</f>
        <v>0</v>
      </c>
      <c r="D986" s="14" t="str" cm="1">
        <f t="array" aca="1" ref="D986" ca="1">IFERROR(INDIRECT("'Application For Textile'!L"&amp;'Application For TE &amp; GOTS'!S1078),"")</f>
        <v/>
      </c>
      <c r="E986" s="14" t="str">
        <f ca="1">'Application For TE &amp; GOTS'!AF1078</f>
        <v/>
      </c>
      <c r="F986" s="14" t="str">
        <f ca="1">'Application For TE &amp; GOTS'!AH1078</f>
        <v/>
      </c>
      <c r="G986" s="14" t="e">
        <f ca="1">'Application For TE &amp; GOTS'!AI1078</f>
        <v>#REF!</v>
      </c>
    </row>
    <row r="987" spans="1:7">
      <c r="A987" s="14">
        <v>966</v>
      </c>
      <c r="B987" s="14" t="str">
        <f ca="1">'Application For TE &amp; GOTS'!X1079</f>
        <v/>
      </c>
      <c r="C987" s="14">
        <f>'Application For TE &amp; GOTS'!$D1079</f>
        <v>0</v>
      </c>
      <c r="D987" s="14" t="str" cm="1">
        <f t="array" aca="1" ref="D987" ca="1">IFERROR(INDIRECT("'Application For Textile'!L"&amp;'Application For TE &amp; GOTS'!S1079),"")</f>
        <v/>
      </c>
      <c r="E987" s="14" t="str">
        <f ca="1">'Application For TE &amp; GOTS'!AF1079</f>
        <v/>
      </c>
      <c r="F987" s="14" t="str">
        <f ca="1">'Application For TE &amp; GOTS'!AH1079</f>
        <v/>
      </c>
      <c r="G987" s="14" t="e">
        <f ca="1">'Application For TE &amp; GOTS'!AI1079</f>
        <v>#REF!</v>
      </c>
    </row>
    <row r="988" spans="1:7">
      <c r="A988" s="14">
        <v>967</v>
      </c>
      <c r="B988" s="14" t="str">
        <f ca="1">'Application For TE &amp; GOTS'!X1080</f>
        <v/>
      </c>
      <c r="C988" s="14">
        <f>'Application For TE &amp; GOTS'!$D1080</f>
        <v>0</v>
      </c>
      <c r="D988" s="14" t="str" cm="1">
        <f t="array" aca="1" ref="D988" ca="1">IFERROR(INDIRECT("'Application For Textile'!L"&amp;'Application For TE &amp; GOTS'!S1080),"")</f>
        <v/>
      </c>
      <c r="E988" s="14" t="str">
        <f ca="1">'Application For TE &amp; GOTS'!AF1080</f>
        <v/>
      </c>
      <c r="F988" s="14" t="str">
        <f ca="1">'Application For TE &amp; GOTS'!AH1080</f>
        <v/>
      </c>
      <c r="G988" s="14" t="e">
        <f ca="1">'Application For TE &amp; GOTS'!AI1080</f>
        <v>#REF!</v>
      </c>
    </row>
    <row r="989" spans="1:7">
      <c r="A989" s="14">
        <v>968</v>
      </c>
      <c r="B989" s="14" t="str">
        <f ca="1">'Application For TE &amp; GOTS'!X1081</f>
        <v/>
      </c>
      <c r="C989" s="14">
        <f>'Application For TE &amp; GOTS'!$D1081</f>
        <v>0</v>
      </c>
      <c r="D989" s="14" t="str" cm="1">
        <f t="array" aca="1" ref="D989" ca="1">IFERROR(INDIRECT("'Application For Textile'!L"&amp;'Application For TE &amp; GOTS'!S1081),"")</f>
        <v/>
      </c>
      <c r="E989" s="14" t="str">
        <f ca="1">'Application For TE &amp; GOTS'!AF1081</f>
        <v/>
      </c>
      <c r="F989" s="14" t="str">
        <f ca="1">'Application For TE &amp; GOTS'!AH1081</f>
        <v/>
      </c>
      <c r="G989" s="14" t="e">
        <f ca="1">'Application For TE &amp; GOTS'!AI1081</f>
        <v>#REF!</v>
      </c>
    </row>
    <row r="990" spans="1:7">
      <c r="A990" s="14">
        <v>969</v>
      </c>
      <c r="B990" s="14" t="str">
        <f ca="1">'Application For TE &amp; GOTS'!X1082</f>
        <v/>
      </c>
      <c r="C990" s="14">
        <f>'Application For TE &amp; GOTS'!$D1082</f>
        <v>0</v>
      </c>
      <c r="D990" s="14" t="str" cm="1">
        <f t="array" aca="1" ref="D990" ca="1">IFERROR(INDIRECT("'Application For Textile'!L"&amp;'Application For TE &amp; GOTS'!S1082),"")</f>
        <v/>
      </c>
      <c r="E990" s="14" t="str">
        <f ca="1">'Application For TE &amp; GOTS'!AF1082</f>
        <v/>
      </c>
      <c r="F990" s="14" t="str">
        <f ca="1">'Application For TE &amp; GOTS'!AH1082</f>
        <v/>
      </c>
      <c r="G990" s="14" t="e">
        <f ca="1">'Application For TE &amp; GOTS'!AI1082</f>
        <v>#REF!</v>
      </c>
    </row>
    <row r="991" spans="1:7">
      <c r="A991" s="14">
        <v>970</v>
      </c>
      <c r="B991" s="14" t="str">
        <f ca="1">'Application For TE &amp; GOTS'!X1083</f>
        <v/>
      </c>
      <c r="C991" s="14">
        <f>'Application For TE &amp; GOTS'!$D1083</f>
        <v>0</v>
      </c>
      <c r="D991" s="14" t="str" cm="1">
        <f t="array" aca="1" ref="D991" ca="1">IFERROR(INDIRECT("'Application For Textile'!L"&amp;'Application For TE &amp; GOTS'!S1083),"")</f>
        <v/>
      </c>
      <c r="E991" s="14" t="str">
        <f ca="1">'Application For TE &amp; GOTS'!AF1083</f>
        <v/>
      </c>
      <c r="F991" s="14" t="str">
        <f ca="1">'Application For TE &amp; GOTS'!AH1083</f>
        <v/>
      </c>
      <c r="G991" s="14" t="e">
        <f ca="1">'Application For TE &amp; GOTS'!AI1083</f>
        <v>#REF!</v>
      </c>
    </row>
    <row r="992" spans="1:7">
      <c r="A992" s="14">
        <v>971</v>
      </c>
      <c r="B992" s="14" t="str">
        <f ca="1">'Application For TE &amp; GOTS'!X1084</f>
        <v/>
      </c>
      <c r="C992" s="14">
        <f>'Application For TE &amp; GOTS'!$D1084</f>
        <v>0</v>
      </c>
      <c r="D992" s="14" t="str" cm="1">
        <f t="array" aca="1" ref="D992" ca="1">IFERROR(INDIRECT("'Application For Textile'!L"&amp;'Application For TE &amp; GOTS'!S1084),"")</f>
        <v/>
      </c>
      <c r="E992" s="14" t="str">
        <f ca="1">'Application For TE &amp; GOTS'!AF1084</f>
        <v/>
      </c>
      <c r="F992" s="14" t="str">
        <f ca="1">'Application For TE &amp; GOTS'!AH1084</f>
        <v/>
      </c>
      <c r="G992" s="14" t="e">
        <f ca="1">'Application For TE &amp; GOTS'!AI1084</f>
        <v>#REF!</v>
      </c>
    </row>
    <row r="993" spans="1:7">
      <c r="A993" s="14">
        <v>972</v>
      </c>
      <c r="B993" s="14" t="str">
        <f ca="1">'Application For TE &amp; GOTS'!X1085</f>
        <v/>
      </c>
      <c r="C993" s="14">
        <f>'Application For TE &amp; GOTS'!$D1085</f>
        <v>0</v>
      </c>
      <c r="D993" s="14" t="str" cm="1">
        <f t="array" aca="1" ref="D993" ca="1">IFERROR(INDIRECT("'Application For Textile'!L"&amp;'Application For TE &amp; GOTS'!S1085),"")</f>
        <v/>
      </c>
      <c r="E993" s="14" t="str">
        <f ca="1">'Application For TE &amp; GOTS'!AF1085</f>
        <v/>
      </c>
      <c r="F993" s="14" t="str">
        <f ca="1">'Application For TE &amp; GOTS'!AH1085</f>
        <v/>
      </c>
      <c r="G993" s="14" t="e">
        <f ca="1">'Application For TE &amp; GOTS'!AI1085</f>
        <v>#REF!</v>
      </c>
    </row>
    <row r="994" spans="1:7">
      <c r="A994" s="14">
        <v>973</v>
      </c>
      <c r="B994" s="14" t="str">
        <f ca="1">'Application For TE &amp; GOTS'!X1086</f>
        <v/>
      </c>
      <c r="C994" s="14">
        <f>'Application For TE &amp; GOTS'!$D1086</f>
        <v>0</v>
      </c>
      <c r="D994" s="14" t="str" cm="1">
        <f t="array" aca="1" ref="D994" ca="1">IFERROR(INDIRECT("'Application For Textile'!L"&amp;'Application For TE &amp; GOTS'!S1086),"")</f>
        <v/>
      </c>
      <c r="E994" s="14" t="str">
        <f ca="1">'Application For TE &amp; GOTS'!AF1086</f>
        <v/>
      </c>
      <c r="F994" s="14" t="str">
        <f ca="1">'Application For TE &amp; GOTS'!AH1086</f>
        <v/>
      </c>
      <c r="G994" s="14" t="e">
        <f ca="1">'Application For TE &amp; GOTS'!AI1086</f>
        <v>#REF!</v>
      </c>
    </row>
    <row r="995" spans="1:7">
      <c r="A995" s="14">
        <v>974</v>
      </c>
      <c r="B995" s="14" t="str">
        <f ca="1">'Application For TE &amp; GOTS'!X1087</f>
        <v/>
      </c>
      <c r="C995" s="14">
        <f>'Application For TE &amp; GOTS'!$D1087</f>
        <v>0</v>
      </c>
      <c r="D995" s="14" t="str" cm="1">
        <f t="array" aca="1" ref="D995" ca="1">IFERROR(INDIRECT("'Application For Textile'!L"&amp;'Application For TE &amp; GOTS'!S1087),"")</f>
        <v/>
      </c>
      <c r="E995" s="14" t="str">
        <f ca="1">'Application For TE &amp; GOTS'!AF1087</f>
        <v/>
      </c>
      <c r="F995" s="14" t="str">
        <f ca="1">'Application For TE &amp; GOTS'!AH1087</f>
        <v/>
      </c>
      <c r="G995" s="14" t="e">
        <f ca="1">'Application For TE &amp; GOTS'!AI1087</f>
        <v>#REF!</v>
      </c>
    </row>
    <row r="996" spans="1:7">
      <c r="A996" s="14">
        <v>975</v>
      </c>
      <c r="B996" s="14" t="str">
        <f ca="1">'Application For TE &amp; GOTS'!X1088</f>
        <v/>
      </c>
      <c r="C996" s="14">
        <f>'Application For TE &amp; GOTS'!$D1088</f>
        <v>0</v>
      </c>
      <c r="D996" s="14" t="str" cm="1">
        <f t="array" aca="1" ref="D996" ca="1">IFERROR(INDIRECT("'Application For Textile'!L"&amp;'Application For TE &amp; GOTS'!S1088),"")</f>
        <v/>
      </c>
      <c r="E996" s="14" t="str">
        <f ca="1">'Application For TE &amp; GOTS'!AF1088</f>
        <v/>
      </c>
      <c r="F996" s="14" t="str">
        <f ca="1">'Application For TE &amp; GOTS'!AH1088</f>
        <v/>
      </c>
      <c r="G996" s="14" t="e">
        <f ca="1">'Application For TE &amp; GOTS'!AI1088</f>
        <v>#REF!</v>
      </c>
    </row>
    <row r="997" spans="1:7">
      <c r="A997" s="14">
        <v>976</v>
      </c>
      <c r="B997" s="14" t="str">
        <f ca="1">'Application For TE &amp; GOTS'!X1089</f>
        <v/>
      </c>
      <c r="C997" s="14">
        <f>'Application For TE &amp; GOTS'!$D1089</f>
        <v>0</v>
      </c>
      <c r="D997" s="14" t="str" cm="1">
        <f t="array" aca="1" ref="D997" ca="1">IFERROR(INDIRECT("'Application For Textile'!L"&amp;'Application For TE &amp; GOTS'!S1089),"")</f>
        <v/>
      </c>
      <c r="E997" s="14" t="str">
        <f ca="1">'Application For TE &amp; GOTS'!AF1089</f>
        <v/>
      </c>
      <c r="F997" s="14" t="str">
        <f ca="1">'Application For TE &amp; GOTS'!AH1089</f>
        <v/>
      </c>
      <c r="G997" s="14" t="e">
        <f ca="1">'Application For TE &amp; GOTS'!AI1089</f>
        <v>#REF!</v>
      </c>
    </row>
    <row r="998" spans="1:7">
      <c r="A998" s="14">
        <v>977</v>
      </c>
      <c r="B998" s="14" t="str">
        <f ca="1">'Application For TE &amp; GOTS'!X1090</f>
        <v/>
      </c>
      <c r="C998" s="14">
        <f>'Application For TE &amp; GOTS'!$D1090</f>
        <v>0</v>
      </c>
      <c r="D998" s="14" t="str" cm="1">
        <f t="array" aca="1" ref="D998" ca="1">IFERROR(INDIRECT("'Application For Textile'!L"&amp;'Application For TE &amp; GOTS'!S1090),"")</f>
        <v/>
      </c>
      <c r="E998" s="14" t="str">
        <f ca="1">'Application For TE &amp; GOTS'!AF1090</f>
        <v/>
      </c>
      <c r="F998" s="14" t="str">
        <f ca="1">'Application For TE &amp; GOTS'!AH1090</f>
        <v/>
      </c>
      <c r="G998" s="14" t="e">
        <f ca="1">'Application For TE &amp; GOTS'!AI1090</f>
        <v>#REF!</v>
      </c>
    </row>
    <row r="999" spans="1:7">
      <c r="A999" s="14">
        <v>978</v>
      </c>
      <c r="B999" s="14" t="str">
        <f ca="1">'Application For TE &amp; GOTS'!X1091</f>
        <v/>
      </c>
      <c r="C999" s="14">
        <f>'Application For TE &amp; GOTS'!$D1091</f>
        <v>0</v>
      </c>
      <c r="D999" s="14" t="str" cm="1">
        <f t="array" aca="1" ref="D999" ca="1">IFERROR(INDIRECT("'Application For Textile'!L"&amp;'Application For TE &amp; GOTS'!S1091),"")</f>
        <v/>
      </c>
      <c r="E999" s="14" t="str">
        <f ca="1">'Application For TE &amp; GOTS'!AF1091</f>
        <v/>
      </c>
      <c r="F999" s="14" t="str">
        <f ca="1">'Application For TE &amp; GOTS'!AH1091</f>
        <v/>
      </c>
      <c r="G999" s="14" t="e">
        <f ca="1">'Application For TE &amp; GOTS'!AI1091</f>
        <v>#REF!</v>
      </c>
    </row>
    <row r="1000" spans="1:7">
      <c r="A1000" s="14">
        <v>979</v>
      </c>
      <c r="B1000" s="14" t="str">
        <f ca="1">'Application For TE &amp; GOTS'!X1092</f>
        <v/>
      </c>
      <c r="C1000" s="14">
        <f>'Application For TE &amp; GOTS'!$D1092</f>
        <v>0</v>
      </c>
      <c r="D1000" s="14" t="str" cm="1">
        <f t="array" aca="1" ref="D1000" ca="1">IFERROR(INDIRECT("'Application For Textile'!L"&amp;'Application For TE &amp; GOTS'!S1092),"")</f>
        <v/>
      </c>
      <c r="E1000" s="14" t="str">
        <f ca="1">'Application For TE &amp; GOTS'!AF1092</f>
        <v/>
      </c>
      <c r="F1000" s="14" t="str">
        <f ca="1">'Application For TE &amp; GOTS'!AH1092</f>
        <v/>
      </c>
      <c r="G1000" s="14" t="e">
        <f ca="1">'Application For TE &amp; GOTS'!AI1092</f>
        <v>#REF!</v>
      </c>
    </row>
    <row r="1001" spans="1:7">
      <c r="A1001" s="14">
        <v>980</v>
      </c>
      <c r="B1001" s="14" t="str">
        <f ca="1">'Application For TE &amp; GOTS'!X1093</f>
        <v/>
      </c>
      <c r="C1001" s="14">
        <f>'Application For TE &amp; GOTS'!$D1093</f>
        <v>0</v>
      </c>
      <c r="D1001" s="14" t="str" cm="1">
        <f t="array" aca="1" ref="D1001" ca="1">IFERROR(INDIRECT("'Application For Textile'!L"&amp;'Application For TE &amp; GOTS'!S1093),"")</f>
        <v/>
      </c>
      <c r="E1001" s="14" t="str">
        <f ca="1">'Application For TE &amp; GOTS'!AF1093</f>
        <v/>
      </c>
      <c r="F1001" s="14" t="str">
        <f ca="1">'Application For TE &amp; GOTS'!AH1093</f>
        <v/>
      </c>
      <c r="G1001" s="14" t="e">
        <f ca="1">'Application For TE &amp; GOTS'!AI1093</f>
        <v>#REF!</v>
      </c>
    </row>
    <row r="1002" spans="1:7">
      <c r="A1002" s="14">
        <v>981</v>
      </c>
      <c r="B1002" s="14" t="str">
        <f ca="1">'Application For TE &amp; GOTS'!X1094</f>
        <v/>
      </c>
      <c r="C1002" s="14">
        <f>'Application For TE &amp; GOTS'!$D1094</f>
        <v>0</v>
      </c>
      <c r="D1002" s="14" t="str" cm="1">
        <f t="array" aca="1" ref="D1002" ca="1">IFERROR(INDIRECT("'Application For Textile'!L"&amp;'Application For TE &amp; GOTS'!S1094),"")</f>
        <v/>
      </c>
      <c r="E1002" s="14" t="str">
        <f ca="1">'Application For TE &amp; GOTS'!AF1094</f>
        <v/>
      </c>
      <c r="F1002" s="14" t="str">
        <f ca="1">'Application For TE &amp; GOTS'!AH1094</f>
        <v/>
      </c>
      <c r="G1002" s="14" t="e">
        <f ca="1">'Application For TE &amp; GOTS'!AI1094</f>
        <v>#REF!</v>
      </c>
    </row>
    <row r="1003" spans="1:7">
      <c r="A1003" s="14">
        <v>982</v>
      </c>
      <c r="B1003" s="14" t="str">
        <f ca="1">'Application For TE &amp; GOTS'!X1095</f>
        <v/>
      </c>
      <c r="C1003" s="14">
        <f>'Application For TE &amp; GOTS'!$D1095</f>
        <v>0</v>
      </c>
      <c r="D1003" s="14" t="str" cm="1">
        <f t="array" aca="1" ref="D1003" ca="1">IFERROR(INDIRECT("'Application For Textile'!L"&amp;'Application For TE &amp; GOTS'!S1095),"")</f>
        <v/>
      </c>
      <c r="E1003" s="14" t="str">
        <f ca="1">'Application For TE &amp; GOTS'!AF1095</f>
        <v/>
      </c>
      <c r="F1003" s="14" t="str">
        <f ca="1">'Application For TE &amp; GOTS'!AH1095</f>
        <v/>
      </c>
      <c r="G1003" s="14" t="e">
        <f ca="1">'Application For TE &amp; GOTS'!AI1095</f>
        <v>#REF!</v>
      </c>
    </row>
    <row r="1004" spans="1:7">
      <c r="A1004" s="14">
        <v>983</v>
      </c>
      <c r="B1004" s="14" t="str">
        <f ca="1">'Application For TE &amp; GOTS'!X1096</f>
        <v/>
      </c>
      <c r="C1004" s="14">
        <f>'Application For TE &amp; GOTS'!$D1096</f>
        <v>0</v>
      </c>
      <c r="D1004" s="14" t="str" cm="1">
        <f t="array" aca="1" ref="D1004" ca="1">IFERROR(INDIRECT("'Application For Textile'!L"&amp;'Application For TE &amp; GOTS'!S1096),"")</f>
        <v/>
      </c>
      <c r="E1004" s="14" t="str">
        <f ca="1">'Application For TE &amp; GOTS'!AF1096</f>
        <v/>
      </c>
      <c r="F1004" s="14" t="str">
        <f ca="1">'Application For TE &amp; GOTS'!AH1096</f>
        <v/>
      </c>
      <c r="G1004" s="14" t="e">
        <f ca="1">'Application For TE &amp; GOTS'!AI1096</f>
        <v>#REF!</v>
      </c>
    </row>
    <row r="1005" spans="1:7">
      <c r="A1005" s="14">
        <v>984</v>
      </c>
      <c r="B1005" s="14" t="str">
        <f ca="1">'Application For TE &amp; GOTS'!X1097</f>
        <v/>
      </c>
      <c r="C1005" s="14">
        <f>'Application For TE &amp; GOTS'!$D1097</f>
        <v>0</v>
      </c>
      <c r="D1005" s="14" t="str" cm="1">
        <f t="array" aca="1" ref="D1005" ca="1">IFERROR(INDIRECT("'Application For Textile'!L"&amp;'Application For TE &amp; GOTS'!S1097),"")</f>
        <v/>
      </c>
      <c r="E1005" s="14" t="str">
        <f ca="1">'Application For TE &amp; GOTS'!AF1097</f>
        <v/>
      </c>
      <c r="F1005" s="14" t="str">
        <f ca="1">'Application For TE &amp; GOTS'!AH1097</f>
        <v/>
      </c>
      <c r="G1005" s="14" t="e">
        <f ca="1">'Application For TE &amp; GOTS'!AI1097</f>
        <v>#REF!</v>
      </c>
    </row>
    <row r="1006" spans="1:7">
      <c r="A1006" s="14">
        <v>985</v>
      </c>
      <c r="B1006" s="14" t="str">
        <f ca="1">'Application For TE &amp; GOTS'!X1098</f>
        <v/>
      </c>
      <c r="C1006" s="14">
        <f>'Application For TE &amp; GOTS'!$D1098</f>
        <v>0</v>
      </c>
      <c r="D1006" s="14" t="str" cm="1">
        <f t="array" aca="1" ref="D1006" ca="1">IFERROR(INDIRECT("'Application For Textile'!L"&amp;'Application For TE &amp; GOTS'!S1098),"")</f>
        <v/>
      </c>
      <c r="E1006" s="14" t="str">
        <f ca="1">'Application For TE &amp; GOTS'!AF1098</f>
        <v/>
      </c>
      <c r="F1006" s="14" t="str">
        <f ca="1">'Application For TE &amp; GOTS'!AH1098</f>
        <v/>
      </c>
      <c r="G1006" s="14" t="e">
        <f ca="1">'Application For TE &amp; GOTS'!AI1098</f>
        <v>#REF!</v>
      </c>
    </row>
    <row r="1007" spans="1:7">
      <c r="A1007" s="14">
        <v>986</v>
      </c>
      <c r="B1007" s="14" t="str">
        <f ca="1">'Application For TE &amp; GOTS'!X1099</f>
        <v/>
      </c>
      <c r="C1007" s="14">
        <f>'Application For TE &amp; GOTS'!$D1099</f>
        <v>0</v>
      </c>
      <c r="D1007" s="14" t="str" cm="1">
        <f t="array" aca="1" ref="D1007" ca="1">IFERROR(INDIRECT("'Application For Textile'!L"&amp;'Application For TE &amp; GOTS'!S1099),"")</f>
        <v/>
      </c>
      <c r="E1007" s="14" t="str">
        <f ca="1">'Application For TE &amp; GOTS'!AF1099</f>
        <v/>
      </c>
      <c r="F1007" s="14" t="str">
        <f ca="1">'Application For TE &amp; GOTS'!AH1099</f>
        <v/>
      </c>
      <c r="G1007" s="14" t="e">
        <f ca="1">'Application For TE &amp; GOTS'!AI1099</f>
        <v>#REF!</v>
      </c>
    </row>
    <row r="1008" spans="1:7">
      <c r="A1008" s="14">
        <v>987</v>
      </c>
      <c r="B1008" s="14" t="str">
        <f ca="1">'Application For TE &amp; GOTS'!X1100</f>
        <v/>
      </c>
      <c r="C1008" s="14">
        <f>'Application For TE &amp; GOTS'!$D1100</f>
        <v>0</v>
      </c>
      <c r="D1008" s="14" t="str" cm="1">
        <f t="array" aca="1" ref="D1008" ca="1">IFERROR(INDIRECT("'Application For Textile'!L"&amp;'Application For TE &amp; GOTS'!S1100),"")</f>
        <v/>
      </c>
      <c r="E1008" s="14" t="str">
        <f ca="1">'Application For TE &amp; GOTS'!AF1100</f>
        <v/>
      </c>
      <c r="F1008" s="14" t="str">
        <f ca="1">'Application For TE &amp; GOTS'!AH1100</f>
        <v/>
      </c>
      <c r="G1008" s="14" t="e">
        <f ca="1">'Application For TE &amp; GOTS'!AI1100</f>
        <v>#REF!</v>
      </c>
    </row>
    <row r="1009" spans="1:7">
      <c r="A1009" s="14">
        <v>988</v>
      </c>
      <c r="B1009" s="14" t="str">
        <f ca="1">'Application For TE &amp; GOTS'!X1101</f>
        <v/>
      </c>
      <c r="C1009" s="14">
        <f>'Application For TE &amp; GOTS'!$D1101</f>
        <v>0</v>
      </c>
      <c r="D1009" s="14" t="str" cm="1">
        <f t="array" aca="1" ref="D1009" ca="1">IFERROR(INDIRECT("'Application For Textile'!L"&amp;'Application For TE &amp; GOTS'!S1101),"")</f>
        <v/>
      </c>
      <c r="E1009" s="14" t="str">
        <f ca="1">'Application For TE &amp; GOTS'!AF1101</f>
        <v/>
      </c>
      <c r="F1009" s="14" t="str">
        <f ca="1">'Application For TE &amp; GOTS'!AH1101</f>
        <v/>
      </c>
      <c r="G1009" s="14" t="e">
        <f ca="1">'Application For TE &amp; GOTS'!AI1101</f>
        <v>#REF!</v>
      </c>
    </row>
    <row r="1010" spans="1:7">
      <c r="A1010" s="14">
        <v>989</v>
      </c>
      <c r="B1010" s="14" t="str">
        <f ca="1">'Application For TE &amp; GOTS'!X1102</f>
        <v/>
      </c>
      <c r="C1010" s="14">
        <f>'Application For TE &amp; GOTS'!$D1102</f>
        <v>0</v>
      </c>
      <c r="D1010" s="14" t="str" cm="1">
        <f t="array" aca="1" ref="D1010" ca="1">IFERROR(INDIRECT("'Application For Textile'!L"&amp;'Application For TE &amp; GOTS'!S1102),"")</f>
        <v/>
      </c>
      <c r="E1010" s="14" t="str">
        <f ca="1">'Application For TE &amp; GOTS'!AF1102</f>
        <v/>
      </c>
      <c r="F1010" s="14" t="str">
        <f ca="1">'Application For TE &amp; GOTS'!AH1102</f>
        <v/>
      </c>
      <c r="G1010" s="14" t="e">
        <f ca="1">'Application For TE &amp; GOTS'!AI1102</f>
        <v>#REF!</v>
      </c>
    </row>
    <row r="1011" spans="1:7">
      <c r="A1011" s="14">
        <v>990</v>
      </c>
      <c r="B1011" s="14" t="str">
        <f ca="1">'Application For TE &amp; GOTS'!X1103</f>
        <v/>
      </c>
      <c r="C1011" s="14">
        <f>'Application For TE &amp; GOTS'!$D1103</f>
        <v>0</v>
      </c>
      <c r="D1011" s="14" t="str" cm="1">
        <f t="array" aca="1" ref="D1011" ca="1">IFERROR(INDIRECT("'Application For Textile'!L"&amp;'Application For TE &amp; GOTS'!S1103),"")</f>
        <v/>
      </c>
      <c r="E1011" s="14" t="str">
        <f ca="1">'Application For TE &amp; GOTS'!AF1103</f>
        <v/>
      </c>
      <c r="F1011" s="14" t="str">
        <f ca="1">'Application For TE &amp; GOTS'!AH1103</f>
        <v/>
      </c>
      <c r="G1011" s="14" t="e">
        <f ca="1">'Application For TE &amp; GOTS'!AI1103</f>
        <v>#REF!</v>
      </c>
    </row>
    <row r="1012" spans="1:7">
      <c r="A1012" s="14">
        <v>991</v>
      </c>
      <c r="B1012" s="14" t="str">
        <f ca="1">'Application For TE &amp; GOTS'!X1104</f>
        <v/>
      </c>
      <c r="C1012" s="14">
        <f>'Application For TE &amp; GOTS'!$D1104</f>
        <v>0</v>
      </c>
      <c r="D1012" s="14" t="str" cm="1">
        <f t="array" aca="1" ref="D1012" ca="1">IFERROR(INDIRECT("'Application For Textile'!L"&amp;'Application For TE &amp; GOTS'!S1104),"")</f>
        <v/>
      </c>
      <c r="E1012" s="14" t="str">
        <f ca="1">'Application For TE &amp; GOTS'!AF1104</f>
        <v/>
      </c>
      <c r="F1012" s="14" t="str">
        <f ca="1">'Application For TE &amp; GOTS'!AH1104</f>
        <v/>
      </c>
      <c r="G1012" s="14" t="e">
        <f ca="1">'Application For TE &amp; GOTS'!AI1104</f>
        <v>#REF!</v>
      </c>
    </row>
    <row r="1013" spans="1:7">
      <c r="A1013" s="14">
        <v>992</v>
      </c>
      <c r="B1013" s="14" t="str">
        <f ca="1">'Application For TE &amp; GOTS'!X1105</f>
        <v/>
      </c>
      <c r="C1013" s="14">
        <f>'Application For TE &amp; GOTS'!$D1105</f>
        <v>0</v>
      </c>
      <c r="D1013" s="14" t="str" cm="1">
        <f t="array" aca="1" ref="D1013" ca="1">IFERROR(INDIRECT("'Application For Textile'!L"&amp;'Application For TE &amp; GOTS'!S1105),"")</f>
        <v/>
      </c>
      <c r="E1013" s="14" t="str">
        <f ca="1">'Application For TE &amp; GOTS'!AF1105</f>
        <v/>
      </c>
      <c r="F1013" s="14" t="str">
        <f ca="1">'Application For TE &amp; GOTS'!AH1105</f>
        <v/>
      </c>
      <c r="G1013" s="14" t="e">
        <f ca="1">'Application For TE &amp; GOTS'!AI1105</f>
        <v>#REF!</v>
      </c>
    </row>
    <row r="1014" spans="1:7">
      <c r="A1014" s="14">
        <v>993</v>
      </c>
      <c r="B1014" s="14" t="str">
        <f ca="1">'Application For TE &amp; GOTS'!X1106</f>
        <v/>
      </c>
      <c r="C1014" s="14">
        <f>'Application For TE &amp; GOTS'!$D1106</f>
        <v>0</v>
      </c>
      <c r="D1014" s="14" t="str" cm="1">
        <f t="array" aca="1" ref="D1014" ca="1">IFERROR(INDIRECT("'Application For Textile'!L"&amp;'Application For TE &amp; GOTS'!S1106),"")</f>
        <v/>
      </c>
      <c r="E1014" s="14" t="str">
        <f ca="1">'Application For TE &amp; GOTS'!AF1106</f>
        <v/>
      </c>
      <c r="F1014" s="14" t="str">
        <f ca="1">'Application For TE &amp; GOTS'!AH1106</f>
        <v/>
      </c>
      <c r="G1014" s="14" t="e">
        <f ca="1">'Application For TE &amp; GOTS'!AI1106</f>
        <v>#REF!</v>
      </c>
    </row>
    <row r="1015" spans="1:7">
      <c r="A1015" s="14">
        <v>994</v>
      </c>
      <c r="B1015" s="14" t="str">
        <f ca="1">'Application For TE &amp; GOTS'!X1107</f>
        <v/>
      </c>
      <c r="C1015" s="14">
        <f>'Application For TE &amp; GOTS'!$D1107</f>
        <v>0</v>
      </c>
      <c r="D1015" s="14" t="str" cm="1">
        <f t="array" aca="1" ref="D1015" ca="1">IFERROR(INDIRECT("'Application For Textile'!L"&amp;'Application For TE &amp; GOTS'!S1107),"")</f>
        <v/>
      </c>
      <c r="E1015" s="14" t="str">
        <f ca="1">'Application For TE &amp; GOTS'!AF1107</f>
        <v/>
      </c>
      <c r="F1015" s="14" t="str">
        <f ca="1">'Application For TE &amp; GOTS'!AH1107</f>
        <v/>
      </c>
      <c r="G1015" s="14" t="e">
        <f ca="1">'Application For TE &amp; GOTS'!AI1107</f>
        <v>#REF!</v>
      </c>
    </row>
    <row r="1016" spans="1:7">
      <c r="A1016" s="14">
        <v>995</v>
      </c>
      <c r="B1016" s="14" t="str">
        <f ca="1">'Application For TE &amp; GOTS'!X1108</f>
        <v/>
      </c>
      <c r="C1016" s="14">
        <f>'Application For TE &amp; GOTS'!$D1108</f>
        <v>0</v>
      </c>
      <c r="D1016" s="14" t="str" cm="1">
        <f t="array" aca="1" ref="D1016" ca="1">IFERROR(INDIRECT("'Application For Textile'!L"&amp;'Application For TE &amp; GOTS'!S1108),"")</f>
        <v/>
      </c>
      <c r="E1016" s="14" t="str">
        <f ca="1">'Application For TE &amp; GOTS'!AF1108</f>
        <v/>
      </c>
      <c r="F1016" s="14" t="str">
        <f ca="1">'Application For TE &amp; GOTS'!AH1108</f>
        <v/>
      </c>
      <c r="G1016" s="14" t="e">
        <f ca="1">'Application For TE &amp; GOTS'!AI1108</f>
        <v>#REF!</v>
      </c>
    </row>
    <row r="1017" spans="1:7">
      <c r="A1017" s="14">
        <v>996</v>
      </c>
      <c r="B1017" s="14" t="str">
        <f ca="1">'Application For TE &amp; GOTS'!X1109</f>
        <v/>
      </c>
      <c r="C1017" s="14">
        <f>'Application For TE &amp; GOTS'!$D1109</f>
        <v>0</v>
      </c>
      <c r="D1017" s="14" t="str" cm="1">
        <f t="array" aca="1" ref="D1017" ca="1">IFERROR(INDIRECT("'Application For Textile'!L"&amp;'Application For TE &amp; GOTS'!S1109),"")</f>
        <v/>
      </c>
      <c r="E1017" s="14" t="str">
        <f ca="1">'Application For TE &amp; GOTS'!AF1109</f>
        <v/>
      </c>
      <c r="F1017" s="14" t="str">
        <f ca="1">'Application For TE &amp; GOTS'!AH1109</f>
        <v/>
      </c>
      <c r="G1017" s="14" t="e">
        <f ca="1">'Application For TE &amp; GOTS'!AI1109</f>
        <v>#REF!</v>
      </c>
    </row>
    <row r="1018" spans="1:7">
      <c r="A1018" s="14">
        <v>997</v>
      </c>
      <c r="B1018" s="14" t="str">
        <f ca="1">'Application For TE &amp; GOTS'!X1110</f>
        <v/>
      </c>
      <c r="C1018" s="14">
        <f>'Application For TE &amp; GOTS'!$D1110</f>
        <v>0</v>
      </c>
      <c r="D1018" s="14" t="str" cm="1">
        <f t="array" aca="1" ref="D1018" ca="1">IFERROR(INDIRECT("'Application For Textile'!L"&amp;'Application For TE &amp; GOTS'!S1110),"")</f>
        <v/>
      </c>
      <c r="E1018" s="14" t="str">
        <f ca="1">'Application For TE &amp; GOTS'!AF1110</f>
        <v/>
      </c>
      <c r="F1018" s="14" t="str">
        <f ca="1">'Application For TE &amp; GOTS'!AH1110</f>
        <v/>
      </c>
      <c r="G1018" s="14" t="e">
        <f ca="1">'Application For TE &amp; GOTS'!AI1110</f>
        <v>#REF!</v>
      </c>
    </row>
    <row r="1019" spans="1:7">
      <c r="A1019" s="14">
        <v>998</v>
      </c>
      <c r="B1019" s="14" t="str">
        <f ca="1">'Application For TE &amp; GOTS'!X1111</f>
        <v/>
      </c>
      <c r="C1019" s="14">
        <f>'Application For TE &amp; GOTS'!$D1111</f>
        <v>0</v>
      </c>
      <c r="D1019" s="14" t="str" cm="1">
        <f t="array" aca="1" ref="D1019" ca="1">IFERROR(INDIRECT("'Application For Textile'!L"&amp;'Application For TE &amp; GOTS'!S1111),"")</f>
        <v/>
      </c>
      <c r="E1019" s="14" t="str">
        <f ca="1">'Application For TE &amp; GOTS'!AF1111</f>
        <v/>
      </c>
      <c r="F1019" s="14" t="str">
        <f ca="1">'Application For TE &amp; GOTS'!AH1111</f>
        <v/>
      </c>
      <c r="G1019" s="14" t="e">
        <f ca="1">'Application For TE &amp; GOTS'!AI1111</f>
        <v>#REF!</v>
      </c>
    </row>
    <row r="1020" spans="1:7">
      <c r="A1020" s="14">
        <v>999</v>
      </c>
      <c r="B1020" s="14" t="str">
        <f ca="1">'Application For TE &amp; GOTS'!X1112</f>
        <v/>
      </c>
      <c r="C1020" s="14">
        <f>'Application For TE &amp; GOTS'!$D1112</f>
        <v>0</v>
      </c>
      <c r="D1020" s="14" t="str" cm="1">
        <f t="array" aca="1" ref="D1020" ca="1">IFERROR(INDIRECT("'Application For Textile'!L"&amp;'Application For TE &amp; GOTS'!S1112),"")</f>
        <v/>
      </c>
      <c r="E1020" s="14" t="str">
        <f ca="1">'Application For TE &amp; GOTS'!AF1112</f>
        <v/>
      </c>
      <c r="F1020" s="14" t="str">
        <f ca="1">'Application For TE &amp; GOTS'!AH1112</f>
        <v/>
      </c>
      <c r="G1020" s="14" t="e">
        <f ca="1">'Application For TE &amp; GOTS'!AI1112</f>
        <v>#REF!</v>
      </c>
    </row>
    <row r="1021" spans="1:7">
      <c r="A1021" s="14">
        <v>1000</v>
      </c>
      <c r="B1021" s="14" t="str">
        <f ca="1">'Application For TE &amp; GOTS'!X1113</f>
        <v/>
      </c>
      <c r="C1021" s="14">
        <f>'Application For TE &amp; GOTS'!$D1113</f>
        <v>0</v>
      </c>
      <c r="D1021" s="14" t="str" cm="1">
        <f t="array" aca="1" ref="D1021" ca="1">IFERROR(INDIRECT("'Application For Textile'!L"&amp;'Application For TE &amp; GOTS'!S1113),"")</f>
        <v/>
      </c>
      <c r="E1021" s="14" t="str">
        <f ca="1">'Application For TE &amp; GOTS'!AF1113</f>
        <v/>
      </c>
      <c r="F1021" s="14" t="str">
        <f ca="1">'Application For TE &amp; GOTS'!AH1113</f>
        <v/>
      </c>
      <c r="G1021" s="14" t="e">
        <f ca="1">'Application For TE &amp; GOTS'!AI1113</f>
        <v>#REF!</v>
      </c>
    </row>
    <row r="1022" spans="1:7">
      <c r="A1022" s="14">
        <v>1001</v>
      </c>
      <c r="B1022" s="14" t="str">
        <f ca="1">'Application For TE &amp; GOTS'!X1114</f>
        <v/>
      </c>
      <c r="C1022" s="14">
        <f>'Application For TE &amp; GOTS'!$D1114</f>
        <v>0</v>
      </c>
      <c r="D1022" s="14" t="str" cm="1">
        <f t="array" aca="1" ref="D1022" ca="1">IFERROR(INDIRECT("'Application For Textile'!L"&amp;'Application For TE &amp; GOTS'!S1114),"")</f>
        <v/>
      </c>
      <c r="E1022" s="14" t="str">
        <f ca="1">'Application For TE &amp; GOTS'!AF1114</f>
        <v/>
      </c>
      <c r="F1022" s="14" t="str">
        <f ca="1">'Application For TE &amp; GOTS'!AH1114</f>
        <v/>
      </c>
      <c r="G1022" s="14" t="e">
        <f ca="1">'Application For TE &amp; GOTS'!AI1114</f>
        <v>#REF!</v>
      </c>
    </row>
    <row r="1023" spans="1:7">
      <c r="A1023" s="14">
        <v>1002</v>
      </c>
      <c r="B1023" s="14" t="str">
        <f ca="1">'Application For TE &amp; GOTS'!X1115</f>
        <v/>
      </c>
      <c r="C1023" s="14">
        <f>'Application For TE &amp; GOTS'!$D1115</f>
        <v>0</v>
      </c>
      <c r="D1023" s="14" t="str" cm="1">
        <f t="array" aca="1" ref="D1023" ca="1">IFERROR(INDIRECT("'Application For Textile'!L"&amp;'Application For TE &amp; GOTS'!S1115),"")</f>
        <v/>
      </c>
      <c r="E1023" s="14" t="str">
        <f ca="1">'Application For TE &amp; GOTS'!AF1115</f>
        <v/>
      </c>
      <c r="F1023" s="14" t="str">
        <f ca="1">'Application For TE &amp; GOTS'!AH1115</f>
        <v/>
      </c>
      <c r="G1023" s="14" t="e">
        <f ca="1">'Application For TE &amp; GOTS'!AI1115</f>
        <v>#REF!</v>
      </c>
    </row>
    <row r="1024" spans="1:7">
      <c r="A1024" s="14">
        <v>1003</v>
      </c>
      <c r="B1024" s="14" t="str">
        <f ca="1">'Application For TE &amp; GOTS'!X1116</f>
        <v/>
      </c>
      <c r="C1024" s="14">
        <f>'Application For TE &amp; GOTS'!$D1116</f>
        <v>0</v>
      </c>
      <c r="D1024" s="14" t="str" cm="1">
        <f t="array" aca="1" ref="D1024" ca="1">IFERROR(INDIRECT("'Application For Textile'!L"&amp;'Application For TE &amp; GOTS'!S1116),"")</f>
        <v/>
      </c>
      <c r="E1024" s="14" t="str">
        <f ca="1">'Application For TE &amp; GOTS'!AF1116</f>
        <v/>
      </c>
      <c r="F1024" s="14" t="str">
        <f ca="1">'Application For TE &amp; GOTS'!AH1116</f>
        <v/>
      </c>
      <c r="G1024" s="14" t="e">
        <f ca="1">'Application For TE &amp; GOTS'!AI1116</f>
        <v>#REF!</v>
      </c>
    </row>
    <row r="1025" spans="1:7">
      <c r="A1025" s="14">
        <v>1004</v>
      </c>
      <c r="B1025" s="14" t="str">
        <f ca="1">'Application For TE &amp; GOTS'!X1117</f>
        <v/>
      </c>
      <c r="C1025" s="14">
        <f>'Application For TE &amp; GOTS'!$D1117</f>
        <v>0</v>
      </c>
      <c r="D1025" s="14" t="str" cm="1">
        <f t="array" aca="1" ref="D1025" ca="1">IFERROR(INDIRECT("'Application For Textile'!L"&amp;'Application For TE &amp; GOTS'!S1117),"")</f>
        <v/>
      </c>
      <c r="E1025" s="14" t="str">
        <f ca="1">'Application For TE &amp; GOTS'!AF1117</f>
        <v/>
      </c>
      <c r="F1025" s="14" t="str">
        <f ca="1">'Application For TE &amp; GOTS'!AH1117</f>
        <v/>
      </c>
      <c r="G1025" s="14" t="e">
        <f ca="1">'Application For TE &amp; GOTS'!AI1117</f>
        <v>#REF!</v>
      </c>
    </row>
    <row r="1026" spans="1:7">
      <c r="A1026" s="14">
        <v>1005</v>
      </c>
      <c r="B1026" s="14" t="str">
        <f ca="1">'Application For TE &amp; GOTS'!X1118</f>
        <v/>
      </c>
      <c r="C1026" s="14">
        <f>'Application For TE &amp; GOTS'!$D1118</f>
        <v>0</v>
      </c>
      <c r="D1026" s="14" t="str" cm="1">
        <f t="array" aca="1" ref="D1026" ca="1">IFERROR(INDIRECT("'Application For Textile'!L"&amp;'Application For TE &amp; GOTS'!S1118),"")</f>
        <v/>
      </c>
      <c r="E1026" s="14" t="str">
        <f ca="1">'Application For TE &amp; GOTS'!AF1118</f>
        <v/>
      </c>
      <c r="F1026" s="14" t="str">
        <f ca="1">'Application For TE &amp; GOTS'!AH1118</f>
        <v/>
      </c>
      <c r="G1026" s="14" t="e">
        <f ca="1">'Application For TE &amp; GOTS'!AI1118</f>
        <v>#REF!</v>
      </c>
    </row>
    <row r="1027" spans="1:7">
      <c r="A1027" s="14">
        <v>1006</v>
      </c>
      <c r="B1027" s="14" t="str">
        <f ca="1">'Application For TE &amp; GOTS'!X1119</f>
        <v/>
      </c>
      <c r="C1027" s="14">
        <f>'Application For TE &amp; GOTS'!$D1119</f>
        <v>0</v>
      </c>
      <c r="D1027" s="14" t="str" cm="1">
        <f t="array" aca="1" ref="D1027" ca="1">IFERROR(INDIRECT("'Application For Textile'!L"&amp;'Application For TE &amp; GOTS'!S1119),"")</f>
        <v/>
      </c>
      <c r="E1027" s="14" t="str">
        <f ca="1">'Application For TE &amp; GOTS'!AF1119</f>
        <v/>
      </c>
      <c r="F1027" s="14" t="str">
        <f ca="1">'Application For TE &amp; GOTS'!AH1119</f>
        <v/>
      </c>
      <c r="G1027" s="14" t="e">
        <f ca="1">'Application For TE &amp; GOTS'!AI1119</f>
        <v>#REF!</v>
      </c>
    </row>
    <row r="1028" spans="1:7">
      <c r="A1028" s="14">
        <v>1007</v>
      </c>
      <c r="B1028" s="14" t="str">
        <f ca="1">'Application For TE &amp; GOTS'!X1120</f>
        <v/>
      </c>
      <c r="C1028" s="14">
        <f>'Application For TE &amp; GOTS'!$D1120</f>
        <v>0</v>
      </c>
      <c r="D1028" s="14" t="str" cm="1">
        <f t="array" aca="1" ref="D1028" ca="1">IFERROR(INDIRECT("'Application For Textile'!L"&amp;'Application For TE &amp; GOTS'!S1120),"")</f>
        <v/>
      </c>
      <c r="E1028" s="14" t="str">
        <f ca="1">'Application For TE &amp; GOTS'!AF1120</f>
        <v/>
      </c>
      <c r="F1028" s="14" t="str">
        <f ca="1">'Application For TE &amp; GOTS'!AH1120</f>
        <v/>
      </c>
      <c r="G1028" s="14" t="e">
        <f ca="1">'Application For TE &amp; GOTS'!AI1120</f>
        <v>#REF!</v>
      </c>
    </row>
    <row r="1029" spans="1:7">
      <c r="A1029" s="14">
        <v>1008</v>
      </c>
      <c r="B1029" s="14" t="str">
        <f ca="1">'Application For TE &amp; GOTS'!X1121</f>
        <v/>
      </c>
      <c r="C1029" s="14">
        <f>'Application For TE &amp; GOTS'!$D1121</f>
        <v>0</v>
      </c>
      <c r="D1029" s="14" t="str" cm="1">
        <f t="array" aca="1" ref="D1029" ca="1">IFERROR(INDIRECT("'Application For Textile'!L"&amp;'Application For TE &amp; GOTS'!S1121),"")</f>
        <v/>
      </c>
      <c r="E1029" s="14" t="str">
        <f ca="1">'Application For TE &amp; GOTS'!AF1121</f>
        <v/>
      </c>
      <c r="F1029" s="14" t="str">
        <f ca="1">'Application For TE &amp; GOTS'!AH1121</f>
        <v/>
      </c>
      <c r="G1029" s="14" t="e">
        <f ca="1">'Application For TE &amp; GOTS'!AI1121</f>
        <v>#REF!</v>
      </c>
    </row>
    <row r="1030" spans="1:7">
      <c r="A1030" s="14">
        <v>1009</v>
      </c>
      <c r="B1030" s="14" t="str">
        <f ca="1">'Application For TE &amp; GOTS'!X1122</f>
        <v/>
      </c>
      <c r="C1030" s="14">
        <f>'Application For TE &amp; GOTS'!$D1122</f>
        <v>0</v>
      </c>
      <c r="D1030" s="14" t="str" cm="1">
        <f t="array" aca="1" ref="D1030" ca="1">IFERROR(INDIRECT("'Application For Textile'!L"&amp;'Application For TE &amp; GOTS'!S1122),"")</f>
        <v/>
      </c>
      <c r="E1030" s="14" t="str">
        <f ca="1">'Application For TE &amp; GOTS'!AF1122</f>
        <v/>
      </c>
      <c r="F1030" s="14" t="str">
        <f ca="1">'Application For TE &amp; GOTS'!AH1122</f>
        <v/>
      </c>
      <c r="G1030" s="14" t="e">
        <f ca="1">'Application For TE &amp; GOTS'!AI1122</f>
        <v>#REF!</v>
      </c>
    </row>
    <row r="1031" spans="1:7">
      <c r="A1031" s="14">
        <v>1010</v>
      </c>
      <c r="B1031" s="14" t="str">
        <f ca="1">'Application For TE &amp; GOTS'!X1123</f>
        <v/>
      </c>
      <c r="C1031" s="14">
        <f>'Application For TE &amp; GOTS'!$D1123</f>
        <v>0</v>
      </c>
      <c r="D1031" s="14" t="str" cm="1">
        <f t="array" aca="1" ref="D1031" ca="1">IFERROR(INDIRECT("'Application For Textile'!L"&amp;'Application For TE &amp; GOTS'!S1123),"")</f>
        <v/>
      </c>
      <c r="E1031" s="14" t="str">
        <f ca="1">'Application For TE &amp; GOTS'!AF1123</f>
        <v/>
      </c>
      <c r="F1031" s="14" t="str">
        <f ca="1">'Application For TE &amp; GOTS'!AH1123</f>
        <v/>
      </c>
      <c r="G1031" s="14" t="e">
        <f ca="1">'Application For TE &amp; GOTS'!AI1123</f>
        <v>#REF!</v>
      </c>
    </row>
    <row r="1032" spans="1:7">
      <c r="A1032" s="14">
        <v>1011</v>
      </c>
      <c r="B1032" s="14" t="str">
        <f ca="1">'Application For TE &amp; GOTS'!X1124</f>
        <v/>
      </c>
      <c r="C1032" s="14">
        <f>'Application For TE &amp; GOTS'!$D1124</f>
        <v>0</v>
      </c>
      <c r="D1032" s="14" t="str" cm="1">
        <f t="array" aca="1" ref="D1032" ca="1">IFERROR(INDIRECT("'Application For Textile'!L"&amp;'Application For TE &amp; GOTS'!S1124),"")</f>
        <v/>
      </c>
      <c r="E1032" s="14" t="str">
        <f ca="1">'Application For TE &amp; GOTS'!AF1124</f>
        <v/>
      </c>
      <c r="F1032" s="14" t="str">
        <f ca="1">'Application For TE &amp; GOTS'!AH1124</f>
        <v/>
      </c>
      <c r="G1032" s="14" t="e">
        <f ca="1">'Application For TE &amp; GOTS'!AI1124</f>
        <v>#REF!</v>
      </c>
    </row>
    <row r="1033" spans="1:7">
      <c r="A1033" s="14">
        <v>1012</v>
      </c>
      <c r="B1033" s="14" t="str">
        <f ca="1">'Application For TE &amp; GOTS'!X1125</f>
        <v/>
      </c>
      <c r="C1033" s="14">
        <f>'Application For TE &amp; GOTS'!$D1125</f>
        <v>0</v>
      </c>
      <c r="D1033" s="14" t="str" cm="1">
        <f t="array" aca="1" ref="D1033" ca="1">IFERROR(INDIRECT("'Application For Textile'!L"&amp;'Application For TE &amp; GOTS'!S1125),"")</f>
        <v/>
      </c>
      <c r="E1033" s="14" t="str">
        <f ca="1">'Application For TE &amp; GOTS'!AF1125</f>
        <v/>
      </c>
      <c r="F1033" s="14" t="str">
        <f ca="1">'Application For TE &amp; GOTS'!AH1125</f>
        <v/>
      </c>
      <c r="G1033" s="14" t="e">
        <f ca="1">'Application For TE &amp; GOTS'!AI1125</f>
        <v>#REF!</v>
      </c>
    </row>
    <row r="1034" spans="1:7">
      <c r="A1034" s="14">
        <v>1013</v>
      </c>
      <c r="B1034" s="14" t="str">
        <f ca="1">'Application For TE &amp; GOTS'!X1126</f>
        <v/>
      </c>
      <c r="C1034" s="14">
        <f>'Application For TE &amp; GOTS'!$D1126</f>
        <v>0</v>
      </c>
      <c r="D1034" s="14" t="str" cm="1">
        <f t="array" aca="1" ref="D1034" ca="1">IFERROR(INDIRECT("'Application For Textile'!L"&amp;'Application For TE &amp; GOTS'!S1126),"")</f>
        <v/>
      </c>
      <c r="E1034" s="14" t="str">
        <f ca="1">'Application For TE &amp; GOTS'!AF1126</f>
        <v/>
      </c>
      <c r="F1034" s="14" t="str">
        <f ca="1">'Application For TE &amp; GOTS'!AH1126</f>
        <v/>
      </c>
      <c r="G1034" s="14" t="e">
        <f ca="1">'Application For TE &amp; GOTS'!AI1126</f>
        <v>#REF!</v>
      </c>
    </row>
    <row r="1035" spans="1:7">
      <c r="A1035" s="14">
        <v>1014</v>
      </c>
      <c r="B1035" s="14" t="str">
        <f ca="1">'Application For TE &amp; GOTS'!X1127</f>
        <v/>
      </c>
      <c r="C1035" s="14">
        <f>'Application For TE &amp; GOTS'!$D1127</f>
        <v>0</v>
      </c>
      <c r="D1035" s="14" t="str" cm="1">
        <f t="array" aca="1" ref="D1035" ca="1">IFERROR(INDIRECT("'Application For Textile'!L"&amp;'Application For TE &amp; GOTS'!S1127),"")</f>
        <v/>
      </c>
      <c r="E1035" s="14" t="str">
        <f ca="1">'Application For TE &amp; GOTS'!AF1127</f>
        <v/>
      </c>
      <c r="F1035" s="14" t="str">
        <f ca="1">'Application For TE &amp; GOTS'!AH1127</f>
        <v/>
      </c>
      <c r="G1035" s="14" t="e">
        <f ca="1">'Application For TE &amp; GOTS'!AI1127</f>
        <v>#REF!</v>
      </c>
    </row>
    <row r="1036" spans="1:7">
      <c r="A1036" s="14">
        <v>1015</v>
      </c>
      <c r="B1036" s="14" t="str">
        <f ca="1">'Application For TE &amp; GOTS'!X1128</f>
        <v/>
      </c>
      <c r="C1036" s="14">
        <f>'Application For TE &amp; GOTS'!$D1128</f>
        <v>0</v>
      </c>
      <c r="D1036" s="14" t="str" cm="1">
        <f t="array" aca="1" ref="D1036" ca="1">IFERROR(INDIRECT("'Application For Textile'!L"&amp;'Application For TE &amp; GOTS'!S1128),"")</f>
        <v/>
      </c>
      <c r="E1036" s="14" t="str">
        <f ca="1">'Application For TE &amp; GOTS'!AF1128</f>
        <v/>
      </c>
      <c r="F1036" s="14" t="str">
        <f ca="1">'Application For TE &amp; GOTS'!AH1128</f>
        <v/>
      </c>
      <c r="G1036" s="14" t="e">
        <f ca="1">'Application For TE &amp; GOTS'!AI1128</f>
        <v>#REF!</v>
      </c>
    </row>
    <row r="1037" spans="1:7">
      <c r="A1037" s="14">
        <v>1016</v>
      </c>
      <c r="B1037" s="14" t="str">
        <f ca="1">'Application For TE &amp; GOTS'!X1129</f>
        <v/>
      </c>
      <c r="C1037" s="14">
        <f>'Application For TE &amp; GOTS'!$D1129</f>
        <v>0</v>
      </c>
      <c r="D1037" s="14" t="str" cm="1">
        <f t="array" aca="1" ref="D1037" ca="1">IFERROR(INDIRECT("'Application For Textile'!L"&amp;'Application For TE &amp; GOTS'!S1129),"")</f>
        <v/>
      </c>
      <c r="E1037" s="14" t="str">
        <f ca="1">'Application For TE &amp; GOTS'!AF1129</f>
        <v/>
      </c>
      <c r="F1037" s="14" t="str">
        <f ca="1">'Application For TE &amp; GOTS'!AH1129</f>
        <v/>
      </c>
      <c r="G1037" s="14" t="e">
        <f ca="1">'Application For TE &amp; GOTS'!AI1129</f>
        <v>#REF!</v>
      </c>
    </row>
    <row r="1038" spans="1:7">
      <c r="A1038" s="14">
        <v>1017</v>
      </c>
      <c r="B1038" s="14" t="str">
        <f ca="1">'Application For TE &amp; GOTS'!X1130</f>
        <v/>
      </c>
      <c r="C1038" s="14">
        <f>'Application For TE &amp; GOTS'!$D1130</f>
        <v>0</v>
      </c>
      <c r="D1038" s="14" t="str" cm="1">
        <f t="array" aca="1" ref="D1038" ca="1">IFERROR(INDIRECT("'Application For Textile'!L"&amp;'Application For TE &amp; GOTS'!S1130),"")</f>
        <v/>
      </c>
      <c r="E1038" s="14" t="str">
        <f ca="1">'Application For TE &amp; GOTS'!AF1130</f>
        <v/>
      </c>
      <c r="F1038" s="14" t="str">
        <f ca="1">'Application For TE &amp; GOTS'!AH1130</f>
        <v/>
      </c>
      <c r="G1038" s="14" t="e">
        <f ca="1">'Application For TE &amp; GOTS'!AI1130</f>
        <v>#REF!</v>
      </c>
    </row>
    <row r="1039" spans="1:7">
      <c r="A1039" s="14">
        <v>1018</v>
      </c>
      <c r="B1039" s="14" t="str">
        <f ca="1">'Application For TE &amp; GOTS'!X1131</f>
        <v/>
      </c>
      <c r="C1039" s="14">
        <f>'Application For TE &amp; GOTS'!$D1131</f>
        <v>0</v>
      </c>
      <c r="D1039" s="14" t="str" cm="1">
        <f t="array" aca="1" ref="D1039" ca="1">IFERROR(INDIRECT("'Application For Textile'!L"&amp;'Application For TE &amp; GOTS'!S1131),"")</f>
        <v/>
      </c>
      <c r="E1039" s="14" t="str">
        <f ca="1">'Application For TE &amp; GOTS'!AF1131</f>
        <v/>
      </c>
      <c r="F1039" s="14" t="str">
        <f ca="1">'Application For TE &amp; GOTS'!AH1131</f>
        <v/>
      </c>
      <c r="G1039" s="14" t="e">
        <f ca="1">'Application For TE &amp; GOTS'!AI1131</f>
        <v>#REF!</v>
      </c>
    </row>
    <row r="1040" spans="1:7">
      <c r="A1040" s="14">
        <v>1019</v>
      </c>
      <c r="B1040" s="14" t="str">
        <f ca="1">'Application For TE &amp; GOTS'!X1132</f>
        <v/>
      </c>
      <c r="C1040" s="14">
        <f>'Application For TE &amp; GOTS'!$D1132</f>
        <v>0</v>
      </c>
      <c r="D1040" s="14" t="str" cm="1">
        <f t="array" aca="1" ref="D1040" ca="1">IFERROR(INDIRECT("'Application For Textile'!L"&amp;'Application For TE &amp; GOTS'!S1132),"")</f>
        <v/>
      </c>
      <c r="E1040" s="14" t="str">
        <f ca="1">'Application For TE &amp; GOTS'!AF1132</f>
        <v/>
      </c>
      <c r="F1040" s="14" t="str">
        <f ca="1">'Application For TE &amp; GOTS'!AH1132</f>
        <v/>
      </c>
      <c r="G1040" s="14" t="e">
        <f ca="1">'Application For TE &amp; GOTS'!AI1132</f>
        <v>#REF!</v>
      </c>
    </row>
    <row r="1041" spans="1:7">
      <c r="A1041" s="14">
        <v>1020</v>
      </c>
      <c r="B1041" s="14" t="str">
        <f ca="1">'Application For TE &amp; GOTS'!X1133</f>
        <v/>
      </c>
      <c r="C1041" s="14">
        <f>'Application For TE &amp; GOTS'!$D1133</f>
        <v>0</v>
      </c>
      <c r="D1041" s="14" t="str" cm="1">
        <f t="array" aca="1" ref="D1041" ca="1">IFERROR(INDIRECT("'Application For Textile'!L"&amp;'Application For TE &amp; GOTS'!S1133),"")</f>
        <v/>
      </c>
      <c r="E1041" s="14" t="str">
        <f ca="1">'Application For TE &amp; GOTS'!AF1133</f>
        <v/>
      </c>
      <c r="F1041" s="14" t="str">
        <f ca="1">'Application For TE &amp; GOTS'!AH1133</f>
        <v/>
      </c>
      <c r="G1041" s="14" t="e">
        <f ca="1">'Application For TE &amp; GOTS'!AI1133</f>
        <v>#REF!</v>
      </c>
    </row>
    <row r="1042" spans="1:7">
      <c r="A1042" s="14">
        <v>1021</v>
      </c>
      <c r="B1042" s="14" t="str">
        <f ca="1">'Application For TE &amp; GOTS'!X1134</f>
        <v/>
      </c>
      <c r="C1042" s="14">
        <f>'Application For TE &amp; GOTS'!$D1134</f>
        <v>0</v>
      </c>
      <c r="D1042" s="14" t="str" cm="1">
        <f t="array" aca="1" ref="D1042" ca="1">IFERROR(INDIRECT("'Application For Textile'!L"&amp;'Application For TE &amp; GOTS'!S1134),"")</f>
        <v/>
      </c>
      <c r="E1042" s="14" t="str">
        <f ca="1">'Application For TE &amp; GOTS'!AF1134</f>
        <v/>
      </c>
      <c r="F1042" s="14" t="str">
        <f ca="1">'Application For TE &amp; GOTS'!AH1134</f>
        <v/>
      </c>
      <c r="G1042" s="14" t="e">
        <f ca="1">'Application For TE &amp; GOTS'!AI1134</f>
        <v>#REF!</v>
      </c>
    </row>
    <row r="1043" spans="1:7">
      <c r="A1043" s="14">
        <v>1022</v>
      </c>
      <c r="B1043" s="14" t="str">
        <f ca="1">'Application For TE &amp; GOTS'!X1135</f>
        <v/>
      </c>
      <c r="C1043" s="14">
        <f>'Application For TE &amp; GOTS'!$D1135</f>
        <v>0</v>
      </c>
      <c r="D1043" s="14" t="str" cm="1">
        <f t="array" aca="1" ref="D1043" ca="1">IFERROR(INDIRECT("'Application For Textile'!L"&amp;'Application For TE &amp; GOTS'!S1135),"")</f>
        <v/>
      </c>
      <c r="E1043" s="14" t="str">
        <f ca="1">'Application For TE &amp; GOTS'!AF1135</f>
        <v/>
      </c>
      <c r="F1043" s="14" t="str">
        <f ca="1">'Application For TE &amp; GOTS'!AH1135</f>
        <v/>
      </c>
      <c r="G1043" s="14" t="e">
        <f ca="1">'Application For TE &amp; GOTS'!AI1135</f>
        <v>#REF!</v>
      </c>
    </row>
    <row r="1044" spans="1:7">
      <c r="A1044" s="14">
        <v>1023</v>
      </c>
      <c r="B1044" s="14" t="str">
        <f ca="1">'Application For TE &amp; GOTS'!X1136</f>
        <v/>
      </c>
      <c r="C1044" s="14">
        <f>'Application For TE &amp; GOTS'!$D1136</f>
        <v>0</v>
      </c>
      <c r="D1044" s="14" t="str" cm="1">
        <f t="array" aca="1" ref="D1044" ca="1">IFERROR(INDIRECT("'Application For Textile'!L"&amp;'Application For TE &amp; GOTS'!S1136),"")</f>
        <v/>
      </c>
      <c r="E1044" s="14" t="str">
        <f ca="1">'Application For TE &amp; GOTS'!AF1136</f>
        <v/>
      </c>
      <c r="F1044" s="14" t="str">
        <f ca="1">'Application For TE &amp; GOTS'!AH1136</f>
        <v/>
      </c>
      <c r="G1044" s="14" t="e">
        <f ca="1">'Application For TE &amp; GOTS'!AI1136</f>
        <v>#REF!</v>
      </c>
    </row>
    <row r="1045" spans="1:7">
      <c r="A1045" s="14">
        <v>1024</v>
      </c>
      <c r="B1045" s="14" t="str">
        <f ca="1">'Application For TE &amp; GOTS'!X1137</f>
        <v/>
      </c>
      <c r="C1045" s="14">
        <f>'Application For TE &amp; GOTS'!$D1137</f>
        <v>0</v>
      </c>
      <c r="D1045" s="14" t="str" cm="1">
        <f t="array" aca="1" ref="D1045" ca="1">IFERROR(INDIRECT("'Application For Textile'!L"&amp;'Application For TE &amp; GOTS'!S1137),"")</f>
        <v/>
      </c>
      <c r="E1045" s="14" t="str">
        <f ca="1">'Application For TE &amp; GOTS'!AF1137</f>
        <v/>
      </c>
      <c r="F1045" s="14" t="str">
        <f ca="1">'Application For TE &amp; GOTS'!AH1137</f>
        <v/>
      </c>
      <c r="G1045" s="14" t="e">
        <f ca="1">'Application For TE &amp; GOTS'!AI1137</f>
        <v>#REF!</v>
      </c>
    </row>
    <row r="1046" spans="1:7">
      <c r="A1046" s="14">
        <v>1025</v>
      </c>
      <c r="B1046" s="14" t="str">
        <f ca="1">'Application For TE &amp; GOTS'!X1138</f>
        <v/>
      </c>
      <c r="C1046" s="14">
        <f>'Application For TE &amp; GOTS'!$D1138</f>
        <v>0</v>
      </c>
      <c r="D1046" s="14" t="str" cm="1">
        <f t="array" aca="1" ref="D1046" ca="1">IFERROR(INDIRECT("'Application For Textile'!L"&amp;'Application For TE &amp; GOTS'!S1138),"")</f>
        <v/>
      </c>
      <c r="E1046" s="14" t="str">
        <f ca="1">'Application For TE &amp; GOTS'!AF1138</f>
        <v/>
      </c>
      <c r="F1046" s="14" t="str">
        <f ca="1">'Application For TE &amp; GOTS'!AH1138</f>
        <v/>
      </c>
      <c r="G1046" s="14" t="e">
        <f ca="1">'Application For TE &amp; GOTS'!AI1138</f>
        <v>#REF!</v>
      </c>
    </row>
    <row r="1047" spans="1:7">
      <c r="A1047" s="14">
        <v>1026</v>
      </c>
      <c r="B1047" s="14" t="str">
        <f ca="1">'Application For TE &amp; GOTS'!X1139</f>
        <v/>
      </c>
      <c r="C1047" s="14">
        <f>'Application For TE &amp; GOTS'!$D1139</f>
        <v>0</v>
      </c>
      <c r="D1047" s="14" t="str" cm="1">
        <f t="array" aca="1" ref="D1047" ca="1">IFERROR(INDIRECT("'Application For Textile'!L"&amp;'Application For TE &amp; GOTS'!S1139),"")</f>
        <v/>
      </c>
      <c r="E1047" s="14" t="str">
        <f ca="1">'Application For TE &amp; GOTS'!AF1139</f>
        <v/>
      </c>
      <c r="F1047" s="14" t="str">
        <f ca="1">'Application For TE &amp; GOTS'!AH1139</f>
        <v/>
      </c>
      <c r="G1047" s="14" t="e">
        <f ca="1">'Application For TE &amp; GOTS'!AI1139</f>
        <v>#REF!</v>
      </c>
    </row>
    <row r="1048" spans="1:7">
      <c r="A1048" s="14">
        <v>1027</v>
      </c>
      <c r="B1048" s="14" t="str">
        <f ca="1">'Application For TE &amp; GOTS'!X1140</f>
        <v/>
      </c>
      <c r="C1048" s="14">
        <f>'Application For TE &amp; GOTS'!$D1140</f>
        <v>0</v>
      </c>
      <c r="D1048" s="14" t="str" cm="1">
        <f t="array" aca="1" ref="D1048" ca="1">IFERROR(INDIRECT("'Application For Textile'!L"&amp;'Application For TE &amp; GOTS'!S1140),"")</f>
        <v/>
      </c>
      <c r="E1048" s="14" t="str">
        <f ca="1">'Application For TE &amp; GOTS'!AF1140</f>
        <v/>
      </c>
      <c r="F1048" s="14" t="str">
        <f ca="1">'Application For TE &amp; GOTS'!AH1140</f>
        <v/>
      </c>
      <c r="G1048" s="14" t="e">
        <f ca="1">'Application For TE &amp; GOTS'!AI1140</f>
        <v>#REF!</v>
      </c>
    </row>
    <row r="1049" spans="1:7">
      <c r="A1049" s="14">
        <v>1028</v>
      </c>
      <c r="B1049" s="14" t="str">
        <f ca="1">'Application For TE &amp; GOTS'!X1141</f>
        <v/>
      </c>
      <c r="C1049" s="14">
        <f>'Application For TE &amp; GOTS'!$D1141</f>
        <v>0</v>
      </c>
      <c r="D1049" s="14" t="str" cm="1">
        <f t="array" aca="1" ref="D1049" ca="1">IFERROR(INDIRECT("'Application For Textile'!L"&amp;'Application For TE &amp; GOTS'!S1141),"")</f>
        <v/>
      </c>
      <c r="E1049" s="14" t="str">
        <f ca="1">'Application For TE &amp; GOTS'!AF1141</f>
        <v/>
      </c>
      <c r="F1049" s="14" t="str">
        <f ca="1">'Application For TE &amp; GOTS'!AH1141</f>
        <v/>
      </c>
      <c r="G1049" s="14" t="e">
        <f ca="1">'Application For TE &amp; GOTS'!AI1141</f>
        <v>#REF!</v>
      </c>
    </row>
    <row r="1050" spans="1:7">
      <c r="A1050" s="14">
        <v>1029</v>
      </c>
      <c r="B1050" s="14" t="str">
        <f ca="1">'Application For TE &amp; GOTS'!X1142</f>
        <v/>
      </c>
      <c r="C1050" s="14">
        <f>'Application For TE &amp; GOTS'!$D1142</f>
        <v>0</v>
      </c>
      <c r="D1050" s="14" t="str" cm="1">
        <f t="array" aca="1" ref="D1050" ca="1">IFERROR(INDIRECT("'Application For Textile'!L"&amp;'Application For TE &amp; GOTS'!S1142),"")</f>
        <v/>
      </c>
      <c r="E1050" s="14" t="str">
        <f ca="1">'Application For TE &amp; GOTS'!AF1142</f>
        <v/>
      </c>
      <c r="F1050" s="14" t="str">
        <f ca="1">'Application For TE &amp; GOTS'!AH1142</f>
        <v/>
      </c>
      <c r="G1050" s="14" t="e">
        <f ca="1">'Application For TE &amp; GOTS'!AI1142</f>
        <v>#REF!</v>
      </c>
    </row>
    <row r="1051" spans="1:7">
      <c r="A1051" s="14">
        <v>1030</v>
      </c>
      <c r="B1051" s="14" t="str">
        <f ca="1">'Application For TE &amp; GOTS'!X1143</f>
        <v/>
      </c>
      <c r="C1051" s="14">
        <f>'Application For TE &amp; GOTS'!$D1143</f>
        <v>0</v>
      </c>
      <c r="D1051" s="14" t="str" cm="1">
        <f t="array" aca="1" ref="D1051" ca="1">IFERROR(INDIRECT("'Application For Textile'!L"&amp;'Application For TE &amp; GOTS'!S1143),"")</f>
        <v/>
      </c>
      <c r="E1051" s="14" t="str">
        <f ca="1">'Application For TE &amp; GOTS'!AF1143</f>
        <v/>
      </c>
      <c r="F1051" s="14" t="str">
        <f ca="1">'Application For TE &amp; GOTS'!AH1143</f>
        <v/>
      </c>
      <c r="G1051" s="14" t="e">
        <f ca="1">'Application For TE &amp; GOTS'!AI1143</f>
        <v>#REF!</v>
      </c>
    </row>
    <row r="1052" spans="1:7">
      <c r="A1052" s="14">
        <v>1031</v>
      </c>
      <c r="B1052" s="14" t="str">
        <f ca="1">'Application For TE &amp; GOTS'!X1144</f>
        <v/>
      </c>
      <c r="C1052" s="14">
        <f>'Application For TE &amp; GOTS'!$D1144</f>
        <v>0</v>
      </c>
      <c r="D1052" s="14" t="str" cm="1">
        <f t="array" aca="1" ref="D1052" ca="1">IFERROR(INDIRECT("'Application For Textile'!L"&amp;'Application For TE &amp; GOTS'!S1144),"")</f>
        <v/>
      </c>
      <c r="E1052" s="14" t="str">
        <f ca="1">'Application For TE &amp; GOTS'!AF1144</f>
        <v/>
      </c>
      <c r="F1052" s="14" t="str">
        <f ca="1">'Application For TE &amp; GOTS'!AH1144</f>
        <v/>
      </c>
      <c r="G1052" s="14" t="e">
        <f ca="1">'Application For TE &amp; GOTS'!AI1144</f>
        <v>#REF!</v>
      </c>
    </row>
    <row r="1053" spans="1:7">
      <c r="A1053" s="14">
        <v>1032</v>
      </c>
      <c r="B1053" s="14" t="str">
        <f ca="1">'Application For TE &amp; GOTS'!X1145</f>
        <v/>
      </c>
      <c r="C1053" s="14">
        <f>'Application For TE &amp; GOTS'!$D1145</f>
        <v>0</v>
      </c>
      <c r="D1053" s="14" t="str" cm="1">
        <f t="array" aca="1" ref="D1053" ca="1">IFERROR(INDIRECT("'Application For Textile'!L"&amp;'Application For TE &amp; GOTS'!S1145),"")</f>
        <v/>
      </c>
      <c r="E1053" s="14" t="str">
        <f ca="1">'Application For TE &amp; GOTS'!AF1145</f>
        <v/>
      </c>
      <c r="F1053" s="14" t="str">
        <f ca="1">'Application For TE &amp; GOTS'!AH1145</f>
        <v/>
      </c>
      <c r="G1053" s="14" t="e">
        <f ca="1">'Application For TE &amp; GOTS'!AI1145</f>
        <v>#REF!</v>
      </c>
    </row>
    <row r="1054" spans="1:7">
      <c r="A1054" s="14">
        <v>1033</v>
      </c>
      <c r="B1054" s="14" t="str">
        <f ca="1">'Application For TE &amp; GOTS'!X1146</f>
        <v/>
      </c>
      <c r="C1054" s="14">
        <f>'Application For TE &amp; GOTS'!$D1146</f>
        <v>0</v>
      </c>
      <c r="D1054" s="14" t="str" cm="1">
        <f t="array" aca="1" ref="D1054" ca="1">IFERROR(INDIRECT("'Application For Textile'!L"&amp;'Application For TE &amp; GOTS'!S1146),"")</f>
        <v/>
      </c>
      <c r="E1054" s="14" t="str">
        <f ca="1">'Application For TE &amp; GOTS'!AF1146</f>
        <v/>
      </c>
      <c r="F1054" s="14" t="str">
        <f ca="1">'Application For TE &amp; GOTS'!AH1146</f>
        <v/>
      </c>
      <c r="G1054" s="14" t="e">
        <f ca="1">'Application For TE &amp; GOTS'!AI1146</f>
        <v>#REF!</v>
      </c>
    </row>
    <row r="1055" spans="1:7">
      <c r="A1055" s="14">
        <v>1034</v>
      </c>
      <c r="B1055" s="14" t="str">
        <f ca="1">'Application For TE &amp; GOTS'!X1147</f>
        <v/>
      </c>
      <c r="C1055" s="14">
        <f>'Application For TE &amp; GOTS'!$D1147</f>
        <v>0</v>
      </c>
      <c r="D1055" s="14" t="str" cm="1">
        <f t="array" aca="1" ref="D1055" ca="1">IFERROR(INDIRECT("'Application For Textile'!L"&amp;'Application For TE &amp; GOTS'!S1147),"")</f>
        <v/>
      </c>
      <c r="E1055" s="14" t="str">
        <f ca="1">'Application For TE &amp; GOTS'!AF1147</f>
        <v/>
      </c>
      <c r="F1055" s="14" t="str">
        <f ca="1">'Application For TE &amp; GOTS'!AH1147</f>
        <v/>
      </c>
      <c r="G1055" s="14" t="e">
        <f ca="1">'Application For TE &amp; GOTS'!AI1147</f>
        <v>#REF!</v>
      </c>
    </row>
    <row r="1056" spans="1:7">
      <c r="A1056" s="14">
        <v>1035</v>
      </c>
      <c r="B1056" s="14" t="str">
        <f ca="1">'Application For TE &amp; GOTS'!X1148</f>
        <v/>
      </c>
      <c r="C1056" s="14">
        <f>'Application For TE &amp; GOTS'!$D1148</f>
        <v>0</v>
      </c>
      <c r="D1056" s="14" t="str" cm="1">
        <f t="array" aca="1" ref="D1056" ca="1">IFERROR(INDIRECT("'Application For Textile'!L"&amp;'Application For TE &amp; GOTS'!S1148),"")</f>
        <v/>
      </c>
      <c r="E1056" s="14" t="str">
        <f ca="1">'Application For TE &amp; GOTS'!AF1148</f>
        <v/>
      </c>
      <c r="F1056" s="14" t="str">
        <f ca="1">'Application For TE &amp; GOTS'!AH1148</f>
        <v/>
      </c>
      <c r="G1056" s="14" t="e">
        <f ca="1">'Application For TE &amp; GOTS'!AI1148</f>
        <v>#REF!</v>
      </c>
    </row>
    <row r="1057" spans="1:7">
      <c r="A1057" s="14">
        <v>1036</v>
      </c>
      <c r="B1057" s="14" t="str">
        <f ca="1">'Application For TE &amp; GOTS'!X1149</f>
        <v/>
      </c>
      <c r="C1057" s="14">
        <f>'Application For TE &amp; GOTS'!$D1149</f>
        <v>0</v>
      </c>
      <c r="D1057" s="14" t="str" cm="1">
        <f t="array" aca="1" ref="D1057" ca="1">IFERROR(INDIRECT("'Application For Textile'!L"&amp;'Application For TE &amp; GOTS'!S1149),"")</f>
        <v/>
      </c>
      <c r="E1057" s="14" t="str">
        <f ca="1">'Application For TE &amp; GOTS'!AF1149</f>
        <v/>
      </c>
      <c r="F1057" s="14" t="str">
        <f ca="1">'Application For TE &amp; GOTS'!AH1149</f>
        <v/>
      </c>
      <c r="G1057" s="14" t="e">
        <f ca="1">'Application For TE &amp; GOTS'!AI1149</f>
        <v>#REF!</v>
      </c>
    </row>
    <row r="1058" spans="1:7">
      <c r="A1058" s="14">
        <v>1037</v>
      </c>
      <c r="B1058" s="14" t="str">
        <f ca="1">'Application For TE &amp; GOTS'!X1150</f>
        <v/>
      </c>
      <c r="C1058" s="14">
        <f>'Application For TE &amp; GOTS'!$D1150</f>
        <v>0</v>
      </c>
      <c r="D1058" s="14" t="str" cm="1">
        <f t="array" aca="1" ref="D1058" ca="1">IFERROR(INDIRECT("'Application For Textile'!L"&amp;'Application For TE &amp; GOTS'!S1150),"")</f>
        <v/>
      </c>
      <c r="E1058" s="14" t="str">
        <f ca="1">'Application For TE &amp; GOTS'!AF1150</f>
        <v/>
      </c>
      <c r="F1058" s="14" t="str">
        <f ca="1">'Application For TE &amp; GOTS'!AH1150</f>
        <v/>
      </c>
      <c r="G1058" s="14" t="e">
        <f ca="1">'Application For TE &amp; GOTS'!AI1150</f>
        <v>#REF!</v>
      </c>
    </row>
    <row r="1059" spans="1:7">
      <c r="A1059" s="14">
        <v>1038</v>
      </c>
      <c r="B1059" s="14" t="str">
        <f ca="1">'Application For TE &amp; GOTS'!X1151</f>
        <v/>
      </c>
      <c r="C1059" s="14">
        <f>'Application For TE &amp; GOTS'!$D1151</f>
        <v>0</v>
      </c>
      <c r="D1059" s="14" t="str" cm="1">
        <f t="array" aca="1" ref="D1059" ca="1">IFERROR(INDIRECT("'Application For Textile'!L"&amp;'Application For TE &amp; GOTS'!S1151),"")</f>
        <v/>
      </c>
      <c r="E1059" s="14" t="str">
        <f ca="1">'Application For TE &amp; GOTS'!AF1151</f>
        <v/>
      </c>
      <c r="F1059" s="14" t="str">
        <f ca="1">'Application For TE &amp; GOTS'!AH1151</f>
        <v/>
      </c>
      <c r="G1059" s="14" t="e">
        <f ca="1">'Application For TE &amp; GOTS'!AI1151</f>
        <v>#REF!</v>
      </c>
    </row>
    <row r="1060" spans="1:7">
      <c r="A1060" s="14">
        <v>1039</v>
      </c>
      <c r="B1060" s="14" t="str">
        <f ca="1">'Application For TE &amp; GOTS'!X1152</f>
        <v/>
      </c>
      <c r="C1060" s="14">
        <f>'Application For TE &amp; GOTS'!$D1152</f>
        <v>0</v>
      </c>
      <c r="D1060" s="14" t="str" cm="1">
        <f t="array" aca="1" ref="D1060" ca="1">IFERROR(INDIRECT("'Application For Textile'!L"&amp;'Application For TE &amp; GOTS'!S1152),"")</f>
        <v/>
      </c>
      <c r="E1060" s="14" t="str">
        <f ca="1">'Application For TE &amp; GOTS'!AF1152</f>
        <v/>
      </c>
      <c r="F1060" s="14" t="str">
        <f ca="1">'Application For TE &amp; GOTS'!AH1152</f>
        <v/>
      </c>
      <c r="G1060" s="14" t="e">
        <f ca="1">'Application For TE &amp; GOTS'!AI1152</f>
        <v>#REF!</v>
      </c>
    </row>
    <row r="1061" spans="1:7">
      <c r="A1061" s="14">
        <v>1040</v>
      </c>
      <c r="B1061" s="14" t="str">
        <f ca="1">'Application For TE &amp; GOTS'!X1153</f>
        <v/>
      </c>
      <c r="C1061" s="14">
        <f>'Application For TE &amp; GOTS'!$D1153</f>
        <v>0</v>
      </c>
      <c r="D1061" s="14" t="str" cm="1">
        <f t="array" aca="1" ref="D1061" ca="1">IFERROR(INDIRECT("'Application For Textile'!L"&amp;'Application For TE &amp; GOTS'!S1153),"")</f>
        <v/>
      </c>
      <c r="E1061" s="14" t="str">
        <f ca="1">'Application For TE &amp; GOTS'!AF1153</f>
        <v/>
      </c>
      <c r="F1061" s="14" t="str">
        <f ca="1">'Application For TE &amp; GOTS'!AH1153</f>
        <v/>
      </c>
      <c r="G1061" s="14" t="e">
        <f ca="1">'Application For TE &amp; GOTS'!AI1153</f>
        <v>#REF!</v>
      </c>
    </row>
    <row r="1062" spans="1:7">
      <c r="A1062" s="14">
        <v>1041</v>
      </c>
      <c r="B1062" s="14" t="str">
        <f ca="1">'Application For TE &amp; GOTS'!X1154</f>
        <v/>
      </c>
      <c r="C1062" s="14">
        <f>'Application For TE &amp; GOTS'!$D1154</f>
        <v>0</v>
      </c>
      <c r="D1062" s="14" t="str" cm="1">
        <f t="array" aca="1" ref="D1062" ca="1">IFERROR(INDIRECT("'Application For Textile'!L"&amp;'Application For TE &amp; GOTS'!S1154),"")</f>
        <v/>
      </c>
      <c r="E1062" s="14" t="str">
        <f ca="1">'Application For TE &amp; GOTS'!AF1154</f>
        <v/>
      </c>
      <c r="F1062" s="14" t="str">
        <f ca="1">'Application For TE &amp; GOTS'!AH1154</f>
        <v/>
      </c>
      <c r="G1062" s="14" t="e">
        <f ca="1">'Application For TE &amp; GOTS'!AI1154</f>
        <v>#REF!</v>
      </c>
    </row>
    <row r="1063" spans="1:7">
      <c r="A1063" s="14">
        <v>1042</v>
      </c>
      <c r="B1063" s="14" t="str">
        <f ca="1">'Application For TE &amp; GOTS'!X1155</f>
        <v/>
      </c>
      <c r="C1063" s="14">
        <f>'Application For TE &amp; GOTS'!$D1155</f>
        <v>0</v>
      </c>
      <c r="D1063" s="14" t="str" cm="1">
        <f t="array" aca="1" ref="D1063" ca="1">IFERROR(INDIRECT("'Application For Textile'!L"&amp;'Application For TE &amp; GOTS'!S1155),"")</f>
        <v/>
      </c>
      <c r="E1063" s="14" t="str">
        <f ca="1">'Application For TE &amp; GOTS'!AF1155</f>
        <v/>
      </c>
      <c r="F1063" s="14" t="str">
        <f ca="1">'Application For TE &amp; GOTS'!AH1155</f>
        <v/>
      </c>
      <c r="G1063" s="14" t="e">
        <f ca="1">'Application For TE &amp; GOTS'!AI1155</f>
        <v>#REF!</v>
      </c>
    </row>
    <row r="1064" spans="1:7">
      <c r="A1064" s="14">
        <v>1043</v>
      </c>
      <c r="B1064" s="14" t="str">
        <f ca="1">'Application For TE &amp; GOTS'!X1156</f>
        <v/>
      </c>
      <c r="C1064" s="14">
        <f>'Application For TE &amp; GOTS'!$D1156</f>
        <v>0</v>
      </c>
      <c r="D1064" s="14" t="str" cm="1">
        <f t="array" aca="1" ref="D1064" ca="1">IFERROR(INDIRECT("'Application For Textile'!L"&amp;'Application For TE &amp; GOTS'!S1156),"")</f>
        <v/>
      </c>
      <c r="E1064" s="14" t="str">
        <f ca="1">'Application For TE &amp; GOTS'!AF1156</f>
        <v/>
      </c>
      <c r="F1064" s="14" t="str">
        <f ca="1">'Application For TE &amp; GOTS'!AH1156</f>
        <v/>
      </c>
      <c r="G1064" s="14" t="e">
        <f ca="1">'Application For TE &amp; GOTS'!AI1156</f>
        <v>#REF!</v>
      </c>
    </row>
    <row r="1065" spans="1:7">
      <c r="A1065" s="14">
        <v>1044</v>
      </c>
      <c r="B1065" s="14" t="str">
        <f ca="1">'Application For TE &amp; GOTS'!X1157</f>
        <v/>
      </c>
      <c r="C1065" s="14">
        <f>'Application For TE &amp; GOTS'!$D1157</f>
        <v>0</v>
      </c>
      <c r="D1065" s="14" t="str" cm="1">
        <f t="array" aca="1" ref="D1065" ca="1">IFERROR(INDIRECT("'Application For Textile'!L"&amp;'Application For TE &amp; GOTS'!S1157),"")</f>
        <v/>
      </c>
      <c r="E1065" s="14" t="str">
        <f ca="1">'Application For TE &amp; GOTS'!AF1157</f>
        <v/>
      </c>
      <c r="F1065" s="14" t="str">
        <f ca="1">'Application For TE &amp; GOTS'!AH1157</f>
        <v/>
      </c>
      <c r="G1065" s="14" t="e">
        <f ca="1">'Application For TE &amp; GOTS'!AI1157</f>
        <v>#REF!</v>
      </c>
    </row>
    <row r="1066" spans="1:7">
      <c r="A1066" s="14">
        <v>1045</v>
      </c>
      <c r="B1066" s="14" t="str">
        <f ca="1">'Application For TE &amp; GOTS'!X1158</f>
        <v/>
      </c>
      <c r="C1066" s="14">
        <f>'Application For TE &amp; GOTS'!$D1158</f>
        <v>0</v>
      </c>
      <c r="D1066" s="14" t="str" cm="1">
        <f t="array" aca="1" ref="D1066" ca="1">IFERROR(INDIRECT("'Application For Textile'!L"&amp;'Application For TE &amp; GOTS'!S1158),"")</f>
        <v/>
      </c>
      <c r="E1066" s="14" t="str">
        <f ca="1">'Application For TE &amp; GOTS'!AF1158</f>
        <v/>
      </c>
      <c r="F1066" s="14" t="str">
        <f ca="1">'Application For TE &amp; GOTS'!AH1158</f>
        <v/>
      </c>
      <c r="G1066" s="14" t="e">
        <f ca="1">'Application For TE &amp; GOTS'!AI1158</f>
        <v>#REF!</v>
      </c>
    </row>
    <row r="1067" spans="1:7">
      <c r="A1067" s="14">
        <v>1046</v>
      </c>
      <c r="B1067" s="14" t="str">
        <f ca="1">'Application For TE &amp; GOTS'!X1159</f>
        <v/>
      </c>
      <c r="C1067" s="14">
        <f>'Application For TE &amp; GOTS'!$D1159</f>
        <v>0</v>
      </c>
      <c r="D1067" s="14" t="str" cm="1">
        <f t="array" aca="1" ref="D1067" ca="1">IFERROR(INDIRECT("'Application For Textile'!L"&amp;'Application For TE &amp; GOTS'!S1159),"")</f>
        <v/>
      </c>
      <c r="E1067" s="14" t="str">
        <f ca="1">'Application For TE &amp; GOTS'!AF1159</f>
        <v/>
      </c>
      <c r="F1067" s="14" t="str">
        <f ca="1">'Application For TE &amp; GOTS'!AH1159</f>
        <v/>
      </c>
      <c r="G1067" s="14" t="e">
        <f ca="1">'Application For TE &amp; GOTS'!AI1159</f>
        <v>#REF!</v>
      </c>
    </row>
    <row r="1068" spans="1:7">
      <c r="A1068" s="14">
        <v>1047</v>
      </c>
      <c r="B1068" s="14" t="str">
        <f ca="1">'Application For TE &amp; GOTS'!X1160</f>
        <v/>
      </c>
      <c r="C1068" s="14">
        <f>'Application For TE &amp; GOTS'!$D1160</f>
        <v>0</v>
      </c>
      <c r="D1068" s="14" t="str" cm="1">
        <f t="array" aca="1" ref="D1068" ca="1">IFERROR(INDIRECT("'Application For Textile'!L"&amp;'Application For TE &amp; GOTS'!S1160),"")</f>
        <v/>
      </c>
      <c r="E1068" s="14" t="str">
        <f ca="1">'Application For TE &amp; GOTS'!AF1160</f>
        <v/>
      </c>
      <c r="F1068" s="14" t="str">
        <f ca="1">'Application For TE &amp; GOTS'!AH1160</f>
        <v/>
      </c>
      <c r="G1068" s="14" t="e">
        <f ca="1">'Application For TE &amp; GOTS'!AI1160</f>
        <v>#REF!</v>
      </c>
    </row>
    <row r="1069" spans="1:7">
      <c r="A1069" s="14">
        <v>1048</v>
      </c>
      <c r="B1069" s="14" t="str">
        <f ca="1">'Application For TE &amp; GOTS'!X1161</f>
        <v/>
      </c>
      <c r="C1069" s="14">
        <f>'Application For TE &amp; GOTS'!$D1161</f>
        <v>0</v>
      </c>
      <c r="D1069" s="14" t="str" cm="1">
        <f t="array" aca="1" ref="D1069" ca="1">IFERROR(INDIRECT("'Application For Textile'!L"&amp;'Application For TE &amp; GOTS'!S1161),"")</f>
        <v/>
      </c>
      <c r="E1069" s="14" t="str">
        <f ca="1">'Application For TE &amp; GOTS'!AF1161</f>
        <v/>
      </c>
      <c r="F1069" s="14" t="str">
        <f ca="1">'Application For TE &amp; GOTS'!AH1161</f>
        <v/>
      </c>
      <c r="G1069" s="14" t="e">
        <f ca="1">'Application For TE &amp; GOTS'!AI1161</f>
        <v>#REF!</v>
      </c>
    </row>
    <row r="1070" spans="1:7">
      <c r="A1070" s="14">
        <v>1049</v>
      </c>
      <c r="B1070" s="14" t="str">
        <f ca="1">'Application For TE &amp; GOTS'!X1162</f>
        <v/>
      </c>
      <c r="C1070" s="14">
        <f>'Application For TE &amp; GOTS'!$D1162</f>
        <v>0</v>
      </c>
      <c r="D1070" s="14" t="str" cm="1">
        <f t="array" aca="1" ref="D1070" ca="1">IFERROR(INDIRECT("'Application For Textile'!L"&amp;'Application For TE &amp; GOTS'!S1162),"")</f>
        <v/>
      </c>
      <c r="E1070" s="14" t="str">
        <f ca="1">'Application For TE &amp; GOTS'!AF1162</f>
        <v/>
      </c>
      <c r="F1070" s="14" t="str">
        <f ca="1">'Application For TE &amp; GOTS'!AH1162</f>
        <v/>
      </c>
      <c r="G1070" s="14" t="e">
        <f ca="1">'Application For TE &amp; GOTS'!AI1162</f>
        <v>#REF!</v>
      </c>
    </row>
    <row r="1071" spans="1:7">
      <c r="A1071" s="14">
        <v>1050</v>
      </c>
      <c r="B1071" s="14" t="str">
        <f ca="1">'Application For TE &amp; GOTS'!X1163</f>
        <v/>
      </c>
      <c r="C1071" s="14">
        <f>'Application For TE &amp; GOTS'!$D1163</f>
        <v>0</v>
      </c>
      <c r="D1071" s="14" t="str" cm="1">
        <f t="array" aca="1" ref="D1071" ca="1">IFERROR(INDIRECT("'Application For Textile'!L"&amp;'Application For TE &amp; GOTS'!S1163),"")</f>
        <v/>
      </c>
      <c r="E1071" s="14" t="str">
        <f ca="1">'Application For TE &amp; GOTS'!AF1163</f>
        <v/>
      </c>
      <c r="F1071" s="14" t="str">
        <f ca="1">'Application For TE &amp; GOTS'!AH1163</f>
        <v/>
      </c>
      <c r="G1071" s="14" t="e">
        <f ca="1">'Application For TE &amp; GOTS'!AI1163</f>
        <v>#REF!</v>
      </c>
    </row>
    <row r="1072" spans="1:7">
      <c r="A1072" s="14">
        <v>1051</v>
      </c>
      <c r="B1072" s="14" t="str">
        <f ca="1">'Application For TE &amp; GOTS'!X1164</f>
        <v/>
      </c>
      <c r="C1072" s="14">
        <f>'Application For TE &amp; GOTS'!$D1164</f>
        <v>0</v>
      </c>
      <c r="D1072" s="14" t="str" cm="1">
        <f t="array" aca="1" ref="D1072" ca="1">IFERROR(INDIRECT("'Application For Textile'!L"&amp;'Application For TE &amp; GOTS'!S1164),"")</f>
        <v/>
      </c>
      <c r="E1072" s="14" t="str">
        <f ca="1">'Application For TE &amp; GOTS'!AF1164</f>
        <v/>
      </c>
      <c r="F1072" s="14" t="str">
        <f ca="1">'Application For TE &amp; GOTS'!AH1164</f>
        <v/>
      </c>
      <c r="G1072" s="14" t="e">
        <f ca="1">'Application For TE &amp; GOTS'!AI1164</f>
        <v>#REF!</v>
      </c>
    </row>
    <row r="1073" spans="1:7">
      <c r="A1073" s="14">
        <v>1052</v>
      </c>
      <c r="B1073" s="14" t="str">
        <f ca="1">'Application For TE &amp; GOTS'!X1165</f>
        <v/>
      </c>
      <c r="C1073" s="14">
        <f>'Application For TE &amp; GOTS'!$D1165</f>
        <v>0</v>
      </c>
      <c r="D1073" s="14" t="str" cm="1">
        <f t="array" aca="1" ref="D1073" ca="1">IFERROR(INDIRECT("'Application For Textile'!L"&amp;'Application For TE &amp; GOTS'!S1165),"")</f>
        <v/>
      </c>
      <c r="E1073" s="14" t="str">
        <f ca="1">'Application For TE &amp; GOTS'!AF1165</f>
        <v/>
      </c>
      <c r="F1073" s="14" t="str">
        <f ca="1">'Application For TE &amp; GOTS'!AH1165</f>
        <v/>
      </c>
      <c r="G1073" s="14" t="e">
        <f ca="1">'Application For TE &amp; GOTS'!AI1165</f>
        <v>#REF!</v>
      </c>
    </row>
    <row r="1074" spans="1:7">
      <c r="A1074" s="14">
        <v>1053</v>
      </c>
      <c r="B1074" s="14" t="str">
        <f ca="1">'Application For TE &amp; GOTS'!X1166</f>
        <v/>
      </c>
      <c r="C1074" s="14">
        <f>'Application For TE &amp; GOTS'!$D1166</f>
        <v>0</v>
      </c>
      <c r="D1074" s="14" t="str" cm="1">
        <f t="array" aca="1" ref="D1074" ca="1">IFERROR(INDIRECT("'Application For Textile'!L"&amp;'Application For TE &amp; GOTS'!S1166),"")</f>
        <v/>
      </c>
      <c r="E1074" s="14" t="str">
        <f ca="1">'Application For TE &amp; GOTS'!AF1166</f>
        <v/>
      </c>
      <c r="F1074" s="14" t="str">
        <f ca="1">'Application For TE &amp; GOTS'!AH1166</f>
        <v/>
      </c>
      <c r="G1074" s="14" t="e">
        <f ca="1">'Application For TE &amp; GOTS'!AI1166</f>
        <v>#REF!</v>
      </c>
    </row>
    <row r="1075" spans="1:7">
      <c r="A1075" s="14">
        <v>1054</v>
      </c>
      <c r="B1075" s="14" t="str">
        <f ca="1">'Application For TE &amp; GOTS'!X1167</f>
        <v/>
      </c>
      <c r="C1075" s="14">
        <f>'Application For TE &amp; GOTS'!$D1167</f>
        <v>0</v>
      </c>
      <c r="D1075" s="14" t="str" cm="1">
        <f t="array" aca="1" ref="D1075" ca="1">IFERROR(INDIRECT("'Application For Textile'!L"&amp;'Application For TE &amp; GOTS'!S1167),"")</f>
        <v/>
      </c>
      <c r="E1075" s="14" t="str">
        <f ca="1">'Application For TE &amp; GOTS'!AF1167</f>
        <v/>
      </c>
      <c r="F1075" s="14" t="str">
        <f ca="1">'Application For TE &amp; GOTS'!AH1167</f>
        <v/>
      </c>
      <c r="G1075" s="14" t="e">
        <f ca="1">'Application For TE &amp; GOTS'!AI1167</f>
        <v>#REF!</v>
      </c>
    </row>
    <row r="1076" spans="1:7">
      <c r="A1076" s="14">
        <v>1055</v>
      </c>
      <c r="B1076" s="14" t="str">
        <f ca="1">'Application For TE &amp; GOTS'!X1168</f>
        <v/>
      </c>
      <c r="C1076" s="14">
        <f>'Application For TE &amp; GOTS'!$D1168</f>
        <v>0</v>
      </c>
      <c r="D1076" s="14" t="str" cm="1">
        <f t="array" aca="1" ref="D1076" ca="1">IFERROR(INDIRECT("'Application For Textile'!L"&amp;'Application For TE &amp; GOTS'!S1168),"")</f>
        <v/>
      </c>
      <c r="E1076" s="14" t="str">
        <f ca="1">'Application For TE &amp; GOTS'!AF1168</f>
        <v/>
      </c>
      <c r="F1076" s="14" t="str">
        <f ca="1">'Application For TE &amp; GOTS'!AH1168</f>
        <v/>
      </c>
      <c r="G1076" s="14" t="e">
        <f ca="1">'Application For TE &amp; GOTS'!AI1168</f>
        <v>#REF!</v>
      </c>
    </row>
    <row r="1077" spans="1:7">
      <c r="A1077" s="14">
        <v>1056</v>
      </c>
      <c r="B1077" s="14" t="str">
        <f ca="1">'Application For TE &amp; GOTS'!X1169</f>
        <v/>
      </c>
      <c r="C1077" s="14">
        <f>'Application For TE &amp; GOTS'!$D1169</f>
        <v>0</v>
      </c>
      <c r="D1077" s="14" t="str" cm="1">
        <f t="array" aca="1" ref="D1077" ca="1">IFERROR(INDIRECT("'Application For Textile'!L"&amp;'Application For TE &amp; GOTS'!S1169),"")</f>
        <v/>
      </c>
      <c r="E1077" s="14" t="str">
        <f ca="1">'Application For TE &amp; GOTS'!AF1169</f>
        <v/>
      </c>
      <c r="F1077" s="14" t="str">
        <f ca="1">'Application For TE &amp; GOTS'!AH1169</f>
        <v/>
      </c>
      <c r="G1077" s="14" t="e">
        <f ca="1">'Application For TE &amp; GOTS'!AI1169</f>
        <v>#REF!</v>
      </c>
    </row>
    <row r="1078" spans="1:7">
      <c r="A1078" s="14">
        <v>1057</v>
      </c>
      <c r="B1078" s="14" t="str">
        <f ca="1">'Application For TE &amp; GOTS'!X1170</f>
        <v/>
      </c>
      <c r="C1078" s="14">
        <f>'Application For TE &amp; GOTS'!$D1170</f>
        <v>0</v>
      </c>
      <c r="D1078" s="14" t="str" cm="1">
        <f t="array" aca="1" ref="D1078" ca="1">IFERROR(INDIRECT("'Application For Textile'!L"&amp;'Application For TE &amp; GOTS'!S1170),"")</f>
        <v/>
      </c>
      <c r="E1078" s="14" t="str">
        <f ca="1">'Application For TE &amp; GOTS'!AF1170</f>
        <v/>
      </c>
      <c r="F1078" s="14" t="str">
        <f ca="1">'Application For TE &amp; GOTS'!AH1170</f>
        <v/>
      </c>
      <c r="G1078" s="14" t="e">
        <f ca="1">'Application For TE &amp; GOTS'!AI1170</f>
        <v>#REF!</v>
      </c>
    </row>
    <row r="1079" spans="1:7">
      <c r="A1079" s="14">
        <v>1058</v>
      </c>
      <c r="B1079" s="14" t="str">
        <f ca="1">'Application For TE &amp; GOTS'!X1171</f>
        <v/>
      </c>
      <c r="C1079" s="14">
        <f>'Application For TE &amp; GOTS'!$D1171</f>
        <v>0</v>
      </c>
      <c r="D1079" s="14" t="str" cm="1">
        <f t="array" aca="1" ref="D1079" ca="1">IFERROR(INDIRECT("'Application For Textile'!L"&amp;'Application For TE &amp; GOTS'!S1171),"")</f>
        <v/>
      </c>
      <c r="E1079" s="14" t="str">
        <f ca="1">'Application For TE &amp; GOTS'!AF1171</f>
        <v/>
      </c>
      <c r="F1079" s="14" t="str">
        <f ca="1">'Application For TE &amp; GOTS'!AH1171</f>
        <v/>
      </c>
      <c r="G1079" s="14" t="e">
        <f ca="1">'Application For TE &amp; GOTS'!AI1171</f>
        <v>#REF!</v>
      </c>
    </row>
    <row r="1080" spans="1:7">
      <c r="A1080" s="14">
        <v>1059</v>
      </c>
      <c r="B1080" s="14" t="str">
        <f ca="1">'Application For TE &amp; GOTS'!X1172</f>
        <v/>
      </c>
      <c r="C1080" s="14">
        <f>'Application For TE &amp; GOTS'!$D1172</f>
        <v>0</v>
      </c>
      <c r="D1080" s="14" t="str" cm="1">
        <f t="array" aca="1" ref="D1080" ca="1">IFERROR(INDIRECT("'Application For Textile'!L"&amp;'Application For TE &amp; GOTS'!S1172),"")</f>
        <v/>
      </c>
      <c r="E1080" s="14" t="str">
        <f ca="1">'Application For TE &amp; GOTS'!AF1172</f>
        <v/>
      </c>
      <c r="F1080" s="14" t="str">
        <f ca="1">'Application For TE &amp; GOTS'!AH1172</f>
        <v/>
      </c>
      <c r="G1080" s="14" t="e">
        <f ca="1">'Application For TE &amp; GOTS'!AI1172</f>
        <v>#REF!</v>
      </c>
    </row>
    <row r="1081" spans="1:7">
      <c r="A1081" s="14">
        <v>1060</v>
      </c>
      <c r="B1081" s="14" t="str">
        <f ca="1">'Application For TE &amp; GOTS'!X1173</f>
        <v/>
      </c>
      <c r="C1081" s="14">
        <f>'Application For TE &amp; GOTS'!$D1173</f>
        <v>0</v>
      </c>
      <c r="D1081" s="14" t="str" cm="1">
        <f t="array" aca="1" ref="D1081" ca="1">IFERROR(INDIRECT("'Application For Textile'!L"&amp;'Application For TE &amp; GOTS'!S1173),"")</f>
        <v/>
      </c>
      <c r="E1081" s="14" t="str">
        <f ca="1">'Application For TE &amp; GOTS'!AF1173</f>
        <v/>
      </c>
      <c r="F1081" s="14" t="str">
        <f ca="1">'Application For TE &amp; GOTS'!AH1173</f>
        <v/>
      </c>
      <c r="G1081" s="14" t="e">
        <f ca="1">'Application For TE &amp; GOTS'!AI1173</f>
        <v>#REF!</v>
      </c>
    </row>
    <row r="1082" spans="1:7">
      <c r="A1082" s="14">
        <v>1061</v>
      </c>
      <c r="B1082" s="14" t="str">
        <f ca="1">'Application For TE &amp; GOTS'!X1174</f>
        <v/>
      </c>
      <c r="C1082" s="14">
        <f>'Application For TE &amp; GOTS'!$D1174</f>
        <v>0</v>
      </c>
      <c r="D1082" s="14" t="str" cm="1">
        <f t="array" aca="1" ref="D1082" ca="1">IFERROR(INDIRECT("'Application For Textile'!L"&amp;'Application For TE &amp; GOTS'!S1174),"")</f>
        <v/>
      </c>
      <c r="E1082" s="14" t="str">
        <f ca="1">'Application For TE &amp; GOTS'!AF1174</f>
        <v/>
      </c>
      <c r="F1082" s="14" t="str">
        <f ca="1">'Application For TE &amp; GOTS'!AH1174</f>
        <v/>
      </c>
      <c r="G1082" s="14" t="e">
        <f ca="1">'Application For TE &amp; GOTS'!AI1174</f>
        <v>#REF!</v>
      </c>
    </row>
    <row r="1083" spans="1:7">
      <c r="A1083" s="14">
        <v>1062</v>
      </c>
      <c r="B1083" s="14" t="str">
        <f ca="1">'Application For TE &amp; GOTS'!X1175</f>
        <v/>
      </c>
      <c r="C1083" s="14">
        <f>'Application For TE &amp; GOTS'!$D1175</f>
        <v>0</v>
      </c>
      <c r="D1083" s="14" t="str" cm="1">
        <f t="array" aca="1" ref="D1083" ca="1">IFERROR(INDIRECT("'Application For Textile'!L"&amp;'Application For TE &amp; GOTS'!S1175),"")</f>
        <v/>
      </c>
      <c r="E1083" s="14" t="str">
        <f ca="1">'Application For TE &amp; GOTS'!AF1175</f>
        <v/>
      </c>
      <c r="F1083" s="14" t="str">
        <f ca="1">'Application For TE &amp; GOTS'!AH1175</f>
        <v/>
      </c>
      <c r="G1083" s="14" t="e">
        <f ca="1">'Application For TE &amp; GOTS'!AI1175</f>
        <v>#REF!</v>
      </c>
    </row>
    <row r="1084" spans="1:7">
      <c r="A1084" s="14">
        <v>1063</v>
      </c>
      <c r="B1084" s="14" t="str">
        <f ca="1">'Application For TE &amp; GOTS'!X1176</f>
        <v/>
      </c>
      <c r="C1084" s="14">
        <f>'Application For TE &amp; GOTS'!$D1176</f>
        <v>0</v>
      </c>
      <c r="D1084" s="14" t="str" cm="1">
        <f t="array" aca="1" ref="D1084" ca="1">IFERROR(INDIRECT("'Application For Textile'!L"&amp;'Application For TE &amp; GOTS'!S1176),"")</f>
        <v/>
      </c>
      <c r="E1084" s="14" t="str">
        <f ca="1">'Application For TE &amp; GOTS'!AF1176</f>
        <v/>
      </c>
      <c r="F1084" s="14" t="str">
        <f ca="1">'Application For TE &amp; GOTS'!AH1176</f>
        <v/>
      </c>
      <c r="G1084" s="14" t="e">
        <f ca="1">'Application For TE &amp; GOTS'!AI1176</f>
        <v>#REF!</v>
      </c>
    </row>
    <row r="1085" spans="1:7">
      <c r="A1085" s="14">
        <v>1064</v>
      </c>
      <c r="B1085" s="14" t="str">
        <f ca="1">'Application For TE &amp; GOTS'!X1177</f>
        <v/>
      </c>
      <c r="C1085" s="14">
        <f>'Application For TE &amp; GOTS'!$D1177</f>
        <v>0</v>
      </c>
      <c r="D1085" s="14" t="str" cm="1">
        <f t="array" aca="1" ref="D1085" ca="1">IFERROR(INDIRECT("'Application For Textile'!L"&amp;'Application For TE &amp; GOTS'!S1177),"")</f>
        <v/>
      </c>
      <c r="E1085" s="14" t="str">
        <f ca="1">'Application For TE &amp; GOTS'!AF1177</f>
        <v/>
      </c>
      <c r="F1085" s="14" t="str">
        <f ca="1">'Application For TE &amp; GOTS'!AH1177</f>
        <v/>
      </c>
      <c r="G1085" s="14" t="e">
        <f ca="1">'Application For TE &amp; GOTS'!AI1177</f>
        <v>#REF!</v>
      </c>
    </row>
    <row r="1086" spans="1:7">
      <c r="A1086" s="14">
        <v>1065</v>
      </c>
      <c r="B1086" s="14" t="str">
        <f ca="1">'Application For TE &amp; GOTS'!X1178</f>
        <v/>
      </c>
      <c r="C1086" s="14">
        <f>'Application For TE &amp; GOTS'!$D1178</f>
        <v>0</v>
      </c>
      <c r="D1086" s="14" t="str" cm="1">
        <f t="array" aca="1" ref="D1086" ca="1">IFERROR(INDIRECT("'Application For Textile'!L"&amp;'Application For TE &amp; GOTS'!S1178),"")</f>
        <v/>
      </c>
      <c r="E1086" s="14" t="str">
        <f ca="1">'Application For TE &amp; GOTS'!AF1178</f>
        <v/>
      </c>
      <c r="F1086" s="14" t="str">
        <f ca="1">'Application For TE &amp; GOTS'!AH1178</f>
        <v/>
      </c>
      <c r="G1086" s="14" t="e">
        <f ca="1">'Application For TE &amp; GOTS'!AI1178</f>
        <v>#REF!</v>
      </c>
    </row>
    <row r="1087" spans="1:7">
      <c r="A1087" s="14">
        <v>1066</v>
      </c>
      <c r="B1087" s="14" t="str">
        <f ca="1">'Application For TE &amp; GOTS'!X1179</f>
        <v/>
      </c>
      <c r="C1087" s="14">
        <f>'Application For TE &amp; GOTS'!$D1179</f>
        <v>0</v>
      </c>
      <c r="D1087" s="14" t="str" cm="1">
        <f t="array" aca="1" ref="D1087" ca="1">IFERROR(INDIRECT("'Application For Textile'!L"&amp;'Application For TE &amp; GOTS'!S1179),"")</f>
        <v/>
      </c>
      <c r="E1087" s="14" t="str">
        <f ca="1">'Application For TE &amp; GOTS'!AF1179</f>
        <v/>
      </c>
      <c r="F1087" s="14" t="str">
        <f ca="1">'Application For TE &amp; GOTS'!AH1179</f>
        <v/>
      </c>
      <c r="G1087" s="14" t="e">
        <f ca="1">'Application For TE &amp; GOTS'!AI1179</f>
        <v>#REF!</v>
      </c>
    </row>
    <row r="1088" spans="1:7">
      <c r="A1088" s="14">
        <v>1067</v>
      </c>
      <c r="B1088" s="14" t="str">
        <f ca="1">'Application For TE &amp; GOTS'!X1180</f>
        <v/>
      </c>
      <c r="C1088" s="14">
        <f>'Application For TE &amp; GOTS'!$D1180</f>
        <v>0</v>
      </c>
      <c r="D1088" s="14" t="str" cm="1">
        <f t="array" aca="1" ref="D1088" ca="1">IFERROR(INDIRECT("'Application For Textile'!L"&amp;'Application For TE &amp; GOTS'!S1180),"")</f>
        <v/>
      </c>
      <c r="E1088" s="14" t="str">
        <f ca="1">'Application For TE &amp; GOTS'!AF1180</f>
        <v/>
      </c>
      <c r="F1088" s="14" t="str">
        <f ca="1">'Application For TE &amp; GOTS'!AH1180</f>
        <v/>
      </c>
      <c r="G1088" s="14" t="e">
        <f ca="1">'Application For TE &amp; GOTS'!AI1180</f>
        <v>#REF!</v>
      </c>
    </row>
    <row r="1089" spans="1:7">
      <c r="A1089" s="14">
        <v>1068</v>
      </c>
      <c r="B1089" s="14" t="str">
        <f ca="1">'Application For TE &amp; GOTS'!X1181</f>
        <v/>
      </c>
      <c r="C1089" s="14">
        <f>'Application For TE &amp; GOTS'!$D1181</f>
        <v>0</v>
      </c>
      <c r="D1089" s="14" t="str" cm="1">
        <f t="array" aca="1" ref="D1089" ca="1">IFERROR(INDIRECT("'Application For Textile'!L"&amp;'Application For TE &amp; GOTS'!S1181),"")</f>
        <v/>
      </c>
      <c r="E1089" s="14" t="str">
        <f ca="1">'Application For TE &amp; GOTS'!AF1181</f>
        <v/>
      </c>
      <c r="F1089" s="14" t="str">
        <f ca="1">'Application For TE &amp; GOTS'!AH1181</f>
        <v/>
      </c>
      <c r="G1089" s="14" t="e">
        <f ca="1">'Application For TE &amp; GOTS'!AI1181</f>
        <v>#REF!</v>
      </c>
    </row>
    <row r="1090" spans="1:7">
      <c r="A1090" s="14">
        <v>1069</v>
      </c>
      <c r="B1090" s="14" t="str">
        <f ca="1">'Application For TE &amp; GOTS'!X1182</f>
        <v/>
      </c>
      <c r="C1090" s="14">
        <f>'Application For TE &amp; GOTS'!$D1182</f>
        <v>0</v>
      </c>
      <c r="D1090" s="14" t="str" cm="1">
        <f t="array" aca="1" ref="D1090" ca="1">IFERROR(INDIRECT("'Application For Textile'!L"&amp;'Application For TE &amp; GOTS'!S1182),"")</f>
        <v/>
      </c>
      <c r="E1090" s="14" t="str">
        <f ca="1">'Application For TE &amp; GOTS'!AF1182</f>
        <v/>
      </c>
      <c r="F1090" s="14" t="str">
        <f ca="1">'Application For TE &amp; GOTS'!AH1182</f>
        <v/>
      </c>
      <c r="G1090" s="14" t="e">
        <f ca="1">'Application For TE &amp; GOTS'!AI1182</f>
        <v>#REF!</v>
      </c>
    </row>
    <row r="1091" spans="1:7">
      <c r="A1091" s="14">
        <v>1070</v>
      </c>
      <c r="B1091" s="14" t="str">
        <f ca="1">'Application For TE &amp; GOTS'!X1183</f>
        <v/>
      </c>
      <c r="C1091" s="14">
        <f>'Application For TE &amp; GOTS'!$D1183</f>
        <v>0</v>
      </c>
      <c r="D1091" s="14" t="str" cm="1">
        <f t="array" aca="1" ref="D1091" ca="1">IFERROR(INDIRECT("'Application For Textile'!L"&amp;'Application For TE &amp; GOTS'!S1183),"")</f>
        <v/>
      </c>
      <c r="E1091" s="14" t="str">
        <f ca="1">'Application For TE &amp; GOTS'!AF1183</f>
        <v/>
      </c>
      <c r="F1091" s="14" t="str">
        <f ca="1">'Application For TE &amp; GOTS'!AH1183</f>
        <v/>
      </c>
      <c r="G1091" s="14" t="e">
        <f ca="1">'Application For TE &amp; GOTS'!AI1183</f>
        <v>#REF!</v>
      </c>
    </row>
    <row r="1092" spans="1:7">
      <c r="A1092" s="14">
        <v>1071</v>
      </c>
      <c r="B1092" s="14" t="str">
        <f ca="1">'Application For TE &amp; GOTS'!X1184</f>
        <v/>
      </c>
      <c r="C1092" s="14">
        <f>'Application For TE &amp; GOTS'!$D1184</f>
        <v>0</v>
      </c>
      <c r="D1092" s="14" t="str" cm="1">
        <f t="array" aca="1" ref="D1092" ca="1">IFERROR(INDIRECT("'Application For Textile'!L"&amp;'Application For TE &amp; GOTS'!S1184),"")</f>
        <v/>
      </c>
      <c r="E1092" s="14" t="str">
        <f ca="1">'Application For TE &amp; GOTS'!AF1184</f>
        <v/>
      </c>
      <c r="F1092" s="14" t="str">
        <f ca="1">'Application For TE &amp; GOTS'!AH1184</f>
        <v/>
      </c>
      <c r="G1092" s="14" t="e">
        <f ca="1">'Application For TE &amp; GOTS'!AI1184</f>
        <v>#REF!</v>
      </c>
    </row>
    <row r="1093" spans="1:7">
      <c r="A1093" s="14">
        <v>1072</v>
      </c>
      <c r="B1093" s="14" t="str">
        <f ca="1">'Application For TE &amp; GOTS'!X1185</f>
        <v/>
      </c>
      <c r="C1093" s="14">
        <f>'Application For TE &amp; GOTS'!$D1185</f>
        <v>0</v>
      </c>
      <c r="D1093" s="14" t="str" cm="1">
        <f t="array" aca="1" ref="D1093" ca="1">IFERROR(INDIRECT("'Application For Textile'!L"&amp;'Application For TE &amp; GOTS'!S1185),"")</f>
        <v/>
      </c>
      <c r="E1093" s="14" t="str">
        <f ca="1">'Application For TE &amp; GOTS'!AF1185</f>
        <v/>
      </c>
      <c r="F1093" s="14" t="str">
        <f ca="1">'Application For TE &amp; GOTS'!AH1185</f>
        <v/>
      </c>
      <c r="G1093" s="14" t="e">
        <f ca="1">'Application For TE &amp; GOTS'!AI1185</f>
        <v>#REF!</v>
      </c>
    </row>
    <row r="1094" spans="1:7">
      <c r="A1094" s="14">
        <v>1073</v>
      </c>
      <c r="B1094" s="14" t="str">
        <f ca="1">'Application For TE &amp; GOTS'!X1186</f>
        <v/>
      </c>
      <c r="C1094" s="14">
        <f>'Application For TE &amp; GOTS'!$D1186</f>
        <v>0</v>
      </c>
      <c r="D1094" s="14" t="str" cm="1">
        <f t="array" aca="1" ref="D1094" ca="1">IFERROR(INDIRECT("'Application For Textile'!L"&amp;'Application For TE &amp; GOTS'!S1186),"")</f>
        <v/>
      </c>
      <c r="E1094" s="14" t="str">
        <f ca="1">'Application For TE &amp; GOTS'!AF1186</f>
        <v/>
      </c>
      <c r="F1094" s="14" t="str">
        <f ca="1">'Application For TE &amp; GOTS'!AH1186</f>
        <v/>
      </c>
      <c r="G1094" s="14" t="e">
        <f ca="1">'Application For TE &amp; GOTS'!AI1186</f>
        <v>#REF!</v>
      </c>
    </row>
    <row r="1095" spans="1:7">
      <c r="A1095" s="14">
        <v>1074</v>
      </c>
      <c r="B1095" s="14" t="str">
        <f ca="1">'Application For TE &amp; GOTS'!X1187</f>
        <v/>
      </c>
      <c r="C1095" s="14">
        <f>'Application For TE &amp; GOTS'!$D1187</f>
        <v>0</v>
      </c>
      <c r="D1095" s="14" t="str" cm="1">
        <f t="array" aca="1" ref="D1095" ca="1">IFERROR(INDIRECT("'Application For Textile'!L"&amp;'Application For TE &amp; GOTS'!S1187),"")</f>
        <v/>
      </c>
      <c r="E1095" s="14" t="str">
        <f ca="1">'Application For TE &amp; GOTS'!AF1187</f>
        <v/>
      </c>
      <c r="F1095" s="14" t="str">
        <f ca="1">'Application For TE &amp; GOTS'!AH1187</f>
        <v/>
      </c>
      <c r="G1095" s="14" t="e">
        <f ca="1">'Application For TE &amp; GOTS'!AI1187</f>
        <v>#REF!</v>
      </c>
    </row>
    <row r="1096" spans="1:7">
      <c r="A1096" s="14">
        <v>1075</v>
      </c>
      <c r="B1096" s="14" t="str">
        <f ca="1">'Application For TE &amp; GOTS'!X1188</f>
        <v/>
      </c>
      <c r="C1096" s="14">
        <f>'Application For TE &amp; GOTS'!$D1188</f>
        <v>0</v>
      </c>
      <c r="D1096" s="14" t="str" cm="1">
        <f t="array" aca="1" ref="D1096" ca="1">IFERROR(INDIRECT("'Application For Textile'!L"&amp;'Application For TE &amp; GOTS'!S1188),"")</f>
        <v/>
      </c>
      <c r="E1096" s="14" t="str">
        <f ca="1">'Application For TE &amp; GOTS'!AF1188</f>
        <v/>
      </c>
      <c r="F1096" s="14" t="str">
        <f ca="1">'Application For TE &amp; GOTS'!AH1188</f>
        <v/>
      </c>
      <c r="G1096" s="14" t="e">
        <f ca="1">'Application For TE &amp; GOTS'!AI1188</f>
        <v>#REF!</v>
      </c>
    </row>
    <row r="1097" spans="1:7">
      <c r="A1097" s="14">
        <v>1076</v>
      </c>
      <c r="B1097" s="14" t="str">
        <f ca="1">'Application For TE &amp; GOTS'!X1189</f>
        <v/>
      </c>
      <c r="C1097" s="14">
        <f>'Application For TE &amp; GOTS'!$D1189</f>
        <v>0</v>
      </c>
      <c r="D1097" s="14" t="str" cm="1">
        <f t="array" aca="1" ref="D1097" ca="1">IFERROR(INDIRECT("'Application For Textile'!L"&amp;'Application For TE &amp; GOTS'!S1189),"")</f>
        <v/>
      </c>
      <c r="E1097" s="14" t="str">
        <f ca="1">'Application For TE &amp; GOTS'!AF1189</f>
        <v/>
      </c>
      <c r="F1097" s="14" t="str">
        <f ca="1">'Application For TE &amp; GOTS'!AH1189</f>
        <v/>
      </c>
      <c r="G1097" s="14" t="e">
        <f ca="1">'Application For TE &amp; GOTS'!AI1189</f>
        <v>#REF!</v>
      </c>
    </row>
    <row r="1098" spans="1:7">
      <c r="A1098" s="14">
        <v>1077</v>
      </c>
      <c r="B1098" s="14" t="str">
        <f ca="1">'Application For TE &amp; GOTS'!X1190</f>
        <v/>
      </c>
      <c r="C1098" s="14">
        <f>'Application For TE &amp; GOTS'!$D1190</f>
        <v>0</v>
      </c>
      <c r="D1098" s="14" t="str" cm="1">
        <f t="array" aca="1" ref="D1098" ca="1">IFERROR(INDIRECT("'Application For Textile'!L"&amp;'Application For TE &amp; GOTS'!S1190),"")</f>
        <v/>
      </c>
      <c r="E1098" s="14" t="str">
        <f ca="1">'Application For TE &amp; GOTS'!AF1190</f>
        <v/>
      </c>
      <c r="F1098" s="14" t="str">
        <f ca="1">'Application For TE &amp; GOTS'!AH1190</f>
        <v/>
      </c>
      <c r="G1098" s="14" t="e">
        <f ca="1">'Application For TE &amp; GOTS'!AI1190</f>
        <v>#REF!</v>
      </c>
    </row>
    <row r="1099" spans="1:7">
      <c r="A1099" s="14">
        <v>1078</v>
      </c>
      <c r="B1099" s="14" t="str">
        <f ca="1">'Application For TE &amp; GOTS'!X1191</f>
        <v/>
      </c>
      <c r="C1099" s="14">
        <f>'Application For TE &amp; GOTS'!$D1191</f>
        <v>0</v>
      </c>
      <c r="D1099" s="14" t="str" cm="1">
        <f t="array" aca="1" ref="D1099" ca="1">IFERROR(INDIRECT("'Application For Textile'!L"&amp;'Application For TE &amp; GOTS'!S1191),"")</f>
        <v/>
      </c>
      <c r="E1099" s="14" t="str">
        <f ca="1">'Application For TE &amp; GOTS'!AF1191</f>
        <v/>
      </c>
      <c r="F1099" s="14" t="str">
        <f ca="1">'Application For TE &amp; GOTS'!AH1191</f>
        <v/>
      </c>
      <c r="G1099" s="14" t="e">
        <f ca="1">'Application For TE &amp; GOTS'!AI1191</f>
        <v>#REF!</v>
      </c>
    </row>
    <row r="1100" spans="1:7">
      <c r="A1100" s="14">
        <v>1079</v>
      </c>
      <c r="B1100" s="14" t="str">
        <f ca="1">'Application For TE &amp; GOTS'!X1192</f>
        <v/>
      </c>
      <c r="C1100" s="14">
        <f>'Application For TE &amp; GOTS'!$D1192</f>
        <v>0</v>
      </c>
      <c r="D1100" s="14" t="str" cm="1">
        <f t="array" aca="1" ref="D1100" ca="1">IFERROR(INDIRECT("'Application For Textile'!L"&amp;'Application For TE &amp; GOTS'!S1192),"")</f>
        <v/>
      </c>
      <c r="E1100" s="14" t="str">
        <f ca="1">'Application For TE &amp; GOTS'!AF1192</f>
        <v/>
      </c>
      <c r="F1100" s="14" t="str">
        <f ca="1">'Application For TE &amp; GOTS'!AH1192</f>
        <v/>
      </c>
      <c r="G1100" s="14" t="e">
        <f ca="1">'Application For TE &amp; GOTS'!AI1192</f>
        <v>#REF!</v>
      </c>
    </row>
    <row r="1101" spans="1:7">
      <c r="A1101" s="14">
        <v>1080</v>
      </c>
      <c r="B1101" s="14" t="str">
        <f ca="1">'Application For TE &amp; GOTS'!X1193</f>
        <v/>
      </c>
      <c r="C1101" s="14">
        <f>'Application For TE &amp; GOTS'!$D1193</f>
        <v>0</v>
      </c>
      <c r="D1101" s="14" t="str" cm="1">
        <f t="array" aca="1" ref="D1101" ca="1">IFERROR(INDIRECT("'Application For Textile'!L"&amp;'Application For TE &amp; GOTS'!S1193),"")</f>
        <v/>
      </c>
      <c r="E1101" s="14" t="str">
        <f ca="1">'Application For TE &amp; GOTS'!AF1193</f>
        <v/>
      </c>
      <c r="F1101" s="14" t="str">
        <f ca="1">'Application For TE &amp; GOTS'!AH1193</f>
        <v/>
      </c>
      <c r="G1101" s="14" t="e">
        <f ca="1">'Application For TE &amp; GOTS'!AI1193</f>
        <v>#REF!</v>
      </c>
    </row>
    <row r="1102" spans="1:7">
      <c r="A1102" s="14">
        <v>1081</v>
      </c>
      <c r="B1102" s="14" t="str">
        <f ca="1">'Application For TE &amp; GOTS'!X1194</f>
        <v/>
      </c>
      <c r="C1102" s="14">
        <f>'Application For TE &amp; GOTS'!$D1194</f>
        <v>0</v>
      </c>
      <c r="D1102" s="14" t="str" cm="1">
        <f t="array" aca="1" ref="D1102" ca="1">IFERROR(INDIRECT("'Application For Textile'!L"&amp;'Application For TE &amp; GOTS'!S1194),"")</f>
        <v/>
      </c>
      <c r="E1102" s="14" t="str">
        <f ca="1">'Application For TE &amp; GOTS'!AF1194</f>
        <v/>
      </c>
      <c r="F1102" s="14" t="str">
        <f ca="1">'Application For TE &amp; GOTS'!AH1194</f>
        <v/>
      </c>
      <c r="G1102" s="14" t="e">
        <f ca="1">'Application For TE &amp; GOTS'!AI1194</f>
        <v>#REF!</v>
      </c>
    </row>
    <row r="1103" spans="1:7">
      <c r="A1103" s="14">
        <v>1082</v>
      </c>
      <c r="B1103" s="14" t="str">
        <f ca="1">'Application For TE &amp; GOTS'!X1195</f>
        <v/>
      </c>
      <c r="C1103" s="14">
        <f>'Application For TE &amp; GOTS'!$D1195</f>
        <v>0</v>
      </c>
      <c r="D1103" s="14" t="str" cm="1">
        <f t="array" aca="1" ref="D1103" ca="1">IFERROR(INDIRECT("'Application For Textile'!L"&amp;'Application For TE &amp; GOTS'!S1195),"")</f>
        <v/>
      </c>
      <c r="E1103" s="14" t="str">
        <f ca="1">'Application For TE &amp; GOTS'!AF1195</f>
        <v/>
      </c>
      <c r="F1103" s="14" t="str">
        <f ca="1">'Application For TE &amp; GOTS'!AH1195</f>
        <v/>
      </c>
      <c r="G1103" s="14" t="e">
        <f ca="1">'Application For TE &amp; GOTS'!AI1195</f>
        <v>#REF!</v>
      </c>
    </row>
    <row r="1104" spans="1:7">
      <c r="A1104" s="14">
        <v>1083</v>
      </c>
      <c r="B1104" s="14" t="str">
        <f ca="1">'Application For TE &amp; GOTS'!X1196</f>
        <v/>
      </c>
      <c r="C1104" s="14">
        <f>'Application For TE &amp; GOTS'!$D1196</f>
        <v>0</v>
      </c>
      <c r="D1104" s="14" t="str" cm="1">
        <f t="array" aca="1" ref="D1104" ca="1">IFERROR(INDIRECT("'Application For Textile'!L"&amp;'Application For TE &amp; GOTS'!S1196),"")</f>
        <v/>
      </c>
      <c r="E1104" s="14" t="str">
        <f ca="1">'Application For TE &amp; GOTS'!AF1196</f>
        <v/>
      </c>
      <c r="F1104" s="14" t="str">
        <f ca="1">'Application For TE &amp; GOTS'!AH1196</f>
        <v/>
      </c>
      <c r="G1104" s="14" t="e">
        <f ca="1">'Application For TE &amp; GOTS'!AI1196</f>
        <v>#REF!</v>
      </c>
    </row>
    <row r="1105" spans="1:7">
      <c r="A1105" s="14">
        <v>1084</v>
      </c>
      <c r="B1105" s="14" t="str">
        <f ca="1">'Application For TE &amp; GOTS'!X1197</f>
        <v/>
      </c>
      <c r="C1105" s="14">
        <f>'Application For TE &amp; GOTS'!$D1197</f>
        <v>0</v>
      </c>
      <c r="D1105" s="14" t="str" cm="1">
        <f t="array" aca="1" ref="D1105" ca="1">IFERROR(INDIRECT("'Application For Textile'!L"&amp;'Application For TE &amp; GOTS'!S1197),"")</f>
        <v/>
      </c>
      <c r="E1105" s="14" t="str">
        <f ca="1">'Application For TE &amp; GOTS'!AF1197</f>
        <v/>
      </c>
      <c r="F1105" s="14" t="str">
        <f ca="1">'Application For TE &amp; GOTS'!AH1197</f>
        <v/>
      </c>
      <c r="G1105" s="14" t="e">
        <f ca="1">'Application For TE &amp; GOTS'!AI1197</f>
        <v>#REF!</v>
      </c>
    </row>
    <row r="1106" spans="1:7">
      <c r="A1106" s="14">
        <v>1085</v>
      </c>
      <c r="B1106" s="14" t="str">
        <f ca="1">'Application For TE &amp; GOTS'!X1198</f>
        <v/>
      </c>
      <c r="C1106" s="14">
        <f>'Application For TE &amp; GOTS'!$D1198</f>
        <v>0</v>
      </c>
      <c r="D1106" s="14" t="str" cm="1">
        <f t="array" aca="1" ref="D1106" ca="1">IFERROR(INDIRECT("'Application For Textile'!L"&amp;'Application For TE &amp; GOTS'!S1198),"")</f>
        <v/>
      </c>
      <c r="E1106" s="14" t="str">
        <f ca="1">'Application For TE &amp; GOTS'!AF1198</f>
        <v/>
      </c>
      <c r="F1106" s="14" t="str">
        <f ca="1">'Application For TE &amp; GOTS'!AH1198</f>
        <v/>
      </c>
      <c r="G1106" s="14" t="e">
        <f ca="1">'Application For TE &amp; GOTS'!AI1198</f>
        <v>#REF!</v>
      </c>
    </row>
    <row r="1107" spans="1:7">
      <c r="A1107" s="14">
        <v>1086</v>
      </c>
      <c r="B1107" s="14" t="str">
        <f ca="1">'Application For TE &amp; GOTS'!X1199</f>
        <v/>
      </c>
      <c r="C1107" s="14">
        <f>'Application For TE &amp; GOTS'!$D1199</f>
        <v>0</v>
      </c>
      <c r="D1107" s="14" t="str" cm="1">
        <f t="array" aca="1" ref="D1107" ca="1">IFERROR(INDIRECT("'Application For Textile'!L"&amp;'Application For TE &amp; GOTS'!S1199),"")</f>
        <v/>
      </c>
      <c r="E1107" s="14" t="str">
        <f ca="1">'Application For TE &amp; GOTS'!AF1199</f>
        <v/>
      </c>
      <c r="F1107" s="14" t="str">
        <f ca="1">'Application For TE &amp; GOTS'!AH1199</f>
        <v/>
      </c>
      <c r="G1107" s="14" t="e">
        <f ca="1">'Application For TE &amp; GOTS'!AI1199</f>
        <v>#REF!</v>
      </c>
    </row>
    <row r="1108" spans="1:7">
      <c r="A1108" s="14">
        <v>1087</v>
      </c>
      <c r="B1108" s="14" t="str">
        <f ca="1">'Application For TE &amp; GOTS'!X1200</f>
        <v/>
      </c>
      <c r="C1108" s="14">
        <f>'Application For TE &amp; GOTS'!$D1200</f>
        <v>0</v>
      </c>
      <c r="D1108" s="14" t="str" cm="1">
        <f t="array" aca="1" ref="D1108" ca="1">IFERROR(INDIRECT("'Application For Textile'!L"&amp;'Application For TE &amp; GOTS'!S1200),"")</f>
        <v/>
      </c>
      <c r="E1108" s="14" t="str">
        <f ca="1">'Application For TE &amp; GOTS'!AF1200</f>
        <v/>
      </c>
      <c r="F1108" s="14" t="str">
        <f ca="1">'Application For TE &amp; GOTS'!AH1200</f>
        <v/>
      </c>
      <c r="G1108" s="14" t="e">
        <f ca="1">'Application For TE &amp; GOTS'!AI1200</f>
        <v>#REF!</v>
      </c>
    </row>
    <row r="1109" spans="1:7">
      <c r="A1109" s="14">
        <v>1088</v>
      </c>
      <c r="B1109" s="14" t="str">
        <f ca="1">'Application For TE &amp; GOTS'!X1201</f>
        <v/>
      </c>
      <c r="C1109" s="14">
        <f>'Application For TE &amp; GOTS'!$D1201</f>
        <v>0</v>
      </c>
      <c r="D1109" s="14" t="str" cm="1">
        <f t="array" aca="1" ref="D1109" ca="1">IFERROR(INDIRECT("'Application For Textile'!L"&amp;'Application For TE &amp; GOTS'!S1201),"")</f>
        <v/>
      </c>
      <c r="E1109" s="14" t="str">
        <f ca="1">'Application For TE &amp; GOTS'!AF1201</f>
        <v/>
      </c>
      <c r="F1109" s="14" t="str">
        <f ca="1">'Application For TE &amp; GOTS'!AH1201</f>
        <v/>
      </c>
      <c r="G1109" s="14" t="e">
        <f ca="1">'Application For TE &amp; GOTS'!AI1201</f>
        <v>#REF!</v>
      </c>
    </row>
    <row r="1110" spans="1:7">
      <c r="A1110" s="14">
        <v>1089</v>
      </c>
      <c r="B1110" s="14" t="str">
        <f ca="1">'Application For TE &amp; GOTS'!X1202</f>
        <v/>
      </c>
      <c r="C1110" s="14">
        <f>'Application For TE &amp; GOTS'!$D1202</f>
        <v>0</v>
      </c>
      <c r="D1110" s="14" t="str" cm="1">
        <f t="array" aca="1" ref="D1110" ca="1">IFERROR(INDIRECT("'Application For Textile'!L"&amp;'Application For TE &amp; GOTS'!S1202),"")</f>
        <v/>
      </c>
      <c r="E1110" s="14" t="str">
        <f ca="1">'Application For TE &amp; GOTS'!AF1202</f>
        <v/>
      </c>
      <c r="F1110" s="14" t="str">
        <f ca="1">'Application For TE &amp; GOTS'!AH1202</f>
        <v/>
      </c>
      <c r="G1110" s="14" t="e">
        <f ca="1">'Application For TE &amp; GOTS'!AI1202</f>
        <v>#REF!</v>
      </c>
    </row>
    <row r="1111" spans="1:7">
      <c r="A1111" s="14">
        <v>1090</v>
      </c>
      <c r="B1111" s="14" t="str">
        <f ca="1">'Application For TE &amp; GOTS'!X1203</f>
        <v/>
      </c>
      <c r="C1111" s="14">
        <f>'Application For TE &amp; GOTS'!$D1203</f>
        <v>0</v>
      </c>
      <c r="D1111" s="14" t="str" cm="1">
        <f t="array" aca="1" ref="D1111" ca="1">IFERROR(INDIRECT("'Application For Textile'!L"&amp;'Application For TE &amp; GOTS'!S1203),"")</f>
        <v/>
      </c>
      <c r="E1111" s="14" t="str">
        <f ca="1">'Application For TE &amp; GOTS'!AF1203</f>
        <v/>
      </c>
      <c r="F1111" s="14" t="str">
        <f ca="1">'Application For TE &amp; GOTS'!AH1203</f>
        <v/>
      </c>
      <c r="G1111" s="14" t="e">
        <f ca="1">'Application For TE &amp; GOTS'!AI1203</f>
        <v>#REF!</v>
      </c>
    </row>
    <row r="1112" spans="1:7">
      <c r="A1112" s="14">
        <v>1091</v>
      </c>
      <c r="B1112" s="14" t="str">
        <f ca="1">'Application For TE &amp; GOTS'!X1204</f>
        <v/>
      </c>
      <c r="C1112" s="14">
        <f>'Application For TE &amp; GOTS'!$D1204</f>
        <v>0</v>
      </c>
      <c r="D1112" s="14" t="str" cm="1">
        <f t="array" aca="1" ref="D1112" ca="1">IFERROR(INDIRECT("'Application For Textile'!L"&amp;'Application For TE &amp; GOTS'!S1204),"")</f>
        <v/>
      </c>
      <c r="E1112" s="14" t="str">
        <f ca="1">'Application For TE &amp; GOTS'!AF1204</f>
        <v/>
      </c>
      <c r="F1112" s="14" t="str">
        <f ca="1">'Application For TE &amp; GOTS'!AH1204</f>
        <v/>
      </c>
      <c r="G1112" s="14" t="e">
        <f ca="1">'Application For TE &amp; GOTS'!AI1204</f>
        <v>#REF!</v>
      </c>
    </row>
    <row r="1113" spans="1:7">
      <c r="A1113" s="14">
        <v>1092</v>
      </c>
      <c r="B1113" s="14" t="str">
        <f ca="1">'Application For TE &amp; GOTS'!X1205</f>
        <v/>
      </c>
      <c r="C1113" s="14">
        <f>'Application For TE &amp; GOTS'!$D1205</f>
        <v>0</v>
      </c>
      <c r="D1113" s="14" t="str" cm="1">
        <f t="array" aca="1" ref="D1113" ca="1">IFERROR(INDIRECT("'Application For Textile'!L"&amp;'Application For TE &amp; GOTS'!S1205),"")</f>
        <v/>
      </c>
      <c r="E1113" s="14" t="str">
        <f ca="1">'Application For TE &amp; GOTS'!AF1205</f>
        <v/>
      </c>
      <c r="F1113" s="14" t="str">
        <f ca="1">'Application For TE &amp; GOTS'!AH1205</f>
        <v/>
      </c>
      <c r="G1113" s="14" t="e">
        <f ca="1">'Application For TE &amp; GOTS'!AI1205</f>
        <v>#REF!</v>
      </c>
    </row>
    <row r="1114" spans="1:7">
      <c r="A1114" s="14">
        <v>1093</v>
      </c>
      <c r="B1114" s="14" t="str">
        <f ca="1">'Application For TE &amp; GOTS'!X1206</f>
        <v/>
      </c>
      <c r="C1114" s="14">
        <f>'Application For TE &amp; GOTS'!$D1206</f>
        <v>0</v>
      </c>
      <c r="D1114" s="14" t="str" cm="1">
        <f t="array" aca="1" ref="D1114" ca="1">IFERROR(INDIRECT("'Application For Textile'!L"&amp;'Application For TE &amp; GOTS'!S1206),"")</f>
        <v/>
      </c>
      <c r="E1114" s="14" t="str">
        <f ca="1">'Application For TE &amp; GOTS'!AF1206</f>
        <v/>
      </c>
      <c r="F1114" s="14" t="str">
        <f ca="1">'Application For TE &amp; GOTS'!AH1206</f>
        <v/>
      </c>
      <c r="G1114" s="14" t="e">
        <f ca="1">'Application For TE &amp; GOTS'!AI1206</f>
        <v>#REF!</v>
      </c>
    </row>
    <row r="1115" spans="1:7">
      <c r="A1115" s="14">
        <v>1094</v>
      </c>
      <c r="B1115" s="14" t="str">
        <f ca="1">'Application For TE &amp; GOTS'!X1207</f>
        <v/>
      </c>
      <c r="C1115" s="14">
        <f>'Application For TE &amp; GOTS'!$D1207</f>
        <v>0</v>
      </c>
      <c r="D1115" s="14" t="str" cm="1">
        <f t="array" aca="1" ref="D1115" ca="1">IFERROR(INDIRECT("'Application For Textile'!L"&amp;'Application For TE &amp; GOTS'!S1207),"")</f>
        <v/>
      </c>
      <c r="E1115" s="14" t="str">
        <f ca="1">'Application For TE &amp; GOTS'!AF1207</f>
        <v/>
      </c>
      <c r="F1115" s="14" t="str">
        <f ca="1">'Application For TE &amp; GOTS'!AH1207</f>
        <v/>
      </c>
      <c r="G1115" s="14" t="e">
        <f ca="1">'Application For TE &amp; GOTS'!AI1207</f>
        <v>#REF!</v>
      </c>
    </row>
    <row r="1116" spans="1:7">
      <c r="A1116" s="14">
        <v>1095</v>
      </c>
      <c r="B1116" s="14" t="str">
        <f ca="1">'Application For TE &amp; GOTS'!X1208</f>
        <v/>
      </c>
      <c r="C1116" s="14">
        <f>'Application For TE &amp; GOTS'!$D1208</f>
        <v>0</v>
      </c>
      <c r="D1116" s="14" t="str" cm="1">
        <f t="array" aca="1" ref="D1116" ca="1">IFERROR(INDIRECT("'Application For Textile'!L"&amp;'Application For TE &amp; GOTS'!S1208),"")</f>
        <v/>
      </c>
      <c r="E1116" s="14" t="str">
        <f ca="1">'Application For TE &amp; GOTS'!AF1208</f>
        <v/>
      </c>
      <c r="F1116" s="14" t="str">
        <f ca="1">'Application For TE &amp; GOTS'!AH1208</f>
        <v/>
      </c>
      <c r="G1116" s="14" t="e">
        <f ca="1">'Application For TE &amp; GOTS'!AI1208</f>
        <v>#REF!</v>
      </c>
    </row>
    <row r="1117" spans="1:7">
      <c r="A1117" s="14">
        <v>1096</v>
      </c>
      <c r="B1117" s="14" t="str">
        <f ca="1">'Application For TE &amp; GOTS'!X1209</f>
        <v/>
      </c>
      <c r="C1117" s="14">
        <f>'Application For TE &amp; GOTS'!$D1209</f>
        <v>0</v>
      </c>
      <c r="D1117" s="14" t="str" cm="1">
        <f t="array" aca="1" ref="D1117" ca="1">IFERROR(INDIRECT("'Application For Textile'!L"&amp;'Application For TE &amp; GOTS'!S1209),"")</f>
        <v/>
      </c>
      <c r="E1117" s="14" t="str">
        <f ca="1">'Application For TE &amp; GOTS'!AF1209</f>
        <v/>
      </c>
      <c r="F1117" s="14" t="str">
        <f ca="1">'Application For TE &amp; GOTS'!AH1209</f>
        <v/>
      </c>
      <c r="G1117" s="14" t="e">
        <f ca="1">'Application For TE &amp; GOTS'!AI1209</f>
        <v>#REF!</v>
      </c>
    </row>
    <row r="1118" spans="1:7">
      <c r="A1118" s="14">
        <v>1097</v>
      </c>
      <c r="B1118" s="14" t="str">
        <f ca="1">'Application For TE &amp; GOTS'!X1210</f>
        <v/>
      </c>
      <c r="C1118" s="14">
        <f>'Application For TE &amp; GOTS'!$D1210</f>
        <v>0</v>
      </c>
      <c r="D1118" s="14" t="str" cm="1">
        <f t="array" aca="1" ref="D1118" ca="1">IFERROR(INDIRECT("'Application For Textile'!L"&amp;'Application For TE &amp; GOTS'!S1210),"")</f>
        <v/>
      </c>
      <c r="E1118" s="14" t="str">
        <f ca="1">'Application For TE &amp; GOTS'!AF1210</f>
        <v/>
      </c>
      <c r="F1118" s="14" t="str">
        <f ca="1">'Application For TE &amp; GOTS'!AH1210</f>
        <v/>
      </c>
      <c r="G1118" s="14" t="e">
        <f ca="1">'Application For TE &amp; GOTS'!AI1210</f>
        <v>#REF!</v>
      </c>
    </row>
    <row r="1119" spans="1:7">
      <c r="A1119" s="14">
        <v>1098</v>
      </c>
      <c r="B1119" s="14" t="str">
        <f ca="1">'Application For TE &amp; GOTS'!X1211</f>
        <v/>
      </c>
      <c r="C1119" s="14">
        <f>'Application For TE &amp; GOTS'!$D1211</f>
        <v>0</v>
      </c>
      <c r="D1119" s="14" t="str" cm="1">
        <f t="array" aca="1" ref="D1119" ca="1">IFERROR(INDIRECT("'Application For Textile'!L"&amp;'Application For TE &amp; GOTS'!S1211),"")</f>
        <v/>
      </c>
      <c r="E1119" s="14" t="str">
        <f ca="1">'Application For TE &amp; GOTS'!AF1211</f>
        <v/>
      </c>
      <c r="F1119" s="14" t="str">
        <f ca="1">'Application For TE &amp; GOTS'!AH1211</f>
        <v/>
      </c>
      <c r="G1119" s="14" t="e">
        <f ca="1">'Application For TE &amp; GOTS'!AI1211</f>
        <v>#REF!</v>
      </c>
    </row>
    <row r="1120" spans="1:7">
      <c r="A1120" s="14">
        <v>1099</v>
      </c>
      <c r="B1120" s="14" t="str">
        <f ca="1">'Application For TE &amp; GOTS'!X1212</f>
        <v/>
      </c>
      <c r="C1120" s="14">
        <f>'Application For TE &amp; GOTS'!$D1212</f>
        <v>0</v>
      </c>
      <c r="D1120" s="14" t="str" cm="1">
        <f t="array" aca="1" ref="D1120" ca="1">IFERROR(INDIRECT("'Application For Textile'!L"&amp;'Application For TE &amp; GOTS'!S1212),"")</f>
        <v/>
      </c>
      <c r="E1120" s="14" t="str">
        <f ca="1">'Application For TE &amp; GOTS'!AF1212</f>
        <v/>
      </c>
      <c r="F1120" s="14" t="str">
        <f ca="1">'Application For TE &amp; GOTS'!AH1212</f>
        <v/>
      </c>
      <c r="G1120" s="14" t="e">
        <f ca="1">'Application For TE &amp; GOTS'!AI1212</f>
        <v>#REF!</v>
      </c>
    </row>
    <row r="1121" spans="1:7">
      <c r="A1121" s="14">
        <v>1100</v>
      </c>
      <c r="B1121" s="14" t="str">
        <f ca="1">'Application For TE &amp; GOTS'!X1213</f>
        <v/>
      </c>
      <c r="C1121" s="14">
        <f>'Application For TE &amp; GOTS'!$D1213</f>
        <v>0</v>
      </c>
      <c r="D1121" s="14" t="str" cm="1">
        <f t="array" aca="1" ref="D1121" ca="1">IFERROR(INDIRECT("'Application For Textile'!L"&amp;'Application For TE &amp; GOTS'!S1213),"")</f>
        <v/>
      </c>
      <c r="E1121" s="14" t="str">
        <f ca="1">'Application For TE &amp; GOTS'!AF1213</f>
        <v/>
      </c>
      <c r="F1121" s="14" t="str">
        <f ca="1">'Application For TE &amp; GOTS'!AH1213</f>
        <v/>
      </c>
      <c r="G1121" s="14" t="e">
        <f ca="1">'Application For TE &amp; GOTS'!AI1213</f>
        <v>#REF!</v>
      </c>
    </row>
    <row r="1122" spans="1:7">
      <c r="A1122" s="14">
        <v>1101</v>
      </c>
      <c r="B1122" s="14" t="str">
        <f ca="1">'Application For TE &amp; GOTS'!X1214</f>
        <v/>
      </c>
      <c r="C1122" s="14">
        <f>'Application For TE &amp; GOTS'!$D1214</f>
        <v>0</v>
      </c>
      <c r="D1122" s="14" t="str" cm="1">
        <f t="array" aca="1" ref="D1122" ca="1">IFERROR(INDIRECT("'Application For Textile'!L"&amp;'Application For TE &amp; GOTS'!S1214),"")</f>
        <v/>
      </c>
      <c r="E1122" s="14" t="str">
        <f ca="1">'Application For TE &amp; GOTS'!AF1214</f>
        <v/>
      </c>
      <c r="F1122" s="14" t="str">
        <f ca="1">'Application For TE &amp; GOTS'!AH1214</f>
        <v/>
      </c>
      <c r="G1122" s="14" t="e">
        <f ca="1">'Application For TE &amp; GOTS'!AI1214</f>
        <v>#REF!</v>
      </c>
    </row>
    <row r="1123" spans="1:7">
      <c r="A1123" s="14">
        <v>1102</v>
      </c>
      <c r="B1123" s="14" t="str">
        <f ca="1">'Application For TE &amp; GOTS'!X1215</f>
        <v/>
      </c>
      <c r="C1123" s="14">
        <f>'Application For TE &amp; GOTS'!$D1215</f>
        <v>0</v>
      </c>
      <c r="D1123" s="14" t="str" cm="1">
        <f t="array" aca="1" ref="D1123" ca="1">IFERROR(INDIRECT("'Application For Textile'!L"&amp;'Application For TE &amp; GOTS'!S1215),"")</f>
        <v/>
      </c>
      <c r="E1123" s="14" t="str">
        <f ca="1">'Application For TE &amp; GOTS'!AF1215</f>
        <v/>
      </c>
      <c r="F1123" s="14" t="str">
        <f ca="1">'Application For TE &amp; GOTS'!AH1215</f>
        <v/>
      </c>
      <c r="G1123" s="14" t="e">
        <f ca="1">'Application For TE &amp; GOTS'!AI1215</f>
        <v>#REF!</v>
      </c>
    </row>
    <row r="1124" spans="1:7">
      <c r="A1124" s="14">
        <v>1103</v>
      </c>
      <c r="B1124" s="14" t="str">
        <f ca="1">'Application For TE &amp; GOTS'!X1216</f>
        <v/>
      </c>
      <c r="C1124" s="14">
        <f>'Application For TE &amp; GOTS'!$D1216</f>
        <v>0</v>
      </c>
      <c r="D1124" s="14" t="str" cm="1">
        <f t="array" aca="1" ref="D1124" ca="1">IFERROR(INDIRECT("'Application For Textile'!L"&amp;'Application For TE &amp; GOTS'!S1216),"")</f>
        <v/>
      </c>
      <c r="E1124" s="14" t="str">
        <f ca="1">'Application For TE &amp; GOTS'!AF1216</f>
        <v/>
      </c>
      <c r="F1124" s="14" t="str">
        <f ca="1">'Application For TE &amp; GOTS'!AH1216</f>
        <v/>
      </c>
      <c r="G1124" s="14" t="e">
        <f ca="1">'Application For TE &amp; GOTS'!AI1216</f>
        <v>#REF!</v>
      </c>
    </row>
    <row r="1125" spans="1:7">
      <c r="A1125" s="14">
        <v>1104</v>
      </c>
      <c r="B1125" s="14" t="str">
        <f ca="1">'Application For TE &amp; GOTS'!X1217</f>
        <v/>
      </c>
      <c r="C1125" s="14">
        <f>'Application For TE &amp; GOTS'!$D1217</f>
        <v>0</v>
      </c>
      <c r="D1125" s="14" t="str" cm="1">
        <f t="array" aca="1" ref="D1125" ca="1">IFERROR(INDIRECT("'Application For Textile'!L"&amp;'Application For TE &amp; GOTS'!S1217),"")</f>
        <v/>
      </c>
      <c r="E1125" s="14" t="str">
        <f ca="1">'Application For TE &amp; GOTS'!AF1217</f>
        <v/>
      </c>
      <c r="F1125" s="14" t="str">
        <f ca="1">'Application For TE &amp; GOTS'!AH1217</f>
        <v/>
      </c>
      <c r="G1125" s="14" t="e">
        <f ca="1">'Application For TE &amp; GOTS'!AI1217</f>
        <v>#REF!</v>
      </c>
    </row>
    <row r="1126" spans="1:7">
      <c r="A1126" s="14">
        <v>1105</v>
      </c>
      <c r="B1126" s="14" t="str">
        <f ca="1">'Application For TE &amp; GOTS'!X1218</f>
        <v/>
      </c>
      <c r="C1126" s="14">
        <f>'Application For TE &amp; GOTS'!$D1218</f>
        <v>0</v>
      </c>
      <c r="D1126" s="14" t="str" cm="1">
        <f t="array" aca="1" ref="D1126" ca="1">IFERROR(INDIRECT("'Application For Textile'!L"&amp;'Application For TE &amp; GOTS'!S1218),"")</f>
        <v/>
      </c>
      <c r="E1126" s="14" t="str">
        <f ca="1">'Application For TE &amp; GOTS'!AF1218</f>
        <v/>
      </c>
      <c r="F1126" s="14" t="str">
        <f ca="1">'Application For TE &amp; GOTS'!AH1218</f>
        <v/>
      </c>
      <c r="G1126" s="14" t="e">
        <f ca="1">'Application For TE &amp; GOTS'!AI1218</f>
        <v>#REF!</v>
      </c>
    </row>
    <row r="1127" spans="1:7">
      <c r="A1127" s="14">
        <v>1106</v>
      </c>
      <c r="B1127" s="14" t="str">
        <f ca="1">'Application For TE &amp; GOTS'!X1219</f>
        <v/>
      </c>
      <c r="C1127" s="14">
        <f>'Application For TE &amp; GOTS'!$D1219</f>
        <v>0</v>
      </c>
      <c r="D1127" s="14" t="str" cm="1">
        <f t="array" aca="1" ref="D1127" ca="1">IFERROR(INDIRECT("'Application For Textile'!L"&amp;'Application For TE &amp; GOTS'!S1219),"")</f>
        <v/>
      </c>
      <c r="E1127" s="14" t="str">
        <f ca="1">'Application For TE &amp; GOTS'!AF1219</f>
        <v/>
      </c>
      <c r="F1127" s="14" t="str">
        <f ca="1">'Application For TE &amp; GOTS'!AH1219</f>
        <v/>
      </c>
      <c r="G1127" s="14" t="e">
        <f ca="1">'Application For TE &amp; GOTS'!AI1219</f>
        <v>#REF!</v>
      </c>
    </row>
    <row r="1128" spans="1:7">
      <c r="A1128" s="14">
        <v>1107</v>
      </c>
      <c r="B1128" s="14" t="str">
        <f ca="1">'Application For TE &amp; GOTS'!X1220</f>
        <v/>
      </c>
      <c r="C1128" s="14">
        <f>'Application For TE &amp; GOTS'!$D1220</f>
        <v>0</v>
      </c>
      <c r="D1128" s="14" t="str" cm="1">
        <f t="array" aca="1" ref="D1128" ca="1">IFERROR(INDIRECT("'Application For Textile'!L"&amp;'Application For TE &amp; GOTS'!S1220),"")</f>
        <v/>
      </c>
      <c r="E1128" s="14" t="str">
        <f ca="1">'Application For TE &amp; GOTS'!AF1220</f>
        <v/>
      </c>
      <c r="F1128" s="14" t="str">
        <f ca="1">'Application For TE &amp; GOTS'!AH1220</f>
        <v/>
      </c>
      <c r="G1128" s="14" t="e">
        <f ca="1">'Application For TE &amp; GOTS'!AI1220</f>
        <v>#REF!</v>
      </c>
    </row>
    <row r="1129" spans="1:7">
      <c r="A1129" s="14">
        <v>1108</v>
      </c>
      <c r="B1129" s="14" t="str">
        <f ca="1">'Application For TE &amp; GOTS'!X1221</f>
        <v/>
      </c>
      <c r="C1129" s="14">
        <f>'Application For TE &amp; GOTS'!$D1221</f>
        <v>0</v>
      </c>
      <c r="D1129" s="14" t="str" cm="1">
        <f t="array" aca="1" ref="D1129" ca="1">IFERROR(INDIRECT("'Application For Textile'!L"&amp;'Application For TE &amp; GOTS'!S1221),"")</f>
        <v/>
      </c>
      <c r="E1129" s="14" t="str">
        <f ca="1">'Application For TE &amp; GOTS'!AF1221</f>
        <v/>
      </c>
      <c r="F1129" s="14" t="str">
        <f ca="1">'Application For TE &amp; GOTS'!AH1221</f>
        <v/>
      </c>
      <c r="G1129" s="14" t="e">
        <f ca="1">'Application For TE &amp; GOTS'!AI1221</f>
        <v>#REF!</v>
      </c>
    </row>
    <row r="1130" spans="1:7">
      <c r="A1130" s="14">
        <v>1109</v>
      </c>
      <c r="B1130" s="14" t="str">
        <f ca="1">'Application For TE &amp; GOTS'!X1222</f>
        <v/>
      </c>
      <c r="C1130" s="14">
        <f>'Application For TE &amp; GOTS'!$D1222</f>
        <v>0</v>
      </c>
      <c r="D1130" s="14" t="str" cm="1">
        <f t="array" aca="1" ref="D1130" ca="1">IFERROR(INDIRECT("'Application For Textile'!L"&amp;'Application For TE &amp; GOTS'!S1222),"")</f>
        <v/>
      </c>
      <c r="E1130" s="14" t="str">
        <f ca="1">'Application For TE &amp; GOTS'!AF1222</f>
        <v/>
      </c>
      <c r="F1130" s="14" t="str">
        <f ca="1">'Application For TE &amp; GOTS'!AH1222</f>
        <v/>
      </c>
      <c r="G1130" s="14" t="e">
        <f ca="1">'Application For TE &amp; GOTS'!AI1222</f>
        <v>#REF!</v>
      </c>
    </row>
    <row r="1131" spans="1:7">
      <c r="A1131" s="14">
        <v>1110</v>
      </c>
      <c r="B1131" s="14" t="str">
        <f ca="1">'Application For TE &amp; GOTS'!X1223</f>
        <v/>
      </c>
      <c r="C1131" s="14">
        <f>'Application For TE &amp; GOTS'!$D1223</f>
        <v>0</v>
      </c>
      <c r="D1131" s="14" t="str" cm="1">
        <f t="array" aca="1" ref="D1131" ca="1">IFERROR(INDIRECT("'Application For Textile'!L"&amp;'Application For TE &amp; GOTS'!S1223),"")</f>
        <v/>
      </c>
      <c r="E1131" s="14" t="str">
        <f ca="1">'Application For TE &amp; GOTS'!AF1223</f>
        <v/>
      </c>
      <c r="F1131" s="14" t="str">
        <f ca="1">'Application For TE &amp; GOTS'!AH1223</f>
        <v/>
      </c>
      <c r="G1131" s="14" t="e">
        <f ca="1">'Application For TE &amp; GOTS'!AI1223</f>
        <v>#REF!</v>
      </c>
    </row>
    <row r="1132" spans="1:7">
      <c r="A1132" s="14">
        <v>1111</v>
      </c>
      <c r="B1132" s="14" t="str">
        <f ca="1">'Application For TE &amp; GOTS'!X1224</f>
        <v/>
      </c>
      <c r="C1132" s="14">
        <f>'Application For TE &amp; GOTS'!$D1224</f>
        <v>0</v>
      </c>
      <c r="D1132" s="14" t="str" cm="1">
        <f t="array" aca="1" ref="D1132" ca="1">IFERROR(INDIRECT("'Application For Textile'!L"&amp;'Application For TE &amp; GOTS'!S1224),"")</f>
        <v/>
      </c>
      <c r="E1132" s="14" t="str">
        <f ca="1">'Application For TE &amp; GOTS'!AF1224</f>
        <v/>
      </c>
      <c r="F1132" s="14" t="str">
        <f ca="1">'Application For TE &amp; GOTS'!AH1224</f>
        <v/>
      </c>
      <c r="G1132" s="14" t="e">
        <f ca="1">'Application For TE &amp; GOTS'!AI1224</f>
        <v>#REF!</v>
      </c>
    </row>
    <row r="1133" spans="1:7">
      <c r="A1133" s="14">
        <v>1112</v>
      </c>
      <c r="B1133" s="14" t="str">
        <f ca="1">'Application For TE &amp; GOTS'!X1225</f>
        <v/>
      </c>
      <c r="C1133" s="14">
        <f>'Application For TE &amp; GOTS'!$D1225</f>
        <v>0</v>
      </c>
      <c r="D1133" s="14" t="str" cm="1">
        <f t="array" aca="1" ref="D1133" ca="1">IFERROR(INDIRECT("'Application For Textile'!L"&amp;'Application For TE &amp; GOTS'!S1225),"")</f>
        <v/>
      </c>
      <c r="E1133" s="14" t="str">
        <f ca="1">'Application For TE &amp; GOTS'!AF1225</f>
        <v/>
      </c>
      <c r="F1133" s="14" t="str">
        <f ca="1">'Application For TE &amp; GOTS'!AH1225</f>
        <v/>
      </c>
      <c r="G1133" s="14" t="e">
        <f ca="1">'Application For TE &amp; GOTS'!AI1225</f>
        <v>#REF!</v>
      </c>
    </row>
    <row r="1134" spans="1:7">
      <c r="A1134" s="14">
        <v>1113</v>
      </c>
      <c r="B1134" s="14" t="str">
        <f ca="1">'Application For TE &amp; GOTS'!X1226</f>
        <v/>
      </c>
      <c r="C1134" s="14">
        <f>'Application For TE &amp; GOTS'!$D1226</f>
        <v>0</v>
      </c>
      <c r="D1134" s="14" t="str" cm="1">
        <f t="array" aca="1" ref="D1134" ca="1">IFERROR(INDIRECT("'Application For Textile'!L"&amp;'Application For TE &amp; GOTS'!S1226),"")</f>
        <v/>
      </c>
      <c r="E1134" s="14" t="str">
        <f ca="1">'Application For TE &amp; GOTS'!AF1226</f>
        <v/>
      </c>
      <c r="F1134" s="14" t="str">
        <f ca="1">'Application For TE &amp; GOTS'!AH1226</f>
        <v/>
      </c>
      <c r="G1134" s="14" t="e">
        <f ca="1">'Application For TE &amp; GOTS'!AI1226</f>
        <v>#REF!</v>
      </c>
    </row>
    <row r="1135" spans="1:7">
      <c r="A1135" s="14">
        <v>1114</v>
      </c>
      <c r="B1135" s="14" t="str">
        <f ca="1">'Application For TE &amp; GOTS'!X1227</f>
        <v/>
      </c>
      <c r="C1135" s="14">
        <f>'Application For TE &amp; GOTS'!$D1227</f>
        <v>0</v>
      </c>
      <c r="D1135" s="14" t="str" cm="1">
        <f t="array" aca="1" ref="D1135" ca="1">IFERROR(INDIRECT("'Application For Textile'!L"&amp;'Application For TE &amp; GOTS'!S1227),"")</f>
        <v/>
      </c>
      <c r="E1135" s="14" t="str">
        <f ca="1">'Application For TE &amp; GOTS'!AF1227</f>
        <v/>
      </c>
      <c r="F1135" s="14" t="str">
        <f ca="1">'Application For TE &amp; GOTS'!AH1227</f>
        <v/>
      </c>
      <c r="G1135" s="14" t="e">
        <f ca="1">'Application For TE &amp; GOTS'!AI1227</f>
        <v>#REF!</v>
      </c>
    </row>
    <row r="1136" spans="1:7">
      <c r="A1136" s="14">
        <v>1115</v>
      </c>
      <c r="B1136" s="14" t="str">
        <f ca="1">'Application For TE &amp; GOTS'!X1228</f>
        <v/>
      </c>
      <c r="C1136" s="14">
        <f>'Application For TE &amp; GOTS'!$D1228</f>
        <v>0</v>
      </c>
      <c r="D1136" s="14" t="str" cm="1">
        <f t="array" aca="1" ref="D1136" ca="1">IFERROR(INDIRECT("'Application For Textile'!L"&amp;'Application For TE &amp; GOTS'!S1228),"")</f>
        <v/>
      </c>
      <c r="E1136" s="14" t="str">
        <f ca="1">'Application For TE &amp; GOTS'!AF1228</f>
        <v/>
      </c>
      <c r="F1136" s="14" t="str">
        <f ca="1">'Application For TE &amp; GOTS'!AH1228</f>
        <v/>
      </c>
      <c r="G1136" s="14" t="e">
        <f ca="1">'Application For TE &amp; GOTS'!AI1228</f>
        <v>#REF!</v>
      </c>
    </row>
    <row r="1137" spans="1:7">
      <c r="A1137" s="14">
        <v>1116</v>
      </c>
      <c r="B1137" s="14" t="str">
        <f ca="1">'Application For TE &amp; GOTS'!X1229</f>
        <v/>
      </c>
      <c r="C1137" s="14">
        <f>'Application For TE &amp; GOTS'!$D1229</f>
        <v>0</v>
      </c>
      <c r="D1137" s="14" t="str" cm="1">
        <f t="array" aca="1" ref="D1137" ca="1">IFERROR(INDIRECT("'Application For Textile'!L"&amp;'Application For TE &amp; GOTS'!S1229),"")</f>
        <v/>
      </c>
      <c r="E1137" s="14" t="str">
        <f ca="1">'Application For TE &amp; GOTS'!AF1229</f>
        <v/>
      </c>
      <c r="F1137" s="14" t="str">
        <f ca="1">'Application For TE &amp; GOTS'!AH1229</f>
        <v/>
      </c>
      <c r="G1137" s="14" t="e">
        <f ca="1">'Application For TE &amp; GOTS'!AI1229</f>
        <v>#REF!</v>
      </c>
    </row>
    <row r="1138" spans="1:7">
      <c r="A1138" s="14">
        <v>1117</v>
      </c>
      <c r="B1138" s="14" t="str">
        <f ca="1">'Application For TE &amp; GOTS'!X1230</f>
        <v/>
      </c>
      <c r="C1138" s="14">
        <f>'Application For TE &amp; GOTS'!$D1230</f>
        <v>0</v>
      </c>
      <c r="D1138" s="14" t="str" cm="1">
        <f t="array" aca="1" ref="D1138" ca="1">IFERROR(INDIRECT("'Application For Textile'!L"&amp;'Application For TE &amp; GOTS'!S1230),"")</f>
        <v/>
      </c>
      <c r="E1138" s="14" t="str">
        <f ca="1">'Application For TE &amp; GOTS'!AF1230</f>
        <v/>
      </c>
      <c r="F1138" s="14" t="str">
        <f ca="1">'Application For TE &amp; GOTS'!AH1230</f>
        <v/>
      </c>
      <c r="G1138" s="14" t="e">
        <f ca="1">'Application For TE &amp; GOTS'!AI1230</f>
        <v>#REF!</v>
      </c>
    </row>
    <row r="1139" spans="1:7">
      <c r="A1139" s="14">
        <v>1118</v>
      </c>
      <c r="B1139" s="14" t="str">
        <f ca="1">'Application For TE &amp; GOTS'!X1231</f>
        <v/>
      </c>
      <c r="C1139" s="14">
        <f>'Application For TE &amp; GOTS'!$D1231</f>
        <v>0</v>
      </c>
      <c r="D1139" s="14" t="str" cm="1">
        <f t="array" aca="1" ref="D1139" ca="1">IFERROR(INDIRECT("'Application For Textile'!L"&amp;'Application For TE &amp; GOTS'!S1231),"")</f>
        <v/>
      </c>
      <c r="E1139" s="14" t="str">
        <f ca="1">'Application For TE &amp; GOTS'!AF1231</f>
        <v/>
      </c>
      <c r="F1139" s="14" t="str">
        <f ca="1">'Application For TE &amp; GOTS'!AH1231</f>
        <v/>
      </c>
      <c r="G1139" s="14" t="e">
        <f ca="1">'Application For TE &amp; GOTS'!AI1231</f>
        <v>#REF!</v>
      </c>
    </row>
    <row r="1140" spans="1:7">
      <c r="A1140" s="14">
        <v>1119</v>
      </c>
      <c r="B1140" s="14" t="str">
        <f ca="1">'Application For TE &amp; GOTS'!X1232</f>
        <v/>
      </c>
      <c r="C1140" s="14">
        <f>'Application For TE &amp; GOTS'!$D1232</f>
        <v>0</v>
      </c>
      <c r="D1140" s="14" t="str" cm="1">
        <f t="array" aca="1" ref="D1140" ca="1">IFERROR(INDIRECT("'Application For Textile'!L"&amp;'Application For TE &amp; GOTS'!S1232),"")</f>
        <v/>
      </c>
      <c r="E1140" s="14" t="str">
        <f ca="1">'Application For TE &amp; GOTS'!AF1232</f>
        <v/>
      </c>
      <c r="F1140" s="14" t="str">
        <f ca="1">'Application For TE &amp; GOTS'!AH1232</f>
        <v/>
      </c>
      <c r="G1140" s="14" t="e">
        <f ca="1">'Application For TE &amp; GOTS'!AI1232</f>
        <v>#REF!</v>
      </c>
    </row>
    <row r="1141" spans="1:7">
      <c r="A1141" s="14">
        <v>1120</v>
      </c>
      <c r="B1141" s="14" t="str">
        <f ca="1">'Application For TE &amp; GOTS'!X1233</f>
        <v/>
      </c>
      <c r="C1141" s="14">
        <f>'Application For TE &amp; GOTS'!$D1233</f>
        <v>0</v>
      </c>
      <c r="D1141" s="14" t="str" cm="1">
        <f t="array" aca="1" ref="D1141" ca="1">IFERROR(INDIRECT("'Application For Textile'!L"&amp;'Application For TE &amp; GOTS'!S1233),"")</f>
        <v/>
      </c>
      <c r="E1141" s="14" t="str">
        <f ca="1">'Application For TE &amp; GOTS'!AF1233</f>
        <v/>
      </c>
      <c r="F1141" s="14" t="str">
        <f ca="1">'Application For TE &amp; GOTS'!AH1233</f>
        <v/>
      </c>
      <c r="G1141" s="14" t="e">
        <f ca="1">'Application For TE &amp; GOTS'!AI1233</f>
        <v>#REF!</v>
      </c>
    </row>
    <row r="1142" spans="1:7">
      <c r="A1142" s="14">
        <v>1121</v>
      </c>
      <c r="B1142" s="14" t="str">
        <f ca="1">'Application For TE &amp; GOTS'!X1234</f>
        <v/>
      </c>
      <c r="C1142" s="14">
        <f>'Application For TE &amp; GOTS'!$D1234</f>
        <v>0</v>
      </c>
      <c r="D1142" s="14" t="str" cm="1">
        <f t="array" aca="1" ref="D1142" ca="1">IFERROR(INDIRECT("'Application For Textile'!L"&amp;'Application For TE &amp; GOTS'!S1234),"")</f>
        <v/>
      </c>
      <c r="E1142" s="14" t="str">
        <f ca="1">'Application For TE &amp; GOTS'!AF1234</f>
        <v/>
      </c>
      <c r="F1142" s="14" t="str">
        <f ca="1">'Application For TE &amp; GOTS'!AH1234</f>
        <v/>
      </c>
      <c r="G1142" s="14" t="e">
        <f ca="1">'Application For TE &amp; GOTS'!AI1234</f>
        <v>#REF!</v>
      </c>
    </row>
    <row r="1143" spans="1:7">
      <c r="A1143" s="14">
        <v>1122</v>
      </c>
      <c r="B1143" s="14" t="str">
        <f ca="1">'Application For TE &amp; GOTS'!X1235</f>
        <v/>
      </c>
      <c r="C1143" s="14">
        <f>'Application For TE &amp; GOTS'!$D1235</f>
        <v>0</v>
      </c>
      <c r="D1143" s="14" t="str" cm="1">
        <f t="array" aca="1" ref="D1143" ca="1">IFERROR(INDIRECT("'Application For Textile'!L"&amp;'Application For TE &amp; GOTS'!S1235),"")</f>
        <v/>
      </c>
      <c r="E1143" s="14" t="str">
        <f ca="1">'Application For TE &amp; GOTS'!AF1235</f>
        <v/>
      </c>
      <c r="F1143" s="14" t="str">
        <f ca="1">'Application For TE &amp; GOTS'!AH1235</f>
        <v/>
      </c>
      <c r="G1143" s="14" t="e">
        <f ca="1">'Application For TE &amp; GOTS'!AI1235</f>
        <v>#REF!</v>
      </c>
    </row>
    <row r="1144" spans="1:7">
      <c r="A1144" s="14">
        <v>1123</v>
      </c>
      <c r="B1144" s="14" t="str">
        <f ca="1">'Application For TE &amp; GOTS'!X1236</f>
        <v/>
      </c>
      <c r="C1144" s="14">
        <f>'Application For TE &amp; GOTS'!$D1236</f>
        <v>0</v>
      </c>
      <c r="D1144" s="14" t="str" cm="1">
        <f t="array" aca="1" ref="D1144" ca="1">IFERROR(INDIRECT("'Application For Textile'!L"&amp;'Application For TE &amp; GOTS'!S1236),"")</f>
        <v/>
      </c>
      <c r="E1144" s="14" t="str">
        <f ca="1">'Application For TE &amp; GOTS'!AF1236</f>
        <v/>
      </c>
      <c r="F1144" s="14" t="str">
        <f ca="1">'Application For TE &amp; GOTS'!AH1236</f>
        <v/>
      </c>
      <c r="G1144" s="14" t="e">
        <f ca="1">'Application For TE &amp; GOTS'!AI1236</f>
        <v>#REF!</v>
      </c>
    </row>
    <row r="1145" spans="1:7">
      <c r="A1145" s="14">
        <v>1124</v>
      </c>
      <c r="B1145" s="14" t="str">
        <f ca="1">'Application For TE &amp; GOTS'!X1237</f>
        <v/>
      </c>
      <c r="C1145" s="14">
        <f>'Application For TE &amp; GOTS'!$D1237</f>
        <v>0</v>
      </c>
      <c r="D1145" s="14" t="str" cm="1">
        <f t="array" aca="1" ref="D1145" ca="1">IFERROR(INDIRECT("'Application For Textile'!L"&amp;'Application For TE &amp; GOTS'!S1237),"")</f>
        <v/>
      </c>
      <c r="E1145" s="14" t="str">
        <f ca="1">'Application For TE &amp; GOTS'!AF1237</f>
        <v/>
      </c>
      <c r="F1145" s="14" t="str">
        <f ca="1">'Application For TE &amp; GOTS'!AH1237</f>
        <v/>
      </c>
      <c r="G1145" s="14" t="e">
        <f ca="1">'Application For TE &amp; GOTS'!AI1237</f>
        <v>#REF!</v>
      </c>
    </row>
    <row r="1146" spans="1:7">
      <c r="A1146" s="14">
        <v>1125</v>
      </c>
      <c r="B1146" s="14" t="str">
        <f ca="1">'Application For TE &amp; GOTS'!X1238</f>
        <v/>
      </c>
      <c r="C1146" s="14">
        <f>'Application For TE &amp; GOTS'!$D1238</f>
        <v>0</v>
      </c>
      <c r="D1146" s="14" t="str" cm="1">
        <f t="array" aca="1" ref="D1146" ca="1">IFERROR(INDIRECT("'Application For Textile'!L"&amp;'Application For TE &amp; GOTS'!S1238),"")</f>
        <v/>
      </c>
      <c r="E1146" s="14" t="str">
        <f ca="1">'Application For TE &amp; GOTS'!AF1238</f>
        <v/>
      </c>
      <c r="F1146" s="14" t="str">
        <f ca="1">'Application For TE &amp; GOTS'!AH1238</f>
        <v/>
      </c>
      <c r="G1146" s="14" t="e">
        <f ca="1">'Application For TE &amp; GOTS'!AI1238</f>
        <v>#REF!</v>
      </c>
    </row>
    <row r="1147" spans="1:7">
      <c r="A1147" s="14">
        <v>1126</v>
      </c>
      <c r="B1147" s="14" t="str">
        <f ca="1">'Application For TE &amp; GOTS'!X1239</f>
        <v/>
      </c>
      <c r="C1147" s="14">
        <f>'Application For TE &amp; GOTS'!$D1239</f>
        <v>0</v>
      </c>
      <c r="D1147" s="14" t="str" cm="1">
        <f t="array" aca="1" ref="D1147" ca="1">IFERROR(INDIRECT("'Application For Textile'!L"&amp;'Application For TE &amp; GOTS'!S1239),"")</f>
        <v/>
      </c>
      <c r="E1147" s="14" t="str">
        <f ca="1">'Application For TE &amp; GOTS'!AF1239</f>
        <v/>
      </c>
      <c r="F1147" s="14" t="str">
        <f ca="1">'Application For TE &amp; GOTS'!AH1239</f>
        <v/>
      </c>
      <c r="G1147" s="14" t="e">
        <f ca="1">'Application For TE &amp; GOTS'!AI1239</f>
        <v>#REF!</v>
      </c>
    </row>
    <row r="1148" spans="1:7">
      <c r="A1148" s="14">
        <v>1127</v>
      </c>
      <c r="B1148" s="14" t="str">
        <f ca="1">'Application For TE &amp; GOTS'!X1240</f>
        <v/>
      </c>
      <c r="C1148" s="14">
        <f>'Application For TE &amp; GOTS'!$D1240</f>
        <v>0</v>
      </c>
      <c r="D1148" s="14" t="str" cm="1">
        <f t="array" aca="1" ref="D1148" ca="1">IFERROR(INDIRECT("'Application For Textile'!L"&amp;'Application For TE &amp; GOTS'!S1240),"")</f>
        <v/>
      </c>
      <c r="E1148" s="14" t="str">
        <f ca="1">'Application For TE &amp; GOTS'!AF1240</f>
        <v/>
      </c>
      <c r="F1148" s="14" t="str">
        <f ca="1">'Application For TE &amp; GOTS'!AH1240</f>
        <v/>
      </c>
      <c r="G1148" s="14" t="e">
        <f ca="1">'Application For TE &amp; GOTS'!AI1240</f>
        <v>#REF!</v>
      </c>
    </row>
    <row r="1149" spans="1:7">
      <c r="A1149" s="14">
        <v>1128</v>
      </c>
      <c r="B1149" s="14" t="str">
        <f ca="1">'Application For TE &amp; GOTS'!X1241</f>
        <v/>
      </c>
      <c r="C1149" s="14">
        <f>'Application For TE &amp; GOTS'!$D1241</f>
        <v>0</v>
      </c>
      <c r="D1149" s="14" t="str" cm="1">
        <f t="array" aca="1" ref="D1149" ca="1">IFERROR(INDIRECT("'Application For Textile'!L"&amp;'Application For TE &amp; GOTS'!S1241),"")</f>
        <v/>
      </c>
      <c r="E1149" s="14" t="str">
        <f ca="1">'Application For TE &amp; GOTS'!AF1241</f>
        <v/>
      </c>
      <c r="F1149" s="14" t="str">
        <f ca="1">'Application For TE &amp; GOTS'!AH1241</f>
        <v/>
      </c>
      <c r="G1149" s="14" t="e">
        <f ca="1">'Application For TE &amp; GOTS'!AI1241</f>
        <v>#REF!</v>
      </c>
    </row>
    <row r="1150" spans="1:7">
      <c r="A1150" s="14">
        <v>1129</v>
      </c>
      <c r="B1150" s="14" t="str">
        <f ca="1">'Application For TE &amp; GOTS'!X1242</f>
        <v/>
      </c>
      <c r="C1150" s="14">
        <f>'Application For TE &amp; GOTS'!$D1242</f>
        <v>0</v>
      </c>
      <c r="D1150" s="14" t="str" cm="1">
        <f t="array" aca="1" ref="D1150" ca="1">IFERROR(INDIRECT("'Application For Textile'!L"&amp;'Application For TE &amp; GOTS'!S1242),"")</f>
        <v/>
      </c>
      <c r="E1150" s="14" t="str">
        <f ca="1">'Application For TE &amp; GOTS'!AF1242</f>
        <v/>
      </c>
      <c r="F1150" s="14" t="str">
        <f ca="1">'Application For TE &amp; GOTS'!AH1242</f>
        <v/>
      </c>
      <c r="G1150" s="14" t="e">
        <f ca="1">'Application For TE &amp; GOTS'!AI1242</f>
        <v>#REF!</v>
      </c>
    </row>
    <row r="1151" spans="1:7">
      <c r="A1151" s="14">
        <v>1130</v>
      </c>
      <c r="B1151" s="14" t="str">
        <f ca="1">'Application For TE &amp; GOTS'!X1243</f>
        <v/>
      </c>
      <c r="C1151" s="14">
        <f>'Application For TE &amp; GOTS'!$D1243</f>
        <v>0</v>
      </c>
      <c r="D1151" s="14" t="str" cm="1">
        <f t="array" aca="1" ref="D1151" ca="1">IFERROR(INDIRECT("'Application For Textile'!L"&amp;'Application For TE &amp; GOTS'!S1243),"")</f>
        <v/>
      </c>
      <c r="E1151" s="14" t="str">
        <f ca="1">'Application For TE &amp; GOTS'!AF1243</f>
        <v/>
      </c>
      <c r="F1151" s="14" t="str">
        <f ca="1">'Application For TE &amp; GOTS'!AH1243</f>
        <v/>
      </c>
      <c r="G1151" s="14" t="e">
        <f ca="1">'Application For TE &amp; GOTS'!AI1243</f>
        <v>#REF!</v>
      </c>
    </row>
    <row r="1152" spans="1:7">
      <c r="A1152" s="14">
        <v>1131</v>
      </c>
      <c r="B1152" s="14" t="str">
        <f ca="1">'Application For TE &amp; GOTS'!X1244</f>
        <v/>
      </c>
      <c r="C1152" s="14">
        <f>'Application For TE &amp; GOTS'!$D1244</f>
        <v>0</v>
      </c>
      <c r="D1152" s="14" t="str" cm="1">
        <f t="array" aca="1" ref="D1152" ca="1">IFERROR(INDIRECT("'Application For Textile'!L"&amp;'Application For TE &amp; GOTS'!S1244),"")</f>
        <v/>
      </c>
      <c r="E1152" s="14" t="str">
        <f ca="1">'Application For TE &amp; GOTS'!AF1244</f>
        <v/>
      </c>
      <c r="F1152" s="14" t="str">
        <f ca="1">'Application For TE &amp; GOTS'!AH1244</f>
        <v/>
      </c>
      <c r="G1152" s="14" t="e">
        <f ca="1">'Application For TE &amp; GOTS'!AI1244</f>
        <v>#REF!</v>
      </c>
    </row>
    <row r="1153" spans="1:7">
      <c r="A1153" s="14">
        <v>1132</v>
      </c>
      <c r="B1153" s="14" t="str">
        <f ca="1">'Application For TE &amp; GOTS'!X1245</f>
        <v/>
      </c>
      <c r="C1153" s="14">
        <f>'Application For TE &amp; GOTS'!$D1245</f>
        <v>0</v>
      </c>
      <c r="D1153" s="14" t="str" cm="1">
        <f t="array" aca="1" ref="D1153" ca="1">IFERROR(INDIRECT("'Application For Textile'!L"&amp;'Application For TE &amp; GOTS'!S1245),"")</f>
        <v/>
      </c>
      <c r="E1153" s="14" t="str">
        <f ca="1">'Application For TE &amp; GOTS'!AF1245</f>
        <v/>
      </c>
      <c r="F1153" s="14" t="str">
        <f ca="1">'Application For TE &amp; GOTS'!AH1245</f>
        <v/>
      </c>
      <c r="G1153" s="14" t="e">
        <f ca="1">'Application For TE &amp; GOTS'!AI1245</f>
        <v>#REF!</v>
      </c>
    </row>
    <row r="1154" spans="1:7">
      <c r="A1154" s="14">
        <v>1133</v>
      </c>
      <c r="B1154" s="14" t="str">
        <f ca="1">'Application For TE &amp; GOTS'!X1246</f>
        <v/>
      </c>
      <c r="C1154" s="14">
        <f>'Application For TE &amp; GOTS'!$D1246</f>
        <v>0</v>
      </c>
      <c r="D1154" s="14" t="str" cm="1">
        <f t="array" aca="1" ref="D1154" ca="1">IFERROR(INDIRECT("'Application For Textile'!L"&amp;'Application For TE &amp; GOTS'!S1246),"")</f>
        <v/>
      </c>
      <c r="E1154" s="14" t="str">
        <f ca="1">'Application For TE &amp; GOTS'!AF1246</f>
        <v/>
      </c>
      <c r="F1154" s="14" t="str">
        <f ca="1">'Application For TE &amp; GOTS'!AH1246</f>
        <v/>
      </c>
      <c r="G1154" s="14" t="e">
        <f ca="1">'Application For TE &amp; GOTS'!AI1246</f>
        <v>#REF!</v>
      </c>
    </row>
    <row r="1155" spans="1:7">
      <c r="A1155" s="14">
        <v>1134</v>
      </c>
      <c r="B1155" s="14" t="str">
        <f ca="1">'Application For TE &amp; GOTS'!X1247</f>
        <v/>
      </c>
      <c r="C1155" s="14">
        <f>'Application For TE &amp; GOTS'!$D1247</f>
        <v>0</v>
      </c>
      <c r="D1155" s="14" t="str" cm="1">
        <f t="array" aca="1" ref="D1155" ca="1">IFERROR(INDIRECT("'Application For Textile'!L"&amp;'Application For TE &amp; GOTS'!S1247),"")</f>
        <v/>
      </c>
      <c r="E1155" s="14" t="str">
        <f ca="1">'Application For TE &amp; GOTS'!AF1247</f>
        <v/>
      </c>
      <c r="F1155" s="14" t="str">
        <f ca="1">'Application For TE &amp; GOTS'!AH1247</f>
        <v/>
      </c>
      <c r="G1155" s="14" t="e">
        <f ca="1">'Application For TE &amp; GOTS'!AI1247</f>
        <v>#REF!</v>
      </c>
    </row>
    <row r="1156" spans="1:7">
      <c r="A1156" s="14">
        <v>1135</v>
      </c>
      <c r="B1156" s="14" t="str">
        <f ca="1">'Application For TE &amp; GOTS'!X1248</f>
        <v/>
      </c>
      <c r="C1156" s="14">
        <f>'Application For TE &amp; GOTS'!$D1248</f>
        <v>0</v>
      </c>
      <c r="D1156" s="14" t="str" cm="1">
        <f t="array" aca="1" ref="D1156" ca="1">IFERROR(INDIRECT("'Application For Textile'!L"&amp;'Application For TE &amp; GOTS'!S1248),"")</f>
        <v/>
      </c>
      <c r="E1156" s="14" t="str">
        <f ca="1">'Application For TE &amp; GOTS'!AF1248</f>
        <v/>
      </c>
      <c r="F1156" s="14" t="str">
        <f ca="1">'Application For TE &amp; GOTS'!AH1248</f>
        <v/>
      </c>
      <c r="G1156" s="14" t="e">
        <f ca="1">'Application For TE &amp; GOTS'!AI1248</f>
        <v>#REF!</v>
      </c>
    </row>
    <row r="1157" spans="1:7">
      <c r="A1157" s="14">
        <v>1136</v>
      </c>
      <c r="B1157" s="14" t="str">
        <f ca="1">'Application For TE &amp; GOTS'!X1249</f>
        <v/>
      </c>
      <c r="C1157" s="14">
        <f>'Application For TE &amp; GOTS'!$D1249</f>
        <v>0</v>
      </c>
      <c r="D1157" s="14" t="str" cm="1">
        <f t="array" aca="1" ref="D1157" ca="1">IFERROR(INDIRECT("'Application For Textile'!L"&amp;'Application For TE &amp; GOTS'!S1249),"")</f>
        <v/>
      </c>
      <c r="E1157" s="14" t="str">
        <f ca="1">'Application For TE &amp; GOTS'!AF1249</f>
        <v/>
      </c>
      <c r="F1157" s="14" t="str">
        <f ca="1">'Application For TE &amp; GOTS'!AH1249</f>
        <v/>
      </c>
      <c r="G1157" s="14" t="e">
        <f ca="1">'Application For TE &amp; GOTS'!AI1249</f>
        <v>#REF!</v>
      </c>
    </row>
    <row r="1158" spans="1:7">
      <c r="A1158" s="14">
        <v>1137</v>
      </c>
      <c r="B1158" s="14" t="str">
        <f ca="1">'Application For TE &amp; GOTS'!X1250</f>
        <v/>
      </c>
      <c r="C1158" s="14">
        <f>'Application For TE &amp; GOTS'!$D1250</f>
        <v>0</v>
      </c>
      <c r="D1158" s="14" t="str" cm="1">
        <f t="array" aca="1" ref="D1158" ca="1">IFERROR(INDIRECT("'Application For Textile'!L"&amp;'Application For TE &amp; GOTS'!S1250),"")</f>
        <v/>
      </c>
      <c r="E1158" s="14" t="str">
        <f ca="1">'Application For TE &amp; GOTS'!AF1250</f>
        <v/>
      </c>
      <c r="F1158" s="14" t="str">
        <f ca="1">'Application For TE &amp; GOTS'!AH1250</f>
        <v/>
      </c>
      <c r="G1158" s="14" t="e">
        <f ca="1">'Application For TE &amp; GOTS'!AI1250</f>
        <v>#REF!</v>
      </c>
    </row>
    <row r="1159" spans="1:7">
      <c r="A1159" s="14">
        <v>1138</v>
      </c>
      <c r="B1159" s="14" t="str">
        <f ca="1">'Application For TE &amp; GOTS'!X1251</f>
        <v/>
      </c>
      <c r="C1159" s="14">
        <f>'Application For TE &amp; GOTS'!$D1251</f>
        <v>0</v>
      </c>
      <c r="D1159" s="14" t="str" cm="1">
        <f t="array" aca="1" ref="D1159" ca="1">IFERROR(INDIRECT("'Application For Textile'!L"&amp;'Application For TE &amp; GOTS'!S1251),"")</f>
        <v/>
      </c>
      <c r="E1159" s="14" t="str">
        <f ca="1">'Application For TE &amp; GOTS'!AF1251</f>
        <v/>
      </c>
      <c r="F1159" s="14" t="str">
        <f ca="1">'Application For TE &amp; GOTS'!AH1251</f>
        <v/>
      </c>
      <c r="G1159" s="14" t="e">
        <f ca="1">'Application For TE &amp; GOTS'!AI1251</f>
        <v>#REF!</v>
      </c>
    </row>
    <row r="1160" spans="1:7">
      <c r="A1160" s="14">
        <v>1139</v>
      </c>
      <c r="B1160" s="14" t="str">
        <f ca="1">'Application For TE &amp; GOTS'!X1252</f>
        <v/>
      </c>
      <c r="C1160" s="14">
        <f>'Application For TE &amp; GOTS'!$D1252</f>
        <v>0</v>
      </c>
      <c r="D1160" s="14" t="str" cm="1">
        <f t="array" aca="1" ref="D1160" ca="1">IFERROR(INDIRECT("'Application For Textile'!L"&amp;'Application For TE &amp; GOTS'!S1252),"")</f>
        <v/>
      </c>
      <c r="E1160" s="14" t="str">
        <f ca="1">'Application For TE &amp; GOTS'!AF1252</f>
        <v/>
      </c>
      <c r="F1160" s="14" t="str">
        <f ca="1">'Application For TE &amp; GOTS'!AH1252</f>
        <v/>
      </c>
      <c r="G1160" s="14" t="e">
        <f ca="1">'Application For TE &amp; GOTS'!AI1252</f>
        <v>#REF!</v>
      </c>
    </row>
    <row r="1161" spans="1:7">
      <c r="A1161" s="14">
        <v>1140</v>
      </c>
      <c r="B1161" s="14" t="str">
        <f ca="1">'Application For TE &amp; GOTS'!X1253</f>
        <v/>
      </c>
      <c r="C1161" s="14">
        <f>'Application For TE &amp; GOTS'!$D1253</f>
        <v>0</v>
      </c>
      <c r="D1161" s="14" t="str" cm="1">
        <f t="array" aca="1" ref="D1161" ca="1">IFERROR(INDIRECT("'Application For Textile'!L"&amp;'Application For TE &amp; GOTS'!S1253),"")</f>
        <v/>
      </c>
      <c r="E1161" s="14" t="str">
        <f ca="1">'Application For TE &amp; GOTS'!AF1253</f>
        <v/>
      </c>
      <c r="F1161" s="14" t="str">
        <f ca="1">'Application For TE &amp; GOTS'!AH1253</f>
        <v/>
      </c>
      <c r="G1161" s="14" t="e">
        <f ca="1">'Application For TE &amp; GOTS'!AI1253</f>
        <v>#REF!</v>
      </c>
    </row>
    <row r="1162" spans="1:7">
      <c r="A1162" s="14">
        <v>1141</v>
      </c>
      <c r="B1162" s="14" t="str">
        <f ca="1">'Application For TE &amp; GOTS'!X1254</f>
        <v/>
      </c>
      <c r="C1162" s="14">
        <f>'Application For TE &amp; GOTS'!$D1254</f>
        <v>0</v>
      </c>
      <c r="D1162" s="14" t="str" cm="1">
        <f t="array" aca="1" ref="D1162" ca="1">IFERROR(INDIRECT("'Application For Textile'!L"&amp;'Application For TE &amp; GOTS'!S1254),"")</f>
        <v/>
      </c>
      <c r="E1162" s="14" t="str">
        <f ca="1">'Application For TE &amp; GOTS'!AF1254</f>
        <v/>
      </c>
      <c r="F1162" s="14" t="str">
        <f ca="1">'Application For TE &amp; GOTS'!AH1254</f>
        <v/>
      </c>
      <c r="G1162" s="14" t="e">
        <f ca="1">'Application For TE &amp; GOTS'!AI1254</f>
        <v>#REF!</v>
      </c>
    </row>
    <row r="1163" spans="1:7">
      <c r="A1163" s="14">
        <v>1142</v>
      </c>
      <c r="B1163" s="14" t="str">
        <f ca="1">'Application For TE &amp; GOTS'!X1255</f>
        <v/>
      </c>
      <c r="C1163" s="14">
        <f>'Application For TE &amp; GOTS'!$D1255</f>
        <v>0</v>
      </c>
      <c r="D1163" s="14" t="str" cm="1">
        <f t="array" aca="1" ref="D1163" ca="1">IFERROR(INDIRECT("'Application For Textile'!L"&amp;'Application For TE &amp; GOTS'!S1255),"")</f>
        <v/>
      </c>
      <c r="E1163" s="14" t="str">
        <f ca="1">'Application For TE &amp; GOTS'!AF1255</f>
        <v/>
      </c>
      <c r="F1163" s="14" t="str">
        <f ca="1">'Application For TE &amp; GOTS'!AH1255</f>
        <v/>
      </c>
      <c r="G1163" s="14" t="e">
        <f ca="1">'Application For TE &amp; GOTS'!AI1255</f>
        <v>#REF!</v>
      </c>
    </row>
    <row r="1164" spans="1:7">
      <c r="A1164" s="14">
        <v>1143</v>
      </c>
      <c r="B1164" s="14" t="str">
        <f ca="1">'Application For TE &amp; GOTS'!X1256</f>
        <v/>
      </c>
      <c r="C1164" s="14">
        <f>'Application For TE &amp; GOTS'!$D1256</f>
        <v>0</v>
      </c>
      <c r="D1164" s="14" t="str" cm="1">
        <f t="array" aca="1" ref="D1164" ca="1">IFERROR(INDIRECT("'Application For Textile'!L"&amp;'Application For TE &amp; GOTS'!S1256),"")</f>
        <v/>
      </c>
      <c r="E1164" s="14" t="str">
        <f ca="1">'Application For TE &amp; GOTS'!AF1256</f>
        <v/>
      </c>
      <c r="F1164" s="14" t="str">
        <f ca="1">'Application For TE &amp; GOTS'!AH1256</f>
        <v/>
      </c>
      <c r="G1164" s="14" t="e">
        <f ca="1">'Application For TE &amp; GOTS'!AI1256</f>
        <v>#REF!</v>
      </c>
    </row>
    <row r="1165" spans="1:7">
      <c r="A1165" s="14">
        <v>1144</v>
      </c>
      <c r="B1165" s="14" t="str">
        <f ca="1">'Application For TE &amp; GOTS'!X1257</f>
        <v/>
      </c>
      <c r="C1165" s="14">
        <f>'Application For TE &amp; GOTS'!$D1257</f>
        <v>0</v>
      </c>
      <c r="D1165" s="14" t="str" cm="1">
        <f t="array" aca="1" ref="D1165" ca="1">IFERROR(INDIRECT("'Application For Textile'!L"&amp;'Application For TE &amp; GOTS'!S1257),"")</f>
        <v/>
      </c>
      <c r="E1165" s="14" t="str">
        <f ca="1">'Application For TE &amp; GOTS'!AF1257</f>
        <v/>
      </c>
      <c r="F1165" s="14" t="str">
        <f ca="1">'Application For TE &amp; GOTS'!AH1257</f>
        <v/>
      </c>
      <c r="G1165" s="14" t="e">
        <f ca="1">'Application For TE &amp; GOTS'!AI1257</f>
        <v>#REF!</v>
      </c>
    </row>
    <row r="1166" spans="1:7">
      <c r="A1166" s="14">
        <v>1145</v>
      </c>
      <c r="B1166" s="14" t="str">
        <f ca="1">'Application For TE &amp; GOTS'!X1258</f>
        <v/>
      </c>
      <c r="C1166" s="14">
        <f>'Application For TE &amp; GOTS'!$D1258</f>
        <v>0</v>
      </c>
      <c r="D1166" s="14" t="str" cm="1">
        <f t="array" aca="1" ref="D1166" ca="1">IFERROR(INDIRECT("'Application For Textile'!L"&amp;'Application For TE &amp; GOTS'!S1258),"")</f>
        <v/>
      </c>
      <c r="E1166" s="14" t="str">
        <f ca="1">'Application For TE &amp; GOTS'!AF1258</f>
        <v/>
      </c>
      <c r="F1166" s="14" t="str">
        <f ca="1">'Application For TE &amp; GOTS'!AH1258</f>
        <v/>
      </c>
      <c r="G1166" s="14" t="e">
        <f ca="1">'Application For TE &amp; GOTS'!AI1258</f>
        <v>#REF!</v>
      </c>
    </row>
    <row r="1167" spans="1:7">
      <c r="A1167" s="14">
        <v>1146</v>
      </c>
      <c r="B1167" s="14" t="str">
        <f ca="1">'Application For TE &amp; GOTS'!X1259</f>
        <v/>
      </c>
      <c r="C1167" s="14">
        <f>'Application For TE &amp; GOTS'!$D1259</f>
        <v>0</v>
      </c>
      <c r="D1167" s="14" t="str" cm="1">
        <f t="array" aca="1" ref="D1167" ca="1">IFERROR(INDIRECT("'Application For Textile'!L"&amp;'Application For TE &amp; GOTS'!S1259),"")</f>
        <v/>
      </c>
      <c r="E1167" s="14" t="str">
        <f ca="1">'Application For TE &amp; GOTS'!AF1259</f>
        <v/>
      </c>
      <c r="F1167" s="14" t="str">
        <f ca="1">'Application For TE &amp; GOTS'!AH1259</f>
        <v/>
      </c>
      <c r="G1167" s="14" t="e">
        <f ca="1">'Application For TE &amp; GOTS'!AI1259</f>
        <v>#REF!</v>
      </c>
    </row>
    <row r="1168" spans="1:7">
      <c r="A1168" s="14">
        <v>1147</v>
      </c>
      <c r="B1168" s="14" t="str">
        <f ca="1">'Application For TE &amp; GOTS'!X1260</f>
        <v/>
      </c>
      <c r="C1168" s="14">
        <f>'Application For TE &amp; GOTS'!$D1260</f>
        <v>0</v>
      </c>
      <c r="D1168" s="14" t="str" cm="1">
        <f t="array" aca="1" ref="D1168" ca="1">IFERROR(INDIRECT("'Application For Textile'!L"&amp;'Application For TE &amp; GOTS'!S1260),"")</f>
        <v/>
      </c>
      <c r="E1168" s="14" t="str">
        <f ca="1">'Application For TE &amp; GOTS'!AF1260</f>
        <v/>
      </c>
      <c r="F1168" s="14" t="str">
        <f ca="1">'Application For TE &amp; GOTS'!AH1260</f>
        <v/>
      </c>
      <c r="G1168" s="14" t="e">
        <f ca="1">'Application For TE &amp; GOTS'!AI1260</f>
        <v>#REF!</v>
      </c>
    </row>
    <row r="1169" spans="1:7">
      <c r="A1169" s="14">
        <v>1148</v>
      </c>
      <c r="B1169" s="14" t="str">
        <f ca="1">'Application For TE &amp; GOTS'!X1261</f>
        <v/>
      </c>
      <c r="C1169" s="14">
        <f>'Application For TE &amp; GOTS'!$D1261</f>
        <v>0</v>
      </c>
      <c r="D1169" s="14" t="str" cm="1">
        <f t="array" aca="1" ref="D1169" ca="1">IFERROR(INDIRECT("'Application For Textile'!L"&amp;'Application For TE &amp; GOTS'!S1261),"")</f>
        <v/>
      </c>
      <c r="E1169" s="14" t="str">
        <f ca="1">'Application For TE &amp; GOTS'!AF1261</f>
        <v/>
      </c>
      <c r="F1169" s="14" t="str">
        <f ca="1">'Application For TE &amp; GOTS'!AH1261</f>
        <v/>
      </c>
      <c r="G1169" s="14" t="e">
        <f ca="1">'Application For TE &amp; GOTS'!AI1261</f>
        <v>#REF!</v>
      </c>
    </row>
    <row r="1170" spans="1:7">
      <c r="A1170" s="14">
        <v>1149</v>
      </c>
      <c r="B1170" s="14" t="str">
        <f ca="1">'Application For TE &amp; GOTS'!X1262</f>
        <v/>
      </c>
      <c r="C1170" s="14">
        <f>'Application For TE &amp; GOTS'!$D1262</f>
        <v>0</v>
      </c>
      <c r="D1170" s="14" t="str" cm="1">
        <f t="array" aca="1" ref="D1170" ca="1">IFERROR(INDIRECT("'Application For Textile'!L"&amp;'Application For TE &amp; GOTS'!S1262),"")</f>
        <v/>
      </c>
      <c r="E1170" s="14" t="str">
        <f ca="1">'Application For TE &amp; GOTS'!AF1262</f>
        <v/>
      </c>
      <c r="F1170" s="14" t="str">
        <f ca="1">'Application For TE &amp; GOTS'!AH1262</f>
        <v/>
      </c>
      <c r="G1170" s="14" t="e">
        <f ca="1">'Application For TE &amp; GOTS'!AI1262</f>
        <v>#REF!</v>
      </c>
    </row>
    <row r="1171" spans="1:7">
      <c r="A1171" s="14">
        <v>1150</v>
      </c>
      <c r="B1171" s="14" t="str">
        <f ca="1">'Application For TE &amp; GOTS'!X1263</f>
        <v/>
      </c>
      <c r="C1171" s="14">
        <f>'Application For TE &amp; GOTS'!$D1263</f>
        <v>0</v>
      </c>
      <c r="D1171" s="14" t="str" cm="1">
        <f t="array" aca="1" ref="D1171" ca="1">IFERROR(INDIRECT("'Application For Textile'!L"&amp;'Application For TE &amp; GOTS'!S1263),"")</f>
        <v/>
      </c>
      <c r="E1171" s="14" t="str">
        <f ca="1">'Application For TE &amp; GOTS'!AF1263</f>
        <v/>
      </c>
      <c r="F1171" s="14" t="str">
        <f ca="1">'Application For TE &amp; GOTS'!AH1263</f>
        <v/>
      </c>
      <c r="G1171" s="14" t="e">
        <f ca="1">'Application For TE &amp; GOTS'!AI1263</f>
        <v>#REF!</v>
      </c>
    </row>
    <row r="1172" spans="1:7">
      <c r="A1172" s="14">
        <v>1151</v>
      </c>
      <c r="B1172" s="14" t="str">
        <f ca="1">'Application For TE &amp; GOTS'!X1264</f>
        <v/>
      </c>
      <c r="C1172" s="14">
        <f>'Application For TE &amp; GOTS'!$D1264</f>
        <v>0</v>
      </c>
      <c r="D1172" s="14" t="str" cm="1">
        <f t="array" aca="1" ref="D1172" ca="1">IFERROR(INDIRECT("'Application For Textile'!L"&amp;'Application For TE &amp; GOTS'!S1264),"")</f>
        <v/>
      </c>
      <c r="E1172" s="14" t="str">
        <f ca="1">'Application For TE &amp; GOTS'!AF1264</f>
        <v/>
      </c>
      <c r="F1172" s="14" t="str">
        <f ca="1">'Application For TE &amp; GOTS'!AH1264</f>
        <v/>
      </c>
      <c r="G1172" s="14" t="e">
        <f ca="1">'Application For TE &amp; GOTS'!AI1264</f>
        <v>#REF!</v>
      </c>
    </row>
    <row r="1173" spans="1:7">
      <c r="A1173" s="14">
        <v>1152</v>
      </c>
      <c r="B1173" s="14" t="str">
        <f ca="1">'Application For TE &amp; GOTS'!X1265</f>
        <v/>
      </c>
      <c r="C1173" s="14">
        <f>'Application For TE &amp; GOTS'!$D1265</f>
        <v>0</v>
      </c>
      <c r="D1173" s="14" t="str" cm="1">
        <f t="array" aca="1" ref="D1173" ca="1">IFERROR(INDIRECT("'Application For Textile'!L"&amp;'Application For TE &amp; GOTS'!S1265),"")</f>
        <v/>
      </c>
      <c r="E1173" s="14" t="str">
        <f ca="1">'Application For TE &amp; GOTS'!AF1265</f>
        <v/>
      </c>
      <c r="F1173" s="14" t="str">
        <f ca="1">'Application For TE &amp; GOTS'!AH1265</f>
        <v/>
      </c>
      <c r="G1173" s="14" t="e">
        <f ca="1">'Application For TE &amp; GOTS'!AI1265</f>
        <v>#REF!</v>
      </c>
    </row>
    <row r="1174" spans="1:7">
      <c r="A1174" s="14">
        <v>1153</v>
      </c>
      <c r="B1174" s="14" t="str">
        <f ca="1">'Application For TE &amp; GOTS'!X1266</f>
        <v/>
      </c>
      <c r="C1174" s="14">
        <f>'Application For TE &amp; GOTS'!$D1266</f>
        <v>0</v>
      </c>
      <c r="D1174" s="14" t="str" cm="1">
        <f t="array" aca="1" ref="D1174" ca="1">IFERROR(INDIRECT("'Application For Textile'!L"&amp;'Application For TE &amp; GOTS'!S1266),"")</f>
        <v/>
      </c>
      <c r="E1174" s="14" t="str">
        <f ca="1">'Application For TE &amp; GOTS'!AF1266</f>
        <v/>
      </c>
      <c r="F1174" s="14" t="str">
        <f ca="1">'Application For TE &amp; GOTS'!AH1266</f>
        <v/>
      </c>
      <c r="G1174" s="14" t="e">
        <f ca="1">'Application For TE &amp; GOTS'!AI1266</f>
        <v>#REF!</v>
      </c>
    </row>
    <row r="1175" spans="1:7">
      <c r="A1175" s="14">
        <v>1154</v>
      </c>
      <c r="B1175" s="14" t="str">
        <f ca="1">'Application For TE &amp; GOTS'!X1267</f>
        <v/>
      </c>
      <c r="C1175" s="14">
        <f>'Application For TE &amp; GOTS'!$D1267</f>
        <v>0</v>
      </c>
      <c r="D1175" s="14" t="str" cm="1">
        <f t="array" aca="1" ref="D1175" ca="1">IFERROR(INDIRECT("'Application For Textile'!L"&amp;'Application For TE &amp; GOTS'!S1267),"")</f>
        <v/>
      </c>
      <c r="E1175" s="14" t="str">
        <f ca="1">'Application For TE &amp; GOTS'!AF1267</f>
        <v/>
      </c>
      <c r="F1175" s="14" t="str">
        <f ca="1">'Application For TE &amp; GOTS'!AH1267</f>
        <v/>
      </c>
      <c r="G1175" s="14" t="e">
        <f ca="1">'Application For TE &amp; GOTS'!AI1267</f>
        <v>#REF!</v>
      </c>
    </row>
    <row r="1176" spans="1:7">
      <c r="A1176" s="14">
        <v>1155</v>
      </c>
      <c r="B1176" s="14" t="str">
        <f ca="1">'Application For TE &amp; GOTS'!X1268</f>
        <v/>
      </c>
      <c r="C1176" s="14">
        <f>'Application For TE &amp; GOTS'!$D1268</f>
        <v>0</v>
      </c>
      <c r="D1176" s="14" t="str" cm="1">
        <f t="array" aca="1" ref="D1176" ca="1">IFERROR(INDIRECT("'Application For Textile'!L"&amp;'Application For TE &amp; GOTS'!S1268),"")</f>
        <v/>
      </c>
      <c r="E1176" s="14" t="str">
        <f ca="1">'Application For TE &amp; GOTS'!AF1268</f>
        <v/>
      </c>
      <c r="F1176" s="14" t="str">
        <f ca="1">'Application For TE &amp; GOTS'!AH1268</f>
        <v/>
      </c>
      <c r="G1176" s="14" t="e">
        <f ca="1">'Application For TE &amp; GOTS'!AI1268</f>
        <v>#REF!</v>
      </c>
    </row>
    <row r="1177" spans="1:7">
      <c r="A1177" s="14">
        <v>1156</v>
      </c>
      <c r="B1177" s="14" t="str">
        <f ca="1">'Application For TE &amp; GOTS'!X1269</f>
        <v/>
      </c>
      <c r="C1177" s="14">
        <f>'Application For TE &amp; GOTS'!$D1269</f>
        <v>0</v>
      </c>
      <c r="D1177" s="14" t="str" cm="1">
        <f t="array" aca="1" ref="D1177" ca="1">IFERROR(INDIRECT("'Application For Textile'!L"&amp;'Application For TE &amp; GOTS'!S1269),"")</f>
        <v/>
      </c>
      <c r="E1177" s="14" t="str">
        <f ca="1">'Application For TE &amp; GOTS'!AF1269</f>
        <v/>
      </c>
      <c r="F1177" s="14" t="str">
        <f ca="1">'Application For TE &amp; GOTS'!AH1269</f>
        <v/>
      </c>
      <c r="G1177" s="14" t="e">
        <f ca="1">'Application For TE &amp; GOTS'!AI1269</f>
        <v>#REF!</v>
      </c>
    </row>
    <row r="1178" spans="1:7">
      <c r="A1178" s="14">
        <v>1157</v>
      </c>
      <c r="B1178" s="14" t="str">
        <f ca="1">'Application For TE &amp; GOTS'!X1270</f>
        <v/>
      </c>
      <c r="C1178" s="14">
        <f>'Application For TE &amp; GOTS'!$D1270</f>
        <v>0</v>
      </c>
      <c r="D1178" s="14" t="str" cm="1">
        <f t="array" aca="1" ref="D1178" ca="1">IFERROR(INDIRECT("'Application For Textile'!L"&amp;'Application For TE &amp; GOTS'!S1270),"")</f>
        <v/>
      </c>
      <c r="E1178" s="14" t="str">
        <f ca="1">'Application For TE &amp; GOTS'!AF1270</f>
        <v/>
      </c>
      <c r="F1178" s="14" t="str">
        <f ca="1">'Application For TE &amp; GOTS'!AH1270</f>
        <v/>
      </c>
      <c r="G1178" s="14" t="e">
        <f ca="1">'Application For TE &amp; GOTS'!AI1270</f>
        <v>#REF!</v>
      </c>
    </row>
    <row r="1179" spans="1:7">
      <c r="A1179" s="14">
        <v>1158</v>
      </c>
      <c r="B1179" s="14" t="str">
        <f ca="1">'Application For TE &amp; GOTS'!X1271</f>
        <v/>
      </c>
      <c r="C1179" s="14">
        <f>'Application For TE &amp; GOTS'!$D1271</f>
        <v>0</v>
      </c>
      <c r="D1179" s="14" t="str" cm="1">
        <f t="array" aca="1" ref="D1179" ca="1">IFERROR(INDIRECT("'Application For Textile'!L"&amp;'Application For TE &amp; GOTS'!S1271),"")</f>
        <v/>
      </c>
      <c r="E1179" s="14" t="str">
        <f ca="1">'Application For TE &amp; GOTS'!AF1271</f>
        <v/>
      </c>
      <c r="F1179" s="14" t="str">
        <f ca="1">'Application For TE &amp; GOTS'!AH1271</f>
        <v/>
      </c>
      <c r="G1179" s="14" t="e">
        <f ca="1">'Application For TE &amp; GOTS'!AI1271</f>
        <v>#REF!</v>
      </c>
    </row>
    <row r="1180" spans="1:7">
      <c r="A1180" s="14">
        <v>1159</v>
      </c>
      <c r="B1180" s="14" t="str">
        <f ca="1">'Application For TE &amp; GOTS'!X1272</f>
        <v/>
      </c>
      <c r="C1180" s="14">
        <f>'Application For TE &amp; GOTS'!$D1272</f>
        <v>0</v>
      </c>
      <c r="D1180" s="14" t="str" cm="1">
        <f t="array" aca="1" ref="D1180" ca="1">IFERROR(INDIRECT("'Application For Textile'!L"&amp;'Application For TE &amp; GOTS'!S1272),"")</f>
        <v/>
      </c>
      <c r="E1180" s="14" t="str">
        <f ca="1">'Application For TE &amp; GOTS'!AF1272</f>
        <v/>
      </c>
      <c r="F1180" s="14" t="str">
        <f ca="1">'Application For TE &amp; GOTS'!AH1272</f>
        <v/>
      </c>
      <c r="G1180" s="14" t="e">
        <f ca="1">'Application For TE &amp; GOTS'!AI1272</f>
        <v>#REF!</v>
      </c>
    </row>
    <row r="1181" spans="1:7">
      <c r="A1181" s="14">
        <v>1160</v>
      </c>
      <c r="B1181" s="14" t="str">
        <f ca="1">'Application For TE &amp; GOTS'!X1273</f>
        <v/>
      </c>
      <c r="C1181" s="14">
        <f>'Application For TE &amp; GOTS'!$D1273</f>
        <v>0</v>
      </c>
      <c r="D1181" s="14" t="str" cm="1">
        <f t="array" aca="1" ref="D1181" ca="1">IFERROR(INDIRECT("'Application For Textile'!L"&amp;'Application For TE &amp; GOTS'!S1273),"")</f>
        <v/>
      </c>
      <c r="E1181" s="14" t="str">
        <f ca="1">'Application For TE &amp; GOTS'!AF1273</f>
        <v/>
      </c>
      <c r="F1181" s="14" t="str">
        <f ca="1">'Application For TE &amp; GOTS'!AH1273</f>
        <v/>
      </c>
      <c r="G1181" s="14" t="e">
        <f ca="1">'Application For TE &amp; GOTS'!AI1273</f>
        <v>#REF!</v>
      </c>
    </row>
    <row r="1182" spans="1:7">
      <c r="A1182" s="14">
        <v>1161</v>
      </c>
      <c r="B1182" s="14" t="str">
        <f ca="1">'Application For TE &amp; GOTS'!X1274</f>
        <v/>
      </c>
      <c r="C1182" s="14">
        <f>'Application For TE &amp; GOTS'!$D1274</f>
        <v>0</v>
      </c>
      <c r="D1182" s="14" t="str" cm="1">
        <f t="array" aca="1" ref="D1182" ca="1">IFERROR(INDIRECT("'Application For Textile'!L"&amp;'Application For TE &amp; GOTS'!S1274),"")</f>
        <v/>
      </c>
      <c r="E1182" s="14" t="str">
        <f ca="1">'Application For TE &amp; GOTS'!AF1274</f>
        <v/>
      </c>
      <c r="F1182" s="14" t="str">
        <f ca="1">'Application For TE &amp; GOTS'!AH1274</f>
        <v/>
      </c>
      <c r="G1182" s="14" t="e">
        <f ca="1">'Application For TE &amp; GOTS'!AI1274</f>
        <v>#REF!</v>
      </c>
    </row>
    <row r="1183" spans="1:7">
      <c r="A1183" s="14">
        <v>1162</v>
      </c>
      <c r="B1183" s="14" t="str">
        <f ca="1">'Application For TE &amp; GOTS'!X1275</f>
        <v/>
      </c>
      <c r="C1183" s="14">
        <f>'Application For TE &amp; GOTS'!$D1275</f>
        <v>0</v>
      </c>
      <c r="D1183" s="14" t="str" cm="1">
        <f t="array" aca="1" ref="D1183" ca="1">IFERROR(INDIRECT("'Application For Textile'!L"&amp;'Application For TE &amp; GOTS'!S1275),"")</f>
        <v/>
      </c>
      <c r="E1183" s="14" t="str">
        <f ca="1">'Application For TE &amp; GOTS'!AF1275</f>
        <v/>
      </c>
      <c r="F1183" s="14" t="str">
        <f ca="1">'Application For TE &amp; GOTS'!AH1275</f>
        <v/>
      </c>
      <c r="G1183" s="14" t="e">
        <f ca="1">'Application For TE &amp; GOTS'!AI1275</f>
        <v>#REF!</v>
      </c>
    </row>
    <row r="1184" spans="1:7">
      <c r="A1184" s="14">
        <v>1163</v>
      </c>
      <c r="B1184" s="14" t="str">
        <f ca="1">'Application For TE &amp; GOTS'!X1276</f>
        <v/>
      </c>
      <c r="C1184" s="14">
        <f>'Application For TE &amp; GOTS'!$D1276</f>
        <v>0</v>
      </c>
      <c r="D1184" s="14" t="str" cm="1">
        <f t="array" aca="1" ref="D1184" ca="1">IFERROR(INDIRECT("'Application For Textile'!L"&amp;'Application For TE &amp; GOTS'!S1276),"")</f>
        <v/>
      </c>
      <c r="E1184" s="14" t="str">
        <f ca="1">'Application For TE &amp; GOTS'!AF1276</f>
        <v/>
      </c>
      <c r="F1184" s="14" t="str">
        <f ca="1">'Application For TE &amp; GOTS'!AH1276</f>
        <v/>
      </c>
      <c r="G1184" s="14" t="e">
        <f ca="1">'Application For TE &amp; GOTS'!AI1276</f>
        <v>#REF!</v>
      </c>
    </row>
    <row r="1185" spans="1:7">
      <c r="A1185" s="14">
        <v>1164</v>
      </c>
      <c r="B1185" s="14" t="str">
        <f ca="1">'Application For TE &amp; GOTS'!X1277</f>
        <v/>
      </c>
      <c r="C1185" s="14">
        <f>'Application For TE &amp; GOTS'!$D1277</f>
        <v>0</v>
      </c>
      <c r="D1185" s="14" t="str" cm="1">
        <f t="array" aca="1" ref="D1185" ca="1">IFERROR(INDIRECT("'Application For Textile'!L"&amp;'Application For TE &amp; GOTS'!S1277),"")</f>
        <v/>
      </c>
      <c r="E1185" s="14" t="str">
        <f ca="1">'Application For TE &amp; GOTS'!AF1277</f>
        <v/>
      </c>
      <c r="F1185" s="14" t="str">
        <f ca="1">'Application For TE &amp; GOTS'!AH1277</f>
        <v/>
      </c>
      <c r="G1185" s="14" t="e">
        <f ca="1">'Application For TE &amp; GOTS'!AI1277</f>
        <v>#REF!</v>
      </c>
    </row>
    <row r="1186" spans="1:7">
      <c r="A1186" s="14">
        <v>1165</v>
      </c>
      <c r="B1186" s="14" t="str">
        <f ca="1">'Application For TE &amp; GOTS'!X1278</f>
        <v/>
      </c>
      <c r="C1186" s="14">
        <f>'Application For TE &amp; GOTS'!$D1278</f>
        <v>0</v>
      </c>
      <c r="D1186" s="14" t="str" cm="1">
        <f t="array" aca="1" ref="D1186" ca="1">IFERROR(INDIRECT("'Application For Textile'!L"&amp;'Application For TE &amp; GOTS'!S1278),"")</f>
        <v/>
      </c>
      <c r="E1186" s="14" t="str">
        <f ca="1">'Application For TE &amp; GOTS'!AF1278</f>
        <v/>
      </c>
      <c r="F1186" s="14" t="str">
        <f ca="1">'Application For TE &amp; GOTS'!AH1278</f>
        <v/>
      </c>
      <c r="G1186" s="14" t="e">
        <f ca="1">'Application For TE &amp; GOTS'!AI1278</f>
        <v>#REF!</v>
      </c>
    </row>
    <row r="1187" spans="1:7">
      <c r="A1187" s="14">
        <v>1166</v>
      </c>
      <c r="B1187" s="14" t="str">
        <f ca="1">'Application For TE &amp; GOTS'!X1279</f>
        <v/>
      </c>
      <c r="C1187" s="14">
        <f>'Application For TE &amp; GOTS'!$D1279</f>
        <v>0</v>
      </c>
      <c r="D1187" s="14" t="str" cm="1">
        <f t="array" aca="1" ref="D1187" ca="1">IFERROR(INDIRECT("'Application For Textile'!L"&amp;'Application For TE &amp; GOTS'!S1279),"")</f>
        <v/>
      </c>
      <c r="E1187" s="14" t="str">
        <f ca="1">'Application For TE &amp; GOTS'!AF1279</f>
        <v/>
      </c>
      <c r="F1187" s="14" t="str">
        <f ca="1">'Application For TE &amp; GOTS'!AH1279</f>
        <v/>
      </c>
      <c r="G1187" s="14" t="e">
        <f ca="1">'Application For TE &amp; GOTS'!AI1279</f>
        <v>#REF!</v>
      </c>
    </row>
    <row r="1188" spans="1:7">
      <c r="A1188" s="14">
        <v>1167</v>
      </c>
      <c r="B1188" s="14" t="str">
        <f ca="1">'Application For TE &amp; GOTS'!X1280</f>
        <v/>
      </c>
      <c r="C1188" s="14">
        <f>'Application For TE &amp; GOTS'!$D1280</f>
        <v>0</v>
      </c>
      <c r="D1188" s="14" t="str" cm="1">
        <f t="array" aca="1" ref="D1188" ca="1">IFERROR(INDIRECT("'Application For Textile'!L"&amp;'Application For TE &amp; GOTS'!S1280),"")</f>
        <v/>
      </c>
      <c r="E1188" s="14" t="str">
        <f ca="1">'Application For TE &amp; GOTS'!AF1280</f>
        <v/>
      </c>
      <c r="F1188" s="14" t="str">
        <f ca="1">'Application For TE &amp; GOTS'!AH1280</f>
        <v/>
      </c>
      <c r="G1188" s="14" t="e">
        <f ca="1">'Application For TE &amp; GOTS'!AI1280</f>
        <v>#REF!</v>
      </c>
    </row>
    <row r="1189" spans="1:7">
      <c r="A1189" s="14">
        <v>1168</v>
      </c>
      <c r="B1189" s="14" t="str">
        <f ca="1">'Application For TE &amp; GOTS'!X1281</f>
        <v/>
      </c>
      <c r="C1189" s="14">
        <f>'Application For TE &amp; GOTS'!$D1281</f>
        <v>0</v>
      </c>
      <c r="D1189" s="14" t="str" cm="1">
        <f t="array" aca="1" ref="D1189" ca="1">IFERROR(INDIRECT("'Application For Textile'!L"&amp;'Application For TE &amp; GOTS'!S1281),"")</f>
        <v/>
      </c>
      <c r="E1189" s="14" t="str">
        <f ca="1">'Application For TE &amp; GOTS'!AF1281</f>
        <v/>
      </c>
      <c r="F1189" s="14" t="str">
        <f ca="1">'Application For TE &amp; GOTS'!AH1281</f>
        <v/>
      </c>
      <c r="G1189" s="14" t="e">
        <f ca="1">'Application For TE &amp; GOTS'!AI1281</f>
        <v>#REF!</v>
      </c>
    </row>
    <row r="1190" spans="1:7">
      <c r="A1190" s="14">
        <v>1169</v>
      </c>
      <c r="B1190" s="14" t="str">
        <f ca="1">'Application For TE &amp; GOTS'!X1282</f>
        <v/>
      </c>
      <c r="C1190" s="14">
        <f>'Application For TE &amp; GOTS'!$D1282</f>
        <v>0</v>
      </c>
      <c r="D1190" s="14" t="str" cm="1">
        <f t="array" aca="1" ref="D1190" ca="1">IFERROR(INDIRECT("'Application For Textile'!L"&amp;'Application For TE &amp; GOTS'!S1282),"")</f>
        <v/>
      </c>
      <c r="E1190" s="14" t="str">
        <f ca="1">'Application For TE &amp; GOTS'!AF1282</f>
        <v/>
      </c>
      <c r="F1190" s="14" t="str">
        <f ca="1">'Application For TE &amp; GOTS'!AH1282</f>
        <v/>
      </c>
      <c r="G1190" s="14" t="e">
        <f ca="1">'Application For TE &amp; GOTS'!AI1282</f>
        <v>#REF!</v>
      </c>
    </row>
    <row r="1191" spans="1:7">
      <c r="A1191" s="14">
        <v>1170</v>
      </c>
      <c r="B1191" s="14" t="str">
        <f ca="1">'Application For TE &amp; GOTS'!X1283</f>
        <v/>
      </c>
      <c r="C1191" s="14">
        <f>'Application For TE &amp; GOTS'!$D1283</f>
        <v>0</v>
      </c>
      <c r="D1191" s="14" t="str" cm="1">
        <f t="array" aca="1" ref="D1191" ca="1">IFERROR(INDIRECT("'Application For Textile'!L"&amp;'Application For TE &amp; GOTS'!S1283),"")</f>
        <v/>
      </c>
      <c r="E1191" s="14" t="str">
        <f ca="1">'Application For TE &amp; GOTS'!AF1283</f>
        <v/>
      </c>
      <c r="F1191" s="14" t="str">
        <f ca="1">'Application For TE &amp; GOTS'!AH1283</f>
        <v/>
      </c>
      <c r="G1191" s="14" t="e">
        <f ca="1">'Application For TE &amp; GOTS'!AI1283</f>
        <v>#REF!</v>
      </c>
    </row>
    <row r="1192" spans="1:7">
      <c r="A1192" s="14">
        <v>1171</v>
      </c>
      <c r="B1192" s="14" t="str">
        <f ca="1">'Application For TE &amp; GOTS'!X1284</f>
        <v/>
      </c>
      <c r="C1192" s="14">
        <f>'Application For TE &amp; GOTS'!$D1284</f>
        <v>0</v>
      </c>
      <c r="D1192" s="14" t="str" cm="1">
        <f t="array" aca="1" ref="D1192" ca="1">IFERROR(INDIRECT("'Application For Textile'!L"&amp;'Application For TE &amp; GOTS'!S1284),"")</f>
        <v/>
      </c>
      <c r="E1192" s="14" t="str">
        <f ca="1">'Application For TE &amp; GOTS'!AF1284</f>
        <v/>
      </c>
      <c r="F1192" s="14" t="str">
        <f ca="1">'Application For TE &amp; GOTS'!AH1284</f>
        <v/>
      </c>
      <c r="G1192" s="14" t="e">
        <f ca="1">'Application For TE &amp; GOTS'!AI1284</f>
        <v>#REF!</v>
      </c>
    </row>
    <row r="1193" spans="1:7">
      <c r="A1193" s="14">
        <v>1172</v>
      </c>
      <c r="B1193" s="14" t="str">
        <f ca="1">'Application For TE &amp; GOTS'!X1285</f>
        <v/>
      </c>
      <c r="C1193" s="14">
        <f>'Application For TE &amp; GOTS'!$D1285</f>
        <v>0</v>
      </c>
      <c r="D1193" s="14" t="str" cm="1">
        <f t="array" aca="1" ref="D1193" ca="1">IFERROR(INDIRECT("'Application For Textile'!L"&amp;'Application For TE &amp; GOTS'!S1285),"")</f>
        <v/>
      </c>
      <c r="E1193" s="14" t="str">
        <f ca="1">'Application For TE &amp; GOTS'!AF1285</f>
        <v/>
      </c>
      <c r="F1193" s="14" t="str">
        <f ca="1">'Application For TE &amp; GOTS'!AH1285</f>
        <v/>
      </c>
      <c r="G1193" s="14" t="e">
        <f ca="1">'Application For TE &amp; GOTS'!AI1285</f>
        <v>#REF!</v>
      </c>
    </row>
    <row r="1194" spans="1:7">
      <c r="A1194" s="14">
        <v>1173</v>
      </c>
      <c r="B1194" s="14" t="str">
        <f ca="1">'Application For TE &amp; GOTS'!X1286</f>
        <v/>
      </c>
      <c r="C1194" s="14">
        <f>'Application For TE &amp; GOTS'!$D1286</f>
        <v>0</v>
      </c>
      <c r="D1194" s="14" t="str" cm="1">
        <f t="array" aca="1" ref="D1194" ca="1">IFERROR(INDIRECT("'Application For Textile'!L"&amp;'Application For TE &amp; GOTS'!S1286),"")</f>
        <v/>
      </c>
      <c r="E1194" s="14" t="str">
        <f ca="1">'Application For TE &amp; GOTS'!AF1286</f>
        <v/>
      </c>
      <c r="F1194" s="14" t="str">
        <f ca="1">'Application For TE &amp; GOTS'!AH1286</f>
        <v/>
      </c>
      <c r="G1194" s="14" t="e">
        <f ca="1">'Application For TE &amp; GOTS'!AI1286</f>
        <v>#REF!</v>
      </c>
    </row>
    <row r="1195" spans="1:7">
      <c r="A1195" s="14">
        <v>1174</v>
      </c>
      <c r="B1195" s="14" t="str">
        <f ca="1">'Application For TE &amp; GOTS'!X1287</f>
        <v/>
      </c>
      <c r="C1195" s="14">
        <f>'Application For TE &amp; GOTS'!$D1287</f>
        <v>0</v>
      </c>
      <c r="D1195" s="14" t="str" cm="1">
        <f t="array" aca="1" ref="D1195" ca="1">IFERROR(INDIRECT("'Application For Textile'!L"&amp;'Application For TE &amp; GOTS'!S1287),"")</f>
        <v/>
      </c>
      <c r="E1195" s="14" t="str">
        <f ca="1">'Application For TE &amp; GOTS'!AF1287</f>
        <v/>
      </c>
      <c r="F1195" s="14" t="str">
        <f ca="1">'Application For TE &amp; GOTS'!AH1287</f>
        <v/>
      </c>
      <c r="G1195" s="14" t="e">
        <f ca="1">'Application For TE &amp; GOTS'!AI1287</f>
        <v>#REF!</v>
      </c>
    </row>
    <row r="1196" spans="1:7">
      <c r="A1196" s="14">
        <v>1175</v>
      </c>
      <c r="B1196" s="14" t="str">
        <f ca="1">'Application For TE &amp; GOTS'!X1288</f>
        <v/>
      </c>
      <c r="C1196" s="14">
        <f>'Application For TE &amp; GOTS'!$D1288</f>
        <v>0</v>
      </c>
      <c r="D1196" s="14" t="str" cm="1">
        <f t="array" aca="1" ref="D1196" ca="1">IFERROR(INDIRECT("'Application For Textile'!L"&amp;'Application For TE &amp; GOTS'!S1288),"")</f>
        <v/>
      </c>
      <c r="E1196" s="14" t="str">
        <f ca="1">'Application For TE &amp; GOTS'!AF1288</f>
        <v/>
      </c>
      <c r="F1196" s="14" t="str">
        <f ca="1">'Application For TE &amp; GOTS'!AH1288</f>
        <v/>
      </c>
      <c r="G1196" s="14" t="e">
        <f ca="1">'Application For TE &amp; GOTS'!AI1288</f>
        <v>#REF!</v>
      </c>
    </row>
    <row r="1197" spans="1:7">
      <c r="A1197" s="14">
        <v>1176</v>
      </c>
      <c r="B1197" s="14" t="str">
        <f ca="1">'Application For TE &amp; GOTS'!X1289</f>
        <v/>
      </c>
      <c r="C1197" s="14">
        <f>'Application For TE &amp; GOTS'!$D1289</f>
        <v>0</v>
      </c>
      <c r="D1197" s="14" t="str" cm="1">
        <f t="array" aca="1" ref="D1197" ca="1">IFERROR(INDIRECT("'Application For Textile'!L"&amp;'Application For TE &amp; GOTS'!S1289),"")</f>
        <v/>
      </c>
      <c r="E1197" s="14" t="str">
        <f ca="1">'Application For TE &amp; GOTS'!AF1289</f>
        <v/>
      </c>
      <c r="F1197" s="14" t="str">
        <f ca="1">'Application For TE &amp; GOTS'!AH1289</f>
        <v/>
      </c>
      <c r="G1197" s="14" t="e">
        <f ca="1">'Application For TE &amp; GOTS'!AI1289</f>
        <v>#REF!</v>
      </c>
    </row>
    <row r="1198" spans="1:7">
      <c r="A1198" s="14">
        <v>1177</v>
      </c>
      <c r="B1198" s="14" t="str">
        <f ca="1">'Application For TE &amp; GOTS'!X1290</f>
        <v/>
      </c>
      <c r="C1198" s="14">
        <f>'Application For TE &amp; GOTS'!$D1290</f>
        <v>0</v>
      </c>
      <c r="D1198" s="14" t="str" cm="1">
        <f t="array" aca="1" ref="D1198" ca="1">IFERROR(INDIRECT("'Application For Textile'!L"&amp;'Application For TE &amp; GOTS'!S1290),"")</f>
        <v/>
      </c>
      <c r="E1198" s="14" t="str">
        <f ca="1">'Application For TE &amp; GOTS'!AF1290</f>
        <v/>
      </c>
      <c r="F1198" s="14" t="str">
        <f ca="1">'Application For TE &amp; GOTS'!AH1290</f>
        <v/>
      </c>
      <c r="G1198" s="14" t="e">
        <f ca="1">'Application For TE &amp; GOTS'!AI1290</f>
        <v>#REF!</v>
      </c>
    </row>
    <row r="1199" spans="1:7">
      <c r="A1199" s="14">
        <v>1178</v>
      </c>
      <c r="B1199" s="14" t="str">
        <f ca="1">'Application For TE &amp; GOTS'!X1291</f>
        <v/>
      </c>
      <c r="C1199" s="14">
        <f>'Application For TE &amp; GOTS'!$D1291</f>
        <v>0</v>
      </c>
      <c r="D1199" s="14" t="str" cm="1">
        <f t="array" aca="1" ref="D1199" ca="1">IFERROR(INDIRECT("'Application For Textile'!L"&amp;'Application For TE &amp; GOTS'!S1291),"")</f>
        <v/>
      </c>
      <c r="E1199" s="14" t="str">
        <f ca="1">'Application For TE &amp; GOTS'!AF1291</f>
        <v/>
      </c>
      <c r="F1199" s="14" t="str">
        <f ca="1">'Application For TE &amp; GOTS'!AH1291</f>
        <v/>
      </c>
      <c r="G1199" s="14" t="e">
        <f ca="1">'Application For TE &amp; GOTS'!AI1291</f>
        <v>#REF!</v>
      </c>
    </row>
    <row r="1200" spans="1:7">
      <c r="A1200" s="14">
        <v>1179</v>
      </c>
      <c r="B1200" s="14" t="str">
        <f ca="1">'Application For TE &amp; GOTS'!X1292</f>
        <v/>
      </c>
      <c r="C1200" s="14">
        <f>'Application For TE &amp; GOTS'!$D1292</f>
        <v>0</v>
      </c>
      <c r="D1200" s="14" t="str" cm="1">
        <f t="array" aca="1" ref="D1200" ca="1">IFERROR(INDIRECT("'Application For Textile'!L"&amp;'Application For TE &amp; GOTS'!S1292),"")</f>
        <v/>
      </c>
      <c r="E1200" s="14" t="str">
        <f ca="1">'Application For TE &amp; GOTS'!AF1292</f>
        <v/>
      </c>
      <c r="F1200" s="14" t="str">
        <f ca="1">'Application For TE &amp; GOTS'!AH1292</f>
        <v/>
      </c>
      <c r="G1200" s="14" t="e">
        <f ca="1">'Application For TE &amp; GOTS'!AI1292</f>
        <v>#REF!</v>
      </c>
    </row>
    <row r="1201" spans="1:7">
      <c r="A1201" s="14">
        <v>1180</v>
      </c>
      <c r="B1201" s="14" t="str">
        <f ca="1">'Application For TE &amp; GOTS'!X1293</f>
        <v/>
      </c>
      <c r="C1201" s="14">
        <f>'Application For TE &amp; GOTS'!$D1293</f>
        <v>0</v>
      </c>
      <c r="D1201" s="14" t="str" cm="1">
        <f t="array" aca="1" ref="D1201" ca="1">IFERROR(INDIRECT("'Application For Textile'!L"&amp;'Application For TE &amp; GOTS'!S1293),"")</f>
        <v/>
      </c>
      <c r="E1201" s="14" t="str">
        <f ca="1">'Application For TE &amp; GOTS'!AF1293</f>
        <v/>
      </c>
      <c r="F1201" s="14" t="str">
        <f ca="1">'Application For TE &amp; GOTS'!AH1293</f>
        <v/>
      </c>
      <c r="G1201" s="14" t="e">
        <f ca="1">'Application For TE &amp; GOTS'!AI1293</f>
        <v>#REF!</v>
      </c>
    </row>
    <row r="1202" spans="1:7">
      <c r="A1202" s="14">
        <v>1181</v>
      </c>
      <c r="B1202" s="14" t="str">
        <f ca="1">'Application For TE &amp; GOTS'!X1294</f>
        <v/>
      </c>
      <c r="C1202" s="14">
        <f>'Application For TE &amp; GOTS'!$D1294</f>
        <v>0</v>
      </c>
      <c r="D1202" s="14" t="str" cm="1">
        <f t="array" aca="1" ref="D1202" ca="1">IFERROR(INDIRECT("'Application For Textile'!L"&amp;'Application For TE &amp; GOTS'!S1294),"")</f>
        <v/>
      </c>
      <c r="E1202" s="14" t="str">
        <f ca="1">'Application For TE &amp; GOTS'!AF1294</f>
        <v/>
      </c>
      <c r="F1202" s="14" t="str">
        <f ca="1">'Application For TE &amp; GOTS'!AH1294</f>
        <v/>
      </c>
      <c r="G1202" s="14" t="e">
        <f ca="1">'Application For TE &amp; GOTS'!AI1294</f>
        <v>#REF!</v>
      </c>
    </row>
    <row r="1203" spans="1:7">
      <c r="A1203" s="14">
        <v>1182</v>
      </c>
      <c r="B1203" s="14" t="str">
        <f ca="1">'Application For TE &amp; GOTS'!X1295</f>
        <v/>
      </c>
      <c r="C1203" s="14">
        <f>'Application For TE &amp; GOTS'!$D1295</f>
        <v>0</v>
      </c>
      <c r="D1203" s="14" t="str" cm="1">
        <f t="array" aca="1" ref="D1203" ca="1">IFERROR(INDIRECT("'Application For Textile'!L"&amp;'Application For TE &amp; GOTS'!S1295),"")</f>
        <v/>
      </c>
      <c r="E1203" s="14" t="str">
        <f ca="1">'Application For TE &amp; GOTS'!AF1295</f>
        <v/>
      </c>
      <c r="F1203" s="14" t="str">
        <f ca="1">'Application For TE &amp; GOTS'!AH1295</f>
        <v/>
      </c>
      <c r="G1203" s="14" t="e">
        <f ca="1">'Application For TE &amp; GOTS'!AI1295</f>
        <v>#REF!</v>
      </c>
    </row>
    <row r="1204" spans="1:7">
      <c r="A1204" s="14">
        <v>1183</v>
      </c>
      <c r="B1204" s="14" t="str">
        <f ca="1">'Application For TE &amp; GOTS'!X1296</f>
        <v/>
      </c>
      <c r="C1204" s="14">
        <f>'Application For TE &amp; GOTS'!$D1296</f>
        <v>0</v>
      </c>
      <c r="D1204" s="14" t="str" cm="1">
        <f t="array" aca="1" ref="D1204" ca="1">IFERROR(INDIRECT("'Application For Textile'!L"&amp;'Application For TE &amp; GOTS'!S1296),"")</f>
        <v/>
      </c>
      <c r="E1204" s="14" t="str">
        <f ca="1">'Application For TE &amp; GOTS'!AF1296</f>
        <v/>
      </c>
      <c r="F1204" s="14" t="str">
        <f ca="1">'Application For TE &amp; GOTS'!AH1296</f>
        <v/>
      </c>
      <c r="G1204" s="14" t="e">
        <f ca="1">'Application For TE &amp; GOTS'!AI1296</f>
        <v>#REF!</v>
      </c>
    </row>
    <row r="1205" spans="1:7">
      <c r="A1205" s="14">
        <v>1184</v>
      </c>
      <c r="B1205" s="14" t="str">
        <f ca="1">'Application For TE &amp; GOTS'!X1297</f>
        <v/>
      </c>
      <c r="C1205" s="14">
        <f>'Application For TE &amp; GOTS'!$D1297</f>
        <v>0</v>
      </c>
      <c r="D1205" s="14" t="str" cm="1">
        <f t="array" aca="1" ref="D1205" ca="1">IFERROR(INDIRECT("'Application For Textile'!L"&amp;'Application For TE &amp; GOTS'!S1297),"")</f>
        <v/>
      </c>
      <c r="E1205" s="14" t="str">
        <f ca="1">'Application For TE &amp; GOTS'!AF1297</f>
        <v/>
      </c>
      <c r="F1205" s="14" t="str">
        <f ca="1">'Application For TE &amp; GOTS'!AH1297</f>
        <v/>
      </c>
      <c r="G1205" s="14" t="e">
        <f ca="1">'Application For TE &amp; GOTS'!AI1297</f>
        <v>#REF!</v>
      </c>
    </row>
    <row r="1206" spans="1:7">
      <c r="A1206" s="14">
        <v>1185</v>
      </c>
      <c r="B1206" s="14" t="str">
        <f ca="1">'Application For TE &amp; GOTS'!X1298</f>
        <v/>
      </c>
      <c r="C1206" s="14">
        <f>'Application For TE &amp; GOTS'!$D1298</f>
        <v>0</v>
      </c>
      <c r="D1206" s="14" t="str" cm="1">
        <f t="array" aca="1" ref="D1206" ca="1">IFERROR(INDIRECT("'Application For Textile'!L"&amp;'Application For TE &amp; GOTS'!S1298),"")</f>
        <v/>
      </c>
      <c r="E1206" s="14" t="str">
        <f ca="1">'Application For TE &amp; GOTS'!AF1298</f>
        <v/>
      </c>
      <c r="F1206" s="14" t="str">
        <f ca="1">'Application For TE &amp; GOTS'!AH1298</f>
        <v/>
      </c>
      <c r="G1206" s="14" t="e">
        <f ca="1">'Application For TE &amp; GOTS'!AI1298</f>
        <v>#REF!</v>
      </c>
    </row>
    <row r="1207" spans="1:7">
      <c r="A1207" s="14">
        <v>1186</v>
      </c>
      <c r="B1207" s="14" t="str">
        <f ca="1">'Application For TE &amp; GOTS'!X1299</f>
        <v/>
      </c>
      <c r="C1207" s="14">
        <f>'Application For TE &amp; GOTS'!$D1299</f>
        <v>0</v>
      </c>
      <c r="D1207" s="14" t="str" cm="1">
        <f t="array" aca="1" ref="D1207" ca="1">IFERROR(INDIRECT("'Application For Textile'!L"&amp;'Application For TE &amp; GOTS'!S1299),"")</f>
        <v/>
      </c>
      <c r="E1207" s="14" t="str">
        <f ca="1">'Application For TE &amp; GOTS'!AF1299</f>
        <v/>
      </c>
      <c r="F1207" s="14" t="str">
        <f ca="1">'Application For TE &amp; GOTS'!AH1299</f>
        <v/>
      </c>
      <c r="G1207" s="14" t="e">
        <f ca="1">'Application For TE &amp; GOTS'!AI1299</f>
        <v>#REF!</v>
      </c>
    </row>
    <row r="1208" spans="1:7">
      <c r="A1208" s="14">
        <v>1187</v>
      </c>
      <c r="B1208" s="14" t="str">
        <f ca="1">'Application For TE &amp; GOTS'!X1300</f>
        <v/>
      </c>
      <c r="C1208" s="14">
        <f>'Application For TE &amp; GOTS'!$D1300</f>
        <v>0</v>
      </c>
      <c r="D1208" s="14" t="str" cm="1">
        <f t="array" aca="1" ref="D1208" ca="1">IFERROR(INDIRECT("'Application For Textile'!L"&amp;'Application For TE &amp; GOTS'!S1300),"")</f>
        <v/>
      </c>
      <c r="E1208" s="14" t="str">
        <f ca="1">'Application For TE &amp; GOTS'!AF1300</f>
        <v/>
      </c>
      <c r="F1208" s="14" t="str">
        <f ca="1">'Application For TE &amp; GOTS'!AH1300</f>
        <v/>
      </c>
      <c r="G1208" s="14" t="e">
        <f ca="1">'Application For TE &amp; GOTS'!AI1300</f>
        <v>#REF!</v>
      </c>
    </row>
    <row r="1209" spans="1:7">
      <c r="A1209" s="14">
        <v>1188</v>
      </c>
      <c r="B1209" s="14" t="str">
        <f ca="1">'Application For TE &amp; GOTS'!X1301</f>
        <v/>
      </c>
      <c r="C1209" s="14">
        <f>'Application For TE &amp; GOTS'!$D1301</f>
        <v>0</v>
      </c>
      <c r="D1209" s="14" t="str" cm="1">
        <f t="array" aca="1" ref="D1209" ca="1">IFERROR(INDIRECT("'Application For Textile'!L"&amp;'Application For TE &amp; GOTS'!S1301),"")</f>
        <v/>
      </c>
      <c r="E1209" s="14" t="str">
        <f ca="1">'Application For TE &amp; GOTS'!AF1301</f>
        <v/>
      </c>
      <c r="F1209" s="14" t="str">
        <f ca="1">'Application For TE &amp; GOTS'!AH1301</f>
        <v/>
      </c>
      <c r="G1209" s="14" t="e">
        <f ca="1">'Application For TE &amp; GOTS'!AI1301</f>
        <v>#REF!</v>
      </c>
    </row>
    <row r="1210" spans="1:7">
      <c r="A1210" s="14">
        <v>1189</v>
      </c>
      <c r="B1210" s="14" t="str">
        <f ca="1">'Application For TE &amp; GOTS'!X1302</f>
        <v/>
      </c>
      <c r="C1210" s="14">
        <f>'Application For TE &amp; GOTS'!$D1302</f>
        <v>0</v>
      </c>
      <c r="D1210" s="14" t="str" cm="1">
        <f t="array" aca="1" ref="D1210" ca="1">IFERROR(INDIRECT("'Application For Textile'!L"&amp;'Application For TE &amp; GOTS'!S1302),"")</f>
        <v/>
      </c>
      <c r="E1210" s="14" t="str">
        <f ca="1">'Application For TE &amp; GOTS'!AF1302</f>
        <v/>
      </c>
      <c r="F1210" s="14" t="str">
        <f ca="1">'Application For TE &amp; GOTS'!AH1302</f>
        <v/>
      </c>
      <c r="G1210" s="14" t="e">
        <f ca="1">'Application For TE &amp; GOTS'!AI1302</f>
        <v>#REF!</v>
      </c>
    </row>
    <row r="1211" spans="1:7">
      <c r="A1211" s="14">
        <v>1190</v>
      </c>
      <c r="B1211" s="14" t="str">
        <f ca="1">'Application For TE &amp; GOTS'!X1303</f>
        <v/>
      </c>
      <c r="C1211" s="14">
        <f>'Application For TE &amp; GOTS'!$D1303</f>
        <v>0</v>
      </c>
      <c r="D1211" s="14" t="str" cm="1">
        <f t="array" aca="1" ref="D1211" ca="1">IFERROR(INDIRECT("'Application For Textile'!L"&amp;'Application For TE &amp; GOTS'!S1303),"")</f>
        <v/>
      </c>
      <c r="E1211" s="14" t="str">
        <f ca="1">'Application For TE &amp; GOTS'!AF1303</f>
        <v/>
      </c>
      <c r="F1211" s="14" t="str">
        <f ca="1">'Application For TE &amp; GOTS'!AH1303</f>
        <v/>
      </c>
      <c r="G1211" s="14" t="e">
        <f ca="1">'Application For TE &amp; GOTS'!AI1303</f>
        <v>#REF!</v>
      </c>
    </row>
    <row r="1212" spans="1:7">
      <c r="A1212" s="14">
        <v>1191</v>
      </c>
      <c r="B1212" s="14" t="str">
        <f ca="1">'Application For TE &amp; GOTS'!X1304</f>
        <v/>
      </c>
      <c r="C1212" s="14">
        <f>'Application For TE &amp; GOTS'!$D1304</f>
        <v>0</v>
      </c>
      <c r="D1212" s="14" t="str" cm="1">
        <f t="array" aca="1" ref="D1212" ca="1">IFERROR(INDIRECT("'Application For Textile'!L"&amp;'Application For TE &amp; GOTS'!S1304),"")</f>
        <v/>
      </c>
      <c r="E1212" s="14" t="str">
        <f ca="1">'Application For TE &amp; GOTS'!AF1304</f>
        <v/>
      </c>
      <c r="F1212" s="14" t="str">
        <f ca="1">'Application For TE &amp; GOTS'!AH1304</f>
        <v/>
      </c>
      <c r="G1212" s="14" t="e">
        <f ca="1">'Application For TE &amp; GOTS'!AI1304</f>
        <v>#REF!</v>
      </c>
    </row>
    <row r="1213" spans="1:7">
      <c r="A1213" s="14">
        <v>1192</v>
      </c>
      <c r="B1213" s="14" t="str">
        <f ca="1">'Application For TE &amp; GOTS'!X1305</f>
        <v/>
      </c>
      <c r="C1213" s="14">
        <f>'Application For TE &amp; GOTS'!$D1305</f>
        <v>0</v>
      </c>
      <c r="D1213" s="14" t="str" cm="1">
        <f t="array" aca="1" ref="D1213" ca="1">IFERROR(INDIRECT("'Application For Textile'!L"&amp;'Application For TE &amp; GOTS'!S1305),"")</f>
        <v/>
      </c>
      <c r="E1213" s="14" t="str">
        <f ca="1">'Application For TE &amp; GOTS'!AF1305</f>
        <v/>
      </c>
      <c r="F1213" s="14" t="str">
        <f ca="1">'Application For TE &amp; GOTS'!AH1305</f>
        <v/>
      </c>
      <c r="G1213" s="14" t="e">
        <f ca="1">'Application For TE &amp; GOTS'!AI1305</f>
        <v>#REF!</v>
      </c>
    </row>
    <row r="1214" spans="1:7">
      <c r="A1214" s="14">
        <v>1193</v>
      </c>
      <c r="B1214" s="14" t="str">
        <f ca="1">'Application For TE &amp; GOTS'!X1306</f>
        <v/>
      </c>
      <c r="C1214" s="14">
        <f>'Application For TE &amp; GOTS'!$D1306</f>
        <v>0</v>
      </c>
      <c r="D1214" s="14" t="str" cm="1">
        <f t="array" aca="1" ref="D1214" ca="1">IFERROR(INDIRECT("'Application For Textile'!L"&amp;'Application For TE &amp; GOTS'!S1306),"")</f>
        <v/>
      </c>
      <c r="E1214" s="14" t="str">
        <f ca="1">'Application For TE &amp; GOTS'!AF1306</f>
        <v/>
      </c>
      <c r="F1214" s="14" t="str">
        <f ca="1">'Application For TE &amp; GOTS'!AH1306</f>
        <v/>
      </c>
      <c r="G1214" s="14" t="e">
        <f ca="1">'Application For TE &amp; GOTS'!AI1306</f>
        <v>#REF!</v>
      </c>
    </row>
    <row r="1215" spans="1:7">
      <c r="A1215" s="14">
        <v>1194</v>
      </c>
      <c r="B1215" s="14" t="str">
        <f ca="1">'Application For TE &amp; GOTS'!X1307</f>
        <v/>
      </c>
      <c r="C1215" s="14">
        <f>'Application For TE &amp; GOTS'!$D1307</f>
        <v>0</v>
      </c>
      <c r="D1215" s="14" t="str" cm="1">
        <f t="array" aca="1" ref="D1215" ca="1">IFERROR(INDIRECT("'Application For Textile'!L"&amp;'Application For TE &amp; GOTS'!S1307),"")</f>
        <v/>
      </c>
      <c r="E1215" s="14" t="str">
        <f ca="1">'Application For TE &amp; GOTS'!AF1307</f>
        <v/>
      </c>
      <c r="F1215" s="14" t="str">
        <f ca="1">'Application For TE &amp; GOTS'!AH1307</f>
        <v/>
      </c>
      <c r="G1215" s="14" t="e">
        <f ca="1">'Application For TE &amp; GOTS'!AI1307</f>
        <v>#REF!</v>
      </c>
    </row>
    <row r="1216" spans="1:7">
      <c r="A1216" s="14">
        <v>1195</v>
      </c>
      <c r="B1216" s="14" t="str">
        <f ca="1">'Application For TE &amp; GOTS'!X1308</f>
        <v/>
      </c>
      <c r="C1216" s="14">
        <f>'Application For TE &amp; GOTS'!$D1308</f>
        <v>0</v>
      </c>
      <c r="D1216" s="14" t="str" cm="1">
        <f t="array" aca="1" ref="D1216" ca="1">IFERROR(INDIRECT("'Application For Textile'!L"&amp;'Application For TE &amp; GOTS'!S1308),"")</f>
        <v/>
      </c>
      <c r="E1216" s="14" t="str">
        <f ca="1">'Application For TE &amp; GOTS'!AF1308</f>
        <v/>
      </c>
      <c r="F1216" s="14" t="str">
        <f ca="1">'Application For TE &amp; GOTS'!AH1308</f>
        <v/>
      </c>
      <c r="G1216" s="14" t="e">
        <f ca="1">'Application For TE &amp; GOTS'!AI1308</f>
        <v>#REF!</v>
      </c>
    </row>
    <row r="1217" spans="1:7">
      <c r="A1217" s="14">
        <v>1196</v>
      </c>
      <c r="B1217" s="14" t="str">
        <f ca="1">'Application For TE &amp; GOTS'!X1309</f>
        <v/>
      </c>
      <c r="C1217" s="14">
        <f>'Application For TE &amp; GOTS'!$D1309</f>
        <v>0</v>
      </c>
      <c r="D1217" s="14" t="str" cm="1">
        <f t="array" aca="1" ref="D1217" ca="1">IFERROR(INDIRECT("'Application For Textile'!L"&amp;'Application For TE &amp; GOTS'!S1309),"")</f>
        <v/>
      </c>
      <c r="E1217" s="14" t="str">
        <f ca="1">'Application For TE &amp; GOTS'!AF1309</f>
        <v/>
      </c>
      <c r="F1217" s="14" t="str">
        <f ca="1">'Application For TE &amp; GOTS'!AH1309</f>
        <v/>
      </c>
      <c r="G1217" s="14" t="e">
        <f ca="1">'Application For TE &amp; GOTS'!AI1309</f>
        <v>#REF!</v>
      </c>
    </row>
    <row r="1218" spans="1:7">
      <c r="A1218" s="14">
        <v>1197</v>
      </c>
      <c r="B1218" s="14" t="str">
        <f ca="1">'Application For TE &amp; GOTS'!X1310</f>
        <v/>
      </c>
      <c r="C1218" s="14">
        <f>'Application For TE &amp; GOTS'!$D1310</f>
        <v>0</v>
      </c>
      <c r="D1218" s="14" t="str" cm="1">
        <f t="array" aca="1" ref="D1218" ca="1">IFERROR(INDIRECT("'Application For Textile'!L"&amp;'Application For TE &amp; GOTS'!S1310),"")</f>
        <v/>
      </c>
      <c r="E1218" s="14" t="str">
        <f ca="1">'Application For TE &amp; GOTS'!AF1310</f>
        <v/>
      </c>
      <c r="F1218" s="14" t="str">
        <f ca="1">'Application For TE &amp; GOTS'!AH1310</f>
        <v/>
      </c>
      <c r="G1218" s="14" t="e">
        <f ca="1">'Application For TE &amp; GOTS'!AI1310</f>
        <v>#REF!</v>
      </c>
    </row>
    <row r="1219" spans="1:7">
      <c r="A1219" s="14">
        <v>1198</v>
      </c>
      <c r="B1219" s="14" t="str">
        <f ca="1">'Application For TE &amp; GOTS'!X1311</f>
        <v/>
      </c>
      <c r="C1219" s="14">
        <f>'Application For TE &amp; GOTS'!$D1311</f>
        <v>0</v>
      </c>
      <c r="D1219" s="14" t="str" cm="1">
        <f t="array" aca="1" ref="D1219" ca="1">IFERROR(INDIRECT("'Application For Textile'!L"&amp;'Application For TE &amp; GOTS'!S1311),"")</f>
        <v/>
      </c>
      <c r="E1219" s="14" t="str">
        <f ca="1">'Application For TE &amp; GOTS'!AF1311</f>
        <v/>
      </c>
      <c r="F1219" s="14" t="str">
        <f ca="1">'Application For TE &amp; GOTS'!AH1311</f>
        <v/>
      </c>
      <c r="G1219" s="14" t="e">
        <f ca="1">'Application For TE &amp; GOTS'!AI1311</f>
        <v>#REF!</v>
      </c>
    </row>
    <row r="1220" spans="1:7">
      <c r="A1220" s="14">
        <v>1199</v>
      </c>
      <c r="B1220" s="14" t="str">
        <f ca="1">'Application For TE &amp; GOTS'!X1312</f>
        <v/>
      </c>
      <c r="C1220" s="14">
        <f>'Application For TE &amp; GOTS'!$D1312</f>
        <v>0</v>
      </c>
      <c r="D1220" s="14" t="str" cm="1">
        <f t="array" aca="1" ref="D1220" ca="1">IFERROR(INDIRECT("'Application For Textile'!L"&amp;'Application For TE &amp; GOTS'!S1312),"")</f>
        <v/>
      </c>
      <c r="E1220" s="14" t="str">
        <f ca="1">'Application For TE &amp; GOTS'!AF1312</f>
        <v/>
      </c>
      <c r="F1220" s="14" t="str">
        <f ca="1">'Application For TE &amp; GOTS'!AH1312</f>
        <v/>
      </c>
      <c r="G1220" s="14" t="e">
        <f ca="1">'Application For TE &amp; GOTS'!AI1312</f>
        <v>#REF!</v>
      </c>
    </row>
    <row r="1221" spans="1:7">
      <c r="A1221" s="14">
        <v>1200</v>
      </c>
      <c r="B1221" s="14" t="str">
        <f ca="1">'Application For TE &amp; GOTS'!X1313</f>
        <v/>
      </c>
      <c r="C1221" s="14">
        <f>'Application For TE &amp; GOTS'!$D1313</f>
        <v>0</v>
      </c>
      <c r="D1221" s="14" t="str" cm="1">
        <f t="array" aca="1" ref="D1221" ca="1">IFERROR(INDIRECT("'Application For Textile'!L"&amp;'Application For TE &amp; GOTS'!S1313),"")</f>
        <v/>
      </c>
      <c r="E1221" s="14" t="str">
        <f ca="1">'Application For TE &amp; GOTS'!AF1313</f>
        <v/>
      </c>
      <c r="F1221" s="14" t="str">
        <f ca="1">'Application For TE &amp; GOTS'!AH1313</f>
        <v/>
      </c>
      <c r="G1221" s="14" t="e">
        <f ca="1">'Application For TE &amp; GOTS'!AI1313</f>
        <v>#REF!</v>
      </c>
    </row>
    <row r="1222" spans="1:7">
      <c r="A1222" s="14">
        <v>1201</v>
      </c>
      <c r="B1222" s="14" t="str">
        <f ca="1">'Application For TE &amp; GOTS'!X1314</f>
        <v/>
      </c>
      <c r="C1222" s="14">
        <f>'Application For TE &amp; GOTS'!$D1314</f>
        <v>0</v>
      </c>
      <c r="D1222" s="14" t="str" cm="1">
        <f t="array" aca="1" ref="D1222" ca="1">IFERROR(INDIRECT("'Application For Textile'!L"&amp;'Application For TE &amp; GOTS'!S1314),"")</f>
        <v/>
      </c>
      <c r="E1222" s="14" t="str">
        <f ca="1">'Application For TE &amp; GOTS'!AF1314</f>
        <v/>
      </c>
      <c r="F1222" s="14" t="str">
        <f ca="1">'Application For TE &amp; GOTS'!AH1314</f>
        <v/>
      </c>
      <c r="G1222" s="14" t="e">
        <f ca="1">'Application For TE &amp; GOTS'!AI1314</f>
        <v>#REF!</v>
      </c>
    </row>
    <row r="1223" spans="1:7">
      <c r="A1223" s="14">
        <v>1202</v>
      </c>
      <c r="B1223" s="14" t="str">
        <f ca="1">'Application For TE &amp; GOTS'!X1315</f>
        <v/>
      </c>
      <c r="C1223" s="14">
        <f>'Application For TE &amp; GOTS'!$D1315</f>
        <v>0</v>
      </c>
      <c r="D1223" s="14" t="str" cm="1">
        <f t="array" aca="1" ref="D1223" ca="1">IFERROR(INDIRECT("'Application For Textile'!L"&amp;'Application For TE &amp; GOTS'!S1315),"")</f>
        <v/>
      </c>
      <c r="E1223" s="14" t="str">
        <f ca="1">'Application For TE &amp; GOTS'!AF1315</f>
        <v/>
      </c>
      <c r="F1223" s="14" t="str">
        <f ca="1">'Application For TE &amp; GOTS'!AH1315</f>
        <v/>
      </c>
      <c r="G1223" s="14" t="e">
        <f ca="1">'Application For TE &amp; GOTS'!AI1315</f>
        <v>#REF!</v>
      </c>
    </row>
    <row r="1224" spans="1:7">
      <c r="A1224" s="14">
        <v>1203</v>
      </c>
      <c r="B1224" s="14" t="str">
        <f ca="1">'Application For TE &amp; GOTS'!X1316</f>
        <v/>
      </c>
      <c r="C1224" s="14">
        <f>'Application For TE &amp; GOTS'!$D1316</f>
        <v>0</v>
      </c>
      <c r="D1224" s="14" t="str" cm="1">
        <f t="array" aca="1" ref="D1224" ca="1">IFERROR(INDIRECT("'Application For Textile'!L"&amp;'Application For TE &amp; GOTS'!S1316),"")</f>
        <v/>
      </c>
      <c r="E1224" s="14" t="str">
        <f ca="1">'Application For TE &amp; GOTS'!AF1316</f>
        <v/>
      </c>
      <c r="F1224" s="14" t="str">
        <f ca="1">'Application For TE &amp; GOTS'!AH1316</f>
        <v/>
      </c>
      <c r="G1224" s="14" t="e">
        <f ca="1">'Application For TE &amp; GOTS'!AI1316</f>
        <v>#REF!</v>
      </c>
    </row>
    <row r="1225" spans="1:7">
      <c r="A1225" s="14">
        <v>1204</v>
      </c>
      <c r="B1225" s="14" t="str">
        <f ca="1">'Application For TE &amp; GOTS'!X1317</f>
        <v/>
      </c>
      <c r="C1225" s="14">
        <f>'Application For TE &amp; GOTS'!$D1317</f>
        <v>0</v>
      </c>
      <c r="D1225" s="14" t="str" cm="1">
        <f t="array" aca="1" ref="D1225" ca="1">IFERROR(INDIRECT("'Application For Textile'!L"&amp;'Application For TE &amp; GOTS'!S1317),"")</f>
        <v/>
      </c>
      <c r="E1225" s="14" t="str">
        <f ca="1">'Application For TE &amp; GOTS'!AF1317</f>
        <v/>
      </c>
      <c r="F1225" s="14" t="str">
        <f ca="1">'Application For TE &amp; GOTS'!AH1317</f>
        <v/>
      </c>
      <c r="G1225" s="14" t="e">
        <f ca="1">'Application For TE &amp; GOTS'!AI1317</f>
        <v>#REF!</v>
      </c>
    </row>
    <row r="1226" spans="1:7">
      <c r="A1226" s="14">
        <v>1205</v>
      </c>
      <c r="B1226" s="14" t="str">
        <f ca="1">'Application For TE &amp; GOTS'!X1318</f>
        <v/>
      </c>
      <c r="C1226" s="14">
        <f>'Application For TE &amp; GOTS'!$D1318</f>
        <v>0</v>
      </c>
      <c r="D1226" s="14" t="str" cm="1">
        <f t="array" aca="1" ref="D1226" ca="1">IFERROR(INDIRECT("'Application For Textile'!L"&amp;'Application For TE &amp; GOTS'!S1318),"")</f>
        <v/>
      </c>
      <c r="E1226" s="14" t="str">
        <f ca="1">'Application For TE &amp; GOTS'!AF1318</f>
        <v/>
      </c>
      <c r="F1226" s="14" t="str">
        <f ca="1">'Application For TE &amp; GOTS'!AH1318</f>
        <v/>
      </c>
      <c r="G1226" s="14" t="e">
        <f ca="1">'Application For TE &amp; GOTS'!AI1318</f>
        <v>#REF!</v>
      </c>
    </row>
    <row r="1227" spans="1:7">
      <c r="A1227" s="14">
        <v>1206</v>
      </c>
      <c r="B1227" s="14" t="str">
        <f ca="1">'Application For TE &amp; GOTS'!X1319</f>
        <v/>
      </c>
      <c r="C1227" s="14">
        <f>'Application For TE &amp; GOTS'!$D1319</f>
        <v>0</v>
      </c>
      <c r="D1227" s="14" t="str" cm="1">
        <f t="array" aca="1" ref="D1227" ca="1">IFERROR(INDIRECT("'Application For Textile'!L"&amp;'Application For TE &amp; GOTS'!S1319),"")</f>
        <v/>
      </c>
      <c r="E1227" s="14" t="str">
        <f ca="1">'Application For TE &amp; GOTS'!AF1319</f>
        <v/>
      </c>
      <c r="F1227" s="14" t="str">
        <f ca="1">'Application For TE &amp; GOTS'!AH1319</f>
        <v/>
      </c>
      <c r="G1227" s="14" t="e">
        <f ca="1">'Application For TE &amp; GOTS'!AI1319</f>
        <v>#REF!</v>
      </c>
    </row>
    <row r="1228" spans="1:7">
      <c r="A1228" s="14">
        <v>1207</v>
      </c>
      <c r="B1228" s="14" t="str">
        <f ca="1">'Application For TE &amp; GOTS'!X1320</f>
        <v/>
      </c>
      <c r="C1228" s="14">
        <f>'Application For TE &amp; GOTS'!$D1320</f>
        <v>0</v>
      </c>
      <c r="D1228" s="14" t="str" cm="1">
        <f t="array" aca="1" ref="D1228" ca="1">IFERROR(INDIRECT("'Application For Textile'!L"&amp;'Application For TE &amp; GOTS'!S1320),"")</f>
        <v/>
      </c>
      <c r="E1228" s="14" t="str">
        <f ca="1">'Application For TE &amp; GOTS'!AF1320</f>
        <v/>
      </c>
      <c r="F1228" s="14" t="str">
        <f ca="1">'Application For TE &amp; GOTS'!AH1320</f>
        <v/>
      </c>
      <c r="G1228" s="14" t="e">
        <f ca="1">'Application For TE &amp; GOTS'!AI1320</f>
        <v>#REF!</v>
      </c>
    </row>
    <row r="1229" spans="1:7">
      <c r="A1229" s="14">
        <v>1208</v>
      </c>
      <c r="B1229" s="14" t="str">
        <f ca="1">'Application For TE &amp; GOTS'!X1321</f>
        <v/>
      </c>
      <c r="C1229" s="14">
        <f>'Application For TE &amp; GOTS'!$D1321</f>
        <v>0</v>
      </c>
      <c r="D1229" s="14" t="str" cm="1">
        <f t="array" aca="1" ref="D1229" ca="1">IFERROR(INDIRECT("'Application For Textile'!L"&amp;'Application For TE &amp; GOTS'!S1321),"")</f>
        <v/>
      </c>
      <c r="E1229" s="14" t="str">
        <f ca="1">'Application For TE &amp; GOTS'!AF1321</f>
        <v/>
      </c>
      <c r="F1229" s="14" t="str">
        <f ca="1">'Application For TE &amp; GOTS'!AH1321</f>
        <v/>
      </c>
      <c r="G1229" s="14" t="e">
        <f ca="1">'Application For TE &amp; GOTS'!AI1321</f>
        <v>#REF!</v>
      </c>
    </row>
    <row r="1230" spans="1:7">
      <c r="A1230" s="14">
        <v>1209</v>
      </c>
      <c r="B1230" s="14" t="str">
        <f ca="1">'Application For TE &amp; GOTS'!X1322</f>
        <v/>
      </c>
      <c r="C1230" s="14">
        <f>'Application For TE &amp; GOTS'!$D1322</f>
        <v>0</v>
      </c>
      <c r="D1230" s="14" t="str" cm="1">
        <f t="array" aca="1" ref="D1230" ca="1">IFERROR(INDIRECT("'Application For Textile'!L"&amp;'Application For TE &amp; GOTS'!S1322),"")</f>
        <v/>
      </c>
      <c r="E1230" s="14" t="str">
        <f ca="1">'Application For TE &amp; GOTS'!AF1322</f>
        <v/>
      </c>
      <c r="F1230" s="14" t="str">
        <f ca="1">'Application For TE &amp; GOTS'!AH1322</f>
        <v/>
      </c>
      <c r="G1230" s="14" t="e">
        <f ca="1">'Application For TE &amp; GOTS'!AI1322</f>
        <v>#REF!</v>
      </c>
    </row>
    <row r="1231" spans="1:7">
      <c r="A1231" s="14">
        <v>1210</v>
      </c>
      <c r="B1231" s="14" t="str">
        <f ca="1">'Application For TE &amp; GOTS'!X1323</f>
        <v/>
      </c>
      <c r="C1231" s="14">
        <f>'Application For TE &amp; GOTS'!$D1323</f>
        <v>0</v>
      </c>
      <c r="D1231" s="14" t="str" cm="1">
        <f t="array" aca="1" ref="D1231" ca="1">IFERROR(INDIRECT("'Application For Textile'!L"&amp;'Application For TE &amp; GOTS'!S1323),"")</f>
        <v/>
      </c>
      <c r="E1231" s="14" t="str">
        <f ca="1">'Application For TE &amp; GOTS'!AF1323</f>
        <v/>
      </c>
      <c r="F1231" s="14" t="str">
        <f ca="1">'Application For TE &amp; GOTS'!AH1323</f>
        <v/>
      </c>
      <c r="G1231" s="14" t="e">
        <f ca="1">'Application For TE &amp; GOTS'!AI1323</f>
        <v>#REF!</v>
      </c>
    </row>
    <row r="1232" spans="1:7">
      <c r="A1232" s="14">
        <v>1211</v>
      </c>
      <c r="B1232" s="14" t="str">
        <f ca="1">'Application For TE &amp; GOTS'!X1324</f>
        <v/>
      </c>
      <c r="C1232" s="14">
        <f>'Application For TE &amp; GOTS'!$D1324</f>
        <v>0</v>
      </c>
      <c r="D1232" s="14" t="str" cm="1">
        <f t="array" aca="1" ref="D1232" ca="1">IFERROR(INDIRECT("'Application For Textile'!L"&amp;'Application For TE &amp; GOTS'!S1324),"")</f>
        <v/>
      </c>
      <c r="E1232" s="14" t="str">
        <f ca="1">'Application For TE &amp; GOTS'!AF1324</f>
        <v/>
      </c>
      <c r="F1232" s="14" t="str">
        <f ca="1">'Application For TE &amp; GOTS'!AH1324</f>
        <v/>
      </c>
      <c r="G1232" s="14" t="e">
        <f ca="1">'Application For TE &amp; GOTS'!AI1324</f>
        <v>#REF!</v>
      </c>
    </row>
    <row r="1233" spans="1:7">
      <c r="A1233" s="14">
        <v>1212</v>
      </c>
      <c r="B1233" s="14" t="str">
        <f ca="1">'Application For TE &amp; GOTS'!X1325</f>
        <v/>
      </c>
      <c r="C1233" s="14">
        <f>'Application For TE &amp; GOTS'!$D1325</f>
        <v>0</v>
      </c>
      <c r="D1233" s="14" t="str" cm="1">
        <f t="array" aca="1" ref="D1233" ca="1">IFERROR(INDIRECT("'Application For Textile'!L"&amp;'Application For TE &amp; GOTS'!S1325),"")</f>
        <v/>
      </c>
      <c r="E1233" s="14" t="str">
        <f ca="1">'Application For TE &amp; GOTS'!AF1325</f>
        <v/>
      </c>
      <c r="F1233" s="14" t="str">
        <f ca="1">'Application For TE &amp; GOTS'!AH1325</f>
        <v/>
      </c>
      <c r="G1233" s="14" t="e">
        <f ca="1">'Application For TE &amp; GOTS'!AI1325</f>
        <v>#REF!</v>
      </c>
    </row>
    <row r="1234" spans="1:7">
      <c r="A1234" s="14">
        <v>1213</v>
      </c>
      <c r="B1234" s="14" t="str">
        <f ca="1">'Application For TE &amp; GOTS'!X1326</f>
        <v/>
      </c>
      <c r="C1234" s="14">
        <f>'Application For TE &amp; GOTS'!$D1326</f>
        <v>0</v>
      </c>
      <c r="D1234" s="14" t="str" cm="1">
        <f t="array" aca="1" ref="D1234" ca="1">IFERROR(INDIRECT("'Application For Textile'!L"&amp;'Application For TE &amp; GOTS'!S1326),"")</f>
        <v/>
      </c>
      <c r="E1234" s="14" t="str">
        <f ca="1">'Application For TE &amp; GOTS'!AF1326</f>
        <v/>
      </c>
      <c r="F1234" s="14" t="str">
        <f ca="1">'Application For TE &amp; GOTS'!AH1326</f>
        <v/>
      </c>
      <c r="G1234" s="14" t="e">
        <f ca="1">'Application For TE &amp; GOTS'!AI1326</f>
        <v>#REF!</v>
      </c>
    </row>
    <row r="1235" spans="1:7">
      <c r="A1235" s="14">
        <v>1214</v>
      </c>
      <c r="B1235" s="14" t="str">
        <f ca="1">'Application For TE &amp; GOTS'!X1327</f>
        <v/>
      </c>
      <c r="C1235" s="14">
        <f>'Application For TE &amp; GOTS'!$D1327</f>
        <v>0</v>
      </c>
      <c r="D1235" s="14" t="str" cm="1">
        <f t="array" aca="1" ref="D1235" ca="1">IFERROR(INDIRECT("'Application For Textile'!L"&amp;'Application For TE &amp; GOTS'!S1327),"")</f>
        <v/>
      </c>
      <c r="E1235" s="14" t="str">
        <f ca="1">'Application For TE &amp; GOTS'!AF1327</f>
        <v/>
      </c>
      <c r="F1235" s="14" t="str">
        <f ca="1">'Application For TE &amp; GOTS'!AH1327</f>
        <v/>
      </c>
      <c r="G1235" s="14" t="e">
        <f ca="1">'Application For TE &amp; GOTS'!AI1327</f>
        <v>#REF!</v>
      </c>
    </row>
    <row r="1236" spans="1:7">
      <c r="A1236" s="14">
        <v>1215</v>
      </c>
      <c r="B1236" s="14" t="str">
        <f ca="1">'Application For TE &amp; GOTS'!X1328</f>
        <v/>
      </c>
      <c r="C1236" s="14">
        <f>'Application For TE &amp; GOTS'!$D1328</f>
        <v>0</v>
      </c>
      <c r="D1236" s="14" t="str" cm="1">
        <f t="array" aca="1" ref="D1236" ca="1">IFERROR(INDIRECT("'Application For Textile'!L"&amp;'Application For TE &amp; GOTS'!S1328),"")</f>
        <v/>
      </c>
      <c r="E1236" s="14" t="str">
        <f ca="1">'Application For TE &amp; GOTS'!AF1328</f>
        <v/>
      </c>
      <c r="F1236" s="14" t="str">
        <f ca="1">'Application For TE &amp; GOTS'!AH1328</f>
        <v/>
      </c>
      <c r="G1236" s="14" t="e">
        <f ca="1">'Application For TE &amp; GOTS'!AI1328</f>
        <v>#REF!</v>
      </c>
    </row>
    <row r="1237" spans="1:7">
      <c r="A1237" s="14">
        <v>1216</v>
      </c>
      <c r="B1237" s="14" t="str">
        <f ca="1">'Application For TE &amp; GOTS'!X1329</f>
        <v/>
      </c>
      <c r="C1237" s="14">
        <f>'Application For TE &amp; GOTS'!$D1329</f>
        <v>0</v>
      </c>
      <c r="D1237" s="14" t="str" cm="1">
        <f t="array" aca="1" ref="D1237" ca="1">IFERROR(INDIRECT("'Application For Textile'!L"&amp;'Application For TE &amp; GOTS'!S1329),"")</f>
        <v/>
      </c>
      <c r="E1237" s="14" t="str">
        <f ca="1">'Application For TE &amp; GOTS'!AF1329</f>
        <v/>
      </c>
      <c r="F1237" s="14" t="str">
        <f ca="1">'Application For TE &amp; GOTS'!AH1329</f>
        <v/>
      </c>
      <c r="G1237" s="14" t="e">
        <f ca="1">'Application For TE &amp; GOTS'!AI1329</f>
        <v>#REF!</v>
      </c>
    </row>
    <row r="1238" spans="1:7">
      <c r="A1238" s="14">
        <v>1217</v>
      </c>
      <c r="B1238" s="14" t="str">
        <f ca="1">'Application For TE &amp; GOTS'!X1330</f>
        <v/>
      </c>
      <c r="C1238" s="14">
        <f>'Application For TE &amp; GOTS'!$D1330</f>
        <v>0</v>
      </c>
      <c r="D1238" s="14" t="str" cm="1">
        <f t="array" aca="1" ref="D1238" ca="1">IFERROR(INDIRECT("'Application For Textile'!L"&amp;'Application For TE &amp; GOTS'!S1330),"")</f>
        <v/>
      </c>
      <c r="E1238" s="14" t="str">
        <f ca="1">'Application For TE &amp; GOTS'!AF1330</f>
        <v/>
      </c>
      <c r="F1238" s="14" t="str">
        <f ca="1">'Application For TE &amp; GOTS'!AH1330</f>
        <v/>
      </c>
      <c r="G1238" s="14" t="e">
        <f ca="1">'Application For TE &amp; GOTS'!AI1330</f>
        <v>#REF!</v>
      </c>
    </row>
    <row r="1239" spans="1:7">
      <c r="A1239" s="14">
        <v>1218</v>
      </c>
      <c r="B1239" s="14" t="str">
        <f ca="1">'Application For TE &amp; GOTS'!X1331</f>
        <v/>
      </c>
      <c r="C1239" s="14">
        <f>'Application For TE &amp; GOTS'!$D1331</f>
        <v>0</v>
      </c>
      <c r="D1239" s="14" t="str" cm="1">
        <f t="array" aca="1" ref="D1239" ca="1">IFERROR(INDIRECT("'Application For Textile'!L"&amp;'Application For TE &amp; GOTS'!S1331),"")</f>
        <v/>
      </c>
      <c r="E1239" s="14" t="str">
        <f ca="1">'Application For TE &amp; GOTS'!AF1331</f>
        <v/>
      </c>
      <c r="F1239" s="14" t="str">
        <f ca="1">'Application For TE &amp; GOTS'!AH1331</f>
        <v/>
      </c>
      <c r="G1239" s="14" t="e">
        <f ca="1">'Application For TE &amp; GOTS'!AI1331</f>
        <v>#REF!</v>
      </c>
    </row>
    <row r="1240" spans="1:7">
      <c r="A1240" s="14">
        <v>1219</v>
      </c>
      <c r="B1240" s="14" t="str">
        <f ca="1">'Application For TE &amp; GOTS'!X1332</f>
        <v/>
      </c>
      <c r="C1240" s="14">
        <f>'Application For TE &amp; GOTS'!$D1332</f>
        <v>0</v>
      </c>
      <c r="D1240" s="14" t="str" cm="1">
        <f t="array" aca="1" ref="D1240" ca="1">IFERROR(INDIRECT("'Application For Textile'!L"&amp;'Application For TE &amp; GOTS'!S1332),"")</f>
        <v/>
      </c>
      <c r="E1240" s="14" t="str">
        <f ca="1">'Application For TE &amp; GOTS'!AF1332</f>
        <v/>
      </c>
      <c r="F1240" s="14" t="str">
        <f ca="1">'Application For TE &amp; GOTS'!AH1332</f>
        <v/>
      </c>
      <c r="G1240" s="14" t="e">
        <f ca="1">'Application For TE &amp; GOTS'!AI1332</f>
        <v>#REF!</v>
      </c>
    </row>
    <row r="1241" spans="1:7">
      <c r="A1241" s="14">
        <v>1220</v>
      </c>
      <c r="B1241" s="14" t="str">
        <f ca="1">'Application For TE &amp; GOTS'!X1333</f>
        <v/>
      </c>
      <c r="C1241" s="14">
        <f>'Application For TE &amp; GOTS'!$D1333</f>
        <v>0</v>
      </c>
      <c r="D1241" s="14" t="str" cm="1">
        <f t="array" aca="1" ref="D1241" ca="1">IFERROR(INDIRECT("'Application For Textile'!L"&amp;'Application For TE &amp; GOTS'!S1333),"")</f>
        <v/>
      </c>
      <c r="E1241" s="14" t="str">
        <f ca="1">'Application For TE &amp; GOTS'!AF1333</f>
        <v/>
      </c>
      <c r="F1241" s="14" t="str">
        <f ca="1">'Application For TE &amp; GOTS'!AH1333</f>
        <v/>
      </c>
      <c r="G1241" s="14" t="e">
        <f ca="1">'Application For TE &amp; GOTS'!AI1333</f>
        <v>#REF!</v>
      </c>
    </row>
    <row r="1242" spans="1:7">
      <c r="A1242" s="14">
        <v>1221</v>
      </c>
      <c r="B1242" s="14" t="str">
        <f ca="1">'Application For TE &amp; GOTS'!X1334</f>
        <v/>
      </c>
      <c r="C1242" s="14">
        <f>'Application For TE &amp; GOTS'!$D1334</f>
        <v>0</v>
      </c>
      <c r="D1242" s="14" t="str" cm="1">
        <f t="array" aca="1" ref="D1242" ca="1">IFERROR(INDIRECT("'Application For Textile'!L"&amp;'Application For TE &amp; GOTS'!S1334),"")</f>
        <v/>
      </c>
      <c r="E1242" s="14" t="str">
        <f ca="1">'Application For TE &amp; GOTS'!AF1334</f>
        <v/>
      </c>
      <c r="F1242" s="14" t="str">
        <f ca="1">'Application For TE &amp; GOTS'!AH1334</f>
        <v/>
      </c>
      <c r="G1242" s="14" t="e">
        <f ca="1">'Application For TE &amp; GOTS'!AI1334</f>
        <v>#REF!</v>
      </c>
    </row>
    <row r="1243" spans="1:7">
      <c r="A1243" s="14">
        <v>1222</v>
      </c>
      <c r="B1243" s="14" t="str">
        <f ca="1">'Application For TE &amp; GOTS'!X1335</f>
        <v/>
      </c>
      <c r="C1243" s="14">
        <f>'Application For TE &amp; GOTS'!$D1335</f>
        <v>0</v>
      </c>
      <c r="D1243" s="14" t="str" cm="1">
        <f t="array" aca="1" ref="D1243" ca="1">IFERROR(INDIRECT("'Application For Textile'!L"&amp;'Application For TE &amp; GOTS'!S1335),"")</f>
        <v/>
      </c>
      <c r="E1243" s="14" t="str">
        <f ca="1">'Application For TE &amp; GOTS'!AF1335</f>
        <v/>
      </c>
      <c r="F1243" s="14" t="str">
        <f ca="1">'Application For TE &amp; GOTS'!AH1335</f>
        <v/>
      </c>
      <c r="G1243" s="14" t="e">
        <f ca="1">'Application For TE &amp; GOTS'!AI1335</f>
        <v>#REF!</v>
      </c>
    </row>
    <row r="1244" spans="1:7">
      <c r="A1244" s="14">
        <v>1223</v>
      </c>
      <c r="B1244" s="14" t="str">
        <f ca="1">'Application For TE &amp; GOTS'!X1336</f>
        <v/>
      </c>
      <c r="C1244" s="14">
        <f>'Application For TE &amp; GOTS'!$D1336</f>
        <v>0</v>
      </c>
      <c r="D1244" s="14" t="str" cm="1">
        <f t="array" aca="1" ref="D1244" ca="1">IFERROR(INDIRECT("'Application For Textile'!L"&amp;'Application For TE &amp; GOTS'!S1336),"")</f>
        <v/>
      </c>
      <c r="E1244" s="14" t="str">
        <f ca="1">'Application For TE &amp; GOTS'!AF1336</f>
        <v/>
      </c>
      <c r="F1244" s="14" t="str">
        <f ca="1">'Application For TE &amp; GOTS'!AH1336</f>
        <v/>
      </c>
      <c r="G1244" s="14" t="e">
        <f ca="1">'Application For TE &amp; GOTS'!AI1336</f>
        <v>#REF!</v>
      </c>
    </row>
    <row r="1245" spans="1:7">
      <c r="A1245" s="14">
        <v>1224</v>
      </c>
      <c r="B1245" s="14" t="str">
        <f ca="1">'Application For TE &amp; GOTS'!X1337</f>
        <v/>
      </c>
      <c r="C1245" s="14">
        <f>'Application For TE &amp; GOTS'!$D1337</f>
        <v>0</v>
      </c>
      <c r="D1245" s="14" t="str" cm="1">
        <f t="array" aca="1" ref="D1245" ca="1">IFERROR(INDIRECT("'Application For Textile'!L"&amp;'Application For TE &amp; GOTS'!S1337),"")</f>
        <v/>
      </c>
      <c r="E1245" s="14" t="str">
        <f ca="1">'Application For TE &amp; GOTS'!AF1337</f>
        <v/>
      </c>
      <c r="F1245" s="14" t="str">
        <f ca="1">'Application For TE &amp; GOTS'!AH1337</f>
        <v/>
      </c>
      <c r="G1245" s="14" t="e">
        <f ca="1">'Application For TE &amp; GOTS'!AI1337</f>
        <v>#REF!</v>
      </c>
    </row>
    <row r="1246" spans="1:7">
      <c r="A1246" s="14">
        <v>1225</v>
      </c>
      <c r="B1246" s="14" t="str">
        <f ca="1">'Application For TE &amp; GOTS'!X1338</f>
        <v/>
      </c>
      <c r="C1246" s="14">
        <f>'Application For TE &amp; GOTS'!$D1338</f>
        <v>0</v>
      </c>
      <c r="D1246" s="14" t="str" cm="1">
        <f t="array" aca="1" ref="D1246" ca="1">IFERROR(INDIRECT("'Application For Textile'!L"&amp;'Application For TE &amp; GOTS'!S1338),"")</f>
        <v/>
      </c>
      <c r="E1246" s="14" t="str">
        <f ca="1">'Application For TE &amp; GOTS'!AF1338</f>
        <v/>
      </c>
      <c r="F1246" s="14" t="str">
        <f ca="1">'Application For TE &amp; GOTS'!AH1338</f>
        <v/>
      </c>
      <c r="G1246" s="14" t="e">
        <f ca="1">'Application For TE &amp; GOTS'!AI1338</f>
        <v>#REF!</v>
      </c>
    </row>
    <row r="1247" spans="1:7">
      <c r="A1247" s="14">
        <v>1226</v>
      </c>
      <c r="B1247" s="14" t="str">
        <f ca="1">'Application For TE &amp; GOTS'!X1339</f>
        <v/>
      </c>
      <c r="C1247" s="14">
        <f>'Application For TE &amp; GOTS'!$D1339</f>
        <v>0</v>
      </c>
      <c r="D1247" s="14" t="str" cm="1">
        <f t="array" aca="1" ref="D1247" ca="1">IFERROR(INDIRECT("'Application For Textile'!L"&amp;'Application For TE &amp; GOTS'!S1339),"")</f>
        <v/>
      </c>
      <c r="E1247" s="14" t="str">
        <f ca="1">'Application For TE &amp; GOTS'!AF1339</f>
        <v/>
      </c>
      <c r="F1247" s="14" t="str">
        <f ca="1">'Application For TE &amp; GOTS'!AH1339</f>
        <v/>
      </c>
      <c r="G1247" s="14" t="e">
        <f ca="1">'Application For TE &amp; GOTS'!AI1339</f>
        <v>#REF!</v>
      </c>
    </row>
    <row r="1248" spans="1:7">
      <c r="A1248" s="14">
        <v>1227</v>
      </c>
      <c r="B1248" s="14" t="str">
        <f ca="1">'Application For TE &amp; GOTS'!X1340</f>
        <v/>
      </c>
      <c r="C1248" s="14">
        <f>'Application For TE &amp; GOTS'!$D1340</f>
        <v>0</v>
      </c>
      <c r="D1248" s="14" t="str" cm="1">
        <f t="array" aca="1" ref="D1248" ca="1">IFERROR(INDIRECT("'Application For Textile'!L"&amp;'Application For TE &amp; GOTS'!S1340),"")</f>
        <v/>
      </c>
      <c r="E1248" s="14" t="str">
        <f ca="1">'Application For TE &amp; GOTS'!AF1340</f>
        <v/>
      </c>
      <c r="F1248" s="14" t="str">
        <f ca="1">'Application For TE &amp; GOTS'!AH1340</f>
        <v/>
      </c>
      <c r="G1248" s="14" t="e">
        <f ca="1">'Application For TE &amp; GOTS'!AI1340</f>
        <v>#REF!</v>
      </c>
    </row>
    <row r="1249" spans="1:7">
      <c r="A1249" s="14">
        <v>1228</v>
      </c>
      <c r="B1249" s="14" t="str">
        <f ca="1">'Application For TE &amp; GOTS'!X1341</f>
        <v/>
      </c>
      <c r="C1249" s="14">
        <f>'Application For TE &amp; GOTS'!$D1341</f>
        <v>0</v>
      </c>
      <c r="D1249" s="14" t="str" cm="1">
        <f t="array" aca="1" ref="D1249" ca="1">IFERROR(INDIRECT("'Application For Textile'!L"&amp;'Application For TE &amp; GOTS'!S1341),"")</f>
        <v/>
      </c>
      <c r="E1249" s="14" t="str">
        <f ca="1">'Application For TE &amp; GOTS'!AF1341</f>
        <v/>
      </c>
      <c r="F1249" s="14" t="str">
        <f ca="1">'Application For TE &amp; GOTS'!AH1341</f>
        <v/>
      </c>
      <c r="G1249" s="14" t="e">
        <f ca="1">'Application For TE &amp; GOTS'!AI1341</f>
        <v>#REF!</v>
      </c>
    </row>
    <row r="1250" spans="1:7">
      <c r="A1250" s="14">
        <v>1229</v>
      </c>
      <c r="B1250" s="14" t="str">
        <f ca="1">'Application For TE &amp; GOTS'!X1342</f>
        <v/>
      </c>
      <c r="C1250" s="14">
        <f>'Application For TE &amp; GOTS'!$D1342</f>
        <v>0</v>
      </c>
      <c r="D1250" s="14" t="str" cm="1">
        <f t="array" aca="1" ref="D1250" ca="1">IFERROR(INDIRECT("'Application For Textile'!L"&amp;'Application For TE &amp; GOTS'!S1342),"")</f>
        <v/>
      </c>
      <c r="E1250" s="14" t="str">
        <f ca="1">'Application For TE &amp; GOTS'!AF1342</f>
        <v/>
      </c>
      <c r="F1250" s="14" t="str">
        <f ca="1">'Application For TE &amp; GOTS'!AH1342</f>
        <v/>
      </c>
      <c r="G1250" s="14" t="e">
        <f ca="1">'Application For TE &amp; GOTS'!AI1342</f>
        <v>#REF!</v>
      </c>
    </row>
    <row r="1251" spans="1:7">
      <c r="A1251" s="14">
        <v>1230</v>
      </c>
      <c r="B1251" s="14" t="str">
        <f ca="1">'Application For TE &amp; GOTS'!X1343</f>
        <v/>
      </c>
      <c r="C1251" s="14">
        <f>'Application For TE &amp; GOTS'!$D1343</f>
        <v>0</v>
      </c>
      <c r="D1251" s="14" t="str" cm="1">
        <f t="array" aca="1" ref="D1251" ca="1">IFERROR(INDIRECT("'Application For Textile'!L"&amp;'Application For TE &amp; GOTS'!S1343),"")</f>
        <v/>
      </c>
      <c r="E1251" s="14" t="str">
        <f ca="1">'Application For TE &amp; GOTS'!AF1343</f>
        <v/>
      </c>
      <c r="F1251" s="14" t="str">
        <f ca="1">'Application For TE &amp; GOTS'!AH1343</f>
        <v/>
      </c>
      <c r="G1251" s="14" t="e">
        <f ca="1">'Application For TE &amp; GOTS'!AI1343</f>
        <v>#REF!</v>
      </c>
    </row>
    <row r="1252" spans="1:7">
      <c r="A1252" s="14">
        <v>1231</v>
      </c>
      <c r="B1252" s="14" t="str">
        <f ca="1">'Application For TE &amp; GOTS'!X1344</f>
        <v/>
      </c>
      <c r="C1252" s="14">
        <f>'Application For TE &amp; GOTS'!$D1344</f>
        <v>0</v>
      </c>
      <c r="D1252" s="14" t="str" cm="1">
        <f t="array" aca="1" ref="D1252" ca="1">IFERROR(INDIRECT("'Application For Textile'!L"&amp;'Application For TE &amp; GOTS'!S1344),"")</f>
        <v/>
      </c>
      <c r="E1252" s="14" t="str">
        <f ca="1">'Application For TE &amp; GOTS'!AF1344</f>
        <v/>
      </c>
      <c r="F1252" s="14" t="str">
        <f ca="1">'Application For TE &amp; GOTS'!AH1344</f>
        <v/>
      </c>
      <c r="G1252" s="14" t="e">
        <f ca="1">'Application For TE &amp; GOTS'!AI1344</f>
        <v>#REF!</v>
      </c>
    </row>
    <row r="1253" spans="1:7">
      <c r="A1253" s="14">
        <v>1232</v>
      </c>
      <c r="B1253" s="14" t="str">
        <f ca="1">'Application For TE &amp; GOTS'!X1345</f>
        <v/>
      </c>
      <c r="C1253" s="14">
        <f>'Application For TE &amp; GOTS'!$D1345</f>
        <v>0</v>
      </c>
      <c r="D1253" s="14" t="str" cm="1">
        <f t="array" aca="1" ref="D1253" ca="1">IFERROR(INDIRECT("'Application For Textile'!L"&amp;'Application For TE &amp; GOTS'!S1345),"")</f>
        <v/>
      </c>
      <c r="E1253" s="14" t="str">
        <f ca="1">'Application For TE &amp; GOTS'!AF1345</f>
        <v/>
      </c>
      <c r="F1253" s="14" t="str">
        <f ca="1">'Application For TE &amp; GOTS'!AH1345</f>
        <v/>
      </c>
      <c r="G1253" s="14" t="e">
        <f ca="1">'Application For TE &amp; GOTS'!AI1345</f>
        <v>#REF!</v>
      </c>
    </row>
    <row r="1254" spans="1:7">
      <c r="A1254" s="14">
        <v>1233</v>
      </c>
      <c r="B1254" s="14" t="str">
        <f ca="1">'Application For TE &amp; GOTS'!X1346</f>
        <v/>
      </c>
      <c r="C1254" s="14">
        <f>'Application For TE &amp; GOTS'!$D1346</f>
        <v>0</v>
      </c>
      <c r="D1254" s="14" t="str" cm="1">
        <f t="array" aca="1" ref="D1254" ca="1">IFERROR(INDIRECT("'Application For Textile'!L"&amp;'Application For TE &amp; GOTS'!S1346),"")</f>
        <v/>
      </c>
      <c r="E1254" s="14" t="str">
        <f ca="1">'Application For TE &amp; GOTS'!AF1346</f>
        <v/>
      </c>
      <c r="F1254" s="14" t="str">
        <f ca="1">'Application For TE &amp; GOTS'!AH1346</f>
        <v/>
      </c>
      <c r="G1254" s="14" t="e">
        <f ca="1">'Application For TE &amp; GOTS'!AI1346</f>
        <v>#REF!</v>
      </c>
    </row>
    <row r="1255" spans="1:7">
      <c r="A1255" s="14">
        <v>1234</v>
      </c>
      <c r="B1255" s="14" t="str">
        <f ca="1">'Application For TE &amp; GOTS'!X1347</f>
        <v/>
      </c>
      <c r="C1255" s="14">
        <f>'Application For TE &amp; GOTS'!$D1347</f>
        <v>0</v>
      </c>
      <c r="D1255" s="14" t="str" cm="1">
        <f t="array" aca="1" ref="D1255" ca="1">IFERROR(INDIRECT("'Application For Textile'!L"&amp;'Application For TE &amp; GOTS'!S1347),"")</f>
        <v/>
      </c>
      <c r="E1255" s="14" t="str">
        <f ca="1">'Application For TE &amp; GOTS'!AF1347</f>
        <v/>
      </c>
      <c r="F1255" s="14" t="str">
        <f ca="1">'Application For TE &amp; GOTS'!AH1347</f>
        <v/>
      </c>
      <c r="G1255" s="14" t="e">
        <f ca="1">'Application For TE &amp; GOTS'!AI1347</f>
        <v>#REF!</v>
      </c>
    </row>
    <row r="1256" spans="1:7">
      <c r="A1256" s="14">
        <v>1235</v>
      </c>
      <c r="B1256" s="14" t="str">
        <f ca="1">'Application For TE &amp; GOTS'!X1348</f>
        <v/>
      </c>
      <c r="C1256" s="14">
        <f>'Application For TE &amp; GOTS'!$D1348</f>
        <v>0</v>
      </c>
      <c r="D1256" s="14" t="str" cm="1">
        <f t="array" aca="1" ref="D1256" ca="1">IFERROR(INDIRECT("'Application For Textile'!L"&amp;'Application For TE &amp; GOTS'!S1348),"")</f>
        <v/>
      </c>
      <c r="E1256" s="14" t="str">
        <f ca="1">'Application For TE &amp; GOTS'!AF1348</f>
        <v/>
      </c>
      <c r="F1256" s="14" t="str">
        <f ca="1">'Application For TE &amp; GOTS'!AH1348</f>
        <v/>
      </c>
      <c r="G1256" s="14" t="e">
        <f ca="1">'Application For TE &amp; GOTS'!AI1348</f>
        <v>#REF!</v>
      </c>
    </row>
    <row r="1257" spans="1:7">
      <c r="A1257" s="14">
        <v>1236</v>
      </c>
      <c r="B1257" s="14" t="str">
        <f ca="1">'Application For TE &amp; GOTS'!X1349</f>
        <v/>
      </c>
      <c r="C1257" s="14">
        <f>'Application For TE &amp; GOTS'!$D1349</f>
        <v>0</v>
      </c>
      <c r="D1257" s="14" t="str" cm="1">
        <f t="array" aca="1" ref="D1257" ca="1">IFERROR(INDIRECT("'Application For Textile'!L"&amp;'Application For TE &amp; GOTS'!S1349),"")</f>
        <v/>
      </c>
      <c r="E1257" s="14" t="str">
        <f ca="1">'Application For TE &amp; GOTS'!AF1349</f>
        <v/>
      </c>
      <c r="F1257" s="14" t="str">
        <f ca="1">'Application For TE &amp; GOTS'!AH1349</f>
        <v/>
      </c>
      <c r="G1257" s="14" t="e">
        <f ca="1">'Application For TE &amp; GOTS'!AI1349</f>
        <v>#REF!</v>
      </c>
    </row>
    <row r="1258" spans="1:7">
      <c r="A1258" s="14">
        <v>1237</v>
      </c>
      <c r="B1258" s="14" t="str">
        <f ca="1">'Application For TE &amp; GOTS'!X1350</f>
        <v/>
      </c>
      <c r="C1258" s="14">
        <f>'Application For TE &amp; GOTS'!$D1350</f>
        <v>0</v>
      </c>
      <c r="D1258" s="14" t="str" cm="1">
        <f t="array" aca="1" ref="D1258" ca="1">IFERROR(INDIRECT("'Application For Textile'!L"&amp;'Application For TE &amp; GOTS'!S1350),"")</f>
        <v/>
      </c>
      <c r="E1258" s="14" t="str">
        <f ca="1">'Application For TE &amp; GOTS'!AF1350</f>
        <v/>
      </c>
      <c r="F1258" s="14" t="str">
        <f ca="1">'Application For TE &amp; GOTS'!AH1350</f>
        <v/>
      </c>
      <c r="G1258" s="14" t="e">
        <f ca="1">'Application For TE &amp; GOTS'!AI1350</f>
        <v>#REF!</v>
      </c>
    </row>
    <row r="1259" spans="1:7">
      <c r="A1259" s="14">
        <v>1238</v>
      </c>
      <c r="B1259" s="14" t="str">
        <f ca="1">'Application For TE &amp; GOTS'!X1351</f>
        <v/>
      </c>
      <c r="C1259" s="14">
        <f>'Application For TE &amp; GOTS'!$D1351</f>
        <v>0</v>
      </c>
      <c r="D1259" s="14" t="str" cm="1">
        <f t="array" aca="1" ref="D1259" ca="1">IFERROR(INDIRECT("'Application For Textile'!L"&amp;'Application For TE &amp; GOTS'!S1351),"")</f>
        <v/>
      </c>
      <c r="E1259" s="14" t="str">
        <f ca="1">'Application For TE &amp; GOTS'!AF1351</f>
        <v/>
      </c>
      <c r="F1259" s="14" t="str">
        <f ca="1">'Application For TE &amp; GOTS'!AH1351</f>
        <v/>
      </c>
      <c r="G1259" s="14" t="e">
        <f ca="1">'Application For TE &amp; GOTS'!AI1351</f>
        <v>#REF!</v>
      </c>
    </row>
    <row r="1260" spans="1:7">
      <c r="A1260" s="14">
        <v>1239</v>
      </c>
      <c r="B1260" s="14" t="str">
        <f ca="1">'Application For TE &amp; GOTS'!X1352</f>
        <v/>
      </c>
      <c r="C1260" s="14">
        <f>'Application For TE &amp; GOTS'!$D1352</f>
        <v>0</v>
      </c>
      <c r="D1260" s="14" t="str" cm="1">
        <f t="array" aca="1" ref="D1260" ca="1">IFERROR(INDIRECT("'Application For Textile'!L"&amp;'Application For TE &amp; GOTS'!S1352),"")</f>
        <v/>
      </c>
      <c r="E1260" s="14" t="str">
        <f ca="1">'Application For TE &amp; GOTS'!AF1352</f>
        <v/>
      </c>
      <c r="F1260" s="14" t="str">
        <f ca="1">'Application For TE &amp; GOTS'!AH1352</f>
        <v/>
      </c>
      <c r="G1260" s="14" t="e">
        <f ca="1">'Application For TE &amp; GOTS'!AI1352</f>
        <v>#REF!</v>
      </c>
    </row>
    <row r="1261" spans="1:7">
      <c r="A1261" s="14">
        <v>1240</v>
      </c>
      <c r="B1261" s="14" t="str">
        <f ca="1">'Application For TE &amp; GOTS'!X1353</f>
        <v/>
      </c>
      <c r="C1261" s="14">
        <f>'Application For TE &amp; GOTS'!$D1353</f>
        <v>0</v>
      </c>
      <c r="D1261" s="14" t="str" cm="1">
        <f t="array" aca="1" ref="D1261" ca="1">IFERROR(INDIRECT("'Application For Textile'!L"&amp;'Application For TE &amp; GOTS'!S1353),"")</f>
        <v/>
      </c>
      <c r="E1261" s="14" t="str">
        <f ca="1">'Application For TE &amp; GOTS'!AF1353</f>
        <v/>
      </c>
      <c r="F1261" s="14" t="str">
        <f ca="1">'Application For TE &amp; GOTS'!AH1353</f>
        <v/>
      </c>
      <c r="G1261" s="14" t="e">
        <f ca="1">'Application For TE &amp; GOTS'!AI1353</f>
        <v>#REF!</v>
      </c>
    </row>
    <row r="1262" spans="1:7">
      <c r="A1262" s="14">
        <v>1241</v>
      </c>
      <c r="B1262" s="14" t="str">
        <f ca="1">'Application For TE &amp; GOTS'!X1354</f>
        <v/>
      </c>
      <c r="C1262" s="14">
        <f>'Application For TE &amp; GOTS'!$D1354</f>
        <v>0</v>
      </c>
      <c r="D1262" s="14" t="str" cm="1">
        <f t="array" aca="1" ref="D1262" ca="1">IFERROR(INDIRECT("'Application For Textile'!L"&amp;'Application For TE &amp; GOTS'!S1354),"")</f>
        <v/>
      </c>
      <c r="E1262" s="14" t="str">
        <f ca="1">'Application For TE &amp; GOTS'!AF1354</f>
        <v/>
      </c>
      <c r="F1262" s="14" t="str">
        <f ca="1">'Application For TE &amp; GOTS'!AH1354</f>
        <v/>
      </c>
      <c r="G1262" s="14" t="e">
        <f ca="1">'Application For TE &amp; GOTS'!AI1354</f>
        <v>#REF!</v>
      </c>
    </row>
    <row r="1263" spans="1:7">
      <c r="A1263" s="14">
        <v>1242</v>
      </c>
      <c r="B1263" s="14" t="str">
        <f ca="1">'Application For TE &amp; GOTS'!X1355</f>
        <v/>
      </c>
      <c r="C1263" s="14">
        <f>'Application For TE &amp; GOTS'!$D1355</f>
        <v>0</v>
      </c>
      <c r="D1263" s="14" t="str" cm="1">
        <f t="array" aca="1" ref="D1263" ca="1">IFERROR(INDIRECT("'Application For Textile'!L"&amp;'Application For TE &amp; GOTS'!S1355),"")</f>
        <v/>
      </c>
      <c r="E1263" s="14" t="str">
        <f ca="1">'Application For TE &amp; GOTS'!AF1355</f>
        <v/>
      </c>
      <c r="F1263" s="14" t="str">
        <f ca="1">'Application For TE &amp; GOTS'!AH1355</f>
        <v/>
      </c>
      <c r="G1263" s="14" t="e">
        <f ca="1">'Application For TE &amp; GOTS'!AI1355</f>
        <v>#REF!</v>
      </c>
    </row>
    <row r="1264" spans="1:7">
      <c r="A1264" s="14">
        <v>1243</v>
      </c>
      <c r="B1264" s="14" t="str">
        <f ca="1">'Application For TE &amp; GOTS'!X1356</f>
        <v/>
      </c>
      <c r="C1264" s="14">
        <f>'Application For TE &amp; GOTS'!$D1356</f>
        <v>0</v>
      </c>
      <c r="D1264" s="14" t="str" cm="1">
        <f t="array" aca="1" ref="D1264" ca="1">IFERROR(INDIRECT("'Application For Textile'!L"&amp;'Application For TE &amp; GOTS'!S1356),"")</f>
        <v/>
      </c>
      <c r="E1264" s="14" t="str">
        <f ca="1">'Application For TE &amp; GOTS'!AF1356</f>
        <v/>
      </c>
      <c r="F1264" s="14" t="str">
        <f ca="1">'Application For TE &amp; GOTS'!AH1356</f>
        <v/>
      </c>
      <c r="G1264" s="14" t="e">
        <f ca="1">'Application For TE &amp; GOTS'!AI1356</f>
        <v>#REF!</v>
      </c>
    </row>
    <row r="1265" spans="1:7">
      <c r="A1265" s="14">
        <v>1244</v>
      </c>
      <c r="B1265" s="14" t="str">
        <f ca="1">'Application For TE &amp; GOTS'!X1357</f>
        <v/>
      </c>
      <c r="C1265" s="14">
        <f>'Application For TE &amp; GOTS'!$D1357</f>
        <v>0</v>
      </c>
      <c r="D1265" s="14" t="str" cm="1">
        <f t="array" aca="1" ref="D1265" ca="1">IFERROR(INDIRECT("'Application For Textile'!L"&amp;'Application For TE &amp; GOTS'!S1357),"")</f>
        <v/>
      </c>
      <c r="E1265" s="14" t="str">
        <f ca="1">'Application For TE &amp; GOTS'!AF1357</f>
        <v/>
      </c>
      <c r="F1265" s="14" t="str">
        <f ca="1">'Application For TE &amp; GOTS'!AH1357</f>
        <v/>
      </c>
      <c r="G1265" s="14" t="e">
        <f ca="1">'Application For TE &amp; GOTS'!AI1357</f>
        <v>#REF!</v>
      </c>
    </row>
    <row r="1266" spans="1:7">
      <c r="A1266" s="14">
        <v>1245</v>
      </c>
      <c r="B1266" s="14" t="str">
        <f ca="1">'Application For TE &amp; GOTS'!X1358</f>
        <v/>
      </c>
      <c r="C1266" s="14">
        <f>'Application For TE &amp; GOTS'!$D1358</f>
        <v>0</v>
      </c>
      <c r="D1266" s="14" t="str" cm="1">
        <f t="array" aca="1" ref="D1266" ca="1">IFERROR(INDIRECT("'Application For Textile'!L"&amp;'Application For TE &amp; GOTS'!S1358),"")</f>
        <v/>
      </c>
      <c r="E1266" s="14" t="str">
        <f ca="1">'Application For TE &amp; GOTS'!AF1358</f>
        <v/>
      </c>
      <c r="F1266" s="14" t="str">
        <f ca="1">'Application For TE &amp; GOTS'!AH1358</f>
        <v/>
      </c>
      <c r="G1266" s="14" t="e">
        <f ca="1">'Application For TE &amp; GOTS'!AI1358</f>
        <v>#REF!</v>
      </c>
    </row>
    <row r="1267" spans="1:7">
      <c r="A1267" s="14">
        <v>1246</v>
      </c>
      <c r="B1267" s="14" t="str">
        <f ca="1">'Application For TE &amp; GOTS'!X1359</f>
        <v/>
      </c>
      <c r="C1267" s="14">
        <f>'Application For TE &amp; GOTS'!$D1359</f>
        <v>0</v>
      </c>
      <c r="D1267" s="14" t="str" cm="1">
        <f t="array" aca="1" ref="D1267" ca="1">IFERROR(INDIRECT("'Application For Textile'!L"&amp;'Application For TE &amp; GOTS'!S1359),"")</f>
        <v/>
      </c>
      <c r="E1267" s="14" t="str">
        <f ca="1">'Application For TE &amp; GOTS'!AF1359</f>
        <v/>
      </c>
      <c r="F1267" s="14" t="str">
        <f ca="1">'Application For TE &amp; GOTS'!AH1359</f>
        <v/>
      </c>
      <c r="G1267" s="14" t="e">
        <f ca="1">'Application For TE &amp; GOTS'!AI1359</f>
        <v>#REF!</v>
      </c>
    </row>
    <row r="1268" spans="1:7">
      <c r="A1268" s="14">
        <v>1247</v>
      </c>
      <c r="B1268" s="14" t="str">
        <f ca="1">'Application For TE &amp; GOTS'!X1360</f>
        <v/>
      </c>
      <c r="C1268" s="14">
        <f>'Application For TE &amp; GOTS'!$D1360</f>
        <v>0</v>
      </c>
      <c r="D1268" s="14" t="str" cm="1">
        <f t="array" aca="1" ref="D1268" ca="1">IFERROR(INDIRECT("'Application For Textile'!L"&amp;'Application For TE &amp; GOTS'!S1360),"")</f>
        <v/>
      </c>
      <c r="E1268" s="14" t="str">
        <f ca="1">'Application For TE &amp; GOTS'!AF1360</f>
        <v/>
      </c>
      <c r="F1268" s="14" t="str">
        <f ca="1">'Application For TE &amp; GOTS'!AH1360</f>
        <v/>
      </c>
      <c r="G1268" s="14" t="e">
        <f ca="1">'Application For TE &amp; GOTS'!AI1360</f>
        <v>#REF!</v>
      </c>
    </row>
    <row r="1269" spans="1:7">
      <c r="A1269" s="14">
        <v>1248</v>
      </c>
      <c r="B1269" s="14" t="str">
        <f ca="1">'Application For TE &amp; GOTS'!X1361</f>
        <v/>
      </c>
      <c r="C1269" s="14">
        <f>'Application For TE &amp; GOTS'!$D1361</f>
        <v>0</v>
      </c>
      <c r="D1269" s="14" t="str" cm="1">
        <f t="array" aca="1" ref="D1269" ca="1">IFERROR(INDIRECT("'Application For Textile'!L"&amp;'Application For TE &amp; GOTS'!S1361),"")</f>
        <v/>
      </c>
      <c r="E1269" s="14" t="str">
        <f ca="1">'Application For TE &amp; GOTS'!AF1361</f>
        <v/>
      </c>
      <c r="F1269" s="14" t="str">
        <f ca="1">'Application For TE &amp; GOTS'!AH1361</f>
        <v/>
      </c>
      <c r="G1269" s="14" t="e">
        <f ca="1">'Application For TE &amp; GOTS'!AI1361</f>
        <v>#REF!</v>
      </c>
    </row>
    <row r="1270" spans="1:7">
      <c r="A1270" s="14">
        <v>1249</v>
      </c>
      <c r="B1270" s="14" t="str">
        <f ca="1">'Application For TE &amp; GOTS'!X1362</f>
        <v/>
      </c>
      <c r="C1270" s="14">
        <f>'Application For TE &amp; GOTS'!$D1362</f>
        <v>0</v>
      </c>
      <c r="D1270" s="14" t="str" cm="1">
        <f t="array" aca="1" ref="D1270" ca="1">IFERROR(INDIRECT("'Application For Textile'!L"&amp;'Application For TE &amp; GOTS'!S1362),"")</f>
        <v/>
      </c>
      <c r="E1270" s="14" t="str">
        <f ca="1">'Application For TE &amp; GOTS'!AF1362</f>
        <v/>
      </c>
      <c r="F1270" s="14" t="str">
        <f ca="1">'Application For TE &amp; GOTS'!AH1362</f>
        <v/>
      </c>
      <c r="G1270" s="14" t="e">
        <f ca="1">'Application For TE &amp; GOTS'!AI1362</f>
        <v>#REF!</v>
      </c>
    </row>
    <row r="1271" spans="1:7">
      <c r="A1271" s="14">
        <v>1250</v>
      </c>
      <c r="B1271" s="14" t="str">
        <f ca="1">'Application For TE &amp; GOTS'!X1363</f>
        <v/>
      </c>
      <c r="C1271" s="14">
        <f>'Application For TE &amp; GOTS'!$D1363</f>
        <v>0</v>
      </c>
      <c r="D1271" s="14" t="str" cm="1">
        <f t="array" aca="1" ref="D1271" ca="1">IFERROR(INDIRECT("'Application For Textile'!L"&amp;'Application For TE &amp; GOTS'!S1363),"")</f>
        <v/>
      </c>
      <c r="E1271" s="14" t="str">
        <f ca="1">'Application For TE &amp; GOTS'!AF1363</f>
        <v/>
      </c>
      <c r="F1271" s="14" t="str">
        <f ca="1">'Application For TE &amp; GOTS'!AH1363</f>
        <v/>
      </c>
      <c r="G1271" s="14" t="e">
        <f ca="1">'Application For TE &amp; GOTS'!AI1363</f>
        <v>#REF!</v>
      </c>
    </row>
    <row r="1272" spans="1:7">
      <c r="A1272" s="14">
        <v>1251</v>
      </c>
      <c r="B1272" s="14" t="str">
        <f ca="1">'Application For TE &amp; GOTS'!X1364</f>
        <v/>
      </c>
      <c r="C1272" s="14">
        <f>'Application For TE &amp; GOTS'!$D1364</f>
        <v>0</v>
      </c>
      <c r="D1272" s="14" t="str" cm="1">
        <f t="array" aca="1" ref="D1272" ca="1">IFERROR(INDIRECT("'Application For Textile'!L"&amp;'Application For TE &amp; GOTS'!S1364),"")</f>
        <v/>
      </c>
      <c r="E1272" s="14" t="str">
        <f ca="1">'Application For TE &amp; GOTS'!AF1364</f>
        <v/>
      </c>
      <c r="F1272" s="14" t="str">
        <f ca="1">'Application For TE &amp; GOTS'!AH1364</f>
        <v/>
      </c>
      <c r="G1272" s="14" t="e">
        <f ca="1">'Application For TE &amp; GOTS'!AI1364</f>
        <v>#REF!</v>
      </c>
    </row>
    <row r="1273" spans="1:7">
      <c r="A1273" s="14">
        <v>1252</v>
      </c>
      <c r="B1273" s="14" t="str">
        <f ca="1">'Application For TE &amp; GOTS'!X1365</f>
        <v/>
      </c>
      <c r="C1273" s="14">
        <f>'Application For TE &amp; GOTS'!$D1365</f>
        <v>0</v>
      </c>
      <c r="D1273" s="14" t="str" cm="1">
        <f t="array" aca="1" ref="D1273" ca="1">IFERROR(INDIRECT("'Application For Textile'!L"&amp;'Application For TE &amp; GOTS'!S1365),"")</f>
        <v/>
      </c>
      <c r="E1273" s="14" t="str">
        <f ca="1">'Application For TE &amp; GOTS'!AF1365</f>
        <v/>
      </c>
      <c r="F1273" s="14" t="str">
        <f ca="1">'Application For TE &amp; GOTS'!AH1365</f>
        <v/>
      </c>
      <c r="G1273" s="14" t="e">
        <f ca="1">'Application For TE &amp; GOTS'!AI1365</f>
        <v>#REF!</v>
      </c>
    </row>
    <row r="1274" spans="1:7">
      <c r="A1274" s="14">
        <v>1253</v>
      </c>
      <c r="B1274" s="14" t="str">
        <f ca="1">'Application For TE &amp; GOTS'!X1366</f>
        <v/>
      </c>
      <c r="C1274" s="14">
        <f>'Application For TE &amp; GOTS'!$D1366</f>
        <v>0</v>
      </c>
      <c r="D1274" s="14" t="str" cm="1">
        <f t="array" aca="1" ref="D1274" ca="1">IFERROR(INDIRECT("'Application For Textile'!L"&amp;'Application For TE &amp; GOTS'!S1366),"")</f>
        <v/>
      </c>
      <c r="E1274" s="14" t="str">
        <f ca="1">'Application For TE &amp; GOTS'!AF1366</f>
        <v/>
      </c>
      <c r="F1274" s="14" t="str">
        <f ca="1">'Application For TE &amp; GOTS'!AH1366</f>
        <v/>
      </c>
      <c r="G1274" s="14" t="e">
        <f ca="1">'Application For TE &amp; GOTS'!AI1366</f>
        <v>#REF!</v>
      </c>
    </row>
    <row r="1275" spans="1:7">
      <c r="A1275" s="14">
        <v>1254</v>
      </c>
      <c r="B1275" s="14" t="str">
        <f ca="1">'Application For TE &amp; GOTS'!X1367</f>
        <v/>
      </c>
      <c r="C1275" s="14">
        <f>'Application For TE &amp; GOTS'!$D1367</f>
        <v>0</v>
      </c>
      <c r="D1275" s="14" t="str" cm="1">
        <f t="array" aca="1" ref="D1275" ca="1">IFERROR(INDIRECT("'Application For Textile'!L"&amp;'Application For TE &amp; GOTS'!S1367),"")</f>
        <v/>
      </c>
      <c r="E1275" s="14" t="str">
        <f ca="1">'Application For TE &amp; GOTS'!AF1367</f>
        <v/>
      </c>
      <c r="F1275" s="14" t="str">
        <f ca="1">'Application For TE &amp; GOTS'!AH1367</f>
        <v/>
      </c>
      <c r="G1275" s="14" t="e">
        <f ca="1">'Application For TE &amp; GOTS'!AI1367</f>
        <v>#REF!</v>
      </c>
    </row>
    <row r="1276" spans="1:7">
      <c r="A1276" s="14">
        <v>1255</v>
      </c>
      <c r="B1276" s="14" t="str">
        <f ca="1">'Application For TE &amp; GOTS'!X1368</f>
        <v/>
      </c>
      <c r="C1276" s="14">
        <f>'Application For TE &amp; GOTS'!$D1368</f>
        <v>0</v>
      </c>
      <c r="D1276" s="14" t="str" cm="1">
        <f t="array" aca="1" ref="D1276" ca="1">IFERROR(INDIRECT("'Application For Textile'!L"&amp;'Application For TE &amp; GOTS'!S1368),"")</f>
        <v/>
      </c>
      <c r="E1276" s="14" t="str">
        <f ca="1">'Application For TE &amp; GOTS'!AF1368</f>
        <v/>
      </c>
      <c r="F1276" s="14" t="str">
        <f ca="1">'Application For TE &amp; GOTS'!AH1368</f>
        <v/>
      </c>
      <c r="G1276" s="14" t="e">
        <f ca="1">'Application For TE &amp; GOTS'!AI1368</f>
        <v>#REF!</v>
      </c>
    </row>
    <row r="1277" spans="1:7">
      <c r="A1277" s="14">
        <v>1256</v>
      </c>
      <c r="B1277" s="14" t="str">
        <f ca="1">'Application For TE &amp; GOTS'!X1369</f>
        <v/>
      </c>
      <c r="C1277" s="14">
        <f>'Application For TE &amp; GOTS'!$D1369</f>
        <v>0</v>
      </c>
      <c r="D1277" s="14" t="str" cm="1">
        <f t="array" aca="1" ref="D1277" ca="1">IFERROR(INDIRECT("'Application For Textile'!L"&amp;'Application For TE &amp; GOTS'!S1369),"")</f>
        <v/>
      </c>
      <c r="E1277" s="14" t="str">
        <f ca="1">'Application For TE &amp; GOTS'!AF1369</f>
        <v/>
      </c>
      <c r="F1277" s="14" t="str">
        <f ca="1">'Application For TE &amp; GOTS'!AH1369</f>
        <v/>
      </c>
      <c r="G1277" s="14" t="e">
        <f ca="1">'Application For TE &amp; GOTS'!AI1369</f>
        <v>#REF!</v>
      </c>
    </row>
    <row r="1278" spans="1:7">
      <c r="A1278" s="14">
        <v>1257</v>
      </c>
      <c r="B1278" s="14" t="str">
        <f ca="1">'Application For TE &amp; GOTS'!X1370</f>
        <v/>
      </c>
      <c r="C1278" s="14">
        <f>'Application For TE &amp; GOTS'!$D1370</f>
        <v>0</v>
      </c>
      <c r="D1278" s="14" t="str" cm="1">
        <f t="array" aca="1" ref="D1278" ca="1">IFERROR(INDIRECT("'Application For Textile'!L"&amp;'Application For TE &amp; GOTS'!S1370),"")</f>
        <v/>
      </c>
      <c r="E1278" s="14" t="str">
        <f ca="1">'Application For TE &amp; GOTS'!AF1370</f>
        <v/>
      </c>
      <c r="F1278" s="14" t="str">
        <f ca="1">'Application For TE &amp; GOTS'!AH1370</f>
        <v/>
      </c>
      <c r="G1278" s="14" t="e">
        <f ca="1">'Application For TE &amp; GOTS'!AI1370</f>
        <v>#REF!</v>
      </c>
    </row>
    <row r="1279" spans="1:7">
      <c r="A1279" s="14">
        <v>1258</v>
      </c>
      <c r="B1279" s="14" t="str">
        <f ca="1">'Application For TE &amp; GOTS'!X1371</f>
        <v/>
      </c>
      <c r="C1279" s="14">
        <f>'Application For TE &amp; GOTS'!$D1371</f>
        <v>0</v>
      </c>
      <c r="D1279" s="14" t="str" cm="1">
        <f t="array" aca="1" ref="D1279" ca="1">IFERROR(INDIRECT("'Application For Textile'!L"&amp;'Application For TE &amp; GOTS'!S1371),"")</f>
        <v/>
      </c>
      <c r="E1279" s="14" t="str">
        <f ca="1">'Application For TE &amp; GOTS'!AF1371</f>
        <v/>
      </c>
      <c r="F1279" s="14" t="str">
        <f ca="1">'Application For TE &amp; GOTS'!AH1371</f>
        <v/>
      </c>
      <c r="G1279" s="14" t="e">
        <f ca="1">'Application For TE &amp; GOTS'!AI1371</f>
        <v>#REF!</v>
      </c>
    </row>
    <row r="1280" spans="1:7">
      <c r="A1280" s="14">
        <v>1259</v>
      </c>
      <c r="B1280" s="14" t="str">
        <f ca="1">'Application For TE &amp; GOTS'!X1372</f>
        <v/>
      </c>
      <c r="C1280" s="14">
        <f>'Application For TE &amp; GOTS'!$D1372</f>
        <v>0</v>
      </c>
      <c r="D1280" s="14" t="str" cm="1">
        <f t="array" aca="1" ref="D1280" ca="1">IFERROR(INDIRECT("'Application For Textile'!L"&amp;'Application For TE &amp; GOTS'!S1372),"")</f>
        <v/>
      </c>
      <c r="E1280" s="14" t="str">
        <f ca="1">'Application For TE &amp; GOTS'!AF1372</f>
        <v/>
      </c>
      <c r="F1280" s="14" t="str">
        <f ca="1">'Application For TE &amp; GOTS'!AH1372</f>
        <v/>
      </c>
      <c r="G1280" s="14" t="e">
        <f ca="1">'Application For TE &amp; GOTS'!AI1372</f>
        <v>#REF!</v>
      </c>
    </row>
    <row r="1281" spans="1:7">
      <c r="A1281" s="14">
        <v>1260</v>
      </c>
      <c r="B1281" s="14" t="str">
        <f ca="1">'Application For TE &amp; GOTS'!X1373</f>
        <v/>
      </c>
      <c r="C1281" s="14">
        <f>'Application For TE &amp; GOTS'!$D1373</f>
        <v>0</v>
      </c>
      <c r="D1281" s="14" t="str" cm="1">
        <f t="array" aca="1" ref="D1281" ca="1">IFERROR(INDIRECT("'Application For Textile'!L"&amp;'Application For TE &amp; GOTS'!S1373),"")</f>
        <v/>
      </c>
      <c r="E1281" s="14" t="str">
        <f ca="1">'Application For TE &amp; GOTS'!AF1373</f>
        <v/>
      </c>
      <c r="F1281" s="14" t="str">
        <f ca="1">'Application For TE &amp; GOTS'!AH1373</f>
        <v/>
      </c>
      <c r="G1281" s="14" t="e">
        <f ca="1">'Application For TE &amp; GOTS'!AI1373</f>
        <v>#REF!</v>
      </c>
    </row>
    <row r="1282" spans="1:7">
      <c r="A1282" s="14">
        <v>1261</v>
      </c>
      <c r="B1282" s="14" t="str">
        <f ca="1">'Application For TE &amp; GOTS'!X1374</f>
        <v/>
      </c>
      <c r="C1282" s="14">
        <f>'Application For TE &amp; GOTS'!$D1374</f>
        <v>0</v>
      </c>
      <c r="D1282" s="14" t="str" cm="1">
        <f t="array" aca="1" ref="D1282" ca="1">IFERROR(INDIRECT("'Application For Textile'!L"&amp;'Application For TE &amp; GOTS'!S1374),"")</f>
        <v/>
      </c>
      <c r="E1282" s="14" t="str">
        <f ca="1">'Application For TE &amp; GOTS'!AF1374</f>
        <v/>
      </c>
      <c r="F1282" s="14" t="str">
        <f ca="1">'Application For TE &amp; GOTS'!AH1374</f>
        <v/>
      </c>
      <c r="G1282" s="14" t="e">
        <f ca="1">'Application For TE &amp; GOTS'!AI1374</f>
        <v>#REF!</v>
      </c>
    </row>
    <row r="1283" spans="1:7">
      <c r="A1283" s="14">
        <v>1262</v>
      </c>
      <c r="B1283" s="14" t="str">
        <f ca="1">'Application For TE &amp; GOTS'!X1375</f>
        <v/>
      </c>
      <c r="C1283" s="14">
        <f>'Application For TE &amp; GOTS'!$D1375</f>
        <v>0</v>
      </c>
      <c r="D1283" s="14" t="str" cm="1">
        <f t="array" aca="1" ref="D1283" ca="1">IFERROR(INDIRECT("'Application For Textile'!L"&amp;'Application For TE &amp; GOTS'!S1375),"")</f>
        <v/>
      </c>
      <c r="E1283" s="14" t="str">
        <f ca="1">'Application For TE &amp; GOTS'!AF1375</f>
        <v/>
      </c>
      <c r="F1283" s="14" t="str">
        <f ca="1">'Application For TE &amp; GOTS'!AH1375</f>
        <v/>
      </c>
      <c r="G1283" s="14" t="e">
        <f ca="1">'Application For TE &amp; GOTS'!AI1375</f>
        <v>#REF!</v>
      </c>
    </row>
    <row r="1284" spans="1:7">
      <c r="A1284" s="14">
        <v>1263</v>
      </c>
      <c r="B1284" s="14" t="str">
        <f ca="1">'Application For TE &amp; GOTS'!X1376</f>
        <v/>
      </c>
      <c r="C1284" s="14">
        <f>'Application For TE &amp; GOTS'!$D1376</f>
        <v>0</v>
      </c>
      <c r="D1284" s="14" t="str" cm="1">
        <f t="array" aca="1" ref="D1284" ca="1">IFERROR(INDIRECT("'Application For Textile'!L"&amp;'Application For TE &amp; GOTS'!S1376),"")</f>
        <v/>
      </c>
      <c r="E1284" s="14" t="str">
        <f ca="1">'Application For TE &amp; GOTS'!AF1376</f>
        <v/>
      </c>
      <c r="F1284" s="14" t="str">
        <f ca="1">'Application For TE &amp; GOTS'!AH1376</f>
        <v/>
      </c>
      <c r="G1284" s="14" t="e">
        <f ca="1">'Application For TE &amp; GOTS'!AI1376</f>
        <v>#REF!</v>
      </c>
    </row>
    <row r="1285" spans="1:7">
      <c r="A1285" s="14">
        <v>1264</v>
      </c>
      <c r="B1285" s="14" t="str">
        <f ca="1">'Application For TE &amp; GOTS'!X1377</f>
        <v/>
      </c>
      <c r="C1285" s="14">
        <f>'Application For TE &amp; GOTS'!$D1377</f>
        <v>0</v>
      </c>
      <c r="D1285" s="14" t="str" cm="1">
        <f t="array" aca="1" ref="D1285" ca="1">IFERROR(INDIRECT("'Application For Textile'!L"&amp;'Application For TE &amp; GOTS'!S1377),"")</f>
        <v/>
      </c>
      <c r="E1285" s="14" t="str">
        <f ca="1">'Application For TE &amp; GOTS'!AF1377</f>
        <v/>
      </c>
      <c r="F1285" s="14" t="str">
        <f ca="1">'Application For TE &amp; GOTS'!AH1377</f>
        <v/>
      </c>
      <c r="G1285" s="14" t="e">
        <f ca="1">'Application For TE &amp; GOTS'!AI1377</f>
        <v>#REF!</v>
      </c>
    </row>
    <row r="1286" spans="1:7">
      <c r="A1286" s="14">
        <v>1265</v>
      </c>
      <c r="B1286" s="14" t="str">
        <f ca="1">'Application For TE &amp; GOTS'!X1378</f>
        <v/>
      </c>
      <c r="C1286" s="14">
        <f>'Application For TE &amp; GOTS'!$D1378</f>
        <v>0</v>
      </c>
      <c r="D1286" s="14" t="str" cm="1">
        <f t="array" aca="1" ref="D1286" ca="1">IFERROR(INDIRECT("'Application For Textile'!L"&amp;'Application For TE &amp; GOTS'!S1378),"")</f>
        <v/>
      </c>
      <c r="E1286" s="14" t="str">
        <f ca="1">'Application For TE &amp; GOTS'!AF1378</f>
        <v/>
      </c>
      <c r="F1286" s="14" t="str">
        <f ca="1">'Application For TE &amp; GOTS'!AH1378</f>
        <v/>
      </c>
      <c r="G1286" s="14" t="e">
        <f ca="1">'Application For TE &amp; GOTS'!AI1378</f>
        <v>#REF!</v>
      </c>
    </row>
    <row r="1287" spans="1:7">
      <c r="A1287" s="14">
        <v>1266</v>
      </c>
      <c r="B1287" s="14" t="str">
        <f ca="1">'Application For TE &amp; GOTS'!X1379</f>
        <v/>
      </c>
      <c r="C1287" s="14">
        <f>'Application For TE &amp; GOTS'!$D1379</f>
        <v>0</v>
      </c>
      <c r="D1287" s="14" t="str" cm="1">
        <f t="array" aca="1" ref="D1287" ca="1">IFERROR(INDIRECT("'Application For Textile'!L"&amp;'Application For TE &amp; GOTS'!S1379),"")</f>
        <v/>
      </c>
      <c r="E1287" s="14" t="str">
        <f ca="1">'Application For TE &amp; GOTS'!AF1379</f>
        <v/>
      </c>
      <c r="F1287" s="14" t="str">
        <f ca="1">'Application For TE &amp; GOTS'!AH1379</f>
        <v/>
      </c>
      <c r="G1287" s="14" t="e">
        <f ca="1">'Application For TE &amp; GOTS'!AI1379</f>
        <v>#REF!</v>
      </c>
    </row>
    <row r="1288" spans="1:7">
      <c r="A1288" s="14">
        <v>1267</v>
      </c>
      <c r="B1288" s="14" t="str">
        <f ca="1">'Application For TE &amp; GOTS'!X1380</f>
        <v/>
      </c>
      <c r="C1288" s="14">
        <f>'Application For TE &amp; GOTS'!$D1380</f>
        <v>0</v>
      </c>
      <c r="D1288" s="14" t="str" cm="1">
        <f t="array" aca="1" ref="D1288" ca="1">IFERROR(INDIRECT("'Application For Textile'!L"&amp;'Application For TE &amp; GOTS'!S1380),"")</f>
        <v/>
      </c>
      <c r="E1288" s="14" t="str">
        <f ca="1">'Application For TE &amp; GOTS'!AF1380</f>
        <v/>
      </c>
      <c r="F1288" s="14" t="str">
        <f ca="1">'Application For TE &amp; GOTS'!AH1380</f>
        <v/>
      </c>
      <c r="G1288" s="14" t="e">
        <f ca="1">'Application For TE &amp; GOTS'!AI1380</f>
        <v>#REF!</v>
      </c>
    </row>
    <row r="1289" spans="1:7">
      <c r="A1289" s="14">
        <v>1268</v>
      </c>
      <c r="B1289" s="14" t="str">
        <f ca="1">'Application For TE &amp; GOTS'!X1381</f>
        <v/>
      </c>
      <c r="C1289" s="14">
        <f>'Application For TE &amp; GOTS'!$D1381</f>
        <v>0</v>
      </c>
      <c r="D1289" s="14" t="str" cm="1">
        <f t="array" aca="1" ref="D1289" ca="1">IFERROR(INDIRECT("'Application For Textile'!L"&amp;'Application For TE &amp; GOTS'!S1381),"")</f>
        <v/>
      </c>
      <c r="E1289" s="14" t="str">
        <f ca="1">'Application For TE &amp; GOTS'!AF1381</f>
        <v/>
      </c>
      <c r="F1289" s="14" t="str">
        <f ca="1">'Application For TE &amp; GOTS'!AH1381</f>
        <v/>
      </c>
      <c r="G1289" s="14" t="e">
        <f ca="1">'Application For TE &amp; GOTS'!AI1381</f>
        <v>#REF!</v>
      </c>
    </row>
    <row r="1290" spans="1:7">
      <c r="A1290" s="14">
        <v>1269</v>
      </c>
      <c r="B1290" s="14" t="str">
        <f ca="1">'Application For TE &amp; GOTS'!X1382</f>
        <v/>
      </c>
      <c r="C1290" s="14">
        <f>'Application For TE &amp; GOTS'!$D1382</f>
        <v>0</v>
      </c>
      <c r="D1290" s="14" t="str" cm="1">
        <f t="array" aca="1" ref="D1290" ca="1">IFERROR(INDIRECT("'Application For Textile'!L"&amp;'Application For TE &amp; GOTS'!S1382),"")</f>
        <v/>
      </c>
      <c r="E1290" s="14" t="str">
        <f ca="1">'Application For TE &amp; GOTS'!AF1382</f>
        <v/>
      </c>
      <c r="F1290" s="14" t="str">
        <f ca="1">'Application For TE &amp; GOTS'!AH1382</f>
        <v/>
      </c>
      <c r="G1290" s="14" t="e">
        <f ca="1">'Application For TE &amp; GOTS'!AI1382</f>
        <v>#REF!</v>
      </c>
    </row>
    <row r="1291" spans="1:7">
      <c r="A1291" s="14">
        <v>1270</v>
      </c>
      <c r="B1291" s="14" t="str">
        <f ca="1">'Application For TE &amp; GOTS'!X1383</f>
        <v/>
      </c>
      <c r="C1291" s="14">
        <f>'Application For TE &amp; GOTS'!$D1383</f>
        <v>0</v>
      </c>
      <c r="D1291" s="14" t="str" cm="1">
        <f t="array" aca="1" ref="D1291" ca="1">IFERROR(INDIRECT("'Application For Textile'!L"&amp;'Application For TE &amp; GOTS'!S1383),"")</f>
        <v/>
      </c>
      <c r="E1291" s="14" t="str">
        <f ca="1">'Application For TE &amp; GOTS'!AF1383</f>
        <v/>
      </c>
      <c r="F1291" s="14" t="str">
        <f ca="1">'Application For TE &amp; GOTS'!AH1383</f>
        <v/>
      </c>
      <c r="G1291" s="14" t="e">
        <f ca="1">'Application For TE &amp; GOTS'!AI1383</f>
        <v>#REF!</v>
      </c>
    </row>
    <row r="1292" spans="1:7">
      <c r="A1292" s="14">
        <v>1271</v>
      </c>
      <c r="B1292" s="14" t="str">
        <f ca="1">'Application For TE &amp; GOTS'!X1384</f>
        <v/>
      </c>
      <c r="C1292" s="14">
        <f>'Application For TE &amp; GOTS'!$D1384</f>
        <v>0</v>
      </c>
      <c r="D1292" s="14" t="str" cm="1">
        <f t="array" aca="1" ref="D1292" ca="1">IFERROR(INDIRECT("'Application For Textile'!L"&amp;'Application For TE &amp; GOTS'!S1384),"")</f>
        <v/>
      </c>
      <c r="E1292" s="14" t="str">
        <f ca="1">'Application For TE &amp; GOTS'!AF1384</f>
        <v/>
      </c>
      <c r="F1292" s="14" t="str">
        <f ca="1">'Application For TE &amp; GOTS'!AH1384</f>
        <v/>
      </c>
      <c r="G1292" s="14" t="e">
        <f ca="1">'Application For TE &amp; GOTS'!AI1384</f>
        <v>#REF!</v>
      </c>
    </row>
    <row r="1293" spans="1:7">
      <c r="A1293" s="14">
        <v>1272</v>
      </c>
      <c r="B1293" s="14" t="str">
        <f ca="1">'Application For TE &amp; GOTS'!X1385</f>
        <v/>
      </c>
      <c r="C1293" s="14">
        <f>'Application For TE &amp; GOTS'!$D1385</f>
        <v>0</v>
      </c>
      <c r="D1293" s="14" t="str" cm="1">
        <f t="array" aca="1" ref="D1293" ca="1">IFERROR(INDIRECT("'Application For Textile'!L"&amp;'Application For TE &amp; GOTS'!S1385),"")</f>
        <v/>
      </c>
      <c r="E1293" s="14" t="str">
        <f ca="1">'Application For TE &amp; GOTS'!AF1385</f>
        <v/>
      </c>
      <c r="F1293" s="14" t="str">
        <f ca="1">'Application For TE &amp; GOTS'!AH1385</f>
        <v/>
      </c>
      <c r="G1293" s="14" t="e">
        <f ca="1">'Application For TE &amp; GOTS'!AI1385</f>
        <v>#REF!</v>
      </c>
    </row>
    <row r="1294" spans="1:7">
      <c r="A1294" s="14">
        <v>1273</v>
      </c>
      <c r="B1294" s="14" t="str">
        <f ca="1">'Application For TE &amp; GOTS'!X1386</f>
        <v/>
      </c>
      <c r="C1294" s="14">
        <f>'Application For TE &amp; GOTS'!$D1386</f>
        <v>0</v>
      </c>
      <c r="D1294" s="14" t="str" cm="1">
        <f t="array" aca="1" ref="D1294" ca="1">IFERROR(INDIRECT("'Application For Textile'!L"&amp;'Application For TE &amp; GOTS'!S1386),"")</f>
        <v/>
      </c>
      <c r="E1294" s="14" t="str">
        <f ca="1">'Application For TE &amp; GOTS'!AF1386</f>
        <v/>
      </c>
      <c r="F1294" s="14" t="str">
        <f ca="1">'Application For TE &amp; GOTS'!AH1386</f>
        <v/>
      </c>
      <c r="G1294" s="14" t="e">
        <f ca="1">'Application For TE &amp; GOTS'!AI1386</f>
        <v>#REF!</v>
      </c>
    </row>
    <row r="1295" spans="1:7">
      <c r="A1295" s="14">
        <v>1274</v>
      </c>
      <c r="B1295" s="14" t="str">
        <f ca="1">'Application For TE &amp; GOTS'!X1387</f>
        <v/>
      </c>
      <c r="C1295" s="14">
        <f>'Application For TE &amp; GOTS'!$D1387</f>
        <v>0</v>
      </c>
      <c r="D1295" s="14" t="str" cm="1">
        <f t="array" aca="1" ref="D1295" ca="1">IFERROR(INDIRECT("'Application For Textile'!L"&amp;'Application For TE &amp; GOTS'!S1387),"")</f>
        <v/>
      </c>
      <c r="E1295" s="14" t="str">
        <f ca="1">'Application For TE &amp; GOTS'!AF1387</f>
        <v/>
      </c>
      <c r="F1295" s="14" t="str">
        <f ca="1">'Application For TE &amp; GOTS'!AH1387</f>
        <v/>
      </c>
      <c r="G1295" s="14" t="e">
        <f ca="1">'Application For TE &amp; GOTS'!AI1387</f>
        <v>#REF!</v>
      </c>
    </row>
    <row r="1296" spans="1:7">
      <c r="A1296" s="14">
        <v>1275</v>
      </c>
      <c r="B1296" s="14" t="str">
        <f ca="1">'Application For TE &amp; GOTS'!X1388</f>
        <v/>
      </c>
      <c r="C1296" s="14">
        <f>'Application For TE &amp; GOTS'!$D1388</f>
        <v>0</v>
      </c>
      <c r="D1296" s="14" t="str" cm="1">
        <f t="array" aca="1" ref="D1296" ca="1">IFERROR(INDIRECT("'Application For Textile'!L"&amp;'Application For TE &amp; GOTS'!S1388),"")</f>
        <v/>
      </c>
      <c r="E1296" s="14" t="str">
        <f ca="1">'Application For TE &amp; GOTS'!AF1388</f>
        <v/>
      </c>
      <c r="F1296" s="14" t="str">
        <f ca="1">'Application For TE &amp; GOTS'!AH1388</f>
        <v/>
      </c>
      <c r="G1296" s="14" t="e">
        <f ca="1">'Application For TE &amp; GOTS'!AI1388</f>
        <v>#REF!</v>
      </c>
    </row>
    <row r="1297" spans="1:7">
      <c r="A1297" s="14">
        <v>1276</v>
      </c>
      <c r="B1297" s="14" t="str">
        <f ca="1">'Application For TE &amp; GOTS'!X1389</f>
        <v/>
      </c>
      <c r="C1297" s="14">
        <f>'Application For TE &amp; GOTS'!$D1389</f>
        <v>0</v>
      </c>
      <c r="D1297" s="14" t="str" cm="1">
        <f t="array" aca="1" ref="D1297" ca="1">IFERROR(INDIRECT("'Application For Textile'!L"&amp;'Application For TE &amp; GOTS'!S1389),"")</f>
        <v/>
      </c>
      <c r="E1297" s="14" t="str">
        <f ca="1">'Application For TE &amp; GOTS'!AF1389</f>
        <v/>
      </c>
      <c r="F1297" s="14" t="str">
        <f ca="1">'Application For TE &amp; GOTS'!AH1389</f>
        <v/>
      </c>
      <c r="G1297" s="14" t="e">
        <f ca="1">'Application For TE &amp; GOTS'!AI1389</f>
        <v>#REF!</v>
      </c>
    </row>
    <row r="1298" spans="1:7">
      <c r="A1298" s="14">
        <v>1277</v>
      </c>
      <c r="B1298" s="14" t="str">
        <f ca="1">'Application For TE &amp; GOTS'!X1390</f>
        <v/>
      </c>
      <c r="C1298" s="14">
        <f>'Application For TE &amp; GOTS'!$D1390</f>
        <v>0</v>
      </c>
      <c r="D1298" s="14" t="str" cm="1">
        <f t="array" aca="1" ref="D1298" ca="1">IFERROR(INDIRECT("'Application For Textile'!L"&amp;'Application For TE &amp; GOTS'!S1390),"")</f>
        <v/>
      </c>
      <c r="E1298" s="14" t="str">
        <f ca="1">'Application For TE &amp; GOTS'!AF1390</f>
        <v/>
      </c>
      <c r="F1298" s="14" t="str">
        <f ca="1">'Application For TE &amp; GOTS'!AH1390</f>
        <v/>
      </c>
      <c r="G1298" s="14" t="e">
        <f ca="1">'Application For TE &amp; GOTS'!AI1390</f>
        <v>#REF!</v>
      </c>
    </row>
    <row r="1299" spans="1:7">
      <c r="A1299" s="14">
        <v>1278</v>
      </c>
      <c r="B1299" s="14" t="str">
        <f ca="1">'Application For TE &amp; GOTS'!X1391</f>
        <v/>
      </c>
      <c r="C1299" s="14">
        <f>'Application For TE &amp; GOTS'!$D1391</f>
        <v>0</v>
      </c>
      <c r="D1299" s="14" t="str" cm="1">
        <f t="array" aca="1" ref="D1299" ca="1">IFERROR(INDIRECT("'Application For Textile'!L"&amp;'Application For TE &amp; GOTS'!S1391),"")</f>
        <v/>
      </c>
      <c r="E1299" s="14" t="str">
        <f ca="1">'Application For TE &amp; GOTS'!AF1391</f>
        <v/>
      </c>
      <c r="F1299" s="14" t="str">
        <f ca="1">'Application For TE &amp; GOTS'!AH1391</f>
        <v/>
      </c>
      <c r="G1299" s="14" t="e">
        <f ca="1">'Application For TE &amp; GOTS'!AI1391</f>
        <v>#REF!</v>
      </c>
    </row>
    <row r="1300" spans="1:7">
      <c r="A1300" s="14">
        <v>1279</v>
      </c>
      <c r="B1300" s="14" t="str">
        <f ca="1">'Application For TE &amp; GOTS'!X1392</f>
        <v/>
      </c>
      <c r="C1300" s="14">
        <f>'Application For TE &amp; GOTS'!$D1392</f>
        <v>0</v>
      </c>
      <c r="D1300" s="14" t="str" cm="1">
        <f t="array" aca="1" ref="D1300" ca="1">IFERROR(INDIRECT("'Application For Textile'!L"&amp;'Application For TE &amp; GOTS'!S1392),"")</f>
        <v/>
      </c>
      <c r="E1300" s="14" t="str">
        <f ca="1">'Application For TE &amp; GOTS'!AF1392</f>
        <v/>
      </c>
      <c r="F1300" s="14" t="str">
        <f ca="1">'Application For TE &amp; GOTS'!AH1392</f>
        <v/>
      </c>
      <c r="G1300" s="14" t="e">
        <f ca="1">'Application For TE &amp; GOTS'!AI1392</f>
        <v>#REF!</v>
      </c>
    </row>
    <row r="1301" spans="1:7">
      <c r="A1301" s="14">
        <v>1280</v>
      </c>
      <c r="B1301" s="14" t="str">
        <f ca="1">'Application For TE &amp; GOTS'!X1393</f>
        <v/>
      </c>
      <c r="C1301" s="14">
        <f>'Application For TE &amp; GOTS'!$D1393</f>
        <v>0</v>
      </c>
      <c r="D1301" s="14" t="str" cm="1">
        <f t="array" aca="1" ref="D1301" ca="1">IFERROR(INDIRECT("'Application For Textile'!L"&amp;'Application For TE &amp; GOTS'!S1393),"")</f>
        <v/>
      </c>
      <c r="E1301" s="14" t="str">
        <f ca="1">'Application For TE &amp; GOTS'!AF1393</f>
        <v/>
      </c>
      <c r="F1301" s="14" t="str">
        <f ca="1">'Application For TE &amp; GOTS'!AH1393</f>
        <v/>
      </c>
      <c r="G1301" s="14" t="e">
        <f ca="1">'Application For TE &amp; GOTS'!AI1393</f>
        <v>#REF!</v>
      </c>
    </row>
    <row r="1302" spans="1:7">
      <c r="A1302" s="14">
        <v>1281</v>
      </c>
      <c r="B1302" s="14" t="str">
        <f ca="1">'Application For TE &amp; GOTS'!X1394</f>
        <v/>
      </c>
      <c r="C1302" s="14">
        <f>'Application For TE &amp; GOTS'!$D1394</f>
        <v>0</v>
      </c>
      <c r="D1302" s="14" t="str" cm="1">
        <f t="array" aca="1" ref="D1302" ca="1">IFERROR(INDIRECT("'Application For Textile'!L"&amp;'Application For TE &amp; GOTS'!S1394),"")</f>
        <v/>
      </c>
      <c r="E1302" s="14" t="str">
        <f ca="1">'Application For TE &amp; GOTS'!AF1394</f>
        <v/>
      </c>
      <c r="F1302" s="14" t="str">
        <f ca="1">'Application For TE &amp; GOTS'!AH1394</f>
        <v/>
      </c>
      <c r="G1302" s="14" t="e">
        <f ca="1">'Application For TE &amp; GOTS'!AI1394</f>
        <v>#REF!</v>
      </c>
    </row>
    <row r="1303" spans="1:7">
      <c r="A1303" s="14">
        <v>1282</v>
      </c>
      <c r="B1303" s="14" t="str">
        <f ca="1">'Application For TE &amp; GOTS'!X1395</f>
        <v/>
      </c>
      <c r="C1303" s="14">
        <f>'Application For TE &amp; GOTS'!$D1395</f>
        <v>0</v>
      </c>
      <c r="D1303" s="14" t="str" cm="1">
        <f t="array" aca="1" ref="D1303" ca="1">IFERROR(INDIRECT("'Application For Textile'!L"&amp;'Application For TE &amp; GOTS'!S1395),"")</f>
        <v/>
      </c>
      <c r="E1303" s="14" t="str">
        <f ca="1">'Application For TE &amp; GOTS'!AF1395</f>
        <v/>
      </c>
      <c r="F1303" s="14" t="str">
        <f ca="1">'Application For TE &amp; GOTS'!AH1395</f>
        <v/>
      </c>
      <c r="G1303" s="14" t="e">
        <f ca="1">'Application For TE &amp; GOTS'!AI1395</f>
        <v>#REF!</v>
      </c>
    </row>
    <row r="1304" spans="1:7">
      <c r="A1304" s="14">
        <v>1283</v>
      </c>
      <c r="B1304" s="14" t="str">
        <f ca="1">'Application For TE &amp; GOTS'!X1396</f>
        <v/>
      </c>
      <c r="C1304" s="14">
        <f>'Application For TE &amp; GOTS'!$D1396</f>
        <v>0</v>
      </c>
      <c r="D1304" s="14" t="str" cm="1">
        <f t="array" aca="1" ref="D1304" ca="1">IFERROR(INDIRECT("'Application For Textile'!L"&amp;'Application For TE &amp; GOTS'!S1396),"")</f>
        <v/>
      </c>
      <c r="E1304" s="14" t="str">
        <f ca="1">'Application For TE &amp; GOTS'!AF1396</f>
        <v/>
      </c>
      <c r="F1304" s="14" t="str">
        <f ca="1">'Application For TE &amp; GOTS'!AH1396</f>
        <v/>
      </c>
      <c r="G1304" s="14" t="e">
        <f ca="1">'Application For TE &amp; GOTS'!AI1396</f>
        <v>#REF!</v>
      </c>
    </row>
    <row r="1305" spans="1:7">
      <c r="A1305" s="14">
        <v>1284</v>
      </c>
      <c r="B1305" s="14" t="str">
        <f ca="1">'Application For TE &amp; GOTS'!X1397</f>
        <v/>
      </c>
      <c r="C1305" s="14">
        <f>'Application For TE &amp; GOTS'!$D1397</f>
        <v>0</v>
      </c>
      <c r="D1305" s="14" t="str" cm="1">
        <f t="array" aca="1" ref="D1305" ca="1">IFERROR(INDIRECT("'Application For Textile'!L"&amp;'Application For TE &amp; GOTS'!S1397),"")</f>
        <v/>
      </c>
      <c r="E1305" s="14" t="str">
        <f ca="1">'Application For TE &amp; GOTS'!AF1397</f>
        <v/>
      </c>
      <c r="F1305" s="14" t="str">
        <f ca="1">'Application For TE &amp; GOTS'!AH1397</f>
        <v/>
      </c>
      <c r="G1305" s="14" t="e">
        <f ca="1">'Application For TE &amp; GOTS'!AI1397</f>
        <v>#REF!</v>
      </c>
    </row>
    <row r="1306" spans="1:7">
      <c r="A1306" s="14">
        <v>1285</v>
      </c>
      <c r="B1306" s="14" t="str">
        <f ca="1">'Application For TE &amp; GOTS'!X1398</f>
        <v/>
      </c>
      <c r="C1306" s="14">
        <f>'Application For TE &amp; GOTS'!$D1398</f>
        <v>0</v>
      </c>
      <c r="D1306" s="14" t="str" cm="1">
        <f t="array" aca="1" ref="D1306" ca="1">IFERROR(INDIRECT("'Application For Textile'!L"&amp;'Application For TE &amp; GOTS'!S1398),"")</f>
        <v/>
      </c>
      <c r="E1306" s="14" t="str">
        <f ca="1">'Application For TE &amp; GOTS'!AF1398</f>
        <v/>
      </c>
      <c r="F1306" s="14" t="str">
        <f ca="1">'Application For TE &amp; GOTS'!AH1398</f>
        <v/>
      </c>
      <c r="G1306" s="14" t="e">
        <f ca="1">'Application For TE &amp; GOTS'!AI1398</f>
        <v>#REF!</v>
      </c>
    </row>
    <row r="1307" spans="1:7">
      <c r="A1307" s="14">
        <v>1286</v>
      </c>
      <c r="B1307" s="14" t="str">
        <f ca="1">'Application For TE &amp; GOTS'!X1399</f>
        <v/>
      </c>
      <c r="C1307" s="14">
        <f>'Application For TE &amp; GOTS'!$D1399</f>
        <v>0</v>
      </c>
      <c r="D1307" s="14" t="str" cm="1">
        <f t="array" aca="1" ref="D1307" ca="1">IFERROR(INDIRECT("'Application For Textile'!L"&amp;'Application For TE &amp; GOTS'!S1399),"")</f>
        <v/>
      </c>
      <c r="E1307" s="14" t="str">
        <f ca="1">'Application For TE &amp; GOTS'!AF1399</f>
        <v/>
      </c>
      <c r="F1307" s="14" t="str">
        <f ca="1">'Application For TE &amp; GOTS'!AH1399</f>
        <v/>
      </c>
      <c r="G1307" s="14" t="e">
        <f ca="1">'Application For TE &amp; GOTS'!AI1399</f>
        <v>#REF!</v>
      </c>
    </row>
    <row r="1308" spans="1:7">
      <c r="A1308" s="14">
        <v>1287</v>
      </c>
      <c r="B1308" s="14" t="str">
        <f ca="1">'Application For TE &amp; GOTS'!X1400</f>
        <v/>
      </c>
      <c r="C1308" s="14">
        <f>'Application For TE &amp; GOTS'!$D1400</f>
        <v>0</v>
      </c>
      <c r="D1308" s="14" t="str" cm="1">
        <f t="array" aca="1" ref="D1308" ca="1">IFERROR(INDIRECT("'Application For Textile'!L"&amp;'Application For TE &amp; GOTS'!S1400),"")</f>
        <v/>
      </c>
      <c r="E1308" s="14" t="str">
        <f ca="1">'Application For TE &amp; GOTS'!AF1400</f>
        <v/>
      </c>
      <c r="F1308" s="14" t="str">
        <f ca="1">'Application For TE &amp; GOTS'!AH1400</f>
        <v/>
      </c>
      <c r="G1308" s="14" t="e">
        <f ca="1">'Application For TE &amp; GOTS'!AI1400</f>
        <v>#REF!</v>
      </c>
    </row>
    <row r="1309" spans="1:7">
      <c r="A1309" s="14">
        <v>1288</v>
      </c>
      <c r="B1309" s="14" t="str">
        <f ca="1">'Application For TE &amp; GOTS'!X1401</f>
        <v/>
      </c>
      <c r="C1309" s="14">
        <f>'Application For TE &amp; GOTS'!$D1401</f>
        <v>0</v>
      </c>
      <c r="D1309" s="14" t="str" cm="1">
        <f t="array" aca="1" ref="D1309" ca="1">IFERROR(INDIRECT("'Application For Textile'!L"&amp;'Application For TE &amp; GOTS'!S1401),"")</f>
        <v/>
      </c>
      <c r="E1309" s="14" t="str">
        <f ca="1">'Application For TE &amp; GOTS'!AF1401</f>
        <v/>
      </c>
      <c r="F1309" s="14" t="str">
        <f ca="1">'Application For TE &amp; GOTS'!AH1401</f>
        <v/>
      </c>
      <c r="G1309" s="14" t="e">
        <f ca="1">'Application For TE &amp; GOTS'!AI1401</f>
        <v>#REF!</v>
      </c>
    </row>
    <row r="1310" spans="1:7">
      <c r="A1310" s="14">
        <v>1289</v>
      </c>
      <c r="B1310" s="14" t="str">
        <f ca="1">'Application For TE &amp; GOTS'!X1402</f>
        <v/>
      </c>
      <c r="C1310" s="14">
        <f>'Application For TE &amp; GOTS'!$D1402</f>
        <v>0</v>
      </c>
      <c r="D1310" s="14" t="str" cm="1">
        <f t="array" aca="1" ref="D1310" ca="1">IFERROR(INDIRECT("'Application For Textile'!L"&amp;'Application For TE &amp; GOTS'!S1402),"")</f>
        <v/>
      </c>
      <c r="E1310" s="14" t="str">
        <f ca="1">'Application For TE &amp; GOTS'!AF1402</f>
        <v/>
      </c>
      <c r="F1310" s="14" t="str">
        <f ca="1">'Application For TE &amp; GOTS'!AH1402</f>
        <v/>
      </c>
      <c r="G1310" s="14" t="e">
        <f ca="1">'Application For TE &amp; GOTS'!AI1402</f>
        <v>#REF!</v>
      </c>
    </row>
    <row r="1311" spans="1:7">
      <c r="A1311" s="14">
        <v>1290</v>
      </c>
      <c r="B1311" s="14" t="str">
        <f ca="1">'Application For TE &amp; GOTS'!X1403</f>
        <v/>
      </c>
      <c r="C1311" s="14">
        <f>'Application For TE &amp; GOTS'!$D1403</f>
        <v>0</v>
      </c>
      <c r="D1311" s="14" t="str" cm="1">
        <f t="array" aca="1" ref="D1311" ca="1">IFERROR(INDIRECT("'Application For Textile'!L"&amp;'Application For TE &amp; GOTS'!S1403),"")</f>
        <v/>
      </c>
      <c r="E1311" s="14" t="str">
        <f ca="1">'Application For TE &amp; GOTS'!AF1403</f>
        <v/>
      </c>
      <c r="F1311" s="14" t="str">
        <f ca="1">'Application For TE &amp; GOTS'!AH1403</f>
        <v/>
      </c>
      <c r="G1311" s="14" t="e">
        <f ca="1">'Application For TE &amp; GOTS'!AI1403</f>
        <v>#REF!</v>
      </c>
    </row>
    <row r="1312" spans="1:7">
      <c r="A1312" s="14">
        <v>1291</v>
      </c>
      <c r="B1312" s="14" t="str">
        <f ca="1">'Application For TE &amp; GOTS'!X1404</f>
        <v/>
      </c>
      <c r="C1312" s="14">
        <f>'Application For TE &amp; GOTS'!$D1404</f>
        <v>0</v>
      </c>
      <c r="D1312" s="14" t="str" cm="1">
        <f t="array" aca="1" ref="D1312" ca="1">IFERROR(INDIRECT("'Application For Textile'!L"&amp;'Application For TE &amp; GOTS'!S1404),"")</f>
        <v/>
      </c>
      <c r="E1312" s="14" t="str">
        <f ca="1">'Application For TE &amp; GOTS'!AF1404</f>
        <v/>
      </c>
      <c r="F1312" s="14" t="str">
        <f ca="1">'Application For TE &amp; GOTS'!AH1404</f>
        <v/>
      </c>
      <c r="G1312" s="14" t="e">
        <f ca="1">'Application For TE &amp; GOTS'!AI1404</f>
        <v>#REF!</v>
      </c>
    </row>
    <row r="1313" spans="1:7">
      <c r="A1313" s="14">
        <v>1292</v>
      </c>
      <c r="B1313" s="14" t="str">
        <f ca="1">'Application For TE &amp; GOTS'!X1405</f>
        <v/>
      </c>
      <c r="C1313" s="14">
        <f>'Application For TE &amp; GOTS'!$D1405</f>
        <v>0</v>
      </c>
      <c r="D1313" s="14" t="str" cm="1">
        <f t="array" aca="1" ref="D1313" ca="1">IFERROR(INDIRECT("'Application For Textile'!L"&amp;'Application For TE &amp; GOTS'!S1405),"")</f>
        <v/>
      </c>
      <c r="E1313" s="14" t="str">
        <f ca="1">'Application For TE &amp; GOTS'!AF1405</f>
        <v/>
      </c>
      <c r="F1313" s="14" t="str">
        <f ca="1">'Application For TE &amp; GOTS'!AH1405</f>
        <v/>
      </c>
      <c r="G1313" s="14" t="e">
        <f ca="1">'Application For TE &amp; GOTS'!AI1405</f>
        <v>#REF!</v>
      </c>
    </row>
    <row r="1314" spans="1:7">
      <c r="A1314" s="14">
        <v>1293</v>
      </c>
      <c r="B1314" s="14" t="str">
        <f ca="1">'Application For TE &amp; GOTS'!X1406</f>
        <v/>
      </c>
      <c r="C1314" s="14">
        <f>'Application For TE &amp; GOTS'!$D1406</f>
        <v>0</v>
      </c>
      <c r="D1314" s="14" t="str" cm="1">
        <f t="array" aca="1" ref="D1314" ca="1">IFERROR(INDIRECT("'Application For Textile'!L"&amp;'Application For TE &amp; GOTS'!S1406),"")</f>
        <v/>
      </c>
      <c r="E1314" s="14" t="str">
        <f ca="1">'Application For TE &amp; GOTS'!AF1406</f>
        <v/>
      </c>
      <c r="F1314" s="14" t="str">
        <f ca="1">'Application For TE &amp; GOTS'!AH1406</f>
        <v/>
      </c>
      <c r="G1314" s="14" t="e">
        <f ca="1">'Application For TE &amp; GOTS'!AI1406</f>
        <v>#REF!</v>
      </c>
    </row>
    <row r="1315" spans="1:7">
      <c r="A1315" s="14">
        <v>1294</v>
      </c>
      <c r="B1315" s="14" t="str">
        <f ca="1">'Application For TE &amp; GOTS'!X1407</f>
        <v/>
      </c>
      <c r="C1315" s="14">
        <f>'Application For TE &amp; GOTS'!$D1407</f>
        <v>0</v>
      </c>
      <c r="D1315" s="14" t="str" cm="1">
        <f t="array" aca="1" ref="D1315" ca="1">IFERROR(INDIRECT("'Application For Textile'!L"&amp;'Application For TE &amp; GOTS'!S1407),"")</f>
        <v/>
      </c>
      <c r="E1315" s="14" t="str">
        <f ca="1">'Application For TE &amp; GOTS'!AF1407</f>
        <v/>
      </c>
      <c r="F1315" s="14" t="str">
        <f ca="1">'Application For TE &amp; GOTS'!AH1407</f>
        <v/>
      </c>
      <c r="G1315" s="14" t="e">
        <f ca="1">'Application For TE &amp; GOTS'!AI1407</f>
        <v>#REF!</v>
      </c>
    </row>
    <row r="1316" spans="1:7">
      <c r="A1316" s="14">
        <v>1295</v>
      </c>
      <c r="B1316" s="14" t="str">
        <f ca="1">'Application For TE &amp; GOTS'!X1408</f>
        <v/>
      </c>
      <c r="C1316" s="14">
        <f>'Application For TE &amp; GOTS'!$D1408</f>
        <v>0</v>
      </c>
      <c r="D1316" s="14" t="str" cm="1">
        <f t="array" aca="1" ref="D1316" ca="1">IFERROR(INDIRECT("'Application For Textile'!L"&amp;'Application For TE &amp; GOTS'!S1408),"")</f>
        <v/>
      </c>
      <c r="E1316" s="14" t="str">
        <f ca="1">'Application For TE &amp; GOTS'!AF1408</f>
        <v/>
      </c>
      <c r="F1316" s="14" t="str">
        <f ca="1">'Application For TE &amp; GOTS'!AH1408</f>
        <v/>
      </c>
      <c r="G1316" s="14" t="e">
        <f ca="1">'Application For TE &amp; GOTS'!AI1408</f>
        <v>#REF!</v>
      </c>
    </row>
    <row r="1317" spans="1:7">
      <c r="A1317" s="14">
        <v>1296</v>
      </c>
      <c r="B1317" s="14" t="str">
        <f ca="1">'Application For TE &amp; GOTS'!X1409</f>
        <v/>
      </c>
      <c r="C1317" s="14">
        <f>'Application For TE &amp; GOTS'!$D1409</f>
        <v>0</v>
      </c>
      <c r="D1317" s="14" t="str" cm="1">
        <f t="array" aca="1" ref="D1317" ca="1">IFERROR(INDIRECT("'Application For Textile'!L"&amp;'Application For TE &amp; GOTS'!S1409),"")</f>
        <v/>
      </c>
      <c r="E1317" s="14" t="str">
        <f ca="1">'Application For TE &amp; GOTS'!AF1409</f>
        <v/>
      </c>
      <c r="F1317" s="14" t="str">
        <f ca="1">'Application For TE &amp; GOTS'!AH1409</f>
        <v/>
      </c>
      <c r="G1317" s="14" t="e">
        <f ca="1">'Application For TE &amp; GOTS'!AI1409</f>
        <v>#REF!</v>
      </c>
    </row>
    <row r="1318" spans="1:7">
      <c r="A1318" s="14">
        <v>1297</v>
      </c>
      <c r="B1318" s="14" t="str">
        <f ca="1">'Application For TE &amp; GOTS'!X1410</f>
        <v/>
      </c>
      <c r="C1318" s="14">
        <f>'Application For TE &amp; GOTS'!$D1410</f>
        <v>0</v>
      </c>
      <c r="D1318" s="14" t="str" cm="1">
        <f t="array" aca="1" ref="D1318" ca="1">IFERROR(INDIRECT("'Application For Textile'!L"&amp;'Application For TE &amp; GOTS'!S1410),"")</f>
        <v/>
      </c>
      <c r="E1318" s="14" t="str">
        <f ca="1">'Application For TE &amp; GOTS'!AF1410</f>
        <v/>
      </c>
      <c r="F1318" s="14" t="str">
        <f ca="1">'Application For TE &amp; GOTS'!AH1410</f>
        <v/>
      </c>
      <c r="G1318" s="14" t="e">
        <f ca="1">'Application For TE &amp; GOTS'!AI1410</f>
        <v>#REF!</v>
      </c>
    </row>
    <row r="1319" spans="1:7">
      <c r="A1319" s="14">
        <v>1298</v>
      </c>
      <c r="B1319" s="14" t="str">
        <f ca="1">'Application For TE &amp; GOTS'!X1411</f>
        <v/>
      </c>
      <c r="C1319" s="14">
        <f>'Application For TE &amp; GOTS'!$D1411</f>
        <v>0</v>
      </c>
      <c r="D1319" s="14" t="str" cm="1">
        <f t="array" aca="1" ref="D1319" ca="1">IFERROR(INDIRECT("'Application For Textile'!L"&amp;'Application For TE &amp; GOTS'!S1411),"")</f>
        <v/>
      </c>
      <c r="E1319" s="14" t="str">
        <f ca="1">'Application For TE &amp; GOTS'!AF1411</f>
        <v/>
      </c>
      <c r="F1319" s="14" t="str">
        <f ca="1">'Application For TE &amp; GOTS'!AH1411</f>
        <v/>
      </c>
      <c r="G1319" s="14" t="e">
        <f ca="1">'Application For TE &amp; GOTS'!AI1411</f>
        <v>#REF!</v>
      </c>
    </row>
    <row r="1320" spans="1:7">
      <c r="A1320" s="14">
        <v>1299</v>
      </c>
      <c r="B1320" s="14" t="str">
        <f ca="1">'Application For TE &amp; GOTS'!X1412</f>
        <v/>
      </c>
      <c r="C1320" s="14">
        <f>'Application For TE &amp; GOTS'!$D1412</f>
        <v>0</v>
      </c>
      <c r="D1320" s="14" t="str" cm="1">
        <f t="array" aca="1" ref="D1320" ca="1">IFERROR(INDIRECT("'Application For Textile'!L"&amp;'Application For TE &amp; GOTS'!S1412),"")</f>
        <v/>
      </c>
      <c r="E1320" s="14" t="str">
        <f ca="1">'Application For TE &amp; GOTS'!AF1412</f>
        <v/>
      </c>
      <c r="F1320" s="14" t="str">
        <f ca="1">'Application For TE &amp; GOTS'!AH1412</f>
        <v/>
      </c>
      <c r="G1320" s="14" t="e">
        <f ca="1">'Application For TE &amp; GOTS'!AI1412</f>
        <v>#REF!</v>
      </c>
    </row>
    <row r="1321" spans="1:7">
      <c r="A1321" s="14">
        <v>1300</v>
      </c>
      <c r="B1321" s="14" t="str">
        <f ca="1">'Application For TE &amp; GOTS'!X1413</f>
        <v/>
      </c>
      <c r="C1321" s="14">
        <f>'Application For TE &amp; GOTS'!$D1413</f>
        <v>0</v>
      </c>
      <c r="D1321" s="14" t="str" cm="1">
        <f t="array" aca="1" ref="D1321" ca="1">IFERROR(INDIRECT("'Application For Textile'!L"&amp;'Application For TE &amp; GOTS'!S1413),"")</f>
        <v/>
      </c>
      <c r="E1321" s="14" t="str">
        <f ca="1">'Application For TE &amp; GOTS'!AF1413</f>
        <v/>
      </c>
      <c r="F1321" s="14" t="str">
        <f ca="1">'Application For TE &amp; GOTS'!AH1413</f>
        <v/>
      </c>
      <c r="G1321" s="14" t="e">
        <f ca="1">'Application For TE &amp; GOTS'!AI1413</f>
        <v>#REF!</v>
      </c>
    </row>
    <row r="1322" spans="1:7">
      <c r="A1322" s="14">
        <v>1301</v>
      </c>
      <c r="B1322" s="14" t="str">
        <f ca="1">'Application For TE &amp; GOTS'!X1414</f>
        <v/>
      </c>
      <c r="C1322" s="14">
        <f>'Application For TE &amp; GOTS'!$D1414</f>
        <v>0</v>
      </c>
      <c r="D1322" s="14" t="str" cm="1">
        <f t="array" aca="1" ref="D1322" ca="1">IFERROR(INDIRECT("'Application For Textile'!L"&amp;'Application For TE &amp; GOTS'!S1414),"")</f>
        <v/>
      </c>
      <c r="E1322" s="14" t="str">
        <f ca="1">'Application For TE &amp; GOTS'!AF1414</f>
        <v/>
      </c>
      <c r="F1322" s="14" t="str">
        <f ca="1">'Application For TE &amp; GOTS'!AH1414</f>
        <v/>
      </c>
      <c r="G1322" s="14" t="e">
        <f ca="1">'Application For TE &amp; GOTS'!AI1414</f>
        <v>#REF!</v>
      </c>
    </row>
    <row r="1323" spans="1:7">
      <c r="A1323" s="14">
        <v>1302</v>
      </c>
      <c r="B1323" s="14" t="str">
        <f ca="1">'Application For TE &amp; GOTS'!X1415</f>
        <v/>
      </c>
      <c r="C1323" s="14">
        <f>'Application For TE &amp; GOTS'!$D1415</f>
        <v>0</v>
      </c>
      <c r="D1323" s="14" t="str" cm="1">
        <f t="array" aca="1" ref="D1323" ca="1">IFERROR(INDIRECT("'Application For Textile'!L"&amp;'Application For TE &amp; GOTS'!S1415),"")</f>
        <v/>
      </c>
      <c r="E1323" s="14" t="str">
        <f ca="1">'Application For TE &amp; GOTS'!AF1415</f>
        <v/>
      </c>
      <c r="F1323" s="14" t="str">
        <f ca="1">'Application For TE &amp; GOTS'!AH1415</f>
        <v/>
      </c>
      <c r="G1323" s="14" t="e">
        <f ca="1">'Application For TE &amp; GOTS'!AI1415</f>
        <v>#REF!</v>
      </c>
    </row>
    <row r="1324" spans="1:7">
      <c r="A1324" s="14">
        <v>1303</v>
      </c>
      <c r="B1324" s="14" t="str">
        <f ca="1">'Application For TE &amp; GOTS'!X1416</f>
        <v/>
      </c>
      <c r="C1324" s="14">
        <f>'Application For TE &amp; GOTS'!$D1416</f>
        <v>0</v>
      </c>
      <c r="D1324" s="14" t="str" cm="1">
        <f t="array" aca="1" ref="D1324" ca="1">IFERROR(INDIRECT("'Application For Textile'!L"&amp;'Application For TE &amp; GOTS'!S1416),"")</f>
        <v/>
      </c>
      <c r="E1324" s="14" t="str">
        <f ca="1">'Application For TE &amp; GOTS'!AF1416</f>
        <v/>
      </c>
      <c r="F1324" s="14" t="str">
        <f ca="1">'Application For TE &amp; GOTS'!AH1416</f>
        <v/>
      </c>
      <c r="G1324" s="14" t="e">
        <f ca="1">'Application For TE &amp; GOTS'!AI1416</f>
        <v>#REF!</v>
      </c>
    </row>
    <row r="1325" spans="1:7">
      <c r="A1325" s="14">
        <v>1304</v>
      </c>
      <c r="B1325" s="14" t="str">
        <f ca="1">'Application For TE &amp; GOTS'!X1417</f>
        <v/>
      </c>
      <c r="C1325" s="14">
        <f>'Application For TE &amp; GOTS'!$D1417</f>
        <v>0</v>
      </c>
      <c r="D1325" s="14" t="str" cm="1">
        <f t="array" aca="1" ref="D1325" ca="1">IFERROR(INDIRECT("'Application For Textile'!L"&amp;'Application For TE &amp; GOTS'!S1417),"")</f>
        <v/>
      </c>
      <c r="E1325" s="14" t="str">
        <f ca="1">'Application For TE &amp; GOTS'!AF1417</f>
        <v/>
      </c>
      <c r="F1325" s="14" t="str">
        <f ca="1">'Application For TE &amp; GOTS'!AH1417</f>
        <v/>
      </c>
      <c r="G1325" s="14" t="e">
        <f ca="1">'Application For TE &amp; GOTS'!AI1417</f>
        <v>#REF!</v>
      </c>
    </row>
    <row r="1326" spans="1:7">
      <c r="A1326" s="14">
        <v>1305</v>
      </c>
      <c r="B1326" s="14" t="str">
        <f ca="1">'Application For TE &amp; GOTS'!X1418</f>
        <v/>
      </c>
      <c r="C1326" s="14">
        <f>'Application For TE &amp; GOTS'!$D1418</f>
        <v>0</v>
      </c>
      <c r="D1326" s="14" t="str" cm="1">
        <f t="array" aca="1" ref="D1326" ca="1">IFERROR(INDIRECT("'Application For Textile'!L"&amp;'Application For TE &amp; GOTS'!S1418),"")</f>
        <v/>
      </c>
      <c r="E1326" s="14" t="str">
        <f ca="1">'Application For TE &amp; GOTS'!AF1418</f>
        <v/>
      </c>
      <c r="F1326" s="14" t="str">
        <f ca="1">'Application For TE &amp; GOTS'!AH1418</f>
        <v/>
      </c>
      <c r="G1326" s="14" t="e">
        <f ca="1">'Application For TE &amp; GOTS'!AI1418</f>
        <v>#REF!</v>
      </c>
    </row>
    <row r="1327" spans="1:7">
      <c r="A1327" s="14">
        <v>1306</v>
      </c>
      <c r="B1327" s="14" t="str">
        <f ca="1">'Application For TE &amp; GOTS'!X1419</f>
        <v/>
      </c>
      <c r="C1327" s="14">
        <f>'Application For TE &amp; GOTS'!$D1419</f>
        <v>0</v>
      </c>
      <c r="D1327" s="14" t="str" cm="1">
        <f t="array" aca="1" ref="D1327" ca="1">IFERROR(INDIRECT("'Application For Textile'!L"&amp;'Application For TE &amp; GOTS'!S1419),"")</f>
        <v/>
      </c>
      <c r="E1327" s="14" t="str">
        <f ca="1">'Application For TE &amp; GOTS'!AF1419</f>
        <v/>
      </c>
      <c r="F1327" s="14" t="str">
        <f ca="1">'Application For TE &amp; GOTS'!AH1419</f>
        <v/>
      </c>
      <c r="G1327" s="14" t="e">
        <f ca="1">'Application For TE &amp; GOTS'!AI1419</f>
        <v>#REF!</v>
      </c>
    </row>
    <row r="1328" spans="1:7">
      <c r="A1328" s="14">
        <v>1307</v>
      </c>
      <c r="B1328" s="14" t="str">
        <f ca="1">'Application For TE &amp; GOTS'!X1420</f>
        <v/>
      </c>
      <c r="C1328" s="14">
        <f>'Application For TE &amp; GOTS'!$D1420</f>
        <v>0</v>
      </c>
      <c r="D1328" s="14" t="str" cm="1">
        <f t="array" aca="1" ref="D1328" ca="1">IFERROR(INDIRECT("'Application For Textile'!L"&amp;'Application For TE &amp; GOTS'!S1420),"")</f>
        <v/>
      </c>
      <c r="E1328" s="14" t="str">
        <f ca="1">'Application For TE &amp; GOTS'!AF1420</f>
        <v/>
      </c>
      <c r="F1328" s="14" t="str">
        <f ca="1">'Application For TE &amp; GOTS'!AH1420</f>
        <v/>
      </c>
      <c r="G1328" s="14" t="e">
        <f ca="1">'Application For TE &amp; GOTS'!AI1420</f>
        <v>#REF!</v>
      </c>
    </row>
    <row r="1329" spans="1:7">
      <c r="A1329" s="14">
        <v>1308</v>
      </c>
      <c r="B1329" s="14" t="str">
        <f ca="1">'Application For TE &amp; GOTS'!X1421</f>
        <v/>
      </c>
      <c r="C1329" s="14">
        <f>'Application For TE &amp; GOTS'!$D1421</f>
        <v>0</v>
      </c>
      <c r="D1329" s="14" t="str" cm="1">
        <f t="array" aca="1" ref="D1329" ca="1">IFERROR(INDIRECT("'Application For Textile'!L"&amp;'Application For TE &amp; GOTS'!S1421),"")</f>
        <v/>
      </c>
      <c r="E1329" s="14" t="str">
        <f ca="1">'Application For TE &amp; GOTS'!AF1421</f>
        <v/>
      </c>
      <c r="F1329" s="14" t="str">
        <f ca="1">'Application For TE &amp; GOTS'!AH1421</f>
        <v/>
      </c>
      <c r="G1329" s="14" t="e">
        <f ca="1">'Application For TE &amp; GOTS'!AI1421</f>
        <v>#REF!</v>
      </c>
    </row>
    <row r="1330" spans="1:7">
      <c r="A1330" s="14">
        <v>1309</v>
      </c>
      <c r="B1330" s="14" t="str">
        <f ca="1">'Application For TE &amp; GOTS'!X1422</f>
        <v/>
      </c>
      <c r="C1330" s="14">
        <f>'Application For TE &amp; GOTS'!$D1422</f>
        <v>0</v>
      </c>
      <c r="D1330" s="14" t="str" cm="1">
        <f t="array" aca="1" ref="D1330" ca="1">IFERROR(INDIRECT("'Application For Textile'!L"&amp;'Application For TE &amp; GOTS'!S1422),"")</f>
        <v/>
      </c>
      <c r="E1330" s="14" t="str">
        <f ca="1">'Application For TE &amp; GOTS'!AF1422</f>
        <v/>
      </c>
      <c r="F1330" s="14" t="str">
        <f ca="1">'Application For TE &amp; GOTS'!AH1422</f>
        <v/>
      </c>
      <c r="G1330" s="14" t="e">
        <f ca="1">'Application For TE &amp; GOTS'!AI1422</f>
        <v>#REF!</v>
      </c>
    </row>
    <row r="1331" spans="1:7">
      <c r="A1331" s="14">
        <v>1310</v>
      </c>
      <c r="B1331" s="14" t="str">
        <f ca="1">'Application For TE &amp; GOTS'!X1423</f>
        <v/>
      </c>
      <c r="C1331" s="14">
        <f>'Application For TE &amp; GOTS'!$D1423</f>
        <v>0</v>
      </c>
      <c r="D1331" s="14" t="str" cm="1">
        <f t="array" aca="1" ref="D1331" ca="1">IFERROR(INDIRECT("'Application For Textile'!L"&amp;'Application For TE &amp; GOTS'!S1423),"")</f>
        <v/>
      </c>
      <c r="E1331" s="14" t="str">
        <f ca="1">'Application For TE &amp; GOTS'!AF1423</f>
        <v/>
      </c>
      <c r="F1331" s="14" t="str">
        <f ca="1">'Application For TE &amp; GOTS'!AH1423</f>
        <v/>
      </c>
      <c r="G1331" s="14" t="e">
        <f ca="1">'Application For TE &amp; GOTS'!AI1423</f>
        <v>#REF!</v>
      </c>
    </row>
    <row r="1332" spans="1:7">
      <c r="A1332" s="14">
        <v>1311</v>
      </c>
      <c r="B1332" s="14" t="str">
        <f ca="1">'Application For TE &amp; GOTS'!X1424</f>
        <v/>
      </c>
      <c r="C1332" s="14">
        <f>'Application For TE &amp; GOTS'!$D1424</f>
        <v>0</v>
      </c>
      <c r="D1332" s="14" t="str" cm="1">
        <f t="array" aca="1" ref="D1332" ca="1">IFERROR(INDIRECT("'Application For Textile'!L"&amp;'Application For TE &amp; GOTS'!S1424),"")</f>
        <v/>
      </c>
      <c r="E1332" s="14" t="str">
        <f ca="1">'Application For TE &amp; GOTS'!AF1424</f>
        <v/>
      </c>
      <c r="F1332" s="14" t="str">
        <f ca="1">'Application For TE &amp; GOTS'!AH1424</f>
        <v/>
      </c>
      <c r="G1332" s="14" t="e">
        <f ca="1">'Application For TE &amp; GOTS'!AI1424</f>
        <v>#REF!</v>
      </c>
    </row>
    <row r="1333" spans="1:7">
      <c r="A1333" s="14">
        <v>1312</v>
      </c>
      <c r="B1333" s="14" t="str">
        <f ca="1">'Application For TE &amp; GOTS'!X1425</f>
        <v/>
      </c>
      <c r="C1333" s="14">
        <f>'Application For TE &amp; GOTS'!$D1425</f>
        <v>0</v>
      </c>
      <c r="D1333" s="14" t="str" cm="1">
        <f t="array" aca="1" ref="D1333" ca="1">IFERROR(INDIRECT("'Application For Textile'!L"&amp;'Application For TE &amp; GOTS'!S1425),"")</f>
        <v/>
      </c>
      <c r="E1333" s="14" t="str">
        <f ca="1">'Application For TE &amp; GOTS'!AF1425</f>
        <v/>
      </c>
      <c r="F1333" s="14" t="str">
        <f ca="1">'Application For TE &amp; GOTS'!AH1425</f>
        <v/>
      </c>
      <c r="G1333" s="14" t="e">
        <f ca="1">'Application For TE &amp; GOTS'!AI1425</f>
        <v>#REF!</v>
      </c>
    </row>
    <row r="1334" spans="1:7">
      <c r="A1334" s="14">
        <v>1313</v>
      </c>
      <c r="B1334" s="14" t="str">
        <f ca="1">'Application For TE &amp; GOTS'!X1426</f>
        <v/>
      </c>
      <c r="C1334" s="14">
        <f>'Application For TE &amp; GOTS'!$D1426</f>
        <v>0</v>
      </c>
      <c r="D1334" s="14" t="str" cm="1">
        <f t="array" aca="1" ref="D1334" ca="1">IFERROR(INDIRECT("'Application For Textile'!L"&amp;'Application For TE &amp; GOTS'!S1426),"")</f>
        <v/>
      </c>
      <c r="E1334" s="14" t="str">
        <f ca="1">'Application For TE &amp; GOTS'!AF1426</f>
        <v/>
      </c>
      <c r="F1334" s="14" t="str">
        <f ca="1">'Application For TE &amp; GOTS'!AH1426</f>
        <v/>
      </c>
      <c r="G1334" s="14" t="e">
        <f ca="1">'Application For TE &amp; GOTS'!AI1426</f>
        <v>#REF!</v>
      </c>
    </row>
    <row r="1335" spans="1:7">
      <c r="A1335" s="14">
        <v>1314</v>
      </c>
      <c r="B1335" s="14" t="str">
        <f ca="1">'Application For TE &amp; GOTS'!X1427</f>
        <v/>
      </c>
      <c r="C1335" s="14">
        <f>'Application For TE &amp; GOTS'!$D1427</f>
        <v>0</v>
      </c>
      <c r="D1335" s="14" t="str" cm="1">
        <f t="array" aca="1" ref="D1335" ca="1">IFERROR(INDIRECT("'Application For Textile'!L"&amp;'Application For TE &amp; GOTS'!S1427),"")</f>
        <v/>
      </c>
      <c r="E1335" s="14" t="str">
        <f ca="1">'Application For TE &amp; GOTS'!AF1427</f>
        <v/>
      </c>
      <c r="F1335" s="14" t="str">
        <f ca="1">'Application For TE &amp; GOTS'!AH1427</f>
        <v/>
      </c>
      <c r="G1335" s="14" t="e">
        <f ca="1">'Application For TE &amp; GOTS'!AI1427</f>
        <v>#REF!</v>
      </c>
    </row>
    <row r="1336" spans="1:7">
      <c r="A1336" s="14">
        <v>1315</v>
      </c>
      <c r="B1336" s="14" t="str">
        <f ca="1">'Application For TE &amp; GOTS'!X1428</f>
        <v/>
      </c>
      <c r="C1336" s="14">
        <f>'Application For TE &amp; GOTS'!$D1428</f>
        <v>0</v>
      </c>
      <c r="D1336" s="14" t="str" cm="1">
        <f t="array" aca="1" ref="D1336" ca="1">IFERROR(INDIRECT("'Application For Textile'!L"&amp;'Application For TE &amp; GOTS'!S1428),"")</f>
        <v/>
      </c>
      <c r="E1336" s="14" t="str">
        <f ca="1">'Application For TE &amp; GOTS'!AF1428</f>
        <v/>
      </c>
      <c r="F1336" s="14" t="str">
        <f ca="1">'Application For TE &amp; GOTS'!AH1428</f>
        <v/>
      </c>
      <c r="G1336" s="14" t="e">
        <f ca="1">'Application For TE &amp; GOTS'!AI1428</f>
        <v>#REF!</v>
      </c>
    </row>
    <row r="1337" spans="1:7">
      <c r="A1337" s="14">
        <v>1316</v>
      </c>
      <c r="B1337" s="14" t="str">
        <f ca="1">'Application For TE &amp; GOTS'!X1429</f>
        <v/>
      </c>
      <c r="C1337" s="14">
        <f>'Application For TE &amp; GOTS'!$D1429</f>
        <v>0</v>
      </c>
      <c r="D1337" s="14" t="str" cm="1">
        <f t="array" aca="1" ref="D1337" ca="1">IFERROR(INDIRECT("'Application For Textile'!L"&amp;'Application For TE &amp; GOTS'!S1429),"")</f>
        <v/>
      </c>
      <c r="E1337" s="14" t="str">
        <f ca="1">'Application For TE &amp; GOTS'!AF1429</f>
        <v/>
      </c>
      <c r="F1337" s="14" t="str">
        <f ca="1">'Application For TE &amp; GOTS'!AH1429</f>
        <v/>
      </c>
      <c r="G1337" s="14" t="e">
        <f ca="1">'Application For TE &amp; GOTS'!AI1429</f>
        <v>#REF!</v>
      </c>
    </row>
    <row r="1338" spans="1:7">
      <c r="A1338" s="14">
        <v>1317</v>
      </c>
      <c r="B1338" s="14" t="str">
        <f ca="1">'Application For TE &amp; GOTS'!X1430</f>
        <v/>
      </c>
      <c r="C1338" s="14">
        <f>'Application For TE &amp; GOTS'!$D1430</f>
        <v>0</v>
      </c>
      <c r="D1338" s="14" t="str" cm="1">
        <f t="array" aca="1" ref="D1338" ca="1">IFERROR(INDIRECT("'Application For Textile'!L"&amp;'Application For TE &amp; GOTS'!S1430),"")</f>
        <v/>
      </c>
      <c r="E1338" s="14" t="str">
        <f ca="1">'Application For TE &amp; GOTS'!AF1430</f>
        <v/>
      </c>
      <c r="F1338" s="14" t="str">
        <f ca="1">'Application For TE &amp; GOTS'!AH1430</f>
        <v/>
      </c>
      <c r="G1338" s="14" t="e">
        <f ca="1">'Application For TE &amp; GOTS'!AI1430</f>
        <v>#REF!</v>
      </c>
    </row>
    <row r="1339" spans="1:7">
      <c r="A1339" s="14">
        <v>1318</v>
      </c>
      <c r="B1339" s="14" t="str">
        <f ca="1">'Application For TE &amp; GOTS'!X1431</f>
        <v/>
      </c>
      <c r="C1339" s="14">
        <f>'Application For TE &amp; GOTS'!$D1431</f>
        <v>0</v>
      </c>
      <c r="D1339" s="14" t="str" cm="1">
        <f t="array" aca="1" ref="D1339" ca="1">IFERROR(INDIRECT("'Application For Textile'!L"&amp;'Application For TE &amp; GOTS'!S1431),"")</f>
        <v/>
      </c>
      <c r="E1339" s="14" t="str">
        <f ca="1">'Application For TE &amp; GOTS'!AF1431</f>
        <v/>
      </c>
      <c r="F1339" s="14" t="str">
        <f ca="1">'Application For TE &amp; GOTS'!AH1431</f>
        <v/>
      </c>
      <c r="G1339" s="14" t="e">
        <f ca="1">'Application For TE &amp; GOTS'!AI1431</f>
        <v>#REF!</v>
      </c>
    </row>
    <row r="1340" spans="1:7">
      <c r="A1340" s="14">
        <v>1319</v>
      </c>
      <c r="B1340" s="14" t="str">
        <f ca="1">'Application For TE &amp; GOTS'!X1432</f>
        <v/>
      </c>
      <c r="C1340" s="14">
        <f>'Application For TE &amp; GOTS'!$D1432</f>
        <v>0</v>
      </c>
      <c r="D1340" s="14" t="str" cm="1">
        <f t="array" aca="1" ref="D1340" ca="1">IFERROR(INDIRECT("'Application For Textile'!L"&amp;'Application For TE &amp; GOTS'!S1432),"")</f>
        <v/>
      </c>
      <c r="E1340" s="14" t="str">
        <f ca="1">'Application For TE &amp; GOTS'!AF1432</f>
        <v/>
      </c>
      <c r="F1340" s="14" t="str">
        <f ca="1">'Application For TE &amp; GOTS'!AH1432</f>
        <v/>
      </c>
      <c r="G1340" s="14" t="e">
        <f ca="1">'Application For TE &amp; GOTS'!AI1432</f>
        <v>#REF!</v>
      </c>
    </row>
    <row r="1341" spans="1:7">
      <c r="A1341" s="14">
        <v>1320</v>
      </c>
      <c r="B1341" s="14" t="str">
        <f ca="1">'Application For TE &amp; GOTS'!X1433</f>
        <v/>
      </c>
      <c r="C1341" s="14">
        <f>'Application For TE &amp; GOTS'!$D1433</f>
        <v>0</v>
      </c>
      <c r="D1341" s="14" t="str" cm="1">
        <f t="array" aca="1" ref="D1341" ca="1">IFERROR(INDIRECT("'Application For Textile'!L"&amp;'Application For TE &amp; GOTS'!S1433),"")</f>
        <v/>
      </c>
      <c r="E1341" s="14" t="str">
        <f ca="1">'Application For TE &amp; GOTS'!AF1433</f>
        <v/>
      </c>
      <c r="F1341" s="14" t="str">
        <f ca="1">'Application For TE &amp; GOTS'!AH1433</f>
        <v/>
      </c>
      <c r="G1341" s="14" t="e">
        <f ca="1">'Application For TE &amp; GOTS'!AI1433</f>
        <v>#REF!</v>
      </c>
    </row>
    <row r="1342" spans="1:7">
      <c r="A1342" s="14">
        <v>1321</v>
      </c>
      <c r="B1342" s="14" t="str">
        <f ca="1">'Application For TE &amp; GOTS'!X1434</f>
        <v/>
      </c>
      <c r="C1342" s="14">
        <f>'Application For TE &amp; GOTS'!$D1434</f>
        <v>0</v>
      </c>
      <c r="D1342" s="14" t="str" cm="1">
        <f t="array" aca="1" ref="D1342" ca="1">IFERROR(INDIRECT("'Application For Textile'!L"&amp;'Application For TE &amp; GOTS'!S1434),"")</f>
        <v/>
      </c>
      <c r="E1342" s="14" t="str">
        <f ca="1">'Application For TE &amp; GOTS'!AF1434</f>
        <v/>
      </c>
      <c r="F1342" s="14" t="str">
        <f ca="1">'Application For TE &amp; GOTS'!AH1434</f>
        <v/>
      </c>
      <c r="G1342" s="14" t="e">
        <f ca="1">'Application For TE &amp; GOTS'!AI1434</f>
        <v>#REF!</v>
      </c>
    </row>
    <row r="1343" spans="1:7">
      <c r="A1343" s="14">
        <v>1322</v>
      </c>
      <c r="B1343" s="14" t="str">
        <f ca="1">'Application For TE &amp; GOTS'!X1435</f>
        <v/>
      </c>
      <c r="C1343" s="14">
        <f>'Application For TE &amp; GOTS'!$D1435</f>
        <v>0</v>
      </c>
      <c r="D1343" s="14" t="str" cm="1">
        <f t="array" aca="1" ref="D1343" ca="1">IFERROR(INDIRECT("'Application For Textile'!L"&amp;'Application For TE &amp; GOTS'!S1435),"")</f>
        <v/>
      </c>
      <c r="E1343" s="14" t="str">
        <f ca="1">'Application For TE &amp; GOTS'!AF1435</f>
        <v/>
      </c>
      <c r="F1343" s="14" t="str">
        <f ca="1">'Application For TE &amp; GOTS'!AH1435</f>
        <v/>
      </c>
      <c r="G1343" s="14" t="e">
        <f ca="1">'Application For TE &amp; GOTS'!AI1435</f>
        <v>#REF!</v>
      </c>
    </row>
    <row r="1344" spans="1:7">
      <c r="A1344" s="14">
        <v>1323</v>
      </c>
      <c r="B1344" s="14" t="str">
        <f ca="1">'Application For TE &amp; GOTS'!X1436</f>
        <v/>
      </c>
      <c r="C1344" s="14">
        <f>'Application For TE &amp; GOTS'!$D1436</f>
        <v>0</v>
      </c>
      <c r="D1344" s="14" t="str" cm="1">
        <f t="array" aca="1" ref="D1344" ca="1">IFERROR(INDIRECT("'Application For Textile'!L"&amp;'Application For TE &amp; GOTS'!S1436),"")</f>
        <v/>
      </c>
      <c r="E1344" s="14" t="str">
        <f ca="1">'Application For TE &amp; GOTS'!AF1436</f>
        <v/>
      </c>
      <c r="F1344" s="14" t="str">
        <f ca="1">'Application For TE &amp; GOTS'!AH1436</f>
        <v/>
      </c>
      <c r="G1344" s="14" t="e">
        <f ca="1">'Application For TE &amp; GOTS'!AI1436</f>
        <v>#REF!</v>
      </c>
    </row>
    <row r="1345" spans="1:7">
      <c r="A1345" s="14">
        <v>1324</v>
      </c>
      <c r="B1345" s="14" t="str">
        <f ca="1">'Application For TE &amp; GOTS'!X1437</f>
        <v/>
      </c>
      <c r="C1345" s="14">
        <f>'Application For TE &amp; GOTS'!$D1437</f>
        <v>0</v>
      </c>
      <c r="D1345" s="14" t="str" cm="1">
        <f t="array" aca="1" ref="D1345" ca="1">IFERROR(INDIRECT("'Application For Textile'!L"&amp;'Application For TE &amp; GOTS'!S1437),"")</f>
        <v/>
      </c>
      <c r="E1345" s="14" t="str">
        <f ca="1">'Application For TE &amp; GOTS'!AF1437</f>
        <v/>
      </c>
      <c r="F1345" s="14" t="str">
        <f ca="1">'Application For TE &amp; GOTS'!AH1437</f>
        <v/>
      </c>
      <c r="G1345" s="14" t="e">
        <f ca="1">'Application For TE &amp; GOTS'!AI1437</f>
        <v>#REF!</v>
      </c>
    </row>
    <row r="1346" spans="1:7">
      <c r="A1346" s="14">
        <v>1325</v>
      </c>
      <c r="B1346" s="14" t="str">
        <f ca="1">'Application For TE &amp; GOTS'!X1438</f>
        <v/>
      </c>
      <c r="C1346" s="14">
        <f>'Application For TE &amp; GOTS'!$D1438</f>
        <v>0</v>
      </c>
      <c r="D1346" s="14" t="str" cm="1">
        <f t="array" aca="1" ref="D1346" ca="1">IFERROR(INDIRECT("'Application For Textile'!L"&amp;'Application For TE &amp; GOTS'!S1438),"")</f>
        <v/>
      </c>
      <c r="E1346" s="14" t="str">
        <f ca="1">'Application For TE &amp; GOTS'!AF1438</f>
        <v/>
      </c>
      <c r="F1346" s="14" t="str">
        <f ca="1">'Application For TE &amp; GOTS'!AH1438</f>
        <v/>
      </c>
      <c r="G1346" s="14" t="e">
        <f ca="1">'Application For TE &amp; GOTS'!AI1438</f>
        <v>#REF!</v>
      </c>
    </row>
    <row r="1347" spans="1:7">
      <c r="A1347" s="14">
        <v>1326</v>
      </c>
      <c r="B1347" s="14" t="str">
        <f ca="1">'Application For TE &amp; GOTS'!X1439</f>
        <v/>
      </c>
      <c r="C1347" s="14">
        <f>'Application For TE &amp; GOTS'!$D1439</f>
        <v>0</v>
      </c>
      <c r="D1347" s="14" t="str" cm="1">
        <f t="array" aca="1" ref="D1347" ca="1">IFERROR(INDIRECT("'Application For Textile'!L"&amp;'Application For TE &amp; GOTS'!S1439),"")</f>
        <v/>
      </c>
      <c r="E1347" s="14" t="str">
        <f ca="1">'Application For TE &amp; GOTS'!AF1439</f>
        <v/>
      </c>
      <c r="F1347" s="14" t="str">
        <f ca="1">'Application For TE &amp; GOTS'!AH1439</f>
        <v/>
      </c>
      <c r="G1347" s="14" t="e">
        <f ca="1">'Application For TE &amp; GOTS'!AI1439</f>
        <v>#REF!</v>
      </c>
    </row>
    <row r="1348" spans="1:7">
      <c r="A1348" s="14">
        <v>1327</v>
      </c>
      <c r="B1348" s="14" t="str">
        <f ca="1">'Application For TE &amp; GOTS'!X1440</f>
        <v/>
      </c>
      <c r="C1348" s="14">
        <f>'Application For TE &amp; GOTS'!$D1440</f>
        <v>0</v>
      </c>
      <c r="D1348" s="14" t="str" cm="1">
        <f t="array" aca="1" ref="D1348" ca="1">IFERROR(INDIRECT("'Application For Textile'!L"&amp;'Application For TE &amp; GOTS'!S1440),"")</f>
        <v/>
      </c>
      <c r="E1348" s="14" t="str">
        <f ca="1">'Application For TE &amp; GOTS'!AF1440</f>
        <v/>
      </c>
      <c r="F1348" s="14" t="str">
        <f ca="1">'Application For TE &amp; GOTS'!AH1440</f>
        <v/>
      </c>
      <c r="G1348" s="14" t="e">
        <f ca="1">'Application For TE &amp; GOTS'!AI1440</f>
        <v>#REF!</v>
      </c>
    </row>
    <row r="1349" spans="1:7">
      <c r="A1349" s="14">
        <v>1328</v>
      </c>
      <c r="B1349" s="14" t="str">
        <f ca="1">'Application For TE &amp; GOTS'!X1441</f>
        <v/>
      </c>
      <c r="C1349" s="14">
        <f>'Application For TE &amp; GOTS'!$D1441</f>
        <v>0</v>
      </c>
      <c r="D1349" s="14" t="str" cm="1">
        <f t="array" aca="1" ref="D1349" ca="1">IFERROR(INDIRECT("'Application For Textile'!L"&amp;'Application For TE &amp; GOTS'!S1441),"")</f>
        <v/>
      </c>
      <c r="E1349" s="14" t="str">
        <f ca="1">'Application For TE &amp; GOTS'!AF1441</f>
        <v/>
      </c>
      <c r="F1349" s="14" t="str">
        <f ca="1">'Application For TE &amp; GOTS'!AH1441</f>
        <v/>
      </c>
      <c r="G1349" s="14" t="e">
        <f ca="1">'Application For TE &amp; GOTS'!AI1441</f>
        <v>#REF!</v>
      </c>
    </row>
    <row r="1350" spans="1:7">
      <c r="A1350" s="14">
        <v>1329</v>
      </c>
      <c r="B1350" s="14" t="str">
        <f ca="1">'Application For TE &amp; GOTS'!X1442</f>
        <v/>
      </c>
      <c r="C1350" s="14">
        <f>'Application For TE &amp; GOTS'!$D1442</f>
        <v>0</v>
      </c>
      <c r="D1350" s="14" t="str" cm="1">
        <f t="array" aca="1" ref="D1350" ca="1">IFERROR(INDIRECT("'Application For Textile'!L"&amp;'Application For TE &amp; GOTS'!S1442),"")</f>
        <v/>
      </c>
      <c r="E1350" s="14" t="str">
        <f ca="1">'Application For TE &amp; GOTS'!AF1442</f>
        <v/>
      </c>
      <c r="F1350" s="14" t="str">
        <f ca="1">'Application For TE &amp; GOTS'!AH1442</f>
        <v/>
      </c>
      <c r="G1350" s="14" t="e">
        <f ca="1">'Application For TE &amp; GOTS'!AI1442</f>
        <v>#REF!</v>
      </c>
    </row>
    <row r="1351" spans="1:7">
      <c r="A1351" s="14">
        <v>1330</v>
      </c>
      <c r="B1351" s="14" t="str">
        <f ca="1">'Application For TE &amp; GOTS'!X1443</f>
        <v/>
      </c>
      <c r="C1351" s="14">
        <f>'Application For TE &amp; GOTS'!$D1443</f>
        <v>0</v>
      </c>
      <c r="D1351" s="14" t="str" cm="1">
        <f t="array" aca="1" ref="D1351" ca="1">IFERROR(INDIRECT("'Application For Textile'!L"&amp;'Application For TE &amp; GOTS'!S1443),"")</f>
        <v/>
      </c>
      <c r="E1351" s="14" t="str">
        <f ca="1">'Application For TE &amp; GOTS'!AF1443</f>
        <v/>
      </c>
      <c r="F1351" s="14" t="str">
        <f ca="1">'Application For TE &amp; GOTS'!AH1443</f>
        <v/>
      </c>
      <c r="G1351" s="14" t="e">
        <f ca="1">'Application For TE &amp; GOTS'!AI1443</f>
        <v>#REF!</v>
      </c>
    </row>
    <row r="1352" spans="1:7">
      <c r="A1352" s="14">
        <v>1331</v>
      </c>
      <c r="B1352" s="14" t="str">
        <f ca="1">'Application For TE &amp; GOTS'!X1444</f>
        <v/>
      </c>
      <c r="C1352" s="14">
        <f>'Application For TE &amp; GOTS'!$D1444</f>
        <v>0</v>
      </c>
      <c r="D1352" s="14" t="str" cm="1">
        <f t="array" aca="1" ref="D1352" ca="1">IFERROR(INDIRECT("'Application For Textile'!L"&amp;'Application For TE &amp; GOTS'!S1444),"")</f>
        <v/>
      </c>
      <c r="E1352" s="14" t="str">
        <f ca="1">'Application For TE &amp; GOTS'!AF1444</f>
        <v/>
      </c>
      <c r="F1352" s="14" t="str">
        <f ca="1">'Application For TE &amp; GOTS'!AH1444</f>
        <v/>
      </c>
      <c r="G1352" s="14" t="e">
        <f ca="1">'Application For TE &amp; GOTS'!AI1444</f>
        <v>#REF!</v>
      </c>
    </row>
    <row r="1353" spans="1:7">
      <c r="A1353" s="14">
        <v>1332</v>
      </c>
      <c r="B1353" s="14" t="str">
        <f ca="1">'Application For TE &amp; GOTS'!X1445</f>
        <v/>
      </c>
      <c r="C1353" s="14">
        <f>'Application For TE &amp; GOTS'!$D1445</f>
        <v>0</v>
      </c>
      <c r="D1353" s="14" t="str" cm="1">
        <f t="array" aca="1" ref="D1353" ca="1">IFERROR(INDIRECT("'Application For Textile'!L"&amp;'Application For TE &amp; GOTS'!S1445),"")</f>
        <v/>
      </c>
      <c r="E1353" s="14" t="str">
        <f ca="1">'Application For TE &amp; GOTS'!AF1445</f>
        <v/>
      </c>
      <c r="F1353" s="14" t="str">
        <f ca="1">'Application For TE &amp; GOTS'!AH1445</f>
        <v/>
      </c>
      <c r="G1353" s="14" t="e">
        <f ca="1">'Application For TE &amp; GOTS'!AI1445</f>
        <v>#REF!</v>
      </c>
    </row>
    <row r="1354" spans="1:7">
      <c r="A1354" s="14">
        <v>1333</v>
      </c>
      <c r="B1354" s="14" t="str">
        <f ca="1">'Application For TE &amp; GOTS'!X1446</f>
        <v/>
      </c>
      <c r="C1354" s="14">
        <f>'Application For TE &amp; GOTS'!$D1446</f>
        <v>0</v>
      </c>
      <c r="D1354" s="14" t="str" cm="1">
        <f t="array" aca="1" ref="D1354" ca="1">IFERROR(INDIRECT("'Application For Textile'!L"&amp;'Application For TE &amp; GOTS'!S1446),"")</f>
        <v/>
      </c>
      <c r="E1354" s="14" t="str">
        <f ca="1">'Application For TE &amp; GOTS'!AF1446</f>
        <v/>
      </c>
      <c r="F1354" s="14" t="str">
        <f ca="1">'Application For TE &amp; GOTS'!AH1446</f>
        <v/>
      </c>
      <c r="G1354" s="14" t="e">
        <f ca="1">'Application For TE &amp; GOTS'!AI1446</f>
        <v>#REF!</v>
      </c>
    </row>
    <row r="1355" spans="1:7">
      <c r="A1355" s="14">
        <v>1334</v>
      </c>
      <c r="B1355" s="14" t="str">
        <f ca="1">'Application For TE &amp; GOTS'!X1447</f>
        <v/>
      </c>
      <c r="C1355" s="14">
        <f>'Application For TE &amp; GOTS'!$D1447</f>
        <v>0</v>
      </c>
      <c r="D1355" s="14" t="str" cm="1">
        <f t="array" aca="1" ref="D1355" ca="1">IFERROR(INDIRECT("'Application For Textile'!L"&amp;'Application For TE &amp; GOTS'!S1447),"")</f>
        <v/>
      </c>
      <c r="E1355" s="14" t="str">
        <f ca="1">'Application For TE &amp; GOTS'!AF1447</f>
        <v/>
      </c>
      <c r="F1355" s="14" t="str">
        <f ca="1">'Application For TE &amp; GOTS'!AH1447</f>
        <v/>
      </c>
      <c r="G1355" s="14" t="e">
        <f ca="1">'Application For TE &amp; GOTS'!AI1447</f>
        <v>#REF!</v>
      </c>
    </row>
    <row r="1356" spans="1:7">
      <c r="A1356" s="14">
        <v>1335</v>
      </c>
      <c r="B1356" s="14" t="str">
        <f ca="1">'Application For TE &amp; GOTS'!X1448</f>
        <v/>
      </c>
      <c r="C1356" s="14">
        <f>'Application For TE &amp; GOTS'!$D1448</f>
        <v>0</v>
      </c>
      <c r="D1356" s="14" t="str" cm="1">
        <f t="array" aca="1" ref="D1356" ca="1">IFERROR(INDIRECT("'Application For Textile'!L"&amp;'Application For TE &amp; GOTS'!S1448),"")</f>
        <v/>
      </c>
      <c r="E1356" s="14" t="str">
        <f ca="1">'Application For TE &amp; GOTS'!AF1448</f>
        <v/>
      </c>
      <c r="F1356" s="14" t="str">
        <f ca="1">'Application For TE &amp; GOTS'!AH1448</f>
        <v/>
      </c>
      <c r="G1356" s="14" t="e">
        <f ca="1">'Application For TE &amp; GOTS'!AI1448</f>
        <v>#REF!</v>
      </c>
    </row>
    <row r="1357" spans="1:7">
      <c r="A1357" s="14">
        <v>1336</v>
      </c>
      <c r="B1357" s="14" t="str">
        <f ca="1">'Application For TE &amp; GOTS'!X1449</f>
        <v/>
      </c>
      <c r="C1357" s="14">
        <f>'Application For TE &amp; GOTS'!$D1449</f>
        <v>0</v>
      </c>
      <c r="D1357" s="14" t="str" cm="1">
        <f t="array" aca="1" ref="D1357" ca="1">IFERROR(INDIRECT("'Application For Textile'!L"&amp;'Application For TE &amp; GOTS'!S1449),"")</f>
        <v/>
      </c>
      <c r="E1357" s="14" t="str">
        <f ca="1">'Application For TE &amp; GOTS'!AF1449</f>
        <v/>
      </c>
      <c r="F1357" s="14" t="str">
        <f ca="1">'Application For TE &amp; GOTS'!AH1449</f>
        <v/>
      </c>
      <c r="G1357" s="14" t="e">
        <f ca="1">'Application For TE &amp; GOTS'!AI1449</f>
        <v>#REF!</v>
      </c>
    </row>
    <row r="1358" spans="1:7">
      <c r="A1358" s="14">
        <v>1337</v>
      </c>
      <c r="B1358" s="14" t="str">
        <f ca="1">'Application For TE &amp; GOTS'!X1450</f>
        <v/>
      </c>
      <c r="C1358" s="14">
        <f>'Application For TE &amp; GOTS'!$D1450</f>
        <v>0</v>
      </c>
      <c r="D1358" s="14" t="str" cm="1">
        <f t="array" aca="1" ref="D1358" ca="1">IFERROR(INDIRECT("'Application For Textile'!L"&amp;'Application For TE &amp; GOTS'!S1450),"")</f>
        <v/>
      </c>
      <c r="E1358" s="14" t="str">
        <f ca="1">'Application For TE &amp; GOTS'!AF1450</f>
        <v/>
      </c>
      <c r="F1358" s="14" t="str">
        <f ca="1">'Application For TE &amp; GOTS'!AH1450</f>
        <v/>
      </c>
      <c r="G1358" s="14" t="e">
        <f ca="1">'Application For TE &amp; GOTS'!AI1450</f>
        <v>#REF!</v>
      </c>
    </row>
    <row r="1359" spans="1:7">
      <c r="A1359" s="14">
        <v>1338</v>
      </c>
      <c r="B1359" s="14" t="str">
        <f ca="1">'Application For TE &amp; GOTS'!X1451</f>
        <v/>
      </c>
      <c r="C1359" s="14">
        <f>'Application For TE &amp; GOTS'!$D1451</f>
        <v>0</v>
      </c>
      <c r="D1359" s="14" t="str" cm="1">
        <f t="array" aca="1" ref="D1359" ca="1">IFERROR(INDIRECT("'Application For Textile'!L"&amp;'Application For TE &amp; GOTS'!S1451),"")</f>
        <v/>
      </c>
      <c r="E1359" s="14" t="str">
        <f ca="1">'Application For TE &amp; GOTS'!AF1451</f>
        <v/>
      </c>
      <c r="F1359" s="14" t="str">
        <f ca="1">'Application For TE &amp; GOTS'!AH1451</f>
        <v/>
      </c>
      <c r="G1359" s="14" t="e">
        <f ca="1">'Application For TE &amp; GOTS'!AI1451</f>
        <v>#REF!</v>
      </c>
    </row>
    <row r="1360" spans="1:7">
      <c r="A1360" s="14">
        <v>1339</v>
      </c>
      <c r="B1360" s="14" t="str">
        <f ca="1">'Application For TE &amp; GOTS'!X1452</f>
        <v/>
      </c>
      <c r="C1360" s="14">
        <f>'Application For TE &amp; GOTS'!$D1452</f>
        <v>0</v>
      </c>
      <c r="D1360" s="14" t="str" cm="1">
        <f t="array" aca="1" ref="D1360" ca="1">IFERROR(INDIRECT("'Application For Textile'!L"&amp;'Application For TE &amp; GOTS'!S1452),"")</f>
        <v/>
      </c>
      <c r="E1360" s="14" t="str">
        <f ca="1">'Application For TE &amp; GOTS'!AF1452</f>
        <v/>
      </c>
      <c r="F1360" s="14" t="str">
        <f ca="1">'Application For TE &amp; GOTS'!AH1452</f>
        <v/>
      </c>
      <c r="G1360" s="14" t="e">
        <f ca="1">'Application For TE &amp; GOTS'!AI1452</f>
        <v>#REF!</v>
      </c>
    </row>
    <row r="1361" spans="1:7">
      <c r="A1361" s="14">
        <v>1340</v>
      </c>
      <c r="B1361" s="14" t="str">
        <f ca="1">'Application For TE &amp; GOTS'!X1453</f>
        <v/>
      </c>
      <c r="C1361" s="14">
        <f>'Application For TE &amp; GOTS'!$D1453</f>
        <v>0</v>
      </c>
      <c r="D1361" s="14" t="str" cm="1">
        <f t="array" aca="1" ref="D1361" ca="1">IFERROR(INDIRECT("'Application For Textile'!L"&amp;'Application For TE &amp; GOTS'!S1453),"")</f>
        <v/>
      </c>
      <c r="E1361" s="14" t="str">
        <f ca="1">'Application For TE &amp; GOTS'!AF1453</f>
        <v/>
      </c>
      <c r="F1361" s="14" t="str">
        <f ca="1">'Application For TE &amp; GOTS'!AH1453</f>
        <v/>
      </c>
      <c r="G1361" s="14" t="e">
        <f ca="1">'Application For TE &amp; GOTS'!AI1453</f>
        <v>#REF!</v>
      </c>
    </row>
    <row r="1362" spans="1:7">
      <c r="A1362" s="14">
        <v>1341</v>
      </c>
      <c r="B1362" s="14" t="str">
        <f ca="1">'Application For TE &amp; GOTS'!X1454</f>
        <v/>
      </c>
      <c r="C1362" s="14">
        <f>'Application For TE &amp; GOTS'!$D1454</f>
        <v>0</v>
      </c>
      <c r="D1362" s="14" t="str" cm="1">
        <f t="array" aca="1" ref="D1362" ca="1">IFERROR(INDIRECT("'Application For Textile'!L"&amp;'Application For TE &amp; GOTS'!S1454),"")</f>
        <v/>
      </c>
      <c r="E1362" s="14" t="str">
        <f ca="1">'Application For TE &amp; GOTS'!AF1454</f>
        <v/>
      </c>
      <c r="F1362" s="14" t="str">
        <f ca="1">'Application For TE &amp; GOTS'!AH1454</f>
        <v/>
      </c>
      <c r="G1362" s="14" t="e">
        <f ca="1">'Application For TE &amp; GOTS'!AI1454</f>
        <v>#REF!</v>
      </c>
    </row>
    <row r="1363" spans="1:7">
      <c r="A1363" s="14">
        <v>1342</v>
      </c>
      <c r="B1363" s="14" t="str">
        <f ca="1">'Application For TE &amp; GOTS'!X1455</f>
        <v/>
      </c>
      <c r="C1363" s="14">
        <f>'Application For TE &amp; GOTS'!$D1455</f>
        <v>0</v>
      </c>
      <c r="D1363" s="14" t="str" cm="1">
        <f t="array" aca="1" ref="D1363" ca="1">IFERROR(INDIRECT("'Application For Textile'!L"&amp;'Application For TE &amp; GOTS'!S1455),"")</f>
        <v/>
      </c>
      <c r="E1363" s="14" t="str">
        <f ca="1">'Application For TE &amp; GOTS'!AF1455</f>
        <v/>
      </c>
      <c r="F1363" s="14" t="str">
        <f ca="1">'Application For TE &amp; GOTS'!AH1455</f>
        <v/>
      </c>
      <c r="G1363" s="14" t="e">
        <f ca="1">'Application For TE &amp; GOTS'!AI1455</f>
        <v>#REF!</v>
      </c>
    </row>
    <row r="1364" spans="1:7">
      <c r="A1364" s="14">
        <v>1343</v>
      </c>
      <c r="B1364" s="14" t="str">
        <f ca="1">'Application For TE &amp; GOTS'!X1456</f>
        <v/>
      </c>
      <c r="C1364" s="14">
        <f>'Application For TE &amp; GOTS'!$D1456</f>
        <v>0</v>
      </c>
      <c r="D1364" s="14" t="str" cm="1">
        <f t="array" aca="1" ref="D1364" ca="1">IFERROR(INDIRECT("'Application For Textile'!L"&amp;'Application For TE &amp; GOTS'!S1456),"")</f>
        <v/>
      </c>
      <c r="E1364" s="14" t="str">
        <f ca="1">'Application For TE &amp; GOTS'!AF1456</f>
        <v/>
      </c>
      <c r="F1364" s="14" t="str">
        <f ca="1">'Application For TE &amp; GOTS'!AH1456</f>
        <v/>
      </c>
      <c r="G1364" s="14" t="e">
        <f ca="1">'Application For TE &amp; GOTS'!AI1456</f>
        <v>#REF!</v>
      </c>
    </row>
    <row r="1365" spans="1:7">
      <c r="A1365" s="14">
        <v>1344</v>
      </c>
      <c r="B1365" s="14" t="str">
        <f ca="1">'Application For TE &amp; GOTS'!X1457</f>
        <v/>
      </c>
      <c r="C1365" s="14">
        <f>'Application For TE &amp; GOTS'!$D1457</f>
        <v>0</v>
      </c>
      <c r="D1365" s="14" t="str" cm="1">
        <f t="array" aca="1" ref="D1365" ca="1">IFERROR(INDIRECT("'Application For Textile'!L"&amp;'Application For TE &amp; GOTS'!S1457),"")</f>
        <v/>
      </c>
      <c r="E1365" s="14" t="str">
        <f ca="1">'Application For TE &amp; GOTS'!AF1457</f>
        <v/>
      </c>
      <c r="F1365" s="14" t="str">
        <f ca="1">'Application For TE &amp; GOTS'!AH1457</f>
        <v/>
      </c>
      <c r="G1365" s="14" t="e">
        <f ca="1">'Application For TE &amp; GOTS'!AI1457</f>
        <v>#REF!</v>
      </c>
    </row>
    <row r="1366" spans="1:7">
      <c r="A1366" s="14">
        <v>1345</v>
      </c>
      <c r="B1366" s="14" t="str">
        <f ca="1">'Application For TE &amp; GOTS'!X1458</f>
        <v/>
      </c>
      <c r="C1366" s="14">
        <f>'Application For TE &amp; GOTS'!$D1458</f>
        <v>0</v>
      </c>
      <c r="D1366" s="14" t="str" cm="1">
        <f t="array" aca="1" ref="D1366" ca="1">IFERROR(INDIRECT("'Application For Textile'!L"&amp;'Application For TE &amp; GOTS'!S1458),"")</f>
        <v/>
      </c>
      <c r="E1366" s="14" t="str">
        <f ca="1">'Application For TE &amp; GOTS'!AF1458</f>
        <v/>
      </c>
      <c r="F1366" s="14" t="str">
        <f ca="1">'Application For TE &amp; GOTS'!AH1458</f>
        <v/>
      </c>
      <c r="G1366" s="14" t="e">
        <f ca="1">'Application For TE &amp; GOTS'!AI1458</f>
        <v>#REF!</v>
      </c>
    </row>
    <row r="1367" spans="1:7">
      <c r="A1367" s="14">
        <v>1346</v>
      </c>
      <c r="B1367" s="14" t="str">
        <f ca="1">'Application For TE &amp; GOTS'!X1459</f>
        <v/>
      </c>
      <c r="C1367" s="14">
        <f>'Application For TE &amp; GOTS'!$D1459</f>
        <v>0</v>
      </c>
      <c r="D1367" s="14" t="str" cm="1">
        <f t="array" aca="1" ref="D1367" ca="1">IFERROR(INDIRECT("'Application For Textile'!L"&amp;'Application For TE &amp; GOTS'!S1459),"")</f>
        <v/>
      </c>
      <c r="E1367" s="14" t="str">
        <f ca="1">'Application For TE &amp; GOTS'!AF1459</f>
        <v/>
      </c>
      <c r="F1367" s="14" t="str">
        <f ca="1">'Application For TE &amp; GOTS'!AH1459</f>
        <v/>
      </c>
      <c r="G1367" s="14" t="e">
        <f ca="1">'Application For TE &amp; GOTS'!AI1459</f>
        <v>#REF!</v>
      </c>
    </row>
    <row r="1368" spans="1:7">
      <c r="A1368" s="14">
        <v>1347</v>
      </c>
      <c r="B1368" s="14" t="str">
        <f ca="1">'Application For TE &amp; GOTS'!X1460</f>
        <v/>
      </c>
      <c r="C1368" s="14">
        <f>'Application For TE &amp; GOTS'!$D1460</f>
        <v>0</v>
      </c>
      <c r="D1368" s="14" t="str" cm="1">
        <f t="array" aca="1" ref="D1368" ca="1">IFERROR(INDIRECT("'Application For Textile'!L"&amp;'Application For TE &amp; GOTS'!S1460),"")</f>
        <v/>
      </c>
      <c r="E1368" s="14" t="str">
        <f ca="1">'Application For TE &amp; GOTS'!AF1460</f>
        <v/>
      </c>
      <c r="F1368" s="14" t="str">
        <f ca="1">'Application For TE &amp; GOTS'!AH1460</f>
        <v/>
      </c>
      <c r="G1368" s="14" t="e">
        <f ca="1">'Application For TE &amp; GOTS'!AI1460</f>
        <v>#REF!</v>
      </c>
    </row>
    <row r="1369" spans="1:7">
      <c r="A1369" s="14">
        <v>1348</v>
      </c>
      <c r="B1369" s="14" t="str">
        <f ca="1">'Application For TE &amp; GOTS'!X1461</f>
        <v/>
      </c>
      <c r="C1369" s="14">
        <f>'Application For TE &amp; GOTS'!$D1461</f>
        <v>0</v>
      </c>
      <c r="D1369" s="14" t="str" cm="1">
        <f t="array" aca="1" ref="D1369" ca="1">IFERROR(INDIRECT("'Application For Textile'!L"&amp;'Application For TE &amp; GOTS'!S1461),"")</f>
        <v/>
      </c>
      <c r="E1369" s="14" t="str">
        <f ca="1">'Application For TE &amp; GOTS'!AF1461</f>
        <v/>
      </c>
      <c r="F1369" s="14" t="str">
        <f ca="1">'Application For TE &amp; GOTS'!AH1461</f>
        <v/>
      </c>
      <c r="G1369" s="14" t="e">
        <f ca="1">'Application For TE &amp; GOTS'!AI1461</f>
        <v>#REF!</v>
      </c>
    </row>
    <row r="1370" spans="1:7">
      <c r="A1370" s="14">
        <v>1349</v>
      </c>
      <c r="B1370" s="14" t="str">
        <f ca="1">'Application For TE &amp; GOTS'!X1462</f>
        <v/>
      </c>
      <c r="C1370" s="14">
        <f>'Application For TE &amp; GOTS'!$D1462</f>
        <v>0</v>
      </c>
      <c r="D1370" s="14" t="str" cm="1">
        <f t="array" aca="1" ref="D1370" ca="1">IFERROR(INDIRECT("'Application For Textile'!L"&amp;'Application For TE &amp; GOTS'!S1462),"")</f>
        <v/>
      </c>
      <c r="E1370" s="14" t="str">
        <f ca="1">'Application For TE &amp; GOTS'!AF1462</f>
        <v/>
      </c>
      <c r="F1370" s="14" t="str">
        <f ca="1">'Application For TE &amp; GOTS'!AH1462</f>
        <v/>
      </c>
      <c r="G1370" s="14" t="e">
        <f ca="1">'Application For TE &amp; GOTS'!AI1462</f>
        <v>#REF!</v>
      </c>
    </row>
    <row r="1371" spans="1:7">
      <c r="A1371" s="14">
        <v>1350</v>
      </c>
      <c r="B1371" s="14" t="str">
        <f ca="1">'Application For TE &amp; GOTS'!X1463</f>
        <v/>
      </c>
      <c r="C1371" s="14">
        <f>'Application For TE &amp; GOTS'!$D1463</f>
        <v>0</v>
      </c>
      <c r="D1371" s="14" t="str" cm="1">
        <f t="array" aca="1" ref="D1371" ca="1">IFERROR(INDIRECT("'Application For Textile'!L"&amp;'Application For TE &amp; GOTS'!S1463),"")</f>
        <v/>
      </c>
      <c r="E1371" s="14" t="str">
        <f ca="1">'Application For TE &amp; GOTS'!AF1463</f>
        <v/>
      </c>
      <c r="F1371" s="14" t="str">
        <f ca="1">'Application For TE &amp; GOTS'!AH1463</f>
        <v/>
      </c>
      <c r="G1371" s="14" t="e">
        <f ca="1">'Application For TE &amp; GOTS'!AI1463</f>
        <v>#REF!</v>
      </c>
    </row>
    <row r="1372" spans="1:7">
      <c r="A1372" s="14">
        <v>1351</v>
      </c>
      <c r="B1372" s="14" t="str">
        <f ca="1">'Application For TE &amp; GOTS'!X1464</f>
        <v/>
      </c>
      <c r="C1372" s="14">
        <f>'Application For TE &amp; GOTS'!$D1464</f>
        <v>0</v>
      </c>
      <c r="D1372" s="14" t="str" cm="1">
        <f t="array" aca="1" ref="D1372" ca="1">IFERROR(INDIRECT("'Application For Textile'!L"&amp;'Application For TE &amp; GOTS'!S1464),"")</f>
        <v/>
      </c>
      <c r="E1372" s="14" t="str">
        <f ca="1">'Application For TE &amp; GOTS'!AF1464</f>
        <v/>
      </c>
      <c r="F1372" s="14" t="str">
        <f ca="1">'Application For TE &amp; GOTS'!AH1464</f>
        <v/>
      </c>
      <c r="G1372" s="14" t="e">
        <f ca="1">'Application For TE &amp; GOTS'!AI1464</f>
        <v>#REF!</v>
      </c>
    </row>
    <row r="1373" spans="1:7">
      <c r="A1373" s="14">
        <v>1352</v>
      </c>
      <c r="B1373" s="14" t="str">
        <f ca="1">'Application For TE &amp; GOTS'!X1465</f>
        <v/>
      </c>
      <c r="C1373" s="14">
        <f>'Application For TE &amp; GOTS'!$D1465</f>
        <v>0</v>
      </c>
      <c r="D1373" s="14" t="str" cm="1">
        <f t="array" aca="1" ref="D1373" ca="1">IFERROR(INDIRECT("'Application For Textile'!L"&amp;'Application For TE &amp; GOTS'!S1465),"")</f>
        <v/>
      </c>
      <c r="E1373" s="14" t="str">
        <f ca="1">'Application For TE &amp; GOTS'!AF1465</f>
        <v/>
      </c>
      <c r="F1373" s="14" t="str">
        <f ca="1">'Application For TE &amp; GOTS'!AH1465</f>
        <v/>
      </c>
      <c r="G1373" s="14" t="e">
        <f ca="1">'Application For TE &amp; GOTS'!AI1465</f>
        <v>#REF!</v>
      </c>
    </row>
    <row r="1374" spans="1:7">
      <c r="A1374" s="14">
        <v>1353</v>
      </c>
      <c r="B1374" s="14" t="str">
        <f ca="1">'Application For TE &amp; GOTS'!X1466</f>
        <v/>
      </c>
      <c r="C1374" s="14">
        <f>'Application For TE &amp; GOTS'!$D1466</f>
        <v>0</v>
      </c>
      <c r="D1374" s="14" t="str" cm="1">
        <f t="array" aca="1" ref="D1374" ca="1">IFERROR(INDIRECT("'Application For Textile'!L"&amp;'Application For TE &amp; GOTS'!S1466),"")</f>
        <v/>
      </c>
      <c r="E1374" s="14" t="str">
        <f ca="1">'Application For TE &amp; GOTS'!AF1466</f>
        <v/>
      </c>
      <c r="F1374" s="14" t="str">
        <f ca="1">'Application For TE &amp; GOTS'!AH1466</f>
        <v/>
      </c>
      <c r="G1374" s="14" t="e">
        <f ca="1">'Application For TE &amp; GOTS'!AI1466</f>
        <v>#REF!</v>
      </c>
    </row>
    <row r="1375" spans="1:7">
      <c r="A1375" s="14">
        <v>1354</v>
      </c>
      <c r="B1375" s="14" t="str">
        <f ca="1">'Application For TE &amp; GOTS'!X1467</f>
        <v/>
      </c>
      <c r="C1375" s="14">
        <f>'Application For TE &amp; GOTS'!$D1467</f>
        <v>0</v>
      </c>
      <c r="D1375" s="14" t="str" cm="1">
        <f t="array" aca="1" ref="D1375" ca="1">IFERROR(INDIRECT("'Application For Textile'!L"&amp;'Application For TE &amp; GOTS'!S1467),"")</f>
        <v/>
      </c>
      <c r="E1375" s="14" t="str">
        <f ca="1">'Application For TE &amp; GOTS'!AF1467</f>
        <v/>
      </c>
      <c r="F1375" s="14" t="str">
        <f ca="1">'Application For TE &amp; GOTS'!AH1467</f>
        <v/>
      </c>
      <c r="G1375" s="14" t="e">
        <f ca="1">'Application For TE &amp; GOTS'!AI1467</f>
        <v>#REF!</v>
      </c>
    </row>
    <row r="1376" spans="1:7">
      <c r="A1376" s="14">
        <v>1355</v>
      </c>
      <c r="B1376" s="14" t="str">
        <f ca="1">'Application For TE &amp; GOTS'!X1468</f>
        <v/>
      </c>
      <c r="C1376" s="14">
        <f>'Application For TE &amp; GOTS'!$D1468</f>
        <v>0</v>
      </c>
      <c r="D1376" s="14" t="str" cm="1">
        <f t="array" aca="1" ref="D1376" ca="1">IFERROR(INDIRECT("'Application For Textile'!L"&amp;'Application For TE &amp; GOTS'!S1468),"")</f>
        <v/>
      </c>
      <c r="E1376" s="14" t="str">
        <f ca="1">'Application For TE &amp; GOTS'!AF1468</f>
        <v/>
      </c>
      <c r="F1376" s="14" t="str">
        <f ca="1">'Application For TE &amp; GOTS'!AH1468</f>
        <v/>
      </c>
      <c r="G1376" s="14" t="e">
        <f ca="1">'Application For TE &amp; GOTS'!AI1468</f>
        <v>#REF!</v>
      </c>
    </row>
    <row r="1377" spans="1:7">
      <c r="A1377" s="14">
        <v>1356</v>
      </c>
      <c r="B1377" s="14" t="str">
        <f ca="1">'Application For TE &amp; GOTS'!X1469</f>
        <v/>
      </c>
      <c r="C1377" s="14">
        <f>'Application For TE &amp; GOTS'!$D1469</f>
        <v>0</v>
      </c>
      <c r="D1377" s="14" t="str" cm="1">
        <f t="array" aca="1" ref="D1377" ca="1">IFERROR(INDIRECT("'Application For Textile'!L"&amp;'Application For TE &amp; GOTS'!S1469),"")</f>
        <v/>
      </c>
      <c r="E1377" s="14" t="str">
        <f ca="1">'Application For TE &amp; GOTS'!AF1469</f>
        <v/>
      </c>
      <c r="F1377" s="14" t="str">
        <f ca="1">'Application For TE &amp; GOTS'!AH1469</f>
        <v/>
      </c>
      <c r="G1377" s="14" t="e">
        <f ca="1">'Application For TE &amp; GOTS'!AI1469</f>
        <v>#REF!</v>
      </c>
    </row>
    <row r="1378" spans="1:7">
      <c r="A1378" s="14">
        <v>1357</v>
      </c>
      <c r="B1378" s="14" t="str">
        <f ca="1">'Application For TE &amp; GOTS'!X1470</f>
        <v/>
      </c>
      <c r="C1378" s="14">
        <f>'Application For TE &amp; GOTS'!$D1470</f>
        <v>0</v>
      </c>
      <c r="D1378" s="14" t="str" cm="1">
        <f t="array" aca="1" ref="D1378" ca="1">IFERROR(INDIRECT("'Application For Textile'!L"&amp;'Application For TE &amp; GOTS'!S1470),"")</f>
        <v/>
      </c>
      <c r="E1378" s="14" t="str">
        <f ca="1">'Application For TE &amp; GOTS'!AF1470</f>
        <v/>
      </c>
      <c r="F1378" s="14" t="str">
        <f ca="1">'Application For TE &amp; GOTS'!AH1470</f>
        <v/>
      </c>
      <c r="G1378" s="14" t="e">
        <f ca="1">'Application For TE &amp; GOTS'!AI1470</f>
        <v>#REF!</v>
      </c>
    </row>
    <row r="1379" spans="1:7">
      <c r="A1379" s="14">
        <v>1358</v>
      </c>
      <c r="B1379" s="14" t="str">
        <f ca="1">'Application For TE &amp; GOTS'!X1471</f>
        <v/>
      </c>
      <c r="C1379" s="14">
        <f>'Application For TE &amp; GOTS'!$D1471</f>
        <v>0</v>
      </c>
      <c r="D1379" s="14" t="str" cm="1">
        <f t="array" aca="1" ref="D1379" ca="1">IFERROR(INDIRECT("'Application For Textile'!L"&amp;'Application For TE &amp; GOTS'!S1471),"")</f>
        <v/>
      </c>
      <c r="E1379" s="14" t="str">
        <f ca="1">'Application For TE &amp; GOTS'!AF1471</f>
        <v/>
      </c>
      <c r="F1379" s="14" t="str">
        <f ca="1">'Application For TE &amp; GOTS'!AH1471</f>
        <v/>
      </c>
      <c r="G1379" s="14" t="e">
        <f ca="1">'Application For TE &amp; GOTS'!AI1471</f>
        <v>#REF!</v>
      </c>
    </row>
    <row r="1380" spans="1:7">
      <c r="A1380" s="14">
        <v>1359</v>
      </c>
      <c r="B1380" s="14" t="str">
        <f ca="1">'Application For TE &amp; GOTS'!X1472</f>
        <v/>
      </c>
      <c r="C1380" s="14">
        <f>'Application For TE &amp; GOTS'!$D1472</f>
        <v>0</v>
      </c>
      <c r="D1380" s="14" t="str" cm="1">
        <f t="array" aca="1" ref="D1380" ca="1">IFERROR(INDIRECT("'Application For Textile'!L"&amp;'Application For TE &amp; GOTS'!S1472),"")</f>
        <v/>
      </c>
      <c r="E1380" s="14" t="str">
        <f ca="1">'Application For TE &amp; GOTS'!AF1472</f>
        <v/>
      </c>
      <c r="F1380" s="14" t="str">
        <f ca="1">'Application For TE &amp; GOTS'!AH1472</f>
        <v/>
      </c>
      <c r="G1380" s="14" t="e">
        <f ca="1">'Application For TE &amp; GOTS'!AI1472</f>
        <v>#REF!</v>
      </c>
    </row>
    <row r="1381" spans="1:7">
      <c r="A1381" s="14">
        <v>1360</v>
      </c>
      <c r="B1381" s="14" t="str">
        <f ca="1">'Application For TE &amp; GOTS'!X1473</f>
        <v/>
      </c>
      <c r="C1381" s="14">
        <f>'Application For TE &amp; GOTS'!$D1473</f>
        <v>0</v>
      </c>
      <c r="D1381" s="14" t="str" cm="1">
        <f t="array" aca="1" ref="D1381" ca="1">IFERROR(INDIRECT("'Application For Textile'!L"&amp;'Application For TE &amp; GOTS'!S1473),"")</f>
        <v/>
      </c>
      <c r="E1381" s="14" t="str">
        <f ca="1">'Application For TE &amp; GOTS'!AF1473</f>
        <v/>
      </c>
      <c r="F1381" s="14" t="str">
        <f ca="1">'Application For TE &amp; GOTS'!AH1473</f>
        <v/>
      </c>
      <c r="G1381" s="14" t="e">
        <f ca="1">'Application For TE &amp; GOTS'!AI1473</f>
        <v>#REF!</v>
      </c>
    </row>
    <row r="1382" spans="1:7">
      <c r="A1382" s="14">
        <v>1361</v>
      </c>
      <c r="B1382" s="14" t="str">
        <f ca="1">'Application For TE &amp; GOTS'!X1474</f>
        <v/>
      </c>
      <c r="C1382" s="14">
        <f>'Application For TE &amp; GOTS'!$D1474</f>
        <v>0</v>
      </c>
      <c r="D1382" s="14" t="str" cm="1">
        <f t="array" aca="1" ref="D1382" ca="1">IFERROR(INDIRECT("'Application For Textile'!L"&amp;'Application For TE &amp; GOTS'!S1474),"")</f>
        <v/>
      </c>
      <c r="E1382" s="14" t="str">
        <f ca="1">'Application For TE &amp; GOTS'!AF1474</f>
        <v/>
      </c>
      <c r="F1382" s="14" t="str">
        <f ca="1">'Application For TE &amp; GOTS'!AH1474</f>
        <v/>
      </c>
      <c r="G1382" s="14" t="e">
        <f ca="1">'Application For TE &amp; GOTS'!AI1474</f>
        <v>#REF!</v>
      </c>
    </row>
    <row r="1383" spans="1:7">
      <c r="A1383" s="14">
        <v>1362</v>
      </c>
      <c r="B1383" s="14" t="str">
        <f ca="1">'Application For TE &amp; GOTS'!X1475</f>
        <v/>
      </c>
      <c r="C1383" s="14">
        <f>'Application For TE &amp; GOTS'!$D1475</f>
        <v>0</v>
      </c>
      <c r="D1383" s="14" t="str" cm="1">
        <f t="array" aca="1" ref="D1383" ca="1">IFERROR(INDIRECT("'Application For Textile'!L"&amp;'Application For TE &amp; GOTS'!S1475),"")</f>
        <v/>
      </c>
      <c r="E1383" s="14" t="str">
        <f ca="1">'Application For TE &amp; GOTS'!AF1475</f>
        <v/>
      </c>
      <c r="F1383" s="14" t="str">
        <f ca="1">'Application For TE &amp; GOTS'!AH1475</f>
        <v/>
      </c>
      <c r="G1383" s="14" t="e">
        <f ca="1">'Application For TE &amp; GOTS'!AI1475</f>
        <v>#REF!</v>
      </c>
    </row>
    <row r="1384" spans="1:7">
      <c r="A1384" s="14">
        <v>1363</v>
      </c>
      <c r="B1384" s="14" t="str">
        <f ca="1">'Application For TE &amp; GOTS'!X1476</f>
        <v/>
      </c>
      <c r="C1384" s="14">
        <f>'Application For TE &amp; GOTS'!$D1476</f>
        <v>0</v>
      </c>
      <c r="D1384" s="14" t="str" cm="1">
        <f t="array" aca="1" ref="D1384" ca="1">IFERROR(INDIRECT("'Application For Textile'!L"&amp;'Application For TE &amp; GOTS'!S1476),"")</f>
        <v/>
      </c>
      <c r="E1384" s="14" t="str">
        <f ca="1">'Application For TE &amp; GOTS'!AF1476</f>
        <v/>
      </c>
      <c r="F1384" s="14" t="str">
        <f ca="1">'Application For TE &amp; GOTS'!AH1476</f>
        <v/>
      </c>
      <c r="G1384" s="14" t="e">
        <f ca="1">'Application For TE &amp; GOTS'!AI1476</f>
        <v>#REF!</v>
      </c>
    </row>
    <row r="1385" spans="1:7">
      <c r="A1385" s="14">
        <v>1364</v>
      </c>
      <c r="B1385" s="14" t="str">
        <f ca="1">'Application For TE &amp; GOTS'!X1477</f>
        <v/>
      </c>
      <c r="C1385" s="14">
        <f>'Application For TE &amp; GOTS'!$D1477</f>
        <v>0</v>
      </c>
      <c r="D1385" s="14" t="str" cm="1">
        <f t="array" aca="1" ref="D1385" ca="1">IFERROR(INDIRECT("'Application For Textile'!L"&amp;'Application For TE &amp; GOTS'!S1477),"")</f>
        <v/>
      </c>
      <c r="E1385" s="14" t="str">
        <f ca="1">'Application For TE &amp; GOTS'!AF1477</f>
        <v/>
      </c>
      <c r="F1385" s="14" t="str">
        <f ca="1">'Application For TE &amp; GOTS'!AH1477</f>
        <v/>
      </c>
      <c r="G1385" s="14" t="e">
        <f ca="1">'Application For TE &amp; GOTS'!AI1477</f>
        <v>#REF!</v>
      </c>
    </row>
    <row r="1386" spans="1:7">
      <c r="A1386" s="14">
        <v>1365</v>
      </c>
      <c r="B1386" s="14" t="str">
        <f ca="1">'Application For TE &amp; GOTS'!X1478</f>
        <v/>
      </c>
      <c r="C1386" s="14">
        <f>'Application For TE &amp; GOTS'!$D1478</f>
        <v>0</v>
      </c>
      <c r="D1386" s="14" t="str" cm="1">
        <f t="array" aca="1" ref="D1386" ca="1">IFERROR(INDIRECT("'Application For Textile'!L"&amp;'Application For TE &amp; GOTS'!S1478),"")</f>
        <v/>
      </c>
      <c r="E1386" s="14" t="str">
        <f ca="1">'Application For TE &amp; GOTS'!AF1478</f>
        <v/>
      </c>
      <c r="F1386" s="14" t="str">
        <f ca="1">'Application For TE &amp; GOTS'!AH1478</f>
        <v/>
      </c>
      <c r="G1386" s="14" t="e">
        <f ca="1">'Application For TE &amp; GOTS'!AI1478</f>
        <v>#REF!</v>
      </c>
    </row>
    <row r="1387" spans="1:7">
      <c r="A1387" s="14">
        <v>1366</v>
      </c>
      <c r="B1387" s="14" t="str">
        <f ca="1">'Application For TE &amp; GOTS'!X1479</f>
        <v/>
      </c>
      <c r="C1387" s="14">
        <f>'Application For TE &amp; GOTS'!$D1479</f>
        <v>0</v>
      </c>
      <c r="D1387" s="14" t="str" cm="1">
        <f t="array" aca="1" ref="D1387" ca="1">IFERROR(INDIRECT("'Application For Textile'!L"&amp;'Application For TE &amp; GOTS'!S1479),"")</f>
        <v/>
      </c>
      <c r="E1387" s="14" t="str">
        <f ca="1">'Application For TE &amp; GOTS'!AF1479</f>
        <v/>
      </c>
      <c r="F1387" s="14" t="str">
        <f ca="1">'Application For TE &amp; GOTS'!AH1479</f>
        <v/>
      </c>
      <c r="G1387" s="14" t="e">
        <f ca="1">'Application For TE &amp; GOTS'!AI1479</f>
        <v>#REF!</v>
      </c>
    </row>
    <row r="1388" spans="1:7">
      <c r="A1388" s="14">
        <v>1367</v>
      </c>
      <c r="B1388" s="14" t="str">
        <f ca="1">'Application For TE &amp; GOTS'!X1480</f>
        <v/>
      </c>
      <c r="C1388" s="14">
        <f>'Application For TE &amp; GOTS'!$D1480</f>
        <v>0</v>
      </c>
      <c r="D1388" s="14" t="str" cm="1">
        <f t="array" aca="1" ref="D1388" ca="1">IFERROR(INDIRECT("'Application For Textile'!L"&amp;'Application For TE &amp; GOTS'!S1480),"")</f>
        <v/>
      </c>
      <c r="E1388" s="14" t="str">
        <f ca="1">'Application For TE &amp; GOTS'!AF1480</f>
        <v/>
      </c>
      <c r="F1388" s="14" t="str">
        <f ca="1">'Application For TE &amp; GOTS'!AH1480</f>
        <v/>
      </c>
      <c r="G1388" s="14" t="e">
        <f ca="1">'Application For TE &amp; GOTS'!AI1480</f>
        <v>#REF!</v>
      </c>
    </row>
    <row r="1389" spans="1:7">
      <c r="A1389" s="14">
        <v>1368</v>
      </c>
      <c r="B1389" s="14" t="str">
        <f ca="1">'Application For TE &amp; GOTS'!X1481</f>
        <v/>
      </c>
      <c r="C1389" s="14">
        <f>'Application For TE &amp; GOTS'!$D1481</f>
        <v>0</v>
      </c>
      <c r="D1389" s="14" t="str" cm="1">
        <f t="array" aca="1" ref="D1389" ca="1">IFERROR(INDIRECT("'Application For Textile'!L"&amp;'Application For TE &amp; GOTS'!S1481),"")</f>
        <v/>
      </c>
      <c r="E1389" s="14" t="str">
        <f ca="1">'Application For TE &amp; GOTS'!AF1481</f>
        <v/>
      </c>
      <c r="F1389" s="14" t="str">
        <f ca="1">'Application For TE &amp; GOTS'!AH1481</f>
        <v/>
      </c>
      <c r="G1389" s="14" t="e">
        <f ca="1">'Application For TE &amp; GOTS'!AI1481</f>
        <v>#REF!</v>
      </c>
    </row>
    <row r="1390" spans="1:7">
      <c r="A1390" s="14">
        <v>1369</v>
      </c>
      <c r="B1390" s="14" t="str">
        <f ca="1">'Application For TE &amp; GOTS'!X1482</f>
        <v/>
      </c>
      <c r="C1390" s="14">
        <f>'Application For TE &amp; GOTS'!$D1482</f>
        <v>0</v>
      </c>
      <c r="D1390" s="14" t="str" cm="1">
        <f t="array" aca="1" ref="D1390" ca="1">IFERROR(INDIRECT("'Application For Textile'!L"&amp;'Application For TE &amp; GOTS'!S1482),"")</f>
        <v/>
      </c>
      <c r="E1390" s="14" t="str">
        <f ca="1">'Application For TE &amp; GOTS'!AF1482</f>
        <v/>
      </c>
      <c r="F1390" s="14" t="str">
        <f ca="1">'Application For TE &amp; GOTS'!AH1482</f>
        <v/>
      </c>
      <c r="G1390" s="14" t="e">
        <f ca="1">'Application For TE &amp; GOTS'!AI1482</f>
        <v>#REF!</v>
      </c>
    </row>
    <row r="1391" spans="1:7">
      <c r="A1391" s="14">
        <v>1370</v>
      </c>
      <c r="B1391" s="14" t="str">
        <f ca="1">'Application For TE &amp; GOTS'!X1483</f>
        <v/>
      </c>
      <c r="C1391" s="14">
        <f>'Application For TE &amp; GOTS'!$D1483</f>
        <v>0</v>
      </c>
      <c r="D1391" s="14" t="str" cm="1">
        <f t="array" aca="1" ref="D1391" ca="1">IFERROR(INDIRECT("'Application For Textile'!L"&amp;'Application For TE &amp; GOTS'!S1483),"")</f>
        <v/>
      </c>
      <c r="E1391" s="14" t="str">
        <f ca="1">'Application For TE &amp; GOTS'!AF1483</f>
        <v/>
      </c>
      <c r="F1391" s="14" t="str">
        <f ca="1">'Application For TE &amp; GOTS'!AH1483</f>
        <v/>
      </c>
      <c r="G1391" s="14" t="e">
        <f ca="1">'Application For TE &amp; GOTS'!AI1483</f>
        <v>#REF!</v>
      </c>
    </row>
    <row r="1392" spans="1:7">
      <c r="A1392" s="14">
        <v>1371</v>
      </c>
      <c r="B1392" s="14" t="str">
        <f ca="1">'Application For TE &amp; GOTS'!X1484</f>
        <v/>
      </c>
      <c r="C1392" s="14">
        <f>'Application For TE &amp; GOTS'!$D1484</f>
        <v>0</v>
      </c>
      <c r="D1392" s="14" t="str" cm="1">
        <f t="array" aca="1" ref="D1392" ca="1">IFERROR(INDIRECT("'Application For Textile'!L"&amp;'Application For TE &amp; GOTS'!S1484),"")</f>
        <v/>
      </c>
      <c r="E1392" s="14" t="str">
        <f ca="1">'Application For TE &amp; GOTS'!AF1484</f>
        <v/>
      </c>
      <c r="F1392" s="14" t="str">
        <f ca="1">'Application For TE &amp; GOTS'!AH1484</f>
        <v/>
      </c>
      <c r="G1392" s="14" t="e">
        <f ca="1">'Application For TE &amp; GOTS'!AI1484</f>
        <v>#REF!</v>
      </c>
    </row>
    <row r="1393" spans="1:7">
      <c r="A1393" s="14">
        <v>1372</v>
      </c>
      <c r="B1393" s="14" t="str">
        <f ca="1">'Application For TE &amp; GOTS'!X1485</f>
        <v/>
      </c>
      <c r="C1393" s="14">
        <f>'Application For TE &amp; GOTS'!$D1485</f>
        <v>0</v>
      </c>
      <c r="D1393" s="14" t="str" cm="1">
        <f t="array" aca="1" ref="D1393" ca="1">IFERROR(INDIRECT("'Application For Textile'!L"&amp;'Application For TE &amp; GOTS'!S1485),"")</f>
        <v/>
      </c>
      <c r="E1393" s="14" t="str">
        <f ca="1">'Application For TE &amp; GOTS'!AF1485</f>
        <v/>
      </c>
      <c r="F1393" s="14" t="str">
        <f ca="1">'Application For TE &amp; GOTS'!AH1485</f>
        <v/>
      </c>
      <c r="G1393" s="14" t="e">
        <f ca="1">'Application For TE &amp; GOTS'!AI1485</f>
        <v>#REF!</v>
      </c>
    </row>
    <row r="1394" spans="1:7">
      <c r="A1394" s="14">
        <v>1373</v>
      </c>
      <c r="B1394" s="14" t="str">
        <f ca="1">'Application For TE &amp; GOTS'!X1486</f>
        <v/>
      </c>
      <c r="C1394" s="14">
        <f>'Application For TE &amp; GOTS'!$D1486</f>
        <v>0</v>
      </c>
      <c r="D1394" s="14" t="str" cm="1">
        <f t="array" aca="1" ref="D1394" ca="1">IFERROR(INDIRECT("'Application For Textile'!L"&amp;'Application For TE &amp; GOTS'!S1486),"")</f>
        <v/>
      </c>
      <c r="E1394" s="14" t="str">
        <f ca="1">'Application For TE &amp; GOTS'!AF1486</f>
        <v/>
      </c>
      <c r="F1394" s="14" t="str">
        <f ca="1">'Application For TE &amp; GOTS'!AH1486</f>
        <v/>
      </c>
      <c r="G1394" s="14" t="e">
        <f ca="1">'Application For TE &amp; GOTS'!AI1486</f>
        <v>#REF!</v>
      </c>
    </row>
    <row r="1395" spans="1:7">
      <c r="A1395" s="14">
        <v>1374</v>
      </c>
      <c r="B1395" s="14" t="str">
        <f ca="1">'Application For TE &amp; GOTS'!X1487</f>
        <v/>
      </c>
      <c r="C1395" s="14">
        <f>'Application For TE &amp; GOTS'!$D1487</f>
        <v>0</v>
      </c>
      <c r="D1395" s="14" t="str" cm="1">
        <f t="array" aca="1" ref="D1395" ca="1">IFERROR(INDIRECT("'Application For Textile'!L"&amp;'Application For TE &amp; GOTS'!S1487),"")</f>
        <v/>
      </c>
      <c r="E1395" s="14" t="str">
        <f ca="1">'Application For TE &amp; GOTS'!AF1487</f>
        <v/>
      </c>
      <c r="F1395" s="14" t="str">
        <f ca="1">'Application For TE &amp; GOTS'!AH1487</f>
        <v/>
      </c>
      <c r="G1395" s="14" t="e">
        <f ca="1">'Application For TE &amp; GOTS'!AI1487</f>
        <v>#REF!</v>
      </c>
    </row>
    <row r="1396" spans="1:7">
      <c r="A1396" s="14">
        <v>1375</v>
      </c>
      <c r="B1396" s="14" t="str">
        <f ca="1">'Application For TE &amp; GOTS'!X1488</f>
        <v/>
      </c>
      <c r="C1396" s="14">
        <f>'Application For TE &amp; GOTS'!$D1488</f>
        <v>0</v>
      </c>
      <c r="D1396" s="14" t="str" cm="1">
        <f t="array" aca="1" ref="D1396" ca="1">IFERROR(INDIRECT("'Application For Textile'!L"&amp;'Application For TE &amp; GOTS'!S1488),"")</f>
        <v/>
      </c>
      <c r="E1396" s="14" t="str">
        <f ca="1">'Application For TE &amp; GOTS'!AF1488</f>
        <v/>
      </c>
      <c r="F1396" s="14" t="str">
        <f ca="1">'Application For TE &amp; GOTS'!AH1488</f>
        <v/>
      </c>
      <c r="G1396" s="14" t="e">
        <f ca="1">'Application For TE &amp; GOTS'!AI1488</f>
        <v>#REF!</v>
      </c>
    </row>
    <row r="1397" spans="1:7">
      <c r="A1397" s="14">
        <v>1376</v>
      </c>
      <c r="B1397" s="14" t="str">
        <f ca="1">'Application For TE &amp; GOTS'!X1489</f>
        <v/>
      </c>
      <c r="C1397" s="14">
        <f>'Application For TE &amp; GOTS'!$D1489</f>
        <v>0</v>
      </c>
      <c r="D1397" s="14" t="str" cm="1">
        <f t="array" aca="1" ref="D1397" ca="1">IFERROR(INDIRECT("'Application For Textile'!L"&amp;'Application For TE &amp; GOTS'!S1489),"")</f>
        <v/>
      </c>
      <c r="E1397" s="14" t="str">
        <f ca="1">'Application For TE &amp; GOTS'!AF1489</f>
        <v/>
      </c>
      <c r="F1397" s="14" t="str">
        <f ca="1">'Application For TE &amp; GOTS'!AH1489</f>
        <v/>
      </c>
      <c r="G1397" s="14" t="e">
        <f ca="1">'Application For TE &amp; GOTS'!AI1489</f>
        <v>#REF!</v>
      </c>
    </row>
    <row r="1398" spans="1:7">
      <c r="A1398" s="14">
        <v>1377</v>
      </c>
      <c r="B1398" s="14" t="str">
        <f ca="1">'Application For TE &amp; GOTS'!X1490</f>
        <v/>
      </c>
      <c r="C1398" s="14">
        <f>'Application For TE &amp; GOTS'!$D1490</f>
        <v>0</v>
      </c>
      <c r="D1398" s="14" t="str" cm="1">
        <f t="array" aca="1" ref="D1398" ca="1">IFERROR(INDIRECT("'Application For Textile'!L"&amp;'Application For TE &amp; GOTS'!S1490),"")</f>
        <v/>
      </c>
      <c r="E1398" s="14" t="str">
        <f ca="1">'Application For TE &amp; GOTS'!AF1490</f>
        <v/>
      </c>
      <c r="F1398" s="14" t="str">
        <f ca="1">'Application For TE &amp; GOTS'!AH1490</f>
        <v/>
      </c>
      <c r="G1398" s="14" t="e">
        <f ca="1">'Application For TE &amp; GOTS'!AI1490</f>
        <v>#REF!</v>
      </c>
    </row>
    <row r="1399" spans="1:7">
      <c r="A1399" s="14">
        <v>1378</v>
      </c>
      <c r="B1399" s="14" t="str">
        <f ca="1">'Application For TE &amp; GOTS'!X1491</f>
        <v/>
      </c>
      <c r="C1399" s="14">
        <f>'Application For TE &amp; GOTS'!$D1491</f>
        <v>0</v>
      </c>
      <c r="D1399" s="14" t="str" cm="1">
        <f t="array" aca="1" ref="D1399" ca="1">IFERROR(INDIRECT("'Application For Textile'!L"&amp;'Application For TE &amp; GOTS'!S1491),"")</f>
        <v/>
      </c>
      <c r="E1399" s="14" t="str">
        <f ca="1">'Application For TE &amp; GOTS'!AF1491</f>
        <v/>
      </c>
      <c r="F1399" s="14" t="str">
        <f ca="1">'Application For TE &amp; GOTS'!AH1491</f>
        <v/>
      </c>
      <c r="G1399" s="14" t="e">
        <f ca="1">'Application For TE &amp; GOTS'!AI1491</f>
        <v>#REF!</v>
      </c>
    </row>
    <row r="1400" spans="1:7">
      <c r="A1400" s="14">
        <v>1379</v>
      </c>
      <c r="B1400" s="14" t="str">
        <f ca="1">'Application For TE &amp; GOTS'!X1492</f>
        <v/>
      </c>
      <c r="C1400" s="14">
        <f>'Application For TE &amp; GOTS'!$D1492</f>
        <v>0</v>
      </c>
      <c r="D1400" s="14" t="str" cm="1">
        <f t="array" aca="1" ref="D1400" ca="1">IFERROR(INDIRECT("'Application For Textile'!L"&amp;'Application For TE &amp; GOTS'!S1492),"")</f>
        <v/>
      </c>
      <c r="E1400" s="14" t="str">
        <f ca="1">'Application For TE &amp; GOTS'!AF1492</f>
        <v/>
      </c>
      <c r="F1400" s="14" t="str">
        <f ca="1">'Application For TE &amp; GOTS'!AH1492</f>
        <v/>
      </c>
      <c r="G1400" s="14" t="e">
        <f ca="1">'Application For TE &amp; GOTS'!AI1492</f>
        <v>#REF!</v>
      </c>
    </row>
    <row r="1401" spans="1:7">
      <c r="A1401" s="14">
        <v>1380</v>
      </c>
      <c r="B1401" s="14" t="str">
        <f ca="1">'Application For TE &amp; GOTS'!X1493</f>
        <v/>
      </c>
      <c r="C1401" s="14">
        <f>'Application For TE &amp; GOTS'!$D1493</f>
        <v>0</v>
      </c>
      <c r="D1401" s="14" t="str" cm="1">
        <f t="array" aca="1" ref="D1401" ca="1">IFERROR(INDIRECT("'Application For Textile'!L"&amp;'Application For TE &amp; GOTS'!S1493),"")</f>
        <v/>
      </c>
      <c r="E1401" s="14" t="str">
        <f ca="1">'Application For TE &amp; GOTS'!AF1493</f>
        <v/>
      </c>
      <c r="F1401" s="14" t="str">
        <f ca="1">'Application For TE &amp; GOTS'!AH1493</f>
        <v/>
      </c>
      <c r="G1401" s="14" t="e">
        <f ca="1">'Application For TE &amp; GOTS'!AI1493</f>
        <v>#REF!</v>
      </c>
    </row>
    <row r="1402" spans="1:7">
      <c r="A1402" s="14">
        <v>1381</v>
      </c>
      <c r="B1402" s="14" t="str">
        <f ca="1">'Application For TE &amp; GOTS'!X1494</f>
        <v/>
      </c>
      <c r="C1402" s="14">
        <f>'Application For TE &amp; GOTS'!$D1494</f>
        <v>0</v>
      </c>
      <c r="D1402" s="14" t="str" cm="1">
        <f t="array" aca="1" ref="D1402" ca="1">IFERROR(INDIRECT("'Application For Textile'!L"&amp;'Application For TE &amp; GOTS'!S1494),"")</f>
        <v/>
      </c>
      <c r="E1402" s="14" t="str">
        <f ca="1">'Application For TE &amp; GOTS'!AF1494</f>
        <v/>
      </c>
      <c r="F1402" s="14" t="str">
        <f ca="1">'Application For TE &amp; GOTS'!AH1494</f>
        <v/>
      </c>
      <c r="G1402" s="14" t="e">
        <f ca="1">'Application For TE &amp; GOTS'!AI1494</f>
        <v>#REF!</v>
      </c>
    </row>
    <row r="1403" spans="1:7">
      <c r="A1403" s="14">
        <v>1382</v>
      </c>
      <c r="B1403" s="14" t="str">
        <f ca="1">'Application For TE &amp; GOTS'!X1495</f>
        <v/>
      </c>
      <c r="C1403" s="14">
        <f>'Application For TE &amp; GOTS'!$D1495</f>
        <v>0</v>
      </c>
      <c r="D1403" s="14" t="str" cm="1">
        <f t="array" aca="1" ref="D1403" ca="1">IFERROR(INDIRECT("'Application For Textile'!L"&amp;'Application For TE &amp; GOTS'!S1495),"")</f>
        <v/>
      </c>
      <c r="E1403" s="14" t="str">
        <f ca="1">'Application For TE &amp; GOTS'!AF1495</f>
        <v/>
      </c>
      <c r="F1403" s="14" t="str">
        <f ca="1">'Application For TE &amp; GOTS'!AH1495</f>
        <v/>
      </c>
      <c r="G1403" s="14" t="e">
        <f ca="1">'Application For TE &amp; GOTS'!AI1495</f>
        <v>#REF!</v>
      </c>
    </row>
    <row r="1404" spans="1:7">
      <c r="A1404" s="14">
        <v>1383</v>
      </c>
      <c r="B1404" s="14" t="str">
        <f ca="1">'Application For TE &amp; GOTS'!X1496</f>
        <v/>
      </c>
      <c r="C1404" s="14">
        <f>'Application For TE &amp; GOTS'!$D1496</f>
        <v>0</v>
      </c>
      <c r="D1404" s="14" t="str" cm="1">
        <f t="array" aca="1" ref="D1404" ca="1">IFERROR(INDIRECT("'Application For Textile'!L"&amp;'Application For TE &amp; GOTS'!S1496),"")</f>
        <v/>
      </c>
      <c r="E1404" s="14" t="str">
        <f ca="1">'Application For TE &amp; GOTS'!AF1496</f>
        <v/>
      </c>
      <c r="F1404" s="14" t="str">
        <f ca="1">'Application For TE &amp; GOTS'!AH1496</f>
        <v/>
      </c>
      <c r="G1404" s="14" t="e">
        <f ca="1">'Application For TE &amp; GOTS'!AI1496</f>
        <v>#REF!</v>
      </c>
    </row>
    <row r="1405" spans="1:7">
      <c r="A1405" s="14">
        <v>1384</v>
      </c>
      <c r="B1405" s="14" t="str">
        <f ca="1">'Application For TE &amp; GOTS'!X1497</f>
        <v/>
      </c>
      <c r="C1405" s="14">
        <f>'Application For TE &amp; GOTS'!$D1497</f>
        <v>0</v>
      </c>
      <c r="D1405" s="14" t="str" cm="1">
        <f t="array" aca="1" ref="D1405" ca="1">IFERROR(INDIRECT("'Application For Textile'!L"&amp;'Application For TE &amp; GOTS'!S1497),"")</f>
        <v/>
      </c>
      <c r="E1405" s="14" t="str">
        <f ca="1">'Application For TE &amp; GOTS'!AF1497</f>
        <v/>
      </c>
      <c r="F1405" s="14" t="str">
        <f ca="1">'Application For TE &amp; GOTS'!AH1497</f>
        <v/>
      </c>
      <c r="G1405" s="14" t="e">
        <f ca="1">'Application For TE &amp; GOTS'!AI1497</f>
        <v>#REF!</v>
      </c>
    </row>
    <row r="1406" spans="1:7">
      <c r="A1406" s="14">
        <v>1385</v>
      </c>
      <c r="B1406" s="14" t="str">
        <f ca="1">'Application For TE &amp; GOTS'!X1498</f>
        <v/>
      </c>
      <c r="C1406" s="14">
        <f>'Application For TE &amp; GOTS'!$D1498</f>
        <v>0</v>
      </c>
      <c r="D1406" s="14" t="str" cm="1">
        <f t="array" aca="1" ref="D1406" ca="1">IFERROR(INDIRECT("'Application For Textile'!L"&amp;'Application For TE &amp; GOTS'!S1498),"")</f>
        <v/>
      </c>
      <c r="E1406" s="14" t="str">
        <f ca="1">'Application For TE &amp; GOTS'!AF1498</f>
        <v/>
      </c>
      <c r="F1406" s="14" t="str">
        <f ca="1">'Application For TE &amp; GOTS'!AH1498</f>
        <v/>
      </c>
      <c r="G1406" s="14" t="e">
        <f ca="1">'Application For TE &amp; GOTS'!AI1498</f>
        <v>#REF!</v>
      </c>
    </row>
    <row r="1407" spans="1:7">
      <c r="A1407" s="14">
        <v>1386</v>
      </c>
      <c r="B1407" s="14" t="str">
        <f ca="1">'Application For TE &amp; GOTS'!X1499</f>
        <v/>
      </c>
      <c r="C1407" s="14">
        <f>'Application For TE &amp; GOTS'!$D1499</f>
        <v>0</v>
      </c>
      <c r="D1407" s="14" t="str" cm="1">
        <f t="array" aca="1" ref="D1407" ca="1">IFERROR(INDIRECT("'Application For Textile'!L"&amp;'Application For TE &amp; GOTS'!S1499),"")</f>
        <v/>
      </c>
      <c r="E1407" s="14" t="str">
        <f ca="1">'Application For TE &amp; GOTS'!AF1499</f>
        <v/>
      </c>
      <c r="F1407" s="14" t="str">
        <f ca="1">'Application For TE &amp; GOTS'!AH1499</f>
        <v/>
      </c>
      <c r="G1407" s="14" t="e">
        <f ca="1">'Application For TE &amp; GOTS'!AI1499</f>
        <v>#REF!</v>
      </c>
    </row>
    <row r="1408" spans="1:7">
      <c r="A1408" s="14">
        <v>1387</v>
      </c>
      <c r="B1408" s="14" t="str">
        <f ca="1">'Application For TE &amp; GOTS'!X1500</f>
        <v/>
      </c>
      <c r="C1408" s="14">
        <f>'Application For TE &amp; GOTS'!$D1500</f>
        <v>0</v>
      </c>
      <c r="D1408" s="14" t="str" cm="1">
        <f t="array" aca="1" ref="D1408" ca="1">IFERROR(INDIRECT("'Application For Textile'!L"&amp;'Application For TE &amp; GOTS'!S1500),"")</f>
        <v/>
      </c>
      <c r="E1408" s="14" t="str">
        <f ca="1">'Application For TE &amp; GOTS'!AF1500</f>
        <v/>
      </c>
      <c r="F1408" s="14" t="str">
        <f ca="1">'Application For TE &amp; GOTS'!AH1500</f>
        <v/>
      </c>
      <c r="G1408" s="14" t="e">
        <f ca="1">'Application For TE &amp; GOTS'!AI1500</f>
        <v>#REF!</v>
      </c>
    </row>
    <row r="1409" spans="1:7">
      <c r="A1409" s="14">
        <v>1388</v>
      </c>
      <c r="B1409" s="14" t="str">
        <f ca="1">'Application For TE &amp; GOTS'!X1501</f>
        <v/>
      </c>
      <c r="C1409" s="14">
        <f>'Application For TE &amp; GOTS'!$D1501</f>
        <v>0</v>
      </c>
      <c r="D1409" s="14" t="str" cm="1">
        <f t="array" aca="1" ref="D1409" ca="1">IFERROR(INDIRECT("'Application For Textile'!L"&amp;'Application For TE &amp; GOTS'!S1501),"")</f>
        <v/>
      </c>
      <c r="E1409" s="14" t="str">
        <f ca="1">'Application For TE &amp; GOTS'!AF1501</f>
        <v/>
      </c>
      <c r="F1409" s="14" t="str">
        <f ca="1">'Application For TE &amp; GOTS'!AH1501</f>
        <v/>
      </c>
      <c r="G1409" s="14" t="e">
        <f ca="1">'Application For TE &amp; GOTS'!AI1501</f>
        <v>#REF!</v>
      </c>
    </row>
    <row r="1410" spans="1:7">
      <c r="A1410" s="14">
        <v>1389</v>
      </c>
      <c r="B1410" s="14" t="str">
        <f ca="1">'Application For TE &amp; GOTS'!X1502</f>
        <v/>
      </c>
      <c r="C1410" s="14">
        <f>'Application For TE &amp; GOTS'!$D1502</f>
        <v>0</v>
      </c>
      <c r="D1410" s="14" t="str" cm="1">
        <f t="array" aca="1" ref="D1410" ca="1">IFERROR(INDIRECT("'Application For Textile'!L"&amp;'Application For TE &amp; GOTS'!S1502),"")</f>
        <v/>
      </c>
      <c r="E1410" s="14" t="str">
        <f ca="1">'Application For TE &amp; GOTS'!AF1502</f>
        <v/>
      </c>
      <c r="F1410" s="14" t="str">
        <f ca="1">'Application For TE &amp; GOTS'!AH1502</f>
        <v/>
      </c>
      <c r="G1410" s="14" t="e">
        <f ca="1">'Application For TE &amp; GOTS'!AI1502</f>
        <v>#REF!</v>
      </c>
    </row>
    <row r="1411" spans="1:7">
      <c r="A1411" s="14">
        <v>1390</v>
      </c>
      <c r="B1411" s="14" t="str">
        <f ca="1">'Application For TE &amp; GOTS'!X1503</f>
        <v/>
      </c>
      <c r="C1411" s="14">
        <f>'Application For TE &amp; GOTS'!$D1503</f>
        <v>0</v>
      </c>
      <c r="D1411" s="14" t="str" cm="1">
        <f t="array" aca="1" ref="D1411" ca="1">IFERROR(INDIRECT("'Application For Textile'!L"&amp;'Application For TE &amp; GOTS'!S1503),"")</f>
        <v/>
      </c>
      <c r="E1411" s="14" t="str">
        <f ca="1">'Application For TE &amp; GOTS'!AF1503</f>
        <v/>
      </c>
      <c r="F1411" s="14" t="str">
        <f ca="1">'Application For TE &amp; GOTS'!AH1503</f>
        <v/>
      </c>
      <c r="G1411" s="14" t="e">
        <f ca="1">'Application For TE &amp; GOTS'!AI1503</f>
        <v>#REF!</v>
      </c>
    </row>
    <row r="1412" spans="1:7">
      <c r="A1412" s="14">
        <v>1391</v>
      </c>
      <c r="B1412" s="14" t="str">
        <f ca="1">'Application For TE &amp; GOTS'!X1504</f>
        <v/>
      </c>
      <c r="C1412" s="14">
        <f>'Application For TE &amp; GOTS'!$D1504</f>
        <v>0</v>
      </c>
      <c r="D1412" s="14" t="str" cm="1">
        <f t="array" aca="1" ref="D1412" ca="1">IFERROR(INDIRECT("'Application For Textile'!L"&amp;'Application For TE &amp; GOTS'!S1504),"")</f>
        <v/>
      </c>
      <c r="E1412" s="14" t="str">
        <f ca="1">'Application For TE &amp; GOTS'!AF1504</f>
        <v/>
      </c>
      <c r="F1412" s="14" t="str">
        <f ca="1">'Application For TE &amp; GOTS'!AH1504</f>
        <v/>
      </c>
      <c r="G1412" s="14" t="e">
        <f ca="1">'Application For TE &amp; GOTS'!AI1504</f>
        <v>#REF!</v>
      </c>
    </row>
    <row r="1413" spans="1:7">
      <c r="A1413" s="14">
        <v>1392</v>
      </c>
      <c r="B1413" s="14" t="str">
        <f ca="1">'Application For TE &amp; GOTS'!X1505</f>
        <v/>
      </c>
      <c r="C1413" s="14">
        <f>'Application For TE &amp; GOTS'!$D1505</f>
        <v>0</v>
      </c>
      <c r="D1413" s="14" t="str" cm="1">
        <f t="array" aca="1" ref="D1413" ca="1">IFERROR(INDIRECT("'Application For Textile'!L"&amp;'Application For TE &amp; GOTS'!S1505),"")</f>
        <v/>
      </c>
      <c r="E1413" s="14" t="str">
        <f ca="1">'Application For TE &amp; GOTS'!AF1505</f>
        <v/>
      </c>
      <c r="F1413" s="14" t="str">
        <f ca="1">'Application For TE &amp; GOTS'!AH1505</f>
        <v/>
      </c>
      <c r="G1413" s="14" t="e">
        <f ca="1">'Application For TE &amp; GOTS'!AI1505</f>
        <v>#REF!</v>
      </c>
    </row>
    <row r="1414" spans="1:7">
      <c r="A1414" s="14">
        <v>1393</v>
      </c>
      <c r="B1414" s="14" t="str">
        <f ca="1">'Application For TE &amp; GOTS'!X1506</f>
        <v/>
      </c>
      <c r="C1414" s="14">
        <f>'Application For TE &amp; GOTS'!$D1506</f>
        <v>0</v>
      </c>
      <c r="D1414" s="14" t="str" cm="1">
        <f t="array" aca="1" ref="D1414" ca="1">IFERROR(INDIRECT("'Application For Textile'!L"&amp;'Application For TE &amp; GOTS'!S1506),"")</f>
        <v/>
      </c>
      <c r="E1414" s="14" t="str">
        <f ca="1">'Application For TE &amp; GOTS'!AF1506</f>
        <v/>
      </c>
      <c r="F1414" s="14" t="str">
        <f ca="1">'Application For TE &amp; GOTS'!AH1506</f>
        <v/>
      </c>
      <c r="G1414" s="14" t="e">
        <f ca="1">'Application For TE &amp; GOTS'!AI1506</f>
        <v>#REF!</v>
      </c>
    </row>
    <row r="1415" spans="1:7">
      <c r="A1415" s="14">
        <v>1394</v>
      </c>
      <c r="B1415" s="14" t="str">
        <f ca="1">'Application For TE &amp; GOTS'!X1507</f>
        <v/>
      </c>
      <c r="C1415" s="14">
        <f>'Application For TE &amp; GOTS'!$D1507</f>
        <v>0</v>
      </c>
      <c r="D1415" s="14" t="str" cm="1">
        <f t="array" aca="1" ref="D1415" ca="1">IFERROR(INDIRECT("'Application For Textile'!L"&amp;'Application For TE &amp; GOTS'!S1507),"")</f>
        <v/>
      </c>
      <c r="E1415" s="14" t="str">
        <f ca="1">'Application For TE &amp; GOTS'!AF1507</f>
        <v/>
      </c>
      <c r="F1415" s="14" t="str">
        <f ca="1">'Application For TE &amp; GOTS'!AH1507</f>
        <v/>
      </c>
      <c r="G1415" s="14" t="e">
        <f ca="1">'Application For TE &amp; GOTS'!AI1507</f>
        <v>#REF!</v>
      </c>
    </row>
    <row r="1416" spans="1:7">
      <c r="A1416" s="14">
        <v>1395</v>
      </c>
      <c r="B1416" s="14" t="str">
        <f ca="1">'Application For TE &amp; GOTS'!X1508</f>
        <v/>
      </c>
      <c r="C1416" s="14">
        <f>'Application For TE &amp; GOTS'!$D1508</f>
        <v>0</v>
      </c>
      <c r="D1416" s="14" t="str" cm="1">
        <f t="array" aca="1" ref="D1416" ca="1">IFERROR(INDIRECT("'Application For Textile'!L"&amp;'Application For TE &amp; GOTS'!S1508),"")</f>
        <v/>
      </c>
      <c r="E1416" s="14" t="str">
        <f ca="1">'Application For TE &amp; GOTS'!AF1508</f>
        <v/>
      </c>
      <c r="F1416" s="14" t="str">
        <f ca="1">'Application For TE &amp; GOTS'!AH1508</f>
        <v/>
      </c>
      <c r="G1416" s="14" t="e">
        <f ca="1">'Application For TE &amp; GOTS'!AI1508</f>
        <v>#REF!</v>
      </c>
    </row>
    <row r="1417" spans="1:7">
      <c r="A1417" s="14">
        <v>1396</v>
      </c>
      <c r="B1417" s="14" t="str">
        <f ca="1">'Application For TE &amp; GOTS'!X1509</f>
        <v/>
      </c>
      <c r="C1417" s="14">
        <f>'Application For TE &amp; GOTS'!$D1509</f>
        <v>0</v>
      </c>
      <c r="D1417" s="14" t="str" cm="1">
        <f t="array" aca="1" ref="D1417" ca="1">IFERROR(INDIRECT("'Application For Textile'!L"&amp;'Application For TE &amp; GOTS'!S1509),"")</f>
        <v/>
      </c>
      <c r="E1417" s="14" t="str">
        <f ca="1">'Application For TE &amp; GOTS'!AF1509</f>
        <v/>
      </c>
      <c r="F1417" s="14" t="str">
        <f ca="1">'Application For TE &amp; GOTS'!AH1509</f>
        <v/>
      </c>
      <c r="G1417" s="14" t="e">
        <f ca="1">'Application For TE &amp; GOTS'!AI1509</f>
        <v>#REF!</v>
      </c>
    </row>
    <row r="1418" spans="1:7">
      <c r="A1418" s="14">
        <v>1397</v>
      </c>
      <c r="B1418" s="14" t="str">
        <f ca="1">'Application For TE &amp; GOTS'!X1510</f>
        <v/>
      </c>
      <c r="C1418" s="14">
        <f>'Application For TE &amp; GOTS'!$D1510</f>
        <v>0</v>
      </c>
      <c r="D1418" s="14" t="str" cm="1">
        <f t="array" aca="1" ref="D1418" ca="1">IFERROR(INDIRECT("'Application For Textile'!L"&amp;'Application For TE &amp; GOTS'!S1510),"")</f>
        <v/>
      </c>
      <c r="E1418" s="14" t="str">
        <f ca="1">'Application For TE &amp; GOTS'!AF1510</f>
        <v/>
      </c>
      <c r="F1418" s="14" t="str">
        <f ca="1">'Application For TE &amp; GOTS'!AH1510</f>
        <v/>
      </c>
      <c r="G1418" s="14" t="e">
        <f ca="1">'Application For TE &amp; GOTS'!AI1510</f>
        <v>#REF!</v>
      </c>
    </row>
    <row r="1419" spans="1:7">
      <c r="A1419" s="14">
        <v>1398</v>
      </c>
      <c r="B1419" s="14" t="str">
        <f ca="1">'Application For TE &amp; GOTS'!X1511</f>
        <v/>
      </c>
      <c r="C1419" s="14">
        <f>'Application For TE &amp; GOTS'!$D1511</f>
        <v>0</v>
      </c>
      <c r="D1419" s="14" t="str" cm="1">
        <f t="array" aca="1" ref="D1419" ca="1">IFERROR(INDIRECT("'Application For Textile'!L"&amp;'Application For TE &amp; GOTS'!S1511),"")</f>
        <v/>
      </c>
      <c r="E1419" s="14" t="str">
        <f ca="1">'Application For TE &amp; GOTS'!AF1511</f>
        <v/>
      </c>
      <c r="F1419" s="14" t="str">
        <f ca="1">'Application For TE &amp; GOTS'!AH1511</f>
        <v/>
      </c>
      <c r="G1419" s="14" t="e">
        <f ca="1">'Application For TE &amp; GOTS'!AI1511</f>
        <v>#REF!</v>
      </c>
    </row>
    <row r="1420" spans="1:7">
      <c r="A1420" s="14">
        <v>1399</v>
      </c>
      <c r="B1420" s="14" t="str">
        <f ca="1">'Application For TE &amp; GOTS'!X1512</f>
        <v/>
      </c>
      <c r="C1420" s="14">
        <f>'Application For TE &amp; GOTS'!$D1512</f>
        <v>0</v>
      </c>
      <c r="D1420" s="14" t="str" cm="1">
        <f t="array" aca="1" ref="D1420" ca="1">IFERROR(INDIRECT("'Application For Textile'!L"&amp;'Application For TE &amp; GOTS'!S1512),"")</f>
        <v/>
      </c>
      <c r="E1420" s="14" t="str">
        <f ca="1">'Application For TE &amp; GOTS'!AF1512</f>
        <v/>
      </c>
      <c r="F1420" s="14" t="str">
        <f ca="1">'Application For TE &amp; GOTS'!AH1512</f>
        <v/>
      </c>
      <c r="G1420" s="14" t="e">
        <f ca="1">'Application For TE &amp; GOTS'!AI1512</f>
        <v>#REF!</v>
      </c>
    </row>
    <row r="1421" spans="1:7">
      <c r="A1421" s="14">
        <v>1400</v>
      </c>
      <c r="B1421" s="14" t="str">
        <f ca="1">'Application For TE &amp; GOTS'!X1513</f>
        <v/>
      </c>
      <c r="C1421" s="14">
        <f>'Application For TE &amp; GOTS'!$D1513</f>
        <v>0</v>
      </c>
      <c r="D1421" s="14" t="str" cm="1">
        <f t="array" aca="1" ref="D1421" ca="1">IFERROR(INDIRECT("'Application For Textile'!L"&amp;'Application For TE &amp; GOTS'!S1513),"")</f>
        <v/>
      </c>
      <c r="E1421" s="14" t="str">
        <f ca="1">'Application For TE &amp; GOTS'!AF1513</f>
        <v/>
      </c>
      <c r="F1421" s="14" t="str">
        <f ca="1">'Application For TE &amp; GOTS'!AH1513</f>
        <v/>
      </c>
      <c r="G1421" s="14" t="e">
        <f ca="1">'Application For TE &amp; GOTS'!AI1513</f>
        <v>#REF!</v>
      </c>
    </row>
    <row r="1422" spans="1:7">
      <c r="A1422" s="14">
        <v>1401</v>
      </c>
      <c r="B1422" s="14" t="str">
        <f ca="1">'Application For TE &amp; GOTS'!X1514</f>
        <v/>
      </c>
      <c r="C1422" s="14">
        <f>'Application For TE &amp; GOTS'!$D1514</f>
        <v>0</v>
      </c>
      <c r="D1422" s="14" t="str" cm="1">
        <f t="array" aca="1" ref="D1422" ca="1">IFERROR(INDIRECT("'Application For Textile'!L"&amp;'Application For TE &amp; GOTS'!S1514),"")</f>
        <v/>
      </c>
      <c r="E1422" s="14" t="str">
        <f ca="1">'Application For TE &amp; GOTS'!AF1514</f>
        <v/>
      </c>
      <c r="F1422" s="14" t="str">
        <f ca="1">'Application For TE &amp; GOTS'!AH1514</f>
        <v/>
      </c>
      <c r="G1422" s="14" t="e">
        <f ca="1">'Application For TE &amp; GOTS'!AI1514</f>
        <v>#REF!</v>
      </c>
    </row>
    <row r="1423" spans="1:7">
      <c r="A1423" s="14">
        <v>1402</v>
      </c>
      <c r="B1423" s="14" t="str">
        <f ca="1">'Application For TE &amp; GOTS'!X1515</f>
        <v/>
      </c>
      <c r="C1423" s="14">
        <f>'Application For TE &amp; GOTS'!$D1515</f>
        <v>0</v>
      </c>
      <c r="D1423" s="14" t="str" cm="1">
        <f t="array" aca="1" ref="D1423" ca="1">IFERROR(INDIRECT("'Application For Textile'!L"&amp;'Application For TE &amp; GOTS'!S1515),"")</f>
        <v/>
      </c>
      <c r="E1423" s="14" t="str">
        <f ca="1">'Application For TE &amp; GOTS'!AF1515</f>
        <v/>
      </c>
      <c r="F1423" s="14" t="str">
        <f ca="1">'Application For TE &amp; GOTS'!AH1515</f>
        <v/>
      </c>
      <c r="G1423" s="14" t="e">
        <f ca="1">'Application For TE &amp; GOTS'!AI1515</f>
        <v>#REF!</v>
      </c>
    </row>
    <row r="1424" spans="1:7">
      <c r="A1424" s="14">
        <v>1403</v>
      </c>
      <c r="B1424" s="14" t="str">
        <f ca="1">'Application For TE &amp; GOTS'!X1516</f>
        <v/>
      </c>
      <c r="C1424" s="14">
        <f>'Application For TE &amp; GOTS'!$D1516</f>
        <v>0</v>
      </c>
      <c r="D1424" s="14" t="str" cm="1">
        <f t="array" aca="1" ref="D1424" ca="1">IFERROR(INDIRECT("'Application For Textile'!L"&amp;'Application For TE &amp; GOTS'!S1516),"")</f>
        <v/>
      </c>
      <c r="E1424" s="14" t="str">
        <f ca="1">'Application For TE &amp; GOTS'!AF1516</f>
        <v/>
      </c>
      <c r="F1424" s="14" t="str">
        <f ca="1">'Application For TE &amp; GOTS'!AH1516</f>
        <v/>
      </c>
      <c r="G1424" s="14" t="e">
        <f ca="1">'Application For TE &amp; GOTS'!AI1516</f>
        <v>#REF!</v>
      </c>
    </row>
    <row r="1425" spans="1:7">
      <c r="A1425" s="14">
        <v>1404</v>
      </c>
      <c r="B1425" s="14" t="str">
        <f ca="1">'Application For TE &amp; GOTS'!X1517</f>
        <v/>
      </c>
      <c r="C1425" s="14">
        <f>'Application For TE &amp; GOTS'!$D1517</f>
        <v>0</v>
      </c>
      <c r="D1425" s="14" t="str" cm="1">
        <f t="array" aca="1" ref="D1425" ca="1">IFERROR(INDIRECT("'Application For Textile'!L"&amp;'Application For TE &amp; GOTS'!S1517),"")</f>
        <v/>
      </c>
      <c r="E1425" s="14" t="str">
        <f ca="1">'Application For TE &amp; GOTS'!AF1517</f>
        <v/>
      </c>
      <c r="F1425" s="14" t="str">
        <f ca="1">'Application For TE &amp; GOTS'!AH1517</f>
        <v/>
      </c>
      <c r="G1425" s="14" t="e">
        <f ca="1">'Application For TE &amp; GOTS'!AI1517</f>
        <v>#REF!</v>
      </c>
    </row>
    <row r="1426" spans="1:7">
      <c r="A1426" s="14">
        <v>1405</v>
      </c>
      <c r="B1426" s="14" t="str">
        <f ca="1">'Application For TE &amp; GOTS'!X1518</f>
        <v/>
      </c>
      <c r="C1426" s="14">
        <f>'Application For TE &amp; GOTS'!$D1518</f>
        <v>0</v>
      </c>
      <c r="D1426" s="14" t="str" cm="1">
        <f t="array" aca="1" ref="D1426" ca="1">IFERROR(INDIRECT("'Application For Textile'!L"&amp;'Application For TE &amp; GOTS'!S1518),"")</f>
        <v/>
      </c>
      <c r="E1426" s="14" t="str">
        <f ca="1">'Application For TE &amp; GOTS'!AF1518</f>
        <v/>
      </c>
      <c r="F1426" s="14" t="str">
        <f ca="1">'Application For TE &amp; GOTS'!AH1518</f>
        <v/>
      </c>
      <c r="G1426" s="14" t="e">
        <f ca="1">'Application For TE &amp; GOTS'!AI1518</f>
        <v>#REF!</v>
      </c>
    </row>
    <row r="1427" spans="1:7">
      <c r="A1427" s="14">
        <v>1406</v>
      </c>
      <c r="B1427" s="14" t="str">
        <f ca="1">'Application For TE &amp; GOTS'!X1519</f>
        <v/>
      </c>
      <c r="C1427" s="14">
        <f>'Application For TE &amp; GOTS'!$D1519</f>
        <v>0</v>
      </c>
      <c r="D1427" s="14" t="str" cm="1">
        <f t="array" aca="1" ref="D1427" ca="1">IFERROR(INDIRECT("'Application For Textile'!L"&amp;'Application For TE &amp; GOTS'!S1519),"")</f>
        <v/>
      </c>
      <c r="E1427" s="14" t="str">
        <f ca="1">'Application For TE &amp; GOTS'!AF1519</f>
        <v/>
      </c>
      <c r="F1427" s="14" t="str">
        <f ca="1">'Application For TE &amp; GOTS'!AH1519</f>
        <v/>
      </c>
      <c r="G1427" s="14" t="e">
        <f ca="1">'Application For TE &amp; GOTS'!AI1519</f>
        <v>#REF!</v>
      </c>
    </row>
    <row r="1428" spans="1:7">
      <c r="A1428" s="14">
        <v>1407</v>
      </c>
      <c r="B1428" s="14" t="str">
        <f ca="1">'Application For TE &amp; GOTS'!X1520</f>
        <v/>
      </c>
      <c r="C1428" s="14">
        <f>'Application For TE &amp; GOTS'!$D1520</f>
        <v>0</v>
      </c>
      <c r="D1428" s="14" t="str" cm="1">
        <f t="array" aca="1" ref="D1428" ca="1">IFERROR(INDIRECT("'Application For Textile'!L"&amp;'Application For TE &amp; GOTS'!S1520),"")</f>
        <v/>
      </c>
      <c r="E1428" s="14" t="str">
        <f ca="1">'Application For TE &amp; GOTS'!AF1520</f>
        <v/>
      </c>
      <c r="F1428" s="14" t="str">
        <f ca="1">'Application For TE &amp; GOTS'!AH1520</f>
        <v/>
      </c>
      <c r="G1428" s="14" t="e">
        <f ca="1">'Application For TE &amp; GOTS'!AI1520</f>
        <v>#REF!</v>
      </c>
    </row>
    <row r="1429" spans="1:7">
      <c r="A1429" s="14">
        <v>1408</v>
      </c>
      <c r="B1429" s="14" t="str">
        <f ca="1">'Application For TE &amp; GOTS'!X1521</f>
        <v/>
      </c>
      <c r="C1429" s="14">
        <f>'Application For TE &amp; GOTS'!$D1521</f>
        <v>0</v>
      </c>
      <c r="D1429" s="14" t="str" cm="1">
        <f t="array" aca="1" ref="D1429" ca="1">IFERROR(INDIRECT("'Application For Textile'!L"&amp;'Application For TE &amp; GOTS'!S1521),"")</f>
        <v/>
      </c>
      <c r="E1429" s="14" t="str">
        <f ca="1">'Application For TE &amp; GOTS'!AF1521</f>
        <v/>
      </c>
      <c r="F1429" s="14" t="str">
        <f ca="1">'Application For TE &amp; GOTS'!AH1521</f>
        <v/>
      </c>
      <c r="G1429" s="14" t="e">
        <f ca="1">'Application For TE &amp; GOTS'!AI1521</f>
        <v>#REF!</v>
      </c>
    </row>
    <row r="1430" spans="1:7">
      <c r="A1430" s="14">
        <v>1409</v>
      </c>
      <c r="B1430" s="14" t="str">
        <f ca="1">'Application For TE &amp; GOTS'!X1522</f>
        <v/>
      </c>
      <c r="C1430" s="14">
        <f>'Application For TE &amp; GOTS'!$D1522</f>
        <v>0</v>
      </c>
      <c r="D1430" s="14" t="str" cm="1">
        <f t="array" aca="1" ref="D1430" ca="1">IFERROR(INDIRECT("'Application For Textile'!L"&amp;'Application For TE &amp; GOTS'!S1522),"")</f>
        <v/>
      </c>
      <c r="E1430" s="14" t="str">
        <f ca="1">'Application For TE &amp; GOTS'!AF1522</f>
        <v/>
      </c>
      <c r="F1430" s="14" t="str">
        <f ca="1">'Application For TE &amp; GOTS'!AH1522</f>
        <v/>
      </c>
      <c r="G1430" s="14" t="e">
        <f ca="1">'Application For TE &amp; GOTS'!AI1522</f>
        <v>#REF!</v>
      </c>
    </row>
    <row r="1431" spans="1:7">
      <c r="A1431" s="14">
        <v>1410</v>
      </c>
      <c r="B1431" s="14" t="str">
        <f ca="1">'Application For TE &amp; GOTS'!X1523</f>
        <v/>
      </c>
      <c r="C1431" s="14">
        <f>'Application For TE &amp; GOTS'!$D1523</f>
        <v>0</v>
      </c>
      <c r="D1431" s="14" t="str" cm="1">
        <f t="array" aca="1" ref="D1431" ca="1">IFERROR(INDIRECT("'Application For Textile'!L"&amp;'Application For TE &amp; GOTS'!S1523),"")</f>
        <v/>
      </c>
      <c r="E1431" s="14" t="str">
        <f ca="1">'Application For TE &amp; GOTS'!AF1523</f>
        <v/>
      </c>
      <c r="F1431" s="14" t="str">
        <f ca="1">'Application For TE &amp; GOTS'!AH1523</f>
        <v/>
      </c>
      <c r="G1431" s="14" t="e">
        <f ca="1">'Application For TE &amp; GOTS'!AI1523</f>
        <v>#REF!</v>
      </c>
    </row>
    <row r="1432" spans="1:7">
      <c r="A1432" s="14">
        <v>1411</v>
      </c>
      <c r="B1432" s="14" t="str">
        <f ca="1">'Application For TE &amp; GOTS'!X1524</f>
        <v/>
      </c>
      <c r="C1432" s="14">
        <f>'Application For TE &amp; GOTS'!$D1524</f>
        <v>0</v>
      </c>
      <c r="D1432" s="14" t="str" cm="1">
        <f t="array" aca="1" ref="D1432" ca="1">IFERROR(INDIRECT("'Application For Textile'!L"&amp;'Application For TE &amp; GOTS'!S1524),"")</f>
        <v/>
      </c>
      <c r="E1432" s="14" t="str">
        <f ca="1">'Application For TE &amp; GOTS'!AF1524</f>
        <v/>
      </c>
      <c r="F1432" s="14" t="str">
        <f ca="1">'Application For TE &amp; GOTS'!AH1524</f>
        <v/>
      </c>
      <c r="G1432" s="14" t="e">
        <f ca="1">'Application For TE &amp; GOTS'!AI1524</f>
        <v>#REF!</v>
      </c>
    </row>
    <row r="1433" spans="1:7">
      <c r="A1433" s="14">
        <v>1412</v>
      </c>
      <c r="B1433" s="14" t="str">
        <f ca="1">'Application For TE &amp; GOTS'!X1525</f>
        <v/>
      </c>
      <c r="C1433" s="14">
        <f>'Application For TE &amp; GOTS'!$D1525</f>
        <v>0</v>
      </c>
      <c r="D1433" s="14" t="str" cm="1">
        <f t="array" aca="1" ref="D1433" ca="1">IFERROR(INDIRECT("'Application For Textile'!L"&amp;'Application For TE &amp; GOTS'!S1525),"")</f>
        <v/>
      </c>
      <c r="E1433" s="14" t="str">
        <f ca="1">'Application For TE &amp; GOTS'!AF1525</f>
        <v/>
      </c>
      <c r="F1433" s="14" t="str">
        <f ca="1">'Application For TE &amp; GOTS'!AH1525</f>
        <v/>
      </c>
      <c r="G1433" s="14" t="e">
        <f ca="1">'Application For TE &amp; GOTS'!AI1525</f>
        <v>#REF!</v>
      </c>
    </row>
    <row r="1434" spans="1:7">
      <c r="A1434" s="14">
        <v>1413</v>
      </c>
      <c r="B1434" s="14" t="str">
        <f ca="1">'Application For TE &amp; GOTS'!X1526</f>
        <v/>
      </c>
      <c r="C1434" s="14">
        <f>'Application For TE &amp; GOTS'!$D1526</f>
        <v>0</v>
      </c>
      <c r="D1434" s="14" t="str" cm="1">
        <f t="array" aca="1" ref="D1434" ca="1">IFERROR(INDIRECT("'Application For Textile'!L"&amp;'Application For TE &amp; GOTS'!S1526),"")</f>
        <v/>
      </c>
      <c r="E1434" s="14" t="str">
        <f ca="1">'Application For TE &amp; GOTS'!AF1526</f>
        <v/>
      </c>
      <c r="F1434" s="14" t="str">
        <f ca="1">'Application For TE &amp; GOTS'!AH1526</f>
        <v/>
      </c>
      <c r="G1434" s="14" t="e">
        <f ca="1">'Application For TE &amp; GOTS'!AI1526</f>
        <v>#REF!</v>
      </c>
    </row>
    <row r="1435" spans="1:7">
      <c r="A1435" s="14">
        <v>1414</v>
      </c>
      <c r="B1435" s="14" t="str">
        <f ca="1">'Application For TE &amp; GOTS'!X1527</f>
        <v/>
      </c>
      <c r="C1435" s="14">
        <f>'Application For TE &amp; GOTS'!$D1527</f>
        <v>0</v>
      </c>
      <c r="D1435" s="14" t="str" cm="1">
        <f t="array" aca="1" ref="D1435" ca="1">IFERROR(INDIRECT("'Application For Textile'!L"&amp;'Application For TE &amp; GOTS'!S1527),"")</f>
        <v/>
      </c>
      <c r="E1435" s="14" t="str">
        <f ca="1">'Application For TE &amp; GOTS'!AF1527</f>
        <v/>
      </c>
      <c r="F1435" s="14" t="str">
        <f ca="1">'Application For TE &amp; GOTS'!AH1527</f>
        <v/>
      </c>
      <c r="G1435" s="14" t="e">
        <f ca="1">'Application For TE &amp; GOTS'!AI1527</f>
        <v>#REF!</v>
      </c>
    </row>
    <row r="1436" spans="1:7">
      <c r="A1436" s="14">
        <v>1415</v>
      </c>
      <c r="B1436" s="14" t="str">
        <f ca="1">'Application For TE &amp; GOTS'!X1528</f>
        <v/>
      </c>
      <c r="C1436" s="14">
        <f>'Application For TE &amp; GOTS'!$D1528</f>
        <v>0</v>
      </c>
      <c r="D1436" s="14" t="str" cm="1">
        <f t="array" aca="1" ref="D1436" ca="1">IFERROR(INDIRECT("'Application For Textile'!L"&amp;'Application For TE &amp; GOTS'!S1528),"")</f>
        <v/>
      </c>
      <c r="E1436" s="14" t="str">
        <f ca="1">'Application For TE &amp; GOTS'!AF1528</f>
        <v/>
      </c>
      <c r="F1436" s="14" t="str">
        <f ca="1">'Application For TE &amp; GOTS'!AH1528</f>
        <v/>
      </c>
      <c r="G1436" s="14" t="e">
        <f ca="1">'Application For TE &amp; GOTS'!AI1528</f>
        <v>#REF!</v>
      </c>
    </row>
    <row r="1437" spans="1:7">
      <c r="A1437" s="14">
        <v>1416</v>
      </c>
      <c r="B1437" s="14" t="str">
        <f ca="1">'Application For TE &amp; GOTS'!X1529</f>
        <v/>
      </c>
      <c r="C1437" s="14">
        <f>'Application For TE &amp; GOTS'!$D1529</f>
        <v>0</v>
      </c>
      <c r="D1437" s="14" t="str" cm="1">
        <f t="array" aca="1" ref="D1437" ca="1">IFERROR(INDIRECT("'Application For Textile'!L"&amp;'Application For TE &amp; GOTS'!S1529),"")</f>
        <v/>
      </c>
      <c r="E1437" s="14" t="str">
        <f ca="1">'Application For TE &amp; GOTS'!AF1529</f>
        <v/>
      </c>
      <c r="F1437" s="14" t="str">
        <f ca="1">'Application For TE &amp; GOTS'!AH1529</f>
        <v/>
      </c>
      <c r="G1437" s="14" t="e">
        <f ca="1">'Application For TE &amp; GOTS'!AI1529</f>
        <v>#REF!</v>
      </c>
    </row>
    <row r="1438" spans="1:7">
      <c r="A1438" s="14">
        <v>1417</v>
      </c>
      <c r="B1438" s="14" t="str">
        <f ca="1">'Application For TE &amp; GOTS'!X1530</f>
        <v/>
      </c>
      <c r="C1438" s="14">
        <f>'Application For TE &amp; GOTS'!$D1530</f>
        <v>0</v>
      </c>
      <c r="D1438" s="14" t="str" cm="1">
        <f t="array" aca="1" ref="D1438" ca="1">IFERROR(INDIRECT("'Application For Textile'!L"&amp;'Application For TE &amp; GOTS'!S1530),"")</f>
        <v/>
      </c>
      <c r="E1438" s="14" t="str">
        <f ca="1">'Application For TE &amp; GOTS'!AF1530</f>
        <v/>
      </c>
      <c r="F1438" s="14" t="str">
        <f ca="1">'Application For TE &amp; GOTS'!AH1530</f>
        <v/>
      </c>
      <c r="G1438" s="14" t="e">
        <f ca="1">'Application For TE &amp; GOTS'!AI1530</f>
        <v>#REF!</v>
      </c>
    </row>
    <row r="1439" spans="1:7">
      <c r="A1439" s="14">
        <v>1418</v>
      </c>
      <c r="B1439" s="14" t="str">
        <f ca="1">'Application For TE &amp; GOTS'!X1531</f>
        <v/>
      </c>
      <c r="C1439" s="14">
        <f>'Application For TE &amp; GOTS'!$D1531</f>
        <v>0</v>
      </c>
      <c r="D1439" s="14" t="str" cm="1">
        <f t="array" aca="1" ref="D1439" ca="1">IFERROR(INDIRECT("'Application For Textile'!L"&amp;'Application For TE &amp; GOTS'!S1531),"")</f>
        <v/>
      </c>
      <c r="E1439" s="14" t="str">
        <f ca="1">'Application For TE &amp; GOTS'!AF1531</f>
        <v/>
      </c>
      <c r="F1439" s="14" t="str">
        <f ca="1">'Application For TE &amp; GOTS'!AH1531</f>
        <v/>
      </c>
      <c r="G1439" s="14" t="e">
        <f ca="1">'Application For TE &amp; GOTS'!AI1531</f>
        <v>#REF!</v>
      </c>
    </row>
    <row r="1440" spans="1:7">
      <c r="A1440" s="14">
        <v>1419</v>
      </c>
      <c r="B1440" s="14" t="str">
        <f ca="1">'Application For TE &amp; GOTS'!X1532</f>
        <v/>
      </c>
      <c r="C1440" s="14">
        <f>'Application For TE &amp; GOTS'!$D1532</f>
        <v>0</v>
      </c>
      <c r="D1440" s="14" t="str" cm="1">
        <f t="array" aca="1" ref="D1440" ca="1">IFERROR(INDIRECT("'Application For Textile'!L"&amp;'Application For TE &amp; GOTS'!S1532),"")</f>
        <v/>
      </c>
      <c r="E1440" s="14" t="str">
        <f ca="1">'Application For TE &amp; GOTS'!AF1532</f>
        <v/>
      </c>
      <c r="F1440" s="14" t="str">
        <f ca="1">'Application For TE &amp; GOTS'!AH1532</f>
        <v/>
      </c>
      <c r="G1440" s="14" t="e">
        <f ca="1">'Application For TE &amp; GOTS'!AI1532</f>
        <v>#REF!</v>
      </c>
    </row>
    <row r="1441" spans="1:7">
      <c r="A1441" s="14">
        <v>1420</v>
      </c>
      <c r="B1441" s="14" t="str">
        <f ca="1">'Application For TE &amp; GOTS'!X1533</f>
        <v/>
      </c>
      <c r="C1441" s="14">
        <f>'Application For TE &amp; GOTS'!$D1533</f>
        <v>0</v>
      </c>
      <c r="D1441" s="14" t="str" cm="1">
        <f t="array" aca="1" ref="D1441" ca="1">IFERROR(INDIRECT("'Application For Textile'!L"&amp;'Application For TE &amp; GOTS'!S1533),"")</f>
        <v/>
      </c>
      <c r="E1441" s="14" t="str">
        <f ca="1">'Application For TE &amp; GOTS'!AF1533</f>
        <v/>
      </c>
      <c r="F1441" s="14" t="str">
        <f ca="1">'Application For TE &amp; GOTS'!AH1533</f>
        <v/>
      </c>
      <c r="G1441" s="14" t="e">
        <f ca="1">'Application For TE &amp; GOTS'!AI1533</f>
        <v>#REF!</v>
      </c>
    </row>
    <row r="1442" spans="1:7">
      <c r="A1442" s="14">
        <v>1421</v>
      </c>
      <c r="B1442" s="14" t="str">
        <f ca="1">'Application For TE &amp; GOTS'!X1534</f>
        <v/>
      </c>
      <c r="C1442" s="14">
        <f>'Application For TE &amp; GOTS'!$D1534</f>
        <v>0</v>
      </c>
      <c r="D1442" s="14" t="str" cm="1">
        <f t="array" aca="1" ref="D1442" ca="1">IFERROR(INDIRECT("'Application For Textile'!L"&amp;'Application For TE &amp; GOTS'!S1534),"")</f>
        <v/>
      </c>
      <c r="E1442" s="14" t="str">
        <f ca="1">'Application For TE &amp; GOTS'!AF1534</f>
        <v/>
      </c>
      <c r="F1442" s="14" t="str">
        <f ca="1">'Application For TE &amp; GOTS'!AH1534</f>
        <v/>
      </c>
      <c r="G1442" s="14" t="e">
        <f ca="1">'Application For TE &amp; GOTS'!AI1534</f>
        <v>#REF!</v>
      </c>
    </row>
    <row r="1443" spans="1:7">
      <c r="A1443" s="14">
        <v>1422</v>
      </c>
      <c r="B1443" s="14" t="str">
        <f ca="1">'Application For TE &amp; GOTS'!X1535</f>
        <v/>
      </c>
      <c r="C1443" s="14">
        <f>'Application For TE &amp; GOTS'!$D1535</f>
        <v>0</v>
      </c>
      <c r="D1443" s="14" t="str" cm="1">
        <f t="array" aca="1" ref="D1443" ca="1">IFERROR(INDIRECT("'Application For Textile'!L"&amp;'Application For TE &amp; GOTS'!S1535),"")</f>
        <v/>
      </c>
      <c r="E1443" s="14" t="str">
        <f ca="1">'Application For TE &amp; GOTS'!AF1535</f>
        <v/>
      </c>
      <c r="F1443" s="14" t="str">
        <f ca="1">'Application For TE &amp; GOTS'!AH1535</f>
        <v/>
      </c>
      <c r="G1443" s="14" t="e">
        <f ca="1">'Application For TE &amp; GOTS'!AI1535</f>
        <v>#REF!</v>
      </c>
    </row>
    <row r="1444" spans="1:7">
      <c r="A1444" s="14">
        <v>1423</v>
      </c>
      <c r="B1444" s="14" t="str">
        <f ca="1">'Application For TE &amp; GOTS'!X1536</f>
        <v/>
      </c>
      <c r="C1444" s="14">
        <f>'Application For TE &amp; GOTS'!$D1536</f>
        <v>0</v>
      </c>
      <c r="D1444" s="14" t="str" cm="1">
        <f t="array" aca="1" ref="D1444" ca="1">IFERROR(INDIRECT("'Application For Textile'!L"&amp;'Application For TE &amp; GOTS'!S1536),"")</f>
        <v/>
      </c>
      <c r="E1444" s="14" t="str">
        <f ca="1">'Application For TE &amp; GOTS'!AF1536</f>
        <v/>
      </c>
      <c r="F1444" s="14" t="str">
        <f ca="1">'Application For TE &amp; GOTS'!AH1536</f>
        <v/>
      </c>
      <c r="G1444" s="14" t="e">
        <f ca="1">'Application For TE &amp; GOTS'!AI1536</f>
        <v>#REF!</v>
      </c>
    </row>
    <row r="1445" spans="1:7">
      <c r="A1445" s="14">
        <v>1424</v>
      </c>
      <c r="B1445" s="14" t="str">
        <f ca="1">'Application For TE &amp; GOTS'!X1537</f>
        <v/>
      </c>
      <c r="C1445" s="14">
        <f>'Application For TE &amp; GOTS'!$D1537</f>
        <v>0</v>
      </c>
      <c r="D1445" s="14" t="str" cm="1">
        <f t="array" aca="1" ref="D1445" ca="1">IFERROR(INDIRECT("'Application For Textile'!L"&amp;'Application For TE &amp; GOTS'!S1537),"")</f>
        <v/>
      </c>
      <c r="E1445" s="14" t="str">
        <f ca="1">'Application For TE &amp; GOTS'!AF1537</f>
        <v/>
      </c>
      <c r="F1445" s="14" t="str">
        <f ca="1">'Application For TE &amp; GOTS'!AH1537</f>
        <v/>
      </c>
      <c r="G1445" s="14" t="e">
        <f ca="1">'Application For TE &amp; GOTS'!AI1537</f>
        <v>#REF!</v>
      </c>
    </row>
    <row r="1446" spans="1:7">
      <c r="A1446" s="14">
        <v>1425</v>
      </c>
      <c r="B1446" s="14" t="str">
        <f ca="1">'Application For TE &amp; GOTS'!X1538</f>
        <v/>
      </c>
      <c r="C1446" s="14">
        <f>'Application For TE &amp; GOTS'!$D1538</f>
        <v>0</v>
      </c>
      <c r="D1446" s="14" t="str" cm="1">
        <f t="array" aca="1" ref="D1446" ca="1">IFERROR(INDIRECT("'Application For Textile'!L"&amp;'Application For TE &amp; GOTS'!S1538),"")</f>
        <v/>
      </c>
      <c r="E1446" s="14" t="str">
        <f ca="1">'Application For TE &amp; GOTS'!AF1538</f>
        <v/>
      </c>
      <c r="F1446" s="14" t="str">
        <f ca="1">'Application For TE &amp; GOTS'!AH1538</f>
        <v/>
      </c>
      <c r="G1446" s="14" t="e">
        <f ca="1">'Application For TE &amp; GOTS'!AI1538</f>
        <v>#REF!</v>
      </c>
    </row>
    <row r="1447" spans="1:7">
      <c r="A1447" s="14">
        <v>1426</v>
      </c>
      <c r="B1447" s="14" t="str">
        <f ca="1">'Application For TE &amp; GOTS'!X1539</f>
        <v/>
      </c>
      <c r="C1447" s="14">
        <f>'Application For TE &amp; GOTS'!$D1539</f>
        <v>0</v>
      </c>
      <c r="D1447" s="14" t="str" cm="1">
        <f t="array" aca="1" ref="D1447" ca="1">IFERROR(INDIRECT("'Application For Textile'!L"&amp;'Application For TE &amp; GOTS'!S1539),"")</f>
        <v/>
      </c>
      <c r="E1447" s="14" t="str">
        <f ca="1">'Application For TE &amp; GOTS'!AF1539</f>
        <v/>
      </c>
      <c r="F1447" s="14" t="str">
        <f ca="1">'Application For TE &amp; GOTS'!AH1539</f>
        <v/>
      </c>
      <c r="G1447" s="14" t="e">
        <f ca="1">'Application For TE &amp; GOTS'!AI1539</f>
        <v>#REF!</v>
      </c>
    </row>
    <row r="1448" spans="1:7">
      <c r="A1448" s="14">
        <v>1427</v>
      </c>
      <c r="B1448" s="14" t="str">
        <f ca="1">'Application For TE &amp; GOTS'!X1540</f>
        <v/>
      </c>
      <c r="C1448" s="14">
        <f>'Application For TE &amp; GOTS'!$D1540</f>
        <v>0</v>
      </c>
      <c r="D1448" s="14" t="str" cm="1">
        <f t="array" aca="1" ref="D1448" ca="1">IFERROR(INDIRECT("'Application For Textile'!L"&amp;'Application For TE &amp; GOTS'!S1540),"")</f>
        <v/>
      </c>
      <c r="E1448" s="14" t="str">
        <f ca="1">'Application For TE &amp; GOTS'!AF1540</f>
        <v/>
      </c>
      <c r="F1448" s="14" t="str">
        <f ca="1">'Application For TE &amp; GOTS'!AH1540</f>
        <v/>
      </c>
      <c r="G1448" s="14" t="e">
        <f ca="1">'Application For TE &amp; GOTS'!AI1540</f>
        <v>#REF!</v>
      </c>
    </row>
    <row r="1449" spans="1:7">
      <c r="A1449" s="14">
        <v>1428</v>
      </c>
      <c r="B1449" s="14" t="str">
        <f ca="1">'Application For TE &amp; GOTS'!X1541</f>
        <v/>
      </c>
      <c r="C1449" s="14">
        <f>'Application For TE &amp; GOTS'!$D1541</f>
        <v>0</v>
      </c>
      <c r="D1449" s="14" t="str" cm="1">
        <f t="array" aca="1" ref="D1449" ca="1">IFERROR(INDIRECT("'Application For Textile'!L"&amp;'Application For TE &amp; GOTS'!S1541),"")</f>
        <v/>
      </c>
      <c r="E1449" s="14" t="str">
        <f ca="1">'Application For TE &amp; GOTS'!AF1541</f>
        <v/>
      </c>
      <c r="F1449" s="14" t="str">
        <f ca="1">'Application For TE &amp; GOTS'!AH1541</f>
        <v/>
      </c>
      <c r="G1449" s="14" t="e">
        <f ca="1">'Application For TE &amp; GOTS'!AI1541</f>
        <v>#REF!</v>
      </c>
    </row>
    <row r="1450" spans="1:7">
      <c r="A1450" s="14">
        <v>1429</v>
      </c>
      <c r="B1450" s="14" t="str">
        <f ca="1">'Application For TE &amp; GOTS'!X1542</f>
        <v/>
      </c>
      <c r="C1450" s="14">
        <f>'Application For TE &amp; GOTS'!$D1542</f>
        <v>0</v>
      </c>
      <c r="D1450" s="14" t="str" cm="1">
        <f t="array" aca="1" ref="D1450" ca="1">IFERROR(INDIRECT("'Application For Textile'!L"&amp;'Application For TE &amp; GOTS'!S1542),"")</f>
        <v/>
      </c>
      <c r="E1450" s="14" t="str">
        <f ca="1">'Application For TE &amp; GOTS'!AF1542</f>
        <v/>
      </c>
      <c r="F1450" s="14" t="str">
        <f ca="1">'Application For TE &amp; GOTS'!AH1542</f>
        <v/>
      </c>
      <c r="G1450" s="14" t="e">
        <f ca="1">'Application For TE &amp; GOTS'!AI1542</f>
        <v>#REF!</v>
      </c>
    </row>
    <row r="1451" spans="1:7">
      <c r="A1451" s="14">
        <v>1430</v>
      </c>
      <c r="B1451" s="14" t="str">
        <f ca="1">'Application For TE &amp; GOTS'!X1543</f>
        <v/>
      </c>
      <c r="C1451" s="14">
        <f>'Application For TE &amp; GOTS'!$D1543</f>
        <v>0</v>
      </c>
      <c r="D1451" s="14" t="str" cm="1">
        <f t="array" aca="1" ref="D1451" ca="1">IFERROR(INDIRECT("'Application For Textile'!L"&amp;'Application For TE &amp; GOTS'!S1543),"")</f>
        <v/>
      </c>
      <c r="E1451" s="14" t="str">
        <f ca="1">'Application For TE &amp; GOTS'!AF1543</f>
        <v/>
      </c>
      <c r="F1451" s="14" t="str">
        <f ca="1">'Application For TE &amp; GOTS'!AH1543</f>
        <v/>
      </c>
      <c r="G1451" s="14" t="e">
        <f ca="1">'Application For TE &amp; GOTS'!AI1543</f>
        <v>#REF!</v>
      </c>
    </row>
    <row r="1452" spans="1:7">
      <c r="A1452" s="14">
        <v>1431</v>
      </c>
      <c r="B1452" s="14" t="str">
        <f ca="1">'Application For TE &amp; GOTS'!X1544</f>
        <v/>
      </c>
      <c r="C1452" s="14">
        <f>'Application For TE &amp; GOTS'!$D1544</f>
        <v>0</v>
      </c>
      <c r="D1452" s="14" t="str" cm="1">
        <f t="array" aca="1" ref="D1452" ca="1">IFERROR(INDIRECT("'Application For Textile'!L"&amp;'Application For TE &amp; GOTS'!S1544),"")</f>
        <v/>
      </c>
      <c r="E1452" s="14" t="str">
        <f ca="1">'Application For TE &amp; GOTS'!AF1544</f>
        <v/>
      </c>
      <c r="F1452" s="14" t="str">
        <f ca="1">'Application For TE &amp; GOTS'!AH1544</f>
        <v/>
      </c>
      <c r="G1452" s="14" t="e">
        <f ca="1">'Application For TE &amp; GOTS'!AI1544</f>
        <v>#REF!</v>
      </c>
    </row>
    <row r="1453" spans="1:7">
      <c r="A1453" s="14">
        <v>1432</v>
      </c>
      <c r="B1453" s="14" t="str">
        <f ca="1">'Application For TE &amp; GOTS'!X1545</f>
        <v/>
      </c>
      <c r="C1453" s="14">
        <f>'Application For TE &amp; GOTS'!$D1545</f>
        <v>0</v>
      </c>
      <c r="D1453" s="14" t="str" cm="1">
        <f t="array" aca="1" ref="D1453" ca="1">IFERROR(INDIRECT("'Application For Textile'!L"&amp;'Application For TE &amp; GOTS'!S1545),"")</f>
        <v/>
      </c>
      <c r="E1453" s="14" t="str">
        <f ca="1">'Application For TE &amp; GOTS'!AF1545</f>
        <v/>
      </c>
      <c r="F1453" s="14" t="str">
        <f ca="1">'Application For TE &amp; GOTS'!AH1545</f>
        <v/>
      </c>
      <c r="G1453" s="14" t="e">
        <f ca="1">'Application For TE &amp; GOTS'!AI1545</f>
        <v>#REF!</v>
      </c>
    </row>
    <row r="1454" spans="1:7">
      <c r="A1454" s="14">
        <v>1433</v>
      </c>
      <c r="B1454" s="14" t="str">
        <f ca="1">'Application For TE &amp; GOTS'!X1546</f>
        <v/>
      </c>
      <c r="C1454" s="14">
        <f>'Application For TE &amp; GOTS'!$D1546</f>
        <v>0</v>
      </c>
      <c r="D1454" s="14" t="str" cm="1">
        <f t="array" aca="1" ref="D1454" ca="1">IFERROR(INDIRECT("'Application For Textile'!L"&amp;'Application For TE &amp; GOTS'!S1546),"")</f>
        <v/>
      </c>
      <c r="E1454" s="14" t="str">
        <f ca="1">'Application For TE &amp; GOTS'!AF1546</f>
        <v/>
      </c>
      <c r="F1454" s="14" t="str">
        <f ca="1">'Application For TE &amp; GOTS'!AH1546</f>
        <v/>
      </c>
      <c r="G1454" s="14" t="e">
        <f ca="1">'Application For TE &amp; GOTS'!AI1546</f>
        <v>#REF!</v>
      </c>
    </row>
    <row r="1455" spans="1:7">
      <c r="A1455" s="14">
        <v>1434</v>
      </c>
      <c r="B1455" s="14" t="str">
        <f ca="1">'Application For TE &amp; GOTS'!X1547</f>
        <v/>
      </c>
      <c r="C1455" s="14">
        <f>'Application For TE &amp; GOTS'!$D1547</f>
        <v>0</v>
      </c>
      <c r="D1455" s="14" t="str" cm="1">
        <f t="array" aca="1" ref="D1455" ca="1">IFERROR(INDIRECT("'Application For Textile'!L"&amp;'Application For TE &amp; GOTS'!S1547),"")</f>
        <v/>
      </c>
      <c r="E1455" s="14" t="str">
        <f ca="1">'Application For TE &amp; GOTS'!AF1547</f>
        <v/>
      </c>
      <c r="F1455" s="14" t="str">
        <f ca="1">'Application For TE &amp; GOTS'!AH1547</f>
        <v/>
      </c>
      <c r="G1455" s="14" t="e">
        <f ca="1">'Application For TE &amp; GOTS'!AI1547</f>
        <v>#REF!</v>
      </c>
    </row>
    <row r="1456" spans="1:7">
      <c r="A1456" s="14">
        <v>1435</v>
      </c>
      <c r="B1456" s="14" t="str">
        <f ca="1">'Application For TE &amp; GOTS'!X1548</f>
        <v/>
      </c>
      <c r="C1456" s="14">
        <f>'Application For TE &amp; GOTS'!$D1548</f>
        <v>0</v>
      </c>
      <c r="D1456" s="14" t="str" cm="1">
        <f t="array" aca="1" ref="D1456" ca="1">IFERROR(INDIRECT("'Application For Textile'!L"&amp;'Application For TE &amp; GOTS'!S1548),"")</f>
        <v/>
      </c>
      <c r="E1456" s="14" t="str">
        <f ca="1">'Application For TE &amp; GOTS'!AF1548</f>
        <v/>
      </c>
      <c r="F1456" s="14" t="str">
        <f ca="1">'Application For TE &amp; GOTS'!AH1548</f>
        <v/>
      </c>
      <c r="G1456" s="14" t="e">
        <f ca="1">'Application For TE &amp; GOTS'!AI1548</f>
        <v>#REF!</v>
      </c>
    </row>
    <row r="1457" spans="1:7">
      <c r="A1457" s="14">
        <v>1436</v>
      </c>
      <c r="B1457" s="14" t="str">
        <f ca="1">'Application For TE &amp; GOTS'!X1549</f>
        <v/>
      </c>
      <c r="C1457" s="14">
        <f>'Application For TE &amp; GOTS'!$D1549</f>
        <v>0</v>
      </c>
      <c r="D1457" s="14" t="str" cm="1">
        <f t="array" aca="1" ref="D1457" ca="1">IFERROR(INDIRECT("'Application For Textile'!L"&amp;'Application For TE &amp; GOTS'!S1549),"")</f>
        <v/>
      </c>
      <c r="E1457" s="14" t="str">
        <f ca="1">'Application For TE &amp; GOTS'!AF1549</f>
        <v/>
      </c>
      <c r="F1457" s="14" t="str">
        <f ca="1">'Application For TE &amp; GOTS'!AH1549</f>
        <v/>
      </c>
      <c r="G1457" s="14" t="e">
        <f ca="1">'Application For TE &amp; GOTS'!AI1549</f>
        <v>#REF!</v>
      </c>
    </row>
    <row r="1458" spans="1:7">
      <c r="A1458" s="14">
        <v>1437</v>
      </c>
      <c r="B1458" s="14" t="str">
        <f ca="1">'Application For TE &amp; GOTS'!X1550</f>
        <v/>
      </c>
      <c r="C1458" s="14">
        <f>'Application For TE &amp; GOTS'!$D1550</f>
        <v>0</v>
      </c>
      <c r="D1458" s="14" t="str" cm="1">
        <f t="array" aca="1" ref="D1458" ca="1">IFERROR(INDIRECT("'Application For Textile'!L"&amp;'Application For TE &amp; GOTS'!S1550),"")</f>
        <v/>
      </c>
      <c r="E1458" s="14" t="str">
        <f ca="1">'Application For TE &amp; GOTS'!AF1550</f>
        <v/>
      </c>
      <c r="F1458" s="14" t="str">
        <f ca="1">'Application For TE &amp; GOTS'!AH1550</f>
        <v/>
      </c>
      <c r="G1458" s="14" t="e">
        <f ca="1">'Application For TE &amp; GOTS'!AI1550</f>
        <v>#REF!</v>
      </c>
    </row>
    <row r="1459" spans="1:7">
      <c r="A1459" s="14">
        <v>1438</v>
      </c>
      <c r="B1459" s="14" t="str">
        <f ca="1">'Application For TE &amp; GOTS'!X1551</f>
        <v/>
      </c>
      <c r="C1459" s="14">
        <f>'Application For TE &amp; GOTS'!$D1551</f>
        <v>0</v>
      </c>
      <c r="D1459" s="14" t="str" cm="1">
        <f t="array" aca="1" ref="D1459" ca="1">IFERROR(INDIRECT("'Application For Textile'!L"&amp;'Application For TE &amp; GOTS'!S1551),"")</f>
        <v/>
      </c>
      <c r="E1459" s="14" t="str">
        <f ca="1">'Application For TE &amp; GOTS'!AF1551</f>
        <v/>
      </c>
      <c r="F1459" s="14" t="str">
        <f ca="1">'Application For TE &amp; GOTS'!AH1551</f>
        <v/>
      </c>
      <c r="G1459" s="14" t="e">
        <f ca="1">'Application For TE &amp; GOTS'!AI1551</f>
        <v>#REF!</v>
      </c>
    </row>
    <row r="1460" spans="1:7">
      <c r="A1460" s="14">
        <v>1439</v>
      </c>
      <c r="B1460" s="14" t="str">
        <f ca="1">'Application For TE &amp; GOTS'!X1552</f>
        <v/>
      </c>
      <c r="C1460" s="14">
        <f>'Application For TE &amp; GOTS'!$D1552</f>
        <v>0</v>
      </c>
      <c r="D1460" s="14" t="str" cm="1">
        <f t="array" aca="1" ref="D1460" ca="1">IFERROR(INDIRECT("'Application For Textile'!L"&amp;'Application For TE &amp; GOTS'!S1552),"")</f>
        <v/>
      </c>
      <c r="E1460" s="14" t="str">
        <f ca="1">'Application For TE &amp; GOTS'!AF1552</f>
        <v/>
      </c>
      <c r="F1460" s="14" t="str">
        <f ca="1">'Application For TE &amp; GOTS'!AH1552</f>
        <v/>
      </c>
      <c r="G1460" s="14" t="e">
        <f ca="1">'Application For TE &amp; GOTS'!AI1552</f>
        <v>#REF!</v>
      </c>
    </row>
    <row r="1461" spans="1:7">
      <c r="A1461" s="14">
        <v>1440</v>
      </c>
      <c r="B1461" s="14" t="str">
        <f ca="1">'Application For TE &amp; GOTS'!X1553</f>
        <v/>
      </c>
      <c r="C1461" s="14">
        <f>'Application For TE &amp; GOTS'!$D1553</f>
        <v>0</v>
      </c>
      <c r="D1461" s="14" t="str" cm="1">
        <f t="array" aca="1" ref="D1461" ca="1">IFERROR(INDIRECT("'Application For Textile'!L"&amp;'Application For TE &amp; GOTS'!S1553),"")</f>
        <v/>
      </c>
      <c r="E1461" s="14" t="str">
        <f ca="1">'Application For TE &amp; GOTS'!AF1553</f>
        <v/>
      </c>
      <c r="F1461" s="14" t="str">
        <f ca="1">'Application For TE &amp; GOTS'!AH1553</f>
        <v/>
      </c>
      <c r="G1461" s="14" t="e">
        <f ca="1">'Application For TE &amp; GOTS'!AI1553</f>
        <v>#REF!</v>
      </c>
    </row>
    <row r="1462" spans="1:7">
      <c r="A1462" s="14">
        <v>1441</v>
      </c>
      <c r="B1462" s="14" t="str">
        <f ca="1">'Application For TE &amp; GOTS'!X1554</f>
        <v/>
      </c>
      <c r="C1462" s="14">
        <f>'Application For TE &amp; GOTS'!$D1554</f>
        <v>0</v>
      </c>
      <c r="D1462" s="14" t="str" cm="1">
        <f t="array" aca="1" ref="D1462" ca="1">IFERROR(INDIRECT("'Application For Textile'!L"&amp;'Application For TE &amp; GOTS'!S1554),"")</f>
        <v/>
      </c>
      <c r="E1462" s="14" t="str">
        <f ca="1">'Application For TE &amp; GOTS'!AF1554</f>
        <v/>
      </c>
      <c r="F1462" s="14" t="str">
        <f ca="1">'Application For TE &amp; GOTS'!AH1554</f>
        <v/>
      </c>
      <c r="G1462" s="14" t="e">
        <f ca="1">'Application For TE &amp; GOTS'!AI1554</f>
        <v>#REF!</v>
      </c>
    </row>
    <row r="1463" spans="1:7">
      <c r="A1463" s="14">
        <v>1442</v>
      </c>
      <c r="B1463" s="14" t="str">
        <f ca="1">'Application For TE &amp; GOTS'!X1555</f>
        <v/>
      </c>
      <c r="C1463" s="14">
        <f>'Application For TE &amp; GOTS'!$D1555</f>
        <v>0</v>
      </c>
      <c r="D1463" s="14" t="str" cm="1">
        <f t="array" aca="1" ref="D1463" ca="1">IFERROR(INDIRECT("'Application For Textile'!L"&amp;'Application For TE &amp; GOTS'!S1555),"")</f>
        <v/>
      </c>
      <c r="E1463" s="14" t="str">
        <f ca="1">'Application For TE &amp; GOTS'!AF1555</f>
        <v/>
      </c>
      <c r="F1463" s="14" t="str">
        <f ca="1">'Application For TE &amp; GOTS'!AH1555</f>
        <v/>
      </c>
      <c r="G1463" s="14" t="e">
        <f ca="1">'Application For TE &amp; GOTS'!AI1555</f>
        <v>#REF!</v>
      </c>
    </row>
    <row r="1464" spans="1:7">
      <c r="A1464" s="14">
        <v>1443</v>
      </c>
      <c r="B1464" s="14" t="str">
        <f ca="1">'Application For TE &amp; GOTS'!X1556</f>
        <v/>
      </c>
      <c r="C1464" s="14">
        <f>'Application For TE &amp; GOTS'!$D1556</f>
        <v>0</v>
      </c>
      <c r="D1464" s="14" t="str" cm="1">
        <f t="array" aca="1" ref="D1464" ca="1">IFERROR(INDIRECT("'Application For Textile'!L"&amp;'Application For TE &amp; GOTS'!S1556),"")</f>
        <v/>
      </c>
      <c r="E1464" s="14" t="str">
        <f ca="1">'Application For TE &amp; GOTS'!AF1556</f>
        <v/>
      </c>
      <c r="F1464" s="14" t="str">
        <f ca="1">'Application For TE &amp; GOTS'!AH1556</f>
        <v/>
      </c>
      <c r="G1464" s="14" t="e">
        <f ca="1">'Application For TE &amp; GOTS'!AI1556</f>
        <v>#REF!</v>
      </c>
    </row>
    <row r="1465" spans="1:7">
      <c r="A1465" s="14">
        <v>1444</v>
      </c>
      <c r="B1465" s="14" t="str">
        <f ca="1">'Application For TE &amp; GOTS'!X1557</f>
        <v/>
      </c>
      <c r="C1465" s="14">
        <f>'Application For TE &amp; GOTS'!$D1557</f>
        <v>0</v>
      </c>
      <c r="D1465" s="14" t="str" cm="1">
        <f t="array" aca="1" ref="D1465" ca="1">IFERROR(INDIRECT("'Application For Textile'!L"&amp;'Application For TE &amp; GOTS'!S1557),"")</f>
        <v/>
      </c>
      <c r="E1465" s="14" t="str">
        <f ca="1">'Application For TE &amp; GOTS'!AF1557</f>
        <v/>
      </c>
      <c r="F1465" s="14" t="str">
        <f ca="1">'Application For TE &amp; GOTS'!AH1557</f>
        <v/>
      </c>
      <c r="G1465" s="14" t="e">
        <f ca="1">'Application For TE &amp; GOTS'!AI1557</f>
        <v>#REF!</v>
      </c>
    </row>
    <row r="1466" spans="1:7">
      <c r="A1466" s="14">
        <v>1445</v>
      </c>
      <c r="B1466" s="14" t="str">
        <f ca="1">'Application For TE &amp; GOTS'!X1558</f>
        <v/>
      </c>
      <c r="C1466" s="14">
        <f>'Application For TE &amp; GOTS'!$D1558</f>
        <v>0</v>
      </c>
      <c r="D1466" s="14" t="str" cm="1">
        <f t="array" aca="1" ref="D1466" ca="1">IFERROR(INDIRECT("'Application For Textile'!L"&amp;'Application For TE &amp; GOTS'!S1558),"")</f>
        <v/>
      </c>
      <c r="E1466" s="14" t="str">
        <f ca="1">'Application For TE &amp; GOTS'!AF1558</f>
        <v/>
      </c>
      <c r="F1466" s="14" t="str">
        <f ca="1">'Application For TE &amp; GOTS'!AH1558</f>
        <v/>
      </c>
      <c r="G1466" s="14" t="e">
        <f ca="1">'Application For TE &amp; GOTS'!AI1558</f>
        <v>#REF!</v>
      </c>
    </row>
    <row r="1467" spans="1:7">
      <c r="A1467" s="14">
        <v>1446</v>
      </c>
      <c r="B1467" s="14" t="str">
        <f ca="1">'Application For TE &amp; GOTS'!X1559</f>
        <v/>
      </c>
      <c r="C1467" s="14">
        <f>'Application For TE &amp; GOTS'!$D1559</f>
        <v>0</v>
      </c>
      <c r="D1467" s="14" t="str" cm="1">
        <f t="array" aca="1" ref="D1467" ca="1">IFERROR(INDIRECT("'Application For Textile'!L"&amp;'Application For TE &amp; GOTS'!S1559),"")</f>
        <v/>
      </c>
      <c r="E1467" s="14" t="str">
        <f ca="1">'Application For TE &amp; GOTS'!AF1559</f>
        <v/>
      </c>
      <c r="F1467" s="14" t="str">
        <f ca="1">'Application For TE &amp; GOTS'!AH1559</f>
        <v/>
      </c>
      <c r="G1467" s="14" t="e">
        <f ca="1">'Application For TE &amp; GOTS'!AI1559</f>
        <v>#REF!</v>
      </c>
    </row>
    <row r="1468" spans="1:7">
      <c r="A1468" s="14">
        <v>1447</v>
      </c>
      <c r="B1468" s="14" t="str">
        <f ca="1">'Application For TE &amp; GOTS'!X1560</f>
        <v/>
      </c>
      <c r="C1468" s="14">
        <f>'Application For TE &amp; GOTS'!$D1560</f>
        <v>0</v>
      </c>
      <c r="D1468" s="14" t="str" cm="1">
        <f t="array" aca="1" ref="D1468" ca="1">IFERROR(INDIRECT("'Application For Textile'!L"&amp;'Application For TE &amp; GOTS'!S1560),"")</f>
        <v/>
      </c>
      <c r="E1468" s="14" t="str">
        <f ca="1">'Application For TE &amp; GOTS'!AF1560</f>
        <v/>
      </c>
      <c r="F1468" s="14" t="str">
        <f ca="1">'Application For TE &amp; GOTS'!AH1560</f>
        <v/>
      </c>
      <c r="G1468" s="14" t="e">
        <f ca="1">'Application For TE &amp; GOTS'!AI1560</f>
        <v>#REF!</v>
      </c>
    </row>
    <row r="1469" spans="1:7">
      <c r="A1469" s="14">
        <v>1448</v>
      </c>
      <c r="B1469" s="14" t="str">
        <f ca="1">'Application For TE &amp; GOTS'!X1561</f>
        <v/>
      </c>
      <c r="C1469" s="14">
        <f>'Application For TE &amp; GOTS'!$D1561</f>
        <v>0</v>
      </c>
      <c r="D1469" s="14" t="str" cm="1">
        <f t="array" aca="1" ref="D1469" ca="1">IFERROR(INDIRECT("'Application For Textile'!L"&amp;'Application For TE &amp; GOTS'!S1561),"")</f>
        <v/>
      </c>
      <c r="E1469" s="14" t="str">
        <f ca="1">'Application For TE &amp; GOTS'!AF1561</f>
        <v/>
      </c>
      <c r="F1469" s="14" t="str">
        <f ca="1">'Application For TE &amp; GOTS'!AH1561</f>
        <v/>
      </c>
      <c r="G1469" s="14" t="e">
        <f ca="1">'Application For TE &amp; GOTS'!AI1561</f>
        <v>#REF!</v>
      </c>
    </row>
    <row r="1470" spans="1:7">
      <c r="A1470" s="14">
        <v>1449</v>
      </c>
      <c r="B1470" s="14" t="str">
        <f ca="1">'Application For TE &amp; GOTS'!X1562</f>
        <v/>
      </c>
      <c r="C1470" s="14">
        <f>'Application For TE &amp; GOTS'!$D1562</f>
        <v>0</v>
      </c>
      <c r="D1470" s="14" t="str" cm="1">
        <f t="array" aca="1" ref="D1470" ca="1">IFERROR(INDIRECT("'Application For Textile'!L"&amp;'Application For TE &amp; GOTS'!S1562),"")</f>
        <v/>
      </c>
      <c r="E1470" s="14" t="str">
        <f ca="1">'Application For TE &amp; GOTS'!AF1562</f>
        <v/>
      </c>
      <c r="F1470" s="14" t="str">
        <f ca="1">'Application For TE &amp; GOTS'!AH1562</f>
        <v/>
      </c>
      <c r="G1470" s="14" t="e">
        <f ca="1">'Application For TE &amp; GOTS'!AI1562</f>
        <v>#REF!</v>
      </c>
    </row>
    <row r="1471" spans="1:7">
      <c r="A1471" s="14">
        <v>1450</v>
      </c>
      <c r="B1471" s="14" t="str">
        <f ca="1">'Application For TE &amp; GOTS'!X1563</f>
        <v/>
      </c>
      <c r="C1471" s="14">
        <f>'Application For TE &amp; GOTS'!$D1563</f>
        <v>0</v>
      </c>
      <c r="D1471" s="14" t="str" cm="1">
        <f t="array" aca="1" ref="D1471" ca="1">IFERROR(INDIRECT("'Application For Textile'!L"&amp;'Application For TE &amp; GOTS'!S1563),"")</f>
        <v/>
      </c>
      <c r="E1471" s="14" t="str">
        <f ca="1">'Application For TE &amp; GOTS'!AF1563</f>
        <v/>
      </c>
      <c r="F1471" s="14" t="str">
        <f ca="1">'Application For TE &amp; GOTS'!AH1563</f>
        <v/>
      </c>
      <c r="G1471" s="14" t="e">
        <f ca="1">'Application For TE &amp; GOTS'!AI1563</f>
        <v>#REF!</v>
      </c>
    </row>
    <row r="1472" spans="1:7">
      <c r="A1472" s="14">
        <v>1451</v>
      </c>
      <c r="B1472" s="14" t="str">
        <f ca="1">'Application For TE &amp; GOTS'!X1564</f>
        <v/>
      </c>
      <c r="C1472" s="14">
        <f>'Application For TE &amp; GOTS'!$D1564</f>
        <v>0</v>
      </c>
      <c r="D1472" s="14" t="str" cm="1">
        <f t="array" aca="1" ref="D1472" ca="1">IFERROR(INDIRECT("'Application For Textile'!L"&amp;'Application For TE &amp; GOTS'!S1564),"")</f>
        <v/>
      </c>
      <c r="E1472" s="14" t="str">
        <f ca="1">'Application For TE &amp; GOTS'!AF1564</f>
        <v/>
      </c>
      <c r="F1472" s="14" t="str">
        <f ca="1">'Application For TE &amp; GOTS'!AH1564</f>
        <v/>
      </c>
      <c r="G1472" s="14" t="e">
        <f ca="1">'Application For TE &amp; GOTS'!AI1564</f>
        <v>#REF!</v>
      </c>
    </row>
    <row r="1473" spans="1:7">
      <c r="A1473" s="14">
        <v>1452</v>
      </c>
      <c r="B1473" s="14" t="str">
        <f ca="1">'Application For TE &amp; GOTS'!X1565</f>
        <v/>
      </c>
      <c r="C1473" s="14">
        <f>'Application For TE &amp; GOTS'!$D1565</f>
        <v>0</v>
      </c>
      <c r="D1473" s="14" t="str" cm="1">
        <f t="array" aca="1" ref="D1473" ca="1">IFERROR(INDIRECT("'Application For Textile'!L"&amp;'Application For TE &amp; GOTS'!S1565),"")</f>
        <v/>
      </c>
      <c r="E1473" s="14" t="str">
        <f ca="1">'Application For TE &amp; GOTS'!AF1565</f>
        <v/>
      </c>
      <c r="F1473" s="14" t="str">
        <f ca="1">'Application For TE &amp; GOTS'!AH1565</f>
        <v/>
      </c>
      <c r="G1473" s="14" t="e">
        <f ca="1">'Application For TE &amp; GOTS'!AI1565</f>
        <v>#REF!</v>
      </c>
    </row>
    <row r="1474" spans="1:7">
      <c r="A1474" s="14">
        <v>1453</v>
      </c>
      <c r="B1474" s="14" t="str">
        <f ca="1">'Application For TE &amp; GOTS'!X1566</f>
        <v/>
      </c>
      <c r="C1474" s="14">
        <f>'Application For TE &amp; GOTS'!$D1566</f>
        <v>0</v>
      </c>
      <c r="D1474" s="14" t="str" cm="1">
        <f t="array" aca="1" ref="D1474" ca="1">IFERROR(INDIRECT("'Application For Textile'!L"&amp;'Application For TE &amp; GOTS'!S1566),"")</f>
        <v/>
      </c>
      <c r="E1474" s="14" t="str">
        <f ca="1">'Application For TE &amp; GOTS'!AF1566</f>
        <v/>
      </c>
      <c r="F1474" s="14" t="str">
        <f ca="1">'Application For TE &amp; GOTS'!AH1566</f>
        <v/>
      </c>
      <c r="G1474" s="14" t="e">
        <f ca="1">'Application For TE &amp; GOTS'!AI1566</f>
        <v>#REF!</v>
      </c>
    </row>
    <row r="1475" spans="1:7">
      <c r="A1475" s="14">
        <v>1454</v>
      </c>
      <c r="B1475" s="14" t="str">
        <f ca="1">'Application For TE &amp; GOTS'!X1567</f>
        <v/>
      </c>
      <c r="C1475" s="14">
        <f>'Application For TE &amp; GOTS'!$D1567</f>
        <v>0</v>
      </c>
      <c r="D1475" s="14" t="str" cm="1">
        <f t="array" aca="1" ref="D1475" ca="1">IFERROR(INDIRECT("'Application For Textile'!L"&amp;'Application For TE &amp; GOTS'!S1567),"")</f>
        <v/>
      </c>
      <c r="E1475" s="14" t="str">
        <f ca="1">'Application For TE &amp; GOTS'!AF1567</f>
        <v/>
      </c>
      <c r="F1475" s="14" t="str">
        <f ca="1">'Application For TE &amp; GOTS'!AH1567</f>
        <v/>
      </c>
      <c r="G1475" s="14" t="e">
        <f ca="1">'Application For TE &amp; GOTS'!AI1567</f>
        <v>#REF!</v>
      </c>
    </row>
    <row r="1476" spans="1:7">
      <c r="A1476" s="14">
        <v>1455</v>
      </c>
      <c r="B1476" s="14" t="str">
        <f ca="1">'Application For TE &amp; GOTS'!X1568</f>
        <v/>
      </c>
      <c r="C1476" s="14">
        <f>'Application For TE &amp; GOTS'!$D1568</f>
        <v>0</v>
      </c>
      <c r="D1476" s="14" t="str" cm="1">
        <f t="array" aca="1" ref="D1476" ca="1">IFERROR(INDIRECT("'Application For Textile'!L"&amp;'Application For TE &amp; GOTS'!S1568),"")</f>
        <v/>
      </c>
      <c r="E1476" s="14" t="str">
        <f ca="1">'Application For TE &amp; GOTS'!AF1568</f>
        <v/>
      </c>
      <c r="F1476" s="14" t="str">
        <f ca="1">'Application For TE &amp; GOTS'!AH1568</f>
        <v/>
      </c>
      <c r="G1476" s="14" t="e">
        <f ca="1">'Application For TE &amp; GOTS'!AI1568</f>
        <v>#REF!</v>
      </c>
    </row>
    <row r="1477" spans="1:7">
      <c r="A1477" s="14">
        <v>1456</v>
      </c>
      <c r="B1477" s="14" t="str">
        <f ca="1">'Application For TE &amp; GOTS'!X1569</f>
        <v/>
      </c>
      <c r="C1477" s="14">
        <f>'Application For TE &amp; GOTS'!$D1569</f>
        <v>0</v>
      </c>
      <c r="D1477" s="14" t="str" cm="1">
        <f t="array" aca="1" ref="D1477" ca="1">IFERROR(INDIRECT("'Application For Textile'!L"&amp;'Application For TE &amp; GOTS'!S1569),"")</f>
        <v/>
      </c>
      <c r="E1477" s="14" t="str">
        <f ca="1">'Application For TE &amp; GOTS'!AF1569</f>
        <v/>
      </c>
      <c r="F1477" s="14" t="str">
        <f ca="1">'Application For TE &amp; GOTS'!AH1569</f>
        <v/>
      </c>
      <c r="G1477" s="14" t="e">
        <f ca="1">'Application For TE &amp; GOTS'!AI1569</f>
        <v>#REF!</v>
      </c>
    </row>
    <row r="1478" spans="1:7">
      <c r="A1478" s="14">
        <v>1457</v>
      </c>
      <c r="B1478" s="14" t="str">
        <f ca="1">'Application For TE &amp; GOTS'!X1570</f>
        <v/>
      </c>
      <c r="C1478" s="14">
        <f>'Application For TE &amp; GOTS'!$D1570</f>
        <v>0</v>
      </c>
      <c r="D1478" s="14" t="str" cm="1">
        <f t="array" aca="1" ref="D1478" ca="1">IFERROR(INDIRECT("'Application For Textile'!L"&amp;'Application For TE &amp; GOTS'!S1570),"")</f>
        <v/>
      </c>
      <c r="E1478" s="14" t="str">
        <f ca="1">'Application For TE &amp; GOTS'!AF1570</f>
        <v/>
      </c>
      <c r="F1478" s="14" t="str">
        <f ca="1">'Application For TE &amp; GOTS'!AH1570</f>
        <v/>
      </c>
      <c r="G1478" s="14" t="e">
        <f ca="1">'Application For TE &amp; GOTS'!AI1570</f>
        <v>#REF!</v>
      </c>
    </row>
    <row r="1479" spans="1:7">
      <c r="A1479" s="14">
        <v>1458</v>
      </c>
      <c r="B1479" s="14" t="str">
        <f ca="1">'Application For TE &amp; GOTS'!X1571</f>
        <v/>
      </c>
      <c r="C1479" s="14">
        <f>'Application For TE &amp; GOTS'!$D1571</f>
        <v>0</v>
      </c>
      <c r="D1479" s="14" t="str" cm="1">
        <f t="array" aca="1" ref="D1479" ca="1">IFERROR(INDIRECT("'Application For Textile'!L"&amp;'Application For TE &amp; GOTS'!S1571),"")</f>
        <v/>
      </c>
      <c r="E1479" s="14" t="str">
        <f ca="1">'Application For TE &amp; GOTS'!AF1571</f>
        <v/>
      </c>
      <c r="F1479" s="14" t="str">
        <f ca="1">'Application For TE &amp; GOTS'!AH1571</f>
        <v/>
      </c>
      <c r="G1479" s="14" t="e">
        <f ca="1">'Application For TE &amp; GOTS'!AI1571</f>
        <v>#REF!</v>
      </c>
    </row>
    <row r="1480" spans="1:7">
      <c r="A1480" s="14">
        <v>1459</v>
      </c>
      <c r="B1480" s="14" t="str">
        <f ca="1">'Application For TE &amp; GOTS'!X1572</f>
        <v/>
      </c>
      <c r="C1480" s="14">
        <f>'Application For TE &amp; GOTS'!$D1572</f>
        <v>0</v>
      </c>
      <c r="D1480" s="14" t="str" cm="1">
        <f t="array" aca="1" ref="D1480" ca="1">IFERROR(INDIRECT("'Application For Textile'!L"&amp;'Application For TE &amp; GOTS'!S1572),"")</f>
        <v/>
      </c>
      <c r="E1480" s="14" t="str">
        <f ca="1">'Application For TE &amp; GOTS'!AF1572</f>
        <v/>
      </c>
      <c r="F1480" s="14" t="str">
        <f ca="1">'Application For TE &amp; GOTS'!AH1572</f>
        <v/>
      </c>
      <c r="G1480" s="14" t="e">
        <f ca="1">'Application For TE &amp; GOTS'!AI1572</f>
        <v>#REF!</v>
      </c>
    </row>
    <row r="1481" spans="1:7">
      <c r="A1481" s="14">
        <v>1460</v>
      </c>
      <c r="B1481" s="14" t="str">
        <f ca="1">'Application For TE &amp; GOTS'!X1573</f>
        <v/>
      </c>
      <c r="C1481" s="14">
        <f>'Application For TE &amp; GOTS'!$D1573</f>
        <v>0</v>
      </c>
      <c r="D1481" s="14" t="str" cm="1">
        <f t="array" aca="1" ref="D1481" ca="1">IFERROR(INDIRECT("'Application For Textile'!L"&amp;'Application For TE &amp; GOTS'!S1573),"")</f>
        <v/>
      </c>
      <c r="E1481" s="14" t="str">
        <f ca="1">'Application For TE &amp; GOTS'!AF1573</f>
        <v/>
      </c>
      <c r="F1481" s="14" t="str">
        <f ca="1">'Application For TE &amp; GOTS'!AH1573</f>
        <v/>
      </c>
      <c r="G1481" s="14" t="e">
        <f ca="1">'Application For TE &amp; GOTS'!AI1573</f>
        <v>#REF!</v>
      </c>
    </row>
    <row r="1482" spans="1:7">
      <c r="A1482" s="14">
        <v>1461</v>
      </c>
      <c r="B1482" s="14" t="str">
        <f ca="1">'Application For TE &amp; GOTS'!X1574</f>
        <v/>
      </c>
      <c r="C1482" s="14">
        <f>'Application For TE &amp; GOTS'!$D1574</f>
        <v>0</v>
      </c>
      <c r="D1482" s="14" t="str" cm="1">
        <f t="array" aca="1" ref="D1482" ca="1">IFERROR(INDIRECT("'Application For Textile'!L"&amp;'Application For TE &amp; GOTS'!S1574),"")</f>
        <v/>
      </c>
      <c r="E1482" s="14" t="str">
        <f ca="1">'Application For TE &amp; GOTS'!AF1574</f>
        <v/>
      </c>
      <c r="F1482" s="14" t="str">
        <f ca="1">'Application For TE &amp; GOTS'!AH1574</f>
        <v/>
      </c>
      <c r="G1482" s="14" t="e">
        <f ca="1">'Application For TE &amp; GOTS'!AI1574</f>
        <v>#REF!</v>
      </c>
    </row>
    <row r="1483" spans="1:7">
      <c r="A1483" s="14">
        <v>1462</v>
      </c>
      <c r="B1483" s="14" t="str">
        <f ca="1">'Application For TE &amp; GOTS'!X1575</f>
        <v/>
      </c>
      <c r="C1483" s="14">
        <f>'Application For TE &amp; GOTS'!$D1575</f>
        <v>0</v>
      </c>
      <c r="D1483" s="14" t="str" cm="1">
        <f t="array" aca="1" ref="D1483" ca="1">IFERROR(INDIRECT("'Application For Textile'!L"&amp;'Application For TE &amp; GOTS'!S1575),"")</f>
        <v/>
      </c>
      <c r="E1483" s="14" t="str">
        <f ca="1">'Application For TE &amp; GOTS'!AF1575</f>
        <v/>
      </c>
      <c r="F1483" s="14" t="str">
        <f ca="1">'Application For TE &amp; GOTS'!AH1575</f>
        <v/>
      </c>
      <c r="G1483" s="14" t="e">
        <f ca="1">'Application For TE &amp; GOTS'!AI1575</f>
        <v>#REF!</v>
      </c>
    </row>
    <row r="1484" spans="1:7">
      <c r="A1484" s="14">
        <v>1463</v>
      </c>
      <c r="B1484" s="14" t="str">
        <f ca="1">'Application For TE &amp; GOTS'!X1576</f>
        <v/>
      </c>
      <c r="C1484" s="14">
        <f>'Application For TE &amp; GOTS'!$D1576</f>
        <v>0</v>
      </c>
      <c r="D1484" s="14" t="str" cm="1">
        <f t="array" aca="1" ref="D1484" ca="1">IFERROR(INDIRECT("'Application For Textile'!L"&amp;'Application For TE &amp; GOTS'!S1576),"")</f>
        <v/>
      </c>
      <c r="E1484" s="14" t="str">
        <f ca="1">'Application For TE &amp; GOTS'!AF1576</f>
        <v/>
      </c>
      <c r="F1484" s="14" t="str">
        <f ca="1">'Application For TE &amp; GOTS'!AH1576</f>
        <v/>
      </c>
      <c r="G1484" s="14" t="e">
        <f ca="1">'Application For TE &amp; GOTS'!AI1576</f>
        <v>#REF!</v>
      </c>
    </row>
    <row r="1485" spans="1:7">
      <c r="A1485" s="14">
        <v>1464</v>
      </c>
      <c r="B1485" s="14" t="str">
        <f ca="1">'Application For TE &amp; GOTS'!X1577</f>
        <v/>
      </c>
      <c r="C1485" s="14">
        <f>'Application For TE &amp; GOTS'!$D1577</f>
        <v>0</v>
      </c>
      <c r="D1485" s="14" t="str" cm="1">
        <f t="array" aca="1" ref="D1485" ca="1">IFERROR(INDIRECT("'Application For Textile'!L"&amp;'Application For TE &amp; GOTS'!S1577),"")</f>
        <v/>
      </c>
      <c r="E1485" s="14" t="str">
        <f ca="1">'Application For TE &amp; GOTS'!AF1577</f>
        <v/>
      </c>
      <c r="F1485" s="14" t="str">
        <f ca="1">'Application For TE &amp; GOTS'!AH1577</f>
        <v/>
      </c>
      <c r="G1485" s="14" t="e">
        <f ca="1">'Application For TE &amp; GOTS'!AI1577</f>
        <v>#REF!</v>
      </c>
    </row>
    <row r="1486" spans="1:7">
      <c r="A1486" s="14">
        <v>1465</v>
      </c>
      <c r="B1486" s="14" t="str">
        <f ca="1">'Application For TE &amp; GOTS'!X1578</f>
        <v/>
      </c>
      <c r="C1486" s="14">
        <f>'Application For TE &amp; GOTS'!$D1578</f>
        <v>0</v>
      </c>
      <c r="D1486" s="14" t="str" cm="1">
        <f t="array" aca="1" ref="D1486" ca="1">IFERROR(INDIRECT("'Application For Textile'!L"&amp;'Application For TE &amp; GOTS'!S1578),"")</f>
        <v/>
      </c>
      <c r="E1486" s="14" t="str">
        <f ca="1">'Application For TE &amp; GOTS'!AF1578</f>
        <v/>
      </c>
      <c r="F1486" s="14" t="str">
        <f ca="1">'Application For TE &amp; GOTS'!AH1578</f>
        <v/>
      </c>
      <c r="G1486" s="14" t="e">
        <f ca="1">'Application For TE &amp; GOTS'!AI1578</f>
        <v>#REF!</v>
      </c>
    </row>
    <row r="1487" spans="1:7">
      <c r="A1487" s="14">
        <v>1466</v>
      </c>
      <c r="B1487" s="14" t="str">
        <f ca="1">'Application For TE &amp; GOTS'!X1579</f>
        <v/>
      </c>
      <c r="C1487" s="14">
        <f>'Application For TE &amp; GOTS'!$D1579</f>
        <v>0</v>
      </c>
      <c r="D1487" s="14" t="str" cm="1">
        <f t="array" aca="1" ref="D1487" ca="1">IFERROR(INDIRECT("'Application For Textile'!L"&amp;'Application For TE &amp; GOTS'!S1579),"")</f>
        <v/>
      </c>
      <c r="E1487" s="14" t="str">
        <f ca="1">'Application For TE &amp; GOTS'!AF1579</f>
        <v/>
      </c>
      <c r="F1487" s="14" t="str">
        <f ca="1">'Application For TE &amp; GOTS'!AH1579</f>
        <v/>
      </c>
      <c r="G1487" s="14" t="e">
        <f ca="1">'Application For TE &amp; GOTS'!AI1579</f>
        <v>#REF!</v>
      </c>
    </row>
    <row r="1488" spans="1:7">
      <c r="A1488" s="14">
        <v>1467</v>
      </c>
      <c r="B1488" s="14" t="str">
        <f ca="1">'Application For TE &amp; GOTS'!X1580</f>
        <v/>
      </c>
      <c r="C1488" s="14">
        <f>'Application For TE &amp; GOTS'!$D1580</f>
        <v>0</v>
      </c>
      <c r="D1488" s="14" t="str" cm="1">
        <f t="array" aca="1" ref="D1488" ca="1">IFERROR(INDIRECT("'Application For Textile'!L"&amp;'Application For TE &amp; GOTS'!S1580),"")</f>
        <v/>
      </c>
      <c r="E1488" s="14" t="str">
        <f ca="1">'Application For TE &amp; GOTS'!AF1580</f>
        <v/>
      </c>
      <c r="F1488" s="14" t="str">
        <f ca="1">'Application For TE &amp; GOTS'!AH1580</f>
        <v/>
      </c>
      <c r="G1488" s="14" t="e">
        <f ca="1">'Application For TE &amp; GOTS'!AI1580</f>
        <v>#REF!</v>
      </c>
    </row>
    <row r="1489" spans="1:7">
      <c r="A1489" s="14">
        <v>1468</v>
      </c>
      <c r="B1489" s="14" t="str">
        <f ca="1">'Application For TE &amp; GOTS'!X1581</f>
        <v/>
      </c>
      <c r="C1489" s="14">
        <f>'Application For TE &amp; GOTS'!$D1581</f>
        <v>0</v>
      </c>
      <c r="D1489" s="14" t="str" cm="1">
        <f t="array" aca="1" ref="D1489" ca="1">IFERROR(INDIRECT("'Application For Textile'!L"&amp;'Application For TE &amp; GOTS'!S1581),"")</f>
        <v/>
      </c>
      <c r="E1489" s="14" t="str">
        <f ca="1">'Application For TE &amp; GOTS'!AF1581</f>
        <v/>
      </c>
      <c r="F1489" s="14" t="str">
        <f ca="1">'Application For TE &amp; GOTS'!AH1581</f>
        <v/>
      </c>
      <c r="G1489" s="14" t="e">
        <f ca="1">'Application For TE &amp; GOTS'!AI1581</f>
        <v>#REF!</v>
      </c>
    </row>
    <row r="1490" spans="1:7">
      <c r="A1490" s="14">
        <v>1469</v>
      </c>
      <c r="B1490" s="14" t="str">
        <f ca="1">'Application For TE &amp; GOTS'!X1582</f>
        <v/>
      </c>
      <c r="C1490" s="14">
        <f>'Application For TE &amp; GOTS'!$D1582</f>
        <v>0</v>
      </c>
      <c r="D1490" s="14" t="str" cm="1">
        <f t="array" aca="1" ref="D1490" ca="1">IFERROR(INDIRECT("'Application For Textile'!L"&amp;'Application For TE &amp; GOTS'!S1582),"")</f>
        <v/>
      </c>
      <c r="E1490" s="14" t="str">
        <f ca="1">'Application For TE &amp; GOTS'!AF1582</f>
        <v/>
      </c>
      <c r="F1490" s="14" t="str">
        <f ca="1">'Application For TE &amp; GOTS'!AH1582</f>
        <v/>
      </c>
      <c r="G1490" s="14" t="e">
        <f ca="1">'Application For TE &amp; GOTS'!AI1582</f>
        <v>#REF!</v>
      </c>
    </row>
    <row r="1491" spans="1:7">
      <c r="A1491" s="14">
        <v>1470</v>
      </c>
      <c r="B1491" s="14" t="str">
        <f ca="1">'Application For TE &amp; GOTS'!X1583</f>
        <v/>
      </c>
      <c r="C1491" s="14">
        <f>'Application For TE &amp; GOTS'!$D1583</f>
        <v>0</v>
      </c>
      <c r="D1491" s="14" t="str" cm="1">
        <f t="array" aca="1" ref="D1491" ca="1">IFERROR(INDIRECT("'Application For Textile'!L"&amp;'Application For TE &amp; GOTS'!S1583),"")</f>
        <v/>
      </c>
      <c r="E1491" s="14" t="str">
        <f ca="1">'Application For TE &amp; GOTS'!AF1583</f>
        <v/>
      </c>
      <c r="F1491" s="14" t="str">
        <f ca="1">'Application For TE &amp; GOTS'!AH1583</f>
        <v/>
      </c>
      <c r="G1491" s="14" t="e">
        <f ca="1">'Application For TE &amp; GOTS'!AI1583</f>
        <v>#REF!</v>
      </c>
    </row>
    <row r="1492" spans="1:7">
      <c r="A1492" s="14">
        <v>1471</v>
      </c>
      <c r="B1492" s="14" t="str">
        <f ca="1">'Application For TE &amp; GOTS'!X1584</f>
        <v/>
      </c>
      <c r="C1492" s="14">
        <f>'Application For TE &amp; GOTS'!$D1584</f>
        <v>0</v>
      </c>
      <c r="D1492" s="14" t="str" cm="1">
        <f t="array" aca="1" ref="D1492" ca="1">IFERROR(INDIRECT("'Application For Textile'!L"&amp;'Application For TE &amp; GOTS'!S1584),"")</f>
        <v/>
      </c>
      <c r="E1492" s="14" t="str">
        <f ca="1">'Application For TE &amp; GOTS'!AF1584</f>
        <v/>
      </c>
      <c r="F1492" s="14" t="str">
        <f ca="1">'Application For TE &amp; GOTS'!AH1584</f>
        <v/>
      </c>
      <c r="G1492" s="14" t="e">
        <f ca="1">'Application For TE &amp; GOTS'!AI1584</f>
        <v>#REF!</v>
      </c>
    </row>
    <row r="1493" spans="1:7">
      <c r="A1493" s="14">
        <v>1472</v>
      </c>
      <c r="B1493" s="14" t="str">
        <f ca="1">'Application For TE &amp; GOTS'!X1585</f>
        <v/>
      </c>
      <c r="C1493" s="14">
        <f>'Application For TE &amp; GOTS'!$D1585</f>
        <v>0</v>
      </c>
      <c r="D1493" s="14" t="str" cm="1">
        <f t="array" aca="1" ref="D1493" ca="1">IFERROR(INDIRECT("'Application For Textile'!L"&amp;'Application For TE &amp; GOTS'!S1585),"")</f>
        <v/>
      </c>
      <c r="E1493" s="14" t="str">
        <f ca="1">'Application For TE &amp; GOTS'!AF1585</f>
        <v/>
      </c>
      <c r="F1493" s="14" t="str">
        <f ca="1">'Application For TE &amp; GOTS'!AH1585</f>
        <v/>
      </c>
      <c r="G1493" s="14" t="e">
        <f ca="1">'Application For TE &amp; GOTS'!AI1585</f>
        <v>#REF!</v>
      </c>
    </row>
    <row r="1494" spans="1:7">
      <c r="A1494" s="14">
        <v>1473</v>
      </c>
      <c r="B1494" s="14" t="str">
        <f ca="1">'Application For TE &amp; GOTS'!X1586</f>
        <v/>
      </c>
      <c r="C1494" s="14">
        <f>'Application For TE &amp; GOTS'!$D1586</f>
        <v>0</v>
      </c>
      <c r="D1494" s="14" t="str" cm="1">
        <f t="array" aca="1" ref="D1494" ca="1">IFERROR(INDIRECT("'Application For Textile'!L"&amp;'Application For TE &amp; GOTS'!S1586),"")</f>
        <v/>
      </c>
      <c r="E1494" s="14" t="str">
        <f ca="1">'Application For TE &amp; GOTS'!AF1586</f>
        <v/>
      </c>
      <c r="F1494" s="14" t="str">
        <f ca="1">'Application For TE &amp; GOTS'!AH1586</f>
        <v/>
      </c>
      <c r="G1494" s="14" t="e">
        <f ca="1">'Application For TE &amp; GOTS'!AI1586</f>
        <v>#REF!</v>
      </c>
    </row>
    <row r="1495" spans="1:7">
      <c r="A1495" s="14">
        <v>1474</v>
      </c>
      <c r="B1495" s="14" t="str">
        <f ca="1">'Application For TE &amp; GOTS'!X1587</f>
        <v/>
      </c>
      <c r="C1495" s="14">
        <f>'Application For TE &amp; GOTS'!$D1587</f>
        <v>0</v>
      </c>
      <c r="D1495" s="14" t="str" cm="1">
        <f t="array" aca="1" ref="D1495" ca="1">IFERROR(INDIRECT("'Application For Textile'!L"&amp;'Application For TE &amp; GOTS'!S1587),"")</f>
        <v/>
      </c>
      <c r="E1495" s="14" t="str">
        <f ca="1">'Application For TE &amp; GOTS'!AF1587</f>
        <v/>
      </c>
      <c r="F1495" s="14" t="str">
        <f ca="1">'Application For TE &amp; GOTS'!AH1587</f>
        <v/>
      </c>
      <c r="G1495" s="14" t="e">
        <f ca="1">'Application For TE &amp; GOTS'!AI1587</f>
        <v>#REF!</v>
      </c>
    </row>
    <row r="1496" spans="1:7">
      <c r="A1496" s="14">
        <v>1475</v>
      </c>
      <c r="B1496" s="14" t="str">
        <f ca="1">'Application For TE &amp; GOTS'!X1588</f>
        <v/>
      </c>
      <c r="C1496" s="14">
        <f>'Application For TE &amp; GOTS'!$D1588</f>
        <v>0</v>
      </c>
      <c r="D1496" s="14" t="str" cm="1">
        <f t="array" aca="1" ref="D1496" ca="1">IFERROR(INDIRECT("'Application For Textile'!L"&amp;'Application For TE &amp; GOTS'!S1588),"")</f>
        <v/>
      </c>
      <c r="E1496" s="14" t="str">
        <f ca="1">'Application For TE &amp; GOTS'!AF1588</f>
        <v/>
      </c>
      <c r="F1496" s="14" t="str">
        <f ca="1">'Application For TE &amp; GOTS'!AH1588</f>
        <v/>
      </c>
      <c r="G1496" s="14" t="e">
        <f ca="1">'Application For TE &amp; GOTS'!AI1588</f>
        <v>#REF!</v>
      </c>
    </row>
    <row r="1497" spans="1:7">
      <c r="A1497" s="14">
        <v>1476</v>
      </c>
      <c r="B1497" s="14" t="str">
        <f ca="1">'Application For TE &amp; GOTS'!X1589</f>
        <v/>
      </c>
      <c r="C1497" s="14">
        <f>'Application For TE &amp; GOTS'!$D1589</f>
        <v>0</v>
      </c>
      <c r="D1497" s="14" t="str" cm="1">
        <f t="array" aca="1" ref="D1497" ca="1">IFERROR(INDIRECT("'Application For Textile'!L"&amp;'Application For TE &amp; GOTS'!S1589),"")</f>
        <v/>
      </c>
      <c r="E1497" s="14" t="str">
        <f ca="1">'Application For TE &amp; GOTS'!AF1589</f>
        <v/>
      </c>
      <c r="F1497" s="14" t="str">
        <f ca="1">'Application For TE &amp; GOTS'!AH1589</f>
        <v/>
      </c>
      <c r="G1497" s="14" t="e">
        <f ca="1">'Application For TE &amp; GOTS'!AI1589</f>
        <v>#REF!</v>
      </c>
    </row>
    <row r="1498" spans="1:7">
      <c r="A1498" s="14">
        <v>1477</v>
      </c>
      <c r="B1498" s="14" t="str">
        <f ca="1">'Application For TE &amp; GOTS'!X1590</f>
        <v/>
      </c>
      <c r="C1498" s="14">
        <f>'Application For TE &amp; GOTS'!$D1590</f>
        <v>0</v>
      </c>
      <c r="D1498" s="14" t="str" cm="1">
        <f t="array" aca="1" ref="D1498" ca="1">IFERROR(INDIRECT("'Application For Textile'!L"&amp;'Application For TE &amp; GOTS'!S1590),"")</f>
        <v/>
      </c>
      <c r="E1498" s="14" t="str">
        <f ca="1">'Application For TE &amp; GOTS'!AF1590</f>
        <v/>
      </c>
      <c r="F1498" s="14" t="str">
        <f ca="1">'Application For TE &amp; GOTS'!AH1590</f>
        <v/>
      </c>
      <c r="G1498" s="14" t="e">
        <f ca="1">'Application For TE &amp; GOTS'!AI1590</f>
        <v>#REF!</v>
      </c>
    </row>
    <row r="1499" spans="1:7">
      <c r="A1499" s="14">
        <v>1478</v>
      </c>
      <c r="B1499" s="14" t="str">
        <f ca="1">'Application For TE &amp; GOTS'!X1591</f>
        <v/>
      </c>
      <c r="C1499" s="14">
        <f>'Application For TE &amp; GOTS'!$D1591</f>
        <v>0</v>
      </c>
      <c r="D1499" s="14" t="str" cm="1">
        <f t="array" aca="1" ref="D1499" ca="1">IFERROR(INDIRECT("'Application For Textile'!L"&amp;'Application For TE &amp; GOTS'!S1591),"")</f>
        <v/>
      </c>
      <c r="E1499" s="14" t="str">
        <f ca="1">'Application For TE &amp; GOTS'!AF1591</f>
        <v/>
      </c>
      <c r="F1499" s="14" t="str">
        <f ca="1">'Application For TE &amp; GOTS'!AH1591</f>
        <v/>
      </c>
      <c r="G1499" s="14" t="e">
        <f ca="1">'Application For TE &amp; GOTS'!AI1591</f>
        <v>#REF!</v>
      </c>
    </row>
    <row r="1500" spans="1:7">
      <c r="A1500" s="14">
        <v>1479</v>
      </c>
      <c r="B1500" s="14" t="str">
        <f ca="1">'Application For TE &amp; GOTS'!X1592</f>
        <v/>
      </c>
      <c r="C1500" s="14">
        <f>'Application For TE &amp; GOTS'!$D1592</f>
        <v>0</v>
      </c>
      <c r="D1500" s="14" t="str" cm="1">
        <f t="array" aca="1" ref="D1500" ca="1">IFERROR(INDIRECT("'Application For Textile'!L"&amp;'Application For TE &amp; GOTS'!S1592),"")</f>
        <v/>
      </c>
      <c r="E1500" s="14" t="str">
        <f ca="1">'Application For TE &amp; GOTS'!AF1592</f>
        <v/>
      </c>
      <c r="F1500" s="14" t="str">
        <f ca="1">'Application For TE &amp; GOTS'!AH1592</f>
        <v/>
      </c>
      <c r="G1500" s="14" t="e">
        <f ca="1">'Application For TE &amp; GOTS'!AI1592</f>
        <v>#REF!</v>
      </c>
    </row>
    <row r="1501" spans="1:7">
      <c r="A1501" s="14">
        <v>1480</v>
      </c>
      <c r="B1501" s="14" t="str">
        <f ca="1">'Application For TE &amp; GOTS'!X1593</f>
        <v/>
      </c>
      <c r="C1501" s="14">
        <f>'Application For TE &amp; GOTS'!$D1593</f>
        <v>0</v>
      </c>
      <c r="D1501" s="14" t="str" cm="1">
        <f t="array" aca="1" ref="D1501" ca="1">IFERROR(INDIRECT("'Application For Textile'!L"&amp;'Application For TE &amp; GOTS'!S1593),"")</f>
        <v/>
      </c>
      <c r="E1501" s="14" t="str">
        <f ca="1">'Application For TE &amp; GOTS'!AF1593</f>
        <v/>
      </c>
      <c r="F1501" s="14" t="str">
        <f ca="1">'Application For TE &amp; GOTS'!AH1593</f>
        <v/>
      </c>
      <c r="G1501" s="14" t="e">
        <f ca="1">'Application For TE &amp; GOTS'!AI1593</f>
        <v>#REF!</v>
      </c>
    </row>
    <row r="1502" spans="1:7">
      <c r="A1502" s="14">
        <v>1481</v>
      </c>
      <c r="B1502" s="14" t="str">
        <f ca="1">'Application For TE &amp; GOTS'!X1594</f>
        <v/>
      </c>
      <c r="C1502" s="14">
        <f>'Application For TE &amp; GOTS'!$D1594</f>
        <v>0</v>
      </c>
      <c r="D1502" s="14" t="str" cm="1">
        <f t="array" aca="1" ref="D1502" ca="1">IFERROR(INDIRECT("'Application For Textile'!L"&amp;'Application For TE &amp; GOTS'!S1594),"")</f>
        <v/>
      </c>
      <c r="E1502" s="14" t="str">
        <f ca="1">'Application For TE &amp; GOTS'!AF1594</f>
        <v/>
      </c>
      <c r="F1502" s="14" t="str">
        <f ca="1">'Application For TE &amp; GOTS'!AH1594</f>
        <v/>
      </c>
      <c r="G1502" s="14" t="e">
        <f ca="1">'Application For TE &amp; GOTS'!AI1594</f>
        <v>#REF!</v>
      </c>
    </row>
    <row r="1503" spans="1:7">
      <c r="A1503" s="14">
        <v>1482</v>
      </c>
      <c r="B1503" s="14" t="str">
        <f ca="1">'Application For TE &amp; GOTS'!X1595</f>
        <v/>
      </c>
      <c r="C1503" s="14">
        <f>'Application For TE &amp; GOTS'!$D1595</f>
        <v>0</v>
      </c>
      <c r="D1503" s="14" t="str" cm="1">
        <f t="array" aca="1" ref="D1503" ca="1">IFERROR(INDIRECT("'Application For Textile'!L"&amp;'Application For TE &amp; GOTS'!S1595),"")</f>
        <v/>
      </c>
      <c r="E1503" s="14" t="str">
        <f ca="1">'Application For TE &amp; GOTS'!AF1595</f>
        <v/>
      </c>
      <c r="F1503" s="14" t="str">
        <f ca="1">'Application For TE &amp; GOTS'!AH1595</f>
        <v/>
      </c>
      <c r="G1503" s="14" t="e">
        <f ca="1">'Application For TE &amp; GOTS'!AI1595</f>
        <v>#REF!</v>
      </c>
    </row>
    <row r="1504" spans="1:7">
      <c r="A1504" s="14">
        <v>1483</v>
      </c>
      <c r="B1504" s="14" t="str">
        <f ca="1">'Application For TE &amp; GOTS'!X1596</f>
        <v/>
      </c>
      <c r="C1504" s="14">
        <f>'Application For TE &amp; GOTS'!$D1596</f>
        <v>0</v>
      </c>
      <c r="D1504" s="14" t="str" cm="1">
        <f t="array" aca="1" ref="D1504" ca="1">IFERROR(INDIRECT("'Application For Textile'!L"&amp;'Application For TE &amp; GOTS'!S1596),"")</f>
        <v/>
      </c>
      <c r="E1504" s="14" t="str">
        <f ca="1">'Application For TE &amp; GOTS'!AF1596</f>
        <v/>
      </c>
      <c r="F1504" s="14" t="str">
        <f ca="1">'Application For TE &amp; GOTS'!AH1596</f>
        <v/>
      </c>
      <c r="G1504" s="14" t="e">
        <f ca="1">'Application For TE &amp; GOTS'!AI1596</f>
        <v>#REF!</v>
      </c>
    </row>
    <row r="1505" spans="1:7">
      <c r="A1505" s="14">
        <v>1484</v>
      </c>
      <c r="B1505" s="14" t="str">
        <f ca="1">'Application For TE &amp; GOTS'!X1597</f>
        <v/>
      </c>
      <c r="C1505" s="14">
        <f>'Application For TE &amp; GOTS'!$D1597</f>
        <v>0</v>
      </c>
      <c r="D1505" s="14" t="str" cm="1">
        <f t="array" aca="1" ref="D1505" ca="1">IFERROR(INDIRECT("'Application For Textile'!L"&amp;'Application For TE &amp; GOTS'!S1597),"")</f>
        <v/>
      </c>
      <c r="E1505" s="14" t="str">
        <f ca="1">'Application For TE &amp; GOTS'!AF1597</f>
        <v/>
      </c>
      <c r="F1505" s="14" t="str">
        <f ca="1">'Application For TE &amp; GOTS'!AH1597</f>
        <v/>
      </c>
      <c r="G1505" s="14" t="e">
        <f ca="1">'Application For TE &amp; GOTS'!AI1597</f>
        <v>#REF!</v>
      </c>
    </row>
    <row r="1506" spans="1:7">
      <c r="A1506" s="14">
        <v>1485</v>
      </c>
      <c r="B1506" s="14" t="str">
        <f ca="1">'Application For TE &amp; GOTS'!X1598</f>
        <v/>
      </c>
      <c r="C1506" s="14">
        <f>'Application For TE &amp; GOTS'!$D1598</f>
        <v>0</v>
      </c>
      <c r="D1506" s="14" t="str" cm="1">
        <f t="array" aca="1" ref="D1506" ca="1">IFERROR(INDIRECT("'Application For Textile'!L"&amp;'Application For TE &amp; GOTS'!S1598),"")</f>
        <v/>
      </c>
      <c r="E1506" s="14" t="str">
        <f ca="1">'Application For TE &amp; GOTS'!AF1598</f>
        <v/>
      </c>
      <c r="F1506" s="14" t="str">
        <f ca="1">'Application For TE &amp; GOTS'!AH1598</f>
        <v/>
      </c>
      <c r="G1506" s="14" t="e">
        <f ca="1">'Application For TE &amp; GOTS'!AI1598</f>
        <v>#REF!</v>
      </c>
    </row>
    <row r="1507" spans="1:7">
      <c r="A1507" s="14">
        <v>1486</v>
      </c>
      <c r="B1507" s="14" t="str">
        <f ca="1">'Application For TE &amp; GOTS'!X1599</f>
        <v/>
      </c>
      <c r="C1507" s="14">
        <f>'Application For TE &amp; GOTS'!$D1599</f>
        <v>0</v>
      </c>
      <c r="D1507" s="14" t="str" cm="1">
        <f t="array" aca="1" ref="D1507" ca="1">IFERROR(INDIRECT("'Application For Textile'!L"&amp;'Application For TE &amp; GOTS'!S1599),"")</f>
        <v/>
      </c>
      <c r="E1507" s="14" t="str">
        <f ca="1">'Application For TE &amp; GOTS'!AF1599</f>
        <v/>
      </c>
      <c r="F1507" s="14" t="str">
        <f ca="1">'Application For TE &amp; GOTS'!AH1599</f>
        <v/>
      </c>
      <c r="G1507" s="14" t="e">
        <f ca="1">'Application For TE &amp; GOTS'!AI1599</f>
        <v>#REF!</v>
      </c>
    </row>
    <row r="1508" spans="1:7">
      <c r="A1508" s="14">
        <v>1487</v>
      </c>
      <c r="B1508" s="14" t="str">
        <f ca="1">'Application For TE &amp; GOTS'!X1600</f>
        <v/>
      </c>
      <c r="C1508" s="14">
        <f>'Application For TE &amp; GOTS'!$D1600</f>
        <v>0</v>
      </c>
      <c r="D1508" s="14" t="str" cm="1">
        <f t="array" aca="1" ref="D1508" ca="1">IFERROR(INDIRECT("'Application For Textile'!L"&amp;'Application For TE &amp; GOTS'!S1600),"")</f>
        <v/>
      </c>
      <c r="E1508" s="14" t="str">
        <f ca="1">'Application For TE &amp; GOTS'!AF1600</f>
        <v/>
      </c>
      <c r="F1508" s="14" t="str">
        <f ca="1">'Application For TE &amp; GOTS'!AH1600</f>
        <v/>
      </c>
      <c r="G1508" s="14" t="e">
        <f ca="1">'Application For TE &amp; GOTS'!AI1600</f>
        <v>#REF!</v>
      </c>
    </row>
    <row r="1509" spans="1:7">
      <c r="A1509" s="14">
        <v>1488</v>
      </c>
      <c r="B1509" s="14" t="str">
        <f ca="1">'Application For TE &amp; GOTS'!X1601</f>
        <v/>
      </c>
      <c r="C1509" s="14">
        <f>'Application For TE &amp; GOTS'!$D1601</f>
        <v>0</v>
      </c>
      <c r="D1509" s="14" t="str" cm="1">
        <f t="array" aca="1" ref="D1509" ca="1">IFERROR(INDIRECT("'Application For Textile'!L"&amp;'Application For TE &amp; GOTS'!S1601),"")</f>
        <v/>
      </c>
      <c r="E1509" s="14" t="str">
        <f ca="1">'Application For TE &amp; GOTS'!AF1601</f>
        <v/>
      </c>
      <c r="F1509" s="14" t="str">
        <f ca="1">'Application For TE &amp; GOTS'!AH1601</f>
        <v/>
      </c>
      <c r="G1509" s="14" t="e">
        <f ca="1">'Application For TE &amp; GOTS'!AI1601</f>
        <v>#REF!</v>
      </c>
    </row>
    <row r="1510" spans="1:7">
      <c r="A1510" s="14">
        <v>1489</v>
      </c>
      <c r="B1510" s="14" t="str">
        <f ca="1">'Application For TE &amp; GOTS'!X1602</f>
        <v/>
      </c>
      <c r="C1510" s="14">
        <f>'Application For TE &amp; GOTS'!$D1602</f>
        <v>0</v>
      </c>
      <c r="D1510" s="14" t="str" cm="1">
        <f t="array" aca="1" ref="D1510" ca="1">IFERROR(INDIRECT("'Application For Textile'!L"&amp;'Application For TE &amp; GOTS'!S1602),"")</f>
        <v/>
      </c>
      <c r="E1510" s="14" t="str">
        <f ca="1">'Application For TE &amp; GOTS'!AF1602</f>
        <v/>
      </c>
      <c r="F1510" s="14" t="str">
        <f ca="1">'Application For TE &amp; GOTS'!AH1602</f>
        <v/>
      </c>
      <c r="G1510" s="14" t="e">
        <f ca="1">'Application For TE &amp; GOTS'!AI1602</f>
        <v>#REF!</v>
      </c>
    </row>
    <row r="1511" spans="1:7">
      <c r="A1511" s="14">
        <v>1490</v>
      </c>
      <c r="B1511" s="14" t="str">
        <f ca="1">'Application For TE &amp; GOTS'!X1603</f>
        <v/>
      </c>
      <c r="C1511" s="14">
        <f>'Application For TE &amp; GOTS'!$D1603</f>
        <v>0</v>
      </c>
      <c r="D1511" s="14" t="str" cm="1">
        <f t="array" aca="1" ref="D1511" ca="1">IFERROR(INDIRECT("'Application For Textile'!L"&amp;'Application For TE &amp; GOTS'!S1603),"")</f>
        <v/>
      </c>
      <c r="E1511" s="14" t="str">
        <f ca="1">'Application For TE &amp; GOTS'!AF1603</f>
        <v/>
      </c>
      <c r="F1511" s="14" t="str">
        <f ca="1">'Application For TE &amp; GOTS'!AH1603</f>
        <v/>
      </c>
      <c r="G1511" s="14" t="e">
        <f ca="1">'Application For TE &amp; GOTS'!AI1603</f>
        <v>#REF!</v>
      </c>
    </row>
    <row r="1512" spans="1:7">
      <c r="A1512" s="14">
        <v>1491</v>
      </c>
      <c r="B1512" s="14" t="str">
        <f ca="1">'Application For TE &amp; GOTS'!X1604</f>
        <v/>
      </c>
      <c r="C1512" s="14">
        <f>'Application For TE &amp; GOTS'!$D1604</f>
        <v>0</v>
      </c>
      <c r="D1512" s="14" t="str" cm="1">
        <f t="array" aca="1" ref="D1512" ca="1">IFERROR(INDIRECT("'Application For Textile'!L"&amp;'Application For TE &amp; GOTS'!S1604),"")</f>
        <v/>
      </c>
      <c r="E1512" s="14" t="str">
        <f ca="1">'Application For TE &amp; GOTS'!AF1604</f>
        <v/>
      </c>
      <c r="F1512" s="14" t="str">
        <f ca="1">'Application For TE &amp; GOTS'!AH1604</f>
        <v/>
      </c>
      <c r="G1512" s="14" t="e">
        <f ca="1">'Application For TE &amp; GOTS'!AI1604</f>
        <v>#REF!</v>
      </c>
    </row>
    <row r="1513" spans="1:7">
      <c r="A1513" s="14">
        <v>1492</v>
      </c>
      <c r="B1513" s="14" t="str">
        <f ca="1">'Application For TE &amp; GOTS'!X1605</f>
        <v/>
      </c>
      <c r="C1513" s="14">
        <f>'Application For TE &amp; GOTS'!$D1605</f>
        <v>0</v>
      </c>
      <c r="D1513" s="14" t="str" cm="1">
        <f t="array" aca="1" ref="D1513" ca="1">IFERROR(INDIRECT("'Application For Textile'!L"&amp;'Application For TE &amp; GOTS'!S1605),"")</f>
        <v/>
      </c>
      <c r="E1513" s="14" t="str">
        <f ca="1">'Application For TE &amp; GOTS'!AF1605</f>
        <v/>
      </c>
      <c r="F1513" s="14" t="str">
        <f ca="1">'Application For TE &amp; GOTS'!AH1605</f>
        <v/>
      </c>
      <c r="G1513" s="14" t="e">
        <f ca="1">'Application For TE &amp; GOTS'!AI1605</f>
        <v>#REF!</v>
      </c>
    </row>
    <row r="1514" spans="1:7">
      <c r="A1514" s="14">
        <v>1493</v>
      </c>
      <c r="B1514" s="14" t="str">
        <f ca="1">'Application For TE &amp; GOTS'!X1606</f>
        <v/>
      </c>
      <c r="C1514" s="14">
        <f>'Application For TE &amp; GOTS'!$D1606</f>
        <v>0</v>
      </c>
      <c r="D1514" s="14" t="str" cm="1">
        <f t="array" aca="1" ref="D1514" ca="1">IFERROR(INDIRECT("'Application For Textile'!L"&amp;'Application For TE &amp; GOTS'!S1606),"")</f>
        <v/>
      </c>
      <c r="E1514" s="14" t="str">
        <f ca="1">'Application For TE &amp; GOTS'!AF1606</f>
        <v/>
      </c>
      <c r="F1514" s="14" t="str">
        <f ca="1">'Application For TE &amp; GOTS'!AH1606</f>
        <v/>
      </c>
      <c r="G1514" s="14" t="e">
        <f ca="1">'Application For TE &amp; GOTS'!AI1606</f>
        <v>#REF!</v>
      </c>
    </row>
    <row r="1515" spans="1:7">
      <c r="A1515" s="14">
        <v>1494</v>
      </c>
      <c r="B1515" s="14" t="str">
        <f ca="1">'Application For TE &amp; GOTS'!X1607</f>
        <v/>
      </c>
      <c r="C1515" s="14">
        <f>'Application For TE &amp; GOTS'!$D1607</f>
        <v>0</v>
      </c>
      <c r="D1515" s="14" t="str" cm="1">
        <f t="array" aca="1" ref="D1515" ca="1">IFERROR(INDIRECT("'Application For Textile'!L"&amp;'Application For TE &amp; GOTS'!S1607),"")</f>
        <v/>
      </c>
      <c r="E1515" s="14" t="str">
        <f ca="1">'Application For TE &amp; GOTS'!AF1607</f>
        <v/>
      </c>
      <c r="F1515" s="14" t="str">
        <f ca="1">'Application For TE &amp; GOTS'!AH1607</f>
        <v/>
      </c>
      <c r="G1515" s="14" t="e">
        <f ca="1">'Application For TE &amp; GOTS'!AI1607</f>
        <v>#REF!</v>
      </c>
    </row>
    <row r="1516" spans="1:7">
      <c r="A1516" s="14">
        <v>1495</v>
      </c>
      <c r="B1516" s="14" t="str">
        <f ca="1">'Application For TE &amp; GOTS'!X1608</f>
        <v/>
      </c>
      <c r="C1516" s="14">
        <f>'Application For TE &amp; GOTS'!$D1608</f>
        <v>0</v>
      </c>
      <c r="D1516" s="14" t="str" cm="1">
        <f t="array" aca="1" ref="D1516" ca="1">IFERROR(INDIRECT("'Application For Textile'!L"&amp;'Application For TE &amp; GOTS'!S1608),"")</f>
        <v/>
      </c>
      <c r="E1516" s="14" t="str">
        <f ca="1">'Application For TE &amp; GOTS'!AF1608</f>
        <v/>
      </c>
      <c r="F1516" s="14" t="str">
        <f ca="1">'Application For TE &amp; GOTS'!AH1608</f>
        <v/>
      </c>
      <c r="G1516" s="14" t="e">
        <f ca="1">'Application For TE &amp; GOTS'!AI1608</f>
        <v>#REF!</v>
      </c>
    </row>
    <row r="1517" spans="1:7">
      <c r="A1517" s="14">
        <v>1496</v>
      </c>
      <c r="B1517" s="14" t="str">
        <f ca="1">'Application For TE &amp; GOTS'!X1609</f>
        <v/>
      </c>
      <c r="C1517" s="14">
        <f>'Application For TE &amp; GOTS'!$D1609</f>
        <v>0</v>
      </c>
      <c r="D1517" s="14" t="str" cm="1">
        <f t="array" aca="1" ref="D1517" ca="1">IFERROR(INDIRECT("'Application For Textile'!L"&amp;'Application For TE &amp; GOTS'!S1609),"")</f>
        <v/>
      </c>
      <c r="E1517" s="14" t="str">
        <f ca="1">'Application For TE &amp; GOTS'!AF1609</f>
        <v/>
      </c>
      <c r="F1517" s="14" t="str">
        <f ca="1">'Application For TE &amp; GOTS'!AH1609</f>
        <v/>
      </c>
      <c r="G1517" s="14" t="e">
        <f ca="1">'Application For TE &amp; GOTS'!AI1609</f>
        <v>#REF!</v>
      </c>
    </row>
    <row r="1518" spans="1:7">
      <c r="A1518" s="14">
        <v>1497</v>
      </c>
      <c r="B1518" s="14" t="str">
        <f ca="1">'Application For TE &amp; GOTS'!X1610</f>
        <v/>
      </c>
      <c r="C1518" s="14">
        <f>'Application For TE &amp; GOTS'!$D1610</f>
        <v>0</v>
      </c>
      <c r="D1518" s="14" t="str" cm="1">
        <f t="array" aca="1" ref="D1518" ca="1">IFERROR(INDIRECT("'Application For Textile'!L"&amp;'Application For TE &amp; GOTS'!S1610),"")</f>
        <v/>
      </c>
      <c r="E1518" s="14" t="str">
        <f ca="1">'Application For TE &amp; GOTS'!AF1610</f>
        <v/>
      </c>
      <c r="F1518" s="14" t="str">
        <f ca="1">'Application For TE &amp; GOTS'!AH1610</f>
        <v/>
      </c>
      <c r="G1518" s="14" t="e">
        <f ca="1">'Application For TE &amp; GOTS'!AI1610</f>
        <v>#REF!</v>
      </c>
    </row>
    <row r="1519" spans="1:7">
      <c r="A1519" s="14">
        <v>1498</v>
      </c>
      <c r="B1519" s="14" t="str">
        <f ca="1">'Application For TE &amp; GOTS'!X1611</f>
        <v/>
      </c>
      <c r="C1519" s="14">
        <f>'Application For TE &amp; GOTS'!$D1611</f>
        <v>0</v>
      </c>
      <c r="D1519" s="14" t="str" cm="1">
        <f t="array" aca="1" ref="D1519" ca="1">IFERROR(INDIRECT("'Application For Textile'!L"&amp;'Application For TE &amp; GOTS'!S1611),"")</f>
        <v/>
      </c>
      <c r="E1519" s="14" t="str">
        <f ca="1">'Application For TE &amp; GOTS'!AF1611</f>
        <v/>
      </c>
      <c r="F1519" s="14" t="str">
        <f ca="1">'Application For TE &amp; GOTS'!AH1611</f>
        <v/>
      </c>
      <c r="G1519" s="14" t="e">
        <f ca="1">'Application For TE &amp; GOTS'!AI1611</f>
        <v>#REF!</v>
      </c>
    </row>
    <row r="1520" spans="1:7">
      <c r="A1520" s="14">
        <v>1499</v>
      </c>
      <c r="B1520" s="14" t="str">
        <f ca="1">'Application For TE &amp; GOTS'!X1612</f>
        <v/>
      </c>
      <c r="C1520" s="14">
        <f>'Application For TE &amp; GOTS'!$D1612</f>
        <v>0</v>
      </c>
      <c r="D1520" s="14" t="str" cm="1">
        <f t="array" aca="1" ref="D1520" ca="1">IFERROR(INDIRECT("'Application For Textile'!L"&amp;'Application For TE &amp; GOTS'!S1612),"")</f>
        <v/>
      </c>
      <c r="E1520" s="14" t="str">
        <f ca="1">'Application For TE &amp; GOTS'!AF1612</f>
        <v/>
      </c>
      <c r="F1520" s="14" t="str">
        <f ca="1">'Application For TE &amp; GOTS'!AH1612</f>
        <v/>
      </c>
      <c r="G1520" s="14" t="e">
        <f ca="1">'Application For TE &amp; GOTS'!AI1612</f>
        <v>#REF!</v>
      </c>
    </row>
    <row r="1521" spans="1:7">
      <c r="A1521" s="14">
        <v>1500</v>
      </c>
      <c r="B1521" s="14" t="str">
        <f ca="1">'Application For TE &amp; GOTS'!X1613</f>
        <v/>
      </c>
      <c r="C1521" s="14">
        <f>'Application For TE &amp; GOTS'!$D1613</f>
        <v>0</v>
      </c>
      <c r="D1521" s="14" t="str" cm="1">
        <f t="array" aca="1" ref="D1521" ca="1">IFERROR(INDIRECT("'Application For Textile'!L"&amp;'Application For TE &amp; GOTS'!S1613),"")</f>
        <v/>
      </c>
      <c r="E1521" s="14" t="str">
        <f ca="1">'Application For TE &amp; GOTS'!AF1613</f>
        <v/>
      </c>
      <c r="F1521" s="14" t="str">
        <f ca="1">'Application For TE &amp; GOTS'!AH1613</f>
        <v/>
      </c>
      <c r="G1521" s="14" t="e">
        <f ca="1">'Application For TE &amp; GOTS'!AI1613</f>
        <v>#REF!</v>
      </c>
    </row>
    <row r="1522" spans="1:7">
      <c r="A1522" s="14">
        <v>1501</v>
      </c>
      <c r="B1522" s="14" t="str">
        <f ca="1">'Application For TE &amp; GOTS'!X1614</f>
        <v/>
      </c>
      <c r="C1522" s="14">
        <f>'Application For TE &amp; GOTS'!$D1614</f>
        <v>0</v>
      </c>
      <c r="D1522" s="14" t="str" cm="1">
        <f t="array" aca="1" ref="D1522" ca="1">IFERROR(INDIRECT("'Application For Textile'!L"&amp;'Application For TE &amp; GOTS'!S1614),"")</f>
        <v/>
      </c>
      <c r="E1522" s="14" t="str">
        <f ca="1">'Application For TE &amp; GOTS'!AF1614</f>
        <v/>
      </c>
      <c r="F1522" s="14" t="str">
        <f ca="1">'Application For TE &amp; GOTS'!AH1614</f>
        <v/>
      </c>
      <c r="G1522" s="14" t="e">
        <f ca="1">'Application For TE &amp; GOTS'!AI1614</f>
        <v>#REF!</v>
      </c>
    </row>
    <row r="1523" spans="1:7">
      <c r="A1523" s="14">
        <v>1502</v>
      </c>
      <c r="B1523" s="14" t="str">
        <f ca="1">'Application For TE &amp; GOTS'!X1615</f>
        <v/>
      </c>
      <c r="C1523" s="14">
        <f>'Application For TE &amp; GOTS'!$D1615</f>
        <v>0</v>
      </c>
      <c r="D1523" s="14" t="str" cm="1">
        <f t="array" aca="1" ref="D1523" ca="1">IFERROR(INDIRECT("'Application For Textile'!L"&amp;'Application For TE &amp; GOTS'!S1615),"")</f>
        <v/>
      </c>
      <c r="E1523" s="14" t="str">
        <f ca="1">'Application For TE &amp; GOTS'!AF1615</f>
        <v/>
      </c>
      <c r="F1523" s="14" t="str">
        <f ca="1">'Application For TE &amp; GOTS'!AH1615</f>
        <v/>
      </c>
      <c r="G1523" s="14" t="e">
        <f ca="1">'Application For TE &amp; GOTS'!AI1615</f>
        <v>#REF!</v>
      </c>
    </row>
    <row r="1524" spans="1:7">
      <c r="A1524" s="14">
        <v>1503</v>
      </c>
      <c r="B1524" s="14" t="str">
        <f ca="1">'Application For TE &amp; GOTS'!X1616</f>
        <v/>
      </c>
      <c r="C1524" s="14">
        <f>'Application For TE &amp; GOTS'!$D1616</f>
        <v>0</v>
      </c>
      <c r="D1524" s="14" t="str" cm="1">
        <f t="array" aca="1" ref="D1524" ca="1">IFERROR(INDIRECT("'Application For Textile'!L"&amp;'Application For TE &amp; GOTS'!S1616),"")</f>
        <v/>
      </c>
      <c r="E1524" s="14" t="str">
        <f ca="1">'Application For TE &amp; GOTS'!AF1616</f>
        <v/>
      </c>
      <c r="F1524" s="14" t="str">
        <f ca="1">'Application For TE &amp; GOTS'!AH1616</f>
        <v/>
      </c>
      <c r="G1524" s="14" t="e">
        <f ca="1">'Application For TE &amp; GOTS'!AI1616</f>
        <v>#REF!</v>
      </c>
    </row>
    <row r="1525" spans="1:7">
      <c r="A1525" s="14">
        <v>1504</v>
      </c>
      <c r="B1525" s="14" t="str">
        <f ca="1">'Application For TE &amp; GOTS'!X1617</f>
        <v/>
      </c>
      <c r="C1525" s="14">
        <f>'Application For TE &amp; GOTS'!$D1617</f>
        <v>0</v>
      </c>
      <c r="D1525" s="14" t="str" cm="1">
        <f t="array" aca="1" ref="D1525" ca="1">IFERROR(INDIRECT("'Application For Textile'!L"&amp;'Application For TE &amp; GOTS'!S1617),"")</f>
        <v/>
      </c>
      <c r="E1525" s="14" t="str">
        <f ca="1">'Application For TE &amp; GOTS'!AF1617</f>
        <v/>
      </c>
      <c r="F1525" s="14" t="str">
        <f ca="1">'Application For TE &amp; GOTS'!AH1617</f>
        <v/>
      </c>
      <c r="G1525" s="14" t="e">
        <f ca="1">'Application For TE &amp; GOTS'!AI1617</f>
        <v>#REF!</v>
      </c>
    </row>
    <row r="1526" spans="1:7">
      <c r="A1526" s="14">
        <v>1505</v>
      </c>
      <c r="B1526" s="14" t="str">
        <f ca="1">'Application For TE &amp; GOTS'!X1618</f>
        <v/>
      </c>
      <c r="C1526" s="14">
        <f>'Application For TE &amp; GOTS'!$D1618</f>
        <v>0</v>
      </c>
      <c r="D1526" s="14" t="str" cm="1">
        <f t="array" aca="1" ref="D1526" ca="1">IFERROR(INDIRECT("'Application For Textile'!L"&amp;'Application For TE &amp; GOTS'!S1618),"")</f>
        <v/>
      </c>
      <c r="E1526" s="14" t="str">
        <f ca="1">'Application For TE &amp; GOTS'!AF1618</f>
        <v/>
      </c>
      <c r="F1526" s="14" t="str">
        <f ca="1">'Application For TE &amp; GOTS'!AH1618</f>
        <v/>
      </c>
      <c r="G1526" s="14" t="e">
        <f ca="1">'Application For TE &amp; GOTS'!AI1618</f>
        <v>#REF!</v>
      </c>
    </row>
    <row r="1527" spans="1:7">
      <c r="A1527" s="14">
        <v>1506</v>
      </c>
      <c r="B1527" s="14" t="str">
        <f ca="1">'Application For TE &amp; GOTS'!X1619</f>
        <v/>
      </c>
      <c r="C1527" s="14">
        <f>'Application For TE &amp; GOTS'!$D1619</f>
        <v>0</v>
      </c>
      <c r="D1527" s="14" t="str" cm="1">
        <f t="array" aca="1" ref="D1527" ca="1">IFERROR(INDIRECT("'Application For Textile'!L"&amp;'Application For TE &amp; GOTS'!S1619),"")</f>
        <v/>
      </c>
      <c r="E1527" s="14" t="str">
        <f ca="1">'Application For TE &amp; GOTS'!AF1619</f>
        <v/>
      </c>
      <c r="F1527" s="14" t="str">
        <f ca="1">'Application For TE &amp; GOTS'!AH1619</f>
        <v/>
      </c>
      <c r="G1527" s="14" t="e">
        <f ca="1">'Application For TE &amp; GOTS'!AI1619</f>
        <v>#REF!</v>
      </c>
    </row>
    <row r="1528" spans="1:7">
      <c r="A1528" s="14">
        <v>1507</v>
      </c>
      <c r="B1528" s="14" t="str">
        <f ca="1">'Application For TE &amp; GOTS'!X1620</f>
        <v/>
      </c>
      <c r="C1528" s="14">
        <f>'Application For TE &amp; GOTS'!$D1620</f>
        <v>0</v>
      </c>
      <c r="D1528" s="14" t="str" cm="1">
        <f t="array" aca="1" ref="D1528" ca="1">IFERROR(INDIRECT("'Application For Textile'!L"&amp;'Application For TE &amp; GOTS'!S1620),"")</f>
        <v/>
      </c>
      <c r="E1528" s="14" t="str">
        <f ca="1">'Application For TE &amp; GOTS'!AF1620</f>
        <v/>
      </c>
      <c r="F1528" s="14" t="str">
        <f ca="1">'Application For TE &amp; GOTS'!AH1620</f>
        <v/>
      </c>
      <c r="G1528" s="14" t="e">
        <f ca="1">'Application For TE &amp; GOTS'!AI1620</f>
        <v>#REF!</v>
      </c>
    </row>
    <row r="1529" spans="1:7">
      <c r="A1529" s="14">
        <v>1508</v>
      </c>
      <c r="B1529" s="14" t="str">
        <f ca="1">'Application For TE &amp; GOTS'!X1621</f>
        <v/>
      </c>
      <c r="C1529" s="14">
        <f>'Application For TE &amp; GOTS'!$D1621</f>
        <v>0</v>
      </c>
      <c r="D1529" s="14" t="str" cm="1">
        <f t="array" aca="1" ref="D1529" ca="1">IFERROR(INDIRECT("'Application For Textile'!L"&amp;'Application For TE &amp; GOTS'!S1621),"")</f>
        <v/>
      </c>
      <c r="E1529" s="14" t="str">
        <f ca="1">'Application For TE &amp; GOTS'!AF1621</f>
        <v/>
      </c>
      <c r="F1529" s="14" t="str">
        <f ca="1">'Application For TE &amp; GOTS'!AH1621</f>
        <v/>
      </c>
      <c r="G1529" s="14" t="e">
        <f ca="1">'Application For TE &amp; GOTS'!AI1621</f>
        <v>#REF!</v>
      </c>
    </row>
    <row r="1530" spans="1:7">
      <c r="A1530" s="14">
        <v>1509</v>
      </c>
      <c r="B1530" s="14" t="str">
        <f ca="1">'Application For TE &amp; GOTS'!X1622</f>
        <v/>
      </c>
      <c r="C1530" s="14">
        <f>'Application For TE &amp; GOTS'!$D1622</f>
        <v>0</v>
      </c>
      <c r="D1530" s="14" t="str" cm="1">
        <f t="array" aca="1" ref="D1530" ca="1">IFERROR(INDIRECT("'Application For Textile'!L"&amp;'Application For TE &amp; GOTS'!S1622),"")</f>
        <v/>
      </c>
      <c r="E1530" s="14" t="str">
        <f ca="1">'Application For TE &amp; GOTS'!AF1622</f>
        <v/>
      </c>
      <c r="F1530" s="14" t="str">
        <f ca="1">'Application For TE &amp; GOTS'!AH1622</f>
        <v/>
      </c>
      <c r="G1530" s="14" t="e">
        <f ca="1">'Application For TE &amp; GOTS'!AI1622</f>
        <v>#REF!</v>
      </c>
    </row>
    <row r="1531" spans="1:7">
      <c r="A1531" s="14">
        <v>1510</v>
      </c>
      <c r="B1531" s="14" t="str">
        <f ca="1">'Application For TE &amp; GOTS'!X1623</f>
        <v/>
      </c>
      <c r="C1531" s="14">
        <f>'Application For TE &amp; GOTS'!$D1623</f>
        <v>0</v>
      </c>
      <c r="D1531" s="14" t="str" cm="1">
        <f t="array" aca="1" ref="D1531" ca="1">IFERROR(INDIRECT("'Application For Textile'!L"&amp;'Application For TE &amp; GOTS'!S1623),"")</f>
        <v/>
      </c>
      <c r="E1531" s="14" t="str">
        <f ca="1">'Application For TE &amp; GOTS'!AF1623</f>
        <v/>
      </c>
      <c r="F1531" s="14" t="str">
        <f ca="1">'Application For TE &amp; GOTS'!AH1623</f>
        <v/>
      </c>
      <c r="G1531" s="14" t="e">
        <f ca="1">'Application For TE &amp; GOTS'!AI1623</f>
        <v>#REF!</v>
      </c>
    </row>
    <row r="1532" spans="1:7">
      <c r="A1532" s="14">
        <v>1511</v>
      </c>
      <c r="B1532" s="14" t="str">
        <f ca="1">'Application For TE &amp; GOTS'!X1624</f>
        <v/>
      </c>
      <c r="C1532" s="14">
        <f>'Application For TE &amp; GOTS'!$D1624</f>
        <v>0</v>
      </c>
      <c r="D1532" s="14" t="str" cm="1">
        <f t="array" aca="1" ref="D1532" ca="1">IFERROR(INDIRECT("'Application For Textile'!L"&amp;'Application For TE &amp; GOTS'!S1624),"")</f>
        <v/>
      </c>
      <c r="E1532" s="14" t="str">
        <f ca="1">'Application For TE &amp; GOTS'!AF1624</f>
        <v/>
      </c>
      <c r="F1532" s="14" t="str">
        <f ca="1">'Application For TE &amp; GOTS'!AH1624</f>
        <v/>
      </c>
      <c r="G1532" s="14" t="e">
        <f ca="1">'Application For TE &amp; GOTS'!AI1624</f>
        <v>#REF!</v>
      </c>
    </row>
    <row r="1533" spans="1:7">
      <c r="A1533" s="14">
        <v>1512</v>
      </c>
      <c r="B1533" s="14" t="str">
        <f ca="1">'Application For TE &amp; GOTS'!X1625</f>
        <v/>
      </c>
      <c r="C1533" s="14">
        <f>'Application For TE &amp; GOTS'!$D1625</f>
        <v>0</v>
      </c>
      <c r="D1533" s="14" t="str" cm="1">
        <f t="array" aca="1" ref="D1533" ca="1">IFERROR(INDIRECT("'Application For Textile'!L"&amp;'Application For TE &amp; GOTS'!S1625),"")</f>
        <v/>
      </c>
      <c r="E1533" s="14" t="str">
        <f ca="1">'Application For TE &amp; GOTS'!AF1625</f>
        <v/>
      </c>
      <c r="F1533" s="14" t="str">
        <f ca="1">'Application For TE &amp; GOTS'!AH1625</f>
        <v/>
      </c>
      <c r="G1533" s="14" t="e">
        <f ca="1">'Application For TE &amp; GOTS'!AI1625</f>
        <v>#REF!</v>
      </c>
    </row>
    <row r="1534" spans="1:7">
      <c r="A1534" s="14">
        <v>1513</v>
      </c>
      <c r="B1534" s="14" t="str">
        <f ca="1">'Application For TE &amp; GOTS'!X1626</f>
        <v/>
      </c>
      <c r="C1534" s="14">
        <f>'Application For TE &amp; GOTS'!$D1626</f>
        <v>0</v>
      </c>
      <c r="D1534" s="14" t="str" cm="1">
        <f t="array" aca="1" ref="D1534" ca="1">IFERROR(INDIRECT("'Application For Textile'!L"&amp;'Application For TE &amp; GOTS'!S1626),"")</f>
        <v/>
      </c>
      <c r="E1534" s="14" t="str">
        <f ca="1">'Application For TE &amp; GOTS'!AF1626</f>
        <v/>
      </c>
      <c r="F1534" s="14" t="str">
        <f ca="1">'Application For TE &amp; GOTS'!AH1626</f>
        <v/>
      </c>
      <c r="G1534" s="14" t="e">
        <f ca="1">'Application For TE &amp; GOTS'!AI1626</f>
        <v>#REF!</v>
      </c>
    </row>
    <row r="1535" spans="1:7">
      <c r="A1535" s="14">
        <v>1514</v>
      </c>
      <c r="B1535" s="14" t="str">
        <f ca="1">'Application For TE &amp; GOTS'!X1627</f>
        <v/>
      </c>
      <c r="C1535" s="14">
        <f>'Application For TE &amp; GOTS'!$D1627</f>
        <v>0</v>
      </c>
      <c r="D1535" s="14" t="str" cm="1">
        <f t="array" aca="1" ref="D1535" ca="1">IFERROR(INDIRECT("'Application For Textile'!L"&amp;'Application For TE &amp; GOTS'!S1627),"")</f>
        <v/>
      </c>
      <c r="E1535" s="14" t="str">
        <f ca="1">'Application For TE &amp; GOTS'!AF1627</f>
        <v/>
      </c>
      <c r="F1535" s="14" t="str">
        <f ca="1">'Application For TE &amp; GOTS'!AH1627</f>
        <v/>
      </c>
      <c r="G1535" s="14" t="e">
        <f ca="1">'Application For TE &amp; GOTS'!AI1627</f>
        <v>#REF!</v>
      </c>
    </row>
    <row r="1536" spans="1:7">
      <c r="A1536" s="14">
        <v>1515</v>
      </c>
      <c r="B1536" s="14" t="str">
        <f ca="1">'Application For TE &amp; GOTS'!X1628</f>
        <v/>
      </c>
      <c r="C1536" s="14">
        <f>'Application For TE &amp; GOTS'!$D1628</f>
        <v>0</v>
      </c>
      <c r="D1536" s="14" t="str" cm="1">
        <f t="array" aca="1" ref="D1536" ca="1">IFERROR(INDIRECT("'Application For Textile'!L"&amp;'Application For TE &amp; GOTS'!S1628),"")</f>
        <v/>
      </c>
      <c r="E1536" s="14" t="str">
        <f ca="1">'Application For TE &amp; GOTS'!AF1628</f>
        <v/>
      </c>
      <c r="F1536" s="14" t="str">
        <f ca="1">'Application For TE &amp; GOTS'!AH1628</f>
        <v/>
      </c>
      <c r="G1536" s="14" t="e">
        <f ca="1">'Application For TE &amp; GOTS'!AI1628</f>
        <v>#REF!</v>
      </c>
    </row>
    <row r="1537" spans="1:7">
      <c r="A1537" s="14">
        <v>1516</v>
      </c>
      <c r="B1537" s="14" t="str">
        <f ca="1">'Application For TE &amp; GOTS'!X1629</f>
        <v/>
      </c>
      <c r="C1537" s="14">
        <f>'Application For TE &amp; GOTS'!$D1629</f>
        <v>0</v>
      </c>
      <c r="D1537" s="14" t="str" cm="1">
        <f t="array" aca="1" ref="D1537" ca="1">IFERROR(INDIRECT("'Application For Textile'!L"&amp;'Application For TE &amp; GOTS'!S1629),"")</f>
        <v/>
      </c>
      <c r="E1537" s="14" t="str">
        <f ca="1">'Application For TE &amp; GOTS'!AF1629</f>
        <v/>
      </c>
      <c r="F1537" s="14" t="str">
        <f ca="1">'Application For TE &amp; GOTS'!AH1629</f>
        <v/>
      </c>
      <c r="G1537" s="14" t="e">
        <f ca="1">'Application For TE &amp; GOTS'!AI1629</f>
        <v>#REF!</v>
      </c>
    </row>
    <row r="1538" spans="1:7">
      <c r="A1538" s="14">
        <v>1517</v>
      </c>
      <c r="B1538" s="14" t="str">
        <f ca="1">'Application For TE &amp; GOTS'!X1630</f>
        <v/>
      </c>
      <c r="C1538" s="14">
        <f>'Application For TE &amp; GOTS'!$D1630</f>
        <v>0</v>
      </c>
      <c r="D1538" s="14" t="str" cm="1">
        <f t="array" aca="1" ref="D1538" ca="1">IFERROR(INDIRECT("'Application For Textile'!L"&amp;'Application For TE &amp; GOTS'!S1630),"")</f>
        <v/>
      </c>
      <c r="E1538" s="14" t="str">
        <f ca="1">'Application For TE &amp; GOTS'!AF1630</f>
        <v/>
      </c>
      <c r="F1538" s="14" t="str">
        <f ca="1">'Application For TE &amp; GOTS'!AH1630</f>
        <v/>
      </c>
      <c r="G1538" s="14" t="e">
        <f ca="1">'Application For TE &amp; GOTS'!AI1630</f>
        <v>#REF!</v>
      </c>
    </row>
    <row r="1539" spans="1:7">
      <c r="A1539" s="14">
        <v>1518</v>
      </c>
      <c r="B1539" s="14" t="str">
        <f ca="1">'Application For TE &amp; GOTS'!X1631</f>
        <v/>
      </c>
      <c r="C1539" s="14">
        <f>'Application For TE &amp; GOTS'!$D1631</f>
        <v>0</v>
      </c>
      <c r="D1539" s="14" t="str" cm="1">
        <f t="array" aca="1" ref="D1539" ca="1">IFERROR(INDIRECT("'Application For Textile'!L"&amp;'Application For TE &amp; GOTS'!S1631),"")</f>
        <v/>
      </c>
      <c r="E1539" s="14" t="str">
        <f ca="1">'Application For TE &amp; GOTS'!AF1631</f>
        <v/>
      </c>
      <c r="F1539" s="14" t="str">
        <f ca="1">'Application For TE &amp; GOTS'!AH1631</f>
        <v/>
      </c>
      <c r="G1539" s="14" t="e">
        <f ca="1">'Application For TE &amp; GOTS'!AI1631</f>
        <v>#REF!</v>
      </c>
    </row>
    <row r="1540" spans="1:7">
      <c r="A1540" s="14">
        <v>1519</v>
      </c>
      <c r="B1540" s="14" t="str">
        <f ca="1">'Application For TE &amp; GOTS'!X1632</f>
        <v/>
      </c>
      <c r="C1540" s="14">
        <f>'Application For TE &amp; GOTS'!$D1632</f>
        <v>0</v>
      </c>
      <c r="D1540" s="14" t="str" cm="1">
        <f t="array" aca="1" ref="D1540" ca="1">IFERROR(INDIRECT("'Application For Textile'!L"&amp;'Application For TE &amp; GOTS'!S1632),"")</f>
        <v/>
      </c>
      <c r="E1540" s="14" t="str">
        <f ca="1">'Application For TE &amp; GOTS'!AF1632</f>
        <v/>
      </c>
      <c r="F1540" s="14" t="str">
        <f ca="1">'Application For TE &amp; GOTS'!AH1632</f>
        <v/>
      </c>
      <c r="G1540" s="14" t="e">
        <f ca="1">'Application For TE &amp; GOTS'!AI1632</f>
        <v>#REF!</v>
      </c>
    </row>
    <row r="1541" spans="1:7">
      <c r="A1541" s="14">
        <v>1520</v>
      </c>
      <c r="B1541" s="14" t="str">
        <f ca="1">'Application For TE &amp; GOTS'!X1633</f>
        <v/>
      </c>
      <c r="C1541" s="14">
        <f>'Application For TE &amp; GOTS'!$D1633</f>
        <v>0</v>
      </c>
      <c r="D1541" s="14" t="str" cm="1">
        <f t="array" aca="1" ref="D1541" ca="1">IFERROR(INDIRECT("'Application For Textile'!L"&amp;'Application For TE &amp; GOTS'!S1633),"")</f>
        <v/>
      </c>
      <c r="E1541" s="14" t="str">
        <f ca="1">'Application For TE &amp; GOTS'!AF1633</f>
        <v/>
      </c>
      <c r="F1541" s="14" t="str">
        <f ca="1">'Application For TE &amp; GOTS'!AH1633</f>
        <v/>
      </c>
      <c r="G1541" s="14" t="e">
        <f ca="1">'Application For TE &amp; GOTS'!AI1633</f>
        <v>#REF!</v>
      </c>
    </row>
    <row r="1542" spans="1:7">
      <c r="A1542" s="14">
        <v>1521</v>
      </c>
      <c r="B1542" s="14" t="str">
        <f ca="1">'Application For TE &amp; GOTS'!X1634</f>
        <v/>
      </c>
      <c r="C1542" s="14">
        <f>'Application For TE &amp; GOTS'!$D1634</f>
        <v>0</v>
      </c>
      <c r="D1542" s="14" t="str" cm="1">
        <f t="array" aca="1" ref="D1542" ca="1">IFERROR(INDIRECT("'Application For Textile'!L"&amp;'Application For TE &amp; GOTS'!S1634),"")</f>
        <v/>
      </c>
      <c r="E1542" s="14" t="str">
        <f ca="1">'Application For TE &amp; GOTS'!AF1634</f>
        <v/>
      </c>
      <c r="F1542" s="14" t="str">
        <f ca="1">'Application For TE &amp; GOTS'!AH1634</f>
        <v/>
      </c>
      <c r="G1542" s="14" t="e">
        <f ca="1">'Application For TE &amp; GOTS'!AI1634</f>
        <v>#REF!</v>
      </c>
    </row>
    <row r="1543" spans="1:7">
      <c r="A1543" s="14">
        <v>1522</v>
      </c>
      <c r="B1543" s="14" t="str">
        <f ca="1">'Application For TE &amp; GOTS'!X1635</f>
        <v/>
      </c>
      <c r="C1543" s="14">
        <f>'Application For TE &amp; GOTS'!$D1635</f>
        <v>0</v>
      </c>
      <c r="D1543" s="14" t="str" cm="1">
        <f t="array" aca="1" ref="D1543" ca="1">IFERROR(INDIRECT("'Application For Textile'!L"&amp;'Application For TE &amp; GOTS'!S1635),"")</f>
        <v/>
      </c>
      <c r="E1543" s="14" t="str">
        <f ca="1">'Application For TE &amp; GOTS'!AF1635</f>
        <v/>
      </c>
      <c r="F1543" s="14" t="str">
        <f ca="1">'Application For TE &amp; GOTS'!AH1635</f>
        <v/>
      </c>
      <c r="G1543" s="14" t="e">
        <f ca="1">'Application For TE &amp; GOTS'!AI1635</f>
        <v>#REF!</v>
      </c>
    </row>
    <row r="1544" spans="1:7">
      <c r="A1544" s="14">
        <v>1523</v>
      </c>
      <c r="B1544" s="14" t="str">
        <f ca="1">'Application For TE &amp; GOTS'!X1636</f>
        <v/>
      </c>
      <c r="C1544" s="14">
        <f>'Application For TE &amp; GOTS'!$D1636</f>
        <v>0</v>
      </c>
      <c r="D1544" s="14" t="str" cm="1">
        <f t="array" aca="1" ref="D1544" ca="1">IFERROR(INDIRECT("'Application For Textile'!L"&amp;'Application For TE &amp; GOTS'!S1636),"")</f>
        <v/>
      </c>
      <c r="E1544" s="14" t="str">
        <f ca="1">'Application For TE &amp; GOTS'!AF1636</f>
        <v/>
      </c>
      <c r="F1544" s="14" t="str">
        <f ca="1">'Application For TE &amp; GOTS'!AH1636</f>
        <v/>
      </c>
      <c r="G1544" s="14" t="e">
        <f ca="1">'Application For TE &amp; GOTS'!AI1636</f>
        <v>#REF!</v>
      </c>
    </row>
    <row r="1545" spans="1:7">
      <c r="A1545" s="14">
        <v>1524</v>
      </c>
      <c r="B1545" s="14" t="str">
        <f ca="1">'Application For TE &amp; GOTS'!X1637</f>
        <v/>
      </c>
      <c r="C1545" s="14">
        <f>'Application For TE &amp; GOTS'!$D1637</f>
        <v>0</v>
      </c>
      <c r="D1545" s="14" t="str" cm="1">
        <f t="array" aca="1" ref="D1545" ca="1">IFERROR(INDIRECT("'Application For Textile'!L"&amp;'Application For TE &amp; GOTS'!S1637),"")</f>
        <v/>
      </c>
      <c r="E1545" s="14" t="str">
        <f ca="1">'Application For TE &amp; GOTS'!AF1637</f>
        <v/>
      </c>
      <c r="F1545" s="14" t="str">
        <f ca="1">'Application For TE &amp; GOTS'!AH1637</f>
        <v/>
      </c>
      <c r="G1545" s="14" t="e">
        <f ca="1">'Application For TE &amp; GOTS'!AI1637</f>
        <v>#REF!</v>
      </c>
    </row>
    <row r="1546" spans="1:7">
      <c r="A1546" s="14">
        <v>1525</v>
      </c>
      <c r="B1546" s="14" t="str">
        <f ca="1">'Application For TE &amp; GOTS'!X1638</f>
        <v/>
      </c>
      <c r="C1546" s="14">
        <f>'Application For TE &amp; GOTS'!$D1638</f>
        <v>0</v>
      </c>
      <c r="D1546" s="14" t="str" cm="1">
        <f t="array" aca="1" ref="D1546" ca="1">IFERROR(INDIRECT("'Application For Textile'!L"&amp;'Application For TE &amp; GOTS'!S1638),"")</f>
        <v/>
      </c>
      <c r="E1546" s="14" t="str">
        <f ca="1">'Application For TE &amp; GOTS'!AF1638</f>
        <v/>
      </c>
      <c r="F1546" s="14" t="str">
        <f ca="1">'Application For TE &amp; GOTS'!AH1638</f>
        <v/>
      </c>
      <c r="G1546" s="14" t="e">
        <f ca="1">'Application For TE &amp; GOTS'!AI1638</f>
        <v>#REF!</v>
      </c>
    </row>
    <row r="1547" spans="1:7">
      <c r="A1547" s="14">
        <v>1526</v>
      </c>
      <c r="B1547" s="14" t="str">
        <f ca="1">'Application For TE &amp; GOTS'!X1639</f>
        <v/>
      </c>
      <c r="C1547" s="14">
        <f>'Application For TE &amp; GOTS'!$D1639</f>
        <v>0</v>
      </c>
      <c r="D1547" s="14" t="str" cm="1">
        <f t="array" aca="1" ref="D1547" ca="1">IFERROR(INDIRECT("'Application For Textile'!L"&amp;'Application For TE &amp; GOTS'!S1639),"")</f>
        <v/>
      </c>
      <c r="E1547" s="14" t="str">
        <f ca="1">'Application For TE &amp; GOTS'!AF1639</f>
        <v/>
      </c>
      <c r="F1547" s="14" t="str">
        <f ca="1">'Application For TE &amp; GOTS'!AH1639</f>
        <v/>
      </c>
      <c r="G1547" s="14" t="e">
        <f ca="1">'Application For TE &amp; GOTS'!AI1639</f>
        <v>#REF!</v>
      </c>
    </row>
    <row r="1548" spans="1:7">
      <c r="A1548" s="14">
        <v>1527</v>
      </c>
      <c r="B1548" s="14" t="str">
        <f ca="1">'Application For TE &amp; GOTS'!X1640</f>
        <v/>
      </c>
      <c r="C1548" s="14">
        <f>'Application For TE &amp; GOTS'!$D1640</f>
        <v>0</v>
      </c>
      <c r="D1548" s="14" t="str" cm="1">
        <f t="array" aca="1" ref="D1548" ca="1">IFERROR(INDIRECT("'Application For Textile'!L"&amp;'Application For TE &amp; GOTS'!S1640),"")</f>
        <v/>
      </c>
      <c r="E1548" s="14" t="str">
        <f ca="1">'Application For TE &amp; GOTS'!AF1640</f>
        <v/>
      </c>
      <c r="F1548" s="14" t="str">
        <f ca="1">'Application For TE &amp; GOTS'!AH1640</f>
        <v/>
      </c>
      <c r="G1548" s="14" t="e">
        <f ca="1">'Application For TE &amp; GOTS'!AI1640</f>
        <v>#REF!</v>
      </c>
    </row>
    <row r="1549" spans="1:7">
      <c r="A1549" s="14">
        <v>1528</v>
      </c>
      <c r="B1549" s="14" t="str">
        <f ca="1">'Application For TE &amp; GOTS'!X1641</f>
        <v/>
      </c>
      <c r="C1549" s="14">
        <f>'Application For TE &amp; GOTS'!$D1641</f>
        <v>0</v>
      </c>
      <c r="D1549" s="14" t="str" cm="1">
        <f t="array" aca="1" ref="D1549" ca="1">IFERROR(INDIRECT("'Application For Textile'!L"&amp;'Application For TE &amp; GOTS'!S1641),"")</f>
        <v/>
      </c>
      <c r="E1549" s="14" t="str">
        <f ca="1">'Application For TE &amp; GOTS'!AF1641</f>
        <v/>
      </c>
      <c r="F1549" s="14" t="str">
        <f ca="1">'Application For TE &amp; GOTS'!AH1641</f>
        <v/>
      </c>
      <c r="G1549" s="14" t="e">
        <f ca="1">'Application For TE &amp; GOTS'!AI1641</f>
        <v>#REF!</v>
      </c>
    </row>
    <row r="1550" spans="1:7">
      <c r="A1550" s="14">
        <v>1529</v>
      </c>
      <c r="B1550" s="14" t="str">
        <f ca="1">'Application For TE &amp; GOTS'!X1642</f>
        <v/>
      </c>
      <c r="C1550" s="14">
        <f>'Application For TE &amp; GOTS'!$D1642</f>
        <v>0</v>
      </c>
      <c r="D1550" s="14" t="str" cm="1">
        <f t="array" aca="1" ref="D1550" ca="1">IFERROR(INDIRECT("'Application For Textile'!L"&amp;'Application For TE &amp; GOTS'!S1642),"")</f>
        <v/>
      </c>
      <c r="E1550" s="14" t="str">
        <f ca="1">'Application For TE &amp; GOTS'!AF1642</f>
        <v/>
      </c>
      <c r="F1550" s="14" t="str">
        <f ca="1">'Application For TE &amp; GOTS'!AH1642</f>
        <v/>
      </c>
      <c r="G1550" s="14" t="e">
        <f ca="1">'Application For TE &amp; GOTS'!AI1642</f>
        <v>#REF!</v>
      </c>
    </row>
    <row r="1551" spans="1:7">
      <c r="A1551" s="14">
        <v>1530</v>
      </c>
      <c r="B1551" s="14" t="str">
        <f ca="1">'Application For TE &amp; GOTS'!X1643</f>
        <v/>
      </c>
      <c r="C1551" s="14">
        <f>'Application For TE &amp; GOTS'!$D1643</f>
        <v>0</v>
      </c>
      <c r="D1551" s="14" t="str" cm="1">
        <f t="array" aca="1" ref="D1551" ca="1">IFERROR(INDIRECT("'Application For Textile'!L"&amp;'Application For TE &amp; GOTS'!S1643),"")</f>
        <v/>
      </c>
      <c r="E1551" s="14" t="str">
        <f ca="1">'Application For TE &amp; GOTS'!AF1643</f>
        <v/>
      </c>
      <c r="F1551" s="14" t="str">
        <f ca="1">'Application For TE &amp; GOTS'!AH1643</f>
        <v/>
      </c>
      <c r="G1551" s="14" t="e">
        <f ca="1">'Application For TE &amp; GOTS'!AI1643</f>
        <v>#REF!</v>
      </c>
    </row>
    <row r="1552" spans="1:7">
      <c r="A1552" s="14">
        <v>1531</v>
      </c>
      <c r="B1552" s="14" t="str">
        <f ca="1">'Application For TE &amp; GOTS'!X1644</f>
        <v/>
      </c>
      <c r="C1552" s="14">
        <f>'Application For TE &amp; GOTS'!$D1644</f>
        <v>0</v>
      </c>
      <c r="D1552" s="14" t="str" cm="1">
        <f t="array" aca="1" ref="D1552" ca="1">IFERROR(INDIRECT("'Application For Textile'!L"&amp;'Application For TE &amp; GOTS'!S1644),"")</f>
        <v/>
      </c>
      <c r="E1552" s="14" t="str">
        <f ca="1">'Application For TE &amp; GOTS'!AF1644</f>
        <v/>
      </c>
      <c r="F1552" s="14" t="str">
        <f ca="1">'Application For TE &amp; GOTS'!AH1644</f>
        <v/>
      </c>
      <c r="G1552" s="14" t="e">
        <f ca="1">'Application For TE &amp; GOTS'!AI1644</f>
        <v>#REF!</v>
      </c>
    </row>
    <row r="1553" spans="1:7">
      <c r="A1553" s="14">
        <v>1532</v>
      </c>
      <c r="B1553" s="14" t="str">
        <f ca="1">'Application For TE &amp; GOTS'!X1645</f>
        <v/>
      </c>
      <c r="C1553" s="14">
        <f>'Application For TE &amp; GOTS'!$D1645</f>
        <v>0</v>
      </c>
      <c r="D1553" s="14" t="str" cm="1">
        <f t="array" aca="1" ref="D1553" ca="1">IFERROR(INDIRECT("'Application For Textile'!L"&amp;'Application For TE &amp; GOTS'!S1645),"")</f>
        <v/>
      </c>
      <c r="E1553" s="14" t="str">
        <f ca="1">'Application For TE &amp; GOTS'!AF1645</f>
        <v/>
      </c>
      <c r="F1553" s="14" t="str">
        <f ca="1">'Application For TE &amp; GOTS'!AH1645</f>
        <v/>
      </c>
      <c r="G1553" s="14" t="e">
        <f ca="1">'Application For TE &amp; GOTS'!AI1645</f>
        <v>#REF!</v>
      </c>
    </row>
    <row r="1554" spans="1:7">
      <c r="A1554" s="14">
        <v>1533</v>
      </c>
      <c r="B1554" s="14" t="str">
        <f ca="1">'Application For TE &amp; GOTS'!X1646</f>
        <v/>
      </c>
      <c r="C1554" s="14">
        <f>'Application For TE &amp; GOTS'!$D1646</f>
        <v>0</v>
      </c>
      <c r="D1554" s="14" t="str" cm="1">
        <f t="array" aca="1" ref="D1554" ca="1">IFERROR(INDIRECT("'Application For Textile'!L"&amp;'Application For TE &amp; GOTS'!S1646),"")</f>
        <v/>
      </c>
      <c r="E1554" s="14" t="str">
        <f ca="1">'Application For TE &amp; GOTS'!AF1646</f>
        <v/>
      </c>
      <c r="F1554" s="14" t="str">
        <f ca="1">'Application For TE &amp; GOTS'!AH1646</f>
        <v/>
      </c>
      <c r="G1554" s="14" t="e">
        <f ca="1">'Application For TE &amp; GOTS'!AI1646</f>
        <v>#REF!</v>
      </c>
    </row>
    <row r="1555" spans="1:7">
      <c r="A1555" s="14">
        <v>1534</v>
      </c>
      <c r="B1555" s="14" t="str">
        <f ca="1">'Application For TE &amp; GOTS'!X1647</f>
        <v/>
      </c>
      <c r="C1555" s="14">
        <f>'Application For TE &amp; GOTS'!$D1647</f>
        <v>0</v>
      </c>
      <c r="D1555" s="14" t="str" cm="1">
        <f t="array" aca="1" ref="D1555" ca="1">IFERROR(INDIRECT("'Application For Textile'!L"&amp;'Application For TE &amp; GOTS'!S1647),"")</f>
        <v/>
      </c>
      <c r="E1555" s="14" t="str">
        <f ca="1">'Application For TE &amp; GOTS'!AF1647</f>
        <v/>
      </c>
      <c r="F1555" s="14" t="str">
        <f ca="1">'Application For TE &amp; GOTS'!AH1647</f>
        <v/>
      </c>
      <c r="G1555" s="14" t="e">
        <f ca="1">'Application For TE &amp; GOTS'!AI1647</f>
        <v>#REF!</v>
      </c>
    </row>
    <row r="1556" spans="1:7">
      <c r="A1556" s="14">
        <v>1535</v>
      </c>
      <c r="B1556" s="14" t="str">
        <f ca="1">'Application For TE &amp; GOTS'!X1648</f>
        <v/>
      </c>
      <c r="C1556" s="14">
        <f>'Application For TE &amp; GOTS'!$D1648</f>
        <v>0</v>
      </c>
      <c r="D1556" s="14" t="str" cm="1">
        <f t="array" aca="1" ref="D1556" ca="1">IFERROR(INDIRECT("'Application For Textile'!L"&amp;'Application For TE &amp; GOTS'!S1648),"")</f>
        <v/>
      </c>
      <c r="E1556" s="14" t="str">
        <f ca="1">'Application For TE &amp; GOTS'!AF1648</f>
        <v/>
      </c>
      <c r="F1556" s="14" t="str">
        <f ca="1">'Application For TE &amp; GOTS'!AH1648</f>
        <v/>
      </c>
      <c r="G1556" s="14" t="e">
        <f ca="1">'Application For TE &amp; GOTS'!AI1648</f>
        <v>#REF!</v>
      </c>
    </row>
    <row r="1557" spans="1:7">
      <c r="A1557" s="14">
        <v>1536</v>
      </c>
      <c r="B1557" s="14" t="str">
        <f ca="1">'Application For TE &amp; GOTS'!X1649</f>
        <v/>
      </c>
      <c r="C1557" s="14">
        <f>'Application For TE &amp; GOTS'!$D1649</f>
        <v>0</v>
      </c>
      <c r="D1557" s="14" t="str" cm="1">
        <f t="array" aca="1" ref="D1557" ca="1">IFERROR(INDIRECT("'Application For Textile'!L"&amp;'Application For TE &amp; GOTS'!S1649),"")</f>
        <v/>
      </c>
      <c r="E1557" s="14" t="str">
        <f ca="1">'Application For TE &amp; GOTS'!AF1649</f>
        <v/>
      </c>
      <c r="F1557" s="14" t="str">
        <f ca="1">'Application For TE &amp; GOTS'!AH1649</f>
        <v/>
      </c>
      <c r="G1557" s="14" t="e">
        <f ca="1">'Application For TE &amp; GOTS'!AI1649</f>
        <v>#REF!</v>
      </c>
    </row>
    <row r="1558" spans="1:7">
      <c r="A1558" s="14">
        <v>1537</v>
      </c>
      <c r="B1558" s="14" t="str">
        <f ca="1">'Application For TE &amp; GOTS'!X1650</f>
        <v/>
      </c>
      <c r="C1558" s="14">
        <f>'Application For TE &amp; GOTS'!$D1650</f>
        <v>0</v>
      </c>
      <c r="D1558" s="14" t="str" cm="1">
        <f t="array" aca="1" ref="D1558" ca="1">IFERROR(INDIRECT("'Application For Textile'!L"&amp;'Application For TE &amp; GOTS'!S1650),"")</f>
        <v/>
      </c>
      <c r="E1558" s="14" t="str">
        <f ca="1">'Application For TE &amp; GOTS'!AF1650</f>
        <v/>
      </c>
      <c r="F1558" s="14" t="str">
        <f ca="1">'Application For TE &amp; GOTS'!AH1650</f>
        <v/>
      </c>
      <c r="G1558" s="14" t="e">
        <f ca="1">'Application For TE &amp; GOTS'!AI1650</f>
        <v>#REF!</v>
      </c>
    </row>
    <row r="1559" spans="1:7">
      <c r="A1559" s="14">
        <v>1538</v>
      </c>
      <c r="B1559" s="14" t="str">
        <f ca="1">'Application For TE &amp; GOTS'!X1651</f>
        <v/>
      </c>
      <c r="C1559" s="14">
        <f>'Application For TE &amp; GOTS'!$D1651</f>
        <v>0</v>
      </c>
      <c r="D1559" s="14" t="str" cm="1">
        <f t="array" aca="1" ref="D1559" ca="1">IFERROR(INDIRECT("'Application For Textile'!L"&amp;'Application For TE &amp; GOTS'!S1651),"")</f>
        <v/>
      </c>
      <c r="E1559" s="14" t="str">
        <f ca="1">'Application For TE &amp; GOTS'!AF1651</f>
        <v/>
      </c>
      <c r="F1559" s="14" t="str">
        <f ca="1">'Application For TE &amp; GOTS'!AH1651</f>
        <v/>
      </c>
      <c r="G1559" s="14" t="e">
        <f ca="1">'Application For TE &amp; GOTS'!AI1651</f>
        <v>#REF!</v>
      </c>
    </row>
    <row r="1560" spans="1:7">
      <c r="A1560" s="14">
        <v>1539</v>
      </c>
      <c r="B1560" s="14" t="str">
        <f ca="1">'Application For TE &amp; GOTS'!X1652</f>
        <v/>
      </c>
      <c r="C1560" s="14">
        <f>'Application For TE &amp; GOTS'!$D1652</f>
        <v>0</v>
      </c>
      <c r="D1560" s="14" t="str" cm="1">
        <f t="array" aca="1" ref="D1560" ca="1">IFERROR(INDIRECT("'Application For Textile'!L"&amp;'Application For TE &amp; GOTS'!S1652),"")</f>
        <v/>
      </c>
      <c r="E1560" s="14" t="str">
        <f ca="1">'Application For TE &amp; GOTS'!AF1652</f>
        <v/>
      </c>
      <c r="F1560" s="14" t="str">
        <f ca="1">'Application For TE &amp; GOTS'!AH1652</f>
        <v/>
      </c>
      <c r="G1560" s="14" t="e">
        <f ca="1">'Application For TE &amp; GOTS'!AI1652</f>
        <v>#REF!</v>
      </c>
    </row>
    <row r="1561" spans="1:7">
      <c r="A1561" s="14">
        <v>1540</v>
      </c>
      <c r="B1561" s="14" t="str">
        <f ca="1">'Application For TE &amp; GOTS'!X1653</f>
        <v/>
      </c>
      <c r="C1561" s="14">
        <f>'Application For TE &amp; GOTS'!$D1653</f>
        <v>0</v>
      </c>
      <c r="D1561" s="14" t="str" cm="1">
        <f t="array" aca="1" ref="D1561" ca="1">IFERROR(INDIRECT("'Application For Textile'!L"&amp;'Application For TE &amp; GOTS'!S1653),"")</f>
        <v/>
      </c>
      <c r="E1561" s="14" t="str">
        <f ca="1">'Application For TE &amp; GOTS'!AF1653</f>
        <v/>
      </c>
      <c r="F1561" s="14" t="str">
        <f ca="1">'Application For TE &amp; GOTS'!AH1653</f>
        <v/>
      </c>
      <c r="G1561" s="14" t="e">
        <f ca="1">'Application For TE &amp; GOTS'!AI1653</f>
        <v>#REF!</v>
      </c>
    </row>
    <row r="1562" spans="1:7">
      <c r="A1562" s="14">
        <v>1541</v>
      </c>
      <c r="B1562" s="14" t="str">
        <f ca="1">'Application For TE &amp; GOTS'!X1654</f>
        <v/>
      </c>
      <c r="C1562" s="14">
        <f>'Application For TE &amp; GOTS'!$D1654</f>
        <v>0</v>
      </c>
      <c r="D1562" s="14" t="str" cm="1">
        <f t="array" aca="1" ref="D1562" ca="1">IFERROR(INDIRECT("'Application For Textile'!L"&amp;'Application For TE &amp; GOTS'!S1654),"")</f>
        <v/>
      </c>
      <c r="E1562" s="14" t="str">
        <f ca="1">'Application For TE &amp; GOTS'!AF1654</f>
        <v/>
      </c>
      <c r="F1562" s="14" t="str">
        <f ca="1">'Application For TE &amp; GOTS'!AH1654</f>
        <v/>
      </c>
      <c r="G1562" s="14" t="e">
        <f ca="1">'Application For TE &amp; GOTS'!AI1654</f>
        <v>#REF!</v>
      </c>
    </row>
    <row r="1563" spans="1:7">
      <c r="A1563" s="14">
        <v>1542</v>
      </c>
      <c r="B1563" s="14" t="str">
        <f ca="1">'Application For TE &amp; GOTS'!X1655</f>
        <v/>
      </c>
      <c r="C1563" s="14">
        <f>'Application For TE &amp; GOTS'!$D1655</f>
        <v>0</v>
      </c>
      <c r="D1563" s="14" t="str" cm="1">
        <f t="array" aca="1" ref="D1563" ca="1">IFERROR(INDIRECT("'Application For Textile'!L"&amp;'Application For TE &amp; GOTS'!S1655),"")</f>
        <v/>
      </c>
      <c r="E1563" s="14" t="str">
        <f ca="1">'Application For TE &amp; GOTS'!AF1655</f>
        <v/>
      </c>
      <c r="F1563" s="14" t="str">
        <f ca="1">'Application For TE &amp; GOTS'!AH1655</f>
        <v/>
      </c>
      <c r="G1563" s="14" t="e">
        <f ca="1">'Application For TE &amp; GOTS'!AI1655</f>
        <v>#REF!</v>
      </c>
    </row>
    <row r="1564" spans="1:7">
      <c r="A1564" s="14">
        <v>1543</v>
      </c>
      <c r="B1564" s="14" t="str">
        <f ca="1">'Application For TE &amp; GOTS'!X1656</f>
        <v/>
      </c>
      <c r="C1564" s="14">
        <f>'Application For TE &amp; GOTS'!$D1656</f>
        <v>0</v>
      </c>
      <c r="D1564" s="14" t="str" cm="1">
        <f t="array" aca="1" ref="D1564" ca="1">IFERROR(INDIRECT("'Application For Textile'!L"&amp;'Application For TE &amp; GOTS'!S1656),"")</f>
        <v/>
      </c>
      <c r="E1564" s="14" t="str">
        <f ca="1">'Application For TE &amp; GOTS'!AF1656</f>
        <v/>
      </c>
      <c r="F1564" s="14" t="str">
        <f ca="1">'Application For TE &amp; GOTS'!AH1656</f>
        <v/>
      </c>
      <c r="G1564" s="14" t="e">
        <f ca="1">'Application For TE &amp; GOTS'!AI1656</f>
        <v>#REF!</v>
      </c>
    </row>
    <row r="1565" spans="1:7">
      <c r="A1565" s="14">
        <v>1544</v>
      </c>
      <c r="B1565" s="14" t="str">
        <f ca="1">'Application For TE &amp; GOTS'!X1657</f>
        <v/>
      </c>
      <c r="C1565" s="14">
        <f>'Application For TE &amp; GOTS'!$D1657</f>
        <v>0</v>
      </c>
      <c r="D1565" s="14" t="str" cm="1">
        <f t="array" aca="1" ref="D1565" ca="1">IFERROR(INDIRECT("'Application For Textile'!L"&amp;'Application For TE &amp; GOTS'!S1657),"")</f>
        <v/>
      </c>
      <c r="E1565" s="14" t="str">
        <f ca="1">'Application For TE &amp; GOTS'!AF1657</f>
        <v/>
      </c>
      <c r="F1565" s="14" t="str">
        <f ca="1">'Application For TE &amp; GOTS'!AH1657</f>
        <v/>
      </c>
      <c r="G1565" s="14" t="e">
        <f ca="1">'Application For TE &amp; GOTS'!AI1657</f>
        <v>#REF!</v>
      </c>
    </row>
    <row r="1566" spans="1:7">
      <c r="A1566" s="14">
        <v>1545</v>
      </c>
      <c r="B1566" s="14" t="str">
        <f ca="1">'Application For TE &amp; GOTS'!X1658</f>
        <v/>
      </c>
      <c r="C1566" s="14">
        <f>'Application For TE &amp; GOTS'!$D1658</f>
        <v>0</v>
      </c>
      <c r="D1566" s="14" t="str" cm="1">
        <f t="array" aca="1" ref="D1566" ca="1">IFERROR(INDIRECT("'Application For Textile'!L"&amp;'Application For TE &amp; GOTS'!S1658),"")</f>
        <v/>
      </c>
      <c r="E1566" s="14" t="str">
        <f ca="1">'Application For TE &amp; GOTS'!AF1658</f>
        <v/>
      </c>
      <c r="F1566" s="14" t="str">
        <f ca="1">'Application For TE &amp; GOTS'!AH1658</f>
        <v/>
      </c>
      <c r="G1566" s="14" t="e">
        <f ca="1">'Application For TE &amp; GOTS'!AI1658</f>
        <v>#REF!</v>
      </c>
    </row>
    <row r="1567" spans="1:7">
      <c r="A1567" s="14">
        <v>1546</v>
      </c>
      <c r="B1567" s="14" t="str">
        <f ca="1">'Application For TE &amp; GOTS'!X1659</f>
        <v/>
      </c>
      <c r="C1567" s="14">
        <f>'Application For TE &amp; GOTS'!$D1659</f>
        <v>0</v>
      </c>
      <c r="D1567" s="14" t="str" cm="1">
        <f t="array" aca="1" ref="D1567" ca="1">IFERROR(INDIRECT("'Application For Textile'!L"&amp;'Application For TE &amp; GOTS'!S1659),"")</f>
        <v/>
      </c>
      <c r="E1567" s="14" t="str">
        <f ca="1">'Application For TE &amp; GOTS'!AF1659</f>
        <v/>
      </c>
      <c r="F1567" s="14" t="str">
        <f ca="1">'Application For TE &amp; GOTS'!AH1659</f>
        <v/>
      </c>
      <c r="G1567" s="14" t="e">
        <f ca="1">'Application For TE &amp; GOTS'!AI1659</f>
        <v>#REF!</v>
      </c>
    </row>
    <row r="1568" spans="1:7">
      <c r="A1568" s="14">
        <v>1547</v>
      </c>
      <c r="B1568" s="14" t="str">
        <f ca="1">'Application For TE &amp; GOTS'!X1660</f>
        <v/>
      </c>
      <c r="C1568" s="14">
        <f>'Application For TE &amp; GOTS'!$D1660</f>
        <v>0</v>
      </c>
      <c r="D1568" s="14" t="str" cm="1">
        <f t="array" aca="1" ref="D1568" ca="1">IFERROR(INDIRECT("'Application For Textile'!L"&amp;'Application For TE &amp; GOTS'!S1660),"")</f>
        <v/>
      </c>
      <c r="E1568" s="14" t="str">
        <f ca="1">'Application For TE &amp; GOTS'!AF1660</f>
        <v/>
      </c>
      <c r="F1568" s="14" t="str">
        <f ca="1">'Application For TE &amp; GOTS'!AH1660</f>
        <v/>
      </c>
      <c r="G1568" s="14" t="e">
        <f ca="1">'Application For TE &amp; GOTS'!AI1660</f>
        <v>#REF!</v>
      </c>
    </row>
    <row r="1569" spans="1:7">
      <c r="A1569" s="14">
        <v>1548</v>
      </c>
      <c r="B1569" s="14" t="str">
        <f ca="1">'Application For TE &amp; GOTS'!X1661</f>
        <v/>
      </c>
      <c r="C1569" s="14">
        <f>'Application For TE &amp; GOTS'!$D1661</f>
        <v>0</v>
      </c>
      <c r="D1569" s="14" t="str" cm="1">
        <f t="array" aca="1" ref="D1569" ca="1">IFERROR(INDIRECT("'Application For Textile'!L"&amp;'Application For TE &amp; GOTS'!S1661),"")</f>
        <v/>
      </c>
      <c r="E1569" s="14" t="str">
        <f ca="1">'Application For TE &amp; GOTS'!AF1661</f>
        <v/>
      </c>
      <c r="F1569" s="14" t="str">
        <f ca="1">'Application For TE &amp; GOTS'!AH1661</f>
        <v/>
      </c>
      <c r="G1569" s="14" t="e">
        <f ca="1">'Application For TE &amp; GOTS'!AI1661</f>
        <v>#REF!</v>
      </c>
    </row>
    <row r="1570" spans="1:7">
      <c r="A1570" s="14">
        <v>1549</v>
      </c>
      <c r="B1570" s="14" t="str">
        <f ca="1">'Application For TE &amp; GOTS'!X1662</f>
        <v/>
      </c>
      <c r="C1570" s="14">
        <f>'Application For TE &amp; GOTS'!$D1662</f>
        <v>0</v>
      </c>
      <c r="D1570" s="14" t="str" cm="1">
        <f t="array" aca="1" ref="D1570" ca="1">IFERROR(INDIRECT("'Application For Textile'!L"&amp;'Application For TE &amp; GOTS'!S1662),"")</f>
        <v/>
      </c>
      <c r="E1570" s="14" t="str">
        <f ca="1">'Application For TE &amp; GOTS'!AF1662</f>
        <v/>
      </c>
      <c r="F1570" s="14" t="str">
        <f ca="1">'Application For TE &amp; GOTS'!AH1662</f>
        <v/>
      </c>
      <c r="G1570" s="14" t="e">
        <f ca="1">'Application For TE &amp; GOTS'!AI1662</f>
        <v>#REF!</v>
      </c>
    </row>
    <row r="1571" spans="1:7">
      <c r="A1571" s="14">
        <v>1550</v>
      </c>
      <c r="B1571" s="14" t="str">
        <f ca="1">'Application For TE &amp; GOTS'!X1663</f>
        <v/>
      </c>
      <c r="C1571" s="14">
        <f>'Application For TE &amp; GOTS'!$D1663</f>
        <v>0</v>
      </c>
      <c r="D1571" s="14" t="str" cm="1">
        <f t="array" aca="1" ref="D1571" ca="1">IFERROR(INDIRECT("'Application For Textile'!L"&amp;'Application For TE &amp; GOTS'!S1663),"")</f>
        <v/>
      </c>
      <c r="E1571" s="14" t="str">
        <f ca="1">'Application For TE &amp; GOTS'!AF1663</f>
        <v/>
      </c>
      <c r="F1571" s="14" t="str">
        <f ca="1">'Application For TE &amp; GOTS'!AH1663</f>
        <v/>
      </c>
      <c r="G1571" s="14" t="e">
        <f ca="1">'Application For TE &amp; GOTS'!AI1663</f>
        <v>#REF!</v>
      </c>
    </row>
    <row r="1572" spans="1:7">
      <c r="A1572" s="14">
        <v>1551</v>
      </c>
      <c r="B1572" s="14" t="str">
        <f ca="1">'Application For TE &amp; GOTS'!X1664</f>
        <v/>
      </c>
      <c r="C1572" s="14">
        <f>'Application For TE &amp; GOTS'!$D1664</f>
        <v>0</v>
      </c>
      <c r="D1572" s="14" t="str" cm="1">
        <f t="array" aca="1" ref="D1572" ca="1">IFERROR(INDIRECT("'Application For Textile'!L"&amp;'Application For TE &amp; GOTS'!S1664),"")</f>
        <v/>
      </c>
      <c r="E1572" s="14" t="str">
        <f ca="1">'Application For TE &amp; GOTS'!AF1664</f>
        <v/>
      </c>
      <c r="F1572" s="14" t="str">
        <f ca="1">'Application For TE &amp; GOTS'!AH1664</f>
        <v/>
      </c>
      <c r="G1572" s="14" t="e">
        <f ca="1">'Application For TE &amp; GOTS'!AI1664</f>
        <v>#REF!</v>
      </c>
    </row>
    <row r="1573" spans="1:7">
      <c r="A1573" s="14">
        <v>1552</v>
      </c>
      <c r="B1573" s="14" t="str">
        <f ca="1">'Application For TE &amp; GOTS'!X1665</f>
        <v/>
      </c>
      <c r="C1573" s="14">
        <f>'Application For TE &amp; GOTS'!$D1665</f>
        <v>0</v>
      </c>
      <c r="D1573" s="14" t="str" cm="1">
        <f t="array" aca="1" ref="D1573" ca="1">IFERROR(INDIRECT("'Application For Textile'!L"&amp;'Application For TE &amp; GOTS'!S1665),"")</f>
        <v/>
      </c>
      <c r="E1573" s="14" t="str">
        <f ca="1">'Application For TE &amp; GOTS'!AF1665</f>
        <v/>
      </c>
      <c r="F1573" s="14" t="str">
        <f ca="1">'Application For TE &amp; GOTS'!AH1665</f>
        <v/>
      </c>
      <c r="G1573" s="14" t="e">
        <f ca="1">'Application For TE &amp; GOTS'!AI1665</f>
        <v>#REF!</v>
      </c>
    </row>
    <row r="1574" spans="1:7">
      <c r="A1574" s="14">
        <v>1553</v>
      </c>
      <c r="B1574" s="14" t="str">
        <f ca="1">'Application For TE &amp; GOTS'!X1666</f>
        <v/>
      </c>
      <c r="C1574" s="14">
        <f>'Application For TE &amp; GOTS'!$D1666</f>
        <v>0</v>
      </c>
      <c r="D1574" s="14" t="str" cm="1">
        <f t="array" aca="1" ref="D1574" ca="1">IFERROR(INDIRECT("'Application For Textile'!L"&amp;'Application For TE &amp; GOTS'!S1666),"")</f>
        <v/>
      </c>
      <c r="E1574" s="14" t="str">
        <f ca="1">'Application For TE &amp; GOTS'!AF1666</f>
        <v/>
      </c>
      <c r="F1574" s="14" t="str">
        <f ca="1">'Application For TE &amp; GOTS'!AH1666</f>
        <v/>
      </c>
      <c r="G1574" s="14" t="e">
        <f ca="1">'Application For TE &amp; GOTS'!AI1666</f>
        <v>#REF!</v>
      </c>
    </row>
    <row r="1575" spans="1:7">
      <c r="A1575" s="14">
        <v>1554</v>
      </c>
      <c r="B1575" s="14" t="str">
        <f ca="1">'Application For TE &amp; GOTS'!X1667</f>
        <v/>
      </c>
      <c r="C1575" s="14">
        <f>'Application For TE &amp; GOTS'!$D1667</f>
        <v>0</v>
      </c>
      <c r="D1575" s="14" t="str" cm="1">
        <f t="array" aca="1" ref="D1575" ca="1">IFERROR(INDIRECT("'Application For Textile'!L"&amp;'Application For TE &amp; GOTS'!S1667),"")</f>
        <v/>
      </c>
      <c r="E1575" s="14" t="str">
        <f ca="1">'Application For TE &amp; GOTS'!AF1667</f>
        <v/>
      </c>
      <c r="F1575" s="14" t="str">
        <f ca="1">'Application For TE &amp; GOTS'!AH1667</f>
        <v/>
      </c>
      <c r="G1575" s="14" t="e">
        <f ca="1">'Application For TE &amp; GOTS'!AI1667</f>
        <v>#REF!</v>
      </c>
    </row>
    <row r="1576" spans="1:7">
      <c r="A1576" s="14">
        <v>1555</v>
      </c>
      <c r="B1576" s="14" t="str">
        <f ca="1">'Application For TE &amp; GOTS'!X1668</f>
        <v/>
      </c>
      <c r="C1576" s="14">
        <f>'Application For TE &amp; GOTS'!$D1668</f>
        <v>0</v>
      </c>
      <c r="D1576" s="14" t="str" cm="1">
        <f t="array" aca="1" ref="D1576" ca="1">IFERROR(INDIRECT("'Application For Textile'!L"&amp;'Application For TE &amp; GOTS'!S1668),"")</f>
        <v/>
      </c>
      <c r="E1576" s="14" t="str">
        <f ca="1">'Application For TE &amp; GOTS'!AF1668</f>
        <v/>
      </c>
      <c r="F1576" s="14" t="str">
        <f ca="1">'Application For TE &amp; GOTS'!AH1668</f>
        <v/>
      </c>
      <c r="G1576" s="14" t="e">
        <f ca="1">'Application For TE &amp; GOTS'!AI1668</f>
        <v>#REF!</v>
      </c>
    </row>
    <row r="1577" spans="1:7">
      <c r="A1577" s="14">
        <v>1556</v>
      </c>
      <c r="B1577" s="14" t="str">
        <f ca="1">'Application For TE &amp; GOTS'!X1669</f>
        <v/>
      </c>
      <c r="C1577" s="14">
        <f>'Application For TE &amp; GOTS'!$D1669</f>
        <v>0</v>
      </c>
      <c r="D1577" s="14" t="str" cm="1">
        <f t="array" aca="1" ref="D1577" ca="1">IFERROR(INDIRECT("'Application For Textile'!L"&amp;'Application For TE &amp; GOTS'!S1669),"")</f>
        <v/>
      </c>
      <c r="E1577" s="14" t="str">
        <f ca="1">'Application For TE &amp; GOTS'!AF1669</f>
        <v/>
      </c>
      <c r="F1577" s="14" t="str">
        <f ca="1">'Application For TE &amp; GOTS'!AH1669</f>
        <v/>
      </c>
      <c r="G1577" s="14" t="e">
        <f ca="1">'Application For TE &amp; GOTS'!AI1669</f>
        <v>#REF!</v>
      </c>
    </row>
    <row r="1578" spans="1:7">
      <c r="A1578" s="14">
        <v>1557</v>
      </c>
      <c r="B1578" s="14" t="str">
        <f ca="1">'Application For TE &amp; GOTS'!X1670</f>
        <v/>
      </c>
      <c r="C1578" s="14">
        <f>'Application For TE &amp; GOTS'!$D1670</f>
        <v>0</v>
      </c>
      <c r="D1578" s="14" t="str" cm="1">
        <f t="array" aca="1" ref="D1578" ca="1">IFERROR(INDIRECT("'Application For Textile'!L"&amp;'Application For TE &amp; GOTS'!S1670),"")</f>
        <v/>
      </c>
      <c r="E1578" s="14" t="str">
        <f ca="1">'Application For TE &amp; GOTS'!AF1670</f>
        <v/>
      </c>
      <c r="F1578" s="14" t="str">
        <f ca="1">'Application For TE &amp; GOTS'!AH1670</f>
        <v/>
      </c>
      <c r="G1578" s="14" t="e">
        <f ca="1">'Application For TE &amp; GOTS'!AI1670</f>
        <v>#REF!</v>
      </c>
    </row>
    <row r="1579" spans="1:7">
      <c r="A1579" s="14">
        <v>1558</v>
      </c>
      <c r="B1579" s="14" t="str">
        <f ca="1">'Application For TE &amp; GOTS'!X1671</f>
        <v/>
      </c>
      <c r="C1579" s="14">
        <f>'Application For TE &amp; GOTS'!$D1671</f>
        <v>0</v>
      </c>
      <c r="D1579" s="14" t="str" cm="1">
        <f t="array" aca="1" ref="D1579" ca="1">IFERROR(INDIRECT("'Application For Textile'!L"&amp;'Application For TE &amp; GOTS'!S1671),"")</f>
        <v/>
      </c>
      <c r="E1579" s="14" t="str">
        <f ca="1">'Application For TE &amp; GOTS'!AF1671</f>
        <v/>
      </c>
      <c r="F1579" s="14" t="str">
        <f ca="1">'Application For TE &amp; GOTS'!AH1671</f>
        <v/>
      </c>
      <c r="G1579" s="14" t="e">
        <f ca="1">'Application For TE &amp; GOTS'!AI1671</f>
        <v>#REF!</v>
      </c>
    </row>
    <row r="1580" spans="1:7">
      <c r="A1580" s="14">
        <v>1559</v>
      </c>
      <c r="B1580" s="14" t="str">
        <f ca="1">'Application For TE &amp; GOTS'!X1672</f>
        <v/>
      </c>
      <c r="C1580" s="14">
        <f>'Application For TE &amp; GOTS'!$D1672</f>
        <v>0</v>
      </c>
      <c r="D1580" s="14" t="str" cm="1">
        <f t="array" aca="1" ref="D1580" ca="1">IFERROR(INDIRECT("'Application For Textile'!L"&amp;'Application For TE &amp; GOTS'!S1672),"")</f>
        <v/>
      </c>
      <c r="E1580" s="14" t="str">
        <f ca="1">'Application For TE &amp; GOTS'!AF1672</f>
        <v/>
      </c>
      <c r="F1580" s="14" t="str">
        <f ca="1">'Application For TE &amp; GOTS'!AH1672</f>
        <v/>
      </c>
      <c r="G1580" s="14" t="e">
        <f ca="1">'Application For TE &amp; GOTS'!AI1672</f>
        <v>#REF!</v>
      </c>
    </row>
    <row r="1581" spans="1:7">
      <c r="A1581" s="14">
        <v>1560</v>
      </c>
      <c r="B1581" s="14" t="str">
        <f ca="1">'Application For TE &amp; GOTS'!X1673</f>
        <v/>
      </c>
      <c r="C1581" s="14">
        <f>'Application For TE &amp; GOTS'!$D1673</f>
        <v>0</v>
      </c>
      <c r="D1581" s="14" t="str" cm="1">
        <f t="array" aca="1" ref="D1581" ca="1">IFERROR(INDIRECT("'Application For Textile'!L"&amp;'Application For TE &amp; GOTS'!S1673),"")</f>
        <v/>
      </c>
      <c r="E1581" s="14" t="str">
        <f ca="1">'Application For TE &amp; GOTS'!AF1673</f>
        <v/>
      </c>
      <c r="F1581" s="14" t="str">
        <f ca="1">'Application For TE &amp; GOTS'!AH1673</f>
        <v/>
      </c>
      <c r="G1581" s="14" t="e">
        <f ca="1">'Application For TE &amp; GOTS'!AI1673</f>
        <v>#REF!</v>
      </c>
    </row>
    <row r="1582" spans="1:7">
      <c r="A1582" s="14">
        <v>1561</v>
      </c>
      <c r="B1582" s="14" t="str">
        <f ca="1">'Application For TE &amp; GOTS'!X1674</f>
        <v/>
      </c>
      <c r="C1582" s="14">
        <f>'Application For TE &amp; GOTS'!$D1674</f>
        <v>0</v>
      </c>
      <c r="D1582" s="14" t="str" cm="1">
        <f t="array" aca="1" ref="D1582" ca="1">IFERROR(INDIRECT("'Application For Textile'!L"&amp;'Application For TE &amp; GOTS'!S1674),"")</f>
        <v/>
      </c>
      <c r="E1582" s="14" t="str">
        <f ca="1">'Application For TE &amp; GOTS'!AF1674</f>
        <v/>
      </c>
      <c r="F1582" s="14" t="str">
        <f ca="1">'Application For TE &amp; GOTS'!AH1674</f>
        <v/>
      </c>
      <c r="G1582" s="14" t="e">
        <f ca="1">'Application For TE &amp; GOTS'!AI1674</f>
        <v>#REF!</v>
      </c>
    </row>
    <row r="1583" spans="1:7">
      <c r="A1583" s="14">
        <v>1562</v>
      </c>
      <c r="B1583" s="14" t="str">
        <f ca="1">'Application For TE &amp; GOTS'!X1675</f>
        <v/>
      </c>
      <c r="C1583" s="14">
        <f>'Application For TE &amp; GOTS'!$D1675</f>
        <v>0</v>
      </c>
      <c r="D1583" s="14" t="str" cm="1">
        <f t="array" aca="1" ref="D1583" ca="1">IFERROR(INDIRECT("'Application For Textile'!L"&amp;'Application For TE &amp; GOTS'!S1675),"")</f>
        <v/>
      </c>
      <c r="E1583" s="14" t="str">
        <f ca="1">'Application For TE &amp; GOTS'!AF1675</f>
        <v/>
      </c>
      <c r="F1583" s="14" t="str">
        <f ca="1">'Application For TE &amp; GOTS'!AH1675</f>
        <v/>
      </c>
      <c r="G1583" s="14" t="e">
        <f ca="1">'Application For TE &amp; GOTS'!AI1675</f>
        <v>#REF!</v>
      </c>
    </row>
    <row r="1584" spans="1:7">
      <c r="A1584" s="14">
        <v>1563</v>
      </c>
      <c r="B1584" s="14" t="str">
        <f ca="1">'Application For TE &amp; GOTS'!X1676</f>
        <v/>
      </c>
      <c r="C1584" s="14">
        <f>'Application For TE &amp; GOTS'!$D1676</f>
        <v>0</v>
      </c>
      <c r="D1584" s="14" t="str" cm="1">
        <f t="array" aca="1" ref="D1584" ca="1">IFERROR(INDIRECT("'Application For Textile'!L"&amp;'Application For TE &amp; GOTS'!S1676),"")</f>
        <v/>
      </c>
      <c r="E1584" s="14" t="str">
        <f ca="1">'Application For TE &amp; GOTS'!AF1676</f>
        <v/>
      </c>
      <c r="F1584" s="14" t="str">
        <f ca="1">'Application For TE &amp; GOTS'!AH1676</f>
        <v/>
      </c>
      <c r="G1584" s="14" t="e">
        <f ca="1">'Application For TE &amp; GOTS'!AI1676</f>
        <v>#REF!</v>
      </c>
    </row>
    <row r="1585" spans="1:7">
      <c r="A1585" s="14">
        <v>1564</v>
      </c>
      <c r="B1585" s="14" t="str">
        <f ca="1">'Application For TE &amp; GOTS'!X1677</f>
        <v/>
      </c>
      <c r="C1585" s="14">
        <f>'Application For TE &amp; GOTS'!$D1677</f>
        <v>0</v>
      </c>
      <c r="D1585" s="14" t="str" cm="1">
        <f t="array" aca="1" ref="D1585" ca="1">IFERROR(INDIRECT("'Application For Textile'!L"&amp;'Application For TE &amp; GOTS'!S1677),"")</f>
        <v/>
      </c>
      <c r="E1585" s="14" t="str">
        <f ca="1">'Application For TE &amp; GOTS'!AF1677</f>
        <v/>
      </c>
      <c r="F1585" s="14" t="str">
        <f ca="1">'Application For TE &amp; GOTS'!AH1677</f>
        <v/>
      </c>
      <c r="G1585" s="14" t="e">
        <f ca="1">'Application For TE &amp; GOTS'!AI1677</f>
        <v>#REF!</v>
      </c>
    </row>
    <row r="1586" spans="1:7">
      <c r="A1586" s="14">
        <v>1565</v>
      </c>
      <c r="B1586" s="14" t="str">
        <f ca="1">'Application For TE &amp; GOTS'!X1678</f>
        <v/>
      </c>
      <c r="C1586" s="14">
        <f>'Application For TE &amp; GOTS'!$D1678</f>
        <v>0</v>
      </c>
      <c r="D1586" s="14" t="str" cm="1">
        <f t="array" aca="1" ref="D1586" ca="1">IFERROR(INDIRECT("'Application For Textile'!L"&amp;'Application For TE &amp; GOTS'!S1678),"")</f>
        <v/>
      </c>
      <c r="E1586" s="14" t="str">
        <f ca="1">'Application For TE &amp; GOTS'!AF1678</f>
        <v/>
      </c>
      <c r="F1586" s="14" t="str">
        <f ca="1">'Application For TE &amp; GOTS'!AH1678</f>
        <v/>
      </c>
      <c r="G1586" s="14" t="e">
        <f ca="1">'Application For TE &amp; GOTS'!AI1678</f>
        <v>#REF!</v>
      </c>
    </row>
    <row r="1587" spans="1:7">
      <c r="A1587" s="14">
        <v>1566</v>
      </c>
      <c r="B1587" s="14" t="str">
        <f ca="1">'Application For TE &amp; GOTS'!X1679</f>
        <v/>
      </c>
      <c r="C1587" s="14">
        <f>'Application For TE &amp; GOTS'!$D1679</f>
        <v>0</v>
      </c>
      <c r="D1587" s="14" t="str" cm="1">
        <f t="array" aca="1" ref="D1587" ca="1">IFERROR(INDIRECT("'Application For Textile'!L"&amp;'Application For TE &amp; GOTS'!S1679),"")</f>
        <v/>
      </c>
      <c r="E1587" s="14" t="str">
        <f ca="1">'Application For TE &amp; GOTS'!AF1679</f>
        <v/>
      </c>
      <c r="F1587" s="14" t="str">
        <f ca="1">'Application For TE &amp; GOTS'!AH1679</f>
        <v/>
      </c>
      <c r="G1587" s="14" t="e">
        <f ca="1">'Application For TE &amp; GOTS'!AI1679</f>
        <v>#REF!</v>
      </c>
    </row>
    <row r="1588" spans="1:7">
      <c r="A1588" s="14">
        <v>1567</v>
      </c>
      <c r="B1588" s="14" t="str">
        <f ca="1">'Application For TE &amp; GOTS'!X1680</f>
        <v/>
      </c>
      <c r="C1588" s="14">
        <f>'Application For TE &amp; GOTS'!$D1680</f>
        <v>0</v>
      </c>
      <c r="D1588" s="14" t="str" cm="1">
        <f t="array" aca="1" ref="D1588" ca="1">IFERROR(INDIRECT("'Application For Textile'!L"&amp;'Application For TE &amp; GOTS'!S1680),"")</f>
        <v/>
      </c>
      <c r="E1588" s="14" t="str">
        <f ca="1">'Application For TE &amp; GOTS'!AF1680</f>
        <v/>
      </c>
      <c r="F1588" s="14" t="str">
        <f ca="1">'Application For TE &amp; GOTS'!AH1680</f>
        <v/>
      </c>
      <c r="G1588" s="14" t="e">
        <f ca="1">'Application For TE &amp; GOTS'!AI1680</f>
        <v>#REF!</v>
      </c>
    </row>
    <row r="1589" spans="1:7">
      <c r="A1589" s="14">
        <v>1568</v>
      </c>
      <c r="B1589" s="14" t="str">
        <f ca="1">'Application For TE &amp; GOTS'!X1681</f>
        <v/>
      </c>
      <c r="C1589" s="14">
        <f>'Application For TE &amp; GOTS'!$D1681</f>
        <v>0</v>
      </c>
      <c r="D1589" s="14" t="str" cm="1">
        <f t="array" aca="1" ref="D1589" ca="1">IFERROR(INDIRECT("'Application For Textile'!L"&amp;'Application For TE &amp; GOTS'!S1681),"")</f>
        <v/>
      </c>
      <c r="E1589" s="14" t="str">
        <f ca="1">'Application For TE &amp; GOTS'!AF1681</f>
        <v/>
      </c>
      <c r="F1589" s="14" t="str">
        <f ca="1">'Application For TE &amp; GOTS'!AH1681</f>
        <v/>
      </c>
      <c r="G1589" s="14" t="e">
        <f ca="1">'Application For TE &amp; GOTS'!AI1681</f>
        <v>#REF!</v>
      </c>
    </row>
    <row r="1590" spans="1:7">
      <c r="A1590" s="14">
        <v>1569</v>
      </c>
      <c r="B1590" s="14" t="str">
        <f ca="1">'Application For TE &amp; GOTS'!X1682</f>
        <v/>
      </c>
      <c r="C1590" s="14">
        <f>'Application For TE &amp; GOTS'!$D1682</f>
        <v>0</v>
      </c>
      <c r="D1590" s="14" t="str" cm="1">
        <f t="array" aca="1" ref="D1590" ca="1">IFERROR(INDIRECT("'Application For Textile'!L"&amp;'Application For TE &amp; GOTS'!S1682),"")</f>
        <v/>
      </c>
      <c r="E1590" s="14" t="str">
        <f ca="1">'Application For TE &amp; GOTS'!AF1682</f>
        <v/>
      </c>
      <c r="F1590" s="14" t="str">
        <f ca="1">'Application For TE &amp; GOTS'!AH1682</f>
        <v/>
      </c>
      <c r="G1590" s="14" t="e">
        <f ca="1">'Application For TE &amp; GOTS'!AI1682</f>
        <v>#REF!</v>
      </c>
    </row>
    <row r="1591" spans="1:7">
      <c r="A1591" s="14">
        <v>1570</v>
      </c>
      <c r="B1591" s="14" t="str">
        <f ca="1">'Application For TE &amp; GOTS'!X1683</f>
        <v/>
      </c>
      <c r="C1591" s="14">
        <f>'Application For TE &amp; GOTS'!$D1683</f>
        <v>0</v>
      </c>
      <c r="D1591" s="14" t="str" cm="1">
        <f t="array" aca="1" ref="D1591" ca="1">IFERROR(INDIRECT("'Application For Textile'!L"&amp;'Application For TE &amp; GOTS'!S1683),"")</f>
        <v/>
      </c>
      <c r="E1591" s="14" t="str">
        <f ca="1">'Application For TE &amp; GOTS'!AF1683</f>
        <v/>
      </c>
      <c r="F1591" s="14" t="str">
        <f ca="1">'Application For TE &amp; GOTS'!AH1683</f>
        <v/>
      </c>
      <c r="G1591" s="14" t="e">
        <f ca="1">'Application For TE &amp; GOTS'!AI1683</f>
        <v>#REF!</v>
      </c>
    </row>
    <row r="1592" spans="1:7">
      <c r="A1592" s="14">
        <v>1571</v>
      </c>
      <c r="B1592" s="14" t="str">
        <f ca="1">'Application For TE &amp; GOTS'!X1684</f>
        <v/>
      </c>
      <c r="C1592" s="14">
        <f>'Application For TE &amp; GOTS'!$D1684</f>
        <v>0</v>
      </c>
      <c r="D1592" s="14" t="str" cm="1">
        <f t="array" aca="1" ref="D1592" ca="1">IFERROR(INDIRECT("'Application For Textile'!L"&amp;'Application For TE &amp; GOTS'!S1684),"")</f>
        <v/>
      </c>
      <c r="E1592" s="14" t="str">
        <f ca="1">'Application For TE &amp; GOTS'!AF1684</f>
        <v/>
      </c>
      <c r="F1592" s="14" t="str">
        <f ca="1">'Application For TE &amp; GOTS'!AH1684</f>
        <v/>
      </c>
      <c r="G1592" s="14" t="e">
        <f ca="1">'Application For TE &amp; GOTS'!AI1684</f>
        <v>#REF!</v>
      </c>
    </row>
    <row r="1593" spans="1:7">
      <c r="A1593" s="14">
        <v>1572</v>
      </c>
      <c r="B1593" s="14" t="str">
        <f ca="1">'Application For TE &amp; GOTS'!X1685</f>
        <v/>
      </c>
      <c r="C1593" s="14">
        <f>'Application For TE &amp; GOTS'!$D1685</f>
        <v>0</v>
      </c>
      <c r="D1593" s="14" t="str" cm="1">
        <f t="array" aca="1" ref="D1593" ca="1">IFERROR(INDIRECT("'Application For Textile'!L"&amp;'Application For TE &amp; GOTS'!S1685),"")</f>
        <v/>
      </c>
      <c r="E1593" s="14" t="str">
        <f ca="1">'Application For TE &amp; GOTS'!AF1685</f>
        <v/>
      </c>
      <c r="F1593" s="14" t="str">
        <f ca="1">'Application For TE &amp; GOTS'!AH1685</f>
        <v/>
      </c>
      <c r="G1593" s="14" t="e">
        <f ca="1">'Application For TE &amp; GOTS'!AI1685</f>
        <v>#REF!</v>
      </c>
    </row>
    <row r="1594" spans="1:7">
      <c r="A1594" s="14">
        <v>1573</v>
      </c>
      <c r="B1594" s="14" t="str">
        <f ca="1">'Application For TE &amp; GOTS'!X1686</f>
        <v/>
      </c>
      <c r="C1594" s="14">
        <f>'Application For TE &amp; GOTS'!$D1686</f>
        <v>0</v>
      </c>
      <c r="D1594" s="14" t="str" cm="1">
        <f t="array" aca="1" ref="D1594" ca="1">IFERROR(INDIRECT("'Application For Textile'!L"&amp;'Application For TE &amp; GOTS'!S1686),"")</f>
        <v/>
      </c>
      <c r="E1594" s="14" t="str">
        <f ca="1">'Application For TE &amp; GOTS'!AF1686</f>
        <v/>
      </c>
      <c r="F1594" s="14" t="str">
        <f ca="1">'Application For TE &amp; GOTS'!AH1686</f>
        <v/>
      </c>
      <c r="G1594" s="14" t="e">
        <f ca="1">'Application For TE &amp; GOTS'!AI1686</f>
        <v>#REF!</v>
      </c>
    </row>
    <row r="1595" spans="1:7">
      <c r="A1595" s="14">
        <v>1574</v>
      </c>
      <c r="B1595" s="14" t="str">
        <f ca="1">'Application For TE &amp; GOTS'!X1687</f>
        <v/>
      </c>
      <c r="C1595" s="14">
        <f>'Application For TE &amp; GOTS'!$D1687</f>
        <v>0</v>
      </c>
      <c r="D1595" s="14" t="str" cm="1">
        <f t="array" aca="1" ref="D1595" ca="1">IFERROR(INDIRECT("'Application For Textile'!L"&amp;'Application For TE &amp; GOTS'!S1687),"")</f>
        <v/>
      </c>
      <c r="E1595" s="14" t="str">
        <f ca="1">'Application For TE &amp; GOTS'!AF1687</f>
        <v/>
      </c>
      <c r="F1595" s="14" t="str">
        <f ca="1">'Application For TE &amp; GOTS'!AH1687</f>
        <v/>
      </c>
      <c r="G1595" s="14" t="e">
        <f ca="1">'Application For TE &amp; GOTS'!AI1687</f>
        <v>#REF!</v>
      </c>
    </row>
    <row r="1596" spans="1:7">
      <c r="A1596" s="14">
        <v>1575</v>
      </c>
      <c r="B1596" s="14" t="str">
        <f ca="1">'Application For TE &amp; GOTS'!X1688</f>
        <v/>
      </c>
      <c r="C1596" s="14">
        <f>'Application For TE &amp; GOTS'!$D1688</f>
        <v>0</v>
      </c>
      <c r="D1596" s="14" t="str" cm="1">
        <f t="array" aca="1" ref="D1596" ca="1">IFERROR(INDIRECT("'Application For Textile'!L"&amp;'Application For TE &amp; GOTS'!S1688),"")</f>
        <v/>
      </c>
      <c r="E1596" s="14" t="str">
        <f ca="1">'Application For TE &amp; GOTS'!AF1688</f>
        <v/>
      </c>
      <c r="F1596" s="14" t="str">
        <f ca="1">'Application For TE &amp; GOTS'!AH1688</f>
        <v/>
      </c>
      <c r="G1596" s="14" t="e">
        <f ca="1">'Application For TE &amp; GOTS'!AI1688</f>
        <v>#REF!</v>
      </c>
    </row>
    <row r="1597" spans="1:7">
      <c r="A1597" s="14">
        <v>1576</v>
      </c>
      <c r="B1597" s="14" t="str">
        <f ca="1">'Application For TE &amp; GOTS'!X1689</f>
        <v/>
      </c>
      <c r="C1597" s="14">
        <f>'Application For TE &amp; GOTS'!$D1689</f>
        <v>0</v>
      </c>
      <c r="D1597" s="14" t="str" cm="1">
        <f t="array" aca="1" ref="D1597" ca="1">IFERROR(INDIRECT("'Application For Textile'!L"&amp;'Application For TE &amp; GOTS'!S1689),"")</f>
        <v/>
      </c>
      <c r="E1597" s="14" t="str">
        <f ca="1">'Application For TE &amp; GOTS'!AF1689</f>
        <v/>
      </c>
      <c r="F1597" s="14" t="str">
        <f ca="1">'Application For TE &amp; GOTS'!AH1689</f>
        <v/>
      </c>
      <c r="G1597" s="14" t="e">
        <f ca="1">'Application For TE &amp; GOTS'!AI1689</f>
        <v>#REF!</v>
      </c>
    </row>
    <row r="1598" spans="1:7">
      <c r="A1598" s="14">
        <v>1577</v>
      </c>
      <c r="B1598" s="14" t="str">
        <f ca="1">'Application For TE &amp; GOTS'!X1690</f>
        <v/>
      </c>
      <c r="C1598" s="14">
        <f>'Application For TE &amp; GOTS'!$D1690</f>
        <v>0</v>
      </c>
      <c r="D1598" s="14" t="str" cm="1">
        <f t="array" aca="1" ref="D1598" ca="1">IFERROR(INDIRECT("'Application For Textile'!L"&amp;'Application For TE &amp; GOTS'!S1690),"")</f>
        <v/>
      </c>
      <c r="E1598" s="14" t="str">
        <f ca="1">'Application For TE &amp; GOTS'!AF1690</f>
        <v/>
      </c>
      <c r="F1598" s="14" t="str">
        <f ca="1">'Application For TE &amp; GOTS'!AH1690</f>
        <v/>
      </c>
      <c r="G1598" s="14" t="e">
        <f ca="1">'Application For TE &amp; GOTS'!AI1690</f>
        <v>#REF!</v>
      </c>
    </row>
    <row r="1599" spans="1:7">
      <c r="A1599" s="14">
        <v>1578</v>
      </c>
      <c r="B1599" s="14" t="str">
        <f ca="1">'Application For TE &amp; GOTS'!X1691</f>
        <v/>
      </c>
      <c r="C1599" s="14">
        <f>'Application For TE &amp; GOTS'!$D1691</f>
        <v>0</v>
      </c>
      <c r="D1599" s="14" t="str" cm="1">
        <f t="array" aca="1" ref="D1599" ca="1">IFERROR(INDIRECT("'Application For Textile'!L"&amp;'Application For TE &amp; GOTS'!S1691),"")</f>
        <v/>
      </c>
      <c r="E1599" s="14" t="str">
        <f ca="1">'Application For TE &amp; GOTS'!AF1691</f>
        <v/>
      </c>
      <c r="F1599" s="14" t="str">
        <f ca="1">'Application For TE &amp; GOTS'!AH1691</f>
        <v/>
      </c>
      <c r="G1599" s="14" t="e">
        <f ca="1">'Application For TE &amp; GOTS'!AI1691</f>
        <v>#REF!</v>
      </c>
    </row>
    <row r="1600" spans="1:7">
      <c r="A1600" s="14">
        <v>1579</v>
      </c>
      <c r="B1600" s="14" t="str">
        <f ca="1">'Application For TE &amp; GOTS'!X1692</f>
        <v/>
      </c>
      <c r="C1600" s="14">
        <f>'Application For TE &amp; GOTS'!$D1692</f>
        <v>0</v>
      </c>
      <c r="D1600" s="14" t="str" cm="1">
        <f t="array" aca="1" ref="D1600" ca="1">IFERROR(INDIRECT("'Application For Textile'!L"&amp;'Application For TE &amp; GOTS'!S1692),"")</f>
        <v/>
      </c>
      <c r="E1600" s="14" t="str">
        <f ca="1">'Application For TE &amp; GOTS'!AF1692</f>
        <v/>
      </c>
      <c r="F1600" s="14" t="str">
        <f ca="1">'Application For TE &amp; GOTS'!AH1692</f>
        <v/>
      </c>
      <c r="G1600" s="14" t="e">
        <f ca="1">'Application For TE &amp; GOTS'!AI1692</f>
        <v>#REF!</v>
      </c>
    </row>
    <row r="1601" spans="1:7">
      <c r="A1601" s="14">
        <v>1580</v>
      </c>
      <c r="B1601" s="14" t="str">
        <f ca="1">'Application For TE &amp; GOTS'!X1693</f>
        <v/>
      </c>
      <c r="C1601" s="14">
        <f>'Application For TE &amp; GOTS'!$D1693</f>
        <v>0</v>
      </c>
      <c r="D1601" s="14" t="str" cm="1">
        <f t="array" aca="1" ref="D1601" ca="1">IFERROR(INDIRECT("'Application For Textile'!L"&amp;'Application For TE &amp; GOTS'!S1693),"")</f>
        <v/>
      </c>
      <c r="E1601" s="14" t="str">
        <f ca="1">'Application For TE &amp; GOTS'!AF1693</f>
        <v/>
      </c>
      <c r="F1601" s="14" t="str">
        <f ca="1">'Application For TE &amp; GOTS'!AH1693</f>
        <v/>
      </c>
      <c r="G1601" s="14" t="e">
        <f ca="1">'Application For TE &amp; GOTS'!AI1693</f>
        <v>#REF!</v>
      </c>
    </row>
    <row r="1602" spans="1:7">
      <c r="A1602" s="14">
        <v>1581</v>
      </c>
      <c r="B1602" s="14" t="str">
        <f ca="1">'Application For TE &amp; GOTS'!X1694</f>
        <v/>
      </c>
      <c r="C1602" s="14">
        <f>'Application For TE &amp; GOTS'!$D1694</f>
        <v>0</v>
      </c>
      <c r="D1602" s="14" t="str" cm="1">
        <f t="array" aca="1" ref="D1602" ca="1">IFERROR(INDIRECT("'Application For Textile'!L"&amp;'Application For TE &amp; GOTS'!S1694),"")</f>
        <v/>
      </c>
      <c r="E1602" s="14" t="str">
        <f ca="1">'Application For TE &amp; GOTS'!AF1694</f>
        <v/>
      </c>
      <c r="F1602" s="14" t="str">
        <f ca="1">'Application For TE &amp; GOTS'!AH1694</f>
        <v/>
      </c>
      <c r="G1602" s="14" t="e">
        <f ca="1">'Application For TE &amp; GOTS'!AI1694</f>
        <v>#REF!</v>
      </c>
    </row>
    <row r="1603" spans="1:7">
      <c r="A1603" s="14">
        <v>1582</v>
      </c>
      <c r="B1603" s="14" t="str">
        <f ca="1">'Application For TE &amp; GOTS'!X1695</f>
        <v/>
      </c>
      <c r="C1603" s="14">
        <f>'Application For TE &amp; GOTS'!$D1695</f>
        <v>0</v>
      </c>
      <c r="D1603" s="14" t="str" cm="1">
        <f t="array" aca="1" ref="D1603" ca="1">IFERROR(INDIRECT("'Application For Textile'!L"&amp;'Application For TE &amp; GOTS'!S1695),"")</f>
        <v/>
      </c>
      <c r="E1603" s="14" t="str">
        <f ca="1">'Application For TE &amp; GOTS'!AF1695</f>
        <v/>
      </c>
      <c r="F1603" s="14" t="str">
        <f ca="1">'Application For TE &amp; GOTS'!AH1695</f>
        <v/>
      </c>
      <c r="G1603" s="14" t="e">
        <f ca="1">'Application For TE &amp; GOTS'!AI1695</f>
        <v>#REF!</v>
      </c>
    </row>
    <row r="1604" spans="1:7">
      <c r="A1604" s="14">
        <v>1583</v>
      </c>
      <c r="B1604" s="14" t="str">
        <f ca="1">'Application For TE &amp; GOTS'!X1696</f>
        <v/>
      </c>
      <c r="C1604" s="14">
        <f>'Application For TE &amp; GOTS'!$D1696</f>
        <v>0</v>
      </c>
      <c r="D1604" s="14" t="str" cm="1">
        <f t="array" aca="1" ref="D1604" ca="1">IFERROR(INDIRECT("'Application For Textile'!L"&amp;'Application For TE &amp; GOTS'!S1696),"")</f>
        <v/>
      </c>
      <c r="E1604" s="14" t="str">
        <f ca="1">'Application For TE &amp; GOTS'!AF1696</f>
        <v/>
      </c>
      <c r="F1604" s="14" t="str">
        <f ca="1">'Application For TE &amp; GOTS'!AH1696</f>
        <v/>
      </c>
      <c r="G1604" s="14" t="e">
        <f ca="1">'Application For TE &amp; GOTS'!AI1696</f>
        <v>#REF!</v>
      </c>
    </row>
    <row r="1605" spans="1:7">
      <c r="A1605" s="14">
        <v>1584</v>
      </c>
      <c r="B1605" s="14" t="str">
        <f ca="1">'Application For TE &amp; GOTS'!X1697</f>
        <v/>
      </c>
      <c r="C1605" s="14">
        <f>'Application For TE &amp; GOTS'!$D1697</f>
        <v>0</v>
      </c>
      <c r="D1605" s="14" t="str" cm="1">
        <f t="array" aca="1" ref="D1605" ca="1">IFERROR(INDIRECT("'Application For Textile'!L"&amp;'Application For TE &amp; GOTS'!S1697),"")</f>
        <v/>
      </c>
      <c r="E1605" s="14" t="str">
        <f ca="1">'Application For TE &amp; GOTS'!AF1697</f>
        <v/>
      </c>
      <c r="F1605" s="14" t="str">
        <f ca="1">'Application For TE &amp; GOTS'!AH1697</f>
        <v/>
      </c>
      <c r="G1605" s="14" t="e">
        <f ca="1">'Application For TE &amp; GOTS'!AI1697</f>
        <v>#REF!</v>
      </c>
    </row>
    <row r="1606" spans="1:7">
      <c r="A1606" s="14">
        <v>1585</v>
      </c>
      <c r="B1606" s="14" t="str">
        <f ca="1">'Application For TE &amp; GOTS'!X1698</f>
        <v/>
      </c>
      <c r="C1606" s="14">
        <f>'Application For TE &amp; GOTS'!$D1698</f>
        <v>0</v>
      </c>
      <c r="D1606" s="14" t="str" cm="1">
        <f t="array" aca="1" ref="D1606" ca="1">IFERROR(INDIRECT("'Application For Textile'!L"&amp;'Application For TE &amp; GOTS'!S1698),"")</f>
        <v/>
      </c>
      <c r="E1606" s="14" t="str">
        <f ca="1">'Application For TE &amp; GOTS'!AF1698</f>
        <v/>
      </c>
      <c r="F1606" s="14" t="str">
        <f ca="1">'Application For TE &amp; GOTS'!AH1698</f>
        <v/>
      </c>
      <c r="G1606" s="14" t="e">
        <f ca="1">'Application For TE &amp; GOTS'!AI1698</f>
        <v>#REF!</v>
      </c>
    </row>
    <row r="1607" spans="1:7">
      <c r="A1607" s="14">
        <v>1586</v>
      </c>
      <c r="B1607" s="14" t="str">
        <f ca="1">'Application For TE &amp; GOTS'!X1699</f>
        <v/>
      </c>
      <c r="C1607" s="14">
        <f>'Application For TE &amp; GOTS'!$D1699</f>
        <v>0</v>
      </c>
      <c r="D1607" s="14" t="str" cm="1">
        <f t="array" aca="1" ref="D1607" ca="1">IFERROR(INDIRECT("'Application For Textile'!L"&amp;'Application For TE &amp; GOTS'!S1699),"")</f>
        <v/>
      </c>
      <c r="E1607" s="14" t="str">
        <f ca="1">'Application For TE &amp; GOTS'!AF1699</f>
        <v/>
      </c>
      <c r="F1607" s="14" t="str">
        <f ca="1">'Application For TE &amp; GOTS'!AH1699</f>
        <v/>
      </c>
      <c r="G1607" s="14" t="e">
        <f ca="1">'Application For TE &amp; GOTS'!AI1699</f>
        <v>#REF!</v>
      </c>
    </row>
    <row r="1608" spans="1:7">
      <c r="A1608" s="14">
        <v>1587</v>
      </c>
      <c r="B1608" s="14" t="str">
        <f ca="1">'Application For TE &amp; GOTS'!X1700</f>
        <v/>
      </c>
      <c r="C1608" s="14">
        <f>'Application For TE &amp; GOTS'!$D1700</f>
        <v>0</v>
      </c>
      <c r="D1608" s="14" t="str" cm="1">
        <f t="array" aca="1" ref="D1608" ca="1">IFERROR(INDIRECT("'Application For Textile'!L"&amp;'Application For TE &amp; GOTS'!S1700),"")</f>
        <v/>
      </c>
      <c r="E1608" s="14" t="str">
        <f ca="1">'Application For TE &amp; GOTS'!AF1700</f>
        <v/>
      </c>
      <c r="F1608" s="14" t="str">
        <f ca="1">'Application For TE &amp; GOTS'!AH1700</f>
        <v/>
      </c>
      <c r="G1608" s="14" t="e">
        <f ca="1">'Application For TE &amp; GOTS'!AI1700</f>
        <v>#REF!</v>
      </c>
    </row>
    <row r="1609" spans="1:7">
      <c r="A1609" s="14">
        <v>1588</v>
      </c>
      <c r="B1609" s="14" t="str">
        <f ca="1">'Application For TE &amp; GOTS'!X1701</f>
        <v/>
      </c>
      <c r="C1609" s="14">
        <f>'Application For TE &amp; GOTS'!$D1701</f>
        <v>0</v>
      </c>
      <c r="D1609" s="14" t="str" cm="1">
        <f t="array" aca="1" ref="D1609" ca="1">IFERROR(INDIRECT("'Application For Textile'!L"&amp;'Application For TE &amp; GOTS'!S1701),"")</f>
        <v/>
      </c>
      <c r="E1609" s="14" t="str">
        <f ca="1">'Application For TE &amp; GOTS'!AF1701</f>
        <v/>
      </c>
      <c r="F1609" s="14" t="str">
        <f ca="1">'Application For TE &amp; GOTS'!AH1701</f>
        <v/>
      </c>
      <c r="G1609" s="14" t="e">
        <f ca="1">'Application For TE &amp; GOTS'!AI1701</f>
        <v>#REF!</v>
      </c>
    </row>
    <row r="1610" spans="1:7">
      <c r="A1610" s="14">
        <v>1589</v>
      </c>
      <c r="B1610" s="14" t="str">
        <f ca="1">'Application For TE &amp; GOTS'!X1702</f>
        <v/>
      </c>
      <c r="C1610" s="14">
        <f>'Application For TE &amp; GOTS'!$D1702</f>
        <v>0</v>
      </c>
      <c r="D1610" s="14" t="str" cm="1">
        <f t="array" aca="1" ref="D1610" ca="1">IFERROR(INDIRECT("'Application For Textile'!L"&amp;'Application For TE &amp; GOTS'!S1702),"")</f>
        <v/>
      </c>
      <c r="E1610" s="14" t="str">
        <f ca="1">'Application For TE &amp; GOTS'!AF1702</f>
        <v/>
      </c>
      <c r="F1610" s="14" t="str">
        <f ca="1">'Application For TE &amp; GOTS'!AH1702</f>
        <v/>
      </c>
      <c r="G1610" s="14" t="e">
        <f ca="1">'Application For TE &amp; GOTS'!AI1702</f>
        <v>#REF!</v>
      </c>
    </row>
    <row r="1611" spans="1:7">
      <c r="A1611" s="14">
        <v>1590</v>
      </c>
      <c r="B1611" s="14" t="str">
        <f ca="1">'Application For TE &amp; GOTS'!X1703</f>
        <v/>
      </c>
      <c r="C1611" s="14">
        <f>'Application For TE &amp; GOTS'!$D1703</f>
        <v>0</v>
      </c>
      <c r="D1611" s="14" t="str" cm="1">
        <f t="array" aca="1" ref="D1611" ca="1">IFERROR(INDIRECT("'Application For Textile'!L"&amp;'Application For TE &amp; GOTS'!S1703),"")</f>
        <v/>
      </c>
      <c r="E1611" s="14" t="str">
        <f ca="1">'Application For TE &amp; GOTS'!AF1703</f>
        <v/>
      </c>
      <c r="F1611" s="14" t="str">
        <f ca="1">'Application For TE &amp; GOTS'!AH1703</f>
        <v/>
      </c>
      <c r="G1611" s="14" t="e">
        <f ca="1">'Application For TE &amp; GOTS'!AI1703</f>
        <v>#REF!</v>
      </c>
    </row>
    <row r="1612" spans="1:7">
      <c r="A1612" s="14">
        <v>1591</v>
      </c>
      <c r="B1612" s="14" t="str">
        <f ca="1">'Application For TE &amp; GOTS'!X1704</f>
        <v/>
      </c>
      <c r="C1612" s="14">
        <f>'Application For TE &amp; GOTS'!$D1704</f>
        <v>0</v>
      </c>
      <c r="D1612" s="14" t="str" cm="1">
        <f t="array" aca="1" ref="D1612" ca="1">IFERROR(INDIRECT("'Application For Textile'!L"&amp;'Application For TE &amp; GOTS'!S1704),"")</f>
        <v/>
      </c>
      <c r="E1612" s="14" t="str">
        <f ca="1">'Application For TE &amp; GOTS'!AF1704</f>
        <v/>
      </c>
      <c r="F1612" s="14" t="str">
        <f ca="1">'Application For TE &amp; GOTS'!AH1704</f>
        <v/>
      </c>
      <c r="G1612" s="14" t="e">
        <f ca="1">'Application For TE &amp; GOTS'!AI1704</f>
        <v>#REF!</v>
      </c>
    </row>
    <row r="1613" spans="1:7">
      <c r="A1613" s="14">
        <v>1592</v>
      </c>
      <c r="B1613" s="14" t="str">
        <f ca="1">'Application For TE &amp; GOTS'!X1705</f>
        <v/>
      </c>
      <c r="C1613" s="14">
        <f>'Application For TE &amp; GOTS'!$D1705</f>
        <v>0</v>
      </c>
      <c r="D1613" s="14" t="str" cm="1">
        <f t="array" aca="1" ref="D1613" ca="1">IFERROR(INDIRECT("'Application For Textile'!L"&amp;'Application For TE &amp; GOTS'!S1705),"")</f>
        <v/>
      </c>
      <c r="E1613" s="14" t="str">
        <f ca="1">'Application For TE &amp; GOTS'!AF1705</f>
        <v/>
      </c>
      <c r="F1613" s="14" t="str">
        <f ca="1">'Application For TE &amp; GOTS'!AH1705</f>
        <v/>
      </c>
      <c r="G1613" s="14" t="e">
        <f ca="1">'Application For TE &amp; GOTS'!AI1705</f>
        <v>#REF!</v>
      </c>
    </row>
    <row r="1614" spans="1:7">
      <c r="A1614" s="14">
        <v>1593</v>
      </c>
      <c r="B1614" s="14" t="str">
        <f ca="1">'Application For TE &amp; GOTS'!X1706</f>
        <v/>
      </c>
      <c r="C1614" s="14">
        <f>'Application For TE &amp; GOTS'!$D1706</f>
        <v>0</v>
      </c>
      <c r="D1614" s="14" t="str" cm="1">
        <f t="array" aca="1" ref="D1614" ca="1">IFERROR(INDIRECT("'Application For Textile'!L"&amp;'Application For TE &amp; GOTS'!S1706),"")</f>
        <v/>
      </c>
      <c r="E1614" s="14" t="str">
        <f ca="1">'Application For TE &amp; GOTS'!AF1706</f>
        <v/>
      </c>
      <c r="F1614" s="14" t="str">
        <f ca="1">'Application For TE &amp; GOTS'!AH1706</f>
        <v/>
      </c>
      <c r="G1614" s="14" t="e">
        <f ca="1">'Application For TE &amp; GOTS'!AI1706</f>
        <v>#REF!</v>
      </c>
    </row>
    <row r="1615" spans="1:7">
      <c r="A1615" s="14">
        <v>1594</v>
      </c>
      <c r="B1615" s="14" t="str">
        <f ca="1">'Application For TE &amp; GOTS'!X1707</f>
        <v/>
      </c>
      <c r="C1615" s="14">
        <f>'Application For TE &amp; GOTS'!$D1707</f>
        <v>0</v>
      </c>
      <c r="D1615" s="14" t="str" cm="1">
        <f t="array" aca="1" ref="D1615" ca="1">IFERROR(INDIRECT("'Application For Textile'!L"&amp;'Application For TE &amp; GOTS'!S1707),"")</f>
        <v/>
      </c>
      <c r="E1615" s="14" t="str">
        <f ca="1">'Application For TE &amp; GOTS'!AF1707</f>
        <v/>
      </c>
      <c r="F1615" s="14" t="str">
        <f ca="1">'Application For TE &amp; GOTS'!AH1707</f>
        <v/>
      </c>
      <c r="G1615" s="14" t="e">
        <f ca="1">'Application For TE &amp; GOTS'!AI1707</f>
        <v>#REF!</v>
      </c>
    </row>
    <row r="1616" spans="1:7">
      <c r="A1616" s="14">
        <v>1595</v>
      </c>
      <c r="B1616" s="14" t="str">
        <f ca="1">'Application For TE &amp; GOTS'!X1708</f>
        <v/>
      </c>
      <c r="C1616" s="14">
        <f>'Application For TE &amp; GOTS'!$D1708</f>
        <v>0</v>
      </c>
      <c r="D1616" s="14" t="str" cm="1">
        <f t="array" aca="1" ref="D1616" ca="1">IFERROR(INDIRECT("'Application For Textile'!L"&amp;'Application For TE &amp; GOTS'!S1708),"")</f>
        <v/>
      </c>
      <c r="E1616" s="14" t="str">
        <f ca="1">'Application For TE &amp; GOTS'!AF1708</f>
        <v/>
      </c>
      <c r="F1616" s="14" t="str">
        <f ca="1">'Application For TE &amp; GOTS'!AH1708</f>
        <v/>
      </c>
      <c r="G1616" s="14" t="e">
        <f ca="1">'Application For TE &amp; GOTS'!AI1708</f>
        <v>#REF!</v>
      </c>
    </row>
    <row r="1617" spans="1:7">
      <c r="A1617" s="14">
        <v>1596</v>
      </c>
      <c r="B1617" s="14" t="str">
        <f ca="1">'Application For TE &amp; GOTS'!X1709</f>
        <v/>
      </c>
      <c r="C1617" s="14">
        <f>'Application For TE &amp; GOTS'!$D1709</f>
        <v>0</v>
      </c>
      <c r="D1617" s="14" t="str" cm="1">
        <f t="array" aca="1" ref="D1617" ca="1">IFERROR(INDIRECT("'Application For Textile'!L"&amp;'Application For TE &amp; GOTS'!S1709),"")</f>
        <v/>
      </c>
      <c r="E1617" s="14" t="str">
        <f ca="1">'Application For TE &amp; GOTS'!AF1709</f>
        <v/>
      </c>
      <c r="F1617" s="14" t="str">
        <f ca="1">'Application For TE &amp; GOTS'!AH1709</f>
        <v/>
      </c>
      <c r="G1617" s="14" t="e">
        <f ca="1">'Application For TE &amp; GOTS'!AI1709</f>
        <v>#REF!</v>
      </c>
    </row>
    <row r="1618" spans="1:7">
      <c r="A1618" s="14">
        <v>1597</v>
      </c>
      <c r="B1618" s="14" t="str">
        <f ca="1">'Application For TE &amp; GOTS'!X1710</f>
        <v/>
      </c>
      <c r="C1618" s="14">
        <f>'Application For TE &amp; GOTS'!$D1710</f>
        <v>0</v>
      </c>
      <c r="D1618" s="14" t="str" cm="1">
        <f t="array" aca="1" ref="D1618" ca="1">IFERROR(INDIRECT("'Application For Textile'!L"&amp;'Application For TE &amp; GOTS'!S1710),"")</f>
        <v/>
      </c>
      <c r="E1618" s="14" t="str">
        <f ca="1">'Application For TE &amp; GOTS'!AF1710</f>
        <v/>
      </c>
      <c r="F1618" s="14" t="str">
        <f ca="1">'Application For TE &amp; GOTS'!AH1710</f>
        <v/>
      </c>
      <c r="G1618" s="14" t="e">
        <f ca="1">'Application For TE &amp; GOTS'!AI1710</f>
        <v>#REF!</v>
      </c>
    </row>
    <row r="1619" spans="1:7">
      <c r="A1619" s="14">
        <v>1598</v>
      </c>
      <c r="B1619" s="14" t="str">
        <f ca="1">'Application For TE &amp; GOTS'!X1711</f>
        <v/>
      </c>
      <c r="C1619" s="14">
        <f>'Application For TE &amp; GOTS'!$D1711</f>
        <v>0</v>
      </c>
      <c r="D1619" s="14" t="str" cm="1">
        <f t="array" aca="1" ref="D1619" ca="1">IFERROR(INDIRECT("'Application For Textile'!L"&amp;'Application For TE &amp; GOTS'!S1711),"")</f>
        <v/>
      </c>
      <c r="E1619" s="14" t="str">
        <f ca="1">'Application For TE &amp; GOTS'!AF1711</f>
        <v/>
      </c>
      <c r="F1619" s="14" t="str">
        <f ca="1">'Application For TE &amp; GOTS'!AH1711</f>
        <v/>
      </c>
      <c r="G1619" s="14" t="e">
        <f ca="1">'Application For TE &amp; GOTS'!AI1711</f>
        <v>#REF!</v>
      </c>
    </row>
    <row r="1620" spans="1:7">
      <c r="A1620" s="14">
        <v>1599</v>
      </c>
      <c r="B1620" s="14" t="str">
        <f ca="1">'Application For TE &amp; GOTS'!X1712</f>
        <v/>
      </c>
      <c r="C1620" s="14">
        <f>'Application For TE &amp; GOTS'!$D1712</f>
        <v>0</v>
      </c>
      <c r="D1620" s="14" t="str" cm="1">
        <f t="array" aca="1" ref="D1620" ca="1">IFERROR(INDIRECT("'Application For Textile'!L"&amp;'Application For TE &amp; GOTS'!S1712),"")</f>
        <v/>
      </c>
      <c r="E1620" s="14" t="str">
        <f ca="1">'Application For TE &amp; GOTS'!AF1712</f>
        <v/>
      </c>
      <c r="F1620" s="14" t="str">
        <f ca="1">'Application For TE &amp; GOTS'!AH1712</f>
        <v/>
      </c>
      <c r="G1620" s="14" t="e">
        <f ca="1">'Application For TE &amp; GOTS'!AI1712</f>
        <v>#REF!</v>
      </c>
    </row>
    <row r="1621" spans="1:7">
      <c r="A1621" s="14">
        <v>1600</v>
      </c>
      <c r="B1621" s="14" t="str">
        <f ca="1">'Application For TE &amp; GOTS'!X1713</f>
        <v/>
      </c>
      <c r="C1621" s="14">
        <f>'Application For TE &amp; GOTS'!$D1713</f>
        <v>0</v>
      </c>
      <c r="D1621" s="14" t="str" cm="1">
        <f t="array" aca="1" ref="D1621" ca="1">IFERROR(INDIRECT("'Application For Textile'!L"&amp;'Application For TE &amp; GOTS'!S1713),"")</f>
        <v/>
      </c>
      <c r="E1621" s="14" t="str">
        <f ca="1">'Application For TE &amp; GOTS'!AF1713</f>
        <v/>
      </c>
      <c r="F1621" s="14" t="str">
        <f ca="1">'Application For TE &amp; GOTS'!AH1713</f>
        <v/>
      </c>
      <c r="G1621" s="14" t="e">
        <f ca="1">'Application For TE &amp; GOTS'!AI1713</f>
        <v>#REF!</v>
      </c>
    </row>
    <row r="1622" spans="1:7">
      <c r="A1622" s="14">
        <v>1601</v>
      </c>
      <c r="B1622" s="14" t="str">
        <f ca="1">'Application For TE &amp; GOTS'!X1714</f>
        <v/>
      </c>
      <c r="C1622" s="14">
        <f>'Application For TE &amp; GOTS'!$D1714</f>
        <v>0</v>
      </c>
      <c r="D1622" s="14" t="str" cm="1">
        <f t="array" aca="1" ref="D1622" ca="1">IFERROR(INDIRECT("'Application For Textile'!L"&amp;'Application For TE &amp; GOTS'!S1714),"")</f>
        <v/>
      </c>
      <c r="E1622" s="14" t="str">
        <f ca="1">'Application For TE &amp; GOTS'!AF1714</f>
        <v/>
      </c>
      <c r="F1622" s="14" t="str">
        <f ca="1">'Application For TE &amp; GOTS'!AH1714</f>
        <v/>
      </c>
      <c r="G1622" s="14" t="e">
        <f ca="1">'Application For TE &amp; GOTS'!AI1714</f>
        <v>#REF!</v>
      </c>
    </row>
    <row r="1623" spans="1:7">
      <c r="A1623" s="14">
        <v>1602</v>
      </c>
      <c r="B1623" s="14" t="str">
        <f ca="1">'Application For TE &amp; GOTS'!X1715</f>
        <v/>
      </c>
      <c r="C1623" s="14">
        <f>'Application For TE &amp; GOTS'!$D1715</f>
        <v>0</v>
      </c>
      <c r="D1623" s="14" t="str" cm="1">
        <f t="array" aca="1" ref="D1623" ca="1">IFERROR(INDIRECT("'Application For Textile'!L"&amp;'Application For TE &amp; GOTS'!S1715),"")</f>
        <v/>
      </c>
      <c r="E1623" s="14" t="str">
        <f ca="1">'Application For TE &amp; GOTS'!AF1715</f>
        <v/>
      </c>
      <c r="F1623" s="14" t="str">
        <f ca="1">'Application For TE &amp; GOTS'!AH1715</f>
        <v/>
      </c>
      <c r="G1623" s="14" t="e">
        <f ca="1">'Application For TE &amp; GOTS'!AI1715</f>
        <v>#REF!</v>
      </c>
    </row>
    <row r="1624" spans="1:7">
      <c r="A1624" s="14">
        <v>1603</v>
      </c>
      <c r="B1624" s="14" t="str">
        <f ca="1">'Application For TE &amp; GOTS'!X1716</f>
        <v/>
      </c>
      <c r="C1624" s="14">
        <f>'Application For TE &amp; GOTS'!$D1716</f>
        <v>0</v>
      </c>
      <c r="D1624" s="14" t="str" cm="1">
        <f t="array" aca="1" ref="D1624" ca="1">IFERROR(INDIRECT("'Application For Textile'!L"&amp;'Application For TE &amp; GOTS'!S1716),"")</f>
        <v/>
      </c>
      <c r="E1624" s="14" t="str">
        <f ca="1">'Application For TE &amp; GOTS'!AF1716</f>
        <v/>
      </c>
      <c r="F1624" s="14" t="str">
        <f ca="1">'Application For TE &amp; GOTS'!AH1716</f>
        <v/>
      </c>
      <c r="G1624" s="14" t="e">
        <f ca="1">'Application For TE &amp; GOTS'!AI1716</f>
        <v>#REF!</v>
      </c>
    </row>
    <row r="1625" spans="1:7">
      <c r="A1625" s="14">
        <v>1604</v>
      </c>
      <c r="B1625" s="14" t="str">
        <f ca="1">'Application For TE &amp; GOTS'!X1717</f>
        <v/>
      </c>
      <c r="C1625" s="14">
        <f>'Application For TE &amp; GOTS'!$D1717</f>
        <v>0</v>
      </c>
      <c r="D1625" s="14" t="str" cm="1">
        <f t="array" aca="1" ref="D1625" ca="1">IFERROR(INDIRECT("'Application For Textile'!L"&amp;'Application For TE &amp; GOTS'!S1717),"")</f>
        <v/>
      </c>
      <c r="E1625" s="14" t="str">
        <f ca="1">'Application For TE &amp; GOTS'!AF1717</f>
        <v/>
      </c>
      <c r="F1625" s="14" t="str">
        <f ca="1">'Application For TE &amp; GOTS'!AH1717</f>
        <v/>
      </c>
      <c r="G1625" s="14" t="e">
        <f ca="1">'Application For TE &amp; GOTS'!AI1717</f>
        <v>#REF!</v>
      </c>
    </row>
    <row r="1626" spans="1:7">
      <c r="A1626" s="14">
        <v>1605</v>
      </c>
      <c r="B1626" s="14" t="str">
        <f ca="1">'Application For TE &amp; GOTS'!X1718</f>
        <v/>
      </c>
      <c r="C1626" s="14">
        <f>'Application For TE &amp; GOTS'!$D1718</f>
        <v>0</v>
      </c>
      <c r="D1626" s="14" t="str" cm="1">
        <f t="array" aca="1" ref="D1626" ca="1">IFERROR(INDIRECT("'Application For Textile'!L"&amp;'Application For TE &amp; GOTS'!S1718),"")</f>
        <v/>
      </c>
      <c r="E1626" s="14" t="str">
        <f ca="1">'Application For TE &amp; GOTS'!AF1718</f>
        <v/>
      </c>
      <c r="F1626" s="14" t="str">
        <f ca="1">'Application For TE &amp; GOTS'!AH1718</f>
        <v/>
      </c>
      <c r="G1626" s="14" t="e">
        <f ca="1">'Application For TE &amp; GOTS'!AI1718</f>
        <v>#REF!</v>
      </c>
    </row>
    <row r="1627" spans="1:7">
      <c r="A1627" s="14">
        <v>1606</v>
      </c>
      <c r="B1627" s="14" t="str">
        <f ca="1">'Application For TE &amp; GOTS'!X1719</f>
        <v/>
      </c>
      <c r="C1627" s="14">
        <f>'Application For TE &amp; GOTS'!$D1719</f>
        <v>0</v>
      </c>
      <c r="D1627" s="14" t="str" cm="1">
        <f t="array" aca="1" ref="D1627" ca="1">IFERROR(INDIRECT("'Application For Textile'!L"&amp;'Application For TE &amp; GOTS'!S1719),"")</f>
        <v/>
      </c>
      <c r="E1627" s="14" t="str">
        <f ca="1">'Application For TE &amp; GOTS'!AF1719</f>
        <v/>
      </c>
      <c r="F1627" s="14" t="str">
        <f ca="1">'Application For TE &amp; GOTS'!AH1719</f>
        <v/>
      </c>
      <c r="G1627" s="14" t="e">
        <f ca="1">'Application For TE &amp; GOTS'!AI1719</f>
        <v>#REF!</v>
      </c>
    </row>
    <row r="1628" spans="1:7">
      <c r="A1628" s="14">
        <v>1607</v>
      </c>
      <c r="B1628" s="14" t="str">
        <f ca="1">'Application For TE &amp; GOTS'!X1720</f>
        <v/>
      </c>
      <c r="C1628" s="14">
        <f>'Application For TE &amp; GOTS'!$D1720</f>
        <v>0</v>
      </c>
      <c r="D1628" s="14" t="str" cm="1">
        <f t="array" aca="1" ref="D1628" ca="1">IFERROR(INDIRECT("'Application For Textile'!L"&amp;'Application For TE &amp; GOTS'!S1720),"")</f>
        <v/>
      </c>
      <c r="E1628" s="14" t="str">
        <f ca="1">'Application For TE &amp; GOTS'!AF1720</f>
        <v/>
      </c>
      <c r="F1628" s="14" t="str">
        <f ca="1">'Application For TE &amp; GOTS'!AH1720</f>
        <v/>
      </c>
      <c r="G1628" s="14" t="e">
        <f ca="1">'Application For TE &amp; GOTS'!AI1720</f>
        <v>#REF!</v>
      </c>
    </row>
    <row r="1629" spans="1:7">
      <c r="A1629" s="14">
        <v>1608</v>
      </c>
      <c r="B1629" s="14" t="str">
        <f ca="1">'Application For TE &amp; GOTS'!X1721</f>
        <v/>
      </c>
      <c r="C1629" s="14">
        <f>'Application For TE &amp; GOTS'!$D1721</f>
        <v>0</v>
      </c>
      <c r="D1629" s="14" t="str" cm="1">
        <f t="array" aca="1" ref="D1629" ca="1">IFERROR(INDIRECT("'Application For Textile'!L"&amp;'Application For TE &amp; GOTS'!S1721),"")</f>
        <v/>
      </c>
      <c r="E1629" s="14" t="str">
        <f ca="1">'Application For TE &amp; GOTS'!AF1721</f>
        <v/>
      </c>
      <c r="F1629" s="14" t="str">
        <f ca="1">'Application For TE &amp; GOTS'!AH1721</f>
        <v/>
      </c>
      <c r="G1629" s="14" t="e">
        <f ca="1">'Application For TE &amp; GOTS'!AI1721</f>
        <v>#REF!</v>
      </c>
    </row>
    <row r="1630" spans="1:7">
      <c r="A1630" s="14">
        <v>1609</v>
      </c>
      <c r="B1630" s="14" t="str">
        <f ca="1">'Application For TE &amp; GOTS'!X1722</f>
        <v/>
      </c>
      <c r="C1630" s="14">
        <f>'Application For TE &amp; GOTS'!$D1722</f>
        <v>0</v>
      </c>
      <c r="D1630" s="14" t="str" cm="1">
        <f t="array" aca="1" ref="D1630" ca="1">IFERROR(INDIRECT("'Application For Textile'!L"&amp;'Application For TE &amp; GOTS'!S1722),"")</f>
        <v/>
      </c>
      <c r="E1630" s="14" t="str">
        <f ca="1">'Application For TE &amp; GOTS'!AF1722</f>
        <v/>
      </c>
      <c r="F1630" s="14" t="str">
        <f ca="1">'Application For TE &amp; GOTS'!AH1722</f>
        <v/>
      </c>
      <c r="G1630" s="14" t="e">
        <f ca="1">'Application For TE &amp; GOTS'!AI1722</f>
        <v>#REF!</v>
      </c>
    </row>
    <row r="1631" spans="1:7">
      <c r="A1631" s="14">
        <v>1610</v>
      </c>
      <c r="B1631" s="14" t="str">
        <f ca="1">'Application For TE &amp; GOTS'!X1723</f>
        <v/>
      </c>
      <c r="C1631" s="14">
        <f>'Application For TE &amp; GOTS'!$D1723</f>
        <v>0</v>
      </c>
      <c r="D1631" s="14" t="str" cm="1">
        <f t="array" aca="1" ref="D1631" ca="1">IFERROR(INDIRECT("'Application For Textile'!L"&amp;'Application For TE &amp; GOTS'!S1723),"")</f>
        <v/>
      </c>
      <c r="E1631" s="14" t="str">
        <f ca="1">'Application For TE &amp; GOTS'!AF1723</f>
        <v/>
      </c>
      <c r="F1631" s="14" t="str">
        <f ca="1">'Application For TE &amp; GOTS'!AH1723</f>
        <v/>
      </c>
      <c r="G1631" s="14" t="e">
        <f ca="1">'Application For TE &amp; GOTS'!AI1723</f>
        <v>#REF!</v>
      </c>
    </row>
    <row r="1632" spans="1:7">
      <c r="A1632" s="14">
        <v>1611</v>
      </c>
      <c r="B1632" s="14" t="str">
        <f ca="1">'Application For TE &amp; GOTS'!X1724</f>
        <v/>
      </c>
      <c r="C1632" s="14">
        <f>'Application For TE &amp; GOTS'!$D1724</f>
        <v>0</v>
      </c>
      <c r="D1632" s="14" t="str" cm="1">
        <f t="array" aca="1" ref="D1632" ca="1">IFERROR(INDIRECT("'Application For Textile'!L"&amp;'Application For TE &amp; GOTS'!S1724),"")</f>
        <v/>
      </c>
      <c r="E1632" s="14" t="str">
        <f ca="1">'Application For TE &amp; GOTS'!AF1724</f>
        <v/>
      </c>
      <c r="F1632" s="14" t="str">
        <f ca="1">'Application For TE &amp; GOTS'!AH1724</f>
        <v/>
      </c>
      <c r="G1632" s="14" t="e">
        <f ca="1">'Application For TE &amp; GOTS'!AI1724</f>
        <v>#REF!</v>
      </c>
    </row>
    <row r="1633" spans="1:7">
      <c r="A1633" s="14">
        <v>1612</v>
      </c>
      <c r="B1633" s="14" t="str">
        <f ca="1">'Application For TE &amp; GOTS'!X1725</f>
        <v/>
      </c>
      <c r="C1633" s="14">
        <f>'Application For TE &amp; GOTS'!$D1725</f>
        <v>0</v>
      </c>
      <c r="D1633" s="14" t="str" cm="1">
        <f t="array" aca="1" ref="D1633" ca="1">IFERROR(INDIRECT("'Application For Textile'!L"&amp;'Application For TE &amp; GOTS'!S1725),"")</f>
        <v/>
      </c>
      <c r="E1633" s="14" t="str">
        <f ca="1">'Application For TE &amp; GOTS'!AF1725</f>
        <v/>
      </c>
      <c r="F1633" s="14" t="str">
        <f ca="1">'Application For TE &amp; GOTS'!AH1725</f>
        <v/>
      </c>
      <c r="G1633" s="14" t="e">
        <f ca="1">'Application For TE &amp; GOTS'!AI1725</f>
        <v>#REF!</v>
      </c>
    </row>
    <row r="1634" spans="1:7">
      <c r="A1634" s="14">
        <v>1613</v>
      </c>
      <c r="B1634" s="14" t="str">
        <f ca="1">'Application For TE &amp; GOTS'!X1726</f>
        <v/>
      </c>
      <c r="C1634" s="14">
        <f>'Application For TE &amp; GOTS'!$D1726</f>
        <v>0</v>
      </c>
      <c r="D1634" s="14" t="str" cm="1">
        <f t="array" aca="1" ref="D1634" ca="1">IFERROR(INDIRECT("'Application For Textile'!L"&amp;'Application For TE &amp; GOTS'!S1726),"")</f>
        <v/>
      </c>
      <c r="E1634" s="14" t="str">
        <f ca="1">'Application For TE &amp; GOTS'!AF1726</f>
        <v/>
      </c>
      <c r="F1634" s="14" t="str">
        <f ca="1">'Application For TE &amp; GOTS'!AH1726</f>
        <v/>
      </c>
      <c r="G1634" s="14" t="e">
        <f ca="1">'Application For TE &amp; GOTS'!AI1726</f>
        <v>#REF!</v>
      </c>
    </row>
    <row r="1635" spans="1:7">
      <c r="A1635" s="14">
        <v>1614</v>
      </c>
      <c r="B1635" s="14" t="str">
        <f ca="1">'Application For TE &amp; GOTS'!X1727</f>
        <v/>
      </c>
      <c r="C1635" s="14">
        <f>'Application For TE &amp; GOTS'!$D1727</f>
        <v>0</v>
      </c>
      <c r="D1635" s="14" t="str" cm="1">
        <f t="array" aca="1" ref="D1635" ca="1">IFERROR(INDIRECT("'Application For Textile'!L"&amp;'Application For TE &amp; GOTS'!S1727),"")</f>
        <v/>
      </c>
      <c r="E1635" s="14" t="str">
        <f ca="1">'Application For TE &amp; GOTS'!AF1727</f>
        <v/>
      </c>
      <c r="F1635" s="14" t="str">
        <f ca="1">'Application For TE &amp; GOTS'!AH1727</f>
        <v/>
      </c>
      <c r="G1635" s="14" t="e">
        <f ca="1">'Application For TE &amp; GOTS'!AI1727</f>
        <v>#REF!</v>
      </c>
    </row>
    <row r="1636" spans="1:7">
      <c r="A1636" s="14">
        <v>1615</v>
      </c>
      <c r="B1636" s="14" t="str">
        <f ca="1">'Application For TE &amp; GOTS'!X1728</f>
        <v/>
      </c>
      <c r="C1636" s="14">
        <f>'Application For TE &amp; GOTS'!$D1728</f>
        <v>0</v>
      </c>
      <c r="D1636" s="14" t="str" cm="1">
        <f t="array" aca="1" ref="D1636" ca="1">IFERROR(INDIRECT("'Application For Textile'!L"&amp;'Application For TE &amp; GOTS'!S1728),"")</f>
        <v/>
      </c>
      <c r="E1636" s="14" t="str">
        <f ca="1">'Application For TE &amp; GOTS'!AF1728</f>
        <v/>
      </c>
      <c r="F1636" s="14" t="str">
        <f ca="1">'Application For TE &amp; GOTS'!AH1728</f>
        <v/>
      </c>
      <c r="G1636" s="14" t="e">
        <f ca="1">'Application For TE &amp; GOTS'!AI1728</f>
        <v>#REF!</v>
      </c>
    </row>
    <row r="1637" spans="1:7">
      <c r="A1637" s="14">
        <v>1616</v>
      </c>
      <c r="B1637" s="14" t="str">
        <f ca="1">'Application For TE &amp; GOTS'!X1729</f>
        <v/>
      </c>
      <c r="C1637" s="14">
        <f>'Application For TE &amp; GOTS'!$D1729</f>
        <v>0</v>
      </c>
      <c r="D1637" s="14" t="str" cm="1">
        <f t="array" aca="1" ref="D1637" ca="1">IFERROR(INDIRECT("'Application For Textile'!L"&amp;'Application For TE &amp; GOTS'!S1729),"")</f>
        <v/>
      </c>
      <c r="E1637" s="14" t="str">
        <f ca="1">'Application For TE &amp; GOTS'!AF1729</f>
        <v/>
      </c>
      <c r="F1637" s="14" t="str">
        <f ca="1">'Application For TE &amp; GOTS'!AH1729</f>
        <v/>
      </c>
      <c r="G1637" s="14" t="e">
        <f ca="1">'Application For TE &amp; GOTS'!AI1729</f>
        <v>#REF!</v>
      </c>
    </row>
    <row r="1638" spans="1:7">
      <c r="A1638" s="14">
        <v>1617</v>
      </c>
      <c r="B1638" s="14" t="str">
        <f ca="1">'Application For TE &amp; GOTS'!X1730</f>
        <v/>
      </c>
      <c r="C1638" s="14">
        <f>'Application For TE &amp; GOTS'!$D1730</f>
        <v>0</v>
      </c>
      <c r="D1638" s="14" t="str" cm="1">
        <f t="array" aca="1" ref="D1638" ca="1">IFERROR(INDIRECT("'Application For Textile'!L"&amp;'Application For TE &amp; GOTS'!S1730),"")</f>
        <v/>
      </c>
      <c r="E1638" s="14" t="str">
        <f ca="1">'Application For TE &amp; GOTS'!AF1730</f>
        <v/>
      </c>
      <c r="F1638" s="14" t="str">
        <f ca="1">'Application For TE &amp; GOTS'!AH1730</f>
        <v/>
      </c>
      <c r="G1638" s="14" t="e">
        <f ca="1">'Application For TE &amp; GOTS'!AI1730</f>
        <v>#REF!</v>
      </c>
    </row>
    <row r="1639" spans="1:7">
      <c r="A1639" s="14">
        <v>1618</v>
      </c>
      <c r="B1639" s="14" t="str">
        <f ca="1">'Application For TE &amp; GOTS'!X1731</f>
        <v/>
      </c>
      <c r="C1639" s="14">
        <f>'Application For TE &amp; GOTS'!$D1731</f>
        <v>0</v>
      </c>
      <c r="D1639" s="14" t="str" cm="1">
        <f t="array" aca="1" ref="D1639" ca="1">IFERROR(INDIRECT("'Application For Textile'!L"&amp;'Application For TE &amp; GOTS'!S1731),"")</f>
        <v/>
      </c>
      <c r="E1639" s="14" t="str">
        <f ca="1">'Application For TE &amp; GOTS'!AF1731</f>
        <v/>
      </c>
      <c r="F1639" s="14" t="str">
        <f ca="1">'Application For TE &amp; GOTS'!AH1731</f>
        <v/>
      </c>
      <c r="G1639" s="14" t="e">
        <f ca="1">'Application For TE &amp; GOTS'!AI1731</f>
        <v>#REF!</v>
      </c>
    </row>
    <row r="1640" spans="1:7">
      <c r="A1640" s="14">
        <v>1619</v>
      </c>
      <c r="B1640" s="14" t="str">
        <f ca="1">'Application For TE &amp; GOTS'!X1732</f>
        <v/>
      </c>
      <c r="C1640" s="14">
        <f>'Application For TE &amp; GOTS'!$D1732</f>
        <v>0</v>
      </c>
      <c r="D1640" s="14" t="str" cm="1">
        <f t="array" aca="1" ref="D1640" ca="1">IFERROR(INDIRECT("'Application For Textile'!L"&amp;'Application For TE &amp; GOTS'!S1732),"")</f>
        <v/>
      </c>
      <c r="E1640" s="14" t="str">
        <f ca="1">'Application For TE &amp; GOTS'!AF1732</f>
        <v/>
      </c>
      <c r="F1640" s="14" t="str">
        <f ca="1">'Application For TE &amp; GOTS'!AH1732</f>
        <v/>
      </c>
      <c r="G1640" s="14" t="e">
        <f ca="1">'Application For TE &amp; GOTS'!AI1732</f>
        <v>#REF!</v>
      </c>
    </row>
    <row r="1641" spans="1:7">
      <c r="A1641" s="14">
        <v>1620</v>
      </c>
      <c r="B1641" s="14" t="str">
        <f ca="1">'Application For TE &amp; GOTS'!X1733</f>
        <v/>
      </c>
      <c r="C1641" s="14">
        <f>'Application For TE &amp; GOTS'!$D1733</f>
        <v>0</v>
      </c>
      <c r="D1641" s="14" t="str" cm="1">
        <f t="array" aca="1" ref="D1641" ca="1">IFERROR(INDIRECT("'Application For Textile'!L"&amp;'Application For TE &amp; GOTS'!S1733),"")</f>
        <v/>
      </c>
      <c r="E1641" s="14" t="str">
        <f ca="1">'Application For TE &amp; GOTS'!AF1733</f>
        <v/>
      </c>
      <c r="F1641" s="14" t="str">
        <f ca="1">'Application For TE &amp; GOTS'!AH1733</f>
        <v/>
      </c>
      <c r="G1641" s="14" t="e">
        <f ca="1">'Application For TE &amp; GOTS'!AI1733</f>
        <v>#REF!</v>
      </c>
    </row>
    <row r="1642" spans="1:7">
      <c r="A1642" s="14">
        <v>1621</v>
      </c>
      <c r="B1642" s="14" t="str">
        <f ca="1">'Application For TE &amp; GOTS'!X1734</f>
        <v/>
      </c>
      <c r="C1642" s="14">
        <f>'Application For TE &amp; GOTS'!$D1734</f>
        <v>0</v>
      </c>
      <c r="D1642" s="14" t="str" cm="1">
        <f t="array" aca="1" ref="D1642" ca="1">IFERROR(INDIRECT("'Application For Textile'!L"&amp;'Application For TE &amp; GOTS'!S1734),"")</f>
        <v/>
      </c>
      <c r="E1642" s="14" t="str">
        <f ca="1">'Application For TE &amp; GOTS'!AF1734</f>
        <v/>
      </c>
      <c r="F1642" s="14" t="str">
        <f ca="1">'Application For TE &amp; GOTS'!AH1734</f>
        <v/>
      </c>
      <c r="G1642" s="14" t="e">
        <f ca="1">'Application For TE &amp; GOTS'!AI1734</f>
        <v>#REF!</v>
      </c>
    </row>
    <row r="1643" spans="1:7">
      <c r="A1643" s="14">
        <v>1622</v>
      </c>
      <c r="B1643" s="14" t="str">
        <f ca="1">'Application For TE &amp; GOTS'!X1735</f>
        <v/>
      </c>
      <c r="C1643" s="14">
        <f>'Application For TE &amp; GOTS'!$D1735</f>
        <v>0</v>
      </c>
      <c r="D1643" s="14" t="str" cm="1">
        <f t="array" aca="1" ref="D1643" ca="1">IFERROR(INDIRECT("'Application For Textile'!L"&amp;'Application For TE &amp; GOTS'!S1735),"")</f>
        <v/>
      </c>
      <c r="E1643" s="14" t="str">
        <f ca="1">'Application For TE &amp; GOTS'!AF1735</f>
        <v/>
      </c>
      <c r="F1643" s="14" t="str">
        <f ca="1">'Application For TE &amp; GOTS'!AH1735</f>
        <v/>
      </c>
      <c r="G1643" s="14" t="e">
        <f ca="1">'Application For TE &amp; GOTS'!AI1735</f>
        <v>#REF!</v>
      </c>
    </row>
    <row r="1644" spans="1:7">
      <c r="A1644" s="14">
        <v>1623</v>
      </c>
      <c r="B1644" s="14" t="str">
        <f ca="1">'Application For TE &amp; GOTS'!X1736</f>
        <v/>
      </c>
      <c r="C1644" s="14">
        <f>'Application For TE &amp; GOTS'!$D1736</f>
        <v>0</v>
      </c>
      <c r="D1644" s="14" t="str" cm="1">
        <f t="array" aca="1" ref="D1644" ca="1">IFERROR(INDIRECT("'Application For Textile'!L"&amp;'Application For TE &amp; GOTS'!S1736),"")</f>
        <v/>
      </c>
      <c r="E1644" s="14" t="str">
        <f ca="1">'Application For TE &amp; GOTS'!AF1736</f>
        <v/>
      </c>
      <c r="F1644" s="14" t="str">
        <f ca="1">'Application For TE &amp; GOTS'!AH1736</f>
        <v/>
      </c>
      <c r="G1644" s="14" t="e">
        <f ca="1">'Application For TE &amp; GOTS'!AI1736</f>
        <v>#REF!</v>
      </c>
    </row>
    <row r="1645" spans="1:7">
      <c r="A1645" s="14">
        <v>1624</v>
      </c>
      <c r="B1645" s="14" t="str">
        <f ca="1">'Application For TE &amp; GOTS'!X1737</f>
        <v/>
      </c>
      <c r="C1645" s="14">
        <f>'Application For TE &amp; GOTS'!$D1737</f>
        <v>0</v>
      </c>
      <c r="D1645" s="14" t="str" cm="1">
        <f t="array" aca="1" ref="D1645" ca="1">IFERROR(INDIRECT("'Application For Textile'!L"&amp;'Application For TE &amp; GOTS'!S1737),"")</f>
        <v/>
      </c>
      <c r="E1645" s="14" t="str">
        <f ca="1">'Application For TE &amp; GOTS'!AF1737</f>
        <v/>
      </c>
      <c r="F1645" s="14" t="str">
        <f ca="1">'Application For TE &amp; GOTS'!AH1737</f>
        <v/>
      </c>
      <c r="G1645" s="14" t="e">
        <f ca="1">'Application For TE &amp; GOTS'!AI1737</f>
        <v>#REF!</v>
      </c>
    </row>
    <row r="1646" spans="1:7">
      <c r="A1646" s="14">
        <v>1625</v>
      </c>
      <c r="B1646" s="14" t="str">
        <f ca="1">'Application For TE &amp; GOTS'!X1738</f>
        <v/>
      </c>
      <c r="C1646" s="14">
        <f>'Application For TE &amp; GOTS'!$D1738</f>
        <v>0</v>
      </c>
      <c r="D1646" s="14" t="str" cm="1">
        <f t="array" aca="1" ref="D1646" ca="1">IFERROR(INDIRECT("'Application For Textile'!L"&amp;'Application For TE &amp; GOTS'!S1738),"")</f>
        <v/>
      </c>
      <c r="E1646" s="14" t="str">
        <f ca="1">'Application For TE &amp; GOTS'!AF1738</f>
        <v/>
      </c>
      <c r="F1646" s="14" t="str">
        <f ca="1">'Application For TE &amp; GOTS'!AH1738</f>
        <v/>
      </c>
      <c r="G1646" s="14" t="e">
        <f ca="1">'Application For TE &amp; GOTS'!AI1738</f>
        <v>#REF!</v>
      </c>
    </row>
    <row r="1647" spans="1:7">
      <c r="A1647" s="14">
        <v>1626</v>
      </c>
      <c r="B1647" s="14" t="str">
        <f ca="1">'Application For TE &amp; GOTS'!X1739</f>
        <v/>
      </c>
      <c r="C1647" s="14">
        <f>'Application For TE &amp; GOTS'!$D1739</f>
        <v>0</v>
      </c>
      <c r="D1647" s="14" t="str" cm="1">
        <f t="array" aca="1" ref="D1647" ca="1">IFERROR(INDIRECT("'Application For Textile'!L"&amp;'Application For TE &amp; GOTS'!S1739),"")</f>
        <v/>
      </c>
      <c r="E1647" s="14" t="str">
        <f ca="1">'Application For TE &amp; GOTS'!AF1739</f>
        <v/>
      </c>
      <c r="F1647" s="14" t="str">
        <f ca="1">'Application For TE &amp; GOTS'!AH1739</f>
        <v/>
      </c>
      <c r="G1647" s="14" t="e">
        <f ca="1">'Application For TE &amp; GOTS'!AI1739</f>
        <v>#REF!</v>
      </c>
    </row>
    <row r="1648" spans="1:7">
      <c r="A1648" s="14">
        <v>1627</v>
      </c>
      <c r="B1648" s="14" t="str">
        <f ca="1">'Application For TE &amp; GOTS'!X1740</f>
        <v/>
      </c>
      <c r="C1648" s="14">
        <f>'Application For TE &amp; GOTS'!$D1740</f>
        <v>0</v>
      </c>
      <c r="D1648" s="14" t="str" cm="1">
        <f t="array" aca="1" ref="D1648" ca="1">IFERROR(INDIRECT("'Application For Textile'!L"&amp;'Application For TE &amp; GOTS'!S1740),"")</f>
        <v/>
      </c>
      <c r="E1648" s="14" t="str">
        <f ca="1">'Application For TE &amp; GOTS'!AF1740</f>
        <v/>
      </c>
      <c r="F1648" s="14" t="str">
        <f ca="1">'Application For TE &amp; GOTS'!AH1740</f>
        <v/>
      </c>
      <c r="G1648" s="14" t="e">
        <f ca="1">'Application For TE &amp; GOTS'!AI1740</f>
        <v>#REF!</v>
      </c>
    </row>
    <row r="1649" spans="1:7">
      <c r="A1649" s="14">
        <v>1628</v>
      </c>
      <c r="B1649" s="14" t="str">
        <f ca="1">'Application For TE &amp; GOTS'!X1741</f>
        <v/>
      </c>
      <c r="C1649" s="14">
        <f>'Application For TE &amp; GOTS'!$D1741</f>
        <v>0</v>
      </c>
      <c r="D1649" s="14" t="str" cm="1">
        <f t="array" aca="1" ref="D1649" ca="1">IFERROR(INDIRECT("'Application For Textile'!L"&amp;'Application For TE &amp; GOTS'!S1741),"")</f>
        <v/>
      </c>
      <c r="E1649" s="14" t="str">
        <f ca="1">'Application For TE &amp; GOTS'!AF1741</f>
        <v/>
      </c>
      <c r="F1649" s="14" t="str">
        <f ca="1">'Application For TE &amp; GOTS'!AH1741</f>
        <v/>
      </c>
      <c r="G1649" s="14" t="e">
        <f ca="1">'Application For TE &amp; GOTS'!AI1741</f>
        <v>#REF!</v>
      </c>
    </row>
    <row r="1650" spans="1:7">
      <c r="A1650" s="14">
        <v>1629</v>
      </c>
      <c r="B1650" s="14" t="str">
        <f ca="1">'Application For TE &amp; GOTS'!X1742</f>
        <v/>
      </c>
      <c r="C1650" s="14">
        <f>'Application For TE &amp; GOTS'!$D1742</f>
        <v>0</v>
      </c>
      <c r="D1650" s="14" t="str" cm="1">
        <f t="array" aca="1" ref="D1650" ca="1">IFERROR(INDIRECT("'Application For Textile'!L"&amp;'Application For TE &amp; GOTS'!S1742),"")</f>
        <v/>
      </c>
      <c r="E1650" s="14" t="str">
        <f ca="1">'Application For TE &amp; GOTS'!AF1742</f>
        <v/>
      </c>
      <c r="F1650" s="14" t="str">
        <f ca="1">'Application For TE &amp; GOTS'!AH1742</f>
        <v/>
      </c>
      <c r="G1650" s="14" t="e">
        <f ca="1">'Application For TE &amp; GOTS'!AI1742</f>
        <v>#REF!</v>
      </c>
    </row>
    <row r="1651" spans="1:7">
      <c r="A1651" s="14">
        <v>1630</v>
      </c>
      <c r="B1651" s="14" t="str">
        <f ca="1">'Application For TE &amp; GOTS'!X1743</f>
        <v/>
      </c>
      <c r="C1651" s="14">
        <f>'Application For TE &amp; GOTS'!$D1743</f>
        <v>0</v>
      </c>
      <c r="D1651" s="14" t="str" cm="1">
        <f t="array" aca="1" ref="D1651" ca="1">IFERROR(INDIRECT("'Application For Textile'!L"&amp;'Application For TE &amp; GOTS'!S1743),"")</f>
        <v/>
      </c>
      <c r="E1651" s="14" t="str">
        <f ca="1">'Application For TE &amp; GOTS'!AF1743</f>
        <v/>
      </c>
      <c r="F1651" s="14" t="str">
        <f ca="1">'Application For TE &amp; GOTS'!AH1743</f>
        <v/>
      </c>
      <c r="G1651" s="14" t="e">
        <f ca="1">'Application For TE &amp; GOTS'!AI1743</f>
        <v>#REF!</v>
      </c>
    </row>
    <row r="1652" spans="1:7">
      <c r="A1652" s="14">
        <v>1631</v>
      </c>
      <c r="B1652" s="14" t="str">
        <f ca="1">'Application For TE &amp; GOTS'!X1744</f>
        <v/>
      </c>
      <c r="C1652" s="14">
        <f>'Application For TE &amp; GOTS'!$D1744</f>
        <v>0</v>
      </c>
      <c r="D1652" s="14" t="str" cm="1">
        <f t="array" aca="1" ref="D1652" ca="1">IFERROR(INDIRECT("'Application For Textile'!L"&amp;'Application For TE &amp; GOTS'!S1744),"")</f>
        <v/>
      </c>
      <c r="E1652" s="14" t="str">
        <f ca="1">'Application For TE &amp; GOTS'!AF1744</f>
        <v/>
      </c>
      <c r="F1652" s="14" t="str">
        <f ca="1">'Application For TE &amp; GOTS'!AH1744</f>
        <v/>
      </c>
      <c r="G1652" s="14" t="e">
        <f ca="1">'Application For TE &amp; GOTS'!AI1744</f>
        <v>#REF!</v>
      </c>
    </row>
    <row r="1653" spans="1:7">
      <c r="A1653" s="14">
        <v>1632</v>
      </c>
      <c r="B1653" s="14" t="str">
        <f ca="1">'Application For TE &amp; GOTS'!X1745</f>
        <v/>
      </c>
      <c r="C1653" s="14">
        <f>'Application For TE &amp; GOTS'!$D1745</f>
        <v>0</v>
      </c>
      <c r="D1653" s="14" t="str" cm="1">
        <f t="array" aca="1" ref="D1653" ca="1">IFERROR(INDIRECT("'Application For Textile'!L"&amp;'Application For TE &amp; GOTS'!S1745),"")</f>
        <v/>
      </c>
      <c r="E1653" s="14" t="str">
        <f ca="1">'Application For TE &amp; GOTS'!AF1745</f>
        <v/>
      </c>
      <c r="F1653" s="14" t="str">
        <f ca="1">'Application For TE &amp; GOTS'!AH1745</f>
        <v/>
      </c>
      <c r="G1653" s="14" t="e">
        <f ca="1">'Application For TE &amp; GOTS'!AI1745</f>
        <v>#REF!</v>
      </c>
    </row>
    <row r="1654" spans="1:7">
      <c r="A1654" s="14">
        <v>1633</v>
      </c>
      <c r="B1654" s="14" t="str">
        <f ca="1">'Application For TE &amp; GOTS'!X1746</f>
        <v/>
      </c>
      <c r="C1654" s="14">
        <f>'Application For TE &amp; GOTS'!$D1746</f>
        <v>0</v>
      </c>
      <c r="D1654" s="14" t="str" cm="1">
        <f t="array" aca="1" ref="D1654" ca="1">IFERROR(INDIRECT("'Application For Textile'!L"&amp;'Application For TE &amp; GOTS'!S1746),"")</f>
        <v/>
      </c>
      <c r="E1654" s="14" t="str">
        <f ca="1">'Application For TE &amp; GOTS'!AF1746</f>
        <v/>
      </c>
      <c r="F1654" s="14" t="str">
        <f ca="1">'Application For TE &amp; GOTS'!AH1746</f>
        <v/>
      </c>
      <c r="G1654" s="14" t="e">
        <f ca="1">'Application For TE &amp; GOTS'!AI1746</f>
        <v>#REF!</v>
      </c>
    </row>
    <row r="1655" spans="1:7">
      <c r="A1655" s="14">
        <v>1634</v>
      </c>
      <c r="B1655" s="14" t="str">
        <f ca="1">'Application For TE &amp; GOTS'!X1747</f>
        <v/>
      </c>
      <c r="C1655" s="14">
        <f>'Application For TE &amp; GOTS'!$D1747</f>
        <v>0</v>
      </c>
      <c r="D1655" s="14" t="str" cm="1">
        <f t="array" aca="1" ref="D1655" ca="1">IFERROR(INDIRECT("'Application For Textile'!L"&amp;'Application For TE &amp; GOTS'!S1747),"")</f>
        <v/>
      </c>
      <c r="E1655" s="14" t="str">
        <f ca="1">'Application For TE &amp; GOTS'!AF1747</f>
        <v/>
      </c>
      <c r="F1655" s="14" t="str">
        <f ca="1">'Application For TE &amp; GOTS'!AH1747</f>
        <v/>
      </c>
      <c r="G1655" s="14" t="e">
        <f ca="1">'Application For TE &amp; GOTS'!AI1747</f>
        <v>#REF!</v>
      </c>
    </row>
    <row r="1656" spans="1:7">
      <c r="A1656" s="14">
        <v>1635</v>
      </c>
      <c r="B1656" s="14" t="str">
        <f ca="1">'Application For TE &amp; GOTS'!X1748</f>
        <v/>
      </c>
      <c r="C1656" s="14">
        <f>'Application For TE &amp; GOTS'!$D1748</f>
        <v>0</v>
      </c>
      <c r="D1656" s="14" t="str" cm="1">
        <f t="array" aca="1" ref="D1656" ca="1">IFERROR(INDIRECT("'Application For Textile'!L"&amp;'Application For TE &amp; GOTS'!S1748),"")</f>
        <v/>
      </c>
      <c r="E1656" s="14" t="str">
        <f ca="1">'Application For TE &amp; GOTS'!AF1748</f>
        <v/>
      </c>
      <c r="F1656" s="14" t="str">
        <f ca="1">'Application For TE &amp; GOTS'!AH1748</f>
        <v/>
      </c>
      <c r="G1656" s="14" t="e">
        <f ca="1">'Application For TE &amp; GOTS'!AI1748</f>
        <v>#REF!</v>
      </c>
    </row>
    <row r="1657" spans="1:7">
      <c r="A1657" s="14">
        <v>1636</v>
      </c>
      <c r="B1657" s="14" t="str">
        <f ca="1">'Application For TE &amp; GOTS'!X1749</f>
        <v/>
      </c>
      <c r="C1657" s="14">
        <f>'Application For TE &amp; GOTS'!$D1749</f>
        <v>0</v>
      </c>
      <c r="D1657" s="14" t="str" cm="1">
        <f t="array" aca="1" ref="D1657" ca="1">IFERROR(INDIRECT("'Application For Textile'!L"&amp;'Application For TE &amp; GOTS'!S1749),"")</f>
        <v/>
      </c>
      <c r="E1657" s="14" t="str">
        <f ca="1">'Application For TE &amp; GOTS'!AF1749</f>
        <v/>
      </c>
      <c r="F1657" s="14" t="str">
        <f ca="1">'Application For TE &amp; GOTS'!AH1749</f>
        <v/>
      </c>
      <c r="G1657" s="14" t="e">
        <f ca="1">'Application For TE &amp; GOTS'!AI1749</f>
        <v>#REF!</v>
      </c>
    </row>
    <row r="1658" spans="1:7">
      <c r="A1658" s="14">
        <v>1637</v>
      </c>
      <c r="B1658" s="14" t="str">
        <f ca="1">'Application For TE &amp; GOTS'!X1750</f>
        <v/>
      </c>
      <c r="C1658" s="14">
        <f>'Application For TE &amp; GOTS'!$D1750</f>
        <v>0</v>
      </c>
      <c r="D1658" s="14" t="str" cm="1">
        <f t="array" aca="1" ref="D1658" ca="1">IFERROR(INDIRECT("'Application For Textile'!L"&amp;'Application For TE &amp; GOTS'!S1750),"")</f>
        <v/>
      </c>
      <c r="E1658" s="14" t="str">
        <f ca="1">'Application For TE &amp; GOTS'!AF1750</f>
        <v/>
      </c>
      <c r="F1658" s="14" t="str">
        <f ca="1">'Application For TE &amp; GOTS'!AH1750</f>
        <v/>
      </c>
      <c r="G1658" s="14" t="e">
        <f ca="1">'Application For TE &amp; GOTS'!AI1750</f>
        <v>#REF!</v>
      </c>
    </row>
    <row r="1659" spans="1:7">
      <c r="A1659" s="14">
        <v>1638</v>
      </c>
      <c r="B1659" s="14" t="str">
        <f ca="1">'Application For TE &amp; GOTS'!X1751</f>
        <v/>
      </c>
      <c r="C1659" s="14">
        <f>'Application For TE &amp; GOTS'!$D1751</f>
        <v>0</v>
      </c>
      <c r="D1659" s="14" t="str" cm="1">
        <f t="array" aca="1" ref="D1659" ca="1">IFERROR(INDIRECT("'Application For Textile'!L"&amp;'Application For TE &amp; GOTS'!S1751),"")</f>
        <v/>
      </c>
      <c r="E1659" s="14" t="str">
        <f ca="1">'Application For TE &amp; GOTS'!AF1751</f>
        <v/>
      </c>
      <c r="F1659" s="14" t="str">
        <f ca="1">'Application For TE &amp; GOTS'!AH1751</f>
        <v/>
      </c>
      <c r="G1659" s="14" t="e">
        <f ca="1">'Application For TE &amp; GOTS'!AI1751</f>
        <v>#REF!</v>
      </c>
    </row>
    <row r="1660" spans="1:7">
      <c r="A1660" s="14">
        <v>1639</v>
      </c>
      <c r="B1660" s="14" t="str">
        <f ca="1">'Application For TE &amp; GOTS'!X1752</f>
        <v/>
      </c>
      <c r="C1660" s="14">
        <f>'Application For TE &amp; GOTS'!$D1752</f>
        <v>0</v>
      </c>
      <c r="D1660" s="14" t="str" cm="1">
        <f t="array" aca="1" ref="D1660" ca="1">IFERROR(INDIRECT("'Application For Textile'!L"&amp;'Application For TE &amp; GOTS'!S1752),"")</f>
        <v/>
      </c>
      <c r="E1660" s="14" t="str">
        <f ca="1">'Application For TE &amp; GOTS'!AF1752</f>
        <v/>
      </c>
      <c r="F1660" s="14" t="str">
        <f ca="1">'Application For TE &amp; GOTS'!AH1752</f>
        <v/>
      </c>
      <c r="G1660" s="14" t="e">
        <f ca="1">'Application For TE &amp; GOTS'!AI1752</f>
        <v>#REF!</v>
      </c>
    </row>
    <row r="1661" spans="1:7">
      <c r="A1661" s="14">
        <v>1640</v>
      </c>
      <c r="B1661" s="14" t="str">
        <f ca="1">'Application For TE &amp; GOTS'!X1753</f>
        <v/>
      </c>
      <c r="C1661" s="14">
        <f>'Application For TE &amp; GOTS'!$D1753</f>
        <v>0</v>
      </c>
      <c r="D1661" s="14" t="str" cm="1">
        <f t="array" aca="1" ref="D1661" ca="1">IFERROR(INDIRECT("'Application For Textile'!L"&amp;'Application For TE &amp; GOTS'!S1753),"")</f>
        <v/>
      </c>
      <c r="E1661" s="14" t="str">
        <f ca="1">'Application For TE &amp; GOTS'!AF1753</f>
        <v/>
      </c>
      <c r="F1661" s="14" t="str">
        <f ca="1">'Application For TE &amp; GOTS'!AH1753</f>
        <v/>
      </c>
      <c r="G1661" s="14" t="e">
        <f ca="1">'Application For TE &amp; GOTS'!AI1753</f>
        <v>#REF!</v>
      </c>
    </row>
    <row r="1662" spans="1:7">
      <c r="A1662" s="14">
        <v>1641</v>
      </c>
      <c r="B1662" s="14" t="str">
        <f ca="1">'Application For TE &amp; GOTS'!X1754</f>
        <v/>
      </c>
      <c r="C1662" s="14">
        <f>'Application For TE &amp; GOTS'!$D1754</f>
        <v>0</v>
      </c>
      <c r="D1662" s="14" t="str" cm="1">
        <f t="array" aca="1" ref="D1662" ca="1">IFERROR(INDIRECT("'Application For Textile'!L"&amp;'Application For TE &amp; GOTS'!S1754),"")</f>
        <v/>
      </c>
      <c r="E1662" s="14" t="str">
        <f ca="1">'Application For TE &amp; GOTS'!AF1754</f>
        <v/>
      </c>
      <c r="F1662" s="14" t="str">
        <f ca="1">'Application For TE &amp; GOTS'!AH1754</f>
        <v/>
      </c>
      <c r="G1662" s="14" t="e">
        <f ca="1">'Application For TE &amp; GOTS'!AI1754</f>
        <v>#REF!</v>
      </c>
    </row>
    <row r="1663" spans="1:7">
      <c r="A1663" s="14">
        <v>1642</v>
      </c>
      <c r="B1663" s="14" t="str">
        <f ca="1">'Application For TE &amp; GOTS'!X1755</f>
        <v/>
      </c>
      <c r="C1663" s="14">
        <f>'Application For TE &amp; GOTS'!$D1755</f>
        <v>0</v>
      </c>
      <c r="D1663" s="14" t="str" cm="1">
        <f t="array" aca="1" ref="D1663" ca="1">IFERROR(INDIRECT("'Application For Textile'!L"&amp;'Application For TE &amp; GOTS'!S1755),"")</f>
        <v/>
      </c>
      <c r="E1663" s="14" t="str">
        <f ca="1">'Application For TE &amp; GOTS'!AF1755</f>
        <v/>
      </c>
      <c r="F1663" s="14" t="str">
        <f ca="1">'Application For TE &amp; GOTS'!AH1755</f>
        <v/>
      </c>
      <c r="G1663" s="14" t="e">
        <f ca="1">'Application For TE &amp; GOTS'!AI1755</f>
        <v>#REF!</v>
      </c>
    </row>
    <row r="1664" spans="1:7">
      <c r="A1664" s="14">
        <v>1643</v>
      </c>
      <c r="B1664" s="14" t="str">
        <f ca="1">'Application For TE &amp; GOTS'!X1756</f>
        <v/>
      </c>
      <c r="C1664" s="14">
        <f>'Application For TE &amp; GOTS'!$D1756</f>
        <v>0</v>
      </c>
      <c r="D1664" s="14" t="str" cm="1">
        <f t="array" aca="1" ref="D1664" ca="1">IFERROR(INDIRECT("'Application For Textile'!L"&amp;'Application For TE &amp; GOTS'!S1756),"")</f>
        <v/>
      </c>
      <c r="E1664" s="14" t="str">
        <f ca="1">'Application For TE &amp; GOTS'!AF1756</f>
        <v/>
      </c>
      <c r="F1664" s="14" t="str">
        <f ca="1">'Application For TE &amp; GOTS'!AH1756</f>
        <v/>
      </c>
      <c r="G1664" s="14" t="e">
        <f ca="1">'Application For TE &amp; GOTS'!AI1756</f>
        <v>#REF!</v>
      </c>
    </row>
    <row r="1665" spans="1:7">
      <c r="A1665" s="14">
        <v>1644</v>
      </c>
      <c r="B1665" s="14" t="str">
        <f ca="1">'Application For TE &amp; GOTS'!X1757</f>
        <v/>
      </c>
      <c r="C1665" s="14">
        <f>'Application For TE &amp; GOTS'!$D1757</f>
        <v>0</v>
      </c>
      <c r="D1665" s="14" t="str" cm="1">
        <f t="array" aca="1" ref="D1665" ca="1">IFERROR(INDIRECT("'Application For Textile'!L"&amp;'Application For TE &amp; GOTS'!S1757),"")</f>
        <v/>
      </c>
      <c r="E1665" s="14" t="str">
        <f ca="1">'Application For TE &amp; GOTS'!AF1757</f>
        <v/>
      </c>
      <c r="F1665" s="14" t="str">
        <f ca="1">'Application For TE &amp; GOTS'!AH1757</f>
        <v/>
      </c>
      <c r="G1665" s="14" t="e">
        <f ca="1">'Application For TE &amp; GOTS'!AI1757</f>
        <v>#REF!</v>
      </c>
    </row>
    <row r="1666" spans="1:7">
      <c r="A1666" s="14">
        <v>1645</v>
      </c>
      <c r="B1666" s="14" t="str">
        <f ca="1">'Application For TE &amp; GOTS'!X1758</f>
        <v/>
      </c>
      <c r="C1666" s="14">
        <f>'Application For TE &amp; GOTS'!$D1758</f>
        <v>0</v>
      </c>
      <c r="D1666" s="14" t="str" cm="1">
        <f t="array" aca="1" ref="D1666" ca="1">IFERROR(INDIRECT("'Application For Textile'!L"&amp;'Application For TE &amp; GOTS'!S1758),"")</f>
        <v/>
      </c>
      <c r="E1666" s="14" t="str">
        <f ca="1">'Application For TE &amp; GOTS'!AF1758</f>
        <v/>
      </c>
      <c r="F1666" s="14" t="str">
        <f ca="1">'Application For TE &amp; GOTS'!AH1758</f>
        <v/>
      </c>
      <c r="G1666" s="14" t="e">
        <f ca="1">'Application For TE &amp; GOTS'!AI1758</f>
        <v>#REF!</v>
      </c>
    </row>
    <row r="1667" spans="1:7">
      <c r="A1667" s="14">
        <v>1646</v>
      </c>
      <c r="B1667" s="14" t="str">
        <f ca="1">'Application For TE &amp; GOTS'!X1759</f>
        <v/>
      </c>
      <c r="C1667" s="14">
        <f>'Application For TE &amp; GOTS'!$D1759</f>
        <v>0</v>
      </c>
      <c r="D1667" s="14" t="str" cm="1">
        <f t="array" aca="1" ref="D1667" ca="1">IFERROR(INDIRECT("'Application For Textile'!L"&amp;'Application For TE &amp; GOTS'!S1759),"")</f>
        <v/>
      </c>
      <c r="E1667" s="14" t="str">
        <f ca="1">'Application For TE &amp; GOTS'!AF1759</f>
        <v/>
      </c>
      <c r="F1667" s="14" t="str">
        <f ca="1">'Application For TE &amp; GOTS'!AH1759</f>
        <v/>
      </c>
      <c r="G1667" s="14" t="e">
        <f ca="1">'Application For TE &amp; GOTS'!AI1759</f>
        <v>#REF!</v>
      </c>
    </row>
    <row r="1668" spans="1:7">
      <c r="A1668" s="14">
        <v>1647</v>
      </c>
      <c r="B1668" s="14" t="str">
        <f ca="1">'Application For TE &amp; GOTS'!X1760</f>
        <v/>
      </c>
      <c r="C1668" s="14">
        <f>'Application For TE &amp; GOTS'!$D1760</f>
        <v>0</v>
      </c>
      <c r="D1668" s="14" t="str" cm="1">
        <f t="array" aca="1" ref="D1668" ca="1">IFERROR(INDIRECT("'Application For Textile'!L"&amp;'Application For TE &amp; GOTS'!S1760),"")</f>
        <v/>
      </c>
      <c r="E1668" s="14" t="str">
        <f ca="1">'Application For TE &amp; GOTS'!AF1760</f>
        <v/>
      </c>
      <c r="F1668" s="14" t="str">
        <f ca="1">'Application For TE &amp; GOTS'!AH1760</f>
        <v/>
      </c>
      <c r="G1668" s="14" t="e">
        <f ca="1">'Application For TE &amp; GOTS'!AI1760</f>
        <v>#REF!</v>
      </c>
    </row>
    <row r="1669" spans="1:7">
      <c r="A1669" s="14">
        <v>1648</v>
      </c>
      <c r="B1669" s="14" t="str">
        <f ca="1">'Application For TE &amp; GOTS'!X1761</f>
        <v/>
      </c>
      <c r="C1669" s="14">
        <f>'Application For TE &amp; GOTS'!$D1761</f>
        <v>0</v>
      </c>
      <c r="D1669" s="14" t="str" cm="1">
        <f t="array" aca="1" ref="D1669" ca="1">IFERROR(INDIRECT("'Application For Textile'!L"&amp;'Application For TE &amp; GOTS'!S1761),"")</f>
        <v/>
      </c>
      <c r="E1669" s="14" t="str">
        <f ca="1">'Application For TE &amp; GOTS'!AF1761</f>
        <v/>
      </c>
      <c r="F1669" s="14" t="str">
        <f ca="1">'Application For TE &amp; GOTS'!AH1761</f>
        <v/>
      </c>
      <c r="G1669" s="14" t="e">
        <f ca="1">'Application For TE &amp; GOTS'!AI1761</f>
        <v>#REF!</v>
      </c>
    </row>
    <row r="1670" spans="1:7">
      <c r="A1670" s="14">
        <v>1649</v>
      </c>
      <c r="B1670" s="14" t="str">
        <f ca="1">'Application For TE &amp; GOTS'!X1762</f>
        <v/>
      </c>
      <c r="C1670" s="14">
        <f>'Application For TE &amp; GOTS'!$D1762</f>
        <v>0</v>
      </c>
      <c r="D1670" s="14" t="str" cm="1">
        <f t="array" aca="1" ref="D1670" ca="1">IFERROR(INDIRECT("'Application For Textile'!L"&amp;'Application For TE &amp; GOTS'!S1762),"")</f>
        <v/>
      </c>
      <c r="E1670" s="14" t="str">
        <f ca="1">'Application For TE &amp; GOTS'!AF1762</f>
        <v/>
      </c>
      <c r="F1670" s="14" t="str">
        <f ca="1">'Application For TE &amp; GOTS'!AH1762</f>
        <v/>
      </c>
      <c r="G1670" s="14" t="e">
        <f ca="1">'Application For TE &amp; GOTS'!AI1762</f>
        <v>#REF!</v>
      </c>
    </row>
    <row r="1671" spans="1:7">
      <c r="A1671" s="14">
        <v>1650</v>
      </c>
      <c r="B1671" s="14" t="str">
        <f ca="1">'Application For TE &amp; GOTS'!X1763</f>
        <v/>
      </c>
      <c r="C1671" s="14">
        <f>'Application For TE &amp; GOTS'!$D1763</f>
        <v>0</v>
      </c>
      <c r="D1671" s="14" t="str" cm="1">
        <f t="array" aca="1" ref="D1671" ca="1">IFERROR(INDIRECT("'Application For Textile'!L"&amp;'Application For TE &amp; GOTS'!S1763),"")</f>
        <v/>
      </c>
      <c r="E1671" s="14" t="str">
        <f ca="1">'Application For TE &amp; GOTS'!AF1763</f>
        <v/>
      </c>
      <c r="F1671" s="14" t="str">
        <f ca="1">'Application For TE &amp; GOTS'!AH1763</f>
        <v/>
      </c>
      <c r="G1671" s="14" t="e">
        <f ca="1">'Application For TE &amp; GOTS'!AI1763</f>
        <v>#REF!</v>
      </c>
    </row>
    <row r="1672" spans="1:7">
      <c r="A1672" s="14">
        <v>1651</v>
      </c>
      <c r="B1672" s="14" t="str">
        <f ca="1">'Application For TE &amp; GOTS'!X1764</f>
        <v/>
      </c>
      <c r="C1672" s="14">
        <f>'Application For TE &amp; GOTS'!$D1764</f>
        <v>0</v>
      </c>
      <c r="D1672" s="14" t="str" cm="1">
        <f t="array" aca="1" ref="D1672" ca="1">IFERROR(INDIRECT("'Application For Textile'!L"&amp;'Application For TE &amp; GOTS'!S1764),"")</f>
        <v/>
      </c>
      <c r="E1672" s="14" t="str">
        <f ca="1">'Application For TE &amp; GOTS'!AF1764</f>
        <v/>
      </c>
      <c r="F1672" s="14" t="str">
        <f ca="1">'Application For TE &amp; GOTS'!AH1764</f>
        <v/>
      </c>
      <c r="G1672" s="14" t="e">
        <f ca="1">'Application For TE &amp; GOTS'!AI1764</f>
        <v>#REF!</v>
      </c>
    </row>
    <row r="1673" spans="1:7">
      <c r="A1673" s="14">
        <v>1652</v>
      </c>
      <c r="B1673" s="14" t="str">
        <f ca="1">'Application For TE &amp; GOTS'!X1765</f>
        <v/>
      </c>
      <c r="C1673" s="14">
        <f>'Application For TE &amp; GOTS'!$D1765</f>
        <v>0</v>
      </c>
      <c r="D1673" s="14" t="str" cm="1">
        <f t="array" aca="1" ref="D1673" ca="1">IFERROR(INDIRECT("'Application For Textile'!L"&amp;'Application For TE &amp; GOTS'!S1765),"")</f>
        <v/>
      </c>
      <c r="E1673" s="14" t="str">
        <f ca="1">'Application For TE &amp; GOTS'!AF1765</f>
        <v/>
      </c>
      <c r="F1673" s="14" t="str">
        <f ca="1">'Application For TE &amp; GOTS'!AH1765</f>
        <v/>
      </c>
      <c r="G1673" s="14" t="e">
        <f ca="1">'Application For TE &amp; GOTS'!AI1765</f>
        <v>#REF!</v>
      </c>
    </row>
    <row r="1674" spans="1:7">
      <c r="A1674" s="14">
        <v>1653</v>
      </c>
      <c r="B1674" s="14" t="str">
        <f ca="1">'Application For TE &amp; GOTS'!X1766</f>
        <v/>
      </c>
      <c r="C1674" s="14">
        <f>'Application For TE &amp; GOTS'!$D1766</f>
        <v>0</v>
      </c>
      <c r="D1674" s="14" t="str" cm="1">
        <f t="array" aca="1" ref="D1674" ca="1">IFERROR(INDIRECT("'Application For Textile'!L"&amp;'Application For TE &amp; GOTS'!S1766),"")</f>
        <v/>
      </c>
      <c r="E1674" s="14" t="str">
        <f ca="1">'Application For TE &amp; GOTS'!AF1766</f>
        <v/>
      </c>
      <c r="F1674" s="14" t="str">
        <f ca="1">'Application For TE &amp; GOTS'!AH1766</f>
        <v/>
      </c>
      <c r="G1674" s="14" t="e">
        <f ca="1">'Application For TE &amp; GOTS'!AI1766</f>
        <v>#REF!</v>
      </c>
    </row>
    <row r="1675" spans="1:7">
      <c r="A1675" s="14">
        <v>1654</v>
      </c>
      <c r="B1675" s="14" t="str">
        <f ca="1">'Application For TE &amp; GOTS'!X1767</f>
        <v/>
      </c>
      <c r="C1675" s="14">
        <f>'Application For TE &amp; GOTS'!$D1767</f>
        <v>0</v>
      </c>
      <c r="D1675" s="14" t="str" cm="1">
        <f t="array" aca="1" ref="D1675" ca="1">IFERROR(INDIRECT("'Application For Textile'!L"&amp;'Application For TE &amp; GOTS'!S1767),"")</f>
        <v/>
      </c>
      <c r="E1675" s="14" t="str">
        <f ca="1">'Application For TE &amp; GOTS'!AF1767</f>
        <v/>
      </c>
      <c r="F1675" s="14" t="str">
        <f ca="1">'Application For TE &amp; GOTS'!AH1767</f>
        <v/>
      </c>
      <c r="G1675" s="14" t="e">
        <f ca="1">'Application For TE &amp; GOTS'!AI1767</f>
        <v>#REF!</v>
      </c>
    </row>
    <row r="1676" spans="1:7">
      <c r="A1676" s="14">
        <v>1655</v>
      </c>
      <c r="B1676" s="14" t="str">
        <f ca="1">'Application For TE &amp; GOTS'!X1768</f>
        <v/>
      </c>
      <c r="C1676" s="14">
        <f>'Application For TE &amp; GOTS'!$D1768</f>
        <v>0</v>
      </c>
      <c r="D1676" s="14" t="str" cm="1">
        <f t="array" aca="1" ref="D1676" ca="1">IFERROR(INDIRECT("'Application For Textile'!L"&amp;'Application For TE &amp; GOTS'!S1768),"")</f>
        <v/>
      </c>
      <c r="E1676" s="14" t="str">
        <f ca="1">'Application For TE &amp; GOTS'!AF1768</f>
        <v/>
      </c>
      <c r="F1676" s="14" t="str">
        <f ca="1">'Application For TE &amp; GOTS'!AH1768</f>
        <v/>
      </c>
      <c r="G1676" s="14" t="e">
        <f ca="1">'Application For TE &amp; GOTS'!AI1768</f>
        <v>#REF!</v>
      </c>
    </row>
    <row r="1677" spans="1:7">
      <c r="A1677" s="14">
        <v>1656</v>
      </c>
      <c r="B1677" s="14" t="str">
        <f ca="1">'Application For TE &amp; GOTS'!X1769</f>
        <v/>
      </c>
      <c r="C1677" s="14">
        <f>'Application For TE &amp; GOTS'!$D1769</f>
        <v>0</v>
      </c>
      <c r="D1677" s="14" t="str" cm="1">
        <f t="array" aca="1" ref="D1677" ca="1">IFERROR(INDIRECT("'Application For Textile'!L"&amp;'Application For TE &amp; GOTS'!S1769),"")</f>
        <v/>
      </c>
      <c r="E1677" s="14" t="str">
        <f ca="1">'Application For TE &amp; GOTS'!AF1769</f>
        <v/>
      </c>
      <c r="F1677" s="14" t="str">
        <f ca="1">'Application For TE &amp; GOTS'!AH1769</f>
        <v/>
      </c>
      <c r="G1677" s="14" t="e">
        <f ca="1">'Application For TE &amp; GOTS'!AI1769</f>
        <v>#REF!</v>
      </c>
    </row>
    <row r="1678" spans="1:7">
      <c r="A1678" s="14">
        <v>1657</v>
      </c>
      <c r="B1678" s="14" t="str">
        <f ca="1">'Application For TE &amp; GOTS'!X1770</f>
        <v/>
      </c>
      <c r="C1678" s="14">
        <f>'Application For TE &amp; GOTS'!$D1770</f>
        <v>0</v>
      </c>
      <c r="D1678" s="14" t="str" cm="1">
        <f t="array" aca="1" ref="D1678" ca="1">IFERROR(INDIRECT("'Application For Textile'!L"&amp;'Application For TE &amp; GOTS'!S1770),"")</f>
        <v/>
      </c>
      <c r="E1678" s="14" t="str">
        <f ca="1">'Application For TE &amp; GOTS'!AF1770</f>
        <v/>
      </c>
      <c r="F1678" s="14" t="str">
        <f ca="1">'Application For TE &amp; GOTS'!AH1770</f>
        <v/>
      </c>
      <c r="G1678" s="14" t="e">
        <f ca="1">'Application For TE &amp; GOTS'!AI1770</f>
        <v>#REF!</v>
      </c>
    </row>
    <row r="1679" spans="1:7">
      <c r="A1679" s="14">
        <v>1658</v>
      </c>
      <c r="B1679" s="14" t="str">
        <f ca="1">'Application For TE &amp; GOTS'!X1771</f>
        <v/>
      </c>
      <c r="C1679" s="14">
        <f>'Application For TE &amp; GOTS'!$D1771</f>
        <v>0</v>
      </c>
      <c r="D1679" s="14" t="str" cm="1">
        <f t="array" aca="1" ref="D1679" ca="1">IFERROR(INDIRECT("'Application For Textile'!L"&amp;'Application For TE &amp; GOTS'!S1771),"")</f>
        <v/>
      </c>
      <c r="E1679" s="14" t="str">
        <f ca="1">'Application For TE &amp; GOTS'!AF1771</f>
        <v/>
      </c>
      <c r="F1679" s="14" t="str">
        <f ca="1">'Application For TE &amp; GOTS'!AH1771</f>
        <v/>
      </c>
      <c r="G1679" s="14" t="e">
        <f ca="1">'Application For TE &amp; GOTS'!AI1771</f>
        <v>#REF!</v>
      </c>
    </row>
    <row r="1680" spans="1:7">
      <c r="A1680" s="14">
        <v>1659</v>
      </c>
      <c r="B1680" s="14" t="str">
        <f ca="1">'Application For TE &amp; GOTS'!X1772</f>
        <v/>
      </c>
      <c r="C1680" s="14">
        <f>'Application For TE &amp; GOTS'!$D1772</f>
        <v>0</v>
      </c>
      <c r="D1680" s="14" t="str" cm="1">
        <f t="array" aca="1" ref="D1680" ca="1">IFERROR(INDIRECT("'Application For Textile'!L"&amp;'Application For TE &amp; GOTS'!S1772),"")</f>
        <v/>
      </c>
      <c r="E1680" s="14" t="str">
        <f ca="1">'Application For TE &amp; GOTS'!AF1772</f>
        <v/>
      </c>
      <c r="F1680" s="14" t="str">
        <f ca="1">'Application For TE &amp; GOTS'!AH1772</f>
        <v/>
      </c>
      <c r="G1680" s="14" t="e">
        <f ca="1">'Application For TE &amp; GOTS'!AI1772</f>
        <v>#REF!</v>
      </c>
    </row>
    <row r="1681" spans="1:7">
      <c r="A1681" s="14">
        <v>1660</v>
      </c>
      <c r="B1681" s="14" t="str">
        <f ca="1">'Application For TE &amp; GOTS'!X1773</f>
        <v/>
      </c>
      <c r="C1681" s="14">
        <f>'Application For TE &amp; GOTS'!$D1773</f>
        <v>0</v>
      </c>
      <c r="D1681" s="14" t="str" cm="1">
        <f t="array" aca="1" ref="D1681" ca="1">IFERROR(INDIRECT("'Application For Textile'!L"&amp;'Application For TE &amp; GOTS'!S1773),"")</f>
        <v/>
      </c>
      <c r="E1681" s="14" t="str">
        <f ca="1">'Application For TE &amp; GOTS'!AF1773</f>
        <v/>
      </c>
      <c r="F1681" s="14" t="str">
        <f ca="1">'Application For TE &amp; GOTS'!AH1773</f>
        <v/>
      </c>
      <c r="G1681" s="14" t="e">
        <f ca="1">'Application For TE &amp; GOTS'!AI1773</f>
        <v>#REF!</v>
      </c>
    </row>
    <row r="1682" spans="1:7">
      <c r="A1682" s="14">
        <v>1661</v>
      </c>
      <c r="B1682" s="14" t="str">
        <f ca="1">'Application For TE &amp; GOTS'!X1774</f>
        <v/>
      </c>
      <c r="C1682" s="14">
        <f>'Application For TE &amp; GOTS'!$D1774</f>
        <v>0</v>
      </c>
      <c r="D1682" s="14" t="str" cm="1">
        <f t="array" aca="1" ref="D1682" ca="1">IFERROR(INDIRECT("'Application For Textile'!L"&amp;'Application For TE &amp; GOTS'!S1774),"")</f>
        <v/>
      </c>
      <c r="E1682" s="14" t="str">
        <f ca="1">'Application For TE &amp; GOTS'!AF1774</f>
        <v/>
      </c>
      <c r="F1682" s="14" t="str">
        <f ca="1">'Application For TE &amp; GOTS'!AH1774</f>
        <v/>
      </c>
      <c r="G1682" s="14" t="e">
        <f ca="1">'Application For TE &amp; GOTS'!AI1774</f>
        <v>#REF!</v>
      </c>
    </row>
    <row r="1683" spans="1:7">
      <c r="A1683" s="14">
        <v>1662</v>
      </c>
      <c r="B1683" s="14" t="str">
        <f ca="1">'Application For TE &amp; GOTS'!X1775</f>
        <v/>
      </c>
      <c r="C1683" s="14">
        <f>'Application For TE &amp; GOTS'!$D1775</f>
        <v>0</v>
      </c>
      <c r="D1683" s="14" t="str" cm="1">
        <f t="array" aca="1" ref="D1683" ca="1">IFERROR(INDIRECT("'Application For Textile'!L"&amp;'Application For TE &amp; GOTS'!S1775),"")</f>
        <v/>
      </c>
      <c r="E1683" s="14" t="str">
        <f ca="1">'Application For TE &amp; GOTS'!AF1775</f>
        <v/>
      </c>
      <c r="F1683" s="14" t="str">
        <f ca="1">'Application For TE &amp; GOTS'!AH1775</f>
        <v/>
      </c>
      <c r="G1683" s="14" t="e">
        <f ca="1">'Application For TE &amp; GOTS'!AI1775</f>
        <v>#REF!</v>
      </c>
    </row>
    <row r="1684" spans="1:7">
      <c r="A1684" s="14">
        <v>1663</v>
      </c>
      <c r="B1684" s="14" t="str">
        <f ca="1">'Application For TE &amp; GOTS'!X1776</f>
        <v/>
      </c>
      <c r="C1684" s="14">
        <f>'Application For TE &amp; GOTS'!$D1776</f>
        <v>0</v>
      </c>
      <c r="D1684" s="14" t="str" cm="1">
        <f t="array" aca="1" ref="D1684" ca="1">IFERROR(INDIRECT("'Application For Textile'!L"&amp;'Application For TE &amp; GOTS'!S1776),"")</f>
        <v/>
      </c>
      <c r="E1684" s="14" t="str">
        <f ca="1">'Application For TE &amp; GOTS'!AF1776</f>
        <v/>
      </c>
      <c r="F1684" s="14" t="str">
        <f ca="1">'Application For TE &amp; GOTS'!AH1776</f>
        <v/>
      </c>
      <c r="G1684" s="14" t="e">
        <f ca="1">'Application For TE &amp; GOTS'!AI1776</f>
        <v>#REF!</v>
      </c>
    </row>
    <row r="1685" spans="1:7">
      <c r="A1685" s="14">
        <v>1664</v>
      </c>
      <c r="B1685" s="14" t="str">
        <f ca="1">'Application For TE &amp; GOTS'!X1777</f>
        <v/>
      </c>
      <c r="C1685" s="14">
        <f>'Application For TE &amp; GOTS'!$D1777</f>
        <v>0</v>
      </c>
      <c r="D1685" s="14" t="str" cm="1">
        <f t="array" aca="1" ref="D1685" ca="1">IFERROR(INDIRECT("'Application For Textile'!L"&amp;'Application For TE &amp; GOTS'!S1777),"")</f>
        <v/>
      </c>
      <c r="E1685" s="14" t="str">
        <f ca="1">'Application For TE &amp; GOTS'!AF1777</f>
        <v/>
      </c>
      <c r="F1685" s="14" t="str">
        <f ca="1">'Application For TE &amp; GOTS'!AH1777</f>
        <v/>
      </c>
      <c r="G1685" s="14" t="e">
        <f ca="1">'Application For TE &amp; GOTS'!AI1777</f>
        <v>#REF!</v>
      </c>
    </row>
    <row r="1686" spans="1:7">
      <c r="A1686" s="14">
        <v>1665</v>
      </c>
      <c r="B1686" s="14" t="str">
        <f ca="1">'Application For TE &amp; GOTS'!X1778</f>
        <v/>
      </c>
      <c r="C1686" s="14">
        <f>'Application For TE &amp; GOTS'!$D1778</f>
        <v>0</v>
      </c>
      <c r="D1686" s="14" t="str" cm="1">
        <f t="array" aca="1" ref="D1686" ca="1">IFERROR(INDIRECT("'Application For Textile'!L"&amp;'Application For TE &amp; GOTS'!S1778),"")</f>
        <v/>
      </c>
      <c r="E1686" s="14" t="str">
        <f ca="1">'Application For TE &amp; GOTS'!AF1778</f>
        <v/>
      </c>
      <c r="F1686" s="14" t="str">
        <f ca="1">'Application For TE &amp; GOTS'!AH1778</f>
        <v/>
      </c>
      <c r="G1686" s="14" t="e">
        <f ca="1">'Application For TE &amp; GOTS'!AI1778</f>
        <v>#REF!</v>
      </c>
    </row>
    <row r="1687" spans="1:7">
      <c r="A1687" s="14">
        <v>1666</v>
      </c>
      <c r="B1687" s="14" t="str">
        <f ca="1">'Application For TE &amp; GOTS'!X1779</f>
        <v/>
      </c>
      <c r="C1687" s="14">
        <f>'Application For TE &amp; GOTS'!$D1779</f>
        <v>0</v>
      </c>
      <c r="D1687" s="14" t="str" cm="1">
        <f t="array" aca="1" ref="D1687" ca="1">IFERROR(INDIRECT("'Application For Textile'!L"&amp;'Application For TE &amp; GOTS'!S1779),"")</f>
        <v/>
      </c>
      <c r="E1687" s="14" t="str">
        <f ca="1">'Application For TE &amp; GOTS'!AF1779</f>
        <v/>
      </c>
      <c r="F1687" s="14" t="str">
        <f ca="1">'Application For TE &amp; GOTS'!AH1779</f>
        <v/>
      </c>
      <c r="G1687" s="14" t="e">
        <f ca="1">'Application For TE &amp; GOTS'!AI1779</f>
        <v>#REF!</v>
      </c>
    </row>
    <row r="1688" spans="1:7">
      <c r="A1688" s="14">
        <v>1667</v>
      </c>
      <c r="B1688" s="14" t="str">
        <f ca="1">'Application For TE &amp; GOTS'!X1780</f>
        <v/>
      </c>
      <c r="C1688" s="14">
        <f>'Application For TE &amp; GOTS'!$D1780</f>
        <v>0</v>
      </c>
      <c r="D1688" s="14" t="str" cm="1">
        <f t="array" aca="1" ref="D1688" ca="1">IFERROR(INDIRECT("'Application For Textile'!L"&amp;'Application For TE &amp; GOTS'!S1780),"")</f>
        <v/>
      </c>
      <c r="E1688" s="14" t="str">
        <f ca="1">'Application For TE &amp; GOTS'!AF1780</f>
        <v/>
      </c>
      <c r="F1688" s="14" t="str">
        <f ca="1">'Application For TE &amp; GOTS'!AH1780</f>
        <v/>
      </c>
      <c r="G1688" s="14" t="e">
        <f ca="1">'Application For TE &amp; GOTS'!AI1780</f>
        <v>#REF!</v>
      </c>
    </row>
    <row r="1689" spans="1:7">
      <c r="A1689" s="14">
        <v>1668</v>
      </c>
      <c r="B1689" s="14" t="str">
        <f ca="1">'Application For TE &amp; GOTS'!X1781</f>
        <v/>
      </c>
      <c r="C1689" s="14">
        <f>'Application For TE &amp; GOTS'!$D1781</f>
        <v>0</v>
      </c>
      <c r="D1689" s="14" t="str" cm="1">
        <f t="array" aca="1" ref="D1689" ca="1">IFERROR(INDIRECT("'Application For Textile'!L"&amp;'Application For TE &amp; GOTS'!S1781),"")</f>
        <v/>
      </c>
      <c r="E1689" s="14" t="str">
        <f ca="1">'Application For TE &amp; GOTS'!AF1781</f>
        <v/>
      </c>
      <c r="F1689" s="14" t="str">
        <f ca="1">'Application For TE &amp; GOTS'!AH1781</f>
        <v/>
      </c>
      <c r="G1689" s="14" t="e">
        <f ca="1">'Application For TE &amp; GOTS'!AI1781</f>
        <v>#REF!</v>
      </c>
    </row>
    <row r="1690" spans="1:7">
      <c r="A1690" s="14">
        <v>1669</v>
      </c>
      <c r="B1690" s="14" t="str">
        <f ca="1">'Application For TE &amp; GOTS'!X1782</f>
        <v/>
      </c>
      <c r="C1690" s="14">
        <f>'Application For TE &amp; GOTS'!$D1782</f>
        <v>0</v>
      </c>
      <c r="D1690" s="14" t="str" cm="1">
        <f t="array" aca="1" ref="D1690" ca="1">IFERROR(INDIRECT("'Application For Textile'!L"&amp;'Application For TE &amp; GOTS'!S1782),"")</f>
        <v/>
      </c>
      <c r="E1690" s="14" t="str">
        <f ca="1">'Application For TE &amp; GOTS'!AF1782</f>
        <v/>
      </c>
      <c r="F1690" s="14" t="str">
        <f ca="1">'Application For TE &amp; GOTS'!AH1782</f>
        <v/>
      </c>
      <c r="G1690" s="14" t="e">
        <f ca="1">'Application For TE &amp; GOTS'!AI1782</f>
        <v>#REF!</v>
      </c>
    </row>
    <row r="1691" spans="1:7">
      <c r="A1691" s="14">
        <v>1670</v>
      </c>
      <c r="B1691" s="14" t="str">
        <f ca="1">'Application For TE &amp; GOTS'!X1783</f>
        <v/>
      </c>
      <c r="C1691" s="14">
        <f>'Application For TE &amp; GOTS'!$D1783</f>
        <v>0</v>
      </c>
      <c r="D1691" s="14" t="str" cm="1">
        <f t="array" aca="1" ref="D1691" ca="1">IFERROR(INDIRECT("'Application For Textile'!L"&amp;'Application For TE &amp; GOTS'!S1783),"")</f>
        <v/>
      </c>
      <c r="E1691" s="14" t="str">
        <f ca="1">'Application For TE &amp; GOTS'!AF1783</f>
        <v/>
      </c>
      <c r="F1691" s="14" t="str">
        <f ca="1">'Application For TE &amp; GOTS'!AH1783</f>
        <v/>
      </c>
      <c r="G1691" s="14" t="e">
        <f ca="1">'Application For TE &amp; GOTS'!AI1783</f>
        <v>#REF!</v>
      </c>
    </row>
    <row r="1692" spans="1:7">
      <c r="A1692" s="14">
        <v>1671</v>
      </c>
      <c r="B1692" s="14" t="str">
        <f ca="1">'Application For TE &amp; GOTS'!X1784</f>
        <v/>
      </c>
      <c r="C1692" s="14">
        <f>'Application For TE &amp; GOTS'!$D1784</f>
        <v>0</v>
      </c>
      <c r="D1692" s="14" t="str" cm="1">
        <f t="array" aca="1" ref="D1692" ca="1">IFERROR(INDIRECT("'Application For Textile'!L"&amp;'Application For TE &amp; GOTS'!S1784),"")</f>
        <v/>
      </c>
      <c r="E1692" s="14" t="str">
        <f ca="1">'Application For TE &amp; GOTS'!AF1784</f>
        <v/>
      </c>
      <c r="F1692" s="14" t="str">
        <f ca="1">'Application For TE &amp; GOTS'!AH1784</f>
        <v/>
      </c>
      <c r="G1692" s="14" t="e">
        <f ca="1">'Application For TE &amp; GOTS'!AI1784</f>
        <v>#REF!</v>
      </c>
    </row>
    <row r="1693" spans="1:7">
      <c r="A1693" s="14">
        <v>1672</v>
      </c>
      <c r="B1693" s="14" t="str">
        <f ca="1">'Application For TE &amp; GOTS'!X1785</f>
        <v/>
      </c>
      <c r="C1693" s="14">
        <f>'Application For TE &amp; GOTS'!$D1785</f>
        <v>0</v>
      </c>
      <c r="D1693" s="14" t="str" cm="1">
        <f t="array" aca="1" ref="D1693" ca="1">IFERROR(INDIRECT("'Application For Textile'!L"&amp;'Application For TE &amp; GOTS'!S1785),"")</f>
        <v/>
      </c>
      <c r="E1693" s="14" t="str">
        <f ca="1">'Application For TE &amp; GOTS'!AF1785</f>
        <v/>
      </c>
      <c r="F1693" s="14" t="str">
        <f ca="1">'Application For TE &amp; GOTS'!AH1785</f>
        <v/>
      </c>
      <c r="G1693" s="14" t="e">
        <f ca="1">'Application For TE &amp; GOTS'!AI1785</f>
        <v>#REF!</v>
      </c>
    </row>
    <row r="1694" spans="1:7">
      <c r="A1694" s="14">
        <v>1673</v>
      </c>
      <c r="B1694" s="14" t="str">
        <f ca="1">'Application For TE &amp; GOTS'!X1786</f>
        <v/>
      </c>
      <c r="C1694" s="14">
        <f>'Application For TE &amp; GOTS'!$D1786</f>
        <v>0</v>
      </c>
      <c r="D1694" s="14" t="str" cm="1">
        <f t="array" aca="1" ref="D1694" ca="1">IFERROR(INDIRECT("'Application For Textile'!L"&amp;'Application For TE &amp; GOTS'!S1786),"")</f>
        <v/>
      </c>
      <c r="E1694" s="14" t="str">
        <f ca="1">'Application For TE &amp; GOTS'!AF1786</f>
        <v/>
      </c>
      <c r="F1694" s="14" t="str">
        <f ca="1">'Application For TE &amp; GOTS'!AH1786</f>
        <v/>
      </c>
      <c r="G1694" s="14" t="e">
        <f ca="1">'Application For TE &amp; GOTS'!AI1786</f>
        <v>#REF!</v>
      </c>
    </row>
    <row r="1695" spans="1:7">
      <c r="A1695" s="14">
        <v>1674</v>
      </c>
      <c r="B1695" s="14" t="str">
        <f ca="1">'Application For TE &amp; GOTS'!X1787</f>
        <v/>
      </c>
      <c r="C1695" s="14">
        <f>'Application For TE &amp; GOTS'!$D1787</f>
        <v>0</v>
      </c>
      <c r="D1695" s="14" t="str" cm="1">
        <f t="array" aca="1" ref="D1695" ca="1">IFERROR(INDIRECT("'Application For Textile'!L"&amp;'Application For TE &amp; GOTS'!S1787),"")</f>
        <v/>
      </c>
      <c r="E1695" s="14" t="str">
        <f ca="1">'Application For TE &amp; GOTS'!AF1787</f>
        <v/>
      </c>
      <c r="F1695" s="14" t="str">
        <f ca="1">'Application For TE &amp; GOTS'!AH1787</f>
        <v/>
      </c>
      <c r="G1695" s="14" t="e">
        <f ca="1">'Application For TE &amp; GOTS'!AI1787</f>
        <v>#REF!</v>
      </c>
    </row>
    <row r="1696" spans="1:7">
      <c r="A1696" s="14">
        <v>1675</v>
      </c>
      <c r="B1696" s="14" t="str">
        <f ca="1">'Application For TE &amp; GOTS'!X1788</f>
        <v/>
      </c>
      <c r="C1696" s="14">
        <f>'Application For TE &amp; GOTS'!$D1788</f>
        <v>0</v>
      </c>
      <c r="D1696" s="14" t="str" cm="1">
        <f t="array" aca="1" ref="D1696" ca="1">IFERROR(INDIRECT("'Application For Textile'!L"&amp;'Application For TE &amp; GOTS'!S1788),"")</f>
        <v/>
      </c>
      <c r="E1696" s="14" t="str">
        <f ca="1">'Application For TE &amp; GOTS'!AF1788</f>
        <v/>
      </c>
      <c r="F1696" s="14" t="str">
        <f ca="1">'Application For TE &amp; GOTS'!AH1788</f>
        <v/>
      </c>
      <c r="G1696" s="14" t="e">
        <f ca="1">'Application For TE &amp; GOTS'!AI1788</f>
        <v>#REF!</v>
      </c>
    </row>
    <row r="1697" spans="1:7">
      <c r="A1697" s="14">
        <v>1676</v>
      </c>
      <c r="B1697" s="14" t="str">
        <f ca="1">'Application For TE &amp; GOTS'!X1789</f>
        <v/>
      </c>
      <c r="C1697" s="14">
        <f>'Application For TE &amp; GOTS'!$D1789</f>
        <v>0</v>
      </c>
      <c r="D1697" s="14" t="str" cm="1">
        <f t="array" aca="1" ref="D1697" ca="1">IFERROR(INDIRECT("'Application For Textile'!L"&amp;'Application For TE &amp; GOTS'!S1789),"")</f>
        <v/>
      </c>
      <c r="E1697" s="14" t="str">
        <f ca="1">'Application For TE &amp; GOTS'!AF1789</f>
        <v/>
      </c>
      <c r="F1697" s="14" t="str">
        <f ca="1">'Application For TE &amp; GOTS'!AH1789</f>
        <v/>
      </c>
      <c r="G1697" s="14" t="e">
        <f ca="1">'Application For TE &amp; GOTS'!AI1789</f>
        <v>#REF!</v>
      </c>
    </row>
    <row r="1698" spans="1:7">
      <c r="A1698" s="14">
        <v>1677</v>
      </c>
      <c r="B1698" s="14" t="str">
        <f ca="1">'Application For TE &amp; GOTS'!X1790</f>
        <v/>
      </c>
      <c r="C1698" s="14">
        <f>'Application For TE &amp; GOTS'!$D1790</f>
        <v>0</v>
      </c>
      <c r="D1698" s="14" t="str" cm="1">
        <f t="array" aca="1" ref="D1698" ca="1">IFERROR(INDIRECT("'Application For Textile'!L"&amp;'Application For TE &amp; GOTS'!S1790),"")</f>
        <v/>
      </c>
      <c r="E1698" s="14" t="str">
        <f ca="1">'Application For TE &amp; GOTS'!AF1790</f>
        <v/>
      </c>
      <c r="F1698" s="14" t="str">
        <f ca="1">'Application For TE &amp; GOTS'!AH1790</f>
        <v/>
      </c>
      <c r="G1698" s="14" t="e">
        <f ca="1">'Application For TE &amp; GOTS'!AI1790</f>
        <v>#REF!</v>
      </c>
    </row>
    <row r="1699" spans="1:7">
      <c r="A1699" s="14">
        <v>1678</v>
      </c>
      <c r="B1699" s="14" t="str">
        <f ca="1">'Application For TE &amp; GOTS'!X1791</f>
        <v/>
      </c>
      <c r="C1699" s="14">
        <f>'Application For TE &amp; GOTS'!$D1791</f>
        <v>0</v>
      </c>
      <c r="D1699" s="14" t="str" cm="1">
        <f t="array" aca="1" ref="D1699" ca="1">IFERROR(INDIRECT("'Application For Textile'!L"&amp;'Application For TE &amp; GOTS'!S1791),"")</f>
        <v/>
      </c>
      <c r="E1699" s="14" t="str">
        <f ca="1">'Application For TE &amp; GOTS'!AF1791</f>
        <v/>
      </c>
      <c r="F1699" s="14" t="str">
        <f ca="1">'Application For TE &amp; GOTS'!AH1791</f>
        <v/>
      </c>
      <c r="G1699" s="14" t="e">
        <f ca="1">'Application For TE &amp; GOTS'!AI1791</f>
        <v>#REF!</v>
      </c>
    </row>
    <row r="1700" spans="1:7">
      <c r="A1700" s="14">
        <v>1679</v>
      </c>
      <c r="B1700" s="14" t="str">
        <f ca="1">'Application For TE &amp; GOTS'!X1792</f>
        <v/>
      </c>
      <c r="C1700" s="14">
        <f>'Application For TE &amp; GOTS'!$D1792</f>
        <v>0</v>
      </c>
      <c r="D1700" s="14" t="str" cm="1">
        <f t="array" aca="1" ref="D1700" ca="1">IFERROR(INDIRECT("'Application For Textile'!L"&amp;'Application For TE &amp; GOTS'!S1792),"")</f>
        <v/>
      </c>
      <c r="E1700" s="14" t="str">
        <f ca="1">'Application For TE &amp; GOTS'!AF1792</f>
        <v/>
      </c>
      <c r="F1700" s="14" t="str">
        <f ca="1">'Application For TE &amp; GOTS'!AH1792</f>
        <v/>
      </c>
      <c r="G1700" s="14" t="e">
        <f ca="1">'Application For TE &amp; GOTS'!AI1792</f>
        <v>#REF!</v>
      </c>
    </row>
    <row r="1701" spans="1:7">
      <c r="A1701" s="14">
        <v>1680</v>
      </c>
      <c r="B1701" s="14" t="str">
        <f ca="1">'Application For TE &amp; GOTS'!X1793</f>
        <v/>
      </c>
      <c r="C1701" s="14">
        <f>'Application For TE &amp; GOTS'!$D1793</f>
        <v>0</v>
      </c>
      <c r="D1701" s="14" t="str" cm="1">
        <f t="array" aca="1" ref="D1701" ca="1">IFERROR(INDIRECT("'Application For Textile'!L"&amp;'Application For TE &amp; GOTS'!S1793),"")</f>
        <v/>
      </c>
      <c r="E1701" s="14" t="str">
        <f ca="1">'Application For TE &amp; GOTS'!AF1793</f>
        <v/>
      </c>
      <c r="F1701" s="14" t="str">
        <f ca="1">'Application For TE &amp; GOTS'!AH1793</f>
        <v/>
      </c>
      <c r="G1701" s="14" t="e">
        <f ca="1">'Application For TE &amp; GOTS'!AI1793</f>
        <v>#REF!</v>
      </c>
    </row>
    <row r="1702" spans="1:7">
      <c r="A1702" s="14">
        <v>1681</v>
      </c>
      <c r="B1702" s="14" t="str">
        <f ca="1">'Application For TE &amp; GOTS'!X1794</f>
        <v/>
      </c>
      <c r="C1702" s="14">
        <f>'Application For TE &amp; GOTS'!$D1794</f>
        <v>0</v>
      </c>
      <c r="D1702" s="14" t="str" cm="1">
        <f t="array" aca="1" ref="D1702" ca="1">IFERROR(INDIRECT("'Application For Textile'!L"&amp;'Application For TE &amp; GOTS'!S1794),"")</f>
        <v/>
      </c>
      <c r="E1702" s="14" t="str">
        <f ca="1">'Application For TE &amp; GOTS'!AF1794</f>
        <v/>
      </c>
      <c r="F1702" s="14" t="str">
        <f ca="1">'Application For TE &amp; GOTS'!AH1794</f>
        <v/>
      </c>
      <c r="G1702" s="14" t="e">
        <f ca="1">'Application For TE &amp; GOTS'!AI1794</f>
        <v>#REF!</v>
      </c>
    </row>
    <row r="1703" spans="1:7">
      <c r="A1703" s="14">
        <v>1682</v>
      </c>
      <c r="B1703" s="14" t="str">
        <f ca="1">'Application For TE &amp; GOTS'!X1795</f>
        <v/>
      </c>
      <c r="C1703" s="14">
        <f>'Application For TE &amp; GOTS'!$D1795</f>
        <v>0</v>
      </c>
      <c r="D1703" s="14" t="str" cm="1">
        <f t="array" aca="1" ref="D1703" ca="1">IFERROR(INDIRECT("'Application For Textile'!L"&amp;'Application For TE &amp; GOTS'!S1795),"")</f>
        <v/>
      </c>
      <c r="E1703" s="14" t="str">
        <f ca="1">'Application For TE &amp; GOTS'!AF1795</f>
        <v/>
      </c>
      <c r="F1703" s="14" t="str">
        <f ca="1">'Application For TE &amp; GOTS'!AH1795</f>
        <v/>
      </c>
      <c r="G1703" s="14" t="e">
        <f ca="1">'Application For TE &amp; GOTS'!AI1795</f>
        <v>#REF!</v>
      </c>
    </row>
    <row r="1704" spans="1:7">
      <c r="A1704" s="14">
        <v>1683</v>
      </c>
      <c r="B1704" s="14" t="str">
        <f ca="1">'Application For TE &amp; GOTS'!X1796</f>
        <v/>
      </c>
      <c r="C1704" s="14">
        <f>'Application For TE &amp; GOTS'!$D1796</f>
        <v>0</v>
      </c>
      <c r="D1704" s="14" t="str" cm="1">
        <f t="array" aca="1" ref="D1704" ca="1">IFERROR(INDIRECT("'Application For Textile'!L"&amp;'Application For TE &amp; GOTS'!S1796),"")</f>
        <v/>
      </c>
      <c r="E1704" s="14" t="str">
        <f ca="1">'Application For TE &amp; GOTS'!AF1796</f>
        <v/>
      </c>
      <c r="F1704" s="14" t="str">
        <f ca="1">'Application For TE &amp; GOTS'!AH1796</f>
        <v/>
      </c>
      <c r="G1704" s="14" t="e">
        <f ca="1">'Application For TE &amp; GOTS'!AI1796</f>
        <v>#REF!</v>
      </c>
    </row>
    <row r="1705" spans="1:7">
      <c r="A1705" s="14">
        <v>1684</v>
      </c>
      <c r="B1705" s="14" t="str">
        <f ca="1">'Application For TE &amp; GOTS'!X1797</f>
        <v/>
      </c>
      <c r="C1705" s="14">
        <f>'Application For TE &amp; GOTS'!$D1797</f>
        <v>0</v>
      </c>
      <c r="D1705" s="14" t="str" cm="1">
        <f t="array" aca="1" ref="D1705" ca="1">IFERROR(INDIRECT("'Application For Textile'!L"&amp;'Application For TE &amp; GOTS'!S1797),"")</f>
        <v/>
      </c>
      <c r="E1705" s="14" t="str">
        <f ca="1">'Application For TE &amp; GOTS'!AF1797</f>
        <v/>
      </c>
      <c r="F1705" s="14" t="str">
        <f ca="1">'Application For TE &amp; GOTS'!AH1797</f>
        <v/>
      </c>
      <c r="G1705" s="14" t="e">
        <f ca="1">'Application For TE &amp; GOTS'!AI1797</f>
        <v>#REF!</v>
      </c>
    </row>
    <row r="1706" spans="1:7">
      <c r="A1706" s="14">
        <v>1685</v>
      </c>
      <c r="B1706" s="14" t="str">
        <f ca="1">'Application For TE &amp; GOTS'!X1798</f>
        <v/>
      </c>
      <c r="C1706" s="14">
        <f>'Application For TE &amp; GOTS'!$D1798</f>
        <v>0</v>
      </c>
      <c r="D1706" s="14" t="str" cm="1">
        <f t="array" aca="1" ref="D1706" ca="1">IFERROR(INDIRECT("'Application For Textile'!L"&amp;'Application For TE &amp; GOTS'!S1798),"")</f>
        <v/>
      </c>
      <c r="E1706" s="14" t="str">
        <f ca="1">'Application For TE &amp; GOTS'!AF1798</f>
        <v/>
      </c>
      <c r="F1706" s="14" t="str">
        <f ca="1">'Application For TE &amp; GOTS'!AH1798</f>
        <v/>
      </c>
      <c r="G1706" s="14" t="e">
        <f ca="1">'Application For TE &amp; GOTS'!AI1798</f>
        <v>#REF!</v>
      </c>
    </row>
    <row r="1707" spans="1:7">
      <c r="A1707" s="14">
        <v>1686</v>
      </c>
      <c r="B1707" s="14" t="str">
        <f ca="1">'Application For TE &amp; GOTS'!X1799</f>
        <v/>
      </c>
      <c r="C1707" s="14">
        <f>'Application For TE &amp; GOTS'!$D1799</f>
        <v>0</v>
      </c>
      <c r="D1707" s="14" t="str" cm="1">
        <f t="array" aca="1" ref="D1707" ca="1">IFERROR(INDIRECT("'Application For Textile'!L"&amp;'Application For TE &amp; GOTS'!S1799),"")</f>
        <v/>
      </c>
      <c r="E1707" s="14" t="str">
        <f ca="1">'Application For TE &amp; GOTS'!AF1799</f>
        <v/>
      </c>
      <c r="F1707" s="14" t="str">
        <f ca="1">'Application For TE &amp; GOTS'!AH1799</f>
        <v/>
      </c>
      <c r="G1707" s="14" t="e">
        <f ca="1">'Application For TE &amp; GOTS'!AI1799</f>
        <v>#REF!</v>
      </c>
    </row>
    <row r="1708" spans="1:7">
      <c r="A1708" s="14">
        <v>1687</v>
      </c>
      <c r="B1708" s="14" t="str">
        <f ca="1">'Application For TE &amp; GOTS'!X1800</f>
        <v/>
      </c>
      <c r="C1708" s="14">
        <f>'Application For TE &amp; GOTS'!$D1800</f>
        <v>0</v>
      </c>
      <c r="D1708" s="14" t="str" cm="1">
        <f t="array" aca="1" ref="D1708" ca="1">IFERROR(INDIRECT("'Application For Textile'!L"&amp;'Application For TE &amp; GOTS'!S1800),"")</f>
        <v/>
      </c>
      <c r="E1708" s="14" t="str">
        <f ca="1">'Application For TE &amp; GOTS'!AF1800</f>
        <v/>
      </c>
      <c r="F1708" s="14" t="str">
        <f ca="1">'Application For TE &amp; GOTS'!AH1800</f>
        <v/>
      </c>
      <c r="G1708" s="14" t="e">
        <f ca="1">'Application For TE &amp; GOTS'!AI1800</f>
        <v>#REF!</v>
      </c>
    </row>
    <row r="1709" spans="1:7">
      <c r="A1709" s="14">
        <v>1688</v>
      </c>
      <c r="B1709" s="14" t="str">
        <f ca="1">'Application For TE &amp; GOTS'!X1801</f>
        <v/>
      </c>
      <c r="C1709" s="14">
        <f>'Application For TE &amp; GOTS'!$D1801</f>
        <v>0</v>
      </c>
      <c r="D1709" s="14" t="str" cm="1">
        <f t="array" aca="1" ref="D1709" ca="1">IFERROR(INDIRECT("'Application For Textile'!L"&amp;'Application For TE &amp; GOTS'!S1801),"")</f>
        <v/>
      </c>
      <c r="E1709" s="14" t="str">
        <f ca="1">'Application For TE &amp; GOTS'!AF1801</f>
        <v/>
      </c>
      <c r="F1709" s="14" t="str">
        <f ca="1">'Application For TE &amp; GOTS'!AH1801</f>
        <v/>
      </c>
      <c r="G1709" s="14" t="e">
        <f ca="1">'Application For TE &amp; GOTS'!AI1801</f>
        <v>#REF!</v>
      </c>
    </row>
    <row r="1710" spans="1:7">
      <c r="A1710" s="14">
        <v>1689</v>
      </c>
      <c r="B1710" s="14" t="str">
        <f ca="1">'Application For TE &amp; GOTS'!X1802</f>
        <v/>
      </c>
      <c r="C1710" s="14">
        <f>'Application For TE &amp; GOTS'!$D1802</f>
        <v>0</v>
      </c>
      <c r="D1710" s="14" t="str" cm="1">
        <f t="array" aca="1" ref="D1710" ca="1">IFERROR(INDIRECT("'Application For Textile'!L"&amp;'Application For TE &amp; GOTS'!S1802),"")</f>
        <v/>
      </c>
      <c r="E1710" s="14" t="str">
        <f ca="1">'Application For TE &amp; GOTS'!AF1802</f>
        <v/>
      </c>
      <c r="F1710" s="14" t="str">
        <f ca="1">'Application For TE &amp; GOTS'!AH1802</f>
        <v/>
      </c>
      <c r="G1710" s="14" t="e">
        <f ca="1">'Application For TE &amp; GOTS'!AI1802</f>
        <v>#REF!</v>
      </c>
    </row>
    <row r="1711" spans="1:7">
      <c r="A1711" s="14">
        <v>1690</v>
      </c>
      <c r="B1711" s="14" t="str">
        <f ca="1">'Application For TE &amp; GOTS'!X1803</f>
        <v/>
      </c>
      <c r="C1711" s="14">
        <f>'Application For TE &amp; GOTS'!$D1803</f>
        <v>0</v>
      </c>
      <c r="D1711" s="14" t="str" cm="1">
        <f t="array" aca="1" ref="D1711" ca="1">IFERROR(INDIRECT("'Application For Textile'!L"&amp;'Application For TE &amp; GOTS'!S1803),"")</f>
        <v/>
      </c>
      <c r="E1711" s="14" t="str">
        <f ca="1">'Application For TE &amp; GOTS'!AF1803</f>
        <v/>
      </c>
      <c r="F1711" s="14" t="str">
        <f ca="1">'Application For TE &amp; GOTS'!AH1803</f>
        <v/>
      </c>
      <c r="G1711" s="14" t="e">
        <f ca="1">'Application For TE &amp; GOTS'!AI1803</f>
        <v>#REF!</v>
      </c>
    </row>
    <row r="1712" spans="1:7">
      <c r="A1712" s="14">
        <v>1691</v>
      </c>
      <c r="B1712" s="14" t="str">
        <f ca="1">'Application For TE &amp; GOTS'!X1804</f>
        <v/>
      </c>
      <c r="C1712" s="14">
        <f>'Application For TE &amp; GOTS'!$D1804</f>
        <v>0</v>
      </c>
      <c r="D1712" s="14" t="str" cm="1">
        <f t="array" aca="1" ref="D1712" ca="1">IFERROR(INDIRECT("'Application For Textile'!L"&amp;'Application For TE &amp; GOTS'!S1804),"")</f>
        <v/>
      </c>
      <c r="E1712" s="14" t="str">
        <f ca="1">'Application For TE &amp; GOTS'!AF1804</f>
        <v/>
      </c>
      <c r="F1712" s="14" t="str">
        <f ca="1">'Application For TE &amp; GOTS'!AH1804</f>
        <v/>
      </c>
      <c r="G1712" s="14" t="e">
        <f ca="1">'Application For TE &amp; GOTS'!AI1804</f>
        <v>#REF!</v>
      </c>
    </row>
    <row r="1713" spans="1:7">
      <c r="A1713" s="14">
        <v>1692</v>
      </c>
      <c r="B1713" s="14" t="str">
        <f ca="1">'Application For TE &amp; GOTS'!X1805</f>
        <v/>
      </c>
      <c r="C1713" s="14">
        <f>'Application For TE &amp; GOTS'!$D1805</f>
        <v>0</v>
      </c>
      <c r="D1713" s="14" t="str" cm="1">
        <f t="array" aca="1" ref="D1713" ca="1">IFERROR(INDIRECT("'Application For Textile'!L"&amp;'Application For TE &amp; GOTS'!S1805),"")</f>
        <v/>
      </c>
      <c r="E1713" s="14" t="str">
        <f ca="1">'Application For TE &amp; GOTS'!AF1805</f>
        <v/>
      </c>
      <c r="F1713" s="14" t="str">
        <f ca="1">'Application For TE &amp; GOTS'!AH1805</f>
        <v/>
      </c>
      <c r="G1713" s="14" t="e">
        <f ca="1">'Application For TE &amp; GOTS'!AI1805</f>
        <v>#REF!</v>
      </c>
    </row>
    <row r="1714" spans="1:7">
      <c r="A1714" s="14">
        <v>1693</v>
      </c>
      <c r="B1714" s="14" t="str">
        <f ca="1">'Application For TE &amp; GOTS'!X1806</f>
        <v/>
      </c>
      <c r="C1714" s="14">
        <f>'Application For TE &amp; GOTS'!$D1806</f>
        <v>0</v>
      </c>
      <c r="D1714" s="14" t="str" cm="1">
        <f t="array" aca="1" ref="D1714" ca="1">IFERROR(INDIRECT("'Application For Textile'!L"&amp;'Application For TE &amp; GOTS'!S1806),"")</f>
        <v/>
      </c>
      <c r="E1714" s="14" t="str">
        <f ca="1">'Application For TE &amp; GOTS'!AF1806</f>
        <v/>
      </c>
      <c r="F1714" s="14" t="str">
        <f ca="1">'Application For TE &amp; GOTS'!AH1806</f>
        <v/>
      </c>
      <c r="G1714" s="14" t="e">
        <f ca="1">'Application For TE &amp; GOTS'!AI1806</f>
        <v>#REF!</v>
      </c>
    </row>
    <row r="1715" spans="1:7">
      <c r="A1715" s="14">
        <v>1694</v>
      </c>
      <c r="B1715" s="14" t="str">
        <f ca="1">'Application For TE &amp; GOTS'!X1807</f>
        <v/>
      </c>
      <c r="C1715" s="14">
        <f>'Application For TE &amp; GOTS'!$D1807</f>
        <v>0</v>
      </c>
      <c r="D1715" s="14" t="str" cm="1">
        <f t="array" aca="1" ref="D1715" ca="1">IFERROR(INDIRECT("'Application For Textile'!L"&amp;'Application For TE &amp; GOTS'!S1807),"")</f>
        <v/>
      </c>
      <c r="E1715" s="14" t="str">
        <f ca="1">'Application For TE &amp; GOTS'!AF1807</f>
        <v/>
      </c>
      <c r="F1715" s="14" t="str">
        <f ca="1">'Application For TE &amp; GOTS'!AH1807</f>
        <v/>
      </c>
      <c r="G1715" s="14" t="e">
        <f ca="1">'Application For TE &amp; GOTS'!AI1807</f>
        <v>#REF!</v>
      </c>
    </row>
    <row r="1716" spans="1:7">
      <c r="A1716" s="14">
        <v>1695</v>
      </c>
      <c r="B1716" s="14" t="str">
        <f ca="1">'Application For TE &amp; GOTS'!X1808</f>
        <v/>
      </c>
      <c r="C1716" s="14">
        <f>'Application For TE &amp; GOTS'!$D1808</f>
        <v>0</v>
      </c>
      <c r="D1716" s="14" t="str" cm="1">
        <f t="array" aca="1" ref="D1716" ca="1">IFERROR(INDIRECT("'Application For Textile'!L"&amp;'Application For TE &amp; GOTS'!S1808),"")</f>
        <v/>
      </c>
      <c r="E1716" s="14" t="str">
        <f ca="1">'Application For TE &amp; GOTS'!AF1808</f>
        <v/>
      </c>
      <c r="F1716" s="14" t="str">
        <f ca="1">'Application For TE &amp; GOTS'!AH1808</f>
        <v/>
      </c>
      <c r="G1716" s="14" t="e">
        <f ca="1">'Application For TE &amp; GOTS'!AI1808</f>
        <v>#REF!</v>
      </c>
    </row>
    <row r="1717" spans="1:7">
      <c r="A1717" s="14">
        <v>1696</v>
      </c>
      <c r="B1717" s="14" t="str">
        <f ca="1">'Application For TE &amp; GOTS'!X1809</f>
        <v/>
      </c>
      <c r="C1717" s="14">
        <f>'Application For TE &amp; GOTS'!$D1809</f>
        <v>0</v>
      </c>
      <c r="D1717" s="14" t="str" cm="1">
        <f t="array" aca="1" ref="D1717" ca="1">IFERROR(INDIRECT("'Application For Textile'!L"&amp;'Application For TE &amp; GOTS'!S1809),"")</f>
        <v/>
      </c>
      <c r="E1717" s="14" t="str">
        <f ca="1">'Application For TE &amp; GOTS'!AF1809</f>
        <v/>
      </c>
      <c r="F1717" s="14" t="str">
        <f ca="1">'Application For TE &amp; GOTS'!AH1809</f>
        <v/>
      </c>
      <c r="G1717" s="14" t="e">
        <f ca="1">'Application For TE &amp; GOTS'!AI1809</f>
        <v>#REF!</v>
      </c>
    </row>
    <row r="1718" spans="1:7">
      <c r="A1718" s="14">
        <v>1697</v>
      </c>
      <c r="B1718" s="14" t="str">
        <f ca="1">'Application For TE &amp; GOTS'!X1810</f>
        <v/>
      </c>
      <c r="C1718" s="14">
        <f>'Application For TE &amp; GOTS'!$D1810</f>
        <v>0</v>
      </c>
      <c r="D1718" s="14" t="str" cm="1">
        <f t="array" aca="1" ref="D1718" ca="1">IFERROR(INDIRECT("'Application For Textile'!L"&amp;'Application For TE &amp; GOTS'!S1810),"")</f>
        <v/>
      </c>
      <c r="E1718" s="14" t="str">
        <f ca="1">'Application For TE &amp; GOTS'!AF1810</f>
        <v/>
      </c>
      <c r="F1718" s="14" t="str">
        <f ca="1">'Application For TE &amp; GOTS'!AH1810</f>
        <v/>
      </c>
      <c r="G1718" s="14" t="e">
        <f ca="1">'Application For TE &amp; GOTS'!AI1810</f>
        <v>#REF!</v>
      </c>
    </row>
    <row r="1719" spans="1:7">
      <c r="A1719" s="14">
        <v>1698</v>
      </c>
      <c r="B1719" s="14" t="str">
        <f ca="1">'Application For TE &amp; GOTS'!X1811</f>
        <v/>
      </c>
      <c r="C1719" s="14">
        <f>'Application For TE &amp; GOTS'!$D1811</f>
        <v>0</v>
      </c>
      <c r="D1719" s="14" t="str" cm="1">
        <f t="array" aca="1" ref="D1719" ca="1">IFERROR(INDIRECT("'Application For Textile'!L"&amp;'Application For TE &amp; GOTS'!S1811),"")</f>
        <v/>
      </c>
      <c r="E1719" s="14" t="str">
        <f ca="1">'Application For TE &amp; GOTS'!AF1811</f>
        <v/>
      </c>
      <c r="F1719" s="14" t="str">
        <f ca="1">'Application For TE &amp; GOTS'!AH1811</f>
        <v/>
      </c>
      <c r="G1719" s="14" t="e">
        <f ca="1">'Application For TE &amp; GOTS'!AI1811</f>
        <v>#REF!</v>
      </c>
    </row>
    <row r="1720" spans="1:7">
      <c r="A1720" s="14">
        <v>1699</v>
      </c>
      <c r="B1720" s="14" t="str">
        <f ca="1">'Application For TE &amp; GOTS'!X1812</f>
        <v/>
      </c>
      <c r="C1720" s="14">
        <f>'Application For TE &amp; GOTS'!$D1812</f>
        <v>0</v>
      </c>
      <c r="D1720" s="14" t="str" cm="1">
        <f t="array" aca="1" ref="D1720" ca="1">IFERROR(INDIRECT("'Application For Textile'!L"&amp;'Application For TE &amp; GOTS'!S1812),"")</f>
        <v/>
      </c>
      <c r="E1720" s="14" t="str">
        <f ca="1">'Application For TE &amp; GOTS'!AF1812</f>
        <v/>
      </c>
      <c r="F1720" s="14" t="str">
        <f ca="1">'Application For TE &amp; GOTS'!AH1812</f>
        <v/>
      </c>
      <c r="G1720" s="14" t="e">
        <f ca="1">'Application For TE &amp; GOTS'!AI1812</f>
        <v>#REF!</v>
      </c>
    </row>
    <row r="1721" spans="1:7">
      <c r="A1721" s="14">
        <v>1700</v>
      </c>
      <c r="B1721" s="14" t="str">
        <f ca="1">'Application For TE &amp; GOTS'!X1813</f>
        <v/>
      </c>
      <c r="C1721" s="14">
        <f>'Application For TE &amp; GOTS'!$D1813</f>
        <v>0</v>
      </c>
      <c r="D1721" s="14" t="str" cm="1">
        <f t="array" aca="1" ref="D1721" ca="1">IFERROR(INDIRECT("'Application For Textile'!L"&amp;'Application For TE &amp; GOTS'!S1813),"")</f>
        <v/>
      </c>
      <c r="E1721" s="14" t="str">
        <f ca="1">'Application For TE &amp; GOTS'!AF1813</f>
        <v/>
      </c>
      <c r="F1721" s="14" t="str">
        <f ca="1">'Application For TE &amp; GOTS'!AH1813</f>
        <v/>
      </c>
      <c r="G1721" s="14" t="e">
        <f ca="1">'Application For TE &amp; GOTS'!AI1813</f>
        <v>#REF!</v>
      </c>
    </row>
    <row r="1722" spans="1:7">
      <c r="A1722" s="14">
        <v>1701</v>
      </c>
      <c r="B1722" s="14" t="str">
        <f ca="1">'Application For TE &amp; GOTS'!X1814</f>
        <v/>
      </c>
      <c r="C1722" s="14">
        <f>'Application For TE &amp; GOTS'!$D1814</f>
        <v>0</v>
      </c>
      <c r="D1722" s="14" t="str" cm="1">
        <f t="array" aca="1" ref="D1722" ca="1">IFERROR(INDIRECT("'Application For Textile'!L"&amp;'Application For TE &amp; GOTS'!S1814),"")</f>
        <v/>
      </c>
      <c r="E1722" s="14" t="str">
        <f ca="1">'Application For TE &amp; GOTS'!AF1814</f>
        <v/>
      </c>
      <c r="F1722" s="14" t="str">
        <f ca="1">'Application For TE &amp; GOTS'!AH1814</f>
        <v/>
      </c>
      <c r="G1722" s="14" t="e">
        <f ca="1">'Application For TE &amp; GOTS'!AI1814</f>
        <v>#REF!</v>
      </c>
    </row>
    <row r="1723" spans="1:7">
      <c r="A1723" s="14">
        <v>1702</v>
      </c>
      <c r="B1723" s="14" t="str">
        <f ca="1">'Application For TE &amp; GOTS'!X1815</f>
        <v/>
      </c>
      <c r="C1723" s="14">
        <f>'Application For TE &amp; GOTS'!$D1815</f>
        <v>0</v>
      </c>
      <c r="D1723" s="14" t="str" cm="1">
        <f t="array" aca="1" ref="D1723" ca="1">IFERROR(INDIRECT("'Application For Textile'!L"&amp;'Application For TE &amp; GOTS'!S1815),"")</f>
        <v/>
      </c>
      <c r="E1723" s="14" t="str">
        <f ca="1">'Application For TE &amp; GOTS'!AF1815</f>
        <v/>
      </c>
      <c r="F1723" s="14" t="str">
        <f ca="1">'Application For TE &amp; GOTS'!AH1815</f>
        <v/>
      </c>
      <c r="G1723" s="14" t="e">
        <f ca="1">'Application For TE &amp; GOTS'!AI1815</f>
        <v>#REF!</v>
      </c>
    </row>
    <row r="1724" spans="1:7">
      <c r="A1724" s="14">
        <v>1703</v>
      </c>
      <c r="B1724" s="14" t="str">
        <f ca="1">'Application For TE &amp; GOTS'!X1816</f>
        <v/>
      </c>
      <c r="C1724" s="14">
        <f>'Application For TE &amp; GOTS'!$D1816</f>
        <v>0</v>
      </c>
      <c r="D1724" s="14" t="str" cm="1">
        <f t="array" aca="1" ref="D1724" ca="1">IFERROR(INDIRECT("'Application For Textile'!L"&amp;'Application For TE &amp; GOTS'!S1816),"")</f>
        <v/>
      </c>
      <c r="E1724" s="14" t="str">
        <f ca="1">'Application For TE &amp; GOTS'!AF1816</f>
        <v/>
      </c>
      <c r="F1724" s="14" t="str">
        <f ca="1">'Application For TE &amp; GOTS'!AH1816</f>
        <v/>
      </c>
      <c r="G1724" s="14" t="e">
        <f ca="1">'Application For TE &amp; GOTS'!AI1816</f>
        <v>#REF!</v>
      </c>
    </row>
    <row r="1725" spans="1:7">
      <c r="A1725" s="14">
        <v>1704</v>
      </c>
      <c r="B1725" s="14" t="str">
        <f ca="1">'Application For TE &amp; GOTS'!X1817</f>
        <v/>
      </c>
      <c r="C1725" s="14">
        <f>'Application For TE &amp; GOTS'!$D1817</f>
        <v>0</v>
      </c>
      <c r="D1725" s="14" t="str" cm="1">
        <f t="array" aca="1" ref="D1725" ca="1">IFERROR(INDIRECT("'Application For Textile'!L"&amp;'Application For TE &amp; GOTS'!S1817),"")</f>
        <v/>
      </c>
      <c r="E1725" s="14" t="str">
        <f ca="1">'Application For TE &amp; GOTS'!AF1817</f>
        <v/>
      </c>
      <c r="F1725" s="14" t="str">
        <f ca="1">'Application For TE &amp; GOTS'!AH1817</f>
        <v/>
      </c>
      <c r="G1725" s="14" t="e">
        <f ca="1">'Application For TE &amp; GOTS'!AI1817</f>
        <v>#REF!</v>
      </c>
    </row>
    <row r="1726" spans="1:7">
      <c r="A1726" s="14">
        <v>1705</v>
      </c>
      <c r="B1726" s="14" t="str">
        <f ca="1">'Application For TE &amp; GOTS'!X1818</f>
        <v/>
      </c>
      <c r="C1726" s="14">
        <f>'Application For TE &amp; GOTS'!$D1818</f>
        <v>0</v>
      </c>
      <c r="D1726" s="14" t="str" cm="1">
        <f t="array" aca="1" ref="D1726" ca="1">IFERROR(INDIRECT("'Application For Textile'!L"&amp;'Application For TE &amp; GOTS'!S1818),"")</f>
        <v/>
      </c>
      <c r="E1726" s="14" t="str">
        <f ca="1">'Application For TE &amp; GOTS'!AF1818</f>
        <v/>
      </c>
      <c r="F1726" s="14" t="str">
        <f ca="1">'Application For TE &amp; GOTS'!AH1818</f>
        <v/>
      </c>
      <c r="G1726" s="14" t="e">
        <f ca="1">'Application For TE &amp; GOTS'!AI1818</f>
        <v>#REF!</v>
      </c>
    </row>
    <row r="1727" spans="1:7">
      <c r="A1727" s="14">
        <v>1706</v>
      </c>
      <c r="B1727" s="14" t="str">
        <f ca="1">'Application For TE &amp; GOTS'!X1819</f>
        <v/>
      </c>
      <c r="C1727" s="14">
        <f>'Application For TE &amp; GOTS'!$D1819</f>
        <v>0</v>
      </c>
      <c r="D1727" s="14" t="str" cm="1">
        <f t="array" aca="1" ref="D1727" ca="1">IFERROR(INDIRECT("'Application For Textile'!L"&amp;'Application For TE &amp; GOTS'!S1819),"")</f>
        <v/>
      </c>
      <c r="E1727" s="14" t="str">
        <f ca="1">'Application For TE &amp; GOTS'!AF1819</f>
        <v/>
      </c>
      <c r="F1727" s="14" t="str">
        <f ca="1">'Application For TE &amp; GOTS'!AH1819</f>
        <v/>
      </c>
      <c r="G1727" s="14" t="e">
        <f ca="1">'Application For TE &amp; GOTS'!AI1819</f>
        <v>#REF!</v>
      </c>
    </row>
    <row r="1728" spans="1:7">
      <c r="A1728" s="14">
        <v>1707</v>
      </c>
      <c r="B1728" s="14" t="str">
        <f ca="1">'Application For TE &amp; GOTS'!X1820</f>
        <v/>
      </c>
      <c r="C1728" s="14">
        <f>'Application For TE &amp; GOTS'!$D1820</f>
        <v>0</v>
      </c>
      <c r="D1728" s="14" t="str" cm="1">
        <f t="array" aca="1" ref="D1728" ca="1">IFERROR(INDIRECT("'Application For Textile'!L"&amp;'Application For TE &amp; GOTS'!S1820),"")</f>
        <v/>
      </c>
      <c r="E1728" s="14" t="str">
        <f ca="1">'Application For TE &amp; GOTS'!AF1820</f>
        <v/>
      </c>
      <c r="F1728" s="14" t="str">
        <f ca="1">'Application For TE &amp; GOTS'!AH1820</f>
        <v/>
      </c>
      <c r="G1728" s="14" t="e">
        <f ca="1">'Application For TE &amp; GOTS'!AI1820</f>
        <v>#REF!</v>
      </c>
    </row>
    <row r="1729" spans="1:7">
      <c r="A1729" s="14">
        <v>1708</v>
      </c>
      <c r="B1729" s="14" t="str">
        <f ca="1">'Application For TE &amp; GOTS'!X1821</f>
        <v/>
      </c>
      <c r="C1729" s="14">
        <f>'Application For TE &amp; GOTS'!$D1821</f>
        <v>0</v>
      </c>
      <c r="D1729" s="14" t="str" cm="1">
        <f t="array" aca="1" ref="D1729" ca="1">IFERROR(INDIRECT("'Application For Textile'!L"&amp;'Application For TE &amp; GOTS'!S1821),"")</f>
        <v/>
      </c>
      <c r="E1729" s="14" t="str">
        <f ca="1">'Application For TE &amp; GOTS'!AF1821</f>
        <v/>
      </c>
      <c r="F1729" s="14" t="str">
        <f ca="1">'Application For TE &amp; GOTS'!AH1821</f>
        <v/>
      </c>
      <c r="G1729" s="14" t="e">
        <f ca="1">'Application For TE &amp; GOTS'!AI1821</f>
        <v>#REF!</v>
      </c>
    </row>
    <row r="1730" spans="1:7">
      <c r="A1730" s="14">
        <v>1709</v>
      </c>
      <c r="B1730" s="14" t="str">
        <f ca="1">'Application For TE &amp; GOTS'!X1822</f>
        <v/>
      </c>
      <c r="C1730" s="14">
        <f>'Application For TE &amp; GOTS'!$D1822</f>
        <v>0</v>
      </c>
      <c r="D1730" s="14" t="str" cm="1">
        <f t="array" aca="1" ref="D1730" ca="1">IFERROR(INDIRECT("'Application For Textile'!L"&amp;'Application For TE &amp; GOTS'!S1822),"")</f>
        <v/>
      </c>
      <c r="E1730" s="14" t="str">
        <f ca="1">'Application For TE &amp; GOTS'!AF1822</f>
        <v/>
      </c>
      <c r="F1730" s="14" t="str">
        <f ca="1">'Application For TE &amp; GOTS'!AH1822</f>
        <v/>
      </c>
      <c r="G1730" s="14" t="e">
        <f ca="1">'Application For TE &amp; GOTS'!AI1822</f>
        <v>#REF!</v>
      </c>
    </row>
    <row r="1731" spans="1:7">
      <c r="A1731" s="14">
        <v>1710</v>
      </c>
      <c r="B1731" s="14" t="str">
        <f ca="1">'Application For TE &amp; GOTS'!X1823</f>
        <v/>
      </c>
      <c r="C1731" s="14">
        <f>'Application For TE &amp; GOTS'!$D1823</f>
        <v>0</v>
      </c>
      <c r="D1731" s="14" t="str" cm="1">
        <f t="array" aca="1" ref="D1731" ca="1">IFERROR(INDIRECT("'Application For Textile'!L"&amp;'Application For TE &amp; GOTS'!S1823),"")</f>
        <v/>
      </c>
      <c r="E1731" s="14" t="str">
        <f ca="1">'Application For TE &amp; GOTS'!AF1823</f>
        <v/>
      </c>
      <c r="F1731" s="14" t="str">
        <f ca="1">'Application For TE &amp; GOTS'!AH1823</f>
        <v/>
      </c>
      <c r="G1731" s="14" t="e">
        <f ca="1">'Application For TE &amp; GOTS'!AI1823</f>
        <v>#REF!</v>
      </c>
    </row>
    <row r="1732" spans="1:7">
      <c r="A1732" s="14">
        <v>1711</v>
      </c>
      <c r="B1732" s="14" t="str">
        <f ca="1">'Application For TE &amp; GOTS'!X1824</f>
        <v/>
      </c>
      <c r="C1732" s="14">
        <f>'Application For TE &amp; GOTS'!$D1824</f>
        <v>0</v>
      </c>
      <c r="D1732" s="14" t="str" cm="1">
        <f t="array" aca="1" ref="D1732" ca="1">IFERROR(INDIRECT("'Application For Textile'!L"&amp;'Application For TE &amp; GOTS'!S1824),"")</f>
        <v/>
      </c>
      <c r="E1732" s="14" t="str">
        <f ca="1">'Application For TE &amp; GOTS'!AF1824</f>
        <v/>
      </c>
      <c r="F1732" s="14" t="str">
        <f ca="1">'Application For TE &amp; GOTS'!AH1824</f>
        <v/>
      </c>
      <c r="G1732" s="14" t="e">
        <f ca="1">'Application For TE &amp; GOTS'!AI1824</f>
        <v>#REF!</v>
      </c>
    </row>
    <row r="1733" spans="1:7">
      <c r="A1733" s="14">
        <v>1712</v>
      </c>
      <c r="B1733" s="14" t="str">
        <f ca="1">'Application For TE &amp; GOTS'!X1825</f>
        <v/>
      </c>
      <c r="C1733" s="14">
        <f>'Application For TE &amp; GOTS'!$D1825</f>
        <v>0</v>
      </c>
      <c r="D1733" s="14" t="str" cm="1">
        <f t="array" aca="1" ref="D1733" ca="1">IFERROR(INDIRECT("'Application For Textile'!L"&amp;'Application For TE &amp; GOTS'!S1825),"")</f>
        <v/>
      </c>
      <c r="E1733" s="14" t="str">
        <f ca="1">'Application For TE &amp; GOTS'!AF1825</f>
        <v/>
      </c>
      <c r="F1733" s="14" t="str">
        <f ca="1">'Application For TE &amp; GOTS'!AH1825</f>
        <v/>
      </c>
      <c r="G1733" s="14" t="e">
        <f ca="1">'Application For TE &amp; GOTS'!AI1825</f>
        <v>#REF!</v>
      </c>
    </row>
    <row r="1734" spans="1:7">
      <c r="A1734" s="14">
        <v>1713</v>
      </c>
      <c r="B1734" s="14" t="str">
        <f ca="1">'Application For TE &amp; GOTS'!X1826</f>
        <v/>
      </c>
      <c r="C1734" s="14">
        <f>'Application For TE &amp; GOTS'!$D1826</f>
        <v>0</v>
      </c>
      <c r="D1734" s="14" t="str" cm="1">
        <f t="array" aca="1" ref="D1734" ca="1">IFERROR(INDIRECT("'Application For Textile'!L"&amp;'Application For TE &amp; GOTS'!S1826),"")</f>
        <v/>
      </c>
      <c r="E1734" s="14" t="str">
        <f ca="1">'Application For TE &amp; GOTS'!AF1826</f>
        <v/>
      </c>
      <c r="F1734" s="14" t="str">
        <f ca="1">'Application For TE &amp; GOTS'!AH1826</f>
        <v/>
      </c>
      <c r="G1734" s="14" t="e">
        <f ca="1">'Application For TE &amp; GOTS'!AI1826</f>
        <v>#REF!</v>
      </c>
    </row>
    <row r="1735" spans="1:7">
      <c r="A1735" s="14">
        <v>1714</v>
      </c>
      <c r="B1735" s="14" t="str">
        <f ca="1">'Application For TE &amp; GOTS'!X1827</f>
        <v/>
      </c>
      <c r="C1735" s="14">
        <f>'Application For TE &amp; GOTS'!$D1827</f>
        <v>0</v>
      </c>
      <c r="D1735" s="14" t="str" cm="1">
        <f t="array" aca="1" ref="D1735" ca="1">IFERROR(INDIRECT("'Application For Textile'!L"&amp;'Application For TE &amp; GOTS'!S1827),"")</f>
        <v/>
      </c>
      <c r="E1735" s="14" t="str">
        <f ca="1">'Application For TE &amp; GOTS'!AF1827</f>
        <v/>
      </c>
      <c r="F1735" s="14" t="str">
        <f ca="1">'Application For TE &amp; GOTS'!AH1827</f>
        <v/>
      </c>
      <c r="G1735" s="14" t="e">
        <f ca="1">'Application For TE &amp; GOTS'!AI1827</f>
        <v>#REF!</v>
      </c>
    </row>
    <row r="1736" spans="1:7">
      <c r="A1736" s="14">
        <v>1715</v>
      </c>
      <c r="B1736" s="14" t="str">
        <f ca="1">'Application For TE &amp; GOTS'!X1828</f>
        <v/>
      </c>
      <c r="C1736" s="14">
        <f>'Application For TE &amp; GOTS'!$D1828</f>
        <v>0</v>
      </c>
      <c r="D1736" s="14" t="str" cm="1">
        <f t="array" aca="1" ref="D1736" ca="1">IFERROR(INDIRECT("'Application For Textile'!L"&amp;'Application For TE &amp; GOTS'!S1828),"")</f>
        <v/>
      </c>
      <c r="E1736" s="14" t="str">
        <f ca="1">'Application For TE &amp; GOTS'!AF1828</f>
        <v/>
      </c>
      <c r="F1736" s="14" t="str">
        <f ca="1">'Application For TE &amp; GOTS'!AH1828</f>
        <v/>
      </c>
      <c r="G1736" s="14" t="e">
        <f ca="1">'Application For TE &amp; GOTS'!AI1828</f>
        <v>#REF!</v>
      </c>
    </row>
    <row r="1737" spans="1:7">
      <c r="A1737" s="14">
        <v>1716</v>
      </c>
      <c r="B1737" s="14" t="str">
        <f ca="1">'Application For TE &amp; GOTS'!X1829</f>
        <v/>
      </c>
      <c r="C1737" s="14">
        <f>'Application For TE &amp; GOTS'!$D1829</f>
        <v>0</v>
      </c>
      <c r="D1737" s="14" t="str" cm="1">
        <f t="array" aca="1" ref="D1737" ca="1">IFERROR(INDIRECT("'Application For Textile'!L"&amp;'Application For TE &amp; GOTS'!S1829),"")</f>
        <v/>
      </c>
      <c r="E1737" s="14" t="str">
        <f ca="1">'Application For TE &amp; GOTS'!AF1829</f>
        <v/>
      </c>
      <c r="F1737" s="14" t="str">
        <f ca="1">'Application For TE &amp; GOTS'!AH1829</f>
        <v/>
      </c>
      <c r="G1737" s="14" t="e">
        <f ca="1">'Application For TE &amp; GOTS'!AI1829</f>
        <v>#REF!</v>
      </c>
    </row>
    <row r="1738" spans="1:7">
      <c r="A1738" s="14">
        <v>1717</v>
      </c>
      <c r="B1738" s="14" t="str">
        <f ca="1">'Application For TE &amp; GOTS'!X1830</f>
        <v/>
      </c>
      <c r="C1738" s="14">
        <f>'Application For TE &amp; GOTS'!$D1830</f>
        <v>0</v>
      </c>
      <c r="D1738" s="14" t="str" cm="1">
        <f t="array" aca="1" ref="D1738" ca="1">IFERROR(INDIRECT("'Application For Textile'!L"&amp;'Application For TE &amp; GOTS'!S1830),"")</f>
        <v/>
      </c>
      <c r="E1738" s="14" t="str">
        <f ca="1">'Application For TE &amp; GOTS'!AF1830</f>
        <v/>
      </c>
      <c r="F1738" s="14" t="str">
        <f ca="1">'Application For TE &amp; GOTS'!AH1830</f>
        <v/>
      </c>
      <c r="G1738" s="14" t="e">
        <f ca="1">'Application For TE &amp; GOTS'!AI1830</f>
        <v>#REF!</v>
      </c>
    </row>
    <row r="1739" spans="1:7">
      <c r="A1739" s="14">
        <v>1718</v>
      </c>
      <c r="B1739" s="14" t="str">
        <f ca="1">'Application For TE &amp; GOTS'!X1831</f>
        <v/>
      </c>
      <c r="C1739" s="14">
        <f>'Application For TE &amp; GOTS'!$D1831</f>
        <v>0</v>
      </c>
      <c r="D1739" s="14" t="str" cm="1">
        <f t="array" aca="1" ref="D1739" ca="1">IFERROR(INDIRECT("'Application For Textile'!L"&amp;'Application For TE &amp; GOTS'!S1831),"")</f>
        <v/>
      </c>
      <c r="E1739" s="14" t="str">
        <f ca="1">'Application For TE &amp; GOTS'!AF1831</f>
        <v/>
      </c>
      <c r="F1739" s="14" t="str">
        <f ca="1">'Application For TE &amp; GOTS'!AH1831</f>
        <v/>
      </c>
      <c r="G1739" s="14" t="e">
        <f ca="1">'Application For TE &amp; GOTS'!AI1831</f>
        <v>#REF!</v>
      </c>
    </row>
    <row r="1740" spans="1:7">
      <c r="A1740" s="14">
        <v>1719</v>
      </c>
      <c r="B1740" s="14" t="str">
        <f ca="1">'Application For TE &amp; GOTS'!X1832</f>
        <v/>
      </c>
      <c r="C1740" s="14">
        <f>'Application For TE &amp; GOTS'!$D1832</f>
        <v>0</v>
      </c>
      <c r="D1740" s="14" t="str" cm="1">
        <f t="array" aca="1" ref="D1740" ca="1">IFERROR(INDIRECT("'Application For Textile'!L"&amp;'Application For TE &amp; GOTS'!S1832),"")</f>
        <v/>
      </c>
      <c r="E1740" s="14" t="str">
        <f ca="1">'Application For TE &amp; GOTS'!AF1832</f>
        <v/>
      </c>
      <c r="F1740" s="14" t="str">
        <f ca="1">'Application For TE &amp; GOTS'!AH1832</f>
        <v/>
      </c>
      <c r="G1740" s="14" t="e">
        <f ca="1">'Application For TE &amp; GOTS'!AI1832</f>
        <v>#REF!</v>
      </c>
    </row>
    <row r="1741" spans="1:7">
      <c r="A1741" s="14">
        <v>1720</v>
      </c>
      <c r="B1741" s="14" t="str">
        <f ca="1">'Application For TE &amp; GOTS'!X1833</f>
        <v/>
      </c>
      <c r="C1741" s="14">
        <f>'Application For TE &amp; GOTS'!$D1833</f>
        <v>0</v>
      </c>
      <c r="D1741" s="14" t="str" cm="1">
        <f t="array" aca="1" ref="D1741" ca="1">IFERROR(INDIRECT("'Application For Textile'!L"&amp;'Application For TE &amp; GOTS'!S1833),"")</f>
        <v/>
      </c>
      <c r="E1741" s="14" t="str">
        <f ca="1">'Application For TE &amp; GOTS'!AF1833</f>
        <v/>
      </c>
      <c r="F1741" s="14" t="str">
        <f ca="1">'Application For TE &amp; GOTS'!AH1833</f>
        <v/>
      </c>
      <c r="G1741" s="14" t="e">
        <f ca="1">'Application For TE &amp; GOTS'!AI1833</f>
        <v>#REF!</v>
      </c>
    </row>
    <row r="1742" spans="1:7">
      <c r="A1742" s="14">
        <v>1721</v>
      </c>
      <c r="B1742" s="14" t="str">
        <f ca="1">'Application For TE &amp; GOTS'!X1834</f>
        <v/>
      </c>
      <c r="C1742" s="14">
        <f>'Application For TE &amp; GOTS'!$D1834</f>
        <v>0</v>
      </c>
      <c r="D1742" s="14" t="str" cm="1">
        <f t="array" aca="1" ref="D1742" ca="1">IFERROR(INDIRECT("'Application For Textile'!L"&amp;'Application For TE &amp; GOTS'!S1834),"")</f>
        <v/>
      </c>
      <c r="E1742" s="14" t="str">
        <f ca="1">'Application For TE &amp; GOTS'!AF1834</f>
        <v/>
      </c>
      <c r="F1742" s="14" t="str">
        <f ca="1">'Application For TE &amp; GOTS'!AH1834</f>
        <v/>
      </c>
      <c r="G1742" s="14" t="e">
        <f ca="1">'Application For TE &amp; GOTS'!AI1834</f>
        <v>#REF!</v>
      </c>
    </row>
    <row r="1743" spans="1:7">
      <c r="A1743" s="14">
        <v>1722</v>
      </c>
      <c r="B1743" s="14" t="str">
        <f ca="1">'Application For TE &amp; GOTS'!X1835</f>
        <v/>
      </c>
      <c r="C1743" s="14">
        <f>'Application For TE &amp; GOTS'!$D1835</f>
        <v>0</v>
      </c>
      <c r="D1743" s="14" t="str" cm="1">
        <f t="array" aca="1" ref="D1743" ca="1">IFERROR(INDIRECT("'Application For Textile'!L"&amp;'Application For TE &amp; GOTS'!S1835),"")</f>
        <v/>
      </c>
      <c r="E1743" s="14" t="str">
        <f ca="1">'Application For TE &amp; GOTS'!AF1835</f>
        <v/>
      </c>
      <c r="F1743" s="14" t="str">
        <f ca="1">'Application For TE &amp; GOTS'!AH1835</f>
        <v/>
      </c>
      <c r="G1743" s="14" t="e">
        <f ca="1">'Application For TE &amp; GOTS'!AI1835</f>
        <v>#REF!</v>
      </c>
    </row>
    <row r="1744" spans="1:7">
      <c r="A1744" s="14">
        <v>1723</v>
      </c>
      <c r="B1744" s="14" t="str">
        <f ca="1">'Application For TE &amp; GOTS'!X1836</f>
        <v/>
      </c>
      <c r="C1744" s="14">
        <f>'Application For TE &amp; GOTS'!$D1836</f>
        <v>0</v>
      </c>
      <c r="D1744" s="14" t="str" cm="1">
        <f t="array" aca="1" ref="D1744" ca="1">IFERROR(INDIRECT("'Application For Textile'!L"&amp;'Application For TE &amp; GOTS'!S1836),"")</f>
        <v/>
      </c>
      <c r="E1744" s="14" t="str">
        <f ca="1">'Application For TE &amp; GOTS'!AF1836</f>
        <v/>
      </c>
      <c r="F1744" s="14" t="str">
        <f ca="1">'Application For TE &amp; GOTS'!AH1836</f>
        <v/>
      </c>
      <c r="G1744" s="14" t="e">
        <f ca="1">'Application For TE &amp; GOTS'!AI1836</f>
        <v>#REF!</v>
      </c>
    </row>
    <row r="1745" spans="1:7">
      <c r="A1745" s="14">
        <v>1724</v>
      </c>
      <c r="B1745" s="14" t="str">
        <f ca="1">'Application For TE &amp; GOTS'!X1837</f>
        <v/>
      </c>
      <c r="C1745" s="14">
        <f>'Application For TE &amp; GOTS'!$D1837</f>
        <v>0</v>
      </c>
      <c r="D1745" s="14" t="str" cm="1">
        <f t="array" aca="1" ref="D1745" ca="1">IFERROR(INDIRECT("'Application For Textile'!L"&amp;'Application For TE &amp; GOTS'!S1837),"")</f>
        <v/>
      </c>
      <c r="E1745" s="14" t="str">
        <f ca="1">'Application For TE &amp; GOTS'!AF1837</f>
        <v/>
      </c>
      <c r="F1745" s="14" t="str">
        <f ca="1">'Application For TE &amp; GOTS'!AH1837</f>
        <v/>
      </c>
      <c r="G1745" s="14" t="e">
        <f ca="1">'Application For TE &amp; GOTS'!AI1837</f>
        <v>#REF!</v>
      </c>
    </row>
    <row r="1746" spans="1:7">
      <c r="A1746" s="14">
        <v>1725</v>
      </c>
      <c r="B1746" s="14" t="str">
        <f ca="1">'Application For TE &amp; GOTS'!X1838</f>
        <v/>
      </c>
      <c r="C1746" s="14">
        <f>'Application For TE &amp; GOTS'!$D1838</f>
        <v>0</v>
      </c>
      <c r="D1746" s="14" t="str" cm="1">
        <f t="array" aca="1" ref="D1746" ca="1">IFERROR(INDIRECT("'Application For Textile'!L"&amp;'Application For TE &amp; GOTS'!S1838),"")</f>
        <v/>
      </c>
      <c r="E1746" s="14" t="str">
        <f ca="1">'Application For TE &amp; GOTS'!AF1838</f>
        <v/>
      </c>
      <c r="F1746" s="14" t="str">
        <f ca="1">'Application For TE &amp; GOTS'!AH1838</f>
        <v/>
      </c>
      <c r="G1746" s="14" t="e">
        <f ca="1">'Application For TE &amp; GOTS'!AI1838</f>
        <v>#REF!</v>
      </c>
    </row>
    <row r="1747" spans="1:7">
      <c r="A1747" s="14">
        <v>1726</v>
      </c>
      <c r="B1747" s="14" t="str">
        <f ca="1">'Application For TE &amp; GOTS'!X1839</f>
        <v/>
      </c>
      <c r="C1747" s="14">
        <f>'Application For TE &amp; GOTS'!$D1839</f>
        <v>0</v>
      </c>
      <c r="D1747" s="14" t="str" cm="1">
        <f t="array" aca="1" ref="D1747" ca="1">IFERROR(INDIRECT("'Application For Textile'!L"&amp;'Application For TE &amp; GOTS'!S1839),"")</f>
        <v/>
      </c>
      <c r="E1747" s="14" t="str">
        <f ca="1">'Application For TE &amp; GOTS'!AF1839</f>
        <v/>
      </c>
      <c r="F1747" s="14" t="str">
        <f ca="1">'Application For TE &amp; GOTS'!AH1839</f>
        <v/>
      </c>
      <c r="G1747" s="14" t="e">
        <f ca="1">'Application For TE &amp; GOTS'!AI1839</f>
        <v>#REF!</v>
      </c>
    </row>
    <row r="1748" spans="1:7">
      <c r="A1748" s="14">
        <v>1727</v>
      </c>
      <c r="B1748" s="14" t="str">
        <f ca="1">'Application For TE &amp; GOTS'!X1840</f>
        <v/>
      </c>
      <c r="C1748" s="14">
        <f>'Application For TE &amp; GOTS'!$D1840</f>
        <v>0</v>
      </c>
      <c r="D1748" s="14" t="str" cm="1">
        <f t="array" aca="1" ref="D1748" ca="1">IFERROR(INDIRECT("'Application For Textile'!L"&amp;'Application For TE &amp; GOTS'!S1840),"")</f>
        <v/>
      </c>
      <c r="E1748" s="14" t="str">
        <f ca="1">'Application For TE &amp; GOTS'!AF1840</f>
        <v/>
      </c>
      <c r="F1748" s="14" t="str">
        <f ca="1">'Application For TE &amp; GOTS'!AH1840</f>
        <v/>
      </c>
      <c r="G1748" s="14" t="e">
        <f ca="1">'Application For TE &amp; GOTS'!AI1840</f>
        <v>#REF!</v>
      </c>
    </row>
    <row r="1749" spans="1:7">
      <c r="A1749" s="14">
        <v>1728</v>
      </c>
      <c r="B1749" s="14" t="str">
        <f ca="1">'Application For TE &amp; GOTS'!X1841</f>
        <v/>
      </c>
      <c r="C1749" s="14">
        <f>'Application For TE &amp; GOTS'!$D1841</f>
        <v>0</v>
      </c>
      <c r="D1749" s="14" t="str" cm="1">
        <f t="array" aca="1" ref="D1749" ca="1">IFERROR(INDIRECT("'Application For Textile'!L"&amp;'Application For TE &amp; GOTS'!S1841),"")</f>
        <v/>
      </c>
      <c r="E1749" s="14" t="str">
        <f ca="1">'Application For TE &amp; GOTS'!AF1841</f>
        <v/>
      </c>
      <c r="F1749" s="14" t="str">
        <f ca="1">'Application For TE &amp; GOTS'!AH1841</f>
        <v/>
      </c>
      <c r="G1749" s="14" t="e">
        <f ca="1">'Application For TE &amp; GOTS'!AI1841</f>
        <v>#REF!</v>
      </c>
    </row>
    <row r="1750" spans="1:7">
      <c r="A1750" s="14">
        <v>1729</v>
      </c>
      <c r="B1750" s="14" t="str">
        <f ca="1">'Application For TE &amp; GOTS'!X1842</f>
        <v/>
      </c>
      <c r="C1750" s="14">
        <f>'Application For TE &amp; GOTS'!$D1842</f>
        <v>0</v>
      </c>
      <c r="D1750" s="14" t="str" cm="1">
        <f t="array" aca="1" ref="D1750" ca="1">IFERROR(INDIRECT("'Application For Textile'!L"&amp;'Application For TE &amp; GOTS'!S1842),"")</f>
        <v/>
      </c>
      <c r="E1750" s="14" t="str">
        <f ca="1">'Application For TE &amp; GOTS'!AF1842</f>
        <v/>
      </c>
      <c r="F1750" s="14" t="str">
        <f ca="1">'Application For TE &amp; GOTS'!AH1842</f>
        <v/>
      </c>
      <c r="G1750" s="14" t="e">
        <f ca="1">'Application For TE &amp; GOTS'!AI1842</f>
        <v>#REF!</v>
      </c>
    </row>
    <row r="1751" spans="1:7">
      <c r="A1751" s="14">
        <v>1730</v>
      </c>
      <c r="B1751" s="14" t="str">
        <f ca="1">'Application For TE &amp; GOTS'!X1843</f>
        <v/>
      </c>
      <c r="C1751" s="14">
        <f>'Application For TE &amp; GOTS'!$D1843</f>
        <v>0</v>
      </c>
      <c r="D1751" s="14" t="str" cm="1">
        <f t="array" aca="1" ref="D1751" ca="1">IFERROR(INDIRECT("'Application For Textile'!L"&amp;'Application For TE &amp; GOTS'!S1843),"")</f>
        <v/>
      </c>
      <c r="E1751" s="14" t="str">
        <f ca="1">'Application For TE &amp; GOTS'!AF1843</f>
        <v/>
      </c>
      <c r="F1751" s="14" t="str">
        <f ca="1">'Application For TE &amp; GOTS'!AH1843</f>
        <v/>
      </c>
      <c r="G1751" s="14" t="e">
        <f ca="1">'Application For TE &amp; GOTS'!AI1843</f>
        <v>#REF!</v>
      </c>
    </row>
    <row r="1752" spans="1:7">
      <c r="A1752" s="14">
        <v>1731</v>
      </c>
      <c r="B1752" s="14" t="str">
        <f ca="1">'Application For TE &amp; GOTS'!X1844</f>
        <v/>
      </c>
      <c r="C1752" s="14">
        <f>'Application For TE &amp; GOTS'!$D1844</f>
        <v>0</v>
      </c>
      <c r="D1752" s="14" t="str" cm="1">
        <f t="array" aca="1" ref="D1752" ca="1">IFERROR(INDIRECT("'Application For Textile'!L"&amp;'Application For TE &amp; GOTS'!S1844),"")</f>
        <v/>
      </c>
      <c r="E1752" s="14" t="str">
        <f ca="1">'Application For TE &amp; GOTS'!AF1844</f>
        <v/>
      </c>
      <c r="F1752" s="14" t="str">
        <f ca="1">'Application For TE &amp; GOTS'!AH1844</f>
        <v/>
      </c>
      <c r="G1752" s="14" t="e">
        <f ca="1">'Application For TE &amp; GOTS'!AI1844</f>
        <v>#REF!</v>
      </c>
    </row>
    <row r="1753" spans="1:7">
      <c r="A1753" s="14">
        <v>1732</v>
      </c>
      <c r="B1753" s="14" t="str">
        <f ca="1">'Application For TE &amp; GOTS'!X1845</f>
        <v/>
      </c>
      <c r="C1753" s="14">
        <f>'Application For TE &amp; GOTS'!$D1845</f>
        <v>0</v>
      </c>
      <c r="D1753" s="14" t="str" cm="1">
        <f t="array" aca="1" ref="D1753" ca="1">IFERROR(INDIRECT("'Application For Textile'!L"&amp;'Application For TE &amp; GOTS'!S1845),"")</f>
        <v/>
      </c>
      <c r="E1753" s="14" t="str">
        <f ca="1">'Application For TE &amp; GOTS'!AF1845</f>
        <v/>
      </c>
      <c r="F1753" s="14" t="str">
        <f ca="1">'Application For TE &amp; GOTS'!AH1845</f>
        <v/>
      </c>
      <c r="G1753" s="14" t="e">
        <f ca="1">'Application For TE &amp; GOTS'!AI1845</f>
        <v>#REF!</v>
      </c>
    </row>
    <row r="1754" spans="1:7">
      <c r="A1754" s="14">
        <v>1733</v>
      </c>
      <c r="B1754" s="14" t="str">
        <f ca="1">'Application For TE &amp; GOTS'!X1846</f>
        <v/>
      </c>
      <c r="C1754" s="14">
        <f>'Application For TE &amp; GOTS'!$D1846</f>
        <v>0</v>
      </c>
      <c r="D1754" s="14" t="str" cm="1">
        <f t="array" aca="1" ref="D1754" ca="1">IFERROR(INDIRECT("'Application For Textile'!L"&amp;'Application For TE &amp; GOTS'!S1846),"")</f>
        <v/>
      </c>
      <c r="E1754" s="14" t="str">
        <f ca="1">'Application For TE &amp; GOTS'!AF1846</f>
        <v/>
      </c>
      <c r="F1754" s="14" t="str">
        <f ca="1">'Application For TE &amp; GOTS'!AH1846</f>
        <v/>
      </c>
      <c r="G1754" s="14" t="e">
        <f ca="1">'Application For TE &amp; GOTS'!AI1846</f>
        <v>#REF!</v>
      </c>
    </row>
    <row r="1755" spans="1:7">
      <c r="A1755" s="14">
        <v>1734</v>
      </c>
      <c r="B1755" s="14" t="str">
        <f ca="1">'Application For TE &amp; GOTS'!X1847</f>
        <v/>
      </c>
      <c r="C1755" s="14">
        <f>'Application For TE &amp; GOTS'!$D1847</f>
        <v>0</v>
      </c>
      <c r="D1755" s="14" t="str" cm="1">
        <f t="array" aca="1" ref="D1755" ca="1">IFERROR(INDIRECT("'Application For Textile'!L"&amp;'Application For TE &amp; GOTS'!S1847),"")</f>
        <v/>
      </c>
      <c r="E1755" s="14" t="str">
        <f ca="1">'Application For TE &amp; GOTS'!AF1847</f>
        <v/>
      </c>
      <c r="F1755" s="14" t="str">
        <f ca="1">'Application For TE &amp; GOTS'!AH1847</f>
        <v/>
      </c>
      <c r="G1755" s="14" t="e">
        <f ca="1">'Application For TE &amp; GOTS'!AI1847</f>
        <v>#REF!</v>
      </c>
    </row>
    <row r="1756" spans="1:7">
      <c r="A1756" s="14">
        <v>1735</v>
      </c>
      <c r="B1756" s="14" t="str">
        <f ca="1">'Application For TE &amp; GOTS'!X1848</f>
        <v/>
      </c>
      <c r="C1756" s="14">
        <f>'Application For TE &amp; GOTS'!$D1848</f>
        <v>0</v>
      </c>
      <c r="D1756" s="14" t="str" cm="1">
        <f t="array" aca="1" ref="D1756" ca="1">IFERROR(INDIRECT("'Application For Textile'!L"&amp;'Application For TE &amp; GOTS'!S1848),"")</f>
        <v/>
      </c>
      <c r="E1756" s="14" t="str">
        <f ca="1">'Application For TE &amp; GOTS'!AF1848</f>
        <v/>
      </c>
      <c r="F1756" s="14" t="str">
        <f ca="1">'Application For TE &amp; GOTS'!AH1848</f>
        <v/>
      </c>
      <c r="G1756" s="14" t="e">
        <f ca="1">'Application For TE &amp; GOTS'!AI1848</f>
        <v>#REF!</v>
      </c>
    </row>
    <row r="1757" spans="1:7">
      <c r="A1757" s="14">
        <v>1736</v>
      </c>
      <c r="B1757" s="14" t="str">
        <f ca="1">'Application For TE &amp; GOTS'!X1849</f>
        <v/>
      </c>
      <c r="C1757" s="14">
        <f>'Application For TE &amp; GOTS'!$D1849</f>
        <v>0</v>
      </c>
      <c r="D1757" s="14" t="str" cm="1">
        <f t="array" aca="1" ref="D1757" ca="1">IFERROR(INDIRECT("'Application For Textile'!L"&amp;'Application For TE &amp; GOTS'!S1849),"")</f>
        <v/>
      </c>
      <c r="E1757" s="14" t="str">
        <f ca="1">'Application For TE &amp; GOTS'!AF1849</f>
        <v/>
      </c>
      <c r="F1757" s="14" t="str">
        <f ca="1">'Application For TE &amp; GOTS'!AH1849</f>
        <v/>
      </c>
      <c r="G1757" s="14" t="e">
        <f ca="1">'Application For TE &amp; GOTS'!AI1849</f>
        <v>#REF!</v>
      </c>
    </row>
    <row r="1758" spans="1:7">
      <c r="A1758" s="14">
        <v>1737</v>
      </c>
      <c r="B1758" s="14" t="str">
        <f ca="1">'Application For TE &amp; GOTS'!X1850</f>
        <v/>
      </c>
      <c r="C1758" s="14">
        <f>'Application For TE &amp; GOTS'!$D1850</f>
        <v>0</v>
      </c>
      <c r="D1758" s="14" t="str" cm="1">
        <f t="array" aca="1" ref="D1758" ca="1">IFERROR(INDIRECT("'Application For Textile'!L"&amp;'Application For TE &amp; GOTS'!S1850),"")</f>
        <v/>
      </c>
      <c r="E1758" s="14" t="str">
        <f ca="1">'Application For TE &amp; GOTS'!AF1850</f>
        <v/>
      </c>
      <c r="F1758" s="14" t="str">
        <f ca="1">'Application For TE &amp; GOTS'!AH1850</f>
        <v/>
      </c>
      <c r="G1758" s="14" t="e">
        <f ca="1">'Application For TE &amp; GOTS'!AI1850</f>
        <v>#REF!</v>
      </c>
    </row>
    <row r="1759" spans="1:7">
      <c r="A1759" s="14">
        <v>1738</v>
      </c>
      <c r="B1759" s="14" t="str">
        <f ca="1">'Application For TE &amp; GOTS'!X1851</f>
        <v/>
      </c>
      <c r="C1759" s="14">
        <f>'Application For TE &amp; GOTS'!$D1851</f>
        <v>0</v>
      </c>
      <c r="D1759" s="14" t="str" cm="1">
        <f t="array" aca="1" ref="D1759" ca="1">IFERROR(INDIRECT("'Application For Textile'!L"&amp;'Application For TE &amp; GOTS'!S1851),"")</f>
        <v/>
      </c>
      <c r="E1759" s="14" t="str">
        <f ca="1">'Application For TE &amp; GOTS'!AF1851</f>
        <v/>
      </c>
      <c r="F1759" s="14" t="str">
        <f ca="1">'Application For TE &amp; GOTS'!AH1851</f>
        <v/>
      </c>
      <c r="G1759" s="14" t="e">
        <f ca="1">'Application For TE &amp; GOTS'!AI1851</f>
        <v>#REF!</v>
      </c>
    </row>
    <row r="1760" spans="1:7">
      <c r="A1760" s="14">
        <v>1739</v>
      </c>
      <c r="B1760" s="14" t="str">
        <f ca="1">'Application For TE &amp; GOTS'!X1852</f>
        <v/>
      </c>
      <c r="C1760" s="14">
        <f>'Application For TE &amp; GOTS'!$D1852</f>
        <v>0</v>
      </c>
      <c r="D1760" s="14" t="str" cm="1">
        <f t="array" aca="1" ref="D1760" ca="1">IFERROR(INDIRECT("'Application For Textile'!L"&amp;'Application For TE &amp; GOTS'!S1852),"")</f>
        <v/>
      </c>
      <c r="E1760" s="14" t="str">
        <f ca="1">'Application For TE &amp; GOTS'!AF1852</f>
        <v/>
      </c>
      <c r="F1760" s="14" t="str">
        <f ca="1">'Application For TE &amp; GOTS'!AH1852</f>
        <v/>
      </c>
      <c r="G1760" s="14" t="e">
        <f ca="1">'Application For TE &amp; GOTS'!AI1852</f>
        <v>#REF!</v>
      </c>
    </row>
    <row r="1761" spans="1:7">
      <c r="A1761" s="14">
        <v>1740</v>
      </c>
      <c r="B1761" s="14" t="str">
        <f ca="1">'Application For TE &amp; GOTS'!X1853</f>
        <v/>
      </c>
      <c r="C1761" s="14">
        <f>'Application For TE &amp; GOTS'!$D1853</f>
        <v>0</v>
      </c>
      <c r="D1761" s="14" t="str" cm="1">
        <f t="array" aca="1" ref="D1761" ca="1">IFERROR(INDIRECT("'Application For Textile'!L"&amp;'Application For TE &amp; GOTS'!S1853),"")</f>
        <v/>
      </c>
      <c r="E1761" s="14" t="str">
        <f ca="1">'Application For TE &amp; GOTS'!AF1853</f>
        <v/>
      </c>
      <c r="F1761" s="14" t="str">
        <f ca="1">'Application For TE &amp; GOTS'!AH1853</f>
        <v/>
      </c>
      <c r="G1761" s="14" t="e">
        <f ca="1">'Application For TE &amp; GOTS'!AI1853</f>
        <v>#REF!</v>
      </c>
    </row>
    <row r="1762" spans="1:7">
      <c r="A1762" s="14">
        <v>1741</v>
      </c>
      <c r="B1762" s="14" t="str">
        <f ca="1">'Application For TE &amp; GOTS'!X1854</f>
        <v/>
      </c>
      <c r="C1762" s="14">
        <f>'Application For TE &amp; GOTS'!$D1854</f>
        <v>0</v>
      </c>
      <c r="D1762" s="14" t="str" cm="1">
        <f t="array" aca="1" ref="D1762" ca="1">IFERROR(INDIRECT("'Application For Textile'!L"&amp;'Application For TE &amp; GOTS'!S1854),"")</f>
        <v/>
      </c>
      <c r="E1762" s="14" t="str">
        <f ca="1">'Application For TE &amp; GOTS'!AF1854</f>
        <v/>
      </c>
      <c r="F1762" s="14" t="str">
        <f ca="1">'Application For TE &amp; GOTS'!AH1854</f>
        <v/>
      </c>
      <c r="G1762" s="14" t="e">
        <f ca="1">'Application For TE &amp; GOTS'!AI1854</f>
        <v>#REF!</v>
      </c>
    </row>
    <row r="1763" spans="1:7">
      <c r="A1763" s="14">
        <v>1742</v>
      </c>
      <c r="B1763" s="14" t="str">
        <f ca="1">'Application For TE &amp; GOTS'!X1855</f>
        <v/>
      </c>
      <c r="C1763" s="14">
        <f>'Application For TE &amp; GOTS'!$D1855</f>
        <v>0</v>
      </c>
      <c r="D1763" s="14" t="str" cm="1">
        <f t="array" aca="1" ref="D1763" ca="1">IFERROR(INDIRECT("'Application For Textile'!L"&amp;'Application For TE &amp; GOTS'!S1855),"")</f>
        <v/>
      </c>
      <c r="E1763" s="14" t="str">
        <f ca="1">'Application For TE &amp; GOTS'!AF1855</f>
        <v/>
      </c>
      <c r="F1763" s="14" t="str">
        <f ca="1">'Application For TE &amp; GOTS'!AH1855</f>
        <v/>
      </c>
      <c r="G1763" s="14" t="e">
        <f ca="1">'Application For TE &amp; GOTS'!AI1855</f>
        <v>#REF!</v>
      </c>
    </row>
    <row r="1764" spans="1:7">
      <c r="A1764" s="14">
        <v>1743</v>
      </c>
      <c r="B1764" s="14" t="str">
        <f ca="1">'Application For TE &amp; GOTS'!X1856</f>
        <v/>
      </c>
      <c r="C1764" s="14">
        <f>'Application For TE &amp; GOTS'!$D1856</f>
        <v>0</v>
      </c>
      <c r="D1764" s="14" t="str" cm="1">
        <f t="array" aca="1" ref="D1764" ca="1">IFERROR(INDIRECT("'Application For Textile'!L"&amp;'Application For TE &amp; GOTS'!S1856),"")</f>
        <v/>
      </c>
      <c r="E1764" s="14" t="str">
        <f ca="1">'Application For TE &amp; GOTS'!AF1856</f>
        <v/>
      </c>
      <c r="F1764" s="14" t="str">
        <f ca="1">'Application For TE &amp; GOTS'!AH1856</f>
        <v/>
      </c>
      <c r="G1764" s="14" t="e">
        <f ca="1">'Application For TE &amp; GOTS'!AI1856</f>
        <v>#REF!</v>
      </c>
    </row>
    <row r="1765" spans="1:7">
      <c r="A1765" s="14">
        <v>1744</v>
      </c>
      <c r="B1765" s="14" t="str">
        <f ca="1">'Application For TE &amp; GOTS'!X1857</f>
        <v/>
      </c>
      <c r="C1765" s="14">
        <f>'Application For TE &amp; GOTS'!$D1857</f>
        <v>0</v>
      </c>
      <c r="D1765" s="14" t="str" cm="1">
        <f t="array" aca="1" ref="D1765" ca="1">IFERROR(INDIRECT("'Application For Textile'!L"&amp;'Application For TE &amp; GOTS'!S1857),"")</f>
        <v/>
      </c>
      <c r="E1765" s="14" t="str">
        <f ca="1">'Application For TE &amp; GOTS'!AF1857</f>
        <v/>
      </c>
      <c r="F1765" s="14" t="str">
        <f ca="1">'Application For TE &amp; GOTS'!AH1857</f>
        <v/>
      </c>
      <c r="G1765" s="14" t="e">
        <f ca="1">'Application For TE &amp; GOTS'!AI1857</f>
        <v>#REF!</v>
      </c>
    </row>
    <row r="1766" spans="1:7">
      <c r="A1766" s="14">
        <v>1745</v>
      </c>
      <c r="B1766" s="14" t="str">
        <f ca="1">'Application For TE &amp; GOTS'!X1858</f>
        <v/>
      </c>
      <c r="C1766" s="14">
        <f>'Application For TE &amp; GOTS'!$D1858</f>
        <v>0</v>
      </c>
      <c r="D1766" s="14" t="str" cm="1">
        <f t="array" aca="1" ref="D1766" ca="1">IFERROR(INDIRECT("'Application For Textile'!L"&amp;'Application For TE &amp; GOTS'!S1858),"")</f>
        <v/>
      </c>
      <c r="E1766" s="14" t="str">
        <f ca="1">'Application For TE &amp; GOTS'!AF1858</f>
        <v/>
      </c>
      <c r="F1766" s="14" t="str">
        <f ca="1">'Application For TE &amp; GOTS'!AH1858</f>
        <v/>
      </c>
      <c r="G1766" s="14" t="e">
        <f ca="1">'Application For TE &amp; GOTS'!AI1858</f>
        <v>#REF!</v>
      </c>
    </row>
    <row r="1767" spans="1:7">
      <c r="A1767" s="14">
        <v>1746</v>
      </c>
      <c r="B1767" s="14" t="str">
        <f ca="1">'Application For TE &amp; GOTS'!X1859</f>
        <v/>
      </c>
      <c r="C1767" s="14">
        <f>'Application For TE &amp; GOTS'!$D1859</f>
        <v>0</v>
      </c>
      <c r="D1767" s="14" t="str" cm="1">
        <f t="array" aca="1" ref="D1767" ca="1">IFERROR(INDIRECT("'Application For Textile'!L"&amp;'Application For TE &amp; GOTS'!S1859),"")</f>
        <v/>
      </c>
      <c r="E1767" s="14" t="str">
        <f ca="1">'Application For TE &amp; GOTS'!AF1859</f>
        <v/>
      </c>
      <c r="F1767" s="14" t="str">
        <f ca="1">'Application For TE &amp; GOTS'!AH1859</f>
        <v/>
      </c>
      <c r="G1767" s="14" t="e">
        <f ca="1">'Application For TE &amp; GOTS'!AI1859</f>
        <v>#REF!</v>
      </c>
    </row>
    <row r="1768" spans="1:7">
      <c r="A1768" s="14">
        <v>1747</v>
      </c>
      <c r="B1768" s="14" t="str">
        <f ca="1">'Application For TE &amp; GOTS'!X1860</f>
        <v/>
      </c>
      <c r="C1768" s="14">
        <f>'Application For TE &amp; GOTS'!$D1860</f>
        <v>0</v>
      </c>
      <c r="D1768" s="14" t="str" cm="1">
        <f t="array" aca="1" ref="D1768" ca="1">IFERROR(INDIRECT("'Application For Textile'!L"&amp;'Application For TE &amp; GOTS'!S1860),"")</f>
        <v/>
      </c>
      <c r="E1768" s="14" t="str">
        <f ca="1">'Application For TE &amp; GOTS'!AF1860</f>
        <v/>
      </c>
      <c r="F1768" s="14" t="str">
        <f ca="1">'Application For TE &amp; GOTS'!AH1860</f>
        <v/>
      </c>
      <c r="G1768" s="14" t="e">
        <f ca="1">'Application For TE &amp; GOTS'!AI1860</f>
        <v>#REF!</v>
      </c>
    </row>
    <row r="1769" spans="1:7">
      <c r="A1769" s="14">
        <v>1748</v>
      </c>
      <c r="B1769" s="14" t="str">
        <f ca="1">'Application For TE &amp; GOTS'!X1861</f>
        <v/>
      </c>
      <c r="C1769" s="14">
        <f>'Application For TE &amp; GOTS'!$D1861</f>
        <v>0</v>
      </c>
      <c r="D1769" s="14" t="str" cm="1">
        <f t="array" aca="1" ref="D1769" ca="1">IFERROR(INDIRECT("'Application For Textile'!L"&amp;'Application For TE &amp; GOTS'!S1861),"")</f>
        <v/>
      </c>
      <c r="E1769" s="14" t="str">
        <f ca="1">'Application For TE &amp; GOTS'!AF1861</f>
        <v/>
      </c>
      <c r="F1769" s="14" t="str">
        <f ca="1">'Application For TE &amp; GOTS'!AH1861</f>
        <v/>
      </c>
      <c r="G1769" s="14" t="e">
        <f ca="1">'Application For TE &amp; GOTS'!AI1861</f>
        <v>#REF!</v>
      </c>
    </row>
    <row r="1770" spans="1:7">
      <c r="A1770" s="14">
        <v>1749</v>
      </c>
      <c r="B1770" s="14" t="str">
        <f ca="1">'Application For TE &amp; GOTS'!X1862</f>
        <v/>
      </c>
      <c r="C1770" s="14">
        <f>'Application For TE &amp; GOTS'!$D1862</f>
        <v>0</v>
      </c>
      <c r="D1770" s="14" t="str" cm="1">
        <f t="array" aca="1" ref="D1770" ca="1">IFERROR(INDIRECT("'Application For Textile'!L"&amp;'Application For TE &amp; GOTS'!S1862),"")</f>
        <v/>
      </c>
      <c r="E1770" s="14" t="str">
        <f ca="1">'Application For TE &amp; GOTS'!AF1862</f>
        <v/>
      </c>
      <c r="F1770" s="14" t="str">
        <f ca="1">'Application For TE &amp; GOTS'!AH1862</f>
        <v/>
      </c>
      <c r="G1770" s="14" t="e">
        <f ca="1">'Application For TE &amp; GOTS'!AI1862</f>
        <v>#REF!</v>
      </c>
    </row>
    <row r="1771" spans="1:7">
      <c r="A1771" s="14">
        <v>1750</v>
      </c>
      <c r="B1771" s="14" t="str">
        <f ca="1">'Application For TE &amp; GOTS'!X1863</f>
        <v/>
      </c>
      <c r="C1771" s="14">
        <f>'Application For TE &amp; GOTS'!$D1863</f>
        <v>0</v>
      </c>
      <c r="D1771" s="14" t="str" cm="1">
        <f t="array" aca="1" ref="D1771" ca="1">IFERROR(INDIRECT("'Application For Textile'!L"&amp;'Application For TE &amp; GOTS'!S1863),"")</f>
        <v/>
      </c>
      <c r="E1771" s="14" t="str">
        <f ca="1">'Application For TE &amp; GOTS'!AF1863</f>
        <v/>
      </c>
      <c r="F1771" s="14" t="str">
        <f ca="1">'Application For TE &amp; GOTS'!AH1863</f>
        <v/>
      </c>
      <c r="G1771" s="14" t="e">
        <f ca="1">'Application For TE &amp; GOTS'!AI1863</f>
        <v>#REF!</v>
      </c>
    </row>
    <row r="1772" spans="1:7">
      <c r="A1772" s="14">
        <v>1751</v>
      </c>
      <c r="B1772" s="14" t="str">
        <f ca="1">'Application For TE &amp; GOTS'!X1864</f>
        <v/>
      </c>
      <c r="C1772" s="14">
        <f>'Application For TE &amp; GOTS'!$D1864</f>
        <v>0</v>
      </c>
      <c r="D1772" s="14" t="str" cm="1">
        <f t="array" aca="1" ref="D1772" ca="1">IFERROR(INDIRECT("'Application For Textile'!L"&amp;'Application For TE &amp; GOTS'!S1864),"")</f>
        <v/>
      </c>
      <c r="E1772" s="14" t="str">
        <f ca="1">'Application For TE &amp; GOTS'!AF1864</f>
        <v/>
      </c>
      <c r="F1772" s="14" t="str">
        <f ca="1">'Application For TE &amp; GOTS'!AH1864</f>
        <v/>
      </c>
      <c r="G1772" s="14" t="e">
        <f ca="1">'Application For TE &amp; GOTS'!AI1864</f>
        <v>#REF!</v>
      </c>
    </row>
    <row r="1773" spans="1:7">
      <c r="A1773" s="14">
        <v>1752</v>
      </c>
      <c r="B1773" s="14" t="str">
        <f ca="1">'Application For TE &amp; GOTS'!X1865</f>
        <v/>
      </c>
      <c r="C1773" s="14">
        <f>'Application For TE &amp; GOTS'!$D1865</f>
        <v>0</v>
      </c>
      <c r="D1773" s="14" t="str" cm="1">
        <f t="array" aca="1" ref="D1773" ca="1">IFERROR(INDIRECT("'Application For Textile'!L"&amp;'Application For TE &amp; GOTS'!S1865),"")</f>
        <v/>
      </c>
      <c r="E1773" s="14" t="str">
        <f ca="1">'Application For TE &amp; GOTS'!AF1865</f>
        <v/>
      </c>
      <c r="F1773" s="14" t="str">
        <f ca="1">'Application For TE &amp; GOTS'!AH1865</f>
        <v/>
      </c>
      <c r="G1773" s="14" t="e">
        <f ca="1">'Application For TE &amp; GOTS'!AI1865</f>
        <v>#REF!</v>
      </c>
    </row>
    <row r="1774" spans="1:7">
      <c r="A1774" s="14">
        <v>1753</v>
      </c>
      <c r="B1774" s="14" t="str">
        <f ca="1">'Application For TE &amp; GOTS'!X1866</f>
        <v/>
      </c>
      <c r="C1774" s="14">
        <f>'Application For TE &amp; GOTS'!$D1866</f>
        <v>0</v>
      </c>
      <c r="D1774" s="14" t="str" cm="1">
        <f t="array" aca="1" ref="D1774" ca="1">IFERROR(INDIRECT("'Application For Textile'!L"&amp;'Application For TE &amp; GOTS'!S1866),"")</f>
        <v/>
      </c>
      <c r="E1774" s="14" t="str">
        <f ca="1">'Application For TE &amp; GOTS'!AF1866</f>
        <v/>
      </c>
      <c r="F1774" s="14" t="str">
        <f ca="1">'Application For TE &amp; GOTS'!AH1866</f>
        <v/>
      </c>
      <c r="G1774" s="14" t="e">
        <f ca="1">'Application For TE &amp; GOTS'!AI1866</f>
        <v>#REF!</v>
      </c>
    </row>
    <row r="1775" spans="1:7">
      <c r="A1775" s="14">
        <v>1754</v>
      </c>
      <c r="B1775" s="14" t="str">
        <f ca="1">'Application For TE &amp; GOTS'!X1867</f>
        <v/>
      </c>
      <c r="C1775" s="14">
        <f>'Application For TE &amp; GOTS'!$D1867</f>
        <v>0</v>
      </c>
      <c r="D1775" s="14" t="str" cm="1">
        <f t="array" aca="1" ref="D1775" ca="1">IFERROR(INDIRECT("'Application For Textile'!L"&amp;'Application For TE &amp; GOTS'!S1867),"")</f>
        <v/>
      </c>
      <c r="E1775" s="14" t="str">
        <f ca="1">'Application For TE &amp; GOTS'!AF1867</f>
        <v/>
      </c>
      <c r="F1775" s="14" t="str">
        <f ca="1">'Application For TE &amp; GOTS'!AH1867</f>
        <v/>
      </c>
      <c r="G1775" s="14" t="e">
        <f ca="1">'Application For TE &amp; GOTS'!AI1867</f>
        <v>#REF!</v>
      </c>
    </row>
    <row r="1776" spans="1:7">
      <c r="A1776" s="14">
        <v>1755</v>
      </c>
      <c r="B1776" s="14" t="str">
        <f ca="1">'Application For TE &amp; GOTS'!X1868</f>
        <v/>
      </c>
      <c r="C1776" s="14">
        <f>'Application For TE &amp; GOTS'!$D1868</f>
        <v>0</v>
      </c>
      <c r="D1776" s="14" t="str" cm="1">
        <f t="array" aca="1" ref="D1776" ca="1">IFERROR(INDIRECT("'Application For Textile'!L"&amp;'Application For TE &amp; GOTS'!S1868),"")</f>
        <v/>
      </c>
      <c r="E1776" s="14" t="str">
        <f ca="1">'Application For TE &amp; GOTS'!AF1868</f>
        <v/>
      </c>
      <c r="F1776" s="14" t="str">
        <f ca="1">'Application For TE &amp; GOTS'!AH1868</f>
        <v/>
      </c>
      <c r="G1776" s="14" t="e">
        <f ca="1">'Application For TE &amp; GOTS'!AI1868</f>
        <v>#REF!</v>
      </c>
    </row>
    <row r="1777" spans="1:7">
      <c r="A1777" s="14">
        <v>1756</v>
      </c>
      <c r="B1777" s="14" t="str">
        <f ca="1">'Application For TE &amp; GOTS'!X1869</f>
        <v/>
      </c>
      <c r="C1777" s="14">
        <f>'Application For TE &amp; GOTS'!$D1869</f>
        <v>0</v>
      </c>
      <c r="D1777" s="14" t="str" cm="1">
        <f t="array" aca="1" ref="D1777" ca="1">IFERROR(INDIRECT("'Application For Textile'!L"&amp;'Application For TE &amp; GOTS'!S1869),"")</f>
        <v/>
      </c>
      <c r="E1777" s="14" t="str">
        <f ca="1">'Application For TE &amp; GOTS'!AF1869</f>
        <v/>
      </c>
      <c r="F1777" s="14" t="str">
        <f ca="1">'Application For TE &amp; GOTS'!AH1869</f>
        <v/>
      </c>
      <c r="G1777" s="14" t="e">
        <f ca="1">'Application For TE &amp; GOTS'!AI1869</f>
        <v>#REF!</v>
      </c>
    </row>
    <row r="1778" spans="1:7">
      <c r="A1778" s="14">
        <v>1757</v>
      </c>
      <c r="B1778" s="14" t="str">
        <f ca="1">'Application For TE &amp; GOTS'!X1870</f>
        <v/>
      </c>
      <c r="C1778" s="14">
        <f>'Application For TE &amp; GOTS'!$D1870</f>
        <v>0</v>
      </c>
      <c r="D1778" s="14" t="str" cm="1">
        <f t="array" aca="1" ref="D1778" ca="1">IFERROR(INDIRECT("'Application For Textile'!L"&amp;'Application For TE &amp; GOTS'!S1870),"")</f>
        <v/>
      </c>
      <c r="E1778" s="14" t="str">
        <f ca="1">'Application For TE &amp; GOTS'!AF1870</f>
        <v/>
      </c>
      <c r="F1778" s="14" t="str">
        <f ca="1">'Application For TE &amp; GOTS'!AH1870</f>
        <v/>
      </c>
      <c r="G1778" s="14" t="e">
        <f ca="1">'Application For TE &amp; GOTS'!AI1870</f>
        <v>#REF!</v>
      </c>
    </row>
    <row r="1779" spans="1:7">
      <c r="A1779" s="14">
        <v>1758</v>
      </c>
      <c r="B1779" s="14" t="str">
        <f ca="1">'Application For TE &amp; GOTS'!X1871</f>
        <v/>
      </c>
      <c r="C1779" s="14">
        <f>'Application For TE &amp; GOTS'!$D1871</f>
        <v>0</v>
      </c>
      <c r="D1779" s="14" t="str" cm="1">
        <f t="array" aca="1" ref="D1779" ca="1">IFERROR(INDIRECT("'Application For Textile'!L"&amp;'Application For TE &amp; GOTS'!S1871),"")</f>
        <v/>
      </c>
      <c r="E1779" s="14" t="str">
        <f ca="1">'Application For TE &amp; GOTS'!AF1871</f>
        <v/>
      </c>
      <c r="F1779" s="14" t="str">
        <f ca="1">'Application For TE &amp; GOTS'!AH1871</f>
        <v/>
      </c>
      <c r="G1779" s="14" t="e">
        <f ca="1">'Application For TE &amp; GOTS'!AI1871</f>
        <v>#REF!</v>
      </c>
    </row>
    <row r="1780" spans="1:7">
      <c r="A1780" s="14">
        <v>1759</v>
      </c>
      <c r="B1780" s="14" t="str">
        <f ca="1">'Application For TE &amp; GOTS'!X1872</f>
        <v/>
      </c>
      <c r="C1780" s="14">
        <f>'Application For TE &amp; GOTS'!$D1872</f>
        <v>0</v>
      </c>
      <c r="D1780" s="14" t="str" cm="1">
        <f t="array" aca="1" ref="D1780" ca="1">IFERROR(INDIRECT("'Application For Textile'!L"&amp;'Application For TE &amp; GOTS'!S1872),"")</f>
        <v/>
      </c>
      <c r="E1780" s="14" t="str">
        <f ca="1">'Application For TE &amp; GOTS'!AF1872</f>
        <v/>
      </c>
      <c r="F1780" s="14" t="str">
        <f ca="1">'Application For TE &amp; GOTS'!AH1872</f>
        <v/>
      </c>
      <c r="G1780" s="14" t="e">
        <f ca="1">'Application For TE &amp; GOTS'!AI1872</f>
        <v>#REF!</v>
      </c>
    </row>
    <row r="1781" spans="1:7">
      <c r="A1781" s="14">
        <v>1760</v>
      </c>
      <c r="B1781" s="14" t="str">
        <f ca="1">'Application For TE &amp; GOTS'!X1873</f>
        <v/>
      </c>
      <c r="C1781" s="14">
        <f>'Application For TE &amp; GOTS'!$D1873</f>
        <v>0</v>
      </c>
      <c r="D1781" s="14" t="str" cm="1">
        <f t="array" aca="1" ref="D1781" ca="1">IFERROR(INDIRECT("'Application For Textile'!L"&amp;'Application For TE &amp; GOTS'!S1873),"")</f>
        <v/>
      </c>
      <c r="E1781" s="14" t="str">
        <f ca="1">'Application For TE &amp; GOTS'!AF1873</f>
        <v/>
      </c>
      <c r="F1781" s="14" t="str">
        <f ca="1">'Application For TE &amp; GOTS'!AH1873</f>
        <v/>
      </c>
      <c r="G1781" s="14" t="e">
        <f ca="1">'Application For TE &amp; GOTS'!AI1873</f>
        <v>#REF!</v>
      </c>
    </row>
    <row r="1782" spans="1:7">
      <c r="A1782" s="14">
        <v>1761</v>
      </c>
      <c r="B1782" s="14" t="str">
        <f ca="1">'Application For TE &amp; GOTS'!X1874</f>
        <v/>
      </c>
      <c r="C1782" s="14">
        <f>'Application For TE &amp; GOTS'!$D1874</f>
        <v>0</v>
      </c>
      <c r="D1782" s="14" t="str" cm="1">
        <f t="array" aca="1" ref="D1782" ca="1">IFERROR(INDIRECT("'Application For Textile'!L"&amp;'Application For TE &amp; GOTS'!S1874),"")</f>
        <v/>
      </c>
      <c r="E1782" s="14" t="str">
        <f ca="1">'Application For TE &amp; GOTS'!AF1874</f>
        <v/>
      </c>
      <c r="F1782" s="14" t="str">
        <f ca="1">'Application For TE &amp; GOTS'!AH1874</f>
        <v/>
      </c>
      <c r="G1782" s="14" t="e">
        <f ca="1">'Application For TE &amp; GOTS'!AI1874</f>
        <v>#REF!</v>
      </c>
    </row>
    <row r="1783" spans="1:7">
      <c r="A1783" s="14">
        <v>1762</v>
      </c>
      <c r="B1783" s="14" t="str">
        <f ca="1">'Application For TE &amp; GOTS'!X1875</f>
        <v/>
      </c>
      <c r="C1783" s="14">
        <f>'Application For TE &amp; GOTS'!$D1875</f>
        <v>0</v>
      </c>
      <c r="D1783" s="14" t="str" cm="1">
        <f t="array" aca="1" ref="D1783" ca="1">IFERROR(INDIRECT("'Application For Textile'!L"&amp;'Application For TE &amp; GOTS'!S1875),"")</f>
        <v/>
      </c>
      <c r="E1783" s="14" t="str">
        <f ca="1">'Application For TE &amp; GOTS'!AF1875</f>
        <v/>
      </c>
      <c r="F1783" s="14" t="str">
        <f ca="1">'Application For TE &amp; GOTS'!AH1875</f>
        <v/>
      </c>
      <c r="G1783" s="14" t="e">
        <f ca="1">'Application For TE &amp; GOTS'!AI1875</f>
        <v>#REF!</v>
      </c>
    </row>
    <row r="1784" spans="1:7">
      <c r="A1784" s="14">
        <v>1763</v>
      </c>
      <c r="B1784" s="14" t="str">
        <f ca="1">'Application For TE &amp; GOTS'!X1876</f>
        <v/>
      </c>
      <c r="C1784" s="14">
        <f>'Application For TE &amp; GOTS'!$D1876</f>
        <v>0</v>
      </c>
      <c r="D1784" s="14" t="str" cm="1">
        <f t="array" aca="1" ref="D1784" ca="1">IFERROR(INDIRECT("'Application For Textile'!L"&amp;'Application For TE &amp; GOTS'!S1876),"")</f>
        <v/>
      </c>
      <c r="E1784" s="14" t="str">
        <f ca="1">'Application For TE &amp; GOTS'!AF1876</f>
        <v/>
      </c>
      <c r="F1784" s="14" t="str">
        <f ca="1">'Application For TE &amp; GOTS'!AH1876</f>
        <v/>
      </c>
      <c r="G1784" s="14" t="e">
        <f ca="1">'Application For TE &amp; GOTS'!AI1876</f>
        <v>#REF!</v>
      </c>
    </row>
    <row r="1785" spans="1:7">
      <c r="A1785" s="14">
        <v>1764</v>
      </c>
      <c r="B1785" s="14" t="str">
        <f ca="1">'Application For TE &amp; GOTS'!X1877</f>
        <v/>
      </c>
      <c r="C1785" s="14">
        <f>'Application For TE &amp; GOTS'!$D1877</f>
        <v>0</v>
      </c>
      <c r="D1785" s="14" t="str" cm="1">
        <f t="array" aca="1" ref="D1785" ca="1">IFERROR(INDIRECT("'Application For Textile'!L"&amp;'Application For TE &amp; GOTS'!S1877),"")</f>
        <v/>
      </c>
      <c r="E1785" s="14" t="str">
        <f ca="1">'Application For TE &amp; GOTS'!AF1877</f>
        <v/>
      </c>
      <c r="F1785" s="14" t="str">
        <f ca="1">'Application For TE &amp; GOTS'!AH1877</f>
        <v/>
      </c>
      <c r="G1785" s="14" t="e">
        <f ca="1">'Application For TE &amp; GOTS'!AI1877</f>
        <v>#REF!</v>
      </c>
    </row>
    <row r="1786" spans="1:7">
      <c r="A1786" s="14">
        <v>1765</v>
      </c>
      <c r="B1786" s="14" t="str">
        <f ca="1">'Application For TE &amp; GOTS'!X1878</f>
        <v/>
      </c>
      <c r="C1786" s="14">
        <f>'Application For TE &amp; GOTS'!$D1878</f>
        <v>0</v>
      </c>
      <c r="D1786" s="14" t="str" cm="1">
        <f t="array" aca="1" ref="D1786" ca="1">IFERROR(INDIRECT("'Application For Textile'!L"&amp;'Application For TE &amp; GOTS'!S1878),"")</f>
        <v/>
      </c>
      <c r="E1786" s="14" t="str">
        <f ca="1">'Application For TE &amp; GOTS'!AF1878</f>
        <v/>
      </c>
      <c r="F1786" s="14" t="str">
        <f ca="1">'Application For TE &amp; GOTS'!AH1878</f>
        <v/>
      </c>
      <c r="G1786" s="14" t="e">
        <f ca="1">'Application For TE &amp; GOTS'!AI1878</f>
        <v>#REF!</v>
      </c>
    </row>
    <row r="1787" spans="1:7">
      <c r="A1787" s="14">
        <v>1766</v>
      </c>
      <c r="B1787" s="14" t="str">
        <f ca="1">'Application For TE &amp; GOTS'!X1879</f>
        <v/>
      </c>
      <c r="C1787" s="14">
        <f>'Application For TE &amp; GOTS'!$D1879</f>
        <v>0</v>
      </c>
      <c r="D1787" s="14" t="str" cm="1">
        <f t="array" aca="1" ref="D1787" ca="1">IFERROR(INDIRECT("'Application For Textile'!L"&amp;'Application For TE &amp; GOTS'!S1879),"")</f>
        <v/>
      </c>
      <c r="E1787" s="14" t="str">
        <f ca="1">'Application For TE &amp; GOTS'!AF1879</f>
        <v/>
      </c>
      <c r="F1787" s="14" t="str">
        <f ca="1">'Application For TE &amp; GOTS'!AH1879</f>
        <v/>
      </c>
      <c r="G1787" s="14" t="e">
        <f ca="1">'Application For TE &amp; GOTS'!AI1879</f>
        <v>#REF!</v>
      </c>
    </row>
    <row r="1788" spans="1:7">
      <c r="A1788" s="14">
        <v>1767</v>
      </c>
      <c r="B1788" s="14" t="str">
        <f ca="1">'Application For TE &amp; GOTS'!X1880</f>
        <v/>
      </c>
      <c r="C1788" s="14">
        <f>'Application For TE &amp; GOTS'!$D1880</f>
        <v>0</v>
      </c>
      <c r="D1788" s="14" t="str" cm="1">
        <f t="array" aca="1" ref="D1788" ca="1">IFERROR(INDIRECT("'Application For Textile'!L"&amp;'Application For TE &amp; GOTS'!S1880),"")</f>
        <v/>
      </c>
      <c r="E1788" s="14" t="str">
        <f ca="1">'Application For TE &amp; GOTS'!AF1880</f>
        <v/>
      </c>
      <c r="F1788" s="14" t="str">
        <f ca="1">'Application For TE &amp; GOTS'!AH1880</f>
        <v/>
      </c>
      <c r="G1788" s="14" t="e">
        <f ca="1">'Application For TE &amp; GOTS'!AI1880</f>
        <v>#REF!</v>
      </c>
    </row>
    <row r="1789" spans="1:7">
      <c r="A1789" s="14">
        <v>1768</v>
      </c>
      <c r="B1789" s="14" t="str">
        <f ca="1">'Application For TE &amp; GOTS'!X1881</f>
        <v/>
      </c>
      <c r="C1789" s="14">
        <f>'Application For TE &amp; GOTS'!$D1881</f>
        <v>0</v>
      </c>
      <c r="D1789" s="14" t="str" cm="1">
        <f t="array" aca="1" ref="D1789" ca="1">IFERROR(INDIRECT("'Application For Textile'!L"&amp;'Application For TE &amp; GOTS'!S1881),"")</f>
        <v/>
      </c>
      <c r="E1789" s="14" t="str">
        <f ca="1">'Application For TE &amp; GOTS'!AF1881</f>
        <v/>
      </c>
      <c r="F1789" s="14" t="str">
        <f ca="1">'Application For TE &amp; GOTS'!AH1881</f>
        <v/>
      </c>
      <c r="G1789" s="14" t="e">
        <f ca="1">'Application For TE &amp; GOTS'!AI1881</f>
        <v>#REF!</v>
      </c>
    </row>
    <row r="1790" spans="1:7">
      <c r="A1790" s="14">
        <v>1769</v>
      </c>
      <c r="B1790" s="14" t="str">
        <f ca="1">'Application For TE &amp; GOTS'!X1882</f>
        <v/>
      </c>
      <c r="C1790" s="14">
        <f>'Application For TE &amp; GOTS'!$D1882</f>
        <v>0</v>
      </c>
      <c r="D1790" s="14" t="str" cm="1">
        <f t="array" aca="1" ref="D1790" ca="1">IFERROR(INDIRECT("'Application For Textile'!L"&amp;'Application For TE &amp; GOTS'!S1882),"")</f>
        <v/>
      </c>
      <c r="E1790" s="14" t="str">
        <f ca="1">'Application For TE &amp; GOTS'!AF1882</f>
        <v/>
      </c>
      <c r="F1790" s="14" t="str">
        <f ca="1">'Application For TE &amp; GOTS'!AH1882</f>
        <v/>
      </c>
      <c r="G1790" s="14" t="e">
        <f ca="1">'Application For TE &amp; GOTS'!AI1882</f>
        <v>#REF!</v>
      </c>
    </row>
    <row r="1791" spans="1:7">
      <c r="A1791" s="14">
        <v>1770</v>
      </c>
      <c r="B1791" s="14" t="str">
        <f ca="1">'Application For TE &amp; GOTS'!X1883</f>
        <v/>
      </c>
      <c r="C1791" s="14">
        <f>'Application For TE &amp; GOTS'!$D1883</f>
        <v>0</v>
      </c>
      <c r="D1791" s="14" t="str" cm="1">
        <f t="array" aca="1" ref="D1791" ca="1">IFERROR(INDIRECT("'Application For Textile'!L"&amp;'Application For TE &amp; GOTS'!S1883),"")</f>
        <v/>
      </c>
      <c r="E1791" s="14" t="str">
        <f ca="1">'Application For TE &amp; GOTS'!AF1883</f>
        <v/>
      </c>
      <c r="F1791" s="14" t="str">
        <f ca="1">'Application For TE &amp; GOTS'!AH1883</f>
        <v/>
      </c>
      <c r="G1791" s="14" t="e">
        <f ca="1">'Application For TE &amp; GOTS'!AI1883</f>
        <v>#REF!</v>
      </c>
    </row>
    <row r="1792" spans="1:7">
      <c r="A1792" s="14">
        <v>1771</v>
      </c>
      <c r="B1792" s="14" t="str">
        <f ca="1">'Application For TE &amp; GOTS'!X1884</f>
        <v/>
      </c>
      <c r="C1792" s="14">
        <f>'Application For TE &amp; GOTS'!$D1884</f>
        <v>0</v>
      </c>
      <c r="D1792" s="14" t="str" cm="1">
        <f t="array" aca="1" ref="D1792" ca="1">IFERROR(INDIRECT("'Application For Textile'!L"&amp;'Application For TE &amp; GOTS'!S1884),"")</f>
        <v/>
      </c>
      <c r="E1792" s="14" t="str">
        <f ca="1">'Application For TE &amp; GOTS'!AF1884</f>
        <v/>
      </c>
      <c r="F1792" s="14" t="str">
        <f ca="1">'Application For TE &amp; GOTS'!AH1884</f>
        <v/>
      </c>
      <c r="G1792" s="14" t="e">
        <f ca="1">'Application For TE &amp; GOTS'!AI1884</f>
        <v>#REF!</v>
      </c>
    </row>
    <row r="1793" spans="1:7">
      <c r="A1793" s="14">
        <v>1772</v>
      </c>
      <c r="B1793" s="14" t="str">
        <f ca="1">'Application For TE &amp; GOTS'!X1885</f>
        <v/>
      </c>
      <c r="C1793" s="14">
        <f>'Application For TE &amp; GOTS'!$D1885</f>
        <v>0</v>
      </c>
      <c r="D1793" s="14" t="str" cm="1">
        <f t="array" aca="1" ref="D1793" ca="1">IFERROR(INDIRECT("'Application For Textile'!L"&amp;'Application For TE &amp; GOTS'!S1885),"")</f>
        <v/>
      </c>
      <c r="E1793" s="14" t="str">
        <f ca="1">'Application For TE &amp; GOTS'!AF1885</f>
        <v/>
      </c>
      <c r="F1793" s="14" t="str">
        <f ca="1">'Application For TE &amp; GOTS'!AH1885</f>
        <v/>
      </c>
      <c r="G1793" s="14" t="e">
        <f ca="1">'Application For TE &amp; GOTS'!AI1885</f>
        <v>#REF!</v>
      </c>
    </row>
    <row r="1794" spans="1:7">
      <c r="A1794" s="14">
        <v>1773</v>
      </c>
      <c r="B1794" s="14" t="str">
        <f ca="1">'Application For TE &amp; GOTS'!X1886</f>
        <v/>
      </c>
      <c r="C1794" s="14">
        <f>'Application For TE &amp; GOTS'!$D1886</f>
        <v>0</v>
      </c>
      <c r="D1794" s="14" t="str" cm="1">
        <f t="array" aca="1" ref="D1794" ca="1">IFERROR(INDIRECT("'Application For Textile'!L"&amp;'Application For TE &amp; GOTS'!S1886),"")</f>
        <v/>
      </c>
      <c r="E1794" s="14" t="str">
        <f ca="1">'Application For TE &amp; GOTS'!AF1886</f>
        <v/>
      </c>
      <c r="F1794" s="14" t="str">
        <f ca="1">'Application For TE &amp; GOTS'!AH1886</f>
        <v/>
      </c>
      <c r="G1794" s="14" t="e">
        <f ca="1">'Application For TE &amp; GOTS'!AI1886</f>
        <v>#REF!</v>
      </c>
    </row>
    <row r="1795" spans="1:7">
      <c r="A1795" s="14">
        <v>1774</v>
      </c>
      <c r="B1795" s="14" t="str">
        <f ca="1">'Application For TE &amp; GOTS'!X1887</f>
        <v/>
      </c>
      <c r="C1795" s="14">
        <f>'Application For TE &amp; GOTS'!$D1887</f>
        <v>0</v>
      </c>
      <c r="D1795" s="14" t="str" cm="1">
        <f t="array" aca="1" ref="D1795" ca="1">IFERROR(INDIRECT("'Application For Textile'!L"&amp;'Application For TE &amp; GOTS'!S1887),"")</f>
        <v/>
      </c>
      <c r="E1795" s="14" t="str">
        <f ca="1">'Application For TE &amp; GOTS'!AF1887</f>
        <v/>
      </c>
      <c r="F1795" s="14" t="str">
        <f ca="1">'Application For TE &amp; GOTS'!AH1887</f>
        <v/>
      </c>
      <c r="G1795" s="14" t="e">
        <f ca="1">'Application For TE &amp; GOTS'!AI1887</f>
        <v>#REF!</v>
      </c>
    </row>
    <row r="1796" spans="1:7">
      <c r="A1796" s="14">
        <v>1775</v>
      </c>
      <c r="B1796" s="14" t="str">
        <f ca="1">'Application For TE &amp; GOTS'!X1888</f>
        <v/>
      </c>
      <c r="C1796" s="14">
        <f>'Application For TE &amp; GOTS'!$D1888</f>
        <v>0</v>
      </c>
      <c r="D1796" s="14" t="str" cm="1">
        <f t="array" aca="1" ref="D1796" ca="1">IFERROR(INDIRECT("'Application For Textile'!L"&amp;'Application For TE &amp; GOTS'!S1888),"")</f>
        <v/>
      </c>
      <c r="E1796" s="14" t="str">
        <f ca="1">'Application For TE &amp; GOTS'!AF1888</f>
        <v/>
      </c>
      <c r="F1796" s="14" t="str">
        <f ca="1">'Application For TE &amp; GOTS'!AH1888</f>
        <v/>
      </c>
      <c r="G1796" s="14" t="e">
        <f ca="1">'Application For TE &amp; GOTS'!AI1888</f>
        <v>#REF!</v>
      </c>
    </row>
    <row r="1797" spans="1:7">
      <c r="A1797" s="14">
        <v>1776</v>
      </c>
      <c r="B1797" s="14" t="str">
        <f ca="1">'Application For TE &amp; GOTS'!X1889</f>
        <v/>
      </c>
      <c r="C1797" s="14">
        <f>'Application For TE &amp; GOTS'!$D1889</f>
        <v>0</v>
      </c>
      <c r="D1797" s="14" t="str" cm="1">
        <f t="array" aca="1" ref="D1797" ca="1">IFERROR(INDIRECT("'Application For Textile'!L"&amp;'Application For TE &amp; GOTS'!S1889),"")</f>
        <v/>
      </c>
      <c r="E1797" s="14" t="str">
        <f ca="1">'Application For TE &amp; GOTS'!AF1889</f>
        <v/>
      </c>
      <c r="F1797" s="14" t="str">
        <f ca="1">'Application For TE &amp; GOTS'!AH1889</f>
        <v/>
      </c>
      <c r="G1797" s="14" t="e">
        <f ca="1">'Application For TE &amp; GOTS'!AI1889</f>
        <v>#REF!</v>
      </c>
    </row>
    <row r="1798" spans="1:7">
      <c r="A1798" s="14">
        <v>1777</v>
      </c>
      <c r="B1798" s="14" t="str">
        <f ca="1">'Application For TE &amp; GOTS'!X1890</f>
        <v/>
      </c>
      <c r="C1798" s="14">
        <f>'Application For TE &amp; GOTS'!$D1890</f>
        <v>0</v>
      </c>
      <c r="D1798" s="14" t="str" cm="1">
        <f t="array" aca="1" ref="D1798" ca="1">IFERROR(INDIRECT("'Application For Textile'!L"&amp;'Application For TE &amp; GOTS'!S1890),"")</f>
        <v/>
      </c>
      <c r="E1798" s="14" t="str">
        <f ca="1">'Application For TE &amp; GOTS'!AF1890</f>
        <v/>
      </c>
      <c r="F1798" s="14" t="str">
        <f ca="1">'Application For TE &amp; GOTS'!AH1890</f>
        <v/>
      </c>
      <c r="G1798" s="14" t="e">
        <f ca="1">'Application For TE &amp; GOTS'!AI1890</f>
        <v>#REF!</v>
      </c>
    </row>
    <row r="1799" spans="1:7">
      <c r="A1799" s="14">
        <v>1778</v>
      </c>
      <c r="B1799" s="14" t="str">
        <f ca="1">'Application For TE &amp; GOTS'!X1891</f>
        <v/>
      </c>
      <c r="C1799" s="14">
        <f>'Application For TE &amp; GOTS'!$D1891</f>
        <v>0</v>
      </c>
      <c r="D1799" s="14" t="str" cm="1">
        <f t="array" aca="1" ref="D1799" ca="1">IFERROR(INDIRECT("'Application For Textile'!L"&amp;'Application For TE &amp; GOTS'!S1891),"")</f>
        <v/>
      </c>
      <c r="E1799" s="14" t="str">
        <f ca="1">'Application For TE &amp; GOTS'!AF1891</f>
        <v/>
      </c>
      <c r="F1799" s="14" t="str">
        <f ca="1">'Application For TE &amp; GOTS'!AH1891</f>
        <v/>
      </c>
      <c r="G1799" s="14" t="e">
        <f ca="1">'Application For TE &amp; GOTS'!AI1891</f>
        <v>#REF!</v>
      </c>
    </row>
    <row r="1800" spans="1:7">
      <c r="A1800" s="14">
        <v>1779</v>
      </c>
      <c r="B1800" s="14" t="str">
        <f ca="1">'Application For TE &amp; GOTS'!X1892</f>
        <v/>
      </c>
      <c r="C1800" s="14">
        <f>'Application For TE &amp; GOTS'!$D1892</f>
        <v>0</v>
      </c>
      <c r="D1800" s="14" t="str" cm="1">
        <f t="array" aca="1" ref="D1800" ca="1">IFERROR(INDIRECT("'Application For Textile'!L"&amp;'Application For TE &amp; GOTS'!S1892),"")</f>
        <v/>
      </c>
      <c r="E1800" s="14" t="str">
        <f ca="1">'Application For TE &amp; GOTS'!AF1892</f>
        <v/>
      </c>
      <c r="F1800" s="14" t="str">
        <f ca="1">'Application For TE &amp; GOTS'!AH1892</f>
        <v/>
      </c>
      <c r="G1800" s="14" t="e">
        <f ca="1">'Application For TE &amp; GOTS'!AI1892</f>
        <v>#REF!</v>
      </c>
    </row>
    <row r="1801" spans="1:7">
      <c r="A1801" s="14">
        <v>1780</v>
      </c>
      <c r="B1801" s="14" t="str">
        <f ca="1">'Application For TE &amp; GOTS'!X1893</f>
        <v/>
      </c>
      <c r="C1801" s="14">
        <f>'Application For TE &amp; GOTS'!$D1893</f>
        <v>0</v>
      </c>
      <c r="D1801" s="14" t="str" cm="1">
        <f t="array" aca="1" ref="D1801" ca="1">IFERROR(INDIRECT("'Application For Textile'!L"&amp;'Application For TE &amp; GOTS'!S1893),"")</f>
        <v/>
      </c>
      <c r="E1801" s="14" t="str">
        <f ca="1">'Application For TE &amp; GOTS'!AF1893</f>
        <v/>
      </c>
      <c r="F1801" s="14" t="str">
        <f ca="1">'Application For TE &amp; GOTS'!AH1893</f>
        <v/>
      </c>
      <c r="G1801" s="14" t="e">
        <f ca="1">'Application For TE &amp; GOTS'!AI1893</f>
        <v>#REF!</v>
      </c>
    </row>
    <row r="1802" spans="1:7">
      <c r="A1802" s="14">
        <v>1781</v>
      </c>
      <c r="B1802" s="14" t="str">
        <f ca="1">'Application For TE &amp; GOTS'!X1894</f>
        <v/>
      </c>
      <c r="C1802" s="14">
        <f>'Application For TE &amp; GOTS'!$D1894</f>
        <v>0</v>
      </c>
      <c r="D1802" s="14" t="str" cm="1">
        <f t="array" aca="1" ref="D1802" ca="1">IFERROR(INDIRECT("'Application For Textile'!L"&amp;'Application For TE &amp; GOTS'!S1894),"")</f>
        <v/>
      </c>
      <c r="E1802" s="14" t="str">
        <f ca="1">'Application For TE &amp; GOTS'!AF1894</f>
        <v/>
      </c>
      <c r="F1802" s="14" t="str">
        <f ca="1">'Application For TE &amp; GOTS'!AH1894</f>
        <v/>
      </c>
      <c r="G1802" s="14" t="e">
        <f ca="1">'Application For TE &amp; GOTS'!AI1894</f>
        <v>#REF!</v>
      </c>
    </row>
    <row r="1803" spans="1:7">
      <c r="A1803" s="14">
        <v>1782</v>
      </c>
      <c r="B1803" s="14" t="str">
        <f ca="1">'Application For TE &amp; GOTS'!X1895</f>
        <v/>
      </c>
      <c r="C1803" s="14">
        <f>'Application For TE &amp; GOTS'!$D1895</f>
        <v>0</v>
      </c>
      <c r="D1803" s="14" t="str" cm="1">
        <f t="array" aca="1" ref="D1803" ca="1">IFERROR(INDIRECT("'Application For Textile'!L"&amp;'Application For TE &amp; GOTS'!S1895),"")</f>
        <v/>
      </c>
      <c r="E1803" s="14" t="str">
        <f ca="1">'Application For TE &amp; GOTS'!AF1895</f>
        <v/>
      </c>
      <c r="F1803" s="14" t="str">
        <f ca="1">'Application For TE &amp; GOTS'!AH1895</f>
        <v/>
      </c>
      <c r="G1803" s="14" t="e">
        <f ca="1">'Application For TE &amp; GOTS'!AI1895</f>
        <v>#REF!</v>
      </c>
    </row>
    <row r="1804" spans="1:7">
      <c r="A1804" s="14">
        <v>1783</v>
      </c>
      <c r="B1804" s="14" t="str">
        <f ca="1">'Application For TE &amp; GOTS'!X1896</f>
        <v/>
      </c>
      <c r="C1804" s="14">
        <f>'Application For TE &amp; GOTS'!$D1896</f>
        <v>0</v>
      </c>
      <c r="D1804" s="14" t="str" cm="1">
        <f t="array" aca="1" ref="D1804" ca="1">IFERROR(INDIRECT("'Application For Textile'!L"&amp;'Application For TE &amp; GOTS'!S1896),"")</f>
        <v/>
      </c>
      <c r="E1804" s="14" t="str">
        <f ca="1">'Application For TE &amp; GOTS'!AF1896</f>
        <v/>
      </c>
      <c r="F1804" s="14" t="str">
        <f ca="1">'Application For TE &amp; GOTS'!AH1896</f>
        <v/>
      </c>
      <c r="G1804" s="14" t="e">
        <f ca="1">'Application For TE &amp; GOTS'!AI1896</f>
        <v>#REF!</v>
      </c>
    </row>
    <row r="1805" spans="1:7">
      <c r="A1805" s="14">
        <v>1784</v>
      </c>
      <c r="B1805" s="14" t="str">
        <f ca="1">'Application For TE &amp; GOTS'!X1897</f>
        <v/>
      </c>
      <c r="C1805" s="14">
        <f>'Application For TE &amp; GOTS'!$D1897</f>
        <v>0</v>
      </c>
      <c r="D1805" s="14" t="str" cm="1">
        <f t="array" aca="1" ref="D1805" ca="1">IFERROR(INDIRECT("'Application For Textile'!L"&amp;'Application For TE &amp; GOTS'!S1897),"")</f>
        <v/>
      </c>
      <c r="E1805" s="14" t="str">
        <f ca="1">'Application For TE &amp; GOTS'!AF1897</f>
        <v/>
      </c>
      <c r="F1805" s="14" t="str">
        <f ca="1">'Application For TE &amp; GOTS'!AH1897</f>
        <v/>
      </c>
      <c r="G1805" s="14" t="e">
        <f ca="1">'Application For TE &amp; GOTS'!AI1897</f>
        <v>#REF!</v>
      </c>
    </row>
    <row r="1806" spans="1:7">
      <c r="A1806" s="14">
        <v>1785</v>
      </c>
      <c r="B1806" s="14" t="str">
        <f ca="1">'Application For TE &amp; GOTS'!X1898</f>
        <v/>
      </c>
      <c r="C1806" s="14">
        <f>'Application For TE &amp; GOTS'!$D1898</f>
        <v>0</v>
      </c>
      <c r="D1806" s="14" t="str" cm="1">
        <f t="array" aca="1" ref="D1806" ca="1">IFERROR(INDIRECT("'Application For Textile'!L"&amp;'Application For TE &amp; GOTS'!S1898),"")</f>
        <v/>
      </c>
      <c r="E1806" s="14" t="str">
        <f ca="1">'Application For TE &amp; GOTS'!AF1898</f>
        <v/>
      </c>
      <c r="F1806" s="14" t="str">
        <f ca="1">'Application For TE &amp; GOTS'!AH1898</f>
        <v/>
      </c>
      <c r="G1806" s="14" t="e">
        <f ca="1">'Application For TE &amp; GOTS'!AI1898</f>
        <v>#REF!</v>
      </c>
    </row>
    <row r="1807" spans="1:7">
      <c r="A1807" s="14">
        <v>1786</v>
      </c>
      <c r="B1807" s="14" t="str">
        <f ca="1">'Application For TE &amp; GOTS'!X1899</f>
        <v/>
      </c>
      <c r="C1807" s="14">
        <f>'Application For TE &amp; GOTS'!$D1899</f>
        <v>0</v>
      </c>
      <c r="D1807" s="14" t="str" cm="1">
        <f t="array" aca="1" ref="D1807" ca="1">IFERROR(INDIRECT("'Application For Textile'!L"&amp;'Application For TE &amp; GOTS'!S1899),"")</f>
        <v/>
      </c>
      <c r="E1807" s="14" t="str">
        <f ca="1">'Application For TE &amp; GOTS'!AF1899</f>
        <v/>
      </c>
      <c r="F1807" s="14" t="str">
        <f ca="1">'Application For TE &amp; GOTS'!AH1899</f>
        <v/>
      </c>
      <c r="G1807" s="14" t="e">
        <f ca="1">'Application For TE &amp; GOTS'!AI1899</f>
        <v>#REF!</v>
      </c>
    </row>
    <row r="1808" spans="1:7">
      <c r="A1808" s="14">
        <v>1787</v>
      </c>
      <c r="B1808" s="14" t="str">
        <f ca="1">'Application For TE &amp; GOTS'!X1900</f>
        <v/>
      </c>
      <c r="C1808" s="14">
        <f>'Application For TE &amp; GOTS'!$D1900</f>
        <v>0</v>
      </c>
      <c r="D1808" s="14" t="str" cm="1">
        <f t="array" aca="1" ref="D1808" ca="1">IFERROR(INDIRECT("'Application For Textile'!L"&amp;'Application For TE &amp; GOTS'!S1900),"")</f>
        <v/>
      </c>
      <c r="E1808" s="14" t="str">
        <f ca="1">'Application For TE &amp; GOTS'!AF1900</f>
        <v/>
      </c>
      <c r="F1808" s="14" t="str">
        <f ca="1">'Application For TE &amp; GOTS'!AH1900</f>
        <v/>
      </c>
      <c r="G1808" s="14" t="e">
        <f ca="1">'Application For TE &amp; GOTS'!AI1900</f>
        <v>#REF!</v>
      </c>
    </row>
    <row r="1809" spans="1:7">
      <c r="A1809" s="14">
        <v>1788</v>
      </c>
      <c r="B1809" s="14" t="str">
        <f ca="1">'Application For TE &amp; GOTS'!X1901</f>
        <v/>
      </c>
      <c r="C1809" s="14">
        <f>'Application For TE &amp; GOTS'!$D1901</f>
        <v>0</v>
      </c>
      <c r="D1809" s="14" t="str" cm="1">
        <f t="array" aca="1" ref="D1809" ca="1">IFERROR(INDIRECT("'Application For Textile'!L"&amp;'Application For TE &amp; GOTS'!S1901),"")</f>
        <v/>
      </c>
      <c r="E1809" s="14" t="str">
        <f ca="1">'Application For TE &amp; GOTS'!AF1901</f>
        <v/>
      </c>
      <c r="F1809" s="14" t="str">
        <f ca="1">'Application For TE &amp; GOTS'!AH1901</f>
        <v/>
      </c>
      <c r="G1809" s="14" t="e">
        <f ca="1">'Application For TE &amp; GOTS'!AI1901</f>
        <v>#REF!</v>
      </c>
    </row>
    <row r="1810" spans="1:7">
      <c r="A1810" s="14">
        <v>1789</v>
      </c>
      <c r="B1810" s="14" t="str">
        <f ca="1">'Application For TE &amp; GOTS'!X1902</f>
        <v/>
      </c>
      <c r="C1810" s="14">
        <f>'Application For TE &amp; GOTS'!$D1902</f>
        <v>0</v>
      </c>
      <c r="D1810" s="14" t="str" cm="1">
        <f t="array" aca="1" ref="D1810" ca="1">IFERROR(INDIRECT("'Application For Textile'!L"&amp;'Application For TE &amp; GOTS'!S1902),"")</f>
        <v/>
      </c>
      <c r="E1810" s="14" t="str">
        <f ca="1">'Application For TE &amp; GOTS'!AF1902</f>
        <v/>
      </c>
      <c r="F1810" s="14" t="str">
        <f ca="1">'Application For TE &amp; GOTS'!AH1902</f>
        <v/>
      </c>
      <c r="G1810" s="14" t="e">
        <f ca="1">'Application For TE &amp; GOTS'!AI1902</f>
        <v>#REF!</v>
      </c>
    </row>
    <row r="1811" spans="1:7">
      <c r="A1811" s="14">
        <v>1790</v>
      </c>
      <c r="B1811" s="14" t="str">
        <f ca="1">'Application For TE &amp; GOTS'!X1903</f>
        <v/>
      </c>
      <c r="C1811" s="14">
        <f>'Application For TE &amp; GOTS'!$D1903</f>
        <v>0</v>
      </c>
      <c r="D1811" s="14" t="str" cm="1">
        <f t="array" aca="1" ref="D1811" ca="1">IFERROR(INDIRECT("'Application For Textile'!L"&amp;'Application For TE &amp; GOTS'!S1903),"")</f>
        <v/>
      </c>
      <c r="E1811" s="14" t="str">
        <f ca="1">'Application For TE &amp; GOTS'!AF1903</f>
        <v/>
      </c>
      <c r="F1811" s="14" t="str">
        <f ca="1">'Application For TE &amp; GOTS'!AH1903</f>
        <v/>
      </c>
      <c r="G1811" s="14" t="e">
        <f ca="1">'Application For TE &amp; GOTS'!AI1903</f>
        <v>#REF!</v>
      </c>
    </row>
    <row r="1812" spans="1:7">
      <c r="A1812" s="14">
        <v>1791</v>
      </c>
      <c r="B1812" s="14" t="str">
        <f ca="1">'Application For TE &amp; GOTS'!X1904</f>
        <v/>
      </c>
      <c r="C1812" s="14">
        <f>'Application For TE &amp; GOTS'!$D1904</f>
        <v>0</v>
      </c>
      <c r="D1812" s="14" t="str" cm="1">
        <f t="array" aca="1" ref="D1812" ca="1">IFERROR(INDIRECT("'Application For Textile'!L"&amp;'Application For TE &amp; GOTS'!S1904),"")</f>
        <v/>
      </c>
      <c r="E1812" s="14" t="str">
        <f ca="1">'Application For TE &amp; GOTS'!AF1904</f>
        <v/>
      </c>
      <c r="F1812" s="14" t="str">
        <f ca="1">'Application For TE &amp; GOTS'!AH1904</f>
        <v/>
      </c>
      <c r="G1812" s="14" t="e">
        <f ca="1">'Application For TE &amp; GOTS'!AI1904</f>
        <v>#REF!</v>
      </c>
    </row>
    <row r="1813" spans="1:7">
      <c r="A1813" s="14">
        <v>1792</v>
      </c>
      <c r="B1813" s="14" t="str">
        <f ca="1">'Application For TE &amp; GOTS'!X1905</f>
        <v/>
      </c>
      <c r="C1813" s="14">
        <f>'Application For TE &amp; GOTS'!$D1905</f>
        <v>0</v>
      </c>
      <c r="D1813" s="14" t="str" cm="1">
        <f t="array" aca="1" ref="D1813" ca="1">IFERROR(INDIRECT("'Application For Textile'!L"&amp;'Application For TE &amp; GOTS'!S1905),"")</f>
        <v/>
      </c>
      <c r="E1813" s="14" t="str">
        <f ca="1">'Application For TE &amp; GOTS'!AF1905</f>
        <v/>
      </c>
      <c r="F1813" s="14" t="str">
        <f ca="1">'Application For TE &amp; GOTS'!AH1905</f>
        <v/>
      </c>
      <c r="G1813" s="14" t="e">
        <f ca="1">'Application For TE &amp; GOTS'!AI1905</f>
        <v>#REF!</v>
      </c>
    </row>
    <row r="1814" spans="1:7">
      <c r="A1814" s="14">
        <v>1793</v>
      </c>
      <c r="B1814" s="14" t="str">
        <f ca="1">'Application For TE &amp; GOTS'!X1906</f>
        <v/>
      </c>
      <c r="C1814" s="14">
        <f>'Application For TE &amp; GOTS'!$D1906</f>
        <v>0</v>
      </c>
      <c r="D1814" s="14" t="str" cm="1">
        <f t="array" aca="1" ref="D1814" ca="1">IFERROR(INDIRECT("'Application For Textile'!L"&amp;'Application For TE &amp; GOTS'!S1906),"")</f>
        <v/>
      </c>
      <c r="E1814" s="14" t="str">
        <f ca="1">'Application For TE &amp; GOTS'!AF1906</f>
        <v/>
      </c>
      <c r="F1814" s="14" t="str">
        <f ca="1">'Application For TE &amp; GOTS'!AH1906</f>
        <v/>
      </c>
      <c r="G1814" s="14" t="e">
        <f ca="1">'Application For TE &amp; GOTS'!AI1906</f>
        <v>#REF!</v>
      </c>
    </row>
    <row r="1815" spans="1:7">
      <c r="A1815" s="14">
        <v>1794</v>
      </c>
      <c r="B1815" s="14" t="str">
        <f ca="1">'Application For TE &amp; GOTS'!X1907</f>
        <v/>
      </c>
      <c r="C1815" s="14">
        <f>'Application For TE &amp; GOTS'!$D1907</f>
        <v>0</v>
      </c>
      <c r="D1815" s="14" t="str" cm="1">
        <f t="array" aca="1" ref="D1815" ca="1">IFERROR(INDIRECT("'Application For Textile'!L"&amp;'Application For TE &amp; GOTS'!S1907),"")</f>
        <v/>
      </c>
      <c r="E1815" s="14" t="str">
        <f ca="1">'Application For TE &amp; GOTS'!AF1907</f>
        <v/>
      </c>
      <c r="F1815" s="14" t="str">
        <f ca="1">'Application For TE &amp; GOTS'!AH1907</f>
        <v/>
      </c>
      <c r="G1815" s="14" t="e">
        <f ca="1">'Application For TE &amp; GOTS'!AI1907</f>
        <v>#REF!</v>
      </c>
    </row>
    <row r="1816" spans="1:7">
      <c r="A1816" s="14">
        <v>1795</v>
      </c>
      <c r="B1816" s="14" t="str">
        <f ca="1">'Application For TE &amp; GOTS'!X1908</f>
        <v/>
      </c>
      <c r="C1816" s="14">
        <f>'Application For TE &amp; GOTS'!$D1908</f>
        <v>0</v>
      </c>
      <c r="D1816" s="14" t="str" cm="1">
        <f t="array" aca="1" ref="D1816" ca="1">IFERROR(INDIRECT("'Application For Textile'!L"&amp;'Application For TE &amp; GOTS'!S1908),"")</f>
        <v/>
      </c>
      <c r="E1816" s="14" t="str">
        <f ca="1">'Application For TE &amp; GOTS'!AF1908</f>
        <v/>
      </c>
      <c r="F1816" s="14" t="str">
        <f ca="1">'Application For TE &amp; GOTS'!AH1908</f>
        <v/>
      </c>
      <c r="G1816" s="14" t="e">
        <f ca="1">'Application For TE &amp; GOTS'!AI1908</f>
        <v>#REF!</v>
      </c>
    </row>
    <row r="1817" spans="1:7">
      <c r="A1817" s="14">
        <v>1796</v>
      </c>
      <c r="B1817" s="14" t="str">
        <f ca="1">'Application For TE &amp; GOTS'!X1909</f>
        <v/>
      </c>
      <c r="C1817" s="14">
        <f>'Application For TE &amp; GOTS'!$D1909</f>
        <v>0</v>
      </c>
      <c r="D1817" s="14" t="str" cm="1">
        <f t="array" aca="1" ref="D1817" ca="1">IFERROR(INDIRECT("'Application For Textile'!L"&amp;'Application For TE &amp; GOTS'!S1909),"")</f>
        <v/>
      </c>
      <c r="E1817" s="14" t="str">
        <f ca="1">'Application For TE &amp; GOTS'!AF1909</f>
        <v/>
      </c>
      <c r="F1817" s="14" t="str">
        <f ca="1">'Application For TE &amp; GOTS'!AH1909</f>
        <v/>
      </c>
      <c r="G1817" s="14" t="e">
        <f ca="1">'Application For TE &amp; GOTS'!AI1909</f>
        <v>#REF!</v>
      </c>
    </row>
    <row r="1818" spans="1:7">
      <c r="A1818" s="14">
        <v>1797</v>
      </c>
      <c r="B1818" s="14" t="str">
        <f ca="1">'Application For TE &amp; GOTS'!X1910</f>
        <v/>
      </c>
      <c r="C1818" s="14">
        <f>'Application For TE &amp; GOTS'!$D1910</f>
        <v>0</v>
      </c>
      <c r="D1818" s="14" t="str" cm="1">
        <f t="array" aca="1" ref="D1818" ca="1">IFERROR(INDIRECT("'Application For Textile'!L"&amp;'Application For TE &amp; GOTS'!S1910),"")</f>
        <v/>
      </c>
      <c r="E1818" s="14" t="str">
        <f ca="1">'Application For TE &amp; GOTS'!AF1910</f>
        <v/>
      </c>
      <c r="F1818" s="14" t="str">
        <f ca="1">'Application For TE &amp; GOTS'!AH1910</f>
        <v/>
      </c>
      <c r="G1818" s="14" t="e">
        <f ca="1">'Application For TE &amp; GOTS'!AI1910</f>
        <v>#REF!</v>
      </c>
    </row>
    <row r="1819" spans="1:7">
      <c r="A1819" s="14">
        <v>1798</v>
      </c>
      <c r="B1819" s="14" t="str">
        <f ca="1">'Application For TE &amp; GOTS'!X1911</f>
        <v/>
      </c>
      <c r="C1819" s="14">
        <f>'Application For TE &amp; GOTS'!$D1911</f>
        <v>0</v>
      </c>
      <c r="D1819" s="14" t="str" cm="1">
        <f t="array" aca="1" ref="D1819" ca="1">IFERROR(INDIRECT("'Application For Textile'!L"&amp;'Application For TE &amp; GOTS'!S1911),"")</f>
        <v/>
      </c>
      <c r="E1819" s="14" t="str">
        <f ca="1">'Application For TE &amp; GOTS'!AF1911</f>
        <v/>
      </c>
      <c r="F1819" s="14" t="str">
        <f ca="1">'Application For TE &amp; GOTS'!AH1911</f>
        <v/>
      </c>
      <c r="G1819" s="14" t="e">
        <f ca="1">'Application For TE &amp; GOTS'!AI1911</f>
        <v>#REF!</v>
      </c>
    </row>
    <row r="1820" spans="1:7">
      <c r="A1820" s="14">
        <v>1799</v>
      </c>
      <c r="B1820" s="14" t="str">
        <f ca="1">'Application For TE &amp; GOTS'!X1912</f>
        <v/>
      </c>
      <c r="C1820" s="14">
        <f>'Application For TE &amp; GOTS'!$D1912</f>
        <v>0</v>
      </c>
      <c r="D1820" s="14" t="str" cm="1">
        <f t="array" aca="1" ref="D1820" ca="1">IFERROR(INDIRECT("'Application For Textile'!L"&amp;'Application For TE &amp; GOTS'!S1912),"")</f>
        <v/>
      </c>
      <c r="E1820" s="14" t="str">
        <f ca="1">'Application For TE &amp; GOTS'!AF1912</f>
        <v/>
      </c>
      <c r="F1820" s="14" t="str">
        <f ca="1">'Application For TE &amp; GOTS'!AH1912</f>
        <v/>
      </c>
      <c r="G1820" s="14" t="e">
        <f ca="1">'Application For TE &amp; GOTS'!AI1912</f>
        <v>#REF!</v>
      </c>
    </row>
    <row r="1821" spans="1:7">
      <c r="A1821" s="14">
        <v>1800</v>
      </c>
      <c r="B1821" s="14" t="str">
        <f ca="1">'Application For TE &amp; GOTS'!X1913</f>
        <v/>
      </c>
      <c r="C1821" s="14">
        <f>'Application For TE &amp; GOTS'!$D1913</f>
        <v>0</v>
      </c>
      <c r="D1821" s="14" t="str" cm="1">
        <f t="array" aca="1" ref="D1821" ca="1">IFERROR(INDIRECT("'Application For Textile'!L"&amp;'Application For TE &amp; GOTS'!S1913),"")</f>
        <v/>
      </c>
      <c r="E1821" s="14" t="str">
        <f ca="1">'Application For TE &amp; GOTS'!AF1913</f>
        <v/>
      </c>
      <c r="F1821" s="14" t="str">
        <f ca="1">'Application For TE &amp; GOTS'!AH1913</f>
        <v/>
      </c>
      <c r="G1821" s="14" t="e">
        <f ca="1">'Application For TE &amp; GOTS'!AI1913</f>
        <v>#REF!</v>
      </c>
    </row>
    <row r="1822" spans="1:7">
      <c r="A1822" s="14">
        <v>1801</v>
      </c>
      <c r="B1822" s="14" t="str">
        <f ca="1">'Application For TE &amp; GOTS'!X1914</f>
        <v/>
      </c>
      <c r="C1822" s="14">
        <f>'Application For TE &amp; GOTS'!$D1914</f>
        <v>0</v>
      </c>
      <c r="D1822" s="14" t="str" cm="1">
        <f t="array" aca="1" ref="D1822" ca="1">IFERROR(INDIRECT("'Application For Textile'!L"&amp;'Application For TE &amp; GOTS'!S1914),"")</f>
        <v/>
      </c>
      <c r="E1822" s="14" t="str">
        <f ca="1">'Application For TE &amp; GOTS'!AF1914</f>
        <v/>
      </c>
      <c r="F1822" s="14" t="str">
        <f ca="1">'Application For TE &amp; GOTS'!AH1914</f>
        <v/>
      </c>
      <c r="G1822" s="14" t="e">
        <f ca="1">'Application For TE &amp; GOTS'!AI1914</f>
        <v>#REF!</v>
      </c>
    </row>
    <row r="1823" spans="1:7">
      <c r="A1823" s="14">
        <v>1802</v>
      </c>
      <c r="B1823" s="14" t="str">
        <f ca="1">'Application For TE &amp; GOTS'!X1915</f>
        <v/>
      </c>
      <c r="C1823" s="14">
        <f>'Application For TE &amp; GOTS'!$D1915</f>
        <v>0</v>
      </c>
      <c r="D1823" s="14" t="str" cm="1">
        <f t="array" aca="1" ref="D1823" ca="1">IFERROR(INDIRECT("'Application For Textile'!L"&amp;'Application For TE &amp; GOTS'!S1915),"")</f>
        <v/>
      </c>
      <c r="E1823" s="14" t="str">
        <f ca="1">'Application For TE &amp; GOTS'!AF1915</f>
        <v/>
      </c>
      <c r="F1823" s="14" t="str">
        <f ca="1">'Application For TE &amp; GOTS'!AH1915</f>
        <v/>
      </c>
      <c r="G1823" s="14" t="e">
        <f ca="1">'Application For TE &amp; GOTS'!AI1915</f>
        <v>#REF!</v>
      </c>
    </row>
    <row r="1824" spans="1:7">
      <c r="A1824" s="14">
        <v>1803</v>
      </c>
      <c r="B1824" s="14" t="str">
        <f ca="1">'Application For TE &amp; GOTS'!X1916</f>
        <v/>
      </c>
      <c r="C1824" s="14">
        <f>'Application For TE &amp; GOTS'!$D1916</f>
        <v>0</v>
      </c>
      <c r="D1824" s="14" t="str" cm="1">
        <f t="array" aca="1" ref="D1824" ca="1">IFERROR(INDIRECT("'Application For Textile'!L"&amp;'Application For TE &amp; GOTS'!S1916),"")</f>
        <v/>
      </c>
      <c r="E1824" s="14" t="str">
        <f ca="1">'Application For TE &amp; GOTS'!AF1916</f>
        <v/>
      </c>
      <c r="F1824" s="14" t="str">
        <f ca="1">'Application For TE &amp; GOTS'!AH1916</f>
        <v/>
      </c>
      <c r="G1824" s="14" t="e">
        <f ca="1">'Application For TE &amp; GOTS'!AI1916</f>
        <v>#REF!</v>
      </c>
    </row>
    <row r="1825" spans="1:7">
      <c r="A1825" s="14">
        <v>1804</v>
      </c>
      <c r="B1825" s="14" t="str">
        <f ca="1">'Application For TE &amp; GOTS'!X1917</f>
        <v/>
      </c>
      <c r="C1825" s="14">
        <f>'Application For TE &amp; GOTS'!$D1917</f>
        <v>0</v>
      </c>
      <c r="D1825" s="14" t="str" cm="1">
        <f t="array" aca="1" ref="D1825" ca="1">IFERROR(INDIRECT("'Application For Textile'!L"&amp;'Application For TE &amp; GOTS'!S1917),"")</f>
        <v/>
      </c>
      <c r="E1825" s="14" t="str">
        <f ca="1">'Application For TE &amp; GOTS'!AF1917</f>
        <v/>
      </c>
      <c r="F1825" s="14" t="str">
        <f ca="1">'Application For TE &amp; GOTS'!AH1917</f>
        <v/>
      </c>
      <c r="G1825" s="14" t="e">
        <f ca="1">'Application For TE &amp; GOTS'!AI1917</f>
        <v>#REF!</v>
      </c>
    </row>
    <row r="1826" spans="1:7">
      <c r="A1826" s="14">
        <v>1805</v>
      </c>
      <c r="B1826" s="14" t="str">
        <f ca="1">'Application For TE &amp; GOTS'!X1918</f>
        <v/>
      </c>
      <c r="C1826" s="14">
        <f>'Application For TE &amp; GOTS'!$D1918</f>
        <v>0</v>
      </c>
      <c r="D1826" s="14" t="str" cm="1">
        <f t="array" aca="1" ref="D1826" ca="1">IFERROR(INDIRECT("'Application For Textile'!L"&amp;'Application For TE &amp; GOTS'!S1918),"")</f>
        <v/>
      </c>
      <c r="E1826" s="14" t="str">
        <f ca="1">'Application For TE &amp; GOTS'!AF1918</f>
        <v/>
      </c>
      <c r="F1826" s="14" t="str">
        <f ca="1">'Application For TE &amp; GOTS'!AH1918</f>
        <v/>
      </c>
      <c r="G1826" s="14" t="e">
        <f ca="1">'Application For TE &amp; GOTS'!AI1918</f>
        <v>#REF!</v>
      </c>
    </row>
    <row r="1827" spans="1:7">
      <c r="A1827" s="14">
        <v>1806</v>
      </c>
      <c r="B1827" s="14" t="str">
        <f ca="1">'Application For TE &amp; GOTS'!X1919</f>
        <v/>
      </c>
      <c r="C1827" s="14">
        <f>'Application For TE &amp; GOTS'!$D1919</f>
        <v>0</v>
      </c>
      <c r="D1827" s="14" t="str" cm="1">
        <f t="array" aca="1" ref="D1827" ca="1">IFERROR(INDIRECT("'Application For Textile'!L"&amp;'Application For TE &amp; GOTS'!S1919),"")</f>
        <v/>
      </c>
      <c r="E1827" s="14" t="str">
        <f ca="1">'Application For TE &amp; GOTS'!AF1919</f>
        <v/>
      </c>
      <c r="F1827" s="14" t="str">
        <f ca="1">'Application For TE &amp; GOTS'!AH1919</f>
        <v/>
      </c>
      <c r="G1827" s="14" t="e">
        <f ca="1">'Application For TE &amp; GOTS'!AI1919</f>
        <v>#REF!</v>
      </c>
    </row>
    <row r="1828" spans="1:7">
      <c r="A1828" s="14">
        <v>1807</v>
      </c>
      <c r="B1828" s="14" t="str">
        <f ca="1">'Application For TE &amp; GOTS'!X1920</f>
        <v/>
      </c>
      <c r="C1828" s="14">
        <f>'Application For TE &amp; GOTS'!$D1920</f>
        <v>0</v>
      </c>
      <c r="D1828" s="14" t="str" cm="1">
        <f t="array" aca="1" ref="D1828" ca="1">IFERROR(INDIRECT("'Application For Textile'!L"&amp;'Application For TE &amp; GOTS'!S1920),"")</f>
        <v/>
      </c>
      <c r="E1828" s="14" t="str">
        <f ca="1">'Application For TE &amp; GOTS'!AF1920</f>
        <v/>
      </c>
      <c r="F1828" s="14" t="str">
        <f ca="1">'Application For TE &amp; GOTS'!AH1920</f>
        <v/>
      </c>
      <c r="G1828" s="14" t="e">
        <f ca="1">'Application For TE &amp; GOTS'!AI1920</f>
        <v>#REF!</v>
      </c>
    </row>
    <row r="1829" spans="1:7">
      <c r="A1829" s="14">
        <v>1808</v>
      </c>
      <c r="B1829" s="14" t="str">
        <f ca="1">'Application For TE &amp; GOTS'!X1921</f>
        <v/>
      </c>
      <c r="C1829" s="14">
        <f>'Application For TE &amp; GOTS'!$D1921</f>
        <v>0</v>
      </c>
      <c r="D1829" s="14" t="str" cm="1">
        <f t="array" aca="1" ref="D1829" ca="1">IFERROR(INDIRECT("'Application For Textile'!L"&amp;'Application For TE &amp; GOTS'!S1921),"")</f>
        <v/>
      </c>
      <c r="E1829" s="14" t="str">
        <f ca="1">'Application For TE &amp; GOTS'!AF1921</f>
        <v/>
      </c>
      <c r="F1829" s="14" t="str">
        <f ca="1">'Application For TE &amp; GOTS'!AH1921</f>
        <v/>
      </c>
      <c r="G1829" s="14" t="e">
        <f ca="1">'Application For TE &amp; GOTS'!AI1921</f>
        <v>#REF!</v>
      </c>
    </row>
    <row r="1830" spans="1:7">
      <c r="A1830" s="14">
        <v>1809</v>
      </c>
      <c r="B1830" s="14" t="str">
        <f ca="1">'Application For TE &amp; GOTS'!X1922</f>
        <v/>
      </c>
      <c r="C1830" s="14">
        <f>'Application For TE &amp; GOTS'!$D1922</f>
        <v>0</v>
      </c>
      <c r="D1830" s="14" t="str" cm="1">
        <f t="array" aca="1" ref="D1830" ca="1">IFERROR(INDIRECT("'Application For Textile'!L"&amp;'Application For TE &amp; GOTS'!S1922),"")</f>
        <v/>
      </c>
      <c r="E1830" s="14" t="str">
        <f ca="1">'Application For TE &amp; GOTS'!AF1922</f>
        <v/>
      </c>
      <c r="F1830" s="14" t="str">
        <f ca="1">'Application For TE &amp; GOTS'!AH1922</f>
        <v/>
      </c>
      <c r="G1830" s="14" t="e">
        <f ca="1">'Application For TE &amp; GOTS'!AI1922</f>
        <v>#REF!</v>
      </c>
    </row>
    <row r="1831" spans="1:7">
      <c r="A1831" s="14">
        <v>1810</v>
      </c>
      <c r="B1831" s="14" t="str">
        <f ca="1">'Application For TE &amp; GOTS'!X1923</f>
        <v/>
      </c>
      <c r="C1831" s="14">
        <f>'Application For TE &amp; GOTS'!$D1923</f>
        <v>0</v>
      </c>
      <c r="D1831" s="14" t="str" cm="1">
        <f t="array" aca="1" ref="D1831" ca="1">IFERROR(INDIRECT("'Application For Textile'!L"&amp;'Application For TE &amp; GOTS'!S1923),"")</f>
        <v/>
      </c>
      <c r="E1831" s="14" t="str">
        <f ca="1">'Application For TE &amp; GOTS'!AF1923</f>
        <v/>
      </c>
      <c r="F1831" s="14" t="str">
        <f ca="1">'Application For TE &amp; GOTS'!AH1923</f>
        <v/>
      </c>
      <c r="G1831" s="14" t="e">
        <f ca="1">'Application For TE &amp; GOTS'!AI1923</f>
        <v>#REF!</v>
      </c>
    </row>
    <row r="1832" spans="1:7">
      <c r="A1832" s="14">
        <v>1811</v>
      </c>
      <c r="B1832" s="14" t="str">
        <f ca="1">'Application For TE &amp; GOTS'!X1924</f>
        <v/>
      </c>
      <c r="C1832" s="14">
        <f>'Application For TE &amp; GOTS'!$D1924</f>
        <v>0</v>
      </c>
      <c r="D1832" s="14" t="str" cm="1">
        <f t="array" aca="1" ref="D1832" ca="1">IFERROR(INDIRECT("'Application For Textile'!L"&amp;'Application For TE &amp; GOTS'!S1924),"")</f>
        <v/>
      </c>
      <c r="E1832" s="14" t="str">
        <f ca="1">'Application For TE &amp; GOTS'!AF1924</f>
        <v/>
      </c>
      <c r="F1832" s="14" t="str">
        <f ca="1">'Application For TE &amp; GOTS'!AH1924</f>
        <v/>
      </c>
      <c r="G1832" s="14" t="e">
        <f ca="1">'Application For TE &amp; GOTS'!AI1924</f>
        <v>#REF!</v>
      </c>
    </row>
    <row r="1833" spans="1:7">
      <c r="A1833" s="14">
        <v>1812</v>
      </c>
      <c r="B1833" s="14" t="str">
        <f ca="1">'Application For TE &amp; GOTS'!X1925</f>
        <v/>
      </c>
      <c r="C1833" s="14">
        <f>'Application For TE &amp; GOTS'!$D1925</f>
        <v>0</v>
      </c>
      <c r="D1833" s="14" t="str" cm="1">
        <f t="array" aca="1" ref="D1833" ca="1">IFERROR(INDIRECT("'Application For Textile'!L"&amp;'Application For TE &amp; GOTS'!S1925),"")</f>
        <v/>
      </c>
      <c r="E1833" s="14" t="str">
        <f ca="1">'Application For TE &amp; GOTS'!AF1925</f>
        <v/>
      </c>
      <c r="F1833" s="14" t="str">
        <f ca="1">'Application For TE &amp; GOTS'!AH1925</f>
        <v/>
      </c>
      <c r="G1833" s="14" t="e">
        <f ca="1">'Application For TE &amp; GOTS'!AI1925</f>
        <v>#REF!</v>
      </c>
    </row>
    <row r="1834" spans="1:7">
      <c r="A1834" s="14">
        <v>1813</v>
      </c>
      <c r="B1834" s="14" t="str">
        <f ca="1">'Application For TE &amp; GOTS'!X1926</f>
        <v/>
      </c>
      <c r="C1834" s="14">
        <f>'Application For TE &amp; GOTS'!$D1926</f>
        <v>0</v>
      </c>
      <c r="D1834" s="14" t="str" cm="1">
        <f t="array" aca="1" ref="D1834" ca="1">IFERROR(INDIRECT("'Application For Textile'!L"&amp;'Application For TE &amp; GOTS'!S1926),"")</f>
        <v/>
      </c>
      <c r="E1834" s="14" t="str">
        <f ca="1">'Application For TE &amp; GOTS'!AF1926</f>
        <v/>
      </c>
      <c r="F1834" s="14" t="str">
        <f ca="1">'Application For TE &amp; GOTS'!AH1926</f>
        <v/>
      </c>
      <c r="G1834" s="14" t="e">
        <f ca="1">'Application For TE &amp; GOTS'!AI1926</f>
        <v>#REF!</v>
      </c>
    </row>
    <row r="1835" spans="1:7">
      <c r="A1835" s="14">
        <v>1814</v>
      </c>
      <c r="B1835" s="14" t="str">
        <f ca="1">'Application For TE &amp; GOTS'!X1927</f>
        <v/>
      </c>
      <c r="C1835" s="14">
        <f>'Application For TE &amp; GOTS'!$D1927</f>
        <v>0</v>
      </c>
      <c r="D1835" s="14" t="str" cm="1">
        <f t="array" aca="1" ref="D1835" ca="1">IFERROR(INDIRECT("'Application For Textile'!L"&amp;'Application For TE &amp; GOTS'!S1927),"")</f>
        <v/>
      </c>
      <c r="E1835" s="14" t="str">
        <f ca="1">'Application For TE &amp; GOTS'!AF1927</f>
        <v/>
      </c>
      <c r="F1835" s="14" t="str">
        <f ca="1">'Application For TE &amp; GOTS'!AH1927</f>
        <v/>
      </c>
      <c r="G1835" s="14" t="e">
        <f ca="1">'Application For TE &amp; GOTS'!AI1927</f>
        <v>#REF!</v>
      </c>
    </row>
    <row r="1836" spans="1:7">
      <c r="A1836" s="14">
        <v>1815</v>
      </c>
      <c r="B1836" s="14" t="str">
        <f ca="1">'Application For TE &amp; GOTS'!X1928</f>
        <v/>
      </c>
      <c r="C1836" s="14">
        <f>'Application For TE &amp; GOTS'!$D1928</f>
        <v>0</v>
      </c>
      <c r="D1836" s="14" t="str" cm="1">
        <f t="array" aca="1" ref="D1836" ca="1">IFERROR(INDIRECT("'Application For Textile'!L"&amp;'Application For TE &amp; GOTS'!S1928),"")</f>
        <v/>
      </c>
      <c r="E1836" s="14" t="str">
        <f ca="1">'Application For TE &amp; GOTS'!AF1928</f>
        <v/>
      </c>
      <c r="F1836" s="14" t="str">
        <f ca="1">'Application For TE &amp; GOTS'!AH1928</f>
        <v/>
      </c>
      <c r="G1836" s="14" t="e">
        <f ca="1">'Application For TE &amp; GOTS'!AI1928</f>
        <v>#REF!</v>
      </c>
    </row>
    <row r="1837" spans="1:7">
      <c r="A1837" s="14">
        <v>1816</v>
      </c>
      <c r="B1837" s="14" t="str">
        <f ca="1">'Application For TE &amp; GOTS'!X1929</f>
        <v/>
      </c>
      <c r="C1837" s="14">
        <f>'Application For TE &amp; GOTS'!$D1929</f>
        <v>0</v>
      </c>
      <c r="D1837" s="14" t="str" cm="1">
        <f t="array" aca="1" ref="D1837" ca="1">IFERROR(INDIRECT("'Application For Textile'!L"&amp;'Application For TE &amp; GOTS'!S1929),"")</f>
        <v/>
      </c>
      <c r="E1837" s="14" t="str">
        <f ca="1">'Application For TE &amp; GOTS'!AF1929</f>
        <v/>
      </c>
      <c r="F1837" s="14" t="str">
        <f ca="1">'Application For TE &amp; GOTS'!AH1929</f>
        <v/>
      </c>
      <c r="G1837" s="14" t="e">
        <f ca="1">'Application For TE &amp; GOTS'!AI1929</f>
        <v>#REF!</v>
      </c>
    </row>
    <row r="1838" spans="1:7">
      <c r="A1838" s="14">
        <v>1817</v>
      </c>
      <c r="B1838" s="14" t="str">
        <f ca="1">'Application For TE &amp; GOTS'!X1930</f>
        <v/>
      </c>
      <c r="C1838" s="14">
        <f>'Application For TE &amp; GOTS'!$D1930</f>
        <v>0</v>
      </c>
      <c r="D1838" s="14" t="str" cm="1">
        <f t="array" aca="1" ref="D1838" ca="1">IFERROR(INDIRECT("'Application For Textile'!L"&amp;'Application For TE &amp; GOTS'!S1930),"")</f>
        <v/>
      </c>
      <c r="E1838" s="14" t="str">
        <f ca="1">'Application For TE &amp; GOTS'!AF1930</f>
        <v/>
      </c>
      <c r="F1838" s="14" t="str">
        <f ca="1">'Application For TE &amp; GOTS'!AH1930</f>
        <v/>
      </c>
      <c r="G1838" s="14" t="e">
        <f ca="1">'Application For TE &amp; GOTS'!AI1930</f>
        <v>#REF!</v>
      </c>
    </row>
    <row r="1839" spans="1:7">
      <c r="A1839" s="14">
        <v>1818</v>
      </c>
      <c r="B1839" s="14" t="str">
        <f ca="1">'Application For TE &amp; GOTS'!X1931</f>
        <v/>
      </c>
      <c r="C1839" s="14">
        <f>'Application For TE &amp; GOTS'!$D1931</f>
        <v>0</v>
      </c>
      <c r="D1839" s="14" t="str" cm="1">
        <f t="array" aca="1" ref="D1839" ca="1">IFERROR(INDIRECT("'Application For Textile'!L"&amp;'Application For TE &amp; GOTS'!S1931),"")</f>
        <v/>
      </c>
      <c r="E1839" s="14" t="str">
        <f ca="1">'Application For TE &amp; GOTS'!AF1931</f>
        <v/>
      </c>
      <c r="F1839" s="14" t="str">
        <f ca="1">'Application For TE &amp; GOTS'!AH1931</f>
        <v/>
      </c>
      <c r="G1839" s="14" t="e">
        <f ca="1">'Application For TE &amp; GOTS'!AI1931</f>
        <v>#REF!</v>
      </c>
    </row>
    <row r="1840" spans="1:7">
      <c r="A1840" s="14">
        <v>1819</v>
      </c>
      <c r="B1840" s="14" t="str">
        <f ca="1">'Application For TE &amp; GOTS'!X1932</f>
        <v/>
      </c>
      <c r="C1840" s="14">
        <f>'Application For TE &amp; GOTS'!$D1932</f>
        <v>0</v>
      </c>
      <c r="D1840" s="14" t="str" cm="1">
        <f t="array" aca="1" ref="D1840" ca="1">IFERROR(INDIRECT("'Application For Textile'!L"&amp;'Application For TE &amp; GOTS'!S1932),"")</f>
        <v/>
      </c>
      <c r="E1840" s="14" t="str">
        <f ca="1">'Application For TE &amp; GOTS'!AF1932</f>
        <v/>
      </c>
      <c r="F1840" s="14" t="str">
        <f ca="1">'Application For TE &amp; GOTS'!AH1932</f>
        <v/>
      </c>
      <c r="G1840" s="14" t="e">
        <f ca="1">'Application For TE &amp; GOTS'!AI1932</f>
        <v>#REF!</v>
      </c>
    </row>
    <row r="1841" spans="1:7">
      <c r="A1841" s="14">
        <v>1820</v>
      </c>
      <c r="B1841" s="14" t="str">
        <f ca="1">'Application For TE &amp; GOTS'!X1933</f>
        <v/>
      </c>
      <c r="C1841" s="14">
        <f>'Application For TE &amp; GOTS'!$D1933</f>
        <v>0</v>
      </c>
      <c r="D1841" s="14" t="str" cm="1">
        <f t="array" aca="1" ref="D1841" ca="1">IFERROR(INDIRECT("'Application For Textile'!L"&amp;'Application For TE &amp; GOTS'!S1933),"")</f>
        <v/>
      </c>
      <c r="E1841" s="14" t="str">
        <f ca="1">'Application For TE &amp; GOTS'!AF1933</f>
        <v/>
      </c>
      <c r="F1841" s="14" t="str">
        <f ca="1">'Application For TE &amp; GOTS'!AH1933</f>
        <v/>
      </c>
      <c r="G1841" s="14" t="e">
        <f ca="1">'Application For TE &amp; GOTS'!AI1933</f>
        <v>#REF!</v>
      </c>
    </row>
    <row r="1842" spans="1:7">
      <c r="A1842" s="14">
        <v>1821</v>
      </c>
      <c r="B1842" s="14" t="str">
        <f ca="1">'Application For TE &amp; GOTS'!X1934</f>
        <v/>
      </c>
      <c r="C1842" s="14">
        <f>'Application For TE &amp; GOTS'!$D1934</f>
        <v>0</v>
      </c>
      <c r="D1842" s="14" t="str" cm="1">
        <f t="array" aca="1" ref="D1842" ca="1">IFERROR(INDIRECT("'Application For Textile'!L"&amp;'Application For TE &amp; GOTS'!S1934),"")</f>
        <v/>
      </c>
      <c r="E1842" s="14" t="str">
        <f ca="1">'Application For TE &amp; GOTS'!AF1934</f>
        <v/>
      </c>
      <c r="F1842" s="14" t="str">
        <f ca="1">'Application For TE &amp; GOTS'!AH1934</f>
        <v/>
      </c>
      <c r="G1842" s="14" t="e">
        <f ca="1">'Application For TE &amp; GOTS'!AI1934</f>
        <v>#REF!</v>
      </c>
    </row>
    <row r="1843" spans="1:7">
      <c r="A1843" s="14">
        <v>1822</v>
      </c>
      <c r="B1843" s="14" t="str">
        <f ca="1">'Application For TE &amp; GOTS'!X1935</f>
        <v/>
      </c>
      <c r="C1843" s="14">
        <f>'Application For TE &amp; GOTS'!$D1935</f>
        <v>0</v>
      </c>
      <c r="D1843" s="14" t="str" cm="1">
        <f t="array" aca="1" ref="D1843" ca="1">IFERROR(INDIRECT("'Application For Textile'!L"&amp;'Application For TE &amp; GOTS'!S1935),"")</f>
        <v/>
      </c>
      <c r="E1843" s="14" t="str">
        <f ca="1">'Application For TE &amp; GOTS'!AF1935</f>
        <v/>
      </c>
      <c r="F1843" s="14" t="str">
        <f ca="1">'Application For TE &amp; GOTS'!AH1935</f>
        <v/>
      </c>
      <c r="G1843" s="14" t="e">
        <f ca="1">'Application For TE &amp; GOTS'!AI1935</f>
        <v>#REF!</v>
      </c>
    </row>
    <row r="1844" spans="1:7">
      <c r="A1844" s="14">
        <v>1823</v>
      </c>
      <c r="B1844" s="14" t="str">
        <f ca="1">'Application For TE &amp; GOTS'!X1936</f>
        <v/>
      </c>
      <c r="C1844" s="14">
        <f>'Application For TE &amp; GOTS'!$D1936</f>
        <v>0</v>
      </c>
      <c r="D1844" s="14" t="str" cm="1">
        <f t="array" aca="1" ref="D1844" ca="1">IFERROR(INDIRECT("'Application For Textile'!L"&amp;'Application For TE &amp; GOTS'!S1936),"")</f>
        <v/>
      </c>
      <c r="E1844" s="14" t="str">
        <f ca="1">'Application For TE &amp; GOTS'!AF1936</f>
        <v/>
      </c>
      <c r="F1844" s="14" t="str">
        <f ca="1">'Application For TE &amp; GOTS'!AH1936</f>
        <v/>
      </c>
      <c r="G1844" s="14" t="e">
        <f ca="1">'Application For TE &amp; GOTS'!AI1936</f>
        <v>#REF!</v>
      </c>
    </row>
    <row r="1845" spans="1:7">
      <c r="A1845" s="14">
        <v>1824</v>
      </c>
      <c r="B1845" s="14" t="str">
        <f ca="1">'Application For TE &amp; GOTS'!X1937</f>
        <v/>
      </c>
      <c r="C1845" s="14">
        <f>'Application For TE &amp; GOTS'!$D1937</f>
        <v>0</v>
      </c>
      <c r="D1845" s="14" t="str" cm="1">
        <f t="array" aca="1" ref="D1845" ca="1">IFERROR(INDIRECT("'Application For Textile'!L"&amp;'Application For TE &amp; GOTS'!S1937),"")</f>
        <v/>
      </c>
      <c r="E1845" s="14" t="str">
        <f ca="1">'Application For TE &amp; GOTS'!AF1937</f>
        <v/>
      </c>
      <c r="F1845" s="14" t="str">
        <f ca="1">'Application For TE &amp; GOTS'!AH1937</f>
        <v/>
      </c>
      <c r="G1845" s="14" t="e">
        <f ca="1">'Application For TE &amp; GOTS'!AI1937</f>
        <v>#REF!</v>
      </c>
    </row>
    <row r="1846" spans="1:7">
      <c r="A1846" s="14">
        <v>1825</v>
      </c>
      <c r="B1846" s="14" t="str">
        <f ca="1">'Application For TE &amp; GOTS'!X1938</f>
        <v/>
      </c>
      <c r="C1846" s="14">
        <f>'Application For TE &amp; GOTS'!$D1938</f>
        <v>0</v>
      </c>
      <c r="D1846" s="14" t="str" cm="1">
        <f t="array" aca="1" ref="D1846" ca="1">IFERROR(INDIRECT("'Application For Textile'!L"&amp;'Application For TE &amp; GOTS'!S1938),"")</f>
        <v/>
      </c>
      <c r="E1846" s="14" t="str">
        <f ca="1">'Application For TE &amp; GOTS'!AF1938</f>
        <v/>
      </c>
      <c r="F1846" s="14" t="str">
        <f ca="1">'Application For TE &amp; GOTS'!AH1938</f>
        <v/>
      </c>
      <c r="G1846" s="14" t="e">
        <f ca="1">'Application For TE &amp; GOTS'!AI1938</f>
        <v>#REF!</v>
      </c>
    </row>
    <row r="1847" spans="1:7">
      <c r="A1847" s="14">
        <v>1826</v>
      </c>
      <c r="B1847" s="14" t="str">
        <f ca="1">'Application For TE &amp; GOTS'!X1939</f>
        <v/>
      </c>
      <c r="C1847" s="14">
        <f>'Application For TE &amp; GOTS'!$D1939</f>
        <v>0</v>
      </c>
      <c r="D1847" s="14" t="str" cm="1">
        <f t="array" aca="1" ref="D1847" ca="1">IFERROR(INDIRECT("'Application For Textile'!L"&amp;'Application For TE &amp; GOTS'!S1939),"")</f>
        <v/>
      </c>
      <c r="E1847" s="14" t="str">
        <f ca="1">'Application For TE &amp; GOTS'!AF1939</f>
        <v/>
      </c>
      <c r="F1847" s="14" t="str">
        <f ca="1">'Application For TE &amp; GOTS'!AH1939</f>
        <v/>
      </c>
      <c r="G1847" s="14" t="e">
        <f ca="1">'Application For TE &amp; GOTS'!AI1939</f>
        <v>#REF!</v>
      </c>
    </row>
    <row r="1848" spans="1:7">
      <c r="A1848" s="14">
        <v>1827</v>
      </c>
      <c r="B1848" s="14" t="str">
        <f ca="1">'Application For TE &amp; GOTS'!X1940</f>
        <v/>
      </c>
      <c r="C1848" s="14">
        <f>'Application For TE &amp; GOTS'!$D1940</f>
        <v>0</v>
      </c>
      <c r="D1848" s="14" t="str" cm="1">
        <f t="array" aca="1" ref="D1848" ca="1">IFERROR(INDIRECT("'Application For Textile'!L"&amp;'Application For TE &amp; GOTS'!S1940),"")</f>
        <v/>
      </c>
      <c r="E1848" s="14" t="str">
        <f ca="1">'Application For TE &amp; GOTS'!AF1940</f>
        <v/>
      </c>
      <c r="F1848" s="14" t="str">
        <f ca="1">'Application For TE &amp; GOTS'!AH1940</f>
        <v/>
      </c>
      <c r="G1848" s="14" t="e">
        <f ca="1">'Application For TE &amp; GOTS'!AI1940</f>
        <v>#REF!</v>
      </c>
    </row>
    <row r="1849" spans="1:7">
      <c r="A1849" s="14">
        <v>1828</v>
      </c>
      <c r="B1849" s="14" t="str">
        <f ca="1">'Application For TE &amp; GOTS'!X1941</f>
        <v/>
      </c>
      <c r="C1849" s="14">
        <f>'Application For TE &amp; GOTS'!$D1941</f>
        <v>0</v>
      </c>
      <c r="D1849" s="14" t="str" cm="1">
        <f t="array" aca="1" ref="D1849" ca="1">IFERROR(INDIRECT("'Application For Textile'!L"&amp;'Application For TE &amp; GOTS'!S1941),"")</f>
        <v/>
      </c>
      <c r="E1849" s="14" t="str">
        <f ca="1">'Application For TE &amp; GOTS'!AF1941</f>
        <v/>
      </c>
      <c r="F1849" s="14" t="str">
        <f ca="1">'Application For TE &amp; GOTS'!AH1941</f>
        <v/>
      </c>
      <c r="G1849" s="14" t="e">
        <f ca="1">'Application For TE &amp; GOTS'!AI1941</f>
        <v>#REF!</v>
      </c>
    </row>
    <row r="1850" spans="1:7">
      <c r="A1850" s="14">
        <v>1829</v>
      </c>
      <c r="B1850" s="14" t="str">
        <f ca="1">'Application For TE &amp; GOTS'!X1942</f>
        <v/>
      </c>
      <c r="C1850" s="14">
        <f>'Application For TE &amp; GOTS'!$D1942</f>
        <v>0</v>
      </c>
      <c r="D1850" s="14" t="str" cm="1">
        <f t="array" aca="1" ref="D1850" ca="1">IFERROR(INDIRECT("'Application For Textile'!L"&amp;'Application For TE &amp; GOTS'!S1942),"")</f>
        <v/>
      </c>
      <c r="E1850" s="14" t="str">
        <f ca="1">'Application For TE &amp; GOTS'!AF1942</f>
        <v/>
      </c>
      <c r="F1850" s="14" t="str">
        <f ca="1">'Application For TE &amp; GOTS'!AH1942</f>
        <v/>
      </c>
      <c r="G1850" s="14" t="e">
        <f ca="1">'Application For TE &amp; GOTS'!AI1942</f>
        <v>#REF!</v>
      </c>
    </row>
    <row r="1851" spans="1:7">
      <c r="A1851" s="14">
        <v>1830</v>
      </c>
      <c r="B1851" s="14" t="str">
        <f ca="1">'Application For TE &amp; GOTS'!X1943</f>
        <v/>
      </c>
      <c r="C1851" s="14">
        <f>'Application For TE &amp; GOTS'!$D1943</f>
        <v>0</v>
      </c>
      <c r="D1851" s="14" t="str" cm="1">
        <f t="array" aca="1" ref="D1851" ca="1">IFERROR(INDIRECT("'Application For Textile'!L"&amp;'Application For TE &amp; GOTS'!S1943),"")</f>
        <v/>
      </c>
      <c r="E1851" s="14" t="str">
        <f ca="1">'Application For TE &amp; GOTS'!AF1943</f>
        <v/>
      </c>
      <c r="F1851" s="14" t="str">
        <f ca="1">'Application For TE &amp; GOTS'!AH1943</f>
        <v/>
      </c>
      <c r="G1851" s="14" t="e">
        <f ca="1">'Application For TE &amp; GOTS'!AI1943</f>
        <v>#REF!</v>
      </c>
    </row>
    <row r="1852" spans="1:7">
      <c r="A1852" s="14">
        <v>1831</v>
      </c>
      <c r="B1852" s="14" t="str">
        <f ca="1">'Application For TE &amp; GOTS'!X1944</f>
        <v/>
      </c>
      <c r="C1852" s="14">
        <f>'Application For TE &amp; GOTS'!$D1944</f>
        <v>0</v>
      </c>
      <c r="D1852" s="14" t="str" cm="1">
        <f t="array" aca="1" ref="D1852" ca="1">IFERROR(INDIRECT("'Application For Textile'!L"&amp;'Application For TE &amp; GOTS'!S1944),"")</f>
        <v/>
      </c>
      <c r="E1852" s="14" t="str">
        <f ca="1">'Application For TE &amp; GOTS'!AF1944</f>
        <v/>
      </c>
      <c r="F1852" s="14" t="str">
        <f ca="1">'Application For TE &amp; GOTS'!AH1944</f>
        <v/>
      </c>
      <c r="G1852" s="14" t="e">
        <f ca="1">'Application For TE &amp; GOTS'!AI1944</f>
        <v>#REF!</v>
      </c>
    </row>
    <row r="1853" spans="1:7">
      <c r="A1853" s="14">
        <v>1832</v>
      </c>
      <c r="B1853" s="14" t="str">
        <f ca="1">'Application For TE &amp; GOTS'!X1945</f>
        <v/>
      </c>
      <c r="C1853" s="14">
        <f>'Application For TE &amp; GOTS'!$D1945</f>
        <v>0</v>
      </c>
      <c r="D1853" s="14" t="str" cm="1">
        <f t="array" aca="1" ref="D1853" ca="1">IFERROR(INDIRECT("'Application For Textile'!L"&amp;'Application For TE &amp; GOTS'!S1945),"")</f>
        <v/>
      </c>
      <c r="E1853" s="14" t="str">
        <f ca="1">'Application For TE &amp; GOTS'!AF1945</f>
        <v/>
      </c>
      <c r="F1853" s="14" t="str">
        <f ca="1">'Application For TE &amp; GOTS'!AH1945</f>
        <v/>
      </c>
      <c r="G1853" s="14" t="e">
        <f ca="1">'Application For TE &amp; GOTS'!AI1945</f>
        <v>#REF!</v>
      </c>
    </row>
    <row r="1854" spans="1:7">
      <c r="A1854" s="14">
        <v>1833</v>
      </c>
      <c r="B1854" s="14" t="str">
        <f ca="1">'Application For TE &amp; GOTS'!X1946</f>
        <v/>
      </c>
      <c r="C1854" s="14">
        <f>'Application For TE &amp; GOTS'!$D1946</f>
        <v>0</v>
      </c>
      <c r="D1854" s="14" t="str" cm="1">
        <f t="array" aca="1" ref="D1854" ca="1">IFERROR(INDIRECT("'Application For Textile'!L"&amp;'Application For TE &amp; GOTS'!S1946),"")</f>
        <v/>
      </c>
      <c r="E1854" s="14" t="str">
        <f ca="1">'Application For TE &amp; GOTS'!AF1946</f>
        <v/>
      </c>
      <c r="F1854" s="14" t="str">
        <f ca="1">'Application For TE &amp; GOTS'!AH1946</f>
        <v/>
      </c>
      <c r="G1854" s="14" t="e">
        <f ca="1">'Application For TE &amp; GOTS'!AI1946</f>
        <v>#REF!</v>
      </c>
    </row>
    <row r="1855" spans="1:7">
      <c r="A1855" s="14">
        <v>1834</v>
      </c>
      <c r="B1855" s="14" t="str">
        <f ca="1">'Application For TE &amp; GOTS'!X1947</f>
        <v/>
      </c>
      <c r="C1855" s="14">
        <f>'Application For TE &amp; GOTS'!$D1947</f>
        <v>0</v>
      </c>
      <c r="D1855" s="14" t="str" cm="1">
        <f t="array" aca="1" ref="D1855" ca="1">IFERROR(INDIRECT("'Application For Textile'!L"&amp;'Application For TE &amp; GOTS'!S1947),"")</f>
        <v/>
      </c>
      <c r="E1855" s="14" t="str">
        <f ca="1">'Application For TE &amp; GOTS'!AF1947</f>
        <v/>
      </c>
      <c r="F1855" s="14" t="str">
        <f ca="1">'Application For TE &amp; GOTS'!AH1947</f>
        <v/>
      </c>
      <c r="G1855" s="14" t="e">
        <f ca="1">'Application For TE &amp; GOTS'!AI1947</f>
        <v>#REF!</v>
      </c>
    </row>
    <row r="1856" spans="1:7">
      <c r="A1856" s="14">
        <v>1835</v>
      </c>
      <c r="B1856" s="14" t="str">
        <f ca="1">'Application For TE &amp; GOTS'!X1948</f>
        <v/>
      </c>
      <c r="C1856" s="14">
        <f>'Application For TE &amp; GOTS'!$D1948</f>
        <v>0</v>
      </c>
      <c r="D1856" s="14" t="str" cm="1">
        <f t="array" aca="1" ref="D1856" ca="1">IFERROR(INDIRECT("'Application For Textile'!L"&amp;'Application For TE &amp; GOTS'!S1948),"")</f>
        <v/>
      </c>
      <c r="E1856" s="14" t="str">
        <f ca="1">'Application For TE &amp; GOTS'!AF1948</f>
        <v/>
      </c>
      <c r="F1856" s="14" t="str">
        <f ca="1">'Application For TE &amp; GOTS'!AH1948</f>
        <v/>
      </c>
      <c r="G1856" s="14" t="e">
        <f ca="1">'Application For TE &amp; GOTS'!AI1948</f>
        <v>#REF!</v>
      </c>
    </row>
    <row r="1857" spans="1:7">
      <c r="A1857" s="14">
        <v>1836</v>
      </c>
      <c r="B1857" s="14" t="str">
        <f ca="1">'Application For TE &amp; GOTS'!X1949</f>
        <v/>
      </c>
      <c r="C1857" s="14">
        <f>'Application For TE &amp; GOTS'!$D1949</f>
        <v>0</v>
      </c>
      <c r="D1857" s="14" t="str" cm="1">
        <f t="array" aca="1" ref="D1857" ca="1">IFERROR(INDIRECT("'Application For Textile'!L"&amp;'Application For TE &amp; GOTS'!S1949),"")</f>
        <v/>
      </c>
      <c r="E1857" s="14" t="str">
        <f ca="1">'Application For TE &amp; GOTS'!AF1949</f>
        <v/>
      </c>
      <c r="F1857" s="14" t="str">
        <f ca="1">'Application For TE &amp; GOTS'!AH1949</f>
        <v/>
      </c>
      <c r="G1857" s="14" t="e">
        <f ca="1">'Application For TE &amp; GOTS'!AI1949</f>
        <v>#REF!</v>
      </c>
    </row>
    <row r="1858" spans="1:7">
      <c r="A1858" s="14">
        <v>1837</v>
      </c>
      <c r="B1858" s="14" t="str">
        <f ca="1">'Application For TE &amp; GOTS'!X1950</f>
        <v/>
      </c>
      <c r="C1858" s="14">
        <f>'Application For TE &amp; GOTS'!$D1950</f>
        <v>0</v>
      </c>
      <c r="D1858" s="14" t="str" cm="1">
        <f t="array" aca="1" ref="D1858" ca="1">IFERROR(INDIRECT("'Application For Textile'!L"&amp;'Application For TE &amp; GOTS'!S1950),"")</f>
        <v/>
      </c>
      <c r="E1858" s="14" t="str">
        <f ca="1">'Application For TE &amp; GOTS'!AF1950</f>
        <v/>
      </c>
      <c r="F1858" s="14" t="str">
        <f ca="1">'Application For TE &amp; GOTS'!AH1950</f>
        <v/>
      </c>
      <c r="G1858" s="14" t="e">
        <f ca="1">'Application For TE &amp; GOTS'!AI1950</f>
        <v>#REF!</v>
      </c>
    </row>
    <row r="1859" spans="1:7">
      <c r="A1859" s="14">
        <v>1838</v>
      </c>
      <c r="B1859" s="14" t="str">
        <f ca="1">'Application For TE &amp; GOTS'!X1951</f>
        <v/>
      </c>
      <c r="C1859" s="14">
        <f>'Application For TE &amp; GOTS'!$D1951</f>
        <v>0</v>
      </c>
      <c r="D1859" s="14" t="str" cm="1">
        <f t="array" aca="1" ref="D1859" ca="1">IFERROR(INDIRECT("'Application For Textile'!L"&amp;'Application For TE &amp; GOTS'!S1951),"")</f>
        <v/>
      </c>
      <c r="E1859" s="14" t="str">
        <f ca="1">'Application For TE &amp; GOTS'!AF1951</f>
        <v/>
      </c>
      <c r="F1859" s="14" t="str">
        <f ca="1">'Application For TE &amp; GOTS'!AH1951</f>
        <v/>
      </c>
      <c r="G1859" s="14" t="e">
        <f ca="1">'Application For TE &amp; GOTS'!AI1951</f>
        <v>#REF!</v>
      </c>
    </row>
    <row r="1860" spans="1:7">
      <c r="A1860" s="14">
        <v>1839</v>
      </c>
      <c r="B1860" s="14" t="str">
        <f ca="1">'Application For TE &amp; GOTS'!X1952</f>
        <v/>
      </c>
      <c r="C1860" s="14">
        <f>'Application For TE &amp; GOTS'!$D1952</f>
        <v>0</v>
      </c>
      <c r="D1860" s="14" t="str" cm="1">
        <f t="array" aca="1" ref="D1860" ca="1">IFERROR(INDIRECT("'Application For Textile'!L"&amp;'Application For TE &amp; GOTS'!S1952),"")</f>
        <v/>
      </c>
      <c r="E1860" s="14" t="str">
        <f ca="1">'Application For TE &amp; GOTS'!AF1952</f>
        <v/>
      </c>
      <c r="F1860" s="14" t="str">
        <f ca="1">'Application For TE &amp; GOTS'!AH1952</f>
        <v/>
      </c>
      <c r="G1860" s="14" t="e">
        <f ca="1">'Application For TE &amp; GOTS'!AI1952</f>
        <v>#REF!</v>
      </c>
    </row>
    <row r="1861" spans="1:7">
      <c r="A1861" s="14">
        <v>1840</v>
      </c>
      <c r="B1861" s="14" t="str">
        <f ca="1">'Application For TE &amp; GOTS'!X1953</f>
        <v/>
      </c>
      <c r="C1861" s="14">
        <f>'Application For TE &amp; GOTS'!$D1953</f>
        <v>0</v>
      </c>
      <c r="D1861" s="14" t="str" cm="1">
        <f t="array" aca="1" ref="D1861" ca="1">IFERROR(INDIRECT("'Application For Textile'!L"&amp;'Application For TE &amp; GOTS'!S1953),"")</f>
        <v/>
      </c>
      <c r="E1861" s="14" t="str">
        <f ca="1">'Application For TE &amp; GOTS'!AF1953</f>
        <v/>
      </c>
      <c r="F1861" s="14" t="str">
        <f ca="1">'Application For TE &amp; GOTS'!AH1953</f>
        <v/>
      </c>
      <c r="G1861" s="14" t="e">
        <f ca="1">'Application For TE &amp; GOTS'!AI1953</f>
        <v>#REF!</v>
      </c>
    </row>
    <row r="1862" spans="1:7">
      <c r="A1862" s="14">
        <v>1841</v>
      </c>
      <c r="B1862" s="14" t="str">
        <f ca="1">'Application For TE &amp; GOTS'!X1954</f>
        <v/>
      </c>
      <c r="C1862" s="14">
        <f>'Application For TE &amp; GOTS'!$D1954</f>
        <v>0</v>
      </c>
      <c r="D1862" s="14" t="str" cm="1">
        <f t="array" aca="1" ref="D1862" ca="1">IFERROR(INDIRECT("'Application For Textile'!L"&amp;'Application For TE &amp; GOTS'!S1954),"")</f>
        <v/>
      </c>
      <c r="E1862" s="14" t="str">
        <f ca="1">'Application For TE &amp; GOTS'!AF1954</f>
        <v/>
      </c>
      <c r="F1862" s="14" t="str">
        <f ca="1">'Application For TE &amp; GOTS'!AH1954</f>
        <v/>
      </c>
      <c r="G1862" s="14" t="e">
        <f ca="1">'Application For TE &amp; GOTS'!AI1954</f>
        <v>#REF!</v>
      </c>
    </row>
    <row r="1863" spans="1:7">
      <c r="A1863" s="14">
        <v>1842</v>
      </c>
      <c r="B1863" s="14" t="str">
        <f ca="1">'Application For TE &amp; GOTS'!X1955</f>
        <v/>
      </c>
      <c r="C1863" s="14">
        <f>'Application For TE &amp; GOTS'!$D1955</f>
        <v>0</v>
      </c>
      <c r="D1863" s="14" t="str" cm="1">
        <f t="array" aca="1" ref="D1863" ca="1">IFERROR(INDIRECT("'Application For Textile'!L"&amp;'Application For TE &amp; GOTS'!S1955),"")</f>
        <v/>
      </c>
      <c r="E1863" s="14" t="str">
        <f ca="1">'Application For TE &amp; GOTS'!AF1955</f>
        <v/>
      </c>
      <c r="F1863" s="14" t="str">
        <f ca="1">'Application For TE &amp; GOTS'!AH1955</f>
        <v/>
      </c>
      <c r="G1863" s="14" t="e">
        <f ca="1">'Application For TE &amp; GOTS'!AI1955</f>
        <v>#REF!</v>
      </c>
    </row>
    <row r="1864" spans="1:7">
      <c r="A1864" s="14">
        <v>1843</v>
      </c>
      <c r="B1864" s="14" t="str">
        <f ca="1">'Application For TE &amp; GOTS'!X1956</f>
        <v/>
      </c>
      <c r="C1864" s="14">
        <f>'Application For TE &amp; GOTS'!$D1956</f>
        <v>0</v>
      </c>
      <c r="D1864" s="14" t="str" cm="1">
        <f t="array" aca="1" ref="D1864" ca="1">IFERROR(INDIRECT("'Application For Textile'!L"&amp;'Application For TE &amp; GOTS'!S1956),"")</f>
        <v/>
      </c>
      <c r="E1864" s="14" t="str">
        <f ca="1">'Application For TE &amp; GOTS'!AF1956</f>
        <v/>
      </c>
      <c r="F1864" s="14" t="str">
        <f ca="1">'Application For TE &amp; GOTS'!AH1956</f>
        <v/>
      </c>
      <c r="G1864" s="14" t="e">
        <f ca="1">'Application For TE &amp; GOTS'!AI1956</f>
        <v>#REF!</v>
      </c>
    </row>
    <row r="1865" spans="1:7">
      <c r="A1865" s="14">
        <v>1844</v>
      </c>
      <c r="B1865" s="14" t="str">
        <f ca="1">'Application For TE &amp; GOTS'!X1957</f>
        <v/>
      </c>
      <c r="C1865" s="14">
        <f>'Application For TE &amp; GOTS'!$D1957</f>
        <v>0</v>
      </c>
      <c r="D1865" s="14" t="str" cm="1">
        <f t="array" aca="1" ref="D1865" ca="1">IFERROR(INDIRECT("'Application For Textile'!L"&amp;'Application For TE &amp; GOTS'!S1957),"")</f>
        <v/>
      </c>
      <c r="E1865" s="14" t="str">
        <f ca="1">'Application For TE &amp; GOTS'!AF1957</f>
        <v/>
      </c>
      <c r="F1865" s="14" t="str">
        <f ca="1">'Application For TE &amp; GOTS'!AH1957</f>
        <v/>
      </c>
      <c r="G1865" s="14" t="e">
        <f ca="1">'Application For TE &amp; GOTS'!AI1957</f>
        <v>#REF!</v>
      </c>
    </row>
    <row r="1866" spans="1:7">
      <c r="A1866" s="14">
        <v>1845</v>
      </c>
      <c r="B1866" s="14" t="str">
        <f ca="1">'Application For TE &amp; GOTS'!X1958</f>
        <v/>
      </c>
      <c r="C1866" s="14">
        <f>'Application For TE &amp; GOTS'!$D1958</f>
        <v>0</v>
      </c>
      <c r="D1866" s="14" t="str" cm="1">
        <f t="array" aca="1" ref="D1866" ca="1">IFERROR(INDIRECT("'Application For Textile'!L"&amp;'Application For TE &amp; GOTS'!S1958),"")</f>
        <v/>
      </c>
      <c r="E1866" s="14" t="str">
        <f ca="1">'Application For TE &amp; GOTS'!AF1958</f>
        <v/>
      </c>
      <c r="F1866" s="14" t="str">
        <f ca="1">'Application For TE &amp; GOTS'!AH1958</f>
        <v/>
      </c>
      <c r="G1866" s="14" t="e">
        <f ca="1">'Application For TE &amp; GOTS'!AI1958</f>
        <v>#REF!</v>
      </c>
    </row>
    <row r="1867" spans="1:7">
      <c r="A1867" s="14">
        <v>1846</v>
      </c>
      <c r="B1867" s="14" t="str">
        <f ca="1">'Application For TE &amp; GOTS'!X1959</f>
        <v/>
      </c>
      <c r="C1867" s="14">
        <f>'Application For TE &amp; GOTS'!$D1959</f>
        <v>0</v>
      </c>
      <c r="D1867" s="14" t="str" cm="1">
        <f t="array" aca="1" ref="D1867" ca="1">IFERROR(INDIRECT("'Application For Textile'!L"&amp;'Application For TE &amp; GOTS'!S1959),"")</f>
        <v/>
      </c>
      <c r="E1867" s="14" t="str">
        <f ca="1">'Application For TE &amp; GOTS'!AF1959</f>
        <v/>
      </c>
      <c r="F1867" s="14" t="str">
        <f ca="1">'Application For TE &amp; GOTS'!AH1959</f>
        <v/>
      </c>
      <c r="G1867" s="14" t="e">
        <f ca="1">'Application For TE &amp; GOTS'!AI1959</f>
        <v>#REF!</v>
      </c>
    </row>
    <row r="1868" spans="1:7">
      <c r="A1868" s="14">
        <v>1847</v>
      </c>
      <c r="B1868" s="14" t="str">
        <f ca="1">'Application For TE &amp; GOTS'!X1960</f>
        <v/>
      </c>
      <c r="C1868" s="14">
        <f>'Application For TE &amp; GOTS'!$D1960</f>
        <v>0</v>
      </c>
      <c r="D1868" s="14" t="str" cm="1">
        <f t="array" aca="1" ref="D1868" ca="1">IFERROR(INDIRECT("'Application For Textile'!L"&amp;'Application For TE &amp; GOTS'!S1960),"")</f>
        <v/>
      </c>
      <c r="E1868" s="14" t="str">
        <f ca="1">'Application For TE &amp; GOTS'!AF1960</f>
        <v/>
      </c>
      <c r="F1868" s="14" t="str">
        <f ca="1">'Application For TE &amp; GOTS'!AH1960</f>
        <v/>
      </c>
      <c r="G1868" s="14" t="e">
        <f ca="1">'Application For TE &amp; GOTS'!AI1960</f>
        <v>#REF!</v>
      </c>
    </row>
    <row r="1869" spans="1:7">
      <c r="A1869" s="14">
        <v>1848</v>
      </c>
      <c r="B1869" s="14" t="str">
        <f ca="1">'Application For TE &amp; GOTS'!X1961</f>
        <v/>
      </c>
      <c r="C1869" s="14">
        <f>'Application For TE &amp; GOTS'!$D1961</f>
        <v>0</v>
      </c>
      <c r="D1869" s="14" t="str" cm="1">
        <f t="array" aca="1" ref="D1869" ca="1">IFERROR(INDIRECT("'Application For Textile'!L"&amp;'Application For TE &amp; GOTS'!S1961),"")</f>
        <v/>
      </c>
      <c r="E1869" s="14" t="str">
        <f ca="1">'Application For TE &amp; GOTS'!AF1961</f>
        <v/>
      </c>
      <c r="F1869" s="14" t="str">
        <f ca="1">'Application For TE &amp; GOTS'!AH1961</f>
        <v/>
      </c>
      <c r="G1869" s="14" t="e">
        <f ca="1">'Application For TE &amp; GOTS'!AI1961</f>
        <v>#REF!</v>
      </c>
    </row>
    <row r="1870" spans="1:7">
      <c r="A1870" s="14">
        <v>1849</v>
      </c>
      <c r="B1870" s="14" t="str">
        <f ca="1">'Application For TE &amp; GOTS'!X1962</f>
        <v/>
      </c>
      <c r="C1870" s="14">
        <f>'Application For TE &amp; GOTS'!$D1962</f>
        <v>0</v>
      </c>
      <c r="D1870" s="14" t="str" cm="1">
        <f t="array" aca="1" ref="D1870" ca="1">IFERROR(INDIRECT("'Application For Textile'!L"&amp;'Application For TE &amp; GOTS'!S1962),"")</f>
        <v/>
      </c>
      <c r="E1870" s="14" t="str">
        <f ca="1">'Application For TE &amp; GOTS'!AF1962</f>
        <v/>
      </c>
      <c r="F1870" s="14" t="str">
        <f ca="1">'Application For TE &amp; GOTS'!AH1962</f>
        <v/>
      </c>
      <c r="G1870" s="14" t="e">
        <f ca="1">'Application For TE &amp; GOTS'!AI1962</f>
        <v>#REF!</v>
      </c>
    </row>
    <row r="1871" spans="1:7">
      <c r="A1871" s="14">
        <v>1850</v>
      </c>
      <c r="B1871" s="14" t="str">
        <f ca="1">'Application For TE &amp; GOTS'!X1963</f>
        <v/>
      </c>
      <c r="C1871" s="14">
        <f>'Application For TE &amp; GOTS'!$D1963</f>
        <v>0</v>
      </c>
      <c r="D1871" s="14" t="str" cm="1">
        <f t="array" aca="1" ref="D1871" ca="1">IFERROR(INDIRECT("'Application For Textile'!L"&amp;'Application For TE &amp; GOTS'!S1963),"")</f>
        <v/>
      </c>
      <c r="E1871" s="14" t="str">
        <f ca="1">'Application For TE &amp; GOTS'!AF1963</f>
        <v/>
      </c>
      <c r="F1871" s="14" t="str">
        <f ca="1">'Application For TE &amp; GOTS'!AH1963</f>
        <v/>
      </c>
      <c r="G1871" s="14" t="e">
        <f ca="1">'Application For TE &amp; GOTS'!AI1963</f>
        <v>#REF!</v>
      </c>
    </row>
    <row r="1872" spans="1:7">
      <c r="A1872" s="14">
        <v>1851</v>
      </c>
      <c r="B1872" s="14" t="str">
        <f ca="1">'Application For TE &amp; GOTS'!X1964</f>
        <v/>
      </c>
      <c r="C1872" s="14">
        <f>'Application For TE &amp; GOTS'!$D1964</f>
        <v>0</v>
      </c>
      <c r="D1872" s="14" t="str" cm="1">
        <f t="array" aca="1" ref="D1872" ca="1">IFERROR(INDIRECT("'Application For Textile'!L"&amp;'Application For TE &amp; GOTS'!S1964),"")</f>
        <v/>
      </c>
      <c r="E1872" s="14" t="str">
        <f ca="1">'Application For TE &amp; GOTS'!AF1964</f>
        <v/>
      </c>
      <c r="F1872" s="14" t="str">
        <f ca="1">'Application For TE &amp; GOTS'!AH1964</f>
        <v/>
      </c>
      <c r="G1872" s="14" t="e">
        <f ca="1">'Application For TE &amp; GOTS'!AI1964</f>
        <v>#REF!</v>
      </c>
    </row>
    <row r="1873" spans="1:7">
      <c r="A1873" s="14">
        <v>1852</v>
      </c>
      <c r="B1873" s="14" t="str">
        <f ca="1">'Application For TE &amp; GOTS'!X1965</f>
        <v/>
      </c>
      <c r="C1873" s="14">
        <f>'Application For TE &amp; GOTS'!$D1965</f>
        <v>0</v>
      </c>
      <c r="D1873" s="14" t="str" cm="1">
        <f t="array" aca="1" ref="D1873" ca="1">IFERROR(INDIRECT("'Application For Textile'!L"&amp;'Application For TE &amp; GOTS'!S1965),"")</f>
        <v/>
      </c>
      <c r="E1873" s="14" t="str">
        <f ca="1">'Application For TE &amp; GOTS'!AF1965</f>
        <v/>
      </c>
      <c r="F1873" s="14" t="str">
        <f ca="1">'Application For TE &amp; GOTS'!AH1965</f>
        <v/>
      </c>
      <c r="G1873" s="14" t="e">
        <f ca="1">'Application For TE &amp; GOTS'!AI1965</f>
        <v>#REF!</v>
      </c>
    </row>
    <row r="1874" spans="1:7">
      <c r="A1874" s="14">
        <v>1853</v>
      </c>
      <c r="B1874" s="14" t="str">
        <f ca="1">'Application For TE &amp; GOTS'!X1966</f>
        <v/>
      </c>
      <c r="C1874" s="14">
        <f>'Application For TE &amp; GOTS'!$D1966</f>
        <v>0</v>
      </c>
      <c r="D1874" s="14" t="str" cm="1">
        <f t="array" aca="1" ref="D1874" ca="1">IFERROR(INDIRECT("'Application For Textile'!L"&amp;'Application For TE &amp; GOTS'!S1966),"")</f>
        <v/>
      </c>
      <c r="E1874" s="14" t="str">
        <f ca="1">'Application For TE &amp; GOTS'!AF1966</f>
        <v/>
      </c>
      <c r="F1874" s="14" t="str">
        <f ca="1">'Application For TE &amp; GOTS'!AH1966</f>
        <v/>
      </c>
      <c r="G1874" s="14" t="e">
        <f ca="1">'Application For TE &amp; GOTS'!AI1966</f>
        <v>#REF!</v>
      </c>
    </row>
    <row r="1875" spans="1:7">
      <c r="A1875" s="14">
        <v>1854</v>
      </c>
      <c r="B1875" s="14" t="str">
        <f ca="1">'Application For TE &amp; GOTS'!X1967</f>
        <v/>
      </c>
      <c r="C1875" s="14">
        <f>'Application For TE &amp; GOTS'!$D1967</f>
        <v>0</v>
      </c>
      <c r="D1875" s="14" t="str" cm="1">
        <f t="array" aca="1" ref="D1875" ca="1">IFERROR(INDIRECT("'Application For Textile'!L"&amp;'Application For TE &amp; GOTS'!S1967),"")</f>
        <v/>
      </c>
      <c r="E1875" s="14" t="str">
        <f ca="1">'Application For TE &amp; GOTS'!AF1967</f>
        <v/>
      </c>
      <c r="F1875" s="14" t="str">
        <f ca="1">'Application For TE &amp; GOTS'!AH1967</f>
        <v/>
      </c>
      <c r="G1875" s="14" t="e">
        <f ca="1">'Application For TE &amp; GOTS'!AI1967</f>
        <v>#REF!</v>
      </c>
    </row>
    <row r="1876" spans="1:7">
      <c r="A1876" s="14">
        <v>1855</v>
      </c>
      <c r="B1876" s="14" t="str">
        <f ca="1">'Application For TE &amp; GOTS'!X1968</f>
        <v/>
      </c>
      <c r="C1876" s="14">
        <f>'Application For TE &amp; GOTS'!$D1968</f>
        <v>0</v>
      </c>
      <c r="D1876" s="14" t="str" cm="1">
        <f t="array" aca="1" ref="D1876" ca="1">IFERROR(INDIRECT("'Application For Textile'!L"&amp;'Application For TE &amp; GOTS'!S1968),"")</f>
        <v/>
      </c>
      <c r="E1876" s="14" t="str">
        <f ca="1">'Application For TE &amp; GOTS'!AF1968</f>
        <v/>
      </c>
      <c r="F1876" s="14" t="str">
        <f ca="1">'Application For TE &amp; GOTS'!AH1968</f>
        <v/>
      </c>
      <c r="G1876" s="14" t="e">
        <f ca="1">'Application For TE &amp; GOTS'!AI1968</f>
        <v>#REF!</v>
      </c>
    </row>
    <row r="1877" spans="1:7">
      <c r="A1877" s="14">
        <v>1856</v>
      </c>
      <c r="B1877" s="14" t="str">
        <f ca="1">'Application For TE &amp; GOTS'!X1969</f>
        <v/>
      </c>
      <c r="C1877" s="14">
        <f>'Application For TE &amp; GOTS'!$D1969</f>
        <v>0</v>
      </c>
      <c r="D1877" s="14" t="str" cm="1">
        <f t="array" aca="1" ref="D1877" ca="1">IFERROR(INDIRECT("'Application For Textile'!L"&amp;'Application For TE &amp; GOTS'!S1969),"")</f>
        <v/>
      </c>
      <c r="E1877" s="14" t="str">
        <f ca="1">'Application For TE &amp; GOTS'!AF1969</f>
        <v/>
      </c>
      <c r="F1877" s="14" t="str">
        <f ca="1">'Application For TE &amp; GOTS'!AH1969</f>
        <v/>
      </c>
      <c r="G1877" s="14" t="e">
        <f ca="1">'Application For TE &amp; GOTS'!AI1969</f>
        <v>#REF!</v>
      </c>
    </row>
    <row r="1878" spans="1:7">
      <c r="A1878" s="14">
        <v>1857</v>
      </c>
      <c r="B1878" s="14" t="str">
        <f ca="1">'Application For TE &amp; GOTS'!X1970</f>
        <v/>
      </c>
      <c r="C1878" s="14">
        <f>'Application For TE &amp; GOTS'!$D1970</f>
        <v>0</v>
      </c>
      <c r="D1878" s="14" t="str" cm="1">
        <f t="array" aca="1" ref="D1878" ca="1">IFERROR(INDIRECT("'Application For Textile'!L"&amp;'Application For TE &amp; GOTS'!S1970),"")</f>
        <v/>
      </c>
      <c r="E1878" s="14" t="str">
        <f ca="1">'Application For TE &amp; GOTS'!AF1970</f>
        <v/>
      </c>
      <c r="F1878" s="14" t="str">
        <f ca="1">'Application For TE &amp; GOTS'!AH1970</f>
        <v/>
      </c>
      <c r="G1878" s="14" t="e">
        <f ca="1">'Application For TE &amp; GOTS'!AI1970</f>
        <v>#REF!</v>
      </c>
    </row>
    <row r="1879" spans="1:7">
      <c r="A1879" s="14">
        <v>1858</v>
      </c>
      <c r="B1879" s="14" t="str">
        <f ca="1">'Application For TE &amp; GOTS'!X1971</f>
        <v/>
      </c>
      <c r="C1879" s="14">
        <f>'Application For TE &amp; GOTS'!$D1971</f>
        <v>0</v>
      </c>
      <c r="D1879" s="14" t="str" cm="1">
        <f t="array" aca="1" ref="D1879" ca="1">IFERROR(INDIRECT("'Application For Textile'!L"&amp;'Application For TE &amp; GOTS'!S1971),"")</f>
        <v/>
      </c>
      <c r="E1879" s="14" t="str">
        <f ca="1">'Application For TE &amp; GOTS'!AF1971</f>
        <v/>
      </c>
      <c r="F1879" s="14" t="str">
        <f ca="1">'Application For TE &amp; GOTS'!AH1971</f>
        <v/>
      </c>
      <c r="G1879" s="14" t="e">
        <f ca="1">'Application For TE &amp; GOTS'!AI1971</f>
        <v>#REF!</v>
      </c>
    </row>
    <row r="1880" spans="1:7">
      <c r="A1880" s="14">
        <v>1859</v>
      </c>
      <c r="B1880" s="14" t="str">
        <f ca="1">'Application For TE &amp; GOTS'!X1972</f>
        <v/>
      </c>
      <c r="C1880" s="14">
        <f>'Application For TE &amp; GOTS'!$D1972</f>
        <v>0</v>
      </c>
      <c r="D1880" s="14" t="str" cm="1">
        <f t="array" aca="1" ref="D1880" ca="1">IFERROR(INDIRECT("'Application For Textile'!L"&amp;'Application For TE &amp; GOTS'!S1972),"")</f>
        <v/>
      </c>
      <c r="E1880" s="14" t="str">
        <f ca="1">'Application For TE &amp; GOTS'!AF1972</f>
        <v/>
      </c>
      <c r="F1880" s="14" t="str">
        <f ca="1">'Application For TE &amp; GOTS'!AH1972</f>
        <v/>
      </c>
      <c r="G1880" s="14" t="e">
        <f ca="1">'Application For TE &amp; GOTS'!AI1972</f>
        <v>#REF!</v>
      </c>
    </row>
    <row r="1881" spans="1:7">
      <c r="A1881" s="14">
        <v>1860</v>
      </c>
      <c r="B1881" s="14" t="str">
        <f ca="1">'Application For TE &amp; GOTS'!X1973</f>
        <v/>
      </c>
      <c r="C1881" s="14">
        <f>'Application For TE &amp; GOTS'!$D1973</f>
        <v>0</v>
      </c>
      <c r="D1881" s="14" t="str" cm="1">
        <f t="array" aca="1" ref="D1881" ca="1">IFERROR(INDIRECT("'Application For Textile'!L"&amp;'Application For TE &amp; GOTS'!S1973),"")</f>
        <v/>
      </c>
      <c r="E1881" s="14" t="str">
        <f ca="1">'Application For TE &amp; GOTS'!AF1973</f>
        <v/>
      </c>
      <c r="F1881" s="14" t="str">
        <f ca="1">'Application For TE &amp; GOTS'!AH1973</f>
        <v/>
      </c>
      <c r="G1881" s="14" t="e">
        <f ca="1">'Application For TE &amp; GOTS'!AI1973</f>
        <v>#REF!</v>
      </c>
    </row>
    <row r="1882" spans="1:7">
      <c r="A1882" s="14">
        <v>1861</v>
      </c>
      <c r="B1882" s="14" t="str">
        <f ca="1">'Application For TE &amp; GOTS'!X1974</f>
        <v/>
      </c>
      <c r="C1882" s="14">
        <f>'Application For TE &amp; GOTS'!$D1974</f>
        <v>0</v>
      </c>
      <c r="D1882" s="14" t="str" cm="1">
        <f t="array" aca="1" ref="D1882" ca="1">IFERROR(INDIRECT("'Application For Textile'!L"&amp;'Application For TE &amp; GOTS'!S1974),"")</f>
        <v/>
      </c>
      <c r="E1882" s="14" t="str">
        <f ca="1">'Application For TE &amp; GOTS'!AF1974</f>
        <v/>
      </c>
      <c r="F1882" s="14" t="str">
        <f ca="1">'Application For TE &amp; GOTS'!AH1974</f>
        <v/>
      </c>
      <c r="G1882" s="14" t="e">
        <f ca="1">'Application For TE &amp; GOTS'!AI1974</f>
        <v>#REF!</v>
      </c>
    </row>
    <row r="1883" spans="1:7">
      <c r="A1883" s="14">
        <v>1862</v>
      </c>
      <c r="B1883" s="14" t="str">
        <f ca="1">'Application For TE &amp; GOTS'!X1975</f>
        <v/>
      </c>
      <c r="C1883" s="14">
        <f>'Application For TE &amp; GOTS'!$D1975</f>
        <v>0</v>
      </c>
      <c r="D1883" s="14" t="str" cm="1">
        <f t="array" aca="1" ref="D1883" ca="1">IFERROR(INDIRECT("'Application For Textile'!L"&amp;'Application For TE &amp; GOTS'!S1975),"")</f>
        <v/>
      </c>
      <c r="E1883" s="14" t="str">
        <f ca="1">'Application For TE &amp; GOTS'!AF1975</f>
        <v/>
      </c>
      <c r="F1883" s="14" t="str">
        <f ca="1">'Application For TE &amp; GOTS'!AH1975</f>
        <v/>
      </c>
      <c r="G1883" s="14" t="e">
        <f ca="1">'Application For TE &amp; GOTS'!AI1975</f>
        <v>#REF!</v>
      </c>
    </row>
    <row r="1884" spans="1:7">
      <c r="A1884" s="14">
        <v>1863</v>
      </c>
      <c r="B1884" s="14" t="str">
        <f ca="1">'Application For TE &amp; GOTS'!X1976</f>
        <v/>
      </c>
      <c r="C1884" s="14">
        <f>'Application For TE &amp; GOTS'!$D1976</f>
        <v>0</v>
      </c>
      <c r="D1884" s="14" t="str" cm="1">
        <f t="array" aca="1" ref="D1884" ca="1">IFERROR(INDIRECT("'Application For Textile'!L"&amp;'Application For TE &amp; GOTS'!S1976),"")</f>
        <v/>
      </c>
      <c r="E1884" s="14" t="str">
        <f ca="1">'Application For TE &amp; GOTS'!AF1976</f>
        <v/>
      </c>
      <c r="F1884" s="14" t="str">
        <f ca="1">'Application For TE &amp; GOTS'!AH1976</f>
        <v/>
      </c>
      <c r="G1884" s="14" t="e">
        <f ca="1">'Application For TE &amp; GOTS'!AI1976</f>
        <v>#REF!</v>
      </c>
    </row>
    <row r="1885" spans="1:7">
      <c r="A1885" s="14">
        <v>1864</v>
      </c>
      <c r="B1885" s="14" t="str">
        <f ca="1">'Application For TE &amp; GOTS'!X1977</f>
        <v/>
      </c>
      <c r="C1885" s="14">
        <f>'Application For TE &amp; GOTS'!$D1977</f>
        <v>0</v>
      </c>
      <c r="D1885" s="14" t="str" cm="1">
        <f t="array" aca="1" ref="D1885" ca="1">IFERROR(INDIRECT("'Application For Textile'!L"&amp;'Application For TE &amp; GOTS'!S1977),"")</f>
        <v/>
      </c>
      <c r="E1885" s="14" t="str">
        <f ca="1">'Application For TE &amp; GOTS'!AF1977</f>
        <v/>
      </c>
      <c r="F1885" s="14" t="str">
        <f ca="1">'Application For TE &amp; GOTS'!AH1977</f>
        <v/>
      </c>
      <c r="G1885" s="14" t="e">
        <f ca="1">'Application For TE &amp; GOTS'!AI1977</f>
        <v>#REF!</v>
      </c>
    </row>
    <row r="1886" spans="1:7">
      <c r="A1886" s="14">
        <v>1865</v>
      </c>
      <c r="B1886" s="14" t="str">
        <f ca="1">'Application For TE &amp; GOTS'!X1978</f>
        <v/>
      </c>
      <c r="C1886" s="14">
        <f>'Application For TE &amp; GOTS'!$D1978</f>
        <v>0</v>
      </c>
      <c r="D1886" s="14" t="str" cm="1">
        <f t="array" aca="1" ref="D1886" ca="1">IFERROR(INDIRECT("'Application For Textile'!L"&amp;'Application For TE &amp; GOTS'!S1978),"")</f>
        <v/>
      </c>
      <c r="E1886" s="14" t="str">
        <f ca="1">'Application For TE &amp; GOTS'!AF1978</f>
        <v/>
      </c>
      <c r="F1886" s="14" t="str">
        <f ca="1">'Application For TE &amp; GOTS'!AH1978</f>
        <v/>
      </c>
      <c r="G1886" s="14" t="e">
        <f ca="1">'Application For TE &amp; GOTS'!AI1978</f>
        <v>#REF!</v>
      </c>
    </row>
    <row r="1887" spans="1:7">
      <c r="A1887" s="14">
        <v>1866</v>
      </c>
      <c r="B1887" s="14" t="str">
        <f ca="1">'Application For TE &amp; GOTS'!X1979</f>
        <v/>
      </c>
      <c r="C1887" s="14">
        <f>'Application For TE &amp; GOTS'!$D1979</f>
        <v>0</v>
      </c>
      <c r="D1887" s="14" t="str" cm="1">
        <f t="array" aca="1" ref="D1887" ca="1">IFERROR(INDIRECT("'Application For Textile'!L"&amp;'Application For TE &amp; GOTS'!S1979),"")</f>
        <v/>
      </c>
      <c r="E1887" s="14" t="str">
        <f ca="1">'Application For TE &amp; GOTS'!AF1979</f>
        <v/>
      </c>
      <c r="F1887" s="14" t="str">
        <f ca="1">'Application For TE &amp; GOTS'!AH1979</f>
        <v/>
      </c>
      <c r="G1887" s="14" t="e">
        <f ca="1">'Application For TE &amp; GOTS'!AI1979</f>
        <v>#REF!</v>
      </c>
    </row>
    <row r="1888" spans="1:7">
      <c r="A1888" s="14">
        <v>1867</v>
      </c>
      <c r="B1888" s="14" t="str">
        <f ca="1">'Application For TE &amp; GOTS'!X1980</f>
        <v/>
      </c>
      <c r="C1888" s="14">
        <f>'Application For TE &amp; GOTS'!$D1980</f>
        <v>0</v>
      </c>
      <c r="D1888" s="14" t="str" cm="1">
        <f t="array" aca="1" ref="D1888" ca="1">IFERROR(INDIRECT("'Application For Textile'!L"&amp;'Application For TE &amp; GOTS'!S1980),"")</f>
        <v/>
      </c>
      <c r="E1888" s="14" t="str">
        <f ca="1">'Application For TE &amp; GOTS'!AF1980</f>
        <v/>
      </c>
      <c r="F1888" s="14" t="str">
        <f ca="1">'Application For TE &amp; GOTS'!AH1980</f>
        <v/>
      </c>
      <c r="G1888" s="14" t="e">
        <f ca="1">'Application For TE &amp; GOTS'!AI1980</f>
        <v>#REF!</v>
      </c>
    </row>
    <row r="1889" spans="1:7">
      <c r="A1889" s="14">
        <v>1868</v>
      </c>
      <c r="B1889" s="14" t="str">
        <f ca="1">'Application For TE &amp; GOTS'!X1981</f>
        <v/>
      </c>
      <c r="C1889" s="14">
        <f>'Application For TE &amp; GOTS'!$D1981</f>
        <v>0</v>
      </c>
      <c r="D1889" s="14" t="str" cm="1">
        <f t="array" aca="1" ref="D1889" ca="1">IFERROR(INDIRECT("'Application For Textile'!L"&amp;'Application For TE &amp; GOTS'!S1981),"")</f>
        <v/>
      </c>
      <c r="E1889" s="14" t="str">
        <f ca="1">'Application For TE &amp; GOTS'!AF1981</f>
        <v/>
      </c>
      <c r="F1889" s="14" t="str">
        <f ca="1">'Application For TE &amp; GOTS'!AH1981</f>
        <v/>
      </c>
      <c r="G1889" s="14" t="e">
        <f ca="1">'Application For TE &amp; GOTS'!AI1981</f>
        <v>#REF!</v>
      </c>
    </row>
    <row r="1890" spans="1:7">
      <c r="A1890" s="14">
        <v>1869</v>
      </c>
      <c r="B1890" s="14" t="str">
        <f ca="1">'Application For TE &amp; GOTS'!X1982</f>
        <v/>
      </c>
      <c r="C1890" s="14">
        <f>'Application For TE &amp; GOTS'!$D1982</f>
        <v>0</v>
      </c>
      <c r="D1890" s="14" t="str" cm="1">
        <f t="array" aca="1" ref="D1890" ca="1">IFERROR(INDIRECT("'Application For Textile'!L"&amp;'Application For TE &amp; GOTS'!S1982),"")</f>
        <v/>
      </c>
      <c r="E1890" s="14" t="str">
        <f ca="1">'Application For TE &amp; GOTS'!AF1982</f>
        <v/>
      </c>
      <c r="F1890" s="14" t="str">
        <f ca="1">'Application For TE &amp; GOTS'!AH1982</f>
        <v/>
      </c>
      <c r="G1890" s="14" t="e">
        <f ca="1">'Application For TE &amp; GOTS'!AI1982</f>
        <v>#REF!</v>
      </c>
    </row>
    <row r="1891" spans="1:7">
      <c r="A1891" s="14">
        <v>1870</v>
      </c>
      <c r="B1891" s="14" t="str">
        <f ca="1">'Application For TE &amp; GOTS'!X1983</f>
        <v/>
      </c>
      <c r="C1891" s="14">
        <f>'Application For TE &amp; GOTS'!$D1983</f>
        <v>0</v>
      </c>
      <c r="D1891" s="14" t="str" cm="1">
        <f t="array" aca="1" ref="D1891" ca="1">IFERROR(INDIRECT("'Application For Textile'!L"&amp;'Application For TE &amp; GOTS'!S1983),"")</f>
        <v/>
      </c>
      <c r="E1891" s="14" t="str">
        <f ca="1">'Application For TE &amp; GOTS'!AF1983</f>
        <v/>
      </c>
      <c r="F1891" s="14" t="str">
        <f ca="1">'Application For TE &amp; GOTS'!AH1983</f>
        <v/>
      </c>
      <c r="G1891" s="14" t="e">
        <f ca="1">'Application For TE &amp; GOTS'!AI1983</f>
        <v>#REF!</v>
      </c>
    </row>
    <row r="1892" spans="1:7">
      <c r="A1892" s="14">
        <v>1871</v>
      </c>
      <c r="B1892" s="14" t="str">
        <f ca="1">'Application For TE &amp; GOTS'!X1984</f>
        <v/>
      </c>
      <c r="C1892" s="14">
        <f>'Application For TE &amp; GOTS'!$D1984</f>
        <v>0</v>
      </c>
      <c r="D1892" s="14" t="str" cm="1">
        <f t="array" aca="1" ref="D1892" ca="1">IFERROR(INDIRECT("'Application For Textile'!L"&amp;'Application For TE &amp; GOTS'!S1984),"")</f>
        <v/>
      </c>
      <c r="E1892" s="14" t="str">
        <f ca="1">'Application For TE &amp; GOTS'!AF1984</f>
        <v/>
      </c>
      <c r="F1892" s="14" t="str">
        <f ca="1">'Application For TE &amp; GOTS'!AH1984</f>
        <v/>
      </c>
      <c r="G1892" s="14" t="e">
        <f ca="1">'Application For TE &amp; GOTS'!AI1984</f>
        <v>#REF!</v>
      </c>
    </row>
    <row r="1893" spans="1:7">
      <c r="A1893" s="14">
        <v>1872</v>
      </c>
      <c r="B1893" s="14" t="str">
        <f ca="1">'Application For TE &amp; GOTS'!X1985</f>
        <v/>
      </c>
      <c r="C1893" s="14">
        <f>'Application For TE &amp; GOTS'!$D1985</f>
        <v>0</v>
      </c>
      <c r="D1893" s="14" t="str" cm="1">
        <f t="array" aca="1" ref="D1893" ca="1">IFERROR(INDIRECT("'Application For Textile'!L"&amp;'Application For TE &amp; GOTS'!S1985),"")</f>
        <v/>
      </c>
      <c r="E1893" s="14" t="str">
        <f ca="1">'Application For TE &amp; GOTS'!AF1985</f>
        <v/>
      </c>
      <c r="F1893" s="14" t="str">
        <f ca="1">'Application For TE &amp; GOTS'!AH1985</f>
        <v/>
      </c>
      <c r="G1893" s="14" t="e">
        <f ca="1">'Application For TE &amp; GOTS'!AI1985</f>
        <v>#REF!</v>
      </c>
    </row>
    <row r="1894" spans="1:7">
      <c r="A1894" s="14">
        <v>1873</v>
      </c>
      <c r="B1894" s="14" t="str">
        <f ca="1">'Application For TE &amp; GOTS'!X1986</f>
        <v/>
      </c>
      <c r="C1894" s="14">
        <f>'Application For TE &amp; GOTS'!$D1986</f>
        <v>0</v>
      </c>
      <c r="D1894" s="14" t="str" cm="1">
        <f t="array" aca="1" ref="D1894" ca="1">IFERROR(INDIRECT("'Application For Textile'!L"&amp;'Application For TE &amp; GOTS'!S1986),"")</f>
        <v/>
      </c>
      <c r="E1894" s="14" t="str">
        <f ca="1">'Application For TE &amp; GOTS'!AF1986</f>
        <v/>
      </c>
      <c r="F1894" s="14" t="str">
        <f ca="1">'Application For TE &amp; GOTS'!AH1986</f>
        <v/>
      </c>
      <c r="G1894" s="14" t="e">
        <f ca="1">'Application For TE &amp; GOTS'!AI1986</f>
        <v>#REF!</v>
      </c>
    </row>
    <row r="1895" spans="1:7">
      <c r="A1895" s="14">
        <v>1874</v>
      </c>
      <c r="B1895" s="14" t="str">
        <f ca="1">'Application For TE &amp; GOTS'!X1987</f>
        <v/>
      </c>
      <c r="C1895" s="14">
        <f>'Application For TE &amp; GOTS'!$D1987</f>
        <v>0</v>
      </c>
      <c r="D1895" s="14" t="str" cm="1">
        <f t="array" aca="1" ref="D1895" ca="1">IFERROR(INDIRECT("'Application For Textile'!L"&amp;'Application For TE &amp; GOTS'!S1987),"")</f>
        <v/>
      </c>
      <c r="E1895" s="14" t="str">
        <f ca="1">'Application For TE &amp; GOTS'!AF1987</f>
        <v/>
      </c>
      <c r="F1895" s="14" t="str">
        <f ca="1">'Application For TE &amp; GOTS'!AH1987</f>
        <v/>
      </c>
      <c r="G1895" s="14" t="e">
        <f ca="1">'Application For TE &amp; GOTS'!AI1987</f>
        <v>#REF!</v>
      </c>
    </row>
    <row r="1896" spans="1:7">
      <c r="A1896" s="14">
        <v>1875</v>
      </c>
      <c r="B1896" s="14" t="str">
        <f ca="1">'Application For TE &amp; GOTS'!X1988</f>
        <v/>
      </c>
      <c r="C1896" s="14">
        <f>'Application For TE &amp; GOTS'!$D1988</f>
        <v>0</v>
      </c>
      <c r="D1896" s="14" t="str" cm="1">
        <f t="array" aca="1" ref="D1896" ca="1">IFERROR(INDIRECT("'Application For Textile'!L"&amp;'Application For TE &amp; GOTS'!S1988),"")</f>
        <v/>
      </c>
      <c r="E1896" s="14" t="str">
        <f ca="1">'Application For TE &amp; GOTS'!AF1988</f>
        <v/>
      </c>
      <c r="F1896" s="14" t="str">
        <f ca="1">'Application For TE &amp; GOTS'!AH1988</f>
        <v/>
      </c>
      <c r="G1896" s="14" t="e">
        <f ca="1">'Application For TE &amp; GOTS'!AI1988</f>
        <v>#REF!</v>
      </c>
    </row>
    <row r="1897" spans="1:7">
      <c r="A1897" s="14">
        <v>1876</v>
      </c>
      <c r="B1897" s="14" t="str">
        <f ca="1">'Application For TE &amp; GOTS'!X1989</f>
        <v/>
      </c>
      <c r="C1897" s="14">
        <f>'Application For TE &amp; GOTS'!$D1989</f>
        <v>0</v>
      </c>
      <c r="D1897" s="14" t="str" cm="1">
        <f t="array" aca="1" ref="D1897" ca="1">IFERROR(INDIRECT("'Application For Textile'!L"&amp;'Application For TE &amp; GOTS'!S1989),"")</f>
        <v/>
      </c>
      <c r="E1897" s="14" t="str">
        <f ca="1">'Application For TE &amp; GOTS'!AF1989</f>
        <v/>
      </c>
      <c r="F1897" s="14" t="str">
        <f ca="1">'Application For TE &amp; GOTS'!AH1989</f>
        <v/>
      </c>
      <c r="G1897" s="14" t="e">
        <f ca="1">'Application For TE &amp; GOTS'!AI1989</f>
        <v>#REF!</v>
      </c>
    </row>
    <row r="1898" spans="1:7">
      <c r="A1898" s="14">
        <v>1877</v>
      </c>
      <c r="B1898" s="14" t="str">
        <f ca="1">'Application For TE &amp; GOTS'!X1990</f>
        <v/>
      </c>
      <c r="C1898" s="14">
        <f>'Application For TE &amp; GOTS'!$D1990</f>
        <v>0</v>
      </c>
      <c r="D1898" s="14" t="str" cm="1">
        <f t="array" aca="1" ref="D1898" ca="1">IFERROR(INDIRECT("'Application For Textile'!L"&amp;'Application For TE &amp; GOTS'!S1990),"")</f>
        <v/>
      </c>
      <c r="E1898" s="14" t="str">
        <f ca="1">'Application For TE &amp; GOTS'!AF1990</f>
        <v/>
      </c>
      <c r="F1898" s="14" t="str">
        <f ca="1">'Application For TE &amp; GOTS'!AH1990</f>
        <v/>
      </c>
      <c r="G1898" s="14" t="e">
        <f ca="1">'Application For TE &amp; GOTS'!AI1990</f>
        <v>#REF!</v>
      </c>
    </row>
    <row r="1899" spans="1:7">
      <c r="A1899" s="14">
        <v>1878</v>
      </c>
      <c r="B1899" s="14" t="str">
        <f ca="1">'Application For TE &amp; GOTS'!X1991</f>
        <v/>
      </c>
      <c r="C1899" s="14">
        <f>'Application For TE &amp; GOTS'!$D1991</f>
        <v>0</v>
      </c>
      <c r="D1899" s="14" t="str" cm="1">
        <f t="array" aca="1" ref="D1899" ca="1">IFERROR(INDIRECT("'Application For Textile'!L"&amp;'Application For TE &amp; GOTS'!S1991),"")</f>
        <v/>
      </c>
      <c r="E1899" s="14" t="str">
        <f ca="1">'Application For TE &amp; GOTS'!AF1991</f>
        <v/>
      </c>
      <c r="F1899" s="14" t="str">
        <f ca="1">'Application For TE &amp; GOTS'!AH1991</f>
        <v/>
      </c>
      <c r="G1899" s="14" t="e">
        <f ca="1">'Application For TE &amp; GOTS'!AI1991</f>
        <v>#REF!</v>
      </c>
    </row>
    <row r="1900" spans="1:7">
      <c r="A1900" s="14">
        <v>1879</v>
      </c>
      <c r="B1900" s="14" t="str">
        <f ca="1">'Application For TE &amp; GOTS'!X1992</f>
        <v/>
      </c>
      <c r="C1900" s="14">
        <f>'Application For TE &amp; GOTS'!$D1992</f>
        <v>0</v>
      </c>
      <c r="D1900" s="14" t="str" cm="1">
        <f t="array" aca="1" ref="D1900" ca="1">IFERROR(INDIRECT("'Application For Textile'!L"&amp;'Application For TE &amp; GOTS'!S1992),"")</f>
        <v/>
      </c>
      <c r="E1900" s="14" t="str">
        <f ca="1">'Application For TE &amp; GOTS'!AF1992</f>
        <v/>
      </c>
      <c r="F1900" s="14" t="str">
        <f ca="1">'Application For TE &amp; GOTS'!AH1992</f>
        <v/>
      </c>
      <c r="G1900" s="14" t="e">
        <f ca="1">'Application For TE &amp; GOTS'!AI1992</f>
        <v>#REF!</v>
      </c>
    </row>
    <row r="1901" spans="1:7">
      <c r="A1901" s="14">
        <v>1880</v>
      </c>
      <c r="B1901" s="14" t="str">
        <f ca="1">'Application For TE &amp; GOTS'!X1993</f>
        <v/>
      </c>
      <c r="C1901" s="14">
        <f>'Application For TE &amp; GOTS'!$D1993</f>
        <v>0</v>
      </c>
      <c r="D1901" s="14" t="str" cm="1">
        <f t="array" aca="1" ref="D1901" ca="1">IFERROR(INDIRECT("'Application For Textile'!L"&amp;'Application For TE &amp; GOTS'!S1993),"")</f>
        <v/>
      </c>
      <c r="E1901" s="14" t="str">
        <f ca="1">'Application For TE &amp; GOTS'!AF1993</f>
        <v/>
      </c>
      <c r="F1901" s="14" t="str">
        <f ca="1">'Application For TE &amp; GOTS'!AH1993</f>
        <v/>
      </c>
      <c r="G1901" s="14" t="e">
        <f ca="1">'Application For TE &amp; GOTS'!AI1993</f>
        <v>#REF!</v>
      </c>
    </row>
    <row r="1902" spans="1:7">
      <c r="A1902" s="14">
        <v>1881</v>
      </c>
      <c r="B1902" s="14" t="str">
        <f ca="1">'Application For TE &amp; GOTS'!X1994</f>
        <v/>
      </c>
      <c r="C1902" s="14">
        <f>'Application For TE &amp; GOTS'!$D1994</f>
        <v>0</v>
      </c>
      <c r="D1902" s="14" t="str" cm="1">
        <f t="array" aca="1" ref="D1902" ca="1">IFERROR(INDIRECT("'Application For Textile'!L"&amp;'Application For TE &amp; GOTS'!S1994),"")</f>
        <v/>
      </c>
      <c r="E1902" s="14" t="str">
        <f ca="1">'Application For TE &amp; GOTS'!AF1994</f>
        <v/>
      </c>
      <c r="F1902" s="14" t="str">
        <f ca="1">'Application For TE &amp; GOTS'!AH1994</f>
        <v/>
      </c>
      <c r="G1902" s="14" t="e">
        <f ca="1">'Application For TE &amp; GOTS'!AI1994</f>
        <v>#REF!</v>
      </c>
    </row>
    <row r="1903" spans="1:7">
      <c r="A1903" s="14">
        <v>1882</v>
      </c>
      <c r="B1903" s="14" t="str">
        <f ca="1">'Application For TE &amp; GOTS'!X1995</f>
        <v/>
      </c>
      <c r="C1903" s="14">
        <f>'Application For TE &amp; GOTS'!$D1995</f>
        <v>0</v>
      </c>
      <c r="D1903" s="14" t="str" cm="1">
        <f t="array" aca="1" ref="D1903" ca="1">IFERROR(INDIRECT("'Application For Textile'!L"&amp;'Application For TE &amp; GOTS'!S1995),"")</f>
        <v/>
      </c>
      <c r="E1903" s="14" t="str">
        <f ca="1">'Application For TE &amp; GOTS'!AF1995</f>
        <v/>
      </c>
      <c r="F1903" s="14" t="str">
        <f ca="1">'Application For TE &amp; GOTS'!AH1995</f>
        <v/>
      </c>
      <c r="G1903" s="14" t="e">
        <f ca="1">'Application For TE &amp; GOTS'!AI1995</f>
        <v>#REF!</v>
      </c>
    </row>
    <row r="1904" spans="1:7">
      <c r="A1904" s="14">
        <v>1883</v>
      </c>
      <c r="B1904" s="14" t="str">
        <f ca="1">'Application For TE &amp; GOTS'!X1996</f>
        <v/>
      </c>
      <c r="C1904" s="14">
        <f>'Application For TE &amp; GOTS'!$D1996</f>
        <v>0</v>
      </c>
      <c r="D1904" s="14" t="str" cm="1">
        <f t="array" aca="1" ref="D1904" ca="1">IFERROR(INDIRECT("'Application For Textile'!L"&amp;'Application For TE &amp; GOTS'!S1996),"")</f>
        <v/>
      </c>
      <c r="E1904" s="14" t="str">
        <f ca="1">'Application For TE &amp; GOTS'!AF1996</f>
        <v/>
      </c>
      <c r="F1904" s="14" t="str">
        <f ca="1">'Application For TE &amp; GOTS'!AH1996</f>
        <v/>
      </c>
      <c r="G1904" s="14" t="e">
        <f ca="1">'Application For TE &amp; GOTS'!AI1996</f>
        <v>#REF!</v>
      </c>
    </row>
    <row r="1905" spans="1:7">
      <c r="A1905" s="14">
        <v>1884</v>
      </c>
      <c r="B1905" s="14" t="str">
        <f ca="1">'Application For TE &amp; GOTS'!X1997</f>
        <v/>
      </c>
      <c r="C1905" s="14">
        <f>'Application For TE &amp; GOTS'!$D1997</f>
        <v>0</v>
      </c>
      <c r="D1905" s="14" t="str" cm="1">
        <f t="array" aca="1" ref="D1905" ca="1">IFERROR(INDIRECT("'Application For Textile'!L"&amp;'Application For TE &amp; GOTS'!S1997),"")</f>
        <v/>
      </c>
      <c r="E1905" s="14" t="str">
        <f ca="1">'Application For TE &amp; GOTS'!AF1997</f>
        <v/>
      </c>
      <c r="F1905" s="14" t="str">
        <f ca="1">'Application For TE &amp; GOTS'!AH1997</f>
        <v/>
      </c>
      <c r="G1905" s="14" t="e">
        <f ca="1">'Application For TE &amp; GOTS'!AI1997</f>
        <v>#REF!</v>
      </c>
    </row>
    <row r="1906" spans="1:7">
      <c r="A1906" s="14">
        <v>1885</v>
      </c>
      <c r="B1906" s="14" t="str">
        <f ca="1">'Application For TE &amp; GOTS'!X1998</f>
        <v/>
      </c>
      <c r="C1906" s="14">
        <f>'Application For TE &amp; GOTS'!$D1998</f>
        <v>0</v>
      </c>
      <c r="D1906" s="14" t="str" cm="1">
        <f t="array" aca="1" ref="D1906" ca="1">IFERROR(INDIRECT("'Application For Textile'!L"&amp;'Application For TE &amp; GOTS'!S1998),"")</f>
        <v/>
      </c>
      <c r="E1906" s="14" t="str">
        <f ca="1">'Application For TE &amp; GOTS'!AF1998</f>
        <v/>
      </c>
      <c r="F1906" s="14" t="str">
        <f ca="1">'Application For TE &amp; GOTS'!AH1998</f>
        <v/>
      </c>
      <c r="G1906" s="14" t="e">
        <f ca="1">'Application For TE &amp; GOTS'!AI1998</f>
        <v>#REF!</v>
      </c>
    </row>
    <row r="1907" spans="1:7">
      <c r="A1907" s="14">
        <v>1886</v>
      </c>
      <c r="B1907" s="14" t="str">
        <f ca="1">'Application For TE &amp; GOTS'!X1999</f>
        <v/>
      </c>
      <c r="C1907" s="14">
        <f>'Application For TE &amp; GOTS'!$D1999</f>
        <v>0</v>
      </c>
      <c r="D1907" s="14" t="str" cm="1">
        <f t="array" aca="1" ref="D1907" ca="1">IFERROR(INDIRECT("'Application For Textile'!L"&amp;'Application For TE &amp; GOTS'!S1999),"")</f>
        <v/>
      </c>
      <c r="E1907" s="14" t="str">
        <f ca="1">'Application For TE &amp; GOTS'!AF1999</f>
        <v/>
      </c>
      <c r="F1907" s="14" t="str">
        <f ca="1">'Application For TE &amp; GOTS'!AH1999</f>
        <v/>
      </c>
      <c r="G1907" s="14" t="e">
        <f ca="1">'Application For TE &amp; GOTS'!AI1999</f>
        <v>#REF!</v>
      </c>
    </row>
    <row r="1908" spans="1:7">
      <c r="A1908" s="14">
        <v>1887</v>
      </c>
      <c r="B1908" s="14" t="str">
        <f ca="1">'Application For TE &amp; GOTS'!X2000</f>
        <v/>
      </c>
      <c r="C1908" s="14">
        <f>'Application For TE &amp; GOTS'!$D2000</f>
        <v>0</v>
      </c>
      <c r="D1908" s="14" t="str" cm="1">
        <f t="array" aca="1" ref="D1908" ca="1">IFERROR(INDIRECT("'Application For Textile'!L"&amp;'Application For TE &amp; GOTS'!S2000),"")</f>
        <v/>
      </c>
      <c r="E1908" s="14" t="str">
        <f ca="1">'Application For TE &amp; GOTS'!AF2000</f>
        <v/>
      </c>
      <c r="F1908" s="14" t="str">
        <f ca="1">'Application For TE &amp; GOTS'!AH2000</f>
        <v/>
      </c>
      <c r="G1908" s="14" t="e">
        <f ca="1">'Application For TE &amp; GOTS'!AI2000</f>
        <v>#REF!</v>
      </c>
    </row>
    <row r="1909" spans="1:7">
      <c r="A1909" s="14">
        <v>1888</v>
      </c>
      <c r="B1909" s="14" t="str">
        <f ca="1">'Application For TE &amp; GOTS'!X2001</f>
        <v/>
      </c>
      <c r="C1909" s="14">
        <f>'Application For TE &amp; GOTS'!$D2001</f>
        <v>0</v>
      </c>
      <c r="D1909" s="14" t="str" cm="1">
        <f t="array" aca="1" ref="D1909" ca="1">IFERROR(INDIRECT("'Application For Textile'!L"&amp;'Application For TE &amp; GOTS'!S2001),"")</f>
        <v/>
      </c>
      <c r="E1909" s="14" t="str">
        <f ca="1">'Application For TE &amp; GOTS'!AF2001</f>
        <v/>
      </c>
      <c r="F1909" s="14" t="str">
        <f ca="1">'Application For TE &amp; GOTS'!AH2001</f>
        <v/>
      </c>
      <c r="G1909" s="14" t="e">
        <f ca="1">'Application For TE &amp; GOTS'!AI2001</f>
        <v>#REF!</v>
      </c>
    </row>
    <row r="1910" spans="1:7">
      <c r="A1910" s="14">
        <v>1889</v>
      </c>
      <c r="B1910" s="14" t="str">
        <f ca="1">'Application For TE &amp; GOTS'!X2002</f>
        <v/>
      </c>
      <c r="C1910" s="14">
        <f>'Application For TE &amp; GOTS'!$D2002</f>
        <v>0</v>
      </c>
      <c r="D1910" s="14" t="str" cm="1">
        <f t="array" aca="1" ref="D1910" ca="1">IFERROR(INDIRECT("'Application For Textile'!L"&amp;'Application For TE &amp; GOTS'!S2002),"")</f>
        <v/>
      </c>
      <c r="E1910" s="14" t="str">
        <f ca="1">'Application For TE &amp; GOTS'!AF2002</f>
        <v/>
      </c>
      <c r="F1910" s="14" t="str">
        <f ca="1">'Application For TE &amp; GOTS'!AH2002</f>
        <v/>
      </c>
      <c r="G1910" s="14" t="e">
        <f ca="1">'Application For TE &amp; GOTS'!AI2002</f>
        <v>#REF!</v>
      </c>
    </row>
    <row r="1911" spans="1:7">
      <c r="A1911" s="14">
        <v>1890</v>
      </c>
      <c r="B1911" s="14" t="str">
        <f ca="1">'Application For TE &amp; GOTS'!X2003</f>
        <v/>
      </c>
      <c r="C1911" s="14">
        <f>'Application For TE &amp; GOTS'!$D2003</f>
        <v>0</v>
      </c>
      <c r="D1911" s="14" t="str" cm="1">
        <f t="array" aca="1" ref="D1911" ca="1">IFERROR(INDIRECT("'Application For Textile'!L"&amp;'Application For TE &amp; GOTS'!S2003),"")</f>
        <v/>
      </c>
      <c r="E1911" s="14" t="str">
        <f ca="1">'Application For TE &amp; GOTS'!AF2003</f>
        <v/>
      </c>
      <c r="F1911" s="14" t="str">
        <f ca="1">'Application For TE &amp; GOTS'!AH2003</f>
        <v/>
      </c>
      <c r="G1911" s="14" t="e">
        <f ca="1">'Application For TE &amp; GOTS'!AI2003</f>
        <v>#REF!</v>
      </c>
    </row>
    <row r="1912" spans="1:7">
      <c r="A1912" s="14">
        <v>1891</v>
      </c>
      <c r="B1912" s="14" t="str">
        <f ca="1">'Application For TE &amp; GOTS'!X2004</f>
        <v/>
      </c>
      <c r="C1912" s="14">
        <f>'Application For TE &amp; GOTS'!$D2004</f>
        <v>0</v>
      </c>
      <c r="D1912" s="14" t="str" cm="1">
        <f t="array" aca="1" ref="D1912" ca="1">IFERROR(INDIRECT("'Application For Textile'!L"&amp;'Application For TE &amp; GOTS'!S2004),"")</f>
        <v/>
      </c>
      <c r="E1912" s="14" t="str">
        <f ca="1">'Application For TE &amp; GOTS'!AF2004</f>
        <v/>
      </c>
      <c r="F1912" s="14" t="str">
        <f ca="1">'Application For TE &amp; GOTS'!AH2004</f>
        <v/>
      </c>
      <c r="G1912" s="14" t="e">
        <f ca="1">'Application For TE &amp; GOTS'!AI2004</f>
        <v>#REF!</v>
      </c>
    </row>
    <row r="1913" spans="1:7">
      <c r="A1913" s="14">
        <v>1892</v>
      </c>
      <c r="B1913" s="14" t="str">
        <f ca="1">'Application For TE &amp; GOTS'!X2005</f>
        <v/>
      </c>
      <c r="C1913" s="14">
        <f>'Application For TE &amp; GOTS'!$D2005</f>
        <v>0</v>
      </c>
      <c r="D1913" s="14" t="str" cm="1">
        <f t="array" aca="1" ref="D1913" ca="1">IFERROR(INDIRECT("'Application For Textile'!L"&amp;'Application For TE &amp; GOTS'!S2005),"")</f>
        <v/>
      </c>
      <c r="E1913" s="14" t="str">
        <f ca="1">'Application For TE &amp; GOTS'!AF2005</f>
        <v/>
      </c>
      <c r="F1913" s="14" t="str">
        <f ca="1">'Application For TE &amp; GOTS'!AH2005</f>
        <v/>
      </c>
      <c r="G1913" s="14" t="e">
        <f ca="1">'Application For TE &amp; GOTS'!AI2005</f>
        <v>#REF!</v>
      </c>
    </row>
    <row r="1914" spans="1:7">
      <c r="A1914" s="14">
        <v>1893</v>
      </c>
      <c r="B1914" s="14" t="str">
        <f ca="1">'Application For TE &amp; GOTS'!X2006</f>
        <v/>
      </c>
      <c r="C1914" s="14">
        <f>'Application For TE &amp; GOTS'!$D2006</f>
        <v>0</v>
      </c>
      <c r="D1914" s="14" t="str" cm="1">
        <f t="array" aca="1" ref="D1914" ca="1">IFERROR(INDIRECT("'Application For Textile'!L"&amp;'Application For TE &amp; GOTS'!S2006),"")</f>
        <v/>
      </c>
      <c r="E1914" s="14" t="str">
        <f ca="1">'Application For TE &amp; GOTS'!AF2006</f>
        <v/>
      </c>
      <c r="F1914" s="14" t="str">
        <f ca="1">'Application For TE &amp; GOTS'!AH2006</f>
        <v/>
      </c>
      <c r="G1914" s="14" t="e">
        <f ca="1">'Application For TE &amp; GOTS'!AI2006</f>
        <v>#REF!</v>
      </c>
    </row>
    <row r="1915" spans="1:7">
      <c r="A1915" s="14">
        <v>1894</v>
      </c>
      <c r="B1915" s="14" t="str">
        <f ca="1">'Application For TE &amp; GOTS'!X2007</f>
        <v/>
      </c>
      <c r="C1915" s="14">
        <f>'Application For TE &amp; GOTS'!$D2007</f>
        <v>0</v>
      </c>
      <c r="D1915" s="14" t="str" cm="1">
        <f t="array" aca="1" ref="D1915" ca="1">IFERROR(INDIRECT("'Application For Textile'!L"&amp;'Application For TE &amp; GOTS'!S2007),"")</f>
        <v/>
      </c>
      <c r="E1915" s="14" t="str">
        <f ca="1">'Application For TE &amp; GOTS'!AF2007</f>
        <v/>
      </c>
      <c r="F1915" s="14" t="str">
        <f ca="1">'Application For TE &amp; GOTS'!AH2007</f>
        <v/>
      </c>
      <c r="G1915" s="14" t="e">
        <f ca="1">'Application For TE &amp; GOTS'!AI2007</f>
        <v>#REF!</v>
      </c>
    </row>
    <row r="1916" spans="1:7">
      <c r="A1916" s="14">
        <v>1895</v>
      </c>
      <c r="B1916" s="14" t="str">
        <f ca="1">'Application For TE &amp; GOTS'!X2008</f>
        <v/>
      </c>
      <c r="C1916" s="14">
        <f>'Application For TE &amp; GOTS'!$D2008</f>
        <v>0</v>
      </c>
      <c r="D1916" s="14" t="str" cm="1">
        <f t="array" aca="1" ref="D1916" ca="1">IFERROR(INDIRECT("'Application For Textile'!L"&amp;'Application For TE &amp; GOTS'!S2008),"")</f>
        <v/>
      </c>
      <c r="E1916" s="14" t="str">
        <f ca="1">'Application For TE &amp; GOTS'!AF2008</f>
        <v/>
      </c>
      <c r="F1916" s="14" t="str">
        <f ca="1">'Application For TE &amp; GOTS'!AH2008</f>
        <v/>
      </c>
      <c r="G1916" s="14" t="e">
        <f ca="1">'Application For TE &amp; GOTS'!AI2008</f>
        <v>#REF!</v>
      </c>
    </row>
    <row r="1917" spans="1:7">
      <c r="A1917" s="14">
        <v>1896</v>
      </c>
      <c r="B1917" s="14" t="str">
        <f ca="1">'Application For TE &amp; GOTS'!X2009</f>
        <v/>
      </c>
      <c r="C1917" s="14">
        <f>'Application For TE &amp; GOTS'!$D2009</f>
        <v>0</v>
      </c>
      <c r="D1917" s="14" t="str" cm="1">
        <f t="array" aca="1" ref="D1917" ca="1">IFERROR(INDIRECT("'Application For Textile'!L"&amp;'Application For TE &amp; GOTS'!S2009),"")</f>
        <v/>
      </c>
      <c r="E1917" s="14" t="str">
        <f ca="1">'Application For TE &amp; GOTS'!AF2009</f>
        <v/>
      </c>
      <c r="F1917" s="14" t="str">
        <f ca="1">'Application For TE &amp; GOTS'!AH2009</f>
        <v/>
      </c>
      <c r="G1917" s="14" t="e">
        <f ca="1">'Application For TE &amp; GOTS'!AI2009</f>
        <v>#REF!</v>
      </c>
    </row>
    <row r="1918" spans="1:7">
      <c r="A1918" s="14">
        <v>1897</v>
      </c>
      <c r="B1918" s="14" t="str">
        <f ca="1">'Application For TE &amp; GOTS'!X2010</f>
        <v/>
      </c>
      <c r="C1918" s="14">
        <f>'Application For TE &amp; GOTS'!$D2010</f>
        <v>0</v>
      </c>
      <c r="D1918" s="14" t="str" cm="1">
        <f t="array" aca="1" ref="D1918" ca="1">IFERROR(INDIRECT("'Application For Textile'!L"&amp;'Application For TE &amp; GOTS'!S2010),"")</f>
        <v/>
      </c>
      <c r="E1918" s="14" t="str">
        <f ca="1">'Application For TE &amp; GOTS'!AF2010</f>
        <v/>
      </c>
      <c r="F1918" s="14" t="str">
        <f ca="1">'Application For TE &amp; GOTS'!AH2010</f>
        <v/>
      </c>
      <c r="G1918" s="14" t="e">
        <f ca="1">'Application For TE &amp; GOTS'!AI2010</f>
        <v>#REF!</v>
      </c>
    </row>
    <row r="1919" spans="1:7">
      <c r="A1919" s="14">
        <v>1898</v>
      </c>
      <c r="B1919" s="14" t="str">
        <f ca="1">'Application For TE &amp; GOTS'!X2011</f>
        <v/>
      </c>
      <c r="C1919" s="14">
        <f>'Application For TE &amp; GOTS'!$D2011</f>
        <v>0</v>
      </c>
      <c r="D1919" s="14" t="str" cm="1">
        <f t="array" aca="1" ref="D1919" ca="1">IFERROR(INDIRECT("'Application For Textile'!L"&amp;'Application For TE &amp; GOTS'!S2011),"")</f>
        <v/>
      </c>
      <c r="E1919" s="14" t="str">
        <f ca="1">'Application For TE &amp; GOTS'!AF2011</f>
        <v/>
      </c>
      <c r="F1919" s="14" t="str">
        <f ca="1">'Application For TE &amp; GOTS'!AH2011</f>
        <v/>
      </c>
      <c r="G1919" s="14" t="e">
        <f ca="1">'Application For TE &amp; GOTS'!AI2011</f>
        <v>#REF!</v>
      </c>
    </row>
    <row r="1920" spans="1:7">
      <c r="A1920" s="14">
        <v>1899</v>
      </c>
      <c r="B1920" s="14" t="str">
        <f ca="1">'Application For TE &amp; GOTS'!X2012</f>
        <v/>
      </c>
      <c r="C1920" s="14">
        <f>'Application For TE &amp; GOTS'!$D2012</f>
        <v>0</v>
      </c>
      <c r="D1920" s="14" t="str" cm="1">
        <f t="array" aca="1" ref="D1920" ca="1">IFERROR(INDIRECT("'Application For Textile'!L"&amp;'Application For TE &amp; GOTS'!S2012),"")</f>
        <v/>
      </c>
      <c r="E1920" s="14" t="str">
        <f ca="1">'Application For TE &amp; GOTS'!AF2012</f>
        <v/>
      </c>
      <c r="F1920" s="14" t="str">
        <f ca="1">'Application For TE &amp; GOTS'!AH2012</f>
        <v/>
      </c>
      <c r="G1920" s="14" t="e">
        <f ca="1">'Application For TE &amp; GOTS'!AI2012</f>
        <v>#REF!</v>
      </c>
    </row>
    <row r="1921" spans="1:7">
      <c r="A1921" s="14">
        <v>1900</v>
      </c>
      <c r="B1921" s="14" t="str">
        <f ca="1">'Application For TE &amp; GOTS'!X2013</f>
        <v/>
      </c>
      <c r="C1921" s="14">
        <f>'Application For TE &amp; GOTS'!$D2013</f>
        <v>0</v>
      </c>
      <c r="D1921" s="14" t="str" cm="1">
        <f t="array" aca="1" ref="D1921" ca="1">IFERROR(INDIRECT("'Application For Textile'!L"&amp;'Application For TE &amp; GOTS'!S2013),"")</f>
        <v/>
      </c>
      <c r="E1921" s="14" t="str">
        <f ca="1">'Application For TE &amp; GOTS'!AF2013</f>
        <v/>
      </c>
      <c r="F1921" s="14" t="str">
        <f ca="1">'Application For TE &amp; GOTS'!AH2013</f>
        <v/>
      </c>
      <c r="G1921" s="14" t="e">
        <f ca="1">'Application For TE &amp; GOTS'!AI2013</f>
        <v>#REF!</v>
      </c>
    </row>
    <row r="1922" spans="1:7">
      <c r="A1922" s="14">
        <v>1901</v>
      </c>
      <c r="B1922" s="14" t="str">
        <f ca="1">'Application For TE &amp; GOTS'!X2014</f>
        <v/>
      </c>
      <c r="C1922" s="14">
        <f>'Application For TE &amp; GOTS'!$D2014</f>
        <v>0</v>
      </c>
      <c r="D1922" s="14" t="str" cm="1">
        <f t="array" aca="1" ref="D1922" ca="1">IFERROR(INDIRECT("'Application For Textile'!L"&amp;'Application For TE &amp; GOTS'!S2014),"")</f>
        <v/>
      </c>
      <c r="E1922" s="14" t="str">
        <f ca="1">'Application For TE &amp; GOTS'!AF2014</f>
        <v/>
      </c>
      <c r="F1922" s="14" t="str">
        <f ca="1">'Application For TE &amp; GOTS'!AH2014</f>
        <v/>
      </c>
      <c r="G1922" s="14" t="e">
        <f ca="1">'Application For TE &amp; GOTS'!AI2014</f>
        <v>#REF!</v>
      </c>
    </row>
    <row r="1923" spans="1:7">
      <c r="A1923" s="14">
        <v>1902</v>
      </c>
      <c r="B1923" s="14" t="str">
        <f ca="1">'Application For TE &amp; GOTS'!X2015</f>
        <v/>
      </c>
      <c r="C1923" s="14">
        <f>'Application For TE &amp; GOTS'!$D2015</f>
        <v>0</v>
      </c>
      <c r="D1923" s="14" t="str" cm="1">
        <f t="array" aca="1" ref="D1923" ca="1">IFERROR(INDIRECT("'Application For Textile'!L"&amp;'Application For TE &amp; GOTS'!S2015),"")</f>
        <v/>
      </c>
      <c r="E1923" s="14" t="str">
        <f ca="1">'Application For TE &amp; GOTS'!AF2015</f>
        <v/>
      </c>
      <c r="F1923" s="14" t="str">
        <f ca="1">'Application For TE &amp; GOTS'!AH2015</f>
        <v/>
      </c>
      <c r="G1923" s="14" t="e">
        <f ca="1">'Application For TE &amp; GOTS'!AI2015</f>
        <v>#REF!</v>
      </c>
    </row>
    <row r="1924" spans="1:7">
      <c r="A1924" s="14">
        <v>1903</v>
      </c>
      <c r="B1924" s="14" t="str">
        <f ca="1">'Application For TE &amp; GOTS'!X2016</f>
        <v/>
      </c>
      <c r="C1924" s="14">
        <f>'Application For TE &amp; GOTS'!$D2016</f>
        <v>0</v>
      </c>
      <c r="D1924" s="14" t="str" cm="1">
        <f t="array" aca="1" ref="D1924" ca="1">IFERROR(INDIRECT("'Application For Textile'!L"&amp;'Application For TE &amp; GOTS'!S2016),"")</f>
        <v/>
      </c>
      <c r="E1924" s="14" t="str">
        <f ca="1">'Application For TE &amp; GOTS'!AF2016</f>
        <v/>
      </c>
      <c r="F1924" s="14" t="str">
        <f ca="1">'Application For TE &amp; GOTS'!AH2016</f>
        <v/>
      </c>
      <c r="G1924" s="14" t="e">
        <f ca="1">'Application For TE &amp; GOTS'!AI2016</f>
        <v>#REF!</v>
      </c>
    </row>
    <row r="1925" spans="1:7">
      <c r="A1925" s="14">
        <v>1904</v>
      </c>
      <c r="B1925" s="14" t="str">
        <f ca="1">'Application For TE &amp; GOTS'!X2017</f>
        <v/>
      </c>
      <c r="C1925" s="14">
        <f>'Application For TE &amp; GOTS'!$D2017</f>
        <v>0</v>
      </c>
      <c r="D1925" s="14" t="str" cm="1">
        <f t="array" aca="1" ref="D1925" ca="1">IFERROR(INDIRECT("'Application For Textile'!L"&amp;'Application For TE &amp; GOTS'!S2017),"")</f>
        <v/>
      </c>
      <c r="E1925" s="14" t="str">
        <f ca="1">'Application For TE &amp; GOTS'!AF2017</f>
        <v/>
      </c>
      <c r="F1925" s="14" t="str">
        <f ca="1">'Application For TE &amp; GOTS'!AH2017</f>
        <v/>
      </c>
      <c r="G1925" s="14" t="e">
        <f ca="1">'Application For TE &amp; GOTS'!AI2017</f>
        <v>#REF!</v>
      </c>
    </row>
    <row r="1926" spans="1:7">
      <c r="A1926" s="14">
        <v>1905</v>
      </c>
      <c r="B1926" s="14" t="str">
        <f ca="1">'Application For TE &amp; GOTS'!X2018</f>
        <v/>
      </c>
      <c r="C1926" s="14">
        <f>'Application For TE &amp; GOTS'!$D2018</f>
        <v>0</v>
      </c>
      <c r="D1926" s="14" t="str" cm="1">
        <f t="array" aca="1" ref="D1926" ca="1">IFERROR(INDIRECT("'Application For Textile'!L"&amp;'Application For TE &amp; GOTS'!S2018),"")</f>
        <v/>
      </c>
      <c r="E1926" s="14" t="str">
        <f ca="1">'Application For TE &amp; GOTS'!AF2018</f>
        <v/>
      </c>
      <c r="F1926" s="14" t="str">
        <f ca="1">'Application For TE &amp; GOTS'!AH2018</f>
        <v/>
      </c>
      <c r="G1926" s="14" t="e">
        <f ca="1">'Application For TE &amp; GOTS'!AI2018</f>
        <v>#REF!</v>
      </c>
    </row>
    <row r="1927" spans="1:7">
      <c r="A1927" s="14">
        <v>1906</v>
      </c>
      <c r="B1927" s="14" t="str">
        <f ca="1">'Application For TE &amp; GOTS'!X2019</f>
        <v/>
      </c>
      <c r="C1927" s="14">
        <f>'Application For TE &amp; GOTS'!$D2019</f>
        <v>0</v>
      </c>
      <c r="D1927" s="14" t="str" cm="1">
        <f t="array" aca="1" ref="D1927" ca="1">IFERROR(INDIRECT("'Application For Textile'!L"&amp;'Application For TE &amp; GOTS'!S2019),"")</f>
        <v/>
      </c>
      <c r="E1927" s="14" t="str">
        <f ca="1">'Application For TE &amp; GOTS'!AF2019</f>
        <v/>
      </c>
      <c r="F1927" s="14" t="str">
        <f ca="1">'Application For TE &amp; GOTS'!AH2019</f>
        <v/>
      </c>
      <c r="G1927" s="14" t="e">
        <f ca="1">'Application For TE &amp; GOTS'!AI2019</f>
        <v>#REF!</v>
      </c>
    </row>
    <row r="1928" spans="1:7">
      <c r="A1928" s="14">
        <v>1907</v>
      </c>
      <c r="B1928" s="14" t="str">
        <f ca="1">'Application For TE &amp; GOTS'!X2020</f>
        <v/>
      </c>
      <c r="C1928" s="14">
        <f>'Application For TE &amp; GOTS'!$D2020</f>
        <v>0</v>
      </c>
      <c r="D1928" s="14" t="str" cm="1">
        <f t="array" aca="1" ref="D1928" ca="1">IFERROR(INDIRECT("'Application For Textile'!L"&amp;'Application For TE &amp; GOTS'!S2020),"")</f>
        <v/>
      </c>
      <c r="E1928" s="14" t="str">
        <f ca="1">'Application For TE &amp; GOTS'!AF2020</f>
        <v/>
      </c>
      <c r="F1928" s="14" t="str">
        <f ca="1">'Application For TE &amp; GOTS'!AH2020</f>
        <v/>
      </c>
      <c r="G1928" s="14" t="e">
        <f ca="1">'Application For TE &amp; GOTS'!AI2020</f>
        <v>#REF!</v>
      </c>
    </row>
    <row r="1929" spans="1:7">
      <c r="A1929" s="14">
        <v>1908</v>
      </c>
      <c r="B1929" s="14" t="str">
        <f ca="1">'Application For TE &amp; GOTS'!X2021</f>
        <v/>
      </c>
      <c r="C1929" s="14">
        <f>'Application For TE &amp; GOTS'!$D2021</f>
        <v>0</v>
      </c>
      <c r="D1929" s="14" t="str" cm="1">
        <f t="array" aca="1" ref="D1929" ca="1">IFERROR(INDIRECT("'Application For Textile'!L"&amp;'Application For TE &amp; GOTS'!S2021),"")</f>
        <v/>
      </c>
      <c r="E1929" s="14" t="str">
        <f ca="1">'Application For TE &amp; GOTS'!AF2021</f>
        <v/>
      </c>
      <c r="F1929" s="14" t="str">
        <f ca="1">'Application For TE &amp; GOTS'!AH2021</f>
        <v/>
      </c>
      <c r="G1929" s="14" t="e">
        <f ca="1">'Application For TE &amp; GOTS'!AI2021</f>
        <v>#REF!</v>
      </c>
    </row>
    <row r="1930" spans="1:7">
      <c r="A1930" s="14">
        <v>1909</v>
      </c>
      <c r="B1930" s="14" t="str">
        <f ca="1">'Application For TE &amp; GOTS'!X2022</f>
        <v/>
      </c>
      <c r="C1930" s="14">
        <f>'Application For TE &amp; GOTS'!$D2022</f>
        <v>0</v>
      </c>
      <c r="D1930" s="14" t="str" cm="1">
        <f t="array" aca="1" ref="D1930" ca="1">IFERROR(INDIRECT("'Application For Textile'!L"&amp;'Application For TE &amp; GOTS'!S2022),"")</f>
        <v/>
      </c>
      <c r="E1930" s="14" t="str">
        <f ca="1">'Application For TE &amp; GOTS'!AF2022</f>
        <v/>
      </c>
      <c r="F1930" s="14" t="str">
        <f ca="1">'Application For TE &amp; GOTS'!AH2022</f>
        <v/>
      </c>
      <c r="G1930" s="14" t="e">
        <f ca="1">'Application For TE &amp; GOTS'!AI2022</f>
        <v>#REF!</v>
      </c>
    </row>
    <row r="1931" spans="1:7">
      <c r="A1931" s="14">
        <v>1910</v>
      </c>
      <c r="B1931" s="14" t="str">
        <f ca="1">'Application For TE &amp; GOTS'!X2023</f>
        <v/>
      </c>
      <c r="C1931" s="14">
        <f>'Application For TE &amp; GOTS'!$D2023</f>
        <v>0</v>
      </c>
      <c r="D1931" s="14" t="str" cm="1">
        <f t="array" aca="1" ref="D1931" ca="1">IFERROR(INDIRECT("'Application For Textile'!L"&amp;'Application For TE &amp; GOTS'!S2023),"")</f>
        <v/>
      </c>
      <c r="E1931" s="14" t="str">
        <f ca="1">'Application For TE &amp; GOTS'!AF2023</f>
        <v/>
      </c>
      <c r="F1931" s="14" t="str">
        <f ca="1">'Application For TE &amp; GOTS'!AH2023</f>
        <v/>
      </c>
      <c r="G1931" s="14" t="e">
        <f ca="1">'Application For TE &amp; GOTS'!AI2023</f>
        <v>#REF!</v>
      </c>
    </row>
    <row r="1932" spans="1:7">
      <c r="A1932" s="14">
        <v>1911</v>
      </c>
      <c r="B1932" s="14" t="str">
        <f ca="1">'Application For TE &amp; GOTS'!X2024</f>
        <v/>
      </c>
      <c r="C1932" s="14">
        <f>'Application For TE &amp; GOTS'!$D2024</f>
        <v>0</v>
      </c>
      <c r="D1932" s="14" t="str" cm="1">
        <f t="array" aca="1" ref="D1932" ca="1">IFERROR(INDIRECT("'Application For Textile'!L"&amp;'Application For TE &amp; GOTS'!S2024),"")</f>
        <v/>
      </c>
      <c r="E1932" s="14" t="str">
        <f ca="1">'Application For TE &amp; GOTS'!AF2024</f>
        <v/>
      </c>
      <c r="F1932" s="14" t="str">
        <f ca="1">'Application For TE &amp; GOTS'!AH2024</f>
        <v/>
      </c>
      <c r="G1932" s="14" t="e">
        <f ca="1">'Application For TE &amp; GOTS'!AI2024</f>
        <v>#REF!</v>
      </c>
    </row>
    <row r="1933" spans="1:7">
      <c r="A1933" s="14">
        <v>1912</v>
      </c>
      <c r="B1933" s="14" t="str">
        <f ca="1">'Application For TE &amp; GOTS'!X2025</f>
        <v/>
      </c>
      <c r="C1933" s="14">
        <f>'Application For TE &amp; GOTS'!$D2025</f>
        <v>0</v>
      </c>
      <c r="D1933" s="14" t="str" cm="1">
        <f t="array" aca="1" ref="D1933" ca="1">IFERROR(INDIRECT("'Application For Textile'!L"&amp;'Application For TE &amp; GOTS'!S2025),"")</f>
        <v/>
      </c>
      <c r="E1933" s="14" t="str">
        <f ca="1">'Application For TE &amp; GOTS'!AF2025</f>
        <v/>
      </c>
      <c r="F1933" s="14" t="str">
        <f ca="1">'Application For TE &amp; GOTS'!AH2025</f>
        <v/>
      </c>
      <c r="G1933" s="14" t="e">
        <f ca="1">'Application For TE &amp; GOTS'!AI2025</f>
        <v>#REF!</v>
      </c>
    </row>
    <row r="1934" spans="1:7">
      <c r="A1934" s="14">
        <v>1913</v>
      </c>
      <c r="B1934" s="14" t="str">
        <f ca="1">'Application For TE &amp; GOTS'!X2026</f>
        <v/>
      </c>
      <c r="C1934" s="14">
        <f>'Application For TE &amp; GOTS'!$D2026</f>
        <v>0</v>
      </c>
      <c r="D1934" s="14" t="str" cm="1">
        <f t="array" aca="1" ref="D1934" ca="1">IFERROR(INDIRECT("'Application For Textile'!L"&amp;'Application For TE &amp; GOTS'!S2026),"")</f>
        <v/>
      </c>
      <c r="E1934" s="14" t="str">
        <f ca="1">'Application For TE &amp; GOTS'!AF2026</f>
        <v/>
      </c>
      <c r="F1934" s="14" t="str">
        <f ca="1">'Application For TE &amp; GOTS'!AH2026</f>
        <v/>
      </c>
      <c r="G1934" s="14" t="e">
        <f ca="1">'Application For TE &amp; GOTS'!AI2026</f>
        <v>#REF!</v>
      </c>
    </row>
    <row r="1935" spans="1:7">
      <c r="A1935" s="14">
        <v>1914</v>
      </c>
      <c r="B1935" s="14" t="str">
        <f ca="1">'Application For TE &amp; GOTS'!X2027</f>
        <v/>
      </c>
      <c r="C1935" s="14">
        <f>'Application For TE &amp; GOTS'!$D2027</f>
        <v>0</v>
      </c>
      <c r="D1935" s="14" t="str" cm="1">
        <f t="array" aca="1" ref="D1935" ca="1">IFERROR(INDIRECT("'Application For Textile'!L"&amp;'Application For TE &amp; GOTS'!S2027),"")</f>
        <v/>
      </c>
      <c r="E1935" s="14" t="str">
        <f ca="1">'Application For TE &amp; GOTS'!AF2027</f>
        <v/>
      </c>
      <c r="F1935" s="14" t="str">
        <f ca="1">'Application For TE &amp; GOTS'!AH2027</f>
        <v/>
      </c>
      <c r="G1935" s="14" t="e">
        <f ca="1">'Application For TE &amp; GOTS'!AI2027</f>
        <v>#REF!</v>
      </c>
    </row>
    <row r="1936" spans="1:7">
      <c r="A1936" s="14">
        <v>1915</v>
      </c>
      <c r="B1936" s="14" t="str">
        <f ca="1">'Application For TE &amp; GOTS'!X2028</f>
        <v/>
      </c>
      <c r="C1936" s="14">
        <f>'Application For TE &amp; GOTS'!$D2028</f>
        <v>0</v>
      </c>
      <c r="D1936" s="14" t="str" cm="1">
        <f t="array" aca="1" ref="D1936" ca="1">IFERROR(INDIRECT("'Application For Textile'!L"&amp;'Application For TE &amp; GOTS'!S2028),"")</f>
        <v/>
      </c>
      <c r="E1936" s="14" t="str">
        <f ca="1">'Application For TE &amp; GOTS'!AF2028</f>
        <v/>
      </c>
      <c r="F1936" s="14" t="str">
        <f ca="1">'Application For TE &amp; GOTS'!AH2028</f>
        <v/>
      </c>
      <c r="G1936" s="14" t="e">
        <f ca="1">'Application For TE &amp; GOTS'!AI2028</f>
        <v>#REF!</v>
      </c>
    </row>
    <row r="1937" spans="1:7">
      <c r="A1937" s="14">
        <v>1916</v>
      </c>
      <c r="B1937" s="14" t="str">
        <f ca="1">'Application For TE &amp; GOTS'!X2029</f>
        <v/>
      </c>
      <c r="C1937" s="14">
        <f>'Application For TE &amp; GOTS'!$D2029</f>
        <v>0</v>
      </c>
      <c r="D1937" s="14" t="str" cm="1">
        <f t="array" aca="1" ref="D1937" ca="1">IFERROR(INDIRECT("'Application For Textile'!L"&amp;'Application For TE &amp; GOTS'!S2029),"")</f>
        <v/>
      </c>
      <c r="E1937" s="14" t="str">
        <f ca="1">'Application For TE &amp; GOTS'!AF2029</f>
        <v/>
      </c>
      <c r="F1937" s="14" t="str">
        <f ca="1">'Application For TE &amp; GOTS'!AH2029</f>
        <v/>
      </c>
      <c r="G1937" s="14" t="e">
        <f ca="1">'Application For TE &amp; GOTS'!AI2029</f>
        <v>#REF!</v>
      </c>
    </row>
    <row r="1938" spans="1:7">
      <c r="A1938" s="14">
        <v>1917</v>
      </c>
      <c r="B1938" s="14" t="str">
        <f ca="1">'Application For TE &amp; GOTS'!X2030</f>
        <v/>
      </c>
      <c r="C1938" s="14">
        <f>'Application For TE &amp; GOTS'!$D2030</f>
        <v>0</v>
      </c>
      <c r="D1938" s="14" t="str" cm="1">
        <f t="array" aca="1" ref="D1938" ca="1">IFERROR(INDIRECT("'Application For Textile'!L"&amp;'Application For TE &amp; GOTS'!S2030),"")</f>
        <v/>
      </c>
      <c r="E1938" s="14" t="str">
        <f ca="1">'Application For TE &amp; GOTS'!AF2030</f>
        <v/>
      </c>
      <c r="F1938" s="14" t="str">
        <f ca="1">'Application For TE &amp; GOTS'!AH2030</f>
        <v/>
      </c>
      <c r="G1938" s="14" t="e">
        <f ca="1">'Application For TE &amp; GOTS'!AI2030</f>
        <v>#REF!</v>
      </c>
    </row>
    <row r="1939" spans="1:7">
      <c r="A1939" s="14">
        <v>1918</v>
      </c>
      <c r="B1939" s="14" t="str">
        <f ca="1">'Application For TE &amp; GOTS'!X2031</f>
        <v/>
      </c>
      <c r="C1939" s="14">
        <f>'Application For TE &amp; GOTS'!$D2031</f>
        <v>0</v>
      </c>
      <c r="D1939" s="14" t="str" cm="1">
        <f t="array" aca="1" ref="D1939" ca="1">IFERROR(INDIRECT("'Application For Textile'!L"&amp;'Application For TE &amp; GOTS'!S2031),"")</f>
        <v/>
      </c>
      <c r="E1939" s="14" t="str">
        <f ca="1">'Application For TE &amp; GOTS'!AF2031</f>
        <v/>
      </c>
      <c r="F1939" s="14" t="str">
        <f ca="1">'Application For TE &amp; GOTS'!AH2031</f>
        <v/>
      </c>
      <c r="G1939" s="14" t="e">
        <f ca="1">'Application For TE &amp; GOTS'!AI2031</f>
        <v>#REF!</v>
      </c>
    </row>
    <row r="1940" spans="1:7">
      <c r="A1940" s="14">
        <v>1919</v>
      </c>
      <c r="B1940" s="14" t="str">
        <f ca="1">'Application For TE &amp; GOTS'!X2032</f>
        <v/>
      </c>
      <c r="C1940" s="14">
        <f>'Application For TE &amp; GOTS'!$D2032</f>
        <v>0</v>
      </c>
      <c r="D1940" s="14" t="str" cm="1">
        <f t="array" aca="1" ref="D1940" ca="1">IFERROR(INDIRECT("'Application For Textile'!L"&amp;'Application For TE &amp; GOTS'!S2032),"")</f>
        <v/>
      </c>
      <c r="E1940" s="14" t="str">
        <f ca="1">'Application For TE &amp; GOTS'!AF2032</f>
        <v/>
      </c>
      <c r="F1940" s="14" t="str">
        <f ca="1">'Application For TE &amp; GOTS'!AH2032</f>
        <v/>
      </c>
      <c r="G1940" s="14" t="e">
        <f ca="1">'Application For TE &amp; GOTS'!AI2032</f>
        <v>#REF!</v>
      </c>
    </row>
    <row r="1941" spans="1:7">
      <c r="A1941" s="14">
        <v>1920</v>
      </c>
      <c r="B1941" s="14" t="str">
        <f ca="1">'Application For TE &amp; GOTS'!X2033</f>
        <v/>
      </c>
      <c r="C1941" s="14">
        <f>'Application For TE &amp; GOTS'!$D2033</f>
        <v>0</v>
      </c>
      <c r="D1941" s="14" t="str" cm="1">
        <f t="array" aca="1" ref="D1941" ca="1">IFERROR(INDIRECT("'Application For Textile'!L"&amp;'Application For TE &amp; GOTS'!S2033),"")</f>
        <v/>
      </c>
      <c r="E1941" s="14" t="str">
        <f ca="1">'Application For TE &amp; GOTS'!AF2033</f>
        <v/>
      </c>
      <c r="F1941" s="14" t="str">
        <f ca="1">'Application For TE &amp; GOTS'!AH2033</f>
        <v/>
      </c>
      <c r="G1941" s="14" t="e">
        <f ca="1">'Application For TE &amp; GOTS'!AI2033</f>
        <v>#REF!</v>
      </c>
    </row>
    <row r="1942" spans="1:7">
      <c r="A1942" s="14">
        <v>1921</v>
      </c>
      <c r="B1942" s="14" t="str">
        <f ca="1">'Application For TE &amp; GOTS'!X2034</f>
        <v/>
      </c>
      <c r="C1942" s="14">
        <f>'Application For TE &amp; GOTS'!$D2034</f>
        <v>0</v>
      </c>
      <c r="D1942" s="14" t="str" cm="1">
        <f t="array" aca="1" ref="D1942" ca="1">IFERROR(INDIRECT("'Application For Textile'!L"&amp;'Application For TE &amp; GOTS'!S2034),"")</f>
        <v/>
      </c>
      <c r="E1942" s="14" t="str">
        <f ca="1">'Application For TE &amp; GOTS'!AF2034</f>
        <v/>
      </c>
      <c r="F1942" s="14" t="str">
        <f ca="1">'Application For TE &amp; GOTS'!AH2034</f>
        <v/>
      </c>
      <c r="G1942" s="14" t="e">
        <f ca="1">'Application For TE &amp; GOTS'!AI2034</f>
        <v>#REF!</v>
      </c>
    </row>
    <row r="1943" spans="1:7">
      <c r="A1943" s="14">
        <v>1922</v>
      </c>
      <c r="B1943" s="14" t="str">
        <f ca="1">'Application For TE &amp; GOTS'!X2035</f>
        <v/>
      </c>
      <c r="C1943" s="14">
        <f>'Application For TE &amp; GOTS'!$D2035</f>
        <v>0</v>
      </c>
      <c r="D1943" s="14" t="str" cm="1">
        <f t="array" aca="1" ref="D1943" ca="1">IFERROR(INDIRECT("'Application For Textile'!L"&amp;'Application For TE &amp; GOTS'!S2035),"")</f>
        <v/>
      </c>
      <c r="E1943" s="14" t="str">
        <f ca="1">'Application For TE &amp; GOTS'!AF2035</f>
        <v/>
      </c>
      <c r="F1943" s="14" t="str">
        <f ca="1">'Application For TE &amp; GOTS'!AH2035</f>
        <v/>
      </c>
      <c r="G1943" s="14" t="e">
        <f ca="1">'Application For TE &amp; GOTS'!AI2035</f>
        <v>#REF!</v>
      </c>
    </row>
    <row r="1944" spans="1:7">
      <c r="A1944" s="14">
        <v>1923</v>
      </c>
      <c r="B1944" s="14" t="str">
        <f ca="1">'Application For TE &amp; GOTS'!X2036</f>
        <v/>
      </c>
      <c r="C1944" s="14">
        <f>'Application For TE &amp; GOTS'!$D2036</f>
        <v>0</v>
      </c>
      <c r="D1944" s="14" t="str" cm="1">
        <f t="array" aca="1" ref="D1944" ca="1">IFERROR(INDIRECT("'Application For Textile'!L"&amp;'Application For TE &amp; GOTS'!S2036),"")</f>
        <v/>
      </c>
      <c r="E1944" s="14" t="str">
        <f ca="1">'Application For TE &amp; GOTS'!AF2036</f>
        <v/>
      </c>
      <c r="F1944" s="14" t="str">
        <f ca="1">'Application For TE &amp; GOTS'!AH2036</f>
        <v/>
      </c>
      <c r="G1944" s="14" t="e">
        <f ca="1">'Application For TE &amp; GOTS'!AI2036</f>
        <v>#REF!</v>
      </c>
    </row>
    <row r="1945" spans="1:7">
      <c r="A1945" s="14">
        <v>1924</v>
      </c>
      <c r="B1945" s="14" t="str">
        <f ca="1">'Application For TE &amp; GOTS'!X2037</f>
        <v/>
      </c>
      <c r="C1945" s="14">
        <f>'Application For TE &amp; GOTS'!$D2037</f>
        <v>0</v>
      </c>
      <c r="D1945" s="14" t="str" cm="1">
        <f t="array" aca="1" ref="D1945" ca="1">IFERROR(INDIRECT("'Application For Textile'!L"&amp;'Application For TE &amp; GOTS'!S2037),"")</f>
        <v/>
      </c>
      <c r="E1945" s="14" t="str">
        <f ca="1">'Application For TE &amp; GOTS'!AF2037</f>
        <v/>
      </c>
      <c r="F1945" s="14" t="str">
        <f ca="1">'Application For TE &amp; GOTS'!AH2037</f>
        <v/>
      </c>
      <c r="G1945" s="14" t="e">
        <f ca="1">'Application For TE &amp; GOTS'!AI2037</f>
        <v>#REF!</v>
      </c>
    </row>
    <row r="1946" spans="1:7">
      <c r="A1946" s="14">
        <v>1925</v>
      </c>
      <c r="B1946" s="14" t="str">
        <f ca="1">'Application For TE &amp; GOTS'!X2038</f>
        <v/>
      </c>
      <c r="C1946" s="14">
        <f>'Application For TE &amp; GOTS'!$D2038</f>
        <v>0</v>
      </c>
      <c r="D1946" s="14" t="str" cm="1">
        <f t="array" aca="1" ref="D1946" ca="1">IFERROR(INDIRECT("'Application For Textile'!L"&amp;'Application For TE &amp; GOTS'!S2038),"")</f>
        <v/>
      </c>
      <c r="E1946" s="14" t="str">
        <f ca="1">'Application For TE &amp; GOTS'!AF2038</f>
        <v/>
      </c>
      <c r="F1946" s="14" t="str">
        <f ca="1">'Application For TE &amp; GOTS'!AH2038</f>
        <v/>
      </c>
      <c r="G1946" s="14" t="e">
        <f ca="1">'Application For TE &amp; GOTS'!AI2038</f>
        <v>#REF!</v>
      </c>
    </row>
    <row r="1947" spans="1:7">
      <c r="A1947" s="14">
        <v>1926</v>
      </c>
      <c r="B1947" s="14" t="str">
        <f ca="1">'Application For TE &amp; GOTS'!X2039</f>
        <v/>
      </c>
      <c r="C1947" s="14">
        <f>'Application For TE &amp; GOTS'!$D2039</f>
        <v>0</v>
      </c>
      <c r="D1947" s="14" t="str" cm="1">
        <f t="array" aca="1" ref="D1947" ca="1">IFERROR(INDIRECT("'Application For Textile'!L"&amp;'Application For TE &amp; GOTS'!S2039),"")</f>
        <v/>
      </c>
      <c r="E1947" s="14" t="str">
        <f ca="1">'Application For TE &amp; GOTS'!AF2039</f>
        <v/>
      </c>
      <c r="F1947" s="14" t="str">
        <f ca="1">'Application For TE &amp; GOTS'!AH2039</f>
        <v/>
      </c>
      <c r="G1947" s="14" t="e">
        <f ca="1">'Application For TE &amp; GOTS'!AI2039</f>
        <v>#REF!</v>
      </c>
    </row>
    <row r="1948" spans="1:7">
      <c r="A1948" s="14">
        <v>1927</v>
      </c>
      <c r="B1948" s="14" t="str">
        <f ca="1">'Application For TE &amp; GOTS'!X2040</f>
        <v/>
      </c>
      <c r="C1948" s="14">
        <f>'Application For TE &amp; GOTS'!$D2040</f>
        <v>0</v>
      </c>
      <c r="D1948" s="14" t="str" cm="1">
        <f t="array" aca="1" ref="D1948" ca="1">IFERROR(INDIRECT("'Application For Textile'!L"&amp;'Application For TE &amp; GOTS'!S2040),"")</f>
        <v/>
      </c>
      <c r="E1948" s="14" t="str">
        <f ca="1">'Application For TE &amp; GOTS'!AF2040</f>
        <v/>
      </c>
      <c r="F1948" s="14" t="str">
        <f ca="1">'Application For TE &amp; GOTS'!AH2040</f>
        <v/>
      </c>
      <c r="G1948" s="14" t="e">
        <f ca="1">'Application For TE &amp; GOTS'!AI2040</f>
        <v>#REF!</v>
      </c>
    </row>
    <row r="1949" spans="1:7">
      <c r="A1949" s="14">
        <v>1928</v>
      </c>
      <c r="B1949" s="14" t="str">
        <f ca="1">'Application For TE &amp; GOTS'!X2041</f>
        <v/>
      </c>
      <c r="C1949" s="14">
        <f>'Application For TE &amp; GOTS'!$D2041</f>
        <v>0</v>
      </c>
      <c r="D1949" s="14" t="str" cm="1">
        <f t="array" aca="1" ref="D1949" ca="1">IFERROR(INDIRECT("'Application For Textile'!L"&amp;'Application For TE &amp; GOTS'!S2041),"")</f>
        <v/>
      </c>
      <c r="E1949" s="14" t="str">
        <f ca="1">'Application For TE &amp; GOTS'!AF2041</f>
        <v/>
      </c>
      <c r="F1949" s="14" t="str">
        <f ca="1">'Application For TE &amp; GOTS'!AH2041</f>
        <v/>
      </c>
      <c r="G1949" s="14" t="e">
        <f ca="1">'Application For TE &amp; GOTS'!AI2041</f>
        <v>#REF!</v>
      </c>
    </row>
    <row r="1950" spans="1:7">
      <c r="A1950" s="14">
        <v>1929</v>
      </c>
      <c r="B1950" s="14" t="str">
        <f ca="1">'Application For TE &amp; GOTS'!X2042</f>
        <v/>
      </c>
      <c r="C1950" s="14">
        <f>'Application For TE &amp; GOTS'!$D2042</f>
        <v>0</v>
      </c>
      <c r="D1950" s="14" t="str" cm="1">
        <f t="array" aca="1" ref="D1950" ca="1">IFERROR(INDIRECT("'Application For Textile'!L"&amp;'Application For TE &amp; GOTS'!S2042),"")</f>
        <v/>
      </c>
      <c r="E1950" s="14" t="str">
        <f ca="1">'Application For TE &amp; GOTS'!AF2042</f>
        <v/>
      </c>
      <c r="F1950" s="14" t="str">
        <f ca="1">'Application For TE &amp; GOTS'!AH2042</f>
        <v/>
      </c>
      <c r="G1950" s="14" t="e">
        <f ca="1">'Application For TE &amp; GOTS'!AI2042</f>
        <v>#REF!</v>
      </c>
    </row>
    <row r="1951" spans="1:7">
      <c r="A1951" s="14">
        <v>1930</v>
      </c>
      <c r="B1951" s="14" t="str">
        <f ca="1">'Application For TE &amp; GOTS'!X2043</f>
        <v/>
      </c>
      <c r="C1951" s="14">
        <f>'Application For TE &amp; GOTS'!$D2043</f>
        <v>0</v>
      </c>
      <c r="D1951" s="14" t="str" cm="1">
        <f t="array" aca="1" ref="D1951" ca="1">IFERROR(INDIRECT("'Application For Textile'!L"&amp;'Application For TE &amp; GOTS'!S2043),"")</f>
        <v/>
      </c>
      <c r="E1951" s="14" t="str">
        <f ca="1">'Application For TE &amp; GOTS'!AF2043</f>
        <v/>
      </c>
      <c r="F1951" s="14" t="str">
        <f ca="1">'Application For TE &amp; GOTS'!AH2043</f>
        <v/>
      </c>
      <c r="G1951" s="14" t="e">
        <f ca="1">'Application For TE &amp; GOTS'!AI2043</f>
        <v>#REF!</v>
      </c>
    </row>
    <row r="1952" spans="1:7">
      <c r="A1952" s="14">
        <v>1931</v>
      </c>
      <c r="B1952" s="14" t="str">
        <f ca="1">'Application For TE &amp; GOTS'!X2044</f>
        <v/>
      </c>
      <c r="C1952" s="14">
        <f>'Application For TE &amp; GOTS'!$D2044</f>
        <v>0</v>
      </c>
      <c r="D1952" s="14" t="str" cm="1">
        <f t="array" aca="1" ref="D1952" ca="1">IFERROR(INDIRECT("'Application For Textile'!L"&amp;'Application For TE &amp; GOTS'!S2044),"")</f>
        <v/>
      </c>
      <c r="E1952" s="14" t="str">
        <f ca="1">'Application For TE &amp; GOTS'!AF2044</f>
        <v/>
      </c>
      <c r="F1952" s="14" t="str">
        <f ca="1">'Application For TE &amp; GOTS'!AH2044</f>
        <v/>
      </c>
      <c r="G1952" s="14" t="e">
        <f ca="1">'Application For TE &amp; GOTS'!AI2044</f>
        <v>#REF!</v>
      </c>
    </row>
    <row r="1953" spans="1:7">
      <c r="A1953" s="14">
        <v>1932</v>
      </c>
      <c r="B1953" s="14" t="str">
        <f ca="1">'Application For TE &amp; GOTS'!X2045</f>
        <v/>
      </c>
      <c r="C1953" s="14">
        <f>'Application For TE &amp; GOTS'!$D2045</f>
        <v>0</v>
      </c>
      <c r="D1953" s="14" t="str" cm="1">
        <f t="array" aca="1" ref="D1953" ca="1">IFERROR(INDIRECT("'Application For Textile'!L"&amp;'Application For TE &amp; GOTS'!S2045),"")</f>
        <v/>
      </c>
      <c r="E1953" s="14" t="str">
        <f ca="1">'Application For TE &amp; GOTS'!AF2045</f>
        <v/>
      </c>
      <c r="F1953" s="14" t="str">
        <f ca="1">'Application For TE &amp; GOTS'!AH2045</f>
        <v/>
      </c>
      <c r="G1953" s="14" t="e">
        <f ca="1">'Application For TE &amp; GOTS'!AI2045</f>
        <v>#REF!</v>
      </c>
    </row>
    <row r="1954" spans="1:7">
      <c r="A1954" s="14">
        <v>1933</v>
      </c>
      <c r="B1954" s="14" t="str">
        <f ca="1">'Application For TE &amp; GOTS'!X2046</f>
        <v/>
      </c>
      <c r="C1954" s="14">
        <f>'Application For TE &amp; GOTS'!$D2046</f>
        <v>0</v>
      </c>
      <c r="D1954" s="14" t="str" cm="1">
        <f t="array" aca="1" ref="D1954" ca="1">IFERROR(INDIRECT("'Application For Textile'!L"&amp;'Application For TE &amp; GOTS'!S2046),"")</f>
        <v/>
      </c>
      <c r="E1954" s="14" t="str">
        <f ca="1">'Application For TE &amp; GOTS'!AF2046</f>
        <v/>
      </c>
      <c r="F1954" s="14" t="str">
        <f ca="1">'Application For TE &amp; GOTS'!AH2046</f>
        <v/>
      </c>
      <c r="G1954" s="14" t="e">
        <f ca="1">'Application For TE &amp; GOTS'!AI2046</f>
        <v>#REF!</v>
      </c>
    </row>
    <row r="1955" spans="1:7">
      <c r="A1955" s="14">
        <v>1934</v>
      </c>
      <c r="B1955" s="14" t="str">
        <f ca="1">'Application For TE &amp; GOTS'!X2047</f>
        <v/>
      </c>
      <c r="C1955" s="14">
        <f>'Application For TE &amp; GOTS'!$D2047</f>
        <v>0</v>
      </c>
      <c r="D1955" s="14" t="str" cm="1">
        <f t="array" aca="1" ref="D1955" ca="1">IFERROR(INDIRECT("'Application For Textile'!L"&amp;'Application For TE &amp; GOTS'!S2047),"")</f>
        <v/>
      </c>
      <c r="E1955" s="14" t="str">
        <f ca="1">'Application For TE &amp; GOTS'!AF2047</f>
        <v/>
      </c>
      <c r="F1955" s="14" t="str">
        <f ca="1">'Application For TE &amp; GOTS'!AH2047</f>
        <v/>
      </c>
      <c r="G1955" s="14" t="e">
        <f ca="1">'Application For TE &amp; GOTS'!AI2047</f>
        <v>#REF!</v>
      </c>
    </row>
    <row r="1956" spans="1:7">
      <c r="A1956" s="14">
        <v>1935</v>
      </c>
      <c r="B1956" s="14" t="str">
        <f ca="1">'Application For TE &amp; GOTS'!X2048</f>
        <v/>
      </c>
      <c r="C1956" s="14">
        <f>'Application For TE &amp; GOTS'!$D2048</f>
        <v>0</v>
      </c>
      <c r="D1956" s="14" t="str" cm="1">
        <f t="array" aca="1" ref="D1956" ca="1">IFERROR(INDIRECT("'Application For Textile'!L"&amp;'Application For TE &amp; GOTS'!S2048),"")</f>
        <v/>
      </c>
      <c r="E1956" s="14" t="str">
        <f ca="1">'Application For TE &amp; GOTS'!AF2048</f>
        <v/>
      </c>
      <c r="F1956" s="14" t="str">
        <f ca="1">'Application For TE &amp; GOTS'!AH2048</f>
        <v/>
      </c>
      <c r="G1956" s="14" t="e">
        <f ca="1">'Application For TE &amp; GOTS'!AI2048</f>
        <v>#REF!</v>
      </c>
    </row>
    <row r="1957" spans="1:7">
      <c r="A1957" s="14">
        <v>1936</v>
      </c>
      <c r="B1957" s="14" t="str">
        <f ca="1">'Application For TE &amp; GOTS'!X2049</f>
        <v/>
      </c>
      <c r="C1957" s="14">
        <f>'Application For TE &amp; GOTS'!$D2049</f>
        <v>0</v>
      </c>
      <c r="D1957" s="14" t="str" cm="1">
        <f t="array" aca="1" ref="D1957" ca="1">IFERROR(INDIRECT("'Application For Textile'!L"&amp;'Application For TE &amp; GOTS'!S2049),"")</f>
        <v/>
      </c>
      <c r="E1957" s="14" t="str">
        <f ca="1">'Application For TE &amp; GOTS'!AF2049</f>
        <v/>
      </c>
      <c r="F1957" s="14" t="str">
        <f ca="1">'Application For TE &amp; GOTS'!AH2049</f>
        <v/>
      </c>
      <c r="G1957" s="14" t="e">
        <f ca="1">'Application For TE &amp; GOTS'!AI2049</f>
        <v>#REF!</v>
      </c>
    </row>
    <row r="1958" spans="1:7">
      <c r="A1958" s="14">
        <v>1937</v>
      </c>
      <c r="B1958" s="14" t="str">
        <f ca="1">'Application For TE &amp; GOTS'!X2050</f>
        <v/>
      </c>
      <c r="C1958" s="14">
        <f>'Application For TE &amp; GOTS'!$D2050</f>
        <v>0</v>
      </c>
      <c r="D1958" s="14" t="str" cm="1">
        <f t="array" aca="1" ref="D1958" ca="1">IFERROR(INDIRECT("'Application For Textile'!L"&amp;'Application For TE &amp; GOTS'!S2050),"")</f>
        <v/>
      </c>
      <c r="E1958" s="14" t="str">
        <f ca="1">'Application For TE &amp; GOTS'!AF2050</f>
        <v/>
      </c>
      <c r="F1958" s="14" t="str">
        <f ca="1">'Application For TE &amp; GOTS'!AH2050</f>
        <v/>
      </c>
      <c r="G1958" s="14" t="e">
        <f ca="1">'Application For TE &amp; GOTS'!AI2050</f>
        <v>#REF!</v>
      </c>
    </row>
    <row r="1959" spans="1:7">
      <c r="A1959" s="14">
        <v>1938</v>
      </c>
      <c r="B1959" s="14" t="str">
        <f ca="1">'Application For TE &amp; GOTS'!X2051</f>
        <v/>
      </c>
      <c r="C1959" s="14">
        <f>'Application For TE &amp; GOTS'!$D2051</f>
        <v>0</v>
      </c>
      <c r="D1959" s="14" t="str" cm="1">
        <f t="array" aca="1" ref="D1959" ca="1">IFERROR(INDIRECT("'Application For Textile'!L"&amp;'Application For TE &amp; GOTS'!S2051),"")</f>
        <v/>
      </c>
      <c r="E1959" s="14" t="str">
        <f ca="1">'Application For TE &amp; GOTS'!AF2051</f>
        <v/>
      </c>
      <c r="F1959" s="14" t="str">
        <f ca="1">'Application For TE &amp; GOTS'!AH2051</f>
        <v/>
      </c>
      <c r="G1959" s="14" t="e">
        <f ca="1">'Application For TE &amp; GOTS'!AI2051</f>
        <v>#REF!</v>
      </c>
    </row>
    <row r="1960" spans="1:7">
      <c r="A1960" s="14">
        <v>1939</v>
      </c>
      <c r="B1960" s="14" t="str">
        <f ca="1">'Application For TE &amp; GOTS'!X2052</f>
        <v/>
      </c>
      <c r="C1960" s="14">
        <f>'Application For TE &amp; GOTS'!$D2052</f>
        <v>0</v>
      </c>
      <c r="D1960" s="14" t="str" cm="1">
        <f t="array" aca="1" ref="D1960" ca="1">IFERROR(INDIRECT("'Application For Textile'!L"&amp;'Application For TE &amp; GOTS'!S2052),"")</f>
        <v/>
      </c>
      <c r="E1960" s="14" t="str">
        <f ca="1">'Application For TE &amp; GOTS'!AF2052</f>
        <v/>
      </c>
      <c r="F1960" s="14" t="str">
        <f ca="1">'Application For TE &amp; GOTS'!AH2052</f>
        <v/>
      </c>
      <c r="G1960" s="14" t="e">
        <f ca="1">'Application For TE &amp; GOTS'!AI2052</f>
        <v>#REF!</v>
      </c>
    </row>
    <row r="1961" spans="1:7">
      <c r="A1961" s="14">
        <v>1940</v>
      </c>
      <c r="B1961" s="14" t="str">
        <f ca="1">'Application For TE &amp; GOTS'!X2053</f>
        <v/>
      </c>
      <c r="C1961" s="14">
        <f>'Application For TE &amp; GOTS'!$D2053</f>
        <v>0</v>
      </c>
      <c r="D1961" s="14" t="str" cm="1">
        <f t="array" aca="1" ref="D1961" ca="1">IFERROR(INDIRECT("'Application For Textile'!L"&amp;'Application For TE &amp; GOTS'!S2053),"")</f>
        <v/>
      </c>
      <c r="E1961" s="14" t="str">
        <f ca="1">'Application For TE &amp; GOTS'!AF2053</f>
        <v/>
      </c>
      <c r="F1961" s="14" t="str">
        <f ca="1">'Application For TE &amp; GOTS'!AH2053</f>
        <v/>
      </c>
      <c r="G1961" s="14" t="e">
        <f ca="1">'Application For TE &amp; GOTS'!AI2053</f>
        <v>#REF!</v>
      </c>
    </row>
    <row r="1962" spans="1:7">
      <c r="A1962" s="14">
        <v>1941</v>
      </c>
      <c r="B1962" s="14" t="str">
        <f ca="1">'Application For TE &amp; GOTS'!X2054</f>
        <v/>
      </c>
      <c r="C1962" s="14">
        <f>'Application For TE &amp; GOTS'!$D2054</f>
        <v>0</v>
      </c>
      <c r="D1962" s="14" t="str" cm="1">
        <f t="array" aca="1" ref="D1962" ca="1">IFERROR(INDIRECT("'Application For Textile'!L"&amp;'Application For TE &amp; GOTS'!S2054),"")</f>
        <v/>
      </c>
      <c r="E1962" s="14" t="str">
        <f ca="1">'Application For TE &amp; GOTS'!AF2054</f>
        <v/>
      </c>
      <c r="F1962" s="14" t="str">
        <f ca="1">'Application For TE &amp; GOTS'!AH2054</f>
        <v/>
      </c>
      <c r="G1962" s="14" t="e">
        <f ca="1">'Application For TE &amp; GOTS'!AI2054</f>
        <v>#REF!</v>
      </c>
    </row>
    <row r="1963" spans="1:7">
      <c r="A1963" s="14">
        <v>1942</v>
      </c>
      <c r="B1963" s="14" t="str">
        <f ca="1">'Application For TE &amp; GOTS'!X2055</f>
        <v/>
      </c>
      <c r="C1963" s="14">
        <f>'Application For TE &amp; GOTS'!$D2055</f>
        <v>0</v>
      </c>
      <c r="D1963" s="14" t="str" cm="1">
        <f t="array" aca="1" ref="D1963" ca="1">IFERROR(INDIRECT("'Application For Textile'!L"&amp;'Application For TE &amp; GOTS'!S2055),"")</f>
        <v/>
      </c>
      <c r="E1963" s="14" t="str">
        <f ca="1">'Application For TE &amp; GOTS'!AF2055</f>
        <v/>
      </c>
      <c r="F1963" s="14" t="str">
        <f ca="1">'Application For TE &amp; GOTS'!AH2055</f>
        <v/>
      </c>
      <c r="G1963" s="14" t="e">
        <f ca="1">'Application For TE &amp; GOTS'!AI2055</f>
        <v>#REF!</v>
      </c>
    </row>
    <row r="1964" spans="1:7">
      <c r="A1964" s="14">
        <v>1943</v>
      </c>
      <c r="B1964" s="14" t="str">
        <f ca="1">'Application For TE &amp; GOTS'!X2056</f>
        <v/>
      </c>
      <c r="C1964" s="14">
        <f>'Application For TE &amp; GOTS'!$D2056</f>
        <v>0</v>
      </c>
      <c r="D1964" s="14" t="str" cm="1">
        <f t="array" aca="1" ref="D1964" ca="1">IFERROR(INDIRECT("'Application For Textile'!L"&amp;'Application For TE &amp; GOTS'!S2056),"")</f>
        <v/>
      </c>
      <c r="E1964" s="14" t="str">
        <f ca="1">'Application For TE &amp; GOTS'!AF2056</f>
        <v/>
      </c>
      <c r="F1964" s="14" t="str">
        <f ca="1">'Application For TE &amp; GOTS'!AH2056</f>
        <v/>
      </c>
      <c r="G1964" s="14" t="e">
        <f ca="1">'Application For TE &amp; GOTS'!AI2056</f>
        <v>#REF!</v>
      </c>
    </row>
    <row r="1965" spans="1:7">
      <c r="A1965" s="14">
        <v>1944</v>
      </c>
      <c r="B1965" s="14" t="str">
        <f ca="1">'Application For TE &amp; GOTS'!X2057</f>
        <v/>
      </c>
      <c r="C1965" s="14">
        <f>'Application For TE &amp; GOTS'!$D2057</f>
        <v>0</v>
      </c>
      <c r="D1965" s="14" t="str" cm="1">
        <f t="array" aca="1" ref="D1965" ca="1">IFERROR(INDIRECT("'Application For Textile'!L"&amp;'Application For TE &amp; GOTS'!S2057),"")</f>
        <v/>
      </c>
      <c r="E1965" s="14" t="str">
        <f ca="1">'Application For TE &amp; GOTS'!AF2057</f>
        <v/>
      </c>
      <c r="F1965" s="14" t="str">
        <f ca="1">'Application For TE &amp; GOTS'!AH2057</f>
        <v/>
      </c>
      <c r="G1965" s="14" t="e">
        <f ca="1">'Application For TE &amp; GOTS'!AI2057</f>
        <v>#REF!</v>
      </c>
    </row>
    <row r="1966" spans="1:7">
      <c r="A1966" s="14">
        <v>1945</v>
      </c>
      <c r="B1966" s="14" t="str">
        <f ca="1">'Application For TE &amp; GOTS'!X2058</f>
        <v/>
      </c>
      <c r="C1966" s="14">
        <f>'Application For TE &amp; GOTS'!$D2058</f>
        <v>0</v>
      </c>
      <c r="D1966" s="14" t="str" cm="1">
        <f t="array" aca="1" ref="D1966" ca="1">IFERROR(INDIRECT("'Application For Textile'!L"&amp;'Application For TE &amp; GOTS'!S2058),"")</f>
        <v/>
      </c>
      <c r="E1966" s="14" t="str">
        <f ca="1">'Application For TE &amp; GOTS'!AF2058</f>
        <v/>
      </c>
      <c r="F1966" s="14" t="str">
        <f ca="1">'Application For TE &amp; GOTS'!AH2058</f>
        <v/>
      </c>
      <c r="G1966" s="14" t="e">
        <f ca="1">'Application For TE &amp; GOTS'!AI2058</f>
        <v>#REF!</v>
      </c>
    </row>
    <row r="1967" spans="1:7">
      <c r="A1967" s="14">
        <v>1946</v>
      </c>
      <c r="B1967" s="14" t="str">
        <f ca="1">'Application For TE &amp; GOTS'!X2059</f>
        <v/>
      </c>
      <c r="C1967" s="14">
        <f>'Application For TE &amp; GOTS'!$D2059</f>
        <v>0</v>
      </c>
      <c r="D1967" s="14" t="str" cm="1">
        <f t="array" aca="1" ref="D1967" ca="1">IFERROR(INDIRECT("'Application For Textile'!L"&amp;'Application For TE &amp; GOTS'!S2059),"")</f>
        <v/>
      </c>
      <c r="E1967" s="14" t="str">
        <f ca="1">'Application For TE &amp; GOTS'!AF2059</f>
        <v/>
      </c>
      <c r="F1967" s="14" t="str">
        <f ca="1">'Application For TE &amp; GOTS'!AH2059</f>
        <v/>
      </c>
      <c r="G1967" s="14" t="e">
        <f ca="1">'Application For TE &amp; GOTS'!AI2059</f>
        <v>#REF!</v>
      </c>
    </row>
    <row r="1968" spans="1:7">
      <c r="A1968" s="14">
        <v>1947</v>
      </c>
      <c r="B1968" s="14" t="str">
        <f ca="1">'Application For TE &amp; GOTS'!X2060</f>
        <v/>
      </c>
      <c r="C1968" s="14">
        <f>'Application For TE &amp; GOTS'!$D2060</f>
        <v>0</v>
      </c>
      <c r="D1968" s="14" t="str" cm="1">
        <f t="array" aca="1" ref="D1968" ca="1">IFERROR(INDIRECT("'Application For Textile'!L"&amp;'Application For TE &amp; GOTS'!S2060),"")</f>
        <v/>
      </c>
      <c r="E1968" s="14" t="str">
        <f ca="1">'Application For TE &amp; GOTS'!AF2060</f>
        <v/>
      </c>
      <c r="F1968" s="14" t="str">
        <f ca="1">'Application For TE &amp; GOTS'!AH2060</f>
        <v/>
      </c>
      <c r="G1968" s="14" t="e">
        <f ca="1">'Application For TE &amp; GOTS'!AI2060</f>
        <v>#REF!</v>
      </c>
    </row>
    <row r="1969" spans="1:7">
      <c r="A1969" s="14">
        <v>1948</v>
      </c>
      <c r="B1969" s="14" t="str">
        <f ca="1">'Application For TE &amp; GOTS'!X2061</f>
        <v/>
      </c>
      <c r="C1969" s="14">
        <f>'Application For TE &amp; GOTS'!$D2061</f>
        <v>0</v>
      </c>
      <c r="D1969" s="14" t="str" cm="1">
        <f t="array" aca="1" ref="D1969" ca="1">IFERROR(INDIRECT("'Application For Textile'!L"&amp;'Application For TE &amp; GOTS'!S2061),"")</f>
        <v/>
      </c>
      <c r="E1969" s="14" t="str">
        <f ca="1">'Application For TE &amp; GOTS'!AF2061</f>
        <v/>
      </c>
      <c r="F1969" s="14" t="str">
        <f ca="1">'Application For TE &amp; GOTS'!AH2061</f>
        <v/>
      </c>
      <c r="G1969" s="14" t="e">
        <f ca="1">'Application For TE &amp; GOTS'!AI2061</f>
        <v>#REF!</v>
      </c>
    </row>
    <row r="1970" spans="1:7">
      <c r="A1970" s="14">
        <v>1949</v>
      </c>
      <c r="B1970" s="14" t="str">
        <f ca="1">'Application For TE &amp; GOTS'!X2062</f>
        <v/>
      </c>
      <c r="C1970" s="14">
        <f>'Application For TE &amp; GOTS'!$D2062</f>
        <v>0</v>
      </c>
      <c r="D1970" s="14" t="str" cm="1">
        <f t="array" aca="1" ref="D1970" ca="1">IFERROR(INDIRECT("'Application For Textile'!L"&amp;'Application For TE &amp; GOTS'!S2062),"")</f>
        <v/>
      </c>
      <c r="E1970" s="14" t="str">
        <f ca="1">'Application For TE &amp; GOTS'!AF2062</f>
        <v/>
      </c>
      <c r="F1970" s="14" t="str">
        <f ca="1">'Application For TE &amp; GOTS'!AH2062</f>
        <v/>
      </c>
      <c r="G1970" s="14" t="e">
        <f ca="1">'Application For TE &amp; GOTS'!AI2062</f>
        <v>#REF!</v>
      </c>
    </row>
    <row r="1971" spans="1:7">
      <c r="A1971" s="14">
        <v>1950</v>
      </c>
      <c r="B1971" s="14" t="str">
        <f ca="1">'Application For TE &amp; GOTS'!X2063</f>
        <v/>
      </c>
      <c r="C1971" s="14">
        <f>'Application For TE &amp; GOTS'!$D2063</f>
        <v>0</v>
      </c>
      <c r="D1971" s="14" t="str" cm="1">
        <f t="array" aca="1" ref="D1971" ca="1">IFERROR(INDIRECT("'Application For Textile'!L"&amp;'Application For TE &amp; GOTS'!S2063),"")</f>
        <v/>
      </c>
      <c r="E1971" s="14" t="str">
        <f ca="1">'Application For TE &amp; GOTS'!AF2063</f>
        <v/>
      </c>
      <c r="F1971" s="14" t="str">
        <f ca="1">'Application For TE &amp; GOTS'!AH2063</f>
        <v/>
      </c>
      <c r="G1971" s="14" t="e">
        <f ca="1">'Application For TE &amp; GOTS'!AI2063</f>
        <v>#REF!</v>
      </c>
    </row>
    <row r="1972" spans="1:7">
      <c r="A1972" s="14">
        <v>1951</v>
      </c>
      <c r="B1972" s="14" t="str">
        <f ca="1">'Application For TE &amp; GOTS'!X2064</f>
        <v/>
      </c>
      <c r="C1972" s="14">
        <f>'Application For TE &amp; GOTS'!$D2064</f>
        <v>0</v>
      </c>
      <c r="D1972" s="14" t="str" cm="1">
        <f t="array" aca="1" ref="D1972" ca="1">IFERROR(INDIRECT("'Application For Textile'!L"&amp;'Application For TE &amp; GOTS'!S2064),"")</f>
        <v/>
      </c>
      <c r="E1972" s="14" t="str">
        <f ca="1">'Application For TE &amp; GOTS'!AF2064</f>
        <v/>
      </c>
      <c r="F1972" s="14" t="str">
        <f ca="1">'Application For TE &amp; GOTS'!AH2064</f>
        <v/>
      </c>
      <c r="G1972" s="14" t="e">
        <f ca="1">'Application For TE &amp; GOTS'!AI2064</f>
        <v>#REF!</v>
      </c>
    </row>
    <row r="1973" spans="1:7">
      <c r="A1973" s="14">
        <v>1952</v>
      </c>
      <c r="B1973" s="14" t="str">
        <f ca="1">'Application For TE &amp; GOTS'!X2065</f>
        <v/>
      </c>
      <c r="C1973" s="14">
        <f>'Application For TE &amp; GOTS'!$D2065</f>
        <v>0</v>
      </c>
      <c r="D1973" s="14" t="str" cm="1">
        <f t="array" aca="1" ref="D1973" ca="1">IFERROR(INDIRECT("'Application For Textile'!L"&amp;'Application For TE &amp; GOTS'!S2065),"")</f>
        <v/>
      </c>
      <c r="E1973" s="14" t="str">
        <f ca="1">'Application For TE &amp; GOTS'!AF2065</f>
        <v/>
      </c>
      <c r="F1973" s="14" t="str">
        <f ca="1">'Application For TE &amp; GOTS'!AH2065</f>
        <v/>
      </c>
      <c r="G1973" s="14" t="e">
        <f ca="1">'Application For TE &amp; GOTS'!AI2065</f>
        <v>#REF!</v>
      </c>
    </row>
    <row r="1974" spans="1:7">
      <c r="A1974" s="14">
        <v>1953</v>
      </c>
      <c r="B1974" s="14" t="str">
        <f ca="1">'Application For TE &amp; GOTS'!X2066</f>
        <v/>
      </c>
      <c r="C1974" s="14">
        <f>'Application For TE &amp; GOTS'!$D2066</f>
        <v>0</v>
      </c>
      <c r="D1974" s="14" t="str" cm="1">
        <f t="array" aca="1" ref="D1974" ca="1">IFERROR(INDIRECT("'Application For Textile'!L"&amp;'Application For TE &amp; GOTS'!S2066),"")</f>
        <v/>
      </c>
      <c r="E1974" s="14" t="str">
        <f ca="1">'Application For TE &amp; GOTS'!AF2066</f>
        <v/>
      </c>
      <c r="F1974" s="14" t="str">
        <f ca="1">'Application For TE &amp; GOTS'!AH2066</f>
        <v/>
      </c>
      <c r="G1974" s="14" t="e">
        <f ca="1">'Application For TE &amp; GOTS'!AI2066</f>
        <v>#REF!</v>
      </c>
    </row>
    <row r="1975" spans="1:7">
      <c r="A1975" s="14">
        <v>1954</v>
      </c>
      <c r="B1975" s="14" t="str">
        <f ca="1">'Application For TE &amp; GOTS'!X2067</f>
        <v/>
      </c>
      <c r="C1975" s="14">
        <f>'Application For TE &amp; GOTS'!$D2067</f>
        <v>0</v>
      </c>
      <c r="D1975" s="14" t="str" cm="1">
        <f t="array" aca="1" ref="D1975" ca="1">IFERROR(INDIRECT("'Application For Textile'!L"&amp;'Application For TE &amp; GOTS'!S2067),"")</f>
        <v/>
      </c>
      <c r="E1975" s="14" t="str">
        <f ca="1">'Application For TE &amp; GOTS'!AF2067</f>
        <v/>
      </c>
      <c r="F1975" s="14" t="str">
        <f ca="1">'Application For TE &amp; GOTS'!AH2067</f>
        <v/>
      </c>
      <c r="G1975" s="14" t="e">
        <f ca="1">'Application For TE &amp; GOTS'!AI2067</f>
        <v>#REF!</v>
      </c>
    </row>
    <row r="1976" spans="1:7">
      <c r="A1976" s="14">
        <v>1955</v>
      </c>
      <c r="B1976" s="14" t="str">
        <f ca="1">'Application For TE &amp; GOTS'!X2068</f>
        <v/>
      </c>
      <c r="C1976" s="14">
        <f>'Application For TE &amp; GOTS'!$D2068</f>
        <v>0</v>
      </c>
      <c r="D1976" s="14" t="str" cm="1">
        <f t="array" aca="1" ref="D1976" ca="1">IFERROR(INDIRECT("'Application For Textile'!L"&amp;'Application For TE &amp; GOTS'!S2068),"")</f>
        <v/>
      </c>
      <c r="E1976" s="14" t="str">
        <f ca="1">'Application For TE &amp; GOTS'!AF2068</f>
        <v/>
      </c>
      <c r="F1976" s="14" t="str">
        <f ca="1">'Application For TE &amp; GOTS'!AH2068</f>
        <v/>
      </c>
      <c r="G1976" s="14" t="e">
        <f ca="1">'Application For TE &amp; GOTS'!AI2068</f>
        <v>#REF!</v>
      </c>
    </row>
    <row r="1977" spans="1:7">
      <c r="A1977" s="14">
        <v>1956</v>
      </c>
      <c r="B1977" s="14" t="str">
        <f ca="1">'Application For TE &amp; GOTS'!X2069</f>
        <v/>
      </c>
      <c r="C1977" s="14">
        <f>'Application For TE &amp; GOTS'!$D2069</f>
        <v>0</v>
      </c>
      <c r="D1977" s="14" t="str" cm="1">
        <f t="array" aca="1" ref="D1977" ca="1">IFERROR(INDIRECT("'Application For Textile'!L"&amp;'Application For TE &amp; GOTS'!S2069),"")</f>
        <v/>
      </c>
      <c r="E1977" s="14" t="str">
        <f ca="1">'Application For TE &amp; GOTS'!AF2069</f>
        <v/>
      </c>
      <c r="F1977" s="14" t="str">
        <f ca="1">'Application For TE &amp; GOTS'!AH2069</f>
        <v/>
      </c>
      <c r="G1977" s="14" t="e">
        <f ca="1">'Application For TE &amp; GOTS'!AI2069</f>
        <v>#REF!</v>
      </c>
    </row>
    <row r="1978" spans="1:7">
      <c r="A1978" s="14">
        <v>1957</v>
      </c>
      <c r="B1978" s="14" t="str">
        <f ca="1">'Application For TE &amp; GOTS'!X2070</f>
        <v/>
      </c>
      <c r="C1978" s="14">
        <f>'Application For TE &amp; GOTS'!$D2070</f>
        <v>0</v>
      </c>
      <c r="D1978" s="14" t="str" cm="1">
        <f t="array" aca="1" ref="D1978" ca="1">IFERROR(INDIRECT("'Application For Textile'!L"&amp;'Application For TE &amp; GOTS'!S2070),"")</f>
        <v/>
      </c>
      <c r="E1978" s="14" t="str">
        <f ca="1">'Application For TE &amp; GOTS'!AF2070</f>
        <v/>
      </c>
      <c r="F1978" s="14" t="str">
        <f ca="1">'Application For TE &amp; GOTS'!AH2070</f>
        <v/>
      </c>
      <c r="G1978" s="14" t="e">
        <f ca="1">'Application For TE &amp; GOTS'!AI2070</f>
        <v>#REF!</v>
      </c>
    </row>
    <row r="1979" spans="1:7">
      <c r="A1979" s="14">
        <v>1958</v>
      </c>
      <c r="B1979" s="14" t="str">
        <f ca="1">'Application For TE &amp; GOTS'!X2071</f>
        <v/>
      </c>
      <c r="C1979" s="14">
        <f>'Application For TE &amp; GOTS'!$D2071</f>
        <v>0</v>
      </c>
      <c r="D1979" s="14" t="str" cm="1">
        <f t="array" aca="1" ref="D1979" ca="1">IFERROR(INDIRECT("'Application For Textile'!L"&amp;'Application For TE &amp; GOTS'!S2071),"")</f>
        <v/>
      </c>
      <c r="E1979" s="14" t="str">
        <f ca="1">'Application For TE &amp; GOTS'!AF2071</f>
        <v/>
      </c>
      <c r="F1979" s="14" t="str">
        <f ca="1">'Application For TE &amp; GOTS'!AH2071</f>
        <v/>
      </c>
      <c r="G1979" s="14" t="e">
        <f ca="1">'Application For TE &amp; GOTS'!AI2071</f>
        <v>#REF!</v>
      </c>
    </row>
    <row r="1980" spans="1:7">
      <c r="A1980" s="14">
        <v>1959</v>
      </c>
      <c r="B1980" s="14" t="str">
        <f ca="1">'Application For TE &amp; GOTS'!X2072</f>
        <v/>
      </c>
      <c r="C1980" s="14">
        <f>'Application For TE &amp; GOTS'!$D2072</f>
        <v>0</v>
      </c>
      <c r="D1980" s="14" t="str" cm="1">
        <f t="array" aca="1" ref="D1980" ca="1">IFERROR(INDIRECT("'Application For Textile'!L"&amp;'Application For TE &amp; GOTS'!S2072),"")</f>
        <v/>
      </c>
      <c r="E1980" s="14" t="str">
        <f ca="1">'Application For TE &amp; GOTS'!AF2072</f>
        <v/>
      </c>
      <c r="F1980" s="14" t="str">
        <f ca="1">'Application For TE &amp; GOTS'!AH2072</f>
        <v/>
      </c>
      <c r="G1980" s="14" t="e">
        <f ca="1">'Application For TE &amp; GOTS'!AI2072</f>
        <v>#REF!</v>
      </c>
    </row>
    <row r="1981" spans="1:7">
      <c r="A1981" s="14">
        <v>1960</v>
      </c>
      <c r="B1981" s="14" t="str">
        <f ca="1">'Application For TE &amp; GOTS'!X2073</f>
        <v/>
      </c>
      <c r="C1981" s="14">
        <f>'Application For TE &amp; GOTS'!$D2073</f>
        <v>0</v>
      </c>
      <c r="D1981" s="14" t="str" cm="1">
        <f t="array" aca="1" ref="D1981" ca="1">IFERROR(INDIRECT("'Application For Textile'!L"&amp;'Application For TE &amp; GOTS'!S2073),"")</f>
        <v/>
      </c>
      <c r="E1981" s="14" t="str">
        <f ca="1">'Application For TE &amp; GOTS'!AF2073</f>
        <v/>
      </c>
      <c r="F1981" s="14" t="str">
        <f ca="1">'Application For TE &amp; GOTS'!AH2073</f>
        <v/>
      </c>
      <c r="G1981" s="14" t="e">
        <f ca="1">'Application For TE &amp; GOTS'!AI2073</f>
        <v>#REF!</v>
      </c>
    </row>
    <row r="1982" spans="1:7">
      <c r="A1982" s="14">
        <v>1961</v>
      </c>
      <c r="B1982" s="14" t="str">
        <f ca="1">'Application For TE &amp; GOTS'!X2074</f>
        <v/>
      </c>
      <c r="C1982" s="14">
        <f>'Application For TE &amp; GOTS'!$D2074</f>
        <v>0</v>
      </c>
      <c r="D1982" s="14" t="str" cm="1">
        <f t="array" aca="1" ref="D1982" ca="1">IFERROR(INDIRECT("'Application For Textile'!L"&amp;'Application For TE &amp; GOTS'!S2074),"")</f>
        <v/>
      </c>
      <c r="E1982" s="14" t="str">
        <f ca="1">'Application For TE &amp; GOTS'!AF2074</f>
        <v/>
      </c>
      <c r="F1982" s="14" t="str">
        <f ca="1">'Application For TE &amp; GOTS'!AH2074</f>
        <v/>
      </c>
      <c r="G1982" s="14" t="e">
        <f ca="1">'Application For TE &amp; GOTS'!AI2074</f>
        <v>#REF!</v>
      </c>
    </row>
    <row r="1983" spans="1:7">
      <c r="A1983" s="14">
        <v>1962</v>
      </c>
      <c r="B1983" s="14" t="str">
        <f ca="1">'Application For TE &amp; GOTS'!X2075</f>
        <v/>
      </c>
      <c r="C1983" s="14">
        <f>'Application For TE &amp; GOTS'!$D2075</f>
        <v>0</v>
      </c>
      <c r="D1983" s="14" t="str" cm="1">
        <f t="array" aca="1" ref="D1983" ca="1">IFERROR(INDIRECT("'Application For Textile'!L"&amp;'Application For TE &amp; GOTS'!S2075),"")</f>
        <v/>
      </c>
      <c r="E1983" s="14" t="str">
        <f ca="1">'Application For TE &amp; GOTS'!AF2075</f>
        <v/>
      </c>
      <c r="F1983" s="14" t="str">
        <f ca="1">'Application For TE &amp; GOTS'!AH2075</f>
        <v/>
      </c>
      <c r="G1983" s="14" t="e">
        <f ca="1">'Application For TE &amp; GOTS'!AI2075</f>
        <v>#REF!</v>
      </c>
    </row>
    <row r="1984" spans="1:7">
      <c r="A1984" s="14">
        <v>1963</v>
      </c>
      <c r="B1984" s="14" t="str">
        <f ca="1">'Application For TE &amp; GOTS'!X2076</f>
        <v/>
      </c>
      <c r="C1984" s="14">
        <f>'Application For TE &amp; GOTS'!$D2076</f>
        <v>0</v>
      </c>
      <c r="D1984" s="14" t="str" cm="1">
        <f t="array" aca="1" ref="D1984" ca="1">IFERROR(INDIRECT("'Application For Textile'!L"&amp;'Application For TE &amp; GOTS'!S2076),"")</f>
        <v/>
      </c>
      <c r="E1984" s="14" t="str">
        <f ca="1">'Application For TE &amp; GOTS'!AF2076</f>
        <v/>
      </c>
      <c r="F1984" s="14" t="str">
        <f ca="1">'Application For TE &amp; GOTS'!AH2076</f>
        <v/>
      </c>
      <c r="G1984" s="14" t="e">
        <f ca="1">'Application For TE &amp; GOTS'!AI2076</f>
        <v>#REF!</v>
      </c>
    </row>
    <row r="1985" spans="1:7">
      <c r="A1985" s="14">
        <v>1964</v>
      </c>
      <c r="B1985" s="14" t="str">
        <f ca="1">'Application For TE &amp; GOTS'!X2077</f>
        <v/>
      </c>
      <c r="C1985" s="14">
        <f>'Application For TE &amp; GOTS'!$D2077</f>
        <v>0</v>
      </c>
      <c r="D1985" s="14" t="str" cm="1">
        <f t="array" aca="1" ref="D1985" ca="1">IFERROR(INDIRECT("'Application For Textile'!L"&amp;'Application For TE &amp; GOTS'!S2077),"")</f>
        <v/>
      </c>
      <c r="E1985" s="14" t="str">
        <f ca="1">'Application For TE &amp; GOTS'!AF2077</f>
        <v/>
      </c>
      <c r="F1985" s="14" t="str">
        <f ca="1">'Application For TE &amp; GOTS'!AH2077</f>
        <v/>
      </c>
      <c r="G1985" s="14" t="e">
        <f ca="1">'Application For TE &amp; GOTS'!AI2077</f>
        <v>#REF!</v>
      </c>
    </row>
    <row r="1986" spans="1:7">
      <c r="A1986" s="14">
        <v>1965</v>
      </c>
      <c r="B1986" s="14" t="str">
        <f ca="1">'Application For TE &amp; GOTS'!X2078</f>
        <v/>
      </c>
      <c r="C1986" s="14">
        <f>'Application For TE &amp; GOTS'!$D2078</f>
        <v>0</v>
      </c>
      <c r="D1986" s="14" t="str" cm="1">
        <f t="array" aca="1" ref="D1986" ca="1">IFERROR(INDIRECT("'Application For Textile'!L"&amp;'Application For TE &amp; GOTS'!S2078),"")</f>
        <v/>
      </c>
      <c r="E1986" s="14" t="str">
        <f ca="1">'Application For TE &amp; GOTS'!AF2078</f>
        <v/>
      </c>
      <c r="F1986" s="14" t="str">
        <f ca="1">'Application For TE &amp; GOTS'!AH2078</f>
        <v/>
      </c>
      <c r="G1986" s="14" t="e">
        <f ca="1">'Application For TE &amp; GOTS'!AI2078</f>
        <v>#REF!</v>
      </c>
    </row>
    <row r="1987" spans="1:7">
      <c r="A1987" s="14">
        <v>1966</v>
      </c>
      <c r="B1987" s="14" t="str">
        <f ca="1">'Application For TE &amp; GOTS'!X2079</f>
        <v/>
      </c>
      <c r="C1987" s="14">
        <f>'Application For TE &amp; GOTS'!$D2079</f>
        <v>0</v>
      </c>
      <c r="D1987" s="14" t="str" cm="1">
        <f t="array" aca="1" ref="D1987" ca="1">IFERROR(INDIRECT("'Application For Textile'!L"&amp;'Application For TE &amp; GOTS'!S2079),"")</f>
        <v/>
      </c>
      <c r="E1987" s="14" t="str">
        <f ca="1">'Application For TE &amp; GOTS'!AF2079</f>
        <v/>
      </c>
      <c r="F1987" s="14" t="str">
        <f ca="1">'Application For TE &amp; GOTS'!AH2079</f>
        <v/>
      </c>
      <c r="G1987" s="14" t="e">
        <f ca="1">'Application For TE &amp; GOTS'!AI2079</f>
        <v>#REF!</v>
      </c>
    </row>
    <row r="1988" spans="1:7">
      <c r="A1988" s="14">
        <v>1967</v>
      </c>
      <c r="B1988" s="14" t="str">
        <f ca="1">'Application For TE &amp; GOTS'!X2080</f>
        <v/>
      </c>
      <c r="C1988" s="14">
        <f>'Application For TE &amp; GOTS'!$D2080</f>
        <v>0</v>
      </c>
      <c r="D1988" s="14" t="str" cm="1">
        <f t="array" aca="1" ref="D1988" ca="1">IFERROR(INDIRECT("'Application For Textile'!L"&amp;'Application For TE &amp; GOTS'!S2080),"")</f>
        <v/>
      </c>
      <c r="E1988" s="14" t="str">
        <f ca="1">'Application For TE &amp; GOTS'!AF2080</f>
        <v/>
      </c>
      <c r="F1988" s="14" t="str">
        <f ca="1">'Application For TE &amp; GOTS'!AH2080</f>
        <v/>
      </c>
      <c r="G1988" s="14" t="e">
        <f ca="1">'Application For TE &amp; GOTS'!AI2080</f>
        <v>#REF!</v>
      </c>
    </row>
    <row r="1989" spans="1:7">
      <c r="A1989" s="14">
        <v>1968</v>
      </c>
      <c r="B1989" s="14" t="str">
        <f ca="1">'Application For TE &amp; GOTS'!X2081</f>
        <v/>
      </c>
      <c r="C1989" s="14">
        <f>'Application For TE &amp; GOTS'!$D2081</f>
        <v>0</v>
      </c>
      <c r="D1989" s="14" t="str" cm="1">
        <f t="array" aca="1" ref="D1989" ca="1">IFERROR(INDIRECT("'Application For Textile'!L"&amp;'Application For TE &amp; GOTS'!S2081),"")</f>
        <v/>
      </c>
      <c r="E1989" s="14" t="str">
        <f ca="1">'Application For TE &amp; GOTS'!AF2081</f>
        <v/>
      </c>
      <c r="F1989" s="14" t="str">
        <f ca="1">'Application For TE &amp; GOTS'!AH2081</f>
        <v/>
      </c>
      <c r="G1989" s="14" t="e">
        <f ca="1">'Application For TE &amp; GOTS'!AI2081</f>
        <v>#REF!</v>
      </c>
    </row>
    <row r="1990" spans="1:7">
      <c r="A1990" s="14">
        <v>1969</v>
      </c>
      <c r="B1990" s="14" t="str">
        <f ca="1">'Application For TE &amp; GOTS'!X2082</f>
        <v/>
      </c>
      <c r="C1990" s="14">
        <f>'Application For TE &amp; GOTS'!$D2082</f>
        <v>0</v>
      </c>
      <c r="D1990" s="14" t="str" cm="1">
        <f t="array" aca="1" ref="D1990" ca="1">IFERROR(INDIRECT("'Application For Textile'!L"&amp;'Application For TE &amp; GOTS'!S2082),"")</f>
        <v/>
      </c>
      <c r="E1990" s="14" t="str">
        <f ca="1">'Application For TE &amp; GOTS'!AF2082</f>
        <v/>
      </c>
      <c r="F1990" s="14" t="str">
        <f ca="1">'Application For TE &amp; GOTS'!AH2082</f>
        <v/>
      </c>
      <c r="G1990" s="14" t="e">
        <f ca="1">'Application For TE &amp; GOTS'!AI2082</f>
        <v>#REF!</v>
      </c>
    </row>
    <row r="1991" spans="1:7">
      <c r="A1991" s="14">
        <v>1970</v>
      </c>
      <c r="B1991" s="14" t="str">
        <f ca="1">'Application For TE &amp; GOTS'!X2083</f>
        <v/>
      </c>
      <c r="C1991" s="14">
        <f>'Application For TE &amp; GOTS'!$D2083</f>
        <v>0</v>
      </c>
      <c r="D1991" s="14" t="str" cm="1">
        <f t="array" aca="1" ref="D1991" ca="1">IFERROR(INDIRECT("'Application For Textile'!L"&amp;'Application For TE &amp; GOTS'!S2083),"")</f>
        <v/>
      </c>
      <c r="E1991" s="14" t="str">
        <f ca="1">'Application For TE &amp; GOTS'!AF2083</f>
        <v/>
      </c>
      <c r="F1991" s="14" t="str">
        <f ca="1">'Application For TE &amp; GOTS'!AH2083</f>
        <v/>
      </c>
      <c r="G1991" s="14" t="e">
        <f ca="1">'Application For TE &amp; GOTS'!AI2083</f>
        <v>#REF!</v>
      </c>
    </row>
    <row r="1992" spans="1:7">
      <c r="A1992" s="14">
        <v>1971</v>
      </c>
      <c r="B1992" s="14" t="str">
        <f ca="1">'Application For TE &amp; GOTS'!X2084</f>
        <v/>
      </c>
      <c r="C1992" s="14">
        <f>'Application For TE &amp; GOTS'!$D2084</f>
        <v>0</v>
      </c>
      <c r="D1992" s="14" t="str" cm="1">
        <f t="array" aca="1" ref="D1992" ca="1">IFERROR(INDIRECT("'Application For Textile'!L"&amp;'Application For TE &amp; GOTS'!S2084),"")</f>
        <v/>
      </c>
      <c r="E1992" s="14" t="str">
        <f ca="1">'Application For TE &amp; GOTS'!AF2084</f>
        <v/>
      </c>
      <c r="F1992" s="14" t="str">
        <f ca="1">'Application For TE &amp; GOTS'!AH2084</f>
        <v/>
      </c>
      <c r="G1992" s="14" t="e">
        <f ca="1">'Application For TE &amp; GOTS'!AI2084</f>
        <v>#REF!</v>
      </c>
    </row>
    <row r="1993" spans="1:7">
      <c r="A1993" s="14">
        <v>1972</v>
      </c>
      <c r="B1993" s="14" t="str">
        <f ca="1">'Application For TE &amp; GOTS'!X2085</f>
        <v/>
      </c>
      <c r="C1993" s="14">
        <f>'Application For TE &amp; GOTS'!$D2085</f>
        <v>0</v>
      </c>
      <c r="D1993" s="14" t="str" cm="1">
        <f t="array" aca="1" ref="D1993" ca="1">IFERROR(INDIRECT("'Application For Textile'!L"&amp;'Application For TE &amp; GOTS'!S2085),"")</f>
        <v/>
      </c>
      <c r="E1993" s="14" t="str">
        <f ca="1">'Application For TE &amp; GOTS'!AF2085</f>
        <v/>
      </c>
      <c r="F1993" s="14" t="str">
        <f ca="1">'Application For TE &amp; GOTS'!AH2085</f>
        <v/>
      </c>
      <c r="G1993" s="14" t="e">
        <f ca="1">'Application For TE &amp; GOTS'!AI2085</f>
        <v>#REF!</v>
      </c>
    </row>
    <row r="1994" spans="1:7">
      <c r="A1994" s="14">
        <v>1973</v>
      </c>
      <c r="B1994" s="14" t="str">
        <f ca="1">'Application For TE &amp; GOTS'!X2086</f>
        <v/>
      </c>
      <c r="C1994" s="14">
        <f>'Application For TE &amp; GOTS'!$D2086</f>
        <v>0</v>
      </c>
      <c r="D1994" s="14" t="str" cm="1">
        <f t="array" aca="1" ref="D1994" ca="1">IFERROR(INDIRECT("'Application For Textile'!L"&amp;'Application For TE &amp; GOTS'!S2086),"")</f>
        <v/>
      </c>
      <c r="E1994" s="14" t="str">
        <f ca="1">'Application For TE &amp; GOTS'!AF2086</f>
        <v/>
      </c>
      <c r="F1994" s="14" t="str">
        <f ca="1">'Application For TE &amp; GOTS'!AH2086</f>
        <v/>
      </c>
      <c r="G1994" s="14" t="e">
        <f ca="1">'Application For TE &amp; GOTS'!AI2086</f>
        <v>#REF!</v>
      </c>
    </row>
    <row r="1995" spans="1:7">
      <c r="A1995" s="14">
        <v>1974</v>
      </c>
      <c r="B1995" s="14" t="str">
        <f ca="1">'Application For TE &amp; GOTS'!X2087</f>
        <v/>
      </c>
      <c r="C1995" s="14">
        <f>'Application For TE &amp; GOTS'!$D2087</f>
        <v>0</v>
      </c>
      <c r="D1995" s="14" t="str" cm="1">
        <f t="array" aca="1" ref="D1995" ca="1">IFERROR(INDIRECT("'Application For Textile'!L"&amp;'Application For TE &amp; GOTS'!S2087),"")</f>
        <v/>
      </c>
      <c r="E1995" s="14" t="str">
        <f ca="1">'Application For TE &amp; GOTS'!AF2087</f>
        <v/>
      </c>
      <c r="F1995" s="14" t="str">
        <f ca="1">'Application For TE &amp; GOTS'!AH2087</f>
        <v/>
      </c>
      <c r="G1995" s="14" t="e">
        <f ca="1">'Application For TE &amp; GOTS'!AI2087</f>
        <v>#REF!</v>
      </c>
    </row>
    <row r="1996" spans="1:7">
      <c r="A1996" s="14">
        <v>1975</v>
      </c>
      <c r="B1996" s="14" t="str">
        <f ca="1">'Application For TE &amp; GOTS'!X2088</f>
        <v/>
      </c>
      <c r="C1996" s="14">
        <f>'Application For TE &amp; GOTS'!$D2088</f>
        <v>0</v>
      </c>
      <c r="D1996" s="14" t="str" cm="1">
        <f t="array" aca="1" ref="D1996" ca="1">IFERROR(INDIRECT("'Application For Textile'!L"&amp;'Application For TE &amp; GOTS'!S2088),"")</f>
        <v/>
      </c>
      <c r="E1996" s="14" t="str">
        <f ca="1">'Application For TE &amp; GOTS'!AF2088</f>
        <v/>
      </c>
      <c r="F1996" s="14" t="str">
        <f ca="1">'Application For TE &amp; GOTS'!AH2088</f>
        <v/>
      </c>
      <c r="G1996" s="14" t="e">
        <f ca="1">'Application For TE &amp; GOTS'!AI2088</f>
        <v>#REF!</v>
      </c>
    </row>
    <row r="1997" spans="1:7">
      <c r="A1997" s="14">
        <v>1976</v>
      </c>
      <c r="B1997" s="14" t="str">
        <f ca="1">'Application For TE &amp; GOTS'!X2089</f>
        <v/>
      </c>
      <c r="C1997" s="14">
        <f>'Application For TE &amp; GOTS'!$D2089</f>
        <v>0</v>
      </c>
      <c r="D1997" s="14" t="str" cm="1">
        <f t="array" aca="1" ref="D1997" ca="1">IFERROR(INDIRECT("'Application For Textile'!L"&amp;'Application For TE &amp; GOTS'!S2089),"")</f>
        <v/>
      </c>
      <c r="E1997" s="14" t="str">
        <f ca="1">'Application For TE &amp; GOTS'!AF2089</f>
        <v/>
      </c>
      <c r="F1997" s="14" t="str">
        <f ca="1">'Application For TE &amp; GOTS'!AH2089</f>
        <v/>
      </c>
      <c r="G1997" s="14" t="e">
        <f ca="1">'Application For TE &amp; GOTS'!AI2089</f>
        <v>#REF!</v>
      </c>
    </row>
    <row r="1998" spans="1:7">
      <c r="A1998" s="14">
        <v>1977</v>
      </c>
      <c r="B1998" s="14" t="str">
        <f ca="1">'Application For TE &amp; GOTS'!X2090</f>
        <v/>
      </c>
      <c r="C1998" s="14">
        <f>'Application For TE &amp; GOTS'!$D2090</f>
        <v>0</v>
      </c>
      <c r="D1998" s="14" t="str" cm="1">
        <f t="array" aca="1" ref="D1998" ca="1">IFERROR(INDIRECT("'Application For Textile'!L"&amp;'Application For TE &amp; GOTS'!S2090),"")</f>
        <v/>
      </c>
      <c r="E1998" s="14" t="str">
        <f ca="1">'Application For TE &amp; GOTS'!AF2090</f>
        <v/>
      </c>
      <c r="F1998" s="14" t="str">
        <f ca="1">'Application For TE &amp; GOTS'!AH2090</f>
        <v/>
      </c>
      <c r="G1998" s="14" t="e">
        <f ca="1">'Application For TE &amp; GOTS'!AI2090</f>
        <v>#REF!</v>
      </c>
    </row>
    <row r="1999" spans="1:7">
      <c r="A1999" s="14">
        <v>1978</v>
      </c>
      <c r="B1999" s="14" t="str">
        <f ca="1">'Application For TE &amp; GOTS'!X2091</f>
        <v/>
      </c>
      <c r="C1999" s="14">
        <f>'Application For TE &amp; GOTS'!$D2091</f>
        <v>0</v>
      </c>
      <c r="D1999" s="14" t="str" cm="1">
        <f t="array" aca="1" ref="D1999" ca="1">IFERROR(INDIRECT("'Application For Textile'!L"&amp;'Application For TE &amp; GOTS'!S2091),"")</f>
        <v/>
      </c>
      <c r="E1999" s="14" t="str">
        <f ca="1">'Application For TE &amp; GOTS'!AF2091</f>
        <v/>
      </c>
      <c r="F1999" s="14" t="str">
        <f ca="1">'Application For TE &amp; GOTS'!AH2091</f>
        <v/>
      </c>
      <c r="G1999" s="14" t="e">
        <f ca="1">'Application For TE &amp; GOTS'!AI2091</f>
        <v>#REF!</v>
      </c>
    </row>
    <row r="2000" spans="1:7">
      <c r="A2000" s="14">
        <v>1979</v>
      </c>
      <c r="B2000" s="14" t="str">
        <f ca="1">'Application For TE &amp; GOTS'!X2092</f>
        <v/>
      </c>
      <c r="C2000" s="14">
        <f>'Application For TE &amp; GOTS'!$D2092</f>
        <v>0</v>
      </c>
      <c r="D2000" s="14" t="str" cm="1">
        <f t="array" aca="1" ref="D2000" ca="1">IFERROR(INDIRECT("'Application For Textile'!L"&amp;'Application For TE &amp; GOTS'!S2092),"")</f>
        <v/>
      </c>
      <c r="E2000" s="14" t="str">
        <f ca="1">'Application For TE &amp; GOTS'!AF2092</f>
        <v/>
      </c>
      <c r="F2000" s="14" t="str">
        <f ca="1">'Application For TE &amp; GOTS'!AH2092</f>
        <v/>
      </c>
      <c r="G2000" s="14" t="e">
        <f ca="1">'Application For TE &amp; GOTS'!AI2092</f>
        <v>#REF!</v>
      </c>
    </row>
    <row r="2001" spans="1:7">
      <c r="A2001" s="14">
        <v>1980</v>
      </c>
      <c r="B2001" s="14" t="str">
        <f ca="1">'Application For TE &amp; GOTS'!X2093</f>
        <v/>
      </c>
      <c r="C2001" s="14">
        <f>'Application For TE &amp; GOTS'!$D2093</f>
        <v>0</v>
      </c>
      <c r="D2001" s="14" t="str" cm="1">
        <f t="array" aca="1" ref="D2001" ca="1">IFERROR(INDIRECT("'Application For Textile'!L"&amp;'Application For TE &amp; GOTS'!S2093),"")</f>
        <v/>
      </c>
      <c r="E2001" s="14" t="str">
        <f ca="1">'Application For TE &amp; GOTS'!AF2093</f>
        <v/>
      </c>
      <c r="F2001" s="14" t="str">
        <f ca="1">'Application For TE &amp; GOTS'!AH2093</f>
        <v/>
      </c>
      <c r="G2001" s="14" t="e">
        <f ca="1">'Application For TE &amp; GOTS'!AI2093</f>
        <v>#REF!</v>
      </c>
    </row>
    <row r="2002" spans="1:7">
      <c r="A2002" s="14">
        <v>1981</v>
      </c>
      <c r="B2002" s="14" t="str">
        <f ca="1">'Application For TE &amp; GOTS'!X2094</f>
        <v/>
      </c>
      <c r="C2002" s="14">
        <f>'Application For TE &amp; GOTS'!$D2094</f>
        <v>0</v>
      </c>
      <c r="D2002" s="14" t="str" cm="1">
        <f t="array" aca="1" ref="D2002" ca="1">IFERROR(INDIRECT("'Application For Textile'!L"&amp;'Application For TE &amp; GOTS'!S2094),"")</f>
        <v/>
      </c>
      <c r="E2002" s="14" t="str">
        <f ca="1">'Application For TE &amp; GOTS'!AF2094</f>
        <v/>
      </c>
      <c r="F2002" s="14" t="str">
        <f ca="1">'Application For TE &amp; GOTS'!AH2094</f>
        <v/>
      </c>
      <c r="G2002" s="14" t="e">
        <f ca="1">'Application For TE &amp; GOTS'!AI2094</f>
        <v>#REF!</v>
      </c>
    </row>
    <row r="2003" spans="1:7">
      <c r="A2003" s="14">
        <v>1982</v>
      </c>
      <c r="B2003" s="14" t="str">
        <f ca="1">'Application For TE &amp; GOTS'!X2095</f>
        <v/>
      </c>
      <c r="C2003" s="14">
        <f>'Application For TE &amp; GOTS'!$D2095</f>
        <v>0</v>
      </c>
      <c r="D2003" s="14" t="str" cm="1">
        <f t="array" aca="1" ref="D2003" ca="1">IFERROR(INDIRECT("'Application For Textile'!L"&amp;'Application For TE &amp; GOTS'!S2095),"")</f>
        <v/>
      </c>
      <c r="E2003" s="14" t="str">
        <f ca="1">'Application For TE &amp; GOTS'!AF2095</f>
        <v/>
      </c>
      <c r="F2003" s="14" t="str">
        <f ca="1">'Application For TE &amp; GOTS'!AH2095</f>
        <v/>
      </c>
      <c r="G2003" s="14" t="e">
        <f ca="1">'Application For TE &amp; GOTS'!AI2095</f>
        <v>#REF!</v>
      </c>
    </row>
    <row r="2004" spans="1:7">
      <c r="A2004" s="14">
        <v>1983</v>
      </c>
      <c r="B2004" s="14" t="str">
        <f ca="1">'Application For TE &amp; GOTS'!X2096</f>
        <v/>
      </c>
      <c r="C2004" s="14">
        <f>'Application For TE &amp; GOTS'!$D2096</f>
        <v>0</v>
      </c>
      <c r="D2004" s="14" t="str" cm="1">
        <f t="array" aca="1" ref="D2004" ca="1">IFERROR(INDIRECT("'Application For Textile'!L"&amp;'Application For TE &amp; GOTS'!S2096),"")</f>
        <v/>
      </c>
      <c r="E2004" s="14" t="str">
        <f ca="1">'Application For TE &amp; GOTS'!AF2096</f>
        <v/>
      </c>
      <c r="F2004" s="14" t="str">
        <f ca="1">'Application For TE &amp; GOTS'!AH2096</f>
        <v/>
      </c>
      <c r="G2004" s="14" t="e">
        <f ca="1">'Application For TE &amp; GOTS'!AI2096</f>
        <v>#REF!</v>
      </c>
    </row>
    <row r="2005" spans="1:7">
      <c r="A2005" s="14">
        <v>1984</v>
      </c>
      <c r="B2005" s="14" t="str">
        <f ca="1">'Application For TE &amp; GOTS'!X2097</f>
        <v/>
      </c>
      <c r="C2005" s="14">
        <f>'Application For TE &amp; GOTS'!$D2097</f>
        <v>0</v>
      </c>
      <c r="D2005" s="14" t="str" cm="1">
        <f t="array" aca="1" ref="D2005" ca="1">IFERROR(INDIRECT("'Application For Textile'!L"&amp;'Application For TE &amp; GOTS'!S2097),"")</f>
        <v/>
      </c>
      <c r="E2005" s="14" t="str">
        <f ca="1">'Application For TE &amp; GOTS'!AF2097</f>
        <v/>
      </c>
      <c r="F2005" s="14" t="str">
        <f ca="1">'Application For TE &amp; GOTS'!AH2097</f>
        <v/>
      </c>
      <c r="G2005" s="14" t="e">
        <f ca="1">'Application For TE &amp; GOTS'!AI2097</f>
        <v>#REF!</v>
      </c>
    </row>
    <row r="2006" spans="1:7">
      <c r="A2006" s="14">
        <v>1985</v>
      </c>
      <c r="B2006" s="14" t="str">
        <f ca="1">'Application For TE &amp; GOTS'!X2098</f>
        <v/>
      </c>
      <c r="C2006" s="14">
        <f>'Application For TE &amp; GOTS'!$D2098</f>
        <v>0</v>
      </c>
      <c r="D2006" s="14" t="str" cm="1">
        <f t="array" aca="1" ref="D2006" ca="1">IFERROR(INDIRECT("'Application For Textile'!L"&amp;'Application For TE &amp; GOTS'!S2098),"")</f>
        <v/>
      </c>
      <c r="E2006" s="14" t="str">
        <f ca="1">'Application For TE &amp; GOTS'!AF2098</f>
        <v/>
      </c>
      <c r="F2006" s="14" t="str">
        <f ca="1">'Application For TE &amp; GOTS'!AH2098</f>
        <v/>
      </c>
      <c r="G2006" s="14" t="e">
        <f ca="1">'Application For TE &amp; GOTS'!AI2098</f>
        <v>#REF!</v>
      </c>
    </row>
    <row r="2007" spans="1:7">
      <c r="A2007" s="14">
        <v>1986</v>
      </c>
      <c r="B2007" s="14" t="str">
        <f ca="1">'Application For TE &amp; GOTS'!X2099</f>
        <v/>
      </c>
      <c r="C2007" s="14">
        <f>'Application For TE &amp; GOTS'!$D2099</f>
        <v>0</v>
      </c>
      <c r="D2007" s="14" t="str" cm="1">
        <f t="array" aca="1" ref="D2007" ca="1">IFERROR(INDIRECT("'Application For Textile'!L"&amp;'Application For TE &amp; GOTS'!S2099),"")</f>
        <v/>
      </c>
      <c r="E2007" s="14" t="str">
        <f ca="1">'Application For TE &amp; GOTS'!AF2099</f>
        <v/>
      </c>
      <c r="F2007" s="14" t="str">
        <f ca="1">'Application For TE &amp; GOTS'!AH2099</f>
        <v/>
      </c>
      <c r="G2007" s="14" t="e">
        <f ca="1">'Application For TE &amp; GOTS'!AI2099</f>
        <v>#REF!</v>
      </c>
    </row>
    <row r="2008" spans="1:7">
      <c r="A2008" s="14">
        <v>1987</v>
      </c>
      <c r="B2008" s="14" t="str">
        <f ca="1">'Application For TE &amp; GOTS'!X2100</f>
        <v/>
      </c>
      <c r="C2008" s="14">
        <f>'Application For TE &amp; GOTS'!$D2100</f>
        <v>0</v>
      </c>
      <c r="D2008" s="14" t="str" cm="1">
        <f t="array" aca="1" ref="D2008" ca="1">IFERROR(INDIRECT("'Application For Textile'!L"&amp;'Application For TE &amp; GOTS'!S2100),"")</f>
        <v/>
      </c>
      <c r="E2008" s="14" t="str">
        <f ca="1">'Application For TE &amp; GOTS'!AF2100</f>
        <v/>
      </c>
      <c r="F2008" s="14" t="str">
        <f ca="1">'Application For TE &amp; GOTS'!AH2100</f>
        <v/>
      </c>
      <c r="G2008" s="14" t="e">
        <f ca="1">'Application For TE &amp; GOTS'!AI2100</f>
        <v>#REF!</v>
      </c>
    </row>
    <row r="2009" spans="1:7">
      <c r="A2009" s="14">
        <v>1988</v>
      </c>
      <c r="B2009" s="14" t="str">
        <f ca="1">'Application For TE &amp; GOTS'!X2101</f>
        <v/>
      </c>
      <c r="C2009" s="14">
        <f>'Application For TE &amp; GOTS'!$D2101</f>
        <v>0</v>
      </c>
      <c r="D2009" s="14" t="str" cm="1">
        <f t="array" aca="1" ref="D2009" ca="1">IFERROR(INDIRECT("'Application For Textile'!L"&amp;'Application For TE &amp; GOTS'!S2101),"")</f>
        <v/>
      </c>
      <c r="E2009" s="14" t="str">
        <f ca="1">'Application For TE &amp; GOTS'!AF2101</f>
        <v/>
      </c>
      <c r="F2009" s="14" t="str">
        <f ca="1">'Application For TE &amp; GOTS'!AH2101</f>
        <v/>
      </c>
      <c r="G2009" s="14" t="e">
        <f ca="1">'Application For TE &amp; GOTS'!AI2101</f>
        <v>#REF!</v>
      </c>
    </row>
    <row r="2010" spans="1:7">
      <c r="A2010" s="14">
        <v>1989</v>
      </c>
      <c r="B2010" s="14" t="str">
        <f ca="1">'Application For TE &amp; GOTS'!X2102</f>
        <v/>
      </c>
      <c r="C2010" s="14">
        <f>'Application For TE &amp; GOTS'!$D2102</f>
        <v>0</v>
      </c>
      <c r="D2010" s="14" t="str" cm="1">
        <f t="array" aca="1" ref="D2010" ca="1">IFERROR(INDIRECT("'Application For Textile'!L"&amp;'Application For TE &amp; GOTS'!S2102),"")</f>
        <v/>
      </c>
      <c r="E2010" s="14" t="str">
        <f ca="1">'Application For TE &amp; GOTS'!AF2102</f>
        <v/>
      </c>
      <c r="F2010" s="14" t="str">
        <f ca="1">'Application For TE &amp; GOTS'!AH2102</f>
        <v/>
      </c>
      <c r="G2010" s="14" t="e">
        <f ca="1">'Application For TE &amp; GOTS'!AI2102</f>
        <v>#REF!</v>
      </c>
    </row>
    <row r="2011" spans="1:7">
      <c r="A2011" s="14">
        <v>1990</v>
      </c>
      <c r="B2011" s="14" t="str">
        <f ca="1">'Application For TE &amp; GOTS'!X2103</f>
        <v/>
      </c>
      <c r="C2011" s="14">
        <f>'Application For TE &amp; GOTS'!$D2103</f>
        <v>0</v>
      </c>
      <c r="D2011" s="14" t="str" cm="1">
        <f t="array" aca="1" ref="D2011" ca="1">IFERROR(INDIRECT("'Application For Textile'!L"&amp;'Application For TE &amp; GOTS'!S2103),"")</f>
        <v/>
      </c>
      <c r="E2011" s="14" t="str">
        <f ca="1">'Application For TE &amp; GOTS'!AF2103</f>
        <v/>
      </c>
      <c r="F2011" s="14" t="str">
        <f ca="1">'Application For TE &amp; GOTS'!AH2103</f>
        <v/>
      </c>
      <c r="G2011" s="14" t="e">
        <f ca="1">'Application For TE &amp; GOTS'!AI2103</f>
        <v>#REF!</v>
      </c>
    </row>
    <row r="2012" spans="1:7">
      <c r="A2012" s="14">
        <v>1991</v>
      </c>
      <c r="B2012" s="14" t="str">
        <f ca="1">'Application For TE &amp; GOTS'!X2104</f>
        <v/>
      </c>
      <c r="C2012" s="14">
        <f>'Application For TE &amp; GOTS'!$D2104</f>
        <v>0</v>
      </c>
      <c r="D2012" s="14" t="str" cm="1">
        <f t="array" aca="1" ref="D2012" ca="1">IFERROR(INDIRECT("'Application For Textile'!L"&amp;'Application For TE &amp; GOTS'!S2104),"")</f>
        <v/>
      </c>
      <c r="E2012" s="14" t="str">
        <f ca="1">'Application For TE &amp; GOTS'!AF2104</f>
        <v/>
      </c>
      <c r="F2012" s="14" t="str">
        <f ca="1">'Application For TE &amp; GOTS'!AH2104</f>
        <v/>
      </c>
      <c r="G2012" s="14" t="e">
        <f ca="1">'Application For TE &amp; GOTS'!AI2104</f>
        <v>#REF!</v>
      </c>
    </row>
    <row r="2013" spans="1:7">
      <c r="A2013" s="14">
        <v>1992</v>
      </c>
      <c r="B2013" s="14" t="str">
        <f ca="1">'Application For TE &amp; GOTS'!X2105</f>
        <v/>
      </c>
      <c r="C2013" s="14">
        <f>'Application For TE &amp; GOTS'!$D2105</f>
        <v>0</v>
      </c>
      <c r="D2013" s="14" t="str" cm="1">
        <f t="array" aca="1" ref="D2013" ca="1">IFERROR(INDIRECT("'Application For Textile'!L"&amp;'Application For TE &amp; GOTS'!S2105),"")</f>
        <v/>
      </c>
      <c r="E2013" s="14" t="str">
        <f ca="1">'Application For TE &amp; GOTS'!AF2105</f>
        <v/>
      </c>
      <c r="F2013" s="14" t="str">
        <f ca="1">'Application For TE &amp; GOTS'!AH2105</f>
        <v/>
      </c>
      <c r="G2013" s="14" t="e">
        <f ca="1">'Application For TE &amp; GOTS'!AI2105</f>
        <v>#REF!</v>
      </c>
    </row>
    <row r="2014" spans="1:7">
      <c r="A2014" s="14">
        <v>1993</v>
      </c>
      <c r="B2014" s="14" t="str">
        <f ca="1">'Application For TE &amp; GOTS'!X2106</f>
        <v/>
      </c>
      <c r="C2014" s="14">
        <f>'Application For TE &amp; GOTS'!$D2106</f>
        <v>0</v>
      </c>
      <c r="D2014" s="14" t="str" cm="1">
        <f t="array" aca="1" ref="D2014" ca="1">IFERROR(INDIRECT("'Application For Textile'!L"&amp;'Application For TE &amp; GOTS'!S2106),"")</f>
        <v/>
      </c>
      <c r="E2014" s="14" t="str">
        <f ca="1">'Application For TE &amp; GOTS'!AF2106</f>
        <v/>
      </c>
      <c r="F2014" s="14" t="str">
        <f ca="1">'Application For TE &amp; GOTS'!AH2106</f>
        <v/>
      </c>
      <c r="G2014" s="14" t="e">
        <f ca="1">'Application For TE &amp; GOTS'!AI2106</f>
        <v>#REF!</v>
      </c>
    </row>
    <row r="2015" spans="1:7">
      <c r="A2015" s="14">
        <v>1994</v>
      </c>
      <c r="B2015" s="14" t="str">
        <f ca="1">'Application For TE &amp; GOTS'!X2107</f>
        <v/>
      </c>
      <c r="C2015" s="14">
        <f>'Application For TE &amp; GOTS'!$D2107</f>
        <v>0</v>
      </c>
      <c r="D2015" s="14" t="str" cm="1">
        <f t="array" aca="1" ref="D2015" ca="1">IFERROR(INDIRECT("'Application For Textile'!L"&amp;'Application For TE &amp; GOTS'!S2107),"")</f>
        <v/>
      </c>
      <c r="E2015" s="14" t="str">
        <f ca="1">'Application For TE &amp; GOTS'!AF2107</f>
        <v/>
      </c>
      <c r="F2015" s="14" t="str">
        <f ca="1">'Application For TE &amp; GOTS'!AH2107</f>
        <v/>
      </c>
      <c r="G2015" s="14" t="e">
        <f ca="1">'Application For TE &amp; GOTS'!AI2107</f>
        <v>#REF!</v>
      </c>
    </row>
    <row r="2016" spans="1:7">
      <c r="A2016" s="14">
        <v>1995</v>
      </c>
      <c r="B2016" s="14" t="str">
        <f ca="1">'Application For TE &amp; GOTS'!X2108</f>
        <v/>
      </c>
      <c r="C2016" s="14">
        <f>'Application For TE &amp; GOTS'!$D2108</f>
        <v>0</v>
      </c>
      <c r="D2016" s="14" t="str" cm="1">
        <f t="array" aca="1" ref="D2016" ca="1">IFERROR(INDIRECT("'Application For Textile'!L"&amp;'Application For TE &amp; GOTS'!S2108),"")</f>
        <v/>
      </c>
      <c r="E2016" s="14" t="str">
        <f ca="1">'Application For TE &amp; GOTS'!AF2108</f>
        <v/>
      </c>
      <c r="F2016" s="14" t="str">
        <f ca="1">'Application For TE &amp; GOTS'!AH2108</f>
        <v/>
      </c>
      <c r="G2016" s="14" t="e">
        <f ca="1">'Application For TE &amp; GOTS'!AI2108</f>
        <v>#REF!</v>
      </c>
    </row>
    <row r="2017" spans="1:7">
      <c r="A2017" s="14">
        <v>1996</v>
      </c>
      <c r="B2017" s="14" t="str">
        <f ca="1">'Application For TE &amp; GOTS'!X2109</f>
        <v/>
      </c>
      <c r="C2017" s="14">
        <f>'Application For TE &amp; GOTS'!$D2109</f>
        <v>0</v>
      </c>
      <c r="D2017" s="14" t="str" cm="1">
        <f t="array" aca="1" ref="D2017" ca="1">IFERROR(INDIRECT("'Application For Textile'!L"&amp;'Application For TE &amp; GOTS'!S2109),"")</f>
        <v/>
      </c>
      <c r="E2017" s="14" t="str">
        <f ca="1">'Application For TE &amp; GOTS'!AF2109</f>
        <v/>
      </c>
      <c r="F2017" s="14" t="str">
        <f ca="1">'Application For TE &amp; GOTS'!AH2109</f>
        <v/>
      </c>
      <c r="G2017" s="14" t="e">
        <f ca="1">'Application For TE &amp; GOTS'!AI2109</f>
        <v>#REF!</v>
      </c>
    </row>
    <row r="2018" spans="1:7">
      <c r="A2018" s="14">
        <v>1997</v>
      </c>
      <c r="B2018" s="14" t="str">
        <f ca="1">'Application For TE &amp; GOTS'!X2110</f>
        <v/>
      </c>
      <c r="C2018" s="14">
        <f>'Application For TE &amp; GOTS'!$D2110</f>
        <v>0</v>
      </c>
      <c r="D2018" s="14" t="str" cm="1">
        <f t="array" aca="1" ref="D2018" ca="1">IFERROR(INDIRECT("'Application For Textile'!L"&amp;'Application For TE &amp; GOTS'!S2110),"")</f>
        <v/>
      </c>
      <c r="E2018" s="14" t="str">
        <f ca="1">'Application For TE &amp; GOTS'!AF2110</f>
        <v/>
      </c>
      <c r="F2018" s="14" t="str">
        <f ca="1">'Application For TE &amp; GOTS'!AH2110</f>
        <v/>
      </c>
      <c r="G2018" s="14" t="e">
        <f ca="1">'Application For TE &amp; GOTS'!AI2110</f>
        <v>#REF!</v>
      </c>
    </row>
    <row r="2019" spans="1:7">
      <c r="A2019" s="14">
        <v>1998</v>
      </c>
      <c r="B2019" s="14" t="str">
        <f ca="1">'Application For TE &amp; GOTS'!X2111</f>
        <v/>
      </c>
      <c r="C2019" s="14">
        <f>'Application For TE &amp; GOTS'!$D2111</f>
        <v>0</v>
      </c>
      <c r="D2019" s="14" t="str" cm="1">
        <f t="array" aca="1" ref="D2019" ca="1">IFERROR(INDIRECT("'Application For Textile'!L"&amp;'Application For TE &amp; GOTS'!S2111),"")</f>
        <v/>
      </c>
      <c r="E2019" s="14" t="str">
        <f ca="1">'Application For TE &amp; GOTS'!AF2111</f>
        <v/>
      </c>
      <c r="F2019" s="14" t="str">
        <f ca="1">'Application For TE &amp; GOTS'!AH2111</f>
        <v/>
      </c>
      <c r="G2019" s="14" t="e">
        <f ca="1">'Application For TE &amp; GOTS'!AI2111</f>
        <v>#REF!</v>
      </c>
    </row>
    <row r="2020" spans="1:7">
      <c r="A2020" s="14">
        <v>1999</v>
      </c>
      <c r="B2020" s="14" t="str">
        <f ca="1">'Application For TE &amp; GOTS'!X2112</f>
        <v/>
      </c>
      <c r="C2020" s="14">
        <f>'Application For TE &amp; GOTS'!$D2112</f>
        <v>0</v>
      </c>
      <c r="D2020" s="14" t="str" cm="1">
        <f t="array" aca="1" ref="D2020" ca="1">IFERROR(INDIRECT("'Application For Textile'!L"&amp;'Application For TE &amp; GOTS'!S2112),"")</f>
        <v/>
      </c>
      <c r="E2020" s="14" t="str">
        <f ca="1">'Application For TE &amp; GOTS'!AF2112</f>
        <v/>
      </c>
      <c r="F2020" s="14" t="str">
        <f ca="1">'Application For TE &amp; GOTS'!AH2112</f>
        <v/>
      </c>
      <c r="G2020" s="14" t="e">
        <f ca="1">'Application For TE &amp; GOTS'!AI2112</f>
        <v>#REF!</v>
      </c>
    </row>
    <row r="2021" spans="1:7">
      <c r="A2021" s="14">
        <v>2000</v>
      </c>
      <c r="B2021" s="14" t="str">
        <f ca="1">'Application For TE &amp; GOTS'!X2113</f>
        <v/>
      </c>
      <c r="C2021" s="14">
        <f>'Application For TE &amp; GOTS'!$D2113</f>
        <v>0</v>
      </c>
      <c r="D2021" s="14" t="str" cm="1">
        <f t="array" aca="1" ref="D2021" ca="1">IFERROR(INDIRECT("'Application For Textile'!L"&amp;'Application For TE &amp; GOTS'!S2113),"")</f>
        <v/>
      </c>
      <c r="E2021" s="14" t="str">
        <f ca="1">'Application For TE &amp; GOTS'!AF2113</f>
        <v/>
      </c>
      <c r="F2021" s="14" t="str">
        <f ca="1">'Application For TE &amp; GOTS'!AH2113</f>
        <v/>
      </c>
      <c r="G2021" s="14" t="e">
        <f ca="1">'Application For TE &amp; GOTS'!AI2113</f>
        <v>#REF!</v>
      </c>
    </row>
    <row r="2022" spans="1:7">
      <c r="A2022" s="14">
        <v>2001</v>
      </c>
      <c r="B2022" s="14" t="str">
        <f ca="1">'Application For TE &amp; GOTS'!X2114</f>
        <v/>
      </c>
      <c r="C2022" s="14">
        <f>'Application For TE &amp; GOTS'!$D2114</f>
        <v>0</v>
      </c>
      <c r="D2022" s="14" t="str" cm="1">
        <f t="array" aca="1" ref="D2022" ca="1">IFERROR(INDIRECT("'Application For Textile'!L"&amp;'Application For TE &amp; GOTS'!S2114),"")</f>
        <v/>
      </c>
      <c r="E2022" s="14" t="str">
        <f ca="1">'Application For TE &amp; GOTS'!AF2114</f>
        <v/>
      </c>
      <c r="F2022" s="14" t="str">
        <f ca="1">'Application For TE &amp; GOTS'!AH2114</f>
        <v/>
      </c>
      <c r="G2022" s="14" t="e">
        <f ca="1">'Application For TE &amp; GOTS'!AI2114</f>
        <v>#REF!</v>
      </c>
    </row>
    <row r="2023" spans="1:7">
      <c r="A2023" s="14">
        <v>2002</v>
      </c>
      <c r="B2023" s="14" t="str">
        <f ca="1">'Application For TE &amp; GOTS'!X2115</f>
        <v/>
      </c>
      <c r="C2023" s="14">
        <f>'Application For TE &amp; GOTS'!$D2115</f>
        <v>0</v>
      </c>
      <c r="D2023" s="14" t="str" cm="1">
        <f t="array" aca="1" ref="D2023" ca="1">IFERROR(INDIRECT("'Application For Textile'!L"&amp;'Application For TE &amp; GOTS'!S2115),"")</f>
        <v/>
      </c>
      <c r="E2023" s="14" t="str">
        <f ca="1">'Application For TE &amp; GOTS'!AF2115</f>
        <v/>
      </c>
      <c r="F2023" s="14" t="str">
        <f ca="1">'Application For TE &amp; GOTS'!AH2115</f>
        <v/>
      </c>
      <c r="G2023" s="14" t="e">
        <f ca="1">'Application For TE &amp; GOTS'!AI2115</f>
        <v>#REF!</v>
      </c>
    </row>
    <row r="2024" spans="1:7">
      <c r="A2024" s="14">
        <v>2003</v>
      </c>
      <c r="B2024" s="14" t="str">
        <f ca="1">'Application For TE &amp; GOTS'!X2116</f>
        <v/>
      </c>
      <c r="C2024" s="14">
        <f>'Application For TE &amp; GOTS'!$D2116</f>
        <v>0</v>
      </c>
      <c r="D2024" s="14" t="str" cm="1">
        <f t="array" aca="1" ref="D2024" ca="1">IFERROR(INDIRECT("'Application For Textile'!L"&amp;'Application For TE &amp; GOTS'!S2116),"")</f>
        <v/>
      </c>
      <c r="E2024" s="14" t="str">
        <f ca="1">'Application For TE &amp; GOTS'!AF2116</f>
        <v/>
      </c>
      <c r="F2024" s="14" t="str">
        <f ca="1">'Application For TE &amp; GOTS'!AH2116</f>
        <v/>
      </c>
      <c r="G2024" s="14" t="e">
        <f ca="1">'Application For TE &amp; GOTS'!AI2116</f>
        <v>#REF!</v>
      </c>
    </row>
    <row r="2025" spans="1:7">
      <c r="A2025" s="14">
        <v>2004</v>
      </c>
      <c r="B2025" s="14" t="str">
        <f ca="1">'Application For TE &amp; GOTS'!X2117</f>
        <v/>
      </c>
      <c r="C2025" s="14">
        <f>'Application For TE &amp; GOTS'!$D2117</f>
        <v>0</v>
      </c>
      <c r="D2025" s="14" t="str" cm="1">
        <f t="array" aca="1" ref="D2025" ca="1">IFERROR(INDIRECT("'Application For Textile'!L"&amp;'Application For TE &amp; GOTS'!S2117),"")</f>
        <v/>
      </c>
      <c r="E2025" s="14" t="str">
        <f ca="1">'Application For TE &amp; GOTS'!AF2117</f>
        <v/>
      </c>
      <c r="F2025" s="14" t="str">
        <f ca="1">'Application For TE &amp; GOTS'!AH2117</f>
        <v/>
      </c>
      <c r="G2025" s="14" t="e">
        <f ca="1">'Application For TE &amp; GOTS'!AI2117</f>
        <v>#REF!</v>
      </c>
    </row>
    <row r="2026" spans="1:7">
      <c r="A2026" s="14">
        <v>2005</v>
      </c>
      <c r="B2026" s="14" t="str">
        <f ca="1">'Application For TE &amp; GOTS'!X2118</f>
        <v/>
      </c>
      <c r="C2026" s="14">
        <f>'Application For TE &amp; GOTS'!$D2118</f>
        <v>0</v>
      </c>
      <c r="D2026" s="14" t="str" cm="1">
        <f t="array" aca="1" ref="D2026" ca="1">IFERROR(INDIRECT("'Application For Textile'!L"&amp;'Application For TE &amp; GOTS'!S2118),"")</f>
        <v/>
      </c>
      <c r="E2026" s="14" t="str">
        <f ca="1">'Application For TE &amp; GOTS'!AF2118</f>
        <v/>
      </c>
      <c r="F2026" s="14" t="str">
        <f ca="1">'Application For TE &amp; GOTS'!AH2118</f>
        <v/>
      </c>
      <c r="G2026" s="14" t="e">
        <f ca="1">'Application For TE &amp; GOTS'!AI2118</f>
        <v>#REF!</v>
      </c>
    </row>
    <row r="2027" spans="1:7">
      <c r="A2027" s="14">
        <v>2006</v>
      </c>
      <c r="B2027" s="14" t="str">
        <f ca="1">'Application For TE &amp; GOTS'!X2119</f>
        <v/>
      </c>
      <c r="C2027" s="14">
        <f>'Application For TE &amp; GOTS'!$D2119</f>
        <v>0</v>
      </c>
      <c r="D2027" s="14" t="str" cm="1">
        <f t="array" aca="1" ref="D2027" ca="1">IFERROR(INDIRECT("'Application For Textile'!L"&amp;'Application For TE &amp; GOTS'!S2119),"")</f>
        <v/>
      </c>
      <c r="E2027" s="14" t="str">
        <f ca="1">'Application For TE &amp; GOTS'!AF2119</f>
        <v/>
      </c>
      <c r="F2027" s="14" t="str">
        <f ca="1">'Application For TE &amp; GOTS'!AH2119</f>
        <v/>
      </c>
      <c r="G2027" s="14" t="e">
        <f ca="1">'Application For TE &amp; GOTS'!AI2119</f>
        <v>#REF!</v>
      </c>
    </row>
    <row r="2028" spans="1:7">
      <c r="A2028" s="14">
        <v>2007</v>
      </c>
      <c r="B2028" s="14" t="str">
        <f ca="1">'Application For TE &amp; GOTS'!X2120</f>
        <v/>
      </c>
      <c r="C2028" s="14">
        <f>'Application For TE &amp; GOTS'!$D2120</f>
        <v>0</v>
      </c>
      <c r="D2028" s="14" t="str" cm="1">
        <f t="array" aca="1" ref="D2028" ca="1">IFERROR(INDIRECT("'Application For Textile'!L"&amp;'Application For TE &amp; GOTS'!S2120),"")</f>
        <v/>
      </c>
      <c r="E2028" s="14" t="str">
        <f ca="1">'Application For TE &amp; GOTS'!AF2120</f>
        <v/>
      </c>
      <c r="F2028" s="14" t="str">
        <f ca="1">'Application For TE &amp; GOTS'!AH2120</f>
        <v/>
      </c>
      <c r="G2028" s="14" t="e">
        <f ca="1">'Application For TE &amp; GOTS'!AI2120</f>
        <v>#REF!</v>
      </c>
    </row>
    <row r="2029" spans="1:7">
      <c r="A2029" s="14">
        <v>2008</v>
      </c>
      <c r="B2029" s="14" t="str">
        <f ca="1">'Application For TE &amp; GOTS'!X2121</f>
        <v/>
      </c>
      <c r="C2029" s="14">
        <f>'Application For TE &amp; GOTS'!$D2121</f>
        <v>0</v>
      </c>
      <c r="D2029" s="14" t="str" cm="1">
        <f t="array" aca="1" ref="D2029" ca="1">IFERROR(INDIRECT("'Application For Textile'!L"&amp;'Application For TE &amp; GOTS'!S2121),"")</f>
        <v/>
      </c>
      <c r="E2029" s="14" t="str">
        <f ca="1">'Application For TE &amp; GOTS'!AF2121</f>
        <v/>
      </c>
      <c r="F2029" s="14" t="str">
        <f ca="1">'Application For TE &amp; GOTS'!AH2121</f>
        <v/>
      </c>
      <c r="G2029" s="14" t="e">
        <f ca="1">'Application For TE &amp; GOTS'!AI2121</f>
        <v>#REF!</v>
      </c>
    </row>
    <row r="2030" spans="1:7">
      <c r="A2030" s="14">
        <v>2009</v>
      </c>
      <c r="B2030" s="14" t="str">
        <f ca="1">'Application For TE &amp; GOTS'!X2122</f>
        <v/>
      </c>
      <c r="C2030" s="14">
        <f>'Application For TE &amp; GOTS'!$D2122</f>
        <v>0</v>
      </c>
      <c r="D2030" s="14" t="str" cm="1">
        <f t="array" aca="1" ref="D2030" ca="1">IFERROR(INDIRECT("'Application For Textile'!L"&amp;'Application For TE &amp; GOTS'!S2122),"")</f>
        <v/>
      </c>
      <c r="E2030" s="14" t="str">
        <f ca="1">'Application For TE &amp; GOTS'!AF2122</f>
        <v/>
      </c>
      <c r="F2030" s="14" t="str">
        <f ca="1">'Application For TE &amp; GOTS'!AH2122</f>
        <v/>
      </c>
      <c r="G2030" s="14" t="e">
        <f ca="1">'Application For TE &amp; GOTS'!AI2122</f>
        <v>#REF!</v>
      </c>
    </row>
    <row r="2031" spans="1:7">
      <c r="A2031" s="14">
        <v>2010</v>
      </c>
      <c r="B2031" s="14" t="str">
        <f ca="1">'Application For TE &amp; GOTS'!X2123</f>
        <v/>
      </c>
      <c r="C2031" s="14">
        <f>'Application For TE &amp; GOTS'!$D2123</f>
        <v>0</v>
      </c>
      <c r="D2031" s="14" t="str" cm="1">
        <f t="array" aca="1" ref="D2031" ca="1">IFERROR(INDIRECT("'Application For Textile'!L"&amp;'Application For TE &amp; GOTS'!S2123),"")</f>
        <v/>
      </c>
      <c r="E2031" s="14" t="str">
        <f ca="1">'Application For TE &amp; GOTS'!AF2123</f>
        <v/>
      </c>
      <c r="F2031" s="14" t="str">
        <f ca="1">'Application For TE &amp; GOTS'!AH2123</f>
        <v/>
      </c>
      <c r="G2031" s="14" t="e">
        <f ca="1">'Application For TE &amp; GOTS'!AI2123</f>
        <v>#REF!</v>
      </c>
    </row>
    <row r="2032" spans="1:7">
      <c r="A2032" s="14">
        <v>2011</v>
      </c>
      <c r="B2032" s="14" t="str">
        <f ca="1">'Application For TE &amp; GOTS'!X2124</f>
        <v/>
      </c>
      <c r="C2032" s="14">
        <f>'Application For TE &amp; GOTS'!$D2124</f>
        <v>0</v>
      </c>
      <c r="D2032" s="14" t="str" cm="1">
        <f t="array" aca="1" ref="D2032" ca="1">IFERROR(INDIRECT("'Application For Textile'!L"&amp;'Application For TE &amp; GOTS'!S2124),"")</f>
        <v/>
      </c>
      <c r="E2032" s="14" t="str">
        <f ca="1">'Application For TE &amp; GOTS'!AF2124</f>
        <v/>
      </c>
      <c r="F2032" s="14" t="str">
        <f ca="1">'Application For TE &amp; GOTS'!AH2124</f>
        <v/>
      </c>
      <c r="G2032" s="14" t="e">
        <f ca="1">'Application For TE &amp; GOTS'!AI2124</f>
        <v>#REF!</v>
      </c>
    </row>
    <row r="2033" spans="1:7">
      <c r="A2033" s="14">
        <v>2012</v>
      </c>
      <c r="B2033" s="14" t="str">
        <f ca="1">'Application For TE &amp; GOTS'!X2125</f>
        <v/>
      </c>
      <c r="C2033" s="14">
        <f>'Application For TE &amp; GOTS'!$D2125</f>
        <v>0</v>
      </c>
      <c r="D2033" s="14" t="str" cm="1">
        <f t="array" aca="1" ref="D2033" ca="1">IFERROR(INDIRECT("'Application For Textile'!L"&amp;'Application For TE &amp; GOTS'!S2125),"")</f>
        <v/>
      </c>
      <c r="E2033" s="14" t="str">
        <f ca="1">'Application For TE &amp; GOTS'!AF2125</f>
        <v/>
      </c>
      <c r="F2033" s="14" t="str">
        <f ca="1">'Application For TE &amp; GOTS'!AH2125</f>
        <v/>
      </c>
      <c r="G2033" s="14" t="e">
        <f ca="1">'Application For TE &amp; GOTS'!AI2125</f>
        <v>#REF!</v>
      </c>
    </row>
    <row r="2034" spans="1:7">
      <c r="A2034" s="14">
        <v>2013</v>
      </c>
      <c r="B2034" s="14" t="str">
        <f ca="1">'Application For TE &amp; GOTS'!X2126</f>
        <v/>
      </c>
      <c r="C2034" s="14">
        <f>'Application For TE &amp; GOTS'!$D2126</f>
        <v>0</v>
      </c>
      <c r="D2034" s="14" t="str" cm="1">
        <f t="array" aca="1" ref="D2034" ca="1">IFERROR(INDIRECT("'Application For Textile'!L"&amp;'Application For TE &amp; GOTS'!S2126),"")</f>
        <v/>
      </c>
      <c r="E2034" s="14" t="str">
        <f ca="1">'Application For TE &amp; GOTS'!AF2126</f>
        <v/>
      </c>
      <c r="F2034" s="14" t="str">
        <f ca="1">'Application For TE &amp; GOTS'!AH2126</f>
        <v/>
      </c>
      <c r="G2034" s="14" t="e">
        <f ca="1">'Application For TE &amp; GOTS'!AI2126</f>
        <v>#REF!</v>
      </c>
    </row>
    <row r="2035" spans="1:7">
      <c r="A2035" s="14">
        <v>2014</v>
      </c>
      <c r="B2035" s="14" t="str">
        <f ca="1">'Application For TE &amp; GOTS'!X2127</f>
        <v/>
      </c>
      <c r="C2035" s="14">
        <f>'Application For TE &amp; GOTS'!$D2127</f>
        <v>0</v>
      </c>
      <c r="D2035" s="14" t="str" cm="1">
        <f t="array" aca="1" ref="D2035" ca="1">IFERROR(INDIRECT("'Application For Textile'!L"&amp;'Application For TE &amp; GOTS'!S2127),"")</f>
        <v/>
      </c>
      <c r="E2035" s="14" t="str">
        <f ca="1">'Application For TE &amp; GOTS'!AF2127</f>
        <v/>
      </c>
      <c r="F2035" s="14" t="str">
        <f ca="1">'Application For TE &amp; GOTS'!AH2127</f>
        <v/>
      </c>
      <c r="G2035" s="14" t="e">
        <f ca="1">'Application For TE &amp; GOTS'!AI2127</f>
        <v>#REF!</v>
      </c>
    </row>
    <row r="2036" spans="1:7">
      <c r="A2036" s="14">
        <v>2015</v>
      </c>
      <c r="B2036" s="14" t="str">
        <f ca="1">'Application For TE &amp; GOTS'!X2128</f>
        <v/>
      </c>
      <c r="C2036" s="14">
        <f>'Application For TE &amp; GOTS'!$D2128</f>
        <v>0</v>
      </c>
      <c r="D2036" s="14" t="str" cm="1">
        <f t="array" aca="1" ref="D2036" ca="1">IFERROR(INDIRECT("'Application For Textile'!L"&amp;'Application For TE &amp; GOTS'!S2128),"")</f>
        <v/>
      </c>
      <c r="E2036" s="14" t="str">
        <f ca="1">'Application For TE &amp; GOTS'!AF2128</f>
        <v/>
      </c>
      <c r="F2036" s="14" t="str">
        <f ca="1">'Application For TE &amp; GOTS'!AH2128</f>
        <v/>
      </c>
      <c r="G2036" s="14" t="e">
        <f ca="1">'Application For TE &amp; GOTS'!AI2128</f>
        <v>#REF!</v>
      </c>
    </row>
    <row r="2037" spans="1:7">
      <c r="A2037" s="14">
        <v>2016</v>
      </c>
      <c r="B2037" s="14" t="str">
        <f ca="1">'Application For TE &amp; GOTS'!X2129</f>
        <v/>
      </c>
      <c r="C2037" s="14">
        <f>'Application For TE &amp; GOTS'!$D2129</f>
        <v>0</v>
      </c>
      <c r="D2037" s="14" t="str" cm="1">
        <f t="array" aca="1" ref="D2037" ca="1">IFERROR(INDIRECT("'Application For Textile'!L"&amp;'Application For TE &amp; GOTS'!S2129),"")</f>
        <v/>
      </c>
      <c r="E2037" s="14" t="str">
        <f ca="1">'Application For TE &amp; GOTS'!AF2129</f>
        <v/>
      </c>
      <c r="F2037" s="14" t="str">
        <f ca="1">'Application For TE &amp; GOTS'!AH2129</f>
        <v/>
      </c>
      <c r="G2037" s="14" t="e">
        <f ca="1">'Application For TE &amp; GOTS'!AI2129</f>
        <v>#REF!</v>
      </c>
    </row>
    <row r="2038" spans="1:7">
      <c r="A2038" s="14">
        <v>2017</v>
      </c>
      <c r="B2038" s="14" t="str">
        <f ca="1">'Application For TE &amp; GOTS'!X2130</f>
        <v/>
      </c>
      <c r="C2038" s="14">
        <f>'Application For TE &amp; GOTS'!$D2130</f>
        <v>0</v>
      </c>
      <c r="D2038" s="14" t="str" cm="1">
        <f t="array" aca="1" ref="D2038" ca="1">IFERROR(INDIRECT("'Application For Textile'!L"&amp;'Application For TE &amp; GOTS'!S2130),"")</f>
        <v/>
      </c>
      <c r="E2038" s="14" t="str">
        <f ca="1">'Application For TE &amp; GOTS'!AF2130</f>
        <v/>
      </c>
      <c r="F2038" s="14" t="str">
        <f ca="1">'Application For TE &amp; GOTS'!AH2130</f>
        <v/>
      </c>
      <c r="G2038" s="14" t="e">
        <f ca="1">'Application For TE &amp; GOTS'!AI2130</f>
        <v>#REF!</v>
      </c>
    </row>
    <row r="2039" spans="1:7">
      <c r="A2039" s="14">
        <v>2018</v>
      </c>
      <c r="B2039" s="14" t="str">
        <f ca="1">'Application For TE &amp; GOTS'!X2131</f>
        <v/>
      </c>
      <c r="C2039" s="14">
        <f>'Application For TE &amp; GOTS'!$D2131</f>
        <v>0</v>
      </c>
      <c r="D2039" s="14" t="str" cm="1">
        <f t="array" aca="1" ref="D2039" ca="1">IFERROR(INDIRECT("'Application For Textile'!L"&amp;'Application For TE &amp; GOTS'!S2131),"")</f>
        <v/>
      </c>
      <c r="E2039" s="14" t="str">
        <f ca="1">'Application For TE &amp; GOTS'!AF2131</f>
        <v/>
      </c>
      <c r="F2039" s="14" t="str">
        <f ca="1">'Application For TE &amp; GOTS'!AH2131</f>
        <v/>
      </c>
      <c r="G2039" s="14" t="e">
        <f ca="1">'Application For TE &amp; GOTS'!AI2131</f>
        <v>#REF!</v>
      </c>
    </row>
    <row r="2040" spans="1:7">
      <c r="A2040" s="14">
        <v>2019</v>
      </c>
      <c r="B2040" s="14" t="str">
        <f ca="1">'Application For TE &amp; GOTS'!X2132</f>
        <v/>
      </c>
      <c r="C2040" s="14">
        <f>'Application For TE &amp; GOTS'!$D2132</f>
        <v>0</v>
      </c>
      <c r="D2040" s="14" t="str" cm="1">
        <f t="array" aca="1" ref="D2040" ca="1">IFERROR(INDIRECT("'Application For Textile'!L"&amp;'Application For TE &amp; GOTS'!S2132),"")</f>
        <v/>
      </c>
      <c r="E2040" s="14" t="str">
        <f ca="1">'Application For TE &amp; GOTS'!AF2132</f>
        <v/>
      </c>
      <c r="F2040" s="14" t="str">
        <f ca="1">'Application For TE &amp; GOTS'!AH2132</f>
        <v/>
      </c>
      <c r="G2040" s="14" t="e">
        <f ca="1">'Application For TE &amp; GOTS'!AI2132</f>
        <v>#REF!</v>
      </c>
    </row>
    <row r="2041" spans="1:7">
      <c r="A2041" s="14">
        <v>2020</v>
      </c>
      <c r="B2041" s="14" t="str">
        <f ca="1">'Application For TE &amp; GOTS'!X2133</f>
        <v/>
      </c>
      <c r="C2041" s="14">
        <f>'Application For TE &amp; GOTS'!$D2133</f>
        <v>0</v>
      </c>
      <c r="D2041" s="14" t="str" cm="1">
        <f t="array" aca="1" ref="D2041" ca="1">IFERROR(INDIRECT("'Application For Textile'!L"&amp;'Application For TE &amp; GOTS'!S2133),"")</f>
        <v/>
      </c>
      <c r="E2041" s="14" t="str">
        <f ca="1">'Application For TE &amp; GOTS'!AF2133</f>
        <v/>
      </c>
      <c r="F2041" s="14" t="str">
        <f ca="1">'Application For TE &amp; GOTS'!AH2133</f>
        <v/>
      </c>
      <c r="G2041" s="14" t="e">
        <f ca="1">'Application For TE &amp; GOTS'!AI2133</f>
        <v>#REF!</v>
      </c>
    </row>
    <row r="2042" spans="1:7">
      <c r="A2042" s="14">
        <v>2021</v>
      </c>
      <c r="B2042" s="14" t="str">
        <f ca="1">'Application For TE &amp; GOTS'!X2134</f>
        <v/>
      </c>
      <c r="C2042" s="14">
        <f>'Application For TE &amp; GOTS'!$D2134</f>
        <v>0</v>
      </c>
      <c r="D2042" s="14" t="str" cm="1">
        <f t="array" aca="1" ref="D2042" ca="1">IFERROR(INDIRECT("'Application For Textile'!L"&amp;'Application For TE &amp; GOTS'!S2134),"")</f>
        <v/>
      </c>
      <c r="E2042" s="14" t="str">
        <f ca="1">'Application For TE &amp; GOTS'!AF2134</f>
        <v/>
      </c>
      <c r="F2042" s="14" t="str">
        <f ca="1">'Application For TE &amp; GOTS'!AH2134</f>
        <v/>
      </c>
      <c r="G2042" s="14" t="e">
        <f ca="1">'Application For TE &amp; GOTS'!AI2134</f>
        <v>#REF!</v>
      </c>
    </row>
    <row r="2043" spans="1:7">
      <c r="A2043" s="14">
        <v>2022</v>
      </c>
      <c r="B2043" s="14" t="str">
        <f ca="1">'Application For TE &amp; GOTS'!X2135</f>
        <v/>
      </c>
      <c r="C2043" s="14">
        <f>'Application For TE &amp; GOTS'!$D2135</f>
        <v>0</v>
      </c>
      <c r="D2043" s="14" t="str" cm="1">
        <f t="array" aca="1" ref="D2043" ca="1">IFERROR(INDIRECT("'Application For Textile'!L"&amp;'Application For TE &amp; GOTS'!S2135),"")</f>
        <v/>
      </c>
      <c r="E2043" s="14" t="str">
        <f ca="1">'Application For TE &amp; GOTS'!AF2135</f>
        <v/>
      </c>
      <c r="F2043" s="14" t="str">
        <f ca="1">'Application For TE &amp; GOTS'!AH2135</f>
        <v/>
      </c>
      <c r="G2043" s="14" t="e">
        <f ca="1">'Application For TE &amp; GOTS'!AI2135</f>
        <v>#REF!</v>
      </c>
    </row>
    <row r="2044" spans="1:7">
      <c r="A2044" s="14">
        <v>2023</v>
      </c>
      <c r="B2044" s="14" t="str">
        <f ca="1">'Application For TE &amp; GOTS'!X2136</f>
        <v/>
      </c>
      <c r="C2044" s="14">
        <f>'Application For TE &amp; GOTS'!$D2136</f>
        <v>0</v>
      </c>
      <c r="D2044" s="14" t="str" cm="1">
        <f t="array" aca="1" ref="D2044" ca="1">IFERROR(INDIRECT("'Application For Textile'!L"&amp;'Application For TE &amp; GOTS'!S2136),"")</f>
        <v/>
      </c>
      <c r="E2044" s="14" t="str">
        <f ca="1">'Application For TE &amp; GOTS'!AF2136</f>
        <v/>
      </c>
      <c r="F2044" s="14" t="str">
        <f ca="1">'Application For TE &amp; GOTS'!AH2136</f>
        <v/>
      </c>
      <c r="G2044" s="14" t="e">
        <f ca="1">'Application For TE &amp; GOTS'!AI2136</f>
        <v>#REF!</v>
      </c>
    </row>
    <row r="2045" spans="1:7">
      <c r="A2045" s="14">
        <v>2024</v>
      </c>
      <c r="B2045" s="14" t="str">
        <f ca="1">'Application For TE &amp; GOTS'!X2137</f>
        <v/>
      </c>
      <c r="C2045" s="14">
        <f>'Application For TE &amp; GOTS'!$D2137</f>
        <v>0</v>
      </c>
      <c r="D2045" s="14" t="str" cm="1">
        <f t="array" aca="1" ref="D2045" ca="1">IFERROR(INDIRECT("'Application For Textile'!L"&amp;'Application For TE &amp; GOTS'!S2137),"")</f>
        <v/>
      </c>
      <c r="E2045" s="14" t="str">
        <f ca="1">'Application For TE &amp; GOTS'!AF2137</f>
        <v/>
      </c>
      <c r="F2045" s="14" t="str">
        <f ca="1">'Application For TE &amp; GOTS'!AH2137</f>
        <v/>
      </c>
      <c r="G2045" s="14" t="e">
        <f ca="1">'Application For TE &amp; GOTS'!AI2137</f>
        <v>#REF!</v>
      </c>
    </row>
    <row r="2046" spans="1:7">
      <c r="A2046" s="14">
        <v>2025</v>
      </c>
      <c r="B2046" s="14" t="str">
        <f ca="1">'Application For TE &amp; GOTS'!X2138</f>
        <v/>
      </c>
      <c r="C2046" s="14">
        <f>'Application For TE &amp; GOTS'!$D2138</f>
        <v>0</v>
      </c>
      <c r="D2046" s="14" t="str" cm="1">
        <f t="array" aca="1" ref="D2046" ca="1">IFERROR(INDIRECT("'Application For Textile'!L"&amp;'Application For TE &amp; GOTS'!S2138),"")</f>
        <v/>
      </c>
      <c r="E2046" s="14" t="str">
        <f ca="1">'Application For TE &amp; GOTS'!AF2138</f>
        <v/>
      </c>
      <c r="F2046" s="14" t="str">
        <f ca="1">'Application For TE &amp; GOTS'!AH2138</f>
        <v/>
      </c>
      <c r="G2046" s="14" t="e">
        <f ca="1">'Application For TE &amp; GOTS'!AI2138</f>
        <v>#REF!</v>
      </c>
    </row>
    <row r="2047" spans="1:7">
      <c r="A2047" s="14">
        <v>2026</v>
      </c>
      <c r="B2047" s="14" t="str">
        <f ca="1">'Application For TE &amp; GOTS'!X2139</f>
        <v/>
      </c>
      <c r="C2047" s="14">
        <f>'Application For TE &amp; GOTS'!$D2139</f>
        <v>0</v>
      </c>
      <c r="D2047" s="14" t="str" cm="1">
        <f t="array" aca="1" ref="D2047" ca="1">IFERROR(INDIRECT("'Application For Textile'!L"&amp;'Application For TE &amp; GOTS'!S2139),"")</f>
        <v/>
      </c>
      <c r="E2047" s="14" t="str">
        <f ca="1">'Application For TE &amp; GOTS'!AF2139</f>
        <v/>
      </c>
      <c r="F2047" s="14" t="str">
        <f ca="1">'Application For TE &amp; GOTS'!AH2139</f>
        <v/>
      </c>
      <c r="G2047" s="14" t="e">
        <f ca="1">'Application For TE &amp; GOTS'!AI2139</f>
        <v>#REF!</v>
      </c>
    </row>
    <row r="2048" spans="1:7">
      <c r="A2048" s="14">
        <v>2027</v>
      </c>
      <c r="B2048" s="14" t="str">
        <f ca="1">'Application For TE &amp; GOTS'!X2140</f>
        <v/>
      </c>
      <c r="C2048" s="14">
        <f>'Application For TE &amp; GOTS'!$D2140</f>
        <v>0</v>
      </c>
      <c r="D2048" s="14" t="str" cm="1">
        <f t="array" aca="1" ref="D2048" ca="1">IFERROR(INDIRECT("'Application For Textile'!L"&amp;'Application For TE &amp; GOTS'!S2140),"")</f>
        <v/>
      </c>
      <c r="E2048" s="14" t="str">
        <f ca="1">'Application For TE &amp; GOTS'!AF2140</f>
        <v/>
      </c>
      <c r="F2048" s="14" t="str">
        <f ca="1">'Application For TE &amp; GOTS'!AH2140</f>
        <v/>
      </c>
      <c r="G2048" s="14" t="e">
        <f ca="1">'Application For TE &amp; GOTS'!AI2140</f>
        <v>#REF!</v>
      </c>
    </row>
    <row r="2049" spans="1:7">
      <c r="A2049" s="14">
        <v>2028</v>
      </c>
      <c r="B2049" s="14" t="str">
        <f ca="1">'Application For TE &amp; GOTS'!X2141</f>
        <v/>
      </c>
      <c r="C2049" s="14">
        <f>'Application For TE &amp; GOTS'!$D2141</f>
        <v>0</v>
      </c>
      <c r="D2049" s="14" t="str" cm="1">
        <f t="array" aca="1" ref="D2049" ca="1">IFERROR(INDIRECT("'Application For Textile'!L"&amp;'Application For TE &amp; GOTS'!S2141),"")</f>
        <v/>
      </c>
      <c r="E2049" s="14" t="str">
        <f ca="1">'Application For TE &amp; GOTS'!AF2141</f>
        <v/>
      </c>
      <c r="F2049" s="14" t="str">
        <f ca="1">'Application For TE &amp; GOTS'!AH2141</f>
        <v/>
      </c>
      <c r="G2049" s="14" t="e">
        <f ca="1">'Application For TE &amp; GOTS'!AI2141</f>
        <v>#REF!</v>
      </c>
    </row>
    <row r="2050" spans="1:7">
      <c r="A2050" s="14">
        <v>2029</v>
      </c>
      <c r="B2050" s="14" t="str">
        <f ca="1">'Application For TE &amp; GOTS'!X2142</f>
        <v/>
      </c>
      <c r="C2050" s="14">
        <f>'Application For TE &amp; GOTS'!$D2142</f>
        <v>0</v>
      </c>
      <c r="D2050" s="14" t="str" cm="1">
        <f t="array" aca="1" ref="D2050" ca="1">IFERROR(INDIRECT("'Application For Textile'!L"&amp;'Application For TE &amp; GOTS'!S2142),"")</f>
        <v/>
      </c>
      <c r="E2050" s="14" t="str">
        <f ca="1">'Application For TE &amp; GOTS'!AF2142</f>
        <v/>
      </c>
      <c r="F2050" s="14" t="str">
        <f ca="1">'Application For TE &amp; GOTS'!AH2142</f>
        <v/>
      </c>
      <c r="G2050" s="14" t="e">
        <f ca="1">'Application For TE &amp; GOTS'!AI2142</f>
        <v>#REF!</v>
      </c>
    </row>
    <row r="2051" spans="1:7">
      <c r="A2051" s="14">
        <v>2030</v>
      </c>
      <c r="B2051" s="14" t="str">
        <f ca="1">'Application For TE &amp; GOTS'!X2143</f>
        <v/>
      </c>
      <c r="C2051" s="14">
        <f>'Application For TE &amp; GOTS'!$D2143</f>
        <v>0</v>
      </c>
      <c r="D2051" s="14" t="str" cm="1">
        <f t="array" aca="1" ref="D2051" ca="1">IFERROR(INDIRECT("'Application For Textile'!L"&amp;'Application For TE &amp; GOTS'!S2143),"")</f>
        <v/>
      </c>
      <c r="E2051" s="14" t="str">
        <f ca="1">'Application For TE &amp; GOTS'!AF2143</f>
        <v/>
      </c>
      <c r="F2051" s="14" t="str">
        <f ca="1">'Application For TE &amp; GOTS'!AH2143</f>
        <v/>
      </c>
      <c r="G2051" s="14" t="e">
        <f ca="1">'Application For TE &amp; GOTS'!AI2143</f>
        <v>#REF!</v>
      </c>
    </row>
    <row r="2052" spans="1:7">
      <c r="A2052" s="14">
        <v>2031</v>
      </c>
      <c r="B2052" s="14" t="str">
        <f ca="1">'Application For TE &amp; GOTS'!X2144</f>
        <v/>
      </c>
      <c r="C2052" s="14">
        <f>'Application For TE &amp; GOTS'!$D2144</f>
        <v>0</v>
      </c>
      <c r="D2052" s="14" t="str" cm="1">
        <f t="array" aca="1" ref="D2052" ca="1">IFERROR(INDIRECT("'Application For Textile'!L"&amp;'Application For TE &amp; GOTS'!S2144),"")</f>
        <v/>
      </c>
      <c r="E2052" s="14" t="str">
        <f ca="1">'Application For TE &amp; GOTS'!AF2144</f>
        <v/>
      </c>
      <c r="F2052" s="14" t="str">
        <f ca="1">'Application For TE &amp; GOTS'!AH2144</f>
        <v/>
      </c>
      <c r="G2052" s="14" t="e">
        <f ca="1">'Application For TE &amp; GOTS'!AI2144</f>
        <v>#REF!</v>
      </c>
    </row>
    <row r="2053" spans="1:7">
      <c r="A2053" s="14">
        <v>2032</v>
      </c>
      <c r="B2053" s="14" t="str">
        <f ca="1">'Application For TE &amp; GOTS'!X2145</f>
        <v/>
      </c>
      <c r="C2053" s="14">
        <f>'Application For TE &amp; GOTS'!$D2145</f>
        <v>0</v>
      </c>
      <c r="D2053" s="14" t="str" cm="1">
        <f t="array" aca="1" ref="D2053" ca="1">IFERROR(INDIRECT("'Application For Textile'!L"&amp;'Application For TE &amp; GOTS'!S2145),"")</f>
        <v/>
      </c>
      <c r="E2053" s="14" t="str">
        <f ca="1">'Application For TE &amp; GOTS'!AF2145</f>
        <v/>
      </c>
      <c r="F2053" s="14" t="str">
        <f ca="1">'Application For TE &amp; GOTS'!AH2145</f>
        <v/>
      </c>
      <c r="G2053" s="14" t="e">
        <f ca="1">'Application For TE &amp; GOTS'!AI2145</f>
        <v>#REF!</v>
      </c>
    </row>
    <row r="2054" spans="1:7">
      <c r="A2054" s="14">
        <v>2033</v>
      </c>
      <c r="B2054" s="14" t="str">
        <f ca="1">'Application For TE &amp; GOTS'!X2146</f>
        <v/>
      </c>
      <c r="C2054" s="14">
        <f>'Application For TE &amp; GOTS'!$D2146</f>
        <v>0</v>
      </c>
      <c r="D2054" s="14" t="str" cm="1">
        <f t="array" aca="1" ref="D2054" ca="1">IFERROR(INDIRECT("'Application For Textile'!L"&amp;'Application For TE &amp; GOTS'!S2146),"")</f>
        <v/>
      </c>
      <c r="E2054" s="14" t="str">
        <f ca="1">'Application For TE &amp; GOTS'!AF2146</f>
        <v/>
      </c>
      <c r="F2054" s="14" t="str">
        <f ca="1">'Application For TE &amp; GOTS'!AH2146</f>
        <v/>
      </c>
      <c r="G2054" s="14" t="e">
        <f ca="1">'Application For TE &amp; GOTS'!AI2146</f>
        <v>#REF!</v>
      </c>
    </row>
    <row r="2055" spans="1:7">
      <c r="A2055" s="14">
        <v>2034</v>
      </c>
      <c r="B2055" s="14" t="str">
        <f ca="1">'Application For TE &amp; GOTS'!X2147</f>
        <v/>
      </c>
      <c r="C2055" s="14">
        <f>'Application For TE &amp; GOTS'!$D2147</f>
        <v>0</v>
      </c>
      <c r="D2055" s="14" t="str" cm="1">
        <f t="array" aca="1" ref="D2055" ca="1">IFERROR(INDIRECT("'Application For Textile'!L"&amp;'Application For TE &amp; GOTS'!S2147),"")</f>
        <v/>
      </c>
      <c r="E2055" s="14" t="str">
        <f ca="1">'Application For TE &amp; GOTS'!AF2147</f>
        <v/>
      </c>
      <c r="F2055" s="14" t="str">
        <f ca="1">'Application For TE &amp; GOTS'!AH2147</f>
        <v/>
      </c>
      <c r="G2055" s="14" t="e">
        <f ca="1">'Application For TE &amp; GOTS'!AI2147</f>
        <v>#REF!</v>
      </c>
    </row>
    <row r="2056" spans="1:7">
      <c r="A2056" s="14">
        <v>2035</v>
      </c>
      <c r="B2056" s="14" t="str">
        <f ca="1">'Application For TE &amp; GOTS'!X2148</f>
        <v/>
      </c>
      <c r="C2056" s="14">
        <f>'Application For TE &amp; GOTS'!$D2148</f>
        <v>0</v>
      </c>
      <c r="D2056" s="14" t="str" cm="1">
        <f t="array" aca="1" ref="D2056" ca="1">IFERROR(INDIRECT("'Application For Textile'!L"&amp;'Application For TE &amp; GOTS'!S2148),"")</f>
        <v/>
      </c>
      <c r="E2056" s="14" t="str">
        <f ca="1">'Application For TE &amp; GOTS'!AF2148</f>
        <v/>
      </c>
      <c r="F2056" s="14" t="str">
        <f ca="1">'Application For TE &amp; GOTS'!AH2148</f>
        <v/>
      </c>
      <c r="G2056" s="14" t="e">
        <f ca="1">'Application For TE &amp; GOTS'!AI2148</f>
        <v>#REF!</v>
      </c>
    </row>
    <row r="2057" spans="1:7">
      <c r="A2057" s="14">
        <v>2036</v>
      </c>
      <c r="B2057" s="14" t="str">
        <f ca="1">'Application For TE &amp; GOTS'!X2149</f>
        <v/>
      </c>
      <c r="C2057" s="14">
        <f>'Application For TE &amp; GOTS'!$D2149</f>
        <v>0</v>
      </c>
      <c r="D2057" s="14" t="str" cm="1">
        <f t="array" aca="1" ref="D2057" ca="1">IFERROR(INDIRECT("'Application For Textile'!L"&amp;'Application For TE &amp; GOTS'!S2149),"")</f>
        <v/>
      </c>
      <c r="E2057" s="14" t="str">
        <f ca="1">'Application For TE &amp; GOTS'!AF2149</f>
        <v/>
      </c>
      <c r="F2057" s="14" t="str">
        <f ca="1">'Application For TE &amp; GOTS'!AH2149</f>
        <v/>
      </c>
      <c r="G2057" s="14" t="e">
        <f ca="1">'Application For TE &amp; GOTS'!AI2149</f>
        <v>#REF!</v>
      </c>
    </row>
    <row r="2058" spans="1:7">
      <c r="A2058" s="14">
        <v>2037</v>
      </c>
      <c r="B2058" s="14" t="str">
        <f ca="1">'Application For TE &amp; GOTS'!X2150</f>
        <v/>
      </c>
      <c r="C2058" s="14">
        <f>'Application For TE &amp; GOTS'!$D2150</f>
        <v>0</v>
      </c>
      <c r="D2058" s="14" t="str" cm="1">
        <f t="array" aca="1" ref="D2058" ca="1">IFERROR(INDIRECT("'Application For Textile'!L"&amp;'Application For TE &amp; GOTS'!S2150),"")</f>
        <v/>
      </c>
      <c r="E2058" s="14" t="str">
        <f ca="1">'Application For TE &amp; GOTS'!AF2150</f>
        <v/>
      </c>
      <c r="F2058" s="14" t="str">
        <f ca="1">'Application For TE &amp; GOTS'!AH2150</f>
        <v/>
      </c>
      <c r="G2058" s="14" t="e">
        <f ca="1">'Application For TE &amp; GOTS'!AI2150</f>
        <v>#REF!</v>
      </c>
    </row>
    <row r="2059" spans="1:7">
      <c r="A2059" s="14">
        <v>2038</v>
      </c>
      <c r="B2059" s="14" t="str">
        <f ca="1">'Application For TE &amp; GOTS'!X2151</f>
        <v/>
      </c>
      <c r="C2059" s="14">
        <f>'Application For TE &amp; GOTS'!$D2151</f>
        <v>0</v>
      </c>
      <c r="D2059" s="14" t="str" cm="1">
        <f t="array" aca="1" ref="D2059" ca="1">IFERROR(INDIRECT("'Application For Textile'!L"&amp;'Application For TE &amp; GOTS'!S2151),"")</f>
        <v/>
      </c>
      <c r="E2059" s="14" t="str">
        <f ca="1">'Application For TE &amp; GOTS'!AF2151</f>
        <v/>
      </c>
      <c r="F2059" s="14" t="str">
        <f ca="1">'Application For TE &amp; GOTS'!AH2151</f>
        <v/>
      </c>
      <c r="G2059" s="14" t="e">
        <f ca="1">'Application For TE &amp; GOTS'!AI2151</f>
        <v>#REF!</v>
      </c>
    </row>
    <row r="2060" spans="1:7">
      <c r="A2060" s="14">
        <v>2039</v>
      </c>
      <c r="B2060" s="14" t="str">
        <f ca="1">'Application For TE &amp; GOTS'!X2152</f>
        <v/>
      </c>
      <c r="C2060" s="14">
        <f>'Application For TE &amp; GOTS'!$D2152</f>
        <v>0</v>
      </c>
      <c r="D2060" s="14" t="str" cm="1">
        <f t="array" aca="1" ref="D2060" ca="1">IFERROR(INDIRECT("'Application For Textile'!L"&amp;'Application For TE &amp; GOTS'!S2152),"")</f>
        <v/>
      </c>
      <c r="E2060" s="14" t="str">
        <f ca="1">'Application For TE &amp; GOTS'!AF2152</f>
        <v/>
      </c>
      <c r="F2060" s="14" t="str">
        <f ca="1">'Application For TE &amp; GOTS'!AH2152</f>
        <v/>
      </c>
      <c r="G2060" s="14" t="e">
        <f ca="1">'Application For TE &amp; GOTS'!AI2152</f>
        <v>#REF!</v>
      </c>
    </row>
    <row r="2061" spans="1:7">
      <c r="A2061" s="14">
        <v>2040</v>
      </c>
      <c r="B2061" s="14" t="str">
        <f ca="1">'Application For TE &amp; GOTS'!X2153</f>
        <v/>
      </c>
      <c r="C2061" s="14">
        <f>'Application For TE &amp; GOTS'!$D2153</f>
        <v>0</v>
      </c>
      <c r="D2061" s="14" t="str" cm="1">
        <f t="array" aca="1" ref="D2061" ca="1">IFERROR(INDIRECT("'Application For Textile'!L"&amp;'Application For TE &amp; GOTS'!S2153),"")</f>
        <v/>
      </c>
      <c r="E2061" s="14" t="str">
        <f ca="1">'Application For TE &amp; GOTS'!AF2153</f>
        <v/>
      </c>
      <c r="F2061" s="14" t="str">
        <f ca="1">'Application For TE &amp; GOTS'!AH2153</f>
        <v/>
      </c>
      <c r="G2061" s="14" t="e">
        <f ca="1">'Application For TE &amp; GOTS'!AI2153</f>
        <v>#REF!</v>
      </c>
    </row>
    <row r="2062" spans="1:7">
      <c r="A2062" s="14">
        <v>2041</v>
      </c>
      <c r="B2062" s="14" t="str">
        <f ca="1">'Application For TE &amp; GOTS'!X2154</f>
        <v/>
      </c>
      <c r="C2062" s="14">
        <f>'Application For TE &amp; GOTS'!$D2154</f>
        <v>0</v>
      </c>
      <c r="D2062" s="14" t="str" cm="1">
        <f t="array" aca="1" ref="D2062" ca="1">IFERROR(INDIRECT("'Application For Textile'!L"&amp;'Application For TE &amp; GOTS'!S2154),"")</f>
        <v/>
      </c>
      <c r="E2062" s="14" t="str">
        <f ca="1">'Application For TE &amp; GOTS'!AF2154</f>
        <v/>
      </c>
      <c r="F2062" s="14" t="str">
        <f ca="1">'Application For TE &amp; GOTS'!AH2154</f>
        <v/>
      </c>
      <c r="G2062" s="14" t="e">
        <f ca="1">'Application For TE &amp; GOTS'!AI2154</f>
        <v>#REF!</v>
      </c>
    </row>
    <row r="2063" spans="1:7">
      <c r="A2063" s="14">
        <v>2042</v>
      </c>
      <c r="B2063" s="14" t="str">
        <f ca="1">'Application For TE &amp; GOTS'!X2155</f>
        <v/>
      </c>
      <c r="C2063" s="14">
        <f>'Application For TE &amp; GOTS'!$D2155</f>
        <v>0</v>
      </c>
      <c r="D2063" s="14" t="str" cm="1">
        <f t="array" aca="1" ref="D2063" ca="1">IFERROR(INDIRECT("'Application For Textile'!L"&amp;'Application For TE &amp; GOTS'!S2155),"")</f>
        <v/>
      </c>
      <c r="E2063" s="14" t="str">
        <f ca="1">'Application For TE &amp; GOTS'!AF2155</f>
        <v/>
      </c>
      <c r="F2063" s="14" t="str">
        <f ca="1">'Application For TE &amp; GOTS'!AH2155</f>
        <v/>
      </c>
      <c r="G2063" s="14" t="e">
        <f ca="1">'Application For TE &amp; GOTS'!AI2155</f>
        <v>#REF!</v>
      </c>
    </row>
    <row r="2064" spans="1:7">
      <c r="A2064" s="14">
        <v>2043</v>
      </c>
      <c r="B2064" s="14" t="str">
        <f ca="1">'Application For TE &amp; GOTS'!X2156</f>
        <v/>
      </c>
      <c r="C2064" s="14">
        <f>'Application For TE &amp; GOTS'!$D2156</f>
        <v>0</v>
      </c>
      <c r="D2064" s="14" t="str" cm="1">
        <f t="array" aca="1" ref="D2064" ca="1">IFERROR(INDIRECT("'Application For Textile'!L"&amp;'Application For TE &amp; GOTS'!S2156),"")</f>
        <v/>
      </c>
      <c r="E2064" s="14" t="str">
        <f ca="1">'Application For TE &amp; GOTS'!AF2156</f>
        <v/>
      </c>
      <c r="F2064" s="14" t="str">
        <f ca="1">'Application For TE &amp; GOTS'!AH2156</f>
        <v/>
      </c>
      <c r="G2064" s="14" t="e">
        <f ca="1">'Application For TE &amp; GOTS'!AI2156</f>
        <v>#REF!</v>
      </c>
    </row>
    <row r="2065" spans="1:7">
      <c r="A2065" s="14">
        <v>2044</v>
      </c>
      <c r="B2065" s="14" t="str">
        <f ca="1">'Application For TE &amp; GOTS'!X2157</f>
        <v/>
      </c>
      <c r="C2065" s="14">
        <f>'Application For TE &amp; GOTS'!$D2157</f>
        <v>0</v>
      </c>
      <c r="D2065" s="14" t="str" cm="1">
        <f t="array" aca="1" ref="D2065" ca="1">IFERROR(INDIRECT("'Application For Textile'!L"&amp;'Application For TE &amp; GOTS'!S2157),"")</f>
        <v/>
      </c>
      <c r="E2065" s="14" t="str">
        <f ca="1">'Application For TE &amp; GOTS'!AF2157</f>
        <v/>
      </c>
      <c r="F2065" s="14" t="str">
        <f ca="1">'Application For TE &amp; GOTS'!AH2157</f>
        <v/>
      </c>
      <c r="G2065" s="14" t="e">
        <f ca="1">'Application For TE &amp; GOTS'!AI2157</f>
        <v>#REF!</v>
      </c>
    </row>
    <row r="2066" spans="1:7">
      <c r="A2066" s="14">
        <v>2045</v>
      </c>
      <c r="B2066" s="14" t="str">
        <f ca="1">'Application For TE &amp; GOTS'!X2158</f>
        <v/>
      </c>
      <c r="C2066" s="14">
        <f>'Application For TE &amp; GOTS'!$D2158</f>
        <v>0</v>
      </c>
      <c r="D2066" s="14" t="str" cm="1">
        <f t="array" aca="1" ref="D2066" ca="1">IFERROR(INDIRECT("'Application For Textile'!L"&amp;'Application For TE &amp; GOTS'!S2158),"")</f>
        <v/>
      </c>
      <c r="E2066" s="14" t="str">
        <f ca="1">'Application For TE &amp; GOTS'!AF2158</f>
        <v/>
      </c>
      <c r="F2066" s="14" t="str">
        <f ca="1">'Application For TE &amp; GOTS'!AH2158</f>
        <v/>
      </c>
      <c r="G2066" s="14" t="e">
        <f ca="1">'Application For TE &amp; GOTS'!AI2158</f>
        <v>#REF!</v>
      </c>
    </row>
    <row r="2067" spans="1:7">
      <c r="A2067" s="14">
        <v>2046</v>
      </c>
      <c r="B2067" s="14" t="str">
        <f ca="1">'Application For TE &amp; GOTS'!X2159</f>
        <v/>
      </c>
      <c r="C2067" s="14">
        <f>'Application For TE &amp; GOTS'!$D2159</f>
        <v>0</v>
      </c>
      <c r="D2067" s="14" t="str" cm="1">
        <f t="array" aca="1" ref="D2067" ca="1">IFERROR(INDIRECT("'Application For Textile'!L"&amp;'Application For TE &amp; GOTS'!S2159),"")</f>
        <v/>
      </c>
      <c r="E2067" s="14" t="str">
        <f ca="1">'Application For TE &amp; GOTS'!AF2159</f>
        <v/>
      </c>
      <c r="F2067" s="14" t="str">
        <f ca="1">'Application For TE &amp; GOTS'!AH2159</f>
        <v/>
      </c>
      <c r="G2067" s="14" t="e">
        <f ca="1">'Application For TE &amp; GOTS'!AI2159</f>
        <v>#REF!</v>
      </c>
    </row>
    <row r="2068" spans="1:7">
      <c r="A2068" s="14">
        <v>2047</v>
      </c>
      <c r="B2068" s="14" t="str">
        <f ca="1">'Application For TE &amp; GOTS'!X2160</f>
        <v/>
      </c>
      <c r="C2068" s="14">
        <f>'Application For TE &amp; GOTS'!$D2160</f>
        <v>0</v>
      </c>
      <c r="D2068" s="14" t="str" cm="1">
        <f t="array" aca="1" ref="D2068" ca="1">IFERROR(INDIRECT("'Application For Textile'!L"&amp;'Application For TE &amp; GOTS'!S2160),"")</f>
        <v/>
      </c>
      <c r="E2068" s="14" t="str">
        <f ca="1">'Application For TE &amp; GOTS'!AF2160</f>
        <v/>
      </c>
      <c r="F2068" s="14" t="str">
        <f ca="1">'Application For TE &amp; GOTS'!AH2160</f>
        <v/>
      </c>
      <c r="G2068" s="14" t="e">
        <f ca="1">'Application For TE &amp; GOTS'!AI2160</f>
        <v>#REF!</v>
      </c>
    </row>
    <row r="2069" spans="1:7">
      <c r="A2069" s="14">
        <v>2048</v>
      </c>
      <c r="B2069" s="14" t="str">
        <f ca="1">'Application For TE &amp; GOTS'!X2161</f>
        <v/>
      </c>
      <c r="C2069" s="14">
        <f>'Application For TE &amp; GOTS'!$D2161</f>
        <v>0</v>
      </c>
      <c r="D2069" s="14" t="str" cm="1">
        <f t="array" aca="1" ref="D2069" ca="1">IFERROR(INDIRECT("'Application For Textile'!L"&amp;'Application For TE &amp; GOTS'!S2161),"")</f>
        <v/>
      </c>
      <c r="E2069" s="14" t="str">
        <f ca="1">'Application For TE &amp; GOTS'!AF2161</f>
        <v/>
      </c>
      <c r="F2069" s="14" t="str">
        <f ca="1">'Application For TE &amp; GOTS'!AH2161</f>
        <v/>
      </c>
      <c r="G2069" s="14" t="e">
        <f ca="1">'Application For TE &amp; GOTS'!AI2161</f>
        <v>#REF!</v>
      </c>
    </row>
    <row r="2070" spans="1:7">
      <c r="A2070" s="14">
        <v>2049</v>
      </c>
      <c r="B2070" s="14" t="str">
        <f ca="1">'Application For TE &amp; GOTS'!X2162</f>
        <v/>
      </c>
      <c r="C2070" s="14">
        <f>'Application For TE &amp; GOTS'!$D2162</f>
        <v>0</v>
      </c>
      <c r="D2070" s="14" t="str" cm="1">
        <f t="array" aca="1" ref="D2070" ca="1">IFERROR(INDIRECT("'Application For Textile'!L"&amp;'Application For TE &amp; GOTS'!S2162),"")</f>
        <v/>
      </c>
      <c r="E2070" s="14" t="str">
        <f ca="1">'Application For TE &amp; GOTS'!AF2162</f>
        <v/>
      </c>
      <c r="F2070" s="14" t="str">
        <f ca="1">'Application For TE &amp; GOTS'!AH2162</f>
        <v/>
      </c>
      <c r="G2070" s="14" t="e">
        <f ca="1">'Application For TE &amp; GOTS'!AI2162</f>
        <v>#REF!</v>
      </c>
    </row>
    <row r="2071" spans="1:7">
      <c r="A2071" s="14">
        <v>2050</v>
      </c>
      <c r="B2071" s="14" t="str">
        <f ca="1">'Application For TE &amp; GOTS'!X2163</f>
        <v/>
      </c>
      <c r="C2071" s="14">
        <f>'Application For TE &amp; GOTS'!$D2163</f>
        <v>0</v>
      </c>
      <c r="D2071" s="14" t="str" cm="1">
        <f t="array" aca="1" ref="D2071" ca="1">IFERROR(INDIRECT("'Application For Textile'!L"&amp;'Application For TE &amp; GOTS'!S2163),"")</f>
        <v/>
      </c>
      <c r="E2071" s="14" t="str">
        <f ca="1">'Application For TE &amp; GOTS'!AF2163</f>
        <v/>
      </c>
      <c r="F2071" s="14" t="str">
        <f ca="1">'Application For TE &amp; GOTS'!AH2163</f>
        <v/>
      </c>
      <c r="G2071" s="14" t="e">
        <f ca="1">'Application For TE &amp; GOTS'!AI2163</f>
        <v>#REF!</v>
      </c>
    </row>
    <row r="2072" spans="1:7">
      <c r="A2072" s="14">
        <v>2051</v>
      </c>
      <c r="B2072" s="14" t="str">
        <f ca="1">'Application For TE &amp; GOTS'!X2164</f>
        <v/>
      </c>
      <c r="C2072" s="14">
        <f>'Application For TE &amp; GOTS'!$D2164</f>
        <v>0</v>
      </c>
      <c r="D2072" s="14" t="str" cm="1">
        <f t="array" aca="1" ref="D2072" ca="1">IFERROR(INDIRECT("'Application For Textile'!L"&amp;'Application For TE &amp; GOTS'!S2164),"")</f>
        <v/>
      </c>
      <c r="E2072" s="14" t="str">
        <f ca="1">'Application For TE &amp; GOTS'!AF2164</f>
        <v/>
      </c>
      <c r="F2072" s="14" t="str">
        <f ca="1">'Application For TE &amp; GOTS'!AH2164</f>
        <v/>
      </c>
      <c r="G2072" s="14" t="e">
        <f ca="1">'Application For TE &amp; GOTS'!AI2164</f>
        <v>#REF!</v>
      </c>
    </row>
    <row r="2073" spans="1:7">
      <c r="A2073" s="14">
        <v>2052</v>
      </c>
      <c r="B2073" s="14" t="str">
        <f ca="1">'Application For TE &amp; GOTS'!X2165</f>
        <v/>
      </c>
      <c r="C2073" s="14">
        <f>'Application For TE &amp; GOTS'!$D2165</f>
        <v>0</v>
      </c>
      <c r="D2073" s="14" t="str" cm="1">
        <f t="array" aca="1" ref="D2073" ca="1">IFERROR(INDIRECT("'Application For Textile'!L"&amp;'Application For TE &amp; GOTS'!S2165),"")</f>
        <v/>
      </c>
      <c r="E2073" s="14" t="str">
        <f ca="1">'Application For TE &amp; GOTS'!AF2165</f>
        <v/>
      </c>
      <c r="F2073" s="14" t="str">
        <f ca="1">'Application For TE &amp; GOTS'!AH2165</f>
        <v/>
      </c>
      <c r="G2073" s="14" t="e">
        <f ca="1">'Application For TE &amp; GOTS'!AI2165</f>
        <v>#REF!</v>
      </c>
    </row>
    <row r="2074" spans="1:7">
      <c r="A2074" s="14">
        <v>2053</v>
      </c>
      <c r="B2074" s="14" t="str">
        <f ca="1">'Application For TE &amp; GOTS'!X2166</f>
        <v/>
      </c>
      <c r="C2074" s="14">
        <f>'Application For TE &amp; GOTS'!$D2166</f>
        <v>0</v>
      </c>
      <c r="D2074" s="14" t="str" cm="1">
        <f t="array" aca="1" ref="D2074" ca="1">IFERROR(INDIRECT("'Application For Textile'!L"&amp;'Application For TE &amp; GOTS'!S2166),"")</f>
        <v/>
      </c>
      <c r="E2074" s="14" t="str">
        <f ca="1">'Application For TE &amp; GOTS'!AF2166</f>
        <v/>
      </c>
      <c r="F2074" s="14" t="str">
        <f ca="1">'Application For TE &amp; GOTS'!AH2166</f>
        <v/>
      </c>
      <c r="G2074" s="14" t="e">
        <f ca="1">'Application For TE &amp; GOTS'!AI2166</f>
        <v>#REF!</v>
      </c>
    </row>
    <row r="2075" spans="1:7">
      <c r="A2075" s="14">
        <v>2054</v>
      </c>
      <c r="B2075" s="14" t="str">
        <f ca="1">'Application For TE &amp; GOTS'!X2167</f>
        <v/>
      </c>
      <c r="C2075" s="14">
        <f>'Application For TE &amp; GOTS'!$D2167</f>
        <v>0</v>
      </c>
      <c r="D2075" s="14" t="str" cm="1">
        <f t="array" aca="1" ref="D2075" ca="1">IFERROR(INDIRECT("'Application For Textile'!L"&amp;'Application For TE &amp; GOTS'!S2167),"")</f>
        <v/>
      </c>
      <c r="E2075" s="14" t="str">
        <f ca="1">'Application For TE &amp; GOTS'!AF2167</f>
        <v/>
      </c>
      <c r="F2075" s="14" t="str">
        <f ca="1">'Application For TE &amp; GOTS'!AH2167</f>
        <v/>
      </c>
      <c r="G2075" s="14" t="e">
        <f ca="1">'Application For TE &amp; GOTS'!AI2167</f>
        <v>#REF!</v>
      </c>
    </row>
    <row r="2076" spans="1:7">
      <c r="A2076" s="14">
        <v>2055</v>
      </c>
      <c r="B2076" s="14" t="str">
        <f ca="1">'Application For TE &amp; GOTS'!X2168</f>
        <v/>
      </c>
      <c r="C2076" s="14">
        <f>'Application For TE &amp; GOTS'!$D2168</f>
        <v>0</v>
      </c>
      <c r="D2076" s="14" t="str" cm="1">
        <f t="array" aca="1" ref="D2076" ca="1">IFERROR(INDIRECT("'Application For Textile'!L"&amp;'Application For TE &amp; GOTS'!S2168),"")</f>
        <v/>
      </c>
      <c r="E2076" s="14" t="str">
        <f ca="1">'Application For TE &amp; GOTS'!AF2168</f>
        <v/>
      </c>
      <c r="F2076" s="14" t="str">
        <f ca="1">'Application For TE &amp; GOTS'!AH2168</f>
        <v/>
      </c>
      <c r="G2076" s="14" t="e">
        <f ca="1">'Application For TE &amp; GOTS'!AI2168</f>
        <v>#REF!</v>
      </c>
    </row>
    <row r="2077" spans="1:7">
      <c r="A2077" s="14">
        <v>2056</v>
      </c>
      <c r="B2077" s="14" t="str">
        <f ca="1">'Application For TE &amp; GOTS'!X2169</f>
        <v/>
      </c>
      <c r="C2077" s="14">
        <f>'Application For TE &amp; GOTS'!$D2169</f>
        <v>0</v>
      </c>
      <c r="D2077" s="14" t="str" cm="1">
        <f t="array" aca="1" ref="D2077" ca="1">IFERROR(INDIRECT("'Application For Textile'!L"&amp;'Application For TE &amp; GOTS'!S2169),"")</f>
        <v/>
      </c>
      <c r="E2077" s="14" t="str">
        <f ca="1">'Application For TE &amp; GOTS'!AF2169</f>
        <v/>
      </c>
      <c r="F2077" s="14" t="str">
        <f ca="1">'Application For TE &amp; GOTS'!AH2169</f>
        <v/>
      </c>
      <c r="G2077" s="14" t="e">
        <f ca="1">'Application For TE &amp; GOTS'!AI2169</f>
        <v>#REF!</v>
      </c>
    </row>
    <row r="2078" spans="1:7">
      <c r="A2078" s="14">
        <v>2057</v>
      </c>
      <c r="B2078" s="14" t="str">
        <f ca="1">'Application For TE &amp; GOTS'!X2170</f>
        <v/>
      </c>
      <c r="C2078" s="14">
        <f>'Application For TE &amp; GOTS'!$D2170</f>
        <v>0</v>
      </c>
      <c r="D2078" s="14" t="str" cm="1">
        <f t="array" aca="1" ref="D2078" ca="1">IFERROR(INDIRECT("'Application For Textile'!L"&amp;'Application For TE &amp; GOTS'!S2170),"")</f>
        <v/>
      </c>
      <c r="E2078" s="14" t="str">
        <f ca="1">'Application For TE &amp; GOTS'!AF2170</f>
        <v/>
      </c>
      <c r="F2078" s="14" t="str">
        <f ca="1">'Application For TE &amp; GOTS'!AH2170</f>
        <v/>
      </c>
      <c r="G2078" s="14" t="e">
        <f ca="1">'Application For TE &amp; GOTS'!AI2170</f>
        <v>#REF!</v>
      </c>
    </row>
    <row r="2079" spans="1:7">
      <c r="A2079" s="14">
        <v>2058</v>
      </c>
      <c r="B2079" s="14" t="str">
        <f ca="1">'Application For TE &amp; GOTS'!X2171</f>
        <v/>
      </c>
      <c r="C2079" s="14">
        <f>'Application For TE &amp; GOTS'!$D2171</f>
        <v>0</v>
      </c>
      <c r="D2079" s="14" t="str" cm="1">
        <f t="array" aca="1" ref="D2079" ca="1">IFERROR(INDIRECT("'Application For Textile'!L"&amp;'Application For TE &amp; GOTS'!S2171),"")</f>
        <v/>
      </c>
      <c r="E2079" s="14" t="str">
        <f ca="1">'Application For TE &amp; GOTS'!AF2171</f>
        <v/>
      </c>
      <c r="F2079" s="14" t="str">
        <f ca="1">'Application For TE &amp; GOTS'!AH2171</f>
        <v/>
      </c>
      <c r="G2079" s="14" t="e">
        <f ca="1">'Application For TE &amp; GOTS'!AI2171</f>
        <v>#REF!</v>
      </c>
    </row>
    <row r="2080" spans="1:7">
      <c r="A2080" s="14">
        <v>2059</v>
      </c>
      <c r="B2080" s="14" t="str">
        <f ca="1">'Application For TE &amp; GOTS'!X2172</f>
        <v/>
      </c>
      <c r="C2080" s="14">
        <f>'Application For TE &amp; GOTS'!$D2172</f>
        <v>0</v>
      </c>
      <c r="D2080" s="14" t="str" cm="1">
        <f t="array" aca="1" ref="D2080" ca="1">IFERROR(INDIRECT("'Application For Textile'!L"&amp;'Application For TE &amp; GOTS'!S2172),"")</f>
        <v/>
      </c>
      <c r="E2080" s="14" t="str">
        <f ca="1">'Application For TE &amp; GOTS'!AF2172</f>
        <v/>
      </c>
      <c r="F2080" s="14" t="str">
        <f ca="1">'Application For TE &amp; GOTS'!AH2172</f>
        <v/>
      </c>
      <c r="G2080" s="14" t="e">
        <f ca="1">'Application For TE &amp; GOTS'!AI2172</f>
        <v>#REF!</v>
      </c>
    </row>
    <row r="2081" spans="1:7">
      <c r="A2081" s="14">
        <v>2060</v>
      </c>
      <c r="B2081" s="14" t="str">
        <f ca="1">'Application For TE &amp; GOTS'!X2173</f>
        <v/>
      </c>
      <c r="C2081" s="14">
        <f>'Application For TE &amp; GOTS'!$D2173</f>
        <v>0</v>
      </c>
      <c r="D2081" s="14" t="str" cm="1">
        <f t="array" aca="1" ref="D2081" ca="1">IFERROR(INDIRECT("'Application For Textile'!L"&amp;'Application For TE &amp; GOTS'!S2173),"")</f>
        <v/>
      </c>
      <c r="E2081" s="14" t="str">
        <f ca="1">'Application For TE &amp; GOTS'!AF2173</f>
        <v/>
      </c>
      <c r="F2081" s="14" t="str">
        <f ca="1">'Application For TE &amp; GOTS'!AH2173</f>
        <v/>
      </c>
      <c r="G2081" s="14" t="e">
        <f ca="1">'Application For TE &amp; GOTS'!AI2173</f>
        <v>#REF!</v>
      </c>
    </row>
    <row r="2082" spans="1:7">
      <c r="A2082" s="14">
        <v>2061</v>
      </c>
      <c r="B2082" s="14" t="str">
        <f ca="1">'Application For TE &amp; GOTS'!X2174</f>
        <v/>
      </c>
      <c r="C2082" s="14">
        <f>'Application For TE &amp; GOTS'!$D2174</f>
        <v>0</v>
      </c>
      <c r="D2082" s="14" t="str" cm="1">
        <f t="array" aca="1" ref="D2082" ca="1">IFERROR(INDIRECT("'Application For Textile'!L"&amp;'Application For TE &amp; GOTS'!S2174),"")</f>
        <v/>
      </c>
      <c r="E2082" s="14" t="str">
        <f ca="1">'Application For TE &amp; GOTS'!AF2174</f>
        <v/>
      </c>
      <c r="F2082" s="14" t="str">
        <f ca="1">'Application For TE &amp; GOTS'!AH2174</f>
        <v/>
      </c>
      <c r="G2082" s="14" t="e">
        <f ca="1">'Application For TE &amp; GOTS'!AI2174</f>
        <v>#REF!</v>
      </c>
    </row>
    <row r="2083" spans="1:7">
      <c r="A2083" s="14">
        <v>2062</v>
      </c>
      <c r="B2083" s="14" t="str">
        <f ca="1">'Application For TE &amp; GOTS'!X2175</f>
        <v/>
      </c>
      <c r="C2083" s="14">
        <f>'Application For TE &amp; GOTS'!$D2175</f>
        <v>0</v>
      </c>
      <c r="D2083" s="14" t="str" cm="1">
        <f t="array" aca="1" ref="D2083" ca="1">IFERROR(INDIRECT("'Application For Textile'!L"&amp;'Application For TE &amp; GOTS'!S2175),"")</f>
        <v/>
      </c>
      <c r="E2083" s="14" t="str">
        <f ca="1">'Application For TE &amp; GOTS'!AF2175</f>
        <v/>
      </c>
      <c r="F2083" s="14" t="str">
        <f ca="1">'Application For TE &amp; GOTS'!AH2175</f>
        <v/>
      </c>
      <c r="G2083" s="14" t="e">
        <f ca="1">'Application For TE &amp; GOTS'!AI2175</f>
        <v>#REF!</v>
      </c>
    </row>
    <row r="2084" spans="1:7">
      <c r="A2084" s="14">
        <v>2063</v>
      </c>
      <c r="B2084" s="14" t="str">
        <f ca="1">'Application For TE &amp; GOTS'!X2176</f>
        <v/>
      </c>
      <c r="C2084" s="14">
        <f>'Application For TE &amp; GOTS'!$D2176</f>
        <v>0</v>
      </c>
      <c r="D2084" s="14" t="str" cm="1">
        <f t="array" aca="1" ref="D2084" ca="1">IFERROR(INDIRECT("'Application For Textile'!L"&amp;'Application For TE &amp; GOTS'!S2176),"")</f>
        <v/>
      </c>
      <c r="E2084" s="14" t="str">
        <f ca="1">'Application For TE &amp; GOTS'!AF2176</f>
        <v/>
      </c>
      <c r="F2084" s="14" t="str">
        <f ca="1">'Application For TE &amp; GOTS'!AH2176</f>
        <v/>
      </c>
      <c r="G2084" s="14" t="e">
        <f ca="1">'Application For TE &amp; GOTS'!AI2176</f>
        <v>#REF!</v>
      </c>
    </row>
    <row r="2085" spans="1:7">
      <c r="A2085" s="14">
        <v>2064</v>
      </c>
      <c r="B2085" s="14" t="str">
        <f ca="1">'Application For TE &amp; GOTS'!X2177</f>
        <v/>
      </c>
      <c r="C2085" s="14">
        <f>'Application For TE &amp; GOTS'!$D2177</f>
        <v>0</v>
      </c>
      <c r="D2085" s="14" t="str" cm="1">
        <f t="array" aca="1" ref="D2085" ca="1">IFERROR(INDIRECT("'Application For Textile'!L"&amp;'Application For TE &amp; GOTS'!S2177),"")</f>
        <v/>
      </c>
      <c r="E2085" s="14" t="str">
        <f ca="1">'Application For TE &amp; GOTS'!AF2177</f>
        <v/>
      </c>
      <c r="F2085" s="14" t="str">
        <f ca="1">'Application For TE &amp; GOTS'!AH2177</f>
        <v/>
      </c>
      <c r="G2085" s="14" t="e">
        <f ca="1">'Application For TE &amp; GOTS'!AI2177</f>
        <v>#REF!</v>
      </c>
    </row>
    <row r="2086" spans="1:7">
      <c r="A2086" s="14">
        <v>2065</v>
      </c>
      <c r="B2086" s="14" t="str">
        <f ca="1">'Application For TE &amp; GOTS'!X2178</f>
        <v/>
      </c>
      <c r="C2086" s="14">
        <f>'Application For TE &amp; GOTS'!$D2178</f>
        <v>0</v>
      </c>
      <c r="D2086" s="14" t="str" cm="1">
        <f t="array" aca="1" ref="D2086" ca="1">IFERROR(INDIRECT("'Application For Textile'!L"&amp;'Application For TE &amp; GOTS'!S2178),"")</f>
        <v/>
      </c>
      <c r="E2086" s="14" t="str">
        <f ca="1">'Application For TE &amp; GOTS'!AF2178</f>
        <v/>
      </c>
      <c r="F2086" s="14" t="str">
        <f ca="1">'Application For TE &amp; GOTS'!AH2178</f>
        <v/>
      </c>
      <c r="G2086" s="14" t="e">
        <f ca="1">'Application For TE &amp; GOTS'!AI2178</f>
        <v>#REF!</v>
      </c>
    </row>
    <row r="2087" spans="1:7">
      <c r="A2087" s="14">
        <v>2066</v>
      </c>
      <c r="B2087" s="14" t="str">
        <f ca="1">'Application For TE &amp; GOTS'!X2179</f>
        <v/>
      </c>
      <c r="C2087" s="14">
        <f>'Application For TE &amp; GOTS'!$D2179</f>
        <v>0</v>
      </c>
      <c r="D2087" s="14" t="str" cm="1">
        <f t="array" aca="1" ref="D2087" ca="1">IFERROR(INDIRECT("'Application For Textile'!L"&amp;'Application For TE &amp; GOTS'!S2179),"")</f>
        <v/>
      </c>
      <c r="E2087" s="14" t="str">
        <f ca="1">'Application For TE &amp; GOTS'!AF2179</f>
        <v/>
      </c>
      <c r="F2087" s="14" t="str">
        <f ca="1">'Application For TE &amp; GOTS'!AH2179</f>
        <v/>
      </c>
      <c r="G2087" s="14" t="e">
        <f ca="1">'Application For TE &amp; GOTS'!AI2179</f>
        <v>#REF!</v>
      </c>
    </row>
    <row r="2088" spans="1:7">
      <c r="A2088" s="14">
        <v>2067</v>
      </c>
      <c r="B2088" s="14" t="str">
        <f ca="1">'Application For TE &amp; GOTS'!X2180</f>
        <v/>
      </c>
      <c r="C2088" s="14">
        <f>'Application For TE &amp; GOTS'!$D2180</f>
        <v>0</v>
      </c>
      <c r="D2088" s="14" t="str" cm="1">
        <f t="array" aca="1" ref="D2088" ca="1">IFERROR(INDIRECT("'Application For Textile'!L"&amp;'Application For TE &amp; GOTS'!S2180),"")</f>
        <v/>
      </c>
      <c r="E2088" s="14" t="str">
        <f ca="1">'Application For TE &amp; GOTS'!AF2180</f>
        <v/>
      </c>
      <c r="F2088" s="14" t="str">
        <f ca="1">'Application For TE &amp; GOTS'!AH2180</f>
        <v/>
      </c>
      <c r="G2088" s="14" t="e">
        <f ca="1">'Application For TE &amp; GOTS'!AI2180</f>
        <v>#REF!</v>
      </c>
    </row>
    <row r="2089" spans="1:7">
      <c r="A2089" s="14">
        <v>2068</v>
      </c>
      <c r="B2089" s="14" t="str">
        <f ca="1">'Application For TE &amp; GOTS'!X2181</f>
        <v/>
      </c>
      <c r="C2089" s="14">
        <f>'Application For TE &amp; GOTS'!$D2181</f>
        <v>0</v>
      </c>
      <c r="D2089" s="14" t="str" cm="1">
        <f t="array" aca="1" ref="D2089" ca="1">IFERROR(INDIRECT("'Application For Textile'!L"&amp;'Application For TE &amp; GOTS'!S2181),"")</f>
        <v/>
      </c>
      <c r="E2089" s="14" t="str">
        <f ca="1">'Application For TE &amp; GOTS'!AF2181</f>
        <v/>
      </c>
      <c r="F2089" s="14" t="str">
        <f ca="1">'Application For TE &amp; GOTS'!AH2181</f>
        <v/>
      </c>
      <c r="G2089" s="14" t="e">
        <f ca="1">'Application For TE &amp; GOTS'!AI2181</f>
        <v>#REF!</v>
      </c>
    </row>
    <row r="2090" spans="1:7">
      <c r="A2090" s="14">
        <v>2069</v>
      </c>
      <c r="B2090" s="14" t="str">
        <f ca="1">'Application For TE &amp; GOTS'!X2182</f>
        <v/>
      </c>
      <c r="C2090" s="14">
        <f>'Application For TE &amp; GOTS'!$D2182</f>
        <v>0</v>
      </c>
      <c r="D2090" s="14" t="str" cm="1">
        <f t="array" aca="1" ref="D2090" ca="1">IFERROR(INDIRECT("'Application For Textile'!L"&amp;'Application For TE &amp; GOTS'!S2182),"")</f>
        <v/>
      </c>
      <c r="E2090" s="14" t="str">
        <f ca="1">'Application For TE &amp; GOTS'!AF2182</f>
        <v/>
      </c>
      <c r="F2090" s="14" t="str">
        <f ca="1">'Application For TE &amp; GOTS'!AH2182</f>
        <v/>
      </c>
      <c r="G2090" s="14" t="e">
        <f ca="1">'Application For TE &amp; GOTS'!AI2182</f>
        <v>#REF!</v>
      </c>
    </row>
    <row r="2091" spans="1:7">
      <c r="A2091" s="14">
        <v>2070</v>
      </c>
      <c r="B2091" s="14" t="str">
        <f ca="1">'Application For TE &amp; GOTS'!X2183</f>
        <v/>
      </c>
      <c r="C2091" s="14">
        <f>'Application For TE &amp; GOTS'!$D2183</f>
        <v>0</v>
      </c>
      <c r="D2091" s="14" t="str" cm="1">
        <f t="array" aca="1" ref="D2091" ca="1">IFERROR(INDIRECT("'Application For Textile'!L"&amp;'Application For TE &amp; GOTS'!S2183),"")</f>
        <v/>
      </c>
      <c r="E2091" s="14" t="str">
        <f ca="1">'Application For TE &amp; GOTS'!AF2183</f>
        <v/>
      </c>
      <c r="F2091" s="14" t="str">
        <f ca="1">'Application For TE &amp; GOTS'!AH2183</f>
        <v/>
      </c>
      <c r="G2091" s="14" t="e">
        <f ca="1">'Application For TE &amp; GOTS'!AI2183</f>
        <v>#REF!</v>
      </c>
    </row>
    <row r="2092" spans="1:7">
      <c r="A2092" s="14">
        <v>2071</v>
      </c>
      <c r="B2092" s="14" t="str">
        <f ca="1">'Application For TE &amp; GOTS'!X2184</f>
        <v/>
      </c>
      <c r="C2092" s="14">
        <f>'Application For TE &amp; GOTS'!$D2184</f>
        <v>0</v>
      </c>
      <c r="D2092" s="14" t="str" cm="1">
        <f t="array" aca="1" ref="D2092" ca="1">IFERROR(INDIRECT("'Application For Textile'!L"&amp;'Application For TE &amp; GOTS'!S2184),"")</f>
        <v/>
      </c>
      <c r="E2092" s="14" t="str">
        <f ca="1">'Application For TE &amp; GOTS'!AF2184</f>
        <v/>
      </c>
      <c r="F2092" s="14" t="str">
        <f ca="1">'Application For TE &amp; GOTS'!AH2184</f>
        <v/>
      </c>
      <c r="G2092" s="14" t="e">
        <f ca="1">'Application For TE &amp; GOTS'!AI2184</f>
        <v>#REF!</v>
      </c>
    </row>
    <row r="2093" spans="1:7">
      <c r="A2093" s="14">
        <v>2072</v>
      </c>
      <c r="B2093" s="14" t="str">
        <f ca="1">'Application For TE &amp; GOTS'!X2185</f>
        <v/>
      </c>
      <c r="C2093" s="14">
        <f>'Application For TE &amp; GOTS'!$D2185</f>
        <v>0</v>
      </c>
      <c r="D2093" s="14" t="str" cm="1">
        <f t="array" aca="1" ref="D2093" ca="1">IFERROR(INDIRECT("'Application For Textile'!L"&amp;'Application For TE &amp; GOTS'!S2185),"")</f>
        <v/>
      </c>
      <c r="E2093" s="14" t="str">
        <f ca="1">'Application For TE &amp; GOTS'!AF2185</f>
        <v/>
      </c>
      <c r="F2093" s="14" t="str">
        <f ca="1">'Application For TE &amp; GOTS'!AH2185</f>
        <v/>
      </c>
      <c r="G2093" s="14" t="e">
        <f ca="1">'Application For TE &amp; GOTS'!AI2185</f>
        <v>#REF!</v>
      </c>
    </row>
    <row r="2094" spans="1:7">
      <c r="A2094" s="14">
        <v>2073</v>
      </c>
      <c r="B2094" s="14" t="str">
        <f ca="1">'Application For TE &amp; GOTS'!X2186</f>
        <v/>
      </c>
      <c r="C2094" s="14">
        <f>'Application For TE &amp; GOTS'!$D2186</f>
        <v>0</v>
      </c>
      <c r="D2094" s="14" t="str" cm="1">
        <f t="array" aca="1" ref="D2094" ca="1">IFERROR(INDIRECT("'Application For Textile'!L"&amp;'Application For TE &amp; GOTS'!S2186),"")</f>
        <v/>
      </c>
      <c r="E2094" s="14" t="str">
        <f ca="1">'Application For TE &amp; GOTS'!AF2186</f>
        <v/>
      </c>
      <c r="F2094" s="14" t="str">
        <f ca="1">'Application For TE &amp; GOTS'!AH2186</f>
        <v/>
      </c>
      <c r="G2094" s="14" t="e">
        <f ca="1">'Application For TE &amp; GOTS'!AI2186</f>
        <v>#REF!</v>
      </c>
    </row>
    <row r="2095" spans="1:7">
      <c r="A2095" s="14">
        <v>2074</v>
      </c>
      <c r="B2095" s="14" t="str">
        <f ca="1">'Application For TE &amp; GOTS'!X2187</f>
        <v/>
      </c>
      <c r="C2095" s="14">
        <f>'Application For TE &amp; GOTS'!$D2187</f>
        <v>0</v>
      </c>
      <c r="D2095" s="14" t="str" cm="1">
        <f t="array" aca="1" ref="D2095" ca="1">IFERROR(INDIRECT("'Application For Textile'!L"&amp;'Application For TE &amp; GOTS'!S2187),"")</f>
        <v/>
      </c>
      <c r="E2095" s="14" t="str">
        <f ca="1">'Application For TE &amp; GOTS'!AF2187</f>
        <v/>
      </c>
      <c r="F2095" s="14" t="str">
        <f ca="1">'Application For TE &amp; GOTS'!AH2187</f>
        <v/>
      </c>
      <c r="G2095" s="14" t="e">
        <f ca="1">'Application For TE &amp; GOTS'!AI2187</f>
        <v>#REF!</v>
      </c>
    </row>
    <row r="2096" spans="1:7">
      <c r="A2096" s="14">
        <v>2075</v>
      </c>
      <c r="B2096" s="14" t="str">
        <f ca="1">'Application For TE &amp; GOTS'!X2188</f>
        <v/>
      </c>
      <c r="C2096" s="14">
        <f>'Application For TE &amp; GOTS'!$D2188</f>
        <v>0</v>
      </c>
      <c r="D2096" s="14" t="str" cm="1">
        <f t="array" aca="1" ref="D2096" ca="1">IFERROR(INDIRECT("'Application For Textile'!L"&amp;'Application For TE &amp; GOTS'!S2188),"")</f>
        <v/>
      </c>
      <c r="E2096" s="14" t="str">
        <f ca="1">'Application For TE &amp; GOTS'!AF2188</f>
        <v/>
      </c>
      <c r="F2096" s="14" t="str">
        <f ca="1">'Application For TE &amp; GOTS'!AH2188</f>
        <v/>
      </c>
      <c r="G2096" s="14" t="e">
        <f ca="1">'Application For TE &amp; GOTS'!AI2188</f>
        <v>#REF!</v>
      </c>
    </row>
    <row r="2097" spans="1:7">
      <c r="A2097" s="14">
        <v>2076</v>
      </c>
      <c r="B2097" s="14" t="str">
        <f ca="1">'Application For TE &amp; GOTS'!X2189</f>
        <v/>
      </c>
      <c r="C2097" s="14">
        <f>'Application For TE &amp; GOTS'!$D2189</f>
        <v>0</v>
      </c>
      <c r="D2097" s="14" t="str" cm="1">
        <f t="array" aca="1" ref="D2097" ca="1">IFERROR(INDIRECT("'Application For Textile'!L"&amp;'Application For TE &amp; GOTS'!S2189),"")</f>
        <v/>
      </c>
      <c r="E2097" s="14" t="str">
        <f ca="1">'Application For TE &amp; GOTS'!AF2189</f>
        <v/>
      </c>
      <c r="F2097" s="14" t="str">
        <f ca="1">'Application For TE &amp; GOTS'!AH2189</f>
        <v/>
      </c>
      <c r="G2097" s="14" t="e">
        <f ca="1">'Application For TE &amp; GOTS'!AI2189</f>
        <v>#REF!</v>
      </c>
    </row>
    <row r="2098" spans="1:7">
      <c r="A2098" s="14">
        <v>2077</v>
      </c>
      <c r="B2098" s="14" t="str">
        <f ca="1">'Application For TE &amp; GOTS'!X2190</f>
        <v/>
      </c>
      <c r="C2098" s="14">
        <f>'Application For TE &amp; GOTS'!$D2190</f>
        <v>0</v>
      </c>
      <c r="D2098" s="14" t="str" cm="1">
        <f t="array" aca="1" ref="D2098" ca="1">IFERROR(INDIRECT("'Application For Textile'!L"&amp;'Application For TE &amp; GOTS'!S2190),"")</f>
        <v/>
      </c>
      <c r="E2098" s="14" t="str">
        <f ca="1">'Application For TE &amp; GOTS'!AF2190</f>
        <v/>
      </c>
      <c r="F2098" s="14" t="str">
        <f ca="1">'Application For TE &amp; GOTS'!AH2190</f>
        <v/>
      </c>
      <c r="G2098" s="14" t="e">
        <f ca="1">'Application For TE &amp; GOTS'!AI2190</f>
        <v>#REF!</v>
      </c>
    </row>
    <row r="2099" spans="1:7">
      <c r="A2099" s="14">
        <v>2078</v>
      </c>
      <c r="B2099" s="14" t="str">
        <f ca="1">'Application For TE &amp; GOTS'!X2191</f>
        <v/>
      </c>
      <c r="C2099" s="14">
        <f>'Application For TE &amp; GOTS'!$D2191</f>
        <v>0</v>
      </c>
      <c r="D2099" s="14" t="str" cm="1">
        <f t="array" aca="1" ref="D2099" ca="1">IFERROR(INDIRECT("'Application For Textile'!L"&amp;'Application For TE &amp; GOTS'!S2191),"")</f>
        <v/>
      </c>
      <c r="E2099" s="14" t="str">
        <f ca="1">'Application For TE &amp; GOTS'!AF2191</f>
        <v/>
      </c>
      <c r="F2099" s="14" t="str">
        <f ca="1">'Application For TE &amp; GOTS'!AH2191</f>
        <v/>
      </c>
      <c r="G2099" s="14" t="e">
        <f ca="1">'Application For TE &amp; GOTS'!AI2191</f>
        <v>#REF!</v>
      </c>
    </row>
    <row r="2100" spans="1:7">
      <c r="A2100" s="14">
        <v>2079</v>
      </c>
      <c r="B2100" s="14" t="str">
        <f ca="1">'Application For TE &amp; GOTS'!X2192</f>
        <v/>
      </c>
      <c r="C2100" s="14">
        <f>'Application For TE &amp; GOTS'!$D2192</f>
        <v>0</v>
      </c>
      <c r="D2100" s="14" t="str" cm="1">
        <f t="array" aca="1" ref="D2100" ca="1">IFERROR(INDIRECT("'Application For Textile'!L"&amp;'Application For TE &amp; GOTS'!S2192),"")</f>
        <v/>
      </c>
      <c r="E2100" s="14" t="str">
        <f ca="1">'Application For TE &amp; GOTS'!AF2192</f>
        <v/>
      </c>
      <c r="F2100" s="14" t="str">
        <f ca="1">'Application For TE &amp; GOTS'!AH2192</f>
        <v/>
      </c>
      <c r="G2100" s="14" t="e">
        <f ca="1">'Application For TE &amp; GOTS'!AI2192</f>
        <v>#REF!</v>
      </c>
    </row>
    <row r="2101" spans="1:7">
      <c r="A2101" s="14">
        <v>2080</v>
      </c>
      <c r="B2101" s="14" t="str">
        <f ca="1">'Application For TE &amp; GOTS'!X2193</f>
        <v/>
      </c>
      <c r="C2101" s="14">
        <f>'Application For TE &amp; GOTS'!$D2193</f>
        <v>0</v>
      </c>
      <c r="D2101" s="14" t="str" cm="1">
        <f t="array" aca="1" ref="D2101" ca="1">IFERROR(INDIRECT("'Application For Textile'!L"&amp;'Application For TE &amp; GOTS'!S2193),"")</f>
        <v/>
      </c>
      <c r="E2101" s="14" t="str">
        <f ca="1">'Application For TE &amp; GOTS'!AF2193</f>
        <v/>
      </c>
      <c r="F2101" s="14" t="str">
        <f ca="1">'Application For TE &amp; GOTS'!AH2193</f>
        <v/>
      </c>
      <c r="G2101" s="14" t="e">
        <f ca="1">'Application For TE &amp; GOTS'!AI2193</f>
        <v>#REF!</v>
      </c>
    </row>
    <row r="2102" spans="1:7">
      <c r="A2102" s="14">
        <v>2081</v>
      </c>
      <c r="B2102" s="14" t="str">
        <f ca="1">'Application For TE &amp; GOTS'!X2194</f>
        <v/>
      </c>
      <c r="C2102" s="14">
        <f>'Application For TE &amp; GOTS'!$D2194</f>
        <v>0</v>
      </c>
      <c r="D2102" s="14" t="str" cm="1">
        <f t="array" aca="1" ref="D2102" ca="1">IFERROR(INDIRECT("'Application For Textile'!L"&amp;'Application For TE &amp; GOTS'!S2194),"")</f>
        <v/>
      </c>
      <c r="E2102" s="14" t="str">
        <f ca="1">'Application For TE &amp; GOTS'!AF2194</f>
        <v/>
      </c>
      <c r="F2102" s="14" t="str">
        <f ca="1">'Application For TE &amp; GOTS'!AH2194</f>
        <v/>
      </c>
      <c r="G2102" s="14" t="e">
        <f ca="1">'Application For TE &amp; GOTS'!AI2194</f>
        <v>#REF!</v>
      </c>
    </row>
    <row r="2103" spans="1:7">
      <c r="A2103" s="14">
        <v>2082</v>
      </c>
      <c r="B2103" s="14" t="str">
        <f ca="1">'Application For TE &amp; GOTS'!X2195</f>
        <v/>
      </c>
      <c r="C2103" s="14">
        <f>'Application For TE &amp; GOTS'!$D2195</f>
        <v>0</v>
      </c>
      <c r="D2103" s="14" t="str" cm="1">
        <f t="array" aca="1" ref="D2103" ca="1">IFERROR(INDIRECT("'Application For Textile'!L"&amp;'Application For TE &amp; GOTS'!S2195),"")</f>
        <v/>
      </c>
      <c r="E2103" s="14" t="str">
        <f ca="1">'Application For TE &amp; GOTS'!AF2195</f>
        <v/>
      </c>
      <c r="F2103" s="14" t="str">
        <f ca="1">'Application For TE &amp; GOTS'!AH2195</f>
        <v/>
      </c>
      <c r="G2103" s="14" t="e">
        <f ca="1">'Application For TE &amp; GOTS'!AI2195</f>
        <v>#REF!</v>
      </c>
    </row>
    <row r="2104" spans="1:7">
      <c r="A2104" s="14">
        <v>2083</v>
      </c>
      <c r="B2104" s="14" t="str">
        <f ca="1">'Application For TE &amp; GOTS'!X2196</f>
        <v/>
      </c>
      <c r="C2104" s="14">
        <f>'Application For TE &amp; GOTS'!$D2196</f>
        <v>0</v>
      </c>
      <c r="D2104" s="14" t="str" cm="1">
        <f t="array" aca="1" ref="D2104" ca="1">IFERROR(INDIRECT("'Application For Textile'!L"&amp;'Application For TE &amp; GOTS'!S2196),"")</f>
        <v/>
      </c>
      <c r="E2104" s="14" t="str">
        <f ca="1">'Application For TE &amp; GOTS'!AF2196</f>
        <v/>
      </c>
      <c r="F2104" s="14" t="str">
        <f ca="1">'Application For TE &amp; GOTS'!AH2196</f>
        <v/>
      </c>
      <c r="G2104" s="14" t="e">
        <f ca="1">'Application For TE &amp; GOTS'!AI2196</f>
        <v>#REF!</v>
      </c>
    </row>
    <row r="2105" spans="1:7">
      <c r="A2105" s="14">
        <v>2084</v>
      </c>
      <c r="B2105" s="14" t="str">
        <f ca="1">'Application For TE &amp; GOTS'!X2197</f>
        <v/>
      </c>
      <c r="C2105" s="14">
        <f>'Application For TE &amp; GOTS'!$D2197</f>
        <v>0</v>
      </c>
      <c r="D2105" s="14" t="str" cm="1">
        <f t="array" aca="1" ref="D2105" ca="1">IFERROR(INDIRECT("'Application For Textile'!L"&amp;'Application For TE &amp; GOTS'!S2197),"")</f>
        <v/>
      </c>
      <c r="E2105" s="14" t="str">
        <f ca="1">'Application For TE &amp; GOTS'!AF2197</f>
        <v/>
      </c>
      <c r="F2105" s="14" t="str">
        <f ca="1">'Application For TE &amp; GOTS'!AH2197</f>
        <v/>
      </c>
      <c r="G2105" s="14" t="e">
        <f ca="1">'Application For TE &amp; GOTS'!AI2197</f>
        <v>#REF!</v>
      </c>
    </row>
    <row r="2106" spans="1:7">
      <c r="A2106" s="14">
        <v>2085</v>
      </c>
      <c r="B2106" s="14" t="str">
        <f ca="1">'Application For TE &amp; GOTS'!X2198</f>
        <v/>
      </c>
      <c r="C2106" s="14">
        <f>'Application For TE &amp; GOTS'!$D2198</f>
        <v>0</v>
      </c>
      <c r="D2106" s="14" t="str" cm="1">
        <f t="array" aca="1" ref="D2106" ca="1">IFERROR(INDIRECT("'Application For Textile'!L"&amp;'Application For TE &amp; GOTS'!S2198),"")</f>
        <v/>
      </c>
      <c r="E2106" s="14" t="str">
        <f ca="1">'Application For TE &amp; GOTS'!AF2198</f>
        <v/>
      </c>
      <c r="F2106" s="14" t="str">
        <f ca="1">'Application For TE &amp; GOTS'!AH2198</f>
        <v/>
      </c>
      <c r="G2106" s="14" t="e">
        <f ca="1">'Application For TE &amp; GOTS'!AI2198</f>
        <v>#REF!</v>
      </c>
    </row>
    <row r="2107" spans="1:7">
      <c r="A2107" s="14">
        <v>2086</v>
      </c>
      <c r="B2107" s="14" t="str">
        <f ca="1">'Application For TE &amp; GOTS'!X2199</f>
        <v/>
      </c>
      <c r="C2107" s="14">
        <f>'Application For TE &amp; GOTS'!$D2199</f>
        <v>0</v>
      </c>
      <c r="D2107" s="14" t="str" cm="1">
        <f t="array" aca="1" ref="D2107" ca="1">IFERROR(INDIRECT("'Application For Textile'!L"&amp;'Application For TE &amp; GOTS'!S2199),"")</f>
        <v/>
      </c>
      <c r="E2107" s="14" t="str">
        <f ca="1">'Application For TE &amp; GOTS'!AF2199</f>
        <v/>
      </c>
      <c r="F2107" s="14" t="str">
        <f ca="1">'Application For TE &amp; GOTS'!AH2199</f>
        <v/>
      </c>
      <c r="G2107" s="14" t="e">
        <f ca="1">'Application For TE &amp; GOTS'!AI2199</f>
        <v>#REF!</v>
      </c>
    </row>
    <row r="2108" spans="1:7">
      <c r="A2108" s="14">
        <v>2087</v>
      </c>
      <c r="B2108" s="14" t="str">
        <f ca="1">'Application For TE &amp; GOTS'!X2200</f>
        <v/>
      </c>
      <c r="C2108" s="14">
        <f>'Application For TE &amp; GOTS'!$D2200</f>
        <v>0</v>
      </c>
      <c r="D2108" s="14" t="str" cm="1">
        <f t="array" aca="1" ref="D2108" ca="1">IFERROR(INDIRECT("'Application For Textile'!L"&amp;'Application For TE &amp; GOTS'!S2200),"")</f>
        <v/>
      </c>
      <c r="E2108" s="14" t="str">
        <f ca="1">'Application For TE &amp; GOTS'!AF2200</f>
        <v/>
      </c>
      <c r="F2108" s="14" t="str">
        <f ca="1">'Application For TE &amp; GOTS'!AH2200</f>
        <v/>
      </c>
      <c r="G2108" s="14" t="e">
        <f ca="1">'Application For TE &amp; GOTS'!AI2200</f>
        <v>#REF!</v>
      </c>
    </row>
    <row r="2109" spans="1:7">
      <c r="A2109" s="14">
        <v>2088</v>
      </c>
      <c r="B2109" s="14" t="str">
        <f ca="1">'Application For TE &amp; GOTS'!X2201</f>
        <v/>
      </c>
      <c r="C2109" s="14">
        <f>'Application For TE &amp; GOTS'!$D2201</f>
        <v>0</v>
      </c>
      <c r="D2109" s="14" t="str" cm="1">
        <f t="array" aca="1" ref="D2109" ca="1">IFERROR(INDIRECT("'Application For Textile'!L"&amp;'Application For TE &amp; GOTS'!S2201),"")</f>
        <v/>
      </c>
      <c r="E2109" s="14" t="str">
        <f ca="1">'Application For TE &amp; GOTS'!AF2201</f>
        <v/>
      </c>
      <c r="F2109" s="14" t="str">
        <f ca="1">'Application For TE &amp; GOTS'!AH2201</f>
        <v/>
      </c>
      <c r="G2109" s="14" t="e">
        <f ca="1">'Application For TE &amp; GOTS'!AI2201</f>
        <v>#REF!</v>
      </c>
    </row>
    <row r="2110" spans="1:7">
      <c r="A2110" s="14">
        <v>2089</v>
      </c>
      <c r="B2110" s="14" t="str">
        <f ca="1">'Application For TE &amp; GOTS'!X2202</f>
        <v/>
      </c>
      <c r="C2110" s="14">
        <f>'Application For TE &amp; GOTS'!$D2202</f>
        <v>0</v>
      </c>
      <c r="D2110" s="14" t="str" cm="1">
        <f t="array" aca="1" ref="D2110" ca="1">IFERROR(INDIRECT("'Application For Textile'!L"&amp;'Application For TE &amp; GOTS'!S2202),"")</f>
        <v/>
      </c>
      <c r="E2110" s="14" t="str">
        <f ca="1">'Application For TE &amp; GOTS'!AF2202</f>
        <v/>
      </c>
      <c r="F2110" s="14" t="str">
        <f ca="1">'Application For TE &amp; GOTS'!AH2202</f>
        <v/>
      </c>
      <c r="G2110" s="14" t="e">
        <f ca="1">'Application For TE &amp; GOTS'!AI2202</f>
        <v>#REF!</v>
      </c>
    </row>
    <row r="2111" spans="1:7">
      <c r="A2111" s="14">
        <v>2090</v>
      </c>
      <c r="B2111" s="14" t="str">
        <f ca="1">'Application For TE &amp; GOTS'!X2203</f>
        <v/>
      </c>
      <c r="C2111" s="14">
        <f>'Application For TE &amp; GOTS'!$D2203</f>
        <v>0</v>
      </c>
      <c r="D2111" s="14" t="str" cm="1">
        <f t="array" aca="1" ref="D2111" ca="1">IFERROR(INDIRECT("'Application For Textile'!L"&amp;'Application For TE &amp; GOTS'!S2203),"")</f>
        <v/>
      </c>
      <c r="E2111" s="14" t="str">
        <f ca="1">'Application For TE &amp; GOTS'!AF2203</f>
        <v/>
      </c>
      <c r="F2111" s="14" t="str">
        <f ca="1">'Application For TE &amp; GOTS'!AH2203</f>
        <v/>
      </c>
      <c r="G2111" s="14" t="e">
        <f ca="1">'Application For TE &amp; GOTS'!AI2203</f>
        <v>#REF!</v>
      </c>
    </row>
    <row r="2112" spans="1:7">
      <c r="A2112" s="14">
        <v>2091</v>
      </c>
      <c r="B2112" s="14" t="str">
        <f ca="1">'Application For TE &amp; GOTS'!X2204</f>
        <v/>
      </c>
      <c r="C2112" s="14">
        <f>'Application For TE &amp; GOTS'!$D2204</f>
        <v>0</v>
      </c>
      <c r="D2112" s="14" t="str" cm="1">
        <f t="array" aca="1" ref="D2112" ca="1">IFERROR(INDIRECT("'Application For Textile'!L"&amp;'Application For TE &amp; GOTS'!S2204),"")</f>
        <v/>
      </c>
      <c r="E2112" s="14" t="str">
        <f ca="1">'Application For TE &amp; GOTS'!AF2204</f>
        <v/>
      </c>
      <c r="F2112" s="14" t="str">
        <f ca="1">'Application For TE &amp; GOTS'!AH2204</f>
        <v/>
      </c>
      <c r="G2112" s="14" t="e">
        <f ca="1">'Application For TE &amp; GOTS'!AI2204</f>
        <v>#REF!</v>
      </c>
    </row>
    <row r="2113" spans="1:7">
      <c r="A2113" s="14">
        <v>2092</v>
      </c>
      <c r="B2113" s="14" t="str">
        <f ca="1">'Application For TE &amp; GOTS'!X2205</f>
        <v/>
      </c>
      <c r="C2113" s="14">
        <f>'Application For TE &amp; GOTS'!$D2205</f>
        <v>0</v>
      </c>
      <c r="D2113" s="14" t="str" cm="1">
        <f t="array" aca="1" ref="D2113" ca="1">IFERROR(INDIRECT("'Application For Textile'!L"&amp;'Application For TE &amp; GOTS'!S2205),"")</f>
        <v/>
      </c>
      <c r="E2113" s="14" t="str">
        <f ca="1">'Application For TE &amp; GOTS'!AF2205</f>
        <v/>
      </c>
      <c r="F2113" s="14" t="str">
        <f ca="1">'Application For TE &amp; GOTS'!AH2205</f>
        <v/>
      </c>
      <c r="G2113" s="14" t="e">
        <f ca="1">'Application For TE &amp; GOTS'!AI2205</f>
        <v>#REF!</v>
      </c>
    </row>
    <row r="2114" spans="1:7">
      <c r="A2114" s="14">
        <v>2093</v>
      </c>
      <c r="B2114" s="14" t="str">
        <f ca="1">'Application For TE &amp; GOTS'!X2206</f>
        <v/>
      </c>
      <c r="C2114" s="14">
        <f>'Application For TE &amp; GOTS'!$D2206</f>
        <v>0</v>
      </c>
      <c r="D2114" s="14" t="str" cm="1">
        <f t="array" aca="1" ref="D2114" ca="1">IFERROR(INDIRECT("'Application For Textile'!L"&amp;'Application For TE &amp; GOTS'!S2206),"")</f>
        <v/>
      </c>
      <c r="E2114" s="14" t="str">
        <f ca="1">'Application For TE &amp; GOTS'!AF2206</f>
        <v/>
      </c>
      <c r="F2114" s="14" t="str">
        <f ca="1">'Application For TE &amp; GOTS'!AH2206</f>
        <v/>
      </c>
      <c r="G2114" s="14" t="e">
        <f ca="1">'Application For TE &amp; GOTS'!AI2206</f>
        <v>#REF!</v>
      </c>
    </row>
    <row r="2115" spans="1:7">
      <c r="A2115" s="14">
        <v>2094</v>
      </c>
      <c r="B2115" s="14" t="str">
        <f ca="1">'Application For TE &amp; GOTS'!X2207</f>
        <v/>
      </c>
      <c r="C2115" s="14">
        <f>'Application For TE &amp; GOTS'!$D2207</f>
        <v>0</v>
      </c>
      <c r="D2115" s="14" t="str" cm="1">
        <f t="array" aca="1" ref="D2115" ca="1">IFERROR(INDIRECT("'Application For Textile'!L"&amp;'Application For TE &amp; GOTS'!S2207),"")</f>
        <v/>
      </c>
      <c r="E2115" s="14" t="str">
        <f ca="1">'Application For TE &amp; GOTS'!AF2207</f>
        <v/>
      </c>
      <c r="F2115" s="14" t="str">
        <f ca="1">'Application For TE &amp; GOTS'!AH2207</f>
        <v/>
      </c>
      <c r="G2115" s="14" t="e">
        <f ca="1">'Application For TE &amp; GOTS'!AI2207</f>
        <v>#REF!</v>
      </c>
    </row>
    <row r="2116" spans="1:7">
      <c r="A2116" s="14">
        <v>2095</v>
      </c>
      <c r="B2116" s="14" t="str">
        <f ca="1">'Application For TE &amp; GOTS'!X2208</f>
        <v/>
      </c>
      <c r="C2116" s="14">
        <f>'Application For TE &amp; GOTS'!$D2208</f>
        <v>0</v>
      </c>
      <c r="D2116" s="14" t="str" cm="1">
        <f t="array" aca="1" ref="D2116" ca="1">IFERROR(INDIRECT("'Application For Textile'!L"&amp;'Application For TE &amp; GOTS'!S2208),"")</f>
        <v/>
      </c>
      <c r="E2116" s="14" t="str">
        <f ca="1">'Application For TE &amp; GOTS'!AF2208</f>
        <v/>
      </c>
      <c r="F2116" s="14" t="str">
        <f ca="1">'Application For TE &amp; GOTS'!AH2208</f>
        <v/>
      </c>
      <c r="G2116" s="14" t="e">
        <f ca="1">'Application For TE &amp; GOTS'!AI2208</f>
        <v>#REF!</v>
      </c>
    </row>
    <row r="2117" spans="1:7">
      <c r="A2117" s="14">
        <v>2096</v>
      </c>
      <c r="B2117" s="14" t="str">
        <f ca="1">'Application For TE &amp; GOTS'!X2209</f>
        <v/>
      </c>
      <c r="C2117" s="14">
        <f>'Application For TE &amp; GOTS'!$D2209</f>
        <v>0</v>
      </c>
      <c r="D2117" s="14" t="str" cm="1">
        <f t="array" aca="1" ref="D2117" ca="1">IFERROR(INDIRECT("'Application For Textile'!L"&amp;'Application For TE &amp; GOTS'!S2209),"")</f>
        <v/>
      </c>
      <c r="E2117" s="14" t="str">
        <f ca="1">'Application For TE &amp; GOTS'!AF2209</f>
        <v/>
      </c>
      <c r="F2117" s="14" t="str">
        <f ca="1">'Application For TE &amp; GOTS'!AH2209</f>
        <v/>
      </c>
      <c r="G2117" s="14" t="e">
        <f ca="1">'Application For TE &amp; GOTS'!AI2209</f>
        <v>#REF!</v>
      </c>
    </row>
    <row r="2118" spans="1:7">
      <c r="A2118" s="14">
        <v>2097</v>
      </c>
      <c r="B2118" s="14" t="str">
        <f ca="1">'Application For TE &amp; GOTS'!X2210</f>
        <v/>
      </c>
      <c r="C2118" s="14">
        <f>'Application For TE &amp; GOTS'!$D2210</f>
        <v>0</v>
      </c>
      <c r="D2118" s="14" t="str" cm="1">
        <f t="array" aca="1" ref="D2118" ca="1">IFERROR(INDIRECT("'Application For Textile'!L"&amp;'Application For TE &amp; GOTS'!S2210),"")</f>
        <v/>
      </c>
      <c r="E2118" s="14" t="str">
        <f ca="1">'Application For TE &amp; GOTS'!AF2210</f>
        <v/>
      </c>
      <c r="F2118" s="14" t="str">
        <f ca="1">'Application For TE &amp; GOTS'!AH2210</f>
        <v/>
      </c>
      <c r="G2118" s="14" t="e">
        <f ca="1">'Application For TE &amp; GOTS'!AI2210</f>
        <v>#REF!</v>
      </c>
    </row>
    <row r="2119" spans="1:7">
      <c r="A2119" s="14">
        <v>2098</v>
      </c>
      <c r="B2119" s="14" t="str">
        <f ca="1">'Application For TE &amp; GOTS'!X2211</f>
        <v/>
      </c>
      <c r="C2119" s="14">
        <f>'Application For TE &amp; GOTS'!$D2211</f>
        <v>0</v>
      </c>
      <c r="D2119" s="14" t="str" cm="1">
        <f t="array" aca="1" ref="D2119" ca="1">IFERROR(INDIRECT("'Application For Textile'!L"&amp;'Application For TE &amp; GOTS'!S2211),"")</f>
        <v/>
      </c>
      <c r="E2119" s="14" t="str">
        <f ca="1">'Application For TE &amp; GOTS'!AF2211</f>
        <v/>
      </c>
      <c r="F2119" s="14" t="str">
        <f ca="1">'Application For TE &amp; GOTS'!AH2211</f>
        <v/>
      </c>
      <c r="G2119" s="14" t="e">
        <f ca="1">'Application For TE &amp; GOTS'!AI2211</f>
        <v>#REF!</v>
      </c>
    </row>
    <row r="2120" spans="1:7">
      <c r="A2120" s="14">
        <v>2099</v>
      </c>
      <c r="B2120" s="14" t="str">
        <f ca="1">'Application For TE &amp; GOTS'!X2212</f>
        <v/>
      </c>
      <c r="C2120" s="14">
        <f>'Application For TE &amp; GOTS'!$D2212</f>
        <v>0</v>
      </c>
      <c r="D2120" s="14" t="str" cm="1">
        <f t="array" aca="1" ref="D2120" ca="1">IFERROR(INDIRECT("'Application For Textile'!L"&amp;'Application For TE &amp; GOTS'!S2212),"")</f>
        <v/>
      </c>
      <c r="E2120" s="14" t="str">
        <f ca="1">'Application For TE &amp; GOTS'!AF2212</f>
        <v/>
      </c>
      <c r="F2120" s="14" t="str">
        <f ca="1">'Application For TE &amp; GOTS'!AH2212</f>
        <v/>
      </c>
      <c r="G2120" s="14" t="e">
        <f ca="1">'Application For TE &amp; GOTS'!AI2212</f>
        <v>#REF!</v>
      </c>
    </row>
    <row r="2121" spans="1:7">
      <c r="A2121" s="14">
        <v>2100</v>
      </c>
      <c r="B2121" s="14" t="str">
        <f ca="1">'Application For TE &amp; GOTS'!X2213</f>
        <v/>
      </c>
      <c r="C2121" s="14">
        <f>'Application For TE &amp; GOTS'!$D2213</f>
        <v>0</v>
      </c>
      <c r="D2121" s="14" t="str" cm="1">
        <f t="array" aca="1" ref="D2121" ca="1">IFERROR(INDIRECT("'Application For Textile'!L"&amp;'Application For TE &amp; GOTS'!S2213),"")</f>
        <v/>
      </c>
      <c r="E2121" s="14" t="str">
        <f ca="1">'Application For TE &amp; GOTS'!AF2213</f>
        <v/>
      </c>
      <c r="F2121" s="14" t="str">
        <f ca="1">'Application For TE &amp; GOTS'!AH2213</f>
        <v/>
      </c>
      <c r="G2121" s="14" t="e">
        <f ca="1">'Application For TE &amp; GOTS'!AI2213</f>
        <v>#REF!</v>
      </c>
    </row>
    <row r="2122" spans="1:7">
      <c r="A2122" s="14">
        <v>2101</v>
      </c>
      <c r="B2122" s="14" t="str">
        <f ca="1">'Application For TE &amp; GOTS'!X2214</f>
        <v/>
      </c>
      <c r="C2122" s="14">
        <f>'Application For TE &amp; GOTS'!$D2214</f>
        <v>0</v>
      </c>
      <c r="D2122" s="14" t="str" cm="1">
        <f t="array" aca="1" ref="D2122" ca="1">IFERROR(INDIRECT("'Application For Textile'!L"&amp;'Application For TE &amp; GOTS'!S2214),"")</f>
        <v/>
      </c>
      <c r="E2122" s="14" t="str">
        <f ca="1">'Application For TE &amp; GOTS'!AF2214</f>
        <v/>
      </c>
      <c r="F2122" s="14" t="str">
        <f ca="1">'Application For TE &amp; GOTS'!AH2214</f>
        <v/>
      </c>
      <c r="G2122" s="14" t="e">
        <f ca="1">'Application For TE &amp; GOTS'!AI2214</f>
        <v>#REF!</v>
      </c>
    </row>
    <row r="2123" spans="1:7">
      <c r="A2123" s="14">
        <v>2102</v>
      </c>
      <c r="B2123" s="14" t="str">
        <f ca="1">'Application For TE &amp; GOTS'!X2215</f>
        <v/>
      </c>
      <c r="C2123" s="14">
        <f>'Application For TE &amp; GOTS'!$D2215</f>
        <v>0</v>
      </c>
      <c r="D2123" s="14" t="str" cm="1">
        <f t="array" aca="1" ref="D2123" ca="1">IFERROR(INDIRECT("'Application For Textile'!L"&amp;'Application For TE &amp; GOTS'!S2215),"")</f>
        <v/>
      </c>
      <c r="E2123" s="14" t="str">
        <f ca="1">'Application For TE &amp; GOTS'!AF2215</f>
        <v/>
      </c>
      <c r="F2123" s="14" t="str">
        <f ca="1">'Application For TE &amp; GOTS'!AH2215</f>
        <v/>
      </c>
      <c r="G2123" s="14" t="e">
        <f ca="1">'Application For TE &amp; GOTS'!AI2215</f>
        <v>#REF!</v>
      </c>
    </row>
    <row r="2124" spans="1:7">
      <c r="A2124" s="14">
        <v>2103</v>
      </c>
      <c r="B2124" s="14" t="str">
        <f ca="1">'Application For TE &amp; GOTS'!X2216</f>
        <v/>
      </c>
      <c r="C2124" s="14">
        <f>'Application For TE &amp; GOTS'!$D2216</f>
        <v>0</v>
      </c>
      <c r="D2124" s="14" t="str" cm="1">
        <f t="array" aca="1" ref="D2124" ca="1">IFERROR(INDIRECT("'Application For Textile'!L"&amp;'Application For TE &amp; GOTS'!S2216),"")</f>
        <v/>
      </c>
      <c r="E2124" s="14" t="str">
        <f ca="1">'Application For TE &amp; GOTS'!AF2216</f>
        <v/>
      </c>
      <c r="F2124" s="14" t="str">
        <f ca="1">'Application For TE &amp; GOTS'!AH2216</f>
        <v/>
      </c>
      <c r="G2124" s="14" t="e">
        <f ca="1">'Application For TE &amp; GOTS'!AI2216</f>
        <v>#REF!</v>
      </c>
    </row>
    <row r="2125" spans="1:7">
      <c r="A2125" s="14">
        <v>2104</v>
      </c>
      <c r="B2125" s="14" t="str">
        <f ca="1">'Application For TE &amp; GOTS'!X2217</f>
        <v/>
      </c>
      <c r="C2125" s="14">
        <f>'Application For TE &amp; GOTS'!$D2217</f>
        <v>0</v>
      </c>
      <c r="D2125" s="14" t="str" cm="1">
        <f t="array" aca="1" ref="D2125" ca="1">IFERROR(INDIRECT("'Application For Textile'!L"&amp;'Application For TE &amp; GOTS'!S2217),"")</f>
        <v/>
      </c>
      <c r="E2125" s="14" t="str">
        <f ca="1">'Application For TE &amp; GOTS'!AF2217</f>
        <v/>
      </c>
      <c r="F2125" s="14" t="str">
        <f ca="1">'Application For TE &amp; GOTS'!AH2217</f>
        <v/>
      </c>
      <c r="G2125" s="14" t="e">
        <f ca="1">'Application For TE &amp; GOTS'!AI2217</f>
        <v>#REF!</v>
      </c>
    </row>
    <row r="2126" spans="1:7">
      <c r="A2126" s="14">
        <v>2105</v>
      </c>
      <c r="B2126" s="14" t="str">
        <f ca="1">'Application For TE &amp; GOTS'!X2218</f>
        <v/>
      </c>
      <c r="C2126" s="14">
        <f>'Application For TE &amp; GOTS'!$D2218</f>
        <v>0</v>
      </c>
      <c r="D2126" s="14" t="str" cm="1">
        <f t="array" aca="1" ref="D2126" ca="1">IFERROR(INDIRECT("'Application For Textile'!L"&amp;'Application For TE &amp; GOTS'!S2218),"")</f>
        <v/>
      </c>
      <c r="E2126" s="14" t="str">
        <f ca="1">'Application For TE &amp; GOTS'!AF2218</f>
        <v/>
      </c>
      <c r="F2126" s="14" t="str">
        <f ca="1">'Application For TE &amp; GOTS'!AH2218</f>
        <v/>
      </c>
      <c r="G2126" s="14" t="e">
        <f ca="1">'Application For TE &amp; GOTS'!AI2218</f>
        <v>#REF!</v>
      </c>
    </row>
    <row r="2127" spans="1:7">
      <c r="A2127" s="14">
        <v>2106</v>
      </c>
      <c r="B2127" s="14" t="str">
        <f ca="1">'Application For TE &amp; GOTS'!X2219</f>
        <v/>
      </c>
      <c r="C2127" s="14">
        <f>'Application For TE &amp; GOTS'!$D2219</f>
        <v>0</v>
      </c>
      <c r="D2127" s="14" t="str" cm="1">
        <f t="array" aca="1" ref="D2127" ca="1">IFERROR(INDIRECT("'Application For Textile'!L"&amp;'Application For TE &amp; GOTS'!S2219),"")</f>
        <v/>
      </c>
      <c r="E2127" s="14" t="str">
        <f ca="1">'Application For TE &amp; GOTS'!AF2219</f>
        <v/>
      </c>
      <c r="F2127" s="14" t="str">
        <f ca="1">'Application For TE &amp; GOTS'!AH2219</f>
        <v/>
      </c>
      <c r="G2127" s="14" t="e">
        <f ca="1">'Application For TE &amp; GOTS'!AI2219</f>
        <v>#REF!</v>
      </c>
    </row>
    <row r="2128" spans="1:7">
      <c r="A2128" s="14">
        <v>2107</v>
      </c>
      <c r="B2128" s="14" t="str">
        <f ca="1">'Application For TE &amp; GOTS'!X2220</f>
        <v/>
      </c>
      <c r="C2128" s="14">
        <f>'Application For TE &amp; GOTS'!$D2220</f>
        <v>0</v>
      </c>
      <c r="D2128" s="14" t="str" cm="1">
        <f t="array" aca="1" ref="D2128" ca="1">IFERROR(INDIRECT("'Application For Textile'!L"&amp;'Application For TE &amp; GOTS'!S2220),"")</f>
        <v/>
      </c>
      <c r="E2128" s="14" t="str">
        <f ca="1">'Application For TE &amp; GOTS'!AF2220</f>
        <v/>
      </c>
      <c r="F2128" s="14" t="str">
        <f ca="1">'Application For TE &amp; GOTS'!AH2220</f>
        <v/>
      </c>
      <c r="G2128" s="14" t="e">
        <f ca="1">'Application For TE &amp; GOTS'!AI2220</f>
        <v>#REF!</v>
      </c>
    </row>
    <row r="2129" spans="1:7">
      <c r="A2129" s="14">
        <v>2108</v>
      </c>
      <c r="B2129" s="14" t="str">
        <f ca="1">'Application For TE &amp; GOTS'!X2221</f>
        <v/>
      </c>
      <c r="C2129" s="14">
        <f>'Application For TE &amp; GOTS'!$D2221</f>
        <v>0</v>
      </c>
      <c r="D2129" s="14" t="str" cm="1">
        <f t="array" aca="1" ref="D2129" ca="1">IFERROR(INDIRECT("'Application For Textile'!L"&amp;'Application For TE &amp; GOTS'!S2221),"")</f>
        <v/>
      </c>
      <c r="E2129" s="14" t="str">
        <f ca="1">'Application For TE &amp; GOTS'!AF2221</f>
        <v/>
      </c>
      <c r="F2129" s="14" t="str">
        <f ca="1">'Application For TE &amp; GOTS'!AH2221</f>
        <v/>
      </c>
      <c r="G2129" s="14" t="e">
        <f ca="1">'Application For TE &amp; GOTS'!AI2221</f>
        <v>#REF!</v>
      </c>
    </row>
    <row r="2130" spans="1:7">
      <c r="A2130" s="14">
        <v>2109</v>
      </c>
      <c r="B2130" s="14" t="str">
        <f ca="1">'Application For TE &amp; GOTS'!X2222</f>
        <v/>
      </c>
      <c r="C2130" s="14">
        <f>'Application For TE &amp; GOTS'!$D2222</f>
        <v>0</v>
      </c>
      <c r="D2130" s="14" t="str" cm="1">
        <f t="array" aca="1" ref="D2130" ca="1">IFERROR(INDIRECT("'Application For Textile'!L"&amp;'Application For TE &amp; GOTS'!S2222),"")</f>
        <v/>
      </c>
      <c r="E2130" s="14" t="str">
        <f ca="1">'Application For TE &amp; GOTS'!AF2222</f>
        <v/>
      </c>
      <c r="F2130" s="14" t="str">
        <f ca="1">'Application For TE &amp; GOTS'!AH2222</f>
        <v/>
      </c>
      <c r="G2130" s="14" t="e">
        <f ca="1">'Application For TE &amp; GOTS'!AI2222</f>
        <v>#REF!</v>
      </c>
    </row>
    <row r="2131" spans="1:7">
      <c r="A2131" s="14">
        <v>2110</v>
      </c>
      <c r="B2131" s="14" t="str">
        <f ca="1">'Application For TE &amp; GOTS'!X2223</f>
        <v/>
      </c>
      <c r="C2131" s="14">
        <f>'Application For TE &amp; GOTS'!$D2223</f>
        <v>0</v>
      </c>
      <c r="D2131" s="14" t="str" cm="1">
        <f t="array" aca="1" ref="D2131" ca="1">IFERROR(INDIRECT("'Application For Textile'!L"&amp;'Application For TE &amp; GOTS'!S2223),"")</f>
        <v/>
      </c>
      <c r="E2131" s="14" t="str">
        <f ca="1">'Application For TE &amp; GOTS'!AF2223</f>
        <v/>
      </c>
      <c r="F2131" s="14" t="str">
        <f ca="1">'Application For TE &amp; GOTS'!AH2223</f>
        <v/>
      </c>
      <c r="G2131" s="14" t="e">
        <f ca="1">'Application For TE &amp; GOTS'!AI2223</f>
        <v>#REF!</v>
      </c>
    </row>
    <row r="2132" spans="1:7">
      <c r="A2132" s="14">
        <v>2111</v>
      </c>
      <c r="B2132" s="14" t="str">
        <f ca="1">'Application For TE &amp; GOTS'!X2224</f>
        <v/>
      </c>
      <c r="C2132" s="14">
        <f>'Application For TE &amp; GOTS'!$D2224</f>
        <v>0</v>
      </c>
      <c r="D2132" s="14" t="str" cm="1">
        <f t="array" aca="1" ref="D2132" ca="1">IFERROR(INDIRECT("'Application For Textile'!L"&amp;'Application For TE &amp; GOTS'!S2224),"")</f>
        <v/>
      </c>
      <c r="E2132" s="14" t="str">
        <f ca="1">'Application For TE &amp; GOTS'!AF2224</f>
        <v/>
      </c>
      <c r="F2132" s="14" t="str">
        <f ca="1">'Application For TE &amp; GOTS'!AH2224</f>
        <v/>
      </c>
      <c r="G2132" s="14" t="e">
        <f ca="1">'Application For TE &amp; GOTS'!AI2224</f>
        <v>#REF!</v>
      </c>
    </row>
    <row r="2133" spans="1:7">
      <c r="A2133" s="14">
        <v>2112</v>
      </c>
      <c r="B2133" s="14" t="str">
        <f ca="1">'Application For TE &amp; GOTS'!X2225</f>
        <v/>
      </c>
      <c r="C2133" s="14">
        <f>'Application For TE &amp; GOTS'!$D2225</f>
        <v>0</v>
      </c>
      <c r="D2133" s="14" t="str" cm="1">
        <f t="array" aca="1" ref="D2133" ca="1">IFERROR(INDIRECT("'Application For Textile'!L"&amp;'Application For TE &amp; GOTS'!S2225),"")</f>
        <v/>
      </c>
      <c r="E2133" s="14" t="str">
        <f ca="1">'Application For TE &amp; GOTS'!AF2225</f>
        <v/>
      </c>
      <c r="F2133" s="14" t="str">
        <f ca="1">'Application For TE &amp; GOTS'!AH2225</f>
        <v/>
      </c>
      <c r="G2133" s="14" t="e">
        <f ca="1">'Application For TE &amp; GOTS'!AI2225</f>
        <v>#REF!</v>
      </c>
    </row>
    <row r="2134" spans="1:7">
      <c r="A2134" s="14">
        <v>2113</v>
      </c>
      <c r="B2134" s="14" t="str">
        <f ca="1">'Application For TE &amp; GOTS'!X2226</f>
        <v/>
      </c>
      <c r="C2134" s="14">
        <f>'Application For TE &amp; GOTS'!$D2226</f>
        <v>0</v>
      </c>
      <c r="D2134" s="14" t="str" cm="1">
        <f t="array" aca="1" ref="D2134" ca="1">IFERROR(INDIRECT("'Application For Textile'!L"&amp;'Application For TE &amp; GOTS'!S2226),"")</f>
        <v/>
      </c>
      <c r="E2134" s="14" t="str">
        <f ca="1">'Application For TE &amp; GOTS'!AF2226</f>
        <v/>
      </c>
      <c r="F2134" s="14" t="str">
        <f ca="1">'Application For TE &amp; GOTS'!AH2226</f>
        <v/>
      </c>
      <c r="G2134" s="14" t="e">
        <f ca="1">'Application For TE &amp; GOTS'!AI2226</f>
        <v>#REF!</v>
      </c>
    </row>
    <row r="2135" spans="1:7">
      <c r="A2135" s="14">
        <v>2114</v>
      </c>
      <c r="B2135" s="14" t="str">
        <f ca="1">'Application For TE &amp; GOTS'!X2227</f>
        <v/>
      </c>
      <c r="C2135" s="14">
        <f>'Application For TE &amp; GOTS'!$D2227</f>
        <v>0</v>
      </c>
      <c r="D2135" s="14" t="str" cm="1">
        <f t="array" aca="1" ref="D2135" ca="1">IFERROR(INDIRECT("'Application For Textile'!L"&amp;'Application For TE &amp; GOTS'!S2227),"")</f>
        <v/>
      </c>
      <c r="E2135" s="14" t="str">
        <f ca="1">'Application For TE &amp; GOTS'!AF2227</f>
        <v/>
      </c>
      <c r="F2135" s="14" t="str">
        <f ca="1">'Application For TE &amp; GOTS'!AH2227</f>
        <v/>
      </c>
      <c r="G2135" s="14" t="e">
        <f ca="1">'Application For TE &amp; GOTS'!AI2227</f>
        <v>#REF!</v>
      </c>
    </row>
    <row r="2136" spans="1:7">
      <c r="A2136" s="14">
        <v>2115</v>
      </c>
      <c r="B2136" s="14" t="str">
        <f ca="1">'Application For TE &amp; GOTS'!X2228</f>
        <v/>
      </c>
      <c r="C2136" s="14">
        <f>'Application For TE &amp; GOTS'!$D2228</f>
        <v>0</v>
      </c>
      <c r="D2136" s="14" t="str" cm="1">
        <f t="array" aca="1" ref="D2136" ca="1">IFERROR(INDIRECT("'Application For Textile'!L"&amp;'Application For TE &amp; GOTS'!S2228),"")</f>
        <v/>
      </c>
      <c r="E2136" s="14" t="str">
        <f ca="1">'Application For TE &amp; GOTS'!AF2228</f>
        <v/>
      </c>
      <c r="F2136" s="14" t="str">
        <f ca="1">'Application For TE &amp; GOTS'!AH2228</f>
        <v/>
      </c>
      <c r="G2136" s="14" t="e">
        <f ca="1">'Application For TE &amp; GOTS'!AI2228</f>
        <v>#REF!</v>
      </c>
    </row>
    <row r="2137" spans="1:7">
      <c r="A2137" s="14">
        <v>2116</v>
      </c>
      <c r="B2137" s="14" t="str">
        <f ca="1">'Application For TE &amp; GOTS'!X2229</f>
        <v/>
      </c>
      <c r="C2137" s="14">
        <f>'Application For TE &amp; GOTS'!$D2229</f>
        <v>0</v>
      </c>
      <c r="D2137" s="14" t="str" cm="1">
        <f t="array" aca="1" ref="D2137" ca="1">IFERROR(INDIRECT("'Application For Textile'!L"&amp;'Application For TE &amp; GOTS'!S2229),"")</f>
        <v/>
      </c>
      <c r="E2137" s="14" t="str">
        <f ca="1">'Application For TE &amp; GOTS'!AF2229</f>
        <v/>
      </c>
      <c r="F2137" s="14" t="str">
        <f ca="1">'Application For TE &amp; GOTS'!AH2229</f>
        <v/>
      </c>
      <c r="G2137" s="14" t="e">
        <f ca="1">'Application For TE &amp; GOTS'!AI2229</f>
        <v>#REF!</v>
      </c>
    </row>
    <row r="2138" spans="1:7">
      <c r="A2138" s="14">
        <v>2117</v>
      </c>
      <c r="B2138" s="14" t="str">
        <f ca="1">'Application For TE &amp; GOTS'!X2230</f>
        <v/>
      </c>
      <c r="C2138" s="14">
        <f>'Application For TE &amp; GOTS'!$D2230</f>
        <v>0</v>
      </c>
      <c r="D2138" s="14" t="str" cm="1">
        <f t="array" aca="1" ref="D2138" ca="1">IFERROR(INDIRECT("'Application For Textile'!L"&amp;'Application For TE &amp; GOTS'!S2230),"")</f>
        <v/>
      </c>
      <c r="E2138" s="14" t="str">
        <f ca="1">'Application For TE &amp; GOTS'!AF2230</f>
        <v/>
      </c>
      <c r="F2138" s="14" t="str">
        <f ca="1">'Application For TE &amp; GOTS'!AH2230</f>
        <v/>
      </c>
      <c r="G2138" s="14" t="e">
        <f ca="1">'Application For TE &amp; GOTS'!AI2230</f>
        <v>#REF!</v>
      </c>
    </row>
    <row r="2139" spans="1:7">
      <c r="A2139" s="14">
        <v>2118</v>
      </c>
      <c r="B2139" s="14" t="str">
        <f ca="1">'Application For TE &amp; GOTS'!X2231</f>
        <v/>
      </c>
      <c r="C2139" s="14">
        <f>'Application For TE &amp; GOTS'!$D2231</f>
        <v>0</v>
      </c>
      <c r="D2139" s="14" t="str" cm="1">
        <f t="array" aca="1" ref="D2139" ca="1">IFERROR(INDIRECT("'Application For Textile'!L"&amp;'Application For TE &amp; GOTS'!S2231),"")</f>
        <v/>
      </c>
      <c r="E2139" s="14" t="str">
        <f ca="1">'Application For TE &amp; GOTS'!AF2231</f>
        <v/>
      </c>
      <c r="F2139" s="14" t="str">
        <f ca="1">'Application For TE &amp; GOTS'!AH2231</f>
        <v/>
      </c>
      <c r="G2139" s="14" t="e">
        <f ca="1">'Application For TE &amp; GOTS'!AI2231</f>
        <v>#REF!</v>
      </c>
    </row>
    <row r="2140" spans="1:7">
      <c r="A2140" s="14">
        <v>2119</v>
      </c>
      <c r="B2140" s="14" t="str">
        <f ca="1">'Application For TE &amp; GOTS'!X2232</f>
        <v/>
      </c>
      <c r="C2140" s="14">
        <f>'Application For TE &amp; GOTS'!$D2232</f>
        <v>0</v>
      </c>
      <c r="D2140" s="14" t="str" cm="1">
        <f t="array" aca="1" ref="D2140" ca="1">IFERROR(INDIRECT("'Application For Textile'!L"&amp;'Application For TE &amp; GOTS'!S2232),"")</f>
        <v/>
      </c>
      <c r="E2140" s="14" t="str">
        <f ca="1">'Application For TE &amp; GOTS'!AF2232</f>
        <v/>
      </c>
      <c r="F2140" s="14" t="str">
        <f ca="1">'Application For TE &amp; GOTS'!AH2232</f>
        <v/>
      </c>
      <c r="G2140" s="14" t="e">
        <f ca="1">'Application For TE &amp; GOTS'!AI2232</f>
        <v>#REF!</v>
      </c>
    </row>
    <row r="2141" spans="1:7">
      <c r="A2141" s="14">
        <v>2120</v>
      </c>
      <c r="B2141" s="14" t="str">
        <f ca="1">'Application For TE &amp; GOTS'!X2233</f>
        <v/>
      </c>
      <c r="C2141" s="14">
        <f>'Application For TE &amp; GOTS'!$D2233</f>
        <v>0</v>
      </c>
      <c r="D2141" s="14" t="str" cm="1">
        <f t="array" aca="1" ref="D2141" ca="1">IFERROR(INDIRECT("'Application For Textile'!L"&amp;'Application For TE &amp; GOTS'!S2233),"")</f>
        <v/>
      </c>
      <c r="E2141" s="14" t="str">
        <f ca="1">'Application For TE &amp; GOTS'!AF2233</f>
        <v/>
      </c>
      <c r="F2141" s="14" t="str">
        <f ca="1">'Application For TE &amp; GOTS'!AH2233</f>
        <v/>
      </c>
      <c r="G2141" s="14" t="e">
        <f ca="1">'Application For TE &amp; GOTS'!AI2233</f>
        <v>#REF!</v>
      </c>
    </row>
    <row r="2142" spans="1:7">
      <c r="A2142" s="14">
        <v>2121</v>
      </c>
      <c r="B2142" s="14" t="str">
        <f ca="1">'Application For TE &amp; GOTS'!X2234</f>
        <v/>
      </c>
      <c r="C2142" s="14">
        <f>'Application For TE &amp; GOTS'!$D2234</f>
        <v>0</v>
      </c>
      <c r="D2142" s="14" t="str" cm="1">
        <f t="array" aca="1" ref="D2142" ca="1">IFERROR(INDIRECT("'Application For Textile'!L"&amp;'Application For TE &amp; GOTS'!S2234),"")</f>
        <v/>
      </c>
      <c r="E2142" s="14" t="str">
        <f ca="1">'Application For TE &amp; GOTS'!AF2234</f>
        <v/>
      </c>
      <c r="F2142" s="14" t="str">
        <f ca="1">'Application For TE &amp; GOTS'!AH2234</f>
        <v/>
      </c>
      <c r="G2142" s="14" t="e">
        <f ca="1">'Application For TE &amp; GOTS'!AI2234</f>
        <v>#REF!</v>
      </c>
    </row>
    <row r="2143" spans="1:7">
      <c r="A2143" s="14">
        <v>2122</v>
      </c>
      <c r="B2143" s="14" t="str">
        <f ca="1">'Application For TE &amp; GOTS'!X2235</f>
        <v/>
      </c>
      <c r="C2143" s="14">
        <f>'Application For TE &amp; GOTS'!$D2235</f>
        <v>0</v>
      </c>
      <c r="D2143" s="14" t="str" cm="1">
        <f t="array" aca="1" ref="D2143" ca="1">IFERROR(INDIRECT("'Application For Textile'!L"&amp;'Application For TE &amp; GOTS'!S2235),"")</f>
        <v/>
      </c>
      <c r="E2143" s="14" t="str">
        <f ca="1">'Application For TE &amp; GOTS'!AF2235</f>
        <v/>
      </c>
      <c r="F2143" s="14" t="str">
        <f ca="1">'Application For TE &amp; GOTS'!AH2235</f>
        <v/>
      </c>
      <c r="G2143" s="14" t="e">
        <f ca="1">'Application For TE &amp; GOTS'!AI2235</f>
        <v>#REF!</v>
      </c>
    </row>
    <row r="2144" spans="1:7">
      <c r="A2144" s="14">
        <v>2123</v>
      </c>
      <c r="B2144" s="14" t="str">
        <f ca="1">'Application For TE &amp; GOTS'!X2236</f>
        <v/>
      </c>
      <c r="C2144" s="14">
        <f>'Application For TE &amp; GOTS'!$D2236</f>
        <v>0</v>
      </c>
      <c r="D2144" s="14" t="str" cm="1">
        <f t="array" aca="1" ref="D2144" ca="1">IFERROR(INDIRECT("'Application For Textile'!L"&amp;'Application For TE &amp; GOTS'!S2236),"")</f>
        <v/>
      </c>
      <c r="E2144" s="14" t="str">
        <f ca="1">'Application For TE &amp; GOTS'!AF2236</f>
        <v/>
      </c>
      <c r="F2144" s="14" t="str">
        <f ca="1">'Application For TE &amp; GOTS'!AH2236</f>
        <v/>
      </c>
      <c r="G2144" s="14" t="e">
        <f ca="1">'Application For TE &amp; GOTS'!AI2236</f>
        <v>#REF!</v>
      </c>
    </row>
    <row r="2145" spans="1:7">
      <c r="A2145" s="14">
        <v>2124</v>
      </c>
      <c r="B2145" s="14" t="str">
        <f ca="1">'Application For TE &amp; GOTS'!X2237</f>
        <v/>
      </c>
      <c r="C2145" s="14">
        <f>'Application For TE &amp; GOTS'!$D2237</f>
        <v>0</v>
      </c>
      <c r="D2145" s="14" t="str" cm="1">
        <f t="array" aca="1" ref="D2145" ca="1">IFERROR(INDIRECT("'Application For Textile'!L"&amp;'Application For TE &amp; GOTS'!S2237),"")</f>
        <v/>
      </c>
      <c r="E2145" s="14" t="str">
        <f ca="1">'Application For TE &amp; GOTS'!AF2237</f>
        <v/>
      </c>
      <c r="F2145" s="14" t="str">
        <f ca="1">'Application For TE &amp; GOTS'!AH2237</f>
        <v/>
      </c>
      <c r="G2145" s="14" t="e">
        <f ca="1">'Application For TE &amp; GOTS'!AI2237</f>
        <v>#REF!</v>
      </c>
    </row>
    <row r="2146" spans="1:7">
      <c r="A2146" s="14">
        <v>2125</v>
      </c>
      <c r="B2146" s="14" t="str">
        <f ca="1">'Application For TE &amp; GOTS'!X2238</f>
        <v/>
      </c>
      <c r="C2146" s="14">
        <f>'Application For TE &amp; GOTS'!$D2238</f>
        <v>0</v>
      </c>
      <c r="D2146" s="14" t="str" cm="1">
        <f t="array" aca="1" ref="D2146" ca="1">IFERROR(INDIRECT("'Application For Textile'!L"&amp;'Application For TE &amp; GOTS'!S2238),"")</f>
        <v/>
      </c>
      <c r="E2146" s="14" t="str">
        <f ca="1">'Application For TE &amp; GOTS'!AF2238</f>
        <v/>
      </c>
      <c r="F2146" s="14" t="str">
        <f ca="1">'Application For TE &amp; GOTS'!AH2238</f>
        <v/>
      </c>
      <c r="G2146" s="14" t="e">
        <f ca="1">'Application For TE &amp; GOTS'!AI2238</f>
        <v>#REF!</v>
      </c>
    </row>
    <row r="2147" spans="1:7">
      <c r="A2147" s="14">
        <v>2126</v>
      </c>
      <c r="B2147" s="14" t="str">
        <f ca="1">'Application For TE &amp; GOTS'!X2239</f>
        <v/>
      </c>
      <c r="C2147" s="14">
        <f>'Application For TE &amp; GOTS'!$D2239</f>
        <v>0</v>
      </c>
      <c r="D2147" s="14" t="str" cm="1">
        <f t="array" aca="1" ref="D2147" ca="1">IFERROR(INDIRECT("'Application For Textile'!L"&amp;'Application For TE &amp; GOTS'!S2239),"")</f>
        <v/>
      </c>
      <c r="E2147" s="14" t="str">
        <f ca="1">'Application For TE &amp; GOTS'!AF2239</f>
        <v/>
      </c>
      <c r="F2147" s="14" t="str">
        <f ca="1">'Application For TE &amp; GOTS'!AH2239</f>
        <v/>
      </c>
      <c r="G2147" s="14" t="e">
        <f ca="1">'Application For TE &amp; GOTS'!AI2239</f>
        <v>#REF!</v>
      </c>
    </row>
    <row r="2148" spans="1:7">
      <c r="A2148" s="14">
        <v>2127</v>
      </c>
      <c r="B2148" s="14" t="str">
        <f ca="1">'Application For TE &amp; GOTS'!X2240</f>
        <v/>
      </c>
      <c r="C2148" s="14">
        <f>'Application For TE &amp; GOTS'!$D2240</f>
        <v>0</v>
      </c>
      <c r="D2148" s="14" t="str" cm="1">
        <f t="array" aca="1" ref="D2148" ca="1">IFERROR(INDIRECT("'Application For Textile'!L"&amp;'Application For TE &amp; GOTS'!S2240),"")</f>
        <v/>
      </c>
      <c r="E2148" s="14" t="str">
        <f ca="1">'Application For TE &amp; GOTS'!AF2240</f>
        <v/>
      </c>
      <c r="F2148" s="14" t="str">
        <f ca="1">'Application For TE &amp; GOTS'!AH2240</f>
        <v/>
      </c>
      <c r="G2148" s="14" t="e">
        <f ca="1">'Application For TE &amp; GOTS'!AI2240</f>
        <v>#REF!</v>
      </c>
    </row>
    <row r="2149" spans="1:7">
      <c r="A2149" s="14">
        <v>2128</v>
      </c>
      <c r="B2149" s="14" t="str">
        <f ca="1">'Application For TE &amp; GOTS'!X2241</f>
        <v/>
      </c>
      <c r="C2149" s="14">
        <f>'Application For TE &amp; GOTS'!$D2241</f>
        <v>0</v>
      </c>
      <c r="D2149" s="14" t="str" cm="1">
        <f t="array" aca="1" ref="D2149" ca="1">IFERROR(INDIRECT("'Application For Textile'!L"&amp;'Application For TE &amp; GOTS'!S2241),"")</f>
        <v/>
      </c>
      <c r="E2149" s="14" t="str">
        <f ca="1">'Application For TE &amp; GOTS'!AF2241</f>
        <v/>
      </c>
      <c r="F2149" s="14" t="str">
        <f ca="1">'Application For TE &amp; GOTS'!AH2241</f>
        <v/>
      </c>
      <c r="G2149" s="14" t="e">
        <f ca="1">'Application For TE &amp; GOTS'!AI2241</f>
        <v>#REF!</v>
      </c>
    </row>
    <row r="2150" spans="1:7">
      <c r="A2150" s="14">
        <v>2129</v>
      </c>
      <c r="B2150" s="14" t="str">
        <f ca="1">'Application For TE &amp; GOTS'!X2242</f>
        <v/>
      </c>
      <c r="C2150" s="14">
        <f>'Application For TE &amp; GOTS'!$D2242</f>
        <v>0</v>
      </c>
      <c r="D2150" s="14" t="str" cm="1">
        <f t="array" aca="1" ref="D2150" ca="1">IFERROR(INDIRECT("'Application For Textile'!L"&amp;'Application For TE &amp; GOTS'!S2242),"")</f>
        <v/>
      </c>
      <c r="E2150" s="14" t="str">
        <f ca="1">'Application For TE &amp; GOTS'!AF2242</f>
        <v/>
      </c>
      <c r="F2150" s="14" t="str">
        <f ca="1">'Application For TE &amp; GOTS'!AH2242</f>
        <v/>
      </c>
      <c r="G2150" s="14" t="e">
        <f ca="1">'Application For TE &amp; GOTS'!AI2242</f>
        <v>#REF!</v>
      </c>
    </row>
    <row r="2151" spans="1:7">
      <c r="A2151" s="14">
        <v>2130</v>
      </c>
      <c r="B2151" s="14" t="str">
        <f ca="1">'Application For TE &amp; GOTS'!X2243</f>
        <v/>
      </c>
      <c r="C2151" s="14">
        <f>'Application For TE &amp; GOTS'!$D2243</f>
        <v>0</v>
      </c>
      <c r="D2151" s="14" t="str" cm="1">
        <f t="array" aca="1" ref="D2151" ca="1">IFERROR(INDIRECT("'Application For Textile'!L"&amp;'Application For TE &amp; GOTS'!S2243),"")</f>
        <v/>
      </c>
      <c r="E2151" s="14" t="str">
        <f ca="1">'Application For TE &amp; GOTS'!AF2243</f>
        <v/>
      </c>
      <c r="F2151" s="14" t="str">
        <f ca="1">'Application For TE &amp; GOTS'!AH2243</f>
        <v/>
      </c>
      <c r="G2151" s="14" t="e">
        <f ca="1">'Application For TE &amp; GOTS'!AI2243</f>
        <v>#REF!</v>
      </c>
    </row>
    <row r="2152" spans="1:7">
      <c r="A2152" s="14">
        <v>2131</v>
      </c>
      <c r="B2152" s="14" t="str">
        <f ca="1">'Application For TE &amp; GOTS'!X2244</f>
        <v/>
      </c>
      <c r="C2152" s="14">
        <f>'Application For TE &amp; GOTS'!$D2244</f>
        <v>0</v>
      </c>
      <c r="D2152" s="14" t="str" cm="1">
        <f t="array" aca="1" ref="D2152" ca="1">IFERROR(INDIRECT("'Application For Textile'!L"&amp;'Application For TE &amp; GOTS'!S2244),"")</f>
        <v/>
      </c>
      <c r="E2152" s="14" t="str">
        <f ca="1">'Application For TE &amp; GOTS'!AF2244</f>
        <v/>
      </c>
      <c r="F2152" s="14" t="str">
        <f ca="1">'Application For TE &amp; GOTS'!AH2244</f>
        <v/>
      </c>
      <c r="G2152" s="14" t="e">
        <f ca="1">'Application For TE &amp; GOTS'!AI2244</f>
        <v>#REF!</v>
      </c>
    </row>
    <row r="2153" spans="1:7">
      <c r="A2153" s="14">
        <v>2132</v>
      </c>
      <c r="B2153" s="14" t="str">
        <f ca="1">'Application For TE &amp; GOTS'!X2245</f>
        <v/>
      </c>
      <c r="C2153" s="14">
        <f>'Application For TE &amp; GOTS'!$D2245</f>
        <v>0</v>
      </c>
      <c r="D2153" s="14" t="str" cm="1">
        <f t="array" aca="1" ref="D2153" ca="1">IFERROR(INDIRECT("'Application For Textile'!L"&amp;'Application For TE &amp; GOTS'!S2245),"")</f>
        <v/>
      </c>
      <c r="E2153" s="14" t="str">
        <f ca="1">'Application For TE &amp; GOTS'!AF2245</f>
        <v/>
      </c>
      <c r="F2153" s="14" t="str">
        <f ca="1">'Application For TE &amp; GOTS'!AH2245</f>
        <v/>
      </c>
      <c r="G2153" s="14" t="e">
        <f ca="1">'Application For TE &amp; GOTS'!AI2245</f>
        <v>#REF!</v>
      </c>
    </row>
    <row r="2154" spans="1:7">
      <c r="A2154" s="14">
        <v>2133</v>
      </c>
      <c r="B2154" s="14" t="str">
        <f ca="1">'Application For TE &amp; GOTS'!X2246</f>
        <v/>
      </c>
      <c r="C2154" s="14">
        <f>'Application For TE &amp; GOTS'!$D2246</f>
        <v>0</v>
      </c>
      <c r="D2154" s="14" t="str" cm="1">
        <f t="array" aca="1" ref="D2154" ca="1">IFERROR(INDIRECT("'Application For Textile'!L"&amp;'Application For TE &amp; GOTS'!S2246),"")</f>
        <v/>
      </c>
      <c r="E2154" s="14" t="str">
        <f ca="1">'Application For TE &amp; GOTS'!AF2246</f>
        <v/>
      </c>
      <c r="F2154" s="14" t="str">
        <f ca="1">'Application For TE &amp; GOTS'!AH2246</f>
        <v/>
      </c>
      <c r="G2154" s="14" t="e">
        <f ca="1">'Application For TE &amp; GOTS'!AI2246</f>
        <v>#REF!</v>
      </c>
    </row>
    <row r="2155" spans="1:7">
      <c r="A2155" s="14">
        <v>2134</v>
      </c>
      <c r="B2155" s="14" t="str">
        <f ca="1">'Application For TE &amp; GOTS'!X2247</f>
        <v/>
      </c>
      <c r="C2155" s="14">
        <f>'Application For TE &amp; GOTS'!$D2247</f>
        <v>0</v>
      </c>
      <c r="D2155" s="14" t="str" cm="1">
        <f t="array" aca="1" ref="D2155" ca="1">IFERROR(INDIRECT("'Application For Textile'!L"&amp;'Application For TE &amp; GOTS'!S2247),"")</f>
        <v/>
      </c>
      <c r="E2155" s="14" t="str">
        <f ca="1">'Application For TE &amp; GOTS'!AF2247</f>
        <v/>
      </c>
      <c r="F2155" s="14" t="str">
        <f ca="1">'Application For TE &amp; GOTS'!AH2247</f>
        <v/>
      </c>
      <c r="G2155" s="14" t="e">
        <f ca="1">'Application For TE &amp; GOTS'!AI2247</f>
        <v>#REF!</v>
      </c>
    </row>
    <row r="2156" spans="1:7">
      <c r="A2156" s="14">
        <v>2135</v>
      </c>
      <c r="B2156" s="14" t="str">
        <f ca="1">'Application For TE &amp; GOTS'!X2248</f>
        <v/>
      </c>
      <c r="C2156" s="14">
        <f>'Application For TE &amp; GOTS'!$D2248</f>
        <v>0</v>
      </c>
      <c r="D2156" s="14" t="str" cm="1">
        <f t="array" aca="1" ref="D2156" ca="1">IFERROR(INDIRECT("'Application For Textile'!L"&amp;'Application For TE &amp; GOTS'!S2248),"")</f>
        <v/>
      </c>
      <c r="E2156" s="14" t="str">
        <f ca="1">'Application For TE &amp; GOTS'!AF2248</f>
        <v/>
      </c>
      <c r="F2156" s="14" t="str">
        <f ca="1">'Application For TE &amp; GOTS'!AH2248</f>
        <v/>
      </c>
      <c r="G2156" s="14" t="e">
        <f ca="1">'Application For TE &amp; GOTS'!AI2248</f>
        <v>#REF!</v>
      </c>
    </row>
    <row r="2157" spans="1:7">
      <c r="A2157" s="14">
        <v>2136</v>
      </c>
      <c r="B2157" s="14" t="str">
        <f ca="1">'Application For TE &amp; GOTS'!X2249</f>
        <v/>
      </c>
      <c r="C2157" s="14">
        <f>'Application For TE &amp; GOTS'!$D2249</f>
        <v>0</v>
      </c>
      <c r="D2157" s="14" t="str" cm="1">
        <f t="array" aca="1" ref="D2157" ca="1">IFERROR(INDIRECT("'Application For Textile'!L"&amp;'Application For TE &amp; GOTS'!S2249),"")</f>
        <v/>
      </c>
      <c r="E2157" s="14" t="str">
        <f ca="1">'Application For TE &amp; GOTS'!AF2249</f>
        <v/>
      </c>
      <c r="F2157" s="14" t="str">
        <f ca="1">'Application For TE &amp; GOTS'!AH2249</f>
        <v/>
      </c>
      <c r="G2157" s="14" t="e">
        <f ca="1">'Application For TE &amp; GOTS'!AI2249</f>
        <v>#REF!</v>
      </c>
    </row>
    <row r="2158" spans="1:7">
      <c r="A2158" s="14">
        <v>2137</v>
      </c>
      <c r="B2158" s="14" t="str">
        <f ca="1">'Application For TE &amp; GOTS'!X2250</f>
        <v/>
      </c>
      <c r="C2158" s="14">
        <f>'Application For TE &amp; GOTS'!$D2250</f>
        <v>0</v>
      </c>
      <c r="D2158" s="14" t="str" cm="1">
        <f t="array" aca="1" ref="D2158" ca="1">IFERROR(INDIRECT("'Application For Textile'!L"&amp;'Application For TE &amp; GOTS'!S2250),"")</f>
        <v/>
      </c>
      <c r="E2158" s="14" t="str">
        <f ca="1">'Application For TE &amp; GOTS'!AF2250</f>
        <v/>
      </c>
      <c r="F2158" s="14" t="str">
        <f ca="1">'Application For TE &amp; GOTS'!AH2250</f>
        <v/>
      </c>
      <c r="G2158" s="14" t="e">
        <f ca="1">'Application For TE &amp; GOTS'!AI2250</f>
        <v>#REF!</v>
      </c>
    </row>
    <row r="2159" spans="1:7">
      <c r="A2159" s="14">
        <v>2138</v>
      </c>
      <c r="B2159" s="14" t="str">
        <f ca="1">'Application For TE &amp; GOTS'!X2251</f>
        <v/>
      </c>
      <c r="C2159" s="14">
        <f>'Application For TE &amp; GOTS'!$D2251</f>
        <v>0</v>
      </c>
      <c r="D2159" s="14" t="str" cm="1">
        <f t="array" aca="1" ref="D2159" ca="1">IFERROR(INDIRECT("'Application For Textile'!L"&amp;'Application For TE &amp; GOTS'!S2251),"")</f>
        <v/>
      </c>
      <c r="E2159" s="14" t="str">
        <f ca="1">'Application For TE &amp; GOTS'!AF2251</f>
        <v/>
      </c>
      <c r="F2159" s="14" t="str">
        <f ca="1">'Application For TE &amp; GOTS'!AH2251</f>
        <v/>
      </c>
      <c r="G2159" s="14" t="e">
        <f ca="1">'Application For TE &amp; GOTS'!AI2251</f>
        <v>#REF!</v>
      </c>
    </row>
    <row r="2160" spans="1:7">
      <c r="A2160" s="14">
        <v>2139</v>
      </c>
      <c r="B2160" s="14" t="str">
        <f ca="1">'Application For TE &amp; GOTS'!X2252</f>
        <v/>
      </c>
      <c r="C2160" s="14">
        <f>'Application For TE &amp; GOTS'!$D2252</f>
        <v>0</v>
      </c>
      <c r="D2160" s="14" t="str" cm="1">
        <f t="array" aca="1" ref="D2160" ca="1">IFERROR(INDIRECT("'Application For Textile'!L"&amp;'Application For TE &amp; GOTS'!S2252),"")</f>
        <v/>
      </c>
      <c r="E2160" s="14" t="str">
        <f ca="1">'Application For TE &amp; GOTS'!AF2252</f>
        <v/>
      </c>
      <c r="F2160" s="14" t="str">
        <f ca="1">'Application For TE &amp; GOTS'!AH2252</f>
        <v/>
      </c>
      <c r="G2160" s="14" t="e">
        <f ca="1">'Application For TE &amp; GOTS'!AI2252</f>
        <v>#REF!</v>
      </c>
    </row>
    <row r="2161" spans="1:7">
      <c r="A2161" s="14">
        <v>2140</v>
      </c>
      <c r="B2161" s="14" t="str">
        <f ca="1">'Application For TE &amp; GOTS'!X2253</f>
        <v/>
      </c>
      <c r="C2161" s="14">
        <f>'Application For TE &amp; GOTS'!$D2253</f>
        <v>0</v>
      </c>
      <c r="D2161" s="14" t="str" cm="1">
        <f t="array" aca="1" ref="D2161" ca="1">IFERROR(INDIRECT("'Application For Textile'!L"&amp;'Application For TE &amp; GOTS'!S2253),"")</f>
        <v/>
      </c>
      <c r="E2161" s="14" t="str">
        <f ca="1">'Application For TE &amp; GOTS'!AF2253</f>
        <v/>
      </c>
      <c r="F2161" s="14" t="str">
        <f ca="1">'Application For TE &amp; GOTS'!AH2253</f>
        <v/>
      </c>
      <c r="G2161" s="14" t="e">
        <f ca="1">'Application For TE &amp; GOTS'!AI2253</f>
        <v>#REF!</v>
      </c>
    </row>
    <row r="2162" spans="1:7">
      <c r="A2162" s="14">
        <v>2141</v>
      </c>
      <c r="B2162" s="14" t="str">
        <f ca="1">'Application For TE &amp; GOTS'!X2254</f>
        <v/>
      </c>
      <c r="C2162" s="14">
        <f>'Application For TE &amp; GOTS'!$D2254</f>
        <v>0</v>
      </c>
      <c r="D2162" s="14" t="str" cm="1">
        <f t="array" aca="1" ref="D2162" ca="1">IFERROR(INDIRECT("'Application For Textile'!L"&amp;'Application For TE &amp; GOTS'!S2254),"")</f>
        <v/>
      </c>
      <c r="E2162" s="14" t="str">
        <f ca="1">'Application For TE &amp; GOTS'!AF2254</f>
        <v/>
      </c>
      <c r="F2162" s="14" t="str">
        <f ca="1">'Application For TE &amp; GOTS'!AH2254</f>
        <v/>
      </c>
      <c r="G2162" s="14" t="e">
        <f ca="1">'Application For TE &amp; GOTS'!AI2254</f>
        <v>#REF!</v>
      </c>
    </row>
    <row r="2163" spans="1:7">
      <c r="A2163" s="14">
        <v>2142</v>
      </c>
      <c r="B2163" s="14" t="str">
        <f ca="1">'Application For TE &amp; GOTS'!X2255</f>
        <v/>
      </c>
      <c r="C2163" s="14">
        <f>'Application For TE &amp; GOTS'!$D2255</f>
        <v>0</v>
      </c>
      <c r="D2163" s="14" t="str" cm="1">
        <f t="array" aca="1" ref="D2163" ca="1">IFERROR(INDIRECT("'Application For Textile'!L"&amp;'Application For TE &amp; GOTS'!S2255),"")</f>
        <v/>
      </c>
      <c r="E2163" s="14" t="str">
        <f ca="1">'Application For TE &amp; GOTS'!AF2255</f>
        <v/>
      </c>
      <c r="F2163" s="14" t="str">
        <f ca="1">'Application For TE &amp; GOTS'!AH2255</f>
        <v/>
      </c>
      <c r="G2163" s="14" t="e">
        <f ca="1">'Application For TE &amp; GOTS'!AI2255</f>
        <v>#REF!</v>
      </c>
    </row>
    <row r="2164" spans="1:7">
      <c r="A2164" s="14">
        <v>2143</v>
      </c>
      <c r="B2164" s="14" t="str">
        <f ca="1">'Application For TE &amp; GOTS'!X2256</f>
        <v/>
      </c>
      <c r="C2164" s="14">
        <f>'Application For TE &amp; GOTS'!$D2256</f>
        <v>0</v>
      </c>
      <c r="D2164" s="14" t="str" cm="1">
        <f t="array" aca="1" ref="D2164" ca="1">IFERROR(INDIRECT("'Application For Textile'!L"&amp;'Application For TE &amp; GOTS'!S2256),"")</f>
        <v/>
      </c>
      <c r="E2164" s="14" t="str">
        <f ca="1">'Application For TE &amp; GOTS'!AF2256</f>
        <v/>
      </c>
      <c r="F2164" s="14" t="str">
        <f ca="1">'Application For TE &amp; GOTS'!AH2256</f>
        <v/>
      </c>
      <c r="G2164" s="14" t="e">
        <f ca="1">'Application For TE &amp; GOTS'!AI2256</f>
        <v>#REF!</v>
      </c>
    </row>
    <row r="2165" spans="1:7">
      <c r="A2165" s="14">
        <v>2144</v>
      </c>
      <c r="B2165" s="14" t="str">
        <f ca="1">'Application For TE &amp; GOTS'!X2257</f>
        <v/>
      </c>
      <c r="C2165" s="14">
        <f>'Application For TE &amp; GOTS'!$D2257</f>
        <v>0</v>
      </c>
      <c r="D2165" s="14" t="str" cm="1">
        <f t="array" aca="1" ref="D2165" ca="1">IFERROR(INDIRECT("'Application For Textile'!L"&amp;'Application For TE &amp; GOTS'!S2257),"")</f>
        <v/>
      </c>
      <c r="E2165" s="14" t="str">
        <f ca="1">'Application For TE &amp; GOTS'!AF2257</f>
        <v/>
      </c>
      <c r="F2165" s="14" t="str">
        <f ca="1">'Application For TE &amp; GOTS'!AH2257</f>
        <v/>
      </c>
      <c r="G2165" s="14" t="e">
        <f ca="1">'Application For TE &amp; GOTS'!AI2257</f>
        <v>#REF!</v>
      </c>
    </row>
    <row r="2166" spans="1:7">
      <c r="A2166" s="14">
        <v>2145</v>
      </c>
      <c r="B2166" s="14" t="str">
        <f ca="1">'Application For TE &amp; GOTS'!X2258</f>
        <v/>
      </c>
      <c r="C2166" s="14">
        <f>'Application For TE &amp; GOTS'!$D2258</f>
        <v>0</v>
      </c>
      <c r="D2166" s="14" t="str" cm="1">
        <f t="array" aca="1" ref="D2166" ca="1">IFERROR(INDIRECT("'Application For Textile'!L"&amp;'Application For TE &amp; GOTS'!S2258),"")</f>
        <v/>
      </c>
      <c r="E2166" s="14" t="str">
        <f ca="1">'Application For TE &amp; GOTS'!AF2258</f>
        <v/>
      </c>
      <c r="F2166" s="14" t="str">
        <f ca="1">'Application For TE &amp; GOTS'!AH2258</f>
        <v/>
      </c>
      <c r="G2166" s="14" t="e">
        <f ca="1">'Application For TE &amp; GOTS'!AI2258</f>
        <v>#REF!</v>
      </c>
    </row>
    <row r="2167" spans="1:7">
      <c r="A2167" s="14">
        <v>2146</v>
      </c>
      <c r="B2167" s="14" t="str">
        <f ca="1">'Application For TE &amp; GOTS'!X2259</f>
        <v/>
      </c>
      <c r="C2167" s="14">
        <f>'Application For TE &amp; GOTS'!$D2259</f>
        <v>0</v>
      </c>
      <c r="D2167" s="14" t="str" cm="1">
        <f t="array" aca="1" ref="D2167" ca="1">IFERROR(INDIRECT("'Application For Textile'!L"&amp;'Application For TE &amp; GOTS'!S2259),"")</f>
        <v/>
      </c>
      <c r="E2167" s="14" t="str">
        <f ca="1">'Application For TE &amp; GOTS'!AF2259</f>
        <v/>
      </c>
      <c r="F2167" s="14" t="str">
        <f ca="1">'Application For TE &amp; GOTS'!AH2259</f>
        <v/>
      </c>
      <c r="G2167" s="14" t="e">
        <f ca="1">'Application For TE &amp; GOTS'!AI2259</f>
        <v>#REF!</v>
      </c>
    </row>
    <row r="2168" spans="1:7">
      <c r="A2168" s="14">
        <v>2147</v>
      </c>
      <c r="B2168" s="14" t="str">
        <f ca="1">'Application For TE &amp; GOTS'!X2260</f>
        <v/>
      </c>
      <c r="C2168" s="14">
        <f>'Application For TE &amp; GOTS'!$D2260</f>
        <v>0</v>
      </c>
      <c r="D2168" s="14" t="str" cm="1">
        <f t="array" aca="1" ref="D2168" ca="1">IFERROR(INDIRECT("'Application For Textile'!L"&amp;'Application For TE &amp; GOTS'!S2260),"")</f>
        <v/>
      </c>
      <c r="E2168" s="14" t="str">
        <f ca="1">'Application For TE &amp; GOTS'!AF2260</f>
        <v/>
      </c>
      <c r="F2168" s="14" t="str">
        <f ca="1">'Application For TE &amp; GOTS'!AH2260</f>
        <v/>
      </c>
      <c r="G2168" s="14" t="e">
        <f ca="1">'Application For TE &amp; GOTS'!AI2260</f>
        <v>#REF!</v>
      </c>
    </row>
    <row r="2169" spans="1:7">
      <c r="A2169" s="14">
        <v>2148</v>
      </c>
      <c r="B2169" s="14" t="str">
        <f ca="1">'Application For TE &amp; GOTS'!X2261</f>
        <v/>
      </c>
      <c r="C2169" s="14">
        <f>'Application For TE &amp; GOTS'!$D2261</f>
        <v>0</v>
      </c>
      <c r="D2169" s="14" t="str" cm="1">
        <f t="array" aca="1" ref="D2169" ca="1">IFERROR(INDIRECT("'Application For Textile'!L"&amp;'Application For TE &amp; GOTS'!S2261),"")</f>
        <v/>
      </c>
      <c r="E2169" s="14" t="str">
        <f ca="1">'Application For TE &amp; GOTS'!AF2261</f>
        <v/>
      </c>
      <c r="F2169" s="14" t="str">
        <f ca="1">'Application For TE &amp; GOTS'!AH2261</f>
        <v/>
      </c>
      <c r="G2169" s="14" t="e">
        <f ca="1">'Application For TE &amp; GOTS'!AI2261</f>
        <v>#REF!</v>
      </c>
    </row>
    <row r="2170" spans="1:7">
      <c r="A2170" s="14">
        <v>2149</v>
      </c>
      <c r="B2170" s="14" t="str">
        <f ca="1">'Application For TE &amp; GOTS'!X2262</f>
        <v/>
      </c>
      <c r="C2170" s="14">
        <f>'Application For TE &amp; GOTS'!$D2262</f>
        <v>0</v>
      </c>
      <c r="D2170" s="14" t="str" cm="1">
        <f t="array" aca="1" ref="D2170" ca="1">IFERROR(INDIRECT("'Application For Textile'!L"&amp;'Application For TE &amp; GOTS'!S2262),"")</f>
        <v/>
      </c>
      <c r="E2170" s="14" t="str">
        <f ca="1">'Application For TE &amp; GOTS'!AF2262</f>
        <v/>
      </c>
      <c r="F2170" s="14" t="str">
        <f ca="1">'Application For TE &amp; GOTS'!AH2262</f>
        <v/>
      </c>
      <c r="G2170" s="14" t="e">
        <f ca="1">'Application For TE &amp; GOTS'!AI2262</f>
        <v>#REF!</v>
      </c>
    </row>
    <row r="2171" spans="1:7">
      <c r="A2171" s="14">
        <v>2150</v>
      </c>
      <c r="B2171" s="14" t="str">
        <f ca="1">'Application For TE &amp; GOTS'!X2263</f>
        <v/>
      </c>
      <c r="C2171" s="14">
        <f>'Application For TE &amp; GOTS'!$D2263</f>
        <v>0</v>
      </c>
      <c r="D2171" s="14" t="str" cm="1">
        <f t="array" aca="1" ref="D2171" ca="1">IFERROR(INDIRECT("'Application For Textile'!L"&amp;'Application For TE &amp; GOTS'!S2263),"")</f>
        <v/>
      </c>
      <c r="E2171" s="14" t="str">
        <f ca="1">'Application For TE &amp; GOTS'!AF2263</f>
        <v/>
      </c>
      <c r="F2171" s="14" t="str">
        <f ca="1">'Application For TE &amp; GOTS'!AH2263</f>
        <v/>
      </c>
      <c r="G2171" s="14" t="e">
        <f ca="1">'Application For TE &amp; GOTS'!AI2263</f>
        <v>#REF!</v>
      </c>
    </row>
    <row r="2172" spans="1:7">
      <c r="A2172" s="14">
        <v>2151</v>
      </c>
      <c r="B2172" s="14" t="str">
        <f ca="1">'Application For TE &amp; GOTS'!X2264</f>
        <v/>
      </c>
      <c r="C2172" s="14">
        <f>'Application For TE &amp; GOTS'!$D2264</f>
        <v>0</v>
      </c>
      <c r="D2172" s="14" t="str" cm="1">
        <f t="array" aca="1" ref="D2172" ca="1">IFERROR(INDIRECT("'Application For Textile'!L"&amp;'Application For TE &amp; GOTS'!S2264),"")</f>
        <v/>
      </c>
      <c r="E2172" s="14" t="str">
        <f ca="1">'Application For TE &amp; GOTS'!AF2264</f>
        <v/>
      </c>
      <c r="F2172" s="14" t="str">
        <f ca="1">'Application For TE &amp; GOTS'!AH2264</f>
        <v/>
      </c>
      <c r="G2172" s="14" t="e">
        <f ca="1">'Application For TE &amp; GOTS'!AI2264</f>
        <v>#REF!</v>
      </c>
    </row>
    <row r="2173" spans="1:7">
      <c r="A2173" s="14">
        <v>2152</v>
      </c>
      <c r="B2173" s="14" t="str">
        <f ca="1">'Application For TE &amp; GOTS'!X2265</f>
        <v/>
      </c>
      <c r="C2173" s="14">
        <f>'Application For TE &amp; GOTS'!$D2265</f>
        <v>0</v>
      </c>
      <c r="D2173" s="14" t="str" cm="1">
        <f t="array" aca="1" ref="D2173" ca="1">IFERROR(INDIRECT("'Application For Textile'!L"&amp;'Application For TE &amp; GOTS'!S2265),"")</f>
        <v/>
      </c>
      <c r="E2173" s="14" t="str">
        <f ca="1">'Application For TE &amp; GOTS'!AF2265</f>
        <v/>
      </c>
      <c r="F2173" s="14" t="str">
        <f ca="1">'Application For TE &amp; GOTS'!AH2265</f>
        <v/>
      </c>
      <c r="G2173" s="14" t="e">
        <f ca="1">'Application For TE &amp; GOTS'!AI2265</f>
        <v>#REF!</v>
      </c>
    </row>
    <row r="2174" spans="1:7">
      <c r="A2174" s="14">
        <v>2153</v>
      </c>
      <c r="B2174" s="14" t="str">
        <f ca="1">'Application For TE &amp; GOTS'!X2266</f>
        <v/>
      </c>
      <c r="C2174" s="14">
        <f>'Application For TE &amp; GOTS'!$D2266</f>
        <v>0</v>
      </c>
      <c r="D2174" s="14" t="str" cm="1">
        <f t="array" aca="1" ref="D2174" ca="1">IFERROR(INDIRECT("'Application For Textile'!L"&amp;'Application For TE &amp; GOTS'!S2266),"")</f>
        <v/>
      </c>
      <c r="E2174" s="14" t="str">
        <f ca="1">'Application For TE &amp; GOTS'!AF2266</f>
        <v/>
      </c>
      <c r="F2174" s="14" t="str">
        <f ca="1">'Application For TE &amp; GOTS'!AH2266</f>
        <v/>
      </c>
      <c r="G2174" s="14" t="e">
        <f ca="1">'Application For TE &amp; GOTS'!AI2266</f>
        <v>#REF!</v>
      </c>
    </row>
    <row r="2175" spans="1:7">
      <c r="A2175" s="14">
        <v>2154</v>
      </c>
      <c r="B2175" s="14" t="str">
        <f ca="1">'Application For TE &amp; GOTS'!X2267</f>
        <v/>
      </c>
      <c r="C2175" s="14">
        <f>'Application For TE &amp; GOTS'!$D2267</f>
        <v>0</v>
      </c>
      <c r="D2175" s="14" t="str" cm="1">
        <f t="array" aca="1" ref="D2175" ca="1">IFERROR(INDIRECT("'Application For Textile'!L"&amp;'Application For TE &amp; GOTS'!S2267),"")</f>
        <v/>
      </c>
      <c r="E2175" s="14" t="str">
        <f ca="1">'Application For TE &amp; GOTS'!AF2267</f>
        <v/>
      </c>
      <c r="F2175" s="14" t="str">
        <f ca="1">'Application For TE &amp; GOTS'!AH2267</f>
        <v/>
      </c>
      <c r="G2175" s="14" t="e">
        <f ca="1">'Application For TE &amp; GOTS'!AI2267</f>
        <v>#REF!</v>
      </c>
    </row>
    <row r="2176" spans="1:7">
      <c r="A2176" s="14">
        <v>2155</v>
      </c>
      <c r="B2176" s="14" t="str">
        <f ca="1">'Application For TE &amp; GOTS'!X2268</f>
        <v/>
      </c>
      <c r="C2176" s="14">
        <f>'Application For TE &amp; GOTS'!$D2268</f>
        <v>0</v>
      </c>
      <c r="D2176" s="14" t="str" cm="1">
        <f t="array" aca="1" ref="D2176" ca="1">IFERROR(INDIRECT("'Application For Textile'!L"&amp;'Application For TE &amp; GOTS'!S2268),"")</f>
        <v/>
      </c>
      <c r="E2176" s="14" t="str">
        <f ca="1">'Application For TE &amp; GOTS'!AF2268</f>
        <v/>
      </c>
      <c r="F2176" s="14" t="str">
        <f ca="1">'Application For TE &amp; GOTS'!AH2268</f>
        <v/>
      </c>
      <c r="G2176" s="14" t="e">
        <f ca="1">'Application For TE &amp; GOTS'!AI2268</f>
        <v>#REF!</v>
      </c>
    </row>
    <row r="2177" spans="1:7">
      <c r="A2177" s="14">
        <v>2156</v>
      </c>
      <c r="B2177" s="14" t="str">
        <f ca="1">'Application For TE &amp; GOTS'!X2269</f>
        <v/>
      </c>
      <c r="C2177" s="14">
        <f>'Application For TE &amp; GOTS'!$D2269</f>
        <v>0</v>
      </c>
      <c r="D2177" s="14" t="str" cm="1">
        <f t="array" aca="1" ref="D2177" ca="1">IFERROR(INDIRECT("'Application For Textile'!L"&amp;'Application For TE &amp; GOTS'!S2269),"")</f>
        <v/>
      </c>
      <c r="E2177" s="14" t="str">
        <f ca="1">'Application For TE &amp; GOTS'!AF2269</f>
        <v/>
      </c>
      <c r="F2177" s="14" t="str">
        <f ca="1">'Application For TE &amp; GOTS'!AH2269</f>
        <v/>
      </c>
      <c r="G2177" s="14" t="e">
        <f ca="1">'Application For TE &amp; GOTS'!AI2269</f>
        <v>#REF!</v>
      </c>
    </row>
    <row r="2178" spans="1:7">
      <c r="A2178" s="14">
        <v>2157</v>
      </c>
      <c r="B2178" s="14" t="str">
        <f ca="1">'Application For TE &amp; GOTS'!X2270</f>
        <v/>
      </c>
      <c r="C2178" s="14">
        <f>'Application For TE &amp; GOTS'!$D2270</f>
        <v>0</v>
      </c>
      <c r="D2178" s="14" t="str" cm="1">
        <f t="array" aca="1" ref="D2178" ca="1">IFERROR(INDIRECT("'Application For Textile'!L"&amp;'Application For TE &amp; GOTS'!S2270),"")</f>
        <v/>
      </c>
      <c r="E2178" s="14" t="str">
        <f ca="1">'Application For TE &amp; GOTS'!AF2270</f>
        <v/>
      </c>
      <c r="F2178" s="14" t="str">
        <f ca="1">'Application For TE &amp; GOTS'!AH2270</f>
        <v/>
      </c>
      <c r="G2178" s="14" t="e">
        <f ca="1">'Application For TE &amp; GOTS'!AI2270</f>
        <v>#REF!</v>
      </c>
    </row>
    <row r="2179" spans="1:7">
      <c r="A2179" s="14">
        <v>2158</v>
      </c>
      <c r="B2179" s="14" t="str">
        <f ca="1">'Application For TE &amp; GOTS'!X2271</f>
        <v/>
      </c>
      <c r="C2179" s="14">
        <f>'Application For TE &amp; GOTS'!$D2271</f>
        <v>0</v>
      </c>
      <c r="D2179" s="14" t="str" cm="1">
        <f t="array" aca="1" ref="D2179" ca="1">IFERROR(INDIRECT("'Application For Textile'!L"&amp;'Application For TE &amp; GOTS'!S2271),"")</f>
        <v/>
      </c>
      <c r="E2179" s="14" t="str">
        <f ca="1">'Application For TE &amp; GOTS'!AF2271</f>
        <v/>
      </c>
      <c r="F2179" s="14" t="str">
        <f ca="1">'Application For TE &amp; GOTS'!AH2271</f>
        <v/>
      </c>
      <c r="G2179" s="14" t="e">
        <f ca="1">'Application For TE &amp; GOTS'!AI2271</f>
        <v>#REF!</v>
      </c>
    </row>
    <row r="2180" spans="1:7">
      <c r="A2180" s="14">
        <v>2159</v>
      </c>
      <c r="B2180" s="14" t="str">
        <f ca="1">'Application For TE &amp; GOTS'!X2272</f>
        <v/>
      </c>
      <c r="C2180" s="14">
        <f>'Application For TE &amp; GOTS'!$D2272</f>
        <v>0</v>
      </c>
      <c r="D2180" s="14" t="str" cm="1">
        <f t="array" aca="1" ref="D2180" ca="1">IFERROR(INDIRECT("'Application For Textile'!L"&amp;'Application For TE &amp; GOTS'!S2272),"")</f>
        <v/>
      </c>
      <c r="E2180" s="14" t="str">
        <f ca="1">'Application For TE &amp; GOTS'!AF2272</f>
        <v/>
      </c>
      <c r="F2180" s="14" t="str">
        <f ca="1">'Application For TE &amp; GOTS'!AH2272</f>
        <v/>
      </c>
      <c r="G2180" s="14" t="e">
        <f ca="1">'Application For TE &amp; GOTS'!AI2272</f>
        <v>#REF!</v>
      </c>
    </row>
    <row r="2181" spans="1:7">
      <c r="A2181" s="14">
        <v>2160</v>
      </c>
      <c r="B2181" s="14" t="str">
        <f ca="1">'Application For TE &amp; GOTS'!X2273</f>
        <v/>
      </c>
      <c r="C2181" s="14">
        <f>'Application For TE &amp; GOTS'!$D2273</f>
        <v>0</v>
      </c>
      <c r="D2181" s="14" t="str" cm="1">
        <f t="array" aca="1" ref="D2181" ca="1">IFERROR(INDIRECT("'Application For Textile'!L"&amp;'Application For TE &amp; GOTS'!S2273),"")</f>
        <v/>
      </c>
      <c r="E2181" s="14" t="str">
        <f ca="1">'Application For TE &amp; GOTS'!AF2273</f>
        <v/>
      </c>
      <c r="F2181" s="14" t="str">
        <f ca="1">'Application For TE &amp; GOTS'!AH2273</f>
        <v/>
      </c>
      <c r="G2181" s="14" t="e">
        <f ca="1">'Application For TE &amp; GOTS'!AI2273</f>
        <v>#REF!</v>
      </c>
    </row>
    <row r="2182" spans="1:7">
      <c r="A2182" s="14">
        <v>2161</v>
      </c>
      <c r="B2182" s="14" t="str">
        <f ca="1">'Application For TE &amp; GOTS'!X2274</f>
        <v/>
      </c>
      <c r="C2182" s="14">
        <f>'Application For TE &amp; GOTS'!$D2274</f>
        <v>0</v>
      </c>
      <c r="D2182" s="14" t="str" cm="1">
        <f t="array" aca="1" ref="D2182" ca="1">IFERROR(INDIRECT("'Application For Textile'!L"&amp;'Application For TE &amp; GOTS'!S2274),"")</f>
        <v/>
      </c>
      <c r="E2182" s="14" t="str">
        <f ca="1">'Application For TE &amp; GOTS'!AF2274</f>
        <v/>
      </c>
      <c r="F2182" s="14" t="str">
        <f ca="1">'Application For TE &amp; GOTS'!AH2274</f>
        <v/>
      </c>
      <c r="G2182" s="14" t="e">
        <f ca="1">'Application For TE &amp; GOTS'!AI2274</f>
        <v>#REF!</v>
      </c>
    </row>
    <row r="2183" spans="1:7">
      <c r="A2183" s="14">
        <v>2162</v>
      </c>
      <c r="B2183" s="14" t="str">
        <f ca="1">'Application For TE &amp; GOTS'!X2275</f>
        <v/>
      </c>
      <c r="C2183" s="14">
        <f>'Application For TE &amp; GOTS'!$D2275</f>
        <v>0</v>
      </c>
      <c r="D2183" s="14" t="str" cm="1">
        <f t="array" aca="1" ref="D2183" ca="1">IFERROR(INDIRECT("'Application For Textile'!L"&amp;'Application For TE &amp; GOTS'!S2275),"")</f>
        <v/>
      </c>
      <c r="E2183" s="14" t="str">
        <f ca="1">'Application For TE &amp; GOTS'!AF2275</f>
        <v/>
      </c>
      <c r="F2183" s="14" t="str">
        <f ca="1">'Application For TE &amp; GOTS'!AH2275</f>
        <v/>
      </c>
      <c r="G2183" s="14" t="e">
        <f ca="1">'Application For TE &amp; GOTS'!AI2275</f>
        <v>#REF!</v>
      </c>
    </row>
    <row r="2184" spans="1:7">
      <c r="A2184" s="14">
        <v>2163</v>
      </c>
      <c r="B2184" s="14" t="str">
        <f ca="1">'Application For TE &amp; GOTS'!X2276</f>
        <v/>
      </c>
      <c r="C2184" s="14">
        <f>'Application For TE &amp; GOTS'!$D2276</f>
        <v>0</v>
      </c>
      <c r="D2184" s="14" t="str" cm="1">
        <f t="array" aca="1" ref="D2184" ca="1">IFERROR(INDIRECT("'Application For Textile'!L"&amp;'Application For TE &amp; GOTS'!S2276),"")</f>
        <v/>
      </c>
      <c r="E2184" s="14" t="str">
        <f ca="1">'Application For TE &amp; GOTS'!AF2276</f>
        <v/>
      </c>
      <c r="F2184" s="14" t="str">
        <f ca="1">'Application For TE &amp; GOTS'!AH2276</f>
        <v/>
      </c>
      <c r="G2184" s="14" t="e">
        <f ca="1">'Application For TE &amp; GOTS'!AI2276</f>
        <v>#REF!</v>
      </c>
    </row>
    <row r="2185" spans="1:7">
      <c r="A2185" s="14">
        <v>2164</v>
      </c>
      <c r="B2185" s="14" t="str">
        <f ca="1">'Application For TE &amp; GOTS'!X2277</f>
        <v/>
      </c>
      <c r="C2185" s="14">
        <f>'Application For TE &amp; GOTS'!$D2277</f>
        <v>0</v>
      </c>
      <c r="D2185" s="14" t="str" cm="1">
        <f t="array" aca="1" ref="D2185" ca="1">IFERROR(INDIRECT("'Application For Textile'!L"&amp;'Application For TE &amp; GOTS'!S2277),"")</f>
        <v/>
      </c>
      <c r="E2185" s="14" t="str">
        <f ca="1">'Application For TE &amp; GOTS'!AF2277</f>
        <v/>
      </c>
      <c r="F2185" s="14" t="str">
        <f ca="1">'Application For TE &amp; GOTS'!AH2277</f>
        <v/>
      </c>
      <c r="G2185" s="14" t="e">
        <f ca="1">'Application For TE &amp; GOTS'!AI2277</f>
        <v>#REF!</v>
      </c>
    </row>
    <row r="2186" spans="1:7">
      <c r="A2186" s="14">
        <v>2165</v>
      </c>
      <c r="B2186" s="14" t="str">
        <f ca="1">'Application For TE &amp; GOTS'!X2278</f>
        <v/>
      </c>
      <c r="C2186" s="14">
        <f>'Application For TE &amp; GOTS'!$D2278</f>
        <v>0</v>
      </c>
      <c r="D2186" s="14" t="str" cm="1">
        <f t="array" aca="1" ref="D2186" ca="1">IFERROR(INDIRECT("'Application For Textile'!L"&amp;'Application For TE &amp; GOTS'!S2278),"")</f>
        <v/>
      </c>
      <c r="E2186" s="14" t="str">
        <f ca="1">'Application For TE &amp; GOTS'!AF2278</f>
        <v/>
      </c>
      <c r="F2186" s="14" t="str">
        <f ca="1">'Application For TE &amp; GOTS'!AH2278</f>
        <v/>
      </c>
      <c r="G2186" s="14" t="e">
        <f ca="1">'Application For TE &amp; GOTS'!AI2278</f>
        <v>#REF!</v>
      </c>
    </row>
    <row r="2187" spans="1:7">
      <c r="A2187" s="14">
        <v>2166</v>
      </c>
      <c r="B2187" s="14" t="str">
        <f ca="1">'Application For TE &amp; GOTS'!X2279</f>
        <v/>
      </c>
      <c r="C2187" s="14">
        <f>'Application For TE &amp; GOTS'!$D2279</f>
        <v>0</v>
      </c>
      <c r="D2187" s="14" t="str" cm="1">
        <f t="array" aca="1" ref="D2187" ca="1">IFERROR(INDIRECT("'Application For Textile'!L"&amp;'Application For TE &amp; GOTS'!S2279),"")</f>
        <v/>
      </c>
      <c r="E2187" s="14" t="str">
        <f ca="1">'Application For TE &amp; GOTS'!AF2279</f>
        <v/>
      </c>
      <c r="F2187" s="14" t="str">
        <f ca="1">'Application For TE &amp; GOTS'!AH2279</f>
        <v/>
      </c>
      <c r="G2187" s="14" t="e">
        <f ca="1">'Application For TE &amp; GOTS'!AI2279</f>
        <v>#REF!</v>
      </c>
    </row>
    <row r="2188" spans="1:7">
      <c r="A2188" s="14">
        <v>2167</v>
      </c>
      <c r="B2188" s="14" t="str">
        <f ca="1">'Application For TE &amp; GOTS'!X2280</f>
        <v/>
      </c>
      <c r="C2188" s="14">
        <f>'Application For TE &amp; GOTS'!$D2280</f>
        <v>0</v>
      </c>
      <c r="D2188" s="14" t="str" cm="1">
        <f t="array" aca="1" ref="D2188" ca="1">IFERROR(INDIRECT("'Application For Textile'!L"&amp;'Application For TE &amp; GOTS'!S2280),"")</f>
        <v/>
      </c>
      <c r="E2188" s="14" t="str">
        <f ca="1">'Application For TE &amp; GOTS'!AF2280</f>
        <v/>
      </c>
      <c r="F2188" s="14" t="str">
        <f ca="1">'Application For TE &amp; GOTS'!AH2280</f>
        <v/>
      </c>
      <c r="G2188" s="14" t="e">
        <f ca="1">'Application For TE &amp; GOTS'!AI2280</f>
        <v>#REF!</v>
      </c>
    </row>
    <row r="2189" spans="1:7">
      <c r="A2189" s="14">
        <v>2168</v>
      </c>
      <c r="B2189" s="14" t="str">
        <f ca="1">'Application For TE &amp; GOTS'!X2281</f>
        <v/>
      </c>
      <c r="C2189" s="14">
        <f>'Application For TE &amp; GOTS'!$D2281</f>
        <v>0</v>
      </c>
      <c r="D2189" s="14" t="str" cm="1">
        <f t="array" aca="1" ref="D2189" ca="1">IFERROR(INDIRECT("'Application For Textile'!L"&amp;'Application For TE &amp; GOTS'!S2281),"")</f>
        <v/>
      </c>
      <c r="E2189" s="14" t="str">
        <f ca="1">'Application For TE &amp; GOTS'!AF2281</f>
        <v/>
      </c>
      <c r="F2189" s="14" t="str">
        <f ca="1">'Application For TE &amp; GOTS'!AH2281</f>
        <v/>
      </c>
      <c r="G2189" s="14" t="e">
        <f ca="1">'Application For TE &amp; GOTS'!AI2281</f>
        <v>#REF!</v>
      </c>
    </row>
    <row r="2190" spans="1:7">
      <c r="A2190" s="14">
        <v>2169</v>
      </c>
      <c r="B2190" s="14" t="str">
        <f ca="1">'Application For TE &amp; GOTS'!X2282</f>
        <v/>
      </c>
      <c r="C2190" s="14">
        <f>'Application For TE &amp; GOTS'!$D2282</f>
        <v>0</v>
      </c>
      <c r="D2190" s="14" t="str" cm="1">
        <f t="array" aca="1" ref="D2190" ca="1">IFERROR(INDIRECT("'Application For Textile'!L"&amp;'Application For TE &amp; GOTS'!S2282),"")</f>
        <v/>
      </c>
      <c r="E2190" s="14" t="str">
        <f ca="1">'Application For TE &amp; GOTS'!AF2282</f>
        <v/>
      </c>
      <c r="F2190" s="14" t="str">
        <f ca="1">'Application For TE &amp; GOTS'!AH2282</f>
        <v/>
      </c>
      <c r="G2190" s="14" t="e">
        <f ca="1">'Application For TE &amp; GOTS'!AI2282</f>
        <v>#REF!</v>
      </c>
    </row>
    <row r="2191" spans="1:7">
      <c r="A2191" s="14">
        <v>2170</v>
      </c>
      <c r="B2191" s="14" t="str">
        <f ca="1">'Application For TE &amp; GOTS'!X2283</f>
        <v/>
      </c>
      <c r="C2191" s="14">
        <f>'Application For TE &amp; GOTS'!$D2283</f>
        <v>0</v>
      </c>
      <c r="D2191" s="14" t="str" cm="1">
        <f t="array" aca="1" ref="D2191" ca="1">IFERROR(INDIRECT("'Application For Textile'!L"&amp;'Application For TE &amp; GOTS'!S2283),"")</f>
        <v/>
      </c>
      <c r="E2191" s="14" t="str">
        <f ca="1">'Application For TE &amp; GOTS'!AF2283</f>
        <v/>
      </c>
      <c r="F2191" s="14" t="str">
        <f ca="1">'Application For TE &amp; GOTS'!AH2283</f>
        <v/>
      </c>
      <c r="G2191" s="14" t="e">
        <f ca="1">'Application For TE &amp; GOTS'!AI2283</f>
        <v>#REF!</v>
      </c>
    </row>
    <row r="2192" spans="1:7">
      <c r="A2192" s="14">
        <v>2171</v>
      </c>
      <c r="B2192" s="14" t="str">
        <f ca="1">'Application For TE &amp; GOTS'!X2284</f>
        <v/>
      </c>
      <c r="C2192" s="14">
        <f>'Application For TE &amp; GOTS'!$D2284</f>
        <v>0</v>
      </c>
      <c r="D2192" s="14" t="str" cm="1">
        <f t="array" aca="1" ref="D2192" ca="1">IFERROR(INDIRECT("'Application For Textile'!L"&amp;'Application For TE &amp; GOTS'!S2284),"")</f>
        <v/>
      </c>
      <c r="E2192" s="14" t="str">
        <f ca="1">'Application For TE &amp; GOTS'!AF2284</f>
        <v/>
      </c>
      <c r="F2192" s="14" t="str">
        <f ca="1">'Application For TE &amp; GOTS'!AH2284</f>
        <v/>
      </c>
      <c r="G2192" s="14" t="e">
        <f ca="1">'Application For TE &amp; GOTS'!AI2284</f>
        <v>#REF!</v>
      </c>
    </row>
    <row r="2193" spans="1:7">
      <c r="A2193" s="14">
        <v>2172</v>
      </c>
      <c r="B2193" s="14" t="str">
        <f ca="1">'Application For TE &amp; GOTS'!X2285</f>
        <v/>
      </c>
      <c r="C2193" s="14">
        <f>'Application For TE &amp; GOTS'!$D2285</f>
        <v>0</v>
      </c>
      <c r="D2193" s="14" t="str" cm="1">
        <f t="array" aca="1" ref="D2193" ca="1">IFERROR(INDIRECT("'Application For Textile'!L"&amp;'Application For TE &amp; GOTS'!S2285),"")</f>
        <v/>
      </c>
      <c r="E2193" s="14" t="str">
        <f ca="1">'Application For TE &amp; GOTS'!AF2285</f>
        <v/>
      </c>
      <c r="F2193" s="14" t="str">
        <f ca="1">'Application For TE &amp; GOTS'!AH2285</f>
        <v/>
      </c>
      <c r="G2193" s="14" t="e">
        <f ca="1">'Application For TE &amp; GOTS'!AI2285</f>
        <v>#REF!</v>
      </c>
    </row>
    <row r="2194" spans="1:7">
      <c r="A2194" s="14">
        <v>2173</v>
      </c>
      <c r="B2194" s="14" t="str">
        <f ca="1">'Application For TE &amp; GOTS'!X2286</f>
        <v/>
      </c>
      <c r="C2194" s="14">
        <f>'Application For TE &amp; GOTS'!$D2286</f>
        <v>0</v>
      </c>
      <c r="D2194" s="14" t="str" cm="1">
        <f t="array" aca="1" ref="D2194" ca="1">IFERROR(INDIRECT("'Application For Textile'!L"&amp;'Application For TE &amp; GOTS'!S2286),"")</f>
        <v/>
      </c>
      <c r="E2194" s="14" t="str">
        <f ca="1">'Application For TE &amp; GOTS'!AF2286</f>
        <v/>
      </c>
      <c r="F2194" s="14" t="str">
        <f ca="1">'Application For TE &amp; GOTS'!AH2286</f>
        <v/>
      </c>
      <c r="G2194" s="14" t="e">
        <f ca="1">'Application For TE &amp; GOTS'!AI2286</f>
        <v>#REF!</v>
      </c>
    </row>
    <row r="2195" spans="1:7">
      <c r="A2195" s="14">
        <v>2174</v>
      </c>
      <c r="B2195" s="14" t="str">
        <f ca="1">'Application For TE &amp; GOTS'!X2287</f>
        <v/>
      </c>
      <c r="C2195" s="14">
        <f>'Application For TE &amp; GOTS'!$D2287</f>
        <v>0</v>
      </c>
      <c r="D2195" s="14" t="str" cm="1">
        <f t="array" aca="1" ref="D2195" ca="1">IFERROR(INDIRECT("'Application For Textile'!L"&amp;'Application For TE &amp; GOTS'!S2287),"")</f>
        <v/>
      </c>
      <c r="E2195" s="14" t="str">
        <f ca="1">'Application For TE &amp; GOTS'!AF2287</f>
        <v/>
      </c>
      <c r="F2195" s="14" t="str">
        <f ca="1">'Application For TE &amp; GOTS'!AH2287</f>
        <v/>
      </c>
      <c r="G2195" s="14" t="e">
        <f ca="1">'Application For TE &amp; GOTS'!AI2287</f>
        <v>#REF!</v>
      </c>
    </row>
    <row r="2196" spans="1:7">
      <c r="A2196" s="14">
        <v>2175</v>
      </c>
      <c r="B2196" s="14" t="str">
        <f ca="1">'Application For TE &amp; GOTS'!X2288</f>
        <v/>
      </c>
      <c r="C2196" s="14">
        <f>'Application For TE &amp; GOTS'!$D2288</f>
        <v>0</v>
      </c>
      <c r="D2196" s="14" t="str" cm="1">
        <f t="array" aca="1" ref="D2196" ca="1">IFERROR(INDIRECT("'Application For Textile'!L"&amp;'Application For TE &amp; GOTS'!S2288),"")</f>
        <v/>
      </c>
      <c r="E2196" s="14" t="str">
        <f ca="1">'Application For TE &amp; GOTS'!AF2288</f>
        <v/>
      </c>
      <c r="F2196" s="14" t="str">
        <f ca="1">'Application For TE &amp; GOTS'!AH2288</f>
        <v/>
      </c>
      <c r="G2196" s="14" t="e">
        <f ca="1">'Application For TE &amp; GOTS'!AI2288</f>
        <v>#REF!</v>
      </c>
    </row>
    <row r="2197" spans="1:7">
      <c r="A2197" s="14">
        <v>2176</v>
      </c>
      <c r="B2197" s="14" t="str">
        <f ca="1">'Application For TE &amp; GOTS'!X2289</f>
        <v/>
      </c>
      <c r="C2197" s="14">
        <f>'Application For TE &amp; GOTS'!$D2289</f>
        <v>0</v>
      </c>
      <c r="D2197" s="14" t="str" cm="1">
        <f t="array" aca="1" ref="D2197" ca="1">IFERROR(INDIRECT("'Application For Textile'!L"&amp;'Application For TE &amp; GOTS'!S2289),"")</f>
        <v/>
      </c>
      <c r="E2197" s="14" t="str">
        <f ca="1">'Application For TE &amp; GOTS'!AF2289</f>
        <v/>
      </c>
      <c r="F2197" s="14" t="str">
        <f ca="1">'Application For TE &amp; GOTS'!AH2289</f>
        <v/>
      </c>
      <c r="G2197" s="14" t="e">
        <f ca="1">'Application For TE &amp; GOTS'!AI2289</f>
        <v>#REF!</v>
      </c>
    </row>
    <row r="2198" spans="1:7">
      <c r="A2198" s="14">
        <v>2177</v>
      </c>
      <c r="B2198" s="14" t="str">
        <f ca="1">'Application For TE &amp; GOTS'!X2290</f>
        <v/>
      </c>
      <c r="C2198" s="14">
        <f>'Application For TE &amp; GOTS'!$D2290</f>
        <v>0</v>
      </c>
      <c r="D2198" s="14" t="str" cm="1">
        <f t="array" aca="1" ref="D2198" ca="1">IFERROR(INDIRECT("'Application For Textile'!L"&amp;'Application For TE &amp; GOTS'!S2290),"")</f>
        <v/>
      </c>
      <c r="E2198" s="14" t="str">
        <f ca="1">'Application For TE &amp; GOTS'!AF2290</f>
        <v/>
      </c>
      <c r="F2198" s="14" t="str">
        <f ca="1">'Application For TE &amp; GOTS'!AH2290</f>
        <v/>
      </c>
      <c r="G2198" s="14" t="e">
        <f ca="1">'Application For TE &amp; GOTS'!AI2290</f>
        <v>#REF!</v>
      </c>
    </row>
    <row r="2199" spans="1:7">
      <c r="A2199" s="14">
        <v>2178</v>
      </c>
      <c r="B2199" s="14" t="str">
        <f ca="1">'Application For TE &amp; GOTS'!X2291</f>
        <v/>
      </c>
      <c r="C2199" s="14">
        <f>'Application For TE &amp; GOTS'!$D2291</f>
        <v>0</v>
      </c>
      <c r="D2199" s="14" t="str" cm="1">
        <f t="array" aca="1" ref="D2199" ca="1">IFERROR(INDIRECT("'Application For Textile'!L"&amp;'Application For TE &amp; GOTS'!S2291),"")</f>
        <v/>
      </c>
      <c r="E2199" s="14" t="str">
        <f ca="1">'Application For TE &amp; GOTS'!AF2291</f>
        <v/>
      </c>
      <c r="F2199" s="14" t="str">
        <f ca="1">'Application For TE &amp; GOTS'!AH2291</f>
        <v/>
      </c>
      <c r="G2199" s="14" t="e">
        <f ca="1">'Application For TE &amp; GOTS'!AI2291</f>
        <v>#REF!</v>
      </c>
    </row>
    <row r="2200" spans="1:7">
      <c r="A2200" s="14">
        <v>2179</v>
      </c>
      <c r="B2200" s="14" t="str">
        <f ca="1">'Application For TE &amp; GOTS'!X2292</f>
        <v/>
      </c>
      <c r="C2200" s="14">
        <f>'Application For TE &amp; GOTS'!$D2292</f>
        <v>0</v>
      </c>
      <c r="D2200" s="14" t="str" cm="1">
        <f t="array" aca="1" ref="D2200" ca="1">IFERROR(INDIRECT("'Application For Textile'!L"&amp;'Application For TE &amp; GOTS'!S2292),"")</f>
        <v/>
      </c>
      <c r="E2200" s="14" t="str">
        <f ca="1">'Application For TE &amp; GOTS'!AF2292</f>
        <v/>
      </c>
      <c r="F2200" s="14" t="str">
        <f ca="1">'Application For TE &amp; GOTS'!AH2292</f>
        <v/>
      </c>
      <c r="G2200" s="14" t="e">
        <f ca="1">'Application For TE &amp; GOTS'!AI2292</f>
        <v>#REF!</v>
      </c>
    </row>
    <row r="2201" spans="1:7">
      <c r="A2201" s="14">
        <v>2180</v>
      </c>
      <c r="B2201" s="14" t="str">
        <f ca="1">'Application For TE &amp; GOTS'!X2293</f>
        <v/>
      </c>
      <c r="C2201" s="14">
        <f>'Application For TE &amp; GOTS'!$D2293</f>
        <v>0</v>
      </c>
      <c r="D2201" s="14" t="str" cm="1">
        <f t="array" aca="1" ref="D2201" ca="1">IFERROR(INDIRECT("'Application For Textile'!L"&amp;'Application For TE &amp; GOTS'!S2293),"")</f>
        <v/>
      </c>
      <c r="E2201" s="14" t="str">
        <f ca="1">'Application For TE &amp; GOTS'!AF2293</f>
        <v/>
      </c>
      <c r="F2201" s="14" t="str">
        <f ca="1">'Application For TE &amp; GOTS'!AH2293</f>
        <v/>
      </c>
      <c r="G2201" s="14" t="e">
        <f ca="1">'Application For TE &amp; GOTS'!AI2293</f>
        <v>#REF!</v>
      </c>
    </row>
    <row r="2202" spans="1:7">
      <c r="A2202" s="14">
        <v>2181</v>
      </c>
      <c r="B2202" s="14" t="str">
        <f ca="1">'Application For TE &amp; GOTS'!X2294</f>
        <v/>
      </c>
      <c r="C2202" s="14">
        <f>'Application For TE &amp; GOTS'!$D2294</f>
        <v>0</v>
      </c>
      <c r="D2202" s="14" t="str" cm="1">
        <f t="array" aca="1" ref="D2202" ca="1">IFERROR(INDIRECT("'Application For Textile'!L"&amp;'Application For TE &amp; GOTS'!S2294),"")</f>
        <v/>
      </c>
      <c r="E2202" s="14" t="str">
        <f ca="1">'Application For TE &amp; GOTS'!AF2294</f>
        <v/>
      </c>
      <c r="F2202" s="14" t="str">
        <f ca="1">'Application For TE &amp; GOTS'!AH2294</f>
        <v/>
      </c>
      <c r="G2202" s="14" t="e">
        <f ca="1">'Application For TE &amp; GOTS'!AI2294</f>
        <v>#REF!</v>
      </c>
    </row>
    <row r="2203" spans="1:7">
      <c r="A2203" s="14">
        <v>2182</v>
      </c>
      <c r="B2203" s="14" t="str">
        <f ca="1">'Application For TE &amp; GOTS'!X2295</f>
        <v/>
      </c>
      <c r="C2203" s="14">
        <f>'Application For TE &amp; GOTS'!$D2295</f>
        <v>0</v>
      </c>
      <c r="D2203" s="14" t="str" cm="1">
        <f t="array" aca="1" ref="D2203" ca="1">IFERROR(INDIRECT("'Application For Textile'!L"&amp;'Application For TE &amp; GOTS'!S2295),"")</f>
        <v/>
      </c>
      <c r="E2203" s="14" t="str">
        <f ca="1">'Application For TE &amp; GOTS'!AF2295</f>
        <v/>
      </c>
      <c r="F2203" s="14" t="str">
        <f ca="1">'Application For TE &amp; GOTS'!AH2295</f>
        <v/>
      </c>
      <c r="G2203" s="14" t="e">
        <f ca="1">'Application For TE &amp; GOTS'!AI2295</f>
        <v>#REF!</v>
      </c>
    </row>
    <row r="2204" spans="1:7">
      <c r="A2204" s="14">
        <v>2183</v>
      </c>
      <c r="B2204" s="14" t="str">
        <f ca="1">'Application For TE &amp; GOTS'!X2296</f>
        <v/>
      </c>
      <c r="C2204" s="14">
        <f>'Application For TE &amp; GOTS'!$D2296</f>
        <v>0</v>
      </c>
      <c r="D2204" s="14" t="str" cm="1">
        <f t="array" aca="1" ref="D2204" ca="1">IFERROR(INDIRECT("'Application For Textile'!L"&amp;'Application For TE &amp; GOTS'!S2296),"")</f>
        <v/>
      </c>
      <c r="E2204" s="14" t="str">
        <f ca="1">'Application For TE &amp; GOTS'!AF2296</f>
        <v/>
      </c>
      <c r="F2204" s="14" t="str">
        <f ca="1">'Application For TE &amp; GOTS'!AH2296</f>
        <v/>
      </c>
      <c r="G2204" s="14" t="e">
        <f ca="1">'Application For TE &amp; GOTS'!AI2296</f>
        <v>#REF!</v>
      </c>
    </row>
    <row r="2205" spans="1:7">
      <c r="A2205" s="14">
        <v>2184</v>
      </c>
      <c r="B2205" s="14" t="str">
        <f ca="1">'Application For TE &amp; GOTS'!X2297</f>
        <v/>
      </c>
      <c r="C2205" s="14">
        <f>'Application For TE &amp; GOTS'!$D2297</f>
        <v>0</v>
      </c>
      <c r="D2205" s="14" t="str" cm="1">
        <f t="array" aca="1" ref="D2205" ca="1">IFERROR(INDIRECT("'Application For Textile'!L"&amp;'Application For TE &amp; GOTS'!S2297),"")</f>
        <v/>
      </c>
      <c r="E2205" s="14" t="str">
        <f ca="1">'Application For TE &amp; GOTS'!AF2297</f>
        <v/>
      </c>
      <c r="F2205" s="14" t="str">
        <f ca="1">'Application For TE &amp; GOTS'!AH2297</f>
        <v/>
      </c>
      <c r="G2205" s="14" t="e">
        <f ca="1">'Application For TE &amp; GOTS'!AI2297</f>
        <v>#REF!</v>
      </c>
    </row>
    <row r="2206" spans="1:7">
      <c r="A2206" s="14">
        <v>2185</v>
      </c>
      <c r="B2206" s="14" t="str">
        <f ca="1">'Application For TE &amp; GOTS'!X2298</f>
        <v/>
      </c>
      <c r="C2206" s="14">
        <f>'Application For TE &amp; GOTS'!$D2298</f>
        <v>0</v>
      </c>
      <c r="D2206" s="14" t="str" cm="1">
        <f t="array" aca="1" ref="D2206" ca="1">IFERROR(INDIRECT("'Application For Textile'!L"&amp;'Application For TE &amp; GOTS'!S2298),"")</f>
        <v/>
      </c>
      <c r="E2206" s="14" t="str">
        <f ca="1">'Application For TE &amp; GOTS'!AF2298</f>
        <v/>
      </c>
      <c r="F2206" s="14" t="str">
        <f ca="1">'Application For TE &amp; GOTS'!AH2298</f>
        <v/>
      </c>
      <c r="G2206" s="14" t="e">
        <f ca="1">'Application For TE &amp; GOTS'!AI2298</f>
        <v>#REF!</v>
      </c>
    </row>
    <row r="2207" spans="1:7">
      <c r="A2207" s="14">
        <v>2186</v>
      </c>
      <c r="B2207" s="14" t="str">
        <f ca="1">'Application For TE &amp; GOTS'!X2299</f>
        <v/>
      </c>
      <c r="C2207" s="14">
        <f>'Application For TE &amp; GOTS'!$D2299</f>
        <v>0</v>
      </c>
      <c r="D2207" s="14" t="str" cm="1">
        <f t="array" aca="1" ref="D2207" ca="1">IFERROR(INDIRECT("'Application For Textile'!L"&amp;'Application For TE &amp; GOTS'!S2299),"")</f>
        <v/>
      </c>
      <c r="E2207" s="14" t="str">
        <f ca="1">'Application For TE &amp; GOTS'!AF2299</f>
        <v/>
      </c>
      <c r="F2207" s="14" t="str">
        <f ca="1">'Application For TE &amp; GOTS'!AH2299</f>
        <v/>
      </c>
      <c r="G2207" s="14" t="e">
        <f ca="1">'Application For TE &amp; GOTS'!AI2299</f>
        <v>#REF!</v>
      </c>
    </row>
    <row r="2208" spans="1:7">
      <c r="A2208" s="14">
        <v>2187</v>
      </c>
      <c r="B2208" s="14" t="str">
        <f ca="1">'Application For TE &amp; GOTS'!X2300</f>
        <v/>
      </c>
      <c r="C2208" s="14">
        <f>'Application For TE &amp; GOTS'!$D2300</f>
        <v>0</v>
      </c>
      <c r="D2208" s="14" t="str" cm="1">
        <f t="array" aca="1" ref="D2208" ca="1">IFERROR(INDIRECT("'Application For Textile'!L"&amp;'Application For TE &amp; GOTS'!S2300),"")</f>
        <v/>
      </c>
      <c r="E2208" s="14" t="str">
        <f ca="1">'Application For TE &amp; GOTS'!AF2300</f>
        <v/>
      </c>
      <c r="F2208" s="14" t="str">
        <f ca="1">'Application For TE &amp; GOTS'!AH2300</f>
        <v/>
      </c>
      <c r="G2208" s="14" t="e">
        <f ca="1">'Application For TE &amp; GOTS'!AI2300</f>
        <v>#REF!</v>
      </c>
    </row>
    <row r="2209" spans="1:7">
      <c r="A2209" s="14">
        <v>2188</v>
      </c>
      <c r="B2209" s="14" t="str">
        <f ca="1">'Application For TE &amp; GOTS'!X2301</f>
        <v/>
      </c>
      <c r="C2209" s="14">
        <f>'Application For TE &amp; GOTS'!$D2301</f>
        <v>0</v>
      </c>
      <c r="D2209" s="14" t="str" cm="1">
        <f t="array" aca="1" ref="D2209" ca="1">IFERROR(INDIRECT("'Application For Textile'!L"&amp;'Application For TE &amp; GOTS'!S2301),"")</f>
        <v/>
      </c>
      <c r="E2209" s="14" t="str">
        <f ca="1">'Application For TE &amp; GOTS'!AF2301</f>
        <v/>
      </c>
      <c r="F2209" s="14" t="str">
        <f ca="1">'Application For TE &amp; GOTS'!AH2301</f>
        <v/>
      </c>
      <c r="G2209" s="14" t="e">
        <f ca="1">'Application For TE &amp; GOTS'!AI2301</f>
        <v>#REF!</v>
      </c>
    </row>
    <row r="2210" spans="1:7">
      <c r="A2210" s="14">
        <v>2189</v>
      </c>
      <c r="B2210" s="14" t="str">
        <f ca="1">'Application For TE &amp; GOTS'!X2302</f>
        <v/>
      </c>
      <c r="C2210" s="14">
        <f>'Application For TE &amp; GOTS'!$D2302</f>
        <v>0</v>
      </c>
      <c r="D2210" s="14" t="str" cm="1">
        <f t="array" aca="1" ref="D2210" ca="1">IFERROR(INDIRECT("'Application For Textile'!L"&amp;'Application For TE &amp; GOTS'!S2302),"")</f>
        <v/>
      </c>
      <c r="E2210" s="14" t="str">
        <f ca="1">'Application For TE &amp; GOTS'!AF2302</f>
        <v/>
      </c>
      <c r="F2210" s="14" t="str">
        <f ca="1">'Application For TE &amp; GOTS'!AH2302</f>
        <v/>
      </c>
      <c r="G2210" s="14" t="e">
        <f ca="1">'Application For TE &amp; GOTS'!AI2302</f>
        <v>#REF!</v>
      </c>
    </row>
    <row r="2211" spans="1:7">
      <c r="A2211" s="14">
        <v>2190</v>
      </c>
      <c r="B2211" s="14" t="str">
        <f ca="1">'Application For TE &amp; GOTS'!X2303</f>
        <v/>
      </c>
      <c r="C2211" s="14">
        <f>'Application For TE &amp; GOTS'!$D2303</f>
        <v>0</v>
      </c>
      <c r="D2211" s="14" t="str" cm="1">
        <f t="array" aca="1" ref="D2211" ca="1">IFERROR(INDIRECT("'Application For Textile'!L"&amp;'Application For TE &amp; GOTS'!S2303),"")</f>
        <v/>
      </c>
      <c r="E2211" s="14" t="str">
        <f ca="1">'Application For TE &amp; GOTS'!AF2303</f>
        <v/>
      </c>
      <c r="F2211" s="14" t="str">
        <f ca="1">'Application For TE &amp; GOTS'!AH2303</f>
        <v/>
      </c>
      <c r="G2211" s="14" t="e">
        <f ca="1">'Application For TE &amp; GOTS'!AI2303</f>
        <v>#REF!</v>
      </c>
    </row>
    <row r="2212" spans="1:7">
      <c r="A2212" s="14">
        <v>2191</v>
      </c>
      <c r="B2212" s="14" t="str">
        <f ca="1">'Application For TE &amp; GOTS'!X2304</f>
        <v/>
      </c>
      <c r="C2212" s="14">
        <f>'Application For TE &amp; GOTS'!$D2304</f>
        <v>0</v>
      </c>
      <c r="D2212" s="14" t="str" cm="1">
        <f t="array" aca="1" ref="D2212" ca="1">IFERROR(INDIRECT("'Application For Textile'!L"&amp;'Application For TE &amp; GOTS'!S2304),"")</f>
        <v/>
      </c>
      <c r="E2212" s="14" t="str">
        <f ca="1">'Application For TE &amp; GOTS'!AF2304</f>
        <v/>
      </c>
      <c r="F2212" s="14" t="str">
        <f ca="1">'Application For TE &amp; GOTS'!AH2304</f>
        <v/>
      </c>
      <c r="G2212" s="14" t="e">
        <f ca="1">'Application For TE &amp; GOTS'!AI2304</f>
        <v>#REF!</v>
      </c>
    </row>
    <row r="2213" spans="1:7">
      <c r="A2213" s="14">
        <v>2192</v>
      </c>
      <c r="B2213" s="14" t="str">
        <f ca="1">'Application For TE &amp; GOTS'!X2305</f>
        <v/>
      </c>
      <c r="C2213" s="14">
        <f>'Application For TE &amp; GOTS'!$D2305</f>
        <v>0</v>
      </c>
      <c r="D2213" s="14" t="str" cm="1">
        <f t="array" aca="1" ref="D2213" ca="1">IFERROR(INDIRECT("'Application For Textile'!L"&amp;'Application For TE &amp; GOTS'!S2305),"")</f>
        <v/>
      </c>
      <c r="E2213" s="14" t="str">
        <f ca="1">'Application For TE &amp; GOTS'!AF2305</f>
        <v/>
      </c>
      <c r="F2213" s="14" t="str">
        <f ca="1">'Application For TE &amp; GOTS'!AH2305</f>
        <v/>
      </c>
      <c r="G2213" s="14" t="e">
        <f ca="1">'Application For TE &amp; GOTS'!AI2305</f>
        <v>#REF!</v>
      </c>
    </row>
    <row r="2214" spans="1:7">
      <c r="A2214" s="14">
        <v>2193</v>
      </c>
      <c r="B2214" s="14" t="str">
        <f ca="1">'Application For TE &amp; GOTS'!X2306</f>
        <v/>
      </c>
      <c r="C2214" s="14">
        <f>'Application For TE &amp; GOTS'!$D2306</f>
        <v>0</v>
      </c>
      <c r="D2214" s="14" t="str" cm="1">
        <f t="array" aca="1" ref="D2214" ca="1">IFERROR(INDIRECT("'Application For Textile'!L"&amp;'Application For TE &amp; GOTS'!S2306),"")</f>
        <v/>
      </c>
      <c r="E2214" s="14" t="str">
        <f ca="1">'Application For TE &amp; GOTS'!AF2306</f>
        <v/>
      </c>
      <c r="F2214" s="14" t="str">
        <f ca="1">'Application For TE &amp; GOTS'!AH2306</f>
        <v/>
      </c>
      <c r="G2214" s="14" t="e">
        <f ca="1">'Application For TE &amp; GOTS'!AI2306</f>
        <v>#REF!</v>
      </c>
    </row>
    <row r="2215" spans="1:7">
      <c r="A2215" s="14">
        <v>2194</v>
      </c>
      <c r="B2215" s="14" t="str">
        <f ca="1">'Application For TE &amp; GOTS'!X2307</f>
        <v/>
      </c>
      <c r="C2215" s="14">
        <f>'Application For TE &amp; GOTS'!$D2307</f>
        <v>0</v>
      </c>
      <c r="D2215" s="14" t="str" cm="1">
        <f t="array" aca="1" ref="D2215" ca="1">IFERROR(INDIRECT("'Application For Textile'!L"&amp;'Application For TE &amp; GOTS'!S2307),"")</f>
        <v/>
      </c>
      <c r="E2215" s="14" t="str">
        <f ca="1">'Application For TE &amp; GOTS'!AF2307</f>
        <v/>
      </c>
      <c r="F2215" s="14" t="str">
        <f ca="1">'Application For TE &amp; GOTS'!AH2307</f>
        <v/>
      </c>
      <c r="G2215" s="14" t="e">
        <f ca="1">'Application For TE &amp; GOTS'!AI2307</f>
        <v>#REF!</v>
      </c>
    </row>
    <row r="2216" spans="1:7">
      <c r="A2216" s="14">
        <v>2195</v>
      </c>
      <c r="B2216" s="14" t="str">
        <f ca="1">'Application For TE &amp; GOTS'!X2308</f>
        <v/>
      </c>
      <c r="C2216" s="14">
        <f>'Application For TE &amp; GOTS'!$D2308</f>
        <v>0</v>
      </c>
      <c r="D2216" s="14" t="str" cm="1">
        <f t="array" aca="1" ref="D2216" ca="1">IFERROR(INDIRECT("'Application For Textile'!L"&amp;'Application For TE &amp; GOTS'!S2308),"")</f>
        <v/>
      </c>
      <c r="E2216" s="14" t="str">
        <f ca="1">'Application For TE &amp; GOTS'!AF2308</f>
        <v/>
      </c>
      <c r="F2216" s="14" t="str">
        <f ca="1">'Application For TE &amp; GOTS'!AH2308</f>
        <v/>
      </c>
      <c r="G2216" s="14" t="e">
        <f ca="1">'Application For TE &amp; GOTS'!AI2308</f>
        <v>#REF!</v>
      </c>
    </row>
    <row r="2217" spans="1:7">
      <c r="A2217" s="14">
        <v>2196</v>
      </c>
      <c r="B2217" s="14" t="str">
        <f ca="1">'Application For TE &amp; GOTS'!X2309</f>
        <v/>
      </c>
      <c r="C2217" s="14">
        <f>'Application For TE &amp; GOTS'!$D2309</f>
        <v>0</v>
      </c>
      <c r="D2217" s="14" t="str" cm="1">
        <f t="array" aca="1" ref="D2217" ca="1">IFERROR(INDIRECT("'Application For Textile'!L"&amp;'Application For TE &amp; GOTS'!S2309),"")</f>
        <v/>
      </c>
      <c r="E2217" s="14" t="str">
        <f ca="1">'Application For TE &amp; GOTS'!AF2309</f>
        <v/>
      </c>
      <c r="F2217" s="14" t="str">
        <f ca="1">'Application For TE &amp; GOTS'!AH2309</f>
        <v/>
      </c>
      <c r="G2217" s="14" t="e">
        <f ca="1">'Application For TE &amp; GOTS'!AI2309</f>
        <v>#REF!</v>
      </c>
    </row>
    <row r="2218" spans="1:7">
      <c r="A2218" s="14">
        <v>2197</v>
      </c>
      <c r="B2218" s="14" t="str">
        <f ca="1">'Application For TE &amp; GOTS'!X2310</f>
        <v/>
      </c>
      <c r="C2218" s="14">
        <f>'Application For TE &amp; GOTS'!$D2310</f>
        <v>0</v>
      </c>
      <c r="D2218" s="14" t="str" cm="1">
        <f t="array" aca="1" ref="D2218" ca="1">IFERROR(INDIRECT("'Application For Textile'!L"&amp;'Application For TE &amp; GOTS'!S2310),"")</f>
        <v/>
      </c>
      <c r="E2218" s="14" t="str">
        <f ca="1">'Application For TE &amp; GOTS'!AF2310</f>
        <v/>
      </c>
      <c r="F2218" s="14" t="str">
        <f ca="1">'Application For TE &amp; GOTS'!AH2310</f>
        <v/>
      </c>
      <c r="G2218" s="14" t="e">
        <f ca="1">'Application For TE &amp; GOTS'!AI2310</f>
        <v>#REF!</v>
      </c>
    </row>
    <row r="2219" spans="1:7">
      <c r="A2219" s="14">
        <v>2198</v>
      </c>
      <c r="B2219" s="14" t="str">
        <f ca="1">'Application For TE &amp; GOTS'!X2311</f>
        <v/>
      </c>
      <c r="C2219" s="14">
        <f>'Application For TE &amp; GOTS'!$D2311</f>
        <v>0</v>
      </c>
      <c r="D2219" s="14" t="str" cm="1">
        <f t="array" aca="1" ref="D2219" ca="1">IFERROR(INDIRECT("'Application For Textile'!L"&amp;'Application For TE &amp; GOTS'!S2311),"")</f>
        <v/>
      </c>
      <c r="E2219" s="14" t="str">
        <f ca="1">'Application For TE &amp; GOTS'!AF2311</f>
        <v/>
      </c>
      <c r="F2219" s="14" t="str">
        <f ca="1">'Application For TE &amp; GOTS'!AH2311</f>
        <v/>
      </c>
      <c r="G2219" s="14" t="e">
        <f ca="1">'Application For TE &amp; GOTS'!AI2311</f>
        <v>#REF!</v>
      </c>
    </row>
    <row r="2220" spans="1:7">
      <c r="A2220" s="14">
        <v>2199</v>
      </c>
      <c r="B2220" s="14" t="str">
        <f ca="1">'Application For TE &amp; GOTS'!X2312</f>
        <v/>
      </c>
      <c r="C2220" s="14">
        <f>'Application For TE &amp; GOTS'!$D2312</f>
        <v>0</v>
      </c>
      <c r="D2220" s="14" t="str" cm="1">
        <f t="array" aca="1" ref="D2220" ca="1">IFERROR(INDIRECT("'Application For Textile'!L"&amp;'Application For TE &amp; GOTS'!S2312),"")</f>
        <v/>
      </c>
      <c r="E2220" s="14" t="str">
        <f ca="1">'Application For TE &amp; GOTS'!AF2312</f>
        <v/>
      </c>
      <c r="F2220" s="14" t="str">
        <f ca="1">'Application For TE &amp; GOTS'!AH2312</f>
        <v/>
      </c>
      <c r="G2220" s="14" t="e">
        <f ca="1">'Application For TE &amp; GOTS'!AI2312</f>
        <v>#REF!</v>
      </c>
    </row>
    <row r="2221" spans="1:7">
      <c r="A2221" s="14">
        <v>2200</v>
      </c>
      <c r="B2221" s="14" t="str">
        <f ca="1">'Application For TE &amp; GOTS'!X2313</f>
        <v/>
      </c>
      <c r="C2221" s="14">
        <f>'Application For TE &amp; GOTS'!$D2313</f>
        <v>0</v>
      </c>
      <c r="D2221" s="14" t="str" cm="1">
        <f t="array" aca="1" ref="D2221" ca="1">IFERROR(INDIRECT("'Application For Textile'!L"&amp;'Application For TE &amp; GOTS'!S2313),"")</f>
        <v/>
      </c>
      <c r="E2221" s="14" t="str">
        <f ca="1">'Application For TE &amp; GOTS'!AF2313</f>
        <v/>
      </c>
      <c r="F2221" s="14" t="str">
        <f ca="1">'Application For TE &amp; GOTS'!AH2313</f>
        <v/>
      </c>
      <c r="G2221" s="14" t="e">
        <f ca="1">'Application For TE &amp; GOTS'!AI2313</f>
        <v>#REF!</v>
      </c>
    </row>
    <row r="2222" spans="1:7">
      <c r="A2222" s="14">
        <v>2201</v>
      </c>
      <c r="B2222" s="14" t="str">
        <f ca="1">'Application For TE &amp; GOTS'!X2314</f>
        <v/>
      </c>
      <c r="C2222" s="14">
        <f>'Application For TE &amp; GOTS'!$D2314</f>
        <v>0</v>
      </c>
      <c r="D2222" s="14" t="str" cm="1">
        <f t="array" aca="1" ref="D2222" ca="1">IFERROR(INDIRECT("'Application For Textile'!L"&amp;'Application For TE &amp; GOTS'!S2314),"")</f>
        <v/>
      </c>
      <c r="E2222" s="14" t="str">
        <f ca="1">'Application For TE &amp; GOTS'!AF2314</f>
        <v/>
      </c>
      <c r="F2222" s="14" t="str">
        <f ca="1">'Application For TE &amp; GOTS'!AH2314</f>
        <v/>
      </c>
      <c r="G2222" s="14" t="e">
        <f ca="1">'Application For TE &amp; GOTS'!AI2314</f>
        <v>#REF!</v>
      </c>
    </row>
    <row r="2223" spans="1:7">
      <c r="A2223" s="14">
        <v>2202</v>
      </c>
      <c r="B2223" s="14" t="str">
        <f ca="1">'Application For TE &amp; GOTS'!X2315</f>
        <v/>
      </c>
      <c r="C2223" s="14">
        <f>'Application For TE &amp; GOTS'!$D2315</f>
        <v>0</v>
      </c>
      <c r="D2223" s="14" t="str" cm="1">
        <f t="array" aca="1" ref="D2223" ca="1">IFERROR(INDIRECT("'Application For Textile'!L"&amp;'Application For TE &amp; GOTS'!S2315),"")</f>
        <v/>
      </c>
      <c r="E2223" s="14" t="str">
        <f ca="1">'Application For TE &amp; GOTS'!AF2315</f>
        <v/>
      </c>
      <c r="F2223" s="14" t="str">
        <f ca="1">'Application For TE &amp; GOTS'!AH2315</f>
        <v/>
      </c>
      <c r="G2223" s="14" t="e">
        <f ca="1">'Application For TE &amp; GOTS'!AI2315</f>
        <v>#REF!</v>
      </c>
    </row>
    <row r="2224" spans="1:7">
      <c r="A2224" s="14">
        <v>2203</v>
      </c>
      <c r="B2224" s="14" t="str">
        <f ca="1">'Application For TE &amp; GOTS'!X2316</f>
        <v/>
      </c>
      <c r="C2224" s="14">
        <f>'Application For TE &amp; GOTS'!$D2316</f>
        <v>0</v>
      </c>
      <c r="D2224" s="14" t="str" cm="1">
        <f t="array" aca="1" ref="D2224" ca="1">IFERROR(INDIRECT("'Application For Textile'!L"&amp;'Application For TE &amp; GOTS'!S2316),"")</f>
        <v/>
      </c>
      <c r="E2224" s="14" t="str">
        <f ca="1">'Application For TE &amp; GOTS'!AF2316</f>
        <v/>
      </c>
      <c r="F2224" s="14" t="str">
        <f ca="1">'Application For TE &amp; GOTS'!AH2316</f>
        <v/>
      </c>
      <c r="G2224" s="14" t="e">
        <f ca="1">'Application For TE &amp; GOTS'!AI2316</f>
        <v>#REF!</v>
      </c>
    </row>
    <row r="2225" spans="1:7">
      <c r="A2225" s="14">
        <v>2204</v>
      </c>
      <c r="B2225" s="14" t="str">
        <f ca="1">'Application For TE &amp; GOTS'!X2317</f>
        <v/>
      </c>
      <c r="C2225" s="14">
        <f>'Application For TE &amp; GOTS'!$D2317</f>
        <v>0</v>
      </c>
      <c r="D2225" s="14" t="str" cm="1">
        <f t="array" aca="1" ref="D2225" ca="1">IFERROR(INDIRECT("'Application For Textile'!L"&amp;'Application For TE &amp; GOTS'!S2317),"")</f>
        <v/>
      </c>
      <c r="E2225" s="14" t="str">
        <f ca="1">'Application For TE &amp; GOTS'!AF2317</f>
        <v/>
      </c>
      <c r="F2225" s="14" t="str">
        <f ca="1">'Application For TE &amp; GOTS'!AH2317</f>
        <v/>
      </c>
      <c r="G2225" s="14" t="e">
        <f ca="1">'Application For TE &amp; GOTS'!AI2317</f>
        <v>#REF!</v>
      </c>
    </row>
    <row r="2226" spans="1:7">
      <c r="A2226" s="14">
        <v>2205</v>
      </c>
      <c r="B2226" s="14" t="str">
        <f ca="1">'Application For TE &amp; GOTS'!X2318</f>
        <v/>
      </c>
      <c r="C2226" s="14">
        <f>'Application For TE &amp; GOTS'!$D2318</f>
        <v>0</v>
      </c>
      <c r="D2226" s="14" t="str" cm="1">
        <f t="array" aca="1" ref="D2226" ca="1">IFERROR(INDIRECT("'Application For Textile'!L"&amp;'Application For TE &amp; GOTS'!S2318),"")</f>
        <v/>
      </c>
      <c r="E2226" s="14" t="str">
        <f ca="1">'Application For TE &amp; GOTS'!AF2318</f>
        <v/>
      </c>
      <c r="F2226" s="14" t="str">
        <f ca="1">'Application For TE &amp; GOTS'!AH2318</f>
        <v/>
      </c>
      <c r="G2226" s="14" t="e">
        <f ca="1">'Application For TE &amp; GOTS'!AI2318</f>
        <v>#REF!</v>
      </c>
    </row>
    <row r="2227" spans="1:7">
      <c r="A2227" s="14">
        <v>2206</v>
      </c>
      <c r="B2227" s="14" t="str">
        <f ca="1">'Application For TE &amp; GOTS'!X2319</f>
        <v/>
      </c>
      <c r="C2227" s="14">
        <f>'Application For TE &amp; GOTS'!$D2319</f>
        <v>0</v>
      </c>
      <c r="D2227" s="14" t="str" cm="1">
        <f t="array" aca="1" ref="D2227" ca="1">IFERROR(INDIRECT("'Application For Textile'!L"&amp;'Application For TE &amp; GOTS'!S2319),"")</f>
        <v/>
      </c>
      <c r="E2227" s="14" t="str">
        <f ca="1">'Application For TE &amp; GOTS'!AF2319</f>
        <v/>
      </c>
      <c r="F2227" s="14" t="str">
        <f ca="1">'Application For TE &amp; GOTS'!AH2319</f>
        <v/>
      </c>
      <c r="G2227" s="14" t="e">
        <f ca="1">'Application For TE &amp; GOTS'!AI2319</f>
        <v>#REF!</v>
      </c>
    </row>
    <row r="2228" spans="1:7">
      <c r="A2228" s="14">
        <v>2207</v>
      </c>
      <c r="B2228" s="14" t="str">
        <f ca="1">'Application For TE &amp; GOTS'!X2320</f>
        <v/>
      </c>
      <c r="C2228" s="14">
        <f>'Application For TE &amp; GOTS'!$D2320</f>
        <v>0</v>
      </c>
      <c r="D2228" s="14" t="str" cm="1">
        <f t="array" aca="1" ref="D2228" ca="1">IFERROR(INDIRECT("'Application For Textile'!L"&amp;'Application For TE &amp; GOTS'!S2320),"")</f>
        <v/>
      </c>
      <c r="E2228" s="14" t="str">
        <f ca="1">'Application For TE &amp; GOTS'!AF2320</f>
        <v/>
      </c>
      <c r="F2228" s="14" t="str">
        <f ca="1">'Application For TE &amp; GOTS'!AH2320</f>
        <v/>
      </c>
      <c r="G2228" s="14" t="e">
        <f ca="1">'Application For TE &amp; GOTS'!AI2320</f>
        <v>#REF!</v>
      </c>
    </row>
    <row r="2229" spans="1:7">
      <c r="A2229" s="14">
        <v>2208</v>
      </c>
      <c r="B2229" s="14" t="str">
        <f ca="1">'Application For TE &amp; GOTS'!X2321</f>
        <v/>
      </c>
      <c r="C2229" s="14">
        <f>'Application For TE &amp; GOTS'!$D2321</f>
        <v>0</v>
      </c>
      <c r="D2229" s="14" t="str" cm="1">
        <f t="array" aca="1" ref="D2229" ca="1">IFERROR(INDIRECT("'Application For Textile'!L"&amp;'Application For TE &amp; GOTS'!S2321),"")</f>
        <v/>
      </c>
      <c r="E2229" s="14" t="str">
        <f ca="1">'Application For TE &amp; GOTS'!AF2321</f>
        <v/>
      </c>
      <c r="F2229" s="14" t="str">
        <f ca="1">'Application For TE &amp; GOTS'!AH2321</f>
        <v/>
      </c>
      <c r="G2229" s="14" t="e">
        <f ca="1">'Application For TE &amp; GOTS'!AI2321</f>
        <v>#REF!</v>
      </c>
    </row>
    <row r="2230" spans="1:7">
      <c r="A2230" s="14">
        <v>2209</v>
      </c>
      <c r="B2230" s="14" t="str">
        <f ca="1">'Application For TE &amp; GOTS'!X2322</f>
        <v/>
      </c>
      <c r="C2230" s="14">
        <f>'Application For TE &amp; GOTS'!$D2322</f>
        <v>0</v>
      </c>
      <c r="D2230" s="14" t="str" cm="1">
        <f t="array" aca="1" ref="D2230" ca="1">IFERROR(INDIRECT("'Application For Textile'!L"&amp;'Application For TE &amp; GOTS'!S2322),"")</f>
        <v/>
      </c>
      <c r="E2230" s="14" t="str">
        <f ca="1">'Application For TE &amp; GOTS'!AF2322</f>
        <v/>
      </c>
      <c r="F2230" s="14" t="str">
        <f ca="1">'Application For TE &amp; GOTS'!AH2322</f>
        <v/>
      </c>
      <c r="G2230" s="14" t="e">
        <f ca="1">'Application For TE &amp; GOTS'!AI2322</f>
        <v>#REF!</v>
      </c>
    </row>
    <row r="2231" spans="1:7">
      <c r="A2231" s="14">
        <v>2210</v>
      </c>
      <c r="B2231" s="14" t="str">
        <f ca="1">'Application For TE &amp; GOTS'!X2323</f>
        <v/>
      </c>
      <c r="C2231" s="14">
        <f>'Application For TE &amp; GOTS'!$D2323</f>
        <v>0</v>
      </c>
      <c r="D2231" s="14" t="str" cm="1">
        <f t="array" aca="1" ref="D2231" ca="1">IFERROR(INDIRECT("'Application For Textile'!L"&amp;'Application For TE &amp; GOTS'!S2323),"")</f>
        <v/>
      </c>
      <c r="E2231" s="14" t="str">
        <f ca="1">'Application For TE &amp; GOTS'!AF2323</f>
        <v/>
      </c>
      <c r="F2231" s="14" t="str">
        <f ca="1">'Application For TE &amp; GOTS'!AH2323</f>
        <v/>
      </c>
      <c r="G2231" s="14" t="e">
        <f ca="1">'Application For TE &amp; GOTS'!AI2323</f>
        <v>#REF!</v>
      </c>
    </row>
    <row r="2232" spans="1:7">
      <c r="A2232" s="14">
        <v>2211</v>
      </c>
      <c r="B2232" s="14" t="str">
        <f ca="1">'Application For TE &amp; GOTS'!X2324</f>
        <v/>
      </c>
      <c r="C2232" s="14">
        <f>'Application For TE &amp; GOTS'!$D2324</f>
        <v>0</v>
      </c>
      <c r="D2232" s="14" t="str" cm="1">
        <f t="array" aca="1" ref="D2232" ca="1">IFERROR(INDIRECT("'Application For Textile'!L"&amp;'Application For TE &amp; GOTS'!S2324),"")</f>
        <v/>
      </c>
      <c r="E2232" s="14" t="str">
        <f ca="1">'Application For TE &amp; GOTS'!AF2324</f>
        <v/>
      </c>
      <c r="F2232" s="14" t="str">
        <f ca="1">'Application For TE &amp; GOTS'!AH2324</f>
        <v/>
      </c>
      <c r="G2232" s="14" t="e">
        <f ca="1">'Application For TE &amp; GOTS'!AI2324</f>
        <v>#REF!</v>
      </c>
    </row>
    <row r="2233" spans="1:7">
      <c r="A2233" s="14">
        <v>2212</v>
      </c>
      <c r="B2233" s="14" t="str">
        <f ca="1">'Application For TE &amp; GOTS'!X2325</f>
        <v/>
      </c>
      <c r="C2233" s="14">
        <f>'Application For TE &amp; GOTS'!$D2325</f>
        <v>0</v>
      </c>
      <c r="D2233" s="14" t="str" cm="1">
        <f t="array" aca="1" ref="D2233" ca="1">IFERROR(INDIRECT("'Application For Textile'!L"&amp;'Application For TE &amp; GOTS'!S2325),"")</f>
        <v/>
      </c>
      <c r="E2233" s="14" t="str">
        <f ca="1">'Application For TE &amp; GOTS'!AF2325</f>
        <v/>
      </c>
      <c r="F2233" s="14" t="str">
        <f ca="1">'Application For TE &amp; GOTS'!AH2325</f>
        <v/>
      </c>
      <c r="G2233" s="14" t="e">
        <f ca="1">'Application For TE &amp; GOTS'!AI2325</f>
        <v>#REF!</v>
      </c>
    </row>
    <row r="2234" spans="1:7">
      <c r="A2234" s="14">
        <v>2213</v>
      </c>
      <c r="B2234" s="14" t="str">
        <f ca="1">'Application For TE &amp; GOTS'!X2326</f>
        <v/>
      </c>
      <c r="C2234" s="14">
        <f>'Application For TE &amp; GOTS'!$D2326</f>
        <v>0</v>
      </c>
      <c r="D2234" s="14" t="str" cm="1">
        <f t="array" aca="1" ref="D2234" ca="1">IFERROR(INDIRECT("'Application For Textile'!L"&amp;'Application For TE &amp; GOTS'!S2326),"")</f>
        <v/>
      </c>
      <c r="E2234" s="14" t="str">
        <f ca="1">'Application For TE &amp; GOTS'!AF2326</f>
        <v/>
      </c>
      <c r="F2234" s="14" t="str">
        <f ca="1">'Application For TE &amp; GOTS'!AH2326</f>
        <v/>
      </c>
      <c r="G2234" s="14" t="e">
        <f ca="1">'Application For TE &amp; GOTS'!AI2326</f>
        <v>#REF!</v>
      </c>
    </row>
    <row r="2235" spans="1:7">
      <c r="A2235" s="14">
        <v>2214</v>
      </c>
      <c r="B2235" s="14" t="str">
        <f ca="1">'Application For TE &amp; GOTS'!X2327</f>
        <v/>
      </c>
      <c r="C2235" s="14">
        <f>'Application For TE &amp; GOTS'!$D2327</f>
        <v>0</v>
      </c>
      <c r="D2235" s="14" t="str" cm="1">
        <f t="array" aca="1" ref="D2235" ca="1">IFERROR(INDIRECT("'Application For Textile'!L"&amp;'Application For TE &amp; GOTS'!S2327),"")</f>
        <v/>
      </c>
      <c r="E2235" s="14" t="str">
        <f ca="1">'Application For TE &amp; GOTS'!AF2327</f>
        <v/>
      </c>
      <c r="F2235" s="14" t="str">
        <f ca="1">'Application For TE &amp; GOTS'!AH2327</f>
        <v/>
      </c>
      <c r="G2235" s="14" t="e">
        <f ca="1">'Application For TE &amp; GOTS'!AI2327</f>
        <v>#REF!</v>
      </c>
    </row>
    <row r="2236" spans="1:7">
      <c r="A2236" s="14">
        <v>2215</v>
      </c>
      <c r="B2236" s="14" t="str">
        <f ca="1">'Application For TE &amp; GOTS'!X2328</f>
        <v/>
      </c>
      <c r="C2236" s="14">
        <f>'Application For TE &amp; GOTS'!$D2328</f>
        <v>0</v>
      </c>
      <c r="D2236" s="14" t="str" cm="1">
        <f t="array" aca="1" ref="D2236" ca="1">IFERROR(INDIRECT("'Application For Textile'!L"&amp;'Application For TE &amp; GOTS'!S2328),"")</f>
        <v/>
      </c>
      <c r="E2236" s="14" t="str">
        <f ca="1">'Application For TE &amp; GOTS'!AF2328</f>
        <v/>
      </c>
      <c r="F2236" s="14" t="str">
        <f ca="1">'Application For TE &amp; GOTS'!AH2328</f>
        <v/>
      </c>
      <c r="G2236" s="14" t="e">
        <f ca="1">'Application For TE &amp; GOTS'!AI2328</f>
        <v>#REF!</v>
      </c>
    </row>
    <row r="2237" spans="1:7">
      <c r="A2237" s="14">
        <v>2216</v>
      </c>
      <c r="B2237" s="14" t="str">
        <f ca="1">'Application For TE &amp; GOTS'!X2329</f>
        <v/>
      </c>
      <c r="C2237" s="14">
        <f>'Application For TE &amp; GOTS'!$D2329</f>
        <v>0</v>
      </c>
      <c r="D2237" s="14" t="str" cm="1">
        <f t="array" aca="1" ref="D2237" ca="1">IFERROR(INDIRECT("'Application For Textile'!L"&amp;'Application For TE &amp; GOTS'!S2329),"")</f>
        <v/>
      </c>
      <c r="E2237" s="14" t="str">
        <f ca="1">'Application For TE &amp; GOTS'!AF2329</f>
        <v/>
      </c>
      <c r="F2237" s="14" t="str">
        <f ca="1">'Application For TE &amp; GOTS'!AH2329</f>
        <v/>
      </c>
      <c r="G2237" s="14" t="e">
        <f ca="1">'Application For TE &amp; GOTS'!AI2329</f>
        <v>#REF!</v>
      </c>
    </row>
    <row r="2238" spans="1:7">
      <c r="A2238" s="14">
        <v>2217</v>
      </c>
      <c r="B2238" s="14" t="str">
        <f ca="1">'Application For TE &amp; GOTS'!X2330</f>
        <v/>
      </c>
      <c r="C2238" s="14">
        <f>'Application For TE &amp; GOTS'!$D2330</f>
        <v>0</v>
      </c>
      <c r="D2238" s="14" t="str" cm="1">
        <f t="array" aca="1" ref="D2238" ca="1">IFERROR(INDIRECT("'Application For Textile'!L"&amp;'Application For TE &amp; GOTS'!S2330),"")</f>
        <v/>
      </c>
      <c r="E2238" s="14" t="str">
        <f ca="1">'Application For TE &amp; GOTS'!AF2330</f>
        <v/>
      </c>
      <c r="F2238" s="14" t="str">
        <f ca="1">'Application For TE &amp; GOTS'!AH2330</f>
        <v/>
      </c>
      <c r="G2238" s="14" t="e">
        <f ca="1">'Application For TE &amp; GOTS'!AI2330</f>
        <v>#REF!</v>
      </c>
    </row>
    <row r="2239" spans="1:7">
      <c r="A2239" s="14">
        <v>2218</v>
      </c>
      <c r="B2239" s="14" t="str">
        <f ca="1">'Application For TE &amp; GOTS'!X2331</f>
        <v/>
      </c>
      <c r="C2239" s="14">
        <f>'Application For TE &amp; GOTS'!$D2331</f>
        <v>0</v>
      </c>
      <c r="D2239" s="14" t="str" cm="1">
        <f t="array" aca="1" ref="D2239" ca="1">IFERROR(INDIRECT("'Application For Textile'!L"&amp;'Application For TE &amp; GOTS'!S2331),"")</f>
        <v/>
      </c>
      <c r="E2239" s="14" t="str">
        <f ca="1">'Application For TE &amp; GOTS'!AF2331</f>
        <v/>
      </c>
      <c r="F2239" s="14" t="str">
        <f ca="1">'Application For TE &amp; GOTS'!AH2331</f>
        <v/>
      </c>
      <c r="G2239" s="14" t="e">
        <f ca="1">'Application For TE &amp; GOTS'!AI2331</f>
        <v>#REF!</v>
      </c>
    </row>
    <row r="2240" spans="1:7">
      <c r="A2240" s="14">
        <v>2219</v>
      </c>
      <c r="B2240" s="14" t="str">
        <f ca="1">'Application For TE &amp; GOTS'!X2332</f>
        <v/>
      </c>
      <c r="C2240" s="14">
        <f>'Application For TE &amp; GOTS'!$D2332</f>
        <v>0</v>
      </c>
      <c r="D2240" s="14" t="str" cm="1">
        <f t="array" aca="1" ref="D2240" ca="1">IFERROR(INDIRECT("'Application For Textile'!L"&amp;'Application For TE &amp; GOTS'!S2332),"")</f>
        <v/>
      </c>
      <c r="E2240" s="14" t="str">
        <f ca="1">'Application For TE &amp; GOTS'!AF2332</f>
        <v/>
      </c>
      <c r="F2240" s="14" t="str">
        <f ca="1">'Application For TE &amp; GOTS'!AH2332</f>
        <v/>
      </c>
      <c r="G2240" s="14" t="e">
        <f ca="1">'Application For TE &amp; GOTS'!AI2332</f>
        <v>#REF!</v>
      </c>
    </row>
    <row r="2241" spans="1:7">
      <c r="A2241" s="14">
        <v>2220</v>
      </c>
      <c r="B2241" s="14" t="str">
        <f ca="1">'Application For TE &amp; GOTS'!X2333</f>
        <v/>
      </c>
      <c r="C2241" s="14">
        <f>'Application For TE &amp; GOTS'!$D2333</f>
        <v>0</v>
      </c>
      <c r="D2241" s="14" t="str" cm="1">
        <f t="array" aca="1" ref="D2241" ca="1">IFERROR(INDIRECT("'Application For Textile'!L"&amp;'Application For TE &amp; GOTS'!S2333),"")</f>
        <v/>
      </c>
      <c r="E2241" s="14" t="str">
        <f ca="1">'Application For TE &amp; GOTS'!AF2333</f>
        <v/>
      </c>
      <c r="F2241" s="14" t="str">
        <f ca="1">'Application For TE &amp; GOTS'!AH2333</f>
        <v/>
      </c>
      <c r="G2241" s="14" t="e">
        <f ca="1">'Application For TE &amp; GOTS'!AI2333</f>
        <v>#REF!</v>
      </c>
    </row>
    <row r="2242" spans="1:7">
      <c r="A2242" s="14">
        <v>2221</v>
      </c>
      <c r="B2242" s="14" t="str">
        <f ca="1">'Application For TE &amp; GOTS'!X2334</f>
        <v/>
      </c>
      <c r="C2242" s="14">
        <f>'Application For TE &amp; GOTS'!$D2334</f>
        <v>0</v>
      </c>
      <c r="D2242" s="14" t="str" cm="1">
        <f t="array" aca="1" ref="D2242" ca="1">IFERROR(INDIRECT("'Application For Textile'!L"&amp;'Application For TE &amp; GOTS'!S2334),"")</f>
        <v/>
      </c>
      <c r="E2242" s="14" t="str">
        <f ca="1">'Application For TE &amp; GOTS'!AF2334</f>
        <v/>
      </c>
      <c r="F2242" s="14" t="str">
        <f ca="1">'Application For TE &amp; GOTS'!AH2334</f>
        <v/>
      </c>
      <c r="G2242" s="14" t="e">
        <f ca="1">'Application For TE &amp; GOTS'!AI2334</f>
        <v>#REF!</v>
      </c>
    </row>
    <row r="2243" spans="1:7">
      <c r="A2243" s="14">
        <v>2222</v>
      </c>
      <c r="B2243" s="14" t="str">
        <f ca="1">'Application For TE &amp; GOTS'!X2335</f>
        <v/>
      </c>
      <c r="C2243" s="14">
        <f>'Application For TE &amp; GOTS'!$D2335</f>
        <v>0</v>
      </c>
      <c r="D2243" s="14" t="str" cm="1">
        <f t="array" aca="1" ref="D2243" ca="1">IFERROR(INDIRECT("'Application For Textile'!L"&amp;'Application For TE &amp; GOTS'!S2335),"")</f>
        <v/>
      </c>
      <c r="E2243" s="14" t="str">
        <f ca="1">'Application For TE &amp; GOTS'!AF2335</f>
        <v/>
      </c>
      <c r="F2243" s="14" t="str">
        <f ca="1">'Application For TE &amp; GOTS'!AH2335</f>
        <v/>
      </c>
      <c r="G2243" s="14" t="e">
        <f ca="1">'Application For TE &amp; GOTS'!AI2335</f>
        <v>#REF!</v>
      </c>
    </row>
    <row r="2244" spans="1:7">
      <c r="A2244" s="14">
        <v>2223</v>
      </c>
      <c r="B2244" s="14" t="str">
        <f ca="1">'Application For TE &amp; GOTS'!X2336</f>
        <v/>
      </c>
      <c r="C2244" s="14">
        <f>'Application For TE &amp; GOTS'!$D2336</f>
        <v>0</v>
      </c>
      <c r="D2244" s="14" t="str" cm="1">
        <f t="array" aca="1" ref="D2244" ca="1">IFERROR(INDIRECT("'Application For Textile'!L"&amp;'Application For TE &amp; GOTS'!S2336),"")</f>
        <v/>
      </c>
      <c r="E2244" s="14" t="str">
        <f ca="1">'Application For TE &amp; GOTS'!AF2336</f>
        <v/>
      </c>
      <c r="F2244" s="14" t="str">
        <f ca="1">'Application For TE &amp; GOTS'!AH2336</f>
        <v/>
      </c>
      <c r="G2244" s="14" t="e">
        <f ca="1">'Application For TE &amp; GOTS'!AI2336</f>
        <v>#REF!</v>
      </c>
    </row>
    <row r="2245" spans="1:7">
      <c r="A2245" s="14">
        <v>2224</v>
      </c>
      <c r="B2245" s="14" t="str">
        <f ca="1">'Application For TE &amp; GOTS'!X2337</f>
        <v/>
      </c>
      <c r="C2245" s="14">
        <f>'Application For TE &amp; GOTS'!$D2337</f>
        <v>0</v>
      </c>
      <c r="D2245" s="14" t="str" cm="1">
        <f t="array" aca="1" ref="D2245" ca="1">IFERROR(INDIRECT("'Application For Textile'!L"&amp;'Application For TE &amp; GOTS'!S2337),"")</f>
        <v/>
      </c>
      <c r="E2245" s="14" t="str">
        <f ca="1">'Application For TE &amp; GOTS'!AF2337</f>
        <v/>
      </c>
      <c r="F2245" s="14" t="str">
        <f ca="1">'Application For TE &amp; GOTS'!AH2337</f>
        <v/>
      </c>
      <c r="G2245" s="14" t="e">
        <f ca="1">'Application For TE &amp; GOTS'!AI2337</f>
        <v>#REF!</v>
      </c>
    </row>
    <row r="2246" spans="1:7">
      <c r="A2246" s="14">
        <v>2225</v>
      </c>
      <c r="B2246" s="14" t="str">
        <f ca="1">'Application For TE &amp; GOTS'!X2338</f>
        <v/>
      </c>
      <c r="C2246" s="14">
        <f>'Application For TE &amp; GOTS'!$D2338</f>
        <v>0</v>
      </c>
      <c r="D2246" s="14" t="str" cm="1">
        <f t="array" aca="1" ref="D2246" ca="1">IFERROR(INDIRECT("'Application For Textile'!L"&amp;'Application For TE &amp; GOTS'!S2338),"")</f>
        <v/>
      </c>
      <c r="E2246" s="14" t="str">
        <f ca="1">'Application For TE &amp; GOTS'!AF2338</f>
        <v/>
      </c>
      <c r="F2246" s="14" t="str">
        <f ca="1">'Application For TE &amp; GOTS'!AH2338</f>
        <v/>
      </c>
      <c r="G2246" s="14" t="e">
        <f ca="1">'Application For TE &amp; GOTS'!AI2338</f>
        <v>#REF!</v>
      </c>
    </row>
    <row r="2247" spans="1:7">
      <c r="A2247" s="14">
        <v>2226</v>
      </c>
      <c r="B2247" s="14" t="str">
        <f ca="1">'Application For TE &amp; GOTS'!X2339</f>
        <v/>
      </c>
      <c r="C2247" s="14">
        <f>'Application For TE &amp; GOTS'!$D2339</f>
        <v>0</v>
      </c>
      <c r="D2247" s="14" t="str" cm="1">
        <f t="array" aca="1" ref="D2247" ca="1">IFERROR(INDIRECT("'Application For Textile'!L"&amp;'Application For TE &amp; GOTS'!S2339),"")</f>
        <v/>
      </c>
      <c r="E2247" s="14" t="str">
        <f ca="1">'Application For TE &amp; GOTS'!AF2339</f>
        <v/>
      </c>
      <c r="F2247" s="14" t="str">
        <f ca="1">'Application For TE &amp; GOTS'!AH2339</f>
        <v/>
      </c>
      <c r="G2247" s="14" t="e">
        <f ca="1">'Application For TE &amp; GOTS'!AI2339</f>
        <v>#REF!</v>
      </c>
    </row>
    <row r="2248" spans="1:7">
      <c r="A2248" s="14">
        <v>2227</v>
      </c>
      <c r="B2248" s="14" t="str">
        <f ca="1">'Application For TE &amp; GOTS'!X2340</f>
        <v/>
      </c>
      <c r="C2248" s="14">
        <f>'Application For TE &amp; GOTS'!$D2340</f>
        <v>0</v>
      </c>
      <c r="D2248" s="14" t="str" cm="1">
        <f t="array" aca="1" ref="D2248" ca="1">IFERROR(INDIRECT("'Application For Textile'!L"&amp;'Application For TE &amp; GOTS'!S2340),"")</f>
        <v/>
      </c>
      <c r="E2248" s="14" t="str">
        <f ca="1">'Application For TE &amp; GOTS'!AF2340</f>
        <v/>
      </c>
      <c r="F2248" s="14" t="str">
        <f ca="1">'Application For TE &amp; GOTS'!AH2340</f>
        <v/>
      </c>
      <c r="G2248" s="14" t="e">
        <f ca="1">'Application For TE &amp; GOTS'!AI2340</f>
        <v>#REF!</v>
      </c>
    </row>
    <row r="2249" spans="1:7">
      <c r="A2249" s="14">
        <v>2228</v>
      </c>
      <c r="B2249" s="14" t="str">
        <f ca="1">'Application For TE &amp; GOTS'!X2341</f>
        <v/>
      </c>
      <c r="C2249" s="14">
        <f>'Application For TE &amp; GOTS'!$D2341</f>
        <v>0</v>
      </c>
      <c r="D2249" s="14" t="str" cm="1">
        <f t="array" aca="1" ref="D2249" ca="1">IFERROR(INDIRECT("'Application For Textile'!L"&amp;'Application For TE &amp; GOTS'!S2341),"")</f>
        <v/>
      </c>
      <c r="E2249" s="14" t="str">
        <f ca="1">'Application For TE &amp; GOTS'!AF2341</f>
        <v/>
      </c>
      <c r="F2249" s="14" t="str">
        <f ca="1">'Application For TE &amp; GOTS'!AH2341</f>
        <v/>
      </c>
      <c r="G2249" s="14" t="e">
        <f ca="1">'Application For TE &amp; GOTS'!AI2341</f>
        <v>#REF!</v>
      </c>
    </row>
    <row r="2250" spans="1:7">
      <c r="A2250" s="14">
        <v>2229</v>
      </c>
      <c r="B2250" s="14" t="str">
        <f ca="1">'Application For TE &amp; GOTS'!X2342</f>
        <v/>
      </c>
      <c r="C2250" s="14">
        <f>'Application For TE &amp; GOTS'!$D2342</f>
        <v>0</v>
      </c>
      <c r="D2250" s="14" t="str" cm="1">
        <f t="array" aca="1" ref="D2250" ca="1">IFERROR(INDIRECT("'Application For Textile'!L"&amp;'Application For TE &amp; GOTS'!S2342),"")</f>
        <v/>
      </c>
      <c r="E2250" s="14" t="str">
        <f ca="1">'Application For TE &amp; GOTS'!AF2342</f>
        <v/>
      </c>
      <c r="F2250" s="14" t="str">
        <f ca="1">'Application For TE &amp; GOTS'!AH2342</f>
        <v/>
      </c>
      <c r="G2250" s="14" t="e">
        <f ca="1">'Application For TE &amp; GOTS'!AI2342</f>
        <v>#REF!</v>
      </c>
    </row>
    <row r="2251" spans="1:7">
      <c r="A2251" s="14">
        <v>2230</v>
      </c>
      <c r="B2251" s="14" t="str">
        <f ca="1">'Application For TE &amp; GOTS'!X2343</f>
        <v/>
      </c>
      <c r="C2251" s="14">
        <f>'Application For TE &amp; GOTS'!$D2343</f>
        <v>0</v>
      </c>
      <c r="D2251" s="14" t="str" cm="1">
        <f t="array" aca="1" ref="D2251" ca="1">IFERROR(INDIRECT("'Application For Textile'!L"&amp;'Application For TE &amp; GOTS'!S2343),"")</f>
        <v/>
      </c>
      <c r="E2251" s="14" t="str">
        <f ca="1">'Application For TE &amp; GOTS'!AF2343</f>
        <v/>
      </c>
      <c r="F2251" s="14" t="str">
        <f ca="1">'Application For TE &amp; GOTS'!AH2343</f>
        <v/>
      </c>
      <c r="G2251" s="14" t="e">
        <f ca="1">'Application For TE &amp; GOTS'!AI2343</f>
        <v>#REF!</v>
      </c>
    </row>
    <row r="2252" spans="1:7">
      <c r="A2252" s="14">
        <v>2231</v>
      </c>
      <c r="B2252" s="14" t="str">
        <f ca="1">'Application For TE &amp; GOTS'!X2344</f>
        <v/>
      </c>
      <c r="C2252" s="14">
        <f>'Application For TE &amp; GOTS'!$D2344</f>
        <v>0</v>
      </c>
      <c r="D2252" s="14" t="str" cm="1">
        <f t="array" aca="1" ref="D2252" ca="1">IFERROR(INDIRECT("'Application For Textile'!L"&amp;'Application For TE &amp; GOTS'!S2344),"")</f>
        <v/>
      </c>
      <c r="E2252" s="14" t="str">
        <f ca="1">'Application For TE &amp; GOTS'!AF2344</f>
        <v/>
      </c>
      <c r="F2252" s="14" t="str">
        <f ca="1">'Application For TE &amp; GOTS'!AH2344</f>
        <v/>
      </c>
      <c r="G2252" s="14" t="e">
        <f ca="1">'Application For TE &amp; GOTS'!AI2344</f>
        <v>#REF!</v>
      </c>
    </row>
    <row r="2253" spans="1:7">
      <c r="A2253" s="14">
        <v>2232</v>
      </c>
      <c r="B2253" s="14" t="str">
        <f ca="1">'Application For TE &amp; GOTS'!X2345</f>
        <v/>
      </c>
      <c r="C2253" s="14">
        <f>'Application For TE &amp; GOTS'!$D2345</f>
        <v>0</v>
      </c>
      <c r="D2253" s="14" t="str" cm="1">
        <f t="array" aca="1" ref="D2253" ca="1">IFERROR(INDIRECT("'Application For Textile'!L"&amp;'Application For TE &amp; GOTS'!S2345),"")</f>
        <v/>
      </c>
      <c r="E2253" s="14" t="str">
        <f ca="1">'Application For TE &amp; GOTS'!AF2345</f>
        <v/>
      </c>
      <c r="F2253" s="14" t="str">
        <f ca="1">'Application For TE &amp; GOTS'!AH2345</f>
        <v/>
      </c>
      <c r="G2253" s="14" t="e">
        <f ca="1">'Application For TE &amp; GOTS'!AI2345</f>
        <v>#REF!</v>
      </c>
    </row>
    <row r="2254" spans="1:7">
      <c r="A2254" s="14">
        <v>2233</v>
      </c>
      <c r="B2254" s="14" t="str">
        <f ca="1">'Application For TE &amp; GOTS'!X2346</f>
        <v/>
      </c>
      <c r="C2254" s="14">
        <f>'Application For TE &amp; GOTS'!$D2346</f>
        <v>0</v>
      </c>
      <c r="D2254" s="14" t="str" cm="1">
        <f t="array" aca="1" ref="D2254" ca="1">IFERROR(INDIRECT("'Application For Textile'!L"&amp;'Application For TE &amp; GOTS'!S2346),"")</f>
        <v/>
      </c>
      <c r="E2254" s="14" t="str">
        <f ca="1">'Application For TE &amp; GOTS'!AF2346</f>
        <v/>
      </c>
      <c r="F2254" s="14" t="str">
        <f ca="1">'Application For TE &amp; GOTS'!AH2346</f>
        <v/>
      </c>
      <c r="G2254" s="14" t="e">
        <f ca="1">'Application For TE &amp; GOTS'!AI2346</f>
        <v>#REF!</v>
      </c>
    </row>
    <row r="2255" spans="1:7">
      <c r="A2255" s="14">
        <v>2234</v>
      </c>
      <c r="B2255" s="14" t="str">
        <f ca="1">'Application For TE &amp; GOTS'!X2347</f>
        <v/>
      </c>
      <c r="C2255" s="14">
        <f>'Application For TE &amp; GOTS'!$D2347</f>
        <v>0</v>
      </c>
      <c r="D2255" s="14" t="str" cm="1">
        <f t="array" aca="1" ref="D2255" ca="1">IFERROR(INDIRECT("'Application For Textile'!L"&amp;'Application For TE &amp; GOTS'!S2347),"")</f>
        <v/>
      </c>
      <c r="E2255" s="14" t="str">
        <f ca="1">'Application For TE &amp; GOTS'!AF2347</f>
        <v/>
      </c>
      <c r="F2255" s="14" t="str">
        <f ca="1">'Application For TE &amp; GOTS'!AH2347</f>
        <v/>
      </c>
      <c r="G2255" s="14" t="e">
        <f ca="1">'Application For TE &amp; GOTS'!AI2347</f>
        <v>#REF!</v>
      </c>
    </row>
    <row r="2256" spans="1:7">
      <c r="A2256" s="14">
        <v>2235</v>
      </c>
      <c r="B2256" s="14" t="str">
        <f ca="1">'Application For TE &amp; GOTS'!X2348</f>
        <v/>
      </c>
      <c r="C2256" s="14">
        <f>'Application For TE &amp; GOTS'!$D2348</f>
        <v>0</v>
      </c>
      <c r="D2256" s="14" t="str" cm="1">
        <f t="array" aca="1" ref="D2256" ca="1">IFERROR(INDIRECT("'Application For Textile'!L"&amp;'Application For TE &amp; GOTS'!S2348),"")</f>
        <v/>
      </c>
      <c r="E2256" s="14" t="str">
        <f ca="1">'Application For TE &amp; GOTS'!AF2348</f>
        <v/>
      </c>
      <c r="F2256" s="14" t="str">
        <f ca="1">'Application For TE &amp; GOTS'!AH2348</f>
        <v/>
      </c>
      <c r="G2256" s="14" t="e">
        <f ca="1">'Application For TE &amp; GOTS'!AI2348</f>
        <v>#REF!</v>
      </c>
    </row>
    <row r="2257" spans="1:7">
      <c r="A2257" s="14">
        <v>2236</v>
      </c>
      <c r="B2257" s="14" t="str">
        <f ca="1">'Application For TE &amp; GOTS'!X2349</f>
        <v/>
      </c>
      <c r="C2257" s="14">
        <f>'Application For TE &amp; GOTS'!$D2349</f>
        <v>0</v>
      </c>
      <c r="D2257" s="14" t="str" cm="1">
        <f t="array" aca="1" ref="D2257" ca="1">IFERROR(INDIRECT("'Application For Textile'!L"&amp;'Application For TE &amp; GOTS'!S2349),"")</f>
        <v/>
      </c>
      <c r="E2257" s="14" t="str">
        <f ca="1">'Application For TE &amp; GOTS'!AF2349</f>
        <v/>
      </c>
      <c r="F2257" s="14" t="str">
        <f ca="1">'Application For TE &amp; GOTS'!AH2349</f>
        <v/>
      </c>
      <c r="G2257" s="14" t="e">
        <f ca="1">'Application For TE &amp; GOTS'!AI2349</f>
        <v>#REF!</v>
      </c>
    </row>
    <row r="2258" spans="1:7">
      <c r="A2258" s="14">
        <v>2237</v>
      </c>
      <c r="B2258" s="14" t="str">
        <f ca="1">'Application For TE &amp; GOTS'!X2350</f>
        <v/>
      </c>
      <c r="C2258" s="14">
        <f>'Application For TE &amp; GOTS'!$D2350</f>
        <v>0</v>
      </c>
      <c r="D2258" s="14" t="str" cm="1">
        <f t="array" aca="1" ref="D2258" ca="1">IFERROR(INDIRECT("'Application For Textile'!L"&amp;'Application For TE &amp; GOTS'!S2350),"")</f>
        <v/>
      </c>
      <c r="E2258" s="14" t="str">
        <f ca="1">'Application For TE &amp; GOTS'!AF2350</f>
        <v/>
      </c>
      <c r="F2258" s="14" t="str">
        <f ca="1">'Application For TE &amp; GOTS'!AH2350</f>
        <v/>
      </c>
      <c r="G2258" s="14" t="e">
        <f ca="1">'Application For TE &amp; GOTS'!AI2350</f>
        <v>#REF!</v>
      </c>
    </row>
    <row r="2259" spans="1:7">
      <c r="A2259" s="14">
        <v>2238</v>
      </c>
      <c r="B2259" s="14" t="str">
        <f ca="1">'Application For TE &amp; GOTS'!X2351</f>
        <v/>
      </c>
      <c r="C2259" s="14">
        <f>'Application For TE &amp; GOTS'!$D2351</f>
        <v>0</v>
      </c>
      <c r="D2259" s="14" t="str" cm="1">
        <f t="array" aca="1" ref="D2259" ca="1">IFERROR(INDIRECT("'Application For Textile'!L"&amp;'Application For TE &amp; GOTS'!S2351),"")</f>
        <v/>
      </c>
      <c r="E2259" s="14" t="str">
        <f ca="1">'Application For TE &amp; GOTS'!AF2351</f>
        <v/>
      </c>
      <c r="F2259" s="14" t="str">
        <f ca="1">'Application For TE &amp; GOTS'!AH2351</f>
        <v/>
      </c>
      <c r="G2259" s="14" t="e">
        <f ca="1">'Application For TE &amp; GOTS'!AI2351</f>
        <v>#REF!</v>
      </c>
    </row>
    <row r="2260" spans="1:7">
      <c r="A2260" s="14">
        <v>2239</v>
      </c>
      <c r="B2260" s="14" t="str">
        <f ca="1">'Application For TE &amp; GOTS'!X2352</f>
        <v/>
      </c>
      <c r="C2260" s="14">
        <f>'Application For TE &amp; GOTS'!$D2352</f>
        <v>0</v>
      </c>
      <c r="D2260" s="14" t="str" cm="1">
        <f t="array" aca="1" ref="D2260" ca="1">IFERROR(INDIRECT("'Application For Textile'!L"&amp;'Application For TE &amp; GOTS'!S2352),"")</f>
        <v/>
      </c>
      <c r="E2260" s="14" t="str">
        <f ca="1">'Application For TE &amp; GOTS'!AF2352</f>
        <v/>
      </c>
      <c r="F2260" s="14" t="str">
        <f ca="1">'Application For TE &amp; GOTS'!AH2352</f>
        <v/>
      </c>
      <c r="G2260" s="14" t="e">
        <f ca="1">'Application For TE &amp; GOTS'!AI2352</f>
        <v>#REF!</v>
      </c>
    </row>
    <row r="2261" spans="1:7">
      <c r="A2261" s="14">
        <v>2240</v>
      </c>
      <c r="B2261" s="14" t="str">
        <f ca="1">'Application For TE &amp; GOTS'!X2353</f>
        <v/>
      </c>
      <c r="C2261" s="14">
        <f>'Application For TE &amp; GOTS'!$D2353</f>
        <v>0</v>
      </c>
      <c r="D2261" s="14" t="str" cm="1">
        <f t="array" aca="1" ref="D2261" ca="1">IFERROR(INDIRECT("'Application For Textile'!L"&amp;'Application For TE &amp; GOTS'!S2353),"")</f>
        <v/>
      </c>
      <c r="E2261" s="14" t="str">
        <f ca="1">'Application For TE &amp; GOTS'!AF2353</f>
        <v/>
      </c>
      <c r="F2261" s="14" t="str">
        <f ca="1">'Application For TE &amp; GOTS'!AH2353</f>
        <v/>
      </c>
      <c r="G2261" s="14" t="e">
        <f ca="1">'Application For TE &amp; GOTS'!AI2353</f>
        <v>#REF!</v>
      </c>
    </row>
    <row r="2262" spans="1:7">
      <c r="A2262" s="14">
        <v>2241</v>
      </c>
      <c r="B2262" s="14" t="str">
        <f ca="1">'Application For TE &amp; GOTS'!X2354</f>
        <v/>
      </c>
      <c r="C2262" s="14">
        <f>'Application For TE &amp; GOTS'!$D2354</f>
        <v>0</v>
      </c>
      <c r="D2262" s="14" t="str" cm="1">
        <f t="array" aca="1" ref="D2262" ca="1">IFERROR(INDIRECT("'Application For Textile'!L"&amp;'Application For TE &amp; GOTS'!S2354),"")</f>
        <v/>
      </c>
      <c r="E2262" s="14" t="str">
        <f ca="1">'Application For TE &amp; GOTS'!AF2354</f>
        <v/>
      </c>
      <c r="F2262" s="14" t="str">
        <f ca="1">'Application For TE &amp; GOTS'!AH2354</f>
        <v/>
      </c>
      <c r="G2262" s="14" t="e">
        <f ca="1">'Application For TE &amp; GOTS'!AI2354</f>
        <v>#REF!</v>
      </c>
    </row>
    <row r="2263" spans="1:7">
      <c r="A2263" s="14">
        <v>2242</v>
      </c>
      <c r="B2263" s="14" t="str">
        <f ca="1">'Application For TE &amp; GOTS'!X2355</f>
        <v/>
      </c>
      <c r="C2263" s="14">
        <f>'Application For TE &amp; GOTS'!$D2355</f>
        <v>0</v>
      </c>
      <c r="D2263" s="14" t="str" cm="1">
        <f t="array" aca="1" ref="D2263" ca="1">IFERROR(INDIRECT("'Application For Textile'!L"&amp;'Application For TE &amp; GOTS'!S2355),"")</f>
        <v/>
      </c>
      <c r="E2263" s="14" t="str">
        <f ca="1">'Application For TE &amp; GOTS'!AF2355</f>
        <v/>
      </c>
      <c r="F2263" s="14" t="str">
        <f ca="1">'Application For TE &amp; GOTS'!AH2355</f>
        <v/>
      </c>
      <c r="G2263" s="14" t="e">
        <f ca="1">'Application For TE &amp; GOTS'!AI2355</f>
        <v>#REF!</v>
      </c>
    </row>
    <row r="2264" spans="1:7">
      <c r="A2264" s="14">
        <v>2243</v>
      </c>
      <c r="B2264" s="14" t="str">
        <f ca="1">'Application For TE &amp; GOTS'!X2356</f>
        <v/>
      </c>
      <c r="C2264" s="14">
        <f>'Application For TE &amp; GOTS'!$D2356</f>
        <v>0</v>
      </c>
      <c r="D2264" s="14" t="str" cm="1">
        <f t="array" aca="1" ref="D2264" ca="1">IFERROR(INDIRECT("'Application For Textile'!L"&amp;'Application For TE &amp; GOTS'!S2356),"")</f>
        <v/>
      </c>
      <c r="E2264" s="14" t="str">
        <f ca="1">'Application For TE &amp; GOTS'!AF2356</f>
        <v/>
      </c>
      <c r="F2264" s="14" t="str">
        <f ca="1">'Application For TE &amp; GOTS'!AH2356</f>
        <v/>
      </c>
      <c r="G2264" s="14" t="e">
        <f ca="1">'Application For TE &amp; GOTS'!AI2356</f>
        <v>#REF!</v>
      </c>
    </row>
    <row r="2265" spans="1:7">
      <c r="A2265" s="14">
        <v>2244</v>
      </c>
      <c r="B2265" s="14" t="str">
        <f ca="1">'Application For TE &amp; GOTS'!X2357</f>
        <v/>
      </c>
      <c r="C2265" s="14">
        <f>'Application For TE &amp; GOTS'!$D2357</f>
        <v>0</v>
      </c>
      <c r="D2265" s="14" t="str" cm="1">
        <f t="array" aca="1" ref="D2265" ca="1">IFERROR(INDIRECT("'Application For Textile'!L"&amp;'Application For TE &amp; GOTS'!S2357),"")</f>
        <v/>
      </c>
      <c r="E2265" s="14" t="str">
        <f ca="1">'Application For TE &amp; GOTS'!AF2357</f>
        <v/>
      </c>
      <c r="F2265" s="14" t="str">
        <f ca="1">'Application For TE &amp; GOTS'!AH2357</f>
        <v/>
      </c>
      <c r="G2265" s="14" t="e">
        <f ca="1">'Application For TE &amp; GOTS'!AI2357</f>
        <v>#REF!</v>
      </c>
    </row>
    <row r="2266" spans="1:7">
      <c r="A2266" s="14">
        <v>2245</v>
      </c>
      <c r="B2266" s="14" t="str">
        <f ca="1">'Application For TE &amp; GOTS'!X2358</f>
        <v/>
      </c>
      <c r="C2266" s="14">
        <f>'Application For TE &amp; GOTS'!$D2358</f>
        <v>0</v>
      </c>
      <c r="D2266" s="14" t="str" cm="1">
        <f t="array" aca="1" ref="D2266" ca="1">IFERROR(INDIRECT("'Application For Textile'!L"&amp;'Application For TE &amp; GOTS'!S2358),"")</f>
        <v/>
      </c>
      <c r="E2266" s="14" t="str">
        <f ca="1">'Application For TE &amp; GOTS'!AF2358</f>
        <v/>
      </c>
      <c r="F2266" s="14" t="str">
        <f ca="1">'Application For TE &amp; GOTS'!AH2358</f>
        <v/>
      </c>
      <c r="G2266" s="14" t="e">
        <f ca="1">'Application For TE &amp; GOTS'!AI2358</f>
        <v>#REF!</v>
      </c>
    </row>
    <row r="2267" spans="1:7">
      <c r="A2267" s="14">
        <v>2246</v>
      </c>
      <c r="B2267" s="14" t="str">
        <f ca="1">'Application For TE &amp; GOTS'!X2359</f>
        <v/>
      </c>
      <c r="C2267" s="14">
        <f>'Application For TE &amp; GOTS'!$D2359</f>
        <v>0</v>
      </c>
      <c r="D2267" s="14" t="str" cm="1">
        <f t="array" aca="1" ref="D2267" ca="1">IFERROR(INDIRECT("'Application For Textile'!L"&amp;'Application For TE &amp; GOTS'!S2359),"")</f>
        <v/>
      </c>
      <c r="E2267" s="14" t="str">
        <f ca="1">'Application For TE &amp; GOTS'!AF2359</f>
        <v/>
      </c>
      <c r="F2267" s="14" t="str">
        <f ca="1">'Application For TE &amp; GOTS'!AH2359</f>
        <v/>
      </c>
      <c r="G2267" s="14" t="e">
        <f ca="1">'Application For TE &amp; GOTS'!AI2359</f>
        <v>#REF!</v>
      </c>
    </row>
    <row r="2268" spans="1:7">
      <c r="A2268" s="14">
        <v>2247</v>
      </c>
      <c r="B2268" s="14" t="str">
        <f ca="1">'Application For TE &amp; GOTS'!X2360</f>
        <v/>
      </c>
      <c r="C2268" s="14">
        <f>'Application For TE &amp; GOTS'!$D2360</f>
        <v>0</v>
      </c>
      <c r="D2268" s="14" t="str" cm="1">
        <f t="array" aca="1" ref="D2268" ca="1">IFERROR(INDIRECT("'Application For Textile'!L"&amp;'Application For TE &amp; GOTS'!S2360),"")</f>
        <v/>
      </c>
      <c r="E2268" s="14" t="str">
        <f ca="1">'Application For TE &amp; GOTS'!AF2360</f>
        <v/>
      </c>
      <c r="F2268" s="14" t="str">
        <f ca="1">'Application For TE &amp; GOTS'!AH2360</f>
        <v/>
      </c>
      <c r="G2268" s="14" t="e">
        <f ca="1">'Application For TE &amp; GOTS'!AI2360</f>
        <v>#REF!</v>
      </c>
    </row>
    <row r="2269" spans="1:7">
      <c r="A2269" s="14">
        <v>2248</v>
      </c>
      <c r="B2269" s="14" t="str">
        <f ca="1">'Application For TE &amp; GOTS'!X2361</f>
        <v/>
      </c>
      <c r="C2269" s="14">
        <f>'Application For TE &amp; GOTS'!$D2361</f>
        <v>0</v>
      </c>
      <c r="D2269" s="14" t="str" cm="1">
        <f t="array" aca="1" ref="D2269" ca="1">IFERROR(INDIRECT("'Application For Textile'!L"&amp;'Application For TE &amp; GOTS'!S2361),"")</f>
        <v/>
      </c>
      <c r="E2269" s="14" t="str">
        <f ca="1">'Application For TE &amp; GOTS'!AF2361</f>
        <v/>
      </c>
      <c r="F2269" s="14" t="str">
        <f ca="1">'Application For TE &amp; GOTS'!AH2361</f>
        <v/>
      </c>
      <c r="G2269" s="14" t="e">
        <f ca="1">'Application For TE &amp; GOTS'!AI2361</f>
        <v>#REF!</v>
      </c>
    </row>
    <row r="2270" spans="1:7">
      <c r="A2270" s="14">
        <v>2249</v>
      </c>
      <c r="B2270" s="14" t="str">
        <f ca="1">'Application For TE &amp; GOTS'!X2362</f>
        <v/>
      </c>
      <c r="C2270" s="14">
        <f>'Application For TE &amp; GOTS'!$D2362</f>
        <v>0</v>
      </c>
      <c r="D2270" s="14" t="str" cm="1">
        <f t="array" aca="1" ref="D2270" ca="1">IFERROR(INDIRECT("'Application For Textile'!L"&amp;'Application For TE &amp; GOTS'!S2362),"")</f>
        <v/>
      </c>
      <c r="E2270" s="14" t="str">
        <f ca="1">'Application For TE &amp; GOTS'!AF2362</f>
        <v/>
      </c>
      <c r="F2270" s="14" t="str">
        <f ca="1">'Application For TE &amp; GOTS'!AH2362</f>
        <v/>
      </c>
      <c r="G2270" s="14" t="e">
        <f ca="1">'Application For TE &amp; GOTS'!AI2362</f>
        <v>#REF!</v>
      </c>
    </row>
    <row r="2271" spans="1:7">
      <c r="A2271" s="14">
        <v>2250</v>
      </c>
      <c r="B2271" s="14" t="str">
        <f ca="1">'Application For TE &amp; GOTS'!X2363</f>
        <v/>
      </c>
      <c r="C2271" s="14">
        <f>'Application For TE &amp; GOTS'!$D2363</f>
        <v>0</v>
      </c>
      <c r="D2271" s="14" t="str" cm="1">
        <f t="array" aca="1" ref="D2271" ca="1">IFERROR(INDIRECT("'Application For Textile'!L"&amp;'Application For TE &amp; GOTS'!S2363),"")</f>
        <v/>
      </c>
      <c r="E2271" s="14" t="str">
        <f ca="1">'Application For TE &amp; GOTS'!AF2363</f>
        <v/>
      </c>
      <c r="F2271" s="14" t="str">
        <f ca="1">'Application For TE &amp; GOTS'!AH2363</f>
        <v/>
      </c>
      <c r="G2271" s="14" t="e">
        <f ca="1">'Application For TE &amp; GOTS'!AI2363</f>
        <v>#REF!</v>
      </c>
    </row>
    <row r="2272" spans="1:7">
      <c r="A2272" s="14">
        <v>2251</v>
      </c>
      <c r="B2272" s="14" t="str">
        <f ca="1">'Application For TE &amp; GOTS'!X2364</f>
        <v/>
      </c>
      <c r="C2272" s="14">
        <f>'Application For TE &amp; GOTS'!$D2364</f>
        <v>0</v>
      </c>
      <c r="D2272" s="14" t="str" cm="1">
        <f t="array" aca="1" ref="D2272" ca="1">IFERROR(INDIRECT("'Application For Textile'!L"&amp;'Application For TE &amp; GOTS'!S2364),"")</f>
        <v/>
      </c>
      <c r="E2272" s="14" t="str">
        <f ca="1">'Application For TE &amp; GOTS'!AF2364</f>
        <v/>
      </c>
      <c r="F2272" s="14" t="str">
        <f ca="1">'Application For TE &amp; GOTS'!AH2364</f>
        <v/>
      </c>
      <c r="G2272" s="14" t="e">
        <f ca="1">'Application For TE &amp; GOTS'!AI2364</f>
        <v>#REF!</v>
      </c>
    </row>
    <row r="2273" spans="1:7">
      <c r="A2273" s="14">
        <v>2252</v>
      </c>
      <c r="B2273" s="14" t="str">
        <f ca="1">'Application For TE &amp; GOTS'!X2365</f>
        <v/>
      </c>
      <c r="C2273" s="14">
        <f>'Application For TE &amp; GOTS'!$D2365</f>
        <v>0</v>
      </c>
      <c r="D2273" s="14" t="str" cm="1">
        <f t="array" aca="1" ref="D2273" ca="1">IFERROR(INDIRECT("'Application For Textile'!L"&amp;'Application For TE &amp; GOTS'!S2365),"")</f>
        <v/>
      </c>
      <c r="E2273" s="14" t="str">
        <f ca="1">'Application For TE &amp; GOTS'!AF2365</f>
        <v/>
      </c>
      <c r="F2273" s="14" t="str">
        <f ca="1">'Application For TE &amp; GOTS'!AH2365</f>
        <v/>
      </c>
      <c r="G2273" s="14" t="e">
        <f ca="1">'Application For TE &amp; GOTS'!AI2365</f>
        <v>#REF!</v>
      </c>
    </row>
    <row r="2274" spans="1:7">
      <c r="A2274" s="14">
        <v>2253</v>
      </c>
      <c r="B2274" s="14" t="str">
        <f ca="1">'Application For TE &amp; GOTS'!X2366</f>
        <v/>
      </c>
      <c r="C2274" s="14">
        <f>'Application For TE &amp; GOTS'!$D2366</f>
        <v>0</v>
      </c>
      <c r="D2274" s="14" t="str" cm="1">
        <f t="array" aca="1" ref="D2274" ca="1">IFERROR(INDIRECT("'Application For Textile'!L"&amp;'Application For TE &amp; GOTS'!S2366),"")</f>
        <v/>
      </c>
      <c r="E2274" s="14" t="str">
        <f ca="1">'Application For TE &amp; GOTS'!AF2366</f>
        <v/>
      </c>
      <c r="F2274" s="14" t="str">
        <f ca="1">'Application For TE &amp; GOTS'!AH2366</f>
        <v/>
      </c>
      <c r="G2274" s="14" t="e">
        <f ca="1">'Application For TE &amp; GOTS'!AI2366</f>
        <v>#REF!</v>
      </c>
    </row>
    <row r="2275" spans="1:7">
      <c r="A2275" s="14">
        <v>2254</v>
      </c>
      <c r="B2275" s="14" t="str">
        <f ca="1">'Application For TE &amp; GOTS'!X2367</f>
        <v/>
      </c>
      <c r="C2275" s="14">
        <f>'Application For TE &amp; GOTS'!$D2367</f>
        <v>0</v>
      </c>
      <c r="D2275" s="14" t="str" cm="1">
        <f t="array" aca="1" ref="D2275" ca="1">IFERROR(INDIRECT("'Application For Textile'!L"&amp;'Application For TE &amp; GOTS'!S2367),"")</f>
        <v/>
      </c>
      <c r="E2275" s="14" t="str">
        <f ca="1">'Application For TE &amp; GOTS'!AF2367</f>
        <v/>
      </c>
      <c r="F2275" s="14" t="str">
        <f ca="1">'Application For TE &amp; GOTS'!AH2367</f>
        <v/>
      </c>
      <c r="G2275" s="14" t="e">
        <f ca="1">'Application For TE &amp; GOTS'!AI2367</f>
        <v>#REF!</v>
      </c>
    </row>
    <row r="2276" spans="1:7">
      <c r="A2276" s="14">
        <v>2255</v>
      </c>
      <c r="B2276" s="14" t="str">
        <f ca="1">'Application For TE &amp; GOTS'!X2368</f>
        <v/>
      </c>
      <c r="C2276" s="14">
        <f>'Application For TE &amp; GOTS'!$D2368</f>
        <v>0</v>
      </c>
      <c r="D2276" s="14" t="str" cm="1">
        <f t="array" aca="1" ref="D2276" ca="1">IFERROR(INDIRECT("'Application For Textile'!L"&amp;'Application For TE &amp; GOTS'!S2368),"")</f>
        <v/>
      </c>
      <c r="E2276" s="14" t="str">
        <f ca="1">'Application For TE &amp; GOTS'!AF2368</f>
        <v/>
      </c>
      <c r="F2276" s="14" t="str">
        <f ca="1">'Application For TE &amp; GOTS'!AH2368</f>
        <v/>
      </c>
      <c r="G2276" s="14" t="e">
        <f ca="1">'Application For TE &amp; GOTS'!AI2368</f>
        <v>#REF!</v>
      </c>
    </row>
    <row r="2277" spans="1:7">
      <c r="A2277" s="14">
        <v>2256</v>
      </c>
      <c r="B2277" s="14" t="str">
        <f ca="1">'Application For TE &amp; GOTS'!X2369</f>
        <v/>
      </c>
      <c r="C2277" s="14">
        <f>'Application For TE &amp; GOTS'!$D2369</f>
        <v>0</v>
      </c>
      <c r="D2277" s="14" t="str" cm="1">
        <f t="array" aca="1" ref="D2277" ca="1">IFERROR(INDIRECT("'Application For Textile'!L"&amp;'Application For TE &amp; GOTS'!S2369),"")</f>
        <v/>
      </c>
      <c r="E2277" s="14" t="str">
        <f ca="1">'Application For TE &amp; GOTS'!AF2369</f>
        <v/>
      </c>
      <c r="F2277" s="14" t="str">
        <f ca="1">'Application For TE &amp; GOTS'!AH2369</f>
        <v/>
      </c>
      <c r="G2277" s="14" t="e">
        <f ca="1">'Application For TE &amp; GOTS'!AI2369</f>
        <v>#REF!</v>
      </c>
    </row>
    <row r="2278" spans="1:7">
      <c r="A2278" s="14">
        <v>2257</v>
      </c>
      <c r="B2278" s="14" t="str">
        <f ca="1">'Application For TE &amp; GOTS'!X2370</f>
        <v/>
      </c>
      <c r="C2278" s="14">
        <f>'Application For TE &amp; GOTS'!$D2370</f>
        <v>0</v>
      </c>
      <c r="D2278" s="14" t="str" cm="1">
        <f t="array" aca="1" ref="D2278" ca="1">IFERROR(INDIRECT("'Application For Textile'!L"&amp;'Application For TE &amp; GOTS'!S2370),"")</f>
        <v/>
      </c>
      <c r="E2278" s="14" t="str">
        <f ca="1">'Application For TE &amp; GOTS'!AF2370</f>
        <v/>
      </c>
      <c r="F2278" s="14" t="str">
        <f ca="1">'Application For TE &amp; GOTS'!AH2370</f>
        <v/>
      </c>
      <c r="G2278" s="14" t="e">
        <f ca="1">'Application For TE &amp; GOTS'!AI2370</f>
        <v>#REF!</v>
      </c>
    </row>
    <row r="2279" spans="1:7">
      <c r="A2279" s="14">
        <v>2258</v>
      </c>
      <c r="B2279" s="14" t="str">
        <f ca="1">'Application For TE &amp; GOTS'!X2371</f>
        <v/>
      </c>
      <c r="C2279" s="14">
        <f>'Application For TE &amp; GOTS'!$D2371</f>
        <v>0</v>
      </c>
      <c r="D2279" s="14" t="str" cm="1">
        <f t="array" aca="1" ref="D2279" ca="1">IFERROR(INDIRECT("'Application For Textile'!L"&amp;'Application For TE &amp; GOTS'!S2371),"")</f>
        <v/>
      </c>
      <c r="E2279" s="14" t="str">
        <f ca="1">'Application For TE &amp; GOTS'!AF2371</f>
        <v/>
      </c>
      <c r="F2279" s="14" t="str">
        <f ca="1">'Application For TE &amp; GOTS'!AH2371</f>
        <v/>
      </c>
      <c r="G2279" s="14" t="e">
        <f ca="1">'Application For TE &amp; GOTS'!AI2371</f>
        <v>#REF!</v>
      </c>
    </row>
    <row r="2280" spans="1:7">
      <c r="A2280" s="14">
        <v>2259</v>
      </c>
      <c r="B2280" s="14" t="str">
        <f ca="1">'Application For TE &amp; GOTS'!X2372</f>
        <v/>
      </c>
      <c r="C2280" s="14">
        <f>'Application For TE &amp; GOTS'!$D2372</f>
        <v>0</v>
      </c>
      <c r="D2280" s="14" t="str" cm="1">
        <f t="array" aca="1" ref="D2280" ca="1">IFERROR(INDIRECT("'Application For Textile'!L"&amp;'Application For TE &amp; GOTS'!S2372),"")</f>
        <v/>
      </c>
      <c r="E2280" s="14" t="str">
        <f ca="1">'Application For TE &amp; GOTS'!AF2372</f>
        <v/>
      </c>
      <c r="F2280" s="14" t="str">
        <f ca="1">'Application For TE &amp; GOTS'!AH2372</f>
        <v/>
      </c>
      <c r="G2280" s="14" t="e">
        <f ca="1">'Application For TE &amp; GOTS'!AI2372</f>
        <v>#REF!</v>
      </c>
    </row>
    <row r="2281" spans="1:7">
      <c r="A2281" s="14">
        <v>2260</v>
      </c>
      <c r="B2281" s="14" t="str">
        <f ca="1">'Application For TE &amp; GOTS'!X2373</f>
        <v/>
      </c>
      <c r="C2281" s="14">
        <f>'Application For TE &amp; GOTS'!$D2373</f>
        <v>0</v>
      </c>
      <c r="D2281" s="14" t="str" cm="1">
        <f t="array" aca="1" ref="D2281" ca="1">IFERROR(INDIRECT("'Application For Textile'!L"&amp;'Application For TE &amp; GOTS'!S2373),"")</f>
        <v/>
      </c>
      <c r="E2281" s="14" t="str">
        <f ca="1">'Application For TE &amp; GOTS'!AF2373</f>
        <v/>
      </c>
      <c r="F2281" s="14" t="str">
        <f ca="1">'Application For TE &amp; GOTS'!AH2373</f>
        <v/>
      </c>
      <c r="G2281" s="14" t="e">
        <f ca="1">'Application For TE &amp; GOTS'!AI2373</f>
        <v>#REF!</v>
      </c>
    </row>
    <row r="2282" spans="1:7">
      <c r="A2282" s="14">
        <v>2261</v>
      </c>
      <c r="B2282" s="14" t="str">
        <f ca="1">'Application For TE &amp; GOTS'!X2374</f>
        <v/>
      </c>
      <c r="C2282" s="14">
        <f>'Application For TE &amp; GOTS'!$D2374</f>
        <v>0</v>
      </c>
      <c r="D2282" s="14" t="str" cm="1">
        <f t="array" aca="1" ref="D2282" ca="1">IFERROR(INDIRECT("'Application For Textile'!L"&amp;'Application For TE &amp; GOTS'!S2374),"")</f>
        <v/>
      </c>
      <c r="E2282" s="14" t="str">
        <f ca="1">'Application For TE &amp; GOTS'!AF2374</f>
        <v/>
      </c>
      <c r="F2282" s="14" t="str">
        <f ca="1">'Application For TE &amp; GOTS'!AH2374</f>
        <v/>
      </c>
      <c r="G2282" s="14" t="e">
        <f ca="1">'Application For TE &amp; GOTS'!AI2374</f>
        <v>#REF!</v>
      </c>
    </row>
    <row r="2283" spans="1:7">
      <c r="A2283" s="14">
        <v>2262</v>
      </c>
      <c r="B2283" s="14" t="str">
        <f ca="1">'Application For TE &amp; GOTS'!X2375</f>
        <v/>
      </c>
      <c r="C2283" s="14">
        <f>'Application For TE &amp; GOTS'!$D2375</f>
        <v>0</v>
      </c>
      <c r="D2283" s="14" t="str" cm="1">
        <f t="array" aca="1" ref="D2283" ca="1">IFERROR(INDIRECT("'Application For Textile'!L"&amp;'Application For TE &amp; GOTS'!S2375),"")</f>
        <v/>
      </c>
      <c r="E2283" s="14" t="str">
        <f ca="1">'Application For TE &amp; GOTS'!AF2375</f>
        <v/>
      </c>
      <c r="F2283" s="14" t="str">
        <f ca="1">'Application For TE &amp; GOTS'!AH2375</f>
        <v/>
      </c>
      <c r="G2283" s="14" t="e">
        <f ca="1">'Application For TE &amp; GOTS'!AI2375</f>
        <v>#REF!</v>
      </c>
    </row>
    <row r="2284" spans="1:7">
      <c r="A2284" s="14">
        <v>2263</v>
      </c>
      <c r="B2284" s="14" t="str">
        <f ca="1">'Application For TE &amp; GOTS'!X2376</f>
        <v/>
      </c>
      <c r="C2284" s="14">
        <f>'Application For TE &amp; GOTS'!$D2376</f>
        <v>0</v>
      </c>
      <c r="D2284" s="14" t="str" cm="1">
        <f t="array" aca="1" ref="D2284" ca="1">IFERROR(INDIRECT("'Application For Textile'!L"&amp;'Application For TE &amp; GOTS'!S2376),"")</f>
        <v/>
      </c>
      <c r="E2284" s="14" t="str">
        <f ca="1">'Application For TE &amp; GOTS'!AF2376</f>
        <v/>
      </c>
      <c r="F2284" s="14" t="str">
        <f ca="1">'Application For TE &amp; GOTS'!AH2376</f>
        <v/>
      </c>
      <c r="G2284" s="14" t="e">
        <f ca="1">'Application For TE &amp; GOTS'!AI2376</f>
        <v>#REF!</v>
      </c>
    </row>
    <row r="2285" spans="1:7">
      <c r="A2285" s="14">
        <v>2264</v>
      </c>
      <c r="B2285" s="14" t="str">
        <f ca="1">'Application For TE &amp; GOTS'!X2377</f>
        <v/>
      </c>
      <c r="C2285" s="14">
        <f>'Application For TE &amp; GOTS'!$D2377</f>
        <v>0</v>
      </c>
      <c r="D2285" s="14" t="str" cm="1">
        <f t="array" aca="1" ref="D2285" ca="1">IFERROR(INDIRECT("'Application For Textile'!L"&amp;'Application For TE &amp; GOTS'!S2377),"")</f>
        <v/>
      </c>
      <c r="E2285" s="14" t="str">
        <f ca="1">'Application For TE &amp; GOTS'!AF2377</f>
        <v/>
      </c>
      <c r="F2285" s="14" t="str">
        <f ca="1">'Application For TE &amp; GOTS'!AH2377</f>
        <v/>
      </c>
      <c r="G2285" s="14" t="e">
        <f ca="1">'Application For TE &amp; GOTS'!AI2377</f>
        <v>#REF!</v>
      </c>
    </row>
    <row r="2286" spans="1:7">
      <c r="A2286" s="14">
        <v>2265</v>
      </c>
      <c r="B2286" s="14" t="str">
        <f ca="1">'Application For TE &amp; GOTS'!X2378</f>
        <v/>
      </c>
      <c r="C2286" s="14">
        <f>'Application For TE &amp; GOTS'!$D2378</f>
        <v>0</v>
      </c>
      <c r="D2286" s="14" t="str" cm="1">
        <f t="array" aca="1" ref="D2286" ca="1">IFERROR(INDIRECT("'Application For Textile'!L"&amp;'Application For TE &amp; GOTS'!S2378),"")</f>
        <v/>
      </c>
      <c r="E2286" s="14" t="str">
        <f ca="1">'Application For TE &amp; GOTS'!AF2378</f>
        <v/>
      </c>
      <c r="F2286" s="14" t="str">
        <f ca="1">'Application For TE &amp; GOTS'!AH2378</f>
        <v/>
      </c>
      <c r="G2286" s="14" t="e">
        <f ca="1">'Application For TE &amp; GOTS'!AI2378</f>
        <v>#REF!</v>
      </c>
    </row>
    <row r="2287" spans="1:7">
      <c r="A2287" s="14">
        <v>2266</v>
      </c>
      <c r="B2287" s="14" t="str">
        <f ca="1">'Application For TE &amp; GOTS'!X2379</f>
        <v/>
      </c>
      <c r="C2287" s="14">
        <f>'Application For TE &amp; GOTS'!$D2379</f>
        <v>0</v>
      </c>
      <c r="D2287" s="14" t="str" cm="1">
        <f t="array" aca="1" ref="D2287" ca="1">IFERROR(INDIRECT("'Application For Textile'!L"&amp;'Application For TE &amp; GOTS'!S2379),"")</f>
        <v/>
      </c>
      <c r="E2287" s="14" t="str">
        <f ca="1">'Application For TE &amp; GOTS'!AF2379</f>
        <v/>
      </c>
      <c r="F2287" s="14" t="str">
        <f ca="1">'Application For TE &amp; GOTS'!AH2379</f>
        <v/>
      </c>
      <c r="G2287" s="14" t="e">
        <f ca="1">'Application For TE &amp; GOTS'!AI2379</f>
        <v>#REF!</v>
      </c>
    </row>
    <row r="2288" spans="1:7">
      <c r="A2288" s="14">
        <v>2267</v>
      </c>
      <c r="B2288" s="14" t="str">
        <f ca="1">'Application For TE &amp; GOTS'!X2380</f>
        <v/>
      </c>
      <c r="C2288" s="14">
        <f>'Application For TE &amp; GOTS'!$D2380</f>
        <v>0</v>
      </c>
      <c r="D2288" s="14" t="str" cm="1">
        <f t="array" aca="1" ref="D2288" ca="1">IFERROR(INDIRECT("'Application For Textile'!L"&amp;'Application For TE &amp; GOTS'!S2380),"")</f>
        <v/>
      </c>
      <c r="E2288" s="14" t="str">
        <f ca="1">'Application For TE &amp; GOTS'!AF2380</f>
        <v/>
      </c>
      <c r="F2288" s="14" t="str">
        <f ca="1">'Application For TE &amp; GOTS'!AH2380</f>
        <v/>
      </c>
      <c r="G2288" s="14" t="e">
        <f ca="1">'Application For TE &amp; GOTS'!AI2380</f>
        <v>#REF!</v>
      </c>
    </row>
    <row r="2289" spans="1:7">
      <c r="A2289" s="14">
        <v>2268</v>
      </c>
      <c r="B2289" s="14" t="str">
        <f ca="1">'Application For TE &amp; GOTS'!X2381</f>
        <v/>
      </c>
      <c r="C2289" s="14">
        <f>'Application For TE &amp; GOTS'!$D2381</f>
        <v>0</v>
      </c>
      <c r="D2289" s="14" t="str" cm="1">
        <f t="array" aca="1" ref="D2289" ca="1">IFERROR(INDIRECT("'Application For Textile'!L"&amp;'Application For TE &amp; GOTS'!S2381),"")</f>
        <v/>
      </c>
      <c r="E2289" s="14" t="str">
        <f ca="1">'Application For TE &amp; GOTS'!AF2381</f>
        <v/>
      </c>
      <c r="F2289" s="14" t="str">
        <f ca="1">'Application For TE &amp; GOTS'!AH2381</f>
        <v/>
      </c>
      <c r="G2289" s="14" t="e">
        <f ca="1">'Application For TE &amp; GOTS'!AI2381</f>
        <v>#REF!</v>
      </c>
    </row>
    <row r="2290" spans="1:7">
      <c r="A2290" s="14">
        <v>2269</v>
      </c>
      <c r="B2290" s="14" t="str">
        <f ca="1">'Application For TE &amp; GOTS'!X2382</f>
        <v/>
      </c>
      <c r="C2290" s="14">
        <f>'Application For TE &amp; GOTS'!$D2382</f>
        <v>0</v>
      </c>
      <c r="D2290" s="14" t="str" cm="1">
        <f t="array" aca="1" ref="D2290" ca="1">IFERROR(INDIRECT("'Application For Textile'!L"&amp;'Application For TE &amp; GOTS'!S2382),"")</f>
        <v/>
      </c>
      <c r="E2290" s="14" t="str">
        <f ca="1">'Application For TE &amp; GOTS'!AF2382</f>
        <v/>
      </c>
      <c r="F2290" s="14" t="str">
        <f ca="1">'Application For TE &amp; GOTS'!AH2382</f>
        <v/>
      </c>
      <c r="G2290" s="14" t="e">
        <f ca="1">'Application For TE &amp; GOTS'!AI2382</f>
        <v>#REF!</v>
      </c>
    </row>
    <row r="2291" spans="1:7">
      <c r="A2291" s="14">
        <v>2270</v>
      </c>
      <c r="B2291" s="14" t="str">
        <f ca="1">'Application For TE &amp; GOTS'!X2383</f>
        <v/>
      </c>
      <c r="C2291" s="14">
        <f>'Application For TE &amp; GOTS'!$D2383</f>
        <v>0</v>
      </c>
      <c r="D2291" s="14" t="str" cm="1">
        <f t="array" aca="1" ref="D2291" ca="1">IFERROR(INDIRECT("'Application For Textile'!L"&amp;'Application For TE &amp; GOTS'!S2383),"")</f>
        <v/>
      </c>
      <c r="E2291" s="14" t="str">
        <f ca="1">'Application For TE &amp; GOTS'!AF2383</f>
        <v/>
      </c>
      <c r="F2291" s="14" t="str">
        <f ca="1">'Application For TE &amp; GOTS'!AH2383</f>
        <v/>
      </c>
      <c r="G2291" s="14" t="e">
        <f ca="1">'Application For TE &amp; GOTS'!AI2383</f>
        <v>#REF!</v>
      </c>
    </row>
    <row r="2292" spans="1:7">
      <c r="A2292" s="14">
        <v>2271</v>
      </c>
      <c r="B2292" s="14" t="str">
        <f ca="1">'Application For TE &amp; GOTS'!X2384</f>
        <v/>
      </c>
      <c r="C2292" s="14">
        <f>'Application For TE &amp; GOTS'!$D2384</f>
        <v>0</v>
      </c>
      <c r="D2292" s="14" t="str" cm="1">
        <f t="array" aca="1" ref="D2292" ca="1">IFERROR(INDIRECT("'Application For Textile'!L"&amp;'Application For TE &amp; GOTS'!S2384),"")</f>
        <v/>
      </c>
      <c r="E2292" s="14" t="str">
        <f ca="1">'Application For TE &amp; GOTS'!AF2384</f>
        <v/>
      </c>
      <c r="F2292" s="14" t="str">
        <f ca="1">'Application For TE &amp; GOTS'!AH2384</f>
        <v/>
      </c>
      <c r="G2292" s="14" t="e">
        <f ca="1">'Application For TE &amp; GOTS'!AI2384</f>
        <v>#REF!</v>
      </c>
    </row>
    <row r="2293" spans="1:7">
      <c r="A2293" s="14">
        <v>2272</v>
      </c>
      <c r="B2293" s="14" t="str">
        <f ca="1">'Application For TE &amp; GOTS'!X2385</f>
        <v/>
      </c>
      <c r="C2293" s="14">
        <f>'Application For TE &amp; GOTS'!$D2385</f>
        <v>0</v>
      </c>
      <c r="D2293" s="14" t="str" cm="1">
        <f t="array" aca="1" ref="D2293" ca="1">IFERROR(INDIRECT("'Application For Textile'!L"&amp;'Application For TE &amp; GOTS'!S2385),"")</f>
        <v/>
      </c>
      <c r="E2293" s="14" t="str">
        <f ca="1">'Application For TE &amp; GOTS'!AF2385</f>
        <v/>
      </c>
      <c r="F2293" s="14" t="str">
        <f ca="1">'Application For TE &amp; GOTS'!AH2385</f>
        <v/>
      </c>
      <c r="G2293" s="14" t="e">
        <f ca="1">'Application For TE &amp; GOTS'!AI2385</f>
        <v>#REF!</v>
      </c>
    </row>
    <row r="2294" spans="1:7">
      <c r="A2294" s="14">
        <v>2273</v>
      </c>
      <c r="B2294" s="14" t="str">
        <f ca="1">'Application For TE &amp; GOTS'!X2386</f>
        <v/>
      </c>
      <c r="C2294" s="14">
        <f>'Application For TE &amp; GOTS'!$D2386</f>
        <v>0</v>
      </c>
      <c r="D2294" s="14" t="str" cm="1">
        <f t="array" aca="1" ref="D2294" ca="1">IFERROR(INDIRECT("'Application For Textile'!L"&amp;'Application For TE &amp; GOTS'!S2386),"")</f>
        <v/>
      </c>
      <c r="E2294" s="14" t="str">
        <f ca="1">'Application For TE &amp; GOTS'!AF2386</f>
        <v/>
      </c>
      <c r="F2294" s="14" t="str">
        <f ca="1">'Application For TE &amp; GOTS'!AH2386</f>
        <v/>
      </c>
      <c r="G2294" s="14" t="e">
        <f ca="1">'Application For TE &amp; GOTS'!AI2386</f>
        <v>#REF!</v>
      </c>
    </row>
    <row r="2295" spans="1:7">
      <c r="A2295" s="14">
        <v>2274</v>
      </c>
      <c r="B2295" s="14" t="str">
        <f ca="1">'Application For TE &amp; GOTS'!X2387</f>
        <v/>
      </c>
      <c r="C2295" s="14">
        <f>'Application For TE &amp; GOTS'!$D2387</f>
        <v>0</v>
      </c>
      <c r="D2295" s="14" t="str" cm="1">
        <f t="array" aca="1" ref="D2295" ca="1">IFERROR(INDIRECT("'Application For Textile'!L"&amp;'Application For TE &amp; GOTS'!S2387),"")</f>
        <v/>
      </c>
      <c r="E2295" s="14" t="str">
        <f ca="1">'Application For TE &amp; GOTS'!AF2387</f>
        <v/>
      </c>
      <c r="F2295" s="14" t="str">
        <f ca="1">'Application For TE &amp; GOTS'!AH2387</f>
        <v/>
      </c>
      <c r="G2295" s="14" t="e">
        <f ca="1">'Application For TE &amp; GOTS'!AI2387</f>
        <v>#REF!</v>
      </c>
    </row>
    <row r="2296" spans="1:7">
      <c r="A2296" s="14">
        <v>2275</v>
      </c>
      <c r="B2296" s="14" t="str">
        <f ca="1">'Application For TE &amp; GOTS'!X2388</f>
        <v/>
      </c>
      <c r="C2296" s="14">
        <f>'Application For TE &amp; GOTS'!$D2388</f>
        <v>0</v>
      </c>
      <c r="D2296" s="14" t="str" cm="1">
        <f t="array" aca="1" ref="D2296" ca="1">IFERROR(INDIRECT("'Application For Textile'!L"&amp;'Application For TE &amp; GOTS'!S2388),"")</f>
        <v/>
      </c>
      <c r="E2296" s="14" t="str">
        <f ca="1">'Application For TE &amp; GOTS'!AF2388</f>
        <v/>
      </c>
      <c r="F2296" s="14" t="str">
        <f ca="1">'Application For TE &amp; GOTS'!AH2388</f>
        <v/>
      </c>
      <c r="G2296" s="14" t="e">
        <f ca="1">'Application For TE &amp; GOTS'!AI2388</f>
        <v>#REF!</v>
      </c>
    </row>
    <row r="2297" spans="1:7">
      <c r="A2297" s="14">
        <v>2276</v>
      </c>
      <c r="B2297" s="14" t="str">
        <f ca="1">'Application For TE &amp; GOTS'!X2389</f>
        <v/>
      </c>
      <c r="C2297" s="14">
        <f>'Application For TE &amp; GOTS'!$D2389</f>
        <v>0</v>
      </c>
      <c r="D2297" s="14" t="str" cm="1">
        <f t="array" aca="1" ref="D2297" ca="1">IFERROR(INDIRECT("'Application For Textile'!L"&amp;'Application For TE &amp; GOTS'!S2389),"")</f>
        <v/>
      </c>
      <c r="E2297" s="14" t="str">
        <f ca="1">'Application For TE &amp; GOTS'!AF2389</f>
        <v/>
      </c>
      <c r="F2297" s="14" t="str">
        <f ca="1">'Application For TE &amp; GOTS'!AH2389</f>
        <v/>
      </c>
      <c r="G2297" s="14" t="e">
        <f ca="1">'Application For TE &amp; GOTS'!AI2389</f>
        <v>#REF!</v>
      </c>
    </row>
    <row r="2298" spans="1:7">
      <c r="A2298" s="14">
        <v>2277</v>
      </c>
      <c r="B2298" s="14" t="str">
        <f ca="1">'Application For TE &amp; GOTS'!X2390</f>
        <v/>
      </c>
      <c r="C2298" s="14">
        <f>'Application For TE &amp; GOTS'!$D2390</f>
        <v>0</v>
      </c>
      <c r="D2298" s="14" t="str" cm="1">
        <f t="array" aca="1" ref="D2298" ca="1">IFERROR(INDIRECT("'Application For Textile'!L"&amp;'Application For TE &amp; GOTS'!S2390),"")</f>
        <v/>
      </c>
      <c r="E2298" s="14" t="str">
        <f ca="1">'Application For TE &amp; GOTS'!AF2390</f>
        <v/>
      </c>
      <c r="F2298" s="14" t="str">
        <f ca="1">'Application For TE &amp; GOTS'!AH2390</f>
        <v/>
      </c>
      <c r="G2298" s="14" t="e">
        <f ca="1">'Application For TE &amp; GOTS'!AI2390</f>
        <v>#REF!</v>
      </c>
    </row>
    <row r="2299" spans="1:7">
      <c r="A2299" s="14">
        <v>2278</v>
      </c>
      <c r="B2299" s="14" t="str">
        <f ca="1">'Application For TE &amp; GOTS'!X2391</f>
        <v/>
      </c>
      <c r="C2299" s="14">
        <f>'Application For TE &amp; GOTS'!$D2391</f>
        <v>0</v>
      </c>
      <c r="D2299" s="14" t="str" cm="1">
        <f t="array" aca="1" ref="D2299" ca="1">IFERROR(INDIRECT("'Application For Textile'!L"&amp;'Application For TE &amp; GOTS'!S2391),"")</f>
        <v/>
      </c>
      <c r="E2299" s="14" t="str">
        <f ca="1">'Application For TE &amp; GOTS'!AF2391</f>
        <v/>
      </c>
      <c r="F2299" s="14" t="str">
        <f ca="1">'Application For TE &amp; GOTS'!AH2391</f>
        <v/>
      </c>
      <c r="G2299" s="14" t="e">
        <f ca="1">'Application For TE &amp; GOTS'!AI2391</f>
        <v>#REF!</v>
      </c>
    </row>
    <row r="2300" spans="1:7">
      <c r="A2300" s="14">
        <v>2279</v>
      </c>
      <c r="B2300" s="14" t="str">
        <f ca="1">'Application For TE &amp; GOTS'!X2392</f>
        <v/>
      </c>
      <c r="C2300" s="14">
        <f>'Application For TE &amp; GOTS'!$D2392</f>
        <v>0</v>
      </c>
      <c r="D2300" s="14" t="str" cm="1">
        <f t="array" aca="1" ref="D2300" ca="1">IFERROR(INDIRECT("'Application For Textile'!L"&amp;'Application For TE &amp; GOTS'!S2392),"")</f>
        <v/>
      </c>
      <c r="E2300" s="14" t="str">
        <f ca="1">'Application For TE &amp; GOTS'!AF2392</f>
        <v/>
      </c>
      <c r="F2300" s="14" t="str">
        <f ca="1">'Application For TE &amp; GOTS'!AH2392</f>
        <v/>
      </c>
      <c r="G2300" s="14" t="e">
        <f ca="1">'Application For TE &amp; GOTS'!AI2392</f>
        <v>#REF!</v>
      </c>
    </row>
    <row r="2301" spans="1:7">
      <c r="A2301" s="14">
        <v>2280</v>
      </c>
      <c r="B2301" s="14" t="str">
        <f ca="1">'Application For TE &amp; GOTS'!X2393</f>
        <v/>
      </c>
      <c r="C2301" s="14">
        <f>'Application For TE &amp; GOTS'!$D2393</f>
        <v>0</v>
      </c>
      <c r="D2301" s="14" t="str" cm="1">
        <f t="array" aca="1" ref="D2301" ca="1">IFERROR(INDIRECT("'Application For Textile'!L"&amp;'Application For TE &amp; GOTS'!S2393),"")</f>
        <v/>
      </c>
      <c r="E2301" s="14" t="str">
        <f ca="1">'Application For TE &amp; GOTS'!AF2393</f>
        <v/>
      </c>
      <c r="F2301" s="14" t="str">
        <f ca="1">'Application For TE &amp; GOTS'!AH2393</f>
        <v/>
      </c>
      <c r="G2301" s="14" t="e">
        <f ca="1">'Application For TE &amp; GOTS'!AI2393</f>
        <v>#REF!</v>
      </c>
    </row>
    <row r="2302" spans="1:7">
      <c r="A2302" s="14">
        <v>2281</v>
      </c>
      <c r="B2302" s="14" t="str">
        <f ca="1">'Application For TE &amp; GOTS'!X2394</f>
        <v/>
      </c>
      <c r="C2302" s="14">
        <f>'Application For TE &amp; GOTS'!$D2394</f>
        <v>0</v>
      </c>
      <c r="D2302" s="14" t="str" cm="1">
        <f t="array" aca="1" ref="D2302" ca="1">IFERROR(INDIRECT("'Application For Textile'!L"&amp;'Application For TE &amp; GOTS'!S2394),"")</f>
        <v/>
      </c>
      <c r="E2302" s="14" t="str">
        <f ca="1">'Application For TE &amp; GOTS'!AF2394</f>
        <v/>
      </c>
      <c r="F2302" s="14" t="str">
        <f ca="1">'Application For TE &amp; GOTS'!AH2394</f>
        <v/>
      </c>
      <c r="G2302" s="14" t="e">
        <f ca="1">'Application For TE &amp; GOTS'!AI2394</f>
        <v>#REF!</v>
      </c>
    </row>
    <row r="2303" spans="1:7">
      <c r="A2303" s="14">
        <v>2282</v>
      </c>
      <c r="B2303" s="14" t="str">
        <f ca="1">'Application For TE &amp; GOTS'!X2395</f>
        <v/>
      </c>
      <c r="C2303" s="14">
        <f>'Application For TE &amp; GOTS'!$D2395</f>
        <v>0</v>
      </c>
      <c r="D2303" s="14" t="str" cm="1">
        <f t="array" aca="1" ref="D2303" ca="1">IFERROR(INDIRECT("'Application For Textile'!L"&amp;'Application For TE &amp; GOTS'!S2395),"")</f>
        <v/>
      </c>
      <c r="E2303" s="14" t="str">
        <f ca="1">'Application For TE &amp; GOTS'!AF2395</f>
        <v/>
      </c>
      <c r="F2303" s="14" t="str">
        <f ca="1">'Application For TE &amp; GOTS'!AH2395</f>
        <v/>
      </c>
      <c r="G2303" s="14" t="e">
        <f ca="1">'Application For TE &amp; GOTS'!AI2395</f>
        <v>#REF!</v>
      </c>
    </row>
    <row r="2304" spans="1:7">
      <c r="A2304" s="14">
        <v>2283</v>
      </c>
      <c r="B2304" s="14" t="str">
        <f ca="1">'Application For TE &amp; GOTS'!X2396</f>
        <v/>
      </c>
      <c r="C2304" s="14">
        <f>'Application For TE &amp; GOTS'!$D2396</f>
        <v>0</v>
      </c>
      <c r="D2304" s="14" t="str" cm="1">
        <f t="array" aca="1" ref="D2304" ca="1">IFERROR(INDIRECT("'Application For Textile'!L"&amp;'Application For TE &amp; GOTS'!S2396),"")</f>
        <v/>
      </c>
      <c r="E2304" s="14" t="str">
        <f ca="1">'Application For TE &amp; GOTS'!AF2396</f>
        <v/>
      </c>
      <c r="F2304" s="14" t="str">
        <f ca="1">'Application For TE &amp; GOTS'!AH2396</f>
        <v/>
      </c>
      <c r="G2304" s="14" t="e">
        <f ca="1">'Application For TE &amp; GOTS'!AI2396</f>
        <v>#REF!</v>
      </c>
    </row>
    <row r="2305" spans="1:7">
      <c r="A2305" s="14">
        <v>2284</v>
      </c>
      <c r="B2305" s="14" t="str">
        <f ca="1">'Application For TE &amp; GOTS'!X2397</f>
        <v/>
      </c>
      <c r="C2305" s="14">
        <f>'Application For TE &amp; GOTS'!$D2397</f>
        <v>0</v>
      </c>
      <c r="D2305" s="14" t="str" cm="1">
        <f t="array" aca="1" ref="D2305" ca="1">IFERROR(INDIRECT("'Application For Textile'!L"&amp;'Application For TE &amp; GOTS'!S2397),"")</f>
        <v/>
      </c>
      <c r="E2305" s="14" t="str">
        <f ca="1">'Application For TE &amp; GOTS'!AF2397</f>
        <v/>
      </c>
      <c r="F2305" s="14" t="str">
        <f ca="1">'Application For TE &amp; GOTS'!AH2397</f>
        <v/>
      </c>
      <c r="G2305" s="14" t="e">
        <f ca="1">'Application For TE &amp; GOTS'!AI2397</f>
        <v>#REF!</v>
      </c>
    </row>
    <row r="2306" spans="1:7">
      <c r="A2306" s="14">
        <v>2285</v>
      </c>
      <c r="B2306" s="14" t="str">
        <f ca="1">'Application For TE &amp; GOTS'!X2398</f>
        <v/>
      </c>
      <c r="C2306" s="14">
        <f>'Application For TE &amp; GOTS'!$D2398</f>
        <v>0</v>
      </c>
      <c r="D2306" s="14" t="str" cm="1">
        <f t="array" aca="1" ref="D2306" ca="1">IFERROR(INDIRECT("'Application For Textile'!L"&amp;'Application For TE &amp; GOTS'!S2398),"")</f>
        <v/>
      </c>
      <c r="E2306" s="14" t="str">
        <f ca="1">'Application For TE &amp; GOTS'!AF2398</f>
        <v/>
      </c>
      <c r="F2306" s="14" t="str">
        <f ca="1">'Application For TE &amp; GOTS'!AH2398</f>
        <v/>
      </c>
      <c r="G2306" s="14" t="e">
        <f ca="1">'Application For TE &amp; GOTS'!AI2398</f>
        <v>#REF!</v>
      </c>
    </row>
    <row r="2307" spans="1:7">
      <c r="A2307" s="14">
        <v>2286</v>
      </c>
      <c r="B2307" s="14" t="str">
        <f ca="1">'Application For TE &amp; GOTS'!X2399</f>
        <v/>
      </c>
      <c r="C2307" s="14">
        <f>'Application For TE &amp; GOTS'!$D2399</f>
        <v>0</v>
      </c>
      <c r="D2307" s="14" t="str" cm="1">
        <f t="array" aca="1" ref="D2307" ca="1">IFERROR(INDIRECT("'Application For Textile'!L"&amp;'Application For TE &amp; GOTS'!S2399),"")</f>
        <v/>
      </c>
      <c r="E2307" s="14" t="str">
        <f ca="1">'Application For TE &amp; GOTS'!AF2399</f>
        <v/>
      </c>
      <c r="F2307" s="14" t="str">
        <f ca="1">'Application For TE &amp; GOTS'!AH2399</f>
        <v/>
      </c>
      <c r="G2307" s="14" t="e">
        <f ca="1">'Application For TE &amp; GOTS'!AI2399</f>
        <v>#REF!</v>
      </c>
    </row>
    <row r="2308" spans="1:7">
      <c r="A2308" s="14">
        <v>2287</v>
      </c>
      <c r="B2308" s="14" t="str">
        <f ca="1">'Application For TE &amp; GOTS'!X2400</f>
        <v/>
      </c>
      <c r="C2308" s="14">
        <f>'Application For TE &amp; GOTS'!$D2400</f>
        <v>0</v>
      </c>
      <c r="D2308" s="14" t="str" cm="1">
        <f t="array" aca="1" ref="D2308" ca="1">IFERROR(INDIRECT("'Application For Textile'!L"&amp;'Application For TE &amp; GOTS'!S2400),"")</f>
        <v/>
      </c>
      <c r="E2308" s="14" t="str">
        <f ca="1">'Application For TE &amp; GOTS'!AF2400</f>
        <v/>
      </c>
      <c r="F2308" s="14" t="str">
        <f ca="1">'Application For TE &amp; GOTS'!AH2400</f>
        <v/>
      </c>
      <c r="G2308" s="14" t="e">
        <f ca="1">'Application For TE &amp; GOTS'!AI2400</f>
        <v>#REF!</v>
      </c>
    </row>
    <row r="2309" spans="1:7">
      <c r="A2309" s="14">
        <v>2288</v>
      </c>
      <c r="B2309" s="14" t="str">
        <f ca="1">'Application For TE &amp; GOTS'!X2401</f>
        <v/>
      </c>
      <c r="C2309" s="14">
        <f>'Application For TE &amp; GOTS'!$D2401</f>
        <v>0</v>
      </c>
      <c r="D2309" s="14" t="str" cm="1">
        <f t="array" aca="1" ref="D2309" ca="1">IFERROR(INDIRECT("'Application For Textile'!L"&amp;'Application For TE &amp; GOTS'!S2401),"")</f>
        <v/>
      </c>
      <c r="E2309" s="14" t="str">
        <f ca="1">'Application For TE &amp; GOTS'!AF2401</f>
        <v/>
      </c>
      <c r="F2309" s="14" t="str">
        <f ca="1">'Application For TE &amp; GOTS'!AH2401</f>
        <v/>
      </c>
      <c r="G2309" s="14" t="e">
        <f ca="1">'Application For TE &amp; GOTS'!AI2401</f>
        <v>#REF!</v>
      </c>
    </row>
    <row r="2310" spans="1:7">
      <c r="A2310" s="14">
        <v>2289</v>
      </c>
      <c r="B2310" s="14" t="str">
        <f ca="1">'Application For TE &amp; GOTS'!X2402</f>
        <v/>
      </c>
      <c r="C2310" s="14">
        <f>'Application For TE &amp; GOTS'!$D2402</f>
        <v>0</v>
      </c>
      <c r="D2310" s="14" t="str" cm="1">
        <f t="array" aca="1" ref="D2310" ca="1">IFERROR(INDIRECT("'Application For Textile'!L"&amp;'Application For TE &amp; GOTS'!S2402),"")</f>
        <v/>
      </c>
      <c r="E2310" s="14" t="str">
        <f ca="1">'Application For TE &amp; GOTS'!AF2402</f>
        <v/>
      </c>
      <c r="F2310" s="14" t="str">
        <f ca="1">'Application For TE &amp; GOTS'!AH2402</f>
        <v/>
      </c>
      <c r="G2310" s="14" t="e">
        <f ca="1">'Application For TE &amp; GOTS'!AI2402</f>
        <v>#REF!</v>
      </c>
    </row>
    <row r="2311" spans="1:7">
      <c r="A2311" s="14">
        <v>2290</v>
      </c>
      <c r="B2311" s="14" t="str">
        <f ca="1">'Application For TE &amp; GOTS'!X2403</f>
        <v/>
      </c>
      <c r="C2311" s="14">
        <f>'Application For TE &amp; GOTS'!$D2403</f>
        <v>0</v>
      </c>
      <c r="D2311" s="14" t="str" cm="1">
        <f t="array" aca="1" ref="D2311" ca="1">IFERROR(INDIRECT("'Application For Textile'!L"&amp;'Application For TE &amp; GOTS'!S2403),"")</f>
        <v/>
      </c>
      <c r="E2311" s="14" t="str">
        <f ca="1">'Application For TE &amp; GOTS'!AF2403</f>
        <v/>
      </c>
      <c r="F2311" s="14" t="str">
        <f ca="1">'Application For TE &amp; GOTS'!AH2403</f>
        <v/>
      </c>
      <c r="G2311" s="14" t="e">
        <f ca="1">'Application For TE &amp; GOTS'!AI2403</f>
        <v>#REF!</v>
      </c>
    </row>
    <row r="2312" spans="1:7">
      <c r="A2312" s="14">
        <v>2291</v>
      </c>
      <c r="B2312" s="14" t="str">
        <f ca="1">'Application For TE &amp; GOTS'!X2404</f>
        <v/>
      </c>
      <c r="C2312" s="14">
        <f>'Application For TE &amp; GOTS'!$D2404</f>
        <v>0</v>
      </c>
      <c r="D2312" s="14" t="str" cm="1">
        <f t="array" aca="1" ref="D2312" ca="1">IFERROR(INDIRECT("'Application For Textile'!L"&amp;'Application For TE &amp; GOTS'!S2404),"")</f>
        <v/>
      </c>
      <c r="E2312" s="14" t="str">
        <f ca="1">'Application For TE &amp; GOTS'!AF2404</f>
        <v/>
      </c>
      <c r="F2312" s="14" t="str">
        <f ca="1">'Application For TE &amp; GOTS'!AH2404</f>
        <v/>
      </c>
      <c r="G2312" s="14" t="e">
        <f ca="1">'Application For TE &amp; GOTS'!AI2404</f>
        <v>#REF!</v>
      </c>
    </row>
    <row r="2313" spans="1:7">
      <c r="A2313" s="14">
        <v>2292</v>
      </c>
      <c r="B2313" s="14" t="str">
        <f ca="1">'Application For TE &amp; GOTS'!X2405</f>
        <v/>
      </c>
      <c r="C2313" s="14">
        <f>'Application For TE &amp; GOTS'!$D2405</f>
        <v>0</v>
      </c>
      <c r="D2313" s="14" t="str" cm="1">
        <f t="array" aca="1" ref="D2313" ca="1">IFERROR(INDIRECT("'Application For Textile'!L"&amp;'Application For TE &amp; GOTS'!S2405),"")</f>
        <v/>
      </c>
      <c r="E2313" s="14" t="str">
        <f ca="1">'Application For TE &amp; GOTS'!AF2405</f>
        <v/>
      </c>
      <c r="F2313" s="14" t="str">
        <f ca="1">'Application For TE &amp; GOTS'!AH2405</f>
        <v/>
      </c>
      <c r="G2313" s="14" t="e">
        <f ca="1">'Application For TE &amp; GOTS'!AI2405</f>
        <v>#REF!</v>
      </c>
    </row>
    <row r="2314" spans="1:7">
      <c r="A2314" s="14">
        <v>2293</v>
      </c>
      <c r="B2314" s="14" t="str">
        <f ca="1">'Application For TE &amp; GOTS'!X2406</f>
        <v/>
      </c>
      <c r="C2314" s="14">
        <f>'Application For TE &amp; GOTS'!$D2406</f>
        <v>0</v>
      </c>
      <c r="D2314" s="14" t="str" cm="1">
        <f t="array" aca="1" ref="D2314" ca="1">IFERROR(INDIRECT("'Application For Textile'!L"&amp;'Application For TE &amp; GOTS'!S2406),"")</f>
        <v/>
      </c>
      <c r="E2314" s="14" t="str">
        <f ca="1">'Application For TE &amp; GOTS'!AF2406</f>
        <v/>
      </c>
      <c r="F2314" s="14" t="str">
        <f ca="1">'Application For TE &amp; GOTS'!AH2406</f>
        <v/>
      </c>
      <c r="G2314" s="14" t="e">
        <f ca="1">'Application For TE &amp; GOTS'!AI2406</f>
        <v>#REF!</v>
      </c>
    </row>
    <row r="2315" spans="1:7">
      <c r="A2315" s="14">
        <v>2294</v>
      </c>
      <c r="B2315" s="14" t="str">
        <f ca="1">'Application For TE &amp; GOTS'!X2407</f>
        <v/>
      </c>
      <c r="C2315" s="14">
        <f>'Application For TE &amp; GOTS'!$D2407</f>
        <v>0</v>
      </c>
      <c r="D2315" s="14" t="str" cm="1">
        <f t="array" aca="1" ref="D2315" ca="1">IFERROR(INDIRECT("'Application For Textile'!L"&amp;'Application For TE &amp; GOTS'!S2407),"")</f>
        <v/>
      </c>
      <c r="E2315" s="14" t="str">
        <f ca="1">'Application For TE &amp; GOTS'!AF2407</f>
        <v/>
      </c>
      <c r="F2315" s="14" t="str">
        <f ca="1">'Application For TE &amp; GOTS'!AH2407</f>
        <v/>
      </c>
      <c r="G2315" s="14" t="e">
        <f ca="1">'Application For TE &amp; GOTS'!AI2407</f>
        <v>#REF!</v>
      </c>
    </row>
    <row r="2316" spans="1:7">
      <c r="A2316" s="14">
        <v>2295</v>
      </c>
      <c r="B2316" s="14" t="str">
        <f ca="1">'Application For TE &amp; GOTS'!X2408</f>
        <v/>
      </c>
      <c r="C2316" s="14">
        <f>'Application For TE &amp; GOTS'!$D2408</f>
        <v>0</v>
      </c>
      <c r="D2316" s="14" t="str" cm="1">
        <f t="array" aca="1" ref="D2316" ca="1">IFERROR(INDIRECT("'Application For Textile'!L"&amp;'Application For TE &amp; GOTS'!S2408),"")</f>
        <v/>
      </c>
      <c r="E2316" s="14" t="str">
        <f ca="1">'Application For TE &amp; GOTS'!AF2408</f>
        <v/>
      </c>
      <c r="F2316" s="14" t="str">
        <f ca="1">'Application For TE &amp; GOTS'!AH2408</f>
        <v/>
      </c>
      <c r="G2316" s="14" t="e">
        <f ca="1">'Application For TE &amp; GOTS'!AI2408</f>
        <v>#REF!</v>
      </c>
    </row>
    <row r="2317" spans="1:7">
      <c r="A2317" s="14">
        <v>2296</v>
      </c>
      <c r="B2317" s="14" t="str">
        <f ca="1">'Application For TE &amp; GOTS'!X2409</f>
        <v/>
      </c>
      <c r="C2317" s="14">
        <f>'Application For TE &amp; GOTS'!$D2409</f>
        <v>0</v>
      </c>
      <c r="D2317" s="14" t="str" cm="1">
        <f t="array" aca="1" ref="D2317" ca="1">IFERROR(INDIRECT("'Application For Textile'!L"&amp;'Application For TE &amp; GOTS'!S2409),"")</f>
        <v/>
      </c>
      <c r="E2317" s="14" t="str">
        <f ca="1">'Application For TE &amp; GOTS'!AF2409</f>
        <v/>
      </c>
      <c r="F2317" s="14" t="str">
        <f ca="1">'Application For TE &amp; GOTS'!AH2409</f>
        <v/>
      </c>
      <c r="G2317" s="14" t="e">
        <f ca="1">'Application For TE &amp; GOTS'!AI2409</f>
        <v>#REF!</v>
      </c>
    </row>
    <row r="2318" spans="1:7">
      <c r="A2318" s="14">
        <v>2297</v>
      </c>
      <c r="B2318" s="14" t="str">
        <f ca="1">'Application For TE &amp; GOTS'!X2410</f>
        <v/>
      </c>
      <c r="C2318" s="14">
        <f>'Application For TE &amp; GOTS'!$D2410</f>
        <v>0</v>
      </c>
      <c r="D2318" s="14" t="str" cm="1">
        <f t="array" aca="1" ref="D2318" ca="1">IFERROR(INDIRECT("'Application For Textile'!L"&amp;'Application For TE &amp; GOTS'!S2410),"")</f>
        <v/>
      </c>
      <c r="E2318" s="14" t="str">
        <f ca="1">'Application For TE &amp; GOTS'!AF2410</f>
        <v/>
      </c>
      <c r="F2318" s="14" t="str">
        <f ca="1">'Application For TE &amp; GOTS'!AH2410</f>
        <v/>
      </c>
      <c r="G2318" s="14" t="e">
        <f ca="1">'Application For TE &amp; GOTS'!AI2410</f>
        <v>#REF!</v>
      </c>
    </row>
    <row r="2319" spans="1:7">
      <c r="A2319" s="14">
        <v>2298</v>
      </c>
      <c r="B2319" s="14" t="str">
        <f ca="1">'Application For TE &amp; GOTS'!X2411</f>
        <v/>
      </c>
      <c r="C2319" s="14">
        <f>'Application For TE &amp; GOTS'!$D2411</f>
        <v>0</v>
      </c>
      <c r="D2319" s="14" t="str" cm="1">
        <f t="array" aca="1" ref="D2319" ca="1">IFERROR(INDIRECT("'Application For Textile'!L"&amp;'Application For TE &amp; GOTS'!S2411),"")</f>
        <v/>
      </c>
      <c r="E2319" s="14" t="str">
        <f ca="1">'Application For TE &amp; GOTS'!AF2411</f>
        <v/>
      </c>
      <c r="F2319" s="14" t="str">
        <f ca="1">'Application For TE &amp; GOTS'!AH2411</f>
        <v/>
      </c>
      <c r="G2319" s="14" t="e">
        <f ca="1">'Application For TE &amp; GOTS'!AI2411</f>
        <v>#REF!</v>
      </c>
    </row>
    <row r="2320" spans="1:7">
      <c r="A2320" s="14">
        <v>2299</v>
      </c>
      <c r="B2320" s="14" t="str">
        <f ca="1">'Application For TE &amp; GOTS'!X2412</f>
        <v/>
      </c>
      <c r="C2320" s="14">
        <f>'Application For TE &amp; GOTS'!$D2412</f>
        <v>0</v>
      </c>
      <c r="D2320" s="14" t="str" cm="1">
        <f t="array" aca="1" ref="D2320" ca="1">IFERROR(INDIRECT("'Application For Textile'!L"&amp;'Application For TE &amp; GOTS'!S2412),"")</f>
        <v/>
      </c>
      <c r="E2320" s="14" t="str">
        <f ca="1">'Application For TE &amp; GOTS'!AF2412</f>
        <v/>
      </c>
      <c r="F2320" s="14" t="str">
        <f ca="1">'Application For TE &amp; GOTS'!AH2412</f>
        <v/>
      </c>
      <c r="G2320" s="14" t="e">
        <f ca="1">'Application For TE &amp; GOTS'!AI2412</f>
        <v>#REF!</v>
      </c>
    </row>
    <row r="2321" spans="1:7">
      <c r="A2321" s="14">
        <v>2300</v>
      </c>
      <c r="B2321" s="14" t="str">
        <f ca="1">'Application For TE &amp; GOTS'!X2413</f>
        <v/>
      </c>
      <c r="C2321" s="14">
        <f>'Application For TE &amp; GOTS'!$D2413</f>
        <v>0</v>
      </c>
      <c r="D2321" s="14" t="str" cm="1">
        <f t="array" aca="1" ref="D2321" ca="1">IFERROR(INDIRECT("'Application For Textile'!L"&amp;'Application For TE &amp; GOTS'!S2413),"")</f>
        <v/>
      </c>
      <c r="E2321" s="14" t="str">
        <f ca="1">'Application For TE &amp; GOTS'!AF2413</f>
        <v/>
      </c>
      <c r="F2321" s="14" t="str">
        <f ca="1">'Application For TE &amp; GOTS'!AH2413</f>
        <v/>
      </c>
      <c r="G2321" s="14" t="e">
        <f ca="1">'Application For TE &amp; GOTS'!AI2413</f>
        <v>#REF!</v>
      </c>
    </row>
    <row r="2322" spans="1:7">
      <c r="A2322" s="14">
        <v>2301</v>
      </c>
      <c r="B2322" s="14" t="str">
        <f ca="1">'Application For TE &amp; GOTS'!X2414</f>
        <v/>
      </c>
      <c r="C2322" s="14">
        <f>'Application For TE &amp; GOTS'!$D2414</f>
        <v>0</v>
      </c>
      <c r="D2322" s="14" t="str" cm="1">
        <f t="array" aca="1" ref="D2322" ca="1">IFERROR(INDIRECT("'Application For Textile'!L"&amp;'Application For TE &amp; GOTS'!S2414),"")</f>
        <v/>
      </c>
      <c r="E2322" s="14" t="str">
        <f ca="1">'Application For TE &amp; GOTS'!AF2414</f>
        <v/>
      </c>
      <c r="F2322" s="14" t="str">
        <f ca="1">'Application For TE &amp; GOTS'!AH2414</f>
        <v/>
      </c>
      <c r="G2322" s="14" t="e">
        <f ca="1">'Application For TE &amp; GOTS'!AI2414</f>
        <v>#REF!</v>
      </c>
    </row>
    <row r="2323" spans="1:7">
      <c r="A2323" s="14">
        <v>2302</v>
      </c>
      <c r="B2323" s="14" t="str">
        <f ca="1">'Application For TE &amp; GOTS'!X2415</f>
        <v/>
      </c>
      <c r="C2323" s="14">
        <f>'Application For TE &amp; GOTS'!$D2415</f>
        <v>0</v>
      </c>
      <c r="D2323" s="14" t="str" cm="1">
        <f t="array" aca="1" ref="D2323" ca="1">IFERROR(INDIRECT("'Application For Textile'!L"&amp;'Application For TE &amp; GOTS'!S2415),"")</f>
        <v/>
      </c>
      <c r="E2323" s="14" t="str">
        <f ca="1">'Application For TE &amp; GOTS'!AF2415</f>
        <v/>
      </c>
      <c r="F2323" s="14" t="str">
        <f ca="1">'Application For TE &amp; GOTS'!AH2415</f>
        <v/>
      </c>
      <c r="G2323" s="14" t="e">
        <f ca="1">'Application For TE &amp; GOTS'!AI2415</f>
        <v>#REF!</v>
      </c>
    </row>
    <row r="2324" spans="1:7">
      <c r="A2324" s="14">
        <v>2303</v>
      </c>
      <c r="B2324" s="14" t="str">
        <f ca="1">'Application For TE &amp; GOTS'!X2416</f>
        <v/>
      </c>
      <c r="C2324" s="14">
        <f>'Application For TE &amp; GOTS'!$D2416</f>
        <v>0</v>
      </c>
      <c r="D2324" s="14" t="str" cm="1">
        <f t="array" aca="1" ref="D2324" ca="1">IFERROR(INDIRECT("'Application For Textile'!L"&amp;'Application For TE &amp; GOTS'!S2416),"")</f>
        <v/>
      </c>
      <c r="E2324" s="14" t="str">
        <f ca="1">'Application For TE &amp; GOTS'!AF2416</f>
        <v/>
      </c>
      <c r="F2324" s="14" t="str">
        <f ca="1">'Application For TE &amp; GOTS'!AH2416</f>
        <v/>
      </c>
      <c r="G2324" s="14" t="e">
        <f ca="1">'Application For TE &amp; GOTS'!AI2416</f>
        <v>#REF!</v>
      </c>
    </row>
    <row r="2325" spans="1:7">
      <c r="A2325" s="14">
        <v>2304</v>
      </c>
      <c r="B2325" s="14" t="str">
        <f ca="1">'Application For TE &amp; GOTS'!X2417</f>
        <v/>
      </c>
      <c r="C2325" s="14">
        <f>'Application For TE &amp; GOTS'!$D2417</f>
        <v>0</v>
      </c>
      <c r="D2325" s="14" t="str" cm="1">
        <f t="array" aca="1" ref="D2325" ca="1">IFERROR(INDIRECT("'Application For Textile'!L"&amp;'Application For TE &amp; GOTS'!S2417),"")</f>
        <v/>
      </c>
      <c r="E2325" s="14" t="str">
        <f ca="1">'Application For TE &amp; GOTS'!AF2417</f>
        <v/>
      </c>
      <c r="F2325" s="14" t="str">
        <f ca="1">'Application For TE &amp; GOTS'!AH2417</f>
        <v/>
      </c>
      <c r="G2325" s="14" t="e">
        <f ca="1">'Application For TE &amp; GOTS'!AI2417</f>
        <v>#REF!</v>
      </c>
    </row>
    <row r="2326" spans="1:7">
      <c r="A2326" s="14">
        <v>2305</v>
      </c>
      <c r="B2326" s="14" t="str">
        <f ca="1">'Application For TE &amp; GOTS'!X2418</f>
        <v/>
      </c>
      <c r="C2326" s="14">
        <f>'Application For TE &amp; GOTS'!$D2418</f>
        <v>0</v>
      </c>
      <c r="D2326" s="14" t="str" cm="1">
        <f t="array" aca="1" ref="D2326" ca="1">IFERROR(INDIRECT("'Application For Textile'!L"&amp;'Application For TE &amp; GOTS'!S2418),"")</f>
        <v/>
      </c>
      <c r="E2326" s="14" t="str">
        <f ca="1">'Application For TE &amp; GOTS'!AF2418</f>
        <v/>
      </c>
      <c r="F2326" s="14" t="str">
        <f ca="1">'Application For TE &amp; GOTS'!AH2418</f>
        <v/>
      </c>
      <c r="G2326" s="14" t="e">
        <f ca="1">'Application For TE &amp; GOTS'!AI2418</f>
        <v>#REF!</v>
      </c>
    </row>
    <row r="2327" spans="1:7">
      <c r="A2327" s="14">
        <v>2306</v>
      </c>
      <c r="B2327" s="14" t="str">
        <f ca="1">'Application For TE &amp; GOTS'!X2419</f>
        <v/>
      </c>
      <c r="C2327" s="14">
        <f>'Application For TE &amp; GOTS'!$D2419</f>
        <v>0</v>
      </c>
      <c r="D2327" s="14" t="str" cm="1">
        <f t="array" aca="1" ref="D2327" ca="1">IFERROR(INDIRECT("'Application For Textile'!L"&amp;'Application For TE &amp; GOTS'!S2419),"")</f>
        <v/>
      </c>
      <c r="E2327" s="14" t="str">
        <f ca="1">'Application For TE &amp; GOTS'!AF2419</f>
        <v/>
      </c>
      <c r="F2327" s="14" t="str">
        <f ca="1">'Application For TE &amp; GOTS'!AH2419</f>
        <v/>
      </c>
      <c r="G2327" s="14" t="e">
        <f ca="1">'Application For TE &amp; GOTS'!AI2419</f>
        <v>#REF!</v>
      </c>
    </row>
    <row r="2328" spans="1:7">
      <c r="A2328" s="14">
        <v>2307</v>
      </c>
      <c r="B2328" s="14" t="str">
        <f ca="1">'Application For TE &amp; GOTS'!X2420</f>
        <v/>
      </c>
      <c r="C2328" s="14">
        <f>'Application For TE &amp; GOTS'!$D2420</f>
        <v>0</v>
      </c>
      <c r="D2328" s="14" t="str" cm="1">
        <f t="array" aca="1" ref="D2328" ca="1">IFERROR(INDIRECT("'Application For Textile'!L"&amp;'Application For TE &amp; GOTS'!S2420),"")</f>
        <v/>
      </c>
      <c r="E2328" s="14" t="str">
        <f ca="1">'Application For TE &amp; GOTS'!AF2420</f>
        <v/>
      </c>
      <c r="F2328" s="14" t="str">
        <f ca="1">'Application For TE &amp; GOTS'!AH2420</f>
        <v/>
      </c>
      <c r="G2328" s="14" t="e">
        <f ca="1">'Application For TE &amp; GOTS'!AI2420</f>
        <v>#REF!</v>
      </c>
    </row>
    <row r="2329" spans="1:7">
      <c r="A2329" s="14">
        <v>2308</v>
      </c>
      <c r="B2329" s="14" t="str">
        <f ca="1">'Application For TE &amp; GOTS'!X2421</f>
        <v/>
      </c>
      <c r="C2329" s="14">
        <f>'Application For TE &amp; GOTS'!$D2421</f>
        <v>0</v>
      </c>
      <c r="D2329" s="14" t="str" cm="1">
        <f t="array" aca="1" ref="D2329" ca="1">IFERROR(INDIRECT("'Application For Textile'!L"&amp;'Application For TE &amp; GOTS'!S2421),"")</f>
        <v/>
      </c>
      <c r="E2329" s="14" t="str">
        <f ca="1">'Application For TE &amp; GOTS'!AF2421</f>
        <v/>
      </c>
      <c r="F2329" s="14" t="str">
        <f ca="1">'Application For TE &amp; GOTS'!AH2421</f>
        <v/>
      </c>
      <c r="G2329" s="14" t="e">
        <f ca="1">'Application For TE &amp; GOTS'!AI2421</f>
        <v>#REF!</v>
      </c>
    </row>
    <row r="2330" spans="1:7">
      <c r="A2330" s="14">
        <v>2309</v>
      </c>
      <c r="B2330" s="14" t="str">
        <f ca="1">'Application For TE &amp; GOTS'!X2422</f>
        <v/>
      </c>
      <c r="C2330" s="14">
        <f>'Application For TE &amp; GOTS'!$D2422</f>
        <v>0</v>
      </c>
      <c r="D2330" s="14" t="str" cm="1">
        <f t="array" aca="1" ref="D2330" ca="1">IFERROR(INDIRECT("'Application For Textile'!L"&amp;'Application For TE &amp; GOTS'!S2422),"")</f>
        <v/>
      </c>
      <c r="E2330" s="14" t="str">
        <f ca="1">'Application For TE &amp; GOTS'!AF2422</f>
        <v/>
      </c>
      <c r="F2330" s="14" t="str">
        <f ca="1">'Application For TE &amp; GOTS'!AH2422</f>
        <v/>
      </c>
      <c r="G2330" s="14" t="e">
        <f ca="1">'Application For TE &amp; GOTS'!AI2422</f>
        <v>#REF!</v>
      </c>
    </row>
    <row r="2331" spans="1:7">
      <c r="A2331" s="14">
        <v>2310</v>
      </c>
      <c r="B2331" s="14" t="str">
        <f ca="1">'Application For TE &amp; GOTS'!X2423</f>
        <v/>
      </c>
      <c r="C2331" s="14">
        <f>'Application For TE &amp; GOTS'!$D2423</f>
        <v>0</v>
      </c>
      <c r="D2331" s="14" t="str" cm="1">
        <f t="array" aca="1" ref="D2331" ca="1">IFERROR(INDIRECT("'Application For Textile'!L"&amp;'Application For TE &amp; GOTS'!S2423),"")</f>
        <v/>
      </c>
      <c r="E2331" s="14" t="str">
        <f ca="1">'Application For TE &amp; GOTS'!AF2423</f>
        <v/>
      </c>
      <c r="F2331" s="14" t="str">
        <f ca="1">'Application For TE &amp; GOTS'!AH2423</f>
        <v/>
      </c>
      <c r="G2331" s="14" t="e">
        <f ca="1">'Application For TE &amp; GOTS'!AI2423</f>
        <v>#REF!</v>
      </c>
    </row>
    <row r="2332" spans="1:7">
      <c r="A2332" s="14">
        <v>2311</v>
      </c>
      <c r="B2332" s="14" t="str">
        <f ca="1">'Application For TE &amp; GOTS'!X2424</f>
        <v/>
      </c>
      <c r="C2332" s="14">
        <f>'Application For TE &amp; GOTS'!$D2424</f>
        <v>0</v>
      </c>
      <c r="D2332" s="14" t="str" cm="1">
        <f t="array" aca="1" ref="D2332" ca="1">IFERROR(INDIRECT("'Application For Textile'!L"&amp;'Application For TE &amp; GOTS'!S2424),"")</f>
        <v/>
      </c>
      <c r="E2332" s="14" t="str">
        <f ca="1">'Application For TE &amp; GOTS'!AF2424</f>
        <v/>
      </c>
      <c r="F2332" s="14" t="str">
        <f ca="1">'Application For TE &amp; GOTS'!AH2424</f>
        <v/>
      </c>
      <c r="G2332" s="14" t="e">
        <f ca="1">'Application For TE &amp; GOTS'!AI2424</f>
        <v>#REF!</v>
      </c>
    </row>
    <row r="2333" spans="1:7">
      <c r="A2333" s="14">
        <v>2312</v>
      </c>
      <c r="B2333" s="14" t="str">
        <f ca="1">'Application For TE &amp; GOTS'!X2425</f>
        <v/>
      </c>
      <c r="C2333" s="14">
        <f>'Application For TE &amp; GOTS'!$D2425</f>
        <v>0</v>
      </c>
      <c r="D2333" s="14" t="str" cm="1">
        <f t="array" aca="1" ref="D2333" ca="1">IFERROR(INDIRECT("'Application For Textile'!L"&amp;'Application For TE &amp; GOTS'!S2425),"")</f>
        <v/>
      </c>
      <c r="E2333" s="14" t="str">
        <f ca="1">'Application For TE &amp; GOTS'!AF2425</f>
        <v/>
      </c>
      <c r="F2333" s="14" t="str">
        <f ca="1">'Application For TE &amp; GOTS'!AH2425</f>
        <v/>
      </c>
      <c r="G2333" s="14" t="e">
        <f ca="1">'Application For TE &amp; GOTS'!AI2425</f>
        <v>#REF!</v>
      </c>
    </row>
    <row r="2334" spans="1:7">
      <c r="A2334" s="14">
        <v>2313</v>
      </c>
      <c r="B2334" s="14" t="str">
        <f ca="1">'Application For TE &amp; GOTS'!X2426</f>
        <v/>
      </c>
      <c r="C2334" s="14">
        <f>'Application For TE &amp; GOTS'!$D2426</f>
        <v>0</v>
      </c>
      <c r="D2334" s="14" t="str" cm="1">
        <f t="array" aca="1" ref="D2334" ca="1">IFERROR(INDIRECT("'Application For Textile'!L"&amp;'Application For TE &amp; GOTS'!S2426),"")</f>
        <v/>
      </c>
      <c r="E2334" s="14" t="str">
        <f ca="1">'Application For TE &amp; GOTS'!AF2426</f>
        <v/>
      </c>
      <c r="F2334" s="14" t="str">
        <f ca="1">'Application For TE &amp; GOTS'!AH2426</f>
        <v/>
      </c>
      <c r="G2334" s="14" t="e">
        <f ca="1">'Application For TE &amp; GOTS'!AI2426</f>
        <v>#REF!</v>
      </c>
    </row>
    <row r="2335" spans="1:7">
      <c r="A2335" s="14">
        <v>2314</v>
      </c>
      <c r="B2335" s="14" t="str">
        <f ca="1">'Application For TE &amp; GOTS'!X2427</f>
        <v/>
      </c>
      <c r="C2335" s="14">
        <f>'Application For TE &amp; GOTS'!$D2427</f>
        <v>0</v>
      </c>
      <c r="D2335" s="14" t="str" cm="1">
        <f t="array" aca="1" ref="D2335" ca="1">IFERROR(INDIRECT("'Application For Textile'!L"&amp;'Application For TE &amp; GOTS'!S2427),"")</f>
        <v/>
      </c>
      <c r="E2335" s="14" t="str">
        <f ca="1">'Application For TE &amp; GOTS'!AF2427</f>
        <v/>
      </c>
      <c r="F2335" s="14" t="str">
        <f ca="1">'Application For TE &amp; GOTS'!AH2427</f>
        <v/>
      </c>
      <c r="G2335" s="14" t="e">
        <f ca="1">'Application For TE &amp; GOTS'!AI2427</f>
        <v>#REF!</v>
      </c>
    </row>
    <row r="2336" spans="1:7">
      <c r="A2336" s="14">
        <v>2315</v>
      </c>
      <c r="B2336" s="14" t="str">
        <f ca="1">'Application For TE &amp; GOTS'!X2428</f>
        <v/>
      </c>
      <c r="C2336" s="14">
        <f>'Application For TE &amp; GOTS'!$D2428</f>
        <v>0</v>
      </c>
      <c r="D2336" s="14" t="str" cm="1">
        <f t="array" aca="1" ref="D2336" ca="1">IFERROR(INDIRECT("'Application For Textile'!L"&amp;'Application For TE &amp; GOTS'!S2428),"")</f>
        <v/>
      </c>
      <c r="E2336" s="14" t="str">
        <f ca="1">'Application For TE &amp; GOTS'!AF2428</f>
        <v/>
      </c>
      <c r="F2336" s="14" t="str">
        <f ca="1">'Application For TE &amp; GOTS'!AH2428</f>
        <v/>
      </c>
      <c r="G2336" s="14" t="e">
        <f ca="1">'Application For TE &amp; GOTS'!AI2428</f>
        <v>#REF!</v>
      </c>
    </row>
    <row r="2337" spans="1:7">
      <c r="A2337" s="14">
        <v>2316</v>
      </c>
      <c r="B2337" s="14" t="str">
        <f ca="1">'Application For TE &amp; GOTS'!X2429</f>
        <v/>
      </c>
      <c r="C2337" s="14">
        <f>'Application For TE &amp; GOTS'!$D2429</f>
        <v>0</v>
      </c>
      <c r="D2337" s="14" t="str" cm="1">
        <f t="array" aca="1" ref="D2337" ca="1">IFERROR(INDIRECT("'Application For Textile'!L"&amp;'Application For TE &amp; GOTS'!S2429),"")</f>
        <v/>
      </c>
      <c r="E2337" s="14" t="str">
        <f ca="1">'Application For TE &amp; GOTS'!AF2429</f>
        <v/>
      </c>
      <c r="F2337" s="14" t="str">
        <f ca="1">'Application For TE &amp; GOTS'!AH2429</f>
        <v/>
      </c>
      <c r="G2337" s="14" t="e">
        <f ca="1">'Application For TE &amp; GOTS'!AI2429</f>
        <v>#REF!</v>
      </c>
    </row>
    <row r="2338" spans="1:7">
      <c r="A2338" s="14">
        <v>2317</v>
      </c>
      <c r="B2338" s="14" t="str">
        <f ca="1">'Application For TE &amp; GOTS'!X2430</f>
        <v/>
      </c>
      <c r="C2338" s="14">
        <f>'Application For TE &amp; GOTS'!$D2430</f>
        <v>0</v>
      </c>
      <c r="D2338" s="14" t="str" cm="1">
        <f t="array" aca="1" ref="D2338" ca="1">IFERROR(INDIRECT("'Application For Textile'!L"&amp;'Application For TE &amp; GOTS'!S2430),"")</f>
        <v/>
      </c>
      <c r="E2338" s="14" t="str">
        <f ca="1">'Application For TE &amp; GOTS'!AF2430</f>
        <v/>
      </c>
      <c r="F2338" s="14" t="str">
        <f ca="1">'Application For TE &amp; GOTS'!AH2430</f>
        <v/>
      </c>
      <c r="G2338" s="14" t="e">
        <f ca="1">'Application For TE &amp; GOTS'!AI2430</f>
        <v>#REF!</v>
      </c>
    </row>
    <row r="2339" spans="1:7">
      <c r="A2339" s="14">
        <v>2318</v>
      </c>
      <c r="B2339" s="14" t="str">
        <f ca="1">'Application For TE &amp; GOTS'!X2431</f>
        <v/>
      </c>
      <c r="C2339" s="14">
        <f>'Application For TE &amp; GOTS'!$D2431</f>
        <v>0</v>
      </c>
      <c r="D2339" s="14" t="str" cm="1">
        <f t="array" aca="1" ref="D2339" ca="1">IFERROR(INDIRECT("'Application For Textile'!L"&amp;'Application For TE &amp; GOTS'!S2431),"")</f>
        <v/>
      </c>
      <c r="E2339" s="14" t="str">
        <f ca="1">'Application For TE &amp; GOTS'!AF2431</f>
        <v/>
      </c>
      <c r="F2339" s="14" t="str">
        <f ca="1">'Application For TE &amp; GOTS'!AH2431</f>
        <v/>
      </c>
      <c r="G2339" s="14" t="e">
        <f ca="1">'Application For TE &amp; GOTS'!AI2431</f>
        <v>#REF!</v>
      </c>
    </row>
    <row r="2340" spans="1:7">
      <c r="A2340" s="14">
        <v>2319</v>
      </c>
      <c r="B2340" s="14" t="str">
        <f ca="1">'Application For TE &amp; GOTS'!X2432</f>
        <v/>
      </c>
      <c r="C2340" s="14">
        <f>'Application For TE &amp; GOTS'!$D2432</f>
        <v>0</v>
      </c>
      <c r="D2340" s="14" t="str" cm="1">
        <f t="array" aca="1" ref="D2340" ca="1">IFERROR(INDIRECT("'Application For Textile'!L"&amp;'Application For TE &amp; GOTS'!S2432),"")</f>
        <v/>
      </c>
      <c r="E2340" s="14" t="str">
        <f ca="1">'Application For TE &amp; GOTS'!AF2432</f>
        <v/>
      </c>
      <c r="F2340" s="14" t="str">
        <f ca="1">'Application For TE &amp; GOTS'!AH2432</f>
        <v/>
      </c>
      <c r="G2340" s="14" t="e">
        <f ca="1">'Application For TE &amp; GOTS'!AI2432</f>
        <v>#REF!</v>
      </c>
    </row>
    <row r="2341" spans="1:7">
      <c r="A2341" s="14">
        <v>2320</v>
      </c>
      <c r="B2341" s="14" t="str">
        <f ca="1">'Application For TE &amp; GOTS'!X2433</f>
        <v/>
      </c>
      <c r="C2341" s="14">
        <f>'Application For TE &amp; GOTS'!$D2433</f>
        <v>0</v>
      </c>
      <c r="D2341" s="14" t="str" cm="1">
        <f t="array" aca="1" ref="D2341" ca="1">IFERROR(INDIRECT("'Application For Textile'!L"&amp;'Application For TE &amp; GOTS'!S2433),"")</f>
        <v/>
      </c>
      <c r="E2341" s="14" t="str">
        <f ca="1">'Application For TE &amp; GOTS'!AF2433</f>
        <v/>
      </c>
      <c r="F2341" s="14" t="str">
        <f ca="1">'Application For TE &amp; GOTS'!AH2433</f>
        <v/>
      </c>
      <c r="G2341" s="14" t="e">
        <f ca="1">'Application For TE &amp; GOTS'!AI2433</f>
        <v>#REF!</v>
      </c>
    </row>
    <row r="2342" spans="1:7">
      <c r="A2342" s="14">
        <v>2321</v>
      </c>
      <c r="B2342" s="14" t="str">
        <f ca="1">'Application For TE &amp; GOTS'!X2434</f>
        <v/>
      </c>
      <c r="C2342" s="14">
        <f>'Application For TE &amp; GOTS'!$D2434</f>
        <v>0</v>
      </c>
      <c r="D2342" s="14" t="str" cm="1">
        <f t="array" aca="1" ref="D2342" ca="1">IFERROR(INDIRECT("'Application For Textile'!L"&amp;'Application For TE &amp; GOTS'!S2434),"")</f>
        <v/>
      </c>
      <c r="E2342" s="14" t="str">
        <f ca="1">'Application For TE &amp; GOTS'!AF2434</f>
        <v/>
      </c>
      <c r="F2342" s="14" t="str">
        <f ca="1">'Application For TE &amp; GOTS'!AH2434</f>
        <v/>
      </c>
      <c r="G2342" s="14" t="e">
        <f ca="1">'Application For TE &amp; GOTS'!AI2434</f>
        <v>#REF!</v>
      </c>
    </row>
    <row r="2343" spans="1:7">
      <c r="A2343" s="14">
        <v>2322</v>
      </c>
      <c r="B2343" s="14" t="str">
        <f ca="1">'Application For TE &amp; GOTS'!X2435</f>
        <v/>
      </c>
      <c r="C2343" s="14">
        <f>'Application For TE &amp; GOTS'!$D2435</f>
        <v>0</v>
      </c>
      <c r="D2343" s="14" t="str" cm="1">
        <f t="array" aca="1" ref="D2343" ca="1">IFERROR(INDIRECT("'Application For Textile'!L"&amp;'Application For TE &amp; GOTS'!S2435),"")</f>
        <v/>
      </c>
      <c r="E2343" s="14" t="str">
        <f ca="1">'Application For TE &amp; GOTS'!AF2435</f>
        <v/>
      </c>
      <c r="F2343" s="14" t="str">
        <f ca="1">'Application For TE &amp; GOTS'!AH2435</f>
        <v/>
      </c>
      <c r="G2343" s="14" t="e">
        <f ca="1">'Application For TE &amp; GOTS'!AI2435</f>
        <v>#REF!</v>
      </c>
    </row>
    <row r="2344" spans="1:7">
      <c r="A2344" s="14">
        <v>2323</v>
      </c>
      <c r="B2344" s="14" t="str">
        <f ca="1">'Application For TE &amp; GOTS'!X2436</f>
        <v/>
      </c>
      <c r="C2344" s="14">
        <f>'Application For TE &amp; GOTS'!$D2436</f>
        <v>0</v>
      </c>
      <c r="D2344" s="14" t="str" cm="1">
        <f t="array" aca="1" ref="D2344" ca="1">IFERROR(INDIRECT("'Application For Textile'!L"&amp;'Application For TE &amp; GOTS'!S2436),"")</f>
        <v/>
      </c>
      <c r="E2344" s="14" t="str">
        <f ca="1">'Application For TE &amp; GOTS'!AF2436</f>
        <v/>
      </c>
      <c r="F2344" s="14" t="str">
        <f ca="1">'Application For TE &amp; GOTS'!AH2436</f>
        <v/>
      </c>
      <c r="G2344" s="14" t="e">
        <f ca="1">'Application For TE &amp; GOTS'!AI2436</f>
        <v>#REF!</v>
      </c>
    </row>
    <row r="2345" spans="1:7">
      <c r="A2345" s="14">
        <v>2324</v>
      </c>
      <c r="B2345" s="14" t="str">
        <f ca="1">'Application For TE &amp; GOTS'!X2437</f>
        <v/>
      </c>
      <c r="C2345" s="14">
        <f>'Application For TE &amp; GOTS'!$D2437</f>
        <v>0</v>
      </c>
      <c r="D2345" s="14" t="str" cm="1">
        <f t="array" aca="1" ref="D2345" ca="1">IFERROR(INDIRECT("'Application For Textile'!L"&amp;'Application For TE &amp; GOTS'!S2437),"")</f>
        <v/>
      </c>
      <c r="E2345" s="14" t="str">
        <f ca="1">'Application For TE &amp; GOTS'!AF2437</f>
        <v/>
      </c>
      <c r="F2345" s="14" t="str">
        <f ca="1">'Application For TE &amp; GOTS'!AH2437</f>
        <v/>
      </c>
      <c r="G2345" s="14" t="e">
        <f ca="1">'Application For TE &amp; GOTS'!AI2437</f>
        <v>#REF!</v>
      </c>
    </row>
    <row r="2346" spans="1:7">
      <c r="A2346" s="14">
        <v>2325</v>
      </c>
      <c r="B2346" s="14" t="str">
        <f ca="1">'Application For TE &amp; GOTS'!X2438</f>
        <v/>
      </c>
      <c r="C2346" s="14">
        <f>'Application For TE &amp; GOTS'!$D2438</f>
        <v>0</v>
      </c>
      <c r="D2346" s="14" t="str" cm="1">
        <f t="array" aca="1" ref="D2346" ca="1">IFERROR(INDIRECT("'Application For Textile'!L"&amp;'Application For TE &amp; GOTS'!S2438),"")</f>
        <v/>
      </c>
      <c r="E2346" s="14" t="str">
        <f ca="1">'Application For TE &amp; GOTS'!AF2438</f>
        <v/>
      </c>
      <c r="F2346" s="14" t="str">
        <f ca="1">'Application For TE &amp; GOTS'!AH2438</f>
        <v/>
      </c>
      <c r="G2346" s="14" t="e">
        <f ca="1">'Application For TE &amp; GOTS'!AI2438</f>
        <v>#REF!</v>
      </c>
    </row>
    <row r="2347" spans="1:7">
      <c r="A2347" s="14">
        <v>2326</v>
      </c>
      <c r="B2347" s="14" t="str">
        <f ca="1">'Application For TE &amp; GOTS'!X2439</f>
        <v/>
      </c>
      <c r="C2347" s="14">
        <f>'Application For TE &amp; GOTS'!$D2439</f>
        <v>0</v>
      </c>
      <c r="D2347" s="14" t="str" cm="1">
        <f t="array" aca="1" ref="D2347" ca="1">IFERROR(INDIRECT("'Application For Textile'!L"&amp;'Application For TE &amp; GOTS'!S2439),"")</f>
        <v/>
      </c>
      <c r="E2347" s="14" t="str">
        <f ca="1">'Application For TE &amp; GOTS'!AF2439</f>
        <v/>
      </c>
      <c r="F2347" s="14" t="str">
        <f ca="1">'Application For TE &amp; GOTS'!AH2439</f>
        <v/>
      </c>
      <c r="G2347" s="14" t="e">
        <f ca="1">'Application For TE &amp; GOTS'!AI2439</f>
        <v>#REF!</v>
      </c>
    </row>
    <row r="2348" spans="1:7">
      <c r="A2348" s="14">
        <v>2327</v>
      </c>
      <c r="B2348" s="14" t="str">
        <f ca="1">'Application For TE &amp; GOTS'!X2440</f>
        <v/>
      </c>
      <c r="C2348" s="14">
        <f>'Application For TE &amp; GOTS'!$D2440</f>
        <v>0</v>
      </c>
      <c r="D2348" s="14" t="str" cm="1">
        <f t="array" aca="1" ref="D2348" ca="1">IFERROR(INDIRECT("'Application For Textile'!L"&amp;'Application For TE &amp; GOTS'!S2440),"")</f>
        <v/>
      </c>
      <c r="E2348" s="14" t="str">
        <f ca="1">'Application For TE &amp; GOTS'!AF2440</f>
        <v/>
      </c>
      <c r="F2348" s="14" t="str">
        <f ca="1">'Application For TE &amp; GOTS'!AH2440</f>
        <v/>
      </c>
      <c r="G2348" s="14" t="e">
        <f ca="1">'Application For TE &amp; GOTS'!AI2440</f>
        <v>#REF!</v>
      </c>
    </row>
    <row r="2349" spans="1:7">
      <c r="A2349" s="14">
        <v>2328</v>
      </c>
      <c r="B2349" s="14" t="str">
        <f ca="1">'Application For TE &amp; GOTS'!X2441</f>
        <v/>
      </c>
      <c r="C2349" s="14">
        <f>'Application For TE &amp; GOTS'!$D2441</f>
        <v>0</v>
      </c>
      <c r="D2349" s="14" t="str" cm="1">
        <f t="array" aca="1" ref="D2349" ca="1">IFERROR(INDIRECT("'Application For Textile'!L"&amp;'Application For TE &amp; GOTS'!S2441),"")</f>
        <v/>
      </c>
      <c r="E2349" s="14" t="str">
        <f ca="1">'Application For TE &amp; GOTS'!AF2441</f>
        <v/>
      </c>
      <c r="F2349" s="14" t="str">
        <f ca="1">'Application For TE &amp; GOTS'!AH2441</f>
        <v/>
      </c>
      <c r="G2349" s="14" t="e">
        <f ca="1">'Application For TE &amp; GOTS'!AI2441</f>
        <v>#REF!</v>
      </c>
    </row>
    <row r="2350" spans="1:7">
      <c r="A2350" s="14">
        <v>2329</v>
      </c>
      <c r="B2350" s="14" t="str">
        <f ca="1">'Application For TE &amp; GOTS'!X2442</f>
        <v/>
      </c>
      <c r="C2350" s="14">
        <f>'Application For TE &amp; GOTS'!$D2442</f>
        <v>0</v>
      </c>
      <c r="D2350" s="14" t="str" cm="1">
        <f t="array" aca="1" ref="D2350" ca="1">IFERROR(INDIRECT("'Application For Textile'!L"&amp;'Application For TE &amp; GOTS'!S2442),"")</f>
        <v/>
      </c>
      <c r="E2350" s="14" t="str">
        <f ca="1">'Application For TE &amp; GOTS'!AF2442</f>
        <v/>
      </c>
      <c r="F2350" s="14" t="str">
        <f ca="1">'Application For TE &amp; GOTS'!AH2442</f>
        <v/>
      </c>
      <c r="G2350" s="14" t="e">
        <f ca="1">'Application For TE &amp; GOTS'!AI2442</f>
        <v>#REF!</v>
      </c>
    </row>
    <row r="2351" spans="1:7">
      <c r="A2351" s="14">
        <v>2330</v>
      </c>
      <c r="B2351" s="14" t="str">
        <f ca="1">'Application For TE &amp; GOTS'!X2443</f>
        <v/>
      </c>
      <c r="C2351" s="14">
        <f>'Application For TE &amp; GOTS'!$D2443</f>
        <v>0</v>
      </c>
      <c r="D2351" s="14" t="str" cm="1">
        <f t="array" aca="1" ref="D2351" ca="1">IFERROR(INDIRECT("'Application For Textile'!L"&amp;'Application For TE &amp; GOTS'!S2443),"")</f>
        <v/>
      </c>
      <c r="E2351" s="14" t="str">
        <f ca="1">'Application For TE &amp; GOTS'!AF2443</f>
        <v/>
      </c>
      <c r="F2351" s="14" t="str">
        <f ca="1">'Application For TE &amp; GOTS'!AH2443</f>
        <v/>
      </c>
      <c r="G2351" s="14" t="e">
        <f ca="1">'Application For TE &amp; GOTS'!AI2443</f>
        <v>#REF!</v>
      </c>
    </row>
    <row r="2352" spans="1:7">
      <c r="A2352" s="14">
        <v>2331</v>
      </c>
      <c r="B2352" s="14" t="str">
        <f ca="1">'Application For TE &amp; GOTS'!X2444</f>
        <v/>
      </c>
      <c r="C2352" s="14">
        <f>'Application For TE &amp; GOTS'!$D2444</f>
        <v>0</v>
      </c>
      <c r="D2352" s="14" t="str" cm="1">
        <f t="array" aca="1" ref="D2352" ca="1">IFERROR(INDIRECT("'Application For Textile'!L"&amp;'Application For TE &amp; GOTS'!S2444),"")</f>
        <v/>
      </c>
      <c r="E2352" s="14" t="str">
        <f ca="1">'Application For TE &amp; GOTS'!AF2444</f>
        <v/>
      </c>
      <c r="F2352" s="14" t="str">
        <f ca="1">'Application For TE &amp; GOTS'!AH2444</f>
        <v/>
      </c>
      <c r="G2352" s="14" t="e">
        <f ca="1">'Application For TE &amp; GOTS'!AI2444</f>
        <v>#REF!</v>
      </c>
    </row>
    <row r="2353" spans="1:7">
      <c r="A2353" s="14">
        <v>2332</v>
      </c>
      <c r="B2353" s="14" t="str">
        <f ca="1">'Application For TE &amp; GOTS'!X2445</f>
        <v/>
      </c>
      <c r="C2353" s="14">
        <f>'Application For TE &amp; GOTS'!$D2445</f>
        <v>0</v>
      </c>
      <c r="D2353" s="14" t="str" cm="1">
        <f t="array" aca="1" ref="D2353" ca="1">IFERROR(INDIRECT("'Application For Textile'!L"&amp;'Application For TE &amp; GOTS'!S2445),"")</f>
        <v/>
      </c>
      <c r="E2353" s="14" t="str">
        <f ca="1">'Application For TE &amp; GOTS'!AF2445</f>
        <v/>
      </c>
      <c r="F2353" s="14" t="str">
        <f ca="1">'Application For TE &amp; GOTS'!AH2445</f>
        <v/>
      </c>
      <c r="G2353" s="14" t="e">
        <f ca="1">'Application For TE &amp; GOTS'!AI2445</f>
        <v>#REF!</v>
      </c>
    </row>
    <row r="2354" spans="1:7">
      <c r="A2354" s="14">
        <v>2333</v>
      </c>
      <c r="B2354" s="14" t="str">
        <f ca="1">'Application For TE &amp; GOTS'!X2446</f>
        <v/>
      </c>
      <c r="C2354" s="14">
        <f>'Application For TE &amp; GOTS'!$D2446</f>
        <v>0</v>
      </c>
      <c r="D2354" s="14" t="str" cm="1">
        <f t="array" aca="1" ref="D2354" ca="1">IFERROR(INDIRECT("'Application For Textile'!L"&amp;'Application For TE &amp; GOTS'!S2446),"")</f>
        <v/>
      </c>
      <c r="E2354" s="14" t="str">
        <f ca="1">'Application For TE &amp; GOTS'!AF2446</f>
        <v/>
      </c>
      <c r="F2354" s="14" t="str">
        <f ca="1">'Application For TE &amp; GOTS'!AH2446</f>
        <v/>
      </c>
      <c r="G2354" s="14" t="e">
        <f ca="1">'Application For TE &amp; GOTS'!AI2446</f>
        <v>#REF!</v>
      </c>
    </row>
    <row r="2355" spans="1:7">
      <c r="A2355" s="14">
        <v>2334</v>
      </c>
      <c r="B2355" s="14" t="str">
        <f ca="1">'Application For TE &amp; GOTS'!X2447</f>
        <v/>
      </c>
      <c r="C2355" s="14">
        <f>'Application For TE &amp; GOTS'!$D2447</f>
        <v>0</v>
      </c>
      <c r="D2355" s="14" t="str" cm="1">
        <f t="array" aca="1" ref="D2355" ca="1">IFERROR(INDIRECT("'Application For Textile'!L"&amp;'Application For TE &amp; GOTS'!S2447),"")</f>
        <v/>
      </c>
      <c r="E2355" s="14" t="str">
        <f ca="1">'Application For TE &amp; GOTS'!AF2447</f>
        <v/>
      </c>
      <c r="F2355" s="14" t="str">
        <f ca="1">'Application For TE &amp; GOTS'!AH2447</f>
        <v/>
      </c>
      <c r="G2355" s="14" t="e">
        <f ca="1">'Application For TE &amp; GOTS'!AI2447</f>
        <v>#REF!</v>
      </c>
    </row>
    <row r="2356" spans="1:7">
      <c r="A2356" s="14">
        <v>2335</v>
      </c>
      <c r="B2356" s="14" t="str">
        <f ca="1">'Application For TE &amp; GOTS'!X2448</f>
        <v/>
      </c>
      <c r="C2356" s="14">
        <f>'Application For TE &amp; GOTS'!$D2448</f>
        <v>0</v>
      </c>
      <c r="D2356" s="14" t="str" cm="1">
        <f t="array" aca="1" ref="D2356" ca="1">IFERROR(INDIRECT("'Application For Textile'!L"&amp;'Application For TE &amp; GOTS'!S2448),"")</f>
        <v/>
      </c>
      <c r="E2356" s="14" t="str">
        <f ca="1">'Application For TE &amp; GOTS'!AF2448</f>
        <v/>
      </c>
      <c r="F2356" s="14" t="str">
        <f ca="1">'Application For TE &amp; GOTS'!AH2448</f>
        <v/>
      </c>
      <c r="G2356" s="14" t="e">
        <f ca="1">'Application For TE &amp; GOTS'!AI2448</f>
        <v>#REF!</v>
      </c>
    </row>
    <row r="2357" spans="1:7">
      <c r="A2357" s="14">
        <v>2336</v>
      </c>
      <c r="B2357" s="14" t="str">
        <f ca="1">'Application For TE &amp; GOTS'!X2449</f>
        <v/>
      </c>
      <c r="C2357" s="14">
        <f>'Application For TE &amp; GOTS'!$D2449</f>
        <v>0</v>
      </c>
      <c r="D2357" s="14" t="str" cm="1">
        <f t="array" aca="1" ref="D2357" ca="1">IFERROR(INDIRECT("'Application For Textile'!L"&amp;'Application For TE &amp; GOTS'!S2449),"")</f>
        <v/>
      </c>
      <c r="E2357" s="14" t="str">
        <f ca="1">'Application For TE &amp; GOTS'!AF2449</f>
        <v/>
      </c>
      <c r="F2357" s="14" t="str">
        <f ca="1">'Application For TE &amp; GOTS'!AH2449</f>
        <v/>
      </c>
      <c r="G2357" s="14" t="e">
        <f ca="1">'Application For TE &amp; GOTS'!AI2449</f>
        <v>#REF!</v>
      </c>
    </row>
    <row r="2358" spans="1:7">
      <c r="A2358" s="14">
        <v>2337</v>
      </c>
      <c r="B2358" s="14" t="str">
        <f ca="1">'Application For TE &amp; GOTS'!X2450</f>
        <v/>
      </c>
      <c r="C2358" s="14">
        <f>'Application For TE &amp; GOTS'!$D2450</f>
        <v>0</v>
      </c>
      <c r="D2358" s="14" t="str" cm="1">
        <f t="array" aca="1" ref="D2358" ca="1">IFERROR(INDIRECT("'Application For Textile'!L"&amp;'Application For TE &amp; GOTS'!S2450),"")</f>
        <v/>
      </c>
      <c r="E2358" s="14" t="str">
        <f ca="1">'Application For TE &amp; GOTS'!AF2450</f>
        <v/>
      </c>
      <c r="F2358" s="14" t="str">
        <f ca="1">'Application For TE &amp; GOTS'!AH2450</f>
        <v/>
      </c>
      <c r="G2358" s="14" t="e">
        <f ca="1">'Application For TE &amp; GOTS'!AI2450</f>
        <v>#REF!</v>
      </c>
    </row>
    <row r="2359" spans="1:7">
      <c r="A2359" s="14">
        <v>2338</v>
      </c>
      <c r="B2359" s="14" t="str">
        <f ca="1">'Application For TE &amp; GOTS'!X2451</f>
        <v/>
      </c>
      <c r="C2359" s="14">
        <f>'Application For TE &amp; GOTS'!$D2451</f>
        <v>0</v>
      </c>
      <c r="D2359" s="14" t="str" cm="1">
        <f t="array" aca="1" ref="D2359" ca="1">IFERROR(INDIRECT("'Application For Textile'!L"&amp;'Application For TE &amp; GOTS'!S2451),"")</f>
        <v/>
      </c>
      <c r="E2359" s="14" t="str">
        <f ca="1">'Application For TE &amp; GOTS'!AF2451</f>
        <v/>
      </c>
      <c r="F2359" s="14" t="str">
        <f ca="1">'Application For TE &amp; GOTS'!AH2451</f>
        <v/>
      </c>
      <c r="G2359" s="14" t="e">
        <f ca="1">'Application For TE &amp; GOTS'!AI2451</f>
        <v>#REF!</v>
      </c>
    </row>
    <row r="2360" spans="1:7">
      <c r="A2360" s="14">
        <v>2339</v>
      </c>
      <c r="B2360" s="14" t="str">
        <f ca="1">'Application For TE &amp; GOTS'!X2452</f>
        <v/>
      </c>
      <c r="C2360" s="14">
        <f>'Application For TE &amp; GOTS'!$D2452</f>
        <v>0</v>
      </c>
      <c r="D2360" s="14" t="str" cm="1">
        <f t="array" aca="1" ref="D2360" ca="1">IFERROR(INDIRECT("'Application For Textile'!L"&amp;'Application For TE &amp; GOTS'!S2452),"")</f>
        <v/>
      </c>
      <c r="E2360" s="14" t="str">
        <f ca="1">'Application For TE &amp; GOTS'!AF2452</f>
        <v/>
      </c>
      <c r="F2360" s="14" t="str">
        <f ca="1">'Application For TE &amp; GOTS'!AH2452</f>
        <v/>
      </c>
      <c r="G2360" s="14" t="e">
        <f ca="1">'Application For TE &amp; GOTS'!AI2452</f>
        <v>#REF!</v>
      </c>
    </row>
    <row r="2361" spans="1:7">
      <c r="A2361" s="14">
        <v>2340</v>
      </c>
      <c r="B2361" s="14" t="str">
        <f ca="1">'Application For TE &amp; GOTS'!X2453</f>
        <v/>
      </c>
      <c r="C2361" s="14">
        <f>'Application For TE &amp; GOTS'!$D2453</f>
        <v>0</v>
      </c>
      <c r="D2361" s="14" t="str" cm="1">
        <f t="array" aca="1" ref="D2361" ca="1">IFERROR(INDIRECT("'Application For Textile'!L"&amp;'Application For TE &amp; GOTS'!S2453),"")</f>
        <v/>
      </c>
      <c r="E2361" s="14" t="str">
        <f ca="1">'Application For TE &amp; GOTS'!AF2453</f>
        <v/>
      </c>
      <c r="F2361" s="14" t="str">
        <f ca="1">'Application For TE &amp; GOTS'!AH2453</f>
        <v/>
      </c>
      <c r="G2361" s="14" t="e">
        <f ca="1">'Application For TE &amp; GOTS'!AI2453</f>
        <v>#REF!</v>
      </c>
    </row>
    <row r="2362" spans="1:7">
      <c r="A2362" s="14">
        <v>2341</v>
      </c>
      <c r="B2362" s="14" t="str">
        <f ca="1">'Application For TE &amp; GOTS'!X2454</f>
        <v/>
      </c>
      <c r="C2362" s="14">
        <f>'Application For TE &amp; GOTS'!$D2454</f>
        <v>0</v>
      </c>
      <c r="D2362" s="14" t="str" cm="1">
        <f t="array" aca="1" ref="D2362" ca="1">IFERROR(INDIRECT("'Application For Textile'!L"&amp;'Application For TE &amp; GOTS'!S2454),"")</f>
        <v/>
      </c>
      <c r="E2362" s="14" t="str">
        <f ca="1">'Application For TE &amp; GOTS'!AF2454</f>
        <v/>
      </c>
      <c r="F2362" s="14" t="str">
        <f ca="1">'Application For TE &amp; GOTS'!AH2454</f>
        <v/>
      </c>
      <c r="G2362" s="14" t="e">
        <f ca="1">'Application For TE &amp; GOTS'!AI2454</f>
        <v>#REF!</v>
      </c>
    </row>
    <row r="2363" spans="1:7">
      <c r="A2363" s="14">
        <v>2342</v>
      </c>
      <c r="B2363" s="14" t="str">
        <f ca="1">'Application For TE &amp; GOTS'!X2455</f>
        <v/>
      </c>
      <c r="C2363" s="14">
        <f>'Application For TE &amp; GOTS'!$D2455</f>
        <v>0</v>
      </c>
      <c r="D2363" s="14" t="str" cm="1">
        <f t="array" aca="1" ref="D2363" ca="1">IFERROR(INDIRECT("'Application For Textile'!L"&amp;'Application For TE &amp; GOTS'!S2455),"")</f>
        <v/>
      </c>
      <c r="E2363" s="14" t="str">
        <f ca="1">'Application For TE &amp; GOTS'!AF2455</f>
        <v/>
      </c>
      <c r="F2363" s="14" t="str">
        <f ca="1">'Application For TE &amp; GOTS'!AH2455</f>
        <v/>
      </c>
      <c r="G2363" s="14" t="e">
        <f ca="1">'Application For TE &amp; GOTS'!AI2455</f>
        <v>#REF!</v>
      </c>
    </row>
    <row r="2364" spans="1:7">
      <c r="A2364" s="14">
        <v>2343</v>
      </c>
      <c r="B2364" s="14" t="str">
        <f ca="1">'Application For TE &amp; GOTS'!X2456</f>
        <v/>
      </c>
      <c r="C2364" s="14">
        <f>'Application For TE &amp; GOTS'!$D2456</f>
        <v>0</v>
      </c>
      <c r="D2364" s="14" t="str" cm="1">
        <f t="array" aca="1" ref="D2364" ca="1">IFERROR(INDIRECT("'Application For Textile'!L"&amp;'Application For TE &amp; GOTS'!S2456),"")</f>
        <v/>
      </c>
      <c r="E2364" s="14" t="str">
        <f ca="1">'Application For TE &amp; GOTS'!AF2456</f>
        <v/>
      </c>
      <c r="F2364" s="14" t="str">
        <f ca="1">'Application For TE &amp; GOTS'!AH2456</f>
        <v/>
      </c>
      <c r="G2364" s="14" t="e">
        <f ca="1">'Application For TE &amp; GOTS'!AI2456</f>
        <v>#REF!</v>
      </c>
    </row>
    <row r="2365" spans="1:7">
      <c r="A2365" s="14">
        <v>2344</v>
      </c>
      <c r="B2365" s="14" t="str">
        <f ca="1">'Application For TE &amp; GOTS'!X2457</f>
        <v/>
      </c>
      <c r="C2365" s="14">
        <f>'Application For TE &amp; GOTS'!$D2457</f>
        <v>0</v>
      </c>
      <c r="D2365" s="14" t="str" cm="1">
        <f t="array" aca="1" ref="D2365" ca="1">IFERROR(INDIRECT("'Application For Textile'!L"&amp;'Application For TE &amp; GOTS'!S2457),"")</f>
        <v/>
      </c>
      <c r="E2365" s="14" t="str">
        <f ca="1">'Application For TE &amp; GOTS'!AF2457</f>
        <v/>
      </c>
      <c r="F2365" s="14" t="str">
        <f ca="1">'Application For TE &amp; GOTS'!AH2457</f>
        <v/>
      </c>
      <c r="G2365" s="14" t="e">
        <f ca="1">'Application For TE &amp; GOTS'!AI2457</f>
        <v>#REF!</v>
      </c>
    </row>
    <row r="2366" spans="1:7">
      <c r="A2366" s="14">
        <v>2345</v>
      </c>
      <c r="B2366" s="14" t="str">
        <f ca="1">'Application For TE &amp; GOTS'!X2458</f>
        <v/>
      </c>
      <c r="C2366" s="14">
        <f>'Application For TE &amp; GOTS'!$D2458</f>
        <v>0</v>
      </c>
      <c r="D2366" s="14" t="str" cm="1">
        <f t="array" aca="1" ref="D2366" ca="1">IFERROR(INDIRECT("'Application For Textile'!L"&amp;'Application For TE &amp; GOTS'!S2458),"")</f>
        <v/>
      </c>
      <c r="E2366" s="14" t="str">
        <f ca="1">'Application For TE &amp; GOTS'!AF2458</f>
        <v/>
      </c>
      <c r="F2366" s="14" t="str">
        <f ca="1">'Application For TE &amp; GOTS'!AH2458</f>
        <v/>
      </c>
      <c r="G2366" s="14" t="e">
        <f ca="1">'Application For TE &amp; GOTS'!AI2458</f>
        <v>#REF!</v>
      </c>
    </row>
    <row r="2367" spans="1:7">
      <c r="A2367" s="14">
        <v>2346</v>
      </c>
      <c r="B2367" s="14" t="str">
        <f ca="1">'Application For TE &amp; GOTS'!X2459</f>
        <v/>
      </c>
      <c r="C2367" s="14">
        <f>'Application For TE &amp; GOTS'!$D2459</f>
        <v>0</v>
      </c>
      <c r="D2367" s="14" t="str" cm="1">
        <f t="array" aca="1" ref="D2367" ca="1">IFERROR(INDIRECT("'Application For Textile'!L"&amp;'Application For TE &amp; GOTS'!S2459),"")</f>
        <v/>
      </c>
      <c r="E2367" s="14" t="str">
        <f ca="1">'Application For TE &amp; GOTS'!AF2459</f>
        <v/>
      </c>
      <c r="F2367" s="14" t="str">
        <f ca="1">'Application For TE &amp; GOTS'!AH2459</f>
        <v/>
      </c>
      <c r="G2367" s="14" t="e">
        <f ca="1">'Application For TE &amp; GOTS'!AI2459</f>
        <v>#REF!</v>
      </c>
    </row>
    <row r="2368" spans="1:7">
      <c r="A2368" s="14">
        <v>2347</v>
      </c>
      <c r="B2368" s="14" t="str">
        <f ca="1">'Application For TE &amp; GOTS'!X2460</f>
        <v/>
      </c>
      <c r="C2368" s="14">
        <f>'Application For TE &amp; GOTS'!$D2460</f>
        <v>0</v>
      </c>
      <c r="D2368" s="14" t="str" cm="1">
        <f t="array" aca="1" ref="D2368" ca="1">IFERROR(INDIRECT("'Application For Textile'!L"&amp;'Application For TE &amp; GOTS'!S2460),"")</f>
        <v/>
      </c>
      <c r="E2368" s="14" t="str">
        <f ca="1">'Application For TE &amp; GOTS'!AF2460</f>
        <v/>
      </c>
      <c r="F2368" s="14" t="str">
        <f ca="1">'Application For TE &amp; GOTS'!AH2460</f>
        <v/>
      </c>
      <c r="G2368" s="14" t="e">
        <f ca="1">'Application For TE &amp; GOTS'!AI2460</f>
        <v>#REF!</v>
      </c>
    </row>
    <row r="2369" spans="1:7">
      <c r="A2369" s="14">
        <v>2348</v>
      </c>
      <c r="B2369" s="14" t="str">
        <f ca="1">'Application For TE &amp; GOTS'!X2461</f>
        <v/>
      </c>
      <c r="C2369" s="14">
        <f>'Application For TE &amp; GOTS'!$D2461</f>
        <v>0</v>
      </c>
      <c r="D2369" s="14" t="str" cm="1">
        <f t="array" aca="1" ref="D2369" ca="1">IFERROR(INDIRECT("'Application For Textile'!L"&amp;'Application For TE &amp; GOTS'!S2461),"")</f>
        <v/>
      </c>
      <c r="E2369" s="14" t="str">
        <f ca="1">'Application For TE &amp; GOTS'!AF2461</f>
        <v/>
      </c>
      <c r="F2369" s="14" t="str">
        <f ca="1">'Application For TE &amp; GOTS'!AH2461</f>
        <v/>
      </c>
      <c r="G2369" s="14" t="e">
        <f ca="1">'Application For TE &amp; GOTS'!AI2461</f>
        <v>#REF!</v>
      </c>
    </row>
    <row r="2370" spans="1:7">
      <c r="A2370" s="14">
        <v>2349</v>
      </c>
      <c r="B2370" s="14" t="str">
        <f ca="1">'Application For TE &amp; GOTS'!X2462</f>
        <v/>
      </c>
      <c r="C2370" s="14">
        <f>'Application For TE &amp; GOTS'!$D2462</f>
        <v>0</v>
      </c>
      <c r="D2370" s="14" t="str" cm="1">
        <f t="array" aca="1" ref="D2370" ca="1">IFERROR(INDIRECT("'Application For Textile'!L"&amp;'Application For TE &amp; GOTS'!S2462),"")</f>
        <v/>
      </c>
      <c r="E2370" s="14" t="str">
        <f ca="1">'Application For TE &amp; GOTS'!AF2462</f>
        <v/>
      </c>
      <c r="F2370" s="14" t="str">
        <f ca="1">'Application For TE &amp; GOTS'!AH2462</f>
        <v/>
      </c>
      <c r="G2370" s="14" t="e">
        <f ca="1">'Application For TE &amp; GOTS'!AI2462</f>
        <v>#REF!</v>
      </c>
    </row>
    <row r="2371" spans="1:7">
      <c r="A2371" s="14">
        <v>2350</v>
      </c>
      <c r="B2371" s="14" t="str">
        <f ca="1">'Application For TE &amp; GOTS'!X2463</f>
        <v/>
      </c>
      <c r="C2371" s="14">
        <f>'Application For TE &amp; GOTS'!$D2463</f>
        <v>0</v>
      </c>
      <c r="D2371" s="14" t="str" cm="1">
        <f t="array" aca="1" ref="D2371" ca="1">IFERROR(INDIRECT("'Application For Textile'!L"&amp;'Application For TE &amp; GOTS'!S2463),"")</f>
        <v/>
      </c>
      <c r="E2371" s="14" t="str">
        <f ca="1">'Application For TE &amp; GOTS'!AF2463</f>
        <v/>
      </c>
      <c r="F2371" s="14" t="str">
        <f ca="1">'Application For TE &amp; GOTS'!AH2463</f>
        <v/>
      </c>
      <c r="G2371" s="14" t="e">
        <f ca="1">'Application For TE &amp; GOTS'!AI2463</f>
        <v>#REF!</v>
      </c>
    </row>
    <row r="2372" spans="1:7">
      <c r="A2372" s="14">
        <v>2351</v>
      </c>
      <c r="B2372" s="14" t="str">
        <f ca="1">'Application For TE &amp; GOTS'!X2464</f>
        <v/>
      </c>
      <c r="C2372" s="14">
        <f>'Application For TE &amp; GOTS'!$D2464</f>
        <v>0</v>
      </c>
      <c r="D2372" s="14" t="str" cm="1">
        <f t="array" aca="1" ref="D2372" ca="1">IFERROR(INDIRECT("'Application For Textile'!L"&amp;'Application For TE &amp; GOTS'!S2464),"")</f>
        <v/>
      </c>
      <c r="E2372" s="14" t="str">
        <f ca="1">'Application For TE &amp; GOTS'!AF2464</f>
        <v/>
      </c>
      <c r="F2372" s="14" t="str">
        <f ca="1">'Application For TE &amp; GOTS'!AH2464</f>
        <v/>
      </c>
      <c r="G2372" s="14" t="e">
        <f ca="1">'Application For TE &amp; GOTS'!AI2464</f>
        <v>#REF!</v>
      </c>
    </row>
    <row r="2373" spans="1:7">
      <c r="A2373" s="14">
        <v>2352</v>
      </c>
      <c r="B2373" s="14" t="str">
        <f ca="1">'Application For TE &amp; GOTS'!X2465</f>
        <v/>
      </c>
      <c r="C2373" s="14">
        <f>'Application For TE &amp; GOTS'!$D2465</f>
        <v>0</v>
      </c>
      <c r="D2373" s="14" t="str" cm="1">
        <f t="array" aca="1" ref="D2373" ca="1">IFERROR(INDIRECT("'Application For Textile'!L"&amp;'Application For TE &amp; GOTS'!S2465),"")</f>
        <v/>
      </c>
      <c r="E2373" s="14" t="str">
        <f ca="1">'Application For TE &amp; GOTS'!AF2465</f>
        <v/>
      </c>
      <c r="F2373" s="14" t="str">
        <f ca="1">'Application For TE &amp; GOTS'!AH2465</f>
        <v/>
      </c>
      <c r="G2373" s="14" t="e">
        <f ca="1">'Application For TE &amp; GOTS'!AI2465</f>
        <v>#REF!</v>
      </c>
    </row>
    <row r="2374" spans="1:7">
      <c r="A2374" s="14">
        <v>2353</v>
      </c>
      <c r="B2374" s="14" t="str">
        <f ca="1">'Application For TE &amp; GOTS'!X2466</f>
        <v/>
      </c>
      <c r="C2374" s="14">
        <f>'Application For TE &amp; GOTS'!$D2466</f>
        <v>0</v>
      </c>
      <c r="D2374" s="14" t="str" cm="1">
        <f t="array" aca="1" ref="D2374" ca="1">IFERROR(INDIRECT("'Application For Textile'!L"&amp;'Application For TE &amp; GOTS'!S2466),"")</f>
        <v/>
      </c>
      <c r="E2374" s="14" t="str">
        <f ca="1">'Application For TE &amp; GOTS'!AF2466</f>
        <v/>
      </c>
      <c r="F2374" s="14" t="str">
        <f ca="1">'Application For TE &amp; GOTS'!AH2466</f>
        <v/>
      </c>
      <c r="G2374" s="14" t="e">
        <f ca="1">'Application For TE &amp; GOTS'!AI2466</f>
        <v>#REF!</v>
      </c>
    </row>
    <row r="2375" spans="1:7">
      <c r="A2375" s="14">
        <v>2354</v>
      </c>
      <c r="B2375" s="14" t="str">
        <f ca="1">'Application For TE &amp; GOTS'!X2467</f>
        <v/>
      </c>
      <c r="C2375" s="14">
        <f>'Application For TE &amp; GOTS'!$D2467</f>
        <v>0</v>
      </c>
      <c r="D2375" s="14" t="str" cm="1">
        <f t="array" aca="1" ref="D2375" ca="1">IFERROR(INDIRECT("'Application For Textile'!L"&amp;'Application For TE &amp; GOTS'!S2467),"")</f>
        <v/>
      </c>
      <c r="E2375" s="14" t="str">
        <f ca="1">'Application For TE &amp; GOTS'!AF2467</f>
        <v/>
      </c>
      <c r="F2375" s="14" t="str">
        <f ca="1">'Application For TE &amp; GOTS'!AH2467</f>
        <v/>
      </c>
      <c r="G2375" s="14" t="e">
        <f ca="1">'Application For TE &amp; GOTS'!AI2467</f>
        <v>#REF!</v>
      </c>
    </row>
    <row r="2376" spans="1:7">
      <c r="A2376" s="14">
        <v>2355</v>
      </c>
      <c r="B2376" s="14" t="str">
        <f ca="1">'Application For TE &amp; GOTS'!X2468</f>
        <v/>
      </c>
      <c r="C2376" s="14">
        <f>'Application For TE &amp; GOTS'!$D2468</f>
        <v>0</v>
      </c>
      <c r="D2376" s="14" t="str" cm="1">
        <f t="array" aca="1" ref="D2376" ca="1">IFERROR(INDIRECT("'Application For Textile'!L"&amp;'Application For TE &amp; GOTS'!S2468),"")</f>
        <v/>
      </c>
      <c r="E2376" s="14" t="str">
        <f ca="1">'Application For TE &amp; GOTS'!AF2468</f>
        <v/>
      </c>
      <c r="F2376" s="14" t="str">
        <f ca="1">'Application For TE &amp; GOTS'!AH2468</f>
        <v/>
      </c>
      <c r="G2376" s="14" t="e">
        <f ca="1">'Application For TE &amp; GOTS'!AI2468</f>
        <v>#REF!</v>
      </c>
    </row>
    <row r="2377" spans="1:7">
      <c r="A2377" s="14">
        <v>2356</v>
      </c>
      <c r="B2377" s="14" t="str">
        <f ca="1">'Application For TE &amp; GOTS'!X2469</f>
        <v/>
      </c>
      <c r="C2377" s="14">
        <f>'Application For TE &amp; GOTS'!$D2469</f>
        <v>0</v>
      </c>
      <c r="D2377" s="14" t="str" cm="1">
        <f t="array" aca="1" ref="D2377" ca="1">IFERROR(INDIRECT("'Application For Textile'!L"&amp;'Application For TE &amp; GOTS'!S2469),"")</f>
        <v/>
      </c>
      <c r="E2377" s="14" t="str">
        <f ca="1">'Application For TE &amp; GOTS'!AF2469</f>
        <v/>
      </c>
      <c r="F2377" s="14" t="str">
        <f ca="1">'Application For TE &amp; GOTS'!AH2469</f>
        <v/>
      </c>
      <c r="G2377" s="14" t="e">
        <f ca="1">'Application For TE &amp; GOTS'!AI2469</f>
        <v>#REF!</v>
      </c>
    </row>
    <row r="2378" spans="1:7">
      <c r="A2378" s="14">
        <v>2357</v>
      </c>
      <c r="B2378" s="14" t="str">
        <f ca="1">'Application For TE &amp; GOTS'!X2470</f>
        <v/>
      </c>
      <c r="C2378" s="14">
        <f>'Application For TE &amp; GOTS'!$D2470</f>
        <v>0</v>
      </c>
      <c r="D2378" s="14" t="str" cm="1">
        <f t="array" aca="1" ref="D2378" ca="1">IFERROR(INDIRECT("'Application For Textile'!L"&amp;'Application For TE &amp; GOTS'!S2470),"")</f>
        <v/>
      </c>
      <c r="E2378" s="14" t="str">
        <f ca="1">'Application For TE &amp; GOTS'!AF2470</f>
        <v/>
      </c>
      <c r="F2378" s="14" t="str">
        <f ca="1">'Application For TE &amp; GOTS'!AH2470</f>
        <v/>
      </c>
      <c r="G2378" s="14" t="e">
        <f ca="1">'Application For TE &amp; GOTS'!AI2470</f>
        <v>#REF!</v>
      </c>
    </row>
    <row r="2379" spans="1:7">
      <c r="A2379" s="14">
        <v>2358</v>
      </c>
      <c r="B2379" s="14" t="str">
        <f ca="1">'Application For TE &amp; GOTS'!X2471</f>
        <v/>
      </c>
      <c r="C2379" s="14">
        <f>'Application For TE &amp; GOTS'!$D2471</f>
        <v>0</v>
      </c>
      <c r="D2379" s="14" t="str" cm="1">
        <f t="array" aca="1" ref="D2379" ca="1">IFERROR(INDIRECT("'Application For Textile'!L"&amp;'Application For TE &amp; GOTS'!S2471),"")</f>
        <v/>
      </c>
      <c r="E2379" s="14" t="str">
        <f ca="1">'Application For TE &amp; GOTS'!AF2471</f>
        <v/>
      </c>
      <c r="F2379" s="14" t="str">
        <f ca="1">'Application For TE &amp; GOTS'!AH2471</f>
        <v/>
      </c>
      <c r="G2379" s="14" t="e">
        <f ca="1">'Application For TE &amp; GOTS'!AI2471</f>
        <v>#REF!</v>
      </c>
    </row>
    <row r="2380" spans="1:7">
      <c r="A2380" s="14">
        <v>2359</v>
      </c>
      <c r="B2380" s="14" t="str">
        <f ca="1">'Application For TE &amp; GOTS'!X2472</f>
        <v/>
      </c>
      <c r="C2380" s="14">
        <f>'Application For TE &amp; GOTS'!$D2472</f>
        <v>0</v>
      </c>
      <c r="D2380" s="14" t="str" cm="1">
        <f t="array" aca="1" ref="D2380" ca="1">IFERROR(INDIRECT("'Application For Textile'!L"&amp;'Application For TE &amp; GOTS'!S2472),"")</f>
        <v/>
      </c>
      <c r="E2380" s="14" t="str">
        <f ca="1">'Application For TE &amp; GOTS'!AF2472</f>
        <v/>
      </c>
      <c r="F2380" s="14" t="str">
        <f ca="1">'Application For TE &amp; GOTS'!AH2472</f>
        <v/>
      </c>
      <c r="G2380" s="14" t="e">
        <f ca="1">'Application For TE &amp; GOTS'!AI2472</f>
        <v>#REF!</v>
      </c>
    </row>
    <row r="2381" spans="1:7">
      <c r="A2381" s="14">
        <v>2360</v>
      </c>
      <c r="B2381" s="14" t="str">
        <f ca="1">'Application For TE &amp; GOTS'!X2473</f>
        <v/>
      </c>
      <c r="C2381" s="14">
        <f>'Application For TE &amp; GOTS'!$D2473</f>
        <v>0</v>
      </c>
      <c r="D2381" s="14" t="str" cm="1">
        <f t="array" aca="1" ref="D2381" ca="1">IFERROR(INDIRECT("'Application For Textile'!L"&amp;'Application For TE &amp; GOTS'!S2473),"")</f>
        <v/>
      </c>
      <c r="E2381" s="14" t="str">
        <f ca="1">'Application For TE &amp; GOTS'!AF2473</f>
        <v/>
      </c>
      <c r="F2381" s="14" t="str">
        <f ca="1">'Application For TE &amp; GOTS'!AH2473</f>
        <v/>
      </c>
      <c r="G2381" s="14" t="e">
        <f ca="1">'Application For TE &amp; GOTS'!AI2473</f>
        <v>#REF!</v>
      </c>
    </row>
    <row r="2382" spans="1:7">
      <c r="A2382" s="14">
        <v>2361</v>
      </c>
      <c r="B2382" s="14" t="str">
        <f ca="1">'Application For TE &amp; GOTS'!X2474</f>
        <v/>
      </c>
      <c r="C2382" s="14">
        <f>'Application For TE &amp; GOTS'!$D2474</f>
        <v>0</v>
      </c>
      <c r="D2382" s="14" t="str" cm="1">
        <f t="array" aca="1" ref="D2382" ca="1">IFERROR(INDIRECT("'Application For Textile'!L"&amp;'Application For TE &amp; GOTS'!S2474),"")</f>
        <v/>
      </c>
      <c r="E2382" s="14" t="str">
        <f ca="1">'Application For TE &amp; GOTS'!AF2474</f>
        <v/>
      </c>
      <c r="F2382" s="14" t="str">
        <f ca="1">'Application For TE &amp; GOTS'!AH2474</f>
        <v/>
      </c>
      <c r="G2382" s="14" t="e">
        <f ca="1">'Application For TE &amp; GOTS'!AI2474</f>
        <v>#REF!</v>
      </c>
    </row>
    <row r="2383" spans="1:7">
      <c r="A2383" s="14">
        <v>2362</v>
      </c>
      <c r="B2383" s="14" t="str">
        <f ca="1">'Application For TE &amp; GOTS'!X2475</f>
        <v/>
      </c>
      <c r="C2383" s="14">
        <f>'Application For TE &amp; GOTS'!$D2475</f>
        <v>0</v>
      </c>
      <c r="D2383" s="14" t="str" cm="1">
        <f t="array" aca="1" ref="D2383" ca="1">IFERROR(INDIRECT("'Application For Textile'!L"&amp;'Application For TE &amp; GOTS'!S2475),"")</f>
        <v/>
      </c>
      <c r="E2383" s="14" t="str">
        <f ca="1">'Application For TE &amp; GOTS'!AF2475</f>
        <v/>
      </c>
      <c r="F2383" s="14" t="str">
        <f ca="1">'Application For TE &amp; GOTS'!AH2475</f>
        <v/>
      </c>
      <c r="G2383" s="14" t="e">
        <f ca="1">'Application For TE &amp; GOTS'!AI2475</f>
        <v>#REF!</v>
      </c>
    </row>
    <row r="2384" spans="1:7">
      <c r="A2384" s="14">
        <v>2363</v>
      </c>
      <c r="B2384" s="14" t="str">
        <f ca="1">'Application For TE &amp; GOTS'!X2476</f>
        <v/>
      </c>
      <c r="C2384" s="14">
        <f>'Application For TE &amp; GOTS'!$D2476</f>
        <v>0</v>
      </c>
      <c r="D2384" s="14" t="str" cm="1">
        <f t="array" aca="1" ref="D2384" ca="1">IFERROR(INDIRECT("'Application For Textile'!L"&amp;'Application For TE &amp; GOTS'!S2476),"")</f>
        <v/>
      </c>
      <c r="E2384" s="14" t="str">
        <f ca="1">'Application For TE &amp; GOTS'!AF2476</f>
        <v/>
      </c>
      <c r="F2384" s="14" t="str">
        <f ca="1">'Application For TE &amp; GOTS'!AH2476</f>
        <v/>
      </c>
      <c r="G2384" s="14" t="e">
        <f ca="1">'Application For TE &amp; GOTS'!AI2476</f>
        <v>#REF!</v>
      </c>
    </row>
    <row r="2385" spans="1:7">
      <c r="A2385" s="14">
        <v>2364</v>
      </c>
      <c r="B2385" s="14" t="str">
        <f ca="1">'Application For TE &amp; GOTS'!X2477</f>
        <v/>
      </c>
      <c r="C2385" s="14">
        <f>'Application For TE &amp; GOTS'!$D2477</f>
        <v>0</v>
      </c>
      <c r="D2385" s="14" t="str" cm="1">
        <f t="array" aca="1" ref="D2385" ca="1">IFERROR(INDIRECT("'Application For Textile'!L"&amp;'Application For TE &amp; GOTS'!S2477),"")</f>
        <v/>
      </c>
      <c r="E2385" s="14" t="str">
        <f ca="1">'Application For TE &amp; GOTS'!AF2477</f>
        <v/>
      </c>
      <c r="F2385" s="14" t="str">
        <f ca="1">'Application For TE &amp; GOTS'!AH2477</f>
        <v/>
      </c>
      <c r="G2385" s="14" t="e">
        <f ca="1">'Application For TE &amp; GOTS'!AI2477</f>
        <v>#REF!</v>
      </c>
    </row>
    <row r="2386" spans="1:7">
      <c r="A2386" s="14">
        <v>2365</v>
      </c>
      <c r="B2386" s="14" t="str">
        <f ca="1">'Application For TE &amp; GOTS'!X2478</f>
        <v/>
      </c>
      <c r="C2386" s="14">
        <f>'Application For TE &amp; GOTS'!$D2478</f>
        <v>0</v>
      </c>
      <c r="D2386" s="14" t="str" cm="1">
        <f t="array" aca="1" ref="D2386" ca="1">IFERROR(INDIRECT("'Application For Textile'!L"&amp;'Application For TE &amp; GOTS'!S2478),"")</f>
        <v/>
      </c>
      <c r="E2386" s="14" t="str">
        <f ca="1">'Application For TE &amp; GOTS'!AF2478</f>
        <v/>
      </c>
      <c r="F2386" s="14" t="str">
        <f ca="1">'Application For TE &amp; GOTS'!AH2478</f>
        <v/>
      </c>
      <c r="G2386" s="14" t="e">
        <f ca="1">'Application For TE &amp; GOTS'!AI2478</f>
        <v>#REF!</v>
      </c>
    </row>
    <row r="2387" spans="1:7">
      <c r="A2387" s="14">
        <v>2366</v>
      </c>
      <c r="B2387" s="14" t="str">
        <f ca="1">'Application For TE &amp; GOTS'!X2479</f>
        <v/>
      </c>
      <c r="C2387" s="14">
        <f>'Application For TE &amp; GOTS'!$D2479</f>
        <v>0</v>
      </c>
      <c r="D2387" s="14" t="str" cm="1">
        <f t="array" aca="1" ref="D2387" ca="1">IFERROR(INDIRECT("'Application For Textile'!L"&amp;'Application For TE &amp; GOTS'!S2479),"")</f>
        <v/>
      </c>
      <c r="E2387" s="14" t="str">
        <f ca="1">'Application For TE &amp; GOTS'!AF2479</f>
        <v/>
      </c>
      <c r="F2387" s="14" t="str">
        <f ca="1">'Application For TE &amp; GOTS'!AH2479</f>
        <v/>
      </c>
      <c r="G2387" s="14" t="e">
        <f ca="1">'Application For TE &amp; GOTS'!AI2479</f>
        <v>#REF!</v>
      </c>
    </row>
    <row r="2388" spans="1:7">
      <c r="A2388" s="14">
        <v>2367</v>
      </c>
      <c r="B2388" s="14" t="str">
        <f ca="1">'Application For TE &amp; GOTS'!X2480</f>
        <v/>
      </c>
      <c r="C2388" s="14">
        <f>'Application For TE &amp; GOTS'!$D2480</f>
        <v>0</v>
      </c>
      <c r="D2388" s="14" t="str" cm="1">
        <f t="array" aca="1" ref="D2388" ca="1">IFERROR(INDIRECT("'Application For Textile'!L"&amp;'Application For TE &amp; GOTS'!S2480),"")</f>
        <v/>
      </c>
      <c r="E2388" s="14" t="str">
        <f ca="1">'Application For TE &amp; GOTS'!AF2480</f>
        <v/>
      </c>
      <c r="F2388" s="14" t="str">
        <f ca="1">'Application For TE &amp; GOTS'!AH2480</f>
        <v/>
      </c>
      <c r="G2388" s="14" t="e">
        <f ca="1">'Application For TE &amp; GOTS'!AI2480</f>
        <v>#REF!</v>
      </c>
    </row>
    <row r="2389" spans="1:7">
      <c r="A2389" s="14">
        <v>2368</v>
      </c>
      <c r="B2389" s="14" t="str">
        <f ca="1">'Application For TE &amp; GOTS'!X2481</f>
        <v/>
      </c>
      <c r="C2389" s="14">
        <f>'Application For TE &amp; GOTS'!$D2481</f>
        <v>0</v>
      </c>
      <c r="D2389" s="14" t="str" cm="1">
        <f t="array" aca="1" ref="D2389" ca="1">IFERROR(INDIRECT("'Application For Textile'!L"&amp;'Application For TE &amp; GOTS'!S2481),"")</f>
        <v/>
      </c>
      <c r="E2389" s="14" t="str">
        <f ca="1">'Application For TE &amp; GOTS'!AF2481</f>
        <v/>
      </c>
      <c r="F2389" s="14" t="str">
        <f ca="1">'Application For TE &amp; GOTS'!AH2481</f>
        <v/>
      </c>
      <c r="G2389" s="14" t="e">
        <f ca="1">'Application For TE &amp; GOTS'!AI2481</f>
        <v>#REF!</v>
      </c>
    </row>
    <row r="2390" spans="1:7">
      <c r="A2390" s="14">
        <v>2369</v>
      </c>
      <c r="B2390" s="14" t="str">
        <f ca="1">'Application For TE &amp; GOTS'!X2482</f>
        <v/>
      </c>
      <c r="C2390" s="14">
        <f>'Application For TE &amp; GOTS'!$D2482</f>
        <v>0</v>
      </c>
      <c r="D2390" s="14" t="str" cm="1">
        <f t="array" aca="1" ref="D2390" ca="1">IFERROR(INDIRECT("'Application For Textile'!L"&amp;'Application For TE &amp; GOTS'!S2482),"")</f>
        <v/>
      </c>
      <c r="E2390" s="14" t="str">
        <f ca="1">'Application For TE &amp; GOTS'!AF2482</f>
        <v/>
      </c>
      <c r="F2390" s="14" t="str">
        <f ca="1">'Application For TE &amp; GOTS'!AH2482</f>
        <v/>
      </c>
      <c r="G2390" s="14" t="e">
        <f ca="1">'Application For TE &amp; GOTS'!AI2482</f>
        <v>#REF!</v>
      </c>
    </row>
    <row r="2391" spans="1:7">
      <c r="A2391" s="14">
        <v>2370</v>
      </c>
      <c r="B2391" s="14" t="str">
        <f ca="1">'Application For TE &amp; GOTS'!X2483</f>
        <v/>
      </c>
      <c r="C2391" s="14">
        <f>'Application For TE &amp; GOTS'!$D2483</f>
        <v>0</v>
      </c>
      <c r="D2391" s="14" t="str" cm="1">
        <f t="array" aca="1" ref="D2391" ca="1">IFERROR(INDIRECT("'Application For Textile'!L"&amp;'Application For TE &amp; GOTS'!S2483),"")</f>
        <v/>
      </c>
      <c r="E2391" s="14" t="str">
        <f ca="1">'Application For TE &amp; GOTS'!AF2483</f>
        <v/>
      </c>
      <c r="F2391" s="14" t="str">
        <f ca="1">'Application For TE &amp; GOTS'!AH2483</f>
        <v/>
      </c>
      <c r="G2391" s="14" t="e">
        <f ca="1">'Application For TE &amp; GOTS'!AI2483</f>
        <v>#REF!</v>
      </c>
    </row>
    <row r="2392" spans="1:7">
      <c r="A2392" s="14">
        <v>2371</v>
      </c>
      <c r="B2392" s="14" t="str">
        <f ca="1">'Application For TE &amp; GOTS'!X2484</f>
        <v/>
      </c>
      <c r="C2392" s="14">
        <f>'Application For TE &amp; GOTS'!$D2484</f>
        <v>0</v>
      </c>
      <c r="D2392" s="14" t="str" cm="1">
        <f t="array" aca="1" ref="D2392" ca="1">IFERROR(INDIRECT("'Application For Textile'!L"&amp;'Application For TE &amp; GOTS'!S2484),"")</f>
        <v/>
      </c>
      <c r="E2392" s="14" t="str">
        <f ca="1">'Application For TE &amp; GOTS'!AF2484</f>
        <v/>
      </c>
      <c r="F2392" s="14" t="str">
        <f ca="1">'Application For TE &amp; GOTS'!AH2484</f>
        <v/>
      </c>
      <c r="G2392" s="14" t="e">
        <f ca="1">'Application For TE &amp; GOTS'!AI2484</f>
        <v>#REF!</v>
      </c>
    </row>
    <row r="2393" spans="1:7">
      <c r="A2393" s="14">
        <v>2372</v>
      </c>
      <c r="B2393" s="14" t="str">
        <f ca="1">'Application For TE &amp; GOTS'!X2485</f>
        <v/>
      </c>
      <c r="C2393" s="14">
        <f>'Application For TE &amp; GOTS'!$D2485</f>
        <v>0</v>
      </c>
      <c r="D2393" s="14" t="str" cm="1">
        <f t="array" aca="1" ref="D2393" ca="1">IFERROR(INDIRECT("'Application For Textile'!L"&amp;'Application For TE &amp; GOTS'!S2485),"")</f>
        <v/>
      </c>
      <c r="E2393" s="14" t="str">
        <f ca="1">'Application For TE &amp; GOTS'!AF2485</f>
        <v/>
      </c>
      <c r="F2393" s="14" t="str">
        <f ca="1">'Application For TE &amp; GOTS'!AH2485</f>
        <v/>
      </c>
      <c r="G2393" s="14" t="e">
        <f ca="1">'Application For TE &amp; GOTS'!AI2485</f>
        <v>#REF!</v>
      </c>
    </row>
    <row r="2394" spans="1:7">
      <c r="A2394" s="14">
        <v>2373</v>
      </c>
      <c r="B2394" s="14" t="str">
        <f ca="1">'Application For TE &amp; GOTS'!X2486</f>
        <v/>
      </c>
      <c r="C2394" s="14">
        <f>'Application For TE &amp; GOTS'!$D2486</f>
        <v>0</v>
      </c>
      <c r="D2394" s="14" t="str" cm="1">
        <f t="array" aca="1" ref="D2394" ca="1">IFERROR(INDIRECT("'Application For Textile'!L"&amp;'Application For TE &amp; GOTS'!S2486),"")</f>
        <v/>
      </c>
      <c r="E2394" s="14" t="str">
        <f ca="1">'Application For TE &amp; GOTS'!AF2486</f>
        <v/>
      </c>
      <c r="F2394" s="14" t="str">
        <f ca="1">'Application For TE &amp; GOTS'!AH2486</f>
        <v/>
      </c>
      <c r="G2394" s="14" t="e">
        <f ca="1">'Application For TE &amp; GOTS'!AI2486</f>
        <v>#REF!</v>
      </c>
    </row>
    <row r="2395" spans="1:7">
      <c r="A2395" s="14">
        <v>2374</v>
      </c>
      <c r="B2395" s="14" t="str">
        <f ca="1">'Application For TE &amp; GOTS'!X2487</f>
        <v/>
      </c>
      <c r="C2395" s="14">
        <f>'Application For TE &amp; GOTS'!$D2487</f>
        <v>0</v>
      </c>
      <c r="D2395" s="14" t="str" cm="1">
        <f t="array" aca="1" ref="D2395" ca="1">IFERROR(INDIRECT("'Application For Textile'!L"&amp;'Application For TE &amp; GOTS'!S2487),"")</f>
        <v/>
      </c>
      <c r="E2395" s="14" t="str">
        <f ca="1">'Application For TE &amp; GOTS'!AF2487</f>
        <v/>
      </c>
      <c r="F2395" s="14" t="str">
        <f ca="1">'Application For TE &amp; GOTS'!AH2487</f>
        <v/>
      </c>
      <c r="G2395" s="14" t="e">
        <f ca="1">'Application For TE &amp; GOTS'!AI2487</f>
        <v>#REF!</v>
      </c>
    </row>
    <row r="2396" spans="1:7">
      <c r="A2396" s="14">
        <v>2375</v>
      </c>
      <c r="B2396" s="14" t="str">
        <f ca="1">'Application For TE &amp; GOTS'!X2488</f>
        <v/>
      </c>
      <c r="C2396" s="14">
        <f>'Application For TE &amp; GOTS'!$D2488</f>
        <v>0</v>
      </c>
      <c r="D2396" s="14" t="str" cm="1">
        <f t="array" aca="1" ref="D2396" ca="1">IFERROR(INDIRECT("'Application For Textile'!L"&amp;'Application For TE &amp; GOTS'!S2488),"")</f>
        <v/>
      </c>
      <c r="E2396" s="14" t="str">
        <f ca="1">'Application For TE &amp; GOTS'!AF2488</f>
        <v/>
      </c>
      <c r="F2396" s="14" t="str">
        <f ca="1">'Application For TE &amp; GOTS'!AH2488</f>
        <v/>
      </c>
      <c r="G2396" s="14" t="e">
        <f ca="1">'Application For TE &amp; GOTS'!AI2488</f>
        <v>#REF!</v>
      </c>
    </row>
    <row r="2397" spans="1:7">
      <c r="A2397" s="14">
        <v>2376</v>
      </c>
      <c r="B2397" s="14" t="str">
        <f ca="1">'Application For TE &amp; GOTS'!X2489</f>
        <v/>
      </c>
      <c r="C2397" s="14">
        <f>'Application For TE &amp; GOTS'!$D2489</f>
        <v>0</v>
      </c>
      <c r="D2397" s="14" t="str" cm="1">
        <f t="array" aca="1" ref="D2397" ca="1">IFERROR(INDIRECT("'Application For Textile'!L"&amp;'Application For TE &amp; GOTS'!S2489),"")</f>
        <v/>
      </c>
      <c r="E2397" s="14" t="str">
        <f ca="1">'Application For TE &amp; GOTS'!AF2489</f>
        <v/>
      </c>
      <c r="F2397" s="14" t="str">
        <f ca="1">'Application For TE &amp; GOTS'!AH2489</f>
        <v/>
      </c>
      <c r="G2397" s="14" t="e">
        <f ca="1">'Application For TE &amp; GOTS'!AI2489</f>
        <v>#REF!</v>
      </c>
    </row>
    <row r="2398" spans="1:7">
      <c r="A2398" s="14">
        <v>2377</v>
      </c>
      <c r="B2398" s="14" t="str">
        <f ca="1">'Application For TE &amp; GOTS'!X2490</f>
        <v/>
      </c>
      <c r="C2398" s="14">
        <f>'Application For TE &amp; GOTS'!$D2490</f>
        <v>0</v>
      </c>
      <c r="D2398" s="14" t="str" cm="1">
        <f t="array" aca="1" ref="D2398" ca="1">IFERROR(INDIRECT("'Application For Textile'!L"&amp;'Application For TE &amp; GOTS'!S2490),"")</f>
        <v/>
      </c>
      <c r="E2398" s="14" t="str">
        <f ca="1">'Application For TE &amp; GOTS'!AF2490</f>
        <v/>
      </c>
      <c r="F2398" s="14" t="str">
        <f ca="1">'Application For TE &amp; GOTS'!AH2490</f>
        <v/>
      </c>
      <c r="G2398" s="14" t="e">
        <f ca="1">'Application For TE &amp; GOTS'!AI2490</f>
        <v>#REF!</v>
      </c>
    </row>
    <row r="2399" spans="1:7">
      <c r="A2399" s="14">
        <v>2378</v>
      </c>
      <c r="B2399" s="14" t="str">
        <f ca="1">'Application For TE &amp; GOTS'!X2491</f>
        <v/>
      </c>
      <c r="C2399" s="14">
        <f>'Application For TE &amp; GOTS'!$D2491</f>
        <v>0</v>
      </c>
      <c r="D2399" s="14" t="str" cm="1">
        <f t="array" aca="1" ref="D2399" ca="1">IFERROR(INDIRECT("'Application For Textile'!L"&amp;'Application For TE &amp; GOTS'!S2491),"")</f>
        <v/>
      </c>
      <c r="E2399" s="14" t="str">
        <f ca="1">'Application For TE &amp; GOTS'!AF2491</f>
        <v/>
      </c>
      <c r="F2399" s="14" t="str">
        <f ca="1">'Application For TE &amp; GOTS'!AH2491</f>
        <v/>
      </c>
      <c r="G2399" s="14" t="e">
        <f ca="1">'Application For TE &amp; GOTS'!AI2491</f>
        <v>#REF!</v>
      </c>
    </row>
    <row r="2400" spans="1:7">
      <c r="A2400" s="14">
        <v>2379</v>
      </c>
      <c r="B2400" s="14" t="str">
        <f ca="1">'Application For TE &amp; GOTS'!X2492</f>
        <v/>
      </c>
      <c r="C2400" s="14">
        <f>'Application For TE &amp; GOTS'!$D2492</f>
        <v>0</v>
      </c>
      <c r="D2400" s="14" t="str" cm="1">
        <f t="array" aca="1" ref="D2400" ca="1">IFERROR(INDIRECT("'Application For Textile'!L"&amp;'Application For TE &amp; GOTS'!S2492),"")</f>
        <v/>
      </c>
      <c r="E2400" s="14" t="str">
        <f ca="1">'Application For TE &amp; GOTS'!AF2492</f>
        <v/>
      </c>
      <c r="F2400" s="14" t="str">
        <f ca="1">'Application For TE &amp; GOTS'!AH2492</f>
        <v/>
      </c>
      <c r="G2400" s="14" t="e">
        <f ca="1">'Application For TE &amp; GOTS'!AI2492</f>
        <v>#REF!</v>
      </c>
    </row>
    <row r="2401" spans="1:7">
      <c r="A2401" s="14">
        <v>2380</v>
      </c>
      <c r="B2401" s="14" t="str">
        <f ca="1">'Application For TE &amp; GOTS'!X2493</f>
        <v/>
      </c>
      <c r="C2401" s="14">
        <f>'Application For TE &amp; GOTS'!$D2493</f>
        <v>0</v>
      </c>
      <c r="D2401" s="14" t="str" cm="1">
        <f t="array" aca="1" ref="D2401" ca="1">IFERROR(INDIRECT("'Application For Textile'!L"&amp;'Application For TE &amp; GOTS'!S2493),"")</f>
        <v/>
      </c>
      <c r="E2401" s="14" t="str">
        <f ca="1">'Application For TE &amp; GOTS'!AF2493</f>
        <v/>
      </c>
      <c r="F2401" s="14" t="str">
        <f ca="1">'Application For TE &amp; GOTS'!AH2493</f>
        <v/>
      </c>
      <c r="G2401" s="14" t="e">
        <f ca="1">'Application For TE &amp; GOTS'!AI2493</f>
        <v>#REF!</v>
      </c>
    </row>
    <row r="2402" spans="1:7">
      <c r="A2402" s="14">
        <v>2381</v>
      </c>
      <c r="B2402" s="14" t="str">
        <f ca="1">'Application For TE &amp; GOTS'!X2494</f>
        <v/>
      </c>
      <c r="C2402" s="14">
        <f>'Application For TE &amp; GOTS'!$D2494</f>
        <v>0</v>
      </c>
      <c r="D2402" s="14" t="str" cm="1">
        <f t="array" aca="1" ref="D2402" ca="1">IFERROR(INDIRECT("'Application For Textile'!L"&amp;'Application For TE &amp; GOTS'!S2494),"")</f>
        <v/>
      </c>
      <c r="E2402" s="14" t="str">
        <f ca="1">'Application For TE &amp; GOTS'!AF2494</f>
        <v/>
      </c>
      <c r="F2402" s="14" t="str">
        <f ca="1">'Application For TE &amp; GOTS'!AH2494</f>
        <v/>
      </c>
      <c r="G2402" s="14" t="e">
        <f ca="1">'Application For TE &amp; GOTS'!AI2494</f>
        <v>#REF!</v>
      </c>
    </row>
    <row r="2403" spans="1:7">
      <c r="A2403" s="14">
        <v>2382</v>
      </c>
      <c r="B2403" s="14" t="str">
        <f ca="1">'Application For TE &amp; GOTS'!X2495</f>
        <v/>
      </c>
      <c r="C2403" s="14">
        <f>'Application For TE &amp; GOTS'!$D2495</f>
        <v>0</v>
      </c>
      <c r="D2403" s="14" t="str" cm="1">
        <f t="array" aca="1" ref="D2403" ca="1">IFERROR(INDIRECT("'Application For Textile'!L"&amp;'Application For TE &amp; GOTS'!S2495),"")</f>
        <v/>
      </c>
      <c r="E2403" s="14" t="str">
        <f ca="1">'Application For TE &amp; GOTS'!AF2495</f>
        <v/>
      </c>
      <c r="F2403" s="14" t="str">
        <f ca="1">'Application For TE &amp; GOTS'!AH2495</f>
        <v/>
      </c>
      <c r="G2403" s="14" t="e">
        <f ca="1">'Application For TE &amp; GOTS'!AI2495</f>
        <v>#REF!</v>
      </c>
    </row>
    <row r="2404" spans="1:7">
      <c r="A2404" s="14">
        <v>2383</v>
      </c>
      <c r="B2404" s="14" t="str">
        <f ca="1">'Application For TE &amp; GOTS'!X2496</f>
        <v/>
      </c>
      <c r="C2404" s="14">
        <f>'Application For TE &amp; GOTS'!$D2496</f>
        <v>0</v>
      </c>
      <c r="D2404" s="14" t="str" cm="1">
        <f t="array" aca="1" ref="D2404" ca="1">IFERROR(INDIRECT("'Application For Textile'!L"&amp;'Application For TE &amp; GOTS'!S2496),"")</f>
        <v/>
      </c>
      <c r="E2404" s="14" t="str">
        <f ca="1">'Application For TE &amp; GOTS'!AF2496</f>
        <v/>
      </c>
      <c r="F2404" s="14" t="str">
        <f ca="1">'Application For TE &amp; GOTS'!AH2496</f>
        <v/>
      </c>
      <c r="G2404" s="14" t="e">
        <f ca="1">'Application For TE &amp; GOTS'!AI2496</f>
        <v>#REF!</v>
      </c>
    </row>
    <row r="2405" spans="1:7">
      <c r="A2405" s="14">
        <v>2384</v>
      </c>
      <c r="B2405" s="14" t="str">
        <f ca="1">'Application For TE &amp; GOTS'!X2497</f>
        <v/>
      </c>
      <c r="C2405" s="14">
        <f>'Application For TE &amp; GOTS'!$D2497</f>
        <v>0</v>
      </c>
      <c r="D2405" s="14" t="str" cm="1">
        <f t="array" aca="1" ref="D2405" ca="1">IFERROR(INDIRECT("'Application For Textile'!L"&amp;'Application For TE &amp; GOTS'!S2497),"")</f>
        <v/>
      </c>
      <c r="E2405" s="14" t="str">
        <f ca="1">'Application For TE &amp; GOTS'!AF2497</f>
        <v/>
      </c>
      <c r="F2405" s="14" t="str">
        <f ca="1">'Application For TE &amp; GOTS'!AH2497</f>
        <v/>
      </c>
      <c r="G2405" s="14" t="e">
        <f ca="1">'Application For TE &amp; GOTS'!AI2497</f>
        <v>#REF!</v>
      </c>
    </row>
    <row r="2406" spans="1:7">
      <c r="A2406" s="14">
        <v>2385</v>
      </c>
      <c r="B2406" s="14" t="str">
        <f ca="1">'Application For TE &amp; GOTS'!X2498</f>
        <v/>
      </c>
      <c r="C2406" s="14">
        <f>'Application For TE &amp; GOTS'!$D2498</f>
        <v>0</v>
      </c>
      <c r="D2406" s="14" t="str" cm="1">
        <f t="array" aca="1" ref="D2406" ca="1">IFERROR(INDIRECT("'Application For Textile'!L"&amp;'Application For TE &amp; GOTS'!S2498),"")</f>
        <v/>
      </c>
      <c r="E2406" s="14" t="str">
        <f ca="1">'Application For TE &amp; GOTS'!AF2498</f>
        <v/>
      </c>
      <c r="F2406" s="14" t="str">
        <f ca="1">'Application For TE &amp; GOTS'!AH2498</f>
        <v/>
      </c>
      <c r="G2406" s="14" t="e">
        <f ca="1">'Application For TE &amp; GOTS'!AI2498</f>
        <v>#REF!</v>
      </c>
    </row>
    <row r="2407" spans="1:7">
      <c r="A2407" s="14">
        <v>2386</v>
      </c>
      <c r="B2407" s="14" t="str">
        <f ca="1">'Application For TE &amp; GOTS'!X2499</f>
        <v/>
      </c>
      <c r="C2407" s="14">
        <f>'Application For TE &amp; GOTS'!$D2499</f>
        <v>0</v>
      </c>
      <c r="D2407" s="14" t="str" cm="1">
        <f t="array" aca="1" ref="D2407" ca="1">IFERROR(INDIRECT("'Application For Textile'!L"&amp;'Application For TE &amp; GOTS'!S2499),"")</f>
        <v/>
      </c>
      <c r="E2407" s="14" t="str">
        <f ca="1">'Application For TE &amp; GOTS'!AF2499</f>
        <v/>
      </c>
      <c r="F2407" s="14" t="str">
        <f ca="1">'Application For TE &amp; GOTS'!AH2499</f>
        <v/>
      </c>
      <c r="G2407" s="14" t="e">
        <f ca="1">'Application For TE &amp; GOTS'!AI2499</f>
        <v>#REF!</v>
      </c>
    </row>
    <row r="2408" spans="1:7">
      <c r="A2408" s="14">
        <v>2387</v>
      </c>
      <c r="B2408" s="14" t="str">
        <f ca="1">'Application For TE &amp; GOTS'!X2500</f>
        <v/>
      </c>
      <c r="C2408" s="14">
        <f>'Application For TE &amp; GOTS'!$D2500</f>
        <v>0</v>
      </c>
      <c r="D2408" s="14" t="str" cm="1">
        <f t="array" aca="1" ref="D2408" ca="1">IFERROR(INDIRECT("'Application For Textile'!L"&amp;'Application For TE &amp; GOTS'!S2500),"")</f>
        <v/>
      </c>
      <c r="E2408" s="14" t="str">
        <f ca="1">'Application For TE &amp; GOTS'!AF2500</f>
        <v/>
      </c>
      <c r="F2408" s="14" t="str">
        <f ca="1">'Application For TE &amp; GOTS'!AH2500</f>
        <v/>
      </c>
      <c r="G2408" s="14" t="e">
        <f ca="1">'Application For TE &amp; GOTS'!AI2500</f>
        <v>#REF!</v>
      </c>
    </row>
    <row r="2409" spans="1:7">
      <c r="A2409" s="14">
        <v>2388</v>
      </c>
      <c r="B2409" s="14" t="str">
        <f ca="1">'Application For TE &amp; GOTS'!X2501</f>
        <v/>
      </c>
      <c r="C2409" s="14">
        <f>'Application For TE &amp; GOTS'!$D2501</f>
        <v>0</v>
      </c>
      <c r="D2409" s="14" t="str" cm="1">
        <f t="array" aca="1" ref="D2409" ca="1">IFERROR(INDIRECT("'Application For Textile'!L"&amp;'Application For TE &amp; GOTS'!S2501),"")</f>
        <v/>
      </c>
      <c r="E2409" s="14" t="str">
        <f ca="1">'Application For TE &amp; GOTS'!AF2501</f>
        <v/>
      </c>
      <c r="F2409" s="14" t="str">
        <f ca="1">'Application For TE &amp; GOTS'!AH2501</f>
        <v/>
      </c>
      <c r="G2409" s="14" t="e">
        <f ca="1">'Application For TE &amp; GOTS'!AI2501</f>
        <v>#REF!</v>
      </c>
    </row>
    <row r="2410" spans="1:7">
      <c r="A2410" s="14">
        <v>2389</v>
      </c>
      <c r="B2410" s="14" t="str">
        <f ca="1">'Application For TE &amp; GOTS'!X2502</f>
        <v/>
      </c>
      <c r="C2410" s="14">
        <f>'Application For TE &amp; GOTS'!$D2502</f>
        <v>0</v>
      </c>
      <c r="D2410" s="14" t="str" cm="1">
        <f t="array" aca="1" ref="D2410" ca="1">IFERROR(INDIRECT("'Application For Textile'!L"&amp;'Application For TE &amp; GOTS'!S2502),"")</f>
        <v/>
      </c>
      <c r="E2410" s="14" t="str">
        <f ca="1">'Application For TE &amp; GOTS'!AF2502</f>
        <v/>
      </c>
      <c r="F2410" s="14" t="str">
        <f ca="1">'Application For TE &amp; GOTS'!AH2502</f>
        <v/>
      </c>
      <c r="G2410" s="14" t="e">
        <f ca="1">'Application For TE &amp; GOTS'!AI2502</f>
        <v>#REF!</v>
      </c>
    </row>
    <row r="2411" spans="1:7">
      <c r="A2411" s="14">
        <v>2390</v>
      </c>
      <c r="B2411" s="14" t="str">
        <f ca="1">'Application For TE &amp; GOTS'!X2503</f>
        <v/>
      </c>
      <c r="C2411" s="14">
        <f>'Application For TE &amp; GOTS'!$D2503</f>
        <v>0</v>
      </c>
      <c r="D2411" s="14" t="str" cm="1">
        <f t="array" aca="1" ref="D2411" ca="1">IFERROR(INDIRECT("'Application For Textile'!L"&amp;'Application For TE &amp; GOTS'!S2503),"")</f>
        <v/>
      </c>
      <c r="E2411" s="14" t="str">
        <f ca="1">'Application For TE &amp; GOTS'!AF2503</f>
        <v/>
      </c>
      <c r="F2411" s="14" t="str">
        <f ca="1">'Application For TE &amp; GOTS'!AH2503</f>
        <v/>
      </c>
      <c r="G2411" s="14" t="e">
        <f ca="1">'Application For TE &amp; GOTS'!AI2503</f>
        <v>#REF!</v>
      </c>
    </row>
    <row r="2412" spans="1:7">
      <c r="A2412" s="14">
        <v>2391</v>
      </c>
      <c r="B2412" s="14" t="str">
        <f ca="1">'Application For TE &amp; GOTS'!X2504</f>
        <v/>
      </c>
      <c r="C2412" s="14">
        <f>'Application For TE &amp; GOTS'!$D2504</f>
        <v>0</v>
      </c>
      <c r="D2412" s="14" t="str" cm="1">
        <f t="array" aca="1" ref="D2412" ca="1">IFERROR(INDIRECT("'Application For Textile'!L"&amp;'Application For TE &amp; GOTS'!S2504),"")</f>
        <v/>
      </c>
      <c r="E2412" s="14" t="str">
        <f ca="1">'Application For TE &amp; GOTS'!AF2504</f>
        <v/>
      </c>
      <c r="F2412" s="14" t="str">
        <f ca="1">'Application For TE &amp; GOTS'!AH2504</f>
        <v/>
      </c>
      <c r="G2412" s="14" t="e">
        <f ca="1">'Application For TE &amp; GOTS'!AI2504</f>
        <v>#REF!</v>
      </c>
    </row>
    <row r="2413" spans="1:7">
      <c r="A2413" s="14">
        <v>2392</v>
      </c>
      <c r="B2413" s="14" t="str">
        <f ca="1">'Application For TE &amp; GOTS'!X2505</f>
        <v/>
      </c>
      <c r="C2413" s="14">
        <f>'Application For TE &amp; GOTS'!$D2505</f>
        <v>0</v>
      </c>
      <c r="D2413" s="14" t="str" cm="1">
        <f t="array" aca="1" ref="D2413" ca="1">IFERROR(INDIRECT("'Application For Textile'!L"&amp;'Application For TE &amp; GOTS'!S2505),"")</f>
        <v/>
      </c>
      <c r="E2413" s="14" t="str">
        <f ca="1">'Application For TE &amp; GOTS'!AF2505</f>
        <v/>
      </c>
      <c r="F2413" s="14" t="str">
        <f ca="1">'Application For TE &amp; GOTS'!AH2505</f>
        <v/>
      </c>
      <c r="G2413" s="14" t="e">
        <f ca="1">'Application For TE &amp; GOTS'!AI2505</f>
        <v>#REF!</v>
      </c>
    </row>
    <row r="2414" spans="1:7">
      <c r="A2414" s="14">
        <v>2393</v>
      </c>
      <c r="B2414" s="14" t="str">
        <f ca="1">'Application For TE &amp; GOTS'!X2506</f>
        <v/>
      </c>
      <c r="C2414" s="14">
        <f>'Application For TE &amp; GOTS'!$D2506</f>
        <v>0</v>
      </c>
      <c r="D2414" s="14" t="str" cm="1">
        <f t="array" aca="1" ref="D2414" ca="1">IFERROR(INDIRECT("'Application For Textile'!L"&amp;'Application For TE &amp; GOTS'!S2506),"")</f>
        <v/>
      </c>
      <c r="E2414" s="14" t="str">
        <f ca="1">'Application For TE &amp; GOTS'!AF2506</f>
        <v/>
      </c>
      <c r="F2414" s="14" t="str">
        <f ca="1">'Application For TE &amp; GOTS'!AH2506</f>
        <v/>
      </c>
      <c r="G2414" s="14" t="e">
        <f ca="1">'Application For TE &amp; GOTS'!AI2506</f>
        <v>#REF!</v>
      </c>
    </row>
    <row r="2415" spans="1:7">
      <c r="A2415" s="14">
        <v>2394</v>
      </c>
      <c r="B2415" s="14" t="str">
        <f ca="1">'Application For TE &amp; GOTS'!X2507</f>
        <v/>
      </c>
      <c r="C2415" s="14">
        <f>'Application For TE &amp; GOTS'!$D2507</f>
        <v>0</v>
      </c>
      <c r="D2415" s="14" t="str" cm="1">
        <f t="array" aca="1" ref="D2415" ca="1">IFERROR(INDIRECT("'Application For Textile'!L"&amp;'Application For TE &amp; GOTS'!S2507),"")</f>
        <v/>
      </c>
      <c r="E2415" s="14" t="str">
        <f ca="1">'Application For TE &amp; GOTS'!AF2507</f>
        <v/>
      </c>
      <c r="F2415" s="14" t="str">
        <f ca="1">'Application For TE &amp; GOTS'!AH2507</f>
        <v/>
      </c>
      <c r="G2415" s="14" t="e">
        <f ca="1">'Application For TE &amp; GOTS'!AI2507</f>
        <v>#REF!</v>
      </c>
    </row>
    <row r="2416" spans="1:7">
      <c r="A2416" s="14">
        <v>2395</v>
      </c>
      <c r="B2416" s="14" t="str">
        <f ca="1">'Application For TE &amp; GOTS'!X2508</f>
        <v/>
      </c>
      <c r="C2416" s="14">
        <f>'Application For TE &amp; GOTS'!$D2508</f>
        <v>0</v>
      </c>
      <c r="D2416" s="14" t="str" cm="1">
        <f t="array" aca="1" ref="D2416" ca="1">IFERROR(INDIRECT("'Application For Textile'!L"&amp;'Application For TE &amp; GOTS'!S2508),"")</f>
        <v/>
      </c>
      <c r="E2416" s="14" t="str">
        <f ca="1">'Application For TE &amp; GOTS'!AF2508</f>
        <v/>
      </c>
      <c r="F2416" s="14" t="str">
        <f ca="1">'Application For TE &amp; GOTS'!AH2508</f>
        <v/>
      </c>
      <c r="G2416" s="14" t="e">
        <f ca="1">'Application For TE &amp; GOTS'!AI2508</f>
        <v>#REF!</v>
      </c>
    </row>
    <row r="2417" spans="1:7">
      <c r="A2417" s="14">
        <v>2396</v>
      </c>
      <c r="B2417" s="14" t="str">
        <f ca="1">'Application For TE &amp; GOTS'!X2509</f>
        <v/>
      </c>
      <c r="C2417" s="14">
        <f>'Application For TE &amp; GOTS'!$D2509</f>
        <v>0</v>
      </c>
      <c r="D2417" s="14" t="str" cm="1">
        <f t="array" aca="1" ref="D2417" ca="1">IFERROR(INDIRECT("'Application For Textile'!L"&amp;'Application For TE &amp; GOTS'!S2509),"")</f>
        <v/>
      </c>
      <c r="E2417" s="14" t="str">
        <f ca="1">'Application For TE &amp; GOTS'!AF2509</f>
        <v/>
      </c>
      <c r="F2417" s="14" t="str">
        <f ca="1">'Application For TE &amp; GOTS'!AH2509</f>
        <v/>
      </c>
      <c r="G2417" s="14" t="e">
        <f ca="1">'Application For TE &amp; GOTS'!AI2509</f>
        <v>#REF!</v>
      </c>
    </row>
    <row r="2418" spans="1:7">
      <c r="A2418" s="14">
        <v>2397</v>
      </c>
      <c r="B2418" s="14" t="str">
        <f ca="1">'Application For TE &amp; GOTS'!X2510</f>
        <v/>
      </c>
      <c r="C2418" s="14">
        <f>'Application For TE &amp; GOTS'!$D2510</f>
        <v>0</v>
      </c>
      <c r="D2418" s="14" t="str" cm="1">
        <f t="array" aca="1" ref="D2418" ca="1">IFERROR(INDIRECT("'Application For Textile'!L"&amp;'Application For TE &amp; GOTS'!S2510),"")</f>
        <v/>
      </c>
      <c r="E2418" s="14" t="str">
        <f ca="1">'Application For TE &amp; GOTS'!AF2510</f>
        <v/>
      </c>
      <c r="F2418" s="14" t="str">
        <f ca="1">'Application For TE &amp; GOTS'!AH2510</f>
        <v/>
      </c>
      <c r="G2418" s="14" t="e">
        <f ca="1">'Application For TE &amp; GOTS'!AI2510</f>
        <v>#REF!</v>
      </c>
    </row>
    <row r="2419" spans="1:7">
      <c r="A2419" s="14">
        <v>2398</v>
      </c>
      <c r="B2419" s="14" t="str">
        <f ca="1">'Application For TE &amp; GOTS'!X2511</f>
        <v/>
      </c>
      <c r="C2419" s="14">
        <f>'Application For TE &amp; GOTS'!$D2511</f>
        <v>0</v>
      </c>
      <c r="D2419" s="14" t="str" cm="1">
        <f t="array" aca="1" ref="D2419" ca="1">IFERROR(INDIRECT("'Application For Textile'!L"&amp;'Application For TE &amp; GOTS'!S2511),"")</f>
        <v/>
      </c>
      <c r="E2419" s="14" t="str">
        <f ca="1">'Application For TE &amp; GOTS'!AF2511</f>
        <v/>
      </c>
      <c r="F2419" s="14" t="str">
        <f ca="1">'Application For TE &amp; GOTS'!AH2511</f>
        <v/>
      </c>
      <c r="G2419" s="14" t="e">
        <f ca="1">'Application For TE &amp; GOTS'!AI2511</f>
        <v>#REF!</v>
      </c>
    </row>
    <row r="2420" spans="1:7">
      <c r="A2420" s="14">
        <v>2399</v>
      </c>
      <c r="B2420" s="14" t="str">
        <f ca="1">'Application For TE &amp; GOTS'!X2512</f>
        <v/>
      </c>
      <c r="C2420" s="14">
        <f>'Application For TE &amp; GOTS'!$D2512</f>
        <v>0</v>
      </c>
      <c r="D2420" s="14" t="str" cm="1">
        <f t="array" aca="1" ref="D2420" ca="1">IFERROR(INDIRECT("'Application For Textile'!L"&amp;'Application For TE &amp; GOTS'!S2512),"")</f>
        <v/>
      </c>
      <c r="E2420" s="14" t="str">
        <f ca="1">'Application For TE &amp; GOTS'!AF2512</f>
        <v/>
      </c>
      <c r="F2420" s="14" t="str">
        <f ca="1">'Application For TE &amp; GOTS'!AH2512</f>
        <v/>
      </c>
      <c r="G2420" s="14" t="e">
        <f ca="1">'Application For TE &amp; GOTS'!AI2512</f>
        <v>#REF!</v>
      </c>
    </row>
    <row r="2421" spans="1:7">
      <c r="A2421" s="14">
        <v>2400</v>
      </c>
      <c r="B2421" s="14" t="str">
        <f ca="1">'Application For TE &amp; GOTS'!X2513</f>
        <v/>
      </c>
      <c r="C2421" s="14">
        <f>'Application For TE &amp; GOTS'!$D2513</f>
        <v>0</v>
      </c>
      <c r="D2421" s="14" t="str" cm="1">
        <f t="array" aca="1" ref="D2421" ca="1">IFERROR(INDIRECT("'Application For Textile'!L"&amp;'Application For TE &amp; GOTS'!S2513),"")</f>
        <v/>
      </c>
      <c r="E2421" s="14" t="str">
        <f ca="1">'Application For TE &amp; GOTS'!AF2513</f>
        <v/>
      </c>
      <c r="F2421" s="14" t="str">
        <f ca="1">'Application For TE &amp; GOTS'!AH2513</f>
        <v/>
      </c>
      <c r="G2421" s="14" t="e">
        <f ca="1">'Application For TE &amp; GOTS'!AI2513</f>
        <v>#REF!</v>
      </c>
    </row>
    <row r="2422" spans="1:7">
      <c r="A2422" s="14">
        <v>2401</v>
      </c>
      <c r="B2422" s="14" t="str">
        <f ca="1">'Application For TE &amp; GOTS'!X2514</f>
        <v/>
      </c>
      <c r="C2422" s="14">
        <f>'Application For TE &amp; GOTS'!$D2514</f>
        <v>0</v>
      </c>
      <c r="D2422" s="14" t="str" cm="1">
        <f t="array" aca="1" ref="D2422" ca="1">IFERROR(INDIRECT("'Application For Textile'!L"&amp;'Application For TE &amp; GOTS'!S2514),"")</f>
        <v/>
      </c>
      <c r="E2422" s="14" t="str">
        <f ca="1">'Application For TE &amp; GOTS'!AF2514</f>
        <v/>
      </c>
      <c r="F2422" s="14" t="str">
        <f ca="1">'Application For TE &amp; GOTS'!AH2514</f>
        <v/>
      </c>
      <c r="G2422" s="14" t="e">
        <f ca="1">'Application For TE &amp; GOTS'!AI2514</f>
        <v>#REF!</v>
      </c>
    </row>
    <row r="2423" spans="1:7">
      <c r="A2423" s="14">
        <v>2402</v>
      </c>
      <c r="B2423" s="14" t="str">
        <f ca="1">'Application For TE &amp; GOTS'!X2515</f>
        <v/>
      </c>
      <c r="C2423" s="14">
        <f>'Application For TE &amp; GOTS'!$D2515</f>
        <v>0</v>
      </c>
      <c r="D2423" s="14" t="str" cm="1">
        <f t="array" aca="1" ref="D2423" ca="1">IFERROR(INDIRECT("'Application For Textile'!L"&amp;'Application For TE &amp; GOTS'!S2515),"")</f>
        <v/>
      </c>
      <c r="E2423" s="14" t="str">
        <f ca="1">'Application For TE &amp; GOTS'!AF2515</f>
        <v/>
      </c>
      <c r="F2423" s="14" t="str">
        <f ca="1">'Application For TE &amp; GOTS'!AH2515</f>
        <v/>
      </c>
      <c r="G2423" s="14" t="e">
        <f ca="1">'Application For TE &amp; GOTS'!AI2515</f>
        <v>#REF!</v>
      </c>
    </row>
    <row r="2424" spans="1:7">
      <c r="A2424" s="14">
        <v>2403</v>
      </c>
      <c r="B2424" s="14" t="str">
        <f ca="1">'Application For TE &amp; GOTS'!X2516</f>
        <v/>
      </c>
      <c r="C2424" s="14">
        <f>'Application For TE &amp; GOTS'!$D2516</f>
        <v>0</v>
      </c>
      <c r="D2424" s="14" t="str" cm="1">
        <f t="array" aca="1" ref="D2424" ca="1">IFERROR(INDIRECT("'Application For Textile'!L"&amp;'Application For TE &amp; GOTS'!S2516),"")</f>
        <v/>
      </c>
      <c r="E2424" s="14" t="str">
        <f ca="1">'Application For TE &amp; GOTS'!AF2516</f>
        <v/>
      </c>
      <c r="F2424" s="14" t="str">
        <f ca="1">'Application For TE &amp; GOTS'!AH2516</f>
        <v/>
      </c>
      <c r="G2424" s="14" t="e">
        <f ca="1">'Application For TE &amp; GOTS'!AI2516</f>
        <v>#REF!</v>
      </c>
    </row>
    <row r="2425" spans="1:7">
      <c r="A2425" s="14">
        <v>2404</v>
      </c>
      <c r="B2425" s="14" t="str">
        <f ca="1">'Application For TE &amp; GOTS'!X2517</f>
        <v/>
      </c>
      <c r="C2425" s="14">
        <f>'Application For TE &amp; GOTS'!$D2517</f>
        <v>0</v>
      </c>
      <c r="D2425" s="14" t="str" cm="1">
        <f t="array" aca="1" ref="D2425" ca="1">IFERROR(INDIRECT("'Application For Textile'!L"&amp;'Application For TE &amp; GOTS'!S2517),"")</f>
        <v/>
      </c>
      <c r="E2425" s="14" t="str">
        <f ca="1">'Application For TE &amp; GOTS'!AF2517</f>
        <v/>
      </c>
      <c r="F2425" s="14" t="str">
        <f ca="1">'Application For TE &amp; GOTS'!AH2517</f>
        <v/>
      </c>
      <c r="G2425" s="14" t="e">
        <f ca="1">'Application For TE &amp; GOTS'!AI2517</f>
        <v>#REF!</v>
      </c>
    </row>
    <row r="2426" spans="1:7">
      <c r="A2426" s="14">
        <v>2405</v>
      </c>
      <c r="B2426" s="14" t="str">
        <f ca="1">'Application For TE &amp; GOTS'!X2518</f>
        <v/>
      </c>
      <c r="C2426" s="14">
        <f>'Application For TE &amp; GOTS'!$D2518</f>
        <v>0</v>
      </c>
      <c r="D2426" s="14" t="str" cm="1">
        <f t="array" aca="1" ref="D2426" ca="1">IFERROR(INDIRECT("'Application For Textile'!L"&amp;'Application For TE &amp; GOTS'!S2518),"")</f>
        <v/>
      </c>
      <c r="E2426" s="14" t="str">
        <f ca="1">'Application For TE &amp; GOTS'!AF2518</f>
        <v/>
      </c>
      <c r="F2426" s="14" t="str">
        <f ca="1">'Application For TE &amp; GOTS'!AH2518</f>
        <v/>
      </c>
      <c r="G2426" s="14" t="e">
        <f ca="1">'Application For TE &amp; GOTS'!AI2518</f>
        <v>#REF!</v>
      </c>
    </row>
    <row r="2427" spans="1:7">
      <c r="A2427" s="14">
        <v>2406</v>
      </c>
      <c r="B2427" s="14" t="str">
        <f ca="1">'Application For TE &amp; GOTS'!X2519</f>
        <v/>
      </c>
      <c r="C2427" s="14">
        <f>'Application For TE &amp; GOTS'!$D2519</f>
        <v>0</v>
      </c>
      <c r="D2427" s="14" t="str" cm="1">
        <f t="array" aca="1" ref="D2427" ca="1">IFERROR(INDIRECT("'Application For Textile'!L"&amp;'Application For TE &amp; GOTS'!S2519),"")</f>
        <v/>
      </c>
      <c r="E2427" s="14" t="str">
        <f ca="1">'Application For TE &amp; GOTS'!AF2519</f>
        <v/>
      </c>
      <c r="F2427" s="14" t="str">
        <f ca="1">'Application For TE &amp; GOTS'!AH2519</f>
        <v/>
      </c>
      <c r="G2427" s="14" t="e">
        <f ca="1">'Application For TE &amp; GOTS'!AI2519</f>
        <v>#REF!</v>
      </c>
    </row>
    <row r="2428" spans="1:7">
      <c r="A2428" s="14">
        <v>2407</v>
      </c>
      <c r="B2428" s="14" t="str">
        <f ca="1">'Application For TE &amp; GOTS'!X2520</f>
        <v/>
      </c>
      <c r="C2428" s="14">
        <f>'Application For TE &amp; GOTS'!$D2520</f>
        <v>0</v>
      </c>
      <c r="D2428" s="14" t="str" cm="1">
        <f t="array" aca="1" ref="D2428" ca="1">IFERROR(INDIRECT("'Application For Textile'!L"&amp;'Application For TE &amp; GOTS'!S2520),"")</f>
        <v/>
      </c>
      <c r="E2428" s="14" t="str">
        <f ca="1">'Application For TE &amp; GOTS'!AF2520</f>
        <v/>
      </c>
      <c r="F2428" s="14" t="str">
        <f ca="1">'Application For TE &amp; GOTS'!AH2520</f>
        <v/>
      </c>
      <c r="G2428" s="14" t="e">
        <f ca="1">'Application For TE &amp; GOTS'!AI2520</f>
        <v>#REF!</v>
      </c>
    </row>
    <row r="2429" spans="1:7">
      <c r="A2429" s="14">
        <v>2408</v>
      </c>
      <c r="B2429" s="14" t="str">
        <f ca="1">'Application For TE &amp; GOTS'!X2521</f>
        <v/>
      </c>
      <c r="C2429" s="14">
        <f>'Application For TE &amp; GOTS'!$D2521</f>
        <v>0</v>
      </c>
      <c r="D2429" s="14" t="str" cm="1">
        <f t="array" aca="1" ref="D2429" ca="1">IFERROR(INDIRECT("'Application For Textile'!L"&amp;'Application For TE &amp; GOTS'!S2521),"")</f>
        <v/>
      </c>
      <c r="E2429" s="14" t="str">
        <f ca="1">'Application For TE &amp; GOTS'!AF2521</f>
        <v/>
      </c>
      <c r="F2429" s="14" t="str">
        <f ca="1">'Application For TE &amp; GOTS'!AH2521</f>
        <v/>
      </c>
      <c r="G2429" s="14" t="e">
        <f ca="1">'Application For TE &amp; GOTS'!AI2521</f>
        <v>#REF!</v>
      </c>
    </row>
    <row r="2430" spans="1:7">
      <c r="A2430" s="14">
        <v>2409</v>
      </c>
      <c r="B2430" s="14" t="str">
        <f ca="1">'Application For TE &amp; GOTS'!X2522</f>
        <v/>
      </c>
      <c r="C2430" s="14">
        <f>'Application For TE &amp; GOTS'!$D2522</f>
        <v>0</v>
      </c>
      <c r="D2430" s="14" t="str" cm="1">
        <f t="array" aca="1" ref="D2430" ca="1">IFERROR(INDIRECT("'Application For Textile'!L"&amp;'Application For TE &amp; GOTS'!S2522),"")</f>
        <v/>
      </c>
      <c r="E2430" s="14" t="str">
        <f ca="1">'Application For TE &amp; GOTS'!AF2522</f>
        <v/>
      </c>
      <c r="F2430" s="14" t="str">
        <f ca="1">'Application For TE &amp; GOTS'!AH2522</f>
        <v/>
      </c>
      <c r="G2430" s="14" t="e">
        <f ca="1">'Application For TE &amp; GOTS'!AI2522</f>
        <v>#REF!</v>
      </c>
    </row>
    <row r="2431" spans="1:7">
      <c r="A2431" s="14">
        <v>2410</v>
      </c>
      <c r="B2431" s="14" t="str">
        <f ca="1">'Application For TE &amp; GOTS'!X2523</f>
        <v/>
      </c>
      <c r="C2431" s="14">
        <f>'Application For TE &amp; GOTS'!$D2523</f>
        <v>0</v>
      </c>
      <c r="D2431" s="14" t="str" cm="1">
        <f t="array" aca="1" ref="D2431" ca="1">IFERROR(INDIRECT("'Application For Textile'!L"&amp;'Application For TE &amp; GOTS'!S2523),"")</f>
        <v/>
      </c>
      <c r="E2431" s="14" t="str">
        <f ca="1">'Application For TE &amp; GOTS'!AF2523</f>
        <v/>
      </c>
      <c r="F2431" s="14" t="str">
        <f ca="1">'Application For TE &amp; GOTS'!AH2523</f>
        <v/>
      </c>
      <c r="G2431" s="14" t="e">
        <f ca="1">'Application For TE &amp; GOTS'!AI2523</f>
        <v>#REF!</v>
      </c>
    </row>
    <row r="2432" spans="1:7">
      <c r="A2432" s="14">
        <v>2411</v>
      </c>
      <c r="B2432" s="14" t="str">
        <f ca="1">'Application For TE &amp; GOTS'!X2524</f>
        <v/>
      </c>
      <c r="C2432" s="14">
        <f>'Application For TE &amp; GOTS'!$D2524</f>
        <v>0</v>
      </c>
      <c r="D2432" s="14" t="str" cm="1">
        <f t="array" aca="1" ref="D2432" ca="1">IFERROR(INDIRECT("'Application For Textile'!L"&amp;'Application For TE &amp; GOTS'!S2524),"")</f>
        <v/>
      </c>
      <c r="E2432" s="14" t="str">
        <f ca="1">'Application For TE &amp; GOTS'!AF2524</f>
        <v/>
      </c>
      <c r="F2432" s="14" t="str">
        <f ca="1">'Application For TE &amp; GOTS'!AH2524</f>
        <v/>
      </c>
      <c r="G2432" s="14" t="e">
        <f ca="1">'Application For TE &amp; GOTS'!AI2524</f>
        <v>#REF!</v>
      </c>
    </row>
    <row r="2433" spans="1:7">
      <c r="A2433" s="14">
        <v>2412</v>
      </c>
      <c r="B2433" s="14" t="str">
        <f ca="1">'Application For TE &amp; GOTS'!X2525</f>
        <v/>
      </c>
      <c r="C2433" s="14">
        <f>'Application For TE &amp; GOTS'!$D2525</f>
        <v>0</v>
      </c>
      <c r="D2433" s="14" t="str" cm="1">
        <f t="array" aca="1" ref="D2433" ca="1">IFERROR(INDIRECT("'Application For Textile'!L"&amp;'Application For TE &amp; GOTS'!S2525),"")</f>
        <v/>
      </c>
      <c r="E2433" s="14" t="str">
        <f ca="1">'Application For TE &amp; GOTS'!AF2525</f>
        <v/>
      </c>
      <c r="F2433" s="14" t="str">
        <f ca="1">'Application For TE &amp; GOTS'!AH2525</f>
        <v/>
      </c>
      <c r="G2433" s="14" t="e">
        <f ca="1">'Application For TE &amp; GOTS'!AI2525</f>
        <v>#REF!</v>
      </c>
    </row>
    <row r="2434" spans="1:7">
      <c r="A2434" s="14">
        <v>2413</v>
      </c>
      <c r="B2434" s="14" t="str">
        <f ca="1">'Application For TE &amp; GOTS'!X2526</f>
        <v/>
      </c>
      <c r="C2434" s="14">
        <f>'Application For TE &amp; GOTS'!$D2526</f>
        <v>0</v>
      </c>
      <c r="D2434" s="14" t="str" cm="1">
        <f t="array" aca="1" ref="D2434" ca="1">IFERROR(INDIRECT("'Application For Textile'!L"&amp;'Application For TE &amp; GOTS'!S2526),"")</f>
        <v/>
      </c>
      <c r="E2434" s="14" t="str">
        <f ca="1">'Application For TE &amp; GOTS'!AF2526</f>
        <v/>
      </c>
      <c r="F2434" s="14" t="str">
        <f ca="1">'Application For TE &amp; GOTS'!AH2526</f>
        <v/>
      </c>
      <c r="G2434" s="14" t="e">
        <f ca="1">'Application For TE &amp; GOTS'!AI2526</f>
        <v>#REF!</v>
      </c>
    </row>
    <row r="2435" spans="1:7">
      <c r="A2435" s="14">
        <v>2414</v>
      </c>
      <c r="B2435" s="14" t="str">
        <f ca="1">'Application For TE &amp; GOTS'!X2527</f>
        <v/>
      </c>
      <c r="C2435" s="14">
        <f>'Application For TE &amp; GOTS'!$D2527</f>
        <v>0</v>
      </c>
      <c r="D2435" s="14" t="str" cm="1">
        <f t="array" aca="1" ref="D2435" ca="1">IFERROR(INDIRECT("'Application For Textile'!L"&amp;'Application For TE &amp; GOTS'!S2527),"")</f>
        <v/>
      </c>
      <c r="E2435" s="14" t="str">
        <f ca="1">'Application For TE &amp; GOTS'!AF2527</f>
        <v/>
      </c>
      <c r="F2435" s="14" t="str">
        <f ca="1">'Application For TE &amp; GOTS'!AH2527</f>
        <v/>
      </c>
      <c r="G2435" s="14" t="e">
        <f ca="1">'Application For TE &amp; GOTS'!AI2527</f>
        <v>#REF!</v>
      </c>
    </row>
    <row r="2436" spans="1:7">
      <c r="A2436" s="14">
        <v>2415</v>
      </c>
      <c r="B2436" s="14" t="str">
        <f ca="1">'Application For TE &amp; GOTS'!X2528</f>
        <v/>
      </c>
      <c r="C2436" s="14">
        <f>'Application For TE &amp; GOTS'!$D2528</f>
        <v>0</v>
      </c>
      <c r="D2436" s="14" t="str" cm="1">
        <f t="array" aca="1" ref="D2436" ca="1">IFERROR(INDIRECT("'Application For Textile'!L"&amp;'Application For TE &amp; GOTS'!S2528),"")</f>
        <v/>
      </c>
      <c r="E2436" s="14" t="str">
        <f ca="1">'Application For TE &amp; GOTS'!AF2528</f>
        <v/>
      </c>
      <c r="F2436" s="14" t="str">
        <f ca="1">'Application For TE &amp; GOTS'!AH2528</f>
        <v/>
      </c>
      <c r="G2436" s="14" t="e">
        <f ca="1">'Application For TE &amp; GOTS'!AI2528</f>
        <v>#REF!</v>
      </c>
    </row>
    <row r="2437" spans="1:7">
      <c r="A2437" s="14">
        <v>2416</v>
      </c>
      <c r="B2437" s="14" t="str">
        <f ca="1">'Application For TE &amp; GOTS'!X2529</f>
        <v/>
      </c>
      <c r="C2437" s="14">
        <f>'Application For TE &amp; GOTS'!$D2529</f>
        <v>0</v>
      </c>
      <c r="D2437" s="14" t="str" cm="1">
        <f t="array" aca="1" ref="D2437" ca="1">IFERROR(INDIRECT("'Application For Textile'!L"&amp;'Application For TE &amp; GOTS'!S2529),"")</f>
        <v/>
      </c>
      <c r="E2437" s="14" t="str">
        <f ca="1">'Application For TE &amp; GOTS'!AF2529</f>
        <v/>
      </c>
      <c r="F2437" s="14" t="str">
        <f ca="1">'Application For TE &amp; GOTS'!AH2529</f>
        <v/>
      </c>
      <c r="G2437" s="14" t="e">
        <f ca="1">'Application For TE &amp; GOTS'!AI2529</f>
        <v>#REF!</v>
      </c>
    </row>
    <row r="2438" spans="1:7">
      <c r="A2438" s="14">
        <v>2417</v>
      </c>
      <c r="B2438" s="14" t="str">
        <f ca="1">'Application For TE &amp; GOTS'!X2530</f>
        <v/>
      </c>
      <c r="C2438" s="14">
        <f>'Application For TE &amp; GOTS'!$D2530</f>
        <v>0</v>
      </c>
      <c r="D2438" s="14" t="str" cm="1">
        <f t="array" aca="1" ref="D2438" ca="1">IFERROR(INDIRECT("'Application For Textile'!L"&amp;'Application For TE &amp; GOTS'!S2530),"")</f>
        <v/>
      </c>
      <c r="E2438" s="14" t="str">
        <f ca="1">'Application For TE &amp; GOTS'!AF2530</f>
        <v/>
      </c>
      <c r="F2438" s="14" t="str">
        <f ca="1">'Application For TE &amp; GOTS'!AH2530</f>
        <v/>
      </c>
      <c r="G2438" s="14" t="e">
        <f ca="1">'Application For TE &amp; GOTS'!AI2530</f>
        <v>#REF!</v>
      </c>
    </row>
    <row r="2439" spans="1:7">
      <c r="A2439" s="14">
        <v>2418</v>
      </c>
      <c r="B2439" s="14" t="str">
        <f ca="1">'Application For TE &amp; GOTS'!X2531</f>
        <v/>
      </c>
      <c r="C2439" s="14">
        <f>'Application For TE &amp; GOTS'!$D2531</f>
        <v>0</v>
      </c>
      <c r="D2439" s="14" t="str" cm="1">
        <f t="array" aca="1" ref="D2439" ca="1">IFERROR(INDIRECT("'Application For Textile'!L"&amp;'Application For TE &amp; GOTS'!S2531),"")</f>
        <v/>
      </c>
      <c r="E2439" s="14" t="str">
        <f ca="1">'Application For TE &amp; GOTS'!AF2531</f>
        <v/>
      </c>
      <c r="F2439" s="14" t="str">
        <f ca="1">'Application For TE &amp; GOTS'!AH2531</f>
        <v/>
      </c>
      <c r="G2439" s="14" t="e">
        <f ca="1">'Application For TE &amp; GOTS'!AI2531</f>
        <v>#REF!</v>
      </c>
    </row>
    <row r="2440" spans="1:7">
      <c r="A2440" s="14">
        <v>2419</v>
      </c>
      <c r="B2440" s="14" t="str">
        <f ca="1">'Application For TE &amp; GOTS'!X2532</f>
        <v/>
      </c>
      <c r="C2440" s="14">
        <f>'Application For TE &amp; GOTS'!$D2532</f>
        <v>0</v>
      </c>
      <c r="D2440" s="14" t="str" cm="1">
        <f t="array" aca="1" ref="D2440" ca="1">IFERROR(INDIRECT("'Application For Textile'!L"&amp;'Application For TE &amp; GOTS'!S2532),"")</f>
        <v/>
      </c>
      <c r="E2440" s="14" t="str">
        <f ca="1">'Application For TE &amp; GOTS'!AF2532</f>
        <v/>
      </c>
      <c r="F2440" s="14" t="str">
        <f ca="1">'Application For TE &amp; GOTS'!AH2532</f>
        <v/>
      </c>
      <c r="G2440" s="14" t="e">
        <f ca="1">'Application For TE &amp; GOTS'!AI2532</f>
        <v>#REF!</v>
      </c>
    </row>
    <row r="2441" spans="1:7">
      <c r="A2441" s="14">
        <v>2420</v>
      </c>
      <c r="B2441" s="14" t="str">
        <f ca="1">'Application For TE &amp; GOTS'!X2533</f>
        <v/>
      </c>
      <c r="C2441" s="14">
        <f>'Application For TE &amp; GOTS'!$D2533</f>
        <v>0</v>
      </c>
      <c r="D2441" s="14" t="str" cm="1">
        <f t="array" aca="1" ref="D2441" ca="1">IFERROR(INDIRECT("'Application For Textile'!L"&amp;'Application For TE &amp; GOTS'!S2533),"")</f>
        <v/>
      </c>
      <c r="E2441" s="14" t="str">
        <f ca="1">'Application For TE &amp; GOTS'!AF2533</f>
        <v/>
      </c>
      <c r="F2441" s="14" t="str">
        <f ca="1">'Application For TE &amp; GOTS'!AH2533</f>
        <v/>
      </c>
      <c r="G2441" s="14" t="e">
        <f ca="1">'Application For TE &amp; GOTS'!AI2533</f>
        <v>#REF!</v>
      </c>
    </row>
    <row r="2442" spans="1:7">
      <c r="A2442" s="14">
        <v>2421</v>
      </c>
      <c r="B2442" s="14" t="str">
        <f ca="1">'Application For TE &amp; GOTS'!X2534</f>
        <v/>
      </c>
      <c r="C2442" s="14">
        <f>'Application For TE &amp; GOTS'!$D2534</f>
        <v>0</v>
      </c>
      <c r="D2442" s="14" t="str" cm="1">
        <f t="array" aca="1" ref="D2442" ca="1">IFERROR(INDIRECT("'Application For Textile'!L"&amp;'Application For TE &amp; GOTS'!S2534),"")</f>
        <v/>
      </c>
      <c r="E2442" s="14" t="str">
        <f ca="1">'Application For TE &amp; GOTS'!AF2534</f>
        <v/>
      </c>
      <c r="F2442" s="14" t="str">
        <f ca="1">'Application For TE &amp; GOTS'!AH2534</f>
        <v/>
      </c>
      <c r="G2442" s="14" t="e">
        <f ca="1">'Application For TE &amp; GOTS'!AI2534</f>
        <v>#REF!</v>
      </c>
    </row>
    <row r="2443" spans="1:7">
      <c r="A2443" s="14">
        <v>2422</v>
      </c>
      <c r="B2443" s="14" t="str">
        <f ca="1">'Application For TE &amp; GOTS'!X2535</f>
        <v/>
      </c>
      <c r="C2443" s="14">
        <f>'Application For TE &amp; GOTS'!$D2535</f>
        <v>0</v>
      </c>
      <c r="D2443" s="14" t="str" cm="1">
        <f t="array" aca="1" ref="D2443" ca="1">IFERROR(INDIRECT("'Application For Textile'!L"&amp;'Application For TE &amp; GOTS'!S2535),"")</f>
        <v/>
      </c>
      <c r="E2443" s="14" t="str">
        <f ca="1">'Application For TE &amp; GOTS'!AF2535</f>
        <v/>
      </c>
      <c r="F2443" s="14" t="str">
        <f ca="1">'Application For TE &amp; GOTS'!AH2535</f>
        <v/>
      </c>
      <c r="G2443" s="14" t="e">
        <f ca="1">'Application For TE &amp; GOTS'!AI2535</f>
        <v>#REF!</v>
      </c>
    </row>
    <row r="2444" spans="1:7">
      <c r="A2444" s="14">
        <v>2423</v>
      </c>
      <c r="B2444" s="14" t="str">
        <f ca="1">'Application For TE &amp; GOTS'!X2536</f>
        <v/>
      </c>
      <c r="C2444" s="14">
        <f>'Application For TE &amp; GOTS'!$D2536</f>
        <v>0</v>
      </c>
      <c r="D2444" s="14" t="str" cm="1">
        <f t="array" aca="1" ref="D2444" ca="1">IFERROR(INDIRECT("'Application For Textile'!L"&amp;'Application For TE &amp; GOTS'!S2536),"")</f>
        <v/>
      </c>
      <c r="E2444" s="14" t="str">
        <f ca="1">'Application For TE &amp; GOTS'!AF2536</f>
        <v/>
      </c>
      <c r="F2444" s="14" t="str">
        <f ca="1">'Application For TE &amp; GOTS'!AH2536</f>
        <v/>
      </c>
      <c r="G2444" s="14" t="e">
        <f ca="1">'Application For TE &amp; GOTS'!AI2536</f>
        <v>#REF!</v>
      </c>
    </row>
    <row r="2445" spans="1:7">
      <c r="A2445" s="14">
        <v>2424</v>
      </c>
      <c r="B2445" s="14" t="str">
        <f ca="1">'Application For TE &amp; GOTS'!X2537</f>
        <v/>
      </c>
      <c r="C2445" s="14">
        <f>'Application For TE &amp; GOTS'!$D2537</f>
        <v>0</v>
      </c>
      <c r="D2445" s="14" t="str" cm="1">
        <f t="array" aca="1" ref="D2445" ca="1">IFERROR(INDIRECT("'Application For Textile'!L"&amp;'Application For TE &amp; GOTS'!S2537),"")</f>
        <v/>
      </c>
      <c r="E2445" s="14" t="str">
        <f ca="1">'Application For TE &amp; GOTS'!AF2537</f>
        <v/>
      </c>
      <c r="F2445" s="14" t="str">
        <f ca="1">'Application For TE &amp; GOTS'!AH2537</f>
        <v/>
      </c>
      <c r="G2445" s="14" t="e">
        <f ca="1">'Application For TE &amp; GOTS'!AI2537</f>
        <v>#REF!</v>
      </c>
    </row>
    <row r="2446" spans="1:7">
      <c r="A2446" s="14">
        <v>2425</v>
      </c>
      <c r="B2446" s="14" t="str">
        <f ca="1">'Application For TE &amp; GOTS'!X2538</f>
        <v/>
      </c>
      <c r="C2446" s="14">
        <f>'Application For TE &amp; GOTS'!$D2538</f>
        <v>0</v>
      </c>
      <c r="D2446" s="14" t="str" cm="1">
        <f t="array" aca="1" ref="D2446" ca="1">IFERROR(INDIRECT("'Application For Textile'!L"&amp;'Application For TE &amp; GOTS'!S2538),"")</f>
        <v/>
      </c>
      <c r="E2446" s="14" t="str">
        <f ca="1">'Application For TE &amp; GOTS'!AF2538</f>
        <v/>
      </c>
      <c r="F2446" s="14" t="str">
        <f ca="1">'Application For TE &amp; GOTS'!AH2538</f>
        <v/>
      </c>
      <c r="G2446" s="14" t="e">
        <f ca="1">'Application For TE &amp; GOTS'!AI2538</f>
        <v>#REF!</v>
      </c>
    </row>
    <row r="2447" spans="1:7">
      <c r="A2447" s="14">
        <v>2426</v>
      </c>
      <c r="B2447" s="14" t="str">
        <f ca="1">'Application For TE &amp; GOTS'!X2539</f>
        <v/>
      </c>
      <c r="C2447" s="14">
        <f>'Application For TE &amp; GOTS'!$D2539</f>
        <v>0</v>
      </c>
      <c r="D2447" s="14" t="str" cm="1">
        <f t="array" aca="1" ref="D2447" ca="1">IFERROR(INDIRECT("'Application For Textile'!L"&amp;'Application For TE &amp; GOTS'!S2539),"")</f>
        <v/>
      </c>
      <c r="E2447" s="14" t="str">
        <f ca="1">'Application For TE &amp; GOTS'!AF2539</f>
        <v/>
      </c>
      <c r="F2447" s="14" t="str">
        <f ca="1">'Application For TE &amp; GOTS'!AH2539</f>
        <v/>
      </c>
      <c r="G2447" s="14" t="e">
        <f ca="1">'Application For TE &amp; GOTS'!AI2539</f>
        <v>#REF!</v>
      </c>
    </row>
    <row r="2448" spans="1:7">
      <c r="A2448" s="14">
        <v>2427</v>
      </c>
      <c r="B2448" s="14" t="str">
        <f ca="1">'Application For TE &amp; GOTS'!X2540</f>
        <v/>
      </c>
      <c r="C2448" s="14">
        <f>'Application For TE &amp; GOTS'!$D2540</f>
        <v>0</v>
      </c>
      <c r="D2448" s="14" t="str" cm="1">
        <f t="array" aca="1" ref="D2448" ca="1">IFERROR(INDIRECT("'Application For Textile'!L"&amp;'Application For TE &amp; GOTS'!S2540),"")</f>
        <v/>
      </c>
      <c r="E2448" s="14" t="str">
        <f ca="1">'Application For TE &amp; GOTS'!AF2540</f>
        <v/>
      </c>
      <c r="F2448" s="14" t="str">
        <f ca="1">'Application For TE &amp; GOTS'!AH2540</f>
        <v/>
      </c>
      <c r="G2448" s="14" t="e">
        <f ca="1">'Application For TE &amp; GOTS'!AI2540</f>
        <v>#REF!</v>
      </c>
    </row>
    <row r="2449" spans="1:7">
      <c r="A2449" s="14">
        <v>2428</v>
      </c>
      <c r="B2449" s="14" t="str">
        <f ca="1">'Application For TE &amp; GOTS'!X2541</f>
        <v/>
      </c>
      <c r="C2449" s="14">
        <f>'Application For TE &amp; GOTS'!$D2541</f>
        <v>0</v>
      </c>
      <c r="D2449" s="14" t="str" cm="1">
        <f t="array" aca="1" ref="D2449" ca="1">IFERROR(INDIRECT("'Application For Textile'!L"&amp;'Application For TE &amp; GOTS'!S2541),"")</f>
        <v/>
      </c>
      <c r="E2449" s="14" t="str">
        <f ca="1">'Application For TE &amp; GOTS'!AF2541</f>
        <v/>
      </c>
      <c r="F2449" s="14" t="str">
        <f ca="1">'Application For TE &amp; GOTS'!AH2541</f>
        <v/>
      </c>
      <c r="G2449" s="14" t="e">
        <f ca="1">'Application For TE &amp; GOTS'!AI2541</f>
        <v>#REF!</v>
      </c>
    </row>
    <row r="2450" spans="1:7">
      <c r="A2450" s="14">
        <v>2429</v>
      </c>
      <c r="B2450" s="14" t="str">
        <f ca="1">'Application For TE &amp; GOTS'!X2542</f>
        <v/>
      </c>
      <c r="C2450" s="14">
        <f>'Application For TE &amp; GOTS'!$D2542</f>
        <v>0</v>
      </c>
      <c r="D2450" s="14" t="str" cm="1">
        <f t="array" aca="1" ref="D2450" ca="1">IFERROR(INDIRECT("'Application For Textile'!L"&amp;'Application For TE &amp; GOTS'!S2542),"")</f>
        <v/>
      </c>
      <c r="E2450" s="14" t="str">
        <f ca="1">'Application For TE &amp; GOTS'!AF2542</f>
        <v/>
      </c>
      <c r="F2450" s="14" t="str">
        <f ca="1">'Application For TE &amp; GOTS'!AH2542</f>
        <v/>
      </c>
      <c r="G2450" s="14" t="e">
        <f ca="1">'Application For TE &amp; GOTS'!AI2542</f>
        <v>#REF!</v>
      </c>
    </row>
    <row r="2451" spans="1:7">
      <c r="A2451" s="14">
        <v>2430</v>
      </c>
      <c r="B2451" s="14" t="str">
        <f ca="1">'Application For TE &amp; GOTS'!X2543</f>
        <v/>
      </c>
      <c r="C2451" s="14">
        <f>'Application For TE &amp; GOTS'!$D2543</f>
        <v>0</v>
      </c>
      <c r="D2451" s="14" t="str" cm="1">
        <f t="array" aca="1" ref="D2451" ca="1">IFERROR(INDIRECT("'Application For Textile'!L"&amp;'Application For TE &amp; GOTS'!S2543),"")</f>
        <v/>
      </c>
      <c r="E2451" s="14" t="str">
        <f ca="1">'Application For TE &amp; GOTS'!AF2543</f>
        <v/>
      </c>
      <c r="F2451" s="14" t="str">
        <f ca="1">'Application For TE &amp; GOTS'!AH2543</f>
        <v/>
      </c>
      <c r="G2451" s="14" t="e">
        <f ca="1">'Application For TE &amp; GOTS'!AI2543</f>
        <v>#REF!</v>
      </c>
    </row>
    <row r="2452" spans="1:7">
      <c r="A2452" s="14">
        <v>2431</v>
      </c>
      <c r="B2452" s="14" t="str">
        <f ca="1">'Application For TE &amp; GOTS'!X2544</f>
        <v/>
      </c>
      <c r="C2452" s="14">
        <f>'Application For TE &amp; GOTS'!$D2544</f>
        <v>0</v>
      </c>
      <c r="D2452" s="14" t="str" cm="1">
        <f t="array" aca="1" ref="D2452" ca="1">IFERROR(INDIRECT("'Application For Textile'!L"&amp;'Application For TE &amp; GOTS'!S2544),"")</f>
        <v/>
      </c>
      <c r="E2452" s="14" t="str">
        <f ca="1">'Application For TE &amp; GOTS'!AF2544</f>
        <v/>
      </c>
      <c r="F2452" s="14" t="str">
        <f ca="1">'Application For TE &amp; GOTS'!AH2544</f>
        <v/>
      </c>
      <c r="G2452" s="14" t="e">
        <f ca="1">'Application For TE &amp; GOTS'!AI2544</f>
        <v>#REF!</v>
      </c>
    </row>
    <row r="2453" spans="1:7">
      <c r="A2453" s="14">
        <v>2432</v>
      </c>
      <c r="B2453" s="14" t="str">
        <f ca="1">'Application For TE &amp; GOTS'!X2545</f>
        <v/>
      </c>
      <c r="C2453" s="14">
        <f>'Application For TE &amp; GOTS'!$D2545</f>
        <v>0</v>
      </c>
      <c r="D2453" s="14" t="str" cm="1">
        <f t="array" aca="1" ref="D2453" ca="1">IFERROR(INDIRECT("'Application For Textile'!L"&amp;'Application For TE &amp; GOTS'!S2545),"")</f>
        <v/>
      </c>
      <c r="E2453" s="14" t="str">
        <f ca="1">'Application For TE &amp; GOTS'!AF2545</f>
        <v/>
      </c>
      <c r="F2453" s="14" t="str">
        <f ca="1">'Application For TE &amp; GOTS'!AH2545</f>
        <v/>
      </c>
      <c r="G2453" s="14" t="e">
        <f ca="1">'Application For TE &amp; GOTS'!AI2545</f>
        <v>#REF!</v>
      </c>
    </row>
    <row r="2454" spans="1:7">
      <c r="A2454" s="14">
        <v>2433</v>
      </c>
      <c r="B2454" s="14" t="str">
        <f ca="1">'Application For TE &amp; GOTS'!X2546</f>
        <v/>
      </c>
      <c r="C2454" s="14">
        <f>'Application For TE &amp; GOTS'!$D2546</f>
        <v>0</v>
      </c>
      <c r="D2454" s="14" t="str" cm="1">
        <f t="array" aca="1" ref="D2454" ca="1">IFERROR(INDIRECT("'Application For Textile'!L"&amp;'Application For TE &amp; GOTS'!S2546),"")</f>
        <v/>
      </c>
      <c r="E2454" s="14" t="str">
        <f ca="1">'Application For TE &amp; GOTS'!AF2546</f>
        <v/>
      </c>
      <c r="F2454" s="14" t="str">
        <f ca="1">'Application For TE &amp; GOTS'!AH2546</f>
        <v/>
      </c>
      <c r="G2454" s="14" t="e">
        <f ca="1">'Application For TE &amp; GOTS'!AI2546</f>
        <v>#REF!</v>
      </c>
    </row>
    <row r="2455" spans="1:7">
      <c r="A2455" s="14">
        <v>2434</v>
      </c>
      <c r="B2455" s="14" t="str">
        <f ca="1">'Application For TE &amp; GOTS'!X2547</f>
        <v/>
      </c>
      <c r="C2455" s="14">
        <f>'Application For TE &amp; GOTS'!$D2547</f>
        <v>0</v>
      </c>
      <c r="D2455" s="14" t="str" cm="1">
        <f t="array" aca="1" ref="D2455" ca="1">IFERROR(INDIRECT("'Application For Textile'!L"&amp;'Application For TE &amp; GOTS'!S2547),"")</f>
        <v/>
      </c>
      <c r="E2455" s="14" t="str">
        <f ca="1">'Application For TE &amp; GOTS'!AF2547</f>
        <v/>
      </c>
      <c r="F2455" s="14" t="str">
        <f ca="1">'Application For TE &amp; GOTS'!AH2547</f>
        <v/>
      </c>
      <c r="G2455" s="14" t="e">
        <f ca="1">'Application For TE &amp; GOTS'!AI2547</f>
        <v>#REF!</v>
      </c>
    </row>
    <row r="2456" spans="1:7">
      <c r="A2456" s="14">
        <v>2435</v>
      </c>
      <c r="B2456" s="14" t="str">
        <f ca="1">'Application For TE &amp; GOTS'!X2548</f>
        <v/>
      </c>
      <c r="C2456" s="14">
        <f>'Application For TE &amp; GOTS'!$D2548</f>
        <v>0</v>
      </c>
      <c r="D2456" s="14" t="str" cm="1">
        <f t="array" aca="1" ref="D2456" ca="1">IFERROR(INDIRECT("'Application For Textile'!L"&amp;'Application For TE &amp; GOTS'!S2548),"")</f>
        <v/>
      </c>
      <c r="E2456" s="14" t="str">
        <f ca="1">'Application For TE &amp; GOTS'!AF2548</f>
        <v/>
      </c>
      <c r="F2456" s="14" t="str">
        <f ca="1">'Application For TE &amp; GOTS'!AH2548</f>
        <v/>
      </c>
      <c r="G2456" s="14" t="e">
        <f ca="1">'Application For TE &amp; GOTS'!AI2548</f>
        <v>#REF!</v>
      </c>
    </row>
    <row r="2457" spans="1:7">
      <c r="A2457" s="14">
        <v>2436</v>
      </c>
      <c r="B2457" s="14" t="str">
        <f ca="1">'Application For TE &amp; GOTS'!X2549</f>
        <v/>
      </c>
      <c r="C2457" s="14">
        <f>'Application For TE &amp; GOTS'!$D2549</f>
        <v>0</v>
      </c>
      <c r="D2457" s="14" t="str" cm="1">
        <f t="array" aca="1" ref="D2457" ca="1">IFERROR(INDIRECT("'Application For Textile'!L"&amp;'Application For TE &amp; GOTS'!S2549),"")</f>
        <v/>
      </c>
      <c r="E2457" s="14" t="str">
        <f ca="1">'Application For TE &amp; GOTS'!AF2549</f>
        <v/>
      </c>
      <c r="F2457" s="14" t="str">
        <f ca="1">'Application For TE &amp; GOTS'!AH2549</f>
        <v/>
      </c>
      <c r="G2457" s="14" t="e">
        <f ca="1">'Application For TE &amp; GOTS'!AI2549</f>
        <v>#REF!</v>
      </c>
    </row>
    <row r="2458" spans="1:7">
      <c r="A2458" s="14">
        <v>2437</v>
      </c>
      <c r="B2458" s="14" t="str">
        <f ca="1">'Application For TE &amp; GOTS'!X2550</f>
        <v/>
      </c>
      <c r="C2458" s="14">
        <f>'Application For TE &amp; GOTS'!$D2550</f>
        <v>0</v>
      </c>
      <c r="D2458" s="14" t="str" cm="1">
        <f t="array" aca="1" ref="D2458" ca="1">IFERROR(INDIRECT("'Application For Textile'!L"&amp;'Application For TE &amp; GOTS'!S2550),"")</f>
        <v/>
      </c>
      <c r="E2458" s="14" t="str">
        <f ca="1">'Application For TE &amp; GOTS'!AF2550</f>
        <v/>
      </c>
      <c r="F2458" s="14" t="str">
        <f ca="1">'Application For TE &amp; GOTS'!AH2550</f>
        <v/>
      </c>
      <c r="G2458" s="14" t="e">
        <f ca="1">'Application For TE &amp; GOTS'!AI2550</f>
        <v>#REF!</v>
      </c>
    </row>
    <row r="2459" spans="1:7">
      <c r="A2459" s="14">
        <v>2438</v>
      </c>
      <c r="B2459" s="14" t="str">
        <f ca="1">'Application For TE &amp; GOTS'!X2551</f>
        <v/>
      </c>
      <c r="C2459" s="14">
        <f>'Application For TE &amp; GOTS'!$D2551</f>
        <v>0</v>
      </c>
      <c r="D2459" s="14" t="str" cm="1">
        <f t="array" aca="1" ref="D2459" ca="1">IFERROR(INDIRECT("'Application For Textile'!L"&amp;'Application For TE &amp; GOTS'!S2551),"")</f>
        <v/>
      </c>
      <c r="E2459" s="14" t="str">
        <f ca="1">'Application For TE &amp; GOTS'!AF2551</f>
        <v/>
      </c>
      <c r="F2459" s="14" t="str">
        <f ca="1">'Application For TE &amp; GOTS'!AH2551</f>
        <v/>
      </c>
      <c r="G2459" s="14" t="e">
        <f ca="1">'Application For TE &amp; GOTS'!AI2551</f>
        <v>#REF!</v>
      </c>
    </row>
    <row r="2460" spans="1:7">
      <c r="A2460" s="14">
        <v>2439</v>
      </c>
      <c r="B2460" s="14" t="str">
        <f ca="1">'Application For TE &amp; GOTS'!X2552</f>
        <v/>
      </c>
      <c r="C2460" s="14">
        <f>'Application For TE &amp; GOTS'!$D2552</f>
        <v>0</v>
      </c>
      <c r="D2460" s="14" t="str" cm="1">
        <f t="array" aca="1" ref="D2460" ca="1">IFERROR(INDIRECT("'Application For Textile'!L"&amp;'Application For TE &amp; GOTS'!S2552),"")</f>
        <v/>
      </c>
      <c r="E2460" s="14" t="str">
        <f ca="1">'Application For TE &amp; GOTS'!AF2552</f>
        <v/>
      </c>
      <c r="F2460" s="14" t="str">
        <f ca="1">'Application For TE &amp; GOTS'!AH2552</f>
        <v/>
      </c>
      <c r="G2460" s="14" t="e">
        <f ca="1">'Application For TE &amp; GOTS'!AI2552</f>
        <v>#REF!</v>
      </c>
    </row>
    <row r="2461" spans="1:7">
      <c r="A2461" s="14">
        <v>2440</v>
      </c>
      <c r="B2461" s="14" t="str">
        <f ca="1">'Application For TE &amp; GOTS'!X2553</f>
        <v/>
      </c>
      <c r="C2461" s="14">
        <f>'Application For TE &amp; GOTS'!$D2553</f>
        <v>0</v>
      </c>
      <c r="D2461" s="14" t="str" cm="1">
        <f t="array" aca="1" ref="D2461" ca="1">IFERROR(INDIRECT("'Application For Textile'!L"&amp;'Application For TE &amp; GOTS'!S2553),"")</f>
        <v/>
      </c>
      <c r="E2461" s="14" t="str">
        <f ca="1">'Application For TE &amp; GOTS'!AF2553</f>
        <v/>
      </c>
      <c r="F2461" s="14" t="str">
        <f ca="1">'Application For TE &amp; GOTS'!AH2553</f>
        <v/>
      </c>
      <c r="G2461" s="14" t="e">
        <f ca="1">'Application For TE &amp; GOTS'!AI2553</f>
        <v>#REF!</v>
      </c>
    </row>
    <row r="2462" spans="1:7">
      <c r="A2462" s="14">
        <v>2441</v>
      </c>
      <c r="B2462" s="14" t="str">
        <f ca="1">'Application For TE &amp; GOTS'!X2554</f>
        <v/>
      </c>
      <c r="C2462" s="14">
        <f>'Application For TE &amp; GOTS'!$D2554</f>
        <v>0</v>
      </c>
      <c r="D2462" s="14" t="str" cm="1">
        <f t="array" aca="1" ref="D2462" ca="1">IFERROR(INDIRECT("'Application For Textile'!L"&amp;'Application For TE &amp; GOTS'!S2554),"")</f>
        <v/>
      </c>
      <c r="E2462" s="14" t="str">
        <f ca="1">'Application For TE &amp; GOTS'!AF2554</f>
        <v/>
      </c>
      <c r="F2462" s="14" t="str">
        <f ca="1">'Application For TE &amp; GOTS'!AH2554</f>
        <v/>
      </c>
      <c r="G2462" s="14" t="e">
        <f ca="1">'Application For TE &amp; GOTS'!AI2554</f>
        <v>#REF!</v>
      </c>
    </row>
    <row r="2463" spans="1:7">
      <c r="A2463" s="14">
        <v>2442</v>
      </c>
      <c r="B2463" s="14" t="str">
        <f ca="1">'Application For TE &amp; GOTS'!X2555</f>
        <v/>
      </c>
      <c r="C2463" s="14">
        <f>'Application For TE &amp; GOTS'!$D2555</f>
        <v>0</v>
      </c>
      <c r="D2463" s="14" t="str" cm="1">
        <f t="array" aca="1" ref="D2463" ca="1">IFERROR(INDIRECT("'Application For Textile'!L"&amp;'Application For TE &amp; GOTS'!S2555),"")</f>
        <v/>
      </c>
      <c r="E2463" s="14" t="str">
        <f ca="1">'Application For TE &amp; GOTS'!AF2555</f>
        <v/>
      </c>
      <c r="F2463" s="14" t="str">
        <f ca="1">'Application For TE &amp; GOTS'!AH2555</f>
        <v/>
      </c>
      <c r="G2463" s="14" t="e">
        <f ca="1">'Application For TE &amp; GOTS'!AI2555</f>
        <v>#REF!</v>
      </c>
    </row>
    <row r="2464" spans="1:7">
      <c r="A2464" s="14">
        <v>2443</v>
      </c>
      <c r="B2464" s="14" t="str">
        <f ca="1">'Application For TE &amp; GOTS'!X2556</f>
        <v/>
      </c>
      <c r="C2464" s="14">
        <f>'Application For TE &amp; GOTS'!$D2556</f>
        <v>0</v>
      </c>
      <c r="D2464" s="14" t="str" cm="1">
        <f t="array" aca="1" ref="D2464" ca="1">IFERROR(INDIRECT("'Application For Textile'!L"&amp;'Application For TE &amp; GOTS'!S2556),"")</f>
        <v/>
      </c>
      <c r="E2464" s="14" t="str">
        <f ca="1">'Application For TE &amp; GOTS'!AF2556</f>
        <v/>
      </c>
      <c r="F2464" s="14" t="str">
        <f ca="1">'Application For TE &amp; GOTS'!AH2556</f>
        <v/>
      </c>
      <c r="G2464" s="14" t="e">
        <f ca="1">'Application For TE &amp; GOTS'!AI2556</f>
        <v>#REF!</v>
      </c>
    </row>
    <row r="2465" spans="1:7">
      <c r="A2465" s="14">
        <v>2444</v>
      </c>
      <c r="B2465" s="14" t="str">
        <f ca="1">'Application For TE &amp; GOTS'!X2557</f>
        <v/>
      </c>
      <c r="C2465" s="14">
        <f>'Application For TE &amp; GOTS'!$D2557</f>
        <v>0</v>
      </c>
      <c r="D2465" s="14" t="str" cm="1">
        <f t="array" aca="1" ref="D2465" ca="1">IFERROR(INDIRECT("'Application For Textile'!L"&amp;'Application For TE &amp; GOTS'!S2557),"")</f>
        <v/>
      </c>
      <c r="E2465" s="14" t="str">
        <f ca="1">'Application For TE &amp; GOTS'!AF2557</f>
        <v/>
      </c>
      <c r="F2465" s="14" t="str">
        <f ca="1">'Application For TE &amp; GOTS'!AH2557</f>
        <v/>
      </c>
      <c r="G2465" s="14" t="e">
        <f ca="1">'Application For TE &amp; GOTS'!AI2557</f>
        <v>#REF!</v>
      </c>
    </row>
    <row r="2466" spans="1:7">
      <c r="A2466" s="14">
        <v>2445</v>
      </c>
      <c r="B2466" s="14" t="str">
        <f ca="1">'Application For TE &amp; GOTS'!X2558</f>
        <v/>
      </c>
      <c r="C2466" s="14">
        <f>'Application For TE &amp; GOTS'!$D2558</f>
        <v>0</v>
      </c>
      <c r="D2466" s="14" t="str" cm="1">
        <f t="array" aca="1" ref="D2466" ca="1">IFERROR(INDIRECT("'Application For Textile'!L"&amp;'Application For TE &amp; GOTS'!S2558),"")</f>
        <v/>
      </c>
      <c r="E2466" s="14" t="str">
        <f ca="1">'Application For TE &amp; GOTS'!AF2558</f>
        <v/>
      </c>
      <c r="F2466" s="14" t="str">
        <f ca="1">'Application For TE &amp; GOTS'!AH2558</f>
        <v/>
      </c>
      <c r="G2466" s="14" t="e">
        <f ca="1">'Application For TE &amp; GOTS'!AI2558</f>
        <v>#REF!</v>
      </c>
    </row>
    <row r="2467" spans="1:7">
      <c r="A2467" s="14">
        <v>2446</v>
      </c>
      <c r="B2467" s="14" t="str">
        <f ca="1">'Application For TE &amp; GOTS'!X2559</f>
        <v/>
      </c>
      <c r="C2467" s="14">
        <f>'Application For TE &amp; GOTS'!$D2559</f>
        <v>0</v>
      </c>
      <c r="D2467" s="14" t="str" cm="1">
        <f t="array" aca="1" ref="D2467" ca="1">IFERROR(INDIRECT("'Application For Textile'!L"&amp;'Application For TE &amp; GOTS'!S2559),"")</f>
        <v/>
      </c>
      <c r="E2467" s="14" t="str">
        <f ca="1">'Application For TE &amp; GOTS'!AF2559</f>
        <v/>
      </c>
      <c r="F2467" s="14" t="str">
        <f ca="1">'Application For TE &amp; GOTS'!AH2559</f>
        <v/>
      </c>
      <c r="G2467" s="14" t="e">
        <f ca="1">'Application For TE &amp; GOTS'!AI2559</f>
        <v>#REF!</v>
      </c>
    </row>
    <row r="2468" spans="1:7">
      <c r="A2468" s="14">
        <v>2447</v>
      </c>
      <c r="B2468" s="14" t="str">
        <f ca="1">'Application For TE &amp; GOTS'!X2560</f>
        <v/>
      </c>
      <c r="C2468" s="14">
        <f>'Application For TE &amp; GOTS'!$D2560</f>
        <v>0</v>
      </c>
      <c r="D2468" s="14" t="str" cm="1">
        <f t="array" aca="1" ref="D2468" ca="1">IFERROR(INDIRECT("'Application For Textile'!L"&amp;'Application For TE &amp; GOTS'!S2560),"")</f>
        <v/>
      </c>
      <c r="E2468" s="14" t="str">
        <f ca="1">'Application For TE &amp; GOTS'!AF2560</f>
        <v/>
      </c>
      <c r="F2468" s="14" t="str">
        <f ca="1">'Application For TE &amp; GOTS'!AH2560</f>
        <v/>
      </c>
      <c r="G2468" s="14" t="e">
        <f ca="1">'Application For TE &amp; GOTS'!AI2560</f>
        <v>#REF!</v>
      </c>
    </row>
    <row r="2469" spans="1:7">
      <c r="A2469" s="14">
        <v>2448</v>
      </c>
      <c r="B2469" s="14" t="str">
        <f ca="1">'Application For TE &amp; GOTS'!X2561</f>
        <v/>
      </c>
      <c r="C2469" s="14">
        <f>'Application For TE &amp; GOTS'!$D2561</f>
        <v>0</v>
      </c>
      <c r="D2469" s="14" t="str" cm="1">
        <f t="array" aca="1" ref="D2469" ca="1">IFERROR(INDIRECT("'Application For Textile'!L"&amp;'Application For TE &amp; GOTS'!S2561),"")</f>
        <v/>
      </c>
      <c r="E2469" s="14" t="str">
        <f ca="1">'Application For TE &amp; GOTS'!AF2561</f>
        <v/>
      </c>
      <c r="F2469" s="14" t="str">
        <f ca="1">'Application For TE &amp; GOTS'!AH2561</f>
        <v/>
      </c>
      <c r="G2469" s="14" t="e">
        <f ca="1">'Application For TE &amp; GOTS'!AI2561</f>
        <v>#REF!</v>
      </c>
    </row>
    <row r="2470" spans="1:7">
      <c r="A2470" s="14">
        <v>2449</v>
      </c>
      <c r="B2470" s="14" t="str">
        <f ca="1">'Application For TE &amp; GOTS'!X2562</f>
        <v/>
      </c>
      <c r="C2470" s="14">
        <f>'Application For TE &amp; GOTS'!$D2562</f>
        <v>0</v>
      </c>
      <c r="D2470" s="14" t="str" cm="1">
        <f t="array" aca="1" ref="D2470" ca="1">IFERROR(INDIRECT("'Application For Textile'!L"&amp;'Application For TE &amp; GOTS'!S2562),"")</f>
        <v/>
      </c>
      <c r="E2470" s="14" t="str">
        <f ca="1">'Application For TE &amp; GOTS'!AF2562</f>
        <v/>
      </c>
      <c r="F2470" s="14" t="str">
        <f ca="1">'Application For TE &amp; GOTS'!AH2562</f>
        <v/>
      </c>
      <c r="G2470" s="14" t="e">
        <f ca="1">'Application For TE &amp; GOTS'!AI2562</f>
        <v>#REF!</v>
      </c>
    </row>
    <row r="2471" spans="1:7">
      <c r="A2471" s="14">
        <v>2450</v>
      </c>
      <c r="B2471" s="14" t="str">
        <f ca="1">'Application For TE &amp; GOTS'!X2563</f>
        <v/>
      </c>
      <c r="C2471" s="14">
        <f>'Application For TE &amp; GOTS'!$D2563</f>
        <v>0</v>
      </c>
      <c r="D2471" s="14" t="str" cm="1">
        <f t="array" aca="1" ref="D2471" ca="1">IFERROR(INDIRECT("'Application For Textile'!L"&amp;'Application For TE &amp; GOTS'!S2563),"")</f>
        <v/>
      </c>
      <c r="E2471" s="14" t="str">
        <f ca="1">'Application For TE &amp; GOTS'!AF2563</f>
        <v/>
      </c>
      <c r="F2471" s="14" t="str">
        <f ca="1">'Application For TE &amp; GOTS'!AH2563</f>
        <v/>
      </c>
      <c r="G2471" s="14" t="e">
        <f ca="1">'Application For TE &amp; GOTS'!AI2563</f>
        <v>#REF!</v>
      </c>
    </row>
    <row r="2472" spans="1:7">
      <c r="A2472" s="14">
        <v>2451</v>
      </c>
      <c r="B2472" s="14" t="str">
        <f ca="1">'Application For TE &amp; GOTS'!X2564</f>
        <v/>
      </c>
      <c r="C2472" s="14">
        <f>'Application For TE &amp; GOTS'!$D2564</f>
        <v>0</v>
      </c>
      <c r="D2472" s="14" t="str" cm="1">
        <f t="array" aca="1" ref="D2472" ca="1">IFERROR(INDIRECT("'Application For Textile'!L"&amp;'Application For TE &amp; GOTS'!S2564),"")</f>
        <v/>
      </c>
      <c r="E2472" s="14" t="str">
        <f ca="1">'Application For TE &amp; GOTS'!AF2564</f>
        <v/>
      </c>
      <c r="F2472" s="14" t="str">
        <f ca="1">'Application For TE &amp; GOTS'!AH2564</f>
        <v/>
      </c>
      <c r="G2472" s="14" t="e">
        <f ca="1">'Application For TE &amp; GOTS'!AI2564</f>
        <v>#REF!</v>
      </c>
    </row>
    <row r="2473" spans="1:7">
      <c r="A2473" s="14">
        <v>2452</v>
      </c>
      <c r="B2473" s="14" t="str">
        <f ca="1">'Application For TE &amp; GOTS'!X2565</f>
        <v/>
      </c>
      <c r="C2473" s="14">
        <f>'Application For TE &amp; GOTS'!$D2565</f>
        <v>0</v>
      </c>
      <c r="D2473" s="14" t="str" cm="1">
        <f t="array" aca="1" ref="D2473" ca="1">IFERROR(INDIRECT("'Application For Textile'!L"&amp;'Application For TE &amp; GOTS'!S2565),"")</f>
        <v/>
      </c>
      <c r="E2473" s="14" t="str">
        <f ca="1">'Application For TE &amp; GOTS'!AF2565</f>
        <v/>
      </c>
      <c r="F2473" s="14" t="str">
        <f ca="1">'Application For TE &amp; GOTS'!AH2565</f>
        <v/>
      </c>
      <c r="G2473" s="14" t="e">
        <f ca="1">'Application For TE &amp; GOTS'!AI2565</f>
        <v>#REF!</v>
      </c>
    </row>
    <row r="2474" spans="1:7">
      <c r="A2474" s="14">
        <v>2453</v>
      </c>
      <c r="B2474" s="14" t="str">
        <f ca="1">'Application For TE &amp; GOTS'!X2566</f>
        <v/>
      </c>
      <c r="C2474" s="14">
        <f>'Application For TE &amp; GOTS'!$D2566</f>
        <v>0</v>
      </c>
      <c r="D2474" s="14" t="str" cm="1">
        <f t="array" aca="1" ref="D2474" ca="1">IFERROR(INDIRECT("'Application For Textile'!L"&amp;'Application For TE &amp; GOTS'!S2566),"")</f>
        <v/>
      </c>
      <c r="E2474" s="14" t="str">
        <f ca="1">'Application For TE &amp; GOTS'!AF2566</f>
        <v/>
      </c>
      <c r="F2474" s="14" t="str">
        <f ca="1">'Application For TE &amp; GOTS'!AH2566</f>
        <v/>
      </c>
      <c r="G2474" s="14" t="e">
        <f ca="1">'Application For TE &amp; GOTS'!AI2566</f>
        <v>#REF!</v>
      </c>
    </row>
    <row r="2475" spans="1:7">
      <c r="A2475" s="14">
        <v>2454</v>
      </c>
      <c r="B2475" s="14" t="str">
        <f ca="1">'Application For TE &amp; GOTS'!X2567</f>
        <v/>
      </c>
      <c r="C2475" s="14">
        <f>'Application For TE &amp; GOTS'!$D2567</f>
        <v>0</v>
      </c>
      <c r="D2475" s="14" t="str" cm="1">
        <f t="array" aca="1" ref="D2475" ca="1">IFERROR(INDIRECT("'Application For Textile'!L"&amp;'Application For TE &amp; GOTS'!S2567),"")</f>
        <v/>
      </c>
      <c r="E2475" s="14" t="str">
        <f ca="1">'Application For TE &amp; GOTS'!AF2567</f>
        <v/>
      </c>
      <c r="F2475" s="14" t="str">
        <f ca="1">'Application For TE &amp; GOTS'!AH2567</f>
        <v/>
      </c>
      <c r="G2475" s="14" t="e">
        <f ca="1">'Application For TE &amp; GOTS'!AI2567</f>
        <v>#REF!</v>
      </c>
    </row>
    <row r="2476" spans="1:7">
      <c r="A2476" s="14">
        <v>2455</v>
      </c>
      <c r="B2476" s="14" t="str">
        <f ca="1">'Application For TE &amp; GOTS'!X2568</f>
        <v/>
      </c>
      <c r="C2476" s="14">
        <f>'Application For TE &amp; GOTS'!$D2568</f>
        <v>0</v>
      </c>
      <c r="D2476" s="14" t="str" cm="1">
        <f t="array" aca="1" ref="D2476" ca="1">IFERROR(INDIRECT("'Application For Textile'!L"&amp;'Application For TE &amp; GOTS'!S2568),"")</f>
        <v/>
      </c>
      <c r="E2476" s="14" t="str">
        <f ca="1">'Application For TE &amp; GOTS'!AF2568</f>
        <v/>
      </c>
      <c r="F2476" s="14" t="str">
        <f ca="1">'Application For TE &amp; GOTS'!AH2568</f>
        <v/>
      </c>
      <c r="G2476" s="14" t="e">
        <f ca="1">'Application For TE &amp; GOTS'!AI2568</f>
        <v>#REF!</v>
      </c>
    </row>
    <row r="2477" spans="1:7">
      <c r="A2477" s="14">
        <v>2456</v>
      </c>
      <c r="B2477" s="14" t="str">
        <f ca="1">'Application For TE &amp; GOTS'!X2569</f>
        <v/>
      </c>
      <c r="C2477" s="14">
        <f>'Application For TE &amp; GOTS'!$D2569</f>
        <v>0</v>
      </c>
      <c r="D2477" s="14" t="str" cm="1">
        <f t="array" aca="1" ref="D2477" ca="1">IFERROR(INDIRECT("'Application For Textile'!L"&amp;'Application For TE &amp; GOTS'!S2569),"")</f>
        <v/>
      </c>
      <c r="E2477" s="14" t="str">
        <f ca="1">'Application For TE &amp; GOTS'!AF2569</f>
        <v/>
      </c>
      <c r="F2477" s="14" t="str">
        <f ca="1">'Application For TE &amp; GOTS'!AH2569</f>
        <v/>
      </c>
      <c r="G2477" s="14" t="e">
        <f ca="1">'Application For TE &amp; GOTS'!AI2569</f>
        <v>#REF!</v>
      </c>
    </row>
    <row r="2478" spans="1:7">
      <c r="A2478" s="14">
        <v>2457</v>
      </c>
      <c r="B2478" s="14" t="str">
        <f ca="1">'Application For TE &amp; GOTS'!X2570</f>
        <v/>
      </c>
      <c r="C2478" s="14">
        <f>'Application For TE &amp; GOTS'!$D2570</f>
        <v>0</v>
      </c>
      <c r="D2478" s="14" t="str" cm="1">
        <f t="array" aca="1" ref="D2478" ca="1">IFERROR(INDIRECT("'Application For Textile'!L"&amp;'Application For TE &amp; GOTS'!S2570),"")</f>
        <v/>
      </c>
      <c r="E2478" s="14" t="str">
        <f ca="1">'Application For TE &amp; GOTS'!AF2570</f>
        <v/>
      </c>
      <c r="F2478" s="14" t="str">
        <f ca="1">'Application For TE &amp; GOTS'!AH2570</f>
        <v/>
      </c>
      <c r="G2478" s="14" t="e">
        <f ca="1">'Application For TE &amp; GOTS'!AI2570</f>
        <v>#REF!</v>
      </c>
    </row>
    <row r="2479" spans="1:7">
      <c r="A2479" s="14">
        <v>2458</v>
      </c>
      <c r="B2479" s="14" t="str">
        <f ca="1">'Application For TE &amp; GOTS'!X2571</f>
        <v/>
      </c>
      <c r="C2479" s="14">
        <f>'Application For TE &amp; GOTS'!$D2571</f>
        <v>0</v>
      </c>
      <c r="D2479" s="14" t="str" cm="1">
        <f t="array" aca="1" ref="D2479" ca="1">IFERROR(INDIRECT("'Application For Textile'!L"&amp;'Application For TE &amp; GOTS'!S2571),"")</f>
        <v/>
      </c>
      <c r="E2479" s="14" t="str">
        <f ca="1">'Application For TE &amp; GOTS'!AF2571</f>
        <v/>
      </c>
      <c r="F2479" s="14" t="str">
        <f ca="1">'Application For TE &amp; GOTS'!AH2571</f>
        <v/>
      </c>
      <c r="G2479" s="14" t="e">
        <f ca="1">'Application For TE &amp; GOTS'!AI2571</f>
        <v>#REF!</v>
      </c>
    </row>
    <row r="2480" spans="1:7">
      <c r="A2480" s="14">
        <v>2459</v>
      </c>
      <c r="B2480" s="14" t="str">
        <f ca="1">'Application For TE &amp; GOTS'!X2572</f>
        <v/>
      </c>
      <c r="C2480" s="14">
        <f>'Application For TE &amp; GOTS'!$D2572</f>
        <v>0</v>
      </c>
      <c r="D2480" s="14" t="str" cm="1">
        <f t="array" aca="1" ref="D2480" ca="1">IFERROR(INDIRECT("'Application For Textile'!L"&amp;'Application For TE &amp; GOTS'!S2572),"")</f>
        <v/>
      </c>
      <c r="E2480" s="14" t="str">
        <f ca="1">'Application For TE &amp; GOTS'!AF2572</f>
        <v/>
      </c>
      <c r="F2480" s="14" t="str">
        <f ca="1">'Application For TE &amp; GOTS'!AH2572</f>
        <v/>
      </c>
      <c r="G2480" s="14" t="e">
        <f ca="1">'Application For TE &amp; GOTS'!AI2572</f>
        <v>#REF!</v>
      </c>
    </row>
    <row r="2481" spans="1:7">
      <c r="A2481" s="14">
        <v>2460</v>
      </c>
      <c r="B2481" s="14" t="str">
        <f ca="1">'Application For TE &amp; GOTS'!X2573</f>
        <v/>
      </c>
      <c r="C2481" s="14">
        <f>'Application For TE &amp; GOTS'!$D2573</f>
        <v>0</v>
      </c>
      <c r="D2481" s="14" t="str" cm="1">
        <f t="array" aca="1" ref="D2481" ca="1">IFERROR(INDIRECT("'Application For Textile'!L"&amp;'Application For TE &amp; GOTS'!S2573),"")</f>
        <v/>
      </c>
      <c r="E2481" s="14" t="str">
        <f ca="1">'Application For TE &amp; GOTS'!AF2573</f>
        <v/>
      </c>
      <c r="F2481" s="14" t="str">
        <f ca="1">'Application For TE &amp; GOTS'!AH2573</f>
        <v/>
      </c>
      <c r="G2481" s="14" t="e">
        <f ca="1">'Application For TE &amp; GOTS'!AI2573</f>
        <v>#REF!</v>
      </c>
    </row>
    <row r="2482" spans="1:7">
      <c r="A2482" s="14">
        <v>2461</v>
      </c>
      <c r="B2482" s="14" t="str">
        <f ca="1">'Application For TE &amp; GOTS'!X2574</f>
        <v/>
      </c>
      <c r="C2482" s="14">
        <f>'Application For TE &amp; GOTS'!$D2574</f>
        <v>0</v>
      </c>
      <c r="D2482" s="14" t="str" cm="1">
        <f t="array" aca="1" ref="D2482" ca="1">IFERROR(INDIRECT("'Application For Textile'!L"&amp;'Application For TE &amp; GOTS'!S2574),"")</f>
        <v/>
      </c>
      <c r="E2482" s="14" t="str">
        <f ca="1">'Application For TE &amp; GOTS'!AF2574</f>
        <v/>
      </c>
      <c r="F2482" s="14" t="str">
        <f ca="1">'Application For TE &amp; GOTS'!AH2574</f>
        <v/>
      </c>
      <c r="G2482" s="14" t="e">
        <f ca="1">'Application For TE &amp; GOTS'!AI2574</f>
        <v>#REF!</v>
      </c>
    </row>
    <row r="2483" spans="1:7">
      <c r="A2483" s="14">
        <v>2462</v>
      </c>
      <c r="B2483" s="14" t="str">
        <f ca="1">'Application For TE &amp; GOTS'!X2575</f>
        <v/>
      </c>
      <c r="C2483" s="14">
        <f>'Application For TE &amp; GOTS'!$D2575</f>
        <v>0</v>
      </c>
      <c r="D2483" s="14" t="str" cm="1">
        <f t="array" aca="1" ref="D2483" ca="1">IFERROR(INDIRECT("'Application For Textile'!L"&amp;'Application For TE &amp; GOTS'!S2575),"")</f>
        <v/>
      </c>
      <c r="E2483" s="14" t="str">
        <f ca="1">'Application For TE &amp; GOTS'!AF2575</f>
        <v/>
      </c>
      <c r="F2483" s="14" t="str">
        <f ca="1">'Application For TE &amp; GOTS'!AH2575</f>
        <v/>
      </c>
      <c r="G2483" s="14" t="e">
        <f ca="1">'Application For TE &amp; GOTS'!AI2575</f>
        <v>#REF!</v>
      </c>
    </row>
    <row r="2484" spans="1:7">
      <c r="A2484" s="14">
        <v>2463</v>
      </c>
      <c r="B2484" s="14" t="str">
        <f ca="1">'Application For TE &amp; GOTS'!X2576</f>
        <v/>
      </c>
      <c r="C2484" s="14">
        <f>'Application For TE &amp; GOTS'!$D2576</f>
        <v>0</v>
      </c>
      <c r="D2484" s="14" t="str" cm="1">
        <f t="array" aca="1" ref="D2484" ca="1">IFERROR(INDIRECT("'Application For Textile'!L"&amp;'Application For TE &amp; GOTS'!S2576),"")</f>
        <v/>
      </c>
      <c r="E2484" s="14" t="str">
        <f ca="1">'Application For TE &amp; GOTS'!AF2576</f>
        <v/>
      </c>
      <c r="F2484" s="14" t="str">
        <f ca="1">'Application For TE &amp; GOTS'!AH2576</f>
        <v/>
      </c>
      <c r="G2484" s="14" t="e">
        <f ca="1">'Application For TE &amp; GOTS'!AI2576</f>
        <v>#REF!</v>
      </c>
    </row>
    <row r="2485" spans="1:7">
      <c r="A2485" s="14">
        <v>2464</v>
      </c>
      <c r="B2485" s="14" t="str">
        <f ca="1">'Application For TE &amp; GOTS'!X2577</f>
        <v/>
      </c>
      <c r="C2485" s="14">
        <f>'Application For TE &amp; GOTS'!$D2577</f>
        <v>0</v>
      </c>
      <c r="D2485" s="14" t="str" cm="1">
        <f t="array" aca="1" ref="D2485" ca="1">IFERROR(INDIRECT("'Application For Textile'!L"&amp;'Application For TE &amp; GOTS'!S2577),"")</f>
        <v/>
      </c>
      <c r="E2485" s="14" t="str">
        <f ca="1">'Application For TE &amp; GOTS'!AF2577</f>
        <v/>
      </c>
      <c r="F2485" s="14" t="str">
        <f ca="1">'Application For TE &amp; GOTS'!AH2577</f>
        <v/>
      </c>
      <c r="G2485" s="14" t="e">
        <f ca="1">'Application For TE &amp; GOTS'!AI2577</f>
        <v>#REF!</v>
      </c>
    </row>
    <row r="2486" spans="1:7">
      <c r="A2486" s="14">
        <v>2465</v>
      </c>
      <c r="B2486" s="14" t="str">
        <f ca="1">'Application For TE &amp; GOTS'!X2578</f>
        <v/>
      </c>
      <c r="C2486" s="14">
        <f>'Application For TE &amp; GOTS'!$D2578</f>
        <v>0</v>
      </c>
      <c r="D2486" s="14" t="str" cm="1">
        <f t="array" aca="1" ref="D2486" ca="1">IFERROR(INDIRECT("'Application For Textile'!L"&amp;'Application For TE &amp; GOTS'!S2578),"")</f>
        <v/>
      </c>
      <c r="E2486" s="14" t="str">
        <f ca="1">'Application For TE &amp; GOTS'!AF2578</f>
        <v/>
      </c>
      <c r="F2486" s="14" t="str">
        <f ca="1">'Application For TE &amp; GOTS'!AH2578</f>
        <v/>
      </c>
      <c r="G2486" s="14" t="e">
        <f ca="1">'Application For TE &amp; GOTS'!AI2578</f>
        <v>#REF!</v>
      </c>
    </row>
    <row r="2487" spans="1:7">
      <c r="A2487" s="14">
        <v>2466</v>
      </c>
      <c r="B2487" s="14" t="str">
        <f ca="1">'Application For TE &amp; GOTS'!X2579</f>
        <v/>
      </c>
      <c r="C2487" s="14">
        <f>'Application For TE &amp; GOTS'!$D2579</f>
        <v>0</v>
      </c>
      <c r="D2487" s="14" t="str" cm="1">
        <f t="array" aca="1" ref="D2487" ca="1">IFERROR(INDIRECT("'Application For Textile'!L"&amp;'Application For TE &amp; GOTS'!S2579),"")</f>
        <v/>
      </c>
      <c r="E2487" s="14" t="str">
        <f ca="1">'Application For TE &amp; GOTS'!AF2579</f>
        <v/>
      </c>
      <c r="F2487" s="14" t="str">
        <f ca="1">'Application For TE &amp; GOTS'!AH2579</f>
        <v/>
      </c>
      <c r="G2487" s="14" t="e">
        <f ca="1">'Application For TE &amp; GOTS'!AI2579</f>
        <v>#REF!</v>
      </c>
    </row>
    <row r="2488" spans="1:7">
      <c r="A2488" s="14">
        <v>2467</v>
      </c>
      <c r="B2488" s="14" t="str">
        <f ca="1">'Application For TE &amp; GOTS'!X2580</f>
        <v/>
      </c>
      <c r="C2488" s="14">
        <f>'Application For TE &amp; GOTS'!$D2580</f>
        <v>0</v>
      </c>
      <c r="D2488" s="14" t="str" cm="1">
        <f t="array" aca="1" ref="D2488" ca="1">IFERROR(INDIRECT("'Application For Textile'!L"&amp;'Application For TE &amp; GOTS'!S2580),"")</f>
        <v/>
      </c>
      <c r="E2488" s="14" t="str">
        <f ca="1">'Application For TE &amp; GOTS'!AF2580</f>
        <v/>
      </c>
      <c r="F2488" s="14" t="str">
        <f ca="1">'Application For TE &amp; GOTS'!AH2580</f>
        <v/>
      </c>
      <c r="G2488" s="14" t="e">
        <f ca="1">'Application For TE &amp; GOTS'!AI2580</f>
        <v>#REF!</v>
      </c>
    </row>
    <row r="2489" spans="1:7">
      <c r="A2489" s="14">
        <v>2468</v>
      </c>
      <c r="B2489" s="14" t="str">
        <f ca="1">'Application For TE &amp; GOTS'!X2581</f>
        <v/>
      </c>
      <c r="C2489" s="14">
        <f>'Application For TE &amp; GOTS'!$D2581</f>
        <v>0</v>
      </c>
      <c r="D2489" s="14" t="str" cm="1">
        <f t="array" aca="1" ref="D2489" ca="1">IFERROR(INDIRECT("'Application For Textile'!L"&amp;'Application For TE &amp; GOTS'!S2581),"")</f>
        <v/>
      </c>
      <c r="E2489" s="14" t="str">
        <f ca="1">'Application For TE &amp; GOTS'!AF2581</f>
        <v/>
      </c>
      <c r="F2489" s="14" t="str">
        <f ca="1">'Application For TE &amp; GOTS'!AH2581</f>
        <v/>
      </c>
      <c r="G2489" s="14" t="e">
        <f ca="1">'Application For TE &amp; GOTS'!AI2581</f>
        <v>#REF!</v>
      </c>
    </row>
    <row r="2490" spans="1:7">
      <c r="A2490" s="14">
        <v>2469</v>
      </c>
      <c r="B2490" s="14" t="str">
        <f ca="1">'Application For TE &amp; GOTS'!X2582</f>
        <v/>
      </c>
      <c r="C2490" s="14">
        <f>'Application For TE &amp; GOTS'!$D2582</f>
        <v>0</v>
      </c>
      <c r="D2490" s="14" t="str" cm="1">
        <f t="array" aca="1" ref="D2490" ca="1">IFERROR(INDIRECT("'Application For Textile'!L"&amp;'Application For TE &amp; GOTS'!S2582),"")</f>
        <v/>
      </c>
      <c r="E2490" s="14" t="str">
        <f ca="1">'Application For TE &amp; GOTS'!AF2582</f>
        <v/>
      </c>
      <c r="F2490" s="14" t="str">
        <f ca="1">'Application For TE &amp; GOTS'!AH2582</f>
        <v/>
      </c>
      <c r="G2490" s="14" t="e">
        <f ca="1">'Application For TE &amp; GOTS'!AI2582</f>
        <v>#REF!</v>
      </c>
    </row>
    <row r="2491" spans="1:7">
      <c r="A2491" s="14">
        <v>2470</v>
      </c>
      <c r="B2491" s="14" t="str">
        <f ca="1">'Application For TE &amp; GOTS'!X2583</f>
        <v/>
      </c>
      <c r="C2491" s="14">
        <f>'Application For TE &amp; GOTS'!$D2583</f>
        <v>0</v>
      </c>
      <c r="D2491" s="14" t="str" cm="1">
        <f t="array" aca="1" ref="D2491" ca="1">IFERROR(INDIRECT("'Application For Textile'!L"&amp;'Application For TE &amp; GOTS'!S2583),"")</f>
        <v/>
      </c>
      <c r="E2491" s="14" t="str">
        <f ca="1">'Application For TE &amp; GOTS'!AF2583</f>
        <v/>
      </c>
      <c r="F2491" s="14" t="str">
        <f ca="1">'Application For TE &amp; GOTS'!AH2583</f>
        <v/>
      </c>
      <c r="G2491" s="14" t="e">
        <f ca="1">'Application For TE &amp; GOTS'!AI2583</f>
        <v>#REF!</v>
      </c>
    </row>
    <row r="2492" spans="1:7">
      <c r="A2492" s="14">
        <v>2471</v>
      </c>
      <c r="B2492" s="14" t="str">
        <f ca="1">'Application For TE &amp; GOTS'!X2584</f>
        <v/>
      </c>
      <c r="C2492" s="14">
        <f>'Application For TE &amp; GOTS'!$D2584</f>
        <v>0</v>
      </c>
      <c r="D2492" s="14" t="str" cm="1">
        <f t="array" aca="1" ref="D2492" ca="1">IFERROR(INDIRECT("'Application For Textile'!L"&amp;'Application For TE &amp; GOTS'!S2584),"")</f>
        <v/>
      </c>
      <c r="E2492" s="14" t="str">
        <f ca="1">'Application For TE &amp; GOTS'!AF2584</f>
        <v/>
      </c>
      <c r="F2492" s="14" t="str">
        <f ca="1">'Application For TE &amp; GOTS'!AH2584</f>
        <v/>
      </c>
      <c r="G2492" s="14" t="e">
        <f ca="1">'Application For TE &amp; GOTS'!AI2584</f>
        <v>#REF!</v>
      </c>
    </row>
    <row r="2493" spans="1:7">
      <c r="A2493" s="14">
        <v>2472</v>
      </c>
      <c r="B2493" s="14" t="str">
        <f ca="1">'Application For TE &amp; GOTS'!X2585</f>
        <v/>
      </c>
      <c r="C2493" s="14">
        <f>'Application For TE &amp; GOTS'!$D2585</f>
        <v>0</v>
      </c>
      <c r="D2493" s="14" t="str" cm="1">
        <f t="array" aca="1" ref="D2493" ca="1">IFERROR(INDIRECT("'Application For Textile'!L"&amp;'Application For TE &amp; GOTS'!S2585),"")</f>
        <v/>
      </c>
      <c r="E2493" s="14" t="str">
        <f ca="1">'Application For TE &amp; GOTS'!AF2585</f>
        <v/>
      </c>
      <c r="F2493" s="14" t="str">
        <f ca="1">'Application For TE &amp; GOTS'!AH2585</f>
        <v/>
      </c>
      <c r="G2493" s="14" t="e">
        <f ca="1">'Application For TE &amp; GOTS'!AI2585</f>
        <v>#REF!</v>
      </c>
    </row>
    <row r="2494" spans="1:7">
      <c r="A2494" s="14">
        <v>2473</v>
      </c>
      <c r="B2494" s="14" t="str">
        <f ca="1">'Application For TE &amp; GOTS'!X2586</f>
        <v/>
      </c>
      <c r="C2494" s="14">
        <f>'Application For TE &amp; GOTS'!$D2586</f>
        <v>0</v>
      </c>
      <c r="D2494" s="14" t="str" cm="1">
        <f t="array" aca="1" ref="D2494" ca="1">IFERROR(INDIRECT("'Application For Textile'!L"&amp;'Application For TE &amp; GOTS'!S2586),"")</f>
        <v/>
      </c>
      <c r="E2494" s="14" t="str">
        <f ca="1">'Application For TE &amp; GOTS'!AF2586</f>
        <v/>
      </c>
      <c r="F2494" s="14" t="str">
        <f ca="1">'Application For TE &amp; GOTS'!AH2586</f>
        <v/>
      </c>
      <c r="G2494" s="14" t="e">
        <f ca="1">'Application For TE &amp; GOTS'!AI2586</f>
        <v>#REF!</v>
      </c>
    </row>
    <row r="2495" spans="1:7">
      <c r="A2495" s="14">
        <v>2474</v>
      </c>
      <c r="B2495" s="14" t="str">
        <f ca="1">'Application For TE &amp; GOTS'!X2587</f>
        <v/>
      </c>
      <c r="C2495" s="14">
        <f>'Application For TE &amp; GOTS'!$D2587</f>
        <v>0</v>
      </c>
      <c r="D2495" s="14" t="str" cm="1">
        <f t="array" aca="1" ref="D2495" ca="1">IFERROR(INDIRECT("'Application For Textile'!L"&amp;'Application For TE &amp; GOTS'!S2587),"")</f>
        <v/>
      </c>
      <c r="E2495" s="14" t="str">
        <f ca="1">'Application For TE &amp; GOTS'!AF2587</f>
        <v/>
      </c>
      <c r="F2495" s="14" t="str">
        <f ca="1">'Application For TE &amp; GOTS'!AH2587</f>
        <v/>
      </c>
      <c r="G2495" s="14" t="e">
        <f ca="1">'Application For TE &amp; GOTS'!AI2587</f>
        <v>#REF!</v>
      </c>
    </row>
    <row r="2496" spans="1:7">
      <c r="A2496" s="14">
        <v>2475</v>
      </c>
      <c r="B2496" s="14" t="str">
        <f ca="1">'Application For TE &amp; GOTS'!X2588</f>
        <v/>
      </c>
      <c r="C2496" s="14">
        <f>'Application For TE &amp; GOTS'!$D2588</f>
        <v>0</v>
      </c>
      <c r="D2496" s="14" t="str" cm="1">
        <f t="array" aca="1" ref="D2496" ca="1">IFERROR(INDIRECT("'Application For Textile'!L"&amp;'Application For TE &amp; GOTS'!S2588),"")</f>
        <v/>
      </c>
      <c r="E2496" s="14" t="str">
        <f ca="1">'Application For TE &amp; GOTS'!AF2588</f>
        <v/>
      </c>
      <c r="F2496" s="14" t="str">
        <f ca="1">'Application For TE &amp; GOTS'!AH2588</f>
        <v/>
      </c>
      <c r="G2496" s="14" t="e">
        <f ca="1">'Application For TE &amp; GOTS'!AI2588</f>
        <v>#REF!</v>
      </c>
    </row>
    <row r="2497" spans="1:7">
      <c r="A2497" s="14">
        <v>2476</v>
      </c>
      <c r="B2497" s="14" t="str">
        <f ca="1">'Application For TE &amp; GOTS'!X2589</f>
        <v/>
      </c>
      <c r="C2497" s="14">
        <f>'Application For TE &amp; GOTS'!$D2589</f>
        <v>0</v>
      </c>
      <c r="D2497" s="14" t="str" cm="1">
        <f t="array" aca="1" ref="D2497" ca="1">IFERROR(INDIRECT("'Application For Textile'!L"&amp;'Application For TE &amp; GOTS'!S2589),"")</f>
        <v/>
      </c>
      <c r="E2497" s="14" t="str">
        <f ca="1">'Application For TE &amp; GOTS'!AF2589</f>
        <v/>
      </c>
      <c r="F2497" s="14" t="str">
        <f ca="1">'Application For TE &amp; GOTS'!AH2589</f>
        <v/>
      </c>
      <c r="G2497" s="14" t="e">
        <f ca="1">'Application For TE &amp; GOTS'!AI2589</f>
        <v>#REF!</v>
      </c>
    </row>
    <row r="2498" spans="1:7">
      <c r="A2498" s="14">
        <v>2477</v>
      </c>
      <c r="B2498" s="14" t="str">
        <f ca="1">'Application For TE &amp; GOTS'!X2590</f>
        <v/>
      </c>
      <c r="C2498" s="14">
        <f>'Application For TE &amp; GOTS'!$D2590</f>
        <v>0</v>
      </c>
      <c r="D2498" s="14" t="str" cm="1">
        <f t="array" aca="1" ref="D2498" ca="1">IFERROR(INDIRECT("'Application For Textile'!L"&amp;'Application For TE &amp; GOTS'!S2590),"")</f>
        <v/>
      </c>
      <c r="E2498" s="14" t="str">
        <f ca="1">'Application For TE &amp; GOTS'!AF2590</f>
        <v/>
      </c>
      <c r="F2498" s="14" t="str">
        <f ca="1">'Application For TE &amp; GOTS'!AH2590</f>
        <v/>
      </c>
      <c r="G2498" s="14" t="e">
        <f ca="1">'Application For TE &amp; GOTS'!AI2590</f>
        <v>#REF!</v>
      </c>
    </row>
    <row r="2499" spans="1:7">
      <c r="A2499" s="14">
        <v>2478</v>
      </c>
      <c r="B2499" s="14" t="str">
        <f ca="1">'Application For TE &amp; GOTS'!X2591</f>
        <v/>
      </c>
      <c r="C2499" s="14">
        <f>'Application For TE &amp; GOTS'!$D2591</f>
        <v>0</v>
      </c>
      <c r="D2499" s="14" t="str" cm="1">
        <f t="array" aca="1" ref="D2499" ca="1">IFERROR(INDIRECT("'Application For Textile'!L"&amp;'Application For TE &amp; GOTS'!S2591),"")</f>
        <v/>
      </c>
      <c r="E2499" s="14" t="str">
        <f ca="1">'Application For TE &amp; GOTS'!AF2591</f>
        <v/>
      </c>
      <c r="F2499" s="14" t="str">
        <f ca="1">'Application For TE &amp; GOTS'!AH2591</f>
        <v/>
      </c>
      <c r="G2499" s="14" t="e">
        <f ca="1">'Application For TE &amp; GOTS'!AI2591</f>
        <v>#REF!</v>
      </c>
    </row>
    <row r="2500" spans="1:7">
      <c r="A2500" s="14">
        <v>2479</v>
      </c>
      <c r="B2500" s="14" t="str">
        <f ca="1">'Application For TE &amp; GOTS'!X2592</f>
        <v/>
      </c>
      <c r="C2500" s="14">
        <f>'Application For TE &amp; GOTS'!$D2592</f>
        <v>0</v>
      </c>
      <c r="D2500" s="14" t="str" cm="1">
        <f t="array" aca="1" ref="D2500" ca="1">IFERROR(INDIRECT("'Application For Textile'!L"&amp;'Application For TE &amp; GOTS'!S2592),"")</f>
        <v/>
      </c>
      <c r="E2500" s="14" t="str">
        <f ca="1">'Application For TE &amp; GOTS'!AF2592</f>
        <v/>
      </c>
      <c r="F2500" s="14" t="str">
        <f ca="1">'Application For TE &amp; GOTS'!AH2592</f>
        <v/>
      </c>
      <c r="G2500" s="14" t="e">
        <f ca="1">'Application For TE &amp; GOTS'!AI2592</f>
        <v>#REF!</v>
      </c>
    </row>
    <row r="2501" spans="1:7">
      <c r="A2501" s="14">
        <v>2480</v>
      </c>
      <c r="B2501" s="14" t="str">
        <f ca="1">'Application For TE &amp; GOTS'!X2593</f>
        <v/>
      </c>
      <c r="C2501" s="14">
        <f>'Application For TE &amp; GOTS'!$D2593</f>
        <v>0</v>
      </c>
      <c r="D2501" s="14" t="str" cm="1">
        <f t="array" aca="1" ref="D2501" ca="1">IFERROR(INDIRECT("'Application For Textile'!L"&amp;'Application For TE &amp; GOTS'!S2593),"")</f>
        <v/>
      </c>
      <c r="E2501" s="14" t="str">
        <f ca="1">'Application For TE &amp; GOTS'!AF2593</f>
        <v/>
      </c>
      <c r="F2501" s="14" t="str">
        <f ca="1">'Application For TE &amp; GOTS'!AH2593</f>
        <v/>
      </c>
      <c r="G2501" s="14" t="e">
        <f ca="1">'Application For TE &amp; GOTS'!AI2593</f>
        <v>#REF!</v>
      </c>
    </row>
    <row r="2502" spans="1:7">
      <c r="A2502" s="14">
        <v>2481</v>
      </c>
      <c r="B2502" s="14" t="str">
        <f ca="1">'Application For TE &amp; GOTS'!X2594</f>
        <v/>
      </c>
      <c r="C2502" s="14">
        <f>'Application For TE &amp; GOTS'!$D2594</f>
        <v>0</v>
      </c>
      <c r="D2502" s="14" t="str" cm="1">
        <f t="array" aca="1" ref="D2502" ca="1">IFERROR(INDIRECT("'Application For Textile'!L"&amp;'Application For TE &amp; GOTS'!S2594),"")</f>
        <v/>
      </c>
      <c r="E2502" s="14" t="str">
        <f ca="1">'Application For TE &amp; GOTS'!AF2594</f>
        <v/>
      </c>
      <c r="F2502" s="14" t="str">
        <f ca="1">'Application For TE &amp; GOTS'!AH2594</f>
        <v/>
      </c>
      <c r="G2502" s="14" t="e">
        <f ca="1">'Application For TE &amp; GOTS'!AI2594</f>
        <v>#REF!</v>
      </c>
    </row>
    <row r="2503" spans="1:7">
      <c r="A2503" s="14">
        <v>2482</v>
      </c>
      <c r="B2503" s="14" t="str">
        <f ca="1">'Application For TE &amp; GOTS'!X2595</f>
        <v/>
      </c>
      <c r="C2503" s="14">
        <f>'Application For TE &amp; GOTS'!$D2595</f>
        <v>0</v>
      </c>
      <c r="D2503" s="14" t="str" cm="1">
        <f t="array" aca="1" ref="D2503" ca="1">IFERROR(INDIRECT("'Application For Textile'!L"&amp;'Application For TE &amp; GOTS'!S2595),"")</f>
        <v/>
      </c>
      <c r="E2503" s="14" t="str">
        <f ca="1">'Application For TE &amp; GOTS'!AF2595</f>
        <v/>
      </c>
      <c r="F2503" s="14" t="str">
        <f ca="1">'Application For TE &amp; GOTS'!AH2595</f>
        <v/>
      </c>
      <c r="G2503" s="14" t="e">
        <f ca="1">'Application For TE &amp; GOTS'!AI2595</f>
        <v>#REF!</v>
      </c>
    </row>
    <row r="2504" spans="1:7">
      <c r="A2504" s="14">
        <v>2483</v>
      </c>
      <c r="B2504" s="14" t="str">
        <f ca="1">'Application For TE &amp; GOTS'!X2596</f>
        <v/>
      </c>
      <c r="C2504" s="14">
        <f>'Application For TE &amp; GOTS'!$D2596</f>
        <v>0</v>
      </c>
      <c r="D2504" s="14" t="str" cm="1">
        <f t="array" aca="1" ref="D2504" ca="1">IFERROR(INDIRECT("'Application For Textile'!L"&amp;'Application For TE &amp; GOTS'!S2596),"")</f>
        <v/>
      </c>
      <c r="E2504" s="14" t="str">
        <f ca="1">'Application For TE &amp; GOTS'!AF2596</f>
        <v/>
      </c>
      <c r="F2504" s="14" t="str">
        <f ca="1">'Application For TE &amp; GOTS'!AH2596</f>
        <v/>
      </c>
      <c r="G2504" s="14" t="e">
        <f ca="1">'Application For TE &amp; GOTS'!AI2596</f>
        <v>#REF!</v>
      </c>
    </row>
    <row r="2505" spans="1:7">
      <c r="A2505" s="14">
        <v>2484</v>
      </c>
      <c r="B2505" s="14" t="str">
        <f ca="1">'Application For TE &amp; GOTS'!X2597</f>
        <v/>
      </c>
      <c r="C2505" s="14">
        <f>'Application For TE &amp; GOTS'!$D2597</f>
        <v>0</v>
      </c>
      <c r="D2505" s="14" t="str" cm="1">
        <f t="array" aca="1" ref="D2505" ca="1">IFERROR(INDIRECT("'Application For Textile'!L"&amp;'Application For TE &amp; GOTS'!S2597),"")</f>
        <v/>
      </c>
      <c r="E2505" s="14" t="str">
        <f ca="1">'Application For TE &amp; GOTS'!AF2597</f>
        <v/>
      </c>
      <c r="F2505" s="14" t="str">
        <f ca="1">'Application For TE &amp; GOTS'!AH2597</f>
        <v/>
      </c>
      <c r="G2505" s="14" t="e">
        <f ca="1">'Application For TE &amp; GOTS'!AI2597</f>
        <v>#REF!</v>
      </c>
    </row>
    <row r="2506" spans="1:7">
      <c r="A2506" s="14">
        <v>2485</v>
      </c>
      <c r="B2506" s="14" t="str">
        <f ca="1">'Application For TE &amp; GOTS'!X2598</f>
        <v/>
      </c>
      <c r="C2506" s="14">
        <f>'Application For TE &amp; GOTS'!$D2598</f>
        <v>0</v>
      </c>
      <c r="D2506" s="14" t="str" cm="1">
        <f t="array" aca="1" ref="D2506" ca="1">IFERROR(INDIRECT("'Application For Textile'!L"&amp;'Application For TE &amp; GOTS'!S2598),"")</f>
        <v/>
      </c>
      <c r="E2506" s="14" t="str">
        <f ca="1">'Application For TE &amp; GOTS'!AF2598</f>
        <v/>
      </c>
      <c r="F2506" s="14" t="str">
        <f ca="1">'Application For TE &amp; GOTS'!AH2598</f>
        <v/>
      </c>
      <c r="G2506" s="14" t="e">
        <f ca="1">'Application For TE &amp; GOTS'!AI2598</f>
        <v>#REF!</v>
      </c>
    </row>
    <row r="2507" spans="1:7">
      <c r="A2507" s="14">
        <v>2486</v>
      </c>
      <c r="B2507" s="14" t="str">
        <f ca="1">'Application For TE &amp; GOTS'!X2599</f>
        <v/>
      </c>
      <c r="C2507" s="14">
        <f>'Application For TE &amp; GOTS'!$D2599</f>
        <v>0</v>
      </c>
      <c r="D2507" s="14" t="str" cm="1">
        <f t="array" aca="1" ref="D2507" ca="1">IFERROR(INDIRECT("'Application For Textile'!L"&amp;'Application For TE &amp; GOTS'!S2599),"")</f>
        <v/>
      </c>
      <c r="E2507" s="14" t="str">
        <f ca="1">'Application For TE &amp; GOTS'!AF2599</f>
        <v/>
      </c>
      <c r="F2507" s="14" t="str">
        <f ca="1">'Application For TE &amp; GOTS'!AH2599</f>
        <v/>
      </c>
      <c r="G2507" s="14" t="e">
        <f ca="1">'Application For TE &amp; GOTS'!AI2599</f>
        <v>#REF!</v>
      </c>
    </row>
    <row r="2508" spans="1:7">
      <c r="A2508" s="14">
        <v>2487</v>
      </c>
      <c r="B2508" s="14" t="str">
        <f ca="1">'Application For TE &amp; GOTS'!X2600</f>
        <v/>
      </c>
      <c r="C2508" s="14">
        <f>'Application For TE &amp; GOTS'!$D2600</f>
        <v>0</v>
      </c>
      <c r="D2508" s="14" t="str" cm="1">
        <f t="array" aca="1" ref="D2508" ca="1">IFERROR(INDIRECT("'Application For Textile'!L"&amp;'Application For TE &amp; GOTS'!S2600),"")</f>
        <v/>
      </c>
      <c r="E2508" s="14" t="str">
        <f ca="1">'Application For TE &amp; GOTS'!AF2600</f>
        <v/>
      </c>
      <c r="F2508" s="14" t="str">
        <f ca="1">'Application For TE &amp; GOTS'!AH2600</f>
        <v/>
      </c>
      <c r="G2508" s="14" t="e">
        <f ca="1">'Application For TE &amp; GOTS'!AI2600</f>
        <v>#REF!</v>
      </c>
    </row>
    <row r="2509" spans="1:7">
      <c r="A2509" s="14">
        <v>2488</v>
      </c>
      <c r="B2509" s="14" t="str">
        <f ca="1">'Application For TE &amp; GOTS'!X2601</f>
        <v/>
      </c>
      <c r="C2509" s="14">
        <f>'Application For TE &amp; GOTS'!$D2601</f>
        <v>0</v>
      </c>
      <c r="D2509" s="14" t="str" cm="1">
        <f t="array" aca="1" ref="D2509" ca="1">IFERROR(INDIRECT("'Application For Textile'!L"&amp;'Application For TE &amp; GOTS'!S2601),"")</f>
        <v/>
      </c>
      <c r="E2509" s="14" t="str">
        <f ca="1">'Application For TE &amp; GOTS'!AF2601</f>
        <v/>
      </c>
      <c r="F2509" s="14" t="str">
        <f ca="1">'Application For TE &amp; GOTS'!AH2601</f>
        <v/>
      </c>
      <c r="G2509" s="14" t="e">
        <f ca="1">'Application For TE &amp; GOTS'!AI2601</f>
        <v>#REF!</v>
      </c>
    </row>
    <row r="2510" spans="1:7">
      <c r="A2510" s="14">
        <v>2489</v>
      </c>
      <c r="B2510" s="14" t="str">
        <f ca="1">'Application For TE &amp; GOTS'!X2602</f>
        <v/>
      </c>
      <c r="C2510" s="14">
        <f>'Application For TE &amp; GOTS'!$D2602</f>
        <v>0</v>
      </c>
      <c r="D2510" s="14" t="str" cm="1">
        <f t="array" aca="1" ref="D2510" ca="1">IFERROR(INDIRECT("'Application For Textile'!L"&amp;'Application For TE &amp; GOTS'!S2602),"")</f>
        <v/>
      </c>
      <c r="E2510" s="14" t="str">
        <f ca="1">'Application For TE &amp; GOTS'!AF2602</f>
        <v/>
      </c>
      <c r="F2510" s="14" t="str">
        <f ca="1">'Application For TE &amp; GOTS'!AH2602</f>
        <v/>
      </c>
      <c r="G2510" s="14" t="e">
        <f ca="1">'Application For TE &amp; GOTS'!AI2602</f>
        <v>#REF!</v>
      </c>
    </row>
    <row r="2511" spans="1:7">
      <c r="A2511" s="14">
        <v>2490</v>
      </c>
      <c r="B2511" s="14" t="str">
        <f ca="1">'Application For TE &amp; GOTS'!X2603</f>
        <v/>
      </c>
      <c r="C2511" s="14">
        <f>'Application For TE &amp; GOTS'!$D2603</f>
        <v>0</v>
      </c>
      <c r="D2511" s="14" t="str" cm="1">
        <f t="array" aca="1" ref="D2511" ca="1">IFERROR(INDIRECT("'Application For Textile'!L"&amp;'Application For TE &amp; GOTS'!S2603),"")</f>
        <v/>
      </c>
      <c r="E2511" s="14" t="str">
        <f ca="1">'Application For TE &amp; GOTS'!AF2603</f>
        <v/>
      </c>
      <c r="F2511" s="14" t="str">
        <f ca="1">'Application For TE &amp; GOTS'!AH2603</f>
        <v/>
      </c>
      <c r="G2511" s="14" t="e">
        <f ca="1">'Application For TE &amp; GOTS'!AI2603</f>
        <v>#REF!</v>
      </c>
    </row>
    <row r="2512" spans="1:7">
      <c r="A2512" s="14">
        <v>2491</v>
      </c>
      <c r="B2512" s="14" t="str">
        <f ca="1">'Application For TE &amp; GOTS'!X2604</f>
        <v/>
      </c>
      <c r="C2512" s="14">
        <f>'Application For TE &amp; GOTS'!$D2604</f>
        <v>0</v>
      </c>
      <c r="D2512" s="14" t="str" cm="1">
        <f t="array" aca="1" ref="D2512" ca="1">IFERROR(INDIRECT("'Application For Textile'!L"&amp;'Application For TE &amp; GOTS'!S2604),"")</f>
        <v/>
      </c>
      <c r="E2512" s="14" t="str">
        <f ca="1">'Application For TE &amp; GOTS'!AF2604</f>
        <v/>
      </c>
      <c r="F2512" s="14" t="str">
        <f ca="1">'Application For TE &amp; GOTS'!AH2604</f>
        <v/>
      </c>
      <c r="G2512" s="14" t="e">
        <f ca="1">'Application For TE &amp; GOTS'!AI2604</f>
        <v>#REF!</v>
      </c>
    </row>
    <row r="2513" spans="1:7">
      <c r="A2513" s="14">
        <v>2492</v>
      </c>
      <c r="B2513" s="14" t="str">
        <f ca="1">'Application For TE &amp; GOTS'!X2605</f>
        <v/>
      </c>
      <c r="C2513" s="14">
        <f>'Application For TE &amp; GOTS'!$D2605</f>
        <v>0</v>
      </c>
      <c r="D2513" s="14" t="str" cm="1">
        <f t="array" aca="1" ref="D2513" ca="1">IFERROR(INDIRECT("'Application For Textile'!L"&amp;'Application For TE &amp; GOTS'!S2605),"")</f>
        <v/>
      </c>
      <c r="E2513" s="14" t="str">
        <f ca="1">'Application For TE &amp; GOTS'!AF2605</f>
        <v/>
      </c>
      <c r="F2513" s="14" t="str">
        <f ca="1">'Application For TE &amp; GOTS'!AH2605</f>
        <v/>
      </c>
      <c r="G2513" s="14" t="e">
        <f ca="1">'Application For TE &amp; GOTS'!AI2605</f>
        <v>#REF!</v>
      </c>
    </row>
    <row r="2514" spans="1:7">
      <c r="A2514" s="14">
        <v>2493</v>
      </c>
      <c r="B2514" s="14" t="str">
        <f ca="1">'Application For TE &amp; GOTS'!X2606</f>
        <v/>
      </c>
      <c r="C2514" s="14">
        <f>'Application For TE &amp; GOTS'!$D2606</f>
        <v>0</v>
      </c>
      <c r="D2514" s="14" t="str" cm="1">
        <f t="array" aca="1" ref="D2514" ca="1">IFERROR(INDIRECT("'Application For Textile'!L"&amp;'Application For TE &amp; GOTS'!S2606),"")</f>
        <v/>
      </c>
      <c r="E2514" s="14" t="str">
        <f ca="1">'Application For TE &amp; GOTS'!AF2606</f>
        <v/>
      </c>
      <c r="F2514" s="14" t="str">
        <f ca="1">'Application For TE &amp; GOTS'!AH2606</f>
        <v/>
      </c>
      <c r="G2514" s="14" t="e">
        <f ca="1">'Application For TE &amp; GOTS'!AI2606</f>
        <v>#REF!</v>
      </c>
    </row>
    <row r="2515" spans="1:7">
      <c r="A2515" s="14">
        <v>2494</v>
      </c>
      <c r="B2515" s="14" t="str">
        <f ca="1">'Application For TE &amp; GOTS'!X2607</f>
        <v/>
      </c>
      <c r="C2515" s="14">
        <f>'Application For TE &amp; GOTS'!$D2607</f>
        <v>0</v>
      </c>
      <c r="D2515" s="14" t="str" cm="1">
        <f t="array" aca="1" ref="D2515" ca="1">IFERROR(INDIRECT("'Application For Textile'!L"&amp;'Application For TE &amp; GOTS'!S2607),"")</f>
        <v/>
      </c>
      <c r="E2515" s="14" t="str">
        <f ca="1">'Application For TE &amp; GOTS'!AF2607</f>
        <v/>
      </c>
      <c r="F2515" s="14" t="str">
        <f ca="1">'Application For TE &amp; GOTS'!AH2607</f>
        <v/>
      </c>
      <c r="G2515" s="14" t="e">
        <f ca="1">'Application For TE &amp; GOTS'!AI2607</f>
        <v>#REF!</v>
      </c>
    </row>
    <row r="2516" spans="1:7">
      <c r="A2516" s="14">
        <v>2495</v>
      </c>
      <c r="B2516" s="14" t="str">
        <f ca="1">'Application For TE &amp; GOTS'!X2608</f>
        <v/>
      </c>
      <c r="C2516" s="14">
        <f>'Application For TE &amp; GOTS'!$D2608</f>
        <v>0</v>
      </c>
      <c r="D2516" s="14" t="str" cm="1">
        <f t="array" aca="1" ref="D2516" ca="1">IFERROR(INDIRECT("'Application For Textile'!L"&amp;'Application For TE &amp; GOTS'!S2608),"")</f>
        <v/>
      </c>
      <c r="E2516" s="14" t="str">
        <f ca="1">'Application For TE &amp; GOTS'!AF2608</f>
        <v/>
      </c>
      <c r="F2516" s="14" t="str">
        <f ca="1">'Application For TE &amp; GOTS'!AH2608</f>
        <v/>
      </c>
      <c r="G2516" s="14" t="e">
        <f ca="1">'Application For TE &amp; GOTS'!AI2608</f>
        <v>#REF!</v>
      </c>
    </row>
    <row r="2517" spans="1:7">
      <c r="A2517" s="14">
        <v>2496</v>
      </c>
      <c r="B2517" s="14" t="str">
        <f ca="1">'Application For TE &amp; GOTS'!X2609</f>
        <v/>
      </c>
      <c r="C2517" s="14">
        <f>'Application For TE &amp; GOTS'!$D2609</f>
        <v>0</v>
      </c>
      <c r="D2517" s="14" t="str" cm="1">
        <f t="array" aca="1" ref="D2517" ca="1">IFERROR(INDIRECT("'Application For Textile'!L"&amp;'Application For TE &amp; GOTS'!S2609),"")</f>
        <v/>
      </c>
      <c r="E2517" s="14" t="str">
        <f ca="1">'Application For TE &amp; GOTS'!AF2609</f>
        <v/>
      </c>
      <c r="F2517" s="14" t="str">
        <f ca="1">'Application For TE &amp; GOTS'!AH2609</f>
        <v/>
      </c>
      <c r="G2517" s="14" t="e">
        <f ca="1">'Application For TE &amp; GOTS'!AI2609</f>
        <v>#REF!</v>
      </c>
    </row>
    <row r="2518" spans="1:7">
      <c r="A2518" s="14">
        <v>2497</v>
      </c>
      <c r="B2518" s="14" t="str">
        <f ca="1">'Application For TE &amp; GOTS'!X2610</f>
        <v/>
      </c>
      <c r="C2518" s="14">
        <f>'Application For TE &amp; GOTS'!$D2610</f>
        <v>0</v>
      </c>
      <c r="D2518" s="14" t="str" cm="1">
        <f t="array" aca="1" ref="D2518" ca="1">IFERROR(INDIRECT("'Application For Textile'!L"&amp;'Application For TE &amp; GOTS'!S2610),"")</f>
        <v/>
      </c>
      <c r="E2518" s="14" t="str">
        <f ca="1">'Application For TE &amp; GOTS'!AF2610</f>
        <v/>
      </c>
      <c r="F2518" s="14" t="str">
        <f ca="1">'Application For TE &amp; GOTS'!AH2610</f>
        <v/>
      </c>
      <c r="G2518" s="14" t="e">
        <f ca="1">'Application For TE &amp; GOTS'!AI2610</f>
        <v>#REF!</v>
      </c>
    </row>
    <row r="2519" spans="1:7">
      <c r="A2519" s="14">
        <v>2498</v>
      </c>
      <c r="B2519" s="14" t="str">
        <f ca="1">'Application For TE &amp; GOTS'!X2611</f>
        <v/>
      </c>
      <c r="C2519" s="14">
        <f>'Application For TE &amp; GOTS'!$D2611</f>
        <v>0</v>
      </c>
      <c r="D2519" s="14" t="str" cm="1">
        <f t="array" aca="1" ref="D2519" ca="1">IFERROR(INDIRECT("'Application For Textile'!L"&amp;'Application For TE &amp; GOTS'!S2611),"")</f>
        <v/>
      </c>
      <c r="E2519" s="14" t="str">
        <f ca="1">'Application For TE &amp; GOTS'!AF2611</f>
        <v/>
      </c>
      <c r="F2519" s="14" t="str">
        <f ca="1">'Application For TE &amp; GOTS'!AH2611</f>
        <v/>
      </c>
      <c r="G2519" s="14" t="e">
        <f ca="1">'Application For TE &amp; GOTS'!AI2611</f>
        <v>#REF!</v>
      </c>
    </row>
    <row r="2520" spans="1:7">
      <c r="A2520" s="14">
        <v>2499</v>
      </c>
      <c r="B2520" s="14" t="str">
        <f ca="1">'Application For TE &amp; GOTS'!X2612</f>
        <v/>
      </c>
      <c r="C2520" s="14">
        <f>'Application For TE &amp; GOTS'!$D2612</f>
        <v>0</v>
      </c>
      <c r="D2520" s="14" t="str" cm="1">
        <f t="array" aca="1" ref="D2520" ca="1">IFERROR(INDIRECT("'Application For Textile'!L"&amp;'Application For TE &amp; GOTS'!S2612),"")</f>
        <v/>
      </c>
      <c r="E2520" s="14" t="str">
        <f ca="1">'Application For TE &amp; GOTS'!AF2612</f>
        <v/>
      </c>
      <c r="F2520" s="14" t="str">
        <f ca="1">'Application For TE &amp; GOTS'!AH2612</f>
        <v/>
      </c>
      <c r="G2520" s="14" t="e">
        <f ca="1">'Application For TE &amp; GOTS'!AI2612</f>
        <v>#REF!</v>
      </c>
    </row>
    <row r="2521" spans="1:7">
      <c r="A2521" s="14">
        <v>2500</v>
      </c>
      <c r="B2521" s="14" t="str">
        <f ca="1">'Application For TE &amp; GOTS'!X2613</f>
        <v/>
      </c>
      <c r="C2521" s="14">
        <f>'Application For TE &amp; GOTS'!$D2613</f>
        <v>0</v>
      </c>
      <c r="D2521" s="14" t="str" cm="1">
        <f t="array" aca="1" ref="D2521" ca="1">IFERROR(INDIRECT("'Application For Textile'!L"&amp;'Application For TE &amp; GOTS'!S2613),"")</f>
        <v/>
      </c>
      <c r="E2521" s="14" t="str">
        <f ca="1">'Application For TE &amp; GOTS'!AF2613</f>
        <v/>
      </c>
      <c r="F2521" s="14" t="str">
        <f ca="1">'Application For TE &amp; GOTS'!AH2613</f>
        <v/>
      </c>
      <c r="G2521" s="14" t="e">
        <f ca="1">'Application For TE &amp; GOTS'!AI2613</f>
        <v>#REF!</v>
      </c>
    </row>
    <row r="2522" spans="1:7">
      <c r="A2522" s="14">
        <v>2501</v>
      </c>
      <c r="B2522" s="14" t="str">
        <f ca="1">'Application For TE &amp; GOTS'!X2614</f>
        <v/>
      </c>
      <c r="C2522" s="14">
        <f>'Application For TE &amp; GOTS'!$D2614</f>
        <v>0</v>
      </c>
      <c r="D2522" s="14" t="str" cm="1">
        <f t="array" aca="1" ref="D2522" ca="1">IFERROR(INDIRECT("'Application For Textile'!L"&amp;'Application For TE &amp; GOTS'!S2614),"")</f>
        <v/>
      </c>
      <c r="E2522" s="14" t="str">
        <f ca="1">'Application For TE &amp; GOTS'!AF2614</f>
        <v/>
      </c>
      <c r="F2522" s="14" t="str">
        <f ca="1">'Application For TE &amp; GOTS'!AH2614</f>
        <v/>
      </c>
      <c r="G2522" s="14" t="e">
        <f ca="1">'Application For TE &amp; GOTS'!AI2614</f>
        <v>#REF!</v>
      </c>
    </row>
    <row r="2523" spans="1:7">
      <c r="A2523" s="14">
        <v>2502</v>
      </c>
      <c r="B2523" s="14" t="str">
        <f ca="1">'Application For TE &amp; GOTS'!X2615</f>
        <v/>
      </c>
      <c r="C2523" s="14">
        <f>'Application For TE &amp; GOTS'!$D2615</f>
        <v>0</v>
      </c>
      <c r="D2523" s="14" t="str" cm="1">
        <f t="array" aca="1" ref="D2523" ca="1">IFERROR(INDIRECT("'Application For Textile'!L"&amp;'Application For TE &amp; GOTS'!S2615),"")</f>
        <v/>
      </c>
      <c r="E2523" s="14" t="str">
        <f ca="1">'Application For TE &amp; GOTS'!AF2615</f>
        <v/>
      </c>
      <c r="F2523" s="14" t="str">
        <f ca="1">'Application For TE &amp; GOTS'!AH2615</f>
        <v/>
      </c>
      <c r="G2523" s="14" t="e">
        <f ca="1">'Application For TE &amp; GOTS'!AI2615</f>
        <v>#REF!</v>
      </c>
    </row>
    <row r="2524" spans="1:7">
      <c r="A2524" s="14">
        <v>2503</v>
      </c>
      <c r="B2524" s="14" t="str">
        <f ca="1">'Application For TE &amp; GOTS'!X2616</f>
        <v/>
      </c>
      <c r="C2524" s="14">
        <f>'Application For TE &amp; GOTS'!$D2616</f>
        <v>0</v>
      </c>
      <c r="D2524" s="14" t="str" cm="1">
        <f t="array" aca="1" ref="D2524" ca="1">IFERROR(INDIRECT("'Application For Textile'!L"&amp;'Application For TE &amp; GOTS'!S2616),"")</f>
        <v/>
      </c>
      <c r="E2524" s="14" t="str">
        <f ca="1">'Application For TE &amp; GOTS'!AF2616</f>
        <v/>
      </c>
      <c r="F2524" s="14" t="str">
        <f ca="1">'Application For TE &amp; GOTS'!AH2616</f>
        <v/>
      </c>
      <c r="G2524" s="14" t="e">
        <f ca="1">'Application For TE &amp; GOTS'!AI2616</f>
        <v>#REF!</v>
      </c>
    </row>
    <row r="2525" spans="1:7">
      <c r="A2525" s="14">
        <v>2504</v>
      </c>
      <c r="B2525" s="14" t="str">
        <f ca="1">'Application For TE &amp; GOTS'!X2617</f>
        <v/>
      </c>
      <c r="C2525" s="14">
        <f>'Application For TE &amp; GOTS'!$D2617</f>
        <v>0</v>
      </c>
      <c r="D2525" s="14" t="str" cm="1">
        <f t="array" aca="1" ref="D2525" ca="1">IFERROR(INDIRECT("'Application For Textile'!L"&amp;'Application For TE &amp; GOTS'!S2617),"")</f>
        <v/>
      </c>
      <c r="E2525" s="14" t="str">
        <f ca="1">'Application For TE &amp; GOTS'!AF2617</f>
        <v/>
      </c>
      <c r="F2525" s="14" t="str">
        <f ca="1">'Application For TE &amp; GOTS'!AH2617</f>
        <v/>
      </c>
      <c r="G2525" s="14" t="e">
        <f ca="1">'Application For TE &amp; GOTS'!AI2617</f>
        <v>#REF!</v>
      </c>
    </row>
    <row r="2526" spans="1:7">
      <c r="A2526" s="14">
        <v>2505</v>
      </c>
      <c r="B2526" s="14" t="str">
        <f ca="1">'Application For TE &amp; GOTS'!X2618</f>
        <v/>
      </c>
      <c r="C2526" s="14">
        <f>'Application For TE &amp; GOTS'!$D2618</f>
        <v>0</v>
      </c>
      <c r="D2526" s="14" t="str" cm="1">
        <f t="array" aca="1" ref="D2526" ca="1">IFERROR(INDIRECT("'Application For Textile'!L"&amp;'Application For TE &amp; GOTS'!S2618),"")</f>
        <v/>
      </c>
      <c r="E2526" s="14" t="str">
        <f ca="1">'Application For TE &amp; GOTS'!AF2618</f>
        <v/>
      </c>
      <c r="F2526" s="14" t="str">
        <f ca="1">'Application For TE &amp; GOTS'!AH2618</f>
        <v/>
      </c>
      <c r="G2526" s="14" t="e">
        <f ca="1">'Application For TE &amp; GOTS'!AI2618</f>
        <v>#REF!</v>
      </c>
    </row>
    <row r="2527" spans="1:7">
      <c r="A2527" s="14">
        <v>2506</v>
      </c>
      <c r="B2527" s="14" t="str">
        <f ca="1">'Application For TE &amp; GOTS'!X2619</f>
        <v/>
      </c>
      <c r="C2527" s="14">
        <f>'Application For TE &amp; GOTS'!$D2619</f>
        <v>0</v>
      </c>
      <c r="D2527" s="14" t="str" cm="1">
        <f t="array" aca="1" ref="D2527" ca="1">IFERROR(INDIRECT("'Application For Textile'!L"&amp;'Application For TE &amp; GOTS'!S2619),"")</f>
        <v/>
      </c>
      <c r="E2527" s="14" t="str">
        <f ca="1">'Application For TE &amp; GOTS'!AF2619</f>
        <v/>
      </c>
      <c r="F2527" s="14" t="str">
        <f ca="1">'Application For TE &amp; GOTS'!AH2619</f>
        <v/>
      </c>
      <c r="G2527" s="14" t="e">
        <f ca="1">'Application For TE &amp; GOTS'!AI2619</f>
        <v>#REF!</v>
      </c>
    </row>
    <row r="2528" spans="1:7">
      <c r="A2528" s="14">
        <v>2507</v>
      </c>
      <c r="B2528" s="14" t="str">
        <f ca="1">'Application For TE &amp; GOTS'!X2620</f>
        <v/>
      </c>
      <c r="C2528" s="14">
        <f>'Application For TE &amp; GOTS'!$D2620</f>
        <v>0</v>
      </c>
      <c r="D2528" s="14" t="str" cm="1">
        <f t="array" aca="1" ref="D2528" ca="1">IFERROR(INDIRECT("'Application For Textile'!L"&amp;'Application For TE &amp; GOTS'!S2620),"")</f>
        <v/>
      </c>
      <c r="E2528" s="14" t="str">
        <f ca="1">'Application For TE &amp; GOTS'!AF2620</f>
        <v/>
      </c>
      <c r="F2528" s="14" t="str">
        <f ca="1">'Application For TE &amp; GOTS'!AH2620</f>
        <v/>
      </c>
      <c r="G2528" s="14" t="e">
        <f ca="1">'Application For TE &amp; GOTS'!AI2620</f>
        <v>#REF!</v>
      </c>
    </row>
    <row r="2529" spans="1:7">
      <c r="A2529" s="14">
        <v>2508</v>
      </c>
      <c r="B2529" s="14" t="str">
        <f ca="1">'Application For TE &amp; GOTS'!X2621</f>
        <v/>
      </c>
      <c r="C2529" s="14">
        <f>'Application For TE &amp; GOTS'!$D2621</f>
        <v>0</v>
      </c>
      <c r="D2529" s="14" t="str" cm="1">
        <f t="array" aca="1" ref="D2529" ca="1">IFERROR(INDIRECT("'Application For Textile'!L"&amp;'Application For TE &amp; GOTS'!S2621),"")</f>
        <v/>
      </c>
      <c r="E2529" s="14" t="str">
        <f ca="1">'Application For TE &amp; GOTS'!AF2621</f>
        <v/>
      </c>
      <c r="F2529" s="14" t="str">
        <f ca="1">'Application For TE &amp; GOTS'!AH2621</f>
        <v/>
      </c>
      <c r="G2529" s="14" t="e">
        <f ca="1">'Application For TE &amp; GOTS'!AI2621</f>
        <v>#REF!</v>
      </c>
    </row>
    <row r="2530" spans="1:7">
      <c r="A2530" s="14">
        <v>2509</v>
      </c>
      <c r="B2530" s="14" t="str">
        <f ca="1">'Application For TE &amp; GOTS'!X2622</f>
        <v/>
      </c>
      <c r="C2530" s="14">
        <f>'Application For TE &amp; GOTS'!$D2622</f>
        <v>0</v>
      </c>
      <c r="D2530" s="14" t="str" cm="1">
        <f t="array" aca="1" ref="D2530" ca="1">IFERROR(INDIRECT("'Application For Textile'!L"&amp;'Application For TE &amp; GOTS'!S2622),"")</f>
        <v/>
      </c>
      <c r="E2530" s="14" t="str">
        <f ca="1">'Application For TE &amp; GOTS'!AF2622</f>
        <v/>
      </c>
      <c r="F2530" s="14" t="str">
        <f ca="1">'Application For TE &amp; GOTS'!AH2622</f>
        <v/>
      </c>
      <c r="G2530" s="14" t="e">
        <f ca="1">'Application For TE &amp; GOTS'!AI2622</f>
        <v>#REF!</v>
      </c>
    </row>
    <row r="2531" spans="1:7">
      <c r="A2531" s="14">
        <v>2510</v>
      </c>
      <c r="B2531" s="14" t="str">
        <f ca="1">'Application For TE &amp; GOTS'!X2623</f>
        <v/>
      </c>
      <c r="C2531" s="14">
        <f>'Application For TE &amp; GOTS'!$D2623</f>
        <v>0</v>
      </c>
      <c r="D2531" s="14" t="str" cm="1">
        <f t="array" aca="1" ref="D2531" ca="1">IFERROR(INDIRECT("'Application For Textile'!L"&amp;'Application For TE &amp; GOTS'!S2623),"")</f>
        <v/>
      </c>
      <c r="E2531" s="14" t="str">
        <f ca="1">'Application For TE &amp; GOTS'!AF2623</f>
        <v/>
      </c>
      <c r="F2531" s="14" t="str">
        <f ca="1">'Application For TE &amp; GOTS'!AH2623</f>
        <v/>
      </c>
      <c r="G2531" s="14" t="e">
        <f ca="1">'Application For TE &amp; GOTS'!AI2623</f>
        <v>#REF!</v>
      </c>
    </row>
    <row r="2532" spans="1:7">
      <c r="A2532" s="14">
        <v>2511</v>
      </c>
      <c r="B2532" s="14" t="str">
        <f ca="1">'Application For TE &amp; GOTS'!X2624</f>
        <v/>
      </c>
      <c r="C2532" s="14">
        <f>'Application For TE &amp; GOTS'!$D2624</f>
        <v>0</v>
      </c>
      <c r="D2532" s="14" t="str" cm="1">
        <f t="array" aca="1" ref="D2532" ca="1">IFERROR(INDIRECT("'Application For Textile'!L"&amp;'Application For TE &amp; GOTS'!S2624),"")</f>
        <v/>
      </c>
      <c r="E2532" s="14" t="str">
        <f ca="1">'Application For TE &amp; GOTS'!AF2624</f>
        <v/>
      </c>
      <c r="F2532" s="14" t="str">
        <f ca="1">'Application For TE &amp; GOTS'!AH2624</f>
        <v/>
      </c>
      <c r="G2532" s="14" t="e">
        <f ca="1">'Application For TE &amp; GOTS'!AI2624</f>
        <v>#REF!</v>
      </c>
    </row>
    <row r="2533" spans="1:7">
      <c r="A2533" s="14">
        <v>2512</v>
      </c>
      <c r="B2533" s="14" t="str">
        <f ca="1">'Application For TE &amp; GOTS'!X2625</f>
        <v/>
      </c>
      <c r="C2533" s="14">
        <f>'Application For TE &amp; GOTS'!$D2625</f>
        <v>0</v>
      </c>
      <c r="D2533" s="14" t="str" cm="1">
        <f t="array" aca="1" ref="D2533" ca="1">IFERROR(INDIRECT("'Application For Textile'!L"&amp;'Application For TE &amp; GOTS'!S2625),"")</f>
        <v/>
      </c>
      <c r="E2533" s="14" t="str">
        <f ca="1">'Application For TE &amp; GOTS'!AF2625</f>
        <v/>
      </c>
      <c r="F2533" s="14" t="str">
        <f ca="1">'Application For TE &amp; GOTS'!AH2625</f>
        <v/>
      </c>
      <c r="G2533" s="14" t="e">
        <f ca="1">'Application For TE &amp; GOTS'!AI2625</f>
        <v>#REF!</v>
      </c>
    </row>
    <row r="2534" spans="1:7">
      <c r="A2534" s="14">
        <v>2513</v>
      </c>
      <c r="B2534" s="14" t="str">
        <f ca="1">'Application For TE &amp; GOTS'!X2626</f>
        <v/>
      </c>
      <c r="C2534" s="14">
        <f>'Application For TE &amp; GOTS'!$D2626</f>
        <v>0</v>
      </c>
      <c r="D2534" s="14" t="str" cm="1">
        <f t="array" aca="1" ref="D2534" ca="1">IFERROR(INDIRECT("'Application For Textile'!L"&amp;'Application For TE &amp; GOTS'!S2626),"")</f>
        <v/>
      </c>
      <c r="E2534" s="14" t="str">
        <f ca="1">'Application For TE &amp; GOTS'!AF2626</f>
        <v/>
      </c>
      <c r="F2534" s="14" t="str">
        <f ca="1">'Application For TE &amp; GOTS'!AH2626</f>
        <v/>
      </c>
      <c r="G2534" s="14" t="e">
        <f ca="1">'Application For TE &amp; GOTS'!AI2626</f>
        <v>#REF!</v>
      </c>
    </row>
    <row r="2535" spans="1:7">
      <c r="A2535" s="14">
        <v>2514</v>
      </c>
      <c r="B2535" s="14" t="str">
        <f ca="1">'Application For TE &amp; GOTS'!X2627</f>
        <v/>
      </c>
      <c r="C2535" s="14">
        <f>'Application For TE &amp; GOTS'!$D2627</f>
        <v>0</v>
      </c>
      <c r="D2535" s="14" t="str" cm="1">
        <f t="array" aca="1" ref="D2535" ca="1">IFERROR(INDIRECT("'Application For Textile'!L"&amp;'Application For TE &amp; GOTS'!S2627),"")</f>
        <v/>
      </c>
      <c r="E2535" s="14" t="str">
        <f ca="1">'Application For TE &amp; GOTS'!AF2627</f>
        <v/>
      </c>
      <c r="F2535" s="14" t="str">
        <f ca="1">'Application For TE &amp; GOTS'!AH2627</f>
        <v/>
      </c>
      <c r="G2535" s="14" t="e">
        <f ca="1">'Application For TE &amp; GOTS'!AI2627</f>
        <v>#REF!</v>
      </c>
    </row>
    <row r="2536" spans="1:7">
      <c r="A2536" s="14">
        <v>2515</v>
      </c>
      <c r="B2536" s="14" t="str">
        <f ca="1">'Application For TE &amp; GOTS'!X2628</f>
        <v/>
      </c>
      <c r="C2536" s="14">
        <f>'Application For TE &amp; GOTS'!$D2628</f>
        <v>0</v>
      </c>
      <c r="D2536" s="14" t="str" cm="1">
        <f t="array" aca="1" ref="D2536" ca="1">IFERROR(INDIRECT("'Application For Textile'!L"&amp;'Application For TE &amp; GOTS'!S2628),"")</f>
        <v/>
      </c>
      <c r="E2536" s="14" t="str">
        <f ca="1">'Application For TE &amp; GOTS'!AF2628</f>
        <v/>
      </c>
      <c r="F2536" s="14" t="str">
        <f ca="1">'Application For TE &amp; GOTS'!AH2628</f>
        <v/>
      </c>
      <c r="G2536" s="14" t="e">
        <f ca="1">'Application For TE &amp; GOTS'!AI2628</f>
        <v>#REF!</v>
      </c>
    </row>
    <row r="2537" spans="1:7">
      <c r="A2537" s="14">
        <v>2516</v>
      </c>
      <c r="B2537" s="14" t="str">
        <f ca="1">'Application For TE &amp; GOTS'!X2629</f>
        <v/>
      </c>
      <c r="C2537" s="14">
        <f>'Application For TE &amp; GOTS'!$D2629</f>
        <v>0</v>
      </c>
      <c r="D2537" s="14" t="str" cm="1">
        <f t="array" aca="1" ref="D2537" ca="1">IFERROR(INDIRECT("'Application For Textile'!L"&amp;'Application For TE &amp; GOTS'!S2629),"")</f>
        <v/>
      </c>
      <c r="E2537" s="14" t="str">
        <f ca="1">'Application For TE &amp; GOTS'!AF2629</f>
        <v/>
      </c>
      <c r="F2537" s="14" t="str">
        <f ca="1">'Application For TE &amp; GOTS'!AH2629</f>
        <v/>
      </c>
      <c r="G2537" s="14" t="e">
        <f ca="1">'Application For TE &amp; GOTS'!AI2629</f>
        <v>#REF!</v>
      </c>
    </row>
    <row r="2538" spans="1:7">
      <c r="A2538" s="14">
        <v>2517</v>
      </c>
      <c r="B2538" s="14" t="str">
        <f ca="1">'Application For TE &amp; GOTS'!X2630</f>
        <v/>
      </c>
      <c r="C2538" s="14">
        <f>'Application For TE &amp; GOTS'!$D2630</f>
        <v>0</v>
      </c>
      <c r="D2538" s="14" t="str" cm="1">
        <f t="array" aca="1" ref="D2538" ca="1">IFERROR(INDIRECT("'Application For Textile'!L"&amp;'Application For TE &amp; GOTS'!S2630),"")</f>
        <v/>
      </c>
      <c r="E2538" s="14" t="str">
        <f ca="1">'Application For TE &amp; GOTS'!AF2630</f>
        <v/>
      </c>
      <c r="F2538" s="14" t="str">
        <f ca="1">'Application For TE &amp; GOTS'!AH2630</f>
        <v/>
      </c>
      <c r="G2538" s="14" t="e">
        <f ca="1">'Application For TE &amp; GOTS'!AI2630</f>
        <v>#REF!</v>
      </c>
    </row>
    <row r="2539" spans="1:7">
      <c r="A2539" s="14">
        <v>2518</v>
      </c>
      <c r="B2539" s="14" t="str">
        <f ca="1">'Application For TE &amp; GOTS'!X2631</f>
        <v/>
      </c>
      <c r="C2539" s="14">
        <f>'Application For TE &amp; GOTS'!$D2631</f>
        <v>0</v>
      </c>
      <c r="D2539" s="14" t="str" cm="1">
        <f t="array" aca="1" ref="D2539" ca="1">IFERROR(INDIRECT("'Application For Textile'!L"&amp;'Application For TE &amp; GOTS'!S2631),"")</f>
        <v/>
      </c>
      <c r="E2539" s="14" t="str">
        <f ca="1">'Application For TE &amp; GOTS'!AF2631</f>
        <v/>
      </c>
      <c r="F2539" s="14" t="str">
        <f ca="1">'Application For TE &amp; GOTS'!AH2631</f>
        <v/>
      </c>
      <c r="G2539" s="14" t="e">
        <f ca="1">'Application For TE &amp; GOTS'!AI2631</f>
        <v>#REF!</v>
      </c>
    </row>
    <row r="2540" spans="1:7">
      <c r="A2540" s="14">
        <v>2519</v>
      </c>
      <c r="B2540" s="14" t="str">
        <f ca="1">'Application For TE &amp; GOTS'!X2632</f>
        <v/>
      </c>
      <c r="C2540" s="14">
        <f>'Application For TE &amp; GOTS'!$D2632</f>
        <v>0</v>
      </c>
      <c r="D2540" s="14" t="str" cm="1">
        <f t="array" aca="1" ref="D2540" ca="1">IFERROR(INDIRECT("'Application For Textile'!L"&amp;'Application For TE &amp; GOTS'!S2632),"")</f>
        <v/>
      </c>
      <c r="E2540" s="14" t="str">
        <f ca="1">'Application For TE &amp; GOTS'!AF2632</f>
        <v/>
      </c>
      <c r="F2540" s="14" t="str">
        <f ca="1">'Application For TE &amp; GOTS'!AH2632</f>
        <v/>
      </c>
      <c r="G2540" s="14" t="e">
        <f ca="1">'Application For TE &amp; GOTS'!AI2632</f>
        <v>#REF!</v>
      </c>
    </row>
    <row r="2541" spans="1:7">
      <c r="A2541" s="14">
        <v>2520</v>
      </c>
      <c r="B2541" s="14" t="str">
        <f ca="1">'Application For TE &amp; GOTS'!X2633</f>
        <v/>
      </c>
      <c r="C2541" s="14">
        <f>'Application For TE &amp; GOTS'!$D2633</f>
        <v>0</v>
      </c>
      <c r="D2541" s="14" t="str" cm="1">
        <f t="array" aca="1" ref="D2541" ca="1">IFERROR(INDIRECT("'Application For Textile'!L"&amp;'Application For TE &amp; GOTS'!S2633),"")</f>
        <v/>
      </c>
      <c r="E2541" s="14" t="str">
        <f ca="1">'Application For TE &amp; GOTS'!AF2633</f>
        <v/>
      </c>
      <c r="F2541" s="14" t="str">
        <f ca="1">'Application For TE &amp; GOTS'!AH2633</f>
        <v/>
      </c>
      <c r="G2541" s="14" t="e">
        <f ca="1">'Application For TE &amp; GOTS'!AI2633</f>
        <v>#REF!</v>
      </c>
    </row>
    <row r="2542" spans="1:7">
      <c r="A2542" s="14">
        <v>2521</v>
      </c>
      <c r="B2542" s="14" t="str">
        <f ca="1">'Application For TE &amp; GOTS'!X2634</f>
        <v/>
      </c>
      <c r="C2542" s="14">
        <f>'Application For TE &amp; GOTS'!$D2634</f>
        <v>0</v>
      </c>
      <c r="D2542" s="14" t="str" cm="1">
        <f t="array" aca="1" ref="D2542" ca="1">IFERROR(INDIRECT("'Application For Textile'!L"&amp;'Application For TE &amp; GOTS'!S2634),"")</f>
        <v/>
      </c>
      <c r="E2542" s="14" t="str">
        <f ca="1">'Application For TE &amp; GOTS'!AF2634</f>
        <v/>
      </c>
      <c r="F2542" s="14" t="str">
        <f ca="1">'Application For TE &amp; GOTS'!AH2634</f>
        <v/>
      </c>
      <c r="G2542" s="14" t="e">
        <f ca="1">'Application For TE &amp; GOTS'!AI2634</f>
        <v>#REF!</v>
      </c>
    </row>
    <row r="2543" spans="1:7">
      <c r="A2543" s="14">
        <v>2522</v>
      </c>
      <c r="B2543" s="14" t="str">
        <f ca="1">'Application For TE &amp; GOTS'!X2635</f>
        <v/>
      </c>
      <c r="C2543" s="14">
        <f>'Application For TE &amp; GOTS'!$D2635</f>
        <v>0</v>
      </c>
      <c r="D2543" s="14" t="str" cm="1">
        <f t="array" aca="1" ref="D2543" ca="1">IFERROR(INDIRECT("'Application For Textile'!L"&amp;'Application For TE &amp; GOTS'!S2635),"")</f>
        <v/>
      </c>
      <c r="E2543" s="14" t="str">
        <f ca="1">'Application For TE &amp; GOTS'!AF2635</f>
        <v/>
      </c>
      <c r="F2543" s="14" t="str">
        <f ca="1">'Application For TE &amp; GOTS'!AH2635</f>
        <v/>
      </c>
      <c r="G2543" s="14" t="e">
        <f ca="1">'Application For TE &amp; GOTS'!AI2635</f>
        <v>#REF!</v>
      </c>
    </row>
    <row r="2544" spans="1:7">
      <c r="A2544" s="14">
        <v>2523</v>
      </c>
      <c r="B2544" s="14" t="str">
        <f ca="1">'Application For TE &amp; GOTS'!X2636</f>
        <v/>
      </c>
      <c r="C2544" s="14">
        <f>'Application For TE &amp; GOTS'!$D2636</f>
        <v>0</v>
      </c>
      <c r="D2544" s="14" t="str" cm="1">
        <f t="array" aca="1" ref="D2544" ca="1">IFERROR(INDIRECT("'Application For Textile'!L"&amp;'Application For TE &amp; GOTS'!S2636),"")</f>
        <v/>
      </c>
      <c r="E2544" s="14" t="str">
        <f ca="1">'Application For TE &amp; GOTS'!AF2636</f>
        <v/>
      </c>
      <c r="F2544" s="14" t="str">
        <f ca="1">'Application For TE &amp; GOTS'!AH2636</f>
        <v/>
      </c>
      <c r="G2544" s="14" t="e">
        <f ca="1">'Application For TE &amp; GOTS'!AI2636</f>
        <v>#REF!</v>
      </c>
    </row>
    <row r="2545" spans="1:7">
      <c r="A2545" s="14">
        <v>2524</v>
      </c>
      <c r="B2545" s="14" t="str">
        <f ca="1">'Application For TE &amp; GOTS'!X2637</f>
        <v/>
      </c>
      <c r="C2545" s="14">
        <f>'Application For TE &amp; GOTS'!$D2637</f>
        <v>0</v>
      </c>
      <c r="D2545" s="14" t="str" cm="1">
        <f t="array" aca="1" ref="D2545" ca="1">IFERROR(INDIRECT("'Application For Textile'!L"&amp;'Application For TE &amp; GOTS'!S2637),"")</f>
        <v/>
      </c>
      <c r="E2545" s="14" t="str">
        <f ca="1">'Application For TE &amp; GOTS'!AF2637</f>
        <v/>
      </c>
      <c r="F2545" s="14" t="str">
        <f ca="1">'Application For TE &amp; GOTS'!AH2637</f>
        <v/>
      </c>
      <c r="G2545" s="14" t="e">
        <f ca="1">'Application For TE &amp; GOTS'!AI2637</f>
        <v>#REF!</v>
      </c>
    </row>
    <row r="2546" spans="1:7">
      <c r="A2546" s="14">
        <v>2525</v>
      </c>
      <c r="B2546" s="14" t="str">
        <f ca="1">'Application For TE &amp; GOTS'!X2638</f>
        <v/>
      </c>
      <c r="C2546" s="14">
        <f>'Application For TE &amp; GOTS'!$D2638</f>
        <v>0</v>
      </c>
      <c r="D2546" s="14" t="str" cm="1">
        <f t="array" aca="1" ref="D2546" ca="1">IFERROR(INDIRECT("'Application For Textile'!L"&amp;'Application For TE &amp; GOTS'!S2638),"")</f>
        <v/>
      </c>
      <c r="E2546" s="14" t="str">
        <f ca="1">'Application For TE &amp; GOTS'!AF2638</f>
        <v/>
      </c>
      <c r="F2546" s="14" t="str">
        <f ca="1">'Application For TE &amp; GOTS'!AH2638</f>
        <v/>
      </c>
      <c r="G2546" s="14" t="e">
        <f ca="1">'Application For TE &amp; GOTS'!AI2638</f>
        <v>#REF!</v>
      </c>
    </row>
    <row r="2547" spans="1:7">
      <c r="A2547" s="14">
        <v>2526</v>
      </c>
      <c r="B2547" s="14" t="str">
        <f ca="1">'Application For TE &amp; GOTS'!X2639</f>
        <v/>
      </c>
      <c r="C2547" s="14">
        <f>'Application For TE &amp; GOTS'!$D2639</f>
        <v>0</v>
      </c>
      <c r="D2547" s="14" t="str" cm="1">
        <f t="array" aca="1" ref="D2547" ca="1">IFERROR(INDIRECT("'Application For Textile'!L"&amp;'Application For TE &amp; GOTS'!S2639),"")</f>
        <v/>
      </c>
      <c r="E2547" s="14" t="str">
        <f ca="1">'Application For TE &amp; GOTS'!AF2639</f>
        <v/>
      </c>
      <c r="F2547" s="14" t="str">
        <f ca="1">'Application For TE &amp; GOTS'!AH2639</f>
        <v/>
      </c>
      <c r="G2547" s="14" t="e">
        <f ca="1">'Application For TE &amp; GOTS'!AI2639</f>
        <v>#REF!</v>
      </c>
    </row>
    <row r="2548" spans="1:7">
      <c r="A2548" s="14">
        <v>2527</v>
      </c>
      <c r="B2548" s="14" t="str">
        <f ca="1">'Application For TE &amp; GOTS'!X2640</f>
        <v/>
      </c>
      <c r="C2548" s="14">
        <f>'Application For TE &amp; GOTS'!$D2640</f>
        <v>0</v>
      </c>
      <c r="D2548" s="14" t="str" cm="1">
        <f t="array" aca="1" ref="D2548" ca="1">IFERROR(INDIRECT("'Application For Textile'!L"&amp;'Application For TE &amp; GOTS'!S2640),"")</f>
        <v/>
      </c>
      <c r="E2548" s="14" t="str">
        <f ca="1">'Application For TE &amp; GOTS'!AF2640</f>
        <v/>
      </c>
      <c r="F2548" s="14" t="str">
        <f ca="1">'Application For TE &amp; GOTS'!AH2640</f>
        <v/>
      </c>
      <c r="G2548" s="14" t="e">
        <f ca="1">'Application For TE &amp; GOTS'!AI2640</f>
        <v>#REF!</v>
      </c>
    </row>
    <row r="2549" spans="1:7">
      <c r="A2549" s="14">
        <v>2528</v>
      </c>
      <c r="B2549" s="14" t="str">
        <f ca="1">'Application For TE &amp; GOTS'!X2641</f>
        <v/>
      </c>
      <c r="C2549" s="14">
        <f>'Application For TE &amp; GOTS'!$D2641</f>
        <v>0</v>
      </c>
      <c r="D2549" s="14" t="str" cm="1">
        <f t="array" aca="1" ref="D2549" ca="1">IFERROR(INDIRECT("'Application For Textile'!L"&amp;'Application For TE &amp; GOTS'!S2641),"")</f>
        <v/>
      </c>
      <c r="E2549" s="14" t="str">
        <f ca="1">'Application For TE &amp; GOTS'!AF2641</f>
        <v/>
      </c>
      <c r="F2549" s="14" t="str">
        <f ca="1">'Application For TE &amp; GOTS'!AH2641</f>
        <v/>
      </c>
      <c r="G2549" s="14" t="e">
        <f ca="1">'Application For TE &amp; GOTS'!AI2641</f>
        <v>#REF!</v>
      </c>
    </row>
    <row r="2550" spans="1:7">
      <c r="A2550" s="14">
        <v>2529</v>
      </c>
      <c r="B2550" s="14" t="str">
        <f ca="1">'Application For TE &amp; GOTS'!X2642</f>
        <v/>
      </c>
      <c r="C2550" s="14">
        <f>'Application For TE &amp; GOTS'!$D2642</f>
        <v>0</v>
      </c>
      <c r="D2550" s="14" t="str" cm="1">
        <f t="array" aca="1" ref="D2550" ca="1">IFERROR(INDIRECT("'Application For Textile'!L"&amp;'Application For TE &amp; GOTS'!S2642),"")</f>
        <v/>
      </c>
      <c r="E2550" s="14" t="str">
        <f ca="1">'Application For TE &amp; GOTS'!AF2642</f>
        <v/>
      </c>
      <c r="F2550" s="14" t="str">
        <f ca="1">'Application For TE &amp; GOTS'!AH2642</f>
        <v/>
      </c>
      <c r="G2550" s="14" t="e">
        <f ca="1">'Application For TE &amp; GOTS'!AI2642</f>
        <v>#REF!</v>
      </c>
    </row>
    <row r="2551" spans="1:7">
      <c r="A2551" s="14">
        <v>2530</v>
      </c>
      <c r="B2551" s="14" t="str">
        <f ca="1">'Application For TE &amp; GOTS'!X2643</f>
        <v/>
      </c>
      <c r="C2551" s="14">
        <f>'Application For TE &amp; GOTS'!$D2643</f>
        <v>0</v>
      </c>
      <c r="D2551" s="14" t="str" cm="1">
        <f t="array" aca="1" ref="D2551" ca="1">IFERROR(INDIRECT("'Application For Textile'!L"&amp;'Application For TE &amp; GOTS'!S2643),"")</f>
        <v/>
      </c>
      <c r="E2551" s="14" t="str">
        <f ca="1">'Application For TE &amp; GOTS'!AF2643</f>
        <v/>
      </c>
      <c r="F2551" s="14" t="str">
        <f ca="1">'Application For TE &amp; GOTS'!AH2643</f>
        <v/>
      </c>
      <c r="G2551" s="14" t="e">
        <f ca="1">'Application For TE &amp; GOTS'!AI2643</f>
        <v>#REF!</v>
      </c>
    </row>
    <row r="2552" spans="1:7">
      <c r="A2552" s="14">
        <v>2531</v>
      </c>
      <c r="B2552" s="14" t="str">
        <f ca="1">'Application For TE &amp; GOTS'!X2644</f>
        <v/>
      </c>
      <c r="C2552" s="14">
        <f>'Application For TE &amp; GOTS'!$D2644</f>
        <v>0</v>
      </c>
      <c r="D2552" s="14" t="str" cm="1">
        <f t="array" aca="1" ref="D2552" ca="1">IFERROR(INDIRECT("'Application For Textile'!L"&amp;'Application For TE &amp; GOTS'!S2644),"")</f>
        <v/>
      </c>
      <c r="E2552" s="14" t="str">
        <f ca="1">'Application For TE &amp; GOTS'!AF2644</f>
        <v/>
      </c>
      <c r="F2552" s="14" t="str">
        <f ca="1">'Application For TE &amp; GOTS'!AH2644</f>
        <v/>
      </c>
      <c r="G2552" s="14" t="e">
        <f ca="1">'Application For TE &amp; GOTS'!AI2644</f>
        <v>#REF!</v>
      </c>
    </row>
    <row r="2553" spans="1:7">
      <c r="A2553" s="14">
        <v>2532</v>
      </c>
      <c r="B2553" s="14" t="str">
        <f ca="1">'Application For TE &amp; GOTS'!X2645</f>
        <v/>
      </c>
      <c r="C2553" s="14">
        <f>'Application For TE &amp; GOTS'!$D2645</f>
        <v>0</v>
      </c>
      <c r="D2553" s="14" t="str" cm="1">
        <f t="array" aca="1" ref="D2553" ca="1">IFERROR(INDIRECT("'Application For Textile'!L"&amp;'Application For TE &amp; GOTS'!S2645),"")</f>
        <v/>
      </c>
      <c r="E2553" s="14" t="str">
        <f ca="1">'Application For TE &amp; GOTS'!AF2645</f>
        <v/>
      </c>
      <c r="F2553" s="14" t="str">
        <f ca="1">'Application For TE &amp; GOTS'!AH2645</f>
        <v/>
      </c>
      <c r="G2553" s="14" t="e">
        <f ca="1">'Application For TE &amp; GOTS'!AI2645</f>
        <v>#REF!</v>
      </c>
    </row>
    <row r="2554" spans="1:7">
      <c r="A2554" s="14">
        <v>2533</v>
      </c>
      <c r="B2554" s="14" t="str">
        <f ca="1">'Application For TE &amp; GOTS'!X2646</f>
        <v/>
      </c>
      <c r="C2554" s="14">
        <f>'Application For TE &amp; GOTS'!$D2646</f>
        <v>0</v>
      </c>
      <c r="D2554" s="14" t="str" cm="1">
        <f t="array" aca="1" ref="D2554" ca="1">IFERROR(INDIRECT("'Application For Textile'!L"&amp;'Application For TE &amp; GOTS'!S2646),"")</f>
        <v/>
      </c>
      <c r="E2554" s="14" t="str">
        <f ca="1">'Application For TE &amp; GOTS'!AF2646</f>
        <v/>
      </c>
      <c r="F2554" s="14" t="str">
        <f ca="1">'Application For TE &amp; GOTS'!AH2646</f>
        <v/>
      </c>
      <c r="G2554" s="14" t="e">
        <f ca="1">'Application For TE &amp; GOTS'!AI2646</f>
        <v>#REF!</v>
      </c>
    </row>
    <row r="2555" spans="1:7">
      <c r="A2555" s="14">
        <v>2534</v>
      </c>
      <c r="B2555" s="14" t="str">
        <f ca="1">'Application For TE &amp; GOTS'!X2647</f>
        <v/>
      </c>
      <c r="C2555" s="14">
        <f>'Application For TE &amp; GOTS'!$D2647</f>
        <v>0</v>
      </c>
      <c r="D2555" s="14" t="str" cm="1">
        <f t="array" aca="1" ref="D2555" ca="1">IFERROR(INDIRECT("'Application For Textile'!L"&amp;'Application For TE &amp; GOTS'!S2647),"")</f>
        <v/>
      </c>
      <c r="E2555" s="14" t="str">
        <f ca="1">'Application For TE &amp; GOTS'!AF2647</f>
        <v/>
      </c>
      <c r="F2555" s="14" t="str">
        <f ca="1">'Application For TE &amp; GOTS'!AH2647</f>
        <v/>
      </c>
      <c r="G2555" s="14" t="e">
        <f ca="1">'Application For TE &amp; GOTS'!AI2647</f>
        <v>#REF!</v>
      </c>
    </row>
    <row r="2556" spans="1:7">
      <c r="A2556" s="14">
        <v>2535</v>
      </c>
      <c r="B2556" s="14" t="str">
        <f ca="1">'Application For TE &amp; GOTS'!X2648</f>
        <v/>
      </c>
      <c r="C2556" s="14">
        <f>'Application For TE &amp; GOTS'!$D2648</f>
        <v>0</v>
      </c>
      <c r="D2556" s="14" t="str" cm="1">
        <f t="array" aca="1" ref="D2556" ca="1">IFERROR(INDIRECT("'Application For Textile'!L"&amp;'Application For TE &amp; GOTS'!S2648),"")</f>
        <v/>
      </c>
      <c r="E2556" s="14" t="str">
        <f ca="1">'Application For TE &amp; GOTS'!AF2648</f>
        <v/>
      </c>
      <c r="F2556" s="14" t="str">
        <f ca="1">'Application For TE &amp; GOTS'!AH2648</f>
        <v/>
      </c>
      <c r="G2556" s="14" t="e">
        <f ca="1">'Application For TE &amp; GOTS'!AI2648</f>
        <v>#REF!</v>
      </c>
    </row>
    <row r="2557" spans="1:7">
      <c r="A2557" s="14">
        <v>2536</v>
      </c>
      <c r="B2557" s="14" t="str">
        <f ca="1">'Application For TE &amp; GOTS'!X2649</f>
        <v/>
      </c>
      <c r="C2557" s="14">
        <f>'Application For TE &amp; GOTS'!$D2649</f>
        <v>0</v>
      </c>
      <c r="D2557" s="14" t="str" cm="1">
        <f t="array" aca="1" ref="D2557" ca="1">IFERROR(INDIRECT("'Application For Textile'!L"&amp;'Application For TE &amp; GOTS'!S2649),"")</f>
        <v/>
      </c>
      <c r="E2557" s="14" t="str">
        <f ca="1">'Application For TE &amp; GOTS'!AF2649</f>
        <v/>
      </c>
      <c r="F2557" s="14" t="str">
        <f ca="1">'Application For TE &amp; GOTS'!AH2649</f>
        <v/>
      </c>
      <c r="G2557" s="14" t="e">
        <f ca="1">'Application For TE &amp; GOTS'!AI2649</f>
        <v>#REF!</v>
      </c>
    </row>
    <row r="2558" spans="1:7">
      <c r="A2558" s="14">
        <v>2537</v>
      </c>
      <c r="B2558" s="14" t="str">
        <f ca="1">'Application For TE &amp; GOTS'!X2650</f>
        <v/>
      </c>
      <c r="C2558" s="14">
        <f>'Application For TE &amp; GOTS'!$D2650</f>
        <v>0</v>
      </c>
      <c r="D2558" s="14" t="str" cm="1">
        <f t="array" aca="1" ref="D2558" ca="1">IFERROR(INDIRECT("'Application For Textile'!L"&amp;'Application For TE &amp; GOTS'!S2650),"")</f>
        <v/>
      </c>
      <c r="E2558" s="14" t="str">
        <f ca="1">'Application For TE &amp; GOTS'!AF2650</f>
        <v/>
      </c>
      <c r="F2558" s="14" t="str">
        <f ca="1">'Application For TE &amp; GOTS'!AH2650</f>
        <v/>
      </c>
      <c r="G2558" s="14" t="e">
        <f ca="1">'Application For TE &amp; GOTS'!AI2650</f>
        <v>#REF!</v>
      </c>
    </row>
    <row r="2559" spans="1:7">
      <c r="A2559" s="14">
        <v>2538</v>
      </c>
      <c r="B2559" s="14" t="str">
        <f ca="1">'Application For TE &amp; GOTS'!X2651</f>
        <v/>
      </c>
      <c r="C2559" s="14">
        <f>'Application For TE &amp; GOTS'!$D2651</f>
        <v>0</v>
      </c>
      <c r="D2559" s="14" t="str" cm="1">
        <f t="array" aca="1" ref="D2559" ca="1">IFERROR(INDIRECT("'Application For Textile'!L"&amp;'Application For TE &amp; GOTS'!S2651),"")</f>
        <v/>
      </c>
      <c r="E2559" s="14" t="str">
        <f ca="1">'Application For TE &amp; GOTS'!AF2651</f>
        <v/>
      </c>
      <c r="F2559" s="14" t="str">
        <f ca="1">'Application For TE &amp; GOTS'!AH2651</f>
        <v/>
      </c>
      <c r="G2559" s="14" t="e">
        <f ca="1">'Application For TE &amp; GOTS'!AI2651</f>
        <v>#REF!</v>
      </c>
    </row>
    <row r="2560" spans="1:7">
      <c r="A2560" s="14">
        <v>2539</v>
      </c>
      <c r="B2560" s="14" t="str">
        <f ca="1">'Application For TE &amp; GOTS'!X2652</f>
        <v/>
      </c>
      <c r="C2560" s="14">
        <f>'Application For TE &amp; GOTS'!$D2652</f>
        <v>0</v>
      </c>
      <c r="D2560" s="14" t="str" cm="1">
        <f t="array" aca="1" ref="D2560" ca="1">IFERROR(INDIRECT("'Application For Textile'!L"&amp;'Application For TE &amp; GOTS'!S2652),"")</f>
        <v/>
      </c>
      <c r="E2560" s="14" t="str">
        <f ca="1">'Application For TE &amp; GOTS'!AF2652</f>
        <v/>
      </c>
      <c r="F2560" s="14" t="str">
        <f ca="1">'Application For TE &amp; GOTS'!AH2652</f>
        <v/>
      </c>
      <c r="G2560" s="14" t="e">
        <f ca="1">'Application For TE &amp; GOTS'!AI2652</f>
        <v>#REF!</v>
      </c>
    </row>
    <row r="2561" spans="1:7">
      <c r="A2561" s="14">
        <v>2540</v>
      </c>
      <c r="B2561" s="14" t="str">
        <f ca="1">'Application For TE &amp; GOTS'!X2653</f>
        <v/>
      </c>
      <c r="C2561" s="14">
        <f>'Application For TE &amp; GOTS'!$D2653</f>
        <v>0</v>
      </c>
      <c r="D2561" s="14" t="str" cm="1">
        <f t="array" aca="1" ref="D2561" ca="1">IFERROR(INDIRECT("'Application For Textile'!L"&amp;'Application For TE &amp; GOTS'!S2653),"")</f>
        <v/>
      </c>
      <c r="E2561" s="14" t="str">
        <f ca="1">'Application For TE &amp; GOTS'!AF2653</f>
        <v/>
      </c>
      <c r="F2561" s="14" t="str">
        <f ca="1">'Application For TE &amp; GOTS'!AH2653</f>
        <v/>
      </c>
      <c r="G2561" s="14" t="e">
        <f ca="1">'Application For TE &amp; GOTS'!AI2653</f>
        <v>#REF!</v>
      </c>
    </row>
    <row r="2562" spans="1:7">
      <c r="A2562" s="14">
        <v>2541</v>
      </c>
      <c r="B2562" s="14" t="str">
        <f ca="1">'Application For TE &amp; GOTS'!X2654</f>
        <v/>
      </c>
      <c r="C2562" s="14">
        <f>'Application For TE &amp; GOTS'!$D2654</f>
        <v>0</v>
      </c>
      <c r="D2562" s="14" t="str" cm="1">
        <f t="array" aca="1" ref="D2562" ca="1">IFERROR(INDIRECT("'Application For Textile'!L"&amp;'Application For TE &amp; GOTS'!S2654),"")</f>
        <v/>
      </c>
      <c r="E2562" s="14" t="str">
        <f ca="1">'Application For TE &amp; GOTS'!AF2654</f>
        <v/>
      </c>
      <c r="F2562" s="14" t="str">
        <f ca="1">'Application For TE &amp; GOTS'!AH2654</f>
        <v/>
      </c>
      <c r="G2562" s="14" t="e">
        <f ca="1">'Application For TE &amp; GOTS'!AI2654</f>
        <v>#REF!</v>
      </c>
    </row>
    <row r="2563" spans="1:7">
      <c r="A2563" s="14">
        <v>2542</v>
      </c>
      <c r="B2563" s="14" t="str">
        <f ca="1">'Application For TE &amp; GOTS'!X2655</f>
        <v/>
      </c>
      <c r="C2563" s="14">
        <f>'Application For TE &amp; GOTS'!$D2655</f>
        <v>0</v>
      </c>
      <c r="D2563" s="14" t="str" cm="1">
        <f t="array" aca="1" ref="D2563" ca="1">IFERROR(INDIRECT("'Application For Textile'!L"&amp;'Application For TE &amp; GOTS'!S2655),"")</f>
        <v/>
      </c>
      <c r="E2563" s="14" t="str">
        <f ca="1">'Application For TE &amp; GOTS'!AF2655</f>
        <v/>
      </c>
      <c r="F2563" s="14" t="str">
        <f ca="1">'Application For TE &amp; GOTS'!AH2655</f>
        <v/>
      </c>
      <c r="G2563" s="14" t="e">
        <f ca="1">'Application For TE &amp; GOTS'!AI2655</f>
        <v>#REF!</v>
      </c>
    </row>
    <row r="2564" spans="1:7">
      <c r="A2564" s="14">
        <v>2543</v>
      </c>
      <c r="B2564" s="14" t="str">
        <f ca="1">'Application For TE &amp; GOTS'!X2656</f>
        <v/>
      </c>
      <c r="C2564" s="14">
        <f>'Application For TE &amp; GOTS'!$D2656</f>
        <v>0</v>
      </c>
      <c r="D2564" s="14" t="str" cm="1">
        <f t="array" aca="1" ref="D2564" ca="1">IFERROR(INDIRECT("'Application For Textile'!L"&amp;'Application For TE &amp; GOTS'!S2656),"")</f>
        <v/>
      </c>
      <c r="E2564" s="14" t="str">
        <f ca="1">'Application For TE &amp; GOTS'!AF2656</f>
        <v/>
      </c>
      <c r="F2564" s="14" t="str">
        <f ca="1">'Application For TE &amp; GOTS'!AH2656</f>
        <v/>
      </c>
      <c r="G2564" s="14" t="e">
        <f ca="1">'Application For TE &amp; GOTS'!AI2656</f>
        <v>#REF!</v>
      </c>
    </row>
    <row r="2565" spans="1:7">
      <c r="A2565" s="14">
        <v>2544</v>
      </c>
      <c r="B2565" s="14" t="str">
        <f ca="1">'Application For TE &amp; GOTS'!X2657</f>
        <v/>
      </c>
      <c r="C2565" s="14">
        <f>'Application For TE &amp; GOTS'!$D2657</f>
        <v>0</v>
      </c>
      <c r="D2565" s="14" t="str" cm="1">
        <f t="array" aca="1" ref="D2565" ca="1">IFERROR(INDIRECT("'Application For Textile'!L"&amp;'Application For TE &amp; GOTS'!S2657),"")</f>
        <v/>
      </c>
      <c r="E2565" s="14" t="str">
        <f ca="1">'Application For TE &amp; GOTS'!AF2657</f>
        <v/>
      </c>
      <c r="F2565" s="14" t="str">
        <f ca="1">'Application For TE &amp; GOTS'!AH2657</f>
        <v/>
      </c>
      <c r="G2565" s="14" t="e">
        <f ca="1">'Application For TE &amp; GOTS'!AI2657</f>
        <v>#REF!</v>
      </c>
    </row>
    <row r="2566" spans="1:7">
      <c r="A2566" s="14">
        <v>2545</v>
      </c>
      <c r="B2566" s="14" t="str">
        <f ca="1">'Application For TE &amp; GOTS'!X2658</f>
        <v/>
      </c>
      <c r="C2566" s="14">
        <f>'Application For TE &amp; GOTS'!$D2658</f>
        <v>0</v>
      </c>
      <c r="D2566" s="14" t="str" cm="1">
        <f t="array" aca="1" ref="D2566" ca="1">IFERROR(INDIRECT("'Application For Textile'!L"&amp;'Application For TE &amp; GOTS'!S2658),"")</f>
        <v/>
      </c>
      <c r="E2566" s="14" t="str">
        <f ca="1">'Application For TE &amp; GOTS'!AF2658</f>
        <v/>
      </c>
      <c r="F2566" s="14" t="str">
        <f ca="1">'Application For TE &amp; GOTS'!AH2658</f>
        <v/>
      </c>
      <c r="G2566" s="14" t="e">
        <f ca="1">'Application For TE &amp; GOTS'!AI2658</f>
        <v>#REF!</v>
      </c>
    </row>
    <row r="2567" spans="1:7">
      <c r="A2567" s="14">
        <v>2546</v>
      </c>
      <c r="B2567" s="14" t="str">
        <f ca="1">'Application For TE &amp; GOTS'!X2659</f>
        <v/>
      </c>
      <c r="C2567" s="14">
        <f>'Application For TE &amp; GOTS'!$D2659</f>
        <v>0</v>
      </c>
      <c r="D2567" s="14" t="str" cm="1">
        <f t="array" aca="1" ref="D2567" ca="1">IFERROR(INDIRECT("'Application For Textile'!L"&amp;'Application For TE &amp; GOTS'!S2659),"")</f>
        <v/>
      </c>
      <c r="E2567" s="14" t="str">
        <f ca="1">'Application For TE &amp; GOTS'!AF2659</f>
        <v/>
      </c>
      <c r="F2567" s="14" t="str">
        <f ca="1">'Application For TE &amp; GOTS'!AH2659</f>
        <v/>
      </c>
      <c r="G2567" s="14" t="e">
        <f ca="1">'Application For TE &amp; GOTS'!AI2659</f>
        <v>#REF!</v>
      </c>
    </row>
    <row r="2568" spans="1:7">
      <c r="A2568" s="14">
        <v>2547</v>
      </c>
      <c r="B2568" s="14" t="str">
        <f ca="1">'Application For TE &amp; GOTS'!X2660</f>
        <v/>
      </c>
      <c r="C2568" s="14">
        <f>'Application For TE &amp; GOTS'!$D2660</f>
        <v>0</v>
      </c>
      <c r="D2568" s="14" t="str" cm="1">
        <f t="array" aca="1" ref="D2568" ca="1">IFERROR(INDIRECT("'Application For Textile'!L"&amp;'Application For TE &amp; GOTS'!S2660),"")</f>
        <v/>
      </c>
      <c r="E2568" s="14" t="str">
        <f ca="1">'Application For TE &amp; GOTS'!AF2660</f>
        <v/>
      </c>
      <c r="F2568" s="14" t="str">
        <f ca="1">'Application For TE &amp; GOTS'!AH2660</f>
        <v/>
      </c>
      <c r="G2568" s="14" t="e">
        <f ca="1">'Application For TE &amp; GOTS'!AI2660</f>
        <v>#REF!</v>
      </c>
    </row>
    <row r="2569" spans="1:7">
      <c r="A2569" s="14">
        <v>2548</v>
      </c>
      <c r="B2569" s="14" t="str">
        <f ca="1">'Application For TE &amp; GOTS'!X2661</f>
        <v/>
      </c>
      <c r="C2569" s="14">
        <f>'Application For TE &amp; GOTS'!$D2661</f>
        <v>0</v>
      </c>
      <c r="D2569" s="14" t="str" cm="1">
        <f t="array" aca="1" ref="D2569" ca="1">IFERROR(INDIRECT("'Application For Textile'!L"&amp;'Application For TE &amp; GOTS'!S2661),"")</f>
        <v/>
      </c>
      <c r="E2569" s="14" t="str">
        <f ca="1">'Application For TE &amp; GOTS'!AF2661</f>
        <v/>
      </c>
      <c r="F2569" s="14" t="str">
        <f ca="1">'Application For TE &amp; GOTS'!AH2661</f>
        <v/>
      </c>
      <c r="G2569" s="14" t="e">
        <f ca="1">'Application For TE &amp; GOTS'!AI2661</f>
        <v>#REF!</v>
      </c>
    </row>
    <row r="2570" spans="1:7">
      <c r="A2570" s="14">
        <v>2549</v>
      </c>
      <c r="B2570" s="14" t="str">
        <f ca="1">'Application For TE &amp; GOTS'!X2662</f>
        <v/>
      </c>
      <c r="C2570" s="14">
        <f>'Application For TE &amp; GOTS'!$D2662</f>
        <v>0</v>
      </c>
      <c r="D2570" s="14" t="str" cm="1">
        <f t="array" aca="1" ref="D2570" ca="1">IFERROR(INDIRECT("'Application For Textile'!L"&amp;'Application For TE &amp; GOTS'!S2662),"")</f>
        <v/>
      </c>
      <c r="E2570" s="14" t="str">
        <f ca="1">'Application For TE &amp; GOTS'!AF2662</f>
        <v/>
      </c>
      <c r="F2570" s="14" t="str">
        <f ca="1">'Application For TE &amp; GOTS'!AH2662</f>
        <v/>
      </c>
      <c r="G2570" s="14" t="e">
        <f ca="1">'Application For TE &amp; GOTS'!AI2662</f>
        <v>#REF!</v>
      </c>
    </row>
    <row r="2571" spans="1:7">
      <c r="A2571" s="14">
        <v>2550</v>
      </c>
      <c r="B2571" s="14" t="str">
        <f ca="1">'Application For TE &amp; GOTS'!X2663</f>
        <v/>
      </c>
      <c r="C2571" s="14">
        <f>'Application For TE &amp; GOTS'!$D2663</f>
        <v>0</v>
      </c>
      <c r="D2571" s="14" t="str" cm="1">
        <f t="array" aca="1" ref="D2571" ca="1">IFERROR(INDIRECT("'Application For Textile'!L"&amp;'Application For TE &amp; GOTS'!S2663),"")</f>
        <v/>
      </c>
      <c r="E2571" s="14" t="str">
        <f ca="1">'Application For TE &amp; GOTS'!AF2663</f>
        <v/>
      </c>
      <c r="F2571" s="14" t="str">
        <f ca="1">'Application For TE &amp; GOTS'!AH2663</f>
        <v/>
      </c>
      <c r="G2571" s="14" t="e">
        <f ca="1">'Application For TE &amp; GOTS'!AI2663</f>
        <v>#REF!</v>
      </c>
    </row>
    <row r="2572" spans="1:7">
      <c r="A2572" s="14">
        <v>2551</v>
      </c>
      <c r="B2572" s="14" t="str">
        <f ca="1">'Application For TE &amp; GOTS'!X2664</f>
        <v/>
      </c>
      <c r="C2572" s="14">
        <f>'Application For TE &amp; GOTS'!$D2664</f>
        <v>0</v>
      </c>
      <c r="D2572" s="14" t="str" cm="1">
        <f t="array" aca="1" ref="D2572" ca="1">IFERROR(INDIRECT("'Application For Textile'!L"&amp;'Application For TE &amp; GOTS'!S2664),"")</f>
        <v/>
      </c>
      <c r="E2572" s="14" t="str">
        <f ca="1">'Application For TE &amp; GOTS'!AF2664</f>
        <v/>
      </c>
      <c r="F2572" s="14" t="str">
        <f ca="1">'Application For TE &amp; GOTS'!AH2664</f>
        <v/>
      </c>
      <c r="G2572" s="14" t="e">
        <f ca="1">'Application For TE &amp; GOTS'!AI2664</f>
        <v>#REF!</v>
      </c>
    </row>
    <row r="2573" spans="1:7">
      <c r="A2573" s="14">
        <v>2552</v>
      </c>
      <c r="B2573" s="14" t="str">
        <f ca="1">'Application For TE &amp; GOTS'!X2665</f>
        <v/>
      </c>
      <c r="C2573" s="14">
        <f>'Application For TE &amp; GOTS'!$D2665</f>
        <v>0</v>
      </c>
      <c r="D2573" s="14" t="str" cm="1">
        <f t="array" aca="1" ref="D2573" ca="1">IFERROR(INDIRECT("'Application For Textile'!L"&amp;'Application For TE &amp; GOTS'!S2665),"")</f>
        <v/>
      </c>
      <c r="E2573" s="14" t="str">
        <f ca="1">'Application For TE &amp; GOTS'!AF2665</f>
        <v/>
      </c>
      <c r="F2573" s="14" t="str">
        <f ca="1">'Application For TE &amp; GOTS'!AH2665</f>
        <v/>
      </c>
      <c r="G2573" s="14" t="e">
        <f ca="1">'Application For TE &amp; GOTS'!AI2665</f>
        <v>#REF!</v>
      </c>
    </row>
    <row r="2574" spans="1:7">
      <c r="A2574" s="14">
        <v>2553</v>
      </c>
      <c r="B2574" s="14" t="str">
        <f ca="1">'Application For TE &amp; GOTS'!X2666</f>
        <v/>
      </c>
      <c r="C2574" s="14">
        <f>'Application For TE &amp; GOTS'!$D2666</f>
        <v>0</v>
      </c>
      <c r="D2574" s="14" t="str" cm="1">
        <f t="array" aca="1" ref="D2574" ca="1">IFERROR(INDIRECT("'Application For Textile'!L"&amp;'Application For TE &amp; GOTS'!S2666),"")</f>
        <v/>
      </c>
      <c r="E2574" s="14" t="str">
        <f ca="1">'Application For TE &amp; GOTS'!AF2666</f>
        <v/>
      </c>
      <c r="F2574" s="14" t="str">
        <f ca="1">'Application For TE &amp; GOTS'!AH2666</f>
        <v/>
      </c>
      <c r="G2574" s="14" t="e">
        <f ca="1">'Application For TE &amp; GOTS'!AI2666</f>
        <v>#REF!</v>
      </c>
    </row>
    <row r="2575" spans="1:7">
      <c r="A2575" s="14">
        <v>2554</v>
      </c>
      <c r="B2575" s="14" t="str">
        <f ca="1">'Application For TE &amp; GOTS'!X2667</f>
        <v/>
      </c>
      <c r="C2575" s="14">
        <f>'Application For TE &amp; GOTS'!$D2667</f>
        <v>0</v>
      </c>
      <c r="D2575" s="14" t="str" cm="1">
        <f t="array" aca="1" ref="D2575" ca="1">IFERROR(INDIRECT("'Application For Textile'!L"&amp;'Application For TE &amp; GOTS'!S2667),"")</f>
        <v/>
      </c>
      <c r="E2575" s="14" t="str">
        <f ca="1">'Application For TE &amp; GOTS'!AF2667</f>
        <v/>
      </c>
      <c r="F2575" s="14" t="str">
        <f ca="1">'Application For TE &amp; GOTS'!AH2667</f>
        <v/>
      </c>
      <c r="G2575" s="14" t="e">
        <f ca="1">'Application For TE &amp; GOTS'!AI2667</f>
        <v>#REF!</v>
      </c>
    </row>
    <row r="2576" spans="1:7">
      <c r="A2576" s="14">
        <v>2555</v>
      </c>
      <c r="B2576" s="14" t="str">
        <f ca="1">'Application For TE &amp; GOTS'!X2668</f>
        <v/>
      </c>
      <c r="C2576" s="14">
        <f>'Application For TE &amp; GOTS'!$D2668</f>
        <v>0</v>
      </c>
      <c r="D2576" s="14" t="str" cm="1">
        <f t="array" aca="1" ref="D2576" ca="1">IFERROR(INDIRECT("'Application For Textile'!L"&amp;'Application For TE &amp; GOTS'!S2668),"")</f>
        <v/>
      </c>
      <c r="E2576" s="14" t="str">
        <f ca="1">'Application For TE &amp; GOTS'!AF2668</f>
        <v/>
      </c>
      <c r="F2576" s="14" t="str">
        <f ca="1">'Application For TE &amp; GOTS'!AH2668</f>
        <v/>
      </c>
      <c r="G2576" s="14" t="e">
        <f ca="1">'Application For TE &amp; GOTS'!AI2668</f>
        <v>#REF!</v>
      </c>
    </row>
    <row r="2577" spans="1:7">
      <c r="A2577" s="14">
        <v>2556</v>
      </c>
      <c r="B2577" s="14" t="str">
        <f ca="1">'Application For TE &amp; GOTS'!X2669</f>
        <v/>
      </c>
      <c r="C2577" s="14">
        <f>'Application For TE &amp; GOTS'!$D2669</f>
        <v>0</v>
      </c>
      <c r="D2577" s="14" t="str" cm="1">
        <f t="array" aca="1" ref="D2577" ca="1">IFERROR(INDIRECT("'Application For Textile'!L"&amp;'Application For TE &amp; GOTS'!S2669),"")</f>
        <v/>
      </c>
      <c r="E2577" s="14" t="str">
        <f ca="1">'Application For TE &amp; GOTS'!AF2669</f>
        <v/>
      </c>
      <c r="F2577" s="14" t="str">
        <f ca="1">'Application For TE &amp; GOTS'!AH2669</f>
        <v/>
      </c>
      <c r="G2577" s="14" t="e">
        <f ca="1">'Application For TE &amp; GOTS'!AI2669</f>
        <v>#REF!</v>
      </c>
    </row>
    <row r="2578" spans="1:7">
      <c r="A2578" s="14">
        <v>2557</v>
      </c>
      <c r="B2578" s="14" t="str">
        <f ca="1">'Application For TE &amp; GOTS'!X2670</f>
        <v/>
      </c>
      <c r="C2578" s="14">
        <f>'Application For TE &amp; GOTS'!$D2670</f>
        <v>0</v>
      </c>
      <c r="D2578" s="14" t="str" cm="1">
        <f t="array" aca="1" ref="D2578" ca="1">IFERROR(INDIRECT("'Application For Textile'!L"&amp;'Application For TE &amp; GOTS'!S2670),"")</f>
        <v/>
      </c>
      <c r="E2578" s="14" t="str">
        <f ca="1">'Application For TE &amp; GOTS'!AF2670</f>
        <v/>
      </c>
      <c r="F2578" s="14" t="str">
        <f ca="1">'Application For TE &amp; GOTS'!AH2670</f>
        <v/>
      </c>
      <c r="G2578" s="14" t="e">
        <f ca="1">'Application For TE &amp; GOTS'!AI2670</f>
        <v>#REF!</v>
      </c>
    </row>
    <row r="2579" spans="1:7">
      <c r="A2579" s="14">
        <v>2558</v>
      </c>
      <c r="B2579" s="14" t="str">
        <f ca="1">'Application For TE &amp; GOTS'!X2671</f>
        <v/>
      </c>
      <c r="C2579" s="14">
        <f>'Application For TE &amp; GOTS'!$D2671</f>
        <v>0</v>
      </c>
      <c r="D2579" s="14" t="str" cm="1">
        <f t="array" aca="1" ref="D2579" ca="1">IFERROR(INDIRECT("'Application For Textile'!L"&amp;'Application For TE &amp; GOTS'!S2671),"")</f>
        <v/>
      </c>
      <c r="E2579" s="14" t="str">
        <f ca="1">'Application For TE &amp; GOTS'!AF2671</f>
        <v/>
      </c>
      <c r="F2579" s="14" t="str">
        <f ca="1">'Application For TE &amp; GOTS'!AH2671</f>
        <v/>
      </c>
      <c r="G2579" s="14" t="e">
        <f ca="1">'Application For TE &amp; GOTS'!AI2671</f>
        <v>#REF!</v>
      </c>
    </row>
    <row r="2580" spans="1:7">
      <c r="A2580" s="14">
        <v>2559</v>
      </c>
      <c r="B2580" s="14" t="str">
        <f ca="1">'Application For TE &amp; GOTS'!X2672</f>
        <v/>
      </c>
      <c r="C2580" s="14">
        <f>'Application For TE &amp; GOTS'!$D2672</f>
        <v>0</v>
      </c>
      <c r="D2580" s="14" t="str" cm="1">
        <f t="array" aca="1" ref="D2580" ca="1">IFERROR(INDIRECT("'Application For Textile'!L"&amp;'Application For TE &amp; GOTS'!S2672),"")</f>
        <v/>
      </c>
      <c r="E2580" s="14" t="str">
        <f ca="1">'Application For TE &amp; GOTS'!AF2672</f>
        <v/>
      </c>
      <c r="F2580" s="14" t="str">
        <f ca="1">'Application For TE &amp; GOTS'!AH2672</f>
        <v/>
      </c>
      <c r="G2580" s="14" t="e">
        <f ca="1">'Application For TE &amp; GOTS'!AI2672</f>
        <v>#REF!</v>
      </c>
    </row>
    <row r="2581" spans="1:7">
      <c r="A2581" s="14">
        <v>2560</v>
      </c>
      <c r="B2581" s="14" t="str">
        <f ca="1">'Application For TE &amp; GOTS'!X2673</f>
        <v/>
      </c>
      <c r="C2581" s="14">
        <f>'Application For TE &amp; GOTS'!$D2673</f>
        <v>0</v>
      </c>
      <c r="D2581" s="14" t="str" cm="1">
        <f t="array" aca="1" ref="D2581" ca="1">IFERROR(INDIRECT("'Application For Textile'!L"&amp;'Application For TE &amp; GOTS'!S2673),"")</f>
        <v/>
      </c>
      <c r="E2581" s="14" t="str">
        <f ca="1">'Application For TE &amp; GOTS'!AF2673</f>
        <v/>
      </c>
      <c r="F2581" s="14" t="str">
        <f ca="1">'Application For TE &amp; GOTS'!AH2673</f>
        <v/>
      </c>
      <c r="G2581" s="14" t="e">
        <f ca="1">'Application For TE &amp; GOTS'!AI2673</f>
        <v>#REF!</v>
      </c>
    </row>
    <row r="2582" spans="1:7">
      <c r="A2582" s="14">
        <v>2561</v>
      </c>
      <c r="B2582" s="14" t="str">
        <f ca="1">'Application For TE &amp; GOTS'!X2674</f>
        <v/>
      </c>
      <c r="C2582" s="14">
        <f>'Application For TE &amp; GOTS'!$D2674</f>
        <v>0</v>
      </c>
      <c r="D2582" s="14" t="str" cm="1">
        <f t="array" aca="1" ref="D2582" ca="1">IFERROR(INDIRECT("'Application For Textile'!L"&amp;'Application For TE &amp; GOTS'!S2674),"")</f>
        <v/>
      </c>
      <c r="E2582" s="14" t="str">
        <f ca="1">'Application For TE &amp; GOTS'!AF2674</f>
        <v/>
      </c>
      <c r="F2582" s="14" t="str">
        <f ca="1">'Application For TE &amp; GOTS'!AH2674</f>
        <v/>
      </c>
      <c r="G2582" s="14" t="e">
        <f ca="1">'Application For TE &amp; GOTS'!AI2674</f>
        <v>#REF!</v>
      </c>
    </row>
    <row r="2583" spans="1:7">
      <c r="A2583" s="14">
        <v>2562</v>
      </c>
      <c r="B2583" s="14" t="str">
        <f ca="1">'Application For TE &amp; GOTS'!X2675</f>
        <v/>
      </c>
      <c r="C2583" s="14">
        <f>'Application For TE &amp; GOTS'!$D2675</f>
        <v>0</v>
      </c>
      <c r="D2583" s="14" t="str" cm="1">
        <f t="array" aca="1" ref="D2583" ca="1">IFERROR(INDIRECT("'Application For Textile'!L"&amp;'Application For TE &amp; GOTS'!S2675),"")</f>
        <v/>
      </c>
      <c r="E2583" s="14" t="str">
        <f ca="1">'Application For TE &amp; GOTS'!AF2675</f>
        <v/>
      </c>
      <c r="F2583" s="14" t="str">
        <f ca="1">'Application For TE &amp; GOTS'!AH2675</f>
        <v/>
      </c>
      <c r="G2583" s="14" t="e">
        <f ca="1">'Application For TE &amp; GOTS'!AI2675</f>
        <v>#REF!</v>
      </c>
    </row>
    <row r="2584" spans="1:7">
      <c r="A2584" s="14">
        <v>2563</v>
      </c>
      <c r="B2584" s="14" t="str">
        <f ca="1">'Application For TE &amp; GOTS'!X2676</f>
        <v/>
      </c>
      <c r="C2584" s="14">
        <f>'Application For TE &amp; GOTS'!$D2676</f>
        <v>0</v>
      </c>
      <c r="D2584" s="14" t="str" cm="1">
        <f t="array" aca="1" ref="D2584" ca="1">IFERROR(INDIRECT("'Application For Textile'!L"&amp;'Application For TE &amp; GOTS'!S2676),"")</f>
        <v/>
      </c>
      <c r="E2584" s="14" t="str">
        <f ca="1">'Application For TE &amp; GOTS'!AF2676</f>
        <v/>
      </c>
      <c r="F2584" s="14" t="str">
        <f ca="1">'Application For TE &amp; GOTS'!AH2676</f>
        <v/>
      </c>
      <c r="G2584" s="14" t="e">
        <f ca="1">'Application For TE &amp; GOTS'!AI2676</f>
        <v>#REF!</v>
      </c>
    </row>
    <row r="2585" spans="1:7">
      <c r="A2585" s="14">
        <v>2564</v>
      </c>
      <c r="B2585" s="14" t="str">
        <f ca="1">'Application For TE &amp; GOTS'!X2677</f>
        <v/>
      </c>
      <c r="C2585" s="14">
        <f>'Application For TE &amp; GOTS'!$D2677</f>
        <v>0</v>
      </c>
      <c r="D2585" s="14" t="str" cm="1">
        <f t="array" aca="1" ref="D2585" ca="1">IFERROR(INDIRECT("'Application For Textile'!L"&amp;'Application For TE &amp; GOTS'!S2677),"")</f>
        <v/>
      </c>
      <c r="E2585" s="14" t="str">
        <f ca="1">'Application For TE &amp; GOTS'!AF2677</f>
        <v/>
      </c>
      <c r="F2585" s="14" t="str">
        <f ca="1">'Application For TE &amp; GOTS'!AH2677</f>
        <v/>
      </c>
      <c r="G2585" s="14" t="e">
        <f ca="1">'Application For TE &amp; GOTS'!AI2677</f>
        <v>#REF!</v>
      </c>
    </row>
    <row r="2586" spans="1:7">
      <c r="A2586" s="14">
        <v>2565</v>
      </c>
      <c r="B2586" s="14" t="str">
        <f ca="1">'Application For TE &amp; GOTS'!X2678</f>
        <v/>
      </c>
      <c r="C2586" s="14">
        <f>'Application For TE &amp; GOTS'!$D2678</f>
        <v>0</v>
      </c>
      <c r="D2586" s="14" t="str" cm="1">
        <f t="array" aca="1" ref="D2586" ca="1">IFERROR(INDIRECT("'Application For Textile'!L"&amp;'Application For TE &amp; GOTS'!S2678),"")</f>
        <v/>
      </c>
      <c r="E2586" s="14" t="str">
        <f ca="1">'Application For TE &amp; GOTS'!AF2678</f>
        <v/>
      </c>
      <c r="F2586" s="14" t="str">
        <f ca="1">'Application For TE &amp; GOTS'!AH2678</f>
        <v/>
      </c>
      <c r="G2586" s="14" t="e">
        <f ca="1">'Application For TE &amp; GOTS'!AI2678</f>
        <v>#REF!</v>
      </c>
    </row>
    <row r="2587" spans="1:7">
      <c r="A2587" s="14">
        <v>2566</v>
      </c>
      <c r="B2587" s="14" t="str">
        <f ca="1">'Application For TE &amp; GOTS'!X2679</f>
        <v/>
      </c>
      <c r="C2587" s="14">
        <f>'Application For TE &amp; GOTS'!$D2679</f>
        <v>0</v>
      </c>
      <c r="D2587" s="14" t="str" cm="1">
        <f t="array" aca="1" ref="D2587" ca="1">IFERROR(INDIRECT("'Application For Textile'!L"&amp;'Application For TE &amp; GOTS'!S2679),"")</f>
        <v/>
      </c>
      <c r="E2587" s="14" t="str">
        <f ca="1">'Application For TE &amp; GOTS'!AF2679</f>
        <v/>
      </c>
      <c r="F2587" s="14" t="str">
        <f ca="1">'Application For TE &amp; GOTS'!AH2679</f>
        <v/>
      </c>
      <c r="G2587" s="14" t="e">
        <f ca="1">'Application For TE &amp; GOTS'!AI2679</f>
        <v>#REF!</v>
      </c>
    </row>
    <row r="2588" spans="1:7">
      <c r="A2588" s="14">
        <v>2567</v>
      </c>
      <c r="B2588" s="14" t="str">
        <f ca="1">'Application For TE &amp; GOTS'!X2680</f>
        <v/>
      </c>
      <c r="C2588" s="14">
        <f>'Application For TE &amp; GOTS'!$D2680</f>
        <v>0</v>
      </c>
      <c r="D2588" s="14" t="str" cm="1">
        <f t="array" aca="1" ref="D2588" ca="1">IFERROR(INDIRECT("'Application For Textile'!L"&amp;'Application For TE &amp; GOTS'!S2680),"")</f>
        <v/>
      </c>
      <c r="E2588" s="14" t="str">
        <f ca="1">'Application For TE &amp; GOTS'!AF2680</f>
        <v/>
      </c>
      <c r="F2588" s="14" t="str">
        <f ca="1">'Application For TE &amp; GOTS'!AH2680</f>
        <v/>
      </c>
      <c r="G2588" s="14" t="e">
        <f ca="1">'Application For TE &amp; GOTS'!AI2680</f>
        <v>#REF!</v>
      </c>
    </row>
    <row r="2589" spans="1:7">
      <c r="A2589" s="14">
        <v>2568</v>
      </c>
      <c r="B2589" s="14" t="str">
        <f ca="1">'Application For TE &amp; GOTS'!X2681</f>
        <v/>
      </c>
      <c r="C2589" s="14">
        <f>'Application For TE &amp; GOTS'!$D2681</f>
        <v>0</v>
      </c>
      <c r="D2589" s="14" t="str" cm="1">
        <f t="array" aca="1" ref="D2589" ca="1">IFERROR(INDIRECT("'Application For Textile'!L"&amp;'Application For TE &amp; GOTS'!S2681),"")</f>
        <v/>
      </c>
      <c r="E2589" s="14" t="str">
        <f ca="1">'Application For TE &amp; GOTS'!AF2681</f>
        <v/>
      </c>
      <c r="F2589" s="14" t="str">
        <f ca="1">'Application For TE &amp; GOTS'!AH2681</f>
        <v/>
      </c>
      <c r="G2589" s="14" t="e">
        <f ca="1">'Application For TE &amp; GOTS'!AI2681</f>
        <v>#REF!</v>
      </c>
    </row>
    <row r="2590" spans="1:7">
      <c r="A2590" s="14">
        <v>2569</v>
      </c>
      <c r="B2590" s="14" t="str">
        <f ca="1">'Application For TE &amp; GOTS'!X2682</f>
        <v/>
      </c>
      <c r="C2590" s="14">
        <f>'Application For TE &amp; GOTS'!$D2682</f>
        <v>0</v>
      </c>
      <c r="D2590" s="14" t="str" cm="1">
        <f t="array" aca="1" ref="D2590" ca="1">IFERROR(INDIRECT("'Application For Textile'!L"&amp;'Application For TE &amp; GOTS'!S2682),"")</f>
        <v/>
      </c>
      <c r="E2590" s="14" t="str">
        <f ca="1">'Application For TE &amp; GOTS'!AF2682</f>
        <v/>
      </c>
      <c r="F2590" s="14" t="str">
        <f ca="1">'Application For TE &amp; GOTS'!AH2682</f>
        <v/>
      </c>
      <c r="G2590" s="14" t="e">
        <f ca="1">'Application For TE &amp; GOTS'!AI2682</f>
        <v>#REF!</v>
      </c>
    </row>
    <row r="2591" spans="1:7">
      <c r="A2591" s="14">
        <v>2570</v>
      </c>
      <c r="B2591" s="14" t="str">
        <f ca="1">'Application For TE &amp; GOTS'!X2683</f>
        <v/>
      </c>
      <c r="C2591" s="14">
        <f>'Application For TE &amp; GOTS'!$D2683</f>
        <v>0</v>
      </c>
      <c r="D2591" s="14" t="str" cm="1">
        <f t="array" aca="1" ref="D2591" ca="1">IFERROR(INDIRECT("'Application For Textile'!L"&amp;'Application For TE &amp; GOTS'!S2683),"")</f>
        <v/>
      </c>
      <c r="E2591" s="14" t="str">
        <f ca="1">'Application For TE &amp; GOTS'!AF2683</f>
        <v/>
      </c>
      <c r="F2591" s="14" t="str">
        <f ca="1">'Application For TE &amp; GOTS'!AH2683</f>
        <v/>
      </c>
      <c r="G2591" s="14" t="e">
        <f ca="1">'Application For TE &amp; GOTS'!AI2683</f>
        <v>#REF!</v>
      </c>
    </row>
    <row r="2592" spans="1:7">
      <c r="A2592" s="14">
        <v>2571</v>
      </c>
      <c r="B2592" s="14" t="str">
        <f ca="1">'Application For TE &amp; GOTS'!X2684</f>
        <v/>
      </c>
      <c r="C2592" s="14">
        <f>'Application For TE &amp; GOTS'!$D2684</f>
        <v>0</v>
      </c>
      <c r="D2592" s="14" t="str" cm="1">
        <f t="array" aca="1" ref="D2592" ca="1">IFERROR(INDIRECT("'Application For Textile'!L"&amp;'Application For TE &amp; GOTS'!S2684),"")</f>
        <v/>
      </c>
      <c r="E2592" s="14" t="str">
        <f ca="1">'Application For TE &amp; GOTS'!AF2684</f>
        <v/>
      </c>
      <c r="F2592" s="14" t="str">
        <f ca="1">'Application For TE &amp; GOTS'!AH2684</f>
        <v/>
      </c>
      <c r="G2592" s="14" t="e">
        <f ca="1">'Application For TE &amp; GOTS'!AI2684</f>
        <v>#REF!</v>
      </c>
    </row>
    <row r="2593" spans="1:7">
      <c r="A2593" s="14">
        <v>2572</v>
      </c>
      <c r="B2593" s="14" t="str">
        <f ca="1">'Application For TE &amp; GOTS'!X2685</f>
        <v/>
      </c>
      <c r="C2593" s="14">
        <f>'Application For TE &amp; GOTS'!$D2685</f>
        <v>0</v>
      </c>
      <c r="D2593" s="14" t="str" cm="1">
        <f t="array" aca="1" ref="D2593" ca="1">IFERROR(INDIRECT("'Application For Textile'!L"&amp;'Application For TE &amp; GOTS'!S2685),"")</f>
        <v/>
      </c>
      <c r="E2593" s="14" t="str">
        <f ca="1">'Application For TE &amp; GOTS'!AF2685</f>
        <v/>
      </c>
      <c r="F2593" s="14" t="str">
        <f ca="1">'Application For TE &amp; GOTS'!AH2685</f>
        <v/>
      </c>
      <c r="G2593" s="14" t="e">
        <f ca="1">'Application For TE &amp; GOTS'!AI2685</f>
        <v>#REF!</v>
      </c>
    </row>
    <row r="2594" spans="1:7">
      <c r="A2594" s="14">
        <v>2573</v>
      </c>
      <c r="B2594" s="14" t="str">
        <f ca="1">'Application For TE &amp; GOTS'!X2686</f>
        <v/>
      </c>
      <c r="C2594" s="14">
        <f>'Application For TE &amp; GOTS'!$D2686</f>
        <v>0</v>
      </c>
      <c r="D2594" s="14" t="str" cm="1">
        <f t="array" aca="1" ref="D2594" ca="1">IFERROR(INDIRECT("'Application For Textile'!L"&amp;'Application For TE &amp; GOTS'!S2686),"")</f>
        <v/>
      </c>
      <c r="E2594" s="14" t="str">
        <f ca="1">'Application For TE &amp; GOTS'!AF2686</f>
        <v/>
      </c>
      <c r="F2594" s="14" t="str">
        <f ca="1">'Application For TE &amp; GOTS'!AH2686</f>
        <v/>
      </c>
      <c r="G2594" s="14" t="e">
        <f ca="1">'Application For TE &amp; GOTS'!AI2686</f>
        <v>#REF!</v>
      </c>
    </row>
    <row r="2595" spans="1:7">
      <c r="A2595" s="14">
        <v>2574</v>
      </c>
      <c r="B2595" s="14" t="str">
        <f ca="1">'Application For TE &amp; GOTS'!X2687</f>
        <v/>
      </c>
      <c r="C2595" s="14">
        <f>'Application For TE &amp; GOTS'!$D2687</f>
        <v>0</v>
      </c>
      <c r="D2595" s="14" t="str" cm="1">
        <f t="array" aca="1" ref="D2595" ca="1">IFERROR(INDIRECT("'Application For Textile'!L"&amp;'Application For TE &amp; GOTS'!S2687),"")</f>
        <v/>
      </c>
      <c r="E2595" s="14" t="str">
        <f ca="1">'Application For TE &amp; GOTS'!AF2687</f>
        <v/>
      </c>
      <c r="F2595" s="14" t="str">
        <f ca="1">'Application For TE &amp; GOTS'!AH2687</f>
        <v/>
      </c>
      <c r="G2595" s="14" t="e">
        <f ca="1">'Application For TE &amp; GOTS'!AI2687</f>
        <v>#REF!</v>
      </c>
    </row>
    <row r="2596" spans="1:7">
      <c r="A2596" s="14">
        <v>2575</v>
      </c>
      <c r="B2596" s="14" t="str">
        <f ca="1">'Application For TE &amp; GOTS'!X2688</f>
        <v/>
      </c>
      <c r="C2596" s="14">
        <f>'Application For TE &amp; GOTS'!$D2688</f>
        <v>0</v>
      </c>
      <c r="D2596" s="14" t="str" cm="1">
        <f t="array" aca="1" ref="D2596" ca="1">IFERROR(INDIRECT("'Application For Textile'!L"&amp;'Application For TE &amp; GOTS'!S2688),"")</f>
        <v/>
      </c>
      <c r="E2596" s="14" t="str">
        <f ca="1">'Application For TE &amp; GOTS'!AF2688</f>
        <v/>
      </c>
      <c r="F2596" s="14" t="str">
        <f ca="1">'Application For TE &amp; GOTS'!AH2688</f>
        <v/>
      </c>
      <c r="G2596" s="14" t="e">
        <f ca="1">'Application For TE &amp; GOTS'!AI2688</f>
        <v>#REF!</v>
      </c>
    </row>
    <row r="2597" spans="1:7">
      <c r="A2597" s="14">
        <v>2576</v>
      </c>
      <c r="B2597" s="14" t="str">
        <f ca="1">'Application For TE &amp; GOTS'!X2689</f>
        <v/>
      </c>
      <c r="C2597" s="14">
        <f>'Application For TE &amp; GOTS'!$D2689</f>
        <v>0</v>
      </c>
      <c r="D2597" s="14" t="str" cm="1">
        <f t="array" aca="1" ref="D2597" ca="1">IFERROR(INDIRECT("'Application For Textile'!L"&amp;'Application For TE &amp; GOTS'!S2689),"")</f>
        <v/>
      </c>
      <c r="E2597" s="14" t="str">
        <f ca="1">'Application For TE &amp; GOTS'!AF2689</f>
        <v/>
      </c>
      <c r="F2597" s="14" t="str">
        <f ca="1">'Application For TE &amp; GOTS'!AH2689</f>
        <v/>
      </c>
      <c r="G2597" s="14" t="e">
        <f ca="1">'Application For TE &amp; GOTS'!AI2689</f>
        <v>#REF!</v>
      </c>
    </row>
    <row r="2598" spans="1:7">
      <c r="A2598" s="14">
        <v>2577</v>
      </c>
      <c r="B2598" s="14" t="str">
        <f ca="1">'Application For TE &amp; GOTS'!X2690</f>
        <v/>
      </c>
      <c r="C2598" s="14">
        <f>'Application For TE &amp; GOTS'!$D2690</f>
        <v>0</v>
      </c>
      <c r="D2598" s="14" t="str" cm="1">
        <f t="array" aca="1" ref="D2598" ca="1">IFERROR(INDIRECT("'Application For Textile'!L"&amp;'Application For TE &amp; GOTS'!S2690),"")</f>
        <v/>
      </c>
      <c r="E2598" s="14" t="str">
        <f ca="1">'Application For TE &amp; GOTS'!AF2690</f>
        <v/>
      </c>
      <c r="F2598" s="14" t="str">
        <f ca="1">'Application For TE &amp; GOTS'!AH2690</f>
        <v/>
      </c>
      <c r="G2598" s="14" t="e">
        <f ca="1">'Application For TE &amp; GOTS'!AI2690</f>
        <v>#REF!</v>
      </c>
    </row>
    <row r="2599" spans="1:7">
      <c r="A2599" s="14">
        <v>2578</v>
      </c>
      <c r="B2599" s="14" t="str">
        <f ca="1">'Application For TE &amp; GOTS'!X2691</f>
        <v/>
      </c>
      <c r="C2599" s="14">
        <f>'Application For TE &amp; GOTS'!$D2691</f>
        <v>0</v>
      </c>
      <c r="D2599" s="14" t="str" cm="1">
        <f t="array" aca="1" ref="D2599" ca="1">IFERROR(INDIRECT("'Application For Textile'!L"&amp;'Application For TE &amp; GOTS'!S2691),"")</f>
        <v/>
      </c>
      <c r="E2599" s="14" t="str">
        <f ca="1">'Application For TE &amp; GOTS'!AF2691</f>
        <v/>
      </c>
      <c r="F2599" s="14" t="str">
        <f ca="1">'Application For TE &amp; GOTS'!AH2691</f>
        <v/>
      </c>
      <c r="G2599" s="14" t="e">
        <f ca="1">'Application For TE &amp; GOTS'!AI2691</f>
        <v>#REF!</v>
      </c>
    </row>
    <row r="2600" spans="1:7">
      <c r="A2600" s="14">
        <v>2579</v>
      </c>
      <c r="B2600" s="14" t="str">
        <f ca="1">'Application For TE &amp; GOTS'!X2692</f>
        <v/>
      </c>
      <c r="C2600" s="14">
        <f>'Application For TE &amp; GOTS'!$D2692</f>
        <v>0</v>
      </c>
      <c r="D2600" s="14" t="str" cm="1">
        <f t="array" aca="1" ref="D2600" ca="1">IFERROR(INDIRECT("'Application For Textile'!L"&amp;'Application For TE &amp; GOTS'!S2692),"")</f>
        <v/>
      </c>
      <c r="E2600" s="14" t="str">
        <f ca="1">'Application For TE &amp; GOTS'!AF2692</f>
        <v/>
      </c>
      <c r="F2600" s="14" t="str">
        <f ca="1">'Application For TE &amp; GOTS'!AH2692</f>
        <v/>
      </c>
      <c r="G2600" s="14" t="e">
        <f ca="1">'Application For TE &amp; GOTS'!AI2692</f>
        <v>#REF!</v>
      </c>
    </row>
    <row r="2601" spans="1:7">
      <c r="A2601" s="14">
        <v>2580</v>
      </c>
      <c r="B2601" s="14" t="str">
        <f ca="1">'Application For TE &amp; GOTS'!X2693</f>
        <v/>
      </c>
      <c r="C2601" s="14">
        <f>'Application For TE &amp; GOTS'!$D2693</f>
        <v>0</v>
      </c>
      <c r="D2601" s="14" t="str" cm="1">
        <f t="array" aca="1" ref="D2601" ca="1">IFERROR(INDIRECT("'Application For Textile'!L"&amp;'Application For TE &amp; GOTS'!S2693),"")</f>
        <v/>
      </c>
      <c r="E2601" s="14" t="str">
        <f ca="1">'Application For TE &amp; GOTS'!AF2693</f>
        <v/>
      </c>
      <c r="F2601" s="14" t="str">
        <f ca="1">'Application For TE &amp; GOTS'!AH2693</f>
        <v/>
      </c>
      <c r="G2601" s="14" t="e">
        <f ca="1">'Application For TE &amp; GOTS'!AI2693</f>
        <v>#REF!</v>
      </c>
    </row>
    <row r="2602" spans="1:7">
      <c r="A2602" s="14">
        <v>2581</v>
      </c>
      <c r="B2602" s="14" t="str">
        <f ca="1">'Application For TE &amp; GOTS'!X2694</f>
        <v/>
      </c>
      <c r="C2602" s="14">
        <f>'Application For TE &amp; GOTS'!$D2694</f>
        <v>0</v>
      </c>
      <c r="D2602" s="14" t="str" cm="1">
        <f t="array" aca="1" ref="D2602" ca="1">IFERROR(INDIRECT("'Application For Textile'!L"&amp;'Application For TE &amp; GOTS'!S2694),"")</f>
        <v/>
      </c>
      <c r="E2602" s="14" t="str">
        <f ca="1">'Application For TE &amp; GOTS'!AF2694</f>
        <v/>
      </c>
      <c r="F2602" s="14" t="str">
        <f ca="1">'Application For TE &amp; GOTS'!AH2694</f>
        <v/>
      </c>
      <c r="G2602" s="14" t="e">
        <f ca="1">'Application For TE &amp; GOTS'!AI2694</f>
        <v>#REF!</v>
      </c>
    </row>
    <row r="2603" spans="1:7">
      <c r="A2603" s="14">
        <v>2582</v>
      </c>
      <c r="B2603" s="14" t="str">
        <f ca="1">'Application For TE &amp; GOTS'!X2695</f>
        <v/>
      </c>
      <c r="C2603" s="14">
        <f>'Application For TE &amp; GOTS'!$D2695</f>
        <v>0</v>
      </c>
      <c r="D2603" s="14" t="str" cm="1">
        <f t="array" aca="1" ref="D2603" ca="1">IFERROR(INDIRECT("'Application For Textile'!L"&amp;'Application For TE &amp; GOTS'!S2695),"")</f>
        <v/>
      </c>
      <c r="E2603" s="14" t="str">
        <f ca="1">'Application For TE &amp; GOTS'!AF2695</f>
        <v/>
      </c>
      <c r="F2603" s="14" t="str">
        <f ca="1">'Application For TE &amp; GOTS'!AH2695</f>
        <v/>
      </c>
      <c r="G2603" s="14" t="e">
        <f ca="1">'Application For TE &amp; GOTS'!AI2695</f>
        <v>#REF!</v>
      </c>
    </row>
    <row r="2604" spans="1:7">
      <c r="A2604" s="14">
        <v>2583</v>
      </c>
      <c r="B2604" s="14" t="str">
        <f ca="1">'Application For TE &amp; GOTS'!X2696</f>
        <v/>
      </c>
      <c r="C2604" s="14">
        <f>'Application For TE &amp; GOTS'!$D2696</f>
        <v>0</v>
      </c>
      <c r="D2604" s="14" t="str" cm="1">
        <f t="array" aca="1" ref="D2604" ca="1">IFERROR(INDIRECT("'Application For Textile'!L"&amp;'Application For TE &amp; GOTS'!S2696),"")</f>
        <v/>
      </c>
      <c r="E2604" s="14" t="str">
        <f ca="1">'Application For TE &amp; GOTS'!AF2696</f>
        <v/>
      </c>
      <c r="F2604" s="14" t="str">
        <f ca="1">'Application For TE &amp; GOTS'!AH2696</f>
        <v/>
      </c>
      <c r="G2604" s="14" t="e">
        <f ca="1">'Application For TE &amp; GOTS'!AI2696</f>
        <v>#REF!</v>
      </c>
    </row>
    <row r="2605" spans="1:7">
      <c r="A2605" s="14">
        <v>2584</v>
      </c>
      <c r="B2605" s="14" t="str">
        <f ca="1">'Application For TE &amp; GOTS'!X2697</f>
        <v/>
      </c>
      <c r="C2605" s="14">
        <f>'Application For TE &amp; GOTS'!$D2697</f>
        <v>0</v>
      </c>
      <c r="D2605" s="14" t="str" cm="1">
        <f t="array" aca="1" ref="D2605" ca="1">IFERROR(INDIRECT("'Application For Textile'!L"&amp;'Application For TE &amp; GOTS'!S2697),"")</f>
        <v/>
      </c>
      <c r="E2605" s="14" t="str">
        <f ca="1">'Application For TE &amp; GOTS'!AF2697</f>
        <v/>
      </c>
      <c r="F2605" s="14" t="str">
        <f ca="1">'Application For TE &amp; GOTS'!AH2697</f>
        <v/>
      </c>
      <c r="G2605" s="14" t="e">
        <f ca="1">'Application For TE &amp; GOTS'!AI2697</f>
        <v>#REF!</v>
      </c>
    </row>
    <row r="2606" spans="1:7">
      <c r="A2606" s="14">
        <v>2585</v>
      </c>
      <c r="B2606" s="14" t="str">
        <f ca="1">'Application For TE &amp; GOTS'!X2698</f>
        <v/>
      </c>
      <c r="C2606" s="14">
        <f>'Application For TE &amp; GOTS'!$D2698</f>
        <v>0</v>
      </c>
      <c r="D2606" s="14" t="str" cm="1">
        <f t="array" aca="1" ref="D2606" ca="1">IFERROR(INDIRECT("'Application For Textile'!L"&amp;'Application For TE &amp; GOTS'!S2698),"")</f>
        <v/>
      </c>
      <c r="E2606" s="14" t="str">
        <f ca="1">'Application For TE &amp; GOTS'!AF2698</f>
        <v/>
      </c>
      <c r="F2606" s="14" t="str">
        <f ca="1">'Application For TE &amp; GOTS'!AH2698</f>
        <v/>
      </c>
      <c r="G2606" s="14" t="e">
        <f ca="1">'Application For TE &amp; GOTS'!AI2698</f>
        <v>#REF!</v>
      </c>
    </row>
    <row r="2607" spans="1:7">
      <c r="A2607" s="14">
        <v>2586</v>
      </c>
      <c r="B2607" s="14" t="str">
        <f ca="1">'Application For TE &amp; GOTS'!X2699</f>
        <v/>
      </c>
      <c r="C2607" s="14">
        <f>'Application For TE &amp; GOTS'!$D2699</f>
        <v>0</v>
      </c>
      <c r="D2607" s="14" t="str" cm="1">
        <f t="array" aca="1" ref="D2607" ca="1">IFERROR(INDIRECT("'Application For Textile'!L"&amp;'Application For TE &amp; GOTS'!S2699),"")</f>
        <v/>
      </c>
      <c r="E2607" s="14" t="str">
        <f ca="1">'Application For TE &amp; GOTS'!AF2699</f>
        <v/>
      </c>
      <c r="F2607" s="14" t="str">
        <f ca="1">'Application For TE &amp; GOTS'!AH2699</f>
        <v/>
      </c>
      <c r="G2607" s="14" t="e">
        <f ca="1">'Application For TE &amp; GOTS'!AI2699</f>
        <v>#REF!</v>
      </c>
    </row>
    <row r="2608" spans="1:7">
      <c r="A2608" s="14">
        <v>2587</v>
      </c>
      <c r="B2608" s="14" t="str">
        <f ca="1">'Application For TE &amp; GOTS'!X2700</f>
        <v/>
      </c>
      <c r="C2608" s="14">
        <f>'Application For TE &amp; GOTS'!$D2700</f>
        <v>0</v>
      </c>
      <c r="D2608" s="14" t="str" cm="1">
        <f t="array" aca="1" ref="D2608" ca="1">IFERROR(INDIRECT("'Application For Textile'!L"&amp;'Application For TE &amp; GOTS'!S2700),"")</f>
        <v/>
      </c>
      <c r="E2608" s="14" t="str">
        <f ca="1">'Application For TE &amp; GOTS'!AF2700</f>
        <v/>
      </c>
      <c r="F2608" s="14" t="str">
        <f ca="1">'Application For TE &amp; GOTS'!AH2700</f>
        <v/>
      </c>
      <c r="G2608" s="14" t="e">
        <f ca="1">'Application For TE &amp; GOTS'!AI2700</f>
        <v>#REF!</v>
      </c>
    </row>
    <row r="2609" spans="1:7">
      <c r="A2609" s="14">
        <v>2588</v>
      </c>
      <c r="B2609" s="14" t="str">
        <f ca="1">'Application For TE &amp; GOTS'!X2701</f>
        <v/>
      </c>
      <c r="C2609" s="14">
        <f>'Application For TE &amp; GOTS'!$D2701</f>
        <v>0</v>
      </c>
      <c r="D2609" s="14" t="str" cm="1">
        <f t="array" aca="1" ref="D2609" ca="1">IFERROR(INDIRECT("'Application For Textile'!L"&amp;'Application For TE &amp; GOTS'!S2701),"")</f>
        <v/>
      </c>
      <c r="E2609" s="14" t="str">
        <f ca="1">'Application For TE &amp; GOTS'!AF2701</f>
        <v/>
      </c>
      <c r="F2609" s="14" t="str">
        <f ca="1">'Application For TE &amp; GOTS'!AH2701</f>
        <v/>
      </c>
      <c r="G2609" s="14" t="e">
        <f ca="1">'Application For TE &amp; GOTS'!AI2701</f>
        <v>#REF!</v>
      </c>
    </row>
    <row r="2610" spans="1:7">
      <c r="A2610" s="14">
        <v>2589</v>
      </c>
      <c r="B2610" s="14" t="str">
        <f ca="1">'Application For TE &amp; GOTS'!X2702</f>
        <v/>
      </c>
      <c r="C2610" s="14">
        <f>'Application For TE &amp; GOTS'!$D2702</f>
        <v>0</v>
      </c>
      <c r="D2610" s="14" t="str" cm="1">
        <f t="array" aca="1" ref="D2610" ca="1">IFERROR(INDIRECT("'Application For Textile'!L"&amp;'Application For TE &amp; GOTS'!S2702),"")</f>
        <v/>
      </c>
      <c r="E2610" s="14" t="str">
        <f ca="1">'Application For TE &amp; GOTS'!AF2702</f>
        <v/>
      </c>
      <c r="F2610" s="14" t="str">
        <f ca="1">'Application For TE &amp; GOTS'!AH2702</f>
        <v/>
      </c>
      <c r="G2610" s="14" t="e">
        <f ca="1">'Application For TE &amp; GOTS'!AI2702</f>
        <v>#REF!</v>
      </c>
    </row>
    <row r="2611" spans="1:7">
      <c r="A2611" s="14">
        <v>2590</v>
      </c>
      <c r="B2611" s="14" t="str">
        <f ca="1">'Application For TE &amp; GOTS'!X2703</f>
        <v/>
      </c>
      <c r="C2611" s="14">
        <f>'Application For TE &amp; GOTS'!$D2703</f>
        <v>0</v>
      </c>
      <c r="D2611" s="14" t="str" cm="1">
        <f t="array" aca="1" ref="D2611" ca="1">IFERROR(INDIRECT("'Application For Textile'!L"&amp;'Application For TE &amp; GOTS'!S2703),"")</f>
        <v/>
      </c>
      <c r="E2611" s="14" t="str">
        <f ca="1">'Application For TE &amp; GOTS'!AF2703</f>
        <v/>
      </c>
      <c r="F2611" s="14" t="str">
        <f ca="1">'Application For TE &amp; GOTS'!AH2703</f>
        <v/>
      </c>
      <c r="G2611" s="14" t="e">
        <f ca="1">'Application For TE &amp; GOTS'!AI2703</f>
        <v>#REF!</v>
      </c>
    </row>
    <row r="2612" spans="1:7">
      <c r="A2612" s="14">
        <v>2591</v>
      </c>
      <c r="B2612" s="14" t="str">
        <f ca="1">'Application For TE &amp; GOTS'!X2704</f>
        <v/>
      </c>
      <c r="C2612" s="14">
        <f>'Application For TE &amp; GOTS'!$D2704</f>
        <v>0</v>
      </c>
      <c r="D2612" s="14" t="str" cm="1">
        <f t="array" aca="1" ref="D2612" ca="1">IFERROR(INDIRECT("'Application For Textile'!L"&amp;'Application For TE &amp; GOTS'!S2704),"")</f>
        <v/>
      </c>
      <c r="E2612" s="14" t="str">
        <f ca="1">'Application For TE &amp; GOTS'!AF2704</f>
        <v/>
      </c>
      <c r="F2612" s="14" t="str">
        <f ca="1">'Application For TE &amp; GOTS'!AH2704</f>
        <v/>
      </c>
      <c r="G2612" s="14" t="e">
        <f ca="1">'Application For TE &amp; GOTS'!AI2704</f>
        <v>#REF!</v>
      </c>
    </row>
    <row r="2613" spans="1:7">
      <c r="A2613" s="14">
        <v>2592</v>
      </c>
      <c r="B2613" s="14" t="str">
        <f ca="1">'Application For TE &amp; GOTS'!X2705</f>
        <v/>
      </c>
      <c r="C2613" s="14">
        <f>'Application For TE &amp; GOTS'!$D2705</f>
        <v>0</v>
      </c>
      <c r="D2613" s="14" t="str" cm="1">
        <f t="array" aca="1" ref="D2613" ca="1">IFERROR(INDIRECT("'Application For Textile'!L"&amp;'Application For TE &amp; GOTS'!S2705),"")</f>
        <v/>
      </c>
      <c r="E2613" s="14" t="str">
        <f ca="1">'Application For TE &amp; GOTS'!AF2705</f>
        <v/>
      </c>
      <c r="F2613" s="14" t="str">
        <f ca="1">'Application For TE &amp; GOTS'!AH2705</f>
        <v/>
      </c>
      <c r="G2613" s="14" t="e">
        <f ca="1">'Application For TE &amp; GOTS'!AI2705</f>
        <v>#REF!</v>
      </c>
    </row>
    <row r="2614" spans="1:7">
      <c r="A2614" s="14">
        <v>2593</v>
      </c>
      <c r="B2614" s="14" t="str">
        <f ca="1">'Application For TE &amp; GOTS'!X2706</f>
        <v/>
      </c>
      <c r="C2614" s="14">
        <f>'Application For TE &amp; GOTS'!$D2706</f>
        <v>0</v>
      </c>
      <c r="D2614" s="14" t="str" cm="1">
        <f t="array" aca="1" ref="D2614" ca="1">IFERROR(INDIRECT("'Application For Textile'!L"&amp;'Application For TE &amp; GOTS'!S2706),"")</f>
        <v/>
      </c>
      <c r="E2614" s="14" t="str">
        <f ca="1">'Application For TE &amp; GOTS'!AF2706</f>
        <v/>
      </c>
      <c r="F2614" s="14" t="str">
        <f ca="1">'Application For TE &amp; GOTS'!AH2706</f>
        <v/>
      </c>
      <c r="G2614" s="14" t="e">
        <f ca="1">'Application For TE &amp; GOTS'!AI2706</f>
        <v>#REF!</v>
      </c>
    </row>
    <row r="2615" spans="1:7">
      <c r="A2615" s="14">
        <v>2594</v>
      </c>
      <c r="B2615" s="14" t="str">
        <f ca="1">'Application For TE &amp; GOTS'!X2707</f>
        <v/>
      </c>
      <c r="C2615" s="14">
        <f>'Application For TE &amp; GOTS'!$D2707</f>
        <v>0</v>
      </c>
      <c r="D2615" s="14" t="str" cm="1">
        <f t="array" aca="1" ref="D2615" ca="1">IFERROR(INDIRECT("'Application For Textile'!L"&amp;'Application For TE &amp; GOTS'!S2707),"")</f>
        <v/>
      </c>
      <c r="E2615" s="14" t="str">
        <f ca="1">'Application For TE &amp; GOTS'!AF2707</f>
        <v/>
      </c>
      <c r="F2615" s="14" t="str">
        <f ca="1">'Application For TE &amp; GOTS'!AH2707</f>
        <v/>
      </c>
      <c r="G2615" s="14" t="e">
        <f ca="1">'Application For TE &amp; GOTS'!AI2707</f>
        <v>#REF!</v>
      </c>
    </row>
    <row r="2616" spans="1:7">
      <c r="A2616" s="14">
        <v>2595</v>
      </c>
      <c r="B2616" s="14" t="str">
        <f ca="1">'Application For TE &amp; GOTS'!X2708</f>
        <v/>
      </c>
      <c r="C2616" s="14">
        <f>'Application For TE &amp; GOTS'!$D2708</f>
        <v>0</v>
      </c>
      <c r="D2616" s="14" t="str" cm="1">
        <f t="array" aca="1" ref="D2616" ca="1">IFERROR(INDIRECT("'Application For Textile'!L"&amp;'Application For TE &amp; GOTS'!S2708),"")</f>
        <v/>
      </c>
      <c r="E2616" s="14" t="str">
        <f ca="1">'Application For TE &amp; GOTS'!AF2708</f>
        <v/>
      </c>
      <c r="F2616" s="14" t="str">
        <f ca="1">'Application For TE &amp; GOTS'!AH2708</f>
        <v/>
      </c>
      <c r="G2616" s="14" t="e">
        <f ca="1">'Application For TE &amp; GOTS'!AI2708</f>
        <v>#REF!</v>
      </c>
    </row>
    <row r="2617" spans="1:7">
      <c r="A2617" s="14">
        <v>2596</v>
      </c>
      <c r="B2617" s="14" t="str">
        <f ca="1">'Application For TE &amp; GOTS'!X2709</f>
        <v/>
      </c>
      <c r="C2617" s="14">
        <f>'Application For TE &amp; GOTS'!$D2709</f>
        <v>0</v>
      </c>
      <c r="D2617" s="14" t="str" cm="1">
        <f t="array" aca="1" ref="D2617" ca="1">IFERROR(INDIRECT("'Application For Textile'!L"&amp;'Application For TE &amp; GOTS'!S2709),"")</f>
        <v/>
      </c>
      <c r="E2617" s="14" t="str">
        <f ca="1">'Application For TE &amp; GOTS'!AF2709</f>
        <v/>
      </c>
      <c r="F2617" s="14" t="str">
        <f ca="1">'Application For TE &amp; GOTS'!AH2709</f>
        <v/>
      </c>
      <c r="G2617" s="14" t="e">
        <f ca="1">'Application For TE &amp; GOTS'!AI2709</f>
        <v>#REF!</v>
      </c>
    </row>
    <row r="2618" spans="1:7">
      <c r="A2618" s="14">
        <v>2597</v>
      </c>
      <c r="B2618" s="14" t="str">
        <f ca="1">'Application For TE &amp; GOTS'!X2710</f>
        <v/>
      </c>
      <c r="C2618" s="14">
        <f>'Application For TE &amp; GOTS'!$D2710</f>
        <v>0</v>
      </c>
      <c r="D2618" s="14" t="str" cm="1">
        <f t="array" aca="1" ref="D2618" ca="1">IFERROR(INDIRECT("'Application For Textile'!L"&amp;'Application For TE &amp; GOTS'!S2710),"")</f>
        <v/>
      </c>
      <c r="E2618" s="14" t="str">
        <f ca="1">'Application For TE &amp; GOTS'!AF2710</f>
        <v/>
      </c>
      <c r="F2618" s="14" t="str">
        <f ca="1">'Application For TE &amp; GOTS'!AH2710</f>
        <v/>
      </c>
      <c r="G2618" s="14" t="e">
        <f ca="1">'Application For TE &amp; GOTS'!AI2710</f>
        <v>#REF!</v>
      </c>
    </row>
    <row r="2619" spans="1:7">
      <c r="A2619" s="14">
        <v>2598</v>
      </c>
      <c r="B2619" s="14" t="str">
        <f ca="1">'Application For TE &amp; GOTS'!X2711</f>
        <v/>
      </c>
      <c r="C2619" s="14">
        <f>'Application For TE &amp; GOTS'!$D2711</f>
        <v>0</v>
      </c>
      <c r="D2619" s="14" t="str" cm="1">
        <f t="array" aca="1" ref="D2619" ca="1">IFERROR(INDIRECT("'Application For Textile'!L"&amp;'Application For TE &amp; GOTS'!S2711),"")</f>
        <v/>
      </c>
      <c r="E2619" s="14" t="str">
        <f ca="1">'Application For TE &amp; GOTS'!AF2711</f>
        <v/>
      </c>
      <c r="F2619" s="14" t="str">
        <f ca="1">'Application For TE &amp; GOTS'!AH2711</f>
        <v/>
      </c>
      <c r="G2619" s="14" t="e">
        <f ca="1">'Application For TE &amp; GOTS'!AI2711</f>
        <v>#REF!</v>
      </c>
    </row>
    <row r="2620" spans="1:7">
      <c r="A2620" s="14">
        <v>2599</v>
      </c>
      <c r="B2620" s="14" t="str">
        <f ca="1">'Application For TE &amp; GOTS'!X2712</f>
        <v/>
      </c>
      <c r="C2620" s="14">
        <f>'Application For TE &amp; GOTS'!$D2712</f>
        <v>0</v>
      </c>
      <c r="D2620" s="14" t="str" cm="1">
        <f t="array" aca="1" ref="D2620" ca="1">IFERROR(INDIRECT("'Application For Textile'!L"&amp;'Application For TE &amp; GOTS'!S2712),"")</f>
        <v/>
      </c>
      <c r="E2620" s="14" t="str">
        <f ca="1">'Application For TE &amp; GOTS'!AF2712</f>
        <v/>
      </c>
      <c r="F2620" s="14" t="str">
        <f ca="1">'Application For TE &amp; GOTS'!AH2712</f>
        <v/>
      </c>
      <c r="G2620" s="14" t="e">
        <f ca="1">'Application For TE &amp; GOTS'!AI2712</f>
        <v>#REF!</v>
      </c>
    </row>
    <row r="2621" spans="1:7">
      <c r="A2621" s="14">
        <v>2600</v>
      </c>
      <c r="B2621" s="14" t="str">
        <f ca="1">'Application For TE &amp; GOTS'!X2713</f>
        <v/>
      </c>
      <c r="C2621" s="14">
        <f>'Application For TE &amp; GOTS'!$D2713</f>
        <v>0</v>
      </c>
      <c r="D2621" s="14" t="str" cm="1">
        <f t="array" aca="1" ref="D2621" ca="1">IFERROR(INDIRECT("'Application For Textile'!L"&amp;'Application For TE &amp; GOTS'!S2713),"")</f>
        <v/>
      </c>
      <c r="E2621" s="14" t="str">
        <f ca="1">'Application For TE &amp; GOTS'!AF2713</f>
        <v/>
      </c>
      <c r="F2621" s="14" t="str">
        <f ca="1">'Application For TE &amp; GOTS'!AH2713</f>
        <v/>
      </c>
      <c r="G2621" s="14" t="e">
        <f ca="1">'Application For TE &amp; GOTS'!AI2713</f>
        <v>#REF!</v>
      </c>
    </row>
    <row r="2622" spans="1:7">
      <c r="A2622" s="14">
        <v>2601</v>
      </c>
      <c r="B2622" s="14" t="str">
        <f ca="1">'Application For TE &amp; GOTS'!X2714</f>
        <v/>
      </c>
      <c r="C2622" s="14">
        <f>'Application For TE &amp; GOTS'!$D2714</f>
        <v>0</v>
      </c>
      <c r="D2622" s="14" t="str" cm="1">
        <f t="array" aca="1" ref="D2622" ca="1">IFERROR(INDIRECT("'Application For Textile'!L"&amp;'Application For TE &amp; GOTS'!S2714),"")</f>
        <v/>
      </c>
      <c r="E2622" s="14" t="str">
        <f ca="1">'Application For TE &amp; GOTS'!AF2714</f>
        <v/>
      </c>
      <c r="F2622" s="14" t="str">
        <f ca="1">'Application For TE &amp; GOTS'!AH2714</f>
        <v/>
      </c>
      <c r="G2622" s="14" t="e">
        <f ca="1">'Application For TE &amp; GOTS'!AI2714</f>
        <v>#REF!</v>
      </c>
    </row>
    <row r="2623" spans="1:7">
      <c r="A2623" s="14">
        <v>2602</v>
      </c>
      <c r="B2623" s="14" t="str">
        <f ca="1">'Application For TE &amp; GOTS'!X2715</f>
        <v/>
      </c>
      <c r="C2623" s="14">
        <f>'Application For TE &amp; GOTS'!$D2715</f>
        <v>0</v>
      </c>
      <c r="D2623" s="14" t="str" cm="1">
        <f t="array" aca="1" ref="D2623" ca="1">IFERROR(INDIRECT("'Application For Textile'!L"&amp;'Application For TE &amp; GOTS'!S2715),"")</f>
        <v/>
      </c>
      <c r="E2623" s="14" t="str">
        <f ca="1">'Application For TE &amp; GOTS'!AF2715</f>
        <v/>
      </c>
      <c r="F2623" s="14" t="str">
        <f ca="1">'Application For TE &amp; GOTS'!AH2715</f>
        <v/>
      </c>
      <c r="G2623" s="14" t="e">
        <f ca="1">'Application For TE &amp; GOTS'!AI2715</f>
        <v>#REF!</v>
      </c>
    </row>
    <row r="2624" spans="1:7">
      <c r="A2624" s="14">
        <v>2603</v>
      </c>
      <c r="B2624" s="14" t="str">
        <f ca="1">'Application For TE &amp; GOTS'!X2716</f>
        <v/>
      </c>
      <c r="C2624" s="14">
        <f>'Application For TE &amp; GOTS'!$D2716</f>
        <v>0</v>
      </c>
      <c r="D2624" s="14" t="str" cm="1">
        <f t="array" aca="1" ref="D2624" ca="1">IFERROR(INDIRECT("'Application For Textile'!L"&amp;'Application For TE &amp; GOTS'!S2716),"")</f>
        <v/>
      </c>
      <c r="E2624" s="14" t="str">
        <f ca="1">'Application For TE &amp; GOTS'!AF2716</f>
        <v/>
      </c>
      <c r="F2624" s="14" t="str">
        <f ca="1">'Application For TE &amp; GOTS'!AH2716</f>
        <v/>
      </c>
      <c r="G2624" s="14" t="e">
        <f ca="1">'Application For TE &amp; GOTS'!AI2716</f>
        <v>#REF!</v>
      </c>
    </row>
    <row r="2625" spans="1:7">
      <c r="A2625" s="14">
        <v>2604</v>
      </c>
      <c r="B2625" s="14" t="str">
        <f ca="1">'Application For TE &amp; GOTS'!X2717</f>
        <v/>
      </c>
      <c r="C2625" s="14">
        <f>'Application For TE &amp; GOTS'!$D2717</f>
        <v>0</v>
      </c>
      <c r="D2625" s="14" t="str" cm="1">
        <f t="array" aca="1" ref="D2625" ca="1">IFERROR(INDIRECT("'Application For Textile'!L"&amp;'Application For TE &amp; GOTS'!S2717),"")</f>
        <v/>
      </c>
      <c r="E2625" s="14" t="str">
        <f ca="1">'Application For TE &amp; GOTS'!AF2717</f>
        <v/>
      </c>
      <c r="F2625" s="14" t="str">
        <f ca="1">'Application For TE &amp; GOTS'!AH2717</f>
        <v/>
      </c>
      <c r="G2625" s="14" t="e">
        <f ca="1">'Application For TE &amp; GOTS'!AI2717</f>
        <v>#REF!</v>
      </c>
    </row>
    <row r="2626" spans="1:7">
      <c r="A2626" s="14">
        <v>2605</v>
      </c>
      <c r="B2626" s="14" t="str">
        <f ca="1">'Application For TE &amp; GOTS'!X2718</f>
        <v/>
      </c>
      <c r="C2626" s="14">
        <f>'Application For TE &amp; GOTS'!$D2718</f>
        <v>0</v>
      </c>
      <c r="D2626" s="14" t="str" cm="1">
        <f t="array" aca="1" ref="D2626" ca="1">IFERROR(INDIRECT("'Application For Textile'!L"&amp;'Application For TE &amp; GOTS'!S2718),"")</f>
        <v/>
      </c>
      <c r="E2626" s="14" t="str">
        <f ca="1">'Application For TE &amp; GOTS'!AF2718</f>
        <v/>
      </c>
      <c r="F2626" s="14" t="str">
        <f ca="1">'Application For TE &amp; GOTS'!AH2718</f>
        <v/>
      </c>
      <c r="G2626" s="14" t="e">
        <f ca="1">'Application For TE &amp; GOTS'!AI2718</f>
        <v>#REF!</v>
      </c>
    </row>
    <row r="2627" spans="1:7">
      <c r="A2627" s="14">
        <v>2606</v>
      </c>
      <c r="B2627" s="14" t="str">
        <f ca="1">'Application For TE &amp; GOTS'!X2719</f>
        <v/>
      </c>
      <c r="C2627" s="14">
        <f>'Application For TE &amp; GOTS'!$D2719</f>
        <v>0</v>
      </c>
      <c r="D2627" s="14" t="str" cm="1">
        <f t="array" aca="1" ref="D2627" ca="1">IFERROR(INDIRECT("'Application For Textile'!L"&amp;'Application For TE &amp; GOTS'!S2719),"")</f>
        <v/>
      </c>
      <c r="E2627" s="14" t="str">
        <f ca="1">'Application For TE &amp; GOTS'!AF2719</f>
        <v/>
      </c>
      <c r="F2627" s="14" t="str">
        <f ca="1">'Application For TE &amp; GOTS'!AH2719</f>
        <v/>
      </c>
      <c r="G2627" s="14" t="e">
        <f ca="1">'Application For TE &amp; GOTS'!AI2719</f>
        <v>#REF!</v>
      </c>
    </row>
    <row r="2628" spans="1:7">
      <c r="A2628" s="14">
        <v>2607</v>
      </c>
      <c r="B2628" s="14" t="str">
        <f ca="1">'Application For TE &amp; GOTS'!X2720</f>
        <v/>
      </c>
      <c r="C2628" s="14">
        <f>'Application For TE &amp; GOTS'!$D2720</f>
        <v>0</v>
      </c>
      <c r="D2628" s="14" t="str" cm="1">
        <f t="array" aca="1" ref="D2628" ca="1">IFERROR(INDIRECT("'Application For Textile'!L"&amp;'Application For TE &amp; GOTS'!S2720),"")</f>
        <v/>
      </c>
      <c r="E2628" s="14" t="str">
        <f ca="1">'Application For TE &amp; GOTS'!AF2720</f>
        <v/>
      </c>
      <c r="F2628" s="14" t="str">
        <f ca="1">'Application For TE &amp; GOTS'!AH2720</f>
        <v/>
      </c>
      <c r="G2628" s="14" t="e">
        <f ca="1">'Application For TE &amp; GOTS'!AI2720</f>
        <v>#REF!</v>
      </c>
    </row>
    <row r="2629" spans="1:7">
      <c r="A2629" s="14">
        <v>2608</v>
      </c>
      <c r="B2629" s="14" t="str">
        <f ca="1">'Application For TE &amp; GOTS'!X2721</f>
        <v/>
      </c>
      <c r="C2629" s="14">
        <f>'Application For TE &amp; GOTS'!$D2721</f>
        <v>0</v>
      </c>
      <c r="D2629" s="14" t="str" cm="1">
        <f t="array" aca="1" ref="D2629" ca="1">IFERROR(INDIRECT("'Application For Textile'!L"&amp;'Application For TE &amp; GOTS'!S2721),"")</f>
        <v/>
      </c>
      <c r="E2629" s="14" t="str">
        <f ca="1">'Application For TE &amp; GOTS'!AF2721</f>
        <v/>
      </c>
      <c r="F2629" s="14" t="str">
        <f ca="1">'Application For TE &amp; GOTS'!AH2721</f>
        <v/>
      </c>
      <c r="G2629" s="14" t="e">
        <f ca="1">'Application For TE &amp; GOTS'!AI2721</f>
        <v>#REF!</v>
      </c>
    </row>
    <row r="2630" spans="1:7">
      <c r="A2630" s="14">
        <v>2609</v>
      </c>
      <c r="B2630" s="14" t="str">
        <f ca="1">'Application For TE &amp; GOTS'!X2722</f>
        <v/>
      </c>
      <c r="C2630" s="14">
        <f>'Application For TE &amp; GOTS'!$D2722</f>
        <v>0</v>
      </c>
      <c r="D2630" s="14" t="str" cm="1">
        <f t="array" aca="1" ref="D2630" ca="1">IFERROR(INDIRECT("'Application For Textile'!L"&amp;'Application For TE &amp; GOTS'!S2722),"")</f>
        <v/>
      </c>
      <c r="E2630" s="14" t="str">
        <f ca="1">'Application For TE &amp; GOTS'!AF2722</f>
        <v/>
      </c>
      <c r="F2630" s="14" t="str">
        <f ca="1">'Application For TE &amp; GOTS'!AH2722</f>
        <v/>
      </c>
      <c r="G2630" s="14" t="e">
        <f ca="1">'Application For TE &amp; GOTS'!AI2722</f>
        <v>#REF!</v>
      </c>
    </row>
    <row r="2631" spans="1:7">
      <c r="A2631" s="14">
        <v>2610</v>
      </c>
      <c r="B2631" s="14" t="str">
        <f ca="1">'Application For TE &amp; GOTS'!X2723</f>
        <v/>
      </c>
      <c r="C2631" s="14">
        <f>'Application For TE &amp; GOTS'!$D2723</f>
        <v>0</v>
      </c>
      <c r="D2631" s="14" t="str" cm="1">
        <f t="array" aca="1" ref="D2631" ca="1">IFERROR(INDIRECT("'Application For Textile'!L"&amp;'Application For TE &amp; GOTS'!S2723),"")</f>
        <v/>
      </c>
      <c r="E2631" s="14" t="str">
        <f ca="1">'Application For TE &amp; GOTS'!AF2723</f>
        <v/>
      </c>
      <c r="F2631" s="14" t="str">
        <f ca="1">'Application For TE &amp; GOTS'!AH2723</f>
        <v/>
      </c>
      <c r="G2631" s="14" t="e">
        <f ca="1">'Application For TE &amp; GOTS'!AI2723</f>
        <v>#REF!</v>
      </c>
    </row>
    <row r="2632" spans="1:7">
      <c r="A2632" s="14">
        <v>2611</v>
      </c>
      <c r="B2632" s="14" t="str">
        <f ca="1">'Application For TE &amp; GOTS'!X2724</f>
        <v/>
      </c>
      <c r="C2632" s="14">
        <f>'Application For TE &amp; GOTS'!$D2724</f>
        <v>0</v>
      </c>
      <c r="D2632" s="14" t="str" cm="1">
        <f t="array" aca="1" ref="D2632" ca="1">IFERROR(INDIRECT("'Application For Textile'!L"&amp;'Application For TE &amp; GOTS'!S2724),"")</f>
        <v/>
      </c>
      <c r="E2632" s="14" t="str">
        <f ca="1">'Application For TE &amp; GOTS'!AF2724</f>
        <v/>
      </c>
      <c r="F2632" s="14" t="str">
        <f ca="1">'Application For TE &amp; GOTS'!AH2724</f>
        <v/>
      </c>
      <c r="G2632" s="14" t="e">
        <f ca="1">'Application For TE &amp; GOTS'!AI2724</f>
        <v>#REF!</v>
      </c>
    </row>
    <row r="2633" spans="1:7">
      <c r="A2633" s="14">
        <v>2612</v>
      </c>
      <c r="B2633" s="14" t="str">
        <f ca="1">'Application For TE &amp; GOTS'!X2725</f>
        <v/>
      </c>
      <c r="C2633" s="14">
        <f>'Application For TE &amp; GOTS'!$D2725</f>
        <v>0</v>
      </c>
      <c r="D2633" s="14" t="str" cm="1">
        <f t="array" aca="1" ref="D2633" ca="1">IFERROR(INDIRECT("'Application For Textile'!L"&amp;'Application For TE &amp; GOTS'!S2725),"")</f>
        <v/>
      </c>
      <c r="E2633" s="14" t="str">
        <f ca="1">'Application For TE &amp; GOTS'!AF2725</f>
        <v/>
      </c>
      <c r="F2633" s="14" t="str">
        <f ca="1">'Application For TE &amp; GOTS'!AH2725</f>
        <v/>
      </c>
      <c r="G2633" s="14" t="e">
        <f ca="1">'Application For TE &amp; GOTS'!AI2725</f>
        <v>#REF!</v>
      </c>
    </row>
    <row r="2634" spans="1:7">
      <c r="A2634" s="14">
        <v>2613</v>
      </c>
      <c r="B2634" s="14" t="str">
        <f ca="1">'Application For TE &amp; GOTS'!X2726</f>
        <v/>
      </c>
      <c r="C2634" s="14">
        <f>'Application For TE &amp; GOTS'!$D2726</f>
        <v>0</v>
      </c>
      <c r="D2634" s="14" t="str" cm="1">
        <f t="array" aca="1" ref="D2634" ca="1">IFERROR(INDIRECT("'Application For Textile'!L"&amp;'Application For TE &amp; GOTS'!S2726),"")</f>
        <v/>
      </c>
      <c r="E2634" s="14" t="str">
        <f ca="1">'Application For TE &amp; GOTS'!AF2726</f>
        <v/>
      </c>
      <c r="F2634" s="14" t="str">
        <f ca="1">'Application For TE &amp; GOTS'!AH2726</f>
        <v/>
      </c>
      <c r="G2634" s="14" t="e">
        <f ca="1">'Application For TE &amp; GOTS'!AI2726</f>
        <v>#REF!</v>
      </c>
    </row>
    <row r="2635" spans="1:7">
      <c r="A2635" s="14">
        <v>2614</v>
      </c>
      <c r="B2635" s="14" t="str">
        <f ca="1">'Application For TE &amp; GOTS'!X2727</f>
        <v/>
      </c>
      <c r="C2635" s="14">
        <f>'Application For TE &amp; GOTS'!$D2727</f>
        <v>0</v>
      </c>
      <c r="D2635" s="14" t="str" cm="1">
        <f t="array" aca="1" ref="D2635" ca="1">IFERROR(INDIRECT("'Application For Textile'!L"&amp;'Application For TE &amp; GOTS'!S2727),"")</f>
        <v/>
      </c>
      <c r="E2635" s="14" t="str">
        <f ca="1">'Application For TE &amp; GOTS'!AF2727</f>
        <v/>
      </c>
      <c r="F2635" s="14" t="str">
        <f ca="1">'Application For TE &amp; GOTS'!AH2727</f>
        <v/>
      </c>
      <c r="G2635" s="14" t="e">
        <f ca="1">'Application For TE &amp; GOTS'!AI2727</f>
        <v>#REF!</v>
      </c>
    </row>
    <row r="2636" spans="1:7">
      <c r="A2636" s="14">
        <v>2615</v>
      </c>
      <c r="B2636" s="14" t="str">
        <f ca="1">'Application For TE &amp; GOTS'!X2728</f>
        <v/>
      </c>
      <c r="C2636" s="14">
        <f>'Application For TE &amp; GOTS'!$D2728</f>
        <v>0</v>
      </c>
      <c r="D2636" s="14" t="str" cm="1">
        <f t="array" aca="1" ref="D2636" ca="1">IFERROR(INDIRECT("'Application For Textile'!L"&amp;'Application For TE &amp; GOTS'!S2728),"")</f>
        <v/>
      </c>
      <c r="E2636" s="14" t="str">
        <f ca="1">'Application For TE &amp; GOTS'!AF2728</f>
        <v/>
      </c>
      <c r="F2636" s="14" t="str">
        <f ca="1">'Application For TE &amp; GOTS'!AH2728</f>
        <v/>
      </c>
      <c r="G2636" s="14" t="e">
        <f ca="1">'Application For TE &amp; GOTS'!AI2728</f>
        <v>#REF!</v>
      </c>
    </row>
    <row r="2637" spans="1:7">
      <c r="A2637" s="14">
        <v>2616</v>
      </c>
      <c r="B2637" s="14" t="str">
        <f ca="1">'Application For TE &amp; GOTS'!X2729</f>
        <v/>
      </c>
      <c r="C2637" s="14">
        <f>'Application For TE &amp; GOTS'!$D2729</f>
        <v>0</v>
      </c>
      <c r="D2637" s="14" t="str" cm="1">
        <f t="array" aca="1" ref="D2637" ca="1">IFERROR(INDIRECT("'Application For Textile'!L"&amp;'Application For TE &amp; GOTS'!S2729),"")</f>
        <v/>
      </c>
      <c r="E2637" s="14" t="str">
        <f ca="1">'Application For TE &amp; GOTS'!AF2729</f>
        <v/>
      </c>
      <c r="F2637" s="14" t="str">
        <f ca="1">'Application For TE &amp; GOTS'!AH2729</f>
        <v/>
      </c>
      <c r="G2637" s="14" t="e">
        <f ca="1">'Application For TE &amp; GOTS'!AI2729</f>
        <v>#REF!</v>
      </c>
    </row>
    <row r="2638" spans="1:7">
      <c r="A2638" s="14">
        <v>2617</v>
      </c>
      <c r="B2638" s="14" t="str">
        <f ca="1">'Application For TE &amp; GOTS'!X2730</f>
        <v/>
      </c>
      <c r="C2638" s="14">
        <f>'Application For TE &amp; GOTS'!$D2730</f>
        <v>0</v>
      </c>
      <c r="D2638" s="14" t="str" cm="1">
        <f t="array" aca="1" ref="D2638" ca="1">IFERROR(INDIRECT("'Application For Textile'!L"&amp;'Application For TE &amp; GOTS'!S2730),"")</f>
        <v/>
      </c>
      <c r="E2638" s="14" t="str">
        <f ca="1">'Application For TE &amp; GOTS'!AF2730</f>
        <v/>
      </c>
      <c r="F2638" s="14" t="str">
        <f ca="1">'Application For TE &amp; GOTS'!AH2730</f>
        <v/>
      </c>
      <c r="G2638" s="14" t="e">
        <f ca="1">'Application For TE &amp; GOTS'!AI2730</f>
        <v>#REF!</v>
      </c>
    </row>
    <row r="2639" spans="1:7">
      <c r="A2639" s="14">
        <v>2618</v>
      </c>
      <c r="B2639" s="14" t="str">
        <f ca="1">'Application For TE &amp; GOTS'!X2731</f>
        <v/>
      </c>
      <c r="C2639" s="14">
        <f>'Application For TE &amp; GOTS'!$D2731</f>
        <v>0</v>
      </c>
      <c r="D2639" s="14" t="str" cm="1">
        <f t="array" aca="1" ref="D2639" ca="1">IFERROR(INDIRECT("'Application For Textile'!L"&amp;'Application For TE &amp; GOTS'!S2731),"")</f>
        <v/>
      </c>
      <c r="E2639" s="14" t="str">
        <f ca="1">'Application For TE &amp; GOTS'!AF2731</f>
        <v/>
      </c>
      <c r="F2639" s="14" t="str">
        <f ca="1">'Application For TE &amp; GOTS'!AH2731</f>
        <v/>
      </c>
      <c r="G2639" s="14" t="e">
        <f ca="1">'Application For TE &amp; GOTS'!AI2731</f>
        <v>#REF!</v>
      </c>
    </row>
    <row r="2640" spans="1:7">
      <c r="A2640" s="14">
        <v>2619</v>
      </c>
      <c r="B2640" s="14" t="str">
        <f ca="1">'Application For TE &amp; GOTS'!X2732</f>
        <v/>
      </c>
      <c r="C2640" s="14">
        <f>'Application For TE &amp; GOTS'!$D2732</f>
        <v>0</v>
      </c>
      <c r="D2640" s="14" t="str" cm="1">
        <f t="array" aca="1" ref="D2640" ca="1">IFERROR(INDIRECT("'Application For Textile'!L"&amp;'Application For TE &amp; GOTS'!S2732),"")</f>
        <v/>
      </c>
      <c r="E2640" s="14" t="str">
        <f ca="1">'Application For TE &amp; GOTS'!AF2732</f>
        <v/>
      </c>
      <c r="F2640" s="14" t="str">
        <f ca="1">'Application For TE &amp; GOTS'!AH2732</f>
        <v/>
      </c>
      <c r="G2640" s="14" t="e">
        <f ca="1">'Application For TE &amp; GOTS'!AI2732</f>
        <v>#REF!</v>
      </c>
    </row>
    <row r="2641" spans="1:7">
      <c r="A2641" s="14">
        <v>2620</v>
      </c>
      <c r="B2641" s="14" t="str">
        <f ca="1">'Application For TE &amp; GOTS'!X2733</f>
        <v/>
      </c>
      <c r="C2641" s="14">
        <f>'Application For TE &amp; GOTS'!$D2733</f>
        <v>0</v>
      </c>
      <c r="D2641" s="14" t="str" cm="1">
        <f t="array" aca="1" ref="D2641" ca="1">IFERROR(INDIRECT("'Application For Textile'!L"&amp;'Application For TE &amp; GOTS'!S2733),"")</f>
        <v/>
      </c>
      <c r="E2641" s="14" t="str">
        <f ca="1">'Application For TE &amp; GOTS'!AF2733</f>
        <v/>
      </c>
      <c r="F2641" s="14" t="str">
        <f ca="1">'Application For TE &amp; GOTS'!AH2733</f>
        <v/>
      </c>
      <c r="G2641" s="14" t="e">
        <f ca="1">'Application For TE &amp; GOTS'!AI2733</f>
        <v>#REF!</v>
      </c>
    </row>
    <row r="2642" spans="1:7">
      <c r="A2642" s="14">
        <v>2621</v>
      </c>
      <c r="B2642" s="14" t="str">
        <f ca="1">'Application For TE &amp; GOTS'!X2734</f>
        <v/>
      </c>
      <c r="C2642" s="14">
        <f>'Application For TE &amp; GOTS'!$D2734</f>
        <v>0</v>
      </c>
      <c r="D2642" s="14" t="str" cm="1">
        <f t="array" aca="1" ref="D2642" ca="1">IFERROR(INDIRECT("'Application For Textile'!L"&amp;'Application For TE &amp; GOTS'!S2734),"")</f>
        <v/>
      </c>
      <c r="E2642" s="14" t="str">
        <f ca="1">'Application For TE &amp; GOTS'!AF2734</f>
        <v/>
      </c>
      <c r="F2642" s="14" t="str">
        <f ca="1">'Application For TE &amp; GOTS'!AH2734</f>
        <v/>
      </c>
      <c r="G2642" s="14" t="e">
        <f ca="1">'Application For TE &amp; GOTS'!AI2734</f>
        <v>#REF!</v>
      </c>
    </row>
    <row r="2643" spans="1:7">
      <c r="A2643" s="14">
        <v>2622</v>
      </c>
      <c r="B2643" s="14" t="str">
        <f ca="1">'Application For TE &amp; GOTS'!X2735</f>
        <v/>
      </c>
      <c r="C2643" s="14">
        <f>'Application For TE &amp; GOTS'!$D2735</f>
        <v>0</v>
      </c>
      <c r="D2643" s="14" t="str" cm="1">
        <f t="array" aca="1" ref="D2643" ca="1">IFERROR(INDIRECT("'Application For Textile'!L"&amp;'Application For TE &amp; GOTS'!S2735),"")</f>
        <v/>
      </c>
      <c r="E2643" s="14" t="str">
        <f ca="1">'Application For TE &amp; GOTS'!AF2735</f>
        <v/>
      </c>
      <c r="F2643" s="14" t="str">
        <f ca="1">'Application For TE &amp; GOTS'!AH2735</f>
        <v/>
      </c>
      <c r="G2643" s="14" t="e">
        <f ca="1">'Application For TE &amp; GOTS'!AI2735</f>
        <v>#REF!</v>
      </c>
    </row>
    <row r="2644" spans="1:7">
      <c r="A2644" s="14">
        <v>2623</v>
      </c>
      <c r="B2644" s="14" t="str">
        <f ca="1">'Application For TE &amp; GOTS'!X2736</f>
        <v/>
      </c>
      <c r="C2644" s="14">
        <f>'Application For TE &amp; GOTS'!$D2736</f>
        <v>0</v>
      </c>
      <c r="D2644" s="14" t="str" cm="1">
        <f t="array" aca="1" ref="D2644" ca="1">IFERROR(INDIRECT("'Application For Textile'!L"&amp;'Application For TE &amp; GOTS'!S2736),"")</f>
        <v/>
      </c>
      <c r="E2644" s="14" t="str">
        <f ca="1">'Application For TE &amp; GOTS'!AF2736</f>
        <v/>
      </c>
      <c r="F2644" s="14" t="str">
        <f ca="1">'Application For TE &amp; GOTS'!AH2736</f>
        <v/>
      </c>
      <c r="G2644" s="14" t="e">
        <f ca="1">'Application For TE &amp; GOTS'!AI2736</f>
        <v>#REF!</v>
      </c>
    </row>
    <row r="2645" spans="1:7">
      <c r="A2645" s="14">
        <v>2624</v>
      </c>
      <c r="B2645" s="14" t="str">
        <f ca="1">'Application For TE &amp; GOTS'!X2737</f>
        <v/>
      </c>
      <c r="C2645" s="14">
        <f>'Application For TE &amp; GOTS'!$D2737</f>
        <v>0</v>
      </c>
      <c r="D2645" s="14" t="str" cm="1">
        <f t="array" aca="1" ref="D2645" ca="1">IFERROR(INDIRECT("'Application For Textile'!L"&amp;'Application For TE &amp; GOTS'!S2737),"")</f>
        <v/>
      </c>
      <c r="E2645" s="14" t="str">
        <f ca="1">'Application For TE &amp; GOTS'!AF2737</f>
        <v/>
      </c>
      <c r="F2645" s="14" t="str">
        <f ca="1">'Application For TE &amp; GOTS'!AH2737</f>
        <v/>
      </c>
      <c r="G2645" s="14" t="e">
        <f ca="1">'Application For TE &amp; GOTS'!AI2737</f>
        <v>#REF!</v>
      </c>
    </row>
    <row r="2646" spans="1:7">
      <c r="A2646" s="14">
        <v>2625</v>
      </c>
      <c r="B2646" s="14" t="str">
        <f ca="1">'Application For TE &amp; GOTS'!X2738</f>
        <v/>
      </c>
      <c r="C2646" s="14">
        <f>'Application For TE &amp; GOTS'!$D2738</f>
        <v>0</v>
      </c>
      <c r="D2646" s="14" t="str" cm="1">
        <f t="array" aca="1" ref="D2646" ca="1">IFERROR(INDIRECT("'Application For Textile'!L"&amp;'Application For TE &amp; GOTS'!S2738),"")</f>
        <v/>
      </c>
      <c r="E2646" s="14" t="str">
        <f ca="1">'Application For TE &amp; GOTS'!AF2738</f>
        <v/>
      </c>
      <c r="F2646" s="14" t="str">
        <f ca="1">'Application For TE &amp; GOTS'!AH2738</f>
        <v/>
      </c>
      <c r="G2646" s="14" t="e">
        <f ca="1">'Application For TE &amp; GOTS'!AI2738</f>
        <v>#REF!</v>
      </c>
    </row>
    <row r="2647" spans="1:7">
      <c r="A2647" s="14">
        <v>2626</v>
      </c>
      <c r="B2647" s="14" t="str">
        <f ca="1">'Application For TE &amp; GOTS'!X2739</f>
        <v/>
      </c>
      <c r="C2647" s="14">
        <f>'Application For TE &amp; GOTS'!$D2739</f>
        <v>0</v>
      </c>
      <c r="D2647" s="14" t="str" cm="1">
        <f t="array" aca="1" ref="D2647" ca="1">IFERROR(INDIRECT("'Application For Textile'!L"&amp;'Application For TE &amp; GOTS'!S2739),"")</f>
        <v/>
      </c>
      <c r="E2647" s="14" t="str">
        <f ca="1">'Application For TE &amp; GOTS'!AF2739</f>
        <v/>
      </c>
      <c r="F2647" s="14" t="str">
        <f ca="1">'Application For TE &amp; GOTS'!AH2739</f>
        <v/>
      </c>
      <c r="G2647" s="14" t="e">
        <f ca="1">'Application For TE &amp; GOTS'!AI2739</f>
        <v>#REF!</v>
      </c>
    </row>
    <row r="2648" spans="1:7">
      <c r="A2648" s="14">
        <v>2627</v>
      </c>
      <c r="B2648" s="14" t="str">
        <f ca="1">'Application For TE &amp; GOTS'!X2740</f>
        <v/>
      </c>
      <c r="C2648" s="14">
        <f>'Application For TE &amp; GOTS'!$D2740</f>
        <v>0</v>
      </c>
      <c r="D2648" s="14" t="str" cm="1">
        <f t="array" aca="1" ref="D2648" ca="1">IFERROR(INDIRECT("'Application For Textile'!L"&amp;'Application For TE &amp; GOTS'!S2740),"")</f>
        <v/>
      </c>
      <c r="E2648" s="14" t="str">
        <f ca="1">'Application For TE &amp; GOTS'!AF2740</f>
        <v/>
      </c>
      <c r="F2648" s="14" t="str">
        <f ca="1">'Application For TE &amp; GOTS'!AH2740</f>
        <v/>
      </c>
      <c r="G2648" s="14" t="e">
        <f ca="1">'Application For TE &amp; GOTS'!AI2740</f>
        <v>#REF!</v>
      </c>
    </row>
    <row r="2649" spans="1:7">
      <c r="A2649" s="14">
        <v>2628</v>
      </c>
      <c r="B2649" s="14" t="str">
        <f ca="1">'Application For TE &amp; GOTS'!X2741</f>
        <v/>
      </c>
      <c r="C2649" s="14">
        <f>'Application For TE &amp; GOTS'!$D2741</f>
        <v>0</v>
      </c>
      <c r="D2649" s="14" t="str" cm="1">
        <f t="array" aca="1" ref="D2649" ca="1">IFERROR(INDIRECT("'Application For Textile'!L"&amp;'Application For TE &amp; GOTS'!S2741),"")</f>
        <v/>
      </c>
      <c r="E2649" s="14" t="str">
        <f ca="1">'Application For TE &amp; GOTS'!AF2741</f>
        <v/>
      </c>
      <c r="F2649" s="14" t="str">
        <f ca="1">'Application For TE &amp; GOTS'!AH2741</f>
        <v/>
      </c>
      <c r="G2649" s="14" t="e">
        <f ca="1">'Application For TE &amp; GOTS'!AI2741</f>
        <v>#REF!</v>
      </c>
    </row>
    <row r="2650" spans="1:7">
      <c r="A2650" s="14">
        <v>2629</v>
      </c>
      <c r="B2650" s="14" t="str">
        <f ca="1">'Application For TE &amp; GOTS'!X2742</f>
        <v/>
      </c>
      <c r="C2650" s="14">
        <f>'Application For TE &amp; GOTS'!$D2742</f>
        <v>0</v>
      </c>
      <c r="D2650" s="14" t="str" cm="1">
        <f t="array" aca="1" ref="D2650" ca="1">IFERROR(INDIRECT("'Application For Textile'!L"&amp;'Application For TE &amp; GOTS'!S2742),"")</f>
        <v/>
      </c>
      <c r="E2650" s="14" t="str">
        <f ca="1">'Application For TE &amp; GOTS'!AF2742</f>
        <v/>
      </c>
      <c r="F2650" s="14" t="str">
        <f ca="1">'Application For TE &amp; GOTS'!AH2742</f>
        <v/>
      </c>
      <c r="G2650" s="14" t="e">
        <f ca="1">'Application For TE &amp; GOTS'!AI2742</f>
        <v>#REF!</v>
      </c>
    </row>
    <row r="2651" spans="1:7">
      <c r="A2651" s="14">
        <v>2630</v>
      </c>
      <c r="B2651" s="14" t="str">
        <f ca="1">'Application For TE &amp; GOTS'!X2743</f>
        <v/>
      </c>
      <c r="C2651" s="14">
        <f>'Application For TE &amp; GOTS'!$D2743</f>
        <v>0</v>
      </c>
      <c r="D2651" s="14" t="str" cm="1">
        <f t="array" aca="1" ref="D2651" ca="1">IFERROR(INDIRECT("'Application For Textile'!L"&amp;'Application For TE &amp; GOTS'!S2743),"")</f>
        <v/>
      </c>
      <c r="E2651" s="14" t="str">
        <f ca="1">'Application For TE &amp; GOTS'!AF2743</f>
        <v/>
      </c>
      <c r="F2651" s="14" t="str">
        <f ca="1">'Application For TE &amp; GOTS'!AH2743</f>
        <v/>
      </c>
      <c r="G2651" s="14" t="e">
        <f ca="1">'Application For TE &amp; GOTS'!AI2743</f>
        <v>#REF!</v>
      </c>
    </row>
    <row r="2652" spans="1:7">
      <c r="A2652" s="14">
        <v>2631</v>
      </c>
      <c r="B2652" s="14" t="str">
        <f ca="1">'Application For TE &amp; GOTS'!X2744</f>
        <v/>
      </c>
      <c r="C2652" s="14">
        <f>'Application For TE &amp; GOTS'!$D2744</f>
        <v>0</v>
      </c>
      <c r="D2652" s="14" t="str" cm="1">
        <f t="array" aca="1" ref="D2652" ca="1">IFERROR(INDIRECT("'Application For Textile'!L"&amp;'Application For TE &amp; GOTS'!S2744),"")</f>
        <v/>
      </c>
      <c r="E2652" s="14" t="str">
        <f ca="1">'Application For TE &amp; GOTS'!AF2744</f>
        <v/>
      </c>
      <c r="F2652" s="14" t="str">
        <f ca="1">'Application For TE &amp; GOTS'!AH2744</f>
        <v/>
      </c>
      <c r="G2652" s="14" t="e">
        <f ca="1">'Application For TE &amp; GOTS'!AI2744</f>
        <v>#REF!</v>
      </c>
    </row>
    <row r="2653" spans="1:7">
      <c r="A2653" s="14">
        <v>2632</v>
      </c>
      <c r="B2653" s="14" t="str">
        <f ca="1">'Application For TE &amp; GOTS'!X2745</f>
        <v/>
      </c>
      <c r="C2653" s="14">
        <f>'Application For TE &amp; GOTS'!$D2745</f>
        <v>0</v>
      </c>
      <c r="D2653" s="14" t="str" cm="1">
        <f t="array" aca="1" ref="D2653" ca="1">IFERROR(INDIRECT("'Application For Textile'!L"&amp;'Application For TE &amp; GOTS'!S2745),"")</f>
        <v/>
      </c>
      <c r="E2653" s="14" t="str">
        <f ca="1">'Application For TE &amp; GOTS'!AF2745</f>
        <v/>
      </c>
      <c r="F2653" s="14" t="str">
        <f ca="1">'Application For TE &amp; GOTS'!AH2745</f>
        <v/>
      </c>
      <c r="G2653" s="14" t="e">
        <f ca="1">'Application For TE &amp; GOTS'!AI2745</f>
        <v>#REF!</v>
      </c>
    </row>
    <row r="2654" spans="1:7">
      <c r="A2654" s="14">
        <v>2633</v>
      </c>
      <c r="B2654" s="14" t="str">
        <f ca="1">'Application For TE &amp; GOTS'!X2746</f>
        <v/>
      </c>
      <c r="C2654" s="14">
        <f>'Application For TE &amp; GOTS'!$D2746</f>
        <v>0</v>
      </c>
      <c r="D2654" s="14" t="str" cm="1">
        <f t="array" aca="1" ref="D2654" ca="1">IFERROR(INDIRECT("'Application For Textile'!L"&amp;'Application For TE &amp; GOTS'!S2746),"")</f>
        <v/>
      </c>
      <c r="E2654" s="14" t="str">
        <f ca="1">'Application For TE &amp; GOTS'!AF2746</f>
        <v/>
      </c>
      <c r="F2654" s="14" t="str">
        <f ca="1">'Application For TE &amp; GOTS'!AH2746</f>
        <v/>
      </c>
      <c r="G2654" s="14" t="e">
        <f ca="1">'Application For TE &amp; GOTS'!AI2746</f>
        <v>#REF!</v>
      </c>
    </row>
    <row r="2655" spans="1:7">
      <c r="A2655" s="14">
        <v>2634</v>
      </c>
      <c r="B2655" s="14" t="str">
        <f ca="1">'Application For TE &amp; GOTS'!X2747</f>
        <v/>
      </c>
      <c r="C2655" s="14">
        <f>'Application For TE &amp; GOTS'!$D2747</f>
        <v>0</v>
      </c>
      <c r="D2655" s="14" t="str" cm="1">
        <f t="array" aca="1" ref="D2655" ca="1">IFERROR(INDIRECT("'Application For Textile'!L"&amp;'Application For TE &amp; GOTS'!S2747),"")</f>
        <v/>
      </c>
      <c r="E2655" s="14" t="str">
        <f ca="1">'Application For TE &amp; GOTS'!AF2747</f>
        <v/>
      </c>
      <c r="F2655" s="14" t="str">
        <f ca="1">'Application For TE &amp; GOTS'!AH2747</f>
        <v/>
      </c>
      <c r="G2655" s="14" t="e">
        <f ca="1">'Application For TE &amp; GOTS'!AI2747</f>
        <v>#REF!</v>
      </c>
    </row>
    <row r="2656" spans="1:7">
      <c r="A2656" s="14">
        <v>2635</v>
      </c>
      <c r="B2656" s="14" t="str">
        <f ca="1">'Application For TE &amp; GOTS'!X2748</f>
        <v/>
      </c>
      <c r="C2656" s="14">
        <f>'Application For TE &amp; GOTS'!$D2748</f>
        <v>0</v>
      </c>
      <c r="D2656" s="14" t="str" cm="1">
        <f t="array" aca="1" ref="D2656" ca="1">IFERROR(INDIRECT("'Application For Textile'!L"&amp;'Application For TE &amp; GOTS'!S2748),"")</f>
        <v/>
      </c>
      <c r="E2656" s="14" t="str">
        <f ca="1">'Application For TE &amp; GOTS'!AF2748</f>
        <v/>
      </c>
      <c r="F2656" s="14" t="str">
        <f ca="1">'Application For TE &amp; GOTS'!AH2748</f>
        <v/>
      </c>
      <c r="G2656" s="14" t="e">
        <f ca="1">'Application For TE &amp; GOTS'!AI2748</f>
        <v>#REF!</v>
      </c>
    </row>
    <row r="2657" spans="1:7">
      <c r="A2657" s="14">
        <v>2636</v>
      </c>
      <c r="B2657" s="14" t="str">
        <f ca="1">'Application For TE &amp; GOTS'!X2749</f>
        <v/>
      </c>
      <c r="C2657" s="14">
        <f>'Application For TE &amp; GOTS'!$D2749</f>
        <v>0</v>
      </c>
      <c r="D2657" s="14" t="str" cm="1">
        <f t="array" aca="1" ref="D2657" ca="1">IFERROR(INDIRECT("'Application For Textile'!L"&amp;'Application For TE &amp; GOTS'!S2749),"")</f>
        <v/>
      </c>
      <c r="E2657" s="14" t="str">
        <f ca="1">'Application For TE &amp; GOTS'!AF2749</f>
        <v/>
      </c>
      <c r="F2657" s="14" t="str">
        <f ca="1">'Application For TE &amp; GOTS'!AH2749</f>
        <v/>
      </c>
      <c r="G2657" s="14" t="e">
        <f ca="1">'Application For TE &amp; GOTS'!AI2749</f>
        <v>#REF!</v>
      </c>
    </row>
    <row r="2658" spans="1:7">
      <c r="A2658" s="14">
        <v>2637</v>
      </c>
      <c r="B2658" s="14" t="str">
        <f ca="1">'Application For TE &amp; GOTS'!X2750</f>
        <v/>
      </c>
      <c r="C2658" s="14">
        <f>'Application For TE &amp; GOTS'!$D2750</f>
        <v>0</v>
      </c>
      <c r="D2658" s="14" t="str" cm="1">
        <f t="array" aca="1" ref="D2658" ca="1">IFERROR(INDIRECT("'Application For Textile'!L"&amp;'Application For TE &amp; GOTS'!S2750),"")</f>
        <v/>
      </c>
      <c r="E2658" s="14" t="str">
        <f ca="1">'Application For TE &amp; GOTS'!AF2750</f>
        <v/>
      </c>
      <c r="F2658" s="14" t="str">
        <f ca="1">'Application For TE &amp; GOTS'!AH2750</f>
        <v/>
      </c>
      <c r="G2658" s="14" t="e">
        <f ca="1">'Application For TE &amp; GOTS'!AI2750</f>
        <v>#REF!</v>
      </c>
    </row>
    <row r="2659" spans="1:7">
      <c r="A2659" s="14">
        <v>2638</v>
      </c>
      <c r="B2659" s="14" t="str">
        <f ca="1">'Application For TE &amp; GOTS'!X2751</f>
        <v/>
      </c>
      <c r="C2659" s="14">
        <f>'Application For TE &amp; GOTS'!$D2751</f>
        <v>0</v>
      </c>
      <c r="D2659" s="14" t="str" cm="1">
        <f t="array" aca="1" ref="D2659" ca="1">IFERROR(INDIRECT("'Application For Textile'!L"&amp;'Application For TE &amp; GOTS'!S2751),"")</f>
        <v/>
      </c>
      <c r="E2659" s="14" t="str">
        <f ca="1">'Application For TE &amp; GOTS'!AF2751</f>
        <v/>
      </c>
      <c r="F2659" s="14" t="str">
        <f ca="1">'Application For TE &amp; GOTS'!AH2751</f>
        <v/>
      </c>
      <c r="G2659" s="14" t="e">
        <f ca="1">'Application For TE &amp; GOTS'!AI2751</f>
        <v>#REF!</v>
      </c>
    </row>
    <row r="2660" spans="1:7">
      <c r="A2660" s="14">
        <v>2639</v>
      </c>
      <c r="B2660" s="14" t="str">
        <f ca="1">'Application For TE &amp; GOTS'!X2752</f>
        <v/>
      </c>
      <c r="C2660" s="14">
        <f>'Application For TE &amp; GOTS'!$D2752</f>
        <v>0</v>
      </c>
      <c r="D2660" s="14" t="str" cm="1">
        <f t="array" aca="1" ref="D2660" ca="1">IFERROR(INDIRECT("'Application For Textile'!L"&amp;'Application For TE &amp; GOTS'!S2752),"")</f>
        <v/>
      </c>
      <c r="E2660" s="14" t="str">
        <f ca="1">'Application For TE &amp; GOTS'!AF2752</f>
        <v/>
      </c>
      <c r="F2660" s="14" t="str">
        <f ca="1">'Application For TE &amp; GOTS'!AH2752</f>
        <v/>
      </c>
      <c r="G2660" s="14" t="e">
        <f ca="1">'Application For TE &amp; GOTS'!AI2752</f>
        <v>#REF!</v>
      </c>
    </row>
    <row r="2661" spans="1:7">
      <c r="A2661" s="14">
        <v>2640</v>
      </c>
      <c r="B2661" s="14" t="str">
        <f ca="1">'Application For TE &amp; GOTS'!X2753</f>
        <v/>
      </c>
      <c r="C2661" s="14">
        <f>'Application For TE &amp; GOTS'!$D2753</f>
        <v>0</v>
      </c>
      <c r="D2661" s="14" t="str" cm="1">
        <f t="array" aca="1" ref="D2661" ca="1">IFERROR(INDIRECT("'Application For Textile'!L"&amp;'Application For TE &amp; GOTS'!S2753),"")</f>
        <v/>
      </c>
      <c r="E2661" s="14" t="str">
        <f ca="1">'Application For TE &amp; GOTS'!AF2753</f>
        <v/>
      </c>
      <c r="F2661" s="14" t="str">
        <f ca="1">'Application For TE &amp; GOTS'!AH2753</f>
        <v/>
      </c>
      <c r="G2661" s="14" t="e">
        <f ca="1">'Application For TE &amp; GOTS'!AI2753</f>
        <v>#REF!</v>
      </c>
    </row>
    <row r="2662" spans="1:7">
      <c r="A2662" s="14">
        <v>2641</v>
      </c>
      <c r="B2662" s="14" t="str">
        <f ca="1">'Application For TE &amp; GOTS'!X2754</f>
        <v/>
      </c>
      <c r="C2662" s="14">
        <f>'Application For TE &amp; GOTS'!$D2754</f>
        <v>0</v>
      </c>
      <c r="D2662" s="14" t="str" cm="1">
        <f t="array" aca="1" ref="D2662" ca="1">IFERROR(INDIRECT("'Application For Textile'!L"&amp;'Application For TE &amp; GOTS'!S2754),"")</f>
        <v/>
      </c>
      <c r="E2662" s="14" t="str">
        <f ca="1">'Application For TE &amp; GOTS'!AF2754</f>
        <v/>
      </c>
      <c r="F2662" s="14" t="str">
        <f ca="1">'Application For TE &amp; GOTS'!AH2754</f>
        <v/>
      </c>
      <c r="G2662" s="14" t="e">
        <f ca="1">'Application For TE &amp; GOTS'!AI2754</f>
        <v>#REF!</v>
      </c>
    </row>
    <row r="2663" spans="1:7">
      <c r="A2663" s="14">
        <v>2642</v>
      </c>
      <c r="B2663" s="14" t="str">
        <f ca="1">'Application For TE &amp; GOTS'!X2755</f>
        <v/>
      </c>
      <c r="C2663" s="14">
        <f>'Application For TE &amp; GOTS'!$D2755</f>
        <v>0</v>
      </c>
      <c r="D2663" s="14" t="str" cm="1">
        <f t="array" aca="1" ref="D2663" ca="1">IFERROR(INDIRECT("'Application For Textile'!L"&amp;'Application For TE &amp; GOTS'!S2755),"")</f>
        <v/>
      </c>
      <c r="E2663" s="14" t="str">
        <f ca="1">'Application For TE &amp; GOTS'!AF2755</f>
        <v/>
      </c>
      <c r="F2663" s="14" t="str">
        <f ca="1">'Application For TE &amp; GOTS'!AH2755</f>
        <v/>
      </c>
      <c r="G2663" s="14" t="e">
        <f ca="1">'Application For TE &amp; GOTS'!AI2755</f>
        <v>#REF!</v>
      </c>
    </row>
    <row r="2664" spans="1:7">
      <c r="A2664" s="14">
        <v>2643</v>
      </c>
      <c r="B2664" s="14" t="str">
        <f ca="1">'Application For TE &amp; GOTS'!X2756</f>
        <v/>
      </c>
      <c r="C2664" s="14">
        <f>'Application For TE &amp; GOTS'!$D2756</f>
        <v>0</v>
      </c>
      <c r="D2664" s="14" t="str" cm="1">
        <f t="array" aca="1" ref="D2664" ca="1">IFERROR(INDIRECT("'Application For Textile'!L"&amp;'Application For TE &amp; GOTS'!S2756),"")</f>
        <v/>
      </c>
      <c r="E2664" s="14" t="str">
        <f ca="1">'Application For TE &amp; GOTS'!AF2756</f>
        <v/>
      </c>
      <c r="F2664" s="14" t="str">
        <f ca="1">'Application For TE &amp; GOTS'!AH2756</f>
        <v/>
      </c>
      <c r="G2664" s="14" t="e">
        <f ca="1">'Application For TE &amp; GOTS'!AI2756</f>
        <v>#REF!</v>
      </c>
    </row>
    <row r="2665" spans="1:7">
      <c r="A2665" s="14">
        <v>2644</v>
      </c>
      <c r="B2665" s="14" t="str">
        <f ca="1">'Application For TE &amp; GOTS'!X2757</f>
        <v/>
      </c>
      <c r="C2665" s="14">
        <f>'Application For TE &amp; GOTS'!$D2757</f>
        <v>0</v>
      </c>
      <c r="D2665" s="14" t="str" cm="1">
        <f t="array" aca="1" ref="D2665" ca="1">IFERROR(INDIRECT("'Application For Textile'!L"&amp;'Application For TE &amp; GOTS'!S2757),"")</f>
        <v/>
      </c>
      <c r="E2665" s="14" t="str">
        <f ca="1">'Application For TE &amp; GOTS'!AF2757</f>
        <v/>
      </c>
      <c r="F2665" s="14" t="str">
        <f ca="1">'Application For TE &amp; GOTS'!AH2757</f>
        <v/>
      </c>
      <c r="G2665" s="14" t="e">
        <f ca="1">'Application For TE &amp; GOTS'!AI2757</f>
        <v>#REF!</v>
      </c>
    </row>
    <row r="2666" spans="1:7">
      <c r="A2666" s="14">
        <v>2645</v>
      </c>
      <c r="B2666" s="14" t="str">
        <f ca="1">'Application For TE &amp; GOTS'!X2758</f>
        <v/>
      </c>
      <c r="C2666" s="14">
        <f>'Application For TE &amp; GOTS'!$D2758</f>
        <v>0</v>
      </c>
      <c r="D2666" s="14" t="str" cm="1">
        <f t="array" aca="1" ref="D2666" ca="1">IFERROR(INDIRECT("'Application For Textile'!L"&amp;'Application For TE &amp; GOTS'!S2758),"")</f>
        <v/>
      </c>
      <c r="E2666" s="14" t="str">
        <f ca="1">'Application For TE &amp; GOTS'!AF2758</f>
        <v/>
      </c>
      <c r="F2666" s="14" t="str">
        <f ca="1">'Application For TE &amp; GOTS'!AH2758</f>
        <v/>
      </c>
      <c r="G2666" s="14" t="e">
        <f ca="1">'Application For TE &amp; GOTS'!AI2758</f>
        <v>#REF!</v>
      </c>
    </row>
    <row r="2667" spans="1:7">
      <c r="A2667" s="14">
        <v>2646</v>
      </c>
      <c r="B2667" s="14" t="str">
        <f ca="1">'Application For TE &amp; GOTS'!X2759</f>
        <v/>
      </c>
      <c r="C2667" s="14">
        <f>'Application For TE &amp; GOTS'!$D2759</f>
        <v>0</v>
      </c>
      <c r="D2667" s="14" t="str" cm="1">
        <f t="array" aca="1" ref="D2667" ca="1">IFERROR(INDIRECT("'Application For Textile'!L"&amp;'Application For TE &amp; GOTS'!S2759),"")</f>
        <v/>
      </c>
      <c r="E2667" s="14" t="str">
        <f ca="1">'Application For TE &amp; GOTS'!AF2759</f>
        <v/>
      </c>
      <c r="F2667" s="14" t="str">
        <f ca="1">'Application For TE &amp; GOTS'!AH2759</f>
        <v/>
      </c>
      <c r="G2667" s="14" t="e">
        <f ca="1">'Application For TE &amp; GOTS'!AI2759</f>
        <v>#REF!</v>
      </c>
    </row>
    <row r="2668" spans="1:7">
      <c r="A2668" s="14">
        <v>2647</v>
      </c>
      <c r="B2668" s="14" t="str">
        <f ca="1">'Application For TE &amp; GOTS'!X2760</f>
        <v/>
      </c>
      <c r="C2668" s="14">
        <f>'Application For TE &amp; GOTS'!$D2760</f>
        <v>0</v>
      </c>
      <c r="D2668" s="14" t="str" cm="1">
        <f t="array" aca="1" ref="D2668" ca="1">IFERROR(INDIRECT("'Application For Textile'!L"&amp;'Application For TE &amp; GOTS'!S2760),"")</f>
        <v/>
      </c>
      <c r="E2668" s="14" t="str">
        <f ca="1">'Application For TE &amp; GOTS'!AF2760</f>
        <v/>
      </c>
      <c r="F2668" s="14" t="str">
        <f ca="1">'Application For TE &amp; GOTS'!AH2760</f>
        <v/>
      </c>
      <c r="G2668" s="14" t="e">
        <f ca="1">'Application For TE &amp; GOTS'!AI2760</f>
        <v>#REF!</v>
      </c>
    </row>
    <row r="2669" spans="1:7">
      <c r="A2669" s="14">
        <v>2648</v>
      </c>
      <c r="B2669" s="14" t="str">
        <f ca="1">'Application For TE &amp; GOTS'!X2761</f>
        <v/>
      </c>
      <c r="C2669" s="14">
        <f>'Application For TE &amp; GOTS'!$D2761</f>
        <v>0</v>
      </c>
      <c r="D2669" s="14" t="str" cm="1">
        <f t="array" aca="1" ref="D2669" ca="1">IFERROR(INDIRECT("'Application For Textile'!L"&amp;'Application For TE &amp; GOTS'!S2761),"")</f>
        <v/>
      </c>
      <c r="E2669" s="14" t="str">
        <f ca="1">'Application For TE &amp; GOTS'!AF2761</f>
        <v/>
      </c>
      <c r="F2669" s="14" t="str">
        <f ca="1">'Application For TE &amp; GOTS'!AH2761</f>
        <v/>
      </c>
      <c r="G2669" s="14" t="e">
        <f ca="1">'Application For TE &amp; GOTS'!AI2761</f>
        <v>#REF!</v>
      </c>
    </row>
    <row r="2670" spans="1:7">
      <c r="A2670" s="14">
        <v>2649</v>
      </c>
      <c r="B2670" s="14" t="str">
        <f ca="1">'Application For TE &amp; GOTS'!X2762</f>
        <v/>
      </c>
      <c r="C2670" s="14">
        <f>'Application For TE &amp; GOTS'!$D2762</f>
        <v>0</v>
      </c>
      <c r="D2670" s="14" t="str" cm="1">
        <f t="array" aca="1" ref="D2670" ca="1">IFERROR(INDIRECT("'Application For Textile'!L"&amp;'Application For TE &amp; GOTS'!S2762),"")</f>
        <v/>
      </c>
      <c r="E2670" s="14" t="str">
        <f ca="1">'Application For TE &amp; GOTS'!AF2762</f>
        <v/>
      </c>
      <c r="F2670" s="14" t="str">
        <f ca="1">'Application For TE &amp; GOTS'!AH2762</f>
        <v/>
      </c>
      <c r="G2670" s="14" t="e">
        <f ca="1">'Application For TE &amp; GOTS'!AI2762</f>
        <v>#REF!</v>
      </c>
    </row>
    <row r="2671" spans="1:7">
      <c r="A2671" s="14">
        <v>2650</v>
      </c>
      <c r="B2671" s="14" t="str">
        <f ca="1">'Application For TE &amp; GOTS'!X2763</f>
        <v/>
      </c>
      <c r="C2671" s="14">
        <f>'Application For TE &amp; GOTS'!$D2763</f>
        <v>0</v>
      </c>
      <c r="D2671" s="14" t="str" cm="1">
        <f t="array" aca="1" ref="D2671" ca="1">IFERROR(INDIRECT("'Application For Textile'!L"&amp;'Application For TE &amp; GOTS'!S2763),"")</f>
        <v/>
      </c>
      <c r="E2671" s="14" t="str">
        <f ca="1">'Application For TE &amp; GOTS'!AF2763</f>
        <v/>
      </c>
      <c r="F2671" s="14" t="str">
        <f ca="1">'Application For TE &amp; GOTS'!AH2763</f>
        <v/>
      </c>
      <c r="G2671" s="14" t="e">
        <f ca="1">'Application For TE &amp; GOTS'!AI2763</f>
        <v>#REF!</v>
      </c>
    </row>
    <row r="2672" spans="1:7">
      <c r="A2672" s="14">
        <v>2651</v>
      </c>
      <c r="B2672" s="14" t="str">
        <f ca="1">'Application For TE &amp; GOTS'!X2764</f>
        <v/>
      </c>
      <c r="C2672" s="14">
        <f>'Application For TE &amp; GOTS'!$D2764</f>
        <v>0</v>
      </c>
      <c r="D2672" s="14" t="str" cm="1">
        <f t="array" aca="1" ref="D2672" ca="1">IFERROR(INDIRECT("'Application For Textile'!L"&amp;'Application For TE &amp; GOTS'!S2764),"")</f>
        <v/>
      </c>
      <c r="E2672" s="14" t="str">
        <f ca="1">'Application For TE &amp; GOTS'!AF2764</f>
        <v/>
      </c>
      <c r="F2672" s="14" t="str">
        <f ca="1">'Application For TE &amp; GOTS'!AH2764</f>
        <v/>
      </c>
      <c r="G2672" s="14" t="e">
        <f ca="1">'Application For TE &amp; GOTS'!AI2764</f>
        <v>#REF!</v>
      </c>
    </row>
    <row r="2673" spans="1:7">
      <c r="A2673" s="14">
        <v>2652</v>
      </c>
      <c r="B2673" s="14" t="str">
        <f ca="1">'Application For TE &amp; GOTS'!X2765</f>
        <v/>
      </c>
      <c r="C2673" s="14">
        <f>'Application For TE &amp; GOTS'!$D2765</f>
        <v>0</v>
      </c>
      <c r="D2673" s="14" t="str" cm="1">
        <f t="array" aca="1" ref="D2673" ca="1">IFERROR(INDIRECT("'Application For Textile'!L"&amp;'Application For TE &amp; GOTS'!S2765),"")</f>
        <v/>
      </c>
      <c r="E2673" s="14" t="str">
        <f ca="1">'Application For TE &amp; GOTS'!AF2765</f>
        <v/>
      </c>
      <c r="F2673" s="14" t="str">
        <f ca="1">'Application For TE &amp; GOTS'!AH2765</f>
        <v/>
      </c>
      <c r="G2673" s="14" t="e">
        <f ca="1">'Application For TE &amp; GOTS'!AI2765</f>
        <v>#REF!</v>
      </c>
    </row>
    <row r="2674" spans="1:7">
      <c r="A2674" s="14">
        <v>2653</v>
      </c>
      <c r="B2674" s="14" t="str">
        <f ca="1">'Application For TE &amp; GOTS'!X2766</f>
        <v/>
      </c>
      <c r="C2674" s="14">
        <f>'Application For TE &amp; GOTS'!$D2766</f>
        <v>0</v>
      </c>
      <c r="D2674" s="14" t="str" cm="1">
        <f t="array" aca="1" ref="D2674" ca="1">IFERROR(INDIRECT("'Application For Textile'!L"&amp;'Application For TE &amp; GOTS'!S2766),"")</f>
        <v/>
      </c>
      <c r="E2674" s="14" t="str">
        <f ca="1">'Application For TE &amp; GOTS'!AF2766</f>
        <v/>
      </c>
      <c r="F2674" s="14" t="str">
        <f ca="1">'Application For TE &amp; GOTS'!AH2766</f>
        <v/>
      </c>
      <c r="G2674" s="14" t="e">
        <f ca="1">'Application For TE &amp; GOTS'!AI2766</f>
        <v>#REF!</v>
      </c>
    </row>
    <row r="2675" spans="1:7">
      <c r="A2675" s="14">
        <v>2654</v>
      </c>
      <c r="B2675" s="14" t="str">
        <f ca="1">'Application For TE &amp; GOTS'!X2767</f>
        <v/>
      </c>
      <c r="C2675" s="14">
        <f>'Application For TE &amp; GOTS'!$D2767</f>
        <v>0</v>
      </c>
      <c r="D2675" s="14" t="str" cm="1">
        <f t="array" aca="1" ref="D2675" ca="1">IFERROR(INDIRECT("'Application For Textile'!L"&amp;'Application For TE &amp; GOTS'!S2767),"")</f>
        <v/>
      </c>
      <c r="E2675" s="14" t="str">
        <f ca="1">'Application For TE &amp; GOTS'!AF2767</f>
        <v/>
      </c>
      <c r="F2675" s="14" t="str">
        <f ca="1">'Application For TE &amp; GOTS'!AH2767</f>
        <v/>
      </c>
      <c r="G2675" s="14" t="e">
        <f ca="1">'Application For TE &amp; GOTS'!AI2767</f>
        <v>#REF!</v>
      </c>
    </row>
    <row r="2676" spans="1:7">
      <c r="A2676" s="14">
        <v>2655</v>
      </c>
      <c r="B2676" s="14" t="str">
        <f ca="1">'Application For TE &amp; GOTS'!X2768</f>
        <v/>
      </c>
      <c r="C2676" s="14">
        <f>'Application For TE &amp; GOTS'!$D2768</f>
        <v>0</v>
      </c>
      <c r="D2676" s="14" t="str" cm="1">
        <f t="array" aca="1" ref="D2676" ca="1">IFERROR(INDIRECT("'Application For Textile'!L"&amp;'Application For TE &amp; GOTS'!S2768),"")</f>
        <v/>
      </c>
      <c r="E2676" s="14" t="str">
        <f ca="1">'Application For TE &amp; GOTS'!AF2768</f>
        <v/>
      </c>
      <c r="F2676" s="14" t="str">
        <f ca="1">'Application For TE &amp; GOTS'!AH2768</f>
        <v/>
      </c>
      <c r="G2676" s="14" t="e">
        <f ca="1">'Application For TE &amp; GOTS'!AI2768</f>
        <v>#REF!</v>
      </c>
    </row>
    <row r="2677" spans="1:7">
      <c r="A2677" s="14">
        <v>2656</v>
      </c>
      <c r="B2677" s="14" t="str">
        <f ca="1">'Application For TE &amp; GOTS'!X2769</f>
        <v/>
      </c>
      <c r="C2677" s="14">
        <f>'Application For TE &amp; GOTS'!$D2769</f>
        <v>0</v>
      </c>
      <c r="D2677" s="14" t="str" cm="1">
        <f t="array" aca="1" ref="D2677" ca="1">IFERROR(INDIRECT("'Application For Textile'!L"&amp;'Application For TE &amp; GOTS'!S2769),"")</f>
        <v/>
      </c>
      <c r="E2677" s="14" t="str">
        <f ca="1">'Application For TE &amp; GOTS'!AF2769</f>
        <v/>
      </c>
      <c r="F2677" s="14" t="str">
        <f ca="1">'Application For TE &amp; GOTS'!AH2769</f>
        <v/>
      </c>
      <c r="G2677" s="14" t="e">
        <f ca="1">'Application For TE &amp; GOTS'!AI2769</f>
        <v>#REF!</v>
      </c>
    </row>
    <row r="2678" spans="1:7">
      <c r="A2678" s="14">
        <v>2657</v>
      </c>
      <c r="B2678" s="14" t="str">
        <f ca="1">'Application For TE &amp; GOTS'!X2770</f>
        <v/>
      </c>
      <c r="C2678" s="14">
        <f>'Application For TE &amp; GOTS'!$D2770</f>
        <v>0</v>
      </c>
      <c r="D2678" s="14" t="str" cm="1">
        <f t="array" aca="1" ref="D2678" ca="1">IFERROR(INDIRECT("'Application For Textile'!L"&amp;'Application For TE &amp; GOTS'!S2770),"")</f>
        <v/>
      </c>
      <c r="E2678" s="14" t="str">
        <f ca="1">'Application For TE &amp; GOTS'!AF2770</f>
        <v/>
      </c>
      <c r="F2678" s="14" t="str">
        <f ca="1">'Application For TE &amp; GOTS'!AH2770</f>
        <v/>
      </c>
      <c r="G2678" s="14" t="e">
        <f ca="1">'Application For TE &amp; GOTS'!AI2770</f>
        <v>#REF!</v>
      </c>
    </row>
    <row r="2679" spans="1:7">
      <c r="A2679" s="14">
        <v>2658</v>
      </c>
      <c r="B2679" s="14" t="str">
        <f ca="1">'Application For TE &amp; GOTS'!X2771</f>
        <v/>
      </c>
      <c r="C2679" s="14">
        <f>'Application For TE &amp; GOTS'!$D2771</f>
        <v>0</v>
      </c>
      <c r="D2679" s="14" t="str" cm="1">
        <f t="array" aca="1" ref="D2679" ca="1">IFERROR(INDIRECT("'Application For Textile'!L"&amp;'Application For TE &amp; GOTS'!S2771),"")</f>
        <v/>
      </c>
      <c r="E2679" s="14" t="str">
        <f ca="1">'Application For TE &amp; GOTS'!AF2771</f>
        <v/>
      </c>
      <c r="F2679" s="14" t="str">
        <f ca="1">'Application For TE &amp; GOTS'!AH2771</f>
        <v/>
      </c>
      <c r="G2679" s="14" t="e">
        <f ca="1">'Application For TE &amp; GOTS'!AI2771</f>
        <v>#REF!</v>
      </c>
    </row>
    <row r="2680" spans="1:7">
      <c r="A2680" s="14">
        <v>2659</v>
      </c>
      <c r="B2680" s="14" t="str">
        <f ca="1">'Application For TE &amp; GOTS'!X2772</f>
        <v/>
      </c>
      <c r="C2680" s="14">
        <f>'Application For TE &amp; GOTS'!$D2772</f>
        <v>0</v>
      </c>
      <c r="D2680" s="14" t="str" cm="1">
        <f t="array" aca="1" ref="D2680" ca="1">IFERROR(INDIRECT("'Application For Textile'!L"&amp;'Application For TE &amp; GOTS'!S2772),"")</f>
        <v/>
      </c>
      <c r="E2680" s="14" t="str">
        <f ca="1">'Application For TE &amp; GOTS'!AF2772</f>
        <v/>
      </c>
      <c r="F2680" s="14" t="str">
        <f ca="1">'Application For TE &amp; GOTS'!AH2772</f>
        <v/>
      </c>
      <c r="G2680" s="14" t="e">
        <f ca="1">'Application For TE &amp; GOTS'!AI2772</f>
        <v>#REF!</v>
      </c>
    </row>
    <row r="2681" spans="1:7">
      <c r="A2681" s="14">
        <v>2660</v>
      </c>
      <c r="B2681" s="14" t="str">
        <f ca="1">'Application For TE &amp; GOTS'!X2773</f>
        <v/>
      </c>
      <c r="C2681" s="14">
        <f>'Application For TE &amp; GOTS'!$D2773</f>
        <v>0</v>
      </c>
      <c r="D2681" s="14" t="str" cm="1">
        <f t="array" aca="1" ref="D2681" ca="1">IFERROR(INDIRECT("'Application For Textile'!L"&amp;'Application For TE &amp; GOTS'!S2773),"")</f>
        <v/>
      </c>
      <c r="E2681" s="14" t="str">
        <f ca="1">'Application For TE &amp; GOTS'!AF2773</f>
        <v/>
      </c>
      <c r="F2681" s="14" t="str">
        <f ca="1">'Application For TE &amp; GOTS'!AH2773</f>
        <v/>
      </c>
      <c r="G2681" s="14" t="e">
        <f ca="1">'Application For TE &amp; GOTS'!AI2773</f>
        <v>#REF!</v>
      </c>
    </row>
    <row r="2682" spans="1:7">
      <c r="A2682" s="14">
        <v>2661</v>
      </c>
      <c r="B2682" s="14" t="str">
        <f ca="1">'Application For TE &amp; GOTS'!X2774</f>
        <v/>
      </c>
      <c r="C2682" s="14">
        <f>'Application For TE &amp; GOTS'!$D2774</f>
        <v>0</v>
      </c>
      <c r="D2682" s="14" t="str" cm="1">
        <f t="array" aca="1" ref="D2682" ca="1">IFERROR(INDIRECT("'Application For Textile'!L"&amp;'Application For TE &amp; GOTS'!S2774),"")</f>
        <v/>
      </c>
      <c r="E2682" s="14" t="str">
        <f ca="1">'Application For TE &amp; GOTS'!AF2774</f>
        <v/>
      </c>
      <c r="F2682" s="14" t="str">
        <f ca="1">'Application For TE &amp; GOTS'!AH2774</f>
        <v/>
      </c>
      <c r="G2682" s="14" t="e">
        <f ca="1">'Application For TE &amp; GOTS'!AI2774</f>
        <v>#REF!</v>
      </c>
    </row>
    <row r="2683" spans="1:7">
      <c r="A2683" s="14">
        <v>2662</v>
      </c>
      <c r="B2683" s="14" t="str">
        <f ca="1">'Application For TE &amp; GOTS'!X2775</f>
        <v/>
      </c>
      <c r="C2683" s="14">
        <f>'Application For TE &amp; GOTS'!$D2775</f>
        <v>0</v>
      </c>
      <c r="D2683" s="14" t="str" cm="1">
        <f t="array" aca="1" ref="D2683" ca="1">IFERROR(INDIRECT("'Application For Textile'!L"&amp;'Application For TE &amp; GOTS'!S2775),"")</f>
        <v/>
      </c>
      <c r="E2683" s="14" t="str">
        <f ca="1">'Application For TE &amp; GOTS'!AF2775</f>
        <v/>
      </c>
      <c r="F2683" s="14" t="str">
        <f ca="1">'Application For TE &amp; GOTS'!AH2775</f>
        <v/>
      </c>
      <c r="G2683" s="14" t="e">
        <f ca="1">'Application For TE &amp; GOTS'!AI2775</f>
        <v>#REF!</v>
      </c>
    </row>
    <row r="2684" spans="1:7">
      <c r="A2684" s="14">
        <v>2663</v>
      </c>
      <c r="B2684" s="14" t="str">
        <f ca="1">'Application For TE &amp; GOTS'!X2776</f>
        <v/>
      </c>
      <c r="C2684" s="14">
        <f>'Application For TE &amp; GOTS'!$D2776</f>
        <v>0</v>
      </c>
      <c r="D2684" s="14" t="str" cm="1">
        <f t="array" aca="1" ref="D2684" ca="1">IFERROR(INDIRECT("'Application For Textile'!L"&amp;'Application For TE &amp; GOTS'!S2776),"")</f>
        <v/>
      </c>
      <c r="E2684" s="14" t="str">
        <f ca="1">'Application For TE &amp; GOTS'!AF2776</f>
        <v/>
      </c>
      <c r="F2684" s="14" t="str">
        <f ca="1">'Application For TE &amp; GOTS'!AH2776</f>
        <v/>
      </c>
      <c r="G2684" s="14" t="e">
        <f ca="1">'Application For TE &amp; GOTS'!AI2776</f>
        <v>#REF!</v>
      </c>
    </row>
    <row r="2685" spans="1:7">
      <c r="A2685" s="14">
        <v>2664</v>
      </c>
      <c r="B2685" s="14" t="str">
        <f ca="1">'Application For TE &amp; GOTS'!X2777</f>
        <v/>
      </c>
      <c r="C2685" s="14">
        <f>'Application For TE &amp; GOTS'!$D2777</f>
        <v>0</v>
      </c>
      <c r="D2685" s="14" t="str" cm="1">
        <f t="array" aca="1" ref="D2685" ca="1">IFERROR(INDIRECT("'Application For Textile'!L"&amp;'Application For TE &amp; GOTS'!S2777),"")</f>
        <v/>
      </c>
      <c r="E2685" s="14" t="str">
        <f ca="1">'Application For TE &amp; GOTS'!AF2777</f>
        <v/>
      </c>
      <c r="F2685" s="14" t="str">
        <f ca="1">'Application For TE &amp; GOTS'!AH2777</f>
        <v/>
      </c>
      <c r="G2685" s="14" t="e">
        <f ca="1">'Application For TE &amp; GOTS'!AI2777</f>
        <v>#REF!</v>
      </c>
    </row>
    <row r="2686" spans="1:7">
      <c r="A2686" s="14">
        <v>2665</v>
      </c>
      <c r="B2686" s="14" t="str">
        <f ca="1">'Application For TE &amp; GOTS'!X2778</f>
        <v/>
      </c>
      <c r="C2686" s="14">
        <f>'Application For TE &amp; GOTS'!$D2778</f>
        <v>0</v>
      </c>
      <c r="D2686" s="14" t="str" cm="1">
        <f t="array" aca="1" ref="D2686" ca="1">IFERROR(INDIRECT("'Application For Textile'!L"&amp;'Application For TE &amp; GOTS'!S2778),"")</f>
        <v/>
      </c>
      <c r="E2686" s="14" t="str">
        <f ca="1">'Application For TE &amp; GOTS'!AF2778</f>
        <v/>
      </c>
      <c r="F2686" s="14" t="str">
        <f ca="1">'Application For TE &amp; GOTS'!AH2778</f>
        <v/>
      </c>
      <c r="G2686" s="14" t="e">
        <f ca="1">'Application For TE &amp; GOTS'!AI2778</f>
        <v>#REF!</v>
      </c>
    </row>
    <row r="2687" spans="1:7">
      <c r="A2687" s="14">
        <v>2666</v>
      </c>
      <c r="B2687" s="14" t="str">
        <f ca="1">'Application For TE &amp; GOTS'!X2779</f>
        <v/>
      </c>
      <c r="C2687" s="14">
        <f>'Application For TE &amp; GOTS'!$D2779</f>
        <v>0</v>
      </c>
      <c r="D2687" s="14" t="str" cm="1">
        <f t="array" aca="1" ref="D2687" ca="1">IFERROR(INDIRECT("'Application For Textile'!L"&amp;'Application For TE &amp; GOTS'!S2779),"")</f>
        <v/>
      </c>
      <c r="E2687" s="14" t="str">
        <f ca="1">'Application For TE &amp; GOTS'!AF2779</f>
        <v/>
      </c>
      <c r="F2687" s="14" t="str">
        <f ca="1">'Application For TE &amp; GOTS'!AH2779</f>
        <v/>
      </c>
      <c r="G2687" s="14" t="e">
        <f ca="1">'Application For TE &amp; GOTS'!AI2779</f>
        <v>#REF!</v>
      </c>
    </row>
    <row r="2688" spans="1:7">
      <c r="A2688" s="14">
        <v>2667</v>
      </c>
      <c r="B2688" s="14" t="str">
        <f ca="1">'Application For TE &amp; GOTS'!X2780</f>
        <v/>
      </c>
      <c r="C2688" s="14">
        <f>'Application For TE &amp; GOTS'!$D2780</f>
        <v>0</v>
      </c>
      <c r="D2688" s="14" t="str" cm="1">
        <f t="array" aca="1" ref="D2688" ca="1">IFERROR(INDIRECT("'Application For Textile'!L"&amp;'Application For TE &amp; GOTS'!S2780),"")</f>
        <v/>
      </c>
      <c r="E2688" s="14" t="str">
        <f ca="1">'Application For TE &amp; GOTS'!AF2780</f>
        <v/>
      </c>
      <c r="F2688" s="14" t="str">
        <f ca="1">'Application For TE &amp; GOTS'!AH2780</f>
        <v/>
      </c>
      <c r="G2688" s="14" t="e">
        <f ca="1">'Application For TE &amp; GOTS'!AI2780</f>
        <v>#REF!</v>
      </c>
    </row>
    <row r="2689" spans="1:7">
      <c r="A2689" s="14">
        <v>2668</v>
      </c>
      <c r="B2689" s="14" t="str">
        <f ca="1">'Application For TE &amp; GOTS'!X2781</f>
        <v/>
      </c>
      <c r="C2689" s="14">
        <f>'Application For TE &amp; GOTS'!$D2781</f>
        <v>0</v>
      </c>
      <c r="D2689" s="14" t="str" cm="1">
        <f t="array" aca="1" ref="D2689" ca="1">IFERROR(INDIRECT("'Application For Textile'!L"&amp;'Application For TE &amp; GOTS'!S2781),"")</f>
        <v/>
      </c>
      <c r="E2689" s="14" t="str">
        <f ca="1">'Application For TE &amp; GOTS'!AF2781</f>
        <v/>
      </c>
      <c r="F2689" s="14" t="str">
        <f ca="1">'Application For TE &amp; GOTS'!AH2781</f>
        <v/>
      </c>
      <c r="G2689" s="14" t="e">
        <f ca="1">'Application For TE &amp; GOTS'!AI2781</f>
        <v>#REF!</v>
      </c>
    </row>
    <row r="2690" spans="1:7">
      <c r="A2690" s="14">
        <v>2669</v>
      </c>
      <c r="B2690" s="14" t="str">
        <f ca="1">'Application For TE &amp; GOTS'!X2782</f>
        <v/>
      </c>
      <c r="C2690" s="14">
        <f>'Application For TE &amp; GOTS'!$D2782</f>
        <v>0</v>
      </c>
      <c r="D2690" s="14" t="str" cm="1">
        <f t="array" aca="1" ref="D2690" ca="1">IFERROR(INDIRECT("'Application For Textile'!L"&amp;'Application For TE &amp; GOTS'!S2782),"")</f>
        <v/>
      </c>
      <c r="E2690" s="14" t="str">
        <f ca="1">'Application For TE &amp; GOTS'!AF2782</f>
        <v/>
      </c>
      <c r="F2690" s="14" t="str">
        <f ca="1">'Application For TE &amp; GOTS'!AH2782</f>
        <v/>
      </c>
      <c r="G2690" s="14" t="e">
        <f ca="1">'Application For TE &amp; GOTS'!AI2782</f>
        <v>#REF!</v>
      </c>
    </row>
    <row r="2691" spans="1:7">
      <c r="A2691" s="14">
        <v>2670</v>
      </c>
      <c r="B2691" s="14" t="str">
        <f ca="1">'Application For TE &amp; GOTS'!X2783</f>
        <v/>
      </c>
      <c r="C2691" s="14">
        <f>'Application For TE &amp; GOTS'!$D2783</f>
        <v>0</v>
      </c>
      <c r="D2691" s="14" t="str" cm="1">
        <f t="array" aca="1" ref="D2691" ca="1">IFERROR(INDIRECT("'Application For Textile'!L"&amp;'Application For TE &amp; GOTS'!S2783),"")</f>
        <v/>
      </c>
      <c r="E2691" s="14" t="str">
        <f ca="1">'Application For TE &amp; GOTS'!AF2783</f>
        <v/>
      </c>
      <c r="F2691" s="14" t="str">
        <f ca="1">'Application For TE &amp; GOTS'!AH2783</f>
        <v/>
      </c>
      <c r="G2691" s="14" t="e">
        <f ca="1">'Application For TE &amp; GOTS'!AI2783</f>
        <v>#REF!</v>
      </c>
    </row>
    <row r="2692" spans="1:7">
      <c r="A2692" s="14">
        <v>2671</v>
      </c>
      <c r="B2692" s="14" t="str">
        <f ca="1">'Application For TE &amp; GOTS'!X2784</f>
        <v/>
      </c>
      <c r="C2692" s="14">
        <f>'Application For TE &amp; GOTS'!$D2784</f>
        <v>0</v>
      </c>
      <c r="D2692" s="14" t="str" cm="1">
        <f t="array" aca="1" ref="D2692" ca="1">IFERROR(INDIRECT("'Application For Textile'!L"&amp;'Application For TE &amp; GOTS'!S2784),"")</f>
        <v/>
      </c>
      <c r="E2692" s="14" t="str">
        <f ca="1">'Application For TE &amp; GOTS'!AF2784</f>
        <v/>
      </c>
      <c r="F2692" s="14" t="str">
        <f ca="1">'Application For TE &amp; GOTS'!AH2784</f>
        <v/>
      </c>
      <c r="G2692" s="14" t="e">
        <f ca="1">'Application For TE &amp; GOTS'!AI2784</f>
        <v>#REF!</v>
      </c>
    </row>
    <row r="2693" spans="1:7">
      <c r="A2693" s="14">
        <v>2672</v>
      </c>
      <c r="B2693" s="14" t="str">
        <f ca="1">'Application For TE &amp; GOTS'!X2785</f>
        <v/>
      </c>
      <c r="C2693" s="14">
        <f>'Application For TE &amp; GOTS'!$D2785</f>
        <v>0</v>
      </c>
      <c r="D2693" s="14" t="str" cm="1">
        <f t="array" aca="1" ref="D2693" ca="1">IFERROR(INDIRECT("'Application For Textile'!L"&amp;'Application For TE &amp; GOTS'!S2785),"")</f>
        <v/>
      </c>
      <c r="E2693" s="14" t="str">
        <f ca="1">'Application For TE &amp; GOTS'!AF2785</f>
        <v/>
      </c>
      <c r="F2693" s="14" t="str">
        <f ca="1">'Application For TE &amp; GOTS'!AH2785</f>
        <v/>
      </c>
      <c r="G2693" s="14" t="e">
        <f ca="1">'Application For TE &amp; GOTS'!AI2785</f>
        <v>#REF!</v>
      </c>
    </row>
    <row r="2694" spans="1:7">
      <c r="A2694" s="14">
        <v>2673</v>
      </c>
      <c r="B2694" s="14" t="str">
        <f ca="1">'Application For TE &amp; GOTS'!X2786</f>
        <v/>
      </c>
      <c r="C2694" s="14">
        <f>'Application For TE &amp; GOTS'!$D2786</f>
        <v>0</v>
      </c>
      <c r="D2694" s="14" t="str" cm="1">
        <f t="array" aca="1" ref="D2694" ca="1">IFERROR(INDIRECT("'Application For Textile'!L"&amp;'Application For TE &amp; GOTS'!S2786),"")</f>
        <v/>
      </c>
      <c r="E2694" s="14" t="str">
        <f ca="1">'Application For TE &amp; GOTS'!AF2786</f>
        <v/>
      </c>
      <c r="F2694" s="14" t="str">
        <f ca="1">'Application For TE &amp; GOTS'!AH2786</f>
        <v/>
      </c>
      <c r="G2694" s="14" t="e">
        <f ca="1">'Application For TE &amp; GOTS'!AI2786</f>
        <v>#REF!</v>
      </c>
    </row>
    <row r="2695" spans="1:7">
      <c r="A2695" s="14">
        <v>2674</v>
      </c>
      <c r="B2695" s="14" t="str">
        <f ca="1">'Application For TE &amp; GOTS'!X2787</f>
        <v/>
      </c>
      <c r="C2695" s="14">
        <f>'Application For TE &amp; GOTS'!$D2787</f>
        <v>0</v>
      </c>
      <c r="D2695" s="14" t="str" cm="1">
        <f t="array" aca="1" ref="D2695" ca="1">IFERROR(INDIRECT("'Application For Textile'!L"&amp;'Application For TE &amp; GOTS'!S2787),"")</f>
        <v/>
      </c>
      <c r="E2695" s="14" t="str">
        <f ca="1">'Application For TE &amp; GOTS'!AF2787</f>
        <v/>
      </c>
      <c r="F2695" s="14" t="str">
        <f ca="1">'Application For TE &amp; GOTS'!AH2787</f>
        <v/>
      </c>
      <c r="G2695" s="14" t="e">
        <f ca="1">'Application For TE &amp; GOTS'!AI2787</f>
        <v>#REF!</v>
      </c>
    </row>
    <row r="2696" spans="1:7">
      <c r="A2696" s="14">
        <v>2675</v>
      </c>
      <c r="B2696" s="14" t="str">
        <f ca="1">'Application For TE &amp; GOTS'!X2788</f>
        <v/>
      </c>
      <c r="C2696" s="14">
        <f>'Application For TE &amp; GOTS'!$D2788</f>
        <v>0</v>
      </c>
      <c r="D2696" s="14" t="str" cm="1">
        <f t="array" aca="1" ref="D2696" ca="1">IFERROR(INDIRECT("'Application For Textile'!L"&amp;'Application For TE &amp; GOTS'!S2788),"")</f>
        <v/>
      </c>
      <c r="E2696" s="14" t="str">
        <f ca="1">'Application For TE &amp; GOTS'!AF2788</f>
        <v/>
      </c>
      <c r="F2696" s="14" t="str">
        <f ca="1">'Application For TE &amp; GOTS'!AH2788</f>
        <v/>
      </c>
      <c r="G2696" s="14" t="e">
        <f ca="1">'Application For TE &amp; GOTS'!AI2788</f>
        <v>#REF!</v>
      </c>
    </row>
    <row r="2697" spans="1:7">
      <c r="A2697" s="14">
        <v>2676</v>
      </c>
      <c r="B2697" s="14" t="str">
        <f ca="1">'Application For TE &amp; GOTS'!X2789</f>
        <v/>
      </c>
      <c r="C2697" s="14">
        <f>'Application For TE &amp; GOTS'!$D2789</f>
        <v>0</v>
      </c>
      <c r="D2697" s="14" t="str" cm="1">
        <f t="array" aca="1" ref="D2697" ca="1">IFERROR(INDIRECT("'Application For Textile'!L"&amp;'Application For TE &amp; GOTS'!S2789),"")</f>
        <v/>
      </c>
      <c r="E2697" s="14" t="str">
        <f ca="1">'Application For TE &amp; GOTS'!AF2789</f>
        <v/>
      </c>
      <c r="F2697" s="14" t="str">
        <f ca="1">'Application For TE &amp; GOTS'!AH2789</f>
        <v/>
      </c>
      <c r="G2697" s="14" t="e">
        <f ca="1">'Application For TE &amp; GOTS'!AI2789</f>
        <v>#REF!</v>
      </c>
    </row>
    <row r="2698" spans="1:7">
      <c r="A2698" s="14">
        <v>2677</v>
      </c>
      <c r="B2698" s="14" t="str">
        <f ca="1">'Application For TE &amp; GOTS'!X2790</f>
        <v/>
      </c>
      <c r="C2698" s="14">
        <f>'Application For TE &amp; GOTS'!$D2790</f>
        <v>0</v>
      </c>
      <c r="D2698" s="14" t="str" cm="1">
        <f t="array" aca="1" ref="D2698" ca="1">IFERROR(INDIRECT("'Application For Textile'!L"&amp;'Application For TE &amp; GOTS'!S2790),"")</f>
        <v/>
      </c>
      <c r="E2698" s="14" t="str">
        <f ca="1">'Application For TE &amp; GOTS'!AF2790</f>
        <v/>
      </c>
      <c r="F2698" s="14" t="str">
        <f ca="1">'Application For TE &amp; GOTS'!AH2790</f>
        <v/>
      </c>
      <c r="G2698" s="14" t="e">
        <f ca="1">'Application For TE &amp; GOTS'!AI2790</f>
        <v>#REF!</v>
      </c>
    </row>
    <row r="2699" spans="1:7">
      <c r="A2699" s="14">
        <v>2678</v>
      </c>
      <c r="B2699" s="14" t="str">
        <f ca="1">'Application For TE &amp; GOTS'!X2791</f>
        <v/>
      </c>
      <c r="C2699" s="14">
        <f>'Application For TE &amp; GOTS'!$D2791</f>
        <v>0</v>
      </c>
      <c r="D2699" s="14" t="str" cm="1">
        <f t="array" aca="1" ref="D2699" ca="1">IFERROR(INDIRECT("'Application For Textile'!L"&amp;'Application For TE &amp; GOTS'!S2791),"")</f>
        <v/>
      </c>
      <c r="E2699" s="14" t="str">
        <f ca="1">'Application For TE &amp; GOTS'!AF2791</f>
        <v/>
      </c>
      <c r="F2699" s="14" t="str">
        <f ca="1">'Application For TE &amp; GOTS'!AH2791</f>
        <v/>
      </c>
      <c r="G2699" s="14" t="e">
        <f ca="1">'Application For TE &amp; GOTS'!AI2791</f>
        <v>#REF!</v>
      </c>
    </row>
    <row r="2700" spans="1:7">
      <c r="A2700" s="14">
        <v>2679</v>
      </c>
      <c r="B2700" s="14" t="str">
        <f ca="1">'Application For TE &amp; GOTS'!X2792</f>
        <v/>
      </c>
      <c r="C2700" s="14">
        <f>'Application For TE &amp; GOTS'!$D2792</f>
        <v>0</v>
      </c>
      <c r="D2700" s="14" t="str" cm="1">
        <f t="array" aca="1" ref="D2700" ca="1">IFERROR(INDIRECT("'Application For Textile'!L"&amp;'Application For TE &amp; GOTS'!S2792),"")</f>
        <v/>
      </c>
      <c r="E2700" s="14" t="str">
        <f ca="1">'Application For TE &amp; GOTS'!AF2792</f>
        <v/>
      </c>
      <c r="F2700" s="14" t="str">
        <f ca="1">'Application For TE &amp; GOTS'!AH2792</f>
        <v/>
      </c>
      <c r="G2700" s="14" t="e">
        <f ca="1">'Application For TE &amp; GOTS'!AI2792</f>
        <v>#REF!</v>
      </c>
    </row>
    <row r="2701" spans="1:7">
      <c r="A2701" s="14">
        <v>2680</v>
      </c>
      <c r="B2701" s="14" t="str">
        <f ca="1">'Application For TE &amp; GOTS'!X2793</f>
        <v/>
      </c>
      <c r="C2701" s="14">
        <f>'Application For TE &amp; GOTS'!$D2793</f>
        <v>0</v>
      </c>
      <c r="D2701" s="14" t="str" cm="1">
        <f t="array" aca="1" ref="D2701" ca="1">IFERROR(INDIRECT("'Application For Textile'!L"&amp;'Application For TE &amp; GOTS'!S2793),"")</f>
        <v/>
      </c>
      <c r="E2701" s="14" t="str">
        <f ca="1">'Application For TE &amp; GOTS'!AF2793</f>
        <v/>
      </c>
      <c r="F2701" s="14" t="str">
        <f ca="1">'Application For TE &amp; GOTS'!AH2793</f>
        <v/>
      </c>
      <c r="G2701" s="14" t="e">
        <f ca="1">'Application For TE &amp; GOTS'!AI2793</f>
        <v>#REF!</v>
      </c>
    </row>
    <row r="2702" spans="1:7">
      <c r="A2702" s="14">
        <v>2681</v>
      </c>
      <c r="B2702" s="14" t="str">
        <f ca="1">'Application For TE &amp; GOTS'!X2794</f>
        <v/>
      </c>
      <c r="C2702" s="14">
        <f>'Application For TE &amp; GOTS'!$D2794</f>
        <v>0</v>
      </c>
      <c r="D2702" s="14" t="str" cm="1">
        <f t="array" aca="1" ref="D2702" ca="1">IFERROR(INDIRECT("'Application For Textile'!L"&amp;'Application For TE &amp; GOTS'!S2794),"")</f>
        <v/>
      </c>
      <c r="E2702" s="14" t="str">
        <f ca="1">'Application For TE &amp; GOTS'!AF2794</f>
        <v/>
      </c>
      <c r="F2702" s="14" t="str">
        <f ca="1">'Application For TE &amp; GOTS'!AH2794</f>
        <v/>
      </c>
      <c r="G2702" s="14" t="e">
        <f ca="1">'Application For TE &amp; GOTS'!AI2794</f>
        <v>#REF!</v>
      </c>
    </row>
    <row r="2703" spans="1:7">
      <c r="A2703" s="14">
        <v>2682</v>
      </c>
      <c r="B2703" s="14" t="str">
        <f ca="1">'Application For TE &amp; GOTS'!X2795</f>
        <v/>
      </c>
      <c r="C2703" s="14">
        <f>'Application For TE &amp; GOTS'!$D2795</f>
        <v>0</v>
      </c>
      <c r="D2703" s="14" t="str" cm="1">
        <f t="array" aca="1" ref="D2703" ca="1">IFERROR(INDIRECT("'Application For Textile'!L"&amp;'Application For TE &amp; GOTS'!S2795),"")</f>
        <v/>
      </c>
      <c r="E2703" s="14" t="str">
        <f ca="1">'Application For TE &amp; GOTS'!AF2795</f>
        <v/>
      </c>
      <c r="F2703" s="14" t="str">
        <f ca="1">'Application For TE &amp; GOTS'!AH2795</f>
        <v/>
      </c>
      <c r="G2703" s="14" t="e">
        <f ca="1">'Application For TE &amp; GOTS'!AI2795</f>
        <v>#REF!</v>
      </c>
    </row>
    <row r="2704" spans="1:7">
      <c r="A2704" s="14">
        <v>2683</v>
      </c>
      <c r="B2704" s="14" t="str">
        <f ca="1">'Application For TE &amp; GOTS'!X2796</f>
        <v/>
      </c>
      <c r="C2704" s="14">
        <f>'Application For TE &amp; GOTS'!$D2796</f>
        <v>0</v>
      </c>
      <c r="D2704" s="14" t="str" cm="1">
        <f t="array" aca="1" ref="D2704" ca="1">IFERROR(INDIRECT("'Application For Textile'!L"&amp;'Application For TE &amp; GOTS'!S2796),"")</f>
        <v/>
      </c>
      <c r="E2704" s="14" t="str">
        <f ca="1">'Application For TE &amp; GOTS'!AF2796</f>
        <v/>
      </c>
      <c r="F2704" s="14" t="str">
        <f ca="1">'Application For TE &amp; GOTS'!AH2796</f>
        <v/>
      </c>
      <c r="G2704" s="14" t="e">
        <f ca="1">'Application For TE &amp; GOTS'!AI2796</f>
        <v>#REF!</v>
      </c>
    </row>
    <row r="2705" spans="1:7">
      <c r="A2705" s="14">
        <v>2684</v>
      </c>
      <c r="B2705" s="14" t="str">
        <f ca="1">'Application For TE &amp; GOTS'!X2797</f>
        <v/>
      </c>
      <c r="C2705" s="14">
        <f>'Application For TE &amp; GOTS'!$D2797</f>
        <v>0</v>
      </c>
      <c r="D2705" s="14" t="str" cm="1">
        <f t="array" aca="1" ref="D2705" ca="1">IFERROR(INDIRECT("'Application For Textile'!L"&amp;'Application For TE &amp; GOTS'!S2797),"")</f>
        <v/>
      </c>
      <c r="E2705" s="14" t="str">
        <f ca="1">'Application For TE &amp; GOTS'!AF2797</f>
        <v/>
      </c>
      <c r="F2705" s="14" t="str">
        <f ca="1">'Application For TE &amp; GOTS'!AH2797</f>
        <v/>
      </c>
      <c r="G2705" s="14" t="e">
        <f ca="1">'Application For TE &amp; GOTS'!AI2797</f>
        <v>#REF!</v>
      </c>
    </row>
    <row r="2706" spans="1:7">
      <c r="A2706" s="14">
        <v>2685</v>
      </c>
      <c r="B2706" s="14" t="str">
        <f ca="1">'Application For TE &amp; GOTS'!X2798</f>
        <v/>
      </c>
      <c r="C2706" s="14">
        <f>'Application For TE &amp; GOTS'!$D2798</f>
        <v>0</v>
      </c>
      <c r="D2706" s="14" t="str" cm="1">
        <f t="array" aca="1" ref="D2706" ca="1">IFERROR(INDIRECT("'Application For Textile'!L"&amp;'Application For TE &amp; GOTS'!S2798),"")</f>
        <v/>
      </c>
      <c r="E2706" s="14" t="str">
        <f ca="1">'Application For TE &amp; GOTS'!AF2798</f>
        <v/>
      </c>
      <c r="F2706" s="14" t="str">
        <f ca="1">'Application For TE &amp; GOTS'!AH2798</f>
        <v/>
      </c>
      <c r="G2706" s="14" t="e">
        <f ca="1">'Application For TE &amp; GOTS'!AI2798</f>
        <v>#REF!</v>
      </c>
    </row>
    <row r="2707" spans="1:7">
      <c r="A2707" s="14">
        <v>2686</v>
      </c>
      <c r="B2707" s="14" t="str">
        <f ca="1">'Application For TE &amp; GOTS'!X2799</f>
        <v/>
      </c>
      <c r="C2707" s="14">
        <f>'Application For TE &amp; GOTS'!$D2799</f>
        <v>0</v>
      </c>
      <c r="D2707" s="14" t="str" cm="1">
        <f t="array" aca="1" ref="D2707" ca="1">IFERROR(INDIRECT("'Application For Textile'!L"&amp;'Application For TE &amp; GOTS'!S2799),"")</f>
        <v/>
      </c>
      <c r="E2707" s="14" t="str">
        <f ca="1">'Application For TE &amp; GOTS'!AF2799</f>
        <v/>
      </c>
      <c r="F2707" s="14" t="str">
        <f ca="1">'Application For TE &amp; GOTS'!AH2799</f>
        <v/>
      </c>
      <c r="G2707" s="14" t="e">
        <f ca="1">'Application For TE &amp; GOTS'!AI2799</f>
        <v>#REF!</v>
      </c>
    </row>
    <row r="2708" spans="1:7">
      <c r="A2708" s="14">
        <v>2687</v>
      </c>
      <c r="B2708" s="14" t="str">
        <f ca="1">'Application For TE &amp; GOTS'!X2800</f>
        <v/>
      </c>
      <c r="C2708" s="14">
        <f>'Application For TE &amp; GOTS'!$D2800</f>
        <v>0</v>
      </c>
      <c r="D2708" s="14" t="str" cm="1">
        <f t="array" aca="1" ref="D2708" ca="1">IFERROR(INDIRECT("'Application For Textile'!L"&amp;'Application For TE &amp; GOTS'!S2800),"")</f>
        <v/>
      </c>
      <c r="E2708" s="14" t="str">
        <f ca="1">'Application For TE &amp; GOTS'!AF2800</f>
        <v/>
      </c>
      <c r="F2708" s="14" t="str">
        <f ca="1">'Application For TE &amp; GOTS'!AH2800</f>
        <v/>
      </c>
      <c r="G2708" s="14" t="e">
        <f ca="1">'Application For TE &amp; GOTS'!AI2800</f>
        <v>#REF!</v>
      </c>
    </row>
    <row r="2709" spans="1:7">
      <c r="A2709" s="14">
        <v>2688</v>
      </c>
      <c r="B2709" s="14" t="str">
        <f ca="1">'Application For TE &amp; GOTS'!X2801</f>
        <v/>
      </c>
      <c r="C2709" s="14">
        <f>'Application For TE &amp; GOTS'!$D2801</f>
        <v>0</v>
      </c>
      <c r="D2709" s="14" t="str" cm="1">
        <f t="array" aca="1" ref="D2709" ca="1">IFERROR(INDIRECT("'Application For Textile'!L"&amp;'Application For TE &amp; GOTS'!S2801),"")</f>
        <v/>
      </c>
      <c r="E2709" s="14" t="str">
        <f ca="1">'Application For TE &amp; GOTS'!AF2801</f>
        <v/>
      </c>
      <c r="F2709" s="14" t="str">
        <f ca="1">'Application For TE &amp; GOTS'!AH2801</f>
        <v/>
      </c>
      <c r="G2709" s="14" t="e">
        <f ca="1">'Application For TE &amp; GOTS'!AI2801</f>
        <v>#REF!</v>
      </c>
    </row>
    <row r="2710" spans="1:7">
      <c r="A2710" s="14">
        <v>2689</v>
      </c>
      <c r="B2710" s="14" t="str">
        <f ca="1">'Application For TE &amp; GOTS'!X2802</f>
        <v/>
      </c>
      <c r="C2710" s="14">
        <f>'Application For TE &amp; GOTS'!$D2802</f>
        <v>0</v>
      </c>
      <c r="D2710" s="14" t="str" cm="1">
        <f t="array" aca="1" ref="D2710" ca="1">IFERROR(INDIRECT("'Application For Textile'!L"&amp;'Application For TE &amp; GOTS'!S2802),"")</f>
        <v/>
      </c>
      <c r="E2710" s="14" t="str">
        <f ca="1">'Application For TE &amp; GOTS'!AF2802</f>
        <v/>
      </c>
      <c r="F2710" s="14" t="str">
        <f ca="1">'Application For TE &amp; GOTS'!AH2802</f>
        <v/>
      </c>
      <c r="G2710" s="14" t="e">
        <f ca="1">'Application For TE &amp; GOTS'!AI2802</f>
        <v>#REF!</v>
      </c>
    </row>
    <row r="2711" spans="1:7">
      <c r="A2711" s="14">
        <v>2690</v>
      </c>
      <c r="B2711" s="14" t="str">
        <f ca="1">'Application For TE &amp; GOTS'!X2803</f>
        <v/>
      </c>
      <c r="C2711" s="14">
        <f>'Application For TE &amp; GOTS'!$D2803</f>
        <v>0</v>
      </c>
      <c r="D2711" s="14" t="str" cm="1">
        <f t="array" aca="1" ref="D2711" ca="1">IFERROR(INDIRECT("'Application For Textile'!L"&amp;'Application For TE &amp; GOTS'!S2803),"")</f>
        <v/>
      </c>
      <c r="E2711" s="14" t="str">
        <f ca="1">'Application For TE &amp; GOTS'!AF2803</f>
        <v/>
      </c>
      <c r="F2711" s="14" t="str">
        <f ca="1">'Application For TE &amp; GOTS'!AH2803</f>
        <v/>
      </c>
      <c r="G2711" s="14" t="e">
        <f ca="1">'Application For TE &amp; GOTS'!AI2803</f>
        <v>#REF!</v>
      </c>
    </row>
    <row r="2712" spans="1:7">
      <c r="A2712" s="14">
        <v>2691</v>
      </c>
      <c r="B2712" s="14" t="str">
        <f ca="1">'Application For TE &amp; GOTS'!X2804</f>
        <v/>
      </c>
      <c r="C2712" s="14">
        <f>'Application For TE &amp; GOTS'!$D2804</f>
        <v>0</v>
      </c>
      <c r="D2712" s="14" t="str" cm="1">
        <f t="array" aca="1" ref="D2712" ca="1">IFERROR(INDIRECT("'Application For Textile'!L"&amp;'Application For TE &amp; GOTS'!S2804),"")</f>
        <v/>
      </c>
      <c r="E2712" s="14" t="str">
        <f ca="1">'Application For TE &amp; GOTS'!AF2804</f>
        <v/>
      </c>
      <c r="F2712" s="14" t="str">
        <f ca="1">'Application For TE &amp; GOTS'!AH2804</f>
        <v/>
      </c>
      <c r="G2712" s="14" t="e">
        <f ca="1">'Application For TE &amp; GOTS'!AI2804</f>
        <v>#REF!</v>
      </c>
    </row>
    <row r="2713" spans="1:7">
      <c r="A2713" s="14">
        <v>2692</v>
      </c>
      <c r="B2713" s="14" t="str">
        <f ca="1">'Application For TE &amp; GOTS'!X2805</f>
        <v/>
      </c>
      <c r="C2713" s="14">
        <f>'Application For TE &amp; GOTS'!$D2805</f>
        <v>0</v>
      </c>
      <c r="D2713" s="14" t="str" cm="1">
        <f t="array" aca="1" ref="D2713" ca="1">IFERROR(INDIRECT("'Application For Textile'!L"&amp;'Application For TE &amp; GOTS'!S2805),"")</f>
        <v/>
      </c>
      <c r="E2713" s="14" t="str">
        <f ca="1">'Application For TE &amp; GOTS'!AF2805</f>
        <v/>
      </c>
      <c r="F2713" s="14" t="str">
        <f ca="1">'Application For TE &amp; GOTS'!AH2805</f>
        <v/>
      </c>
      <c r="G2713" s="14" t="e">
        <f ca="1">'Application For TE &amp; GOTS'!AI2805</f>
        <v>#REF!</v>
      </c>
    </row>
    <row r="2714" spans="1:7">
      <c r="A2714" s="14">
        <v>2693</v>
      </c>
      <c r="B2714" s="14" t="str">
        <f ca="1">'Application For TE &amp; GOTS'!X2806</f>
        <v/>
      </c>
      <c r="C2714" s="14">
        <f>'Application For TE &amp; GOTS'!$D2806</f>
        <v>0</v>
      </c>
      <c r="D2714" s="14" t="str" cm="1">
        <f t="array" aca="1" ref="D2714" ca="1">IFERROR(INDIRECT("'Application For Textile'!L"&amp;'Application For TE &amp; GOTS'!S2806),"")</f>
        <v/>
      </c>
      <c r="E2714" s="14" t="str">
        <f ca="1">'Application For TE &amp; GOTS'!AF2806</f>
        <v/>
      </c>
      <c r="F2714" s="14" t="str">
        <f ca="1">'Application For TE &amp; GOTS'!AH2806</f>
        <v/>
      </c>
      <c r="G2714" s="14" t="e">
        <f ca="1">'Application For TE &amp; GOTS'!AI2806</f>
        <v>#REF!</v>
      </c>
    </row>
    <row r="2715" spans="1:7">
      <c r="A2715" s="14">
        <v>2694</v>
      </c>
      <c r="B2715" s="14" t="str">
        <f ca="1">'Application For TE &amp; GOTS'!X2807</f>
        <v/>
      </c>
      <c r="C2715" s="14">
        <f>'Application For TE &amp; GOTS'!$D2807</f>
        <v>0</v>
      </c>
      <c r="D2715" s="14" t="str" cm="1">
        <f t="array" aca="1" ref="D2715" ca="1">IFERROR(INDIRECT("'Application For Textile'!L"&amp;'Application For TE &amp; GOTS'!S2807),"")</f>
        <v/>
      </c>
      <c r="E2715" s="14" t="str">
        <f ca="1">'Application For TE &amp; GOTS'!AF2807</f>
        <v/>
      </c>
      <c r="F2715" s="14" t="str">
        <f ca="1">'Application For TE &amp; GOTS'!AH2807</f>
        <v/>
      </c>
      <c r="G2715" s="14" t="e">
        <f ca="1">'Application For TE &amp; GOTS'!AI2807</f>
        <v>#REF!</v>
      </c>
    </row>
    <row r="2716" spans="1:7">
      <c r="A2716" s="14">
        <v>2695</v>
      </c>
      <c r="B2716" s="14" t="str">
        <f ca="1">'Application For TE &amp; GOTS'!X2808</f>
        <v/>
      </c>
      <c r="C2716" s="14">
        <f>'Application For TE &amp; GOTS'!$D2808</f>
        <v>0</v>
      </c>
      <c r="D2716" s="14" t="str" cm="1">
        <f t="array" aca="1" ref="D2716" ca="1">IFERROR(INDIRECT("'Application For Textile'!L"&amp;'Application For TE &amp; GOTS'!S2808),"")</f>
        <v/>
      </c>
      <c r="E2716" s="14" t="str">
        <f ca="1">'Application For TE &amp; GOTS'!AF2808</f>
        <v/>
      </c>
      <c r="F2716" s="14" t="str">
        <f ca="1">'Application For TE &amp; GOTS'!AH2808</f>
        <v/>
      </c>
      <c r="G2716" s="14" t="e">
        <f ca="1">'Application For TE &amp; GOTS'!AI2808</f>
        <v>#REF!</v>
      </c>
    </row>
    <row r="2717" spans="1:7">
      <c r="A2717" s="14">
        <v>2696</v>
      </c>
      <c r="B2717" s="14" t="str">
        <f ca="1">'Application For TE &amp; GOTS'!X2809</f>
        <v/>
      </c>
      <c r="C2717" s="14">
        <f>'Application For TE &amp; GOTS'!$D2809</f>
        <v>0</v>
      </c>
      <c r="D2717" s="14" t="str" cm="1">
        <f t="array" aca="1" ref="D2717" ca="1">IFERROR(INDIRECT("'Application For Textile'!L"&amp;'Application For TE &amp; GOTS'!S2809),"")</f>
        <v/>
      </c>
      <c r="E2717" s="14" t="str">
        <f ca="1">'Application For TE &amp; GOTS'!AF2809</f>
        <v/>
      </c>
      <c r="F2717" s="14" t="str">
        <f ca="1">'Application For TE &amp; GOTS'!AH2809</f>
        <v/>
      </c>
      <c r="G2717" s="14" t="e">
        <f ca="1">'Application For TE &amp; GOTS'!AI2809</f>
        <v>#REF!</v>
      </c>
    </row>
    <row r="2718" spans="1:7">
      <c r="A2718" s="14">
        <v>2697</v>
      </c>
      <c r="B2718" s="14" t="str">
        <f ca="1">'Application For TE &amp; GOTS'!X2810</f>
        <v/>
      </c>
      <c r="C2718" s="14">
        <f>'Application For TE &amp; GOTS'!$D2810</f>
        <v>0</v>
      </c>
      <c r="D2718" s="14" t="str" cm="1">
        <f t="array" aca="1" ref="D2718" ca="1">IFERROR(INDIRECT("'Application For Textile'!L"&amp;'Application For TE &amp; GOTS'!S2810),"")</f>
        <v/>
      </c>
      <c r="E2718" s="14" t="str">
        <f ca="1">'Application For TE &amp; GOTS'!AF2810</f>
        <v/>
      </c>
      <c r="F2718" s="14" t="str">
        <f ca="1">'Application For TE &amp; GOTS'!AH2810</f>
        <v/>
      </c>
      <c r="G2718" s="14" t="e">
        <f ca="1">'Application For TE &amp; GOTS'!AI2810</f>
        <v>#REF!</v>
      </c>
    </row>
    <row r="2719" spans="1:7">
      <c r="A2719" s="14">
        <v>2698</v>
      </c>
      <c r="B2719" s="14" t="str">
        <f ca="1">'Application For TE &amp; GOTS'!X2811</f>
        <v/>
      </c>
      <c r="C2719" s="14">
        <f>'Application For TE &amp; GOTS'!$D2811</f>
        <v>0</v>
      </c>
      <c r="D2719" s="14" t="str" cm="1">
        <f t="array" aca="1" ref="D2719" ca="1">IFERROR(INDIRECT("'Application For Textile'!L"&amp;'Application For TE &amp; GOTS'!S2811),"")</f>
        <v/>
      </c>
      <c r="E2719" s="14" t="str">
        <f ca="1">'Application For TE &amp; GOTS'!AF2811</f>
        <v/>
      </c>
      <c r="F2719" s="14" t="str">
        <f ca="1">'Application For TE &amp; GOTS'!AH2811</f>
        <v/>
      </c>
      <c r="G2719" s="14" t="e">
        <f ca="1">'Application For TE &amp; GOTS'!AI2811</f>
        <v>#REF!</v>
      </c>
    </row>
    <row r="2720" spans="1:7">
      <c r="A2720" s="14">
        <v>2699</v>
      </c>
      <c r="B2720" s="14" t="str">
        <f ca="1">'Application For TE &amp; GOTS'!X2812</f>
        <v/>
      </c>
      <c r="C2720" s="14">
        <f>'Application For TE &amp; GOTS'!$D2812</f>
        <v>0</v>
      </c>
      <c r="D2720" s="14" t="str" cm="1">
        <f t="array" aca="1" ref="D2720" ca="1">IFERROR(INDIRECT("'Application For Textile'!L"&amp;'Application For TE &amp; GOTS'!S2812),"")</f>
        <v/>
      </c>
      <c r="E2720" s="14" t="str">
        <f ca="1">'Application For TE &amp; GOTS'!AF2812</f>
        <v/>
      </c>
      <c r="F2720" s="14" t="str">
        <f ca="1">'Application For TE &amp; GOTS'!AH2812</f>
        <v/>
      </c>
      <c r="G2720" s="14" t="e">
        <f ca="1">'Application For TE &amp; GOTS'!AI2812</f>
        <v>#REF!</v>
      </c>
    </row>
    <row r="2721" spans="1:7">
      <c r="A2721" s="14">
        <v>2700</v>
      </c>
      <c r="B2721" s="14" t="str">
        <f ca="1">'Application For TE &amp; GOTS'!X2813</f>
        <v/>
      </c>
      <c r="C2721" s="14">
        <f>'Application For TE &amp; GOTS'!$D2813</f>
        <v>0</v>
      </c>
      <c r="D2721" s="14" t="str" cm="1">
        <f t="array" aca="1" ref="D2721" ca="1">IFERROR(INDIRECT("'Application For Textile'!L"&amp;'Application For TE &amp; GOTS'!S2813),"")</f>
        <v/>
      </c>
      <c r="E2721" s="14" t="str">
        <f ca="1">'Application For TE &amp; GOTS'!AF2813</f>
        <v/>
      </c>
      <c r="F2721" s="14" t="str">
        <f ca="1">'Application For TE &amp; GOTS'!AH2813</f>
        <v/>
      </c>
      <c r="G2721" s="14" t="e">
        <f ca="1">'Application For TE &amp; GOTS'!AI2813</f>
        <v>#REF!</v>
      </c>
    </row>
    <row r="2722" spans="1:7">
      <c r="A2722" s="14">
        <v>2701</v>
      </c>
      <c r="B2722" s="14" t="str">
        <f ca="1">'Application For TE &amp; GOTS'!X2814</f>
        <v/>
      </c>
      <c r="C2722" s="14">
        <f>'Application For TE &amp; GOTS'!$D2814</f>
        <v>0</v>
      </c>
      <c r="D2722" s="14" t="str" cm="1">
        <f t="array" aca="1" ref="D2722" ca="1">IFERROR(INDIRECT("'Application For Textile'!L"&amp;'Application For TE &amp; GOTS'!S2814),"")</f>
        <v/>
      </c>
      <c r="E2722" s="14" t="str">
        <f ca="1">'Application For TE &amp; GOTS'!AF2814</f>
        <v/>
      </c>
      <c r="F2722" s="14" t="str">
        <f ca="1">'Application For TE &amp; GOTS'!AH2814</f>
        <v/>
      </c>
      <c r="G2722" s="14" t="e">
        <f ca="1">'Application For TE &amp; GOTS'!AI2814</f>
        <v>#REF!</v>
      </c>
    </row>
    <row r="2723" spans="1:7">
      <c r="A2723" s="14">
        <v>2702</v>
      </c>
      <c r="B2723" s="14" t="str">
        <f ca="1">'Application For TE &amp; GOTS'!X2815</f>
        <v/>
      </c>
      <c r="C2723" s="14">
        <f>'Application For TE &amp; GOTS'!$D2815</f>
        <v>0</v>
      </c>
      <c r="D2723" s="14" t="str" cm="1">
        <f t="array" aca="1" ref="D2723" ca="1">IFERROR(INDIRECT("'Application For Textile'!L"&amp;'Application For TE &amp; GOTS'!S2815),"")</f>
        <v/>
      </c>
      <c r="E2723" s="14" t="str">
        <f ca="1">'Application For TE &amp; GOTS'!AF2815</f>
        <v/>
      </c>
      <c r="F2723" s="14" t="str">
        <f ca="1">'Application For TE &amp; GOTS'!AH2815</f>
        <v/>
      </c>
      <c r="G2723" s="14" t="e">
        <f ca="1">'Application For TE &amp; GOTS'!AI2815</f>
        <v>#REF!</v>
      </c>
    </row>
    <row r="2724" spans="1:7">
      <c r="A2724" s="14">
        <v>2703</v>
      </c>
      <c r="B2724" s="14" t="str">
        <f ca="1">'Application For TE &amp; GOTS'!X2816</f>
        <v/>
      </c>
      <c r="C2724" s="14">
        <f>'Application For TE &amp; GOTS'!$D2816</f>
        <v>0</v>
      </c>
      <c r="D2724" s="14" t="str" cm="1">
        <f t="array" aca="1" ref="D2724" ca="1">IFERROR(INDIRECT("'Application For Textile'!L"&amp;'Application For TE &amp; GOTS'!S2816),"")</f>
        <v/>
      </c>
      <c r="E2724" s="14" t="str">
        <f ca="1">'Application For TE &amp; GOTS'!AF2816</f>
        <v/>
      </c>
      <c r="F2724" s="14" t="str">
        <f ca="1">'Application For TE &amp; GOTS'!AH2816</f>
        <v/>
      </c>
      <c r="G2724" s="14" t="e">
        <f ca="1">'Application For TE &amp; GOTS'!AI2816</f>
        <v>#REF!</v>
      </c>
    </row>
    <row r="2725" spans="1:7">
      <c r="A2725" s="14">
        <v>2704</v>
      </c>
      <c r="B2725" s="14" t="str">
        <f ca="1">'Application For TE &amp; GOTS'!X2817</f>
        <v/>
      </c>
      <c r="C2725" s="14">
        <f>'Application For TE &amp; GOTS'!$D2817</f>
        <v>0</v>
      </c>
      <c r="D2725" s="14" t="str" cm="1">
        <f t="array" aca="1" ref="D2725" ca="1">IFERROR(INDIRECT("'Application For Textile'!L"&amp;'Application For TE &amp; GOTS'!S2817),"")</f>
        <v/>
      </c>
      <c r="E2725" s="14" t="str">
        <f ca="1">'Application For TE &amp; GOTS'!AF2817</f>
        <v/>
      </c>
      <c r="F2725" s="14" t="str">
        <f ca="1">'Application For TE &amp; GOTS'!AH2817</f>
        <v/>
      </c>
      <c r="G2725" s="14" t="e">
        <f ca="1">'Application For TE &amp; GOTS'!AI2817</f>
        <v>#REF!</v>
      </c>
    </row>
    <row r="2726" spans="1:7">
      <c r="A2726" s="14">
        <v>2705</v>
      </c>
      <c r="B2726" s="14" t="str">
        <f ca="1">'Application For TE &amp; GOTS'!X2818</f>
        <v/>
      </c>
      <c r="C2726" s="14">
        <f>'Application For TE &amp; GOTS'!$D2818</f>
        <v>0</v>
      </c>
      <c r="D2726" s="14" t="str" cm="1">
        <f t="array" aca="1" ref="D2726" ca="1">IFERROR(INDIRECT("'Application For Textile'!L"&amp;'Application For TE &amp; GOTS'!S2818),"")</f>
        <v/>
      </c>
      <c r="E2726" s="14" t="str">
        <f ca="1">'Application For TE &amp; GOTS'!AF2818</f>
        <v/>
      </c>
      <c r="F2726" s="14" t="str">
        <f ca="1">'Application For TE &amp; GOTS'!AH2818</f>
        <v/>
      </c>
      <c r="G2726" s="14" t="e">
        <f ca="1">'Application For TE &amp; GOTS'!AI2818</f>
        <v>#REF!</v>
      </c>
    </row>
    <row r="2727" spans="1:7">
      <c r="A2727" s="14">
        <v>2706</v>
      </c>
      <c r="B2727" s="14" t="str">
        <f ca="1">'Application For TE &amp; GOTS'!X2819</f>
        <v/>
      </c>
      <c r="C2727" s="14">
        <f>'Application For TE &amp; GOTS'!$D2819</f>
        <v>0</v>
      </c>
      <c r="D2727" s="14" t="str" cm="1">
        <f t="array" aca="1" ref="D2727" ca="1">IFERROR(INDIRECT("'Application For Textile'!L"&amp;'Application For TE &amp; GOTS'!S2819),"")</f>
        <v/>
      </c>
      <c r="E2727" s="14" t="str">
        <f ca="1">'Application For TE &amp; GOTS'!AF2819</f>
        <v/>
      </c>
      <c r="F2727" s="14" t="str">
        <f ca="1">'Application For TE &amp; GOTS'!AH2819</f>
        <v/>
      </c>
      <c r="G2727" s="14" t="e">
        <f ca="1">'Application For TE &amp; GOTS'!AI2819</f>
        <v>#REF!</v>
      </c>
    </row>
    <row r="2728" spans="1:7">
      <c r="A2728" s="14">
        <v>2707</v>
      </c>
      <c r="B2728" s="14" t="str">
        <f ca="1">'Application For TE &amp; GOTS'!X2820</f>
        <v/>
      </c>
      <c r="C2728" s="14">
        <f>'Application For TE &amp; GOTS'!$D2820</f>
        <v>0</v>
      </c>
      <c r="D2728" s="14" t="str" cm="1">
        <f t="array" aca="1" ref="D2728" ca="1">IFERROR(INDIRECT("'Application For Textile'!L"&amp;'Application For TE &amp; GOTS'!S2820),"")</f>
        <v/>
      </c>
      <c r="E2728" s="14" t="str">
        <f ca="1">'Application For TE &amp; GOTS'!AF2820</f>
        <v/>
      </c>
      <c r="F2728" s="14" t="str">
        <f ca="1">'Application For TE &amp; GOTS'!AH2820</f>
        <v/>
      </c>
      <c r="G2728" s="14" t="e">
        <f ca="1">'Application For TE &amp; GOTS'!AI2820</f>
        <v>#REF!</v>
      </c>
    </row>
    <row r="2729" spans="1:7">
      <c r="A2729" s="14">
        <v>2708</v>
      </c>
      <c r="B2729" s="14" t="str">
        <f ca="1">'Application For TE &amp; GOTS'!X2821</f>
        <v/>
      </c>
      <c r="C2729" s="14">
        <f>'Application For TE &amp; GOTS'!$D2821</f>
        <v>0</v>
      </c>
      <c r="D2729" s="14" t="str" cm="1">
        <f t="array" aca="1" ref="D2729" ca="1">IFERROR(INDIRECT("'Application For Textile'!L"&amp;'Application For TE &amp; GOTS'!S2821),"")</f>
        <v/>
      </c>
      <c r="E2729" s="14" t="str">
        <f ca="1">'Application For TE &amp; GOTS'!AF2821</f>
        <v/>
      </c>
      <c r="F2729" s="14" t="str">
        <f ca="1">'Application For TE &amp; GOTS'!AH2821</f>
        <v/>
      </c>
      <c r="G2729" s="14" t="e">
        <f ca="1">'Application For TE &amp; GOTS'!AI2821</f>
        <v>#REF!</v>
      </c>
    </row>
    <row r="2730" spans="1:7">
      <c r="A2730" s="14">
        <v>2709</v>
      </c>
      <c r="B2730" s="14" t="str">
        <f ca="1">'Application For TE &amp; GOTS'!X2822</f>
        <v/>
      </c>
      <c r="C2730" s="14">
        <f>'Application For TE &amp; GOTS'!$D2822</f>
        <v>0</v>
      </c>
      <c r="D2730" s="14" t="str" cm="1">
        <f t="array" aca="1" ref="D2730" ca="1">IFERROR(INDIRECT("'Application For Textile'!L"&amp;'Application For TE &amp; GOTS'!S2822),"")</f>
        <v/>
      </c>
      <c r="E2730" s="14" t="str">
        <f ca="1">'Application For TE &amp; GOTS'!AF2822</f>
        <v/>
      </c>
      <c r="F2730" s="14" t="str">
        <f ca="1">'Application For TE &amp; GOTS'!AH2822</f>
        <v/>
      </c>
      <c r="G2730" s="14" t="e">
        <f ca="1">'Application For TE &amp; GOTS'!AI2822</f>
        <v>#REF!</v>
      </c>
    </row>
    <row r="2731" spans="1:7">
      <c r="A2731" s="14">
        <v>2710</v>
      </c>
      <c r="B2731" s="14" t="str">
        <f ca="1">'Application For TE &amp; GOTS'!X2823</f>
        <v/>
      </c>
      <c r="C2731" s="14">
        <f>'Application For TE &amp; GOTS'!$D2823</f>
        <v>0</v>
      </c>
      <c r="D2731" s="14" t="str" cm="1">
        <f t="array" aca="1" ref="D2731" ca="1">IFERROR(INDIRECT("'Application For Textile'!L"&amp;'Application For TE &amp; GOTS'!S2823),"")</f>
        <v/>
      </c>
      <c r="E2731" s="14" t="str">
        <f ca="1">'Application For TE &amp; GOTS'!AF2823</f>
        <v/>
      </c>
      <c r="F2731" s="14" t="str">
        <f ca="1">'Application For TE &amp; GOTS'!AH2823</f>
        <v/>
      </c>
      <c r="G2731" s="14" t="e">
        <f ca="1">'Application For TE &amp; GOTS'!AI2823</f>
        <v>#REF!</v>
      </c>
    </row>
    <row r="2732" spans="1:7">
      <c r="A2732" s="14">
        <v>2711</v>
      </c>
      <c r="B2732" s="14" t="str">
        <f ca="1">'Application For TE &amp; GOTS'!X2824</f>
        <v/>
      </c>
      <c r="C2732" s="14">
        <f>'Application For TE &amp; GOTS'!$D2824</f>
        <v>0</v>
      </c>
      <c r="D2732" s="14" t="str" cm="1">
        <f t="array" aca="1" ref="D2732" ca="1">IFERROR(INDIRECT("'Application For Textile'!L"&amp;'Application For TE &amp; GOTS'!S2824),"")</f>
        <v/>
      </c>
      <c r="E2732" s="14" t="str">
        <f ca="1">'Application For TE &amp; GOTS'!AF2824</f>
        <v/>
      </c>
      <c r="F2732" s="14" t="str">
        <f ca="1">'Application For TE &amp; GOTS'!AH2824</f>
        <v/>
      </c>
      <c r="G2732" s="14" t="e">
        <f ca="1">'Application For TE &amp; GOTS'!AI2824</f>
        <v>#REF!</v>
      </c>
    </row>
    <row r="2733" spans="1:7">
      <c r="A2733" s="14">
        <v>2712</v>
      </c>
      <c r="B2733" s="14" t="str">
        <f ca="1">'Application For TE &amp; GOTS'!X2825</f>
        <v/>
      </c>
      <c r="C2733" s="14">
        <f>'Application For TE &amp; GOTS'!$D2825</f>
        <v>0</v>
      </c>
      <c r="D2733" s="14" t="str" cm="1">
        <f t="array" aca="1" ref="D2733" ca="1">IFERROR(INDIRECT("'Application For Textile'!L"&amp;'Application For TE &amp; GOTS'!S2825),"")</f>
        <v/>
      </c>
      <c r="E2733" s="14" t="str">
        <f ca="1">'Application For TE &amp; GOTS'!AF2825</f>
        <v/>
      </c>
      <c r="F2733" s="14" t="str">
        <f ca="1">'Application For TE &amp; GOTS'!AH2825</f>
        <v/>
      </c>
      <c r="G2733" s="14" t="e">
        <f ca="1">'Application For TE &amp; GOTS'!AI2825</f>
        <v>#REF!</v>
      </c>
    </row>
    <row r="2734" spans="1:7">
      <c r="A2734" s="14">
        <v>2713</v>
      </c>
      <c r="B2734" s="14" t="str">
        <f ca="1">'Application For TE &amp; GOTS'!X2826</f>
        <v/>
      </c>
      <c r="C2734" s="14">
        <f>'Application For TE &amp; GOTS'!$D2826</f>
        <v>0</v>
      </c>
      <c r="D2734" s="14" t="str" cm="1">
        <f t="array" aca="1" ref="D2734" ca="1">IFERROR(INDIRECT("'Application For Textile'!L"&amp;'Application For TE &amp; GOTS'!S2826),"")</f>
        <v/>
      </c>
      <c r="E2734" s="14" t="str">
        <f ca="1">'Application For TE &amp; GOTS'!AF2826</f>
        <v/>
      </c>
      <c r="F2734" s="14" t="str">
        <f ca="1">'Application For TE &amp; GOTS'!AH2826</f>
        <v/>
      </c>
      <c r="G2734" s="14" t="e">
        <f ca="1">'Application For TE &amp; GOTS'!AI2826</f>
        <v>#REF!</v>
      </c>
    </row>
    <row r="2735" spans="1:7">
      <c r="A2735" s="14">
        <v>2714</v>
      </c>
      <c r="B2735" s="14" t="str">
        <f ca="1">'Application For TE &amp; GOTS'!X2827</f>
        <v/>
      </c>
      <c r="C2735" s="14">
        <f>'Application For TE &amp; GOTS'!$D2827</f>
        <v>0</v>
      </c>
      <c r="D2735" s="14" t="str" cm="1">
        <f t="array" aca="1" ref="D2735" ca="1">IFERROR(INDIRECT("'Application For Textile'!L"&amp;'Application For TE &amp; GOTS'!S2827),"")</f>
        <v/>
      </c>
      <c r="E2735" s="14" t="str">
        <f ca="1">'Application For TE &amp; GOTS'!AF2827</f>
        <v/>
      </c>
      <c r="F2735" s="14" t="str">
        <f ca="1">'Application For TE &amp; GOTS'!AH2827</f>
        <v/>
      </c>
      <c r="G2735" s="14" t="e">
        <f ca="1">'Application For TE &amp; GOTS'!AI2827</f>
        <v>#REF!</v>
      </c>
    </row>
    <row r="2736" spans="1:7">
      <c r="A2736" s="14">
        <v>2715</v>
      </c>
      <c r="B2736" s="14" t="str">
        <f ca="1">'Application For TE &amp; GOTS'!X2828</f>
        <v/>
      </c>
      <c r="C2736" s="14">
        <f>'Application For TE &amp; GOTS'!$D2828</f>
        <v>0</v>
      </c>
      <c r="D2736" s="14" t="str" cm="1">
        <f t="array" aca="1" ref="D2736" ca="1">IFERROR(INDIRECT("'Application For Textile'!L"&amp;'Application For TE &amp; GOTS'!S2828),"")</f>
        <v/>
      </c>
      <c r="E2736" s="14" t="str">
        <f ca="1">'Application For TE &amp; GOTS'!AF2828</f>
        <v/>
      </c>
      <c r="F2736" s="14" t="str">
        <f ca="1">'Application For TE &amp; GOTS'!AH2828</f>
        <v/>
      </c>
      <c r="G2736" s="14" t="e">
        <f ca="1">'Application For TE &amp; GOTS'!AI2828</f>
        <v>#REF!</v>
      </c>
    </row>
    <row r="2737" spans="1:7">
      <c r="A2737" s="14">
        <v>2716</v>
      </c>
      <c r="B2737" s="14" t="str">
        <f ca="1">'Application For TE &amp; GOTS'!X2829</f>
        <v/>
      </c>
      <c r="C2737" s="14">
        <f>'Application For TE &amp; GOTS'!$D2829</f>
        <v>0</v>
      </c>
      <c r="D2737" s="14" t="str" cm="1">
        <f t="array" aca="1" ref="D2737" ca="1">IFERROR(INDIRECT("'Application For Textile'!L"&amp;'Application For TE &amp; GOTS'!S2829),"")</f>
        <v/>
      </c>
      <c r="E2737" s="14" t="str">
        <f ca="1">'Application For TE &amp; GOTS'!AF2829</f>
        <v/>
      </c>
      <c r="F2737" s="14" t="str">
        <f ca="1">'Application For TE &amp; GOTS'!AH2829</f>
        <v/>
      </c>
      <c r="G2737" s="14" t="e">
        <f ca="1">'Application For TE &amp; GOTS'!AI2829</f>
        <v>#REF!</v>
      </c>
    </row>
    <row r="2738" spans="1:7">
      <c r="A2738" s="14">
        <v>2717</v>
      </c>
      <c r="B2738" s="14" t="str">
        <f ca="1">'Application For TE &amp; GOTS'!X2830</f>
        <v/>
      </c>
      <c r="C2738" s="14">
        <f>'Application For TE &amp; GOTS'!$D2830</f>
        <v>0</v>
      </c>
      <c r="D2738" s="14" t="str" cm="1">
        <f t="array" aca="1" ref="D2738" ca="1">IFERROR(INDIRECT("'Application For Textile'!L"&amp;'Application For TE &amp; GOTS'!S2830),"")</f>
        <v/>
      </c>
      <c r="E2738" s="14" t="str">
        <f ca="1">'Application For TE &amp; GOTS'!AF2830</f>
        <v/>
      </c>
      <c r="F2738" s="14" t="str">
        <f ca="1">'Application For TE &amp; GOTS'!AH2830</f>
        <v/>
      </c>
      <c r="G2738" s="14" t="e">
        <f ca="1">'Application For TE &amp; GOTS'!AI2830</f>
        <v>#REF!</v>
      </c>
    </row>
    <row r="2739" spans="1:7">
      <c r="A2739" s="14">
        <v>2718</v>
      </c>
      <c r="B2739" s="14" t="str">
        <f ca="1">'Application For TE &amp; GOTS'!X2831</f>
        <v/>
      </c>
      <c r="C2739" s="14">
        <f>'Application For TE &amp; GOTS'!$D2831</f>
        <v>0</v>
      </c>
      <c r="D2739" s="14" t="str" cm="1">
        <f t="array" aca="1" ref="D2739" ca="1">IFERROR(INDIRECT("'Application For Textile'!L"&amp;'Application For TE &amp; GOTS'!S2831),"")</f>
        <v/>
      </c>
      <c r="E2739" s="14" t="str">
        <f ca="1">'Application For TE &amp; GOTS'!AF2831</f>
        <v/>
      </c>
      <c r="F2739" s="14" t="str">
        <f ca="1">'Application For TE &amp; GOTS'!AH2831</f>
        <v/>
      </c>
      <c r="G2739" s="14" t="e">
        <f ca="1">'Application For TE &amp; GOTS'!AI2831</f>
        <v>#REF!</v>
      </c>
    </row>
    <row r="2740" spans="1:7">
      <c r="A2740" s="14">
        <v>2719</v>
      </c>
      <c r="B2740" s="14" t="str">
        <f ca="1">'Application For TE &amp; GOTS'!X2832</f>
        <v/>
      </c>
      <c r="C2740" s="14">
        <f>'Application For TE &amp; GOTS'!$D2832</f>
        <v>0</v>
      </c>
      <c r="D2740" s="14" t="str" cm="1">
        <f t="array" aca="1" ref="D2740" ca="1">IFERROR(INDIRECT("'Application For Textile'!L"&amp;'Application For TE &amp; GOTS'!S2832),"")</f>
        <v/>
      </c>
      <c r="E2740" s="14" t="str">
        <f ca="1">'Application For TE &amp; GOTS'!AF2832</f>
        <v/>
      </c>
      <c r="F2740" s="14" t="str">
        <f ca="1">'Application For TE &amp; GOTS'!AH2832</f>
        <v/>
      </c>
      <c r="G2740" s="14" t="e">
        <f ca="1">'Application For TE &amp; GOTS'!AI2832</f>
        <v>#REF!</v>
      </c>
    </row>
    <row r="2741" spans="1:7">
      <c r="A2741" s="14">
        <v>2720</v>
      </c>
      <c r="B2741" s="14" t="str">
        <f ca="1">'Application For TE &amp; GOTS'!X2833</f>
        <v/>
      </c>
      <c r="C2741" s="14">
        <f>'Application For TE &amp; GOTS'!$D2833</f>
        <v>0</v>
      </c>
      <c r="D2741" s="14" t="str" cm="1">
        <f t="array" aca="1" ref="D2741" ca="1">IFERROR(INDIRECT("'Application For Textile'!L"&amp;'Application For TE &amp; GOTS'!S2833),"")</f>
        <v/>
      </c>
      <c r="E2741" s="14" t="str">
        <f ca="1">'Application For TE &amp; GOTS'!AF2833</f>
        <v/>
      </c>
      <c r="F2741" s="14" t="str">
        <f ca="1">'Application For TE &amp; GOTS'!AH2833</f>
        <v/>
      </c>
      <c r="G2741" s="14" t="e">
        <f ca="1">'Application For TE &amp; GOTS'!AI2833</f>
        <v>#REF!</v>
      </c>
    </row>
    <row r="2742" spans="1:7">
      <c r="A2742" s="14">
        <v>2721</v>
      </c>
      <c r="B2742" s="14" t="str">
        <f ca="1">'Application For TE &amp; GOTS'!X2834</f>
        <v/>
      </c>
      <c r="C2742" s="14">
        <f>'Application For TE &amp; GOTS'!$D2834</f>
        <v>0</v>
      </c>
      <c r="D2742" s="14" t="str" cm="1">
        <f t="array" aca="1" ref="D2742" ca="1">IFERROR(INDIRECT("'Application For Textile'!L"&amp;'Application For TE &amp; GOTS'!S2834),"")</f>
        <v/>
      </c>
      <c r="E2742" s="14" t="str">
        <f ca="1">'Application For TE &amp; GOTS'!AF2834</f>
        <v/>
      </c>
      <c r="F2742" s="14" t="str">
        <f ca="1">'Application For TE &amp; GOTS'!AH2834</f>
        <v/>
      </c>
      <c r="G2742" s="14" t="e">
        <f ca="1">'Application For TE &amp; GOTS'!AI2834</f>
        <v>#REF!</v>
      </c>
    </row>
    <row r="2743" spans="1:7">
      <c r="A2743" s="14">
        <v>2722</v>
      </c>
      <c r="B2743" s="14" t="str">
        <f ca="1">'Application For TE &amp; GOTS'!X2835</f>
        <v/>
      </c>
      <c r="C2743" s="14">
        <f>'Application For TE &amp; GOTS'!$D2835</f>
        <v>0</v>
      </c>
      <c r="D2743" s="14" t="str" cm="1">
        <f t="array" aca="1" ref="D2743" ca="1">IFERROR(INDIRECT("'Application For Textile'!L"&amp;'Application For TE &amp; GOTS'!S2835),"")</f>
        <v/>
      </c>
      <c r="E2743" s="14" t="str">
        <f ca="1">'Application For TE &amp; GOTS'!AF2835</f>
        <v/>
      </c>
      <c r="F2743" s="14" t="str">
        <f ca="1">'Application For TE &amp; GOTS'!AH2835</f>
        <v/>
      </c>
      <c r="G2743" s="14" t="e">
        <f ca="1">'Application For TE &amp; GOTS'!AI2835</f>
        <v>#REF!</v>
      </c>
    </row>
    <row r="2744" spans="1:7">
      <c r="A2744" s="14">
        <v>2723</v>
      </c>
      <c r="B2744" s="14" t="str">
        <f ca="1">'Application For TE &amp; GOTS'!X2836</f>
        <v/>
      </c>
      <c r="C2744" s="14">
        <f>'Application For TE &amp; GOTS'!$D2836</f>
        <v>0</v>
      </c>
      <c r="D2744" s="14" t="str" cm="1">
        <f t="array" aca="1" ref="D2744" ca="1">IFERROR(INDIRECT("'Application For Textile'!L"&amp;'Application For TE &amp; GOTS'!S2836),"")</f>
        <v/>
      </c>
      <c r="E2744" s="14" t="str">
        <f ca="1">'Application For TE &amp; GOTS'!AF2836</f>
        <v/>
      </c>
      <c r="F2744" s="14" t="str">
        <f ca="1">'Application For TE &amp; GOTS'!AH2836</f>
        <v/>
      </c>
      <c r="G2744" s="14" t="e">
        <f ca="1">'Application For TE &amp; GOTS'!AI2836</f>
        <v>#REF!</v>
      </c>
    </row>
    <row r="2745" spans="1:7">
      <c r="A2745" s="14">
        <v>2724</v>
      </c>
      <c r="B2745" s="14" t="str">
        <f ca="1">'Application For TE &amp; GOTS'!X2837</f>
        <v/>
      </c>
      <c r="C2745" s="14">
        <f>'Application For TE &amp; GOTS'!$D2837</f>
        <v>0</v>
      </c>
      <c r="D2745" s="14" t="str" cm="1">
        <f t="array" aca="1" ref="D2745" ca="1">IFERROR(INDIRECT("'Application For Textile'!L"&amp;'Application For TE &amp; GOTS'!S2837),"")</f>
        <v/>
      </c>
      <c r="E2745" s="14" t="str">
        <f ca="1">'Application For TE &amp; GOTS'!AF2837</f>
        <v/>
      </c>
      <c r="F2745" s="14" t="str">
        <f ca="1">'Application For TE &amp; GOTS'!AH2837</f>
        <v/>
      </c>
      <c r="G2745" s="14" t="e">
        <f ca="1">'Application For TE &amp; GOTS'!AI2837</f>
        <v>#REF!</v>
      </c>
    </row>
    <row r="2746" spans="1:7">
      <c r="A2746" s="14">
        <v>2725</v>
      </c>
      <c r="B2746" s="14" t="str">
        <f ca="1">'Application For TE &amp; GOTS'!X2838</f>
        <v/>
      </c>
      <c r="C2746" s="14">
        <f>'Application For TE &amp; GOTS'!$D2838</f>
        <v>0</v>
      </c>
      <c r="D2746" s="14" t="str" cm="1">
        <f t="array" aca="1" ref="D2746" ca="1">IFERROR(INDIRECT("'Application For Textile'!L"&amp;'Application For TE &amp; GOTS'!S2838),"")</f>
        <v/>
      </c>
      <c r="E2746" s="14" t="str">
        <f ca="1">'Application For TE &amp; GOTS'!AF2838</f>
        <v/>
      </c>
      <c r="F2746" s="14" t="str">
        <f ca="1">'Application For TE &amp; GOTS'!AH2838</f>
        <v/>
      </c>
      <c r="G2746" s="14" t="e">
        <f ca="1">'Application For TE &amp; GOTS'!AI2838</f>
        <v>#REF!</v>
      </c>
    </row>
    <row r="2747" spans="1:7">
      <c r="A2747" s="14">
        <v>2726</v>
      </c>
      <c r="B2747" s="14" t="str">
        <f ca="1">'Application For TE &amp; GOTS'!X2839</f>
        <v/>
      </c>
      <c r="C2747" s="14">
        <f>'Application For TE &amp; GOTS'!$D2839</f>
        <v>0</v>
      </c>
      <c r="D2747" s="14" t="str" cm="1">
        <f t="array" aca="1" ref="D2747" ca="1">IFERROR(INDIRECT("'Application For Textile'!L"&amp;'Application For TE &amp; GOTS'!S2839),"")</f>
        <v/>
      </c>
      <c r="E2747" s="14" t="str">
        <f ca="1">'Application For TE &amp; GOTS'!AF2839</f>
        <v/>
      </c>
      <c r="F2747" s="14" t="str">
        <f ca="1">'Application For TE &amp; GOTS'!AH2839</f>
        <v/>
      </c>
      <c r="G2747" s="14" t="e">
        <f ca="1">'Application For TE &amp; GOTS'!AI2839</f>
        <v>#REF!</v>
      </c>
    </row>
    <row r="2748" spans="1:7">
      <c r="A2748" s="14">
        <v>2727</v>
      </c>
      <c r="B2748" s="14" t="str">
        <f ca="1">'Application For TE &amp; GOTS'!X2840</f>
        <v/>
      </c>
      <c r="C2748" s="14">
        <f>'Application For TE &amp; GOTS'!$D2840</f>
        <v>0</v>
      </c>
      <c r="D2748" s="14" t="str" cm="1">
        <f t="array" aca="1" ref="D2748" ca="1">IFERROR(INDIRECT("'Application For Textile'!L"&amp;'Application For TE &amp; GOTS'!S2840),"")</f>
        <v/>
      </c>
      <c r="E2748" s="14" t="str">
        <f ca="1">'Application For TE &amp; GOTS'!AF2840</f>
        <v/>
      </c>
      <c r="F2748" s="14" t="str">
        <f ca="1">'Application For TE &amp; GOTS'!AH2840</f>
        <v/>
      </c>
      <c r="G2748" s="14" t="e">
        <f ca="1">'Application For TE &amp; GOTS'!AI2840</f>
        <v>#REF!</v>
      </c>
    </row>
    <row r="2749" spans="1:7">
      <c r="A2749" s="14">
        <v>2728</v>
      </c>
      <c r="B2749" s="14" t="str">
        <f ca="1">'Application For TE &amp; GOTS'!X2841</f>
        <v/>
      </c>
      <c r="C2749" s="14">
        <f>'Application For TE &amp; GOTS'!$D2841</f>
        <v>0</v>
      </c>
      <c r="D2749" s="14" t="str" cm="1">
        <f t="array" aca="1" ref="D2749" ca="1">IFERROR(INDIRECT("'Application For Textile'!L"&amp;'Application For TE &amp; GOTS'!S2841),"")</f>
        <v/>
      </c>
      <c r="E2749" s="14" t="str">
        <f ca="1">'Application For TE &amp; GOTS'!AF2841</f>
        <v/>
      </c>
      <c r="F2749" s="14" t="str">
        <f ca="1">'Application For TE &amp; GOTS'!AH2841</f>
        <v/>
      </c>
      <c r="G2749" s="14" t="e">
        <f ca="1">'Application For TE &amp; GOTS'!AI2841</f>
        <v>#REF!</v>
      </c>
    </row>
    <row r="2750" spans="1:7">
      <c r="A2750" s="14">
        <v>2729</v>
      </c>
      <c r="B2750" s="14" t="str">
        <f ca="1">'Application For TE &amp; GOTS'!X2842</f>
        <v/>
      </c>
      <c r="C2750" s="14">
        <f>'Application For TE &amp; GOTS'!$D2842</f>
        <v>0</v>
      </c>
      <c r="D2750" s="14" t="str" cm="1">
        <f t="array" aca="1" ref="D2750" ca="1">IFERROR(INDIRECT("'Application For Textile'!L"&amp;'Application For TE &amp; GOTS'!S2842),"")</f>
        <v/>
      </c>
      <c r="E2750" s="14" t="str">
        <f ca="1">'Application For TE &amp; GOTS'!AF2842</f>
        <v/>
      </c>
      <c r="F2750" s="14" t="str">
        <f ca="1">'Application For TE &amp; GOTS'!AH2842</f>
        <v/>
      </c>
      <c r="G2750" s="14" t="e">
        <f ca="1">'Application For TE &amp; GOTS'!AI2842</f>
        <v>#REF!</v>
      </c>
    </row>
    <row r="2751" spans="1:7">
      <c r="A2751" s="14">
        <v>2730</v>
      </c>
      <c r="B2751" s="14" t="str">
        <f ca="1">'Application For TE &amp; GOTS'!X2843</f>
        <v/>
      </c>
      <c r="C2751" s="14">
        <f>'Application For TE &amp; GOTS'!$D2843</f>
        <v>0</v>
      </c>
      <c r="D2751" s="14" t="str" cm="1">
        <f t="array" aca="1" ref="D2751" ca="1">IFERROR(INDIRECT("'Application For Textile'!L"&amp;'Application For TE &amp; GOTS'!S2843),"")</f>
        <v/>
      </c>
      <c r="E2751" s="14" t="str">
        <f ca="1">'Application For TE &amp; GOTS'!AF2843</f>
        <v/>
      </c>
      <c r="F2751" s="14" t="str">
        <f ca="1">'Application For TE &amp; GOTS'!AH2843</f>
        <v/>
      </c>
      <c r="G2751" s="14" t="e">
        <f ca="1">'Application For TE &amp; GOTS'!AI2843</f>
        <v>#REF!</v>
      </c>
    </row>
    <row r="2752" spans="1:7">
      <c r="A2752" s="14">
        <v>2731</v>
      </c>
      <c r="B2752" s="14" t="str">
        <f ca="1">'Application For TE &amp; GOTS'!X2844</f>
        <v/>
      </c>
      <c r="C2752" s="14">
        <f>'Application For TE &amp; GOTS'!$D2844</f>
        <v>0</v>
      </c>
      <c r="D2752" s="14" t="str" cm="1">
        <f t="array" aca="1" ref="D2752" ca="1">IFERROR(INDIRECT("'Application For Textile'!L"&amp;'Application For TE &amp; GOTS'!S2844),"")</f>
        <v/>
      </c>
      <c r="E2752" s="14" t="str">
        <f ca="1">'Application For TE &amp; GOTS'!AF2844</f>
        <v/>
      </c>
      <c r="F2752" s="14" t="str">
        <f ca="1">'Application For TE &amp; GOTS'!AH2844</f>
        <v/>
      </c>
      <c r="G2752" s="14" t="e">
        <f ca="1">'Application For TE &amp; GOTS'!AI2844</f>
        <v>#REF!</v>
      </c>
    </row>
    <row r="2753" spans="1:7">
      <c r="A2753" s="14">
        <v>2732</v>
      </c>
      <c r="B2753" s="14" t="str">
        <f ca="1">'Application For TE &amp; GOTS'!X2845</f>
        <v/>
      </c>
      <c r="C2753" s="14">
        <f>'Application For TE &amp; GOTS'!$D2845</f>
        <v>0</v>
      </c>
      <c r="D2753" s="14" t="str" cm="1">
        <f t="array" aca="1" ref="D2753" ca="1">IFERROR(INDIRECT("'Application For Textile'!L"&amp;'Application For TE &amp; GOTS'!S2845),"")</f>
        <v/>
      </c>
      <c r="E2753" s="14" t="str">
        <f ca="1">'Application For TE &amp; GOTS'!AF2845</f>
        <v/>
      </c>
      <c r="F2753" s="14" t="str">
        <f ca="1">'Application For TE &amp; GOTS'!AH2845</f>
        <v/>
      </c>
      <c r="G2753" s="14" t="e">
        <f ca="1">'Application For TE &amp; GOTS'!AI2845</f>
        <v>#REF!</v>
      </c>
    </row>
    <row r="2754" spans="1:7">
      <c r="A2754" s="14">
        <v>2733</v>
      </c>
      <c r="B2754" s="14" t="str">
        <f ca="1">'Application For TE &amp; GOTS'!X2846</f>
        <v/>
      </c>
      <c r="C2754" s="14">
        <f>'Application For TE &amp; GOTS'!$D2846</f>
        <v>0</v>
      </c>
      <c r="D2754" s="14" t="str" cm="1">
        <f t="array" aca="1" ref="D2754" ca="1">IFERROR(INDIRECT("'Application For Textile'!L"&amp;'Application For TE &amp; GOTS'!S2846),"")</f>
        <v/>
      </c>
      <c r="E2754" s="14" t="str">
        <f ca="1">'Application For TE &amp; GOTS'!AF2846</f>
        <v/>
      </c>
      <c r="F2754" s="14" t="str">
        <f ca="1">'Application For TE &amp; GOTS'!AH2846</f>
        <v/>
      </c>
      <c r="G2754" s="14" t="e">
        <f ca="1">'Application For TE &amp; GOTS'!AI2846</f>
        <v>#REF!</v>
      </c>
    </row>
    <row r="2755" spans="1:7">
      <c r="A2755" s="14">
        <v>2734</v>
      </c>
      <c r="B2755" s="14" t="str">
        <f ca="1">'Application For TE &amp; GOTS'!X2847</f>
        <v/>
      </c>
      <c r="C2755" s="14">
        <f>'Application For TE &amp; GOTS'!$D2847</f>
        <v>0</v>
      </c>
      <c r="D2755" s="14" t="str" cm="1">
        <f t="array" aca="1" ref="D2755" ca="1">IFERROR(INDIRECT("'Application For Textile'!L"&amp;'Application For TE &amp; GOTS'!S2847),"")</f>
        <v/>
      </c>
      <c r="E2755" s="14" t="str">
        <f ca="1">'Application For TE &amp; GOTS'!AF2847</f>
        <v/>
      </c>
      <c r="F2755" s="14" t="str">
        <f ca="1">'Application For TE &amp; GOTS'!AH2847</f>
        <v/>
      </c>
      <c r="G2755" s="14" t="e">
        <f ca="1">'Application For TE &amp; GOTS'!AI2847</f>
        <v>#REF!</v>
      </c>
    </row>
    <row r="2756" spans="1:7">
      <c r="A2756" s="14">
        <v>2735</v>
      </c>
      <c r="B2756" s="14" t="str">
        <f ca="1">'Application For TE &amp; GOTS'!X2848</f>
        <v/>
      </c>
      <c r="C2756" s="14">
        <f>'Application For TE &amp; GOTS'!$D2848</f>
        <v>0</v>
      </c>
      <c r="D2756" s="14" t="str" cm="1">
        <f t="array" aca="1" ref="D2756" ca="1">IFERROR(INDIRECT("'Application For Textile'!L"&amp;'Application For TE &amp; GOTS'!S2848),"")</f>
        <v/>
      </c>
      <c r="E2756" s="14" t="str">
        <f ca="1">'Application For TE &amp; GOTS'!AF2848</f>
        <v/>
      </c>
      <c r="F2756" s="14" t="str">
        <f ca="1">'Application For TE &amp; GOTS'!AH2848</f>
        <v/>
      </c>
      <c r="G2756" s="14" t="e">
        <f ca="1">'Application For TE &amp; GOTS'!AI2848</f>
        <v>#REF!</v>
      </c>
    </row>
    <row r="2757" spans="1:7">
      <c r="A2757" s="14">
        <v>2736</v>
      </c>
      <c r="B2757" s="14" t="str">
        <f ca="1">'Application For TE &amp; GOTS'!X2849</f>
        <v/>
      </c>
      <c r="C2757" s="14">
        <f>'Application For TE &amp; GOTS'!$D2849</f>
        <v>0</v>
      </c>
      <c r="D2757" s="14" t="str" cm="1">
        <f t="array" aca="1" ref="D2757" ca="1">IFERROR(INDIRECT("'Application For Textile'!L"&amp;'Application For TE &amp; GOTS'!S2849),"")</f>
        <v/>
      </c>
      <c r="E2757" s="14" t="str">
        <f ca="1">'Application For TE &amp; GOTS'!AF2849</f>
        <v/>
      </c>
      <c r="F2757" s="14" t="str">
        <f ca="1">'Application For TE &amp; GOTS'!AH2849</f>
        <v/>
      </c>
      <c r="G2757" s="14" t="e">
        <f ca="1">'Application For TE &amp; GOTS'!AI2849</f>
        <v>#REF!</v>
      </c>
    </row>
    <row r="2758" spans="1:7">
      <c r="A2758" s="14">
        <v>2737</v>
      </c>
      <c r="B2758" s="14" t="str">
        <f ca="1">'Application For TE &amp; GOTS'!X2850</f>
        <v/>
      </c>
      <c r="C2758" s="14">
        <f>'Application For TE &amp; GOTS'!$D2850</f>
        <v>0</v>
      </c>
      <c r="D2758" s="14" t="str" cm="1">
        <f t="array" aca="1" ref="D2758" ca="1">IFERROR(INDIRECT("'Application For Textile'!L"&amp;'Application For TE &amp; GOTS'!S2850),"")</f>
        <v/>
      </c>
      <c r="E2758" s="14" t="str">
        <f ca="1">'Application For TE &amp; GOTS'!AF2850</f>
        <v/>
      </c>
      <c r="F2758" s="14" t="str">
        <f ca="1">'Application For TE &amp; GOTS'!AH2850</f>
        <v/>
      </c>
      <c r="G2758" s="14" t="e">
        <f ca="1">'Application For TE &amp; GOTS'!AI2850</f>
        <v>#REF!</v>
      </c>
    </row>
    <row r="2759" spans="1:7">
      <c r="A2759" s="14">
        <v>2738</v>
      </c>
      <c r="B2759" s="14" t="str">
        <f ca="1">'Application For TE &amp; GOTS'!X2851</f>
        <v/>
      </c>
      <c r="C2759" s="14">
        <f>'Application For TE &amp; GOTS'!$D2851</f>
        <v>0</v>
      </c>
      <c r="D2759" s="14" t="str" cm="1">
        <f t="array" aca="1" ref="D2759" ca="1">IFERROR(INDIRECT("'Application For Textile'!L"&amp;'Application For TE &amp; GOTS'!S2851),"")</f>
        <v/>
      </c>
      <c r="E2759" s="14" t="str">
        <f ca="1">'Application For TE &amp; GOTS'!AF2851</f>
        <v/>
      </c>
      <c r="F2759" s="14" t="str">
        <f ca="1">'Application For TE &amp; GOTS'!AH2851</f>
        <v/>
      </c>
      <c r="G2759" s="14" t="e">
        <f ca="1">'Application For TE &amp; GOTS'!AI2851</f>
        <v>#REF!</v>
      </c>
    </row>
    <row r="2760" spans="1:7">
      <c r="A2760" s="14">
        <v>2739</v>
      </c>
      <c r="B2760" s="14" t="str">
        <f ca="1">'Application For TE &amp; GOTS'!X2852</f>
        <v/>
      </c>
      <c r="C2760" s="14">
        <f>'Application For TE &amp; GOTS'!$D2852</f>
        <v>0</v>
      </c>
      <c r="D2760" s="14" t="str" cm="1">
        <f t="array" aca="1" ref="D2760" ca="1">IFERROR(INDIRECT("'Application For Textile'!L"&amp;'Application For TE &amp; GOTS'!S2852),"")</f>
        <v/>
      </c>
      <c r="E2760" s="14" t="str">
        <f ca="1">'Application For TE &amp; GOTS'!AF2852</f>
        <v/>
      </c>
      <c r="F2760" s="14" t="str">
        <f ca="1">'Application For TE &amp; GOTS'!AH2852</f>
        <v/>
      </c>
      <c r="G2760" s="14" t="e">
        <f ca="1">'Application For TE &amp; GOTS'!AI2852</f>
        <v>#REF!</v>
      </c>
    </row>
    <row r="2761" spans="1:7">
      <c r="A2761" s="14">
        <v>2740</v>
      </c>
      <c r="B2761" s="14" t="str">
        <f ca="1">'Application For TE &amp; GOTS'!X2853</f>
        <v/>
      </c>
      <c r="C2761" s="14">
        <f>'Application For TE &amp; GOTS'!$D2853</f>
        <v>0</v>
      </c>
      <c r="D2761" s="14" t="str" cm="1">
        <f t="array" aca="1" ref="D2761" ca="1">IFERROR(INDIRECT("'Application For Textile'!L"&amp;'Application For TE &amp; GOTS'!S2853),"")</f>
        <v/>
      </c>
      <c r="E2761" s="14" t="str">
        <f ca="1">'Application For TE &amp; GOTS'!AF2853</f>
        <v/>
      </c>
      <c r="F2761" s="14" t="str">
        <f ca="1">'Application For TE &amp; GOTS'!AH2853</f>
        <v/>
      </c>
      <c r="G2761" s="14" t="e">
        <f ca="1">'Application For TE &amp; GOTS'!AI2853</f>
        <v>#REF!</v>
      </c>
    </row>
    <row r="2762" spans="1:7">
      <c r="A2762" s="14">
        <v>2741</v>
      </c>
      <c r="B2762" s="14" t="str">
        <f ca="1">'Application For TE &amp; GOTS'!X2854</f>
        <v/>
      </c>
      <c r="C2762" s="14">
        <f>'Application For TE &amp; GOTS'!$D2854</f>
        <v>0</v>
      </c>
      <c r="D2762" s="14" t="str" cm="1">
        <f t="array" aca="1" ref="D2762" ca="1">IFERROR(INDIRECT("'Application For Textile'!L"&amp;'Application For TE &amp; GOTS'!S2854),"")</f>
        <v/>
      </c>
      <c r="E2762" s="14" t="str">
        <f ca="1">'Application For TE &amp; GOTS'!AF2854</f>
        <v/>
      </c>
      <c r="F2762" s="14" t="str">
        <f ca="1">'Application For TE &amp; GOTS'!AH2854</f>
        <v/>
      </c>
      <c r="G2762" s="14" t="e">
        <f ca="1">'Application For TE &amp; GOTS'!AI2854</f>
        <v>#REF!</v>
      </c>
    </row>
    <row r="2763" spans="1:7">
      <c r="A2763" s="14">
        <v>2742</v>
      </c>
      <c r="B2763" s="14" t="str">
        <f ca="1">'Application For TE &amp; GOTS'!X2855</f>
        <v/>
      </c>
      <c r="C2763" s="14">
        <f>'Application For TE &amp; GOTS'!$D2855</f>
        <v>0</v>
      </c>
      <c r="D2763" s="14" t="str" cm="1">
        <f t="array" aca="1" ref="D2763" ca="1">IFERROR(INDIRECT("'Application For Textile'!L"&amp;'Application For TE &amp; GOTS'!S2855),"")</f>
        <v/>
      </c>
      <c r="E2763" s="14" t="str">
        <f ca="1">'Application For TE &amp; GOTS'!AF2855</f>
        <v/>
      </c>
      <c r="F2763" s="14" t="str">
        <f ca="1">'Application For TE &amp; GOTS'!AH2855</f>
        <v/>
      </c>
      <c r="G2763" s="14" t="e">
        <f ca="1">'Application For TE &amp; GOTS'!AI2855</f>
        <v>#REF!</v>
      </c>
    </row>
    <row r="2764" spans="1:7">
      <c r="A2764" s="14">
        <v>2743</v>
      </c>
      <c r="B2764" s="14" t="str">
        <f ca="1">'Application For TE &amp; GOTS'!X2856</f>
        <v/>
      </c>
      <c r="C2764" s="14">
        <f>'Application For TE &amp; GOTS'!$D2856</f>
        <v>0</v>
      </c>
      <c r="D2764" s="14" t="str" cm="1">
        <f t="array" aca="1" ref="D2764" ca="1">IFERROR(INDIRECT("'Application For Textile'!L"&amp;'Application For TE &amp; GOTS'!S2856),"")</f>
        <v/>
      </c>
      <c r="E2764" s="14" t="str">
        <f ca="1">'Application For TE &amp; GOTS'!AF2856</f>
        <v/>
      </c>
      <c r="F2764" s="14" t="str">
        <f ca="1">'Application For TE &amp; GOTS'!AH2856</f>
        <v/>
      </c>
      <c r="G2764" s="14" t="e">
        <f ca="1">'Application For TE &amp; GOTS'!AI2856</f>
        <v>#REF!</v>
      </c>
    </row>
    <row r="2765" spans="1:7">
      <c r="A2765" s="14">
        <v>2744</v>
      </c>
      <c r="B2765" s="14" t="str">
        <f ca="1">'Application For TE &amp; GOTS'!X2857</f>
        <v/>
      </c>
      <c r="C2765" s="14">
        <f>'Application For TE &amp; GOTS'!$D2857</f>
        <v>0</v>
      </c>
      <c r="D2765" s="14" t="str" cm="1">
        <f t="array" aca="1" ref="D2765" ca="1">IFERROR(INDIRECT("'Application For Textile'!L"&amp;'Application For TE &amp; GOTS'!S2857),"")</f>
        <v/>
      </c>
      <c r="E2765" s="14" t="str">
        <f ca="1">'Application For TE &amp; GOTS'!AF2857</f>
        <v/>
      </c>
      <c r="F2765" s="14" t="str">
        <f ca="1">'Application For TE &amp; GOTS'!AH2857</f>
        <v/>
      </c>
      <c r="G2765" s="14" t="e">
        <f ca="1">'Application For TE &amp; GOTS'!AI2857</f>
        <v>#REF!</v>
      </c>
    </row>
    <row r="2766" spans="1:7">
      <c r="A2766" s="14">
        <v>2745</v>
      </c>
      <c r="B2766" s="14" t="str">
        <f ca="1">'Application For TE &amp; GOTS'!X2858</f>
        <v/>
      </c>
      <c r="C2766" s="14">
        <f>'Application For TE &amp; GOTS'!$D2858</f>
        <v>0</v>
      </c>
      <c r="D2766" s="14" t="str" cm="1">
        <f t="array" aca="1" ref="D2766" ca="1">IFERROR(INDIRECT("'Application For Textile'!L"&amp;'Application For TE &amp; GOTS'!S2858),"")</f>
        <v/>
      </c>
      <c r="E2766" s="14" t="str">
        <f ca="1">'Application For TE &amp; GOTS'!AF2858</f>
        <v/>
      </c>
      <c r="F2766" s="14" t="str">
        <f ca="1">'Application For TE &amp; GOTS'!AH2858</f>
        <v/>
      </c>
      <c r="G2766" s="14" t="e">
        <f ca="1">'Application For TE &amp; GOTS'!AI2858</f>
        <v>#REF!</v>
      </c>
    </row>
    <row r="2767" spans="1:7">
      <c r="A2767" s="14">
        <v>2746</v>
      </c>
      <c r="B2767" s="14" t="str">
        <f ca="1">'Application For TE &amp; GOTS'!X2859</f>
        <v/>
      </c>
      <c r="C2767" s="14">
        <f>'Application For TE &amp; GOTS'!$D2859</f>
        <v>0</v>
      </c>
      <c r="D2767" s="14" t="str" cm="1">
        <f t="array" aca="1" ref="D2767" ca="1">IFERROR(INDIRECT("'Application For Textile'!L"&amp;'Application For TE &amp; GOTS'!S2859),"")</f>
        <v/>
      </c>
      <c r="E2767" s="14" t="str">
        <f ca="1">'Application For TE &amp; GOTS'!AF2859</f>
        <v/>
      </c>
      <c r="F2767" s="14" t="str">
        <f ca="1">'Application For TE &amp; GOTS'!AH2859</f>
        <v/>
      </c>
      <c r="G2767" s="14" t="e">
        <f ca="1">'Application For TE &amp; GOTS'!AI2859</f>
        <v>#REF!</v>
      </c>
    </row>
    <row r="2768" spans="1:7">
      <c r="A2768" s="14">
        <v>2747</v>
      </c>
      <c r="B2768" s="14" t="str">
        <f ca="1">'Application For TE &amp; GOTS'!X2860</f>
        <v/>
      </c>
      <c r="C2768" s="14">
        <f>'Application For TE &amp; GOTS'!$D2860</f>
        <v>0</v>
      </c>
      <c r="D2768" s="14" t="str" cm="1">
        <f t="array" aca="1" ref="D2768" ca="1">IFERROR(INDIRECT("'Application For Textile'!L"&amp;'Application For TE &amp; GOTS'!S2860),"")</f>
        <v/>
      </c>
      <c r="E2768" s="14" t="str">
        <f ca="1">'Application For TE &amp; GOTS'!AF2860</f>
        <v/>
      </c>
      <c r="F2768" s="14" t="str">
        <f ca="1">'Application For TE &amp; GOTS'!AH2860</f>
        <v/>
      </c>
      <c r="G2768" s="14" t="e">
        <f ca="1">'Application For TE &amp; GOTS'!AI2860</f>
        <v>#REF!</v>
      </c>
    </row>
    <row r="2769" spans="1:7">
      <c r="A2769" s="14">
        <v>2748</v>
      </c>
      <c r="B2769" s="14" t="str">
        <f ca="1">'Application For TE &amp; GOTS'!X2861</f>
        <v/>
      </c>
      <c r="C2769" s="14">
        <f>'Application For TE &amp; GOTS'!$D2861</f>
        <v>0</v>
      </c>
      <c r="D2769" s="14" t="str" cm="1">
        <f t="array" aca="1" ref="D2769" ca="1">IFERROR(INDIRECT("'Application For Textile'!L"&amp;'Application For TE &amp; GOTS'!S2861),"")</f>
        <v/>
      </c>
      <c r="E2769" s="14" t="str">
        <f ca="1">'Application For TE &amp; GOTS'!AF2861</f>
        <v/>
      </c>
      <c r="F2769" s="14" t="str">
        <f ca="1">'Application For TE &amp; GOTS'!AH2861</f>
        <v/>
      </c>
      <c r="G2769" s="14" t="e">
        <f ca="1">'Application For TE &amp; GOTS'!AI2861</f>
        <v>#REF!</v>
      </c>
    </row>
    <row r="2770" spans="1:7">
      <c r="A2770" s="14">
        <v>2749</v>
      </c>
      <c r="B2770" s="14" t="str">
        <f ca="1">'Application For TE &amp; GOTS'!X2862</f>
        <v/>
      </c>
      <c r="C2770" s="14">
        <f>'Application For TE &amp; GOTS'!$D2862</f>
        <v>0</v>
      </c>
      <c r="D2770" s="14" t="str" cm="1">
        <f t="array" aca="1" ref="D2770" ca="1">IFERROR(INDIRECT("'Application For Textile'!L"&amp;'Application For TE &amp; GOTS'!S2862),"")</f>
        <v/>
      </c>
      <c r="E2770" s="14" t="str">
        <f ca="1">'Application For TE &amp; GOTS'!AF2862</f>
        <v/>
      </c>
      <c r="F2770" s="14" t="str">
        <f ca="1">'Application For TE &amp; GOTS'!AH2862</f>
        <v/>
      </c>
      <c r="G2770" s="14" t="e">
        <f ca="1">'Application For TE &amp; GOTS'!AI2862</f>
        <v>#REF!</v>
      </c>
    </row>
    <row r="2771" spans="1:7">
      <c r="A2771" s="14">
        <v>2750</v>
      </c>
      <c r="B2771" s="14" t="str">
        <f ca="1">'Application For TE &amp; GOTS'!X2863</f>
        <v/>
      </c>
      <c r="C2771" s="14">
        <f>'Application For TE &amp; GOTS'!$D2863</f>
        <v>0</v>
      </c>
      <c r="D2771" s="14" t="str" cm="1">
        <f t="array" aca="1" ref="D2771" ca="1">IFERROR(INDIRECT("'Application For Textile'!L"&amp;'Application For TE &amp; GOTS'!S2863),"")</f>
        <v/>
      </c>
      <c r="E2771" s="14" t="str">
        <f ca="1">'Application For TE &amp; GOTS'!AF2863</f>
        <v/>
      </c>
      <c r="F2771" s="14" t="str">
        <f ca="1">'Application For TE &amp; GOTS'!AH2863</f>
        <v/>
      </c>
      <c r="G2771" s="14" t="e">
        <f ca="1">'Application For TE &amp; GOTS'!AI2863</f>
        <v>#REF!</v>
      </c>
    </row>
    <row r="2772" spans="1:7">
      <c r="A2772" s="14">
        <v>2751</v>
      </c>
      <c r="B2772" s="14" t="str">
        <f ca="1">'Application For TE &amp; GOTS'!X2864</f>
        <v/>
      </c>
      <c r="C2772" s="14">
        <f>'Application For TE &amp; GOTS'!$D2864</f>
        <v>0</v>
      </c>
      <c r="D2772" s="14" t="str" cm="1">
        <f t="array" aca="1" ref="D2772" ca="1">IFERROR(INDIRECT("'Application For Textile'!L"&amp;'Application For TE &amp; GOTS'!S2864),"")</f>
        <v/>
      </c>
      <c r="E2772" s="14" t="str">
        <f ca="1">'Application For TE &amp; GOTS'!AF2864</f>
        <v/>
      </c>
      <c r="F2772" s="14" t="str">
        <f ca="1">'Application For TE &amp; GOTS'!AH2864</f>
        <v/>
      </c>
      <c r="G2772" s="14" t="e">
        <f ca="1">'Application For TE &amp; GOTS'!AI2864</f>
        <v>#REF!</v>
      </c>
    </row>
    <row r="2773" spans="1:7">
      <c r="A2773" s="14">
        <v>2752</v>
      </c>
      <c r="B2773" s="14" t="str">
        <f ca="1">'Application For TE &amp; GOTS'!X2865</f>
        <v/>
      </c>
      <c r="C2773" s="14">
        <f>'Application For TE &amp; GOTS'!$D2865</f>
        <v>0</v>
      </c>
      <c r="D2773" s="14" t="str" cm="1">
        <f t="array" aca="1" ref="D2773" ca="1">IFERROR(INDIRECT("'Application For Textile'!L"&amp;'Application For TE &amp; GOTS'!S2865),"")</f>
        <v/>
      </c>
      <c r="E2773" s="14" t="str">
        <f ca="1">'Application For TE &amp; GOTS'!AF2865</f>
        <v/>
      </c>
      <c r="F2773" s="14" t="str">
        <f ca="1">'Application For TE &amp; GOTS'!AH2865</f>
        <v/>
      </c>
      <c r="G2773" s="14" t="e">
        <f ca="1">'Application For TE &amp; GOTS'!AI2865</f>
        <v>#REF!</v>
      </c>
    </row>
    <row r="2774" spans="1:7">
      <c r="A2774" s="14">
        <v>2753</v>
      </c>
      <c r="B2774" s="14" t="str">
        <f ca="1">'Application For TE &amp; GOTS'!X2866</f>
        <v/>
      </c>
      <c r="C2774" s="14">
        <f>'Application For TE &amp; GOTS'!$D2866</f>
        <v>0</v>
      </c>
      <c r="D2774" s="14" t="str" cm="1">
        <f t="array" aca="1" ref="D2774" ca="1">IFERROR(INDIRECT("'Application For Textile'!L"&amp;'Application For TE &amp; GOTS'!S2866),"")</f>
        <v/>
      </c>
      <c r="E2774" s="14" t="str">
        <f ca="1">'Application For TE &amp; GOTS'!AF2866</f>
        <v/>
      </c>
      <c r="F2774" s="14" t="str">
        <f ca="1">'Application For TE &amp; GOTS'!AH2866</f>
        <v/>
      </c>
      <c r="G2774" s="14" t="e">
        <f ca="1">'Application For TE &amp; GOTS'!AI2866</f>
        <v>#REF!</v>
      </c>
    </row>
    <row r="2775" spans="1:7">
      <c r="A2775" s="14">
        <v>2754</v>
      </c>
      <c r="B2775" s="14" t="str">
        <f ca="1">'Application For TE &amp; GOTS'!X2867</f>
        <v/>
      </c>
      <c r="C2775" s="14">
        <f>'Application For TE &amp; GOTS'!$D2867</f>
        <v>0</v>
      </c>
      <c r="D2775" s="14" t="str" cm="1">
        <f t="array" aca="1" ref="D2775" ca="1">IFERROR(INDIRECT("'Application For Textile'!L"&amp;'Application For TE &amp; GOTS'!S2867),"")</f>
        <v/>
      </c>
      <c r="E2775" s="14" t="str">
        <f ca="1">'Application For TE &amp; GOTS'!AF2867</f>
        <v/>
      </c>
      <c r="F2775" s="14" t="str">
        <f ca="1">'Application For TE &amp; GOTS'!AH2867</f>
        <v/>
      </c>
      <c r="G2775" s="14" t="e">
        <f ca="1">'Application For TE &amp; GOTS'!AI2867</f>
        <v>#REF!</v>
      </c>
    </row>
    <row r="2776" spans="1:7">
      <c r="A2776" s="14">
        <v>2755</v>
      </c>
      <c r="B2776" s="14" t="str">
        <f ca="1">'Application For TE &amp; GOTS'!X2868</f>
        <v/>
      </c>
      <c r="C2776" s="14">
        <f>'Application For TE &amp; GOTS'!$D2868</f>
        <v>0</v>
      </c>
      <c r="D2776" s="14" t="str" cm="1">
        <f t="array" aca="1" ref="D2776" ca="1">IFERROR(INDIRECT("'Application For Textile'!L"&amp;'Application For TE &amp; GOTS'!S2868),"")</f>
        <v/>
      </c>
      <c r="E2776" s="14" t="str">
        <f ca="1">'Application For TE &amp; GOTS'!AF2868</f>
        <v/>
      </c>
      <c r="F2776" s="14" t="str">
        <f ca="1">'Application For TE &amp; GOTS'!AH2868</f>
        <v/>
      </c>
      <c r="G2776" s="14" t="e">
        <f ca="1">'Application For TE &amp; GOTS'!AI2868</f>
        <v>#REF!</v>
      </c>
    </row>
    <row r="2777" spans="1:7">
      <c r="A2777" s="14">
        <v>2756</v>
      </c>
      <c r="B2777" s="14" t="str">
        <f ca="1">'Application For TE &amp; GOTS'!X2869</f>
        <v/>
      </c>
      <c r="C2777" s="14">
        <f>'Application For TE &amp; GOTS'!$D2869</f>
        <v>0</v>
      </c>
      <c r="D2777" s="14" t="str" cm="1">
        <f t="array" aca="1" ref="D2777" ca="1">IFERROR(INDIRECT("'Application For Textile'!L"&amp;'Application For TE &amp; GOTS'!S2869),"")</f>
        <v/>
      </c>
      <c r="E2777" s="14" t="str">
        <f ca="1">'Application For TE &amp; GOTS'!AF2869</f>
        <v/>
      </c>
      <c r="F2777" s="14" t="str">
        <f ca="1">'Application For TE &amp; GOTS'!AH2869</f>
        <v/>
      </c>
      <c r="G2777" s="14" t="e">
        <f ca="1">'Application For TE &amp; GOTS'!AI2869</f>
        <v>#REF!</v>
      </c>
    </row>
    <row r="2778" spans="1:7">
      <c r="A2778" s="14">
        <v>2757</v>
      </c>
      <c r="B2778" s="14" t="str">
        <f ca="1">'Application For TE &amp; GOTS'!X2870</f>
        <v/>
      </c>
      <c r="C2778" s="14">
        <f>'Application For TE &amp; GOTS'!$D2870</f>
        <v>0</v>
      </c>
      <c r="D2778" s="14" t="str" cm="1">
        <f t="array" aca="1" ref="D2778" ca="1">IFERROR(INDIRECT("'Application For Textile'!L"&amp;'Application For TE &amp; GOTS'!S2870),"")</f>
        <v/>
      </c>
      <c r="E2778" s="14" t="str">
        <f ca="1">'Application For TE &amp; GOTS'!AF2870</f>
        <v/>
      </c>
      <c r="F2778" s="14" t="str">
        <f ca="1">'Application For TE &amp; GOTS'!AH2870</f>
        <v/>
      </c>
      <c r="G2778" s="14" t="e">
        <f ca="1">'Application For TE &amp; GOTS'!AI2870</f>
        <v>#REF!</v>
      </c>
    </row>
    <row r="2779" spans="1:7">
      <c r="A2779" s="14">
        <v>2758</v>
      </c>
      <c r="B2779" s="14" t="str">
        <f ca="1">'Application For TE &amp; GOTS'!X2871</f>
        <v/>
      </c>
      <c r="C2779" s="14">
        <f>'Application For TE &amp; GOTS'!$D2871</f>
        <v>0</v>
      </c>
      <c r="D2779" s="14" t="str" cm="1">
        <f t="array" aca="1" ref="D2779" ca="1">IFERROR(INDIRECT("'Application For Textile'!L"&amp;'Application For TE &amp; GOTS'!S2871),"")</f>
        <v/>
      </c>
      <c r="E2779" s="14" t="str">
        <f ca="1">'Application For TE &amp; GOTS'!AF2871</f>
        <v/>
      </c>
      <c r="F2779" s="14" t="str">
        <f ca="1">'Application For TE &amp; GOTS'!AH2871</f>
        <v/>
      </c>
      <c r="G2779" s="14" t="e">
        <f ca="1">'Application For TE &amp; GOTS'!AI2871</f>
        <v>#REF!</v>
      </c>
    </row>
    <row r="2780" spans="1:7">
      <c r="A2780" s="14">
        <v>2759</v>
      </c>
      <c r="B2780" s="14" t="str">
        <f ca="1">'Application For TE &amp; GOTS'!X2872</f>
        <v/>
      </c>
      <c r="C2780" s="14">
        <f>'Application For TE &amp; GOTS'!$D2872</f>
        <v>0</v>
      </c>
      <c r="D2780" s="14" t="str" cm="1">
        <f t="array" aca="1" ref="D2780" ca="1">IFERROR(INDIRECT("'Application For Textile'!L"&amp;'Application For TE &amp; GOTS'!S2872),"")</f>
        <v/>
      </c>
      <c r="E2780" s="14" t="str">
        <f ca="1">'Application For TE &amp; GOTS'!AF2872</f>
        <v/>
      </c>
      <c r="F2780" s="14" t="str">
        <f ca="1">'Application For TE &amp; GOTS'!AH2872</f>
        <v/>
      </c>
      <c r="G2780" s="14" t="e">
        <f ca="1">'Application For TE &amp; GOTS'!AI2872</f>
        <v>#REF!</v>
      </c>
    </row>
    <row r="2781" spans="1:7">
      <c r="A2781" s="14">
        <v>2760</v>
      </c>
      <c r="B2781" s="14" t="str">
        <f ca="1">'Application For TE &amp; GOTS'!X2873</f>
        <v/>
      </c>
      <c r="C2781" s="14">
        <f>'Application For TE &amp; GOTS'!$D2873</f>
        <v>0</v>
      </c>
      <c r="D2781" s="14" t="str" cm="1">
        <f t="array" aca="1" ref="D2781" ca="1">IFERROR(INDIRECT("'Application For Textile'!L"&amp;'Application For TE &amp; GOTS'!S2873),"")</f>
        <v/>
      </c>
      <c r="E2781" s="14" t="str">
        <f ca="1">'Application For TE &amp; GOTS'!AF2873</f>
        <v/>
      </c>
      <c r="F2781" s="14" t="str">
        <f ca="1">'Application For TE &amp; GOTS'!AH2873</f>
        <v/>
      </c>
      <c r="G2781" s="14" t="e">
        <f ca="1">'Application For TE &amp; GOTS'!AI2873</f>
        <v>#REF!</v>
      </c>
    </row>
    <row r="2782" spans="1:7">
      <c r="A2782" s="14">
        <v>2761</v>
      </c>
      <c r="B2782" s="14" t="str">
        <f ca="1">'Application For TE &amp; GOTS'!X2874</f>
        <v/>
      </c>
      <c r="C2782" s="14">
        <f>'Application For TE &amp; GOTS'!$D2874</f>
        <v>0</v>
      </c>
      <c r="D2782" s="14" t="str" cm="1">
        <f t="array" aca="1" ref="D2782" ca="1">IFERROR(INDIRECT("'Application For Textile'!L"&amp;'Application For TE &amp; GOTS'!S2874),"")</f>
        <v/>
      </c>
      <c r="E2782" s="14" t="str">
        <f ca="1">'Application For TE &amp; GOTS'!AF2874</f>
        <v/>
      </c>
      <c r="F2782" s="14" t="str">
        <f ca="1">'Application For TE &amp; GOTS'!AH2874</f>
        <v/>
      </c>
      <c r="G2782" s="14" t="e">
        <f ca="1">'Application For TE &amp; GOTS'!AI2874</f>
        <v>#REF!</v>
      </c>
    </row>
    <row r="2783" spans="1:7">
      <c r="A2783" s="14">
        <v>2762</v>
      </c>
      <c r="B2783" s="14" t="str">
        <f ca="1">'Application For TE &amp; GOTS'!X2875</f>
        <v/>
      </c>
      <c r="C2783" s="14">
        <f>'Application For TE &amp; GOTS'!$D2875</f>
        <v>0</v>
      </c>
      <c r="D2783" s="14" t="str" cm="1">
        <f t="array" aca="1" ref="D2783" ca="1">IFERROR(INDIRECT("'Application For Textile'!L"&amp;'Application For TE &amp; GOTS'!S2875),"")</f>
        <v/>
      </c>
      <c r="E2783" s="14" t="str">
        <f ca="1">'Application For TE &amp; GOTS'!AF2875</f>
        <v/>
      </c>
      <c r="F2783" s="14" t="str">
        <f ca="1">'Application For TE &amp; GOTS'!AH2875</f>
        <v/>
      </c>
      <c r="G2783" s="14" t="e">
        <f ca="1">'Application For TE &amp; GOTS'!AI2875</f>
        <v>#REF!</v>
      </c>
    </row>
    <row r="2784" spans="1:7">
      <c r="A2784" s="14">
        <v>2763</v>
      </c>
      <c r="B2784" s="14" t="str">
        <f ca="1">'Application For TE &amp; GOTS'!X2876</f>
        <v/>
      </c>
      <c r="C2784" s="14">
        <f>'Application For TE &amp; GOTS'!$D2876</f>
        <v>0</v>
      </c>
      <c r="D2784" s="14" t="str" cm="1">
        <f t="array" aca="1" ref="D2784" ca="1">IFERROR(INDIRECT("'Application For Textile'!L"&amp;'Application For TE &amp; GOTS'!S2876),"")</f>
        <v/>
      </c>
      <c r="E2784" s="14" t="str">
        <f ca="1">'Application For TE &amp; GOTS'!AF2876</f>
        <v/>
      </c>
      <c r="F2784" s="14" t="str">
        <f ca="1">'Application For TE &amp; GOTS'!AH2876</f>
        <v/>
      </c>
      <c r="G2784" s="14" t="e">
        <f ca="1">'Application For TE &amp; GOTS'!AI2876</f>
        <v>#REF!</v>
      </c>
    </row>
    <row r="2785" spans="1:7">
      <c r="A2785" s="14">
        <v>2764</v>
      </c>
      <c r="B2785" s="14" t="str">
        <f ca="1">'Application For TE &amp; GOTS'!X2877</f>
        <v/>
      </c>
      <c r="C2785" s="14">
        <f>'Application For TE &amp; GOTS'!$D2877</f>
        <v>0</v>
      </c>
      <c r="D2785" s="14" t="str" cm="1">
        <f t="array" aca="1" ref="D2785" ca="1">IFERROR(INDIRECT("'Application For Textile'!L"&amp;'Application For TE &amp; GOTS'!S2877),"")</f>
        <v/>
      </c>
      <c r="E2785" s="14" t="str">
        <f ca="1">'Application For TE &amp; GOTS'!AF2877</f>
        <v/>
      </c>
      <c r="F2785" s="14" t="str">
        <f ca="1">'Application For TE &amp; GOTS'!AH2877</f>
        <v/>
      </c>
      <c r="G2785" s="14" t="e">
        <f ca="1">'Application For TE &amp; GOTS'!AI2877</f>
        <v>#REF!</v>
      </c>
    </row>
    <row r="2786" spans="1:7">
      <c r="A2786" s="14">
        <v>2765</v>
      </c>
      <c r="B2786" s="14" t="str">
        <f ca="1">'Application For TE &amp; GOTS'!X2878</f>
        <v/>
      </c>
      <c r="C2786" s="14">
        <f>'Application For TE &amp; GOTS'!$D2878</f>
        <v>0</v>
      </c>
      <c r="D2786" s="14" t="str" cm="1">
        <f t="array" aca="1" ref="D2786" ca="1">IFERROR(INDIRECT("'Application For Textile'!L"&amp;'Application For TE &amp; GOTS'!S2878),"")</f>
        <v/>
      </c>
      <c r="E2786" s="14" t="str">
        <f ca="1">'Application For TE &amp; GOTS'!AF2878</f>
        <v/>
      </c>
      <c r="F2786" s="14" t="str">
        <f ca="1">'Application For TE &amp; GOTS'!AH2878</f>
        <v/>
      </c>
      <c r="G2786" s="14" t="e">
        <f ca="1">'Application For TE &amp; GOTS'!AI2878</f>
        <v>#REF!</v>
      </c>
    </row>
    <row r="2787" spans="1:7">
      <c r="A2787" s="14">
        <v>2766</v>
      </c>
      <c r="B2787" s="14" t="str">
        <f ca="1">'Application For TE &amp; GOTS'!X2879</f>
        <v/>
      </c>
      <c r="C2787" s="14">
        <f>'Application For TE &amp; GOTS'!$D2879</f>
        <v>0</v>
      </c>
      <c r="D2787" s="14" t="str" cm="1">
        <f t="array" aca="1" ref="D2787" ca="1">IFERROR(INDIRECT("'Application For Textile'!L"&amp;'Application For TE &amp; GOTS'!S2879),"")</f>
        <v/>
      </c>
      <c r="E2787" s="14" t="str">
        <f ca="1">'Application For TE &amp; GOTS'!AF2879</f>
        <v/>
      </c>
      <c r="F2787" s="14" t="str">
        <f ca="1">'Application For TE &amp; GOTS'!AH2879</f>
        <v/>
      </c>
      <c r="G2787" s="14" t="e">
        <f ca="1">'Application For TE &amp; GOTS'!AI2879</f>
        <v>#REF!</v>
      </c>
    </row>
    <row r="2788" spans="1:7">
      <c r="A2788" s="14">
        <v>2767</v>
      </c>
      <c r="B2788" s="14" t="str">
        <f ca="1">'Application For TE &amp; GOTS'!X2880</f>
        <v/>
      </c>
      <c r="C2788" s="14">
        <f>'Application For TE &amp; GOTS'!$D2880</f>
        <v>0</v>
      </c>
      <c r="D2788" s="14" t="str" cm="1">
        <f t="array" aca="1" ref="D2788" ca="1">IFERROR(INDIRECT("'Application For Textile'!L"&amp;'Application For TE &amp; GOTS'!S2880),"")</f>
        <v/>
      </c>
      <c r="E2788" s="14" t="str">
        <f ca="1">'Application For TE &amp; GOTS'!AF2880</f>
        <v/>
      </c>
      <c r="F2788" s="14" t="str">
        <f ca="1">'Application For TE &amp; GOTS'!AH2880</f>
        <v/>
      </c>
      <c r="G2788" s="14" t="e">
        <f ca="1">'Application For TE &amp; GOTS'!AI2880</f>
        <v>#REF!</v>
      </c>
    </row>
    <row r="2789" spans="1:7">
      <c r="A2789" s="14">
        <v>2768</v>
      </c>
      <c r="B2789" s="14" t="str">
        <f ca="1">'Application For TE &amp; GOTS'!X2881</f>
        <v/>
      </c>
      <c r="C2789" s="14">
        <f>'Application For TE &amp; GOTS'!$D2881</f>
        <v>0</v>
      </c>
      <c r="D2789" s="14" t="str" cm="1">
        <f t="array" aca="1" ref="D2789" ca="1">IFERROR(INDIRECT("'Application For Textile'!L"&amp;'Application For TE &amp; GOTS'!S2881),"")</f>
        <v/>
      </c>
      <c r="E2789" s="14" t="str">
        <f ca="1">'Application For TE &amp; GOTS'!AF2881</f>
        <v/>
      </c>
      <c r="F2789" s="14" t="str">
        <f ca="1">'Application For TE &amp; GOTS'!AH2881</f>
        <v/>
      </c>
      <c r="G2789" s="14" t="e">
        <f ca="1">'Application For TE &amp; GOTS'!AI2881</f>
        <v>#REF!</v>
      </c>
    </row>
    <row r="2790" spans="1:7">
      <c r="A2790" s="14">
        <v>2769</v>
      </c>
      <c r="B2790" s="14" t="str">
        <f ca="1">'Application For TE &amp; GOTS'!X2882</f>
        <v/>
      </c>
      <c r="C2790" s="14">
        <f>'Application For TE &amp; GOTS'!$D2882</f>
        <v>0</v>
      </c>
      <c r="D2790" s="14" t="str" cm="1">
        <f t="array" aca="1" ref="D2790" ca="1">IFERROR(INDIRECT("'Application For Textile'!L"&amp;'Application For TE &amp; GOTS'!S2882),"")</f>
        <v/>
      </c>
      <c r="E2790" s="14" t="str">
        <f ca="1">'Application For TE &amp; GOTS'!AF2882</f>
        <v/>
      </c>
      <c r="F2790" s="14" t="str">
        <f ca="1">'Application For TE &amp; GOTS'!AH2882</f>
        <v/>
      </c>
      <c r="G2790" s="14" t="e">
        <f ca="1">'Application For TE &amp; GOTS'!AI2882</f>
        <v>#REF!</v>
      </c>
    </row>
    <row r="2791" spans="1:7">
      <c r="A2791" s="14">
        <v>2770</v>
      </c>
      <c r="B2791" s="14" t="str">
        <f ca="1">'Application For TE &amp; GOTS'!X2883</f>
        <v/>
      </c>
      <c r="C2791" s="14">
        <f>'Application For TE &amp; GOTS'!$D2883</f>
        <v>0</v>
      </c>
      <c r="D2791" s="14" t="str" cm="1">
        <f t="array" aca="1" ref="D2791" ca="1">IFERROR(INDIRECT("'Application For Textile'!L"&amp;'Application For TE &amp; GOTS'!S2883),"")</f>
        <v/>
      </c>
      <c r="E2791" s="14" t="str">
        <f ca="1">'Application For TE &amp; GOTS'!AF2883</f>
        <v/>
      </c>
      <c r="F2791" s="14" t="str">
        <f ca="1">'Application For TE &amp; GOTS'!AH2883</f>
        <v/>
      </c>
      <c r="G2791" s="14" t="e">
        <f ca="1">'Application For TE &amp; GOTS'!AI2883</f>
        <v>#REF!</v>
      </c>
    </row>
    <row r="2792" spans="1:7">
      <c r="A2792" s="14">
        <v>2771</v>
      </c>
      <c r="B2792" s="14" t="str">
        <f ca="1">'Application For TE &amp; GOTS'!X2884</f>
        <v/>
      </c>
      <c r="C2792" s="14">
        <f>'Application For TE &amp; GOTS'!$D2884</f>
        <v>0</v>
      </c>
      <c r="D2792" s="14" t="str" cm="1">
        <f t="array" aca="1" ref="D2792" ca="1">IFERROR(INDIRECT("'Application For Textile'!L"&amp;'Application For TE &amp; GOTS'!S2884),"")</f>
        <v/>
      </c>
      <c r="E2792" s="14" t="str">
        <f ca="1">'Application For TE &amp; GOTS'!AF2884</f>
        <v/>
      </c>
      <c r="F2792" s="14" t="str">
        <f ca="1">'Application For TE &amp; GOTS'!AH2884</f>
        <v/>
      </c>
      <c r="G2792" s="14" t="e">
        <f ca="1">'Application For TE &amp; GOTS'!AI2884</f>
        <v>#REF!</v>
      </c>
    </row>
    <row r="2793" spans="1:7">
      <c r="A2793" s="14">
        <v>2772</v>
      </c>
      <c r="B2793" s="14" t="str">
        <f ca="1">'Application For TE &amp; GOTS'!X2885</f>
        <v/>
      </c>
      <c r="C2793" s="14">
        <f>'Application For TE &amp; GOTS'!$D2885</f>
        <v>0</v>
      </c>
      <c r="D2793" s="14" t="str" cm="1">
        <f t="array" aca="1" ref="D2793" ca="1">IFERROR(INDIRECT("'Application For Textile'!L"&amp;'Application For TE &amp; GOTS'!S2885),"")</f>
        <v/>
      </c>
      <c r="E2793" s="14" t="str">
        <f ca="1">'Application For TE &amp; GOTS'!AF2885</f>
        <v/>
      </c>
      <c r="F2793" s="14" t="str">
        <f ca="1">'Application For TE &amp; GOTS'!AH2885</f>
        <v/>
      </c>
      <c r="G2793" s="14" t="e">
        <f ca="1">'Application For TE &amp; GOTS'!AI2885</f>
        <v>#REF!</v>
      </c>
    </row>
    <row r="2794" spans="1:7">
      <c r="A2794" s="14">
        <v>2773</v>
      </c>
      <c r="B2794" s="14" t="str">
        <f ca="1">'Application For TE &amp; GOTS'!X2886</f>
        <v/>
      </c>
      <c r="C2794" s="14">
        <f>'Application For TE &amp; GOTS'!$D2886</f>
        <v>0</v>
      </c>
      <c r="D2794" s="14" t="str" cm="1">
        <f t="array" aca="1" ref="D2794" ca="1">IFERROR(INDIRECT("'Application For Textile'!L"&amp;'Application For TE &amp; GOTS'!S2886),"")</f>
        <v/>
      </c>
      <c r="E2794" s="14" t="str">
        <f ca="1">'Application For TE &amp; GOTS'!AF2886</f>
        <v/>
      </c>
      <c r="F2794" s="14" t="str">
        <f ca="1">'Application For TE &amp; GOTS'!AH2886</f>
        <v/>
      </c>
      <c r="G2794" s="14" t="e">
        <f ca="1">'Application For TE &amp; GOTS'!AI2886</f>
        <v>#REF!</v>
      </c>
    </row>
    <row r="2795" spans="1:7">
      <c r="A2795" s="14">
        <v>2774</v>
      </c>
      <c r="B2795" s="14" t="str">
        <f ca="1">'Application For TE &amp; GOTS'!X2887</f>
        <v/>
      </c>
      <c r="C2795" s="14">
        <f>'Application For TE &amp; GOTS'!$D2887</f>
        <v>0</v>
      </c>
      <c r="D2795" s="14" t="str" cm="1">
        <f t="array" aca="1" ref="D2795" ca="1">IFERROR(INDIRECT("'Application For Textile'!L"&amp;'Application For TE &amp; GOTS'!S2887),"")</f>
        <v/>
      </c>
      <c r="E2795" s="14" t="str">
        <f ca="1">'Application For TE &amp; GOTS'!AF2887</f>
        <v/>
      </c>
      <c r="F2795" s="14" t="str">
        <f ca="1">'Application For TE &amp; GOTS'!AH2887</f>
        <v/>
      </c>
      <c r="G2795" s="14" t="e">
        <f ca="1">'Application For TE &amp; GOTS'!AI2887</f>
        <v>#REF!</v>
      </c>
    </row>
    <row r="2796" spans="1:7">
      <c r="A2796" s="14">
        <v>2775</v>
      </c>
      <c r="B2796" s="14" t="str">
        <f ca="1">'Application For TE &amp; GOTS'!X2888</f>
        <v/>
      </c>
      <c r="C2796" s="14">
        <f>'Application For TE &amp; GOTS'!$D2888</f>
        <v>0</v>
      </c>
      <c r="D2796" s="14" t="str" cm="1">
        <f t="array" aca="1" ref="D2796" ca="1">IFERROR(INDIRECT("'Application For Textile'!L"&amp;'Application For TE &amp; GOTS'!S2888),"")</f>
        <v/>
      </c>
      <c r="E2796" s="14" t="str">
        <f ca="1">'Application For TE &amp; GOTS'!AF2888</f>
        <v/>
      </c>
      <c r="F2796" s="14" t="str">
        <f ca="1">'Application For TE &amp; GOTS'!AH2888</f>
        <v/>
      </c>
      <c r="G2796" s="14" t="e">
        <f ca="1">'Application For TE &amp; GOTS'!AI2888</f>
        <v>#REF!</v>
      </c>
    </row>
    <row r="2797" spans="1:7">
      <c r="A2797" s="14">
        <v>2776</v>
      </c>
      <c r="B2797" s="14" t="str">
        <f ca="1">'Application For TE &amp; GOTS'!X2889</f>
        <v/>
      </c>
      <c r="C2797" s="14">
        <f>'Application For TE &amp; GOTS'!$D2889</f>
        <v>0</v>
      </c>
      <c r="D2797" s="14" t="str" cm="1">
        <f t="array" aca="1" ref="D2797" ca="1">IFERROR(INDIRECT("'Application For Textile'!L"&amp;'Application For TE &amp; GOTS'!S2889),"")</f>
        <v/>
      </c>
      <c r="E2797" s="14" t="str">
        <f ca="1">'Application For TE &amp; GOTS'!AF2889</f>
        <v/>
      </c>
      <c r="F2797" s="14" t="str">
        <f ca="1">'Application For TE &amp; GOTS'!AH2889</f>
        <v/>
      </c>
      <c r="G2797" s="14" t="e">
        <f ca="1">'Application For TE &amp; GOTS'!AI2889</f>
        <v>#REF!</v>
      </c>
    </row>
    <row r="2798" spans="1:7">
      <c r="A2798" s="14">
        <v>2777</v>
      </c>
      <c r="B2798" s="14" t="str">
        <f ca="1">'Application For TE &amp; GOTS'!X2890</f>
        <v/>
      </c>
      <c r="C2798" s="14">
        <f>'Application For TE &amp; GOTS'!$D2890</f>
        <v>0</v>
      </c>
      <c r="D2798" s="14" t="str" cm="1">
        <f t="array" aca="1" ref="D2798" ca="1">IFERROR(INDIRECT("'Application For Textile'!L"&amp;'Application For TE &amp; GOTS'!S2890),"")</f>
        <v/>
      </c>
      <c r="E2798" s="14" t="str">
        <f ca="1">'Application For TE &amp; GOTS'!AF2890</f>
        <v/>
      </c>
      <c r="F2798" s="14" t="str">
        <f ca="1">'Application For TE &amp; GOTS'!AH2890</f>
        <v/>
      </c>
      <c r="G2798" s="14" t="e">
        <f ca="1">'Application For TE &amp; GOTS'!AI2890</f>
        <v>#REF!</v>
      </c>
    </row>
    <row r="2799" spans="1:7">
      <c r="A2799" s="14">
        <v>2778</v>
      </c>
      <c r="B2799" s="14" t="str">
        <f ca="1">'Application For TE &amp; GOTS'!X2891</f>
        <v/>
      </c>
      <c r="C2799" s="14">
        <f>'Application For TE &amp; GOTS'!$D2891</f>
        <v>0</v>
      </c>
      <c r="D2799" s="14" t="str" cm="1">
        <f t="array" aca="1" ref="D2799" ca="1">IFERROR(INDIRECT("'Application For Textile'!L"&amp;'Application For TE &amp; GOTS'!S2891),"")</f>
        <v/>
      </c>
      <c r="E2799" s="14" t="str">
        <f ca="1">'Application For TE &amp; GOTS'!AF2891</f>
        <v/>
      </c>
      <c r="F2799" s="14" t="str">
        <f ca="1">'Application For TE &amp; GOTS'!AH2891</f>
        <v/>
      </c>
      <c r="G2799" s="14" t="e">
        <f ca="1">'Application For TE &amp; GOTS'!AI2891</f>
        <v>#REF!</v>
      </c>
    </row>
    <row r="2800" spans="1:7">
      <c r="A2800" s="14">
        <v>2779</v>
      </c>
      <c r="B2800" s="14" t="str">
        <f ca="1">'Application For TE &amp; GOTS'!X2892</f>
        <v/>
      </c>
      <c r="C2800" s="14">
        <f>'Application For TE &amp; GOTS'!$D2892</f>
        <v>0</v>
      </c>
      <c r="D2800" s="14" t="str" cm="1">
        <f t="array" aca="1" ref="D2800" ca="1">IFERROR(INDIRECT("'Application For Textile'!L"&amp;'Application For TE &amp; GOTS'!S2892),"")</f>
        <v/>
      </c>
      <c r="E2800" s="14" t="str">
        <f ca="1">'Application For TE &amp; GOTS'!AF2892</f>
        <v/>
      </c>
      <c r="F2800" s="14" t="str">
        <f ca="1">'Application For TE &amp; GOTS'!AH2892</f>
        <v/>
      </c>
      <c r="G2800" s="14" t="e">
        <f ca="1">'Application For TE &amp; GOTS'!AI2892</f>
        <v>#REF!</v>
      </c>
    </row>
    <row r="2801" spans="1:7">
      <c r="A2801" s="14">
        <v>2780</v>
      </c>
      <c r="B2801" s="14" t="str">
        <f ca="1">'Application For TE &amp; GOTS'!X2893</f>
        <v/>
      </c>
      <c r="C2801" s="14">
        <f>'Application For TE &amp; GOTS'!$D2893</f>
        <v>0</v>
      </c>
      <c r="D2801" s="14" t="str" cm="1">
        <f t="array" aca="1" ref="D2801" ca="1">IFERROR(INDIRECT("'Application For Textile'!L"&amp;'Application For TE &amp; GOTS'!S2893),"")</f>
        <v/>
      </c>
      <c r="E2801" s="14" t="str">
        <f ca="1">'Application For TE &amp; GOTS'!AF2893</f>
        <v/>
      </c>
      <c r="F2801" s="14" t="str">
        <f ca="1">'Application For TE &amp; GOTS'!AH2893</f>
        <v/>
      </c>
      <c r="G2801" s="14" t="e">
        <f ca="1">'Application For TE &amp; GOTS'!AI2893</f>
        <v>#REF!</v>
      </c>
    </row>
    <row r="2802" spans="1:7">
      <c r="A2802" s="14">
        <v>2781</v>
      </c>
      <c r="B2802" s="14" t="str">
        <f ca="1">'Application For TE &amp; GOTS'!X2894</f>
        <v/>
      </c>
      <c r="C2802" s="14">
        <f>'Application For TE &amp; GOTS'!$D2894</f>
        <v>0</v>
      </c>
      <c r="D2802" s="14" t="str" cm="1">
        <f t="array" aca="1" ref="D2802" ca="1">IFERROR(INDIRECT("'Application For Textile'!L"&amp;'Application For TE &amp; GOTS'!S2894),"")</f>
        <v/>
      </c>
      <c r="E2802" s="14" t="str">
        <f ca="1">'Application For TE &amp; GOTS'!AF2894</f>
        <v/>
      </c>
      <c r="F2802" s="14" t="str">
        <f ca="1">'Application For TE &amp; GOTS'!AH2894</f>
        <v/>
      </c>
      <c r="G2802" s="14" t="e">
        <f ca="1">'Application For TE &amp; GOTS'!AI2894</f>
        <v>#REF!</v>
      </c>
    </row>
    <row r="2803" spans="1:7">
      <c r="A2803" s="14">
        <v>2782</v>
      </c>
      <c r="B2803" s="14" t="str">
        <f ca="1">'Application For TE &amp; GOTS'!X2895</f>
        <v/>
      </c>
      <c r="C2803" s="14">
        <f>'Application For TE &amp; GOTS'!$D2895</f>
        <v>0</v>
      </c>
      <c r="D2803" s="14" t="str" cm="1">
        <f t="array" aca="1" ref="D2803" ca="1">IFERROR(INDIRECT("'Application For Textile'!L"&amp;'Application For TE &amp; GOTS'!S2895),"")</f>
        <v/>
      </c>
      <c r="E2803" s="14" t="str">
        <f ca="1">'Application For TE &amp; GOTS'!AF2895</f>
        <v/>
      </c>
      <c r="F2803" s="14" t="str">
        <f ca="1">'Application For TE &amp; GOTS'!AH2895</f>
        <v/>
      </c>
      <c r="G2803" s="14" t="e">
        <f ca="1">'Application For TE &amp; GOTS'!AI2895</f>
        <v>#REF!</v>
      </c>
    </row>
    <row r="2804" spans="1:7">
      <c r="A2804" s="14">
        <v>2783</v>
      </c>
      <c r="B2804" s="14" t="str">
        <f ca="1">'Application For TE &amp; GOTS'!X2896</f>
        <v/>
      </c>
      <c r="C2804" s="14">
        <f>'Application For TE &amp; GOTS'!$D2896</f>
        <v>0</v>
      </c>
      <c r="D2804" s="14" t="str" cm="1">
        <f t="array" aca="1" ref="D2804" ca="1">IFERROR(INDIRECT("'Application For Textile'!L"&amp;'Application For TE &amp; GOTS'!S2896),"")</f>
        <v/>
      </c>
      <c r="E2804" s="14" t="str">
        <f ca="1">'Application For TE &amp; GOTS'!AF2896</f>
        <v/>
      </c>
      <c r="F2804" s="14" t="str">
        <f ca="1">'Application For TE &amp; GOTS'!AH2896</f>
        <v/>
      </c>
      <c r="G2804" s="14" t="e">
        <f ca="1">'Application For TE &amp; GOTS'!AI2896</f>
        <v>#REF!</v>
      </c>
    </row>
    <row r="2805" spans="1:7">
      <c r="A2805" s="14">
        <v>2784</v>
      </c>
      <c r="B2805" s="14" t="str">
        <f ca="1">'Application For TE &amp; GOTS'!X2897</f>
        <v/>
      </c>
      <c r="C2805" s="14">
        <f>'Application For TE &amp; GOTS'!$D2897</f>
        <v>0</v>
      </c>
      <c r="D2805" s="14" t="str" cm="1">
        <f t="array" aca="1" ref="D2805" ca="1">IFERROR(INDIRECT("'Application For Textile'!L"&amp;'Application For TE &amp; GOTS'!S2897),"")</f>
        <v/>
      </c>
      <c r="E2805" s="14" t="str">
        <f ca="1">'Application For TE &amp; GOTS'!AF2897</f>
        <v/>
      </c>
      <c r="F2805" s="14" t="str">
        <f ca="1">'Application For TE &amp; GOTS'!AH2897</f>
        <v/>
      </c>
      <c r="G2805" s="14" t="e">
        <f ca="1">'Application For TE &amp; GOTS'!AI2897</f>
        <v>#REF!</v>
      </c>
    </row>
    <row r="2806" spans="1:7">
      <c r="A2806" s="14">
        <v>2785</v>
      </c>
      <c r="B2806" s="14" t="str">
        <f ca="1">'Application For TE &amp; GOTS'!X2898</f>
        <v/>
      </c>
      <c r="C2806" s="14">
        <f>'Application For TE &amp; GOTS'!$D2898</f>
        <v>0</v>
      </c>
      <c r="D2806" s="14" t="str" cm="1">
        <f t="array" aca="1" ref="D2806" ca="1">IFERROR(INDIRECT("'Application For Textile'!L"&amp;'Application For TE &amp; GOTS'!S2898),"")</f>
        <v/>
      </c>
      <c r="E2806" s="14" t="str">
        <f ca="1">'Application For TE &amp; GOTS'!AF2898</f>
        <v/>
      </c>
      <c r="F2806" s="14" t="str">
        <f ca="1">'Application For TE &amp; GOTS'!AH2898</f>
        <v/>
      </c>
      <c r="G2806" s="14" t="e">
        <f ca="1">'Application For TE &amp; GOTS'!AI2898</f>
        <v>#REF!</v>
      </c>
    </row>
    <row r="2807" spans="1:7">
      <c r="A2807" s="14">
        <v>2786</v>
      </c>
      <c r="B2807" s="14" t="str">
        <f ca="1">'Application For TE &amp; GOTS'!X2899</f>
        <v/>
      </c>
      <c r="C2807" s="14">
        <f>'Application For TE &amp; GOTS'!$D2899</f>
        <v>0</v>
      </c>
      <c r="D2807" s="14" t="str" cm="1">
        <f t="array" aca="1" ref="D2807" ca="1">IFERROR(INDIRECT("'Application For Textile'!L"&amp;'Application For TE &amp; GOTS'!S2899),"")</f>
        <v/>
      </c>
      <c r="E2807" s="14" t="str">
        <f ca="1">'Application For TE &amp; GOTS'!AF2899</f>
        <v/>
      </c>
      <c r="F2807" s="14" t="str">
        <f ca="1">'Application For TE &amp; GOTS'!AH2899</f>
        <v/>
      </c>
      <c r="G2807" s="14" t="e">
        <f ca="1">'Application For TE &amp; GOTS'!AI2899</f>
        <v>#REF!</v>
      </c>
    </row>
    <row r="2808" spans="1:7">
      <c r="A2808" s="14">
        <v>2787</v>
      </c>
      <c r="B2808" s="14" t="str">
        <f ca="1">'Application For TE &amp; GOTS'!X2900</f>
        <v/>
      </c>
      <c r="C2808" s="14">
        <f>'Application For TE &amp; GOTS'!$D2900</f>
        <v>0</v>
      </c>
      <c r="D2808" s="14" t="str" cm="1">
        <f t="array" aca="1" ref="D2808" ca="1">IFERROR(INDIRECT("'Application For Textile'!L"&amp;'Application For TE &amp; GOTS'!S2900),"")</f>
        <v/>
      </c>
      <c r="E2808" s="14" t="str">
        <f ca="1">'Application For TE &amp; GOTS'!AF2900</f>
        <v/>
      </c>
      <c r="F2808" s="14" t="str">
        <f ca="1">'Application For TE &amp; GOTS'!AH2900</f>
        <v/>
      </c>
      <c r="G2808" s="14" t="e">
        <f ca="1">'Application For TE &amp; GOTS'!AI2900</f>
        <v>#REF!</v>
      </c>
    </row>
    <row r="2809" spans="1:7">
      <c r="A2809" s="14">
        <v>2788</v>
      </c>
      <c r="B2809" s="14" t="str">
        <f ca="1">'Application For TE &amp; GOTS'!X2901</f>
        <v/>
      </c>
      <c r="C2809" s="14">
        <f>'Application For TE &amp; GOTS'!$D2901</f>
        <v>0</v>
      </c>
      <c r="D2809" s="14" t="str" cm="1">
        <f t="array" aca="1" ref="D2809" ca="1">IFERROR(INDIRECT("'Application For Textile'!L"&amp;'Application For TE &amp; GOTS'!S2901),"")</f>
        <v/>
      </c>
      <c r="E2809" s="14" t="str">
        <f ca="1">'Application For TE &amp; GOTS'!AF2901</f>
        <v/>
      </c>
      <c r="F2809" s="14" t="str">
        <f ca="1">'Application For TE &amp; GOTS'!AH2901</f>
        <v/>
      </c>
      <c r="G2809" s="14" t="e">
        <f ca="1">'Application For TE &amp; GOTS'!AI2901</f>
        <v>#REF!</v>
      </c>
    </row>
    <row r="2810" spans="1:7">
      <c r="A2810" s="14">
        <v>2789</v>
      </c>
      <c r="B2810" s="14" t="str">
        <f ca="1">'Application For TE &amp; GOTS'!X2902</f>
        <v/>
      </c>
      <c r="C2810" s="14">
        <f>'Application For TE &amp; GOTS'!$D2902</f>
        <v>0</v>
      </c>
      <c r="D2810" s="14" t="str" cm="1">
        <f t="array" aca="1" ref="D2810" ca="1">IFERROR(INDIRECT("'Application For Textile'!L"&amp;'Application For TE &amp; GOTS'!S2902),"")</f>
        <v/>
      </c>
      <c r="E2810" s="14" t="str">
        <f ca="1">'Application For TE &amp; GOTS'!AF2902</f>
        <v/>
      </c>
      <c r="F2810" s="14" t="str">
        <f ca="1">'Application For TE &amp; GOTS'!AH2902</f>
        <v/>
      </c>
      <c r="G2810" s="14" t="e">
        <f ca="1">'Application For TE &amp; GOTS'!AI2902</f>
        <v>#REF!</v>
      </c>
    </row>
    <row r="2811" spans="1:7">
      <c r="A2811" s="14">
        <v>2790</v>
      </c>
      <c r="B2811" s="14" t="str">
        <f ca="1">'Application For TE &amp; GOTS'!X2903</f>
        <v/>
      </c>
      <c r="C2811" s="14">
        <f>'Application For TE &amp; GOTS'!$D2903</f>
        <v>0</v>
      </c>
      <c r="D2811" s="14" t="str" cm="1">
        <f t="array" aca="1" ref="D2811" ca="1">IFERROR(INDIRECT("'Application For Textile'!L"&amp;'Application For TE &amp; GOTS'!S2903),"")</f>
        <v/>
      </c>
      <c r="E2811" s="14" t="str">
        <f ca="1">'Application For TE &amp; GOTS'!AF2903</f>
        <v/>
      </c>
      <c r="F2811" s="14" t="str">
        <f ca="1">'Application For TE &amp; GOTS'!AH2903</f>
        <v/>
      </c>
      <c r="G2811" s="14" t="e">
        <f ca="1">'Application For TE &amp; GOTS'!AI2903</f>
        <v>#REF!</v>
      </c>
    </row>
    <row r="2812" spans="1:7">
      <c r="A2812" s="14">
        <v>2791</v>
      </c>
      <c r="B2812" s="14" t="str">
        <f ca="1">'Application For TE &amp; GOTS'!X2904</f>
        <v/>
      </c>
      <c r="C2812" s="14">
        <f>'Application For TE &amp; GOTS'!$D2904</f>
        <v>0</v>
      </c>
      <c r="D2812" s="14" t="str" cm="1">
        <f t="array" aca="1" ref="D2812" ca="1">IFERROR(INDIRECT("'Application For Textile'!L"&amp;'Application For TE &amp; GOTS'!S2904),"")</f>
        <v/>
      </c>
      <c r="E2812" s="14" t="str">
        <f ca="1">'Application For TE &amp; GOTS'!AF2904</f>
        <v/>
      </c>
      <c r="F2812" s="14" t="str">
        <f ca="1">'Application For TE &amp; GOTS'!AH2904</f>
        <v/>
      </c>
      <c r="G2812" s="14" t="e">
        <f ca="1">'Application For TE &amp; GOTS'!AI2904</f>
        <v>#REF!</v>
      </c>
    </row>
    <row r="2813" spans="1:7">
      <c r="A2813" s="14">
        <v>2792</v>
      </c>
      <c r="B2813" s="14" t="str">
        <f ca="1">'Application For TE &amp; GOTS'!X2905</f>
        <v/>
      </c>
      <c r="C2813" s="14">
        <f>'Application For TE &amp; GOTS'!$D2905</f>
        <v>0</v>
      </c>
      <c r="D2813" s="14" t="str" cm="1">
        <f t="array" aca="1" ref="D2813" ca="1">IFERROR(INDIRECT("'Application For Textile'!L"&amp;'Application For TE &amp; GOTS'!S2905),"")</f>
        <v/>
      </c>
      <c r="E2813" s="14" t="str">
        <f ca="1">'Application For TE &amp; GOTS'!AF2905</f>
        <v/>
      </c>
      <c r="F2813" s="14" t="str">
        <f ca="1">'Application For TE &amp; GOTS'!AH2905</f>
        <v/>
      </c>
      <c r="G2813" s="14" t="e">
        <f ca="1">'Application For TE &amp; GOTS'!AI2905</f>
        <v>#REF!</v>
      </c>
    </row>
    <row r="2814" spans="1:7">
      <c r="A2814" s="14">
        <v>2793</v>
      </c>
      <c r="B2814" s="14" t="str">
        <f ca="1">'Application For TE &amp; GOTS'!X2906</f>
        <v/>
      </c>
      <c r="C2814" s="14">
        <f>'Application For TE &amp; GOTS'!$D2906</f>
        <v>0</v>
      </c>
      <c r="D2814" s="14" t="str" cm="1">
        <f t="array" aca="1" ref="D2814" ca="1">IFERROR(INDIRECT("'Application For Textile'!L"&amp;'Application For TE &amp; GOTS'!S2906),"")</f>
        <v/>
      </c>
      <c r="E2814" s="14" t="str">
        <f ca="1">'Application For TE &amp; GOTS'!AF2906</f>
        <v/>
      </c>
      <c r="F2814" s="14" t="str">
        <f ca="1">'Application For TE &amp; GOTS'!AH2906</f>
        <v/>
      </c>
      <c r="G2814" s="14" t="e">
        <f ca="1">'Application For TE &amp; GOTS'!AI2906</f>
        <v>#REF!</v>
      </c>
    </row>
    <row r="2815" spans="1:7">
      <c r="A2815" s="14">
        <v>2794</v>
      </c>
      <c r="B2815" s="14" t="str">
        <f ca="1">'Application For TE &amp; GOTS'!X2907</f>
        <v/>
      </c>
      <c r="C2815" s="14">
        <f>'Application For TE &amp; GOTS'!$D2907</f>
        <v>0</v>
      </c>
      <c r="D2815" s="14" t="str" cm="1">
        <f t="array" aca="1" ref="D2815" ca="1">IFERROR(INDIRECT("'Application For Textile'!L"&amp;'Application For TE &amp; GOTS'!S2907),"")</f>
        <v/>
      </c>
      <c r="E2815" s="14" t="str">
        <f ca="1">'Application For TE &amp; GOTS'!AF2907</f>
        <v/>
      </c>
      <c r="F2815" s="14" t="str">
        <f ca="1">'Application For TE &amp; GOTS'!AH2907</f>
        <v/>
      </c>
      <c r="G2815" s="14" t="e">
        <f ca="1">'Application For TE &amp; GOTS'!AI2907</f>
        <v>#REF!</v>
      </c>
    </row>
    <row r="2816" spans="1:7">
      <c r="A2816" s="14">
        <v>2795</v>
      </c>
      <c r="B2816" s="14" t="str">
        <f ca="1">'Application For TE &amp; GOTS'!X2908</f>
        <v/>
      </c>
      <c r="C2816" s="14">
        <f>'Application For TE &amp; GOTS'!$D2908</f>
        <v>0</v>
      </c>
      <c r="D2816" s="14" t="str" cm="1">
        <f t="array" aca="1" ref="D2816" ca="1">IFERROR(INDIRECT("'Application For Textile'!L"&amp;'Application For TE &amp; GOTS'!S2908),"")</f>
        <v/>
      </c>
      <c r="E2816" s="14" t="str">
        <f ca="1">'Application For TE &amp; GOTS'!AF2908</f>
        <v/>
      </c>
      <c r="F2816" s="14" t="str">
        <f ca="1">'Application For TE &amp; GOTS'!AH2908</f>
        <v/>
      </c>
      <c r="G2816" s="14" t="e">
        <f ca="1">'Application For TE &amp; GOTS'!AI2908</f>
        <v>#REF!</v>
      </c>
    </row>
    <row r="2817" spans="1:7">
      <c r="A2817" s="14">
        <v>2796</v>
      </c>
      <c r="B2817" s="14" t="str">
        <f ca="1">'Application For TE &amp; GOTS'!X2909</f>
        <v/>
      </c>
      <c r="C2817" s="14">
        <f>'Application For TE &amp; GOTS'!$D2909</f>
        <v>0</v>
      </c>
      <c r="D2817" s="14" t="str" cm="1">
        <f t="array" aca="1" ref="D2817" ca="1">IFERROR(INDIRECT("'Application For Textile'!L"&amp;'Application For TE &amp; GOTS'!S2909),"")</f>
        <v/>
      </c>
      <c r="E2817" s="14" t="str">
        <f ca="1">'Application For TE &amp; GOTS'!AF2909</f>
        <v/>
      </c>
      <c r="F2817" s="14" t="str">
        <f ca="1">'Application For TE &amp; GOTS'!AH2909</f>
        <v/>
      </c>
      <c r="G2817" s="14" t="e">
        <f ca="1">'Application For TE &amp; GOTS'!AI2909</f>
        <v>#REF!</v>
      </c>
    </row>
    <row r="2818" spans="1:7">
      <c r="A2818" s="14">
        <v>2797</v>
      </c>
      <c r="B2818" s="14" t="str">
        <f ca="1">'Application For TE &amp; GOTS'!X2910</f>
        <v/>
      </c>
      <c r="C2818" s="14">
        <f>'Application For TE &amp; GOTS'!$D2910</f>
        <v>0</v>
      </c>
      <c r="D2818" s="14" t="str" cm="1">
        <f t="array" aca="1" ref="D2818" ca="1">IFERROR(INDIRECT("'Application For Textile'!L"&amp;'Application For TE &amp; GOTS'!S2910),"")</f>
        <v/>
      </c>
      <c r="E2818" s="14" t="str">
        <f ca="1">'Application For TE &amp; GOTS'!AF2910</f>
        <v/>
      </c>
      <c r="F2818" s="14" t="str">
        <f ca="1">'Application For TE &amp; GOTS'!AH2910</f>
        <v/>
      </c>
      <c r="G2818" s="14" t="e">
        <f ca="1">'Application For TE &amp; GOTS'!AI2910</f>
        <v>#REF!</v>
      </c>
    </row>
    <row r="2819" spans="1:7">
      <c r="A2819" s="14">
        <v>2798</v>
      </c>
      <c r="B2819" s="14" t="str">
        <f ca="1">'Application For TE &amp; GOTS'!X2911</f>
        <v/>
      </c>
      <c r="C2819" s="14">
        <f>'Application For TE &amp; GOTS'!$D2911</f>
        <v>0</v>
      </c>
      <c r="D2819" s="14" t="str" cm="1">
        <f t="array" aca="1" ref="D2819" ca="1">IFERROR(INDIRECT("'Application For Textile'!L"&amp;'Application For TE &amp; GOTS'!S2911),"")</f>
        <v/>
      </c>
      <c r="E2819" s="14" t="str">
        <f ca="1">'Application For TE &amp; GOTS'!AF2911</f>
        <v/>
      </c>
      <c r="F2819" s="14" t="str">
        <f ca="1">'Application For TE &amp; GOTS'!AH2911</f>
        <v/>
      </c>
      <c r="G2819" s="14" t="e">
        <f ca="1">'Application For TE &amp; GOTS'!AI2911</f>
        <v>#REF!</v>
      </c>
    </row>
    <row r="2820" spans="1:7">
      <c r="A2820" s="14">
        <v>2799</v>
      </c>
      <c r="B2820" s="14" t="str">
        <f ca="1">'Application For TE &amp; GOTS'!X2912</f>
        <v/>
      </c>
      <c r="C2820" s="14">
        <f>'Application For TE &amp; GOTS'!$D2912</f>
        <v>0</v>
      </c>
      <c r="D2820" s="14" t="str" cm="1">
        <f t="array" aca="1" ref="D2820" ca="1">IFERROR(INDIRECT("'Application For Textile'!L"&amp;'Application For TE &amp; GOTS'!S2912),"")</f>
        <v/>
      </c>
      <c r="E2820" s="14" t="str">
        <f ca="1">'Application For TE &amp; GOTS'!AF2912</f>
        <v/>
      </c>
      <c r="F2820" s="14" t="str">
        <f ca="1">'Application For TE &amp; GOTS'!AH2912</f>
        <v/>
      </c>
      <c r="G2820" s="14" t="e">
        <f ca="1">'Application For TE &amp; GOTS'!AI2912</f>
        <v>#REF!</v>
      </c>
    </row>
    <row r="2821" spans="1:7">
      <c r="A2821" s="14">
        <v>2800</v>
      </c>
      <c r="B2821" s="14" t="str">
        <f ca="1">'Application For TE &amp; GOTS'!X2913</f>
        <v/>
      </c>
      <c r="C2821" s="14">
        <f>'Application For TE &amp; GOTS'!$D2913</f>
        <v>0</v>
      </c>
      <c r="D2821" s="14" t="str" cm="1">
        <f t="array" aca="1" ref="D2821" ca="1">IFERROR(INDIRECT("'Application For Textile'!L"&amp;'Application For TE &amp; GOTS'!S2913),"")</f>
        <v/>
      </c>
      <c r="E2821" s="14" t="str">
        <f ca="1">'Application For TE &amp; GOTS'!AF2913</f>
        <v/>
      </c>
      <c r="F2821" s="14" t="str">
        <f ca="1">'Application For TE &amp; GOTS'!AH2913</f>
        <v/>
      </c>
      <c r="G2821" s="14" t="e">
        <f ca="1">'Application For TE &amp; GOTS'!AI2913</f>
        <v>#REF!</v>
      </c>
    </row>
    <row r="2822" spans="1:7">
      <c r="A2822" s="14">
        <v>2801</v>
      </c>
      <c r="B2822" s="14" t="str">
        <f ca="1">'Application For TE &amp; GOTS'!X2914</f>
        <v/>
      </c>
      <c r="C2822" s="14">
        <f>'Application For TE &amp; GOTS'!$D2914</f>
        <v>0</v>
      </c>
      <c r="D2822" s="14" t="str" cm="1">
        <f t="array" aca="1" ref="D2822" ca="1">IFERROR(INDIRECT("'Application For Textile'!L"&amp;'Application For TE &amp; GOTS'!S2914),"")</f>
        <v/>
      </c>
      <c r="E2822" s="14" t="str">
        <f ca="1">'Application For TE &amp; GOTS'!AF2914</f>
        <v/>
      </c>
      <c r="F2822" s="14" t="str">
        <f ca="1">'Application For TE &amp; GOTS'!AH2914</f>
        <v/>
      </c>
      <c r="G2822" s="14" t="e">
        <f ca="1">'Application For TE &amp; GOTS'!AI2914</f>
        <v>#REF!</v>
      </c>
    </row>
    <row r="2823" spans="1:7">
      <c r="A2823" s="14">
        <v>2802</v>
      </c>
      <c r="B2823" s="14" t="str">
        <f ca="1">'Application For TE &amp; GOTS'!X2915</f>
        <v/>
      </c>
      <c r="C2823" s="14">
        <f>'Application For TE &amp; GOTS'!$D2915</f>
        <v>0</v>
      </c>
      <c r="D2823" s="14" t="str" cm="1">
        <f t="array" aca="1" ref="D2823" ca="1">IFERROR(INDIRECT("'Application For Textile'!L"&amp;'Application For TE &amp; GOTS'!S2915),"")</f>
        <v/>
      </c>
      <c r="E2823" s="14" t="str">
        <f ca="1">'Application For TE &amp; GOTS'!AF2915</f>
        <v/>
      </c>
      <c r="F2823" s="14" t="str">
        <f ca="1">'Application For TE &amp; GOTS'!AH2915</f>
        <v/>
      </c>
      <c r="G2823" s="14" t="e">
        <f ca="1">'Application For TE &amp; GOTS'!AI2915</f>
        <v>#REF!</v>
      </c>
    </row>
    <row r="2824" spans="1:7">
      <c r="A2824" s="14">
        <v>2803</v>
      </c>
      <c r="B2824" s="14" t="str">
        <f ca="1">'Application For TE &amp; GOTS'!X2916</f>
        <v/>
      </c>
      <c r="C2824" s="14">
        <f>'Application For TE &amp; GOTS'!$D2916</f>
        <v>0</v>
      </c>
      <c r="D2824" s="14" t="str" cm="1">
        <f t="array" aca="1" ref="D2824" ca="1">IFERROR(INDIRECT("'Application For Textile'!L"&amp;'Application For TE &amp; GOTS'!S2916),"")</f>
        <v/>
      </c>
      <c r="E2824" s="14" t="str">
        <f ca="1">'Application For TE &amp; GOTS'!AF2916</f>
        <v/>
      </c>
      <c r="F2824" s="14" t="str">
        <f ca="1">'Application For TE &amp; GOTS'!AH2916</f>
        <v/>
      </c>
      <c r="G2824" s="14" t="e">
        <f ca="1">'Application For TE &amp; GOTS'!AI2916</f>
        <v>#REF!</v>
      </c>
    </row>
    <row r="2825" spans="1:7">
      <c r="A2825" s="14">
        <v>2804</v>
      </c>
      <c r="B2825" s="14" t="str">
        <f ca="1">'Application For TE &amp; GOTS'!X2917</f>
        <v/>
      </c>
      <c r="C2825" s="14">
        <f>'Application For TE &amp; GOTS'!$D2917</f>
        <v>0</v>
      </c>
      <c r="D2825" s="14" t="str" cm="1">
        <f t="array" aca="1" ref="D2825" ca="1">IFERROR(INDIRECT("'Application For Textile'!L"&amp;'Application For TE &amp; GOTS'!S2917),"")</f>
        <v/>
      </c>
      <c r="E2825" s="14" t="str">
        <f ca="1">'Application For TE &amp; GOTS'!AF2917</f>
        <v/>
      </c>
      <c r="F2825" s="14" t="str">
        <f ca="1">'Application For TE &amp; GOTS'!AH2917</f>
        <v/>
      </c>
      <c r="G2825" s="14" t="e">
        <f ca="1">'Application For TE &amp; GOTS'!AI2917</f>
        <v>#REF!</v>
      </c>
    </row>
    <row r="2826" spans="1:7">
      <c r="A2826" s="14">
        <v>2805</v>
      </c>
      <c r="B2826" s="14" t="str">
        <f ca="1">'Application For TE &amp; GOTS'!X2918</f>
        <v/>
      </c>
      <c r="C2826" s="14">
        <f>'Application For TE &amp; GOTS'!$D2918</f>
        <v>0</v>
      </c>
      <c r="D2826" s="14" t="str" cm="1">
        <f t="array" aca="1" ref="D2826" ca="1">IFERROR(INDIRECT("'Application For Textile'!L"&amp;'Application For TE &amp; GOTS'!S2918),"")</f>
        <v/>
      </c>
      <c r="E2826" s="14" t="str">
        <f ca="1">'Application For TE &amp; GOTS'!AF2918</f>
        <v/>
      </c>
      <c r="F2826" s="14" t="str">
        <f ca="1">'Application For TE &amp; GOTS'!AH2918</f>
        <v/>
      </c>
      <c r="G2826" s="14" t="e">
        <f ca="1">'Application For TE &amp; GOTS'!AI2918</f>
        <v>#REF!</v>
      </c>
    </row>
    <row r="2827" spans="1:7">
      <c r="A2827" s="14">
        <v>2806</v>
      </c>
      <c r="B2827" s="14" t="str">
        <f ca="1">'Application For TE &amp; GOTS'!X2919</f>
        <v/>
      </c>
      <c r="C2827" s="14">
        <f>'Application For TE &amp; GOTS'!$D2919</f>
        <v>0</v>
      </c>
      <c r="D2827" s="14" t="str" cm="1">
        <f t="array" aca="1" ref="D2827" ca="1">IFERROR(INDIRECT("'Application For Textile'!L"&amp;'Application For TE &amp; GOTS'!S2919),"")</f>
        <v/>
      </c>
      <c r="E2827" s="14" t="str">
        <f ca="1">'Application For TE &amp; GOTS'!AF2919</f>
        <v/>
      </c>
      <c r="F2827" s="14" t="str">
        <f ca="1">'Application For TE &amp; GOTS'!AH2919</f>
        <v/>
      </c>
      <c r="G2827" s="14" t="e">
        <f ca="1">'Application For TE &amp; GOTS'!AI2919</f>
        <v>#REF!</v>
      </c>
    </row>
    <row r="2828" spans="1:7">
      <c r="A2828" s="14">
        <v>2807</v>
      </c>
      <c r="B2828" s="14" t="str">
        <f ca="1">'Application For TE &amp; GOTS'!X2920</f>
        <v/>
      </c>
      <c r="C2828" s="14">
        <f>'Application For TE &amp; GOTS'!$D2920</f>
        <v>0</v>
      </c>
      <c r="D2828" s="14" t="str" cm="1">
        <f t="array" aca="1" ref="D2828" ca="1">IFERROR(INDIRECT("'Application For Textile'!L"&amp;'Application For TE &amp; GOTS'!S2920),"")</f>
        <v/>
      </c>
      <c r="E2828" s="14" t="str">
        <f ca="1">'Application For TE &amp; GOTS'!AF2920</f>
        <v/>
      </c>
      <c r="F2828" s="14" t="str">
        <f ca="1">'Application For TE &amp; GOTS'!AH2920</f>
        <v/>
      </c>
      <c r="G2828" s="14" t="e">
        <f ca="1">'Application For TE &amp; GOTS'!AI2920</f>
        <v>#REF!</v>
      </c>
    </row>
    <row r="2829" spans="1:7">
      <c r="A2829" s="14">
        <v>2808</v>
      </c>
      <c r="B2829" s="14" t="str">
        <f ca="1">'Application For TE &amp; GOTS'!X2921</f>
        <v/>
      </c>
      <c r="C2829" s="14">
        <f>'Application For TE &amp; GOTS'!$D2921</f>
        <v>0</v>
      </c>
      <c r="D2829" s="14" t="str" cm="1">
        <f t="array" aca="1" ref="D2829" ca="1">IFERROR(INDIRECT("'Application For Textile'!L"&amp;'Application For TE &amp; GOTS'!S2921),"")</f>
        <v/>
      </c>
      <c r="E2829" s="14" t="str">
        <f ca="1">'Application For TE &amp; GOTS'!AF2921</f>
        <v/>
      </c>
      <c r="F2829" s="14" t="str">
        <f ca="1">'Application For TE &amp; GOTS'!AH2921</f>
        <v/>
      </c>
      <c r="G2829" s="14" t="e">
        <f ca="1">'Application For TE &amp; GOTS'!AI2921</f>
        <v>#REF!</v>
      </c>
    </row>
    <row r="2830" spans="1:7">
      <c r="A2830" s="14">
        <v>2809</v>
      </c>
      <c r="B2830" s="14" t="str">
        <f ca="1">'Application For TE &amp; GOTS'!X2922</f>
        <v/>
      </c>
      <c r="C2830" s="14">
        <f>'Application For TE &amp; GOTS'!$D2922</f>
        <v>0</v>
      </c>
      <c r="D2830" s="14" t="str" cm="1">
        <f t="array" aca="1" ref="D2830" ca="1">IFERROR(INDIRECT("'Application For Textile'!L"&amp;'Application For TE &amp; GOTS'!S2922),"")</f>
        <v/>
      </c>
      <c r="E2830" s="14" t="str">
        <f ca="1">'Application For TE &amp; GOTS'!AF2922</f>
        <v/>
      </c>
      <c r="F2830" s="14" t="str">
        <f ca="1">'Application For TE &amp; GOTS'!AH2922</f>
        <v/>
      </c>
      <c r="G2830" s="14" t="e">
        <f ca="1">'Application For TE &amp; GOTS'!AI2922</f>
        <v>#REF!</v>
      </c>
    </row>
    <row r="2831" spans="1:7">
      <c r="A2831" s="14">
        <v>2810</v>
      </c>
      <c r="B2831" s="14" t="str">
        <f ca="1">'Application For TE &amp; GOTS'!X2923</f>
        <v/>
      </c>
      <c r="C2831" s="14">
        <f>'Application For TE &amp; GOTS'!$D2923</f>
        <v>0</v>
      </c>
      <c r="D2831" s="14" t="str" cm="1">
        <f t="array" aca="1" ref="D2831" ca="1">IFERROR(INDIRECT("'Application For Textile'!L"&amp;'Application For TE &amp; GOTS'!S2923),"")</f>
        <v/>
      </c>
      <c r="E2831" s="14" t="str">
        <f ca="1">'Application For TE &amp; GOTS'!AF2923</f>
        <v/>
      </c>
      <c r="F2831" s="14" t="str">
        <f ca="1">'Application For TE &amp; GOTS'!AH2923</f>
        <v/>
      </c>
      <c r="G2831" s="14" t="e">
        <f ca="1">'Application For TE &amp; GOTS'!AI2923</f>
        <v>#REF!</v>
      </c>
    </row>
    <row r="2832" spans="1:7">
      <c r="A2832" s="14">
        <v>2811</v>
      </c>
      <c r="B2832" s="14" t="str">
        <f ca="1">'Application For TE &amp; GOTS'!X2924</f>
        <v/>
      </c>
      <c r="C2832" s="14">
        <f>'Application For TE &amp; GOTS'!$D2924</f>
        <v>0</v>
      </c>
      <c r="D2832" s="14" t="str" cm="1">
        <f t="array" aca="1" ref="D2832" ca="1">IFERROR(INDIRECT("'Application For Textile'!L"&amp;'Application For TE &amp; GOTS'!S2924),"")</f>
        <v/>
      </c>
      <c r="E2832" s="14" t="str">
        <f ca="1">'Application For TE &amp; GOTS'!AF2924</f>
        <v/>
      </c>
      <c r="F2832" s="14" t="str">
        <f ca="1">'Application For TE &amp; GOTS'!AH2924</f>
        <v/>
      </c>
      <c r="G2832" s="14" t="e">
        <f ca="1">'Application For TE &amp; GOTS'!AI2924</f>
        <v>#REF!</v>
      </c>
    </row>
    <row r="2833" spans="1:7">
      <c r="A2833" s="14">
        <v>2812</v>
      </c>
      <c r="B2833" s="14" t="str">
        <f ca="1">'Application For TE &amp; GOTS'!X2925</f>
        <v/>
      </c>
      <c r="C2833" s="14">
        <f>'Application For TE &amp; GOTS'!$D2925</f>
        <v>0</v>
      </c>
      <c r="D2833" s="14" t="str" cm="1">
        <f t="array" aca="1" ref="D2833" ca="1">IFERROR(INDIRECT("'Application For Textile'!L"&amp;'Application For TE &amp; GOTS'!S2925),"")</f>
        <v/>
      </c>
      <c r="E2833" s="14" t="str">
        <f ca="1">'Application For TE &amp; GOTS'!AF2925</f>
        <v/>
      </c>
      <c r="F2833" s="14" t="str">
        <f ca="1">'Application For TE &amp; GOTS'!AH2925</f>
        <v/>
      </c>
      <c r="G2833" s="14" t="e">
        <f ca="1">'Application For TE &amp; GOTS'!AI2925</f>
        <v>#REF!</v>
      </c>
    </row>
    <row r="2834" spans="1:7">
      <c r="A2834" s="14">
        <v>2813</v>
      </c>
      <c r="B2834" s="14" t="str">
        <f ca="1">'Application For TE &amp; GOTS'!X2926</f>
        <v/>
      </c>
      <c r="C2834" s="14">
        <f>'Application For TE &amp; GOTS'!$D2926</f>
        <v>0</v>
      </c>
      <c r="D2834" s="14" t="str" cm="1">
        <f t="array" aca="1" ref="D2834" ca="1">IFERROR(INDIRECT("'Application For Textile'!L"&amp;'Application For TE &amp; GOTS'!S2926),"")</f>
        <v/>
      </c>
      <c r="E2834" s="14" t="str">
        <f ca="1">'Application For TE &amp; GOTS'!AF2926</f>
        <v/>
      </c>
      <c r="F2834" s="14" t="str">
        <f ca="1">'Application For TE &amp; GOTS'!AH2926</f>
        <v/>
      </c>
      <c r="G2834" s="14" t="e">
        <f ca="1">'Application For TE &amp; GOTS'!AI2926</f>
        <v>#REF!</v>
      </c>
    </row>
    <row r="2835" spans="1:7">
      <c r="A2835" s="14">
        <v>2814</v>
      </c>
      <c r="B2835" s="14" t="str">
        <f ca="1">'Application For TE &amp; GOTS'!X2927</f>
        <v/>
      </c>
      <c r="C2835" s="14">
        <f>'Application For TE &amp; GOTS'!$D2927</f>
        <v>0</v>
      </c>
      <c r="D2835" s="14" t="str" cm="1">
        <f t="array" aca="1" ref="D2835" ca="1">IFERROR(INDIRECT("'Application For Textile'!L"&amp;'Application For TE &amp; GOTS'!S2927),"")</f>
        <v/>
      </c>
      <c r="E2835" s="14" t="str">
        <f ca="1">'Application For TE &amp; GOTS'!AF2927</f>
        <v/>
      </c>
      <c r="F2835" s="14" t="str">
        <f ca="1">'Application For TE &amp; GOTS'!AH2927</f>
        <v/>
      </c>
      <c r="G2835" s="14" t="e">
        <f ca="1">'Application For TE &amp; GOTS'!AI2927</f>
        <v>#REF!</v>
      </c>
    </row>
    <row r="2836" spans="1:7">
      <c r="A2836" s="14">
        <v>2815</v>
      </c>
      <c r="B2836" s="14" t="str">
        <f ca="1">'Application For TE &amp; GOTS'!X2928</f>
        <v/>
      </c>
      <c r="C2836" s="14">
        <f>'Application For TE &amp; GOTS'!$D2928</f>
        <v>0</v>
      </c>
      <c r="D2836" s="14" t="str" cm="1">
        <f t="array" aca="1" ref="D2836" ca="1">IFERROR(INDIRECT("'Application For Textile'!L"&amp;'Application For TE &amp; GOTS'!S2928),"")</f>
        <v/>
      </c>
      <c r="E2836" s="14" t="str">
        <f ca="1">'Application For TE &amp; GOTS'!AF2928</f>
        <v/>
      </c>
      <c r="F2836" s="14" t="str">
        <f ca="1">'Application For TE &amp; GOTS'!AH2928</f>
        <v/>
      </c>
      <c r="G2836" s="14" t="e">
        <f ca="1">'Application For TE &amp; GOTS'!AI2928</f>
        <v>#REF!</v>
      </c>
    </row>
    <row r="2837" spans="1:7">
      <c r="A2837" s="14">
        <v>2816</v>
      </c>
      <c r="B2837" s="14" t="str">
        <f ca="1">'Application For TE &amp; GOTS'!X2929</f>
        <v/>
      </c>
      <c r="C2837" s="14">
        <f>'Application For TE &amp; GOTS'!$D2929</f>
        <v>0</v>
      </c>
      <c r="D2837" s="14" t="str" cm="1">
        <f t="array" aca="1" ref="D2837" ca="1">IFERROR(INDIRECT("'Application For Textile'!L"&amp;'Application For TE &amp; GOTS'!S2929),"")</f>
        <v/>
      </c>
      <c r="E2837" s="14" t="str">
        <f ca="1">'Application For TE &amp; GOTS'!AF2929</f>
        <v/>
      </c>
      <c r="F2837" s="14" t="str">
        <f ca="1">'Application For TE &amp; GOTS'!AH2929</f>
        <v/>
      </c>
      <c r="G2837" s="14" t="e">
        <f ca="1">'Application For TE &amp; GOTS'!AI2929</f>
        <v>#REF!</v>
      </c>
    </row>
    <row r="2838" spans="1:7">
      <c r="A2838" s="14">
        <v>2817</v>
      </c>
      <c r="B2838" s="14" t="str">
        <f ca="1">'Application For TE &amp; GOTS'!X2930</f>
        <v/>
      </c>
      <c r="C2838" s="14">
        <f>'Application For TE &amp; GOTS'!$D2930</f>
        <v>0</v>
      </c>
      <c r="D2838" s="14" t="str" cm="1">
        <f t="array" aca="1" ref="D2838" ca="1">IFERROR(INDIRECT("'Application For Textile'!L"&amp;'Application For TE &amp; GOTS'!S2930),"")</f>
        <v/>
      </c>
      <c r="E2838" s="14" t="str">
        <f ca="1">'Application For TE &amp; GOTS'!AF2930</f>
        <v/>
      </c>
      <c r="F2838" s="14" t="str">
        <f ca="1">'Application For TE &amp; GOTS'!AH2930</f>
        <v/>
      </c>
      <c r="G2838" s="14" t="e">
        <f ca="1">'Application For TE &amp; GOTS'!AI2930</f>
        <v>#REF!</v>
      </c>
    </row>
    <row r="2839" spans="1:7">
      <c r="A2839" s="14">
        <v>2818</v>
      </c>
      <c r="B2839" s="14" t="str">
        <f ca="1">'Application For TE &amp; GOTS'!X2931</f>
        <v/>
      </c>
      <c r="C2839" s="14">
        <f>'Application For TE &amp; GOTS'!$D2931</f>
        <v>0</v>
      </c>
      <c r="D2839" s="14" t="str" cm="1">
        <f t="array" aca="1" ref="D2839" ca="1">IFERROR(INDIRECT("'Application For Textile'!L"&amp;'Application For TE &amp; GOTS'!S2931),"")</f>
        <v/>
      </c>
      <c r="E2839" s="14" t="str">
        <f ca="1">'Application For TE &amp; GOTS'!AF2931</f>
        <v/>
      </c>
      <c r="F2839" s="14" t="str">
        <f ca="1">'Application For TE &amp; GOTS'!AH2931</f>
        <v/>
      </c>
      <c r="G2839" s="14" t="e">
        <f ca="1">'Application For TE &amp; GOTS'!AI2931</f>
        <v>#REF!</v>
      </c>
    </row>
    <row r="2840" spans="1:7">
      <c r="A2840" s="14">
        <v>2819</v>
      </c>
      <c r="B2840" s="14" t="str">
        <f ca="1">'Application For TE &amp; GOTS'!X2932</f>
        <v/>
      </c>
      <c r="C2840" s="14">
        <f>'Application For TE &amp; GOTS'!$D2932</f>
        <v>0</v>
      </c>
      <c r="D2840" s="14" t="str" cm="1">
        <f t="array" aca="1" ref="D2840" ca="1">IFERROR(INDIRECT("'Application For Textile'!L"&amp;'Application For TE &amp; GOTS'!S2932),"")</f>
        <v/>
      </c>
      <c r="E2840" s="14" t="str">
        <f ca="1">'Application For TE &amp; GOTS'!AF2932</f>
        <v/>
      </c>
      <c r="F2840" s="14" t="str">
        <f ca="1">'Application For TE &amp; GOTS'!AH2932</f>
        <v/>
      </c>
      <c r="G2840" s="14" t="e">
        <f ca="1">'Application For TE &amp; GOTS'!AI2932</f>
        <v>#REF!</v>
      </c>
    </row>
    <row r="2841" spans="1:7">
      <c r="A2841" s="14">
        <v>2820</v>
      </c>
      <c r="B2841" s="14" t="str">
        <f ca="1">'Application For TE &amp; GOTS'!X2933</f>
        <v/>
      </c>
      <c r="C2841" s="14">
        <f>'Application For TE &amp; GOTS'!$D2933</f>
        <v>0</v>
      </c>
      <c r="D2841" s="14" t="str" cm="1">
        <f t="array" aca="1" ref="D2841" ca="1">IFERROR(INDIRECT("'Application For Textile'!L"&amp;'Application For TE &amp; GOTS'!S2933),"")</f>
        <v/>
      </c>
      <c r="E2841" s="14" t="str">
        <f ca="1">'Application For TE &amp; GOTS'!AF2933</f>
        <v/>
      </c>
      <c r="F2841" s="14" t="str">
        <f ca="1">'Application For TE &amp; GOTS'!AH2933</f>
        <v/>
      </c>
      <c r="G2841" s="14" t="e">
        <f ca="1">'Application For TE &amp; GOTS'!AI2933</f>
        <v>#REF!</v>
      </c>
    </row>
    <row r="2842" spans="1:7">
      <c r="A2842" s="14">
        <v>2821</v>
      </c>
      <c r="B2842" s="14" t="str">
        <f ca="1">'Application For TE &amp; GOTS'!X2934</f>
        <v/>
      </c>
      <c r="C2842" s="14">
        <f>'Application For TE &amp; GOTS'!$D2934</f>
        <v>0</v>
      </c>
      <c r="D2842" s="14" t="str" cm="1">
        <f t="array" aca="1" ref="D2842" ca="1">IFERROR(INDIRECT("'Application For Textile'!L"&amp;'Application For TE &amp; GOTS'!S2934),"")</f>
        <v/>
      </c>
      <c r="E2842" s="14" t="str">
        <f ca="1">'Application For TE &amp; GOTS'!AF2934</f>
        <v/>
      </c>
      <c r="F2842" s="14" t="str">
        <f ca="1">'Application For TE &amp; GOTS'!AH2934</f>
        <v/>
      </c>
      <c r="G2842" s="14" t="e">
        <f ca="1">'Application For TE &amp; GOTS'!AI2934</f>
        <v>#REF!</v>
      </c>
    </row>
    <row r="2843" spans="1:7">
      <c r="A2843" s="14">
        <v>2822</v>
      </c>
      <c r="B2843" s="14" t="str">
        <f ca="1">'Application For TE &amp; GOTS'!X2935</f>
        <v/>
      </c>
      <c r="C2843" s="14">
        <f>'Application For TE &amp; GOTS'!$D2935</f>
        <v>0</v>
      </c>
      <c r="D2843" s="14" t="str" cm="1">
        <f t="array" aca="1" ref="D2843" ca="1">IFERROR(INDIRECT("'Application For Textile'!L"&amp;'Application For TE &amp; GOTS'!S2935),"")</f>
        <v/>
      </c>
      <c r="E2843" s="14" t="str">
        <f ca="1">'Application For TE &amp; GOTS'!AF2935</f>
        <v/>
      </c>
      <c r="F2843" s="14" t="str">
        <f ca="1">'Application For TE &amp; GOTS'!AH2935</f>
        <v/>
      </c>
      <c r="G2843" s="14" t="e">
        <f ca="1">'Application For TE &amp; GOTS'!AI2935</f>
        <v>#REF!</v>
      </c>
    </row>
    <row r="2844" spans="1:7">
      <c r="A2844" s="14">
        <v>2823</v>
      </c>
      <c r="B2844" s="14" t="str">
        <f ca="1">'Application For TE &amp; GOTS'!X2936</f>
        <v/>
      </c>
      <c r="C2844" s="14">
        <f>'Application For TE &amp; GOTS'!$D2936</f>
        <v>0</v>
      </c>
      <c r="D2844" s="14" t="str" cm="1">
        <f t="array" aca="1" ref="D2844" ca="1">IFERROR(INDIRECT("'Application For Textile'!L"&amp;'Application For TE &amp; GOTS'!S2936),"")</f>
        <v/>
      </c>
      <c r="E2844" s="14" t="str">
        <f ca="1">'Application For TE &amp; GOTS'!AF2936</f>
        <v/>
      </c>
      <c r="F2844" s="14" t="str">
        <f ca="1">'Application For TE &amp; GOTS'!AH2936</f>
        <v/>
      </c>
      <c r="G2844" s="14" t="e">
        <f ca="1">'Application For TE &amp; GOTS'!AI2936</f>
        <v>#REF!</v>
      </c>
    </row>
    <row r="2845" spans="1:7">
      <c r="A2845" s="14">
        <v>2824</v>
      </c>
      <c r="B2845" s="14" t="str">
        <f ca="1">'Application For TE &amp; GOTS'!X2937</f>
        <v/>
      </c>
      <c r="C2845" s="14">
        <f>'Application For TE &amp; GOTS'!$D2937</f>
        <v>0</v>
      </c>
      <c r="D2845" s="14" t="str" cm="1">
        <f t="array" aca="1" ref="D2845" ca="1">IFERROR(INDIRECT("'Application For Textile'!L"&amp;'Application For TE &amp; GOTS'!S2937),"")</f>
        <v/>
      </c>
      <c r="E2845" s="14" t="str">
        <f ca="1">'Application For TE &amp; GOTS'!AF2937</f>
        <v/>
      </c>
      <c r="F2845" s="14" t="str">
        <f ca="1">'Application For TE &amp; GOTS'!AH2937</f>
        <v/>
      </c>
      <c r="G2845" s="14" t="e">
        <f ca="1">'Application For TE &amp; GOTS'!AI2937</f>
        <v>#REF!</v>
      </c>
    </row>
    <row r="2846" spans="1:7">
      <c r="A2846" s="14">
        <v>2825</v>
      </c>
      <c r="B2846" s="14" t="str">
        <f ca="1">'Application For TE &amp; GOTS'!X2938</f>
        <v/>
      </c>
      <c r="C2846" s="14">
        <f>'Application For TE &amp; GOTS'!$D2938</f>
        <v>0</v>
      </c>
      <c r="D2846" s="14" t="str" cm="1">
        <f t="array" aca="1" ref="D2846" ca="1">IFERROR(INDIRECT("'Application For Textile'!L"&amp;'Application For TE &amp; GOTS'!S2938),"")</f>
        <v/>
      </c>
      <c r="E2846" s="14" t="str">
        <f ca="1">'Application For TE &amp; GOTS'!AF2938</f>
        <v/>
      </c>
      <c r="F2846" s="14" t="str">
        <f ca="1">'Application For TE &amp; GOTS'!AH2938</f>
        <v/>
      </c>
      <c r="G2846" s="14" t="e">
        <f ca="1">'Application For TE &amp; GOTS'!AI2938</f>
        <v>#REF!</v>
      </c>
    </row>
    <row r="2847" spans="1:7">
      <c r="A2847" s="14">
        <v>2826</v>
      </c>
      <c r="B2847" s="14" t="str">
        <f ca="1">'Application For TE &amp; GOTS'!X2939</f>
        <v/>
      </c>
      <c r="C2847" s="14">
        <f>'Application For TE &amp; GOTS'!$D2939</f>
        <v>0</v>
      </c>
      <c r="D2847" s="14" t="str" cm="1">
        <f t="array" aca="1" ref="D2847" ca="1">IFERROR(INDIRECT("'Application For Textile'!L"&amp;'Application For TE &amp; GOTS'!S2939),"")</f>
        <v/>
      </c>
      <c r="E2847" s="14" t="str">
        <f ca="1">'Application For TE &amp; GOTS'!AF2939</f>
        <v/>
      </c>
      <c r="F2847" s="14" t="str">
        <f ca="1">'Application For TE &amp; GOTS'!AH2939</f>
        <v/>
      </c>
      <c r="G2847" s="14" t="e">
        <f ca="1">'Application For TE &amp; GOTS'!AI2939</f>
        <v>#REF!</v>
      </c>
    </row>
    <row r="2848" spans="1:7">
      <c r="A2848" s="14">
        <v>2827</v>
      </c>
      <c r="B2848" s="14" t="str">
        <f ca="1">'Application For TE &amp; GOTS'!X2940</f>
        <v/>
      </c>
      <c r="C2848" s="14">
        <f>'Application For TE &amp; GOTS'!$D2940</f>
        <v>0</v>
      </c>
      <c r="D2848" s="14" t="str" cm="1">
        <f t="array" aca="1" ref="D2848" ca="1">IFERROR(INDIRECT("'Application For Textile'!L"&amp;'Application For TE &amp; GOTS'!S2940),"")</f>
        <v/>
      </c>
      <c r="E2848" s="14" t="str">
        <f ca="1">'Application For TE &amp; GOTS'!AF2940</f>
        <v/>
      </c>
      <c r="F2848" s="14" t="str">
        <f ca="1">'Application For TE &amp; GOTS'!AH2940</f>
        <v/>
      </c>
      <c r="G2848" s="14" t="e">
        <f ca="1">'Application For TE &amp; GOTS'!AI2940</f>
        <v>#REF!</v>
      </c>
    </row>
    <row r="2849" spans="1:7">
      <c r="A2849" s="14">
        <v>2828</v>
      </c>
      <c r="B2849" s="14" t="str">
        <f ca="1">'Application For TE &amp; GOTS'!X2941</f>
        <v/>
      </c>
      <c r="C2849" s="14">
        <f>'Application For TE &amp; GOTS'!$D2941</f>
        <v>0</v>
      </c>
      <c r="D2849" s="14" t="str" cm="1">
        <f t="array" aca="1" ref="D2849" ca="1">IFERROR(INDIRECT("'Application For Textile'!L"&amp;'Application For TE &amp; GOTS'!S2941),"")</f>
        <v/>
      </c>
      <c r="E2849" s="14" t="str">
        <f ca="1">'Application For TE &amp; GOTS'!AF2941</f>
        <v/>
      </c>
      <c r="F2849" s="14" t="str">
        <f ca="1">'Application For TE &amp; GOTS'!AH2941</f>
        <v/>
      </c>
      <c r="G2849" s="14" t="e">
        <f ca="1">'Application For TE &amp; GOTS'!AI2941</f>
        <v>#REF!</v>
      </c>
    </row>
    <row r="2850" spans="1:7">
      <c r="A2850" s="14">
        <v>2829</v>
      </c>
      <c r="B2850" s="14" t="str">
        <f ca="1">'Application For TE &amp; GOTS'!X2942</f>
        <v/>
      </c>
      <c r="C2850" s="14">
        <f>'Application For TE &amp; GOTS'!$D2942</f>
        <v>0</v>
      </c>
      <c r="D2850" s="14" t="str" cm="1">
        <f t="array" aca="1" ref="D2850" ca="1">IFERROR(INDIRECT("'Application For Textile'!L"&amp;'Application For TE &amp; GOTS'!S2942),"")</f>
        <v/>
      </c>
      <c r="E2850" s="14" t="str">
        <f ca="1">'Application For TE &amp; GOTS'!AF2942</f>
        <v/>
      </c>
      <c r="F2850" s="14" t="str">
        <f ca="1">'Application For TE &amp; GOTS'!AH2942</f>
        <v/>
      </c>
      <c r="G2850" s="14" t="e">
        <f ca="1">'Application For TE &amp; GOTS'!AI2942</f>
        <v>#REF!</v>
      </c>
    </row>
    <row r="2851" spans="1:7">
      <c r="A2851" s="14">
        <v>2830</v>
      </c>
      <c r="B2851" s="14" t="str">
        <f ca="1">'Application For TE &amp; GOTS'!X2943</f>
        <v/>
      </c>
      <c r="C2851" s="14">
        <f>'Application For TE &amp; GOTS'!$D2943</f>
        <v>0</v>
      </c>
      <c r="D2851" s="14" t="str" cm="1">
        <f t="array" aca="1" ref="D2851" ca="1">IFERROR(INDIRECT("'Application For Textile'!L"&amp;'Application For TE &amp; GOTS'!S2943),"")</f>
        <v/>
      </c>
      <c r="E2851" s="14" t="str">
        <f ca="1">'Application For TE &amp; GOTS'!AF2943</f>
        <v/>
      </c>
      <c r="F2851" s="14" t="str">
        <f ca="1">'Application For TE &amp; GOTS'!AH2943</f>
        <v/>
      </c>
      <c r="G2851" s="14" t="e">
        <f ca="1">'Application For TE &amp; GOTS'!AI2943</f>
        <v>#REF!</v>
      </c>
    </row>
    <row r="2852" spans="1:7">
      <c r="A2852" s="14">
        <v>2831</v>
      </c>
      <c r="B2852" s="14" t="str">
        <f ca="1">'Application For TE &amp; GOTS'!X2944</f>
        <v/>
      </c>
      <c r="C2852" s="14">
        <f>'Application For TE &amp; GOTS'!$D2944</f>
        <v>0</v>
      </c>
      <c r="D2852" s="14" t="str" cm="1">
        <f t="array" aca="1" ref="D2852" ca="1">IFERROR(INDIRECT("'Application For Textile'!L"&amp;'Application For TE &amp; GOTS'!S2944),"")</f>
        <v/>
      </c>
      <c r="E2852" s="14" t="str">
        <f ca="1">'Application For TE &amp; GOTS'!AF2944</f>
        <v/>
      </c>
      <c r="F2852" s="14" t="str">
        <f ca="1">'Application For TE &amp; GOTS'!AH2944</f>
        <v/>
      </c>
      <c r="G2852" s="14" t="e">
        <f ca="1">'Application For TE &amp; GOTS'!AI2944</f>
        <v>#REF!</v>
      </c>
    </row>
    <row r="2853" spans="1:7">
      <c r="A2853" s="14">
        <v>2832</v>
      </c>
      <c r="B2853" s="14" t="str">
        <f ca="1">'Application For TE &amp; GOTS'!X2945</f>
        <v/>
      </c>
      <c r="C2853" s="14">
        <f>'Application For TE &amp; GOTS'!$D2945</f>
        <v>0</v>
      </c>
      <c r="D2853" s="14" t="str" cm="1">
        <f t="array" aca="1" ref="D2853" ca="1">IFERROR(INDIRECT("'Application For Textile'!L"&amp;'Application For TE &amp; GOTS'!S2945),"")</f>
        <v/>
      </c>
      <c r="E2853" s="14" t="str">
        <f ca="1">'Application For TE &amp; GOTS'!AF2945</f>
        <v/>
      </c>
      <c r="F2853" s="14" t="str">
        <f ca="1">'Application For TE &amp; GOTS'!AH2945</f>
        <v/>
      </c>
      <c r="G2853" s="14" t="e">
        <f ca="1">'Application For TE &amp; GOTS'!AI2945</f>
        <v>#REF!</v>
      </c>
    </row>
    <row r="2854" spans="1:7">
      <c r="A2854" s="14">
        <v>2833</v>
      </c>
      <c r="B2854" s="14" t="str">
        <f ca="1">'Application For TE &amp; GOTS'!X2946</f>
        <v/>
      </c>
      <c r="C2854" s="14">
        <f>'Application For TE &amp; GOTS'!$D2946</f>
        <v>0</v>
      </c>
      <c r="D2854" s="14" t="str" cm="1">
        <f t="array" aca="1" ref="D2854" ca="1">IFERROR(INDIRECT("'Application For Textile'!L"&amp;'Application For TE &amp; GOTS'!S2946),"")</f>
        <v/>
      </c>
      <c r="E2854" s="14" t="str">
        <f ca="1">'Application For TE &amp; GOTS'!AF2946</f>
        <v/>
      </c>
      <c r="F2854" s="14" t="str">
        <f ca="1">'Application For TE &amp; GOTS'!AH2946</f>
        <v/>
      </c>
      <c r="G2854" s="14" t="e">
        <f ca="1">'Application For TE &amp; GOTS'!AI2946</f>
        <v>#REF!</v>
      </c>
    </row>
    <row r="2855" spans="1:7">
      <c r="A2855" s="14">
        <v>2834</v>
      </c>
      <c r="B2855" s="14" t="str">
        <f ca="1">'Application For TE &amp; GOTS'!X2947</f>
        <v/>
      </c>
      <c r="C2855" s="14">
        <f>'Application For TE &amp; GOTS'!$D2947</f>
        <v>0</v>
      </c>
      <c r="D2855" s="14" t="str" cm="1">
        <f t="array" aca="1" ref="D2855" ca="1">IFERROR(INDIRECT("'Application For Textile'!L"&amp;'Application For TE &amp; GOTS'!S2947),"")</f>
        <v/>
      </c>
      <c r="E2855" s="14" t="str">
        <f ca="1">'Application For TE &amp; GOTS'!AF2947</f>
        <v/>
      </c>
      <c r="F2855" s="14" t="str">
        <f ca="1">'Application For TE &amp; GOTS'!AH2947</f>
        <v/>
      </c>
      <c r="G2855" s="14" t="e">
        <f ca="1">'Application For TE &amp; GOTS'!AI2947</f>
        <v>#REF!</v>
      </c>
    </row>
    <row r="2856" spans="1:7">
      <c r="A2856" s="14">
        <v>2835</v>
      </c>
      <c r="B2856" s="14" t="str">
        <f ca="1">'Application For TE &amp; GOTS'!X2948</f>
        <v/>
      </c>
      <c r="C2856" s="14">
        <f>'Application For TE &amp; GOTS'!$D2948</f>
        <v>0</v>
      </c>
      <c r="D2856" s="14" t="str" cm="1">
        <f t="array" aca="1" ref="D2856" ca="1">IFERROR(INDIRECT("'Application For Textile'!L"&amp;'Application For TE &amp; GOTS'!S2948),"")</f>
        <v/>
      </c>
      <c r="E2856" s="14" t="str">
        <f ca="1">'Application For TE &amp; GOTS'!AF2948</f>
        <v/>
      </c>
      <c r="F2856" s="14" t="str">
        <f ca="1">'Application For TE &amp; GOTS'!AH2948</f>
        <v/>
      </c>
      <c r="G2856" s="14" t="e">
        <f ca="1">'Application For TE &amp; GOTS'!AI2948</f>
        <v>#REF!</v>
      </c>
    </row>
    <row r="2857" spans="1:7">
      <c r="A2857" s="14">
        <v>2836</v>
      </c>
      <c r="B2857" s="14" t="str">
        <f ca="1">'Application For TE &amp; GOTS'!X2949</f>
        <v/>
      </c>
      <c r="C2857" s="14">
        <f>'Application For TE &amp; GOTS'!$D2949</f>
        <v>0</v>
      </c>
      <c r="D2857" s="14" t="str" cm="1">
        <f t="array" aca="1" ref="D2857" ca="1">IFERROR(INDIRECT("'Application For Textile'!L"&amp;'Application For TE &amp; GOTS'!S2949),"")</f>
        <v/>
      </c>
      <c r="E2857" s="14" t="str">
        <f ca="1">'Application For TE &amp; GOTS'!AF2949</f>
        <v/>
      </c>
      <c r="F2857" s="14" t="str">
        <f ca="1">'Application For TE &amp; GOTS'!AH2949</f>
        <v/>
      </c>
      <c r="G2857" s="14" t="e">
        <f ca="1">'Application For TE &amp; GOTS'!AI2949</f>
        <v>#REF!</v>
      </c>
    </row>
    <row r="2858" spans="1:7">
      <c r="A2858" s="14">
        <v>2837</v>
      </c>
      <c r="B2858" s="14" t="str">
        <f ca="1">'Application For TE &amp; GOTS'!X2950</f>
        <v/>
      </c>
      <c r="C2858" s="14">
        <f>'Application For TE &amp; GOTS'!$D2950</f>
        <v>0</v>
      </c>
      <c r="D2858" s="14" t="str" cm="1">
        <f t="array" aca="1" ref="D2858" ca="1">IFERROR(INDIRECT("'Application For Textile'!L"&amp;'Application For TE &amp; GOTS'!S2950),"")</f>
        <v/>
      </c>
      <c r="E2858" s="14" t="str">
        <f ca="1">'Application For TE &amp; GOTS'!AF2950</f>
        <v/>
      </c>
      <c r="F2858" s="14" t="str">
        <f ca="1">'Application For TE &amp; GOTS'!AH2950</f>
        <v/>
      </c>
      <c r="G2858" s="14" t="e">
        <f ca="1">'Application For TE &amp; GOTS'!AI2950</f>
        <v>#REF!</v>
      </c>
    </row>
    <row r="2859" spans="1:7">
      <c r="A2859" s="14">
        <v>2838</v>
      </c>
      <c r="B2859" s="14" t="str">
        <f ca="1">'Application For TE &amp; GOTS'!X2951</f>
        <v/>
      </c>
      <c r="C2859" s="14">
        <f>'Application For TE &amp; GOTS'!$D2951</f>
        <v>0</v>
      </c>
      <c r="D2859" s="14" t="str" cm="1">
        <f t="array" aca="1" ref="D2859" ca="1">IFERROR(INDIRECT("'Application For Textile'!L"&amp;'Application For TE &amp; GOTS'!S2951),"")</f>
        <v/>
      </c>
      <c r="E2859" s="14" t="str">
        <f ca="1">'Application For TE &amp; GOTS'!AF2951</f>
        <v/>
      </c>
      <c r="F2859" s="14" t="str">
        <f ca="1">'Application For TE &amp; GOTS'!AH2951</f>
        <v/>
      </c>
      <c r="G2859" s="14" t="e">
        <f ca="1">'Application For TE &amp; GOTS'!AI2951</f>
        <v>#REF!</v>
      </c>
    </row>
    <row r="2860" spans="1:7">
      <c r="A2860" s="14">
        <v>2839</v>
      </c>
      <c r="B2860" s="14" t="str">
        <f ca="1">'Application For TE &amp; GOTS'!X2952</f>
        <v/>
      </c>
      <c r="C2860" s="14">
        <f>'Application For TE &amp; GOTS'!$D2952</f>
        <v>0</v>
      </c>
      <c r="D2860" s="14" t="str" cm="1">
        <f t="array" aca="1" ref="D2860" ca="1">IFERROR(INDIRECT("'Application For Textile'!L"&amp;'Application For TE &amp; GOTS'!S2952),"")</f>
        <v/>
      </c>
      <c r="E2860" s="14" t="str">
        <f ca="1">'Application For TE &amp; GOTS'!AF2952</f>
        <v/>
      </c>
      <c r="F2860" s="14" t="str">
        <f ca="1">'Application For TE &amp; GOTS'!AH2952</f>
        <v/>
      </c>
      <c r="G2860" s="14" t="e">
        <f ca="1">'Application For TE &amp; GOTS'!AI2952</f>
        <v>#REF!</v>
      </c>
    </row>
    <row r="2861" spans="1:7">
      <c r="A2861" s="14">
        <v>2840</v>
      </c>
      <c r="B2861" s="14" t="str">
        <f ca="1">'Application For TE &amp; GOTS'!X2953</f>
        <v/>
      </c>
      <c r="C2861" s="14">
        <f>'Application For TE &amp; GOTS'!$D2953</f>
        <v>0</v>
      </c>
      <c r="D2861" s="14" t="str" cm="1">
        <f t="array" aca="1" ref="D2861" ca="1">IFERROR(INDIRECT("'Application For Textile'!L"&amp;'Application For TE &amp; GOTS'!S2953),"")</f>
        <v/>
      </c>
      <c r="E2861" s="14" t="str">
        <f ca="1">'Application For TE &amp; GOTS'!AF2953</f>
        <v/>
      </c>
      <c r="F2861" s="14" t="str">
        <f ca="1">'Application For TE &amp; GOTS'!AH2953</f>
        <v/>
      </c>
      <c r="G2861" s="14" t="e">
        <f ca="1">'Application For TE &amp; GOTS'!AI2953</f>
        <v>#REF!</v>
      </c>
    </row>
    <row r="2862" spans="1:7">
      <c r="A2862" s="14">
        <v>2841</v>
      </c>
      <c r="B2862" s="14" t="str">
        <f ca="1">'Application For TE &amp; GOTS'!X2954</f>
        <v/>
      </c>
      <c r="C2862" s="14">
        <f>'Application For TE &amp; GOTS'!$D2954</f>
        <v>0</v>
      </c>
      <c r="D2862" s="14" t="str" cm="1">
        <f t="array" aca="1" ref="D2862" ca="1">IFERROR(INDIRECT("'Application For Textile'!L"&amp;'Application For TE &amp; GOTS'!S2954),"")</f>
        <v/>
      </c>
      <c r="E2862" s="14" t="str">
        <f ca="1">'Application For TE &amp; GOTS'!AF2954</f>
        <v/>
      </c>
      <c r="F2862" s="14" t="str">
        <f ca="1">'Application For TE &amp; GOTS'!AH2954</f>
        <v/>
      </c>
      <c r="G2862" s="14" t="e">
        <f ca="1">'Application For TE &amp; GOTS'!AI2954</f>
        <v>#REF!</v>
      </c>
    </row>
    <row r="2863" spans="1:7">
      <c r="A2863" s="14">
        <v>2842</v>
      </c>
      <c r="B2863" s="14" t="str">
        <f ca="1">'Application For TE &amp; GOTS'!X2955</f>
        <v/>
      </c>
      <c r="C2863" s="14">
        <f>'Application For TE &amp; GOTS'!$D2955</f>
        <v>0</v>
      </c>
      <c r="D2863" s="14" t="str" cm="1">
        <f t="array" aca="1" ref="D2863" ca="1">IFERROR(INDIRECT("'Application For Textile'!L"&amp;'Application For TE &amp; GOTS'!S2955),"")</f>
        <v/>
      </c>
      <c r="E2863" s="14" t="str">
        <f ca="1">'Application For TE &amp; GOTS'!AF2955</f>
        <v/>
      </c>
      <c r="F2863" s="14" t="str">
        <f ca="1">'Application For TE &amp; GOTS'!AH2955</f>
        <v/>
      </c>
      <c r="G2863" s="14" t="e">
        <f ca="1">'Application For TE &amp; GOTS'!AI2955</f>
        <v>#REF!</v>
      </c>
    </row>
    <row r="2864" spans="1:7">
      <c r="A2864" s="14">
        <v>2843</v>
      </c>
      <c r="B2864" s="14" t="str">
        <f ca="1">'Application For TE &amp; GOTS'!X2956</f>
        <v/>
      </c>
      <c r="C2864" s="14">
        <f>'Application For TE &amp; GOTS'!$D2956</f>
        <v>0</v>
      </c>
      <c r="D2864" s="14" t="str" cm="1">
        <f t="array" aca="1" ref="D2864" ca="1">IFERROR(INDIRECT("'Application For Textile'!L"&amp;'Application For TE &amp; GOTS'!S2956),"")</f>
        <v/>
      </c>
      <c r="E2864" s="14" t="str">
        <f ca="1">'Application For TE &amp; GOTS'!AF2956</f>
        <v/>
      </c>
      <c r="F2864" s="14" t="str">
        <f ca="1">'Application For TE &amp; GOTS'!AH2956</f>
        <v/>
      </c>
      <c r="G2864" s="14" t="e">
        <f ca="1">'Application For TE &amp; GOTS'!AI2956</f>
        <v>#REF!</v>
      </c>
    </row>
    <row r="2865" spans="1:7">
      <c r="A2865" s="14">
        <v>2844</v>
      </c>
      <c r="B2865" s="14" t="str">
        <f ca="1">'Application For TE &amp; GOTS'!X2957</f>
        <v/>
      </c>
      <c r="C2865" s="14">
        <f>'Application For TE &amp; GOTS'!$D2957</f>
        <v>0</v>
      </c>
      <c r="D2865" s="14" t="str" cm="1">
        <f t="array" aca="1" ref="D2865" ca="1">IFERROR(INDIRECT("'Application For Textile'!L"&amp;'Application For TE &amp; GOTS'!S2957),"")</f>
        <v/>
      </c>
      <c r="E2865" s="14" t="str">
        <f ca="1">'Application For TE &amp; GOTS'!AF2957</f>
        <v/>
      </c>
      <c r="F2865" s="14" t="str">
        <f ca="1">'Application For TE &amp; GOTS'!AH2957</f>
        <v/>
      </c>
      <c r="G2865" s="14" t="e">
        <f ca="1">'Application For TE &amp; GOTS'!AI2957</f>
        <v>#REF!</v>
      </c>
    </row>
    <row r="2866" spans="1:7">
      <c r="A2866" s="14">
        <v>2845</v>
      </c>
      <c r="B2866" s="14" t="str">
        <f ca="1">'Application For TE &amp; GOTS'!X2958</f>
        <v/>
      </c>
      <c r="C2866" s="14">
        <f>'Application For TE &amp; GOTS'!$D2958</f>
        <v>0</v>
      </c>
      <c r="D2866" s="14" t="str" cm="1">
        <f t="array" aca="1" ref="D2866" ca="1">IFERROR(INDIRECT("'Application For Textile'!L"&amp;'Application For TE &amp; GOTS'!S2958),"")</f>
        <v/>
      </c>
      <c r="E2866" s="14" t="str">
        <f ca="1">'Application For TE &amp; GOTS'!AF2958</f>
        <v/>
      </c>
      <c r="F2866" s="14" t="str">
        <f ca="1">'Application For TE &amp; GOTS'!AH2958</f>
        <v/>
      </c>
      <c r="G2866" s="14" t="e">
        <f ca="1">'Application For TE &amp; GOTS'!AI2958</f>
        <v>#REF!</v>
      </c>
    </row>
    <row r="2867" spans="1:7">
      <c r="A2867" s="14">
        <v>2846</v>
      </c>
      <c r="B2867" s="14" t="str">
        <f ca="1">'Application For TE &amp; GOTS'!X2959</f>
        <v/>
      </c>
      <c r="C2867" s="14">
        <f>'Application For TE &amp; GOTS'!$D2959</f>
        <v>0</v>
      </c>
      <c r="D2867" s="14" t="str" cm="1">
        <f t="array" aca="1" ref="D2867" ca="1">IFERROR(INDIRECT("'Application For Textile'!L"&amp;'Application For TE &amp; GOTS'!S2959),"")</f>
        <v/>
      </c>
      <c r="E2867" s="14" t="str">
        <f ca="1">'Application For TE &amp; GOTS'!AF2959</f>
        <v/>
      </c>
      <c r="F2867" s="14" t="str">
        <f ca="1">'Application For TE &amp; GOTS'!AH2959</f>
        <v/>
      </c>
      <c r="G2867" s="14" t="e">
        <f ca="1">'Application For TE &amp; GOTS'!AI2959</f>
        <v>#REF!</v>
      </c>
    </row>
    <row r="2868" spans="1:7">
      <c r="A2868" s="14">
        <v>2847</v>
      </c>
      <c r="B2868" s="14" t="str">
        <f ca="1">'Application For TE &amp; GOTS'!X2960</f>
        <v/>
      </c>
      <c r="C2868" s="14">
        <f>'Application For TE &amp; GOTS'!$D2960</f>
        <v>0</v>
      </c>
      <c r="D2868" s="14" t="str" cm="1">
        <f t="array" aca="1" ref="D2868" ca="1">IFERROR(INDIRECT("'Application For Textile'!L"&amp;'Application For TE &amp; GOTS'!S2960),"")</f>
        <v/>
      </c>
      <c r="E2868" s="14" t="str">
        <f ca="1">'Application For TE &amp; GOTS'!AF2960</f>
        <v/>
      </c>
      <c r="F2868" s="14" t="str">
        <f ca="1">'Application For TE &amp; GOTS'!AH2960</f>
        <v/>
      </c>
      <c r="G2868" s="14" t="e">
        <f ca="1">'Application For TE &amp; GOTS'!AI2960</f>
        <v>#REF!</v>
      </c>
    </row>
    <row r="2869" spans="1:7">
      <c r="A2869" s="14">
        <v>2848</v>
      </c>
      <c r="B2869" s="14" t="str">
        <f ca="1">'Application For TE &amp; GOTS'!X2961</f>
        <v/>
      </c>
      <c r="C2869" s="14">
        <f>'Application For TE &amp; GOTS'!$D2961</f>
        <v>0</v>
      </c>
      <c r="D2869" s="14" t="str" cm="1">
        <f t="array" aca="1" ref="D2869" ca="1">IFERROR(INDIRECT("'Application For Textile'!L"&amp;'Application For TE &amp; GOTS'!S2961),"")</f>
        <v/>
      </c>
      <c r="E2869" s="14" t="str">
        <f ca="1">'Application For TE &amp; GOTS'!AF2961</f>
        <v/>
      </c>
      <c r="F2869" s="14" t="str">
        <f ca="1">'Application For TE &amp; GOTS'!AH2961</f>
        <v/>
      </c>
      <c r="G2869" s="14" t="e">
        <f ca="1">'Application For TE &amp; GOTS'!AI2961</f>
        <v>#REF!</v>
      </c>
    </row>
    <row r="2870" spans="1:7">
      <c r="A2870" s="14">
        <v>2849</v>
      </c>
      <c r="B2870" s="14" t="str">
        <f ca="1">'Application For TE &amp; GOTS'!X2962</f>
        <v/>
      </c>
      <c r="C2870" s="14">
        <f>'Application For TE &amp; GOTS'!$D2962</f>
        <v>0</v>
      </c>
      <c r="D2870" s="14" t="str" cm="1">
        <f t="array" aca="1" ref="D2870" ca="1">IFERROR(INDIRECT("'Application For Textile'!L"&amp;'Application For TE &amp; GOTS'!S2962),"")</f>
        <v/>
      </c>
      <c r="E2870" s="14" t="str">
        <f ca="1">'Application For TE &amp; GOTS'!AF2962</f>
        <v/>
      </c>
      <c r="F2870" s="14" t="str">
        <f ca="1">'Application For TE &amp; GOTS'!AH2962</f>
        <v/>
      </c>
      <c r="G2870" s="14" t="e">
        <f ca="1">'Application For TE &amp; GOTS'!AI2962</f>
        <v>#REF!</v>
      </c>
    </row>
    <row r="2871" spans="1:7">
      <c r="A2871" s="14">
        <v>2850</v>
      </c>
      <c r="B2871" s="14" t="str">
        <f ca="1">'Application For TE &amp; GOTS'!X2963</f>
        <v/>
      </c>
      <c r="C2871" s="14">
        <f>'Application For TE &amp; GOTS'!$D2963</f>
        <v>0</v>
      </c>
      <c r="D2871" s="14" t="str" cm="1">
        <f t="array" aca="1" ref="D2871" ca="1">IFERROR(INDIRECT("'Application For Textile'!L"&amp;'Application For TE &amp; GOTS'!S2963),"")</f>
        <v/>
      </c>
      <c r="E2871" s="14" t="str">
        <f ca="1">'Application For TE &amp; GOTS'!AF2963</f>
        <v/>
      </c>
      <c r="F2871" s="14" t="str">
        <f ca="1">'Application For TE &amp; GOTS'!AH2963</f>
        <v/>
      </c>
      <c r="G2871" s="14" t="e">
        <f ca="1">'Application For TE &amp; GOTS'!AI2963</f>
        <v>#REF!</v>
      </c>
    </row>
    <row r="2872" spans="1:7">
      <c r="A2872" s="14">
        <v>2851</v>
      </c>
      <c r="B2872" s="14" t="str">
        <f ca="1">'Application For TE &amp; GOTS'!X2964</f>
        <v/>
      </c>
      <c r="C2872" s="14">
        <f>'Application For TE &amp; GOTS'!$D2964</f>
        <v>0</v>
      </c>
      <c r="D2872" s="14" t="str" cm="1">
        <f t="array" aca="1" ref="D2872" ca="1">IFERROR(INDIRECT("'Application For Textile'!L"&amp;'Application For TE &amp; GOTS'!S2964),"")</f>
        <v/>
      </c>
      <c r="E2872" s="14" t="str">
        <f ca="1">'Application For TE &amp; GOTS'!AF2964</f>
        <v/>
      </c>
      <c r="F2872" s="14" t="str">
        <f ca="1">'Application For TE &amp; GOTS'!AH2964</f>
        <v/>
      </c>
      <c r="G2872" s="14" t="e">
        <f ca="1">'Application For TE &amp; GOTS'!AI2964</f>
        <v>#REF!</v>
      </c>
    </row>
    <row r="2873" spans="1:7">
      <c r="A2873" s="14">
        <v>2852</v>
      </c>
      <c r="B2873" s="14" t="str">
        <f ca="1">'Application For TE &amp; GOTS'!X2965</f>
        <v/>
      </c>
      <c r="C2873" s="14">
        <f>'Application For TE &amp; GOTS'!$D2965</f>
        <v>0</v>
      </c>
      <c r="D2873" s="14" t="str" cm="1">
        <f t="array" aca="1" ref="D2873" ca="1">IFERROR(INDIRECT("'Application For Textile'!L"&amp;'Application For TE &amp; GOTS'!S2965),"")</f>
        <v/>
      </c>
      <c r="E2873" s="14" t="str">
        <f ca="1">'Application For TE &amp; GOTS'!AF2965</f>
        <v/>
      </c>
      <c r="F2873" s="14" t="str">
        <f ca="1">'Application For TE &amp; GOTS'!AH2965</f>
        <v/>
      </c>
      <c r="G2873" s="14" t="e">
        <f ca="1">'Application For TE &amp; GOTS'!AI2965</f>
        <v>#REF!</v>
      </c>
    </row>
    <row r="2874" spans="1:7">
      <c r="A2874" s="14">
        <v>2853</v>
      </c>
      <c r="B2874" s="14" t="str">
        <f ca="1">'Application For TE &amp; GOTS'!X2966</f>
        <v/>
      </c>
      <c r="C2874" s="14">
        <f>'Application For TE &amp; GOTS'!$D2966</f>
        <v>0</v>
      </c>
      <c r="D2874" s="14" t="str" cm="1">
        <f t="array" aca="1" ref="D2874" ca="1">IFERROR(INDIRECT("'Application For Textile'!L"&amp;'Application For TE &amp; GOTS'!S2966),"")</f>
        <v/>
      </c>
      <c r="E2874" s="14" t="str">
        <f ca="1">'Application For TE &amp; GOTS'!AF2966</f>
        <v/>
      </c>
      <c r="F2874" s="14" t="str">
        <f ca="1">'Application For TE &amp; GOTS'!AH2966</f>
        <v/>
      </c>
      <c r="G2874" s="14" t="e">
        <f ca="1">'Application For TE &amp; GOTS'!AI2966</f>
        <v>#REF!</v>
      </c>
    </row>
    <row r="2875" spans="1:7">
      <c r="A2875" s="14">
        <v>2854</v>
      </c>
      <c r="B2875" s="14" t="str">
        <f ca="1">'Application For TE &amp; GOTS'!X2967</f>
        <v/>
      </c>
      <c r="C2875" s="14">
        <f>'Application For TE &amp; GOTS'!$D2967</f>
        <v>0</v>
      </c>
      <c r="D2875" s="14" t="str" cm="1">
        <f t="array" aca="1" ref="D2875" ca="1">IFERROR(INDIRECT("'Application For Textile'!L"&amp;'Application For TE &amp; GOTS'!S2967),"")</f>
        <v/>
      </c>
      <c r="E2875" s="14" t="str">
        <f ca="1">'Application For TE &amp; GOTS'!AF2967</f>
        <v/>
      </c>
      <c r="F2875" s="14" t="str">
        <f ca="1">'Application For TE &amp; GOTS'!AH2967</f>
        <v/>
      </c>
      <c r="G2875" s="14" t="e">
        <f ca="1">'Application For TE &amp; GOTS'!AI2967</f>
        <v>#REF!</v>
      </c>
    </row>
    <row r="2876" spans="1:7">
      <c r="A2876" s="14">
        <v>2855</v>
      </c>
      <c r="B2876" s="14" t="str">
        <f ca="1">'Application For TE &amp; GOTS'!X2968</f>
        <v/>
      </c>
      <c r="C2876" s="14">
        <f>'Application For TE &amp; GOTS'!$D2968</f>
        <v>0</v>
      </c>
      <c r="D2876" s="14" t="str" cm="1">
        <f t="array" aca="1" ref="D2876" ca="1">IFERROR(INDIRECT("'Application For Textile'!L"&amp;'Application For TE &amp; GOTS'!S2968),"")</f>
        <v/>
      </c>
      <c r="E2876" s="14" t="str">
        <f ca="1">'Application For TE &amp; GOTS'!AF2968</f>
        <v/>
      </c>
      <c r="F2876" s="14" t="str">
        <f ca="1">'Application For TE &amp; GOTS'!AH2968</f>
        <v/>
      </c>
      <c r="G2876" s="14" t="e">
        <f ca="1">'Application For TE &amp; GOTS'!AI2968</f>
        <v>#REF!</v>
      </c>
    </row>
    <row r="2877" spans="1:7">
      <c r="A2877" s="14">
        <v>2856</v>
      </c>
      <c r="B2877" s="14" t="str">
        <f ca="1">'Application For TE &amp; GOTS'!X2969</f>
        <v/>
      </c>
      <c r="C2877" s="14">
        <f>'Application For TE &amp; GOTS'!$D2969</f>
        <v>0</v>
      </c>
      <c r="D2877" s="14" t="str" cm="1">
        <f t="array" aca="1" ref="D2877" ca="1">IFERROR(INDIRECT("'Application For Textile'!L"&amp;'Application For TE &amp; GOTS'!S2969),"")</f>
        <v/>
      </c>
      <c r="E2877" s="14" t="str">
        <f ca="1">'Application For TE &amp; GOTS'!AF2969</f>
        <v/>
      </c>
      <c r="F2877" s="14" t="str">
        <f ca="1">'Application For TE &amp; GOTS'!AH2969</f>
        <v/>
      </c>
      <c r="G2877" s="14" t="e">
        <f ca="1">'Application For TE &amp; GOTS'!AI2969</f>
        <v>#REF!</v>
      </c>
    </row>
    <row r="2878" spans="1:7">
      <c r="A2878" s="14">
        <v>2857</v>
      </c>
      <c r="B2878" s="14" t="str">
        <f ca="1">'Application For TE &amp; GOTS'!X2970</f>
        <v/>
      </c>
      <c r="C2878" s="14">
        <f>'Application For TE &amp; GOTS'!$D2970</f>
        <v>0</v>
      </c>
      <c r="D2878" s="14" t="str" cm="1">
        <f t="array" aca="1" ref="D2878" ca="1">IFERROR(INDIRECT("'Application For Textile'!L"&amp;'Application For TE &amp; GOTS'!S2970),"")</f>
        <v/>
      </c>
      <c r="E2878" s="14" t="str">
        <f ca="1">'Application For TE &amp; GOTS'!AF2970</f>
        <v/>
      </c>
      <c r="F2878" s="14" t="str">
        <f ca="1">'Application For TE &amp; GOTS'!AH2970</f>
        <v/>
      </c>
      <c r="G2878" s="14" t="e">
        <f ca="1">'Application For TE &amp; GOTS'!AI2970</f>
        <v>#REF!</v>
      </c>
    </row>
    <row r="2879" spans="1:7">
      <c r="A2879" s="14">
        <v>2858</v>
      </c>
      <c r="B2879" s="14" t="str">
        <f ca="1">'Application For TE &amp; GOTS'!X2971</f>
        <v/>
      </c>
      <c r="C2879" s="14">
        <f>'Application For TE &amp; GOTS'!$D2971</f>
        <v>0</v>
      </c>
      <c r="D2879" s="14" t="str" cm="1">
        <f t="array" aca="1" ref="D2879" ca="1">IFERROR(INDIRECT("'Application For Textile'!L"&amp;'Application For TE &amp; GOTS'!S2971),"")</f>
        <v/>
      </c>
      <c r="E2879" s="14" t="str">
        <f ca="1">'Application For TE &amp; GOTS'!AF2971</f>
        <v/>
      </c>
      <c r="F2879" s="14" t="str">
        <f ca="1">'Application For TE &amp; GOTS'!AH2971</f>
        <v/>
      </c>
      <c r="G2879" s="14" t="e">
        <f ca="1">'Application For TE &amp; GOTS'!AI2971</f>
        <v>#REF!</v>
      </c>
    </row>
    <row r="2880" spans="1:7">
      <c r="A2880" s="14">
        <v>2859</v>
      </c>
      <c r="B2880" s="14" t="str">
        <f ca="1">'Application For TE &amp; GOTS'!X2972</f>
        <v/>
      </c>
      <c r="C2880" s="14">
        <f>'Application For TE &amp; GOTS'!$D2972</f>
        <v>0</v>
      </c>
      <c r="D2880" s="14" t="str" cm="1">
        <f t="array" aca="1" ref="D2880" ca="1">IFERROR(INDIRECT("'Application For Textile'!L"&amp;'Application For TE &amp; GOTS'!S2972),"")</f>
        <v/>
      </c>
      <c r="E2880" s="14" t="str">
        <f ca="1">'Application For TE &amp; GOTS'!AF2972</f>
        <v/>
      </c>
      <c r="F2880" s="14" t="str">
        <f ca="1">'Application For TE &amp; GOTS'!AH2972</f>
        <v/>
      </c>
      <c r="G2880" s="14" t="e">
        <f ca="1">'Application For TE &amp; GOTS'!AI2972</f>
        <v>#REF!</v>
      </c>
    </row>
    <row r="2881" spans="1:7">
      <c r="A2881" s="14">
        <v>2860</v>
      </c>
      <c r="B2881" s="14" t="str">
        <f ca="1">'Application For TE &amp; GOTS'!X2973</f>
        <v/>
      </c>
      <c r="C2881" s="14">
        <f>'Application For TE &amp; GOTS'!$D2973</f>
        <v>0</v>
      </c>
      <c r="D2881" s="14" t="str" cm="1">
        <f t="array" aca="1" ref="D2881" ca="1">IFERROR(INDIRECT("'Application For Textile'!L"&amp;'Application For TE &amp; GOTS'!S2973),"")</f>
        <v/>
      </c>
      <c r="E2881" s="14" t="str">
        <f ca="1">'Application For TE &amp; GOTS'!AF2973</f>
        <v/>
      </c>
      <c r="F2881" s="14" t="str">
        <f ca="1">'Application For TE &amp; GOTS'!AH2973</f>
        <v/>
      </c>
      <c r="G2881" s="14" t="e">
        <f ca="1">'Application For TE &amp; GOTS'!AI2973</f>
        <v>#REF!</v>
      </c>
    </row>
    <row r="2882" spans="1:7">
      <c r="A2882" s="14">
        <v>2861</v>
      </c>
      <c r="B2882" s="14" t="str">
        <f ca="1">'Application For TE &amp; GOTS'!X2974</f>
        <v/>
      </c>
      <c r="C2882" s="14">
        <f>'Application For TE &amp; GOTS'!$D2974</f>
        <v>0</v>
      </c>
      <c r="D2882" s="14" t="str" cm="1">
        <f t="array" aca="1" ref="D2882" ca="1">IFERROR(INDIRECT("'Application For Textile'!L"&amp;'Application For TE &amp; GOTS'!S2974),"")</f>
        <v/>
      </c>
      <c r="E2882" s="14" t="str">
        <f ca="1">'Application For TE &amp; GOTS'!AF2974</f>
        <v/>
      </c>
      <c r="F2882" s="14" t="str">
        <f ca="1">'Application For TE &amp; GOTS'!AH2974</f>
        <v/>
      </c>
      <c r="G2882" s="14" t="e">
        <f ca="1">'Application For TE &amp; GOTS'!AI2974</f>
        <v>#REF!</v>
      </c>
    </row>
    <row r="2883" spans="1:7">
      <c r="A2883" s="14">
        <v>2862</v>
      </c>
      <c r="B2883" s="14" t="str">
        <f ca="1">'Application For TE &amp; GOTS'!X2975</f>
        <v/>
      </c>
      <c r="C2883" s="14">
        <f>'Application For TE &amp; GOTS'!$D2975</f>
        <v>0</v>
      </c>
      <c r="D2883" s="14" t="str" cm="1">
        <f t="array" aca="1" ref="D2883" ca="1">IFERROR(INDIRECT("'Application For Textile'!L"&amp;'Application For TE &amp; GOTS'!S2975),"")</f>
        <v/>
      </c>
      <c r="E2883" s="14" t="str">
        <f ca="1">'Application For TE &amp; GOTS'!AF2975</f>
        <v/>
      </c>
      <c r="F2883" s="14" t="str">
        <f ca="1">'Application For TE &amp; GOTS'!AH2975</f>
        <v/>
      </c>
      <c r="G2883" s="14" t="e">
        <f ca="1">'Application For TE &amp; GOTS'!AI2975</f>
        <v>#REF!</v>
      </c>
    </row>
    <row r="2884" spans="1:7">
      <c r="A2884" s="14">
        <v>2863</v>
      </c>
      <c r="B2884" s="14" t="str">
        <f ca="1">'Application For TE &amp; GOTS'!X2976</f>
        <v/>
      </c>
      <c r="C2884" s="14">
        <f>'Application For TE &amp; GOTS'!$D2976</f>
        <v>0</v>
      </c>
      <c r="D2884" s="14" t="str" cm="1">
        <f t="array" aca="1" ref="D2884" ca="1">IFERROR(INDIRECT("'Application For Textile'!L"&amp;'Application For TE &amp; GOTS'!S2976),"")</f>
        <v/>
      </c>
      <c r="E2884" s="14" t="str">
        <f ca="1">'Application For TE &amp; GOTS'!AF2976</f>
        <v/>
      </c>
      <c r="F2884" s="14" t="str">
        <f ca="1">'Application For TE &amp; GOTS'!AH2976</f>
        <v/>
      </c>
      <c r="G2884" s="14" t="e">
        <f ca="1">'Application For TE &amp; GOTS'!AI2976</f>
        <v>#REF!</v>
      </c>
    </row>
    <row r="2885" spans="1:7">
      <c r="A2885" s="14">
        <v>2864</v>
      </c>
      <c r="B2885" s="14" t="str">
        <f ca="1">'Application For TE &amp; GOTS'!X2977</f>
        <v/>
      </c>
      <c r="C2885" s="14">
        <f>'Application For TE &amp; GOTS'!$D2977</f>
        <v>0</v>
      </c>
      <c r="D2885" s="14" t="str" cm="1">
        <f t="array" aca="1" ref="D2885" ca="1">IFERROR(INDIRECT("'Application For Textile'!L"&amp;'Application For TE &amp; GOTS'!S2977),"")</f>
        <v/>
      </c>
      <c r="E2885" s="14" t="str">
        <f ca="1">'Application For TE &amp; GOTS'!AF2977</f>
        <v/>
      </c>
      <c r="F2885" s="14" t="str">
        <f ca="1">'Application For TE &amp; GOTS'!AH2977</f>
        <v/>
      </c>
      <c r="G2885" s="14" t="e">
        <f ca="1">'Application For TE &amp; GOTS'!AI2977</f>
        <v>#REF!</v>
      </c>
    </row>
    <row r="2886" spans="1:7">
      <c r="A2886" s="14">
        <v>2865</v>
      </c>
      <c r="B2886" s="14" t="str">
        <f ca="1">'Application For TE &amp; GOTS'!X2978</f>
        <v/>
      </c>
      <c r="C2886" s="14">
        <f>'Application For TE &amp; GOTS'!$D2978</f>
        <v>0</v>
      </c>
      <c r="D2886" s="14" t="str" cm="1">
        <f t="array" aca="1" ref="D2886" ca="1">IFERROR(INDIRECT("'Application For Textile'!L"&amp;'Application For TE &amp; GOTS'!S2978),"")</f>
        <v/>
      </c>
      <c r="E2886" s="14" t="str">
        <f ca="1">'Application For TE &amp; GOTS'!AF2978</f>
        <v/>
      </c>
      <c r="F2886" s="14" t="str">
        <f ca="1">'Application For TE &amp; GOTS'!AH2978</f>
        <v/>
      </c>
      <c r="G2886" s="14" t="e">
        <f ca="1">'Application For TE &amp; GOTS'!AI2978</f>
        <v>#REF!</v>
      </c>
    </row>
    <row r="2887" spans="1:7">
      <c r="A2887" s="14">
        <v>2866</v>
      </c>
      <c r="B2887" s="14" t="str">
        <f ca="1">'Application For TE &amp; GOTS'!X2979</f>
        <v/>
      </c>
      <c r="C2887" s="14">
        <f>'Application For TE &amp; GOTS'!$D2979</f>
        <v>0</v>
      </c>
      <c r="D2887" s="14" t="str" cm="1">
        <f t="array" aca="1" ref="D2887" ca="1">IFERROR(INDIRECT("'Application For Textile'!L"&amp;'Application For TE &amp; GOTS'!S2979),"")</f>
        <v/>
      </c>
      <c r="E2887" s="14" t="str">
        <f ca="1">'Application For TE &amp; GOTS'!AF2979</f>
        <v/>
      </c>
      <c r="F2887" s="14" t="str">
        <f ca="1">'Application For TE &amp; GOTS'!AH2979</f>
        <v/>
      </c>
      <c r="G2887" s="14" t="e">
        <f ca="1">'Application For TE &amp; GOTS'!AI2979</f>
        <v>#REF!</v>
      </c>
    </row>
    <row r="2888" spans="1:7">
      <c r="A2888" s="14">
        <v>2867</v>
      </c>
      <c r="B2888" s="14" t="str">
        <f ca="1">'Application For TE &amp; GOTS'!X2980</f>
        <v/>
      </c>
      <c r="C2888" s="14">
        <f>'Application For TE &amp; GOTS'!$D2980</f>
        <v>0</v>
      </c>
      <c r="D2888" s="14" t="str" cm="1">
        <f t="array" aca="1" ref="D2888" ca="1">IFERROR(INDIRECT("'Application For Textile'!L"&amp;'Application For TE &amp; GOTS'!S2980),"")</f>
        <v/>
      </c>
      <c r="E2888" s="14" t="str">
        <f ca="1">'Application For TE &amp; GOTS'!AF2980</f>
        <v/>
      </c>
      <c r="F2888" s="14" t="str">
        <f ca="1">'Application For TE &amp; GOTS'!AH2980</f>
        <v/>
      </c>
      <c r="G2888" s="14" t="e">
        <f ca="1">'Application For TE &amp; GOTS'!AI2980</f>
        <v>#REF!</v>
      </c>
    </row>
    <row r="2889" spans="1:7">
      <c r="A2889" s="14">
        <v>2868</v>
      </c>
      <c r="B2889" s="14" t="str">
        <f ca="1">'Application For TE &amp; GOTS'!X2981</f>
        <v/>
      </c>
      <c r="C2889" s="14">
        <f>'Application For TE &amp; GOTS'!$D2981</f>
        <v>0</v>
      </c>
      <c r="D2889" s="14" t="str" cm="1">
        <f t="array" aca="1" ref="D2889" ca="1">IFERROR(INDIRECT("'Application For Textile'!L"&amp;'Application For TE &amp; GOTS'!S2981),"")</f>
        <v/>
      </c>
      <c r="E2889" s="14" t="str">
        <f ca="1">'Application For TE &amp; GOTS'!AF2981</f>
        <v/>
      </c>
      <c r="F2889" s="14" t="str">
        <f ca="1">'Application For TE &amp; GOTS'!AH2981</f>
        <v/>
      </c>
      <c r="G2889" s="14" t="e">
        <f ca="1">'Application For TE &amp; GOTS'!AI2981</f>
        <v>#REF!</v>
      </c>
    </row>
    <row r="2890" spans="1:7">
      <c r="A2890" s="14">
        <v>2869</v>
      </c>
      <c r="B2890" s="14" t="str">
        <f ca="1">'Application For TE &amp; GOTS'!X2982</f>
        <v/>
      </c>
      <c r="C2890" s="14">
        <f>'Application For TE &amp; GOTS'!$D2982</f>
        <v>0</v>
      </c>
      <c r="D2890" s="14" t="str" cm="1">
        <f t="array" aca="1" ref="D2890" ca="1">IFERROR(INDIRECT("'Application For Textile'!L"&amp;'Application For TE &amp; GOTS'!S2982),"")</f>
        <v/>
      </c>
      <c r="E2890" s="14" t="str">
        <f ca="1">'Application For TE &amp; GOTS'!AF2982</f>
        <v/>
      </c>
      <c r="F2890" s="14" t="str">
        <f ca="1">'Application For TE &amp; GOTS'!AH2982</f>
        <v/>
      </c>
      <c r="G2890" s="14" t="e">
        <f ca="1">'Application For TE &amp; GOTS'!AI2982</f>
        <v>#REF!</v>
      </c>
    </row>
    <row r="2891" spans="1:7">
      <c r="A2891" s="14">
        <v>2870</v>
      </c>
      <c r="B2891" s="14" t="str">
        <f ca="1">'Application For TE &amp; GOTS'!X2983</f>
        <v/>
      </c>
      <c r="C2891" s="14">
        <f>'Application For TE &amp; GOTS'!$D2983</f>
        <v>0</v>
      </c>
      <c r="D2891" s="14" t="str" cm="1">
        <f t="array" aca="1" ref="D2891" ca="1">IFERROR(INDIRECT("'Application For Textile'!L"&amp;'Application For TE &amp; GOTS'!S2983),"")</f>
        <v/>
      </c>
      <c r="E2891" s="14" t="str">
        <f ca="1">'Application For TE &amp; GOTS'!AF2983</f>
        <v/>
      </c>
      <c r="F2891" s="14" t="str">
        <f ca="1">'Application For TE &amp; GOTS'!AH2983</f>
        <v/>
      </c>
      <c r="G2891" s="14" t="e">
        <f ca="1">'Application For TE &amp; GOTS'!AI2983</f>
        <v>#REF!</v>
      </c>
    </row>
    <row r="2892" spans="1:7">
      <c r="A2892" s="14">
        <v>2871</v>
      </c>
      <c r="B2892" s="14" t="str">
        <f ca="1">'Application For TE &amp; GOTS'!X2984</f>
        <v/>
      </c>
      <c r="C2892" s="14">
        <f>'Application For TE &amp; GOTS'!$D2984</f>
        <v>0</v>
      </c>
      <c r="D2892" s="14" t="str" cm="1">
        <f t="array" aca="1" ref="D2892" ca="1">IFERROR(INDIRECT("'Application For Textile'!L"&amp;'Application For TE &amp; GOTS'!S2984),"")</f>
        <v/>
      </c>
      <c r="E2892" s="14" t="str">
        <f ca="1">'Application For TE &amp; GOTS'!AF2984</f>
        <v/>
      </c>
      <c r="F2892" s="14" t="str">
        <f ca="1">'Application For TE &amp; GOTS'!AH2984</f>
        <v/>
      </c>
      <c r="G2892" s="14" t="e">
        <f ca="1">'Application For TE &amp; GOTS'!AI2984</f>
        <v>#REF!</v>
      </c>
    </row>
    <row r="2893" spans="1:7">
      <c r="A2893" s="14">
        <v>2872</v>
      </c>
      <c r="B2893" s="14" t="str">
        <f ca="1">'Application For TE &amp; GOTS'!X2985</f>
        <v/>
      </c>
      <c r="C2893" s="14">
        <f>'Application For TE &amp; GOTS'!$D2985</f>
        <v>0</v>
      </c>
      <c r="D2893" s="14" t="str" cm="1">
        <f t="array" aca="1" ref="D2893" ca="1">IFERROR(INDIRECT("'Application For Textile'!L"&amp;'Application For TE &amp; GOTS'!S2985),"")</f>
        <v/>
      </c>
      <c r="E2893" s="14" t="str">
        <f ca="1">'Application For TE &amp; GOTS'!AF2985</f>
        <v/>
      </c>
      <c r="F2893" s="14" t="str">
        <f ca="1">'Application For TE &amp; GOTS'!AH2985</f>
        <v/>
      </c>
      <c r="G2893" s="14" t="e">
        <f ca="1">'Application For TE &amp; GOTS'!AI2985</f>
        <v>#REF!</v>
      </c>
    </row>
    <row r="2894" spans="1:7">
      <c r="A2894" s="14">
        <v>2873</v>
      </c>
      <c r="B2894" s="14" t="str">
        <f ca="1">'Application For TE &amp; GOTS'!X2986</f>
        <v/>
      </c>
      <c r="C2894" s="14">
        <f>'Application For TE &amp; GOTS'!$D2986</f>
        <v>0</v>
      </c>
      <c r="D2894" s="14" t="str" cm="1">
        <f t="array" aca="1" ref="D2894" ca="1">IFERROR(INDIRECT("'Application For Textile'!L"&amp;'Application For TE &amp; GOTS'!S2986),"")</f>
        <v/>
      </c>
      <c r="E2894" s="14" t="str">
        <f ca="1">'Application For TE &amp; GOTS'!AF2986</f>
        <v/>
      </c>
      <c r="F2894" s="14" t="str">
        <f ca="1">'Application For TE &amp; GOTS'!AH2986</f>
        <v/>
      </c>
      <c r="G2894" s="14" t="e">
        <f ca="1">'Application For TE &amp; GOTS'!AI2986</f>
        <v>#REF!</v>
      </c>
    </row>
    <row r="2895" spans="1:7">
      <c r="A2895" s="14">
        <v>2874</v>
      </c>
      <c r="B2895" s="14" t="str">
        <f ca="1">'Application For TE &amp; GOTS'!X2987</f>
        <v/>
      </c>
      <c r="C2895" s="14">
        <f>'Application For TE &amp; GOTS'!$D2987</f>
        <v>0</v>
      </c>
      <c r="D2895" s="14" t="str" cm="1">
        <f t="array" aca="1" ref="D2895" ca="1">IFERROR(INDIRECT("'Application For Textile'!L"&amp;'Application For TE &amp; GOTS'!S2987),"")</f>
        <v/>
      </c>
      <c r="E2895" s="14" t="str">
        <f ca="1">'Application For TE &amp; GOTS'!AF2987</f>
        <v/>
      </c>
      <c r="F2895" s="14" t="str">
        <f ca="1">'Application For TE &amp; GOTS'!AH2987</f>
        <v/>
      </c>
      <c r="G2895" s="14" t="e">
        <f ca="1">'Application For TE &amp; GOTS'!AI2987</f>
        <v>#REF!</v>
      </c>
    </row>
    <row r="2896" spans="1:7">
      <c r="A2896" s="14">
        <v>2875</v>
      </c>
      <c r="B2896" s="14" t="str">
        <f ca="1">'Application For TE &amp; GOTS'!X2988</f>
        <v/>
      </c>
      <c r="C2896" s="14">
        <f>'Application For TE &amp; GOTS'!$D2988</f>
        <v>0</v>
      </c>
      <c r="D2896" s="14" t="str" cm="1">
        <f t="array" aca="1" ref="D2896" ca="1">IFERROR(INDIRECT("'Application For Textile'!L"&amp;'Application For TE &amp; GOTS'!S2988),"")</f>
        <v/>
      </c>
      <c r="E2896" s="14" t="str">
        <f ca="1">'Application For TE &amp; GOTS'!AF2988</f>
        <v/>
      </c>
      <c r="F2896" s="14" t="str">
        <f ca="1">'Application For TE &amp; GOTS'!AH2988</f>
        <v/>
      </c>
      <c r="G2896" s="14" t="e">
        <f ca="1">'Application For TE &amp; GOTS'!AI2988</f>
        <v>#REF!</v>
      </c>
    </row>
    <row r="2897" spans="1:7">
      <c r="A2897" s="14">
        <v>2876</v>
      </c>
      <c r="B2897" s="14" t="str">
        <f ca="1">'Application For TE &amp; GOTS'!X2989</f>
        <v/>
      </c>
      <c r="C2897" s="14">
        <f>'Application For TE &amp; GOTS'!$D2989</f>
        <v>0</v>
      </c>
      <c r="D2897" s="14" t="str" cm="1">
        <f t="array" aca="1" ref="D2897" ca="1">IFERROR(INDIRECT("'Application For Textile'!L"&amp;'Application For TE &amp; GOTS'!S2989),"")</f>
        <v/>
      </c>
      <c r="E2897" s="14" t="str">
        <f ca="1">'Application For TE &amp; GOTS'!AF2989</f>
        <v/>
      </c>
      <c r="F2897" s="14" t="str">
        <f ca="1">'Application For TE &amp; GOTS'!AH2989</f>
        <v/>
      </c>
      <c r="G2897" s="14" t="e">
        <f ca="1">'Application For TE &amp; GOTS'!AI2989</f>
        <v>#REF!</v>
      </c>
    </row>
    <row r="2898" spans="1:7">
      <c r="A2898" s="14">
        <v>2877</v>
      </c>
      <c r="B2898" s="14" t="str">
        <f ca="1">'Application For TE &amp; GOTS'!X2990</f>
        <v/>
      </c>
      <c r="C2898" s="14">
        <f>'Application For TE &amp; GOTS'!$D2990</f>
        <v>0</v>
      </c>
      <c r="D2898" s="14" t="str" cm="1">
        <f t="array" aca="1" ref="D2898" ca="1">IFERROR(INDIRECT("'Application For Textile'!L"&amp;'Application For TE &amp; GOTS'!S2990),"")</f>
        <v/>
      </c>
      <c r="E2898" s="14" t="str">
        <f ca="1">'Application For TE &amp; GOTS'!AF2990</f>
        <v/>
      </c>
      <c r="F2898" s="14" t="str">
        <f ca="1">'Application For TE &amp; GOTS'!AH2990</f>
        <v/>
      </c>
      <c r="G2898" s="14" t="e">
        <f ca="1">'Application For TE &amp; GOTS'!AI2990</f>
        <v>#REF!</v>
      </c>
    </row>
    <row r="2899" spans="1:7">
      <c r="A2899" s="14">
        <v>2878</v>
      </c>
      <c r="B2899" s="14" t="str">
        <f ca="1">'Application For TE &amp; GOTS'!X2991</f>
        <v/>
      </c>
      <c r="C2899" s="14">
        <f>'Application For TE &amp; GOTS'!$D2991</f>
        <v>0</v>
      </c>
      <c r="D2899" s="14" t="str" cm="1">
        <f t="array" aca="1" ref="D2899" ca="1">IFERROR(INDIRECT("'Application For Textile'!L"&amp;'Application For TE &amp; GOTS'!S2991),"")</f>
        <v/>
      </c>
      <c r="E2899" s="14" t="str">
        <f ca="1">'Application For TE &amp; GOTS'!AF2991</f>
        <v/>
      </c>
      <c r="F2899" s="14" t="str">
        <f ca="1">'Application For TE &amp; GOTS'!AH2991</f>
        <v/>
      </c>
      <c r="G2899" s="14" t="e">
        <f ca="1">'Application For TE &amp; GOTS'!AI2991</f>
        <v>#REF!</v>
      </c>
    </row>
    <row r="2900" spans="1:7">
      <c r="A2900" s="14">
        <v>2879</v>
      </c>
      <c r="B2900" s="14" t="str">
        <f ca="1">'Application For TE &amp; GOTS'!X2992</f>
        <v/>
      </c>
      <c r="C2900" s="14">
        <f>'Application For TE &amp; GOTS'!$D2992</f>
        <v>0</v>
      </c>
      <c r="D2900" s="14" t="str" cm="1">
        <f t="array" aca="1" ref="D2900" ca="1">IFERROR(INDIRECT("'Application For Textile'!L"&amp;'Application For TE &amp; GOTS'!S2992),"")</f>
        <v/>
      </c>
      <c r="E2900" s="14" t="str">
        <f ca="1">'Application For TE &amp; GOTS'!AF2992</f>
        <v/>
      </c>
      <c r="F2900" s="14" t="str">
        <f ca="1">'Application For TE &amp; GOTS'!AH2992</f>
        <v/>
      </c>
      <c r="G2900" s="14" t="e">
        <f ca="1">'Application For TE &amp; GOTS'!AI2992</f>
        <v>#REF!</v>
      </c>
    </row>
    <row r="2901" spans="1:7">
      <c r="A2901" s="14">
        <v>2880</v>
      </c>
      <c r="B2901" s="14" t="str">
        <f ca="1">'Application For TE &amp; GOTS'!X2993</f>
        <v/>
      </c>
      <c r="C2901" s="14">
        <f>'Application For TE &amp; GOTS'!$D2993</f>
        <v>0</v>
      </c>
      <c r="D2901" s="14" t="str" cm="1">
        <f t="array" aca="1" ref="D2901" ca="1">IFERROR(INDIRECT("'Application For Textile'!L"&amp;'Application For TE &amp; GOTS'!S2993),"")</f>
        <v/>
      </c>
      <c r="E2901" s="14" t="str">
        <f ca="1">'Application For TE &amp; GOTS'!AF2993</f>
        <v/>
      </c>
      <c r="F2901" s="14" t="str">
        <f ca="1">'Application For TE &amp; GOTS'!AH2993</f>
        <v/>
      </c>
      <c r="G2901" s="14" t="e">
        <f ca="1">'Application For TE &amp; GOTS'!AI2993</f>
        <v>#REF!</v>
      </c>
    </row>
    <row r="2902" spans="1:7">
      <c r="A2902" s="14">
        <v>2881</v>
      </c>
      <c r="B2902" s="14" t="str">
        <f ca="1">'Application For TE &amp; GOTS'!X2994</f>
        <v/>
      </c>
      <c r="C2902" s="14">
        <f>'Application For TE &amp; GOTS'!$D2994</f>
        <v>0</v>
      </c>
      <c r="D2902" s="14" t="str" cm="1">
        <f t="array" aca="1" ref="D2902" ca="1">IFERROR(INDIRECT("'Application For Textile'!L"&amp;'Application For TE &amp; GOTS'!S2994),"")</f>
        <v/>
      </c>
      <c r="E2902" s="14" t="str">
        <f ca="1">'Application For TE &amp; GOTS'!AF2994</f>
        <v/>
      </c>
      <c r="F2902" s="14" t="str">
        <f ca="1">'Application For TE &amp; GOTS'!AH2994</f>
        <v/>
      </c>
      <c r="G2902" s="14" t="e">
        <f ca="1">'Application For TE &amp; GOTS'!AI2994</f>
        <v>#REF!</v>
      </c>
    </row>
    <row r="2903" spans="1:7">
      <c r="A2903" s="14">
        <v>2882</v>
      </c>
      <c r="B2903" s="14" t="str">
        <f ca="1">'Application For TE &amp; GOTS'!X2995</f>
        <v/>
      </c>
      <c r="C2903" s="14">
        <f>'Application For TE &amp; GOTS'!$D2995</f>
        <v>0</v>
      </c>
      <c r="D2903" s="14" t="str" cm="1">
        <f t="array" aca="1" ref="D2903" ca="1">IFERROR(INDIRECT("'Application For Textile'!L"&amp;'Application For TE &amp; GOTS'!S2995),"")</f>
        <v/>
      </c>
      <c r="E2903" s="14" t="str">
        <f ca="1">'Application For TE &amp; GOTS'!AF2995</f>
        <v/>
      </c>
      <c r="F2903" s="14" t="str">
        <f ca="1">'Application For TE &amp; GOTS'!AH2995</f>
        <v/>
      </c>
      <c r="G2903" s="14" t="e">
        <f ca="1">'Application For TE &amp; GOTS'!AI2995</f>
        <v>#REF!</v>
      </c>
    </row>
    <row r="2904" spans="1:7">
      <c r="A2904" s="14">
        <v>2883</v>
      </c>
      <c r="B2904" s="14" t="str">
        <f ca="1">'Application For TE &amp; GOTS'!X2996</f>
        <v/>
      </c>
      <c r="C2904" s="14">
        <f>'Application For TE &amp; GOTS'!$D2996</f>
        <v>0</v>
      </c>
      <c r="D2904" s="14" t="str" cm="1">
        <f t="array" aca="1" ref="D2904" ca="1">IFERROR(INDIRECT("'Application For Textile'!L"&amp;'Application For TE &amp; GOTS'!S2996),"")</f>
        <v/>
      </c>
      <c r="E2904" s="14" t="str">
        <f ca="1">'Application For TE &amp; GOTS'!AF2996</f>
        <v/>
      </c>
      <c r="F2904" s="14" t="str">
        <f ca="1">'Application For TE &amp; GOTS'!AH2996</f>
        <v/>
      </c>
      <c r="G2904" s="14" t="e">
        <f ca="1">'Application For TE &amp; GOTS'!AI2996</f>
        <v>#REF!</v>
      </c>
    </row>
    <row r="2905" spans="1:7">
      <c r="A2905" s="14">
        <v>2884</v>
      </c>
      <c r="B2905" s="14" t="str">
        <f ca="1">'Application For TE &amp; GOTS'!X2997</f>
        <v/>
      </c>
      <c r="C2905" s="14">
        <f>'Application For TE &amp; GOTS'!$D2997</f>
        <v>0</v>
      </c>
      <c r="D2905" s="14" t="str" cm="1">
        <f t="array" aca="1" ref="D2905" ca="1">IFERROR(INDIRECT("'Application For Textile'!L"&amp;'Application For TE &amp; GOTS'!S2997),"")</f>
        <v/>
      </c>
      <c r="E2905" s="14" t="str">
        <f ca="1">'Application For TE &amp; GOTS'!AF2997</f>
        <v/>
      </c>
      <c r="F2905" s="14" t="str">
        <f ca="1">'Application For TE &amp; GOTS'!AH2997</f>
        <v/>
      </c>
      <c r="G2905" s="14" t="e">
        <f ca="1">'Application For TE &amp; GOTS'!AI2997</f>
        <v>#REF!</v>
      </c>
    </row>
    <row r="2906" spans="1:7">
      <c r="A2906" s="14">
        <v>2885</v>
      </c>
      <c r="B2906" s="14" t="str">
        <f ca="1">'Application For TE &amp; GOTS'!X2998</f>
        <v/>
      </c>
      <c r="C2906" s="14">
        <f>'Application For TE &amp; GOTS'!$D2998</f>
        <v>0</v>
      </c>
      <c r="D2906" s="14" t="str" cm="1">
        <f t="array" aca="1" ref="D2906" ca="1">IFERROR(INDIRECT("'Application For Textile'!L"&amp;'Application For TE &amp; GOTS'!S2998),"")</f>
        <v/>
      </c>
      <c r="E2906" s="14" t="str">
        <f ca="1">'Application For TE &amp; GOTS'!AF2998</f>
        <v/>
      </c>
      <c r="F2906" s="14" t="str">
        <f ca="1">'Application For TE &amp; GOTS'!AH2998</f>
        <v/>
      </c>
      <c r="G2906" s="14" t="e">
        <f ca="1">'Application For TE &amp; GOTS'!AI2998</f>
        <v>#REF!</v>
      </c>
    </row>
    <row r="2907" spans="1:7">
      <c r="A2907" s="14">
        <v>2886</v>
      </c>
      <c r="B2907" s="14" t="str">
        <f ca="1">'Application For TE &amp; GOTS'!X2999</f>
        <v/>
      </c>
      <c r="C2907" s="14">
        <f>'Application For TE &amp; GOTS'!$D2999</f>
        <v>0</v>
      </c>
      <c r="D2907" s="14" t="str" cm="1">
        <f t="array" aca="1" ref="D2907" ca="1">IFERROR(INDIRECT("'Application For Textile'!L"&amp;'Application For TE &amp; GOTS'!S2999),"")</f>
        <v/>
      </c>
      <c r="E2907" s="14" t="str">
        <f ca="1">'Application For TE &amp; GOTS'!AF2999</f>
        <v/>
      </c>
      <c r="F2907" s="14" t="str">
        <f ca="1">'Application For TE &amp; GOTS'!AH2999</f>
        <v/>
      </c>
      <c r="G2907" s="14" t="e">
        <f ca="1">'Application For TE &amp; GOTS'!AI2999</f>
        <v>#REF!</v>
      </c>
    </row>
    <row r="2908" spans="1:7">
      <c r="A2908" s="14">
        <v>2887</v>
      </c>
      <c r="B2908" s="14" t="str">
        <f ca="1">'Application For TE &amp; GOTS'!X3000</f>
        <v/>
      </c>
      <c r="C2908" s="14">
        <f>'Application For TE &amp; GOTS'!$D3000</f>
        <v>0</v>
      </c>
      <c r="D2908" s="14" t="str" cm="1">
        <f t="array" aca="1" ref="D2908" ca="1">IFERROR(INDIRECT("'Application For Textile'!L"&amp;'Application For TE &amp; GOTS'!S3000),"")</f>
        <v/>
      </c>
      <c r="E2908" s="14" t="str">
        <f ca="1">'Application For TE &amp; GOTS'!AF3000</f>
        <v/>
      </c>
      <c r="F2908" s="14" t="str">
        <f ca="1">'Application For TE &amp; GOTS'!AH3000</f>
        <v/>
      </c>
      <c r="G2908" s="14" t="e">
        <f ca="1">'Application For TE &amp; GOTS'!AI3000</f>
        <v>#REF!</v>
      </c>
    </row>
    <row r="2909" spans="1:7">
      <c r="A2909" s="14">
        <v>2888</v>
      </c>
      <c r="B2909" s="14" t="str">
        <f ca="1">'Application For TE &amp; GOTS'!X3001</f>
        <v/>
      </c>
      <c r="C2909" s="14">
        <f>'Application For TE &amp; GOTS'!$D3001</f>
        <v>0</v>
      </c>
      <c r="D2909" s="14" t="str" cm="1">
        <f t="array" aca="1" ref="D2909" ca="1">IFERROR(INDIRECT("'Application For Textile'!L"&amp;'Application For TE &amp; GOTS'!S3001),"")</f>
        <v/>
      </c>
      <c r="E2909" s="14" t="str">
        <f ca="1">'Application For TE &amp; GOTS'!AF3001</f>
        <v/>
      </c>
      <c r="F2909" s="14" t="str">
        <f ca="1">'Application For TE &amp; GOTS'!AH3001</f>
        <v/>
      </c>
      <c r="G2909" s="14" t="e">
        <f ca="1">'Application For TE &amp; GOTS'!AI3001</f>
        <v>#REF!</v>
      </c>
    </row>
    <row r="2910" spans="1:7">
      <c r="A2910" s="14">
        <v>2889</v>
      </c>
      <c r="B2910" s="14" t="str">
        <f ca="1">'Application For TE &amp; GOTS'!X3002</f>
        <v/>
      </c>
      <c r="C2910" s="14">
        <f>'Application For TE &amp; GOTS'!$D3002</f>
        <v>0</v>
      </c>
      <c r="D2910" s="14" t="str" cm="1">
        <f t="array" aca="1" ref="D2910" ca="1">IFERROR(INDIRECT("'Application For Textile'!L"&amp;'Application For TE &amp; GOTS'!S3002),"")</f>
        <v/>
      </c>
      <c r="E2910" s="14" t="str">
        <f ca="1">'Application For TE &amp; GOTS'!AF3002</f>
        <v/>
      </c>
      <c r="F2910" s="14" t="str">
        <f ca="1">'Application For TE &amp; GOTS'!AH3002</f>
        <v/>
      </c>
      <c r="G2910" s="14" t="e">
        <f ca="1">'Application For TE &amp; GOTS'!AI3002</f>
        <v>#REF!</v>
      </c>
    </row>
    <row r="2911" spans="1:7">
      <c r="A2911" s="14">
        <v>2890</v>
      </c>
      <c r="B2911" s="14" t="str">
        <f ca="1">'Application For TE &amp; GOTS'!X3003</f>
        <v/>
      </c>
      <c r="C2911" s="14">
        <f>'Application For TE &amp; GOTS'!$D3003</f>
        <v>0</v>
      </c>
      <c r="D2911" s="14" t="str" cm="1">
        <f t="array" aca="1" ref="D2911" ca="1">IFERROR(INDIRECT("'Application For Textile'!L"&amp;'Application For TE &amp; GOTS'!S3003),"")</f>
        <v/>
      </c>
      <c r="E2911" s="14" t="str">
        <f ca="1">'Application For TE &amp; GOTS'!AF3003</f>
        <v/>
      </c>
      <c r="F2911" s="14" t="str">
        <f ca="1">'Application For TE &amp; GOTS'!AH3003</f>
        <v/>
      </c>
      <c r="G2911" s="14" t="e">
        <f ca="1">'Application For TE &amp; GOTS'!AI3003</f>
        <v>#REF!</v>
      </c>
    </row>
    <row r="2912" spans="1:7">
      <c r="A2912" s="14">
        <v>2891</v>
      </c>
      <c r="B2912" s="14" t="str">
        <f ca="1">'Application For TE &amp; GOTS'!X3004</f>
        <v/>
      </c>
      <c r="C2912" s="14">
        <f>'Application For TE &amp; GOTS'!$D3004</f>
        <v>0</v>
      </c>
      <c r="D2912" s="14" t="str" cm="1">
        <f t="array" aca="1" ref="D2912" ca="1">IFERROR(INDIRECT("'Application For Textile'!L"&amp;'Application For TE &amp; GOTS'!S3004),"")</f>
        <v/>
      </c>
      <c r="E2912" s="14" t="str">
        <f ca="1">'Application For TE &amp; GOTS'!AF3004</f>
        <v/>
      </c>
      <c r="F2912" s="14" t="str">
        <f ca="1">'Application For TE &amp; GOTS'!AH3004</f>
        <v/>
      </c>
      <c r="G2912" s="14" t="e">
        <f ca="1">'Application For TE &amp; GOTS'!AI3004</f>
        <v>#REF!</v>
      </c>
    </row>
    <row r="2913" spans="1:7">
      <c r="A2913" s="14">
        <v>2892</v>
      </c>
      <c r="B2913" s="14" t="str">
        <f ca="1">'Application For TE &amp; GOTS'!X3005</f>
        <v/>
      </c>
      <c r="C2913" s="14">
        <f>'Application For TE &amp; GOTS'!$D3005</f>
        <v>0</v>
      </c>
      <c r="D2913" s="14" t="str" cm="1">
        <f t="array" aca="1" ref="D2913" ca="1">IFERROR(INDIRECT("'Application For Textile'!L"&amp;'Application For TE &amp; GOTS'!S3005),"")</f>
        <v/>
      </c>
      <c r="E2913" s="14" t="str">
        <f ca="1">'Application For TE &amp; GOTS'!AF3005</f>
        <v/>
      </c>
      <c r="F2913" s="14" t="str">
        <f ca="1">'Application For TE &amp; GOTS'!AH3005</f>
        <v/>
      </c>
      <c r="G2913" s="14" t="e">
        <f ca="1">'Application For TE &amp; GOTS'!AI3005</f>
        <v>#REF!</v>
      </c>
    </row>
    <row r="2914" spans="1:7">
      <c r="A2914" s="14">
        <v>2893</v>
      </c>
      <c r="B2914" s="14" t="str">
        <f ca="1">'Application For TE &amp; GOTS'!X3006</f>
        <v/>
      </c>
      <c r="C2914" s="14">
        <f>'Application For TE &amp; GOTS'!$D3006</f>
        <v>0</v>
      </c>
      <c r="D2914" s="14" t="str" cm="1">
        <f t="array" aca="1" ref="D2914" ca="1">IFERROR(INDIRECT("'Application For Textile'!L"&amp;'Application For TE &amp; GOTS'!S3006),"")</f>
        <v/>
      </c>
      <c r="E2914" s="14" t="str">
        <f ca="1">'Application For TE &amp; GOTS'!AF3006</f>
        <v/>
      </c>
      <c r="F2914" s="14" t="str">
        <f ca="1">'Application For TE &amp; GOTS'!AH3006</f>
        <v/>
      </c>
      <c r="G2914" s="14" t="e">
        <f ca="1">'Application For TE &amp; GOTS'!AI3006</f>
        <v>#REF!</v>
      </c>
    </row>
    <row r="2915" spans="1:7">
      <c r="A2915" s="14">
        <v>2894</v>
      </c>
      <c r="B2915" s="14" t="str">
        <f ca="1">'Application For TE &amp; GOTS'!X3007</f>
        <v/>
      </c>
      <c r="C2915" s="14">
        <f>'Application For TE &amp; GOTS'!$D3007</f>
        <v>0</v>
      </c>
      <c r="D2915" s="14" t="str" cm="1">
        <f t="array" aca="1" ref="D2915" ca="1">IFERROR(INDIRECT("'Application For Textile'!L"&amp;'Application For TE &amp; GOTS'!S3007),"")</f>
        <v/>
      </c>
      <c r="E2915" s="14" t="str">
        <f ca="1">'Application For TE &amp; GOTS'!AF3007</f>
        <v/>
      </c>
      <c r="F2915" s="14" t="str">
        <f ca="1">'Application For TE &amp; GOTS'!AH3007</f>
        <v/>
      </c>
      <c r="G2915" s="14" t="e">
        <f ca="1">'Application For TE &amp; GOTS'!AI3007</f>
        <v>#REF!</v>
      </c>
    </row>
    <row r="2916" spans="1:7">
      <c r="A2916" s="14">
        <v>2895</v>
      </c>
      <c r="B2916" s="14" t="str">
        <f ca="1">'Application For TE &amp; GOTS'!X3008</f>
        <v/>
      </c>
      <c r="C2916" s="14">
        <f>'Application For TE &amp; GOTS'!$D3008</f>
        <v>0</v>
      </c>
      <c r="D2916" s="14" t="str" cm="1">
        <f t="array" aca="1" ref="D2916" ca="1">IFERROR(INDIRECT("'Application For Textile'!L"&amp;'Application For TE &amp; GOTS'!S3008),"")</f>
        <v/>
      </c>
      <c r="E2916" s="14" t="str">
        <f ca="1">'Application For TE &amp; GOTS'!AF3008</f>
        <v/>
      </c>
      <c r="F2916" s="14" t="str">
        <f ca="1">'Application For TE &amp; GOTS'!AH3008</f>
        <v/>
      </c>
      <c r="G2916" s="14" t="e">
        <f ca="1">'Application For TE &amp; GOTS'!AI3008</f>
        <v>#REF!</v>
      </c>
    </row>
    <row r="2917" spans="1:7">
      <c r="A2917" s="14">
        <v>2896</v>
      </c>
      <c r="B2917" s="14" t="str">
        <f ca="1">'Application For TE &amp; GOTS'!X3009</f>
        <v/>
      </c>
      <c r="C2917" s="14">
        <f>'Application For TE &amp; GOTS'!$D3009</f>
        <v>0</v>
      </c>
      <c r="D2917" s="14" t="str" cm="1">
        <f t="array" aca="1" ref="D2917" ca="1">IFERROR(INDIRECT("'Application For Textile'!L"&amp;'Application For TE &amp; GOTS'!S3009),"")</f>
        <v/>
      </c>
      <c r="E2917" s="14" t="str">
        <f ca="1">'Application For TE &amp; GOTS'!AF3009</f>
        <v/>
      </c>
      <c r="F2917" s="14" t="str">
        <f ca="1">'Application For TE &amp; GOTS'!AH3009</f>
        <v/>
      </c>
      <c r="G2917" s="14" t="e">
        <f ca="1">'Application For TE &amp; GOTS'!AI3009</f>
        <v>#REF!</v>
      </c>
    </row>
    <row r="2918" spans="1:7">
      <c r="A2918" s="14">
        <v>2897</v>
      </c>
      <c r="B2918" s="14" t="str">
        <f ca="1">'Application For TE &amp; GOTS'!X3010</f>
        <v/>
      </c>
      <c r="C2918" s="14">
        <f>'Application For TE &amp; GOTS'!$D3010</f>
        <v>0</v>
      </c>
      <c r="D2918" s="14" t="str" cm="1">
        <f t="array" aca="1" ref="D2918" ca="1">IFERROR(INDIRECT("'Application For Textile'!L"&amp;'Application For TE &amp; GOTS'!S3010),"")</f>
        <v/>
      </c>
      <c r="E2918" s="14" t="str">
        <f ca="1">'Application For TE &amp; GOTS'!AF3010</f>
        <v/>
      </c>
      <c r="F2918" s="14" t="str">
        <f ca="1">'Application For TE &amp; GOTS'!AH3010</f>
        <v/>
      </c>
      <c r="G2918" s="14" t="e">
        <f ca="1">'Application For TE &amp; GOTS'!AI3010</f>
        <v>#REF!</v>
      </c>
    </row>
    <row r="2919" spans="1:7">
      <c r="A2919" s="14">
        <v>2898</v>
      </c>
      <c r="B2919" s="14" t="str">
        <f ca="1">'Application For TE &amp; GOTS'!X3011</f>
        <v/>
      </c>
      <c r="C2919" s="14">
        <f>'Application For TE &amp; GOTS'!$D3011</f>
        <v>0</v>
      </c>
      <c r="D2919" s="14" t="str" cm="1">
        <f t="array" aca="1" ref="D2919" ca="1">IFERROR(INDIRECT("'Application For Textile'!L"&amp;'Application For TE &amp; GOTS'!S3011),"")</f>
        <v/>
      </c>
      <c r="E2919" s="14" t="str">
        <f ca="1">'Application For TE &amp; GOTS'!AF3011</f>
        <v/>
      </c>
      <c r="F2919" s="14" t="str">
        <f ca="1">'Application For TE &amp; GOTS'!AH3011</f>
        <v/>
      </c>
      <c r="G2919" s="14" t="e">
        <f ca="1">'Application For TE &amp; GOTS'!AI3011</f>
        <v>#REF!</v>
      </c>
    </row>
    <row r="2920" spans="1:7">
      <c r="A2920" s="14">
        <v>2899</v>
      </c>
      <c r="B2920" s="14" t="str">
        <f ca="1">'Application For TE &amp; GOTS'!X3012</f>
        <v/>
      </c>
      <c r="C2920" s="14">
        <f>'Application For TE &amp; GOTS'!$D3012</f>
        <v>0</v>
      </c>
      <c r="D2920" s="14" t="str" cm="1">
        <f t="array" aca="1" ref="D2920" ca="1">IFERROR(INDIRECT("'Application For Textile'!L"&amp;'Application For TE &amp; GOTS'!S3012),"")</f>
        <v/>
      </c>
      <c r="E2920" s="14" t="str">
        <f ca="1">'Application For TE &amp; GOTS'!AF3012</f>
        <v/>
      </c>
      <c r="F2920" s="14" t="str">
        <f ca="1">'Application For TE &amp; GOTS'!AH3012</f>
        <v/>
      </c>
      <c r="G2920" s="14" t="e">
        <f ca="1">'Application For TE &amp; GOTS'!AI3012</f>
        <v>#REF!</v>
      </c>
    </row>
    <row r="2921" spans="1:7">
      <c r="A2921" s="14">
        <v>2900</v>
      </c>
      <c r="B2921" s="14" t="str">
        <f ca="1">'Application For TE &amp; GOTS'!X3013</f>
        <v/>
      </c>
      <c r="C2921" s="14">
        <f>'Application For TE &amp; GOTS'!$D3013</f>
        <v>0</v>
      </c>
      <c r="D2921" s="14" t="str" cm="1">
        <f t="array" aca="1" ref="D2921" ca="1">IFERROR(INDIRECT("'Application For Textile'!L"&amp;'Application For TE &amp; GOTS'!S3013),"")</f>
        <v/>
      </c>
      <c r="E2921" s="14" t="str">
        <f ca="1">'Application For TE &amp; GOTS'!AF3013</f>
        <v/>
      </c>
      <c r="F2921" s="14" t="str">
        <f ca="1">'Application For TE &amp; GOTS'!AH3013</f>
        <v/>
      </c>
      <c r="G2921" s="14" t="e">
        <f ca="1">'Application For TE &amp; GOTS'!AI3013</f>
        <v>#REF!</v>
      </c>
    </row>
    <row r="2922" spans="1:7">
      <c r="A2922" s="14">
        <v>2901</v>
      </c>
      <c r="B2922" s="14" t="str">
        <f ca="1">'Application For TE &amp; GOTS'!X3014</f>
        <v/>
      </c>
      <c r="C2922" s="14">
        <f>'Application For TE &amp; GOTS'!$D3014</f>
        <v>0</v>
      </c>
      <c r="D2922" s="14" t="str" cm="1">
        <f t="array" aca="1" ref="D2922" ca="1">IFERROR(INDIRECT("'Application For Textile'!L"&amp;'Application For TE &amp; GOTS'!S3014),"")</f>
        <v/>
      </c>
      <c r="E2922" s="14" t="str">
        <f ca="1">'Application For TE &amp; GOTS'!AF3014</f>
        <v/>
      </c>
      <c r="F2922" s="14" t="str">
        <f ca="1">'Application For TE &amp; GOTS'!AH3014</f>
        <v/>
      </c>
      <c r="G2922" s="14" t="e">
        <f ca="1">'Application For TE &amp; GOTS'!AI3014</f>
        <v>#REF!</v>
      </c>
    </row>
    <row r="2923" spans="1:7">
      <c r="A2923" s="14">
        <v>2902</v>
      </c>
      <c r="B2923" s="14" t="str">
        <f ca="1">'Application For TE &amp; GOTS'!X3015</f>
        <v/>
      </c>
      <c r="C2923" s="14">
        <f>'Application For TE &amp; GOTS'!$D3015</f>
        <v>0</v>
      </c>
      <c r="D2923" s="14" t="str" cm="1">
        <f t="array" aca="1" ref="D2923" ca="1">IFERROR(INDIRECT("'Application For Textile'!L"&amp;'Application For TE &amp; GOTS'!S3015),"")</f>
        <v/>
      </c>
      <c r="E2923" s="14" t="str">
        <f ca="1">'Application For TE &amp; GOTS'!AF3015</f>
        <v/>
      </c>
      <c r="F2923" s="14" t="str">
        <f ca="1">'Application For TE &amp; GOTS'!AH3015</f>
        <v/>
      </c>
      <c r="G2923" s="14" t="e">
        <f ca="1">'Application For TE &amp; GOTS'!AI3015</f>
        <v>#REF!</v>
      </c>
    </row>
    <row r="2924" spans="1:7">
      <c r="A2924" s="14">
        <v>2903</v>
      </c>
      <c r="B2924" s="14" t="str">
        <f ca="1">'Application For TE &amp; GOTS'!X3016</f>
        <v/>
      </c>
      <c r="C2924" s="14">
        <f>'Application For TE &amp; GOTS'!$D3016</f>
        <v>0</v>
      </c>
      <c r="D2924" s="14" t="str" cm="1">
        <f t="array" aca="1" ref="D2924" ca="1">IFERROR(INDIRECT("'Application For Textile'!L"&amp;'Application For TE &amp; GOTS'!S3016),"")</f>
        <v/>
      </c>
      <c r="E2924" s="14" t="str">
        <f ca="1">'Application For TE &amp; GOTS'!AF3016</f>
        <v/>
      </c>
      <c r="F2924" s="14" t="str">
        <f ca="1">'Application For TE &amp; GOTS'!AH3016</f>
        <v/>
      </c>
      <c r="G2924" s="14" t="e">
        <f ca="1">'Application For TE &amp; GOTS'!AI3016</f>
        <v>#REF!</v>
      </c>
    </row>
    <row r="2925" spans="1:7">
      <c r="A2925" s="14">
        <v>2904</v>
      </c>
      <c r="B2925" s="14" t="str">
        <f ca="1">'Application For TE &amp; GOTS'!X3017</f>
        <v/>
      </c>
      <c r="C2925" s="14">
        <f>'Application For TE &amp; GOTS'!$D3017</f>
        <v>0</v>
      </c>
      <c r="D2925" s="14" t="str" cm="1">
        <f t="array" aca="1" ref="D2925" ca="1">IFERROR(INDIRECT("'Application For Textile'!L"&amp;'Application For TE &amp; GOTS'!S3017),"")</f>
        <v/>
      </c>
      <c r="E2925" s="14" t="str">
        <f ca="1">'Application For TE &amp; GOTS'!AF3017</f>
        <v/>
      </c>
      <c r="F2925" s="14" t="str">
        <f ca="1">'Application For TE &amp; GOTS'!AH3017</f>
        <v/>
      </c>
      <c r="G2925" s="14" t="e">
        <f ca="1">'Application For TE &amp; GOTS'!AI3017</f>
        <v>#REF!</v>
      </c>
    </row>
    <row r="2926" spans="1:7">
      <c r="A2926" s="14">
        <v>2905</v>
      </c>
      <c r="B2926" s="14" t="str">
        <f ca="1">'Application For TE &amp; GOTS'!X3018</f>
        <v/>
      </c>
      <c r="C2926" s="14">
        <f>'Application For TE &amp; GOTS'!$D3018</f>
        <v>0</v>
      </c>
      <c r="D2926" s="14" t="str" cm="1">
        <f t="array" aca="1" ref="D2926" ca="1">IFERROR(INDIRECT("'Application For Textile'!L"&amp;'Application For TE &amp; GOTS'!S3018),"")</f>
        <v/>
      </c>
      <c r="E2926" s="14" t="str">
        <f ca="1">'Application For TE &amp; GOTS'!AF3018</f>
        <v/>
      </c>
      <c r="F2926" s="14" t="str">
        <f ca="1">'Application For TE &amp; GOTS'!AH3018</f>
        <v/>
      </c>
      <c r="G2926" s="14" t="e">
        <f ca="1">'Application For TE &amp; GOTS'!AI3018</f>
        <v>#REF!</v>
      </c>
    </row>
    <row r="2927" spans="1:7">
      <c r="A2927" s="14">
        <v>2906</v>
      </c>
      <c r="B2927" s="14" t="str">
        <f ca="1">'Application For TE &amp; GOTS'!X3019</f>
        <v/>
      </c>
      <c r="C2927" s="14">
        <f>'Application For TE &amp; GOTS'!$D3019</f>
        <v>0</v>
      </c>
      <c r="D2927" s="14" t="str" cm="1">
        <f t="array" aca="1" ref="D2927" ca="1">IFERROR(INDIRECT("'Application For Textile'!L"&amp;'Application For TE &amp; GOTS'!S3019),"")</f>
        <v/>
      </c>
      <c r="E2927" s="14" t="str">
        <f ca="1">'Application For TE &amp; GOTS'!AF3019</f>
        <v/>
      </c>
      <c r="F2927" s="14" t="str">
        <f ca="1">'Application For TE &amp; GOTS'!AH3019</f>
        <v/>
      </c>
      <c r="G2927" s="14" t="e">
        <f ca="1">'Application For TE &amp; GOTS'!AI3019</f>
        <v>#REF!</v>
      </c>
    </row>
    <row r="2928" spans="1:7">
      <c r="A2928" s="14">
        <v>2907</v>
      </c>
      <c r="B2928" s="14" t="str">
        <f ca="1">'Application For TE &amp; GOTS'!X3020</f>
        <v/>
      </c>
      <c r="C2928" s="14">
        <f>'Application For TE &amp; GOTS'!$D3020</f>
        <v>0</v>
      </c>
      <c r="D2928" s="14" t="str" cm="1">
        <f t="array" aca="1" ref="D2928" ca="1">IFERROR(INDIRECT("'Application For Textile'!L"&amp;'Application For TE &amp; GOTS'!S3020),"")</f>
        <v/>
      </c>
      <c r="E2928" s="14" t="str">
        <f ca="1">'Application For TE &amp; GOTS'!AF3020</f>
        <v/>
      </c>
      <c r="F2928" s="14" t="str">
        <f ca="1">'Application For TE &amp; GOTS'!AH3020</f>
        <v/>
      </c>
      <c r="G2928" s="14" t="e">
        <f ca="1">'Application For TE &amp; GOTS'!AI3020</f>
        <v>#REF!</v>
      </c>
    </row>
    <row r="2929" spans="1:7">
      <c r="A2929" s="14">
        <v>2908</v>
      </c>
      <c r="B2929" s="14" t="str">
        <f ca="1">'Application For TE &amp; GOTS'!X3021</f>
        <v/>
      </c>
      <c r="C2929" s="14">
        <f>'Application For TE &amp; GOTS'!$D3021</f>
        <v>0</v>
      </c>
      <c r="D2929" s="14" t="str" cm="1">
        <f t="array" aca="1" ref="D2929" ca="1">IFERROR(INDIRECT("'Application For Textile'!L"&amp;'Application For TE &amp; GOTS'!S3021),"")</f>
        <v/>
      </c>
      <c r="E2929" s="14" t="str">
        <f ca="1">'Application For TE &amp; GOTS'!AF3021</f>
        <v/>
      </c>
      <c r="F2929" s="14" t="str">
        <f ca="1">'Application For TE &amp; GOTS'!AH3021</f>
        <v/>
      </c>
      <c r="G2929" s="14" t="e">
        <f ca="1">'Application For TE &amp; GOTS'!AI3021</f>
        <v>#REF!</v>
      </c>
    </row>
    <row r="2930" spans="1:7">
      <c r="A2930" s="14">
        <v>2909</v>
      </c>
      <c r="B2930" s="14" t="str">
        <f ca="1">'Application For TE &amp; GOTS'!X3022</f>
        <v/>
      </c>
      <c r="C2930" s="14">
        <f>'Application For TE &amp; GOTS'!$D3022</f>
        <v>0</v>
      </c>
      <c r="D2930" s="14" t="str" cm="1">
        <f t="array" aca="1" ref="D2930" ca="1">IFERROR(INDIRECT("'Application For Textile'!L"&amp;'Application For TE &amp; GOTS'!S3022),"")</f>
        <v/>
      </c>
      <c r="E2930" s="14" t="str">
        <f ca="1">'Application For TE &amp; GOTS'!AF3022</f>
        <v/>
      </c>
      <c r="F2930" s="14" t="str">
        <f ca="1">'Application For TE &amp; GOTS'!AH3022</f>
        <v/>
      </c>
      <c r="G2930" s="14" t="e">
        <f ca="1">'Application For TE &amp; GOTS'!AI3022</f>
        <v>#REF!</v>
      </c>
    </row>
    <row r="2931" spans="1:7">
      <c r="A2931" s="14">
        <v>2910</v>
      </c>
      <c r="B2931" s="14" t="str">
        <f ca="1">'Application For TE &amp; GOTS'!X3023</f>
        <v/>
      </c>
      <c r="C2931" s="14">
        <f>'Application For TE &amp; GOTS'!$D3023</f>
        <v>0</v>
      </c>
      <c r="D2931" s="14" t="str" cm="1">
        <f t="array" aca="1" ref="D2931" ca="1">IFERROR(INDIRECT("'Application For Textile'!L"&amp;'Application For TE &amp; GOTS'!S3023),"")</f>
        <v/>
      </c>
      <c r="E2931" s="14" t="str">
        <f ca="1">'Application For TE &amp; GOTS'!AF3023</f>
        <v/>
      </c>
      <c r="F2931" s="14" t="str">
        <f ca="1">'Application For TE &amp; GOTS'!AH3023</f>
        <v/>
      </c>
      <c r="G2931" s="14" t="e">
        <f ca="1">'Application For TE &amp; GOTS'!AI3023</f>
        <v>#REF!</v>
      </c>
    </row>
    <row r="2932" spans="1:7">
      <c r="A2932" s="14">
        <v>2911</v>
      </c>
      <c r="B2932" s="14" t="str">
        <f ca="1">'Application For TE &amp; GOTS'!X3024</f>
        <v/>
      </c>
      <c r="C2932" s="14">
        <f>'Application For TE &amp; GOTS'!$D3024</f>
        <v>0</v>
      </c>
      <c r="D2932" s="14" t="str" cm="1">
        <f t="array" aca="1" ref="D2932" ca="1">IFERROR(INDIRECT("'Application For Textile'!L"&amp;'Application For TE &amp; GOTS'!S3024),"")</f>
        <v/>
      </c>
      <c r="E2932" s="14" t="str">
        <f ca="1">'Application For TE &amp; GOTS'!AF3024</f>
        <v/>
      </c>
      <c r="F2932" s="14" t="str">
        <f ca="1">'Application For TE &amp; GOTS'!AH3024</f>
        <v/>
      </c>
      <c r="G2932" s="14" t="e">
        <f ca="1">'Application For TE &amp; GOTS'!AI3024</f>
        <v>#REF!</v>
      </c>
    </row>
    <row r="2933" spans="1:7">
      <c r="A2933" s="14">
        <v>2912</v>
      </c>
      <c r="B2933" s="14" t="str">
        <f ca="1">'Application For TE &amp; GOTS'!X3025</f>
        <v/>
      </c>
      <c r="C2933" s="14">
        <f>'Application For TE &amp; GOTS'!$D3025</f>
        <v>0</v>
      </c>
      <c r="D2933" s="14" t="str" cm="1">
        <f t="array" aca="1" ref="D2933" ca="1">IFERROR(INDIRECT("'Application For Textile'!L"&amp;'Application For TE &amp; GOTS'!S3025),"")</f>
        <v/>
      </c>
      <c r="E2933" s="14" t="str">
        <f ca="1">'Application For TE &amp; GOTS'!AF3025</f>
        <v/>
      </c>
      <c r="F2933" s="14" t="str">
        <f ca="1">'Application For TE &amp; GOTS'!AH3025</f>
        <v/>
      </c>
      <c r="G2933" s="14" t="e">
        <f ca="1">'Application For TE &amp; GOTS'!AI3025</f>
        <v>#REF!</v>
      </c>
    </row>
    <row r="2934" spans="1:7">
      <c r="A2934" s="14">
        <v>2913</v>
      </c>
      <c r="B2934" s="14" t="str">
        <f ca="1">'Application For TE &amp; GOTS'!X3026</f>
        <v/>
      </c>
      <c r="C2934" s="14">
        <f>'Application For TE &amp; GOTS'!$D3026</f>
        <v>0</v>
      </c>
      <c r="D2934" s="14" t="str" cm="1">
        <f t="array" aca="1" ref="D2934" ca="1">IFERROR(INDIRECT("'Application For Textile'!L"&amp;'Application For TE &amp; GOTS'!S3026),"")</f>
        <v/>
      </c>
      <c r="E2934" s="14" t="str">
        <f ca="1">'Application For TE &amp; GOTS'!AF3026</f>
        <v/>
      </c>
      <c r="F2934" s="14" t="str">
        <f ca="1">'Application For TE &amp; GOTS'!AH3026</f>
        <v/>
      </c>
      <c r="G2934" s="14" t="e">
        <f ca="1">'Application For TE &amp; GOTS'!AI3026</f>
        <v>#REF!</v>
      </c>
    </row>
    <row r="2935" spans="1:7">
      <c r="A2935" s="14">
        <v>2914</v>
      </c>
      <c r="B2935" s="14" t="str">
        <f ca="1">'Application For TE &amp; GOTS'!X3027</f>
        <v/>
      </c>
      <c r="C2935" s="14">
        <f>'Application For TE &amp; GOTS'!$D3027</f>
        <v>0</v>
      </c>
      <c r="D2935" s="14" t="str" cm="1">
        <f t="array" aca="1" ref="D2935" ca="1">IFERROR(INDIRECT("'Application For Textile'!L"&amp;'Application For TE &amp; GOTS'!S3027),"")</f>
        <v/>
      </c>
      <c r="E2935" s="14" t="str">
        <f ca="1">'Application For TE &amp; GOTS'!AF3027</f>
        <v/>
      </c>
      <c r="F2935" s="14" t="str">
        <f ca="1">'Application For TE &amp; GOTS'!AH3027</f>
        <v/>
      </c>
      <c r="G2935" s="14" t="e">
        <f ca="1">'Application For TE &amp; GOTS'!AI3027</f>
        <v>#REF!</v>
      </c>
    </row>
    <row r="2936" spans="1:7">
      <c r="A2936" s="14">
        <v>2915</v>
      </c>
      <c r="B2936" s="14" t="str">
        <f ca="1">'Application For TE &amp; GOTS'!X3028</f>
        <v/>
      </c>
      <c r="C2936" s="14">
        <f>'Application For TE &amp; GOTS'!$D3028</f>
        <v>0</v>
      </c>
      <c r="D2936" s="14" t="str" cm="1">
        <f t="array" aca="1" ref="D2936" ca="1">IFERROR(INDIRECT("'Application For Textile'!L"&amp;'Application For TE &amp; GOTS'!S3028),"")</f>
        <v/>
      </c>
      <c r="E2936" s="14" t="str">
        <f ca="1">'Application For TE &amp; GOTS'!AF3028</f>
        <v/>
      </c>
      <c r="F2936" s="14" t="str">
        <f ca="1">'Application For TE &amp; GOTS'!AH3028</f>
        <v/>
      </c>
      <c r="G2936" s="14" t="e">
        <f ca="1">'Application For TE &amp; GOTS'!AI3028</f>
        <v>#REF!</v>
      </c>
    </row>
    <row r="2937" spans="1:7">
      <c r="A2937" s="14">
        <v>2916</v>
      </c>
      <c r="B2937" s="14" t="str">
        <f ca="1">'Application For TE &amp; GOTS'!X3029</f>
        <v/>
      </c>
      <c r="C2937" s="14">
        <f>'Application For TE &amp; GOTS'!$D3029</f>
        <v>0</v>
      </c>
      <c r="D2937" s="14" t="str" cm="1">
        <f t="array" aca="1" ref="D2937" ca="1">IFERROR(INDIRECT("'Application For Textile'!L"&amp;'Application For TE &amp; GOTS'!S3029),"")</f>
        <v/>
      </c>
      <c r="E2937" s="14" t="str">
        <f ca="1">'Application For TE &amp; GOTS'!AF3029</f>
        <v/>
      </c>
      <c r="F2937" s="14" t="str">
        <f ca="1">'Application For TE &amp; GOTS'!AH3029</f>
        <v/>
      </c>
      <c r="G2937" s="14" t="e">
        <f ca="1">'Application For TE &amp; GOTS'!AI3029</f>
        <v>#REF!</v>
      </c>
    </row>
    <row r="2938" spans="1:7">
      <c r="A2938" s="14">
        <v>2917</v>
      </c>
      <c r="B2938" s="14" t="str">
        <f ca="1">'Application For TE &amp; GOTS'!X3030</f>
        <v/>
      </c>
      <c r="C2938" s="14">
        <f>'Application For TE &amp; GOTS'!$D3030</f>
        <v>0</v>
      </c>
      <c r="D2938" s="14" t="str" cm="1">
        <f t="array" aca="1" ref="D2938" ca="1">IFERROR(INDIRECT("'Application For Textile'!L"&amp;'Application For TE &amp; GOTS'!S3030),"")</f>
        <v/>
      </c>
      <c r="E2938" s="14" t="str">
        <f ca="1">'Application For TE &amp; GOTS'!AF3030</f>
        <v/>
      </c>
      <c r="F2938" s="14" t="str">
        <f ca="1">'Application For TE &amp; GOTS'!AH3030</f>
        <v/>
      </c>
      <c r="G2938" s="14" t="e">
        <f ca="1">'Application For TE &amp; GOTS'!AI3030</f>
        <v>#REF!</v>
      </c>
    </row>
    <row r="2939" spans="1:7">
      <c r="A2939" s="14">
        <v>2918</v>
      </c>
      <c r="B2939" s="14" t="str">
        <f ca="1">'Application For TE &amp; GOTS'!X3031</f>
        <v/>
      </c>
      <c r="C2939" s="14">
        <f>'Application For TE &amp; GOTS'!$D3031</f>
        <v>0</v>
      </c>
      <c r="D2939" s="14" t="str" cm="1">
        <f t="array" aca="1" ref="D2939" ca="1">IFERROR(INDIRECT("'Application For Textile'!L"&amp;'Application For TE &amp; GOTS'!S3031),"")</f>
        <v/>
      </c>
      <c r="E2939" s="14" t="str">
        <f ca="1">'Application For TE &amp; GOTS'!AF3031</f>
        <v/>
      </c>
      <c r="F2939" s="14" t="str">
        <f ca="1">'Application For TE &amp; GOTS'!AH3031</f>
        <v/>
      </c>
      <c r="G2939" s="14" t="e">
        <f ca="1">'Application For TE &amp; GOTS'!AI3031</f>
        <v>#REF!</v>
      </c>
    </row>
    <row r="2940" spans="1:7">
      <c r="A2940" s="14">
        <v>2919</v>
      </c>
      <c r="B2940" s="14" t="str">
        <f ca="1">'Application For TE &amp; GOTS'!X3032</f>
        <v/>
      </c>
      <c r="C2940" s="14">
        <f>'Application For TE &amp; GOTS'!$D3032</f>
        <v>0</v>
      </c>
      <c r="D2940" s="14" t="str" cm="1">
        <f t="array" aca="1" ref="D2940" ca="1">IFERROR(INDIRECT("'Application For Textile'!L"&amp;'Application For TE &amp; GOTS'!S3032),"")</f>
        <v/>
      </c>
      <c r="E2940" s="14" t="str">
        <f ca="1">'Application For TE &amp; GOTS'!AF3032</f>
        <v/>
      </c>
      <c r="F2940" s="14" t="str">
        <f ca="1">'Application For TE &amp; GOTS'!AH3032</f>
        <v/>
      </c>
      <c r="G2940" s="14" t="e">
        <f ca="1">'Application For TE &amp; GOTS'!AI3032</f>
        <v>#REF!</v>
      </c>
    </row>
    <row r="2941" spans="1:7">
      <c r="A2941" s="14">
        <v>2920</v>
      </c>
      <c r="B2941" s="14" t="str">
        <f ca="1">'Application For TE &amp; GOTS'!X3033</f>
        <v/>
      </c>
      <c r="C2941" s="14">
        <f>'Application For TE &amp; GOTS'!$D3033</f>
        <v>0</v>
      </c>
      <c r="D2941" s="14" t="str" cm="1">
        <f t="array" aca="1" ref="D2941" ca="1">IFERROR(INDIRECT("'Application For Textile'!L"&amp;'Application For TE &amp; GOTS'!S3033),"")</f>
        <v/>
      </c>
      <c r="E2941" s="14" t="str">
        <f ca="1">'Application For TE &amp; GOTS'!AF3033</f>
        <v/>
      </c>
      <c r="F2941" s="14" t="str">
        <f ca="1">'Application For TE &amp; GOTS'!AH3033</f>
        <v/>
      </c>
      <c r="G2941" s="14" t="e">
        <f ca="1">'Application For TE &amp; GOTS'!AI3033</f>
        <v>#REF!</v>
      </c>
    </row>
    <row r="2942" spans="1:7">
      <c r="A2942" s="14">
        <v>2921</v>
      </c>
      <c r="B2942" s="14" t="str">
        <f ca="1">'Application For TE &amp; GOTS'!X3034</f>
        <v/>
      </c>
      <c r="C2942" s="14">
        <f>'Application For TE &amp; GOTS'!$D3034</f>
        <v>0</v>
      </c>
      <c r="D2942" s="14" t="str" cm="1">
        <f t="array" aca="1" ref="D2942" ca="1">IFERROR(INDIRECT("'Application For Textile'!L"&amp;'Application For TE &amp; GOTS'!S3034),"")</f>
        <v/>
      </c>
      <c r="E2942" s="14" t="str">
        <f ca="1">'Application For TE &amp; GOTS'!AF3034</f>
        <v/>
      </c>
      <c r="F2942" s="14" t="str">
        <f ca="1">'Application For TE &amp; GOTS'!AH3034</f>
        <v/>
      </c>
      <c r="G2942" s="14" t="e">
        <f ca="1">'Application For TE &amp; GOTS'!AI3034</f>
        <v>#REF!</v>
      </c>
    </row>
    <row r="2943" spans="1:7">
      <c r="A2943" s="14">
        <v>2922</v>
      </c>
      <c r="B2943" s="14" t="str">
        <f ca="1">'Application For TE &amp; GOTS'!X3035</f>
        <v/>
      </c>
      <c r="C2943" s="14">
        <f>'Application For TE &amp; GOTS'!$D3035</f>
        <v>0</v>
      </c>
      <c r="D2943" s="14" t="str" cm="1">
        <f t="array" aca="1" ref="D2943" ca="1">IFERROR(INDIRECT("'Application For Textile'!L"&amp;'Application For TE &amp; GOTS'!S3035),"")</f>
        <v/>
      </c>
      <c r="E2943" s="14" t="str">
        <f ca="1">'Application For TE &amp; GOTS'!AF3035</f>
        <v/>
      </c>
      <c r="F2943" s="14" t="str">
        <f ca="1">'Application For TE &amp; GOTS'!AH3035</f>
        <v/>
      </c>
      <c r="G2943" s="14" t="e">
        <f ca="1">'Application For TE &amp; GOTS'!AI3035</f>
        <v>#REF!</v>
      </c>
    </row>
    <row r="2944" spans="1:7">
      <c r="A2944" s="14">
        <v>2923</v>
      </c>
      <c r="B2944" s="14" t="str">
        <f ca="1">'Application For TE &amp; GOTS'!X3036</f>
        <v/>
      </c>
      <c r="C2944" s="14">
        <f>'Application For TE &amp; GOTS'!$D3036</f>
        <v>0</v>
      </c>
      <c r="D2944" s="14" t="str" cm="1">
        <f t="array" aca="1" ref="D2944" ca="1">IFERROR(INDIRECT("'Application For Textile'!L"&amp;'Application For TE &amp; GOTS'!S3036),"")</f>
        <v/>
      </c>
      <c r="E2944" s="14" t="str">
        <f ca="1">'Application For TE &amp; GOTS'!AF3036</f>
        <v/>
      </c>
      <c r="F2944" s="14" t="str">
        <f ca="1">'Application For TE &amp; GOTS'!AH3036</f>
        <v/>
      </c>
      <c r="G2944" s="14" t="e">
        <f ca="1">'Application For TE &amp; GOTS'!AI3036</f>
        <v>#REF!</v>
      </c>
    </row>
    <row r="2945" spans="1:7">
      <c r="A2945" s="14">
        <v>2924</v>
      </c>
      <c r="B2945" s="14" t="str">
        <f ca="1">'Application For TE &amp; GOTS'!X3037</f>
        <v/>
      </c>
      <c r="C2945" s="14">
        <f>'Application For TE &amp; GOTS'!$D3037</f>
        <v>0</v>
      </c>
      <c r="D2945" s="14" t="str" cm="1">
        <f t="array" aca="1" ref="D2945" ca="1">IFERROR(INDIRECT("'Application For Textile'!L"&amp;'Application For TE &amp; GOTS'!S3037),"")</f>
        <v/>
      </c>
      <c r="E2945" s="14" t="str">
        <f ca="1">'Application For TE &amp; GOTS'!AF3037</f>
        <v/>
      </c>
      <c r="F2945" s="14" t="str">
        <f ca="1">'Application For TE &amp; GOTS'!AH3037</f>
        <v/>
      </c>
      <c r="G2945" s="14" t="e">
        <f ca="1">'Application For TE &amp; GOTS'!AI3037</f>
        <v>#REF!</v>
      </c>
    </row>
    <row r="2946" spans="1:7">
      <c r="A2946" s="14">
        <v>2925</v>
      </c>
      <c r="B2946" s="14" t="str">
        <f ca="1">'Application For TE &amp; GOTS'!X3038</f>
        <v/>
      </c>
      <c r="C2946" s="14">
        <f>'Application For TE &amp; GOTS'!$D3038</f>
        <v>0</v>
      </c>
      <c r="D2946" s="14" t="str" cm="1">
        <f t="array" aca="1" ref="D2946" ca="1">IFERROR(INDIRECT("'Application For Textile'!L"&amp;'Application For TE &amp; GOTS'!S3038),"")</f>
        <v/>
      </c>
      <c r="E2946" s="14" t="str">
        <f ca="1">'Application For TE &amp; GOTS'!AF3038</f>
        <v/>
      </c>
      <c r="F2946" s="14" t="str">
        <f ca="1">'Application For TE &amp; GOTS'!AH3038</f>
        <v/>
      </c>
      <c r="G2946" s="14" t="e">
        <f ca="1">'Application For TE &amp; GOTS'!AI3038</f>
        <v>#REF!</v>
      </c>
    </row>
    <row r="2947" spans="1:7">
      <c r="A2947" s="14">
        <v>2926</v>
      </c>
      <c r="B2947" s="14" t="str">
        <f ca="1">'Application For TE &amp; GOTS'!X3039</f>
        <v/>
      </c>
      <c r="C2947" s="14">
        <f>'Application For TE &amp; GOTS'!$D3039</f>
        <v>0</v>
      </c>
      <c r="D2947" s="14" t="str" cm="1">
        <f t="array" aca="1" ref="D2947" ca="1">IFERROR(INDIRECT("'Application For Textile'!L"&amp;'Application For TE &amp; GOTS'!S3039),"")</f>
        <v/>
      </c>
      <c r="E2947" s="14" t="str">
        <f ca="1">'Application For TE &amp; GOTS'!AF3039</f>
        <v/>
      </c>
      <c r="F2947" s="14" t="str">
        <f ca="1">'Application For TE &amp; GOTS'!AH3039</f>
        <v/>
      </c>
      <c r="G2947" s="14" t="e">
        <f ca="1">'Application For TE &amp; GOTS'!AI3039</f>
        <v>#REF!</v>
      </c>
    </row>
    <row r="2948" spans="1:7">
      <c r="A2948" s="14">
        <v>2927</v>
      </c>
      <c r="B2948" s="14" t="str">
        <f ca="1">'Application For TE &amp; GOTS'!X3040</f>
        <v/>
      </c>
      <c r="C2948" s="14">
        <f>'Application For TE &amp; GOTS'!$D3040</f>
        <v>0</v>
      </c>
      <c r="D2948" s="14" t="str" cm="1">
        <f t="array" aca="1" ref="D2948" ca="1">IFERROR(INDIRECT("'Application For Textile'!L"&amp;'Application For TE &amp; GOTS'!S3040),"")</f>
        <v/>
      </c>
      <c r="E2948" s="14" t="str">
        <f ca="1">'Application For TE &amp; GOTS'!AF3040</f>
        <v/>
      </c>
      <c r="F2948" s="14" t="str">
        <f ca="1">'Application For TE &amp; GOTS'!AH3040</f>
        <v/>
      </c>
      <c r="G2948" s="14" t="e">
        <f ca="1">'Application For TE &amp; GOTS'!AI3040</f>
        <v>#REF!</v>
      </c>
    </row>
    <row r="2949" spans="1:7">
      <c r="A2949" s="14">
        <v>2928</v>
      </c>
      <c r="B2949" s="14" t="str">
        <f ca="1">'Application For TE &amp; GOTS'!X3041</f>
        <v/>
      </c>
      <c r="C2949" s="14">
        <f>'Application For TE &amp; GOTS'!$D3041</f>
        <v>0</v>
      </c>
      <c r="D2949" s="14" t="str" cm="1">
        <f t="array" aca="1" ref="D2949" ca="1">IFERROR(INDIRECT("'Application For Textile'!L"&amp;'Application For TE &amp; GOTS'!S3041),"")</f>
        <v/>
      </c>
      <c r="E2949" s="14" t="str">
        <f ca="1">'Application For TE &amp; GOTS'!AF3041</f>
        <v/>
      </c>
      <c r="F2949" s="14" t="str">
        <f ca="1">'Application For TE &amp; GOTS'!AH3041</f>
        <v/>
      </c>
      <c r="G2949" s="14" t="e">
        <f ca="1">'Application For TE &amp; GOTS'!AI3041</f>
        <v>#REF!</v>
      </c>
    </row>
    <row r="2950" spans="1:7">
      <c r="A2950" s="14">
        <v>2929</v>
      </c>
      <c r="B2950" s="14" t="str">
        <f ca="1">'Application For TE &amp; GOTS'!X3042</f>
        <v/>
      </c>
      <c r="C2950" s="14">
        <f>'Application For TE &amp; GOTS'!$D3042</f>
        <v>0</v>
      </c>
      <c r="D2950" s="14" t="str" cm="1">
        <f t="array" aca="1" ref="D2950" ca="1">IFERROR(INDIRECT("'Application For Textile'!L"&amp;'Application For TE &amp; GOTS'!S3042),"")</f>
        <v/>
      </c>
      <c r="E2950" s="14" t="str">
        <f ca="1">'Application For TE &amp; GOTS'!AF3042</f>
        <v/>
      </c>
      <c r="F2950" s="14" t="str">
        <f ca="1">'Application For TE &amp; GOTS'!AH3042</f>
        <v/>
      </c>
      <c r="G2950" s="14" t="e">
        <f ca="1">'Application For TE &amp; GOTS'!AI3042</f>
        <v>#REF!</v>
      </c>
    </row>
    <row r="2951" spans="1:7">
      <c r="A2951" s="14">
        <v>2930</v>
      </c>
      <c r="B2951" s="14" t="str">
        <f ca="1">'Application For TE &amp; GOTS'!X3043</f>
        <v/>
      </c>
      <c r="C2951" s="14">
        <f>'Application For TE &amp; GOTS'!$D3043</f>
        <v>0</v>
      </c>
      <c r="D2951" s="14" t="str" cm="1">
        <f t="array" aca="1" ref="D2951" ca="1">IFERROR(INDIRECT("'Application For Textile'!L"&amp;'Application For TE &amp; GOTS'!S3043),"")</f>
        <v/>
      </c>
      <c r="E2951" s="14" t="str">
        <f ca="1">'Application For TE &amp; GOTS'!AF3043</f>
        <v/>
      </c>
      <c r="F2951" s="14" t="str">
        <f ca="1">'Application For TE &amp; GOTS'!AH3043</f>
        <v/>
      </c>
      <c r="G2951" s="14" t="e">
        <f ca="1">'Application For TE &amp; GOTS'!AI3043</f>
        <v>#REF!</v>
      </c>
    </row>
    <row r="2952" spans="1:7">
      <c r="A2952" s="14">
        <v>2931</v>
      </c>
      <c r="B2952" s="14" t="str">
        <f ca="1">'Application For TE &amp; GOTS'!X3044</f>
        <v/>
      </c>
      <c r="C2952" s="14">
        <f>'Application For TE &amp; GOTS'!$D3044</f>
        <v>0</v>
      </c>
      <c r="D2952" s="14" t="str" cm="1">
        <f t="array" aca="1" ref="D2952" ca="1">IFERROR(INDIRECT("'Application For Textile'!L"&amp;'Application For TE &amp; GOTS'!S3044),"")</f>
        <v/>
      </c>
      <c r="E2952" s="14" t="str">
        <f ca="1">'Application For TE &amp; GOTS'!AF3044</f>
        <v/>
      </c>
      <c r="F2952" s="14" t="str">
        <f ca="1">'Application For TE &amp; GOTS'!AH3044</f>
        <v/>
      </c>
      <c r="G2952" s="14" t="e">
        <f ca="1">'Application For TE &amp; GOTS'!AI3044</f>
        <v>#REF!</v>
      </c>
    </row>
    <row r="2953" spans="1:7">
      <c r="A2953" s="14">
        <v>2932</v>
      </c>
      <c r="B2953" s="14" t="str">
        <f ca="1">'Application For TE &amp; GOTS'!X3045</f>
        <v/>
      </c>
      <c r="C2953" s="14">
        <f>'Application For TE &amp; GOTS'!$D3045</f>
        <v>0</v>
      </c>
      <c r="D2953" s="14" t="str" cm="1">
        <f t="array" aca="1" ref="D2953" ca="1">IFERROR(INDIRECT("'Application For Textile'!L"&amp;'Application For TE &amp; GOTS'!S3045),"")</f>
        <v/>
      </c>
      <c r="E2953" s="14" t="str">
        <f ca="1">'Application For TE &amp; GOTS'!AF3045</f>
        <v/>
      </c>
      <c r="F2953" s="14" t="str">
        <f ca="1">'Application For TE &amp; GOTS'!AH3045</f>
        <v/>
      </c>
      <c r="G2953" s="14" t="e">
        <f ca="1">'Application For TE &amp; GOTS'!AI3045</f>
        <v>#REF!</v>
      </c>
    </row>
    <row r="2954" spans="1:7">
      <c r="A2954" s="14">
        <v>2933</v>
      </c>
      <c r="B2954" s="14" t="str">
        <f ca="1">'Application For TE &amp; GOTS'!X3046</f>
        <v/>
      </c>
      <c r="C2954" s="14">
        <f>'Application For TE &amp; GOTS'!$D3046</f>
        <v>0</v>
      </c>
      <c r="D2954" s="14" t="str" cm="1">
        <f t="array" aca="1" ref="D2954" ca="1">IFERROR(INDIRECT("'Application For Textile'!L"&amp;'Application For TE &amp; GOTS'!S3046),"")</f>
        <v/>
      </c>
      <c r="E2954" s="14" t="str">
        <f ca="1">'Application For TE &amp; GOTS'!AF3046</f>
        <v/>
      </c>
      <c r="F2954" s="14" t="str">
        <f ca="1">'Application For TE &amp; GOTS'!AH3046</f>
        <v/>
      </c>
      <c r="G2954" s="14" t="e">
        <f ca="1">'Application For TE &amp; GOTS'!AI3046</f>
        <v>#REF!</v>
      </c>
    </row>
    <row r="2955" spans="1:7">
      <c r="A2955" s="14">
        <v>2934</v>
      </c>
      <c r="B2955" s="14" t="str">
        <f ca="1">'Application For TE &amp; GOTS'!X3047</f>
        <v/>
      </c>
      <c r="C2955" s="14">
        <f>'Application For TE &amp; GOTS'!$D3047</f>
        <v>0</v>
      </c>
      <c r="D2955" s="14" t="str" cm="1">
        <f t="array" aca="1" ref="D2955" ca="1">IFERROR(INDIRECT("'Application For Textile'!L"&amp;'Application For TE &amp; GOTS'!S3047),"")</f>
        <v/>
      </c>
      <c r="E2955" s="14" t="str">
        <f ca="1">'Application For TE &amp; GOTS'!AF3047</f>
        <v/>
      </c>
      <c r="F2955" s="14" t="str">
        <f ca="1">'Application For TE &amp; GOTS'!AH3047</f>
        <v/>
      </c>
      <c r="G2955" s="14" t="e">
        <f ca="1">'Application For TE &amp; GOTS'!AI3047</f>
        <v>#REF!</v>
      </c>
    </row>
    <row r="2956" spans="1:7">
      <c r="A2956" s="14">
        <v>2935</v>
      </c>
      <c r="B2956" s="14" t="str">
        <f ca="1">'Application For TE &amp; GOTS'!X3048</f>
        <v/>
      </c>
      <c r="C2956" s="14">
        <f>'Application For TE &amp; GOTS'!$D3048</f>
        <v>0</v>
      </c>
      <c r="D2956" s="14" t="str" cm="1">
        <f t="array" aca="1" ref="D2956" ca="1">IFERROR(INDIRECT("'Application For Textile'!L"&amp;'Application For TE &amp; GOTS'!S3048),"")</f>
        <v/>
      </c>
      <c r="E2956" s="14" t="str">
        <f ca="1">'Application For TE &amp; GOTS'!AF3048</f>
        <v/>
      </c>
      <c r="F2956" s="14" t="str">
        <f ca="1">'Application For TE &amp; GOTS'!AH3048</f>
        <v/>
      </c>
      <c r="G2956" s="14" t="e">
        <f ca="1">'Application For TE &amp; GOTS'!AI3048</f>
        <v>#REF!</v>
      </c>
    </row>
    <row r="2957" spans="1:7">
      <c r="A2957" s="14">
        <v>2936</v>
      </c>
      <c r="B2957" s="14" t="str">
        <f ca="1">'Application For TE &amp; GOTS'!X3049</f>
        <v/>
      </c>
      <c r="C2957" s="14">
        <f>'Application For TE &amp; GOTS'!$D3049</f>
        <v>0</v>
      </c>
      <c r="D2957" s="14" t="str" cm="1">
        <f t="array" aca="1" ref="D2957" ca="1">IFERROR(INDIRECT("'Application For Textile'!L"&amp;'Application For TE &amp; GOTS'!S3049),"")</f>
        <v/>
      </c>
      <c r="E2957" s="14" t="str">
        <f ca="1">'Application For TE &amp; GOTS'!AF3049</f>
        <v/>
      </c>
      <c r="F2957" s="14" t="str">
        <f ca="1">'Application For TE &amp; GOTS'!AH3049</f>
        <v/>
      </c>
      <c r="G2957" s="14" t="e">
        <f ca="1">'Application For TE &amp; GOTS'!AI3049</f>
        <v>#REF!</v>
      </c>
    </row>
    <row r="2958" spans="1:7">
      <c r="A2958" s="14">
        <v>2937</v>
      </c>
      <c r="B2958" s="14" t="str">
        <f ca="1">'Application For TE &amp; GOTS'!X3050</f>
        <v/>
      </c>
      <c r="C2958" s="14">
        <f>'Application For TE &amp; GOTS'!$D3050</f>
        <v>0</v>
      </c>
      <c r="D2958" s="14" t="str" cm="1">
        <f t="array" aca="1" ref="D2958" ca="1">IFERROR(INDIRECT("'Application For Textile'!L"&amp;'Application For TE &amp; GOTS'!S3050),"")</f>
        <v/>
      </c>
      <c r="E2958" s="14" t="str">
        <f ca="1">'Application For TE &amp; GOTS'!AF3050</f>
        <v/>
      </c>
      <c r="F2958" s="14" t="str">
        <f ca="1">'Application For TE &amp; GOTS'!AH3050</f>
        <v/>
      </c>
      <c r="G2958" s="14" t="e">
        <f ca="1">'Application For TE &amp; GOTS'!AI3050</f>
        <v>#REF!</v>
      </c>
    </row>
    <row r="2959" spans="1:7">
      <c r="A2959" s="14">
        <v>2938</v>
      </c>
      <c r="B2959" s="14" t="str">
        <f ca="1">'Application For TE &amp; GOTS'!X3051</f>
        <v/>
      </c>
      <c r="C2959" s="14">
        <f>'Application For TE &amp; GOTS'!$D3051</f>
        <v>0</v>
      </c>
      <c r="D2959" s="14" t="str" cm="1">
        <f t="array" aca="1" ref="D2959" ca="1">IFERROR(INDIRECT("'Application For Textile'!L"&amp;'Application For TE &amp; GOTS'!S3051),"")</f>
        <v/>
      </c>
      <c r="E2959" s="14" t="str">
        <f ca="1">'Application For TE &amp; GOTS'!AF3051</f>
        <v/>
      </c>
      <c r="F2959" s="14" t="str">
        <f ca="1">'Application For TE &amp; GOTS'!AH3051</f>
        <v/>
      </c>
      <c r="G2959" s="14" t="e">
        <f ca="1">'Application For TE &amp; GOTS'!AI3051</f>
        <v>#REF!</v>
      </c>
    </row>
    <row r="2960" spans="1:7">
      <c r="A2960" s="14">
        <v>2939</v>
      </c>
      <c r="B2960" s="14" t="str">
        <f ca="1">'Application For TE &amp; GOTS'!X3052</f>
        <v/>
      </c>
      <c r="C2960" s="14">
        <f>'Application For TE &amp; GOTS'!$D3052</f>
        <v>0</v>
      </c>
      <c r="D2960" s="14" t="str" cm="1">
        <f t="array" aca="1" ref="D2960" ca="1">IFERROR(INDIRECT("'Application For Textile'!L"&amp;'Application For TE &amp; GOTS'!S3052),"")</f>
        <v/>
      </c>
      <c r="E2960" s="14" t="str">
        <f ca="1">'Application For TE &amp; GOTS'!AF3052</f>
        <v/>
      </c>
      <c r="F2960" s="14" t="str">
        <f ca="1">'Application For TE &amp; GOTS'!AH3052</f>
        <v/>
      </c>
      <c r="G2960" s="14" t="e">
        <f ca="1">'Application For TE &amp; GOTS'!AI3052</f>
        <v>#REF!</v>
      </c>
    </row>
    <row r="2961" spans="1:7">
      <c r="A2961" s="14">
        <v>2940</v>
      </c>
      <c r="B2961" s="14" t="str">
        <f ca="1">'Application For TE &amp; GOTS'!X3053</f>
        <v/>
      </c>
      <c r="C2961" s="14">
        <f>'Application For TE &amp; GOTS'!$D3053</f>
        <v>0</v>
      </c>
      <c r="D2961" s="14" t="str" cm="1">
        <f t="array" aca="1" ref="D2961" ca="1">IFERROR(INDIRECT("'Application For Textile'!L"&amp;'Application For TE &amp; GOTS'!S3053),"")</f>
        <v/>
      </c>
      <c r="E2961" s="14" t="str">
        <f ca="1">'Application For TE &amp; GOTS'!AF3053</f>
        <v/>
      </c>
      <c r="F2961" s="14" t="str">
        <f ca="1">'Application For TE &amp; GOTS'!AH3053</f>
        <v/>
      </c>
      <c r="G2961" s="14" t="e">
        <f ca="1">'Application For TE &amp; GOTS'!AI3053</f>
        <v>#REF!</v>
      </c>
    </row>
    <row r="2962" spans="1:7">
      <c r="A2962" s="14">
        <v>2941</v>
      </c>
      <c r="B2962" s="14" t="str">
        <f ca="1">'Application For TE &amp; GOTS'!X3054</f>
        <v/>
      </c>
      <c r="C2962" s="14">
        <f>'Application For TE &amp; GOTS'!$D3054</f>
        <v>0</v>
      </c>
      <c r="D2962" s="14" t="str" cm="1">
        <f t="array" aca="1" ref="D2962" ca="1">IFERROR(INDIRECT("'Application For Textile'!L"&amp;'Application For TE &amp; GOTS'!S3054),"")</f>
        <v/>
      </c>
      <c r="E2962" s="14" t="str">
        <f ca="1">'Application For TE &amp; GOTS'!AF3054</f>
        <v/>
      </c>
      <c r="F2962" s="14" t="str">
        <f ca="1">'Application For TE &amp; GOTS'!AH3054</f>
        <v/>
      </c>
      <c r="G2962" s="14" t="e">
        <f ca="1">'Application For TE &amp; GOTS'!AI3054</f>
        <v>#REF!</v>
      </c>
    </row>
    <row r="2963" spans="1:7">
      <c r="A2963" s="14">
        <v>2942</v>
      </c>
      <c r="B2963" s="14" t="str">
        <f ca="1">'Application For TE &amp; GOTS'!X3055</f>
        <v/>
      </c>
      <c r="C2963" s="14">
        <f>'Application For TE &amp; GOTS'!$D3055</f>
        <v>0</v>
      </c>
      <c r="D2963" s="14" t="str" cm="1">
        <f t="array" aca="1" ref="D2963" ca="1">IFERROR(INDIRECT("'Application For Textile'!L"&amp;'Application For TE &amp; GOTS'!S3055),"")</f>
        <v/>
      </c>
      <c r="E2963" s="14" t="str">
        <f ca="1">'Application For TE &amp; GOTS'!AF3055</f>
        <v/>
      </c>
      <c r="F2963" s="14" t="str">
        <f ca="1">'Application For TE &amp; GOTS'!AH3055</f>
        <v/>
      </c>
      <c r="G2963" s="14" t="e">
        <f ca="1">'Application For TE &amp; GOTS'!AI3055</f>
        <v>#REF!</v>
      </c>
    </row>
    <row r="2964" spans="1:7">
      <c r="A2964" s="14">
        <v>2943</v>
      </c>
      <c r="B2964" s="14" t="str">
        <f ca="1">'Application For TE &amp; GOTS'!X3056</f>
        <v/>
      </c>
      <c r="C2964" s="14">
        <f>'Application For TE &amp; GOTS'!$D3056</f>
        <v>0</v>
      </c>
      <c r="D2964" s="14" t="str" cm="1">
        <f t="array" aca="1" ref="D2964" ca="1">IFERROR(INDIRECT("'Application For Textile'!L"&amp;'Application For TE &amp; GOTS'!S3056),"")</f>
        <v/>
      </c>
      <c r="E2964" s="14" t="str">
        <f ca="1">'Application For TE &amp; GOTS'!AF3056</f>
        <v/>
      </c>
      <c r="F2964" s="14" t="str">
        <f ca="1">'Application For TE &amp; GOTS'!AH3056</f>
        <v/>
      </c>
      <c r="G2964" s="14" t="e">
        <f ca="1">'Application For TE &amp; GOTS'!AI3056</f>
        <v>#REF!</v>
      </c>
    </row>
    <row r="2965" spans="1:7">
      <c r="A2965" s="14">
        <v>2944</v>
      </c>
      <c r="B2965" s="14" t="str">
        <f ca="1">'Application For TE &amp; GOTS'!X3057</f>
        <v/>
      </c>
      <c r="C2965" s="14">
        <f>'Application For TE &amp; GOTS'!$D3057</f>
        <v>0</v>
      </c>
      <c r="D2965" s="14" t="str" cm="1">
        <f t="array" aca="1" ref="D2965" ca="1">IFERROR(INDIRECT("'Application For Textile'!L"&amp;'Application For TE &amp; GOTS'!S3057),"")</f>
        <v/>
      </c>
      <c r="E2965" s="14" t="str">
        <f ca="1">'Application For TE &amp; GOTS'!AF3057</f>
        <v/>
      </c>
      <c r="F2965" s="14" t="str">
        <f ca="1">'Application For TE &amp; GOTS'!AH3057</f>
        <v/>
      </c>
      <c r="G2965" s="14" t="e">
        <f ca="1">'Application For TE &amp; GOTS'!AI3057</f>
        <v>#REF!</v>
      </c>
    </row>
    <row r="2966" spans="1:7">
      <c r="A2966" s="14">
        <v>2945</v>
      </c>
      <c r="B2966" s="14" t="str">
        <f ca="1">'Application For TE &amp; GOTS'!X3058</f>
        <v/>
      </c>
      <c r="C2966" s="14">
        <f>'Application For TE &amp; GOTS'!$D3058</f>
        <v>0</v>
      </c>
      <c r="D2966" s="14" t="str" cm="1">
        <f t="array" aca="1" ref="D2966" ca="1">IFERROR(INDIRECT("'Application For Textile'!L"&amp;'Application For TE &amp; GOTS'!S3058),"")</f>
        <v/>
      </c>
      <c r="E2966" s="14" t="str">
        <f ca="1">'Application For TE &amp; GOTS'!AF3058</f>
        <v/>
      </c>
      <c r="F2966" s="14" t="str">
        <f ca="1">'Application For TE &amp; GOTS'!AH3058</f>
        <v/>
      </c>
      <c r="G2966" s="14" t="e">
        <f ca="1">'Application For TE &amp; GOTS'!AI3058</f>
        <v>#REF!</v>
      </c>
    </row>
    <row r="2967" spans="1:7">
      <c r="A2967" s="14">
        <v>2946</v>
      </c>
      <c r="B2967" s="14" t="str">
        <f ca="1">'Application For TE &amp; GOTS'!X3059</f>
        <v/>
      </c>
      <c r="C2967" s="14">
        <f>'Application For TE &amp; GOTS'!$D3059</f>
        <v>0</v>
      </c>
      <c r="D2967" s="14" t="str" cm="1">
        <f t="array" aca="1" ref="D2967" ca="1">IFERROR(INDIRECT("'Application For Textile'!L"&amp;'Application For TE &amp; GOTS'!S3059),"")</f>
        <v/>
      </c>
      <c r="E2967" s="14" t="str">
        <f ca="1">'Application For TE &amp; GOTS'!AF3059</f>
        <v/>
      </c>
      <c r="F2967" s="14" t="str">
        <f ca="1">'Application For TE &amp; GOTS'!AH3059</f>
        <v/>
      </c>
      <c r="G2967" s="14" t="e">
        <f ca="1">'Application For TE &amp; GOTS'!AI3059</f>
        <v>#REF!</v>
      </c>
    </row>
    <row r="2968" spans="1:7">
      <c r="A2968" s="14">
        <v>2947</v>
      </c>
      <c r="B2968" s="14" t="str">
        <f ca="1">'Application For TE &amp; GOTS'!X3060</f>
        <v/>
      </c>
      <c r="C2968" s="14">
        <f>'Application For TE &amp; GOTS'!$D3060</f>
        <v>0</v>
      </c>
      <c r="D2968" s="14" t="str" cm="1">
        <f t="array" aca="1" ref="D2968" ca="1">IFERROR(INDIRECT("'Application For Textile'!L"&amp;'Application For TE &amp; GOTS'!S3060),"")</f>
        <v/>
      </c>
      <c r="E2968" s="14" t="str">
        <f ca="1">'Application For TE &amp; GOTS'!AF3060</f>
        <v/>
      </c>
      <c r="F2968" s="14" t="str">
        <f ca="1">'Application For TE &amp; GOTS'!AH3060</f>
        <v/>
      </c>
      <c r="G2968" s="14" t="e">
        <f ca="1">'Application For TE &amp; GOTS'!AI3060</f>
        <v>#REF!</v>
      </c>
    </row>
    <row r="2969" spans="1:7">
      <c r="A2969" s="14">
        <v>2948</v>
      </c>
      <c r="B2969" s="14" t="str">
        <f ca="1">'Application For TE &amp; GOTS'!X3061</f>
        <v/>
      </c>
      <c r="C2969" s="14">
        <f>'Application For TE &amp; GOTS'!$D3061</f>
        <v>0</v>
      </c>
      <c r="D2969" s="14" t="str" cm="1">
        <f t="array" aca="1" ref="D2969" ca="1">IFERROR(INDIRECT("'Application For Textile'!L"&amp;'Application For TE &amp; GOTS'!S3061),"")</f>
        <v/>
      </c>
      <c r="E2969" s="14" t="str">
        <f ca="1">'Application For TE &amp; GOTS'!AF3061</f>
        <v/>
      </c>
      <c r="F2969" s="14" t="str">
        <f ca="1">'Application For TE &amp; GOTS'!AH3061</f>
        <v/>
      </c>
      <c r="G2969" s="14" t="e">
        <f ca="1">'Application For TE &amp; GOTS'!AI3061</f>
        <v>#REF!</v>
      </c>
    </row>
    <row r="2970" spans="1:7">
      <c r="A2970" s="14">
        <v>2949</v>
      </c>
      <c r="B2970" s="14" t="str">
        <f ca="1">'Application For TE &amp; GOTS'!X3062</f>
        <v/>
      </c>
      <c r="C2970" s="14">
        <f>'Application For TE &amp; GOTS'!$D3062</f>
        <v>0</v>
      </c>
      <c r="D2970" s="14" t="str" cm="1">
        <f t="array" aca="1" ref="D2970" ca="1">IFERROR(INDIRECT("'Application For Textile'!L"&amp;'Application For TE &amp; GOTS'!S3062),"")</f>
        <v/>
      </c>
      <c r="E2970" s="14" t="str">
        <f ca="1">'Application For TE &amp; GOTS'!AF3062</f>
        <v/>
      </c>
      <c r="F2970" s="14" t="str">
        <f ca="1">'Application For TE &amp; GOTS'!AH3062</f>
        <v/>
      </c>
      <c r="G2970" s="14" t="e">
        <f ca="1">'Application For TE &amp; GOTS'!AI3062</f>
        <v>#REF!</v>
      </c>
    </row>
    <row r="2971" spans="1:7">
      <c r="A2971" s="14">
        <v>2950</v>
      </c>
      <c r="B2971" s="14" t="str">
        <f ca="1">'Application For TE &amp; GOTS'!X3063</f>
        <v/>
      </c>
      <c r="C2971" s="14">
        <f>'Application For TE &amp; GOTS'!$D3063</f>
        <v>0</v>
      </c>
      <c r="D2971" s="14" t="str" cm="1">
        <f t="array" aca="1" ref="D2971" ca="1">IFERROR(INDIRECT("'Application For Textile'!L"&amp;'Application For TE &amp; GOTS'!S3063),"")</f>
        <v/>
      </c>
      <c r="E2971" s="14" t="str">
        <f ca="1">'Application For TE &amp; GOTS'!AF3063</f>
        <v/>
      </c>
      <c r="F2971" s="14" t="str">
        <f ca="1">'Application For TE &amp; GOTS'!AH3063</f>
        <v/>
      </c>
      <c r="G2971" s="14" t="e">
        <f ca="1">'Application For TE &amp; GOTS'!AI3063</f>
        <v>#REF!</v>
      </c>
    </row>
    <row r="2972" spans="1:7">
      <c r="A2972" s="14">
        <v>2951</v>
      </c>
      <c r="B2972" s="14" t="str">
        <f ca="1">'Application For TE &amp; GOTS'!X3064</f>
        <v/>
      </c>
      <c r="C2972" s="14">
        <f>'Application For TE &amp; GOTS'!$D3064</f>
        <v>0</v>
      </c>
      <c r="D2972" s="14" t="str" cm="1">
        <f t="array" aca="1" ref="D2972" ca="1">IFERROR(INDIRECT("'Application For Textile'!L"&amp;'Application For TE &amp; GOTS'!S3064),"")</f>
        <v/>
      </c>
      <c r="E2972" s="14" t="str">
        <f ca="1">'Application For TE &amp; GOTS'!AF3064</f>
        <v/>
      </c>
      <c r="F2972" s="14" t="str">
        <f ca="1">'Application For TE &amp; GOTS'!AH3064</f>
        <v/>
      </c>
      <c r="G2972" s="14" t="e">
        <f ca="1">'Application For TE &amp; GOTS'!AI3064</f>
        <v>#REF!</v>
      </c>
    </row>
    <row r="2973" spans="1:7">
      <c r="A2973" s="14">
        <v>2952</v>
      </c>
      <c r="B2973" s="14" t="str">
        <f ca="1">'Application For TE &amp; GOTS'!X3065</f>
        <v/>
      </c>
      <c r="C2973" s="14">
        <f>'Application For TE &amp; GOTS'!$D3065</f>
        <v>0</v>
      </c>
      <c r="D2973" s="14" t="str" cm="1">
        <f t="array" aca="1" ref="D2973" ca="1">IFERROR(INDIRECT("'Application For Textile'!L"&amp;'Application For TE &amp; GOTS'!S3065),"")</f>
        <v/>
      </c>
      <c r="E2973" s="14" t="str">
        <f ca="1">'Application For TE &amp; GOTS'!AF3065</f>
        <v/>
      </c>
      <c r="F2973" s="14" t="str">
        <f ca="1">'Application For TE &amp; GOTS'!AH3065</f>
        <v/>
      </c>
      <c r="G2973" s="14" t="e">
        <f ca="1">'Application For TE &amp; GOTS'!AI3065</f>
        <v>#REF!</v>
      </c>
    </row>
    <row r="2974" spans="1:7">
      <c r="A2974" s="14">
        <v>2953</v>
      </c>
      <c r="B2974" s="14" t="str">
        <f ca="1">'Application For TE &amp; GOTS'!X3066</f>
        <v/>
      </c>
      <c r="C2974" s="14">
        <f>'Application For TE &amp; GOTS'!$D3066</f>
        <v>0</v>
      </c>
      <c r="D2974" s="14" t="str" cm="1">
        <f t="array" aca="1" ref="D2974" ca="1">IFERROR(INDIRECT("'Application For Textile'!L"&amp;'Application For TE &amp; GOTS'!S3066),"")</f>
        <v/>
      </c>
      <c r="E2974" s="14" t="str">
        <f ca="1">'Application For TE &amp; GOTS'!AF3066</f>
        <v/>
      </c>
      <c r="F2974" s="14" t="str">
        <f ca="1">'Application For TE &amp; GOTS'!AH3066</f>
        <v/>
      </c>
      <c r="G2974" s="14" t="e">
        <f ca="1">'Application For TE &amp; GOTS'!AI3066</f>
        <v>#REF!</v>
      </c>
    </row>
    <row r="2975" spans="1:7">
      <c r="A2975" s="14">
        <v>2954</v>
      </c>
      <c r="B2975" s="14" t="str">
        <f ca="1">'Application For TE &amp; GOTS'!X3067</f>
        <v/>
      </c>
      <c r="C2975" s="14">
        <f>'Application For TE &amp; GOTS'!$D3067</f>
        <v>0</v>
      </c>
      <c r="D2975" s="14" t="str" cm="1">
        <f t="array" aca="1" ref="D2975" ca="1">IFERROR(INDIRECT("'Application For Textile'!L"&amp;'Application For TE &amp; GOTS'!S3067),"")</f>
        <v/>
      </c>
      <c r="E2975" s="14" t="str">
        <f ca="1">'Application For TE &amp; GOTS'!AF3067</f>
        <v/>
      </c>
      <c r="F2975" s="14" t="str">
        <f ca="1">'Application For TE &amp; GOTS'!AH3067</f>
        <v/>
      </c>
      <c r="G2975" s="14" t="e">
        <f ca="1">'Application For TE &amp; GOTS'!AI3067</f>
        <v>#REF!</v>
      </c>
    </row>
    <row r="2976" spans="1:7">
      <c r="A2976" s="14">
        <v>2955</v>
      </c>
      <c r="B2976" s="14" t="str">
        <f ca="1">'Application For TE &amp; GOTS'!X3068</f>
        <v/>
      </c>
      <c r="C2976" s="14">
        <f>'Application For TE &amp; GOTS'!$D3068</f>
        <v>0</v>
      </c>
      <c r="D2976" s="14" t="str" cm="1">
        <f t="array" aca="1" ref="D2976" ca="1">IFERROR(INDIRECT("'Application For Textile'!L"&amp;'Application For TE &amp; GOTS'!S3068),"")</f>
        <v/>
      </c>
      <c r="E2976" s="14" t="str">
        <f ca="1">'Application For TE &amp; GOTS'!AF3068</f>
        <v/>
      </c>
      <c r="F2976" s="14" t="str">
        <f ca="1">'Application For TE &amp; GOTS'!AH3068</f>
        <v/>
      </c>
      <c r="G2976" s="14" t="e">
        <f ca="1">'Application For TE &amp; GOTS'!AI3068</f>
        <v>#REF!</v>
      </c>
    </row>
    <row r="2977" spans="1:7">
      <c r="A2977" s="14">
        <v>2956</v>
      </c>
      <c r="B2977" s="14" t="str">
        <f ca="1">'Application For TE &amp; GOTS'!X3069</f>
        <v/>
      </c>
      <c r="C2977" s="14">
        <f>'Application For TE &amp; GOTS'!$D3069</f>
        <v>0</v>
      </c>
      <c r="D2977" s="14" t="str" cm="1">
        <f t="array" aca="1" ref="D2977" ca="1">IFERROR(INDIRECT("'Application For Textile'!L"&amp;'Application For TE &amp; GOTS'!S3069),"")</f>
        <v/>
      </c>
      <c r="E2977" s="14" t="str">
        <f ca="1">'Application For TE &amp; GOTS'!AF3069</f>
        <v/>
      </c>
      <c r="F2977" s="14" t="str">
        <f ca="1">'Application For TE &amp; GOTS'!AH3069</f>
        <v/>
      </c>
      <c r="G2977" s="14" t="e">
        <f ca="1">'Application For TE &amp; GOTS'!AI3069</f>
        <v>#REF!</v>
      </c>
    </row>
    <row r="2978" spans="1:7">
      <c r="A2978" s="14">
        <v>2957</v>
      </c>
      <c r="B2978" s="14" t="str">
        <f ca="1">'Application For TE &amp; GOTS'!X3070</f>
        <v/>
      </c>
      <c r="C2978" s="14">
        <f>'Application For TE &amp; GOTS'!$D3070</f>
        <v>0</v>
      </c>
      <c r="D2978" s="14" t="str" cm="1">
        <f t="array" aca="1" ref="D2978" ca="1">IFERROR(INDIRECT("'Application For Textile'!L"&amp;'Application For TE &amp; GOTS'!S3070),"")</f>
        <v/>
      </c>
      <c r="E2978" s="14" t="str">
        <f ca="1">'Application For TE &amp; GOTS'!AF3070</f>
        <v/>
      </c>
      <c r="F2978" s="14" t="str">
        <f ca="1">'Application For TE &amp; GOTS'!AH3070</f>
        <v/>
      </c>
      <c r="G2978" s="14" t="e">
        <f ca="1">'Application For TE &amp; GOTS'!AI3070</f>
        <v>#REF!</v>
      </c>
    </row>
    <row r="2979" spans="1:7">
      <c r="A2979" s="14">
        <v>2958</v>
      </c>
      <c r="B2979" s="14" t="str">
        <f ca="1">'Application For TE &amp; GOTS'!X3071</f>
        <v/>
      </c>
      <c r="C2979" s="14">
        <f>'Application For TE &amp; GOTS'!$D3071</f>
        <v>0</v>
      </c>
      <c r="D2979" s="14" t="str" cm="1">
        <f t="array" aca="1" ref="D2979" ca="1">IFERROR(INDIRECT("'Application For Textile'!L"&amp;'Application For TE &amp; GOTS'!S3071),"")</f>
        <v/>
      </c>
      <c r="E2979" s="14" t="str">
        <f ca="1">'Application For TE &amp; GOTS'!AF3071</f>
        <v/>
      </c>
      <c r="F2979" s="14" t="str">
        <f ca="1">'Application For TE &amp; GOTS'!AH3071</f>
        <v/>
      </c>
      <c r="G2979" s="14" t="e">
        <f ca="1">'Application For TE &amp; GOTS'!AI3071</f>
        <v>#REF!</v>
      </c>
    </row>
    <row r="2980" spans="1:7">
      <c r="A2980" s="14">
        <v>2959</v>
      </c>
      <c r="B2980" s="14" t="str">
        <f ca="1">'Application For TE &amp; GOTS'!X3072</f>
        <v/>
      </c>
      <c r="C2980" s="14">
        <f>'Application For TE &amp; GOTS'!$D3072</f>
        <v>0</v>
      </c>
      <c r="D2980" s="14" t="str" cm="1">
        <f t="array" aca="1" ref="D2980" ca="1">IFERROR(INDIRECT("'Application For Textile'!L"&amp;'Application For TE &amp; GOTS'!S3072),"")</f>
        <v/>
      </c>
      <c r="E2980" s="14" t="str">
        <f ca="1">'Application For TE &amp; GOTS'!AF3072</f>
        <v/>
      </c>
      <c r="F2980" s="14" t="str">
        <f ca="1">'Application For TE &amp; GOTS'!AH3072</f>
        <v/>
      </c>
      <c r="G2980" s="14" t="e">
        <f ca="1">'Application For TE &amp; GOTS'!AI3072</f>
        <v>#REF!</v>
      </c>
    </row>
    <row r="2981" spans="1:7">
      <c r="A2981" s="14">
        <v>2960</v>
      </c>
      <c r="B2981" s="14" t="str">
        <f ca="1">'Application For TE &amp; GOTS'!X3073</f>
        <v/>
      </c>
      <c r="C2981" s="14">
        <f>'Application For TE &amp; GOTS'!$D3073</f>
        <v>0</v>
      </c>
      <c r="D2981" s="14" t="str" cm="1">
        <f t="array" aca="1" ref="D2981" ca="1">IFERROR(INDIRECT("'Application For Textile'!L"&amp;'Application For TE &amp; GOTS'!S3073),"")</f>
        <v/>
      </c>
      <c r="E2981" s="14" t="str">
        <f ca="1">'Application For TE &amp; GOTS'!AF3073</f>
        <v/>
      </c>
      <c r="F2981" s="14" t="str">
        <f ca="1">'Application For TE &amp; GOTS'!AH3073</f>
        <v/>
      </c>
      <c r="G2981" s="14" t="e">
        <f ca="1">'Application For TE &amp; GOTS'!AI3073</f>
        <v>#REF!</v>
      </c>
    </row>
    <row r="2982" spans="1:7">
      <c r="A2982" s="14">
        <v>2961</v>
      </c>
      <c r="B2982" s="14" t="str">
        <f ca="1">'Application For TE &amp; GOTS'!X3074</f>
        <v/>
      </c>
      <c r="C2982" s="14">
        <f>'Application For TE &amp; GOTS'!$D3074</f>
        <v>0</v>
      </c>
      <c r="D2982" s="14" t="str" cm="1">
        <f t="array" aca="1" ref="D2982" ca="1">IFERROR(INDIRECT("'Application For Textile'!L"&amp;'Application For TE &amp; GOTS'!S3074),"")</f>
        <v/>
      </c>
      <c r="E2982" s="14" t="str">
        <f ca="1">'Application For TE &amp; GOTS'!AF3074</f>
        <v/>
      </c>
      <c r="F2982" s="14" t="str">
        <f ca="1">'Application For TE &amp; GOTS'!AH3074</f>
        <v/>
      </c>
      <c r="G2982" s="14" t="e">
        <f ca="1">'Application For TE &amp; GOTS'!AI3074</f>
        <v>#REF!</v>
      </c>
    </row>
    <row r="2983" spans="1:7">
      <c r="A2983" s="14">
        <v>2962</v>
      </c>
      <c r="B2983" s="14" t="str">
        <f ca="1">'Application For TE &amp; GOTS'!X3075</f>
        <v/>
      </c>
      <c r="C2983" s="14">
        <f>'Application For TE &amp; GOTS'!$D3075</f>
        <v>0</v>
      </c>
      <c r="D2983" s="14" t="str" cm="1">
        <f t="array" aca="1" ref="D2983" ca="1">IFERROR(INDIRECT("'Application For Textile'!L"&amp;'Application For TE &amp; GOTS'!S3075),"")</f>
        <v/>
      </c>
      <c r="E2983" s="14" t="str">
        <f ca="1">'Application For TE &amp; GOTS'!AF3075</f>
        <v/>
      </c>
      <c r="F2983" s="14" t="str">
        <f ca="1">'Application For TE &amp; GOTS'!AH3075</f>
        <v/>
      </c>
      <c r="G2983" s="14" t="e">
        <f ca="1">'Application For TE &amp; GOTS'!AI3075</f>
        <v>#REF!</v>
      </c>
    </row>
    <row r="2984" spans="1:7">
      <c r="A2984" s="14">
        <v>2963</v>
      </c>
      <c r="B2984" s="14" t="str">
        <f ca="1">'Application For TE &amp; GOTS'!X3076</f>
        <v/>
      </c>
      <c r="C2984" s="14">
        <f>'Application For TE &amp; GOTS'!$D3076</f>
        <v>0</v>
      </c>
      <c r="D2984" s="14" t="str" cm="1">
        <f t="array" aca="1" ref="D2984" ca="1">IFERROR(INDIRECT("'Application For Textile'!L"&amp;'Application For TE &amp; GOTS'!S3076),"")</f>
        <v/>
      </c>
      <c r="E2984" s="14" t="str">
        <f ca="1">'Application For TE &amp; GOTS'!AF3076</f>
        <v/>
      </c>
      <c r="F2984" s="14" t="str">
        <f ca="1">'Application For TE &amp; GOTS'!AH3076</f>
        <v/>
      </c>
      <c r="G2984" s="14" t="e">
        <f ca="1">'Application For TE &amp; GOTS'!AI3076</f>
        <v>#REF!</v>
      </c>
    </row>
    <row r="2985" spans="1:7">
      <c r="A2985" s="14">
        <v>2964</v>
      </c>
      <c r="B2985" s="14" t="str">
        <f ca="1">'Application For TE &amp; GOTS'!X3077</f>
        <v/>
      </c>
      <c r="C2985" s="14">
        <f>'Application For TE &amp; GOTS'!$D3077</f>
        <v>0</v>
      </c>
      <c r="D2985" s="14" t="str" cm="1">
        <f t="array" aca="1" ref="D2985" ca="1">IFERROR(INDIRECT("'Application For Textile'!L"&amp;'Application For TE &amp; GOTS'!S3077),"")</f>
        <v/>
      </c>
      <c r="E2985" s="14" t="str">
        <f ca="1">'Application For TE &amp; GOTS'!AF3077</f>
        <v/>
      </c>
      <c r="F2985" s="14" t="str">
        <f ca="1">'Application For TE &amp; GOTS'!AH3077</f>
        <v/>
      </c>
      <c r="G2985" s="14" t="e">
        <f ca="1">'Application For TE &amp; GOTS'!AI3077</f>
        <v>#REF!</v>
      </c>
    </row>
    <row r="2986" spans="1:7">
      <c r="A2986" s="14">
        <v>2965</v>
      </c>
      <c r="B2986" s="14" t="str">
        <f ca="1">'Application For TE &amp; GOTS'!X3078</f>
        <v/>
      </c>
      <c r="C2986" s="14">
        <f>'Application For TE &amp; GOTS'!$D3078</f>
        <v>0</v>
      </c>
      <c r="D2986" s="14" t="str" cm="1">
        <f t="array" aca="1" ref="D2986" ca="1">IFERROR(INDIRECT("'Application For Textile'!L"&amp;'Application For TE &amp; GOTS'!S3078),"")</f>
        <v/>
      </c>
      <c r="E2986" s="14" t="str">
        <f ca="1">'Application For TE &amp; GOTS'!AF3078</f>
        <v/>
      </c>
      <c r="F2986" s="14" t="str">
        <f ca="1">'Application For TE &amp; GOTS'!AH3078</f>
        <v/>
      </c>
      <c r="G2986" s="14" t="e">
        <f ca="1">'Application For TE &amp; GOTS'!AI3078</f>
        <v>#REF!</v>
      </c>
    </row>
    <row r="2987" spans="1:7">
      <c r="A2987" s="14">
        <v>2966</v>
      </c>
      <c r="B2987" s="14" t="str">
        <f ca="1">'Application For TE &amp; GOTS'!X3079</f>
        <v/>
      </c>
      <c r="C2987" s="14">
        <f>'Application For TE &amp; GOTS'!$D3079</f>
        <v>0</v>
      </c>
      <c r="D2987" s="14" t="str" cm="1">
        <f t="array" aca="1" ref="D2987" ca="1">IFERROR(INDIRECT("'Application For Textile'!L"&amp;'Application For TE &amp; GOTS'!S3079),"")</f>
        <v/>
      </c>
      <c r="E2987" s="14" t="str">
        <f ca="1">'Application For TE &amp; GOTS'!AF3079</f>
        <v/>
      </c>
      <c r="F2987" s="14" t="str">
        <f ca="1">'Application For TE &amp; GOTS'!AH3079</f>
        <v/>
      </c>
      <c r="G2987" s="14" t="e">
        <f ca="1">'Application For TE &amp; GOTS'!AI3079</f>
        <v>#REF!</v>
      </c>
    </row>
    <row r="2988" spans="1:7">
      <c r="A2988" s="14">
        <v>2967</v>
      </c>
      <c r="B2988" s="14" t="str">
        <f ca="1">'Application For TE &amp; GOTS'!X3080</f>
        <v/>
      </c>
      <c r="C2988" s="14">
        <f>'Application For TE &amp; GOTS'!$D3080</f>
        <v>0</v>
      </c>
      <c r="D2988" s="14" t="str" cm="1">
        <f t="array" aca="1" ref="D2988" ca="1">IFERROR(INDIRECT("'Application For Textile'!L"&amp;'Application For TE &amp; GOTS'!S3080),"")</f>
        <v/>
      </c>
      <c r="E2988" s="14" t="str">
        <f ca="1">'Application For TE &amp; GOTS'!AF3080</f>
        <v/>
      </c>
      <c r="F2988" s="14" t="str">
        <f ca="1">'Application For TE &amp; GOTS'!AH3080</f>
        <v/>
      </c>
      <c r="G2988" s="14" t="e">
        <f ca="1">'Application For TE &amp; GOTS'!AI3080</f>
        <v>#REF!</v>
      </c>
    </row>
    <row r="2989" spans="1:7">
      <c r="A2989" s="14">
        <v>2968</v>
      </c>
      <c r="B2989" s="14" t="str">
        <f ca="1">'Application For TE &amp; GOTS'!X3081</f>
        <v/>
      </c>
      <c r="C2989" s="14">
        <f>'Application For TE &amp; GOTS'!$D3081</f>
        <v>0</v>
      </c>
      <c r="D2989" s="14" t="str" cm="1">
        <f t="array" aca="1" ref="D2989" ca="1">IFERROR(INDIRECT("'Application For Textile'!L"&amp;'Application For TE &amp; GOTS'!S3081),"")</f>
        <v/>
      </c>
      <c r="E2989" s="14" t="str">
        <f ca="1">'Application For TE &amp; GOTS'!AF3081</f>
        <v/>
      </c>
      <c r="F2989" s="14" t="str">
        <f ca="1">'Application For TE &amp; GOTS'!AH3081</f>
        <v/>
      </c>
      <c r="G2989" s="14" t="e">
        <f ca="1">'Application For TE &amp; GOTS'!AI3081</f>
        <v>#REF!</v>
      </c>
    </row>
    <row r="2990" spans="1:7">
      <c r="A2990" s="14">
        <v>2969</v>
      </c>
      <c r="B2990" s="14" t="str">
        <f ca="1">'Application For TE &amp; GOTS'!X3082</f>
        <v/>
      </c>
      <c r="C2990" s="14">
        <f>'Application For TE &amp; GOTS'!$D3082</f>
        <v>0</v>
      </c>
      <c r="D2990" s="14" t="str" cm="1">
        <f t="array" aca="1" ref="D2990" ca="1">IFERROR(INDIRECT("'Application For Textile'!L"&amp;'Application For TE &amp; GOTS'!S3082),"")</f>
        <v/>
      </c>
      <c r="E2990" s="14" t="str">
        <f ca="1">'Application For TE &amp; GOTS'!AF3082</f>
        <v/>
      </c>
      <c r="F2990" s="14" t="str">
        <f ca="1">'Application For TE &amp; GOTS'!AH3082</f>
        <v/>
      </c>
      <c r="G2990" s="14" t="e">
        <f ca="1">'Application For TE &amp; GOTS'!AI3082</f>
        <v>#REF!</v>
      </c>
    </row>
    <row r="2991" spans="1:7">
      <c r="A2991" s="14">
        <v>2970</v>
      </c>
      <c r="B2991" s="14" t="str">
        <f ca="1">'Application For TE &amp; GOTS'!X3083</f>
        <v/>
      </c>
      <c r="C2991" s="14">
        <f>'Application For TE &amp; GOTS'!$D3083</f>
        <v>0</v>
      </c>
      <c r="D2991" s="14" t="str" cm="1">
        <f t="array" aca="1" ref="D2991" ca="1">IFERROR(INDIRECT("'Application For Textile'!L"&amp;'Application For TE &amp; GOTS'!S3083),"")</f>
        <v/>
      </c>
      <c r="E2991" s="14" t="str">
        <f ca="1">'Application For TE &amp; GOTS'!AF3083</f>
        <v/>
      </c>
      <c r="F2991" s="14" t="str">
        <f ca="1">'Application For TE &amp; GOTS'!AH3083</f>
        <v/>
      </c>
      <c r="G2991" s="14" t="e">
        <f ca="1">'Application For TE &amp; GOTS'!AI3083</f>
        <v>#REF!</v>
      </c>
    </row>
    <row r="2992" spans="1:7">
      <c r="A2992" s="14">
        <v>2971</v>
      </c>
      <c r="B2992" s="14" t="str">
        <f ca="1">'Application For TE &amp; GOTS'!X3084</f>
        <v/>
      </c>
      <c r="C2992" s="14">
        <f>'Application For TE &amp; GOTS'!$D3084</f>
        <v>0</v>
      </c>
      <c r="D2992" s="14" t="str" cm="1">
        <f t="array" aca="1" ref="D2992" ca="1">IFERROR(INDIRECT("'Application For Textile'!L"&amp;'Application For TE &amp; GOTS'!S3084),"")</f>
        <v/>
      </c>
      <c r="E2992" s="14" t="str">
        <f ca="1">'Application For TE &amp; GOTS'!AF3084</f>
        <v/>
      </c>
      <c r="F2992" s="14" t="str">
        <f ca="1">'Application For TE &amp; GOTS'!AH3084</f>
        <v/>
      </c>
      <c r="G2992" s="14" t="e">
        <f ca="1">'Application For TE &amp; GOTS'!AI3084</f>
        <v>#REF!</v>
      </c>
    </row>
    <row r="2993" spans="1:7">
      <c r="A2993" s="14">
        <v>2972</v>
      </c>
      <c r="B2993" s="14" t="str">
        <f ca="1">'Application For TE &amp; GOTS'!X3085</f>
        <v/>
      </c>
      <c r="C2993" s="14">
        <f>'Application For TE &amp; GOTS'!$D3085</f>
        <v>0</v>
      </c>
      <c r="D2993" s="14" t="str" cm="1">
        <f t="array" aca="1" ref="D2993" ca="1">IFERROR(INDIRECT("'Application For Textile'!L"&amp;'Application For TE &amp; GOTS'!S3085),"")</f>
        <v/>
      </c>
      <c r="E2993" s="14" t="str">
        <f ca="1">'Application For TE &amp; GOTS'!AF3085</f>
        <v/>
      </c>
      <c r="F2993" s="14" t="str">
        <f ca="1">'Application For TE &amp; GOTS'!AH3085</f>
        <v/>
      </c>
      <c r="G2993" s="14" t="e">
        <f ca="1">'Application For TE &amp; GOTS'!AI3085</f>
        <v>#REF!</v>
      </c>
    </row>
    <row r="2994" spans="1:7">
      <c r="A2994" s="14">
        <v>2973</v>
      </c>
      <c r="B2994" s="14" t="str">
        <f ca="1">'Application For TE &amp; GOTS'!X3086</f>
        <v/>
      </c>
      <c r="C2994" s="14">
        <f>'Application For TE &amp; GOTS'!$D3086</f>
        <v>0</v>
      </c>
      <c r="D2994" s="14" t="str" cm="1">
        <f t="array" aca="1" ref="D2994" ca="1">IFERROR(INDIRECT("'Application For Textile'!L"&amp;'Application For TE &amp; GOTS'!S3086),"")</f>
        <v/>
      </c>
      <c r="E2994" s="14" t="str">
        <f ca="1">'Application For TE &amp; GOTS'!AF3086</f>
        <v/>
      </c>
      <c r="F2994" s="14" t="str">
        <f ca="1">'Application For TE &amp; GOTS'!AH3086</f>
        <v/>
      </c>
      <c r="G2994" s="14" t="e">
        <f ca="1">'Application For TE &amp; GOTS'!AI3086</f>
        <v>#REF!</v>
      </c>
    </row>
    <row r="2995" spans="1:7">
      <c r="A2995" s="14">
        <v>2974</v>
      </c>
      <c r="B2995" s="14" t="str">
        <f ca="1">'Application For TE &amp; GOTS'!X3087</f>
        <v/>
      </c>
      <c r="C2995" s="14">
        <f>'Application For TE &amp; GOTS'!$D3087</f>
        <v>0</v>
      </c>
      <c r="D2995" s="14" t="str" cm="1">
        <f t="array" aca="1" ref="D2995" ca="1">IFERROR(INDIRECT("'Application For Textile'!L"&amp;'Application For TE &amp; GOTS'!S3087),"")</f>
        <v/>
      </c>
      <c r="E2995" s="14" t="str">
        <f ca="1">'Application For TE &amp; GOTS'!AF3087</f>
        <v/>
      </c>
      <c r="F2995" s="14" t="str">
        <f ca="1">'Application For TE &amp; GOTS'!AH3087</f>
        <v/>
      </c>
      <c r="G2995" s="14" t="e">
        <f ca="1">'Application For TE &amp; GOTS'!AI3087</f>
        <v>#REF!</v>
      </c>
    </row>
    <row r="2996" spans="1:7">
      <c r="A2996" s="14">
        <v>2975</v>
      </c>
      <c r="B2996" s="14" t="str">
        <f ca="1">'Application For TE &amp; GOTS'!X3088</f>
        <v/>
      </c>
      <c r="C2996" s="14">
        <f>'Application For TE &amp; GOTS'!$D3088</f>
        <v>0</v>
      </c>
      <c r="D2996" s="14" t="str" cm="1">
        <f t="array" aca="1" ref="D2996" ca="1">IFERROR(INDIRECT("'Application For Textile'!L"&amp;'Application For TE &amp; GOTS'!S3088),"")</f>
        <v/>
      </c>
      <c r="E2996" s="14" t="str">
        <f ca="1">'Application For TE &amp; GOTS'!AF3088</f>
        <v/>
      </c>
      <c r="F2996" s="14" t="str">
        <f ca="1">'Application For TE &amp; GOTS'!AH3088</f>
        <v/>
      </c>
      <c r="G2996" s="14" t="e">
        <f ca="1">'Application For TE &amp; GOTS'!AI3088</f>
        <v>#REF!</v>
      </c>
    </row>
    <row r="2997" spans="1:7">
      <c r="A2997" s="14">
        <v>2976</v>
      </c>
      <c r="B2997" s="14" t="str">
        <f ca="1">'Application For TE &amp; GOTS'!X3089</f>
        <v/>
      </c>
      <c r="C2997" s="14">
        <f>'Application For TE &amp; GOTS'!$D3089</f>
        <v>0</v>
      </c>
      <c r="D2997" s="14" t="str" cm="1">
        <f t="array" aca="1" ref="D2997" ca="1">IFERROR(INDIRECT("'Application For Textile'!L"&amp;'Application For TE &amp; GOTS'!S3089),"")</f>
        <v/>
      </c>
      <c r="E2997" s="14" t="str">
        <f ca="1">'Application For TE &amp; GOTS'!AF3089</f>
        <v/>
      </c>
      <c r="F2997" s="14" t="str">
        <f ca="1">'Application For TE &amp; GOTS'!AH3089</f>
        <v/>
      </c>
      <c r="G2997" s="14" t="e">
        <f ca="1">'Application For TE &amp; GOTS'!AI3089</f>
        <v>#REF!</v>
      </c>
    </row>
    <row r="2998" spans="1:7">
      <c r="A2998" s="14">
        <v>2977</v>
      </c>
      <c r="B2998" s="14" t="str">
        <f ca="1">'Application For TE &amp; GOTS'!X3090</f>
        <v/>
      </c>
      <c r="C2998" s="14">
        <f>'Application For TE &amp; GOTS'!$D3090</f>
        <v>0</v>
      </c>
      <c r="D2998" s="14" t="str" cm="1">
        <f t="array" aca="1" ref="D2998" ca="1">IFERROR(INDIRECT("'Application For Textile'!L"&amp;'Application For TE &amp; GOTS'!S3090),"")</f>
        <v/>
      </c>
      <c r="E2998" s="14" t="str">
        <f ca="1">'Application For TE &amp; GOTS'!AF3090</f>
        <v/>
      </c>
      <c r="F2998" s="14" t="str">
        <f ca="1">'Application For TE &amp; GOTS'!AH3090</f>
        <v/>
      </c>
      <c r="G2998" s="14" t="e">
        <f ca="1">'Application For TE &amp; GOTS'!AI3090</f>
        <v>#REF!</v>
      </c>
    </row>
    <row r="2999" spans="1:7">
      <c r="A2999" s="14">
        <v>2978</v>
      </c>
      <c r="B2999" s="14" t="str">
        <f ca="1">'Application For TE &amp; GOTS'!X3091</f>
        <v/>
      </c>
      <c r="C2999" s="14">
        <f>'Application For TE &amp; GOTS'!$D3091</f>
        <v>0</v>
      </c>
      <c r="D2999" s="14" t="str" cm="1">
        <f t="array" aca="1" ref="D2999" ca="1">IFERROR(INDIRECT("'Application For Textile'!L"&amp;'Application For TE &amp; GOTS'!S3091),"")</f>
        <v/>
      </c>
      <c r="E2999" s="14" t="str">
        <f ca="1">'Application For TE &amp; GOTS'!AF3091</f>
        <v/>
      </c>
      <c r="F2999" s="14" t="str">
        <f ca="1">'Application For TE &amp; GOTS'!AH3091</f>
        <v/>
      </c>
      <c r="G2999" s="14" t="e">
        <f ca="1">'Application For TE &amp; GOTS'!AI3091</f>
        <v>#REF!</v>
      </c>
    </row>
    <row r="3000" spans="1:7">
      <c r="A3000" s="14">
        <v>2979</v>
      </c>
      <c r="B3000" s="14" t="str">
        <f ca="1">'Application For TE &amp; GOTS'!X3092</f>
        <v/>
      </c>
      <c r="C3000" s="14">
        <f>'Application For TE &amp; GOTS'!$D3092</f>
        <v>0</v>
      </c>
      <c r="D3000" s="14" t="str" cm="1">
        <f t="array" aca="1" ref="D3000" ca="1">IFERROR(INDIRECT("'Application For Textile'!L"&amp;'Application For TE &amp; GOTS'!S3092),"")</f>
        <v/>
      </c>
      <c r="E3000" s="14" t="str">
        <f ca="1">'Application For TE &amp; GOTS'!AF3092</f>
        <v/>
      </c>
      <c r="F3000" s="14" t="str">
        <f ca="1">'Application For TE &amp; GOTS'!AH3092</f>
        <v/>
      </c>
      <c r="G3000" s="14" t="e">
        <f ca="1">'Application For TE &amp; GOTS'!AI3092</f>
        <v>#REF!</v>
      </c>
    </row>
    <row r="3001" spans="1:7">
      <c r="A3001" s="14">
        <v>2980</v>
      </c>
      <c r="B3001" s="14" t="str">
        <f ca="1">'Application For TE &amp; GOTS'!X3093</f>
        <v/>
      </c>
      <c r="C3001" s="14">
        <f>'Application For TE &amp; GOTS'!$D3093</f>
        <v>0</v>
      </c>
      <c r="D3001" s="14" t="str" cm="1">
        <f t="array" aca="1" ref="D3001" ca="1">IFERROR(INDIRECT("'Application For Textile'!L"&amp;'Application For TE &amp; GOTS'!S3093),"")</f>
        <v/>
      </c>
      <c r="E3001" s="14" t="str">
        <f ca="1">'Application For TE &amp; GOTS'!AF3093</f>
        <v/>
      </c>
      <c r="F3001" s="14" t="str">
        <f ca="1">'Application For TE &amp; GOTS'!AH3093</f>
        <v/>
      </c>
      <c r="G3001" s="14" t="e">
        <f ca="1">'Application For TE &amp; GOTS'!AI3093</f>
        <v>#REF!</v>
      </c>
    </row>
    <row r="3002" spans="1:7">
      <c r="A3002" s="14">
        <v>2981</v>
      </c>
      <c r="B3002" s="14" t="str">
        <f ca="1">'Application For TE &amp; GOTS'!X3094</f>
        <v/>
      </c>
      <c r="C3002" s="14">
        <f>'Application For TE &amp; GOTS'!$D3094</f>
        <v>0</v>
      </c>
      <c r="D3002" s="14" t="str" cm="1">
        <f t="array" aca="1" ref="D3002" ca="1">IFERROR(INDIRECT("'Application For Textile'!L"&amp;'Application For TE &amp; GOTS'!S3094),"")</f>
        <v/>
      </c>
      <c r="E3002" s="14" t="str">
        <f ca="1">'Application For TE &amp; GOTS'!AF3094</f>
        <v/>
      </c>
      <c r="F3002" s="14" t="str">
        <f ca="1">'Application For TE &amp; GOTS'!AH3094</f>
        <v/>
      </c>
      <c r="G3002" s="14" t="e">
        <f ca="1">'Application For TE &amp; GOTS'!AI3094</f>
        <v>#REF!</v>
      </c>
    </row>
    <row r="3003" spans="1:7">
      <c r="A3003" s="14">
        <v>2982</v>
      </c>
      <c r="B3003" s="14" t="str">
        <f ca="1">'Application For TE &amp; GOTS'!X3095</f>
        <v/>
      </c>
      <c r="C3003" s="14">
        <f>'Application For TE &amp; GOTS'!$D3095</f>
        <v>0</v>
      </c>
      <c r="D3003" s="14" t="str" cm="1">
        <f t="array" aca="1" ref="D3003" ca="1">IFERROR(INDIRECT("'Application For Textile'!L"&amp;'Application For TE &amp; GOTS'!S3095),"")</f>
        <v/>
      </c>
      <c r="E3003" s="14" t="str">
        <f ca="1">'Application For TE &amp; GOTS'!AF3095</f>
        <v/>
      </c>
      <c r="F3003" s="14" t="str">
        <f ca="1">'Application For TE &amp; GOTS'!AH3095</f>
        <v/>
      </c>
      <c r="G3003" s="14" t="e">
        <f ca="1">'Application For TE &amp; GOTS'!AI3095</f>
        <v>#REF!</v>
      </c>
    </row>
    <row r="3004" spans="1:7">
      <c r="A3004" s="14">
        <v>2983</v>
      </c>
      <c r="B3004" s="14" t="str">
        <f ca="1">'Application For TE &amp; GOTS'!X3096</f>
        <v/>
      </c>
      <c r="C3004" s="14">
        <f>'Application For TE &amp; GOTS'!$D3096</f>
        <v>0</v>
      </c>
      <c r="D3004" s="14" t="str" cm="1">
        <f t="array" aca="1" ref="D3004" ca="1">IFERROR(INDIRECT("'Application For Textile'!L"&amp;'Application For TE &amp; GOTS'!S3096),"")</f>
        <v/>
      </c>
      <c r="E3004" s="14" t="str">
        <f ca="1">'Application For TE &amp; GOTS'!AF3096</f>
        <v/>
      </c>
      <c r="F3004" s="14" t="str">
        <f ca="1">'Application For TE &amp; GOTS'!AH3096</f>
        <v/>
      </c>
      <c r="G3004" s="14" t="e">
        <f ca="1">'Application For TE &amp; GOTS'!AI3096</f>
        <v>#REF!</v>
      </c>
    </row>
    <row r="3005" spans="1:7">
      <c r="A3005" s="14">
        <v>2984</v>
      </c>
      <c r="B3005" s="14" t="str">
        <f ca="1">'Application For TE &amp; GOTS'!X3097</f>
        <v/>
      </c>
      <c r="C3005" s="14">
        <f>'Application For TE &amp; GOTS'!$D3097</f>
        <v>0</v>
      </c>
      <c r="D3005" s="14" t="str" cm="1">
        <f t="array" aca="1" ref="D3005" ca="1">IFERROR(INDIRECT("'Application For Textile'!L"&amp;'Application For TE &amp; GOTS'!S3097),"")</f>
        <v/>
      </c>
      <c r="E3005" s="14" t="str">
        <f ca="1">'Application For TE &amp; GOTS'!AF3097</f>
        <v/>
      </c>
      <c r="F3005" s="14" t="str">
        <f ca="1">'Application For TE &amp; GOTS'!AH3097</f>
        <v/>
      </c>
      <c r="G3005" s="14" t="e">
        <f ca="1">'Application For TE &amp; GOTS'!AI3097</f>
        <v>#REF!</v>
      </c>
    </row>
    <row r="3006" spans="1:7">
      <c r="A3006" s="14">
        <v>2985</v>
      </c>
      <c r="B3006" s="14" t="str">
        <f ca="1">'Application For TE &amp; GOTS'!X3098</f>
        <v/>
      </c>
      <c r="C3006" s="14">
        <f>'Application For TE &amp; GOTS'!$D3098</f>
        <v>0</v>
      </c>
      <c r="D3006" s="14" t="str" cm="1">
        <f t="array" aca="1" ref="D3006" ca="1">IFERROR(INDIRECT("'Application For Textile'!L"&amp;'Application For TE &amp; GOTS'!S3098),"")</f>
        <v/>
      </c>
      <c r="E3006" s="14" t="str">
        <f ca="1">'Application For TE &amp; GOTS'!AF3098</f>
        <v/>
      </c>
      <c r="F3006" s="14" t="str">
        <f ca="1">'Application For TE &amp; GOTS'!AH3098</f>
        <v/>
      </c>
      <c r="G3006" s="14" t="e">
        <f ca="1">'Application For TE &amp; GOTS'!AI3098</f>
        <v>#REF!</v>
      </c>
    </row>
    <row r="3007" spans="1:7">
      <c r="A3007" s="14">
        <v>2986</v>
      </c>
      <c r="B3007" s="14" t="str">
        <f ca="1">'Application For TE &amp; GOTS'!X3099</f>
        <v/>
      </c>
      <c r="C3007" s="14">
        <f>'Application For TE &amp; GOTS'!$D3099</f>
        <v>0</v>
      </c>
      <c r="D3007" s="14" t="str" cm="1">
        <f t="array" aca="1" ref="D3007" ca="1">IFERROR(INDIRECT("'Application For Textile'!L"&amp;'Application For TE &amp; GOTS'!S3099),"")</f>
        <v/>
      </c>
      <c r="E3007" s="14" t="str">
        <f ca="1">'Application For TE &amp; GOTS'!AF3099</f>
        <v/>
      </c>
      <c r="F3007" s="14" t="str">
        <f ca="1">'Application For TE &amp; GOTS'!AH3099</f>
        <v/>
      </c>
      <c r="G3007" s="14" t="e">
        <f ca="1">'Application For TE &amp; GOTS'!AI3099</f>
        <v>#REF!</v>
      </c>
    </row>
    <row r="3008" spans="1:7">
      <c r="A3008" s="14">
        <v>2987</v>
      </c>
      <c r="B3008" s="14" t="str">
        <f ca="1">'Application For TE &amp; GOTS'!X3100</f>
        <v/>
      </c>
      <c r="C3008" s="14">
        <f>'Application For TE &amp; GOTS'!$D3100</f>
        <v>0</v>
      </c>
      <c r="D3008" s="14" t="str" cm="1">
        <f t="array" aca="1" ref="D3008" ca="1">IFERROR(INDIRECT("'Application For Textile'!L"&amp;'Application For TE &amp; GOTS'!S3100),"")</f>
        <v/>
      </c>
      <c r="E3008" s="14" t="str">
        <f ca="1">'Application For TE &amp; GOTS'!AF3100</f>
        <v/>
      </c>
      <c r="F3008" s="14" t="str">
        <f ca="1">'Application For TE &amp; GOTS'!AH3100</f>
        <v/>
      </c>
      <c r="G3008" s="14" t="e">
        <f ca="1">'Application For TE &amp; GOTS'!AI3100</f>
        <v>#REF!</v>
      </c>
    </row>
    <row r="3009" spans="1:7">
      <c r="A3009" s="14">
        <v>2988</v>
      </c>
      <c r="B3009" s="14" t="str">
        <f ca="1">'Application For TE &amp; GOTS'!X3101</f>
        <v/>
      </c>
      <c r="C3009" s="14">
        <f>'Application For TE &amp; GOTS'!$D3101</f>
        <v>0</v>
      </c>
      <c r="D3009" s="14" t="str" cm="1">
        <f t="array" aca="1" ref="D3009" ca="1">IFERROR(INDIRECT("'Application For Textile'!L"&amp;'Application For TE &amp; GOTS'!S3101),"")</f>
        <v/>
      </c>
      <c r="E3009" s="14" t="str">
        <f ca="1">'Application For TE &amp; GOTS'!AF3101</f>
        <v/>
      </c>
      <c r="F3009" s="14" t="str">
        <f ca="1">'Application For TE &amp; GOTS'!AH3101</f>
        <v/>
      </c>
      <c r="G3009" s="14" t="e">
        <f ca="1">'Application For TE &amp; GOTS'!AI3101</f>
        <v>#REF!</v>
      </c>
    </row>
    <row r="3010" spans="1:7">
      <c r="A3010" s="14">
        <v>2989</v>
      </c>
      <c r="B3010" s="14" t="str">
        <f ca="1">'Application For TE &amp; GOTS'!X3102</f>
        <v/>
      </c>
      <c r="C3010" s="14">
        <f>'Application For TE &amp; GOTS'!$D3102</f>
        <v>0</v>
      </c>
      <c r="D3010" s="14" t="str" cm="1">
        <f t="array" aca="1" ref="D3010" ca="1">IFERROR(INDIRECT("'Application For Textile'!L"&amp;'Application For TE &amp; GOTS'!S3102),"")</f>
        <v/>
      </c>
      <c r="E3010" s="14" t="str">
        <f ca="1">'Application For TE &amp; GOTS'!AF3102</f>
        <v/>
      </c>
      <c r="F3010" s="14" t="str">
        <f ca="1">'Application For TE &amp; GOTS'!AH3102</f>
        <v/>
      </c>
      <c r="G3010" s="14" t="e">
        <f ca="1">'Application For TE &amp; GOTS'!AI3102</f>
        <v>#REF!</v>
      </c>
    </row>
    <row r="3011" spans="1:7">
      <c r="A3011" s="14">
        <v>2990</v>
      </c>
      <c r="B3011" s="14" t="str">
        <f ca="1">'Application For TE &amp; GOTS'!X3103</f>
        <v/>
      </c>
      <c r="C3011" s="14">
        <f>'Application For TE &amp; GOTS'!$D3103</f>
        <v>0</v>
      </c>
      <c r="D3011" s="14" t="str" cm="1">
        <f t="array" aca="1" ref="D3011" ca="1">IFERROR(INDIRECT("'Application For Textile'!L"&amp;'Application For TE &amp; GOTS'!S3103),"")</f>
        <v/>
      </c>
      <c r="E3011" s="14" t="str">
        <f ca="1">'Application For TE &amp; GOTS'!AF3103</f>
        <v/>
      </c>
      <c r="F3011" s="14" t="str">
        <f ca="1">'Application For TE &amp; GOTS'!AH3103</f>
        <v/>
      </c>
      <c r="G3011" s="14" t="e">
        <f ca="1">'Application For TE &amp; GOTS'!AI3103</f>
        <v>#REF!</v>
      </c>
    </row>
    <row r="3012" spans="1:7">
      <c r="A3012" s="14">
        <v>2991</v>
      </c>
      <c r="B3012" s="14" t="str">
        <f ca="1">'Application For TE &amp; GOTS'!X3104</f>
        <v/>
      </c>
      <c r="C3012" s="14">
        <f>'Application For TE &amp; GOTS'!$D3104</f>
        <v>0</v>
      </c>
      <c r="D3012" s="14" t="str" cm="1">
        <f t="array" aca="1" ref="D3012" ca="1">IFERROR(INDIRECT("'Application For Textile'!L"&amp;'Application For TE &amp; GOTS'!S3104),"")</f>
        <v/>
      </c>
      <c r="E3012" s="14" t="str">
        <f ca="1">'Application For TE &amp; GOTS'!AF3104</f>
        <v/>
      </c>
      <c r="F3012" s="14" t="str">
        <f ca="1">'Application For TE &amp; GOTS'!AH3104</f>
        <v/>
      </c>
      <c r="G3012" s="14" t="e">
        <f ca="1">'Application For TE &amp; GOTS'!AI3104</f>
        <v>#REF!</v>
      </c>
    </row>
    <row r="3013" spans="1:7">
      <c r="A3013" s="14">
        <v>2992</v>
      </c>
      <c r="B3013" s="14" t="str">
        <f ca="1">'Application For TE &amp; GOTS'!X3105</f>
        <v/>
      </c>
      <c r="C3013" s="14">
        <f>'Application For TE &amp; GOTS'!$D3105</f>
        <v>0</v>
      </c>
      <c r="D3013" s="14" t="str" cm="1">
        <f t="array" aca="1" ref="D3013" ca="1">IFERROR(INDIRECT("'Application For Textile'!L"&amp;'Application For TE &amp; GOTS'!S3105),"")</f>
        <v/>
      </c>
      <c r="E3013" s="14" t="str">
        <f ca="1">'Application For TE &amp; GOTS'!AF3105</f>
        <v/>
      </c>
      <c r="F3013" s="14" t="str">
        <f ca="1">'Application For TE &amp; GOTS'!AH3105</f>
        <v/>
      </c>
      <c r="G3013" s="14" t="e">
        <f ca="1">'Application For TE &amp; GOTS'!AI3105</f>
        <v>#REF!</v>
      </c>
    </row>
    <row r="3014" spans="1:7">
      <c r="A3014" s="14">
        <v>2993</v>
      </c>
      <c r="B3014" s="14" t="str">
        <f ca="1">'Application For TE &amp; GOTS'!X3106</f>
        <v/>
      </c>
      <c r="C3014" s="14">
        <f>'Application For TE &amp; GOTS'!$D3106</f>
        <v>0</v>
      </c>
      <c r="D3014" s="14" t="str" cm="1">
        <f t="array" aca="1" ref="D3014" ca="1">IFERROR(INDIRECT("'Application For Textile'!L"&amp;'Application For TE &amp; GOTS'!S3106),"")</f>
        <v/>
      </c>
      <c r="E3014" s="14" t="str">
        <f ca="1">'Application For TE &amp; GOTS'!AF3106</f>
        <v/>
      </c>
      <c r="F3014" s="14" t="str">
        <f ca="1">'Application For TE &amp; GOTS'!AH3106</f>
        <v/>
      </c>
      <c r="G3014" s="14" t="e">
        <f ca="1">'Application For TE &amp; GOTS'!AI3106</f>
        <v>#REF!</v>
      </c>
    </row>
    <row r="3015" spans="1:7">
      <c r="A3015" s="14">
        <v>2994</v>
      </c>
      <c r="B3015" s="14" t="str">
        <f ca="1">'Application For TE &amp; GOTS'!X3107</f>
        <v/>
      </c>
      <c r="C3015" s="14">
        <f>'Application For TE &amp; GOTS'!$D3107</f>
        <v>0</v>
      </c>
      <c r="D3015" s="14" t="str" cm="1">
        <f t="array" aca="1" ref="D3015" ca="1">IFERROR(INDIRECT("'Application For Textile'!L"&amp;'Application For TE &amp; GOTS'!S3107),"")</f>
        <v/>
      </c>
      <c r="E3015" s="14" t="str">
        <f ca="1">'Application For TE &amp; GOTS'!AF3107</f>
        <v/>
      </c>
      <c r="F3015" s="14" t="str">
        <f ca="1">'Application For TE &amp; GOTS'!AH3107</f>
        <v/>
      </c>
      <c r="G3015" s="14" t="e">
        <f ca="1">'Application For TE &amp; GOTS'!AI3107</f>
        <v>#REF!</v>
      </c>
    </row>
    <row r="3016" spans="1:7">
      <c r="A3016" s="14">
        <v>2995</v>
      </c>
      <c r="B3016" s="14" t="str">
        <f ca="1">'Application For TE &amp; GOTS'!X3108</f>
        <v/>
      </c>
      <c r="C3016" s="14">
        <f>'Application For TE &amp; GOTS'!$D3108</f>
        <v>0</v>
      </c>
      <c r="D3016" s="14" t="str" cm="1">
        <f t="array" aca="1" ref="D3016" ca="1">IFERROR(INDIRECT("'Application For Textile'!L"&amp;'Application For TE &amp; GOTS'!S3108),"")</f>
        <v/>
      </c>
      <c r="E3016" s="14" t="str">
        <f ca="1">'Application For TE &amp; GOTS'!AF3108</f>
        <v/>
      </c>
      <c r="F3016" s="14" t="str">
        <f ca="1">'Application For TE &amp; GOTS'!AH3108</f>
        <v/>
      </c>
      <c r="G3016" s="14" t="e">
        <f ca="1">'Application For TE &amp; GOTS'!AI3108</f>
        <v>#REF!</v>
      </c>
    </row>
    <row r="3017" spans="1:7">
      <c r="A3017" s="14">
        <v>2996</v>
      </c>
      <c r="B3017" s="14" t="str">
        <f ca="1">'Application For TE &amp; GOTS'!X3109</f>
        <v/>
      </c>
      <c r="C3017" s="14">
        <f>'Application For TE &amp; GOTS'!$D3109</f>
        <v>0</v>
      </c>
      <c r="D3017" s="14" t="str" cm="1">
        <f t="array" aca="1" ref="D3017" ca="1">IFERROR(INDIRECT("'Application For Textile'!L"&amp;'Application For TE &amp; GOTS'!S3109),"")</f>
        <v/>
      </c>
      <c r="E3017" s="14" t="str">
        <f ca="1">'Application For TE &amp; GOTS'!AF3109</f>
        <v/>
      </c>
      <c r="F3017" s="14" t="str">
        <f ca="1">'Application For TE &amp; GOTS'!AH3109</f>
        <v/>
      </c>
      <c r="G3017" s="14" t="e">
        <f ca="1">'Application For TE &amp; GOTS'!AI3109</f>
        <v>#REF!</v>
      </c>
    </row>
    <row r="3018" spans="1:7">
      <c r="A3018" s="14">
        <v>2997</v>
      </c>
      <c r="B3018" s="14" t="str">
        <f ca="1">'Application For TE &amp; GOTS'!X3110</f>
        <v/>
      </c>
      <c r="C3018" s="14">
        <f>'Application For TE &amp; GOTS'!$D3110</f>
        <v>0</v>
      </c>
      <c r="D3018" s="14" t="str" cm="1">
        <f t="array" aca="1" ref="D3018" ca="1">IFERROR(INDIRECT("'Application For Textile'!L"&amp;'Application For TE &amp; GOTS'!S3110),"")</f>
        <v/>
      </c>
      <c r="E3018" s="14" t="str">
        <f ca="1">'Application For TE &amp; GOTS'!AF3110</f>
        <v/>
      </c>
      <c r="F3018" s="14" t="str">
        <f ca="1">'Application For TE &amp; GOTS'!AH3110</f>
        <v/>
      </c>
      <c r="G3018" s="14" t="e">
        <f ca="1">'Application For TE &amp; GOTS'!AI3110</f>
        <v>#REF!</v>
      </c>
    </row>
    <row r="3019" spans="1:7">
      <c r="A3019" s="14">
        <v>2998</v>
      </c>
      <c r="B3019" s="14" t="str">
        <f ca="1">'Application For TE &amp; GOTS'!X3111</f>
        <v/>
      </c>
      <c r="C3019" s="14">
        <f>'Application For TE &amp; GOTS'!$D3111</f>
        <v>0</v>
      </c>
      <c r="D3019" s="14" t="str" cm="1">
        <f t="array" aca="1" ref="D3019" ca="1">IFERROR(INDIRECT("'Application For Textile'!L"&amp;'Application For TE &amp; GOTS'!S3111),"")</f>
        <v/>
      </c>
      <c r="E3019" s="14" t="str">
        <f ca="1">'Application For TE &amp; GOTS'!AF3111</f>
        <v/>
      </c>
      <c r="F3019" s="14" t="str">
        <f ca="1">'Application For TE &amp; GOTS'!AH3111</f>
        <v/>
      </c>
      <c r="G3019" s="14" t="e">
        <f ca="1">'Application For TE &amp; GOTS'!AI3111</f>
        <v>#REF!</v>
      </c>
    </row>
    <row r="3020" spans="1:7">
      <c r="A3020" s="14">
        <v>2999</v>
      </c>
      <c r="B3020" s="14" t="str">
        <f ca="1">'Application For TE &amp; GOTS'!X3112</f>
        <v/>
      </c>
      <c r="C3020" s="14">
        <f>'Application For TE &amp; GOTS'!$D3112</f>
        <v>0</v>
      </c>
      <c r="D3020" s="14" t="str" cm="1">
        <f t="array" aca="1" ref="D3020" ca="1">IFERROR(INDIRECT("'Application For Textile'!L"&amp;'Application For TE &amp; GOTS'!S3112),"")</f>
        <v/>
      </c>
      <c r="E3020" s="14" t="str">
        <f ca="1">'Application For TE &amp; GOTS'!AF3112</f>
        <v/>
      </c>
      <c r="F3020" s="14" t="str">
        <f ca="1">'Application For TE &amp; GOTS'!AH3112</f>
        <v/>
      </c>
      <c r="G3020" s="14" t="e">
        <f ca="1">'Application For TE &amp; GOTS'!AI3112</f>
        <v>#REF!</v>
      </c>
    </row>
    <row r="3021" spans="1:7">
      <c r="A3021" s="14">
        <v>3000</v>
      </c>
      <c r="B3021" s="14" t="str">
        <f ca="1">'Application For TE &amp; GOTS'!X3113</f>
        <v/>
      </c>
      <c r="C3021" s="14">
        <f>'Application For TE &amp; GOTS'!$D3113</f>
        <v>0</v>
      </c>
      <c r="D3021" s="14" t="str" cm="1">
        <f t="array" aca="1" ref="D3021" ca="1">IFERROR(INDIRECT("'Application For Textile'!L"&amp;'Application For TE &amp; GOTS'!S3113),"")</f>
        <v/>
      </c>
      <c r="E3021" s="14" t="str">
        <f ca="1">'Application For TE &amp; GOTS'!AF3113</f>
        <v/>
      </c>
      <c r="F3021" s="14" t="str">
        <f ca="1">'Application For TE &amp; GOTS'!AH3113</f>
        <v/>
      </c>
      <c r="G3021" s="14" t="e">
        <f ca="1">'Application For TE &amp; GOTS'!AI3113</f>
        <v>#REF!</v>
      </c>
    </row>
  </sheetData>
  <sheetProtection algorithmName="SHA-512" hashValue="GAPbEi1GoBoAmS9EiU1fLUKh79B0t+DRNOsH4bIQxh62CHLn1x88bvGiZxY6sUGdFFOblDGma4cpAV9ZmALuMA==" saltValue="dg/+gDN7Nt+KAqU5n19LzQ==" spinCount="100000" sheet="1" formatCells="0" formatColumns="0" formatRows="0" insertColumns="0" insertRows="0" insertHyperlinks="0" deleteColumns="0" deleteRows="0" selectLockedCells="1" sort="0" autoFilter="0" pivotTables="0" selectUnlockedCells="1"/>
  <autoFilter ref="A21:G21" xr:uid="{00000000-0001-0000-0100-000000000000}"/>
  <mergeCells count="9">
    <mergeCell ref="B20:F20"/>
    <mergeCell ref="A4:E4"/>
    <mergeCell ref="A1:B1"/>
    <mergeCell ref="C1:E1"/>
    <mergeCell ref="A3:B3"/>
    <mergeCell ref="A2:B2"/>
    <mergeCell ref="C2:E2"/>
    <mergeCell ref="C3:E3"/>
    <mergeCell ref="C19:F19"/>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81CE5-B5F0-4AB9-B08F-64BDBC6778CB}">
  <dimension ref="A1:AH35"/>
  <sheetViews>
    <sheetView zoomScale="115" zoomScaleNormal="115" workbookViewId="0">
      <selection activeCell="D11" sqref="D11:E11"/>
    </sheetView>
  </sheetViews>
  <sheetFormatPr defaultColWidth="9.140625" defaultRowHeight="15"/>
  <cols>
    <col min="1" max="1" width="19.7109375" style="56" customWidth="1"/>
    <col min="2" max="2" width="16.5703125" style="56" customWidth="1"/>
    <col min="3" max="3" width="17.7109375" style="56" customWidth="1"/>
    <col min="4" max="4" width="17.42578125" style="56" customWidth="1"/>
    <col min="5" max="5" width="9.140625" style="56"/>
    <col min="6" max="6" width="13.140625" style="56" bestFit="1" customWidth="1"/>
    <col min="7" max="7" width="13.140625" style="56" customWidth="1"/>
    <col min="8" max="8" width="9.140625" style="56"/>
    <col min="9" max="9" width="12.7109375" style="56" bestFit="1" customWidth="1"/>
    <col min="10" max="18" width="9.140625" style="56"/>
    <col min="19" max="35" width="0" style="56" hidden="1" customWidth="1"/>
    <col min="36" max="16384" width="9.140625" style="56"/>
  </cols>
  <sheetData>
    <row r="1" spans="1:34" s="53" customFormat="1" ht="47.25" customHeight="1" thickBot="1">
      <c r="A1" s="51" t="s">
        <v>4422</v>
      </c>
      <c r="B1" s="52" t="s">
        <v>4423</v>
      </c>
      <c r="C1" s="52" t="s">
        <v>4424</v>
      </c>
      <c r="D1" s="52" t="s">
        <v>4425</v>
      </c>
      <c r="E1" s="52" t="s">
        <v>4416</v>
      </c>
      <c r="F1" s="52" t="s">
        <v>4417</v>
      </c>
      <c r="G1" s="52" t="s">
        <v>4556</v>
      </c>
      <c r="H1" s="52" t="s">
        <v>4418</v>
      </c>
      <c r="I1" s="52" t="s">
        <v>4411</v>
      </c>
      <c r="J1" s="52" t="s">
        <v>4410</v>
      </c>
      <c r="K1" s="52" t="s">
        <v>4554</v>
      </c>
      <c r="L1" s="52" t="s">
        <v>4419</v>
      </c>
      <c r="M1" s="52" t="s">
        <v>4420</v>
      </c>
      <c r="N1" s="52" t="s">
        <v>4421</v>
      </c>
      <c r="O1" s="52" t="s">
        <v>4562</v>
      </c>
    </row>
    <row r="2" spans="1:34" ht="15.75" thickBot="1">
      <c r="A2" s="60" t="s">
        <v>4534</v>
      </c>
      <c r="B2" s="61" t="s">
        <v>4426</v>
      </c>
      <c r="C2" s="60" t="s">
        <v>4534</v>
      </c>
      <c r="D2" s="61" t="s">
        <v>4426</v>
      </c>
      <c r="E2" s="60" t="s">
        <v>4534</v>
      </c>
      <c r="F2" s="61" t="s">
        <v>4535</v>
      </c>
      <c r="G2" s="60" t="s">
        <v>4534</v>
      </c>
      <c r="H2" s="60" t="s">
        <v>4534</v>
      </c>
      <c r="I2" s="61" t="s">
        <v>4535</v>
      </c>
      <c r="J2" s="60" t="s">
        <v>4534</v>
      </c>
      <c r="K2" s="61" t="s">
        <v>4564</v>
      </c>
      <c r="L2" s="60" t="s">
        <v>4534</v>
      </c>
      <c r="M2" s="60" t="s">
        <v>4534</v>
      </c>
      <c r="N2" s="60" t="s">
        <v>4534</v>
      </c>
      <c r="O2" s="60" t="s">
        <v>4534</v>
      </c>
    </row>
    <row r="3" spans="1:34" ht="15.75" thickBot="1">
      <c r="A3" s="60" t="s">
        <v>4427</v>
      </c>
      <c r="B3" s="61" t="s">
        <v>4430</v>
      </c>
      <c r="C3" s="61" t="s">
        <v>4427</v>
      </c>
      <c r="D3" s="61" t="s">
        <v>4430</v>
      </c>
      <c r="E3" s="60" t="s">
        <v>4427</v>
      </c>
      <c r="F3" s="55" t="s">
        <v>4536</v>
      </c>
      <c r="G3" s="60" t="s">
        <v>4429</v>
      </c>
      <c r="H3" s="60" t="s">
        <v>4427</v>
      </c>
      <c r="I3" s="55" t="s">
        <v>4536</v>
      </c>
      <c r="J3" s="55" t="s">
        <v>4567</v>
      </c>
      <c r="K3" s="55" t="s">
        <v>4565</v>
      </c>
      <c r="L3" s="61" t="s">
        <v>4429</v>
      </c>
      <c r="M3" s="61" t="s">
        <v>4429</v>
      </c>
      <c r="N3" s="61" t="s">
        <v>4429</v>
      </c>
      <c r="O3" s="61" t="s">
        <v>4429</v>
      </c>
    </row>
    <row r="4" spans="1:34" ht="15.75" thickBot="1">
      <c r="A4" s="54" t="s">
        <v>4431</v>
      </c>
      <c r="B4" s="55" t="s">
        <v>4555</v>
      </c>
      <c r="C4" s="55" t="s">
        <v>4431</v>
      </c>
      <c r="D4" s="55" t="s">
        <v>4555</v>
      </c>
      <c r="E4" s="54" t="s">
        <v>4431</v>
      </c>
      <c r="F4" s="55" t="s">
        <v>4432</v>
      </c>
      <c r="G4" s="54" t="s">
        <v>4432</v>
      </c>
      <c r="H4" s="54" t="s">
        <v>4431</v>
      </c>
      <c r="I4" s="55" t="s">
        <v>4432</v>
      </c>
      <c r="J4" s="55" t="s">
        <v>4560</v>
      </c>
      <c r="K4" s="55" t="s">
        <v>4537</v>
      </c>
      <c r="L4" s="55" t="s">
        <v>4432</v>
      </c>
      <c r="M4" s="55" t="s">
        <v>4432</v>
      </c>
      <c r="N4" s="55" t="s">
        <v>4432</v>
      </c>
      <c r="O4" s="55" t="s">
        <v>4432</v>
      </c>
    </row>
    <row r="5" spans="1:34" ht="15.75" thickBot="1">
      <c r="A5" s="54"/>
      <c r="B5" s="55" t="s">
        <v>4561</v>
      </c>
      <c r="C5" s="55"/>
      <c r="D5" s="55" t="s">
        <v>4561</v>
      </c>
      <c r="E5" s="55"/>
      <c r="F5" s="55"/>
      <c r="G5" s="55"/>
      <c r="H5" s="55"/>
      <c r="I5" s="55"/>
      <c r="J5" s="55"/>
      <c r="K5" s="55"/>
      <c r="L5" s="55"/>
      <c r="M5" s="55"/>
      <c r="N5" s="55"/>
      <c r="O5" s="55"/>
    </row>
    <row r="6" spans="1:34" ht="15.75" thickBot="1">
      <c r="A6" s="54"/>
      <c r="B6" s="55" t="s">
        <v>4428</v>
      </c>
      <c r="C6" s="55"/>
      <c r="D6" s="55" t="s">
        <v>4428</v>
      </c>
      <c r="E6" s="55"/>
      <c r="F6" s="55"/>
      <c r="G6" s="55"/>
      <c r="H6" s="55"/>
      <c r="I6" s="55"/>
      <c r="J6" s="55"/>
      <c r="K6" s="59"/>
      <c r="L6" s="55"/>
      <c r="M6" s="55"/>
      <c r="N6" s="55"/>
      <c r="O6" s="55"/>
    </row>
    <row r="7" spans="1:34" ht="15.75" thickBot="1">
      <c r="A7" s="58"/>
      <c r="B7" s="57" t="s">
        <v>4553</v>
      </c>
      <c r="C7" s="58"/>
      <c r="D7" s="57" t="s">
        <v>4553</v>
      </c>
      <c r="E7" s="58"/>
      <c r="F7" s="58"/>
      <c r="G7" s="58"/>
      <c r="H7" s="58"/>
      <c r="I7" s="58"/>
      <c r="J7" s="58"/>
      <c r="K7" s="58"/>
      <c r="L7" s="58"/>
      <c r="M7" s="58"/>
      <c r="N7" s="58"/>
    </row>
    <row r="8" spans="1:34">
      <c r="A8" s="58"/>
      <c r="B8" s="58"/>
      <c r="C8" s="58"/>
      <c r="D8" s="58"/>
      <c r="E8" s="58"/>
      <c r="F8" s="58"/>
      <c r="G8" s="58"/>
      <c r="H8" s="58"/>
      <c r="I8" s="58"/>
      <c r="J8" s="58"/>
      <c r="K8" s="58"/>
      <c r="L8" s="58"/>
      <c r="M8" s="58"/>
      <c r="N8" s="58"/>
    </row>
    <row r="9" spans="1:34">
      <c r="A9" s="56" t="s">
        <v>4687</v>
      </c>
      <c r="B9" s="56" t="s">
        <v>4558</v>
      </c>
      <c r="C9" s="56" t="s">
        <v>4410</v>
      </c>
      <c r="D9" s="56" t="s">
        <v>4688</v>
      </c>
      <c r="E9" s="56" t="s">
        <v>4420</v>
      </c>
      <c r="F9" s="56" t="s">
        <v>4421</v>
      </c>
      <c r="G9" s="56" t="s">
        <v>4562</v>
      </c>
      <c r="H9" s="56" t="s">
        <v>4419</v>
      </c>
    </row>
    <row r="10" spans="1:34">
      <c r="A10" s="56" t="s">
        <v>4558</v>
      </c>
      <c r="B10" s="56" t="s">
        <v>4410</v>
      </c>
      <c r="C10" s="56" t="s">
        <v>4688</v>
      </c>
    </row>
    <row r="11" spans="1:34">
      <c r="A11" s="56" t="s">
        <v>4558</v>
      </c>
      <c r="B11" s="56" t="s">
        <v>4410</v>
      </c>
      <c r="C11" s="56" t="s">
        <v>4688</v>
      </c>
    </row>
    <row r="12" spans="1:34">
      <c r="A12" s="56" t="s">
        <v>4410</v>
      </c>
      <c r="B12" s="56" t="s">
        <v>4688</v>
      </c>
      <c r="Q12"/>
      <c r="T12" s="56" t="s">
        <v>4687</v>
      </c>
      <c r="U12" s="56" t="s">
        <v>4687</v>
      </c>
      <c r="V12" s="56" t="s">
        <v>4687</v>
      </c>
      <c r="W12" s="56" t="s">
        <v>4687</v>
      </c>
      <c r="X12" s="56" t="s">
        <v>4558</v>
      </c>
      <c r="Y12" s="56" t="s">
        <v>4558</v>
      </c>
      <c r="Z12" s="56" t="s">
        <v>4558</v>
      </c>
      <c r="AA12" s="56" t="s">
        <v>4688</v>
      </c>
      <c r="AB12" s="56" t="s">
        <v>4688</v>
      </c>
      <c r="AC12" s="56" t="s">
        <v>4410</v>
      </c>
      <c r="AD12" s="56" t="s">
        <v>4410</v>
      </c>
      <c r="AE12" t="s">
        <v>4419</v>
      </c>
      <c r="AF12" s="56" t="s">
        <v>4420</v>
      </c>
      <c r="AG12" s="56" t="s">
        <v>4421</v>
      </c>
      <c r="AH12" s="56" t="s">
        <v>4562</v>
      </c>
    </row>
    <row r="13" spans="1:34" ht="15.75" thickBot="1">
      <c r="A13" s="56" t="e" cm="1" vm="1">
        <f t="array" ref="A13">_xlfn._xlws.FILTER('Application For TE &amp; GOTS'!$E$18:$O$18,'Application For TE &amp; GOTS'!$E$18:$O$18&lt;&gt;0)</f>
        <v>#VALUE!</v>
      </c>
      <c r="Q13"/>
      <c r="T13" t="s">
        <v>4422</v>
      </c>
      <c r="U13" t="s">
        <v>4423</v>
      </c>
      <c r="V13" t="s">
        <v>4424</v>
      </c>
      <c r="W13" t="s">
        <v>4425</v>
      </c>
      <c r="X13" t="s">
        <v>4416</v>
      </c>
      <c r="Y13" t="s">
        <v>4417</v>
      </c>
      <c r="Z13" t="s">
        <v>4556</v>
      </c>
      <c r="AA13" t="s">
        <v>4418</v>
      </c>
      <c r="AB13" t="s">
        <v>4411</v>
      </c>
      <c r="AC13" t="s">
        <v>4410</v>
      </c>
      <c r="AD13" t="s">
        <v>4554</v>
      </c>
      <c r="AE13" t="s">
        <v>4419</v>
      </c>
      <c r="AF13" t="s">
        <v>4420</v>
      </c>
      <c r="AG13" t="s">
        <v>4421</v>
      </c>
      <c r="AH13" t="s">
        <v>4562</v>
      </c>
    </row>
    <row r="14" spans="1:34" ht="30.75" thickBot="1">
      <c r="A14" s="52" t="s">
        <v>4416</v>
      </c>
      <c r="B14" s="52" t="s">
        <v>4417</v>
      </c>
      <c r="C14" s="52" t="s">
        <v>4556</v>
      </c>
      <c r="D14" s="52" t="s">
        <v>4410</v>
      </c>
      <c r="E14" s="52" t="s">
        <v>4554</v>
      </c>
      <c r="F14" s="52" t="s">
        <v>4418</v>
      </c>
      <c r="G14" s="52" t="s">
        <v>4411</v>
      </c>
      <c r="H14" s="83" t="s">
        <v>4674</v>
      </c>
      <c r="I14"/>
      <c r="Q14"/>
    </row>
    <row r="15" spans="1:34" ht="30.75" thickBot="1">
      <c r="A15" s="52" t="s">
        <v>4416</v>
      </c>
      <c r="B15" s="52" t="s">
        <v>4417</v>
      </c>
      <c r="C15" s="52" t="s">
        <v>4556</v>
      </c>
      <c r="D15" s="52" t="s">
        <v>4410</v>
      </c>
      <c r="E15" s="52" t="s">
        <v>4554</v>
      </c>
      <c r="F15" s="52" t="s">
        <v>4418</v>
      </c>
      <c r="G15" s="52" t="s">
        <v>4411</v>
      </c>
      <c r="H15" s="56" t="s">
        <v>4675</v>
      </c>
      <c r="Q15"/>
    </row>
    <row r="16" spans="1:34" ht="15.75" thickBot="1">
      <c r="A16" s="52" t="s">
        <v>4410</v>
      </c>
      <c r="B16" s="52" t="s">
        <v>4554</v>
      </c>
      <c r="C16" s="52" t="s">
        <v>4418</v>
      </c>
      <c r="D16" s="52" t="s">
        <v>4411</v>
      </c>
      <c r="H16" s="56" t="s">
        <v>4676</v>
      </c>
      <c r="Q16"/>
    </row>
    <row r="17" spans="1:17">
      <c r="Q17"/>
    </row>
    <row r="18" spans="1:17" ht="18" customHeight="1">
      <c r="Q18"/>
    </row>
    <row r="19" spans="1:17" hidden="1">
      <c r="Q19"/>
    </row>
    <row r="20" spans="1:17" hidden="1">
      <c r="Q20"/>
    </row>
    <row r="21" spans="1:17" hidden="1">
      <c r="A21" s="56" t="s">
        <v>4703</v>
      </c>
      <c r="Q21"/>
    </row>
    <row r="22" spans="1:17" hidden="1">
      <c r="B22" s="56" t="str">
        <f>IF('Application For TE &amp; GOTS'!E18&lt;&gt;0,'Application For TE &amp; GOTS'!E18,"")</f>
        <v/>
      </c>
      <c r="C22" s="56" t="str">
        <f>IF('Application For TE &amp; GOTS'!F18&lt;&gt;0,'Application For TE &amp; GOTS'!F18,"")</f>
        <v/>
      </c>
      <c r="D22" s="56" t="str">
        <f>IF('Application For TE &amp; GOTS'!G18&lt;&gt;0,'Application For TE &amp; GOTS'!G18,"")</f>
        <v/>
      </c>
      <c r="E22" s="56" t="str">
        <f>IF('Application For TE &amp; GOTS'!H18&lt;&gt;0,'Application For TE &amp; GOTS'!H18,"")</f>
        <v/>
      </c>
      <c r="F22" s="56" t="str">
        <f>IF('Application For TE &amp; GOTS'!I18&lt;&gt;0,'Application For TE &amp; GOTS'!I18,"")</f>
        <v/>
      </c>
      <c r="G22" s="56" t="str">
        <f>IF('Application For TE &amp; GOTS'!J18&lt;&gt;0,'Application For TE &amp; GOTS'!J18,"")</f>
        <v/>
      </c>
      <c r="H22" s="56" t="str">
        <f>IF('Application For TE &amp; GOTS'!K18&lt;&gt;0,'Application For TE &amp; GOTS'!K18,"")</f>
        <v/>
      </c>
      <c r="I22" s="56" t="str">
        <f>IF('Application For TE &amp; GOTS'!L18&lt;&gt;0,'Application For TE &amp; GOTS'!L18,"")</f>
        <v/>
      </c>
      <c r="J22" s="56" t="str">
        <f>IF('Application For TE &amp; GOTS'!M18&lt;&gt;0,'Application For TE &amp; GOTS'!M18,"")</f>
        <v/>
      </c>
      <c r="K22" s="56" t="str">
        <f>IF('Application For TE &amp; GOTS'!N18&lt;&gt;0,'Application For TE &amp; GOTS'!N18,"")</f>
        <v/>
      </c>
      <c r="Q22"/>
    </row>
    <row r="23" spans="1:17" hidden="1">
      <c r="B23" t="str" cm="1">
        <f t="array" ref="B23">IFERROR(INDEX($B$22:$P$22,MATCH(0,INDEX(COUNTIF($A$23:A$23,$B$22:$P$22)+($B$22:$P$22=""),),0)),"")</f>
        <v/>
      </c>
      <c r="C23" t="str" cm="1">
        <f t="array" ref="C23">IFERROR(INDEX($B$22:$P$22,MATCH(0,INDEX(COUNTIF($A$23:B$23,$B$22:$P$22)+($B$22:$P$22=""),),0)),"")</f>
        <v/>
      </c>
      <c r="D23" t="str" cm="1">
        <f t="array" ref="D23">IFERROR(INDEX($B$22:$P$22,MATCH(0,INDEX(COUNTIF($A$23:C$23,$B$22:$P$22)+($B$22:$P$22=""),),0)),"")</f>
        <v/>
      </c>
      <c r="E23" t="str" cm="1">
        <f t="array" ref="E23">IFERROR(INDEX($B$22:$P$22,MATCH(0,INDEX(COUNTIF($A$23:D$23,$B$22:$P$22)+($B$22:$P$22=""),),0)),"")</f>
        <v/>
      </c>
      <c r="F23" t="str" cm="1">
        <f t="array" ref="F23">IFERROR(INDEX($B$22:$P$22,MATCH(0,INDEX(COUNTIF($A$23:E$23,$B$22:$P$22)+($B$22:$P$22=""),),0)),"")</f>
        <v/>
      </c>
      <c r="G23" t="str" cm="1">
        <f t="array" ref="G23">IFERROR(INDEX($B$22:$P$22,MATCH(0,INDEX(COUNTIF($A$23:F$23,$B$22:$P$22)+($B$22:$P$22=""),),0)),"")</f>
        <v/>
      </c>
      <c r="H23" t="str" cm="1">
        <f t="array" ref="H23">IFERROR(INDEX($B$22:$P$22,MATCH(0,INDEX(COUNTIF($A$23:G$23,$B$22:$P$22)+($B$22:$P$22=""),),0)),"")</f>
        <v/>
      </c>
      <c r="I23" t="str" cm="1">
        <f t="array" ref="I23">IFERROR(INDEX($B$22:$P$22,MATCH(0,INDEX(COUNTIF($A$23:H$23,$B$22:$P$22)+($B$22:$P$22=""),),0)),"")</f>
        <v/>
      </c>
      <c r="J23" t="str" cm="1">
        <f t="array" ref="J23">IFERROR(INDEX($B$22:$P$22,MATCH(0,INDEX(COUNTIF($A$23:I$23,$B$22:$P$22)+($B$22:$P$22=""),),0)),"")</f>
        <v/>
      </c>
      <c r="K23" t="str" cm="1">
        <f t="array" ref="K23">IFERROR(INDEX($B$22:$P$22,MATCH(0,INDEX(COUNTIF($A$23:J$23,$B$22:$P$22)+($B$22:$P$22=""),),0)),"")</f>
        <v/>
      </c>
      <c r="L23" t="str" cm="1">
        <f t="array" ref="L23">IFERROR(INDEX($B$22:$P$22,MATCH(0,INDEX(COUNTIF($A$23:K$23,$B$22:$P$22)+($B$22:$P$22=""),),0)),"")</f>
        <v/>
      </c>
      <c r="P23"/>
      <c r="Q23"/>
    </row>
    <row r="24" spans="1:17" hidden="1">
      <c r="B24" t="str">
        <f>CONCATENATE(B23,C23,D23,E23,F23,G23,H23,I23,J23,K23,L23)</f>
        <v/>
      </c>
      <c r="Q24"/>
    </row>
    <row r="25" spans="1:17" hidden="1">
      <c r="B25"/>
      <c r="Q25"/>
    </row>
    <row r="26" spans="1:17" hidden="1">
      <c r="A26" s="56" t="s">
        <v>4704</v>
      </c>
      <c r="B26"/>
      <c r="Q26"/>
    </row>
    <row r="27" spans="1:17" hidden="1">
      <c r="B27" t="str" cm="1">
        <f t="array" ref="B27">IF(ISERROR((FIND("GOTS",B24))),"",_xlfn._xlws.FILTER($T$13:$AH$13,$T$12:$AH$12="GOTS"))</f>
        <v/>
      </c>
      <c r="C27"/>
      <c r="D27"/>
      <c r="E27"/>
      <c r="F27" t="str" cm="1">
        <f t="array" ref="F27">IF(ISERROR((FIND("OCS",B24))),"",_xlfn._xlws.FILTER($T$13:$AH$13,$T$12:$AH$12="OCS"))</f>
        <v/>
      </c>
      <c r="G27"/>
      <c r="H27"/>
      <c r="I27" t="str" cm="1">
        <f t="array" ref="I27">IF(ISERROR((FIND("GRS",B24))),"",_xlfn._xlws.FILTER($T$13:$AH$13,$T$12:$AH$12="GRS"))</f>
        <v/>
      </c>
      <c r="J27"/>
      <c r="K27" s="56" t="str" cm="1">
        <f t="array" ref="K27">IF(ISERROR((FIND("RCS",B24))),"",_xlfn._xlws.FILTER($T$13:$AH$13,$T$12:$AH$12="RCS"))</f>
        <v/>
      </c>
      <c r="M27" s="56" t="str" cm="1">
        <f t="array" ref="M27">IF(ISERROR((FIND("RDS",B24))),"",_xlfn._xlws.FILTER($T$13:$AH$13,$T$12:$AH$12="RDS"))</f>
        <v/>
      </c>
      <c r="N27" s="56" t="str" cm="1">
        <f t="array" ref="N27">IF(ISERROR((FIND("RWS",B24))),"",_xlfn._xlws.FILTER($T$13:$AH$13,$T$12:$AH$12="RWS"))</f>
        <v/>
      </c>
      <c r="O27" s="56" t="str" cm="1">
        <f t="array" ref="O27">IF(ISERROR((FIND("RMS",B24))),"",_xlfn._xlws.FILTER($T$13:$AH$13,$T$12:$AH$12="RMS"))</f>
        <v/>
      </c>
      <c r="P27" s="56" t="str" cm="1">
        <f t="array" ref="P27">IF(ISERROR((FIND("RAS",B24))),"",_xlfn._xlws.FILTER($T$13:$AH$13,$T$12:$AH$12="RAS"))</f>
        <v/>
      </c>
    </row>
    <row r="28" spans="1:17" hidden="1">
      <c r="B28" t="str" cm="1">
        <f t="array" ref="B28">IFERROR(INDEX($B$27:$P$27,MATCH(0,INDEX(COUNTIF($A$28:A$28,$B$27:$P$27)+($B$27:$P$27=""),),0)),"")</f>
        <v/>
      </c>
      <c r="C28" t="str" cm="1">
        <f t="array" ref="C28">IFERROR(INDEX($B$27:$P$27,MATCH(0,INDEX(COUNTIF($A$28:B$28,$B$27:$P$27)+($B$27:$P$27=""),),0)),"")</f>
        <v/>
      </c>
      <c r="D28" t="str" cm="1">
        <f t="array" ref="D28">IFERROR(INDEX($B$27:$P$27,MATCH(0,INDEX(COUNTIF($A$28:C$28,$B$27:$P$27)+($B$27:$P$27=""),),0)),"")</f>
        <v/>
      </c>
      <c r="E28" t="str" cm="1">
        <f t="array" ref="E28">IFERROR(INDEX($B$27:$P$27,MATCH(0,INDEX(COUNTIF($A$28:D$28,$B$27:$P$27)+($B$27:$P$27=""),),0)),"")</f>
        <v/>
      </c>
      <c r="F28" t="str" cm="1">
        <f t="array" ref="F28">IFERROR(INDEX($B$27:$P$27,MATCH(0,INDEX(COUNTIF($A$28:E$28,$B$27:$P$27)+($B$27:$P$27=""),),0)),"")</f>
        <v/>
      </c>
      <c r="G28" t="str" cm="1">
        <f t="array" ref="G28">IFERROR(INDEX($B$27:$P$27,MATCH(0,INDEX(COUNTIF($A$28:F$28,$B$27:$P$27)+($B$27:$P$27=""),),0)),"")</f>
        <v/>
      </c>
      <c r="H28" t="str" cm="1">
        <f t="array" ref="H28">IFERROR(INDEX($B$27:$P$27,MATCH(0,INDEX(COUNTIF($A$28:G$28,$B$27:$P$27)+($B$27:$P$27=""),),0)),"")</f>
        <v/>
      </c>
      <c r="I28" t="str" cm="1">
        <f t="array" ref="I28">IFERROR(INDEX($B$27:$P$27,MATCH(0,INDEX(COUNTIF($A$28:H$28,$B$27:$P$27)+($B$27:$P$27=""),),0)),"")</f>
        <v/>
      </c>
      <c r="J28" t="str" cm="1">
        <f t="array" ref="J28">IFERROR(INDEX($B$27:$P$27,MATCH(0,INDEX(COUNTIF($A$28:I$28,$B$27:$P$27)+($B$27:$P$27=""),),0)),"")</f>
        <v/>
      </c>
      <c r="K28" t="str" cm="1">
        <f t="array" ref="K28">IFERROR(INDEX($B$27:$P$27,MATCH(0,INDEX(COUNTIF($A$28:J$28,$B$27:$P$27)+($B$27:$P$27=""),),0)),"")</f>
        <v/>
      </c>
      <c r="L28" t="str" cm="1">
        <f t="array" ref="L28">IFERROR(INDEX($B$27:$P$27,MATCH(0,INDEX(COUNTIF($A$28:K$28,$B$27:$P$27)+($B$27:$P$27=""),),0)),"")</f>
        <v/>
      </c>
      <c r="M28" t="str" cm="1">
        <f t="array" ref="M28">IFERROR(INDEX($B$27:$P$27,MATCH(0,INDEX(COUNTIF($A$28:L$28,$B$27:$P$27)+($B$27:$P$27=""),),0)),"")</f>
        <v/>
      </c>
      <c r="N28" t="str" cm="1">
        <f t="array" ref="N28">IFERROR(INDEX($B$27:$P$27,MATCH(0,INDEX(COUNTIF($A$28:M$28,$B$27:$P$27)+($B$27:$P$27=""),),0)),"")</f>
        <v/>
      </c>
      <c r="O28" t="str" cm="1">
        <f t="array" ref="O28">IFERROR(INDEX($B$27:$P$27,MATCH(0,INDEX(COUNTIF($A$28:N$28,$B$27:$P$27)+($B$27:$P$27=""),),0)),"")</f>
        <v/>
      </c>
      <c r="P28" t="str" cm="1">
        <f t="array" ref="P28">IFERROR(INDEX($B$27:$P$27,MATCH(0,INDEX(COUNTIF($A$28:O$28,$B$27:$P$27)+($B$27:$P$27=""),),0)),"")</f>
        <v/>
      </c>
    </row>
    <row r="29" spans="1:17" hidden="1">
      <c r="A29"/>
      <c r="B29"/>
    </row>
    <row r="30" spans="1:17" hidden="1">
      <c r="A30"/>
      <c r="B30"/>
    </row>
    <row r="31" spans="1:17" hidden="1">
      <c r="A31"/>
    </row>
    <row r="32" spans="1:17" hidden="1">
      <c r="A32"/>
    </row>
    <row r="33" spans="1:1" hidden="1"/>
    <row r="34" spans="1:1" hidden="1">
      <c r="A34" s="56" t="s">
        <v>4702</v>
      </c>
    </row>
    <row r="35" spans="1:1" hidden="1">
      <c r="A35" s="56" t="s">
        <v>4702</v>
      </c>
    </row>
  </sheetData>
  <phoneticPr fontId="1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S42"/>
  <sheetViews>
    <sheetView topLeftCell="S1" zoomScale="85" zoomScaleNormal="85" workbookViewId="0">
      <selection activeCell="S2" sqref="S2:S5"/>
    </sheetView>
  </sheetViews>
  <sheetFormatPr defaultColWidth="9" defaultRowHeight="15"/>
  <cols>
    <col min="1" max="1" width="15.42578125" style="4" customWidth="1"/>
    <col min="2" max="42" width="15.42578125" style="5" customWidth="1"/>
    <col min="43" max="43" width="15.42578125" style="4" customWidth="1"/>
    <col min="44" max="44" width="9" style="6"/>
    <col min="45" max="45" width="41.5703125" customWidth="1"/>
    <col min="46" max="16384" width="9" style="6"/>
  </cols>
  <sheetData>
    <row r="1" spans="1:45">
      <c r="A1" s="7" t="s">
        <v>275</v>
      </c>
      <c r="B1" s="7" t="s">
        <v>276</v>
      </c>
      <c r="C1" s="7" t="s">
        <v>279</v>
      </c>
      <c r="D1" s="7" t="s">
        <v>629</v>
      </c>
      <c r="E1" s="7" t="s">
        <v>273</v>
      </c>
      <c r="F1" s="7" t="s">
        <v>630</v>
      </c>
      <c r="G1" s="7" t="s">
        <v>280</v>
      </c>
      <c r="H1" s="7" t="s">
        <v>656</v>
      </c>
      <c r="I1" s="7" t="s">
        <v>631</v>
      </c>
      <c r="J1" s="7" t="s">
        <v>657</v>
      </c>
      <c r="K1" s="7" t="s">
        <v>278</v>
      </c>
      <c r="L1" s="7" t="s">
        <v>658</v>
      </c>
      <c r="M1" s="7" t="s">
        <v>267</v>
      </c>
      <c r="N1" s="7" t="s">
        <v>632</v>
      </c>
      <c r="O1" s="7" t="s">
        <v>686</v>
      </c>
      <c r="P1" s="7" t="s">
        <v>274</v>
      </c>
      <c r="Q1" s="7" t="s">
        <v>633</v>
      </c>
      <c r="R1" s="7" t="s">
        <v>634</v>
      </c>
      <c r="S1" s="7" t="s">
        <v>635</v>
      </c>
      <c r="T1" s="7" t="s">
        <v>636</v>
      </c>
      <c r="U1" s="7" t="s">
        <v>637</v>
      </c>
      <c r="V1" s="7" t="s">
        <v>638</v>
      </c>
      <c r="W1" s="7" t="s">
        <v>639</v>
      </c>
      <c r="X1" s="7" t="s">
        <v>277</v>
      </c>
      <c r="Y1" s="7" t="s">
        <v>640</v>
      </c>
      <c r="Z1" s="7" t="s">
        <v>641</v>
      </c>
      <c r="AA1" s="7" t="s">
        <v>642</v>
      </c>
      <c r="AB1" s="7" t="s">
        <v>659</v>
      </c>
      <c r="AC1" s="7" t="s">
        <v>660</v>
      </c>
      <c r="AD1" s="7" t="s">
        <v>643</v>
      </c>
      <c r="AE1" s="7" t="s">
        <v>644</v>
      </c>
      <c r="AF1" s="7" t="s">
        <v>645</v>
      </c>
      <c r="AG1" s="7" t="s">
        <v>646</v>
      </c>
      <c r="AH1" s="7" t="s">
        <v>647</v>
      </c>
      <c r="AI1" s="7" t="s">
        <v>648</v>
      </c>
      <c r="AJ1" s="7" t="s">
        <v>649</v>
      </c>
      <c r="AK1" s="7" t="s">
        <v>650</v>
      </c>
      <c r="AL1" s="7" t="s">
        <v>651</v>
      </c>
      <c r="AM1" s="7" t="s">
        <v>652</v>
      </c>
      <c r="AN1" s="7" t="s">
        <v>653</v>
      </c>
      <c r="AO1" s="7" t="s">
        <v>654</v>
      </c>
      <c r="AP1" s="7" t="s">
        <v>655</v>
      </c>
      <c r="AS1" s="7" t="s">
        <v>644</v>
      </c>
    </row>
    <row r="2" spans="1:45" s="2" customFormat="1" ht="33.75">
      <c r="A2" s="7" t="s">
        <v>50</v>
      </c>
      <c r="B2" s="8" t="s">
        <v>55</v>
      </c>
      <c r="C2" s="9" t="s">
        <v>61</v>
      </c>
      <c r="D2" s="8" t="s">
        <v>41</v>
      </c>
      <c r="E2" s="8" t="s">
        <v>42</v>
      </c>
      <c r="F2" s="8" t="s">
        <v>43</v>
      </c>
      <c r="G2" s="8" t="s">
        <v>62</v>
      </c>
      <c r="H2" s="9" t="s">
        <v>55</v>
      </c>
      <c r="I2" s="8" t="s">
        <v>52</v>
      </c>
      <c r="J2" s="9" t="s">
        <v>49</v>
      </c>
      <c r="K2" s="8" t="s">
        <v>58</v>
      </c>
      <c r="L2" s="9" t="s">
        <v>54</v>
      </c>
      <c r="M2" s="9" t="s">
        <v>56</v>
      </c>
      <c r="N2" s="8" t="s">
        <v>45</v>
      </c>
      <c r="O2" s="8" t="s">
        <v>45</v>
      </c>
      <c r="P2" s="9" t="s">
        <v>48</v>
      </c>
      <c r="Q2" s="9" t="s">
        <v>45</v>
      </c>
      <c r="R2" s="8" t="s">
        <v>45</v>
      </c>
      <c r="S2" s="9" t="s">
        <v>59</v>
      </c>
      <c r="T2" s="9" t="s">
        <v>64</v>
      </c>
      <c r="U2" s="9" t="s">
        <v>60</v>
      </c>
      <c r="V2" s="8" t="s">
        <v>60</v>
      </c>
      <c r="W2" s="9" t="s">
        <v>51</v>
      </c>
      <c r="X2" s="8" t="s">
        <v>57</v>
      </c>
      <c r="Y2" s="9" t="s">
        <v>49</v>
      </c>
      <c r="Z2" s="9" t="s">
        <v>49</v>
      </c>
      <c r="AA2" s="8" t="s">
        <v>53</v>
      </c>
      <c r="AB2" s="9" t="s">
        <v>63</v>
      </c>
      <c r="AC2" s="8" t="s">
        <v>63</v>
      </c>
      <c r="AD2" s="8" t="s">
        <v>46</v>
      </c>
      <c r="AE2" s="8" t="s">
        <v>44</v>
      </c>
      <c r="AF2" s="9" t="s">
        <v>44</v>
      </c>
      <c r="AG2" s="8" t="s">
        <v>46</v>
      </c>
      <c r="AH2" s="8" t="s">
        <v>47</v>
      </c>
      <c r="AI2" s="9" t="s">
        <v>47</v>
      </c>
      <c r="AJ2" s="8" t="s">
        <v>47</v>
      </c>
      <c r="AK2" s="8" t="s">
        <v>44</v>
      </c>
      <c r="AL2" s="8" t="s">
        <v>44</v>
      </c>
      <c r="AM2" s="9" t="s">
        <v>44</v>
      </c>
      <c r="AN2" s="9" t="s">
        <v>44</v>
      </c>
      <c r="AO2" s="9" t="s">
        <v>44</v>
      </c>
      <c r="AP2" s="9" t="s">
        <v>44</v>
      </c>
      <c r="AQ2" s="1"/>
      <c r="AS2" s="7" t="s">
        <v>645</v>
      </c>
    </row>
    <row r="3" spans="1:45" s="2" customFormat="1" ht="33.75">
      <c r="A3" s="10"/>
      <c r="B3" s="11"/>
      <c r="C3" s="11"/>
      <c r="D3" s="9" t="s">
        <v>65</v>
      </c>
      <c r="E3" s="9" t="s">
        <v>66</v>
      </c>
      <c r="F3" s="9" t="s">
        <v>67</v>
      </c>
      <c r="G3" s="9" t="s">
        <v>83</v>
      </c>
      <c r="H3" s="8" t="s">
        <v>80</v>
      </c>
      <c r="I3" s="9" t="s">
        <v>75</v>
      </c>
      <c r="J3" s="8" t="s">
        <v>73</v>
      </c>
      <c r="K3" s="9" t="s">
        <v>59</v>
      </c>
      <c r="L3" s="8" t="s">
        <v>77</v>
      </c>
      <c r="M3" s="8" t="s">
        <v>78</v>
      </c>
      <c r="N3" s="9" t="s">
        <v>69</v>
      </c>
      <c r="O3" s="9" t="s">
        <v>69</v>
      </c>
      <c r="P3" s="8" t="s">
        <v>72</v>
      </c>
      <c r="Q3" s="8" t="s">
        <v>69</v>
      </c>
      <c r="R3" s="9" t="s">
        <v>69</v>
      </c>
      <c r="S3" s="8" t="s">
        <v>79</v>
      </c>
      <c r="T3" s="8" t="s">
        <v>85</v>
      </c>
      <c r="U3" s="8" t="s">
        <v>82</v>
      </c>
      <c r="V3" s="9" t="s">
        <v>82</v>
      </c>
      <c r="W3" s="8" t="s">
        <v>74</v>
      </c>
      <c r="X3" s="9" t="s">
        <v>54</v>
      </c>
      <c r="Y3" s="8" t="s">
        <v>81</v>
      </c>
      <c r="Z3" s="8" t="s">
        <v>81</v>
      </c>
      <c r="AA3" s="9" t="s">
        <v>76</v>
      </c>
      <c r="AB3" s="8" t="s">
        <v>84</v>
      </c>
      <c r="AC3" s="9" t="s">
        <v>84</v>
      </c>
      <c r="AD3" s="9" t="s">
        <v>70</v>
      </c>
      <c r="AE3" s="9" t="s">
        <v>68</v>
      </c>
      <c r="AF3" s="8" t="s">
        <v>68</v>
      </c>
      <c r="AG3" s="9" t="s">
        <v>70</v>
      </c>
      <c r="AH3" s="9" t="s">
        <v>71</v>
      </c>
      <c r="AI3" s="8" t="s">
        <v>71</v>
      </c>
      <c r="AJ3" s="9" t="s">
        <v>71</v>
      </c>
      <c r="AK3" s="9" t="s">
        <v>68</v>
      </c>
      <c r="AL3" s="9" t="s">
        <v>68</v>
      </c>
      <c r="AM3" s="8" t="s">
        <v>68</v>
      </c>
      <c r="AN3" s="8" t="s">
        <v>68</v>
      </c>
      <c r="AO3" s="8" t="s">
        <v>68</v>
      </c>
      <c r="AP3" s="8" t="s">
        <v>68</v>
      </c>
      <c r="AQ3" s="1"/>
      <c r="AS3" s="7" t="s">
        <v>654</v>
      </c>
    </row>
    <row r="4" spans="1:45" s="2" customFormat="1" ht="33.75">
      <c r="A4" s="10"/>
      <c r="B4" s="11"/>
      <c r="C4" s="11"/>
      <c r="D4" s="11"/>
      <c r="E4" s="11"/>
      <c r="F4" s="11"/>
      <c r="G4" s="11"/>
      <c r="H4" s="11"/>
      <c r="I4" s="11"/>
      <c r="J4" s="9" t="s">
        <v>91</v>
      </c>
      <c r="K4" s="8" t="s">
        <v>96</v>
      </c>
      <c r="L4" s="9" t="s">
        <v>93</v>
      </c>
      <c r="M4" s="9" t="s">
        <v>94</v>
      </c>
      <c r="N4" s="8" t="s">
        <v>87</v>
      </c>
      <c r="O4" s="8" t="s">
        <v>87</v>
      </c>
      <c r="P4" s="9" t="s">
        <v>90</v>
      </c>
      <c r="Q4" s="9" t="s">
        <v>87</v>
      </c>
      <c r="R4" s="8" t="s">
        <v>87</v>
      </c>
      <c r="S4" s="9" t="s">
        <v>97</v>
      </c>
      <c r="T4" s="9" t="s">
        <v>101</v>
      </c>
      <c r="U4" s="9" t="s">
        <v>99</v>
      </c>
      <c r="V4" s="8" t="s">
        <v>99</v>
      </c>
      <c r="W4" s="9" t="s">
        <v>58</v>
      </c>
      <c r="X4" s="8" t="s">
        <v>95</v>
      </c>
      <c r="Y4" s="9" t="s">
        <v>98</v>
      </c>
      <c r="Z4" s="9" t="s">
        <v>98</v>
      </c>
      <c r="AA4" s="8" t="s">
        <v>92</v>
      </c>
      <c r="AB4" s="9" t="s">
        <v>100</v>
      </c>
      <c r="AC4" s="8" t="s">
        <v>100</v>
      </c>
      <c r="AD4" s="8" t="s">
        <v>88</v>
      </c>
      <c r="AE4" s="8" t="s">
        <v>86</v>
      </c>
      <c r="AF4" s="9" t="s">
        <v>86</v>
      </c>
      <c r="AG4" s="8" t="s">
        <v>88</v>
      </c>
      <c r="AH4" s="8" t="s">
        <v>89</v>
      </c>
      <c r="AI4" s="9" t="s">
        <v>89</v>
      </c>
      <c r="AJ4" s="8" t="s">
        <v>89</v>
      </c>
      <c r="AK4" s="8" t="s">
        <v>86</v>
      </c>
      <c r="AL4" s="8" t="s">
        <v>86</v>
      </c>
      <c r="AM4" s="9" t="s">
        <v>86</v>
      </c>
      <c r="AN4" s="9" t="s">
        <v>86</v>
      </c>
      <c r="AO4" s="9" t="s">
        <v>86</v>
      </c>
      <c r="AP4" s="9" t="s">
        <v>86</v>
      </c>
      <c r="AQ4" s="1"/>
      <c r="AS4" s="7" t="s">
        <v>655</v>
      </c>
    </row>
    <row r="5" spans="1:45" s="2" customFormat="1" ht="22.5">
      <c r="A5" s="10"/>
      <c r="B5" s="11"/>
      <c r="C5" s="11"/>
      <c r="D5" s="11"/>
      <c r="E5" s="11"/>
      <c r="F5" s="11"/>
      <c r="G5" s="11"/>
      <c r="H5" s="11"/>
      <c r="I5" s="11"/>
      <c r="J5" s="11"/>
      <c r="K5" s="11"/>
      <c r="L5" s="11"/>
      <c r="M5" s="11"/>
      <c r="N5" s="9" t="s">
        <v>103</v>
      </c>
      <c r="O5" s="9" t="s">
        <v>103</v>
      </c>
      <c r="P5" s="8" t="s">
        <v>106</v>
      </c>
      <c r="Q5" s="8" t="s">
        <v>103</v>
      </c>
      <c r="R5" s="9" t="s">
        <v>103</v>
      </c>
      <c r="S5" s="8" t="s">
        <v>58</v>
      </c>
      <c r="T5" s="8" t="s">
        <v>112</v>
      </c>
      <c r="U5" s="8" t="s">
        <v>110</v>
      </c>
      <c r="V5" s="9" t="s">
        <v>110</v>
      </c>
      <c r="W5" s="8" t="s">
        <v>107</v>
      </c>
      <c r="X5" s="9" t="s">
        <v>66</v>
      </c>
      <c r="Y5" s="8" t="s">
        <v>109</v>
      </c>
      <c r="Z5" s="8" t="s">
        <v>109</v>
      </c>
      <c r="AA5" s="9" t="s">
        <v>108</v>
      </c>
      <c r="AB5" s="8" t="s">
        <v>111</v>
      </c>
      <c r="AC5" s="9" t="s">
        <v>111</v>
      </c>
      <c r="AD5" s="9" t="s">
        <v>104</v>
      </c>
      <c r="AE5" s="9" t="s">
        <v>102</v>
      </c>
      <c r="AF5" s="8" t="s">
        <v>102</v>
      </c>
      <c r="AG5" s="9" t="s">
        <v>104</v>
      </c>
      <c r="AH5" s="9" t="s">
        <v>105</v>
      </c>
      <c r="AI5" s="8" t="s">
        <v>105</v>
      </c>
      <c r="AJ5" s="9" t="s">
        <v>105</v>
      </c>
      <c r="AK5" s="9" t="s">
        <v>102</v>
      </c>
      <c r="AL5" s="9" t="s">
        <v>102</v>
      </c>
      <c r="AM5" s="8" t="s">
        <v>102</v>
      </c>
      <c r="AN5" s="8" t="s">
        <v>102</v>
      </c>
      <c r="AO5" s="8" t="s">
        <v>102</v>
      </c>
      <c r="AP5" s="8" t="s">
        <v>102</v>
      </c>
      <c r="AQ5" s="1"/>
      <c r="AS5" s="7" t="s">
        <v>650</v>
      </c>
    </row>
    <row r="6" spans="1:45" s="2" customFormat="1" ht="33.75">
      <c r="A6" s="10"/>
      <c r="B6" s="11"/>
      <c r="C6" s="11"/>
      <c r="D6" s="11"/>
      <c r="E6" s="11"/>
      <c r="F6" s="11"/>
      <c r="G6" s="11"/>
      <c r="H6" s="11"/>
      <c r="I6" s="11"/>
      <c r="J6" s="11"/>
      <c r="K6" s="11"/>
      <c r="L6" s="11"/>
      <c r="M6" s="11"/>
      <c r="N6" s="11"/>
      <c r="O6" s="11"/>
      <c r="P6" s="11"/>
      <c r="Q6" s="11"/>
      <c r="R6" s="11"/>
      <c r="S6" s="11"/>
      <c r="T6" s="9" t="s">
        <v>121</v>
      </c>
      <c r="U6" s="9" t="s">
        <v>119</v>
      </c>
      <c r="V6" s="8" t="s">
        <v>119</v>
      </c>
      <c r="W6" s="9" t="s">
        <v>116</v>
      </c>
      <c r="X6" s="8" t="s">
        <v>67</v>
      </c>
      <c r="Y6" s="9" t="s">
        <v>118</v>
      </c>
      <c r="Z6" s="9" t="s">
        <v>118</v>
      </c>
      <c r="AA6" s="8" t="s">
        <v>117</v>
      </c>
      <c r="AB6" s="9" t="s">
        <v>120</v>
      </c>
      <c r="AC6" s="8" t="s">
        <v>120</v>
      </c>
      <c r="AD6" s="8" t="s">
        <v>114</v>
      </c>
      <c r="AE6" s="8" t="s">
        <v>113</v>
      </c>
      <c r="AF6" s="9" t="s">
        <v>113</v>
      </c>
      <c r="AG6" s="8" t="s">
        <v>114</v>
      </c>
      <c r="AH6" s="8" t="s">
        <v>115</v>
      </c>
      <c r="AI6" s="9" t="s">
        <v>115</v>
      </c>
      <c r="AJ6" s="8" t="s">
        <v>115</v>
      </c>
      <c r="AK6" s="8" t="s">
        <v>113</v>
      </c>
      <c r="AL6" s="8" t="s">
        <v>113</v>
      </c>
      <c r="AM6" s="9" t="s">
        <v>113</v>
      </c>
      <c r="AN6" s="9" t="s">
        <v>113</v>
      </c>
      <c r="AO6" s="9" t="s">
        <v>113</v>
      </c>
      <c r="AP6" s="9" t="s">
        <v>113</v>
      </c>
      <c r="AQ6" s="1"/>
      <c r="AS6" s="7" t="s">
        <v>651</v>
      </c>
    </row>
    <row r="7" spans="1:45" s="2" customFormat="1" ht="33.75">
      <c r="A7" s="10"/>
      <c r="B7" s="11"/>
      <c r="C7" s="11"/>
      <c r="D7" s="11"/>
      <c r="E7" s="11"/>
      <c r="F7" s="11"/>
      <c r="G7" s="11"/>
      <c r="H7" s="11"/>
      <c r="I7" s="11"/>
      <c r="J7" s="11"/>
      <c r="K7" s="11"/>
      <c r="L7" s="11"/>
      <c r="M7" s="11"/>
      <c r="N7" s="11"/>
      <c r="O7" s="11"/>
      <c r="P7" s="11"/>
      <c r="Q7" s="11"/>
      <c r="R7" s="11"/>
      <c r="S7" s="11"/>
      <c r="T7" s="11"/>
      <c r="U7" s="11"/>
      <c r="V7" s="11"/>
      <c r="W7" s="8" t="s">
        <v>125</v>
      </c>
      <c r="X7" s="9" t="s">
        <v>43</v>
      </c>
      <c r="Y7" s="8" t="s">
        <v>120</v>
      </c>
      <c r="Z7" s="8" t="s">
        <v>120</v>
      </c>
      <c r="AA7" s="9" t="s">
        <v>126</v>
      </c>
      <c r="AB7" s="8" t="s">
        <v>127</v>
      </c>
      <c r="AC7" s="9" t="s">
        <v>127</v>
      </c>
      <c r="AD7" s="9" t="s">
        <v>123</v>
      </c>
      <c r="AE7" s="9" t="s">
        <v>122</v>
      </c>
      <c r="AF7" s="8" t="s">
        <v>122</v>
      </c>
      <c r="AG7" s="9" t="s">
        <v>123</v>
      </c>
      <c r="AH7" s="9" t="s">
        <v>124</v>
      </c>
      <c r="AI7" s="8" t="s">
        <v>124</v>
      </c>
      <c r="AJ7" s="9" t="s">
        <v>124</v>
      </c>
      <c r="AK7" s="9" t="s">
        <v>122</v>
      </c>
      <c r="AL7" s="9" t="s">
        <v>122</v>
      </c>
      <c r="AM7" s="8" t="s">
        <v>122</v>
      </c>
      <c r="AN7" s="8" t="s">
        <v>122</v>
      </c>
      <c r="AO7" s="8" t="s">
        <v>122</v>
      </c>
      <c r="AP7" s="8" t="s">
        <v>122</v>
      </c>
      <c r="AQ7" s="1"/>
      <c r="AS7" s="7" t="s">
        <v>629</v>
      </c>
    </row>
    <row r="8" spans="1:45" s="2" customFormat="1" ht="22.5">
      <c r="A8" s="10"/>
      <c r="B8" s="11"/>
      <c r="C8" s="11"/>
      <c r="D8" s="11"/>
      <c r="E8" s="11"/>
      <c r="F8" s="11"/>
      <c r="G8" s="11"/>
      <c r="H8" s="11"/>
      <c r="I8" s="11"/>
      <c r="J8" s="11"/>
      <c r="K8" s="11"/>
      <c r="L8" s="11"/>
      <c r="M8" s="11"/>
      <c r="N8" s="11"/>
      <c r="O8" s="11"/>
      <c r="P8" s="11"/>
      <c r="Q8" s="11"/>
      <c r="R8" s="11"/>
      <c r="S8" s="11"/>
      <c r="T8" s="11"/>
      <c r="U8" s="11"/>
      <c r="V8" s="11"/>
      <c r="W8" s="11"/>
      <c r="X8" s="11"/>
      <c r="Y8" s="11"/>
      <c r="Z8" s="11"/>
      <c r="AA8" s="8" t="s">
        <v>131</v>
      </c>
      <c r="AB8" s="9" t="s">
        <v>109</v>
      </c>
      <c r="AC8" s="8" t="s">
        <v>109</v>
      </c>
      <c r="AD8" s="8" t="s">
        <v>129</v>
      </c>
      <c r="AE8" s="8" t="s">
        <v>128</v>
      </c>
      <c r="AF8" s="9" t="s">
        <v>128</v>
      </c>
      <c r="AG8" s="8" t="s">
        <v>129</v>
      </c>
      <c r="AH8" s="8" t="s">
        <v>130</v>
      </c>
      <c r="AI8" s="9" t="s">
        <v>130</v>
      </c>
      <c r="AJ8" s="8" t="s">
        <v>130</v>
      </c>
      <c r="AK8" s="8" t="s">
        <v>128</v>
      </c>
      <c r="AL8" s="8" t="s">
        <v>128</v>
      </c>
      <c r="AM8" s="9" t="s">
        <v>128</v>
      </c>
      <c r="AN8" s="9" t="s">
        <v>128</v>
      </c>
      <c r="AO8" s="9" t="s">
        <v>128</v>
      </c>
      <c r="AP8" s="9" t="s">
        <v>128</v>
      </c>
      <c r="AQ8" s="1"/>
      <c r="AS8" s="7" t="s">
        <v>652</v>
      </c>
    </row>
    <row r="9" spans="1:45" s="2" customFormat="1" ht="22.5">
      <c r="A9" s="10"/>
      <c r="B9" s="11"/>
      <c r="C9" s="11"/>
      <c r="D9" s="11"/>
      <c r="E9" s="11"/>
      <c r="F9" s="11"/>
      <c r="G9" s="11"/>
      <c r="H9" s="11"/>
      <c r="I9" s="11"/>
      <c r="J9" s="11"/>
      <c r="K9" s="11"/>
      <c r="L9" s="11"/>
      <c r="M9" s="11"/>
      <c r="N9" s="11"/>
      <c r="O9" s="11"/>
      <c r="P9" s="11"/>
      <c r="Q9" s="11"/>
      <c r="R9" s="11"/>
      <c r="S9" s="11"/>
      <c r="T9" s="11"/>
      <c r="U9" s="11"/>
      <c r="V9" s="11"/>
      <c r="W9" s="11"/>
      <c r="X9" s="11"/>
      <c r="Y9" s="11"/>
      <c r="Z9" s="11"/>
      <c r="AA9" s="9" t="s">
        <v>134</v>
      </c>
      <c r="AB9" s="8" t="s">
        <v>49</v>
      </c>
      <c r="AC9" s="9" t="s">
        <v>49</v>
      </c>
      <c r="AD9" s="9" t="s">
        <v>133</v>
      </c>
      <c r="AE9" s="9" t="s">
        <v>132</v>
      </c>
      <c r="AF9" s="8" t="s">
        <v>132</v>
      </c>
      <c r="AG9" s="9" t="s">
        <v>133</v>
      </c>
      <c r="AH9" s="9" t="s">
        <v>125</v>
      </c>
      <c r="AI9" s="8" t="s">
        <v>125</v>
      </c>
      <c r="AJ9" s="9" t="s">
        <v>125</v>
      </c>
      <c r="AK9" s="9" t="s">
        <v>132</v>
      </c>
      <c r="AL9" s="9" t="s">
        <v>132</v>
      </c>
      <c r="AM9" s="8" t="s">
        <v>132</v>
      </c>
      <c r="AN9" s="8" t="s">
        <v>132</v>
      </c>
      <c r="AO9" s="8" t="s">
        <v>132</v>
      </c>
      <c r="AP9" s="8" t="s">
        <v>132</v>
      </c>
      <c r="AQ9" s="1"/>
      <c r="AS9" s="7" t="s">
        <v>653</v>
      </c>
    </row>
    <row r="10" spans="1:45" s="2" customFormat="1" ht="22.5">
      <c r="A10" s="10"/>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8" t="s">
        <v>42</v>
      </c>
      <c r="AB10" s="9" t="s">
        <v>118</v>
      </c>
      <c r="AC10" s="8" t="s">
        <v>118</v>
      </c>
      <c r="AD10" s="8" t="s">
        <v>136</v>
      </c>
      <c r="AE10" s="8" t="s">
        <v>135</v>
      </c>
      <c r="AF10" s="9" t="s">
        <v>135</v>
      </c>
      <c r="AG10" s="8" t="s">
        <v>136</v>
      </c>
      <c r="AH10" s="8" t="s">
        <v>137</v>
      </c>
      <c r="AI10" s="9" t="s">
        <v>137</v>
      </c>
      <c r="AJ10" s="8" t="s">
        <v>137</v>
      </c>
      <c r="AK10" s="8" t="s">
        <v>135</v>
      </c>
      <c r="AL10" s="8" t="s">
        <v>135</v>
      </c>
      <c r="AM10" s="9" t="s">
        <v>135</v>
      </c>
      <c r="AN10" s="9" t="s">
        <v>135</v>
      </c>
      <c r="AO10" s="9" t="s">
        <v>135</v>
      </c>
      <c r="AP10" s="9" t="s">
        <v>135</v>
      </c>
      <c r="AQ10" s="1"/>
      <c r="AS10" s="7" t="s">
        <v>633</v>
      </c>
    </row>
    <row r="11" spans="1:45" s="2" customFormat="1" ht="22.5">
      <c r="A11" s="10"/>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9" t="s">
        <v>105</v>
      </c>
      <c r="AE11" s="9" t="s">
        <v>138</v>
      </c>
      <c r="AF11" s="8" t="s">
        <v>138</v>
      </c>
      <c r="AG11" s="9" t="s">
        <v>140</v>
      </c>
      <c r="AH11" s="9" t="s">
        <v>139</v>
      </c>
      <c r="AI11" s="8" t="s">
        <v>139</v>
      </c>
      <c r="AJ11" s="9" t="s">
        <v>139</v>
      </c>
      <c r="AK11" s="9" t="s">
        <v>138</v>
      </c>
      <c r="AL11" s="9" t="s">
        <v>138</v>
      </c>
      <c r="AM11" s="8" t="s">
        <v>138</v>
      </c>
      <c r="AN11" s="8" t="s">
        <v>138</v>
      </c>
      <c r="AO11" s="8" t="s">
        <v>138</v>
      </c>
      <c r="AP11" s="8" t="s">
        <v>138</v>
      </c>
      <c r="AQ11" s="1"/>
      <c r="AS11" s="7" t="s">
        <v>632</v>
      </c>
    </row>
    <row r="12" spans="1:45" s="2" customFormat="1" ht="22.5">
      <c r="A12" s="10"/>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8" t="s">
        <v>142</v>
      </c>
      <c r="AI12" s="9" t="s">
        <v>142</v>
      </c>
      <c r="AJ12" s="8" t="s">
        <v>142</v>
      </c>
      <c r="AK12" s="8" t="s">
        <v>141</v>
      </c>
      <c r="AL12" s="8" t="s">
        <v>141</v>
      </c>
      <c r="AM12" s="9" t="s">
        <v>141</v>
      </c>
      <c r="AN12" s="9" t="s">
        <v>141</v>
      </c>
      <c r="AO12" s="9" t="s">
        <v>141</v>
      </c>
      <c r="AP12" s="9" t="s">
        <v>141</v>
      </c>
      <c r="AQ12" s="1"/>
      <c r="AS12" s="7" t="s">
        <v>686</v>
      </c>
    </row>
    <row r="13" spans="1:45" s="2" customFormat="1" ht="33.75">
      <c r="A13" s="10"/>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9" t="s">
        <v>143</v>
      </c>
      <c r="AL13" s="9" t="s">
        <v>143</v>
      </c>
      <c r="AM13" s="8" t="s">
        <v>143</v>
      </c>
      <c r="AN13" s="8" t="s">
        <v>143</v>
      </c>
      <c r="AO13" s="8" t="s">
        <v>143</v>
      </c>
      <c r="AP13" s="8" t="s">
        <v>143</v>
      </c>
      <c r="AQ13" s="1"/>
      <c r="AS13" s="7" t="s">
        <v>634</v>
      </c>
    </row>
    <row r="14" spans="1:45" s="2" customFormat="1" ht="11.25">
      <c r="A14" s="10"/>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9"/>
      <c r="AL14" s="9"/>
      <c r="AM14" s="8"/>
      <c r="AN14" s="8"/>
      <c r="AO14" s="8"/>
      <c r="AP14" s="8"/>
      <c r="AQ14" s="1"/>
      <c r="AS14" s="7" t="s">
        <v>274</v>
      </c>
    </row>
    <row r="15" spans="1:45" s="2" customFormat="1" ht="45">
      <c r="A15" s="7" t="s">
        <v>10</v>
      </c>
      <c r="B15" s="8" t="s">
        <v>17</v>
      </c>
      <c r="C15" s="9" t="s">
        <v>29</v>
      </c>
      <c r="D15" s="9" t="s">
        <v>0</v>
      </c>
      <c r="E15" s="8" t="s">
        <v>1</v>
      </c>
      <c r="F15" s="8" t="s">
        <v>2</v>
      </c>
      <c r="G15" s="8" t="s">
        <v>30</v>
      </c>
      <c r="H15" s="9" t="s">
        <v>24</v>
      </c>
      <c r="I15" s="8" t="s">
        <v>14</v>
      </c>
      <c r="J15" s="9" t="s">
        <v>9</v>
      </c>
      <c r="K15" s="8" t="s">
        <v>22</v>
      </c>
      <c r="L15" s="9" t="s">
        <v>16</v>
      </c>
      <c r="M15" s="9" t="s">
        <v>20</v>
      </c>
      <c r="N15" s="8" t="s">
        <v>5</v>
      </c>
      <c r="O15" s="8" t="s">
        <v>687</v>
      </c>
      <c r="P15" s="9" t="s">
        <v>8</v>
      </c>
      <c r="Q15" s="9" t="s">
        <v>12</v>
      </c>
      <c r="R15" s="8" t="s">
        <v>31</v>
      </c>
      <c r="S15" s="9" t="s">
        <v>23</v>
      </c>
      <c r="T15" s="9" t="s">
        <v>40</v>
      </c>
      <c r="U15" s="9" t="s">
        <v>27</v>
      </c>
      <c r="V15" s="8" t="s">
        <v>28</v>
      </c>
      <c r="W15" s="9" t="s">
        <v>11</v>
      </c>
      <c r="X15" s="8" t="s">
        <v>21</v>
      </c>
      <c r="Y15" s="9" t="s">
        <v>25</v>
      </c>
      <c r="Z15" s="9" t="s">
        <v>26</v>
      </c>
      <c r="AA15" s="8" t="s">
        <v>15</v>
      </c>
      <c r="AB15" s="9" t="s">
        <v>36</v>
      </c>
      <c r="AC15" s="8" t="s">
        <v>37</v>
      </c>
      <c r="AD15" s="8" t="s">
        <v>6</v>
      </c>
      <c r="AE15" s="9" t="s">
        <v>18</v>
      </c>
      <c r="AF15" s="9" t="s">
        <v>19</v>
      </c>
      <c r="AG15" s="8" t="s">
        <v>32</v>
      </c>
      <c r="AH15" s="8" t="s">
        <v>7</v>
      </c>
      <c r="AI15" s="9" t="s">
        <v>13</v>
      </c>
      <c r="AJ15" s="8" t="s">
        <v>33</v>
      </c>
      <c r="AK15" s="8" t="s">
        <v>3</v>
      </c>
      <c r="AL15" s="8" t="s">
        <v>4</v>
      </c>
      <c r="AM15" s="9" t="s">
        <v>34</v>
      </c>
      <c r="AN15" s="9" t="s">
        <v>35</v>
      </c>
      <c r="AO15" s="9" t="s">
        <v>38</v>
      </c>
      <c r="AP15" s="9" t="s">
        <v>39</v>
      </c>
      <c r="AQ15" s="1"/>
      <c r="AS15" s="7" t="s">
        <v>648</v>
      </c>
    </row>
    <row r="16" spans="1:45" s="2" customFormat="1" ht="11.25">
      <c r="A16" s="1"/>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1"/>
      <c r="AS16" s="7" t="s">
        <v>647</v>
      </c>
    </row>
    <row r="17" spans="1:45" s="2" customFormat="1" ht="11.25">
      <c r="A17" s="1"/>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1"/>
      <c r="AS17" s="7" t="s">
        <v>649</v>
      </c>
    </row>
    <row r="18" spans="1:45" s="2" customFormat="1" ht="11.25">
      <c r="A18" s="1"/>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1"/>
      <c r="AS18" s="7" t="s">
        <v>643</v>
      </c>
    </row>
    <row r="19" spans="1:45" s="2" customFormat="1" ht="11.25">
      <c r="A19" s="1"/>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1"/>
      <c r="AS19" s="7" t="s">
        <v>646</v>
      </c>
    </row>
    <row r="20" spans="1:45">
      <c r="AS20" s="7" t="s">
        <v>636</v>
      </c>
    </row>
    <row r="21" spans="1:45">
      <c r="AS21" s="7" t="s">
        <v>642</v>
      </c>
    </row>
    <row r="22" spans="1:45">
      <c r="AS22" s="7" t="s">
        <v>639</v>
      </c>
    </row>
    <row r="23" spans="1:45">
      <c r="AS23" s="7" t="s">
        <v>630</v>
      </c>
    </row>
    <row r="24" spans="1:45">
      <c r="AS24" s="7" t="s">
        <v>657</v>
      </c>
    </row>
    <row r="25" spans="1:45">
      <c r="AS25" s="7" t="s">
        <v>280</v>
      </c>
    </row>
    <row r="26" spans="1:45">
      <c r="AS26" s="7" t="s">
        <v>279</v>
      </c>
    </row>
    <row r="27" spans="1:45">
      <c r="AS27" s="7" t="s">
        <v>275</v>
      </c>
    </row>
    <row r="28" spans="1:45">
      <c r="AS28" s="7" t="s">
        <v>278</v>
      </c>
    </row>
    <row r="29" spans="1:45">
      <c r="AS29" s="7" t="s">
        <v>273</v>
      </c>
    </row>
    <row r="30" spans="1:45">
      <c r="AS30" s="7" t="s">
        <v>631</v>
      </c>
    </row>
    <row r="31" spans="1:45">
      <c r="AS31" s="7" t="s">
        <v>658</v>
      </c>
    </row>
    <row r="32" spans="1:45">
      <c r="AS32" s="7" t="s">
        <v>276</v>
      </c>
    </row>
    <row r="33" spans="45:45">
      <c r="AS33" s="7" t="s">
        <v>267</v>
      </c>
    </row>
    <row r="34" spans="45:45">
      <c r="AS34" s="7" t="s">
        <v>277</v>
      </c>
    </row>
    <row r="35" spans="45:45">
      <c r="AS35" s="7" t="s">
        <v>635</v>
      </c>
    </row>
    <row r="36" spans="45:45">
      <c r="AS36" s="7" t="s">
        <v>656</v>
      </c>
    </row>
    <row r="37" spans="45:45">
      <c r="AS37" s="7" t="s">
        <v>640</v>
      </c>
    </row>
    <row r="38" spans="45:45">
      <c r="AS38" s="7" t="s">
        <v>641</v>
      </c>
    </row>
    <row r="39" spans="45:45">
      <c r="AS39" s="7" t="s">
        <v>637</v>
      </c>
    </row>
    <row r="40" spans="45:45">
      <c r="AS40" s="7" t="s">
        <v>638</v>
      </c>
    </row>
    <row r="41" spans="45:45">
      <c r="AS41" s="7" t="s">
        <v>659</v>
      </c>
    </row>
    <row r="42" spans="45:45">
      <c r="AS42" s="7" t="s">
        <v>660</v>
      </c>
    </row>
  </sheetData>
  <sheetProtection selectLockedCells="1"/>
  <phoneticPr fontId="3" type="noConversion"/>
  <conditionalFormatting sqref="A2:AP15">
    <cfRule type="containsBlanks" dxfId="8" priority="3">
      <formula>LEN(TRIM(A2))=0</formula>
    </cfRule>
  </conditionalFormatting>
  <conditionalFormatting sqref="A1:AP1">
    <cfRule type="containsBlanks" dxfId="7" priority="2">
      <formula>LEN(TRIM(A1))=0</formula>
    </cfRule>
  </conditionalFormatting>
  <conditionalFormatting sqref="AS1:AS42">
    <cfRule type="containsBlanks" dxfId="6" priority="1">
      <formula>LEN(TRIM(AS1))=0</formula>
    </cfRule>
  </conditionalFormatting>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B8C60-08C7-4779-91F7-1FE42C18DFB4}">
  <dimension ref="A1:R33"/>
  <sheetViews>
    <sheetView zoomScale="85" zoomScaleNormal="85" workbookViewId="0">
      <selection activeCell="D11" sqref="D11:E11"/>
    </sheetView>
  </sheetViews>
  <sheetFormatPr defaultRowHeight="15"/>
  <cols>
    <col min="8" max="8" width="24.5703125" bestFit="1" customWidth="1"/>
    <col min="9" max="9" width="22" customWidth="1"/>
    <col min="10" max="10" width="22.42578125" bestFit="1" customWidth="1"/>
    <col min="11" max="11" width="20.28515625" bestFit="1" customWidth="1"/>
    <col min="12" max="12" width="41.5703125" bestFit="1" customWidth="1"/>
    <col min="13" max="13" width="40.7109375" bestFit="1" customWidth="1"/>
    <col min="14" max="14" width="50.85546875" bestFit="1" customWidth="1"/>
    <col min="15" max="15" width="49.85546875" bestFit="1" customWidth="1"/>
    <col min="16" max="16" width="40.5703125" bestFit="1" customWidth="1"/>
    <col min="17" max="17" width="41.42578125" bestFit="1" customWidth="1"/>
    <col min="18" max="18" width="15.7109375" customWidth="1"/>
  </cols>
  <sheetData>
    <row r="1" spans="1:18" ht="45">
      <c r="A1" s="63" t="s">
        <v>283</v>
      </c>
      <c r="B1" t="s">
        <v>285</v>
      </c>
      <c r="C1" t="s">
        <v>286</v>
      </c>
      <c r="D1" s="63" t="s">
        <v>4433</v>
      </c>
      <c r="E1" s="63" t="s">
        <v>282</v>
      </c>
      <c r="H1" s="69" t="s">
        <v>4665</v>
      </c>
      <c r="I1" s="69" t="s">
        <v>278</v>
      </c>
      <c r="J1" s="69" t="s">
        <v>4666</v>
      </c>
      <c r="K1" s="69" t="s">
        <v>4667</v>
      </c>
      <c r="L1" s="69" t="s">
        <v>4668</v>
      </c>
      <c r="M1" s="69" t="s">
        <v>4669</v>
      </c>
      <c r="N1" s="69" t="s">
        <v>4670</v>
      </c>
      <c r="O1" s="69" t="s">
        <v>4671</v>
      </c>
      <c r="P1" s="69" t="s">
        <v>4672</v>
      </c>
      <c r="Q1" s="69" t="s">
        <v>4673</v>
      </c>
      <c r="R1" s="69" t="s">
        <v>267</v>
      </c>
    </row>
    <row r="2" spans="1:18">
      <c r="A2" s="64" t="s">
        <v>318</v>
      </c>
      <c r="B2" s="65" t="s">
        <v>290</v>
      </c>
      <c r="C2" s="65" t="s">
        <v>290</v>
      </c>
      <c r="D2" s="65" t="s">
        <v>290</v>
      </c>
      <c r="E2" s="64" t="s">
        <v>318</v>
      </c>
      <c r="H2" s="154" t="s">
        <v>59</v>
      </c>
      <c r="I2" s="154" t="s">
        <v>59</v>
      </c>
      <c r="J2" s="68" t="s">
        <v>123</v>
      </c>
      <c r="K2" s="68" t="s">
        <v>123</v>
      </c>
      <c r="L2" s="68" t="s">
        <v>4709</v>
      </c>
      <c r="M2" s="68" t="s">
        <v>4709</v>
      </c>
      <c r="N2" s="68" t="s">
        <v>120</v>
      </c>
      <c r="O2" s="68" t="s">
        <v>120</v>
      </c>
      <c r="P2" s="68" t="s">
        <v>119</v>
      </c>
      <c r="Q2" s="68" t="s">
        <v>119</v>
      </c>
      <c r="R2" s="68" t="s">
        <v>94</v>
      </c>
    </row>
    <row r="3" spans="1:18">
      <c r="A3" s="64" t="s">
        <v>339</v>
      </c>
      <c r="B3" s="65" t="s">
        <v>297</v>
      </c>
      <c r="C3" s="65" t="s">
        <v>297</v>
      </c>
      <c r="D3" s="65" t="s">
        <v>297</v>
      </c>
      <c r="E3" s="64" t="s">
        <v>339</v>
      </c>
      <c r="H3" s="68" t="s">
        <v>58</v>
      </c>
      <c r="I3" s="68" t="s">
        <v>58</v>
      </c>
      <c r="J3" s="68" t="s">
        <v>4708</v>
      </c>
      <c r="K3" s="68" t="s">
        <v>4708</v>
      </c>
      <c r="L3" s="68" t="s">
        <v>120</v>
      </c>
      <c r="M3" s="68" t="s">
        <v>120</v>
      </c>
      <c r="N3" s="68"/>
      <c r="O3" s="68"/>
      <c r="P3" s="68"/>
      <c r="Q3" s="68"/>
      <c r="R3" s="68"/>
    </row>
    <row r="4" spans="1:18">
      <c r="A4" s="64" t="s">
        <v>347</v>
      </c>
      <c r="B4" s="65" t="s">
        <v>318</v>
      </c>
      <c r="C4" s="65" t="s">
        <v>318</v>
      </c>
      <c r="D4" s="65" t="s">
        <v>318</v>
      </c>
      <c r="E4" s="64" t="s">
        <v>347</v>
      </c>
      <c r="H4" s="68" t="s">
        <v>4705</v>
      </c>
      <c r="I4" s="68" t="s">
        <v>4705</v>
      </c>
      <c r="J4" s="68"/>
      <c r="K4" s="68" t="s">
        <v>105</v>
      </c>
      <c r="L4" s="68"/>
      <c r="M4" s="68"/>
      <c r="N4" s="68"/>
      <c r="O4" s="68"/>
      <c r="P4" s="68"/>
      <c r="Q4" s="68"/>
      <c r="R4" s="68"/>
    </row>
    <row r="5" spans="1:18">
      <c r="A5" s="64" t="s">
        <v>393</v>
      </c>
      <c r="B5" s="65" t="s">
        <v>339</v>
      </c>
      <c r="C5" s="65" t="s">
        <v>339</v>
      </c>
      <c r="D5" s="65" t="s">
        <v>339</v>
      </c>
      <c r="E5" s="64" t="s">
        <v>393</v>
      </c>
      <c r="H5" s="68" t="s">
        <v>4706</v>
      </c>
      <c r="I5" s="68"/>
      <c r="J5" s="68"/>
      <c r="K5" s="68"/>
      <c r="L5" s="68"/>
      <c r="M5" s="68"/>
      <c r="N5" s="68"/>
      <c r="O5" s="68"/>
      <c r="P5" s="68"/>
      <c r="Q5" s="68"/>
      <c r="R5" s="68"/>
    </row>
    <row r="6" spans="1:18">
      <c r="A6" s="64" t="s">
        <v>412</v>
      </c>
      <c r="B6" s="65" t="s">
        <v>347</v>
      </c>
      <c r="C6" s="65" t="s">
        <v>347</v>
      </c>
      <c r="D6" s="65" t="s">
        <v>347</v>
      </c>
      <c r="E6" s="64" t="s">
        <v>412</v>
      </c>
      <c r="H6" s="69" t="s">
        <v>4707</v>
      </c>
      <c r="I6" s="69" t="s">
        <v>22</v>
      </c>
      <c r="J6" s="69" t="s">
        <v>4574</v>
      </c>
      <c r="K6" s="69" t="s">
        <v>4677</v>
      </c>
      <c r="L6" s="69" t="s">
        <v>4713</v>
      </c>
      <c r="M6" s="69" t="s">
        <v>4712</v>
      </c>
      <c r="N6" s="69" t="s">
        <v>4711</v>
      </c>
      <c r="O6" s="69" t="s">
        <v>4710</v>
      </c>
      <c r="P6" s="69" t="s">
        <v>4575</v>
      </c>
      <c r="Q6" s="69" t="s">
        <v>4576</v>
      </c>
      <c r="R6" s="69" t="s">
        <v>4678</v>
      </c>
    </row>
    <row r="7" spans="1:18">
      <c r="A7" s="64" t="s">
        <v>420</v>
      </c>
      <c r="B7" s="65" t="s">
        <v>354</v>
      </c>
      <c r="C7" s="65" t="s">
        <v>354</v>
      </c>
      <c r="D7" s="65" t="s">
        <v>354</v>
      </c>
      <c r="E7" s="64" t="s">
        <v>420</v>
      </c>
    </row>
    <row r="8" spans="1:18">
      <c r="A8" s="64" t="s">
        <v>427</v>
      </c>
      <c r="B8" s="65" t="s">
        <v>393</v>
      </c>
      <c r="C8" s="65" t="s">
        <v>393</v>
      </c>
      <c r="D8" s="65" t="s">
        <v>393</v>
      </c>
      <c r="E8" s="64" t="s">
        <v>427</v>
      </c>
    </row>
    <row r="9" spans="1:18" ht="22.5">
      <c r="A9" s="64" t="s">
        <v>495</v>
      </c>
      <c r="B9" s="65" t="s">
        <v>412</v>
      </c>
      <c r="C9" s="65" t="s">
        <v>412</v>
      </c>
      <c r="D9" s="65" t="s">
        <v>412</v>
      </c>
      <c r="E9" s="64" t="s">
        <v>495</v>
      </c>
    </row>
    <row r="10" spans="1:18">
      <c r="A10" s="64" t="s">
        <v>502</v>
      </c>
      <c r="B10" s="65" t="s">
        <v>420</v>
      </c>
      <c r="C10" s="65" t="s">
        <v>420</v>
      </c>
      <c r="D10" s="65" t="s">
        <v>420</v>
      </c>
      <c r="E10" s="64" t="s">
        <v>502</v>
      </c>
    </row>
    <row r="11" spans="1:18">
      <c r="A11" s="64" t="s">
        <v>267</v>
      </c>
      <c r="B11" s="65" t="s">
        <v>427</v>
      </c>
      <c r="C11" s="65" t="s">
        <v>427</v>
      </c>
      <c r="D11" s="65" t="s">
        <v>427</v>
      </c>
      <c r="E11" s="64" t="s">
        <v>267</v>
      </c>
      <c r="J11" s="16"/>
    </row>
    <row r="12" spans="1:18">
      <c r="A12" s="64" t="s">
        <v>565</v>
      </c>
      <c r="B12" s="65" t="s">
        <v>441</v>
      </c>
      <c r="C12" s="65" t="s">
        <v>441</v>
      </c>
      <c r="D12" s="65" t="s">
        <v>441</v>
      </c>
      <c r="E12" s="64" t="s">
        <v>565</v>
      </c>
    </row>
    <row r="13" spans="1:18">
      <c r="A13" s="64" t="s">
        <v>579</v>
      </c>
      <c r="B13" s="65" t="s">
        <v>455</v>
      </c>
      <c r="C13" s="65" t="s">
        <v>455</v>
      </c>
      <c r="D13" s="65" t="s">
        <v>455</v>
      </c>
      <c r="E13" s="64" t="s">
        <v>579</v>
      </c>
      <c r="H13" s="66" t="s">
        <v>4714</v>
      </c>
    </row>
    <row r="14" spans="1:18" ht="22.5">
      <c r="A14" s="68"/>
      <c r="B14" s="65" t="s">
        <v>471</v>
      </c>
      <c r="C14" s="65" t="s">
        <v>471</v>
      </c>
      <c r="D14" s="65" t="s">
        <v>471</v>
      </c>
      <c r="E14" s="64"/>
      <c r="H14" s="66" t="s">
        <v>167</v>
      </c>
    </row>
    <row r="15" spans="1:18">
      <c r="A15" s="68"/>
      <c r="B15" s="65" t="s">
        <v>476</v>
      </c>
      <c r="C15" s="65" t="s">
        <v>476</v>
      </c>
      <c r="D15" s="65" t="s">
        <v>476</v>
      </c>
      <c r="E15" s="64"/>
      <c r="H15" s="66" t="s">
        <v>170</v>
      </c>
    </row>
    <row r="16" spans="1:18">
      <c r="A16" s="64"/>
      <c r="B16" s="65" t="s">
        <v>481</v>
      </c>
      <c r="C16" s="65" t="s">
        <v>481</v>
      </c>
      <c r="D16" s="65" t="s">
        <v>481</v>
      </c>
      <c r="E16" s="64"/>
      <c r="H16" s="66" t="s">
        <v>176</v>
      </c>
    </row>
    <row r="17" spans="1:8" ht="22.5">
      <c r="A17" s="64"/>
      <c r="B17" s="67" t="s">
        <v>495</v>
      </c>
      <c r="C17" s="67" t="s">
        <v>495</v>
      </c>
      <c r="D17" s="67" t="s">
        <v>495</v>
      </c>
      <c r="E17" s="64"/>
      <c r="H17" s="66" t="s">
        <v>182</v>
      </c>
    </row>
    <row r="18" spans="1:8">
      <c r="A18" s="64"/>
      <c r="B18" s="67" t="s">
        <v>502</v>
      </c>
      <c r="C18" s="67" t="s">
        <v>502</v>
      </c>
      <c r="D18" s="67" t="s">
        <v>502</v>
      </c>
      <c r="E18" s="64"/>
      <c r="H18" s="66" t="s">
        <v>197</v>
      </c>
    </row>
    <row r="19" spans="1:8">
      <c r="A19" s="64"/>
      <c r="B19" s="67" t="s">
        <v>267</v>
      </c>
      <c r="C19" s="67" t="s">
        <v>267</v>
      </c>
      <c r="D19" s="67" t="s">
        <v>267</v>
      </c>
      <c r="E19" s="64"/>
      <c r="H19" s="66" t="s">
        <v>4715</v>
      </c>
    </row>
    <row r="20" spans="1:8">
      <c r="A20" s="68"/>
      <c r="B20" s="67" t="s">
        <v>589</v>
      </c>
      <c r="C20" s="67" t="s">
        <v>589</v>
      </c>
      <c r="D20" s="64" t="s">
        <v>565</v>
      </c>
      <c r="E20" s="64"/>
      <c r="H20" s="66" t="s">
        <v>4716</v>
      </c>
    </row>
    <row r="21" spans="1:8" ht="15.75" customHeight="1">
      <c r="A21" s="68"/>
      <c r="B21" s="67" t="s">
        <v>602</v>
      </c>
      <c r="C21" s="67" t="s">
        <v>602</v>
      </c>
      <c r="D21" s="64" t="s">
        <v>579</v>
      </c>
      <c r="E21" s="64"/>
      <c r="H21" s="66" t="s">
        <v>221</v>
      </c>
    </row>
    <row r="22" spans="1:8">
      <c r="A22" s="68"/>
      <c r="B22" s="64"/>
      <c r="C22" s="64"/>
      <c r="D22" s="67" t="s">
        <v>589</v>
      </c>
      <c r="E22" s="64"/>
      <c r="H22" s="66" t="s">
        <v>224</v>
      </c>
    </row>
    <row r="23" spans="1:8" ht="16.5" customHeight="1">
      <c r="A23" s="68"/>
      <c r="B23" s="64"/>
      <c r="C23" s="64"/>
      <c r="D23" s="67" t="s">
        <v>602</v>
      </c>
      <c r="E23" s="64"/>
      <c r="H23" s="66" t="s">
        <v>227</v>
      </c>
    </row>
    <row r="24" spans="1:8">
      <c r="H24" s="66" t="s">
        <v>230</v>
      </c>
    </row>
    <row r="25" spans="1:8">
      <c r="H25" s="66" t="s">
        <v>4717</v>
      </c>
    </row>
    <row r="26" spans="1:8">
      <c r="H26" s="66" t="s">
        <v>257</v>
      </c>
    </row>
    <row r="27" spans="1:8">
      <c r="H27" s="66" t="s">
        <v>260</v>
      </c>
    </row>
    <row r="28" spans="1:8">
      <c r="H28" s="66" t="s">
        <v>263</v>
      </c>
    </row>
    <row r="29" spans="1:8">
      <c r="H29" s="66" t="s">
        <v>4582</v>
      </c>
    </row>
    <row r="30" spans="1:8">
      <c r="H30" s="66" t="s">
        <v>4718</v>
      </c>
    </row>
    <row r="31" spans="1:8">
      <c r="H31" s="66" t="s">
        <v>4719</v>
      </c>
    </row>
    <row r="32" spans="1:8">
      <c r="H32" s="66" t="s">
        <v>4720</v>
      </c>
    </row>
    <row r="33" spans="8:8">
      <c r="H33" s="66" t="s">
        <v>269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4BC70-36B0-4485-9053-3E3AF441F965}">
  <dimension ref="A1:AB73"/>
  <sheetViews>
    <sheetView topLeftCell="H10" workbookViewId="0">
      <selection activeCell="D11" sqref="D11:E11"/>
    </sheetView>
  </sheetViews>
  <sheetFormatPr defaultColWidth="9.140625" defaultRowHeight="15"/>
  <cols>
    <col min="1" max="1" width="16.85546875" style="74" customWidth="1"/>
    <col min="2" max="2" width="9.140625" style="74"/>
    <col min="3" max="3" width="12.85546875" style="74" customWidth="1"/>
    <col min="4" max="5" width="9.140625" style="74"/>
    <col min="6" max="6" width="26.140625" style="74" bestFit="1" customWidth="1"/>
    <col min="7" max="8" width="9.140625" style="74"/>
    <col min="9" max="9" width="29" style="74" bestFit="1" customWidth="1"/>
    <col min="10" max="10" width="17.28515625" style="74" bestFit="1" customWidth="1"/>
    <col min="11" max="11" width="22.7109375" style="74" bestFit="1" customWidth="1"/>
    <col min="12" max="12" width="15.5703125" style="74" bestFit="1" customWidth="1"/>
    <col min="13" max="13" width="16.28515625" style="74" bestFit="1" customWidth="1"/>
    <col min="14" max="14" width="9.42578125" style="74" bestFit="1" customWidth="1"/>
    <col min="15" max="15" width="21.7109375" style="74" bestFit="1" customWidth="1"/>
    <col min="16" max="16" width="27.85546875" style="74" bestFit="1" customWidth="1"/>
    <col min="17" max="17" width="27.5703125" style="74" bestFit="1" customWidth="1"/>
    <col min="18" max="18" width="16.140625" style="74" bestFit="1" customWidth="1"/>
    <col min="19" max="19" width="18" style="74" bestFit="1" customWidth="1"/>
    <col min="20" max="20" width="9.28515625" style="74" bestFit="1" customWidth="1"/>
    <col min="21" max="21" width="12.7109375" style="74" bestFit="1" customWidth="1"/>
    <col min="22" max="22" width="14" style="74" bestFit="1" customWidth="1"/>
    <col min="23" max="23" width="14.5703125" style="74" bestFit="1" customWidth="1"/>
    <col min="24" max="24" width="12.42578125" style="74" bestFit="1" customWidth="1"/>
    <col min="25" max="25" width="19.5703125" style="74" bestFit="1" customWidth="1"/>
    <col min="26" max="26" width="28.42578125" style="74" bestFit="1" customWidth="1"/>
    <col min="27" max="27" width="33.85546875" style="74" bestFit="1" customWidth="1"/>
    <col min="28" max="28" width="34.7109375" style="74" bestFit="1" customWidth="1"/>
    <col min="29" max="16384" width="9.140625" style="74"/>
  </cols>
  <sheetData>
    <row r="1" spans="1:28">
      <c r="A1" s="70" t="s">
        <v>4568</v>
      </c>
      <c r="B1" s="70" t="s">
        <v>4569</v>
      </c>
      <c r="C1" s="70" t="s">
        <v>4433</v>
      </c>
      <c r="F1" s="72" t="s">
        <v>4583</v>
      </c>
    </row>
    <row r="2" spans="1:28">
      <c r="A2" s="71" t="s">
        <v>290</v>
      </c>
      <c r="B2" s="71" t="s">
        <v>290</v>
      </c>
      <c r="C2" s="71" t="s">
        <v>290</v>
      </c>
      <c r="F2" s="71" t="s">
        <v>523</v>
      </c>
    </row>
    <row r="3" spans="1:28">
      <c r="A3" s="71" t="s">
        <v>296</v>
      </c>
      <c r="B3" s="71" t="s">
        <v>296</v>
      </c>
      <c r="C3" s="71" t="s">
        <v>297</v>
      </c>
      <c r="F3" s="71" t="s">
        <v>4584</v>
      </c>
    </row>
    <row r="4" spans="1:28">
      <c r="A4" s="71" t="s">
        <v>297</v>
      </c>
      <c r="B4" s="71" t="s">
        <v>297</v>
      </c>
      <c r="C4" s="71" t="s">
        <v>302</v>
      </c>
      <c r="F4" s="71" t="s">
        <v>4585</v>
      </c>
      <c r="I4" s="69" t="s">
        <v>630</v>
      </c>
      <c r="J4" s="69" t="s">
        <v>636</v>
      </c>
      <c r="K4" s="69" t="s">
        <v>4681</v>
      </c>
      <c r="L4" s="69" t="s">
        <v>276</v>
      </c>
      <c r="M4" s="69" t="s">
        <v>273</v>
      </c>
      <c r="N4" s="69" t="s">
        <v>275</v>
      </c>
      <c r="O4" s="69" t="s">
        <v>639</v>
      </c>
      <c r="P4" s="69" t="s">
        <v>277</v>
      </c>
      <c r="Q4" s="69" t="s">
        <v>658</v>
      </c>
      <c r="R4" s="69" t="s">
        <v>631</v>
      </c>
      <c r="S4" s="69" t="s">
        <v>278</v>
      </c>
      <c r="T4" s="69" t="s">
        <v>280</v>
      </c>
      <c r="U4" s="69" t="s">
        <v>648</v>
      </c>
      <c r="V4" s="69" t="s">
        <v>4679</v>
      </c>
      <c r="W4" s="69" t="s">
        <v>4666</v>
      </c>
      <c r="X4" s="69" t="s">
        <v>643</v>
      </c>
      <c r="Y4" s="69" t="s">
        <v>4680</v>
      </c>
      <c r="Z4" s="69" t="s">
        <v>4682</v>
      </c>
      <c r="AA4" s="69" t="s">
        <v>4684</v>
      </c>
      <c r="AB4" s="69" t="s">
        <v>4683</v>
      </c>
    </row>
    <row r="5" spans="1:28">
      <c r="A5" s="71" t="s">
        <v>302</v>
      </c>
      <c r="B5" s="71" t="s">
        <v>302</v>
      </c>
      <c r="C5" s="71" t="s">
        <v>303</v>
      </c>
      <c r="F5" s="71" t="s">
        <v>4586</v>
      </c>
      <c r="I5" s="68" t="s">
        <v>4595</v>
      </c>
      <c r="J5" s="68" t="s">
        <v>4596</v>
      </c>
      <c r="K5" s="68" t="s">
        <v>4597</v>
      </c>
      <c r="L5" s="68" t="s">
        <v>4597</v>
      </c>
      <c r="M5" s="68" t="s">
        <v>4598</v>
      </c>
      <c r="N5" s="68" t="s">
        <v>4599</v>
      </c>
      <c r="O5" s="68" t="s">
        <v>4600</v>
      </c>
      <c r="P5" s="68" t="s">
        <v>4601</v>
      </c>
      <c r="Q5" s="68" t="s">
        <v>4602</v>
      </c>
      <c r="R5" s="68" t="s">
        <v>4603</v>
      </c>
      <c r="S5" s="68" t="s">
        <v>4577</v>
      </c>
      <c r="T5" s="68" t="s">
        <v>4604</v>
      </c>
      <c r="U5" s="68" t="s">
        <v>4581</v>
      </c>
      <c r="V5" s="68" t="s">
        <v>4581</v>
      </c>
      <c r="W5" s="68" t="s">
        <v>471</v>
      </c>
      <c r="X5" s="68" t="s">
        <v>4581</v>
      </c>
      <c r="Y5" s="68" t="s">
        <v>4578</v>
      </c>
      <c r="Z5" s="68" t="s">
        <v>4605</v>
      </c>
      <c r="AA5" s="68" t="s">
        <v>4606</v>
      </c>
      <c r="AB5" s="68" t="s">
        <v>4606</v>
      </c>
    </row>
    <row r="6" spans="1:28">
      <c r="A6" s="71" t="s">
        <v>303</v>
      </c>
      <c r="B6" s="71" t="s">
        <v>303</v>
      </c>
      <c r="C6" s="71" t="s">
        <v>311</v>
      </c>
      <c r="F6" s="71" t="s">
        <v>555</v>
      </c>
      <c r="I6" s="68" t="s">
        <v>4607</v>
      </c>
      <c r="J6" s="68"/>
      <c r="K6" s="68" t="s">
        <v>4608</v>
      </c>
      <c r="L6" s="68"/>
      <c r="M6" s="68" t="s">
        <v>4609</v>
      </c>
      <c r="N6" s="68"/>
      <c r="O6" s="68" t="s">
        <v>4610</v>
      </c>
      <c r="P6" s="68" t="s">
        <v>4602</v>
      </c>
      <c r="Q6" s="68" t="s">
        <v>4611</v>
      </c>
      <c r="R6" s="68" t="s">
        <v>4612</v>
      </c>
      <c r="S6" s="68" t="s">
        <v>4579</v>
      </c>
      <c r="T6" s="68" t="s">
        <v>4613</v>
      </c>
      <c r="U6" s="68"/>
      <c r="V6" s="68"/>
      <c r="W6" s="68"/>
      <c r="X6" s="68" t="s">
        <v>4580</v>
      </c>
      <c r="Y6" s="68" t="s">
        <v>4605</v>
      </c>
      <c r="Z6" s="68" t="s">
        <v>4614</v>
      </c>
      <c r="AA6" s="68" t="s">
        <v>4615</v>
      </c>
      <c r="AB6" s="68" t="s">
        <v>4615</v>
      </c>
    </row>
    <row r="7" spans="1:28">
      <c r="A7" s="71" t="s">
        <v>311</v>
      </c>
      <c r="B7" s="71" t="s">
        <v>311</v>
      </c>
      <c r="C7" s="71" t="s">
        <v>318</v>
      </c>
      <c r="F7" s="71" t="s">
        <v>586</v>
      </c>
      <c r="I7" s="68"/>
      <c r="J7" s="68"/>
      <c r="K7" s="68"/>
      <c r="L7" s="68"/>
      <c r="M7" s="68"/>
      <c r="N7" s="68"/>
      <c r="O7" s="68" t="s">
        <v>4579</v>
      </c>
      <c r="P7" s="68" t="s">
        <v>4598</v>
      </c>
      <c r="Q7" s="68" t="s">
        <v>4616</v>
      </c>
      <c r="R7" s="68"/>
      <c r="S7" s="68" t="s">
        <v>4617</v>
      </c>
      <c r="T7" s="68"/>
      <c r="U7" s="68"/>
      <c r="V7" s="68"/>
      <c r="W7" s="68"/>
      <c r="X7" s="68" t="s">
        <v>4618</v>
      </c>
      <c r="Y7" s="68" t="s">
        <v>4614</v>
      </c>
      <c r="Z7" s="68"/>
      <c r="AA7" s="68" t="s">
        <v>4619</v>
      </c>
      <c r="AB7" s="68" t="s">
        <v>4619</v>
      </c>
    </row>
    <row r="8" spans="1:28">
      <c r="A8" s="71" t="s">
        <v>318</v>
      </c>
      <c r="B8" s="71" t="s">
        <v>318</v>
      </c>
      <c r="C8" s="71" t="s">
        <v>325</v>
      </c>
      <c r="F8" s="71" t="s">
        <v>297</v>
      </c>
      <c r="I8" s="68"/>
      <c r="J8" s="68"/>
      <c r="K8" s="68"/>
      <c r="L8" s="68"/>
      <c r="M8" s="68"/>
      <c r="N8" s="68"/>
      <c r="O8" s="68" t="s">
        <v>4620</v>
      </c>
      <c r="P8" s="68" t="s">
        <v>4607</v>
      </c>
      <c r="Q8" s="68"/>
      <c r="R8" s="68"/>
      <c r="S8" s="68"/>
      <c r="T8" s="68"/>
      <c r="U8" s="68"/>
      <c r="V8" s="68"/>
      <c r="W8" s="68"/>
      <c r="X8" s="68"/>
      <c r="Y8" s="68"/>
      <c r="Z8" s="68"/>
      <c r="AA8" s="68" t="s">
        <v>4621</v>
      </c>
      <c r="AB8" s="68" t="s">
        <v>4621</v>
      </c>
    </row>
    <row r="9" spans="1:28">
      <c r="A9" s="71" t="s">
        <v>325</v>
      </c>
      <c r="B9" s="71" t="s">
        <v>325</v>
      </c>
      <c r="C9" s="71" t="s">
        <v>332</v>
      </c>
      <c r="F9" s="71" t="s">
        <v>4587</v>
      </c>
      <c r="I9" s="68"/>
      <c r="J9" s="68"/>
      <c r="K9" s="68"/>
      <c r="L9" s="68"/>
      <c r="M9" s="68"/>
      <c r="N9" s="68"/>
      <c r="O9" s="68" t="s">
        <v>4622</v>
      </c>
      <c r="P9" s="68" t="s">
        <v>4623</v>
      </c>
      <c r="Q9" s="68"/>
      <c r="R9" s="68"/>
      <c r="S9" s="68"/>
      <c r="T9" s="68"/>
      <c r="U9" s="68"/>
      <c r="V9" s="68"/>
      <c r="W9" s="68"/>
      <c r="X9" s="68"/>
      <c r="Y9" s="68"/>
      <c r="Z9" s="68"/>
      <c r="AA9" s="68" t="s">
        <v>4624</v>
      </c>
      <c r="AB9" s="68" t="s">
        <v>4624</v>
      </c>
    </row>
    <row r="10" spans="1:28">
      <c r="A10" s="71" t="s">
        <v>332</v>
      </c>
      <c r="B10" s="71" t="s">
        <v>332</v>
      </c>
      <c r="C10" s="71" t="s">
        <v>339</v>
      </c>
      <c r="F10" s="71" t="s">
        <v>4588</v>
      </c>
      <c r="I10" s="68"/>
      <c r="J10" s="68"/>
      <c r="K10" s="68"/>
      <c r="L10" s="68"/>
      <c r="M10" s="68"/>
      <c r="N10" s="68"/>
      <c r="O10" s="68" t="s">
        <v>4625</v>
      </c>
      <c r="P10" s="68" t="s">
        <v>4626</v>
      </c>
      <c r="Q10" s="68"/>
      <c r="R10" s="68"/>
      <c r="S10" s="68"/>
      <c r="T10" s="68"/>
      <c r="U10" s="68"/>
      <c r="V10" s="68"/>
      <c r="W10" s="68"/>
      <c r="X10" s="68"/>
      <c r="Y10" s="68"/>
      <c r="Z10" s="68"/>
      <c r="AA10" s="68"/>
      <c r="AB10" s="68"/>
    </row>
    <row r="11" spans="1:28">
      <c r="A11" s="71" t="s">
        <v>339</v>
      </c>
      <c r="B11" s="71" t="s">
        <v>339</v>
      </c>
      <c r="C11" s="71" t="s">
        <v>346</v>
      </c>
      <c r="F11" s="71" t="s">
        <v>4589</v>
      </c>
      <c r="I11" s="69" t="s">
        <v>630</v>
      </c>
      <c r="J11" s="69" t="s">
        <v>636</v>
      </c>
      <c r="K11" s="69" t="s">
        <v>4681</v>
      </c>
      <c r="L11" s="69" t="s">
        <v>276</v>
      </c>
      <c r="M11" s="69" t="s">
        <v>273</v>
      </c>
      <c r="N11" s="69" t="s">
        <v>275</v>
      </c>
      <c r="O11" s="69" t="s">
        <v>639</v>
      </c>
      <c r="P11" s="69" t="s">
        <v>277</v>
      </c>
      <c r="Q11" s="69" t="s">
        <v>658</v>
      </c>
      <c r="R11" s="69" t="s">
        <v>631</v>
      </c>
      <c r="S11" s="69" t="s">
        <v>278</v>
      </c>
      <c r="T11" s="69" t="s">
        <v>280</v>
      </c>
      <c r="U11" s="69" t="s">
        <v>648</v>
      </c>
      <c r="V11" s="69" t="s">
        <v>4679</v>
      </c>
      <c r="W11" s="69" t="s">
        <v>4666</v>
      </c>
      <c r="X11" s="69" t="s">
        <v>643</v>
      </c>
      <c r="Y11" s="69" t="s">
        <v>4680</v>
      </c>
      <c r="Z11" s="69" t="s">
        <v>4682</v>
      </c>
      <c r="AA11" s="69" t="s">
        <v>4684</v>
      </c>
      <c r="AB11" s="69" t="s">
        <v>4683</v>
      </c>
    </row>
    <row r="12" spans="1:28">
      <c r="A12" s="71" t="s">
        <v>346</v>
      </c>
      <c r="B12" s="71" t="s">
        <v>346</v>
      </c>
      <c r="C12" s="71" t="s">
        <v>347</v>
      </c>
      <c r="F12" s="71" t="s">
        <v>4590</v>
      </c>
    </row>
    <row r="13" spans="1:28">
      <c r="A13" s="71" t="s">
        <v>347</v>
      </c>
      <c r="B13" s="71" t="s">
        <v>347</v>
      </c>
      <c r="C13" s="71" t="s">
        <v>354</v>
      </c>
      <c r="F13" s="71" t="s">
        <v>4591</v>
      </c>
    </row>
    <row r="14" spans="1:28">
      <c r="A14" s="71" t="s">
        <v>354</v>
      </c>
      <c r="B14" s="71" t="s">
        <v>354</v>
      </c>
      <c r="C14" s="71" t="s">
        <v>360</v>
      </c>
      <c r="F14" s="71" t="s">
        <v>521</v>
      </c>
    </row>
    <row r="15" spans="1:28">
      <c r="A15" s="71" t="s">
        <v>359</v>
      </c>
      <c r="B15" s="71" t="s">
        <v>359</v>
      </c>
      <c r="C15" s="71" t="s">
        <v>369</v>
      </c>
      <c r="F15" s="71" t="s">
        <v>302</v>
      </c>
    </row>
    <row r="16" spans="1:28">
      <c r="A16" s="71" t="s">
        <v>360</v>
      </c>
      <c r="B16" s="71" t="s">
        <v>360</v>
      </c>
      <c r="C16" s="71" t="s">
        <v>4475</v>
      </c>
      <c r="F16" s="71" t="s">
        <v>4475</v>
      </c>
      <c r="I16" s="75" t="s">
        <v>158</v>
      </c>
    </row>
    <row r="17" spans="1:9">
      <c r="A17" s="71" t="s">
        <v>369</v>
      </c>
      <c r="B17" s="71" t="s">
        <v>369</v>
      </c>
      <c r="C17" s="71" t="s">
        <v>379</v>
      </c>
      <c r="F17" s="71" t="s">
        <v>379</v>
      </c>
      <c r="I17" s="75" t="s">
        <v>161</v>
      </c>
    </row>
    <row r="18" spans="1:9">
      <c r="A18" s="71" t="s">
        <v>374</v>
      </c>
      <c r="B18" s="71" t="s">
        <v>374</v>
      </c>
      <c r="C18" s="71" t="s">
        <v>384</v>
      </c>
      <c r="F18" s="71" t="s">
        <v>441</v>
      </c>
      <c r="I18" s="75" t="s">
        <v>164</v>
      </c>
    </row>
    <row r="19" spans="1:9">
      <c r="A19" s="71" t="s">
        <v>4475</v>
      </c>
      <c r="B19" s="71" t="s">
        <v>4475</v>
      </c>
      <c r="C19" s="71" t="s">
        <v>393</v>
      </c>
      <c r="F19" s="71" t="s">
        <v>476</v>
      </c>
      <c r="I19" s="75" t="s">
        <v>167</v>
      </c>
    </row>
    <row r="20" spans="1:9">
      <c r="A20" s="71" t="s">
        <v>4476</v>
      </c>
      <c r="B20" s="71" t="s">
        <v>4476</v>
      </c>
      <c r="C20" s="71" t="s">
        <v>400</v>
      </c>
      <c r="F20" s="71" t="s">
        <v>521</v>
      </c>
      <c r="I20" s="75" t="s">
        <v>170</v>
      </c>
    </row>
    <row r="21" spans="1:9">
      <c r="A21" s="71" t="s">
        <v>379</v>
      </c>
      <c r="B21" s="71" t="s">
        <v>379</v>
      </c>
      <c r="C21" s="71" t="s">
        <v>405</v>
      </c>
      <c r="F21" s="71" t="s">
        <v>540</v>
      </c>
      <c r="I21" s="75" t="s">
        <v>176</v>
      </c>
    </row>
    <row r="22" spans="1:9">
      <c r="A22" s="71" t="s">
        <v>384</v>
      </c>
      <c r="B22" s="71" t="s">
        <v>384</v>
      </c>
      <c r="C22" s="71" t="s">
        <v>412</v>
      </c>
      <c r="F22" s="71" t="s">
        <v>587</v>
      </c>
      <c r="I22" s="75" t="s">
        <v>182</v>
      </c>
    </row>
    <row r="23" spans="1:9">
      <c r="A23" s="71" t="s">
        <v>393</v>
      </c>
      <c r="B23" s="71" t="s">
        <v>393</v>
      </c>
      <c r="C23" s="71" t="s">
        <v>419</v>
      </c>
      <c r="F23" s="71" t="s">
        <v>588</v>
      </c>
      <c r="I23" s="75" t="s">
        <v>197</v>
      </c>
    </row>
    <row r="24" spans="1:9">
      <c r="A24" s="71" t="s">
        <v>400</v>
      </c>
      <c r="B24" s="71" t="s">
        <v>400</v>
      </c>
      <c r="C24" s="71" t="s">
        <v>420</v>
      </c>
      <c r="F24" s="73" t="s">
        <v>4592</v>
      </c>
      <c r="I24" s="75" t="s">
        <v>209</v>
      </c>
    </row>
    <row r="25" spans="1:9">
      <c r="A25" s="71" t="s">
        <v>405</v>
      </c>
      <c r="B25" s="71" t="s">
        <v>405</v>
      </c>
      <c r="C25" s="71" t="s">
        <v>427</v>
      </c>
      <c r="F25" s="73" t="s">
        <v>4593</v>
      </c>
      <c r="I25" s="75" t="s">
        <v>212</v>
      </c>
    </row>
    <row r="26" spans="1:9">
      <c r="A26" s="71" t="s">
        <v>412</v>
      </c>
      <c r="B26" s="71" t="s">
        <v>412</v>
      </c>
      <c r="C26" s="71" t="s">
        <v>434</v>
      </c>
      <c r="F26" s="73" t="s">
        <v>4594</v>
      </c>
      <c r="I26" s="75" t="s">
        <v>215</v>
      </c>
    </row>
    <row r="27" spans="1:9">
      <c r="A27" s="71" t="s">
        <v>419</v>
      </c>
      <c r="B27" s="71" t="s">
        <v>419</v>
      </c>
      <c r="C27" s="71" t="s">
        <v>441</v>
      </c>
      <c r="I27" s="75" t="s">
        <v>221</v>
      </c>
    </row>
    <row r="28" spans="1:9">
      <c r="A28" s="71" t="s">
        <v>420</v>
      </c>
      <c r="B28" s="71" t="s">
        <v>420</v>
      </c>
      <c r="C28" s="71" t="s">
        <v>448</v>
      </c>
      <c r="I28" s="75" t="s">
        <v>224</v>
      </c>
    </row>
    <row r="29" spans="1:9">
      <c r="A29" s="71" t="s">
        <v>427</v>
      </c>
      <c r="B29" s="71" t="s">
        <v>427</v>
      </c>
      <c r="C29" s="71" t="s">
        <v>455</v>
      </c>
      <c r="I29" s="75" t="s">
        <v>248</v>
      </c>
    </row>
    <row r="30" spans="1:9">
      <c r="A30" s="71" t="s">
        <v>434</v>
      </c>
      <c r="B30" s="71" t="s">
        <v>434</v>
      </c>
      <c r="C30" s="71" t="s">
        <v>461</v>
      </c>
      <c r="I30" s="75" t="s">
        <v>254</v>
      </c>
    </row>
    <row r="31" spans="1:9">
      <c r="A31" s="71" t="s">
        <v>441</v>
      </c>
      <c r="B31" s="71" t="s">
        <v>441</v>
      </c>
      <c r="C31" s="71" t="s">
        <v>466</v>
      </c>
      <c r="I31" s="75" t="s">
        <v>263</v>
      </c>
    </row>
    <row r="32" spans="1:9">
      <c r="A32" s="71" t="s">
        <v>448</v>
      </c>
      <c r="B32" s="71" t="s">
        <v>448</v>
      </c>
      <c r="C32" s="71" t="s">
        <v>471</v>
      </c>
      <c r="I32" s="75" t="s">
        <v>269</v>
      </c>
    </row>
    <row r="33" spans="1:3">
      <c r="A33" s="71" t="s">
        <v>455</v>
      </c>
      <c r="B33" s="71" t="s">
        <v>455</v>
      </c>
      <c r="C33" s="71" t="s">
        <v>476</v>
      </c>
    </row>
    <row r="34" spans="1:3">
      <c r="A34" s="71" t="s">
        <v>460</v>
      </c>
      <c r="B34" s="71" t="s">
        <v>460</v>
      </c>
      <c r="C34" s="71" t="s">
        <v>481</v>
      </c>
    </row>
    <row r="35" spans="1:3">
      <c r="A35" s="71" t="s">
        <v>461</v>
      </c>
      <c r="B35" s="71" t="s">
        <v>461</v>
      </c>
      <c r="C35" s="71" t="s">
        <v>487</v>
      </c>
    </row>
    <row r="36" spans="1:3">
      <c r="A36" s="71" t="s">
        <v>466</v>
      </c>
      <c r="B36" s="71" t="s">
        <v>466</v>
      </c>
      <c r="C36" s="71" t="s">
        <v>495</v>
      </c>
    </row>
    <row r="37" spans="1:3">
      <c r="A37" s="71" t="s">
        <v>471</v>
      </c>
      <c r="B37" s="71" t="s">
        <v>471</v>
      </c>
      <c r="C37" s="71" t="s">
        <v>502</v>
      </c>
    </row>
    <row r="38" spans="1:3">
      <c r="A38" s="71" t="s">
        <v>476</v>
      </c>
      <c r="B38" s="71" t="s">
        <v>476</v>
      </c>
      <c r="C38" s="71" t="s">
        <v>267</v>
      </c>
    </row>
    <row r="39" spans="1:3">
      <c r="A39" s="71" t="s">
        <v>481</v>
      </c>
      <c r="B39" s="71" t="s">
        <v>481</v>
      </c>
      <c r="C39" s="71" t="s">
        <v>515</v>
      </c>
    </row>
    <row r="40" spans="1:3">
      <c r="A40" s="71" t="s">
        <v>486</v>
      </c>
      <c r="B40" s="71" t="s">
        <v>486</v>
      </c>
      <c r="C40" s="71" t="s">
        <v>521</v>
      </c>
    </row>
    <row r="41" spans="1:3">
      <c r="A41" s="71" t="s">
        <v>487</v>
      </c>
      <c r="B41" s="71" t="s">
        <v>487</v>
      </c>
      <c r="C41" s="71" t="s">
        <v>522</v>
      </c>
    </row>
    <row r="42" spans="1:3">
      <c r="A42" s="71" t="s">
        <v>495</v>
      </c>
      <c r="B42" s="71" t="s">
        <v>495</v>
      </c>
      <c r="C42" s="71" t="s">
        <v>523</v>
      </c>
    </row>
    <row r="43" spans="1:3">
      <c r="A43" s="71" t="s">
        <v>502</v>
      </c>
      <c r="B43" s="71" t="s">
        <v>502</v>
      </c>
      <c r="C43" s="71" t="s">
        <v>529</v>
      </c>
    </row>
    <row r="44" spans="1:3">
      <c r="A44" s="71" t="s">
        <v>267</v>
      </c>
      <c r="B44" s="71" t="s">
        <v>267</v>
      </c>
      <c r="C44" s="71" t="s">
        <v>534</v>
      </c>
    </row>
    <row r="45" spans="1:3">
      <c r="A45" s="71" t="s">
        <v>515</v>
      </c>
      <c r="B45" s="71" t="s">
        <v>515</v>
      </c>
      <c r="C45" s="71" t="s">
        <v>540</v>
      </c>
    </row>
    <row r="46" spans="1:3">
      <c r="A46" s="71" t="s">
        <v>520</v>
      </c>
      <c r="B46" s="71" t="s">
        <v>520</v>
      </c>
      <c r="C46" s="71" t="s">
        <v>545</v>
      </c>
    </row>
    <row r="47" spans="1:3">
      <c r="A47" s="71" t="s">
        <v>521</v>
      </c>
      <c r="B47" s="71" t="s">
        <v>521</v>
      </c>
      <c r="C47" s="71" t="s">
        <v>550</v>
      </c>
    </row>
    <row r="48" spans="1:3">
      <c r="A48" s="71" t="s">
        <v>522</v>
      </c>
      <c r="B48" s="71" t="s">
        <v>522</v>
      </c>
      <c r="C48" s="71" t="s">
        <v>555</v>
      </c>
    </row>
    <row r="49" spans="1:3">
      <c r="A49" s="71" t="s">
        <v>523</v>
      </c>
      <c r="B49" s="71" t="s">
        <v>523</v>
      </c>
      <c r="C49" s="71" t="s">
        <v>560</v>
      </c>
    </row>
    <row r="50" spans="1:3">
      <c r="A50" s="71" t="s">
        <v>528</v>
      </c>
      <c r="B50" s="71" t="s">
        <v>528</v>
      </c>
      <c r="C50" s="71" t="s">
        <v>565</v>
      </c>
    </row>
    <row r="51" spans="1:3">
      <c r="A51" s="71" t="s">
        <v>529</v>
      </c>
      <c r="B51" s="71" t="s">
        <v>529</v>
      </c>
      <c r="C51" s="71" t="s">
        <v>572</v>
      </c>
    </row>
    <row r="52" spans="1:3">
      <c r="A52" s="71" t="s">
        <v>534</v>
      </c>
      <c r="B52" s="71" t="s">
        <v>534</v>
      </c>
      <c r="C52" s="71" t="s">
        <v>579</v>
      </c>
    </row>
    <row r="53" spans="1:3">
      <c r="A53" s="71" t="s">
        <v>539</v>
      </c>
      <c r="B53" s="71" t="s">
        <v>539</v>
      </c>
      <c r="C53" s="71" t="s">
        <v>586</v>
      </c>
    </row>
    <row r="54" spans="1:3">
      <c r="A54" s="71" t="s">
        <v>540</v>
      </c>
      <c r="B54" s="71" t="s">
        <v>540</v>
      </c>
      <c r="C54" s="71" t="s">
        <v>587</v>
      </c>
    </row>
    <row r="55" spans="1:3">
      <c r="A55" s="71" t="s">
        <v>545</v>
      </c>
      <c r="B55" s="71" t="s">
        <v>545</v>
      </c>
      <c r="C55" s="71" t="s">
        <v>588</v>
      </c>
    </row>
    <row r="56" spans="1:3">
      <c r="A56" s="71" t="s">
        <v>550</v>
      </c>
      <c r="B56" s="71" t="s">
        <v>550</v>
      </c>
      <c r="C56" s="71" t="s">
        <v>589</v>
      </c>
    </row>
    <row r="57" spans="1:3">
      <c r="A57" s="71" t="s">
        <v>555</v>
      </c>
      <c r="B57" s="71" t="s">
        <v>555</v>
      </c>
      <c r="C57" s="71" t="s">
        <v>595</v>
      </c>
    </row>
    <row r="58" spans="1:3">
      <c r="A58" s="71" t="s">
        <v>560</v>
      </c>
      <c r="B58" s="71" t="s">
        <v>560</v>
      </c>
      <c r="C58" s="71" t="s">
        <v>602</v>
      </c>
    </row>
    <row r="59" spans="1:3">
      <c r="A59" s="71" t="s">
        <v>565</v>
      </c>
      <c r="B59" s="71" t="s">
        <v>565</v>
      </c>
      <c r="C59" s="71" t="s">
        <v>608</v>
      </c>
    </row>
    <row r="60" spans="1:3">
      <c r="A60" s="71" t="s">
        <v>572</v>
      </c>
      <c r="B60" s="71" t="s">
        <v>572</v>
      </c>
      <c r="C60" s="71" t="s">
        <v>613</v>
      </c>
    </row>
    <row r="61" spans="1:3">
      <c r="A61" s="71" t="s">
        <v>579</v>
      </c>
      <c r="B61" s="71" t="s">
        <v>579</v>
      </c>
      <c r="C61" s="71" t="s">
        <v>621</v>
      </c>
    </row>
    <row r="62" spans="1:3">
      <c r="A62" s="71" t="s">
        <v>586</v>
      </c>
      <c r="B62" s="71" t="s">
        <v>586</v>
      </c>
      <c r="C62" s="71" t="s">
        <v>628</v>
      </c>
    </row>
    <row r="63" spans="1:3">
      <c r="A63" s="71" t="s">
        <v>587</v>
      </c>
      <c r="B63" s="71" t="s">
        <v>587</v>
      </c>
      <c r="C63" s="71"/>
    </row>
    <row r="64" spans="1:3">
      <c r="A64" s="71" t="s">
        <v>588</v>
      </c>
      <c r="B64" s="71" t="s">
        <v>588</v>
      </c>
      <c r="C64" s="71"/>
    </row>
    <row r="65" spans="1:3">
      <c r="A65" s="71" t="s">
        <v>589</v>
      </c>
      <c r="B65" s="71" t="s">
        <v>589</v>
      </c>
      <c r="C65" s="71"/>
    </row>
    <row r="66" spans="1:3">
      <c r="A66" s="71" t="s">
        <v>594</v>
      </c>
      <c r="B66" s="71" t="s">
        <v>594</v>
      </c>
      <c r="C66" s="71"/>
    </row>
    <row r="67" spans="1:3">
      <c r="A67" s="71" t="s">
        <v>595</v>
      </c>
      <c r="B67" s="71" t="s">
        <v>595</v>
      </c>
      <c r="C67" s="71"/>
    </row>
    <row r="68" spans="1:3">
      <c r="A68" s="71" t="s">
        <v>602</v>
      </c>
      <c r="B68" s="71" t="s">
        <v>602</v>
      </c>
      <c r="C68" s="71"/>
    </row>
    <row r="69" spans="1:3">
      <c r="A69" s="71" t="s">
        <v>607</v>
      </c>
      <c r="B69" s="71" t="s">
        <v>607</v>
      </c>
      <c r="C69" s="71"/>
    </row>
    <row r="70" spans="1:3">
      <c r="A70" s="71" t="s">
        <v>608</v>
      </c>
      <c r="B70" s="71" t="s">
        <v>608</v>
      </c>
      <c r="C70" s="71"/>
    </row>
    <row r="71" spans="1:3">
      <c r="A71" s="71" t="s">
        <v>613</v>
      </c>
      <c r="B71" s="71" t="s">
        <v>613</v>
      </c>
      <c r="C71" s="71"/>
    </row>
    <row r="72" spans="1:3">
      <c r="A72" s="71" t="s">
        <v>621</v>
      </c>
      <c r="B72" s="71" t="s">
        <v>621</v>
      </c>
      <c r="C72" s="71"/>
    </row>
    <row r="73" spans="1:3">
      <c r="A73" s="71" t="s">
        <v>628</v>
      </c>
      <c r="B73" s="71" t="s">
        <v>628</v>
      </c>
      <c r="C73" s="7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C5342-FE0D-4253-BBBD-0732AE9C4AF3}">
  <dimension ref="A1:AC73"/>
  <sheetViews>
    <sheetView topLeftCell="I10" workbookViewId="0">
      <selection activeCell="K17" sqref="K17:K33"/>
    </sheetView>
  </sheetViews>
  <sheetFormatPr defaultRowHeight="15"/>
  <cols>
    <col min="2" max="3" width="14" customWidth="1"/>
    <col min="8" max="8" width="7.7109375" bestFit="1" customWidth="1"/>
    <col min="9" max="9" width="13.140625" bestFit="1" customWidth="1"/>
    <col min="11" max="11" width="36.85546875" customWidth="1"/>
  </cols>
  <sheetData>
    <row r="1" spans="1:29">
      <c r="A1" s="70" t="s">
        <v>283</v>
      </c>
      <c r="B1" s="70" t="s">
        <v>4568</v>
      </c>
      <c r="C1" s="70" t="s">
        <v>4569</v>
      </c>
      <c r="D1" s="70" t="s">
        <v>4433</v>
      </c>
      <c r="E1" s="70" t="s">
        <v>4570</v>
      </c>
      <c r="F1" s="70" t="s">
        <v>287</v>
      </c>
      <c r="K1" s="85" t="s">
        <v>275</v>
      </c>
      <c r="L1" s="85" t="s">
        <v>629</v>
      </c>
      <c r="M1" s="85" t="s">
        <v>630</v>
      </c>
      <c r="N1" s="85" t="s">
        <v>280</v>
      </c>
      <c r="O1" s="85" t="s">
        <v>631</v>
      </c>
      <c r="P1" s="85" t="s">
        <v>278</v>
      </c>
      <c r="Q1" s="85" t="s">
        <v>658</v>
      </c>
      <c r="R1" s="85" t="s">
        <v>267</v>
      </c>
      <c r="S1" s="85" t="s">
        <v>636</v>
      </c>
      <c r="T1" s="85" t="s">
        <v>639</v>
      </c>
      <c r="U1" s="85" t="s">
        <v>277</v>
      </c>
      <c r="V1" s="85" t="s">
        <v>4685</v>
      </c>
      <c r="W1" s="85" t="s">
        <v>4686</v>
      </c>
      <c r="X1" s="86" t="s">
        <v>274</v>
      </c>
      <c r="Y1" s="85" t="s">
        <v>642</v>
      </c>
      <c r="Z1" s="85" t="s">
        <v>650</v>
      </c>
      <c r="AA1" s="85" t="s">
        <v>652</v>
      </c>
      <c r="AB1" s="85" t="s">
        <v>654</v>
      </c>
      <c r="AC1" s="85" t="s">
        <v>644</v>
      </c>
    </row>
    <row r="2" spans="1:29">
      <c r="A2" s="71" t="s">
        <v>303</v>
      </c>
      <c r="B2" s="71" t="s">
        <v>290</v>
      </c>
      <c r="C2" s="71" t="s">
        <v>290</v>
      </c>
      <c r="D2" s="71" t="s">
        <v>290</v>
      </c>
      <c r="E2" s="71" t="s">
        <v>303</v>
      </c>
      <c r="F2" s="71" t="s">
        <v>303</v>
      </c>
      <c r="K2" s="86" t="s">
        <v>50</v>
      </c>
      <c r="L2" s="86" t="s">
        <v>41</v>
      </c>
      <c r="M2" s="86" t="s">
        <v>43</v>
      </c>
      <c r="N2" s="86" t="s">
        <v>62</v>
      </c>
      <c r="O2" s="86" t="s">
        <v>52</v>
      </c>
      <c r="P2" s="86" t="s">
        <v>58</v>
      </c>
      <c r="Q2" s="87" t="s">
        <v>93</v>
      </c>
      <c r="R2" s="87" t="s">
        <v>56</v>
      </c>
      <c r="S2" s="87" t="s">
        <v>64</v>
      </c>
      <c r="T2" s="87" t="s">
        <v>51</v>
      </c>
      <c r="U2" s="86" t="s">
        <v>57</v>
      </c>
      <c r="V2" s="86" t="s">
        <v>81</v>
      </c>
      <c r="W2" s="86" t="s">
        <v>81</v>
      </c>
      <c r="X2" s="87" t="s">
        <v>90</v>
      </c>
      <c r="Y2" s="87" t="s">
        <v>76</v>
      </c>
      <c r="Z2" s="87" t="s">
        <v>44</v>
      </c>
      <c r="AA2" s="87" t="s">
        <v>44</v>
      </c>
      <c r="AB2" s="87" t="s">
        <v>141</v>
      </c>
      <c r="AC2" s="86" t="s">
        <v>44</v>
      </c>
    </row>
    <row r="3" spans="1:29">
      <c r="A3" s="71" t="s">
        <v>311</v>
      </c>
      <c r="B3" s="71" t="s">
        <v>296</v>
      </c>
      <c r="C3" s="71" t="s">
        <v>296</v>
      </c>
      <c r="D3" s="71" t="s">
        <v>297</v>
      </c>
      <c r="E3" s="71" t="s">
        <v>311</v>
      </c>
      <c r="F3" s="71" t="s">
        <v>360</v>
      </c>
      <c r="H3" s="369" t="s">
        <v>4583</v>
      </c>
      <c r="I3" s="369"/>
      <c r="K3" s="88"/>
      <c r="L3" s="87" t="s">
        <v>65</v>
      </c>
      <c r="M3" s="87" t="s">
        <v>67</v>
      </c>
      <c r="N3" s="87"/>
      <c r="O3" s="87" t="s">
        <v>75</v>
      </c>
      <c r="P3" s="87" t="s">
        <v>59</v>
      </c>
      <c r="Q3" s="88"/>
      <c r="R3" s="89" t="s">
        <v>78</v>
      </c>
      <c r="S3" s="86" t="s">
        <v>85</v>
      </c>
      <c r="T3" s="87" t="s">
        <v>58</v>
      </c>
      <c r="U3" s="86" t="s">
        <v>95</v>
      </c>
      <c r="V3" s="87"/>
      <c r="W3" s="87"/>
      <c r="X3" s="86" t="s">
        <v>106</v>
      </c>
      <c r="Y3" s="86" t="s">
        <v>92</v>
      </c>
      <c r="Z3" s="86" t="s">
        <v>68</v>
      </c>
      <c r="AA3" s="86" t="s">
        <v>68</v>
      </c>
      <c r="AB3" s="86" t="s">
        <v>143</v>
      </c>
      <c r="AC3" s="87" t="s">
        <v>68</v>
      </c>
    </row>
    <row r="4" spans="1:29">
      <c r="A4" s="71" t="s">
        <v>318</v>
      </c>
      <c r="B4" s="71" t="s">
        <v>297</v>
      </c>
      <c r="C4" s="71" t="s">
        <v>297</v>
      </c>
      <c r="D4" s="71" t="s">
        <v>302</v>
      </c>
      <c r="E4" s="71" t="s">
        <v>318</v>
      </c>
      <c r="F4" s="71" t="s">
        <v>368</v>
      </c>
      <c r="H4" s="75" t="s">
        <v>4558</v>
      </c>
      <c r="I4" s="75" t="s">
        <v>4627</v>
      </c>
      <c r="K4" s="88"/>
      <c r="L4" s="88"/>
      <c r="M4" s="88"/>
      <c r="N4" s="88"/>
      <c r="O4" s="88"/>
      <c r="P4" s="86" t="s">
        <v>96</v>
      </c>
      <c r="Q4" s="88"/>
      <c r="R4" s="87" t="s">
        <v>94</v>
      </c>
      <c r="S4" s="87" t="s">
        <v>101</v>
      </c>
      <c r="T4" s="86" t="s">
        <v>107</v>
      </c>
      <c r="U4" s="86" t="s">
        <v>67</v>
      </c>
      <c r="V4" s="86"/>
      <c r="W4" s="86"/>
      <c r="X4" s="88"/>
      <c r="Y4" s="87" t="s">
        <v>108</v>
      </c>
      <c r="Z4" s="87" t="s">
        <v>86</v>
      </c>
      <c r="AA4" s="87" t="s">
        <v>86</v>
      </c>
      <c r="AB4" s="90"/>
      <c r="AC4" s="86" t="s">
        <v>86</v>
      </c>
    </row>
    <row r="5" spans="1:29">
      <c r="A5" s="71" t="s">
        <v>325</v>
      </c>
      <c r="B5" s="71" t="s">
        <v>302</v>
      </c>
      <c r="C5" s="71" t="s">
        <v>302</v>
      </c>
      <c r="D5" s="71" t="s">
        <v>303</v>
      </c>
      <c r="E5" s="71" t="s">
        <v>325</v>
      </c>
      <c r="F5" s="71" t="s">
        <v>384</v>
      </c>
      <c r="H5" s="66" t="s">
        <v>448</v>
      </c>
      <c r="I5" s="66" t="s">
        <v>555</v>
      </c>
      <c r="K5" s="88"/>
      <c r="L5" s="88"/>
      <c r="M5" s="88"/>
      <c r="N5" s="88"/>
      <c r="O5" s="88"/>
      <c r="P5" s="88"/>
      <c r="Q5" s="88"/>
      <c r="R5" s="88"/>
      <c r="S5" s="86" t="s">
        <v>112</v>
      </c>
      <c r="T5" s="87" t="s">
        <v>116</v>
      </c>
      <c r="U5" s="87" t="s">
        <v>43</v>
      </c>
      <c r="V5" s="87"/>
      <c r="W5" s="87"/>
      <c r="X5" s="88"/>
      <c r="Y5" s="86" t="s">
        <v>131</v>
      </c>
      <c r="Z5" s="86" t="s">
        <v>122</v>
      </c>
      <c r="AA5" s="86" t="s">
        <v>122</v>
      </c>
      <c r="AB5" s="90"/>
      <c r="AC5" s="87" t="s">
        <v>122</v>
      </c>
    </row>
    <row r="6" spans="1:29">
      <c r="A6" s="71" t="s">
        <v>332</v>
      </c>
      <c r="B6" s="71" t="s">
        <v>303</v>
      </c>
      <c r="C6" s="71" t="s">
        <v>303</v>
      </c>
      <c r="D6" s="71" t="s">
        <v>311</v>
      </c>
      <c r="E6" s="71" t="s">
        <v>332</v>
      </c>
      <c r="F6" s="71" t="s">
        <v>392</v>
      </c>
      <c r="K6" s="88"/>
      <c r="L6" s="88"/>
      <c r="M6" s="88"/>
      <c r="N6" s="88"/>
      <c r="O6" s="88"/>
      <c r="P6" s="88"/>
      <c r="Q6" s="88"/>
      <c r="R6" s="88"/>
      <c r="S6" s="87" t="s">
        <v>121</v>
      </c>
      <c r="T6" s="86"/>
      <c r="U6" s="88"/>
      <c r="V6" s="86"/>
      <c r="W6" s="86"/>
      <c r="X6" s="88"/>
      <c r="Y6" s="87" t="s">
        <v>134</v>
      </c>
      <c r="Z6" s="86" t="s">
        <v>132</v>
      </c>
      <c r="AA6" s="86" t="s">
        <v>132</v>
      </c>
      <c r="AB6" s="90"/>
      <c r="AC6" s="87" t="s">
        <v>132</v>
      </c>
    </row>
    <row r="7" spans="1:29">
      <c r="A7" s="71" t="s">
        <v>339</v>
      </c>
      <c r="B7" s="71" t="s">
        <v>311</v>
      </c>
      <c r="C7" s="71" t="s">
        <v>311</v>
      </c>
      <c r="D7" s="71" t="s">
        <v>318</v>
      </c>
      <c r="E7" s="71" t="s">
        <v>339</v>
      </c>
      <c r="F7" s="71" t="s">
        <v>487</v>
      </c>
      <c r="K7" s="88"/>
      <c r="L7" s="88"/>
      <c r="M7" s="88"/>
      <c r="N7" s="88"/>
      <c r="O7" s="88"/>
      <c r="P7" s="88"/>
      <c r="Q7" s="88"/>
      <c r="R7" s="88"/>
      <c r="S7" s="88"/>
      <c r="T7" s="88"/>
      <c r="U7" s="88"/>
      <c r="V7" s="88"/>
      <c r="W7" s="88"/>
      <c r="X7" s="88"/>
      <c r="Y7" s="86" t="s">
        <v>42</v>
      </c>
      <c r="Z7" s="86" t="s">
        <v>138</v>
      </c>
      <c r="AA7" s="86" t="s">
        <v>138</v>
      </c>
      <c r="AB7" s="90"/>
      <c r="AC7" s="87" t="s">
        <v>138</v>
      </c>
    </row>
    <row r="8" spans="1:29">
      <c r="A8" s="71" t="s">
        <v>347</v>
      </c>
      <c r="B8" s="71" t="s">
        <v>318</v>
      </c>
      <c r="C8" s="71" t="s">
        <v>318</v>
      </c>
      <c r="D8" s="71" t="s">
        <v>325</v>
      </c>
      <c r="E8" s="71" t="s">
        <v>347</v>
      </c>
      <c r="F8" s="71" t="s">
        <v>613</v>
      </c>
      <c r="K8" s="88"/>
      <c r="L8" s="88"/>
      <c r="M8" s="88"/>
      <c r="N8" s="88"/>
      <c r="O8" s="88"/>
      <c r="P8" s="88"/>
      <c r="Q8" s="88"/>
      <c r="R8" s="88"/>
      <c r="S8" s="88"/>
      <c r="T8" s="88"/>
      <c r="U8" s="88"/>
      <c r="V8" s="88"/>
      <c r="W8" s="88"/>
      <c r="X8" s="88"/>
      <c r="Y8" s="88"/>
      <c r="Z8" s="87" t="s">
        <v>141</v>
      </c>
      <c r="AA8" s="87" t="s">
        <v>141</v>
      </c>
      <c r="AB8" s="90"/>
      <c r="AC8" s="91"/>
    </row>
    <row r="9" spans="1:29">
      <c r="A9" s="71" t="s">
        <v>360</v>
      </c>
      <c r="B9" s="71" t="s">
        <v>325</v>
      </c>
      <c r="C9" s="71" t="s">
        <v>325</v>
      </c>
      <c r="D9" s="71" t="s">
        <v>332</v>
      </c>
      <c r="E9" s="71" t="s">
        <v>360</v>
      </c>
      <c r="F9" s="71"/>
      <c r="K9" s="88"/>
      <c r="L9" s="88"/>
      <c r="M9" s="88"/>
      <c r="N9" s="88"/>
      <c r="O9" s="88"/>
      <c r="P9" s="88"/>
      <c r="Q9" s="88"/>
      <c r="R9" s="88"/>
      <c r="S9" s="88"/>
      <c r="T9" s="88"/>
      <c r="U9" s="88"/>
      <c r="V9" s="88"/>
      <c r="W9" s="88"/>
      <c r="X9" s="91"/>
      <c r="Y9" s="88"/>
      <c r="Z9" s="86" t="s">
        <v>143</v>
      </c>
      <c r="AA9" s="86" t="s">
        <v>143</v>
      </c>
      <c r="AB9" s="90"/>
      <c r="AC9" s="91"/>
    </row>
    <row r="10" spans="1:29">
      <c r="A10" s="71" t="s">
        <v>384</v>
      </c>
      <c r="B10" s="71" t="s">
        <v>332</v>
      </c>
      <c r="C10" s="71" t="s">
        <v>332</v>
      </c>
      <c r="D10" s="71" t="s">
        <v>339</v>
      </c>
      <c r="E10" s="71" t="s">
        <v>384</v>
      </c>
      <c r="F10" s="71"/>
    </row>
    <row r="11" spans="1:29">
      <c r="A11" s="71" t="s">
        <v>393</v>
      </c>
      <c r="B11" s="71" t="s">
        <v>339</v>
      </c>
      <c r="C11" s="71" t="s">
        <v>339</v>
      </c>
      <c r="D11" s="71" t="s">
        <v>346</v>
      </c>
      <c r="E11" s="71" t="s">
        <v>393</v>
      </c>
      <c r="F11" s="71"/>
    </row>
    <row r="12" spans="1:29">
      <c r="A12" s="71" t="s">
        <v>405</v>
      </c>
      <c r="B12" s="71" t="s">
        <v>346</v>
      </c>
      <c r="C12" s="71" t="s">
        <v>346</v>
      </c>
      <c r="D12" s="71" t="s">
        <v>347</v>
      </c>
      <c r="E12" s="71" t="s">
        <v>405</v>
      </c>
      <c r="F12" s="71"/>
    </row>
    <row r="13" spans="1:29">
      <c r="A13" s="71" t="s">
        <v>412</v>
      </c>
      <c r="B13" s="71" t="s">
        <v>347</v>
      </c>
      <c r="C13" s="71" t="s">
        <v>347</v>
      </c>
      <c r="D13" s="71" t="s">
        <v>354</v>
      </c>
      <c r="E13" s="71" t="s">
        <v>412</v>
      </c>
      <c r="F13" s="71"/>
    </row>
    <row r="14" spans="1:29">
      <c r="A14" s="71" t="s">
        <v>420</v>
      </c>
      <c r="B14" s="71" t="s">
        <v>354</v>
      </c>
      <c r="C14" s="71" t="s">
        <v>354</v>
      </c>
      <c r="D14" s="71" t="s">
        <v>360</v>
      </c>
      <c r="E14" s="71" t="s">
        <v>420</v>
      </c>
      <c r="F14" s="71"/>
    </row>
    <row r="15" spans="1:29">
      <c r="A15" s="71" t="s">
        <v>427</v>
      </c>
      <c r="B15" s="71" t="s">
        <v>359</v>
      </c>
      <c r="C15" s="71" t="s">
        <v>359</v>
      </c>
      <c r="D15" s="71" t="s">
        <v>369</v>
      </c>
      <c r="E15" s="71" t="s">
        <v>427</v>
      </c>
      <c r="F15" s="71"/>
    </row>
    <row r="16" spans="1:29">
      <c r="A16" s="71" t="s">
        <v>434</v>
      </c>
      <c r="B16" s="71" t="s">
        <v>360</v>
      </c>
      <c r="C16" s="71" t="s">
        <v>360</v>
      </c>
      <c r="D16" s="71" t="s">
        <v>4475</v>
      </c>
      <c r="E16" s="71" t="s">
        <v>434</v>
      </c>
      <c r="F16" s="71"/>
    </row>
    <row r="17" spans="1:11">
      <c r="A17" s="71" t="s">
        <v>441</v>
      </c>
      <c r="B17" s="71" t="s">
        <v>369</v>
      </c>
      <c r="C17" s="71" t="s">
        <v>369</v>
      </c>
      <c r="D17" s="71" t="s">
        <v>379</v>
      </c>
      <c r="E17" s="71" t="s">
        <v>441</v>
      </c>
      <c r="F17" s="71"/>
      <c r="K17" s="66" t="s">
        <v>161</v>
      </c>
    </row>
    <row r="18" spans="1:11">
      <c r="A18" s="71" t="s">
        <v>448</v>
      </c>
      <c r="B18" s="71" t="s">
        <v>374</v>
      </c>
      <c r="C18" s="71" t="s">
        <v>374</v>
      </c>
      <c r="D18" s="71" t="s">
        <v>384</v>
      </c>
      <c r="E18" s="71" t="s">
        <v>448</v>
      </c>
      <c r="F18" s="71"/>
      <c r="K18" s="66" t="s">
        <v>176</v>
      </c>
    </row>
    <row r="19" spans="1:11">
      <c r="A19" s="71" t="s">
        <v>487</v>
      </c>
      <c r="B19" s="71" t="s">
        <v>4475</v>
      </c>
      <c r="C19" s="71" t="s">
        <v>4475</v>
      </c>
      <c r="D19" s="71" t="s">
        <v>393</v>
      </c>
      <c r="E19" s="71" t="s">
        <v>487</v>
      </c>
      <c r="F19" s="71"/>
      <c r="K19" s="66" t="s">
        <v>179</v>
      </c>
    </row>
    <row r="20" spans="1:11">
      <c r="A20" s="71" t="s">
        <v>495</v>
      </c>
      <c r="B20" s="71" t="s">
        <v>4476</v>
      </c>
      <c r="C20" s="71" t="s">
        <v>4476</v>
      </c>
      <c r="D20" s="71" t="s">
        <v>400</v>
      </c>
      <c r="E20" s="71" t="s">
        <v>495</v>
      </c>
      <c r="F20" s="71"/>
      <c r="K20" s="66" t="s">
        <v>197</v>
      </c>
    </row>
    <row r="21" spans="1:11">
      <c r="A21" s="71" t="s">
        <v>502</v>
      </c>
      <c r="B21" s="71" t="s">
        <v>379</v>
      </c>
      <c r="C21" s="71" t="s">
        <v>379</v>
      </c>
      <c r="D21" s="71" t="s">
        <v>405</v>
      </c>
      <c r="E21" s="71" t="s">
        <v>502</v>
      </c>
      <c r="F21" s="71"/>
      <c r="K21" s="66" t="s">
        <v>209</v>
      </c>
    </row>
    <row r="22" spans="1:11">
      <c r="A22" s="71" t="s">
        <v>267</v>
      </c>
      <c r="B22" s="71" t="s">
        <v>384</v>
      </c>
      <c r="C22" s="71" t="s">
        <v>384</v>
      </c>
      <c r="D22" s="71" t="s">
        <v>412</v>
      </c>
      <c r="E22" s="71" t="s">
        <v>267</v>
      </c>
      <c r="F22" s="71"/>
      <c r="K22" s="66" t="s">
        <v>221</v>
      </c>
    </row>
    <row r="23" spans="1:11">
      <c r="A23" s="71" t="s">
        <v>565</v>
      </c>
      <c r="B23" s="71" t="s">
        <v>393</v>
      </c>
      <c r="C23" s="71" t="s">
        <v>393</v>
      </c>
      <c r="D23" s="71" t="s">
        <v>419</v>
      </c>
      <c r="E23" s="71" t="s">
        <v>565</v>
      </c>
      <c r="F23" s="71"/>
      <c r="K23" s="66" t="s">
        <v>224</v>
      </c>
    </row>
    <row r="24" spans="1:11">
      <c r="A24" s="71" t="s">
        <v>572</v>
      </c>
      <c r="B24" s="71" t="s">
        <v>400</v>
      </c>
      <c r="C24" s="71" t="s">
        <v>400</v>
      </c>
      <c r="D24" s="71" t="s">
        <v>420</v>
      </c>
      <c r="E24" s="71" t="s">
        <v>572</v>
      </c>
      <c r="F24" s="71"/>
      <c r="K24" s="66" t="s">
        <v>230</v>
      </c>
    </row>
    <row r="25" spans="1:11">
      <c r="A25" s="71" t="s">
        <v>579</v>
      </c>
      <c r="B25" s="71" t="s">
        <v>405</v>
      </c>
      <c r="C25" s="71" t="s">
        <v>405</v>
      </c>
      <c r="D25" s="71" t="s">
        <v>427</v>
      </c>
      <c r="E25" s="71" t="s">
        <v>579</v>
      </c>
      <c r="F25" s="71"/>
      <c r="K25" s="66" t="s">
        <v>4721</v>
      </c>
    </row>
    <row r="26" spans="1:11">
      <c r="A26" s="71" t="s">
        <v>595</v>
      </c>
      <c r="B26" s="71" t="s">
        <v>412</v>
      </c>
      <c r="C26" s="71" t="s">
        <v>412</v>
      </c>
      <c r="D26" s="71" t="s">
        <v>434</v>
      </c>
      <c r="E26" s="71" t="s">
        <v>595</v>
      </c>
      <c r="F26" s="71"/>
      <c r="K26" s="66" t="s">
        <v>251</v>
      </c>
    </row>
    <row r="27" spans="1:11">
      <c r="A27" s="71" t="s">
        <v>613</v>
      </c>
      <c r="B27" s="71" t="s">
        <v>419</v>
      </c>
      <c r="C27" s="71" t="s">
        <v>419</v>
      </c>
      <c r="D27" s="71" t="s">
        <v>441</v>
      </c>
      <c r="E27" s="71" t="s">
        <v>613</v>
      </c>
      <c r="F27" s="71"/>
      <c r="K27" s="66" t="s">
        <v>257</v>
      </c>
    </row>
    <row r="28" spans="1:11">
      <c r="A28" s="71" t="s">
        <v>621</v>
      </c>
      <c r="B28" s="71" t="s">
        <v>420</v>
      </c>
      <c r="C28" s="71" t="s">
        <v>420</v>
      </c>
      <c r="D28" s="71" t="s">
        <v>448</v>
      </c>
      <c r="E28" s="71" t="s">
        <v>621</v>
      </c>
      <c r="F28" s="71"/>
      <c r="K28" s="66" t="s">
        <v>260</v>
      </c>
    </row>
    <row r="29" spans="1:11">
      <c r="A29" s="71"/>
      <c r="B29" s="71" t="s">
        <v>427</v>
      </c>
      <c r="C29" s="71" t="s">
        <v>427</v>
      </c>
      <c r="D29" s="71" t="s">
        <v>455</v>
      </c>
      <c r="E29" s="71"/>
      <c r="F29" s="71"/>
      <c r="K29" s="66" t="s">
        <v>263</v>
      </c>
    </row>
    <row r="30" spans="1:11">
      <c r="A30" s="71"/>
      <c r="B30" s="71" t="s">
        <v>434</v>
      </c>
      <c r="C30" s="71" t="s">
        <v>434</v>
      </c>
      <c r="D30" s="71" t="s">
        <v>461</v>
      </c>
      <c r="E30" s="71"/>
      <c r="F30" s="71"/>
      <c r="K30" s="66" t="s">
        <v>269</v>
      </c>
    </row>
    <row r="31" spans="1:11">
      <c r="A31" s="71"/>
      <c r="B31" s="71" t="s">
        <v>441</v>
      </c>
      <c r="C31" s="71" t="s">
        <v>441</v>
      </c>
      <c r="D31" s="71" t="s">
        <v>466</v>
      </c>
      <c r="E31" s="71"/>
      <c r="F31" s="71"/>
      <c r="K31" s="66" t="s">
        <v>4722</v>
      </c>
    </row>
    <row r="32" spans="1:11">
      <c r="A32" s="71"/>
      <c r="B32" s="71" t="s">
        <v>448</v>
      </c>
      <c r="C32" s="71" t="s">
        <v>448</v>
      </c>
      <c r="D32" s="71" t="s">
        <v>471</v>
      </c>
      <c r="E32" s="71"/>
      <c r="F32" s="71"/>
      <c r="K32" s="66" t="s">
        <v>4723</v>
      </c>
    </row>
    <row r="33" spans="1:11">
      <c r="A33" s="71"/>
      <c r="B33" s="71" t="s">
        <v>455</v>
      </c>
      <c r="C33" s="71" t="s">
        <v>455</v>
      </c>
      <c r="D33" s="71" t="s">
        <v>476</v>
      </c>
      <c r="E33" s="71"/>
      <c r="F33" s="71"/>
      <c r="K33" s="66" t="s">
        <v>4724</v>
      </c>
    </row>
    <row r="34" spans="1:11">
      <c r="A34" s="71"/>
      <c r="B34" s="71" t="s">
        <v>460</v>
      </c>
      <c r="C34" s="71" t="s">
        <v>460</v>
      </c>
      <c r="D34" s="71" t="s">
        <v>481</v>
      </c>
      <c r="E34" s="71"/>
      <c r="F34" s="71"/>
    </row>
    <row r="35" spans="1:11">
      <c r="A35" s="71"/>
      <c r="B35" s="71" t="s">
        <v>461</v>
      </c>
      <c r="C35" s="71" t="s">
        <v>461</v>
      </c>
      <c r="D35" s="71" t="s">
        <v>487</v>
      </c>
      <c r="E35" s="71"/>
      <c r="F35" s="71"/>
    </row>
    <row r="36" spans="1:11">
      <c r="A36" s="71"/>
      <c r="B36" s="71" t="s">
        <v>466</v>
      </c>
      <c r="C36" s="71" t="s">
        <v>466</v>
      </c>
      <c r="D36" s="71" t="s">
        <v>495</v>
      </c>
      <c r="E36" s="71"/>
      <c r="F36" s="71"/>
    </row>
    <row r="37" spans="1:11">
      <c r="A37" s="71"/>
      <c r="B37" s="71" t="s">
        <v>471</v>
      </c>
      <c r="C37" s="71" t="s">
        <v>471</v>
      </c>
      <c r="D37" s="71" t="s">
        <v>502</v>
      </c>
      <c r="E37" s="71"/>
      <c r="F37" s="71"/>
    </row>
    <row r="38" spans="1:11">
      <c r="A38" s="71"/>
      <c r="B38" s="71" t="s">
        <v>476</v>
      </c>
      <c r="C38" s="71" t="s">
        <v>476</v>
      </c>
      <c r="D38" s="71" t="s">
        <v>267</v>
      </c>
      <c r="E38" s="71"/>
      <c r="F38" s="71"/>
    </row>
    <row r="39" spans="1:11">
      <c r="A39" s="71"/>
      <c r="B39" s="71" t="s">
        <v>481</v>
      </c>
      <c r="C39" s="71" t="s">
        <v>481</v>
      </c>
      <c r="D39" s="71" t="s">
        <v>515</v>
      </c>
      <c r="E39" s="71"/>
      <c r="F39" s="71"/>
    </row>
    <row r="40" spans="1:11">
      <c r="A40" s="71"/>
      <c r="B40" s="71" t="s">
        <v>486</v>
      </c>
      <c r="C40" s="71" t="s">
        <v>486</v>
      </c>
      <c r="D40" s="71" t="s">
        <v>521</v>
      </c>
      <c r="E40" s="71"/>
      <c r="F40" s="71"/>
    </row>
    <row r="41" spans="1:11">
      <c r="A41" s="71"/>
      <c r="B41" s="71" t="s">
        <v>487</v>
      </c>
      <c r="C41" s="71" t="s">
        <v>487</v>
      </c>
      <c r="D41" s="71" t="s">
        <v>522</v>
      </c>
      <c r="E41" s="71"/>
      <c r="F41" s="71"/>
    </row>
    <row r="42" spans="1:11">
      <c r="A42" s="71"/>
      <c r="B42" s="71" t="s">
        <v>495</v>
      </c>
      <c r="C42" s="71" t="s">
        <v>495</v>
      </c>
      <c r="D42" s="71" t="s">
        <v>523</v>
      </c>
      <c r="E42" s="71"/>
      <c r="F42" s="71"/>
    </row>
    <row r="43" spans="1:11">
      <c r="A43" s="71"/>
      <c r="B43" s="71" t="s">
        <v>502</v>
      </c>
      <c r="C43" s="71" t="s">
        <v>502</v>
      </c>
      <c r="D43" s="71" t="s">
        <v>529</v>
      </c>
      <c r="E43" s="71"/>
      <c r="F43" s="71"/>
    </row>
    <row r="44" spans="1:11">
      <c r="A44" s="71"/>
      <c r="B44" s="71" t="s">
        <v>267</v>
      </c>
      <c r="C44" s="71" t="s">
        <v>267</v>
      </c>
      <c r="D44" s="71" t="s">
        <v>534</v>
      </c>
      <c r="E44" s="71"/>
      <c r="F44" s="71"/>
    </row>
    <row r="45" spans="1:11">
      <c r="A45" s="71"/>
      <c r="B45" s="71" t="s">
        <v>515</v>
      </c>
      <c r="C45" s="71" t="s">
        <v>515</v>
      </c>
      <c r="D45" s="71" t="s">
        <v>540</v>
      </c>
      <c r="E45" s="71"/>
      <c r="F45" s="71"/>
    </row>
    <row r="46" spans="1:11">
      <c r="A46" s="71"/>
      <c r="B46" s="71" t="s">
        <v>520</v>
      </c>
      <c r="C46" s="71" t="s">
        <v>520</v>
      </c>
      <c r="D46" s="71" t="s">
        <v>545</v>
      </c>
      <c r="E46" s="71"/>
      <c r="F46" s="71"/>
    </row>
    <row r="47" spans="1:11">
      <c r="A47" s="71"/>
      <c r="B47" s="71" t="s">
        <v>521</v>
      </c>
      <c r="C47" s="71" t="s">
        <v>521</v>
      </c>
      <c r="D47" s="71" t="s">
        <v>550</v>
      </c>
      <c r="E47" s="71"/>
      <c r="F47" s="71"/>
    </row>
    <row r="48" spans="1:11">
      <c r="A48" s="71"/>
      <c r="B48" s="71" t="s">
        <v>522</v>
      </c>
      <c r="C48" s="71" t="s">
        <v>522</v>
      </c>
      <c r="D48" s="71" t="s">
        <v>555</v>
      </c>
      <c r="E48" s="71"/>
      <c r="F48" s="71"/>
    </row>
    <row r="49" spans="1:6">
      <c r="A49" s="71"/>
      <c r="B49" s="71" t="s">
        <v>523</v>
      </c>
      <c r="C49" s="71" t="s">
        <v>523</v>
      </c>
      <c r="D49" s="71" t="s">
        <v>560</v>
      </c>
      <c r="E49" s="71"/>
      <c r="F49" s="71"/>
    </row>
    <row r="50" spans="1:6">
      <c r="A50" s="71"/>
      <c r="B50" s="71" t="s">
        <v>528</v>
      </c>
      <c r="C50" s="71" t="s">
        <v>528</v>
      </c>
      <c r="D50" s="71" t="s">
        <v>565</v>
      </c>
      <c r="E50" s="71"/>
      <c r="F50" s="71"/>
    </row>
    <row r="51" spans="1:6">
      <c r="A51" s="71"/>
      <c r="B51" s="71" t="s">
        <v>529</v>
      </c>
      <c r="C51" s="71" t="s">
        <v>529</v>
      </c>
      <c r="D51" s="71" t="s">
        <v>572</v>
      </c>
      <c r="E51" s="71"/>
      <c r="F51" s="71"/>
    </row>
    <row r="52" spans="1:6">
      <c r="A52" s="71"/>
      <c r="B52" s="71" t="s">
        <v>534</v>
      </c>
      <c r="C52" s="71" t="s">
        <v>534</v>
      </c>
      <c r="D52" s="71" t="s">
        <v>579</v>
      </c>
      <c r="E52" s="71"/>
      <c r="F52" s="71"/>
    </row>
    <row r="53" spans="1:6">
      <c r="A53" s="71"/>
      <c r="B53" s="71" t="s">
        <v>539</v>
      </c>
      <c r="C53" s="71" t="s">
        <v>539</v>
      </c>
      <c r="D53" s="71" t="s">
        <v>586</v>
      </c>
      <c r="E53" s="71"/>
      <c r="F53" s="71"/>
    </row>
    <row r="54" spans="1:6">
      <c r="A54" s="71"/>
      <c r="B54" s="71" t="s">
        <v>540</v>
      </c>
      <c r="C54" s="71" t="s">
        <v>540</v>
      </c>
      <c r="D54" s="71" t="s">
        <v>587</v>
      </c>
      <c r="E54" s="71"/>
      <c r="F54" s="71"/>
    </row>
    <row r="55" spans="1:6">
      <c r="A55" s="71"/>
      <c r="B55" s="71" t="s">
        <v>545</v>
      </c>
      <c r="C55" s="71" t="s">
        <v>545</v>
      </c>
      <c r="D55" s="71" t="s">
        <v>588</v>
      </c>
      <c r="E55" s="71"/>
      <c r="F55" s="71"/>
    </row>
    <row r="56" spans="1:6">
      <c r="A56" s="71"/>
      <c r="B56" s="71" t="s">
        <v>550</v>
      </c>
      <c r="C56" s="71" t="s">
        <v>550</v>
      </c>
      <c r="D56" s="71" t="s">
        <v>589</v>
      </c>
      <c r="E56" s="71"/>
      <c r="F56" s="71"/>
    </row>
    <row r="57" spans="1:6">
      <c r="A57" s="71"/>
      <c r="B57" s="71" t="s">
        <v>555</v>
      </c>
      <c r="C57" s="71" t="s">
        <v>555</v>
      </c>
      <c r="D57" s="71" t="s">
        <v>595</v>
      </c>
      <c r="E57" s="71"/>
      <c r="F57" s="71"/>
    </row>
    <row r="58" spans="1:6">
      <c r="A58" s="71"/>
      <c r="B58" s="71" t="s">
        <v>560</v>
      </c>
      <c r="C58" s="71" t="s">
        <v>560</v>
      </c>
      <c r="D58" s="71" t="s">
        <v>602</v>
      </c>
      <c r="E58" s="71"/>
      <c r="F58" s="71"/>
    </row>
    <row r="59" spans="1:6">
      <c r="A59" s="71"/>
      <c r="B59" s="71" t="s">
        <v>565</v>
      </c>
      <c r="C59" s="71" t="s">
        <v>565</v>
      </c>
      <c r="D59" s="71" t="s">
        <v>608</v>
      </c>
      <c r="E59" s="71"/>
      <c r="F59" s="71"/>
    </row>
    <row r="60" spans="1:6">
      <c r="A60" s="71"/>
      <c r="B60" s="71" t="s">
        <v>572</v>
      </c>
      <c r="C60" s="71" t="s">
        <v>572</v>
      </c>
      <c r="D60" s="71" t="s">
        <v>613</v>
      </c>
      <c r="E60" s="71"/>
      <c r="F60" s="71"/>
    </row>
    <row r="61" spans="1:6">
      <c r="A61" s="71"/>
      <c r="B61" s="71" t="s">
        <v>579</v>
      </c>
      <c r="C61" s="71" t="s">
        <v>579</v>
      </c>
      <c r="D61" s="71" t="s">
        <v>621</v>
      </c>
      <c r="E61" s="71"/>
      <c r="F61" s="71"/>
    </row>
    <row r="62" spans="1:6">
      <c r="A62" s="71"/>
      <c r="B62" s="71" t="s">
        <v>586</v>
      </c>
      <c r="C62" s="71" t="s">
        <v>586</v>
      </c>
      <c r="D62" s="71" t="s">
        <v>628</v>
      </c>
      <c r="E62" s="71"/>
      <c r="F62" s="71"/>
    </row>
    <row r="63" spans="1:6">
      <c r="A63" s="71"/>
      <c r="B63" s="71" t="s">
        <v>587</v>
      </c>
      <c r="C63" s="71" t="s">
        <v>587</v>
      </c>
      <c r="D63" s="71"/>
      <c r="E63" s="71"/>
      <c r="F63" s="71"/>
    </row>
    <row r="64" spans="1:6">
      <c r="A64" s="71"/>
      <c r="B64" s="71" t="s">
        <v>588</v>
      </c>
      <c r="C64" s="71" t="s">
        <v>588</v>
      </c>
      <c r="D64" s="71"/>
      <c r="E64" s="71"/>
      <c r="F64" s="71"/>
    </row>
    <row r="65" spans="1:6">
      <c r="A65" s="71"/>
      <c r="B65" s="71" t="s">
        <v>589</v>
      </c>
      <c r="C65" s="71" t="s">
        <v>589</v>
      </c>
      <c r="D65" s="71"/>
      <c r="E65" s="71"/>
      <c r="F65" s="71"/>
    </row>
    <row r="66" spans="1:6">
      <c r="A66" s="71"/>
      <c r="B66" s="71" t="s">
        <v>594</v>
      </c>
      <c r="C66" s="71" t="s">
        <v>594</v>
      </c>
      <c r="D66" s="71"/>
      <c r="E66" s="71"/>
      <c r="F66" s="71"/>
    </row>
    <row r="67" spans="1:6">
      <c r="A67" s="71"/>
      <c r="B67" s="71" t="s">
        <v>595</v>
      </c>
      <c r="C67" s="71" t="s">
        <v>595</v>
      </c>
      <c r="D67" s="71"/>
      <c r="E67" s="71"/>
      <c r="F67" s="71"/>
    </row>
    <row r="68" spans="1:6">
      <c r="A68" s="71"/>
      <c r="B68" s="71" t="s">
        <v>602</v>
      </c>
      <c r="C68" s="71" t="s">
        <v>602</v>
      </c>
      <c r="D68" s="71"/>
      <c r="E68" s="71"/>
      <c r="F68" s="71"/>
    </row>
    <row r="69" spans="1:6">
      <c r="A69" s="71"/>
      <c r="B69" s="71" t="s">
        <v>607</v>
      </c>
      <c r="C69" s="71" t="s">
        <v>607</v>
      </c>
      <c r="D69" s="71"/>
      <c r="E69" s="71"/>
      <c r="F69" s="71"/>
    </row>
    <row r="70" spans="1:6">
      <c r="A70" s="71"/>
      <c r="B70" s="71" t="s">
        <v>608</v>
      </c>
      <c r="C70" s="71" t="s">
        <v>608</v>
      </c>
      <c r="D70" s="71"/>
      <c r="E70" s="71"/>
      <c r="F70" s="71"/>
    </row>
    <row r="71" spans="1:6">
      <c r="A71" s="71"/>
      <c r="B71" s="71" t="s">
        <v>613</v>
      </c>
      <c r="C71" s="71" t="s">
        <v>613</v>
      </c>
      <c r="D71" s="71"/>
      <c r="E71" s="71"/>
      <c r="F71" s="71"/>
    </row>
    <row r="72" spans="1:6">
      <c r="A72" s="71"/>
      <c r="B72" s="71" t="s">
        <v>621</v>
      </c>
      <c r="C72" s="71" t="s">
        <v>621</v>
      </c>
      <c r="D72" s="71"/>
      <c r="E72" s="71"/>
      <c r="F72" s="71"/>
    </row>
    <row r="73" spans="1:6">
      <c r="A73" s="71"/>
      <c r="B73" s="71" t="s">
        <v>628</v>
      </c>
      <c r="C73" s="71" t="s">
        <v>628</v>
      </c>
      <c r="D73" s="71"/>
      <c r="E73" s="71"/>
      <c r="F73" s="71"/>
    </row>
  </sheetData>
  <mergeCells count="1">
    <mergeCell ref="H3:I3"/>
  </mergeCells>
  <conditionalFormatting sqref="AB2:AB3 AC2:AC9 K1:W1 K2:Z9 Y1:AC1">
    <cfRule type="containsBlanks" dxfId="5" priority="3">
      <formula>LEN(TRIM(K1))=0</formula>
    </cfRule>
  </conditionalFormatting>
  <conditionalFormatting sqref="AA2:AA9">
    <cfRule type="containsBlanks" dxfId="4" priority="2">
      <formula>LEN(TRIM(AA2))=0</formula>
    </cfRule>
  </conditionalFormatting>
  <conditionalFormatting sqref="X1">
    <cfRule type="containsBlanks" dxfId="3" priority="1">
      <formula>LEN(TRIM(X1))=0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C43"/>
  <sheetViews>
    <sheetView topLeftCell="A2" workbookViewId="0">
      <selection activeCell="C2" sqref="C2:C43"/>
    </sheetView>
  </sheetViews>
  <sheetFormatPr defaultRowHeight="15"/>
  <cols>
    <col min="1" max="1" width="15.85546875" customWidth="1"/>
  </cols>
  <sheetData>
    <row r="1" spans="1:3">
      <c r="A1" t="s">
        <v>144</v>
      </c>
      <c r="B1" t="s">
        <v>145</v>
      </c>
      <c r="C1" t="s">
        <v>146</v>
      </c>
    </row>
    <row r="2" spans="1:3">
      <c r="A2" t="s">
        <v>147</v>
      </c>
      <c r="B2" t="s">
        <v>148</v>
      </c>
      <c r="C2" t="s">
        <v>149</v>
      </c>
    </row>
    <row r="3" spans="1:3">
      <c r="A3" t="s">
        <v>150</v>
      </c>
      <c r="B3" t="s">
        <v>151</v>
      </c>
      <c r="C3" t="s">
        <v>152</v>
      </c>
    </row>
    <row r="4" spans="1:3">
      <c r="A4" t="s">
        <v>153</v>
      </c>
      <c r="B4" t="s">
        <v>154</v>
      </c>
      <c r="C4" t="s">
        <v>155</v>
      </c>
    </row>
    <row r="5" spans="1:3">
      <c r="A5" t="s">
        <v>156</v>
      </c>
      <c r="B5" t="s">
        <v>157</v>
      </c>
      <c r="C5" t="s">
        <v>158</v>
      </c>
    </row>
    <row r="6" spans="1:3">
      <c r="A6" t="s">
        <v>159</v>
      </c>
      <c r="B6" t="s">
        <v>160</v>
      </c>
      <c r="C6" t="s">
        <v>161</v>
      </c>
    </row>
    <row r="7" spans="1:3">
      <c r="A7" t="s">
        <v>162</v>
      </c>
      <c r="B7" t="s">
        <v>163</v>
      </c>
      <c r="C7" t="s">
        <v>164</v>
      </c>
    </row>
    <row r="8" spans="1:3">
      <c r="A8" t="s">
        <v>165</v>
      </c>
      <c r="B8" t="s">
        <v>166</v>
      </c>
      <c r="C8" t="s">
        <v>167</v>
      </c>
    </row>
    <row r="9" spans="1:3">
      <c r="A9" t="s">
        <v>168</v>
      </c>
      <c r="B9" t="s">
        <v>169</v>
      </c>
      <c r="C9" t="s">
        <v>170</v>
      </c>
    </row>
    <row r="10" spans="1:3">
      <c r="A10" t="s">
        <v>171</v>
      </c>
      <c r="B10" t="s">
        <v>172</v>
      </c>
      <c r="C10" t="s">
        <v>173</v>
      </c>
    </row>
    <row r="11" spans="1:3">
      <c r="A11" t="s">
        <v>174</v>
      </c>
      <c r="B11" t="s">
        <v>175</v>
      </c>
      <c r="C11" t="s">
        <v>176</v>
      </c>
    </row>
    <row r="12" spans="1:3">
      <c r="A12" t="s">
        <v>177</v>
      </c>
      <c r="B12" t="s">
        <v>178</v>
      </c>
      <c r="C12" t="s">
        <v>179</v>
      </c>
    </row>
    <row r="13" spans="1:3">
      <c r="A13" t="s">
        <v>180</v>
      </c>
      <c r="B13" t="s">
        <v>181</v>
      </c>
      <c r="C13" t="s">
        <v>182</v>
      </c>
    </row>
    <row r="14" spans="1:3">
      <c r="A14" t="s">
        <v>183</v>
      </c>
      <c r="B14" t="s">
        <v>184</v>
      </c>
      <c r="C14" t="s">
        <v>185</v>
      </c>
    </row>
    <row r="15" spans="1:3">
      <c r="A15" t="s">
        <v>186</v>
      </c>
      <c r="B15" t="s">
        <v>187</v>
      </c>
      <c r="C15" t="s">
        <v>188</v>
      </c>
    </row>
    <row r="16" spans="1:3">
      <c r="A16" t="s">
        <v>189</v>
      </c>
      <c r="B16" t="s">
        <v>190</v>
      </c>
      <c r="C16" t="s">
        <v>191</v>
      </c>
    </row>
    <row r="17" spans="1:3">
      <c r="A17" t="s">
        <v>192</v>
      </c>
      <c r="B17" t="s">
        <v>193</v>
      </c>
      <c r="C17" t="s">
        <v>194</v>
      </c>
    </row>
    <row r="18" spans="1:3">
      <c r="A18" t="s">
        <v>195</v>
      </c>
      <c r="B18" t="s">
        <v>196</v>
      </c>
      <c r="C18" t="s">
        <v>197</v>
      </c>
    </row>
    <row r="19" spans="1:3">
      <c r="A19" t="s">
        <v>198</v>
      </c>
      <c r="B19" t="s">
        <v>199</v>
      </c>
      <c r="C19" t="s">
        <v>200</v>
      </c>
    </row>
    <row r="20" spans="1:3">
      <c r="A20" t="s">
        <v>201</v>
      </c>
      <c r="B20" t="s">
        <v>202</v>
      </c>
      <c r="C20" t="s">
        <v>203</v>
      </c>
    </row>
    <row r="21" spans="1:3">
      <c r="A21" t="s">
        <v>204</v>
      </c>
      <c r="B21" t="s">
        <v>205</v>
      </c>
      <c r="C21" t="s">
        <v>206</v>
      </c>
    </row>
    <row r="22" spans="1:3">
      <c r="A22" t="s">
        <v>207</v>
      </c>
      <c r="B22" t="s">
        <v>208</v>
      </c>
      <c r="C22" t="s">
        <v>209</v>
      </c>
    </row>
    <row r="23" spans="1:3">
      <c r="A23" t="s">
        <v>210</v>
      </c>
      <c r="B23" t="s">
        <v>211</v>
      </c>
      <c r="C23" t="s">
        <v>212</v>
      </c>
    </row>
    <row r="24" spans="1:3">
      <c r="A24" t="s">
        <v>213</v>
      </c>
      <c r="B24" t="s">
        <v>214</v>
      </c>
      <c r="C24" t="s">
        <v>215</v>
      </c>
    </row>
    <row r="25" spans="1:3">
      <c r="A25" t="s">
        <v>216</v>
      </c>
      <c r="B25" t="s">
        <v>217</v>
      </c>
      <c r="C25" t="s">
        <v>218</v>
      </c>
    </row>
    <row r="26" spans="1:3">
      <c r="A26" t="s">
        <v>219</v>
      </c>
      <c r="B26" t="s">
        <v>220</v>
      </c>
      <c r="C26" t="s">
        <v>221</v>
      </c>
    </row>
    <row r="27" spans="1:3">
      <c r="A27" t="s">
        <v>222</v>
      </c>
      <c r="B27" t="s">
        <v>223</v>
      </c>
      <c r="C27" t="s">
        <v>224</v>
      </c>
    </row>
    <row r="28" spans="1:3">
      <c r="A28" t="s">
        <v>225</v>
      </c>
      <c r="B28" t="s">
        <v>226</v>
      </c>
      <c r="C28" t="s">
        <v>227</v>
      </c>
    </row>
    <row r="29" spans="1:3">
      <c r="A29" t="s">
        <v>228</v>
      </c>
      <c r="B29" t="s">
        <v>229</v>
      </c>
      <c r="C29" t="s">
        <v>230</v>
      </c>
    </row>
    <row r="30" spans="1:3">
      <c r="A30" t="s">
        <v>231</v>
      </c>
      <c r="B30" t="s">
        <v>232</v>
      </c>
      <c r="C30" t="s">
        <v>233</v>
      </c>
    </row>
    <row r="31" spans="1:3">
      <c r="A31" t="s">
        <v>234</v>
      </c>
      <c r="B31" t="s">
        <v>235</v>
      </c>
      <c r="C31" t="s">
        <v>236</v>
      </c>
    </row>
    <row r="32" spans="1:3">
      <c r="A32" t="s">
        <v>237</v>
      </c>
      <c r="B32" t="s">
        <v>238</v>
      </c>
      <c r="C32" t="s">
        <v>239</v>
      </c>
    </row>
    <row r="33" spans="1:3">
      <c r="A33" t="s">
        <v>240</v>
      </c>
      <c r="B33" t="s">
        <v>241</v>
      </c>
      <c r="C33" t="s">
        <v>242</v>
      </c>
    </row>
    <row r="34" spans="1:3">
      <c r="A34" t="s">
        <v>243</v>
      </c>
      <c r="B34" t="s">
        <v>244</v>
      </c>
      <c r="C34" t="s">
        <v>245</v>
      </c>
    </row>
    <row r="35" spans="1:3">
      <c r="A35" t="s">
        <v>246</v>
      </c>
      <c r="B35" t="s">
        <v>247</v>
      </c>
      <c r="C35" t="s">
        <v>248</v>
      </c>
    </row>
    <row r="36" spans="1:3">
      <c r="A36" t="s">
        <v>249</v>
      </c>
      <c r="B36" t="s">
        <v>250</v>
      </c>
      <c r="C36" t="s">
        <v>251</v>
      </c>
    </row>
    <row r="37" spans="1:3">
      <c r="A37" t="s">
        <v>252</v>
      </c>
      <c r="B37" t="s">
        <v>253</v>
      </c>
      <c r="C37" t="s">
        <v>254</v>
      </c>
    </row>
    <row r="38" spans="1:3">
      <c r="A38" t="s">
        <v>255</v>
      </c>
      <c r="B38" t="s">
        <v>256</v>
      </c>
      <c r="C38" t="s">
        <v>257</v>
      </c>
    </row>
    <row r="39" spans="1:3">
      <c r="A39" t="s">
        <v>258</v>
      </c>
      <c r="B39" t="s">
        <v>259</v>
      </c>
      <c r="C39" t="s">
        <v>260</v>
      </c>
    </row>
    <row r="40" spans="1:3">
      <c r="A40" t="s">
        <v>261</v>
      </c>
      <c r="B40" t="s">
        <v>262</v>
      </c>
      <c r="C40" t="s">
        <v>263</v>
      </c>
    </row>
    <row r="41" spans="1:3">
      <c r="A41" t="s">
        <v>264</v>
      </c>
      <c r="B41" t="s">
        <v>265</v>
      </c>
      <c r="C41" t="s">
        <v>266</v>
      </c>
    </row>
    <row r="42" spans="1:3">
      <c r="A42" t="s">
        <v>267</v>
      </c>
      <c r="B42" t="s">
        <v>268</v>
      </c>
      <c r="C42" t="s">
        <v>269</v>
      </c>
    </row>
    <row r="43" spans="1:3">
      <c r="A43" t="s">
        <v>270</v>
      </c>
      <c r="B43" t="s">
        <v>271</v>
      </c>
      <c r="C43" t="s">
        <v>272</v>
      </c>
    </row>
  </sheetData>
  <sheetProtection selectLockedCells="1"/>
  <phoneticPr fontId="3"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T498"/>
  <sheetViews>
    <sheetView zoomScale="80" zoomScaleNormal="80" workbookViewId="0">
      <selection activeCell="A2" sqref="A2:A250"/>
    </sheetView>
  </sheetViews>
  <sheetFormatPr defaultRowHeight="15"/>
  <cols>
    <col min="1" max="1" width="21.7109375" customWidth="1"/>
    <col min="2" max="2" width="18.42578125" customWidth="1"/>
    <col min="3" max="3" width="15" customWidth="1"/>
    <col min="98" max="98" width="14.140625" customWidth="1"/>
    <col min="202" max="202" width="22.85546875" customWidth="1"/>
  </cols>
  <sheetData>
    <row r="1" spans="1:202">
      <c r="A1" s="21" t="s">
        <v>688</v>
      </c>
      <c r="C1" s="21" t="s">
        <v>689</v>
      </c>
      <c r="D1" s="21" t="s">
        <v>690</v>
      </c>
      <c r="E1" s="21" t="s">
        <v>691</v>
      </c>
      <c r="F1" s="21" t="s">
        <v>692</v>
      </c>
      <c r="G1" s="21" t="s">
        <v>693</v>
      </c>
      <c r="H1" s="21" t="s">
        <v>694</v>
      </c>
      <c r="I1" s="21" t="s">
        <v>695</v>
      </c>
      <c r="J1" s="21" t="s">
        <v>696</v>
      </c>
      <c r="K1" s="21" t="s">
        <v>697</v>
      </c>
      <c r="L1" s="21" t="s">
        <v>698</v>
      </c>
      <c r="M1" s="21" t="s">
        <v>699</v>
      </c>
      <c r="N1" s="21" t="s">
        <v>700</v>
      </c>
      <c r="O1" s="21" t="s">
        <v>701</v>
      </c>
      <c r="P1" s="21" t="s">
        <v>702</v>
      </c>
      <c r="Q1" s="21" t="s">
        <v>703</v>
      </c>
      <c r="R1" s="21" t="s">
        <v>704</v>
      </c>
      <c r="S1" s="21" t="s">
        <v>705</v>
      </c>
      <c r="T1" s="21" t="s">
        <v>706</v>
      </c>
      <c r="U1" s="21" t="s">
        <v>707</v>
      </c>
      <c r="V1" s="21" t="s">
        <v>708</v>
      </c>
      <c r="W1" s="21" t="s">
        <v>709</v>
      </c>
      <c r="X1" s="21" t="s">
        <v>710</v>
      </c>
      <c r="Y1" s="21" t="s">
        <v>711</v>
      </c>
      <c r="Z1" s="21" t="s">
        <v>712</v>
      </c>
      <c r="AA1" s="21" t="s">
        <v>713</v>
      </c>
      <c r="AB1" s="21" t="s">
        <v>714</v>
      </c>
      <c r="AC1" s="21" t="s">
        <v>715</v>
      </c>
      <c r="AD1" s="21" t="s">
        <v>716</v>
      </c>
      <c r="AE1" s="21" t="s">
        <v>717</v>
      </c>
      <c r="AF1" s="21" t="s">
        <v>718</v>
      </c>
      <c r="AG1" s="21" t="s">
        <v>719</v>
      </c>
      <c r="AH1" s="21" t="s">
        <v>720</v>
      </c>
      <c r="AI1" s="21" t="s">
        <v>721</v>
      </c>
      <c r="AJ1" s="21" t="s">
        <v>722</v>
      </c>
      <c r="AK1" s="21" t="s">
        <v>723</v>
      </c>
      <c r="AL1" s="21" t="s">
        <v>724</v>
      </c>
      <c r="AM1" s="21" t="s">
        <v>725</v>
      </c>
      <c r="AN1" s="21" t="s">
        <v>726</v>
      </c>
      <c r="AO1" s="21" t="s">
        <v>727</v>
      </c>
      <c r="AP1" s="21" t="s">
        <v>728</v>
      </c>
      <c r="AQ1" s="21" t="s">
        <v>729</v>
      </c>
      <c r="AR1" s="21" t="s">
        <v>730</v>
      </c>
      <c r="AS1" s="21" t="s">
        <v>731</v>
      </c>
      <c r="AT1" s="21" t="s">
        <v>732</v>
      </c>
      <c r="AU1" s="21" t="s">
        <v>733</v>
      </c>
      <c r="AV1" s="21" t="s">
        <v>734</v>
      </c>
      <c r="AW1" s="21" t="s">
        <v>735</v>
      </c>
      <c r="AX1" s="21" t="s">
        <v>736</v>
      </c>
      <c r="AY1" s="21" t="s">
        <v>737</v>
      </c>
      <c r="AZ1" s="21" t="s">
        <v>738</v>
      </c>
      <c r="BA1" s="21" t="s">
        <v>739</v>
      </c>
      <c r="BB1" s="21" t="s">
        <v>740</v>
      </c>
      <c r="BC1" s="21" t="s">
        <v>741</v>
      </c>
      <c r="BD1" s="21" t="s">
        <v>742</v>
      </c>
      <c r="BE1" s="21" t="s">
        <v>743</v>
      </c>
      <c r="BF1" s="21" t="s">
        <v>744</v>
      </c>
      <c r="BG1" s="21" t="s">
        <v>745</v>
      </c>
      <c r="BH1" s="21" t="s">
        <v>746</v>
      </c>
      <c r="BI1" s="21" t="s">
        <v>747</v>
      </c>
      <c r="BJ1" s="21" t="s">
        <v>748</v>
      </c>
      <c r="BK1" s="21" t="s">
        <v>749</v>
      </c>
      <c r="BL1" s="21" t="s">
        <v>750</v>
      </c>
      <c r="BM1" s="21" t="s">
        <v>751</v>
      </c>
      <c r="BN1" s="21" t="s">
        <v>752</v>
      </c>
      <c r="BO1" s="21" t="s">
        <v>753</v>
      </c>
      <c r="BP1" s="21" t="s">
        <v>754</v>
      </c>
      <c r="BQ1" s="21" t="s">
        <v>755</v>
      </c>
      <c r="BR1" s="21" t="s">
        <v>756</v>
      </c>
      <c r="BS1" s="21" t="s">
        <v>757</v>
      </c>
      <c r="BT1" s="21" t="s">
        <v>758</v>
      </c>
      <c r="BU1" s="21" t="s">
        <v>759</v>
      </c>
      <c r="BV1" s="21" t="s">
        <v>760</v>
      </c>
      <c r="BW1" s="21" t="s">
        <v>761</v>
      </c>
      <c r="BX1" s="21" t="s">
        <v>762</v>
      </c>
      <c r="BY1" s="21" t="s">
        <v>763</v>
      </c>
      <c r="BZ1" s="21" t="s">
        <v>764</v>
      </c>
      <c r="CA1" s="21" t="s">
        <v>765</v>
      </c>
      <c r="CB1" s="21" t="s">
        <v>766</v>
      </c>
      <c r="CC1" s="21" t="s">
        <v>767</v>
      </c>
      <c r="CD1" s="21" t="s">
        <v>768</v>
      </c>
      <c r="CE1" s="21" t="s">
        <v>769</v>
      </c>
      <c r="CF1" s="21" t="s">
        <v>770</v>
      </c>
      <c r="CG1" s="21" t="s">
        <v>771</v>
      </c>
      <c r="CH1" s="21" t="s">
        <v>772</v>
      </c>
      <c r="CI1" s="21" t="s">
        <v>773</v>
      </c>
      <c r="CJ1" s="21" t="s">
        <v>774</v>
      </c>
      <c r="CK1" s="21" t="s">
        <v>775</v>
      </c>
      <c r="CL1" s="21" t="s">
        <v>776</v>
      </c>
      <c r="CM1" s="21" t="s">
        <v>777</v>
      </c>
      <c r="CN1" s="21" t="s">
        <v>778</v>
      </c>
      <c r="CO1" s="21" t="s">
        <v>779</v>
      </c>
      <c r="CP1" s="21" t="s">
        <v>780</v>
      </c>
      <c r="CQ1" s="21" t="s">
        <v>781</v>
      </c>
      <c r="CR1" s="21" t="s">
        <v>782</v>
      </c>
      <c r="CS1" s="21" t="s">
        <v>783</v>
      </c>
      <c r="CT1" s="21" t="s">
        <v>784</v>
      </c>
      <c r="CU1" s="21" t="s">
        <v>785</v>
      </c>
      <c r="CV1" s="21" t="s">
        <v>786</v>
      </c>
      <c r="CW1" s="21" t="s">
        <v>787</v>
      </c>
      <c r="CX1" s="21" t="s">
        <v>788</v>
      </c>
      <c r="CY1" s="21" t="s">
        <v>789</v>
      </c>
      <c r="CZ1" s="21" t="s">
        <v>790</v>
      </c>
      <c r="DA1" s="21" t="s">
        <v>791</v>
      </c>
      <c r="DB1" s="21" t="s">
        <v>792</v>
      </c>
      <c r="DC1" s="21" t="s">
        <v>793</v>
      </c>
      <c r="DD1" s="22" t="s">
        <v>794</v>
      </c>
      <c r="DE1" s="21" t="s">
        <v>795</v>
      </c>
      <c r="DF1" s="21" t="s">
        <v>796</v>
      </c>
      <c r="DG1" s="21" t="s">
        <v>797</v>
      </c>
      <c r="DH1" s="21" t="s">
        <v>798</v>
      </c>
      <c r="DI1" s="21" t="s">
        <v>799</v>
      </c>
      <c r="DJ1" s="21" t="s">
        <v>800</v>
      </c>
      <c r="DK1" s="21" t="s">
        <v>801</v>
      </c>
      <c r="DL1" s="21" t="s">
        <v>802</v>
      </c>
      <c r="DM1" s="21" t="s">
        <v>803</v>
      </c>
      <c r="DN1" s="21" t="s">
        <v>804</v>
      </c>
      <c r="DO1" s="21" t="s">
        <v>805</v>
      </c>
      <c r="DP1" s="21" t="s">
        <v>806</v>
      </c>
      <c r="DQ1" s="21" t="s">
        <v>807</v>
      </c>
      <c r="DR1" s="21" t="s">
        <v>808</v>
      </c>
      <c r="DS1" s="21" t="s">
        <v>809</v>
      </c>
      <c r="DT1" s="21" t="s">
        <v>810</v>
      </c>
      <c r="DU1" s="21" t="s">
        <v>811</v>
      </c>
      <c r="DV1" s="21" t="s">
        <v>812</v>
      </c>
      <c r="DW1" s="21" t="s">
        <v>813</v>
      </c>
      <c r="DX1" s="21" t="s">
        <v>814</v>
      </c>
      <c r="DY1" s="21" t="s">
        <v>815</v>
      </c>
      <c r="DZ1" s="21" t="s">
        <v>816</v>
      </c>
      <c r="EA1" s="21" t="s">
        <v>817</v>
      </c>
      <c r="EB1" s="21" t="s">
        <v>818</v>
      </c>
      <c r="EC1" s="21" t="s">
        <v>819</v>
      </c>
      <c r="ED1" s="21" t="s">
        <v>820</v>
      </c>
      <c r="EE1" s="21" t="s">
        <v>821</v>
      </c>
      <c r="EF1" s="21" t="s">
        <v>822</v>
      </c>
      <c r="EG1" s="21" t="s">
        <v>823</v>
      </c>
      <c r="EH1" s="21" t="s">
        <v>824</v>
      </c>
      <c r="EI1" s="21" t="s">
        <v>825</v>
      </c>
      <c r="EJ1" s="21" t="s">
        <v>826</v>
      </c>
      <c r="EK1" s="21" t="s">
        <v>827</v>
      </c>
      <c r="EL1" s="21" t="s">
        <v>828</v>
      </c>
      <c r="EM1" s="21" t="s">
        <v>829</v>
      </c>
      <c r="EN1" s="21" t="s">
        <v>830</v>
      </c>
      <c r="EO1" s="21" t="s">
        <v>831</v>
      </c>
      <c r="EP1" s="21" t="s">
        <v>832</v>
      </c>
      <c r="EQ1" s="21" t="s">
        <v>833</v>
      </c>
      <c r="ER1" s="21" t="s">
        <v>834</v>
      </c>
      <c r="ES1" s="21" t="s">
        <v>835</v>
      </c>
      <c r="ET1" s="21" t="s">
        <v>836</v>
      </c>
      <c r="EU1" s="21" t="s">
        <v>837</v>
      </c>
      <c r="EV1" s="21" t="s">
        <v>838</v>
      </c>
      <c r="EW1" s="21" t="s">
        <v>839</v>
      </c>
      <c r="EX1" s="21" t="s">
        <v>840</v>
      </c>
      <c r="EY1" s="21" t="s">
        <v>841</v>
      </c>
      <c r="EZ1" s="21" t="s">
        <v>842</v>
      </c>
      <c r="FA1" s="21" t="s">
        <v>843</v>
      </c>
      <c r="FB1" s="21" t="s">
        <v>844</v>
      </c>
      <c r="FC1" s="21" t="s">
        <v>845</v>
      </c>
      <c r="FD1" s="21" t="s">
        <v>846</v>
      </c>
      <c r="FE1" s="21" t="s">
        <v>847</v>
      </c>
      <c r="FF1" s="21" t="s">
        <v>848</v>
      </c>
      <c r="FG1" s="21" t="s">
        <v>849</v>
      </c>
      <c r="FH1" s="21" t="s">
        <v>850</v>
      </c>
      <c r="FI1" s="21" t="s">
        <v>851</v>
      </c>
      <c r="FJ1" s="21" t="s">
        <v>852</v>
      </c>
      <c r="FK1" s="21" t="s">
        <v>853</v>
      </c>
      <c r="FL1" s="21" t="s">
        <v>854</v>
      </c>
      <c r="FM1" s="21" t="s">
        <v>855</v>
      </c>
      <c r="FN1" s="21" t="s">
        <v>856</v>
      </c>
      <c r="FO1" s="21" t="s">
        <v>857</v>
      </c>
      <c r="FP1" s="21" t="s">
        <v>858</v>
      </c>
      <c r="FQ1" s="21" t="s">
        <v>859</v>
      </c>
      <c r="FR1" s="21" t="s">
        <v>860</v>
      </c>
      <c r="FS1" s="21" t="s">
        <v>861</v>
      </c>
      <c r="FT1" s="21" t="s">
        <v>862</v>
      </c>
      <c r="FU1" s="21" t="s">
        <v>863</v>
      </c>
      <c r="FV1" s="21" t="s">
        <v>864</v>
      </c>
      <c r="FW1" s="21" t="s">
        <v>865</v>
      </c>
      <c r="FX1" s="21" t="s">
        <v>866</v>
      </c>
      <c r="FY1" s="21" t="s">
        <v>867</v>
      </c>
      <c r="FZ1" s="21" t="s">
        <v>868</v>
      </c>
      <c r="GA1" s="21" t="s">
        <v>869</v>
      </c>
      <c r="GB1" s="21" t="s">
        <v>870</v>
      </c>
      <c r="GC1" s="21" t="s">
        <v>871</v>
      </c>
      <c r="GD1" s="21" t="s">
        <v>872</v>
      </c>
      <c r="GE1" s="21" t="s">
        <v>873</v>
      </c>
      <c r="GF1" s="21" t="s">
        <v>874</v>
      </c>
      <c r="GG1" s="21" t="s">
        <v>875</v>
      </c>
      <c r="GH1" s="21" t="s">
        <v>876</v>
      </c>
      <c r="GI1" s="21" t="s">
        <v>877</v>
      </c>
      <c r="GJ1" s="21" t="s">
        <v>878</v>
      </c>
      <c r="GK1" s="21" t="s">
        <v>879</v>
      </c>
      <c r="GL1" s="21" t="s">
        <v>880</v>
      </c>
      <c r="GM1" s="21" t="s">
        <v>881</v>
      </c>
      <c r="GN1" s="21" t="s">
        <v>882</v>
      </c>
      <c r="GO1" s="21" t="s">
        <v>883</v>
      </c>
      <c r="GP1" s="21" t="s">
        <v>884</v>
      </c>
      <c r="GQ1" s="21" t="s">
        <v>885</v>
      </c>
      <c r="GR1" s="21" t="s">
        <v>886</v>
      </c>
      <c r="GS1" s="21" t="s">
        <v>887</v>
      </c>
      <c r="GT1" s="21" t="s">
        <v>888</v>
      </c>
    </row>
    <row r="2" spans="1:202">
      <c r="A2" t="s">
        <v>886</v>
      </c>
      <c r="C2" t="s">
        <v>889</v>
      </c>
      <c r="D2" t="s">
        <v>890</v>
      </c>
      <c r="E2" t="s">
        <v>891</v>
      </c>
      <c r="F2" t="s">
        <v>892</v>
      </c>
      <c r="G2" t="s">
        <v>893</v>
      </c>
      <c r="H2" t="s">
        <v>894</v>
      </c>
      <c r="I2" t="s">
        <v>895</v>
      </c>
      <c r="J2" t="s">
        <v>896</v>
      </c>
      <c r="K2" t="s">
        <v>897</v>
      </c>
      <c r="L2" t="s">
        <v>898</v>
      </c>
      <c r="M2" t="s">
        <v>899</v>
      </c>
      <c r="N2" t="s">
        <v>900</v>
      </c>
      <c r="O2" t="s">
        <v>901</v>
      </c>
      <c r="P2" t="s">
        <v>902</v>
      </c>
      <c r="Q2" t="s">
        <v>903</v>
      </c>
      <c r="R2" t="s">
        <v>904</v>
      </c>
      <c r="S2" t="s">
        <v>905</v>
      </c>
      <c r="T2" t="s">
        <v>906</v>
      </c>
      <c r="U2" t="s">
        <v>907</v>
      </c>
      <c r="V2" t="s">
        <v>908</v>
      </c>
      <c r="W2" t="s">
        <v>909</v>
      </c>
      <c r="X2" t="s">
        <v>910</v>
      </c>
      <c r="Y2" t="s">
        <v>906</v>
      </c>
      <c r="Z2" t="s">
        <v>911</v>
      </c>
      <c r="AA2" t="s">
        <v>912</v>
      </c>
      <c r="AB2" t="s">
        <v>913</v>
      </c>
      <c r="AC2" t="s">
        <v>914</v>
      </c>
      <c r="AD2" t="s">
        <v>915</v>
      </c>
      <c r="AE2" t="s">
        <v>916</v>
      </c>
      <c r="AF2" t="s">
        <v>718</v>
      </c>
      <c r="AG2" t="s">
        <v>917</v>
      </c>
      <c r="AH2" t="s">
        <v>720</v>
      </c>
      <c r="AI2" t="s">
        <v>918</v>
      </c>
      <c r="AJ2" t="s">
        <v>919</v>
      </c>
      <c r="AK2" t="s">
        <v>920</v>
      </c>
      <c r="AL2" t="s">
        <v>921</v>
      </c>
      <c r="AM2" t="s">
        <v>922</v>
      </c>
      <c r="AN2" t="s">
        <v>923</v>
      </c>
      <c r="AO2" t="s">
        <v>924</v>
      </c>
      <c r="AP2" t="s">
        <v>925</v>
      </c>
      <c r="AQ2" t="s">
        <v>926</v>
      </c>
      <c r="AR2" t="s">
        <v>927</v>
      </c>
      <c r="AS2" t="s">
        <v>928</v>
      </c>
      <c r="AT2" t="s">
        <v>929</v>
      </c>
      <c r="AU2" t="s">
        <v>930</v>
      </c>
      <c r="AV2" t="s">
        <v>931</v>
      </c>
      <c r="AW2" t="s">
        <v>932</v>
      </c>
      <c r="AX2" t="s">
        <v>933</v>
      </c>
      <c r="AY2" t="s">
        <v>934</v>
      </c>
      <c r="AZ2" t="s">
        <v>935</v>
      </c>
      <c r="BA2" t="s">
        <v>936</v>
      </c>
      <c r="BB2" t="s">
        <v>937</v>
      </c>
      <c r="BC2" t="s">
        <v>938</v>
      </c>
      <c r="BD2" t="s">
        <v>939</v>
      </c>
      <c r="BE2" t="s">
        <v>940</v>
      </c>
      <c r="BF2" t="s">
        <v>941</v>
      </c>
      <c r="BG2" t="s">
        <v>942</v>
      </c>
      <c r="BH2" t="s">
        <v>943</v>
      </c>
      <c r="BI2" t="s">
        <v>944</v>
      </c>
      <c r="BJ2" t="s">
        <v>945</v>
      </c>
      <c r="BK2" t="s">
        <v>946</v>
      </c>
      <c r="BL2" t="s">
        <v>947</v>
      </c>
      <c r="BM2" t="s">
        <v>948</v>
      </c>
      <c r="BN2" t="s">
        <v>949</v>
      </c>
      <c r="BO2" t="s">
        <v>950</v>
      </c>
      <c r="BP2" t="s">
        <v>951</v>
      </c>
      <c r="BQ2" t="s">
        <v>952</v>
      </c>
      <c r="BR2" t="s">
        <v>953</v>
      </c>
      <c r="BS2" t="s">
        <v>929</v>
      </c>
      <c r="BT2" t="s">
        <v>954</v>
      </c>
      <c r="BU2" t="s">
        <v>955</v>
      </c>
      <c r="BV2" t="s">
        <v>956</v>
      </c>
      <c r="BW2" t="s">
        <v>957</v>
      </c>
      <c r="BX2" t="s">
        <v>958</v>
      </c>
      <c r="BY2" t="s">
        <v>959</v>
      </c>
      <c r="BZ2" t="s">
        <v>960</v>
      </c>
      <c r="CA2" t="s">
        <v>906</v>
      </c>
      <c r="CB2" t="s">
        <v>961</v>
      </c>
      <c r="CC2" t="s">
        <v>962</v>
      </c>
      <c r="CD2" t="s">
        <v>963</v>
      </c>
      <c r="CE2" t="s">
        <v>964</v>
      </c>
      <c r="CF2" t="s">
        <v>965</v>
      </c>
      <c r="CG2" t="s">
        <v>966</v>
      </c>
      <c r="CH2" t="s">
        <v>967</v>
      </c>
      <c r="CI2" t="s">
        <v>968</v>
      </c>
      <c r="CJ2" t="s">
        <v>969</v>
      </c>
      <c r="CK2" t="s">
        <v>970</v>
      </c>
      <c r="CL2" t="s">
        <v>971</v>
      </c>
      <c r="CM2" t="s">
        <v>972</v>
      </c>
      <c r="CN2" t="s">
        <v>973</v>
      </c>
      <c r="CO2" t="s">
        <v>974</v>
      </c>
      <c r="CP2" t="s">
        <v>975</v>
      </c>
      <c r="CQ2" t="s">
        <v>976</v>
      </c>
      <c r="CR2" t="s">
        <v>977</v>
      </c>
      <c r="CS2" t="s">
        <v>978</v>
      </c>
      <c r="CT2" t="s">
        <v>979</v>
      </c>
      <c r="CU2" t="s">
        <v>980</v>
      </c>
      <c r="CV2" t="s">
        <v>981</v>
      </c>
      <c r="CW2" t="s">
        <v>982</v>
      </c>
      <c r="CX2" t="s">
        <v>983</v>
      </c>
      <c r="CY2" t="s">
        <v>984</v>
      </c>
      <c r="CZ2" t="s">
        <v>985</v>
      </c>
      <c r="DA2" t="s">
        <v>986</v>
      </c>
      <c r="DB2" t="s">
        <v>987</v>
      </c>
      <c r="DC2" t="s">
        <v>988</v>
      </c>
      <c r="DD2" t="s">
        <v>989</v>
      </c>
      <c r="DE2" t="s">
        <v>990</v>
      </c>
      <c r="DF2" t="s">
        <v>991</v>
      </c>
      <c r="DG2" t="s">
        <v>992</v>
      </c>
      <c r="DH2" t="s">
        <v>993</v>
      </c>
      <c r="DI2" t="s">
        <v>994</v>
      </c>
      <c r="DJ2" t="s">
        <v>995</v>
      </c>
      <c r="DK2" t="s">
        <v>996</v>
      </c>
      <c r="DL2" t="s">
        <v>997</v>
      </c>
      <c r="DM2" t="s">
        <v>998</v>
      </c>
      <c r="DN2" t="s">
        <v>999</v>
      </c>
      <c r="DO2" t="s">
        <v>1000</v>
      </c>
      <c r="DP2" t="s">
        <v>1001</v>
      </c>
      <c r="DQ2" t="s">
        <v>1002</v>
      </c>
      <c r="DR2" t="s">
        <v>1003</v>
      </c>
      <c r="DS2" t="s">
        <v>1004</v>
      </c>
      <c r="DT2" t="s">
        <v>906</v>
      </c>
      <c r="DU2" t="s">
        <v>1005</v>
      </c>
      <c r="DV2" t="s">
        <v>1006</v>
      </c>
      <c r="DW2" t="s">
        <v>1007</v>
      </c>
      <c r="DX2" t="s">
        <v>1008</v>
      </c>
      <c r="DY2" t="s">
        <v>1009</v>
      </c>
      <c r="DZ2" t="s">
        <v>1010</v>
      </c>
      <c r="EA2" t="s">
        <v>1011</v>
      </c>
      <c r="EB2" t="s">
        <v>1012</v>
      </c>
      <c r="EC2" t="s">
        <v>1013</v>
      </c>
      <c r="ED2" t="s">
        <v>1014</v>
      </c>
      <c r="EE2" t="s">
        <v>1015</v>
      </c>
      <c r="EF2" t="s">
        <v>1016</v>
      </c>
      <c r="EG2" t="s">
        <v>1017</v>
      </c>
      <c r="EH2" t="s">
        <v>1018</v>
      </c>
      <c r="EI2" t="s">
        <v>1019</v>
      </c>
      <c r="EJ2" t="s">
        <v>1020</v>
      </c>
      <c r="EK2" t="s">
        <v>1021</v>
      </c>
      <c r="EL2" t="s">
        <v>1022</v>
      </c>
      <c r="EM2" t="s">
        <v>1023</v>
      </c>
      <c r="EN2" t="s">
        <v>1024</v>
      </c>
      <c r="EO2" t="s">
        <v>1025</v>
      </c>
      <c r="EP2" t="s">
        <v>1026</v>
      </c>
      <c r="EQ2" t="s">
        <v>1027</v>
      </c>
      <c r="ER2" t="s">
        <v>1028</v>
      </c>
      <c r="ES2" t="s">
        <v>1029</v>
      </c>
      <c r="ET2" t="s">
        <v>1030</v>
      </c>
      <c r="EU2" t="s">
        <v>1031</v>
      </c>
      <c r="EV2" t="s">
        <v>1032</v>
      </c>
      <c r="EW2" t="s">
        <v>1033</v>
      </c>
      <c r="EX2" t="s">
        <v>1034</v>
      </c>
      <c r="EY2" t="s">
        <v>1035</v>
      </c>
      <c r="EZ2" t="s">
        <v>1036</v>
      </c>
      <c r="FA2" t="s">
        <v>1037</v>
      </c>
      <c r="FB2" t="s">
        <v>1038</v>
      </c>
      <c r="FC2" t="s">
        <v>1039</v>
      </c>
      <c r="FD2" t="s">
        <v>1040</v>
      </c>
      <c r="FE2" t="s">
        <v>1041</v>
      </c>
      <c r="FF2" t="s">
        <v>1042</v>
      </c>
      <c r="FG2" t="s">
        <v>1043</v>
      </c>
      <c r="FH2" t="s">
        <v>1044</v>
      </c>
      <c r="FI2" t="s">
        <v>1045</v>
      </c>
      <c r="FJ2" t="s">
        <v>1046</v>
      </c>
      <c r="FK2" t="s">
        <v>1047</v>
      </c>
      <c r="FL2" t="s">
        <v>1048</v>
      </c>
      <c r="FM2" t="s">
        <v>1049</v>
      </c>
      <c r="FN2" t="s">
        <v>1050</v>
      </c>
      <c r="FO2" t="s">
        <v>1051</v>
      </c>
      <c r="FP2" t="s">
        <v>1052</v>
      </c>
      <c r="FQ2" t="s">
        <v>1053</v>
      </c>
      <c r="FR2" t="s">
        <v>1054</v>
      </c>
      <c r="FS2" t="s">
        <v>1055</v>
      </c>
      <c r="FT2" t="s">
        <v>1056</v>
      </c>
      <c r="FU2" t="s">
        <v>1057</v>
      </c>
      <c r="FV2" t="s">
        <v>1058</v>
      </c>
      <c r="FW2" t="s">
        <v>1059</v>
      </c>
      <c r="FX2" t="s">
        <v>1060</v>
      </c>
      <c r="FY2" t="s">
        <v>1061</v>
      </c>
      <c r="FZ2" t="s">
        <v>1062</v>
      </c>
      <c r="GA2" t="s">
        <v>1063</v>
      </c>
      <c r="GB2" t="s">
        <v>1064</v>
      </c>
      <c r="GC2" t="s">
        <v>1065</v>
      </c>
      <c r="GD2" t="s">
        <v>1066</v>
      </c>
      <c r="GE2" t="s">
        <v>1067</v>
      </c>
      <c r="GF2" t="s">
        <v>1068</v>
      </c>
      <c r="GG2" t="s">
        <v>1069</v>
      </c>
      <c r="GH2" t="s">
        <v>1070</v>
      </c>
      <c r="GI2" t="s">
        <v>1071</v>
      </c>
      <c r="GJ2" t="s">
        <v>1072</v>
      </c>
      <c r="GK2" t="s">
        <v>1073</v>
      </c>
      <c r="GL2" t="s">
        <v>1074</v>
      </c>
      <c r="GM2" t="s">
        <v>1075</v>
      </c>
      <c r="GN2" t="s">
        <v>1076</v>
      </c>
      <c r="GO2" t="s">
        <v>1077</v>
      </c>
      <c r="GP2" t="s">
        <v>1078</v>
      </c>
      <c r="GQ2" t="s">
        <v>1079</v>
      </c>
      <c r="GR2" t="s">
        <v>1080</v>
      </c>
      <c r="GS2" t="s">
        <v>1081</v>
      </c>
      <c r="GT2" t="s">
        <v>1082</v>
      </c>
    </row>
    <row r="3" spans="1:202">
      <c r="A3" s="23" t="s">
        <v>871</v>
      </c>
      <c r="B3">
        <f>MATCH("A"&amp;"*",'Geographic Classification'!$A$3:$A$250,0)</f>
        <v>1</v>
      </c>
      <c r="C3" t="s">
        <v>1084</v>
      </c>
      <c r="D3" t="s">
        <v>1085</v>
      </c>
      <c r="E3" t="s">
        <v>1086</v>
      </c>
      <c r="F3" t="s">
        <v>1087</v>
      </c>
      <c r="G3" t="s">
        <v>1088</v>
      </c>
      <c r="H3" t="s">
        <v>1089</v>
      </c>
      <c r="I3" t="s">
        <v>1090</v>
      </c>
      <c r="J3" t="s">
        <v>1091</v>
      </c>
      <c r="K3" t="s">
        <v>1092</v>
      </c>
      <c r="L3" t="s">
        <v>1093</v>
      </c>
      <c r="M3" t="s">
        <v>1094</v>
      </c>
      <c r="N3" t="s">
        <v>1095</v>
      </c>
      <c r="O3" t="s">
        <v>1096</v>
      </c>
      <c r="P3" t="s">
        <v>1097</v>
      </c>
      <c r="Q3" t="s">
        <v>1098</v>
      </c>
      <c r="R3" t="s">
        <v>1099</v>
      </c>
      <c r="S3" t="s">
        <v>1100</v>
      </c>
      <c r="T3" t="s">
        <v>912</v>
      </c>
      <c r="U3" t="s">
        <v>1101</v>
      </c>
      <c r="V3" t="s">
        <v>1102</v>
      </c>
      <c r="W3" t="s">
        <v>906</v>
      </c>
      <c r="X3" t="s">
        <v>1103</v>
      </c>
      <c r="Y3" t="s">
        <v>1104</v>
      </c>
      <c r="Z3" t="s">
        <v>912</v>
      </c>
      <c r="AA3" t="s">
        <v>1105</v>
      </c>
      <c r="AB3" t="s">
        <v>1106</v>
      </c>
      <c r="AC3" t="s">
        <v>1107</v>
      </c>
      <c r="AD3" t="s">
        <v>1108</v>
      </c>
      <c r="AE3" t="s">
        <v>1109</v>
      </c>
      <c r="AF3" t="s">
        <v>1110</v>
      </c>
      <c r="AG3" t="s">
        <v>1111</v>
      </c>
      <c r="AH3" t="s">
        <v>1112</v>
      </c>
      <c r="AI3" t="s">
        <v>1113</v>
      </c>
      <c r="AJ3" t="s">
        <v>1114</v>
      </c>
      <c r="AK3" t="s">
        <v>1115</v>
      </c>
      <c r="AL3" t="s">
        <v>1116</v>
      </c>
      <c r="AM3" t="s">
        <v>1117</v>
      </c>
      <c r="AN3" t="s">
        <v>929</v>
      </c>
      <c r="AO3" t="s">
        <v>1118</v>
      </c>
      <c r="AP3" t="s">
        <v>1119</v>
      </c>
      <c r="AQ3" t="s">
        <v>1120</v>
      </c>
      <c r="AR3" t="s">
        <v>1121</v>
      </c>
      <c r="AS3" t="s">
        <v>1122</v>
      </c>
      <c r="AT3" t="s">
        <v>1123</v>
      </c>
      <c r="AU3" t="s">
        <v>1124</v>
      </c>
      <c r="AV3" t="s">
        <v>1125</v>
      </c>
      <c r="AW3" t="s">
        <v>1126</v>
      </c>
      <c r="AX3" t="s">
        <v>1127</v>
      </c>
      <c r="AY3" t="s">
        <v>1128</v>
      </c>
      <c r="AZ3" t="s">
        <v>1129</v>
      </c>
      <c r="BA3" t="s">
        <v>1130</v>
      </c>
      <c r="BB3" t="s">
        <v>1131</v>
      </c>
      <c r="BC3" t="s">
        <v>1132</v>
      </c>
      <c r="BD3" t="s">
        <v>1133</v>
      </c>
      <c r="BE3" t="s">
        <v>1134</v>
      </c>
      <c r="BF3" t="s">
        <v>1135</v>
      </c>
      <c r="BG3" t="s">
        <v>1136</v>
      </c>
      <c r="BH3" t="s">
        <v>1137</v>
      </c>
      <c r="BI3" t="s">
        <v>1138</v>
      </c>
      <c r="BJ3" t="s">
        <v>1139</v>
      </c>
      <c r="BK3" t="s">
        <v>1140</v>
      </c>
      <c r="BL3" t="s">
        <v>1141</v>
      </c>
      <c r="BM3" t="s">
        <v>1142</v>
      </c>
      <c r="BN3" t="s">
        <v>1143</v>
      </c>
      <c r="BO3" t="s">
        <v>1144</v>
      </c>
      <c r="BP3" t="s">
        <v>1145</v>
      </c>
      <c r="BQ3" t="s">
        <v>1146</v>
      </c>
      <c r="BR3" t="s">
        <v>1147</v>
      </c>
      <c r="BS3" t="s">
        <v>1123</v>
      </c>
      <c r="BT3" t="s">
        <v>1148</v>
      </c>
      <c r="BU3" t="s">
        <v>1149</v>
      </c>
      <c r="BV3" t="s">
        <v>1150</v>
      </c>
      <c r="BW3" t="s">
        <v>1147</v>
      </c>
      <c r="BX3" t="s">
        <v>1151</v>
      </c>
      <c r="BY3" t="s">
        <v>1152</v>
      </c>
      <c r="BZ3" t="s">
        <v>1153</v>
      </c>
      <c r="CA3" t="s">
        <v>1154</v>
      </c>
      <c r="CB3" t="s">
        <v>1155</v>
      </c>
      <c r="CC3" t="s">
        <v>1156</v>
      </c>
      <c r="CD3" t="s">
        <v>906</v>
      </c>
      <c r="CE3" t="s">
        <v>1157</v>
      </c>
      <c r="CF3" t="s">
        <v>1158</v>
      </c>
      <c r="CG3" t="s">
        <v>929</v>
      </c>
      <c r="CH3" t="s">
        <v>1159</v>
      </c>
      <c r="CI3" t="s">
        <v>1160</v>
      </c>
      <c r="CJ3" t="s">
        <v>1161</v>
      </c>
      <c r="CK3" t="s">
        <v>1162</v>
      </c>
      <c r="CL3" t="s">
        <v>1163</v>
      </c>
      <c r="CM3" t="s">
        <v>1164</v>
      </c>
      <c r="CN3" t="s">
        <v>1165</v>
      </c>
      <c r="CO3" t="s">
        <v>1166</v>
      </c>
      <c r="CP3" t="s">
        <v>1167</v>
      </c>
      <c r="CQ3" t="s">
        <v>1168</v>
      </c>
      <c r="CR3" t="s">
        <v>1169</v>
      </c>
      <c r="CS3" t="s">
        <v>1170</v>
      </c>
      <c r="CT3" t="s">
        <v>1171</v>
      </c>
      <c r="CU3" t="s">
        <v>1172</v>
      </c>
      <c r="CV3" t="s">
        <v>1173</v>
      </c>
      <c r="CW3" t="s">
        <v>1174</v>
      </c>
      <c r="CX3" t="s">
        <v>1175</v>
      </c>
      <c r="CY3" t="s">
        <v>1176</v>
      </c>
      <c r="CZ3" t="s">
        <v>1177</v>
      </c>
      <c r="DA3" t="s">
        <v>1178</v>
      </c>
      <c r="DB3" t="s">
        <v>1179</v>
      </c>
      <c r="DC3" t="s">
        <v>1180</v>
      </c>
      <c r="DD3" t="s">
        <v>1181</v>
      </c>
      <c r="DE3" t="s">
        <v>1182</v>
      </c>
      <c r="DF3" t="s">
        <v>1183</v>
      </c>
      <c r="DG3" t="s">
        <v>1184</v>
      </c>
      <c r="DH3" t="s">
        <v>1185</v>
      </c>
      <c r="DI3" t="s">
        <v>929</v>
      </c>
      <c r="DJ3" t="s">
        <v>1186</v>
      </c>
      <c r="DK3" t="s">
        <v>1187</v>
      </c>
      <c r="DL3" t="s">
        <v>1188</v>
      </c>
      <c r="DM3" t="s">
        <v>1189</v>
      </c>
      <c r="DN3" t="s">
        <v>1190</v>
      </c>
      <c r="DO3" t="s">
        <v>1191</v>
      </c>
      <c r="DP3" t="s">
        <v>1192</v>
      </c>
      <c r="DQ3" t="s">
        <v>1193</v>
      </c>
      <c r="DR3" t="s">
        <v>1194</v>
      </c>
      <c r="DS3" t="s">
        <v>1195</v>
      </c>
      <c r="DT3" t="s">
        <v>1196</v>
      </c>
      <c r="DU3" t="s">
        <v>1197</v>
      </c>
      <c r="DV3" t="s">
        <v>1198</v>
      </c>
      <c r="DW3" t="s">
        <v>1199</v>
      </c>
      <c r="DX3" t="s">
        <v>1200</v>
      </c>
      <c r="DY3" t="s">
        <v>1201</v>
      </c>
      <c r="DZ3" t="s">
        <v>1202</v>
      </c>
      <c r="EA3" t="s">
        <v>1203</v>
      </c>
      <c r="EB3" t="s">
        <v>1204</v>
      </c>
      <c r="EC3" t="s">
        <v>1205</v>
      </c>
      <c r="ED3" t="s">
        <v>1206</v>
      </c>
      <c r="EE3" t="s">
        <v>1207</v>
      </c>
      <c r="EF3" t="s">
        <v>1208</v>
      </c>
      <c r="EG3" t="s">
        <v>1209</v>
      </c>
      <c r="EH3" t="s">
        <v>1210</v>
      </c>
      <c r="EI3" t="s">
        <v>1211</v>
      </c>
      <c r="EJ3" t="s">
        <v>1212</v>
      </c>
      <c r="EK3" t="s">
        <v>1213</v>
      </c>
      <c r="EL3" t="s">
        <v>1214</v>
      </c>
      <c r="EM3" t="s">
        <v>1215</v>
      </c>
      <c r="EN3" t="s">
        <v>1216</v>
      </c>
      <c r="EO3" t="s">
        <v>1217</v>
      </c>
      <c r="EP3" t="s">
        <v>1218</v>
      </c>
      <c r="EQ3" t="s">
        <v>1219</v>
      </c>
      <c r="ER3" t="s">
        <v>1220</v>
      </c>
      <c r="ES3" t="s">
        <v>1221</v>
      </c>
      <c r="ET3" t="s">
        <v>1222</v>
      </c>
      <c r="EU3" t="s">
        <v>1223</v>
      </c>
      <c r="EV3" t="s">
        <v>1224</v>
      </c>
      <c r="EW3" t="s">
        <v>1225</v>
      </c>
      <c r="EX3" t="s">
        <v>1226</v>
      </c>
      <c r="EY3" t="s">
        <v>1227</v>
      </c>
      <c r="EZ3" t="s">
        <v>1228</v>
      </c>
      <c r="FA3" t="s">
        <v>1229</v>
      </c>
      <c r="FB3" t="s">
        <v>1230</v>
      </c>
      <c r="FC3" t="s">
        <v>1231</v>
      </c>
      <c r="FD3" t="s">
        <v>1232</v>
      </c>
      <c r="FE3" t="s">
        <v>1233</v>
      </c>
      <c r="FF3" t="s">
        <v>1234</v>
      </c>
      <c r="FG3" t="s">
        <v>1235</v>
      </c>
      <c r="FH3" t="s">
        <v>1236</v>
      </c>
      <c r="FI3" t="s">
        <v>1237</v>
      </c>
      <c r="FJ3" t="s">
        <v>1238</v>
      </c>
      <c r="FK3" t="s">
        <v>1239</v>
      </c>
      <c r="FL3" t="s">
        <v>1240</v>
      </c>
      <c r="FM3" t="s">
        <v>1241</v>
      </c>
      <c r="FN3" t="s">
        <v>1242</v>
      </c>
      <c r="FO3" t="s">
        <v>1243</v>
      </c>
      <c r="FP3" t="s">
        <v>1244</v>
      </c>
      <c r="FQ3" t="s">
        <v>1245</v>
      </c>
      <c r="FR3" t="s">
        <v>1246</v>
      </c>
      <c r="FS3" t="s">
        <v>1247</v>
      </c>
      <c r="FT3" t="s">
        <v>1248</v>
      </c>
      <c r="FU3" t="s">
        <v>1249</v>
      </c>
      <c r="FV3" t="s">
        <v>1250</v>
      </c>
      <c r="FW3" t="s">
        <v>1251</v>
      </c>
      <c r="FX3" t="s">
        <v>1252</v>
      </c>
      <c r="FY3" t="s">
        <v>1253</v>
      </c>
      <c r="FZ3" t="s">
        <v>1254</v>
      </c>
      <c r="GA3" t="s">
        <v>1255</v>
      </c>
      <c r="GB3" t="s">
        <v>1051</v>
      </c>
      <c r="GC3" t="s">
        <v>1256</v>
      </c>
      <c r="GD3" t="s">
        <v>1257</v>
      </c>
      <c r="GE3" t="s">
        <v>1258</v>
      </c>
      <c r="GF3" t="s">
        <v>1259</v>
      </c>
      <c r="GG3" t="s">
        <v>1260</v>
      </c>
      <c r="GH3" t="s">
        <v>1261</v>
      </c>
      <c r="GI3" t="s">
        <v>1262</v>
      </c>
      <c r="GJ3" t="s">
        <v>1263</v>
      </c>
      <c r="GK3" t="s">
        <v>1264</v>
      </c>
      <c r="GL3" t="s">
        <v>1265</v>
      </c>
      <c r="GM3" t="s">
        <v>1266</v>
      </c>
      <c r="GN3" t="s">
        <v>1267</v>
      </c>
      <c r="GO3" t="s">
        <v>1268</v>
      </c>
      <c r="GP3" t="s">
        <v>1269</v>
      </c>
      <c r="GQ3" t="s">
        <v>1270</v>
      </c>
      <c r="GR3" t="s">
        <v>1271</v>
      </c>
      <c r="GS3" t="s">
        <v>1272</v>
      </c>
      <c r="GT3" t="s">
        <v>1273</v>
      </c>
    </row>
    <row r="4" spans="1:202">
      <c r="A4" t="s">
        <v>1083</v>
      </c>
      <c r="B4" t="str" cm="1">
        <f t="array" aca="1" ref="B4:B16" ca="1">OFFSET('Geographic Classification'!$A$2,MATCH("t"&amp;"*",'Geographic Classification'!$A$3:$A$250,0),0,COUNTIF('Geographic Classification'!$A$3:$A$250,"t"&amp;"*"),1)</f>
        <v>Taiwan</v>
      </c>
      <c r="F4" t="s">
        <v>1274</v>
      </c>
      <c r="G4" t="s">
        <v>1275</v>
      </c>
      <c r="H4" t="s">
        <v>1276</v>
      </c>
      <c r="I4" t="s">
        <v>1277</v>
      </c>
      <c r="J4" t="s">
        <v>1278</v>
      </c>
      <c r="K4" t="s">
        <v>1279</v>
      </c>
      <c r="L4" t="s">
        <v>1280</v>
      </c>
      <c r="M4" t="s">
        <v>1281</v>
      </c>
      <c r="N4" t="s">
        <v>1282</v>
      </c>
      <c r="O4" t="s">
        <v>1283</v>
      </c>
      <c r="P4" t="s">
        <v>1284</v>
      </c>
      <c r="Q4" t="s">
        <v>1285</v>
      </c>
      <c r="R4" t="s">
        <v>1286</v>
      </c>
      <c r="S4" t="s">
        <v>1287</v>
      </c>
      <c r="T4" t="s">
        <v>1105</v>
      </c>
      <c r="U4" t="s">
        <v>1288</v>
      </c>
      <c r="V4" t="s">
        <v>1289</v>
      </c>
      <c r="W4" t="s">
        <v>912</v>
      </c>
      <c r="X4" t="s">
        <v>1290</v>
      </c>
      <c r="Y4" t="s">
        <v>963</v>
      </c>
      <c r="Z4" t="s">
        <v>1105</v>
      </c>
      <c r="AA4" t="s">
        <v>1291</v>
      </c>
      <c r="AB4" t="s">
        <v>1292</v>
      </c>
      <c r="AC4" t="s">
        <v>1293</v>
      </c>
      <c r="AD4" t="s">
        <v>1294</v>
      </c>
      <c r="AE4" t="s">
        <v>1295</v>
      </c>
      <c r="AF4" t="s">
        <v>1296</v>
      </c>
      <c r="AG4" t="s">
        <v>1297</v>
      </c>
      <c r="AH4" t="s">
        <v>1298</v>
      </c>
      <c r="AI4" t="s">
        <v>1299</v>
      </c>
      <c r="AJ4" t="s">
        <v>1300</v>
      </c>
      <c r="AK4" t="s">
        <v>1301</v>
      </c>
      <c r="AL4" t="s">
        <v>1302</v>
      </c>
      <c r="AM4" t="s">
        <v>1303</v>
      </c>
      <c r="AN4" t="s">
        <v>1123</v>
      </c>
      <c r="AO4" t="s">
        <v>1304</v>
      </c>
      <c r="AP4" t="s">
        <v>1305</v>
      </c>
      <c r="AQ4" t="s">
        <v>1306</v>
      </c>
      <c r="AR4" t="s">
        <v>1307</v>
      </c>
      <c r="AS4" t="s">
        <v>1308</v>
      </c>
      <c r="AT4" t="s">
        <v>934</v>
      </c>
      <c r="AU4" t="s">
        <v>1309</v>
      </c>
      <c r="AV4" t="s">
        <v>1310</v>
      </c>
      <c r="AW4" t="s">
        <v>1311</v>
      </c>
      <c r="AX4" t="s">
        <v>1312</v>
      </c>
      <c r="AY4" t="s">
        <v>1313</v>
      </c>
      <c r="AZ4" t="s">
        <v>1314</v>
      </c>
      <c r="BA4" t="s">
        <v>1315</v>
      </c>
      <c r="BB4" t="s">
        <v>1316</v>
      </c>
      <c r="BC4" t="s">
        <v>1317</v>
      </c>
      <c r="BD4" t="s">
        <v>1318</v>
      </c>
      <c r="BE4" t="s">
        <v>1319</v>
      </c>
      <c r="BF4" t="s">
        <v>1320</v>
      </c>
      <c r="BG4" t="s">
        <v>1321</v>
      </c>
      <c r="BH4" t="s">
        <v>1322</v>
      </c>
      <c r="BI4" t="s">
        <v>1323</v>
      </c>
      <c r="BJ4" t="s">
        <v>1324</v>
      </c>
      <c r="BK4" t="s">
        <v>1325</v>
      </c>
      <c r="BL4" t="s">
        <v>1326</v>
      </c>
      <c r="BM4" t="s">
        <v>1327</v>
      </c>
      <c r="BN4" t="s">
        <v>1328</v>
      </c>
      <c r="BO4" t="s">
        <v>1329</v>
      </c>
      <c r="BP4" t="s">
        <v>1330</v>
      </c>
      <c r="BQ4" t="s">
        <v>1331</v>
      </c>
      <c r="BR4" t="s">
        <v>1332</v>
      </c>
      <c r="BS4" t="s">
        <v>934</v>
      </c>
      <c r="BT4" t="s">
        <v>1333</v>
      </c>
      <c r="BU4" t="s">
        <v>1334</v>
      </c>
      <c r="BV4" t="s">
        <v>1335</v>
      </c>
      <c r="BW4" t="s">
        <v>1336</v>
      </c>
      <c r="BX4" t="s">
        <v>1337</v>
      </c>
      <c r="BY4" t="s">
        <v>1338</v>
      </c>
      <c r="BZ4" t="s">
        <v>1154</v>
      </c>
      <c r="CA4" t="s">
        <v>1339</v>
      </c>
      <c r="CB4" t="s">
        <v>1340</v>
      </c>
      <c r="CC4" t="s">
        <v>1341</v>
      </c>
      <c r="CD4" t="s">
        <v>912</v>
      </c>
      <c r="CE4" t="s">
        <v>1342</v>
      </c>
      <c r="CF4" t="s">
        <v>1343</v>
      </c>
      <c r="CG4" t="s">
        <v>934</v>
      </c>
      <c r="CH4" t="s">
        <v>1344</v>
      </c>
      <c r="CI4" t="s">
        <v>1345</v>
      </c>
      <c r="CJ4" t="s">
        <v>1346</v>
      </c>
      <c r="CK4" t="s">
        <v>1347</v>
      </c>
      <c r="CL4" t="s">
        <v>1348</v>
      </c>
      <c r="CM4" t="s">
        <v>1349</v>
      </c>
      <c r="CN4" t="s">
        <v>1350</v>
      </c>
      <c r="CO4" t="s">
        <v>1351</v>
      </c>
      <c r="CP4" t="s">
        <v>1352</v>
      </c>
      <c r="CQ4" t="s">
        <v>1353</v>
      </c>
      <c r="CR4" t="s">
        <v>1354</v>
      </c>
      <c r="CS4" t="s">
        <v>1355</v>
      </c>
      <c r="CT4" t="s">
        <v>1356</v>
      </c>
      <c r="CU4" t="s">
        <v>1357</v>
      </c>
      <c r="CV4" t="s">
        <v>1358</v>
      </c>
      <c r="CW4" t="s">
        <v>1359</v>
      </c>
      <c r="CX4" t="s">
        <v>1360</v>
      </c>
      <c r="CY4" t="s">
        <v>1147</v>
      </c>
      <c r="CZ4" t="s">
        <v>1361</v>
      </c>
      <c r="DA4" t="s">
        <v>1362</v>
      </c>
      <c r="DB4" t="s">
        <v>1363</v>
      </c>
      <c r="DC4" t="s">
        <v>1364</v>
      </c>
      <c r="DD4" t="s">
        <v>1365</v>
      </c>
      <c r="DE4" t="s">
        <v>1366</v>
      </c>
      <c r="DF4" t="s">
        <v>1367</v>
      </c>
      <c r="DG4" t="s">
        <v>1368</v>
      </c>
      <c r="DH4" t="s">
        <v>1369</v>
      </c>
      <c r="DI4" t="s">
        <v>1370</v>
      </c>
      <c r="DJ4" t="s">
        <v>1371</v>
      </c>
      <c r="DK4" t="s">
        <v>1372</v>
      </c>
      <c r="DL4" t="s">
        <v>1373</v>
      </c>
      <c r="DM4" t="s">
        <v>1374</v>
      </c>
      <c r="DN4" t="s">
        <v>1375</v>
      </c>
      <c r="DO4" t="s">
        <v>1376</v>
      </c>
      <c r="DP4" t="s">
        <v>1377</v>
      </c>
      <c r="DQ4" t="s">
        <v>1378</v>
      </c>
      <c r="DR4" t="s">
        <v>1379</v>
      </c>
      <c r="DS4" t="s">
        <v>1380</v>
      </c>
      <c r="DT4" t="s">
        <v>1381</v>
      </c>
      <c r="DU4" t="s">
        <v>1382</v>
      </c>
      <c r="DV4" t="s">
        <v>1383</v>
      </c>
      <c r="DW4" t="s">
        <v>1384</v>
      </c>
      <c r="DX4" t="s">
        <v>1385</v>
      </c>
      <c r="DY4" t="s">
        <v>1386</v>
      </c>
      <c r="DZ4" t="s">
        <v>1387</v>
      </c>
      <c r="EA4" t="s">
        <v>1347</v>
      </c>
      <c r="EB4" t="s">
        <v>1388</v>
      </c>
      <c r="EC4" t="s">
        <v>1353</v>
      </c>
      <c r="ED4" t="s">
        <v>1389</v>
      </c>
      <c r="EE4" t="s">
        <v>1390</v>
      </c>
      <c r="EF4" t="s">
        <v>1391</v>
      </c>
      <c r="EG4" t="s">
        <v>1392</v>
      </c>
      <c r="EH4" t="s">
        <v>1393</v>
      </c>
      <c r="EI4" t="s">
        <v>1394</v>
      </c>
      <c r="EJ4" t="s">
        <v>1395</v>
      </c>
      <c r="EK4" t="s">
        <v>1396</v>
      </c>
      <c r="EL4" t="s">
        <v>1397</v>
      </c>
      <c r="EM4" t="s">
        <v>1398</v>
      </c>
      <c r="EN4" t="s">
        <v>1399</v>
      </c>
      <c r="EO4" t="s">
        <v>906</v>
      </c>
      <c r="EP4" t="s">
        <v>1400</v>
      </c>
      <c r="EQ4" t="s">
        <v>1401</v>
      </c>
      <c r="ER4" t="s">
        <v>1402</v>
      </c>
      <c r="ES4" t="s">
        <v>1403</v>
      </c>
      <c r="ET4" t="s">
        <v>1404</v>
      </c>
      <c r="EU4" t="s">
        <v>1405</v>
      </c>
      <c r="EV4" t="s">
        <v>1406</v>
      </c>
      <c r="EW4" t="s">
        <v>1407</v>
      </c>
      <c r="EX4" t="s">
        <v>1408</v>
      </c>
      <c r="EY4" t="s">
        <v>1409</v>
      </c>
      <c r="EZ4" t="s">
        <v>1410</v>
      </c>
      <c r="FA4" t="s">
        <v>1411</v>
      </c>
      <c r="FB4" t="s">
        <v>1412</v>
      </c>
      <c r="FC4" t="s">
        <v>1413</v>
      </c>
      <c r="FD4" t="s">
        <v>906</v>
      </c>
      <c r="FE4" t="s">
        <v>1414</v>
      </c>
      <c r="FF4" t="s">
        <v>1415</v>
      </c>
      <c r="FG4" t="s">
        <v>1416</v>
      </c>
      <c r="FH4" t="s">
        <v>1417</v>
      </c>
      <c r="FI4" t="s">
        <v>1418</v>
      </c>
      <c r="FJ4" t="s">
        <v>1419</v>
      </c>
      <c r="FK4" t="s">
        <v>1420</v>
      </c>
      <c r="FL4" t="s">
        <v>1421</v>
      </c>
      <c r="FM4" t="s">
        <v>1422</v>
      </c>
      <c r="FN4" t="s">
        <v>1423</v>
      </c>
      <c r="FO4" t="s">
        <v>1424</v>
      </c>
      <c r="FP4" t="s">
        <v>1425</v>
      </c>
      <c r="FQ4" t="s">
        <v>1051</v>
      </c>
      <c r="FR4" t="s">
        <v>1426</v>
      </c>
      <c r="FS4" t="s">
        <v>1427</v>
      </c>
      <c r="FT4" t="s">
        <v>1428</v>
      </c>
      <c r="FU4" t="s">
        <v>1429</v>
      </c>
      <c r="FV4" t="s">
        <v>1430</v>
      </c>
      <c r="FW4" t="s">
        <v>1431</v>
      </c>
      <c r="FX4" t="s">
        <v>1432</v>
      </c>
      <c r="FY4" t="s">
        <v>1433</v>
      </c>
      <c r="FZ4" t="s">
        <v>1434</v>
      </c>
      <c r="GA4" t="s">
        <v>1435</v>
      </c>
      <c r="GB4" t="s">
        <v>1436</v>
      </c>
      <c r="GC4" t="s">
        <v>1437</v>
      </c>
      <c r="GD4" t="s">
        <v>1438</v>
      </c>
      <c r="GE4" t="s">
        <v>1439</v>
      </c>
      <c r="GF4" t="s">
        <v>1440</v>
      </c>
      <c r="GG4" t="s">
        <v>1441</v>
      </c>
      <c r="GH4" t="s">
        <v>1442</v>
      </c>
      <c r="GI4" t="s">
        <v>1443</v>
      </c>
      <c r="GJ4" t="s">
        <v>1444</v>
      </c>
      <c r="GK4" t="s">
        <v>1445</v>
      </c>
      <c r="GL4" t="s">
        <v>1446</v>
      </c>
      <c r="GM4" t="s">
        <v>1447</v>
      </c>
      <c r="GN4" t="s">
        <v>1448</v>
      </c>
      <c r="GO4" t="s">
        <v>1449</v>
      </c>
      <c r="GP4" t="s">
        <v>1450</v>
      </c>
      <c r="GQ4" t="s">
        <v>1451</v>
      </c>
      <c r="GR4" t="s">
        <v>1452</v>
      </c>
      <c r="GS4" t="s">
        <v>1453</v>
      </c>
      <c r="GT4" t="s">
        <v>1454</v>
      </c>
    </row>
    <row r="5" spans="1:202">
      <c r="A5" t="s">
        <v>779</v>
      </c>
      <c r="B5" t="str">
        <f ca="1"/>
        <v>Tajikistan</v>
      </c>
      <c r="O5" t="s">
        <v>1455</v>
      </c>
      <c r="P5" t="s">
        <v>1456</v>
      </c>
      <c r="Q5" t="s">
        <v>1457</v>
      </c>
      <c r="R5" t="s">
        <v>1458</v>
      </c>
      <c r="S5" t="s">
        <v>1459</v>
      </c>
      <c r="T5" t="s">
        <v>963</v>
      </c>
      <c r="U5" t="s">
        <v>1460</v>
      </c>
      <c r="V5" t="s">
        <v>1461</v>
      </c>
      <c r="W5" t="s">
        <v>1105</v>
      </c>
      <c r="X5" t="s">
        <v>1462</v>
      </c>
      <c r="Y5" t="s">
        <v>912</v>
      </c>
      <c r="Z5" t="s">
        <v>963</v>
      </c>
      <c r="AA5" t="s">
        <v>1463</v>
      </c>
      <c r="AB5" t="s">
        <v>1464</v>
      </c>
      <c r="AC5" t="s">
        <v>1465</v>
      </c>
      <c r="AD5" t="s">
        <v>1466</v>
      </c>
      <c r="AE5" t="s">
        <v>1467</v>
      </c>
      <c r="AF5" t="s">
        <v>1468</v>
      </c>
      <c r="AG5" t="s">
        <v>1469</v>
      </c>
      <c r="AH5" t="s">
        <v>1470</v>
      </c>
      <c r="AI5" t="s">
        <v>1471</v>
      </c>
      <c r="AJ5" t="s">
        <v>1472</v>
      </c>
      <c r="AK5" t="s">
        <v>1473</v>
      </c>
      <c r="AL5" t="s">
        <v>1474</v>
      </c>
      <c r="AM5" t="s">
        <v>1475</v>
      </c>
      <c r="AN5" t="s">
        <v>934</v>
      </c>
      <c r="AO5" t="s">
        <v>1476</v>
      </c>
      <c r="AP5" t="s">
        <v>1477</v>
      </c>
      <c r="AQ5" t="s">
        <v>1478</v>
      </c>
      <c r="AR5" t="s">
        <v>1479</v>
      </c>
      <c r="AS5" t="s">
        <v>1480</v>
      </c>
      <c r="AT5" t="s">
        <v>1128</v>
      </c>
      <c r="AU5" t="s">
        <v>1481</v>
      </c>
      <c r="AV5" t="s">
        <v>1482</v>
      </c>
      <c r="AW5" t="s">
        <v>1483</v>
      </c>
      <c r="AX5" t="s">
        <v>1484</v>
      </c>
      <c r="AY5" t="s">
        <v>1485</v>
      </c>
      <c r="AZ5" t="s">
        <v>1486</v>
      </c>
      <c r="BA5" t="s">
        <v>1487</v>
      </c>
      <c r="BB5" t="s">
        <v>1488</v>
      </c>
      <c r="BC5" t="s">
        <v>1489</v>
      </c>
      <c r="BD5" t="s">
        <v>1490</v>
      </c>
      <c r="BE5" t="s">
        <v>1491</v>
      </c>
      <c r="BF5" t="s">
        <v>1492</v>
      </c>
      <c r="BG5" t="s">
        <v>1493</v>
      </c>
      <c r="BH5" t="s">
        <v>1494</v>
      </c>
      <c r="BI5" t="s">
        <v>1495</v>
      </c>
      <c r="BJ5" t="s">
        <v>1496</v>
      </c>
      <c r="BK5" t="s">
        <v>1497</v>
      </c>
      <c r="BL5" t="s">
        <v>1498</v>
      </c>
      <c r="BM5" t="s">
        <v>1499</v>
      </c>
      <c r="BN5" t="s">
        <v>1500</v>
      </c>
      <c r="BO5" t="s">
        <v>1501</v>
      </c>
      <c r="BP5" t="s">
        <v>1502</v>
      </c>
      <c r="BQ5" t="s">
        <v>1503</v>
      </c>
      <c r="BR5" t="s">
        <v>1504</v>
      </c>
      <c r="BS5" t="s">
        <v>1128</v>
      </c>
      <c r="BT5" t="s">
        <v>1505</v>
      </c>
      <c r="BU5" t="s">
        <v>1506</v>
      </c>
      <c r="BV5" t="s">
        <v>1507</v>
      </c>
      <c r="BW5" t="s">
        <v>1508</v>
      </c>
      <c r="BX5" t="s">
        <v>1509</v>
      </c>
      <c r="BY5" t="s">
        <v>1510</v>
      </c>
      <c r="BZ5" t="s">
        <v>1511</v>
      </c>
      <c r="CA5" t="s">
        <v>1512</v>
      </c>
      <c r="CB5" t="s">
        <v>1513</v>
      </c>
      <c r="CC5" t="s">
        <v>1514</v>
      </c>
      <c r="CD5" t="s">
        <v>1515</v>
      </c>
      <c r="CE5" t="s">
        <v>1516</v>
      </c>
      <c r="CF5" t="s">
        <v>1517</v>
      </c>
      <c r="CG5" t="s">
        <v>1518</v>
      </c>
      <c r="CH5" t="s">
        <v>1519</v>
      </c>
      <c r="CI5" t="s">
        <v>1520</v>
      </c>
      <c r="CJ5" t="s">
        <v>1521</v>
      </c>
      <c r="CK5" t="s">
        <v>1522</v>
      </c>
      <c r="CL5" t="s">
        <v>1523</v>
      </c>
      <c r="CM5" t="s">
        <v>1524</v>
      </c>
      <c r="CN5" t="s">
        <v>1525</v>
      </c>
      <c r="CO5" t="s">
        <v>1526</v>
      </c>
      <c r="CP5" t="s">
        <v>1527</v>
      </c>
      <c r="CQ5" t="s">
        <v>1466</v>
      </c>
      <c r="CR5" t="s">
        <v>1528</v>
      </c>
      <c r="CS5" t="s">
        <v>1529</v>
      </c>
      <c r="CT5" t="s">
        <v>1530</v>
      </c>
      <c r="CU5" t="s">
        <v>1531</v>
      </c>
      <c r="CV5" t="s">
        <v>1532</v>
      </c>
      <c r="CW5" t="s">
        <v>1533</v>
      </c>
      <c r="CX5" t="s">
        <v>1534</v>
      </c>
      <c r="CY5" t="s">
        <v>1535</v>
      </c>
      <c r="CZ5" t="s">
        <v>1536</v>
      </c>
      <c r="DA5" t="s">
        <v>1397</v>
      </c>
      <c r="DB5" t="s">
        <v>1537</v>
      </c>
      <c r="DC5" t="s">
        <v>1538</v>
      </c>
      <c r="DD5" t="s">
        <v>1539</v>
      </c>
      <c r="DE5" t="s">
        <v>1540</v>
      </c>
      <c r="DF5" t="s">
        <v>1541</v>
      </c>
      <c r="DG5" t="s">
        <v>1542</v>
      </c>
      <c r="DH5" t="s">
        <v>1543</v>
      </c>
      <c r="DI5" t="s">
        <v>1544</v>
      </c>
      <c r="DJ5" t="s">
        <v>1545</v>
      </c>
      <c r="DK5" t="s">
        <v>1546</v>
      </c>
      <c r="DL5" t="s">
        <v>1547</v>
      </c>
      <c r="DM5" t="s">
        <v>1548</v>
      </c>
      <c r="DN5" t="s">
        <v>1549</v>
      </c>
      <c r="DO5" t="s">
        <v>1550</v>
      </c>
      <c r="DP5" t="s">
        <v>1551</v>
      </c>
      <c r="DQ5" t="s">
        <v>1552</v>
      </c>
      <c r="DR5" t="s">
        <v>1553</v>
      </c>
      <c r="DS5" t="s">
        <v>1554</v>
      </c>
      <c r="DT5" t="s">
        <v>1555</v>
      </c>
      <c r="DU5" t="s">
        <v>1556</v>
      </c>
      <c r="DV5" t="s">
        <v>1557</v>
      </c>
      <c r="DW5" t="s">
        <v>1558</v>
      </c>
      <c r="DX5" t="s">
        <v>1559</v>
      </c>
      <c r="DY5" t="s">
        <v>1560</v>
      </c>
      <c r="DZ5" t="s">
        <v>1561</v>
      </c>
      <c r="EA5" t="s">
        <v>1562</v>
      </c>
      <c r="EB5" t="s">
        <v>1563</v>
      </c>
      <c r="EC5" t="s">
        <v>1564</v>
      </c>
      <c r="ED5" t="s">
        <v>1565</v>
      </c>
      <c r="EE5" t="s">
        <v>1566</v>
      </c>
      <c r="EF5" t="s">
        <v>1567</v>
      </c>
      <c r="EG5" t="s">
        <v>1568</v>
      </c>
      <c r="EH5" t="s">
        <v>1569</v>
      </c>
      <c r="EI5" t="s">
        <v>1570</v>
      </c>
      <c r="EJ5" t="s">
        <v>1571</v>
      </c>
      <c r="EK5" t="s">
        <v>1572</v>
      </c>
      <c r="EL5" t="s">
        <v>1573</v>
      </c>
      <c r="EM5" t="s">
        <v>1574</v>
      </c>
      <c r="EN5" t="s">
        <v>1575</v>
      </c>
      <c r="EO5" t="s">
        <v>1576</v>
      </c>
      <c r="EP5" t="s">
        <v>1577</v>
      </c>
      <c r="EQ5" t="s">
        <v>1578</v>
      </c>
      <c r="ER5" t="s">
        <v>1579</v>
      </c>
      <c r="ES5" t="s">
        <v>1580</v>
      </c>
      <c r="ET5" t="s">
        <v>1581</v>
      </c>
      <c r="EU5" t="s">
        <v>1582</v>
      </c>
      <c r="EV5" t="s">
        <v>1583</v>
      </c>
      <c r="EW5" t="s">
        <v>1584</v>
      </c>
      <c r="EX5" t="s">
        <v>1585</v>
      </c>
      <c r="EY5" t="s">
        <v>1586</v>
      </c>
      <c r="EZ5" t="s">
        <v>1587</v>
      </c>
      <c r="FA5" t="s">
        <v>1588</v>
      </c>
      <c r="FB5" t="s">
        <v>1589</v>
      </c>
      <c r="FC5" t="s">
        <v>1590</v>
      </c>
      <c r="FD5" t="s">
        <v>1591</v>
      </c>
      <c r="FE5" t="s">
        <v>1592</v>
      </c>
      <c r="FF5" t="s">
        <v>1593</v>
      </c>
      <c r="FG5" t="s">
        <v>1594</v>
      </c>
      <c r="FH5" t="s">
        <v>1595</v>
      </c>
      <c r="FI5" t="s">
        <v>1596</v>
      </c>
      <c r="FJ5" t="s">
        <v>1597</v>
      </c>
      <c r="FK5" t="s">
        <v>1598</v>
      </c>
      <c r="FL5" t="s">
        <v>1599</v>
      </c>
      <c r="FM5" t="s">
        <v>1600</v>
      </c>
      <c r="FN5" t="s">
        <v>1601</v>
      </c>
      <c r="FO5" t="s">
        <v>1602</v>
      </c>
      <c r="FP5" t="s">
        <v>1603</v>
      </c>
      <c r="FQ5" t="s">
        <v>1604</v>
      </c>
      <c r="FR5" t="s">
        <v>1605</v>
      </c>
      <c r="FS5" t="s">
        <v>1606</v>
      </c>
      <c r="FT5" t="s">
        <v>1607</v>
      </c>
      <c r="FU5" t="s">
        <v>1608</v>
      </c>
      <c r="FV5" t="s">
        <v>1609</v>
      </c>
      <c r="FW5" t="s">
        <v>1610</v>
      </c>
      <c r="FX5" t="s">
        <v>1611</v>
      </c>
      <c r="FY5" t="s">
        <v>1612</v>
      </c>
      <c r="FZ5" t="s">
        <v>1613</v>
      </c>
      <c r="GA5" t="s">
        <v>1614</v>
      </c>
      <c r="GB5" t="s">
        <v>1615</v>
      </c>
      <c r="GC5" t="s">
        <v>1616</v>
      </c>
      <c r="GD5" t="s">
        <v>1617</v>
      </c>
      <c r="GE5" t="s">
        <v>1618</v>
      </c>
      <c r="GF5" t="s">
        <v>1619</v>
      </c>
      <c r="GG5" t="s">
        <v>1620</v>
      </c>
      <c r="GH5" t="s">
        <v>1621</v>
      </c>
      <c r="GI5" t="s">
        <v>1622</v>
      </c>
      <c r="GJ5" t="s">
        <v>1623</v>
      </c>
      <c r="GK5" t="s">
        <v>1624</v>
      </c>
      <c r="GL5" t="s">
        <v>1625</v>
      </c>
      <c r="GM5" t="s">
        <v>1626</v>
      </c>
      <c r="GN5" t="s">
        <v>1627</v>
      </c>
      <c r="GO5" t="s">
        <v>1628</v>
      </c>
      <c r="GP5" t="s">
        <v>1629</v>
      </c>
      <c r="GQ5" t="s">
        <v>1630</v>
      </c>
      <c r="GR5" t="s">
        <v>1631</v>
      </c>
      <c r="GS5" t="s">
        <v>1632</v>
      </c>
      <c r="GT5" t="s">
        <v>1633</v>
      </c>
    </row>
    <row r="6" spans="1:202">
      <c r="A6" t="s">
        <v>879</v>
      </c>
      <c r="B6" t="str">
        <f ca="1"/>
        <v>Tanzania</v>
      </c>
      <c r="V6" t="s">
        <v>1635</v>
      </c>
      <c r="W6" t="s">
        <v>963</v>
      </c>
      <c r="X6" t="s">
        <v>1636</v>
      </c>
      <c r="Y6" t="s">
        <v>1637</v>
      </c>
      <c r="Z6" t="s">
        <v>1463</v>
      </c>
      <c r="AA6" t="s">
        <v>1638</v>
      </c>
      <c r="AB6" t="s">
        <v>1639</v>
      </c>
      <c r="AC6" t="s">
        <v>1640</v>
      </c>
      <c r="AD6" t="s">
        <v>1641</v>
      </c>
      <c r="AE6" t="s">
        <v>1642</v>
      </c>
      <c r="AF6" t="s">
        <v>1643</v>
      </c>
      <c r="AG6" t="s">
        <v>1644</v>
      </c>
      <c r="AH6" t="s">
        <v>1645</v>
      </c>
      <c r="AI6" t="s">
        <v>1646</v>
      </c>
      <c r="AJ6" t="s">
        <v>1647</v>
      </c>
      <c r="AK6" t="s">
        <v>1648</v>
      </c>
      <c r="AL6" t="s">
        <v>1649</v>
      </c>
      <c r="AM6" t="s">
        <v>1650</v>
      </c>
      <c r="AN6" t="s">
        <v>1651</v>
      </c>
      <c r="AO6" t="s">
        <v>1652</v>
      </c>
      <c r="AP6" t="s">
        <v>1653</v>
      </c>
      <c r="AQ6" t="s">
        <v>1654</v>
      </c>
      <c r="AR6" t="s">
        <v>1655</v>
      </c>
      <c r="AS6" t="s">
        <v>1656</v>
      </c>
      <c r="AT6" t="s">
        <v>1657</v>
      </c>
      <c r="AU6" t="s">
        <v>1658</v>
      </c>
      <c r="AV6" t="s">
        <v>1659</v>
      </c>
      <c r="AW6" t="s">
        <v>1660</v>
      </c>
      <c r="AX6" t="s">
        <v>1661</v>
      </c>
      <c r="AY6" t="s">
        <v>1662</v>
      </c>
      <c r="AZ6" t="s">
        <v>1663</v>
      </c>
      <c r="BA6" t="s">
        <v>1664</v>
      </c>
      <c r="BB6" t="s">
        <v>1665</v>
      </c>
      <c r="BC6" t="s">
        <v>1666</v>
      </c>
      <c r="BD6" t="s">
        <v>1667</v>
      </c>
      <c r="BE6" t="s">
        <v>1668</v>
      </c>
      <c r="BF6" t="s">
        <v>1669</v>
      </c>
      <c r="BG6" t="s">
        <v>1670</v>
      </c>
      <c r="BH6" t="s">
        <v>1671</v>
      </c>
      <c r="BI6" t="s">
        <v>1672</v>
      </c>
      <c r="BJ6" t="s">
        <v>1673</v>
      </c>
      <c r="BK6" t="s">
        <v>1674</v>
      </c>
      <c r="BL6" t="s">
        <v>1675</v>
      </c>
      <c r="BM6" t="s">
        <v>1676</v>
      </c>
      <c r="BN6" t="s">
        <v>1677</v>
      </c>
      <c r="BO6" t="s">
        <v>1678</v>
      </c>
      <c r="BP6" t="s">
        <v>1679</v>
      </c>
      <c r="BQ6" t="s">
        <v>1680</v>
      </c>
      <c r="BR6" t="s">
        <v>1681</v>
      </c>
      <c r="BS6" t="s">
        <v>1682</v>
      </c>
      <c r="BT6" t="s">
        <v>1683</v>
      </c>
      <c r="BU6" t="s">
        <v>1684</v>
      </c>
      <c r="BV6" t="s">
        <v>1685</v>
      </c>
      <c r="BW6" t="s">
        <v>1686</v>
      </c>
      <c r="BX6" t="s">
        <v>1687</v>
      </c>
      <c r="BY6" t="s">
        <v>1688</v>
      </c>
      <c r="BZ6" t="s">
        <v>1689</v>
      </c>
      <c r="CA6" t="s">
        <v>1690</v>
      </c>
      <c r="CB6" t="s">
        <v>1691</v>
      </c>
      <c r="CC6" t="s">
        <v>1692</v>
      </c>
      <c r="CD6" t="s">
        <v>1105</v>
      </c>
      <c r="CE6" t="s">
        <v>1693</v>
      </c>
      <c r="CF6" t="s">
        <v>1694</v>
      </c>
      <c r="CG6" t="s">
        <v>1128</v>
      </c>
      <c r="CH6" t="s">
        <v>1695</v>
      </c>
      <c r="CI6" t="s">
        <v>1696</v>
      </c>
      <c r="CJ6" t="s">
        <v>1697</v>
      </c>
      <c r="CK6" t="s">
        <v>1698</v>
      </c>
      <c r="CL6" t="s">
        <v>1699</v>
      </c>
      <c r="CM6" t="s">
        <v>1700</v>
      </c>
      <c r="CN6" t="s">
        <v>1701</v>
      </c>
      <c r="CO6" t="s">
        <v>1702</v>
      </c>
      <c r="CP6" t="s">
        <v>1703</v>
      </c>
      <c r="CQ6" t="s">
        <v>1704</v>
      </c>
      <c r="CR6" t="s">
        <v>1705</v>
      </c>
      <c r="CS6" t="s">
        <v>1706</v>
      </c>
      <c r="CT6" t="s">
        <v>1707</v>
      </c>
      <c r="CU6" t="s">
        <v>1708</v>
      </c>
      <c r="CV6" t="s">
        <v>1709</v>
      </c>
      <c r="CW6" t="s">
        <v>1710</v>
      </c>
      <c r="CX6" t="s">
        <v>1711</v>
      </c>
      <c r="CY6" t="s">
        <v>1712</v>
      </c>
      <c r="CZ6" t="s">
        <v>1713</v>
      </c>
      <c r="DA6" t="s">
        <v>1714</v>
      </c>
      <c r="DB6" t="s">
        <v>1715</v>
      </c>
      <c r="DC6" t="s">
        <v>1716</v>
      </c>
      <c r="DD6" t="s">
        <v>1717</v>
      </c>
      <c r="DE6" t="s">
        <v>1718</v>
      </c>
      <c r="DF6" t="s">
        <v>1719</v>
      </c>
      <c r="DG6" t="s">
        <v>1720</v>
      </c>
      <c r="DH6" t="s">
        <v>1721</v>
      </c>
      <c r="DI6" t="s">
        <v>1313</v>
      </c>
      <c r="DJ6" t="s">
        <v>1722</v>
      </c>
      <c r="DK6" t="s">
        <v>1723</v>
      </c>
      <c r="DL6" t="s">
        <v>1724</v>
      </c>
      <c r="DM6" t="s">
        <v>1725</v>
      </c>
      <c r="DN6" t="s">
        <v>1726</v>
      </c>
      <c r="DO6" t="s">
        <v>1727</v>
      </c>
      <c r="DP6" t="s">
        <v>1728</v>
      </c>
      <c r="DQ6" t="s">
        <v>1729</v>
      </c>
      <c r="DR6" t="s">
        <v>1730</v>
      </c>
      <c r="DS6" t="s">
        <v>1731</v>
      </c>
      <c r="DT6" t="s">
        <v>1732</v>
      </c>
      <c r="DU6" t="s">
        <v>1733</v>
      </c>
      <c r="DV6" t="s">
        <v>1734</v>
      </c>
      <c r="DW6" t="s">
        <v>1735</v>
      </c>
      <c r="DX6" t="s">
        <v>1736</v>
      </c>
      <c r="DY6" t="s">
        <v>1737</v>
      </c>
      <c r="DZ6" t="s">
        <v>1738</v>
      </c>
      <c r="EA6" t="s">
        <v>1739</v>
      </c>
      <c r="EB6" t="s">
        <v>1740</v>
      </c>
      <c r="EC6" t="s">
        <v>1741</v>
      </c>
      <c r="ED6" t="s">
        <v>1742</v>
      </c>
      <c r="EE6" t="s">
        <v>1743</v>
      </c>
      <c r="EF6" t="s">
        <v>1744</v>
      </c>
      <c r="EG6" t="s">
        <v>1745</v>
      </c>
      <c r="EH6" t="s">
        <v>1746</v>
      </c>
      <c r="EI6" t="s">
        <v>1747</v>
      </c>
      <c r="EJ6" t="s">
        <v>1748</v>
      </c>
      <c r="EK6" t="s">
        <v>1749</v>
      </c>
      <c r="EL6" t="s">
        <v>1750</v>
      </c>
      <c r="EM6" t="s">
        <v>1751</v>
      </c>
      <c r="EN6" t="s">
        <v>1752</v>
      </c>
      <c r="EO6" t="s">
        <v>1753</v>
      </c>
      <c r="EP6" t="s">
        <v>1754</v>
      </c>
      <c r="EQ6" t="s">
        <v>1755</v>
      </c>
      <c r="ER6" t="s">
        <v>1756</v>
      </c>
      <c r="ES6" t="s">
        <v>1757</v>
      </c>
      <c r="ET6" t="s">
        <v>1758</v>
      </c>
      <c r="EU6" t="s">
        <v>1759</v>
      </c>
      <c r="EV6" t="s">
        <v>1760</v>
      </c>
      <c r="EW6" t="s">
        <v>1761</v>
      </c>
      <c r="EX6" t="s">
        <v>1762</v>
      </c>
      <c r="EY6" t="s">
        <v>1763</v>
      </c>
      <c r="EZ6" t="s">
        <v>1764</v>
      </c>
      <c r="FA6" t="s">
        <v>1765</v>
      </c>
      <c r="FB6" t="s">
        <v>1766</v>
      </c>
      <c r="FC6" t="s">
        <v>1767</v>
      </c>
      <c r="FD6" t="s">
        <v>1768</v>
      </c>
      <c r="FE6" t="s">
        <v>1041</v>
      </c>
      <c r="FF6" t="s">
        <v>1769</v>
      </c>
      <c r="FG6" t="s">
        <v>1770</v>
      </c>
      <c r="FH6" t="s">
        <v>1771</v>
      </c>
      <c r="FI6" t="s">
        <v>1772</v>
      </c>
      <c r="FJ6" t="s">
        <v>1773</v>
      </c>
      <c r="FK6" t="s">
        <v>1774</v>
      </c>
      <c r="FL6" t="s">
        <v>1775</v>
      </c>
      <c r="FM6" t="s">
        <v>1776</v>
      </c>
      <c r="FN6" t="s">
        <v>1777</v>
      </c>
      <c r="FO6" t="s">
        <v>1778</v>
      </c>
      <c r="FP6" t="s">
        <v>1779</v>
      </c>
      <c r="FQ6" t="s">
        <v>1780</v>
      </c>
      <c r="FR6" t="s">
        <v>1781</v>
      </c>
      <c r="FS6" t="s">
        <v>1782</v>
      </c>
      <c r="FT6" t="s">
        <v>1783</v>
      </c>
      <c r="FU6" t="s">
        <v>1784</v>
      </c>
      <c r="FV6" t="s">
        <v>1785</v>
      </c>
      <c r="FW6" t="s">
        <v>1786</v>
      </c>
      <c r="FX6" t="s">
        <v>1787</v>
      </c>
      <c r="FY6" t="s">
        <v>1788</v>
      </c>
      <c r="FZ6" t="s">
        <v>1789</v>
      </c>
      <c r="GA6" t="s">
        <v>1790</v>
      </c>
      <c r="GB6" t="s">
        <v>1791</v>
      </c>
      <c r="GC6" t="s">
        <v>1792</v>
      </c>
      <c r="GD6" t="s">
        <v>1793</v>
      </c>
      <c r="GE6" t="s">
        <v>1794</v>
      </c>
      <c r="GF6" t="s">
        <v>1795</v>
      </c>
      <c r="GG6" t="s">
        <v>1796</v>
      </c>
      <c r="GH6" t="s">
        <v>1797</v>
      </c>
      <c r="GI6" t="s">
        <v>1798</v>
      </c>
      <c r="GJ6" t="s">
        <v>1799</v>
      </c>
      <c r="GK6" t="s">
        <v>1800</v>
      </c>
      <c r="GL6" t="s">
        <v>1801</v>
      </c>
      <c r="GM6" t="s">
        <v>1802</v>
      </c>
      <c r="GN6" t="s">
        <v>1803</v>
      </c>
      <c r="GO6" t="s">
        <v>1804</v>
      </c>
      <c r="GP6" t="s">
        <v>1805</v>
      </c>
      <c r="GQ6" t="s">
        <v>1806</v>
      </c>
      <c r="GR6" t="s">
        <v>1807</v>
      </c>
      <c r="GS6" t="s">
        <v>1808</v>
      </c>
      <c r="GT6" t="s">
        <v>1809</v>
      </c>
    </row>
    <row r="7" spans="1:202">
      <c r="A7" t="s">
        <v>1634</v>
      </c>
      <c r="B7" t="str">
        <f ca="1"/>
        <v>Thailand</v>
      </c>
      <c r="AF7" t="s">
        <v>1810</v>
      </c>
      <c r="AG7" t="s">
        <v>1811</v>
      </c>
      <c r="AH7" t="s">
        <v>1812</v>
      </c>
      <c r="AI7" t="s">
        <v>1813</v>
      </c>
      <c r="AJ7" t="s">
        <v>963</v>
      </c>
      <c r="AK7" t="s">
        <v>1814</v>
      </c>
      <c r="AL7" t="s">
        <v>1815</v>
      </c>
      <c r="AM7" t="s">
        <v>1816</v>
      </c>
      <c r="AN7" t="s">
        <v>1817</v>
      </c>
      <c r="AO7" t="s">
        <v>1818</v>
      </c>
      <c r="AP7" t="s">
        <v>1819</v>
      </c>
      <c r="AQ7" t="s">
        <v>1820</v>
      </c>
      <c r="AR7" t="s">
        <v>1821</v>
      </c>
      <c r="AS7" t="s">
        <v>1822</v>
      </c>
      <c r="AT7" t="s">
        <v>1651</v>
      </c>
      <c r="AU7" t="s">
        <v>1823</v>
      </c>
      <c r="AV7" t="s">
        <v>1824</v>
      </c>
      <c r="AW7" t="s">
        <v>1825</v>
      </c>
      <c r="AX7" t="s">
        <v>1826</v>
      </c>
      <c r="AY7" t="s">
        <v>1827</v>
      </c>
      <c r="AZ7" t="s">
        <v>1828</v>
      </c>
      <c r="BA7" t="s">
        <v>1829</v>
      </c>
      <c r="BB7" t="s">
        <v>1830</v>
      </c>
      <c r="BC7" t="s">
        <v>1831</v>
      </c>
      <c r="BD7" t="s">
        <v>1832</v>
      </c>
      <c r="BE7" t="s">
        <v>1833</v>
      </c>
      <c r="BF7" t="s">
        <v>1834</v>
      </c>
      <c r="BG7" t="s">
        <v>1835</v>
      </c>
      <c r="BH7" t="s">
        <v>1836</v>
      </c>
      <c r="BI7" t="s">
        <v>1837</v>
      </c>
      <c r="BJ7" t="s">
        <v>1838</v>
      </c>
      <c r="BK7" t="s">
        <v>1839</v>
      </c>
      <c r="BL7" t="s">
        <v>1840</v>
      </c>
      <c r="BM7" t="s">
        <v>1841</v>
      </c>
      <c r="BN7" t="s">
        <v>1842</v>
      </c>
      <c r="BO7" t="s">
        <v>1843</v>
      </c>
      <c r="BP7" t="s">
        <v>1844</v>
      </c>
      <c r="BQ7" t="s">
        <v>1845</v>
      </c>
      <c r="BR7" t="s">
        <v>1846</v>
      </c>
      <c r="BS7" t="s">
        <v>1847</v>
      </c>
      <c r="BT7" t="s">
        <v>1848</v>
      </c>
      <c r="BU7" t="s">
        <v>1849</v>
      </c>
      <c r="BV7" t="s">
        <v>1850</v>
      </c>
      <c r="BW7" t="s">
        <v>1851</v>
      </c>
      <c r="BX7" t="s">
        <v>1852</v>
      </c>
      <c r="BY7" t="s">
        <v>1853</v>
      </c>
      <c r="BZ7" t="s">
        <v>1854</v>
      </c>
      <c r="CA7" t="s">
        <v>1855</v>
      </c>
      <c r="CB7" t="s">
        <v>1856</v>
      </c>
      <c r="CC7" t="s">
        <v>1857</v>
      </c>
      <c r="CD7" t="s">
        <v>1858</v>
      </c>
      <c r="CE7" t="s">
        <v>1859</v>
      </c>
      <c r="CF7" t="s">
        <v>1860</v>
      </c>
      <c r="CG7" t="s">
        <v>1682</v>
      </c>
      <c r="CH7" t="s">
        <v>1861</v>
      </c>
      <c r="CI7" t="s">
        <v>1862</v>
      </c>
      <c r="CJ7" t="s">
        <v>1863</v>
      </c>
      <c r="CK7" t="s">
        <v>1864</v>
      </c>
      <c r="CL7" t="s">
        <v>1865</v>
      </c>
      <c r="CM7" t="s">
        <v>1866</v>
      </c>
      <c r="CN7" t="s">
        <v>1867</v>
      </c>
      <c r="CO7" t="s">
        <v>1868</v>
      </c>
      <c r="CP7" t="s">
        <v>1869</v>
      </c>
      <c r="CQ7" t="s">
        <v>1870</v>
      </c>
      <c r="CR7" t="s">
        <v>1871</v>
      </c>
      <c r="CS7" t="s">
        <v>1872</v>
      </c>
      <c r="CT7" t="s">
        <v>1873</v>
      </c>
      <c r="CU7" t="s">
        <v>1874</v>
      </c>
      <c r="CV7" t="s">
        <v>1875</v>
      </c>
      <c r="CW7" t="s">
        <v>1876</v>
      </c>
      <c r="CX7" t="s">
        <v>1877</v>
      </c>
      <c r="CY7" t="s">
        <v>1878</v>
      </c>
      <c r="CZ7" t="s">
        <v>1879</v>
      </c>
      <c r="DA7" t="s">
        <v>1880</v>
      </c>
      <c r="DB7" t="s">
        <v>1881</v>
      </c>
      <c r="DC7" t="s">
        <v>1882</v>
      </c>
      <c r="DD7" t="s">
        <v>1883</v>
      </c>
      <c r="DE7" t="s">
        <v>1884</v>
      </c>
      <c r="DF7" t="s">
        <v>1885</v>
      </c>
      <c r="DG7" t="s">
        <v>1886</v>
      </c>
      <c r="DH7" t="s">
        <v>1887</v>
      </c>
      <c r="DI7" t="s">
        <v>1888</v>
      </c>
      <c r="DJ7" t="s">
        <v>1889</v>
      </c>
      <c r="DK7" t="s">
        <v>1890</v>
      </c>
      <c r="DL7" t="s">
        <v>1891</v>
      </c>
      <c r="DM7" t="s">
        <v>1892</v>
      </c>
      <c r="DN7" t="s">
        <v>1893</v>
      </c>
      <c r="DO7" t="s">
        <v>1894</v>
      </c>
      <c r="DP7" t="s">
        <v>1895</v>
      </c>
      <c r="DQ7" t="s">
        <v>1896</v>
      </c>
      <c r="DR7" t="s">
        <v>1897</v>
      </c>
      <c r="DS7" t="s">
        <v>1898</v>
      </c>
      <c r="DT7" t="s">
        <v>1899</v>
      </c>
      <c r="DU7" t="s">
        <v>1900</v>
      </c>
      <c r="DV7" t="s">
        <v>1901</v>
      </c>
      <c r="DW7" t="s">
        <v>1902</v>
      </c>
      <c r="DX7" t="s">
        <v>906</v>
      </c>
      <c r="DY7" t="s">
        <v>1903</v>
      </c>
      <c r="DZ7" t="s">
        <v>1904</v>
      </c>
      <c r="EA7" t="s">
        <v>1905</v>
      </c>
      <c r="EB7" t="s">
        <v>1906</v>
      </c>
      <c r="EC7" t="s">
        <v>1907</v>
      </c>
      <c r="ED7" t="s">
        <v>1908</v>
      </c>
      <c r="EE7" t="s">
        <v>1909</v>
      </c>
      <c r="EF7" t="s">
        <v>1910</v>
      </c>
      <c r="EG7" t="s">
        <v>1911</v>
      </c>
      <c r="EH7" t="s">
        <v>1912</v>
      </c>
      <c r="EI7" t="s">
        <v>1913</v>
      </c>
      <c r="EJ7" t="s">
        <v>1914</v>
      </c>
      <c r="EK7" t="s">
        <v>1915</v>
      </c>
      <c r="EL7" t="s">
        <v>1916</v>
      </c>
      <c r="EM7" t="s">
        <v>1917</v>
      </c>
      <c r="EN7" t="s">
        <v>1918</v>
      </c>
      <c r="EO7" t="s">
        <v>1919</v>
      </c>
      <c r="EP7" t="s">
        <v>1920</v>
      </c>
      <c r="EQ7" t="s">
        <v>1921</v>
      </c>
      <c r="ER7" t="s">
        <v>1922</v>
      </c>
      <c r="ES7" t="s">
        <v>1923</v>
      </c>
      <c r="ET7" t="s">
        <v>1924</v>
      </c>
      <c r="EU7" t="s">
        <v>1925</v>
      </c>
      <c r="EV7" t="s">
        <v>1926</v>
      </c>
      <c r="EW7" t="s">
        <v>1927</v>
      </c>
      <c r="EX7" t="s">
        <v>1928</v>
      </c>
      <c r="EY7" t="s">
        <v>1929</v>
      </c>
      <c r="EZ7" t="s">
        <v>1930</v>
      </c>
      <c r="FA7" t="s">
        <v>843</v>
      </c>
      <c r="FB7" t="s">
        <v>1931</v>
      </c>
      <c r="FC7" t="s">
        <v>1932</v>
      </c>
      <c r="FD7" t="s">
        <v>1933</v>
      </c>
      <c r="FE7" t="s">
        <v>1233</v>
      </c>
      <c r="FF7" t="s">
        <v>1934</v>
      </c>
      <c r="FG7" t="s">
        <v>1935</v>
      </c>
      <c r="FH7" t="s">
        <v>1936</v>
      </c>
      <c r="FI7" t="s">
        <v>1937</v>
      </c>
      <c r="FJ7" t="s">
        <v>1938</v>
      </c>
      <c r="FK7" t="s">
        <v>1939</v>
      </c>
      <c r="FL7" t="s">
        <v>1940</v>
      </c>
      <c r="FM7" t="s">
        <v>1237</v>
      </c>
      <c r="FN7" t="s">
        <v>1941</v>
      </c>
      <c r="FO7" t="s">
        <v>1942</v>
      </c>
      <c r="FP7" t="s">
        <v>1943</v>
      </c>
      <c r="FQ7" t="s">
        <v>1944</v>
      </c>
      <c r="FR7" t="s">
        <v>1945</v>
      </c>
      <c r="FS7" t="s">
        <v>1946</v>
      </c>
      <c r="FT7" t="s">
        <v>1947</v>
      </c>
      <c r="FU7" t="s">
        <v>1948</v>
      </c>
      <c r="FV7" t="s">
        <v>1949</v>
      </c>
      <c r="FW7" t="s">
        <v>1950</v>
      </c>
      <c r="FX7" t="s">
        <v>1951</v>
      </c>
      <c r="FY7" t="s">
        <v>1952</v>
      </c>
      <c r="FZ7" t="s">
        <v>1953</v>
      </c>
      <c r="GA7" t="s">
        <v>1954</v>
      </c>
      <c r="GB7" t="s">
        <v>1237</v>
      </c>
      <c r="GC7" t="s">
        <v>1955</v>
      </c>
      <c r="GD7" t="s">
        <v>1956</v>
      </c>
      <c r="GE7" t="s">
        <v>1957</v>
      </c>
      <c r="GF7" t="s">
        <v>1958</v>
      </c>
      <c r="GG7" t="s">
        <v>1959</v>
      </c>
      <c r="GH7" t="s">
        <v>1960</v>
      </c>
      <c r="GI7" t="s">
        <v>1961</v>
      </c>
      <c r="GJ7" t="s">
        <v>1962</v>
      </c>
      <c r="GK7" t="s">
        <v>1963</v>
      </c>
      <c r="GL7" t="s">
        <v>1964</v>
      </c>
      <c r="GM7" t="s">
        <v>1965</v>
      </c>
      <c r="GN7" t="s">
        <v>1966</v>
      </c>
      <c r="GO7" t="s">
        <v>1967</v>
      </c>
      <c r="GP7" t="s">
        <v>1968</v>
      </c>
      <c r="GQ7" t="s">
        <v>1969</v>
      </c>
      <c r="GR7" t="s">
        <v>1970</v>
      </c>
      <c r="GS7" t="s">
        <v>1971</v>
      </c>
      <c r="GT7" t="s">
        <v>1972</v>
      </c>
    </row>
    <row r="8" spans="1:202">
      <c r="A8" t="s">
        <v>729</v>
      </c>
      <c r="B8" t="str">
        <f ca="1"/>
        <v>Timor_Leste</v>
      </c>
      <c r="AQ8" t="s">
        <v>1973</v>
      </c>
      <c r="AR8" t="s">
        <v>1974</v>
      </c>
      <c r="AS8" t="s">
        <v>1975</v>
      </c>
      <c r="AT8" t="s">
        <v>1976</v>
      </c>
      <c r="AU8" t="s">
        <v>1977</v>
      </c>
      <c r="AV8" t="s">
        <v>1978</v>
      </c>
      <c r="AW8" t="s">
        <v>1979</v>
      </c>
      <c r="AX8" t="s">
        <v>1980</v>
      </c>
      <c r="AY8" t="s">
        <v>1981</v>
      </c>
      <c r="AZ8" t="s">
        <v>1982</v>
      </c>
      <c r="BA8" t="s">
        <v>1983</v>
      </c>
      <c r="BB8" t="s">
        <v>1984</v>
      </c>
      <c r="BC8" t="s">
        <v>1985</v>
      </c>
      <c r="BD8" t="s">
        <v>1986</v>
      </c>
      <c r="BE8" t="s">
        <v>1987</v>
      </c>
      <c r="BF8" t="s">
        <v>1988</v>
      </c>
      <c r="BG8" t="s">
        <v>1989</v>
      </c>
      <c r="BH8" t="s">
        <v>1990</v>
      </c>
      <c r="BI8" t="s">
        <v>1991</v>
      </c>
      <c r="BJ8" t="s">
        <v>1992</v>
      </c>
      <c r="BK8" t="s">
        <v>1993</v>
      </c>
      <c r="BL8" t="s">
        <v>1994</v>
      </c>
      <c r="BM8" t="s">
        <v>1995</v>
      </c>
      <c r="BN8" t="s">
        <v>1996</v>
      </c>
      <c r="BO8" t="s">
        <v>1997</v>
      </c>
      <c r="BP8" t="s">
        <v>1998</v>
      </c>
      <c r="BQ8" t="s">
        <v>1999</v>
      </c>
      <c r="BR8" t="s">
        <v>2000</v>
      </c>
      <c r="BS8" t="s">
        <v>1657</v>
      </c>
      <c r="BT8" t="s">
        <v>2001</v>
      </c>
      <c r="BU8" t="s">
        <v>2002</v>
      </c>
      <c r="BV8" t="s">
        <v>2003</v>
      </c>
      <c r="BW8" t="s">
        <v>2004</v>
      </c>
      <c r="BX8" t="s">
        <v>2005</v>
      </c>
      <c r="BY8" t="s">
        <v>2006</v>
      </c>
      <c r="BZ8" t="s">
        <v>2007</v>
      </c>
      <c r="CA8" t="s">
        <v>2008</v>
      </c>
      <c r="CB8" t="s">
        <v>2009</v>
      </c>
      <c r="CC8" t="s">
        <v>2010</v>
      </c>
      <c r="CD8" t="s">
        <v>1463</v>
      </c>
      <c r="CE8" t="s">
        <v>2011</v>
      </c>
      <c r="CF8" t="s">
        <v>2012</v>
      </c>
      <c r="CG8" t="s">
        <v>2013</v>
      </c>
      <c r="CH8" t="s">
        <v>2014</v>
      </c>
      <c r="CI8" t="s">
        <v>2015</v>
      </c>
      <c r="CJ8" t="s">
        <v>2016</v>
      </c>
      <c r="CK8" t="s">
        <v>2017</v>
      </c>
      <c r="CL8" t="s">
        <v>2018</v>
      </c>
      <c r="CM8" t="s">
        <v>2019</v>
      </c>
      <c r="CN8" t="s">
        <v>2020</v>
      </c>
      <c r="CO8" t="s">
        <v>2021</v>
      </c>
      <c r="CP8" t="s">
        <v>2022</v>
      </c>
      <c r="CQ8" t="s">
        <v>2023</v>
      </c>
      <c r="CR8" t="s">
        <v>2024</v>
      </c>
      <c r="CS8" t="s">
        <v>2025</v>
      </c>
      <c r="CT8" t="s">
        <v>2026</v>
      </c>
      <c r="CU8" t="s">
        <v>785</v>
      </c>
      <c r="CV8" t="s">
        <v>2027</v>
      </c>
      <c r="CW8" t="s">
        <v>2028</v>
      </c>
      <c r="CX8" t="s">
        <v>2029</v>
      </c>
      <c r="CY8" t="s">
        <v>2030</v>
      </c>
      <c r="CZ8" t="s">
        <v>2031</v>
      </c>
      <c r="DA8" t="s">
        <v>2032</v>
      </c>
      <c r="DB8" t="s">
        <v>2033</v>
      </c>
      <c r="DC8" t="s">
        <v>2034</v>
      </c>
      <c r="DD8" t="s">
        <v>2035</v>
      </c>
      <c r="DE8" t="s">
        <v>2036</v>
      </c>
      <c r="DF8" t="s">
        <v>1496</v>
      </c>
      <c r="DG8" t="s">
        <v>2037</v>
      </c>
      <c r="DH8" t="s">
        <v>2038</v>
      </c>
      <c r="DI8" t="s">
        <v>2039</v>
      </c>
      <c r="DJ8" t="s">
        <v>2040</v>
      </c>
      <c r="DK8" t="s">
        <v>2041</v>
      </c>
      <c r="DL8" t="s">
        <v>2042</v>
      </c>
      <c r="DM8" t="s">
        <v>2043</v>
      </c>
      <c r="DN8" t="s">
        <v>2044</v>
      </c>
      <c r="DO8" t="s">
        <v>2045</v>
      </c>
      <c r="DP8" t="s">
        <v>2046</v>
      </c>
      <c r="DQ8" t="s">
        <v>1073</v>
      </c>
      <c r="DR8" t="s">
        <v>2047</v>
      </c>
      <c r="DS8" t="s">
        <v>2048</v>
      </c>
      <c r="DT8" t="s">
        <v>2049</v>
      </c>
      <c r="DU8" t="s">
        <v>2050</v>
      </c>
      <c r="DV8" t="s">
        <v>2051</v>
      </c>
      <c r="DW8" t="s">
        <v>2052</v>
      </c>
      <c r="DX8" t="s">
        <v>912</v>
      </c>
      <c r="DY8" t="s">
        <v>2053</v>
      </c>
      <c r="DZ8" t="s">
        <v>2054</v>
      </c>
      <c r="EA8" t="s">
        <v>2055</v>
      </c>
      <c r="EB8" t="s">
        <v>2056</v>
      </c>
      <c r="EC8" t="s">
        <v>2057</v>
      </c>
      <c r="ED8" t="s">
        <v>2058</v>
      </c>
      <c r="EE8" t="s">
        <v>2059</v>
      </c>
      <c r="EF8" t="s">
        <v>2060</v>
      </c>
      <c r="EG8" t="s">
        <v>2061</v>
      </c>
      <c r="EH8" t="s">
        <v>2062</v>
      </c>
      <c r="EI8" t="s">
        <v>2063</v>
      </c>
      <c r="EJ8" t="s">
        <v>2064</v>
      </c>
      <c r="EK8" t="s">
        <v>2065</v>
      </c>
      <c r="EL8" t="s">
        <v>2066</v>
      </c>
      <c r="EM8" t="s">
        <v>2067</v>
      </c>
      <c r="EN8" t="s">
        <v>2068</v>
      </c>
      <c r="EO8" t="s">
        <v>2069</v>
      </c>
      <c r="EP8" t="s">
        <v>2070</v>
      </c>
      <c r="EQ8" t="s">
        <v>2071</v>
      </c>
      <c r="ER8" t="s">
        <v>2072</v>
      </c>
      <c r="ES8" t="s">
        <v>2073</v>
      </c>
      <c r="ET8" t="s">
        <v>2074</v>
      </c>
      <c r="EU8" t="s">
        <v>2075</v>
      </c>
      <c r="EV8" t="s">
        <v>2076</v>
      </c>
      <c r="EW8" t="s">
        <v>2077</v>
      </c>
      <c r="EX8" t="s">
        <v>2078</v>
      </c>
      <c r="EY8" t="s">
        <v>2079</v>
      </c>
      <c r="EZ8" t="s">
        <v>2080</v>
      </c>
      <c r="FA8" t="s">
        <v>2081</v>
      </c>
      <c r="FB8" t="s">
        <v>2082</v>
      </c>
      <c r="FC8" t="s">
        <v>2083</v>
      </c>
      <c r="FD8" t="s">
        <v>2084</v>
      </c>
      <c r="FE8" t="s">
        <v>2085</v>
      </c>
      <c r="FF8" t="s">
        <v>2086</v>
      </c>
      <c r="FG8" t="s">
        <v>2087</v>
      </c>
      <c r="FH8" t="s">
        <v>2088</v>
      </c>
      <c r="FI8" t="s">
        <v>2089</v>
      </c>
      <c r="FJ8" t="s">
        <v>2090</v>
      </c>
      <c r="FK8" t="s">
        <v>2091</v>
      </c>
      <c r="FL8" t="s">
        <v>2092</v>
      </c>
      <c r="FM8" t="s">
        <v>2093</v>
      </c>
      <c r="FN8" t="s">
        <v>2094</v>
      </c>
      <c r="FO8" t="s">
        <v>2095</v>
      </c>
      <c r="FP8" t="s">
        <v>2096</v>
      </c>
      <c r="FQ8" t="s">
        <v>2097</v>
      </c>
      <c r="FR8" t="s">
        <v>2098</v>
      </c>
      <c r="FS8" t="s">
        <v>2099</v>
      </c>
      <c r="FT8" t="s">
        <v>2100</v>
      </c>
      <c r="FU8" t="s">
        <v>2101</v>
      </c>
      <c r="FV8" t="s">
        <v>2102</v>
      </c>
      <c r="FW8" t="s">
        <v>2103</v>
      </c>
      <c r="FX8" t="s">
        <v>2104</v>
      </c>
      <c r="FY8" t="s">
        <v>2105</v>
      </c>
      <c r="FZ8" t="s">
        <v>2106</v>
      </c>
      <c r="GA8" t="s">
        <v>2107</v>
      </c>
      <c r="GB8" t="s">
        <v>2108</v>
      </c>
      <c r="GC8" t="s">
        <v>2109</v>
      </c>
      <c r="GD8" t="s">
        <v>2110</v>
      </c>
      <c r="GE8" t="s">
        <v>2111</v>
      </c>
      <c r="GF8" t="s">
        <v>2112</v>
      </c>
      <c r="GG8" t="s">
        <v>2113</v>
      </c>
      <c r="GH8" t="s">
        <v>2114</v>
      </c>
      <c r="GI8" t="s">
        <v>2115</v>
      </c>
      <c r="GJ8" t="s">
        <v>2116</v>
      </c>
      <c r="GK8" t="s">
        <v>2117</v>
      </c>
      <c r="GL8" t="s">
        <v>2118</v>
      </c>
      <c r="GM8" t="s">
        <v>2119</v>
      </c>
      <c r="GN8" t="s">
        <v>2120</v>
      </c>
      <c r="GO8" t="s">
        <v>2121</v>
      </c>
      <c r="GP8" t="s">
        <v>2122</v>
      </c>
      <c r="GQ8" t="s">
        <v>2123</v>
      </c>
      <c r="GR8" t="s">
        <v>2124</v>
      </c>
      <c r="GS8" t="s">
        <v>2125</v>
      </c>
      <c r="GT8" t="s">
        <v>2126</v>
      </c>
    </row>
    <row r="9" spans="1:202">
      <c r="A9" t="s">
        <v>826</v>
      </c>
      <c r="B9" t="str">
        <f ca="1"/>
        <v>Togo</v>
      </c>
      <c r="AY9" t="s">
        <v>2128</v>
      </c>
      <c r="AZ9" t="s">
        <v>2129</v>
      </c>
      <c r="BA9" t="s">
        <v>2130</v>
      </c>
      <c r="BB9" t="s">
        <v>2131</v>
      </c>
      <c r="BC9" t="s">
        <v>2132</v>
      </c>
      <c r="BD9" t="s">
        <v>2133</v>
      </c>
      <c r="BE9" t="s">
        <v>2134</v>
      </c>
      <c r="BF9" t="s">
        <v>2135</v>
      </c>
      <c r="BG9" t="s">
        <v>2136</v>
      </c>
      <c r="BH9" t="s">
        <v>2137</v>
      </c>
      <c r="BI9" t="s">
        <v>2138</v>
      </c>
      <c r="BJ9" t="s">
        <v>2139</v>
      </c>
      <c r="BK9" t="s">
        <v>2140</v>
      </c>
      <c r="BL9" t="s">
        <v>2141</v>
      </c>
      <c r="BM9" t="s">
        <v>2142</v>
      </c>
      <c r="BN9" t="s">
        <v>2143</v>
      </c>
      <c r="BO9" t="s">
        <v>2000</v>
      </c>
      <c r="BP9" t="s">
        <v>2144</v>
      </c>
      <c r="BQ9" t="s">
        <v>2145</v>
      </c>
      <c r="BR9" t="s">
        <v>2146</v>
      </c>
      <c r="BS9" t="s">
        <v>1651</v>
      </c>
      <c r="BT9" t="s">
        <v>2147</v>
      </c>
      <c r="BU9" t="s">
        <v>2148</v>
      </c>
      <c r="BV9" t="s">
        <v>2149</v>
      </c>
      <c r="BW9" t="s">
        <v>2150</v>
      </c>
      <c r="BX9" t="s">
        <v>2151</v>
      </c>
      <c r="BY9" t="s">
        <v>2152</v>
      </c>
      <c r="BZ9" t="s">
        <v>2153</v>
      </c>
      <c r="CA9" t="s">
        <v>2154</v>
      </c>
      <c r="CB9" t="s">
        <v>2155</v>
      </c>
      <c r="CC9" t="s">
        <v>2156</v>
      </c>
      <c r="CD9" t="s">
        <v>2157</v>
      </c>
      <c r="CE9" t="s">
        <v>2158</v>
      </c>
      <c r="CF9" t="s">
        <v>2159</v>
      </c>
      <c r="CG9" t="s">
        <v>2160</v>
      </c>
      <c r="CH9" t="s">
        <v>2161</v>
      </c>
      <c r="CI9" t="s">
        <v>2162</v>
      </c>
      <c r="CJ9" t="s">
        <v>2163</v>
      </c>
      <c r="CK9" t="s">
        <v>2164</v>
      </c>
      <c r="CL9" t="s">
        <v>2165</v>
      </c>
      <c r="CM9" t="s">
        <v>2166</v>
      </c>
      <c r="CN9" t="s">
        <v>2167</v>
      </c>
      <c r="CO9" t="s">
        <v>2168</v>
      </c>
      <c r="CP9" t="s">
        <v>2169</v>
      </c>
      <c r="CQ9" t="s">
        <v>2170</v>
      </c>
      <c r="CR9" t="s">
        <v>2171</v>
      </c>
      <c r="CS9" t="s">
        <v>2172</v>
      </c>
      <c r="CT9" t="s">
        <v>2173</v>
      </c>
      <c r="CU9" t="s">
        <v>2174</v>
      </c>
      <c r="CV9" t="s">
        <v>2175</v>
      </c>
      <c r="CW9" t="s">
        <v>2176</v>
      </c>
      <c r="CX9" t="s">
        <v>2177</v>
      </c>
      <c r="CY9" t="s">
        <v>2178</v>
      </c>
      <c r="CZ9" t="s">
        <v>2179</v>
      </c>
      <c r="DA9" t="s">
        <v>2180</v>
      </c>
      <c r="DB9" t="s">
        <v>2181</v>
      </c>
      <c r="DC9" t="s">
        <v>2182</v>
      </c>
      <c r="DD9" t="s">
        <v>2183</v>
      </c>
      <c r="DE9" t="s">
        <v>2184</v>
      </c>
      <c r="DF9" t="s">
        <v>2185</v>
      </c>
      <c r="DG9" t="s">
        <v>2186</v>
      </c>
      <c r="DH9" t="s">
        <v>2187</v>
      </c>
      <c r="DI9" t="s">
        <v>1518</v>
      </c>
      <c r="DJ9" t="s">
        <v>2188</v>
      </c>
      <c r="DK9" t="s">
        <v>2189</v>
      </c>
      <c r="DL9" t="s">
        <v>2190</v>
      </c>
      <c r="DM9" t="s">
        <v>2191</v>
      </c>
      <c r="DN9" t="s">
        <v>2192</v>
      </c>
      <c r="DO9" t="s">
        <v>2193</v>
      </c>
      <c r="DP9" t="s">
        <v>2194</v>
      </c>
      <c r="DQ9" t="s">
        <v>2195</v>
      </c>
      <c r="DR9" t="s">
        <v>2196</v>
      </c>
      <c r="DS9" t="s">
        <v>2197</v>
      </c>
      <c r="DT9" t="s">
        <v>2198</v>
      </c>
      <c r="DU9" t="s">
        <v>2199</v>
      </c>
      <c r="DV9" t="s">
        <v>2200</v>
      </c>
      <c r="DW9" t="s">
        <v>2201</v>
      </c>
      <c r="DX9" t="s">
        <v>1106</v>
      </c>
      <c r="DY9" t="s">
        <v>2202</v>
      </c>
      <c r="DZ9" t="s">
        <v>2203</v>
      </c>
      <c r="EA9" t="s">
        <v>2204</v>
      </c>
      <c r="EB9" t="s">
        <v>2205</v>
      </c>
      <c r="EC9" t="s">
        <v>2206</v>
      </c>
      <c r="ED9" t="s">
        <v>2207</v>
      </c>
      <c r="EE9" t="s">
        <v>2208</v>
      </c>
      <c r="EF9" t="s">
        <v>2209</v>
      </c>
      <c r="EG9" t="s">
        <v>2210</v>
      </c>
      <c r="EH9" t="s">
        <v>2211</v>
      </c>
      <c r="EI9" t="s">
        <v>2212</v>
      </c>
      <c r="EJ9" t="s">
        <v>2213</v>
      </c>
      <c r="EK9" t="s">
        <v>2214</v>
      </c>
      <c r="EL9" t="s">
        <v>2215</v>
      </c>
      <c r="EM9" t="s">
        <v>2216</v>
      </c>
      <c r="EN9" t="s">
        <v>2217</v>
      </c>
      <c r="EO9" t="s">
        <v>2218</v>
      </c>
      <c r="EP9" t="s">
        <v>2219</v>
      </c>
      <c r="EQ9" t="s">
        <v>2220</v>
      </c>
      <c r="ER9" t="s">
        <v>2221</v>
      </c>
      <c r="ES9" t="s">
        <v>2222</v>
      </c>
      <c r="ET9" t="s">
        <v>2223</v>
      </c>
      <c r="EU9" t="s">
        <v>2224</v>
      </c>
      <c r="EV9" t="s">
        <v>2225</v>
      </c>
      <c r="EW9" t="s">
        <v>2226</v>
      </c>
      <c r="EX9" t="s">
        <v>2227</v>
      </c>
      <c r="EY9" t="s">
        <v>2228</v>
      </c>
      <c r="EZ9" t="s">
        <v>2229</v>
      </c>
      <c r="FA9" t="s">
        <v>2230</v>
      </c>
      <c r="FB9" t="s">
        <v>2231</v>
      </c>
      <c r="FC9" t="s">
        <v>2232</v>
      </c>
      <c r="FD9" t="s">
        <v>2233</v>
      </c>
      <c r="FE9" t="s">
        <v>2234</v>
      </c>
      <c r="FF9" t="s">
        <v>2235</v>
      </c>
      <c r="FG9" t="s">
        <v>2236</v>
      </c>
      <c r="FH9" t="s">
        <v>2237</v>
      </c>
      <c r="FI9" t="s">
        <v>2238</v>
      </c>
      <c r="FJ9" t="s">
        <v>2239</v>
      </c>
      <c r="FK9" t="s">
        <v>2240</v>
      </c>
      <c r="FL9" t="s">
        <v>2241</v>
      </c>
      <c r="FM9" t="s">
        <v>2242</v>
      </c>
      <c r="FN9" t="s">
        <v>2243</v>
      </c>
      <c r="FO9" t="s">
        <v>2244</v>
      </c>
      <c r="FP9" t="s">
        <v>2245</v>
      </c>
      <c r="FQ9" t="s">
        <v>2246</v>
      </c>
      <c r="FR9" t="s">
        <v>2247</v>
      </c>
      <c r="FS9" t="s">
        <v>2248</v>
      </c>
      <c r="FT9" t="s">
        <v>2249</v>
      </c>
      <c r="FU9" t="s">
        <v>2250</v>
      </c>
      <c r="FV9" t="s">
        <v>2251</v>
      </c>
      <c r="FW9" t="s">
        <v>2252</v>
      </c>
      <c r="FX9" t="s">
        <v>2253</v>
      </c>
      <c r="FY9" t="s">
        <v>2254</v>
      </c>
      <c r="FZ9" t="s">
        <v>2255</v>
      </c>
      <c r="GA9" t="s">
        <v>2256</v>
      </c>
      <c r="GB9" t="s">
        <v>2257</v>
      </c>
      <c r="GC9" t="s">
        <v>2258</v>
      </c>
      <c r="GD9" t="s">
        <v>2259</v>
      </c>
      <c r="GE9" t="s">
        <v>2260</v>
      </c>
      <c r="GF9" t="s">
        <v>2261</v>
      </c>
      <c r="GG9" t="s">
        <v>2262</v>
      </c>
      <c r="GH9" t="s">
        <v>2263</v>
      </c>
      <c r="GI9" t="s">
        <v>2264</v>
      </c>
      <c r="GJ9" t="s">
        <v>2265</v>
      </c>
      <c r="GK9" t="s">
        <v>2266</v>
      </c>
      <c r="GL9" t="s">
        <v>2267</v>
      </c>
      <c r="GM9" t="s">
        <v>2268</v>
      </c>
      <c r="GN9" t="s">
        <v>2269</v>
      </c>
      <c r="GO9" t="s">
        <v>2270</v>
      </c>
      <c r="GP9" t="s">
        <v>2271</v>
      </c>
      <c r="GQ9" t="s">
        <v>2272</v>
      </c>
      <c r="GR9" t="s">
        <v>2273</v>
      </c>
      <c r="GS9" t="s">
        <v>2274</v>
      </c>
      <c r="GT9" t="s">
        <v>2275</v>
      </c>
    </row>
    <row r="10" spans="1:202">
      <c r="A10" t="s">
        <v>2127</v>
      </c>
      <c r="B10" t="str">
        <f ca="1"/>
        <v>Tokelau</v>
      </c>
      <c r="BI10" t="s">
        <v>2277</v>
      </c>
      <c r="BJ10" t="s">
        <v>2278</v>
      </c>
      <c r="BK10" t="s">
        <v>2279</v>
      </c>
      <c r="BL10" t="s">
        <v>2280</v>
      </c>
      <c r="BM10" t="s">
        <v>2281</v>
      </c>
      <c r="BN10" t="s">
        <v>2282</v>
      </c>
      <c r="BO10" t="s">
        <v>2283</v>
      </c>
      <c r="BP10" t="s">
        <v>2284</v>
      </c>
      <c r="BQ10" t="s">
        <v>2285</v>
      </c>
      <c r="BR10" t="s">
        <v>2286</v>
      </c>
      <c r="BS10" t="s">
        <v>1485</v>
      </c>
      <c r="BT10" t="s">
        <v>2287</v>
      </c>
      <c r="BU10" t="s">
        <v>1681</v>
      </c>
      <c r="BV10" t="s">
        <v>2288</v>
      </c>
      <c r="BW10" t="s">
        <v>2289</v>
      </c>
      <c r="BX10" t="s">
        <v>2290</v>
      </c>
      <c r="BY10" t="s">
        <v>2291</v>
      </c>
      <c r="BZ10" t="s">
        <v>2292</v>
      </c>
      <c r="CA10" t="s">
        <v>2293</v>
      </c>
      <c r="CB10" t="s">
        <v>2294</v>
      </c>
      <c r="CC10" t="s">
        <v>2295</v>
      </c>
      <c r="CD10" t="s">
        <v>2296</v>
      </c>
      <c r="CE10" t="s">
        <v>2297</v>
      </c>
      <c r="CF10" t="s">
        <v>2298</v>
      </c>
      <c r="CG10" t="s">
        <v>1662</v>
      </c>
      <c r="CH10" t="s">
        <v>2299</v>
      </c>
      <c r="CI10" t="s">
        <v>2300</v>
      </c>
      <c r="CJ10" t="s">
        <v>2301</v>
      </c>
      <c r="CK10" t="s">
        <v>2302</v>
      </c>
      <c r="CL10" t="s">
        <v>2303</v>
      </c>
      <c r="CM10" t="s">
        <v>2304</v>
      </c>
      <c r="CN10" t="s">
        <v>2305</v>
      </c>
      <c r="CO10" t="s">
        <v>2306</v>
      </c>
      <c r="CP10" t="s">
        <v>2307</v>
      </c>
      <c r="CQ10" t="s">
        <v>2308</v>
      </c>
      <c r="CR10" t="s">
        <v>2309</v>
      </c>
      <c r="CS10" t="s">
        <v>2310</v>
      </c>
      <c r="CT10" t="s">
        <v>2311</v>
      </c>
      <c r="CU10" t="s">
        <v>2312</v>
      </c>
      <c r="CV10" t="s">
        <v>2313</v>
      </c>
      <c r="CW10" t="s">
        <v>2314</v>
      </c>
      <c r="CX10" t="s">
        <v>2315</v>
      </c>
      <c r="CY10" t="s">
        <v>2316</v>
      </c>
      <c r="CZ10" t="s">
        <v>2317</v>
      </c>
      <c r="DA10" t="s">
        <v>2318</v>
      </c>
      <c r="DB10" t="s">
        <v>2319</v>
      </c>
      <c r="DC10" t="s">
        <v>2320</v>
      </c>
      <c r="DD10" t="s">
        <v>2321</v>
      </c>
      <c r="DE10" t="s">
        <v>2322</v>
      </c>
      <c r="DF10" t="s">
        <v>2323</v>
      </c>
      <c r="DG10" t="s">
        <v>2324</v>
      </c>
      <c r="DH10" t="s">
        <v>2325</v>
      </c>
      <c r="DI10" t="s">
        <v>2326</v>
      </c>
      <c r="DJ10" t="s">
        <v>2327</v>
      </c>
      <c r="DK10" t="s">
        <v>2328</v>
      </c>
      <c r="DL10" t="s">
        <v>2329</v>
      </c>
      <c r="DM10" t="s">
        <v>2330</v>
      </c>
      <c r="DN10" t="s">
        <v>2331</v>
      </c>
      <c r="DO10" t="s">
        <v>2332</v>
      </c>
      <c r="DP10" t="s">
        <v>2333</v>
      </c>
      <c r="DQ10" t="s">
        <v>2334</v>
      </c>
      <c r="DR10" t="s">
        <v>2335</v>
      </c>
      <c r="DS10" t="s">
        <v>2336</v>
      </c>
      <c r="DT10" t="s">
        <v>2337</v>
      </c>
      <c r="DU10" t="s">
        <v>2338</v>
      </c>
      <c r="DV10" t="s">
        <v>2339</v>
      </c>
      <c r="DW10" t="s">
        <v>2340</v>
      </c>
      <c r="DX10" t="s">
        <v>1105</v>
      </c>
      <c r="DY10" t="s">
        <v>2341</v>
      </c>
      <c r="DZ10" t="s">
        <v>2342</v>
      </c>
      <c r="EA10" t="s">
        <v>2343</v>
      </c>
      <c r="EB10" t="s">
        <v>2344</v>
      </c>
      <c r="EC10" t="s">
        <v>2345</v>
      </c>
      <c r="ED10" t="s">
        <v>2346</v>
      </c>
      <c r="EE10" t="s">
        <v>2347</v>
      </c>
      <c r="EF10" t="s">
        <v>2348</v>
      </c>
      <c r="EG10" t="s">
        <v>2349</v>
      </c>
      <c r="EH10" t="s">
        <v>2350</v>
      </c>
      <c r="EI10" t="s">
        <v>2351</v>
      </c>
      <c r="EJ10" t="s">
        <v>2352</v>
      </c>
      <c r="EK10" t="s">
        <v>2353</v>
      </c>
      <c r="EL10" t="s">
        <v>2354</v>
      </c>
      <c r="EM10" t="s">
        <v>2355</v>
      </c>
      <c r="EN10" t="s">
        <v>2356</v>
      </c>
      <c r="EO10" t="s">
        <v>2357</v>
      </c>
      <c r="EP10" t="s">
        <v>2358</v>
      </c>
      <c r="EQ10" t="s">
        <v>2359</v>
      </c>
      <c r="ER10" t="s">
        <v>2360</v>
      </c>
      <c r="ES10" t="s">
        <v>2361</v>
      </c>
      <c r="ET10" t="s">
        <v>2362</v>
      </c>
      <c r="EU10" t="s">
        <v>2363</v>
      </c>
      <c r="EV10" t="s">
        <v>2364</v>
      </c>
      <c r="EW10" t="s">
        <v>2365</v>
      </c>
      <c r="EX10" t="s">
        <v>2366</v>
      </c>
      <c r="EY10" t="s">
        <v>2367</v>
      </c>
      <c r="EZ10" t="s">
        <v>2368</v>
      </c>
      <c r="FA10" t="s">
        <v>2369</v>
      </c>
      <c r="FB10" t="s">
        <v>2370</v>
      </c>
      <c r="FC10" t="s">
        <v>2371</v>
      </c>
      <c r="FD10" t="s">
        <v>2372</v>
      </c>
      <c r="FE10" t="s">
        <v>2373</v>
      </c>
      <c r="FF10" t="s">
        <v>2374</v>
      </c>
      <c r="FG10" t="s">
        <v>2375</v>
      </c>
      <c r="FH10" t="s">
        <v>2376</v>
      </c>
      <c r="FI10" t="s">
        <v>2377</v>
      </c>
      <c r="FJ10" t="s">
        <v>2378</v>
      </c>
      <c r="FK10" t="s">
        <v>2379</v>
      </c>
      <c r="FL10" t="s">
        <v>2380</v>
      </c>
      <c r="FM10" t="s">
        <v>2381</v>
      </c>
      <c r="FN10" t="s">
        <v>2382</v>
      </c>
      <c r="FO10" t="s">
        <v>2383</v>
      </c>
      <c r="FP10" t="s">
        <v>2384</v>
      </c>
      <c r="FQ10" t="s">
        <v>2385</v>
      </c>
      <c r="FR10" t="s">
        <v>2386</v>
      </c>
      <c r="FS10" t="s">
        <v>2387</v>
      </c>
      <c r="FT10" t="s">
        <v>2388</v>
      </c>
      <c r="FU10" t="s">
        <v>2389</v>
      </c>
      <c r="FV10" t="s">
        <v>2390</v>
      </c>
      <c r="FW10" t="s">
        <v>2391</v>
      </c>
      <c r="FX10" t="s">
        <v>2392</v>
      </c>
      <c r="FY10" t="s">
        <v>2393</v>
      </c>
      <c r="FZ10" t="s">
        <v>2394</v>
      </c>
      <c r="GA10" t="s">
        <v>2395</v>
      </c>
      <c r="GB10" t="s">
        <v>2396</v>
      </c>
      <c r="GC10" t="s">
        <v>2397</v>
      </c>
      <c r="GD10" t="s">
        <v>2398</v>
      </c>
      <c r="GE10" t="s">
        <v>2399</v>
      </c>
      <c r="GF10" t="s">
        <v>2400</v>
      </c>
      <c r="GG10" t="s">
        <v>2401</v>
      </c>
      <c r="GH10" t="s">
        <v>2402</v>
      </c>
      <c r="GI10" t="s">
        <v>2403</v>
      </c>
      <c r="GJ10" t="s">
        <v>2404</v>
      </c>
      <c r="GK10" t="s">
        <v>2405</v>
      </c>
      <c r="GL10" t="s">
        <v>1924</v>
      </c>
      <c r="GM10" t="s">
        <v>2406</v>
      </c>
      <c r="GN10" t="s">
        <v>2407</v>
      </c>
      <c r="GO10" t="s">
        <v>2408</v>
      </c>
      <c r="GP10" t="s">
        <v>2409</v>
      </c>
      <c r="GQ10" t="s">
        <v>2410</v>
      </c>
      <c r="GR10" t="s">
        <v>2411</v>
      </c>
      <c r="GS10" t="s">
        <v>2412</v>
      </c>
      <c r="GT10" t="s">
        <v>2413</v>
      </c>
    </row>
    <row r="11" spans="1:202">
      <c r="A11" t="s">
        <v>2276</v>
      </c>
      <c r="B11" t="str">
        <f ca="1"/>
        <v>Tonga</v>
      </c>
      <c r="BR11" t="s">
        <v>2414</v>
      </c>
      <c r="BS11" t="s">
        <v>1662</v>
      </c>
      <c r="BT11" t="s">
        <v>2415</v>
      </c>
      <c r="BU11" t="s">
        <v>2416</v>
      </c>
      <c r="BV11" t="s">
        <v>2417</v>
      </c>
      <c r="BW11" t="s">
        <v>2418</v>
      </c>
      <c r="BX11" t="s">
        <v>2419</v>
      </c>
      <c r="BY11" t="s">
        <v>2420</v>
      </c>
      <c r="BZ11" t="s">
        <v>2421</v>
      </c>
      <c r="CA11" t="s">
        <v>963</v>
      </c>
      <c r="CB11" t="s">
        <v>2422</v>
      </c>
      <c r="CC11" t="s">
        <v>2423</v>
      </c>
      <c r="CD11" t="s">
        <v>2424</v>
      </c>
      <c r="CE11" t="s">
        <v>2425</v>
      </c>
      <c r="CF11" t="s">
        <v>2426</v>
      </c>
      <c r="CG11" t="s">
        <v>1827</v>
      </c>
      <c r="CH11" t="s">
        <v>2427</v>
      </c>
      <c r="CI11" t="s">
        <v>2428</v>
      </c>
      <c r="CJ11" t="s">
        <v>2429</v>
      </c>
      <c r="CK11" t="s">
        <v>2430</v>
      </c>
      <c r="CL11" t="s">
        <v>2431</v>
      </c>
      <c r="CM11" t="s">
        <v>2432</v>
      </c>
      <c r="CN11" t="s">
        <v>2433</v>
      </c>
      <c r="CO11" t="s">
        <v>2434</v>
      </c>
      <c r="CP11" t="s">
        <v>2435</v>
      </c>
      <c r="CQ11" t="s">
        <v>2436</v>
      </c>
      <c r="CR11" t="s">
        <v>2437</v>
      </c>
      <c r="CS11" t="s">
        <v>2438</v>
      </c>
      <c r="CT11" t="s">
        <v>2439</v>
      </c>
      <c r="CU11" t="s">
        <v>2440</v>
      </c>
      <c r="CV11" t="s">
        <v>2441</v>
      </c>
      <c r="CW11" t="s">
        <v>2442</v>
      </c>
      <c r="CX11" t="s">
        <v>2443</v>
      </c>
      <c r="CY11" t="s">
        <v>1508</v>
      </c>
      <c r="CZ11" t="s">
        <v>2444</v>
      </c>
      <c r="DA11" t="s">
        <v>2445</v>
      </c>
      <c r="DB11" t="s">
        <v>2446</v>
      </c>
      <c r="DC11" t="s">
        <v>2447</v>
      </c>
      <c r="DD11" t="s">
        <v>2448</v>
      </c>
      <c r="DE11" t="s">
        <v>2449</v>
      </c>
      <c r="DF11" t="s">
        <v>2450</v>
      </c>
      <c r="DG11" t="s">
        <v>2451</v>
      </c>
      <c r="DH11" t="s">
        <v>2452</v>
      </c>
      <c r="DI11" t="s">
        <v>2453</v>
      </c>
      <c r="DJ11" t="s">
        <v>2454</v>
      </c>
      <c r="DK11" t="s">
        <v>2455</v>
      </c>
      <c r="DL11" t="s">
        <v>2456</v>
      </c>
      <c r="DM11" t="s">
        <v>2457</v>
      </c>
      <c r="DN11" t="s">
        <v>2458</v>
      </c>
      <c r="DO11" t="s">
        <v>2459</v>
      </c>
      <c r="DP11" t="s">
        <v>2460</v>
      </c>
      <c r="DQ11" t="s">
        <v>2461</v>
      </c>
      <c r="DR11" t="s">
        <v>2462</v>
      </c>
      <c r="DS11" t="s">
        <v>2463</v>
      </c>
      <c r="DT11" t="s">
        <v>2464</v>
      </c>
      <c r="DU11" t="s">
        <v>2465</v>
      </c>
      <c r="DV11" t="s">
        <v>2466</v>
      </c>
      <c r="DW11" t="s">
        <v>2467</v>
      </c>
      <c r="DX11" t="s">
        <v>2468</v>
      </c>
      <c r="DY11" t="s">
        <v>2469</v>
      </c>
      <c r="DZ11" t="s">
        <v>2470</v>
      </c>
      <c r="EA11" t="s">
        <v>2471</v>
      </c>
      <c r="EB11" t="s">
        <v>2472</v>
      </c>
      <c r="EC11" t="s">
        <v>2473</v>
      </c>
      <c r="ED11" t="s">
        <v>2474</v>
      </c>
      <c r="EE11" t="s">
        <v>2475</v>
      </c>
      <c r="EF11" t="s">
        <v>2476</v>
      </c>
      <c r="EG11" t="s">
        <v>2477</v>
      </c>
      <c r="EH11" t="s">
        <v>2478</v>
      </c>
      <c r="EI11" t="s">
        <v>2479</v>
      </c>
      <c r="EJ11" t="s">
        <v>2480</v>
      </c>
      <c r="EK11" t="s">
        <v>2481</v>
      </c>
      <c r="EL11" t="s">
        <v>2482</v>
      </c>
      <c r="EM11" t="s">
        <v>2483</v>
      </c>
      <c r="EN11" t="s">
        <v>2484</v>
      </c>
      <c r="EO11" t="s">
        <v>2485</v>
      </c>
      <c r="EP11" t="s">
        <v>2486</v>
      </c>
      <c r="EQ11" t="s">
        <v>2487</v>
      </c>
      <c r="ER11" t="s">
        <v>2488</v>
      </c>
      <c r="ES11" t="s">
        <v>2489</v>
      </c>
      <c r="ET11" t="s">
        <v>2490</v>
      </c>
      <c r="EU11" t="s">
        <v>2491</v>
      </c>
      <c r="EV11" t="s">
        <v>2492</v>
      </c>
      <c r="EW11" t="s">
        <v>2493</v>
      </c>
      <c r="EX11" t="s">
        <v>2494</v>
      </c>
      <c r="EY11" t="s">
        <v>2495</v>
      </c>
      <c r="EZ11" t="s">
        <v>2496</v>
      </c>
      <c r="FA11" t="s">
        <v>2497</v>
      </c>
      <c r="FB11" t="s">
        <v>2498</v>
      </c>
      <c r="FC11" t="s">
        <v>2499</v>
      </c>
      <c r="FD11" t="s">
        <v>2500</v>
      </c>
      <c r="FE11" t="s">
        <v>2501</v>
      </c>
      <c r="FF11" t="s">
        <v>2502</v>
      </c>
      <c r="FG11" t="s">
        <v>2503</v>
      </c>
      <c r="FH11" t="s">
        <v>2504</v>
      </c>
      <c r="FI11" t="s">
        <v>2505</v>
      </c>
      <c r="FJ11" t="s">
        <v>2506</v>
      </c>
      <c r="FK11" t="s">
        <v>2507</v>
      </c>
      <c r="FL11" t="s">
        <v>2508</v>
      </c>
      <c r="FM11" t="s">
        <v>2509</v>
      </c>
      <c r="FN11" t="s">
        <v>2510</v>
      </c>
      <c r="FO11" t="s">
        <v>2511</v>
      </c>
      <c r="FP11" t="s">
        <v>2512</v>
      </c>
      <c r="FQ11" t="s">
        <v>2513</v>
      </c>
      <c r="FR11" t="s">
        <v>2514</v>
      </c>
      <c r="FS11" t="s">
        <v>2515</v>
      </c>
      <c r="FT11" t="s">
        <v>2516</v>
      </c>
      <c r="FU11" t="s">
        <v>2517</v>
      </c>
      <c r="FV11" t="s">
        <v>2518</v>
      </c>
      <c r="FW11" t="s">
        <v>2519</v>
      </c>
      <c r="FX11" t="s">
        <v>2520</v>
      </c>
      <c r="FY11" t="s">
        <v>2521</v>
      </c>
      <c r="FZ11" t="s">
        <v>2522</v>
      </c>
      <c r="GA11" t="s">
        <v>2523</v>
      </c>
      <c r="GB11" t="s">
        <v>2524</v>
      </c>
      <c r="GC11" t="s">
        <v>2525</v>
      </c>
      <c r="GD11" t="s">
        <v>2526</v>
      </c>
      <c r="GE11" t="s">
        <v>2527</v>
      </c>
      <c r="GF11" t="s">
        <v>2528</v>
      </c>
      <c r="GG11" t="s">
        <v>2529</v>
      </c>
      <c r="GH11" t="s">
        <v>2530</v>
      </c>
      <c r="GI11" t="s">
        <v>2531</v>
      </c>
      <c r="GJ11" t="s">
        <v>2532</v>
      </c>
      <c r="GK11" t="s">
        <v>2533</v>
      </c>
      <c r="GL11" t="s">
        <v>782</v>
      </c>
      <c r="GM11" t="s">
        <v>2534</v>
      </c>
      <c r="GN11" t="s">
        <v>2535</v>
      </c>
      <c r="GO11" t="s">
        <v>2536</v>
      </c>
      <c r="GP11" t="s">
        <v>2537</v>
      </c>
      <c r="GQ11" t="s">
        <v>2538</v>
      </c>
      <c r="GR11" t="s">
        <v>2539</v>
      </c>
      <c r="GS11" t="s">
        <v>2540</v>
      </c>
      <c r="GT11" t="s">
        <v>2541</v>
      </c>
    </row>
    <row r="12" spans="1:202">
      <c r="A12" t="s">
        <v>737</v>
      </c>
      <c r="B12" t="str">
        <f ca="1"/>
        <v>Trinidad_and_Tobago</v>
      </c>
      <c r="CF12" t="s">
        <v>2542</v>
      </c>
      <c r="CG12" t="s">
        <v>1370</v>
      </c>
      <c r="CH12" t="s">
        <v>2543</v>
      </c>
      <c r="CI12" t="s">
        <v>2544</v>
      </c>
      <c r="CJ12" t="s">
        <v>2545</v>
      </c>
      <c r="CK12" t="s">
        <v>1698</v>
      </c>
      <c r="CL12" t="s">
        <v>2546</v>
      </c>
      <c r="CM12" t="s">
        <v>2547</v>
      </c>
      <c r="CN12" t="s">
        <v>2548</v>
      </c>
      <c r="CO12" t="s">
        <v>2549</v>
      </c>
      <c r="CP12" t="s">
        <v>2550</v>
      </c>
      <c r="CQ12" t="s">
        <v>2551</v>
      </c>
      <c r="CR12" t="s">
        <v>2552</v>
      </c>
      <c r="CS12" t="s">
        <v>2553</v>
      </c>
      <c r="CT12" t="s">
        <v>2554</v>
      </c>
      <c r="CU12" t="s">
        <v>2555</v>
      </c>
      <c r="CV12" t="s">
        <v>2556</v>
      </c>
      <c r="CW12" t="s">
        <v>2557</v>
      </c>
      <c r="CX12" t="s">
        <v>2558</v>
      </c>
      <c r="CY12" t="s">
        <v>2559</v>
      </c>
      <c r="CZ12" t="s">
        <v>2560</v>
      </c>
      <c r="DA12" t="s">
        <v>2561</v>
      </c>
      <c r="DB12" t="s">
        <v>2562</v>
      </c>
      <c r="DC12" t="s">
        <v>2563</v>
      </c>
      <c r="DD12" t="s">
        <v>1641</v>
      </c>
      <c r="DE12" t="s">
        <v>2564</v>
      </c>
      <c r="DF12" t="s">
        <v>2565</v>
      </c>
      <c r="DG12" t="s">
        <v>2566</v>
      </c>
      <c r="DH12" t="s">
        <v>2567</v>
      </c>
      <c r="DI12" t="s">
        <v>2568</v>
      </c>
      <c r="DJ12" t="s">
        <v>2569</v>
      </c>
      <c r="DK12" t="s">
        <v>2570</v>
      </c>
      <c r="DL12" t="s">
        <v>2571</v>
      </c>
      <c r="DM12" t="s">
        <v>2572</v>
      </c>
      <c r="DN12" t="s">
        <v>2573</v>
      </c>
      <c r="DO12" t="s">
        <v>2574</v>
      </c>
      <c r="DP12" t="s">
        <v>2575</v>
      </c>
      <c r="DQ12" t="s">
        <v>2576</v>
      </c>
      <c r="DR12" t="s">
        <v>2577</v>
      </c>
      <c r="DS12" t="s">
        <v>2578</v>
      </c>
      <c r="DT12" t="s">
        <v>1106</v>
      </c>
      <c r="DU12" t="s">
        <v>2579</v>
      </c>
      <c r="DV12" t="s">
        <v>2580</v>
      </c>
      <c r="DW12" t="s">
        <v>2581</v>
      </c>
      <c r="DX12" t="s">
        <v>2582</v>
      </c>
      <c r="DY12" t="s">
        <v>2583</v>
      </c>
      <c r="DZ12" t="s">
        <v>2584</v>
      </c>
      <c r="EA12" t="s">
        <v>2585</v>
      </c>
      <c r="EB12" t="s">
        <v>2586</v>
      </c>
      <c r="EC12" t="s">
        <v>2587</v>
      </c>
      <c r="ED12" t="s">
        <v>2588</v>
      </c>
      <c r="EE12" t="s">
        <v>2589</v>
      </c>
      <c r="EF12" t="s">
        <v>2590</v>
      </c>
      <c r="EG12" t="s">
        <v>2591</v>
      </c>
      <c r="EH12" t="s">
        <v>2592</v>
      </c>
      <c r="EI12" t="s">
        <v>2593</v>
      </c>
      <c r="EJ12" t="s">
        <v>2594</v>
      </c>
      <c r="EK12" t="s">
        <v>2595</v>
      </c>
      <c r="EL12" t="s">
        <v>2596</v>
      </c>
      <c r="EM12" t="s">
        <v>2597</v>
      </c>
      <c r="EN12" t="s">
        <v>2598</v>
      </c>
      <c r="EO12" t="s">
        <v>2599</v>
      </c>
      <c r="EP12" t="s">
        <v>2600</v>
      </c>
      <c r="EQ12" t="s">
        <v>2601</v>
      </c>
      <c r="ER12" t="s">
        <v>2602</v>
      </c>
      <c r="ES12" t="s">
        <v>2603</v>
      </c>
      <c r="ET12" t="s">
        <v>2604</v>
      </c>
      <c r="EU12" t="s">
        <v>2605</v>
      </c>
      <c r="EV12" t="s">
        <v>2606</v>
      </c>
      <c r="EW12" t="s">
        <v>2607</v>
      </c>
      <c r="EX12" t="s">
        <v>2608</v>
      </c>
      <c r="EY12" t="s">
        <v>2609</v>
      </c>
      <c r="EZ12" t="s">
        <v>2610</v>
      </c>
      <c r="FA12" t="s">
        <v>2611</v>
      </c>
      <c r="FB12" t="s">
        <v>2612</v>
      </c>
      <c r="FC12" t="s">
        <v>2613</v>
      </c>
      <c r="FD12" t="s">
        <v>2614</v>
      </c>
      <c r="FE12" t="s">
        <v>2615</v>
      </c>
      <c r="FF12" t="s">
        <v>2616</v>
      </c>
      <c r="FG12" t="s">
        <v>2617</v>
      </c>
      <c r="FH12" t="s">
        <v>2618</v>
      </c>
      <c r="FI12" t="s">
        <v>2619</v>
      </c>
      <c r="FJ12" t="s">
        <v>2620</v>
      </c>
      <c r="FK12" t="s">
        <v>2621</v>
      </c>
      <c r="FL12" t="s">
        <v>2622</v>
      </c>
      <c r="FM12" t="s">
        <v>2623</v>
      </c>
      <c r="FN12" t="s">
        <v>2624</v>
      </c>
      <c r="FO12" t="s">
        <v>2625</v>
      </c>
      <c r="FP12" t="s">
        <v>2626</v>
      </c>
      <c r="FQ12" t="s">
        <v>2627</v>
      </c>
      <c r="FR12" t="s">
        <v>2628</v>
      </c>
      <c r="FS12" t="s">
        <v>2629</v>
      </c>
      <c r="FT12" t="s">
        <v>2630</v>
      </c>
      <c r="FU12" t="s">
        <v>2631</v>
      </c>
      <c r="FV12" t="s">
        <v>2632</v>
      </c>
      <c r="FW12" t="s">
        <v>2633</v>
      </c>
      <c r="FX12" t="s">
        <v>2634</v>
      </c>
      <c r="FY12" t="s">
        <v>2635</v>
      </c>
      <c r="FZ12" t="s">
        <v>2636</v>
      </c>
      <c r="GA12" t="s">
        <v>2637</v>
      </c>
      <c r="GB12" t="s">
        <v>2638</v>
      </c>
      <c r="GC12" t="s">
        <v>2639</v>
      </c>
      <c r="GD12" t="s">
        <v>2640</v>
      </c>
      <c r="GE12" t="s">
        <v>2641</v>
      </c>
      <c r="GF12" t="s">
        <v>2642</v>
      </c>
      <c r="GG12" t="s">
        <v>2643</v>
      </c>
      <c r="GH12" t="s">
        <v>2644</v>
      </c>
      <c r="GI12" t="s">
        <v>2645</v>
      </c>
      <c r="GJ12" t="s">
        <v>2646</v>
      </c>
      <c r="GK12" t="s">
        <v>2647</v>
      </c>
      <c r="GL12" t="s">
        <v>2648</v>
      </c>
      <c r="GM12" t="s">
        <v>2649</v>
      </c>
      <c r="GN12" t="s">
        <v>2650</v>
      </c>
      <c r="GO12" t="s">
        <v>2651</v>
      </c>
      <c r="GP12" t="s">
        <v>2652</v>
      </c>
      <c r="GQ12" t="s">
        <v>2653</v>
      </c>
      <c r="GR12" t="s">
        <v>2654</v>
      </c>
      <c r="GS12" t="s">
        <v>2655</v>
      </c>
      <c r="GT12" t="s">
        <v>2656</v>
      </c>
    </row>
    <row r="13" spans="1:202">
      <c r="A13" t="s">
        <v>850</v>
      </c>
      <c r="B13" t="str">
        <f ca="1"/>
        <v>Tunisia</v>
      </c>
      <c r="CO13" t="s">
        <v>2657</v>
      </c>
      <c r="CP13" t="s">
        <v>2658</v>
      </c>
      <c r="CQ13" t="s">
        <v>2659</v>
      </c>
      <c r="CR13" t="s">
        <v>2660</v>
      </c>
      <c r="CS13" t="s">
        <v>2661</v>
      </c>
      <c r="CT13" t="s">
        <v>2662</v>
      </c>
      <c r="CU13" t="s">
        <v>2663</v>
      </c>
      <c r="CV13" t="s">
        <v>2664</v>
      </c>
      <c r="CW13" t="s">
        <v>2665</v>
      </c>
      <c r="CX13" t="s">
        <v>2666</v>
      </c>
      <c r="CY13" t="s">
        <v>2667</v>
      </c>
      <c r="CZ13" t="s">
        <v>2668</v>
      </c>
      <c r="DA13" t="s">
        <v>2669</v>
      </c>
      <c r="DB13" t="s">
        <v>2616</v>
      </c>
      <c r="DC13" t="s">
        <v>2670</v>
      </c>
      <c r="DD13" t="s">
        <v>2671</v>
      </c>
      <c r="DE13" t="s">
        <v>2672</v>
      </c>
      <c r="DF13" t="s">
        <v>2673</v>
      </c>
      <c r="DG13" t="s">
        <v>2674</v>
      </c>
      <c r="DH13" t="s">
        <v>2675</v>
      </c>
      <c r="DI13" t="s">
        <v>2676</v>
      </c>
      <c r="DJ13" t="s">
        <v>2677</v>
      </c>
      <c r="DK13" t="s">
        <v>2678</v>
      </c>
      <c r="DL13" t="s">
        <v>2679</v>
      </c>
      <c r="DM13" t="s">
        <v>2680</v>
      </c>
      <c r="DN13" t="s">
        <v>2681</v>
      </c>
      <c r="DO13" t="s">
        <v>2682</v>
      </c>
      <c r="DP13" t="s">
        <v>2683</v>
      </c>
      <c r="DQ13" t="s">
        <v>2684</v>
      </c>
      <c r="DR13" t="s">
        <v>2685</v>
      </c>
      <c r="DS13" t="s">
        <v>2686</v>
      </c>
      <c r="DT13" t="s">
        <v>1106</v>
      </c>
      <c r="DU13" t="s">
        <v>2687</v>
      </c>
      <c r="DV13" t="s">
        <v>2688</v>
      </c>
      <c r="DW13" t="s">
        <v>2689</v>
      </c>
      <c r="DX13" t="s">
        <v>2690</v>
      </c>
      <c r="DY13" t="s">
        <v>2691</v>
      </c>
      <c r="DZ13" t="s">
        <v>2692</v>
      </c>
      <c r="EA13" t="s">
        <v>2693</v>
      </c>
      <c r="EB13" t="s">
        <v>2694</v>
      </c>
      <c r="EC13" t="s">
        <v>2695</v>
      </c>
      <c r="ED13" t="s">
        <v>2696</v>
      </c>
      <c r="EE13" t="s">
        <v>2697</v>
      </c>
      <c r="EF13" t="s">
        <v>2698</v>
      </c>
      <c r="EG13" t="s">
        <v>2699</v>
      </c>
      <c r="EH13" t="s">
        <v>2700</v>
      </c>
      <c r="EI13" t="s">
        <v>2701</v>
      </c>
      <c r="EJ13" t="s">
        <v>2702</v>
      </c>
      <c r="EK13" t="s">
        <v>2703</v>
      </c>
      <c r="EL13" t="s">
        <v>2704</v>
      </c>
      <c r="EM13" t="s">
        <v>2705</v>
      </c>
      <c r="EN13" t="s">
        <v>2706</v>
      </c>
      <c r="EO13" t="s">
        <v>2707</v>
      </c>
      <c r="EP13" t="s">
        <v>2708</v>
      </c>
      <c r="EQ13" t="s">
        <v>2709</v>
      </c>
      <c r="ER13" t="s">
        <v>2710</v>
      </c>
      <c r="ES13" t="s">
        <v>2711</v>
      </c>
      <c r="ET13" t="s">
        <v>2712</v>
      </c>
      <c r="EU13" t="s">
        <v>2713</v>
      </c>
      <c r="EV13" t="s">
        <v>2714</v>
      </c>
      <c r="EW13" t="s">
        <v>2715</v>
      </c>
      <c r="EX13" t="s">
        <v>2716</v>
      </c>
      <c r="EY13" t="s">
        <v>2717</v>
      </c>
      <c r="EZ13" t="s">
        <v>2718</v>
      </c>
      <c r="FA13" t="s">
        <v>2719</v>
      </c>
      <c r="FB13" t="s">
        <v>2720</v>
      </c>
      <c r="FC13" t="s">
        <v>2721</v>
      </c>
      <c r="FD13" t="s">
        <v>2722</v>
      </c>
      <c r="FE13" t="s">
        <v>2723</v>
      </c>
      <c r="FF13" t="s">
        <v>2724</v>
      </c>
      <c r="FG13" t="s">
        <v>2725</v>
      </c>
      <c r="FH13" t="s">
        <v>2726</v>
      </c>
      <c r="FI13" t="s">
        <v>2727</v>
      </c>
      <c r="FJ13" t="s">
        <v>2728</v>
      </c>
      <c r="FK13" t="s">
        <v>2729</v>
      </c>
      <c r="FL13" t="s">
        <v>2730</v>
      </c>
      <c r="FM13" t="s">
        <v>2731</v>
      </c>
      <c r="FN13" t="s">
        <v>2732</v>
      </c>
      <c r="FO13" t="s">
        <v>2733</v>
      </c>
      <c r="FP13" t="s">
        <v>2734</v>
      </c>
      <c r="FQ13" t="s">
        <v>2735</v>
      </c>
      <c r="FR13" t="s">
        <v>2736</v>
      </c>
      <c r="FS13" t="s">
        <v>2737</v>
      </c>
      <c r="FT13" t="s">
        <v>2738</v>
      </c>
      <c r="FU13" t="s">
        <v>2739</v>
      </c>
      <c r="FV13" t="s">
        <v>2740</v>
      </c>
      <c r="FW13" t="s">
        <v>2741</v>
      </c>
      <c r="FX13" t="s">
        <v>2742</v>
      </c>
      <c r="FY13" t="s">
        <v>2743</v>
      </c>
      <c r="FZ13" t="s">
        <v>2744</v>
      </c>
      <c r="GA13" t="s">
        <v>2745</v>
      </c>
      <c r="GB13" t="s">
        <v>2746</v>
      </c>
      <c r="GC13" t="s">
        <v>2747</v>
      </c>
      <c r="GD13" t="s">
        <v>2748</v>
      </c>
      <c r="GE13" t="s">
        <v>2749</v>
      </c>
      <c r="GF13" t="s">
        <v>2750</v>
      </c>
      <c r="GG13" t="s">
        <v>2751</v>
      </c>
      <c r="GH13" t="s">
        <v>2752</v>
      </c>
      <c r="GI13" t="s">
        <v>2753</v>
      </c>
      <c r="GJ13" t="s">
        <v>2754</v>
      </c>
      <c r="GK13" t="s">
        <v>2755</v>
      </c>
      <c r="GL13" t="s">
        <v>2756</v>
      </c>
      <c r="GM13" t="s">
        <v>2757</v>
      </c>
      <c r="GN13" t="s">
        <v>2758</v>
      </c>
      <c r="GO13" t="s">
        <v>2759</v>
      </c>
      <c r="GP13" t="s">
        <v>2760</v>
      </c>
      <c r="GQ13" t="s">
        <v>2761</v>
      </c>
      <c r="GR13" t="s">
        <v>2762</v>
      </c>
      <c r="GS13" t="s">
        <v>2763</v>
      </c>
      <c r="GT13" t="s">
        <v>2764</v>
      </c>
    </row>
    <row r="14" spans="1:202">
      <c r="A14" t="s">
        <v>770</v>
      </c>
      <c r="B14" t="str">
        <f ca="1"/>
        <v>Turkmenistan</v>
      </c>
      <c r="CY14" t="s">
        <v>2766</v>
      </c>
      <c r="CZ14" t="s">
        <v>2767</v>
      </c>
      <c r="DA14" t="s">
        <v>2768</v>
      </c>
      <c r="DB14" t="s">
        <v>2769</v>
      </c>
      <c r="DC14" t="s">
        <v>2770</v>
      </c>
      <c r="DD14" t="s">
        <v>2771</v>
      </c>
      <c r="DE14" t="s">
        <v>2772</v>
      </c>
      <c r="DF14" t="s">
        <v>2773</v>
      </c>
      <c r="DG14" t="s">
        <v>2774</v>
      </c>
      <c r="DH14" t="s">
        <v>2775</v>
      </c>
      <c r="DI14" t="s">
        <v>2776</v>
      </c>
      <c r="DJ14" t="s">
        <v>2777</v>
      </c>
      <c r="DK14" t="s">
        <v>2778</v>
      </c>
      <c r="DL14" t="s">
        <v>2779</v>
      </c>
      <c r="DM14" t="s">
        <v>2780</v>
      </c>
      <c r="DN14" t="s">
        <v>2681</v>
      </c>
      <c r="DO14" t="s">
        <v>2781</v>
      </c>
      <c r="DP14" t="s">
        <v>2782</v>
      </c>
      <c r="DQ14" t="s">
        <v>2783</v>
      </c>
      <c r="DR14" t="s">
        <v>2784</v>
      </c>
      <c r="DS14" t="s">
        <v>2785</v>
      </c>
      <c r="DT14" t="s">
        <v>1464</v>
      </c>
      <c r="DU14" t="s">
        <v>2786</v>
      </c>
      <c r="DV14" t="s">
        <v>2787</v>
      </c>
      <c r="DW14" t="s">
        <v>2788</v>
      </c>
      <c r="DX14" t="s">
        <v>2789</v>
      </c>
      <c r="DY14" t="s">
        <v>2790</v>
      </c>
      <c r="DZ14" t="s">
        <v>2791</v>
      </c>
      <c r="EA14" t="s">
        <v>2792</v>
      </c>
      <c r="EB14" t="s">
        <v>2793</v>
      </c>
      <c r="EC14" t="s">
        <v>2794</v>
      </c>
      <c r="ED14" t="s">
        <v>2795</v>
      </c>
      <c r="EE14" t="s">
        <v>2796</v>
      </c>
      <c r="EF14" t="s">
        <v>2797</v>
      </c>
      <c r="EG14" t="s">
        <v>2798</v>
      </c>
      <c r="EH14" t="s">
        <v>2799</v>
      </c>
      <c r="EI14" t="s">
        <v>2800</v>
      </c>
      <c r="EJ14" t="s">
        <v>2801</v>
      </c>
      <c r="EK14" t="s">
        <v>2802</v>
      </c>
      <c r="EL14" t="s">
        <v>1496</v>
      </c>
      <c r="EM14" t="s">
        <v>2803</v>
      </c>
      <c r="EN14" t="s">
        <v>2804</v>
      </c>
      <c r="EO14" t="s">
        <v>2805</v>
      </c>
      <c r="EP14" t="s">
        <v>2806</v>
      </c>
      <c r="EQ14" t="s">
        <v>2807</v>
      </c>
      <c r="ER14" t="s">
        <v>2808</v>
      </c>
      <c r="ES14" t="s">
        <v>2809</v>
      </c>
      <c r="ET14" t="s">
        <v>2810</v>
      </c>
      <c r="EU14" t="s">
        <v>2811</v>
      </c>
      <c r="EV14" t="s">
        <v>2812</v>
      </c>
      <c r="EW14" t="s">
        <v>2813</v>
      </c>
      <c r="EX14" t="s">
        <v>2814</v>
      </c>
      <c r="EY14" t="s">
        <v>2815</v>
      </c>
      <c r="EZ14" t="s">
        <v>2816</v>
      </c>
      <c r="FA14" t="s">
        <v>2817</v>
      </c>
      <c r="FB14" t="s">
        <v>2818</v>
      </c>
      <c r="FC14" t="s">
        <v>2819</v>
      </c>
      <c r="FD14" t="s">
        <v>2820</v>
      </c>
      <c r="FE14" t="s">
        <v>2821</v>
      </c>
      <c r="FF14" t="s">
        <v>2822</v>
      </c>
      <c r="FG14" t="s">
        <v>2823</v>
      </c>
      <c r="FH14" t="s">
        <v>2824</v>
      </c>
      <c r="FI14" t="s">
        <v>2825</v>
      </c>
      <c r="FJ14" t="s">
        <v>2826</v>
      </c>
      <c r="FK14" t="s">
        <v>2827</v>
      </c>
      <c r="FL14" t="s">
        <v>2828</v>
      </c>
      <c r="FM14" t="s">
        <v>2829</v>
      </c>
      <c r="FN14" t="s">
        <v>2830</v>
      </c>
      <c r="FO14" t="s">
        <v>1719</v>
      </c>
      <c r="FP14" t="s">
        <v>2831</v>
      </c>
      <c r="FQ14" t="s">
        <v>2832</v>
      </c>
      <c r="FR14" t="s">
        <v>2833</v>
      </c>
      <c r="FS14" t="s">
        <v>2834</v>
      </c>
      <c r="FT14" t="s">
        <v>2835</v>
      </c>
      <c r="FU14" t="s">
        <v>2836</v>
      </c>
      <c r="FV14" t="s">
        <v>2837</v>
      </c>
      <c r="FW14" t="s">
        <v>2838</v>
      </c>
      <c r="FX14" t="s">
        <v>2839</v>
      </c>
      <c r="FY14" t="s">
        <v>2840</v>
      </c>
      <c r="FZ14" t="s">
        <v>2841</v>
      </c>
      <c r="GA14" t="s">
        <v>2842</v>
      </c>
      <c r="GB14" t="s">
        <v>2843</v>
      </c>
      <c r="GC14" t="s">
        <v>2844</v>
      </c>
      <c r="GD14" t="s">
        <v>2845</v>
      </c>
      <c r="GE14" t="s">
        <v>2846</v>
      </c>
      <c r="GF14" t="s">
        <v>2847</v>
      </c>
      <c r="GG14" t="s">
        <v>2399</v>
      </c>
      <c r="GH14" t="s">
        <v>2848</v>
      </c>
      <c r="GI14" t="s">
        <v>2849</v>
      </c>
      <c r="GJ14" t="s">
        <v>2850</v>
      </c>
      <c r="GK14" t="s">
        <v>2851</v>
      </c>
      <c r="GL14" t="s">
        <v>2852</v>
      </c>
      <c r="GM14" t="s">
        <v>2853</v>
      </c>
      <c r="GN14" t="s">
        <v>2854</v>
      </c>
      <c r="GO14" t="s">
        <v>2855</v>
      </c>
      <c r="GP14" t="s">
        <v>2856</v>
      </c>
      <c r="GQ14" t="s">
        <v>2857</v>
      </c>
      <c r="GR14" t="s">
        <v>2858</v>
      </c>
      <c r="GS14" t="s">
        <v>2859</v>
      </c>
      <c r="GT14" t="s">
        <v>2860</v>
      </c>
    </row>
    <row r="15" spans="1:202">
      <c r="A15" t="s">
        <v>2765</v>
      </c>
      <c r="B15" t="str">
        <f ca="1"/>
        <v>Turks and Caicos Islands</v>
      </c>
      <c r="G15" t="s">
        <v>4409</v>
      </c>
      <c r="DD15" t="s">
        <v>2861</v>
      </c>
      <c r="DE15" t="s">
        <v>2862</v>
      </c>
      <c r="DF15" t="s">
        <v>2863</v>
      </c>
      <c r="DG15" t="s">
        <v>2864</v>
      </c>
      <c r="DH15" t="s">
        <v>2865</v>
      </c>
      <c r="DI15" t="s">
        <v>2866</v>
      </c>
      <c r="DJ15" t="s">
        <v>2867</v>
      </c>
      <c r="DK15" t="s">
        <v>2868</v>
      </c>
      <c r="DL15" t="s">
        <v>2869</v>
      </c>
      <c r="DM15" t="s">
        <v>2870</v>
      </c>
      <c r="DN15" t="s">
        <v>2871</v>
      </c>
      <c r="DO15" t="s">
        <v>2872</v>
      </c>
      <c r="DP15" t="s">
        <v>2873</v>
      </c>
      <c r="DQ15" t="s">
        <v>2874</v>
      </c>
      <c r="DR15" t="s">
        <v>2875</v>
      </c>
      <c r="DS15" t="s">
        <v>2876</v>
      </c>
      <c r="DT15" t="s">
        <v>1463</v>
      </c>
      <c r="DU15" t="s">
        <v>2877</v>
      </c>
      <c r="DV15" t="s">
        <v>2878</v>
      </c>
      <c r="DW15" t="s">
        <v>2879</v>
      </c>
      <c r="DX15" t="s">
        <v>2880</v>
      </c>
      <c r="DY15" t="s">
        <v>2881</v>
      </c>
      <c r="DZ15" t="s">
        <v>2882</v>
      </c>
      <c r="EA15" t="s">
        <v>2883</v>
      </c>
      <c r="EB15" t="s">
        <v>2884</v>
      </c>
      <c r="EC15" t="s">
        <v>2885</v>
      </c>
      <c r="ED15" t="s">
        <v>2886</v>
      </c>
      <c r="EE15" t="s">
        <v>2887</v>
      </c>
      <c r="EF15" t="s">
        <v>2888</v>
      </c>
      <c r="EG15" t="s">
        <v>2889</v>
      </c>
      <c r="EH15" t="s">
        <v>2890</v>
      </c>
      <c r="EI15" t="s">
        <v>2891</v>
      </c>
      <c r="EJ15" t="s">
        <v>2892</v>
      </c>
      <c r="EK15" t="s">
        <v>2893</v>
      </c>
      <c r="EL15" t="s">
        <v>2894</v>
      </c>
      <c r="EM15" t="s">
        <v>2895</v>
      </c>
      <c r="EN15" t="s">
        <v>1024</v>
      </c>
      <c r="EO15" t="s">
        <v>2896</v>
      </c>
      <c r="EP15" t="s">
        <v>2897</v>
      </c>
      <c r="EQ15" t="s">
        <v>1105</v>
      </c>
      <c r="ER15" t="s">
        <v>2898</v>
      </c>
      <c r="ES15" t="s">
        <v>2899</v>
      </c>
      <c r="ET15" t="s">
        <v>2900</v>
      </c>
      <c r="EU15" t="s">
        <v>2901</v>
      </c>
      <c r="EV15" t="s">
        <v>2902</v>
      </c>
      <c r="EW15" t="s">
        <v>2903</v>
      </c>
      <c r="EX15" t="s">
        <v>2904</v>
      </c>
      <c r="EY15" t="s">
        <v>2905</v>
      </c>
      <c r="EZ15" t="s">
        <v>2906</v>
      </c>
      <c r="FA15" t="s">
        <v>2907</v>
      </c>
      <c r="FB15" t="s">
        <v>2908</v>
      </c>
      <c r="FC15" t="s">
        <v>2909</v>
      </c>
      <c r="FD15" t="s">
        <v>2910</v>
      </c>
      <c r="FE15" t="s">
        <v>2911</v>
      </c>
      <c r="FF15" t="s">
        <v>2912</v>
      </c>
      <c r="FG15" t="s">
        <v>2913</v>
      </c>
      <c r="FH15" t="s">
        <v>2914</v>
      </c>
      <c r="FI15" t="s">
        <v>2915</v>
      </c>
      <c r="FJ15" t="s">
        <v>2916</v>
      </c>
      <c r="FK15" t="s">
        <v>2917</v>
      </c>
      <c r="FL15" t="s">
        <v>2918</v>
      </c>
      <c r="FM15" t="s">
        <v>2919</v>
      </c>
      <c r="FN15" t="s">
        <v>2920</v>
      </c>
      <c r="FO15" t="s">
        <v>2921</v>
      </c>
      <c r="FP15" t="s">
        <v>2922</v>
      </c>
      <c r="FQ15" t="s">
        <v>2010</v>
      </c>
      <c r="FR15" t="s">
        <v>2923</v>
      </c>
      <c r="FS15" t="s">
        <v>2924</v>
      </c>
      <c r="FT15" t="s">
        <v>2925</v>
      </c>
      <c r="FU15" t="s">
        <v>2926</v>
      </c>
      <c r="FV15" t="s">
        <v>2927</v>
      </c>
      <c r="FW15" t="s">
        <v>2928</v>
      </c>
      <c r="FX15" t="s">
        <v>2929</v>
      </c>
      <c r="FY15" t="s">
        <v>2930</v>
      </c>
      <c r="FZ15" t="s">
        <v>2931</v>
      </c>
      <c r="GA15" t="s">
        <v>2932</v>
      </c>
      <c r="GB15" t="s">
        <v>2933</v>
      </c>
      <c r="GC15" t="s">
        <v>2934</v>
      </c>
      <c r="GD15" t="s">
        <v>2935</v>
      </c>
      <c r="GE15" t="s">
        <v>2936</v>
      </c>
      <c r="GF15" t="s">
        <v>2937</v>
      </c>
      <c r="GG15" t="s">
        <v>2938</v>
      </c>
      <c r="GH15" t="s">
        <v>2939</v>
      </c>
      <c r="GI15" t="s">
        <v>2940</v>
      </c>
      <c r="GJ15" t="s">
        <v>2941</v>
      </c>
      <c r="GK15" t="s">
        <v>2942</v>
      </c>
      <c r="GL15" t="s">
        <v>2943</v>
      </c>
      <c r="GM15" t="s">
        <v>2944</v>
      </c>
      <c r="GN15" t="s">
        <v>2945</v>
      </c>
      <c r="GO15" t="s">
        <v>2946</v>
      </c>
      <c r="GP15" t="s">
        <v>2947</v>
      </c>
      <c r="GQ15" t="s">
        <v>2948</v>
      </c>
      <c r="GR15" t="s">
        <v>2949</v>
      </c>
      <c r="GS15" t="s">
        <v>2950</v>
      </c>
      <c r="GT15" t="s">
        <v>2951</v>
      </c>
    </row>
    <row r="16" spans="1:202">
      <c r="A16" t="s">
        <v>738</v>
      </c>
      <c r="B16" t="str">
        <f ca="1"/>
        <v>Tuvalu</v>
      </c>
      <c r="DO16" t="s">
        <v>2952</v>
      </c>
      <c r="DP16" t="s">
        <v>2953</v>
      </c>
      <c r="DQ16" t="s">
        <v>2954</v>
      </c>
      <c r="DR16" t="s">
        <v>2955</v>
      </c>
      <c r="DS16" t="s">
        <v>2956</v>
      </c>
      <c r="DT16" t="s">
        <v>2957</v>
      </c>
      <c r="DU16" t="s">
        <v>2958</v>
      </c>
      <c r="DV16" t="s">
        <v>2959</v>
      </c>
      <c r="DW16" t="s">
        <v>2960</v>
      </c>
      <c r="DX16" t="s">
        <v>2961</v>
      </c>
      <c r="DY16" t="s">
        <v>2962</v>
      </c>
      <c r="DZ16" t="s">
        <v>2963</v>
      </c>
      <c r="EA16" t="s">
        <v>2964</v>
      </c>
      <c r="EB16" t="s">
        <v>2965</v>
      </c>
      <c r="EC16" t="s">
        <v>2966</v>
      </c>
      <c r="ED16" t="s">
        <v>2967</v>
      </c>
      <c r="EE16" t="s">
        <v>2968</v>
      </c>
      <c r="EF16" t="s">
        <v>2969</v>
      </c>
      <c r="EG16" t="s">
        <v>2970</v>
      </c>
      <c r="EH16" t="s">
        <v>2971</v>
      </c>
      <c r="EI16" t="s">
        <v>2972</v>
      </c>
      <c r="EJ16" t="s">
        <v>2973</v>
      </c>
      <c r="EK16" t="s">
        <v>2974</v>
      </c>
      <c r="EL16" t="s">
        <v>2975</v>
      </c>
      <c r="EM16" t="s">
        <v>2976</v>
      </c>
      <c r="EN16" t="s">
        <v>2977</v>
      </c>
      <c r="EO16" t="s">
        <v>2978</v>
      </c>
      <c r="EP16" t="s">
        <v>2979</v>
      </c>
      <c r="EQ16" t="s">
        <v>2980</v>
      </c>
      <c r="ER16" t="s">
        <v>2981</v>
      </c>
      <c r="ES16" t="s">
        <v>2982</v>
      </c>
      <c r="ET16" t="s">
        <v>2983</v>
      </c>
      <c r="EU16" t="s">
        <v>2984</v>
      </c>
      <c r="EV16" t="s">
        <v>2985</v>
      </c>
      <c r="EW16" t="s">
        <v>2986</v>
      </c>
      <c r="EX16" t="s">
        <v>2987</v>
      </c>
      <c r="EY16" t="s">
        <v>2988</v>
      </c>
      <c r="EZ16" t="s">
        <v>2989</v>
      </c>
      <c r="FA16" t="s">
        <v>2990</v>
      </c>
      <c r="FB16" t="s">
        <v>2991</v>
      </c>
      <c r="FC16" t="s">
        <v>2992</v>
      </c>
      <c r="FD16" t="s">
        <v>2993</v>
      </c>
      <c r="FE16" t="s">
        <v>2994</v>
      </c>
      <c r="FF16" t="s">
        <v>2995</v>
      </c>
      <c r="FG16" t="s">
        <v>2996</v>
      </c>
      <c r="FH16" t="s">
        <v>2997</v>
      </c>
      <c r="FI16" t="s">
        <v>2465</v>
      </c>
      <c r="FJ16" t="s">
        <v>2998</v>
      </c>
      <c r="FK16" t="s">
        <v>2999</v>
      </c>
      <c r="FL16" t="s">
        <v>3000</v>
      </c>
      <c r="FM16" t="s">
        <v>3001</v>
      </c>
      <c r="FN16" t="s">
        <v>3002</v>
      </c>
      <c r="FO16" t="s">
        <v>3003</v>
      </c>
      <c r="FP16" t="s">
        <v>3004</v>
      </c>
      <c r="FQ16" t="s">
        <v>3005</v>
      </c>
      <c r="FR16" t="s">
        <v>3006</v>
      </c>
      <c r="FS16" t="s">
        <v>3007</v>
      </c>
      <c r="FT16" t="s">
        <v>3008</v>
      </c>
      <c r="FU16" t="s">
        <v>3009</v>
      </c>
      <c r="FV16" t="s">
        <v>3010</v>
      </c>
      <c r="FW16" t="s">
        <v>3011</v>
      </c>
      <c r="FX16" t="s">
        <v>3012</v>
      </c>
      <c r="FY16" t="s">
        <v>3013</v>
      </c>
      <c r="FZ16" t="s">
        <v>3014</v>
      </c>
      <c r="GA16" t="s">
        <v>3015</v>
      </c>
      <c r="GB16" t="s">
        <v>3016</v>
      </c>
      <c r="GC16" t="s">
        <v>3017</v>
      </c>
      <c r="GD16" t="s">
        <v>3018</v>
      </c>
      <c r="GE16" t="s">
        <v>3019</v>
      </c>
      <c r="GF16" t="s">
        <v>3020</v>
      </c>
      <c r="GG16" t="s">
        <v>3021</v>
      </c>
      <c r="GH16" t="s">
        <v>3022</v>
      </c>
      <c r="GI16" t="s">
        <v>3023</v>
      </c>
      <c r="GJ16" t="s">
        <v>3024</v>
      </c>
      <c r="GK16" t="s">
        <v>3025</v>
      </c>
      <c r="GL16" t="s">
        <v>3026</v>
      </c>
      <c r="GM16" t="s">
        <v>3027</v>
      </c>
      <c r="GN16" t="s">
        <v>3028</v>
      </c>
      <c r="GO16" t="s">
        <v>3029</v>
      </c>
      <c r="GP16" t="s">
        <v>3030</v>
      </c>
      <c r="GQ16" t="s">
        <v>3031</v>
      </c>
      <c r="GR16" t="s">
        <v>3032</v>
      </c>
      <c r="GS16" t="s">
        <v>3033</v>
      </c>
      <c r="GT16" t="s">
        <v>3034</v>
      </c>
    </row>
    <row r="17" spans="1:202">
      <c r="A17" t="s">
        <v>747</v>
      </c>
      <c r="DT17" t="s">
        <v>3035</v>
      </c>
      <c r="DU17" t="s">
        <v>3036</v>
      </c>
      <c r="DV17" t="s">
        <v>3037</v>
      </c>
      <c r="DW17" t="s">
        <v>3038</v>
      </c>
      <c r="DX17" t="s">
        <v>963</v>
      </c>
      <c r="DY17" t="s">
        <v>3039</v>
      </c>
      <c r="DZ17" t="s">
        <v>3040</v>
      </c>
      <c r="EA17" t="s">
        <v>3041</v>
      </c>
      <c r="EB17" t="s">
        <v>3042</v>
      </c>
      <c r="EC17" t="s">
        <v>3043</v>
      </c>
      <c r="ED17" t="s">
        <v>3044</v>
      </c>
      <c r="EE17" t="s">
        <v>3045</v>
      </c>
      <c r="EF17" t="s">
        <v>3046</v>
      </c>
      <c r="EG17" t="s">
        <v>3047</v>
      </c>
      <c r="EH17" t="s">
        <v>3048</v>
      </c>
      <c r="EI17" t="s">
        <v>3049</v>
      </c>
      <c r="EJ17" t="s">
        <v>3050</v>
      </c>
      <c r="EK17" t="s">
        <v>3051</v>
      </c>
      <c r="EL17" t="s">
        <v>3052</v>
      </c>
      <c r="EM17" t="s">
        <v>3053</v>
      </c>
      <c r="EN17" t="s">
        <v>3054</v>
      </c>
      <c r="EO17" t="s">
        <v>2824</v>
      </c>
      <c r="EP17" t="s">
        <v>3055</v>
      </c>
      <c r="EQ17" t="s">
        <v>3056</v>
      </c>
      <c r="ER17" t="s">
        <v>3057</v>
      </c>
      <c r="ES17" t="s">
        <v>3058</v>
      </c>
      <c r="ET17" t="s">
        <v>1975</v>
      </c>
      <c r="EU17" t="s">
        <v>3059</v>
      </c>
      <c r="EV17" t="s">
        <v>3060</v>
      </c>
      <c r="EW17" t="s">
        <v>3061</v>
      </c>
      <c r="EX17" t="s">
        <v>3062</v>
      </c>
      <c r="EY17" t="s">
        <v>3063</v>
      </c>
      <c r="EZ17" t="s">
        <v>3064</v>
      </c>
      <c r="FA17" t="s">
        <v>3065</v>
      </c>
      <c r="FB17" t="s">
        <v>3066</v>
      </c>
      <c r="FC17" t="s">
        <v>3067</v>
      </c>
      <c r="FD17" t="s">
        <v>1105</v>
      </c>
      <c r="FE17" t="s">
        <v>3068</v>
      </c>
      <c r="FF17" t="s">
        <v>3069</v>
      </c>
      <c r="FG17" t="s">
        <v>3070</v>
      </c>
      <c r="FH17" t="s">
        <v>2712</v>
      </c>
      <c r="FI17" t="s">
        <v>3071</v>
      </c>
      <c r="FJ17" t="s">
        <v>3072</v>
      </c>
      <c r="FK17" t="s">
        <v>3073</v>
      </c>
      <c r="FL17" t="s">
        <v>3074</v>
      </c>
      <c r="FM17" t="s">
        <v>3075</v>
      </c>
      <c r="FN17" t="s">
        <v>3076</v>
      </c>
      <c r="FO17" t="s">
        <v>3077</v>
      </c>
      <c r="FP17" t="s">
        <v>3078</v>
      </c>
      <c r="FQ17" t="s">
        <v>3079</v>
      </c>
      <c r="FR17" t="s">
        <v>3080</v>
      </c>
      <c r="FS17" t="s">
        <v>3081</v>
      </c>
      <c r="FT17" t="s">
        <v>3082</v>
      </c>
      <c r="FU17" t="s">
        <v>3083</v>
      </c>
      <c r="FV17" t="s">
        <v>3084</v>
      </c>
      <c r="FW17" t="s">
        <v>3085</v>
      </c>
      <c r="FX17" t="s">
        <v>3086</v>
      </c>
      <c r="FY17" t="s">
        <v>3087</v>
      </c>
      <c r="FZ17" t="s">
        <v>3088</v>
      </c>
      <c r="GA17" t="s">
        <v>3089</v>
      </c>
      <c r="GB17" t="s">
        <v>3090</v>
      </c>
      <c r="GC17" t="s">
        <v>3091</v>
      </c>
      <c r="GD17" t="s">
        <v>3092</v>
      </c>
      <c r="GE17" t="s">
        <v>3093</v>
      </c>
      <c r="GF17" t="s">
        <v>3094</v>
      </c>
      <c r="GG17" t="s">
        <v>3095</v>
      </c>
      <c r="GH17" t="s">
        <v>3096</v>
      </c>
      <c r="GI17" t="s">
        <v>3097</v>
      </c>
      <c r="GJ17" t="s">
        <v>3098</v>
      </c>
      <c r="GK17" t="s">
        <v>3099</v>
      </c>
      <c r="GL17" t="s">
        <v>3100</v>
      </c>
      <c r="GM17" t="s">
        <v>3101</v>
      </c>
      <c r="GN17" t="s">
        <v>3102</v>
      </c>
      <c r="GO17" t="s">
        <v>3103</v>
      </c>
      <c r="GP17" t="s">
        <v>3104</v>
      </c>
      <c r="GQ17" t="s">
        <v>3105</v>
      </c>
      <c r="GR17" t="s">
        <v>3106</v>
      </c>
      <c r="GS17" t="s">
        <v>3107</v>
      </c>
      <c r="GT17" t="s">
        <v>3108</v>
      </c>
    </row>
    <row r="18" spans="1:202">
      <c r="A18" t="s">
        <v>883</v>
      </c>
      <c r="EC18" t="s">
        <v>3109</v>
      </c>
      <c r="ED18" t="s">
        <v>3110</v>
      </c>
      <c r="EE18" t="s">
        <v>3111</v>
      </c>
      <c r="EF18" t="s">
        <v>3112</v>
      </c>
      <c r="EG18" t="s">
        <v>3113</v>
      </c>
      <c r="EH18" t="s">
        <v>3114</v>
      </c>
      <c r="EI18" t="s">
        <v>3115</v>
      </c>
      <c r="EJ18" t="s">
        <v>3116</v>
      </c>
      <c r="EK18" t="s">
        <v>3117</v>
      </c>
      <c r="EL18" t="s">
        <v>3118</v>
      </c>
      <c r="EM18" t="s">
        <v>3119</v>
      </c>
      <c r="EN18" t="s">
        <v>3120</v>
      </c>
      <c r="EO18" t="s">
        <v>3121</v>
      </c>
      <c r="EP18" t="s">
        <v>3122</v>
      </c>
      <c r="EQ18" t="s">
        <v>1605</v>
      </c>
      <c r="ER18" t="s">
        <v>3123</v>
      </c>
      <c r="ES18" t="s">
        <v>3124</v>
      </c>
      <c r="ET18" t="s">
        <v>3125</v>
      </c>
      <c r="EU18" t="s">
        <v>3126</v>
      </c>
      <c r="EV18" t="s">
        <v>3127</v>
      </c>
      <c r="EW18" t="s">
        <v>3128</v>
      </c>
      <c r="EX18" t="s">
        <v>3129</v>
      </c>
      <c r="EY18" t="s">
        <v>3130</v>
      </c>
      <c r="EZ18" t="s">
        <v>3131</v>
      </c>
      <c r="FA18" t="s">
        <v>3132</v>
      </c>
      <c r="FB18" t="s">
        <v>3133</v>
      </c>
      <c r="FC18" t="s">
        <v>3134</v>
      </c>
      <c r="FD18" t="s">
        <v>3135</v>
      </c>
      <c r="FE18" t="s">
        <v>3136</v>
      </c>
      <c r="FF18" t="s">
        <v>3137</v>
      </c>
      <c r="FG18" t="s">
        <v>3138</v>
      </c>
      <c r="FH18" t="s">
        <v>3139</v>
      </c>
      <c r="FI18" t="s">
        <v>3140</v>
      </c>
      <c r="FJ18" t="s">
        <v>3141</v>
      </c>
      <c r="FK18" t="s">
        <v>3142</v>
      </c>
      <c r="FL18" t="s">
        <v>3143</v>
      </c>
      <c r="FM18" t="s">
        <v>3144</v>
      </c>
      <c r="FN18" t="s">
        <v>3145</v>
      </c>
      <c r="FO18" t="s">
        <v>3146</v>
      </c>
      <c r="FP18" t="s">
        <v>3147</v>
      </c>
      <c r="FQ18" t="s">
        <v>3148</v>
      </c>
      <c r="FR18" t="s">
        <v>3149</v>
      </c>
      <c r="FS18" t="s">
        <v>3150</v>
      </c>
      <c r="FT18" t="s">
        <v>3151</v>
      </c>
      <c r="FU18" t="s">
        <v>3152</v>
      </c>
      <c r="FV18" t="s">
        <v>3153</v>
      </c>
      <c r="FW18" t="s">
        <v>3154</v>
      </c>
      <c r="FX18" t="s">
        <v>3155</v>
      </c>
      <c r="FY18" t="s">
        <v>3156</v>
      </c>
      <c r="FZ18" t="s">
        <v>3157</v>
      </c>
      <c r="GA18" t="s">
        <v>3158</v>
      </c>
      <c r="GB18" t="s">
        <v>3159</v>
      </c>
      <c r="GC18" t="s">
        <v>3160</v>
      </c>
      <c r="GD18" t="s">
        <v>3161</v>
      </c>
      <c r="GE18" t="s">
        <v>3162</v>
      </c>
      <c r="GF18" t="s">
        <v>3163</v>
      </c>
      <c r="GG18" t="s">
        <v>3164</v>
      </c>
      <c r="GH18" t="s">
        <v>3165</v>
      </c>
      <c r="GI18" t="s">
        <v>3166</v>
      </c>
      <c r="GJ18" t="s">
        <v>3167</v>
      </c>
      <c r="GK18" t="s">
        <v>3168</v>
      </c>
      <c r="GL18" t="s">
        <v>3169</v>
      </c>
      <c r="GM18" t="s">
        <v>3170</v>
      </c>
      <c r="GN18" t="s">
        <v>3171</v>
      </c>
      <c r="GO18" t="s">
        <v>3172</v>
      </c>
      <c r="GP18" t="s">
        <v>3173</v>
      </c>
      <c r="GQ18" t="s">
        <v>3174</v>
      </c>
      <c r="GR18" t="s">
        <v>3175</v>
      </c>
      <c r="GS18" t="s">
        <v>3176</v>
      </c>
      <c r="GT18" t="s">
        <v>3177</v>
      </c>
    </row>
    <row r="19" spans="1:202">
      <c r="A19" t="s">
        <v>868</v>
      </c>
      <c r="EJ19" t="s">
        <v>3178</v>
      </c>
      <c r="EK19" t="s">
        <v>3179</v>
      </c>
      <c r="EL19" t="s">
        <v>3180</v>
      </c>
      <c r="EM19" t="s">
        <v>3181</v>
      </c>
      <c r="EN19" t="s">
        <v>3182</v>
      </c>
      <c r="EO19" t="s">
        <v>3183</v>
      </c>
      <c r="EP19" t="s">
        <v>3184</v>
      </c>
      <c r="EQ19" t="s">
        <v>3185</v>
      </c>
      <c r="ER19" t="s">
        <v>3186</v>
      </c>
      <c r="ES19" t="s">
        <v>1936</v>
      </c>
      <c r="ET19" t="s">
        <v>3187</v>
      </c>
      <c r="EU19" t="s">
        <v>3188</v>
      </c>
      <c r="EV19" t="s">
        <v>3189</v>
      </c>
      <c r="EW19" t="s">
        <v>3190</v>
      </c>
      <c r="EX19" t="s">
        <v>3191</v>
      </c>
      <c r="EY19" t="s">
        <v>3192</v>
      </c>
      <c r="EZ19" t="s">
        <v>3193</v>
      </c>
      <c r="FA19" t="s">
        <v>3194</v>
      </c>
      <c r="FB19" t="s">
        <v>3195</v>
      </c>
      <c r="FC19" t="s">
        <v>3196</v>
      </c>
      <c r="FD19" t="s">
        <v>3197</v>
      </c>
      <c r="FE19" t="s">
        <v>3198</v>
      </c>
      <c r="FF19" t="s">
        <v>3199</v>
      </c>
      <c r="FG19" t="s">
        <v>3200</v>
      </c>
      <c r="FH19" t="s">
        <v>3201</v>
      </c>
      <c r="FI19" t="s">
        <v>3202</v>
      </c>
      <c r="FJ19" t="s">
        <v>3203</v>
      </c>
      <c r="FK19" t="s">
        <v>3204</v>
      </c>
      <c r="FL19" t="s">
        <v>3205</v>
      </c>
      <c r="FM19" t="s">
        <v>3206</v>
      </c>
      <c r="FN19" t="s">
        <v>3207</v>
      </c>
      <c r="FO19" t="s">
        <v>3208</v>
      </c>
      <c r="FP19" t="s">
        <v>3209</v>
      </c>
      <c r="FQ19" t="s">
        <v>3210</v>
      </c>
      <c r="FR19" t="s">
        <v>3211</v>
      </c>
      <c r="FS19" t="s">
        <v>3212</v>
      </c>
      <c r="FT19" t="s">
        <v>3213</v>
      </c>
      <c r="FU19" t="s">
        <v>3214</v>
      </c>
      <c r="FV19" t="s">
        <v>3215</v>
      </c>
      <c r="FW19" t="s">
        <v>3216</v>
      </c>
      <c r="FX19" t="s">
        <v>3217</v>
      </c>
      <c r="FY19" t="s">
        <v>3218</v>
      </c>
      <c r="FZ19" t="s">
        <v>3219</v>
      </c>
      <c r="GA19" t="s">
        <v>3220</v>
      </c>
      <c r="GB19" t="s">
        <v>3221</v>
      </c>
      <c r="GC19" t="s">
        <v>3222</v>
      </c>
      <c r="GD19" t="s">
        <v>3223</v>
      </c>
      <c r="GE19" t="s">
        <v>3224</v>
      </c>
      <c r="GF19" t="s">
        <v>3225</v>
      </c>
      <c r="GG19" t="s">
        <v>3226</v>
      </c>
      <c r="GH19" t="s">
        <v>3227</v>
      </c>
      <c r="GI19" t="s">
        <v>3228</v>
      </c>
      <c r="GJ19" t="s">
        <v>3229</v>
      </c>
      <c r="GK19" t="s">
        <v>3230</v>
      </c>
      <c r="GL19" t="s">
        <v>3231</v>
      </c>
      <c r="GM19" t="s">
        <v>3232</v>
      </c>
      <c r="GN19" t="s">
        <v>3233</v>
      </c>
      <c r="GO19" t="s">
        <v>3234</v>
      </c>
      <c r="GP19" t="s">
        <v>3235</v>
      </c>
      <c r="GQ19" t="s">
        <v>3236</v>
      </c>
      <c r="GR19" t="s">
        <v>3237</v>
      </c>
      <c r="GS19" t="s">
        <v>3238</v>
      </c>
      <c r="GT19" t="s">
        <v>3239</v>
      </c>
    </row>
    <row r="20" spans="1:202">
      <c r="A20" t="s">
        <v>701</v>
      </c>
      <c r="ER20" t="s">
        <v>3240</v>
      </c>
      <c r="ES20" t="s">
        <v>3241</v>
      </c>
      <c r="ET20" t="s">
        <v>3242</v>
      </c>
      <c r="EU20" t="s">
        <v>3243</v>
      </c>
      <c r="EV20" t="s">
        <v>3244</v>
      </c>
      <c r="EW20" t="s">
        <v>3245</v>
      </c>
      <c r="EX20" t="s">
        <v>3246</v>
      </c>
      <c r="EY20" t="s">
        <v>3247</v>
      </c>
      <c r="EZ20" t="s">
        <v>3248</v>
      </c>
      <c r="FA20" t="s">
        <v>3249</v>
      </c>
      <c r="FB20" t="s">
        <v>3250</v>
      </c>
      <c r="FC20" t="s">
        <v>3251</v>
      </c>
      <c r="FD20" t="s">
        <v>3252</v>
      </c>
      <c r="FE20" t="s">
        <v>3253</v>
      </c>
      <c r="FF20" t="s">
        <v>3254</v>
      </c>
      <c r="FG20" t="s">
        <v>3255</v>
      </c>
      <c r="FH20" t="s">
        <v>3256</v>
      </c>
      <c r="FI20" t="s">
        <v>3257</v>
      </c>
      <c r="FJ20" t="s">
        <v>3258</v>
      </c>
      <c r="FK20" t="s">
        <v>3259</v>
      </c>
      <c r="FL20" t="s">
        <v>3260</v>
      </c>
      <c r="FM20" t="s">
        <v>3261</v>
      </c>
      <c r="FN20" t="s">
        <v>3262</v>
      </c>
      <c r="FO20" t="s">
        <v>3263</v>
      </c>
      <c r="FP20" t="s">
        <v>3264</v>
      </c>
      <c r="FQ20" t="s">
        <v>3265</v>
      </c>
      <c r="FR20" t="s">
        <v>3266</v>
      </c>
      <c r="FS20" t="s">
        <v>3267</v>
      </c>
      <c r="FT20" t="s">
        <v>3268</v>
      </c>
      <c r="FU20" t="s">
        <v>3269</v>
      </c>
      <c r="FV20" t="s">
        <v>3270</v>
      </c>
      <c r="FW20" t="s">
        <v>3271</v>
      </c>
      <c r="FX20" t="s">
        <v>3272</v>
      </c>
      <c r="FY20" t="s">
        <v>3273</v>
      </c>
      <c r="FZ20" t="s">
        <v>3274</v>
      </c>
      <c r="GA20" t="s">
        <v>3275</v>
      </c>
      <c r="GB20" t="s">
        <v>3276</v>
      </c>
      <c r="GC20" t="s">
        <v>3277</v>
      </c>
      <c r="GD20" t="s">
        <v>3278</v>
      </c>
      <c r="GE20" t="s">
        <v>3279</v>
      </c>
      <c r="GF20" t="s">
        <v>3280</v>
      </c>
      <c r="GG20" t="s">
        <v>3281</v>
      </c>
      <c r="GH20" t="s">
        <v>3282</v>
      </c>
      <c r="GI20" t="s">
        <v>3283</v>
      </c>
      <c r="GJ20" t="s">
        <v>3284</v>
      </c>
      <c r="GK20" t="s">
        <v>3285</v>
      </c>
      <c r="GL20" t="s">
        <v>3286</v>
      </c>
      <c r="GM20" t="s">
        <v>3287</v>
      </c>
      <c r="GN20" t="s">
        <v>3288</v>
      </c>
      <c r="GO20" t="s">
        <v>3289</v>
      </c>
      <c r="GP20" t="s">
        <v>3290</v>
      </c>
      <c r="GQ20" t="s">
        <v>3291</v>
      </c>
      <c r="GR20" t="s">
        <v>3292</v>
      </c>
      <c r="GS20" t="s">
        <v>3293</v>
      </c>
      <c r="GT20" t="s">
        <v>3294</v>
      </c>
    </row>
    <row r="21" spans="1:202">
      <c r="A21" t="s">
        <v>739</v>
      </c>
      <c r="EU21" t="s">
        <v>3295</v>
      </c>
      <c r="EV21" t="s">
        <v>3296</v>
      </c>
      <c r="EW21" t="s">
        <v>3297</v>
      </c>
      <c r="EX21" t="s">
        <v>3298</v>
      </c>
      <c r="EY21" t="s">
        <v>3299</v>
      </c>
      <c r="EZ21" t="s">
        <v>3300</v>
      </c>
      <c r="FA21" t="s">
        <v>3301</v>
      </c>
      <c r="FB21" t="s">
        <v>3302</v>
      </c>
      <c r="FC21" t="s">
        <v>3303</v>
      </c>
      <c r="FD21" t="s">
        <v>3304</v>
      </c>
      <c r="FE21" t="s">
        <v>3305</v>
      </c>
      <c r="FF21" t="s">
        <v>3306</v>
      </c>
      <c r="FG21" t="s">
        <v>3307</v>
      </c>
      <c r="FH21" t="s">
        <v>3308</v>
      </c>
      <c r="FI21" t="s">
        <v>3309</v>
      </c>
      <c r="FJ21" t="s">
        <v>3310</v>
      </c>
      <c r="FK21" t="s">
        <v>3311</v>
      </c>
      <c r="FL21" t="s">
        <v>3312</v>
      </c>
      <c r="FM21" t="s">
        <v>3313</v>
      </c>
      <c r="FN21" t="s">
        <v>3314</v>
      </c>
      <c r="FO21" t="s">
        <v>3315</v>
      </c>
      <c r="FP21" t="s">
        <v>3316</v>
      </c>
      <c r="FQ21" t="s">
        <v>3317</v>
      </c>
      <c r="FR21" t="s">
        <v>3318</v>
      </c>
      <c r="FS21" t="s">
        <v>3319</v>
      </c>
      <c r="FT21" t="s">
        <v>3320</v>
      </c>
      <c r="FU21" t="s">
        <v>3321</v>
      </c>
      <c r="FV21" t="s">
        <v>3322</v>
      </c>
      <c r="FW21" t="s">
        <v>3323</v>
      </c>
      <c r="FX21" t="s">
        <v>3324</v>
      </c>
      <c r="FY21" t="s">
        <v>3325</v>
      </c>
      <c r="FZ21" t="s">
        <v>3326</v>
      </c>
      <c r="GA21" t="s">
        <v>3327</v>
      </c>
      <c r="GB21" t="s">
        <v>3328</v>
      </c>
      <c r="GC21" t="s">
        <v>3329</v>
      </c>
      <c r="GD21" t="s">
        <v>1824</v>
      </c>
      <c r="GE21" t="s">
        <v>3330</v>
      </c>
      <c r="GF21" t="s">
        <v>3331</v>
      </c>
      <c r="GG21" t="s">
        <v>3332</v>
      </c>
      <c r="GH21" t="s">
        <v>3333</v>
      </c>
      <c r="GI21" t="s">
        <v>3334</v>
      </c>
      <c r="GJ21" t="s">
        <v>3335</v>
      </c>
      <c r="GK21" t="s">
        <v>3336</v>
      </c>
      <c r="GL21" t="s">
        <v>2575</v>
      </c>
      <c r="GM21" t="s">
        <v>3337</v>
      </c>
      <c r="GN21" t="s">
        <v>3338</v>
      </c>
      <c r="GO21" t="s">
        <v>3339</v>
      </c>
      <c r="GP21" t="s">
        <v>3340</v>
      </c>
      <c r="GQ21" t="s">
        <v>3341</v>
      </c>
      <c r="GR21" t="s">
        <v>3342</v>
      </c>
      <c r="GS21" t="s">
        <v>3343</v>
      </c>
      <c r="GT21" t="s">
        <v>3344</v>
      </c>
    </row>
    <row r="22" spans="1:202">
      <c r="A22" t="s">
        <v>771</v>
      </c>
      <c r="EX22" t="s">
        <v>3345</v>
      </c>
      <c r="EY22" t="s">
        <v>3346</v>
      </c>
      <c r="EZ22" t="s">
        <v>3347</v>
      </c>
      <c r="FA22" t="s">
        <v>3348</v>
      </c>
      <c r="FB22" t="s">
        <v>3349</v>
      </c>
      <c r="FC22" t="s">
        <v>3350</v>
      </c>
      <c r="FD22" t="s">
        <v>963</v>
      </c>
      <c r="FE22" t="s">
        <v>3351</v>
      </c>
      <c r="FF22" t="s">
        <v>3352</v>
      </c>
      <c r="FG22" t="s">
        <v>3353</v>
      </c>
      <c r="FH22" t="s">
        <v>3354</v>
      </c>
      <c r="FI22" t="s">
        <v>3355</v>
      </c>
      <c r="FJ22" t="s">
        <v>3356</v>
      </c>
      <c r="FK22" t="s">
        <v>3357</v>
      </c>
      <c r="FL22" t="s">
        <v>3358</v>
      </c>
      <c r="FM22" t="s">
        <v>3359</v>
      </c>
      <c r="FN22" t="s">
        <v>3360</v>
      </c>
      <c r="FO22" t="s">
        <v>3361</v>
      </c>
      <c r="FP22" t="s">
        <v>3362</v>
      </c>
      <c r="FQ22" t="s">
        <v>3363</v>
      </c>
      <c r="FR22" t="s">
        <v>3364</v>
      </c>
      <c r="FS22" t="s">
        <v>3365</v>
      </c>
      <c r="FT22" t="s">
        <v>3366</v>
      </c>
      <c r="FU22" t="s">
        <v>3367</v>
      </c>
      <c r="FV22" t="s">
        <v>3368</v>
      </c>
      <c r="FW22" t="s">
        <v>3369</v>
      </c>
      <c r="FX22" t="s">
        <v>3370</v>
      </c>
      <c r="FY22" t="s">
        <v>3371</v>
      </c>
      <c r="FZ22" t="s">
        <v>3372</v>
      </c>
      <c r="GA22" t="s">
        <v>3373</v>
      </c>
      <c r="GB22" t="s">
        <v>3374</v>
      </c>
      <c r="GC22" t="s">
        <v>3375</v>
      </c>
      <c r="GD22" t="s">
        <v>3376</v>
      </c>
      <c r="GE22" t="s">
        <v>3377</v>
      </c>
      <c r="GF22" t="s">
        <v>3378</v>
      </c>
      <c r="GG22" t="s">
        <v>3379</v>
      </c>
      <c r="GH22" t="s">
        <v>3380</v>
      </c>
      <c r="GI22" t="s">
        <v>3381</v>
      </c>
      <c r="GJ22" t="s">
        <v>3382</v>
      </c>
      <c r="GK22" t="s">
        <v>3383</v>
      </c>
      <c r="GL22" t="s">
        <v>3384</v>
      </c>
      <c r="GM22" t="s">
        <v>3385</v>
      </c>
      <c r="GN22" t="s">
        <v>3386</v>
      </c>
      <c r="GO22" t="s">
        <v>3387</v>
      </c>
      <c r="GP22" t="s">
        <v>3388</v>
      </c>
      <c r="GQ22" t="s">
        <v>3389</v>
      </c>
      <c r="GR22" t="s">
        <v>3390</v>
      </c>
      <c r="GS22" t="s">
        <v>3391</v>
      </c>
      <c r="GT22" t="s">
        <v>3392</v>
      </c>
    </row>
    <row r="23" spans="1:202">
      <c r="A23" t="s">
        <v>730</v>
      </c>
      <c r="FA23" t="s">
        <v>3393</v>
      </c>
      <c r="FB23" t="s">
        <v>3394</v>
      </c>
      <c r="FC23" t="s">
        <v>3395</v>
      </c>
      <c r="FD23" t="s">
        <v>3396</v>
      </c>
      <c r="FE23" t="s">
        <v>3397</v>
      </c>
      <c r="FF23" t="s">
        <v>3398</v>
      </c>
      <c r="FG23" t="s">
        <v>3399</v>
      </c>
      <c r="FH23" t="s">
        <v>2933</v>
      </c>
      <c r="FI23" t="s">
        <v>3400</v>
      </c>
      <c r="FJ23" t="s">
        <v>3401</v>
      </c>
      <c r="FK23" t="s">
        <v>3402</v>
      </c>
      <c r="FL23" t="s">
        <v>3403</v>
      </c>
      <c r="FM23" t="s">
        <v>3404</v>
      </c>
      <c r="FN23" t="s">
        <v>3405</v>
      </c>
      <c r="FO23" t="s">
        <v>3406</v>
      </c>
      <c r="FP23" t="s">
        <v>3407</v>
      </c>
      <c r="FQ23" t="s">
        <v>3408</v>
      </c>
      <c r="FR23" t="s">
        <v>3409</v>
      </c>
      <c r="FS23" t="s">
        <v>3410</v>
      </c>
      <c r="FT23" t="s">
        <v>3411</v>
      </c>
      <c r="FU23" t="s">
        <v>3412</v>
      </c>
      <c r="FV23" t="s">
        <v>3413</v>
      </c>
      <c r="FW23" t="s">
        <v>3414</v>
      </c>
      <c r="FX23" t="s">
        <v>3415</v>
      </c>
      <c r="FY23" t="s">
        <v>3416</v>
      </c>
      <c r="FZ23" t="s">
        <v>3417</v>
      </c>
      <c r="GA23" t="s">
        <v>3418</v>
      </c>
      <c r="GB23" t="s">
        <v>3419</v>
      </c>
      <c r="GC23" t="s">
        <v>3420</v>
      </c>
      <c r="GD23" t="s">
        <v>3421</v>
      </c>
      <c r="GE23" t="s">
        <v>3422</v>
      </c>
      <c r="GF23" t="s">
        <v>3423</v>
      </c>
      <c r="GG23" t="s">
        <v>3424</v>
      </c>
      <c r="GH23" t="s">
        <v>3425</v>
      </c>
      <c r="GI23" t="s">
        <v>3426</v>
      </c>
      <c r="GJ23" t="s">
        <v>3427</v>
      </c>
      <c r="GK23" t="s">
        <v>3428</v>
      </c>
      <c r="GL23" t="s">
        <v>3429</v>
      </c>
      <c r="GM23" t="s">
        <v>3430</v>
      </c>
      <c r="GN23" t="s">
        <v>3431</v>
      </c>
      <c r="GO23" t="s">
        <v>3432</v>
      </c>
      <c r="GP23" t="s">
        <v>3433</v>
      </c>
      <c r="GQ23" t="s">
        <v>3434</v>
      </c>
      <c r="GR23" t="s">
        <v>3435</v>
      </c>
      <c r="GS23" t="s">
        <v>3436</v>
      </c>
      <c r="GT23" t="s">
        <v>3437</v>
      </c>
    </row>
    <row r="24" spans="1:202">
      <c r="A24" t="s">
        <v>692</v>
      </c>
      <c r="FG24" t="s">
        <v>3438</v>
      </c>
      <c r="FH24" t="s">
        <v>3439</v>
      </c>
      <c r="FI24" t="s">
        <v>3440</v>
      </c>
      <c r="FJ24" t="s">
        <v>3441</v>
      </c>
      <c r="FK24" t="s">
        <v>3442</v>
      </c>
      <c r="FL24" t="s">
        <v>3443</v>
      </c>
      <c r="FM24" t="s">
        <v>3444</v>
      </c>
      <c r="FN24" t="s">
        <v>3445</v>
      </c>
      <c r="FO24" t="s">
        <v>3446</v>
      </c>
      <c r="FP24" t="s">
        <v>3447</v>
      </c>
      <c r="FQ24" t="s">
        <v>3448</v>
      </c>
      <c r="FR24" t="s">
        <v>3449</v>
      </c>
      <c r="FS24" t="s">
        <v>3450</v>
      </c>
      <c r="FT24" t="s">
        <v>3451</v>
      </c>
      <c r="FU24" t="s">
        <v>3452</v>
      </c>
      <c r="FV24" t="s">
        <v>3453</v>
      </c>
      <c r="FW24" t="s">
        <v>3454</v>
      </c>
      <c r="FX24" t="s">
        <v>3455</v>
      </c>
      <c r="FY24" t="s">
        <v>3456</v>
      </c>
      <c r="FZ24" t="s">
        <v>3457</v>
      </c>
      <c r="GA24" t="s">
        <v>3458</v>
      </c>
      <c r="GB24" t="s">
        <v>3459</v>
      </c>
      <c r="GC24" t="s">
        <v>3460</v>
      </c>
      <c r="GD24" t="s">
        <v>3461</v>
      </c>
      <c r="GE24" t="s">
        <v>3462</v>
      </c>
      <c r="GF24" t="s">
        <v>3463</v>
      </c>
      <c r="GG24" t="s">
        <v>3464</v>
      </c>
      <c r="GH24" t="s">
        <v>3465</v>
      </c>
      <c r="GI24" t="s">
        <v>3466</v>
      </c>
      <c r="GJ24" t="s">
        <v>3467</v>
      </c>
      <c r="GK24" t="s">
        <v>3468</v>
      </c>
      <c r="GL24" t="s">
        <v>3469</v>
      </c>
      <c r="GM24" t="s">
        <v>3470</v>
      </c>
      <c r="GN24" t="s">
        <v>3471</v>
      </c>
      <c r="GO24" t="s">
        <v>3472</v>
      </c>
      <c r="GP24" t="s">
        <v>3473</v>
      </c>
      <c r="GQ24" t="s">
        <v>3474</v>
      </c>
      <c r="GR24" t="s">
        <v>3475</v>
      </c>
      <c r="GS24" t="s">
        <v>3476</v>
      </c>
      <c r="GT24" t="s">
        <v>3477</v>
      </c>
    </row>
    <row r="25" spans="1:202">
      <c r="A25" t="s">
        <v>718</v>
      </c>
      <c r="FH25" t="s">
        <v>2139</v>
      </c>
      <c r="FI25" t="s">
        <v>3478</v>
      </c>
      <c r="FJ25" t="s">
        <v>3479</v>
      </c>
      <c r="FK25" t="s">
        <v>3480</v>
      </c>
      <c r="FL25" t="s">
        <v>3481</v>
      </c>
      <c r="FM25" t="s">
        <v>3482</v>
      </c>
      <c r="FN25" t="s">
        <v>3483</v>
      </c>
      <c r="FO25" t="s">
        <v>3484</v>
      </c>
      <c r="FP25" t="s">
        <v>3485</v>
      </c>
      <c r="FQ25" t="s">
        <v>3486</v>
      </c>
      <c r="FR25" t="s">
        <v>3487</v>
      </c>
      <c r="FS25" t="s">
        <v>3488</v>
      </c>
      <c r="FT25" t="s">
        <v>3489</v>
      </c>
      <c r="FU25" t="s">
        <v>3490</v>
      </c>
      <c r="FV25" t="s">
        <v>3491</v>
      </c>
      <c r="FW25" t="s">
        <v>3492</v>
      </c>
      <c r="FX25" t="s">
        <v>3493</v>
      </c>
      <c r="FY25" t="s">
        <v>3494</v>
      </c>
      <c r="FZ25" t="s">
        <v>3495</v>
      </c>
      <c r="GA25" t="s">
        <v>3496</v>
      </c>
      <c r="GB25" t="s">
        <v>3497</v>
      </c>
      <c r="GC25" t="s">
        <v>3498</v>
      </c>
      <c r="GD25" t="s">
        <v>3499</v>
      </c>
      <c r="GE25" t="s">
        <v>3500</v>
      </c>
      <c r="GF25" t="s">
        <v>3501</v>
      </c>
      <c r="GG25" t="s">
        <v>3502</v>
      </c>
      <c r="GH25" t="s">
        <v>3503</v>
      </c>
      <c r="GI25" t="s">
        <v>3504</v>
      </c>
      <c r="GJ25" t="s">
        <v>3505</v>
      </c>
      <c r="GK25" t="s">
        <v>3506</v>
      </c>
      <c r="GL25" t="s">
        <v>3507</v>
      </c>
      <c r="GM25" t="s">
        <v>3508</v>
      </c>
      <c r="GN25" t="s">
        <v>3509</v>
      </c>
      <c r="GO25" t="s">
        <v>3510</v>
      </c>
      <c r="GP25" t="s">
        <v>3511</v>
      </c>
      <c r="GQ25" t="s">
        <v>3512</v>
      </c>
      <c r="GR25" t="s">
        <v>3513</v>
      </c>
      <c r="GS25" t="s">
        <v>3514</v>
      </c>
      <c r="GT25" t="s">
        <v>3515</v>
      </c>
    </row>
    <row r="26" spans="1:202">
      <c r="A26" t="s">
        <v>780</v>
      </c>
      <c r="FL26" t="s">
        <v>3517</v>
      </c>
      <c r="FM26" t="s">
        <v>1051</v>
      </c>
      <c r="FN26" t="s">
        <v>3518</v>
      </c>
      <c r="FO26" t="s">
        <v>3519</v>
      </c>
      <c r="FP26" t="s">
        <v>3520</v>
      </c>
      <c r="FQ26" t="s">
        <v>3521</v>
      </c>
      <c r="FR26" t="s">
        <v>3522</v>
      </c>
      <c r="FS26" t="s">
        <v>3523</v>
      </c>
      <c r="FT26" t="s">
        <v>3524</v>
      </c>
      <c r="FU26" t="s">
        <v>3525</v>
      </c>
      <c r="FV26" t="s">
        <v>3526</v>
      </c>
      <c r="FW26" t="s">
        <v>3527</v>
      </c>
      <c r="FX26" t="s">
        <v>3528</v>
      </c>
      <c r="FY26" t="s">
        <v>3529</v>
      </c>
      <c r="FZ26" t="s">
        <v>3530</v>
      </c>
      <c r="GA26" t="s">
        <v>3531</v>
      </c>
      <c r="GB26" t="s">
        <v>3532</v>
      </c>
      <c r="GC26" t="s">
        <v>3533</v>
      </c>
      <c r="GD26" t="s">
        <v>3534</v>
      </c>
      <c r="GE26" t="s">
        <v>3535</v>
      </c>
      <c r="GF26" t="s">
        <v>3536</v>
      </c>
      <c r="GG26" t="s">
        <v>3537</v>
      </c>
      <c r="GH26" t="s">
        <v>3538</v>
      </c>
      <c r="GI26" t="s">
        <v>3539</v>
      </c>
      <c r="GJ26" t="s">
        <v>3540</v>
      </c>
      <c r="GK26" t="s">
        <v>3541</v>
      </c>
      <c r="GL26" t="s">
        <v>3542</v>
      </c>
      <c r="GM26" t="s">
        <v>3543</v>
      </c>
      <c r="GN26" t="s">
        <v>3544</v>
      </c>
      <c r="GO26" t="s">
        <v>3545</v>
      </c>
      <c r="GP26" t="s">
        <v>3546</v>
      </c>
      <c r="GQ26" t="s">
        <v>3547</v>
      </c>
      <c r="GR26" t="s">
        <v>3548</v>
      </c>
      <c r="GS26" t="s">
        <v>3549</v>
      </c>
      <c r="GT26" t="s">
        <v>3550</v>
      </c>
    </row>
    <row r="27" spans="1:202">
      <c r="A27" t="s">
        <v>3516</v>
      </c>
      <c r="FN27" t="s">
        <v>3551</v>
      </c>
      <c r="FO27" t="s">
        <v>3552</v>
      </c>
      <c r="FP27" t="s">
        <v>3553</v>
      </c>
      <c r="FQ27" t="s">
        <v>3554</v>
      </c>
      <c r="FR27" t="s">
        <v>3555</v>
      </c>
      <c r="FS27" t="s">
        <v>3556</v>
      </c>
      <c r="FT27" t="s">
        <v>3557</v>
      </c>
      <c r="FU27" t="s">
        <v>3558</v>
      </c>
      <c r="FV27" t="s">
        <v>3559</v>
      </c>
      <c r="FW27" t="s">
        <v>3560</v>
      </c>
      <c r="FX27" t="s">
        <v>3561</v>
      </c>
      <c r="FY27" t="s">
        <v>3562</v>
      </c>
      <c r="FZ27" t="s">
        <v>3563</v>
      </c>
      <c r="GA27" t="s">
        <v>3564</v>
      </c>
      <c r="GB27" t="s">
        <v>3565</v>
      </c>
      <c r="GC27" t="s">
        <v>3566</v>
      </c>
      <c r="GD27" t="s">
        <v>3567</v>
      </c>
      <c r="GE27" t="s">
        <v>3568</v>
      </c>
      <c r="GF27" t="s">
        <v>3569</v>
      </c>
      <c r="GG27" t="s">
        <v>3570</v>
      </c>
      <c r="GH27" t="s">
        <v>3571</v>
      </c>
      <c r="GI27" t="s">
        <v>3572</v>
      </c>
      <c r="GJ27" t="s">
        <v>3573</v>
      </c>
      <c r="GK27" t="s">
        <v>3574</v>
      </c>
      <c r="GL27" t="s">
        <v>2739</v>
      </c>
      <c r="GM27" t="s">
        <v>3575</v>
      </c>
      <c r="GN27" t="s">
        <v>3576</v>
      </c>
      <c r="GO27" t="s">
        <v>3577</v>
      </c>
      <c r="GP27" t="s">
        <v>3578</v>
      </c>
      <c r="GQ27" t="s">
        <v>3579</v>
      </c>
      <c r="GR27" t="s">
        <v>3580</v>
      </c>
      <c r="GS27" t="s">
        <v>3581</v>
      </c>
      <c r="GT27" t="s">
        <v>3582</v>
      </c>
    </row>
    <row r="28" spans="1:202">
      <c r="A28" t="s">
        <v>837</v>
      </c>
      <c r="FQ28" t="s">
        <v>3583</v>
      </c>
      <c r="FR28" t="s">
        <v>3584</v>
      </c>
      <c r="FS28" t="s">
        <v>3585</v>
      </c>
      <c r="FT28" t="s">
        <v>3586</v>
      </c>
      <c r="FU28" t="s">
        <v>3587</v>
      </c>
      <c r="FV28" t="s">
        <v>3588</v>
      </c>
      <c r="FW28" t="s">
        <v>3589</v>
      </c>
      <c r="FX28" t="s">
        <v>3590</v>
      </c>
      <c r="FY28" t="s">
        <v>3591</v>
      </c>
      <c r="FZ28" t="s">
        <v>3592</v>
      </c>
      <c r="GA28" t="s">
        <v>3593</v>
      </c>
      <c r="GB28" t="s">
        <v>3594</v>
      </c>
      <c r="GC28" t="s">
        <v>3595</v>
      </c>
      <c r="GD28" t="s">
        <v>3596</v>
      </c>
      <c r="GE28" t="s">
        <v>3597</v>
      </c>
      <c r="GF28" t="s">
        <v>743</v>
      </c>
      <c r="GG28" t="s">
        <v>3598</v>
      </c>
      <c r="GH28" t="s">
        <v>3599</v>
      </c>
      <c r="GI28" t="s">
        <v>3600</v>
      </c>
      <c r="GJ28" t="s">
        <v>3601</v>
      </c>
      <c r="GK28" t="s">
        <v>3602</v>
      </c>
      <c r="GL28" t="s">
        <v>3603</v>
      </c>
      <c r="GM28" t="s">
        <v>3604</v>
      </c>
      <c r="GN28" t="s">
        <v>3605</v>
      </c>
      <c r="GO28" t="s">
        <v>3606</v>
      </c>
      <c r="GP28" t="s">
        <v>3607</v>
      </c>
      <c r="GQ28" t="s">
        <v>3608</v>
      </c>
      <c r="GR28" t="s">
        <v>3609</v>
      </c>
      <c r="GS28" t="s">
        <v>3610</v>
      </c>
      <c r="GT28" t="s">
        <v>3611</v>
      </c>
    </row>
    <row r="29" spans="1:202">
      <c r="A29" t="s">
        <v>748</v>
      </c>
      <c r="FU29" t="s">
        <v>3612</v>
      </c>
      <c r="FV29" t="s">
        <v>3613</v>
      </c>
      <c r="FW29" t="s">
        <v>3614</v>
      </c>
      <c r="FX29" t="s">
        <v>3615</v>
      </c>
      <c r="FY29" t="s">
        <v>3616</v>
      </c>
      <c r="FZ29" t="s">
        <v>3617</v>
      </c>
      <c r="GA29" t="s">
        <v>3618</v>
      </c>
      <c r="GB29" t="s">
        <v>3619</v>
      </c>
      <c r="GC29" t="s">
        <v>3620</v>
      </c>
      <c r="GD29" t="s">
        <v>3621</v>
      </c>
      <c r="GE29" t="s">
        <v>3622</v>
      </c>
      <c r="GF29" t="s">
        <v>3623</v>
      </c>
      <c r="GG29" t="s">
        <v>3624</v>
      </c>
      <c r="GH29" t="s">
        <v>3625</v>
      </c>
      <c r="GI29" t="s">
        <v>3626</v>
      </c>
      <c r="GJ29" t="s">
        <v>3627</v>
      </c>
      <c r="GK29" t="s">
        <v>3628</v>
      </c>
      <c r="GL29" t="s">
        <v>3629</v>
      </c>
      <c r="GM29" t="s">
        <v>3630</v>
      </c>
      <c r="GN29" t="s">
        <v>3631</v>
      </c>
      <c r="GO29" t="s">
        <v>3632</v>
      </c>
      <c r="GP29" t="s">
        <v>3633</v>
      </c>
      <c r="GQ29" t="s">
        <v>3634</v>
      </c>
      <c r="GR29" t="s">
        <v>3635</v>
      </c>
      <c r="GS29" t="s">
        <v>3636</v>
      </c>
      <c r="GT29" t="s">
        <v>3637</v>
      </c>
    </row>
    <row r="30" spans="1:202">
      <c r="A30" t="s">
        <v>693</v>
      </c>
      <c r="FV30" t="s">
        <v>3638</v>
      </c>
      <c r="FW30" t="s">
        <v>3639</v>
      </c>
      <c r="FX30" t="s">
        <v>3640</v>
      </c>
      <c r="FY30" t="s">
        <v>3641</v>
      </c>
      <c r="FZ30" t="s">
        <v>3642</v>
      </c>
      <c r="GA30" t="s">
        <v>3643</v>
      </c>
      <c r="GB30" t="s">
        <v>3144</v>
      </c>
      <c r="GC30" t="s">
        <v>3644</v>
      </c>
      <c r="GD30" t="s">
        <v>3645</v>
      </c>
      <c r="GE30" t="s">
        <v>3646</v>
      </c>
      <c r="GF30" t="s">
        <v>3647</v>
      </c>
      <c r="GG30" t="s">
        <v>3648</v>
      </c>
      <c r="GH30" t="s">
        <v>3649</v>
      </c>
      <c r="GI30" t="s">
        <v>3650</v>
      </c>
      <c r="GJ30" t="s">
        <v>3651</v>
      </c>
      <c r="GK30" t="s">
        <v>3652</v>
      </c>
      <c r="GL30" t="s">
        <v>3653</v>
      </c>
      <c r="GM30" t="s">
        <v>3654</v>
      </c>
      <c r="GN30" t="s">
        <v>3655</v>
      </c>
      <c r="GO30" t="s">
        <v>3656</v>
      </c>
      <c r="GP30" t="s">
        <v>3657</v>
      </c>
      <c r="GQ30" t="s">
        <v>3658</v>
      </c>
      <c r="GR30" t="s">
        <v>3659</v>
      </c>
      <c r="GS30" t="s">
        <v>3660</v>
      </c>
      <c r="GT30" t="s">
        <v>3661</v>
      </c>
    </row>
    <row r="31" spans="1:202">
      <c r="A31" t="s">
        <v>694</v>
      </c>
      <c r="FV31" t="s">
        <v>3662</v>
      </c>
      <c r="FW31" t="s">
        <v>3663</v>
      </c>
      <c r="FX31" t="s">
        <v>3664</v>
      </c>
      <c r="FY31" t="s">
        <v>3665</v>
      </c>
      <c r="FZ31" t="s">
        <v>2565</v>
      </c>
      <c r="GA31" t="s">
        <v>3666</v>
      </c>
      <c r="GB31" t="s">
        <v>3667</v>
      </c>
      <c r="GC31" t="s">
        <v>3668</v>
      </c>
      <c r="GD31" t="s">
        <v>3669</v>
      </c>
      <c r="GE31" t="s">
        <v>3670</v>
      </c>
      <c r="GF31" t="s">
        <v>3671</v>
      </c>
      <c r="GG31" t="s">
        <v>3672</v>
      </c>
      <c r="GH31" t="s">
        <v>3673</v>
      </c>
      <c r="GI31" t="s">
        <v>3674</v>
      </c>
      <c r="GJ31" t="s">
        <v>3675</v>
      </c>
      <c r="GK31" t="s">
        <v>3676</v>
      </c>
      <c r="GL31" t="s">
        <v>3677</v>
      </c>
      <c r="GM31" t="s">
        <v>3678</v>
      </c>
      <c r="GN31" t="s">
        <v>3679</v>
      </c>
      <c r="GO31" t="s">
        <v>3680</v>
      </c>
      <c r="GP31" t="s">
        <v>3681</v>
      </c>
      <c r="GQ31" t="s">
        <v>3682</v>
      </c>
      <c r="GR31" t="s">
        <v>3683</v>
      </c>
      <c r="GS31" t="s">
        <v>3684</v>
      </c>
      <c r="GT31" t="s">
        <v>3685</v>
      </c>
    </row>
    <row r="32" spans="1:202">
      <c r="A32" t="s">
        <v>810</v>
      </c>
      <c r="FW32" t="s">
        <v>3687</v>
      </c>
      <c r="FX32" t="s">
        <v>3688</v>
      </c>
      <c r="FY32" t="s">
        <v>3689</v>
      </c>
      <c r="FZ32" t="s">
        <v>3690</v>
      </c>
      <c r="GA32" t="s">
        <v>3691</v>
      </c>
      <c r="GB32" t="s">
        <v>3692</v>
      </c>
      <c r="GC32" t="s">
        <v>3693</v>
      </c>
      <c r="GD32" t="s">
        <v>3694</v>
      </c>
      <c r="GE32" t="s">
        <v>3695</v>
      </c>
      <c r="GF32" t="s">
        <v>3696</v>
      </c>
      <c r="GG32" t="s">
        <v>3697</v>
      </c>
      <c r="GH32" t="s">
        <v>3698</v>
      </c>
      <c r="GI32" t="s">
        <v>3699</v>
      </c>
      <c r="GJ32" t="s">
        <v>3700</v>
      </c>
      <c r="GK32" t="s">
        <v>3701</v>
      </c>
      <c r="GL32" t="s">
        <v>3702</v>
      </c>
      <c r="GM32" t="s">
        <v>3703</v>
      </c>
      <c r="GN32" t="s">
        <v>3704</v>
      </c>
      <c r="GO32" t="s">
        <v>3705</v>
      </c>
      <c r="GP32" t="s">
        <v>3706</v>
      </c>
      <c r="GQ32" t="s">
        <v>3707</v>
      </c>
      <c r="GR32" t="s">
        <v>3708</v>
      </c>
      <c r="GS32" t="s">
        <v>3709</v>
      </c>
      <c r="GT32" t="s">
        <v>3710</v>
      </c>
    </row>
    <row r="33" spans="1:202">
      <c r="A33" t="s">
        <v>3686</v>
      </c>
      <c r="FZ33" t="s">
        <v>3711</v>
      </c>
      <c r="GA33" t="s">
        <v>3712</v>
      </c>
      <c r="GB33" t="s">
        <v>3713</v>
      </c>
      <c r="GC33" t="s">
        <v>3714</v>
      </c>
      <c r="GD33" t="s">
        <v>3715</v>
      </c>
      <c r="GE33" t="s">
        <v>3716</v>
      </c>
      <c r="GF33" t="s">
        <v>2550</v>
      </c>
      <c r="GG33" t="s">
        <v>3717</v>
      </c>
      <c r="GH33" t="s">
        <v>3718</v>
      </c>
      <c r="GI33" t="s">
        <v>3719</v>
      </c>
      <c r="GJ33" t="s">
        <v>3720</v>
      </c>
      <c r="GK33" t="s">
        <v>3721</v>
      </c>
      <c r="GL33" t="s">
        <v>3722</v>
      </c>
      <c r="GM33" t="s">
        <v>3723</v>
      </c>
      <c r="GN33" t="s">
        <v>3724</v>
      </c>
      <c r="GO33" t="s">
        <v>3725</v>
      </c>
      <c r="GP33" t="s">
        <v>3726</v>
      </c>
      <c r="GQ33" t="s">
        <v>3727</v>
      </c>
      <c r="GR33" t="s">
        <v>3728</v>
      </c>
      <c r="GS33" t="s">
        <v>3729</v>
      </c>
      <c r="GT33" t="s">
        <v>3730</v>
      </c>
    </row>
    <row r="34" spans="1:202">
      <c r="A34" t="s">
        <v>859</v>
      </c>
      <c r="GB34" t="s">
        <v>3732</v>
      </c>
      <c r="GC34" t="s">
        <v>3733</v>
      </c>
      <c r="GD34" t="s">
        <v>3734</v>
      </c>
      <c r="GE34" t="s">
        <v>3735</v>
      </c>
      <c r="GF34" t="s">
        <v>3736</v>
      </c>
      <c r="GG34" t="s">
        <v>3737</v>
      </c>
      <c r="GH34" t="s">
        <v>3738</v>
      </c>
      <c r="GI34" t="s">
        <v>3739</v>
      </c>
      <c r="GJ34" t="s">
        <v>3740</v>
      </c>
      <c r="GK34" t="s">
        <v>3741</v>
      </c>
      <c r="GL34" t="s">
        <v>3742</v>
      </c>
      <c r="GM34" t="s">
        <v>3743</v>
      </c>
      <c r="GN34" t="s">
        <v>3744</v>
      </c>
      <c r="GO34" t="s">
        <v>3745</v>
      </c>
      <c r="GP34" t="s">
        <v>3746</v>
      </c>
      <c r="GQ34" t="s">
        <v>3747</v>
      </c>
      <c r="GR34" t="s">
        <v>3748</v>
      </c>
      <c r="GS34" t="s">
        <v>3749</v>
      </c>
      <c r="GT34" t="s">
        <v>3750</v>
      </c>
    </row>
    <row r="35" spans="1:202">
      <c r="A35" t="s">
        <v>3731</v>
      </c>
      <c r="GC35" t="s">
        <v>3751</v>
      </c>
      <c r="GD35" t="s">
        <v>3752</v>
      </c>
      <c r="GE35" t="s">
        <v>3753</v>
      </c>
      <c r="GF35" t="s">
        <v>3754</v>
      </c>
      <c r="GG35" t="s">
        <v>3755</v>
      </c>
      <c r="GH35" t="s">
        <v>3756</v>
      </c>
      <c r="GI35" t="s">
        <v>3757</v>
      </c>
      <c r="GJ35" t="s">
        <v>3758</v>
      </c>
      <c r="GK35" t="s">
        <v>3759</v>
      </c>
      <c r="GL35" t="s">
        <v>3760</v>
      </c>
      <c r="GM35" t="s">
        <v>3761</v>
      </c>
      <c r="GN35" t="s">
        <v>3762</v>
      </c>
      <c r="GO35" t="s">
        <v>3763</v>
      </c>
      <c r="GP35" t="s">
        <v>3764</v>
      </c>
      <c r="GQ35" t="s">
        <v>3765</v>
      </c>
      <c r="GR35" t="s">
        <v>3766</v>
      </c>
      <c r="GS35" t="s">
        <v>3767</v>
      </c>
      <c r="GT35" t="s">
        <v>3768</v>
      </c>
    </row>
    <row r="36" spans="1:202">
      <c r="A36" t="s">
        <v>702</v>
      </c>
      <c r="GD36" t="s">
        <v>3769</v>
      </c>
      <c r="GE36" t="s">
        <v>3770</v>
      </c>
      <c r="GF36" t="s">
        <v>3771</v>
      </c>
      <c r="GG36" t="s">
        <v>3772</v>
      </c>
      <c r="GH36" t="s">
        <v>3773</v>
      </c>
      <c r="GI36" t="s">
        <v>3774</v>
      </c>
      <c r="GJ36" t="s">
        <v>3775</v>
      </c>
      <c r="GK36" t="s">
        <v>3776</v>
      </c>
      <c r="GL36" t="s">
        <v>3777</v>
      </c>
      <c r="GM36" t="s">
        <v>3778</v>
      </c>
      <c r="GN36" t="s">
        <v>3779</v>
      </c>
      <c r="GO36" t="s">
        <v>3780</v>
      </c>
      <c r="GP36" t="s">
        <v>3781</v>
      </c>
      <c r="GQ36" t="s">
        <v>3782</v>
      </c>
      <c r="GR36" t="s">
        <v>3783</v>
      </c>
      <c r="GS36" t="s">
        <v>3784</v>
      </c>
      <c r="GT36" t="s">
        <v>3785</v>
      </c>
    </row>
    <row r="37" spans="1:202">
      <c r="A37" t="s">
        <v>863</v>
      </c>
      <c r="GD37" t="s">
        <v>3786</v>
      </c>
      <c r="GE37" t="s">
        <v>3787</v>
      </c>
      <c r="GF37" t="s">
        <v>3788</v>
      </c>
      <c r="GG37" t="s">
        <v>3789</v>
      </c>
      <c r="GH37" t="s">
        <v>3790</v>
      </c>
      <c r="GI37" t="s">
        <v>3791</v>
      </c>
      <c r="GJ37" t="s">
        <v>3792</v>
      </c>
      <c r="GK37" t="s">
        <v>3793</v>
      </c>
      <c r="GL37" t="s">
        <v>3794</v>
      </c>
      <c r="GM37" t="s">
        <v>3795</v>
      </c>
      <c r="GN37" t="s">
        <v>3796</v>
      </c>
      <c r="GO37" t="s">
        <v>3797</v>
      </c>
      <c r="GP37" t="s">
        <v>3798</v>
      </c>
      <c r="GQ37" t="s">
        <v>3799</v>
      </c>
      <c r="GR37" t="s">
        <v>3800</v>
      </c>
      <c r="GS37" t="s">
        <v>3801</v>
      </c>
      <c r="GT37" t="s">
        <v>3802</v>
      </c>
    </row>
    <row r="38" spans="1:202">
      <c r="A38" t="s">
        <v>789</v>
      </c>
      <c r="GE38" t="s">
        <v>3803</v>
      </c>
      <c r="GF38" t="s">
        <v>3804</v>
      </c>
      <c r="GG38" t="s">
        <v>3805</v>
      </c>
      <c r="GH38" t="s">
        <v>3806</v>
      </c>
      <c r="GI38" t="s">
        <v>3807</v>
      </c>
      <c r="GJ38" t="s">
        <v>3808</v>
      </c>
      <c r="GK38" t="s">
        <v>3809</v>
      </c>
      <c r="GL38" t="s">
        <v>3810</v>
      </c>
      <c r="GM38" t="s">
        <v>3811</v>
      </c>
      <c r="GN38" t="s">
        <v>3812</v>
      </c>
      <c r="GO38" t="s">
        <v>3813</v>
      </c>
      <c r="GP38" t="s">
        <v>3814</v>
      </c>
      <c r="GQ38" t="s">
        <v>3815</v>
      </c>
      <c r="GR38" t="s">
        <v>3816</v>
      </c>
      <c r="GS38" t="s">
        <v>3817</v>
      </c>
      <c r="GT38" t="s">
        <v>3818</v>
      </c>
    </row>
    <row r="39" spans="1:202">
      <c r="A39" t="s">
        <v>827</v>
      </c>
      <c r="GG39" t="s">
        <v>3819</v>
      </c>
      <c r="GH39" t="s">
        <v>3820</v>
      </c>
      <c r="GI39" t="s">
        <v>3821</v>
      </c>
      <c r="GJ39" t="s">
        <v>3822</v>
      </c>
      <c r="GK39" t="s">
        <v>3823</v>
      </c>
      <c r="GL39" t="s">
        <v>3824</v>
      </c>
      <c r="GM39" t="s">
        <v>3825</v>
      </c>
      <c r="GN39" t="s">
        <v>3826</v>
      </c>
      <c r="GO39" t="s">
        <v>3827</v>
      </c>
      <c r="GP39" t="s">
        <v>3828</v>
      </c>
      <c r="GQ39" t="s">
        <v>3829</v>
      </c>
      <c r="GR39" t="s">
        <v>3830</v>
      </c>
      <c r="GS39" t="s">
        <v>3831</v>
      </c>
      <c r="GT39" t="s">
        <v>3832</v>
      </c>
    </row>
    <row r="40" spans="1:202">
      <c r="A40" t="s">
        <v>689</v>
      </c>
      <c r="GG40" t="s">
        <v>3833</v>
      </c>
      <c r="GH40" t="s">
        <v>3834</v>
      </c>
      <c r="GI40" t="s">
        <v>3835</v>
      </c>
      <c r="GJ40" t="s">
        <v>3836</v>
      </c>
      <c r="GK40" t="s">
        <v>3837</v>
      </c>
      <c r="GL40" t="s">
        <v>3838</v>
      </c>
      <c r="GM40" t="s">
        <v>3839</v>
      </c>
      <c r="GN40" t="s">
        <v>3840</v>
      </c>
      <c r="GO40" t="s">
        <v>3841</v>
      </c>
      <c r="GP40" t="s">
        <v>3842</v>
      </c>
      <c r="GQ40" t="s">
        <v>3843</v>
      </c>
      <c r="GR40" t="s">
        <v>3844</v>
      </c>
      <c r="GS40" t="s">
        <v>3845</v>
      </c>
      <c r="GT40" t="s">
        <v>3846</v>
      </c>
    </row>
    <row r="41" spans="1:202">
      <c r="A41" t="s">
        <v>854</v>
      </c>
      <c r="GG41" t="s">
        <v>3847</v>
      </c>
      <c r="GH41" t="s">
        <v>3848</v>
      </c>
      <c r="GI41" t="s">
        <v>3849</v>
      </c>
      <c r="GJ41" t="s">
        <v>3850</v>
      </c>
      <c r="GK41" t="s">
        <v>3851</v>
      </c>
      <c r="GL41" t="s">
        <v>3852</v>
      </c>
      <c r="GM41" t="s">
        <v>3853</v>
      </c>
      <c r="GN41" t="s">
        <v>3854</v>
      </c>
      <c r="GO41" t="s">
        <v>3841</v>
      </c>
      <c r="GP41" t="s">
        <v>3855</v>
      </c>
      <c r="GQ41" t="s">
        <v>3856</v>
      </c>
      <c r="GR41" t="s">
        <v>3857</v>
      </c>
      <c r="GS41" t="s">
        <v>3858</v>
      </c>
      <c r="GT41" t="s">
        <v>3859</v>
      </c>
    </row>
    <row r="42" spans="1:202">
      <c r="A42" t="s">
        <v>756</v>
      </c>
      <c r="GG42" t="s">
        <v>3860</v>
      </c>
      <c r="GH42" t="s">
        <v>3861</v>
      </c>
      <c r="GI42" t="s">
        <v>3862</v>
      </c>
      <c r="GJ42" t="s">
        <v>3863</v>
      </c>
      <c r="GK42" t="s">
        <v>3864</v>
      </c>
      <c r="GL42" t="s">
        <v>3865</v>
      </c>
      <c r="GM42" t="s">
        <v>3866</v>
      </c>
      <c r="GN42" t="s">
        <v>3867</v>
      </c>
      <c r="GO42" t="s">
        <v>3868</v>
      </c>
      <c r="GP42" t="s">
        <v>3869</v>
      </c>
      <c r="GQ42" t="s">
        <v>3870</v>
      </c>
      <c r="GR42" t="s">
        <v>3871</v>
      </c>
      <c r="GS42" t="s">
        <v>3872</v>
      </c>
      <c r="GT42" t="s">
        <v>3873</v>
      </c>
    </row>
    <row r="43" spans="1:202">
      <c r="A43" t="s">
        <v>790</v>
      </c>
      <c r="GG43" t="s">
        <v>3875</v>
      </c>
      <c r="GH43" t="s">
        <v>3465</v>
      </c>
      <c r="GI43" t="s">
        <v>3876</v>
      </c>
      <c r="GJ43" t="s">
        <v>3877</v>
      </c>
      <c r="GK43" t="s">
        <v>3878</v>
      </c>
      <c r="GL43" t="s">
        <v>3879</v>
      </c>
      <c r="GM43" t="s">
        <v>3880</v>
      </c>
      <c r="GN43" t="s">
        <v>3881</v>
      </c>
      <c r="GO43" t="s">
        <v>3882</v>
      </c>
      <c r="GP43" t="s">
        <v>3883</v>
      </c>
      <c r="GQ43" t="s">
        <v>3884</v>
      </c>
      <c r="GR43" t="s">
        <v>3885</v>
      </c>
      <c r="GS43" t="s">
        <v>3886</v>
      </c>
      <c r="GT43" t="s">
        <v>3887</v>
      </c>
    </row>
    <row r="44" spans="1:202">
      <c r="A44" t="s">
        <v>3874</v>
      </c>
      <c r="GH44" t="s">
        <v>3888</v>
      </c>
      <c r="GI44" t="s">
        <v>3889</v>
      </c>
      <c r="GJ44" t="s">
        <v>3890</v>
      </c>
      <c r="GK44" t="s">
        <v>3891</v>
      </c>
      <c r="GL44" t="s">
        <v>3892</v>
      </c>
      <c r="GM44" t="s">
        <v>3893</v>
      </c>
      <c r="GN44" t="s">
        <v>3894</v>
      </c>
      <c r="GO44" t="s">
        <v>3895</v>
      </c>
      <c r="GP44" t="s">
        <v>3896</v>
      </c>
      <c r="GQ44" t="s">
        <v>3897</v>
      </c>
      <c r="GR44" t="s">
        <v>3898</v>
      </c>
      <c r="GS44" t="s">
        <v>3899</v>
      </c>
      <c r="GT44" t="s">
        <v>3900</v>
      </c>
    </row>
    <row r="45" spans="1:202">
      <c r="A45" t="s">
        <v>819</v>
      </c>
      <c r="GI45" t="s">
        <v>3901</v>
      </c>
      <c r="GJ45" t="s">
        <v>3902</v>
      </c>
      <c r="GK45" t="s">
        <v>3903</v>
      </c>
      <c r="GL45" t="s">
        <v>3904</v>
      </c>
      <c r="GM45" t="s">
        <v>3905</v>
      </c>
      <c r="GN45" t="s">
        <v>3906</v>
      </c>
      <c r="GO45" t="s">
        <v>3907</v>
      </c>
      <c r="GP45" t="s">
        <v>3908</v>
      </c>
      <c r="GQ45" t="s">
        <v>3909</v>
      </c>
      <c r="GR45" t="s">
        <v>3910</v>
      </c>
      <c r="GS45" t="s">
        <v>3911</v>
      </c>
      <c r="GT45" t="s">
        <v>3912</v>
      </c>
    </row>
    <row r="46" spans="1:202">
      <c r="A46" t="s">
        <v>849</v>
      </c>
      <c r="GI46" t="s">
        <v>3913</v>
      </c>
      <c r="GJ46" t="s">
        <v>3914</v>
      </c>
      <c r="GK46" t="s">
        <v>3915</v>
      </c>
      <c r="GL46" t="s">
        <v>3916</v>
      </c>
      <c r="GM46" t="s">
        <v>3917</v>
      </c>
      <c r="GN46" t="s">
        <v>3918</v>
      </c>
      <c r="GO46" t="s">
        <v>3919</v>
      </c>
      <c r="GP46" t="s">
        <v>3920</v>
      </c>
      <c r="GQ46" t="s">
        <v>3921</v>
      </c>
      <c r="GR46" t="s">
        <v>3922</v>
      </c>
      <c r="GS46" t="s">
        <v>3923</v>
      </c>
      <c r="GT46" t="s">
        <v>3924</v>
      </c>
    </row>
    <row r="47" spans="1:202">
      <c r="A47" t="s">
        <v>811</v>
      </c>
      <c r="GI47" t="s">
        <v>3925</v>
      </c>
      <c r="GJ47" t="s">
        <v>3926</v>
      </c>
      <c r="GK47" t="s">
        <v>3927</v>
      </c>
      <c r="GL47" t="s">
        <v>3928</v>
      </c>
      <c r="GM47" t="s">
        <v>3929</v>
      </c>
      <c r="GN47" t="s">
        <v>3930</v>
      </c>
      <c r="GO47" t="s">
        <v>3931</v>
      </c>
      <c r="GP47" t="s">
        <v>3932</v>
      </c>
      <c r="GQ47" t="s">
        <v>3933</v>
      </c>
      <c r="GR47" t="s">
        <v>3934</v>
      </c>
      <c r="GS47" t="s">
        <v>3935</v>
      </c>
      <c r="GT47" t="s">
        <v>3936</v>
      </c>
    </row>
    <row r="48" spans="1:202">
      <c r="A48" t="s">
        <v>865</v>
      </c>
      <c r="GI48" t="s">
        <v>3938</v>
      </c>
      <c r="GJ48" t="s">
        <v>3939</v>
      </c>
      <c r="GK48" t="s">
        <v>3940</v>
      </c>
      <c r="GL48" t="s">
        <v>3941</v>
      </c>
      <c r="GM48" t="s">
        <v>3942</v>
      </c>
      <c r="GN48" t="s">
        <v>3943</v>
      </c>
      <c r="GO48" t="s">
        <v>3944</v>
      </c>
      <c r="GP48" t="s">
        <v>3945</v>
      </c>
      <c r="GQ48" t="s">
        <v>3946</v>
      </c>
      <c r="GR48" t="s">
        <v>3947</v>
      </c>
      <c r="GS48" t="s">
        <v>3948</v>
      </c>
      <c r="GT48" t="s">
        <v>3949</v>
      </c>
    </row>
    <row r="49" spans="1:202">
      <c r="A49" t="s">
        <v>3937</v>
      </c>
      <c r="GK49" t="s">
        <v>3951</v>
      </c>
      <c r="GL49" t="s">
        <v>3952</v>
      </c>
      <c r="GM49" t="s">
        <v>3953</v>
      </c>
      <c r="GN49" t="s">
        <v>3954</v>
      </c>
      <c r="GO49" t="s">
        <v>3955</v>
      </c>
      <c r="GP49" t="s">
        <v>3956</v>
      </c>
      <c r="GQ49" t="s">
        <v>3957</v>
      </c>
      <c r="GR49" t="s">
        <v>3958</v>
      </c>
      <c r="GS49" t="s">
        <v>3959</v>
      </c>
      <c r="GT49" t="s">
        <v>3960</v>
      </c>
    </row>
    <row r="50" spans="1:202">
      <c r="A50" t="s">
        <v>3950</v>
      </c>
      <c r="GL50" t="s">
        <v>3961</v>
      </c>
      <c r="GM50" t="s">
        <v>3962</v>
      </c>
      <c r="GN50" t="s">
        <v>1128</v>
      </c>
      <c r="GO50" t="s">
        <v>3963</v>
      </c>
      <c r="GP50" t="s">
        <v>3964</v>
      </c>
      <c r="GQ50" t="s">
        <v>3965</v>
      </c>
      <c r="GR50" t="s">
        <v>3966</v>
      </c>
      <c r="GS50" t="s">
        <v>3967</v>
      </c>
      <c r="GT50" t="s">
        <v>3968</v>
      </c>
    </row>
    <row r="51" spans="1:202">
      <c r="A51" t="s">
        <v>870</v>
      </c>
      <c r="GL51" t="s">
        <v>3969</v>
      </c>
      <c r="GM51" t="s">
        <v>3970</v>
      </c>
      <c r="GN51" t="s">
        <v>3971</v>
      </c>
      <c r="GO51" t="s">
        <v>3972</v>
      </c>
      <c r="GP51" t="s">
        <v>3973</v>
      </c>
      <c r="GQ51" t="s">
        <v>3974</v>
      </c>
      <c r="GR51" t="s">
        <v>3975</v>
      </c>
      <c r="GS51" t="s">
        <v>3976</v>
      </c>
      <c r="GT51" t="s">
        <v>3977</v>
      </c>
    </row>
    <row r="52" spans="1:202">
      <c r="A52" t="s">
        <v>695</v>
      </c>
      <c r="GL52" t="s">
        <v>3978</v>
      </c>
      <c r="GM52" t="s">
        <v>3979</v>
      </c>
      <c r="GN52" t="s">
        <v>3980</v>
      </c>
      <c r="GO52" t="s">
        <v>3981</v>
      </c>
      <c r="GP52" t="s">
        <v>3982</v>
      </c>
      <c r="GQ52" t="s">
        <v>3983</v>
      </c>
      <c r="GR52" t="s">
        <v>3984</v>
      </c>
      <c r="GS52" t="s">
        <v>3985</v>
      </c>
      <c r="GT52" t="s">
        <v>3986</v>
      </c>
    </row>
    <row r="53" spans="1:202">
      <c r="A53" t="s">
        <v>781</v>
      </c>
      <c r="GM53" t="s">
        <v>3987</v>
      </c>
      <c r="GN53" t="s">
        <v>3988</v>
      </c>
      <c r="GO53" t="s">
        <v>3989</v>
      </c>
      <c r="GP53" t="s">
        <v>3990</v>
      </c>
      <c r="GQ53" t="s">
        <v>3991</v>
      </c>
      <c r="GR53" t="s">
        <v>3992</v>
      </c>
      <c r="GS53" t="s">
        <v>3993</v>
      </c>
      <c r="GT53" t="s">
        <v>3994</v>
      </c>
    </row>
    <row r="54" spans="1:202">
      <c r="A54" t="s">
        <v>856</v>
      </c>
      <c r="GM54" t="s">
        <v>3996</v>
      </c>
      <c r="GN54" t="s">
        <v>3997</v>
      </c>
      <c r="GO54" t="s">
        <v>3998</v>
      </c>
      <c r="GP54" t="s">
        <v>3999</v>
      </c>
      <c r="GQ54" t="s">
        <v>4000</v>
      </c>
      <c r="GR54" t="s">
        <v>4001</v>
      </c>
      <c r="GS54" t="s">
        <v>4002</v>
      </c>
      <c r="GT54" t="s">
        <v>4003</v>
      </c>
    </row>
    <row r="55" spans="1:202">
      <c r="A55" t="s">
        <v>3995</v>
      </c>
      <c r="GM55" t="s">
        <v>4004</v>
      </c>
      <c r="GN55" t="s">
        <v>4005</v>
      </c>
      <c r="GO55" t="s">
        <v>4006</v>
      </c>
      <c r="GP55" t="s">
        <v>4007</v>
      </c>
      <c r="GQ55" t="s">
        <v>4008</v>
      </c>
      <c r="GR55" t="s">
        <v>4009</v>
      </c>
      <c r="GS55" t="s">
        <v>4010</v>
      </c>
      <c r="GT55" t="s">
        <v>4011</v>
      </c>
    </row>
    <row r="56" spans="1:202">
      <c r="A56" t="s">
        <v>731</v>
      </c>
      <c r="GM56" t="s">
        <v>4012</v>
      </c>
      <c r="GN56" t="s">
        <v>4013</v>
      </c>
      <c r="GO56" t="s">
        <v>4014</v>
      </c>
      <c r="GP56" t="s">
        <v>4015</v>
      </c>
      <c r="GQ56" t="s">
        <v>4016</v>
      </c>
      <c r="GR56" t="s">
        <v>4017</v>
      </c>
      <c r="GS56" t="s">
        <v>4018</v>
      </c>
      <c r="GT56" t="s">
        <v>4019</v>
      </c>
    </row>
    <row r="57" spans="1:202">
      <c r="A57" t="s">
        <v>794</v>
      </c>
      <c r="GM57" t="s">
        <v>4020</v>
      </c>
      <c r="GN57" t="s">
        <v>4021</v>
      </c>
      <c r="GO57" t="s">
        <v>4022</v>
      </c>
      <c r="GP57" t="s">
        <v>4023</v>
      </c>
      <c r="GQ57" t="s">
        <v>4024</v>
      </c>
      <c r="GR57" t="s">
        <v>4025</v>
      </c>
      <c r="GS57" t="s">
        <v>4026</v>
      </c>
      <c r="GT57" t="s">
        <v>4027</v>
      </c>
    </row>
    <row r="58" spans="1:202">
      <c r="A58" t="s">
        <v>840</v>
      </c>
      <c r="GM58" t="s">
        <v>4028</v>
      </c>
      <c r="GN58" t="s">
        <v>4029</v>
      </c>
      <c r="GO58" t="s">
        <v>3998</v>
      </c>
      <c r="GP58" t="s">
        <v>4030</v>
      </c>
      <c r="GQ58" t="s">
        <v>4031</v>
      </c>
      <c r="GR58" t="s">
        <v>4032</v>
      </c>
      <c r="GS58" t="s">
        <v>4033</v>
      </c>
      <c r="GT58" t="s">
        <v>4034</v>
      </c>
    </row>
    <row r="59" spans="1:202">
      <c r="A59" t="s">
        <v>812</v>
      </c>
      <c r="GM59" t="s">
        <v>4036</v>
      </c>
      <c r="GN59" t="s">
        <v>4037</v>
      </c>
      <c r="GO59" t="s">
        <v>4038</v>
      </c>
      <c r="GP59" t="s">
        <v>4039</v>
      </c>
      <c r="GQ59" t="s">
        <v>4040</v>
      </c>
      <c r="GR59" t="s">
        <v>4041</v>
      </c>
      <c r="GS59" t="s">
        <v>4042</v>
      </c>
      <c r="GT59" t="s">
        <v>4043</v>
      </c>
    </row>
    <row r="60" spans="1:202">
      <c r="A60" t="s">
        <v>4035</v>
      </c>
      <c r="GM60" t="s">
        <v>4044</v>
      </c>
      <c r="GN60" t="s">
        <v>4045</v>
      </c>
      <c r="GO60" t="s">
        <v>4046</v>
      </c>
      <c r="GP60" t="s">
        <v>4047</v>
      </c>
      <c r="GQ60" t="s">
        <v>4048</v>
      </c>
      <c r="GR60" t="s">
        <v>4049</v>
      </c>
      <c r="GS60" t="s">
        <v>4050</v>
      </c>
      <c r="GT60" t="s">
        <v>4051</v>
      </c>
    </row>
    <row r="61" spans="1:202">
      <c r="A61" t="s">
        <v>719</v>
      </c>
      <c r="GM61" t="s">
        <v>4052</v>
      </c>
      <c r="GN61" t="s">
        <v>4053</v>
      </c>
      <c r="GO61" t="s">
        <v>4054</v>
      </c>
      <c r="GP61" t="s">
        <v>4055</v>
      </c>
      <c r="GQ61" t="s">
        <v>4056</v>
      </c>
      <c r="GR61" t="s">
        <v>4057</v>
      </c>
      <c r="GS61" t="s">
        <v>4058</v>
      </c>
      <c r="GT61" t="s">
        <v>4059</v>
      </c>
    </row>
    <row r="62" spans="1:202">
      <c r="A62" t="s">
        <v>795</v>
      </c>
      <c r="GM62" t="s">
        <v>4060</v>
      </c>
      <c r="GN62" t="s">
        <v>4061</v>
      </c>
      <c r="GO62" t="s">
        <v>4062</v>
      </c>
      <c r="GP62" t="s">
        <v>4063</v>
      </c>
      <c r="GQ62" t="s">
        <v>4064</v>
      </c>
      <c r="GR62" t="s">
        <v>4065</v>
      </c>
      <c r="GS62" t="s">
        <v>4066</v>
      </c>
      <c r="GT62" t="s">
        <v>4067</v>
      </c>
    </row>
    <row r="63" spans="1:202">
      <c r="A63" s="23" t="s">
        <v>708</v>
      </c>
      <c r="GM63" t="s">
        <v>4068</v>
      </c>
      <c r="GN63" t="s">
        <v>4069</v>
      </c>
      <c r="GO63" t="s">
        <v>4070</v>
      </c>
      <c r="GP63" t="s">
        <v>4071</v>
      </c>
      <c r="GQ63" t="s">
        <v>4072</v>
      </c>
      <c r="GR63" t="s">
        <v>4073</v>
      </c>
      <c r="GS63" t="s">
        <v>4074</v>
      </c>
      <c r="GT63" t="s">
        <v>4075</v>
      </c>
    </row>
    <row r="64" spans="1:202">
      <c r="A64" t="s">
        <v>720</v>
      </c>
      <c r="GM64" t="s">
        <v>4076</v>
      </c>
      <c r="GN64" t="s">
        <v>4077</v>
      </c>
      <c r="GO64" t="s">
        <v>4078</v>
      </c>
      <c r="GP64" t="s">
        <v>4079</v>
      </c>
      <c r="GQ64" t="s">
        <v>4080</v>
      </c>
      <c r="GR64" t="s">
        <v>4081</v>
      </c>
      <c r="GS64" t="s">
        <v>4082</v>
      </c>
      <c r="GT64" t="s">
        <v>4083</v>
      </c>
    </row>
    <row r="65" spans="1:202">
      <c r="A65" t="s">
        <v>757</v>
      </c>
      <c r="GN65" t="s">
        <v>4084</v>
      </c>
      <c r="GO65" t="s">
        <v>4085</v>
      </c>
      <c r="GP65" t="s">
        <v>4086</v>
      </c>
      <c r="GQ65" t="s">
        <v>4087</v>
      </c>
      <c r="GR65" t="s">
        <v>4088</v>
      </c>
      <c r="GS65" t="s">
        <v>4089</v>
      </c>
      <c r="GT65" t="s">
        <v>4090</v>
      </c>
    </row>
    <row r="66" spans="1:202">
      <c r="A66" t="s">
        <v>758</v>
      </c>
      <c r="GN66" t="s">
        <v>4091</v>
      </c>
      <c r="GO66" t="s">
        <v>4092</v>
      </c>
      <c r="GP66" t="s">
        <v>4093</v>
      </c>
      <c r="GQ66" t="s">
        <v>4094</v>
      </c>
      <c r="GR66" t="s">
        <v>4095</v>
      </c>
      <c r="GS66" t="s">
        <v>4096</v>
      </c>
      <c r="GT66" t="s">
        <v>4097</v>
      </c>
    </row>
    <row r="67" spans="1:202">
      <c r="A67" t="s">
        <v>851</v>
      </c>
      <c r="GN67" t="s">
        <v>4098</v>
      </c>
      <c r="GO67" t="s">
        <v>4099</v>
      </c>
      <c r="GP67" t="s">
        <v>4100</v>
      </c>
      <c r="GQ67" t="s">
        <v>4101</v>
      </c>
      <c r="GR67" t="s">
        <v>4102</v>
      </c>
      <c r="GS67" t="s">
        <v>4103</v>
      </c>
      <c r="GT67" t="s">
        <v>4104</v>
      </c>
    </row>
    <row r="68" spans="1:202">
      <c r="A68" t="s">
        <v>860</v>
      </c>
      <c r="GN68" t="s">
        <v>4105</v>
      </c>
      <c r="GO68" t="s">
        <v>4106</v>
      </c>
      <c r="GP68" t="s">
        <v>4107</v>
      </c>
      <c r="GQ68" t="s">
        <v>4108</v>
      </c>
      <c r="GR68" t="s">
        <v>4109</v>
      </c>
      <c r="GS68" t="s">
        <v>4110</v>
      </c>
      <c r="GT68" t="s">
        <v>4111</v>
      </c>
    </row>
    <row r="69" spans="1:202">
      <c r="A69" t="s">
        <v>796</v>
      </c>
      <c r="GN69" t="s">
        <v>4112</v>
      </c>
      <c r="GO69" t="s">
        <v>4113</v>
      </c>
      <c r="GP69" t="s">
        <v>4114</v>
      </c>
      <c r="GQ69" t="s">
        <v>4115</v>
      </c>
      <c r="GR69" t="s">
        <v>4116</v>
      </c>
      <c r="GS69" t="s">
        <v>4117</v>
      </c>
      <c r="GT69" t="s">
        <v>4118</v>
      </c>
    </row>
    <row r="70" spans="1:202">
      <c r="A70" t="s">
        <v>759</v>
      </c>
      <c r="GO70" t="s">
        <v>4119</v>
      </c>
      <c r="GP70" t="s">
        <v>4120</v>
      </c>
      <c r="GQ70" t="s">
        <v>4121</v>
      </c>
      <c r="GR70" t="s">
        <v>4122</v>
      </c>
      <c r="GS70" t="s">
        <v>4123</v>
      </c>
      <c r="GT70" t="s">
        <v>4124</v>
      </c>
    </row>
    <row r="71" spans="1:202">
      <c r="A71" t="s">
        <v>721</v>
      </c>
      <c r="GO71" t="s">
        <v>4125</v>
      </c>
      <c r="GP71" t="s">
        <v>4126</v>
      </c>
      <c r="GQ71" t="s">
        <v>4127</v>
      </c>
      <c r="GR71" t="s">
        <v>4128</v>
      </c>
      <c r="GS71" t="s">
        <v>4129</v>
      </c>
      <c r="GT71" t="s">
        <v>4130</v>
      </c>
    </row>
    <row r="72" spans="1:202">
      <c r="A72" t="s">
        <v>805</v>
      </c>
      <c r="GO72" t="s">
        <v>4131</v>
      </c>
      <c r="GP72" t="s">
        <v>4132</v>
      </c>
      <c r="GQ72" t="s">
        <v>4133</v>
      </c>
      <c r="GR72" t="s">
        <v>4134</v>
      </c>
      <c r="GS72" t="s">
        <v>4135</v>
      </c>
      <c r="GT72" t="s">
        <v>4136</v>
      </c>
    </row>
    <row r="73" spans="1:202">
      <c r="A73" t="s">
        <v>703</v>
      </c>
      <c r="GO73" t="s">
        <v>4137</v>
      </c>
      <c r="GP73" t="s">
        <v>4138</v>
      </c>
      <c r="GQ73" t="s">
        <v>4139</v>
      </c>
      <c r="GR73" t="s">
        <v>4140</v>
      </c>
      <c r="GS73" t="s">
        <v>4141</v>
      </c>
      <c r="GT73" t="s">
        <v>4142</v>
      </c>
    </row>
    <row r="74" spans="1:202">
      <c r="A74" t="s">
        <v>772</v>
      </c>
      <c r="GO74" t="s">
        <v>4144</v>
      </c>
      <c r="GP74" t="s">
        <v>4145</v>
      </c>
      <c r="GQ74" t="s">
        <v>4146</v>
      </c>
      <c r="GR74" t="s">
        <v>4147</v>
      </c>
      <c r="GS74" t="s">
        <v>4148</v>
      </c>
      <c r="GT74" t="s">
        <v>4149</v>
      </c>
    </row>
    <row r="75" spans="1:202">
      <c r="A75" t="s">
        <v>4143</v>
      </c>
      <c r="GO75" t="s">
        <v>2651</v>
      </c>
      <c r="GP75" t="s">
        <v>4151</v>
      </c>
      <c r="GQ75" t="s">
        <v>4152</v>
      </c>
      <c r="GR75" t="s">
        <v>4153</v>
      </c>
      <c r="GS75" t="s">
        <v>4154</v>
      </c>
      <c r="GT75" t="s">
        <v>4155</v>
      </c>
    </row>
    <row r="76" spans="1:202">
      <c r="A76" t="s">
        <v>4150</v>
      </c>
      <c r="GO76" t="s">
        <v>4156</v>
      </c>
      <c r="GP76" t="s">
        <v>4157</v>
      </c>
      <c r="GQ76" t="s">
        <v>4158</v>
      </c>
      <c r="GR76" t="s">
        <v>4159</v>
      </c>
      <c r="GS76" t="s">
        <v>4160</v>
      </c>
      <c r="GT76" t="s">
        <v>4161</v>
      </c>
    </row>
    <row r="77" spans="1:202">
      <c r="A77" t="s">
        <v>709</v>
      </c>
      <c r="GO77" t="s">
        <v>4162</v>
      </c>
      <c r="GP77" t="s">
        <v>4163</v>
      </c>
      <c r="GQ77" t="s">
        <v>4164</v>
      </c>
      <c r="GR77" t="s">
        <v>4165</v>
      </c>
      <c r="GS77" t="s">
        <v>4166</v>
      </c>
      <c r="GT77" t="s">
        <v>4167</v>
      </c>
    </row>
    <row r="78" spans="1:202">
      <c r="A78" t="s">
        <v>834</v>
      </c>
      <c r="GO78" t="s">
        <v>4168</v>
      </c>
      <c r="GP78" t="s">
        <v>4169</v>
      </c>
      <c r="GQ78" t="s">
        <v>4170</v>
      </c>
      <c r="GR78" t="s">
        <v>4171</v>
      </c>
      <c r="GS78" t="s">
        <v>4172</v>
      </c>
      <c r="GT78" t="s">
        <v>4173</v>
      </c>
    </row>
    <row r="79" spans="1:202">
      <c r="A79" t="s">
        <v>797</v>
      </c>
      <c r="GP79" t="s">
        <v>4175</v>
      </c>
      <c r="GQ79" t="s">
        <v>4176</v>
      </c>
      <c r="GR79" t="s">
        <v>4177</v>
      </c>
      <c r="GS79" t="s">
        <v>4178</v>
      </c>
      <c r="GT79" t="s">
        <v>4179</v>
      </c>
    </row>
    <row r="80" spans="1:202">
      <c r="A80" t="s">
        <v>4174</v>
      </c>
      <c r="GQ80" t="s">
        <v>4181</v>
      </c>
      <c r="GR80" t="s">
        <v>4182</v>
      </c>
      <c r="GS80" t="s">
        <v>4183</v>
      </c>
      <c r="GT80" t="s">
        <v>4184</v>
      </c>
    </row>
    <row r="81" spans="1:202">
      <c r="A81" t="s">
        <v>4180</v>
      </c>
      <c r="GQ81" t="s">
        <v>4186</v>
      </c>
      <c r="GR81" t="s">
        <v>4187</v>
      </c>
      <c r="GS81" t="s">
        <v>4188</v>
      </c>
      <c r="GT81" t="s">
        <v>4189</v>
      </c>
    </row>
    <row r="82" spans="1:202">
      <c r="A82" t="s">
        <v>4185</v>
      </c>
      <c r="GR82" t="s">
        <v>4190</v>
      </c>
      <c r="GS82" t="s">
        <v>4191</v>
      </c>
      <c r="GT82" t="s">
        <v>4192</v>
      </c>
    </row>
    <row r="83" spans="1:202">
      <c r="A83" t="s">
        <v>749</v>
      </c>
      <c r="GS83" t="s">
        <v>4193</v>
      </c>
      <c r="GT83" t="s">
        <v>4194</v>
      </c>
    </row>
    <row r="84" spans="1:202">
      <c r="A84" t="s">
        <v>722</v>
      </c>
      <c r="GS84" t="s">
        <v>4195</v>
      </c>
      <c r="GT84" t="s">
        <v>4196</v>
      </c>
    </row>
    <row r="85" spans="1:202">
      <c r="A85" t="s">
        <v>782</v>
      </c>
      <c r="GT85" t="s">
        <v>4197</v>
      </c>
    </row>
    <row r="86" spans="1:202">
      <c r="A86" t="s">
        <v>813</v>
      </c>
      <c r="GT86" t="s">
        <v>4198</v>
      </c>
    </row>
    <row r="87" spans="1:202">
      <c r="A87" t="s">
        <v>814</v>
      </c>
      <c r="GT87" t="s">
        <v>4200</v>
      </c>
    </row>
    <row r="88" spans="1:202">
      <c r="A88" t="s">
        <v>4199</v>
      </c>
      <c r="GT88" t="s">
        <v>4201</v>
      </c>
    </row>
    <row r="89" spans="1:202">
      <c r="A89" t="s">
        <v>798</v>
      </c>
      <c r="GT89" t="s">
        <v>4202</v>
      </c>
    </row>
    <row r="90" spans="1:202">
      <c r="A90" t="s">
        <v>710</v>
      </c>
      <c r="GT90" t="s">
        <v>4203</v>
      </c>
    </row>
    <row r="91" spans="1:202">
      <c r="A91" t="s">
        <v>732</v>
      </c>
      <c r="GT91" t="s">
        <v>4205</v>
      </c>
    </row>
    <row r="92" spans="1:202">
      <c r="A92" t="s">
        <v>4204</v>
      </c>
      <c r="GT92" t="s">
        <v>4207</v>
      </c>
    </row>
    <row r="93" spans="1:202">
      <c r="A93" t="s">
        <v>4206</v>
      </c>
      <c r="GT93" t="s">
        <v>4208</v>
      </c>
    </row>
    <row r="94" spans="1:202">
      <c r="A94" t="s">
        <v>843</v>
      </c>
      <c r="GT94" t="s">
        <v>4210</v>
      </c>
    </row>
    <row r="95" spans="1:202">
      <c r="A95" t="s">
        <v>4209</v>
      </c>
      <c r="GT95" t="s">
        <v>4211</v>
      </c>
    </row>
    <row r="96" spans="1:202">
      <c r="A96" t="s">
        <v>740</v>
      </c>
      <c r="GT96" t="s">
        <v>4212</v>
      </c>
    </row>
    <row r="97" spans="1:202">
      <c r="A97" t="s">
        <v>696</v>
      </c>
      <c r="GT97" t="s">
        <v>4213</v>
      </c>
    </row>
    <row r="98" spans="1:202">
      <c r="A98" t="s">
        <v>760</v>
      </c>
      <c r="GT98" t="s">
        <v>4214</v>
      </c>
    </row>
    <row r="99" spans="1:202">
      <c r="A99" t="s">
        <v>761</v>
      </c>
      <c r="GT99" t="s">
        <v>4216</v>
      </c>
    </row>
    <row r="100" spans="1:202">
      <c r="A100" t="s">
        <v>4215</v>
      </c>
      <c r="GT100" t="s">
        <v>4218</v>
      </c>
    </row>
    <row r="101" spans="1:202">
      <c r="A101" t="s">
        <v>4217</v>
      </c>
      <c r="GT101" t="s">
        <v>4219</v>
      </c>
    </row>
    <row r="102" spans="1:202">
      <c r="A102" t="s">
        <v>828</v>
      </c>
      <c r="GT102" t="s">
        <v>4221</v>
      </c>
    </row>
    <row r="103" spans="1:202">
      <c r="A103" t="s">
        <v>4220</v>
      </c>
      <c r="GT103" t="s">
        <v>4222</v>
      </c>
    </row>
    <row r="104" spans="1:202">
      <c r="A104" t="s">
        <v>876</v>
      </c>
      <c r="GT104" t="s">
        <v>4223</v>
      </c>
    </row>
    <row r="105" spans="1:202">
      <c r="A105" t="s">
        <v>741</v>
      </c>
      <c r="GT105" t="s">
        <v>4224</v>
      </c>
    </row>
    <row r="106" spans="1:202">
      <c r="A106" t="s">
        <v>872</v>
      </c>
      <c r="GT106" t="s">
        <v>4225</v>
      </c>
    </row>
    <row r="107" spans="1:202">
      <c r="A107" t="s">
        <v>733</v>
      </c>
      <c r="GT107" t="s">
        <v>4226</v>
      </c>
    </row>
    <row r="108" spans="1:202">
      <c r="A108" t="s">
        <v>866</v>
      </c>
      <c r="GT108" t="s">
        <v>4227</v>
      </c>
    </row>
    <row r="109" spans="1:202">
      <c r="A109" t="s">
        <v>829</v>
      </c>
      <c r="GT109" t="s">
        <v>4228</v>
      </c>
    </row>
    <row r="110" spans="1:202">
      <c r="A110" t="s">
        <v>704</v>
      </c>
      <c r="GT110" t="s">
        <v>4230</v>
      </c>
    </row>
    <row r="111" spans="1:202">
      <c r="A111" t="s">
        <v>4229</v>
      </c>
      <c r="GT111" t="s">
        <v>4231</v>
      </c>
    </row>
    <row r="112" spans="1:202">
      <c r="A112" t="s">
        <v>723</v>
      </c>
      <c r="GT112" t="s">
        <v>4232</v>
      </c>
    </row>
    <row r="113" spans="1:202">
      <c r="A113" t="s">
        <v>838</v>
      </c>
      <c r="GT113" t="s">
        <v>4233</v>
      </c>
    </row>
    <row r="114" spans="1:202">
      <c r="A114" t="s">
        <v>799</v>
      </c>
      <c r="GT114" t="s">
        <v>4234</v>
      </c>
    </row>
    <row r="115" spans="1:202">
      <c r="A115" t="s">
        <v>877</v>
      </c>
      <c r="GT115" t="s">
        <v>4236</v>
      </c>
    </row>
    <row r="116" spans="1:202">
      <c r="A116" t="s">
        <v>4235</v>
      </c>
      <c r="GT116" t="s">
        <v>4237</v>
      </c>
    </row>
    <row r="117" spans="1:202">
      <c r="A117" t="s">
        <v>783</v>
      </c>
      <c r="GT117" t="s">
        <v>4238</v>
      </c>
    </row>
    <row r="118" spans="1:202">
      <c r="A118" t="s">
        <v>820</v>
      </c>
      <c r="GT118" t="s">
        <v>4239</v>
      </c>
    </row>
    <row r="119" spans="1:202">
      <c r="A119" t="s">
        <v>878</v>
      </c>
      <c r="GT119" t="s">
        <v>4240</v>
      </c>
    </row>
    <row r="120" spans="1:202">
      <c r="A120" t="s">
        <v>697</v>
      </c>
      <c r="GT120" t="s">
        <v>4241</v>
      </c>
    </row>
    <row r="121" spans="1:202">
      <c r="A121" t="s">
        <v>724</v>
      </c>
      <c r="GT121" t="s">
        <v>4242</v>
      </c>
    </row>
    <row r="122" spans="1:202">
      <c r="A122" t="s">
        <v>750</v>
      </c>
      <c r="GT122" t="s">
        <v>4243</v>
      </c>
    </row>
    <row r="123" spans="1:202">
      <c r="A123" t="s">
        <v>830</v>
      </c>
      <c r="GT123" t="s">
        <v>4244</v>
      </c>
    </row>
    <row r="124" spans="1:202">
      <c r="A124" t="s">
        <v>751</v>
      </c>
      <c r="GT124" t="s">
        <v>4245</v>
      </c>
    </row>
    <row r="125" spans="1:202">
      <c r="A125" t="s">
        <v>742</v>
      </c>
      <c r="GT125" t="s">
        <v>4246</v>
      </c>
    </row>
    <row r="126" spans="1:202">
      <c r="A126" t="s">
        <v>762</v>
      </c>
      <c r="GT126" t="s">
        <v>4247</v>
      </c>
    </row>
    <row r="127" spans="1:202">
      <c r="A127" t="s">
        <v>806</v>
      </c>
      <c r="GT127" t="s">
        <v>4248</v>
      </c>
    </row>
    <row r="128" spans="1:202">
      <c r="A128" t="s">
        <v>844</v>
      </c>
      <c r="GT128" t="s">
        <v>4249</v>
      </c>
    </row>
    <row r="129" spans="1:202">
      <c r="A129" t="s">
        <v>773</v>
      </c>
      <c r="GT129" t="s">
        <v>4250</v>
      </c>
    </row>
    <row r="130" spans="1:202">
      <c r="A130" t="s">
        <v>763</v>
      </c>
      <c r="GT130" t="s">
        <v>4251</v>
      </c>
    </row>
    <row r="131" spans="1:202">
      <c r="A131" t="s">
        <v>785</v>
      </c>
      <c r="GT131" t="s">
        <v>4253</v>
      </c>
    </row>
    <row r="132" spans="1:202">
      <c r="A132" t="s">
        <v>4252</v>
      </c>
      <c r="GT132" t="s">
        <v>4254</v>
      </c>
    </row>
    <row r="133" spans="1:202">
      <c r="A133" t="s">
        <v>725</v>
      </c>
      <c r="GT133" t="s">
        <v>4255</v>
      </c>
    </row>
    <row r="134" spans="1:202">
      <c r="A134" t="s">
        <v>698</v>
      </c>
      <c r="GT134" t="s">
        <v>4256</v>
      </c>
    </row>
    <row r="135" spans="1:202">
      <c r="A135" t="s">
        <v>815</v>
      </c>
      <c r="GT135" t="s">
        <v>4257</v>
      </c>
    </row>
    <row r="136" spans="1:202">
      <c r="A136" t="s">
        <v>841</v>
      </c>
      <c r="GT136" t="s">
        <v>4258</v>
      </c>
    </row>
    <row r="137" spans="1:202">
      <c r="A137" t="s">
        <v>774</v>
      </c>
      <c r="GT137" t="s">
        <v>4259</v>
      </c>
    </row>
    <row r="138" spans="1:202">
      <c r="A138" t="s">
        <v>882</v>
      </c>
      <c r="GT138" t="s">
        <v>4260</v>
      </c>
    </row>
    <row r="139" spans="1:202">
      <c r="A139" t="s">
        <v>690</v>
      </c>
      <c r="GT139" t="s">
        <v>4262</v>
      </c>
    </row>
    <row r="140" spans="1:202">
      <c r="A140" t="s">
        <v>4261</v>
      </c>
      <c r="GT140" t="s">
        <v>4263</v>
      </c>
    </row>
    <row r="141" spans="1:202">
      <c r="A141" t="s">
        <v>807</v>
      </c>
      <c r="GT141" t="s">
        <v>4264</v>
      </c>
    </row>
    <row r="142" spans="1:202">
      <c r="A142" t="s">
        <v>786</v>
      </c>
      <c r="GT142" t="s">
        <v>4266</v>
      </c>
    </row>
    <row r="143" spans="1:202">
      <c r="A143" t="s">
        <v>4265</v>
      </c>
      <c r="GT143" t="s">
        <v>4267</v>
      </c>
    </row>
    <row r="144" spans="1:202">
      <c r="A144" t="s">
        <v>869</v>
      </c>
      <c r="GT144" t="s">
        <v>4268</v>
      </c>
    </row>
    <row r="145" spans="1:202">
      <c r="A145" t="s">
        <v>705</v>
      </c>
      <c r="GT145" t="s">
        <v>4269</v>
      </c>
    </row>
    <row r="146" spans="1:202">
      <c r="A146" t="s">
        <v>873</v>
      </c>
      <c r="GT146" t="s">
        <v>4270</v>
      </c>
    </row>
    <row r="147" spans="1:202">
      <c r="A147" t="s">
        <v>822</v>
      </c>
      <c r="GT147" t="s">
        <v>4271</v>
      </c>
    </row>
    <row r="148" spans="1:202">
      <c r="A148" t="s">
        <v>845</v>
      </c>
      <c r="GT148" t="s">
        <v>4272</v>
      </c>
    </row>
    <row r="149" spans="1:202">
      <c r="A149" t="s">
        <v>852</v>
      </c>
      <c r="GT149" t="s">
        <v>4274</v>
      </c>
    </row>
    <row r="150" spans="1:202">
      <c r="A150" t="s">
        <v>4273</v>
      </c>
      <c r="GT150" t="s">
        <v>4275</v>
      </c>
    </row>
    <row r="151" spans="1:202">
      <c r="A151" t="s">
        <v>787</v>
      </c>
      <c r="GT151" t="s">
        <v>4276</v>
      </c>
    </row>
    <row r="152" spans="1:202">
      <c r="A152" t="s">
        <v>775</v>
      </c>
      <c r="GT152" t="s">
        <v>4277</v>
      </c>
    </row>
    <row r="153" spans="1:202">
      <c r="A153" t="s">
        <v>808</v>
      </c>
      <c r="GT153" t="s">
        <v>4278</v>
      </c>
    </row>
    <row r="154" spans="1:202">
      <c r="A154" t="s">
        <v>800</v>
      </c>
      <c r="GT154" t="s">
        <v>4279</v>
      </c>
    </row>
    <row r="155" spans="1:202">
      <c r="A155" t="s">
        <v>801</v>
      </c>
      <c r="GT155" t="s">
        <v>4280</v>
      </c>
    </row>
    <row r="156" spans="1:202">
      <c r="A156" t="s">
        <v>711</v>
      </c>
      <c r="GT156" t="s">
        <v>4281</v>
      </c>
    </row>
    <row r="157" spans="1:202">
      <c r="A157" t="s">
        <v>788</v>
      </c>
      <c r="GT157" t="s">
        <v>4283</v>
      </c>
    </row>
    <row r="158" spans="1:202">
      <c r="A158" t="s">
        <v>4282</v>
      </c>
      <c r="GT158" t="s">
        <v>4284</v>
      </c>
    </row>
    <row r="159" spans="1:202">
      <c r="A159" t="s">
        <v>823</v>
      </c>
      <c r="GT159" t="s">
        <v>4285</v>
      </c>
    </row>
    <row r="160" spans="1:202">
      <c r="A160" t="s">
        <v>824</v>
      </c>
      <c r="GT160" t="s">
        <v>4286</v>
      </c>
    </row>
    <row r="161" spans="1:202">
      <c r="A161" t="s">
        <v>743</v>
      </c>
      <c r="GT161" t="s">
        <v>4287</v>
      </c>
    </row>
    <row r="162" spans="1:202">
      <c r="A162" t="s">
        <v>874</v>
      </c>
      <c r="GT162" t="s">
        <v>4289</v>
      </c>
    </row>
    <row r="163" spans="1:202">
      <c r="A163" t="s">
        <v>4288</v>
      </c>
      <c r="GT163" t="s">
        <v>4291</v>
      </c>
    </row>
    <row r="164" spans="1:202">
      <c r="A164" t="s">
        <v>4290</v>
      </c>
      <c r="GT164" t="s">
        <v>4292</v>
      </c>
    </row>
    <row r="165" spans="1:202">
      <c r="A165" s="23" t="s">
        <v>784</v>
      </c>
      <c r="GT165" t="s">
        <v>4293</v>
      </c>
    </row>
    <row r="166" spans="1:202">
      <c r="A166" t="s">
        <v>885</v>
      </c>
      <c r="GT166" t="s">
        <v>4295</v>
      </c>
    </row>
    <row r="167" spans="1:202">
      <c r="A167" t="s">
        <v>4294</v>
      </c>
      <c r="GT167" t="s">
        <v>4296</v>
      </c>
    </row>
    <row r="168" spans="1:202">
      <c r="A168" t="s">
        <v>776</v>
      </c>
      <c r="GT168" t="s">
        <v>4297</v>
      </c>
    </row>
    <row r="169" spans="1:202">
      <c r="A169" t="s">
        <v>777</v>
      </c>
      <c r="GT169" t="s">
        <v>4298</v>
      </c>
    </row>
    <row r="170" spans="1:202">
      <c r="A170" t="s">
        <v>734</v>
      </c>
      <c r="GT170" t="s">
        <v>4299</v>
      </c>
    </row>
    <row r="171" spans="1:202">
      <c r="A171" t="s">
        <v>816</v>
      </c>
      <c r="GT171" t="s">
        <v>4300</v>
      </c>
    </row>
    <row r="172" spans="1:202">
      <c r="A172" t="s">
        <v>817</v>
      </c>
      <c r="GT172" t="s">
        <v>4301</v>
      </c>
    </row>
    <row r="173" spans="1:202">
      <c r="A173" t="s">
        <v>791</v>
      </c>
      <c r="GT173" t="s">
        <v>4302</v>
      </c>
    </row>
    <row r="174" spans="1:202">
      <c r="A174" t="s">
        <v>846</v>
      </c>
      <c r="GT174" t="s">
        <v>4303</v>
      </c>
    </row>
    <row r="175" spans="1:202">
      <c r="A175" t="s">
        <v>831</v>
      </c>
      <c r="GT175" t="s">
        <v>4304</v>
      </c>
    </row>
    <row r="176" spans="1:202">
      <c r="A176" t="s">
        <v>857</v>
      </c>
      <c r="GT176" t="s">
        <v>4305</v>
      </c>
    </row>
    <row r="177" spans="1:202">
      <c r="A177" t="s">
        <v>825</v>
      </c>
      <c r="GT177" t="s">
        <v>4307</v>
      </c>
    </row>
    <row r="178" spans="1:202">
      <c r="A178" t="s">
        <v>4306</v>
      </c>
      <c r="GT178" t="s">
        <v>4308</v>
      </c>
    </row>
    <row r="179" spans="1:202">
      <c r="A179" t="s">
        <v>818</v>
      </c>
      <c r="GT179" t="s">
        <v>4309</v>
      </c>
    </row>
    <row r="180" spans="1:202">
      <c r="A180" t="s">
        <v>839</v>
      </c>
      <c r="GT180" t="s">
        <v>4311</v>
      </c>
    </row>
    <row r="181" spans="1:202">
      <c r="A181" t="s">
        <v>4310</v>
      </c>
      <c r="GT181" t="s">
        <v>4312</v>
      </c>
    </row>
    <row r="182" spans="1:202">
      <c r="A182" t="s">
        <v>744</v>
      </c>
      <c r="GT182" t="s">
        <v>4314</v>
      </c>
    </row>
    <row r="183" spans="1:202">
      <c r="A183" t="s">
        <v>4313</v>
      </c>
      <c r="GT183" t="s">
        <v>4315</v>
      </c>
    </row>
    <row r="184" spans="1:202">
      <c r="A184" t="s">
        <v>875</v>
      </c>
      <c r="GT184" t="s">
        <v>4316</v>
      </c>
    </row>
    <row r="185" spans="1:202">
      <c r="A185" t="s">
        <v>887</v>
      </c>
      <c r="GT185" t="s">
        <v>4317</v>
      </c>
    </row>
    <row r="186" spans="1:202">
      <c r="A186" t="s">
        <v>712</v>
      </c>
      <c r="GT186" t="s">
        <v>4319</v>
      </c>
    </row>
    <row r="187" spans="1:202">
      <c r="A187" t="s">
        <v>4318</v>
      </c>
      <c r="GT187" t="s">
        <v>4321</v>
      </c>
    </row>
    <row r="188" spans="1:202">
      <c r="A188" t="s">
        <v>4320</v>
      </c>
      <c r="GT188" t="s">
        <v>4323</v>
      </c>
    </row>
    <row r="189" spans="1:202">
      <c r="A189" t="s">
        <v>4322</v>
      </c>
      <c r="GT189" t="s">
        <v>4324</v>
      </c>
    </row>
    <row r="190" spans="1:202">
      <c r="A190" t="s">
        <v>699</v>
      </c>
      <c r="GT190" t="s">
        <v>4325</v>
      </c>
    </row>
    <row r="191" spans="1:202">
      <c r="A191" t="s">
        <v>691</v>
      </c>
      <c r="GT191" t="s">
        <v>4326</v>
      </c>
    </row>
    <row r="192" spans="1:202">
      <c r="A192" t="s">
        <v>764</v>
      </c>
      <c r="GT192" t="s">
        <v>4327</v>
      </c>
    </row>
    <row r="193" spans="1:202">
      <c r="A193" t="s">
        <v>726</v>
      </c>
      <c r="GT193" t="s">
        <v>4328</v>
      </c>
    </row>
    <row r="194" spans="1:202">
      <c r="A194" t="s">
        <v>778</v>
      </c>
      <c r="GT194" t="s">
        <v>4329</v>
      </c>
    </row>
    <row r="195" spans="1:202">
      <c r="A195" t="s">
        <v>752</v>
      </c>
      <c r="GT195" t="s">
        <v>4330</v>
      </c>
    </row>
    <row r="196" spans="1:202">
      <c r="A196" t="s">
        <v>735</v>
      </c>
      <c r="GT196" t="s">
        <v>4331</v>
      </c>
    </row>
    <row r="197" spans="1:202">
      <c r="A197" t="s">
        <v>792</v>
      </c>
      <c r="GT197" t="s">
        <v>4332</v>
      </c>
    </row>
    <row r="198" spans="1:202">
      <c r="A198" t="s">
        <v>802</v>
      </c>
      <c r="GT198" t="s">
        <v>4333</v>
      </c>
    </row>
    <row r="199" spans="1:202">
      <c r="A199" t="s">
        <v>864</v>
      </c>
      <c r="GT199" t="s">
        <v>4334</v>
      </c>
    </row>
    <row r="200" spans="1:202">
      <c r="A200" t="s">
        <v>861</v>
      </c>
      <c r="GT200" t="s">
        <v>4335</v>
      </c>
    </row>
    <row r="201" spans="1:202">
      <c r="A201" t="s">
        <v>713</v>
      </c>
      <c r="GT201" t="s">
        <v>4336</v>
      </c>
    </row>
    <row r="202" spans="1:202">
      <c r="A202" t="s">
        <v>714</v>
      </c>
      <c r="GT202" t="s">
        <v>4338</v>
      </c>
    </row>
    <row r="203" spans="1:202">
      <c r="A203" t="s">
        <v>4337</v>
      </c>
      <c r="GT203" t="s">
        <v>4339</v>
      </c>
    </row>
    <row r="204" spans="1:202">
      <c r="A204" t="s">
        <v>745</v>
      </c>
      <c r="GT204" t="s">
        <v>4340</v>
      </c>
    </row>
    <row r="205" spans="1:202">
      <c r="A205" t="s">
        <v>888</v>
      </c>
      <c r="GT205" t="s">
        <v>4341</v>
      </c>
    </row>
    <row r="206" spans="1:202">
      <c r="A206" t="s">
        <v>765</v>
      </c>
      <c r="GT206" t="s">
        <v>4342</v>
      </c>
    </row>
    <row r="207" spans="1:202">
      <c r="A207" t="s">
        <v>832</v>
      </c>
      <c r="GT207" t="s">
        <v>4344</v>
      </c>
    </row>
    <row r="208" spans="1:202">
      <c r="A208" t="s">
        <v>4343</v>
      </c>
      <c r="GT208" t="s">
        <v>4345</v>
      </c>
    </row>
    <row r="209" spans="1:202">
      <c r="A209" t="s">
        <v>753</v>
      </c>
      <c r="GT209" t="s">
        <v>4346</v>
      </c>
    </row>
    <row r="210" spans="1:202">
      <c r="A210" t="s">
        <v>821</v>
      </c>
      <c r="GT210" t="s">
        <v>4347</v>
      </c>
    </row>
    <row r="211" spans="1:202">
      <c r="A211" t="s">
        <v>766</v>
      </c>
      <c r="GT211" t="s">
        <v>4348</v>
      </c>
    </row>
    <row r="212" spans="1:202">
      <c r="A212" t="s">
        <v>835</v>
      </c>
      <c r="GT212" t="s">
        <v>4349</v>
      </c>
    </row>
    <row r="213" spans="1:202">
      <c r="A213" t="s">
        <v>754</v>
      </c>
      <c r="GT213" t="s">
        <v>4350</v>
      </c>
    </row>
    <row r="214" spans="1:202">
      <c r="A214" t="s">
        <v>833</v>
      </c>
      <c r="C214" s="21" t="s">
        <v>4351</v>
      </c>
      <c r="D214" s="21" t="s">
        <v>4352</v>
      </c>
      <c r="E214" s="21" t="s">
        <v>4353</v>
      </c>
      <c r="F214" s="21" t="s">
        <v>692</v>
      </c>
      <c r="G214" s="21" t="s">
        <v>4354</v>
      </c>
      <c r="H214" s="21" t="s">
        <v>4355</v>
      </c>
      <c r="I214" s="21" t="s">
        <v>695</v>
      </c>
      <c r="J214" s="21" t="s">
        <v>4356</v>
      </c>
      <c r="K214" s="21" t="s">
        <v>697</v>
      </c>
      <c r="L214" s="21" t="s">
        <v>698</v>
      </c>
      <c r="M214" s="21" t="s">
        <v>4357</v>
      </c>
      <c r="N214" s="21" t="s">
        <v>4358</v>
      </c>
      <c r="O214" s="21" t="s">
        <v>701</v>
      </c>
      <c r="P214" s="21" t="s">
        <v>4359</v>
      </c>
      <c r="Q214" s="21" t="s">
        <v>703</v>
      </c>
      <c r="R214" s="21" t="s">
        <v>704</v>
      </c>
      <c r="S214" s="21" t="s">
        <v>705</v>
      </c>
      <c r="T214" s="21" t="s">
        <v>706</v>
      </c>
      <c r="U214" s="21" t="s">
        <v>4360</v>
      </c>
      <c r="V214" s="21" t="s">
        <v>708</v>
      </c>
      <c r="W214" s="21" t="s">
        <v>709</v>
      </c>
      <c r="X214" s="21" t="s">
        <v>710</v>
      </c>
      <c r="Y214" s="21" t="s">
        <v>711</v>
      </c>
      <c r="Z214" s="21" t="s">
        <v>712</v>
      </c>
      <c r="AA214" s="21" t="s">
        <v>4361</v>
      </c>
      <c r="AB214" s="21" t="s">
        <v>714</v>
      </c>
      <c r="AC214" s="21" t="s">
        <v>715</v>
      </c>
      <c r="AD214" s="21" t="s">
        <v>716</v>
      </c>
      <c r="AE214" s="21" t="s">
        <v>717</v>
      </c>
      <c r="AF214" s="21" t="s">
        <v>718</v>
      </c>
      <c r="AG214" s="21" t="s">
        <v>719</v>
      </c>
      <c r="AH214" s="21" t="s">
        <v>720</v>
      </c>
      <c r="AI214" s="21" t="s">
        <v>721</v>
      </c>
      <c r="AJ214" s="21" t="s">
        <v>722</v>
      </c>
      <c r="AK214" s="21" t="s">
        <v>723</v>
      </c>
      <c r="AL214" s="21" t="s">
        <v>724</v>
      </c>
      <c r="AM214" s="21" t="s">
        <v>725</v>
      </c>
      <c r="AN214" s="21" t="s">
        <v>4362</v>
      </c>
      <c r="AO214" s="21" t="s">
        <v>727</v>
      </c>
      <c r="AP214" s="21" t="s">
        <v>728</v>
      </c>
      <c r="AQ214" s="21" t="s">
        <v>729</v>
      </c>
      <c r="AR214" s="21" t="s">
        <v>730</v>
      </c>
      <c r="AS214" s="21" t="s">
        <v>4363</v>
      </c>
      <c r="AT214" s="21" t="s">
        <v>732</v>
      </c>
      <c r="AU214" s="21" t="s">
        <v>733</v>
      </c>
      <c r="AV214" s="21" t="s">
        <v>734</v>
      </c>
      <c r="AW214" s="21" t="s">
        <v>4364</v>
      </c>
      <c r="AX214" s="21" t="s">
        <v>4365</v>
      </c>
      <c r="AY214" s="21" t="s">
        <v>4366</v>
      </c>
      <c r="AZ214" s="21" t="s">
        <v>738</v>
      </c>
      <c r="BA214" s="21" t="s">
        <v>739</v>
      </c>
      <c r="BB214" s="21" t="s">
        <v>740</v>
      </c>
      <c r="BC214" s="21" t="s">
        <v>741</v>
      </c>
      <c r="BD214" s="21" t="s">
        <v>742</v>
      </c>
      <c r="BE214" s="21" t="s">
        <v>743</v>
      </c>
      <c r="BF214" s="21" t="s">
        <v>744</v>
      </c>
      <c r="BG214" s="21" t="s">
        <v>745</v>
      </c>
      <c r="BH214" s="21" t="s">
        <v>746</v>
      </c>
      <c r="BI214" s="21" t="s">
        <v>747</v>
      </c>
      <c r="BJ214" s="21" t="s">
        <v>748</v>
      </c>
      <c r="BK214" s="21" t="s">
        <v>749</v>
      </c>
      <c r="BL214" s="21" t="s">
        <v>750</v>
      </c>
      <c r="BM214" s="21" t="s">
        <v>751</v>
      </c>
      <c r="BN214" s="21" t="s">
        <v>4367</v>
      </c>
      <c r="BO214" s="21" t="s">
        <v>4368</v>
      </c>
      <c r="BP214" s="21" t="s">
        <v>4369</v>
      </c>
      <c r="BQ214" s="21" t="s">
        <v>4370</v>
      </c>
      <c r="BR214" s="21" t="s">
        <v>756</v>
      </c>
      <c r="BS214" s="21" t="s">
        <v>757</v>
      </c>
      <c r="BT214" s="21" t="s">
        <v>4371</v>
      </c>
      <c r="BU214" s="21" t="s">
        <v>4372</v>
      </c>
      <c r="BV214" s="21" t="s">
        <v>760</v>
      </c>
      <c r="BW214" s="21" t="s">
        <v>761</v>
      </c>
      <c r="BX214" s="21" t="s">
        <v>762</v>
      </c>
      <c r="BY214" s="21" t="s">
        <v>763</v>
      </c>
      <c r="BZ214" s="21" t="s">
        <v>4373</v>
      </c>
      <c r="CA214" s="21" t="s">
        <v>4374</v>
      </c>
      <c r="CB214" s="21" t="s">
        <v>4375</v>
      </c>
      <c r="CC214" s="21" t="s">
        <v>767</v>
      </c>
      <c r="CD214" s="21" t="s">
        <v>768</v>
      </c>
      <c r="CE214" s="21" t="s">
        <v>769</v>
      </c>
      <c r="CF214" s="21" t="s">
        <v>770</v>
      </c>
      <c r="CG214" s="21" t="s">
        <v>771</v>
      </c>
      <c r="CH214" s="21" t="s">
        <v>772</v>
      </c>
      <c r="CI214" s="21" t="s">
        <v>773</v>
      </c>
      <c r="CJ214" s="21" t="s">
        <v>774</v>
      </c>
      <c r="CK214" s="21" t="s">
        <v>775</v>
      </c>
      <c r="CL214" s="21" t="s">
        <v>776</v>
      </c>
      <c r="CM214" s="21" t="s">
        <v>777</v>
      </c>
      <c r="CN214" s="21" t="s">
        <v>778</v>
      </c>
      <c r="CO214" s="21" t="s">
        <v>779</v>
      </c>
      <c r="CP214" s="21" t="s">
        <v>780</v>
      </c>
      <c r="CQ214" s="21" t="s">
        <v>781</v>
      </c>
      <c r="CR214" s="21" t="s">
        <v>782</v>
      </c>
      <c r="CS214" s="21" t="s">
        <v>783</v>
      </c>
      <c r="CT214" s="21" t="s">
        <v>4376</v>
      </c>
      <c r="CU214" s="21" t="s">
        <v>785</v>
      </c>
      <c r="CV214" s="21" t="s">
        <v>786</v>
      </c>
      <c r="CW214" s="21" t="s">
        <v>787</v>
      </c>
      <c r="CX214" s="21" t="s">
        <v>788</v>
      </c>
      <c r="CY214" s="21" t="s">
        <v>4377</v>
      </c>
      <c r="CZ214" s="21" t="s">
        <v>790</v>
      </c>
      <c r="DA214" s="21" t="s">
        <v>791</v>
      </c>
      <c r="DB214" s="21" t="s">
        <v>4378</v>
      </c>
      <c r="DC214" s="21" t="s">
        <v>4379</v>
      </c>
      <c r="DD214" s="21" t="s">
        <v>4380</v>
      </c>
      <c r="DE214" s="21" t="s">
        <v>795</v>
      </c>
      <c r="DF214" s="21" t="s">
        <v>4381</v>
      </c>
      <c r="DG214" s="21" t="s">
        <v>797</v>
      </c>
      <c r="DH214" s="21" t="s">
        <v>798</v>
      </c>
      <c r="DI214" s="21" t="s">
        <v>799</v>
      </c>
      <c r="DJ214" s="21" t="s">
        <v>800</v>
      </c>
      <c r="DK214" s="21" t="s">
        <v>801</v>
      </c>
      <c r="DL214" s="21" t="s">
        <v>802</v>
      </c>
      <c r="DM214" s="21" t="s">
        <v>4382</v>
      </c>
      <c r="DN214" s="21" t="s">
        <v>804</v>
      </c>
      <c r="DO214" s="21" t="s">
        <v>805</v>
      </c>
      <c r="DP214" s="21" t="s">
        <v>806</v>
      </c>
      <c r="DQ214" s="21" t="s">
        <v>807</v>
      </c>
      <c r="DR214" s="21" t="s">
        <v>808</v>
      </c>
      <c r="DS214" s="21" t="s">
        <v>4383</v>
      </c>
      <c r="DT214" s="21" t="s">
        <v>810</v>
      </c>
      <c r="DU214" s="21" t="s">
        <v>811</v>
      </c>
      <c r="DV214" s="21" t="s">
        <v>812</v>
      </c>
      <c r="DW214" s="21" t="s">
        <v>813</v>
      </c>
      <c r="DX214" s="21" t="s">
        <v>814</v>
      </c>
      <c r="DY214" s="21" t="s">
        <v>815</v>
      </c>
      <c r="DZ214" s="21" t="s">
        <v>816</v>
      </c>
      <c r="EA214" s="21" t="s">
        <v>817</v>
      </c>
      <c r="EB214" s="21" t="s">
        <v>818</v>
      </c>
      <c r="EC214" s="21" t="s">
        <v>4384</v>
      </c>
      <c r="ED214" s="21" t="s">
        <v>820</v>
      </c>
      <c r="EE214" s="21" t="s">
        <v>4385</v>
      </c>
      <c r="EF214" s="21" t="s">
        <v>822</v>
      </c>
      <c r="EG214" s="21" t="s">
        <v>4386</v>
      </c>
      <c r="EH214" s="21" t="s">
        <v>824</v>
      </c>
      <c r="EI214" s="21" t="s">
        <v>825</v>
      </c>
      <c r="EJ214" s="21" t="s">
        <v>826</v>
      </c>
      <c r="EK214" s="21" t="s">
        <v>827</v>
      </c>
      <c r="EL214" s="21" t="s">
        <v>828</v>
      </c>
      <c r="EM214" s="21" t="s">
        <v>829</v>
      </c>
      <c r="EN214" s="21" t="s">
        <v>830</v>
      </c>
      <c r="EO214" s="21" t="s">
        <v>831</v>
      </c>
      <c r="EP214" s="21" t="s">
        <v>832</v>
      </c>
      <c r="EQ214" s="21" t="s">
        <v>833</v>
      </c>
      <c r="ER214" s="21" t="s">
        <v>834</v>
      </c>
      <c r="ES214" s="21" t="s">
        <v>835</v>
      </c>
      <c r="ET214" s="21" t="s">
        <v>836</v>
      </c>
      <c r="EU214" s="21" t="s">
        <v>837</v>
      </c>
      <c r="EV214" s="21" t="s">
        <v>838</v>
      </c>
      <c r="EW214" s="21" t="s">
        <v>839</v>
      </c>
      <c r="EX214" s="21" t="s">
        <v>840</v>
      </c>
      <c r="EY214" s="21" t="s">
        <v>841</v>
      </c>
      <c r="EZ214" s="21" t="s">
        <v>842</v>
      </c>
      <c r="FA214" s="21" t="s">
        <v>843</v>
      </c>
      <c r="FB214" s="21" t="s">
        <v>844</v>
      </c>
      <c r="FC214" s="21" t="s">
        <v>845</v>
      </c>
      <c r="FD214" s="21" t="s">
        <v>4387</v>
      </c>
      <c r="FE214" s="21" t="s">
        <v>847</v>
      </c>
      <c r="FF214" s="21" t="s">
        <v>848</v>
      </c>
      <c r="FG214" s="21" t="s">
        <v>849</v>
      </c>
      <c r="FH214" s="21" t="s">
        <v>850</v>
      </c>
      <c r="FI214" s="21" t="s">
        <v>851</v>
      </c>
      <c r="FJ214" s="21" t="s">
        <v>852</v>
      </c>
      <c r="FK214" s="21" t="s">
        <v>853</v>
      </c>
      <c r="FL214" s="21" t="s">
        <v>854</v>
      </c>
      <c r="FM214" s="21" t="s">
        <v>855</v>
      </c>
      <c r="FN214" s="21" t="s">
        <v>4388</v>
      </c>
      <c r="FO214" s="21" t="s">
        <v>857</v>
      </c>
      <c r="FP214" s="21" t="s">
        <v>858</v>
      </c>
      <c r="FQ214" s="21" t="s">
        <v>859</v>
      </c>
      <c r="FR214" s="21" t="s">
        <v>860</v>
      </c>
      <c r="FS214" s="21" t="s">
        <v>861</v>
      </c>
      <c r="FT214" s="21" t="s">
        <v>862</v>
      </c>
      <c r="FU214" s="21" t="s">
        <v>863</v>
      </c>
      <c r="FV214" s="21" t="s">
        <v>864</v>
      </c>
      <c r="FW214" s="21" t="s">
        <v>865</v>
      </c>
      <c r="FX214" s="21" t="s">
        <v>866</v>
      </c>
      <c r="FY214" s="21" t="s">
        <v>867</v>
      </c>
      <c r="FZ214" s="21" t="s">
        <v>868</v>
      </c>
      <c r="GA214" s="21" t="s">
        <v>869</v>
      </c>
      <c r="GB214" s="21" t="s">
        <v>870</v>
      </c>
      <c r="GC214" s="21" t="s">
        <v>871</v>
      </c>
      <c r="GD214" s="21" t="s">
        <v>872</v>
      </c>
      <c r="GE214" s="21" t="s">
        <v>873</v>
      </c>
      <c r="GF214" s="21" t="s">
        <v>874</v>
      </c>
      <c r="GG214" s="21" t="s">
        <v>875</v>
      </c>
      <c r="GH214" s="21" t="s">
        <v>876</v>
      </c>
      <c r="GI214" s="21" t="s">
        <v>877</v>
      </c>
      <c r="GJ214" s="21" t="s">
        <v>878</v>
      </c>
      <c r="GK214" s="21" t="s">
        <v>879</v>
      </c>
      <c r="GL214" s="21" t="s">
        <v>4389</v>
      </c>
      <c r="GM214" s="21" t="s">
        <v>881</v>
      </c>
      <c r="GN214" s="21" t="s">
        <v>882</v>
      </c>
      <c r="GO214" s="21" t="s">
        <v>883</v>
      </c>
      <c r="GP214" s="21" t="s">
        <v>884</v>
      </c>
      <c r="GQ214" s="21" t="s">
        <v>4390</v>
      </c>
      <c r="GR214" s="21" t="s">
        <v>886</v>
      </c>
      <c r="GS214" s="21" t="s">
        <v>4391</v>
      </c>
      <c r="GT214" s="21" t="s">
        <v>888</v>
      </c>
    </row>
    <row r="215" spans="1:202">
      <c r="A215" s="24" t="s">
        <v>767</v>
      </c>
    </row>
    <row r="216" spans="1:202">
      <c r="A216" t="s">
        <v>4392</v>
      </c>
    </row>
    <row r="217" spans="1:202">
      <c r="A217" t="s">
        <v>842</v>
      </c>
    </row>
    <row r="218" spans="1:202">
      <c r="A218" t="s">
        <v>858</v>
      </c>
    </row>
    <row r="219" spans="1:202">
      <c r="A219" t="s">
        <v>803</v>
      </c>
    </row>
    <row r="220" spans="1:202">
      <c r="A220" t="s">
        <v>847</v>
      </c>
    </row>
    <row r="221" spans="1:202">
      <c r="A221" t="s">
        <v>715</v>
      </c>
    </row>
    <row r="222" spans="1:202">
      <c r="A222" t="s">
        <v>867</v>
      </c>
    </row>
    <row r="223" spans="1:202">
      <c r="A223" t="s">
        <v>884</v>
      </c>
    </row>
    <row r="224" spans="1:202">
      <c r="A224" t="s">
        <v>793</v>
      </c>
    </row>
    <row r="225" spans="1:1">
      <c r="A225" t="s">
        <v>716</v>
      </c>
    </row>
    <row r="226" spans="1:1">
      <c r="A226" t="s">
        <v>4393</v>
      </c>
    </row>
    <row r="227" spans="1:1">
      <c r="A227" t="s">
        <v>717</v>
      </c>
    </row>
    <row r="228" spans="1:1">
      <c r="A228" t="s">
        <v>809</v>
      </c>
    </row>
    <row r="229" spans="1:1">
      <c r="A229" t="s">
        <v>853</v>
      </c>
    </row>
    <row r="230" spans="1:1">
      <c r="A230" t="s">
        <v>727</v>
      </c>
    </row>
    <row r="231" spans="1:1">
      <c r="A231" t="s">
        <v>4394</v>
      </c>
    </row>
    <row r="232" spans="1:1">
      <c r="A232" t="s">
        <v>746</v>
      </c>
    </row>
    <row r="233" spans="1:1">
      <c r="A233" s="23" t="s">
        <v>706</v>
      </c>
    </row>
    <row r="234" spans="1:1">
      <c r="A234" t="s">
        <v>862</v>
      </c>
    </row>
    <row r="235" spans="1:1">
      <c r="A235" t="s">
        <v>736</v>
      </c>
    </row>
    <row r="236" spans="1:1">
      <c r="A236" t="s">
        <v>707</v>
      </c>
    </row>
    <row r="237" spans="1:1">
      <c r="A237" t="s">
        <v>880</v>
      </c>
    </row>
    <row r="238" spans="1:1">
      <c r="A238" t="s">
        <v>755</v>
      </c>
    </row>
    <row r="239" spans="1:1">
      <c r="A239" t="s">
        <v>836</v>
      </c>
    </row>
    <row r="240" spans="1:1">
      <c r="A240" t="s">
        <v>804</v>
      </c>
    </row>
    <row r="241" spans="1:17">
      <c r="A241" t="s">
        <v>728</v>
      </c>
    </row>
    <row r="242" spans="1:17">
      <c r="A242" t="s">
        <v>855</v>
      </c>
    </row>
    <row r="243" spans="1:17">
      <c r="A243" t="s">
        <v>881</v>
      </c>
    </row>
    <row r="244" spans="1:17">
      <c r="A244" t="s">
        <v>4395</v>
      </c>
    </row>
    <row r="245" spans="1:17">
      <c r="A245" t="s">
        <v>4396</v>
      </c>
    </row>
    <row r="246" spans="1:17">
      <c r="A246" t="s">
        <v>700</v>
      </c>
    </row>
    <row r="247" spans="1:17">
      <c r="A247" t="s">
        <v>4397</v>
      </c>
    </row>
    <row r="248" spans="1:17">
      <c r="A248" t="s">
        <v>848</v>
      </c>
    </row>
    <row r="249" spans="1:17">
      <c r="A249" t="s">
        <v>768</v>
      </c>
    </row>
    <row r="250" spans="1:17">
      <c r="A250" t="s">
        <v>769</v>
      </c>
      <c r="Q250" t="str" cm="1">
        <f t="array" aca="1" ref="Q250:Q498" ca="1">OFFSET('Geographic Classification'!$A$1,MATCH($E$10&amp;"*",'Geographic Classification'!$A$4:$A$250,0),0,COUNTIF('Geographic Classification'!$A$4:$A$250,$E$10&amp;"*")+2,1)</f>
        <v>Turkey</v>
      </c>
    </row>
    <row r="251" spans="1:17">
      <c r="Q251" t="str">
        <f ca="1"/>
        <v>Afghanistan</v>
      </c>
    </row>
    <row r="252" spans="1:17">
      <c r="Q252" t="str">
        <f ca="1"/>
        <v>Aland Islands</v>
      </c>
    </row>
    <row r="253" spans="1:17">
      <c r="Q253" t="str">
        <f ca="1"/>
        <v>Albania</v>
      </c>
    </row>
    <row r="254" spans="1:17">
      <c r="Q254" t="str">
        <f ca="1"/>
        <v>Algeria</v>
      </c>
    </row>
    <row r="255" spans="1:17">
      <c r="Q255" t="str">
        <f ca="1"/>
        <v>American Samoa</v>
      </c>
    </row>
    <row r="256" spans="1:17">
      <c r="Q256" t="str">
        <f ca="1"/>
        <v>Andorra</v>
      </c>
    </row>
    <row r="257" spans="17:17">
      <c r="Q257" t="str">
        <f ca="1"/>
        <v>Angola</v>
      </c>
    </row>
    <row r="258" spans="17:17">
      <c r="Q258" t="str">
        <f ca="1"/>
        <v>Anguilla</v>
      </c>
    </row>
    <row r="259" spans="17:17">
      <c r="Q259" t="str">
        <f ca="1"/>
        <v>Antarctica</v>
      </c>
    </row>
    <row r="260" spans="17:17">
      <c r="Q260" t="str">
        <f ca="1"/>
        <v>Antigua_and_Barbuda</v>
      </c>
    </row>
    <row r="261" spans="17:17">
      <c r="Q261" t="str">
        <f ca="1"/>
        <v>Argentina</v>
      </c>
    </row>
    <row r="262" spans="17:17">
      <c r="Q262" t="str">
        <f ca="1"/>
        <v>Armenia</v>
      </c>
    </row>
    <row r="263" spans="17:17">
      <c r="Q263" t="str">
        <f ca="1"/>
        <v>Aruba</v>
      </c>
    </row>
    <row r="264" spans="17:17">
      <c r="Q264" t="str">
        <f ca="1"/>
        <v>Australia</v>
      </c>
    </row>
    <row r="265" spans="17:17">
      <c r="Q265" t="str">
        <f ca="1"/>
        <v>Austria</v>
      </c>
    </row>
    <row r="266" spans="17:17">
      <c r="Q266" t="str">
        <f ca="1"/>
        <v>Azerbaijan</v>
      </c>
    </row>
    <row r="267" spans="17:17">
      <c r="Q267" t="str">
        <f ca="1"/>
        <v>Bahamas</v>
      </c>
    </row>
    <row r="268" spans="17:17">
      <c r="Q268" t="str">
        <f ca="1"/>
        <v>Bahrain</v>
      </c>
    </row>
    <row r="269" spans="17:17">
      <c r="Q269" t="str">
        <f ca="1"/>
        <v>Bangladesh</v>
      </c>
    </row>
    <row r="270" spans="17:17">
      <c r="Q270" t="str">
        <f ca="1"/>
        <v>Barbados</v>
      </c>
    </row>
    <row r="271" spans="17:17">
      <c r="Q271" t="str">
        <f ca="1"/>
        <v>Belarus</v>
      </c>
    </row>
    <row r="272" spans="17:17">
      <c r="Q272" t="str">
        <f ca="1"/>
        <v>Belgium</v>
      </c>
    </row>
    <row r="273" spans="17:17">
      <c r="Q273" t="str">
        <f ca="1"/>
        <v>Belize</v>
      </c>
    </row>
    <row r="274" spans="17:17">
      <c r="Q274" t="str">
        <f ca="1"/>
        <v>Benin</v>
      </c>
    </row>
    <row r="275" spans="17:17">
      <c r="Q275" t="str">
        <f ca="1"/>
        <v>Bermuda</v>
      </c>
    </row>
    <row r="276" spans="17:17">
      <c r="Q276" t="str">
        <f ca="1"/>
        <v>Bhutan</v>
      </c>
    </row>
    <row r="277" spans="17:17">
      <c r="Q277" t="str">
        <f ca="1"/>
        <v>Bolivia</v>
      </c>
    </row>
    <row r="278" spans="17:17">
      <c r="Q278" t="str">
        <f ca="1"/>
        <v>Bonaire_Sint_Eustatius_and_Saba</v>
      </c>
    </row>
    <row r="279" spans="17:17">
      <c r="Q279" t="str">
        <f ca="1"/>
        <v>Bosnia_and_Herzegovina</v>
      </c>
    </row>
    <row r="280" spans="17:17">
      <c r="Q280" t="str">
        <f ca="1"/>
        <v>Botswana</v>
      </c>
    </row>
    <row r="281" spans="17:17">
      <c r="Q281" t="str">
        <f ca="1"/>
        <v>Bouvet Island</v>
      </c>
    </row>
    <row r="282" spans="17:17">
      <c r="Q282" t="str">
        <f ca="1"/>
        <v>Brazil</v>
      </c>
    </row>
    <row r="283" spans="17:17">
      <c r="Q283" t="str">
        <f ca="1"/>
        <v>British Indian Ocean Territory</v>
      </c>
    </row>
    <row r="284" spans="17:17">
      <c r="Q284" t="str">
        <f ca="1"/>
        <v>Brunei_Darussalam</v>
      </c>
    </row>
    <row r="285" spans="17:17">
      <c r="Q285" t="str">
        <f ca="1"/>
        <v>Bulgaria</v>
      </c>
    </row>
    <row r="286" spans="17:17">
      <c r="Q286" t="str">
        <f ca="1"/>
        <v>Burkina_Faso</v>
      </c>
    </row>
    <row r="287" spans="17:17">
      <c r="Q287" t="str">
        <f ca="1"/>
        <v>Burundi</v>
      </c>
    </row>
    <row r="288" spans="17:17">
      <c r="Q288" t="str">
        <f ca="1"/>
        <v>Cabo_Verde</v>
      </c>
    </row>
    <row r="289" spans="17:17">
      <c r="Q289" t="str">
        <f ca="1"/>
        <v>Cambodia</v>
      </c>
    </row>
    <row r="290" spans="17:17">
      <c r="Q290" t="str">
        <f ca="1"/>
        <v>Cameroon</v>
      </c>
    </row>
    <row r="291" spans="17:17">
      <c r="Q291" t="str">
        <f ca="1"/>
        <v>Canada</v>
      </c>
    </row>
    <row r="292" spans="17:17">
      <c r="Q292" t="str">
        <f ca="1"/>
        <v>Cayman Islands</v>
      </c>
    </row>
    <row r="293" spans="17:17">
      <c r="Q293" t="str">
        <f ca="1"/>
        <v>Central_African_Republic</v>
      </c>
    </row>
    <row r="294" spans="17:17">
      <c r="Q294" t="str">
        <f ca="1"/>
        <v>Chad</v>
      </c>
    </row>
    <row r="295" spans="17:17">
      <c r="Q295" t="str">
        <f ca="1"/>
        <v>Chile</v>
      </c>
    </row>
    <row r="296" spans="17:17">
      <c r="Q296" t="str">
        <f ca="1"/>
        <v>China</v>
      </c>
    </row>
    <row r="297" spans="17:17">
      <c r="Q297" t="str">
        <f ca="1"/>
        <v>Christmas Island</v>
      </c>
    </row>
    <row r="298" spans="17:17">
      <c r="Q298" t="str">
        <f ca="1"/>
        <v>Cocos (Keeling) Islands</v>
      </c>
    </row>
    <row r="299" spans="17:17">
      <c r="Q299" t="str">
        <f ca="1"/>
        <v>Colombia</v>
      </c>
    </row>
    <row r="300" spans="17:17">
      <c r="Q300" t="str">
        <f ca="1"/>
        <v>Comoros</v>
      </c>
    </row>
    <row r="301" spans="17:17">
      <c r="Q301" t="str">
        <f ca="1"/>
        <v>Congo</v>
      </c>
    </row>
    <row r="302" spans="17:17">
      <c r="Q302" t="str">
        <f ca="1"/>
        <v>Congo_Democratic_Republic_of_the</v>
      </c>
    </row>
    <row r="303" spans="17:17">
      <c r="Q303" t="str">
        <f ca="1"/>
        <v>Cook Islands</v>
      </c>
    </row>
    <row r="304" spans="17:17">
      <c r="Q304" t="str">
        <f ca="1"/>
        <v>Costa_Rica</v>
      </c>
    </row>
    <row r="305" spans="17:17">
      <c r="Q305" t="str">
        <f ca="1"/>
        <v>Cote_d_Ivoire</v>
      </c>
    </row>
    <row r="306" spans="17:17">
      <c r="Q306" t="str">
        <f ca="1"/>
        <v>Croatia</v>
      </c>
    </row>
    <row r="307" spans="17:17">
      <c r="Q307" t="str">
        <f ca="1"/>
        <v>Cuba</v>
      </c>
    </row>
    <row r="308" spans="17:17">
      <c r="Q308" t="str">
        <f ca="1"/>
        <v>Curaçao</v>
      </c>
    </row>
    <row r="309" spans="17:17">
      <c r="Q309" t="str">
        <f ca="1"/>
        <v>Cyprus</v>
      </c>
    </row>
    <row r="310" spans="17:17">
      <c r="Q310" t="str">
        <f ca="1"/>
        <v>Czechia</v>
      </c>
    </row>
    <row r="311" spans="17:17">
      <c r="Q311" t="str">
        <f ca="1"/>
        <v>Denmark</v>
      </c>
    </row>
    <row r="312" spans="17:17">
      <c r="Q312" t="str">
        <f ca="1"/>
        <v>Djibouti</v>
      </c>
    </row>
    <row r="313" spans="17:17">
      <c r="Q313" t="str">
        <f ca="1"/>
        <v>Dominica</v>
      </c>
    </row>
    <row r="314" spans="17:17">
      <c r="Q314" t="str">
        <f ca="1"/>
        <v>Dominican_Republic</v>
      </c>
    </row>
    <row r="315" spans="17:17">
      <c r="Q315" t="str">
        <f ca="1"/>
        <v>Ecuador</v>
      </c>
    </row>
    <row r="316" spans="17:17">
      <c r="Q316" t="str">
        <f ca="1"/>
        <v>Egypt</v>
      </c>
    </row>
    <row r="317" spans="17:17">
      <c r="Q317" t="str">
        <f ca="1"/>
        <v>El_Salvador</v>
      </c>
    </row>
    <row r="318" spans="17:17">
      <c r="Q318" t="str">
        <f ca="1"/>
        <v>Equatorial_Guinea</v>
      </c>
    </row>
    <row r="319" spans="17:17">
      <c r="Q319" t="str">
        <f ca="1"/>
        <v>Eritrea</v>
      </c>
    </row>
    <row r="320" spans="17:17">
      <c r="Q320" t="str">
        <f ca="1"/>
        <v>Estonia</v>
      </c>
    </row>
    <row r="321" spans="17:17">
      <c r="Q321" t="str">
        <f ca="1"/>
        <v>Eswatini</v>
      </c>
    </row>
    <row r="322" spans="17:17">
      <c r="Q322" t="str">
        <f ca="1"/>
        <v>Ethiopia</v>
      </c>
    </row>
    <row r="323" spans="17:17">
      <c r="Q323" t="str">
        <f ca="1"/>
        <v>Falkland Islands (Malvinas)</v>
      </c>
    </row>
    <row r="324" spans="17:17">
      <c r="Q324" t="str">
        <f ca="1"/>
        <v>Faroe Islands</v>
      </c>
    </row>
    <row r="325" spans="17:17">
      <c r="Q325" t="str">
        <f ca="1"/>
        <v>Fiji</v>
      </c>
    </row>
    <row r="326" spans="17:17">
      <c r="Q326" t="str">
        <f ca="1"/>
        <v>Finland</v>
      </c>
    </row>
    <row r="327" spans="17:17">
      <c r="Q327" t="str">
        <f ca="1"/>
        <v>France</v>
      </c>
    </row>
    <row r="328" spans="17:17">
      <c r="Q328" t="str">
        <f ca="1"/>
        <v>French Guiana</v>
      </c>
    </row>
    <row r="329" spans="17:17">
      <c r="Q329" t="str">
        <f ca="1"/>
        <v>French Polynesia</v>
      </c>
    </row>
    <row r="330" spans="17:17">
      <c r="Q330" t="str">
        <f ca="1"/>
        <v>French Southern Territories</v>
      </c>
    </row>
    <row r="331" spans="17:17">
      <c r="Q331" t="str">
        <f ca="1"/>
        <v>Gabon</v>
      </c>
    </row>
    <row r="332" spans="17:17">
      <c r="Q332" t="str">
        <f ca="1"/>
        <v>Gambia</v>
      </c>
    </row>
    <row r="333" spans="17:17">
      <c r="Q333" t="str">
        <f ca="1"/>
        <v>Georgia</v>
      </c>
    </row>
    <row r="334" spans="17:17">
      <c r="Q334" t="str">
        <f ca="1"/>
        <v>Germany</v>
      </c>
    </row>
    <row r="335" spans="17:17">
      <c r="Q335" t="str">
        <f ca="1"/>
        <v>Ghana</v>
      </c>
    </row>
    <row r="336" spans="17:17">
      <c r="Q336" t="str">
        <f ca="1"/>
        <v>Gibraltar</v>
      </c>
    </row>
    <row r="337" spans="17:17">
      <c r="Q337" t="str">
        <f ca="1"/>
        <v>Greece</v>
      </c>
    </row>
    <row r="338" spans="17:17">
      <c r="Q338" t="str">
        <f ca="1"/>
        <v>Greenland</v>
      </c>
    </row>
    <row r="339" spans="17:17">
      <c r="Q339" t="str">
        <f ca="1"/>
        <v>Grenada</v>
      </c>
    </row>
    <row r="340" spans="17:17">
      <c r="Q340" t="str">
        <f ca="1"/>
        <v>Guadeloupe</v>
      </c>
    </row>
    <row r="341" spans="17:17">
      <c r="Q341" t="str">
        <f ca="1"/>
        <v>Guam</v>
      </c>
    </row>
    <row r="342" spans="17:17">
      <c r="Q342" t="str">
        <f ca="1"/>
        <v>Guatemala</v>
      </c>
    </row>
    <row r="343" spans="17:17">
      <c r="Q343" t="str">
        <f ca="1"/>
        <v>Guernsey</v>
      </c>
    </row>
    <row r="344" spans="17:17">
      <c r="Q344" t="str">
        <f ca="1"/>
        <v>Guinea</v>
      </c>
    </row>
    <row r="345" spans="17:17">
      <c r="Q345" t="str">
        <f ca="1"/>
        <v>Guinea_Bissau</v>
      </c>
    </row>
    <row r="346" spans="17:17">
      <c r="Q346" t="str">
        <f ca="1"/>
        <v>Guyana</v>
      </c>
    </row>
    <row r="347" spans="17:17">
      <c r="Q347" t="str">
        <f ca="1"/>
        <v>Haiti</v>
      </c>
    </row>
    <row r="348" spans="17:17">
      <c r="Q348" t="str">
        <f ca="1"/>
        <v>Heard Island and McDonald Islands</v>
      </c>
    </row>
    <row r="349" spans="17:17">
      <c r="Q349" t="str">
        <f ca="1"/>
        <v>Holy See</v>
      </c>
    </row>
    <row r="350" spans="17:17">
      <c r="Q350" t="str">
        <f ca="1"/>
        <v>Honduras</v>
      </c>
    </row>
    <row r="351" spans="17:17">
      <c r="Q351" t="str">
        <f ca="1"/>
        <v>Hong Kong</v>
      </c>
    </row>
    <row r="352" spans="17:17">
      <c r="Q352" t="str">
        <f ca="1"/>
        <v>Hungary</v>
      </c>
    </row>
    <row r="353" spans="17:17">
      <c r="Q353" t="str">
        <f ca="1"/>
        <v>Iceland</v>
      </c>
    </row>
    <row r="354" spans="17:17">
      <c r="Q354" t="str">
        <f ca="1"/>
        <v>India</v>
      </c>
    </row>
    <row r="355" spans="17:17">
      <c r="Q355" t="str">
        <f ca="1"/>
        <v>Indonesia</v>
      </c>
    </row>
    <row r="356" spans="17:17">
      <c r="Q356" t="str">
        <f ca="1"/>
        <v>Iran</v>
      </c>
    </row>
    <row r="357" spans="17:17">
      <c r="Q357" t="str">
        <f ca="1"/>
        <v>Iraq</v>
      </c>
    </row>
    <row r="358" spans="17:17">
      <c r="Q358" t="str">
        <f ca="1"/>
        <v>Ireland</v>
      </c>
    </row>
    <row r="359" spans="17:17">
      <c r="Q359" t="str">
        <f ca="1"/>
        <v>Isle of Man</v>
      </c>
    </row>
    <row r="360" spans="17:17">
      <c r="Q360" t="str">
        <f ca="1"/>
        <v>Israel</v>
      </c>
    </row>
    <row r="361" spans="17:17">
      <c r="Q361" t="str">
        <f ca="1"/>
        <v>Italy</v>
      </c>
    </row>
    <row r="362" spans="17:17">
      <c r="Q362" t="str">
        <f ca="1"/>
        <v>Jamaica</v>
      </c>
    </row>
    <row r="363" spans="17:17">
      <c r="Q363" t="str">
        <f ca="1"/>
        <v>Japan</v>
      </c>
    </row>
    <row r="364" spans="17:17">
      <c r="Q364" t="str">
        <f ca="1"/>
        <v>Jersey</v>
      </c>
    </row>
    <row r="365" spans="17:17">
      <c r="Q365" t="str">
        <f ca="1"/>
        <v>Jordan</v>
      </c>
    </row>
    <row r="366" spans="17:17">
      <c r="Q366" t="str">
        <f ca="1"/>
        <v>Kazakhstan</v>
      </c>
    </row>
    <row r="367" spans="17:17">
      <c r="Q367" t="str">
        <f ca="1"/>
        <v>Kenya</v>
      </c>
    </row>
    <row r="368" spans="17:17">
      <c r="Q368" t="str">
        <f ca="1"/>
        <v>Kiribati</v>
      </c>
    </row>
    <row r="369" spans="17:17">
      <c r="Q369" t="str">
        <f ca="1"/>
        <v>Kuwait</v>
      </c>
    </row>
    <row r="370" spans="17:17">
      <c r="Q370" t="str">
        <f ca="1"/>
        <v>Kyrgyzstan</v>
      </c>
    </row>
    <row r="371" spans="17:17">
      <c r="Q371" t="str">
        <f ca="1"/>
        <v>Laos</v>
      </c>
    </row>
    <row r="372" spans="17:17">
      <c r="Q372" t="str">
        <f ca="1"/>
        <v>Latvia</v>
      </c>
    </row>
    <row r="373" spans="17:17">
      <c r="Q373" t="str">
        <f ca="1"/>
        <v>Lebanon</v>
      </c>
    </row>
    <row r="374" spans="17:17">
      <c r="Q374" t="str">
        <f ca="1"/>
        <v>Lesotho</v>
      </c>
    </row>
    <row r="375" spans="17:17">
      <c r="Q375" t="str">
        <f ca="1"/>
        <v>Liberia</v>
      </c>
    </row>
    <row r="376" spans="17:17">
      <c r="Q376" t="str">
        <f ca="1"/>
        <v>Libya</v>
      </c>
    </row>
    <row r="377" spans="17:17">
      <c r="Q377" t="str">
        <f ca="1"/>
        <v>Liechtenstein</v>
      </c>
    </row>
    <row r="378" spans="17:17">
      <c r="Q378" t="str">
        <f ca="1"/>
        <v>Lithuania</v>
      </c>
    </row>
    <row r="379" spans="17:17">
      <c r="Q379" t="str">
        <f ca="1"/>
        <v>Luxembourg</v>
      </c>
    </row>
    <row r="380" spans="17:17">
      <c r="Q380" t="str">
        <f ca="1"/>
        <v>Macao</v>
      </c>
    </row>
    <row r="381" spans="17:17">
      <c r="Q381" t="str">
        <f ca="1"/>
        <v>Madagascar</v>
      </c>
    </row>
    <row r="382" spans="17:17">
      <c r="Q382" t="str">
        <f ca="1"/>
        <v>Malawi</v>
      </c>
    </row>
    <row r="383" spans="17:17">
      <c r="Q383" t="str">
        <f ca="1"/>
        <v>Malaysia</v>
      </c>
    </row>
    <row r="384" spans="17:17">
      <c r="Q384" t="str">
        <f ca="1"/>
        <v>Maldives</v>
      </c>
    </row>
    <row r="385" spans="17:17">
      <c r="Q385" t="str">
        <f ca="1"/>
        <v>Mali</v>
      </c>
    </row>
    <row r="386" spans="17:17">
      <c r="Q386" t="str">
        <f ca="1"/>
        <v>Malta</v>
      </c>
    </row>
    <row r="387" spans="17:17">
      <c r="Q387" t="str">
        <f ca="1"/>
        <v>Marshall_Islands</v>
      </c>
    </row>
    <row r="388" spans="17:17">
      <c r="Q388" t="str">
        <f ca="1"/>
        <v>Martinique</v>
      </c>
    </row>
    <row r="389" spans="17:17">
      <c r="Q389" t="str">
        <f ca="1"/>
        <v>Mauritania</v>
      </c>
    </row>
    <row r="390" spans="17:17">
      <c r="Q390" t="str">
        <f ca="1"/>
        <v>Mauritius</v>
      </c>
    </row>
    <row r="391" spans="17:17">
      <c r="Q391" t="str">
        <f ca="1"/>
        <v>Mayotte</v>
      </c>
    </row>
    <row r="392" spans="17:17">
      <c r="Q392" t="str">
        <f ca="1"/>
        <v>Mexico</v>
      </c>
    </row>
    <row r="393" spans="17:17">
      <c r="Q393" t="str">
        <f ca="1"/>
        <v>Micronesia</v>
      </c>
    </row>
    <row r="394" spans="17:17">
      <c r="Q394" t="str">
        <f ca="1"/>
        <v>Moldova</v>
      </c>
    </row>
    <row r="395" spans="17:17">
      <c r="Q395" t="str">
        <f ca="1"/>
        <v>Monaco</v>
      </c>
    </row>
    <row r="396" spans="17:17">
      <c r="Q396" t="str">
        <f ca="1"/>
        <v>Mongolia</v>
      </c>
    </row>
    <row r="397" spans="17:17">
      <c r="Q397" t="str">
        <f ca="1"/>
        <v>Montenegro</v>
      </c>
    </row>
    <row r="398" spans="17:17">
      <c r="Q398" t="str">
        <f ca="1"/>
        <v>Montserrat</v>
      </c>
    </row>
    <row r="399" spans="17:17">
      <c r="Q399" t="str">
        <f ca="1"/>
        <v>Morocco</v>
      </c>
    </row>
    <row r="400" spans="17:17">
      <c r="Q400" t="str">
        <f ca="1"/>
        <v>Mozambique</v>
      </c>
    </row>
    <row r="401" spans="17:17">
      <c r="Q401" t="str">
        <f ca="1"/>
        <v>Myanmar</v>
      </c>
    </row>
    <row r="402" spans="17:17">
      <c r="Q402" t="str">
        <f ca="1"/>
        <v>Namibia</v>
      </c>
    </row>
    <row r="403" spans="17:17">
      <c r="Q403" t="str">
        <f ca="1"/>
        <v>Nauru</v>
      </c>
    </row>
    <row r="404" spans="17:17">
      <c r="Q404" t="str">
        <f ca="1"/>
        <v>Nepal</v>
      </c>
    </row>
    <row r="405" spans="17:17">
      <c r="Q405" t="str">
        <f ca="1"/>
        <v>Netherlands</v>
      </c>
    </row>
    <row r="406" spans="17:17">
      <c r="Q406" t="str">
        <f ca="1"/>
        <v>New Caledonia</v>
      </c>
    </row>
    <row r="407" spans="17:17">
      <c r="Q407" t="str">
        <f ca="1"/>
        <v>New_Zealand</v>
      </c>
    </row>
    <row r="408" spans="17:17">
      <c r="Q408" t="str">
        <f ca="1"/>
        <v>Nicaragua</v>
      </c>
    </row>
    <row r="409" spans="17:17">
      <c r="Q409" t="str">
        <f ca="1"/>
        <v>Niger</v>
      </c>
    </row>
    <row r="410" spans="17:17">
      <c r="Q410" t="str">
        <f ca="1"/>
        <v>Nigeria</v>
      </c>
    </row>
    <row r="411" spans="17:17">
      <c r="Q411" t="str">
        <f ca="1"/>
        <v>Niue</v>
      </c>
    </row>
    <row r="412" spans="17:17">
      <c r="Q412" t="str">
        <f ca="1"/>
        <v>Norfolk Island</v>
      </c>
    </row>
    <row r="413" spans="17:17">
      <c r="Q413" t="str">
        <f ca="1"/>
        <v>North_Korea</v>
      </c>
    </row>
    <row r="414" spans="17:17">
      <c r="Q414" t="str">
        <f ca="1"/>
        <v>North_Macedonia </v>
      </c>
    </row>
    <row r="415" spans="17:17">
      <c r="Q415" t="str">
        <f ca="1"/>
        <v>Northern Mariana Islands</v>
      </c>
    </row>
    <row r="416" spans="17:17">
      <c r="Q416" t="str">
        <f ca="1"/>
        <v>Norway</v>
      </c>
    </row>
    <row r="417" spans="17:17">
      <c r="Q417" t="str">
        <f ca="1"/>
        <v>Oman</v>
      </c>
    </row>
    <row r="418" spans="17:17">
      <c r="Q418" t="str">
        <f ca="1"/>
        <v>Pakistan</v>
      </c>
    </row>
    <row r="419" spans="17:17">
      <c r="Q419" t="str">
        <f ca="1"/>
        <v>Palau</v>
      </c>
    </row>
    <row r="420" spans="17:17">
      <c r="Q420" t="str">
        <f ca="1"/>
        <v>Palestine</v>
      </c>
    </row>
    <row r="421" spans="17:17">
      <c r="Q421" t="str">
        <f ca="1"/>
        <v>Panama</v>
      </c>
    </row>
    <row r="422" spans="17:17">
      <c r="Q422" t="str">
        <f ca="1"/>
        <v>Papua_New_Guinea</v>
      </c>
    </row>
    <row r="423" spans="17:17">
      <c r="Q423" t="str">
        <f ca="1"/>
        <v>Paraguay</v>
      </c>
    </row>
    <row r="424" spans="17:17">
      <c r="Q424" t="str">
        <f ca="1"/>
        <v>Peru</v>
      </c>
    </row>
    <row r="425" spans="17:17">
      <c r="Q425" t="str">
        <f ca="1"/>
        <v>Philippines</v>
      </c>
    </row>
    <row r="426" spans="17:17">
      <c r="Q426" t="str">
        <f ca="1"/>
        <v>Pitcairn</v>
      </c>
    </row>
    <row r="427" spans="17:17">
      <c r="Q427" t="str">
        <f ca="1"/>
        <v>Poland</v>
      </c>
    </row>
    <row r="428" spans="17:17">
      <c r="Q428" t="str">
        <f ca="1"/>
        <v>Portugal</v>
      </c>
    </row>
    <row r="429" spans="17:17">
      <c r="Q429" t="str">
        <f ca="1"/>
        <v>Puerto Rico</v>
      </c>
    </row>
    <row r="430" spans="17:17">
      <c r="Q430" t="str">
        <f ca="1"/>
        <v>Qatar</v>
      </c>
    </row>
    <row r="431" spans="17:17">
      <c r="Q431" t="str">
        <f ca="1"/>
        <v>Réunion</v>
      </c>
    </row>
    <row r="432" spans="17:17">
      <c r="Q432" t="str">
        <f ca="1"/>
        <v>Romania</v>
      </c>
    </row>
    <row r="433" spans="17:17">
      <c r="Q433" t="str">
        <f ca="1"/>
        <v>Russian_Federation</v>
      </c>
    </row>
    <row r="434" spans="17:17">
      <c r="Q434" t="str">
        <f ca="1"/>
        <v>Rwanda</v>
      </c>
    </row>
    <row r="435" spans="17:17">
      <c r="Q435" t="str">
        <f ca="1"/>
        <v>Saint Barthélemy</v>
      </c>
    </row>
    <row r="436" spans="17:17">
      <c r="Q436" t="str">
        <f ca="1"/>
        <v>Saint Martin, French part</v>
      </c>
    </row>
    <row r="437" spans="17:17">
      <c r="Q437" t="str">
        <f ca="1"/>
        <v>Saint Pierre and Miquelon</v>
      </c>
    </row>
    <row r="438" spans="17:17">
      <c r="Q438" t="str">
        <f ca="1"/>
        <v>Saint_Helena_Ascension_and_Tristan_da_Cunha</v>
      </c>
    </row>
    <row r="439" spans="17:17">
      <c r="Q439" t="str">
        <f ca="1"/>
        <v>Saint_Kitts_and_Nevis</v>
      </c>
    </row>
    <row r="440" spans="17:17">
      <c r="Q440" t="str">
        <f ca="1"/>
        <v>Saint_Lucia</v>
      </c>
    </row>
    <row r="441" spans="17:17">
      <c r="Q441" t="str">
        <f ca="1"/>
        <v>Saint_Vincent_and_the_Grenadines</v>
      </c>
    </row>
    <row r="442" spans="17:17">
      <c r="Q442" t="str">
        <f ca="1"/>
        <v>Samoa</v>
      </c>
    </row>
    <row r="443" spans="17:17">
      <c r="Q443" t="str">
        <f ca="1"/>
        <v>San_Marino</v>
      </c>
    </row>
    <row r="444" spans="17:17">
      <c r="Q444" t="str">
        <f ca="1"/>
        <v>Sao_Tome_and_Principe</v>
      </c>
    </row>
    <row r="445" spans="17:17">
      <c r="Q445" t="str">
        <f ca="1"/>
        <v>Saudi_Arabia</v>
      </c>
    </row>
    <row r="446" spans="17:17">
      <c r="Q446" t="str">
        <f ca="1"/>
        <v>Senegal</v>
      </c>
    </row>
    <row r="447" spans="17:17">
      <c r="Q447" t="str">
        <f ca="1"/>
        <v>Serbia</v>
      </c>
    </row>
    <row r="448" spans="17:17">
      <c r="Q448" t="str">
        <f ca="1"/>
        <v>Seychelles</v>
      </c>
    </row>
    <row r="449" spans="17:17">
      <c r="Q449" t="str">
        <f ca="1"/>
        <v>Sierra_Leone</v>
      </c>
    </row>
    <row r="450" spans="17:17">
      <c r="Q450" t="str">
        <f ca="1"/>
        <v>Singapore</v>
      </c>
    </row>
    <row r="451" spans="17:17">
      <c r="Q451" t="str">
        <f ca="1"/>
        <v>Sint Maarten, Dutch part</v>
      </c>
    </row>
    <row r="452" spans="17:17">
      <c r="Q452" t="str">
        <f ca="1"/>
        <v>Slovakia</v>
      </c>
    </row>
    <row r="453" spans="17:17">
      <c r="Q453" t="str">
        <f ca="1"/>
        <v>Slovenia</v>
      </c>
    </row>
    <row r="454" spans="17:17">
      <c r="Q454" t="str">
        <f ca="1"/>
        <v>Solomon_Islands</v>
      </c>
    </row>
    <row r="455" spans="17:17">
      <c r="Q455" t="str">
        <f ca="1"/>
        <v>Somalia</v>
      </c>
    </row>
    <row r="456" spans="17:17">
      <c r="Q456" t="str">
        <f ca="1"/>
        <v>South Georgia and the South Sandwich Islands</v>
      </c>
    </row>
    <row r="457" spans="17:17">
      <c r="Q457" t="str">
        <f ca="1"/>
        <v>South_Africa</v>
      </c>
    </row>
    <row r="458" spans="17:17">
      <c r="Q458" t="str">
        <f ca="1"/>
        <v>South_Korea</v>
      </c>
    </row>
    <row r="459" spans="17:17">
      <c r="Q459" t="str">
        <f ca="1"/>
        <v>South_Sudan</v>
      </c>
    </row>
    <row r="460" spans="17:17">
      <c r="Q460" t="str">
        <f ca="1"/>
        <v>Spain</v>
      </c>
    </row>
    <row r="461" spans="17:17">
      <c r="Q461" t="str">
        <f ca="1"/>
        <v>Sri_Lanka</v>
      </c>
    </row>
    <row r="462" spans="17:17">
      <c r="Q462" t="str">
        <f ca="1"/>
        <v>Sudan</v>
      </c>
    </row>
    <row r="463" spans="17:17">
      <c r="Q463" t="str">
        <f ca="1"/>
        <v>Suriname</v>
      </c>
    </row>
    <row r="464" spans="17:17">
      <c r="Q464" t="str">
        <f ca="1"/>
        <v>Svalbard and Jan Mayen</v>
      </c>
    </row>
    <row r="465" spans="17:17">
      <c r="Q465" t="str">
        <f ca="1"/>
        <v>Sweden</v>
      </c>
    </row>
    <row r="466" spans="17:17">
      <c r="Q466" t="str">
        <f ca="1"/>
        <v>Switzerland</v>
      </c>
    </row>
    <row r="467" spans="17:17">
      <c r="Q467" t="str">
        <f ca="1"/>
        <v>Syrian_Arab_Republic</v>
      </c>
    </row>
    <row r="468" spans="17:17">
      <c r="Q468" t="str">
        <f ca="1"/>
        <v>Taiwan</v>
      </c>
    </row>
    <row r="469" spans="17:17">
      <c r="Q469" t="str">
        <f ca="1"/>
        <v>Tajikistan</v>
      </c>
    </row>
    <row r="470" spans="17:17">
      <c r="Q470" t="str">
        <f ca="1"/>
        <v>Tanzania</v>
      </c>
    </row>
    <row r="471" spans="17:17">
      <c r="Q471" t="str">
        <f ca="1"/>
        <v>Thailand</v>
      </c>
    </row>
    <row r="472" spans="17:17">
      <c r="Q472" t="str">
        <f ca="1"/>
        <v>Timor_Leste</v>
      </c>
    </row>
    <row r="473" spans="17:17">
      <c r="Q473" t="str">
        <f ca="1"/>
        <v>Togo</v>
      </c>
    </row>
    <row r="474" spans="17:17">
      <c r="Q474" t="str">
        <f ca="1"/>
        <v>Tokelau</v>
      </c>
    </row>
    <row r="475" spans="17:17">
      <c r="Q475" t="str">
        <f ca="1"/>
        <v>Tonga</v>
      </c>
    </row>
    <row r="476" spans="17:17">
      <c r="Q476" t="str">
        <f ca="1"/>
        <v>Trinidad_and_Tobago</v>
      </c>
    </row>
    <row r="477" spans="17:17">
      <c r="Q477" t="str">
        <f ca="1"/>
        <v>Tunisia</v>
      </c>
    </row>
    <row r="478" spans="17:17">
      <c r="Q478" t="str">
        <f ca="1"/>
        <v>Turkmenistan</v>
      </c>
    </row>
    <row r="479" spans="17:17">
      <c r="Q479" t="str">
        <f ca="1"/>
        <v>Turks and Caicos Islands</v>
      </c>
    </row>
    <row r="480" spans="17:17">
      <c r="Q480" t="str">
        <f ca="1"/>
        <v>Tuvalu</v>
      </c>
    </row>
    <row r="481" spans="17:17">
      <c r="Q481" t="str">
        <f ca="1"/>
        <v>Uganda</v>
      </c>
    </row>
    <row r="482" spans="17:17">
      <c r="Q482" t="str">
        <f ca="1"/>
        <v>Ukraine</v>
      </c>
    </row>
    <row r="483" spans="17:17">
      <c r="Q483" t="str">
        <f ca="1"/>
        <v>United_Arab_Emirates</v>
      </c>
    </row>
    <row r="484" spans="17:17">
      <c r="Q484" t="str">
        <f ca="1"/>
        <v>United_Kingdom</v>
      </c>
    </row>
    <row r="485" spans="17:17">
      <c r="Q485" t="str">
        <f ca="1"/>
        <v>United_States</v>
      </c>
    </row>
    <row r="486" spans="17:17">
      <c r="Q486" t="str">
        <f ca="1"/>
        <v>United_States_Minor_Outlying_Islands_</v>
      </c>
    </row>
    <row r="487" spans="17:17">
      <c r="Q487" t="str">
        <f ca="1"/>
        <v>Uruguay</v>
      </c>
    </row>
    <row r="488" spans="17:17">
      <c r="Q488" t="str">
        <f ca="1"/>
        <v>Uzbekistan</v>
      </c>
    </row>
    <row r="489" spans="17:17">
      <c r="Q489" t="str">
        <f ca="1"/>
        <v>Vanuatu</v>
      </c>
    </row>
    <row r="490" spans="17:17">
      <c r="Q490" t="str">
        <f ca="1"/>
        <v>Venezuela</v>
      </c>
    </row>
    <row r="491" spans="17:17">
      <c r="Q491" t="str">
        <f ca="1"/>
        <v>Vietnam</v>
      </c>
    </row>
    <row r="492" spans="17:17">
      <c r="Q492" t="str">
        <f ca="1"/>
        <v>Virgin Islands, British</v>
      </c>
    </row>
    <row r="493" spans="17:17">
      <c r="Q493" t="str">
        <f ca="1"/>
        <v>Virgin Islands, U.S.</v>
      </c>
    </row>
    <row r="494" spans="17:17">
      <c r="Q494" t="str">
        <f ca="1"/>
        <v>Wallis_and_Futuna</v>
      </c>
    </row>
    <row r="495" spans="17:17">
      <c r="Q495" t="str">
        <f ca="1"/>
        <v>Western Sahara</v>
      </c>
    </row>
    <row r="496" spans="17:17">
      <c r="Q496" t="str">
        <f ca="1"/>
        <v>Yemen</v>
      </c>
    </row>
    <row r="497" spans="17:17">
      <c r="Q497" t="str">
        <f ca="1"/>
        <v>Zambia</v>
      </c>
    </row>
    <row r="498" spans="17:17">
      <c r="Q498" t="str">
        <f ca="1"/>
        <v>Zimbabwe</v>
      </c>
    </row>
  </sheetData>
  <sheetProtection selectLockedCells="1"/>
  <phoneticPr fontId="3" type="noConversion"/>
  <conditionalFormatting sqref="H47:GT47 C1:GT40 D41:GT42 F43:GT43 D43 D47:F47 D44:GT46 C76:GT214 D48:GT75">
    <cfRule type="containsBlanks" dxfId="2" priority="4">
      <formula>LEN(TRIM(C1))=0</formula>
    </cfRule>
  </conditionalFormatting>
  <conditionalFormatting sqref="A40:A60">
    <cfRule type="containsBlanks" dxfId="1" priority="2">
      <formula>LEN(TRIM(A40))=0</formula>
    </cfRule>
  </conditionalFormatting>
  <conditionalFormatting sqref="A4:A26">
    <cfRule type="containsBlanks" dxfId="0" priority="1">
      <formula>LEN(TRIM(A4))=0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10</vt:i4>
      </vt:variant>
      <vt:variant>
        <vt:lpstr>Adlandırılmış Aralıklar</vt:lpstr>
      </vt:variant>
      <vt:variant>
        <vt:i4>366</vt:i4>
      </vt:variant>
    </vt:vector>
  </HeadingPairs>
  <TitlesOfParts>
    <vt:vector size="376" baseType="lpstr">
      <vt:lpstr>Application For TE &amp; GOTS</vt:lpstr>
      <vt:lpstr>Extracted info for SC</vt:lpstr>
      <vt:lpstr>PERCENTAGES</vt:lpstr>
      <vt:lpstr>PC&amp;PD</vt:lpstr>
      <vt:lpstr>PAPER</vt:lpstr>
      <vt:lpstr>PLASTIC</vt:lpstr>
      <vt:lpstr>LEATHER</vt:lpstr>
      <vt:lpstr>Process Category</vt:lpstr>
      <vt:lpstr>Geographic Classification</vt:lpstr>
      <vt:lpstr>Raw Material</vt:lpstr>
      <vt:lpstr>Afghanistan</vt:lpstr>
      <vt:lpstr>Albania</vt:lpstr>
      <vt:lpstr>Algeria</vt:lpstr>
      <vt:lpstr>Andorra</vt:lpstr>
      <vt:lpstr>Angola</vt:lpstr>
      <vt:lpstr>Antigua_and_Barbuda</vt:lpstr>
      <vt:lpstr>Argentina</vt:lpstr>
      <vt:lpstr>Armenia</vt:lpstr>
      <vt:lpstr>Australia</vt:lpstr>
      <vt:lpstr>Austria</vt:lpstr>
      <vt:lpstr>Azerbaijan</vt:lpstr>
      <vt:lpstr>Babies_apparel</vt:lpstr>
      <vt:lpstr>Bahamas</vt:lpstr>
      <vt:lpstr>Bahrain</vt:lpstr>
      <vt:lpstr>Bangladesh</vt:lpstr>
      <vt:lpstr>Barbados</vt:lpstr>
      <vt:lpstr>Bedding</vt:lpstr>
      <vt:lpstr>Belarus</vt:lpstr>
      <vt:lpstr>Belgium</vt:lpstr>
      <vt:lpstr>Belize</vt:lpstr>
      <vt:lpstr>Benin</vt:lpstr>
      <vt:lpstr>Bhutan</vt:lpstr>
      <vt:lpstr>Bolivia</vt:lpstr>
      <vt:lpstr>Bonaire_Sint_Eustatius_and_Saba</vt:lpstr>
      <vt:lpstr>Bosnia_and_Herzegovina</vt:lpstr>
      <vt:lpstr>Botswana</vt:lpstr>
      <vt:lpstr>Brazil</vt:lpstr>
      <vt:lpstr>Brunei_Darussalam</vt:lpstr>
      <vt:lpstr>Bulgaria</vt:lpstr>
      <vt:lpstr>Burkina_Faso</vt:lpstr>
      <vt:lpstr>Burundi</vt:lpstr>
      <vt:lpstr>Cabo_Verde</vt:lpstr>
      <vt:lpstr>Cambodia</vt:lpstr>
      <vt:lpstr>Cameroon</vt:lpstr>
      <vt:lpstr>Canada</vt:lpstr>
      <vt:lpstr>Carried_accessories</vt:lpstr>
      <vt:lpstr>Central_African_Republic</vt:lpstr>
      <vt:lpstr>Chad</vt:lpstr>
      <vt:lpstr>Children_apparel</vt:lpstr>
      <vt:lpstr>Children_denim_apparel</vt:lpstr>
      <vt:lpstr>Chile</vt:lpstr>
      <vt:lpstr>China</vt:lpstr>
      <vt:lpstr>Colombia</vt:lpstr>
      <vt:lpstr>Comoros</vt:lpstr>
      <vt:lpstr>Congo</vt:lpstr>
      <vt:lpstr>Congo_Democratic_Republic_of_the</vt:lpstr>
      <vt:lpstr>Costa_Rica</vt:lpstr>
      <vt:lpstr>Cote_d_Ivoire</vt:lpstr>
      <vt:lpstr>Côte_d_Ivoire</vt:lpstr>
      <vt:lpstr>Countries</vt:lpstr>
      <vt:lpstr>Croatia</vt:lpstr>
      <vt:lpstr>Cuba</vt:lpstr>
      <vt:lpstr>Cyprus</vt:lpstr>
      <vt:lpstr>Czechia</vt:lpstr>
      <vt:lpstr>Denmark</vt:lpstr>
      <vt:lpstr>Djibouti</vt:lpstr>
      <vt:lpstr>Dominica</vt:lpstr>
      <vt:lpstr>Dominican_Republic</vt:lpstr>
      <vt:lpstr>Dyed_fabrics</vt:lpstr>
      <vt:lpstr>Dyed_fibers</vt:lpstr>
      <vt:lpstr>Dyed_yarns</vt:lpstr>
      <vt:lpstr>Ecuador</vt:lpstr>
      <vt:lpstr>Egypt</vt:lpstr>
      <vt:lpstr>El_Salvador</vt:lpstr>
      <vt:lpstr>Equatorial_Guinea</vt:lpstr>
      <vt:lpstr>Eritrea</vt:lpstr>
      <vt:lpstr>Estonia</vt:lpstr>
      <vt:lpstr>Eswatini</vt:lpstr>
      <vt:lpstr>Ethiopia</vt:lpstr>
      <vt:lpstr>Fabrics</vt:lpstr>
      <vt:lpstr>Fiji</vt:lpstr>
      <vt:lpstr>Filling_stuffing</vt:lpstr>
      <vt:lpstr>Finland</vt:lpstr>
      <vt:lpstr>Footwear</vt:lpstr>
      <vt:lpstr>France</vt:lpstr>
      <vt:lpstr>Functional_accessories</vt:lpstr>
      <vt:lpstr>Gabon</vt:lpstr>
      <vt:lpstr>Gambia</vt:lpstr>
      <vt:lpstr>Georgia</vt:lpstr>
      <vt:lpstr>Germany</vt:lpstr>
      <vt:lpstr>Ghana</vt:lpstr>
      <vt:lpstr>GOTS_conventional</vt:lpstr>
      <vt:lpstr>GOTS_in_conversion</vt:lpstr>
      <vt:lpstr>GOTS_Made_with_organic</vt:lpstr>
      <vt:lpstr>GOTS_Made_with_organic_in_conversion</vt:lpstr>
      <vt:lpstr>GOTS_Organic</vt:lpstr>
      <vt:lpstr>GOTS_Organic_in_conversion</vt:lpstr>
      <vt:lpstr>GOTS_Organic_raw</vt:lpstr>
      <vt:lpstr>GOTS_pre_post</vt:lpstr>
      <vt:lpstr>GOTS_Responsible</vt:lpstr>
      <vt:lpstr>GOTS_RM</vt:lpstr>
      <vt:lpstr>GOTS_RM_conversion</vt:lpstr>
      <vt:lpstr>GOTS_Sustainably</vt:lpstr>
      <vt:lpstr>Greece</vt:lpstr>
      <vt:lpstr>Greenland</vt:lpstr>
      <vt:lpstr>Greige_fabrics</vt:lpstr>
      <vt:lpstr>Greige_yarns</vt:lpstr>
      <vt:lpstr>Grenada</vt:lpstr>
      <vt:lpstr>GRS</vt:lpstr>
      <vt:lpstr>GRS_No_Label</vt:lpstr>
      <vt:lpstr>GRS_RCS_RM</vt:lpstr>
      <vt:lpstr>Guatemala</vt:lpstr>
      <vt:lpstr>Guinea</vt:lpstr>
      <vt:lpstr>Guinea_Bissau</vt:lpstr>
      <vt:lpstr>Guyana</vt:lpstr>
      <vt:lpstr>Haiti</vt:lpstr>
      <vt:lpstr>Hard_goods</vt:lpstr>
      <vt:lpstr>Home_textiles</vt:lpstr>
      <vt:lpstr>Honduras</vt:lpstr>
      <vt:lpstr>Hungary</vt:lpstr>
      <vt:lpstr>Iceland</vt:lpstr>
      <vt:lpstr>In_conversion</vt:lpstr>
      <vt:lpstr>India</vt:lpstr>
      <vt:lpstr>Indonesia</vt:lpstr>
      <vt:lpstr>Industrial_technical</vt:lpstr>
      <vt:lpstr>Iran</vt:lpstr>
      <vt:lpstr>Iraq</vt:lpstr>
      <vt:lpstr>Ireland</vt:lpstr>
      <vt:lpstr>Israel</vt:lpstr>
      <vt:lpstr>Italy</vt:lpstr>
      <vt:lpstr>Jamaica</vt:lpstr>
      <vt:lpstr>Japan</vt:lpstr>
      <vt:lpstr>Jordan</vt:lpstr>
      <vt:lpstr>Kazakhstan</vt:lpstr>
      <vt:lpstr>Kenya</vt:lpstr>
      <vt:lpstr>Kiribati</vt:lpstr>
      <vt:lpstr>Korea_North_Democratic_People’s_Republic_of</vt:lpstr>
      <vt:lpstr>Krung_Thep_Maha_Nakhon</vt:lpstr>
      <vt:lpstr>Kuwait</vt:lpstr>
      <vt:lpstr>Kyrgyzstan</vt:lpstr>
      <vt:lpstr>LabelGrades</vt:lpstr>
      <vt:lpstr>Laos</vt:lpstr>
      <vt:lpstr>Latvia</vt:lpstr>
      <vt:lpstr>LEATHER_Babies_apparel</vt:lpstr>
      <vt:lpstr>LEATHER_Carried_accessories</vt:lpstr>
      <vt:lpstr>LEATHER_Children_apparel</vt:lpstr>
      <vt:lpstr>LEATHER_Fabrics</vt:lpstr>
      <vt:lpstr>LEATHER_Footwear</vt:lpstr>
      <vt:lpstr>LEATHER_Functional_accessories</vt:lpstr>
      <vt:lpstr>LEATHER_Hard_goods</vt:lpstr>
      <vt:lpstr>LEATHER_Home_textiles</vt:lpstr>
      <vt:lpstr>LEATHER_In_conversion</vt:lpstr>
      <vt:lpstr>LEATHER_Industrial_technical</vt:lpstr>
      <vt:lpstr>LEATHER_LabelGrades</vt:lpstr>
      <vt:lpstr>LEATHER_Men_apparel</vt:lpstr>
      <vt:lpstr>LEATHER_No_Attribute_conventional</vt:lpstr>
      <vt:lpstr>LEATHER_Organic</vt:lpstr>
      <vt:lpstr>LEATHER_Other</vt:lpstr>
      <vt:lpstr>LEATHER_Outdoor</vt:lpstr>
      <vt:lpstr>LEATHER_Packaging</vt:lpstr>
      <vt:lpstr>LEATHER_PC</vt:lpstr>
      <vt:lpstr>LEATHER_PROCESS</vt:lpstr>
      <vt:lpstr>LEATHER_Processed_post_consumer_materials</vt:lpstr>
      <vt:lpstr>LEATHER_Processed_pre_consumer_materials</vt:lpstr>
      <vt:lpstr>LEATHER_Recycled_post_consumer</vt:lpstr>
      <vt:lpstr>LEATHER_Recycled_pre_consumer</vt:lpstr>
      <vt:lpstr>LEATHER_Responsible</vt:lpstr>
      <vt:lpstr>Leather_RM</vt:lpstr>
      <vt:lpstr>LEATHER_STANDARDS</vt:lpstr>
      <vt:lpstr>LEATHER_Toys</vt:lpstr>
      <vt:lpstr>LEATHER_Unisex_apparel</vt:lpstr>
      <vt:lpstr>LEATHER_Women_apparel</vt:lpstr>
      <vt:lpstr>LEATHER_Worn_accessories</vt:lpstr>
      <vt:lpstr>Lebanon</vt:lpstr>
      <vt:lpstr>Lesotho</vt:lpstr>
      <vt:lpstr>Liberia</vt:lpstr>
      <vt:lpstr>Libya</vt:lpstr>
      <vt:lpstr>Liechtenstein</vt:lpstr>
      <vt:lpstr>Lithuania</vt:lpstr>
      <vt:lpstr>Luxembourg</vt:lpstr>
      <vt:lpstr>Madagascar</vt:lpstr>
      <vt:lpstr>Malawi</vt:lpstr>
      <vt:lpstr>Malaysia</vt:lpstr>
      <vt:lpstr>Maldives</vt:lpstr>
      <vt:lpstr>Mali</vt:lpstr>
      <vt:lpstr>Malta</vt:lpstr>
      <vt:lpstr>Marshall_Islands</vt:lpstr>
      <vt:lpstr>Mauritania</vt:lpstr>
      <vt:lpstr>Mauritius</vt:lpstr>
      <vt:lpstr>Medical</vt:lpstr>
      <vt:lpstr>Men_apparel</vt:lpstr>
      <vt:lpstr>Men_denim_apparel</vt:lpstr>
      <vt:lpstr>Mexico</vt:lpstr>
      <vt:lpstr>Micronesia</vt:lpstr>
      <vt:lpstr>Moldova</vt:lpstr>
      <vt:lpstr>Monaco</vt:lpstr>
      <vt:lpstr>Mongolia</vt:lpstr>
      <vt:lpstr>Montenegro</vt:lpstr>
      <vt:lpstr>Morocco</vt:lpstr>
      <vt:lpstr>Mozambique</vt:lpstr>
      <vt:lpstr>Myanmar</vt:lpstr>
      <vt:lpstr>Namibia</vt:lpstr>
      <vt:lpstr>Nauru</vt:lpstr>
      <vt:lpstr>Nepal</vt:lpstr>
      <vt:lpstr>Netherlands</vt:lpstr>
      <vt:lpstr>New_Zealand</vt:lpstr>
      <vt:lpstr>Nicaragua</vt:lpstr>
      <vt:lpstr>Niger</vt:lpstr>
      <vt:lpstr>Nigeria</vt:lpstr>
      <vt:lpstr>No_attribute_Conventional</vt:lpstr>
      <vt:lpstr>North_Korea</vt:lpstr>
      <vt:lpstr>North_Macedonia </vt:lpstr>
      <vt:lpstr>Norway</vt:lpstr>
      <vt:lpstr>OCS_100</vt:lpstr>
      <vt:lpstr>OCS_Blended</vt:lpstr>
      <vt:lpstr>OCS_Conversion_RM</vt:lpstr>
      <vt:lpstr>OCS_No_Label</vt:lpstr>
      <vt:lpstr>OCS_RM</vt:lpstr>
      <vt:lpstr>Oman</vt:lpstr>
      <vt:lpstr>Organic</vt:lpstr>
      <vt:lpstr>Other</vt:lpstr>
      <vt:lpstr>Outdoor</vt:lpstr>
      <vt:lpstr>Packaging</vt:lpstr>
      <vt:lpstr>Pakistan</vt:lpstr>
      <vt:lpstr>Palau</vt:lpstr>
      <vt:lpstr>Palestine</vt:lpstr>
      <vt:lpstr>Panama</vt:lpstr>
      <vt:lpstr>PAPER_Dyed_Fibers</vt:lpstr>
      <vt:lpstr>PAPER_In_conversion</vt:lpstr>
      <vt:lpstr>PAPER_LabelGrades</vt:lpstr>
      <vt:lpstr>PAPER_No_Attribute_Conventional</vt:lpstr>
      <vt:lpstr>PAPER_Organic</vt:lpstr>
      <vt:lpstr>PAPER_Other</vt:lpstr>
      <vt:lpstr>PAPER_Packaging</vt:lpstr>
      <vt:lpstr>PAPER_Paper_Products</vt:lpstr>
      <vt:lpstr>PAPER_PC</vt:lpstr>
      <vt:lpstr>PAPER_PROCESS</vt:lpstr>
      <vt:lpstr>PAPER_Processed_Post_Consumer_Materials</vt:lpstr>
      <vt:lpstr>PAPER_Processed_Pre_Consumer_Materials</vt:lpstr>
      <vt:lpstr>Paper_products</vt:lpstr>
      <vt:lpstr>PAPER_Reclaimed__Post_Consumer_Material</vt:lpstr>
      <vt:lpstr>PAPER_Reclaimed__Pre_Consumer_Material</vt:lpstr>
      <vt:lpstr>PAPER_Recycled_Post_Consumer</vt:lpstr>
      <vt:lpstr>PAPER_Recycled_Pre_Consumer</vt:lpstr>
      <vt:lpstr>Paper_RM</vt:lpstr>
      <vt:lpstr>PAPER_STANDARDS</vt:lpstr>
      <vt:lpstr>PAPER_Undyed_Fibers</vt:lpstr>
      <vt:lpstr>PAPER_Unprocessed_Post_Consumer_Fibers_Materials</vt:lpstr>
      <vt:lpstr>PAPER_Unprocessed_Pre_Consumer_Fibers_Materials</vt:lpstr>
      <vt:lpstr>Papua_New_Guinea</vt:lpstr>
      <vt:lpstr>Paraguay</vt:lpstr>
      <vt:lpstr>PC表头</vt:lpstr>
      <vt:lpstr>Personal_care_hygiene</vt:lpstr>
      <vt:lpstr>Peru</vt:lpstr>
      <vt:lpstr>Philippines</vt:lpstr>
      <vt:lpstr>PLASTIC_Bedding</vt:lpstr>
      <vt:lpstr>PLASTIC_Carried_accessories</vt:lpstr>
      <vt:lpstr>PLASTIC_Dyed_fibers</vt:lpstr>
      <vt:lpstr>PLASTIC_Footwear</vt:lpstr>
      <vt:lpstr>PLASTIC_Functional_accessories</vt:lpstr>
      <vt:lpstr>PLASTIC_Greige_yarns</vt:lpstr>
      <vt:lpstr>PLASTIC_Hard_goods</vt:lpstr>
      <vt:lpstr>PLASTIC_Industrial_technical</vt:lpstr>
      <vt:lpstr>PLASTIC_LabelGrades</vt:lpstr>
      <vt:lpstr>PLASTIC_Medical</vt:lpstr>
      <vt:lpstr>PLASTIC_No_Attribute_Conventional</vt:lpstr>
      <vt:lpstr>PLASTIC_Outdoor</vt:lpstr>
      <vt:lpstr>PLASTIC_Packaging</vt:lpstr>
      <vt:lpstr>PLASTIC_PC</vt:lpstr>
      <vt:lpstr>PLASTIC_Personel_care_hygiene</vt:lpstr>
      <vt:lpstr>PLASTIC_PROCESS</vt:lpstr>
      <vt:lpstr>PLASTIC_Processed_materials</vt:lpstr>
      <vt:lpstr>PLASTIC_Reclaimed_post_consumer_materials</vt:lpstr>
      <vt:lpstr>PLASTIC_Reclaimed_pre_consumer_materials</vt:lpstr>
      <vt:lpstr>PLASTIC_Recycled_post_consumer</vt:lpstr>
      <vt:lpstr>PLASTIC_Recycled_pre_consumer</vt:lpstr>
      <vt:lpstr>PLASTIC_RM</vt:lpstr>
      <vt:lpstr>PLASTIC_STANDARDS</vt:lpstr>
      <vt:lpstr>PLASTIC_Toys</vt:lpstr>
      <vt:lpstr>PLASTIC_Undyed_Fibers</vt:lpstr>
      <vt:lpstr>PLASTIC_Undyed_Yarns</vt:lpstr>
      <vt:lpstr>PLASTIC_Unprocessed_fibers_materials</vt:lpstr>
      <vt:lpstr>PLASTIC_Worn_accessories</vt:lpstr>
      <vt:lpstr>Plastic_RM</vt:lpstr>
      <vt:lpstr>Poland</vt:lpstr>
      <vt:lpstr>Portugal</vt:lpstr>
      <vt:lpstr>Printed_fabrics</vt:lpstr>
      <vt:lpstr>PROCESS</vt:lpstr>
      <vt:lpstr>Processed_post_consumer_materials</vt:lpstr>
      <vt:lpstr>Processed_pre_consumer_materials</vt:lpstr>
      <vt:lpstr>Qatar</vt:lpstr>
      <vt:lpstr>RAS</vt:lpstr>
      <vt:lpstr>RCS_100</vt:lpstr>
      <vt:lpstr>RCS_Blended</vt:lpstr>
      <vt:lpstr>RDS</vt:lpstr>
      <vt:lpstr>Reclaimed_post_consumer_materials</vt:lpstr>
      <vt:lpstr>Reclaimed_pre_consumer_materials</vt:lpstr>
      <vt:lpstr>Recycled_post_consumer</vt:lpstr>
      <vt:lpstr>Recycled_pre_consumer</vt:lpstr>
      <vt:lpstr>Recycled_pre_post_consumer</vt:lpstr>
      <vt:lpstr>Responsible</vt:lpstr>
      <vt:lpstr>Responsible_RM</vt:lpstr>
      <vt:lpstr>RM</vt:lpstr>
      <vt:lpstr>RMS</vt:lpstr>
      <vt:lpstr>Romania</vt:lpstr>
      <vt:lpstr>Russian_Federation</vt:lpstr>
      <vt:lpstr>Rwanda</vt:lpstr>
      <vt:lpstr>RWS</vt:lpstr>
      <vt:lpstr>Saint_Helena_Ascension_and_Tristan_da_Cunha</vt:lpstr>
      <vt:lpstr>Saint_Kitts_and_Nevis</vt:lpstr>
      <vt:lpstr>Saint_Lucia</vt:lpstr>
      <vt:lpstr>Saint_Vincent_and_the_Grenadines</vt:lpstr>
      <vt:lpstr>Samoa</vt:lpstr>
      <vt:lpstr>San_Marino</vt:lpstr>
      <vt:lpstr>Sao_Tome_and_Principe</vt:lpstr>
      <vt:lpstr>Saudi_Arabia</vt:lpstr>
      <vt:lpstr>Senegal</vt:lpstr>
      <vt:lpstr>Serbia</vt:lpstr>
      <vt:lpstr>Seychelles</vt:lpstr>
      <vt:lpstr>Sierra_Leone</vt:lpstr>
      <vt:lpstr>Singapore</vt:lpstr>
      <vt:lpstr>Slovakia</vt:lpstr>
      <vt:lpstr>Slovenia</vt:lpstr>
      <vt:lpstr>Solomon_Islands</vt:lpstr>
      <vt:lpstr>Somalia</vt:lpstr>
      <vt:lpstr>South_Africa</vt:lpstr>
      <vt:lpstr>South_Korea</vt:lpstr>
      <vt:lpstr>South_Sudan</vt:lpstr>
      <vt:lpstr>Spain</vt:lpstr>
      <vt:lpstr>Sri_Lanka</vt:lpstr>
      <vt:lpstr>STANDARDS</vt:lpstr>
      <vt:lpstr>Sudan</vt:lpstr>
      <vt:lpstr>Suriname</vt:lpstr>
      <vt:lpstr>Sustainably_sourced</vt:lpstr>
      <vt:lpstr>Sweden</vt:lpstr>
      <vt:lpstr>Switzerland</vt:lpstr>
      <vt:lpstr>Syrian_Arab_Republic</vt:lpstr>
      <vt:lpstr>Taiwan</vt:lpstr>
      <vt:lpstr>Tajikistan</vt:lpstr>
      <vt:lpstr>Tanzania</vt:lpstr>
      <vt:lpstr>Thailand</vt:lpstr>
      <vt:lpstr>Timor_Leste</vt:lpstr>
      <vt:lpstr>Togo</vt:lpstr>
      <vt:lpstr>Tonga</vt:lpstr>
      <vt:lpstr>Tops</vt:lpstr>
      <vt:lpstr>Toys</vt:lpstr>
      <vt:lpstr>Trinidad_and_Tobago</vt:lpstr>
      <vt:lpstr>Tunisia</vt:lpstr>
      <vt:lpstr>Turkey</vt:lpstr>
      <vt:lpstr>Turkmenistan</vt:lpstr>
      <vt:lpstr>Tuvalu</vt:lpstr>
      <vt:lpstr>Uganda</vt:lpstr>
      <vt:lpstr>Ukraine</vt:lpstr>
      <vt:lpstr>Undyed_fabrics</vt:lpstr>
      <vt:lpstr>Undyed_fibers</vt:lpstr>
      <vt:lpstr>Undyed_yarns</vt:lpstr>
      <vt:lpstr>Unisex_apparel</vt:lpstr>
      <vt:lpstr>Unisex_denim_apparel</vt:lpstr>
      <vt:lpstr>United_Arab_Emirates</vt:lpstr>
      <vt:lpstr>United_Kingdom</vt:lpstr>
      <vt:lpstr>United_States</vt:lpstr>
      <vt:lpstr>United_States_Minor_Outlying_Islands_</vt:lpstr>
      <vt:lpstr>Unprocessed_post_consumer_fibers_materials</vt:lpstr>
      <vt:lpstr>Unprocessed_pre_consumer_fibers_materials</vt:lpstr>
      <vt:lpstr>Uruguay</vt:lpstr>
      <vt:lpstr>Uzbekistan</vt:lpstr>
      <vt:lpstr>Vanuatu</vt:lpstr>
      <vt:lpstr>Venezuela</vt:lpstr>
      <vt:lpstr>Vietnam</vt:lpstr>
      <vt:lpstr>Wallis_and_Futuna</vt:lpstr>
      <vt:lpstr>Women_apparel</vt:lpstr>
      <vt:lpstr>Women_denim_apparel</vt:lpstr>
      <vt:lpstr>Worn_accessories</vt:lpstr>
      <vt:lpstr>Yemen</vt:lpstr>
      <vt:lpstr>Zambia</vt:lpstr>
      <vt:lpstr>Zimbabwe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Sun</dc:creator>
  <cp:lastModifiedBy>Arda Damgacı</cp:lastModifiedBy>
  <cp:lastPrinted>2022-04-30T19:51:08Z</cp:lastPrinted>
  <dcterms:created xsi:type="dcterms:W3CDTF">2021-09-22T05:23:11Z</dcterms:created>
  <dcterms:modified xsi:type="dcterms:W3CDTF">2022-06-07T14:30:16Z</dcterms:modified>
</cp:coreProperties>
</file>